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2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3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4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namedSheetViews/namedSheetView5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aniltd-my.sharepoint.com/personal/30086604_adani_com/Documents/Desktop 11-Jun-25/Khavada/2. WTG/PHASE-III/3. DPR - PHASE 3/"/>
    </mc:Choice>
  </mc:AlternateContent>
  <xr:revisionPtr revIDLastSave="6788" documentId="13_ncr:1_{9BCB0F05-1131-43F5-910F-D02801D584E6}" xr6:coauthVersionLast="47" xr6:coauthVersionMax="47" xr10:uidLastSave="{03DA466E-5E64-4404-B891-67279E294057}"/>
  <bookViews>
    <workbookView xWindow="20370" yWindow="-120" windowWidth="29040" windowHeight="17520" tabRatio="885" firstSheet="2" activeTab="2" xr2:uid="{069DC1A9-6438-4659-AF60-ACC6A0101868}"/>
  </bookViews>
  <sheets>
    <sheet name="SPV wise Summary" sheetId="34" state="hidden" r:id="rId1"/>
    <sheet name="Sheet2" sheetId="62" state="hidden" r:id="rId2"/>
    <sheet name="SUMMARY" sheetId="3" r:id="rId3"/>
    <sheet name="WTG PH-III" sheetId="25" r:id="rId4"/>
    <sheet name="Stone Column Progress" sheetId="4" r:id="rId5"/>
    <sheet name="USS SUMMARY" sheetId="37" r:id="rId6"/>
    <sheet name="33KV - Summary" sheetId="53" r:id="rId7"/>
    <sheet name="33KV HT Cable" sheetId="54" r:id="rId8"/>
    <sheet name="33KV FO Cable" sheetId="52" state="hidden" r:id="rId9"/>
    <sheet name="Change loc." sheetId="49" state="hidden" r:id="rId10"/>
    <sheet name="Sheet1" sheetId="36" state="hidden" r:id="rId11"/>
    <sheet name="Erection Status" sheetId="58" r:id="rId12"/>
    <sheet name="Manpower" sheetId="5" r:id="rId13"/>
    <sheet name="Issues" sheetId="39" r:id="rId14"/>
    <sheet name="Supply" sheetId="15" r:id="rId15"/>
    <sheet name="MANPOWERR" sheetId="43" state="hidden" r:id="rId16"/>
    <sheet name="Sheet4" sheetId="46" state="hidden" r:id="rId17"/>
    <sheet name="MACHINES" sheetId="44" state="hidden" r:id="rId18"/>
    <sheet name="Equipments" sheetId="38" state="hidden" r:id="rId19"/>
    <sheet name="Rain Fall" sheetId="60" r:id="rId20"/>
    <sheet name="200WTG PH-II" sheetId="63" r:id="rId21"/>
    <sheet name="PH I-II-III" sheetId="64" state="hidden" r:id="rId22"/>
    <sheet name="CranePad" sheetId="14" state="hidden" r:id="rId23"/>
    <sheet name="Precast Summary Details" sheetId="57" state="hidden" r:id="rId24"/>
    <sheet name="33KV - Summary (2)" sheetId="61" state="hidden" r:id="rId25"/>
    <sheet name="Progress Analysis" sheetId="32" state="hidden" r:id="rId26"/>
    <sheet name="EQUIPMENT MOBILIZATION" sheetId="23" state="hidden" r:id="rId27"/>
  </sheets>
  <externalReferences>
    <externalReference r:id="rId28"/>
  </externalReferences>
  <definedNames>
    <definedName name="_xlnm._FilterDatabase" localSheetId="20" hidden="1">'200WTG PH-II'!$A$4:$GG$204</definedName>
    <definedName name="_xlnm._FilterDatabase" localSheetId="7" hidden="1">'33KV HT Cable'!$A$29:$AP$76</definedName>
    <definedName name="_xlnm._FilterDatabase" localSheetId="22" hidden="1">CranePad!$A$3:$K$197</definedName>
    <definedName name="_xlnm._FilterDatabase" localSheetId="18" hidden="1">Equipments!$A$4:$BX$4</definedName>
    <definedName name="_xlnm._FilterDatabase" localSheetId="11" hidden="1">'Erection Status'!$A$1:$U$196</definedName>
    <definedName name="_xlnm._FilterDatabase" localSheetId="13" hidden="1">Issues!$A$3:$N$188</definedName>
    <definedName name="_xlnm._FilterDatabase" localSheetId="17" hidden="1">MACHINES!$A$11:$AH$11</definedName>
    <definedName name="_xlnm._FilterDatabase" localSheetId="12" hidden="1">Manpower!$A$2:$HI$141</definedName>
    <definedName name="_xlnm._FilterDatabase" localSheetId="23" hidden="1">'Precast Summary Details'!$A$1:$K$390</definedName>
    <definedName name="_xlnm._FilterDatabase" localSheetId="4" hidden="1">'Stone Column Progress'!$A$5:$VS$199</definedName>
    <definedName name="_xlnm._FilterDatabase" localSheetId="14" hidden="1">Supply!$K$2:$Z$233</definedName>
    <definedName name="_xlnm._FilterDatabase" localSheetId="5" hidden="1">'USS SUMMARY'!$A$3:$AS$197</definedName>
    <definedName name="_xlnm._FilterDatabase" localSheetId="3" hidden="1">'WTG PH-III'!$A$4:$GI$198</definedName>
    <definedName name="_xlnm.Print_Area" localSheetId="7">'33KV HT Cable'!$A$127:$N$163</definedName>
    <definedName name="_xlnm.Print_Area" localSheetId="0">'SPV wise Summary'!$A$1:$AK$70</definedName>
    <definedName name="_xlnm.Print_Area" localSheetId="2">SUMMARY!$A$1:$Z$26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L5" i="5" l="1"/>
  <c r="PL4" i="5"/>
  <c r="PL3" i="5"/>
  <c r="PL2" i="5"/>
  <c r="F25" i="64" l="1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4" i="64"/>
  <c r="PK5" i="5" l="1"/>
  <c r="PK4" i="5"/>
  <c r="PK3" i="5"/>
  <c r="PK2" i="5"/>
  <c r="I34" i="3" l="1"/>
  <c r="PJ5" i="5" l="1"/>
  <c r="PJ4" i="5"/>
  <c r="PJ2" i="5"/>
  <c r="PJ3" i="5" s="1"/>
  <c r="PI5" i="5"/>
  <c r="PI4" i="5"/>
  <c r="PI3" i="5"/>
  <c r="PI2" i="5"/>
  <c r="PH5" i="5"/>
  <c r="PH4" i="5"/>
  <c r="PH2" i="5"/>
  <c r="PH3" i="5" s="1"/>
  <c r="PG5" i="5" l="1"/>
  <c r="PG4" i="5"/>
  <c r="PG2" i="5"/>
  <c r="PG3" i="5" s="1"/>
  <c r="PF5" i="5"/>
  <c r="PF4" i="5"/>
  <c r="PF3" i="5"/>
  <c r="PF2" i="5"/>
  <c r="PE5" i="5" l="1"/>
  <c r="PE4" i="5"/>
  <c r="PE2" i="5"/>
  <c r="PE3" i="5" s="1"/>
  <c r="S165" i="63" l="1"/>
  <c r="PD5" i="5"/>
  <c r="PD4" i="5"/>
  <c r="PD2" i="5"/>
  <c r="PD3" i="5" s="1"/>
  <c r="PC5" i="5" l="1"/>
  <c r="PC4" i="5"/>
  <c r="PC2" i="5"/>
  <c r="PC3" i="5" s="1"/>
  <c r="D68" i="53" l="1"/>
  <c r="PB5" i="5"/>
  <c r="PB4" i="5"/>
  <c r="PB2" i="5"/>
  <c r="PB3" i="5" s="1"/>
  <c r="PA5" i="5" l="1"/>
  <c r="PA4" i="5"/>
  <c r="PA2" i="5"/>
  <c r="PA3" i="5" s="1"/>
  <c r="OZ5" i="5" l="1"/>
  <c r="OZ4" i="5"/>
  <c r="OZ2" i="5"/>
  <c r="OZ3" i="5" s="1"/>
  <c r="OY5" i="5"/>
  <c r="OY4" i="5"/>
  <c r="OY2" i="5"/>
  <c r="OY3" i="5" s="1"/>
  <c r="OX5" i="5" l="1"/>
  <c r="OX4" i="5"/>
  <c r="OX2" i="5"/>
  <c r="OX3" i="5" s="1"/>
  <c r="J187" i="4" l="1"/>
  <c r="OW5" i="5" l="1"/>
  <c r="OW4" i="5"/>
  <c r="OW2" i="5"/>
  <c r="OW3" i="5" s="1"/>
  <c r="AO1" i="37" l="1"/>
  <c r="OV5" i="5"/>
  <c r="OV4" i="5"/>
  <c r="OV2" i="5"/>
  <c r="OV3" i="5" s="1"/>
  <c r="OU5" i="5" l="1"/>
  <c r="OU4" i="5"/>
  <c r="OU2" i="5"/>
  <c r="OU3" i="5" s="1"/>
  <c r="GA204" i="63" l="1"/>
  <c r="FT204" i="63"/>
  <c r="FM204" i="63"/>
  <c r="FI204" i="63"/>
  <c r="FF204" i="63"/>
  <c r="EY204" i="63"/>
  <c r="ER204" i="63"/>
  <c r="EK204" i="63"/>
  <c r="EF204" i="63"/>
  <c r="EG204" i="63" s="1"/>
  <c r="EM204" i="63" s="1"/>
  <c r="EN204" i="63" s="1"/>
  <c r="ED204" i="63"/>
  <c r="DW204" i="63"/>
  <c r="DR204" i="63"/>
  <c r="FA204" i="63" s="1"/>
  <c r="FB204" i="63" s="1"/>
  <c r="DP204" i="63"/>
  <c r="DJ204" i="63"/>
  <c r="DH204" i="63"/>
  <c r="DA204" i="63"/>
  <c r="CT204" i="63"/>
  <c r="CK204" i="63"/>
  <c r="CD204" i="63"/>
  <c r="BW204" i="63"/>
  <c r="BV204" i="63"/>
  <c r="BO204" i="63"/>
  <c r="BH204" i="63"/>
  <c r="BA204" i="63"/>
  <c r="AT204" i="63"/>
  <c r="AM204" i="63"/>
  <c r="AI204" i="63"/>
  <c r="AO204" i="63" s="1"/>
  <c r="AP204" i="63" s="1"/>
  <c r="AV204" i="63" s="1"/>
  <c r="AW204" i="63" s="1"/>
  <c r="BC204" i="63" s="1"/>
  <c r="BD204" i="63" s="1"/>
  <c r="BJ204" i="63" s="1"/>
  <c r="BK204" i="63" s="1"/>
  <c r="BQ204" i="63" s="1"/>
  <c r="BR204" i="63" s="1"/>
  <c r="Y204" i="63"/>
  <c r="S204" i="63"/>
  <c r="R204" i="63"/>
  <c r="H204" i="63"/>
  <c r="B204" i="63"/>
  <c r="GA203" i="63"/>
  <c r="FT203" i="63"/>
  <c r="FM203" i="63"/>
  <c r="FI203" i="63"/>
  <c r="FF203" i="63"/>
  <c r="EY203" i="63"/>
  <c r="ER203" i="63"/>
  <c r="EK203" i="63"/>
  <c r="EF203" i="63"/>
  <c r="EG203" i="63" s="1"/>
  <c r="EM203" i="63" s="1"/>
  <c r="EN203" i="63" s="1"/>
  <c r="ED203" i="63"/>
  <c r="DW203" i="63"/>
  <c r="DR203" i="63"/>
  <c r="FA203" i="63" s="1"/>
  <c r="FB203" i="63" s="1"/>
  <c r="DP203" i="63"/>
  <c r="DJ203" i="63"/>
  <c r="DH203" i="63"/>
  <c r="DA203" i="63"/>
  <c r="CT203" i="63"/>
  <c r="CK203" i="63"/>
  <c r="CD203" i="63"/>
  <c r="BW203" i="63"/>
  <c r="BV203" i="63"/>
  <c r="BO203" i="63"/>
  <c r="BH203" i="63"/>
  <c r="BA203" i="63"/>
  <c r="AT203" i="63"/>
  <c r="AM203" i="63"/>
  <c r="AI203" i="63"/>
  <c r="AO203" i="63" s="1"/>
  <c r="AP203" i="63" s="1"/>
  <c r="AV203" i="63" s="1"/>
  <c r="AW203" i="63" s="1"/>
  <c r="BC203" i="63" s="1"/>
  <c r="BD203" i="63" s="1"/>
  <c r="BJ203" i="63" s="1"/>
  <c r="BK203" i="63" s="1"/>
  <c r="BQ203" i="63" s="1"/>
  <c r="BR203" i="63" s="1"/>
  <c r="Y203" i="63"/>
  <c r="S203" i="63"/>
  <c r="R203" i="63"/>
  <c r="H203" i="63"/>
  <c r="B203" i="63"/>
  <c r="GA202" i="63"/>
  <c r="FT202" i="63"/>
  <c r="FM202" i="63"/>
  <c r="FI202" i="63"/>
  <c r="FF202" i="63"/>
  <c r="EY202" i="63"/>
  <c r="ER202" i="63"/>
  <c r="EK202" i="63"/>
  <c r="EF202" i="63"/>
  <c r="EG202" i="63" s="1"/>
  <c r="EM202" i="63" s="1"/>
  <c r="EN202" i="63" s="1"/>
  <c r="ED202" i="63"/>
  <c r="DW202" i="63"/>
  <c r="DR202" i="63"/>
  <c r="FA202" i="63" s="1"/>
  <c r="FB202" i="63" s="1"/>
  <c r="DP202" i="63"/>
  <c r="DJ202" i="63"/>
  <c r="DH202" i="63"/>
  <c r="DA202" i="63"/>
  <c r="CT202" i="63"/>
  <c r="CK202" i="63"/>
  <c r="CD202" i="63"/>
  <c r="BW202" i="63"/>
  <c r="BV202" i="63"/>
  <c r="BO202" i="63"/>
  <c r="BH202" i="63"/>
  <c r="BA202" i="63"/>
  <c r="AT202" i="63"/>
  <c r="AM202" i="63"/>
  <c r="AI202" i="63"/>
  <c r="AO202" i="63" s="1"/>
  <c r="AP202" i="63" s="1"/>
  <c r="AV202" i="63" s="1"/>
  <c r="AW202" i="63" s="1"/>
  <c r="BC202" i="63" s="1"/>
  <c r="BD202" i="63" s="1"/>
  <c r="BJ202" i="63" s="1"/>
  <c r="BK202" i="63" s="1"/>
  <c r="BQ202" i="63" s="1"/>
  <c r="BR202" i="63" s="1"/>
  <c r="Y202" i="63"/>
  <c r="S202" i="63"/>
  <c r="R202" i="63"/>
  <c r="H202" i="63"/>
  <c r="B202" i="63"/>
  <c r="GA201" i="63"/>
  <c r="FT201" i="63"/>
  <c r="FM201" i="63"/>
  <c r="FI201" i="63"/>
  <c r="FF201" i="63"/>
  <c r="EY201" i="63"/>
  <c r="ER201" i="63"/>
  <c r="EK201" i="63"/>
  <c r="EF201" i="63"/>
  <c r="EG201" i="63" s="1"/>
  <c r="EM201" i="63" s="1"/>
  <c r="EN201" i="63" s="1"/>
  <c r="ED201" i="63"/>
  <c r="DW201" i="63"/>
  <c r="DR201" i="63"/>
  <c r="FA201" i="63" s="1"/>
  <c r="FB201" i="63" s="1"/>
  <c r="DP201" i="63"/>
  <c r="DJ201" i="63"/>
  <c r="DH201" i="63"/>
  <c r="DA201" i="63"/>
  <c r="CT201" i="63"/>
  <c r="CK201" i="63"/>
  <c r="CD201" i="63"/>
  <c r="BW201" i="63"/>
  <c r="BV201" i="63"/>
  <c r="BO201" i="63"/>
  <c r="BH201" i="63"/>
  <c r="BA201" i="63"/>
  <c r="AT201" i="63"/>
  <c r="AM201" i="63"/>
  <c r="AI201" i="63"/>
  <c r="AO201" i="63" s="1"/>
  <c r="AP201" i="63" s="1"/>
  <c r="AV201" i="63" s="1"/>
  <c r="AW201" i="63" s="1"/>
  <c r="BC201" i="63" s="1"/>
  <c r="BD201" i="63" s="1"/>
  <c r="BJ201" i="63" s="1"/>
  <c r="BK201" i="63" s="1"/>
  <c r="BQ201" i="63" s="1"/>
  <c r="BR201" i="63" s="1"/>
  <c r="Y201" i="63"/>
  <c r="S201" i="63"/>
  <c r="R201" i="63"/>
  <c r="H201" i="63"/>
  <c r="B201" i="63"/>
  <c r="GA200" i="63"/>
  <c r="FT200" i="63"/>
  <c r="FM200" i="63"/>
  <c r="FI200" i="63"/>
  <c r="FF200" i="63"/>
  <c r="EY200" i="63"/>
  <c r="ER200" i="63"/>
  <c r="EK200" i="63"/>
  <c r="EF200" i="63"/>
  <c r="EG200" i="63" s="1"/>
  <c r="EM200" i="63" s="1"/>
  <c r="EN200" i="63" s="1"/>
  <c r="ED200" i="63"/>
  <c r="DW200" i="63"/>
  <c r="DR200" i="63"/>
  <c r="FA200" i="63" s="1"/>
  <c r="FB200" i="63" s="1"/>
  <c r="DP200" i="63"/>
  <c r="DJ200" i="63"/>
  <c r="DH200" i="63"/>
  <c r="DA200" i="63"/>
  <c r="CT200" i="63"/>
  <c r="CK200" i="63"/>
  <c r="CD200" i="63"/>
  <c r="BW200" i="63"/>
  <c r="BV200" i="63"/>
  <c r="BO200" i="63"/>
  <c r="BH200" i="63"/>
  <c r="BA200" i="63"/>
  <c r="AT200" i="63"/>
  <c r="AM200" i="63"/>
  <c r="AI200" i="63"/>
  <c r="AO200" i="63" s="1"/>
  <c r="AP200" i="63" s="1"/>
  <c r="AV200" i="63" s="1"/>
  <c r="AW200" i="63" s="1"/>
  <c r="BC200" i="63" s="1"/>
  <c r="BD200" i="63" s="1"/>
  <c r="BJ200" i="63" s="1"/>
  <c r="BK200" i="63" s="1"/>
  <c r="BQ200" i="63" s="1"/>
  <c r="BR200" i="63" s="1"/>
  <c r="Y200" i="63"/>
  <c r="S200" i="63"/>
  <c r="R200" i="63"/>
  <c r="H200" i="63"/>
  <c r="B200" i="63"/>
  <c r="GA199" i="63"/>
  <c r="FT199" i="63"/>
  <c r="FO199" i="63"/>
  <c r="FP199" i="63" s="1"/>
  <c r="FM199" i="63"/>
  <c r="FI199" i="63"/>
  <c r="FF199" i="63"/>
  <c r="EY199" i="63"/>
  <c r="ER199" i="63"/>
  <c r="EK199" i="63"/>
  <c r="ED199" i="63"/>
  <c r="DW199" i="63"/>
  <c r="DP199" i="63"/>
  <c r="DJ199" i="63"/>
  <c r="DH199" i="63"/>
  <c r="DA199" i="63"/>
  <c r="CT199" i="63"/>
  <c r="CK199" i="63"/>
  <c r="CD199" i="63"/>
  <c r="BW199" i="63"/>
  <c r="BV199" i="63"/>
  <c r="BO199" i="63"/>
  <c r="BH199" i="63"/>
  <c r="BA199" i="63"/>
  <c r="AT199" i="63"/>
  <c r="AM199" i="63"/>
  <c r="Y199" i="63"/>
  <c r="S199" i="63"/>
  <c r="R199" i="63"/>
  <c r="H199" i="63"/>
  <c r="B199" i="63"/>
  <c r="GA198" i="63"/>
  <c r="FT198" i="63"/>
  <c r="FO198" i="63"/>
  <c r="FP198" i="63" s="1"/>
  <c r="FM198" i="63"/>
  <c r="FI198" i="63"/>
  <c r="FF198" i="63"/>
  <c r="EY198" i="63"/>
  <c r="ER198" i="63"/>
  <c r="EK198" i="63"/>
  <c r="ED198" i="63"/>
  <c r="DW198" i="63"/>
  <c r="DP198" i="63"/>
  <c r="DJ198" i="63"/>
  <c r="DH198" i="63"/>
  <c r="DA198" i="63"/>
  <c r="CT198" i="63"/>
  <c r="CK198" i="63"/>
  <c r="CD198" i="63"/>
  <c r="BW198" i="63"/>
  <c r="BV198" i="63"/>
  <c r="BO198" i="63"/>
  <c r="BH198" i="63"/>
  <c r="BA198" i="63"/>
  <c r="AT198" i="63"/>
  <c r="AM198" i="63"/>
  <c r="Y198" i="63"/>
  <c r="S198" i="63"/>
  <c r="R198" i="63"/>
  <c r="H198" i="63"/>
  <c r="B198" i="63"/>
  <c r="GA197" i="63"/>
  <c r="FT197" i="63"/>
  <c r="FO197" i="63"/>
  <c r="FP197" i="63" s="1"/>
  <c r="FM197" i="63"/>
  <c r="FI197" i="63"/>
  <c r="FF197" i="63"/>
  <c r="EY197" i="63"/>
  <c r="ER197" i="63"/>
  <c r="EK197" i="63"/>
  <c r="ED197" i="63"/>
  <c r="DW197" i="63"/>
  <c r="DP197" i="63"/>
  <c r="DJ197" i="63"/>
  <c r="DH197" i="63"/>
  <c r="DA197" i="63"/>
  <c r="CT197" i="63"/>
  <c r="CK197" i="63"/>
  <c r="CD197" i="63"/>
  <c r="BW197" i="63"/>
  <c r="BV197" i="63"/>
  <c r="BO197" i="63"/>
  <c r="BH197" i="63"/>
  <c r="BA197" i="63"/>
  <c r="AT197" i="63"/>
  <c r="AM197" i="63"/>
  <c r="Y197" i="63"/>
  <c r="S197" i="63"/>
  <c r="R197" i="63"/>
  <c r="H197" i="63"/>
  <c r="B197" i="63"/>
  <c r="GA196" i="63"/>
  <c r="FT196" i="63"/>
  <c r="FO196" i="63"/>
  <c r="FP196" i="63" s="1"/>
  <c r="FM196" i="63"/>
  <c r="FI196" i="63"/>
  <c r="FF196" i="63"/>
  <c r="EY196" i="63"/>
  <c r="ER196" i="63"/>
  <c r="EK196" i="63"/>
  <c r="ED196" i="63"/>
  <c r="DW196" i="63"/>
  <c r="DP196" i="63"/>
  <c r="DJ196" i="63"/>
  <c r="DH196" i="63"/>
  <c r="DA196" i="63"/>
  <c r="CT196" i="63"/>
  <c r="CK196" i="63"/>
  <c r="CD196" i="63"/>
  <c r="BW196" i="63"/>
  <c r="BV196" i="63"/>
  <c r="BO196" i="63"/>
  <c r="BH196" i="63"/>
  <c r="BA196" i="63"/>
  <c r="AT196" i="63"/>
  <c r="AM196" i="63"/>
  <c r="Y196" i="63"/>
  <c r="S196" i="63"/>
  <c r="R196" i="63"/>
  <c r="H196" i="63"/>
  <c r="B196" i="63"/>
  <c r="GA195" i="63"/>
  <c r="FT195" i="63"/>
  <c r="FO195" i="63"/>
  <c r="FP195" i="63" s="1"/>
  <c r="FM195" i="63"/>
  <c r="FI195" i="63"/>
  <c r="FF195" i="63"/>
  <c r="EY195" i="63"/>
  <c r="ER195" i="63"/>
  <c r="EK195" i="63"/>
  <c r="ED195" i="63"/>
  <c r="DW195" i="63"/>
  <c r="DP195" i="63"/>
  <c r="DJ195" i="63"/>
  <c r="DH195" i="63"/>
  <c r="DA195" i="63"/>
  <c r="CT195" i="63"/>
  <c r="CK195" i="63"/>
  <c r="CD195" i="63"/>
  <c r="BW195" i="63"/>
  <c r="BV195" i="63"/>
  <c r="BO195" i="63"/>
  <c r="BH195" i="63"/>
  <c r="BA195" i="63"/>
  <c r="AT195" i="63"/>
  <c r="AM195" i="63"/>
  <c r="Y195" i="63"/>
  <c r="S195" i="63"/>
  <c r="R195" i="63"/>
  <c r="H195" i="63"/>
  <c r="B195" i="63"/>
  <c r="GA194" i="63"/>
  <c r="FT194" i="63"/>
  <c r="FO194" i="63"/>
  <c r="FP194" i="63" s="1"/>
  <c r="FM194" i="63"/>
  <c r="FI194" i="63"/>
  <c r="FF194" i="63"/>
  <c r="EY194" i="63"/>
  <c r="ER194" i="63"/>
  <c r="EK194" i="63"/>
  <c r="ED194" i="63"/>
  <c r="DW194" i="63"/>
  <c r="DP194" i="63"/>
  <c r="DJ194" i="63"/>
  <c r="DH194" i="63"/>
  <c r="DA194" i="63"/>
  <c r="CT194" i="63"/>
  <c r="CK194" i="63"/>
  <c r="CD194" i="63"/>
  <c r="BW194" i="63"/>
  <c r="BV194" i="63"/>
  <c r="BO194" i="63"/>
  <c r="BH194" i="63"/>
  <c r="BA194" i="63"/>
  <c r="AT194" i="63"/>
  <c r="AM194" i="63"/>
  <c r="Y194" i="63"/>
  <c r="S194" i="63"/>
  <c r="R194" i="63"/>
  <c r="H194" i="63"/>
  <c r="B194" i="63"/>
  <c r="GA193" i="63"/>
  <c r="FT193" i="63"/>
  <c r="FO193" i="63"/>
  <c r="FP193" i="63" s="1"/>
  <c r="FM193" i="63"/>
  <c r="FI193" i="63"/>
  <c r="FF193" i="63"/>
  <c r="EY193" i="63"/>
  <c r="ER193" i="63"/>
  <c r="EK193" i="63"/>
  <c r="ED193" i="63"/>
  <c r="DW193" i="63"/>
  <c r="DP193" i="63"/>
  <c r="DJ193" i="63"/>
  <c r="DH193" i="63"/>
  <c r="DA193" i="63"/>
  <c r="CT193" i="63"/>
  <c r="CK193" i="63"/>
  <c r="CD193" i="63"/>
  <c r="BW193" i="63"/>
  <c r="BV193" i="63"/>
  <c r="BO193" i="63"/>
  <c r="BH193" i="63"/>
  <c r="BA193" i="63"/>
  <c r="AT193" i="63"/>
  <c r="AM193" i="63"/>
  <c r="Y193" i="63"/>
  <c r="S193" i="63"/>
  <c r="R193" i="63"/>
  <c r="H193" i="63"/>
  <c r="B193" i="63"/>
  <c r="GA192" i="63"/>
  <c r="FT192" i="63"/>
  <c r="FO192" i="63"/>
  <c r="FP192" i="63" s="1"/>
  <c r="FM192" i="63"/>
  <c r="FI192" i="63"/>
  <c r="FF192" i="63"/>
  <c r="EY192" i="63"/>
  <c r="ER192" i="63"/>
  <c r="EK192" i="63"/>
  <c r="ED192" i="63"/>
  <c r="DW192" i="63"/>
  <c r="DP192" i="63"/>
  <c r="DJ192" i="63"/>
  <c r="DH192" i="63"/>
  <c r="DA192" i="63"/>
  <c r="CT192" i="63"/>
  <c r="CK192" i="63"/>
  <c r="CD192" i="63"/>
  <c r="BW192" i="63"/>
  <c r="BV192" i="63"/>
  <c r="BO192" i="63"/>
  <c r="BH192" i="63"/>
  <c r="BA192" i="63"/>
  <c r="AT192" i="63"/>
  <c r="AM192" i="63"/>
  <c r="Y192" i="63"/>
  <c r="S192" i="63"/>
  <c r="R192" i="63"/>
  <c r="H192" i="63"/>
  <c r="B192" i="63"/>
  <c r="GA191" i="63"/>
  <c r="FT191" i="63"/>
  <c r="FO191" i="63"/>
  <c r="FP191" i="63" s="1"/>
  <c r="FM191" i="63"/>
  <c r="FI191" i="63"/>
  <c r="FF191" i="63"/>
  <c r="EY191" i="63"/>
  <c r="ER191" i="63"/>
  <c r="EK191" i="63"/>
  <c r="ED191" i="63"/>
  <c r="DW191" i="63"/>
  <c r="DP191" i="63"/>
  <c r="DJ191" i="63"/>
  <c r="DH191" i="63"/>
  <c r="DA191" i="63"/>
  <c r="CT191" i="63"/>
  <c r="CK191" i="63"/>
  <c r="CD191" i="63"/>
  <c r="BW191" i="63"/>
  <c r="BV191" i="63"/>
  <c r="BO191" i="63"/>
  <c r="BH191" i="63"/>
  <c r="BA191" i="63"/>
  <c r="AT191" i="63"/>
  <c r="AM191" i="63"/>
  <c r="Y191" i="63"/>
  <c r="S191" i="63"/>
  <c r="R191" i="63"/>
  <c r="H191" i="63"/>
  <c r="B191" i="63"/>
  <c r="GA190" i="63"/>
  <c r="FT190" i="63"/>
  <c r="FO190" i="63"/>
  <c r="FP190" i="63" s="1"/>
  <c r="FM190" i="63"/>
  <c r="FI190" i="63"/>
  <c r="FF190" i="63"/>
  <c r="EY190" i="63"/>
  <c r="ER190" i="63"/>
  <c r="EK190" i="63"/>
  <c r="ED190" i="63"/>
  <c r="DW190" i="63"/>
  <c r="DP190" i="63"/>
  <c r="DJ190" i="63"/>
  <c r="DH190" i="63"/>
  <c r="DA190" i="63"/>
  <c r="CT190" i="63"/>
  <c r="CK190" i="63"/>
  <c r="CD190" i="63"/>
  <c r="BW190" i="63"/>
  <c r="BV190" i="63"/>
  <c r="BO190" i="63"/>
  <c r="BH190" i="63"/>
  <c r="BA190" i="63"/>
  <c r="AT190" i="63"/>
  <c r="AM190" i="63"/>
  <c r="Y190" i="63"/>
  <c r="S190" i="63"/>
  <c r="R190" i="63"/>
  <c r="H190" i="63"/>
  <c r="B190" i="63"/>
  <c r="GA189" i="63"/>
  <c r="FT189" i="63"/>
  <c r="FO189" i="63"/>
  <c r="FP189" i="63" s="1"/>
  <c r="FM189" i="63"/>
  <c r="FI189" i="63"/>
  <c r="FF189" i="63"/>
  <c r="EY189" i="63"/>
  <c r="ER189" i="63"/>
  <c r="EK189" i="63"/>
  <c r="ED189" i="63"/>
  <c r="DW189" i="63"/>
  <c r="DP189" i="63"/>
  <c r="DJ189" i="63"/>
  <c r="DH189" i="63"/>
  <c r="DA189" i="63"/>
  <c r="CT189" i="63"/>
  <c r="CK189" i="63"/>
  <c r="CD189" i="63"/>
  <c r="BW189" i="63"/>
  <c r="BV189" i="63"/>
  <c r="BO189" i="63"/>
  <c r="BH189" i="63"/>
  <c r="BA189" i="63"/>
  <c r="AT189" i="63"/>
  <c r="AM189" i="63"/>
  <c r="Y189" i="63"/>
  <c r="S189" i="63"/>
  <c r="R189" i="63"/>
  <c r="H189" i="63"/>
  <c r="B189" i="63"/>
  <c r="GA188" i="63"/>
  <c r="FT188" i="63"/>
  <c r="FO188" i="63"/>
  <c r="FP188" i="63" s="1"/>
  <c r="FM188" i="63"/>
  <c r="FI188" i="63"/>
  <c r="FF188" i="63"/>
  <c r="EY188" i="63"/>
  <c r="ER188" i="63"/>
  <c r="EK188" i="63"/>
  <c r="ED188" i="63"/>
  <c r="DW188" i="63"/>
  <c r="DP188" i="63"/>
  <c r="DJ188" i="63"/>
  <c r="DH188" i="63"/>
  <c r="DA188" i="63"/>
  <c r="CT188" i="63"/>
  <c r="CK188" i="63"/>
  <c r="CD188" i="63"/>
  <c r="BW188" i="63"/>
  <c r="BV188" i="63"/>
  <c r="BO188" i="63"/>
  <c r="BH188" i="63"/>
  <c r="BA188" i="63"/>
  <c r="AT188" i="63"/>
  <c r="AM188" i="63"/>
  <c r="Y188" i="63"/>
  <c r="S188" i="63"/>
  <c r="R188" i="63"/>
  <c r="H188" i="63"/>
  <c r="B188" i="63"/>
  <c r="GA187" i="63"/>
  <c r="FT187" i="63"/>
  <c r="FO187" i="63"/>
  <c r="FP187" i="63" s="1"/>
  <c r="FM187" i="63"/>
  <c r="FI187" i="63"/>
  <c r="FF187" i="63"/>
  <c r="EY187" i="63"/>
  <c r="ER187" i="63"/>
  <c r="EK187" i="63"/>
  <c r="ED187" i="63"/>
  <c r="DW187" i="63"/>
  <c r="DP187" i="63"/>
  <c r="DJ187" i="63"/>
  <c r="DH187" i="63"/>
  <c r="DA187" i="63"/>
  <c r="CT187" i="63"/>
  <c r="CK187" i="63"/>
  <c r="CD187" i="63"/>
  <c r="BW187" i="63"/>
  <c r="BV187" i="63"/>
  <c r="BO187" i="63"/>
  <c r="BH187" i="63"/>
  <c r="BA187" i="63"/>
  <c r="AT187" i="63"/>
  <c r="AM187" i="63"/>
  <c r="Y187" i="63"/>
  <c r="S187" i="63"/>
  <c r="R187" i="63"/>
  <c r="H187" i="63"/>
  <c r="B187" i="63"/>
  <c r="GA186" i="63"/>
  <c r="FT186" i="63"/>
  <c r="FO186" i="63"/>
  <c r="FP186" i="63" s="1"/>
  <c r="FM186" i="63"/>
  <c r="FI186" i="63"/>
  <c r="FF186" i="63"/>
  <c r="EY186" i="63"/>
  <c r="ER186" i="63"/>
  <c r="EK186" i="63"/>
  <c r="ED186" i="63"/>
  <c r="DW186" i="63"/>
  <c r="DP186" i="63"/>
  <c r="DJ186" i="63"/>
  <c r="DH186" i="63"/>
  <c r="DA186" i="63"/>
  <c r="CT186" i="63"/>
  <c r="CK186" i="63"/>
  <c r="CD186" i="63"/>
  <c r="BW186" i="63"/>
  <c r="BV186" i="63"/>
  <c r="BO186" i="63"/>
  <c r="BH186" i="63"/>
  <c r="BA186" i="63"/>
  <c r="AT186" i="63"/>
  <c r="AM186" i="63"/>
  <c r="Y186" i="63"/>
  <c r="S186" i="63"/>
  <c r="R186" i="63"/>
  <c r="H186" i="63"/>
  <c r="B186" i="63"/>
  <c r="GA185" i="63"/>
  <c r="FT185" i="63"/>
  <c r="FO185" i="63"/>
  <c r="FP185" i="63" s="1"/>
  <c r="FM185" i="63"/>
  <c r="FI185" i="63"/>
  <c r="FF185" i="63"/>
  <c r="EY185" i="63"/>
  <c r="ER185" i="63"/>
  <c r="EK185" i="63"/>
  <c r="ED185" i="63"/>
  <c r="DW185" i="63"/>
  <c r="DP185" i="63"/>
  <c r="DJ185" i="63"/>
  <c r="DH185" i="63"/>
  <c r="DA185" i="63"/>
  <c r="CT185" i="63"/>
  <c r="CK185" i="63"/>
  <c r="CD185" i="63"/>
  <c r="BW185" i="63"/>
  <c r="BV185" i="63"/>
  <c r="BO185" i="63"/>
  <c r="BH185" i="63"/>
  <c r="BA185" i="63"/>
  <c r="AT185" i="63"/>
  <c r="AM185" i="63"/>
  <c r="Y185" i="63"/>
  <c r="S185" i="63"/>
  <c r="R185" i="63"/>
  <c r="H185" i="63"/>
  <c r="B185" i="63"/>
  <c r="GA184" i="63"/>
  <c r="FT184" i="63"/>
  <c r="FM184" i="63"/>
  <c r="FI184" i="63"/>
  <c r="FF184" i="63"/>
  <c r="EY184" i="63"/>
  <c r="ER184" i="63"/>
  <c r="EK184" i="63"/>
  <c r="EF184" i="63"/>
  <c r="EG184" i="63" s="1"/>
  <c r="EM184" i="63" s="1"/>
  <c r="EN184" i="63" s="1"/>
  <c r="ED184" i="63"/>
  <c r="DW184" i="63"/>
  <c r="DR184" i="63"/>
  <c r="FA184" i="63" s="1"/>
  <c r="FB184" i="63" s="1"/>
  <c r="DP184" i="63"/>
  <c r="DJ184" i="63"/>
  <c r="DH184" i="63"/>
  <c r="DA184" i="63"/>
  <c r="CT184" i="63"/>
  <c r="CK184" i="63"/>
  <c r="CD184" i="63"/>
  <c r="BW184" i="63"/>
  <c r="BV184" i="63"/>
  <c r="BO184" i="63"/>
  <c r="BH184" i="63"/>
  <c r="BA184" i="63"/>
  <c r="AT184" i="63"/>
  <c r="AM184" i="63"/>
  <c r="AI184" i="63"/>
  <c r="AO184" i="63" s="1"/>
  <c r="AP184" i="63" s="1"/>
  <c r="AV184" i="63" s="1"/>
  <c r="AW184" i="63" s="1"/>
  <c r="BC184" i="63" s="1"/>
  <c r="BD184" i="63" s="1"/>
  <c r="BJ184" i="63" s="1"/>
  <c r="BK184" i="63" s="1"/>
  <c r="BQ184" i="63" s="1"/>
  <c r="BR184" i="63" s="1"/>
  <c r="BY184" i="63" s="1"/>
  <c r="Y184" i="63"/>
  <c r="S184" i="63"/>
  <c r="R184" i="63"/>
  <c r="H184" i="63"/>
  <c r="B184" i="63"/>
  <c r="GA183" i="63"/>
  <c r="FT183" i="63"/>
  <c r="FM183" i="63"/>
  <c r="FI183" i="63"/>
  <c r="FF183" i="63"/>
  <c r="EY183" i="63"/>
  <c r="ER183" i="63"/>
  <c r="EK183" i="63"/>
  <c r="EF183" i="63"/>
  <c r="EG183" i="63" s="1"/>
  <c r="EM183" i="63" s="1"/>
  <c r="EN183" i="63" s="1"/>
  <c r="ED183" i="63"/>
  <c r="DW183" i="63"/>
  <c r="DR183" i="63"/>
  <c r="FA183" i="63" s="1"/>
  <c r="FB183" i="63" s="1"/>
  <c r="DP183" i="63"/>
  <c r="DJ183" i="63"/>
  <c r="DH183" i="63"/>
  <c r="DA183" i="63"/>
  <c r="CT183" i="63"/>
  <c r="CK183" i="63"/>
  <c r="CD183" i="63"/>
  <c r="BW183" i="63"/>
  <c r="BV183" i="63"/>
  <c r="BO183" i="63"/>
  <c r="BH183" i="63"/>
  <c r="BA183" i="63"/>
  <c r="AT183" i="63"/>
  <c r="AM183" i="63"/>
  <c r="AI183" i="63"/>
  <c r="AO183" i="63" s="1"/>
  <c r="AP183" i="63" s="1"/>
  <c r="AV183" i="63" s="1"/>
  <c r="AW183" i="63" s="1"/>
  <c r="BC183" i="63" s="1"/>
  <c r="BD183" i="63" s="1"/>
  <c r="BJ183" i="63" s="1"/>
  <c r="BK183" i="63" s="1"/>
  <c r="BQ183" i="63" s="1"/>
  <c r="BR183" i="63" s="1"/>
  <c r="BY183" i="63" s="1"/>
  <c r="Y183" i="63"/>
  <c r="S183" i="63"/>
  <c r="R183" i="63"/>
  <c r="H183" i="63"/>
  <c r="B183" i="63"/>
  <c r="GA182" i="63"/>
  <c r="FT182" i="63"/>
  <c r="FM182" i="63"/>
  <c r="FI182" i="63"/>
  <c r="FF182" i="63"/>
  <c r="EY182" i="63"/>
  <c r="ER182" i="63"/>
  <c r="EK182" i="63"/>
  <c r="EF182" i="63"/>
  <c r="EG182" i="63" s="1"/>
  <c r="EM182" i="63" s="1"/>
  <c r="EN182" i="63" s="1"/>
  <c r="ED182" i="63"/>
  <c r="DW182" i="63"/>
  <c r="DR182" i="63"/>
  <c r="FA182" i="63" s="1"/>
  <c r="FB182" i="63" s="1"/>
  <c r="DP182" i="63"/>
  <c r="DJ182" i="63"/>
  <c r="DH182" i="63"/>
  <c r="DA182" i="63"/>
  <c r="CT182" i="63"/>
  <c r="CK182" i="63"/>
  <c r="CD182" i="63"/>
  <c r="BW182" i="63"/>
  <c r="BV182" i="63"/>
  <c r="BO182" i="63"/>
  <c r="BH182" i="63"/>
  <c r="BA182" i="63"/>
  <c r="AT182" i="63"/>
  <c r="AM182" i="63"/>
  <c r="AI182" i="63"/>
  <c r="AO182" i="63" s="1"/>
  <c r="AP182" i="63" s="1"/>
  <c r="AV182" i="63" s="1"/>
  <c r="AW182" i="63" s="1"/>
  <c r="BC182" i="63" s="1"/>
  <c r="BD182" i="63" s="1"/>
  <c r="BJ182" i="63" s="1"/>
  <c r="BK182" i="63" s="1"/>
  <c r="BQ182" i="63" s="1"/>
  <c r="BR182" i="63" s="1"/>
  <c r="BY182" i="63" s="1"/>
  <c r="Y182" i="63"/>
  <c r="S182" i="63"/>
  <c r="R182" i="63"/>
  <c r="H182" i="63"/>
  <c r="B182" i="63"/>
  <c r="GA181" i="63"/>
  <c r="FT181" i="63"/>
  <c r="FM181" i="63"/>
  <c r="FI181" i="63"/>
  <c r="FF181" i="63"/>
  <c r="EY181" i="63"/>
  <c r="ER181" i="63"/>
  <c r="EK181" i="63"/>
  <c r="EF181" i="63"/>
  <c r="EG181" i="63" s="1"/>
  <c r="EM181" i="63" s="1"/>
  <c r="EN181" i="63" s="1"/>
  <c r="ED181" i="63"/>
  <c r="DW181" i="63"/>
  <c r="DR181" i="63"/>
  <c r="FA181" i="63" s="1"/>
  <c r="FB181" i="63" s="1"/>
  <c r="DP181" i="63"/>
  <c r="DJ181" i="63"/>
  <c r="DH181" i="63"/>
  <c r="DA181" i="63"/>
  <c r="CT181" i="63"/>
  <c r="CK181" i="63"/>
  <c r="CD181" i="63"/>
  <c r="BW181" i="63"/>
  <c r="BV181" i="63"/>
  <c r="BO181" i="63"/>
  <c r="BH181" i="63"/>
  <c r="BA181" i="63"/>
  <c r="AT181" i="63"/>
  <c r="AM181" i="63"/>
  <c r="AI181" i="63"/>
  <c r="AO181" i="63" s="1"/>
  <c r="AP181" i="63" s="1"/>
  <c r="AV181" i="63" s="1"/>
  <c r="AW181" i="63" s="1"/>
  <c r="BC181" i="63" s="1"/>
  <c r="BD181" i="63" s="1"/>
  <c r="BJ181" i="63" s="1"/>
  <c r="BK181" i="63" s="1"/>
  <c r="BQ181" i="63" s="1"/>
  <c r="BR181" i="63" s="1"/>
  <c r="BY181" i="63" s="1"/>
  <c r="Y181" i="63"/>
  <c r="S181" i="63"/>
  <c r="R181" i="63"/>
  <c r="H181" i="63"/>
  <c r="B181" i="63"/>
  <c r="GA180" i="63"/>
  <c r="FT180" i="63"/>
  <c r="FM180" i="63"/>
  <c r="FI180" i="63"/>
  <c r="FF180" i="63"/>
  <c r="EY180" i="63"/>
  <c r="ER180" i="63"/>
  <c r="EK180" i="63"/>
  <c r="EF180" i="63"/>
  <c r="EG180" i="63" s="1"/>
  <c r="EM180" i="63" s="1"/>
  <c r="EN180" i="63" s="1"/>
  <c r="ED180" i="63"/>
  <c r="DW180" i="63"/>
  <c r="DR180" i="63"/>
  <c r="FA180" i="63" s="1"/>
  <c r="FB180" i="63" s="1"/>
  <c r="DP180" i="63"/>
  <c r="DJ180" i="63"/>
  <c r="DH180" i="63"/>
  <c r="DA180" i="63"/>
  <c r="CT180" i="63"/>
  <c r="CK180" i="63"/>
  <c r="CD180" i="63"/>
  <c r="BW180" i="63"/>
  <c r="BV180" i="63"/>
  <c r="BO180" i="63"/>
  <c r="BH180" i="63"/>
  <c r="BA180" i="63"/>
  <c r="AT180" i="63"/>
  <c r="AM180" i="63"/>
  <c r="AI180" i="63"/>
  <c r="AO180" i="63" s="1"/>
  <c r="AP180" i="63" s="1"/>
  <c r="AV180" i="63" s="1"/>
  <c r="AW180" i="63" s="1"/>
  <c r="BC180" i="63" s="1"/>
  <c r="BD180" i="63" s="1"/>
  <c r="BJ180" i="63" s="1"/>
  <c r="BK180" i="63" s="1"/>
  <c r="BQ180" i="63" s="1"/>
  <c r="BR180" i="63" s="1"/>
  <c r="BY180" i="63" s="1"/>
  <c r="Y180" i="63"/>
  <c r="S180" i="63"/>
  <c r="R180" i="63"/>
  <c r="H180" i="63"/>
  <c r="B180" i="63"/>
  <c r="GA179" i="63"/>
  <c r="FT179" i="63"/>
  <c r="FM179" i="63"/>
  <c r="FI179" i="63"/>
  <c r="FF179" i="63"/>
  <c r="EY179" i="63"/>
  <c r="ER179" i="63"/>
  <c r="EK179" i="63"/>
  <c r="EF179" i="63"/>
  <c r="EG179" i="63" s="1"/>
  <c r="EM179" i="63" s="1"/>
  <c r="EN179" i="63" s="1"/>
  <c r="ED179" i="63"/>
  <c r="DW179" i="63"/>
  <c r="DR179" i="63"/>
  <c r="FA179" i="63" s="1"/>
  <c r="FB179" i="63" s="1"/>
  <c r="DP179" i="63"/>
  <c r="DJ179" i="63"/>
  <c r="DH179" i="63"/>
  <c r="DA179" i="63"/>
  <c r="CT179" i="63"/>
  <c r="CK179" i="63"/>
  <c r="CD179" i="63"/>
  <c r="BW179" i="63"/>
  <c r="BV179" i="63"/>
  <c r="BO179" i="63"/>
  <c r="BH179" i="63"/>
  <c r="BA179" i="63"/>
  <c r="AT179" i="63"/>
  <c r="AM179" i="63"/>
  <c r="AI179" i="63"/>
  <c r="AO179" i="63" s="1"/>
  <c r="AP179" i="63" s="1"/>
  <c r="AV179" i="63" s="1"/>
  <c r="AW179" i="63" s="1"/>
  <c r="BC179" i="63" s="1"/>
  <c r="BD179" i="63" s="1"/>
  <c r="BJ179" i="63" s="1"/>
  <c r="BK179" i="63" s="1"/>
  <c r="BQ179" i="63" s="1"/>
  <c r="BR179" i="63" s="1"/>
  <c r="BY179" i="63" s="1"/>
  <c r="Y179" i="63"/>
  <c r="S179" i="63"/>
  <c r="R179" i="63"/>
  <c r="H179" i="63"/>
  <c r="B179" i="63"/>
  <c r="GA178" i="63"/>
  <c r="FT178" i="63"/>
  <c r="FM178" i="63"/>
  <c r="FI178" i="63"/>
  <c r="FF178" i="63"/>
  <c r="EY178" i="63"/>
  <c r="ER178" i="63"/>
  <c r="EK178" i="63"/>
  <c r="EF178" i="63"/>
  <c r="EG178" i="63" s="1"/>
  <c r="EM178" i="63" s="1"/>
  <c r="EN178" i="63" s="1"/>
  <c r="ED178" i="63"/>
  <c r="DW178" i="63"/>
  <c r="DR178" i="63"/>
  <c r="FA178" i="63" s="1"/>
  <c r="FB178" i="63" s="1"/>
  <c r="DP178" i="63"/>
  <c r="DJ178" i="63"/>
  <c r="DH178" i="63"/>
  <c r="DA178" i="63"/>
  <c r="CT178" i="63"/>
  <c r="CK178" i="63"/>
  <c r="CD178" i="63"/>
  <c r="BW178" i="63"/>
  <c r="BV178" i="63"/>
  <c r="BO178" i="63"/>
  <c r="BH178" i="63"/>
  <c r="BA178" i="63"/>
  <c r="AT178" i="63"/>
  <c r="AM178" i="63"/>
  <c r="AI178" i="63"/>
  <c r="AO178" i="63" s="1"/>
  <c r="AP178" i="63" s="1"/>
  <c r="AV178" i="63" s="1"/>
  <c r="AW178" i="63" s="1"/>
  <c r="BC178" i="63" s="1"/>
  <c r="BD178" i="63" s="1"/>
  <c r="BJ178" i="63" s="1"/>
  <c r="BK178" i="63" s="1"/>
  <c r="BQ178" i="63" s="1"/>
  <c r="BR178" i="63" s="1"/>
  <c r="BY178" i="63" s="1"/>
  <c r="CF178" i="63" s="1"/>
  <c r="CO178" i="63" s="1"/>
  <c r="CP178" i="63" s="1"/>
  <c r="DY178" i="63" s="1"/>
  <c r="DZ178" i="63" s="1"/>
  <c r="ET178" i="63" s="1"/>
  <c r="EU178" i="63" s="1"/>
  <c r="Y178" i="63"/>
  <c r="S178" i="63"/>
  <c r="R178" i="63"/>
  <c r="H178" i="63"/>
  <c r="B178" i="63"/>
  <c r="GA177" i="63"/>
  <c r="FT177" i="63"/>
  <c r="FM177" i="63"/>
  <c r="FI177" i="63"/>
  <c r="FF177" i="63"/>
  <c r="EY177" i="63"/>
  <c r="ER177" i="63"/>
  <c r="EK177" i="63"/>
  <c r="EF177" i="63"/>
  <c r="EG177" i="63" s="1"/>
  <c r="EM177" i="63" s="1"/>
  <c r="EN177" i="63" s="1"/>
  <c r="ED177" i="63"/>
  <c r="DW177" i="63"/>
  <c r="DR177" i="63"/>
  <c r="FA177" i="63" s="1"/>
  <c r="FB177" i="63" s="1"/>
  <c r="DP177" i="63"/>
  <c r="DJ177" i="63"/>
  <c r="DH177" i="63"/>
  <c r="DA177" i="63"/>
  <c r="CT177" i="63"/>
  <c r="CK177" i="63"/>
  <c r="CD177" i="63"/>
  <c r="BW177" i="63"/>
  <c r="BV177" i="63"/>
  <c r="BO177" i="63"/>
  <c r="BH177" i="63"/>
  <c r="BA177" i="63"/>
  <c r="AT177" i="63"/>
  <c r="AM177" i="63"/>
  <c r="AI177" i="63"/>
  <c r="AO177" i="63" s="1"/>
  <c r="AP177" i="63" s="1"/>
  <c r="AV177" i="63" s="1"/>
  <c r="AW177" i="63" s="1"/>
  <c r="BC177" i="63" s="1"/>
  <c r="BD177" i="63" s="1"/>
  <c r="BJ177" i="63" s="1"/>
  <c r="BK177" i="63" s="1"/>
  <c r="BQ177" i="63" s="1"/>
  <c r="BR177" i="63" s="1"/>
  <c r="BY177" i="63" s="1"/>
  <c r="AC177" i="63"/>
  <c r="Y177" i="63"/>
  <c r="S177" i="63"/>
  <c r="R177" i="63"/>
  <c r="H177" i="63"/>
  <c r="B177" i="63"/>
  <c r="GA176" i="63"/>
  <c r="FT176" i="63"/>
  <c r="FM176" i="63"/>
  <c r="FI176" i="63"/>
  <c r="FF176" i="63"/>
  <c r="EY176" i="63"/>
  <c r="ER176" i="63"/>
  <c r="EK176" i="63"/>
  <c r="EF176" i="63"/>
  <c r="EG176" i="63" s="1"/>
  <c r="EM176" i="63" s="1"/>
  <c r="EN176" i="63" s="1"/>
  <c r="ED176" i="63"/>
  <c r="DW176" i="63"/>
  <c r="DR176" i="63"/>
  <c r="FA176" i="63" s="1"/>
  <c r="FB176" i="63" s="1"/>
  <c r="DP176" i="63"/>
  <c r="DJ176" i="63"/>
  <c r="DH176" i="63"/>
  <c r="DA176" i="63"/>
  <c r="CT176" i="63"/>
  <c r="CK176" i="63"/>
  <c r="CD176" i="63"/>
  <c r="BW176" i="63"/>
  <c r="BV176" i="63"/>
  <c r="BO176" i="63"/>
  <c r="BH176" i="63"/>
  <c r="BA176" i="63"/>
  <c r="AT176" i="63"/>
  <c r="AM176" i="63"/>
  <c r="AI176" i="63"/>
  <c r="AO176" i="63" s="1"/>
  <c r="AP176" i="63" s="1"/>
  <c r="AV176" i="63" s="1"/>
  <c r="AW176" i="63" s="1"/>
  <c r="BC176" i="63" s="1"/>
  <c r="BD176" i="63" s="1"/>
  <c r="BJ176" i="63" s="1"/>
  <c r="BK176" i="63" s="1"/>
  <c r="BQ176" i="63" s="1"/>
  <c r="BR176" i="63" s="1"/>
  <c r="BY176" i="63" s="1"/>
  <c r="Y176" i="63"/>
  <c r="S176" i="63"/>
  <c r="R176" i="63"/>
  <c r="H176" i="63"/>
  <c r="B176" i="63"/>
  <c r="GA175" i="63"/>
  <c r="FT175" i="63"/>
  <c r="FM175" i="63"/>
  <c r="FI175" i="63"/>
  <c r="FF175" i="63"/>
  <c r="EY175" i="63"/>
  <c r="ER175" i="63"/>
  <c r="EK175" i="63"/>
  <c r="EF175" i="63"/>
  <c r="EG175" i="63" s="1"/>
  <c r="EM175" i="63" s="1"/>
  <c r="EN175" i="63" s="1"/>
  <c r="ED175" i="63"/>
  <c r="DW175" i="63"/>
  <c r="DR175" i="63"/>
  <c r="FA175" i="63" s="1"/>
  <c r="FB175" i="63" s="1"/>
  <c r="DP175" i="63"/>
  <c r="DJ175" i="63"/>
  <c r="DH175" i="63"/>
  <c r="DA175" i="63"/>
  <c r="CT175" i="63"/>
  <c r="CK175" i="63"/>
  <c r="CD175" i="63"/>
  <c r="BW175" i="63"/>
  <c r="BV175" i="63"/>
  <c r="BO175" i="63"/>
  <c r="BH175" i="63"/>
  <c r="BA175" i="63"/>
  <c r="AT175" i="63"/>
  <c r="AM175" i="63"/>
  <c r="AI175" i="63"/>
  <c r="AO175" i="63" s="1"/>
  <c r="AP175" i="63" s="1"/>
  <c r="AV175" i="63" s="1"/>
  <c r="AW175" i="63" s="1"/>
  <c r="BC175" i="63" s="1"/>
  <c r="BD175" i="63" s="1"/>
  <c r="BJ175" i="63" s="1"/>
  <c r="BK175" i="63" s="1"/>
  <c r="BQ175" i="63" s="1"/>
  <c r="BR175" i="63" s="1"/>
  <c r="BY175" i="63" s="1"/>
  <c r="Y175" i="63"/>
  <c r="S175" i="63"/>
  <c r="R175" i="63"/>
  <c r="H175" i="63"/>
  <c r="B175" i="63"/>
  <c r="GA174" i="63"/>
  <c r="FT174" i="63"/>
  <c r="FM174" i="63"/>
  <c r="FI174" i="63"/>
  <c r="FF174" i="63"/>
  <c r="EY174" i="63"/>
  <c r="ER174" i="63"/>
  <c r="EK174" i="63"/>
  <c r="EF174" i="63"/>
  <c r="EG174" i="63" s="1"/>
  <c r="EM174" i="63" s="1"/>
  <c r="EN174" i="63" s="1"/>
  <c r="ED174" i="63"/>
  <c r="DW174" i="63"/>
  <c r="DR174" i="63"/>
  <c r="FA174" i="63" s="1"/>
  <c r="FB174" i="63" s="1"/>
  <c r="DP174" i="63"/>
  <c r="DJ174" i="63"/>
  <c r="DH174" i="63"/>
  <c r="DA174" i="63"/>
  <c r="CT174" i="63"/>
  <c r="CK174" i="63"/>
  <c r="CD174" i="63"/>
  <c r="BW174" i="63"/>
  <c r="BV174" i="63"/>
  <c r="BO174" i="63"/>
  <c r="BH174" i="63"/>
  <c r="BA174" i="63"/>
  <c r="AT174" i="63"/>
  <c r="AM174" i="63"/>
  <c r="AI174" i="63"/>
  <c r="AO174" i="63" s="1"/>
  <c r="AP174" i="63" s="1"/>
  <c r="AV174" i="63" s="1"/>
  <c r="AW174" i="63" s="1"/>
  <c r="BC174" i="63" s="1"/>
  <c r="BD174" i="63" s="1"/>
  <c r="BJ174" i="63" s="1"/>
  <c r="BK174" i="63" s="1"/>
  <c r="BQ174" i="63" s="1"/>
  <c r="BR174" i="63" s="1"/>
  <c r="BY174" i="63" s="1"/>
  <c r="BZ174" i="63" s="1"/>
  <c r="CG174" i="63" s="1"/>
  <c r="Y174" i="63"/>
  <c r="S174" i="63"/>
  <c r="R174" i="63"/>
  <c r="H174" i="63"/>
  <c r="B174" i="63"/>
  <c r="GA173" i="63"/>
  <c r="FT173" i="63"/>
  <c r="FM173" i="63"/>
  <c r="FI173" i="63"/>
  <c r="FF173" i="63"/>
  <c r="EY173" i="63"/>
  <c r="ER173" i="63"/>
  <c r="EK173" i="63"/>
  <c r="EF173" i="63"/>
  <c r="EG173" i="63" s="1"/>
  <c r="EM173" i="63" s="1"/>
  <c r="EN173" i="63" s="1"/>
  <c r="ED173" i="63"/>
  <c r="DW173" i="63"/>
  <c r="DR173" i="63"/>
  <c r="FA173" i="63" s="1"/>
  <c r="FB173" i="63" s="1"/>
  <c r="DP173" i="63"/>
  <c r="DJ173" i="63"/>
  <c r="DH173" i="63"/>
  <c r="DA173" i="63"/>
  <c r="CT173" i="63"/>
  <c r="CK173" i="63"/>
  <c r="CD173" i="63"/>
  <c r="BW173" i="63"/>
  <c r="BV173" i="63"/>
  <c r="BO173" i="63"/>
  <c r="BH173" i="63"/>
  <c r="BA173" i="63"/>
  <c r="AT173" i="63"/>
  <c r="AM173" i="63"/>
  <c r="AI173" i="63"/>
  <c r="AO173" i="63" s="1"/>
  <c r="AP173" i="63" s="1"/>
  <c r="AV173" i="63" s="1"/>
  <c r="AW173" i="63" s="1"/>
  <c r="BC173" i="63" s="1"/>
  <c r="BD173" i="63" s="1"/>
  <c r="BJ173" i="63" s="1"/>
  <c r="BK173" i="63" s="1"/>
  <c r="BQ173" i="63" s="1"/>
  <c r="BR173" i="63" s="1"/>
  <c r="BY173" i="63" s="1"/>
  <c r="BZ173" i="63" s="1"/>
  <c r="CG173" i="63" s="1"/>
  <c r="CP173" i="63" s="1"/>
  <c r="DY173" i="63" s="1"/>
  <c r="DZ173" i="63" s="1"/>
  <c r="ET173" i="63" s="1"/>
  <c r="EU173" i="63" s="1"/>
  <c r="Y173" i="63"/>
  <c r="S173" i="63"/>
  <c r="R173" i="63"/>
  <c r="H173" i="63"/>
  <c r="B173" i="63"/>
  <c r="GA172" i="63"/>
  <c r="FT172" i="63"/>
  <c r="FM172" i="63"/>
  <c r="FI172" i="63"/>
  <c r="FF172" i="63"/>
  <c r="EY172" i="63"/>
  <c r="ER172" i="63"/>
  <c r="EK172" i="63"/>
  <c r="EF172" i="63"/>
  <c r="EG172" i="63" s="1"/>
  <c r="EM172" i="63" s="1"/>
  <c r="EN172" i="63" s="1"/>
  <c r="ED172" i="63"/>
  <c r="DW172" i="63"/>
  <c r="DR172" i="63"/>
  <c r="FA172" i="63" s="1"/>
  <c r="FB172" i="63" s="1"/>
  <c r="DP172" i="63"/>
  <c r="DJ172" i="63"/>
  <c r="DH172" i="63"/>
  <c r="DA172" i="63"/>
  <c r="CT172" i="63"/>
  <c r="CK172" i="63"/>
  <c r="CD172" i="63"/>
  <c r="BW172" i="63"/>
  <c r="BV172" i="63"/>
  <c r="BO172" i="63"/>
  <c r="BH172" i="63"/>
  <c r="BA172" i="63"/>
  <c r="AT172" i="63"/>
  <c r="AM172" i="63"/>
  <c r="AI172" i="63"/>
  <c r="AO172" i="63" s="1"/>
  <c r="AP172" i="63" s="1"/>
  <c r="AV172" i="63" s="1"/>
  <c r="AW172" i="63" s="1"/>
  <c r="BC172" i="63" s="1"/>
  <c r="BD172" i="63" s="1"/>
  <c r="BJ172" i="63" s="1"/>
  <c r="BK172" i="63" s="1"/>
  <c r="BQ172" i="63" s="1"/>
  <c r="BR172" i="63" s="1"/>
  <c r="BY172" i="63" s="1"/>
  <c r="Y172" i="63"/>
  <c r="S172" i="63"/>
  <c r="R172" i="63"/>
  <c r="H172" i="63"/>
  <c r="B172" i="63"/>
  <c r="GA171" i="63"/>
  <c r="FT171" i="63"/>
  <c r="FM171" i="63"/>
  <c r="FI171" i="63"/>
  <c r="FF171" i="63"/>
  <c r="EY171" i="63"/>
  <c r="ER171" i="63"/>
  <c r="EK171" i="63"/>
  <c r="EF171" i="63"/>
  <c r="EG171" i="63" s="1"/>
  <c r="EM171" i="63" s="1"/>
  <c r="EN171" i="63" s="1"/>
  <c r="ED171" i="63"/>
  <c r="DW171" i="63"/>
  <c r="DR171" i="63"/>
  <c r="FA171" i="63" s="1"/>
  <c r="FB171" i="63" s="1"/>
  <c r="DP171" i="63"/>
  <c r="DJ171" i="63"/>
  <c r="DH171" i="63"/>
  <c r="DA171" i="63"/>
  <c r="CT171" i="63"/>
  <c r="CK171" i="63"/>
  <c r="CD171" i="63"/>
  <c r="BW171" i="63"/>
  <c r="BV171" i="63"/>
  <c r="BO171" i="63"/>
  <c r="BH171" i="63"/>
  <c r="BA171" i="63"/>
  <c r="AT171" i="63"/>
  <c r="AM171" i="63"/>
  <c r="AI171" i="63"/>
  <c r="AO171" i="63" s="1"/>
  <c r="AP171" i="63" s="1"/>
  <c r="AV171" i="63" s="1"/>
  <c r="AW171" i="63" s="1"/>
  <c r="BC171" i="63" s="1"/>
  <c r="BD171" i="63" s="1"/>
  <c r="BJ171" i="63" s="1"/>
  <c r="BK171" i="63" s="1"/>
  <c r="BQ171" i="63" s="1"/>
  <c r="BR171" i="63" s="1"/>
  <c r="BY171" i="63" s="1"/>
  <c r="Y171" i="63"/>
  <c r="S171" i="63"/>
  <c r="R171" i="63"/>
  <c r="H171" i="63"/>
  <c r="B171" i="63"/>
  <c r="GA170" i="63"/>
  <c r="FT170" i="63"/>
  <c r="FM170" i="63"/>
  <c r="FI170" i="63"/>
  <c r="FF170" i="63"/>
  <c r="EY170" i="63"/>
  <c r="ER170" i="63"/>
  <c r="EK170" i="63"/>
  <c r="EF170" i="63"/>
  <c r="EG170" i="63" s="1"/>
  <c r="EM170" i="63" s="1"/>
  <c r="EN170" i="63" s="1"/>
  <c r="ED170" i="63"/>
  <c r="DW170" i="63"/>
  <c r="DR170" i="63"/>
  <c r="FA170" i="63" s="1"/>
  <c r="FB170" i="63" s="1"/>
  <c r="DP170" i="63"/>
  <c r="DJ170" i="63"/>
  <c r="DH170" i="63"/>
  <c r="DA170" i="63"/>
  <c r="CT170" i="63"/>
  <c r="CD170" i="63"/>
  <c r="BW170" i="63"/>
  <c r="BV170" i="63"/>
  <c r="BO170" i="63"/>
  <c r="BH170" i="63"/>
  <c r="BA170" i="63"/>
  <c r="AT170" i="63"/>
  <c r="AM170" i="63"/>
  <c r="AI170" i="63"/>
  <c r="AO170" i="63" s="1"/>
  <c r="AP170" i="63" s="1"/>
  <c r="AV170" i="63" s="1"/>
  <c r="AW170" i="63" s="1"/>
  <c r="BC170" i="63" s="1"/>
  <c r="BD170" i="63" s="1"/>
  <c r="BJ170" i="63" s="1"/>
  <c r="BK170" i="63" s="1"/>
  <c r="BQ170" i="63" s="1"/>
  <c r="BR170" i="63" s="1"/>
  <c r="BY170" i="63" s="1"/>
  <c r="AC170" i="63"/>
  <c r="Y170" i="63"/>
  <c r="S170" i="63"/>
  <c r="R170" i="63"/>
  <c r="H170" i="63"/>
  <c r="B170" i="63"/>
  <c r="GA169" i="63"/>
  <c r="FT169" i="63"/>
  <c r="FM169" i="63"/>
  <c r="FI169" i="63"/>
  <c r="FF169" i="63"/>
  <c r="EY169" i="63"/>
  <c r="ER169" i="63"/>
  <c r="EK169" i="63"/>
  <c r="EF169" i="63"/>
  <c r="EG169" i="63" s="1"/>
  <c r="EM169" i="63" s="1"/>
  <c r="EN169" i="63" s="1"/>
  <c r="ED169" i="63"/>
  <c r="DW169" i="63"/>
  <c r="DR169" i="63"/>
  <c r="FA169" i="63" s="1"/>
  <c r="FB169" i="63" s="1"/>
  <c r="DP169" i="63"/>
  <c r="DJ169" i="63"/>
  <c r="DH169" i="63"/>
  <c r="DA169" i="63"/>
  <c r="CT169" i="63"/>
  <c r="CK169" i="63"/>
  <c r="CD169" i="63"/>
  <c r="BW169" i="63"/>
  <c r="BV169" i="63"/>
  <c r="BO169" i="63"/>
  <c r="BH169" i="63"/>
  <c r="BA169" i="63"/>
  <c r="AT169" i="63"/>
  <c r="AM169" i="63"/>
  <c r="AI169" i="63"/>
  <c r="AO169" i="63" s="1"/>
  <c r="AP169" i="63" s="1"/>
  <c r="AV169" i="63" s="1"/>
  <c r="AW169" i="63" s="1"/>
  <c r="BC169" i="63" s="1"/>
  <c r="BD169" i="63" s="1"/>
  <c r="BJ169" i="63" s="1"/>
  <c r="BK169" i="63" s="1"/>
  <c r="BQ169" i="63" s="1"/>
  <c r="BR169" i="63" s="1"/>
  <c r="BY169" i="63" s="1"/>
  <c r="Y169" i="63"/>
  <c r="S169" i="63"/>
  <c r="R169" i="63"/>
  <c r="H169" i="63"/>
  <c r="B169" i="63"/>
  <c r="GA168" i="63"/>
  <c r="FT168" i="63"/>
  <c r="FM168" i="63"/>
  <c r="FI168" i="63"/>
  <c r="FF168" i="63"/>
  <c r="EY168" i="63"/>
  <c r="ER168" i="63"/>
  <c r="EK168" i="63"/>
  <c r="EF168" i="63"/>
  <c r="EG168" i="63" s="1"/>
  <c r="EM168" i="63" s="1"/>
  <c r="EN168" i="63" s="1"/>
  <c r="ED168" i="63"/>
  <c r="DW168" i="63"/>
  <c r="DR168" i="63"/>
  <c r="FA168" i="63" s="1"/>
  <c r="FB168" i="63" s="1"/>
  <c r="DP168" i="63"/>
  <c r="DJ168" i="63"/>
  <c r="DH168" i="63"/>
  <c r="DA168" i="63"/>
  <c r="CT168" i="63"/>
  <c r="CK168" i="63"/>
  <c r="CD168" i="63"/>
  <c r="BW168" i="63"/>
  <c r="BV168" i="63"/>
  <c r="BO168" i="63"/>
  <c r="BH168" i="63"/>
  <c r="BA168" i="63"/>
  <c r="AT168" i="63"/>
  <c r="AM168" i="63"/>
  <c r="AI168" i="63"/>
  <c r="AO168" i="63" s="1"/>
  <c r="AP168" i="63" s="1"/>
  <c r="AV168" i="63" s="1"/>
  <c r="AW168" i="63" s="1"/>
  <c r="BC168" i="63" s="1"/>
  <c r="BD168" i="63" s="1"/>
  <c r="BJ168" i="63" s="1"/>
  <c r="BK168" i="63" s="1"/>
  <c r="BQ168" i="63" s="1"/>
  <c r="BR168" i="63" s="1"/>
  <c r="BY168" i="63" s="1"/>
  <c r="Y168" i="63"/>
  <c r="S168" i="63"/>
  <c r="R168" i="63"/>
  <c r="H168" i="63"/>
  <c r="B168" i="63"/>
  <c r="GA167" i="63"/>
  <c r="FT167" i="63"/>
  <c r="FM167" i="63"/>
  <c r="FI167" i="63"/>
  <c r="FF167" i="63"/>
  <c r="EY167" i="63"/>
  <c r="ER167" i="63"/>
  <c r="EK167" i="63"/>
  <c r="EF167" i="63"/>
  <c r="EG167" i="63" s="1"/>
  <c r="EM167" i="63" s="1"/>
  <c r="EN167" i="63" s="1"/>
  <c r="ED167" i="63"/>
  <c r="DW167" i="63"/>
  <c r="DR167" i="63"/>
  <c r="FA167" i="63" s="1"/>
  <c r="FB167" i="63" s="1"/>
  <c r="DP167" i="63"/>
  <c r="DJ167" i="63"/>
  <c r="DH167" i="63"/>
  <c r="DA167" i="63"/>
  <c r="CT167" i="63"/>
  <c r="CK167" i="63"/>
  <c r="CD167" i="63"/>
  <c r="BW167" i="63"/>
  <c r="BV167" i="63"/>
  <c r="BO167" i="63"/>
  <c r="BH167" i="63"/>
  <c r="BA167" i="63"/>
  <c r="AT167" i="63"/>
  <c r="AM167" i="63"/>
  <c r="AI167" i="63"/>
  <c r="AO167" i="63" s="1"/>
  <c r="AP167" i="63" s="1"/>
  <c r="AV167" i="63" s="1"/>
  <c r="AW167" i="63" s="1"/>
  <c r="BC167" i="63" s="1"/>
  <c r="BD167" i="63" s="1"/>
  <c r="BJ167" i="63" s="1"/>
  <c r="BK167" i="63" s="1"/>
  <c r="BQ167" i="63" s="1"/>
  <c r="BR167" i="63" s="1"/>
  <c r="BY167" i="63" s="1"/>
  <c r="CF167" i="63" s="1"/>
  <c r="CO167" i="63" s="1"/>
  <c r="CP167" i="63" s="1"/>
  <c r="DY167" i="63" s="1"/>
  <c r="DZ167" i="63" s="1"/>
  <c r="ET167" i="63" s="1"/>
  <c r="EU167" i="63" s="1"/>
  <c r="Y167" i="63"/>
  <c r="S167" i="63"/>
  <c r="R167" i="63"/>
  <c r="H167" i="63"/>
  <c r="B167" i="63"/>
  <c r="GA166" i="63"/>
  <c r="FT166" i="63"/>
  <c r="FM166" i="63"/>
  <c r="FI166" i="63"/>
  <c r="FF166" i="63"/>
  <c r="EY166" i="63"/>
  <c r="ER166" i="63"/>
  <c r="EK166" i="63"/>
  <c r="EF166" i="63"/>
  <c r="EG166" i="63" s="1"/>
  <c r="EM166" i="63" s="1"/>
  <c r="EN166" i="63" s="1"/>
  <c r="ED166" i="63"/>
  <c r="DW166" i="63"/>
  <c r="DR166" i="63"/>
  <c r="FA166" i="63" s="1"/>
  <c r="FB166" i="63" s="1"/>
  <c r="DP166" i="63"/>
  <c r="DJ166" i="63"/>
  <c r="DH166" i="63"/>
  <c r="DA166" i="63"/>
  <c r="CT166" i="63"/>
  <c r="CK166" i="63"/>
  <c r="CD166" i="63"/>
  <c r="BW166" i="63"/>
  <c r="BV166" i="63"/>
  <c r="BO166" i="63"/>
  <c r="BH166" i="63"/>
  <c r="BA166" i="63"/>
  <c r="AT166" i="63"/>
  <c r="AM166" i="63"/>
  <c r="AI166" i="63"/>
  <c r="AO166" i="63" s="1"/>
  <c r="AP166" i="63" s="1"/>
  <c r="AV166" i="63" s="1"/>
  <c r="AW166" i="63" s="1"/>
  <c r="BC166" i="63" s="1"/>
  <c r="BD166" i="63" s="1"/>
  <c r="BJ166" i="63" s="1"/>
  <c r="BK166" i="63" s="1"/>
  <c r="BQ166" i="63" s="1"/>
  <c r="BR166" i="63" s="1"/>
  <c r="BY166" i="63" s="1"/>
  <c r="Y166" i="63"/>
  <c r="S166" i="63"/>
  <c r="R166" i="63"/>
  <c r="H166" i="63"/>
  <c r="B166" i="63"/>
  <c r="GA165" i="63"/>
  <c r="FT165" i="63"/>
  <c r="FM165" i="63"/>
  <c r="FI165" i="63"/>
  <c r="FF165" i="63"/>
  <c r="EY165" i="63"/>
  <c r="ER165" i="63"/>
  <c r="EK165" i="63"/>
  <c r="EF165" i="63"/>
  <c r="EG165" i="63" s="1"/>
  <c r="EM165" i="63" s="1"/>
  <c r="EN165" i="63" s="1"/>
  <c r="ED165" i="63"/>
  <c r="DW165" i="63"/>
  <c r="DR165" i="63"/>
  <c r="FA165" i="63" s="1"/>
  <c r="FB165" i="63" s="1"/>
  <c r="DP165" i="63"/>
  <c r="DJ165" i="63"/>
  <c r="DH165" i="63"/>
  <c r="DA165" i="63"/>
  <c r="CT165" i="63"/>
  <c r="CK165" i="63"/>
  <c r="CD165" i="63"/>
  <c r="BW165" i="63"/>
  <c r="BV165" i="63"/>
  <c r="BO165" i="63"/>
  <c r="BH165" i="63"/>
  <c r="BA165" i="63"/>
  <c r="AT165" i="63"/>
  <c r="AM165" i="63"/>
  <c r="AI165" i="63"/>
  <c r="AO165" i="63" s="1"/>
  <c r="AP165" i="63" s="1"/>
  <c r="AV165" i="63" s="1"/>
  <c r="AW165" i="63" s="1"/>
  <c r="BC165" i="63" s="1"/>
  <c r="BD165" i="63" s="1"/>
  <c r="BJ165" i="63" s="1"/>
  <c r="BK165" i="63" s="1"/>
  <c r="BQ165" i="63" s="1"/>
  <c r="BR165" i="63" s="1"/>
  <c r="BY165" i="63" s="1"/>
  <c r="Y165" i="63"/>
  <c r="H165" i="63"/>
  <c r="B165" i="63"/>
  <c r="GA164" i="63"/>
  <c r="FT164" i="63"/>
  <c r="FM164" i="63"/>
  <c r="FI164" i="63"/>
  <c r="FF164" i="63"/>
  <c r="EY164" i="63"/>
  <c r="ER164" i="63"/>
  <c r="EK164" i="63"/>
  <c r="EF164" i="63"/>
  <c r="EG164" i="63" s="1"/>
  <c r="EM164" i="63" s="1"/>
  <c r="EN164" i="63" s="1"/>
  <c r="ED164" i="63"/>
  <c r="DW164" i="63"/>
  <c r="DR164" i="63"/>
  <c r="FA164" i="63" s="1"/>
  <c r="FB164" i="63" s="1"/>
  <c r="DP164" i="63"/>
  <c r="DJ164" i="63"/>
  <c r="DH164" i="63"/>
  <c r="DA164" i="63"/>
  <c r="CT164" i="63"/>
  <c r="CK164" i="63"/>
  <c r="CD164" i="63"/>
  <c r="BW164" i="63"/>
  <c r="BV164" i="63"/>
  <c r="BO164" i="63"/>
  <c r="BH164" i="63"/>
  <c r="BA164" i="63"/>
  <c r="AT164" i="63"/>
  <c r="AM164" i="63"/>
  <c r="AI164" i="63"/>
  <c r="AO164" i="63" s="1"/>
  <c r="AP164" i="63" s="1"/>
  <c r="AV164" i="63" s="1"/>
  <c r="AW164" i="63" s="1"/>
  <c r="BC164" i="63" s="1"/>
  <c r="BD164" i="63" s="1"/>
  <c r="BJ164" i="63" s="1"/>
  <c r="BK164" i="63" s="1"/>
  <c r="BQ164" i="63" s="1"/>
  <c r="BR164" i="63" s="1"/>
  <c r="BY164" i="63" s="1"/>
  <c r="Y164" i="63"/>
  <c r="S164" i="63"/>
  <c r="R164" i="63"/>
  <c r="H164" i="63"/>
  <c r="B164" i="63"/>
  <c r="GA163" i="63"/>
  <c r="FT163" i="63"/>
  <c r="FM163" i="63"/>
  <c r="FI163" i="63"/>
  <c r="FF163" i="63"/>
  <c r="EY163" i="63"/>
  <c r="ER163" i="63"/>
  <c r="EK163" i="63"/>
  <c r="EF163" i="63"/>
  <c r="EG163" i="63" s="1"/>
  <c r="EM163" i="63" s="1"/>
  <c r="EN163" i="63" s="1"/>
  <c r="ED163" i="63"/>
  <c r="DW163" i="63"/>
  <c r="DR163" i="63"/>
  <c r="FA163" i="63" s="1"/>
  <c r="FB163" i="63" s="1"/>
  <c r="DP163" i="63"/>
  <c r="DJ163" i="63"/>
  <c r="DH163" i="63"/>
  <c r="DA163" i="63"/>
  <c r="CT163" i="63"/>
  <c r="CK163" i="63"/>
  <c r="CD163" i="63"/>
  <c r="BW163" i="63"/>
  <c r="BV163" i="63"/>
  <c r="BO163" i="63"/>
  <c r="BH163" i="63"/>
  <c r="BA163" i="63"/>
  <c r="AT163" i="63"/>
  <c r="AM163" i="63"/>
  <c r="AI163" i="63"/>
  <c r="AO163" i="63" s="1"/>
  <c r="AP163" i="63" s="1"/>
  <c r="AV163" i="63" s="1"/>
  <c r="AW163" i="63" s="1"/>
  <c r="BC163" i="63" s="1"/>
  <c r="BD163" i="63" s="1"/>
  <c r="BJ163" i="63" s="1"/>
  <c r="BK163" i="63" s="1"/>
  <c r="BQ163" i="63" s="1"/>
  <c r="BR163" i="63" s="1"/>
  <c r="BY163" i="63" s="1"/>
  <c r="Y163" i="63"/>
  <c r="S163" i="63"/>
  <c r="R163" i="63"/>
  <c r="H163" i="63"/>
  <c r="B163" i="63"/>
  <c r="GA162" i="63"/>
  <c r="FT162" i="63"/>
  <c r="FM162" i="63"/>
  <c r="FI162" i="63"/>
  <c r="FF162" i="63"/>
  <c r="EY162" i="63"/>
  <c r="ER162" i="63"/>
  <c r="EK162" i="63"/>
  <c r="EF162" i="63"/>
  <c r="EG162" i="63" s="1"/>
  <c r="EM162" i="63" s="1"/>
  <c r="EN162" i="63" s="1"/>
  <c r="ED162" i="63"/>
  <c r="DW162" i="63"/>
  <c r="DR162" i="63"/>
  <c r="FA162" i="63" s="1"/>
  <c r="FB162" i="63" s="1"/>
  <c r="DP162" i="63"/>
  <c r="DJ162" i="63"/>
  <c r="DH162" i="63"/>
  <c r="DA162" i="63"/>
  <c r="CT162" i="63"/>
  <c r="CK162" i="63"/>
  <c r="CD162" i="63"/>
  <c r="BW162" i="63"/>
  <c r="BV162" i="63"/>
  <c r="BO162" i="63"/>
  <c r="BH162" i="63"/>
  <c r="BA162" i="63"/>
  <c r="AT162" i="63"/>
  <c r="AM162" i="63"/>
  <c r="AI162" i="63"/>
  <c r="AO162" i="63" s="1"/>
  <c r="AP162" i="63" s="1"/>
  <c r="AV162" i="63" s="1"/>
  <c r="AW162" i="63" s="1"/>
  <c r="BC162" i="63" s="1"/>
  <c r="BD162" i="63" s="1"/>
  <c r="BJ162" i="63" s="1"/>
  <c r="BK162" i="63" s="1"/>
  <c r="BQ162" i="63" s="1"/>
  <c r="BR162" i="63" s="1"/>
  <c r="BY162" i="63" s="1"/>
  <c r="Y162" i="63"/>
  <c r="S162" i="63"/>
  <c r="R162" i="63"/>
  <c r="H162" i="63"/>
  <c r="B162" i="63"/>
  <c r="GA161" i="63"/>
  <c r="FT161" i="63"/>
  <c r="FM161" i="63"/>
  <c r="FI161" i="63"/>
  <c r="FF161" i="63"/>
  <c r="EY161" i="63"/>
  <c r="ER161" i="63"/>
  <c r="EK161" i="63"/>
  <c r="EF161" i="63"/>
  <c r="EG161" i="63" s="1"/>
  <c r="EM161" i="63" s="1"/>
  <c r="EN161" i="63" s="1"/>
  <c r="ED161" i="63"/>
  <c r="DW161" i="63"/>
  <c r="DR161" i="63"/>
  <c r="FA161" i="63" s="1"/>
  <c r="FB161" i="63" s="1"/>
  <c r="DP161" i="63"/>
  <c r="DJ161" i="63"/>
  <c r="DH161" i="63"/>
  <c r="DA161" i="63"/>
  <c r="CT161" i="63"/>
  <c r="CK161" i="63"/>
  <c r="CD161" i="63"/>
  <c r="BW161" i="63"/>
  <c r="BV161" i="63"/>
  <c r="BO161" i="63"/>
  <c r="BH161" i="63"/>
  <c r="BA161" i="63"/>
  <c r="AT161" i="63"/>
  <c r="AM161" i="63"/>
  <c r="AI161" i="63"/>
  <c r="AO161" i="63" s="1"/>
  <c r="AP161" i="63" s="1"/>
  <c r="AV161" i="63" s="1"/>
  <c r="AW161" i="63" s="1"/>
  <c r="BC161" i="63" s="1"/>
  <c r="BD161" i="63" s="1"/>
  <c r="BJ161" i="63" s="1"/>
  <c r="BK161" i="63" s="1"/>
  <c r="BQ161" i="63" s="1"/>
  <c r="BR161" i="63" s="1"/>
  <c r="BY161" i="63" s="1"/>
  <c r="Y161" i="63"/>
  <c r="S161" i="63"/>
  <c r="R161" i="63"/>
  <c r="H161" i="63"/>
  <c r="B161" i="63"/>
  <c r="GA160" i="63"/>
  <c r="FT160" i="63"/>
  <c r="FM160" i="63"/>
  <c r="FI160" i="63"/>
  <c r="FF160" i="63"/>
  <c r="EY160" i="63"/>
  <c r="ER160" i="63"/>
  <c r="EK160" i="63"/>
  <c r="EF160" i="63"/>
  <c r="EG160" i="63" s="1"/>
  <c r="EM160" i="63" s="1"/>
  <c r="EN160" i="63" s="1"/>
  <c r="ED160" i="63"/>
  <c r="DW160" i="63"/>
  <c r="DR160" i="63"/>
  <c r="FA160" i="63" s="1"/>
  <c r="FB160" i="63" s="1"/>
  <c r="DP160" i="63"/>
  <c r="DJ160" i="63"/>
  <c r="DH160" i="63"/>
  <c r="DA160" i="63"/>
  <c r="CT160" i="63"/>
  <c r="CK160" i="63"/>
  <c r="CD160" i="63"/>
  <c r="BW160" i="63"/>
  <c r="BV160" i="63"/>
  <c r="BO160" i="63"/>
  <c r="BH160" i="63"/>
  <c r="BA160" i="63"/>
  <c r="AT160" i="63"/>
  <c r="AM160" i="63"/>
  <c r="AI160" i="63"/>
  <c r="AO160" i="63" s="1"/>
  <c r="AP160" i="63" s="1"/>
  <c r="AV160" i="63" s="1"/>
  <c r="AW160" i="63" s="1"/>
  <c r="BC160" i="63" s="1"/>
  <c r="BD160" i="63" s="1"/>
  <c r="BJ160" i="63" s="1"/>
  <c r="BK160" i="63" s="1"/>
  <c r="BQ160" i="63" s="1"/>
  <c r="BR160" i="63" s="1"/>
  <c r="BY160" i="63" s="1"/>
  <c r="AC160" i="63"/>
  <c r="Y160" i="63"/>
  <c r="S160" i="63"/>
  <c r="R160" i="63"/>
  <c r="H160" i="63"/>
  <c r="B160" i="63"/>
  <c r="GA159" i="63"/>
  <c r="FT159" i="63"/>
  <c r="FM159" i="63"/>
  <c r="FI159" i="63"/>
  <c r="FF159" i="63"/>
  <c r="EY159" i="63"/>
  <c r="ER159" i="63"/>
  <c r="EK159" i="63"/>
  <c r="EF159" i="63"/>
  <c r="EG159" i="63" s="1"/>
  <c r="EM159" i="63" s="1"/>
  <c r="EN159" i="63" s="1"/>
  <c r="ED159" i="63"/>
  <c r="DW159" i="63"/>
  <c r="DR159" i="63"/>
  <c r="FA159" i="63" s="1"/>
  <c r="FB159" i="63" s="1"/>
  <c r="DP159" i="63"/>
  <c r="DJ159" i="63"/>
  <c r="DH159" i="63"/>
  <c r="DA159" i="63"/>
  <c r="CT159" i="63"/>
  <c r="CK159" i="63"/>
  <c r="CD159" i="63"/>
  <c r="BW159" i="63"/>
  <c r="BV159" i="63"/>
  <c r="BO159" i="63"/>
  <c r="BH159" i="63"/>
  <c r="BA159" i="63"/>
  <c r="AT159" i="63"/>
  <c r="AM159" i="63"/>
  <c r="AI159" i="63"/>
  <c r="AO159" i="63" s="1"/>
  <c r="AP159" i="63" s="1"/>
  <c r="AV159" i="63" s="1"/>
  <c r="AW159" i="63" s="1"/>
  <c r="BC159" i="63" s="1"/>
  <c r="BD159" i="63" s="1"/>
  <c r="BJ159" i="63" s="1"/>
  <c r="BK159" i="63" s="1"/>
  <c r="BQ159" i="63" s="1"/>
  <c r="BR159" i="63" s="1"/>
  <c r="BY159" i="63" s="1"/>
  <c r="Y159" i="63"/>
  <c r="S159" i="63"/>
  <c r="R159" i="63"/>
  <c r="H159" i="63"/>
  <c r="B159" i="63"/>
  <c r="GA158" i="63"/>
  <c r="FT158" i="63"/>
  <c r="FM158" i="63"/>
  <c r="FI158" i="63"/>
  <c r="FF158" i="63"/>
  <c r="EY158" i="63"/>
  <c r="ER158" i="63"/>
  <c r="EK158" i="63"/>
  <c r="EF158" i="63"/>
  <c r="EG158" i="63" s="1"/>
  <c r="EM158" i="63" s="1"/>
  <c r="EN158" i="63" s="1"/>
  <c r="ED158" i="63"/>
  <c r="DW158" i="63"/>
  <c r="DR158" i="63"/>
  <c r="FA158" i="63" s="1"/>
  <c r="FB158" i="63" s="1"/>
  <c r="DP158" i="63"/>
  <c r="DJ158" i="63"/>
  <c r="DH158" i="63"/>
  <c r="DA158" i="63"/>
  <c r="CT158" i="63"/>
  <c r="CK158" i="63"/>
  <c r="CD158" i="63"/>
  <c r="BW158" i="63"/>
  <c r="BV158" i="63"/>
  <c r="BO158" i="63"/>
  <c r="BH158" i="63"/>
  <c r="BA158" i="63"/>
  <c r="AT158" i="63"/>
  <c r="AM158" i="63"/>
  <c r="AI158" i="63"/>
  <c r="AO158" i="63" s="1"/>
  <c r="AP158" i="63" s="1"/>
  <c r="AV158" i="63" s="1"/>
  <c r="AW158" i="63" s="1"/>
  <c r="BC158" i="63" s="1"/>
  <c r="BD158" i="63" s="1"/>
  <c r="BJ158" i="63" s="1"/>
  <c r="BK158" i="63" s="1"/>
  <c r="BQ158" i="63" s="1"/>
  <c r="BR158" i="63" s="1"/>
  <c r="BY158" i="63" s="1"/>
  <c r="CF158" i="63" s="1"/>
  <c r="CO158" i="63" s="1"/>
  <c r="CP158" i="63" s="1"/>
  <c r="DY158" i="63" s="1"/>
  <c r="DZ158" i="63" s="1"/>
  <c r="ET158" i="63" s="1"/>
  <c r="EU158" i="63" s="1"/>
  <c r="Y158" i="63"/>
  <c r="S158" i="63"/>
  <c r="R158" i="63"/>
  <c r="H158" i="63"/>
  <c r="B158" i="63"/>
  <c r="GA157" i="63"/>
  <c r="FT157" i="63"/>
  <c r="FM157" i="63"/>
  <c r="FI157" i="63"/>
  <c r="FF157" i="63"/>
  <c r="EY157" i="63"/>
  <c r="ER157" i="63"/>
  <c r="EK157" i="63"/>
  <c r="EF157" i="63"/>
  <c r="EG157" i="63" s="1"/>
  <c r="EM157" i="63" s="1"/>
  <c r="EN157" i="63" s="1"/>
  <c r="ED157" i="63"/>
  <c r="DW157" i="63"/>
  <c r="DR157" i="63"/>
  <c r="FA157" i="63" s="1"/>
  <c r="FB157" i="63" s="1"/>
  <c r="DP157" i="63"/>
  <c r="DJ157" i="63"/>
  <c r="DH157" i="63"/>
  <c r="DA157" i="63"/>
  <c r="CT157" i="63"/>
  <c r="CK157" i="63"/>
  <c r="CD157" i="63"/>
  <c r="BW157" i="63"/>
  <c r="BV157" i="63"/>
  <c r="BO157" i="63"/>
  <c r="BH157" i="63"/>
  <c r="BA157" i="63"/>
  <c r="AT157" i="63"/>
  <c r="AM157" i="63"/>
  <c r="AI157" i="63"/>
  <c r="AO157" i="63" s="1"/>
  <c r="AP157" i="63" s="1"/>
  <c r="AV157" i="63" s="1"/>
  <c r="AW157" i="63" s="1"/>
  <c r="BC157" i="63" s="1"/>
  <c r="BD157" i="63" s="1"/>
  <c r="BJ157" i="63" s="1"/>
  <c r="BK157" i="63" s="1"/>
  <c r="BQ157" i="63" s="1"/>
  <c r="BR157" i="63" s="1"/>
  <c r="BY157" i="63" s="1"/>
  <c r="Y157" i="63"/>
  <c r="S157" i="63"/>
  <c r="R157" i="63"/>
  <c r="H157" i="63"/>
  <c r="B157" i="63"/>
  <c r="GA156" i="63"/>
  <c r="FT156" i="63"/>
  <c r="FM156" i="63"/>
  <c r="FI156" i="63"/>
  <c r="FF156" i="63"/>
  <c r="EY156" i="63"/>
  <c r="ER156" i="63"/>
  <c r="EK156" i="63"/>
  <c r="EF156" i="63"/>
  <c r="EG156" i="63" s="1"/>
  <c r="EM156" i="63" s="1"/>
  <c r="EN156" i="63" s="1"/>
  <c r="ED156" i="63"/>
  <c r="DW156" i="63"/>
  <c r="DR156" i="63"/>
  <c r="FA156" i="63" s="1"/>
  <c r="FB156" i="63" s="1"/>
  <c r="DP156" i="63"/>
  <c r="DJ156" i="63"/>
  <c r="DH156" i="63"/>
  <c r="DA156" i="63"/>
  <c r="CT156" i="63"/>
  <c r="CK156" i="63"/>
  <c r="CD156" i="63"/>
  <c r="BW156" i="63"/>
  <c r="BV156" i="63"/>
  <c r="BO156" i="63"/>
  <c r="BH156" i="63"/>
  <c r="BA156" i="63"/>
  <c r="AT156" i="63"/>
  <c r="AM156" i="63"/>
  <c r="AI156" i="63"/>
  <c r="AO156" i="63" s="1"/>
  <c r="AP156" i="63" s="1"/>
  <c r="AV156" i="63" s="1"/>
  <c r="AW156" i="63" s="1"/>
  <c r="BC156" i="63" s="1"/>
  <c r="BD156" i="63" s="1"/>
  <c r="BJ156" i="63" s="1"/>
  <c r="BK156" i="63" s="1"/>
  <c r="BQ156" i="63" s="1"/>
  <c r="BR156" i="63" s="1"/>
  <c r="BY156" i="63" s="1"/>
  <c r="Y156" i="63"/>
  <c r="S156" i="63"/>
  <c r="R156" i="63"/>
  <c r="H156" i="63"/>
  <c r="B156" i="63"/>
  <c r="GA155" i="63"/>
  <c r="FT155" i="63"/>
  <c r="FM155" i="63"/>
  <c r="FI155" i="63"/>
  <c r="FF155" i="63"/>
  <c r="EY155" i="63"/>
  <c r="ER155" i="63"/>
  <c r="EK155" i="63"/>
  <c r="EF155" i="63"/>
  <c r="EG155" i="63" s="1"/>
  <c r="EM155" i="63" s="1"/>
  <c r="EN155" i="63" s="1"/>
  <c r="ED155" i="63"/>
  <c r="DW155" i="63"/>
  <c r="DR155" i="63"/>
  <c r="FA155" i="63" s="1"/>
  <c r="FB155" i="63" s="1"/>
  <c r="DP155" i="63"/>
  <c r="DJ155" i="63"/>
  <c r="DH155" i="63"/>
  <c r="DA155" i="63"/>
  <c r="CT155" i="63"/>
  <c r="CK155" i="63"/>
  <c r="CD155" i="63"/>
  <c r="BW155" i="63"/>
  <c r="BV155" i="63"/>
  <c r="BO155" i="63"/>
  <c r="BH155" i="63"/>
  <c r="BA155" i="63"/>
  <c r="AT155" i="63"/>
  <c r="AM155" i="63"/>
  <c r="AI155" i="63"/>
  <c r="AO155" i="63" s="1"/>
  <c r="AP155" i="63" s="1"/>
  <c r="AV155" i="63" s="1"/>
  <c r="AW155" i="63" s="1"/>
  <c r="BC155" i="63" s="1"/>
  <c r="BD155" i="63" s="1"/>
  <c r="BJ155" i="63" s="1"/>
  <c r="BK155" i="63" s="1"/>
  <c r="BQ155" i="63" s="1"/>
  <c r="BR155" i="63" s="1"/>
  <c r="BY155" i="63" s="1"/>
  <c r="Y155" i="63"/>
  <c r="S155" i="63"/>
  <c r="R155" i="63"/>
  <c r="H155" i="63"/>
  <c r="B155" i="63"/>
  <c r="GA154" i="63"/>
  <c r="FT154" i="63"/>
  <c r="FM154" i="63"/>
  <c r="FI154" i="63"/>
  <c r="FF154" i="63"/>
  <c r="FA154" i="63"/>
  <c r="FB154" i="63" s="1"/>
  <c r="EY154" i="63"/>
  <c r="ER154" i="63"/>
  <c r="EK154" i="63"/>
  <c r="ED154" i="63"/>
  <c r="DW154" i="63"/>
  <c r="DS154" i="63"/>
  <c r="EF154" i="63" s="1"/>
  <c r="EG154" i="63" s="1"/>
  <c r="EM154" i="63" s="1"/>
  <c r="EN154" i="63" s="1"/>
  <c r="DP154" i="63"/>
  <c r="DJ154" i="63"/>
  <c r="DH154" i="63"/>
  <c r="DA154" i="63"/>
  <c r="CT154" i="63"/>
  <c r="CK154" i="63"/>
  <c r="CD154" i="63"/>
  <c r="BW154" i="63"/>
  <c r="BV154" i="63"/>
  <c r="BO154" i="63"/>
  <c r="BH154" i="63"/>
  <c r="BA154" i="63"/>
  <c r="AT154" i="63"/>
  <c r="AM154" i="63"/>
  <c r="AI154" i="63"/>
  <c r="AO154" i="63" s="1"/>
  <c r="AP154" i="63" s="1"/>
  <c r="AV154" i="63" s="1"/>
  <c r="AW154" i="63" s="1"/>
  <c r="BC154" i="63" s="1"/>
  <c r="BD154" i="63" s="1"/>
  <c r="BJ154" i="63" s="1"/>
  <c r="BK154" i="63" s="1"/>
  <c r="BQ154" i="63" s="1"/>
  <c r="BR154" i="63" s="1"/>
  <c r="BY154" i="63" s="1"/>
  <c r="Y154" i="63"/>
  <c r="S154" i="63"/>
  <c r="R154" i="63"/>
  <c r="H154" i="63"/>
  <c r="B154" i="63"/>
  <c r="GA153" i="63"/>
  <c r="FT153" i="63"/>
  <c r="FM153" i="63"/>
  <c r="FI153" i="63"/>
  <c r="FF153" i="63"/>
  <c r="FA153" i="63"/>
  <c r="FB153" i="63" s="1"/>
  <c r="EY153" i="63"/>
  <c r="ER153" i="63"/>
  <c r="EK153" i="63"/>
  <c r="ED153" i="63"/>
  <c r="DW153" i="63"/>
  <c r="DS153" i="63"/>
  <c r="EF153" i="63" s="1"/>
  <c r="EG153" i="63" s="1"/>
  <c r="EM153" i="63" s="1"/>
  <c r="EN153" i="63" s="1"/>
  <c r="DP153" i="63"/>
  <c r="DJ153" i="63"/>
  <c r="DH153" i="63"/>
  <c r="DA153" i="63"/>
  <c r="CT153" i="63"/>
  <c r="CK153" i="63"/>
  <c r="CD153" i="63"/>
  <c r="BW153" i="63"/>
  <c r="BV153" i="63"/>
  <c r="BO153" i="63"/>
  <c r="BH153" i="63"/>
  <c r="BA153" i="63"/>
  <c r="AT153" i="63"/>
  <c r="AM153" i="63"/>
  <c r="AI153" i="63"/>
  <c r="AO153" i="63" s="1"/>
  <c r="AP153" i="63" s="1"/>
  <c r="AV153" i="63" s="1"/>
  <c r="AW153" i="63" s="1"/>
  <c r="BC153" i="63" s="1"/>
  <c r="BD153" i="63" s="1"/>
  <c r="BJ153" i="63" s="1"/>
  <c r="BK153" i="63" s="1"/>
  <c r="BQ153" i="63" s="1"/>
  <c r="BR153" i="63" s="1"/>
  <c r="BY153" i="63" s="1"/>
  <c r="Y153" i="63"/>
  <c r="S153" i="63"/>
  <c r="R153" i="63"/>
  <c r="H153" i="63"/>
  <c r="B153" i="63"/>
  <c r="GA152" i="63"/>
  <c r="FT152" i="63"/>
  <c r="FM152" i="63"/>
  <c r="FI152" i="63"/>
  <c r="FF152" i="63"/>
  <c r="FA152" i="63"/>
  <c r="FB152" i="63" s="1"/>
  <c r="EY152" i="63"/>
  <c r="ER152" i="63"/>
  <c r="EK152" i="63"/>
  <c r="ED152" i="63"/>
  <c r="DW152" i="63"/>
  <c r="DS152" i="63"/>
  <c r="EF152" i="63" s="1"/>
  <c r="EG152" i="63" s="1"/>
  <c r="EM152" i="63" s="1"/>
  <c r="EN152" i="63" s="1"/>
  <c r="DP152" i="63"/>
  <c r="DJ152" i="63"/>
  <c r="DH152" i="63"/>
  <c r="DA152" i="63"/>
  <c r="CT152" i="63"/>
  <c r="CK152" i="63"/>
  <c r="CD152" i="63"/>
  <c r="BW152" i="63"/>
  <c r="BV152" i="63"/>
  <c r="BO152" i="63"/>
  <c r="BH152" i="63"/>
  <c r="BA152" i="63"/>
  <c r="AT152" i="63"/>
  <c r="AM152" i="63"/>
  <c r="AI152" i="63"/>
  <c r="AO152" i="63" s="1"/>
  <c r="AP152" i="63" s="1"/>
  <c r="AV152" i="63" s="1"/>
  <c r="AW152" i="63" s="1"/>
  <c r="BC152" i="63" s="1"/>
  <c r="BD152" i="63" s="1"/>
  <c r="BJ152" i="63" s="1"/>
  <c r="BK152" i="63" s="1"/>
  <c r="BQ152" i="63" s="1"/>
  <c r="BR152" i="63" s="1"/>
  <c r="BY152" i="63" s="1"/>
  <c r="Y152" i="63"/>
  <c r="S152" i="63"/>
  <c r="R152" i="63"/>
  <c r="H152" i="63"/>
  <c r="B152" i="63"/>
  <c r="GA151" i="63"/>
  <c r="FT151" i="63"/>
  <c r="FM151" i="63"/>
  <c r="FI151" i="63"/>
  <c r="FF151" i="63"/>
  <c r="FA151" i="63"/>
  <c r="FB151" i="63" s="1"/>
  <c r="EY151" i="63"/>
  <c r="ER151" i="63"/>
  <c r="EK151" i="63"/>
  <c r="ED151" i="63"/>
  <c r="DW151" i="63"/>
  <c r="DS151" i="63"/>
  <c r="EF151" i="63" s="1"/>
  <c r="EG151" i="63" s="1"/>
  <c r="EM151" i="63" s="1"/>
  <c r="EN151" i="63" s="1"/>
  <c r="DP151" i="63"/>
  <c r="DJ151" i="63"/>
  <c r="DH151" i="63"/>
  <c r="DA151" i="63"/>
  <c r="CT151" i="63"/>
  <c r="CK151" i="63"/>
  <c r="CD151" i="63"/>
  <c r="BW151" i="63"/>
  <c r="BV151" i="63"/>
  <c r="BO151" i="63"/>
  <c r="BH151" i="63"/>
  <c r="BA151" i="63"/>
  <c r="AT151" i="63"/>
  <c r="AM151" i="63"/>
  <c r="AI151" i="63"/>
  <c r="AO151" i="63" s="1"/>
  <c r="AP151" i="63" s="1"/>
  <c r="AV151" i="63" s="1"/>
  <c r="AW151" i="63" s="1"/>
  <c r="BC151" i="63" s="1"/>
  <c r="BD151" i="63" s="1"/>
  <c r="BJ151" i="63" s="1"/>
  <c r="BK151" i="63" s="1"/>
  <c r="BQ151" i="63" s="1"/>
  <c r="BR151" i="63" s="1"/>
  <c r="BY151" i="63" s="1"/>
  <c r="Y151" i="63"/>
  <c r="S151" i="63"/>
  <c r="R151" i="63"/>
  <c r="H151" i="63"/>
  <c r="B151" i="63"/>
  <c r="GA150" i="63"/>
  <c r="FT150" i="63"/>
  <c r="FM150" i="63"/>
  <c r="FI150" i="63"/>
  <c r="FF150" i="63"/>
  <c r="FA150" i="63"/>
  <c r="FB150" i="63" s="1"/>
  <c r="EY150" i="63"/>
  <c r="ER150" i="63"/>
  <c r="EK150" i="63"/>
  <c r="ED150" i="63"/>
  <c r="DW150" i="63"/>
  <c r="DS150" i="63"/>
  <c r="EF150" i="63" s="1"/>
  <c r="EG150" i="63" s="1"/>
  <c r="EM150" i="63" s="1"/>
  <c r="EN150" i="63" s="1"/>
  <c r="DP150" i="63"/>
  <c r="DJ150" i="63"/>
  <c r="DH150" i="63"/>
  <c r="DA150" i="63"/>
  <c r="CT150" i="63"/>
  <c r="CK150" i="63"/>
  <c r="CD150" i="63"/>
  <c r="BW150" i="63"/>
  <c r="BV150" i="63"/>
  <c r="BO150" i="63"/>
  <c r="BH150" i="63"/>
  <c r="BA150" i="63"/>
  <c r="AT150" i="63"/>
  <c r="AM150" i="63"/>
  <c r="AI150" i="63"/>
  <c r="AO150" i="63" s="1"/>
  <c r="AP150" i="63" s="1"/>
  <c r="AV150" i="63" s="1"/>
  <c r="AW150" i="63" s="1"/>
  <c r="BC150" i="63" s="1"/>
  <c r="BD150" i="63" s="1"/>
  <c r="BJ150" i="63" s="1"/>
  <c r="BK150" i="63" s="1"/>
  <c r="BQ150" i="63" s="1"/>
  <c r="BR150" i="63" s="1"/>
  <c r="BY150" i="63" s="1"/>
  <c r="Y150" i="63"/>
  <c r="S150" i="63"/>
  <c r="R150" i="63"/>
  <c r="H150" i="63"/>
  <c r="B150" i="63"/>
  <c r="GA149" i="63"/>
  <c r="FT149" i="63"/>
  <c r="FM149" i="63"/>
  <c r="FI149" i="63"/>
  <c r="FF149" i="63"/>
  <c r="FA149" i="63"/>
  <c r="FB149" i="63" s="1"/>
  <c r="EY149" i="63"/>
  <c r="ER149" i="63"/>
  <c r="EK149" i="63"/>
  <c r="ED149" i="63"/>
  <c r="DW149" i="63"/>
  <c r="DS149" i="63"/>
  <c r="EF149" i="63" s="1"/>
  <c r="EG149" i="63" s="1"/>
  <c r="EM149" i="63" s="1"/>
  <c r="EN149" i="63" s="1"/>
  <c r="DP149" i="63"/>
  <c r="DJ149" i="63"/>
  <c r="DH149" i="63"/>
  <c r="DA149" i="63"/>
  <c r="CT149" i="63"/>
  <c r="CK149" i="63"/>
  <c r="CD149" i="63"/>
  <c r="BW149" i="63"/>
  <c r="BV149" i="63"/>
  <c r="BO149" i="63"/>
  <c r="BH149" i="63"/>
  <c r="BA149" i="63"/>
  <c r="AT149" i="63"/>
  <c r="AM149" i="63"/>
  <c r="AI149" i="63"/>
  <c r="AO149" i="63" s="1"/>
  <c r="AP149" i="63" s="1"/>
  <c r="AV149" i="63" s="1"/>
  <c r="AW149" i="63" s="1"/>
  <c r="BC149" i="63" s="1"/>
  <c r="BD149" i="63" s="1"/>
  <c r="BJ149" i="63" s="1"/>
  <c r="BK149" i="63" s="1"/>
  <c r="BQ149" i="63" s="1"/>
  <c r="BR149" i="63" s="1"/>
  <c r="BY149" i="63" s="1"/>
  <c r="Y149" i="63"/>
  <c r="S149" i="63"/>
  <c r="R149" i="63"/>
  <c r="H149" i="63"/>
  <c r="B149" i="63"/>
  <c r="GA148" i="63"/>
  <c r="FT148" i="63"/>
  <c r="FM148" i="63"/>
  <c r="FI148" i="63"/>
  <c r="FF148" i="63"/>
  <c r="FA148" i="63"/>
  <c r="FB148" i="63" s="1"/>
  <c r="EY148" i="63"/>
  <c r="ER148" i="63"/>
  <c r="EK148" i="63"/>
  <c r="ED148" i="63"/>
  <c r="DW148" i="63"/>
  <c r="DS148" i="63"/>
  <c r="EF148" i="63" s="1"/>
  <c r="EG148" i="63" s="1"/>
  <c r="EM148" i="63" s="1"/>
  <c r="EN148" i="63" s="1"/>
  <c r="DP148" i="63"/>
  <c r="DJ148" i="63"/>
  <c r="DH148" i="63"/>
  <c r="DA148" i="63"/>
  <c r="CT148" i="63"/>
  <c r="CK148" i="63"/>
  <c r="CD148" i="63"/>
  <c r="BW148" i="63"/>
  <c r="BV148" i="63"/>
  <c r="BO148" i="63"/>
  <c r="BH148" i="63"/>
  <c r="BA148" i="63"/>
  <c r="AT148" i="63"/>
  <c r="AM148" i="63"/>
  <c r="AI148" i="63"/>
  <c r="AO148" i="63" s="1"/>
  <c r="AP148" i="63" s="1"/>
  <c r="AV148" i="63" s="1"/>
  <c r="AW148" i="63" s="1"/>
  <c r="BC148" i="63" s="1"/>
  <c r="BD148" i="63" s="1"/>
  <c r="BJ148" i="63" s="1"/>
  <c r="BK148" i="63" s="1"/>
  <c r="BQ148" i="63" s="1"/>
  <c r="BR148" i="63" s="1"/>
  <c r="BY148" i="63" s="1"/>
  <c r="Y148" i="63"/>
  <c r="S148" i="63"/>
  <c r="R148" i="63"/>
  <c r="H148" i="63"/>
  <c r="B148" i="63"/>
  <c r="GA147" i="63"/>
  <c r="FT147" i="63"/>
  <c r="FM147" i="63"/>
  <c r="FI147" i="63"/>
  <c r="FF147" i="63"/>
  <c r="FA147" i="63"/>
  <c r="FB147" i="63" s="1"/>
  <c r="EY147" i="63"/>
  <c r="ER147" i="63"/>
  <c r="EK147" i="63"/>
  <c r="ED147" i="63"/>
  <c r="DW147" i="63"/>
  <c r="DS147" i="63"/>
  <c r="EF147" i="63" s="1"/>
  <c r="EG147" i="63" s="1"/>
  <c r="EM147" i="63" s="1"/>
  <c r="EN147" i="63" s="1"/>
  <c r="DP147" i="63"/>
  <c r="DJ147" i="63"/>
  <c r="DH147" i="63"/>
  <c r="DA147" i="63"/>
  <c r="CT147" i="63"/>
  <c r="CK147" i="63"/>
  <c r="CD147" i="63"/>
  <c r="BW147" i="63"/>
  <c r="BV147" i="63"/>
  <c r="BO147" i="63"/>
  <c r="BH147" i="63"/>
  <c r="BA147" i="63"/>
  <c r="AT147" i="63"/>
  <c r="AM147" i="63"/>
  <c r="AI147" i="63"/>
  <c r="AO147" i="63" s="1"/>
  <c r="AP147" i="63" s="1"/>
  <c r="AV147" i="63" s="1"/>
  <c r="AW147" i="63" s="1"/>
  <c r="BC147" i="63" s="1"/>
  <c r="BD147" i="63" s="1"/>
  <c r="BJ147" i="63" s="1"/>
  <c r="BK147" i="63" s="1"/>
  <c r="BQ147" i="63" s="1"/>
  <c r="BR147" i="63" s="1"/>
  <c r="BY147" i="63" s="1"/>
  <c r="Y147" i="63"/>
  <c r="S147" i="63"/>
  <c r="R147" i="63"/>
  <c r="H147" i="63"/>
  <c r="B147" i="63"/>
  <c r="GA146" i="63"/>
  <c r="FT146" i="63"/>
  <c r="FM146" i="63"/>
  <c r="FI146" i="63"/>
  <c r="FF146" i="63"/>
  <c r="FA146" i="63"/>
  <c r="FB146" i="63" s="1"/>
  <c r="EY146" i="63"/>
  <c r="ER146" i="63"/>
  <c r="EK146" i="63"/>
  <c r="ED146" i="63"/>
  <c r="DW146" i="63"/>
  <c r="DS146" i="63"/>
  <c r="EF146" i="63" s="1"/>
  <c r="EG146" i="63" s="1"/>
  <c r="EM146" i="63" s="1"/>
  <c r="EN146" i="63" s="1"/>
  <c r="DP146" i="63"/>
  <c r="DJ146" i="63"/>
  <c r="DH146" i="63"/>
  <c r="DA146" i="63"/>
  <c r="CT146" i="63"/>
  <c r="CK146" i="63"/>
  <c r="CD146" i="63"/>
  <c r="BW146" i="63"/>
  <c r="BV146" i="63"/>
  <c r="BO146" i="63"/>
  <c r="BH146" i="63"/>
  <c r="BA146" i="63"/>
  <c r="AT146" i="63"/>
  <c r="AM146" i="63"/>
  <c r="AI146" i="63"/>
  <c r="AO146" i="63" s="1"/>
  <c r="AP146" i="63" s="1"/>
  <c r="AV146" i="63" s="1"/>
  <c r="AW146" i="63" s="1"/>
  <c r="BC146" i="63" s="1"/>
  <c r="BD146" i="63" s="1"/>
  <c r="BJ146" i="63" s="1"/>
  <c r="BK146" i="63" s="1"/>
  <c r="BQ146" i="63" s="1"/>
  <c r="BR146" i="63" s="1"/>
  <c r="BY146" i="63" s="1"/>
  <c r="Y146" i="63"/>
  <c r="S146" i="63"/>
  <c r="R146" i="63"/>
  <c r="H146" i="63"/>
  <c r="B146" i="63"/>
  <c r="GA145" i="63"/>
  <c r="FT145" i="63"/>
  <c r="FM145" i="63"/>
  <c r="FI145" i="63"/>
  <c r="FF145" i="63"/>
  <c r="FA145" i="63"/>
  <c r="FB145" i="63" s="1"/>
  <c r="EY145" i="63"/>
  <c r="ER145" i="63"/>
  <c r="EK145" i="63"/>
  <c r="ED145" i="63"/>
  <c r="DW145" i="63"/>
  <c r="DS145" i="63"/>
  <c r="EF145" i="63" s="1"/>
  <c r="EG145" i="63" s="1"/>
  <c r="EM145" i="63" s="1"/>
  <c r="EN145" i="63" s="1"/>
  <c r="DP145" i="63"/>
  <c r="DJ145" i="63"/>
  <c r="DH145" i="63"/>
  <c r="DA145" i="63"/>
  <c r="CT145" i="63"/>
  <c r="CK145" i="63"/>
  <c r="CD145" i="63"/>
  <c r="BW145" i="63"/>
  <c r="BV145" i="63"/>
  <c r="BO145" i="63"/>
  <c r="BH145" i="63"/>
  <c r="BA145" i="63"/>
  <c r="AT145" i="63"/>
  <c r="AM145" i="63"/>
  <c r="AI145" i="63"/>
  <c r="AO145" i="63" s="1"/>
  <c r="AP145" i="63" s="1"/>
  <c r="AV145" i="63" s="1"/>
  <c r="AW145" i="63" s="1"/>
  <c r="BC145" i="63" s="1"/>
  <c r="BD145" i="63" s="1"/>
  <c r="BJ145" i="63" s="1"/>
  <c r="BK145" i="63" s="1"/>
  <c r="BQ145" i="63" s="1"/>
  <c r="BR145" i="63" s="1"/>
  <c r="BY145" i="63" s="1"/>
  <c r="Y145" i="63"/>
  <c r="S145" i="63"/>
  <c r="R145" i="63"/>
  <c r="H145" i="63"/>
  <c r="B145" i="63"/>
  <c r="GA144" i="63"/>
  <c r="FT144" i="63"/>
  <c r="FO144" i="63"/>
  <c r="FP144" i="63" s="1"/>
  <c r="FM144" i="63"/>
  <c r="FI144" i="63"/>
  <c r="FF144" i="63"/>
  <c r="EY144" i="63"/>
  <c r="ER144" i="63"/>
  <c r="EK144" i="63"/>
  <c r="ED144" i="63"/>
  <c r="DW144" i="63"/>
  <c r="DP144" i="63"/>
  <c r="DJ144" i="63"/>
  <c r="DH144" i="63"/>
  <c r="DA144" i="63"/>
  <c r="CT144" i="63"/>
  <c r="CK144" i="63"/>
  <c r="CD144" i="63"/>
  <c r="BW144" i="63"/>
  <c r="BV144" i="63"/>
  <c r="BO144" i="63"/>
  <c r="BH144" i="63"/>
  <c r="BA144" i="63"/>
  <c r="AT144" i="63"/>
  <c r="AM144" i="63"/>
  <c r="Y144" i="63"/>
  <c r="S144" i="63"/>
  <c r="R144" i="63"/>
  <c r="H144" i="63"/>
  <c r="B144" i="63"/>
  <c r="GA143" i="63"/>
  <c r="FT143" i="63"/>
  <c r="FM143" i="63"/>
  <c r="FI143" i="63"/>
  <c r="FF143" i="63"/>
  <c r="FA143" i="63"/>
  <c r="FB143" i="63" s="1"/>
  <c r="EY143" i="63"/>
  <c r="ER143" i="63"/>
  <c r="EK143" i="63"/>
  <c r="ED143" i="63"/>
  <c r="DW143" i="63"/>
  <c r="DS143" i="63"/>
  <c r="EF143" i="63" s="1"/>
  <c r="EG143" i="63" s="1"/>
  <c r="EM143" i="63" s="1"/>
  <c r="EN143" i="63" s="1"/>
  <c r="DP143" i="63"/>
  <c r="DJ143" i="63"/>
  <c r="DH143" i="63"/>
  <c r="DA143" i="63"/>
  <c r="CT143" i="63"/>
  <c r="CK143" i="63"/>
  <c r="CD143" i="63"/>
  <c r="BW143" i="63"/>
  <c r="BV143" i="63"/>
  <c r="BO143" i="63"/>
  <c r="BH143" i="63"/>
  <c r="BA143" i="63"/>
  <c r="AT143" i="63"/>
  <c r="AM143" i="63"/>
  <c r="AI143" i="63"/>
  <c r="AO143" i="63" s="1"/>
  <c r="AP143" i="63" s="1"/>
  <c r="AV143" i="63" s="1"/>
  <c r="AW143" i="63" s="1"/>
  <c r="BC143" i="63" s="1"/>
  <c r="BD143" i="63" s="1"/>
  <c r="BJ143" i="63" s="1"/>
  <c r="BK143" i="63" s="1"/>
  <c r="BQ143" i="63" s="1"/>
  <c r="BR143" i="63" s="1"/>
  <c r="BY143" i="63" s="1"/>
  <c r="Y143" i="63"/>
  <c r="S143" i="63"/>
  <c r="R143" i="63"/>
  <c r="H143" i="63"/>
  <c r="B143" i="63"/>
  <c r="GA142" i="63"/>
  <c r="FT142" i="63"/>
  <c r="FM142" i="63"/>
  <c r="FI142" i="63"/>
  <c r="FF142" i="63"/>
  <c r="FA142" i="63"/>
  <c r="FB142" i="63" s="1"/>
  <c r="EY142" i="63"/>
  <c r="ER142" i="63"/>
  <c r="EK142" i="63"/>
  <c r="ED142" i="63"/>
  <c r="DW142" i="63"/>
  <c r="DS142" i="63"/>
  <c r="EF142" i="63" s="1"/>
  <c r="EG142" i="63" s="1"/>
  <c r="EM142" i="63" s="1"/>
  <c r="EN142" i="63" s="1"/>
  <c r="DP142" i="63"/>
  <c r="DJ142" i="63"/>
  <c r="DH142" i="63"/>
  <c r="DA142" i="63"/>
  <c r="CT142" i="63"/>
  <c r="CK142" i="63"/>
  <c r="CD142" i="63"/>
  <c r="BW142" i="63"/>
  <c r="BV142" i="63"/>
  <c r="BO142" i="63"/>
  <c r="BH142" i="63"/>
  <c r="BA142" i="63"/>
  <c r="AT142" i="63"/>
  <c r="AM142" i="63"/>
  <c r="AI142" i="63"/>
  <c r="AO142" i="63" s="1"/>
  <c r="AP142" i="63" s="1"/>
  <c r="AV142" i="63" s="1"/>
  <c r="AW142" i="63" s="1"/>
  <c r="BC142" i="63" s="1"/>
  <c r="BD142" i="63" s="1"/>
  <c r="BJ142" i="63" s="1"/>
  <c r="BK142" i="63" s="1"/>
  <c r="BQ142" i="63" s="1"/>
  <c r="BR142" i="63" s="1"/>
  <c r="BY142" i="63" s="1"/>
  <c r="Y142" i="63"/>
  <c r="S142" i="63"/>
  <c r="R142" i="63"/>
  <c r="H142" i="63"/>
  <c r="B142" i="63"/>
  <c r="GA141" i="63"/>
  <c r="FT141" i="63"/>
  <c r="FM141" i="63"/>
  <c r="FI141" i="63"/>
  <c r="FF141" i="63"/>
  <c r="FA141" i="63"/>
  <c r="FB141" i="63" s="1"/>
  <c r="EY141" i="63"/>
  <c r="ER141" i="63"/>
  <c r="EK141" i="63"/>
  <c r="ED141" i="63"/>
  <c r="DW141" i="63"/>
  <c r="DS141" i="63"/>
  <c r="EF141" i="63" s="1"/>
  <c r="EG141" i="63" s="1"/>
  <c r="EM141" i="63" s="1"/>
  <c r="EN141" i="63" s="1"/>
  <c r="DP141" i="63"/>
  <c r="DJ141" i="63"/>
  <c r="DH141" i="63"/>
  <c r="DA141" i="63"/>
  <c r="CT141" i="63"/>
  <c r="CK141" i="63"/>
  <c r="CD141" i="63"/>
  <c r="BW141" i="63"/>
  <c r="BV141" i="63"/>
  <c r="BO141" i="63"/>
  <c r="BH141" i="63"/>
  <c r="BA141" i="63"/>
  <c r="AT141" i="63"/>
  <c r="AM141" i="63"/>
  <c r="AI141" i="63"/>
  <c r="AO141" i="63" s="1"/>
  <c r="AP141" i="63" s="1"/>
  <c r="AV141" i="63" s="1"/>
  <c r="AW141" i="63" s="1"/>
  <c r="BC141" i="63" s="1"/>
  <c r="BD141" i="63" s="1"/>
  <c r="BJ141" i="63" s="1"/>
  <c r="BK141" i="63" s="1"/>
  <c r="BQ141" i="63" s="1"/>
  <c r="BR141" i="63" s="1"/>
  <c r="BY141" i="63" s="1"/>
  <c r="Y141" i="63"/>
  <c r="S141" i="63"/>
  <c r="R141" i="63"/>
  <c r="H141" i="63"/>
  <c r="B141" i="63"/>
  <c r="GA140" i="63"/>
  <c r="FT140" i="63"/>
  <c r="FM140" i="63"/>
  <c r="FI140" i="63"/>
  <c r="FF140" i="63"/>
  <c r="FA140" i="63"/>
  <c r="FB140" i="63" s="1"/>
  <c r="EY140" i="63"/>
  <c r="ER140" i="63"/>
  <c r="EK140" i="63"/>
  <c r="ED140" i="63"/>
  <c r="DW140" i="63"/>
  <c r="DS140" i="63"/>
  <c r="EF140" i="63" s="1"/>
  <c r="EG140" i="63" s="1"/>
  <c r="EM140" i="63" s="1"/>
  <c r="EN140" i="63" s="1"/>
  <c r="DP140" i="63"/>
  <c r="DJ140" i="63"/>
  <c r="DH140" i="63"/>
  <c r="DA140" i="63"/>
  <c r="CT140" i="63"/>
  <c r="CK140" i="63"/>
  <c r="CD140" i="63"/>
  <c r="BW140" i="63"/>
  <c r="BV140" i="63"/>
  <c r="BO140" i="63"/>
  <c r="BH140" i="63"/>
  <c r="BA140" i="63"/>
  <c r="AT140" i="63"/>
  <c r="AM140" i="63"/>
  <c r="AI140" i="63"/>
  <c r="AO140" i="63" s="1"/>
  <c r="AP140" i="63" s="1"/>
  <c r="AV140" i="63" s="1"/>
  <c r="AW140" i="63" s="1"/>
  <c r="BC140" i="63" s="1"/>
  <c r="BD140" i="63" s="1"/>
  <c r="BJ140" i="63" s="1"/>
  <c r="BK140" i="63" s="1"/>
  <c r="BQ140" i="63" s="1"/>
  <c r="BR140" i="63" s="1"/>
  <c r="BY140" i="63" s="1"/>
  <c r="Y140" i="63"/>
  <c r="S140" i="63"/>
  <c r="R140" i="63"/>
  <c r="H140" i="63"/>
  <c r="B140" i="63"/>
  <c r="GA139" i="63"/>
  <c r="FT139" i="63"/>
  <c r="FM139" i="63"/>
  <c r="FI139" i="63"/>
  <c r="FF139" i="63"/>
  <c r="FA139" i="63"/>
  <c r="FB139" i="63" s="1"/>
  <c r="EY139" i="63"/>
  <c r="ER139" i="63"/>
  <c r="EK139" i="63"/>
  <c r="ED139" i="63"/>
  <c r="DW139" i="63"/>
  <c r="DS139" i="63"/>
  <c r="EF139" i="63" s="1"/>
  <c r="EG139" i="63" s="1"/>
  <c r="EM139" i="63" s="1"/>
  <c r="EN139" i="63" s="1"/>
  <c r="DP139" i="63"/>
  <c r="DJ139" i="63"/>
  <c r="DH139" i="63"/>
  <c r="DA139" i="63"/>
  <c r="CT139" i="63"/>
  <c r="CK139" i="63"/>
  <c r="CD139" i="63"/>
  <c r="BW139" i="63"/>
  <c r="BV139" i="63"/>
  <c r="BO139" i="63"/>
  <c r="BH139" i="63"/>
  <c r="BA139" i="63"/>
  <c r="AT139" i="63"/>
  <c r="AM139" i="63"/>
  <c r="AI139" i="63"/>
  <c r="AO139" i="63" s="1"/>
  <c r="AP139" i="63" s="1"/>
  <c r="AV139" i="63" s="1"/>
  <c r="AW139" i="63" s="1"/>
  <c r="BC139" i="63" s="1"/>
  <c r="BD139" i="63" s="1"/>
  <c r="BJ139" i="63" s="1"/>
  <c r="BK139" i="63" s="1"/>
  <c r="BQ139" i="63" s="1"/>
  <c r="BR139" i="63" s="1"/>
  <c r="BY139" i="63" s="1"/>
  <c r="Y139" i="63"/>
  <c r="S139" i="63"/>
  <c r="R139" i="63"/>
  <c r="H139" i="63"/>
  <c r="B139" i="63"/>
  <c r="GA138" i="63"/>
  <c r="FT138" i="63"/>
  <c r="FM138" i="63"/>
  <c r="FI138" i="63"/>
  <c r="FF138" i="63"/>
  <c r="FA138" i="63"/>
  <c r="FB138" i="63" s="1"/>
  <c r="EY138" i="63"/>
  <c r="ER138" i="63"/>
  <c r="EK138" i="63"/>
  <c r="ED138" i="63"/>
  <c r="DW138" i="63"/>
  <c r="DS138" i="63"/>
  <c r="EF138" i="63" s="1"/>
  <c r="EG138" i="63" s="1"/>
  <c r="EM138" i="63" s="1"/>
  <c r="EN138" i="63" s="1"/>
  <c r="DP138" i="63"/>
  <c r="DJ138" i="63"/>
  <c r="DH138" i="63"/>
  <c r="DA138" i="63"/>
  <c r="CT138" i="63"/>
  <c r="CK138" i="63"/>
  <c r="CD138" i="63"/>
  <c r="BW138" i="63"/>
  <c r="BV138" i="63"/>
  <c r="BO138" i="63"/>
  <c r="BH138" i="63"/>
  <c r="BA138" i="63"/>
  <c r="AT138" i="63"/>
  <c r="AM138" i="63"/>
  <c r="AI138" i="63"/>
  <c r="AO138" i="63" s="1"/>
  <c r="AP138" i="63" s="1"/>
  <c r="AV138" i="63" s="1"/>
  <c r="AW138" i="63" s="1"/>
  <c r="BC138" i="63" s="1"/>
  <c r="BD138" i="63" s="1"/>
  <c r="BJ138" i="63" s="1"/>
  <c r="BK138" i="63" s="1"/>
  <c r="BQ138" i="63" s="1"/>
  <c r="BR138" i="63" s="1"/>
  <c r="BY138" i="63" s="1"/>
  <c r="Y138" i="63"/>
  <c r="S138" i="63"/>
  <c r="R138" i="63"/>
  <c r="H138" i="63"/>
  <c r="B138" i="63"/>
  <c r="GA137" i="63"/>
  <c r="FT137" i="63"/>
  <c r="FM137" i="63"/>
  <c r="FI137" i="63"/>
  <c r="FF137" i="63"/>
  <c r="FA137" i="63"/>
  <c r="FB137" i="63" s="1"/>
  <c r="EY137" i="63"/>
  <c r="ER137" i="63"/>
  <c r="EK137" i="63"/>
  <c r="ED137" i="63"/>
  <c r="DW137" i="63"/>
  <c r="DS137" i="63"/>
  <c r="EF137" i="63" s="1"/>
  <c r="EG137" i="63" s="1"/>
  <c r="EM137" i="63" s="1"/>
  <c r="EN137" i="63" s="1"/>
  <c r="DP137" i="63"/>
  <c r="DJ137" i="63"/>
  <c r="DH137" i="63"/>
  <c r="DA137" i="63"/>
  <c r="CT137" i="63"/>
  <c r="CK137" i="63"/>
  <c r="CD137" i="63"/>
  <c r="BW137" i="63"/>
  <c r="BV137" i="63"/>
  <c r="BO137" i="63"/>
  <c r="BH137" i="63"/>
  <c r="BA137" i="63"/>
  <c r="AT137" i="63"/>
  <c r="AM137" i="63"/>
  <c r="AI137" i="63"/>
  <c r="AO137" i="63" s="1"/>
  <c r="AP137" i="63" s="1"/>
  <c r="AV137" i="63" s="1"/>
  <c r="AW137" i="63" s="1"/>
  <c r="BC137" i="63" s="1"/>
  <c r="BD137" i="63" s="1"/>
  <c r="BJ137" i="63" s="1"/>
  <c r="BK137" i="63" s="1"/>
  <c r="BQ137" i="63" s="1"/>
  <c r="BR137" i="63" s="1"/>
  <c r="BY137" i="63" s="1"/>
  <c r="Y137" i="63"/>
  <c r="S137" i="63"/>
  <c r="R137" i="63"/>
  <c r="H137" i="63"/>
  <c r="B137" i="63"/>
  <c r="GA136" i="63"/>
  <c r="FT136" i="63"/>
  <c r="FM136" i="63"/>
  <c r="FI136" i="63"/>
  <c r="FF136" i="63"/>
  <c r="FA136" i="63"/>
  <c r="FB136" i="63" s="1"/>
  <c r="EY136" i="63"/>
  <c r="ER136" i="63"/>
  <c r="EK136" i="63"/>
  <c r="ED136" i="63"/>
  <c r="DW136" i="63"/>
  <c r="DS136" i="63"/>
  <c r="EF136" i="63" s="1"/>
  <c r="EG136" i="63" s="1"/>
  <c r="EM136" i="63" s="1"/>
  <c r="EN136" i="63" s="1"/>
  <c r="DP136" i="63"/>
  <c r="DJ136" i="63"/>
  <c r="DH136" i="63"/>
  <c r="DA136" i="63"/>
  <c r="CT136" i="63"/>
  <c r="CK136" i="63"/>
  <c r="CD136" i="63"/>
  <c r="BW136" i="63"/>
  <c r="BV136" i="63"/>
  <c r="BO136" i="63"/>
  <c r="BH136" i="63"/>
  <c r="BA136" i="63"/>
  <c r="AT136" i="63"/>
  <c r="AM136" i="63"/>
  <c r="AI136" i="63"/>
  <c r="AO136" i="63" s="1"/>
  <c r="AP136" i="63" s="1"/>
  <c r="AV136" i="63" s="1"/>
  <c r="AW136" i="63" s="1"/>
  <c r="BC136" i="63" s="1"/>
  <c r="BD136" i="63" s="1"/>
  <c r="BJ136" i="63" s="1"/>
  <c r="BK136" i="63" s="1"/>
  <c r="BQ136" i="63" s="1"/>
  <c r="BR136" i="63" s="1"/>
  <c r="BY136" i="63" s="1"/>
  <c r="Y136" i="63"/>
  <c r="S136" i="63"/>
  <c r="R136" i="63"/>
  <c r="H136" i="63"/>
  <c r="B136" i="63"/>
  <c r="GA135" i="63"/>
  <c r="FT135" i="63"/>
  <c r="FO135" i="63"/>
  <c r="FP135" i="63" s="1"/>
  <c r="FM135" i="63"/>
  <c r="FI135" i="63"/>
  <c r="FF135" i="63"/>
  <c r="EY135" i="63"/>
  <c r="ER135" i="63"/>
  <c r="EK135" i="63"/>
  <c r="ED135" i="63"/>
  <c r="DW135" i="63"/>
  <c r="DP135" i="63"/>
  <c r="DJ135" i="63"/>
  <c r="DH135" i="63"/>
  <c r="DA135" i="63"/>
  <c r="CT135" i="63"/>
  <c r="CK135" i="63"/>
  <c r="CD135" i="63"/>
  <c r="BW135" i="63"/>
  <c r="BV135" i="63"/>
  <c r="BO135" i="63"/>
  <c r="BH135" i="63"/>
  <c r="BA135" i="63"/>
  <c r="AT135" i="63"/>
  <c r="AM135" i="63"/>
  <c r="Y135" i="63"/>
  <c r="S135" i="63"/>
  <c r="R135" i="63"/>
  <c r="H135" i="63"/>
  <c r="B135" i="63"/>
  <c r="GA134" i="63"/>
  <c r="FT134" i="63"/>
  <c r="FM134" i="63"/>
  <c r="FI134" i="63"/>
  <c r="FF134" i="63"/>
  <c r="FA134" i="63"/>
  <c r="EY134" i="63"/>
  <c r="ER134" i="63"/>
  <c r="EK134" i="63"/>
  <c r="ED134" i="63"/>
  <c r="DW134" i="63"/>
  <c r="DS134" i="63"/>
  <c r="EF134" i="63" s="1"/>
  <c r="EG134" i="63" s="1"/>
  <c r="EM134" i="63" s="1"/>
  <c r="EN134" i="63" s="1"/>
  <c r="DP134" i="63"/>
  <c r="DJ134" i="63"/>
  <c r="DH134" i="63"/>
  <c r="DA134" i="63"/>
  <c r="CT134" i="63"/>
  <c r="CK134" i="63"/>
  <c r="CD134" i="63"/>
  <c r="BW134" i="63"/>
  <c r="BV134" i="63"/>
  <c r="BO134" i="63"/>
  <c r="BH134" i="63"/>
  <c r="BA134" i="63"/>
  <c r="AT134" i="63"/>
  <c r="AM134" i="63"/>
  <c r="AI134" i="63"/>
  <c r="AO134" i="63" s="1"/>
  <c r="AP134" i="63" s="1"/>
  <c r="AV134" i="63" s="1"/>
  <c r="AW134" i="63" s="1"/>
  <c r="BC134" i="63" s="1"/>
  <c r="BD134" i="63" s="1"/>
  <c r="BJ134" i="63" s="1"/>
  <c r="BK134" i="63" s="1"/>
  <c r="BQ134" i="63" s="1"/>
  <c r="BR134" i="63" s="1"/>
  <c r="BY134" i="63" s="1"/>
  <c r="Y134" i="63"/>
  <c r="S134" i="63"/>
  <c r="R134" i="63"/>
  <c r="H134" i="63"/>
  <c r="B134" i="63"/>
  <c r="GA133" i="63"/>
  <c r="FT133" i="63"/>
  <c r="FM133" i="63"/>
  <c r="FI133" i="63"/>
  <c r="FF133" i="63"/>
  <c r="FA133" i="63"/>
  <c r="FB133" i="63" s="1"/>
  <c r="EY133" i="63"/>
  <c r="ER133" i="63"/>
  <c r="EK133" i="63"/>
  <c r="ED133" i="63"/>
  <c r="DW133" i="63"/>
  <c r="DS133" i="63"/>
  <c r="EF133" i="63" s="1"/>
  <c r="EG133" i="63" s="1"/>
  <c r="EM133" i="63" s="1"/>
  <c r="EN133" i="63" s="1"/>
  <c r="DP133" i="63"/>
  <c r="DJ133" i="63"/>
  <c r="DH133" i="63"/>
  <c r="DA133" i="63"/>
  <c r="CT133" i="63"/>
  <c r="CK133" i="63"/>
  <c r="CD133" i="63"/>
  <c r="BW133" i="63"/>
  <c r="BV133" i="63"/>
  <c r="BO133" i="63"/>
  <c r="BH133" i="63"/>
  <c r="BA133" i="63"/>
  <c r="AT133" i="63"/>
  <c r="AM133" i="63"/>
  <c r="AI133" i="63"/>
  <c r="AO133" i="63" s="1"/>
  <c r="AP133" i="63" s="1"/>
  <c r="AV133" i="63" s="1"/>
  <c r="AW133" i="63" s="1"/>
  <c r="BC133" i="63" s="1"/>
  <c r="BD133" i="63" s="1"/>
  <c r="BJ133" i="63" s="1"/>
  <c r="BK133" i="63" s="1"/>
  <c r="BQ133" i="63" s="1"/>
  <c r="BR133" i="63" s="1"/>
  <c r="BY133" i="63" s="1"/>
  <c r="CF133" i="63" s="1"/>
  <c r="CO133" i="63" s="1"/>
  <c r="CP133" i="63" s="1"/>
  <c r="DY133" i="63" s="1"/>
  <c r="DZ133" i="63" s="1"/>
  <c r="ET133" i="63" s="1"/>
  <c r="EU133" i="63" s="1"/>
  <c r="Y133" i="63"/>
  <c r="S133" i="63"/>
  <c r="R133" i="63"/>
  <c r="H133" i="63"/>
  <c r="B133" i="63"/>
  <c r="GA132" i="63"/>
  <c r="FT132" i="63"/>
  <c r="FM132" i="63"/>
  <c r="FI132" i="63"/>
  <c r="FF132" i="63"/>
  <c r="FA132" i="63"/>
  <c r="FB132" i="63" s="1"/>
  <c r="EY132" i="63"/>
  <c r="ER132" i="63"/>
  <c r="EK132" i="63"/>
  <c r="ED132" i="63"/>
  <c r="DW132" i="63"/>
  <c r="DS132" i="63"/>
  <c r="EF132" i="63" s="1"/>
  <c r="EG132" i="63" s="1"/>
  <c r="EM132" i="63" s="1"/>
  <c r="EN132" i="63" s="1"/>
  <c r="DP132" i="63"/>
  <c r="DJ132" i="63"/>
  <c r="DH132" i="63"/>
  <c r="DA132" i="63"/>
  <c r="CT132" i="63"/>
  <c r="CK132" i="63"/>
  <c r="CD132" i="63"/>
  <c r="BW132" i="63"/>
  <c r="BV132" i="63"/>
  <c r="BO132" i="63"/>
  <c r="BH132" i="63"/>
  <c r="BA132" i="63"/>
  <c r="AT132" i="63"/>
  <c r="AM132" i="63"/>
  <c r="AI132" i="63"/>
  <c r="AO132" i="63" s="1"/>
  <c r="AP132" i="63" s="1"/>
  <c r="AV132" i="63" s="1"/>
  <c r="AW132" i="63" s="1"/>
  <c r="BC132" i="63" s="1"/>
  <c r="BD132" i="63" s="1"/>
  <c r="BJ132" i="63" s="1"/>
  <c r="BK132" i="63" s="1"/>
  <c r="BQ132" i="63" s="1"/>
  <c r="BR132" i="63" s="1"/>
  <c r="BY132" i="63" s="1"/>
  <c r="Y132" i="63"/>
  <c r="S132" i="63"/>
  <c r="R132" i="63"/>
  <c r="H132" i="63"/>
  <c r="B132" i="63"/>
  <c r="GA131" i="63"/>
  <c r="FT131" i="63"/>
  <c r="FM131" i="63"/>
  <c r="FI131" i="63"/>
  <c r="FF131" i="63"/>
  <c r="FA131" i="63"/>
  <c r="FB131" i="63" s="1"/>
  <c r="EY131" i="63"/>
  <c r="ER131" i="63"/>
  <c r="EK131" i="63"/>
  <c r="ED131" i="63"/>
  <c r="DW131" i="63"/>
  <c r="DS131" i="63"/>
  <c r="EF131" i="63" s="1"/>
  <c r="EG131" i="63" s="1"/>
  <c r="EM131" i="63" s="1"/>
  <c r="EN131" i="63" s="1"/>
  <c r="DP131" i="63"/>
  <c r="DJ131" i="63"/>
  <c r="DH131" i="63"/>
  <c r="DA131" i="63"/>
  <c r="CT131" i="63"/>
  <c r="CK131" i="63"/>
  <c r="CD131" i="63"/>
  <c r="BW131" i="63"/>
  <c r="BV131" i="63"/>
  <c r="BO131" i="63"/>
  <c r="BH131" i="63"/>
  <c r="BA131" i="63"/>
  <c r="AT131" i="63"/>
  <c r="AM131" i="63"/>
  <c r="AI131" i="63"/>
  <c r="AO131" i="63" s="1"/>
  <c r="AP131" i="63" s="1"/>
  <c r="AV131" i="63" s="1"/>
  <c r="AW131" i="63" s="1"/>
  <c r="BC131" i="63" s="1"/>
  <c r="BD131" i="63" s="1"/>
  <c r="BJ131" i="63" s="1"/>
  <c r="BK131" i="63" s="1"/>
  <c r="BQ131" i="63" s="1"/>
  <c r="BR131" i="63" s="1"/>
  <c r="BY131" i="63" s="1"/>
  <c r="Y131" i="63"/>
  <c r="S131" i="63"/>
  <c r="R131" i="63"/>
  <c r="H131" i="63"/>
  <c r="B131" i="63"/>
  <c r="GA130" i="63"/>
  <c r="FT130" i="63"/>
  <c r="FM130" i="63"/>
  <c r="FI130" i="63"/>
  <c r="FF130" i="63"/>
  <c r="FA130" i="63"/>
  <c r="FB130" i="63" s="1"/>
  <c r="EY130" i="63"/>
  <c r="ER130" i="63"/>
  <c r="EK130" i="63"/>
  <c r="ED130" i="63"/>
  <c r="DW130" i="63"/>
  <c r="DS130" i="63"/>
  <c r="EF130" i="63" s="1"/>
  <c r="EG130" i="63" s="1"/>
  <c r="EM130" i="63" s="1"/>
  <c r="EN130" i="63" s="1"/>
  <c r="DP130" i="63"/>
  <c r="DJ130" i="63"/>
  <c r="DH130" i="63"/>
  <c r="DA130" i="63"/>
  <c r="CT130" i="63"/>
  <c r="CK130" i="63"/>
  <c r="CD130" i="63"/>
  <c r="BW130" i="63"/>
  <c r="BV130" i="63"/>
  <c r="BO130" i="63"/>
  <c r="BH130" i="63"/>
  <c r="BA130" i="63"/>
  <c r="AT130" i="63"/>
  <c r="AM130" i="63"/>
  <c r="AI130" i="63"/>
  <c r="AO130" i="63" s="1"/>
  <c r="AP130" i="63" s="1"/>
  <c r="AV130" i="63" s="1"/>
  <c r="AW130" i="63" s="1"/>
  <c r="BC130" i="63" s="1"/>
  <c r="BD130" i="63" s="1"/>
  <c r="BJ130" i="63" s="1"/>
  <c r="BK130" i="63" s="1"/>
  <c r="BQ130" i="63" s="1"/>
  <c r="BR130" i="63" s="1"/>
  <c r="BY130" i="63" s="1"/>
  <c r="Y130" i="63"/>
  <c r="S130" i="63"/>
  <c r="R130" i="63"/>
  <c r="H130" i="63"/>
  <c r="B130" i="63"/>
  <c r="GA129" i="63"/>
  <c r="FT129" i="63"/>
  <c r="FO129" i="63"/>
  <c r="FP129" i="63" s="1"/>
  <c r="FM129" i="63"/>
  <c r="FI129" i="63"/>
  <c r="FF129" i="63"/>
  <c r="EY129" i="63"/>
  <c r="ER129" i="63"/>
  <c r="EK129" i="63"/>
  <c r="ED129" i="63"/>
  <c r="DW129" i="63"/>
  <c r="DP129" i="63"/>
  <c r="DJ129" i="63"/>
  <c r="DH129" i="63"/>
  <c r="DA129" i="63"/>
  <c r="CT129" i="63"/>
  <c r="CK129" i="63"/>
  <c r="CD129" i="63"/>
  <c r="BW129" i="63"/>
  <c r="BV129" i="63"/>
  <c r="BO129" i="63"/>
  <c r="BH129" i="63"/>
  <c r="BA129" i="63"/>
  <c r="AT129" i="63"/>
  <c r="AM129" i="63"/>
  <c r="Y129" i="63"/>
  <c r="S129" i="63"/>
  <c r="R129" i="63"/>
  <c r="H129" i="63"/>
  <c r="B129" i="63"/>
  <c r="GA128" i="63"/>
  <c r="FT128" i="63"/>
  <c r="FO128" i="63"/>
  <c r="FP128" i="63" s="1"/>
  <c r="FM128" i="63"/>
  <c r="FI128" i="63"/>
  <c r="FF128" i="63"/>
  <c r="EY128" i="63"/>
  <c r="ER128" i="63"/>
  <c r="EK128" i="63"/>
  <c r="ED128" i="63"/>
  <c r="DW128" i="63"/>
  <c r="DP128" i="63"/>
  <c r="DJ128" i="63"/>
  <c r="DH128" i="63"/>
  <c r="DA128" i="63"/>
  <c r="CT128" i="63"/>
  <c r="CK128" i="63"/>
  <c r="CD128" i="63"/>
  <c r="BW128" i="63"/>
  <c r="BV128" i="63"/>
  <c r="BO128" i="63"/>
  <c r="BH128" i="63"/>
  <c r="BA128" i="63"/>
  <c r="AT128" i="63"/>
  <c r="AM128" i="63"/>
  <c r="Y128" i="63"/>
  <c r="S128" i="63"/>
  <c r="R128" i="63"/>
  <c r="H128" i="63"/>
  <c r="B128" i="63"/>
  <c r="GA127" i="63"/>
  <c r="FT127" i="63"/>
  <c r="FO127" i="63"/>
  <c r="FP127" i="63" s="1"/>
  <c r="FM127" i="63"/>
  <c r="FI127" i="63"/>
  <c r="FF127" i="63"/>
  <c r="EY127" i="63"/>
  <c r="ER127" i="63"/>
  <c r="EK127" i="63"/>
  <c r="ED127" i="63"/>
  <c r="DW127" i="63"/>
  <c r="DP127" i="63"/>
  <c r="DJ127" i="63"/>
  <c r="DH127" i="63"/>
  <c r="DA127" i="63"/>
  <c r="CT127" i="63"/>
  <c r="CK127" i="63"/>
  <c r="CD127" i="63"/>
  <c r="BW127" i="63"/>
  <c r="BV127" i="63"/>
  <c r="BO127" i="63"/>
  <c r="BH127" i="63"/>
  <c r="BA127" i="63"/>
  <c r="AT127" i="63"/>
  <c r="AM127" i="63"/>
  <c r="Y127" i="63"/>
  <c r="S127" i="63"/>
  <c r="R127" i="63"/>
  <c r="H127" i="63"/>
  <c r="B127" i="63"/>
  <c r="GA126" i="63"/>
  <c r="FT126" i="63"/>
  <c r="FO126" i="63"/>
  <c r="FP126" i="63" s="1"/>
  <c r="FM126" i="63"/>
  <c r="FI126" i="63"/>
  <c r="FF126" i="63"/>
  <c r="EY126" i="63"/>
  <c r="ER126" i="63"/>
  <c r="EK126" i="63"/>
  <c r="ED126" i="63"/>
  <c r="DW126" i="63"/>
  <c r="DP126" i="63"/>
  <c r="DJ126" i="63"/>
  <c r="DH126" i="63"/>
  <c r="DA126" i="63"/>
  <c r="CT126" i="63"/>
  <c r="CK126" i="63"/>
  <c r="CD126" i="63"/>
  <c r="BW126" i="63"/>
  <c r="BV126" i="63"/>
  <c r="BO126" i="63"/>
  <c r="BH126" i="63"/>
  <c r="BA126" i="63"/>
  <c r="AT126" i="63"/>
  <c r="AM126" i="63"/>
  <c r="Y126" i="63"/>
  <c r="S126" i="63"/>
  <c r="R126" i="63"/>
  <c r="H126" i="63"/>
  <c r="B126" i="63"/>
  <c r="GA125" i="63"/>
  <c r="FT125" i="63"/>
  <c r="FO125" i="63"/>
  <c r="FP125" i="63" s="1"/>
  <c r="FM125" i="63"/>
  <c r="FI125" i="63"/>
  <c r="FF125" i="63"/>
  <c r="EY125" i="63"/>
  <c r="ER125" i="63"/>
  <c r="EK125" i="63"/>
  <c r="ED125" i="63"/>
  <c r="DW125" i="63"/>
  <c r="DP125" i="63"/>
  <c r="DJ125" i="63"/>
  <c r="DH125" i="63"/>
  <c r="DA125" i="63"/>
  <c r="CT125" i="63"/>
  <c r="CK125" i="63"/>
  <c r="CD125" i="63"/>
  <c r="BW125" i="63"/>
  <c r="BV125" i="63"/>
  <c r="BO125" i="63"/>
  <c r="BH125" i="63"/>
  <c r="BA125" i="63"/>
  <c r="AT125" i="63"/>
  <c r="AM125" i="63"/>
  <c r="Y125" i="63"/>
  <c r="S125" i="63"/>
  <c r="R125" i="63"/>
  <c r="H125" i="63"/>
  <c r="B125" i="63"/>
  <c r="GA124" i="63"/>
  <c r="FT124" i="63"/>
  <c r="FM124" i="63"/>
  <c r="FI124" i="63"/>
  <c r="FF124" i="63"/>
  <c r="FA124" i="63"/>
  <c r="FB124" i="63" s="1"/>
  <c r="EY124" i="63"/>
  <c r="ER124" i="63"/>
  <c r="EK124" i="63"/>
  <c r="ED124" i="63"/>
  <c r="DW124" i="63"/>
  <c r="DS124" i="63"/>
  <c r="EF124" i="63" s="1"/>
  <c r="EG124" i="63" s="1"/>
  <c r="EM124" i="63" s="1"/>
  <c r="EN124" i="63" s="1"/>
  <c r="DP124" i="63"/>
  <c r="DJ124" i="63"/>
  <c r="DH124" i="63"/>
  <c r="DA124" i="63"/>
  <c r="CT124" i="63"/>
  <c r="CK124" i="63"/>
  <c r="CD124" i="63"/>
  <c r="BW124" i="63"/>
  <c r="BV124" i="63"/>
  <c r="BO124" i="63"/>
  <c r="BH124" i="63"/>
  <c r="BA124" i="63"/>
  <c r="AT124" i="63"/>
  <c r="AM124" i="63"/>
  <c r="AI124" i="63"/>
  <c r="AO124" i="63" s="1"/>
  <c r="AP124" i="63" s="1"/>
  <c r="AV124" i="63" s="1"/>
  <c r="AW124" i="63" s="1"/>
  <c r="BC124" i="63" s="1"/>
  <c r="BD124" i="63" s="1"/>
  <c r="BJ124" i="63" s="1"/>
  <c r="BK124" i="63" s="1"/>
  <c r="BQ124" i="63" s="1"/>
  <c r="BR124" i="63" s="1"/>
  <c r="BY124" i="63" s="1"/>
  <c r="Y124" i="63"/>
  <c r="S124" i="63"/>
  <c r="R124" i="63"/>
  <c r="H124" i="63"/>
  <c r="B124" i="63"/>
  <c r="GA123" i="63"/>
  <c r="FT123" i="63"/>
  <c r="FM123" i="63"/>
  <c r="FI123" i="63"/>
  <c r="FF123" i="63"/>
  <c r="FA123" i="63"/>
  <c r="FB123" i="63" s="1"/>
  <c r="EY123" i="63"/>
  <c r="ER123" i="63"/>
  <c r="EK123" i="63"/>
  <c r="ED123" i="63"/>
  <c r="DW123" i="63"/>
  <c r="DS123" i="63"/>
  <c r="EF123" i="63" s="1"/>
  <c r="EG123" i="63" s="1"/>
  <c r="EM123" i="63" s="1"/>
  <c r="EN123" i="63" s="1"/>
  <c r="DP123" i="63"/>
  <c r="DJ123" i="63"/>
  <c r="DH123" i="63"/>
  <c r="DA123" i="63"/>
  <c r="CT123" i="63"/>
  <c r="CK123" i="63"/>
  <c r="CD123" i="63"/>
  <c r="BW123" i="63"/>
  <c r="BV123" i="63"/>
  <c r="BO123" i="63"/>
  <c r="BH123" i="63"/>
  <c r="BA123" i="63"/>
  <c r="AT123" i="63"/>
  <c r="AM123" i="63"/>
  <c r="AI123" i="63"/>
  <c r="AO123" i="63" s="1"/>
  <c r="AP123" i="63" s="1"/>
  <c r="AV123" i="63" s="1"/>
  <c r="AW123" i="63" s="1"/>
  <c r="BC123" i="63" s="1"/>
  <c r="BD123" i="63" s="1"/>
  <c r="BJ123" i="63" s="1"/>
  <c r="BK123" i="63" s="1"/>
  <c r="BQ123" i="63" s="1"/>
  <c r="BR123" i="63" s="1"/>
  <c r="BY123" i="63" s="1"/>
  <c r="Y123" i="63"/>
  <c r="S123" i="63"/>
  <c r="R123" i="63"/>
  <c r="H123" i="63"/>
  <c r="B123" i="63"/>
  <c r="GA122" i="63"/>
  <c r="FT122" i="63"/>
  <c r="FM122" i="63"/>
  <c r="FI122" i="63"/>
  <c r="FF122" i="63"/>
  <c r="FA122" i="63"/>
  <c r="FB122" i="63" s="1"/>
  <c r="EY122" i="63"/>
  <c r="ER122" i="63"/>
  <c r="EK122" i="63"/>
  <c r="ED122" i="63"/>
  <c r="DW122" i="63"/>
  <c r="DS122" i="63"/>
  <c r="EF122" i="63" s="1"/>
  <c r="EG122" i="63" s="1"/>
  <c r="EM122" i="63" s="1"/>
  <c r="EN122" i="63" s="1"/>
  <c r="DP122" i="63"/>
  <c r="DJ122" i="63"/>
  <c r="DH122" i="63"/>
  <c r="DA122" i="63"/>
  <c r="CT122" i="63"/>
  <c r="CK122" i="63"/>
  <c r="CD122" i="63"/>
  <c r="BW122" i="63"/>
  <c r="BV122" i="63"/>
  <c r="BO122" i="63"/>
  <c r="BH122" i="63"/>
  <c r="BA122" i="63"/>
  <c r="AT122" i="63"/>
  <c r="AM122" i="63"/>
  <c r="AI122" i="63"/>
  <c r="AO122" i="63" s="1"/>
  <c r="AP122" i="63" s="1"/>
  <c r="AV122" i="63" s="1"/>
  <c r="AW122" i="63" s="1"/>
  <c r="BC122" i="63" s="1"/>
  <c r="BD122" i="63" s="1"/>
  <c r="BJ122" i="63" s="1"/>
  <c r="BK122" i="63" s="1"/>
  <c r="BQ122" i="63" s="1"/>
  <c r="BR122" i="63" s="1"/>
  <c r="BY122" i="63" s="1"/>
  <c r="Y122" i="63"/>
  <c r="S122" i="63"/>
  <c r="R122" i="63"/>
  <c r="H122" i="63"/>
  <c r="B122" i="63"/>
  <c r="GA121" i="63"/>
  <c r="FT121" i="63"/>
  <c r="FM121" i="63"/>
  <c r="FI121" i="63"/>
  <c r="FF121" i="63"/>
  <c r="FA121" i="63"/>
  <c r="FB121" i="63" s="1"/>
  <c r="EY121" i="63"/>
  <c r="ER121" i="63"/>
  <c r="EK121" i="63"/>
  <c r="ED121" i="63"/>
  <c r="DW121" i="63"/>
  <c r="DS121" i="63"/>
  <c r="EF121" i="63" s="1"/>
  <c r="EG121" i="63" s="1"/>
  <c r="EM121" i="63" s="1"/>
  <c r="EN121" i="63" s="1"/>
  <c r="DP121" i="63"/>
  <c r="DJ121" i="63"/>
  <c r="DH121" i="63"/>
  <c r="DA121" i="63"/>
  <c r="CT121" i="63"/>
  <c r="CK121" i="63"/>
  <c r="CD121" i="63"/>
  <c r="BW121" i="63"/>
  <c r="BV121" i="63"/>
  <c r="BO121" i="63"/>
  <c r="BH121" i="63"/>
  <c r="BA121" i="63"/>
  <c r="AT121" i="63"/>
  <c r="AM121" i="63"/>
  <c r="AI121" i="63"/>
  <c r="AO121" i="63" s="1"/>
  <c r="AP121" i="63" s="1"/>
  <c r="AV121" i="63" s="1"/>
  <c r="AW121" i="63" s="1"/>
  <c r="BC121" i="63" s="1"/>
  <c r="BD121" i="63" s="1"/>
  <c r="BJ121" i="63" s="1"/>
  <c r="BK121" i="63" s="1"/>
  <c r="BQ121" i="63" s="1"/>
  <c r="BR121" i="63" s="1"/>
  <c r="BY121" i="63" s="1"/>
  <c r="CF121" i="63" s="1"/>
  <c r="CO121" i="63" s="1"/>
  <c r="Y121" i="63"/>
  <c r="S121" i="63"/>
  <c r="R121" i="63"/>
  <c r="H121" i="63"/>
  <c r="B121" i="63"/>
  <c r="GA120" i="63"/>
  <c r="FT120" i="63"/>
  <c r="FM120" i="63"/>
  <c r="FI120" i="63"/>
  <c r="FF120" i="63"/>
  <c r="FA120" i="63"/>
  <c r="FB120" i="63" s="1"/>
  <c r="EY120" i="63"/>
  <c r="ER120" i="63"/>
  <c r="EK120" i="63"/>
  <c r="ED120" i="63"/>
  <c r="DW120" i="63"/>
  <c r="DS120" i="63"/>
  <c r="EF120" i="63" s="1"/>
  <c r="EG120" i="63" s="1"/>
  <c r="EM120" i="63" s="1"/>
  <c r="EN120" i="63" s="1"/>
  <c r="DP120" i="63"/>
  <c r="DJ120" i="63"/>
  <c r="DH120" i="63"/>
  <c r="DA120" i="63"/>
  <c r="CT120" i="63"/>
  <c r="CK120" i="63"/>
  <c r="CD120" i="63"/>
  <c r="BW120" i="63"/>
  <c r="BV120" i="63"/>
  <c r="BO120" i="63"/>
  <c r="BH120" i="63"/>
  <c r="BA120" i="63"/>
  <c r="AT120" i="63"/>
  <c r="AM120" i="63"/>
  <c r="AI120" i="63"/>
  <c r="AO120" i="63" s="1"/>
  <c r="AP120" i="63" s="1"/>
  <c r="AV120" i="63" s="1"/>
  <c r="AW120" i="63" s="1"/>
  <c r="BC120" i="63" s="1"/>
  <c r="BD120" i="63" s="1"/>
  <c r="BJ120" i="63" s="1"/>
  <c r="BK120" i="63" s="1"/>
  <c r="BQ120" i="63" s="1"/>
  <c r="BR120" i="63" s="1"/>
  <c r="BY120" i="63" s="1"/>
  <c r="Y120" i="63"/>
  <c r="S120" i="63"/>
  <c r="R120" i="63"/>
  <c r="H120" i="63"/>
  <c r="B120" i="63"/>
  <c r="GA119" i="63"/>
  <c r="FT119" i="63"/>
  <c r="FM119" i="63"/>
  <c r="FI119" i="63"/>
  <c r="FF119" i="63"/>
  <c r="FA119" i="63"/>
  <c r="FB119" i="63" s="1"/>
  <c r="EY119" i="63"/>
  <c r="ER119" i="63"/>
  <c r="EK119" i="63"/>
  <c r="ED119" i="63"/>
  <c r="DW119" i="63"/>
  <c r="DS119" i="63"/>
  <c r="EF119" i="63" s="1"/>
  <c r="EG119" i="63" s="1"/>
  <c r="EM119" i="63" s="1"/>
  <c r="EN119" i="63" s="1"/>
  <c r="DP119" i="63"/>
  <c r="DJ119" i="63"/>
  <c r="DH119" i="63"/>
  <c r="DA119" i="63"/>
  <c r="CT119" i="63"/>
  <c r="CK119" i="63"/>
  <c r="CD119" i="63"/>
  <c r="BW119" i="63"/>
  <c r="BV119" i="63"/>
  <c r="BO119" i="63"/>
  <c r="BH119" i="63"/>
  <c r="BA119" i="63"/>
  <c r="AT119" i="63"/>
  <c r="AM119" i="63"/>
  <c r="AI119" i="63"/>
  <c r="AO119" i="63" s="1"/>
  <c r="AP119" i="63" s="1"/>
  <c r="AV119" i="63" s="1"/>
  <c r="AW119" i="63" s="1"/>
  <c r="BC119" i="63" s="1"/>
  <c r="BD119" i="63" s="1"/>
  <c r="BJ119" i="63" s="1"/>
  <c r="BK119" i="63" s="1"/>
  <c r="BQ119" i="63" s="1"/>
  <c r="BR119" i="63" s="1"/>
  <c r="BY119" i="63" s="1"/>
  <c r="Y119" i="63"/>
  <c r="S119" i="63"/>
  <c r="R119" i="63"/>
  <c r="H119" i="63"/>
  <c r="B119" i="63"/>
  <c r="GA118" i="63"/>
  <c r="FM118" i="63"/>
  <c r="FI118" i="63"/>
  <c r="FF118" i="63"/>
  <c r="FA118" i="63"/>
  <c r="FB118" i="63" s="1"/>
  <c r="EY118" i="63"/>
  <c r="ER118" i="63"/>
  <c r="EK118" i="63"/>
  <c r="ED118" i="63"/>
  <c r="DW118" i="63"/>
  <c r="DS118" i="63"/>
  <c r="EF118" i="63" s="1"/>
  <c r="EG118" i="63" s="1"/>
  <c r="EM118" i="63" s="1"/>
  <c r="EN118" i="63" s="1"/>
  <c r="DP118" i="63"/>
  <c r="DJ118" i="63"/>
  <c r="DH118" i="63"/>
  <c r="DA118" i="63"/>
  <c r="CT118" i="63"/>
  <c r="CK118" i="63"/>
  <c r="CD118" i="63"/>
  <c r="BW118" i="63"/>
  <c r="BV118" i="63"/>
  <c r="BO118" i="63"/>
  <c r="BH118" i="63"/>
  <c r="BA118" i="63"/>
  <c r="AT118" i="63"/>
  <c r="AM118" i="63"/>
  <c r="AI118" i="63"/>
  <c r="AO118" i="63" s="1"/>
  <c r="AP118" i="63" s="1"/>
  <c r="AV118" i="63" s="1"/>
  <c r="AW118" i="63" s="1"/>
  <c r="BC118" i="63" s="1"/>
  <c r="BD118" i="63" s="1"/>
  <c r="BJ118" i="63" s="1"/>
  <c r="BK118" i="63" s="1"/>
  <c r="BQ118" i="63" s="1"/>
  <c r="BR118" i="63" s="1"/>
  <c r="BY118" i="63" s="1"/>
  <c r="Y118" i="63"/>
  <c r="S118" i="63"/>
  <c r="R118" i="63"/>
  <c r="H118" i="63"/>
  <c r="B118" i="63"/>
  <c r="GA117" i="63"/>
  <c r="FT117" i="63"/>
  <c r="FM117" i="63"/>
  <c r="FI117" i="63"/>
  <c r="FF117" i="63"/>
  <c r="FA117" i="63"/>
  <c r="FB117" i="63" s="1"/>
  <c r="EY117" i="63"/>
  <c r="ER117" i="63"/>
  <c r="EK117" i="63"/>
  <c r="ED117" i="63"/>
  <c r="DW117" i="63"/>
  <c r="DS117" i="63"/>
  <c r="EF117" i="63" s="1"/>
  <c r="EG117" i="63" s="1"/>
  <c r="EM117" i="63" s="1"/>
  <c r="EN117" i="63" s="1"/>
  <c r="DP117" i="63"/>
  <c r="DJ117" i="63"/>
  <c r="DH117" i="63"/>
  <c r="DA117" i="63"/>
  <c r="CT117" i="63"/>
  <c r="CK117" i="63"/>
  <c r="CD117" i="63"/>
  <c r="BW117" i="63"/>
  <c r="BV117" i="63"/>
  <c r="BO117" i="63"/>
  <c r="BH117" i="63"/>
  <c r="BA117" i="63"/>
  <c r="AT117" i="63"/>
  <c r="AM117" i="63"/>
  <c r="AI117" i="63"/>
  <c r="AO117" i="63" s="1"/>
  <c r="AP117" i="63" s="1"/>
  <c r="AV117" i="63" s="1"/>
  <c r="AW117" i="63" s="1"/>
  <c r="BC117" i="63" s="1"/>
  <c r="BD117" i="63" s="1"/>
  <c r="BJ117" i="63" s="1"/>
  <c r="BK117" i="63" s="1"/>
  <c r="BQ117" i="63" s="1"/>
  <c r="BR117" i="63" s="1"/>
  <c r="BY117" i="63" s="1"/>
  <c r="Y117" i="63"/>
  <c r="S117" i="63"/>
  <c r="R117" i="63"/>
  <c r="H117" i="63"/>
  <c r="B117" i="63"/>
  <c r="GA116" i="63"/>
  <c r="FT116" i="63"/>
  <c r="FM116" i="63"/>
  <c r="FI116" i="63"/>
  <c r="FF116" i="63"/>
  <c r="FA116" i="63"/>
  <c r="FB116" i="63" s="1"/>
  <c r="EY116" i="63"/>
  <c r="ER116" i="63"/>
  <c r="EK116" i="63"/>
  <c r="ED116" i="63"/>
  <c r="DW116" i="63"/>
  <c r="DS116" i="63"/>
  <c r="EF116" i="63" s="1"/>
  <c r="EG116" i="63" s="1"/>
  <c r="EM116" i="63" s="1"/>
  <c r="EN116" i="63" s="1"/>
  <c r="DP116" i="63"/>
  <c r="DJ116" i="63"/>
  <c r="DH116" i="63"/>
  <c r="DA116" i="63"/>
  <c r="CT116" i="63"/>
  <c r="CK116" i="63"/>
  <c r="CD116" i="63"/>
  <c r="BW116" i="63"/>
  <c r="BV116" i="63"/>
  <c r="BO116" i="63"/>
  <c r="BH116" i="63"/>
  <c r="BA116" i="63"/>
  <c r="AT116" i="63"/>
  <c r="AM116" i="63"/>
  <c r="AI116" i="63"/>
  <c r="AO116" i="63" s="1"/>
  <c r="AP116" i="63" s="1"/>
  <c r="AV116" i="63" s="1"/>
  <c r="AW116" i="63" s="1"/>
  <c r="BC116" i="63" s="1"/>
  <c r="BD116" i="63" s="1"/>
  <c r="BJ116" i="63" s="1"/>
  <c r="BK116" i="63" s="1"/>
  <c r="BQ116" i="63" s="1"/>
  <c r="BR116" i="63" s="1"/>
  <c r="BY116" i="63" s="1"/>
  <c r="Y116" i="63"/>
  <c r="S116" i="63"/>
  <c r="R116" i="63"/>
  <c r="H116" i="63"/>
  <c r="B116" i="63"/>
  <c r="GA115" i="63"/>
  <c r="FT115" i="63"/>
  <c r="FO115" i="63"/>
  <c r="FP115" i="63" s="1"/>
  <c r="FM115" i="63"/>
  <c r="FI115" i="63"/>
  <c r="FF115" i="63"/>
  <c r="EY115" i="63"/>
  <c r="ER115" i="63"/>
  <c r="EK115" i="63"/>
  <c r="ED115" i="63"/>
  <c r="DW115" i="63"/>
  <c r="DP115" i="63"/>
  <c r="DJ115" i="63"/>
  <c r="DH115" i="63"/>
  <c r="DA115" i="63"/>
  <c r="CT115" i="63"/>
  <c r="CK115" i="63"/>
  <c r="CD115" i="63"/>
  <c r="BW115" i="63"/>
  <c r="BV115" i="63"/>
  <c r="BO115" i="63"/>
  <c r="BH115" i="63"/>
  <c r="BA115" i="63"/>
  <c r="AT115" i="63"/>
  <c r="AM115" i="63"/>
  <c r="Y115" i="63"/>
  <c r="S115" i="63"/>
  <c r="R115" i="63"/>
  <c r="H115" i="63"/>
  <c r="B115" i="63"/>
  <c r="GA114" i="63"/>
  <c r="FT114" i="63"/>
  <c r="FM114" i="63"/>
  <c r="FI114" i="63"/>
  <c r="FF114" i="63"/>
  <c r="FA114" i="63"/>
  <c r="FB114" i="63" s="1"/>
  <c r="EY114" i="63"/>
  <c r="ER114" i="63"/>
  <c r="EK114" i="63"/>
  <c r="ED114" i="63"/>
  <c r="DW114" i="63"/>
  <c r="DS114" i="63"/>
  <c r="EF114" i="63" s="1"/>
  <c r="EG114" i="63" s="1"/>
  <c r="EM114" i="63" s="1"/>
  <c r="EN114" i="63" s="1"/>
  <c r="DP114" i="63"/>
  <c r="DJ114" i="63"/>
  <c r="DH114" i="63"/>
  <c r="DA114" i="63"/>
  <c r="CT114" i="63"/>
  <c r="CK114" i="63"/>
  <c r="CD114" i="63"/>
  <c r="BW114" i="63"/>
  <c r="BV114" i="63"/>
  <c r="BO114" i="63"/>
  <c r="BH114" i="63"/>
  <c r="BA114" i="63"/>
  <c r="AT114" i="63"/>
  <c r="AM114" i="63"/>
  <c r="AI114" i="63"/>
  <c r="AO114" i="63" s="1"/>
  <c r="AP114" i="63" s="1"/>
  <c r="AV114" i="63" s="1"/>
  <c r="AW114" i="63" s="1"/>
  <c r="BC114" i="63" s="1"/>
  <c r="BD114" i="63" s="1"/>
  <c r="BJ114" i="63" s="1"/>
  <c r="BK114" i="63" s="1"/>
  <c r="BQ114" i="63" s="1"/>
  <c r="BR114" i="63" s="1"/>
  <c r="BY114" i="63" s="1"/>
  <c r="Y114" i="63"/>
  <c r="S114" i="63"/>
  <c r="R114" i="63"/>
  <c r="H114" i="63"/>
  <c r="B114" i="63"/>
  <c r="GA113" i="63"/>
  <c r="FT113" i="63"/>
  <c r="FM113" i="63"/>
  <c r="FI113" i="63"/>
  <c r="FF113" i="63"/>
  <c r="FA113" i="63"/>
  <c r="FB113" i="63" s="1"/>
  <c r="EY113" i="63"/>
  <c r="ER113" i="63"/>
  <c r="EK113" i="63"/>
  <c r="ED113" i="63"/>
  <c r="DW113" i="63"/>
  <c r="DS113" i="63"/>
  <c r="EF113" i="63" s="1"/>
  <c r="EG113" i="63" s="1"/>
  <c r="EM113" i="63" s="1"/>
  <c r="EN113" i="63" s="1"/>
  <c r="DP113" i="63"/>
  <c r="DJ113" i="63"/>
  <c r="DH113" i="63"/>
  <c r="DA113" i="63"/>
  <c r="CT113" i="63"/>
  <c r="CK113" i="63"/>
  <c r="CD113" i="63"/>
  <c r="BW113" i="63"/>
  <c r="BV113" i="63"/>
  <c r="BO113" i="63"/>
  <c r="BH113" i="63"/>
  <c r="BA113" i="63"/>
  <c r="AT113" i="63"/>
  <c r="AM113" i="63"/>
  <c r="AI113" i="63"/>
  <c r="AO113" i="63" s="1"/>
  <c r="AP113" i="63" s="1"/>
  <c r="AV113" i="63" s="1"/>
  <c r="AW113" i="63" s="1"/>
  <c r="BC113" i="63" s="1"/>
  <c r="BD113" i="63" s="1"/>
  <c r="BJ113" i="63" s="1"/>
  <c r="BK113" i="63" s="1"/>
  <c r="BQ113" i="63" s="1"/>
  <c r="BR113" i="63" s="1"/>
  <c r="BY113" i="63" s="1"/>
  <c r="Y113" i="63"/>
  <c r="S113" i="63"/>
  <c r="R113" i="63"/>
  <c r="H113" i="63"/>
  <c r="B113" i="63"/>
  <c r="GA112" i="63"/>
  <c r="FT112" i="63"/>
  <c r="FM112" i="63"/>
  <c r="FI112" i="63"/>
  <c r="FF112" i="63"/>
  <c r="FA112" i="63"/>
  <c r="FB112" i="63" s="1"/>
  <c r="EY112" i="63"/>
  <c r="ER112" i="63"/>
  <c r="EK112" i="63"/>
  <c r="ED112" i="63"/>
  <c r="DW112" i="63"/>
  <c r="DS112" i="63"/>
  <c r="EF112" i="63" s="1"/>
  <c r="EG112" i="63" s="1"/>
  <c r="EM112" i="63" s="1"/>
  <c r="EN112" i="63" s="1"/>
  <c r="DP112" i="63"/>
  <c r="DJ112" i="63"/>
  <c r="DH112" i="63"/>
  <c r="DA112" i="63"/>
  <c r="CT112" i="63"/>
  <c r="CK112" i="63"/>
  <c r="CD112" i="63"/>
  <c r="BW112" i="63"/>
  <c r="BV112" i="63"/>
  <c r="BO112" i="63"/>
  <c r="BH112" i="63"/>
  <c r="BA112" i="63"/>
  <c r="AT112" i="63"/>
  <c r="AM112" i="63"/>
  <c r="AI112" i="63"/>
  <c r="AO112" i="63" s="1"/>
  <c r="AP112" i="63" s="1"/>
  <c r="AV112" i="63" s="1"/>
  <c r="AW112" i="63" s="1"/>
  <c r="BC112" i="63" s="1"/>
  <c r="BD112" i="63" s="1"/>
  <c r="BJ112" i="63" s="1"/>
  <c r="BK112" i="63" s="1"/>
  <c r="BQ112" i="63" s="1"/>
  <c r="BR112" i="63" s="1"/>
  <c r="BY112" i="63" s="1"/>
  <c r="Y112" i="63"/>
  <c r="S112" i="63"/>
  <c r="R112" i="63"/>
  <c r="H112" i="63"/>
  <c r="B112" i="63"/>
  <c r="GA111" i="63"/>
  <c r="FT111" i="63"/>
  <c r="FM111" i="63"/>
  <c r="FI111" i="63"/>
  <c r="FF111" i="63"/>
  <c r="FA111" i="63"/>
  <c r="FB111" i="63" s="1"/>
  <c r="EY111" i="63"/>
  <c r="ER111" i="63"/>
  <c r="EK111" i="63"/>
  <c r="ED111" i="63"/>
  <c r="DW111" i="63"/>
  <c r="DS111" i="63"/>
  <c r="EF111" i="63" s="1"/>
  <c r="EG111" i="63" s="1"/>
  <c r="EM111" i="63" s="1"/>
  <c r="EN111" i="63" s="1"/>
  <c r="DP111" i="63"/>
  <c r="DJ111" i="63"/>
  <c r="DH111" i="63"/>
  <c r="DA111" i="63"/>
  <c r="CT111" i="63"/>
  <c r="CK111" i="63"/>
  <c r="CD111" i="63"/>
  <c r="BW111" i="63"/>
  <c r="BV111" i="63"/>
  <c r="BO111" i="63"/>
  <c r="BH111" i="63"/>
  <c r="BA111" i="63"/>
  <c r="AT111" i="63"/>
  <c r="AM111" i="63"/>
  <c r="AI111" i="63"/>
  <c r="AO111" i="63" s="1"/>
  <c r="AP111" i="63" s="1"/>
  <c r="AV111" i="63" s="1"/>
  <c r="AW111" i="63" s="1"/>
  <c r="BC111" i="63" s="1"/>
  <c r="BD111" i="63" s="1"/>
  <c r="BJ111" i="63" s="1"/>
  <c r="BK111" i="63" s="1"/>
  <c r="BQ111" i="63" s="1"/>
  <c r="BR111" i="63" s="1"/>
  <c r="BY111" i="63" s="1"/>
  <c r="Y111" i="63"/>
  <c r="S111" i="63"/>
  <c r="R111" i="63"/>
  <c r="H111" i="63"/>
  <c r="B111" i="63"/>
  <c r="GA110" i="63"/>
  <c r="FT110" i="63"/>
  <c r="FM110" i="63"/>
  <c r="FI110" i="63"/>
  <c r="FF110" i="63"/>
  <c r="FA110" i="63"/>
  <c r="FB110" i="63" s="1"/>
  <c r="EY110" i="63"/>
  <c r="ER110" i="63"/>
  <c r="EK110" i="63"/>
  <c r="ED110" i="63"/>
  <c r="DW110" i="63"/>
  <c r="DS110" i="63"/>
  <c r="EF110" i="63" s="1"/>
  <c r="EG110" i="63" s="1"/>
  <c r="EM110" i="63" s="1"/>
  <c r="EN110" i="63" s="1"/>
  <c r="DP110" i="63"/>
  <c r="DJ110" i="63"/>
  <c r="DH110" i="63"/>
  <c r="DA110" i="63"/>
  <c r="CT110" i="63"/>
  <c r="CK110" i="63"/>
  <c r="CD110" i="63"/>
  <c r="BW110" i="63"/>
  <c r="BV110" i="63"/>
  <c r="BO110" i="63"/>
  <c r="BH110" i="63"/>
  <c r="BA110" i="63"/>
  <c r="AT110" i="63"/>
  <c r="AM110" i="63"/>
  <c r="AI110" i="63"/>
  <c r="AO110" i="63" s="1"/>
  <c r="AP110" i="63" s="1"/>
  <c r="AV110" i="63" s="1"/>
  <c r="AW110" i="63" s="1"/>
  <c r="BC110" i="63" s="1"/>
  <c r="BD110" i="63" s="1"/>
  <c r="BJ110" i="63" s="1"/>
  <c r="BK110" i="63" s="1"/>
  <c r="BQ110" i="63" s="1"/>
  <c r="BR110" i="63" s="1"/>
  <c r="BY110" i="63" s="1"/>
  <c r="Y110" i="63"/>
  <c r="S110" i="63"/>
  <c r="R110" i="63"/>
  <c r="H110" i="63"/>
  <c r="B110" i="63"/>
  <c r="GA109" i="63"/>
  <c r="FT109" i="63"/>
  <c r="FM109" i="63"/>
  <c r="FI109" i="63"/>
  <c r="FF109" i="63"/>
  <c r="FA109" i="63"/>
  <c r="FB109" i="63" s="1"/>
  <c r="EY109" i="63"/>
  <c r="ER109" i="63"/>
  <c r="EK109" i="63"/>
  <c r="ED109" i="63"/>
  <c r="DW109" i="63"/>
  <c r="DS109" i="63"/>
  <c r="EF109" i="63" s="1"/>
  <c r="EG109" i="63" s="1"/>
  <c r="EM109" i="63" s="1"/>
  <c r="DP109" i="63"/>
  <c r="DJ109" i="63"/>
  <c r="DH109" i="63"/>
  <c r="DA109" i="63"/>
  <c r="CT109" i="63"/>
  <c r="CK109" i="63"/>
  <c r="CD109" i="63"/>
  <c r="BW109" i="63"/>
  <c r="BV109" i="63"/>
  <c r="BO109" i="63"/>
  <c r="BH109" i="63"/>
  <c r="BA109" i="63"/>
  <c r="AT109" i="63"/>
  <c r="AM109" i="63"/>
  <c r="AI109" i="63"/>
  <c r="AO109" i="63" s="1"/>
  <c r="AP109" i="63" s="1"/>
  <c r="AV109" i="63" s="1"/>
  <c r="AW109" i="63" s="1"/>
  <c r="BC109" i="63" s="1"/>
  <c r="BD109" i="63" s="1"/>
  <c r="BJ109" i="63" s="1"/>
  <c r="BK109" i="63" s="1"/>
  <c r="BQ109" i="63" s="1"/>
  <c r="BR109" i="63" s="1"/>
  <c r="BY109" i="63" s="1"/>
  <c r="Y109" i="63"/>
  <c r="S109" i="63"/>
  <c r="R109" i="63"/>
  <c r="H109" i="63"/>
  <c r="B109" i="63"/>
  <c r="GA108" i="63"/>
  <c r="FT108" i="63"/>
  <c r="FO108" i="63"/>
  <c r="FP108" i="63" s="1"/>
  <c r="FM108" i="63"/>
  <c r="FI108" i="63"/>
  <c r="FF108" i="63"/>
  <c r="EY108" i="63"/>
  <c r="ER108" i="63"/>
  <c r="EK108" i="63"/>
  <c r="ED108" i="63"/>
  <c r="DW108" i="63"/>
  <c r="DP108" i="63"/>
  <c r="DJ108" i="63"/>
  <c r="DH108" i="63"/>
  <c r="DA108" i="63"/>
  <c r="CT108" i="63"/>
  <c r="CK108" i="63"/>
  <c r="CD108" i="63"/>
  <c r="BW108" i="63"/>
  <c r="BV108" i="63"/>
  <c r="BO108" i="63"/>
  <c r="BH108" i="63"/>
  <c r="BA108" i="63"/>
  <c r="AT108" i="63"/>
  <c r="AM108" i="63"/>
  <c r="Y108" i="63"/>
  <c r="S108" i="63"/>
  <c r="R108" i="63"/>
  <c r="H108" i="63"/>
  <c r="B108" i="63"/>
  <c r="GA107" i="63"/>
  <c r="FT107" i="63"/>
  <c r="FO107" i="63"/>
  <c r="FP107" i="63" s="1"/>
  <c r="FM107" i="63"/>
  <c r="FI107" i="63"/>
  <c r="FF107" i="63"/>
  <c r="EY107" i="63"/>
  <c r="ER107" i="63"/>
  <c r="EK107" i="63"/>
  <c r="ED107" i="63"/>
  <c r="DW107" i="63"/>
  <c r="DP107" i="63"/>
  <c r="DJ107" i="63"/>
  <c r="DH107" i="63"/>
  <c r="DA107" i="63"/>
  <c r="CT107" i="63"/>
  <c r="CK107" i="63"/>
  <c r="CD107" i="63"/>
  <c r="BW107" i="63"/>
  <c r="BV107" i="63"/>
  <c r="BO107" i="63"/>
  <c r="BH107" i="63"/>
  <c r="BA107" i="63"/>
  <c r="AT107" i="63"/>
  <c r="AM107" i="63"/>
  <c r="Y107" i="63"/>
  <c r="S107" i="63"/>
  <c r="R107" i="63"/>
  <c r="H107" i="63"/>
  <c r="B107" i="63"/>
  <c r="GA106" i="63"/>
  <c r="FT106" i="63"/>
  <c r="FM106" i="63"/>
  <c r="FI106" i="63"/>
  <c r="FF106" i="63"/>
  <c r="FA106" i="63"/>
  <c r="FB106" i="63" s="1"/>
  <c r="EY106" i="63"/>
  <c r="ER106" i="63"/>
  <c r="EK106" i="63"/>
  <c r="ED106" i="63"/>
  <c r="DW106" i="63"/>
  <c r="DS106" i="63"/>
  <c r="EF106" i="63" s="1"/>
  <c r="EG106" i="63" s="1"/>
  <c r="EM106" i="63" s="1"/>
  <c r="EN106" i="63" s="1"/>
  <c r="DP106" i="63"/>
  <c r="DJ106" i="63"/>
  <c r="DH106" i="63"/>
  <c r="DA106" i="63"/>
  <c r="CT106" i="63"/>
  <c r="CK106" i="63"/>
  <c r="CD106" i="63"/>
  <c r="BW106" i="63"/>
  <c r="BV106" i="63"/>
  <c r="BO106" i="63"/>
  <c r="BH106" i="63"/>
  <c r="BA106" i="63"/>
  <c r="AT106" i="63"/>
  <c r="AM106" i="63"/>
  <c r="AI106" i="63"/>
  <c r="AO106" i="63" s="1"/>
  <c r="AP106" i="63" s="1"/>
  <c r="AV106" i="63" s="1"/>
  <c r="AW106" i="63" s="1"/>
  <c r="BC106" i="63" s="1"/>
  <c r="BD106" i="63" s="1"/>
  <c r="BJ106" i="63" s="1"/>
  <c r="BK106" i="63" s="1"/>
  <c r="BQ106" i="63" s="1"/>
  <c r="BR106" i="63" s="1"/>
  <c r="BY106" i="63" s="1"/>
  <c r="Y106" i="63"/>
  <c r="S106" i="63"/>
  <c r="R106" i="63"/>
  <c r="H106" i="63"/>
  <c r="B106" i="63"/>
  <c r="GA105" i="63"/>
  <c r="FT105" i="63"/>
  <c r="FM105" i="63"/>
  <c r="FI105" i="63"/>
  <c r="FF105" i="63"/>
  <c r="FA105" i="63"/>
  <c r="FB105" i="63" s="1"/>
  <c r="EY105" i="63"/>
  <c r="ER105" i="63"/>
  <c r="EK105" i="63"/>
  <c r="ED105" i="63"/>
  <c r="DW105" i="63"/>
  <c r="DS105" i="63"/>
  <c r="EF105" i="63" s="1"/>
  <c r="EG105" i="63" s="1"/>
  <c r="EM105" i="63" s="1"/>
  <c r="EN105" i="63" s="1"/>
  <c r="DP105" i="63"/>
  <c r="DJ105" i="63"/>
  <c r="DH105" i="63"/>
  <c r="DA105" i="63"/>
  <c r="CT105" i="63"/>
  <c r="CK105" i="63"/>
  <c r="CD105" i="63"/>
  <c r="BW105" i="63"/>
  <c r="BV105" i="63"/>
  <c r="BO105" i="63"/>
  <c r="BH105" i="63"/>
  <c r="BA105" i="63"/>
  <c r="AT105" i="63"/>
  <c r="AM105" i="63"/>
  <c r="AI105" i="63"/>
  <c r="AO105" i="63" s="1"/>
  <c r="AP105" i="63" s="1"/>
  <c r="AV105" i="63" s="1"/>
  <c r="AW105" i="63" s="1"/>
  <c r="BC105" i="63" s="1"/>
  <c r="BD105" i="63" s="1"/>
  <c r="BJ105" i="63" s="1"/>
  <c r="BK105" i="63" s="1"/>
  <c r="BQ105" i="63" s="1"/>
  <c r="BR105" i="63" s="1"/>
  <c r="BY105" i="63" s="1"/>
  <c r="AC105" i="63"/>
  <c r="Y105" i="63"/>
  <c r="S105" i="63"/>
  <c r="R105" i="63"/>
  <c r="H105" i="63"/>
  <c r="B105" i="63"/>
  <c r="GA104" i="63"/>
  <c r="FT104" i="63"/>
  <c r="FM104" i="63"/>
  <c r="FI104" i="63"/>
  <c r="FF104" i="63"/>
  <c r="FA104" i="63"/>
  <c r="FB104" i="63" s="1"/>
  <c r="EY104" i="63"/>
  <c r="ER104" i="63"/>
  <c r="EK104" i="63"/>
  <c r="ED104" i="63"/>
  <c r="DW104" i="63"/>
  <c r="DS104" i="63"/>
  <c r="EF104" i="63" s="1"/>
  <c r="EG104" i="63" s="1"/>
  <c r="EM104" i="63" s="1"/>
  <c r="EN104" i="63" s="1"/>
  <c r="DP104" i="63"/>
  <c r="DJ104" i="63"/>
  <c r="DH104" i="63"/>
  <c r="DA104" i="63"/>
  <c r="CT104" i="63"/>
  <c r="CK104" i="63"/>
  <c r="CD104" i="63"/>
  <c r="BW104" i="63"/>
  <c r="BV104" i="63"/>
  <c r="BO104" i="63"/>
  <c r="BH104" i="63"/>
  <c r="BA104" i="63"/>
  <c r="AT104" i="63"/>
  <c r="AM104" i="63"/>
  <c r="AI104" i="63"/>
  <c r="AO104" i="63" s="1"/>
  <c r="Y104" i="63"/>
  <c r="S104" i="63"/>
  <c r="R104" i="63"/>
  <c r="H104" i="63"/>
  <c r="B104" i="63"/>
  <c r="GA103" i="63"/>
  <c r="FT103" i="63"/>
  <c r="FO103" i="63"/>
  <c r="FP103" i="63" s="1"/>
  <c r="FM103" i="63"/>
  <c r="FI103" i="63"/>
  <c r="FF103" i="63"/>
  <c r="EY103" i="63"/>
  <c r="ER103" i="63"/>
  <c r="EK103" i="63"/>
  <c r="ED103" i="63"/>
  <c r="DW103" i="63"/>
  <c r="DP103" i="63"/>
  <c r="DJ103" i="63"/>
  <c r="DH103" i="63"/>
  <c r="DA103" i="63"/>
  <c r="CT103" i="63"/>
  <c r="CK103" i="63"/>
  <c r="CD103" i="63"/>
  <c r="BW103" i="63"/>
  <c r="BV103" i="63"/>
  <c r="BO103" i="63"/>
  <c r="BH103" i="63"/>
  <c r="BA103" i="63"/>
  <c r="AT103" i="63"/>
  <c r="AM103" i="63"/>
  <c r="Y103" i="63"/>
  <c r="S103" i="63"/>
  <c r="R103" i="63"/>
  <c r="H103" i="63"/>
  <c r="B103" i="63"/>
  <c r="GA102" i="63"/>
  <c r="FT102" i="63"/>
  <c r="FO102" i="63"/>
  <c r="FP102" i="63" s="1"/>
  <c r="FM102" i="63"/>
  <c r="FI102" i="63"/>
  <c r="FF102" i="63"/>
  <c r="EY102" i="63"/>
  <c r="ER102" i="63"/>
  <c r="EK102" i="63"/>
  <c r="ED102" i="63"/>
  <c r="DW102" i="63"/>
  <c r="DP102" i="63"/>
  <c r="DJ102" i="63"/>
  <c r="DH102" i="63"/>
  <c r="DA102" i="63"/>
  <c r="CT102" i="63"/>
  <c r="CK102" i="63"/>
  <c r="CD102" i="63"/>
  <c r="BW102" i="63"/>
  <c r="BV102" i="63"/>
  <c r="BO102" i="63"/>
  <c r="BH102" i="63"/>
  <c r="BA102" i="63"/>
  <c r="AT102" i="63"/>
  <c r="AM102" i="63"/>
  <c r="Y102" i="63"/>
  <c r="S102" i="63"/>
  <c r="R102" i="63"/>
  <c r="H102" i="63"/>
  <c r="B102" i="63"/>
  <c r="GA101" i="63"/>
  <c r="FT101" i="63"/>
  <c r="FO101" i="63"/>
  <c r="FP101" i="63" s="1"/>
  <c r="FM101" i="63"/>
  <c r="FI101" i="63"/>
  <c r="FF101" i="63"/>
  <c r="EY101" i="63"/>
  <c r="ER101" i="63"/>
  <c r="EK101" i="63"/>
  <c r="ED101" i="63"/>
  <c r="DW101" i="63"/>
  <c r="DP101" i="63"/>
  <c r="DJ101" i="63"/>
  <c r="DH101" i="63"/>
  <c r="DA101" i="63"/>
  <c r="CT101" i="63"/>
  <c r="CK101" i="63"/>
  <c r="CD101" i="63"/>
  <c r="BW101" i="63"/>
  <c r="BV101" i="63"/>
  <c r="BO101" i="63"/>
  <c r="BH101" i="63"/>
  <c r="BA101" i="63"/>
  <c r="AT101" i="63"/>
  <c r="AM101" i="63"/>
  <c r="Y101" i="63"/>
  <c r="S101" i="63"/>
  <c r="R101" i="63"/>
  <c r="H101" i="63"/>
  <c r="B101" i="63"/>
  <c r="GA100" i="63"/>
  <c r="FT100" i="63"/>
  <c r="FO100" i="63"/>
  <c r="FP100" i="63" s="1"/>
  <c r="FM100" i="63"/>
  <c r="FI100" i="63"/>
  <c r="FF100" i="63"/>
  <c r="EY100" i="63"/>
  <c r="ER100" i="63"/>
  <c r="EK100" i="63"/>
  <c r="ED100" i="63"/>
  <c r="DW100" i="63"/>
  <c r="DP100" i="63"/>
  <c r="DJ100" i="63"/>
  <c r="DH100" i="63"/>
  <c r="DA100" i="63"/>
  <c r="CT100" i="63"/>
  <c r="CK100" i="63"/>
  <c r="CD100" i="63"/>
  <c r="BW100" i="63"/>
  <c r="BV100" i="63"/>
  <c r="BO100" i="63"/>
  <c r="BH100" i="63"/>
  <c r="BA100" i="63"/>
  <c r="AT100" i="63"/>
  <c r="AM100" i="63"/>
  <c r="Y100" i="63"/>
  <c r="S100" i="63"/>
  <c r="R100" i="63"/>
  <c r="H100" i="63"/>
  <c r="B100" i="63"/>
  <c r="GA99" i="63"/>
  <c r="FT99" i="63"/>
  <c r="FO99" i="63"/>
  <c r="FP99" i="63" s="1"/>
  <c r="FM99" i="63"/>
  <c r="FI99" i="63"/>
  <c r="FF99" i="63"/>
  <c r="EY99" i="63"/>
  <c r="ER99" i="63"/>
  <c r="EK99" i="63"/>
  <c r="ED99" i="63"/>
  <c r="DW99" i="63"/>
  <c r="DP99" i="63"/>
  <c r="DJ99" i="63"/>
  <c r="DH99" i="63"/>
  <c r="DA99" i="63"/>
  <c r="CT99" i="63"/>
  <c r="CK99" i="63"/>
  <c r="CD99" i="63"/>
  <c r="BW99" i="63"/>
  <c r="BV99" i="63"/>
  <c r="BO99" i="63"/>
  <c r="BH99" i="63"/>
  <c r="BA99" i="63"/>
  <c r="AT99" i="63"/>
  <c r="AM99" i="63"/>
  <c r="AC99" i="63"/>
  <c r="Y99" i="63"/>
  <c r="S99" i="63"/>
  <c r="R99" i="63"/>
  <c r="H99" i="63"/>
  <c r="B99" i="63"/>
  <c r="GA98" i="63"/>
  <c r="FT98" i="63"/>
  <c r="FO98" i="63"/>
  <c r="FP98" i="63" s="1"/>
  <c r="FM98" i="63"/>
  <c r="FI98" i="63"/>
  <c r="FF98" i="63"/>
  <c r="EY98" i="63"/>
  <c r="ER98" i="63"/>
  <c r="EK98" i="63"/>
  <c r="ED98" i="63"/>
  <c r="DW98" i="63"/>
  <c r="DP98" i="63"/>
  <c r="DJ98" i="63"/>
  <c r="DH98" i="63"/>
  <c r="DA98" i="63"/>
  <c r="CT98" i="63"/>
  <c r="CK98" i="63"/>
  <c r="CD98" i="63"/>
  <c r="BW98" i="63"/>
  <c r="BV98" i="63"/>
  <c r="BO98" i="63"/>
  <c r="BH98" i="63"/>
  <c r="BA98" i="63"/>
  <c r="AT98" i="63"/>
  <c r="AM98" i="63"/>
  <c r="Y98" i="63"/>
  <c r="S98" i="63"/>
  <c r="R98" i="63"/>
  <c r="H98" i="63"/>
  <c r="B98" i="63"/>
  <c r="GA97" i="63"/>
  <c r="FT97" i="63"/>
  <c r="FO97" i="63"/>
  <c r="FP97" i="63" s="1"/>
  <c r="FM97" i="63"/>
  <c r="FI97" i="63"/>
  <c r="FF97" i="63"/>
  <c r="EY97" i="63"/>
  <c r="ER97" i="63"/>
  <c r="EK97" i="63"/>
  <c r="ED97" i="63"/>
  <c r="DW97" i="63"/>
  <c r="DP97" i="63"/>
  <c r="DJ97" i="63"/>
  <c r="DH97" i="63"/>
  <c r="DA97" i="63"/>
  <c r="CT97" i="63"/>
  <c r="CK97" i="63"/>
  <c r="CD97" i="63"/>
  <c r="BW97" i="63"/>
  <c r="BV97" i="63"/>
  <c r="BO97" i="63"/>
  <c r="BH97" i="63"/>
  <c r="BA97" i="63"/>
  <c r="AT97" i="63"/>
  <c r="AM97" i="63"/>
  <c r="Y97" i="63"/>
  <c r="S97" i="63"/>
  <c r="R97" i="63"/>
  <c r="H97" i="63"/>
  <c r="B97" i="63"/>
  <c r="GA96" i="63"/>
  <c r="FT96" i="63"/>
  <c r="FO96" i="63"/>
  <c r="FP96" i="63" s="1"/>
  <c r="FM96" i="63"/>
  <c r="FI96" i="63"/>
  <c r="FF96" i="63"/>
  <c r="EY96" i="63"/>
  <c r="ER96" i="63"/>
  <c r="EK96" i="63"/>
  <c r="ED96" i="63"/>
  <c r="DW96" i="63"/>
  <c r="DP96" i="63"/>
  <c r="DJ96" i="63"/>
  <c r="DH96" i="63"/>
  <c r="DA96" i="63"/>
  <c r="CT96" i="63"/>
  <c r="CK96" i="63"/>
  <c r="CD96" i="63"/>
  <c r="BW96" i="63"/>
  <c r="BV96" i="63"/>
  <c r="BO96" i="63"/>
  <c r="BH96" i="63"/>
  <c r="BA96" i="63"/>
  <c r="AT96" i="63"/>
  <c r="AM96" i="63"/>
  <c r="Y96" i="63"/>
  <c r="S96" i="63"/>
  <c r="R96" i="63"/>
  <c r="H96" i="63"/>
  <c r="B96" i="63"/>
  <c r="GA95" i="63"/>
  <c r="FT95" i="63"/>
  <c r="FO95" i="63"/>
  <c r="FP95" i="63" s="1"/>
  <c r="FM95" i="63"/>
  <c r="FI95" i="63"/>
  <c r="FF95" i="63"/>
  <c r="EY95" i="63"/>
  <c r="ER95" i="63"/>
  <c r="EK95" i="63"/>
  <c r="ED95" i="63"/>
  <c r="DW95" i="63"/>
  <c r="DP95" i="63"/>
  <c r="DJ95" i="63"/>
  <c r="DH95" i="63"/>
  <c r="DA95" i="63"/>
  <c r="CT95" i="63"/>
  <c r="CK95" i="63"/>
  <c r="CD95" i="63"/>
  <c r="BW95" i="63"/>
  <c r="BV95" i="63"/>
  <c r="BO95" i="63"/>
  <c r="BH95" i="63"/>
  <c r="BA95" i="63"/>
  <c r="AT95" i="63"/>
  <c r="AM95" i="63"/>
  <c r="Y95" i="63"/>
  <c r="S95" i="63"/>
  <c r="R95" i="63"/>
  <c r="H95" i="63"/>
  <c r="B95" i="63"/>
  <c r="GA94" i="63"/>
  <c r="FT94" i="63"/>
  <c r="FO94" i="63"/>
  <c r="FP94" i="63" s="1"/>
  <c r="FM94" i="63"/>
  <c r="FI94" i="63"/>
  <c r="FF94" i="63"/>
  <c r="EY94" i="63"/>
  <c r="ER94" i="63"/>
  <c r="EK94" i="63"/>
  <c r="ED94" i="63"/>
  <c r="DW94" i="63"/>
  <c r="DP94" i="63"/>
  <c r="DJ94" i="63"/>
  <c r="DH94" i="63"/>
  <c r="DA94" i="63"/>
  <c r="CT94" i="63"/>
  <c r="CK94" i="63"/>
  <c r="CD94" i="63"/>
  <c r="BW94" i="63"/>
  <c r="BV94" i="63"/>
  <c r="BO94" i="63"/>
  <c r="BH94" i="63"/>
  <c r="BA94" i="63"/>
  <c r="AT94" i="63"/>
  <c r="AM94" i="63"/>
  <c r="Y94" i="63"/>
  <c r="S94" i="63"/>
  <c r="R94" i="63"/>
  <c r="H94" i="63"/>
  <c r="B94" i="63"/>
  <c r="GA93" i="63"/>
  <c r="FT93" i="63"/>
  <c r="FO93" i="63"/>
  <c r="FP93" i="63" s="1"/>
  <c r="FM93" i="63"/>
  <c r="FI93" i="63"/>
  <c r="FF93" i="63"/>
  <c r="EY93" i="63"/>
  <c r="ER93" i="63"/>
  <c r="EK93" i="63"/>
  <c r="ED93" i="63"/>
  <c r="DW93" i="63"/>
  <c r="DP93" i="63"/>
  <c r="DJ93" i="63"/>
  <c r="DH93" i="63"/>
  <c r="DA93" i="63"/>
  <c r="CT93" i="63"/>
  <c r="CK93" i="63"/>
  <c r="CD93" i="63"/>
  <c r="BW93" i="63"/>
  <c r="BV93" i="63"/>
  <c r="BO93" i="63"/>
  <c r="BH93" i="63"/>
  <c r="BA93" i="63"/>
  <c r="AT93" i="63"/>
  <c r="AM93" i="63"/>
  <c r="Y93" i="63"/>
  <c r="S93" i="63"/>
  <c r="R93" i="63"/>
  <c r="H93" i="63"/>
  <c r="B93" i="63"/>
  <c r="GA92" i="63"/>
  <c r="FT92" i="63"/>
  <c r="FO92" i="63"/>
  <c r="FP92" i="63" s="1"/>
  <c r="FM92" i="63"/>
  <c r="FI92" i="63"/>
  <c r="FF92" i="63"/>
  <c r="EY92" i="63"/>
  <c r="ER92" i="63"/>
  <c r="EK92" i="63"/>
  <c r="ED92" i="63"/>
  <c r="DW92" i="63"/>
  <c r="DP92" i="63"/>
  <c r="DJ92" i="63"/>
  <c r="DH92" i="63"/>
  <c r="DA92" i="63"/>
  <c r="CT92" i="63"/>
  <c r="CK92" i="63"/>
  <c r="CD92" i="63"/>
  <c r="BW92" i="63"/>
  <c r="BV92" i="63"/>
  <c r="BO92" i="63"/>
  <c r="BH92" i="63"/>
  <c r="BA92" i="63"/>
  <c r="AT92" i="63"/>
  <c r="AM92" i="63"/>
  <c r="Y92" i="63"/>
  <c r="S92" i="63"/>
  <c r="R92" i="63"/>
  <c r="H92" i="63"/>
  <c r="B92" i="63"/>
  <c r="GA91" i="63"/>
  <c r="FT91" i="63"/>
  <c r="FO91" i="63"/>
  <c r="FP91" i="63" s="1"/>
  <c r="FM91" i="63"/>
  <c r="FI91" i="63"/>
  <c r="FF91" i="63"/>
  <c r="EY91" i="63"/>
  <c r="ER91" i="63"/>
  <c r="EK91" i="63"/>
  <c r="ED91" i="63"/>
  <c r="DW91" i="63"/>
  <c r="DP91" i="63"/>
  <c r="DJ91" i="63"/>
  <c r="DH91" i="63"/>
  <c r="DA91" i="63"/>
  <c r="CT91" i="63"/>
  <c r="CK91" i="63"/>
  <c r="CD91" i="63"/>
  <c r="BW91" i="63"/>
  <c r="BV91" i="63"/>
  <c r="BO91" i="63"/>
  <c r="BH91" i="63"/>
  <c r="BA91" i="63"/>
  <c r="AT91" i="63"/>
  <c r="AM91" i="63"/>
  <c r="Y91" i="63"/>
  <c r="S91" i="63"/>
  <c r="R91" i="63"/>
  <c r="H91" i="63"/>
  <c r="B91" i="63"/>
  <c r="GA90" i="63"/>
  <c r="FT90" i="63"/>
  <c r="FO90" i="63"/>
  <c r="FP90" i="63" s="1"/>
  <c r="FM90" i="63"/>
  <c r="FI90" i="63"/>
  <c r="FF90" i="63"/>
  <c r="EY90" i="63"/>
  <c r="ER90" i="63"/>
  <c r="EK90" i="63"/>
  <c r="ED90" i="63"/>
  <c r="DW90" i="63"/>
  <c r="DP90" i="63"/>
  <c r="DJ90" i="63"/>
  <c r="DH90" i="63"/>
  <c r="DA90" i="63"/>
  <c r="CT90" i="63"/>
  <c r="CK90" i="63"/>
  <c r="CD90" i="63"/>
  <c r="BW90" i="63"/>
  <c r="BV90" i="63"/>
  <c r="BO90" i="63"/>
  <c r="BH90" i="63"/>
  <c r="BA90" i="63"/>
  <c r="AT90" i="63"/>
  <c r="AM90" i="63"/>
  <c r="Y90" i="63"/>
  <c r="S90" i="63"/>
  <c r="R90" i="63"/>
  <c r="H90" i="63"/>
  <c r="B90" i="63"/>
  <c r="GA89" i="63"/>
  <c r="FT89" i="63"/>
  <c r="FO89" i="63"/>
  <c r="FP89" i="63" s="1"/>
  <c r="FM89" i="63"/>
  <c r="FI89" i="63"/>
  <c r="FF89" i="63"/>
  <c r="EY89" i="63"/>
  <c r="ER89" i="63"/>
  <c r="EK89" i="63"/>
  <c r="ED89" i="63"/>
  <c r="DW89" i="63"/>
  <c r="DP89" i="63"/>
  <c r="DJ89" i="63"/>
  <c r="DH89" i="63"/>
  <c r="DA89" i="63"/>
  <c r="CT89" i="63"/>
  <c r="CK89" i="63"/>
  <c r="CD89" i="63"/>
  <c r="BW89" i="63"/>
  <c r="BV89" i="63"/>
  <c r="BO89" i="63"/>
  <c r="BH89" i="63"/>
  <c r="BA89" i="63"/>
  <c r="AT89" i="63"/>
  <c r="AM89" i="63"/>
  <c r="Y89" i="63"/>
  <c r="S89" i="63"/>
  <c r="R89" i="63"/>
  <c r="H89" i="63"/>
  <c r="B89" i="63"/>
  <c r="GA88" i="63"/>
  <c r="FT88" i="63"/>
  <c r="FO88" i="63"/>
  <c r="FP88" i="63" s="1"/>
  <c r="FM88" i="63"/>
  <c r="FI88" i="63"/>
  <c r="FF88" i="63"/>
  <c r="EY88" i="63"/>
  <c r="ER88" i="63"/>
  <c r="EK88" i="63"/>
  <c r="ED88" i="63"/>
  <c r="DW88" i="63"/>
  <c r="DP88" i="63"/>
  <c r="DJ88" i="63"/>
  <c r="DH88" i="63"/>
  <c r="DA88" i="63"/>
  <c r="CT88" i="63"/>
  <c r="CK88" i="63"/>
  <c r="CD88" i="63"/>
  <c r="BW88" i="63"/>
  <c r="BV88" i="63"/>
  <c r="BO88" i="63"/>
  <c r="BH88" i="63"/>
  <c r="BA88" i="63"/>
  <c r="AT88" i="63"/>
  <c r="AM88" i="63"/>
  <c r="Y88" i="63"/>
  <c r="S88" i="63"/>
  <c r="R88" i="63"/>
  <c r="H88" i="63"/>
  <c r="B88" i="63"/>
  <c r="GA87" i="63"/>
  <c r="FT87" i="63"/>
  <c r="FO87" i="63"/>
  <c r="FP87" i="63" s="1"/>
  <c r="FM87" i="63"/>
  <c r="FI87" i="63"/>
  <c r="FF87" i="63"/>
  <c r="EY87" i="63"/>
  <c r="ER87" i="63"/>
  <c r="EK87" i="63"/>
  <c r="ED87" i="63"/>
  <c r="DW87" i="63"/>
  <c r="DP87" i="63"/>
  <c r="DJ87" i="63"/>
  <c r="DH87" i="63"/>
  <c r="DA87" i="63"/>
  <c r="CT87" i="63"/>
  <c r="CK87" i="63"/>
  <c r="CD87" i="63"/>
  <c r="BW87" i="63"/>
  <c r="BV87" i="63"/>
  <c r="BO87" i="63"/>
  <c r="BH87" i="63"/>
  <c r="BA87" i="63"/>
  <c r="AT87" i="63"/>
  <c r="AM87" i="63"/>
  <c r="Y87" i="63"/>
  <c r="S87" i="63"/>
  <c r="R87" i="63"/>
  <c r="H87" i="63"/>
  <c r="B87" i="63"/>
  <c r="GA86" i="63"/>
  <c r="FT86" i="63"/>
  <c r="FO86" i="63"/>
  <c r="FP86" i="63" s="1"/>
  <c r="FM86" i="63"/>
  <c r="FI86" i="63"/>
  <c r="FF86" i="63"/>
  <c r="EY86" i="63"/>
  <c r="ER86" i="63"/>
  <c r="EK86" i="63"/>
  <c r="ED86" i="63"/>
  <c r="DW86" i="63"/>
  <c r="DP86" i="63"/>
  <c r="DJ86" i="63"/>
  <c r="DH86" i="63"/>
  <c r="DA86" i="63"/>
  <c r="CT86" i="63"/>
  <c r="CK86" i="63"/>
  <c r="CD86" i="63"/>
  <c r="BW86" i="63"/>
  <c r="BV86" i="63"/>
  <c r="BO86" i="63"/>
  <c r="BH86" i="63"/>
  <c r="BA86" i="63"/>
  <c r="AT86" i="63"/>
  <c r="AM86" i="63"/>
  <c r="Y86" i="63"/>
  <c r="S86" i="63"/>
  <c r="R86" i="63"/>
  <c r="H86" i="63"/>
  <c r="B86" i="63"/>
  <c r="GA85" i="63"/>
  <c r="FT85" i="63"/>
  <c r="FO85" i="63"/>
  <c r="FP85" i="63" s="1"/>
  <c r="FM85" i="63"/>
  <c r="FI85" i="63"/>
  <c r="FF85" i="63"/>
  <c r="EY85" i="63"/>
  <c r="ER85" i="63"/>
  <c r="EK85" i="63"/>
  <c r="ED85" i="63"/>
  <c r="DW85" i="63"/>
  <c r="DP85" i="63"/>
  <c r="DJ85" i="63"/>
  <c r="DH85" i="63"/>
  <c r="DA85" i="63"/>
  <c r="CT85" i="63"/>
  <c r="CK85" i="63"/>
  <c r="CD85" i="63"/>
  <c r="BW85" i="63"/>
  <c r="BV85" i="63"/>
  <c r="BO85" i="63"/>
  <c r="BH85" i="63"/>
  <c r="BA85" i="63"/>
  <c r="AT85" i="63"/>
  <c r="AM85" i="63"/>
  <c r="Y85" i="63"/>
  <c r="S85" i="63"/>
  <c r="R85" i="63"/>
  <c r="H85" i="63"/>
  <c r="B85" i="63"/>
  <c r="GA84" i="63"/>
  <c r="FT84" i="63"/>
  <c r="FO84" i="63"/>
  <c r="FP84" i="63" s="1"/>
  <c r="FM84" i="63"/>
  <c r="FI84" i="63"/>
  <c r="FF84" i="63"/>
  <c r="EY84" i="63"/>
  <c r="ER84" i="63"/>
  <c r="EK84" i="63"/>
  <c r="ED84" i="63"/>
  <c r="DW84" i="63"/>
  <c r="DP84" i="63"/>
  <c r="DJ84" i="63"/>
  <c r="DH84" i="63"/>
  <c r="DA84" i="63"/>
  <c r="CT84" i="63"/>
  <c r="CK84" i="63"/>
  <c r="CD84" i="63"/>
  <c r="BW84" i="63"/>
  <c r="BV84" i="63"/>
  <c r="BO84" i="63"/>
  <c r="BH84" i="63"/>
  <c r="BA84" i="63"/>
  <c r="AT84" i="63"/>
  <c r="AM84" i="63"/>
  <c r="Y84" i="63"/>
  <c r="S84" i="63"/>
  <c r="R84" i="63"/>
  <c r="H84" i="63"/>
  <c r="B84" i="63"/>
  <c r="GA83" i="63"/>
  <c r="FT83" i="63"/>
  <c r="FO83" i="63"/>
  <c r="FP83" i="63" s="1"/>
  <c r="FM83" i="63"/>
  <c r="FI83" i="63"/>
  <c r="FF83" i="63"/>
  <c r="EY83" i="63"/>
  <c r="ER83" i="63"/>
  <c r="EK83" i="63"/>
  <c r="ED83" i="63"/>
  <c r="DW83" i="63"/>
  <c r="DP83" i="63"/>
  <c r="DJ83" i="63"/>
  <c r="DH83" i="63"/>
  <c r="DA83" i="63"/>
  <c r="CT83" i="63"/>
  <c r="CK83" i="63"/>
  <c r="CD83" i="63"/>
  <c r="BW83" i="63"/>
  <c r="BV83" i="63"/>
  <c r="BO83" i="63"/>
  <c r="BH83" i="63"/>
  <c r="BA83" i="63"/>
  <c r="AT83" i="63"/>
  <c r="AM83" i="63"/>
  <c r="Y83" i="63"/>
  <c r="S83" i="63"/>
  <c r="R83" i="63"/>
  <c r="H83" i="63"/>
  <c r="B83" i="63"/>
  <c r="GA82" i="63"/>
  <c r="FT82" i="63"/>
  <c r="FO82" i="63"/>
  <c r="FP82" i="63" s="1"/>
  <c r="FM82" i="63"/>
  <c r="FI82" i="63"/>
  <c r="FF82" i="63"/>
  <c r="EY82" i="63"/>
  <c r="ER82" i="63"/>
  <c r="EK82" i="63"/>
  <c r="ED82" i="63"/>
  <c r="DW82" i="63"/>
  <c r="DP82" i="63"/>
  <c r="DJ82" i="63"/>
  <c r="DH82" i="63"/>
  <c r="DA82" i="63"/>
  <c r="CT82" i="63"/>
  <c r="CK82" i="63"/>
  <c r="CD82" i="63"/>
  <c r="BW82" i="63"/>
  <c r="BV82" i="63"/>
  <c r="BO82" i="63"/>
  <c r="BH82" i="63"/>
  <c r="BA82" i="63"/>
  <c r="AT82" i="63"/>
  <c r="AM82" i="63"/>
  <c r="Y82" i="63"/>
  <c r="S82" i="63"/>
  <c r="R82" i="63"/>
  <c r="H82" i="63"/>
  <c r="B82" i="63"/>
  <c r="GA81" i="63"/>
  <c r="FT81" i="63"/>
  <c r="FO81" i="63"/>
  <c r="FP81" i="63" s="1"/>
  <c r="FM81" i="63"/>
  <c r="FI81" i="63"/>
  <c r="FF81" i="63"/>
  <c r="EY81" i="63"/>
  <c r="ER81" i="63"/>
  <c r="EK81" i="63"/>
  <c r="ED81" i="63"/>
  <c r="DW81" i="63"/>
  <c r="DP81" i="63"/>
  <c r="DJ81" i="63"/>
  <c r="DH81" i="63"/>
  <c r="DA81" i="63"/>
  <c r="CT81" i="63"/>
  <c r="CK81" i="63"/>
  <c r="CD81" i="63"/>
  <c r="BW81" i="63"/>
  <c r="BV81" i="63"/>
  <c r="BO81" i="63"/>
  <c r="BH81" i="63"/>
  <c r="BA81" i="63"/>
  <c r="AT81" i="63"/>
  <c r="AM81" i="63"/>
  <c r="Y81" i="63"/>
  <c r="S81" i="63"/>
  <c r="R81" i="63"/>
  <c r="H81" i="63"/>
  <c r="B81" i="63"/>
  <c r="GA80" i="63"/>
  <c r="FT80" i="63"/>
  <c r="FO80" i="63"/>
  <c r="FP80" i="63" s="1"/>
  <c r="FM80" i="63"/>
  <c r="FI80" i="63"/>
  <c r="FF80" i="63"/>
  <c r="EY80" i="63"/>
  <c r="ER80" i="63"/>
  <c r="EK80" i="63"/>
  <c r="ED80" i="63"/>
  <c r="DW80" i="63"/>
  <c r="DP80" i="63"/>
  <c r="DJ80" i="63"/>
  <c r="DH80" i="63"/>
  <c r="DA80" i="63"/>
  <c r="CT80" i="63"/>
  <c r="CK80" i="63"/>
  <c r="CD80" i="63"/>
  <c r="BW80" i="63"/>
  <c r="BV80" i="63"/>
  <c r="BO80" i="63"/>
  <c r="BH80" i="63"/>
  <c r="BA80" i="63"/>
  <c r="AT80" i="63"/>
  <c r="AM80" i="63"/>
  <c r="Y80" i="63"/>
  <c r="S80" i="63"/>
  <c r="R80" i="63"/>
  <c r="H80" i="63"/>
  <c r="B80" i="63"/>
  <c r="GA79" i="63"/>
  <c r="FT79" i="63"/>
  <c r="FO79" i="63"/>
  <c r="FP79" i="63" s="1"/>
  <c r="FM79" i="63"/>
  <c r="FI79" i="63"/>
  <c r="FF79" i="63"/>
  <c r="EY79" i="63"/>
  <c r="ER79" i="63"/>
  <c r="EK79" i="63"/>
  <c r="ED79" i="63"/>
  <c r="DW79" i="63"/>
  <c r="DP79" i="63"/>
  <c r="DJ79" i="63"/>
  <c r="DH79" i="63"/>
  <c r="DA79" i="63"/>
  <c r="CT79" i="63"/>
  <c r="CK79" i="63"/>
  <c r="CD79" i="63"/>
  <c r="BW79" i="63"/>
  <c r="BV79" i="63"/>
  <c r="BO79" i="63"/>
  <c r="BH79" i="63"/>
  <c r="BA79" i="63"/>
  <c r="AT79" i="63"/>
  <c r="AM79" i="63"/>
  <c r="Y79" i="63"/>
  <c r="S79" i="63"/>
  <c r="R79" i="63"/>
  <c r="H79" i="63"/>
  <c r="B79" i="63"/>
  <c r="GA78" i="63"/>
  <c r="FT78" i="63"/>
  <c r="FO78" i="63"/>
  <c r="FP78" i="63" s="1"/>
  <c r="FM78" i="63"/>
  <c r="FI78" i="63"/>
  <c r="FF78" i="63"/>
  <c r="EY78" i="63"/>
  <c r="ER78" i="63"/>
  <c r="EK78" i="63"/>
  <c r="ED78" i="63"/>
  <c r="DW78" i="63"/>
  <c r="DP78" i="63"/>
  <c r="DJ78" i="63"/>
  <c r="DH78" i="63"/>
  <c r="DA78" i="63"/>
  <c r="CT78" i="63"/>
  <c r="CK78" i="63"/>
  <c r="CD78" i="63"/>
  <c r="BW78" i="63"/>
  <c r="BV78" i="63"/>
  <c r="BO78" i="63"/>
  <c r="BH78" i="63"/>
  <c r="BA78" i="63"/>
  <c r="AT78" i="63"/>
  <c r="AM78" i="63"/>
  <c r="Y78" i="63"/>
  <c r="S78" i="63"/>
  <c r="R78" i="63"/>
  <c r="H78" i="63"/>
  <c r="B78" i="63"/>
  <c r="GA77" i="63"/>
  <c r="FT77" i="63"/>
  <c r="FO77" i="63"/>
  <c r="FP77" i="63" s="1"/>
  <c r="FM77" i="63"/>
  <c r="FI77" i="63"/>
  <c r="FF77" i="63"/>
  <c r="EY77" i="63"/>
  <c r="ER77" i="63"/>
  <c r="EK77" i="63"/>
  <c r="ED77" i="63"/>
  <c r="DW77" i="63"/>
  <c r="DP77" i="63"/>
  <c r="DJ77" i="63"/>
  <c r="DH77" i="63"/>
  <c r="DA77" i="63"/>
  <c r="CT77" i="63"/>
  <c r="CK77" i="63"/>
  <c r="CD77" i="63"/>
  <c r="BW77" i="63"/>
  <c r="BV77" i="63"/>
  <c r="BO77" i="63"/>
  <c r="BH77" i="63"/>
  <c r="BA77" i="63"/>
  <c r="AT77" i="63"/>
  <c r="AM77" i="63"/>
  <c r="Y77" i="63"/>
  <c r="S77" i="63"/>
  <c r="R77" i="63"/>
  <c r="H77" i="63"/>
  <c r="B77" i="63"/>
  <c r="GA76" i="63"/>
  <c r="FT76" i="63"/>
  <c r="FO76" i="63"/>
  <c r="FP76" i="63" s="1"/>
  <c r="FM76" i="63"/>
  <c r="FI76" i="63"/>
  <c r="FF76" i="63"/>
  <c r="EY76" i="63"/>
  <c r="ER76" i="63"/>
  <c r="EK76" i="63"/>
  <c r="ED76" i="63"/>
  <c r="DW76" i="63"/>
  <c r="DP76" i="63"/>
  <c r="DJ76" i="63"/>
  <c r="DH76" i="63"/>
  <c r="DA76" i="63"/>
  <c r="CT76" i="63"/>
  <c r="CK76" i="63"/>
  <c r="CD76" i="63"/>
  <c r="BW76" i="63"/>
  <c r="BV76" i="63"/>
  <c r="BO76" i="63"/>
  <c r="BH76" i="63"/>
  <c r="BA76" i="63"/>
  <c r="AT76" i="63"/>
  <c r="AM76" i="63"/>
  <c r="Y76" i="63"/>
  <c r="S76" i="63"/>
  <c r="R76" i="63"/>
  <c r="H76" i="63"/>
  <c r="B76" i="63"/>
  <c r="GA75" i="63"/>
  <c r="FT75" i="63"/>
  <c r="FO75" i="63"/>
  <c r="FP75" i="63" s="1"/>
  <c r="FM75" i="63"/>
  <c r="FI75" i="63"/>
  <c r="FF75" i="63"/>
  <c r="EY75" i="63"/>
  <c r="ER75" i="63"/>
  <c r="EK75" i="63"/>
  <c r="ED75" i="63"/>
  <c r="DW75" i="63"/>
  <c r="DP75" i="63"/>
  <c r="DJ75" i="63"/>
  <c r="DH75" i="63"/>
  <c r="DA75" i="63"/>
  <c r="CT75" i="63"/>
  <c r="CK75" i="63"/>
  <c r="CD75" i="63"/>
  <c r="BW75" i="63"/>
  <c r="BV75" i="63"/>
  <c r="BO75" i="63"/>
  <c r="BH75" i="63"/>
  <c r="BA75" i="63"/>
  <c r="AT75" i="63"/>
  <c r="AM75" i="63"/>
  <c r="Y75" i="63"/>
  <c r="S75" i="63"/>
  <c r="R75" i="63"/>
  <c r="H75" i="63"/>
  <c r="B75" i="63"/>
  <c r="GA74" i="63"/>
  <c r="FT74" i="63"/>
  <c r="FO74" i="63"/>
  <c r="FP74" i="63" s="1"/>
  <c r="FM74" i="63"/>
  <c r="FI74" i="63"/>
  <c r="FF74" i="63"/>
  <c r="EY74" i="63"/>
  <c r="ER74" i="63"/>
  <c r="EK74" i="63"/>
  <c r="ED74" i="63"/>
  <c r="DW74" i="63"/>
  <c r="DP74" i="63"/>
  <c r="DJ74" i="63"/>
  <c r="DH74" i="63"/>
  <c r="DA74" i="63"/>
  <c r="CT74" i="63"/>
  <c r="CK74" i="63"/>
  <c r="CD74" i="63"/>
  <c r="BW74" i="63"/>
  <c r="BV74" i="63"/>
  <c r="BO74" i="63"/>
  <c r="BH74" i="63"/>
  <c r="BA74" i="63"/>
  <c r="AT74" i="63"/>
  <c r="AM74" i="63"/>
  <c r="Y74" i="63"/>
  <c r="S74" i="63"/>
  <c r="R74" i="63"/>
  <c r="H74" i="63"/>
  <c r="B74" i="63"/>
  <c r="GA73" i="63"/>
  <c r="FT73" i="63"/>
  <c r="FO73" i="63"/>
  <c r="FP73" i="63" s="1"/>
  <c r="FM73" i="63"/>
  <c r="FI73" i="63"/>
  <c r="FF73" i="63"/>
  <c r="EY73" i="63"/>
  <c r="ER73" i="63"/>
  <c r="EK73" i="63"/>
  <c r="ED73" i="63"/>
  <c r="DW73" i="63"/>
  <c r="DP73" i="63"/>
  <c r="DJ73" i="63"/>
  <c r="DH73" i="63"/>
  <c r="DA73" i="63"/>
  <c r="CT73" i="63"/>
  <c r="CK73" i="63"/>
  <c r="CD73" i="63"/>
  <c r="BW73" i="63"/>
  <c r="BV73" i="63"/>
  <c r="BO73" i="63"/>
  <c r="BH73" i="63"/>
  <c r="BA73" i="63"/>
  <c r="AT73" i="63"/>
  <c r="AM73" i="63"/>
  <c r="Y73" i="63"/>
  <c r="S73" i="63"/>
  <c r="R73" i="63"/>
  <c r="H73" i="63"/>
  <c r="B73" i="63"/>
  <c r="GA72" i="63"/>
  <c r="FT72" i="63"/>
  <c r="FO72" i="63"/>
  <c r="FP72" i="63" s="1"/>
  <c r="FM72" i="63"/>
  <c r="FI72" i="63"/>
  <c r="FF72" i="63"/>
  <c r="EY72" i="63"/>
  <c r="ER72" i="63"/>
  <c r="EK72" i="63"/>
  <c r="ED72" i="63"/>
  <c r="DW72" i="63"/>
  <c r="DP72" i="63"/>
  <c r="DJ72" i="63"/>
  <c r="DH72" i="63"/>
  <c r="DA72" i="63"/>
  <c r="CT72" i="63"/>
  <c r="CK72" i="63"/>
  <c r="CD72" i="63"/>
  <c r="BW72" i="63"/>
  <c r="BV72" i="63"/>
  <c r="BO72" i="63"/>
  <c r="BH72" i="63"/>
  <c r="BA72" i="63"/>
  <c r="AT72" i="63"/>
  <c r="AM72" i="63"/>
  <c r="Y72" i="63"/>
  <c r="S72" i="63"/>
  <c r="R72" i="63"/>
  <c r="H72" i="63"/>
  <c r="B72" i="63"/>
  <c r="GA71" i="63"/>
  <c r="FT71" i="63"/>
  <c r="FO71" i="63"/>
  <c r="FP71" i="63" s="1"/>
  <c r="FM71" i="63"/>
  <c r="FI71" i="63"/>
  <c r="FF71" i="63"/>
  <c r="EY71" i="63"/>
  <c r="ER71" i="63"/>
  <c r="EK71" i="63"/>
  <c r="ED71" i="63"/>
  <c r="DW71" i="63"/>
  <c r="DP71" i="63"/>
  <c r="DJ71" i="63"/>
  <c r="DH71" i="63"/>
  <c r="DA71" i="63"/>
  <c r="CT71" i="63"/>
  <c r="CK71" i="63"/>
  <c r="CD71" i="63"/>
  <c r="BW71" i="63"/>
  <c r="BV71" i="63"/>
  <c r="BO71" i="63"/>
  <c r="BH71" i="63"/>
  <c r="BA71" i="63"/>
  <c r="AT71" i="63"/>
  <c r="AM71" i="63"/>
  <c r="Y71" i="63"/>
  <c r="S71" i="63"/>
  <c r="R71" i="63"/>
  <c r="H71" i="63"/>
  <c r="B71" i="63"/>
  <c r="GA70" i="63"/>
  <c r="FT70" i="63"/>
  <c r="FO70" i="63"/>
  <c r="FP70" i="63" s="1"/>
  <c r="FM70" i="63"/>
  <c r="FI70" i="63"/>
  <c r="FF70" i="63"/>
  <c r="EY70" i="63"/>
  <c r="ER70" i="63"/>
  <c r="EK70" i="63"/>
  <c r="ED70" i="63"/>
  <c r="DW70" i="63"/>
  <c r="DP70" i="63"/>
  <c r="DJ70" i="63"/>
  <c r="DH70" i="63"/>
  <c r="DA70" i="63"/>
  <c r="CT70" i="63"/>
  <c r="CK70" i="63"/>
  <c r="CD70" i="63"/>
  <c r="BW70" i="63"/>
  <c r="BV70" i="63"/>
  <c r="BO70" i="63"/>
  <c r="BH70" i="63"/>
  <c r="BA70" i="63"/>
  <c r="AT70" i="63"/>
  <c r="AM70" i="63"/>
  <c r="Y70" i="63"/>
  <c r="S70" i="63"/>
  <c r="R70" i="63"/>
  <c r="H70" i="63"/>
  <c r="B70" i="63"/>
  <c r="GA69" i="63"/>
  <c r="FT69" i="63"/>
  <c r="FO69" i="63"/>
  <c r="FP69" i="63" s="1"/>
  <c r="FM69" i="63"/>
  <c r="FI69" i="63"/>
  <c r="FF69" i="63"/>
  <c r="EY69" i="63"/>
  <c r="ER69" i="63"/>
  <c r="EK69" i="63"/>
  <c r="ED69" i="63"/>
  <c r="DW69" i="63"/>
  <c r="DP69" i="63"/>
  <c r="DJ69" i="63"/>
  <c r="DH69" i="63"/>
  <c r="DA69" i="63"/>
  <c r="CT69" i="63"/>
  <c r="CK69" i="63"/>
  <c r="CD69" i="63"/>
  <c r="BW69" i="63"/>
  <c r="BV69" i="63"/>
  <c r="BO69" i="63"/>
  <c r="BH69" i="63"/>
  <c r="BA69" i="63"/>
  <c r="AT69" i="63"/>
  <c r="AM69" i="63"/>
  <c r="Y69" i="63"/>
  <c r="S69" i="63"/>
  <c r="R69" i="63"/>
  <c r="H69" i="63"/>
  <c r="B69" i="63"/>
  <c r="GA68" i="63"/>
  <c r="FT68" i="63"/>
  <c r="FO68" i="63"/>
  <c r="FP68" i="63" s="1"/>
  <c r="FM68" i="63"/>
  <c r="FI68" i="63"/>
  <c r="FF68" i="63"/>
  <c r="EY68" i="63"/>
  <c r="ER68" i="63"/>
  <c r="EK68" i="63"/>
  <c r="ED68" i="63"/>
  <c r="DW68" i="63"/>
  <c r="DP68" i="63"/>
  <c r="DJ68" i="63"/>
  <c r="DH68" i="63"/>
  <c r="DA68" i="63"/>
  <c r="CT68" i="63"/>
  <c r="CK68" i="63"/>
  <c r="CD68" i="63"/>
  <c r="BW68" i="63"/>
  <c r="BV68" i="63"/>
  <c r="BO68" i="63"/>
  <c r="BH68" i="63"/>
  <c r="BA68" i="63"/>
  <c r="AT68" i="63"/>
  <c r="AM68" i="63"/>
  <c r="Y68" i="63"/>
  <c r="S68" i="63"/>
  <c r="R68" i="63"/>
  <c r="H68" i="63"/>
  <c r="B68" i="63"/>
  <c r="GA67" i="63"/>
  <c r="FT67" i="63"/>
  <c r="FO67" i="63"/>
  <c r="FP67" i="63" s="1"/>
  <c r="FM67" i="63"/>
  <c r="FI67" i="63"/>
  <c r="FF67" i="63"/>
  <c r="EY67" i="63"/>
  <c r="ER67" i="63"/>
  <c r="EK67" i="63"/>
  <c r="ED67" i="63"/>
  <c r="DW67" i="63"/>
  <c r="DP67" i="63"/>
  <c r="DJ67" i="63"/>
  <c r="DH67" i="63"/>
  <c r="DA67" i="63"/>
  <c r="CT67" i="63"/>
  <c r="CK67" i="63"/>
  <c r="CD67" i="63"/>
  <c r="BW67" i="63"/>
  <c r="BV67" i="63"/>
  <c r="BO67" i="63"/>
  <c r="BH67" i="63"/>
  <c r="BA67" i="63"/>
  <c r="AT67" i="63"/>
  <c r="AM67" i="63"/>
  <c r="Y67" i="63"/>
  <c r="S67" i="63"/>
  <c r="R67" i="63"/>
  <c r="H67" i="63"/>
  <c r="B67" i="63"/>
  <c r="GA66" i="63"/>
  <c r="FT66" i="63"/>
  <c r="FO66" i="63"/>
  <c r="FP66" i="63" s="1"/>
  <c r="FM66" i="63"/>
  <c r="FI66" i="63"/>
  <c r="FF66" i="63"/>
  <c r="EY66" i="63"/>
  <c r="ER66" i="63"/>
  <c r="EK66" i="63"/>
  <c r="ED66" i="63"/>
  <c r="DW66" i="63"/>
  <c r="DP66" i="63"/>
  <c r="DJ66" i="63"/>
  <c r="DH66" i="63"/>
  <c r="DA66" i="63"/>
  <c r="CT66" i="63"/>
  <c r="CK66" i="63"/>
  <c r="CD66" i="63"/>
  <c r="BW66" i="63"/>
  <c r="BV66" i="63"/>
  <c r="BO66" i="63"/>
  <c r="BH66" i="63"/>
  <c r="BA66" i="63"/>
  <c r="AT66" i="63"/>
  <c r="AM66" i="63"/>
  <c r="Y66" i="63"/>
  <c r="S66" i="63"/>
  <c r="R66" i="63"/>
  <c r="H66" i="63"/>
  <c r="B66" i="63"/>
  <c r="GA65" i="63"/>
  <c r="FT65" i="63"/>
  <c r="FO65" i="63"/>
  <c r="FP65" i="63" s="1"/>
  <c r="FM65" i="63"/>
  <c r="FI65" i="63"/>
  <c r="FF65" i="63"/>
  <c r="EY65" i="63"/>
  <c r="ER65" i="63"/>
  <c r="EK65" i="63"/>
  <c r="ED65" i="63"/>
  <c r="DW65" i="63"/>
  <c r="DP65" i="63"/>
  <c r="DJ65" i="63"/>
  <c r="DH65" i="63"/>
  <c r="DA65" i="63"/>
  <c r="CT65" i="63"/>
  <c r="CK65" i="63"/>
  <c r="CD65" i="63"/>
  <c r="BW65" i="63"/>
  <c r="BV65" i="63"/>
  <c r="BO65" i="63"/>
  <c r="BH65" i="63"/>
  <c r="BA65" i="63"/>
  <c r="AT65" i="63"/>
  <c r="AM65" i="63"/>
  <c r="Y65" i="63"/>
  <c r="S65" i="63"/>
  <c r="R65" i="63"/>
  <c r="H65" i="63"/>
  <c r="B65" i="63"/>
  <c r="GA64" i="63"/>
  <c r="FT64" i="63"/>
  <c r="FO64" i="63"/>
  <c r="FP64" i="63" s="1"/>
  <c r="FM64" i="63"/>
  <c r="FI64" i="63"/>
  <c r="FF64" i="63"/>
  <c r="EY64" i="63"/>
  <c r="ER64" i="63"/>
  <c r="EK64" i="63"/>
  <c r="ED64" i="63"/>
  <c r="DW64" i="63"/>
  <c r="DP64" i="63"/>
  <c r="DJ64" i="63"/>
  <c r="DH64" i="63"/>
  <c r="DA64" i="63"/>
  <c r="CT64" i="63"/>
  <c r="CK64" i="63"/>
  <c r="CD64" i="63"/>
  <c r="BW64" i="63"/>
  <c r="BV64" i="63"/>
  <c r="BO64" i="63"/>
  <c r="BH64" i="63"/>
  <c r="BA64" i="63"/>
  <c r="AT64" i="63"/>
  <c r="AM64" i="63"/>
  <c r="Y64" i="63"/>
  <c r="S64" i="63"/>
  <c r="R64" i="63"/>
  <c r="H64" i="63"/>
  <c r="B64" i="63"/>
  <c r="GA63" i="63"/>
  <c r="FT63" i="63"/>
  <c r="FO63" i="63"/>
  <c r="FP63" i="63" s="1"/>
  <c r="FM63" i="63"/>
  <c r="FI63" i="63"/>
  <c r="FF63" i="63"/>
  <c r="EY63" i="63"/>
  <c r="ER63" i="63"/>
  <c r="EK63" i="63"/>
  <c r="ED63" i="63"/>
  <c r="DW63" i="63"/>
  <c r="DP63" i="63"/>
  <c r="DJ63" i="63"/>
  <c r="DH63" i="63"/>
  <c r="DA63" i="63"/>
  <c r="CT63" i="63"/>
  <c r="CK63" i="63"/>
  <c r="CD63" i="63"/>
  <c r="BW63" i="63"/>
  <c r="BV63" i="63"/>
  <c r="BO63" i="63"/>
  <c r="BH63" i="63"/>
  <c r="BA63" i="63"/>
  <c r="AT63" i="63"/>
  <c r="AM63" i="63"/>
  <c r="Y63" i="63"/>
  <c r="S63" i="63"/>
  <c r="R63" i="63"/>
  <c r="H63" i="63"/>
  <c r="B63" i="63"/>
  <c r="GA62" i="63"/>
  <c r="FT62" i="63"/>
  <c r="FO62" i="63"/>
  <c r="FP62" i="63" s="1"/>
  <c r="FM62" i="63"/>
  <c r="FI62" i="63"/>
  <c r="FF62" i="63"/>
  <c r="EY62" i="63"/>
  <c r="ER62" i="63"/>
  <c r="EK62" i="63"/>
  <c r="ED62" i="63"/>
  <c r="DW62" i="63"/>
  <c r="DP62" i="63"/>
  <c r="DJ62" i="63"/>
  <c r="DH62" i="63"/>
  <c r="DA62" i="63"/>
  <c r="CT62" i="63"/>
  <c r="CK62" i="63"/>
  <c r="CD62" i="63"/>
  <c r="BW62" i="63"/>
  <c r="BV62" i="63"/>
  <c r="BO62" i="63"/>
  <c r="BH62" i="63"/>
  <c r="BA62" i="63"/>
  <c r="AT62" i="63"/>
  <c r="AM62" i="63"/>
  <c r="Y62" i="63"/>
  <c r="S62" i="63"/>
  <c r="R62" i="63"/>
  <c r="H62" i="63"/>
  <c r="B62" i="63"/>
  <c r="GA61" i="63"/>
  <c r="FT61" i="63"/>
  <c r="FO61" i="63"/>
  <c r="FP61" i="63" s="1"/>
  <c r="FM61" i="63"/>
  <c r="FI61" i="63"/>
  <c r="FF61" i="63"/>
  <c r="EY61" i="63"/>
  <c r="ER61" i="63"/>
  <c r="EK61" i="63"/>
  <c r="ED61" i="63"/>
  <c r="DW61" i="63"/>
  <c r="DP61" i="63"/>
  <c r="DJ61" i="63"/>
  <c r="DH61" i="63"/>
  <c r="DA61" i="63"/>
  <c r="CT61" i="63"/>
  <c r="CK61" i="63"/>
  <c r="CD61" i="63"/>
  <c r="BW61" i="63"/>
  <c r="BV61" i="63"/>
  <c r="BO61" i="63"/>
  <c r="BH61" i="63"/>
  <c r="BA61" i="63"/>
  <c r="AT61" i="63"/>
  <c r="AM61" i="63"/>
  <c r="Y61" i="63"/>
  <c r="S61" i="63"/>
  <c r="R61" i="63"/>
  <c r="H61" i="63"/>
  <c r="B61" i="63"/>
  <c r="GA60" i="63"/>
  <c r="FT60" i="63"/>
  <c r="FO60" i="63"/>
  <c r="FP60" i="63" s="1"/>
  <c r="FM60" i="63"/>
  <c r="FI60" i="63"/>
  <c r="FF60" i="63"/>
  <c r="EY60" i="63"/>
  <c r="ER60" i="63"/>
  <c r="EK60" i="63"/>
  <c r="ED60" i="63"/>
  <c r="DW60" i="63"/>
  <c r="DP60" i="63"/>
  <c r="DJ60" i="63"/>
  <c r="DH60" i="63"/>
  <c r="DA60" i="63"/>
  <c r="CT60" i="63"/>
  <c r="CK60" i="63"/>
  <c r="CD60" i="63"/>
  <c r="BW60" i="63"/>
  <c r="BV60" i="63"/>
  <c r="BO60" i="63"/>
  <c r="BH60" i="63"/>
  <c r="BA60" i="63"/>
  <c r="AT60" i="63"/>
  <c r="AM60" i="63"/>
  <c r="Y60" i="63"/>
  <c r="S60" i="63"/>
  <c r="R60" i="63"/>
  <c r="H60" i="63"/>
  <c r="B60" i="63"/>
  <c r="GA59" i="63"/>
  <c r="FT59" i="63"/>
  <c r="FO59" i="63"/>
  <c r="FP59" i="63" s="1"/>
  <c r="FM59" i="63"/>
  <c r="FI59" i="63"/>
  <c r="FF59" i="63"/>
  <c r="EY59" i="63"/>
  <c r="ER59" i="63"/>
  <c r="EK59" i="63"/>
  <c r="ED59" i="63"/>
  <c r="DW59" i="63"/>
  <c r="DP59" i="63"/>
  <c r="DJ59" i="63"/>
  <c r="DH59" i="63"/>
  <c r="DA59" i="63"/>
  <c r="CT59" i="63"/>
  <c r="CK59" i="63"/>
  <c r="CD59" i="63"/>
  <c r="BW59" i="63"/>
  <c r="BV59" i="63"/>
  <c r="BO59" i="63"/>
  <c r="BH59" i="63"/>
  <c r="BA59" i="63"/>
  <c r="AT59" i="63"/>
  <c r="AM59" i="63"/>
  <c r="Y59" i="63"/>
  <c r="S59" i="63"/>
  <c r="R59" i="63"/>
  <c r="H59" i="63"/>
  <c r="B59" i="63"/>
  <c r="GA58" i="63"/>
  <c r="FT58" i="63"/>
  <c r="FO58" i="63"/>
  <c r="FP58" i="63" s="1"/>
  <c r="FM58" i="63"/>
  <c r="FI58" i="63"/>
  <c r="FF58" i="63"/>
  <c r="EY58" i="63"/>
  <c r="ER58" i="63"/>
  <c r="EK58" i="63"/>
  <c r="ED58" i="63"/>
  <c r="DW58" i="63"/>
  <c r="DP58" i="63"/>
  <c r="DJ58" i="63"/>
  <c r="DH58" i="63"/>
  <c r="DA58" i="63"/>
  <c r="CT58" i="63"/>
  <c r="CK58" i="63"/>
  <c r="CD58" i="63"/>
  <c r="BW58" i="63"/>
  <c r="BV58" i="63"/>
  <c r="BO58" i="63"/>
  <c r="BH58" i="63"/>
  <c r="BA58" i="63"/>
  <c r="AT58" i="63"/>
  <c r="AM58" i="63"/>
  <c r="Y58" i="63"/>
  <c r="S58" i="63"/>
  <c r="R58" i="63"/>
  <c r="H58" i="63"/>
  <c r="B58" i="63"/>
  <c r="GA57" i="63"/>
  <c r="FT57" i="63"/>
  <c r="FO57" i="63"/>
  <c r="FP57" i="63" s="1"/>
  <c r="FM57" i="63"/>
  <c r="FI57" i="63"/>
  <c r="FF57" i="63"/>
  <c r="EY57" i="63"/>
  <c r="ER57" i="63"/>
  <c r="EK57" i="63"/>
  <c r="ED57" i="63"/>
  <c r="DW57" i="63"/>
  <c r="DP57" i="63"/>
  <c r="DJ57" i="63"/>
  <c r="DH57" i="63"/>
  <c r="DA57" i="63"/>
  <c r="CT57" i="63"/>
  <c r="CK57" i="63"/>
  <c r="CD57" i="63"/>
  <c r="BW57" i="63"/>
  <c r="BV57" i="63"/>
  <c r="BO57" i="63"/>
  <c r="BH57" i="63"/>
  <c r="BA57" i="63"/>
  <c r="AT57" i="63"/>
  <c r="AM57" i="63"/>
  <c r="Y57" i="63"/>
  <c r="S57" i="63"/>
  <c r="R57" i="63"/>
  <c r="H57" i="63"/>
  <c r="B57" i="63"/>
  <c r="GA56" i="63"/>
  <c r="FT56" i="63"/>
  <c r="FO56" i="63"/>
  <c r="FP56" i="63" s="1"/>
  <c r="FM56" i="63"/>
  <c r="FI56" i="63"/>
  <c r="FF56" i="63"/>
  <c r="EY56" i="63"/>
  <c r="ER56" i="63"/>
  <c r="EK56" i="63"/>
  <c r="ED56" i="63"/>
  <c r="DW56" i="63"/>
  <c r="DP56" i="63"/>
  <c r="DJ56" i="63"/>
  <c r="DH56" i="63"/>
  <c r="DA56" i="63"/>
  <c r="CT56" i="63"/>
  <c r="CK56" i="63"/>
  <c r="CD56" i="63"/>
  <c r="BW56" i="63"/>
  <c r="BV56" i="63"/>
  <c r="BO56" i="63"/>
  <c r="BH56" i="63"/>
  <c r="BA56" i="63"/>
  <c r="AT56" i="63"/>
  <c r="AM56" i="63"/>
  <c r="Y56" i="63"/>
  <c r="S56" i="63"/>
  <c r="R56" i="63"/>
  <c r="H56" i="63"/>
  <c r="B56" i="63"/>
  <c r="GA55" i="63"/>
  <c r="FT55" i="63"/>
  <c r="FO55" i="63"/>
  <c r="FP55" i="63" s="1"/>
  <c r="FM55" i="63"/>
  <c r="FI55" i="63"/>
  <c r="FF55" i="63"/>
  <c r="EY55" i="63"/>
  <c r="ER55" i="63"/>
  <c r="EK55" i="63"/>
  <c r="ED55" i="63"/>
  <c r="DW55" i="63"/>
  <c r="DP55" i="63"/>
  <c r="DJ55" i="63"/>
  <c r="DH55" i="63"/>
  <c r="DA55" i="63"/>
  <c r="CT55" i="63"/>
  <c r="CK55" i="63"/>
  <c r="CD55" i="63"/>
  <c r="BW55" i="63"/>
  <c r="BV55" i="63"/>
  <c r="BO55" i="63"/>
  <c r="BH55" i="63"/>
  <c r="BA55" i="63"/>
  <c r="AT55" i="63"/>
  <c r="AM55" i="63"/>
  <c r="Y55" i="63"/>
  <c r="S55" i="63"/>
  <c r="R55" i="63"/>
  <c r="H55" i="63"/>
  <c r="B55" i="63"/>
  <c r="GA54" i="63"/>
  <c r="FT54" i="63"/>
  <c r="FO54" i="63"/>
  <c r="FP54" i="63" s="1"/>
  <c r="FM54" i="63"/>
  <c r="FI54" i="63"/>
  <c r="FF54" i="63"/>
  <c r="EY54" i="63"/>
  <c r="ER54" i="63"/>
  <c r="EK54" i="63"/>
  <c r="ED54" i="63"/>
  <c r="DW54" i="63"/>
  <c r="DP54" i="63"/>
  <c r="DJ54" i="63"/>
  <c r="DH54" i="63"/>
  <c r="DA54" i="63"/>
  <c r="CT54" i="63"/>
  <c r="CK54" i="63"/>
  <c r="CD54" i="63"/>
  <c r="BW54" i="63"/>
  <c r="BV54" i="63"/>
  <c r="BO54" i="63"/>
  <c r="BH54" i="63"/>
  <c r="BA54" i="63"/>
  <c r="AT54" i="63"/>
  <c r="AM54" i="63"/>
  <c r="Y54" i="63"/>
  <c r="S54" i="63"/>
  <c r="R54" i="63"/>
  <c r="H54" i="63"/>
  <c r="B54" i="63"/>
  <c r="GA53" i="63"/>
  <c r="FT53" i="63"/>
  <c r="FO53" i="63"/>
  <c r="FP53" i="63" s="1"/>
  <c r="FM53" i="63"/>
  <c r="FI53" i="63"/>
  <c r="FF53" i="63"/>
  <c r="EY53" i="63"/>
  <c r="ER53" i="63"/>
  <c r="EK53" i="63"/>
  <c r="ED53" i="63"/>
  <c r="DW53" i="63"/>
  <c r="DP53" i="63"/>
  <c r="DJ53" i="63"/>
  <c r="DH53" i="63"/>
  <c r="DA53" i="63"/>
  <c r="CT53" i="63"/>
  <c r="CK53" i="63"/>
  <c r="CD53" i="63"/>
  <c r="BW53" i="63"/>
  <c r="BV53" i="63"/>
  <c r="BO53" i="63"/>
  <c r="BH53" i="63"/>
  <c r="BA53" i="63"/>
  <c r="AT53" i="63"/>
  <c r="AM53" i="63"/>
  <c r="Y53" i="63"/>
  <c r="S53" i="63"/>
  <c r="R53" i="63"/>
  <c r="H53" i="63"/>
  <c r="B53" i="63"/>
  <c r="GA52" i="63"/>
  <c r="FT52" i="63"/>
  <c r="FO52" i="63"/>
  <c r="FP52" i="63" s="1"/>
  <c r="FM52" i="63"/>
  <c r="FI52" i="63"/>
  <c r="FF52" i="63"/>
  <c r="EY52" i="63"/>
  <c r="ER52" i="63"/>
  <c r="EK52" i="63"/>
  <c r="ED52" i="63"/>
  <c r="DW52" i="63"/>
  <c r="DP52" i="63"/>
  <c r="DJ52" i="63"/>
  <c r="DH52" i="63"/>
  <c r="DA52" i="63"/>
  <c r="CT52" i="63"/>
  <c r="CK52" i="63"/>
  <c r="CD52" i="63"/>
  <c r="BW52" i="63"/>
  <c r="BV52" i="63"/>
  <c r="BO52" i="63"/>
  <c r="BH52" i="63"/>
  <c r="BA52" i="63"/>
  <c r="AT52" i="63"/>
  <c r="AM52" i="63"/>
  <c r="Y52" i="63"/>
  <c r="S52" i="63"/>
  <c r="R52" i="63"/>
  <c r="H52" i="63"/>
  <c r="B52" i="63"/>
  <c r="GA51" i="63"/>
  <c r="FT51" i="63"/>
  <c r="FO51" i="63"/>
  <c r="FP51" i="63" s="1"/>
  <c r="FM51" i="63"/>
  <c r="FI51" i="63"/>
  <c r="FF51" i="63"/>
  <c r="EY51" i="63"/>
  <c r="ER51" i="63"/>
  <c r="EK51" i="63"/>
  <c r="ED51" i="63"/>
  <c r="DW51" i="63"/>
  <c r="DP51" i="63"/>
  <c r="DJ51" i="63"/>
  <c r="DH51" i="63"/>
  <c r="DA51" i="63"/>
  <c r="CT51" i="63"/>
  <c r="CK51" i="63"/>
  <c r="CD51" i="63"/>
  <c r="BW51" i="63"/>
  <c r="BV51" i="63"/>
  <c r="BO51" i="63"/>
  <c r="BH51" i="63"/>
  <c r="BA51" i="63"/>
  <c r="AT51" i="63"/>
  <c r="AM51" i="63"/>
  <c r="Y51" i="63"/>
  <c r="S51" i="63"/>
  <c r="R51" i="63"/>
  <c r="H51" i="63"/>
  <c r="B51" i="63"/>
  <c r="GA50" i="63"/>
  <c r="FT50" i="63"/>
  <c r="FO50" i="63"/>
  <c r="FP50" i="63" s="1"/>
  <c r="FM50" i="63"/>
  <c r="FI50" i="63"/>
  <c r="FF50" i="63"/>
  <c r="EY50" i="63"/>
  <c r="ER50" i="63"/>
  <c r="EK50" i="63"/>
  <c r="ED50" i="63"/>
  <c r="DW50" i="63"/>
  <c r="DP50" i="63"/>
  <c r="DJ50" i="63"/>
  <c r="DH50" i="63"/>
  <c r="DA50" i="63"/>
  <c r="CT50" i="63"/>
  <c r="CK50" i="63"/>
  <c r="CD50" i="63"/>
  <c r="BW50" i="63"/>
  <c r="BV50" i="63"/>
  <c r="BO50" i="63"/>
  <c r="BH50" i="63"/>
  <c r="BA50" i="63"/>
  <c r="AT50" i="63"/>
  <c r="AM50" i="63"/>
  <c r="Y50" i="63"/>
  <c r="S50" i="63"/>
  <c r="R50" i="63"/>
  <c r="H50" i="63"/>
  <c r="B50" i="63"/>
  <c r="GA49" i="63"/>
  <c r="FT49" i="63"/>
  <c r="FO49" i="63"/>
  <c r="FP49" i="63" s="1"/>
  <c r="FM49" i="63"/>
  <c r="FI49" i="63"/>
  <c r="FF49" i="63"/>
  <c r="EY49" i="63"/>
  <c r="ER49" i="63"/>
  <c r="EK49" i="63"/>
  <c r="ED49" i="63"/>
  <c r="DW49" i="63"/>
  <c r="DP49" i="63"/>
  <c r="DJ49" i="63"/>
  <c r="DH49" i="63"/>
  <c r="DA49" i="63"/>
  <c r="CT49" i="63"/>
  <c r="CK49" i="63"/>
  <c r="CD49" i="63"/>
  <c r="BW49" i="63"/>
  <c r="BV49" i="63"/>
  <c r="BO49" i="63"/>
  <c r="BH49" i="63"/>
  <c r="BA49" i="63"/>
  <c r="AT49" i="63"/>
  <c r="AM49" i="63"/>
  <c r="Y49" i="63"/>
  <c r="S49" i="63"/>
  <c r="R49" i="63"/>
  <c r="H49" i="63"/>
  <c r="B49" i="63"/>
  <c r="GA48" i="63"/>
  <c r="FT48" i="63"/>
  <c r="FO48" i="63"/>
  <c r="FP48" i="63" s="1"/>
  <c r="FM48" i="63"/>
  <c r="FI48" i="63"/>
  <c r="FF48" i="63"/>
  <c r="EY48" i="63"/>
  <c r="ER48" i="63"/>
  <c r="EK48" i="63"/>
  <c r="ED48" i="63"/>
  <c r="DW48" i="63"/>
  <c r="DP48" i="63"/>
  <c r="DJ48" i="63"/>
  <c r="DH48" i="63"/>
  <c r="DA48" i="63"/>
  <c r="CT48" i="63"/>
  <c r="CK48" i="63"/>
  <c r="CD48" i="63"/>
  <c r="BW48" i="63"/>
  <c r="BV48" i="63"/>
  <c r="BO48" i="63"/>
  <c r="BH48" i="63"/>
  <c r="BA48" i="63"/>
  <c r="AT48" i="63"/>
  <c r="AM48" i="63"/>
  <c r="Y48" i="63"/>
  <c r="S48" i="63"/>
  <c r="R48" i="63"/>
  <c r="H48" i="63"/>
  <c r="B48" i="63"/>
  <c r="GA47" i="63"/>
  <c r="FT47" i="63"/>
  <c r="FO47" i="63"/>
  <c r="FP47" i="63" s="1"/>
  <c r="FM47" i="63"/>
  <c r="FI47" i="63"/>
  <c r="FF47" i="63"/>
  <c r="EY47" i="63"/>
  <c r="ER47" i="63"/>
  <c r="EK47" i="63"/>
  <c r="ED47" i="63"/>
  <c r="DW47" i="63"/>
  <c r="DP47" i="63"/>
  <c r="DJ47" i="63"/>
  <c r="DH47" i="63"/>
  <c r="DA47" i="63"/>
  <c r="CT47" i="63"/>
  <c r="CK47" i="63"/>
  <c r="CD47" i="63"/>
  <c r="BW47" i="63"/>
  <c r="BV47" i="63"/>
  <c r="BO47" i="63"/>
  <c r="BH47" i="63"/>
  <c r="BA47" i="63"/>
  <c r="AT47" i="63"/>
  <c r="AM47" i="63"/>
  <c r="Y47" i="63"/>
  <c r="R47" i="63"/>
  <c r="H47" i="63"/>
  <c r="B47" i="63"/>
  <c r="GA46" i="63"/>
  <c r="FT46" i="63"/>
  <c r="FO46" i="63"/>
  <c r="FP46" i="63" s="1"/>
  <c r="FM46" i="63"/>
  <c r="FI46" i="63"/>
  <c r="FF46" i="63"/>
  <c r="EY46" i="63"/>
  <c r="ER46" i="63"/>
  <c r="EK46" i="63"/>
  <c r="ED46" i="63"/>
  <c r="DW46" i="63"/>
  <c r="DP46" i="63"/>
  <c r="DJ46" i="63"/>
  <c r="DH46" i="63"/>
  <c r="DA46" i="63"/>
  <c r="CT46" i="63"/>
  <c r="CK46" i="63"/>
  <c r="CD46" i="63"/>
  <c r="BW46" i="63"/>
  <c r="BV46" i="63"/>
  <c r="BO46" i="63"/>
  <c r="BH46" i="63"/>
  <c r="BA46" i="63"/>
  <c r="AT46" i="63"/>
  <c r="AM46" i="63"/>
  <c r="Y46" i="63"/>
  <c r="S46" i="63"/>
  <c r="R46" i="63"/>
  <c r="H46" i="63"/>
  <c r="B46" i="63"/>
  <c r="GA45" i="63"/>
  <c r="FT45" i="63"/>
  <c r="FO45" i="63"/>
  <c r="FP45" i="63" s="1"/>
  <c r="FM45" i="63"/>
  <c r="FI45" i="63"/>
  <c r="FF45" i="63"/>
  <c r="EY45" i="63"/>
  <c r="ER45" i="63"/>
  <c r="EK45" i="63"/>
  <c r="ED45" i="63"/>
  <c r="DW45" i="63"/>
  <c r="DP45" i="63"/>
  <c r="DJ45" i="63"/>
  <c r="DH45" i="63"/>
  <c r="DA45" i="63"/>
  <c r="CT45" i="63"/>
  <c r="CK45" i="63"/>
  <c r="CD45" i="63"/>
  <c r="BW45" i="63"/>
  <c r="BV45" i="63"/>
  <c r="BO45" i="63"/>
  <c r="BH45" i="63"/>
  <c r="BA45" i="63"/>
  <c r="AT45" i="63"/>
  <c r="AM45" i="63"/>
  <c r="Y45" i="63"/>
  <c r="S45" i="63"/>
  <c r="R45" i="63"/>
  <c r="H45" i="63"/>
  <c r="B45" i="63"/>
  <c r="GA44" i="63"/>
  <c r="FT44" i="63"/>
  <c r="FO44" i="63"/>
  <c r="FP44" i="63" s="1"/>
  <c r="FM44" i="63"/>
  <c r="FI44" i="63"/>
  <c r="FF44" i="63"/>
  <c r="EY44" i="63"/>
  <c r="ER44" i="63"/>
  <c r="EK44" i="63"/>
  <c r="ED44" i="63"/>
  <c r="DW44" i="63"/>
  <c r="DP44" i="63"/>
  <c r="DJ44" i="63"/>
  <c r="DH44" i="63"/>
  <c r="DA44" i="63"/>
  <c r="CT44" i="63"/>
  <c r="CK44" i="63"/>
  <c r="CD44" i="63"/>
  <c r="BW44" i="63"/>
  <c r="BV44" i="63"/>
  <c r="BO44" i="63"/>
  <c r="BH44" i="63"/>
  <c r="BA44" i="63"/>
  <c r="AT44" i="63"/>
  <c r="AM44" i="63"/>
  <c r="Y44" i="63"/>
  <c r="S44" i="63"/>
  <c r="R44" i="63"/>
  <c r="H44" i="63"/>
  <c r="B44" i="63"/>
  <c r="GA43" i="63"/>
  <c r="FT43" i="63"/>
  <c r="FO43" i="63"/>
  <c r="FP43" i="63" s="1"/>
  <c r="FM43" i="63"/>
  <c r="FI43" i="63"/>
  <c r="FF43" i="63"/>
  <c r="EY43" i="63"/>
  <c r="ER43" i="63"/>
  <c r="EK43" i="63"/>
  <c r="ED43" i="63"/>
  <c r="DW43" i="63"/>
  <c r="DP43" i="63"/>
  <c r="DJ43" i="63"/>
  <c r="DH43" i="63"/>
  <c r="DA43" i="63"/>
  <c r="CT43" i="63"/>
  <c r="CK43" i="63"/>
  <c r="CD43" i="63"/>
  <c r="BW43" i="63"/>
  <c r="BV43" i="63"/>
  <c r="BO43" i="63"/>
  <c r="BH43" i="63"/>
  <c r="BA43" i="63"/>
  <c r="AT43" i="63"/>
  <c r="AM43" i="63"/>
  <c r="Y43" i="63"/>
  <c r="S43" i="63"/>
  <c r="R43" i="63"/>
  <c r="H43" i="63"/>
  <c r="B43" i="63"/>
  <c r="GA42" i="63"/>
  <c r="FT42" i="63"/>
  <c r="FO42" i="63"/>
  <c r="FP42" i="63" s="1"/>
  <c r="FM42" i="63"/>
  <c r="FI42" i="63"/>
  <c r="FF42" i="63"/>
  <c r="EY42" i="63"/>
  <c r="ER42" i="63"/>
  <c r="EK42" i="63"/>
  <c r="ED42" i="63"/>
  <c r="DW42" i="63"/>
  <c r="DP42" i="63"/>
  <c r="DJ42" i="63"/>
  <c r="DH42" i="63"/>
  <c r="DA42" i="63"/>
  <c r="CT42" i="63"/>
  <c r="CK42" i="63"/>
  <c r="CD42" i="63"/>
  <c r="BW42" i="63"/>
  <c r="BV42" i="63"/>
  <c r="BO42" i="63"/>
  <c r="BH42" i="63"/>
  <c r="BA42" i="63"/>
  <c r="AT42" i="63"/>
  <c r="AM42" i="63"/>
  <c r="Y42" i="63"/>
  <c r="S42" i="63"/>
  <c r="R42" i="63"/>
  <c r="H42" i="63"/>
  <c r="B42" i="63"/>
  <c r="GA41" i="63"/>
  <c r="FT41" i="63"/>
  <c r="FO41" i="63"/>
  <c r="FP41" i="63" s="1"/>
  <c r="FM41" i="63"/>
  <c r="FI41" i="63"/>
  <c r="FF41" i="63"/>
  <c r="EY41" i="63"/>
  <c r="ER41" i="63"/>
  <c r="EK41" i="63"/>
  <c r="ED41" i="63"/>
  <c r="DW41" i="63"/>
  <c r="DP41" i="63"/>
  <c r="DJ41" i="63"/>
  <c r="DH41" i="63"/>
  <c r="DA41" i="63"/>
  <c r="CT41" i="63"/>
  <c r="CK41" i="63"/>
  <c r="CD41" i="63"/>
  <c r="BW41" i="63"/>
  <c r="BV41" i="63"/>
  <c r="BO41" i="63"/>
  <c r="BH41" i="63"/>
  <c r="BA41" i="63"/>
  <c r="AT41" i="63"/>
  <c r="AM41" i="63"/>
  <c r="Y41" i="63"/>
  <c r="S41" i="63"/>
  <c r="R41" i="63"/>
  <c r="H41" i="63"/>
  <c r="B41" i="63"/>
  <c r="GA40" i="63"/>
  <c r="FT40" i="63"/>
  <c r="FO40" i="63"/>
  <c r="FP40" i="63" s="1"/>
  <c r="FM40" i="63"/>
  <c r="FI40" i="63"/>
  <c r="FF40" i="63"/>
  <c r="EY40" i="63"/>
  <c r="ER40" i="63"/>
  <c r="EK40" i="63"/>
  <c r="ED40" i="63"/>
  <c r="DW40" i="63"/>
  <c r="DP40" i="63"/>
  <c r="DJ40" i="63"/>
  <c r="DH40" i="63"/>
  <c r="DA40" i="63"/>
  <c r="CT40" i="63"/>
  <c r="CK40" i="63"/>
  <c r="CD40" i="63"/>
  <c r="BW40" i="63"/>
  <c r="BV40" i="63"/>
  <c r="BO40" i="63"/>
  <c r="BH40" i="63"/>
  <c r="BA40" i="63"/>
  <c r="AT40" i="63"/>
  <c r="AM40" i="63"/>
  <c r="Y40" i="63"/>
  <c r="S40" i="63"/>
  <c r="R40" i="63"/>
  <c r="H40" i="63"/>
  <c r="B40" i="63"/>
  <c r="GA39" i="63"/>
  <c r="FT39" i="63"/>
  <c r="FO39" i="63"/>
  <c r="FP39" i="63" s="1"/>
  <c r="FM39" i="63"/>
  <c r="FI39" i="63"/>
  <c r="FF39" i="63"/>
  <c r="EY39" i="63"/>
  <c r="ER39" i="63"/>
  <c r="EK39" i="63"/>
  <c r="ED39" i="63"/>
  <c r="DW39" i="63"/>
  <c r="DP39" i="63"/>
  <c r="DJ39" i="63"/>
  <c r="DH39" i="63"/>
  <c r="DA39" i="63"/>
  <c r="CT39" i="63"/>
  <c r="CK39" i="63"/>
  <c r="CD39" i="63"/>
  <c r="BW39" i="63"/>
  <c r="BV39" i="63"/>
  <c r="BO39" i="63"/>
  <c r="BH39" i="63"/>
  <c r="BA39" i="63"/>
  <c r="AT39" i="63"/>
  <c r="AM39" i="63"/>
  <c r="Y39" i="63"/>
  <c r="S39" i="63"/>
  <c r="R39" i="63"/>
  <c r="H39" i="63"/>
  <c r="B39" i="63"/>
  <c r="GA38" i="63"/>
  <c r="FT38" i="63"/>
  <c r="FO38" i="63"/>
  <c r="FP38" i="63" s="1"/>
  <c r="FM38" i="63"/>
  <c r="FI38" i="63"/>
  <c r="FF38" i="63"/>
  <c r="EY38" i="63"/>
  <c r="ER38" i="63"/>
  <c r="EK38" i="63"/>
  <c r="ED38" i="63"/>
  <c r="DW38" i="63"/>
  <c r="DP38" i="63"/>
  <c r="DJ38" i="63"/>
  <c r="DH38" i="63"/>
  <c r="DA38" i="63"/>
  <c r="CT38" i="63"/>
  <c r="CK38" i="63"/>
  <c r="CD38" i="63"/>
  <c r="BW38" i="63"/>
  <c r="BV38" i="63"/>
  <c r="BO38" i="63"/>
  <c r="BH38" i="63"/>
  <c r="BA38" i="63"/>
  <c r="AT38" i="63"/>
  <c r="AM38" i="63"/>
  <c r="Y38" i="63"/>
  <c r="S38" i="63"/>
  <c r="R38" i="63"/>
  <c r="H38" i="63"/>
  <c r="B38" i="63"/>
  <c r="GA37" i="63"/>
  <c r="FT37" i="63"/>
  <c r="FO37" i="63"/>
  <c r="FP37" i="63" s="1"/>
  <c r="FM37" i="63"/>
  <c r="FI37" i="63"/>
  <c r="FF37" i="63"/>
  <c r="EY37" i="63"/>
  <c r="ER37" i="63"/>
  <c r="EK37" i="63"/>
  <c r="ED37" i="63"/>
  <c r="DW37" i="63"/>
  <c r="DP37" i="63"/>
  <c r="DJ37" i="63"/>
  <c r="DH37" i="63"/>
  <c r="DA37" i="63"/>
  <c r="CT37" i="63"/>
  <c r="CK37" i="63"/>
  <c r="CD37" i="63"/>
  <c r="BW37" i="63"/>
  <c r="BV37" i="63"/>
  <c r="BO37" i="63"/>
  <c r="BH37" i="63"/>
  <c r="BA37" i="63"/>
  <c r="AT37" i="63"/>
  <c r="AM37" i="63"/>
  <c r="Y37" i="63"/>
  <c r="S37" i="63"/>
  <c r="R37" i="63"/>
  <c r="H37" i="63"/>
  <c r="B37" i="63"/>
  <c r="GA36" i="63"/>
  <c r="FT36" i="63"/>
  <c r="FO36" i="63"/>
  <c r="FP36" i="63" s="1"/>
  <c r="FM36" i="63"/>
  <c r="FI36" i="63"/>
  <c r="FF36" i="63"/>
  <c r="EY36" i="63"/>
  <c r="ER36" i="63"/>
  <c r="EK36" i="63"/>
  <c r="ED36" i="63"/>
  <c r="DW36" i="63"/>
  <c r="DP36" i="63"/>
  <c r="DJ36" i="63"/>
  <c r="DH36" i="63"/>
  <c r="DA36" i="63"/>
  <c r="CT36" i="63"/>
  <c r="CK36" i="63"/>
  <c r="CD36" i="63"/>
  <c r="BW36" i="63"/>
  <c r="BV36" i="63"/>
  <c r="BO36" i="63"/>
  <c r="BH36" i="63"/>
  <c r="BA36" i="63"/>
  <c r="AT36" i="63"/>
  <c r="AM36" i="63"/>
  <c r="Y36" i="63"/>
  <c r="S36" i="63"/>
  <c r="R36" i="63"/>
  <c r="H36" i="63"/>
  <c r="B36" i="63"/>
  <c r="GA35" i="63"/>
  <c r="FT35" i="63"/>
  <c r="FO35" i="63"/>
  <c r="FP35" i="63" s="1"/>
  <c r="FM35" i="63"/>
  <c r="FI35" i="63"/>
  <c r="FF35" i="63"/>
  <c r="EY35" i="63"/>
  <c r="ER35" i="63"/>
  <c r="EK35" i="63"/>
  <c r="ED35" i="63"/>
  <c r="DW35" i="63"/>
  <c r="DP35" i="63"/>
  <c r="DJ35" i="63"/>
  <c r="DH35" i="63"/>
  <c r="DA35" i="63"/>
  <c r="CT35" i="63"/>
  <c r="CK35" i="63"/>
  <c r="CD35" i="63"/>
  <c r="BW35" i="63"/>
  <c r="BV35" i="63"/>
  <c r="BO35" i="63"/>
  <c r="BH35" i="63"/>
  <c r="BA35" i="63"/>
  <c r="AT35" i="63"/>
  <c r="AM35" i="63"/>
  <c r="Y35" i="63"/>
  <c r="S35" i="63"/>
  <c r="R35" i="63"/>
  <c r="H35" i="63"/>
  <c r="B35" i="63"/>
  <c r="GA34" i="63"/>
  <c r="FT34" i="63"/>
  <c r="FO34" i="63"/>
  <c r="FP34" i="63" s="1"/>
  <c r="FM34" i="63"/>
  <c r="FI34" i="63"/>
  <c r="FF34" i="63"/>
  <c r="EY34" i="63"/>
  <c r="ER34" i="63"/>
  <c r="EK34" i="63"/>
  <c r="ED34" i="63"/>
  <c r="DW34" i="63"/>
  <c r="DP34" i="63"/>
  <c r="DJ34" i="63"/>
  <c r="DH34" i="63"/>
  <c r="DA34" i="63"/>
  <c r="CT34" i="63"/>
  <c r="CK34" i="63"/>
  <c r="CD34" i="63"/>
  <c r="BW34" i="63"/>
  <c r="BV34" i="63"/>
  <c r="BO34" i="63"/>
  <c r="BH34" i="63"/>
  <c r="BA34" i="63"/>
  <c r="AT34" i="63"/>
  <c r="AM34" i="63"/>
  <c r="Y34" i="63"/>
  <c r="S34" i="63"/>
  <c r="R34" i="63"/>
  <c r="H34" i="63"/>
  <c r="B34" i="63"/>
  <c r="GA33" i="63"/>
  <c r="FT33" i="63"/>
  <c r="FO33" i="63"/>
  <c r="FP33" i="63" s="1"/>
  <c r="FM33" i="63"/>
  <c r="FI33" i="63"/>
  <c r="FF33" i="63"/>
  <c r="EY33" i="63"/>
  <c r="ER33" i="63"/>
  <c r="EK33" i="63"/>
  <c r="ED33" i="63"/>
  <c r="DW33" i="63"/>
  <c r="DP33" i="63"/>
  <c r="DJ33" i="63"/>
  <c r="DH33" i="63"/>
  <c r="DA33" i="63"/>
  <c r="CT33" i="63"/>
  <c r="CK33" i="63"/>
  <c r="CD33" i="63"/>
  <c r="BW33" i="63"/>
  <c r="BV33" i="63"/>
  <c r="BO33" i="63"/>
  <c r="BH33" i="63"/>
  <c r="BA33" i="63"/>
  <c r="AT33" i="63"/>
  <c r="AM33" i="63"/>
  <c r="Y33" i="63"/>
  <c r="S33" i="63"/>
  <c r="R33" i="63"/>
  <c r="H33" i="63"/>
  <c r="B33" i="63"/>
  <c r="GA32" i="63"/>
  <c r="FT32" i="63"/>
  <c r="FO32" i="63"/>
  <c r="FP32" i="63" s="1"/>
  <c r="FM32" i="63"/>
  <c r="FI32" i="63"/>
  <c r="FF32" i="63"/>
  <c r="EY32" i="63"/>
  <c r="ER32" i="63"/>
  <c r="EK32" i="63"/>
  <c r="ED32" i="63"/>
  <c r="DW32" i="63"/>
  <c r="DP32" i="63"/>
  <c r="DJ32" i="63"/>
  <c r="DH32" i="63"/>
  <c r="DA32" i="63"/>
  <c r="CT32" i="63"/>
  <c r="CK32" i="63"/>
  <c r="CD32" i="63"/>
  <c r="BW32" i="63"/>
  <c r="BV32" i="63"/>
  <c r="BO32" i="63"/>
  <c r="BH32" i="63"/>
  <c r="BA32" i="63"/>
  <c r="AT32" i="63"/>
  <c r="AM32" i="63"/>
  <c r="Y32" i="63"/>
  <c r="S32" i="63"/>
  <c r="R32" i="63"/>
  <c r="H32" i="63"/>
  <c r="B32" i="63"/>
  <c r="GA31" i="63"/>
  <c r="FT31" i="63"/>
  <c r="FO31" i="63"/>
  <c r="FP31" i="63" s="1"/>
  <c r="FM31" i="63"/>
  <c r="FI31" i="63"/>
  <c r="FF31" i="63"/>
  <c r="EY31" i="63"/>
  <c r="ER31" i="63"/>
  <c r="EK31" i="63"/>
  <c r="ED31" i="63"/>
  <c r="DW31" i="63"/>
  <c r="DP31" i="63"/>
  <c r="DJ31" i="63"/>
  <c r="DH31" i="63"/>
  <c r="DA31" i="63"/>
  <c r="CT31" i="63"/>
  <c r="CK31" i="63"/>
  <c r="CD31" i="63"/>
  <c r="BW31" i="63"/>
  <c r="BV31" i="63"/>
  <c r="BO31" i="63"/>
  <c r="BH31" i="63"/>
  <c r="BA31" i="63"/>
  <c r="AT31" i="63"/>
  <c r="AM31" i="63"/>
  <c r="Y31" i="63"/>
  <c r="S31" i="63"/>
  <c r="R31" i="63"/>
  <c r="H31" i="63"/>
  <c r="B31" i="63"/>
  <c r="GA30" i="63"/>
  <c r="FT30" i="63"/>
  <c r="FO30" i="63"/>
  <c r="FP30" i="63" s="1"/>
  <c r="FM30" i="63"/>
  <c r="FI30" i="63"/>
  <c r="FF30" i="63"/>
  <c r="EY30" i="63"/>
  <c r="ER30" i="63"/>
  <c r="EK30" i="63"/>
  <c r="ED30" i="63"/>
  <c r="DW30" i="63"/>
  <c r="DP30" i="63"/>
  <c r="DJ30" i="63"/>
  <c r="DH30" i="63"/>
  <c r="DA30" i="63"/>
  <c r="CT30" i="63"/>
  <c r="CK30" i="63"/>
  <c r="CD30" i="63"/>
  <c r="BW30" i="63"/>
  <c r="BV30" i="63"/>
  <c r="BO30" i="63"/>
  <c r="BH30" i="63"/>
  <c r="BA30" i="63"/>
  <c r="AT30" i="63"/>
  <c r="AM30" i="63"/>
  <c r="Y30" i="63"/>
  <c r="S30" i="63"/>
  <c r="R30" i="63"/>
  <c r="H30" i="63"/>
  <c r="B30" i="63"/>
  <c r="GA29" i="63"/>
  <c r="FT29" i="63"/>
  <c r="FO29" i="63"/>
  <c r="FP29" i="63" s="1"/>
  <c r="FM29" i="63"/>
  <c r="FI29" i="63"/>
  <c r="FF29" i="63"/>
  <c r="EY29" i="63"/>
  <c r="ER29" i="63"/>
  <c r="EK29" i="63"/>
  <c r="ED29" i="63"/>
  <c r="DW29" i="63"/>
  <c r="DP29" i="63"/>
  <c r="DJ29" i="63"/>
  <c r="DH29" i="63"/>
  <c r="DA29" i="63"/>
  <c r="CT29" i="63"/>
  <c r="CK29" i="63"/>
  <c r="CD29" i="63"/>
  <c r="BW29" i="63"/>
  <c r="BV29" i="63"/>
  <c r="BO29" i="63"/>
  <c r="BH29" i="63"/>
  <c r="BA29" i="63"/>
  <c r="AT29" i="63"/>
  <c r="AM29" i="63"/>
  <c r="Y29" i="63"/>
  <c r="S29" i="63"/>
  <c r="R29" i="63"/>
  <c r="H29" i="63"/>
  <c r="B29" i="63"/>
  <c r="GA28" i="63"/>
  <c r="FT28" i="63"/>
  <c r="FO28" i="63"/>
  <c r="FP28" i="63" s="1"/>
  <c r="FM28" i="63"/>
  <c r="FI28" i="63"/>
  <c r="FF28" i="63"/>
  <c r="EY28" i="63"/>
  <c r="ER28" i="63"/>
  <c r="EK28" i="63"/>
  <c r="ED28" i="63"/>
  <c r="DW28" i="63"/>
  <c r="DP28" i="63"/>
  <c r="DJ28" i="63"/>
  <c r="DH28" i="63"/>
  <c r="DA28" i="63"/>
  <c r="CT28" i="63"/>
  <c r="CK28" i="63"/>
  <c r="CD28" i="63"/>
  <c r="BW28" i="63"/>
  <c r="BV28" i="63"/>
  <c r="BO28" i="63"/>
  <c r="BH28" i="63"/>
  <c r="BA28" i="63"/>
  <c r="AT28" i="63"/>
  <c r="AM28" i="63"/>
  <c r="Y28" i="63"/>
  <c r="S28" i="63"/>
  <c r="R28" i="63"/>
  <c r="H28" i="63"/>
  <c r="B28" i="63"/>
  <c r="GA27" i="63"/>
  <c r="FT27" i="63"/>
  <c r="FO27" i="63"/>
  <c r="FP27" i="63" s="1"/>
  <c r="FM27" i="63"/>
  <c r="FI27" i="63"/>
  <c r="FF27" i="63"/>
  <c r="EY27" i="63"/>
  <c r="ER27" i="63"/>
  <c r="EK27" i="63"/>
  <c r="ED27" i="63"/>
  <c r="DW27" i="63"/>
  <c r="DP27" i="63"/>
  <c r="DJ27" i="63"/>
  <c r="DH27" i="63"/>
  <c r="DA27" i="63"/>
  <c r="CT27" i="63"/>
  <c r="CK27" i="63"/>
  <c r="CD27" i="63"/>
  <c r="BW27" i="63"/>
  <c r="BV27" i="63"/>
  <c r="BO27" i="63"/>
  <c r="BH27" i="63"/>
  <c r="BA27" i="63"/>
  <c r="AT27" i="63"/>
  <c r="AM27" i="63"/>
  <c r="Y27" i="63"/>
  <c r="S27" i="63"/>
  <c r="R27" i="63"/>
  <c r="H27" i="63"/>
  <c r="B27" i="63"/>
  <c r="GA26" i="63"/>
  <c r="FT26" i="63"/>
  <c r="FO26" i="63"/>
  <c r="FP26" i="63" s="1"/>
  <c r="FM26" i="63"/>
  <c r="FI26" i="63"/>
  <c r="FF26" i="63"/>
  <c r="EY26" i="63"/>
  <c r="ER26" i="63"/>
  <c r="EK26" i="63"/>
  <c r="ED26" i="63"/>
  <c r="DW26" i="63"/>
  <c r="DP26" i="63"/>
  <c r="DJ26" i="63"/>
  <c r="DH26" i="63"/>
  <c r="DA26" i="63"/>
  <c r="CT26" i="63"/>
  <c r="CK26" i="63"/>
  <c r="CD26" i="63"/>
  <c r="BW26" i="63"/>
  <c r="BV26" i="63"/>
  <c r="BO26" i="63"/>
  <c r="BH26" i="63"/>
  <c r="BA26" i="63"/>
  <c r="AT26" i="63"/>
  <c r="AM26" i="63"/>
  <c r="Y26" i="63"/>
  <c r="S26" i="63"/>
  <c r="R26" i="63"/>
  <c r="H26" i="63"/>
  <c r="B26" i="63"/>
  <c r="GA25" i="63"/>
  <c r="FT25" i="63"/>
  <c r="FO25" i="63"/>
  <c r="FP25" i="63" s="1"/>
  <c r="FM25" i="63"/>
  <c r="FI25" i="63"/>
  <c r="FF25" i="63"/>
  <c r="EY25" i="63"/>
  <c r="ER25" i="63"/>
  <c r="EK25" i="63"/>
  <c r="ED25" i="63"/>
  <c r="DW25" i="63"/>
  <c r="DP25" i="63"/>
  <c r="DJ25" i="63"/>
  <c r="DH25" i="63"/>
  <c r="DA25" i="63"/>
  <c r="CT25" i="63"/>
  <c r="CK25" i="63"/>
  <c r="CD25" i="63"/>
  <c r="BW25" i="63"/>
  <c r="BV25" i="63"/>
  <c r="BO25" i="63"/>
  <c r="BH25" i="63"/>
  <c r="BA25" i="63"/>
  <c r="AT25" i="63"/>
  <c r="AM25" i="63"/>
  <c r="Y25" i="63"/>
  <c r="S25" i="63"/>
  <c r="R25" i="63"/>
  <c r="H25" i="63"/>
  <c r="B25" i="63"/>
  <c r="GA24" i="63"/>
  <c r="FT24" i="63"/>
  <c r="FO24" i="63"/>
  <c r="FP24" i="63" s="1"/>
  <c r="FM24" i="63"/>
  <c r="FI24" i="63"/>
  <c r="FF24" i="63"/>
  <c r="EY24" i="63"/>
  <c r="ER24" i="63"/>
  <c r="EK24" i="63"/>
  <c r="ED24" i="63"/>
  <c r="DW24" i="63"/>
  <c r="DP24" i="63"/>
  <c r="DJ24" i="63"/>
  <c r="DH24" i="63"/>
  <c r="DA24" i="63"/>
  <c r="CT24" i="63"/>
  <c r="CK24" i="63"/>
  <c r="CD24" i="63"/>
  <c r="BW24" i="63"/>
  <c r="BV24" i="63"/>
  <c r="BO24" i="63"/>
  <c r="BH24" i="63"/>
  <c r="BA24" i="63"/>
  <c r="AT24" i="63"/>
  <c r="AM24" i="63"/>
  <c r="Y24" i="63"/>
  <c r="S24" i="63"/>
  <c r="R24" i="63"/>
  <c r="H24" i="63"/>
  <c r="B24" i="63"/>
  <c r="GA23" i="63"/>
  <c r="FT23" i="63"/>
  <c r="FO23" i="63"/>
  <c r="FP23" i="63" s="1"/>
  <c r="FM23" i="63"/>
  <c r="FI23" i="63"/>
  <c r="FF23" i="63"/>
  <c r="EY23" i="63"/>
  <c r="ER23" i="63"/>
  <c r="EK23" i="63"/>
  <c r="ED23" i="63"/>
  <c r="DW23" i="63"/>
  <c r="DP23" i="63"/>
  <c r="DJ23" i="63"/>
  <c r="DH23" i="63"/>
  <c r="DA23" i="63"/>
  <c r="CT23" i="63"/>
  <c r="CK23" i="63"/>
  <c r="CD23" i="63"/>
  <c r="BW23" i="63"/>
  <c r="BV23" i="63"/>
  <c r="BO23" i="63"/>
  <c r="BH23" i="63"/>
  <c r="BA23" i="63"/>
  <c r="AT23" i="63"/>
  <c r="AM23" i="63"/>
  <c r="Y23" i="63"/>
  <c r="S23" i="63"/>
  <c r="R23" i="63"/>
  <c r="H23" i="63"/>
  <c r="B23" i="63"/>
  <c r="GA22" i="63"/>
  <c r="FT22" i="63"/>
  <c r="FO22" i="63"/>
  <c r="FP22" i="63" s="1"/>
  <c r="FM22" i="63"/>
  <c r="FI22" i="63"/>
  <c r="FF22" i="63"/>
  <c r="EY22" i="63"/>
  <c r="ER22" i="63"/>
  <c r="EK22" i="63"/>
  <c r="ED22" i="63"/>
  <c r="DW22" i="63"/>
  <c r="DP22" i="63"/>
  <c r="DJ22" i="63"/>
  <c r="DH22" i="63"/>
  <c r="DA22" i="63"/>
  <c r="CT22" i="63"/>
  <c r="CK22" i="63"/>
  <c r="CD22" i="63"/>
  <c r="BW22" i="63"/>
  <c r="BV22" i="63"/>
  <c r="BO22" i="63"/>
  <c r="BH22" i="63"/>
  <c r="BA22" i="63"/>
  <c r="AT22" i="63"/>
  <c r="AM22" i="63"/>
  <c r="Y22" i="63"/>
  <c r="S22" i="63"/>
  <c r="R22" i="63"/>
  <c r="H22" i="63"/>
  <c r="B22" i="63"/>
  <c r="GA21" i="63"/>
  <c r="FT21" i="63"/>
  <c r="FO21" i="63"/>
  <c r="FP21" i="63" s="1"/>
  <c r="FM21" i="63"/>
  <c r="FI21" i="63"/>
  <c r="FF21" i="63"/>
  <c r="EY21" i="63"/>
  <c r="ER21" i="63"/>
  <c r="EK21" i="63"/>
  <c r="ED21" i="63"/>
  <c r="DW21" i="63"/>
  <c r="DP21" i="63"/>
  <c r="DJ21" i="63"/>
  <c r="DH21" i="63"/>
  <c r="DA21" i="63"/>
  <c r="CT21" i="63"/>
  <c r="CK21" i="63"/>
  <c r="CD21" i="63"/>
  <c r="BW21" i="63"/>
  <c r="BV21" i="63"/>
  <c r="BO21" i="63"/>
  <c r="BH21" i="63"/>
  <c r="BA21" i="63"/>
  <c r="AT21" i="63"/>
  <c r="AM21" i="63"/>
  <c r="Y21" i="63"/>
  <c r="S21" i="63"/>
  <c r="R21" i="63"/>
  <c r="H21" i="63"/>
  <c r="B21" i="63"/>
  <c r="GA20" i="63"/>
  <c r="FT20" i="63"/>
  <c r="FO20" i="63"/>
  <c r="FP20" i="63" s="1"/>
  <c r="FM20" i="63"/>
  <c r="FF20" i="63"/>
  <c r="EY20" i="63"/>
  <c r="ER20" i="63"/>
  <c r="EK20" i="63"/>
  <c r="ED20" i="63"/>
  <c r="DW20" i="63"/>
  <c r="DP20" i="63"/>
  <c r="DJ20" i="63"/>
  <c r="DH20" i="63"/>
  <c r="DA20" i="63"/>
  <c r="CT20" i="63"/>
  <c r="CK20" i="63"/>
  <c r="CD20" i="63"/>
  <c r="BW20" i="63"/>
  <c r="BV20" i="63"/>
  <c r="BO20" i="63"/>
  <c r="BH20" i="63"/>
  <c r="BA20" i="63"/>
  <c r="AT20" i="63"/>
  <c r="AM20" i="63"/>
  <c r="Y20" i="63"/>
  <c r="S20" i="63"/>
  <c r="R20" i="63"/>
  <c r="H20" i="63"/>
  <c r="B20" i="63"/>
  <c r="GA19" i="63"/>
  <c r="FT19" i="63"/>
  <c r="FO19" i="63"/>
  <c r="FP19" i="63" s="1"/>
  <c r="FM19" i="63"/>
  <c r="FI19" i="63"/>
  <c r="FF19" i="63"/>
  <c r="EY19" i="63"/>
  <c r="ER19" i="63"/>
  <c r="EK19" i="63"/>
  <c r="ED19" i="63"/>
  <c r="DW19" i="63"/>
  <c r="DP19" i="63"/>
  <c r="DJ19" i="63"/>
  <c r="DH19" i="63"/>
  <c r="DA19" i="63"/>
  <c r="CT19" i="63"/>
  <c r="CK19" i="63"/>
  <c r="CD19" i="63"/>
  <c r="BW19" i="63"/>
  <c r="BV19" i="63"/>
  <c r="BO19" i="63"/>
  <c r="BH19" i="63"/>
  <c r="BA19" i="63"/>
  <c r="AT19" i="63"/>
  <c r="AM19" i="63"/>
  <c r="Y19" i="63"/>
  <c r="S19" i="63"/>
  <c r="R19" i="63"/>
  <c r="H19" i="63"/>
  <c r="B19" i="63"/>
  <c r="GA18" i="63"/>
  <c r="FT18" i="63"/>
  <c r="FO18" i="63"/>
  <c r="FP18" i="63" s="1"/>
  <c r="FM18" i="63"/>
  <c r="FI18" i="63"/>
  <c r="FF18" i="63"/>
  <c r="EY18" i="63"/>
  <c r="ER18" i="63"/>
  <c r="EK18" i="63"/>
  <c r="ED18" i="63"/>
  <c r="DW18" i="63"/>
  <c r="DP18" i="63"/>
  <c r="DJ18" i="63"/>
  <c r="DH18" i="63"/>
  <c r="DA18" i="63"/>
  <c r="CT18" i="63"/>
  <c r="CK18" i="63"/>
  <c r="CD18" i="63"/>
  <c r="BW18" i="63"/>
  <c r="BV18" i="63"/>
  <c r="BO18" i="63"/>
  <c r="BH18" i="63"/>
  <c r="BA18" i="63"/>
  <c r="AT18" i="63"/>
  <c r="AM18" i="63"/>
  <c r="Y18" i="63"/>
  <c r="S18" i="63"/>
  <c r="R18" i="63"/>
  <c r="H18" i="63"/>
  <c r="B18" i="63"/>
  <c r="GA17" i="63"/>
  <c r="FT17" i="63"/>
  <c r="FO17" i="63"/>
  <c r="FP17" i="63" s="1"/>
  <c r="FM17" i="63"/>
  <c r="FI17" i="63"/>
  <c r="FF17" i="63"/>
  <c r="EY17" i="63"/>
  <c r="ER17" i="63"/>
  <c r="EK17" i="63"/>
  <c r="ED17" i="63"/>
  <c r="DW17" i="63"/>
  <c r="DP17" i="63"/>
  <c r="DJ17" i="63"/>
  <c r="DH17" i="63"/>
  <c r="DA17" i="63"/>
  <c r="CT17" i="63"/>
  <c r="CK17" i="63"/>
  <c r="CD17" i="63"/>
  <c r="BW17" i="63"/>
  <c r="BV17" i="63"/>
  <c r="BO17" i="63"/>
  <c r="BH17" i="63"/>
  <c r="BA17" i="63"/>
  <c r="AT17" i="63"/>
  <c r="AM17" i="63"/>
  <c r="Y17" i="63"/>
  <c r="S17" i="63"/>
  <c r="R17" i="63"/>
  <c r="H17" i="63"/>
  <c r="B17" i="63"/>
  <c r="GA16" i="63"/>
  <c r="FT16" i="63"/>
  <c r="FO16" i="63"/>
  <c r="FP16" i="63" s="1"/>
  <c r="FM16" i="63"/>
  <c r="FI16" i="63"/>
  <c r="FF16" i="63"/>
  <c r="EY16" i="63"/>
  <c r="ER16" i="63"/>
  <c r="EK16" i="63"/>
  <c r="ED16" i="63"/>
  <c r="DW16" i="63"/>
  <c r="DP16" i="63"/>
  <c r="DJ16" i="63"/>
  <c r="DH16" i="63"/>
  <c r="DA16" i="63"/>
  <c r="CT16" i="63"/>
  <c r="CK16" i="63"/>
  <c r="CD16" i="63"/>
  <c r="BW16" i="63"/>
  <c r="BV16" i="63"/>
  <c r="BO16" i="63"/>
  <c r="BH16" i="63"/>
  <c r="BA16" i="63"/>
  <c r="AT16" i="63"/>
  <c r="AM16" i="63"/>
  <c r="Y16" i="63"/>
  <c r="S16" i="63"/>
  <c r="R16" i="63"/>
  <c r="H16" i="63"/>
  <c r="B16" i="63"/>
  <c r="GA15" i="63"/>
  <c r="FT15" i="63"/>
  <c r="FO15" i="63"/>
  <c r="FP15" i="63" s="1"/>
  <c r="FM15" i="63"/>
  <c r="FI15" i="63"/>
  <c r="FF15" i="63"/>
  <c r="EY15" i="63"/>
  <c r="ER15" i="63"/>
  <c r="EK15" i="63"/>
  <c r="ED15" i="63"/>
  <c r="DW15" i="63"/>
  <c r="DP15" i="63"/>
  <c r="DJ15" i="63"/>
  <c r="DH15" i="63"/>
  <c r="DA15" i="63"/>
  <c r="CT15" i="63"/>
  <c r="CK15" i="63"/>
  <c r="CD15" i="63"/>
  <c r="BW15" i="63"/>
  <c r="BV15" i="63"/>
  <c r="BO15" i="63"/>
  <c r="BH15" i="63"/>
  <c r="BA15" i="63"/>
  <c r="AT15" i="63"/>
  <c r="AM15" i="63"/>
  <c r="Y15" i="63"/>
  <c r="S15" i="63"/>
  <c r="R15" i="63"/>
  <c r="H15" i="63"/>
  <c r="B15" i="63"/>
  <c r="GA14" i="63"/>
  <c r="FT14" i="63"/>
  <c r="FO14" i="63"/>
  <c r="FP14" i="63" s="1"/>
  <c r="FM14" i="63"/>
  <c r="FI14" i="63"/>
  <c r="FF14" i="63"/>
  <c r="EY14" i="63"/>
  <c r="ER14" i="63"/>
  <c r="EK14" i="63"/>
  <c r="ED14" i="63"/>
  <c r="DW14" i="63"/>
  <c r="DP14" i="63"/>
  <c r="DJ14" i="63"/>
  <c r="DH14" i="63"/>
  <c r="DA14" i="63"/>
  <c r="CT14" i="63"/>
  <c r="CK14" i="63"/>
  <c r="CD14" i="63"/>
  <c r="BW14" i="63"/>
  <c r="BV14" i="63"/>
  <c r="BO14" i="63"/>
  <c r="BH14" i="63"/>
  <c r="BA14" i="63"/>
  <c r="AT14" i="63"/>
  <c r="AM14" i="63"/>
  <c r="Y14" i="63"/>
  <c r="S14" i="63"/>
  <c r="R14" i="63"/>
  <c r="H14" i="63"/>
  <c r="B14" i="63"/>
  <c r="GA13" i="63"/>
  <c r="FT13" i="63"/>
  <c r="FO13" i="63"/>
  <c r="FP13" i="63" s="1"/>
  <c r="FM13" i="63"/>
  <c r="FI13" i="63"/>
  <c r="FF13" i="63"/>
  <c r="EY13" i="63"/>
  <c r="ER13" i="63"/>
  <c r="EK13" i="63"/>
  <c r="ED13" i="63"/>
  <c r="DW13" i="63"/>
  <c r="DP13" i="63"/>
  <c r="DJ13" i="63"/>
  <c r="DH13" i="63"/>
  <c r="DA13" i="63"/>
  <c r="CT13" i="63"/>
  <c r="CK13" i="63"/>
  <c r="CD13" i="63"/>
  <c r="BW13" i="63"/>
  <c r="BV13" i="63"/>
  <c r="BO13" i="63"/>
  <c r="BH13" i="63"/>
  <c r="BA13" i="63"/>
  <c r="AT13" i="63"/>
  <c r="AM13" i="63"/>
  <c r="Y13" i="63"/>
  <c r="S13" i="63"/>
  <c r="R13" i="63"/>
  <c r="H13" i="63"/>
  <c r="B13" i="63"/>
  <c r="GA12" i="63"/>
  <c r="FT12" i="63"/>
  <c r="FO12" i="63"/>
  <c r="FP12" i="63" s="1"/>
  <c r="FM12" i="63"/>
  <c r="FF12" i="63"/>
  <c r="EY12" i="63"/>
  <c r="ER12" i="63"/>
  <c r="EK12" i="63"/>
  <c r="ED12" i="63"/>
  <c r="DW12" i="63"/>
  <c r="DP12" i="63"/>
  <c r="DJ12" i="63"/>
  <c r="DH12" i="63"/>
  <c r="DA12" i="63"/>
  <c r="CT12" i="63"/>
  <c r="CK12" i="63"/>
  <c r="CD12" i="63"/>
  <c r="BW12" i="63"/>
  <c r="BV12" i="63"/>
  <c r="BO12" i="63"/>
  <c r="BH12" i="63"/>
  <c r="BA12" i="63"/>
  <c r="AT12" i="63"/>
  <c r="AM12" i="63"/>
  <c r="Y12" i="63"/>
  <c r="S12" i="63"/>
  <c r="R12" i="63"/>
  <c r="H12" i="63"/>
  <c r="B12" i="63"/>
  <c r="GA11" i="63"/>
  <c r="FT11" i="63"/>
  <c r="FO11" i="63"/>
  <c r="FP11" i="63" s="1"/>
  <c r="FM11" i="63"/>
  <c r="FI11" i="63"/>
  <c r="FF11" i="63"/>
  <c r="EY11" i="63"/>
  <c r="ER11" i="63"/>
  <c r="EK11" i="63"/>
  <c r="ED11" i="63"/>
  <c r="DW11" i="63"/>
  <c r="DP11" i="63"/>
  <c r="DJ11" i="63"/>
  <c r="DH11" i="63"/>
  <c r="DA11" i="63"/>
  <c r="CT11" i="63"/>
  <c r="CK11" i="63"/>
  <c r="CD11" i="63"/>
  <c r="BW11" i="63"/>
  <c r="BV11" i="63"/>
  <c r="BO11" i="63"/>
  <c r="BH11" i="63"/>
  <c r="BA11" i="63"/>
  <c r="AT11" i="63"/>
  <c r="AM11" i="63"/>
  <c r="Y11" i="63"/>
  <c r="S11" i="63"/>
  <c r="R11" i="63"/>
  <c r="H11" i="63"/>
  <c r="B11" i="63"/>
  <c r="GA10" i="63"/>
  <c r="FT10" i="63"/>
  <c r="FO10" i="63"/>
  <c r="FP10" i="63" s="1"/>
  <c r="FM10" i="63"/>
  <c r="FI10" i="63"/>
  <c r="FF10" i="63"/>
  <c r="EY10" i="63"/>
  <c r="ER10" i="63"/>
  <c r="EK10" i="63"/>
  <c r="ED10" i="63"/>
  <c r="DW10" i="63"/>
  <c r="DP10" i="63"/>
  <c r="DJ10" i="63"/>
  <c r="DH10" i="63"/>
  <c r="DA10" i="63"/>
  <c r="CT10" i="63"/>
  <c r="CK10" i="63"/>
  <c r="CD10" i="63"/>
  <c r="BW10" i="63"/>
  <c r="BV10" i="63"/>
  <c r="BO10" i="63"/>
  <c r="BH10" i="63"/>
  <c r="BA10" i="63"/>
  <c r="AT10" i="63"/>
  <c r="AM10" i="63"/>
  <c r="Y10" i="63"/>
  <c r="S10" i="63"/>
  <c r="R10" i="63"/>
  <c r="H10" i="63"/>
  <c r="B10" i="63"/>
  <c r="GA9" i="63"/>
  <c r="FT9" i="63"/>
  <c r="FO9" i="63"/>
  <c r="FP9" i="63" s="1"/>
  <c r="FM9" i="63"/>
  <c r="FI9" i="63"/>
  <c r="FF9" i="63"/>
  <c r="EY9" i="63"/>
  <c r="ER9" i="63"/>
  <c r="EK9" i="63"/>
  <c r="ED9" i="63"/>
  <c r="DW9" i="63"/>
  <c r="DP9" i="63"/>
  <c r="DJ9" i="63"/>
  <c r="DH9" i="63"/>
  <c r="DA9" i="63"/>
  <c r="CT9" i="63"/>
  <c r="CK9" i="63"/>
  <c r="CD9" i="63"/>
  <c r="BW9" i="63"/>
  <c r="BV9" i="63"/>
  <c r="BO9" i="63"/>
  <c r="BH9" i="63"/>
  <c r="BA9" i="63"/>
  <c r="AT9" i="63"/>
  <c r="AM9" i="63"/>
  <c r="Y9" i="63"/>
  <c r="S9" i="63"/>
  <c r="R9" i="63"/>
  <c r="H9" i="63"/>
  <c r="B9" i="63"/>
  <c r="GA8" i="63"/>
  <c r="FT8" i="63"/>
  <c r="FO8" i="63"/>
  <c r="FP8" i="63" s="1"/>
  <c r="FM8" i="63"/>
  <c r="FI8" i="63"/>
  <c r="FF8" i="63"/>
  <c r="EY8" i="63"/>
  <c r="ER8" i="63"/>
  <c r="EK8" i="63"/>
  <c r="ED8" i="63"/>
  <c r="DW8" i="63"/>
  <c r="DP8" i="63"/>
  <c r="DJ8" i="63"/>
  <c r="DH8" i="63"/>
  <c r="DA8" i="63"/>
  <c r="CT8" i="63"/>
  <c r="CK8" i="63"/>
  <c r="CD8" i="63"/>
  <c r="BW8" i="63"/>
  <c r="BV8" i="63"/>
  <c r="BO8" i="63"/>
  <c r="BH8" i="63"/>
  <c r="BA8" i="63"/>
  <c r="AT8" i="63"/>
  <c r="AM8" i="63"/>
  <c r="Y8" i="63"/>
  <c r="S8" i="63"/>
  <c r="R8" i="63"/>
  <c r="H8" i="63"/>
  <c r="B8" i="63"/>
  <c r="GA7" i="63"/>
  <c r="FT7" i="63"/>
  <c r="FO7" i="63"/>
  <c r="FP7" i="63" s="1"/>
  <c r="FM7" i="63"/>
  <c r="FI7" i="63"/>
  <c r="FF7" i="63"/>
  <c r="EY7" i="63"/>
  <c r="ER7" i="63"/>
  <c r="EK7" i="63"/>
  <c r="ED7" i="63"/>
  <c r="DW7" i="63"/>
  <c r="DP7" i="63"/>
  <c r="DJ7" i="63"/>
  <c r="DH7" i="63"/>
  <c r="DA7" i="63"/>
  <c r="CT7" i="63"/>
  <c r="CK7" i="63"/>
  <c r="CD7" i="63"/>
  <c r="BW7" i="63"/>
  <c r="BV7" i="63"/>
  <c r="BO7" i="63"/>
  <c r="BH7" i="63"/>
  <c r="BA7" i="63"/>
  <c r="AT7" i="63"/>
  <c r="AM7" i="63"/>
  <c r="Y7" i="63"/>
  <c r="S7" i="63"/>
  <c r="R7" i="63"/>
  <c r="H7" i="63"/>
  <c r="B7" i="63"/>
  <c r="GA6" i="63"/>
  <c r="FT6" i="63"/>
  <c r="FO6" i="63"/>
  <c r="FP6" i="63" s="1"/>
  <c r="FM6" i="63"/>
  <c r="FI6" i="63"/>
  <c r="FF6" i="63"/>
  <c r="EY6" i="63"/>
  <c r="ER6" i="63"/>
  <c r="EK6" i="63"/>
  <c r="ED6" i="63"/>
  <c r="DW6" i="63"/>
  <c r="DP6" i="63"/>
  <c r="DJ6" i="63"/>
  <c r="DH6" i="63"/>
  <c r="DA6" i="63"/>
  <c r="CT6" i="63"/>
  <c r="CK6" i="63"/>
  <c r="CD6" i="63"/>
  <c r="BW6" i="63"/>
  <c r="BV6" i="63"/>
  <c r="BO6" i="63"/>
  <c r="BH6" i="63"/>
  <c r="BA6" i="63"/>
  <c r="AT6" i="63"/>
  <c r="AM6" i="63"/>
  <c r="Y6" i="63"/>
  <c r="S6" i="63"/>
  <c r="R6" i="63"/>
  <c r="H6" i="63"/>
  <c r="B6" i="63"/>
  <c r="GA5" i="63"/>
  <c r="FT5" i="63"/>
  <c r="FO5" i="63"/>
  <c r="FP5" i="63" s="1"/>
  <c r="FM5" i="63"/>
  <c r="FI5" i="63"/>
  <c r="FF5" i="63"/>
  <c r="EY5" i="63"/>
  <c r="ER5" i="63"/>
  <c r="EK5" i="63"/>
  <c r="ED5" i="63"/>
  <c r="DW5" i="63"/>
  <c r="DP5" i="63"/>
  <c r="DJ5" i="63"/>
  <c r="DH5" i="63"/>
  <c r="DA5" i="63"/>
  <c r="CT5" i="63"/>
  <c r="CK5" i="63"/>
  <c r="CD5" i="63"/>
  <c r="BW5" i="63"/>
  <c r="BV5" i="63"/>
  <c r="BO5" i="63"/>
  <c r="BH5" i="63"/>
  <c r="BA5" i="63"/>
  <c r="AT5" i="63"/>
  <c r="AM5" i="63"/>
  <c r="Y5" i="63"/>
  <c r="S5" i="63"/>
  <c r="R5" i="63"/>
  <c r="H5" i="63"/>
  <c r="B5" i="63"/>
  <c r="GB4" i="63"/>
  <c r="FZ4" i="63"/>
  <c r="FY4" i="63"/>
  <c r="FX4" i="63"/>
  <c r="FU4" i="63"/>
  <c r="FS4" i="63"/>
  <c r="FR4" i="63"/>
  <c r="FQ4" i="63"/>
  <c r="FL4" i="63"/>
  <c r="FK4" i="63"/>
  <c r="FG4" i="63"/>
  <c r="FE4" i="63"/>
  <c r="FD4" i="63"/>
  <c r="FC4" i="63"/>
  <c r="EZ4" i="63"/>
  <c r="EX4" i="63"/>
  <c r="EW4" i="63"/>
  <c r="EV4" i="63"/>
  <c r="ES4" i="63"/>
  <c r="EQ4" i="63"/>
  <c r="EP4" i="63"/>
  <c r="EO4" i="63"/>
  <c r="EL4" i="63"/>
  <c r="EJ4" i="63"/>
  <c r="EI4" i="63"/>
  <c r="EH4" i="63"/>
  <c r="EE4" i="63"/>
  <c r="EC4" i="63"/>
  <c r="EB4" i="63"/>
  <c r="EA4" i="63"/>
  <c r="DX4" i="63"/>
  <c r="DV4" i="63"/>
  <c r="DU4" i="63"/>
  <c r="DT4" i="63"/>
  <c r="DQ4" i="63"/>
  <c r="DO4" i="63"/>
  <c r="DN4" i="63"/>
  <c r="DM4" i="63"/>
  <c r="DL4" i="63"/>
  <c r="DK4" i="63"/>
  <c r="DI4" i="63"/>
  <c r="DG4" i="63"/>
  <c r="DF4" i="63"/>
  <c r="DE4" i="63"/>
  <c r="DD4" i="63"/>
  <c r="DC4" i="63"/>
  <c r="DB4" i="63"/>
  <c r="CZ4" i="63"/>
  <c r="CY4" i="63"/>
  <c r="CX4" i="63"/>
  <c r="CW4" i="63"/>
  <c r="CV4" i="63"/>
  <c r="CU4" i="63"/>
  <c r="CS4" i="63"/>
  <c r="CR4" i="63"/>
  <c r="CQ4" i="63"/>
  <c r="CN4" i="63"/>
  <c r="CJ4" i="63"/>
  <c r="CI4" i="63"/>
  <c r="CH4" i="63"/>
  <c r="CE4" i="63"/>
  <c r="CC4" i="63"/>
  <c r="CB4" i="63"/>
  <c r="CA4" i="63"/>
  <c r="BX4" i="63"/>
  <c r="BU4" i="63"/>
  <c r="BT4" i="63"/>
  <c r="BS4" i="63"/>
  <c r="BP4" i="63"/>
  <c r="BN4" i="63"/>
  <c r="BM4" i="63"/>
  <c r="BL4" i="63"/>
  <c r="BI4" i="63"/>
  <c r="BG4" i="63"/>
  <c r="BF4" i="63"/>
  <c r="BE4" i="63"/>
  <c r="BB4" i="63"/>
  <c r="AZ4" i="63"/>
  <c r="AY4" i="63"/>
  <c r="AX4" i="63"/>
  <c r="AU4" i="63"/>
  <c r="AS4" i="63"/>
  <c r="AR4" i="63"/>
  <c r="AQ4" i="63"/>
  <c r="AL4" i="63"/>
  <c r="AK4" i="63"/>
  <c r="AJ4" i="63"/>
  <c r="AH4" i="63"/>
  <c r="AG4" i="63"/>
  <c r="AF4" i="63"/>
  <c r="AE4" i="63"/>
  <c r="AD4" i="63"/>
  <c r="AB4" i="63"/>
  <c r="AA4" i="63"/>
  <c r="Z4" i="63"/>
  <c r="X4" i="63"/>
  <c r="W4" i="63"/>
  <c r="V4" i="63"/>
  <c r="U4" i="63"/>
  <c r="T4" i="63"/>
  <c r="Q4" i="63"/>
  <c r="P4" i="63"/>
  <c r="O4" i="63"/>
  <c r="N4" i="63"/>
  <c r="M4" i="63"/>
  <c r="L4" i="63"/>
  <c r="K4" i="63"/>
  <c r="J4" i="63"/>
  <c r="I4" i="63"/>
  <c r="G4" i="63"/>
  <c r="F4" i="63"/>
  <c r="E4" i="63"/>
  <c r="A4" i="63"/>
  <c r="GB1" i="63"/>
  <c r="GA1" i="63"/>
  <c r="FZ1" i="63"/>
  <c r="FY1" i="63"/>
  <c r="FX1" i="63"/>
  <c r="FW1" i="63"/>
  <c r="FV1" i="63"/>
  <c r="FU1" i="63"/>
  <c r="FT1" i="63"/>
  <c r="FS1" i="63"/>
  <c r="FR1" i="63"/>
  <c r="FQ1" i="63"/>
  <c r="FP1" i="63"/>
  <c r="FO1" i="63"/>
  <c r="FN1" i="63"/>
  <c r="FM1" i="63"/>
  <c r="FL1" i="63"/>
  <c r="FK1" i="63"/>
  <c r="FJ1" i="63"/>
  <c r="FI1" i="63"/>
  <c r="FH1" i="63"/>
  <c r="FG1" i="63"/>
  <c r="FF1" i="63"/>
  <c r="FE1" i="63"/>
  <c r="FD1" i="63"/>
  <c r="FC1" i="63"/>
  <c r="FB1" i="63"/>
  <c r="FA1" i="63"/>
  <c r="EZ1" i="63"/>
  <c r="EY1" i="63"/>
  <c r="EX1" i="63"/>
  <c r="EW1" i="63"/>
  <c r="EV1" i="63"/>
  <c r="EU1" i="63"/>
  <c r="ET1" i="63"/>
  <c r="ES1" i="63"/>
  <c r="ER1" i="63"/>
  <c r="EQ1" i="63"/>
  <c r="EP1" i="63"/>
  <c r="EO1" i="63"/>
  <c r="EN1" i="63"/>
  <c r="EM1" i="63"/>
  <c r="EL1" i="63"/>
  <c r="EK1" i="63"/>
  <c r="EJ1" i="63"/>
  <c r="EI1" i="63"/>
  <c r="EH1" i="63"/>
  <c r="EG1" i="63"/>
  <c r="EF1" i="63"/>
  <c r="EE1" i="63"/>
  <c r="ED1" i="63"/>
  <c r="EC1" i="63"/>
  <c r="EB1" i="63"/>
  <c r="EA1" i="63"/>
  <c r="DZ1" i="63"/>
  <c r="DY1" i="63"/>
  <c r="DX1" i="63"/>
  <c r="DW1" i="63"/>
  <c r="DV1" i="63"/>
  <c r="DU1" i="63"/>
  <c r="DT1" i="63"/>
  <c r="DS1" i="63"/>
  <c r="DR1" i="63"/>
  <c r="DQ1" i="63"/>
  <c r="DP1" i="63"/>
  <c r="DO1" i="63"/>
  <c r="DN1" i="63"/>
  <c r="DM1" i="63"/>
  <c r="DL1" i="63"/>
  <c r="DK1" i="63"/>
  <c r="DI1" i="63"/>
  <c r="DH1" i="63"/>
  <c r="DG1" i="63"/>
  <c r="DF1" i="63"/>
  <c r="DE1" i="63"/>
  <c r="DD1" i="63"/>
  <c r="DC1" i="63"/>
  <c r="DB1" i="63"/>
  <c r="DA1" i="63"/>
  <c r="CZ1" i="63"/>
  <c r="CY1" i="63"/>
  <c r="CX1" i="63"/>
  <c r="CW1" i="63"/>
  <c r="CV1" i="63"/>
  <c r="CU1" i="63"/>
  <c r="CT1" i="63"/>
  <c r="CS1" i="63"/>
  <c r="CR1" i="63"/>
  <c r="CQ1" i="63"/>
  <c r="CP1" i="63"/>
  <c r="CO1" i="63"/>
  <c r="CN1" i="63"/>
  <c r="CM1" i="63"/>
  <c r="CL1" i="63"/>
  <c r="CK1" i="63"/>
  <c r="CJ1" i="63"/>
  <c r="CI1" i="63"/>
  <c r="CH1" i="63"/>
  <c r="CG1" i="63"/>
  <c r="CF1" i="63"/>
  <c r="CE1" i="63"/>
  <c r="CD1" i="63"/>
  <c r="CC1" i="63"/>
  <c r="CB1" i="63"/>
  <c r="CA1" i="63"/>
  <c r="BZ1" i="63"/>
  <c r="BY1" i="63"/>
  <c r="BX1" i="63"/>
  <c r="BW1" i="63"/>
  <c r="BV1" i="63"/>
  <c r="BU1" i="63"/>
  <c r="BT1" i="63"/>
  <c r="BS1" i="63"/>
  <c r="BR1" i="63"/>
  <c r="BQ1" i="63"/>
  <c r="BP1" i="63"/>
  <c r="BO1" i="63"/>
  <c r="BN1" i="63"/>
  <c r="BM1" i="63"/>
  <c r="BL1" i="63"/>
  <c r="BK1" i="63"/>
  <c r="BJ1" i="63"/>
  <c r="BI1" i="63"/>
  <c r="BH1" i="63"/>
  <c r="BG1" i="63"/>
  <c r="BF1" i="63"/>
  <c r="BE1" i="63"/>
  <c r="BD1" i="63"/>
  <c r="BC1" i="63"/>
  <c r="BB1" i="63"/>
  <c r="BA1" i="63"/>
  <c r="AZ1" i="63"/>
  <c r="AY1" i="63"/>
  <c r="AX1" i="63"/>
  <c r="AW1" i="63"/>
  <c r="AV1" i="63"/>
  <c r="AU1" i="63"/>
  <c r="AT1" i="63"/>
  <c r="AS1" i="63"/>
  <c r="AR1" i="63"/>
  <c r="AQ1" i="63"/>
  <c r="AP1" i="63"/>
  <c r="AO1" i="63"/>
  <c r="AN1" i="63"/>
  <c r="AM1" i="63"/>
  <c r="AL1" i="63"/>
  <c r="AK1" i="63"/>
  <c r="AJ1" i="63"/>
  <c r="AI1" i="63"/>
  <c r="AH1" i="63"/>
  <c r="AG1" i="63"/>
  <c r="AF1" i="63"/>
  <c r="AE1" i="63"/>
  <c r="AD1" i="63"/>
  <c r="AC1" i="63"/>
  <c r="AB1" i="63"/>
  <c r="AA1" i="63"/>
  <c r="Z1" i="63"/>
  <c r="Y1" i="63"/>
  <c r="X1" i="63"/>
  <c r="W1" i="63"/>
  <c r="V1" i="63"/>
  <c r="U1" i="63"/>
  <c r="T1" i="63"/>
  <c r="S1" i="63"/>
  <c r="R1" i="63"/>
  <c r="Q1" i="63"/>
  <c r="P1" i="63"/>
  <c r="O1" i="63"/>
  <c r="N1" i="63"/>
  <c r="M1" i="63"/>
  <c r="L1" i="63"/>
  <c r="K1" i="63"/>
  <c r="J1" i="63"/>
  <c r="I1" i="63"/>
  <c r="H1" i="63"/>
  <c r="G1" i="63"/>
  <c r="F1" i="63"/>
  <c r="E1" i="63"/>
  <c r="FV186" i="63" l="1"/>
  <c r="FW186" i="63" s="1"/>
  <c r="FV7" i="63"/>
  <c r="FW7" i="63" s="1"/>
  <c r="FV9" i="63"/>
  <c r="FW9" i="63" s="1"/>
  <c r="FV67" i="63"/>
  <c r="FW67" i="63" s="1"/>
  <c r="FV135" i="63"/>
  <c r="FW135" i="63" s="1"/>
  <c r="FV84" i="63"/>
  <c r="FW84" i="63" s="1"/>
  <c r="FV88" i="63"/>
  <c r="FW88" i="63" s="1"/>
  <c r="FV13" i="63"/>
  <c r="FW13" i="63" s="1"/>
  <c r="FV15" i="63"/>
  <c r="FW15" i="63" s="1"/>
  <c r="FV17" i="63"/>
  <c r="FW17" i="63" s="1"/>
  <c r="AC4" i="63"/>
  <c r="FV52" i="63"/>
  <c r="FW52" i="63" s="1"/>
  <c r="FV36" i="63"/>
  <c r="FW36" i="63" s="1"/>
  <c r="FV40" i="63"/>
  <c r="FW40" i="63" s="1"/>
  <c r="FV42" i="63"/>
  <c r="FW42" i="63" s="1"/>
  <c r="FV44" i="63"/>
  <c r="FW44" i="63" s="1"/>
  <c r="FV48" i="63"/>
  <c r="FW48" i="63" s="1"/>
  <c r="FV11" i="63"/>
  <c r="FW11" i="63" s="1"/>
  <c r="DR4" i="63"/>
  <c r="H4" i="63"/>
  <c r="FV100" i="63"/>
  <c r="FW100" i="63" s="1"/>
  <c r="FV187" i="63"/>
  <c r="FW187" i="63" s="1"/>
  <c r="FH12" i="63"/>
  <c r="FI12" i="63" s="1"/>
  <c r="FV12" i="63" s="1"/>
  <c r="FW12" i="63" s="1"/>
  <c r="FV78" i="63"/>
  <c r="FW78" i="63" s="1"/>
  <c r="FV192" i="63"/>
  <c r="FW192" i="63" s="1"/>
  <c r="FV194" i="63"/>
  <c r="FW194" i="63" s="1"/>
  <c r="FV196" i="63"/>
  <c r="FW196" i="63" s="1"/>
  <c r="FV198" i="63"/>
  <c r="FW198" i="63" s="1"/>
  <c r="FV93" i="63"/>
  <c r="FW93" i="63" s="1"/>
  <c r="FV101" i="63"/>
  <c r="FW101" i="63" s="1"/>
  <c r="FV54" i="63"/>
  <c r="FW54" i="63" s="1"/>
  <c r="FV58" i="63"/>
  <c r="FW58" i="63" s="1"/>
  <c r="FV64" i="63"/>
  <c r="FW64" i="63" s="1"/>
  <c r="FV66" i="63"/>
  <c r="FW66" i="63" s="1"/>
  <c r="FV70" i="63"/>
  <c r="FW70" i="63" s="1"/>
  <c r="FV103" i="63"/>
  <c r="FW103" i="63" s="1"/>
  <c r="FV144" i="63"/>
  <c r="FW144" i="63" s="1"/>
  <c r="FV195" i="63"/>
  <c r="FW195" i="63" s="1"/>
  <c r="FV51" i="63"/>
  <c r="FW51" i="63" s="1"/>
  <c r="FV71" i="63"/>
  <c r="FW71" i="63" s="1"/>
  <c r="FV55" i="63"/>
  <c r="FW55" i="63" s="1"/>
  <c r="FV57" i="63"/>
  <c r="FW57" i="63" s="1"/>
  <c r="FV14" i="63"/>
  <c r="FW14" i="63" s="1"/>
  <c r="FV24" i="63"/>
  <c r="FW24" i="63" s="1"/>
  <c r="FV32" i="63"/>
  <c r="FW32" i="63" s="1"/>
  <c r="FV28" i="63"/>
  <c r="FW28" i="63" s="1"/>
  <c r="FV30" i="63"/>
  <c r="FW30" i="63" s="1"/>
  <c r="FV72" i="63"/>
  <c r="FW72" i="63" s="1"/>
  <c r="FV74" i="63"/>
  <c r="FW74" i="63" s="1"/>
  <c r="FV53" i="63"/>
  <c r="FW53" i="63" s="1"/>
  <c r="FV61" i="63"/>
  <c r="FW61" i="63" s="1"/>
  <c r="FV188" i="63"/>
  <c r="FW188" i="63" s="1"/>
  <c r="FV80" i="63"/>
  <c r="FW80" i="63" s="1"/>
  <c r="FV190" i="63"/>
  <c r="FW190" i="63" s="1"/>
  <c r="FV50" i="63"/>
  <c r="FW50" i="63" s="1"/>
  <c r="FV69" i="63"/>
  <c r="FW69" i="63" s="1"/>
  <c r="FV92" i="63"/>
  <c r="FW92" i="63" s="1"/>
  <c r="FV94" i="63"/>
  <c r="FW94" i="63" s="1"/>
  <c r="FV108" i="63"/>
  <c r="FW108" i="63" s="1"/>
  <c r="FV115" i="63"/>
  <c r="FW115" i="63" s="1"/>
  <c r="FV27" i="63"/>
  <c r="FW27" i="63" s="1"/>
  <c r="FV29" i="63"/>
  <c r="FW29" i="63" s="1"/>
  <c r="FV31" i="63"/>
  <c r="FW31" i="63" s="1"/>
  <c r="FV73" i="63"/>
  <c r="FW73" i="63" s="1"/>
  <c r="FV75" i="63"/>
  <c r="FW75" i="63" s="1"/>
  <c r="FV77" i="63"/>
  <c r="FW77" i="63" s="1"/>
  <c r="FV96" i="63"/>
  <c r="FW96" i="63" s="1"/>
  <c r="FV98" i="63"/>
  <c r="FW98" i="63" s="1"/>
  <c r="FV6" i="63"/>
  <c r="FW6" i="63" s="1"/>
  <c r="FH20" i="63"/>
  <c r="FI20" i="63" s="1"/>
  <c r="FV20" i="63" s="1"/>
  <c r="FW20" i="63" s="1"/>
  <c r="FV83" i="63"/>
  <c r="FW83" i="63" s="1"/>
  <c r="FV85" i="63"/>
  <c r="FW85" i="63" s="1"/>
  <c r="FV87" i="63"/>
  <c r="FW87" i="63" s="1"/>
  <c r="FV102" i="63"/>
  <c r="FW102" i="63" s="1"/>
  <c r="FV39" i="63"/>
  <c r="FW39" i="63" s="1"/>
  <c r="FV41" i="63"/>
  <c r="FW41" i="63" s="1"/>
  <c r="FV43" i="63"/>
  <c r="FW43" i="63" s="1"/>
  <c r="FV47" i="63"/>
  <c r="FW47" i="63" s="1"/>
  <c r="FV60" i="63"/>
  <c r="FW60" i="63" s="1"/>
  <c r="FV89" i="63"/>
  <c r="FW89" i="63" s="1"/>
  <c r="FV199" i="63"/>
  <c r="FW199" i="63" s="1"/>
  <c r="FV18" i="63"/>
  <c r="FW18" i="63" s="1"/>
  <c r="FV62" i="63"/>
  <c r="FW62" i="63" s="1"/>
  <c r="CF123" i="63"/>
  <c r="CO123" i="63" s="1"/>
  <c r="BZ123" i="63"/>
  <c r="CG123" i="63" s="1"/>
  <c r="CP123" i="63" s="1"/>
  <c r="DY123" i="63" s="1"/>
  <c r="DZ123" i="63" s="1"/>
  <c r="ET123" i="63" s="1"/>
  <c r="EU123" i="63" s="1"/>
  <c r="FO123" i="63" s="1"/>
  <c r="FP123" i="63" s="1"/>
  <c r="FV123" i="63" s="1"/>
  <c r="FW123" i="63" s="1"/>
  <c r="CF130" i="63"/>
  <c r="CO130" i="63" s="1"/>
  <c r="CP130" i="63" s="1"/>
  <c r="DY130" i="63" s="1"/>
  <c r="DZ130" i="63" s="1"/>
  <c r="ET130" i="63" s="1"/>
  <c r="EU130" i="63" s="1"/>
  <c r="FO130" i="63" s="1"/>
  <c r="FP130" i="63" s="1"/>
  <c r="FV130" i="63" s="1"/>
  <c r="FW130" i="63" s="1"/>
  <c r="BZ130" i="63"/>
  <c r="CG130" i="63" s="1"/>
  <c r="CF165" i="63"/>
  <c r="CO165" i="63" s="1"/>
  <c r="CP165" i="63" s="1"/>
  <c r="DY165" i="63" s="1"/>
  <c r="DZ165" i="63" s="1"/>
  <c r="ET165" i="63" s="1"/>
  <c r="EU165" i="63" s="1"/>
  <c r="FO165" i="63" s="1"/>
  <c r="FP165" i="63" s="1"/>
  <c r="FV165" i="63" s="1"/>
  <c r="FW165" i="63" s="1"/>
  <c r="BZ165" i="63"/>
  <c r="CG165" i="63" s="1"/>
  <c r="DJ4" i="63"/>
  <c r="FV16" i="63"/>
  <c r="FW16" i="63" s="1"/>
  <c r="FV49" i="63"/>
  <c r="FW49" i="63" s="1"/>
  <c r="FV63" i="63"/>
  <c r="FW63" i="63" s="1"/>
  <c r="FV65" i="63"/>
  <c r="FW65" i="63" s="1"/>
  <c r="FV81" i="63"/>
  <c r="FW81" i="63" s="1"/>
  <c r="FV95" i="63"/>
  <c r="FW95" i="63" s="1"/>
  <c r="FV37" i="63"/>
  <c r="FW37" i="63" s="1"/>
  <c r="FV90" i="63"/>
  <c r="FW90" i="63" s="1"/>
  <c r="FV97" i="63"/>
  <c r="FW97" i="63" s="1"/>
  <c r="FV125" i="63"/>
  <c r="FW125" i="63" s="1"/>
  <c r="FV197" i="63"/>
  <c r="FW197" i="63" s="1"/>
  <c r="FV25" i="63"/>
  <c r="FW25" i="63" s="1"/>
  <c r="FV56" i="63"/>
  <c r="FW56" i="63" s="1"/>
  <c r="FV76" i="63"/>
  <c r="FW76" i="63" s="1"/>
  <c r="FV127" i="63"/>
  <c r="FW127" i="63" s="1"/>
  <c r="FV22" i="63"/>
  <c r="FW22" i="63" s="1"/>
  <c r="FV34" i="63"/>
  <c r="FW34" i="63" s="1"/>
  <c r="FV46" i="63"/>
  <c r="FW46" i="63" s="1"/>
  <c r="FV99" i="63"/>
  <c r="FW99" i="63" s="1"/>
  <c r="CF173" i="63"/>
  <c r="CO173" i="63" s="1"/>
  <c r="EM4" i="63"/>
  <c r="FV129" i="63"/>
  <c r="FW129" i="63" s="1"/>
  <c r="FV185" i="63"/>
  <c r="FW185" i="63" s="1"/>
  <c r="FV8" i="63"/>
  <c r="FW8" i="63" s="1"/>
  <c r="FV26" i="63"/>
  <c r="FW26" i="63" s="1"/>
  <c r="FV38" i="63"/>
  <c r="FW38" i="63" s="1"/>
  <c r="FV68" i="63"/>
  <c r="FW68" i="63" s="1"/>
  <c r="FV82" i="63"/>
  <c r="FW82" i="63" s="1"/>
  <c r="FV10" i="63"/>
  <c r="FW10" i="63" s="1"/>
  <c r="FV19" i="63"/>
  <c r="FW19" i="63" s="1"/>
  <c r="FV91" i="63"/>
  <c r="FW91" i="63" s="1"/>
  <c r="FV126" i="63"/>
  <c r="FW126" i="63" s="1"/>
  <c r="R4" i="63"/>
  <c r="FV21" i="63"/>
  <c r="FW21" i="63" s="1"/>
  <c r="FV33" i="63"/>
  <c r="FW33" i="63" s="1"/>
  <c r="FV45" i="63"/>
  <c r="FW45" i="63" s="1"/>
  <c r="FV128" i="63"/>
  <c r="FW128" i="63" s="1"/>
  <c r="FA4" i="63"/>
  <c r="FV191" i="63"/>
  <c r="FW191" i="63" s="1"/>
  <c r="FV23" i="63"/>
  <c r="FW23" i="63" s="1"/>
  <c r="FV35" i="63"/>
  <c r="FW35" i="63" s="1"/>
  <c r="FV59" i="63"/>
  <c r="FW59" i="63" s="1"/>
  <c r="FV79" i="63"/>
  <c r="FW79" i="63" s="1"/>
  <c r="FV86" i="63"/>
  <c r="FW86" i="63" s="1"/>
  <c r="BZ106" i="63"/>
  <c r="CG106" i="63" s="1"/>
  <c r="CP106" i="63" s="1"/>
  <c r="DY106" i="63" s="1"/>
  <c r="DZ106" i="63" s="1"/>
  <c r="ET106" i="63" s="1"/>
  <c r="EU106" i="63" s="1"/>
  <c r="FO106" i="63" s="1"/>
  <c r="FP106" i="63" s="1"/>
  <c r="FV106" i="63" s="1"/>
  <c r="FW106" i="63" s="1"/>
  <c r="CF106" i="63"/>
  <c r="CO106" i="63" s="1"/>
  <c r="CF131" i="63"/>
  <c r="CO131" i="63" s="1"/>
  <c r="CP131" i="63" s="1"/>
  <c r="DY131" i="63" s="1"/>
  <c r="DZ131" i="63" s="1"/>
  <c r="ET131" i="63" s="1"/>
  <c r="EU131" i="63" s="1"/>
  <c r="FO131" i="63" s="1"/>
  <c r="FP131" i="63" s="1"/>
  <c r="FV131" i="63" s="1"/>
  <c r="FW131" i="63" s="1"/>
  <c r="BZ131" i="63"/>
  <c r="CG131" i="63" s="1"/>
  <c r="CF111" i="63"/>
  <c r="CO111" i="63" s="1"/>
  <c r="BZ111" i="63"/>
  <c r="CG111" i="63" s="1"/>
  <c r="CP111" i="63" s="1"/>
  <c r="DY111" i="63" s="1"/>
  <c r="DZ111" i="63" s="1"/>
  <c r="ET111" i="63" s="1"/>
  <c r="EU111" i="63" s="1"/>
  <c r="FO111" i="63" s="1"/>
  <c r="FP111" i="63" s="1"/>
  <c r="FV111" i="63" s="1"/>
  <c r="FW111" i="63" s="1"/>
  <c r="AP104" i="63"/>
  <c r="AO4" i="63"/>
  <c r="CF109" i="63"/>
  <c r="CO109" i="63" s="1"/>
  <c r="BZ109" i="63"/>
  <c r="CG109" i="63" s="1"/>
  <c r="CP109" i="63" s="1"/>
  <c r="DY109" i="63" s="1"/>
  <c r="DZ109" i="63" s="1"/>
  <c r="ET109" i="63" s="1"/>
  <c r="EU109" i="63" s="1"/>
  <c r="FO109" i="63" s="1"/>
  <c r="FP109" i="63" s="1"/>
  <c r="CF112" i="63"/>
  <c r="CO112" i="63" s="1"/>
  <c r="BZ112" i="63"/>
  <c r="CG112" i="63" s="1"/>
  <c r="CP112" i="63" s="1"/>
  <c r="DY112" i="63" s="1"/>
  <c r="DZ112" i="63" s="1"/>
  <c r="ET112" i="63" s="1"/>
  <c r="EU112" i="63" s="1"/>
  <c r="FO112" i="63" s="1"/>
  <c r="FP112" i="63" s="1"/>
  <c r="FV112" i="63" s="1"/>
  <c r="FW112" i="63" s="1"/>
  <c r="BZ120" i="63"/>
  <c r="CG120" i="63" s="1"/>
  <c r="CP120" i="63" s="1"/>
  <c r="DY120" i="63" s="1"/>
  <c r="DZ120" i="63" s="1"/>
  <c r="ET120" i="63" s="1"/>
  <c r="EU120" i="63" s="1"/>
  <c r="FO120" i="63" s="1"/>
  <c r="FP120" i="63" s="1"/>
  <c r="FV120" i="63" s="1"/>
  <c r="FW120" i="63" s="1"/>
  <c r="CF120" i="63"/>
  <c r="CO120" i="63" s="1"/>
  <c r="BZ132" i="63"/>
  <c r="CG132" i="63" s="1"/>
  <c r="CF132" i="63"/>
  <c r="CO132" i="63" s="1"/>
  <c r="CP132" i="63" s="1"/>
  <c r="DY132" i="63" s="1"/>
  <c r="DZ132" i="63" s="1"/>
  <c r="ET132" i="63" s="1"/>
  <c r="EU132" i="63" s="1"/>
  <c r="FO132" i="63" s="1"/>
  <c r="FP132" i="63" s="1"/>
  <c r="FV132" i="63" s="1"/>
  <c r="FW132" i="63" s="1"/>
  <c r="CF110" i="63"/>
  <c r="CO110" i="63" s="1"/>
  <c r="BZ110" i="63"/>
  <c r="CG110" i="63" s="1"/>
  <c r="CP110" i="63" s="1"/>
  <c r="DY110" i="63" s="1"/>
  <c r="DZ110" i="63" s="1"/>
  <c r="ET110" i="63" s="1"/>
  <c r="EU110" i="63" s="1"/>
  <c r="FO110" i="63" s="1"/>
  <c r="FP110" i="63" s="1"/>
  <c r="FV110" i="63" s="1"/>
  <c r="FW110" i="63" s="1"/>
  <c r="CF117" i="63"/>
  <c r="CO117" i="63" s="1"/>
  <c r="BZ117" i="63"/>
  <c r="CG117" i="63" s="1"/>
  <c r="CP117" i="63" s="1"/>
  <c r="DY117" i="63" s="1"/>
  <c r="DZ117" i="63" s="1"/>
  <c r="ET117" i="63" s="1"/>
  <c r="EU117" i="63" s="1"/>
  <c r="FO117" i="63" s="1"/>
  <c r="FP117" i="63" s="1"/>
  <c r="FV117" i="63" s="1"/>
  <c r="FW117" i="63" s="1"/>
  <c r="CF116" i="63"/>
  <c r="CO116" i="63" s="1"/>
  <c r="CP116" i="63" s="1"/>
  <c r="DY116" i="63" s="1"/>
  <c r="DZ116" i="63" s="1"/>
  <c r="ET116" i="63" s="1"/>
  <c r="EU116" i="63" s="1"/>
  <c r="FO116" i="63" s="1"/>
  <c r="FP116" i="63" s="1"/>
  <c r="FV116" i="63" s="1"/>
  <c r="FW116" i="63" s="1"/>
  <c r="BZ116" i="63"/>
  <c r="CG116" i="63" s="1"/>
  <c r="BZ137" i="63"/>
  <c r="CG137" i="63" s="1"/>
  <c r="CF137" i="63"/>
  <c r="CO137" i="63" s="1"/>
  <c r="CP137" i="63" s="1"/>
  <c r="DY137" i="63" s="1"/>
  <c r="DZ137" i="63" s="1"/>
  <c r="ET137" i="63" s="1"/>
  <c r="EU137" i="63" s="1"/>
  <c r="FO137" i="63" s="1"/>
  <c r="FP137" i="63" s="1"/>
  <c r="FV137" i="63" s="1"/>
  <c r="FW137" i="63" s="1"/>
  <c r="CF105" i="63"/>
  <c r="CO105" i="63" s="1"/>
  <c r="BZ105" i="63"/>
  <c r="CG105" i="63" s="1"/>
  <c r="CP105" i="63" s="1"/>
  <c r="DY105" i="63" s="1"/>
  <c r="DZ105" i="63" s="1"/>
  <c r="ET105" i="63" s="1"/>
  <c r="EU105" i="63" s="1"/>
  <c r="FO105" i="63" s="1"/>
  <c r="FP105" i="63" s="1"/>
  <c r="FV105" i="63" s="1"/>
  <c r="FW105" i="63" s="1"/>
  <c r="CF114" i="63"/>
  <c r="CO114" i="63" s="1"/>
  <c r="BZ114" i="63"/>
  <c r="CG114" i="63" s="1"/>
  <c r="CP114" i="63" s="1"/>
  <c r="DY114" i="63" s="1"/>
  <c r="DZ114" i="63" s="1"/>
  <c r="ET114" i="63" s="1"/>
  <c r="EU114" i="63" s="1"/>
  <c r="FO114" i="63" s="1"/>
  <c r="FP114" i="63" s="1"/>
  <c r="FV114" i="63" s="1"/>
  <c r="FW114" i="63" s="1"/>
  <c r="CF113" i="63"/>
  <c r="CO113" i="63" s="1"/>
  <c r="BZ113" i="63"/>
  <c r="CG113" i="63" s="1"/>
  <c r="CP113" i="63" s="1"/>
  <c r="DY113" i="63" s="1"/>
  <c r="DZ113" i="63" s="1"/>
  <c r="ET113" i="63" s="1"/>
  <c r="EU113" i="63" s="1"/>
  <c r="FO113" i="63" s="1"/>
  <c r="FP113" i="63" s="1"/>
  <c r="FV113" i="63" s="1"/>
  <c r="FW113" i="63" s="1"/>
  <c r="BZ119" i="63"/>
  <c r="CG119" i="63" s="1"/>
  <c r="CP119" i="63" s="1"/>
  <c r="DY119" i="63" s="1"/>
  <c r="DZ119" i="63" s="1"/>
  <c r="ET119" i="63" s="1"/>
  <c r="EU119" i="63" s="1"/>
  <c r="FO119" i="63" s="1"/>
  <c r="FP119" i="63" s="1"/>
  <c r="FV119" i="63" s="1"/>
  <c r="FW119" i="63" s="1"/>
  <c r="CF119" i="63"/>
  <c r="CO119" i="63" s="1"/>
  <c r="CF118" i="63"/>
  <c r="CO118" i="63" s="1"/>
  <c r="BZ118" i="63"/>
  <c r="CG118" i="63" s="1"/>
  <c r="CP118" i="63" s="1"/>
  <c r="DY118" i="63" s="1"/>
  <c r="DZ118" i="63" s="1"/>
  <c r="ET118" i="63" s="1"/>
  <c r="EU118" i="63" s="1"/>
  <c r="FO118" i="63" s="1"/>
  <c r="FP118" i="63" s="1"/>
  <c r="FV118" i="63" s="1"/>
  <c r="FW118" i="63" s="1"/>
  <c r="CF122" i="63"/>
  <c r="CO122" i="63" s="1"/>
  <c r="BZ122" i="63"/>
  <c r="CG122" i="63" s="1"/>
  <c r="CP122" i="63" s="1"/>
  <c r="DY122" i="63" s="1"/>
  <c r="DZ122" i="63" s="1"/>
  <c r="ET122" i="63" s="1"/>
  <c r="EU122" i="63" s="1"/>
  <c r="FO122" i="63" s="1"/>
  <c r="FP122" i="63" s="1"/>
  <c r="FV122" i="63" s="1"/>
  <c r="FW122" i="63" s="1"/>
  <c r="CF146" i="63"/>
  <c r="CO146" i="63" s="1"/>
  <c r="CP146" i="63" s="1"/>
  <c r="DY146" i="63" s="1"/>
  <c r="DZ146" i="63" s="1"/>
  <c r="ET146" i="63" s="1"/>
  <c r="EU146" i="63" s="1"/>
  <c r="FO146" i="63" s="1"/>
  <c r="FP146" i="63" s="1"/>
  <c r="FV146" i="63" s="1"/>
  <c r="FW146" i="63" s="1"/>
  <c r="BZ146" i="63"/>
  <c r="CG146" i="63" s="1"/>
  <c r="CF148" i="63"/>
  <c r="CO148" i="63" s="1"/>
  <c r="CP148" i="63" s="1"/>
  <c r="DY148" i="63" s="1"/>
  <c r="DZ148" i="63" s="1"/>
  <c r="ET148" i="63" s="1"/>
  <c r="EU148" i="63" s="1"/>
  <c r="FO148" i="63" s="1"/>
  <c r="FP148" i="63" s="1"/>
  <c r="FV148" i="63" s="1"/>
  <c r="FW148" i="63" s="1"/>
  <c r="BZ148" i="63"/>
  <c r="CG148" i="63" s="1"/>
  <c r="BZ179" i="63"/>
  <c r="CG179" i="63" s="1"/>
  <c r="CF179" i="63"/>
  <c r="CO179" i="63" s="1"/>
  <c r="CP179" i="63" s="1"/>
  <c r="DY179" i="63" s="1"/>
  <c r="DZ179" i="63" s="1"/>
  <c r="ET179" i="63" s="1"/>
  <c r="EU179" i="63" s="1"/>
  <c r="FO179" i="63" s="1"/>
  <c r="FP179" i="63" s="1"/>
  <c r="FV179" i="63" s="1"/>
  <c r="FW179" i="63" s="1"/>
  <c r="FV5" i="63"/>
  <c r="CF143" i="63"/>
  <c r="CO143" i="63" s="1"/>
  <c r="CP143" i="63" s="1"/>
  <c r="DY143" i="63" s="1"/>
  <c r="DZ143" i="63" s="1"/>
  <c r="ET143" i="63" s="1"/>
  <c r="EU143" i="63" s="1"/>
  <c r="FO143" i="63" s="1"/>
  <c r="FP143" i="63" s="1"/>
  <c r="FV143" i="63" s="1"/>
  <c r="FW143" i="63" s="1"/>
  <c r="BZ143" i="63"/>
  <c r="CG143" i="63" s="1"/>
  <c r="BZ121" i="63"/>
  <c r="CG121" i="63" s="1"/>
  <c r="CP121" i="63" s="1"/>
  <c r="DY121" i="63" s="1"/>
  <c r="DZ121" i="63" s="1"/>
  <c r="ET121" i="63" s="1"/>
  <c r="EU121" i="63" s="1"/>
  <c r="FO121" i="63" s="1"/>
  <c r="FP121" i="63" s="1"/>
  <c r="FV121" i="63" s="1"/>
  <c r="FW121" i="63" s="1"/>
  <c r="BZ139" i="63"/>
  <c r="CG139" i="63" s="1"/>
  <c r="CF139" i="63"/>
  <c r="CO139" i="63" s="1"/>
  <c r="CP139" i="63" s="1"/>
  <c r="DY139" i="63" s="1"/>
  <c r="DZ139" i="63" s="1"/>
  <c r="ET139" i="63" s="1"/>
  <c r="EU139" i="63" s="1"/>
  <c r="FO139" i="63" s="1"/>
  <c r="FP139" i="63" s="1"/>
  <c r="FV139" i="63" s="1"/>
  <c r="FW139" i="63" s="1"/>
  <c r="EF4" i="63"/>
  <c r="EN109" i="63"/>
  <c r="EN4" i="63" s="1"/>
  <c r="CF141" i="63"/>
  <c r="CO141" i="63" s="1"/>
  <c r="CP141" i="63" s="1"/>
  <c r="DY141" i="63" s="1"/>
  <c r="DZ141" i="63" s="1"/>
  <c r="ET141" i="63" s="1"/>
  <c r="EU141" i="63" s="1"/>
  <c r="FO141" i="63" s="1"/>
  <c r="FP141" i="63" s="1"/>
  <c r="FV141" i="63" s="1"/>
  <c r="FW141" i="63" s="1"/>
  <c r="BZ141" i="63"/>
  <c r="CG141" i="63" s="1"/>
  <c r="CF150" i="63"/>
  <c r="CO150" i="63" s="1"/>
  <c r="CP150" i="63" s="1"/>
  <c r="DY150" i="63" s="1"/>
  <c r="DZ150" i="63" s="1"/>
  <c r="ET150" i="63" s="1"/>
  <c r="EU150" i="63" s="1"/>
  <c r="FO150" i="63" s="1"/>
  <c r="FP150" i="63" s="1"/>
  <c r="FV150" i="63" s="1"/>
  <c r="FW150" i="63" s="1"/>
  <c r="BZ150" i="63"/>
  <c r="CG150" i="63" s="1"/>
  <c r="CF151" i="63"/>
  <c r="CO151" i="63" s="1"/>
  <c r="CP151" i="63" s="1"/>
  <c r="DY151" i="63" s="1"/>
  <c r="DZ151" i="63" s="1"/>
  <c r="ET151" i="63" s="1"/>
  <c r="EU151" i="63" s="1"/>
  <c r="FO151" i="63" s="1"/>
  <c r="FP151" i="63" s="1"/>
  <c r="FV151" i="63" s="1"/>
  <c r="FW151" i="63" s="1"/>
  <c r="BZ151" i="63"/>
  <c r="CG151" i="63" s="1"/>
  <c r="FO133" i="63"/>
  <c r="FP133" i="63" s="1"/>
  <c r="FV133" i="63" s="1"/>
  <c r="FW133" i="63" s="1"/>
  <c r="BZ145" i="63"/>
  <c r="CG145" i="63" s="1"/>
  <c r="CF145" i="63"/>
  <c r="CO145" i="63" s="1"/>
  <c r="CP145" i="63" s="1"/>
  <c r="DY145" i="63" s="1"/>
  <c r="DZ145" i="63" s="1"/>
  <c r="ET145" i="63" s="1"/>
  <c r="EU145" i="63" s="1"/>
  <c r="FO145" i="63" s="1"/>
  <c r="FP145" i="63" s="1"/>
  <c r="FV145" i="63" s="1"/>
  <c r="FW145" i="63" s="1"/>
  <c r="CF183" i="63"/>
  <c r="CO183" i="63" s="1"/>
  <c r="CP183" i="63" s="1"/>
  <c r="DY183" i="63" s="1"/>
  <c r="DZ183" i="63" s="1"/>
  <c r="ET183" i="63" s="1"/>
  <c r="EU183" i="63" s="1"/>
  <c r="FO183" i="63" s="1"/>
  <c r="FP183" i="63" s="1"/>
  <c r="FV183" i="63" s="1"/>
  <c r="FW183" i="63" s="1"/>
  <c r="BZ183" i="63"/>
  <c r="CG183" i="63" s="1"/>
  <c r="BZ184" i="63"/>
  <c r="CG184" i="63" s="1"/>
  <c r="CF184" i="63"/>
  <c r="CO184" i="63" s="1"/>
  <c r="CP184" i="63" s="1"/>
  <c r="DY184" i="63" s="1"/>
  <c r="DZ184" i="63" s="1"/>
  <c r="ET184" i="63" s="1"/>
  <c r="EU184" i="63" s="1"/>
  <c r="FO184" i="63" s="1"/>
  <c r="FP184" i="63" s="1"/>
  <c r="FV184" i="63" s="1"/>
  <c r="FW184" i="63" s="1"/>
  <c r="FB134" i="63"/>
  <c r="AI4" i="63"/>
  <c r="DS4" i="63"/>
  <c r="EG4" i="63"/>
  <c r="BZ152" i="63"/>
  <c r="CG152" i="63" s="1"/>
  <c r="CF152" i="63"/>
  <c r="CO152" i="63" s="1"/>
  <c r="CP152" i="63" s="1"/>
  <c r="DY152" i="63" s="1"/>
  <c r="DZ152" i="63" s="1"/>
  <c r="ET152" i="63" s="1"/>
  <c r="EU152" i="63" s="1"/>
  <c r="FO152" i="63" s="1"/>
  <c r="FP152" i="63" s="1"/>
  <c r="FV152" i="63" s="1"/>
  <c r="FW152" i="63" s="1"/>
  <c r="BZ136" i="63"/>
  <c r="CG136" i="63" s="1"/>
  <c r="CF136" i="63"/>
  <c r="CO136" i="63" s="1"/>
  <c r="CP136" i="63" s="1"/>
  <c r="DY136" i="63" s="1"/>
  <c r="DZ136" i="63" s="1"/>
  <c r="ET136" i="63" s="1"/>
  <c r="EU136" i="63" s="1"/>
  <c r="FO136" i="63" s="1"/>
  <c r="FP136" i="63" s="1"/>
  <c r="FV136" i="63" s="1"/>
  <c r="FW136" i="63" s="1"/>
  <c r="CF138" i="63"/>
  <c r="CO138" i="63" s="1"/>
  <c r="CP138" i="63" s="1"/>
  <c r="DY138" i="63" s="1"/>
  <c r="DZ138" i="63" s="1"/>
  <c r="ET138" i="63" s="1"/>
  <c r="EU138" i="63" s="1"/>
  <c r="FO138" i="63" s="1"/>
  <c r="FP138" i="63" s="1"/>
  <c r="FV138" i="63" s="1"/>
  <c r="FW138" i="63" s="1"/>
  <c r="BZ138" i="63"/>
  <c r="CG138" i="63" s="1"/>
  <c r="BZ140" i="63"/>
  <c r="CG140" i="63" s="1"/>
  <c r="CF140" i="63"/>
  <c r="CO140" i="63" s="1"/>
  <c r="CP140" i="63" s="1"/>
  <c r="DY140" i="63" s="1"/>
  <c r="DZ140" i="63" s="1"/>
  <c r="ET140" i="63" s="1"/>
  <c r="EU140" i="63" s="1"/>
  <c r="FO140" i="63" s="1"/>
  <c r="FP140" i="63" s="1"/>
  <c r="FV140" i="63" s="1"/>
  <c r="FW140" i="63" s="1"/>
  <c r="CF142" i="63"/>
  <c r="CO142" i="63" s="1"/>
  <c r="CP142" i="63" s="1"/>
  <c r="DY142" i="63" s="1"/>
  <c r="DZ142" i="63" s="1"/>
  <c r="ET142" i="63" s="1"/>
  <c r="EU142" i="63" s="1"/>
  <c r="FO142" i="63" s="1"/>
  <c r="FP142" i="63" s="1"/>
  <c r="FV142" i="63" s="1"/>
  <c r="FW142" i="63" s="1"/>
  <c r="BZ142" i="63"/>
  <c r="CG142" i="63" s="1"/>
  <c r="CF124" i="63"/>
  <c r="CO124" i="63" s="1"/>
  <c r="BZ124" i="63"/>
  <c r="CG124" i="63" s="1"/>
  <c r="CP124" i="63" s="1"/>
  <c r="DY124" i="63" s="1"/>
  <c r="DZ124" i="63" s="1"/>
  <c r="ET124" i="63" s="1"/>
  <c r="EU124" i="63" s="1"/>
  <c r="FO124" i="63" s="1"/>
  <c r="FP124" i="63" s="1"/>
  <c r="FV124" i="63" s="1"/>
  <c r="FW124" i="63" s="1"/>
  <c r="BZ133" i="63"/>
  <c r="CG133" i="63" s="1"/>
  <c r="CF149" i="63"/>
  <c r="CO149" i="63" s="1"/>
  <c r="CP149" i="63" s="1"/>
  <c r="DY149" i="63" s="1"/>
  <c r="DZ149" i="63" s="1"/>
  <c r="ET149" i="63" s="1"/>
  <c r="EU149" i="63" s="1"/>
  <c r="FO149" i="63" s="1"/>
  <c r="FP149" i="63" s="1"/>
  <c r="FV149" i="63" s="1"/>
  <c r="FW149" i="63" s="1"/>
  <c r="BZ149" i="63"/>
  <c r="CG149" i="63" s="1"/>
  <c r="CF134" i="63"/>
  <c r="CO134" i="63" s="1"/>
  <c r="CP134" i="63" s="1"/>
  <c r="DY134" i="63" s="1"/>
  <c r="DZ134" i="63" s="1"/>
  <c r="ET134" i="63" s="1"/>
  <c r="EU134" i="63" s="1"/>
  <c r="BZ134" i="63"/>
  <c r="CG134" i="63" s="1"/>
  <c r="FV107" i="63"/>
  <c r="FW107" i="63" s="1"/>
  <c r="CF147" i="63"/>
  <c r="CO147" i="63" s="1"/>
  <c r="CP147" i="63" s="1"/>
  <c r="DY147" i="63" s="1"/>
  <c r="DZ147" i="63" s="1"/>
  <c r="ET147" i="63" s="1"/>
  <c r="EU147" i="63" s="1"/>
  <c r="FO147" i="63" s="1"/>
  <c r="FP147" i="63" s="1"/>
  <c r="FV147" i="63" s="1"/>
  <c r="FW147" i="63" s="1"/>
  <c r="BZ147" i="63"/>
  <c r="CG147" i="63" s="1"/>
  <c r="BZ162" i="63"/>
  <c r="CG162" i="63" s="1"/>
  <c r="CF162" i="63"/>
  <c r="CO162" i="63" s="1"/>
  <c r="CP162" i="63" s="1"/>
  <c r="DY162" i="63" s="1"/>
  <c r="DZ162" i="63" s="1"/>
  <c r="ET162" i="63" s="1"/>
  <c r="EU162" i="63" s="1"/>
  <c r="FO162" i="63" s="1"/>
  <c r="FP162" i="63" s="1"/>
  <c r="FV162" i="63" s="1"/>
  <c r="FW162" i="63" s="1"/>
  <c r="CF155" i="63"/>
  <c r="CO155" i="63" s="1"/>
  <c r="CP155" i="63" s="1"/>
  <c r="DY155" i="63" s="1"/>
  <c r="DZ155" i="63" s="1"/>
  <c r="ET155" i="63" s="1"/>
  <c r="EU155" i="63" s="1"/>
  <c r="FO155" i="63" s="1"/>
  <c r="FP155" i="63" s="1"/>
  <c r="FV155" i="63" s="1"/>
  <c r="FW155" i="63" s="1"/>
  <c r="BZ155" i="63"/>
  <c r="CG155" i="63" s="1"/>
  <c r="CF159" i="63"/>
  <c r="CO159" i="63" s="1"/>
  <c r="CP159" i="63" s="1"/>
  <c r="DY159" i="63" s="1"/>
  <c r="DZ159" i="63" s="1"/>
  <c r="ET159" i="63" s="1"/>
  <c r="EU159" i="63" s="1"/>
  <c r="FO159" i="63" s="1"/>
  <c r="FP159" i="63" s="1"/>
  <c r="FV159" i="63" s="1"/>
  <c r="FW159" i="63" s="1"/>
  <c r="BZ159" i="63"/>
  <c r="CG159" i="63" s="1"/>
  <c r="BZ168" i="63"/>
  <c r="CG168" i="63" s="1"/>
  <c r="CP168" i="63" s="1"/>
  <c r="DY168" i="63" s="1"/>
  <c r="DZ168" i="63" s="1"/>
  <c r="ET168" i="63" s="1"/>
  <c r="EU168" i="63" s="1"/>
  <c r="FO168" i="63" s="1"/>
  <c r="FP168" i="63" s="1"/>
  <c r="FV168" i="63" s="1"/>
  <c r="FW168" i="63" s="1"/>
  <c r="CF168" i="63"/>
  <c r="CO168" i="63" s="1"/>
  <c r="CF170" i="63"/>
  <c r="CO170" i="63" s="1"/>
  <c r="BZ170" i="63"/>
  <c r="CG170" i="63" s="1"/>
  <c r="CP170" i="63" s="1"/>
  <c r="DY170" i="63" s="1"/>
  <c r="DZ170" i="63" s="1"/>
  <c r="ET170" i="63" s="1"/>
  <c r="EU170" i="63" s="1"/>
  <c r="FO170" i="63" s="1"/>
  <c r="FP170" i="63" s="1"/>
  <c r="FV170" i="63" s="1"/>
  <c r="FW170" i="63" s="1"/>
  <c r="CF156" i="63"/>
  <c r="CO156" i="63" s="1"/>
  <c r="CP156" i="63" s="1"/>
  <c r="DY156" i="63" s="1"/>
  <c r="DZ156" i="63" s="1"/>
  <c r="ET156" i="63" s="1"/>
  <c r="EU156" i="63" s="1"/>
  <c r="FO156" i="63" s="1"/>
  <c r="FP156" i="63" s="1"/>
  <c r="FV156" i="63" s="1"/>
  <c r="FW156" i="63" s="1"/>
  <c r="BZ156" i="63"/>
  <c r="CG156" i="63" s="1"/>
  <c r="BZ158" i="63"/>
  <c r="CG158" i="63" s="1"/>
  <c r="BZ161" i="63"/>
  <c r="CG161" i="63" s="1"/>
  <c r="CF161" i="63"/>
  <c r="CO161" i="63" s="1"/>
  <c r="CP161" i="63" s="1"/>
  <c r="DY161" i="63" s="1"/>
  <c r="DZ161" i="63" s="1"/>
  <c r="ET161" i="63" s="1"/>
  <c r="EU161" i="63" s="1"/>
  <c r="FO161" i="63" s="1"/>
  <c r="FP161" i="63" s="1"/>
  <c r="FV161" i="63" s="1"/>
  <c r="FW161" i="63" s="1"/>
  <c r="CF154" i="63"/>
  <c r="CO154" i="63" s="1"/>
  <c r="CP154" i="63" s="1"/>
  <c r="DY154" i="63" s="1"/>
  <c r="DZ154" i="63" s="1"/>
  <c r="ET154" i="63" s="1"/>
  <c r="EU154" i="63" s="1"/>
  <c r="FO154" i="63" s="1"/>
  <c r="FP154" i="63" s="1"/>
  <c r="FV154" i="63" s="1"/>
  <c r="FW154" i="63" s="1"/>
  <c r="BZ154" i="63"/>
  <c r="CG154" i="63" s="1"/>
  <c r="BZ157" i="63"/>
  <c r="CG157" i="63" s="1"/>
  <c r="CF157" i="63"/>
  <c r="CO157" i="63" s="1"/>
  <c r="CP157" i="63" s="1"/>
  <c r="DY157" i="63" s="1"/>
  <c r="DZ157" i="63" s="1"/>
  <c r="ET157" i="63" s="1"/>
  <c r="EU157" i="63" s="1"/>
  <c r="FO157" i="63" s="1"/>
  <c r="FP157" i="63" s="1"/>
  <c r="FV157" i="63" s="1"/>
  <c r="FW157" i="63" s="1"/>
  <c r="CF163" i="63"/>
  <c r="CO163" i="63" s="1"/>
  <c r="CP163" i="63" s="1"/>
  <c r="DY163" i="63" s="1"/>
  <c r="DZ163" i="63" s="1"/>
  <c r="ET163" i="63" s="1"/>
  <c r="EU163" i="63" s="1"/>
  <c r="FO163" i="63" s="1"/>
  <c r="FP163" i="63" s="1"/>
  <c r="FV163" i="63" s="1"/>
  <c r="FW163" i="63" s="1"/>
  <c r="BZ163" i="63"/>
  <c r="CG163" i="63" s="1"/>
  <c r="CF164" i="63"/>
  <c r="CO164" i="63" s="1"/>
  <c r="CP164" i="63" s="1"/>
  <c r="DY164" i="63" s="1"/>
  <c r="DZ164" i="63" s="1"/>
  <c r="ET164" i="63" s="1"/>
  <c r="EU164" i="63" s="1"/>
  <c r="FO164" i="63" s="1"/>
  <c r="FP164" i="63" s="1"/>
  <c r="FV164" i="63" s="1"/>
  <c r="FW164" i="63" s="1"/>
  <c r="BZ164" i="63"/>
  <c r="CG164" i="63" s="1"/>
  <c r="BZ153" i="63"/>
  <c r="CG153" i="63" s="1"/>
  <c r="CF153" i="63"/>
  <c r="CO153" i="63" s="1"/>
  <c r="CP153" i="63" s="1"/>
  <c r="DY153" i="63" s="1"/>
  <c r="DZ153" i="63" s="1"/>
  <c r="ET153" i="63" s="1"/>
  <c r="EU153" i="63" s="1"/>
  <c r="FO153" i="63" s="1"/>
  <c r="FP153" i="63" s="1"/>
  <c r="FV153" i="63" s="1"/>
  <c r="FW153" i="63" s="1"/>
  <c r="CF160" i="63"/>
  <c r="CO160" i="63" s="1"/>
  <c r="CP160" i="63" s="1"/>
  <c r="DY160" i="63" s="1"/>
  <c r="DZ160" i="63" s="1"/>
  <c r="ET160" i="63" s="1"/>
  <c r="EU160" i="63" s="1"/>
  <c r="FO160" i="63" s="1"/>
  <c r="FP160" i="63" s="1"/>
  <c r="FV160" i="63" s="1"/>
  <c r="FW160" i="63" s="1"/>
  <c r="BZ160" i="63"/>
  <c r="CG160" i="63" s="1"/>
  <c r="CF174" i="63"/>
  <c r="CO174" i="63" s="1"/>
  <c r="CP174" i="63" s="1"/>
  <c r="DY174" i="63" s="1"/>
  <c r="DZ174" i="63" s="1"/>
  <c r="ET174" i="63" s="1"/>
  <c r="EU174" i="63" s="1"/>
  <c r="FO174" i="63" s="1"/>
  <c r="FP174" i="63" s="1"/>
  <c r="FV174" i="63" s="1"/>
  <c r="FW174" i="63" s="1"/>
  <c r="CF176" i="63"/>
  <c r="CO176" i="63" s="1"/>
  <c r="CP176" i="63" s="1"/>
  <c r="DY176" i="63" s="1"/>
  <c r="DZ176" i="63" s="1"/>
  <c r="ET176" i="63" s="1"/>
  <c r="EU176" i="63" s="1"/>
  <c r="FO176" i="63" s="1"/>
  <c r="FP176" i="63" s="1"/>
  <c r="FV176" i="63" s="1"/>
  <c r="FW176" i="63" s="1"/>
  <c r="BZ176" i="63"/>
  <c r="CG176" i="63" s="1"/>
  <c r="FO158" i="63"/>
  <c r="FP158" i="63" s="1"/>
  <c r="FV158" i="63" s="1"/>
  <c r="FW158" i="63" s="1"/>
  <c r="CF171" i="63"/>
  <c r="CO171" i="63" s="1"/>
  <c r="BZ171" i="63"/>
  <c r="CG171" i="63" s="1"/>
  <c r="CP171" i="63" s="1"/>
  <c r="DY171" i="63" s="1"/>
  <c r="DZ171" i="63" s="1"/>
  <c r="ET171" i="63" s="1"/>
  <c r="EU171" i="63" s="1"/>
  <c r="FO171" i="63" s="1"/>
  <c r="FP171" i="63" s="1"/>
  <c r="FV171" i="63" s="1"/>
  <c r="FW171" i="63" s="1"/>
  <c r="CF172" i="63"/>
  <c r="CO172" i="63" s="1"/>
  <c r="BZ172" i="63"/>
  <c r="CG172" i="63" s="1"/>
  <c r="CP172" i="63" s="1"/>
  <c r="DY172" i="63" s="1"/>
  <c r="DZ172" i="63" s="1"/>
  <c r="ET172" i="63" s="1"/>
  <c r="EU172" i="63" s="1"/>
  <c r="FO172" i="63" s="1"/>
  <c r="FP172" i="63" s="1"/>
  <c r="FV172" i="63" s="1"/>
  <c r="FW172" i="63" s="1"/>
  <c r="FO173" i="63"/>
  <c r="FP173" i="63" s="1"/>
  <c r="FV173" i="63" s="1"/>
  <c r="FW173" i="63" s="1"/>
  <c r="CF182" i="63"/>
  <c r="CO182" i="63" s="1"/>
  <c r="CP182" i="63" s="1"/>
  <c r="DY182" i="63" s="1"/>
  <c r="DZ182" i="63" s="1"/>
  <c r="ET182" i="63" s="1"/>
  <c r="EU182" i="63" s="1"/>
  <c r="FO182" i="63" s="1"/>
  <c r="FP182" i="63" s="1"/>
  <c r="FV182" i="63" s="1"/>
  <c r="FW182" i="63" s="1"/>
  <c r="BZ182" i="63"/>
  <c r="CG182" i="63" s="1"/>
  <c r="CF177" i="63"/>
  <c r="CO177" i="63" s="1"/>
  <c r="CP177" i="63" s="1"/>
  <c r="DY177" i="63" s="1"/>
  <c r="DZ177" i="63" s="1"/>
  <c r="ET177" i="63" s="1"/>
  <c r="EU177" i="63" s="1"/>
  <c r="FO177" i="63" s="1"/>
  <c r="FP177" i="63" s="1"/>
  <c r="FV177" i="63" s="1"/>
  <c r="FW177" i="63" s="1"/>
  <c r="BZ177" i="63"/>
  <c r="CG177" i="63" s="1"/>
  <c r="BZ180" i="63"/>
  <c r="CG180" i="63" s="1"/>
  <c r="CF180" i="63"/>
  <c r="CO180" i="63" s="1"/>
  <c r="CP180" i="63" s="1"/>
  <c r="DY180" i="63" s="1"/>
  <c r="DZ180" i="63" s="1"/>
  <c r="ET180" i="63" s="1"/>
  <c r="EU180" i="63" s="1"/>
  <c r="FO180" i="63" s="1"/>
  <c r="FP180" i="63" s="1"/>
  <c r="FV180" i="63" s="1"/>
  <c r="FW180" i="63" s="1"/>
  <c r="BZ169" i="63"/>
  <c r="CG169" i="63" s="1"/>
  <c r="CP169" i="63" s="1"/>
  <c r="DY169" i="63" s="1"/>
  <c r="DZ169" i="63" s="1"/>
  <c r="ET169" i="63" s="1"/>
  <c r="EU169" i="63" s="1"/>
  <c r="FO169" i="63" s="1"/>
  <c r="FP169" i="63" s="1"/>
  <c r="FV169" i="63" s="1"/>
  <c r="FW169" i="63" s="1"/>
  <c r="CF169" i="63"/>
  <c r="CO169" i="63" s="1"/>
  <c r="CF166" i="63"/>
  <c r="CO166" i="63" s="1"/>
  <c r="CP166" i="63" s="1"/>
  <c r="DY166" i="63" s="1"/>
  <c r="DZ166" i="63" s="1"/>
  <c r="ET166" i="63" s="1"/>
  <c r="EU166" i="63" s="1"/>
  <c r="FO166" i="63" s="1"/>
  <c r="FP166" i="63" s="1"/>
  <c r="FV166" i="63" s="1"/>
  <c r="FW166" i="63" s="1"/>
  <c r="BZ166" i="63"/>
  <c r="CG166" i="63" s="1"/>
  <c r="FO167" i="63"/>
  <c r="FP167" i="63" s="1"/>
  <c r="FV167" i="63" s="1"/>
  <c r="FW167" i="63" s="1"/>
  <c r="CF175" i="63"/>
  <c r="CO175" i="63" s="1"/>
  <c r="CP175" i="63" s="1"/>
  <c r="DY175" i="63" s="1"/>
  <c r="DZ175" i="63" s="1"/>
  <c r="ET175" i="63" s="1"/>
  <c r="EU175" i="63" s="1"/>
  <c r="FO175" i="63" s="1"/>
  <c r="FP175" i="63" s="1"/>
  <c r="FV175" i="63" s="1"/>
  <c r="FW175" i="63" s="1"/>
  <c r="BZ175" i="63"/>
  <c r="CG175" i="63" s="1"/>
  <c r="FO178" i="63"/>
  <c r="FP178" i="63" s="1"/>
  <c r="FV178" i="63" s="1"/>
  <c r="FW178" i="63" s="1"/>
  <c r="CF181" i="63"/>
  <c r="CO181" i="63" s="1"/>
  <c r="CP181" i="63" s="1"/>
  <c r="DY181" i="63" s="1"/>
  <c r="DZ181" i="63" s="1"/>
  <c r="ET181" i="63" s="1"/>
  <c r="EU181" i="63" s="1"/>
  <c r="FO181" i="63" s="1"/>
  <c r="FP181" i="63" s="1"/>
  <c r="FV181" i="63" s="1"/>
  <c r="FW181" i="63" s="1"/>
  <c r="BZ181" i="63"/>
  <c r="CG181" i="63" s="1"/>
  <c r="FV189" i="63"/>
  <c r="FW189" i="63" s="1"/>
  <c r="BZ167" i="63"/>
  <c r="CG167" i="63" s="1"/>
  <c r="BZ178" i="63"/>
  <c r="CG178" i="63" s="1"/>
  <c r="FV193" i="63"/>
  <c r="FW193" i="63" s="1"/>
  <c r="CF201" i="63"/>
  <c r="CG201" i="63" s="1"/>
  <c r="CO201" i="63" s="1"/>
  <c r="CP201" i="63" s="1"/>
  <c r="DY201" i="63" s="1"/>
  <c r="DZ201" i="63" s="1"/>
  <c r="ET201" i="63" s="1"/>
  <c r="EU201" i="63" s="1"/>
  <c r="FO201" i="63" s="1"/>
  <c r="FP201" i="63" s="1"/>
  <c r="FV201" i="63" s="1"/>
  <c r="FW201" i="63" s="1"/>
  <c r="BY201" i="63"/>
  <c r="BZ201" i="63" s="1"/>
  <c r="BY204" i="63"/>
  <c r="BZ204" i="63" s="1"/>
  <c r="CF204" i="63"/>
  <c r="CG204" i="63" s="1"/>
  <c r="CO204" i="63" s="1"/>
  <c r="CP204" i="63" s="1"/>
  <c r="DY204" i="63" s="1"/>
  <c r="DZ204" i="63" s="1"/>
  <c r="ET204" i="63" s="1"/>
  <c r="EU204" i="63" s="1"/>
  <c r="FO204" i="63" s="1"/>
  <c r="FP204" i="63" s="1"/>
  <c r="FV204" i="63" s="1"/>
  <c r="FW204" i="63" s="1"/>
  <c r="CF200" i="63"/>
  <c r="CG200" i="63" s="1"/>
  <c r="CO200" i="63" s="1"/>
  <c r="CP200" i="63" s="1"/>
  <c r="DY200" i="63" s="1"/>
  <c r="DZ200" i="63" s="1"/>
  <c r="ET200" i="63" s="1"/>
  <c r="EU200" i="63" s="1"/>
  <c r="FO200" i="63" s="1"/>
  <c r="FP200" i="63" s="1"/>
  <c r="FV200" i="63" s="1"/>
  <c r="FW200" i="63" s="1"/>
  <c r="BY200" i="63"/>
  <c r="BZ200" i="63" s="1"/>
  <c r="CF202" i="63"/>
  <c r="CG202" i="63" s="1"/>
  <c r="CO202" i="63" s="1"/>
  <c r="CP202" i="63" s="1"/>
  <c r="DY202" i="63" s="1"/>
  <c r="DZ202" i="63" s="1"/>
  <c r="ET202" i="63" s="1"/>
  <c r="EU202" i="63" s="1"/>
  <c r="FO202" i="63" s="1"/>
  <c r="FP202" i="63" s="1"/>
  <c r="FV202" i="63" s="1"/>
  <c r="FW202" i="63" s="1"/>
  <c r="BY202" i="63"/>
  <c r="BZ202" i="63" s="1"/>
  <c r="BY203" i="63"/>
  <c r="BZ203" i="63" s="1"/>
  <c r="CF203" i="63"/>
  <c r="CG203" i="63" s="1"/>
  <c r="CO203" i="63" s="1"/>
  <c r="CP203" i="63" s="1"/>
  <c r="DY203" i="63" s="1"/>
  <c r="DZ203" i="63" s="1"/>
  <c r="ET203" i="63" s="1"/>
  <c r="EU203" i="63" s="1"/>
  <c r="FO203" i="63" s="1"/>
  <c r="FP203" i="63" s="1"/>
  <c r="FV203" i="63" s="1"/>
  <c r="FW203" i="63" s="1"/>
  <c r="FH4" i="63" l="1"/>
  <c r="FV109" i="63"/>
  <c r="FW109" i="63" s="1"/>
  <c r="FO134" i="63"/>
  <c r="FP134" i="63" s="1"/>
  <c r="FV134" i="63" s="1"/>
  <c r="FW134" i="63" s="1"/>
  <c r="AV104" i="63"/>
  <c r="AP4" i="63"/>
  <c r="FI4" i="63"/>
  <c r="FW5" i="63"/>
  <c r="FB4" i="63"/>
  <c r="AW104" i="63" l="1"/>
  <c r="AV4" i="63"/>
  <c r="BC104" i="63" l="1"/>
  <c r="AW4" i="63"/>
  <c r="BD104" i="63" l="1"/>
  <c r="BC4" i="63"/>
  <c r="BJ104" i="63" l="1"/>
  <c r="BD4" i="63"/>
  <c r="BJ4" i="63" l="1"/>
  <c r="BK104" i="63"/>
  <c r="BQ104" i="63" l="1"/>
  <c r="BK4" i="63"/>
  <c r="BR104" i="63" l="1"/>
  <c r="BQ4" i="63"/>
  <c r="BY104" i="63" l="1"/>
  <c r="BR4" i="63"/>
  <c r="CF104" i="63" l="1"/>
  <c r="BZ104" i="63"/>
  <c r="BY4" i="63"/>
  <c r="CG104" i="63" l="1"/>
  <c r="BZ4" i="63"/>
  <c r="CO104" i="63"/>
  <c r="CO4" i="63" s="1"/>
  <c r="CF4" i="63"/>
  <c r="CP104" i="63" l="1"/>
  <c r="CG4" i="63"/>
  <c r="DY104" i="63" l="1"/>
  <c r="CP4" i="63"/>
  <c r="DY4" i="63" l="1"/>
  <c r="DZ104" i="63"/>
  <c r="ET104" i="63" l="1"/>
  <c r="DZ4" i="63"/>
  <c r="EU104" i="63" l="1"/>
  <c r="ET4" i="63"/>
  <c r="FO104" i="63" l="1"/>
  <c r="EU4" i="63"/>
  <c r="FP104" i="63" l="1"/>
  <c r="FO4" i="63"/>
  <c r="FV104" i="63" l="1"/>
  <c r="FP4" i="63"/>
  <c r="FW104" i="63" l="1"/>
  <c r="FW4" i="63" s="1"/>
  <c r="FV4" i="63"/>
  <c r="S47" i="63" l="1"/>
  <c r="S4" i="63" s="1"/>
  <c r="J83" i="4" l="1"/>
  <c r="OT2" i="5"/>
  <c r="OT3" i="5"/>
  <c r="OT4" i="5"/>
  <c r="OT5" i="5"/>
  <c r="OS5" i="5"/>
  <c r="OS4" i="5"/>
  <c r="OS2" i="5"/>
  <c r="OS3" i="5" s="1"/>
  <c r="OR5" i="5"/>
  <c r="OR4" i="5"/>
  <c r="OR2" i="5"/>
  <c r="OR3" i="5" s="1"/>
  <c r="OQ5" i="5" l="1"/>
  <c r="OQ4" i="5"/>
  <c r="OQ2" i="5"/>
  <c r="OQ3" i="5" s="1"/>
  <c r="X9" i="3" l="1"/>
  <c r="U9" i="3"/>
  <c r="OP5" i="5"/>
  <c r="OP4" i="5"/>
  <c r="L252" i="54" l="1"/>
  <c r="L246" i="54"/>
  <c r="L240" i="54"/>
  <c r="L234" i="54"/>
  <c r="L228" i="54"/>
  <c r="L222" i="54"/>
  <c r="L216" i="54"/>
  <c r="L210" i="54"/>
  <c r="L204" i="54"/>
  <c r="L198" i="54"/>
  <c r="L192" i="54"/>
  <c r="L186" i="54"/>
  <c r="L180" i="54"/>
  <c r="L256" i="54" s="1"/>
  <c r="L174" i="54"/>
  <c r="L168" i="54"/>
  <c r="N67" i="53"/>
  <c r="N66" i="53"/>
  <c r="N65" i="53"/>
  <c r="N64" i="53"/>
  <c r="N63" i="53"/>
  <c r="N62" i="53"/>
  <c r="N61" i="53"/>
  <c r="N60" i="53"/>
  <c r="N58" i="53"/>
  <c r="N57" i="53"/>
  <c r="N56" i="53"/>
  <c r="N55" i="53"/>
  <c r="N54" i="53"/>
  <c r="N53" i="53"/>
  <c r="OO5" i="5" l="1"/>
  <c r="OO4" i="5"/>
  <c r="U10" i="3"/>
  <c r="ON5" i="5" l="1"/>
  <c r="ON4" i="5"/>
  <c r="OM5" i="5"/>
  <c r="OM4" i="5"/>
  <c r="OL5" i="5"/>
  <c r="OL4" i="5"/>
  <c r="J195" i="4"/>
  <c r="AC22" i="15"/>
  <c r="OK5" i="5"/>
  <c r="OJ5" i="5"/>
  <c r="OI5" i="5"/>
  <c r="OK4" i="5"/>
  <c r="OJ4" i="5"/>
  <c r="OI4" i="5"/>
  <c r="OH5" i="5" l="1"/>
  <c r="OG5" i="5"/>
  <c r="OH4" i="5"/>
  <c r="OG4" i="5"/>
  <c r="OF5" i="5"/>
  <c r="OE5" i="5"/>
  <c r="OD5" i="5"/>
  <c r="OF4" i="5"/>
  <c r="OE4" i="5"/>
  <c r="OD4" i="5"/>
  <c r="AF8" i="15"/>
  <c r="OC5" i="5"/>
  <c r="OB5" i="5"/>
  <c r="OC4" i="5"/>
  <c r="OB4" i="5"/>
  <c r="O29" i="3" l="1"/>
  <c r="OA5" i="5" l="1"/>
  <c r="OA4" i="5"/>
  <c r="NZ5" i="5"/>
  <c r="NZ4" i="5"/>
  <c r="NY5" i="5" l="1"/>
  <c r="NY4" i="5"/>
  <c r="NW5" i="5"/>
  <c r="NW4" i="5"/>
  <c r="NV5" i="5"/>
  <c r="NV4" i="5"/>
  <c r="NU5" i="5"/>
  <c r="NU4" i="5"/>
  <c r="NX5" i="5"/>
  <c r="NX4" i="5"/>
  <c r="A93" i="58" l="1"/>
  <c r="F93" i="58"/>
  <c r="NT5" i="5"/>
  <c r="NT4" i="5"/>
  <c r="NS5" i="5"/>
  <c r="NS4" i="5"/>
  <c r="AC23" i="15"/>
  <c r="I229" i="54" l="1"/>
  <c r="NR5" i="5"/>
  <c r="NR4" i="5"/>
  <c r="NQ5" i="5"/>
  <c r="NQ4" i="5"/>
  <c r="NP5" i="5"/>
  <c r="NP4" i="5"/>
  <c r="NO5" i="5"/>
  <c r="NO4" i="5"/>
  <c r="N1" i="37" l="1"/>
  <c r="L1" i="37"/>
  <c r="J1" i="37"/>
  <c r="H1" i="37"/>
  <c r="F1" i="37"/>
  <c r="G1" i="37"/>
  <c r="ADN3" i="4" l="1"/>
  <c r="ADP3" i="4" s="1"/>
  <c r="ADR3" i="4" s="1"/>
  <c r="ADT3" i="4" s="1"/>
  <c r="ADV3" i="4" s="1"/>
  <c r="ADX3" i="4" s="1"/>
  <c r="ADZ3" i="4" s="1"/>
  <c r="AEB3" i="4" s="1"/>
  <c r="AED3" i="4" s="1"/>
  <c r="AEF3" i="4" s="1"/>
  <c r="AEH3" i="4" s="1"/>
  <c r="AEJ3" i="4" s="1"/>
  <c r="AEL3" i="4" s="1"/>
  <c r="AEN3" i="4" s="1"/>
  <c r="AEP3" i="4" s="1"/>
  <c r="AER3" i="4" s="1"/>
  <c r="AET3" i="4" s="1"/>
  <c r="AEV3" i="4" s="1"/>
  <c r="AEX3" i="4" s="1"/>
  <c r="AEZ3" i="4" s="1"/>
  <c r="AFB3" i="4" s="1"/>
  <c r="AFD3" i="4" s="1"/>
  <c r="AFF3" i="4" s="1"/>
  <c r="AFH3" i="4" s="1"/>
  <c r="AFJ3" i="4" s="1"/>
  <c r="AFL3" i="4" s="1"/>
  <c r="AFN3" i="4" s="1"/>
  <c r="AFP3" i="4" s="1"/>
  <c r="AFR3" i="4" s="1"/>
  <c r="AFT3" i="4" s="1"/>
  <c r="AFV3" i="4" s="1"/>
  <c r="AFX3" i="4" s="1"/>
  <c r="AFZ3" i="4" s="1"/>
  <c r="AGB3" i="4" s="1"/>
  <c r="AGD3" i="4" s="1"/>
  <c r="AGF3" i="4" s="1"/>
  <c r="AGH3" i="4" s="1"/>
  <c r="AGJ3" i="4" s="1"/>
  <c r="AGL3" i="4" s="1"/>
  <c r="AGN3" i="4" s="1"/>
  <c r="AGP3" i="4" s="1"/>
  <c r="AGR3" i="4" s="1"/>
  <c r="AGT3" i="4" s="1"/>
  <c r="AGV3" i="4" s="1"/>
  <c r="AGX3" i="4" s="1"/>
  <c r="AGZ3" i="4" s="1"/>
  <c r="AHB3" i="4" s="1"/>
  <c r="AHD3" i="4" s="1"/>
  <c r="AHF3" i="4" s="1"/>
  <c r="AHH3" i="4" s="1"/>
  <c r="AHJ3" i="4" s="1"/>
  <c r="AHL3" i="4" s="1"/>
  <c r="AHN3" i="4" s="1"/>
  <c r="AHP3" i="4" s="1"/>
  <c r="AHR3" i="4" s="1"/>
  <c r="AHT3" i="4" s="1"/>
  <c r="AHV3" i="4" s="1"/>
  <c r="AHX3" i="4" s="1"/>
  <c r="AHZ3" i="4" s="1"/>
  <c r="AIB3" i="4" s="1"/>
  <c r="AID3" i="4" s="1"/>
  <c r="AIF3" i="4" s="1"/>
  <c r="AIH3" i="4" s="1"/>
  <c r="AIJ3" i="4" s="1"/>
  <c r="AIL3" i="4" s="1"/>
  <c r="AIN3" i="4" s="1"/>
  <c r="AIP3" i="4" s="1"/>
  <c r="AIR3" i="4" s="1"/>
  <c r="AIT3" i="4" s="1"/>
  <c r="AIV3" i="4" s="1"/>
  <c r="AIX3" i="4" s="1"/>
  <c r="AIZ3" i="4" s="1"/>
  <c r="AIY5" i="4"/>
  <c r="AIW5" i="4"/>
  <c r="AIU5" i="4"/>
  <c r="AIS5" i="4"/>
  <c r="AIQ5" i="4"/>
  <c r="AIO5" i="4"/>
  <c r="AIM5" i="4"/>
  <c r="AIK5" i="4"/>
  <c r="AII5" i="4"/>
  <c r="AIG5" i="4"/>
  <c r="AIE5" i="4"/>
  <c r="AIC5" i="4"/>
  <c r="AIA5" i="4"/>
  <c r="AHY5" i="4"/>
  <c r="AHW5" i="4"/>
  <c r="AHU5" i="4"/>
  <c r="AHS5" i="4"/>
  <c r="AHQ5" i="4"/>
  <c r="AHO5" i="4"/>
  <c r="AHM5" i="4"/>
  <c r="AHK5" i="4"/>
  <c r="AHI5" i="4"/>
  <c r="AHG5" i="4"/>
  <c r="AHE5" i="4"/>
  <c r="AHC5" i="4"/>
  <c r="AHA5" i="4"/>
  <c r="AGY5" i="4"/>
  <c r="AGW5" i="4"/>
  <c r="AGU5" i="4"/>
  <c r="AGS5" i="4"/>
  <c r="AGQ5" i="4"/>
  <c r="AGO5" i="4"/>
  <c r="AGM5" i="4"/>
  <c r="AGK5" i="4"/>
  <c r="AGI5" i="4"/>
  <c r="AGG5" i="4"/>
  <c r="AGE5" i="4"/>
  <c r="AGC5" i="4"/>
  <c r="AGA5" i="4"/>
  <c r="AFY5" i="4"/>
  <c r="AFW5" i="4"/>
  <c r="AFU5" i="4"/>
  <c r="AFS5" i="4"/>
  <c r="AFQ5" i="4"/>
  <c r="AFO5" i="4"/>
  <c r="AFM5" i="4"/>
  <c r="AFK5" i="4"/>
  <c r="AFI5" i="4"/>
  <c r="AFG5" i="4"/>
  <c r="AFE5" i="4"/>
  <c r="AFC5" i="4"/>
  <c r="AFA5" i="4"/>
  <c r="AEY5" i="4"/>
  <c r="AEW5" i="4"/>
  <c r="AEU5" i="4"/>
  <c r="AES5" i="4"/>
  <c r="AEQ5" i="4"/>
  <c r="AEO5" i="4"/>
  <c r="AEM5" i="4"/>
  <c r="AEK5" i="4"/>
  <c r="AEI5" i="4"/>
  <c r="AEG5" i="4"/>
  <c r="AEE5" i="4"/>
  <c r="AEC5" i="4"/>
  <c r="AEA5" i="4"/>
  <c r="ADY5" i="4"/>
  <c r="ADW5" i="4"/>
  <c r="ADU5" i="4"/>
  <c r="ADS5" i="4"/>
  <c r="ADQ5" i="4"/>
  <c r="NN5" i="5"/>
  <c r="NN4" i="5"/>
  <c r="NM5" i="5"/>
  <c r="NM4" i="5"/>
  <c r="NL5" i="5"/>
  <c r="NL4" i="5"/>
  <c r="NK5" i="5" l="1"/>
  <c r="NK4" i="5"/>
  <c r="AF22" i="15" l="1"/>
  <c r="AF5" i="15"/>
  <c r="AF6" i="15"/>
  <c r="AF4" i="15"/>
  <c r="AF23" i="15"/>
  <c r="AF21" i="15"/>
  <c r="AF20" i="15"/>
  <c r="AF9" i="15"/>
  <c r="AF10" i="15"/>
  <c r="AF11" i="15"/>
  <c r="AF12" i="15"/>
  <c r="AF13" i="15"/>
  <c r="AF14" i="15"/>
  <c r="AF15" i="15"/>
  <c r="AF16" i="15"/>
  <c r="AF17" i="15"/>
  <c r="AF18" i="15"/>
  <c r="I52" i="3" l="1"/>
  <c r="I51" i="3"/>
  <c r="I50" i="3"/>
  <c r="I49" i="3"/>
  <c r="NJ5" i="5" l="1"/>
  <c r="NJ4" i="5"/>
  <c r="NI5" i="5"/>
  <c r="NI4" i="5"/>
  <c r="J62" i="53"/>
  <c r="J58" i="53"/>
  <c r="J55" i="53"/>
  <c r="J57" i="53"/>
  <c r="J56" i="53"/>
  <c r="NH5" i="5" l="1"/>
  <c r="NH4" i="5"/>
  <c r="NG5" i="5" l="1"/>
  <c r="NG4" i="5"/>
  <c r="A72" i="58"/>
  <c r="F72" i="58"/>
  <c r="A71" i="58"/>
  <c r="F71" i="58"/>
  <c r="NF5" i="5" l="1"/>
  <c r="NF4" i="5"/>
  <c r="NE5" i="5"/>
  <c r="NE4" i="5"/>
  <c r="J256" i="54" l="1"/>
  <c r="J252" i="54"/>
  <c r="H252" i="54"/>
  <c r="H246" i="54"/>
  <c r="J66" i="53" s="1"/>
  <c r="J246" i="54"/>
  <c r="J240" i="54"/>
  <c r="H240" i="54"/>
  <c r="J65" i="53" s="1"/>
  <c r="H234" i="54"/>
  <c r="J64" i="53" s="1"/>
  <c r="J234" i="54"/>
  <c r="J228" i="54"/>
  <c r="H228" i="54"/>
  <c r="H222" i="54"/>
  <c r="J222" i="54"/>
  <c r="J216" i="54"/>
  <c r="H216" i="54"/>
  <c r="J61" i="53" s="1"/>
  <c r="H210" i="54"/>
  <c r="J60" i="53" s="1"/>
  <c r="J210" i="54"/>
  <c r="J204" i="54"/>
  <c r="N59" i="53" s="1"/>
  <c r="H204" i="54"/>
  <c r="J59" i="53" s="1"/>
  <c r="H198" i="54"/>
  <c r="J198" i="54"/>
  <c r="J192" i="54"/>
  <c r="H192" i="54"/>
  <c r="H186" i="54"/>
  <c r="J186" i="54"/>
  <c r="J180" i="54"/>
  <c r="H180" i="54"/>
  <c r="J174" i="54"/>
  <c r="H174" i="54"/>
  <c r="J54" i="53" s="1"/>
  <c r="J168" i="54"/>
  <c r="H168" i="54"/>
  <c r="J53" i="53" s="1"/>
  <c r="D256" i="54"/>
  <c r="D252" i="54"/>
  <c r="D246" i="54"/>
  <c r="D240" i="54"/>
  <c r="D234" i="54"/>
  <c r="D228" i="54"/>
  <c r="D222" i="54"/>
  <c r="D216" i="54"/>
  <c r="D210" i="54"/>
  <c r="D204" i="54"/>
  <c r="D198" i="54"/>
  <c r="D192" i="54"/>
  <c r="D186" i="54"/>
  <c r="D180" i="54"/>
  <c r="D174" i="54"/>
  <c r="D168" i="54"/>
  <c r="J119" i="54"/>
  <c r="J113" i="54"/>
  <c r="J109" i="54"/>
  <c r="J105" i="54"/>
  <c r="J99" i="54"/>
  <c r="J93" i="54"/>
  <c r="J87" i="54"/>
  <c r="J81" i="54"/>
  <c r="H157" i="54"/>
  <c r="H151" i="54"/>
  <c r="J157" i="54"/>
  <c r="J151" i="54"/>
  <c r="J163" i="54" s="1"/>
  <c r="J147" i="54"/>
  <c r="H147" i="54"/>
  <c r="J141" i="54"/>
  <c r="H141" i="54"/>
  <c r="J135" i="54"/>
  <c r="H135" i="54"/>
  <c r="J130" i="54"/>
  <c r="H130" i="54"/>
  <c r="D135" i="54"/>
  <c r="D163" i="54"/>
  <c r="D147" i="54"/>
  <c r="D130" i="54"/>
  <c r="D157" i="54"/>
  <c r="D151" i="54"/>
  <c r="D141" i="54"/>
  <c r="ND5" i="5"/>
  <c r="ND4" i="5"/>
  <c r="H256" i="54" l="1"/>
  <c r="J63" i="53"/>
  <c r="H163" i="54"/>
  <c r="J125" i="54"/>
  <c r="H119" i="54"/>
  <c r="H113" i="54"/>
  <c r="H109" i="54"/>
  <c r="H105" i="54"/>
  <c r="H99" i="54"/>
  <c r="H93" i="54"/>
  <c r="H87" i="54"/>
  <c r="D87" i="54"/>
  <c r="D125" i="54" s="1"/>
  <c r="H81" i="54"/>
  <c r="D105" i="54"/>
  <c r="D109" i="54"/>
  <c r="D113" i="54"/>
  <c r="D119" i="54"/>
  <c r="D99" i="54"/>
  <c r="D93" i="54"/>
  <c r="D81" i="54"/>
  <c r="H125" i="54" l="1"/>
  <c r="Q4" i="37"/>
  <c r="Q19" i="37"/>
  <c r="Q197" i="37"/>
  <c r="Q196" i="37"/>
  <c r="Q194" i="37"/>
  <c r="Q195" i="37"/>
  <c r="Q192" i="37"/>
  <c r="Q193" i="37"/>
  <c r="Q191" i="37"/>
  <c r="Q190" i="37"/>
  <c r="Q189" i="37"/>
  <c r="Q186" i="37"/>
  <c r="Q187" i="37"/>
  <c r="Q188" i="37"/>
  <c r="Q182" i="37"/>
  <c r="Q183" i="37"/>
  <c r="Q184" i="37"/>
  <c r="Q185" i="37"/>
  <c r="Q180" i="37"/>
  <c r="Q181" i="37"/>
  <c r="Q178" i="37"/>
  <c r="Q179" i="37"/>
  <c r="Q177" i="37"/>
  <c r="Q174" i="37"/>
  <c r="Q175" i="37"/>
  <c r="Q176" i="37"/>
  <c r="Q172" i="37"/>
  <c r="Q173" i="37"/>
  <c r="Q170" i="37"/>
  <c r="Q171" i="37"/>
  <c r="Q168" i="37"/>
  <c r="Q169" i="37"/>
  <c r="Q163" i="37"/>
  <c r="Q164" i="37"/>
  <c r="Q165" i="37"/>
  <c r="Q166" i="37"/>
  <c r="Q167" i="37"/>
  <c r="Q162" i="37"/>
  <c r="Q161" i="37"/>
  <c r="Q158" i="37"/>
  <c r="Q159" i="37"/>
  <c r="Q160" i="37"/>
  <c r="Q156" i="37"/>
  <c r="Q157" i="37"/>
  <c r="Q152" i="37"/>
  <c r="Q153" i="37"/>
  <c r="Q154" i="37"/>
  <c r="Q155" i="37"/>
  <c r="Q151" i="37"/>
  <c r="Q144" i="37"/>
  <c r="Q145" i="37"/>
  <c r="Q146" i="37"/>
  <c r="Q147" i="37"/>
  <c r="Q148" i="37"/>
  <c r="Q149" i="37"/>
  <c r="Q150" i="37"/>
  <c r="Q143" i="37"/>
  <c r="Q140" i="37"/>
  <c r="Q141" i="37"/>
  <c r="Q142" i="37"/>
  <c r="Q138" i="37"/>
  <c r="Q139" i="37"/>
  <c r="Q135" i="37"/>
  <c r="Q136" i="37"/>
  <c r="Q137" i="37"/>
  <c r="Q132" i="37"/>
  <c r="Q133" i="37"/>
  <c r="Q134" i="37"/>
  <c r="Q129" i="37"/>
  <c r="Q130" i="37"/>
  <c r="Q131" i="37"/>
  <c r="Q127" i="37"/>
  <c r="Q128" i="37"/>
  <c r="Q125" i="37"/>
  <c r="Q126" i="37"/>
  <c r="Q123" i="37"/>
  <c r="Q124" i="37"/>
  <c r="Q121" i="37"/>
  <c r="Q122" i="37"/>
  <c r="Q118" i="37"/>
  <c r="Q119" i="37"/>
  <c r="Q120" i="37"/>
  <c r="Q116" i="37"/>
  <c r="Q117" i="37"/>
  <c r="Q113" i="37"/>
  <c r="Q114" i="37"/>
  <c r="Q115" i="37"/>
  <c r="Q112" i="37"/>
  <c r="Q111" i="37"/>
  <c r="Q110" i="37"/>
  <c r="Q109" i="37"/>
  <c r="Q108" i="37"/>
  <c r="Q107" i="37"/>
  <c r="Q106" i="37"/>
  <c r="Q105" i="37"/>
  <c r="Q103" i="37"/>
  <c r="Q104" i="37"/>
  <c r="Q102" i="37"/>
  <c r="Q101" i="37"/>
  <c r="Q100" i="37"/>
  <c r="Q99" i="37"/>
  <c r="Q98" i="37"/>
  <c r="Q97" i="37"/>
  <c r="Q92" i="37"/>
  <c r="Q93" i="37"/>
  <c r="Q94" i="37"/>
  <c r="Q95" i="37"/>
  <c r="Q96" i="37"/>
  <c r="Q89" i="37"/>
  <c r="Q90" i="37"/>
  <c r="Q91" i="37"/>
  <c r="Q88" i="37"/>
  <c r="Q87" i="37"/>
  <c r="Q85" i="37"/>
  <c r="Q86" i="37"/>
  <c r="Q83" i="37"/>
  <c r="Q84" i="37"/>
  <c r="Q80" i="37"/>
  <c r="Q81" i="37"/>
  <c r="Q82" i="37"/>
  <c r="Q77" i="37"/>
  <c r="Q78" i="37"/>
  <c r="Q79" i="37"/>
  <c r="Q74" i="37"/>
  <c r="Q75" i="37"/>
  <c r="Q76" i="37"/>
  <c r="Q73" i="37"/>
  <c r="Q71" i="37"/>
  <c r="Q72" i="37"/>
  <c r="Q69" i="37"/>
  <c r="Q70" i="37"/>
  <c r="Q68" i="37"/>
  <c r="Q66" i="37"/>
  <c r="Q67" i="37"/>
  <c r="Q65" i="37"/>
  <c r="Q63" i="37"/>
  <c r="Q64" i="37"/>
  <c r="Q62" i="37"/>
  <c r="Q60" i="37"/>
  <c r="Q61" i="37"/>
  <c r="Q56" i="37"/>
  <c r="Q57" i="37"/>
  <c r="Q58" i="37"/>
  <c r="Q59" i="37"/>
  <c r="Q55" i="37"/>
  <c r="Q48" i="37"/>
  <c r="Q49" i="37"/>
  <c r="Q50" i="37"/>
  <c r="Q51" i="37"/>
  <c r="Q52" i="37"/>
  <c r="Q53" i="37"/>
  <c r="Q54" i="37"/>
  <c r="Q44" i="37"/>
  <c r="Q45" i="37"/>
  <c r="Q46" i="37"/>
  <c r="Q47" i="37"/>
  <c r="Q29" i="37"/>
  <c r="Q30" i="37"/>
  <c r="Q31" i="37"/>
  <c r="Q32" i="37"/>
  <c r="Q33" i="37"/>
  <c r="Q34" i="37"/>
  <c r="Q35" i="37"/>
  <c r="Q36" i="37"/>
  <c r="Q37" i="37"/>
  <c r="Q38" i="37"/>
  <c r="Q39" i="37"/>
  <c r="Q40" i="37"/>
  <c r="Q41" i="37"/>
  <c r="Q42" i="37"/>
  <c r="Q43" i="37"/>
  <c r="Q28" i="37"/>
  <c r="Q26" i="37"/>
  <c r="Q27" i="37"/>
  <c r="Q21" i="37"/>
  <c r="Q22" i="37"/>
  <c r="Q23" i="37"/>
  <c r="Q24" i="37"/>
  <c r="Q25" i="37"/>
  <c r="Q20" i="37"/>
  <c r="Q18" i="37"/>
  <c r="Q16" i="37"/>
  <c r="Q17" i="37"/>
  <c r="Q10" i="37"/>
  <c r="Q11" i="37"/>
  <c r="Q12" i="37"/>
  <c r="Q13" i="37"/>
  <c r="Q14" i="37"/>
  <c r="Q15" i="37"/>
  <c r="Q8" i="37"/>
  <c r="Q9" i="37"/>
  <c r="Q5" i="37"/>
  <c r="Q6" i="37"/>
  <c r="Q7" i="37"/>
  <c r="NC5" i="5" l="1"/>
  <c r="NC4" i="5"/>
  <c r="NB5" i="5"/>
  <c r="NB4" i="5"/>
  <c r="J73" i="53"/>
  <c r="K73" i="53" s="1"/>
  <c r="DK198" i="25"/>
  <c r="DK197" i="25"/>
  <c r="NA5" i="5" l="1"/>
  <c r="NA4" i="5"/>
  <c r="MZ5" i="5"/>
  <c r="MZ4" i="5"/>
  <c r="MY5" i="5" l="1"/>
  <c r="MY4" i="5"/>
  <c r="G73" i="53" l="1"/>
  <c r="MX5" i="5" l="1"/>
  <c r="MX4" i="5"/>
  <c r="Y73" i="53"/>
  <c r="Y74" i="53" s="1"/>
  <c r="C57" i="3"/>
  <c r="O57" i="3" s="1"/>
  <c r="C56" i="3"/>
  <c r="O56" i="3" s="1"/>
  <c r="D55" i="3"/>
  <c r="P55" i="3" s="1"/>
  <c r="C55" i="3"/>
  <c r="O55" i="3" s="1"/>
  <c r="D54" i="3"/>
  <c r="P54" i="3" s="1"/>
  <c r="C54" i="3"/>
  <c r="O54" i="3" s="1"/>
  <c r="W74" i="53"/>
  <c r="X74" i="53"/>
  <c r="V74" i="53"/>
  <c r="E264" i="54"/>
  <c r="F264" i="54"/>
  <c r="G264" i="54"/>
  <c r="H264" i="54"/>
  <c r="J264" i="54"/>
  <c r="N73" i="53" s="1"/>
  <c r="O73" i="53" s="1"/>
  <c r="O74" i="53" s="1"/>
  <c r="L264" i="54"/>
  <c r="R73" i="53" s="1"/>
  <c r="S73" i="53" s="1"/>
  <c r="S74" i="53" s="1"/>
  <c r="D264" i="54"/>
  <c r="M263" i="54"/>
  <c r="K263" i="54"/>
  <c r="I263" i="54"/>
  <c r="I264" i="54" s="1"/>
  <c r="M262" i="54"/>
  <c r="K262" i="54"/>
  <c r="I262" i="54"/>
  <c r="E74" i="53"/>
  <c r="F74" i="53"/>
  <c r="G74" i="53"/>
  <c r="H74" i="53"/>
  <c r="I74" i="53"/>
  <c r="J74" i="53"/>
  <c r="K74" i="53"/>
  <c r="L74" i="53"/>
  <c r="M74" i="53"/>
  <c r="P74" i="53"/>
  <c r="Q74" i="53"/>
  <c r="D74" i="53"/>
  <c r="MW5" i="5"/>
  <c r="MW4" i="5"/>
  <c r="D57" i="3" l="1"/>
  <c r="P57" i="3" s="1"/>
  <c r="R74" i="53"/>
  <c r="K264" i="54"/>
  <c r="Q55" i="3"/>
  <c r="D56" i="3"/>
  <c r="P56" i="3" s="1"/>
  <c r="Q56" i="3" s="1"/>
  <c r="N74" i="53"/>
  <c r="M264" i="54"/>
  <c r="Q54" i="3"/>
  <c r="Q57" i="3"/>
  <c r="E56" i="3"/>
  <c r="E55" i="3"/>
  <c r="E57" i="3"/>
  <c r="E54" i="3"/>
  <c r="MV5" i="5"/>
  <c r="MV4" i="5"/>
  <c r="MU5" i="5"/>
  <c r="MU4" i="5"/>
  <c r="MT5" i="5"/>
  <c r="MT4" i="5"/>
  <c r="MS5" i="5"/>
  <c r="MS4" i="5"/>
  <c r="MR5" i="5"/>
  <c r="MR4" i="5"/>
  <c r="MQ5" i="5"/>
  <c r="MQ4" i="5"/>
  <c r="MP5" i="5"/>
  <c r="MP4" i="5"/>
  <c r="MO5" i="5"/>
  <c r="MO4" i="5"/>
  <c r="MN5" i="5"/>
  <c r="MN4" i="5"/>
  <c r="D48" i="53"/>
  <c r="MM5" i="5" l="1"/>
  <c r="MM4" i="5"/>
  <c r="ML5" i="5"/>
  <c r="ML4" i="5"/>
  <c r="MK5" i="5" l="1"/>
  <c r="MK4" i="5"/>
  <c r="MJ5" i="5" l="1"/>
  <c r="MJ4" i="5"/>
  <c r="MI5" i="5" l="1"/>
  <c r="MI4" i="5"/>
  <c r="MH5" i="5"/>
  <c r="MH4" i="5"/>
  <c r="MG5" i="5"/>
  <c r="MG4" i="5"/>
  <c r="MF5" i="5" l="1"/>
  <c r="MF4" i="5"/>
  <c r="ME5" i="5" l="1"/>
  <c r="ME4" i="5"/>
  <c r="MD5" i="5" l="1"/>
  <c r="MD4" i="5"/>
  <c r="MC5" i="5" l="1"/>
  <c r="MC4" i="5"/>
  <c r="MB5" i="5"/>
  <c r="MB4" i="5"/>
  <c r="MA5" i="5" l="1"/>
  <c r="MA4" i="5"/>
  <c r="LZ5" i="5"/>
  <c r="LZ4" i="5"/>
  <c r="LX5" i="5" l="1"/>
  <c r="LX4" i="5"/>
  <c r="R47" i="53"/>
  <c r="R46" i="53"/>
  <c r="R45" i="53"/>
  <c r="R44" i="53"/>
  <c r="R43" i="53"/>
  <c r="R42" i="53"/>
  <c r="N47" i="53"/>
  <c r="N46" i="53"/>
  <c r="N45" i="53"/>
  <c r="N44" i="53"/>
  <c r="N43" i="53"/>
  <c r="N42" i="53"/>
  <c r="J47" i="53"/>
  <c r="J46" i="53"/>
  <c r="J45" i="53"/>
  <c r="J44" i="53"/>
  <c r="J43" i="53"/>
  <c r="J42" i="53"/>
  <c r="LY5" i="5" l="1"/>
  <c r="LY4" i="5"/>
  <c r="LW5" i="5"/>
  <c r="LW4" i="5"/>
  <c r="LV5" i="5" l="1"/>
  <c r="LV4" i="5"/>
  <c r="L108" i="4" l="1"/>
  <c r="ABC5" i="4"/>
  <c r="ABA5" i="4"/>
  <c r="AAY5" i="4"/>
  <c r="AAW5" i="4"/>
  <c r="AAU5" i="4"/>
  <c r="AAS5" i="4"/>
  <c r="AAQ5" i="4"/>
  <c r="AAO5" i="4"/>
  <c r="AAM5" i="4"/>
  <c r="AAK5" i="4"/>
  <c r="AAI5" i="4"/>
  <c r="AAG5" i="4"/>
  <c r="AAE5" i="4"/>
  <c r="AAC5" i="4"/>
  <c r="AAA5" i="4"/>
  <c r="ZY5" i="4"/>
  <c r="ACI5" i="4"/>
  <c r="ACG5" i="4"/>
  <c r="ACE5" i="4"/>
  <c r="ACC5" i="4"/>
  <c r="ACA5" i="4"/>
  <c r="ABY5" i="4"/>
  <c r="ABW5" i="4"/>
  <c r="ABU5" i="4"/>
  <c r="ABS5" i="4"/>
  <c r="ABQ5" i="4"/>
  <c r="ABO5" i="4"/>
  <c r="ABM5" i="4"/>
  <c r="ABK5" i="4"/>
  <c r="ABI5" i="4"/>
  <c r="ABG5" i="4"/>
  <c r="ABE5" i="4"/>
  <c r="ACY5" i="4"/>
  <c r="ACW5" i="4"/>
  <c r="ACU5" i="4"/>
  <c r="ACS5" i="4"/>
  <c r="ACQ5" i="4"/>
  <c r="ACO5" i="4"/>
  <c r="ACM5" i="4"/>
  <c r="ACK5" i="4"/>
  <c r="ADG5" i="4"/>
  <c r="ADE5" i="4"/>
  <c r="ADC5" i="4"/>
  <c r="ADA5" i="4"/>
  <c r="ADK5" i="4"/>
  <c r="ADI5" i="4"/>
  <c r="ADM5" i="4"/>
  <c r="T15" i="3"/>
  <c r="U15" i="3"/>
  <c r="V15" i="3"/>
  <c r="W15" i="3"/>
  <c r="X15" i="3"/>
  <c r="Y15" i="3"/>
  <c r="Z15" i="3"/>
  <c r="S15" i="3"/>
  <c r="LU5" i="5" l="1"/>
  <c r="LU4" i="5"/>
  <c r="LT5" i="5" l="1"/>
  <c r="LT4" i="5"/>
  <c r="LS5" i="5"/>
  <c r="LS4" i="5"/>
  <c r="LR5" i="5" l="1"/>
  <c r="LR4" i="5"/>
  <c r="GG95" i="25"/>
  <c r="LQ5" i="5"/>
  <c r="LQ4" i="5"/>
  <c r="LP5" i="5"/>
  <c r="LP4" i="5"/>
  <c r="I28" i="53"/>
  <c r="I29" i="53"/>
  <c r="I30" i="53"/>
  <c r="V26" i="3" l="1"/>
  <c r="V25" i="3"/>
  <c r="V23" i="3"/>
  <c r="V22" i="3"/>
  <c r="V21" i="3"/>
  <c r="V20" i="3"/>
  <c r="V19" i="3"/>
  <c r="V18" i="3"/>
  <c r="V16" i="3"/>
  <c r="V14" i="3"/>
  <c r="V13" i="3"/>
  <c r="V12" i="3"/>
  <c r="V11" i="3"/>
  <c r="V10" i="3"/>
  <c r="V9" i="3"/>
  <c r="V8" i="3"/>
  <c r="V6" i="3"/>
  <c r="LO5" i="5"/>
  <c r="LO4" i="5"/>
  <c r="Y26" i="3" l="1"/>
  <c r="Y25" i="3"/>
  <c r="LN5" i="5"/>
  <c r="LN4" i="5"/>
  <c r="LM5" i="5"/>
  <c r="LM4" i="5"/>
  <c r="LL5" i="5"/>
  <c r="LL4" i="5"/>
  <c r="LK5" i="5"/>
  <c r="LK4" i="5"/>
  <c r="D4" i="25" l="1"/>
  <c r="H198" i="25"/>
  <c r="H197" i="25"/>
  <c r="LJ5" i="5"/>
  <c r="LJ4" i="5"/>
  <c r="LI5" i="5"/>
  <c r="LI4" i="5"/>
  <c r="LH5" i="5"/>
  <c r="LH4" i="5"/>
  <c r="LG5" i="5" l="1"/>
  <c r="LG4" i="5"/>
  <c r="A4" i="58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5" i="58"/>
  <c r="A43" i="58"/>
  <c r="A34" i="58"/>
  <c r="A40" i="58"/>
  <c r="A38" i="58"/>
  <c r="A33" i="58"/>
  <c r="A36" i="58"/>
  <c r="A37" i="58"/>
  <c r="A41" i="58"/>
  <c r="A58" i="58"/>
  <c r="A39" i="58"/>
  <c r="A127" i="58"/>
  <c r="A88" i="58"/>
  <c r="A74" i="58"/>
  <c r="A112" i="58"/>
  <c r="A119" i="58"/>
  <c r="A100" i="58"/>
  <c r="A133" i="58"/>
  <c r="A134" i="58"/>
  <c r="A42" i="58"/>
  <c r="A44" i="58"/>
  <c r="A57" i="58"/>
  <c r="A104" i="58"/>
  <c r="A53" i="58"/>
  <c r="A84" i="58"/>
  <c r="A103" i="58"/>
  <c r="A105" i="58"/>
  <c r="A86" i="58"/>
  <c r="A77" i="58"/>
  <c r="A118" i="58"/>
  <c r="A115" i="58"/>
  <c r="A48" i="58"/>
  <c r="A45" i="58"/>
  <c r="A46" i="58"/>
  <c r="A90" i="58"/>
  <c r="A75" i="58"/>
  <c r="A128" i="58"/>
  <c r="A125" i="58"/>
  <c r="A114" i="58"/>
  <c r="A117" i="58"/>
  <c r="A99" i="58"/>
  <c r="A116" i="58"/>
  <c r="A135" i="58"/>
  <c r="A121" i="58"/>
  <c r="A91" i="58"/>
  <c r="A95" i="58"/>
  <c r="A66" i="58"/>
  <c r="A49" i="58"/>
  <c r="A82" i="58"/>
  <c r="A73" i="58"/>
  <c r="A55" i="58"/>
  <c r="A47" i="58"/>
  <c r="A68" i="58"/>
  <c r="A79" i="58"/>
  <c r="A87" i="58"/>
  <c r="A61" i="58"/>
  <c r="A60" i="58"/>
  <c r="A76" i="58"/>
  <c r="A56" i="58"/>
  <c r="A52" i="58"/>
  <c r="A50" i="58"/>
  <c r="A101" i="58"/>
  <c r="A98" i="58"/>
  <c r="A83" i="58"/>
  <c r="A62" i="58"/>
  <c r="A67" i="58"/>
  <c r="A63" i="58"/>
  <c r="A51" i="58"/>
  <c r="A70" i="58"/>
  <c r="A59" i="58"/>
  <c r="A64" i="58"/>
  <c r="A54" i="58"/>
  <c r="A92" i="58"/>
  <c r="A113" i="58"/>
  <c r="A123" i="58"/>
  <c r="A120" i="58"/>
  <c r="A106" i="58"/>
  <c r="A136" i="58"/>
  <c r="A137" i="58"/>
  <c r="A97" i="58"/>
  <c r="A109" i="58"/>
  <c r="A126" i="58"/>
  <c r="A94" i="58"/>
  <c r="A102" i="58"/>
  <c r="A124" i="58"/>
  <c r="A85" i="58"/>
  <c r="A108" i="58"/>
  <c r="A110" i="58"/>
  <c r="A122" i="58"/>
  <c r="A69" i="58"/>
  <c r="A80" i="58"/>
  <c r="A81" i="58"/>
  <c r="A111" i="58"/>
  <c r="A89" i="58"/>
  <c r="A107" i="58"/>
  <c r="A96" i="58"/>
  <c r="A138" i="58"/>
  <c r="A139" i="58"/>
  <c r="A140" i="58"/>
  <c r="A141" i="58"/>
  <c r="A142" i="58"/>
  <c r="A143" i="58"/>
  <c r="A144" i="58"/>
  <c r="A145" i="58"/>
  <c r="A146" i="58"/>
  <c r="A132" i="58"/>
  <c r="A147" i="58"/>
  <c r="A148" i="58"/>
  <c r="A149" i="58"/>
  <c r="A150" i="58"/>
  <c r="A151" i="58"/>
  <c r="A152" i="58"/>
  <c r="A153" i="58"/>
  <c r="A154" i="58"/>
  <c r="A155" i="58"/>
  <c r="A156" i="58"/>
  <c r="A157" i="58"/>
  <c r="A158" i="58"/>
  <c r="A159" i="58"/>
  <c r="A160" i="58"/>
  <c r="A161" i="58"/>
  <c r="A162" i="58"/>
  <c r="A163" i="58"/>
  <c r="A164" i="58"/>
  <c r="A130" i="58"/>
  <c r="A165" i="58"/>
  <c r="A166" i="58"/>
  <c r="A167" i="58"/>
  <c r="A168" i="58"/>
  <c r="A169" i="58"/>
  <c r="A170" i="58"/>
  <c r="A171" i="58"/>
  <c r="A172" i="58"/>
  <c r="A173" i="58"/>
  <c r="A174" i="58"/>
  <c r="A175" i="58"/>
  <c r="A176" i="58"/>
  <c r="A177" i="58"/>
  <c r="A131" i="58"/>
  <c r="A178" i="58"/>
  <c r="A179" i="58"/>
  <c r="A180" i="58"/>
  <c r="A181" i="58"/>
  <c r="A182" i="58"/>
  <c r="A183" i="58"/>
  <c r="A184" i="58"/>
  <c r="A185" i="58"/>
  <c r="A186" i="58"/>
  <c r="A187" i="58"/>
  <c r="A188" i="58"/>
  <c r="A189" i="58"/>
  <c r="A190" i="58"/>
  <c r="A191" i="58"/>
  <c r="A129" i="58"/>
  <c r="A192" i="58"/>
  <c r="A193" i="58"/>
  <c r="A194" i="58"/>
  <c r="A195" i="58"/>
  <c r="A78" i="58"/>
  <c r="A65" i="58"/>
  <c r="R35" i="53" l="1"/>
  <c r="R34" i="53"/>
  <c r="R33" i="53"/>
  <c r="R32" i="53"/>
  <c r="R31" i="53"/>
  <c r="R30" i="53"/>
  <c r="R29" i="53"/>
  <c r="R28" i="53"/>
  <c r="N35" i="53"/>
  <c r="N34" i="53"/>
  <c r="N33" i="53"/>
  <c r="N32" i="53"/>
  <c r="N31" i="53"/>
  <c r="N30" i="53"/>
  <c r="N29" i="53"/>
  <c r="N28" i="53"/>
  <c r="I35" i="53"/>
  <c r="I34" i="53"/>
  <c r="I33" i="53"/>
  <c r="I32" i="53"/>
  <c r="I31" i="53"/>
  <c r="I21" i="53"/>
  <c r="I20" i="53"/>
  <c r="I19" i="53"/>
  <c r="I18" i="53"/>
  <c r="I17" i="53"/>
  <c r="I16" i="53"/>
  <c r="I15" i="53"/>
  <c r="I14" i="53"/>
  <c r="R21" i="53"/>
  <c r="R20" i="53"/>
  <c r="R18" i="53"/>
  <c r="R19" i="53"/>
  <c r="R17" i="53"/>
  <c r="R16" i="53"/>
  <c r="R15" i="53"/>
  <c r="R14" i="53"/>
  <c r="N21" i="53"/>
  <c r="N20" i="53"/>
  <c r="N19" i="53"/>
  <c r="N18" i="53"/>
  <c r="N17" i="53"/>
  <c r="N16" i="53"/>
  <c r="N15" i="53"/>
  <c r="N14" i="53"/>
  <c r="R8" i="53"/>
  <c r="R7" i="53"/>
  <c r="R6" i="53"/>
  <c r="R5" i="53"/>
  <c r="N8" i="53"/>
  <c r="N7" i="53"/>
  <c r="N6" i="53"/>
  <c r="N5" i="53"/>
  <c r="I8" i="53"/>
  <c r="I7" i="53"/>
  <c r="I6" i="53"/>
  <c r="I5" i="53"/>
  <c r="J35" i="53"/>
  <c r="J34" i="53"/>
  <c r="J33" i="53"/>
  <c r="J32" i="53"/>
  <c r="J31" i="53"/>
  <c r="J30" i="53"/>
  <c r="J29" i="53"/>
  <c r="J28" i="53"/>
  <c r="J20" i="53"/>
  <c r="J19" i="53"/>
  <c r="J18" i="53"/>
  <c r="J14" i="53"/>
  <c r="J5" i="53"/>
  <c r="LF5" i="5"/>
  <c r="LF4" i="5"/>
  <c r="LE5" i="5"/>
  <c r="LE4" i="5"/>
  <c r="J15" i="53" l="1"/>
  <c r="LD5" i="5" l="1"/>
  <c r="LD4" i="5"/>
  <c r="LC5" i="5"/>
  <c r="LC4" i="5"/>
  <c r="K32" i="54" l="1"/>
  <c r="LB5" i="5" l="1"/>
  <c r="LB4" i="5"/>
  <c r="J16" i="53"/>
  <c r="LA5" i="5" l="1"/>
  <c r="LA4" i="5"/>
  <c r="KZ5" i="5"/>
  <c r="KZ4" i="5"/>
  <c r="D36" i="53"/>
  <c r="T19" i="3"/>
  <c r="U19" i="3"/>
  <c r="W19" i="3"/>
  <c r="X19" i="3"/>
  <c r="Y19" i="3"/>
  <c r="Z19" i="3"/>
  <c r="S19" i="3"/>
  <c r="KY5" i="5" l="1"/>
  <c r="KY4" i="5"/>
  <c r="KX5" i="5"/>
  <c r="KX4" i="5"/>
  <c r="A48" i="60"/>
  <c r="KW5" i="5" l="1"/>
  <c r="KW4" i="5"/>
  <c r="KV5" i="5" l="1"/>
  <c r="KV4" i="5"/>
  <c r="KU5" i="5"/>
  <c r="KU4" i="5"/>
  <c r="YY5" i="4"/>
  <c r="YW5" i="4"/>
  <c r="YU5" i="4"/>
  <c r="YS5" i="4"/>
  <c r="YQ5" i="4"/>
  <c r="YO5" i="4"/>
  <c r="YM5" i="4"/>
  <c r="YK5" i="4"/>
  <c r="YI5" i="4"/>
  <c r="YG5" i="4"/>
  <c r="YE5" i="4"/>
  <c r="YC5" i="4"/>
  <c r="ZW5" i="4"/>
  <c r="ZU5" i="4"/>
  <c r="ZS5" i="4"/>
  <c r="ZQ5" i="4"/>
  <c r="ZO5" i="4"/>
  <c r="ZM5" i="4"/>
  <c r="ZK5" i="4"/>
  <c r="ZI5" i="4"/>
  <c r="ZG5" i="4"/>
  <c r="ZE5" i="4"/>
  <c r="ZC5" i="4"/>
  <c r="ZA5" i="4"/>
  <c r="AJA5" i="4"/>
  <c r="ADO5" i="4"/>
  <c r="L198" i="4"/>
  <c r="L199" i="4"/>
  <c r="O199" i="4"/>
  <c r="O198" i="4"/>
  <c r="N198" i="4"/>
  <c r="N199" i="4"/>
  <c r="EC16" i="25"/>
  <c r="KT5" i="5"/>
  <c r="KT4" i="5"/>
  <c r="A3" i="58"/>
  <c r="J4" i="25"/>
  <c r="AE4" i="25"/>
  <c r="AB4" i="25"/>
  <c r="AA4" i="25"/>
  <c r="A195" i="25"/>
  <c r="A196" i="25"/>
  <c r="A197" i="25"/>
  <c r="A198" i="25"/>
  <c r="P198" i="4" l="1"/>
  <c r="AR198" i="4"/>
  <c r="P199" i="4"/>
  <c r="AR199" i="4"/>
  <c r="KS5" i="5"/>
  <c r="KS4" i="5"/>
  <c r="KR5" i="5"/>
  <c r="KR4" i="5"/>
  <c r="KQ5" i="5"/>
  <c r="KQ4" i="5"/>
  <c r="KP5" i="5"/>
  <c r="KP4" i="5"/>
  <c r="KO5" i="5"/>
  <c r="KO4" i="5"/>
  <c r="KN5" i="5" l="1"/>
  <c r="KN4" i="5"/>
  <c r="KM5" i="5"/>
  <c r="KM4" i="5"/>
  <c r="KL5" i="5"/>
  <c r="KL4" i="5"/>
  <c r="KK5" i="5"/>
  <c r="KK4" i="5"/>
  <c r="KJ5" i="5"/>
  <c r="KJ4" i="5"/>
  <c r="KI5" i="5"/>
  <c r="KI4" i="5"/>
  <c r="FT4" i="25" l="1"/>
  <c r="CS13" i="25"/>
  <c r="CS14" i="25"/>
  <c r="CS55" i="25"/>
  <c r="CS42" i="25"/>
  <c r="CS17" i="25"/>
  <c r="CS18" i="25"/>
  <c r="CS19" i="25"/>
  <c r="CS20" i="25"/>
  <c r="CS21" i="25"/>
  <c r="CS16" i="25"/>
  <c r="CS22" i="25"/>
  <c r="CS67" i="25"/>
  <c r="CS25" i="25"/>
  <c r="CS26" i="25"/>
  <c r="CS27" i="25"/>
  <c r="CS28" i="25"/>
  <c r="CS29" i="25"/>
  <c r="CS30" i="25"/>
  <c r="CS31" i="25"/>
  <c r="CS38" i="25"/>
  <c r="CS33" i="25"/>
  <c r="CS39" i="25"/>
  <c r="CS34" i="25"/>
  <c r="CS36" i="25"/>
  <c r="CS37" i="25"/>
  <c r="CS32" i="25"/>
  <c r="CS23" i="25"/>
  <c r="CS40" i="25"/>
  <c r="CS41" i="25"/>
  <c r="CS35" i="25"/>
  <c r="CS43" i="25"/>
  <c r="CS44" i="25"/>
  <c r="CS45" i="25"/>
  <c r="CS46" i="25"/>
  <c r="CS47" i="25"/>
  <c r="CS48" i="25"/>
  <c r="CS49" i="25"/>
  <c r="CS50" i="25"/>
  <c r="CS51" i="25"/>
  <c r="CS52" i="25"/>
  <c r="CS53" i="25"/>
  <c r="CS54" i="25"/>
  <c r="CS15" i="25"/>
  <c r="CS56" i="25"/>
  <c r="CS97" i="25"/>
  <c r="CS58" i="25"/>
  <c r="CS59" i="25"/>
  <c r="CS60" i="25"/>
  <c r="CS61" i="25"/>
  <c r="CS62" i="25"/>
  <c r="CS63" i="25"/>
  <c r="CS64" i="25"/>
  <c r="CS65" i="25"/>
  <c r="CS24" i="25"/>
  <c r="CS86" i="25"/>
  <c r="CS68" i="25"/>
  <c r="CS69" i="25"/>
  <c r="CS70" i="25"/>
  <c r="CS71" i="25"/>
  <c r="CS72" i="25"/>
  <c r="CS73" i="25"/>
  <c r="CS74" i="25"/>
  <c r="CS75" i="25"/>
  <c r="CS76" i="25"/>
  <c r="CS77" i="25"/>
  <c r="CS169" i="25"/>
  <c r="CS79" i="25"/>
  <c r="CS80" i="25"/>
  <c r="CS81" i="25"/>
  <c r="CS87" i="25"/>
  <c r="CS83" i="25"/>
  <c r="CS84" i="25"/>
  <c r="CS85" i="25"/>
  <c r="CS96" i="25"/>
  <c r="CS82" i="25"/>
  <c r="CS88" i="25"/>
  <c r="CS89" i="25"/>
  <c r="CS57" i="25"/>
  <c r="CS91" i="25"/>
  <c r="CS92" i="25"/>
  <c r="CS93" i="25"/>
  <c r="CS94" i="25"/>
  <c r="CS109" i="25"/>
  <c r="CS105" i="25"/>
  <c r="CS99" i="25"/>
  <c r="CS98" i="25"/>
  <c r="CS66" i="25"/>
  <c r="CS100" i="25"/>
  <c r="CS101" i="25"/>
  <c r="CS102" i="25"/>
  <c r="CS103" i="25"/>
  <c r="CS104" i="25"/>
  <c r="CS95" i="25"/>
  <c r="CS106" i="25"/>
  <c r="CS107" i="25"/>
  <c r="CS123" i="25"/>
  <c r="CS108" i="25"/>
  <c r="CS110" i="25"/>
  <c r="CS111" i="25"/>
  <c r="CS112" i="25"/>
  <c r="CS113" i="25"/>
  <c r="CS114" i="25"/>
  <c r="CS115" i="25"/>
  <c r="CS116" i="25"/>
  <c r="CS117" i="25"/>
  <c r="CS118" i="25"/>
  <c r="CS119" i="25"/>
  <c r="CS120" i="25"/>
  <c r="CS121" i="25"/>
  <c r="CS122" i="25"/>
  <c r="CS90" i="25"/>
  <c r="CS124" i="25"/>
  <c r="CS125" i="25"/>
  <c r="CS126" i="25"/>
  <c r="CS127" i="25"/>
  <c r="CS128" i="25"/>
  <c r="CS129" i="25"/>
  <c r="CS130" i="25"/>
  <c r="CS131" i="25"/>
  <c r="CS132" i="25"/>
  <c r="CS133" i="25"/>
  <c r="CS134" i="25"/>
  <c r="CS135" i="25"/>
  <c r="CS136" i="25"/>
  <c r="CS137" i="25"/>
  <c r="CS138" i="25"/>
  <c r="CS139" i="25"/>
  <c r="CS140" i="25"/>
  <c r="CS141" i="25"/>
  <c r="CS142" i="25"/>
  <c r="CS143" i="25"/>
  <c r="CS144" i="25"/>
  <c r="CS145" i="25"/>
  <c r="CS146" i="25"/>
  <c r="CS147" i="25"/>
  <c r="CS148" i="25"/>
  <c r="CS149" i="25"/>
  <c r="CS150" i="25"/>
  <c r="CS151" i="25"/>
  <c r="CS152" i="25"/>
  <c r="CS153" i="25"/>
  <c r="CS154" i="25"/>
  <c r="CS155" i="25"/>
  <c r="CS156" i="25"/>
  <c r="CS157" i="25"/>
  <c r="CS158" i="25"/>
  <c r="CS159" i="25"/>
  <c r="CS160" i="25"/>
  <c r="CS161" i="25"/>
  <c r="CS162" i="25"/>
  <c r="CS163" i="25"/>
  <c r="CS164" i="25"/>
  <c r="CS165" i="25"/>
  <c r="CS166" i="25"/>
  <c r="CS167" i="25"/>
  <c r="CS168" i="25"/>
  <c r="CS170" i="25"/>
  <c r="CS171" i="25"/>
  <c r="CS172" i="25"/>
  <c r="CS173" i="25"/>
  <c r="CS174" i="25"/>
  <c r="CS175" i="25"/>
  <c r="CS176" i="25"/>
  <c r="CS177" i="25"/>
  <c r="CS178" i="25"/>
  <c r="CS179" i="25"/>
  <c r="CS180" i="25"/>
  <c r="CS181" i="25"/>
  <c r="CS182" i="25"/>
  <c r="CS183" i="25"/>
  <c r="CS184" i="25"/>
  <c r="CS185" i="25"/>
  <c r="CS186" i="25"/>
  <c r="CS187" i="25"/>
  <c r="CS188" i="25"/>
  <c r="CS189" i="25"/>
  <c r="CS190" i="25"/>
  <c r="CS191" i="25"/>
  <c r="CS192" i="25"/>
  <c r="CS193" i="25"/>
  <c r="CS194" i="25"/>
  <c r="CS195" i="25"/>
  <c r="CS196" i="25"/>
  <c r="CS197" i="25"/>
  <c r="CS198" i="25"/>
  <c r="CS12" i="25"/>
  <c r="CS11" i="25"/>
  <c r="CS10" i="25"/>
  <c r="CS9" i="25"/>
  <c r="CS8" i="25"/>
  <c r="CS7" i="25"/>
  <c r="CS6" i="25"/>
  <c r="CS5" i="25"/>
  <c r="EC56" i="25"/>
  <c r="EC15" i="25"/>
  <c r="EC67" i="25"/>
  <c r="EC25" i="25"/>
  <c r="EC26" i="25"/>
  <c r="EC27" i="25"/>
  <c r="EC28" i="25"/>
  <c r="EC29" i="25"/>
  <c r="EC30" i="25"/>
  <c r="EC31" i="25"/>
  <c r="EC38" i="25"/>
  <c r="EC33" i="25"/>
  <c r="EC39" i="25"/>
  <c r="EC34" i="25"/>
  <c r="EC36" i="25"/>
  <c r="EC37" i="25"/>
  <c r="EC32" i="25"/>
  <c r="EC23" i="25"/>
  <c r="EC40" i="25"/>
  <c r="EC41" i="25"/>
  <c r="EC35" i="25"/>
  <c r="EC43" i="25"/>
  <c r="EC44" i="25"/>
  <c r="EC45" i="25"/>
  <c r="EC46" i="25"/>
  <c r="EC47" i="25"/>
  <c r="EC48" i="25"/>
  <c r="EC49" i="25"/>
  <c r="EC50" i="25"/>
  <c r="EC51" i="25"/>
  <c r="EC52" i="25"/>
  <c r="EC53" i="25"/>
  <c r="EC54" i="25"/>
  <c r="EC97" i="25"/>
  <c r="EC58" i="25"/>
  <c r="EC59" i="25"/>
  <c r="EC60" i="25"/>
  <c r="EC61" i="25"/>
  <c r="EC62" i="25"/>
  <c r="EC63" i="25"/>
  <c r="EC64" i="25"/>
  <c r="EC65" i="25"/>
  <c r="EC24" i="25"/>
  <c r="EC86" i="25"/>
  <c r="EC68" i="25"/>
  <c r="EC69" i="25"/>
  <c r="EC70" i="25"/>
  <c r="EC71" i="25"/>
  <c r="EC72" i="25"/>
  <c r="EC73" i="25"/>
  <c r="EC74" i="25"/>
  <c r="EC75" i="25"/>
  <c r="EC76" i="25"/>
  <c r="EC77" i="25"/>
  <c r="EC169" i="25"/>
  <c r="EC79" i="25"/>
  <c r="EC80" i="25"/>
  <c r="EC81" i="25"/>
  <c r="EC87" i="25"/>
  <c r="EC83" i="25"/>
  <c r="EC84" i="25"/>
  <c r="EC85" i="25"/>
  <c r="EC96" i="25"/>
  <c r="EC82" i="25"/>
  <c r="EC88" i="25"/>
  <c r="EC89" i="25"/>
  <c r="EC57" i="25"/>
  <c r="EC91" i="25"/>
  <c r="EC92" i="25"/>
  <c r="EC93" i="25"/>
  <c r="EC94" i="25"/>
  <c r="EC109" i="25"/>
  <c r="EC105" i="25"/>
  <c r="EC99" i="25"/>
  <c r="EC98" i="25"/>
  <c r="EC66" i="25"/>
  <c r="EC100" i="25"/>
  <c r="EC101" i="25"/>
  <c r="EC102" i="25"/>
  <c r="EC103" i="25"/>
  <c r="EC104" i="25"/>
  <c r="EC95" i="25"/>
  <c r="EC106" i="25"/>
  <c r="EC107" i="25"/>
  <c r="EC123" i="25"/>
  <c r="EC108" i="25"/>
  <c r="EC110" i="25"/>
  <c r="EC111" i="25"/>
  <c r="EC112" i="25"/>
  <c r="EC113" i="25"/>
  <c r="EC114" i="25"/>
  <c r="EC115" i="25"/>
  <c r="EC116" i="25"/>
  <c r="EC117" i="25"/>
  <c r="EC118" i="25"/>
  <c r="EC119" i="25"/>
  <c r="EC120" i="25"/>
  <c r="EC121" i="25"/>
  <c r="EC122" i="25"/>
  <c r="EC90" i="25"/>
  <c r="EC124" i="25"/>
  <c r="EC125" i="25"/>
  <c r="EC126" i="25"/>
  <c r="EC127" i="25"/>
  <c r="EC128" i="25"/>
  <c r="EC129" i="25"/>
  <c r="EC130" i="25"/>
  <c r="EC131" i="25"/>
  <c r="EC132" i="25"/>
  <c r="EC133" i="25"/>
  <c r="EC134" i="25"/>
  <c r="EC135" i="25"/>
  <c r="EC136" i="25"/>
  <c r="EC137" i="25"/>
  <c r="EC138" i="25"/>
  <c r="EC139" i="25"/>
  <c r="EC140" i="25"/>
  <c r="EC141" i="25"/>
  <c r="EC142" i="25"/>
  <c r="EC143" i="25"/>
  <c r="EC144" i="25"/>
  <c r="EC145" i="25"/>
  <c r="EC146" i="25"/>
  <c r="EC147" i="25"/>
  <c r="EC148" i="25"/>
  <c r="EC149" i="25"/>
  <c r="EC150" i="25"/>
  <c r="EC151" i="25"/>
  <c r="EC152" i="25"/>
  <c r="EC153" i="25"/>
  <c r="EC154" i="25"/>
  <c r="EC155" i="25"/>
  <c r="EC156" i="25"/>
  <c r="EC157" i="25"/>
  <c r="EC158" i="25"/>
  <c r="EC159" i="25"/>
  <c r="EC160" i="25"/>
  <c r="EC161" i="25"/>
  <c r="EC162" i="25"/>
  <c r="EC163" i="25"/>
  <c r="EC164" i="25"/>
  <c r="EC165" i="25"/>
  <c r="EC166" i="25"/>
  <c r="EC167" i="25"/>
  <c r="EC168" i="25"/>
  <c r="EC78" i="25"/>
  <c r="EC170" i="25"/>
  <c r="EC171" i="25"/>
  <c r="EC172" i="25"/>
  <c r="EC173" i="25"/>
  <c r="EC174" i="25"/>
  <c r="EC175" i="25"/>
  <c r="EC176" i="25"/>
  <c r="EC177" i="25"/>
  <c r="EC178" i="25"/>
  <c r="EC179" i="25"/>
  <c r="EC180" i="25"/>
  <c r="EC181" i="25"/>
  <c r="EC182" i="25"/>
  <c r="EC183" i="25"/>
  <c r="EC184" i="25"/>
  <c r="EC185" i="25"/>
  <c r="EC186" i="25"/>
  <c r="EC187" i="25"/>
  <c r="EC188" i="25"/>
  <c r="EC189" i="25"/>
  <c r="EC190" i="25"/>
  <c r="EC191" i="25"/>
  <c r="EC192" i="25"/>
  <c r="EC193" i="25"/>
  <c r="EC194" i="25"/>
  <c r="EC195" i="25"/>
  <c r="EC196" i="25"/>
  <c r="EC197" i="25"/>
  <c r="EC198" i="25"/>
  <c r="EC22" i="25"/>
  <c r="CS4" i="25" l="1"/>
  <c r="EC21" i="25" l="1"/>
  <c r="EC20" i="25"/>
  <c r="EC19" i="25"/>
  <c r="EC18" i="25"/>
  <c r="EC17" i="25"/>
  <c r="EC42" i="25"/>
  <c r="EC55" i="25"/>
  <c r="EC14" i="25"/>
  <c r="EC13" i="25"/>
  <c r="EC12" i="25"/>
  <c r="EC11" i="25"/>
  <c r="EC10" i="25"/>
  <c r="EC9" i="25"/>
  <c r="EC8" i="25"/>
  <c r="EC7" i="25"/>
  <c r="EC6" i="25"/>
  <c r="EC5" i="25"/>
  <c r="EC4" i="25" l="1"/>
  <c r="KH5" i="5"/>
  <c r="KH4" i="5"/>
  <c r="KG5" i="5"/>
  <c r="KG4" i="5"/>
  <c r="KF5" i="5" l="1"/>
  <c r="KF4" i="5"/>
  <c r="KE5" i="5" l="1"/>
  <c r="KE4" i="5"/>
  <c r="KD5" i="5" l="1"/>
  <c r="KD4" i="5"/>
  <c r="KC5" i="5"/>
  <c r="KC4" i="5"/>
  <c r="AF1" i="37"/>
  <c r="KB5" i="5"/>
  <c r="KB4" i="5" l="1"/>
  <c r="KA5" i="5"/>
  <c r="KA4" i="5"/>
  <c r="H72" i="54" l="1"/>
  <c r="H71" i="54"/>
  <c r="H47" i="54"/>
  <c r="J17" i="53" s="1"/>
  <c r="F17" i="53"/>
  <c r="JZ5" i="5"/>
  <c r="JZ4" i="5"/>
  <c r="JY5" i="5"/>
  <c r="JY4" i="5"/>
  <c r="J21" i="53" l="1"/>
  <c r="JX5" i="5"/>
  <c r="JX4" i="5"/>
  <c r="JW5" i="5" l="1"/>
  <c r="JW4" i="5"/>
  <c r="JV5" i="5"/>
  <c r="JV4" i="5"/>
  <c r="VW5" i="4"/>
  <c r="XC5" i="4"/>
  <c r="XA5" i="4"/>
  <c r="WY5" i="4"/>
  <c r="WW5" i="4"/>
  <c r="WU5" i="4"/>
  <c r="WS5" i="4"/>
  <c r="WQ5" i="4"/>
  <c r="WO5" i="4"/>
  <c r="WM5" i="4"/>
  <c r="WK5" i="4"/>
  <c r="WI5" i="4"/>
  <c r="WG5" i="4"/>
  <c r="WE5" i="4"/>
  <c r="WC5" i="4"/>
  <c r="WA5" i="4"/>
  <c r="VY5" i="4"/>
  <c r="XS5" i="4"/>
  <c r="XQ5" i="4"/>
  <c r="XO5" i="4"/>
  <c r="XM5" i="4"/>
  <c r="XK5" i="4"/>
  <c r="XI5" i="4"/>
  <c r="XG5" i="4"/>
  <c r="XE5" i="4"/>
  <c r="YA5" i="4"/>
  <c r="XY5" i="4"/>
  <c r="XW5" i="4"/>
  <c r="XU5" i="4"/>
  <c r="G14" i="53" l="1"/>
  <c r="JU5" i="5" l="1"/>
  <c r="JU4" i="5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7" i="4"/>
  <c r="L6" i="4"/>
  <c r="VU5" i="4"/>
  <c r="A46" i="60"/>
  <c r="A45" i="60"/>
  <c r="A47" i="60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A44" i="60"/>
  <c r="A4" i="60"/>
  <c r="A3" i="60"/>
  <c r="A2" i="60"/>
  <c r="JT5" i="5"/>
  <c r="JT4" i="5"/>
  <c r="JS5" i="5"/>
  <c r="JR5" i="5"/>
  <c r="JS4" i="5"/>
  <c r="JR4" i="5"/>
  <c r="A2" i="58" l="1"/>
  <c r="F5" i="15"/>
  <c r="JQ5" i="5"/>
  <c r="JP5" i="5"/>
  <c r="JO5" i="5"/>
  <c r="JQ4" i="5"/>
  <c r="JP4" i="5"/>
  <c r="JO4" i="5"/>
  <c r="JN5" i="5" l="1"/>
  <c r="JN4" i="5"/>
  <c r="JM5" i="5"/>
  <c r="JM4" i="5"/>
  <c r="JL5" i="5" l="1"/>
  <c r="JL4" i="5"/>
  <c r="FL4" i="25" l="1"/>
  <c r="FM4" i="25"/>
  <c r="JK5" i="5"/>
  <c r="JK4" i="5"/>
  <c r="JJ4" i="5" l="1"/>
  <c r="JJ5" i="5"/>
  <c r="JI5" i="5"/>
  <c r="JI4" i="5"/>
  <c r="JH5" i="5"/>
  <c r="JH4" i="5"/>
  <c r="JG5" i="5"/>
  <c r="JG4" i="5"/>
  <c r="JF5" i="5" l="1"/>
  <c r="JF4" i="5"/>
  <c r="JE5" i="5" l="1"/>
  <c r="JE4" i="5"/>
  <c r="JD5" i="5"/>
  <c r="JD4" i="5"/>
  <c r="JC4" i="5" l="1"/>
  <c r="JC5" i="5"/>
  <c r="JB5" i="5" l="1"/>
  <c r="JB4" i="5"/>
  <c r="JA5" i="5"/>
  <c r="JA4" i="5"/>
  <c r="IZ5" i="5" l="1"/>
  <c r="IZ4" i="5"/>
  <c r="IY5" i="5" l="1"/>
  <c r="IY4" i="5"/>
  <c r="IX5" i="5" l="1"/>
  <c r="IX4" i="5"/>
  <c r="IW5" i="5"/>
  <c r="IW4" i="5"/>
  <c r="IV4" i="5" l="1"/>
  <c r="IV5" i="5"/>
  <c r="IU5" i="5"/>
  <c r="IU4" i="5"/>
  <c r="IT5" i="5"/>
  <c r="IT4" i="5"/>
  <c r="IS5" i="5" l="1"/>
  <c r="IS4" i="5"/>
  <c r="IR5" i="5" l="1"/>
  <c r="IR4" i="5"/>
  <c r="IQ5" i="5"/>
  <c r="IQ4" i="5"/>
  <c r="F14" i="58"/>
  <c r="UY5" i="4"/>
  <c r="UW5" i="4"/>
  <c r="UU5" i="4"/>
  <c r="US5" i="4"/>
  <c r="UQ5" i="4"/>
  <c r="UO5" i="4"/>
  <c r="UM5" i="4"/>
  <c r="UK5" i="4"/>
  <c r="UI5" i="4"/>
  <c r="TO5" i="4"/>
  <c r="TQ5" i="4"/>
  <c r="TS5" i="4"/>
  <c r="TU5" i="4"/>
  <c r="TW5" i="4"/>
  <c r="TY5" i="4"/>
  <c r="UA5" i="4"/>
  <c r="UC5" i="4"/>
  <c r="UE5" i="4"/>
  <c r="UG5" i="4"/>
  <c r="VE5" i="4"/>
  <c r="VG5" i="4"/>
  <c r="VI5" i="4"/>
  <c r="VK5" i="4"/>
  <c r="VM5" i="4"/>
  <c r="VO5" i="4"/>
  <c r="IP5" i="5"/>
  <c r="IP4" i="5"/>
  <c r="IO5" i="5" l="1"/>
  <c r="IO4" i="5"/>
  <c r="TK5" i="4"/>
  <c r="IN5" i="5" l="1"/>
  <c r="IN4" i="5"/>
  <c r="IM5" i="5"/>
  <c r="IM4" i="5"/>
  <c r="IL4" i="5"/>
  <c r="IL5" i="5"/>
  <c r="IK4" i="5" l="1"/>
  <c r="IK5" i="5"/>
  <c r="IJ4" i="5" l="1"/>
  <c r="IJ5" i="5"/>
  <c r="II4" i="5"/>
  <c r="II5" i="5"/>
  <c r="IH4" i="5"/>
  <c r="IH5" i="5"/>
  <c r="IG5" i="5"/>
  <c r="IG4" i="5"/>
  <c r="IF5" i="5"/>
  <c r="IF4" i="5"/>
  <c r="IE5" i="5"/>
  <c r="IE4" i="5"/>
  <c r="O197" i="4"/>
  <c r="N197" i="4"/>
  <c r="F197" i="4"/>
  <c r="O196" i="4"/>
  <c r="N196" i="4"/>
  <c r="F196" i="4"/>
  <c r="E196" i="37"/>
  <c r="E195" i="37"/>
  <c r="F195" i="58"/>
  <c r="F194" i="58"/>
  <c r="I3" i="14"/>
  <c r="I2" i="14"/>
  <c r="G2" i="14"/>
  <c r="F2" i="14"/>
  <c r="E2" i="14"/>
  <c r="D2" i="14"/>
  <c r="ID4" i="5"/>
  <c r="ID5" i="5"/>
  <c r="AR196" i="4" l="1"/>
  <c r="AR197" i="4"/>
  <c r="P197" i="4"/>
  <c r="P196" i="4"/>
  <c r="FJ198" i="25"/>
  <c r="FC198" i="25"/>
  <c r="FC197" i="25"/>
  <c r="EA198" i="25"/>
  <c r="EU198" i="25" s="1"/>
  <c r="EV198" i="25" s="1"/>
  <c r="FP198" i="25" s="1"/>
  <c r="FQ198" i="25" s="1"/>
  <c r="FW197" i="25" s="1"/>
  <c r="EA197" i="25"/>
  <c r="EU197" i="25" s="1"/>
  <c r="EV197" i="25" s="1"/>
  <c r="FP197" i="25" s="1"/>
  <c r="FQ197" i="25" s="1"/>
  <c r="DT197" i="25"/>
  <c r="DS198" i="25" s="1"/>
  <c r="DT198" i="25" s="1"/>
  <c r="EG198" i="25" s="1"/>
  <c r="EH198" i="25" s="1"/>
  <c r="EN198" i="25" s="1"/>
  <c r="EO198" i="25" s="1"/>
  <c r="DD198" i="25"/>
  <c r="DE198" i="25" s="1"/>
  <c r="DD197" i="25"/>
  <c r="DL197" i="25" s="1"/>
  <c r="DM197" i="25" s="1"/>
  <c r="CG198" i="25"/>
  <c r="CG197" i="25"/>
  <c r="BZ198" i="25"/>
  <c r="CA198" i="25" s="1"/>
  <c r="BZ197" i="25"/>
  <c r="CA197" i="25" s="1"/>
  <c r="AI198" i="25"/>
  <c r="AJ198" i="25" s="1"/>
  <c r="AP198" i="25" s="1"/>
  <c r="AQ198" i="25" s="1"/>
  <c r="AW198" i="25" s="1"/>
  <c r="AI197" i="25"/>
  <c r="AJ197" i="25" s="1"/>
  <c r="AP197" i="25" s="1"/>
  <c r="AQ197" i="25" s="1"/>
  <c r="AW197" i="25" s="1"/>
  <c r="FX197" i="25" l="1"/>
  <c r="FX198" i="25" s="1"/>
  <c r="FW198" i="25"/>
  <c r="AX198" i="25"/>
  <c r="BD198" i="25" s="1"/>
  <c r="BE198" i="25" s="1"/>
  <c r="BK198" i="25" s="1"/>
  <c r="BL198" i="25" s="1"/>
  <c r="CP198" i="25"/>
  <c r="CQ198" i="25" s="1"/>
  <c r="CP197" i="25"/>
  <c r="CQ197" i="25" s="1"/>
  <c r="AX197" i="25"/>
  <c r="BD197" i="25" s="1"/>
  <c r="BE197" i="25" s="1"/>
  <c r="BK197" i="25" s="1"/>
  <c r="BL197" i="25" s="1"/>
  <c r="DL198" i="25"/>
  <c r="DM198" i="25" s="1"/>
  <c r="DE197" i="25"/>
  <c r="EG197" i="25"/>
  <c r="EH197" i="25" s="1"/>
  <c r="EN197" i="25" s="1"/>
  <c r="EO197" i="25" s="1"/>
  <c r="FJ196" i="25" l="1"/>
  <c r="EV196" i="25"/>
  <c r="DK196" i="25"/>
  <c r="R196" i="25"/>
  <c r="H196" i="25"/>
  <c r="FJ195" i="25"/>
  <c r="EV195" i="25"/>
  <c r="DK195" i="25"/>
  <c r="R195" i="25"/>
  <c r="H195" i="25"/>
  <c r="A7" i="25"/>
  <c r="F3" i="58"/>
  <c r="F4" i="58"/>
  <c r="F5" i="58"/>
  <c r="F6" i="58"/>
  <c r="F7" i="58"/>
  <c r="F8" i="58"/>
  <c r="F9" i="58"/>
  <c r="F10" i="58"/>
  <c r="F11" i="58"/>
  <c r="F58" i="58"/>
  <c r="F74" i="58"/>
  <c r="F43" i="58"/>
  <c r="F15" i="58"/>
  <c r="F24" i="58"/>
  <c r="F119" i="58"/>
  <c r="F100" i="58"/>
  <c r="F133" i="58"/>
  <c r="F39" i="58"/>
  <c r="F32" i="58"/>
  <c r="F127" i="58"/>
  <c r="F112" i="58"/>
  <c r="F134" i="58"/>
  <c r="F88" i="58"/>
  <c r="F30" i="58"/>
  <c r="F31" i="58"/>
  <c r="F42" i="58"/>
  <c r="F35" i="58"/>
  <c r="F12" i="58"/>
  <c r="F44" i="58"/>
  <c r="F38" i="58"/>
  <c r="F26" i="58"/>
  <c r="F34" i="58"/>
  <c r="F40" i="58"/>
  <c r="F22" i="58"/>
  <c r="F20" i="58"/>
  <c r="F33" i="58"/>
  <c r="F29" i="58"/>
  <c r="F23" i="58"/>
  <c r="F18" i="58"/>
  <c r="F37" i="58"/>
  <c r="F57" i="58"/>
  <c r="F21" i="58"/>
  <c r="F17" i="58"/>
  <c r="F25" i="58"/>
  <c r="F19" i="58"/>
  <c r="F16" i="58"/>
  <c r="F13" i="58"/>
  <c r="F27" i="58"/>
  <c r="F28" i="58"/>
  <c r="F104" i="58"/>
  <c r="F53" i="58"/>
  <c r="F84" i="58"/>
  <c r="F103" i="58"/>
  <c r="F105" i="58"/>
  <c r="F86" i="58"/>
  <c r="F41" i="58"/>
  <c r="F77" i="58"/>
  <c r="F118" i="58"/>
  <c r="F115" i="58"/>
  <c r="F48" i="58"/>
  <c r="F45" i="58"/>
  <c r="F46" i="58"/>
  <c r="F90" i="58"/>
  <c r="F75" i="58"/>
  <c r="F128" i="58"/>
  <c r="F125" i="58"/>
  <c r="F114" i="58"/>
  <c r="F117" i="58"/>
  <c r="F99" i="58"/>
  <c r="F116" i="58"/>
  <c r="F135" i="58"/>
  <c r="F121" i="58"/>
  <c r="F91" i="58"/>
  <c r="F95" i="58"/>
  <c r="F66" i="58"/>
  <c r="F49" i="58"/>
  <c r="F36" i="58"/>
  <c r="F82" i="58"/>
  <c r="F73" i="58"/>
  <c r="F55" i="58"/>
  <c r="F47" i="58"/>
  <c r="F68" i="58"/>
  <c r="F79" i="58"/>
  <c r="F87" i="58"/>
  <c r="F61" i="58"/>
  <c r="F60" i="58"/>
  <c r="F76" i="58"/>
  <c r="F56" i="58"/>
  <c r="F52" i="58"/>
  <c r="F50" i="58"/>
  <c r="F101" i="58"/>
  <c r="F98" i="58"/>
  <c r="F83" i="58"/>
  <c r="F62" i="58"/>
  <c r="F67" i="58"/>
  <c r="F63" i="58"/>
  <c r="F51" i="58"/>
  <c r="F70" i="58"/>
  <c r="F59" i="58"/>
  <c r="F64" i="58"/>
  <c r="F54" i="58"/>
  <c r="F92" i="58"/>
  <c r="F113" i="58"/>
  <c r="F123" i="58"/>
  <c r="F120" i="58"/>
  <c r="F106" i="58"/>
  <c r="F136" i="58"/>
  <c r="F137" i="58"/>
  <c r="F97" i="58"/>
  <c r="F109" i="58"/>
  <c r="F126" i="58"/>
  <c r="F94" i="58"/>
  <c r="F102" i="58"/>
  <c r="F124" i="58"/>
  <c r="F85" i="58"/>
  <c r="F108" i="58"/>
  <c r="F110" i="58"/>
  <c r="F122" i="58"/>
  <c r="F69" i="58"/>
  <c r="F80" i="58"/>
  <c r="F81" i="58"/>
  <c r="F111" i="58"/>
  <c r="F89" i="58"/>
  <c r="F107" i="58"/>
  <c r="F96" i="58"/>
  <c r="F138" i="58"/>
  <c r="F139" i="58"/>
  <c r="F140" i="58"/>
  <c r="F141" i="58"/>
  <c r="F142" i="58"/>
  <c r="F143" i="58"/>
  <c r="F144" i="58"/>
  <c r="F145" i="58"/>
  <c r="F146" i="58"/>
  <c r="F132" i="58"/>
  <c r="F147" i="58"/>
  <c r="F148" i="58"/>
  <c r="F149" i="58"/>
  <c r="F150" i="58"/>
  <c r="F151" i="58"/>
  <c r="F152" i="58"/>
  <c r="F153" i="58"/>
  <c r="F154" i="58"/>
  <c r="F155" i="58"/>
  <c r="F156" i="58"/>
  <c r="F157" i="58"/>
  <c r="F158" i="58"/>
  <c r="F159" i="58"/>
  <c r="F160" i="58"/>
  <c r="F161" i="58"/>
  <c r="F162" i="58"/>
  <c r="F163" i="58"/>
  <c r="F164" i="58"/>
  <c r="F130" i="58"/>
  <c r="F165" i="58"/>
  <c r="F166" i="58"/>
  <c r="F167" i="58"/>
  <c r="F168" i="58"/>
  <c r="F169" i="58"/>
  <c r="F170" i="58"/>
  <c r="F171" i="58"/>
  <c r="F172" i="58"/>
  <c r="F173" i="58"/>
  <c r="F174" i="58"/>
  <c r="F175" i="58"/>
  <c r="F176" i="58"/>
  <c r="F177" i="58"/>
  <c r="F131" i="58"/>
  <c r="F178" i="58"/>
  <c r="F179" i="58"/>
  <c r="F180" i="58"/>
  <c r="F181" i="58"/>
  <c r="F182" i="58"/>
  <c r="F183" i="58"/>
  <c r="F184" i="58"/>
  <c r="F185" i="58"/>
  <c r="F186" i="58"/>
  <c r="F187" i="58"/>
  <c r="F188" i="58"/>
  <c r="F189" i="58"/>
  <c r="F190" i="58"/>
  <c r="F191" i="58"/>
  <c r="F129" i="58"/>
  <c r="F192" i="58"/>
  <c r="F193" i="58"/>
  <c r="F78" i="58"/>
  <c r="F65" i="58"/>
  <c r="F2" i="58"/>
  <c r="IC5" i="5" l="1"/>
  <c r="IC4" i="5"/>
  <c r="D1" i="25"/>
  <c r="IB5" i="5" l="1"/>
  <c r="IB4" i="5"/>
  <c r="DK41" i="25" l="1"/>
  <c r="IA5" i="5" l="1"/>
  <c r="IA4" i="5"/>
  <c r="HZ5" i="5"/>
  <c r="HZ4" i="5"/>
  <c r="HY5" i="5"/>
  <c r="HY4" i="5"/>
  <c r="HX5" i="5"/>
  <c r="HX4" i="5"/>
  <c r="HW5" i="5"/>
  <c r="HW4" i="5"/>
  <c r="HV5" i="5"/>
  <c r="HV4" i="5"/>
  <c r="HU5" i="5"/>
  <c r="HU4" i="5"/>
  <c r="HT5" i="5" l="1"/>
  <c r="HT4" i="5"/>
  <c r="H23" i="54"/>
  <c r="HS5" i="5"/>
  <c r="HS4" i="5"/>
  <c r="HR5" i="5"/>
  <c r="HR4" i="5"/>
  <c r="HQ5" i="5"/>
  <c r="HQ4" i="5"/>
  <c r="HP5" i="5"/>
  <c r="HP4" i="5"/>
  <c r="HO5" i="5" l="1"/>
  <c r="HO4" i="5"/>
  <c r="SO5" i="4"/>
  <c r="SM5" i="4"/>
  <c r="SK5" i="4"/>
  <c r="SI5" i="4"/>
  <c r="SG5" i="4"/>
  <c r="SE5" i="4"/>
  <c r="SC5" i="4"/>
  <c r="SA5" i="4"/>
  <c r="RY5" i="4"/>
  <c r="RW5" i="4"/>
  <c r="RU5" i="4"/>
  <c r="RS5" i="4"/>
  <c r="RQ5" i="4"/>
  <c r="RO5" i="4"/>
  <c r="RM5" i="4"/>
  <c r="RK5" i="4"/>
  <c r="TE5" i="4"/>
  <c r="TC5" i="4"/>
  <c r="TA5" i="4"/>
  <c r="SY5" i="4"/>
  <c r="SW5" i="4"/>
  <c r="SU5" i="4"/>
  <c r="SS5" i="4"/>
  <c r="SQ5" i="4"/>
  <c r="TM5" i="4"/>
  <c r="TI5" i="4"/>
  <c r="TG5" i="4"/>
  <c r="VC5" i="4"/>
  <c r="VA5" i="4"/>
  <c r="VQ5" i="4"/>
  <c r="HN4" i="5" l="1"/>
  <c r="HN5" i="5"/>
  <c r="HM5" i="5"/>
  <c r="HM4" i="5"/>
  <c r="HL4" i="5"/>
  <c r="HL5" i="5"/>
  <c r="HK4" i="5"/>
  <c r="HK5" i="5"/>
  <c r="DE1" i="25" l="1"/>
  <c r="DF1" i="25"/>
  <c r="DG1" i="25"/>
  <c r="DH1" i="25"/>
  <c r="DI1" i="25"/>
  <c r="DJ1" i="25"/>
  <c r="DK1" i="25"/>
  <c r="DL1" i="25"/>
  <c r="DM1" i="25"/>
  <c r="DN1" i="25"/>
  <c r="DO1" i="25"/>
  <c r="DP1" i="25"/>
  <c r="DQ1" i="25"/>
  <c r="DR1" i="25"/>
  <c r="DS1" i="25"/>
  <c r="DT1" i="25"/>
  <c r="DU1" i="25"/>
  <c r="DV1" i="25"/>
  <c r="DW1" i="25"/>
  <c r="DX1" i="25"/>
  <c r="DY1" i="25"/>
  <c r="DZ1" i="25"/>
  <c r="EA1" i="25"/>
  <c r="EB1" i="25"/>
  <c r="EC1" i="25"/>
  <c r="ED1" i="25"/>
  <c r="EE1" i="25"/>
  <c r="EF1" i="25"/>
  <c r="EG1" i="25"/>
  <c r="EH1" i="25"/>
  <c r="EI1" i="25"/>
  <c r="EJ1" i="25"/>
  <c r="EK1" i="25"/>
  <c r="EL1" i="25"/>
  <c r="EM1" i="25"/>
  <c r="EN1" i="25"/>
  <c r="EO1" i="25"/>
  <c r="EP1" i="25"/>
  <c r="EQ1" i="25"/>
  <c r="ER1" i="25"/>
  <c r="ES1" i="25"/>
  <c r="ET1" i="25"/>
  <c r="EU1" i="25"/>
  <c r="EV1" i="25"/>
  <c r="EW1" i="25"/>
  <c r="EX1" i="25"/>
  <c r="EY1" i="25"/>
  <c r="EZ1" i="25"/>
  <c r="FA1" i="25"/>
  <c r="FB1" i="25"/>
  <c r="FC1" i="25"/>
  <c r="FD1" i="25"/>
  <c r="FE1" i="25"/>
  <c r="FF1" i="25"/>
  <c r="FG1" i="25"/>
  <c r="FH1" i="25"/>
  <c r="FI1" i="25"/>
  <c r="FJ1" i="25"/>
  <c r="FK1" i="25"/>
  <c r="FL1" i="25"/>
  <c r="FM1" i="25"/>
  <c r="FN1" i="25"/>
  <c r="FO1" i="25"/>
  <c r="FP1" i="25"/>
  <c r="FQ1" i="25"/>
  <c r="FR1" i="25"/>
  <c r="FS1" i="25"/>
  <c r="FT1" i="25"/>
  <c r="FU1" i="25"/>
  <c r="FV1" i="25"/>
  <c r="FW1" i="25"/>
  <c r="FX1" i="25"/>
  <c r="FY1" i="25"/>
  <c r="FZ1" i="25"/>
  <c r="GA1" i="25"/>
  <c r="GB1" i="25"/>
  <c r="GC1" i="25"/>
  <c r="GD1" i="25"/>
  <c r="GE1" i="25"/>
  <c r="G1" i="25"/>
  <c r="H1" i="25"/>
  <c r="I1" i="25"/>
  <c r="J1" i="25"/>
  <c r="K1" i="25"/>
  <c r="L1" i="25"/>
  <c r="M1" i="25"/>
  <c r="N1" i="25"/>
  <c r="O1" i="25"/>
  <c r="P1" i="25"/>
  <c r="Q1" i="25"/>
  <c r="R1" i="25"/>
  <c r="S1" i="25"/>
  <c r="T1" i="25"/>
  <c r="U1" i="25"/>
  <c r="V1" i="25"/>
  <c r="W1" i="25"/>
  <c r="X1" i="25"/>
  <c r="Y1" i="25"/>
  <c r="Z1" i="25"/>
  <c r="AA1" i="25"/>
  <c r="AB1" i="25"/>
  <c r="AC1" i="25"/>
  <c r="AD1" i="25"/>
  <c r="AE1" i="25"/>
  <c r="AF1" i="25"/>
  <c r="AG1" i="25"/>
  <c r="AH1" i="25"/>
  <c r="AI1" i="25"/>
  <c r="AJ1" i="25"/>
  <c r="AK1" i="25"/>
  <c r="AL1" i="25"/>
  <c r="AM1" i="25"/>
  <c r="AN1" i="25"/>
  <c r="AO1" i="25"/>
  <c r="AP1" i="25"/>
  <c r="AQ1" i="25"/>
  <c r="AR1" i="25"/>
  <c r="AS1" i="25"/>
  <c r="AT1" i="25"/>
  <c r="AU1" i="25"/>
  <c r="AV1" i="25"/>
  <c r="AW1" i="25"/>
  <c r="AX1" i="25"/>
  <c r="AY1" i="25"/>
  <c r="AZ1" i="25"/>
  <c r="BA1" i="25"/>
  <c r="BB1" i="25"/>
  <c r="BC1" i="25"/>
  <c r="BD1" i="25"/>
  <c r="BE1" i="25"/>
  <c r="BF1" i="25"/>
  <c r="BG1" i="25"/>
  <c r="BH1" i="25"/>
  <c r="BI1" i="25"/>
  <c r="BJ1" i="25"/>
  <c r="BK1" i="25"/>
  <c r="BL1" i="25"/>
  <c r="BM1" i="25"/>
  <c r="BN1" i="25"/>
  <c r="BO1" i="25"/>
  <c r="BP1" i="25"/>
  <c r="BQ1" i="25"/>
  <c r="BR1" i="25"/>
  <c r="BS1" i="25"/>
  <c r="BT1" i="25"/>
  <c r="BU1" i="25"/>
  <c r="BV1" i="25"/>
  <c r="BW1" i="25"/>
  <c r="BX1" i="25"/>
  <c r="BY1" i="25"/>
  <c r="BZ1" i="25"/>
  <c r="CA1" i="25"/>
  <c r="CB1" i="25"/>
  <c r="CC1" i="25"/>
  <c r="CD1" i="25"/>
  <c r="CE1" i="25"/>
  <c r="CF1" i="25"/>
  <c r="CG1" i="25"/>
  <c r="CH1" i="25"/>
  <c r="CI1" i="25"/>
  <c r="CJ1" i="25"/>
  <c r="CK1" i="25"/>
  <c r="CL1" i="25"/>
  <c r="CM1" i="25"/>
  <c r="CN1" i="25"/>
  <c r="CO1" i="25"/>
  <c r="CP1" i="25"/>
  <c r="CQ1" i="25"/>
  <c r="CR1" i="25"/>
  <c r="CS1" i="25"/>
  <c r="CT1" i="25"/>
  <c r="CU1" i="25"/>
  <c r="CV1" i="25"/>
  <c r="CW1" i="25"/>
  <c r="CX1" i="25"/>
  <c r="CY1" i="25"/>
  <c r="CZ1" i="25"/>
  <c r="DA1" i="25"/>
  <c r="DB1" i="25"/>
  <c r="DC1" i="25"/>
  <c r="DD1" i="25"/>
  <c r="G4" i="25"/>
  <c r="R6" i="25"/>
  <c r="R7" i="25"/>
  <c r="R8" i="25"/>
  <c r="R9" i="25"/>
  <c r="R10" i="25"/>
  <c r="R11" i="25"/>
  <c r="R12" i="25"/>
  <c r="R13" i="25"/>
  <c r="R14" i="25"/>
  <c r="R55" i="25"/>
  <c r="R42" i="25"/>
  <c r="R17" i="25"/>
  <c r="R18" i="25"/>
  <c r="R20" i="25"/>
  <c r="R21" i="25"/>
  <c r="R16" i="25"/>
  <c r="R22" i="25"/>
  <c r="R25" i="25"/>
  <c r="R26" i="25"/>
  <c r="R27" i="25"/>
  <c r="R28" i="25"/>
  <c r="R29" i="25"/>
  <c r="R30" i="25"/>
  <c r="R31" i="25"/>
  <c r="R38" i="25"/>
  <c r="R33" i="25"/>
  <c r="R39" i="25"/>
  <c r="R34" i="25"/>
  <c r="R36" i="25"/>
  <c r="R37" i="25"/>
  <c r="R32" i="25"/>
  <c r="R23" i="25"/>
  <c r="R40" i="25"/>
  <c r="R41" i="25"/>
  <c r="R35" i="25"/>
  <c r="R44" i="25"/>
  <c r="R45" i="25"/>
  <c r="R46" i="25"/>
  <c r="R47" i="25"/>
  <c r="R48" i="25"/>
  <c r="R49" i="25"/>
  <c r="R50" i="25"/>
  <c r="R51" i="25"/>
  <c r="R52" i="25"/>
  <c r="R53" i="25"/>
  <c r="R54" i="25"/>
  <c r="R15" i="25"/>
  <c r="R56" i="25"/>
  <c r="R97" i="25"/>
  <c r="R58" i="25"/>
  <c r="R59" i="25"/>
  <c r="R60" i="25"/>
  <c r="R61" i="25"/>
  <c r="R62" i="25"/>
  <c r="R63" i="25"/>
  <c r="R64" i="25"/>
  <c r="R65" i="25"/>
  <c r="R24" i="25"/>
  <c r="R86" i="25"/>
  <c r="R68" i="25"/>
  <c r="R69" i="25"/>
  <c r="R70" i="25"/>
  <c r="R71" i="25"/>
  <c r="R72" i="25"/>
  <c r="R73" i="25"/>
  <c r="R74" i="25"/>
  <c r="R75" i="25"/>
  <c r="R76" i="25"/>
  <c r="R77" i="25"/>
  <c r="R169" i="25"/>
  <c r="R79" i="25"/>
  <c r="R80" i="25"/>
  <c r="R81" i="25"/>
  <c r="R87" i="25"/>
  <c r="R83" i="25"/>
  <c r="R85" i="25"/>
  <c r="R96" i="25"/>
  <c r="R82" i="25"/>
  <c r="R89" i="25"/>
  <c r="R57" i="25"/>
  <c r="R91" i="25"/>
  <c r="R92" i="25"/>
  <c r="R93" i="25"/>
  <c r="R94" i="25"/>
  <c r="R109" i="25"/>
  <c r="R105" i="25"/>
  <c r="R99" i="25"/>
  <c r="R98" i="25"/>
  <c r="R66" i="25"/>
  <c r="R100" i="25"/>
  <c r="R101" i="25"/>
  <c r="R102" i="25"/>
  <c r="R103" i="25"/>
  <c r="R104" i="25"/>
  <c r="R95" i="25"/>
  <c r="R106" i="25"/>
  <c r="R107" i="25"/>
  <c r="R123" i="25"/>
  <c r="R108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90" i="25"/>
  <c r="R124" i="25"/>
  <c r="R125" i="25"/>
  <c r="R126" i="25"/>
  <c r="R127" i="25"/>
  <c r="R128" i="25"/>
  <c r="R129" i="25"/>
  <c r="R130" i="25"/>
  <c r="R131" i="25"/>
  <c r="R132" i="25"/>
  <c r="R133" i="25"/>
  <c r="R134" i="25"/>
  <c r="R135" i="25"/>
  <c r="R136" i="25"/>
  <c r="R137" i="25"/>
  <c r="R138" i="25"/>
  <c r="R139" i="25"/>
  <c r="R140" i="25"/>
  <c r="R141" i="25"/>
  <c r="R142" i="25"/>
  <c r="R143" i="25"/>
  <c r="R144" i="25"/>
  <c r="R145" i="25"/>
  <c r="R146" i="25"/>
  <c r="R147" i="25"/>
  <c r="R148" i="25"/>
  <c r="R149" i="25"/>
  <c r="R150" i="25"/>
  <c r="R151" i="25"/>
  <c r="R152" i="25"/>
  <c r="R153" i="25"/>
  <c r="R154" i="25"/>
  <c r="R155" i="25"/>
  <c r="R156" i="25"/>
  <c r="R157" i="25"/>
  <c r="R158" i="25"/>
  <c r="R159" i="25"/>
  <c r="R160" i="25"/>
  <c r="R161" i="25"/>
  <c r="R162" i="25"/>
  <c r="R163" i="25"/>
  <c r="R164" i="25"/>
  <c r="R165" i="25"/>
  <c r="R166" i="25"/>
  <c r="R167" i="25"/>
  <c r="R168" i="25"/>
  <c r="R78" i="25"/>
  <c r="R170" i="25"/>
  <c r="R171" i="25"/>
  <c r="R172" i="25"/>
  <c r="R173" i="25"/>
  <c r="R174" i="25"/>
  <c r="R175" i="25"/>
  <c r="R176" i="25"/>
  <c r="R177" i="25"/>
  <c r="R178" i="25"/>
  <c r="R179" i="25"/>
  <c r="R180" i="25"/>
  <c r="R181" i="25"/>
  <c r="R182" i="25"/>
  <c r="R183" i="25"/>
  <c r="R184" i="25"/>
  <c r="R185" i="25"/>
  <c r="R186" i="25"/>
  <c r="R187" i="25"/>
  <c r="R188" i="25"/>
  <c r="R189" i="25"/>
  <c r="R190" i="25"/>
  <c r="R191" i="25"/>
  <c r="R192" i="25"/>
  <c r="R193" i="25"/>
  <c r="R194" i="25"/>
  <c r="R197" i="25"/>
  <c r="R198" i="25"/>
  <c r="R5" i="25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N33" i="4"/>
  <c r="O33" i="4"/>
  <c r="N34" i="4"/>
  <c r="O34" i="4"/>
  <c r="N35" i="4"/>
  <c r="O35" i="4"/>
  <c r="N36" i="4"/>
  <c r="O36" i="4"/>
  <c r="N37" i="4"/>
  <c r="O37" i="4"/>
  <c r="N38" i="4"/>
  <c r="O38" i="4"/>
  <c r="N39" i="4"/>
  <c r="O39" i="4"/>
  <c r="N40" i="4"/>
  <c r="O40" i="4"/>
  <c r="N41" i="4"/>
  <c r="O41" i="4"/>
  <c r="N42" i="4"/>
  <c r="O42" i="4"/>
  <c r="N43" i="4"/>
  <c r="O43" i="4"/>
  <c r="N44" i="4"/>
  <c r="O44" i="4"/>
  <c r="N45" i="4"/>
  <c r="O45" i="4"/>
  <c r="N46" i="4"/>
  <c r="O46" i="4"/>
  <c r="N47" i="4"/>
  <c r="O47" i="4"/>
  <c r="N48" i="4"/>
  <c r="O48" i="4"/>
  <c r="N49" i="4"/>
  <c r="O49" i="4"/>
  <c r="N50" i="4"/>
  <c r="O50" i="4"/>
  <c r="N51" i="4"/>
  <c r="O51" i="4"/>
  <c r="N52" i="4"/>
  <c r="O52" i="4"/>
  <c r="N53" i="4"/>
  <c r="O53" i="4"/>
  <c r="N54" i="4"/>
  <c r="O54" i="4"/>
  <c r="N55" i="4"/>
  <c r="O55" i="4"/>
  <c r="N56" i="4"/>
  <c r="O56" i="4"/>
  <c r="N57" i="4"/>
  <c r="O57" i="4"/>
  <c r="N58" i="4"/>
  <c r="O58" i="4"/>
  <c r="N59" i="4"/>
  <c r="O59" i="4"/>
  <c r="N60" i="4"/>
  <c r="O60" i="4"/>
  <c r="N61" i="4"/>
  <c r="O61" i="4"/>
  <c r="N62" i="4"/>
  <c r="O62" i="4"/>
  <c r="N63" i="4"/>
  <c r="O63" i="4"/>
  <c r="N64" i="4"/>
  <c r="O64" i="4"/>
  <c r="N65" i="4"/>
  <c r="O65" i="4"/>
  <c r="N66" i="4"/>
  <c r="O66" i="4"/>
  <c r="N67" i="4"/>
  <c r="O67" i="4"/>
  <c r="N68" i="4"/>
  <c r="O68" i="4"/>
  <c r="N69" i="4"/>
  <c r="O69" i="4"/>
  <c r="N70" i="4"/>
  <c r="O70" i="4"/>
  <c r="N71" i="4"/>
  <c r="O71" i="4"/>
  <c r="N72" i="4"/>
  <c r="O72" i="4"/>
  <c r="N73" i="4"/>
  <c r="O73" i="4"/>
  <c r="N74" i="4"/>
  <c r="O74" i="4"/>
  <c r="N75" i="4"/>
  <c r="O75" i="4"/>
  <c r="N76" i="4"/>
  <c r="O76" i="4"/>
  <c r="N77" i="4"/>
  <c r="O77" i="4"/>
  <c r="N78" i="4"/>
  <c r="O78" i="4"/>
  <c r="N79" i="4"/>
  <c r="O79" i="4"/>
  <c r="N80" i="4"/>
  <c r="O80" i="4"/>
  <c r="N81" i="4"/>
  <c r="O81" i="4"/>
  <c r="N82" i="4"/>
  <c r="O82" i="4"/>
  <c r="N83" i="4"/>
  <c r="O83" i="4"/>
  <c r="N84" i="4"/>
  <c r="O84" i="4"/>
  <c r="N85" i="4"/>
  <c r="O85" i="4"/>
  <c r="N86" i="4"/>
  <c r="O86" i="4"/>
  <c r="N87" i="4"/>
  <c r="O87" i="4"/>
  <c r="N88" i="4"/>
  <c r="O88" i="4"/>
  <c r="N89" i="4"/>
  <c r="O89" i="4"/>
  <c r="N90" i="4"/>
  <c r="O90" i="4"/>
  <c r="N91" i="4"/>
  <c r="O91" i="4"/>
  <c r="N92" i="4"/>
  <c r="O92" i="4"/>
  <c r="N93" i="4"/>
  <c r="O93" i="4"/>
  <c r="N94" i="4"/>
  <c r="O94" i="4"/>
  <c r="N95" i="4"/>
  <c r="O95" i="4"/>
  <c r="N96" i="4"/>
  <c r="O96" i="4"/>
  <c r="N97" i="4"/>
  <c r="O97" i="4"/>
  <c r="N98" i="4"/>
  <c r="O98" i="4"/>
  <c r="N99" i="4"/>
  <c r="O99" i="4"/>
  <c r="N100" i="4"/>
  <c r="O100" i="4"/>
  <c r="N101" i="4"/>
  <c r="O101" i="4"/>
  <c r="N102" i="4"/>
  <c r="O102" i="4"/>
  <c r="N103" i="4"/>
  <c r="O103" i="4"/>
  <c r="N104" i="4"/>
  <c r="O104" i="4"/>
  <c r="N105" i="4"/>
  <c r="O105" i="4"/>
  <c r="N106" i="4"/>
  <c r="O106" i="4"/>
  <c r="N107" i="4"/>
  <c r="O107" i="4"/>
  <c r="N108" i="4"/>
  <c r="O108" i="4"/>
  <c r="N109" i="4"/>
  <c r="O109" i="4"/>
  <c r="N110" i="4"/>
  <c r="O110" i="4"/>
  <c r="N111" i="4"/>
  <c r="O111" i="4"/>
  <c r="N112" i="4"/>
  <c r="O112" i="4"/>
  <c r="N113" i="4"/>
  <c r="O113" i="4"/>
  <c r="N114" i="4"/>
  <c r="O114" i="4"/>
  <c r="N115" i="4"/>
  <c r="O115" i="4"/>
  <c r="N116" i="4"/>
  <c r="O116" i="4"/>
  <c r="N117" i="4"/>
  <c r="O117" i="4"/>
  <c r="N118" i="4"/>
  <c r="O118" i="4"/>
  <c r="N119" i="4"/>
  <c r="O119" i="4"/>
  <c r="N120" i="4"/>
  <c r="O120" i="4"/>
  <c r="N121" i="4"/>
  <c r="O121" i="4"/>
  <c r="N122" i="4"/>
  <c r="O122" i="4"/>
  <c r="N123" i="4"/>
  <c r="O123" i="4"/>
  <c r="N124" i="4"/>
  <c r="O124" i="4"/>
  <c r="N125" i="4"/>
  <c r="O125" i="4"/>
  <c r="N126" i="4"/>
  <c r="O126" i="4"/>
  <c r="N127" i="4"/>
  <c r="O127" i="4"/>
  <c r="N128" i="4"/>
  <c r="O128" i="4"/>
  <c r="N129" i="4"/>
  <c r="O129" i="4"/>
  <c r="N130" i="4"/>
  <c r="O130" i="4"/>
  <c r="N131" i="4"/>
  <c r="O131" i="4"/>
  <c r="N132" i="4"/>
  <c r="O132" i="4"/>
  <c r="N133" i="4"/>
  <c r="O133" i="4"/>
  <c r="N134" i="4"/>
  <c r="O134" i="4"/>
  <c r="N135" i="4"/>
  <c r="O135" i="4"/>
  <c r="N136" i="4"/>
  <c r="O136" i="4"/>
  <c r="N137" i="4"/>
  <c r="O137" i="4"/>
  <c r="N138" i="4"/>
  <c r="O138" i="4"/>
  <c r="N139" i="4"/>
  <c r="O139" i="4"/>
  <c r="N140" i="4"/>
  <c r="O140" i="4"/>
  <c r="N141" i="4"/>
  <c r="O141" i="4"/>
  <c r="N142" i="4"/>
  <c r="O142" i="4"/>
  <c r="N143" i="4"/>
  <c r="O143" i="4"/>
  <c r="N144" i="4"/>
  <c r="O144" i="4"/>
  <c r="N145" i="4"/>
  <c r="O145" i="4"/>
  <c r="N146" i="4"/>
  <c r="O146" i="4"/>
  <c r="N147" i="4"/>
  <c r="O147" i="4"/>
  <c r="N148" i="4"/>
  <c r="O148" i="4"/>
  <c r="N149" i="4"/>
  <c r="O149" i="4"/>
  <c r="N150" i="4"/>
  <c r="O150" i="4"/>
  <c r="N151" i="4"/>
  <c r="O151" i="4"/>
  <c r="N152" i="4"/>
  <c r="O152" i="4"/>
  <c r="N153" i="4"/>
  <c r="O153" i="4"/>
  <c r="N154" i="4"/>
  <c r="O154" i="4"/>
  <c r="N155" i="4"/>
  <c r="O155" i="4"/>
  <c r="N156" i="4"/>
  <c r="O156" i="4"/>
  <c r="N157" i="4"/>
  <c r="O157" i="4"/>
  <c r="N158" i="4"/>
  <c r="O158" i="4"/>
  <c r="N159" i="4"/>
  <c r="O159" i="4"/>
  <c r="N160" i="4"/>
  <c r="O160" i="4"/>
  <c r="N161" i="4"/>
  <c r="O161" i="4"/>
  <c r="N162" i="4"/>
  <c r="O162" i="4"/>
  <c r="N163" i="4"/>
  <c r="O163" i="4"/>
  <c r="N164" i="4"/>
  <c r="O164" i="4"/>
  <c r="N165" i="4"/>
  <c r="O165" i="4"/>
  <c r="N166" i="4"/>
  <c r="O166" i="4"/>
  <c r="N167" i="4"/>
  <c r="O167" i="4"/>
  <c r="N168" i="4"/>
  <c r="O168" i="4"/>
  <c r="N169" i="4"/>
  <c r="O169" i="4"/>
  <c r="N170" i="4"/>
  <c r="O170" i="4"/>
  <c r="N171" i="4"/>
  <c r="O171" i="4"/>
  <c r="N172" i="4"/>
  <c r="O172" i="4"/>
  <c r="N173" i="4"/>
  <c r="O173" i="4"/>
  <c r="N174" i="4"/>
  <c r="O174" i="4"/>
  <c r="N175" i="4"/>
  <c r="O175" i="4"/>
  <c r="N176" i="4"/>
  <c r="O176" i="4"/>
  <c r="N177" i="4"/>
  <c r="O177" i="4"/>
  <c r="N178" i="4"/>
  <c r="O178" i="4"/>
  <c r="N179" i="4"/>
  <c r="O179" i="4"/>
  <c r="N180" i="4"/>
  <c r="O180" i="4"/>
  <c r="N181" i="4"/>
  <c r="O181" i="4"/>
  <c r="N182" i="4"/>
  <c r="O182" i="4"/>
  <c r="N183" i="4"/>
  <c r="O183" i="4"/>
  <c r="N184" i="4"/>
  <c r="O184" i="4"/>
  <c r="N185" i="4"/>
  <c r="O185" i="4"/>
  <c r="N186" i="4"/>
  <c r="O186" i="4"/>
  <c r="N187" i="4"/>
  <c r="O187" i="4"/>
  <c r="N188" i="4"/>
  <c r="O188" i="4"/>
  <c r="N189" i="4"/>
  <c r="O189" i="4"/>
  <c r="N190" i="4"/>
  <c r="O190" i="4"/>
  <c r="N191" i="4"/>
  <c r="O191" i="4"/>
  <c r="N192" i="4"/>
  <c r="O192" i="4"/>
  <c r="N193" i="4"/>
  <c r="O193" i="4"/>
  <c r="N194" i="4"/>
  <c r="O194" i="4"/>
  <c r="N195" i="4"/>
  <c r="O195" i="4"/>
  <c r="O6" i="4"/>
  <c r="N6" i="4"/>
  <c r="AEH123" i="4" l="1"/>
  <c r="HJ5" i="5"/>
  <c r="HJ4" i="5"/>
  <c r="HI5" i="5"/>
  <c r="HI4" i="5"/>
  <c r="HH5" i="5"/>
  <c r="HH4" i="5"/>
  <c r="HG5" i="5"/>
  <c r="HG4" i="5"/>
  <c r="HF5" i="5"/>
  <c r="HF4" i="5"/>
  <c r="HE5" i="5"/>
  <c r="HE4" i="5"/>
  <c r="HD5" i="5"/>
  <c r="HD4" i="5"/>
  <c r="F9" i="53"/>
  <c r="HC4" i="5"/>
  <c r="HC5" i="5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78" i="37"/>
  <c r="E79" i="37"/>
  <c r="E80" i="37"/>
  <c r="E81" i="37"/>
  <c r="E82" i="37"/>
  <c r="E83" i="37"/>
  <c r="E84" i="37"/>
  <c r="E85" i="37"/>
  <c r="E86" i="37"/>
  <c r="E87" i="37"/>
  <c r="E88" i="37"/>
  <c r="E89" i="37"/>
  <c r="E90" i="37"/>
  <c r="E91" i="37"/>
  <c r="E92" i="37"/>
  <c r="E93" i="37"/>
  <c r="E94" i="37"/>
  <c r="E95" i="37"/>
  <c r="E96" i="37"/>
  <c r="E97" i="37"/>
  <c r="E98" i="37"/>
  <c r="E99" i="37"/>
  <c r="E100" i="37"/>
  <c r="E101" i="37"/>
  <c r="E102" i="37"/>
  <c r="E103" i="37"/>
  <c r="E104" i="37"/>
  <c r="E105" i="37"/>
  <c r="E106" i="37"/>
  <c r="E107" i="37"/>
  <c r="E108" i="37"/>
  <c r="E109" i="37"/>
  <c r="E110" i="37"/>
  <c r="E111" i="37"/>
  <c r="E112" i="37"/>
  <c r="E113" i="37"/>
  <c r="E114" i="37"/>
  <c r="E115" i="37"/>
  <c r="E116" i="37"/>
  <c r="E117" i="37"/>
  <c r="E118" i="37"/>
  <c r="E119" i="37"/>
  <c r="E120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E140" i="37"/>
  <c r="E141" i="37"/>
  <c r="E142" i="37"/>
  <c r="E143" i="37"/>
  <c r="E144" i="37"/>
  <c r="E145" i="37"/>
  <c r="E146" i="37"/>
  <c r="E147" i="37"/>
  <c r="E148" i="37"/>
  <c r="E149" i="37"/>
  <c r="E150" i="37"/>
  <c r="E151" i="37"/>
  <c r="E152" i="37"/>
  <c r="E153" i="37"/>
  <c r="E154" i="37"/>
  <c r="E155" i="37"/>
  <c r="E156" i="37"/>
  <c r="E157" i="37"/>
  <c r="E158" i="37"/>
  <c r="E159" i="37"/>
  <c r="E160" i="37"/>
  <c r="E161" i="37"/>
  <c r="E162" i="37"/>
  <c r="E163" i="37"/>
  <c r="E164" i="37"/>
  <c r="E165" i="37"/>
  <c r="E166" i="37"/>
  <c r="E167" i="37"/>
  <c r="E168" i="37"/>
  <c r="E169" i="37"/>
  <c r="E170" i="37"/>
  <c r="E171" i="37"/>
  <c r="E172" i="37"/>
  <c r="E173" i="37"/>
  <c r="E174" i="37"/>
  <c r="E175" i="37"/>
  <c r="E176" i="37"/>
  <c r="E177" i="37"/>
  <c r="E178" i="37"/>
  <c r="E179" i="37"/>
  <c r="E180" i="37"/>
  <c r="E181" i="37"/>
  <c r="E182" i="37"/>
  <c r="E183" i="37"/>
  <c r="E184" i="37"/>
  <c r="E185" i="37"/>
  <c r="E186" i="37"/>
  <c r="E187" i="37"/>
  <c r="E188" i="37"/>
  <c r="E189" i="37"/>
  <c r="E190" i="37"/>
  <c r="E191" i="37"/>
  <c r="E192" i="37"/>
  <c r="E193" i="37"/>
  <c r="E194" i="37"/>
  <c r="E197" i="37"/>
  <c r="E4" i="37"/>
  <c r="HB5" i="5"/>
  <c r="HB4" i="5"/>
  <c r="HA5" i="5"/>
  <c r="HA4" i="5"/>
  <c r="H21" i="54" l="1"/>
  <c r="H20" i="54"/>
  <c r="J8" i="53" s="1"/>
  <c r="H17" i="54"/>
  <c r="J7" i="53" s="1"/>
  <c r="H14" i="54"/>
  <c r="H13" i="54"/>
  <c r="H11" i="54"/>
  <c r="CT4" i="25" l="1"/>
  <c r="V17" i="3"/>
  <c r="J6" i="53"/>
  <c r="GZ5" i="5"/>
  <c r="GZ4" i="5"/>
  <c r="GY5" i="5" l="1"/>
  <c r="GY4" i="5"/>
  <c r="GX5" i="5"/>
  <c r="GX4" i="5"/>
  <c r="GW5" i="5"/>
  <c r="GW4" i="5"/>
  <c r="GV5" i="5" l="1"/>
  <c r="GV4" i="5"/>
  <c r="GU5" i="5" l="1"/>
  <c r="GU4" i="5"/>
  <c r="GT5" i="5"/>
  <c r="GT4" i="5"/>
  <c r="GS5" i="5"/>
  <c r="GS4" i="5"/>
  <c r="DK6" i="25" l="1"/>
  <c r="DK7" i="25"/>
  <c r="DK8" i="25"/>
  <c r="DK9" i="25"/>
  <c r="DK10" i="25"/>
  <c r="DK11" i="25"/>
  <c r="DK12" i="25"/>
  <c r="DK13" i="25"/>
  <c r="DK14" i="25"/>
  <c r="DK55" i="25"/>
  <c r="DK42" i="25"/>
  <c r="DK17" i="25"/>
  <c r="DK18" i="25"/>
  <c r="DK19" i="25"/>
  <c r="DK20" i="25"/>
  <c r="DK21" i="25"/>
  <c r="DK16" i="25"/>
  <c r="DK22" i="25"/>
  <c r="DK67" i="25"/>
  <c r="DK25" i="25"/>
  <c r="DK26" i="25"/>
  <c r="DK27" i="25"/>
  <c r="DK28" i="25"/>
  <c r="DK29" i="25"/>
  <c r="DK30" i="25"/>
  <c r="DK31" i="25"/>
  <c r="DK38" i="25"/>
  <c r="DK33" i="25"/>
  <c r="DK39" i="25"/>
  <c r="DK34" i="25"/>
  <c r="DK36" i="25"/>
  <c r="DK37" i="25"/>
  <c r="DK32" i="25"/>
  <c r="DK23" i="25"/>
  <c r="DK40" i="25"/>
  <c r="DK35" i="25"/>
  <c r="DK43" i="25"/>
  <c r="DK44" i="25"/>
  <c r="DK45" i="25"/>
  <c r="DK46" i="25"/>
  <c r="DK47" i="25"/>
  <c r="DK48" i="25"/>
  <c r="DK49" i="25"/>
  <c r="DK50" i="25"/>
  <c r="DK51" i="25"/>
  <c r="DK52" i="25"/>
  <c r="DK53" i="25"/>
  <c r="DK54" i="25"/>
  <c r="DK15" i="25"/>
  <c r="DK56" i="25"/>
  <c r="DK97" i="25"/>
  <c r="DK58" i="25"/>
  <c r="DK59" i="25"/>
  <c r="DK60" i="25"/>
  <c r="DK61" i="25"/>
  <c r="DK62" i="25"/>
  <c r="DK63" i="25"/>
  <c r="DK64" i="25"/>
  <c r="DK65" i="25"/>
  <c r="DK24" i="25"/>
  <c r="DK86" i="25"/>
  <c r="DK68" i="25"/>
  <c r="DK69" i="25"/>
  <c r="DK70" i="25"/>
  <c r="DK71" i="25"/>
  <c r="DK72" i="25"/>
  <c r="DK73" i="25"/>
  <c r="DK74" i="25"/>
  <c r="DK75" i="25"/>
  <c r="DK76" i="25"/>
  <c r="DK77" i="25"/>
  <c r="DK169" i="25"/>
  <c r="DK79" i="25"/>
  <c r="DK80" i="25"/>
  <c r="DK81" i="25"/>
  <c r="DK87" i="25"/>
  <c r="DK83" i="25"/>
  <c r="DK84" i="25"/>
  <c r="DK85" i="25"/>
  <c r="DK96" i="25"/>
  <c r="DK82" i="25"/>
  <c r="DK88" i="25"/>
  <c r="DK89" i="25"/>
  <c r="DK57" i="25"/>
  <c r="DK91" i="25"/>
  <c r="DK92" i="25"/>
  <c r="DK93" i="25"/>
  <c r="DK94" i="25"/>
  <c r="DK109" i="25"/>
  <c r="DK105" i="25"/>
  <c r="DK99" i="25"/>
  <c r="DK98" i="25"/>
  <c r="DK66" i="25"/>
  <c r="DK100" i="25"/>
  <c r="DK101" i="25"/>
  <c r="DK102" i="25"/>
  <c r="DK103" i="25"/>
  <c r="DK104" i="25"/>
  <c r="DK95" i="25"/>
  <c r="DK106" i="25"/>
  <c r="DK107" i="25"/>
  <c r="DK123" i="25"/>
  <c r="DK108" i="25"/>
  <c r="DK110" i="25"/>
  <c r="DK111" i="25"/>
  <c r="DK112" i="25"/>
  <c r="DK113" i="25"/>
  <c r="DK114" i="25"/>
  <c r="DK115" i="25"/>
  <c r="DK116" i="25"/>
  <c r="DK117" i="25"/>
  <c r="DK118" i="25"/>
  <c r="DK119" i="25"/>
  <c r="DK120" i="25"/>
  <c r="DK121" i="25"/>
  <c r="DK122" i="25"/>
  <c r="DK90" i="25"/>
  <c r="DK124" i="25"/>
  <c r="DK125" i="25"/>
  <c r="DK126" i="25"/>
  <c r="DK127" i="25"/>
  <c r="DK128" i="25"/>
  <c r="DK129" i="25"/>
  <c r="DK130" i="25"/>
  <c r="DK131" i="25"/>
  <c r="DK132" i="25"/>
  <c r="DK133" i="25"/>
  <c r="DK134" i="25"/>
  <c r="DK135" i="25"/>
  <c r="DK136" i="25"/>
  <c r="DK137" i="25"/>
  <c r="DK138" i="25"/>
  <c r="DK139" i="25"/>
  <c r="DK140" i="25"/>
  <c r="DK141" i="25"/>
  <c r="DK142" i="25"/>
  <c r="DK143" i="25"/>
  <c r="DK144" i="25"/>
  <c r="DK145" i="25"/>
  <c r="DK146" i="25"/>
  <c r="DK147" i="25"/>
  <c r="DK148" i="25"/>
  <c r="DK149" i="25"/>
  <c r="DK150" i="25"/>
  <c r="DK151" i="25"/>
  <c r="DK152" i="25"/>
  <c r="DK153" i="25"/>
  <c r="DK154" i="25"/>
  <c r="DK155" i="25"/>
  <c r="DK156" i="25"/>
  <c r="DK157" i="25"/>
  <c r="DK158" i="25"/>
  <c r="DK159" i="25"/>
  <c r="DK160" i="25"/>
  <c r="DK161" i="25"/>
  <c r="DK162" i="25"/>
  <c r="DK163" i="25"/>
  <c r="DK164" i="25"/>
  <c r="DK165" i="25"/>
  <c r="DK166" i="25"/>
  <c r="DK167" i="25"/>
  <c r="DK168" i="25"/>
  <c r="DK78" i="25"/>
  <c r="DK170" i="25"/>
  <c r="DK171" i="25"/>
  <c r="DK172" i="25"/>
  <c r="DK173" i="25"/>
  <c r="DK174" i="25"/>
  <c r="DK175" i="25"/>
  <c r="DK176" i="25"/>
  <c r="DK177" i="25"/>
  <c r="DK178" i="25"/>
  <c r="DK179" i="25"/>
  <c r="DK180" i="25"/>
  <c r="DK181" i="25"/>
  <c r="DK182" i="25"/>
  <c r="DK183" i="25"/>
  <c r="DK184" i="25"/>
  <c r="DK185" i="25"/>
  <c r="DK186" i="25"/>
  <c r="DK187" i="25"/>
  <c r="DK188" i="25"/>
  <c r="DK189" i="25"/>
  <c r="DK190" i="25"/>
  <c r="DK191" i="25"/>
  <c r="DK192" i="25"/>
  <c r="DK193" i="25"/>
  <c r="DK194" i="25"/>
  <c r="DK5" i="25"/>
  <c r="GR5" i="5"/>
  <c r="GR4" i="5"/>
  <c r="D52" i="3"/>
  <c r="P52" i="3" s="1"/>
  <c r="C52" i="3"/>
  <c r="O52" i="3" s="1"/>
  <c r="C51" i="3"/>
  <c r="O51" i="3" s="1"/>
  <c r="C50" i="3"/>
  <c r="O50" i="3" s="1"/>
  <c r="C49" i="3"/>
  <c r="O49" i="3" s="1"/>
  <c r="V68" i="53"/>
  <c r="Y60" i="53"/>
  <c r="Y59" i="53"/>
  <c r="Y58" i="53"/>
  <c r="Y57" i="53"/>
  <c r="Y56" i="53"/>
  <c r="AM101" i="52"/>
  <c r="AM90" i="52"/>
  <c r="AM82" i="52"/>
  <c r="AM69" i="52"/>
  <c r="AM56" i="52"/>
  <c r="AM43" i="52"/>
  <c r="AM30" i="52"/>
  <c r="AM17" i="52"/>
  <c r="X68" i="53"/>
  <c r="D50" i="3" s="1"/>
  <c r="P50" i="3" s="1"/>
  <c r="W68" i="53"/>
  <c r="F68" i="53"/>
  <c r="H68" i="53"/>
  <c r="I68" i="53"/>
  <c r="J68" i="53"/>
  <c r="D49" i="3" s="1"/>
  <c r="P49" i="3" s="1"/>
  <c r="L68" i="53"/>
  <c r="M68" i="53"/>
  <c r="N68" i="53"/>
  <c r="D51" i="3" s="1"/>
  <c r="P51" i="3" s="1"/>
  <c r="P68" i="53"/>
  <c r="Q68" i="53"/>
  <c r="R68" i="53"/>
  <c r="E68" i="53"/>
  <c r="G53" i="53"/>
  <c r="K53" i="53"/>
  <c r="G59" i="53"/>
  <c r="K59" i="53"/>
  <c r="O59" i="53"/>
  <c r="S59" i="53"/>
  <c r="G60" i="53"/>
  <c r="K60" i="53"/>
  <c r="O60" i="53"/>
  <c r="S60" i="53"/>
  <c r="G61" i="53"/>
  <c r="K61" i="53"/>
  <c r="O61" i="53"/>
  <c r="S61" i="53"/>
  <c r="G62" i="53"/>
  <c r="K62" i="53"/>
  <c r="O62" i="53"/>
  <c r="S62" i="53"/>
  <c r="G63" i="53"/>
  <c r="K63" i="53"/>
  <c r="O63" i="53"/>
  <c r="S63" i="53"/>
  <c r="G64" i="53"/>
  <c r="K64" i="53"/>
  <c r="O64" i="53"/>
  <c r="S64" i="53"/>
  <c r="G65" i="53"/>
  <c r="K65" i="53"/>
  <c r="O65" i="53"/>
  <c r="S65" i="53"/>
  <c r="G66" i="53"/>
  <c r="K66" i="53"/>
  <c r="O66" i="53"/>
  <c r="S66" i="53"/>
  <c r="G67" i="53"/>
  <c r="K67" i="53"/>
  <c r="O67" i="53"/>
  <c r="S67" i="53"/>
  <c r="S58" i="53"/>
  <c r="O58" i="53"/>
  <c r="K58" i="53"/>
  <c r="G58" i="53"/>
  <c r="S57" i="53"/>
  <c r="O57" i="53"/>
  <c r="K57" i="53"/>
  <c r="G57" i="53"/>
  <c r="S56" i="53"/>
  <c r="O56" i="53"/>
  <c r="K56" i="53"/>
  <c r="G56" i="53"/>
  <c r="Y55" i="53"/>
  <c r="S55" i="53"/>
  <c r="O55" i="53"/>
  <c r="K55" i="53"/>
  <c r="G55" i="53"/>
  <c r="Y54" i="53"/>
  <c r="S54" i="53"/>
  <c r="O54" i="53"/>
  <c r="K54" i="53"/>
  <c r="G54" i="53"/>
  <c r="Y53" i="53"/>
  <c r="S53" i="53"/>
  <c r="O53" i="53"/>
  <c r="E256" i="54"/>
  <c r="F256" i="54"/>
  <c r="G256" i="54"/>
  <c r="M255" i="54"/>
  <c r="K255" i="54"/>
  <c r="I255" i="54"/>
  <c r="M254" i="54"/>
  <c r="K254" i="54"/>
  <c r="I254" i="54"/>
  <c r="M253" i="54"/>
  <c r="K253" i="54"/>
  <c r="I253" i="54"/>
  <c r="M251" i="54"/>
  <c r="K251" i="54"/>
  <c r="I251" i="54"/>
  <c r="M250" i="54"/>
  <c r="K250" i="54"/>
  <c r="I250" i="54"/>
  <c r="M249" i="54"/>
  <c r="K249" i="54"/>
  <c r="I249" i="54"/>
  <c r="M248" i="54"/>
  <c r="K248" i="54"/>
  <c r="I248" i="54"/>
  <c r="M247" i="54"/>
  <c r="K247" i="54"/>
  <c r="I247" i="54"/>
  <c r="M245" i="54"/>
  <c r="K245" i="54"/>
  <c r="I245" i="54"/>
  <c r="M244" i="54"/>
  <c r="K244" i="54"/>
  <c r="I244" i="54"/>
  <c r="M243" i="54"/>
  <c r="K243" i="54"/>
  <c r="I243" i="54"/>
  <c r="M242" i="54"/>
  <c r="K242" i="54"/>
  <c r="I242" i="54"/>
  <c r="M241" i="54"/>
  <c r="K241" i="54"/>
  <c r="I241" i="54"/>
  <c r="M239" i="54"/>
  <c r="K239" i="54"/>
  <c r="I239" i="54"/>
  <c r="M238" i="54"/>
  <c r="K238" i="54"/>
  <c r="I238" i="54"/>
  <c r="M237" i="54"/>
  <c r="K237" i="54"/>
  <c r="I237" i="54"/>
  <c r="M236" i="54"/>
  <c r="K236" i="54"/>
  <c r="I236" i="54"/>
  <c r="M235" i="54"/>
  <c r="K235" i="54"/>
  <c r="I235" i="54"/>
  <c r="M233" i="54"/>
  <c r="K233" i="54"/>
  <c r="I233" i="54"/>
  <c r="M232" i="54"/>
  <c r="K232" i="54"/>
  <c r="I232" i="54"/>
  <c r="M231" i="54"/>
  <c r="K231" i="54"/>
  <c r="I231" i="54"/>
  <c r="M230" i="54"/>
  <c r="K230" i="54"/>
  <c r="I230" i="54"/>
  <c r="M229" i="54"/>
  <c r="K229" i="54"/>
  <c r="M227" i="54"/>
  <c r="K227" i="54"/>
  <c r="I227" i="54"/>
  <c r="M226" i="54"/>
  <c r="K226" i="54"/>
  <c r="I226" i="54"/>
  <c r="M225" i="54"/>
  <c r="K225" i="54"/>
  <c r="I225" i="54"/>
  <c r="M224" i="54"/>
  <c r="K224" i="54"/>
  <c r="I224" i="54"/>
  <c r="M223" i="54"/>
  <c r="K223" i="54"/>
  <c r="I223" i="54"/>
  <c r="M221" i="54"/>
  <c r="K221" i="54"/>
  <c r="I221" i="54"/>
  <c r="M220" i="54"/>
  <c r="K220" i="54"/>
  <c r="I220" i="54"/>
  <c r="M219" i="54"/>
  <c r="K219" i="54"/>
  <c r="I219" i="54"/>
  <c r="M218" i="54"/>
  <c r="K218" i="54"/>
  <c r="I218" i="54"/>
  <c r="M217" i="54"/>
  <c r="K217" i="54"/>
  <c r="I217" i="54"/>
  <c r="M215" i="54"/>
  <c r="K215" i="54"/>
  <c r="I215" i="54"/>
  <c r="M214" i="54"/>
  <c r="K214" i="54"/>
  <c r="I214" i="54"/>
  <c r="M213" i="54"/>
  <c r="K213" i="54"/>
  <c r="I213" i="54"/>
  <c r="M212" i="54"/>
  <c r="K212" i="54"/>
  <c r="I212" i="54"/>
  <c r="M211" i="54"/>
  <c r="K211" i="54"/>
  <c r="I211" i="54"/>
  <c r="M209" i="54"/>
  <c r="K209" i="54"/>
  <c r="M208" i="54"/>
  <c r="K208" i="54"/>
  <c r="M207" i="54"/>
  <c r="K207" i="54"/>
  <c r="M206" i="54"/>
  <c r="K206" i="54"/>
  <c r="M205" i="54"/>
  <c r="K205" i="54"/>
  <c r="I209" i="54"/>
  <c r="I208" i="54"/>
  <c r="I207" i="54"/>
  <c r="I206" i="54"/>
  <c r="I205" i="54"/>
  <c r="M203" i="54"/>
  <c r="M202" i="54"/>
  <c r="M201" i="54"/>
  <c r="M200" i="54"/>
  <c r="M199" i="54"/>
  <c r="M197" i="54"/>
  <c r="M196" i="54"/>
  <c r="M195" i="54"/>
  <c r="M194" i="54"/>
  <c r="M193" i="54"/>
  <c r="M191" i="54"/>
  <c r="M190" i="54"/>
  <c r="M189" i="54"/>
  <c r="M188" i="54"/>
  <c r="M187" i="54"/>
  <c r="M185" i="54"/>
  <c r="M184" i="54"/>
  <c r="M183" i="54"/>
  <c r="M182" i="54"/>
  <c r="M181" i="54"/>
  <c r="M179" i="54"/>
  <c r="M178" i="54"/>
  <c r="M177" i="54"/>
  <c r="M176" i="54"/>
  <c r="M175" i="54"/>
  <c r="M173" i="54"/>
  <c r="M172" i="54"/>
  <c r="M171" i="54"/>
  <c r="M170" i="54"/>
  <c r="M169" i="54"/>
  <c r="K203" i="54"/>
  <c r="K202" i="54"/>
  <c r="K201" i="54"/>
  <c r="K200" i="54"/>
  <c r="K199" i="54"/>
  <c r="K197" i="54"/>
  <c r="K196" i="54"/>
  <c r="K195" i="54"/>
  <c r="K194" i="54"/>
  <c r="K193" i="54"/>
  <c r="K191" i="54"/>
  <c r="K190" i="54"/>
  <c r="K189" i="54"/>
  <c r="K188" i="54"/>
  <c r="K187" i="54"/>
  <c r="K185" i="54"/>
  <c r="K184" i="54"/>
  <c r="K183" i="54"/>
  <c r="K182" i="54"/>
  <c r="K181" i="54"/>
  <c r="K179" i="54"/>
  <c r="K178" i="54"/>
  <c r="K177" i="54"/>
  <c r="K176" i="54"/>
  <c r="K175" i="54"/>
  <c r="K173" i="54"/>
  <c r="K172" i="54"/>
  <c r="K171" i="54"/>
  <c r="K170" i="54"/>
  <c r="K169" i="54"/>
  <c r="I203" i="54"/>
  <c r="I202" i="54"/>
  <c r="I201" i="54"/>
  <c r="I200" i="54"/>
  <c r="I199" i="54"/>
  <c r="I197" i="54"/>
  <c r="I196" i="54"/>
  <c r="I195" i="54"/>
  <c r="I194" i="54"/>
  <c r="I193" i="54"/>
  <c r="I191" i="54"/>
  <c r="I190" i="54"/>
  <c r="I189" i="54"/>
  <c r="I188" i="54"/>
  <c r="I187" i="54"/>
  <c r="I185" i="54"/>
  <c r="I184" i="54"/>
  <c r="I183" i="54"/>
  <c r="I182" i="54"/>
  <c r="I181" i="54"/>
  <c r="I179" i="54"/>
  <c r="I178" i="54"/>
  <c r="I177" i="54"/>
  <c r="I176" i="54"/>
  <c r="I175" i="54"/>
  <c r="I170" i="54"/>
  <c r="I171" i="54"/>
  <c r="I172" i="54"/>
  <c r="I173" i="54"/>
  <c r="I169" i="54"/>
  <c r="GQ4" i="5"/>
  <c r="GQ5" i="5"/>
  <c r="GP4" i="5"/>
  <c r="GP5" i="5"/>
  <c r="G68" i="53" l="1"/>
  <c r="DK4" i="25"/>
  <c r="Q49" i="3"/>
  <c r="Q51" i="3"/>
  <c r="K68" i="53"/>
  <c r="I256" i="54"/>
  <c r="K256" i="54"/>
  <c r="M256" i="54"/>
  <c r="Q50" i="3"/>
  <c r="Q52" i="3"/>
  <c r="E50" i="3"/>
  <c r="E51" i="3"/>
  <c r="E49" i="3"/>
  <c r="E52" i="3"/>
  <c r="Y68" i="53"/>
  <c r="AM102" i="52"/>
  <c r="O68" i="53"/>
  <c r="S68" i="53"/>
  <c r="GO5" i="5"/>
  <c r="GO4" i="5"/>
  <c r="GN5" i="5" l="1"/>
  <c r="GN4" i="5"/>
  <c r="GM5" i="5"/>
  <c r="GM4" i="5"/>
  <c r="GL5" i="5"/>
  <c r="GL4" i="5"/>
  <c r="GK5" i="5" l="1"/>
  <c r="GK4" i="5"/>
  <c r="GJ5" i="5"/>
  <c r="GJ4" i="5"/>
  <c r="GI5" i="5"/>
  <c r="GI4" i="5"/>
  <c r="GH5" i="5"/>
  <c r="GH4" i="5"/>
  <c r="GD4" i="25"/>
  <c r="FZ4" i="25"/>
  <c r="GG5" i="5"/>
  <c r="GG4" i="5"/>
  <c r="GF5" i="5"/>
  <c r="GF4" i="5"/>
  <c r="GE5" i="5"/>
  <c r="GE4" i="5"/>
  <c r="RI5" i="4" l="1"/>
  <c r="RG5" i="4"/>
  <c r="RE5" i="4"/>
  <c r="RC5" i="4"/>
  <c r="RA5" i="4"/>
  <c r="QY5" i="4"/>
  <c r="QW5" i="4"/>
  <c r="QU5" i="4"/>
  <c r="QS5" i="4"/>
  <c r="QQ5" i="4"/>
  <c r="QO5" i="4"/>
  <c r="QM5" i="4"/>
  <c r="QK5" i="4"/>
  <c r="QI5" i="4"/>
  <c r="QG5" i="4"/>
  <c r="QE5" i="4"/>
  <c r="QC5" i="4"/>
  <c r="QA5" i="4"/>
  <c r="PY5" i="4"/>
  <c r="PW5" i="4"/>
  <c r="PU5" i="4"/>
  <c r="PS5" i="4"/>
  <c r="PQ5" i="4"/>
  <c r="PO5" i="4"/>
  <c r="PM5" i="4"/>
  <c r="PK5" i="4"/>
  <c r="PI5" i="4"/>
  <c r="PG5" i="4"/>
  <c r="PE5" i="4"/>
  <c r="PC5" i="4"/>
  <c r="PA5" i="4"/>
  <c r="OY5" i="4"/>
  <c r="OW5" i="4"/>
  <c r="OU5" i="4"/>
  <c r="OS5" i="4"/>
  <c r="OQ5" i="4"/>
  <c r="OO5" i="4"/>
  <c r="GD5" i="5"/>
  <c r="GD4" i="5"/>
  <c r="GC5" i="5" l="1"/>
  <c r="GC4" i="5"/>
  <c r="GB5" i="5"/>
  <c r="GB4" i="5"/>
  <c r="GA5" i="5" l="1"/>
  <c r="GA4" i="5"/>
  <c r="FZ5" i="5"/>
  <c r="FZ4" i="5"/>
  <c r="FY5" i="5"/>
  <c r="FY4" i="5"/>
  <c r="FX5" i="5" l="1"/>
  <c r="FX4" i="5"/>
  <c r="FW5" i="5"/>
  <c r="FW4" i="5"/>
  <c r="FV5" i="5"/>
  <c r="FV4" i="5"/>
  <c r="FU5" i="5"/>
  <c r="FU4" i="5"/>
  <c r="F48" i="53"/>
  <c r="F36" i="53"/>
  <c r="E36" i="53"/>
  <c r="U18" i="3"/>
  <c r="Y22" i="3"/>
  <c r="Y23" i="3"/>
  <c r="Z23" i="3"/>
  <c r="Z22" i="3"/>
  <c r="Z21" i="3"/>
  <c r="Z20" i="3"/>
  <c r="Z18" i="3"/>
  <c r="Z17" i="3"/>
  <c r="Z16" i="3"/>
  <c r="Y17" i="3"/>
  <c r="Y18" i="3"/>
  <c r="Y20" i="3"/>
  <c r="Y21" i="3"/>
  <c r="Y16" i="3"/>
  <c r="AA15" i="3"/>
  <c r="AB15" i="3"/>
  <c r="Y14" i="3"/>
  <c r="Z14" i="3"/>
  <c r="Y13" i="3"/>
  <c r="Z13" i="3"/>
  <c r="Y12" i="3"/>
  <c r="Z12" i="3"/>
  <c r="Z11" i="3"/>
  <c r="Y11" i="3"/>
  <c r="Y10" i="3"/>
  <c r="Z10" i="3"/>
  <c r="Y9" i="3"/>
  <c r="Z9" i="3"/>
  <c r="Y8" i="3"/>
  <c r="Z8" i="3"/>
  <c r="Z6" i="3"/>
  <c r="Y6" i="3"/>
  <c r="X6" i="3"/>
  <c r="J26" i="4"/>
  <c r="FT5" i="5"/>
  <c r="FT4" i="5"/>
  <c r="R84" i="25" l="1"/>
  <c r="FS5" i="5"/>
  <c r="FS4" i="5"/>
  <c r="FR5" i="5"/>
  <c r="FR4" i="5"/>
  <c r="J165" i="4"/>
  <c r="FQ5" i="5"/>
  <c r="FQ4" i="5"/>
  <c r="R19" i="25" l="1"/>
  <c r="R43" i="25"/>
  <c r="FP5" i="5"/>
  <c r="FP4" i="5"/>
  <c r="FO5" i="5" l="1"/>
  <c r="FO4" i="5"/>
  <c r="FN5" i="5"/>
  <c r="FN4" i="5"/>
  <c r="FK4" i="5" l="1"/>
  <c r="FL4" i="5"/>
  <c r="FM4" i="5"/>
  <c r="FJ4" i="5"/>
  <c r="FK5" i="5"/>
  <c r="FL5" i="5"/>
  <c r="FM5" i="5"/>
  <c r="FJ5" i="5"/>
  <c r="FI5" i="5" l="1"/>
  <c r="FI4" i="5"/>
  <c r="FH5" i="5" l="1"/>
  <c r="FH4" i="5"/>
  <c r="FG4" i="5"/>
  <c r="FG5" i="5"/>
  <c r="H25" i="54" l="1"/>
  <c r="FF5" i="5" l="1"/>
  <c r="FF4" i="5"/>
  <c r="FF4" i="38" l="1"/>
  <c r="FF2" i="38"/>
  <c r="FF3" i="38" s="1"/>
  <c r="FE4" i="38"/>
  <c r="FE2" i="38"/>
  <c r="FE3" i="38" s="1"/>
  <c r="FD4" i="38"/>
  <c r="FD2" i="38"/>
  <c r="FD3" i="38" s="1"/>
  <c r="FC4" i="38"/>
  <c r="FC2" i="38"/>
  <c r="FC3" i="38" s="1"/>
  <c r="FE5" i="5"/>
  <c r="FE4" i="5"/>
  <c r="J29" i="4" l="1"/>
  <c r="J148" i="4"/>
  <c r="R67" i="25" l="1"/>
  <c r="R88" i="25"/>
  <c r="FD5" i="5"/>
  <c r="FD4" i="5"/>
  <c r="FC5" i="5" l="1"/>
  <c r="FC4" i="5"/>
  <c r="FB5" i="5"/>
  <c r="FB4" i="5"/>
  <c r="FB4" i="38" l="1"/>
  <c r="FB2" i="38"/>
  <c r="FB3" i="38" s="1"/>
  <c r="FA5" i="5"/>
  <c r="FA4" i="5"/>
  <c r="FA4" i="38" l="1"/>
  <c r="FA2" i="38"/>
  <c r="FA3" i="38" s="1"/>
  <c r="EZ5" i="5"/>
  <c r="EZ4" i="5"/>
  <c r="BN4" i="25"/>
  <c r="EZ4" i="38" l="1"/>
  <c r="EZ2" i="38"/>
  <c r="EZ3" i="38" s="1"/>
  <c r="EY5" i="5"/>
  <c r="EY4" i="5"/>
  <c r="EY4" i="38"/>
  <c r="EY2" i="38"/>
  <c r="EY3" i="38" s="1"/>
  <c r="EX4" i="38"/>
  <c r="EX2" i="38"/>
  <c r="EX3" i="38" s="1"/>
  <c r="EX5" i="5"/>
  <c r="EX4" i="5"/>
  <c r="EW4" i="5"/>
  <c r="EW5" i="5"/>
  <c r="EW4" i="38" l="1"/>
  <c r="EW2" i="38"/>
  <c r="EW3" i="38" s="1"/>
  <c r="EV5" i="5"/>
  <c r="EV4" i="5"/>
  <c r="AF4" i="25"/>
  <c r="AG4" i="25"/>
  <c r="EV4" i="38"/>
  <c r="EV2" i="38"/>
  <c r="EV3" i="38" s="1"/>
  <c r="EU5" i="5"/>
  <c r="EU4" i="5"/>
  <c r="EU4" i="38" l="1"/>
  <c r="EU2" i="38"/>
  <c r="EU3" i="38" s="1"/>
  <c r="ET4" i="38"/>
  <c r="ET2" i="38"/>
  <c r="ET3" i="38" s="1"/>
  <c r="ET5" i="5"/>
  <c r="ET4" i="5"/>
  <c r="ES5" i="5"/>
  <c r="ES4" i="5"/>
  <c r="ER5" i="5"/>
  <c r="ER4" i="5"/>
  <c r="ES4" i="38"/>
  <c r="ES2" i="38"/>
  <c r="ES3" i="38" s="1"/>
  <c r="ER4" i="38"/>
  <c r="ER2" i="38"/>
  <c r="ER3" i="38" s="1"/>
  <c r="EQ5" i="5"/>
  <c r="EQ4" i="5"/>
  <c r="F25" i="54"/>
  <c r="G25" i="54"/>
  <c r="EQ4" i="38"/>
  <c r="EQ3" i="38"/>
  <c r="EQ2" i="38"/>
  <c r="EP5" i="5"/>
  <c r="EP4" i="5"/>
  <c r="D9" i="53"/>
  <c r="D22" i="53"/>
  <c r="EP4" i="38"/>
  <c r="EP2" i="38"/>
  <c r="EP3" i="38" s="1"/>
  <c r="H76" i="54" l="1"/>
  <c r="EO5" i="5"/>
  <c r="EO4" i="5"/>
  <c r="F22" i="53"/>
  <c r="EO4" i="38"/>
  <c r="EO2" i="38"/>
  <c r="EO3" i="38" s="1"/>
  <c r="EN4" i="38"/>
  <c r="EN2" i="38"/>
  <c r="EN3" i="38" s="1"/>
  <c r="EM4" i="38"/>
  <c r="EM2" i="38"/>
  <c r="EM3" i="38" s="1"/>
  <c r="EN5" i="5"/>
  <c r="EN4" i="5"/>
  <c r="EM5" i="5"/>
  <c r="EM4" i="5"/>
  <c r="U4" i="25"/>
  <c r="BO4" i="25"/>
  <c r="R1" i="37" l="1"/>
  <c r="EL5" i="5"/>
  <c r="EL4" i="5"/>
  <c r="EL4" i="38" l="1"/>
  <c r="EL2" i="38"/>
  <c r="EL3" i="38" s="1"/>
  <c r="EK5" i="5" l="1"/>
  <c r="EK4" i="5"/>
  <c r="EK4" i="38"/>
  <c r="EJ5" i="5"/>
  <c r="EJ4" i="5"/>
  <c r="EJ4" i="38"/>
  <c r="EI4" i="38"/>
  <c r="EI5" i="5"/>
  <c r="EI4" i="5"/>
  <c r="K1" i="37"/>
  <c r="E1" i="57" l="1"/>
  <c r="J1" i="57"/>
  <c r="I1" i="57"/>
  <c r="EH5" i="5"/>
  <c r="EH4" i="5"/>
  <c r="Y1" i="37"/>
  <c r="D1" i="57" l="1"/>
  <c r="D391" i="57" s="1"/>
  <c r="D393" i="57" s="1"/>
  <c r="C1" i="57"/>
  <c r="H1" i="57"/>
  <c r="H391" i="57" s="1"/>
  <c r="H393" i="57" s="1"/>
  <c r="B1" i="57"/>
  <c r="G1" i="57"/>
  <c r="F1" i="57"/>
  <c r="K1" i="57"/>
  <c r="J391" i="57" s="1"/>
  <c r="J393" i="57" s="1"/>
  <c r="EH4" i="38"/>
  <c r="EG4" i="38"/>
  <c r="EG5" i="5"/>
  <c r="EG4" i="5"/>
  <c r="EF5" i="5"/>
  <c r="EF4" i="5"/>
  <c r="EF4" i="38"/>
  <c r="EE5" i="5"/>
  <c r="EE4" i="5"/>
  <c r="H5" i="25"/>
  <c r="H64" i="25"/>
  <c r="H34" i="25"/>
  <c r="F391" i="57" l="1"/>
  <c r="F393" i="57" s="1"/>
  <c r="B391" i="57"/>
  <c r="B393" i="57" s="1"/>
  <c r="EE4" i="38"/>
  <c r="ED5" i="5"/>
  <c r="ED4" i="5"/>
  <c r="ED4" i="38" l="1"/>
  <c r="EC5" i="5"/>
  <c r="EC4" i="5"/>
  <c r="H22" i="39"/>
  <c r="H14" i="39"/>
  <c r="EC4" i="38"/>
  <c r="EB5" i="5"/>
  <c r="EB4" i="5"/>
  <c r="EA5" i="5"/>
  <c r="EA4" i="5"/>
  <c r="A193" i="38"/>
  <c r="A194" i="38" s="1"/>
  <c r="A195" i="38" s="1"/>
  <c r="A196" i="38" s="1"/>
  <c r="A197" i="38" s="1"/>
  <c r="A198" i="38" s="1"/>
  <c r="A199" i="38" s="1"/>
  <c r="A200" i="38" s="1"/>
  <c r="A201" i="38" s="1"/>
  <c r="A202" i="38" s="1"/>
  <c r="A182" i="38"/>
  <c r="A183" i="38" s="1"/>
  <c r="A184" i="38" s="1"/>
  <c r="A185" i="38" s="1"/>
  <c r="A186" i="38" s="1"/>
  <c r="A187" i="38" s="1"/>
  <c r="A188" i="38" s="1"/>
  <c r="A189" i="38" s="1"/>
  <c r="A190" i="38" s="1"/>
  <c r="A191" i="38" s="1"/>
  <c r="A204" i="38"/>
  <c r="A205" i="38" s="1"/>
  <c r="A206" i="38" s="1"/>
  <c r="A207" i="38" s="1"/>
  <c r="A208" i="38" s="1"/>
  <c r="A209" i="38" s="1"/>
  <c r="A210" i="38" s="1"/>
  <c r="A211" i="38" s="1"/>
  <c r="A212" i="38" s="1"/>
  <c r="A213" i="38" s="1"/>
  <c r="EB4" i="38"/>
  <c r="DZ4" i="38"/>
  <c r="AZ4" i="25"/>
  <c r="DZ5" i="5"/>
  <c r="DZ4" i="5"/>
  <c r="DY5" i="5"/>
  <c r="DY4" i="5"/>
  <c r="EA4" i="38" l="1"/>
  <c r="F1" i="25"/>
  <c r="E1" i="25"/>
  <c r="AL4" i="25" l="1"/>
  <c r="DY4" i="38"/>
  <c r="DX5" i="5"/>
  <c r="DX4" i="5"/>
  <c r="DX4" i="38" l="1"/>
  <c r="DW5" i="5"/>
  <c r="DW4" i="5"/>
  <c r="DW4" i="38"/>
  <c r="DV5" i="5"/>
  <c r="DV4" i="5"/>
  <c r="DV4" i="38" l="1"/>
  <c r="DU5" i="5"/>
  <c r="DU4" i="5"/>
  <c r="DU4" i="38"/>
  <c r="DT5" i="5"/>
  <c r="DT4" i="5"/>
  <c r="H23" i="39"/>
  <c r="DS5" i="5"/>
  <c r="DS4" i="5"/>
  <c r="DR5" i="5"/>
  <c r="DR4" i="5"/>
  <c r="DQ5" i="5"/>
  <c r="DQ4" i="5"/>
  <c r="DT4" i="38"/>
  <c r="DS4" i="38"/>
  <c r="DR4" i="38"/>
  <c r="Q48" i="53" l="1"/>
  <c r="M48" i="53"/>
  <c r="I48" i="53"/>
  <c r="E48" i="53"/>
  <c r="G42" i="53"/>
  <c r="K42" i="53"/>
  <c r="O42" i="53"/>
  <c r="S42" i="53"/>
  <c r="Y42" i="53"/>
  <c r="G43" i="53"/>
  <c r="K43" i="53"/>
  <c r="O43" i="53"/>
  <c r="S43" i="53"/>
  <c r="Y43" i="53"/>
  <c r="G44" i="53"/>
  <c r="K44" i="53"/>
  <c r="O44" i="53"/>
  <c r="S44" i="53"/>
  <c r="Y44" i="53"/>
  <c r="G45" i="53"/>
  <c r="K45" i="53"/>
  <c r="O45" i="53"/>
  <c r="S45" i="53"/>
  <c r="G46" i="53"/>
  <c r="K46" i="53"/>
  <c r="O46" i="53"/>
  <c r="S46" i="53"/>
  <c r="G47" i="53"/>
  <c r="K47" i="53"/>
  <c r="O47" i="53"/>
  <c r="S47" i="53"/>
  <c r="H48" i="53"/>
  <c r="J48" i="53"/>
  <c r="D44" i="3" s="1"/>
  <c r="E44" i="3" s="1"/>
  <c r="L48" i="53"/>
  <c r="N48" i="53"/>
  <c r="D46" i="3" s="1"/>
  <c r="E46" i="3" s="1"/>
  <c r="P48" i="53"/>
  <c r="R48" i="53"/>
  <c r="D47" i="3" s="1"/>
  <c r="P47" i="3" s="1"/>
  <c r="Q47" i="3" s="1"/>
  <c r="V48" i="53"/>
  <c r="W48" i="53"/>
  <c r="X48" i="53"/>
  <c r="D45" i="3" s="1"/>
  <c r="E45" i="3" s="1"/>
  <c r="E125" i="54"/>
  <c r="F125" i="54"/>
  <c r="J22" i="53"/>
  <c r="R53" i="52"/>
  <c r="R55" i="52" s="1"/>
  <c r="E93" i="52"/>
  <c r="E81" i="52"/>
  <c r="E73" i="52"/>
  <c r="E64" i="52"/>
  <c r="E51" i="52"/>
  <c r="E30" i="52"/>
  <c r="E20" i="52"/>
  <c r="R39" i="52"/>
  <c r="R30" i="52"/>
  <c r="R17" i="52"/>
  <c r="AC40" i="52"/>
  <c r="AC27" i="52"/>
  <c r="AC16" i="52"/>
  <c r="M158" i="54"/>
  <c r="M159" i="54"/>
  <c r="M160" i="54"/>
  <c r="M161" i="54"/>
  <c r="M162" i="54"/>
  <c r="M152" i="54"/>
  <c r="M153" i="54"/>
  <c r="M154" i="54"/>
  <c r="M155" i="54"/>
  <c r="M156" i="54"/>
  <c r="M148" i="54"/>
  <c r="M149" i="54"/>
  <c r="M150" i="54"/>
  <c r="M142" i="54"/>
  <c r="M143" i="54"/>
  <c r="M144" i="54"/>
  <c r="M145" i="54"/>
  <c r="M146" i="54"/>
  <c r="M136" i="54"/>
  <c r="M137" i="54"/>
  <c r="M138" i="54"/>
  <c r="M139" i="54"/>
  <c r="M140" i="54"/>
  <c r="M131" i="54"/>
  <c r="M132" i="54"/>
  <c r="M133" i="54"/>
  <c r="M134" i="54"/>
  <c r="K158" i="54"/>
  <c r="K159" i="54"/>
  <c r="K160" i="54"/>
  <c r="K161" i="54"/>
  <c r="K162" i="54"/>
  <c r="K152" i="54"/>
  <c r="K153" i="54"/>
  <c r="K154" i="54"/>
  <c r="K155" i="54"/>
  <c r="K156" i="54"/>
  <c r="K148" i="54"/>
  <c r="K149" i="54"/>
  <c r="K150" i="54"/>
  <c r="K142" i="54"/>
  <c r="K143" i="54"/>
  <c r="K144" i="54"/>
  <c r="K145" i="54"/>
  <c r="K146" i="54"/>
  <c r="K136" i="54"/>
  <c r="K137" i="54"/>
  <c r="K138" i="54"/>
  <c r="K139" i="54"/>
  <c r="K140" i="54"/>
  <c r="K131" i="54"/>
  <c r="K132" i="54"/>
  <c r="K133" i="54"/>
  <c r="K134" i="54"/>
  <c r="I158" i="54"/>
  <c r="I159" i="54"/>
  <c r="I160" i="54"/>
  <c r="I161" i="54"/>
  <c r="I162" i="54"/>
  <c r="I152" i="54"/>
  <c r="I153" i="54"/>
  <c r="I154" i="54"/>
  <c r="I155" i="54"/>
  <c r="I156" i="54"/>
  <c r="I148" i="54"/>
  <c r="I149" i="54"/>
  <c r="I150" i="54"/>
  <c r="I142" i="54"/>
  <c r="I143" i="54"/>
  <c r="I144" i="54"/>
  <c r="I145" i="54"/>
  <c r="I146" i="54"/>
  <c r="I136" i="54"/>
  <c r="I137" i="54"/>
  <c r="I138" i="54"/>
  <c r="I139" i="54"/>
  <c r="I140" i="54"/>
  <c r="I132" i="54"/>
  <c r="I133" i="54"/>
  <c r="I134" i="54"/>
  <c r="I131" i="54"/>
  <c r="G163" i="54"/>
  <c r="L163" i="54"/>
  <c r="F163" i="54"/>
  <c r="E163" i="54"/>
  <c r="DQ4" i="38"/>
  <c r="DP4" i="38"/>
  <c r="DP5" i="5"/>
  <c r="DP4" i="5"/>
  <c r="DO5" i="5"/>
  <c r="DO4" i="5"/>
  <c r="J36" i="53"/>
  <c r="D39" i="3" s="1"/>
  <c r="P39" i="3" s="1"/>
  <c r="Q39" i="3" s="1"/>
  <c r="X36" i="53"/>
  <c r="D40" i="3" s="1"/>
  <c r="P40" i="3" s="1"/>
  <c r="Q40" i="3" s="1"/>
  <c r="W36" i="53"/>
  <c r="V36" i="53"/>
  <c r="Y31" i="53"/>
  <c r="Y30" i="53"/>
  <c r="Y29" i="53"/>
  <c r="Y28" i="53"/>
  <c r="R36" i="53"/>
  <c r="D42" i="3" s="1"/>
  <c r="P42" i="3" s="1"/>
  <c r="Q42" i="3" s="1"/>
  <c r="Q36" i="53"/>
  <c r="P36" i="53"/>
  <c r="N36" i="53"/>
  <c r="D41" i="3" s="1"/>
  <c r="P41" i="3" s="1"/>
  <c r="Q41" i="3" s="1"/>
  <c r="M36" i="53"/>
  <c r="L36" i="53"/>
  <c r="I36" i="53"/>
  <c r="H36" i="53"/>
  <c r="S35" i="53"/>
  <c r="O35" i="53"/>
  <c r="K35" i="53"/>
  <c r="G35" i="53"/>
  <c r="S34" i="53"/>
  <c r="O34" i="53"/>
  <c r="K34" i="53"/>
  <c r="G34" i="53"/>
  <c r="S33" i="53"/>
  <c r="O33" i="53"/>
  <c r="K33" i="53"/>
  <c r="G33" i="53"/>
  <c r="S32" i="53"/>
  <c r="O32" i="53"/>
  <c r="K32" i="53"/>
  <c r="G32" i="53"/>
  <c r="S31" i="53"/>
  <c r="O31" i="53"/>
  <c r="K31" i="53"/>
  <c r="G31" i="53"/>
  <c r="S30" i="53"/>
  <c r="O30" i="53"/>
  <c r="K30" i="53"/>
  <c r="G30" i="53"/>
  <c r="S29" i="53"/>
  <c r="O29" i="53"/>
  <c r="K29" i="53"/>
  <c r="G29" i="53"/>
  <c r="S28" i="53"/>
  <c r="O28" i="53"/>
  <c r="K28" i="53"/>
  <c r="G28" i="53"/>
  <c r="M124" i="54"/>
  <c r="M123" i="54"/>
  <c r="M122" i="54"/>
  <c r="M121" i="54"/>
  <c r="M120" i="54"/>
  <c r="M118" i="54"/>
  <c r="M117" i="54"/>
  <c r="M116" i="54"/>
  <c r="M115" i="54"/>
  <c r="M114" i="54"/>
  <c r="M112" i="54"/>
  <c r="M111" i="54"/>
  <c r="M110" i="54"/>
  <c r="M108" i="54"/>
  <c r="M107" i="54"/>
  <c r="M106" i="54"/>
  <c r="M104" i="54"/>
  <c r="M103" i="54"/>
  <c r="M102" i="54"/>
  <c r="M101" i="54"/>
  <c r="M100" i="54"/>
  <c r="M98" i="54"/>
  <c r="M97" i="54"/>
  <c r="M96" i="54"/>
  <c r="M95" i="54"/>
  <c r="M94" i="54"/>
  <c r="M92" i="54"/>
  <c r="M91" i="54"/>
  <c r="M90" i="54"/>
  <c r="M89" i="54"/>
  <c r="M88" i="54"/>
  <c r="M86" i="54"/>
  <c r="M85" i="54"/>
  <c r="M84" i="54"/>
  <c r="M83" i="54"/>
  <c r="M82" i="54"/>
  <c r="K124" i="54"/>
  <c r="K123" i="54"/>
  <c r="K122" i="54"/>
  <c r="K121" i="54"/>
  <c r="K120" i="54"/>
  <c r="K118" i="54"/>
  <c r="K117" i="54"/>
  <c r="K116" i="54"/>
  <c r="K115" i="54"/>
  <c r="K114" i="54"/>
  <c r="K112" i="54"/>
  <c r="K111" i="54"/>
  <c r="K110" i="54"/>
  <c r="K108" i="54"/>
  <c r="K107" i="54"/>
  <c r="K106" i="54"/>
  <c r="K104" i="54"/>
  <c r="K103" i="54"/>
  <c r="K102" i="54"/>
  <c r="K101" i="54"/>
  <c r="K100" i="54"/>
  <c r="K98" i="54"/>
  <c r="K97" i="54"/>
  <c r="K96" i="54"/>
  <c r="K95" i="54"/>
  <c r="K94" i="54"/>
  <c r="K92" i="54"/>
  <c r="K91" i="54"/>
  <c r="K90" i="54"/>
  <c r="K89" i="54"/>
  <c r="K88" i="54"/>
  <c r="K86" i="54"/>
  <c r="K85" i="54"/>
  <c r="K84" i="54"/>
  <c r="K83" i="54"/>
  <c r="K82" i="54"/>
  <c r="I124" i="54"/>
  <c r="I123" i="54"/>
  <c r="I122" i="54"/>
  <c r="I121" i="54"/>
  <c r="I120" i="54"/>
  <c r="I118" i="54"/>
  <c r="I117" i="54"/>
  <c r="I116" i="54"/>
  <c r="I115" i="54"/>
  <c r="I114" i="54"/>
  <c r="I112" i="54"/>
  <c r="I111" i="54"/>
  <c r="I110" i="54"/>
  <c r="I108" i="54"/>
  <c r="I107" i="54"/>
  <c r="I106" i="54"/>
  <c r="I104" i="54"/>
  <c r="I103" i="54"/>
  <c r="I102" i="54"/>
  <c r="I101" i="54"/>
  <c r="I100" i="54"/>
  <c r="I98" i="54"/>
  <c r="I97" i="54"/>
  <c r="I96" i="54"/>
  <c r="I95" i="54"/>
  <c r="I94" i="54"/>
  <c r="I92" i="54"/>
  <c r="I91" i="54"/>
  <c r="I90" i="54"/>
  <c r="I89" i="54"/>
  <c r="I88" i="54"/>
  <c r="I83" i="54"/>
  <c r="I84" i="54"/>
  <c r="I85" i="54"/>
  <c r="I86" i="54"/>
  <c r="I82" i="54"/>
  <c r="L125" i="54"/>
  <c r="G125" i="54"/>
  <c r="DO4" i="38"/>
  <c r="DN5" i="5"/>
  <c r="DN4" i="5"/>
  <c r="DN4" i="38"/>
  <c r="DM4" i="38"/>
  <c r="DL4" i="38"/>
  <c r="DM5" i="5"/>
  <c r="DM4" i="5"/>
  <c r="M125" i="54" l="1"/>
  <c r="P45" i="3"/>
  <c r="Q45" i="3" s="1"/>
  <c r="G48" i="53"/>
  <c r="S48" i="53"/>
  <c r="E47" i="3"/>
  <c r="O48" i="53"/>
  <c r="P46" i="3"/>
  <c r="Q46" i="3" s="1"/>
  <c r="P44" i="3"/>
  <c r="Q44" i="3" s="1"/>
  <c r="E40" i="3"/>
  <c r="E42" i="3"/>
  <c r="E41" i="3"/>
  <c r="G36" i="53"/>
  <c r="K36" i="53"/>
  <c r="E39" i="3"/>
  <c r="K48" i="53"/>
  <c r="Y48" i="53"/>
  <c r="Y36" i="53"/>
  <c r="AC41" i="52"/>
  <c r="M163" i="54"/>
  <c r="K163" i="54"/>
  <c r="I163" i="54"/>
  <c r="S36" i="53"/>
  <c r="O36" i="53"/>
  <c r="K125" i="54"/>
  <c r="I125" i="54"/>
  <c r="DL5" i="5"/>
  <c r="DL4" i="5"/>
  <c r="DK5" i="5"/>
  <c r="DK4" i="5"/>
  <c r="DK4" i="38"/>
  <c r="DJ4" i="5"/>
  <c r="DJ5" i="5"/>
  <c r="DJ4" i="38" l="1"/>
  <c r="DI5" i="5"/>
  <c r="DI4" i="5"/>
  <c r="L25" i="54"/>
  <c r="J25" i="54"/>
  <c r="J76" i="54"/>
  <c r="L76" i="54"/>
  <c r="G76" i="54"/>
  <c r="M75" i="54"/>
  <c r="M74" i="54"/>
  <c r="M73" i="54"/>
  <c r="M72" i="54"/>
  <c r="M71" i="54"/>
  <c r="M69" i="54"/>
  <c r="M68" i="54"/>
  <c r="M67" i="54"/>
  <c r="M66" i="54"/>
  <c r="M65" i="54"/>
  <c r="M63" i="54"/>
  <c r="M62" i="54"/>
  <c r="M61" i="54"/>
  <c r="M60" i="54"/>
  <c r="M59" i="54"/>
  <c r="M57" i="54"/>
  <c r="M56" i="54"/>
  <c r="M55" i="54"/>
  <c r="M54" i="54"/>
  <c r="M53" i="54"/>
  <c r="M51" i="54"/>
  <c r="M50" i="54"/>
  <c r="M49" i="54"/>
  <c r="M48" i="54"/>
  <c r="M47" i="54"/>
  <c r="M45" i="54"/>
  <c r="M44" i="54"/>
  <c r="M43" i="54"/>
  <c r="M42" i="54"/>
  <c r="M41" i="54"/>
  <c r="M39" i="54"/>
  <c r="M38" i="54"/>
  <c r="M37" i="54"/>
  <c r="M36" i="54"/>
  <c r="M34" i="54"/>
  <c r="M33" i="54"/>
  <c r="M32" i="54"/>
  <c r="M31" i="54"/>
  <c r="M30" i="54"/>
  <c r="K75" i="54"/>
  <c r="K74" i="54"/>
  <c r="K73" i="54"/>
  <c r="K72" i="54"/>
  <c r="K71" i="54"/>
  <c r="K69" i="54"/>
  <c r="K68" i="54"/>
  <c r="K67" i="54"/>
  <c r="K66" i="54"/>
  <c r="K65" i="54"/>
  <c r="K63" i="54"/>
  <c r="K62" i="54"/>
  <c r="K61" i="54"/>
  <c r="K60" i="54"/>
  <c r="K59" i="54"/>
  <c r="K57" i="54"/>
  <c r="K56" i="54"/>
  <c r="K55" i="54"/>
  <c r="K54" i="54"/>
  <c r="K53" i="54"/>
  <c r="K51" i="54"/>
  <c r="K50" i="54"/>
  <c r="K49" i="54"/>
  <c r="K48" i="54"/>
  <c r="K47" i="54"/>
  <c r="K45" i="54"/>
  <c r="K44" i="54"/>
  <c r="K43" i="54"/>
  <c r="K42" i="54"/>
  <c r="K41" i="54"/>
  <c r="K39" i="54"/>
  <c r="K38" i="54"/>
  <c r="K37" i="54"/>
  <c r="K36" i="54"/>
  <c r="K34" i="54"/>
  <c r="K33" i="54"/>
  <c r="K31" i="54"/>
  <c r="K30" i="54"/>
  <c r="I75" i="54"/>
  <c r="I74" i="54"/>
  <c r="I73" i="54"/>
  <c r="I72" i="54"/>
  <c r="I71" i="54"/>
  <c r="I69" i="54"/>
  <c r="I68" i="54"/>
  <c r="I67" i="54"/>
  <c r="I66" i="54"/>
  <c r="I65" i="54"/>
  <c r="I63" i="54"/>
  <c r="I62" i="54"/>
  <c r="I61" i="54"/>
  <c r="I60" i="54"/>
  <c r="I59" i="54"/>
  <c r="I57" i="54"/>
  <c r="I56" i="54"/>
  <c r="I55" i="54"/>
  <c r="I54" i="54"/>
  <c r="I53" i="54"/>
  <c r="I51" i="54"/>
  <c r="I50" i="54"/>
  <c r="I49" i="54"/>
  <c r="I48" i="54"/>
  <c r="I47" i="54"/>
  <c r="I45" i="54"/>
  <c r="I44" i="54"/>
  <c r="I43" i="54"/>
  <c r="I42" i="54"/>
  <c r="I41" i="54"/>
  <c r="I39" i="54"/>
  <c r="I38" i="54"/>
  <c r="I37" i="54"/>
  <c r="I36" i="54"/>
  <c r="I31" i="54"/>
  <c r="I32" i="54"/>
  <c r="I33" i="54"/>
  <c r="I34" i="54"/>
  <c r="I30" i="54"/>
  <c r="E22" i="53"/>
  <c r="N22" i="53"/>
  <c r="D31" i="3" s="1"/>
  <c r="R22" i="53"/>
  <c r="D32" i="3" s="1"/>
  <c r="P32" i="3" s="1"/>
  <c r="Q32" i="3" s="1"/>
  <c r="F76" i="54"/>
  <c r="E76" i="54"/>
  <c r="D76" i="54"/>
  <c r="M24" i="54"/>
  <c r="M23" i="54"/>
  <c r="M22" i="54"/>
  <c r="M21" i="54"/>
  <c r="M20" i="54"/>
  <c r="M18" i="54"/>
  <c r="M17" i="54"/>
  <c r="M15" i="54"/>
  <c r="M14" i="54"/>
  <c r="M13" i="54"/>
  <c r="M12" i="54"/>
  <c r="M11" i="54"/>
  <c r="M9" i="54"/>
  <c r="M8" i="54"/>
  <c r="M7" i="54"/>
  <c r="M6" i="54"/>
  <c r="M5" i="54"/>
  <c r="K24" i="54"/>
  <c r="K23" i="54"/>
  <c r="K22" i="54"/>
  <c r="K21" i="54"/>
  <c r="K20" i="54"/>
  <c r="K18" i="54"/>
  <c r="K17" i="54"/>
  <c r="K15" i="54"/>
  <c r="K14" i="54"/>
  <c r="K13" i="54"/>
  <c r="K12" i="54"/>
  <c r="K11" i="54"/>
  <c r="K6" i="54"/>
  <c r="K7" i="54"/>
  <c r="K8" i="54"/>
  <c r="K9" i="54"/>
  <c r="K5" i="54"/>
  <c r="I24" i="54"/>
  <c r="I23" i="54"/>
  <c r="I22" i="54"/>
  <c r="I21" i="54"/>
  <c r="I20" i="54"/>
  <c r="I18" i="54"/>
  <c r="I17" i="54"/>
  <c r="I15" i="54"/>
  <c r="I14" i="54"/>
  <c r="I13" i="54"/>
  <c r="I12" i="54"/>
  <c r="I11" i="54"/>
  <c r="I6" i="54"/>
  <c r="I7" i="54"/>
  <c r="I8" i="54"/>
  <c r="I9" i="54"/>
  <c r="I5" i="54"/>
  <c r="E25" i="54"/>
  <c r="D25" i="54"/>
  <c r="D29" i="3"/>
  <c r="C32" i="3"/>
  <c r="P22" i="53"/>
  <c r="L22" i="53"/>
  <c r="C31" i="3" s="1"/>
  <c r="E32" i="3" l="1"/>
  <c r="P29" i="3"/>
  <c r="Q29" i="3" s="1"/>
  <c r="K76" i="54"/>
  <c r="M76" i="54"/>
  <c r="I25" i="54"/>
  <c r="M25" i="54"/>
  <c r="K25" i="54"/>
  <c r="I76" i="54"/>
  <c r="P31" i="3"/>
  <c r="Q31" i="3" s="1"/>
  <c r="E31" i="3"/>
  <c r="G51" i="52" l="1"/>
  <c r="G64" i="52"/>
  <c r="G73" i="52"/>
  <c r="G81" i="52"/>
  <c r="G93" i="52"/>
  <c r="H20" i="52"/>
  <c r="H30" i="52"/>
  <c r="H12" i="52"/>
  <c r="Q22" i="53"/>
  <c r="M22" i="53"/>
  <c r="I22" i="53"/>
  <c r="H22" i="53"/>
  <c r="E29" i="3" s="1"/>
  <c r="X22" i="53"/>
  <c r="D30" i="3" s="1"/>
  <c r="W22" i="53"/>
  <c r="V22" i="53"/>
  <c r="C30" i="3" s="1"/>
  <c r="Y17" i="53"/>
  <c r="Y18" i="53"/>
  <c r="Y14" i="53"/>
  <c r="Y15" i="53"/>
  <c r="Y16" i="53"/>
  <c r="E12" i="52"/>
  <c r="E32" i="52" s="1"/>
  <c r="Y5" i="53"/>
  <c r="Y6" i="53"/>
  <c r="Y7" i="53"/>
  <c r="V9" i="53"/>
  <c r="C35" i="3" s="1"/>
  <c r="W9" i="53"/>
  <c r="X9" i="53"/>
  <c r="D35" i="3" s="1"/>
  <c r="P35" i="3" s="1"/>
  <c r="Q35" i="3" s="1"/>
  <c r="S18" i="53"/>
  <c r="S19" i="53"/>
  <c r="S20" i="53"/>
  <c r="S21" i="53"/>
  <c r="O18" i="53"/>
  <c r="O19" i="53"/>
  <c r="O20" i="53"/>
  <c r="O21" i="53"/>
  <c r="K18" i="53"/>
  <c r="K19" i="53"/>
  <c r="K20" i="53"/>
  <c r="K21" i="53"/>
  <c r="G18" i="53"/>
  <c r="G19" i="53"/>
  <c r="G20" i="53"/>
  <c r="G21" i="53"/>
  <c r="K14" i="53"/>
  <c r="O14" i="53"/>
  <c r="S14" i="53"/>
  <c r="G15" i="53"/>
  <c r="K15" i="53"/>
  <c r="O15" i="53"/>
  <c r="S15" i="53"/>
  <c r="G16" i="53"/>
  <c r="K16" i="53"/>
  <c r="O16" i="53"/>
  <c r="S16" i="53"/>
  <c r="G17" i="53"/>
  <c r="K17" i="53"/>
  <c r="O17" i="53"/>
  <c r="S17" i="53"/>
  <c r="G5" i="53"/>
  <c r="K5" i="53"/>
  <c r="O5" i="53"/>
  <c r="S5" i="53"/>
  <c r="G6" i="53"/>
  <c r="K6" i="53"/>
  <c r="O6" i="53"/>
  <c r="S6" i="53"/>
  <c r="G7" i="53"/>
  <c r="K7" i="53"/>
  <c r="O7" i="53"/>
  <c r="S7" i="53"/>
  <c r="G8" i="53"/>
  <c r="K8" i="53"/>
  <c r="O8" i="53"/>
  <c r="S8" i="53"/>
  <c r="E9" i="53"/>
  <c r="H9" i="53"/>
  <c r="C34" i="3" s="1"/>
  <c r="I9" i="53"/>
  <c r="L9" i="53"/>
  <c r="C36" i="3" s="1"/>
  <c r="M9" i="53"/>
  <c r="P9" i="53"/>
  <c r="C37" i="3" s="1"/>
  <c r="Q9" i="53"/>
  <c r="R9" i="53"/>
  <c r="D37" i="3" s="1"/>
  <c r="P37" i="3" s="1"/>
  <c r="Q37" i="3" s="1"/>
  <c r="DI4" i="38"/>
  <c r="DH5" i="5"/>
  <c r="DH4" i="5"/>
  <c r="DH4" i="38"/>
  <c r="DG4" i="38"/>
  <c r="DG5" i="5"/>
  <c r="DG4" i="5"/>
  <c r="P30" i="3" l="1"/>
  <c r="Q30" i="3" s="1"/>
  <c r="H23" i="15"/>
  <c r="I23" i="15" s="1"/>
  <c r="E30" i="3"/>
  <c r="Y22" i="53"/>
  <c r="Y9" i="53"/>
  <c r="E37" i="3"/>
  <c r="G22" i="53"/>
  <c r="K22" i="53"/>
  <c r="O22" i="53"/>
  <c r="E35" i="3"/>
  <c r="S22" i="53"/>
  <c r="E95" i="52"/>
  <c r="H32" i="52"/>
  <c r="G95" i="52"/>
  <c r="S9" i="53"/>
  <c r="K9" i="53"/>
  <c r="G9" i="53"/>
  <c r="O9" i="53"/>
  <c r="J9" i="53"/>
  <c r="D34" i="3" s="1"/>
  <c r="N9" i="53"/>
  <c r="D36" i="3" s="1"/>
  <c r="P36" i="3" s="1"/>
  <c r="Q36" i="3" s="1"/>
  <c r="DF5" i="5"/>
  <c r="DF4" i="5"/>
  <c r="DF4" i="38"/>
  <c r="DE4" i="38"/>
  <c r="DE4" i="5"/>
  <c r="DE5" i="5"/>
  <c r="DD4" i="5"/>
  <c r="DD5" i="5"/>
  <c r="P34" i="3" l="1"/>
  <c r="Q34" i="3" s="1"/>
  <c r="H22" i="15"/>
  <c r="I22" i="15" s="1"/>
  <c r="E36" i="3"/>
  <c r="E34" i="3"/>
  <c r="DD4" i="38"/>
  <c r="DC5" i="5"/>
  <c r="DC4" i="5"/>
  <c r="D7" i="3"/>
  <c r="H8" i="39" l="1"/>
  <c r="DC4" i="38"/>
  <c r="DB5" i="5"/>
  <c r="DB4" i="5"/>
  <c r="DB4" i="38" l="1"/>
  <c r="DA5" i="5"/>
  <c r="DA4" i="5"/>
  <c r="H19" i="39"/>
  <c r="U1" i="3"/>
  <c r="P18" i="3" l="1"/>
  <c r="G19" i="3"/>
  <c r="DA4" i="38"/>
  <c r="CZ4" i="5"/>
  <c r="CZ5" i="5"/>
  <c r="CZ4" i="25" l="1"/>
  <c r="CZ4" i="38"/>
  <c r="CY4" i="38"/>
  <c r="CX4" i="38"/>
  <c r="CW4" i="38"/>
  <c r="CV4" i="38"/>
  <c r="CY5" i="5"/>
  <c r="CY4" i="5"/>
  <c r="P16" i="3"/>
  <c r="O21" i="3"/>
  <c r="O8" i="3"/>
  <c r="H26" i="3"/>
  <c r="H14" i="3"/>
  <c r="H13" i="3"/>
  <c r="G18" i="3"/>
  <c r="P15" i="3"/>
  <c r="G20" i="3" l="1"/>
  <c r="O23" i="3"/>
  <c r="O25" i="3"/>
  <c r="G22" i="3"/>
  <c r="P20" i="3"/>
  <c r="O14" i="3"/>
  <c r="P9" i="3"/>
  <c r="P21" i="3"/>
  <c r="G12" i="3"/>
  <c r="G25" i="3"/>
  <c r="H16" i="3"/>
  <c r="O15" i="3"/>
  <c r="P10" i="3"/>
  <c r="P22" i="3"/>
  <c r="G13" i="3"/>
  <c r="H8" i="3"/>
  <c r="H20" i="3"/>
  <c r="O16" i="3"/>
  <c r="P11" i="3"/>
  <c r="P23" i="3"/>
  <c r="P17" i="3"/>
  <c r="O11" i="3"/>
  <c r="G21" i="3"/>
  <c r="O12" i="3"/>
  <c r="G8" i="3"/>
  <c r="H18" i="3"/>
  <c r="H19" i="3"/>
  <c r="G14" i="3"/>
  <c r="P12" i="3"/>
  <c r="H22" i="3"/>
  <c r="O18" i="3"/>
  <c r="P26" i="3"/>
  <c r="O22" i="3"/>
  <c r="H15" i="3"/>
  <c r="H17" i="3"/>
  <c r="O13" i="3"/>
  <c r="G11" i="3"/>
  <c r="H9" i="3"/>
  <c r="P25" i="3"/>
  <c r="H11" i="3"/>
  <c r="P14" i="3"/>
  <c r="P19" i="3"/>
  <c r="P8" i="3"/>
  <c r="G23" i="3"/>
  <c r="H21" i="3"/>
  <c r="O17" i="3"/>
  <c r="G15" i="3"/>
  <c r="H10" i="3"/>
  <c r="P13" i="3"/>
  <c r="G16" i="3"/>
  <c r="H23" i="3"/>
  <c r="O19" i="3"/>
  <c r="G17" i="3"/>
  <c r="H12" i="3"/>
  <c r="H25" i="3"/>
  <c r="O20" i="3"/>
  <c r="CX5" i="5"/>
  <c r="CX4" i="5"/>
  <c r="CW5" i="5"/>
  <c r="CW4" i="5"/>
  <c r="I22" i="3" l="1"/>
  <c r="CV5" i="5"/>
  <c r="CV4" i="5"/>
  <c r="CU5" i="5"/>
  <c r="CU4" i="5"/>
  <c r="H5" i="39" l="1"/>
  <c r="H12" i="39"/>
  <c r="CU4" i="38"/>
  <c r="CT5" i="5"/>
  <c r="CT4" i="5"/>
  <c r="CT4" i="38"/>
  <c r="CS5" i="5" l="1"/>
  <c r="CS4" i="5"/>
  <c r="CS4" i="38"/>
  <c r="CR4" i="38"/>
  <c r="CQ4" i="38"/>
  <c r="CP4" i="38"/>
  <c r="CO4" i="38"/>
  <c r="CR4" i="5" l="1"/>
  <c r="CR5" i="5"/>
  <c r="CQ4" i="5"/>
  <c r="CQ5" i="5"/>
  <c r="CP4" i="5"/>
  <c r="CP5" i="5"/>
  <c r="H4" i="39" l="1"/>
  <c r="CO4" i="5" l="1"/>
  <c r="CO5" i="5"/>
  <c r="CN5" i="5" l="1"/>
  <c r="CN4" i="5"/>
  <c r="H10" i="39"/>
  <c r="CN4" i="38" l="1"/>
  <c r="CM5" i="5" l="1"/>
  <c r="CM4" i="5"/>
  <c r="H6" i="39"/>
  <c r="Z25" i="3"/>
  <c r="T26" i="3"/>
  <c r="U26" i="3"/>
  <c r="W26" i="3"/>
  <c r="X26" i="3"/>
  <c r="Z26" i="3"/>
  <c r="S26" i="3"/>
  <c r="T25" i="3"/>
  <c r="U25" i="3"/>
  <c r="W25" i="3"/>
  <c r="X25" i="3"/>
  <c r="S25" i="3"/>
  <c r="T23" i="3"/>
  <c r="U23" i="3"/>
  <c r="W23" i="3"/>
  <c r="X23" i="3"/>
  <c r="S23" i="3"/>
  <c r="T22" i="3"/>
  <c r="U22" i="3"/>
  <c r="W22" i="3"/>
  <c r="X22" i="3"/>
  <c r="S22" i="3"/>
  <c r="T21" i="3"/>
  <c r="U21" i="3"/>
  <c r="W21" i="3"/>
  <c r="X21" i="3"/>
  <c r="S21" i="3"/>
  <c r="T20" i="3"/>
  <c r="U20" i="3"/>
  <c r="W20" i="3"/>
  <c r="X20" i="3"/>
  <c r="S20" i="3"/>
  <c r="T18" i="3"/>
  <c r="W18" i="3"/>
  <c r="X18" i="3"/>
  <c r="S18" i="3"/>
  <c r="T17" i="3"/>
  <c r="U17" i="3"/>
  <c r="W17" i="3"/>
  <c r="X17" i="3"/>
  <c r="S17" i="3"/>
  <c r="T16" i="3"/>
  <c r="U16" i="3"/>
  <c r="W16" i="3"/>
  <c r="X16" i="3"/>
  <c r="S16" i="3"/>
  <c r="T14" i="3"/>
  <c r="U14" i="3"/>
  <c r="W14" i="3"/>
  <c r="X14" i="3"/>
  <c r="S14" i="3"/>
  <c r="T13" i="3"/>
  <c r="U13" i="3"/>
  <c r="W13" i="3"/>
  <c r="X13" i="3"/>
  <c r="S13" i="3"/>
  <c r="T12" i="3"/>
  <c r="U12" i="3"/>
  <c r="W12" i="3"/>
  <c r="X12" i="3"/>
  <c r="S12" i="3"/>
  <c r="T11" i="3"/>
  <c r="U11" i="3"/>
  <c r="W11" i="3"/>
  <c r="X11" i="3"/>
  <c r="S11" i="3"/>
  <c r="T10" i="3"/>
  <c r="W10" i="3"/>
  <c r="X10" i="3"/>
  <c r="S10" i="3"/>
  <c r="T9" i="3"/>
  <c r="W9" i="3"/>
  <c r="S9" i="3"/>
  <c r="T8" i="3"/>
  <c r="U8" i="3"/>
  <c r="W8" i="3"/>
  <c r="X8" i="3"/>
  <c r="S8" i="3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F5" i="5"/>
  <c r="F4" i="5"/>
  <c r="T6" i="3"/>
  <c r="U6" i="3"/>
  <c r="W6" i="3"/>
  <c r="CM4" i="38"/>
  <c r="CL4" i="38"/>
  <c r="CK4" i="38"/>
  <c r="CJ4" i="38"/>
  <c r="CI4" i="38"/>
  <c r="CH4" i="38"/>
  <c r="CG4" i="38"/>
  <c r="CF4" i="38"/>
  <c r="CE4" i="38"/>
  <c r="CD4" i="38"/>
  <c r="CC4" i="38"/>
  <c r="CB4" i="38"/>
  <c r="CA4" i="38"/>
  <c r="BZ4" i="38"/>
  <c r="BY4" i="38"/>
  <c r="BX4" i="38"/>
  <c r="BW4" i="38"/>
  <c r="BV4" i="38"/>
  <c r="BU4" i="38"/>
  <c r="BT4" i="38"/>
  <c r="BS4" i="38"/>
  <c r="BR4" i="38"/>
  <c r="BQ4" i="38"/>
  <c r="BP4" i="38"/>
  <c r="BO4" i="38"/>
  <c r="BN4" i="38"/>
  <c r="BM4" i="38"/>
  <c r="BL4" i="38"/>
  <c r="BK4" i="38"/>
  <c r="BJ4" i="38"/>
  <c r="BI4" i="38"/>
  <c r="BH4" i="38"/>
  <c r="BG4" i="38"/>
  <c r="BF4" i="38"/>
  <c r="BE4" i="38"/>
  <c r="BD4" i="38"/>
  <c r="BC4" i="38"/>
  <c r="BB4" i="38"/>
  <c r="BA4" i="38"/>
  <c r="AZ4" i="38"/>
  <c r="AY4" i="38"/>
  <c r="AX4" i="38"/>
  <c r="AW4" i="38"/>
  <c r="AV4" i="38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G4" i="38"/>
  <c r="AF4" i="38"/>
  <c r="AE4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K4" i="38"/>
  <c r="J4" i="38"/>
  <c r="I4" i="38"/>
  <c r="H4" i="38"/>
  <c r="G4" i="38"/>
  <c r="S6" i="3"/>
  <c r="AA8" i="3" l="1"/>
  <c r="AA18" i="3"/>
  <c r="AA9" i="3"/>
  <c r="AA23" i="3"/>
  <c r="AA10" i="3"/>
  <c r="AA26" i="3"/>
  <c r="AA25" i="3"/>
  <c r="AA22" i="3"/>
  <c r="AA21" i="3"/>
  <c r="AA20" i="3"/>
  <c r="AA19" i="3"/>
  <c r="AA17" i="3"/>
  <c r="AA16" i="3"/>
  <c r="AA14" i="3"/>
  <c r="AA13" i="3"/>
  <c r="AA12" i="3"/>
  <c r="AA11" i="3"/>
  <c r="AA6" i="3"/>
  <c r="AB6" i="3" s="1"/>
  <c r="V13" i="25" l="1"/>
  <c r="V12" i="25"/>
  <c r="V11" i="25"/>
  <c r="V10" i="25"/>
  <c r="V9" i="25"/>
  <c r="V8" i="25"/>
  <c r="V7" i="25"/>
  <c r="V6" i="25"/>
  <c r="V5" i="25"/>
  <c r="G3" i="38"/>
  <c r="H2" i="38"/>
  <c r="I2" i="38" s="1"/>
  <c r="I3" i="38" s="1"/>
  <c r="H3" i="38" l="1"/>
  <c r="H9" i="39"/>
  <c r="D27" i="46"/>
  <c r="E27" i="46"/>
  <c r="F27" i="46"/>
  <c r="G27" i="46"/>
  <c r="H27" i="46"/>
  <c r="I27" i="46"/>
  <c r="J27" i="46"/>
  <c r="K27" i="46"/>
  <c r="L27" i="46"/>
  <c r="M27" i="46"/>
  <c r="N27" i="46"/>
  <c r="O27" i="46"/>
  <c r="P27" i="46"/>
  <c r="C27" i="46"/>
  <c r="O24" i="46"/>
  <c r="N24" i="46"/>
  <c r="M24" i="46"/>
  <c r="L24" i="46"/>
  <c r="K24" i="46"/>
  <c r="J24" i="46"/>
  <c r="I24" i="46"/>
  <c r="H24" i="46"/>
  <c r="G24" i="46"/>
  <c r="F24" i="46"/>
  <c r="L17" i="46"/>
  <c r="K17" i="46"/>
  <c r="G17" i="46"/>
  <c r="F17" i="46"/>
  <c r="E17" i="46"/>
  <c r="D17" i="46"/>
  <c r="N15" i="46"/>
  <c r="M15" i="46"/>
  <c r="L15" i="46"/>
  <c r="K15" i="46"/>
  <c r="G15" i="46"/>
  <c r="F15" i="46"/>
  <c r="E15" i="46"/>
  <c r="D15" i="46"/>
  <c r="L13" i="46"/>
  <c r="K13" i="46"/>
  <c r="G13" i="46"/>
  <c r="F13" i="46"/>
  <c r="E13" i="46"/>
  <c r="D13" i="46"/>
  <c r="L9" i="46"/>
  <c r="K9" i="46"/>
  <c r="G9" i="46"/>
  <c r="F9" i="46"/>
  <c r="E9" i="46"/>
  <c r="D9" i="46"/>
  <c r="G8" i="46"/>
  <c r="F8" i="46"/>
  <c r="E8" i="46"/>
  <c r="D8" i="46"/>
  <c r="O7" i="46"/>
  <c r="N7" i="46"/>
  <c r="M7" i="46"/>
  <c r="L7" i="46"/>
  <c r="K7" i="46"/>
  <c r="J7" i="46"/>
  <c r="I7" i="46"/>
  <c r="H7" i="46"/>
  <c r="G7" i="46"/>
  <c r="F7" i="46"/>
  <c r="E7" i="46"/>
  <c r="D7" i="46"/>
  <c r="O6" i="46"/>
  <c r="N6" i="46"/>
  <c r="M6" i="46"/>
  <c r="L6" i="46"/>
  <c r="K6" i="46"/>
  <c r="J6" i="46"/>
  <c r="I6" i="46"/>
  <c r="H6" i="46"/>
  <c r="G6" i="46"/>
  <c r="F6" i="46"/>
  <c r="E6" i="46"/>
  <c r="D6" i="46"/>
  <c r="O4" i="46"/>
  <c r="N4" i="46"/>
  <c r="M4" i="46"/>
  <c r="L4" i="46"/>
  <c r="K4" i="46"/>
  <c r="J4" i="46"/>
  <c r="I4" i="46"/>
  <c r="H4" i="46"/>
  <c r="G4" i="46"/>
  <c r="F4" i="46"/>
  <c r="E4" i="46"/>
  <c r="D4" i="46"/>
  <c r="AG5" i="44"/>
  <c r="AF5" i="44"/>
  <c r="AE5" i="44"/>
  <c r="AD5" i="44"/>
  <c r="AC5" i="44"/>
  <c r="AB5" i="44"/>
  <c r="AA5" i="44"/>
  <c r="Z5" i="44"/>
  <c r="Y5" i="44"/>
  <c r="X5" i="44"/>
  <c r="AG22" i="44"/>
  <c r="AF22" i="44"/>
  <c r="AE22" i="44"/>
  <c r="AD22" i="44"/>
  <c r="AC22" i="44"/>
  <c r="AB22" i="44"/>
  <c r="AA22" i="44"/>
  <c r="Z22" i="44"/>
  <c r="Y22" i="44"/>
  <c r="X22" i="44"/>
  <c r="AG2" i="44"/>
  <c r="AF2" i="44"/>
  <c r="AE2" i="44"/>
  <c r="AD2" i="44"/>
  <c r="AC2" i="44"/>
  <c r="AB2" i="44"/>
  <c r="AA2" i="44"/>
  <c r="Z2" i="44"/>
  <c r="Y2" i="44"/>
  <c r="X2" i="44"/>
  <c r="AG4" i="44"/>
  <c r="AF4" i="44"/>
  <c r="AE4" i="44"/>
  <c r="AD4" i="44"/>
  <c r="AC4" i="44"/>
  <c r="AB4" i="44"/>
  <c r="AA4" i="44"/>
  <c r="Z4" i="44"/>
  <c r="Y4" i="44"/>
  <c r="X4" i="44"/>
  <c r="AD7" i="44"/>
  <c r="AC7" i="44"/>
  <c r="Y7" i="44"/>
  <c r="X7" i="44"/>
  <c r="AF13" i="44"/>
  <c r="AE13" i="44"/>
  <c r="AD13" i="44"/>
  <c r="AC13" i="44"/>
  <c r="Y13" i="44"/>
  <c r="X13" i="44"/>
  <c r="W13" i="44"/>
  <c r="V13" i="44"/>
  <c r="W2" i="44"/>
  <c r="V2" i="44"/>
  <c r="AD15" i="44"/>
  <c r="AC15" i="44"/>
  <c r="Y15" i="44"/>
  <c r="X15" i="44"/>
  <c r="W15" i="44"/>
  <c r="V15" i="44"/>
  <c r="AD11" i="44"/>
  <c r="AC11" i="44"/>
  <c r="Y11" i="44"/>
  <c r="X11" i="44"/>
  <c r="W11" i="44"/>
  <c r="V11" i="44"/>
  <c r="W5" i="44"/>
  <c r="V5" i="44"/>
  <c r="W7" i="44"/>
  <c r="V7" i="44"/>
  <c r="Y6" i="44"/>
  <c r="X6" i="44"/>
  <c r="W6" i="44"/>
  <c r="V6" i="44"/>
  <c r="W4" i="44"/>
  <c r="V4" i="44"/>
  <c r="C81" i="44"/>
  <c r="D81" i="44"/>
  <c r="E81" i="44"/>
  <c r="P81" i="44"/>
  <c r="P79" i="44"/>
  <c r="E66" i="44"/>
  <c r="G75" i="44"/>
  <c r="G81" i="44" s="1"/>
  <c r="H75" i="44"/>
  <c r="H81" i="44" s="1"/>
  <c r="I75" i="44"/>
  <c r="I81" i="44" s="1"/>
  <c r="J75" i="44"/>
  <c r="J81" i="44" s="1"/>
  <c r="K75" i="44"/>
  <c r="K81" i="44" s="1"/>
  <c r="L75" i="44"/>
  <c r="L81" i="44" s="1"/>
  <c r="M75" i="44"/>
  <c r="M81" i="44" s="1"/>
  <c r="N75" i="44"/>
  <c r="N81" i="44" s="1"/>
  <c r="O75" i="44"/>
  <c r="O81" i="44" s="1"/>
  <c r="F75" i="44"/>
  <c r="F81" i="44" s="1"/>
  <c r="G58" i="44"/>
  <c r="H58" i="44"/>
  <c r="I58" i="44"/>
  <c r="J58" i="44"/>
  <c r="K58" i="44"/>
  <c r="L58" i="44"/>
  <c r="M58" i="44"/>
  <c r="N58" i="44"/>
  <c r="O58" i="44"/>
  <c r="G59" i="44"/>
  <c r="H59" i="44"/>
  <c r="I59" i="44"/>
  <c r="J59" i="44"/>
  <c r="K59" i="44"/>
  <c r="L59" i="44"/>
  <c r="M59" i="44"/>
  <c r="N59" i="44"/>
  <c r="O59" i="44"/>
  <c r="G60" i="44"/>
  <c r="H60" i="44"/>
  <c r="I60" i="44"/>
  <c r="J60" i="44"/>
  <c r="K60" i="44"/>
  <c r="L60" i="44"/>
  <c r="M60" i="44"/>
  <c r="N60" i="44"/>
  <c r="O60" i="44"/>
  <c r="G61" i="44"/>
  <c r="H61" i="44"/>
  <c r="I61" i="44"/>
  <c r="J61" i="44"/>
  <c r="K61" i="44"/>
  <c r="L61" i="44"/>
  <c r="M61" i="44"/>
  <c r="N61" i="44"/>
  <c r="O61" i="44"/>
  <c r="G62" i="44"/>
  <c r="H62" i="44"/>
  <c r="I62" i="44"/>
  <c r="J62" i="44"/>
  <c r="K62" i="44"/>
  <c r="L62" i="44"/>
  <c r="M62" i="44"/>
  <c r="N62" i="44"/>
  <c r="O62" i="44"/>
  <c r="G63" i="44"/>
  <c r="H63" i="44"/>
  <c r="I63" i="44"/>
  <c r="J63" i="44"/>
  <c r="K63" i="44"/>
  <c r="L63" i="44"/>
  <c r="M63" i="44"/>
  <c r="N63" i="44"/>
  <c r="O63" i="44"/>
  <c r="G64" i="44"/>
  <c r="H64" i="44"/>
  <c r="I64" i="44"/>
  <c r="J64" i="44"/>
  <c r="K64" i="44"/>
  <c r="L64" i="44"/>
  <c r="M64" i="44"/>
  <c r="N64" i="44"/>
  <c r="O64" i="44"/>
  <c r="F59" i="44"/>
  <c r="F60" i="44"/>
  <c r="F61" i="44"/>
  <c r="F62" i="44"/>
  <c r="F63" i="44"/>
  <c r="F64" i="44"/>
  <c r="F58" i="44"/>
  <c r="G41" i="44"/>
  <c r="H41" i="44"/>
  <c r="H45" i="44" s="1"/>
  <c r="I41" i="44"/>
  <c r="I45" i="44" s="1"/>
  <c r="J41" i="44"/>
  <c r="J45" i="44" s="1"/>
  <c r="K41" i="44"/>
  <c r="K45" i="44" s="1"/>
  <c r="L41" i="44"/>
  <c r="L45" i="44" s="1"/>
  <c r="M41" i="44"/>
  <c r="M45" i="44" s="1"/>
  <c r="N41" i="44"/>
  <c r="N45" i="44" s="1"/>
  <c r="F41" i="44"/>
  <c r="F45" i="44" s="1"/>
  <c r="G45" i="44"/>
  <c r="O45" i="44"/>
  <c r="E53" i="44"/>
  <c r="F53" i="44"/>
  <c r="G53" i="44"/>
  <c r="H53" i="44"/>
  <c r="I53" i="44"/>
  <c r="J53" i="44"/>
  <c r="K53" i="44"/>
  <c r="L53" i="44"/>
  <c r="M53" i="44"/>
  <c r="N53" i="44"/>
  <c r="D53" i="44"/>
  <c r="L33" i="44"/>
  <c r="K33" i="44"/>
  <c r="J33" i="44"/>
  <c r="I33" i="44"/>
  <c r="H33" i="44"/>
  <c r="G33" i="44"/>
  <c r="F33" i="44"/>
  <c r="E33" i="44"/>
  <c r="D33" i="44"/>
  <c r="G9" i="44"/>
  <c r="F9" i="44"/>
  <c r="E9" i="44"/>
  <c r="D9" i="44"/>
  <c r="C9" i="44"/>
  <c r="C79" i="44" s="1"/>
  <c r="L26" i="44"/>
  <c r="K26" i="44"/>
  <c r="J26" i="44"/>
  <c r="I26" i="44"/>
  <c r="H26" i="44"/>
  <c r="G26" i="44"/>
  <c r="F26" i="44"/>
  <c r="E26" i="44"/>
  <c r="D26" i="44"/>
  <c r="F30" i="43"/>
  <c r="F33" i="43" s="1"/>
  <c r="G30" i="43"/>
  <c r="H30" i="43"/>
  <c r="I30" i="43"/>
  <c r="J30" i="43"/>
  <c r="K30" i="43"/>
  <c r="L30" i="43"/>
  <c r="M30" i="43"/>
  <c r="N30" i="43"/>
  <c r="O30" i="43"/>
  <c r="P30" i="43"/>
  <c r="Q30" i="43"/>
  <c r="R30" i="43"/>
  <c r="E30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E21" i="43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8" i="4"/>
  <c r="F199" i="4"/>
  <c r="F6" i="4"/>
  <c r="P29" i="43"/>
  <c r="O29" i="43"/>
  <c r="N29" i="43"/>
  <c r="M29" i="43"/>
  <c r="L29" i="43"/>
  <c r="K29" i="43"/>
  <c r="J29" i="43"/>
  <c r="I29" i="43"/>
  <c r="H29" i="43"/>
  <c r="G29" i="43"/>
  <c r="F29" i="43"/>
  <c r="E29" i="43"/>
  <c r="E28" i="43"/>
  <c r="H28" i="43"/>
  <c r="R26" i="43"/>
  <c r="R25" i="43"/>
  <c r="R24" i="43"/>
  <c r="Q23" i="43"/>
  <c r="R23" i="43"/>
  <c r="P22" i="43"/>
  <c r="Q22" i="43"/>
  <c r="R22" i="43"/>
  <c r="P20" i="43"/>
  <c r="Q20" i="43"/>
  <c r="R20" i="43"/>
  <c r="R19" i="43"/>
  <c r="O19" i="43"/>
  <c r="P19" i="43"/>
  <c r="Q19" i="43"/>
  <c r="M22" i="43"/>
  <c r="N22" i="43"/>
  <c r="O22" i="43"/>
  <c r="J22" i="43"/>
  <c r="K22" i="43"/>
  <c r="L22" i="43"/>
  <c r="J20" i="43"/>
  <c r="K20" i="43"/>
  <c r="L20" i="43"/>
  <c r="M20" i="43"/>
  <c r="N20" i="43"/>
  <c r="O20" i="43"/>
  <c r="J19" i="43"/>
  <c r="K19" i="43"/>
  <c r="L19" i="43"/>
  <c r="M19" i="43"/>
  <c r="N19" i="43"/>
  <c r="F28" i="43"/>
  <c r="G28" i="43"/>
  <c r="I28" i="43"/>
  <c r="J28" i="43"/>
  <c r="K28" i="43"/>
  <c r="L28" i="43"/>
  <c r="M28" i="43"/>
  <c r="N28" i="43"/>
  <c r="O28" i="43"/>
  <c r="P28" i="43"/>
  <c r="Q28" i="43"/>
  <c r="R28" i="43"/>
  <c r="AA9" i="43"/>
  <c r="W5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I22" i="43"/>
  <c r="H22" i="43"/>
  <c r="G22" i="43"/>
  <c r="F22" i="43"/>
  <c r="E22" i="43"/>
  <c r="I20" i="43"/>
  <c r="H20" i="43"/>
  <c r="G20" i="43"/>
  <c r="F20" i="43"/>
  <c r="E20" i="43"/>
  <c r="I19" i="43"/>
  <c r="H19" i="43"/>
  <c r="G19" i="43"/>
  <c r="F19" i="43"/>
  <c r="E19" i="43"/>
  <c r="T4" i="25"/>
  <c r="V7" i="3" l="1"/>
  <c r="X7" i="3"/>
  <c r="Z7" i="3"/>
  <c r="Y7" i="3"/>
  <c r="U7" i="3"/>
  <c r="T7" i="3"/>
  <c r="S7" i="3"/>
  <c r="W7" i="3"/>
  <c r="D79" i="44"/>
  <c r="K66" i="44"/>
  <c r="K79" i="44" s="1"/>
  <c r="N66" i="44"/>
  <c r="N79" i="44" s="1"/>
  <c r="H66" i="44"/>
  <c r="H79" i="44" s="1"/>
  <c r="E79" i="44"/>
  <c r="L66" i="44"/>
  <c r="L79" i="44" s="1"/>
  <c r="I66" i="44"/>
  <c r="I79" i="44" s="1"/>
  <c r="O66" i="44"/>
  <c r="O79" i="44" s="1"/>
  <c r="F66" i="44"/>
  <c r="F79" i="44" s="1"/>
  <c r="J66" i="44"/>
  <c r="J79" i="44" s="1"/>
  <c r="G66" i="44"/>
  <c r="G79" i="44" s="1"/>
  <c r="M66" i="44"/>
  <c r="M79" i="44" s="1"/>
  <c r="R29" i="43"/>
  <c r="I33" i="43"/>
  <c r="Q29" i="43"/>
  <c r="Q33" i="43" s="1"/>
  <c r="G33" i="43"/>
  <c r="O33" i="43"/>
  <c r="P33" i="43"/>
  <c r="J33" i="43"/>
  <c r="N33" i="43"/>
  <c r="E33" i="43"/>
  <c r="H33" i="43"/>
  <c r="K33" i="43"/>
  <c r="M33" i="43"/>
  <c r="L33" i="43"/>
  <c r="R33" i="43"/>
  <c r="T1" i="37"/>
  <c r="S1" i="37"/>
  <c r="U1" i="37"/>
  <c r="AR25" i="4"/>
  <c r="AR43" i="4"/>
  <c r="AR64" i="4"/>
  <c r="AR71" i="4"/>
  <c r="AR74" i="4"/>
  <c r="AR75" i="4"/>
  <c r="AR79" i="4"/>
  <c r="AR80" i="4"/>
  <c r="P25" i="4"/>
  <c r="P43" i="4"/>
  <c r="P64" i="4"/>
  <c r="P71" i="4"/>
  <c r="P74" i="4"/>
  <c r="P75" i="4"/>
  <c r="P79" i="4"/>
  <c r="P80" i="4"/>
  <c r="H36" i="43" l="1"/>
  <c r="H6" i="25" l="1"/>
  <c r="H7" i="25"/>
  <c r="H8" i="25"/>
  <c r="H9" i="25"/>
  <c r="H10" i="25"/>
  <c r="H11" i="25"/>
  <c r="H12" i="25"/>
  <c r="H13" i="25"/>
  <c r="H14" i="25"/>
  <c r="H55" i="25"/>
  <c r="H42" i="25"/>
  <c r="H17" i="25"/>
  <c r="H18" i="25"/>
  <c r="H19" i="25"/>
  <c r="H20" i="25"/>
  <c r="H21" i="25"/>
  <c r="H16" i="25"/>
  <c r="H22" i="25"/>
  <c r="H67" i="25"/>
  <c r="H25" i="25"/>
  <c r="H26" i="25"/>
  <c r="H27" i="25"/>
  <c r="H28" i="25"/>
  <c r="H29" i="25"/>
  <c r="H30" i="25"/>
  <c r="H31" i="25"/>
  <c r="H38" i="25"/>
  <c r="H33" i="25"/>
  <c r="H39" i="25"/>
  <c r="H36" i="25"/>
  <c r="H37" i="25"/>
  <c r="H32" i="25"/>
  <c r="H23" i="25"/>
  <c r="H40" i="25"/>
  <c r="H41" i="25"/>
  <c r="H35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15" i="25"/>
  <c r="H56" i="25"/>
  <c r="H97" i="25"/>
  <c r="H58" i="25"/>
  <c r="H59" i="25"/>
  <c r="H60" i="25"/>
  <c r="H61" i="25"/>
  <c r="H62" i="25"/>
  <c r="H63" i="25"/>
  <c r="H65" i="25"/>
  <c r="H24" i="25"/>
  <c r="H86" i="25"/>
  <c r="H68" i="25"/>
  <c r="H69" i="25"/>
  <c r="H70" i="25"/>
  <c r="H71" i="25"/>
  <c r="H72" i="25"/>
  <c r="H73" i="25"/>
  <c r="H74" i="25"/>
  <c r="H75" i="25"/>
  <c r="H76" i="25"/>
  <c r="H77" i="25"/>
  <c r="H169" i="25"/>
  <c r="H79" i="25"/>
  <c r="H80" i="25"/>
  <c r="H81" i="25"/>
  <c r="H87" i="25"/>
  <c r="H83" i="25"/>
  <c r="H84" i="25"/>
  <c r="H85" i="25"/>
  <c r="H96" i="25"/>
  <c r="H82" i="25"/>
  <c r="H88" i="25"/>
  <c r="H89" i="25"/>
  <c r="H57" i="25"/>
  <c r="H91" i="25"/>
  <c r="H92" i="25"/>
  <c r="H93" i="25"/>
  <c r="H94" i="25"/>
  <c r="H109" i="25"/>
  <c r="H105" i="25"/>
  <c r="H99" i="25"/>
  <c r="H98" i="25"/>
  <c r="H66" i="25"/>
  <c r="H100" i="25"/>
  <c r="H101" i="25"/>
  <c r="H102" i="25"/>
  <c r="H103" i="25"/>
  <c r="H104" i="25"/>
  <c r="H95" i="25"/>
  <c r="H106" i="25"/>
  <c r="H107" i="25"/>
  <c r="H123" i="25"/>
  <c r="H108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90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78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4" i="25" l="1"/>
  <c r="J3" i="39"/>
  <c r="J2" i="39"/>
  <c r="G2" i="5"/>
  <c r="O4" i="25"/>
  <c r="J2" i="38" l="1"/>
  <c r="FJ197" i="25"/>
  <c r="FJ193" i="25"/>
  <c r="FJ191" i="25"/>
  <c r="FJ190" i="25"/>
  <c r="FJ186" i="25"/>
  <c r="FJ184" i="25"/>
  <c r="FJ182" i="25"/>
  <c r="FJ181" i="25"/>
  <c r="FJ174" i="25"/>
  <c r="FJ173" i="25"/>
  <c r="FJ78" i="25"/>
  <c r="FJ168" i="25"/>
  <c r="FJ166" i="25"/>
  <c r="FJ165" i="25"/>
  <c r="FJ163" i="25"/>
  <c r="FJ161" i="25"/>
  <c r="FJ160" i="25"/>
  <c r="FJ156" i="25"/>
  <c r="FJ149" i="25"/>
  <c r="FJ148" i="25"/>
  <c r="FJ144" i="25"/>
  <c r="FJ141" i="25"/>
  <c r="FJ154" i="25"/>
  <c r="FJ194" i="25"/>
  <c r="FJ189" i="25"/>
  <c r="FJ187" i="25"/>
  <c r="FJ185" i="25"/>
  <c r="FJ183" i="25"/>
  <c r="FJ176" i="25"/>
  <c r="FJ170" i="25"/>
  <c r="FJ162" i="25"/>
  <c r="FJ158" i="25"/>
  <c r="FJ155" i="25"/>
  <c r="FJ152" i="25"/>
  <c r="FJ151" i="25"/>
  <c r="FJ147" i="25"/>
  <c r="FJ145" i="25"/>
  <c r="FJ140" i="25"/>
  <c r="FJ139" i="25"/>
  <c r="FJ138" i="25"/>
  <c r="FJ180" i="25"/>
  <c r="FJ179" i="25"/>
  <c r="FJ178" i="25"/>
  <c r="FJ175" i="25"/>
  <c r="FJ157" i="25"/>
  <c r="FJ143" i="25"/>
  <c r="FJ142" i="25"/>
  <c r="FJ137" i="25"/>
  <c r="FJ192" i="25"/>
  <c r="FJ188" i="25"/>
  <c r="FJ177" i="25"/>
  <c r="FJ172" i="25"/>
  <c r="FJ171" i="25"/>
  <c r="FJ167" i="25"/>
  <c r="FJ164" i="25"/>
  <c r="FJ159" i="25"/>
  <c r="FJ153" i="25"/>
  <c r="FJ150" i="25"/>
  <c r="FJ146" i="25"/>
  <c r="FJ136" i="25"/>
  <c r="FJ134" i="25"/>
  <c r="FJ133" i="25"/>
  <c r="FJ132" i="25"/>
  <c r="FJ131" i="25"/>
  <c r="FJ130" i="25"/>
  <c r="FJ129" i="25"/>
  <c r="FJ128" i="25"/>
  <c r="FJ127" i="25"/>
  <c r="FJ126" i="25"/>
  <c r="FJ125" i="25"/>
  <c r="FJ124" i="25"/>
  <c r="FJ90" i="25"/>
  <c r="FJ122" i="25"/>
  <c r="FJ121" i="25"/>
  <c r="FJ120" i="25"/>
  <c r="FJ119" i="25"/>
  <c r="FJ118" i="25"/>
  <c r="FJ116" i="25"/>
  <c r="FJ114" i="25"/>
  <c r="FJ111" i="25"/>
  <c r="FJ135" i="25"/>
  <c r="FJ117" i="25"/>
  <c r="FJ115" i="25"/>
  <c r="FJ108" i="25"/>
  <c r="FJ123" i="25"/>
  <c r="FJ107" i="25"/>
  <c r="FJ106" i="25"/>
  <c r="FJ95" i="25"/>
  <c r="FJ104" i="25"/>
  <c r="FJ103" i="25"/>
  <c r="FJ102" i="25"/>
  <c r="FJ101" i="25"/>
  <c r="FJ100" i="25"/>
  <c r="FJ66" i="25"/>
  <c r="FJ98" i="25"/>
  <c r="FJ105" i="25"/>
  <c r="FJ109" i="25"/>
  <c r="FJ113" i="25"/>
  <c r="FJ112" i="25"/>
  <c r="FJ110" i="25"/>
  <c r="FJ99" i="25"/>
  <c r="FJ94" i="25"/>
  <c r="FJ93" i="25"/>
  <c r="FJ92" i="25"/>
  <c r="FJ91" i="25"/>
  <c r="FJ57" i="25"/>
  <c r="FJ89" i="25"/>
  <c r="FJ88" i="25"/>
  <c r="FJ82" i="25"/>
  <c r="FJ96" i="25"/>
  <c r="FJ85" i="25"/>
  <c r="FJ84" i="25"/>
  <c r="FJ83" i="25"/>
  <c r="FJ87" i="25"/>
  <c r="FJ81" i="25"/>
  <c r="FJ80" i="25"/>
  <c r="FJ79" i="25"/>
  <c r="FJ169" i="25"/>
  <c r="FJ77" i="25"/>
  <c r="FJ76" i="25"/>
  <c r="FJ75" i="25"/>
  <c r="FJ74" i="25"/>
  <c r="FJ73" i="25"/>
  <c r="FJ72" i="25"/>
  <c r="FJ71" i="25"/>
  <c r="FJ70" i="25"/>
  <c r="FJ69" i="25"/>
  <c r="FJ68" i="25"/>
  <c r="FJ86" i="25"/>
  <c r="FJ24" i="25"/>
  <c r="FJ65" i="25"/>
  <c r="FJ64" i="25"/>
  <c r="FJ63" i="25"/>
  <c r="FJ62" i="25"/>
  <c r="FJ61" i="25"/>
  <c r="FJ49" i="25"/>
  <c r="FJ45" i="25"/>
  <c r="FJ29" i="25"/>
  <c r="FJ60" i="25"/>
  <c r="FJ59" i="25"/>
  <c r="FJ58" i="25"/>
  <c r="FJ56" i="25"/>
  <c r="FJ15" i="25"/>
  <c r="FJ53" i="25"/>
  <c r="FJ52" i="25"/>
  <c r="FJ50" i="25"/>
  <c r="FJ46" i="25"/>
  <c r="FJ35" i="25"/>
  <c r="FJ41" i="25"/>
  <c r="FJ34" i="25"/>
  <c r="FJ39" i="25"/>
  <c r="FJ27" i="25"/>
  <c r="FJ22" i="25"/>
  <c r="FJ97" i="25"/>
  <c r="FJ54" i="25"/>
  <c r="FJ51" i="25"/>
  <c r="FJ48" i="25"/>
  <c r="FJ47" i="25"/>
  <c r="FJ44" i="25"/>
  <c r="FJ43" i="25"/>
  <c r="FJ40" i="25"/>
  <c r="FJ23" i="25"/>
  <c r="FJ32" i="25"/>
  <c r="FJ37" i="25"/>
  <c r="FJ36" i="25"/>
  <c r="FJ33" i="25"/>
  <c r="FJ38" i="25"/>
  <c r="FJ31" i="25"/>
  <c r="FJ30" i="25"/>
  <c r="FJ28" i="25"/>
  <c r="FJ26" i="25"/>
  <c r="FJ25" i="25"/>
  <c r="FJ67" i="25"/>
  <c r="FJ16" i="25"/>
  <c r="AJ10" i="25"/>
  <c r="O10" i="3" l="1"/>
  <c r="G10" i="3"/>
  <c r="K2" i="38"/>
  <c r="J3" i="38"/>
  <c r="GI5" i="4"/>
  <c r="L2" i="38" l="1"/>
  <c r="K3" i="38"/>
  <c r="FJ21" i="25"/>
  <c r="FJ20" i="25"/>
  <c r="FJ19" i="25"/>
  <c r="FJ18" i="25"/>
  <c r="FJ17" i="25"/>
  <c r="FJ42" i="25"/>
  <c r="FJ55" i="25"/>
  <c r="FJ14" i="25"/>
  <c r="FJ13" i="25"/>
  <c r="FJ12" i="25"/>
  <c r="FJ11" i="25"/>
  <c r="FJ10" i="25"/>
  <c r="FJ9" i="25"/>
  <c r="FJ8" i="25"/>
  <c r="FJ7" i="25"/>
  <c r="FJ6" i="25"/>
  <c r="FJ5" i="25"/>
  <c r="M2" i="38" l="1"/>
  <c r="L3" i="38"/>
  <c r="EV147" i="25"/>
  <c r="EV148" i="25"/>
  <c r="EV149" i="25"/>
  <c r="EV150" i="25"/>
  <c r="EV151" i="25"/>
  <c r="EV152" i="25"/>
  <c r="EV153" i="25"/>
  <c r="EV154" i="25"/>
  <c r="EV155" i="25"/>
  <c r="EV156" i="25"/>
  <c r="EV157" i="25"/>
  <c r="EV158" i="25"/>
  <c r="EV159" i="25"/>
  <c r="EV160" i="25"/>
  <c r="EV161" i="25"/>
  <c r="EV162" i="25"/>
  <c r="EV163" i="25"/>
  <c r="EV164" i="25"/>
  <c r="EV165" i="25"/>
  <c r="EV166" i="25"/>
  <c r="EV167" i="25"/>
  <c r="EV168" i="25"/>
  <c r="EV78" i="25"/>
  <c r="EV170" i="25"/>
  <c r="EV171" i="25"/>
  <c r="EV172" i="25"/>
  <c r="EV173" i="25"/>
  <c r="EV174" i="25"/>
  <c r="EV175" i="25"/>
  <c r="EV176" i="25"/>
  <c r="EV177" i="25"/>
  <c r="EV178" i="25"/>
  <c r="EV179" i="25"/>
  <c r="EV180" i="25"/>
  <c r="EV181" i="25"/>
  <c r="EV182" i="25"/>
  <c r="EV183" i="25"/>
  <c r="EV184" i="25"/>
  <c r="EV185" i="25"/>
  <c r="EV186" i="25"/>
  <c r="EV187" i="25"/>
  <c r="EV188" i="25"/>
  <c r="EV189" i="25"/>
  <c r="EV190" i="25"/>
  <c r="EV191" i="25"/>
  <c r="EV192" i="25"/>
  <c r="EV193" i="25"/>
  <c r="EV194" i="25"/>
  <c r="EV146" i="25"/>
  <c r="EV145" i="25"/>
  <c r="EV143" i="25"/>
  <c r="EV141" i="25"/>
  <c r="EV139" i="25"/>
  <c r="EV128" i="25"/>
  <c r="EV124" i="25"/>
  <c r="EV115" i="25"/>
  <c r="EV99" i="25"/>
  <c r="EV32" i="25"/>
  <c r="EV37" i="25"/>
  <c r="EV36" i="25"/>
  <c r="EV28" i="25"/>
  <c r="EV22" i="25"/>
  <c r="EV21" i="25"/>
  <c r="EV55" i="25"/>
  <c r="EV9" i="25"/>
  <c r="EV11" i="25"/>
  <c r="G26" i="3" l="1"/>
  <c r="O26" i="3"/>
  <c r="N2" i="38"/>
  <c r="M3" i="38"/>
  <c r="O2" i="38" l="1"/>
  <c r="N3" i="38"/>
  <c r="P2" i="38" l="1"/>
  <c r="O3" i="38"/>
  <c r="Q2" i="38" l="1"/>
  <c r="P3" i="38"/>
  <c r="R2" i="38" l="1"/>
  <c r="Q3" i="38"/>
  <c r="AN1" i="37"/>
  <c r="AM1" i="37"/>
  <c r="AL1" i="37"/>
  <c r="AK1" i="37"/>
  <c r="AJ1" i="37"/>
  <c r="AI1" i="37"/>
  <c r="AH1" i="37"/>
  <c r="AG1" i="37"/>
  <c r="AC1" i="37"/>
  <c r="AB1" i="37"/>
  <c r="Z1" i="37"/>
  <c r="X1" i="37"/>
  <c r="O1" i="37"/>
  <c r="M1" i="37"/>
  <c r="I1" i="37"/>
  <c r="S2" i="38" l="1"/>
  <c r="R3" i="38"/>
  <c r="R3" i="4"/>
  <c r="AT3" i="4"/>
  <c r="W5" i="4"/>
  <c r="Y5" i="4"/>
  <c r="AA5" i="4"/>
  <c r="AC5" i="4"/>
  <c r="AE5" i="4"/>
  <c r="AG5" i="4"/>
  <c r="AI5" i="4"/>
  <c r="U5" i="4"/>
  <c r="AK5" i="4"/>
  <c r="AM5" i="4"/>
  <c r="AO5" i="4"/>
  <c r="AQ5" i="4"/>
  <c r="AS5" i="4"/>
  <c r="S5" i="4"/>
  <c r="R199" i="4" l="1"/>
  <c r="R198" i="4"/>
  <c r="AT199" i="4"/>
  <c r="AT198" i="4"/>
  <c r="AT64" i="4"/>
  <c r="AT71" i="4"/>
  <c r="AT74" i="4"/>
  <c r="AT79" i="4"/>
  <c r="AT80" i="4"/>
  <c r="R64" i="4"/>
  <c r="R71" i="4"/>
  <c r="R74" i="4"/>
  <c r="R79" i="4"/>
  <c r="R80" i="4"/>
  <c r="AT196" i="4"/>
  <c r="AT197" i="4"/>
  <c r="R196" i="4"/>
  <c r="R197" i="4"/>
  <c r="R43" i="4"/>
  <c r="R75" i="4"/>
  <c r="R25" i="4"/>
  <c r="AT75" i="4"/>
  <c r="AT43" i="4"/>
  <c r="AT25" i="4"/>
  <c r="T2" i="38"/>
  <c r="S3" i="38"/>
  <c r="T3" i="4"/>
  <c r="AV3" i="4"/>
  <c r="AV199" i="4" l="1"/>
  <c r="AV198" i="4"/>
  <c r="T199" i="4"/>
  <c r="T198" i="4"/>
  <c r="T80" i="4"/>
  <c r="T71" i="4"/>
  <c r="T79" i="4"/>
  <c r="T64" i="4"/>
  <c r="T74" i="4"/>
  <c r="AV71" i="4"/>
  <c r="AV74" i="4"/>
  <c r="AV79" i="4"/>
  <c r="AV80" i="4"/>
  <c r="AV64" i="4"/>
  <c r="S196" i="25"/>
  <c r="S86" i="25"/>
  <c r="S195" i="25"/>
  <c r="S65" i="25"/>
  <c r="AV197" i="4"/>
  <c r="AV196" i="4"/>
  <c r="T196" i="4"/>
  <c r="T197" i="4"/>
  <c r="AV43" i="4"/>
  <c r="AV75" i="4"/>
  <c r="AV25" i="4"/>
  <c r="T75" i="4"/>
  <c r="T25" i="4"/>
  <c r="T43" i="4"/>
  <c r="S43" i="25"/>
  <c r="S162" i="25"/>
  <c r="AV111" i="4" s="1"/>
  <c r="S109" i="25"/>
  <c r="T47" i="4" s="1"/>
  <c r="S21" i="25"/>
  <c r="S13" i="25"/>
  <c r="T10" i="4" s="1"/>
  <c r="S5" i="25"/>
  <c r="T182" i="4" s="1"/>
  <c r="S53" i="25"/>
  <c r="AV174" i="4" s="1"/>
  <c r="S45" i="25"/>
  <c r="T167" i="4" s="1"/>
  <c r="S37" i="25"/>
  <c r="T159" i="4" s="1"/>
  <c r="S29" i="25"/>
  <c r="T152" i="4" s="1"/>
  <c r="S198" i="25"/>
  <c r="AV145" i="4" s="1"/>
  <c r="S188" i="25"/>
  <c r="T137" i="4" s="1"/>
  <c r="S180" i="25"/>
  <c r="S172" i="25"/>
  <c r="S164" i="25"/>
  <c r="S156" i="25"/>
  <c r="S148" i="25"/>
  <c r="AV97" i="4" s="1"/>
  <c r="S140" i="25"/>
  <c r="AV89" i="4" s="1"/>
  <c r="S108" i="25"/>
  <c r="AV81" i="4" s="1"/>
  <c r="S130" i="25"/>
  <c r="S102" i="25"/>
  <c r="T65" i="4" s="1"/>
  <c r="S66" i="25"/>
  <c r="S115" i="25"/>
  <c r="AV49" i="4" s="1"/>
  <c r="S76" i="25"/>
  <c r="S74" i="25"/>
  <c r="S84" i="25"/>
  <c r="T26" i="4" s="1"/>
  <c r="S51" i="25"/>
  <c r="T172" i="4" s="1"/>
  <c r="S170" i="25"/>
  <c r="S99" i="25"/>
  <c r="AV55" i="4" s="1"/>
  <c r="S20" i="25"/>
  <c r="S12" i="25"/>
  <c r="S60" i="25"/>
  <c r="T181" i="4" s="1"/>
  <c r="S52" i="25"/>
  <c r="S44" i="25"/>
  <c r="AV166" i="4" s="1"/>
  <c r="S36" i="25"/>
  <c r="T158" i="4" s="1"/>
  <c r="S28" i="25"/>
  <c r="T151" i="4" s="1"/>
  <c r="S197" i="25"/>
  <c r="AV144" i="4" s="1"/>
  <c r="S187" i="25"/>
  <c r="S179" i="25"/>
  <c r="S171" i="25"/>
  <c r="S163" i="25"/>
  <c r="T112" i="4" s="1"/>
  <c r="S155" i="25"/>
  <c r="S147" i="25"/>
  <c r="AV96" i="4" s="1"/>
  <c r="S139" i="25"/>
  <c r="AV88" i="4" s="1"/>
  <c r="S134" i="25"/>
  <c r="S129" i="25"/>
  <c r="T72" i="4" s="1"/>
  <c r="S101" i="25"/>
  <c r="S98" i="25"/>
  <c r="S105" i="25"/>
  <c r="AV48" i="4" s="1"/>
  <c r="S75" i="25"/>
  <c r="T40" i="4" s="1"/>
  <c r="S73" i="25"/>
  <c r="AV32" i="4" s="1"/>
  <c r="S110" i="25"/>
  <c r="S24" i="25"/>
  <c r="AV17" i="4" s="1"/>
  <c r="S11" i="25"/>
  <c r="S186" i="25"/>
  <c r="AV135" i="4" s="1"/>
  <c r="S133" i="25"/>
  <c r="AV16" i="4"/>
  <c r="S58" i="25"/>
  <c r="AV179" i="4" s="1"/>
  <c r="S50" i="25"/>
  <c r="AV171" i="4" s="1"/>
  <c r="S35" i="25"/>
  <c r="T164" i="4" s="1"/>
  <c r="S39" i="25"/>
  <c r="AV156" i="4" s="1"/>
  <c r="S26" i="25"/>
  <c r="S193" i="25"/>
  <c r="AV142" i="4" s="1"/>
  <c r="S185" i="25"/>
  <c r="S177" i="25"/>
  <c r="AV126" i="4" s="1"/>
  <c r="S78" i="25"/>
  <c r="S161" i="25"/>
  <c r="T110" i="4" s="1"/>
  <c r="S153" i="25"/>
  <c r="AV102" i="4" s="1"/>
  <c r="S145" i="25"/>
  <c r="T94" i="4" s="1"/>
  <c r="S137" i="25"/>
  <c r="AV86" i="4" s="1"/>
  <c r="S132" i="25"/>
  <c r="S127" i="25"/>
  <c r="S124" i="25"/>
  <c r="S120" i="25"/>
  <c r="S94" i="25"/>
  <c r="T46" i="4" s="1"/>
  <c r="S92" i="25"/>
  <c r="T38" i="4" s="1"/>
  <c r="S71" i="25"/>
  <c r="AV30" i="4" s="1"/>
  <c r="S69" i="25"/>
  <c r="T23" i="4" s="1"/>
  <c r="S64" i="25"/>
  <c r="T15" i="4" s="1"/>
  <c r="S27" i="25"/>
  <c r="AV150" i="4" s="1"/>
  <c r="S146" i="25"/>
  <c r="S70" i="25"/>
  <c r="T24" i="4" s="1"/>
  <c r="S18" i="25"/>
  <c r="AV194" i="4" s="1"/>
  <c r="S9" i="25"/>
  <c r="T186" i="4" s="1"/>
  <c r="S41" i="25"/>
  <c r="AV163" i="4" s="1"/>
  <c r="S192" i="25"/>
  <c r="S176" i="25"/>
  <c r="S168" i="25"/>
  <c r="T117" i="4" s="1"/>
  <c r="S160" i="25"/>
  <c r="AV109" i="4" s="1"/>
  <c r="S152" i="25"/>
  <c r="T101" i="4" s="1"/>
  <c r="S144" i="25"/>
  <c r="AV93" i="4" s="1"/>
  <c r="S79" i="25"/>
  <c r="AV85" i="4" s="1"/>
  <c r="S131" i="25"/>
  <c r="S126" i="25"/>
  <c r="S90" i="25"/>
  <c r="S119" i="25"/>
  <c r="S114" i="25"/>
  <c r="S91" i="25"/>
  <c r="T37" i="4" s="1"/>
  <c r="S88" i="25"/>
  <c r="T29" i="4" s="1"/>
  <c r="S83" i="25"/>
  <c r="AV22" i="4" s="1"/>
  <c r="S63" i="25"/>
  <c r="AV14" i="4" s="1"/>
  <c r="S194" i="25"/>
  <c r="S138" i="25"/>
  <c r="T87" i="4" s="1"/>
  <c r="S93" i="25"/>
  <c r="S49" i="25"/>
  <c r="AV170" i="4" s="1"/>
  <c r="S25" i="25"/>
  <c r="AV149" i="4" s="1"/>
  <c r="S42" i="25"/>
  <c r="S8" i="25"/>
  <c r="S56" i="25"/>
  <c r="T177" i="4" s="1"/>
  <c r="S48" i="25"/>
  <c r="S40" i="25"/>
  <c r="AV162" i="4" s="1"/>
  <c r="S38" i="25"/>
  <c r="AV154" i="4" s="1"/>
  <c r="S67" i="25"/>
  <c r="AV148" i="4" s="1"/>
  <c r="S191" i="25"/>
  <c r="T140" i="4" s="1"/>
  <c r="S183" i="25"/>
  <c r="T132" i="4" s="1"/>
  <c r="S175" i="25"/>
  <c r="AV124" i="4" s="1"/>
  <c r="S167" i="25"/>
  <c r="S159" i="25"/>
  <c r="T108" i="4" s="1"/>
  <c r="S151" i="25"/>
  <c r="T100" i="4" s="1"/>
  <c r="S143" i="25"/>
  <c r="AV92" i="4" s="1"/>
  <c r="S169" i="25"/>
  <c r="AV84" i="4" s="1"/>
  <c r="S123" i="25"/>
  <c r="T76" i="4" s="1"/>
  <c r="S95" i="25"/>
  <c r="S122" i="25"/>
  <c r="AV60" i="4" s="1"/>
  <c r="S118" i="25"/>
  <c r="S113" i="25"/>
  <c r="S57" i="25"/>
  <c r="AV36" i="4" s="1"/>
  <c r="S82" i="25"/>
  <c r="AV28" i="4" s="1"/>
  <c r="S87" i="25"/>
  <c r="T21" i="4" s="1"/>
  <c r="S62" i="25"/>
  <c r="T13" i="4" s="1"/>
  <c r="S19" i="25"/>
  <c r="S34" i="25"/>
  <c r="T157" i="4" s="1"/>
  <c r="S154" i="25"/>
  <c r="S125" i="25"/>
  <c r="S72" i="25"/>
  <c r="AV31" i="4" s="1"/>
  <c r="S10" i="25"/>
  <c r="AV187" i="4" s="1"/>
  <c r="S17" i="25"/>
  <c r="AV193" i="4" s="1"/>
  <c r="S97" i="25"/>
  <c r="T178" i="4" s="1"/>
  <c r="S33" i="25"/>
  <c r="S184" i="25"/>
  <c r="T133" i="4" s="1"/>
  <c r="S55" i="25"/>
  <c r="AV191" i="4" s="1"/>
  <c r="S7" i="25"/>
  <c r="T184" i="4" s="1"/>
  <c r="S15" i="25"/>
  <c r="S47" i="25"/>
  <c r="S23" i="25"/>
  <c r="AV161" i="4" s="1"/>
  <c r="S31" i="25"/>
  <c r="S22" i="25"/>
  <c r="AV147" i="4" s="1"/>
  <c r="S190" i="25"/>
  <c r="AV139" i="4" s="1"/>
  <c r="S182" i="25"/>
  <c r="T131" i="4" s="1"/>
  <c r="S174" i="25"/>
  <c r="T123" i="4" s="1"/>
  <c r="S166" i="25"/>
  <c r="S158" i="25"/>
  <c r="AV107" i="4" s="1"/>
  <c r="S150" i="25"/>
  <c r="T99" i="4" s="1"/>
  <c r="S142" i="25"/>
  <c r="S136" i="25"/>
  <c r="AV83" i="4" s="1"/>
  <c r="S107" i="25"/>
  <c r="S104" i="25"/>
  <c r="T67" i="4" s="1"/>
  <c r="S121" i="25"/>
  <c r="T59" i="4" s="1"/>
  <c r="S117" i="25"/>
  <c r="S112" i="25"/>
  <c r="S89" i="25"/>
  <c r="S96" i="25"/>
  <c r="S81" i="25"/>
  <c r="T20" i="4" s="1"/>
  <c r="S61" i="25"/>
  <c r="AV11" i="4" s="1"/>
  <c r="S59" i="25"/>
  <c r="AV180" i="4" s="1"/>
  <c r="S178" i="25"/>
  <c r="S128" i="25"/>
  <c r="S14" i="25"/>
  <c r="T190" i="4" s="1"/>
  <c r="S6" i="25"/>
  <c r="T183" i="4" s="1"/>
  <c r="S54" i="25"/>
  <c r="T175" i="4" s="1"/>
  <c r="S46" i="25"/>
  <c r="AV168" i="4" s="1"/>
  <c r="S32" i="25"/>
  <c r="T160" i="4" s="1"/>
  <c r="S30" i="25"/>
  <c r="AV153" i="4" s="1"/>
  <c r="S16" i="25"/>
  <c r="S189" i="25"/>
  <c r="AV138" i="4" s="1"/>
  <c r="S181" i="25"/>
  <c r="AV130" i="4" s="1"/>
  <c r="S173" i="25"/>
  <c r="T122" i="4" s="1"/>
  <c r="S165" i="25"/>
  <c r="T114" i="4" s="1"/>
  <c r="S157" i="25"/>
  <c r="T106" i="4" s="1"/>
  <c r="S149" i="25"/>
  <c r="AV98" i="4" s="1"/>
  <c r="S141" i="25"/>
  <c r="S135" i="25"/>
  <c r="AV82" i="4" s="1"/>
  <c r="S106" i="25"/>
  <c r="S103" i="25"/>
  <c r="S100" i="25"/>
  <c r="S116" i="25"/>
  <c r="T50" i="4" s="1"/>
  <c r="S77" i="25"/>
  <c r="T42" i="4" s="1"/>
  <c r="S111" i="25"/>
  <c r="S85" i="25"/>
  <c r="AV27" i="4" s="1"/>
  <c r="S68" i="25"/>
  <c r="U2" i="38"/>
  <c r="T3" i="38"/>
  <c r="AX3" i="4"/>
  <c r="AV152" i="4"/>
  <c r="AV188" i="4"/>
  <c r="AV18" i="4"/>
  <c r="AV189" i="4"/>
  <c r="AV165" i="4"/>
  <c r="AV157" i="4"/>
  <c r="AV190" i="4"/>
  <c r="AV9" i="4"/>
  <c r="AV39" i="4"/>
  <c r="AV173" i="4"/>
  <c r="AV185" i="4"/>
  <c r="AV10" i="4"/>
  <c r="AV7" i="4"/>
  <c r="AV20" i="4"/>
  <c r="AV155" i="4"/>
  <c r="V3" i="4"/>
  <c r="T9" i="4"/>
  <c r="T18" i="4"/>
  <c r="T185" i="4"/>
  <c r="T168" i="4"/>
  <c r="T173" i="4"/>
  <c r="T189" i="4"/>
  <c r="T39" i="4"/>
  <c r="T165" i="4"/>
  <c r="T11" i="4"/>
  <c r="T155" i="4"/>
  <c r="T7" i="4"/>
  <c r="T161" i="4"/>
  <c r="T179" i="4"/>
  <c r="T188" i="4"/>
  <c r="K47" i="34"/>
  <c r="K48" i="34"/>
  <c r="K67" i="34"/>
  <c r="K66" i="34"/>
  <c r="K65" i="34"/>
  <c r="K64" i="34"/>
  <c r="K63" i="34"/>
  <c r="K62" i="34"/>
  <c r="K61" i="34"/>
  <c r="K60" i="34"/>
  <c r="K59" i="34"/>
  <c r="K58" i="34"/>
  <c r="K57" i="34"/>
  <c r="K56" i="34"/>
  <c r="K55" i="34"/>
  <c r="K54" i="34"/>
  <c r="K53" i="34"/>
  <c r="K52" i="34"/>
  <c r="K50" i="34"/>
  <c r="J50" i="34"/>
  <c r="X4" i="25"/>
  <c r="V199" i="4" l="1"/>
  <c r="V198" i="4"/>
  <c r="AX199" i="4"/>
  <c r="AX198" i="4"/>
  <c r="V64" i="4"/>
  <c r="V71" i="4"/>
  <c r="V74" i="4"/>
  <c r="V79" i="4"/>
  <c r="V80" i="4"/>
  <c r="AX64" i="4"/>
  <c r="AX71" i="4"/>
  <c r="AX74" i="4"/>
  <c r="AX79" i="4"/>
  <c r="AX80" i="4"/>
  <c r="V196" i="4"/>
  <c r="V197" i="4"/>
  <c r="AX197" i="4"/>
  <c r="AX196" i="4"/>
  <c r="V75" i="4"/>
  <c r="V25" i="4"/>
  <c r="V43" i="4"/>
  <c r="AX25" i="4"/>
  <c r="AX43" i="4"/>
  <c r="AX75" i="4"/>
  <c r="T147" i="4"/>
  <c r="AV182" i="4"/>
  <c r="T14" i="4"/>
  <c r="T163" i="4"/>
  <c r="T166" i="4"/>
  <c r="AV160" i="4"/>
  <c r="AV186" i="4"/>
  <c r="T187" i="4"/>
  <c r="T22" i="4"/>
  <c r="AV29" i="4"/>
  <c r="T154" i="4"/>
  <c r="AV112" i="4"/>
  <c r="T194" i="4"/>
  <c r="T28" i="4"/>
  <c r="T171" i="4"/>
  <c r="AV175" i="4"/>
  <c r="AV137" i="4"/>
  <c r="T86" i="4"/>
  <c r="T55" i="4"/>
  <c r="T156" i="4"/>
  <c r="T149" i="4"/>
  <c r="T148" i="4"/>
  <c r="AV184" i="4"/>
  <c r="T162" i="4"/>
  <c r="AV50" i="4"/>
  <c r="T83" i="4"/>
  <c r="T153" i="4"/>
  <c r="T170" i="4"/>
  <c r="AV151" i="4"/>
  <c r="T81" i="4"/>
  <c r="T32" i="4"/>
  <c r="AV21" i="4"/>
  <c r="T145" i="4"/>
  <c r="T17" i="4"/>
  <c r="T92" i="4"/>
  <c r="AV114" i="4"/>
  <c r="AV106" i="4"/>
  <c r="T111" i="4"/>
  <c r="AR169" i="4"/>
  <c r="P169" i="4"/>
  <c r="R169" i="4"/>
  <c r="AT169" i="4"/>
  <c r="P195" i="4"/>
  <c r="AR195" i="4"/>
  <c r="R195" i="4"/>
  <c r="AT195" i="4"/>
  <c r="AR68" i="4"/>
  <c r="P68" i="4"/>
  <c r="AT68" i="4"/>
  <c r="R68" i="4"/>
  <c r="P192" i="4"/>
  <c r="AR192" i="4"/>
  <c r="R192" i="4"/>
  <c r="AT192" i="4"/>
  <c r="AX53" i="4"/>
  <c r="AR53" i="4"/>
  <c r="V53" i="4"/>
  <c r="AV53" i="4"/>
  <c r="P53" i="4"/>
  <c r="T53" i="4"/>
  <c r="AT53" i="4"/>
  <c r="R53" i="4"/>
  <c r="P150" i="4"/>
  <c r="AR150" i="4"/>
  <c r="AT150" i="4"/>
  <c r="R150" i="4"/>
  <c r="P134" i="4"/>
  <c r="AR134" i="4"/>
  <c r="AT134" i="4"/>
  <c r="R134" i="4"/>
  <c r="P56" i="4"/>
  <c r="AR56" i="4"/>
  <c r="AT56" i="4"/>
  <c r="R56" i="4"/>
  <c r="P181" i="4"/>
  <c r="AR181" i="4"/>
  <c r="AT181" i="4"/>
  <c r="R181" i="4"/>
  <c r="P41" i="4"/>
  <c r="AR41" i="4"/>
  <c r="R41" i="4"/>
  <c r="AT41" i="4"/>
  <c r="T192" i="4"/>
  <c r="T150" i="4"/>
  <c r="P58" i="4"/>
  <c r="AR58" i="4"/>
  <c r="R58" i="4"/>
  <c r="AT58" i="4"/>
  <c r="P122" i="4"/>
  <c r="AR122" i="4"/>
  <c r="R122" i="4"/>
  <c r="AT122" i="4"/>
  <c r="AR183" i="4"/>
  <c r="P183" i="4"/>
  <c r="R183" i="4"/>
  <c r="AT183" i="4"/>
  <c r="AR8" i="4"/>
  <c r="P8" i="4"/>
  <c r="AT8" i="4"/>
  <c r="R8" i="4"/>
  <c r="AR91" i="4"/>
  <c r="P91" i="4"/>
  <c r="R91" i="4"/>
  <c r="AT91" i="4"/>
  <c r="P6" i="4"/>
  <c r="AR6" i="4"/>
  <c r="R6" i="4"/>
  <c r="AT6" i="4"/>
  <c r="P133" i="4"/>
  <c r="AR133" i="4"/>
  <c r="AT133" i="4"/>
  <c r="R133" i="4"/>
  <c r="AR103" i="4"/>
  <c r="P103" i="4"/>
  <c r="R103" i="4"/>
  <c r="AT103" i="4"/>
  <c r="AV52" i="4"/>
  <c r="R52" i="4"/>
  <c r="V52" i="4"/>
  <c r="AX52" i="4"/>
  <c r="T52" i="4"/>
  <c r="P52" i="4"/>
  <c r="AR52" i="4"/>
  <c r="AT52" i="4"/>
  <c r="P116" i="4"/>
  <c r="AR116" i="4"/>
  <c r="AT116" i="4"/>
  <c r="R116" i="4"/>
  <c r="P177" i="4"/>
  <c r="AR177" i="4"/>
  <c r="AT177" i="4"/>
  <c r="R177" i="4"/>
  <c r="AR37" i="4"/>
  <c r="P37" i="4"/>
  <c r="R37" i="4"/>
  <c r="AT37" i="4"/>
  <c r="AR101" i="4"/>
  <c r="P101" i="4"/>
  <c r="R101" i="4"/>
  <c r="AT101" i="4"/>
  <c r="AR24" i="4"/>
  <c r="P24" i="4"/>
  <c r="R24" i="4"/>
  <c r="AT24" i="4"/>
  <c r="R54" i="4"/>
  <c r="V54" i="4"/>
  <c r="P54" i="4"/>
  <c r="AX54" i="4"/>
  <c r="AV54" i="4"/>
  <c r="AT54" i="4"/>
  <c r="T54" i="4"/>
  <c r="AR54" i="4"/>
  <c r="P118" i="4"/>
  <c r="AR118" i="4"/>
  <c r="AT118" i="4"/>
  <c r="R118" i="4"/>
  <c r="P179" i="4"/>
  <c r="AR179" i="4"/>
  <c r="R179" i="4"/>
  <c r="AT179" i="4"/>
  <c r="P40" i="4"/>
  <c r="AR40" i="4"/>
  <c r="R40" i="4"/>
  <c r="AT40" i="4"/>
  <c r="AR104" i="4"/>
  <c r="P104" i="4"/>
  <c r="AT104" i="4"/>
  <c r="R104" i="4"/>
  <c r="AR166" i="4"/>
  <c r="P166" i="4"/>
  <c r="R166" i="4"/>
  <c r="AT166" i="4"/>
  <c r="AR26" i="4"/>
  <c r="P26" i="4"/>
  <c r="AT26" i="4"/>
  <c r="R26" i="4"/>
  <c r="AR89" i="4"/>
  <c r="P89" i="4"/>
  <c r="AT89" i="4"/>
  <c r="R89" i="4"/>
  <c r="AR152" i="4"/>
  <c r="P152" i="4"/>
  <c r="R152" i="4"/>
  <c r="AT152" i="4"/>
  <c r="T174" i="4"/>
  <c r="T135" i="4"/>
  <c r="T41" i="4"/>
  <c r="T96" i="4"/>
  <c r="AV177" i="4"/>
  <c r="AV178" i="4"/>
  <c r="AV56" i="4"/>
  <c r="AV172" i="4"/>
  <c r="AV108" i="4"/>
  <c r="AV116" i="4"/>
  <c r="AV122" i="4"/>
  <c r="AV100" i="4"/>
  <c r="AV101" i="4"/>
  <c r="T169" i="4"/>
  <c r="AR66" i="4"/>
  <c r="P66" i="4"/>
  <c r="AT66" i="4"/>
  <c r="R66" i="4"/>
  <c r="P130" i="4"/>
  <c r="AR130" i="4"/>
  <c r="R130" i="4"/>
  <c r="AT130" i="4"/>
  <c r="P190" i="4"/>
  <c r="AR190" i="4"/>
  <c r="R190" i="4"/>
  <c r="AT190" i="4"/>
  <c r="P35" i="4"/>
  <c r="AR35" i="4"/>
  <c r="R35" i="4"/>
  <c r="AT35" i="4"/>
  <c r="P99" i="4"/>
  <c r="AR99" i="4"/>
  <c r="AT99" i="4"/>
  <c r="R99" i="4"/>
  <c r="P161" i="4"/>
  <c r="AR161" i="4"/>
  <c r="AT161" i="4"/>
  <c r="R161" i="4"/>
  <c r="AR155" i="4"/>
  <c r="P155" i="4"/>
  <c r="AT155" i="4"/>
  <c r="R155" i="4"/>
  <c r="AR157" i="4"/>
  <c r="P157" i="4"/>
  <c r="AT157" i="4"/>
  <c r="R157" i="4"/>
  <c r="P60" i="4"/>
  <c r="AR60" i="4"/>
  <c r="R60" i="4"/>
  <c r="AT60" i="4"/>
  <c r="P124" i="4"/>
  <c r="AR124" i="4"/>
  <c r="R124" i="4"/>
  <c r="AT124" i="4"/>
  <c r="P185" i="4"/>
  <c r="AR185" i="4"/>
  <c r="R185" i="4"/>
  <c r="AT185" i="4"/>
  <c r="AR39" i="4"/>
  <c r="P39" i="4"/>
  <c r="AT39" i="4"/>
  <c r="R39" i="4"/>
  <c r="AX45" i="4"/>
  <c r="AV45" i="4"/>
  <c r="R45" i="4"/>
  <c r="T45" i="4"/>
  <c r="AT45" i="4"/>
  <c r="V45" i="4"/>
  <c r="P45" i="4"/>
  <c r="AR45" i="4"/>
  <c r="P109" i="4"/>
  <c r="AR109" i="4"/>
  <c r="AT109" i="4"/>
  <c r="R109" i="4"/>
  <c r="P95" i="4"/>
  <c r="AR95" i="4"/>
  <c r="R95" i="4"/>
  <c r="AT95" i="4"/>
  <c r="T62" i="4"/>
  <c r="AV62" i="4"/>
  <c r="AR62" i="4"/>
  <c r="R62" i="4"/>
  <c r="V62" i="4"/>
  <c r="AX62" i="4"/>
  <c r="AT62" i="4"/>
  <c r="P62" i="4"/>
  <c r="AR126" i="4"/>
  <c r="P126" i="4"/>
  <c r="AT126" i="4"/>
  <c r="R126" i="4"/>
  <c r="AR16" i="4"/>
  <c r="P16" i="4"/>
  <c r="R16" i="4"/>
  <c r="AT16" i="4"/>
  <c r="AR48" i="4"/>
  <c r="P48" i="4"/>
  <c r="R48" i="4"/>
  <c r="AT48" i="4"/>
  <c r="AR112" i="4"/>
  <c r="P112" i="4"/>
  <c r="AT112" i="4"/>
  <c r="R112" i="4"/>
  <c r="AR173" i="4"/>
  <c r="P173" i="4"/>
  <c r="R173" i="4"/>
  <c r="AT173" i="4"/>
  <c r="P33" i="4"/>
  <c r="AR33" i="4"/>
  <c r="AT33" i="4"/>
  <c r="R33" i="4"/>
  <c r="P97" i="4"/>
  <c r="AR97" i="4"/>
  <c r="AT97" i="4"/>
  <c r="R97" i="4"/>
  <c r="P159" i="4"/>
  <c r="AR159" i="4"/>
  <c r="AT159" i="4"/>
  <c r="R159" i="4"/>
  <c r="T56" i="4"/>
  <c r="T109" i="4"/>
  <c r="T102" i="4"/>
  <c r="T103" i="4"/>
  <c r="T104" i="4"/>
  <c r="T30" i="4"/>
  <c r="AV46" i="4"/>
  <c r="AV66" i="4"/>
  <c r="AV133" i="4"/>
  <c r="AV58" i="4"/>
  <c r="T144" i="4"/>
  <c r="AR138" i="4"/>
  <c r="P138" i="4"/>
  <c r="R138" i="4"/>
  <c r="AT138" i="4"/>
  <c r="AR19" i="4"/>
  <c r="P19" i="4"/>
  <c r="AT19" i="4"/>
  <c r="R19" i="4"/>
  <c r="P82" i="4"/>
  <c r="AR82" i="4"/>
  <c r="AT82" i="4"/>
  <c r="R82" i="4"/>
  <c r="P146" i="4"/>
  <c r="AR146" i="4"/>
  <c r="AT146" i="4"/>
  <c r="R146" i="4"/>
  <c r="AR51" i="4"/>
  <c r="P51" i="4"/>
  <c r="AT51" i="4"/>
  <c r="R51" i="4"/>
  <c r="AR115" i="4"/>
  <c r="P115" i="4"/>
  <c r="R115" i="4"/>
  <c r="AT115" i="4"/>
  <c r="AR176" i="4"/>
  <c r="P176" i="4"/>
  <c r="R176" i="4"/>
  <c r="AT176" i="4"/>
  <c r="P193" i="4"/>
  <c r="AR193" i="4"/>
  <c r="AT193" i="4"/>
  <c r="R193" i="4"/>
  <c r="AR13" i="4"/>
  <c r="P13" i="4"/>
  <c r="R13" i="4"/>
  <c r="AT13" i="4"/>
  <c r="AR76" i="4"/>
  <c r="P76" i="4"/>
  <c r="R76" i="4"/>
  <c r="AT76" i="4"/>
  <c r="P140" i="4"/>
  <c r="AR140" i="4"/>
  <c r="AT140" i="4"/>
  <c r="R140" i="4"/>
  <c r="AR143" i="4"/>
  <c r="P143" i="4"/>
  <c r="AT143" i="4"/>
  <c r="R143" i="4"/>
  <c r="V61" i="4"/>
  <c r="AR61" i="4"/>
  <c r="R61" i="4"/>
  <c r="P61" i="4"/>
  <c r="AV61" i="4"/>
  <c r="AT61" i="4"/>
  <c r="T61" i="4"/>
  <c r="AX61" i="4"/>
  <c r="P125" i="4"/>
  <c r="AR125" i="4"/>
  <c r="AT125" i="4"/>
  <c r="R125" i="4"/>
  <c r="P15" i="4"/>
  <c r="AR15" i="4"/>
  <c r="AT15" i="4"/>
  <c r="R15" i="4"/>
  <c r="AR78" i="4"/>
  <c r="AV78" i="4"/>
  <c r="R78" i="4"/>
  <c r="V78" i="4"/>
  <c r="T78" i="4"/>
  <c r="AX78" i="4"/>
  <c r="AT78" i="4"/>
  <c r="P78" i="4"/>
  <c r="AR142" i="4"/>
  <c r="P142" i="4"/>
  <c r="R142" i="4"/>
  <c r="AT142" i="4"/>
  <c r="P135" i="4"/>
  <c r="AR135" i="4"/>
  <c r="R135" i="4"/>
  <c r="AT135" i="4"/>
  <c r="AR128" i="4"/>
  <c r="P128" i="4"/>
  <c r="R128" i="4"/>
  <c r="AT128" i="4"/>
  <c r="AR189" i="4"/>
  <c r="P189" i="4"/>
  <c r="R189" i="4"/>
  <c r="AT189" i="4"/>
  <c r="P55" i="4"/>
  <c r="AR55" i="4"/>
  <c r="R55" i="4"/>
  <c r="AT55" i="4"/>
  <c r="AR49" i="4"/>
  <c r="P49" i="4"/>
  <c r="AT49" i="4"/>
  <c r="R49" i="4"/>
  <c r="AR113" i="4"/>
  <c r="P113" i="4"/>
  <c r="AT113" i="4"/>
  <c r="R113" i="4"/>
  <c r="AR174" i="4"/>
  <c r="P174" i="4"/>
  <c r="R174" i="4"/>
  <c r="AT174" i="4"/>
  <c r="T125" i="4"/>
  <c r="T128" i="4"/>
  <c r="AV195" i="4"/>
  <c r="AV176" i="4"/>
  <c r="T113" i="4"/>
  <c r="T82" i="4"/>
  <c r="T6" i="4"/>
  <c r="T8" i="4"/>
  <c r="AV19" i="4"/>
  <c r="AV181" i="4"/>
  <c r="AV8" i="4"/>
  <c r="AR27" i="4"/>
  <c r="P27" i="4"/>
  <c r="R27" i="4"/>
  <c r="AT27" i="4"/>
  <c r="P90" i="4"/>
  <c r="AR90" i="4"/>
  <c r="AT90" i="4"/>
  <c r="R90" i="4"/>
  <c r="P153" i="4"/>
  <c r="AR153" i="4"/>
  <c r="AT153" i="4"/>
  <c r="R153" i="4"/>
  <c r="AR127" i="4"/>
  <c r="P127" i="4"/>
  <c r="AT127" i="4"/>
  <c r="R127" i="4"/>
  <c r="AR59" i="4"/>
  <c r="P59" i="4"/>
  <c r="AT59" i="4"/>
  <c r="R59" i="4"/>
  <c r="AR123" i="4"/>
  <c r="P123" i="4"/>
  <c r="R123" i="4"/>
  <c r="AT123" i="4"/>
  <c r="P184" i="4"/>
  <c r="AR184" i="4"/>
  <c r="AT184" i="4"/>
  <c r="R184" i="4"/>
  <c r="P187" i="4"/>
  <c r="AR187" i="4"/>
  <c r="AT187" i="4"/>
  <c r="R187" i="4"/>
  <c r="P21" i="4"/>
  <c r="AR21" i="4"/>
  <c r="AT21" i="4"/>
  <c r="R21" i="4"/>
  <c r="P84" i="4"/>
  <c r="AR84" i="4"/>
  <c r="AT84" i="4"/>
  <c r="R84" i="4"/>
  <c r="P148" i="4"/>
  <c r="AR148" i="4"/>
  <c r="AT148" i="4"/>
  <c r="R148" i="4"/>
  <c r="P149" i="4"/>
  <c r="AR149" i="4"/>
  <c r="AT149" i="4"/>
  <c r="R149" i="4"/>
  <c r="P69" i="4"/>
  <c r="T69" i="4"/>
  <c r="AR69" i="4"/>
  <c r="V69" i="4"/>
  <c r="AT69" i="4"/>
  <c r="AX69" i="4"/>
  <c r="R69" i="4"/>
  <c r="AV69" i="4"/>
  <c r="P141" i="4"/>
  <c r="AR141" i="4"/>
  <c r="R141" i="4"/>
  <c r="AT141" i="4"/>
  <c r="AR23" i="4"/>
  <c r="P23" i="4"/>
  <c r="R23" i="4"/>
  <c r="AT23" i="4"/>
  <c r="AR86" i="4"/>
  <c r="P86" i="4"/>
  <c r="R86" i="4"/>
  <c r="AT86" i="4"/>
  <c r="AR7" i="4"/>
  <c r="P7" i="4"/>
  <c r="AT7" i="4"/>
  <c r="R7" i="4"/>
  <c r="AR188" i="4"/>
  <c r="P188" i="4"/>
  <c r="AT188" i="4"/>
  <c r="R188" i="4"/>
  <c r="AR72" i="4"/>
  <c r="P72" i="4"/>
  <c r="R72" i="4"/>
  <c r="AT72" i="4"/>
  <c r="AR136" i="4"/>
  <c r="P136" i="4"/>
  <c r="AT136" i="4"/>
  <c r="R136" i="4"/>
  <c r="P119" i="4"/>
  <c r="AR119" i="4"/>
  <c r="R119" i="4"/>
  <c r="AT119" i="4"/>
  <c r="P57" i="4"/>
  <c r="AR57" i="4"/>
  <c r="AT57" i="4"/>
  <c r="R57" i="4"/>
  <c r="AR121" i="4"/>
  <c r="P121" i="4"/>
  <c r="AT121" i="4"/>
  <c r="R121" i="4"/>
  <c r="AR182" i="4"/>
  <c r="P182" i="4"/>
  <c r="R182" i="4"/>
  <c r="AT182" i="4"/>
  <c r="AR47" i="4"/>
  <c r="P47" i="4"/>
  <c r="AT47" i="4"/>
  <c r="R47" i="4"/>
  <c r="T57" i="4"/>
  <c r="T48" i="4"/>
  <c r="T49" i="4"/>
  <c r="T35" i="4"/>
  <c r="T118" i="4"/>
  <c r="T31" i="4"/>
  <c r="T143" i="4"/>
  <c r="T142" i="4"/>
  <c r="AV37" i="4"/>
  <c r="AV159" i="4"/>
  <c r="AV141" i="4"/>
  <c r="AV127" i="4"/>
  <c r="AV146" i="4"/>
  <c r="AV68" i="4"/>
  <c r="AV95" i="4"/>
  <c r="AV140" i="4"/>
  <c r="AV99" i="4"/>
  <c r="T51" i="4"/>
  <c r="AV136" i="4"/>
  <c r="AV42" i="4"/>
  <c r="AR107" i="4"/>
  <c r="P107" i="4"/>
  <c r="AT107" i="4"/>
  <c r="R107" i="4"/>
  <c r="P178" i="4"/>
  <c r="AR178" i="4"/>
  <c r="AT178" i="4"/>
  <c r="R178" i="4"/>
  <c r="P132" i="4"/>
  <c r="AR132" i="4"/>
  <c r="AT132" i="4"/>
  <c r="R132" i="4"/>
  <c r="P87" i="4"/>
  <c r="AR87" i="4"/>
  <c r="AT87" i="4"/>
  <c r="R87" i="4"/>
  <c r="P117" i="4"/>
  <c r="AR117" i="4"/>
  <c r="AT117" i="4"/>
  <c r="R117" i="4"/>
  <c r="AV70" i="4"/>
  <c r="AX70" i="4"/>
  <c r="T70" i="4"/>
  <c r="AR70" i="4"/>
  <c r="P70" i="4"/>
  <c r="V70" i="4"/>
  <c r="R70" i="4"/>
  <c r="AT70" i="4"/>
  <c r="AR120" i="4"/>
  <c r="P120" i="4"/>
  <c r="AT120" i="4"/>
  <c r="R120" i="4"/>
  <c r="P105" i="4"/>
  <c r="AR105" i="4"/>
  <c r="R105" i="4"/>
  <c r="AT105" i="4"/>
  <c r="AR167" i="4"/>
  <c r="P167" i="4"/>
  <c r="R167" i="4"/>
  <c r="AT167" i="4"/>
  <c r="T195" i="4"/>
  <c r="T120" i="4"/>
  <c r="T107" i="4"/>
  <c r="AV120" i="4"/>
  <c r="AV134" i="4"/>
  <c r="AV41" i="4"/>
  <c r="T193" i="4"/>
  <c r="AV169" i="4"/>
  <c r="AV192" i="4"/>
  <c r="AV34" i="4"/>
  <c r="P34" i="4"/>
  <c r="T34" i="4"/>
  <c r="AX34" i="4"/>
  <c r="AR34" i="4"/>
  <c r="R34" i="4"/>
  <c r="V34" i="4"/>
  <c r="AT34" i="4"/>
  <c r="P98" i="4"/>
  <c r="AR98" i="4"/>
  <c r="AT98" i="4"/>
  <c r="R98" i="4"/>
  <c r="P160" i="4"/>
  <c r="AR160" i="4"/>
  <c r="AT160" i="4"/>
  <c r="R160" i="4"/>
  <c r="P180" i="4"/>
  <c r="AR180" i="4"/>
  <c r="R180" i="4"/>
  <c r="AT180" i="4"/>
  <c r="AR67" i="4"/>
  <c r="P67" i="4"/>
  <c r="AT67" i="4"/>
  <c r="R67" i="4"/>
  <c r="AR131" i="4"/>
  <c r="P131" i="4"/>
  <c r="AT131" i="4"/>
  <c r="R131" i="4"/>
  <c r="AR191" i="4"/>
  <c r="P191" i="4"/>
  <c r="R191" i="4"/>
  <c r="AT191" i="4"/>
  <c r="AR28" i="4"/>
  <c r="P28" i="4"/>
  <c r="AT28" i="4"/>
  <c r="R28" i="4"/>
  <c r="AR92" i="4"/>
  <c r="P92" i="4"/>
  <c r="AT92" i="4"/>
  <c r="R92" i="4"/>
  <c r="AR154" i="4"/>
  <c r="P154" i="4"/>
  <c r="AT154" i="4"/>
  <c r="R154" i="4"/>
  <c r="AR170" i="4"/>
  <c r="P170" i="4"/>
  <c r="R170" i="4"/>
  <c r="AT170" i="4"/>
  <c r="P14" i="4"/>
  <c r="AR14" i="4"/>
  <c r="AT14" i="4"/>
  <c r="R14" i="4"/>
  <c r="T77" i="4"/>
  <c r="AX77" i="4"/>
  <c r="AV77" i="4"/>
  <c r="AR77" i="4"/>
  <c r="V77" i="4"/>
  <c r="P77" i="4"/>
  <c r="R77" i="4"/>
  <c r="AT77" i="4"/>
  <c r="AR163" i="4"/>
  <c r="P163" i="4"/>
  <c r="R163" i="4"/>
  <c r="AT163" i="4"/>
  <c r="AR30" i="4"/>
  <c r="P30" i="4"/>
  <c r="AT30" i="4"/>
  <c r="R30" i="4"/>
  <c r="P94" i="4"/>
  <c r="AR94" i="4"/>
  <c r="R94" i="4"/>
  <c r="AT94" i="4"/>
  <c r="P156" i="4"/>
  <c r="AR156" i="4"/>
  <c r="R156" i="4"/>
  <c r="AT156" i="4"/>
  <c r="AR17" i="4"/>
  <c r="P17" i="4"/>
  <c r="AT17" i="4"/>
  <c r="R17" i="4"/>
  <c r="P144" i="4"/>
  <c r="AR144" i="4"/>
  <c r="AT144" i="4"/>
  <c r="R144" i="4"/>
  <c r="P172" i="4"/>
  <c r="AR172" i="4"/>
  <c r="AT172" i="4"/>
  <c r="R172" i="4"/>
  <c r="AR65" i="4"/>
  <c r="P65" i="4"/>
  <c r="R65" i="4"/>
  <c r="AT65" i="4"/>
  <c r="AR129" i="4"/>
  <c r="P129" i="4"/>
  <c r="R129" i="4"/>
  <c r="AT129" i="4"/>
  <c r="AR10" i="4"/>
  <c r="P10" i="4"/>
  <c r="R10" i="4"/>
  <c r="AT10" i="4"/>
  <c r="AR111" i="4"/>
  <c r="P111" i="4"/>
  <c r="AT111" i="4"/>
  <c r="R111" i="4"/>
  <c r="T66" i="4"/>
  <c r="T90" i="4"/>
  <c r="T127" i="4"/>
  <c r="T68" i="4"/>
  <c r="T124" i="4"/>
  <c r="T27" i="4"/>
  <c r="T16" i="4"/>
  <c r="T129" i="4"/>
  <c r="T138" i="4"/>
  <c r="AV119" i="4"/>
  <c r="AV47" i="4"/>
  <c r="AV91" i="4"/>
  <c r="AV90" i="4"/>
  <c r="AV35" i="4"/>
  <c r="AV132" i="4"/>
  <c r="AV117" i="4"/>
  <c r="AV104" i="4"/>
  <c r="AV129" i="4"/>
  <c r="T60" i="4"/>
  <c r="AV105" i="4"/>
  <c r="AV76" i="4"/>
  <c r="AV51" i="4"/>
  <c r="T180" i="4"/>
  <c r="T19" i="4"/>
  <c r="AV183" i="4"/>
  <c r="AR42" i="4"/>
  <c r="P42" i="4"/>
  <c r="AT42" i="4"/>
  <c r="R42" i="4"/>
  <c r="AR106" i="4"/>
  <c r="P106" i="4"/>
  <c r="R106" i="4"/>
  <c r="AT106" i="4"/>
  <c r="AR168" i="4"/>
  <c r="P168" i="4"/>
  <c r="AT168" i="4"/>
  <c r="R168" i="4"/>
  <c r="P11" i="4"/>
  <c r="AR11" i="4"/>
  <c r="R11" i="4"/>
  <c r="AT11" i="4"/>
  <c r="AR139" i="4"/>
  <c r="P139" i="4"/>
  <c r="R139" i="4"/>
  <c r="AT139" i="4"/>
  <c r="P31" i="4"/>
  <c r="AR31" i="4"/>
  <c r="AT31" i="4"/>
  <c r="R31" i="4"/>
  <c r="AR36" i="4"/>
  <c r="P36" i="4"/>
  <c r="AT36" i="4"/>
  <c r="R36" i="4"/>
  <c r="P100" i="4"/>
  <c r="AR100" i="4"/>
  <c r="R100" i="4"/>
  <c r="AT100" i="4"/>
  <c r="AR162" i="4"/>
  <c r="P162" i="4"/>
  <c r="AT162" i="4"/>
  <c r="R162" i="4"/>
  <c r="AR22" i="4"/>
  <c r="P22" i="4"/>
  <c r="R22" i="4"/>
  <c r="AT22" i="4"/>
  <c r="AR85" i="4"/>
  <c r="P85" i="4"/>
  <c r="R85" i="4"/>
  <c r="AT85" i="4"/>
  <c r="P186" i="4"/>
  <c r="AR186" i="4"/>
  <c r="R186" i="4"/>
  <c r="AT186" i="4"/>
  <c r="P38" i="4"/>
  <c r="AR38" i="4"/>
  <c r="AT38" i="4"/>
  <c r="R38" i="4"/>
  <c r="P102" i="4"/>
  <c r="AR102" i="4"/>
  <c r="R102" i="4"/>
  <c r="AT102" i="4"/>
  <c r="AR164" i="4"/>
  <c r="P164" i="4"/>
  <c r="AT164" i="4"/>
  <c r="R164" i="4"/>
  <c r="P88" i="4"/>
  <c r="AR88" i="4"/>
  <c r="AT88" i="4"/>
  <c r="R88" i="4"/>
  <c r="AR151" i="4"/>
  <c r="P151" i="4"/>
  <c r="AT151" i="4"/>
  <c r="R151" i="4"/>
  <c r="T73" i="4"/>
  <c r="AR73" i="4"/>
  <c r="AT73" i="4"/>
  <c r="P73" i="4"/>
  <c r="AX73" i="4"/>
  <c r="R73" i="4"/>
  <c r="V73" i="4"/>
  <c r="AV73" i="4"/>
  <c r="P137" i="4"/>
  <c r="AR137" i="4"/>
  <c r="AT137" i="4"/>
  <c r="R137" i="4"/>
  <c r="AR165" i="4"/>
  <c r="P165" i="4"/>
  <c r="AT165" i="4"/>
  <c r="R165" i="4"/>
  <c r="T191" i="4"/>
  <c r="T36" i="4"/>
  <c r="T119" i="4"/>
  <c r="T91" i="4"/>
  <c r="T89" i="4"/>
  <c r="T116" i="4"/>
  <c r="T139" i="4"/>
  <c r="T95" i="4"/>
  <c r="T98" i="4"/>
  <c r="T85" i="4"/>
  <c r="T121" i="4"/>
  <c r="AV164" i="4"/>
  <c r="AV38" i="4"/>
  <c r="AV57" i="4"/>
  <c r="AV167" i="4"/>
  <c r="AV72" i="4"/>
  <c r="AV103" i="4"/>
  <c r="AV26" i="4"/>
  <c r="AV115" i="4"/>
  <c r="AV118" i="4"/>
  <c r="AV15" i="4"/>
  <c r="AV143" i="4"/>
  <c r="AV121" i="4"/>
  <c r="T136" i="4"/>
  <c r="T84" i="4"/>
  <c r="AV24" i="4"/>
  <c r="AV113" i="4"/>
  <c r="AV59" i="4"/>
  <c r="AV6" i="4"/>
  <c r="P50" i="4"/>
  <c r="AR50" i="4"/>
  <c r="AT50" i="4"/>
  <c r="R50" i="4"/>
  <c r="P114" i="4"/>
  <c r="AR114" i="4"/>
  <c r="R114" i="4"/>
  <c r="AT114" i="4"/>
  <c r="AR175" i="4"/>
  <c r="P175" i="4"/>
  <c r="AT175" i="4"/>
  <c r="R175" i="4"/>
  <c r="AR20" i="4"/>
  <c r="P20" i="4"/>
  <c r="AT20" i="4"/>
  <c r="R20" i="4"/>
  <c r="AR83" i="4"/>
  <c r="P83" i="4"/>
  <c r="R83" i="4"/>
  <c r="AT83" i="4"/>
  <c r="AR147" i="4"/>
  <c r="P147" i="4"/>
  <c r="AT147" i="4"/>
  <c r="R147" i="4"/>
  <c r="AR63" i="4"/>
  <c r="AV63" i="4"/>
  <c r="AT63" i="4"/>
  <c r="R63" i="4"/>
  <c r="P63" i="4"/>
  <c r="AX63" i="4"/>
  <c r="V63" i="4"/>
  <c r="T63" i="4"/>
  <c r="AT44" i="4"/>
  <c r="AX44" i="4"/>
  <c r="T44" i="4"/>
  <c r="AR44" i="4"/>
  <c r="AV44" i="4"/>
  <c r="V44" i="4"/>
  <c r="P44" i="4"/>
  <c r="R44" i="4"/>
  <c r="AR108" i="4"/>
  <c r="P108" i="4"/>
  <c r="AT108" i="4"/>
  <c r="R108" i="4"/>
  <c r="AR9" i="4"/>
  <c r="P9" i="4"/>
  <c r="R9" i="4"/>
  <c r="AT9" i="4"/>
  <c r="AR29" i="4"/>
  <c r="P29" i="4"/>
  <c r="R29" i="4"/>
  <c r="AT29" i="4"/>
  <c r="AR93" i="4"/>
  <c r="P93" i="4"/>
  <c r="R93" i="4"/>
  <c r="AT93" i="4"/>
  <c r="P194" i="4"/>
  <c r="AR194" i="4"/>
  <c r="R194" i="4"/>
  <c r="AT194" i="4"/>
  <c r="P46" i="4"/>
  <c r="AR46" i="4"/>
  <c r="R46" i="4"/>
  <c r="AT46" i="4"/>
  <c r="AR110" i="4"/>
  <c r="P110" i="4"/>
  <c r="R110" i="4"/>
  <c r="AT110" i="4"/>
  <c r="AR171" i="4"/>
  <c r="P171" i="4"/>
  <c r="R171" i="4"/>
  <c r="AT171" i="4"/>
  <c r="P32" i="4"/>
  <c r="AR32" i="4"/>
  <c r="AT32" i="4"/>
  <c r="R32" i="4"/>
  <c r="P96" i="4"/>
  <c r="AR96" i="4"/>
  <c r="AT96" i="4"/>
  <c r="R96" i="4"/>
  <c r="AR158" i="4"/>
  <c r="P158" i="4"/>
  <c r="AT158" i="4"/>
  <c r="R158" i="4"/>
  <c r="P18" i="4"/>
  <c r="AR18" i="4"/>
  <c r="AT18" i="4"/>
  <c r="R18" i="4"/>
  <c r="AR81" i="4"/>
  <c r="P81" i="4"/>
  <c r="AT81" i="4"/>
  <c r="R81" i="4"/>
  <c r="AR145" i="4"/>
  <c r="P145" i="4"/>
  <c r="AT145" i="4"/>
  <c r="R145" i="4"/>
  <c r="T176" i="4"/>
  <c r="T141" i="4"/>
  <c r="T88" i="4"/>
  <c r="T126" i="4"/>
  <c r="T146" i="4"/>
  <c r="T115" i="4"/>
  <c r="T130" i="4"/>
  <c r="T134" i="4"/>
  <c r="T58" i="4"/>
  <c r="T97" i="4"/>
  <c r="T93" i="4"/>
  <c r="AV158" i="4"/>
  <c r="AV87" i="4"/>
  <c r="AV131" i="4"/>
  <c r="AV13" i="4"/>
  <c r="AV110" i="4"/>
  <c r="AV125" i="4"/>
  <c r="AV23" i="4"/>
  <c r="AV40" i="4"/>
  <c r="AV128" i="4"/>
  <c r="AV123" i="4"/>
  <c r="AV67" i="4"/>
  <c r="T105" i="4"/>
  <c r="T33" i="4"/>
  <c r="AV94" i="4"/>
  <c r="AV65" i="4"/>
  <c r="AV33" i="4"/>
  <c r="AX51" i="4"/>
  <c r="AX59" i="4"/>
  <c r="AX60" i="4"/>
  <c r="AX42" i="4"/>
  <c r="AX33" i="4"/>
  <c r="AX65" i="4"/>
  <c r="AX144" i="4"/>
  <c r="AX84" i="4"/>
  <c r="AX82" i="4"/>
  <c r="AX83" i="4"/>
  <c r="AX105" i="4"/>
  <c r="AX136" i="4"/>
  <c r="AX94" i="4"/>
  <c r="AX32" i="4"/>
  <c r="AX24" i="4"/>
  <c r="AX76" i="4"/>
  <c r="AX55" i="4"/>
  <c r="AX106" i="4"/>
  <c r="AX113" i="4"/>
  <c r="V60" i="4"/>
  <c r="V84" i="4"/>
  <c r="V59" i="4"/>
  <c r="V33" i="4"/>
  <c r="V32" i="4"/>
  <c r="V24" i="4"/>
  <c r="V76" i="4"/>
  <c r="V83" i="4"/>
  <c r="V65" i="4"/>
  <c r="V113" i="4"/>
  <c r="V82" i="4"/>
  <c r="V55" i="4"/>
  <c r="V105" i="4"/>
  <c r="V94" i="4"/>
  <c r="V42" i="4"/>
  <c r="V136" i="4"/>
  <c r="V144" i="4"/>
  <c r="V106" i="4"/>
  <c r="V51" i="4"/>
  <c r="V138" i="4"/>
  <c r="V67" i="4"/>
  <c r="V145" i="4"/>
  <c r="V121" i="4"/>
  <c r="V107" i="4"/>
  <c r="V93" i="4"/>
  <c r="V97" i="4"/>
  <c r="V142" i="4"/>
  <c r="V96" i="4"/>
  <c r="V123" i="4"/>
  <c r="V129" i="4"/>
  <c r="V85" i="4"/>
  <c r="V143" i="4"/>
  <c r="V99" i="4"/>
  <c r="V98" i="4"/>
  <c r="V41" i="4"/>
  <c r="V15" i="4"/>
  <c r="V30" i="4"/>
  <c r="V101" i="4"/>
  <c r="V31" i="4"/>
  <c r="V128" i="4"/>
  <c r="V100" i="4"/>
  <c r="V58" i="4"/>
  <c r="V134" i="4"/>
  <c r="V104" i="4"/>
  <c r="V135" i="4"/>
  <c r="V50" i="4"/>
  <c r="V118" i="4"/>
  <c r="V95" i="4"/>
  <c r="V40" i="4"/>
  <c r="V140" i="4"/>
  <c r="V133" i="4"/>
  <c r="V130" i="4"/>
  <c r="V122" i="4"/>
  <c r="V23" i="4"/>
  <c r="V111" i="4"/>
  <c r="V139" i="4"/>
  <c r="V16" i="4"/>
  <c r="V137" i="4"/>
  <c r="V117" i="4"/>
  <c r="V115" i="4"/>
  <c r="V132" i="4"/>
  <c r="V116" i="4"/>
  <c r="V27" i="4"/>
  <c r="V125" i="4"/>
  <c r="V162" i="4"/>
  <c r="V146" i="4"/>
  <c r="V103" i="4"/>
  <c r="V26" i="4"/>
  <c r="V110" i="4"/>
  <c r="V72" i="4"/>
  <c r="V126" i="4"/>
  <c r="V172" i="4"/>
  <c r="V81" i="4"/>
  <c r="V49" i="4"/>
  <c r="V120" i="4"/>
  <c r="V35" i="4"/>
  <c r="V13" i="4"/>
  <c r="V89" i="4"/>
  <c r="V88" i="4"/>
  <c r="V174" i="4"/>
  <c r="V124" i="4"/>
  <c r="V108" i="4"/>
  <c r="V114" i="4"/>
  <c r="V112" i="4"/>
  <c r="V90" i="4"/>
  <c r="V119" i="4"/>
  <c r="V177" i="4"/>
  <c r="V127" i="4"/>
  <c r="V167" i="4"/>
  <c r="V66" i="4"/>
  <c r="V68" i="4"/>
  <c r="V102" i="4"/>
  <c r="V56" i="4"/>
  <c r="V131" i="4"/>
  <c r="V91" i="4"/>
  <c r="V109" i="4"/>
  <c r="V141" i="4"/>
  <c r="V159" i="4"/>
  <c r="V37" i="4"/>
  <c r="V46" i="4"/>
  <c r="V178" i="4"/>
  <c r="V176" i="4"/>
  <c r="V158" i="4"/>
  <c r="V36" i="4"/>
  <c r="V57" i="4"/>
  <c r="V191" i="4"/>
  <c r="V164" i="4"/>
  <c r="V86" i="4"/>
  <c r="V48" i="4"/>
  <c r="V47" i="4"/>
  <c r="V38" i="4"/>
  <c r="V92" i="4"/>
  <c r="V87" i="4"/>
  <c r="V195" i="4"/>
  <c r="AX93" i="4"/>
  <c r="AX138" i="4"/>
  <c r="AX107" i="4"/>
  <c r="AX121" i="4"/>
  <c r="AX67" i="4"/>
  <c r="AX97" i="4"/>
  <c r="AX145" i="4"/>
  <c r="AX142" i="4"/>
  <c r="AX123" i="4"/>
  <c r="AX143" i="4"/>
  <c r="AX129" i="4"/>
  <c r="AX98" i="4"/>
  <c r="AX96" i="4"/>
  <c r="AX99" i="4"/>
  <c r="AX30" i="4"/>
  <c r="AX101" i="4"/>
  <c r="AX31" i="4"/>
  <c r="AX85" i="4"/>
  <c r="AX41" i="4"/>
  <c r="AX140" i="4"/>
  <c r="AX128" i="4"/>
  <c r="AX15" i="4"/>
  <c r="AX135" i="4"/>
  <c r="AX104" i="4"/>
  <c r="AX100" i="4"/>
  <c r="AX118" i="4"/>
  <c r="AX50" i="4"/>
  <c r="AX58" i="4"/>
  <c r="AX130" i="4"/>
  <c r="AX134" i="4"/>
  <c r="AX23" i="4"/>
  <c r="AX133" i="4"/>
  <c r="AX95" i="4"/>
  <c r="AX122" i="4"/>
  <c r="AX40" i="4"/>
  <c r="AX115" i="4"/>
  <c r="AX117" i="4"/>
  <c r="AX139" i="4"/>
  <c r="AX137" i="4"/>
  <c r="AX16" i="4"/>
  <c r="AX111" i="4"/>
  <c r="AX26" i="4"/>
  <c r="AX132" i="4"/>
  <c r="AX68" i="4"/>
  <c r="AX35" i="4"/>
  <c r="AX116" i="4"/>
  <c r="AX27" i="4"/>
  <c r="AX108" i="4"/>
  <c r="AX103" i="4"/>
  <c r="AX125" i="4"/>
  <c r="AX124" i="4"/>
  <c r="AX174" i="4"/>
  <c r="AX72" i="4"/>
  <c r="AX81" i="4"/>
  <c r="AX172" i="4"/>
  <c r="AX162" i="4"/>
  <c r="AX110" i="4"/>
  <c r="AX146" i="4"/>
  <c r="AX126" i="4"/>
  <c r="AX120" i="4"/>
  <c r="AX114" i="4"/>
  <c r="AX89" i="4"/>
  <c r="AX56" i="4"/>
  <c r="AX112" i="4"/>
  <c r="AX109" i="4"/>
  <c r="AX49" i="4"/>
  <c r="AX141" i="4"/>
  <c r="AX66" i="4"/>
  <c r="AX167" i="4"/>
  <c r="AX90" i="4"/>
  <c r="AX102" i="4"/>
  <c r="AX91" i="4"/>
  <c r="AX159" i="4"/>
  <c r="AX57" i="4"/>
  <c r="AX158" i="4"/>
  <c r="AX178" i="4"/>
  <c r="AX127" i="4"/>
  <c r="AX36" i="4"/>
  <c r="AX88" i="4"/>
  <c r="AX131" i="4"/>
  <c r="AX37" i="4"/>
  <c r="AX13" i="4"/>
  <c r="AX177" i="4"/>
  <c r="AX119" i="4"/>
  <c r="AX86" i="4"/>
  <c r="AX164" i="4"/>
  <c r="AX46" i="4"/>
  <c r="AX48" i="4"/>
  <c r="AX92" i="4"/>
  <c r="AX47" i="4"/>
  <c r="AX195" i="4"/>
  <c r="AX87" i="4"/>
  <c r="AX38" i="4"/>
  <c r="AX191" i="4"/>
  <c r="AX176" i="4"/>
  <c r="V2" i="38"/>
  <c r="U3" i="38"/>
  <c r="X3" i="4"/>
  <c r="V166" i="4"/>
  <c r="V153" i="4"/>
  <c r="V183" i="4"/>
  <c r="V6" i="4"/>
  <c r="V192" i="4"/>
  <c r="V154" i="4"/>
  <c r="V152" i="4"/>
  <c r="V149" i="4"/>
  <c r="V181" i="4"/>
  <c r="V11" i="4"/>
  <c r="V173" i="4"/>
  <c r="V20" i="4"/>
  <c r="V29" i="4"/>
  <c r="V182" i="4"/>
  <c r="V169" i="4"/>
  <c r="V22" i="4"/>
  <c r="V147" i="4"/>
  <c r="V8" i="4"/>
  <c r="V186" i="4"/>
  <c r="V157" i="4"/>
  <c r="V187" i="4"/>
  <c r="V10" i="4"/>
  <c r="V39" i="4"/>
  <c r="V150" i="4"/>
  <c r="V180" i="4"/>
  <c r="V175" i="4"/>
  <c r="V148" i="4"/>
  <c r="V185" i="4"/>
  <c r="V18" i="4"/>
  <c r="V168" i="4"/>
  <c r="V163" i="4"/>
  <c r="V171" i="4"/>
  <c r="V170" i="4"/>
  <c r="V193" i="4"/>
  <c r="V190" i="4"/>
  <c r="V161" i="4"/>
  <c r="V156" i="4"/>
  <c r="V184" i="4"/>
  <c r="V14" i="4"/>
  <c r="V188" i="4"/>
  <c r="V189" i="4"/>
  <c r="V151" i="4"/>
  <c r="V19" i="4"/>
  <c r="V194" i="4"/>
  <c r="V7" i="4"/>
  <c r="V165" i="4"/>
  <c r="V17" i="4"/>
  <c r="V9" i="4"/>
  <c r="V179" i="4"/>
  <c r="V155" i="4"/>
  <c r="V28" i="4"/>
  <c r="V21" i="4"/>
  <c r="V160" i="4"/>
  <c r="AZ3" i="4"/>
  <c r="AX29" i="4"/>
  <c r="AX185" i="4"/>
  <c r="AX180" i="4"/>
  <c r="AX9" i="4"/>
  <c r="AX10" i="4"/>
  <c r="AX21" i="4"/>
  <c r="AX168" i="4"/>
  <c r="AX157" i="4"/>
  <c r="AX186" i="4"/>
  <c r="AX39" i="4"/>
  <c r="AX161" i="4"/>
  <c r="AX183" i="4"/>
  <c r="AX193" i="4"/>
  <c r="AX179" i="4"/>
  <c r="AX155" i="4"/>
  <c r="AX169" i="4"/>
  <c r="AX11" i="4"/>
  <c r="AX7" i="4"/>
  <c r="AX152" i="4"/>
  <c r="AX182" i="4"/>
  <c r="AX154" i="4"/>
  <c r="AX14" i="4"/>
  <c r="AX19" i="4"/>
  <c r="AX6" i="4"/>
  <c r="AX181" i="4"/>
  <c r="AX187" i="4"/>
  <c r="AX175" i="4"/>
  <c r="AX173" i="4"/>
  <c r="AX163" i="4"/>
  <c r="AX151" i="4"/>
  <c r="AX188" i="4"/>
  <c r="AX166" i="4"/>
  <c r="AX184" i="4"/>
  <c r="AX192" i="4"/>
  <c r="AX156" i="4"/>
  <c r="AX28" i="4"/>
  <c r="AX171" i="4"/>
  <c r="AX148" i="4"/>
  <c r="AX22" i="4"/>
  <c r="AX194" i="4"/>
  <c r="AX17" i="4"/>
  <c r="AX160" i="4"/>
  <c r="AX170" i="4"/>
  <c r="AX150" i="4"/>
  <c r="AX147" i="4"/>
  <c r="AX189" i="4"/>
  <c r="AX190" i="4"/>
  <c r="AX18" i="4"/>
  <c r="AX165" i="4"/>
  <c r="AX20" i="4"/>
  <c r="AX153" i="4"/>
  <c r="AX8" i="4"/>
  <c r="AX149" i="4"/>
  <c r="AZ199" i="4" l="1"/>
  <c r="AZ198" i="4"/>
  <c r="X199" i="4"/>
  <c r="X198" i="4"/>
  <c r="X74" i="4"/>
  <c r="X79" i="4"/>
  <c r="X80" i="4"/>
  <c r="X64" i="4"/>
  <c r="X71" i="4"/>
  <c r="AZ79" i="4"/>
  <c r="AZ80" i="4"/>
  <c r="AZ64" i="4"/>
  <c r="AZ71" i="4"/>
  <c r="AZ74" i="4"/>
  <c r="X197" i="4"/>
  <c r="X196" i="4"/>
  <c r="AZ197" i="4"/>
  <c r="AZ196" i="4"/>
  <c r="AZ70" i="4"/>
  <c r="AZ75" i="4"/>
  <c r="AZ25" i="4"/>
  <c r="AZ43" i="4"/>
  <c r="X73" i="4"/>
  <c r="X43" i="4"/>
  <c r="X75" i="4"/>
  <c r="X25" i="4"/>
  <c r="X61" i="4"/>
  <c r="AZ44" i="4"/>
  <c r="AZ73" i="4"/>
  <c r="X34" i="4"/>
  <c r="X77" i="4"/>
  <c r="X44" i="4"/>
  <c r="X53" i="4"/>
  <c r="X52" i="4"/>
  <c r="X62" i="4"/>
  <c r="X54" i="4"/>
  <c r="X45" i="4"/>
  <c r="X63" i="4"/>
  <c r="X78" i="4"/>
  <c r="X69" i="4"/>
  <c r="X70" i="4"/>
  <c r="AZ78" i="4"/>
  <c r="AZ53" i="4"/>
  <c r="AZ54" i="4"/>
  <c r="AZ62" i="4"/>
  <c r="AZ52" i="4"/>
  <c r="AZ45" i="4"/>
  <c r="AZ69" i="4"/>
  <c r="AZ34" i="4"/>
  <c r="AZ63" i="4"/>
  <c r="AZ61" i="4"/>
  <c r="AZ77" i="4"/>
  <c r="X51" i="4"/>
  <c r="X60" i="4"/>
  <c r="X42" i="4"/>
  <c r="X83" i="4"/>
  <c r="X24" i="4"/>
  <c r="X59" i="4"/>
  <c r="X65" i="4"/>
  <c r="X84" i="4"/>
  <c r="X82" i="4"/>
  <c r="X33" i="4"/>
  <c r="X144" i="4"/>
  <c r="X106" i="4"/>
  <c r="X55" i="4"/>
  <c r="X136" i="4"/>
  <c r="X94" i="4"/>
  <c r="X113" i="4"/>
  <c r="X105" i="4"/>
  <c r="X32" i="4"/>
  <c r="X76" i="4"/>
  <c r="AZ42" i="4"/>
  <c r="AZ60" i="4"/>
  <c r="AZ59" i="4"/>
  <c r="AZ51" i="4"/>
  <c r="AZ83" i="4"/>
  <c r="AZ65" i="4"/>
  <c r="AZ33" i="4"/>
  <c r="AZ82" i="4"/>
  <c r="AZ84" i="4"/>
  <c r="AZ106" i="4"/>
  <c r="AZ144" i="4"/>
  <c r="AZ32" i="4"/>
  <c r="AZ76" i="4"/>
  <c r="AZ55" i="4"/>
  <c r="AZ24" i="4"/>
  <c r="AZ105" i="4"/>
  <c r="AZ136" i="4"/>
  <c r="AZ113" i="4"/>
  <c r="AZ94" i="4"/>
  <c r="AZ93" i="4"/>
  <c r="AZ145" i="4"/>
  <c r="AZ67" i="4"/>
  <c r="AZ138" i="4"/>
  <c r="AZ96" i="4"/>
  <c r="AZ121" i="4"/>
  <c r="AZ97" i="4"/>
  <c r="AZ142" i="4"/>
  <c r="AZ107" i="4"/>
  <c r="AZ85" i="4"/>
  <c r="AZ143" i="4"/>
  <c r="AZ123" i="4"/>
  <c r="AZ98" i="4"/>
  <c r="AZ129" i="4"/>
  <c r="AZ101" i="4"/>
  <c r="AZ99" i="4"/>
  <c r="AZ31" i="4"/>
  <c r="AZ30" i="4"/>
  <c r="AZ58" i="4"/>
  <c r="AZ134" i="4"/>
  <c r="AZ135" i="4"/>
  <c r="AZ15" i="4"/>
  <c r="AZ128" i="4"/>
  <c r="AZ140" i="4"/>
  <c r="AZ41" i="4"/>
  <c r="AZ104" i="4"/>
  <c r="AZ40" i="4"/>
  <c r="AZ95" i="4"/>
  <c r="AZ50" i="4"/>
  <c r="AZ23" i="4"/>
  <c r="AZ133" i="4"/>
  <c r="AZ122" i="4"/>
  <c r="AZ100" i="4"/>
  <c r="AZ118" i="4"/>
  <c r="AZ130" i="4"/>
  <c r="AZ115" i="4"/>
  <c r="AZ117" i="4"/>
  <c r="AZ16" i="4"/>
  <c r="AZ132" i="4"/>
  <c r="AZ125" i="4"/>
  <c r="AZ111" i="4"/>
  <c r="AZ137" i="4"/>
  <c r="AZ35" i="4"/>
  <c r="AZ116" i="4"/>
  <c r="AZ26" i="4"/>
  <c r="AZ139" i="4"/>
  <c r="AZ124" i="4"/>
  <c r="AZ172" i="4"/>
  <c r="AZ27" i="4"/>
  <c r="AZ146" i="4"/>
  <c r="AZ81" i="4"/>
  <c r="AZ110" i="4"/>
  <c r="AZ162" i="4"/>
  <c r="AZ108" i="4"/>
  <c r="AZ103" i="4"/>
  <c r="AZ68" i="4"/>
  <c r="AZ102" i="4"/>
  <c r="AZ88" i="4"/>
  <c r="AZ56" i="4"/>
  <c r="AZ114" i="4"/>
  <c r="AZ89" i="4"/>
  <c r="AZ13" i="4"/>
  <c r="AZ72" i="4"/>
  <c r="AZ120" i="4"/>
  <c r="AZ167" i="4"/>
  <c r="AZ126" i="4"/>
  <c r="AZ49" i="4"/>
  <c r="AZ177" i="4"/>
  <c r="AZ66" i="4"/>
  <c r="AZ141" i="4"/>
  <c r="AZ109" i="4"/>
  <c r="AZ91" i="4"/>
  <c r="AZ112" i="4"/>
  <c r="AZ37" i="4"/>
  <c r="AZ131" i="4"/>
  <c r="AZ158" i="4"/>
  <c r="AZ174" i="4"/>
  <c r="AZ57" i="4"/>
  <c r="AZ176" i="4"/>
  <c r="AZ178" i="4"/>
  <c r="AZ92" i="4"/>
  <c r="AZ119" i="4"/>
  <c r="AZ48" i="4"/>
  <c r="AZ47" i="4"/>
  <c r="AZ195" i="4"/>
  <c r="AZ46" i="4"/>
  <c r="AZ159" i="4"/>
  <c r="AZ87" i="4"/>
  <c r="AZ86" i="4"/>
  <c r="AZ164" i="4"/>
  <c r="AZ127" i="4"/>
  <c r="AZ36" i="4"/>
  <c r="AZ38" i="4"/>
  <c r="AZ191" i="4"/>
  <c r="AZ90" i="4"/>
  <c r="X138" i="4"/>
  <c r="X67" i="4"/>
  <c r="X93" i="4"/>
  <c r="X145" i="4"/>
  <c r="X121" i="4"/>
  <c r="X107" i="4"/>
  <c r="X96" i="4"/>
  <c r="X142" i="4"/>
  <c r="X85" i="4"/>
  <c r="X129" i="4"/>
  <c r="X143" i="4"/>
  <c r="X98" i="4"/>
  <c r="X97" i="4"/>
  <c r="X99" i="4"/>
  <c r="X123" i="4"/>
  <c r="X30" i="4"/>
  <c r="X41" i="4"/>
  <c r="X15" i="4"/>
  <c r="X128" i="4"/>
  <c r="X58" i="4"/>
  <c r="X31" i="4"/>
  <c r="X100" i="4"/>
  <c r="X140" i="4"/>
  <c r="X101" i="4"/>
  <c r="X134" i="4"/>
  <c r="X130" i="4"/>
  <c r="X40" i="4"/>
  <c r="X95" i="4"/>
  <c r="X135" i="4"/>
  <c r="X50" i="4"/>
  <c r="X122" i="4"/>
  <c r="X23" i="4"/>
  <c r="X133" i="4"/>
  <c r="X111" i="4"/>
  <c r="X139" i="4"/>
  <c r="X118" i="4"/>
  <c r="X16" i="4"/>
  <c r="X132" i="4"/>
  <c r="X137" i="4"/>
  <c r="X115" i="4"/>
  <c r="X125" i="4"/>
  <c r="X35" i="4"/>
  <c r="X27" i="4"/>
  <c r="X104" i="4"/>
  <c r="X117" i="4"/>
  <c r="X116" i="4"/>
  <c r="X68" i="4"/>
  <c r="X124" i="4"/>
  <c r="X81" i="4"/>
  <c r="X174" i="4"/>
  <c r="X114" i="4"/>
  <c r="X72" i="4"/>
  <c r="X26" i="4"/>
  <c r="X162" i="4"/>
  <c r="X172" i="4"/>
  <c r="X13" i="4"/>
  <c r="X108" i="4"/>
  <c r="X56" i="4"/>
  <c r="X110" i="4"/>
  <c r="X89" i="4"/>
  <c r="X146" i="4"/>
  <c r="X102" i="4"/>
  <c r="X49" i="4"/>
  <c r="X88" i="4"/>
  <c r="X126" i="4"/>
  <c r="X91" i="4"/>
  <c r="X103" i="4"/>
  <c r="X120" i="4"/>
  <c r="X109" i="4"/>
  <c r="X127" i="4"/>
  <c r="X167" i="4"/>
  <c r="X119" i="4"/>
  <c r="X90" i="4"/>
  <c r="X131" i="4"/>
  <c r="X177" i="4"/>
  <c r="X57" i="4"/>
  <c r="X176" i="4"/>
  <c r="X159" i="4"/>
  <c r="X158" i="4"/>
  <c r="X38" i="4"/>
  <c r="X141" i="4"/>
  <c r="X66" i="4"/>
  <c r="X191" i="4"/>
  <c r="X47" i="4"/>
  <c r="X178" i="4"/>
  <c r="X48" i="4"/>
  <c r="X87" i="4"/>
  <c r="X86" i="4"/>
  <c r="X164" i="4"/>
  <c r="X37" i="4"/>
  <c r="X92" i="4"/>
  <c r="X195" i="4"/>
  <c r="X46" i="4"/>
  <c r="X112" i="4"/>
  <c r="X36" i="4"/>
  <c r="W2" i="38"/>
  <c r="V3" i="38"/>
  <c r="BB3" i="4"/>
  <c r="AZ175" i="4"/>
  <c r="AZ168" i="4"/>
  <c r="AZ22" i="4"/>
  <c r="AZ163" i="4"/>
  <c r="AZ179" i="4"/>
  <c r="AZ156" i="4"/>
  <c r="AZ10" i="4"/>
  <c r="AZ147" i="4"/>
  <c r="AZ165" i="4"/>
  <c r="AZ152" i="4"/>
  <c r="AZ184" i="4"/>
  <c r="AZ185" i="4"/>
  <c r="AZ7" i="4"/>
  <c r="AZ11" i="4"/>
  <c r="AZ194" i="4"/>
  <c r="AZ157" i="4"/>
  <c r="AZ39" i="4"/>
  <c r="AZ8" i="4"/>
  <c r="AZ190" i="4"/>
  <c r="AZ151" i="4"/>
  <c r="AZ182" i="4"/>
  <c r="AZ166" i="4"/>
  <c r="AZ9" i="4"/>
  <c r="AZ187" i="4"/>
  <c r="AZ19" i="4"/>
  <c r="AZ170" i="4"/>
  <c r="AZ154" i="4"/>
  <c r="AZ17" i="4"/>
  <c r="AZ192" i="4"/>
  <c r="AZ189" i="4"/>
  <c r="AZ186" i="4"/>
  <c r="AZ180" i="4"/>
  <c r="AZ6" i="4"/>
  <c r="AZ150" i="4"/>
  <c r="AZ181" i="4"/>
  <c r="AZ155" i="4"/>
  <c r="AZ193" i="4"/>
  <c r="AZ183" i="4"/>
  <c r="AZ171" i="4"/>
  <c r="AZ18" i="4"/>
  <c r="AZ169" i="4"/>
  <c r="AZ21" i="4"/>
  <c r="AZ148" i="4"/>
  <c r="AZ153" i="4"/>
  <c r="AZ29" i="4"/>
  <c r="AZ160" i="4"/>
  <c r="AZ161" i="4"/>
  <c r="AZ28" i="4"/>
  <c r="AZ188" i="4"/>
  <c r="AZ14" i="4"/>
  <c r="AZ149" i="4"/>
  <c r="AZ20" i="4"/>
  <c r="AZ173" i="4"/>
  <c r="Z3" i="4"/>
  <c r="X173" i="4"/>
  <c r="X147" i="4"/>
  <c r="X19" i="4"/>
  <c r="X10" i="4"/>
  <c r="X149" i="4"/>
  <c r="X153" i="4"/>
  <c r="X148" i="4"/>
  <c r="X39" i="4"/>
  <c r="X179" i="4"/>
  <c r="X193" i="4"/>
  <c r="X192" i="4"/>
  <c r="X181" i="4"/>
  <c r="X194" i="4"/>
  <c r="X11" i="4"/>
  <c r="X182" i="4"/>
  <c r="X175" i="4"/>
  <c r="X166" i="4"/>
  <c r="X171" i="4"/>
  <c r="X183" i="4"/>
  <c r="X7" i="4"/>
  <c r="X155" i="4"/>
  <c r="X180" i="4"/>
  <c r="X14" i="4"/>
  <c r="X188" i="4"/>
  <c r="X184" i="4"/>
  <c r="X156" i="4"/>
  <c r="X20" i="4"/>
  <c r="X28" i="4"/>
  <c r="X168" i="4"/>
  <c r="X152" i="4"/>
  <c r="X187" i="4"/>
  <c r="X8" i="4"/>
  <c r="X169" i="4"/>
  <c r="X161" i="4"/>
  <c r="X186" i="4"/>
  <c r="X150" i="4"/>
  <c r="X18" i="4"/>
  <c r="X157" i="4"/>
  <c r="X6" i="4"/>
  <c r="X165" i="4"/>
  <c r="X190" i="4"/>
  <c r="X22" i="4"/>
  <c r="X9" i="4"/>
  <c r="X21" i="4"/>
  <c r="X189" i="4"/>
  <c r="X185" i="4"/>
  <c r="X151" i="4"/>
  <c r="X29" i="4"/>
  <c r="X160" i="4"/>
  <c r="X154" i="4"/>
  <c r="X17" i="4"/>
  <c r="X163" i="4"/>
  <c r="X170" i="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I48" i="34"/>
  <c r="AI47" i="34"/>
  <c r="AI45" i="34"/>
  <c r="AI44" i="34"/>
  <c r="AI43" i="34"/>
  <c r="AI42" i="34"/>
  <c r="AI41" i="34"/>
  <c r="AI40" i="34"/>
  <c r="AI39" i="34"/>
  <c r="AI38" i="34"/>
  <c r="AI37" i="34"/>
  <c r="AI36" i="34"/>
  <c r="AI35" i="34"/>
  <c r="AI34" i="34"/>
  <c r="AI33" i="34"/>
  <c r="AI32" i="34"/>
  <c r="AI31" i="34"/>
  <c r="AI30" i="34"/>
  <c r="AI28" i="34"/>
  <c r="AH28" i="34"/>
  <c r="AH29" i="34" s="1"/>
  <c r="AH30" i="34" s="1"/>
  <c r="Q48" i="34"/>
  <c r="Q47" i="34"/>
  <c r="Q45" i="34"/>
  <c r="Q44" i="34"/>
  <c r="Q43" i="34"/>
  <c r="Q42" i="34"/>
  <c r="Q41" i="34"/>
  <c r="Q40" i="34"/>
  <c r="Q39" i="34"/>
  <c r="Q38" i="34"/>
  <c r="Q37" i="34"/>
  <c r="Q36" i="34"/>
  <c r="Q35" i="34"/>
  <c r="Q34" i="34"/>
  <c r="Q33" i="34"/>
  <c r="Q32" i="34"/>
  <c r="Q31" i="34"/>
  <c r="Q30" i="34"/>
  <c r="Q28" i="34"/>
  <c r="K70" i="34"/>
  <c r="K69" i="34"/>
  <c r="K45" i="34"/>
  <c r="K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8" i="34"/>
  <c r="P28" i="34"/>
  <c r="P29" i="34" s="1"/>
  <c r="P30" i="34" s="1"/>
  <c r="J28" i="34"/>
  <c r="J29" i="34" s="1"/>
  <c r="J30" i="34" s="1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H6" i="34"/>
  <c r="AH7" i="34" s="1"/>
  <c r="AH8" i="34" s="1"/>
  <c r="AH9" i="34" s="1"/>
  <c r="AH10" i="34" s="1"/>
  <c r="AH11" i="34" s="1"/>
  <c r="AH12" i="34" s="1"/>
  <c r="AH13" i="34" s="1"/>
  <c r="AH14" i="34" s="1"/>
  <c r="AH15" i="34" s="1"/>
  <c r="AH16" i="34" s="1"/>
  <c r="AH17" i="34" s="1"/>
  <c r="AH18" i="34" s="1"/>
  <c r="AH19" i="34" s="1"/>
  <c r="AH20" i="34" s="1"/>
  <c r="AH21" i="34" s="1"/>
  <c r="AH22" i="34" s="1"/>
  <c r="AH23" i="34" s="1"/>
  <c r="AH25" i="34" s="1"/>
  <c r="AH26" i="34" s="1"/>
  <c r="AB6" i="34"/>
  <c r="AB7" i="34" s="1"/>
  <c r="AB8" i="34" s="1"/>
  <c r="AB9" i="34" s="1"/>
  <c r="AB10" i="34" s="1"/>
  <c r="AB11" i="34" s="1"/>
  <c r="AB12" i="34" s="1"/>
  <c r="AB13" i="34" s="1"/>
  <c r="AB14" i="34" s="1"/>
  <c r="AB15" i="34" s="1"/>
  <c r="AB16" i="34" s="1"/>
  <c r="AB17" i="34" s="1"/>
  <c r="AB18" i="34" s="1"/>
  <c r="AB19" i="34" s="1"/>
  <c r="AB20" i="34" s="1"/>
  <c r="AB21" i="34" s="1"/>
  <c r="AB22" i="34" s="1"/>
  <c r="AB23" i="34" s="1"/>
  <c r="AB25" i="34" s="1"/>
  <c r="AB26" i="34" s="1"/>
  <c r="V6" i="34"/>
  <c r="V7" i="34" s="1"/>
  <c r="V8" i="34" s="1"/>
  <c r="V9" i="34" s="1"/>
  <c r="V10" i="34" s="1"/>
  <c r="V11" i="34" s="1"/>
  <c r="V12" i="34" s="1"/>
  <c r="V13" i="34" s="1"/>
  <c r="V14" i="34" s="1"/>
  <c r="V15" i="34" s="1"/>
  <c r="V16" i="34" s="1"/>
  <c r="V17" i="34" s="1"/>
  <c r="V18" i="34" s="1"/>
  <c r="V19" i="34" s="1"/>
  <c r="V20" i="34" s="1"/>
  <c r="V21" i="34" s="1"/>
  <c r="V22" i="34" s="1"/>
  <c r="V23" i="34" s="1"/>
  <c r="V25" i="34" s="1"/>
  <c r="V26" i="34" s="1"/>
  <c r="P6" i="34"/>
  <c r="J6" i="34"/>
  <c r="J7" i="34" s="1"/>
  <c r="J8" i="34" s="1"/>
  <c r="AI26" i="34"/>
  <c r="AI25" i="34"/>
  <c r="AI23" i="34"/>
  <c r="AI22" i="34"/>
  <c r="AI21" i="34"/>
  <c r="AI20" i="34"/>
  <c r="AI19" i="34"/>
  <c r="AI18" i="34"/>
  <c r="AI17" i="34"/>
  <c r="AI16" i="34"/>
  <c r="AI15" i="34"/>
  <c r="AI14" i="34"/>
  <c r="AI13" i="34"/>
  <c r="AI12" i="34"/>
  <c r="AI11" i="34"/>
  <c r="AI10" i="34"/>
  <c r="AI9" i="34"/>
  <c r="AI8" i="34"/>
  <c r="AI6" i="34"/>
  <c r="AC26" i="34"/>
  <c r="AC25" i="34"/>
  <c r="AC23" i="34"/>
  <c r="AC22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6" i="34"/>
  <c r="W26" i="34"/>
  <c r="W25" i="34"/>
  <c r="W23" i="34"/>
  <c r="W22" i="34"/>
  <c r="W21" i="34"/>
  <c r="W20" i="34"/>
  <c r="W19" i="34"/>
  <c r="W18" i="34"/>
  <c r="W17" i="34"/>
  <c r="W16" i="34"/>
  <c r="W15" i="34"/>
  <c r="W14" i="34"/>
  <c r="W13" i="34"/>
  <c r="W12" i="34"/>
  <c r="Q12" i="34"/>
  <c r="W11" i="34"/>
  <c r="W10" i="34"/>
  <c r="W9" i="34"/>
  <c r="W8" i="34"/>
  <c r="W6" i="34"/>
  <c r="Q26" i="34"/>
  <c r="Q25" i="34"/>
  <c r="Q23" i="34"/>
  <c r="Q22" i="34"/>
  <c r="Q21" i="34"/>
  <c r="Q20" i="34"/>
  <c r="Q19" i="34"/>
  <c r="Q18" i="34"/>
  <c r="Q17" i="34"/>
  <c r="Q16" i="34"/>
  <c r="Q15" i="34"/>
  <c r="Q14" i="34"/>
  <c r="Q13" i="34"/>
  <c r="Q11" i="34"/>
  <c r="Q10" i="34"/>
  <c r="Q9" i="34"/>
  <c r="Q8" i="34"/>
  <c r="Q6" i="34"/>
  <c r="K26" i="34"/>
  <c r="K25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6" i="34"/>
  <c r="AN87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BB199" i="4" l="1"/>
  <c r="BB198" i="4"/>
  <c r="Z199" i="4"/>
  <c r="Z198" i="4"/>
  <c r="Z79" i="4"/>
  <c r="Z80" i="4"/>
  <c r="Z64" i="4"/>
  <c r="Z71" i="4"/>
  <c r="Z74" i="4"/>
  <c r="BB64" i="4"/>
  <c r="BB71" i="4"/>
  <c r="BB74" i="4"/>
  <c r="BB79" i="4"/>
  <c r="BB80" i="4"/>
  <c r="BB197" i="4"/>
  <c r="BB196" i="4"/>
  <c r="Z197" i="4"/>
  <c r="Z196" i="4"/>
  <c r="Z25" i="4"/>
  <c r="Z43" i="4"/>
  <c r="Z75" i="4"/>
  <c r="BB43" i="4"/>
  <c r="BB75" i="4"/>
  <c r="BB25" i="4"/>
  <c r="Z53" i="4"/>
  <c r="Z52" i="4"/>
  <c r="Z54" i="4"/>
  <c r="Z62" i="4"/>
  <c r="Z78" i="4"/>
  <c r="Z45" i="4"/>
  <c r="Z69" i="4"/>
  <c r="Z61" i="4"/>
  <c r="Z34" i="4"/>
  <c r="Z73" i="4"/>
  <c r="Z63" i="4"/>
  <c r="Z44" i="4"/>
  <c r="Z77" i="4"/>
  <c r="Z70" i="4"/>
  <c r="BB53" i="4"/>
  <c r="BB52" i="4"/>
  <c r="BB54" i="4"/>
  <c r="BB45" i="4"/>
  <c r="BB70" i="4"/>
  <c r="BB78" i="4"/>
  <c r="BB69" i="4"/>
  <c r="BB77" i="4"/>
  <c r="BB44" i="4"/>
  <c r="BB61" i="4"/>
  <c r="BB34" i="4"/>
  <c r="BB62" i="4"/>
  <c r="BB63" i="4"/>
  <c r="BB73" i="4"/>
  <c r="Z60" i="4"/>
  <c r="Z42" i="4"/>
  <c r="Z33" i="4"/>
  <c r="Z82" i="4"/>
  <c r="Z83" i="4"/>
  <c r="Z144" i="4"/>
  <c r="Z59" i="4"/>
  <c r="Z32" i="4"/>
  <c r="Z106" i="4"/>
  <c r="Z113" i="4"/>
  <c r="Z24" i="4"/>
  <c r="Z84" i="4"/>
  <c r="Z65" i="4"/>
  <c r="Z76" i="4"/>
  <c r="Z55" i="4"/>
  <c r="Z136" i="4"/>
  <c r="Z51" i="4"/>
  <c r="Z94" i="4"/>
  <c r="Z105" i="4"/>
  <c r="BB60" i="4"/>
  <c r="BB42" i="4"/>
  <c r="BB83" i="4"/>
  <c r="BB55" i="4"/>
  <c r="BB144" i="4"/>
  <c r="BB84" i="4"/>
  <c r="BB59" i="4"/>
  <c r="BB51" i="4"/>
  <c r="BB33" i="4"/>
  <c r="BB65" i="4"/>
  <c r="BB106" i="4"/>
  <c r="BB32" i="4"/>
  <c r="BB24" i="4"/>
  <c r="BB76" i="4"/>
  <c r="BB82" i="4"/>
  <c r="BB136" i="4"/>
  <c r="BB94" i="4"/>
  <c r="BB113" i="4"/>
  <c r="BB105" i="4"/>
  <c r="BB67" i="4"/>
  <c r="BB107" i="4"/>
  <c r="BB121" i="4"/>
  <c r="BB145" i="4"/>
  <c r="BB93" i="4"/>
  <c r="BB142" i="4"/>
  <c r="BB138" i="4"/>
  <c r="BB97" i="4"/>
  <c r="BB123" i="4"/>
  <c r="BB143" i="4"/>
  <c r="BB96" i="4"/>
  <c r="BB99" i="4"/>
  <c r="BB85" i="4"/>
  <c r="BB129" i="4"/>
  <c r="BB98" i="4"/>
  <c r="BB41" i="4"/>
  <c r="BB31" i="4"/>
  <c r="BB128" i="4"/>
  <c r="BB101" i="4"/>
  <c r="BB30" i="4"/>
  <c r="BB15" i="4"/>
  <c r="BB58" i="4"/>
  <c r="BB100" i="4"/>
  <c r="BB104" i="4"/>
  <c r="BB140" i="4"/>
  <c r="BB134" i="4"/>
  <c r="BB135" i="4"/>
  <c r="BB50" i="4"/>
  <c r="BB40" i="4"/>
  <c r="BB95" i="4"/>
  <c r="BB130" i="4"/>
  <c r="BB118" i="4"/>
  <c r="BB139" i="4"/>
  <c r="BB133" i="4"/>
  <c r="BB16" i="4"/>
  <c r="BB125" i="4"/>
  <c r="BB132" i="4"/>
  <c r="BB137" i="4"/>
  <c r="BB26" i="4"/>
  <c r="BB27" i="4"/>
  <c r="BB122" i="4"/>
  <c r="BB115" i="4"/>
  <c r="BB116" i="4"/>
  <c r="BB68" i="4"/>
  <c r="BB35" i="4"/>
  <c r="BB111" i="4"/>
  <c r="BB117" i="4"/>
  <c r="BB81" i="4"/>
  <c r="BB72" i="4"/>
  <c r="BB162" i="4"/>
  <c r="BB146" i="4"/>
  <c r="BB124" i="4"/>
  <c r="BB110" i="4"/>
  <c r="BB172" i="4"/>
  <c r="BB174" i="4"/>
  <c r="BB103" i="4"/>
  <c r="BB23" i="4"/>
  <c r="BB102" i="4"/>
  <c r="BB126" i="4"/>
  <c r="BB13" i="4"/>
  <c r="BB88" i="4"/>
  <c r="BB49" i="4"/>
  <c r="BB127" i="4"/>
  <c r="BB167" i="4"/>
  <c r="BB119" i="4"/>
  <c r="BB112" i="4"/>
  <c r="BB177" i="4"/>
  <c r="BB66" i="4"/>
  <c r="BB114" i="4"/>
  <c r="BB89" i="4"/>
  <c r="BB90" i="4"/>
  <c r="BB56" i="4"/>
  <c r="BB108" i="4"/>
  <c r="BB158" i="4"/>
  <c r="BB159" i="4"/>
  <c r="BB120" i="4"/>
  <c r="BB178" i="4"/>
  <c r="BB109" i="4"/>
  <c r="BB91" i="4"/>
  <c r="BB92" i="4"/>
  <c r="BB176" i="4"/>
  <c r="BB37" i="4"/>
  <c r="BB141" i="4"/>
  <c r="BB131" i="4"/>
  <c r="BB86" i="4"/>
  <c r="BB48" i="4"/>
  <c r="BB191" i="4"/>
  <c r="BB164" i="4"/>
  <c r="BB195" i="4"/>
  <c r="BB57" i="4"/>
  <c r="BB38" i="4"/>
  <c r="BB46" i="4"/>
  <c r="BB87" i="4"/>
  <c r="BB47" i="4"/>
  <c r="BB36" i="4"/>
  <c r="Z138" i="4"/>
  <c r="Z93" i="4"/>
  <c r="Z67" i="4"/>
  <c r="Z121" i="4"/>
  <c r="Z107" i="4"/>
  <c r="Z145" i="4"/>
  <c r="Z96" i="4"/>
  <c r="Z142" i="4"/>
  <c r="Z85" i="4"/>
  <c r="Z97" i="4"/>
  <c r="Z123" i="4"/>
  <c r="Z129" i="4"/>
  <c r="Z30" i="4"/>
  <c r="Z98" i="4"/>
  <c r="Z15" i="4"/>
  <c r="Z41" i="4"/>
  <c r="Z100" i="4"/>
  <c r="Z58" i="4"/>
  <c r="Z143" i="4"/>
  <c r="Z99" i="4"/>
  <c r="Z128" i="4"/>
  <c r="Z101" i="4"/>
  <c r="Z104" i="4"/>
  <c r="Z31" i="4"/>
  <c r="Z140" i="4"/>
  <c r="Z134" i="4"/>
  <c r="Z130" i="4"/>
  <c r="Z50" i="4"/>
  <c r="Z118" i="4"/>
  <c r="Z95" i="4"/>
  <c r="Z135" i="4"/>
  <c r="Z133" i="4"/>
  <c r="Z40" i="4"/>
  <c r="Z23" i="4"/>
  <c r="Z132" i="4"/>
  <c r="Z16" i="4"/>
  <c r="Z117" i="4"/>
  <c r="Z122" i="4"/>
  <c r="Z115" i="4"/>
  <c r="Z139" i="4"/>
  <c r="Z27" i="4"/>
  <c r="Z68" i="4"/>
  <c r="Z116" i="4"/>
  <c r="Z111" i="4"/>
  <c r="Z125" i="4"/>
  <c r="Z81" i="4"/>
  <c r="Z124" i="4"/>
  <c r="Z72" i="4"/>
  <c r="Z26" i="4"/>
  <c r="Z162" i="4"/>
  <c r="Z137" i="4"/>
  <c r="Z35" i="4"/>
  <c r="Z146" i="4"/>
  <c r="Z120" i="4"/>
  <c r="Z103" i="4"/>
  <c r="Z114" i="4"/>
  <c r="Z172" i="4"/>
  <c r="Z108" i="4"/>
  <c r="Z13" i="4"/>
  <c r="Z49" i="4"/>
  <c r="Z174" i="4"/>
  <c r="Z127" i="4"/>
  <c r="Z102" i="4"/>
  <c r="Z167" i="4"/>
  <c r="Z88" i="4"/>
  <c r="Z112" i="4"/>
  <c r="Z90" i="4"/>
  <c r="Z89" i="4"/>
  <c r="Z91" i="4"/>
  <c r="Z109" i="4"/>
  <c r="Z177" i="4"/>
  <c r="Z126" i="4"/>
  <c r="Z56" i="4"/>
  <c r="Z141" i="4"/>
  <c r="Z131" i="4"/>
  <c r="Z66" i="4"/>
  <c r="Z195" i="4"/>
  <c r="Z176" i="4"/>
  <c r="Z38" i="4"/>
  <c r="Z37" i="4"/>
  <c r="Z110" i="4"/>
  <c r="Z158" i="4"/>
  <c r="Z119" i="4"/>
  <c r="Z57" i="4"/>
  <c r="Z178" i="4"/>
  <c r="Z87" i="4"/>
  <c r="Z159" i="4"/>
  <c r="Z47" i="4"/>
  <c r="Z86" i="4"/>
  <c r="Z48" i="4"/>
  <c r="Z36" i="4"/>
  <c r="Z92" i="4"/>
  <c r="Z46" i="4"/>
  <c r="Z191" i="4"/>
  <c r="Z164" i="4"/>
  <c r="X2" i="38"/>
  <c r="W3" i="38"/>
  <c r="BD3" i="4"/>
  <c r="BB21" i="4"/>
  <c r="BB193" i="4"/>
  <c r="BB148" i="4"/>
  <c r="BB19" i="4"/>
  <c r="BB29" i="4"/>
  <c r="BB173" i="4"/>
  <c r="BB186" i="4"/>
  <c r="BB192" i="4"/>
  <c r="BB175" i="4"/>
  <c r="BB6" i="4"/>
  <c r="BB22" i="4"/>
  <c r="BB28" i="4"/>
  <c r="BB194" i="4"/>
  <c r="BB10" i="4"/>
  <c r="BB170" i="4"/>
  <c r="BB182" i="4"/>
  <c r="BB157" i="4"/>
  <c r="BB14" i="4"/>
  <c r="BB180" i="4"/>
  <c r="BB184" i="4"/>
  <c r="BB163" i="4"/>
  <c r="BB168" i="4"/>
  <c r="BB161" i="4"/>
  <c r="BB183" i="4"/>
  <c r="BB185" i="4"/>
  <c r="BB151" i="4"/>
  <c r="BB150" i="4"/>
  <c r="BB190" i="4"/>
  <c r="BB147" i="4"/>
  <c r="BB171" i="4"/>
  <c r="BB169" i="4"/>
  <c r="BB179" i="4"/>
  <c r="BB17" i="4"/>
  <c r="BB187" i="4"/>
  <c r="BB165" i="4"/>
  <c r="BB156" i="4"/>
  <c r="BB9" i="4"/>
  <c r="BB18" i="4"/>
  <c r="BB188" i="4"/>
  <c r="BB155" i="4"/>
  <c r="BB39" i="4"/>
  <c r="BB160" i="4"/>
  <c r="BB181" i="4"/>
  <c r="BB166" i="4"/>
  <c r="BB189" i="4"/>
  <c r="BB149" i="4"/>
  <c r="BB153" i="4"/>
  <c r="BB11" i="4"/>
  <c r="BB152" i="4"/>
  <c r="BB20" i="4"/>
  <c r="BB8" i="4"/>
  <c r="BB7" i="4"/>
  <c r="BB154" i="4"/>
  <c r="AB3" i="4"/>
  <c r="Z157" i="4"/>
  <c r="Z14" i="4"/>
  <c r="Z154" i="4"/>
  <c r="Z20" i="4"/>
  <c r="Z192" i="4"/>
  <c r="Z163" i="4"/>
  <c r="Z152" i="4"/>
  <c r="Z19" i="4"/>
  <c r="Z150" i="4"/>
  <c r="Z161" i="4"/>
  <c r="Z185" i="4"/>
  <c r="Z149" i="4"/>
  <c r="Z182" i="4"/>
  <c r="Z8" i="4"/>
  <c r="Z7" i="4"/>
  <c r="Z18" i="4"/>
  <c r="Z6" i="4"/>
  <c r="Z29" i="4"/>
  <c r="Z28" i="4"/>
  <c r="Z155" i="4"/>
  <c r="Z183" i="4"/>
  <c r="Z190" i="4"/>
  <c r="Z11" i="4"/>
  <c r="Z180" i="4"/>
  <c r="Z166" i="4"/>
  <c r="Z194" i="4"/>
  <c r="Z184" i="4"/>
  <c r="Z173" i="4"/>
  <c r="Z165" i="4"/>
  <c r="Z175" i="4"/>
  <c r="Z151" i="4"/>
  <c r="Z160" i="4"/>
  <c r="Z181" i="4"/>
  <c r="Z189" i="4"/>
  <c r="Z188" i="4"/>
  <c r="Z187" i="4"/>
  <c r="Z39" i="4"/>
  <c r="Z170" i="4"/>
  <c r="Z153" i="4"/>
  <c r="Z147" i="4"/>
  <c r="Z179" i="4"/>
  <c r="Z148" i="4"/>
  <c r="Z169" i="4"/>
  <c r="Z171" i="4"/>
  <c r="Z156" i="4"/>
  <c r="Z21" i="4"/>
  <c r="Z9" i="4"/>
  <c r="Z186" i="4"/>
  <c r="Z22" i="4"/>
  <c r="Z10" i="4"/>
  <c r="Z17" i="4"/>
  <c r="Z193" i="4"/>
  <c r="Z168" i="4"/>
  <c r="E47" i="34"/>
  <c r="E48" i="34"/>
  <c r="E59" i="34"/>
  <c r="L50" i="34"/>
  <c r="E67" i="34"/>
  <c r="E50" i="34"/>
  <c r="E54" i="34"/>
  <c r="E53" i="34"/>
  <c r="E55" i="34"/>
  <c r="E56" i="34"/>
  <c r="E58" i="34"/>
  <c r="E60" i="34"/>
  <c r="E64" i="34"/>
  <c r="E66" i="34"/>
  <c r="E62" i="34"/>
  <c r="J51" i="34"/>
  <c r="J52" i="34" s="1"/>
  <c r="L52" i="34" s="1"/>
  <c r="E61" i="34"/>
  <c r="E63" i="34"/>
  <c r="E65" i="34"/>
  <c r="E52" i="34"/>
  <c r="E57" i="34"/>
  <c r="D50" i="34"/>
  <c r="AD11" i="34"/>
  <c r="AD23" i="34"/>
  <c r="AJ28" i="34"/>
  <c r="AH31" i="34"/>
  <c r="AJ30" i="34"/>
  <c r="E42" i="34"/>
  <c r="E39" i="34"/>
  <c r="E30" i="34"/>
  <c r="E40" i="34"/>
  <c r="L30" i="34"/>
  <c r="AD9" i="34"/>
  <c r="AD21" i="34"/>
  <c r="AJ14" i="34"/>
  <c r="E70" i="34"/>
  <c r="AJ16" i="34"/>
  <c r="AJ17" i="34"/>
  <c r="X17" i="34"/>
  <c r="AD10" i="34"/>
  <c r="AD22" i="34"/>
  <c r="AJ15" i="34"/>
  <c r="E36" i="34"/>
  <c r="E69" i="34"/>
  <c r="E38" i="34"/>
  <c r="E32" i="34"/>
  <c r="E34" i="34"/>
  <c r="E44" i="34"/>
  <c r="E31" i="34"/>
  <c r="E35" i="34"/>
  <c r="E37" i="34"/>
  <c r="E43" i="34"/>
  <c r="E28" i="34"/>
  <c r="L28" i="34"/>
  <c r="E33" i="34"/>
  <c r="E45" i="34"/>
  <c r="E41" i="34"/>
  <c r="P31" i="34"/>
  <c r="R30" i="34"/>
  <c r="R28" i="34"/>
  <c r="D28" i="34"/>
  <c r="J31" i="34"/>
  <c r="E26" i="34"/>
  <c r="E20" i="34"/>
  <c r="E9" i="34"/>
  <c r="E21" i="34"/>
  <c r="E15" i="34"/>
  <c r="AD26" i="34"/>
  <c r="E6" i="34"/>
  <c r="X26" i="34"/>
  <c r="E22" i="34"/>
  <c r="E16" i="34"/>
  <c r="AJ26" i="34"/>
  <c r="E13" i="34"/>
  <c r="D6" i="34"/>
  <c r="D7" i="34" s="1"/>
  <c r="D8" i="34" s="1"/>
  <c r="E14" i="34"/>
  <c r="E10" i="34"/>
  <c r="E11" i="34"/>
  <c r="E23" i="34"/>
  <c r="E17" i="34"/>
  <c r="X16" i="34"/>
  <c r="L8" i="34"/>
  <c r="E25" i="34"/>
  <c r="E18" i="34"/>
  <c r="E12" i="34"/>
  <c r="E19" i="34"/>
  <c r="P7" i="34"/>
  <c r="P8" i="34" s="1"/>
  <c r="L6" i="34"/>
  <c r="X10" i="34"/>
  <c r="X22" i="34"/>
  <c r="AD15" i="34"/>
  <c r="AJ8" i="34"/>
  <c r="AJ20" i="34"/>
  <c r="E8" i="34"/>
  <c r="X11" i="34"/>
  <c r="X23" i="34"/>
  <c r="AD16" i="34"/>
  <c r="AJ9" i="34"/>
  <c r="AJ21" i="34"/>
  <c r="R6" i="34"/>
  <c r="X12" i="34"/>
  <c r="X25" i="34"/>
  <c r="AD17" i="34"/>
  <c r="AJ10" i="34"/>
  <c r="AJ22" i="34"/>
  <c r="X18" i="34"/>
  <c r="X8" i="34"/>
  <c r="X20" i="34"/>
  <c r="AD13" i="34"/>
  <c r="AJ18" i="34"/>
  <c r="X13" i="34"/>
  <c r="AD18" i="34"/>
  <c r="AJ11" i="34"/>
  <c r="AJ23" i="34"/>
  <c r="X6" i="34"/>
  <c r="X19" i="34"/>
  <c r="AD12" i="34"/>
  <c r="X14" i="34"/>
  <c r="AD6" i="34"/>
  <c r="AD19" i="34"/>
  <c r="AJ12" i="34"/>
  <c r="AJ25" i="34"/>
  <c r="AD25" i="34"/>
  <c r="X9" i="34"/>
  <c r="X21" i="34"/>
  <c r="AD14" i="34"/>
  <c r="AJ6" i="34"/>
  <c r="AJ19" i="34"/>
  <c r="X15" i="34"/>
  <c r="AD8" i="34"/>
  <c r="AD20" i="34"/>
  <c r="AJ13" i="34"/>
  <c r="J9" i="34"/>
  <c r="L9" i="34" s="1"/>
  <c r="BU4" i="25"/>
  <c r="BD199" i="4" l="1"/>
  <c r="BD198" i="4"/>
  <c r="AB199" i="4"/>
  <c r="AB198" i="4"/>
  <c r="BD71" i="4"/>
  <c r="BD74" i="4"/>
  <c r="BD79" i="4"/>
  <c r="BD80" i="4"/>
  <c r="BD64" i="4"/>
  <c r="AB64" i="4"/>
  <c r="AB71" i="4"/>
  <c r="AB74" i="4"/>
  <c r="AB79" i="4"/>
  <c r="AB80" i="4"/>
  <c r="BD197" i="4"/>
  <c r="BD196" i="4"/>
  <c r="AB197" i="4"/>
  <c r="AB196" i="4"/>
  <c r="BD75" i="4"/>
  <c r="BD25" i="4"/>
  <c r="BD43" i="4"/>
  <c r="AB75" i="4"/>
  <c r="AB43" i="4"/>
  <c r="AB25" i="4"/>
  <c r="AB53" i="4"/>
  <c r="AB54" i="4"/>
  <c r="AB78" i="4"/>
  <c r="AB45" i="4"/>
  <c r="AB52" i="4"/>
  <c r="AB61" i="4"/>
  <c r="AB62" i="4"/>
  <c r="AB34" i="4"/>
  <c r="AB77" i="4"/>
  <c r="AB69" i="4"/>
  <c r="AB70" i="4"/>
  <c r="AB63" i="4"/>
  <c r="AB44" i="4"/>
  <c r="AB73" i="4"/>
  <c r="BD53" i="4"/>
  <c r="BD54" i="4"/>
  <c r="BD52" i="4"/>
  <c r="BD62" i="4"/>
  <c r="BD78" i="4"/>
  <c r="BD70" i="4"/>
  <c r="BD45" i="4"/>
  <c r="BD61" i="4"/>
  <c r="BD69" i="4"/>
  <c r="BD73" i="4"/>
  <c r="BD63" i="4"/>
  <c r="BD77" i="4"/>
  <c r="BD34" i="4"/>
  <c r="BD44" i="4"/>
  <c r="AB60" i="4"/>
  <c r="AB59" i="4"/>
  <c r="AB51" i="4"/>
  <c r="AB33" i="4"/>
  <c r="AB42" i="4"/>
  <c r="AB82" i="4"/>
  <c r="AB76" i="4"/>
  <c r="AB32" i="4"/>
  <c r="AB94" i="4"/>
  <c r="AB24" i="4"/>
  <c r="AB144" i="4"/>
  <c r="AB83" i="4"/>
  <c r="AB65" i="4"/>
  <c r="AB113" i="4"/>
  <c r="AB136" i="4"/>
  <c r="AB105" i="4"/>
  <c r="AB84" i="4"/>
  <c r="AB106" i="4"/>
  <c r="AB55" i="4"/>
  <c r="BD51" i="4"/>
  <c r="BD33" i="4"/>
  <c r="BD60" i="4"/>
  <c r="BD82" i="4"/>
  <c r="BD55" i="4"/>
  <c r="BD65" i="4"/>
  <c r="BD83" i="4"/>
  <c r="BD76" i="4"/>
  <c r="BD59" i="4"/>
  <c r="BD32" i="4"/>
  <c r="BD42" i="4"/>
  <c r="BD106" i="4"/>
  <c r="BD144" i="4"/>
  <c r="BD136" i="4"/>
  <c r="BD105" i="4"/>
  <c r="BD24" i="4"/>
  <c r="BD84" i="4"/>
  <c r="BD113" i="4"/>
  <c r="BD94" i="4"/>
  <c r="BD67" i="4"/>
  <c r="BD138" i="4"/>
  <c r="BD107" i="4"/>
  <c r="BD93" i="4"/>
  <c r="BD121" i="4"/>
  <c r="BD145" i="4"/>
  <c r="BD97" i="4"/>
  <c r="BD85" i="4"/>
  <c r="BD142" i="4"/>
  <c r="BD96" i="4"/>
  <c r="BD123" i="4"/>
  <c r="BD129" i="4"/>
  <c r="BD98" i="4"/>
  <c r="BD143" i="4"/>
  <c r="BD99" i="4"/>
  <c r="BD101" i="4"/>
  <c r="BD58" i="4"/>
  <c r="BD15" i="4"/>
  <c r="BD128" i="4"/>
  <c r="BD100" i="4"/>
  <c r="BD135" i="4"/>
  <c r="BD31" i="4"/>
  <c r="BD50" i="4"/>
  <c r="BD118" i="4"/>
  <c r="BD134" i="4"/>
  <c r="BD130" i="4"/>
  <c r="BD95" i="4"/>
  <c r="BD140" i="4"/>
  <c r="BD104" i="4"/>
  <c r="BD40" i="4"/>
  <c r="BD133" i="4"/>
  <c r="BD30" i="4"/>
  <c r="BD41" i="4"/>
  <c r="BD23" i="4"/>
  <c r="BD16" i="4"/>
  <c r="BD132" i="4"/>
  <c r="BD139" i="4"/>
  <c r="BD111" i="4"/>
  <c r="BD122" i="4"/>
  <c r="BD116" i="4"/>
  <c r="BD137" i="4"/>
  <c r="BD26" i="4"/>
  <c r="BD35" i="4"/>
  <c r="BD27" i="4"/>
  <c r="BD103" i="4"/>
  <c r="BD72" i="4"/>
  <c r="BD146" i="4"/>
  <c r="BD162" i="4"/>
  <c r="BD124" i="4"/>
  <c r="BD81" i="4"/>
  <c r="BD174" i="4"/>
  <c r="BD108" i="4"/>
  <c r="BD114" i="4"/>
  <c r="BD115" i="4"/>
  <c r="BD125" i="4"/>
  <c r="BD68" i="4"/>
  <c r="BD89" i="4"/>
  <c r="BD88" i="4"/>
  <c r="BD110" i="4"/>
  <c r="BD172" i="4"/>
  <c r="BD102" i="4"/>
  <c r="BD49" i="4"/>
  <c r="BD127" i="4"/>
  <c r="BD119" i="4"/>
  <c r="BD167" i="4"/>
  <c r="BD109" i="4"/>
  <c r="BD120" i="4"/>
  <c r="BD141" i="4"/>
  <c r="BD91" i="4"/>
  <c r="BD177" i="4"/>
  <c r="BD126" i="4"/>
  <c r="BD66" i="4"/>
  <c r="BD56" i="4"/>
  <c r="BD90" i="4"/>
  <c r="BD117" i="4"/>
  <c r="BD13" i="4"/>
  <c r="BD178" i="4"/>
  <c r="BD112" i="4"/>
  <c r="BD36" i="4"/>
  <c r="BD92" i="4"/>
  <c r="BD159" i="4"/>
  <c r="BD57" i="4"/>
  <c r="BD176" i="4"/>
  <c r="BD48" i="4"/>
  <c r="BD46" i="4"/>
  <c r="BD38" i="4"/>
  <c r="BD195" i="4"/>
  <c r="BD131" i="4"/>
  <c r="BD164" i="4"/>
  <c r="BD158" i="4"/>
  <c r="BD87" i="4"/>
  <c r="BD86" i="4"/>
  <c r="BD47" i="4"/>
  <c r="BD37" i="4"/>
  <c r="BD191" i="4"/>
  <c r="AB138" i="4"/>
  <c r="AB67" i="4"/>
  <c r="AB93" i="4"/>
  <c r="AB145" i="4"/>
  <c r="AB121" i="4"/>
  <c r="AB97" i="4"/>
  <c r="AB142" i="4"/>
  <c r="AB123" i="4"/>
  <c r="AB107" i="4"/>
  <c r="AB96" i="4"/>
  <c r="AB129" i="4"/>
  <c r="AB143" i="4"/>
  <c r="AB85" i="4"/>
  <c r="AB98" i="4"/>
  <c r="AB30" i="4"/>
  <c r="AB41" i="4"/>
  <c r="AB15" i="4"/>
  <c r="AB128" i="4"/>
  <c r="AB99" i="4"/>
  <c r="AB100" i="4"/>
  <c r="AB58" i="4"/>
  <c r="AB101" i="4"/>
  <c r="AB31" i="4"/>
  <c r="AB135" i="4"/>
  <c r="AB104" i="4"/>
  <c r="AB134" i="4"/>
  <c r="AB118" i="4"/>
  <c r="AB50" i="4"/>
  <c r="AB140" i="4"/>
  <c r="AB130" i="4"/>
  <c r="AB133" i="4"/>
  <c r="AB111" i="4"/>
  <c r="AB139" i="4"/>
  <c r="AB23" i="4"/>
  <c r="AB117" i="4"/>
  <c r="AB122" i="4"/>
  <c r="AB40" i="4"/>
  <c r="AB16" i="4"/>
  <c r="AB137" i="4"/>
  <c r="AB115" i="4"/>
  <c r="AB125" i="4"/>
  <c r="AB35" i="4"/>
  <c r="AB26" i="4"/>
  <c r="AB68" i="4"/>
  <c r="AB27" i="4"/>
  <c r="AB132" i="4"/>
  <c r="AB95" i="4"/>
  <c r="AB146" i="4"/>
  <c r="AB110" i="4"/>
  <c r="AB72" i="4"/>
  <c r="AB162" i="4"/>
  <c r="AB108" i="4"/>
  <c r="AB114" i="4"/>
  <c r="AB172" i="4"/>
  <c r="AB174" i="4"/>
  <c r="AB124" i="4"/>
  <c r="AB127" i="4"/>
  <c r="AB103" i="4"/>
  <c r="AB13" i="4"/>
  <c r="AB49" i="4"/>
  <c r="AB102" i="4"/>
  <c r="AB120" i="4"/>
  <c r="AB116" i="4"/>
  <c r="AB81" i="4"/>
  <c r="AB88" i="4"/>
  <c r="AB112" i="4"/>
  <c r="AB109" i="4"/>
  <c r="AB141" i="4"/>
  <c r="AB91" i="4"/>
  <c r="AB126" i="4"/>
  <c r="AB66" i="4"/>
  <c r="AB89" i="4"/>
  <c r="AB90" i="4"/>
  <c r="AB131" i="4"/>
  <c r="AB92" i="4"/>
  <c r="AB177" i="4"/>
  <c r="AB57" i="4"/>
  <c r="AB37" i="4"/>
  <c r="AB56" i="4"/>
  <c r="AB178" i="4"/>
  <c r="AB167" i="4"/>
  <c r="AB119" i="4"/>
  <c r="AB176" i="4"/>
  <c r="AB158" i="4"/>
  <c r="AB159" i="4"/>
  <c r="AB191" i="4"/>
  <c r="AB164" i="4"/>
  <c r="AB47" i="4"/>
  <c r="AB195" i="4"/>
  <c r="AB36" i="4"/>
  <c r="AB48" i="4"/>
  <c r="AB87" i="4"/>
  <c r="AB46" i="4"/>
  <c r="AB86" i="4"/>
  <c r="AB38" i="4"/>
  <c r="Y2" i="38"/>
  <c r="X3" i="38"/>
  <c r="BF3" i="4"/>
  <c r="BD171" i="4"/>
  <c r="BD173" i="4"/>
  <c r="BD149" i="4"/>
  <c r="BD39" i="4"/>
  <c r="BD166" i="4"/>
  <c r="BD189" i="4"/>
  <c r="BD161" i="4"/>
  <c r="BD22" i="4"/>
  <c r="BD193" i="4"/>
  <c r="BD188" i="4"/>
  <c r="BD182" i="4"/>
  <c r="BD17" i="4"/>
  <c r="BD148" i="4"/>
  <c r="BD10" i="4"/>
  <c r="BD8" i="4"/>
  <c r="BD181" i="4"/>
  <c r="BD186" i="4"/>
  <c r="BD169" i="4"/>
  <c r="BD160" i="4"/>
  <c r="BD21" i="4"/>
  <c r="BD157" i="4"/>
  <c r="BD194" i="4"/>
  <c r="BD192" i="4"/>
  <c r="BD170" i="4"/>
  <c r="BD156" i="4"/>
  <c r="BD187" i="4"/>
  <c r="BD175" i="4"/>
  <c r="BD152" i="4"/>
  <c r="BD163" i="4"/>
  <c r="BD11" i="4"/>
  <c r="BD20" i="4"/>
  <c r="BD29" i="4"/>
  <c r="BD183" i="4"/>
  <c r="BD150" i="4"/>
  <c r="BD184" i="4"/>
  <c r="BD179" i="4"/>
  <c r="BD6" i="4"/>
  <c r="BD28" i="4"/>
  <c r="BD9" i="4"/>
  <c r="BD165" i="4"/>
  <c r="BD168" i="4"/>
  <c r="BD18" i="4"/>
  <c r="BD155" i="4"/>
  <c r="BD14" i="4"/>
  <c r="BD153" i="4"/>
  <c r="BD154" i="4"/>
  <c r="BD147" i="4"/>
  <c r="BD180" i="4"/>
  <c r="BD151" i="4"/>
  <c r="BD19" i="4"/>
  <c r="BD7" i="4"/>
  <c r="BD190" i="4"/>
  <c r="BD185" i="4"/>
  <c r="AD3" i="4"/>
  <c r="AB185" i="4"/>
  <c r="AB179" i="4"/>
  <c r="AB21" i="4"/>
  <c r="AB165" i="4"/>
  <c r="AB170" i="4"/>
  <c r="AB153" i="4"/>
  <c r="AB194" i="4"/>
  <c r="AB148" i="4"/>
  <c r="AB9" i="4"/>
  <c r="AB188" i="4"/>
  <c r="AB187" i="4"/>
  <c r="AB169" i="4"/>
  <c r="AB28" i="4"/>
  <c r="AB152" i="4"/>
  <c r="AB175" i="4"/>
  <c r="AB186" i="4"/>
  <c r="AB17" i="4"/>
  <c r="AB171" i="4"/>
  <c r="AB20" i="4"/>
  <c r="AB163" i="4"/>
  <c r="AB150" i="4"/>
  <c r="AB39" i="4"/>
  <c r="AB180" i="4"/>
  <c r="AB190" i="4"/>
  <c r="AB155" i="4"/>
  <c r="AB156" i="4"/>
  <c r="AB8" i="4"/>
  <c r="AB22" i="4"/>
  <c r="AB161" i="4"/>
  <c r="AB166" i="4"/>
  <c r="AB160" i="4"/>
  <c r="AB154" i="4"/>
  <c r="AB183" i="4"/>
  <c r="AB168" i="4"/>
  <c r="AB10" i="4"/>
  <c r="AB151" i="4"/>
  <c r="AB147" i="4"/>
  <c r="AB182" i="4"/>
  <c r="AB19" i="4"/>
  <c r="AB14" i="4"/>
  <c r="AB7" i="4"/>
  <c r="AB157" i="4"/>
  <c r="AB181" i="4"/>
  <c r="AB193" i="4"/>
  <c r="AB11" i="4"/>
  <c r="AB192" i="4"/>
  <c r="AB149" i="4"/>
  <c r="AB189" i="4"/>
  <c r="AB18" i="4"/>
  <c r="AB6" i="4"/>
  <c r="AB184" i="4"/>
  <c r="AB173" i="4"/>
  <c r="AB29" i="4"/>
  <c r="J53" i="34"/>
  <c r="J54" i="34" s="1"/>
  <c r="F50" i="34"/>
  <c r="D51" i="34"/>
  <c r="D52" i="34" s="1"/>
  <c r="AJ31" i="34"/>
  <c r="AH32" i="34"/>
  <c r="F6" i="34"/>
  <c r="D29" i="34"/>
  <c r="D30" i="34" s="1"/>
  <c r="F28" i="34"/>
  <c r="J32" i="34"/>
  <c r="L31" i="34"/>
  <c r="R31" i="34"/>
  <c r="P32" i="34"/>
  <c r="F8" i="34"/>
  <c r="D9" i="34"/>
  <c r="F9" i="34" s="1"/>
  <c r="P9" i="34"/>
  <c r="R8" i="34"/>
  <c r="J10" i="34"/>
  <c r="L10" i="34" s="1"/>
  <c r="DV4" i="25"/>
  <c r="DW4" i="25"/>
  <c r="BF199" i="4" l="1"/>
  <c r="BF198" i="4"/>
  <c r="AD199" i="4"/>
  <c r="AD198" i="4"/>
  <c r="AD64" i="4"/>
  <c r="AD80" i="4"/>
  <c r="AD71" i="4"/>
  <c r="AD74" i="4"/>
  <c r="AD79" i="4"/>
  <c r="BF80" i="4"/>
  <c r="BF64" i="4"/>
  <c r="BF71" i="4"/>
  <c r="BF74" i="4"/>
  <c r="BF79" i="4"/>
  <c r="BF197" i="4"/>
  <c r="BF196" i="4"/>
  <c r="AD197" i="4"/>
  <c r="AD196" i="4"/>
  <c r="BF75" i="4"/>
  <c r="BF25" i="4"/>
  <c r="BF43" i="4"/>
  <c r="AD43" i="4"/>
  <c r="AD75" i="4"/>
  <c r="AD25" i="4"/>
  <c r="BF53" i="4"/>
  <c r="BF54" i="4"/>
  <c r="BF62" i="4"/>
  <c r="BF45" i="4"/>
  <c r="BF78" i="4"/>
  <c r="BF52" i="4"/>
  <c r="BF61" i="4"/>
  <c r="BF69" i="4"/>
  <c r="BF70" i="4"/>
  <c r="BF34" i="4"/>
  <c r="BF73" i="4"/>
  <c r="BF63" i="4"/>
  <c r="BF77" i="4"/>
  <c r="BF44" i="4"/>
  <c r="AD53" i="4"/>
  <c r="AD45" i="4"/>
  <c r="AD69" i="4"/>
  <c r="AD62" i="4"/>
  <c r="AD78" i="4"/>
  <c r="AD54" i="4"/>
  <c r="AD73" i="4"/>
  <c r="AD44" i="4"/>
  <c r="AD52" i="4"/>
  <c r="AD61" i="4"/>
  <c r="AD70" i="4"/>
  <c r="AD63" i="4"/>
  <c r="AD34" i="4"/>
  <c r="AD77" i="4"/>
  <c r="AD33" i="4"/>
  <c r="AD42" i="4"/>
  <c r="AD24" i="4"/>
  <c r="AD144" i="4"/>
  <c r="AD51" i="4"/>
  <c r="AD59" i="4"/>
  <c r="AD65" i="4"/>
  <c r="AD136" i="4"/>
  <c r="AD106" i="4"/>
  <c r="AD84" i="4"/>
  <c r="AD32" i="4"/>
  <c r="AD113" i="4"/>
  <c r="AD76" i="4"/>
  <c r="AD105" i="4"/>
  <c r="AD60" i="4"/>
  <c r="AD55" i="4"/>
  <c r="AD94" i="4"/>
  <c r="AD83" i="4"/>
  <c r="AD82" i="4"/>
  <c r="BF33" i="4"/>
  <c r="BF82" i="4"/>
  <c r="BF51" i="4"/>
  <c r="BF42" i="4"/>
  <c r="BF59" i="4"/>
  <c r="BF84" i="4"/>
  <c r="BF60" i="4"/>
  <c r="BF83" i="4"/>
  <c r="BF65" i="4"/>
  <c r="BF55" i="4"/>
  <c r="BF32" i="4"/>
  <c r="BF144" i="4"/>
  <c r="BF105" i="4"/>
  <c r="BF106" i="4"/>
  <c r="BF113" i="4"/>
  <c r="BF76" i="4"/>
  <c r="BF136" i="4"/>
  <c r="BF94" i="4"/>
  <c r="BF24" i="4"/>
  <c r="AD67" i="4"/>
  <c r="AD138" i="4"/>
  <c r="AD93" i="4"/>
  <c r="AD121" i="4"/>
  <c r="AD145" i="4"/>
  <c r="AD107" i="4"/>
  <c r="AD97" i="4"/>
  <c r="AD123" i="4"/>
  <c r="AD85" i="4"/>
  <c r="AD142" i="4"/>
  <c r="AD96" i="4"/>
  <c r="AD129" i="4"/>
  <c r="AD143" i="4"/>
  <c r="AD99" i="4"/>
  <c r="AD98" i="4"/>
  <c r="AD101" i="4"/>
  <c r="AD31" i="4"/>
  <c r="AD58" i="4"/>
  <c r="AD15" i="4"/>
  <c r="AD41" i="4"/>
  <c r="AD104" i="4"/>
  <c r="AD128" i="4"/>
  <c r="AD135" i="4"/>
  <c r="AD134" i="4"/>
  <c r="AD30" i="4"/>
  <c r="AD100" i="4"/>
  <c r="AD50" i="4"/>
  <c r="AD40" i="4"/>
  <c r="AD130" i="4"/>
  <c r="AD140" i="4"/>
  <c r="AD118" i="4"/>
  <c r="AD95" i="4"/>
  <c r="AD115" i="4"/>
  <c r="AD111" i="4"/>
  <c r="AD122" i="4"/>
  <c r="AD133" i="4"/>
  <c r="AD23" i="4"/>
  <c r="AD139" i="4"/>
  <c r="AD137" i="4"/>
  <c r="AD16" i="4"/>
  <c r="AD68" i="4"/>
  <c r="AD35" i="4"/>
  <c r="AD132" i="4"/>
  <c r="AD27" i="4"/>
  <c r="AD116" i="4"/>
  <c r="AD125" i="4"/>
  <c r="AD146" i="4"/>
  <c r="AD81" i="4"/>
  <c r="AD162" i="4"/>
  <c r="AD174" i="4"/>
  <c r="AD108" i="4"/>
  <c r="AD103" i="4"/>
  <c r="AD117" i="4"/>
  <c r="AD26" i="4"/>
  <c r="AD72" i="4"/>
  <c r="AD89" i="4"/>
  <c r="AD13" i="4"/>
  <c r="AD49" i="4"/>
  <c r="AD127" i="4"/>
  <c r="AD172" i="4"/>
  <c r="AD114" i="4"/>
  <c r="AD124" i="4"/>
  <c r="AD102" i="4"/>
  <c r="AD126" i="4"/>
  <c r="AD56" i="4"/>
  <c r="AD90" i="4"/>
  <c r="AD66" i="4"/>
  <c r="AD141" i="4"/>
  <c r="AD112" i="4"/>
  <c r="AD109" i="4"/>
  <c r="AD110" i="4"/>
  <c r="AD88" i="4"/>
  <c r="AD167" i="4"/>
  <c r="AD87" i="4"/>
  <c r="AD92" i="4"/>
  <c r="AD176" i="4"/>
  <c r="AD158" i="4"/>
  <c r="AD177" i="4"/>
  <c r="AD36" i="4"/>
  <c r="AD159" i="4"/>
  <c r="AD131" i="4"/>
  <c r="AD91" i="4"/>
  <c r="AD57" i="4"/>
  <c r="AD119" i="4"/>
  <c r="AD47" i="4"/>
  <c r="AD37" i="4"/>
  <c r="AD191" i="4"/>
  <c r="AD120" i="4"/>
  <c r="AD86" i="4"/>
  <c r="AD48" i="4"/>
  <c r="AD46" i="4"/>
  <c r="AD178" i="4"/>
  <c r="AD195" i="4"/>
  <c r="AD164" i="4"/>
  <c r="AD38" i="4"/>
  <c r="BF138" i="4"/>
  <c r="BF93" i="4"/>
  <c r="BF145" i="4"/>
  <c r="BF121" i="4"/>
  <c r="BF107" i="4"/>
  <c r="BF97" i="4"/>
  <c r="BF123" i="4"/>
  <c r="BF67" i="4"/>
  <c r="BF96" i="4"/>
  <c r="BF129" i="4"/>
  <c r="BF85" i="4"/>
  <c r="BF143" i="4"/>
  <c r="BF99" i="4"/>
  <c r="BF98" i="4"/>
  <c r="BF101" i="4"/>
  <c r="BF41" i="4"/>
  <c r="BF142" i="4"/>
  <c r="BF58" i="4"/>
  <c r="BF128" i="4"/>
  <c r="BF31" i="4"/>
  <c r="BF100" i="4"/>
  <c r="BF15" i="4"/>
  <c r="BF134" i="4"/>
  <c r="BF40" i="4"/>
  <c r="BF30" i="4"/>
  <c r="BF140" i="4"/>
  <c r="BF104" i="4"/>
  <c r="BF130" i="4"/>
  <c r="BF135" i="4"/>
  <c r="BF95" i="4"/>
  <c r="BF50" i="4"/>
  <c r="BF139" i="4"/>
  <c r="BF118" i="4"/>
  <c r="BF23" i="4"/>
  <c r="BF133" i="4"/>
  <c r="BF122" i="4"/>
  <c r="BF111" i="4"/>
  <c r="BF132" i="4"/>
  <c r="BF137" i="4"/>
  <c r="BF117" i="4"/>
  <c r="BF125" i="4"/>
  <c r="BF116" i="4"/>
  <c r="BF35" i="4"/>
  <c r="BF68" i="4"/>
  <c r="BF115" i="4"/>
  <c r="BF16" i="4"/>
  <c r="BF110" i="4"/>
  <c r="BF103" i="4"/>
  <c r="BF72" i="4"/>
  <c r="BF172" i="4"/>
  <c r="BF26" i="4"/>
  <c r="BF27" i="4"/>
  <c r="BF162" i="4"/>
  <c r="BF108" i="4"/>
  <c r="BF102" i="4"/>
  <c r="BF89" i="4"/>
  <c r="BF167" i="4"/>
  <c r="BF174" i="4"/>
  <c r="BF126" i="4"/>
  <c r="BF49" i="4"/>
  <c r="BF56" i="4"/>
  <c r="BF124" i="4"/>
  <c r="BF13" i="4"/>
  <c r="BF88" i="4"/>
  <c r="BF127" i="4"/>
  <c r="BF131" i="4"/>
  <c r="BF109" i="4"/>
  <c r="BF112" i="4"/>
  <c r="BF146" i="4"/>
  <c r="BF177" i="4"/>
  <c r="BF81" i="4"/>
  <c r="BF91" i="4"/>
  <c r="BF114" i="4"/>
  <c r="BF120" i="4"/>
  <c r="BF57" i="4"/>
  <c r="BF87" i="4"/>
  <c r="BF66" i="4"/>
  <c r="BF178" i="4"/>
  <c r="BF92" i="4"/>
  <c r="BF176" i="4"/>
  <c r="BF119" i="4"/>
  <c r="BF46" i="4"/>
  <c r="BF90" i="4"/>
  <c r="BF159" i="4"/>
  <c r="BF158" i="4"/>
  <c r="BF47" i="4"/>
  <c r="BF48" i="4"/>
  <c r="BF38" i="4"/>
  <c r="BF36" i="4"/>
  <c r="BF164" i="4"/>
  <c r="BF195" i="4"/>
  <c r="BF37" i="4"/>
  <c r="BF86" i="4"/>
  <c r="BF191" i="4"/>
  <c r="BF141" i="4"/>
  <c r="Z2" i="38"/>
  <c r="Y3" i="38"/>
  <c r="BH3" i="4"/>
  <c r="BF22" i="4"/>
  <c r="BF156" i="4"/>
  <c r="BF9" i="4"/>
  <c r="BF188" i="4"/>
  <c r="BF151" i="4"/>
  <c r="BF11" i="4"/>
  <c r="BF10" i="4"/>
  <c r="BF189" i="4"/>
  <c r="BF150" i="4"/>
  <c r="BF182" i="4"/>
  <c r="BF147" i="4"/>
  <c r="BF19" i="4"/>
  <c r="BF183" i="4"/>
  <c r="BF166" i="4"/>
  <c r="BF18" i="4"/>
  <c r="BF161" i="4"/>
  <c r="BF39" i="4"/>
  <c r="BF165" i="4"/>
  <c r="BF6" i="4"/>
  <c r="BF194" i="4"/>
  <c r="BF14" i="4"/>
  <c r="BF192" i="4"/>
  <c r="BF153" i="4"/>
  <c r="BF152" i="4"/>
  <c r="BF181" i="4"/>
  <c r="BF184" i="4"/>
  <c r="BF20" i="4"/>
  <c r="BF170" i="4"/>
  <c r="BF157" i="4"/>
  <c r="BF186" i="4"/>
  <c r="BF185" i="4"/>
  <c r="BF175" i="4"/>
  <c r="BF155" i="4"/>
  <c r="BF8" i="4"/>
  <c r="BF163" i="4"/>
  <c r="BF160" i="4"/>
  <c r="BF21" i="4"/>
  <c r="BF169" i="4"/>
  <c r="BF180" i="4"/>
  <c r="BF7" i="4"/>
  <c r="BF148" i="4"/>
  <c r="BF190" i="4"/>
  <c r="BF171" i="4"/>
  <c r="BF173" i="4"/>
  <c r="BF28" i="4"/>
  <c r="BF17" i="4"/>
  <c r="BF154" i="4"/>
  <c r="BF193" i="4"/>
  <c r="BF179" i="4"/>
  <c r="BF168" i="4"/>
  <c r="BF149" i="4"/>
  <c r="BF29" i="4"/>
  <c r="BF187" i="4"/>
  <c r="AF3" i="4"/>
  <c r="AD147" i="4"/>
  <c r="AD150" i="4"/>
  <c r="AD166" i="4"/>
  <c r="AD163" i="4"/>
  <c r="AD28" i="4"/>
  <c r="AD18" i="4"/>
  <c r="AD194" i="4"/>
  <c r="AD180" i="4"/>
  <c r="AD22" i="4"/>
  <c r="AD156" i="4"/>
  <c r="AD168" i="4"/>
  <c r="AD7" i="4"/>
  <c r="AD148" i="4"/>
  <c r="AD160" i="4"/>
  <c r="AD6" i="4"/>
  <c r="AD10" i="4"/>
  <c r="AD149" i="4"/>
  <c r="AD188" i="4"/>
  <c r="AD152" i="4"/>
  <c r="AD179" i="4"/>
  <c r="AD20" i="4"/>
  <c r="AD14" i="4"/>
  <c r="AD8" i="4"/>
  <c r="AD165" i="4"/>
  <c r="AD153" i="4"/>
  <c r="AD11" i="4"/>
  <c r="AD173" i="4"/>
  <c r="AD29" i="4"/>
  <c r="AD184" i="4"/>
  <c r="AD193" i="4"/>
  <c r="AD155" i="4"/>
  <c r="AD169" i="4"/>
  <c r="AD185" i="4"/>
  <c r="AD39" i="4"/>
  <c r="AD181" i="4"/>
  <c r="AD161" i="4"/>
  <c r="AD187" i="4"/>
  <c r="AD175" i="4"/>
  <c r="AD157" i="4"/>
  <c r="AD151" i="4"/>
  <c r="AD182" i="4"/>
  <c r="AD183" i="4"/>
  <c r="AD21" i="4"/>
  <c r="AD171" i="4"/>
  <c r="AD9" i="4"/>
  <c r="AD190" i="4"/>
  <c r="AD192" i="4"/>
  <c r="AD186" i="4"/>
  <c r="AD154" i="4"/>
  <c r="AD17" i="4"/>
  <c r="AD170" i="4"/>
  <c r="AD189" i="4"/>
  <c r="AD19" i="4"/>
  <c r="L53" i="34"/>
  <c r="L54" i="34"/>
  <c r="J55" i="34"/>
  <c r="F52" i="34"/>
  <c r="D53" i="34"/>
  <c r="AH33" i="34"/>
  <c r="AJ32" i="34"/>
  <c r="J33" i="34"/>
  <c r="L32" i="34"/>
  <c r="F30" i="34"/>
  <c r="D31" i="34"/>
  <c r="R32" i="34"/>
  <c r="P33" i="34"/>
  <c r="D10" i="34"/>
  <c r="F10" i="34" s="1"/>
  <c r="P10" i="34"/>
  <c r="R9" i="34"/>
  <c r="J11" i="34"/>
  <c r="L11" i="34" s="1"/>
  <c r="BH199" i="4" l="1"/>
  <c r="BH198" i="4"/>
  <c r="AF199" i="4"/>
  <c r="AF198" i="4"/>
  <c r="BH64" i="4"/>
  <c r="BH71" i="4"/>
  <c r="BH74" i="4"/>
  <c r="BH79" i="4"/>
  <c r="BH80" i="4"/>
  <c r="AF64" i="4"/>
  <c r="AF71" i="4"/>
  <c r="AF74" i="4"/>
  <c r="AF80" i="4"/>
  <c r="AF79" i="4"/>
  <c r="BH197" i="4"/>
  <c r="BH196" i="4"/>
  <c r="AF197" i="4"/>
  <c r="AF196" i="4"/>
  <c r="BH43" i="4"/>
  <c r="BH75" i="4"/>
  <c r="BH25" i="4"/>
  <c r="AF25" i="4"/>
  <c r="AF43" i="4"/>
  <c r="AF75" i="4"/>
  <c r="BH52" i="4"/>
  <c r="BH45" i="4"/>
  <c r="BH53" i="4"/>
  <c r="BH62" i="4"/>
  <c r="BH73" i="4"/>
  <c r="BH78" i="4"/>
  <c r="BH77" i="4"/>
  <c r="BH54" i="4"/>
  <c r="BH69" i="4"/>
  <c r="BH34" i="4"/>
  <c r="BH70" i="4"/>
  <c r="BH61" i="4"/>
  <c r="BH63" i="4"/>
  <c r="BH44" i="4"/>
  <c r="AF52" i="4"/>
  <c r="AF53" i="4"/>
  <c r="AF62" i="4"/>
  <c r="AF45" i="4"/>
  <c r="AF73" i="4"/>
  <c r="AF61" i="4"/>
  <c r="AF69" i="4"/>
  <c r="AF44" i="4"/>
  <c r="AF54" i="4"/>
  <c r="AF78" i="4"/>
  <c r="AF70" i="4"/>
  <c r="AF77" i="4"/>
  <c r="AF63" i="4"/>
  <c r="AF34" i="4"/>
  <c r="AF42" i="4"/>
  <c r="AF59" i="4"/>
  <c r="AF60" i="4"/>
  <c r="AF51" i="4"/>
  <c r="AF55" i="4"/>
  <c r="AF65" i="4"/>
  <c r="AF136" i="4"/>
  <c r="AF83" i="4"/>
  <c r="AF76" i="4"/>
  <c r="AF33" i="4"/>
  <c r="AF106" i="4"/>
  <c r="AF144" i="4"/>
  <c r="AF24" i="4"/>
  <c r="AF32" i="4"/>
  <c r="AF82" i="4"/>
  <c r="AF84" i="4"/>
  <c r="AF113" i="4"/>
  <c r="AF105" i="4"/>
  <c r="AF94" i="4"/>
  <c r="BH42" i="4"/>
  <c r="BH51" i="4"/>
  <c r="BH59" i="4"/>
  <c r="BH60" i="4"/>
  <c r="BH33" i="4"/>
  <c r="BH65" i="4"/>
  <c r="BH82" i="4"/>
  <c r="BH84" i="4"/>
  <c r="BH144" i="4"/>
  <c r="BH113" i="4"/>
  <c r="BH32" i="4"/>
  <c r="BH94" i="4"/>
  <c r="BH83" i="4"/>
  <c r="BH55" i="4"/>
  <c r="BH106" i="4"/>
  <c r="BH136" i="4"/>
  <c r="BH76" i="4"/>
  <c r="BH24" i="4"/>
  <c r="BH105" i="4"/>
  <c r="BH138" i="4"/>
  <c r="BH67" i="4"/>
  <c r="BH93" i="4"/>
  <c r="BH121" i="4"/>
  <c r="BH96" i="4"/>
  <c r="BH97" i="4"/>
  <c r="BH145" i="4"/>
  <c r="BH142" i="4"/>
  <c r="BH107" i="4"/>
  <c r="BH85" i="4"/>
  <c r="BH143" i="4"/>
  <c r="BH129" i="4"/>
  <c r="BH123" i="4"/>
  <c r="BH99" i="4"/>
  <c r="BH101" i="4"/>
  <c r="BH98" i="4"/>
  <c r="BH41" i="4"/>
  <c r="BH15" i="4"/>
  <c r="BH31" i="4"/>
  <c r="BH140" i="4"/>
  <c r="BH100" i="4"/>
  <c r="BH134" i="4"/>
  <c r="BH135" i="4"/>
  <c r="BH30" i="4"/>
  <c r="BH104" i="4"/>
  <c r="BH118" i="4"/>
  <c r="BH50" i="4"/>
  <c r="BH40" i="4"/>
  <c r="BH122" i="4"/>
  <c r="BH95" i="4"/>
  <c r="BH23" i="4"/>
  <c r="BH133" i="4"/>
  <c r="BH58" i="4"/>
  <c r="BH130" i="4"/>
  <c r="BH115" i="4"/>
  <c r="BH139" i="4"/>
  <c r="BH111" i="4"/>
  <c r="BH125" i="4"/>
  <c r="BH132" i="4"/>
  <c r="BH117" i="4"/>
  <c r="BH137" i="4"/>
  <c r="BH26" i="4"/>
  <c r="BH128" i="4"/>
  <c r="BH16" i="4"/>
  <c r="BH116" i="4"/>
  <c r="BH68" i="4"/>
  <c r="BH72" i="4"/>
  <c r="BH27" i="4"/>
  <c r="BH108" i="4"/>
  <c r="BH103" i="4"/>
  <c r="BH81" i="4"/>
  <c r="BH174" i="4"/>
  <c r="BH124" i="4"/>
  <c r="BH162" i="4"/>
  <c r="BH35" i="4"/>
  <c r="BH146" i="4"/>
  <c r="BH120" i="4"/>
  <c r="BH167" i="4"/>
  <c r="BH89" i="4"/>
  <c r="BH88" i="4"/>
  <c r="BH126" i="4"/>
  <c r="BH49" i="4"/>
  <c r="BH56" i="4"/>
  <c r="BH114" i="4"/>
  <c r="BH172" i="4"/>
  <c r="BH141" i="4"/>
  <c r="BH119" i="4"/>
  <c r="BH112" i="4"/>
  <c r="BH131" i="4"/>
  <c r="BH91" i="4"/>
  <c r="BH13" i="4"/>
  <c r="BH127" i="4"/>
  <c r="BH66" i="4"/>
  <c r="BH110" i="4"/>
  <c r="BH102" i="4"/>
  <c r="BH177" i="4"/>
  <c r="BH57" i="4"/>
  <c r="BH109" i="4"/>
  <c r="BH158" i="4"/>
  <c r="BH37" i="4"/>
  <c r="BH48" i="4"/>
  <c r="BH159" i="4"/>
  <c r="BH38" i="4"/>
  <c r="BH36" i="4"/>
  <c r="BH178" i="4"/>
  <c r="BH176" i="4"/>
  <c r="BH90" i="4"/>
  <c r="BH87" i="4"/>
  <c r="BH164" i="4"/>
  <c r="BH92" i="4"/>
  <c r="BH86" i="4"/>
  <c r="BH191" i="4"/>
  <c r="BH195" i="4"/>
  <c r="BH47" i="4"/>
  <c r="BH46" i="4"/>
  <c r="AF93" i="4"/>
  <c r="AF138" i="4"/>
  <c r="AF67" i="4"/>
  <c r="AF107" i="4"/>
  <c r="AF121" i="4"/>
  <c r="AF97" i="4"/>
  <c r="AF96" i="4"/>
  <c r="AF142" i="4"/>
  <c r="AF145" i="4"/>
  <c r="AF123" i="4"/>
  <c r="AF129" i="4"/>
  <c r="AF85" i="4"/>
  <c r="AF99" i="4"/>
  <c r="AF143" i="4"/>
  <c r="AF98" i="4"/>
  <c r="AF101" i="4"/>
  <c r="AF15" i="4"/>
  <c r="AF128" i="4"/>
  <c r="AF41" i="4"/>
  <c r="AF30" i="4"/>
  <c r="AF140" i="4"/>
  <c r="AF104" i="4"/>
  <c r="AF100" i="4"/>
  <c r="AF58" i="4"/>
  <c r="AF134" i="4"/>
  <c r="AF135" i="4"/>
  <c r="AF130" i="4"/>
  <c r="AF40" i="4"/>
  <c r="AF95" i="4"/>
  <c r="AF118" i="4"/>
  <c r="AF122" i="4"/>
  <c r="AF23" i="4"/>
  <c r="AF133" i="4"/>
  <c r="AF50" i="4"/>
  <c r="AF139" i="4"/>
  <c r="AF115" i="4"/>
  <c r="AF111" i="4"/>
  <c r="AF31" i="4"/>
  <c r="AF16" i="4"/>
  <c r="AF26" i="4"/>
  <c r="AF125" i="4"/>
  <c r="AF35" i="4"/>
  <c r="AF132" i="4"/>
  <c r="AF68" i="4"/>
  <c r="AF27" i="4"/>
  <c r="AF81" i="4"/>
  <c r="AF172" i="4"/>
  <c r="AF103" i="4"/>
  <c r="AF162" i="4"/>
  <c r="AF124" i="4"/>
  <c r="AF110" i="4"/>
  <c r="AF146" i="4"/>
  <c r="AF108" i="4"/>
  <c r="AF116" i="4"/>
  <c r="AF72" i="4"/>
  <c r="AF137" i="4"/>
  <c r="AF117" i="4"/>
  <c r="AF114" i="4"/>
  <c r="AF174" i="4"/>
  <c r="AF126" i="4"/>
  <c r="AF127" i="4"/>
  <c r="AF56" i="4"/>
  <c r="AF89" i="4"/>
  <c r="AF88" i="4"/>
  <c r="AF49" i="4"/>
  <c r="AF120" i="4"/>
  <c r="AF112" i="4"/>
  <c r="AF119" i="4"/>
  <c r="AF91" i="4"/>
  <c r="AF66" i="4"/>
  <c r="AF102" i="4"/>
  <c r="AF131" i="4"/>
  <c r="AF90" i="4"/>
  <c r="AF109" i="4"/>
  <c r="AF36" i="4"/>
  <c r="AF13" i="4"/>
  <c r="AF176" i="4"/>
  <c r="AF141" i="4"/>
  <c r="AF177" i="4"/>
  <c r="AF158" i="4"/>
  <c r="AF167" i="4"/>
  <c r="AF57" i="4"/>
  <c r="AF159" i="4"/>
  <c r="AF164" i="4"/>
  <c r="AF38" i="4"/>
  <c r="AF46" i="4"/>
  <c r="AF37" i="4"/>
  <c r="AF195" i="4"/>
  <c r="AF87" i="4"/>
  <c r="AF48" i="4"/>
  <c r="AF178" i="4"/>
  <c r="AF47" i="4"/>
  <c r="AF191" i="4"/>
  <c r="AF86" i="4"/>
  <c r="AF92" i="4"/>
  <c r="AA2" i="38"/>
  <c r="Z3" i="38"/>
  <c r="BJ3" i="4"/>
  <c r="BH185" i="4"/>
  <c r="BH165" i="4"/>
  <c r="BH151" i="4"/>
  <c r="BH22" i="4"/>
  <c r="BH156" i="4"/>
  <c r="BH166" i="4"/>
  <c r="BH8" i="4"/>
  <c r="BH183" i="4"/>
  <c r="BH181" i="4"/>
  <c r="BH155" i="4"/>
  <c r="BH10" i="4"/>
  <c r="BH182" i="4"/>
  <c r="BH169" i="4"/>
  <c r="BH17" i="4"/>
  <c r="BH21" i="4"/>
  <c r="BH20" i="4"/>
  <c r="BH170" i="4"/>
  <c r="BH18" i="4"/>
  <c r="BH9" i="4"/>
  <c r="BH14" i="4"/>
  <c r="BH154" i="4"/>
  <c r="BH173" i="4"/>
  <c r="BH187" i="4"/>
  <c r="BH6" i="4"/>
  <c r="BH149" i="4"/>
  <c r="BH175" i="4"/>
  <c r="BH171" i="4"/>
  <c r="BH192" i="4"/>
  <c r="BH29" i="4"/>
  <c r="BH190" i="4"/>
  <c r="BH163" i="4"/>
  <c r="BH160" i="4"/>
  <c r="BH11" i="4"/>
  <c r="BH189" i="4"/>
  <c r="BH148" i="4"/>
  <c r="BH161" i="4"/>
  <c r="BH153" i="4"/>
  <c r="BH194" i="4"/>
  <c r="BH186" i="4"/>
  <c r="BH184" i="4"/>
  <c r="BH179" i="4"/>
  <c r="BH168" i="4"/>
  <c r="BH150" i="4"/>
  <c r="BH39" i="4"/>
  <c r="BH188" i="4"/>
  <c r="BH157" i="4"/>
  <c r="BH152" i="4"/>
  <c r="BH193" i="4"/>
  <c r="BH19" i="4"/>
  <c r="BH7" i="4"/>
  <c r="BH180" i="4"/>
  <c r="BH28" i="4"/>
  <c r="BH147" i="4"/>
  <c r="AH3" i="4"/>
  <c r="AF169" i="4"/>
  <c r="AF153" i="4"/>
  <c r="AF187" i="4"/>
  <c r="AF185" i="4"/>
  <c r="AF165" i="4"/>
  <c r="AF147" i="4"/>
  <c r="AF152" i="4"/>
  <c r="AF186" i="4"/>
  <c r="AF149" i="4"/>
  <c r="AF148" i="4"/>
  <c r="AF39" i="4"/>
  <c r="AF9" i="4"/>
  <c r="AF20" i="4"/>
  <c r="AF150" i="4"/>
  <c r="AF179" i="4"/>
  <c r="AF166" i="4"/>
  <c r="AF156" i="4"/>
  <c r="AF18" i="4"/>
  <c r="AF173" i="4"/>
  <c r="AF175" i="4"/>
  <c r="AF22" i="4"/>
  <c r="AF190" i="4"/>
  <c r="AF28" i="4"/>
  <c r="AF181" i="4"/>
  <c r="AF6" i="4"/>
  <c r="AF151" i="4"/>
  <c r="AF180" i="4"/>
  <c r="AF157" i="4"/>
  <c r="AF194" i="4"/>
  <c r="AF193" i="4"/>
  <c r="AF183" i="4"/>
  <c r="AF161" i="4"/>
  <c r="AF163" i="4"/>
  <c r="AF154" i="4"/>
  <c r="AF189" i="4"/>
  <c r="AF192" i="4"/>
  <c r="AF29" i="4"/>
  <c r="AF160" i="4"/>
  <c r="AF155" i="4"/>
  <c r="AF11" i="4"/>
  <c r="AF170" i="4"/>
  <c r="AF8" i="4"/>
  <c r="AF10" i="4"/>
  <c r="AF21" i="4"/>
  <c r="AF171" i="4"/>
  <c r="AF168" i="4"/>
  <c r="AF182" i="4"/>
  <c r="AF14" i="4"/>
  <c r="AF188" i="4"/>
  <c r="AF184" i="4"/>
  <c r="AF19" i="4"/>
  <c r="AF7" i="4"/>
  <c r="AF17" i="4"/>
  <c r="L55" i="34"/>
  <c r="J56" i="34"/>
  <c r="D54" i="34"/>
  <c r="F53" i="34"/>
  <c r="AH34" i="34"/>
  <c r="AJ33" i="34"/>
  <c r="R33" i="34"/>
  <c r="P34" i="34"/>
  <c r="D32" i="34"/>
  <c r="F31" i="34"/>
  <c r="L33" i="34"/>
  <c r="J34" i="34"/>
  <c r="D11" i="34"/>
  <c r="D12" i="34" s="1"/>
  <c r="P11" i="34"/>
  <c r="R10" i="34"/>
  <c r="J12" i="34"/>
  <c r="L12" i="34" s="1"/>
  <c r="BJ199" i="4" l="1"/>
  <c r="BJ198" i="4"/>
  <c r="AH199" i="4"/>
  <c r="AH198" i="4"/>
  <c r="AH79" i="4"/>
  <c r="AH80" i="4"/>
  <c r="AH71" i="4"/>
  <c r="AH74" i="4"/>
  <c r="AH64" i="4"/>
  <c r="BJ80" i="4"/>
  <c r="BJ71" i="4"/>
  <c r="BJ64" i="4"/>
  <c r="BJ74" i="4"/>
  <c r="BJ79" i="4"/>
  <c r="BJ196" i="4"/>
  <c r="BJ197" i="4"/>
  <c r="AH197" i="4"/>
  <c r="AH196" i="4"/>
  <c r="BJ25" i="4"/>
  <c r="BJ43" i="4"/>
  <c r="BJ75" i="4"/>
  <c r="AH75" i="4"/>
  <c r="AH25" i="4"/>
  <c r="AH43" i="4"/>
  <c r="BJ53" i="4"/>
  <c r="BJ54" i="4"/>
  <c r="BJ52" i="4"/>
  <c r="BJ45" i="4"/>
  <c r="BJ61" i="4"/>
  <c r="BJ62" i="4"/>
  <c r="BJ70" i="4"/>
  <c r="BJ77" i="4"/>
  <c r="BJ69" i="4"/>
  <c r="BJ78" i="4"/>
  <c r="BJ44" i="4"/>
  <c r="BJ73" i="4"/>
  <c r="BJ34" i="4"/>
  <c r="BJ63" i="4"/>
  <c r="AH52" i="4"/>
  <c r="AH54" i="4"/>
  <c r="AH45" i="4"/>
  <c r="AH53" i="4"/>
  <c r="AH62" i="4"/>
  <c r="AH61" i="4"/>
  <c r="AH78" i="4"/>
  <c r="AH44" i="4"/>
  <c r="AH69" i="4"/>
  <c r="AH63" i="4"/>
  <c r="AH73" i="4"/>
  <c r="AH34" i="4"/>
  <c r="AH70" i="4"/>
  <c r="AH77" i="4"/>
  <c r="BJ51" i="4"/>
  <c r="BJ59" i="4"/>
  <c r="BJ42" i="4"/>
  <c r="BJ60" i="4"/>
  <c r="BJ33" i="4"/>
  <c r="BJ24" i="4"/>
  <c r="BJ84" i="4"/>
  <c r="BJ136" i="4"/>
  <c r="BJ82" i="4"/>
  <c r="BJ65" i="4"/>
  <c r="BJ55" i="4"/>
  <c r="BJ32" i="4"/>
  <c r="BJ144" i="4"/>
  <c r="BJ94" i="4"/>
  <c r="BJ106" i="4"/>
  <c r="BJ83" i="4"/>
  <c r="BJ113" i="4"/>
  <c r="BJ76" i="4"/>
  <c r="BJ105" i="4"/>
  <c r="AH83" i="4"/>
  <c r="AH33" i="4"/>
  <c r="AH55" i="4"/>
  <c r="AH84" i="4"/>
  <c r="AH32" i="4"/>
  <c r="AH144" i="4"/>
  <c r="AH42" i="4"/>
  <c r="AH136" i="4"/>
  <c r="AH60" i="4"/>
  <c r="AH51" i="4"/>
  <c r="AH59" i="4"/>
  <c r="AH76" i="4"/>
  <c r="AH106" i="4"/>
  <c r="AH113" i="4"/>
  <c r="AH82" i="4"/>
  <c r="AH65" i="4"/>
  <c r="AH24" i="4"/>
  <c r="AH94" i="4"/>
  <c r="AH105" i="4"/>
  <c r="BJ138" i="4"/>
  <c r="BJ67" i="4"/>
  <c r="BJ107" i="4"/>
  <c r="BJ97" i="4"/>
  <c r="BJ121" i="4"/>
  <c r="BJ145" i="4"/>
  <c r="BJ142" i="4"/>
  <c r="BJ93" i="4"/>
  <c r="BJ96" i="4"/>
  <c r="BJ123" i="4"/>
  <c r="BJ85" i="4"/>
  <c r="BJ129" i="4"/>
  <c r="BJ98" i="4"/>
  <c r="BJ143" i="4"/>
  <c r="BJ30" i="4"/>
  <c r="BJ99" i="4"/>
  <c r="BJ41" i="4"/>
  <c r="BJ101" i="4"/>
  <c r="BJ31" i="4"/>
  <c r="BJ128" i="4"/>
  <c r="BJ58" i="4"/>
  <c r="BJ15" i="4"/>
  <c r="BJ100" i="4"/>
  <c r="BJ40" i="4"/>
  <c r="BJ135" i="4"/>
  <c r="BJ118" i="4"/>
  <c r="BJ104" i="4"/>
  <c r="BJ134" i="4"/>
  <c r="BJ95" i="4"/>
  <c r="BJ50" i="4"/>
  <c r="BJ130" i="4"/>
  <c r="BJ23" i="4"/>
  <c r="BJ140" i="4"/>
  <c r="BJ133" i="4"/>
  <c r="BJ132" i="4"/>
  <c r="BJ137" i="4"/>
  <c r="BJ111" i="4"/>
  <c r="BJ115" i="4"/>
  <c r="BJ117" i="4"/>
  <c r="BJ139" i="4"/>
  <c r="BJ16" i="4"/>
  <c r="BJ125" i="4"/>
  <c r="BJ122" i="4"/>
  <c r="BJ35" i="4"/>
  <c r="BJ26" i="4"/>
  <c r="BJ103" i="4"/>
  <c r="BJ108" i="4"/>
  <c r="BJ162" i="4"/>
  <c r="BJ72" i="4"/>
  <c r="BJ116" i="4"/>
  <c r="BJ172" i="4"/>
  <c r="BJ110" i="4"/>
  <c r="BJ114" i="4"/>
  <c r="BJ127" i="4"/>
  <c r="BJ146" i="4"/>
  <c r="BJ126" i="4"/>
  <c r="BJ56" i="4"/>
  <c r="BJ68" i="4"/>
  <c r="BJ13" i="4"/>
  <c r="BJ102" i="4"/>
  <c r="BJ49" i="4"/>
  <c r="BJ174" i="4"/>
  <c r="BJ27" i="4"/>
  <c r="BJ131" i="4"/>
  <c r="BJ88" i="4"/>
  <c r="BJ167" i="4"/>
  <c r="BJ109" i="4"/>
  <c r="BJ66" i="4"/>
  <c r="BJ120" i="4"/>
  <c r="BJ141" i="4"/>
  <c r="BJ119" i="4"/>
  <c r="BJ112" i="4"/>
  <c r="BJ124" i="4"/>
  <c r="BJ89" i="4"/>
  <c r="BJ57" i="4"/>
  <c r="BJ81" i="4"/>
  <c r="BJ90" i="4"/>
  <c r="BJ38" i="4"/>
  <c r="BJ48" i="4"/>
  <c r="BJ178" i="4"/>
  <c r="BJ36" i="4"/>
  <c r="BJ91" i="4"/>
  <c r="BJ176" i="4"/>
  <c r="BJ177" i="4"/>
  <c r="BJ92" i="4"/>
  <c r="BJ158" i="4"/>
  <c r="BJ159" i="4"/>
  <c r="BJ87" i="4"/>
  <c r="BJ195" i="4"/>
  <c r="BJ37" i="4"/>
  <c r="BJ164" i="4"/>
  <c r="BJ46" i="4"/>
  <c r="BJ191" i="4"/>
  <c r="BJ86" i="4"/>
  <c r="BJ47" i="4"/>
  <c r="AH121" i="4"/>
  <c r="AH93" i="4"/>
  <c r="AH107" i="4"/>
  <c r="AH67" i="4"/>
  <c r="AH97" i="4"/>
  <c r="AH145" i="4"/>
  <c r="AH138" i="4"/>
  <c r="AH123" i="4"/>
  <c r="AH142" i="4"/>
  <c r="AH129" i="4"/>
  <c r="AH96" i="4"/>
  <c r="AH98" i="4"/>
  <c r="AH143" i="4"/>
  <c r="AH99" i="4"/>
  <c r="AH41" i="4"/>
  <c r="AH85" i="4"/>
  <c r="AH101" i="4"/>
  <c r="AH100" i="4"/>
  <c r="AH30" i="4"/>
  <c r="AH15" i="4"/>
  <c r="AH128" i="4"/>
  <c r="AH140" i="4"/>
  <c r="AH40" i="4"/>
  <c r="AH104" i="4"/>
  <c r="AH130" i="4"/>
  <c r="AH135" i="4"/>
  <c r="AH122" i="4"/>
  <c r="AH134" i="4"/>
  <c r="AH118" i="4"/>
  <c r="AH111" i="4"/>
  <c r="AH58" i="4"/>
  <c r="AH139" i="4"/>
  <c r="AH115" i="4"/>
  <c r="AH50" i="4"/>
  <c r="AH23" i="4"/>
  <c r="AH16" i="4"/>
  <c r="AH31" i="4"/>
  <c r="AH133" i="4"/>
  <c r="AH137" i="4"/>
  <c r="AH116" i="4"/>
  <c r="AH125" i="4"/>
  <c r="AH95" i="4"/>
  <c r="AH132" i="4"/>
  <c r="AH117" i="4"/>
  <c r="AH68" i="4"/>
  <c r="AH35" i="4"/>
  <c r="AH27" i="4"/>
  <c r="AH81" i="4"/>
  <c r="AH174" i="4"/>
  <c r="AH103" i="4"/>
  <c r="AH162" i="4"/>
  <c r="AH110" i="4"/>
  <c r="AH146" i="4"/>
  <c r="AH124" i="4"/>
  <c r="AH72" i="4"/>
  <c r="AH26" i="4"/>
  <c r="AH172" i="4"/>
  <c r="AH89" i="4"/>
  <c r="AH56" i="4"/>
  <c r="AH167" i="4"/>
  <c r="AH108" i="4"/>
  <c r="AH49" i="4"/>
  <c r="AH13" i="4"/>
  <c r="AH126" i="4"/>
  <c r="AH177" i="4"/>
  <c r="AH114" i="4"/>
  <c r="AH88" i="4"/>
  <c r="AH112" i="4"/>
  <c r="AH131" i="4"/>
  <c r="AH109" i="4"/>
  <c r="AH91" i="4"/>
  <c r="AH127" i="4"/>
  <c r="AH120" i="4"/>
  <c r="AH66" i="4"/>
  <c r="AH141" i="4"/>
  <c r="AH90" i="4"/>
  <c r="AH176" i="4"/>
  <c r="AH158" i="4"/>
  <c r="AH48" i="4"/>
  <c r="AH57" i="4"/>
  <c r="AH119" i="4"/>
  <c r="AH159" i="4"/>
  <c r="AH178" i="4"/>
  <c r="AH87" i="4"/>
  <c r="AH86" i="4"/>
  <c r="AH38" i="4"/>
  <c r="AH37" i="4"/>
  <c r="AH195" i="4"/>
  <c r="AH102" i="4"/>
  <c r="AH164" i="4"/>
  <c r="AH92" i="4"/>
  <c r="AH46" i="4"/>
  <c r="AH191" i="4"/>
  <c r="AH36" i="4"/>
  <c r="AH47" i="4"/>
  <c r="AB2" i="38"/>
  <c r="AA3" i="38"/>
  <c r="BL3" i="4"/>
  <c r="BJ147" i="4"/>
  <c r="BJ161" i="4"/>
  <c r="BJ19" i="4"/>
  <c r="BJ171" i="4"/>
  <c r="BJ149" i="4"/>
  <c r="BJ187" i="4"/>
  <c r="BJ192" i="4"/>
  <c r="BJ160" i="4"/>
  <c r="BJ10" i="4"/>
  <c r="BJ152" i="4"/>
  <c r="BJ148" i="4"/>
  <c r="BJ29" i="4"/>
  <c r="BJ182" i="4"/>
  <c r="BJ18" i="4"/>
  <c r="BJ186" i="4"/>
  <c r="BJ153" i="4"/>
  <c r="BJ183" i="4"/>
  <c r="BJ22" i="4"/>
  <c r="BJ20" i="4"/>
  <c r="BJ185" i="4"/>
  <c r="BJ163" i="4"/>
  <c r="BJ179" i="4"/>
  <c r="BJ157" i="4"/>
  <c r="BJ155" i="4"/>
  <c r="BJ189" i="4"/>
  <c r="BJ8" i="4"/>
  <c r="BJ151" i="4"/>
  <c r="BJ11" i="4"/>
  <c r="BJ21" i="4"/>
  <c r="BJ14" i="4"/>
  <c r="BJ7" i="4"/>
  <c r="BJ180" i="4"/>
  <c r="BJ165" i="4"/>
  <c r="BJ170" i="4"/>
  <c r="BJ6" i="4"/>
  <c r="BJ28" i="4"/>
  <c r="BJ168" i="4"/>
  <c r="BJ194" i="4"/>
  <c r="BJ150" i="4"/>
  <c r="BJ190" i="4"/>
  <c r="BJ188" i="4"/>
  <c r="BJ156" i="4"/>
  <c r="BJ193" i="4"/>
  <c r="BJ166" i="4"/>
  <c r="BJ39" i="4"/>
  <c r="BJ173" i="4"/>
  <c r="BJ181" i="4"/>
  <c r="BJ17" i="4"/>
  <c r="BJ9" i="4"/>
  <c r="BJ184" i="4"/>
  <c r="BJ175" i="4"/>
  <c r="BJ169" i="4"/>
  <c r="BJ154" i="4"/>
  <c r="AJ3" i="4"/>
  <c r="AH160" i="4"/>
  <c r="AH182" i="4"/>
  <c r="AH192" i="4"/>
  <c r="AH11" i="4"/>
  <c r="AH150" i="4"/>
  <c r="AH190" i="4"/>
  <c r="AH153" i="4"/>
  <c r="AH169" i="4"/>
  <c r="AH184" i="4"/>
  <c r="AH29" i="4"/>
  <c r="AH155" i="4"/>
  <c r="AH6" i="4"/>
  <c r="AH189" i="4"/>
  <c r="AH181" i="4"/>
  <c r="AH165" i="4"/>
  <c r="AH183" i="4"/>
  <c r="AH173" i="4"/>
  <c r="AH21" i="4"/>
  <c r="AH14" i="4"/>
  <c r="AH148" i="4"/>
  <c r="AH180" i="4"/>
  <c r="AH9" i="4"/>
  <c r="AH28" i="4"/>
  <c r="AH186" i="4"/>
  <c r="AH149" i="4"/>
  <c r="AH170" i="4"/>
  <c r="AH166" i="4"/>
  <c r="AH175" i="4"/>
  <c r="AH163" i="4"/>
  <c r="AH151" i="4"/>
  <c r="AH193" i="4"/>
  <c r="AH19" i="4"/>
  <c r="AH7" i="4"/>
  <c r="AH156" i="4"/>
  <c r="AH185" i="4"/>
  <c r="AH171" i="4"/>
  <c r="AH22" i="4"/>
  <c r="AH8" i="4"/>
  <c r="AH188" i="4"/>
  <c r="AH168" i="4"/>
  <c r="AH152" i="4"/>
  <c r="AH161" i="4"/>
  <c r="AH18" i="4"/>
  <c r="AH20" i="4"/>
  <c r="AH194" i="4"/>
  <c r="AH157" i="4"/>
  <c r="AH17" i="4"/>
  <c r="AH187" i="4"/>
  <c r="AH147" i="4"/>
  <c r="AH39" i="4"/>
  <c r="AH154" i="4"/>
  <c r="AH179" i="4"/>
  <c r="AH10" i="4"/>
  <c r="L56" i="34"/>
  <c r="J57" i="34"/>
  <c r="D55" i="34"/>
  <c r="F54" i="34"/>
  <c r="AH35" i="34"/>
  <c r="AJ34" i="34"/>
  <c r="D33" i="34"/>
  <c r="F32" i="34"/>
  <c r="J35" i="34"/>
  <c r="L34" i="34"/>
  <c r="R34" i="34"/>
  <c r="P35" i="34"/>
  <c r="F11" i="34"/>
  <c r="P12" i="34"/>
  <c r="R11" i="34"/>
  <c r="J13" i="34"/>
  <c r="L13" i="34" s="1"/>
  <c r="D13" i="34"/>
  <c r="F12" i="34"/>
  <c r="BL199" i="4" l="1"/>
  <c r="BL198" i="4"/>
  <c r="AJ199" i="4"/>
  <c r="AJ198" i="4"/>
  <c r="AJ64" i="4"/>
  <c r="AJ71" i="4"/>
  <c r="AJ79" i="4"/>
  <c r="AJ74" i="4"/>
  <c r="AJ80" i="4"/>
  <c r="BL64" i="4"/>
  <c r="BL71" i="4"/>
  <c r="BL74" i="4"/>
  <c r="BL79" i="4"/>
  <c r="BL80" i="4"/>
  <c r="BL196" i="4"/>
  <c r="BL197" i="4"/>
  <c r="AJ197" i="4"/>
  <c r="AJ196" i="4"/>
  <c r="BL75" i="4"/>
  <c r="BL43" i="4"/>
  <c r="BL25" i="4"/>
  <c r="AJ43" i="4"/>
  <c r="AJ75" i="4"/>
  <c r="AJ25" i="4"/>
  <c r="AJ53" i="4"/>
  <c r="AJ52" i="4"/>
  <c r="AJ54" i="4"/>
  <c r="AJ45" i="4"/>
  <c r="AJ78" i="4"/>
  <c r="AJ62" i="4"/>
  <c r="AJ69" i="4"/>
  <c r="AJ77" i="4"/>
  <c r="AJ44" i="4"/>
  <c r="AJ63" i="4"/>
  <c r="AJ70" i="4"/>
  <c r="AJ61" i="4"/>
  <c r="AJ34" i="4"/>
  <c r="AJ73" i="4"/>
  <c r="BL53" i="4"/>
  <c r="BL54" i="4"/>
  <c r="BL52" i="4"/>
  <c r="BL78" i="4"/>
  <c r="BL45" i="4"/>
  <c r="BL61" i="4"/>
  <c r="BL62" i="4"/>
  <c r="BL73" i="4"/>
  <c r="BL34" i="4"/>
  <c r="BL77" i="4"/>
  <c r="BL63" i="4"/>
  <c r="BL44" i="4"/>
  <c r="BL70" i="4"/>
  <c r="BL69" i="4"/>
  <c r="BL60" i="4"/>
  <c r="BL59" i="4"/>
  <c r="BL42" i="4"/>
  <c r="BL51" i="4"/>
  <c r="BL82" i="4"/>
  <c r="BL144" i="4"/>
  <c r="BL83" i="4"/>
  <c r="BL55" i="4"/>
  <c r="BL65" i="4"/>
  <c r="BL76" i="4"/>
  <c r="BL24" i="4"/>
  <c r="BL32" i="4"/>
  <c r="BL84" i="4"/>
  <c r="BL106" i="4"/>
  <c r="BL94" i="4"/>
  <c r="BL113" i="4"/>
  <c r="BL105" i="4"/>
  <c r="BL33" i="4"/>
  <c r="BL136" i="4"/>
  <c r="AJ51" i="4"/>
  <c r="AJ60" i="4"/>
  <c r="AJ82" i="4"/>
  <c r="AJ65" i="4"/>
  <c r="AJ32" i="4"/>
  <c r="AJ24" i="4"/>
  <c r="AJ144" i="4"/>
  <c r="AJ83" i="4"/>
  <c r="AJ33" i="4"/>
  <c r="AJ59" i="4"/>
  <c r="AJ42" i="4"/>
  <c r="AJ55" i="4"/>
  <c r="AJ105" i="4"/>
  <c r="AJ76" i="4"/>
  <c r="AJ113" i="4"/>
  <c r="AJ136" i="4"/>
  <c r="AJ94" i="4"/>
  <c r="AJ106" i="4"/>
  <c r="AJ84" i="4"/>
  <c r="AJ121" i="4"/>
  <c r="AJ138" i="4"/>
  <c r="AJ93" i="4"/>
  <c r="AJ67" i="4"/>
  <c r="AJ97" i="4"/>
  <c r="AJ107" i="4"/>
  <c r="AJ145" i="4"/>
  <c r="AJ96" i="4"/>
  <c r="AJ142" i="4"/>
  <c r="AJ123" i="4"/>
  <c r="AJ143" i="4"/>
  <c r="AJ129" i="4"/>
  <c r="AJ99" i="4"/>
  <c r="AJ85" i="4"/>
  <c r="AJ98" i="4"/>
  <c r="AJ101" i="4"/>
  <c r="AJ15" i="4"/>
  <c r="AJ100" i="4"/>
  <c r="AJ58" i="4"/>
  <c r="AJ30" i="4"/>
  <c r="AJ104" i="4"/>
  <c r="AJ134" i="4"/>
  <c r="AJ128" i="4"/>
  <c r="AJ135" i="4"/>
  <c r="AJ41" i="4"/>
  <c r="AJ118" i="4"/>
  <c r="AJ95" i="4"/>
  <c r="AJ140" i="4"/>
  <c r="AJ40" i="4"/>
  <c r="AJ31" i="4"/>
  <c r="AJ50" i="4"/>
  <c r="AJ130" i="4"/>
  <c r="AJ16" i="4"/>
  <c r="AJ133" i="4"/>
  <c r="AJ111" i="4"/>
  <c r="AJ132" i="4"/>
  <c r="AJ23" i="4"/>
  <c r="AJ122" i="4"/>
  <c r="AJ139" i="4"/>
  <c r="AJ137" i="4"/>
  <c r="AJ115" i="4"/>
  <c r="AJ35" i="4"/>
  <c r="AJ27" i="4"/>
  <c r="AJ26" i="4"/>
  <c r="AJ116" i="4"/>
  <c r="AJ117" i="4"/>
  <c r="AJ146" i="4"/>
  <c r="AJ110" i="4"/>
  <c r="AJ125" i="4"/>
  <c r="AJ81" i="4"/>
  <c r="AJ172" i="4"/>
  <c r="AJ162" i="4"/>
  <c r="AJ124" i="4"/>
  <c r="AJ108" i="4"/>
  <c r="AJ72" i="4"/>
  <c r="AJ103" i="4"/>
  <c r="AJ102" i="4"/>
  <c r="AJ167" i="4"/>
  <c r="AJ174" i="4"/>
  <c r="AJ13" i="4"/>
  <c r="AJ126" i="4"/>
  <c r="AJ68" i="4"/>
  <c r="AJ49" i="4"/>
  <c r="AJ127" i="4"/>
  <c r="AJ109" i="4"/>
  <c r="AJ66" i="4"/>
  <c r="AJ177" i="4"/>
  <c r="AJ88" i="4"/>
  <c r="AJ112" i="4"/>
  <c r="AJ90" i="4"/>
  <c r="AJ56" i="4"/>
  <c r="AJ91" i="4"/>
  <c r="AJ120" i="4"/>
  <c r="AJ114" i="4"/>
  <c r="AJ87" i="4"/>
  <c r="AJ57" i="4"/>
  <c r="AJ159" i="4"/>
  <c r="AJ176" i="4"/>
  <c r="AJ178" i="4"/>
  <c r="AJ89" i="4"/>
  <c r="AJ158" i="4"/>
  <c r="AJ131" i="4"/>
  <c r="AJ48" i="4"/>
  <c r="AJ36" i="4"/>
  <c r="AJ86" i="4"/>
  <c r="AJ46" i="4"/>
  <c r="AJ92" i="4"/>
  <c r="AJ37" i="4"/>
  <c r="AJ141" i="4"/>
  <c r="AJ119" i="4"/>
  <c r="AJ38" i="4"/>
  <c r="AJ191" i="4"/>
  <c r="AJ47" i="4"/>
  <c r="AJ195" i="4"/>
  <c r="AJ164" i="4"/>
  <c r="BL67" i="4"/>
  <c r="BL138" i="4"/>
  <c r="BL93" i="4"/>
  <c r="BL142" i="4"/>
  <c r="BL96" i="4"/>
  <c r="BL107" i="4"/>
  <c r="BL145" i="4"/>
  <c r="BL121" i="4"/>
  <c r="BL123" i="4"/>
  <c r="BL97" i="4"/>
  <c r="BL85" i="4"/>
  <c r="BL99" i="4"/>
  <c r="BL129" i="4"/>
  <c r="BL143" i="4"/>
  <c r="BL98" i="4"/>
  <c r="BL101" i="4"/>
  <c r="BL41" i="4"/>
  <c r="BL128" i="4"/>
  <c r="BL31" i="4"/>
  <c r="BL100" i="4"/>
  <c r="BL58" i="4"/>
  <c r="BL15" i="4"/>
  <c r="BL140" i="4"/>
  <c r="BL30" i="4"/>
  <c r="BL40" i="4"/>
  <c r="BL134" i="4"/>
  <c r="BL130" i="4"/>
  <c r="BL50" i="4"/>
  <c r="BL104" i="4"/>
  <c r="BL118" i="4"/>
  <c r="BL95" i="4"/>
  <c r="BL139" i="4"/>
  <c r="BL133" i="4"/>
  <c r="BL137" i="4"/>
  <c r="BL132" i="4"/>
  <c r="BL117" i="4"/>
  <c r="BL135" i="4"/>
  <c r="BL115" i="4"/>
  <c r="BL125" i="4"/>
  <c r="BL111" i="4"/>
  <c r="BL16" i="4"/>
  <c r="BL116" i="4"/>
  <c r="BL27" i="4"/>
  <c r="BL122" i="4"/>
  <c r="BL26" i="4"/>
  <c r="BL35" i="4"/>
  <c r="BL114" i="4"/>
  <c r="BL146" i="4"/>
  <c r="BL110" i="4"/>
  <c r="BL103" i="4"/>
  <c r="BL172" i="4"/>
  <c r="BL174" i="4"/>
  <c r="BL89" i="4"/>
  <c r="BL88" i="4"/>
  <c r="BL127" i="4"/>
  <c r="BL23" i="4"/>
  <c r="BL72" i="4"/>
  <c r="BL126" i="4"/>
  <c r="BL120" i="4"/>
  <c r="BL81" i="4"/>
  <c r="BL108" i="4"/>
  <c r="BL13" i="4"/>
  <c r="BL56" i="4"/>
  <c r="BL141" i="4"/>
  <c r="BL131" i="4"/>
  <c r="BL90" i="4"/>
  <c r="BL49" i="4"/>
  <c r="BL112" i="4"/>
  <c r="BL167" i="4"/>
  <c r="BL66" i="4"/>
  <c r="BL119" i="4"/>
  <c r="BL68" i="4"/>
  <c r="BL162" i="4"/>
  <c r="BL124" i="4"/>
  <c r="BL102" i="4"/>
  <c r="BL177" i="4"/>
  <c r="BL37" i="4"/>
  <c r="BL109" i="4"/>
  <c r="BL87" i="4"/>
  <c r="BL91" i="4"/>
  <c r="BL57" i="4"/>
  <c r="BL178" i="4"/>
  <c r="BL176" i="4"/>
  <c r="BL164" i="4"/>
  <c r="BL47" i="4"/>
  <c r="BL48" i="4"/>
  <c r="BL38" i="4"/>
  <c r="BL195" i="4"/>
  <c r="BL158" i="4"/>
  <c r="BL92" i="4"/>
  <c r="BL46" i="4"/>
  <c r="BL36" i="4"/>
  <c r="BL159" i="4"/>
  <c r="BL86" i="4"/>
  <c r="BL191" i="4"/>
  <c r="AC2" i="38"/>
  <c r="AB3" i="38"/>
  <c r="AL3" i="4"/>
  <c r="AJ183" i="4"/>
  <c r="AJ10" i="4"/>
  <c r="AJ19" i="4"/>
  <c r="AJ28" i="4"/>
  <c r="AJ192" i="4"/>
  <c r="AJ185" i="4"/>
  <c r="AJ175" i="4"/>
  <c r="AJ14" i="4"/>
  <c r="AJ163" i="4"/>
  <c r="AJ29" i="4"/>
  <c r="AJ171" i="4"/>
  <c r="AJ181" i="4"/>
  <c r="AJ180" i="4"/>
  <c r="AJ184" i="4"/>
  <c r="AJ151" i="4"/>
  <c r="AJ186" i="4"/>
  <c r="AJ7" i="4"/>
  <c r="AJ161" i="4"/>
  <c r="AJ179" i="4"/>
  <c r="AJ166" i="4"/>
  <c r="AJ189" i="4"/>
  <c r="AJ170" i="4"/>
  <c r="AJ153" i="4"/>
  <c r="AJ21" i="4"/>
  <c r="AJ165" i="4"/>
  <c r="AJ9" i="4"/>
  <c r="AJ160" i="4"/>
  <c r="AJ150" i="4"/>
  <c r="AJ147" i="4"/>
  <c r="AJ148" i="4"/>
  <c r="AJ152" i="4"/>
  <c r="AJ154" i="4"/>
  <c r="AJ190" i="4"/>
  <c r="AJ149" i="4"/>
  <c r="AJ22" i="4"/>
  <c r="AJ188" i="4"/>
  <c r="AJ39" i="4"/>
  <c r="AJ182" i="4"/>
  <c r="AJ168" i="4"/>
  <c r="AJ169" i="4"/>
  <c r="AJ11" i="4"/>
  <c r="AJ18" i="4"/>
  <c r="AJ20" i="4"/>
  <c r="AJ8" i="4"/>
  <c r="AJ194" i="4"/>
  <c r="AJ193" i="4"/>
  <c r="AJ156" i="4"/>
  <c r="AJ6" i="4"/>
  <c r="AJ187" i="4"/>
  <c r="AJ157" i="4"/>
  <c r="AJ173" i="4"/>
  <c r="AJ155" i="4"/>
  <c r="AJ17" i="4"/>
  <c r="BN3" i="4"/>
  <c r="BL185" i="4"/>
  <c r="BL17" i="4"/>
  <c r="BL154" i="4"/>
  <c r="BL153" i="4"/>
  <c r="BL192" i="4"/>
  <c r="BL6" i="4"/>
  <c r="BL171" i="4"/>
  <c r="BL173" i="4"/>
  <c r="BL10" i="4"/>
  <c r="BL188" i="4"/>
  <c r="BL181" i="4"/>
  <c r="BL186" i="4"/>
  <c r="BL168" i="4"/>
  <c r="BL157" i="4"/>
  <c r="BL194" i="4"/>
  <c r="BL11" i="4"/>
  <c r="BL163" i="4"/>
  <c r="BL160" i="4"/>
  <c r="BL151" i="4"/>
  <c r="BL165" i="4"/>
  <c r="BL152" i="4"/>
  <c r="BL19" i="4"/>
  <c r="BL193" i="4"/>
  <c r="BL190" i="4"/>
  <c r="BL20" i="4"/>
  <c r="BL7" i="4"/>
  <c r="BL148" i="4"/>
  <c r="BL180" i="4"/>
  <c r="BL28" i="4"/>
  <c r="BL147" i="4"/>
  <c r="BL166" i="4"/>
  <c r="BL8" i="4"/>
  <c r="BL150" i="4"/>
  <c r="BL9" i="4"/>
  <c r="BL21" i="4"/>
  <c r="BL189" i="4"/>
  <c r="BL187" i="4"/>
  <c r="BL161" i="4"/>
  <c r="BL22" i="4"/>
  <c r="BL179" i="4"/>
  <c r="BL39" i="4"/>
  <c r="BL175" i="4"/>
  <c r="BL184" i="4"/>
  <c r="BL149" i="4"/>
  <c r="BL18" i="4"/>
  <c r="BL29" i="4"/>
  <c r="BL156" i="4"/>
  <c r="BL182" i="4"/>
  <c r="BL170" i="4"/>
  <c r="BL169" i="4"/>
  <c r="BL14" i="4"/>
  <c r="BL183" i="4"/>
  <c r="BL155" i="4"/>
  <c r="L57" i="34"/>
  <c r="J58" i="34"/>
  <c r="F55" i="34"/>
  <c r="D56" i="34"/>
  <c r="AJ35" i="34"/>
  <c r="AH36" i="34"/>
  <c r="D34" i="34"/>
  <c r="F33" i="34"/>
  <c r="R35" i="34"/>
  <c r="P36" i="34"/>
  <c r="J36" i="34"/>
  <c r="L35" i="34"/>
  <c r="P13" i="34"/>
  <c r="R12" i="34"/>
  <c r="F13" i="34"/>
  <c r="D14" i="34"/>
  <c r="J14" i="34"/>
  <c r="L14" i="34" s="1"/>
  <c r="AL199" i="4" l="1"/>
  <c r="AL198" i="4"/>
  <c r="BN199" i="4"/>
  <c r="BN198" i="4"/>
  <c r="BN74" i="4"/>
  <c r="BN79" i="4"/>
  <c r="BN80" i="4"/>
  <c r="BN64" i="4"/>
  <c r="BN71" i="4"/>
  <c r="AL71" i="4"/>
  <c r="AL74" i="4"/>
  <c r="AL79" i="4"/>
  <c r="AL80" i="4"/>
  <c r="AL64" i="4"/>
  <c r="AL196" i="4"/>
  <c r="AL197" i="4"/>
  <c r="BN196" i="4"/>
  <c r="BN197" i="4"/>
  <c r="AL75" i="4"/>
  <c r="AL25" i="4"/>
  <c r="AL43" i="4"/>
  <c r="BN43" i="4"/>
  <c r="BN75" i="4"/>
  <c r="BN25" i="4"/>
  <c r="AL52" i="4"/>
  <c r="AL54" i="4"/>
  <c r="AL53" i="4"/>
  <c r="AL61" i="4"/>
  <c r="AL45" i="4"/>
  <c r="AL62" i="4"/>
  <c r="AL78" i="4"/>
  <c r="AL73" i="4"/>
  <c r="AL69" i="4"/>
  <c r="AL77" i="4"/>
  <c r="AL63" i="4"/>
  <c r="AL34" i="4"/>
  <c r="AL44" i="4"/>
  <c r="AL70" i="4"/>
  <c r="BN53" i="4"/>
  <c r="BN61" i="4"/>
  <c r="BN45" i="4"/>
  <c r="BN54" i="4"/>
  <c r="BN62" i="4"/>
  <c r="BN52" i="4"/>
  <c r="BN70" i="4"/>
  <c r="BN78" i="4"/>
  <c r="BN73" i="4"/>
  <c r="BN34" i="4"/>
  <c r="BN69" i="4"/>
  <c r="BN44" i="4"/>
  <c r="BN77" i="4"/>
  <c r="BN63" i="4"/>
  <c r="AL60" i="4"/>
  <c r="AL42" i="4"/>
  <c r="AL33" i="4"/>
  <c r="AL83" i="4"/>
  <c r="AL84" i="4"/>
  <c r="AL59" i="4"/>
  <c r="AL82" i="4"/>
  <c r="AL113" i="4"/>
  <c r="AL106" i="4"/>
  <c r="AL55" i="4"/>
  <c r="AL51" i="4"/>
  <c r="AL76" i="4"/>
  <c r="AL24" i="4"/>
  <c r="AL136" i="4"/>
  <c r="AL94" i="4"/>
  <c r="AL32" i="4"/>
  <c r="AL65" i="4"/>
  <c r="AL144" i="4"/>
  <c r="AL105" i="4"/>
  <c r="BN59" i="4"/>
  <c r="BN51" i="4"/>
  <c r="BN60" i="4"/>
  <c r="BN42" i="4"/>
  <c r="BN33" i="4"/>
  <c r="BN55" i="4"/>
  <c r="BN84" i="4"/>
  <c r="BN83" i="4"/>
  <c r="BN82" i="4"/>
  <c r="BN65" i="4"/>
  <c r="BN24" i="4"/>
  <c r="BN76" i="4"/>
  <c r="BN105" i="4"/>
  <c r="BN32" i="4"/>
  <c r="BN136" i="4"/>
  <c r="BN144" i="4"/>
  <c r="BN113" i="4"/>
  <c r="BN94" i="4"/>
  <c r="BN106" i="4"/>
  <c r="BN145" i="4"/>
  <c r="BN138" i="4"/>
  <c r="BN67" i="4"/>
  <c r="BN121" i="4"/>
  <c r="BN96" i="4"/>
  <c r="BN107" i="4"/>
  <c r="BN123" i="4"/>
  <c r="BN97" i="4"/>
  <c r="BN93" i="4"/>
  <c r="BN142" i="4"/>
  <c r="BN85" i="4"/>
  <c r="BN129" i="4"/>
  <c r="BN98" i="4"/>
  <c r="BN99" i="4"/>
  <c r="BN143" i="4"/>
  <c r="BN101" i="4"/>
  <c r="BN15" i="4"/>
  <c r="BN128" i="4"/>
  <c r="BN30" i="4"/>
  <c r="BN31" i="4"/>
  <c r="BN100" i="4"/>
  <c r="BN140" i="4"/>
  <c r="BN104" i="4"/>
  <c r="BN135" i="4"/>
  <c r="BN41" i="4"/>
  <c r="BN50" i="4"/>
  <c r="BN58" i="4"/>
  <c r="BN134" i="4"/>
  <c r="BN118" i="4"/>
  <c r="BN40" i="4"/>
  <c r="BN130" i="4"/>
  <c r="BN23" i="4"/>
  <c r="BN95" i="4"/>
  <c r="BN133" i="4"/>
  <c r="BN132" i="4"/>
  <c r="BN117" i="4"/>
  <c r="BN115" i="4"/>
  <c r="BN125" i="4"/>
  <c r="BN139" i="4"/>
  <c r="BN16" i="4"/>
  <c r="BN35" i="4"/>
  <c r="BN122" i="4"/>
  <c r="BN137" i="4"/>
  <c r="BN68" i="4"/>
  <c r="BN27" i="4"/>
  <c r="BN111" i="4"/>
  <c r="BN172" i="4"/>
  <c r="BN124" i="4"/>
  <c r="BN116" i="4"/>
  <c r="BN174" i="4"/>
  <c r="BN103" i="4"/>
  <c r="BN72" i="4"/>
  <c r="BN81" i="4"/>
  <c r="BN146" i="4"/>
  <c r="BN108" i="4"/>
  <c r="BN162" i="4"/>
  <c r="BN114" i="4"/>
  <c r="BN89" i="4"/>
  <c r="BN120" i="4"/>
  <c r="BN26" i="4"/>
  <c r="BN102" i="4"/>
  <c r="BN56" i="4"/>
  <c r="BN127" i="4"/>
  <c r="BN110" i="4"/>
  <c r="BN13" i="4"/>
  <c r="BN49" i="4"/>
  <c r="BN109" i="4"/>
  <c r="BN91" i="4"/>
  <c r="BN112" i="4"/>
  <c r="BN131" i="4"/>
  <c r="BN88" i="4"/>
  <c r="BN90" i="4"/>
  <c r="BN47" i="4"/>
  <c r="BN66" i="4"/>
  <c r="BN177" i="4"/>
  <c r="BN48" i="4"/>
  <c r="BN176" i="4"/>
  <c r="BN36" i="4"/>
  <c r="BN92" i="4"/>
  <c r="BN167" i="4"/>
  <c r="BN178" i="4"/>
  <c r="BN126" i="4"/>
  <c r="BN119" i="4"/>
  <c r="BN159" i="4"/>
  <c r="BN38" i="4"/>
  <c r="BN164" i="4"/>
  <c r="BN46" i="4"/>
  <c r="BN141" i="4"/>
  <c r="BN158" i="4"/>
  <c r="BN87" i="4"/>
  <c r="BN86" i="4"/>
  <c r="BN57" i="4"/>
  <c r="BN37" i="4"/>
  <c r="BN191" i="4"/>
  <c r="BN195" i="4"/>
  <c r="AL67" i="4"/>
  <c r="AL138" i="4"/>
  <c r="AL93" i="4"/>
  <c r="AL121" i="4"/>
  <c r="AL97" i="4"/>
  <c r="AL107" i="4"/>
  <c r="AL145" i="4"/>
  <c r="AL142" i="4"/>
  <c r="AL96" i="4"/>
  <c r="AL143" i="4"/>
  <c r="AL123" i="4"/>
  <c r="AL85" i="4"/>
  <c r="AL129" i="4"/>
  <c r="AL99" i="4"/>
  <c r="AL41" i="4"/>
  <c r="AL101" i="4"/>
  <c r="AL30" i="4"/>
  <c r="AL100" i="4"/>
  <c r="AL98" i="4"/>
  <c r="AL15" i="4"/>
  <c r="AL58" i="4"/>
  <c r="AL134" i="4"/>
  <c r="AL40" i="4"/>
  <c r="AL104" i="4"/>
  <c r="AL135" i="4"/>
  <c r="AL95" i="4"/>
  <c r="AL118" i="4"/>
  <c r="AL50" i="4"/>
  <c r="AL140" i="4"/>
  <c r="AL130" i="4"/>
  <c r="AL31" i="4"/>
  <c r="AL139" i="4"/>
  <c r="AL128" i="4"/>
  <c r="AL23" i="4"/>
  <c r="AL16" i="4"/>
  <c r="AL132" i="4"/>
  <c r="AL111" i="4"/>
  <c r="AL115" i="4"/>
  <c r="AL137" i="4"/>
  <c r="AL35" i="4"/>
  <c r="AL27" i="4"/>
  <c r="AL122" i="4"/>
  <c r="AL125" i="4"/>
  <c r="AL68" i="4"/>
  <c r="AL26" i="4"/>
  <c r="AL114" i="4"/>
  <c r="AL172" i="4"/>
  <c r="AL72" i="4"/>
  <c r="AL162" i="4"/>
  <c r="AL146" i="4"/>
  <c r="AL116" i="4"/>
  <c r="AL174" i="4"/>
  <c r="AL81" i="4"/>
  <c r="AL133" i="4"/>
  <c r="AL88" i="4"/>
  <c r="AL56" i="4"/>
  <c r="AL124" i="4"/>
  <c r="AL13" i="4"/>
  <c r="AL49" i="4"/>
  <c r="AL110" i="4"/>
  <c r="AL103" i="4"/>
  <c r="AL89" i="4"/>
  <c r="AL120" i="4"/>
  <c r="AL119" i="4"/>
  <c r="AL66" i="4"/>
  <c r="AL102" i="4"/>
  <c r="AL90" i="4"/>
  <c r="AL177" i="4"/>
  <c r="AL117" i="4"/>
  <c r="AL127" i="4"/>
  <c r="AL108" i="4"/>
  <c r="AL131" i="4"/>
  <c r="AL91" i="4"/>
  <c r="AL112" i="4"/>
  <c r="AL92" i="4"/>
  <c r="AL176" i="4"/>
  <c r="AL158" i="4"/>
  <c r="AL126" i="4"/>
  <c r="AL178" i="4"/>
  <c r="AL141" i="4"/>
  <c r="AL36" i="4"/>
  <c r="AL109" i="4"/>
  <c r="AL159" i="4"/>
  <c r="AL46" i="4"/>
  <c r="AL57" i="4"/>
  <c r="AL38" i="4"/>
  <c r="AL48" i="4"/>
  <c r="AL164" i="4"/>
  <c r="AL195" i="4"/>
  <c r="AL167" i="4"/>
  <c r="AL87" i="4"/>
  <c r="AL86" i="4"/>
  <c r="AL47" i="4"/>
  <c r="AL191" i="4"/>
  <c r="AL37" i="4"/>
  <c r="AD2" i="38"/>
  <c r="AC3" i="38"/>
  <c r="BP3" i="4"/>
  <c r="BN186" i="4"/>
  <c r="BN153" i="4"/>
  <c r="BN185" i="4"/>
  <c r="BN183" i="4"/>
  <c r="BN160" i="4"/>
  <c r="BN148" i="4"/>
  <c r="BN19" i="4"/>
  <c r="BN7" i="4"/>
  <c r="BN155" i="4"/>
  <c r="BN170" i="4"/>
  <c r="BN194" i="4"/>
  <c r="BN193" i="4"/>
  <c r="BN6" i="4"/>
  <c r="BN190" i="4"/>
  <c r="BN181" i="4"/>
  <c r="BN29" i="4"/>
  <c r="BN156" i="4"/>
  <c r="BN189" i="4"/>
  <c r="BN171" i="4"/>
  <c r="BN182" i="4"/>
  <c r="BN175" i="4"/>
  <c r="BN165" i="4"/>
  <c r="BN188" i="4"/>
  <c r="BN152" i="4"/>
  <c r="BN169" i="4"/>
  <c r="BN179" i="4"/>
  <c r="BN21" i="4"/>
  <c r="BN161" i="4"/>
  <c r="BN163" i="4"/>
  <c r="BN11" i="4"/>
  <c r="BN9" i="4"/>
  <c r="BN147" i="4"/>
  <c r="BN20" i="4"/>
  <c r="BN157" i="4"/>
  <c r="BN14" i="4"/>
  <c r="BN151" i="4"/>
  <c r="BN166" i="4"/>
  <c r="BN22" i="4"/>
  <c r="BN154" i="4"/>
  <c r="BN10" i="4"/>
  <c r="BN17" i="4"/>
  <c r="BN168" i="4"/>
  <c r="BN28" i="4"/>
  <c r="BN18" i="4"/>
  <c r="BN173" i="4"/>
  <c r="BN8" i="4"/>
  <c r="BN187" i="4"/>
  <c r="BN192" i="4"/>
  <c r="BN180" i="4"/>
  <c r="BN184" i="4"/>
  <c r="BN150" i="4"/>
  <c r="BN39" i="4"/>
  <c r="BN149" i="4"/>
  <c r="AN3" i="4"/>
  <c r="AL157" i="4"/>
  <c r="AL171" i="4"/>
  <c r="AL169" i="4"/>
  <c r="AL155" i="4"/>
  <c r="AL154" i="4"/>
  <c r="AL29" i="4"/>
  <c r="AL183" i="4"/>
  <c r="AL189" i="4"/>
  <c r="AL193" i="4"/>
  <c r="AL188" i="4"/>
  <c r="AL148" i="4"/>
  <c r="AL180" i="4"/>
  <c r="AL173" i="4"/>
  <c r="AL152" i="4"/>
  <c r="AL186" i="4"/>
  <c r="AL147" i="4"/>
  <c r="AL179" i="4"/>
  <c r="AL166" i="4"/>
  <c r="AL39" i="4"/>
  <c r="AL22" i="4"/>
  <c r="AL190" i="4"/>
  <c r="AL149" i="4"/>
  <c r="AL187" i="4"/>
  <c r="AL192" i="4"/>
  <c r="AL150" i="4"/>
  <c r="AL184" i="4"/>
  <c r="AL168" i="4"/>
  <c r="AL20" i="4"/>
  <c r="AL153" i="4"/>
  <c r="AL185" i="4"/>
  <c r="AL10" i="4"/>
  <c r="AL194" i="4"/>
  <c r="AL182" i="4"/>
  <c r="AL181" i="4"/>
  <c r="AL175" i="4"/>
  <c r="AL163" i="4"/>
  <c r="AL14" i="4"/>
  <c r="AL161" i="4"/>
  <c r="AL165" i="4"/>
  <c r="AL151" i="4"/>
  <c r="AL17" i="4"/>
  <c r="AL160" i="4"/>
  <c r="AL21" i="4"/>
  <c r="AL19" i="4"/>
  <c r="AL9" i="4"/>
  <c r="AL11" i="4"/>
  <c r="AL18" i="4"/>
  <c r="AL28" i="4"/>
  <c r="AL8" i="4"/>
  <c r="AL156" i="4"/>
  <c r="AL6" i="4"/>
  <c r="AL170" i="4"/>
  <c r="AL7" i="4"/>
  <c r="F56" i="34"/>
  <c r="D57" i="34"/>
  <c r="L58" i="34"/>
  <c r="J59" i="34"/>
  <c r="AH37" i="34"/>
  <c r="AJ36" i="34"/>
  <c r="F34" i="34"/>
  <c r="D35" i="34"/>
  <c r="J37" i="34"/>
  <c r="L36" i="34"/>
  <c r="R36" i="34"/>
  <c r="P37" i="34"/>
  <c r="P14" i="34"/>
  <c r="R13" i="34"/>
  <c r="J15" i="34"/>
  <c r="L15" i="34" s="1"/>
  <c r="D15" i="34"/>
  <c r="F14" i="34"/>
  <c r="BP199" i="4" l="1"/>
  <c r="BP198" i="4"/>
  <c r="AN199" i="4"/>
  <c r="AN198" i="4"/>
  <c r="AN64" i="4"/>
  <c r="AN71" i="4"/>
  <c r="AN74" i="4"/>
  <c r="AN79" i="4"/>
  <c r="AN80" i="4"/>
  <c r="BP64" i="4"/>
  <c r="BP71" i="4"/>
  <c r="BP74" i="4"/>
  <c r="BP79" i="4"/>
  <c r="BP80" i="4"/>
  <c r="BP196" i="4"/>
  <c r="BP197" i="4"/>
  <c r="AN196" i="4"/>
  <c r="AN197" i="4"/>
  <c r="BP75" i="4"/>
  <c r="BP25" i="4"/>
  <c r="BP43" i="4"/>
  <c r="AN75" i="4"/>
  <c r="AN43" i="4"/>
  <c r="AN25" i="4"/>
  <c r="BP52" i="4"/>
  <c r="BP54" i="4"/>
  <c r="BP45" i="4"/>
  <c r="BP62" i="4"/>
  <c r="BP69" i="4"/>
  <c r="BP61" i="4"/>
  <c r="BP44" i="4"/>
  <c r="BP70" i="4"/>
  <c r="BP34" i="4"/>
  <c r="BP78" i="4"/>
  <c r="BP63" i="4"/>
  <c r="BP53" i="4"/>
  <c r="BP73" i="4"/>
  <c r="BP77" i="4"/>
  <c r="AN54" i="4"/>
  <c r="AN53" i="4"/>
  <c r="AN52" i="4"/>
  <c r="AN61" i="4"/>
  <c r="AN45" i="4"/>
  <c r="AN62" i="4"/>
  <c r="AN69" i="4"/>
  <c r="AN78" i="4"/>
  <c r="AN77" i="4"/>
  <c r="AN73" i="4"/>
  <c r="AN34" i="4"/>
  <c r="AN44" i="4"/>
  <c r="AN70" i="4"/>
  <c r="AN63" i="4"/>
  <c r="BP59" i="4"/>
  <c r="BP42" i="4"/>
  <c r="BP83" i="4"/>
  <c r="BP24" i="4"/>
  <c r="BP144" i="4"/>
  <c r="BP33" i="4"/>
  <c r="BP82" i="4"/>
  <c r="BP105" i="4"/>
  <c r="BP55" i="4"/>
  <c r="BP136" i="4"/>
  <c r="BP76" i="4"/>
  <c r="BP65" i="4"/>
  <c r="BP113" i="4"/>
  <c r="BP94" i="4"/>
  <c r="BP84" i="4"/>
  <c r="BP51" i="4"/>
  <c r="BP60" i="4"/>
  <c r="BP106" i="4"/>
  <c r="BP32" i="4"/>
  <c r="AN42" i="4"/>
  <c r="AN60" i="4"/>
  <c r="AN32" i="4"/>
  <c r="AN144" i="4"/>
  <c r="AN55" i="4"/>
  <c r="AN83" i="4"/>
  <c r="AN82" i="4"/>
  <c r="AN84" i="4"/>
  <c r="AN65" i="4"/>
  <c r="AN24" i="4"/>
  <c r="AN76" i="4"/>
  <c r="AN106" i="4"/>
  <c r="AN136" i="4"/>
  <c r="AN33" i="4"/>
  <c r="AN94" i="4"/>
  <c r="AN113" i="4"/>
  <c r="AN105" i="4"/>
  <c r="AN59" i="4"/>
  <c r="AN51" i="4"/>
  <c r="AN93" i="4"/>
  <c r="AN67" i="4"/>
  <c r="AN107" i="4"/>
  <c r="AN138" i="4"/>
  <c r="AN145" i="4"/>
  <c r="AN121" i="4"/>
  <c r="AN97" i="4"/>
  <c r="AN142" i="4"/>
  <c r="AN123" i="4"/>
  <c r="AN85" i="4"/>
  <c r="AN143" i="4"/>
  <c r="AN96" i="4"/>
  <c r="AN129" i="4"/>
  <c r="AN98" i="4"/>
  <c r="AN99" i="4"/>
  <c r="AN30" i="4"/>
  <c r="AN41" i="4"/>
  <c r="AN101" i="4"/>
  <c r="AN31" i="4"/>
  <c r="AN100" i="4"/>
  <c r="AN58" i="4"/>
  <c r="AN15" i="4"/>
  <c r="AN128" i="4"/>
  <c r="AN140" i="4"/>
  <c r="AN50" i="4"/>
  <c r="AN104" i="4"/>
  <c r="AN135" i="4"/>
  <c r="AN40" i="4"/>
  <c r="AN118" i="4"/>
  <c r="AN95" i="4"/>
  <c r="AN130" i="4"/>
  <c r="AN134" i="4"/>
  <c r="AN122" i="4"/>
  <c r="AN23" i="4"/>
  <c r="AN111" i="4"/>
  <c r="AN133" i="4"/>
  <c r="AN16" i="4"/>
  <c r="AN137" i="4"/>
  <c r="AN132" i="4"/>
  <c r="AN139" i="4"/>
  <c r="AN115" i="4"/>
  <c r="AN117" i="4"/>
  <c r="AN35" i="4"/>
  <c r="AN125" i="4"/>
  <c r="AN27" i="4"/>
  <c r="AN81" i="4"/>
  <c r="AN68" i="4"/>
  <c r="AN26" i="4"/>
  <c r="AN146" i="4"/>
  <c r="AN103" i="4"/>
  <c r="AN162" i="4"/>
  <c r="AN72" i="4"/>
  <c r="AN116" i="4"/>
  <c r="AN124" i="4"/>
  <c r="AN174" i="4"/>
  <c r="AN13" i="4"/>
  <c r="AN127" i="4"/>
  <c r="AN120" i="4"/>
  <c r="AN108" i="4"/>
  <c r="AN172" i="4"/>
  <c r="AN114" i="4"/>
  <c r="AN88" i="4"/>
  <c r="AN49" i="4"/>
  <c r="AN89" i="4"/>
  <c r="AN131" i="4"/>
  <c r="AN109" i="4"/>
  <c r="AN110" i="4"/>
  <c r="AN102" i="4"/>
  <c r="AN126" i="4"/>
  <c r="AN119" i="4"/>
  <c r="AN112" i="4"/>
  <c r="AN177" i="4"/>
  <c r="AN56" i="4"/>
  <c r="AN91" i="4"/>
  <c r="AN141" i="4"/>
  <c r="AN66" i="4"/>
  <c r="AN57" i="4"/>
  <c r="AN176" i="4"/>
  <c r="AN87" i="4"/>
  <c r="AN178" i="4"/>
  <c r="AN36" i="4"/>
  <c r="AN167" i="4"/>
  <c r="AN158" i="4"/>
  <c r="AN86" i="4"/>
  <c r="AN38" i="4"/>
  <c r="AN191" i="4"/>
  <c r="AN92" i="4"/>
  <c r="AN159" i="4"/>
  <c r="AN47" i="4"/>
  <c r="AN37" i="4"/>
  <c r="AN195" i="4"/>
  <c r="AN90" i="4"/>
  <c r="AN48" i="4"/>
  <c r="AN46" i="4"/>
  <c r="AN164" i="4"/>
  <c r="BP145" i="4"/>
  <c r="BP93" i="4"/>
  <c r="BP67" i="4"/>
  <c r="BP107" i="4"/>
  <c r="BP121" i="4"/>
  <c r="BP142" i="4"/>
  <c r="BP97" i="4"/>
  <c r="BP138" i="4"/>
  <c r="BP123" i="4"/>
  <c r="BP96" i="4"/>
  <c r="BP98" i="4"/>
  <c r="BP85" i="4"/>
  <c r="BP99" i="4"/>
  <c r="BP143" i="4"/>
  <c r="BP101" i="4"/>
  <c r="BP41" i="4"/>
  <c r="BP30" i="4"/>
  <c r="BP31" i="4"/>
  <c r="BP129" i="4"/>
  <c r="BP58" i="4"/>
  <c r="BP100" i="4"/>
  <c r="BP15" i="4"/>
  <c r="BP128" i="4"/>
  <c r="BP134" i="4"/>
  <c r="BP135" i="4"/>
  <c r="BP95" i="4"/>
  <c r="BP50" i="4"/>
  <c r="BP130" i="4"/>
  <c r="BP140" i="4"/>
  <c r="BP139" i="4"/>
  <c r="BP118" i="4"/>
  <c r="BP122" i="4"/>
  <c r="BP23" i="4"/>
  <c r="BP104" i="4"/>
  <c r="BP117" i="4"/>
  <c r="BP115" i="4"/>
  <c r="BP16" i="4"/>
  <c r="BP132" i="4"/>
  <c r="BP125" i="4"/>
  <c r="BP111" i="4"/>
  <c r="BP137" i="4"/>
  <c r="BP116" i="4"/>
  <c r="BP133" i="4"/>
  <c r="BP26" i="4"/>
  <c r="BP68" i="4"/>
  <c r="BP35" i="4"/>
  <c r="BP40" i="4"/>
  <c r="BP27" i="4"/>
  <c r="BP174" i="4"/>
  <c r="BP124" i="4"/>
  <c r="BP146" i="4"/>
  <c r="BP103" i="4"/>
  <c r="BP114" i="4"/>
  <c r="BP110" i="4"/>
  <c r="BP172" i="4"/>
  <c r="BP56" i="4"/>
  <c r="BP89" i="4"/>
  <c r="BP13" i="4"/>
  <c r="BP81" i="4"/>
  <c r="BP102" i="4"/>
  <c r="BP88" i="4"/>
  <c r="BP108" i="4"/>
  <c r="BP126" i="4"/>
  <c r="BP127" i="4"/>
  <c r="BP167" i="4"/>
  <c r="BP90" i="4"/>
  <c r="BP177" i="4"/>
  <c r="BP112" i="4"/>
  <c r="BP120" i="4"/>
  <c r="BP131" i="4"/>
  <c r="BP109" i="4"/>
  <c r="BP49" i="4"/>
  <c r="BP141" i="4"/>
  <c r="BP162" i="4"/>
  <c r="BP119" i="4"/>
  <c r="BP91" i="4"/>
  <c r="BP178" i="4"/>
  <c r="BP87" i="4"/>
  <c r="BP48" i="4"/>
  <c r="BP36" i="4"/>
  <c r="BP72" i="4"/>
  <c r="BP66" i="4"/>
  <c r="BP159" i="4"/>
  <c r="BP57" i="4"/>
  <c r="BP158" i="4"/>
  <c r="BP38" i="4"/>
  <c r="BP195" i="4"/>
  <c r="BP176" i="4"/>
  <c r="BP37" i="4"/>
  <c r="BP86" i="4"/>
  <c r="BP47" i="4"/>
  <c r="BP46" i="4"/>
  <c r="BP92" i="4"/>
  <c r="BP164" i="4"/>
  <c r="BP191" i="4"/>
  <c r="AE2" i="38"/>
  <c r="AD3" i="38"/>
  <c r="AP3" i="4"/>
  <c r="AN9" i="4"/>
  <c r="AN29" i="4"/>
  <c r="AN168" i="4"/>
  <c r="AN194" i="4"/>
  <c r="AN11" i="4"/>
  <c r="AN175" i="4"/>
  <c r="AN7" i="4"/>
  <c r="AN18" i="4"/>
  <c r="AN28" i="4"/>
  <c r="AN169" i="4"/>
  <c r="AN193" i="4"/>
  <c r="AN155" i="4"/>
  <c r="AN160" i="4"/>
  <c r="AN151" i="4"/>
  <c r="AN21" i="4"/>
  <c r="AN183" i="4"/>
  <c r="AN166" i="4"/>
  <c r="AN163" i="4"/>
  <c r="AN173" i="4"/>
  <c r="AN171" i="4"/>
  <c r="AN19" i="4"/>
  <c r="AN170" i="4"/>
  <c r="AN188" i="4"/>
  <c r="AN161" i="4"/>
  <c r="AN147" i="4"/>
  <c r="AN20" i="4"/>
  <c r="AN149" i="4"/>
  <c r="AN184" i="4"/>
  <c r="AN17" i="4"/>
  <c r="AN190" i="4"/>
  <c r="AN39" i="4"/>
  <c r="AN22" i="4"/>
  <c r="AN180" i="4"/>
  <c r="AN186" i="4"/>
  <c r="AN156" i="4"/>
  <c r="AN10" i="4"/>
  <c r="AN192" i="4"/>
  <c r="AN187" i="4"/>
  <c r="AN185" i="4"/>
  <c r="AN8" i="4"/>
  <c r="AN154" i="4"/>
  <c r="AN182" i="4"/>
  <c r="AN148" i="4"/>
  <c r="AN181" i="4"/>
  <c r="AN165" i="4"/>
  <c r="AN157" i="4"/>
  <c r="AN153" i="4"/>
  <c r="AN150" i="4"/>
  <c r="AN6" i="4"/>
  <c r="AN152" i="4"/>
  <c r="AN14" i="4"/>
  <c r="AN179" i="4"/>
  <c r="AN189" i="4"/>
  <c r="BR3" i="4"/>
  <c r="BP189" i="4"/>
  <c r="BP152" i="4"/>
  <c r="BP28" i="4"/>
  <c r="BP171" i="4"/>
  <c r="BP183" i="4"/>
  <c r="BP192" i="4"/>
  <c r="BP154" i="4"/>
  <c r="BP165" i="4"/>
  <c r="BP14" i="4"/>
  <c r="BP170" i="4"/>
  <c r="BP179" i="4"/>
  <c r="BP17" i="4"/>
  <c r="BP7" i="4"/>
  <c r="BP188" i="4"/>
  <c r="BP185" i="4"/>
  <c r="BP194" i="4"/>
  <c r="BP180" i="4"/>
  <c r="BP173" i="4"/>
  <c r="BP160" i="4"/>
  <c r="BP153" i="4"/>
  <c r="BP20" i="4"/>
  <c r="BP161" i="4"/>
  <c r="BP11" i="4"/>
  <c r="BP187" i="4"/>
  <c r="BP186" i="4"/>
  <c r="BP157" i="4"/>
  <c r="BP190" i="4"/>
  <c r="BP175" i="4"/>
  <c r="BP150" i="4"/>
  <c r="BP8" i="4"/>
  <c r="BP151" i="4"/>
  <c r="BP182" i="4"/>
  <c r="BP149" i="4"/>
  <c r="BP19" i="4"/>
  <c r="BP148" i="4"/>
  <c r="BP163" i="4"/>
  <c r="BP10" i="4"/>
  <c r="BP156" i="4"/>
  <c r="BP155" i="4"/>
  <c r="BP29" i="4"/>
  <c r="BP147" i="4"/>
  <c r="BP21" i="4"/>
  <c r="BP193" i="4"/>
  <c r="BP39" i="4"/>
  <c r="BP9" i="4"/>
  <c r="BP18" i="4"/>
  <c r="BP166" i="4"/>
  <c r="BP184" i="4"/>
  <c r="BP6" i="4"/>
  <c r="BP22" i="4"/>
  <c r="BP168" i="4"/>
  <c r="BP169" i="4"/>
  <c r="BP181" i="4"/>
  <c r="L59" i="34"/>
  <c r="J60" i="34"/>
  <c r="F57" i="34"/>
  <c r="D58" i="34"/>
  <c r="AH38" i="34"/>
  <c r="AJ37" i="34"/>
  <c r="P38" i="34"/>
  <c r="R37" i="34"/>
  <c r="L37" i="34"/>
  <c r="J38" i="34"/>
  <c r="F35" i="34"/>
  <c r="D36" i="34"/>
  <c r="P15" i="34"/>
  <c r="R14" i="34"/>
  <c r="F15" i="34"/>
  <c r="D16" i="34"/>
  <c r="J16" i="34"/>
  <c r="L16" i="34" s="1"/>
  <c r="AP199" i="4" l="1"/>
  <c r="AP198" i="4"/>
  <c r="BR199" i="4"/>
  <c r="BR198" i="4"/>
  <c r="BR64" i="4"/>
  <c r="BR71" i="4"/>
  <c r="BR74" i="4"/>
  <c r="BR79" i="4"/>
  <c r="BR80" i="4"/>
  <c r="AP64" i="4"/>
  <c r="AP71" i="4"/>
  <c r="AP74" i="4"/>
  <c r="AP79" i="4"/>
  <c r="AP80" i="4"/>
  <c r="AP196" i="4"/>
  <c r="AP197" i="4"/>
  <c r="BR196" i="4"/>
  <c r="BR197" i="4"/>
  <c r="AP43" i="4"/>
  <c r="AP75" i="4"/>
  <c r="AP25" i="4"/>
  <c r="BR75" i="4"/>
  <c r="BR25" i="4"/>
  <c r="BR43" i="4"/>
  <c r="AP52" i="4"/>
  <c r="AP62" i="4"/>
  <c r="AP54" i="4"/>
  <c r="AP53" i="4"/>
  <c r="AP45" i="4"/>
  <c r="AP61" i="4"/>
  <c r="AP69" i="4"/>
  <c r="AP77" i="4"/>
  <c r="AP70" i="4"/>
  <c r="AP73" i="4"/>
  <c r="AP44" i="4"/>
  <c r="AP78" i="4"/>
  <c r="AP63" i="4"/>
  <c r="AP34" i="4"/>
  <c r="BR52" i="4"/>
  <c r="BR54" i="4"/>
  <c r="BR53" i="4"/>
  <c r="BR45" i="4"/>
  <c r="BR34" i="4"/>
  <c r="BR78" i="4"/>
  <c r="BR44" i="4"/>
  <c r="BR62" i="4"/>
  <c r="BR70" i="4"/>
  <c r="BR69" i="4"/>
  <c r="BR61" i="4"/>
  <c r="BR63" i="4"/>
  <c r="BR77" i="4"/>
  <c r="BR73" i="4"/>
  <c r="AP59" i="4"/>
  <c r="AP51" i="4"/>
  <c r="AP33" i="4"/>
  <c r="AP42" i="4"/>
  <c r="AP82" i="4"/>
  <c r="AP65" i="4"/>
  <c r="AP60" i="4"/>
  <c r="AP105" i="4"/>
  <c r="AP55" i="4"/>
  <c r="AP76" i="4"/>
  <c r="AP24" i="4"/>
  <c r="AP144" i="4"/>
  <c r="AP84" i="4"/>
  <c r="AP94" i="4"/>
  <c r="AP136" i="4"/>
  <c r="AP106" i="4"/>
  <c r="AP113" i="4"/>
  <c r="AP83" i="4"/>
  <c r="AP32" i="4"/>
  <c r="BR59" i="4"/>
  <c r="BR60" i="4"/>
  <c r="BR33" i="4"/>
  <c r="BR51" i="4"/>
  <c r="BR65" i="4"/>
  <c r="BR82" i="4"/>
  <c r="BR42" i="4"/>
  <c r="BR84" i="4"/>
  <c r="BR83" i="4"/>
  <c r="BR32" i="4"/>
  <c r="BR136" i="4"/>
  <c r="BR94" i="4"/>
  <c r="BR24" i="4"/>
  <c r="BR144" i="4"/>
  <c r="BR105" i="4"/>
  <c r="BR113" i="4"/>
  <c r="BR55" i="4"/>
  <c r="BR106" i="4"/>
  <c r="BR76" i="4"/>
  <c r="AP138" i="4"/>
  <c r="AP93" i="4"/>
  <c r="AP67" i="4"/>
  <c r="AP121" i="4"/>
  <c r="AP107" i="4"/>
  <c r="AP142" i="4"/>
  <c r="AP145" i="4"/>
  <c r="AP97" i="4"/>
  <c r="AP96" i="4"/>
  <c r="AP123" i="4"/>
  <c r="AP129" i="4"/>
  <c r="AP143" i="4"/>
  <c r="AP85" i="4"/>
  <c r="AP99" i="4"/>
  <c r="AP98" i="4"/>
  <c r="AP41" i="4"/>
  <c r="AP30" i="4"/>
  <c r="AP15" i="4"/>
  <c r="AP58" i="4"/>
  <c r="AP31" i="4"/>
  <c r="AP140" i="4"/>
  <c r="AP40" i="4"/>
  <c r="AP104" i="4"/>
  <c r="AP101" i="4"/>
  <c r="AP134" i="4"/>
  <c r="AP135" i="4"/>
  <c r="AP100" i="4"/>
  <c r="AP128" i="4"/>
  <c r="AP95" i="4"/>
  <c r="AP122" i="4"/>
  <c r="AP50" i="4"/>
  <c r="AP118" i="4"/>
  <c r="AP132" i="4"/>
  <c r="AP125" i="4"/>
  <c r="AP23" i="4"/>
  <c r="AP130" i="4"/>
  <c r="AP16" i="4"/>
  <c r="AP117" i="4"/>
  <c r="AP35" i="4"/>
  <c r="AP139" i="4"/>
  <c r="AP68" i="4"/>
  <c r="AP137" i="4"/>
  <c r="AP27" i="4"/>
  <c r="AP133" i="4"/>
  <c r="AP111" i="4"/>
  <c r="AP115" i="4"/>
  <c r="AP26" i="4"/>
  <c r="AP116" i="4"/>
  <c r="AP174" i="4"/>
  <c r="AP110" i="4"/>
  <c r="AP146" i="4"/>
  <c r="AP172" i="4"/>
  <c r="AP108" i="4"/>
  <c r="AP56" i="4"/>
  <c r="AP72" i="4"/>
  <c r="AP88" i="4"/>
  <c r="AP126" i="4"/>
  <c r="AP127" i="4"/>
  <c r="AP167" i="4"/>
  <c r="AP81" i="4"/>
  <c r="AP124" i="4"/>
  <c r="AP13" i="4"/>
  <c r="AP49" i="4"/>
  <c r="AP102" i="4"/>
  <c r="AP162" i="4"/>
  <c r="AP103" i="4"/>
  <c r="AP120" i="4"/>
  <c r="AP141" i="4"/>
  <c r="AP114" i="4"/>
  <c r="AP90" i="4"/>
  <c r="AP66" i="4"/>
  <c r="AP177" i="4"/>
  <c r="AP112" i="4"/>
  <c r="AP119" i="4"/>
  <c r="AP91" i="4"/>
  <c r="AP178" i="4"/>
  <c r="AP89" i="4"/>
  <c r="AP158" i="4"/>
  <c r="AP87" i="4"/>
  <c r="AP109" i="4"/>
  <c r="AP159" i="4"/>
  <c r="AP57" i="4"/>
  <c r="AP176" i="4"/>
  <c r="AP36" i="4"/>
  <c r="AP195" i="4"/>
  <c r="AP164" i="4"/>
  <c r="AP86" i="4"/>
  <c r="AP46" i="4"/>
  <c r="AP92" i="4"/>
  <c r="AP47" i="4"/>
  <c r="AP48" i="4"/>
  <c r="AP191" i="4"/>
  <c r="AP37" i="4"/>
  <c r="AP131" i="4"/>
  <c r="AP38" i="4"/>
  <c r="BR67" i="4"/>
  <c r="BR93" i="4"/>
  <c r="BR138" i="4"/>
  <c r="BR145" i="4"/>
  <c r="BR121" i="4"/>
  <c r="BR97" i="4"/>
  <c r="BR107" i="4"/>
  <c r="BR142" i="4"/>
  <c r="BR96" i="4"/>
  <c r="BR143" i="4"/>
  <c r="BR123" i="4"/>
  <c r="BR129" i="4"/>
  <c r="BR99" i="4"/>
  <c r="BR98" i="4"/>
  <c r="BR101" i="4"/>
  <c r="BR31" i="4"/>
  <c r="BR128" i="4"/>
  <c r="BR85" i="4"/>
  <c r="BR100" i="4"/>
  <c r="BR58" i="4"/>
  <c r="BR41" i="4"/>
  <c r="BR15" i="4"/>
  <c r="BR140" i="4"/>
  <c r="BR30" i="4"/>
  <c r="BR104" i="4"/>
  <c r="BR40" i="4"/>
  <c r="BR130" i="4"/>
  <c r="BR95" i="4"/>
  <c r="BR50" i="4"/>
  <c r="BR118" i="4"/>
  <c r="BR134" i="4"/>
  <c r="BR135" i="4"/>
  <c r="BR23" i="4"/>
  <c r="BR139" i="4"/>
  <c r="BR16" i="4"/>
  <c r="BR133" i="4"/>
  <c r="BR122" i="4"/>
  <c r="BR137" i="4"/>
  <c r="BR117" i="4"/>
  <c r="BR116" i="4"/>
  <c r="BR115" i="4"/>
  <c r="BR27" i="4"/>
  <c r="BR125" i="4"/>
  <c r="BR35" i="4"/>
  <c r="BR111" i="4"/>
  <c r="BR103" i="4"/>
  <c r="BR124" i="4"/>
  <c r="BR81" i="4"/>
  <c r="BR162" i="4"/>
  <c r="BR132" i="4"/>
  <c r="BR146" i="4"/>
  <c r="BR68" i="4"/>
  <c r="BR174" i="4"/>
  <c r="BR114" i="4"/>
  <c r="BR26" i="4"/>
  <c r="BR88" i="4"/>
  <c r="BR56" i="4"/>
  <c r="BR110" i="4"/>
  <c r="BR72" i="4"/>
  <c r="BR102" i="4"/>
  <c r="BR89" i="4"/>
  <c r="BR49" i="4"/>
  <c r="BR119" i="4"/>
  <c r="BR131" i="4"/>
  <c r="BR141" i="4"/>
  <c r="BR91" i="4"/>
  <c r="BR127" i="4"/>
  <c r="BR167" i="4"/>
  <c r="BR108" i="4"/>
  <c r="BR112" i="4"/>
  <c r="BR109" i="4"/>
  <c r="BR90" i="4"/>
  <c r="BR87" i="4"/>
  <c r="BR172" i="4"/>
  <c r="BR120" i="4"/>
  <c r="BR177" i="4"/>
  <c r="BR158" i="4"/>
  <c r="BR66" i="4"/>
  <c r="BR159" i="4"/>
  <c r="BR36" i="4"/>
  <c r="BR48" i="4"/>
  <c r="BR13" i="4"/>
  <c r="BR126" i="4"/>
  <c r="BR176" i="4"/>
  <c r="BR47" i="4"/>
  <c r="BR92" i="4"/>
  <c r="BR38" i="4"/>
  <c r="BR178" i="4"/>
  <c r="BR37" i="4"/>
  <c r="BR191" i="4"/>
  <c r="BR195" i="4"/>
  <c r="BR86" i="4"/>
  <c r="BR164" i="4"/>
  <c r="BR57" i="4"/>
  <c r="BR46" i="4"/>
  <c r="AF2" i="38"/>
  <c r="AE3" i="38"/>
  <c r="BT3" i="4"/>
  <c r="BR148" i="4"/>
  <c r="BR165" i="4"/>
  <c r="BR152" i="4"/>
  <c r="BR187" i="4"/>
  <c r="BR189" i="4"/>
  <c r="BR193" i="4"/>
  <c r="BR157" i="4"/>
  <c r="BR151" i="4"/>
  <c r="BR149" i="4"/>
  <c r="BR185" i="4"/>
  <c r="BR190" i="4"/>
  <c r="BR171" i="4"/>
  <c r="BR183" i="4"/>
  <c r="BR19" i="4"/>
  <c r="BR180" i="4"/>
  <c r="BR21" i="4"/>
  <c r="BR179" i="4"/>
  <c r="BR184" i="4"/>
  <c r="BR147" i="4"/>
  <c r="BR18" i="4"/>
  <c r="BR17" i="4"/>
  <c r="BR39" i="4"/>
  <c r="BR6" i="4"/>
  <c r="BR166" i="4"/>
  <c r="BR173" i="4"/>
  <c r="BR170" i="4"/>
  <c r="BR153" i="4"/>
  <c r="BR14" i="4"/>
  <c r="BR168" i="4"/>
  <c r="BR28" i="4"/>
  <c r="BR188" i="4"/>
  <c r="BR194" i="4"/>
  <c r="BR161" i="4"/>
  <c r="BR175" i="4"/>
  <c r="BR20" i="4"/>
  <c r="BR10" i="4"/>
  <c r="BR163" i="4"/>
  <c r="BR186" i="4"/>
  <c r="BR150" i="4"/>
  <c r="BR155" i="4"/>
  <c r="BR156" i="4"/>
  <c r="BR154" i="4"/>
  <c r="BR9" i="4"/>
  <c r="BR7" i="4"/>
  <c r="BR182" i="4"/>
  <c r="BR22" i="4"/>
  <c r="BR11" i="4"/>
  <c r="BR192" i="4"/>
  <c r="BR160" i="4"/>
  <c r="BR8" i="4"/>
  <c r="BR181" i="4"/>
  <c r="BR29" i="4"/>
  <c r="BR169" i="4"/>
  <c r="AP160" i="4"/>
  <c r="AP169" i="4"/>
  <c r="AP17" i="4"/>
  <c r="AP165" i="4"/>
  <c r="AP187" i="4"/>
  <c r="AP192" i="4"/>
  <c r="AP6" i="4"/>
  <c r="AP11" i="4"/>
  <c r="AP153" i="4"/>
  <c r="AP152" i="4"/>
  <c r="AP175" i="4"/>
  <c r="AP168" i="4"/>
  <c r="AP182" i="4"/>
  <c r="AP180" i="4"/>
  <c r="AP188" i="4"/>
  <c r="AP151" i="4"/>
  <c r="AP185" i="4"/>
  <c r="AP193" i="4"/>
  <c r="AP156" i="4"/>
  <c r="AP189" i="4"/>
  <c r="AP19" i="4"/>
  <c r="AP179" i="4"/>
  <c r="AP181" i="4"/>
  <c r="AP171" i="4"/>
  <c r="AP8" i="4"/>
  <c r="AP7" i="4"/>
  <c r="AP20" i="4"/>
  <c r="AP155" i="4"/>
  <c r="AP21" i="4"/>
  <c r="AP154" i="4"/>
  <c r="AP148" i="4"/>
  <c r="AP147" i="4"/>
  <c r="AP9" i="4"/>
  <c r="AP14" i="4"/>
  <c r="AP10" i="4"/>
  <c r="AP170" i="4"/>
  <c r="AP149" i="4"/>
  <c r="AP186" i="4"/>
  <c r="AP194" i="4"/>
  <c r="AP18" i="4"/>
  <c r="AP184" i="4"/>
  <c r="AP29" i="4"/>
  <c r="AP150" i="4"/>
  <c r="AP190" i="4"/>
  <c r="AP28" i="4"/>
  <c r="AP173" i="4"/>
  <c r="AP157" i="4"/>
  <c r="AP163" i="4"/>
  <c r="AP161" i="4"/>
  <c r="AP22" i="4"/>
  <c r="AP166" i="4"/>
  <c r="AP39" i="4"/>
  <c r="AP183" i="4"/>
  <c r="F58" i="34"/>
  <c r="D59" i="34"/>
  <c r="L60" i="34"/>
  <c r="J61" i="34"/>
  <c r="AH39" i="34"/>
  <c r="AJ38" i="34"/>
  <c r="D37" i="34"/>
  <c r="F36" i="34"/>
  <c r="L38" i="34"/>
  <c r="J39" i="34"/>
  <c r="R38" i="34"/>
  <c r="P39" i="34"/>
  <c r="P16" i="34"/>
  <c r="R15" i="34"/>
  <c r="J17" i="34"/>
  <c r="L17" i="34" s="1"/>
  <c r="D17" i="34"/>
  <c r="F16" i="34"/>
  <c r="BT199" i="4" l="1"/>
  <c r="BT198" i="4"/>
  <c r="BT64" i="4"/>
  <c r="BT71" i="4"/>
  <c r="BT74" i="4"/>
  <c r="BT80" i="4"/>
  <c r="BT79" i="4"/>
  <c r="BT197" i="4"/>
  <c r="BT196" i="4"/>
  <c r="BT43" i="4"/>
  <c r="BT75" i="4"/>
  <c r="BT25" i="4"/>
  <c r="BT53" i="4"/>
  <c r="BT54" i="4"/>
  <c r="BT45" i="4"/>
  <c r="BT52" i="4"/>
  <c r="BT69" i="4"/>
  <c r="BT62" i="4"/>
  <c r="BT78" i="4"/>
  <c r="BT34" i="4"/>
  <c r="BT77" i="4"/>
  <c r="BT61" i="4"/>
  <c r="BT63" i="4"/>
  <c r="BT70" i="4"/>
  <c r="BT73" i="4"/>
  <c r="BT44" i="4"/>
  <c r="BT59" i="4"/>
  <c r="BT42" i="4"/>
  <c r="BT51" i="4"/>
  <c r="BT83" i="4"/>
  <c r="BT65" i="4"/>
  <c r="BT60" i="4"/>
  <c r="BT24" i="4"/>
  <c r="BT82" i="4"/>
  <c r="BT84" i="4"/>
  <c r="BT105" i="4"/>
  <c r="BT144" i="4"/>
  <c r="BT76" i="4"/>
  <c r="BT55" i="4"/>
  <c r="BT113" i="4"/>
  <c r="BT106" i="4"/>
  <c r="BT136" i="4"/>
  <c r="BT33" i="4"/>
  <c r="BT32" i="4"/>
  <c r="BT94" i="4"/>
  <c r="BT138" i="4"/>
  <c r="BT121" i="4"/>
  <c r="BT93" i="4"/>
  <c r="BT145" i="4"/>
  <c r="BT142" i="4"/>
  <c r="BT67" i="4"/>
  <c r="BT107" i="4"/>
  <c r="BT123" i="4"/>
  <c r="BT85" i="4"/>
  <c r="BT96" i="4"/>
  <c r="BT97" i="4"/>
  <c r="BT129" i="4"/>
  <c r="BT98" i="4"/>
  <c r="BT41" i="4"/>
  <c r="BT101" i="4"/>
  <c r="BT58" i="4"/>
  <c r="BT143" i="4"/>
  <c r="BT15" i="4"/>
  <c r="BT99" i="4"/>
  <c r="BT30" i="4"/>
  <c r="BT100" i="4"/>
  <c r="BT128" i="4"/>
  <c r="BT40" i="4"/>
  <c r="BT50" i="4"/>
  <c r="BT31" i="4"/>
  <c r="BT135" i="4"/>
  <c r="BT95" i="4"/>
  <c r="BT134" i="4"/>
  <c r="BT140" i="4"/>
  <c r="BT118" i="4"/>
  <c r="BT139" i="4"/>
  <c r="BT104" i="4"/>
  <c r="BT130" i="4"/>
  <c r="BT133" i="4"/>
  <c r="BT122" i="4"/>
  <c r="BT16" i="4"/>
  <c r="BT125" i="4"/>
  <c r="BT137" i="4"/>
  <c r="BT116" i="4"/>
  <c r="BT111" i="4"/>
  <c r="BT132" i="4"/>
  <c r="BT117" i="4"/>
  <c r="BT23" i="4"/>
  <c r="BT115" i="4"/>
  <c r="BT27" i="4"/>
  <c r="BT26" i="4"/>
  <c r="BT81" i="4"/>
  <c r="BT174" i="4"/>
  <c r="BT68" i="4"/>
  <c r="BT172" i="4"/>
  <c r="BT124" i="4"/>
  <c r="BT72" i="4"/>
  <c r="BT146" i="4"/>
  <c r="BT103" i="4"/>
  <c r="BT162" i="4"/>
  <c r="BT13" i="4"/>
  <c r="BT35" i="4"/>
  <c r="BT110" i="4"/>
  <c r="BT120" i="4"/>
  <c r="BT89" i="4"/>
  <c r="BT108" i="4"/>
  <c r="BT126" i="4"/>
  <c r="BT49" i="4"/>
  <c r="BT127" i="4"/>
  <c r="BT102" i="4"/>
  <c r="BT141" i="4"/>
  <c r="BT91" i="4"/>
  <c r="BT177" i="4"/>
  <c r="BT114" i="4"/>
  <c r="BT167" i="4"/>
  <c r="BT112" i="4"/>
  <c r="BT131" i="4"/>
  <c r="BT56" i="4"/>
  <c r="BT109" i="4"/>
  <c r="BT57" i="4"/>
  <c r="BT178" i="4"/>
  <c r="BT36" i="4"/>
  <c r="BT90" i="4"/>
  <c r="BT92" i="4"/>
  <c r="BT88" i="4"/>
  <c r="BT159" i="4"/>
  <c r="BT87" i="4"/>
  <c r="BT158" i="4"/>
  <c r="BT176" i="4"/>
  <c r="BT38" i="4"/>
  <c r="BT191" i="4"/>
  <c r="BT119" i="4"/>
  <c r="BT37" i="4"/>
  <c r="BT48" i="4"/>
  <c r="BT47" i="4"/>
  <c r="BT86" i="4"/>
  <c r="BT46" i="4"/>
  <c r="BT66" i="4"/>
  <c r="BT195" i="4"/>
  <c r="BT164" i="4"/>
  <c r="AG2" i="38"/>
  <c r="AF3" i="38"/>
  <c r="BV3" i="4"/>
  <c r="BT149" i="4"/>
  <c r="BT193" i="4"/>
  <c r="BT186" i="4"/>
  <c r="BT166" i="4"/>
  <c r="BT28" i="4"/>
  <c r="BT152" i="4"/>
  <c r="BT10" i="4"/>
  <c r="BT147" i="4"/>
  <c r="BT192" i="4"/>
  <c r="BT11" i="4"/>
  <c r="BT151" i="4"/>
  <c r="BT150" i="4"/>
  <c r="BT185" i="4"/>
  <c r="BT29" i="4"/>
  <c r="BT148" i="4"/>
  <c r="BT189" i="4"/>
  <c r="BT187" i="4"/>
  <c r="BT179" i="4"/>
  <c r="BT184" i="4"/>
  <c r="BT165" i="4"/>
  <c r="BT157" i="4"/>
  <c r="BT175" i="4"/>
  <c r="BT170" i="4"/>
  <c r="BT182" i="4"/>
  <c r="BT39" i="4"/>
  <c r="BT163" i="4"/>
  <c r="BT18" i="4"/>
  <c r="BT180" i="4"/>
  <c r="BT160" i="4"/>
  <c r="BT153" i="4"/>
  <c r="BT19" i="4"/>
  <c r="BT6" i="4"/>
  <c r="BT188" i="4"/>
  <c r="BT7" i="4"/>
  <c r="BT161" i="4"/>
  <c r="BT181" i="4"/>
  <c r="BT154" i="4"/>
  <c r="BT20" i="4"/>
  <c r="BT171" i="4"/>
  <c r="BT190" i="4"/>
  <c r="BT194" i="4"/>
  <c r="BT173" i="4"/>
  <c r="BT8" i="4"/>
  <c r="BT9" i="4"/>
  <c r="BT156" i="4"/>
  <c r="BT169" i="4"/>
  <c r="BT17" i="4"/>
  <c r="BT22" i="4"/>
  <c r="BT183" i="4"/>
  <c r="BT14" i="4"/>
  <c r="BT155" i="4"/>
  <c r="BT168" i="4"/>
  <c r="BT21" i="4"/>
  <c r="L61" i="34"/>
  <c r="J62" i="34"/>
  <c r="F59" i="34"/>
  <c r="D60" i="34"/>
  <c r="AJ39" i="34"/>
  <c r="AH40" i="34"/>
  <c r="J40" i="34"/>
  <c r="L39" i="34"/>
  <c r="R39" i="34"/>
  <c r="P40" i="34"/>
  <c r="F37" i="34"/>
  <c r="D38" i="34"/>
  <c r="P17" i="34"/>
  <c r="R16" i="34"/>
  <c r="F17" i="34"/>
  <c r="D18" i="34"/>
  <c r="J18" i="34"/>
  <c r="L18" i="34" s="1"/>
  <c r="BV199" i="4" l="1"/>
  <c r="BV198" i="4"/>
  <c r="BV64" i="4"/>
  <c r="BV71" i="4"/>
  <c r="BV74" i="4"/>
  <c r="BV79" i="4"/>
  <c r="BV80" i="4"/>
  <c r="BV197" i="4"/>
  <c r="BV196" i="4"/>
  <c r="BV75" i="4"/>
  <c r="BV25" i="4"/>
  <c r="BV43" i="4"/>
  <c r="BV52" i="4"/>
  <c r="BV54" i="4"/>
  <c r="BV53" i="4"/>
  <c r="BV45" i="4"/>
  <c r="BV62" i="4"/>
  <c r="BV61" i="4"/>
  <c r="BV78" i="4"/>
  <c r="BV73" i="4"/>
  <c r="BV69" i="4"/>
  <c r="BV77" i="4"/>
  <c r="BV44" i="4"/>
  <c r="BV63" i="4"/>
  <c r="BV70" i="4"/>
  <c r="BV34" i="4"/>
  <c r="BV42" i="4"/>
  <c r="BV51" i="4"/>
  <c r="BV59" i="4"/>
  <c r="BV60" i="4"/>
  <c r="BV83" i="4"/>
  <c r="BV82" i="4"/>
  <c r="BV33" i="4"/>
  <c r="BV144" i="4"/>
  <c r="BV55" i="4"/>
  <c r="BV84" i="4"/>
  <c r="BV32" i="4"/>
  <c r="BV136" i="4"/>
  <c r="BV106" i="4"/>
  <c r="BV65" i="4"/>
  <c r="BV113" i="4"/>
  <c r="BV94" i="4"/>
  <c r="BV105" i="4"/>
  <c r="BV24" i="4"/>
  <c r="BV76" i="4"/>
  <c r="BV67" i="4"/>
  <c r="BV138" i="4"/>
  <c r="BV93" i="4"/>
  <c r="BV121" i="4"/>
  <c r="BV142" i="4"/>
  <c r="BV96" i="4"/>
  <c r="BV107" i="4"/>
  <c r="BV145" i="4"/>
  <c r="BV123" i="4"/>
  <c r="BV97" i="4"/>
  <c r="BV85" i="4"/>
  <c r="BV143" i="4"/>
  <c r="BV98" i="4"/>
  <c r="BV99" i="4"/>
  <c r="BV129" i="4"/>
  <c r="BV101" i="4"/>
  <c r="BV41" i="4"/>
  <c r="BV30" i="4"/>
  <c r="BV15" i="4"/>
  <c r="BV128" i="4"/>
  <c r="BV31" i="4"/>
  <c r="BV58" i="4"/>
  <c r="BV100" i="4"/>
  <c r="BV140" i="4"/>
  <c r="BV40" i="4"/>
  <c r="BV104" i="4"/>
  <c r="BV130" i="4"/>
  <c r="BV50" i="4"/>
  <c r="BV95" i="4"/>
  <c r="BV139" i="4"/>
  <c r="BV23" i="4"/>
  <c r="BV134" i="4"/>
  <c r="BV118" i="4"/>
  <c r="BV111" i="4"/>
  <c r="BV133" i="4"/>
  <c r="BV132" i="4"/>
  <c r="BV35" i="4"/>
  <c r="BV26" i="4"/>
  <c r="BV135" i="4"/>
  <c r="BV122" i="4"/>
  <c r="BV117" i="4"/>
  <c r="BV27" i="4"/>
  <c r="BV125" i="4"/>
  <c r="BV124" i="4"/>
  <c r="BV103" i="4"/>
  <c r="BV81" i="4"/>
  <c r="BV162" i="4"/>
  <c r="BV108" i="4"/>
  <c r="BV16" i="4"/>
  <c r="BV146" i="4"/>
  <c r="BV110" i="4"/>
  <c r="BV115" i="4"/>
  <c r="BV137" i="4"/>
  <c r="BV174" i="4"/>
  <c r="BV68" i="4"/>
  <c r="BV56" i="4"/>
  <c r="BV116" i="4"/>
  <c r="BV89" i="4"/>
  <c r="BV88" i="4"/>
  <c r="BV126" i="4"/>
  <c r="BV120" i="4"/>
  <c r="BV13" i="4"/>
  <c r="BV72" i="4"/>
  <c r="BV49" i="4"/>
  <c r="BV119" i="4"/>
  <c r="BV167" i="4"/>
  <c r="BV131" i="4"/>
  <c r="BV127" i="4"/>
  <c r="BV177" i="4"/>
  <c r="BV102" i="4"/>
  <c r="BV109" i="4"/>
  <c r="BV90" i="4"/>
  <c r="BV114" i="4"/>
  <c r="BV141" i="4"/>
  <c r="BV91" i="4"/>
  <c r="BV37" i="4"/>
  <c r="BV92" i="4"/>
  <c r="BV159" i="4"/>
  <c r="BV87" i="4"/>
  <c r="BV112" i="4"/>
  <c r="BV66" i="4"/>
  <c r="BV57" i="4"/>
  <c r="BV46" i="4"/>
  <c r="BV172" i="4"/>
  <c r="BV158" i="4"/>
  <c r="BV178" i="4"/>
  <c r="BV195" i="4"/>
  <c r="BV176" i="4"/>
  <c r="BV47" i="4"/>
  <c r="BV164" i="4"/>
  <c r="BV36" i="4"/>
  <c r="BV86" i="4"/>
  <c r="BV48" i="4"/>
  <c r="BV191" i="4"/>
  <c r="BV38" i="4"/>
  <c r="AH2" i="38"/>
  <c r="AG3" i="38"/>
  <c r="BX3" i="4"/>
  <c r="BV194" i="4"/>
  <c r="BV192" i="4"/>
  <c r="BV18" i="4"/>
  <c r="BV186" i="4"/>
  <c r="BV182" i="4"/>
  <c r="BV171" i="4"/>
  <c r="BV157" i="4"/>
  <c r="BV170" i="4"/>
  <c r="BV160" i="4"/>
  <c r="BV149" i="4"/>
  <c r="BV179" i="4"/>
  <c r="BV6" i="4"/>
  <c r="BV154" i="4"/>
  <c r="BV147" i="4"/>
  <c r="BV165" i="4"/>
  <c r="BV20" i="4"/>
  <c r="BV185" i="4"/>
  <c r="BV22" i="4"/>
  <c r="BV181" i="4"/>
  <c r="BV175" i="4"/>
  <c r="BV17" i="4"/>
  <c r="BV14" i="4"/>
  <c r="BV161" i="4"/>
  <c r="BV153" i="4"/>
  <c r="BV173" i="4"/>
  <c r="BV39" i="4"/>
  <c r="BV188" i="4"/>
  <c r="BV187" i="4"/>
  <c r="BV148" i="4"/>
  <c r="BV168" i="4"/>
  <c r="BV28" i="4"/>
  <c r="BV193" i="4"/>
  <c r="BV163" i="4"/>
  <c r="BV11" i="4"/>
  <c r="BV183" i="4"/>
  <c r="BV21" i="4"/>
  <c r="BV180" i="4"/>
  <c r="BV156" i="4"/>
  <c r="BV19" i="4"/>
  <c r="BV150" i="4"/>
  <c r="BV10" i="4"/>
  <c r="BV7" i="4"/>
  <c r="BV184" i="4"/>
  <c r="BV8" i="4"/>
  <c r="BV166" i="4"/>
  <c r="BV151" i="4"/>
  <c r="BV169" i="4"/>
  <c r="BV190" i="4"/>
  <c r="BV9" i="4"/>
  <c r="BV152" i="4"/>
  <c r="BV155" i="4"/>
  <c r="BV29" i="4"/>
  <c r="BV189" i="4"/>
  <c r="J63" i="34"/>
  <c r="L62" i="34"/>
  <c r="F60" i="34"/>
  <c r="D61" i="34"/>
  <c r="AH41" i="34"/>
  <c r="AJ40" i="34"/>
  <c r="D39" i="34"/>
  <c r="F38" i="34"/>
  <c r="P41" i="34"/>
  <c r="R40" i="34"/>
  <c r="L40" i="34"/>
  <c r="J41" i="34"/>
  <c r="P18" i="34"/>
  <c r="R17" i="34"/>
  <c r="J19" i="34"/>
  <c r="L19" i="34" s="1"/>
  <c r="D19" i="34"/>
  <c r="F18" i="34"/>
  <c r="BX199" i="4" l="1"/>
  <c r="BX198" i="4"/>
  <c r="BX79" i="4"/>
  <c r="BX80" i="4"/>
  <c r="BX64" i="4"/>
  <c r="BX71" i="4"/>
  <c r="BX74" i="4"/>
  <c r="BX197" i="4"/>
  <c r="BX196" i="4"/>
  <c r="BX43" i="4"/>
  <c r="BX75" i="4"/>
  <c r="BX25" i="4"/>
  <c r="BX54" i="4"/>
  <c r="BX52" i="4"/>
  <c r="BX62" i="4"/>
  <c r="BX45" i="4"/>
  <c r="BX61" i="4"/>
  <c r="BX53" i="4"/>
  <c r="BX78" i="4"/>
  <c r="BX70" i="4"/>
  <c r="BX34" i="4"/>
  <c r="BX77" i="4"/>
  <c r="BX69" i="4"/>
  <c r="BX73" i="4"/>
  <c r="BX63" i="4"/>
  <c r="BX44" i="4"/>
  <c r="BX51" i="4"/>
  <c r="BX60" i="4"/>
  <c r="BX33" i="4"/>
  <c r="BX59" i="4"/>
  <c r="BX42" i="4"/>
  <c r="BX83" i="4"/>
  <c r="BX55" i="4"/>
  <c r="BX82" i="4"/>
  <c r="BX84" i="4"/>
  <c r="BX136" i="4"/>
  <c r="BX106" i="4"/>
  <c r="BX144" i="4"/>
  <c r="BX113" i="4"/>
  <c r="BX65" i="4"/>
  <c r="BX76" i="4"/>
  <c r="BX32" i="4"/>
  <c r="BX94" i="4"/>
  <c r="BX105" i="4"/>
  <c r="BX24" i="4"/>
  <c r="BX93" i="4"/>
  <c r="BX145" i="4"/>
  <c r="BX67" i="4"/>
  <c r="BX138" i="4"/>
  <c r="BX121" i="4"/>
  <c r="BX107" i="4"/>
  <c r="BX142" i="4"/>
  <c r="BX97" i="4"/>
  <c r="BX96" i="4"/>
  <c r="BX123" i="4"/>
  <c r="BX129" i="4"/>
  <c r="BX85" i="4"/>
  <c r="BX99" i="4"/>
  <c r="BX143" i="4"/>
  <c r="BX41" i="4"/>
  <c r="BX98" i="4"/>
  <c r="BX15" i="4"/>
  <c r="BX100" i="4"/>
  <c r="BX31" i="4"/>
  <c r="BX128" i="4"/>
  <c r="BX30" i="4"/>
  <c r="BX101" i="4"/>
  <c r="BX58" i="4"/>
  <c r="BX135" i="4"/>
  <c r="BX40" i="4"/>
  <c r="BX134" i="4"/>
  <c r="BX104" i="4"/>
  <c r="BX118" i="4"/>
  <c r="BX140" i="4"/>
  <c r="BX130" i="4"/>
  <c r="BX50" i="4"/>
  <c r="BX23" i="4"/>
  <c r="BX122" i="4"/>
  <c r="BX95" i="4"/>
  <c r="BX115" i="4"/>
  <c r="BX139" i="4"/>
  <c r="BX137" i="4"/>
  <c r="BX132" i="4"/>
  <c r="BX111" i="4"/>
  <c r="BX117" i="4"/>
  <c r="BX133" i="4"/>
  <c r="BX16" i="4"/>
  <c r="BX125" i="4"/>
  <c r="BX68" i="4"/>
  <c r="BX27" i="4"/>
  <c r="BX116" i="4"/>
  <c r="BX35" i="4"/>
  <c r="BX162" i="4"/>
  <c r="BX81" i="4"/>
  <c r="BX146" i="4"/>
  <c r="BX124" i="4"/>
  <c r="BX174" i="4"/>
  <c r="BX172" i="4"/>
  <c r="BX26" i="4"/>
  <c r="BX89" i="4"/>
  <c r="BX167" i="4"/>
  <c r="BX102" i="4"/>
  <c r="BX114" i="4"/>
  <c r="BX88" i="4"/>
  <c r="BX110" i="4"/>
  <c r="BX103" i="4"/>
  <c r="BX119" i="4"/>
  <c r="BX72" i="4"/>
  <c r="BX90" i="4"/>
  <c r="BX108" i="4"/>
  <c r="BX56" i="4"/>
  <c r="BX141" i="4"/>
  <c r="BX112" i="4"/>
  <c r="BX91" i="4"/>
  <c r="BX177" i="4"/>
  <c r="BX66" i="4"/>
  <c r="BX127" i="4"/>
  <c r="BX109" i="4"/>
  <c r="BX195" i="4"/>
  <c r="BX13" i="4"/>
  <c r="BX120" i="4"/>
  <c r="BX36" i="4"/>
  <c r="BX57" i="4"/>
  <c r="BX178" i="4"/>
  <c r="BX131" i="4"/>
  <c r="BX92" i="4"/>
  <c r="BX87" i="4"/>
  <c r="BX37" i="4"/>
  <c r="BX126" i="4"/>
  <c r="BX86" i="4"/>
  <c r="BX46" i="4"/>
  <c r="BX159" i="4"/>
  <c r="BX38" i="4"/>
  <c r="BX49" i="4"/>
  <c r="BX176" i="4"/>
  <c r="BX48" i="4"/>
  <c r="BX164" i="4"/>
  <c r="BX158" i="4"/>
  <c r="BX191" i="4"/>
  <c r="BX47" i="4"/>
  <c r="AI2" i="38"/>
  <c r="AH3" i="38"/>
  <c r="BZ3" i="4"/>
  <c r="BX155" i="4"/>
  <c r="BX9" i="4"/>
  <c r="BX169" i="4"/>
  <c r="BX194" i="4"/>
  <c r="BX18" i="4"/>
  <c r="BX190" i="4"/>
  <c r="BX29" i="4"/>
  <c r="BX148" i="4"/>
  <c r="BX19" i="4"/>
  <c r="BX161" i="4"/>
  <c r="BX175" i="4"/>
  <c r="BX20" i="4"/>
  <c r="BX10" i="4"/>
  <c r="BX21" i="4"/>
  <c r="BX8" i="4"/>
  <c r="BX17" i="4"/>
  <c r="BX160" i="4"/>
  <c r="BX170" i="4"/>
  <c r="BX192" i="4"/>
  <c r="BX185" i="4"/>
  <c r="BX184" i="4"/>
  <c r="BX188" i="4"/>
  <c r="BX39" i="4"/>
  <c r="BX179" i="4"/>
  <c r="BX171" i="4"/>
  <c r="BX149" i="4"/>
  <c r="BX14" i="4"/>
  <c r="BX152" i="4"/>
  <c r="BX156" i="4"/>
  <c r="BX193" i="4"/>
  <c r="BX187" i="4"/>
  <c r="BX163" i="4"/>
  <c r="BX166" i="4"/>
  <c r="BX189" i="4"/>
  <c r="BX147" i="4"/>
  <c r="BX181" i="4"/>
  <c r="BX151" i="4"/>
  <c r="BX154" i="4"/>
  <c r="BX22" i="4"/>
  <c r="BX150" i="4"/>
  <c r="BX157" i="4"/>
  <c r="BX186" i="4"/>
  <c r="BX6" i="4"/>
  <c r="BX28" i="4"/>
  <c r="BX153" i="4"/>
  <c r="BX183" i="4"/>
  <c r="BX182" i="4"/>
  <c r="BX173" i="4"/>
  <c r="BX7" i="4"/>
  <c r="BX168" i="4"/>
  <c r="BX11" i="4"/>
  <c r="BX180" i="4"/>
  <c r="BX165" i="4"/>
  <c r="J64" i="34"/>
  <c r="L63" i="34"/>
  <c r="F61" i="34"/>
  <c r="D62" i="34"/>
  <c r="AH42" i="34"/>
  <c r="AJ41" i="34"/>
  <c r="P42" i="34"/>
  <c r="R41" i="34"/>
  <c r="L41" i="34"/>
  <c r="J42" i="34"/>
  <c r="D40" i="34"/>
  <c r="F39" i="34"/>
  <c r="P19" i="34"/>
  <c r="R18" i="34"/>
  <c r="J20" i="34"/>
  <c r="L20" i="34" s="1"/>
  <c r="F19" i="34"/>
  <c r="D20" i="34"/>
  <c r="BZ199" i="4" l="1"/>
  <c r="BZ198" i="4"/>
  <c r="BZ64" i="4"/>
  <c r="BZ74" i="4"/>
  <c r="BZ71" i="4"/>
  <c r="BZ79" i="4"/>
  <c r="BZ80" i="4"/>
  <c r="BZ197" i="4"/>
  <c r="BZ196" i="4"/>
  <c r="BZ25" i="4"/>
  <c r="BZ43" i="4"/>
  <c r="BZ75" i="4"/>
  <c r="BZ54" i="4"/>
  <c r="BZ52" i="4"/>
  <c r="BZ53" i="4"/>
  <c r="BZ61" i="4"/>
  <c r="BZ45" i="4"/>
  <c r="BZ69" i="4"/>
  <c r="BZ34" i="4"/>
  <c r="BZ73" i="4"/>
  <c r="BZ70" i="4"/>
  <c r="BZ63" i="4"/>
  <c r="BZ77" i="4"/>
  <c r="BZ62" i="4"/>
  <c r="BZ78" i="4"/>
  <c r="BZ44" i="4"/>
  <c r="BZ60" i="4"/>
  <c r="BZ82" i="4"/>
  <c r="BZ42" i="4"/>
  <c r="BZ83" i="4"/>
  <c r="BZ65" i="4"/>
  <c r="BZ24" i="4"/>
  <c r="BZ59" i="4"/>
  <c r="BZ51" i="4"/>
  <c r="BZ113" i="4"/>
  <c r="BZ84" i="4"/>
  <c r="BZ32" i="4"/>
  <c r="BZ136" i="4"/>
  <c r="BZ33" i="4"/>
  <c r="BZ94" i="4"/>
  <c r="BZ55" i="4"/>
  <c r="BZ144" i="4"/>
  <c r="BZ76" i="4"/>
  <c r="BZ106" i="4"/>
  <c r="BZ105" i="4"/>
  <c r="BZ93" i="4"/>
  <c r="BZ67" i="4"/>
  <c r="BZ138" i="4"/>
  <c r="BZ107" i="4"/>
  <c r="BZ145" i="4"/>
  <c r="BZ121" i="4"/>
  <c r="BZ142" i="4"/>
  <c r="BZ96" i="4"/>
  <c r="BZ97" i="4"/>
  <c r="BZ123" i="4"/>
  <c r="BZ85" i="4"/>
  <c r="BZ143" i="4"/>
  <c r="BZ129" i="4"/>
  <c r="BZ98" i="4"/>
  <c r="BZ101" i="4"/>
  <c r="BZ58" i="4"/>
  <c r="BZ100" i="4"/>
  <c r="BZ15" i="4"/>
  <c r="BZ128" i="4"/>
  <c r="BZ41" i="4"/>
  <c r="BZ30" i="4"/>
  <c r="BZ135" i="4"/>
  <c r="BZ140" i="4"/>
  <c r="BZ31" i="4"/>
  <c r="BZ134" i="4"/>
  <c r="BZ50" i="4"/>
  <c r="BZ104" i="4"/>
  <c r="BZ40" i="4"/>
  <c r="BZ118" i="4"/>
  <c r="BZ95" i="4"/>
  <c r="BZ130" i="4"/>
  <c r="BZ139" i="4"/>
  <c r="BZ23" i="4"/>
  <c r="BZ99" i="4"/>
  <c r="BZ122" i="4"/>
  <c r="BZ132" i="4"/>
  <c r="BZ137" i="4"/>
  <c r="BZ111" i="4"/>
  <c r="BZ117" i="4"/>
  <c r="BZ133" i="4"/>
  <c r="BZ115" i="4"/>
  <c r="BZ125" i="4"/>
  <c r="BZ16" i="4"/>
  <c r="BZ116" i="4"/>
  <c r="BZ35" i="4"/>
  <c r="BZ174" i="4"/>
  <c r="BZ110" i="4"/>
  <c r="BZ103" i="4"/>
  <c r="BZ26" i="4"/>
  <c r="BZ124" i="4"/>
  <c r="BZ172" i="4"/>
  <c r="BZ68" i="4"/>
  <c r="BZ114" i="4"/>
  <c r="BZ162" i="4"/>
  <c r="BZ13" i="4"/>
  <c r="BZ102" i="4"/>
  <c r="BZ89" i="4"/>
  <c r="BZ126" i="4"/>
  <c r="BZ72" i="4"/>
  <c r="BZ108" i="4"/>
  <c r="BZ81" i="4"/>
  <c r="BZ109" i="4"/>
  <c r="BZ49" i="4"/>
  <c r="BZ167" i="4"/>
  <c r="BZ141" i="4"/>
  <c r="BZ119" i="4"/>
  <c r="BZ127" i="4"/>
  <c r="BZ66" i="4"/>
  <c r="BZ146" i="4"/>
  <c r="BZ120" i="4"/>
  <c r="BZ88" i="4"/>
  <c r="BZ57" i="4"/>
  <c r="BZ46" i="4"/>
  <c r="BZ86" i="4"/>
  <c r="BZ48" i="4"/>
  <c r="BZ159" i="4"/>
  <c r="BZ158" i="4"/>
  <c r="BZ47" i="4"/>
  <c r="BZ87" i="4"/>
  <c r="BZ112" i="4"/>
  <c r="BZ177" i="4"/>
  <c r="BZ92" i="4"/>
  <c r="BZ27" i="4"/>
  <c r="BZ56" i="4"/>
  <c r="BZ91" i="4"/>
  <c r="BZ90" i="4"/>
  <c r="BZ178" i="4"/>
  <c r="BZ38" i="4"/>
  <c r="BZ176" i="4"/>
  <c r="BZ195" i="4"/>
  <c r="BZ37" i="4"/>
  <c r="BZ131" i="4"/>
  <c r="BZ164" i="4"/>
  <c r="BZ191" i="4"/>
  <c r="BZ36" i="4"/>
  <c r="AJ2" i="38"/>
  <c r="AI3" i="38"/>
  <c r="CB3" i="4"/>
  <c r="BZ160" i="4"/>
  <c r="BZ21" i="4"/>
  <c r="BZ20" i="4"/>
  <c r="BZ150" i="4"/>
  <c r="BZ11" i="4"/>
  <c r="BZ14" i="4"/>
  <c r="BZ152" i="4"/>
  <c r="BZ181" i="4"/>
  <c r="BZ157" i="4"/>
  <c r="BZ17" i="4"/>
  <c r="BZ154" i="4"/>
  <c r="BZ19" i="4"/>
  <c r="BZ193" i="4"/>
  <c r="BZ28" i="4"/>
  <c r="BZ170" i="4"/>
  <c r="BZ149" i="4"/>
  <c r="BZ184" i="4"/>
  <c r="BZ173" i="4"/>
  <c r="BZ189" i="4"/>
  <c r="BZ6" i="4"/>
  <c r="BZ163" i="4"/>
  <c r="BZ183" i="4"/>
  <c r="BZ182" i="4"/>
  <c r="BZ151" i="4"/>
  <c r="BZ171" i="4"/>
  <c r="BZ7" i="4"/>
  <c r="BZ185" i="4"/>
  <c r="BZ165" i="4"/>
  <c r="BZ194" i="4"/>
  <c r="BZ147" i="4"/>
  <c r="BZ192" i="4"/>
  <c r="BZ153" i="4"/>
  <c r="BZ188" i="4"/>
  <c r="BZ180" i="4"/>
  <c r="BZ148" i="4"/>
  <c r="BZ179" i="4"/>
  <c r="BZ8" i="4"/>
  <c r="BZ161" i="4"/>
  <c r="BZ187" i="4"/>
  <c r="BZ175" i="4"/>
  <c r="BZ18" i="4"/>
  <c r="BZ156" i="4"/>
  <c r="BZ9" i="4"/>
  <c r="BZ186" i="4"/>
  <c r="BZ190" i="4"/>
  <c r="BZ169" i="4"/>
  <c r="BZ155" i="4"/>
  <c r="BZ22" i="4"/>
  <c r="BZ29" i="4"/>
  <c r="BZ10" i="4"/>
  <c r="BZ168" i="4"/>
  <c r="BZ39" i="4"/>
  <c r="BZ166" i="4"/>
  <c r="F62" i="34"/>
  <c r="D63" i="34"/>
  <c r="L64" i="34"/>
  <c r="J65" i="34"/>
  <c r="AH43" i="34"/>
  <c r="AJ42" i="34"/>
  <c r="L42" i="34"/>
  <c r="J43" i="34"/>
  <c r="D41" i="34"/>
  <c r="F40" i="34"/>
  <c r="P43" i="34"/>
  <c r="R42" i="34"/>
  <c r="P20" i="34"/>
  <c r="R19" i="34"/>
  <c r="D21" i="34"/>
  <c r="F20" i="34"/>
  <c r="J21" i="34"/>
  <c r="L21" i="34" s="1"/>
  <c r="CB199" i="4" l="1"/>
  <c r="CB198" i="4"/>
  <c r="CB71" i="4"/>
  <c r="CB74" i="4"/>
  <c r="CB79" i="4"/>
  <c r="CB80" i="4"/>
  <c r="CB64" i="4"/>
  <c r="CB197" i="4"/>
  <c r="CB196" i="4"/>
  <c r="CB75" i="4"/>
  <c r="CB43" i="4"/>
  <c r="CB25" i="4"/>
  <c r="CB54" i="4"/>
  <c r="CB53" i="4"/>
  <c r="CB45" i="4"/>
  <c r="CB62" i="4"/>
  <c r="CB52" i="4"/>
  <c r="CB78" i="4"/>
  <c r="CB61" i="4"/>
  <c r="CB77" i="4"/>
  <c r="CB69" i="4"/>
  <c r="CB34" i="4"/>
  <c r="CB70" i="4"/>
  <c r="CB73" i="4"/>
  <c r="CB44" i="4"/>
  <c r="CB63" i="4"/>
  <c r="CB42" i="4"/>
  <c r="CB33" i="4"/>
  <c r="CB60" i="4"/>
  <c r="CB84" i="4"/>
  <c r="CB83" i="4"/>
  <c r="CB55" i="4"/>
  <c r="CB51" i="4"/>
  <c r="CB24" i="4"/>
  <c r="CB113" i="4"/>
  <c r="CB105" i="4"/>
  <c r="CB76" i="4"/>
  <c r="CB32" i="4"/>
  <c r="CB106" i="4"/>
  <c r="CB136" i="4"/>
  <c r="CB65" i="4"/>
  <c r="CB82" i="4"/>
  <c r="CB144" i="4"/>
  <c r="CB59" i="4"/>
  <c r="CB94" i="4"/>
  <c r="CB67" i="4"/>
  <c r="CB93" i="4"/>
  <c r="CB121" i="4"/>
  <c r="CB107" i="4"/>
  <c r="CB145" i="4"/>
  <c r="CB97" i="4"/>
  <c r="CB85" i="4"/>
  <c r="CB123" i="4"/>
  <c r="CB138" i="4"/>
  <c r="CB96" i="4"/>
  <c r="CB129" i="4"/>
  <c r="CB142" i="4"/>
  <c r="CB99" i="4"/>
  <c r="CB98" i="4"/>
  <c r="CB143" i="4"/>
  <c r="CB101" i="4"/>
  <c r="CB15" i="4"/>
  <c r="CB100" i="4"/>
  <c r="CB31" i="4"/>
  <c r="CB41" i="4"/>
  <c r="CB30" i="4"/>
  <c r="CB128" i="4"/>
  <c r="CB140" i="4"/>
  <c r="CB104" i="4"/>
  <c r="CB58" i="4"/>
  <c r="CB50" i="4"/>
  <c r="CB118" i="4"/>
  <c r="CB134" i="4"/>
  <c r="CB135" i="4"/>
  <c r="CB40" i="4"/>
  <c r="CB95" i="4"/>
  <c r="CB23" i="4"/>
  <c r="CB139" i="4"/>
  <c r="CB133" i="4"/>
  <c r="CB132" i="4"/>
  <c r="CB122" i="4"/>
  <c r="CB137" i="4"/>
  <c r="CB115" i="4"/>
  <c r="CB16" i="4"/>
  <c r="CB130" i="4"/>
  <c r="CB111" i="4"/>
  <c r="CB35" i="4"/>
  <c r="CB116" i="4"/>
  <c r="CB27" i="4"/>
  <c r="CB68" i="4"/>
  <c r="CB125" i="4"/>
  <c r="CB172" i="4"/>
  <c r="CB110" i="4"/>
  <c r="CB26" i="4"/>
  <c r="CB117" i="4"/>
  <c r="CB162" i="4"/>
  <c r="CB103" i="4"/>
  <c r="CB81" i="4"/>
  <c r="CB174" i="4"/>
  <c r="CB120" i="4"/>
  <c r="CB114" i="4"/>
  <c r="CB56" i="4"/>
  <c r="CB13" i="4"/>
  <c r="CB89" i="4"/>
  <c r="CB127" i="4"/>
  <c r="CB91" i="4"/>
  <c r="CB126" i="4"/>
  <c r="CB49" i="4"/>
  <c r="CB119" i="4"/>
  <c r="CB131" i="4"/>
  <c r="CB124" i="4"/>
  <c r="CB90" i="4"/>
  <c r="CB102" i="4"/>
  <c r="CB167" i="4"/>
  <c r="CB66" i="4"/>
  <c r="CB108" i="4"/>
  <c r="CB72" i="4"/>
  <c r="CB112" i="4"/>
  <c r="CB109" i="4"/>
  <c r="CB159" i="4"/>
  <c r="CB46" i="4"/>
  <c r="CB146" i="4"/>
  <c r="CB38" i="4"/>
  <c r="CB36" i="4"/>
  <c r="CB87" i="4"/>
  <c r="CB47" i="4"/>
  <c r="CB88" i="4"/>
  <c r="CB158" i="4"/>
  <c r="CB177" i="4"/>
  <c r="CB178" i="4"/>
  <c r="CB92" i="4"/>
  <c r="CB176" i="4"/>
  <c r="CB191" i="4"/>
  <c r="CB57" i="4"/>
  <c r="CB195" i="4"/>
  <c r="CB86" i="4"/>
  <c r="CB37" i="4"/>
  <c r="CB48" i="4"/>
  <c r="CB164" i="4"/>
  <c r="CB141" i="4"/>
  <c r="AK2" i="38"/>
  <c r="AJ3" i="38"/>
  <c r="CD3" i="4"/>
  <c r="CB180" i="4"/>
  <c r="CB22" i="4"/>
  <c r="CB7" i="4"/>
  <c r="CB10" i="4"/>
  <c r="CB147" i="4"/>
  <c r="CB21" i="4"/>
  <c r="CB150" i="4"/>
  <c r="CB181" i="4"/>
  <c r="CB39" i="4"/>
  <c r="CB9" i="4"/>
  <c r="CB18" i="4"/>
  <c r="CB193" i="4"/>
  <c r="CB179" i="4"/>
  <c r="CB184" i="4"/>
  <c r="CB183" i="4"/>
  <c r="CB169" i="4"/>
  <c r="CB166" i="4"/>
  <c r="CB14" i="4"/>
  <c r="CB186" i="4"/>
  <c r="CB189" i="4"/>
  <c r="CB6" i="4"/>
  <c r="CB185" i="4"/>
  <c r="CB17" i="4"/>
  <c r="CB161" i="4"/>
  <c r="CB188" i="4"/>
  <c r="CB160" i="4"/>
  <c r="CB165" i="4"/>
  <c r="CB152" i="4"/>
  <c r="CB154" i="4"/>
  <c r="CB153" i="4"/>
  <c r="CB11" i="4"/>
  <c r="CB157" i="4"/>
  <c r="CB8" i="4"/>
  <c r="CB20" i="4"/>
  <c r="CB173" i="4"/>
  <c r="CB29" i="4"/>
  <c r="CB187" i="4"/>
  <c r="CB168" i="4"/>
  <c r="CB190" i="4"/>
  <c r="CB171" i="4"/>
  <c r="CB182" i="4"/>
  <c r="CB156" i="4"/>
  <c r="CB194" i="4"/>
  <c r="CB19" i="4"/>
  <c r="CB170" i="4"/>
  <c r="CB149" i="4"/>
  <c r="CB151" i="4"/>
  <c r="CB28" i="4"/>
  <c r="CB175" i="4"/>
  <c r="CB163" i="4"/>
  <c r="CB155" i="4"/>
  <c r="CB192" i="4"/>
  <c r="CB148" i="4"/>
  <c r="L65" i="34"/>
  <c r="J66" i="34"/>
  <c r="F63" i="34"/>
  <c r="D64" i="34"/>
  <c r="AJ43" i="34"/>
  <c r="AH44" i="34"/>
  <c r="D42" i="34"/>
  <c r="F41" i="34"/>
  <c r="J44" i="34"/>
  <c r="L43" i="34"/>
  <c r="R43" i="34"/>
  <c r="P44" i="34"/>
  <c r="P21" i="34"/>
  <c r="R20" i="34"/>
  <c r="J22" i="34"/>
  <c r="L22" i="34" s="1"/>
  <c r="F21" i="34"/>
  <c r="D22" i="34"/>
  <c r="DO4" i="25"/>
  <c r="CD199" i="4" l="1"/>
  <c r="CD198" i="4"/>
  <c r="CD79" i="4"/>
  <c r="CD80" i="4"/>
  <c r="CD64" i="4"/>
  <c r="CD71" i="4"/>
  <c r="CD74" i="4"/>
  <c r="CD197" i="4"/>
  <c r="CD196" i="4"/>
  <c r="CD43" i="4"/>
  <c r="CD75" i="4"/>
  <c r="CD25" i="4"/>
  <c r="CD52" i="4"/>
  <c r="CD45" i="4"/>
  <c r="CD53" i="4"/>
  <c r="CD62" i="4"/>
  <c r="CD61" i="4"/>
  <c r="CD70" i="4"/>
  <c r="CD69" i="4"/>
  <c r="CD78" i="4"/>
  <c r="CD54" i="4"/>
  <c r="CD63" i="4"/>
  <c r="CD34" i="4"/>
  <c r="CD73" i="4"/>
  <c r="CD77" i="4"/>
  <c r="CD44" i="4"/>
  <c r="CD60" i="4"/>
  <c r="CD51" i="4"/>
  <c r="CD33" i="4"/>
  <c r="CD59" i="4"/>
  <c r="CD82" i="4"/>
  <c r="CD32" i="4"/>
  <c r="CD42" i="4"/>
  <c r="CD84" i="4"/>
  <c r="CD55" i="4"/>
  <c r="CD65" i="4"/>
  <c r="CD76" i="4"/>
  <c r="CD113" i="4"/>
  <c r="CD94" i="4"/>
  <c r="CD136" i="4"/>
  <c r="CD24" i="4"/>
  <c r="CD144" i="4"/>
  <c r="CD106" i="4"/>
  <c r="CD105" i="4"/>
  <c r="CD83" i="4"/>
  <c r="CD138" i="4"/>
  <c r="CD67" i="4"/>
  <c r="CD93" i="4"/>
  <c r="CD121" i="4"/>
  <c r="CD97" i="4"/>
  <c r="CD142" i="4"/>
  <c r="CD145" i="4"/>
  <c r="CD107" i="4"/>
  <c r="CD143" i="4"/>
  <c r="CD123" i="4"/>
  <c r="CD98" i="4"/>
  <c r="CD85" i="4"/>
  <c r="CD99" i="4"/>
  <c r="CD96" i="4"/>
  <c r="CD129" i="4"/>
  <c r="CD101" i="4"/>
  <c r="CD31" i="4"/>
  <c r="CD30" i="4"/>
  <c r="CD128" i="4"/>
  <c r="CD41" i="4"/>
  <c r="CD134" i="4"/>
  <c r="CD100" i="4"/>
  <c r="CD135" i="4"/>
  <c r="CD15" i="4"/>
  <c r="CD58" i="4"/>
  <c r="CD140" i="4"/>
  <c r="CD40" i="4"/>
  <c r="CD118" i="4"/>
  <c r="CD104" i="4"/>
  <c r="CD130" i="4"/>
  <c r="CD139" i="4"/>
  <c r="CD133" i="4"/>
  <c r="CD50" i="4"/>
  <c r="CD23" i="4"/>
  <c r="CD95" i="4"/>
  <c r="CD122" i="4"/>
  <c r="CD115" i="4"/>
  <c r="CD16" i="4"/>
  <c r="CD137" i="4"/>
  <c r="CD125" i="4"/>
  <c r="CD35" i="4"/>
  <c r="CD117" i="4"/>
  <c r="CD27" i="4"/>
  <c r="CD132" i="4"/>
  <c r="CD116" i="4"/>
  <c r="CD68" i="4"/>
  <c r="CD72" i="4"/>
  <c r="CD110" i="4"/>
  <c r="CD103" i="4"/>
  <c r="CD111" i="4"/>
  <c r="CD174" i="4"/>
  <c r="CD81" i="4"/>
  <c r="CD172" i="4"/>
  <c r="CD146" i="4"/>
  <c r="CD124" i="4"/>
  <c r="CD114" i="4"/>
  <c r="CD127" i="4"/>
  <c r="CD120" i="4"/>
  <c r="CD26" i="4"/>
  <c r="CD56" i="4"/>
  <c r="CD167" i="4"/>
  <c r="CD89" i="4"/>
  <c r="CD88" i="4"/>
  <c r="CD126" i="4"/>
  <c r="CD162" i="4"/>
  <c r="CD141" i="4"/>
  <c r="CD112" i="4"/>
  <c r="CD108" i="4"/>
  <c r="CD13" i="4"/>
  <c r="CD49" i="4"/>
  <c r="CD90" i="4"/>
  <c r="CD102" i="4"/>
  <c r="CD38" i="4"/>
  <c r="CD48" i="4"/>
  <c r="CD109" i="4"/>
  <c r="CD66" i="4"/>
  <c r="CD57" i="4"/>
  <c r="CD86" i="4"/>
  <c r="CD131" i="4"/>
  <c r="CD176" i="4"/>
  <c r="CD158" i="4"/>
  <c r="CD178" i="4"/>
  <c r="CD119" i="4"/>
  <c r="CD91" i="4"/>
  <c r="CD87" i="4"/>
  <c r="CD177" i="4"/>
  <c r="CD159" i="4"/>
  <c r="CD47" i="4"/>
  <c r="CD37" i="4"/>
  <c r="CD36" i="4"/>
  <c r="CD191" i="4"/>
  <c r="CD92" i="4"/>
  <c r="CD195" i="4"/>
  <c r="CD164" i="4"/>
  <c r="CD46" i="4"/>
  <c r="AL2" i="38"/>
  <c r="AK3" i="38"/>
  <c r="CF3" i="4"/>
  <c r="CD180" i="4"/>
  <c r="CD29" i="4"/>
  <c r="CD154" i="4"/>
  <c r="CD150" i="4"/>
  <c r="CD28" i="4"/>
  <c r="CD157" i="4"/>
  <c r="CD11" i="4"/>
  <c r="CD192" i="4"/>
  <c r="CD22" i="4"/>
  <c r="CD21" i="4"/>
  <c r="CD6" i="4"/>
  <c r="CD188" i="4"/>
  <c r="CD193" i="4"/>
  <c r="CD155" i="4"/>
  <c r="CD9" i="4"/>
  <c r="CD187" i="4"/>
  <c r="CD189" i="4"/>
  <c r="CD19" i="4"/>
  <c r="CD163" i="4"/>
  <c r="CD17" i="4"/>
  <c r="CD181" i="4"/>
  <c r="CD184" i="4"/>
  <c r="CD151" i="4"/>
  <c r="CD185" i="4"/>
  <c r="CD166" i="4"/>
  <c r="CD165" i="4"/>
  <c r="CD20" i="4"/>
  <c r="CD7" i="4"/>
  <c r="CD179" i="4"/>
  <c r="CD153" i="4"/>
  <c r="CD173" i="4"/>
  <c r="CD160" i="4"/>
  <c r="CD182" i="4"/>
  <c r="CD183" i="4"/>
  <c r="CD39" i="4"/>
  <c r="CD170" i="4"/>
  <c r="CD171" i="4"/>
  <c r="CD156" i="4"/>
  <c r="CD190" i="4"/>
  <c r="CD147" i="4"/>
  <c r="CD169" i="4"/>
  <c r="CD18" i="4"/>
  <c r="CD8" i="4"/>
  <c r="CD10" i="4"/>
  <c r="CD194" i="4"/>
  <c r="CD149" i="4"/>
  <c r="CD168" i="4"/>
  <c r="CD186" i="4"/>
  <c r="CD148" i="4"/>
  <c r="CD152" i="4"/>
  <c r="CD161" i="4"/>
  <c r="CD14" i="4"/>
  <c r="CD175" i="4"/>
  <c r="F64" i="34"/>
  <c r="D65" i="34"/>
  <c r="L66" i="34"/>
  <c r="J67" i="34"/>
  <c r="AH45" i="34"/>
  <c r="AJ44" i="34"/>
  <c r="F42" i="34"/>
  <c r="D43" i="34"/>
  <c r="J45" i="34"/>
  <c r="J47" i="34" s="1"/>
  <c r="L44" i="34"/>
  <c r="R44" i="34"/>
  <c r="P45" i="34"/>
  <c r="P22" i="34"/>
  <c r="R21" i="34"/>
  <c r="D23" i="34"/>
  <c r="F22" i="34"/>
  <c r="J23" i="34"/>
  <c r="L23" i="34" s="1"/>
  <c r="CF199" i="4" l="1"/>
  <c r="CF198" i="4"/>
  <c r="CF64" i="4"/>
  <c r="CF71" i="4"/>
  <c r="CF74" i="4"/>
  <c r="CF79" i="4"/>
  <c r="CF80" i="4"/>
  <c r="CF197" i="4"/>
  <c r="CF196" i="4"/>
  <c r="CF25" i="4"/>
  <c r="CF43" i="4"/>
  <c r="CF75" i="4"/>
  <c r="CF52" i="4"/>
  <c r="CF53" i="4"/>
  <c r="CF54" i="4"/>
  <c r="CF45" i="4"/>
  <c r="CF61" i="4"/>
  <c r="CF73" i="4"/>
  <c r="CF69" i="4"/>
  <c r="CF77" i="4"/>
  <c r="CF62" i="4"/>
  <c r="CF70" i="4"/>
  <c r="CF44" i="4"/>
  <c r="CF78" i="4"/>
  <c r="CF34" i="4"/>
  <c r="CF63" i="4"/>
  <c r="CF65" i="4"/>
  <c r="CF59" i="4"/>
  <c r="CF51" i="4"/>
  <c r="CF33" i="4"/>
  <c r="CF144" i="4"/>
  <c r="CF84" i="4"/>
  <c r="CF76" i="4"/>
  <c r="CF55" i="4"/>
  <c r="CF113" i="4"/>
  <c r="CF42" i="4"/>
  <c r="CF82" i="4"/>
  <c r="CF105" i="4"/>
  <c r="CF83" i="4"/>
  <c r="CF136" i="4"/>
  <c r="CF94" i="4"/>
  <c r="CF106" i="4"/>
  <c r="CF60" i="4"/>
  <c r="CF24" i="4"/>
  <c r="CF32" i="4"/>
  <c r="CF67" i="4"/>
  <c r="CF138" i="4"/>
  <c r="CF145" i="4"/>
  <c r="CF93" i="4"/>
  <c r="CF107" i="4"/>
  <c r="CF121" i="4"/>
  <c r="CF97" i="4"/>
  <c r="CF96" i="4"/>
  <c r="CF123" i="4"/>
  <c r="CF143" i="4"/>
  <c r="CF85" i="4"/>
  <c r="CF129" i="4"/>
  <c r="CF98" i="4"/>
  <c r="CF142" i="4"/>
  <c r="CF99" i="4"/>
  <c r="CF41" i="4"/>
  <c r="CF128" i="4"/>
  <c r="CF100" i="4"/>
  <c r="CF58" i="4"/>
  <c r="CF101" i="4"/>
  <c r="CF15" i="4"/>
  <c r="CF30" i="4"/>
  <c r="CF31" i="4"/>
  <c r="CF135" i="4"/>
  <c r="CF140" i="4"/>
  <c r="CF134" i="4"/>
  <c r="CF40" i="4"/>
  <c r="CF95" i="4"/>
  <c r="CF130" i="4"/>
  <c r="CF118" i="4"/>
  <c r="CF104" i="4"/>
  <c r="CF50" i="4"/>
  <c r="CF133" i="4"/>
  <c r="CF111" i="4"/>
  <c r="CF139" i="4"/>
  <c r="CF23" i="4"/>
  <c r="CF115" i="4"/>
  <c r="CF16" i="4"/>
  <c r="CF137" i="4"/>
  <c r="CF117" i="4"/>
  <c r="CF26" i="4"/>
  <c r="CF132" i="4"/>
  <c r="CF122" i="4"/>
  <c r="CF125" i="4"/>
  <c r="CF68" i="4"/>
  <c r="CF27" i="4"/>
  <c r="CF116" i="4"/>
  <c r="CF162" i="4"/>
  <c r="CF110" i="4"/>
  <c r="CF81" i="4"/>
  <c r="CF108" i="4"/>
  <c r="CF35" i="4"/>
  <c r="CF172" i="4"/>
  <c r="CF124" i="4"/>
  <c r="CF103" i="4"/>
  <c r="CF72" i="4"/>
  <c r="CF146" i="4"/>
  <c r="CF167" i="4"/>
  <c r="CF126" i="4"/>
  <c r="CF127" i="4"/>
  <c r="CF13" i="4"/>
  <c r="CF120" i="4"/>
  <c r="CF174" i="4"/>
  <c r="CF114" i="4"/>
  <c r="CF89" i="4"/>
  <c r="CF56" i="4"/>
  <c r="CF177" i="4"/>
  <c r="CF49" i="4"/>
  <c r="CF119" i="4"/>
  <c r="CF131" i="4"/>
  <c r="CF66" i="4"/>
  <c r="CF88" i="4"/>
  <c r="CF141" i="4"/>
  <c r="CF109" i="4"/>
  <c r="CF90" i="4"/>
  <c r="CF176" i="4"/>
  <c r="CF92" i="4"/>
  <c r="CF37" i="4"/>
  <c r="CF47" i="4"/>
  <c r="CF112" i="4"/>
  <c r="CF57" i="4"/>
  <c r="CF159" i="4"/>
  <c r="CF87" i="4"/>
  <c r="CF102" i="4"/>
  <c r="CF158" i="4"/>
  <c r="CF178" i="4"/>
  <c r="CF36" i="4"/>
  <c r="CF38" i="4"/>
  <c r="CF195" i="4"/>
  <c r="CF48" i="4"/>
  <c r="CF86" i="4"/>
  <c r="CF46" i="4"/>
  <c r="CF164" i="4"/>
  <c r="CF91" i="4"/>
  <c r="CF191" i="4"/>
  <c r="AM2" i="38"/>
  <c r="AL3" i="38"/>
  <c r="CH3" i="4"/>
  <c r="CF155" i="4"/>
  <c r="CF171" i="4"/>
  <c r="CF152" i="4"/>
  <c r="CF189" i="4"/>
  <c r="CF157" i="4"/>
  <c r="CF150" i="4"/>
  <c r="CF173" i="4"/>
  <c r="CF179" i="4"/>
  <c r="CF29" i="4"/>
  <c r="CF39" i="4"/>
  <c r="CF170" i="4"/>
  <c r="CF154" i="4"/>
  <c r="CF156" i="4"/>
  <c r="CF151" i="4"/>
  <c r="CF22" i="4"/>
  <c r="CF186" i="4"/>
  <c r="CF181" i="4"/>
  <c r="CF18" i="4"/>
  <c r="CF8" i="4"/>
  <c r="CF6" i="4"/>
  <c r="CF185" i="4"/>
  <c r="CF184" i="4"/>
  <c r="CF183" i="4"/>
  <c r="CF17" i="4"/>
  <c r="CF190" i="4"/>
  <c r="CF180" i="4"/>
  <c r="CF148" i="4"/>
  <c r="CF147" i="4"/>
  <c r="CF166" i="4"/>
  <c r="CF11" i="4"/>
  <c r="CF160" i="4"/>
  <c r="CF10" i="4"/>
  <c r="CF182" i="4"/>
  <c r="CF168" i="4"/>
  <c r="CF192" i="4"/>
  <c r="CF20" i="4"/>
  <c r="CF14" i="4"/>
  <c r="CF187" i="4"/>
  <c r="CF194" i="4"/>
  <c r="CF149" i="4"/>
  <c r="CF165" i="4"/>
  <c r="CF188" i="4"/>
  <c r="CF9" i="4"/>
  <c r="CF175" i="4"/>
  <c r="CF19" i="4"/>
  <c r="CF169" i="4"/>
  <c r="CF163" i="4"/>
  <c r="CF7" i="4"/>
  <c r="CF161" i="4"/>
  <c r="CF28" i="4"/>
  <c r="CF153" i="4"/>
  <c r="CF21" i="4"/>
  <c r="CF193" i="4"/>
  <c r="L47" i="34"/>
  <c r="J48" i="34"/>
  <c r="L48" i="34" s="1"/>
  <c r="L67" i="34"/>
  <c r="J69" i="34"/>
  <c r="D66" i="34"/>
  <c r="F65" i="34"/>
  <c r="AH47" i="34"/>
  <c r="AJ45" i="34"/>
  <c r="P47" i="34"/>
  <c r="R45" i="34"/>
  <c r="D44" i="34"/>
  <c r="F43" i="34"/>
  <c r="L45" i="34"/>
  <c r="P23" i="34"/>
  <c r="R22" i="34"/>
  <c r="F23" i="34"/>
  <c r="D25" i="34"/>
  <c r="J25" i="34"/>
  <c r="L25" i="34" s="1"/>
  <c r="CH199" i="4" l="1"/>
  <c r="CH198" i="4"/>
  <c r="CH80" i="4"/>
  <c r="CH64" i="4"/>
  <c r="CH71" i="4"/>
  <c r="CH74" i="4"/>
  <c r="CH79" i="4"/>
  <c r="CH196" i="4"/>
  <c r="CH197" i="4"/>
  <c r="CH75" i="4"/>
  <c r="CH25" i="4"/>
  <c r="CH43" i="4"/>
  <c r="CH52" i="4"/>
  <c r="CH53" i="4"/>
  <c r="CH62" i="4"/>
  <c r="CH45" i="4"/>
  <c r="CH78" i="4"/>
  <c r="CH61" i="4"/>
  <c r="CH69" i="4"/>
  <c r="CH54" i="4"/>
  <c r="CH73" i="4"/>
  <c r="CH63" i="4"/>
  <c r="CH44" i="4"/>
  <c r="CH34" i="4"/>
  <c r="CH77" i="4"/>
  <c r="CH70" i="4"/>
  <c r="CH42" i="4"/>
  <c r="CH51" i="4"/>
  <c r="CH65" i="4"/>
  <c r="CH82" i="4"/>
  <c r="CH59" i="4"/>
  <c r="CH60" i="4"/>
  <c r="CH106" i="4"/>
  <c r="CH83" i="4"/>
  <c r="CH55" i="4"/>
  <c r="CH32" i="4"/>
  <c r="CH136" i="4"/>
  <c r="CH105" i="4"/>
  <c r="CH113" i="4"/>
  <c r="CH94" i="4"/>
  <c r="CH144" i="4"/>
  <c r="CH24" i="4"/>
  <c r="CH76" i="4"/>
  <c r="CH33" i="4"/>
  <c r="CH84" i="4"/>
  <c r="CH138" i="4"/>
  <c r="CH93" i="4"/>
  <c r="CH67" i="4"/>
  <c r="CH107" i="4"/>
  <c r="CH121" i="4"/>
  <c r="CH123" i="4"/>
  <c r="CH96" i="4"/>
  <c r="CH145" i="4"/>
  <c r="CH97" i="4"/>
  <c r="CH85" i="4"/>
  <c r="CH142" i="4"/>
  <c r="CH143" i="4"/>
  <c r="CH98" i="4"/>
  <c r="CH41" i="4"/>
  <c r="CH30" i="4"/>
  <c r="CH129" i="4"/>
  <c r="CH128" i="4"/>
  <c r="CH31" i="4"/>
  <c r="CH15" i="4"/>
  <c r="CH58" i="4"/>
  <c r="CH101" i="4"/>
  <c r="CH100" i="4"/>
  <c r="CH99" i="4"/>
  <c r="CH140" i="4"/>
  <c r="CH134" i="4"/>
  <c r="CH130" i="4"/>
  <c r="CH40" i="4"/>
  <c r="CH95" i="4"/>
  <c r="CH50" i="4"/>
  <c r="CH104" i="4"/>
  <c r="CH135" i="4"/>
  <c r="CH133" i="4"/>
  <c r="CH23" i="4"/>
  <c r="CH139" i="4"/>
  <c r="CH122" i="4"/>
  <c r="CH118" i="4"/>
  <c r="CH111" i="4"/>
  <c r="CH115" i="4"/>
  <c r="CH16" i="4"/>
  <c r="CH132" i="4"/>
  <c r="CH35" i="4"/>
  <c r="CH27" i="4"/>
  <c r="CH125" i="4"/>
  <c r="CH137" i="4"/>
  <c r="CH68" i="4"/>
  <c r="CH117" i="4"/>
  <c r="CH26" i="4"/>
  <c r="CH172" i="4"/>
  <c r="CH110" i="4"/>
  <c r="CH81" i="4"/>
  <c r="CH108" i="4"/>
  <c r="CH103" i="4"/>
  <c r="CH162" i="4"/>
  <c r="CH146" i="4"/>
  <c r="CH174" i="4"/>
  <c r="CH72" i="4"/>
  <c r="CH116" i="4"/>
  <c r="CH89" i="4"/>
  <c r="CH124" i="4"/>
  <c r="CH13" i="4"/>
  <c r="CH127" i="4"/>
  <c r="CH56" i="4"/>
  <c r="CH126" i="4"/>
  <c r="CH131" i="4"/>
  <c r="CH120" i="4"/>
  <c r="CH112" i="4"/>
  <c r="CH102" i="4"/>
  <c r="CH88" i="4"/>
  <c r="CH119" i="4"/>
  <c r="CH90" i="4"/>
  <c r="CH114" i="4"/>
  <c r="CH66" i="4"/>
  <c r="CH167" i="4"/>
  <c r="CH109" i="4"/>
  <c r="CH176" i="4"/>
  <c r="CH36" i="4"/>
  <c r="CH49" i="4"/>
  <c r="CH158" i="4"/>
  <c r="CH48" i="4"/>
  <c r="CH47" i="4"/>
  <c r="CH57" i="4"/>
  <c r="CH46" i="4"/>
  <c r="CH91" i="4"/>
  <c r="CH178" i="4"/>
  <c r="CH87" i="4"/>
  <c r="CH86" i="4"/>
  <c r="CH177" i="4"/>
  <c r="CH92" i="4"/>
  <c r="CH195" i="4"/>
  <c r="CH164" i="4"/>
  <c r="CH37" i="4"/>
  <c r="CH141" i="4"/>
  <c r="CH191" i="4"/>
  <c r="CH159" i="4"/>
  <c r="CH38" i="4"/>
  <c r="AN2" i="38"/>
  <c r="AM3" i="38"/>
  <c r="CJ3" i="4"/>
  <c r="CH182" i="4"/>
  <c r="CH18" i="4"/>
  <c r="CH179" i="4"/>
  <c r="CH8" i="4"/>
  <c r="CH163" i="4"/>
  <c r="CH170" i="4"/>
  <c r="CH192" i="4"/>
  <c r="CH165" i="4"/>
  <c r="CH161" i="4"/>
  <c r="CH171" i="4"/>
  <c r="CH186" i="4"/>
  <c r="CH153" i="4"/>
  <c r="CH150" i="4"/>
  <c r="CH168" i="4"/>
  <c r="CH154" i="4"/>
  <c r="CH188" i="4"/>
  <c r="CH151" i="4"/>
  <c r="CH157" i="4"/>
  <c r="CH184" i="4"/>
  <c r="CH181" i="4"/>
  <c r="CH189" i="4"/>
  <c r="CH187" i="4"/>
  <c r="CH160" i="4"/>
  <c r="CH21" i="4"/>
  <c r="CH175" i="4"/>
  <c r="CH28" i="4"/>
  <c r="CH14" i="4"/>
  <c r="CH166" i="4"/>
  <c r="CH9" i="4"/>
  <c r="CH7" i="4"/>
  <c r="CH148" i="4"/>
  <c r="CH152" i="4"/>
  <c r="CH147" i="4"/>
  <c r="CH185" i="4"/>
  <c r="CH10" i="4"/>
  <c r="CH20" i="4"/>
  <c r="CH169" i="4"/>
  <c r="CH190" i="4"/>
  <c r="CH173" i="4"/>
  <c r="CH156" i="4"/>
  <c r="CH180" i="4"/>
  <c r="CH29" i="4"/>
  <c r="CH193" i="4"/>
  <c r="CH11" i="4"/>
  <c r="CH194" i="4"/>
  <c r="CH183" i="4"/>
  <c r="CH19" i="4"/>
  <c r="CH6" i="4"/>
  <c r="CH17" i="4"/>
  <c r="CH22" i="4"/>
  <c r="CH39" i="4"/>
  <c r="CH149" i="4"/>
  <c r="CH155" i="4"/>
  <c r="D67" i="34"/>
  <c r="F66" i="34"/>
  <c r="AH48" i="34"/>
  <c r="AJ48" i="34" s="1"/>
  <c r="AJ47" i="34"/>
  <c r="J70" i="34"/>
  <c r="L70" i="34" s="1"/>
  <c r="L69" i="34"/>
  <c r="D45" i="34"/>
  <c r="D47" i="34" s="1"/>
  <c r="F44" i="34"/>
  <c r="R47" i="34"/>
  <c r="P48" i="34"/>
  <c r="R48" i="34" s="1"/>
  <c r="P25" i="34"/>
  <c r="R23" i="34"/>
  <c r="J26" i="34"/>
  <c r="L26" i="34" s="1"/>
  <c r="D26" i="34"/>
  <c r="F26" i="34" s="1"/>
  <c r="F25" i="34"/>
  <c r="CJ199" i="4" l="1"/>
  <c r="CJ198" i="4"/>
  <c r="CJ64" i="4"/>
  <c r="CJ71" i="4"/>
  <c r="CJ80" i="4"/>
  <c r="CJ74" i="4"/>
  <c r="CJ79" i="4"/>
  <c r="CJ196" i="4"/>
  <c r="CJ197" i="4"/>
  <c r="CJ43" i="4"/>
  <c r="CJ25" i="4"/>
  <c r="CJ75" i="4"/>
  <c r="CJ52" i="4"/>
  <c r="CJ54" i="4"/>
  <c r="CJ53" i="4"/>
  <c r="CJ45" i="4"/>
  <c r="CJ61" i="4"/>
  <c r="CJ62" i="4"/>
  <c r="CJ78" i="4"/>
  <c r="CJ77" i="4"/>
  <c r="CJ34" i="4"/>
  <c r="CJ44" i="4"/>
  <c r="CJ70" i="4"/>
  <c r="CJ69" i="4"/>
  <c r="CJ63" i="4"/>
  <c r="CJ73" i="4"/>
  <c r="CJ60" i="4"/>
  <c r="CJ59" i="4"/>
  <c r="CJ83" i="4"/>
  <c r="CJ51" i="4"/>
  <c r="CJ82" i="4"/>
  <c r="CJ33" i="4"/>
  <c r="CJ55" i="4"/>
  <c r="CJ42" i="4"/>
  <c r="CJ32" i="4"/>
  <c r="CJ113" i="4"/>
  <c r="CJ65" i="4"/>
  <c r="CJ105" i="4"/>
  <c r="CJ94" i="4"/>
  <c r="CJ24" i="4"/>
  <c r="CJ144" i="4"/>
  <c r="CJ106" i="4"/>
  <c r="CJ84" i="4"/>
  <c r="CJ76" i="4"/>
  <c r="CJ136" i="4"/>
  <c r="CJ138" i="4"/>
  <c r="CJ93" i="4"/>
  <c r="CJ145" i="4"/>
  <c r="CJ121" i="4"/>
  <c r="CJ142" i="4"/>
  <c r="CJ96" i="4"/>
  <c r="CJ67" i="4"/>
  <c r="CJ107" i="4"/>
  <c r="CJ85" i="4"/>
  <c r="CJ97" i="4"/>
  <c r="CJ129" i="4"/>
  <c r="CJ143" i="4"/>
  <c r="CJ123" i="4"/>
  <c r="CJ98" i="4"/>
  <c r="CJ99" i="4"/>
  <c r="CJ41" i="4"/>
  <c r="CJ101" i="4"/>
  <c r="CJ30" i="4"/>
  <c r="CJ15" i="4"/>
  <c r="CJ31" i="4"/>
  <c r="CJ134" i="4"/>
  <c r="CJ135" i="4"/>
  <c r="CJ128" i="4"/>
  <c r="CJ140" i="4"/>
  <c r="CJ100" i="4"/>
  <c r="CJ58" i="4"/>
  <c r="CJ104" i="4"/>
  <c r="CJ130" i="4"/>
  <c r="CJ95" i="4"/>
  <c r="CJ40" i="4"/>
  <c r="CJ50" i="4"/>
  <c r="CJ122" i="4"/>
  <c r="CJ23" i="4"/>
  <c r="CJ139" i="4"/>
  <c r="CJ133" i="4"/>
  <c r="CJ118" i="4"/>
  <c r="CJ115" i="4"/>
  <c r="CJ16" i="4"/>
  <c r="CJ137" i="4"/>
  <c r="CJ132" i="4"/>
  <c r="CJ117" i="4"/>
  <c r="CJ35" i="4"/>
  <c r="CJ116" i="4"/>
  <c r="CJ111" i="4"/>
  <c r="CJ26" i="4"/>
  <c r="CJ68" i="4"/>
  <c r="CJ125" i="4"/>
  <c r="CJ174" i="4"/>
  <c r="CJ110" i="4"/>
  <c r="CJ108" i="4"/>
  <c r="CJ72" i="4"/>
  <c r="CJ114" i="4"/>
  <c r="CJ27" i="4"/>
  <c r="CJ146" i="4"/>
  <c r="CJ81" i="4"/>
  <c r="CJ162" i="4"/>
  <c r="CJ126" i="4"/>
  <c r="CJ13" i="4"/>
  <c r="CJ124" i="4"/>
  <c r="CJ103" i="4"/>
  <c r="CJ89" i="4"/>
  <c r="CJ56" i="4"/>
  <c r="CJ127" i="4"/>
  <c r="CJ172" i="4"/>
  <c r="CJ88" i="4"/>
  <c r="CJ49" i="4"/>
  <c r="CJ102" i="4"/>
  <c r="CJ141" i="4"/>
  <c r="CJ91" i="4"/>
  <c r="CJ131" i="4"/>
  <c r="CJ90" i="4"/>
  <c r="CJ177" i="4"/>
  <c r="CJ119" i="4"/>
  <c r="CJ109" i="4"/>
  <c r="CJ167" i="4"/>
  <c r="CJ176" i="4"/>
  <c r="CJ178" i="4"/>
  <c r="CJ36" i="4"/>
  <c r="CJ37" i="4"/>
  <c r="CJ48" i="4"/>
  <c r="CJ46" i="4"/>
  <c r="CJ87" i="4"/>
  <c r="CJ112" i="4"/>
  <c r="CJ66" i="4"/>
  <c r="CJ158" i="4"/>
  <c r="CJ86" i="4"/>
  <c r="CJ159" i="4"/>
  <c r="CJ38" i="4"/>
  <c r="CJ164" i="4"/>
  <c r="CJ120" i="4"/>
  <c r="CJ47" i="4"/>
  <c r="CJ92" i="4"/>
  <c r="CJ191" i="4"/>
  <c r="CJ195" i="4"/>
  <c r="CJ57" i="4"/>
  <c r="AO2" i="38"/>
  <c r="AN3" i="38"/>
  <c r="CL3" i="4"/>
  <c r="CJ179" i="4"/>
  <c r="CJ22" i="4"/>
  <c r="CJ173" i="4"/>
  <c r="CJ153" i="4"/>
  <c r="CJ163" i="4"/>
  <c r="CJ180" i="4"/>
  <c r="CJ21" i="4"/>
  <c r="CJ151" i="4"/>
  <c r="CJ166" i="4"/>
  <c r="CJ188" i="4"/>
  <c r="CJ11" i="4"/>
  <c r="CJ190" i="4"/>
  <c r="CJ171" i="4"/>
  <c r="CJ187" i="4"/>
  <c r="CJ181" i="4"/>
  <c r="CJ29" i="4"/>
  <c r="CJ194" i="4"/>
  <c r="CJ168" i="4"/>
  <c r="CJ152" i="4"/>
  <c r="CJ184" i="4"/>
  <c r="CJ20" i="4"/>
  <c r="CJ175" i="4"/>
  <c r="CJ160" i="4"/>
  <c r="CJ154" i="4"/>
  <c r="CJ7" i="4"/>
  <c r="CJ186" i="4"/>
  <c r="CJ8" i="4"/>
  <c r="CJ183" i="4"/>
  <c r="CJ150" i="4"/>
  <c r="CJ28" i="4"/>
  <c r="CJ10" i="4"/>
  <c r="CJ170" i="4"/>
  <c r="CJ18" i="4"/>
  <c r="CJ165" i="4"/>
  <c r="CJ192" i="4"/>
  <c r="CJ9" i="4"/>
  <c r="CJ182" i="4"/>
  <c r="CJ147" i="4"/>
  <c r="CJ14" i="4"/>
  <c r="CJ156" i="4"/>
  <c r="CJ157" i="4"/>
  <c r="CJ39" i="4"/>
  <c r="CJ185" i="4"/>
  <c r="CJ17" i="4"/>
  <c r="CJ193" i="4"/>
  <c r="CJ155" i="4"/>
  <c r="CJ189" i="4"/>
  <c r="CJ148" i="4"/>
  <c r="CJ149" i="4"/>
  <c r="CJ169" i="4"/>
  <c r="CJ19" i="4"/>
  <c r="CJ6" i="4"/>
  <c r="CJ161" i="4"/>
  <c r="D48" i="34"/>
  <c r="F48" i="34" s="1"/>
  <c r="F47" i="34"/>
  <c r="F67" i="34"/>
  <c r="D69" i="34"/>
  <c r="F45" i="34"/>
  <c r="P26" i="34"/>
  <c r="R26" i="34" s="1"/>
  <c r="R25" i="34"/>
  <c r="CL199" i="4" l="1"/>
  <c r="CL198" i="4"/>
  <c r="CL74" i="4"/>
  <c r="CL79" i="4"/>
  <c r="CL80" i="4"/>
  <c r="CL71" i="4"/>
  <c r="CL64" i="4"/>
  <c r="CL196" i="4"/>
  <c r="CL197" i="4"/>
  <c r="CL43" i="4"/>
  <c r="CL25" i="4"/>
  <c r="CL75" i="4"/>
  <c r="CL54" i="4"/>
  <c r="CL53" i="4"/>
  <c r="CL62" i="4"/>
  <c r="CL52" i="4"/>
  <c r="CL45" i="4"/>
  <c r="CL73" i="4"/>
  <c r="CL44" i="4"/>
  <c r="CL69" i="4"/>
  <c r="CL61" i="4"/>
  <c r="CL78" i="4"/>
  <c r="CL77" i="4"/>
  <c r="CL70" i="4"/>
  <c r="CL34" i="4"/>
  <c r="CL63" i="4"/>
  <c r="CL59" i="4"/>
  <c r="CL51" i="4"/>
  <c r="CL33" i="4"/>
  <c r="CL42" i="4"/>
  <c r="CL60" i="4"/>
  <c r="CL82" i="4"/>
  <c r="CL65" i="4"/>
  <c r="CL55" i="4"/>
  <c r="CL83" i="4"/>
  <c r="CL84" i="4"/>
  <c r="CL76" i="4"/>
  <c r="CL106" i="4"/>
  <c r="CL144" i="4"/>
  <c r="CL113" i="4"/>
  <c r="CL105" i="4"/>
  <c r="CL136" i="4"/>
  <c r="CL94" i="4"/>
  <c r="CL32" i="4"/>
  <c r="CL24" i="4"/>
  <c r="CL138" i="4"/>
  <c r="CL67" i="4"/>
  <c r="CL145" i="4"/>
  <c r="CL93" i="4"/>
  <c r="CL107" i="4"/>
  <c r="CL142" i="4"/>
  <c r="CL121" i="4"/>
  <c r="CL97" i="4"/>
  <c r="CL96" i="4"/>
  <c r="CL85" i="4"/>
  <c r="CL129" i="4"/>
  <c r="CL99" i="4"/>
  <c r="CL98" i="4"/>
  <c r="CL123" i="4"/>
  <c r="CL143" i="4"/>
  <c r="CL101" i="4"/>
  <c r="CL30" i="4"/>
  <c r="CL31" i="4"/>
  <c r="CL58" i="4"/>
  <c r="CL41" i="4"/>
  <c r="CL128" i="4"/>
  <c r="CL15" i="4"/>
  <c r="CL140" i="4"/>
  <c r="CL134" i="4"/>
  <c r="CL104" i="4"/>
  <c r="CL135" i="4"/>
  <c r="CL130" i="4"/>
  <c r="CL50" i="4"/>
  <c r="CL100" i="4"/>
  <c r="CL95" i="4"/>
  <c r="CL118" i="4"/>
  <c r="CL111" i="4"/>
  <c r="CL40" i="4"/>
  <c r="CL139" i="4"/>
  <c r="CL133" i="4"/>
  <c r="CL23" i="4"/>
  <c r="CL115" i="4"/>
  <c r="CL122" i="4"/>
  <c r="CL125" i="4"/>
  <c r="CL132" i="4"/>
  <c r="CL117" i="4"/>
  <c r="CL27" i="4"/>
  <c r="CL16" i="4"/>
  <c r="CL35" i="4"/>
  <c r="CL137" i="4"/>
  <c r="CL68" i="4"/>
  <c r="CL116" i="4"/>
  <c r="CL26" i="4"/>
  <c r="CL162" i="4"/>
  <c r="CL124" i="4"/>
  <c r="CL114" i="4"/>
  <c r="CL110" i="4"/>
  <c r="CL81" i="4"/>
  <c r="CL174" i="4"/>
  <c r="CL103" i="4"/>
  <c r="CL146" i="4"/>
  <c r="CL108" i="4"/>
  <c r="CL102" i="4"/>
  <c r="CL89" i="4"/>
  <c r="CL56" i="4"/>
  <c r="CL13" i="4"/>
  <c r="CL172" i="4"/>
  <c r="CL49" i="4"/>
  <c r="CL120" i="4"/>
  <c r="CL72" i="4"/>
  <c r="CL131" i="4"/>
  <c r="CL91" i="4"/>
  <c r="CL119" i="4"/>
  <c r="CL109" i="4"/>
  <c r="CL88" i="4"/>
  <c r="CL112" i="4"/>
  <c r="CL167" i="4"/>
  <c r="CL126" i="4"/>
  <c r="CL127" i="4"/>
  <c r="CL159" i="4"/>
  <c r="CL57" i="4"/>
  <c r="CL36" i="4"/>
  <c r="CL66" i="4"/>
  <c r="CL48" i="4"/>
  <c r="CL176" i="4"/>
  <c r="CL46" i="4"/>
  <c r="CL178" i="4"/>
  <c r="CL87" i="4"/>
  <c r="CL141" i="4"/>
  <c r="CL158" i="4"/>
  <c r="CL92" i="4"/>
  <c r="CL38" i="4"/>
  <c r="CL195" i="4"/>
  <c r="CL86" i="4"/>
  <c r="CL164" i="4"/>
  <c r="CL90" i="4"/>
  <c r="CL177" i="4"/>
  <c r="CL37" i="4"/>
  <c r="CL191" i="4"/>
  <c r="CL47" i="4"/>
  <c r="AP2" i="38"/>
  <c r="AO3" i="38"/>
  <c r="CN3" i="4"/>
  <c r="CL186" i="4"/>
  <c r="CL154" i="4"/>
  <c r="CL165" i="4"/>
  <c r="CL175" i="4"/>
  <c r="CL28" i="4"/>
  <c r="CL179" i="4"/>
  <c r="CL20" i="4"/>
  <c r="CL14" i="4"/>
  <c r="CL169" i="4"/>
  <c r="CL155" i="4"/>
  <c r="CL8" i="4"/>
  <c r="CL193" i="4"/>
  <c r="CL168" i="4"/>
  <c r="CL194" i="4"/>
  <c r="CL156" i="4"/>
  <c r="CL185" i="4"/>
  <c r="CL188" i="4"/>
  <c r="CL183" i="4"/>
  <c r="CL18" i="4"/>
  <c r="CL170" i="4"/>
  <c r="CL147" i="4"/>
  <c r="CL6" i="4"/>
  <c r="CL187" i="4"/>
  <c r="CL39" i="4"/>
  <c r="CL180" i="4"/>
  <c r="CL157" i="4"/>
  <c r="CL163" i="4"/>
  <c r="CL173" i="4"/>
  <c r="CL151" i="4"/>
  <c r="CL182" i="4"/>
  <c r="CL161" i="4"/>
  <c r="CL7" i="4"/>
  <c r="CL192" i="4"/>
  <c r="CL149" i="4"/>
  <c r="CL189" i="4"/>
  <c r="CL171" i="4"/>
  <c r="CL9" i="4"/>
  <c r="CL152" i="4"/>
  <c r="CL19" i="4"/>
  <c r="CL181" i="4"/>
  <c r="CL150" i="4"/>
  <c r="CL148" i="4"/>
  <c r="CL190" i="4"/>
  <c r="CL22" i="4"/>
  <c r="CL10" i="4"/>
  <c r="CL153" i="4"/>
  <c r="CL21" i="4"/>
  <c r="CL160" i="4"/>
  <c r="CL11" i="4"/>
  <c r="CL166" i="4"/>
  <c r="CL29" i="4"/>
  <c r="CL17" i="4"/>
  <c r="CL184" i="4"/>
  <c r="D70" i="34"/>
  <c r="F70" i="34" s="1"/>
  <c r="F69" i="34"/>
  <c r="CN199" i="4" l="1"/>
  <c r="CN198" i="4"/>
  <c r="CN64" i="4"/>
  <c r="CN71" i="4"/>
  <c r="CN74" i="4"/>
  <c r="CN79" i="4"/>
  <c r="CN80" i="4"/>
  <c r="CN196" i="4"/>
  <c r="CN197" i="4"/>
  <c r="CN75" i="4"/>
  <c r="CN25" i="4"/>
  <c r="CN43" i="4"/>
  <c r="CN53" i="4"/>
  <c r="CN54" i="4"/>
  <c r="CN52" i="4"/>
  <c r="CN62" i="4"/>
  <c r="CN45" i="4"/>
  <c r="CN78" i="4"/>
  <c r="CN70" i="4"/>
  <c r="CN61" i="4"/>
  <c r="CN69" i="4"/>
  <c r="CN77" i="4"/>
  <c r="CN63" i="4"/>
  <c r="CN34" i="4"/>
  <c r="CN73" i="4"/>
  <c r="CN44" i="4"/>
  <c r="CN59" i="4"/>
  <c r="CN82" i="4"/>
  <c r="CN51" i="4"/>
  <c r="CN60" i="4"/>
  <c r="CN32" i="4"/>
  <c r="CN65" i="4"/>
  <c r="CN33" i="4"/>
  <c r="CN106" i="4"/>
  <c r="CN136" i="4"/>
  <c r="CN55" i="4"/>
  <c r="CN42" i="4"/>
  <c r="CN84" i="4"/>
  <c r="CN83" i="4"/>
  <c r="CN24" i="4"/>
  <c r="CN94" i="4"/>
  <c r="CN144" i="4"/>
  <c r="CN113" i="4"/>
  <c r="CN105" i="4"/>
  <c r="CN76" i="4"/>
  <c r="CN138" i="4"/>
  <c r="CN67" i="4"/>
  <c r="CN93" i="4"/>
  <c r="CN107" i="4"/>
  <c r="CN145" i="4"/>
  <c r="CN142" i="4"/>
  <c r="CN121" i="4"/>
  <c r="CN97" i="4"/>
  <c r="CN96" i="4"/>
  <c r="CN123" i="4"/>
  <c r="CN85" i="4"/>
  <c r="CN143" i="4"/>
  <c r="CN99" i="4"/>
  <c r="CN129" i="4"/>
  <c r="CN98" i="4"/>
  <c r="CN101" i="4"/>
  <c r="CN30" i="4"/>
  <c r="CN128" i="4"/>
  <c r="CN104" i="4"/>
  <c r="CN41" i="4"/>
  <c r="CN15" i="4"/>
  <c r="CN31" i="4"/>
  <c r="CN135" i="4"/>
  <c r="CN140" i="4"/>
  <c r="CN50" i="4"/>
  <c r="CN130" i="4"/>
  <c r="CN118" i="4"/>
  <c r="CN100" i="4"/>
  <c r="CN58" i="4"/>
  <c r="CN134" i="4"/>
  <c r="CN139" i="4"/>
  <c r="CN40" i="4"/>
  <c r="CN23" i="4"/>
  <c r="CN133" i="4"/>
  <c r="CN95" i="4"/>
  <c r="CN125" i="4"/>
  <c r="CN115" i="4"/>
  <c r="CN117" i="4"/>
  <c r="CN132" i="4"/>
  <c r="CN137" i="4"/>
  <c r="CN111" i="4"/>
  <c r="CN35" i="4"/>
  <c r="CN16" i="4"/>
  <c r="CN27" i="4"/>
  <c r="CN26" i="4"/>
  <c r="CN116" i="4"/>
  <c r="CN108" i="4"/>
  <c r="CN174" i="4"/>
  <c r="CN124" i="4"/>
  <c r="CN172" i="4"/>
  <c r="CN162" i="4"/>
  <c r="CN122" i="4"/>
  <c r="CN146" i="4"/>
  <c r="CN81" i="4"/>
  <c r="CN110" i="4"/>
  <c r="CN114" i="4"/>
  <c r="CN13" i="4"/>
  <c r="CN120" i="4"/>
  <c r="CN68" i="4"/>
  <c r="CN102" i="4"/>
  <c r="CN88" i="4"/>
  <c r="CN126" i="4"/>
  <c r="CN49" i="4"/>
  <c r="CN127" i="4"/>
  <c r="CN72" i="4"/>
  <c r="CN141" i="4"/>
  <c r="CN112" i="4"/>
  <c r="CN90" i="4"/>
  <c r="CN131" i="4"/>
  <c r="CN103" i="4"/>
  <c r="CN119" i="4"/>
  <c r="CN91" i="4"/>
  <c r="CN177" i="4"/>
  <c r="CN56" i="4"/>
  <c r="CN109" i="4"/>
  <c r="CN158" i="4"/>
  <c r="CN36" i="4"/>
  <c r="CN178" i="4"/>
  <c r="CN47" i="4"/>
  <c r="CN167" i="4"/>
  <c r="CN37" i="4"/>
  <c r="CN87" i="4"/>
  <c r="CN89" i="4"/>
  <c r="CN57" i="4"/>
  <c r="CN48" i="4"/>
  <c r="CN159" i="4"/>
  <c r="CN176" i="4"/>
  <c r="CN38" i="4"/>
  <c r="CN195" i="4"/>
  <c r="CN92" i="4"/>
  <c r="CN86" i="4"/>
  <c r="CN164" i="4"/>
  <c r="CN66" i="4"/>
  <c r="CN46" i="4"/>
  <c r="CN191" i="4"/>
  <c r="AQ2" i="38"/>
  <c r="AP3" i="38"/>
  <c r="CP3" i="4"/>
  <c r="CN161" i="4"/>
  <c r="CN188" i="4"/>
  <c r="CN181" i="4"/>
  <c r="CN168" i="4"/>
  <c r="CN193" i="4"/>
  <c r="CN179" i="4"/>
  <c r="CN29" i="4"/>
  <c r="CN184" i="4"/>
  <c r="CN20" i="4"/>
  <c r="CN19" i="4"/>
  <c r="CN157" i="4"/>
  <c r="CN17" i="4"/>
  <c r="CN166" i="4"/>
  <c r="CN183" i="4"/>
  <c r="CN165" i="4"/>
  <c r="CN22" i="4"/>
  <c r="CN18" i="4"/>
  <c r="CN185" i="4"/>
  <c r="CN151" i="4"/>
  <c r="CN7" i="4"/>
  <c r="CN155" i="4"/>
  <c r="CN173" i="4"/>
  <c r="CN21" i="4"/>
  <c r="CN11" i="4"/>
  <c r="CN186" i="4"/>
  <c r="CN149" i="4"/>
  <c r="CN171" i="4"/>
  <c r="CN150" i="4"/>
  <c r="CN169" i="4"/>
  <c r="CN6" i="4"/>
  <c r="CN39" i="4"/>
  <c r="CN187" i="4"/>
  <c r="CN180" i="4"/>
  <c r="CN189" i="4"/>
  <c r="CN8" i="4"/>
  <c r="CN9" i="4"/>
  <c r="CN175" i="4"/>
  <c r="CN192" i="4"/>
  <c r="CN14" i="4"/>
  <c r="CN163" i="4"/>
  <c r="CN160" i="4"/>
  <c r="CN147" i="4"/>
  <c r="CN170" i="4"/>
  <c r="CN194" i="4"/>
  <c r="CN182" i="4"/>
  <c r="CN154" i="4"/>
  <c r="CN148" i="4"/>
  <c r="CN28" i="4"/>
  <c r="CN156" i="4"/>
  <c r="CN10" i="4"/>
  <c r="CN153" i="4"/>
  <c r="CN152" i="4"/>
  <c r="CN190" i="4"/>
  <c r="AM4" i="25"/>
  <c r="CP199" i="4" l="1"/>
  <c r="CP198" i="4"/>
  <c r="CP64" i="4"/>
  <c r="CP71" i="4"/>
  <c r="CP74" i="4"/>
  <c r="CP79" i="4"/>
  <c r="CP80" i="4"/>
  <c r="CP196" i="4"/>
  <c r="CP197" i="4"/>
  <c r="CP43" i="4"/>
  <c r="CP75" i="4"/>
  <c r="CP25" i="4"/>
  <c r="CP53" i="4"/>
  <c r="CP62" i="4"/>
  <c r="CP52" i="4"/>
  <c r="CP54" i="4"/>
  <c r="CP61" i="4"/>
  <c r="CP70" i="4"/>
  <c r="CP69" i="4"/>
  <c r="CP34" i="4"/>
  <c r="CP45" i="4"/>
  <c r="CP78" i="4"/>
  <c r="CP63" i="4"/>
  <c r="CP77" i="4"/>
  <c r="CP44" i="4"/>
  <c r="CP73" i="4"/>
  <c r="CP59" i="4"/>
  <c r="CP60" i="4"/>
  <c r="CP42" i="4"/>
  <c r="CP83" i="4"/>
  <c r="CP51" i="4"/>
  <c r="CP65" i="4"/>
  <c r="CP33" i="4"/>
  <c r="CP55" i="4"/>
  <c r="CP32" i="4"/>
  <c r="CP24" i="4"/>
  <c r="CP113" i="4"/>
  <c r="CP84" i="4"/>
  <c r="CP106" i="4"/>
  <c r="CP136" i="4"/>
  <c r="CP105" i="4"/>
  <c r="CP76" i="4"/>
  <c r="CP82" i="4"/>
  <c r="CP144" i="4"/>
  <c r="CP94" i="4"/>
  <c r="CP138" i="4"/>
  <c r="CP93" i="4"/>
  <c r="CP67" i="4"/>
  <c r="CP145" i="4"/>
  <c r="CP121" i="4"/>
  <c r="CP107" i="4"/>
  <c r="CP142" i="4"/>
  <c r="CP96" i="4"/>
  <c r="CP85" i="4"/>
  <c r="CP123" i="4"/>
  <c r="CP129" i="4"/>
  <c r="CP98" i="4"/>
  <c r="CP99" i="4"/>
  <c r="CP143" i="4"/>
  <c r="CP41" i="4"/>
  <c r="CP101" i="4"/>
  <c r="CP97" i="4"/>
  <c r="CP15" i="4"/>
  <c r="CP31" i="4"/>
  <c r="CP58" i="4"/>
  <c r="CP134" i="4"/>
  <c r="CP100" i="4"/>
  <c r="CP135" i="4"/>
  <c r="CP104" i="4"/>
  <c r="CP140" i="4"/>
  <c r="CP40" i="4"/>
  <c r="CP50" i="4"/>
  <c r="CP95" i="4"/>
  <c r="CP139" i="4"/>
  <c r="CP133" i="4"/>
  <c r="CP111" i="4"/>
  <c r="CP122" i="4"/>
  <c r="CP23" i="4"/>
  <c r="CP118" i="4"/>
  <c r="CP125" i="4"/>
  <c r="CP132" i="4"/>
  <c r="CP30" i="4"/>
  <c r="CP128" i="4"/>
  <c r="CP137" i="4"/>
  <c r="CP117" i="4"/>
  <c r="CP115" i="4"/>
  <c r="CP16" i="4"/>
  <c r="CP116" i="4"/>
  <c r="CP130" i="4"/>
  <c r="CP35" i="4"/>
  <c r="CP27" i="4"/>
  <c r="CP172" i="4"/>
  <c r="CP108" i="4"/>
  <c r="CP68" i="4"/>
  <c r="CP124" i="4"/>
  <c r="CP110" i="4"/>
  <c r="CP72" i="4"/>
  <c r="CP81" i="4"/>
  <c r="CP162" i="4"/>
  <c r="CP88" i="4"/>
  <c r="CP114" i="4"/>
  <c r="CP102" i="4"/>
  <c r="CP120" i="4"/>
  <c r="CP126" i="4"/>
  <c r="CP174" i="4"/>
  <c r="CP103" i="4"/>
  <c r="CP146" i="4"/>
  <c r="CP13" i="4"/>
  <c r="CP109" i="4"/>
  <c r="CP91" i="4"/>
  <c r="CP141" i="4"/>
  <c r="CP131" i="4"/>
  <c r="CP112" i="4"/>
  <c r="CP89" i="4"/>
  <c r="CP167" i="4"/>
  <c r="CP177" i="4"/>
  <c r="CP36" i="4"/>
  <c r="CP49" i="4"/>
  <c r="CP57" i="4"/>
  <c r="CP176" i="4"/>
  <c r="CP178" i="4"/>
  <c r="CP48" i="4"/>
  <c r="CP92" i="4"/>
  <c r="CP56" i="4"/>
  <c r="CP119" i="4"/>
  <c r="CP90" i="4"/>
  <c r="CP87" i="4"/>
  <c r="CP66" i="4"/>
  <c r="CP159" i="4"/>
  <c r="CP158" i="4"/>
  <c r="CP47" i="4"/>
  <c r="CP164" i="4"/>
  <c r="CP127" i="4"/>
  <c r="CP86" i="4"/>
  <c r="CP46" i="4"/>
  <c r="CP191" i="4"/>
  <c r="CP38" i="4"/>
  <c r="CP195" i="4"/>
  <c r="CP37" i="4"/>
  <c r="CP26" i="4"/>
  <c r="AR2" i="38"/>
  <c r="AQ3" i="38"/>
  <c r="CR3" i="4"/>
  <c r="CP17" i="4"/>
  <c r="CP181" i="4"/>
  <c r="CP21" i="4"/>
  <c r="CP39" i="4"/>
  <c r="CP156" i="4"/>
  <c r="CP157" i="4"/>
  <c r="CP161" i="4"/>
  <c r="CP150" i="4"/>
  <c r="CP189" i="4"/>
  <c r="CP28" i="4"/>
  <c r="CP22" i="4"/>
  <c r="CP151" i="4"/>
  <c r="CP188" i="4"/>
  <c r="CP18" i="4"/>
  <c r="CP10" i="4"/>
  <c r="CP7" i="4"/>
  <c r="CP192" i="4"/>
  <c r="CP160" i="4"/>
  <c r="CP169" i="4"/>
  <c r="CP147" i="4"/>
  <c r="CP175" i="4"/>
  <c r="CP29" i="4"/>
  <c r="CP173" i="4"/>
  <c r="CP180" i="4"/>
  <c r="CP163" i="4"/>
  <c r="CP168" i="4"/>
  <c r="CP190" i="4"/>
  <c r="CP194" i="4"/>
  <c r="CP166" i="4"/>
  <c r="CP182" i="4"/>
  <c r="CP154" i="4"/>
  <c r="CP19" i="4"/>
  <c r="CP165" i="4"/>
  <c r="CP170" i="4"/>
  <c r="CP152" i="4"/>
  <c r="CP20" i="4"/>
  <c r="CP186" i="4"/>
  <c r="CP6" i="4"/>
  <c r="CP149" i="4"/>
  <c r="CP171" i="4"/>
  <c r="CP9" i="4"/>
  <c r="CP8" i="4"/>
  <c r="CP187" i="4"/>
  <c r="CP193" i="4"/>
  <c r="CP155" i="4"/>
  <c r="CP183" i="4"/>
  <c r="CP14" i="4"/>
  <c r="CP153" i="4"/>
  <c r="CP185" i="4"/>
  <c r="CP179" i="4"/>
  <c r="CP184" i="4"/>
  <c r="CP11" i="4"/>
  <c r="CP148" i="4"/>
  <c r="BV4" i="25"/>
  <c r="D14" i="3" s="1"/>
  <c r="CR199" i="4" l="1"/>
  <c r="CR198" i="4"/>
  <c r="CR64" i="4"/>
  <c r="CR71" i="4"/>
  <c r="CR74" i="4"/>
  <c r="CR79" i="4"/>
  <c r="CR80" i="4"/>
  <c r="CR197" i="4"/>
  <c r="CR196" i="4"/>
  <c r="CR43" i="4"/>
  <c r="CR25" i="4"/>
  <c r="CR75" i="4"/>
  <c r="CR54" i="4"/>
  <c r="CR53" i="4"/>
  <c r="CR52" i="4"/>
  <c r="CR45" i="4"/>
  <c r="CR61" i="4"/>
  <c r="CR69" i="4"/>
  <c r="CR70" i="4"/>
  <c r="CR62" i="4"/>
  <c r="CR34" i="4"/>
  <c r="CR73" i="4"/>
  <c r="CR78" i="4"/>
  <c r="CR44" i="4"/>
  <c r="CR63" i="4"/>
  <c r="CR77" i="4"/>
  <c r="CR59" i="4"/>
  <c r="CR51" i="4"/>
  <c r="CR42" i="4"/>
  <c r="CR33" i="4"/>
  <c r="CR32" i="4"/>
  <c r="CR82" i="4"/>
  <c r="CR60" i="4"/>
  <c r="CR65" i="4"/>
  <c r="CR144" i="4"/>
  <c r="CR24" i="4"/>
  <c r="CR84" i="4"/>
  <c r="CR113" i="4"/>
  <c r="CR55" i="4"/>
  <c r="CR76" i="4"/>
  <c r="CR83" i="4"/>
  <c r="CR136" i="4"/>
  <c r="CR106" i="4"/>
  <c r="CR105" i="4"/>
  <c r="CR94" i="4"/>
  <c r="AB14" i="3"/>
  <c r="CR138" i="4"/>
  <c r="CR67" i="4"/>
  <c r="CR93" i="4"/>
  <c r="CR145" i="4"/>
  <c r="CR107" i="4"/>
  <c r="CR121" i="4"/>
  <c r="CR96" i="4"/>
  <c r="CR97" i="4"/>
  <c r="CR85" i="4"/>
  <c r="CR142" i="4"/>
  <c r="CR123" i="4"/>
  <c r="CR129" i="4"/>
  <c r="CR98" i="4"/>
  <c r="CR99" i="4"/>
  <c r="CR143" i="4"/>
  <c r="CR41" i="4"/>
  <c r="CR30" i="4"/>
  <c r="CR104" i="4"/>
  <c r="CR140" i="4"/>
  <c r="CR101" i="4"/>
  <c r="CR100" i="4"/>
  <c r="CR58" i="4"/>
  <c r="CR128" i="4"/>
  <c r="CR130" i="4"/>
  <c r="CR40" i="4"/>
  <c r="CR134" i="4"/>
  <c r="CR15" i="4"/>
  <c r="CR50" i="4"/>
  <c r="CR31" i="4"/>
  <c r="CR135" i="4"/>
  <c r="CR95" i="4"/>
  <c r="CR118" i="4"/>
  <c r="CR111" i="4"/>
  <c r="CR122" i="4"/>
  <c r="CR23" i="4"/>
  <c r="CR139" i="4"/>
  <c r="CR133" i="4"/>
  <c r="CR132" i="4"/>
  <c r="CR137" i="4"/>
  <c r="CR16" i="4"/>
  <c r="CR115" i="4"/>
  <c r="CR116" i="4"/>
  <c r="CR125" i="4"/>
  <c r="CR35" i="4"/>
  <c r="CR27" i="4"/>
  <c r="CR117" i="4"/>
  <c r="CR172" i="4"/>
  <c r="CR68" i="4"/>
  <c r="CR26" i="4"/>
  <c r="CR103" i="4"/>
  <c r="CR162" i="4"/>
  <c r="CR124" i="4"/>
  <c r="CR108" i="4"/>
  <c r="CR114" i="4"/>
  <c r="CR126" i="4"/>
  <c r="CR146" i="4"/>
  <c r="CR56" i="4"/>
  <c r="CR81" i="4"/>
  <c r="CR174" i="4"/>
  <c r="CR102" i="4"/>
  <c r="CR120" i="4"/>
  <c r="CR110" i="4"/>
  <c r="CR72" i="4"/>
  <c r="CR89" i="4"/>
  <c r="CR49" i="4"/>
  <c r="CR119" i="4"/>
  <c r="CR66" i="4"/>
  <c r="CR112" i="4"/>
  <c r="CR131" i="4"/>
  <c r="CR13" i="4"/>
  <c r="CR90" i="4"/>
  <c r="CR88" i="4"/>
  <c r="CR109" i="4"/>
  <c r="CR127" i="4"/>
  <c r="CR158" i="4"/>
  <c r="CR177" i="4"/>
  <c r="CR176" i="4"/>
  <c r="CR178" i="4"/>
  <c r="CR87" i="4"/>
  <c r="CR57" i="4"/>
  <c r="CR37" i="4"/>
  <c r="CR159" i="4"/>
  <c r="CR141" i="4"/>
  <c r="CR47" i="4"/>
  <c r="CR164" i="4"/>
  <c r="CR38" i="4"/>
  <c r="CR36" i="4"/>
  <c r="CR91" i="4"/>
  <c r="CR195" i="4"/>
  <c r="CR92" i="4"/>
  <c r="CR86" i="4"/>
  <c r="CR46" i="4"/>
  <c r="CR48" i="4"/>
  <c r="CR191" i="4"/>
  <c r="CR167" i="4"/>
  <c r="AS2" i="38"/>
  <c r="AR3" i="38"/>
  <c r="CT3" i="4"/>
  <c r="CR194" i="4"/>
  <c r="CR182" i="4"/>
  <c r="CR179" i="4"/>
  <c r="CR150" i="4"/>
  <c r="CR175" i="4"/>
  <c r="CR190" i="4"/>
  <c r="CR184" i="4"/>
  <c r="CR9" i="4"/>
  <c r="CR155" i="4"/>
  <c r="CR169" i="4"/>
  <c r="CR21" i="4"/>
  <c r="CR193" i="4"/>
  <c r="CR192" i="4"/>
  <c r="CR19" i="4"/>
  <c r="CR22" i="4"/>
  <c r="CR189" i="4"/>
  <c r="CR160" i="4"/>
  <c r="CR185" i="4"/>
  <c r="CR188" i="4"/>
  <c r="CR10" i="4"/>
  <c r="CR181" i="4"/>
  <c r="CR152" i="4"/>
  <c r="CR148" i="4"/>
  <c r="CR161" i="4"/>
  <c r="CR187" i="4"/>
  <c r="CR168" i="4"/>
  <c r="CR20" i="4"/>
  <c r="CR28" i="4"/>
  <c r="CR183" i="4"/>
  <c r="CR17" i="4"/>
  <c r="CR163" i="4"/>
  <c r="CR156" i="4"/>
  <c r="CR180" i="4"/>
  <c r="CR8" i="4"/>
  <c r="CR157" i="4"/>
  <c r="CR11" i="4"/>
  <c r="CR186" i="4"/>
  <c r="CR153" i="4"/>
  <c r="CR165" i="4"/>
  <c r="CR151" i="4"/>
  <c r="CR18" i="4"/>
  <c r="CR147" i="4"/>
  <c r="CR14" i="4"/>
  <c r="CR149" i="4"/>
  <c r="CR39" i="4"/>
  <c r="CR173" i="4"/>
  <c r="CR29" i="4"/>
  <c r="CR171" i="4"/>
  <c r="CR166" i="4"/>
  <c r="CR154" i="4"/>
  <c r="CR170" i="4"/>
  <c r="CR7" i="4"/>
  <c r="CR6" i="4"/>
  <c r="CT199" i="4" l="1"/>
  <c r="CT198" i="4"/>
  <c r="CT64" i="4"/>
  <c r="CT71" i="4"/>
  <c r="CT74" i="4"/>
  <c r="CT80" i="4"/>
  <c r="CT79" i="4"/>
  <c r="CT197" i="4"/>
  <c r="CT196" i="4"/>
  <c r="CT75" i="4"/>
  <c r="CT43" i="4"/>
  <c r="CT25" i="4"/>
  <c r="CT53" i="4"/>
  <c r="CT52" i="4"/>
  <c r="CT62" i="4"/>
  <c r="CT61" i="4"/>
  <c r="CT45" i="4"/>
  <c r="CT54" i="4"/>
  <c r="CT63" i="4"/>
  <c r="CT70" i="4"/>
  <c r="CT73" i="4"/>
  <c r="CT69" i="4"/>
  <c r="CT77" i="4"/>
  <c r="CT78" i="4"/>
  <c r="CT44" i="4"/>
  <c r="CT34" i="4"/>
  <c r="CT51" i="4"/>
  <c r="CT83" i="4"/>
  <c r="CT65" i="4"/>
  <c r="CT60" i="4"/>
  <c r="CT59" i="4"/>
  <c r="CT82" i="4"/>
  <c r="CT55" i="4"/>
  <c r="CT113" i="4"/>
  <c r="CT136" i="4"/>
  <c r="CT76" i="4"/>
  <c r="CT105" i="4"/>
  <c r="CT33" i="4"/>
  <c r="CT84" i="4"/>
  <c r="CT24" i="4"/>
  <c r="CT32" i="4"/>
  <c r="CT144" i="4"/>
  <c r="CT42" i="4"/>
  <c r="CT94" i="4"/>
  <c r="CT106" i="4"/>
  <c r="CT145" i="4"/>
  <c r="CT93" i="4"/>
  <c r="CT67" i="4"/>
  <c r="CT138" i="4"/>
  <c r="CT107" i="4"/>
  <c r="CT121" i="4"/>
  <c r="CT97" i="4"/>
  <c r="CT142" i="4"/>
  <c r="CT123" i="4"/>
  <c r="CT85" i="4"/>
  <c r="CT96" i="4"/>
  <c r="CT129" i="4"/>
  <c r="CT41" i="4"/>
  <c r="CT143" i="4"/>
  <c r="CT99" i="4"/>
  <c r="CT101" i="4"/>
  <c r="CT128" i="4"/>
  <c r="CT98" i="4"/>
  <c r="CT135" i="4"/>
  <c r="CT40" i="4"/>
  <c r="CT30" i="4"/>
  <c r="CT31" i="4"/>
  <c r="CT140" i="4"/>
  <c r="CT134" i="4"/>
  <c r="CT130" i="4"/>
  <c r="CT118" i="4"/>
  <c r="CT104" i="4"/>
  <c r="CT50" i="4"/>
  <c r="CT100" i="4"/>
  <c r="CT15" i="4"/>
  <c r="CT122" i="4"/>
  <c r="CT139" i="4"/>
  <c r="CT111" i="4"/>
  <c r="CT58" i="4"/>
  <c r="CT95" i="4"/>
  <c r="CT117" i="4"/>
  <c r="CT16" i="4"/>
  <c r="CT23" i="4"/>
  <c r="CT115" i="4"/>
  <c r="CT133" i="4"/>
  <c r="CT137" i="4"/>
  <c r="CT116" i="4"/>
  <c r="CT132" i="4"/>
  <c r="CT125" i="4"/>
  <c r="CT68" i="4"/>
  <c r="CT35" i="4"/>
  <c r="CT27" i="4"/>
  <c r="CT26" i="4"/>
  <c r="CT146" i="4"/>
  <c r="CT81" i="4"/>
  <c r="CT172" i="4"/>
  <c r="CT162" i="4"/>
  <c r="CT124" i="4"/>
  <c r="CT110" i="4"/>
  <c r="CT72" i="4"/>
  <c r="CT88" i="4"/>
  <c r="CT127" i="4"/>
  <c r="CT167" i="4"/>
  <c r="CT174" i="4"/>
  <c r="CT56" i="4"/>
  <c r="CT120" i="4"/>
  <c r="CT89" i="4"/>
  <c r="CT108" i="4"/>
  <c r="CT103" i="4"/>
  <c r="CT114" i="4"/>
  <c r="CT102" i="4"/>
  <c r="CT141" i="4"/>
  <c r="CT119" i="4"/>
  <c r="CT131" i="4"/>
  <c r="CT91" i="4"/>
  <c r="CT49" i="4"/>
  <c r="CT66" i="4"/>
  <c r="CT112" i="4"/>
  <c r="CT90" i="4"/>
  <c r="CT57" i="4"/>
  <c r="CT158" i="4"/>
  <c r="CT36" i="4"/>
  <c r="CT109" i="4"/>
  <c r="CT177" i="4"/>
  <c r="CT159" i="4"/>
  <c r="CT176" i="4"/>
  <c r="CT13" i="4"/>
  <c r="CT126" i="4"/>
  <c r="CT92" i="4"/>
  <c r="CT87" i="4"/>
  <c r="CT178" i="4"/>
  <c r="CT48" i="4"/>
  <c r="CT86" i="4"/>
  <c r="CT37" i="4"/>
  <c r="CT164" i="4"/>
  <c r="CT46" i="4"/>
  <c r="CT191" i="4"/>
  <c r="CT38" i="4"/>
  <c r="CT47" i="4"/>
  <c r="CT195" i="4"/>
  <c r="AT2" i="38"/>
  <c r="AS3" i="38"/>
  <c r="CV3" i="4"/>
  <c r="CT22" i="4"/>
  <c r="CT18" i="4"/>
  <c r="CT175" i="4"/>
  <c r="CT14" i="4"/>
  <c r="CT190" i="4"/>
  <c r="CT21" i="4"/>
  <c r="CT11" i="4"/>
  <c r="CT151" i="4"/>
  <c r="CT156" i="4"/>
  <c r="CT157" i="4"/>
  <c r="CT7" i="4"/>
  <c r="CT184" i="4"/>
  <c r="CT6" i="4"/>
  <c r="CT161" i="4"/>
  <c r="CT153" i="4"/>
  <c r="CT163" i="4"/>
  <c r="CT192" i="4"/>
  <c r="CT181" i="4"/>
  <c r="CT154" i="4"/>
  <c r="CT9" i="4"/>
  <c r="CT180" i="4"/>
  <c r="CT168" i="4"/>
  <c r="CT189" i="4"/>
  <c r="CT185" i="4"/>
  <c r="CT193" i="4"/>
  <c r="CT186" i="4"/>
  <c r="CT173" i="4"/>
  <c r="CT169" i="4"/>
  <c r="CT10" i="4"/>
  <c r="CT165" i="4"/>
  <c r="CT150" i="4"/>
  <c r="CT149" i="4"/>
  <c r="CT179" i="4"/>
  <c r="CT28" i="4"/>
  <c r="CT29" i="4"/>
  <c r="CT155" i="4"/>
  <c r="CT170" i="4"/>
  <c r="CT148" i="4"/>
  <c r="CT171" i="4"/>
  <c r="CT19" i="4"/>
  <c r="CT152" i="4"/>
  <c r="CT8" i="4"/>
  <c r="CT166" i="4"/>
  <c r="CT187" i="4"/>
  <c r="CT194" i="4"/>
  <c r="CT188" i="4"/>
  <c r="CT160" i="4"/>
  <c r="CT147" i="4"/>
  <c r="CT20" i="4"/>
  <c r="CT182" i="4"/>
  <c r="CT17" i="4"/>
  <c r="CT39" i="4"/>
  <c r="CT183" i="4"/>
  <c r="CV199" i="4" l="1"/>
  <c r="CV198" i="4"/>
  <c r="CV79" i="4"/>
  <c r="CV80" i="4"/>
  <c r="CV64" i="4"/>
  <c r="CV71" i="4"/>
  <c r="CV74" i="4"/>
  <c r="CV197" i="4"/>
  <c r="CV196" i="4"/>
  <c r="CV43" i="4"/>
  <c r="CV25" i="4"/>
  <c r="CV75" i="4"/>
  <c r="CV53" i="4"/>
  <c r="CV61" i="4"/>
  <c r="CV54" i="4"/>
  <c r="CV45" i="4"/>
  <c r="CV52" i="4"/>
  <c r="CV62" i="4"/>
  <c r="CV78" i="4"/>
  <c r="CV69" i="4"/>
  <c r="CV77" i="4"/>
  <c r="CV70" i="4"/>
  <c r="CV73" i="4"/>
  <c r="CV63" i="4"/>
  <c r="CV34" i="4"/>
  <c r="CV44" i="4"/>
  <c r="CV60" i="4"/>
  <c r="CV33" i="4"/>
  <c r="CV51" i="4"/>
  <c r="CV59" i="4"/>
  <c r="CV55" i="4"/>
  <c r="CV42" i="4"/>
  <c r="CV83" i="4"/>
  <c r="CV65" i="4"/>
  <c r="CV84" i="4"/>
  <c r="CV136" i="4"/>
  <c r="CV32" i="4"/>
  <c r="CV106" i="4"/>
  <c r="CV113" i="4"/>
  <c r="CV82" i="4"/>
  <c r="CV144" i="4"/>
  <c r="CV76" i="4"/>
  <c r="CV105" i="4"/>
  <c r="CV94" i="4"/>
  <c r="CV24" i="4"/>
  <c r="CV93" i="4"/>
  <c r="CV67" i="4"/>
  <c r="CV138" i="4"/>
  <c r="CV97" i="4"/>
  <c r="CV107" i="4"/>
  <c r="CV121" i="4"/>
  <c r="CV145" i="4"/>
  <c r="CV142" i="4"/>
  <c r="CV96" i="4"/>
  <c r="CV123" i="4"/>
  <c r="CV85" i="4"/>
  <c r="CV129" i="4"/>
  <c r="CV143" i="4"/>
  <c r="CV99" i="4"/>
  <c r="CV98" i="4"/>
  <c r="CV101" i="4"/>
  <c r="CV41" i="4"/>
  <c r="CV30" i="4"/>
  <c r="CV15" i="4"/>
  <c r="CV128" i="4"/>
  <c r="CV140" i="4"/>
  <c r="CV31" i="4"/>
  <c r="CV58" i="4"/>
  <c r="CV134" i="4"/>
  <c r="CV100" i="4"/>
  <c r="CV95" i="4"/>
  <c r="CV40" i="4"/>
  <c r="CV118" i="4"/>
  <c r="CV104" i="4"/>
  <c r="CV130" i="4"/>
  <c r="CV50" i="4"/>
  <c r="CV135" i="4"/>
  <c r="CV23" i="4"/>
  <c r="CV111" i="4"/>
  <c r="CV139" i="4"/>
  <c r="CV122" i="4"/>
  <c r="CV133" i="4"/>
  <c r="CV16" i="4"/>
  <c r="CV115" i="4"/>
  <c r="CV137" i="4"/>
  <c r="CV117" i="4"/>
  <c r="CV132" i="4"/>
  <c r="CV27" i="4"/>
  <c r="CV35" i="4"/>
  <c r="CV125" i="4"/>
  <c r="CV68" i="4"/>
  <c r="CV81" i="4"/>
  <c r="CV172" i="4"/>
  <c r="CV110" i="4"/>
  <c r="CV108" i="4"/>
  <c r="CV26" i="4"/>
  <c r="CV146" i="4"/>
  <c r="CV174" i="4"/>
  <c r="CV162" i="4"/>
  <c r="CV116" i="4"/>
  <c r="CV124" i="4"/>
  <c r="CV56" i="4"/>
  <c r="CV103" i="4"/>
  <c r="CV114" i="4"/>
  <c r="CV127" i="4"/>
  <c r="CV102" i="4"/>
  <c r="CV126" i="4"/>
  <c r="CV120" i="4"/>
  <c r="CV13" i="4"/>
  <c r="CV119" i="4"/>
  <c r="CV112" i="4"/>
  <c r="CV109" i="4"/>
  <c r="CV66" i="4"/>
  <c r="CV141" i="4"/>
  <c r="CV90" i="4"/>
  <c r="CV49" i="4"/>
  <c r="CV91" i="4"/>
  <c r="CV89" i="4"/>
  <c r="CV88" i="4"/>
  <c r="CV131" i="4"/>
  <c r="CV72" i="4"/>
  <c r="CV167" i="4"/>
  <c r="CV159" i="4"/>
  <c r="CV36" i="4"/>
  <c r="CV177" i="4"/>
  <c r="CV48" i="4"/>
  <c r="CV87" i="4"/>
  <c r="CV57" i="4"/>
  <c r="CV176" i="4"/>
  <c r="CV47" i="4"/>
  <c r="CV178" i="4"/>
  <c r="CV37" i="4"/>
  <c r="CV46" i="4"/>
  <c r="CV38" i="4"/>
  <c r="CV191" i="4"/>
  <c r="CV86" i="4"/>
  <c r="CV158" i="4"/>
  <c r="CV92" i="4"/>
  <c r="CV164" i="4"/>
  <c r="CV195" i="4"/>
  <c r="AU2" i="38"/>
  <c r="AT3" i="38"/>
  <c r="CX3" i="4"/>
  <c r="CV152" i="4"/>
  <c r="CV183" i="4"/>
  <c r="CV190" i="4"/>
  <c r="CV6" i="4"/>
  <c r="CV148" i="4"/>
  <c r="CV21" i="4"/>
  <c r="CV186" i="4"/>
  <c r="CV17" i="4"/>
  <c r="CV181" i="4"/>
  <c r="CV29" i="4"/>
  <c r="CV182" i="4"/>
  <c r="CV28" i="4"/>
  <c r="CV9" i="4"/>
  <c r="CV150" i="4"/>
  <c r="CV155" i="4"/>
  <c r="CV171" i="4"/>
  <c r="CV163" i="4"/>
  <c r="CV184" i="4"/>
  <c r="CV169" i="4"/>
  <c r="CV170" i="4"/>
  <c r="CV147" i="4"/>
  <c r="CV189" i="4"/>
  <c r="CV18" i="4"/>
  <c r="CV39" i="4"/>
  <c r="CV165" i="4"/>
  <c r="CV149" i="4"/>
  <c r="CV153" i="4"/>
  <c r="CV168" i="4"/>
  <c r="CV192" i="4"/>
  <c r="CV161" i="4"/>
  <c r="CV180" i="4"/>
  <c r="CV185" i="4"/>
  <c r="CV188" i="4"/>
  <c r="CV193" i="4"/>
  <c r="CV19" i="4"/>
  <c r="CV8" i="4"/>
  <c r="CV179" i="4"/>
  <c r="CV7" i="4"/>
  <c r="CV194" i="4"/>
  <c r="CV187" i="4"/>
  <c r="CV160" i="4"/>
  <c r="CV151" i="4"/>
  <c r="CV157" i="4"/>
  <c r="CV11" i="4"/>
  <c r="CV166" i="4"/>
  <c r="CV154" i="4"/>
  <c r="CV14" i="4"/>
  <c r="CV22" i="4"/>
  <c r="CV173" i="4"/>
  <c r="CV156" i="4"/>
  <c r="CV10" i="4"/>
  <c r="CV20" i="4"/>
  <c r="CV175" i="4"/>
  <c r="CW4" i="25"/>
  <c r="CX199" i="4" l="1"/>
  <c r="CX198" i="4"/>
  <c r="CX64" i="4"/>
  <c r="CX71" i="4"/>
  <c r="CX74" i="4"/>
  <c r="CX79" i="4"/>
  <c r="CX80" i="4"/>
  <c r="CX197" i="4"/>
  <c r="CX196" i="4"/>
  <c r="CX75" i="4"/>
  <c r="CX25" i="4"/>
  <c r="CX43" i="4"/>
  <c r="CX53" i="4"/>
  <c r="CX54" i="4"/>
  <c r="CX61" i="4"/>
  <c r="CX78" i="4"/>
  <c r="CX45" i="4"/>
  <c r="CX52" i="4"/>
  <c r="CX73" i="4"/>
  <c r="CX63" i="4"/>
  <c r="CX69" i="4"/>
  <c r="CX34" i="4"/>
  <c r="CX44" i="4"/>
  <c r="CX62" i="4"/>
  <c r="CX77" i="4"/>
  <c r="CX70" i="4"/>
  <c r="CX60" i="4"/>
  <c r="CX59" i="4"/>
  <c r="CX83" i="4"/>
  <c r="CX33" i="4"/>
  <c r="CX32" i="4"/>
  <c r="CX55" i="4"/>
  <c r="CX24" i="4"/>
  <c r="CX84" i="4"/>
  <c r="CX51" i="4"/>
  <c r="CX144" i="4"/>
  <c r="CX136" i="4"/>
  <c r="CX94" i="4"/>
  <c r="CX106" i="4"/>
  <c r="CX65" i="4"/>
  <c r="CX76" i="4"/>
  <c r="CX113" i="4"/>
  <c r="CX42" i="4"/>
  <c r="CX82" i="4"/>
  <c r="CX105" i="4"/>
  <c r="CX93" i="4"/>
  <c r="CX138" i="4"/>
  <c r="CX67" i="4"/>
  <c r="CX107" i="4"/>
  <c r="CX121" i="4"/>
  <c r="CX145" i="4"/>
  <c r="CX96" i="4"/>
  <c r="CX97" i="4"/>
  <c r="CX123" i="4"/>
  <c r="CX142" i="4"/>
  <c r="CX143" i="4"/>
  <c r="CX85" i="4"/>
  <c r="CX99" i="4"/>
  <c r="CX101" i="4"/>
  <c r="CX98" i="4"/>
  <c r="CX41" i="4"/>
  <c r="CX129" i="4"/>
  <c r="CX15" i="4"/>
  <c r="CX128" i="4"/>
  <c r="CX31" i="4"/>
  <c r="CX58" i="4"/>
  <c r="CX100" i="4"/>
  <c r="CX140" i="4"/>
  <c r="CX134" i="4"/>
  <c r="CX135" i="4"/>
  <c r="CX104" i="4"/>
  <c r="CX40" i="4"/>
  <c r="CX130" i="4"/>
  <c r="CX95" i="4"/>
  <c r="CX50" i="4"/>
  <c r="CX30" i="4"/>
  <c r="CX111" i="4"/>
  <c r="CX118" i="4"/>
  <c r="CX23" i="4"/>
  <c r="CX122" i="4"/>
  <c r="CX115" i="4"/>
  <c r="CX16" i="4"/>
  <c r="CX139" i="4"/>
  <c r="CX137" i="4"/>
  <c r="CX117" i="4"/>
  <c r="CX132" i="4"/>
  <c r="CX116" i="4"/>
  <c r="CX35" i="4"/>
  <c r="CX27" i="4"/>
  <c r="CX26" i="4"/>
  <c r="CX133" i="4"/>
  <c r="CX68" i="4"/>
  <c r="CX108" i="4"/>
  <c r="CX72" i="4"/>
  <c r="CX114" i="4"/>
  <c r="CX125" i="4"/>
  <c r="CX172" i="4"/>
  <c r="CX103" i="4"/>
  <c r="CX81" i="4"/>
  <c r="CX146" i="4"/>
  <c r="CX174" i="4"/>
  <c r="CX88" i="4"/>
  <c r="CX162" i="4"/>
  <c r="CX127" i="4"/>
  <c r="CX56" i="4"/>
  <c r="CX124" i="4"/>
  <c r="CX110" i="4"/>
  <c r="CX49" i="4"/>
  <c r="CX13" i="4"/>
  <c r="CX120" i="4"/>
  <c r="CX102" i="4"/>
  <c r="CX141" i="4"/>
  <c r="CX90" i="4"/>
  <c r="CX126" i="4"/>
  <c r="CX91" i="4"/>
  <c r="CX89" i="4"/>
  <c r="CX109" i="4"/>
  <c r="CX119" i="4"/>
  <c r="CX131" i="4"/>
  <c r="CX112" i="4"/>
  <c r="CX159" i="4"/>
  <c r="CX178" i="4"/>
  <c r="CX167" i="4"/>
  <c r="CX57" i="4"/>
  <c r="CX176" i="4"/>
  <c r="CX177" i="4"/>
  <c r="CX87" i="4"/>
  <c r="CX48" i="4"/>
  <c r="CX36" i="4"/>
  <c r="CX86" i="4"/>
  <c r="CX164" i="4"/>
  <c r="CX66" i="4"/>
  <c r="CX158" i="4"/>
  <c r="CX37" i="4"/>
  <c r="CX191" i="4"/>
  <c r="CX46" i="4"/>
  <c r="CX47" i="4"/>
  <c r="CX195" i="4"/>
  <c r="CX92" i="4"/>
  <c r="CX38" i="4"/>
  <c r="AV2" i="38"/>
  <c r="AU3" i="38"/>
  <c r="CZ3" i="4"/>
  <c r="CX190" i="4"/>
  <c r="CX185" i="4"/>
  <c r="CX18" i="4"/>
  <c r="CX14" i="4"/>
  <c r="CX7" i="4"/>
  <c r="CX152" i="4"/>
  <c r="CX28" i="4"/>
  <c r="CX165" i="4"/>
  <c r="CX182" i="4"/>
  <c r="CX192" i="4"/>
  <c r="CX189" i="4"/>
  <c r="CX149" i="4"/>
  <c r="CX175" i="4"/>
  <c r="CX8" i="4"/>
  <c r="CX29" i="4"/>
  <c r="CX179" i="4"/>
  <c r="CX22" i="4"/>
  <c r="CX173" i="4"/>
  <c r="CX194" i="4"/>
  <c r="CX21" i="4"/>
  <c r="CX170" i="4"/>
  <c r="CX181" i="4"/>
  <c r="CX155" i="4"/>
  <c r="CX184" i="4"/>
  <c r="CX17" i="4"/>
  <c r="CX153" i="4"/>
  <c r="CX193" i="4"/>
  <c r="CX157" i="4"/>
  <c r="CX169" i="4"/>
  <c r="CX180" i="4"/>
  <c r="CX11" i="4"/>
  <c r="CX171" i="4"/>
  <c r="CX150" i="4"/>
  <c r="CX156" i="4"/>
  <c r="CX168" i="4"/>
  <c r="CX148" i="4"/>
  <c r="CX187" i="4"/>
  <c r="CX10" i="4"/>
  <c r="CX154" i="4"/>
  <c r="CX39" i="4"/>
  <c r="CX163" i="4"/>
  <c r="CX160" i="4"/>
  <c r="CX151" i="4"/>
  <c r="CX161" i="4"/>
  <c r="CX183" i="4"/>
  <c r="CX19" i="4"/>
  <c r="CX20" i="4"/>
  <c r="CX188" i="4"/>
  <c r="CX166" i="4"/>
  <c r="CX147" i="4"/>
  <c r="CX186" i="4"/>
  <c r="CX9" i="4"/>
  <c r="CX6" i="4"/>
  <c r="CZ199" i="4" l="1"/>
  <c r="CZ198" i="4"/>
  <c r="CZ71" i="4"/>
  <c r="CZ74" i="4"/>
  <c r="CZ79" i="4"/>
  <c r="CZ80" i="4"/>
  <c r="CZ64" i="4"/>
  <c r="CZ197" i="4"/>
  <c r="CZ196" i="4"/>
  <c r="CZ75" i="4"/>
  <c r="CZ25" i="4"/>
  <c r="CZ43" i="4"/>
  <c r="CZ52" i="4"/>
  <c r="CZ53" i="4"/>
  <c r="CZ61" i="4"/>
  <c r="CZ54" i="4"/>
  <c r="CZ34" i="4"/>
  <c r="CZ62" i="4"/>
  <c r="CZ70" i="4"/>
  <c r="CZ45" i="4"/>
  <c r="CZ73" i="4"/>
  <c r="CZ63" i="4"/>
  <c r="CZ69" i="4"/>
  <c r="CZ77" i="4"/>
  <c r="CZ44" i="4"/>
  <c r="CZ78" i="4"/>
  <c r="CZ59" i="4"/>
  <c r="CZ60" i="4"/>
  <c r="CZ42" i="4"/>
  <c r="CZ33" i="4"/>
  <c r="CZ83" i="4"/>
  <c r="CZ82" i="4"/>
  <c r="CZ55" i="4"/>
  <c r="CZ105" i="4"/>
  <c r="CZ84" i="4"/>
  <c r="CZ65" i="4"/>
  <c r="CZ113" i="4"/>
  <c r="CZ144" i="4"/>
  <c r="CZ32" i="4"/>
  <c r="CZ136" i="4"/>
  <c r="CZ51" i="4"/>
  <c r="CZ106" i="4"/>
  <c r="CZ24" i="4"/>
  <c r="CZ76" i="4"/>
  <c r="CZ94" i="4"/>
  <c r="CZ138" i="4"/>
  <c r="CZ145" i="4"/>
  <c r="CZ93" i="4"/>
  <c r="CZ67" i="4"/>
  <c r="CZ107" i="4"/>
  <c r="CZ97" i="4"/>
  <c r="CZ142" i="4"/>
  <c r="CZ121" i="4"/>
  <c r="CZ96" i="4"/>
  <c r="CZ123" i="4"/>
  <c r="CZ85" i="4"/>
  <c r="CZ129" i="4"/>
  <c r="CZ143" i="4"/>
  <c r="CZ98" i="4"/>
  <c r="CZ99" i="4"/>
  <c r="CZ41" i="4"/>
  <c r="CZ101" i="4"/>
  <c r="CZ58" i="4"/>
  <c r="CZ15" i="4"/>
  <c r="CZ31" i="4"/>
  <c r="CZ30" i="4"/>
  <c r="CZ140" i="4"/>
  <c r="CZ104" i="4"/>
  <c r="CZ100" i="4"/>
  <c r="CZ128" i="4"/>
  <c r="CZ134" i="4"/>
  <c r="CZ135" i="4"/>
  <c r="CZ40" i="4"/>
  <c r="CZ95" i="4"/>
  <c r="CZ50" i="4"/>
  <c r="CZ118" i="4"/>
  <c r="CZ130" i="4"/>
  <c r="CZ139" i="4"/>
  <c r="CZ122" i="4"/>
  <c r="CZ23" i="4"/>
  <c r="CZ133" i="4"/>
  <c r="CZ111" i="4"/>
  <c r="CZ16" i="4"/>
  <c r="CZ115" i="4"/>
  <c r="CZ137" i="4"/>
  <c r="CZ125" i="4"/>
  <c r="CZ132" i="4"/>
  <c r="CZ68" i="4"/>
  <c r="CZ116" i="4"/>
  <c r="CZ117" i="4"/>
  <c r="CZ35" i="4"/>
  <c r="CZ174" i="4"/>
  <c r="CZ108" i="4"/>
  <c r="CZ110" i="4"/>
  <c r="CZ103" i="4"/>
  <c r="CZ81" i="4"/>
  <c r="CZ124" i="4"/>
  <c r="CZ146" i="4"/>
  <c r="CZ72" i="4"/>
  <c r="CZ102" i="4"/>
  <c r="CZ56" i="4"/>
  <c r="CZ127" i="4"/>
  <c r="CZ114" i="4"/>
  <c r="CZ120" i="4"/>
  <c r="CZ26" i="4"/>
  <c r="CZ88" i="4"/>
  <c r="CZ109" i="4"/>
  <c r="CZ91" i="4"/>
  <c r="CZ89" i="4"/>
  <c r="CZ126" i="4"/>
  <c r="CZ13" i="4"/>
  <c r="CZ49" i="4"/>
  <c r="CZ141" i="4"/>
  <c r="CZ131" i="4"/>
  <c r="CZ112" i="4"/>
  <c r="CZ27" i="4"/>
  <c r="CZ46" i="4"/>
  <c r="CZ66" i="4"/>
  <c r="CZ178" i="4"/>
  <c r="CZ86" i="4"/>
  <c r="CZ176" i="4"/>
  <c r="CZ36" i="4"/>
  <c r="CZ37" i="4"/>
  <c r="CZ172" i="4"/>
  <c r="CZ162" i="4"/>
  <c r="CZ119" i="4"/>
  <c r="CZ90" i="4"/>
  <c r="CZ159" i="4"/>
  <c r="CZ57" i="4"/>
  <c r="CZ48" i="4"/>
  <c r="CZ92" i="4"/>
  <c r="CZ177" i="4"/>
  <c r="CZ167" i="4"/>
  <c r="CZ87" i="4"/>
  <c r="CZ158" i="4"/>
  <c r="CZ195" i="4"/>
  <c r="CZ191" i="4"/>
  <c r="CZ47" i="4"/>
  <c r="CZ38" i="4"/>
  <c r="CZ164" i="4"/>
  <c r="AW2" i="38"/>
  <c r="AV3" i="38"/>
  <c r="DB3" i="4"/>
  <c r="CZ188" i="4"/>
  <c r="CZ151" i="4"/>
  <c r="CZ169" i="4"/>
  <c r="CZ10" i="4"/>
  <c r="CZ165" i="4"/>
  <c r="CZ187" i="4"/>
  <c r="CZ190" i="4"/>
  <c r="CZ189" i="4"/>
  <c r="CZ192" i="4"/>
  <c r="CZ22" i="4"/>
  <c r="CZ153" i="4"/>
  <c r="CZ166" i="4"/>
  <c r="CZ156" i="4"/>
  <c r="CZ185" i="4"/>
  <c r="CZ194" i="4"/>
  <c r="CZ175" i="4"/>
  <c r="CZ173" i="4"/>
  <c r="CZ147" i="4"/>
  <c r="CZ179" i="4"/>
  <c r="CZ20" i="4"/>
  <c r="CZ17" i="4"/>
  <c r="CZ39" i="4"/>
  <c r="CZ186" i="4"/>
  <c r="CZ8" i="4"/>
  <c r="CZ182" i="4"/>
  <c r="CZ150" i="4"/>
  <c r="CZ170" i="4"/>
  <c r="CZ18" i="4"/>
  <c r="CZ14" i="4"/>
  <c r="CZ29" i="4"/>
  <c r="CZ184" i="4"/>
  <c r="CZ171" i="4"/>
  <c r="CZ180" i="4"/>
  <c r="CZ11" i="4"/>
  <c r="CZ168" i="4"/>
  <c r="CZ6" i="4"/>
  <c r="CZ160" i="4"/>
  <c r="CZ163" i="4"/>
  <c r="CZ149" i="4"/>
  <c r="CZ183" i="4"/>
  <c r="CZ7" i="4"/>
  <c r="CZ155" i="4"/>
  <c r="CZ19" i="4"/>
  <c r="CZ152" i="4"/>
  <c r="CZ21" i="4"/>
  <c r="CZ193" i="4"/>
  <c r="CZ161" i="4"/>
  <c r="CZ181" i="4"/>
  <c r="CZ148" i="4"/>
  <c r="CZ157" i="4"/>
  <c r="CZ28" i="4"/>
  <c r="CZ9" i="4"/>
  <c r="CZ154" i="4"/>
  <c r="DB199" i="4" l="1"/>
  <c r="DB198" i="4"/>
  <c r="DB74" i="4"/>
  <c r="DB79" i="4"/>
  <c r="DB80" i="4"/>
  <c r="DB64" i="4"/>
  <c r="DB71" i="4"/>
  <c r="DB196" i="4"/>
  <c r="DB197" i="4"/>
  <c r="DB43" i="4"/>
  <c r="DB25" i="4"/>
  <c r="DB75" i="4"/>
  <c r="DB52" i="4"/>
  <c r="DB45" i="4"/>
  <c r="DB53" i="4"/>
  <c r="DB54" i="4"/>
  <c r="DB62" i="4"/>
  <c r="DB61" i="4"/>
  <c r="DB34" i="4"/>
  <c r="DB44" i="4"/>
  <c r="DB78" i="4"/>
  <c r="DB73" i="4"/>
  <c r="DB63" i="4"/>
  <c r="DB70" i="4"/>
  <c r="DB77" i="4"/>
  <c r="DB69" i="4"/>
  <c r="DB82" i="4"/>
  <c r="DB59" i="4"/>
  <c r="DB65" i="4"/>
  <c r="DB55" i="4"/>
  <c r="DB60" i="4"/>
  <c r="DB42" i="4"/>
  <c r="DB144" i="4"/>
  <c r="DB76" i="4"/>
  <c r="DB106" i="4"/>
  <c r="DB83" i="4"/>
  <c r="DB51" i="4"/>
  <c r="DB84" i="4"/>
  <c r="DB32" i="4"/>
  <c r="DB94" i="4"/>
  <c r="DB105" i="4"/>
  <c r="DB33" i="4"/>
  <c r="DB113" i="4"/>
  <c r="DB24" i="4"/>
  <c r="DB136" i="4"/>
  <c r="DB138" i="4"/>
  <c r="DB67" i="4"/>
  <c r="DB93" i="4"/>
  <c r="DB145" i="4"/>
  <c r="DB107" i="4"/>
  <c r="DB121" i="4"/>
  <c r="DB97" i="4"/>
  <c r="DB96" i="4"/>
  <c r="DB123" i="4"/>
  <c r="DB129" i="4"/>
  <c r="DB143" i="4"/>
  <c r="DB142" i="4"/>
  <c r="DB85" i="4"/>
  <c r="DB99" i="4"/>
  <c r="DB98" i="4"/>
  <c r="DB31" i="4"/>
  <c r="DB58" i="4"/>
  <c r="DB15" i="4"/>
  <c r="DB100" i="4"/>
  <c r="DB128" i="4"/>
  <c r="DB41" i="4"/>
  <c r="DB30" i="4"/>
  <c r="DB101" i="4"/>
  <c r="DB134" i="4"/>
  <c r="DB135" i="4"/>
  <c r="DB118" i="4"/>
  <c r="DB40" i="4"/>
  <c r="DB95" i="4"/>
  <c r="DB130" i="4"/>
  <c r="DB104" i="4"/>
  <c r="DB111" i="4"/>
  <c r="DB122" i="4"/>
  <c r="DB50" i="4"/>
  <c r="DB139" i="4"/>
  <c r="DB140" i="4"/>
  <c r="DB137" i="4"/>
  <c r="DB115" i="4"/>
  <c r="DB23" i="4"/>
  <c r="DB16" i="4"/>
  <c r="DB132" i="4"/>
  <c r="DB26" i="4"/>
  <c r="DB27" i="4"/>
  <c r="DB117" i="4"/>
  <c r="DB116" i="4"/>
  <c r="DB146" i="4"/>
  <c r="DB108" i="4"/>
  <c r="DB172" i="4"/>
  <c r="DB72" i="4"/>
  <c r="DB162" i="4"/>
  <c r="DB81" i="4"/>
  <c r="DB102" i="4"/>
  <c r="DB124" i="4"/>
  <c r="DB114" i="4"/>
  <c r="DB88" i="4"/>
  <c r="DB133" i="4"/>
  <c r="DB120" i="4"/>
  <c r="DB127" i="4"/>
  <c r="DB167" i="4"/>
  <c r="DB68" i="4"/>
  <c r="DB126" i="4"/>
  <c r="DB49" i="4"/>
  <c r="DB119" i="4"/>
  <c r="DB131" i="4"/>
  <c r="DB66" i="4"/>
  <c r="DB110" i="4"/>
  <c r="DB89" i="4"/>
  <c r="DB56" i="4"/>
  <c r="DB174" i="4"/>
  <c r="DB13" i="4"/>
  <c r="DB109" i="4"/>
  <c r="DB91" i="4"/>
  <c r="DB90" i="4"/>
  <c r="DB103" i="4"/>
  <c r="DB125" i="4"/>
  <c r="DB141" i="4"/>
  <c r="DB57" i="4"/>
  <c r="DB176" i="4"/>
  <c r="DB178" i="4"/>
  <c r="DB36" i="4"/>
  <c r="DB87" i="4"/>
  <c r="DB35" i="4"/>
  <c r="DB158" i="4"/>
  <c r="DB112" i="4"/>
  <c r="DB37" i="4"/>
  <c r="DB48" i="4"/>
  <c r="DB92" i="4"/>
  <c r="DB191" i="4"/>
  <c r="DB46" i="4"/>
  <c r="DB195" i="4"/>
  <c r="DB159" i="4"/>
  <c r="DB86" i="4"/>
  <c r="DB177" i="4"/>
  <c r="DB38" i="4"/>
  <c r="DB47" i="4"/>
  <c r="DB164" i="4"/>
  <c r="AX2" i="38"/>
  <c r="AW3" i="38"/>
  <c r="DD3" i="4"/>
  <c r="DB170" i="4"/>
  <c r="DB150" i="4"/>
  <c r="DB183" i="4"/>
  <c r="DB28" i="4"/>
  <c r="DB9" i="4"/>
  <c r="DB168" i="4"/>
  <c r="DB155" i="4"/>
  <c r="DB6" i="4"/>
  <c r="DB39" i="4"/>
  <c r="DB10" i="4"/>
  <c r="DB163" i="4"/>
  <c r="DB149" i="4"/>
  <c r="DB29" i="4"/>
  <c r="DB189" i="4"/>
  <c r="DB151" i="4"/>
  <c r="DB157" i="4"/>
  <c r="DB21" i="4"/>
  <c r="DB17" i="4"/>
  <c r="DB11" i="4"/>
  <c r="DB184" i="4"/>
  <c r="DB22" i="4"/>
  <c r="DB185" i="4"/>
  <c r="DB194" i="4"/>
  <c r="DB186" i="4"/>
  <c r="DB160" i="4"/>
  <c r="DB165" i="4"/>
  <c r="DB18" i="4"/>
  <c r="DB148" i="4"/>
  <c r="DB153" i="4"/>
  <c r="DB20" i="4"/>
  <c r="DB179" i="4"/>
  <c r="DB173" i="4"/>
  <c r="DB8" i="4"/>
  <c r="DB161" i="4"/>
  <c r="DB188" i="4"/>
  <c r="DB182" i="4"/>
  <c r="DB190" i="4"/>
  <c r="DB166" i="4"/>
  <c r="DB154" i="4"/>
  <c r="DB181" i="4"/>
  <c r="DB187" i="4"/>
  <c r="DB175" i="4"/>
  <c r="DB19" i="4"/>
  <c r="DB192" i="4"/>
  <c r="DB7" i="4"/>
  <c r="DB169" i="4"/>
  <c r="DB156" i="4"/>
  <c r="DB171" i="4"/>
  <c r="DB152" i="4"/>
  <c r="DB147" i="4"/>
  <c r="DB193" i="4"/>
  <c r="DB180" i="4"/>
  <c r="DB14" i="4"/>
  <c r="DD199" i="4" l="1"/>
  <c r="DD198" i="4"/>
  <c r="DD64" i="4"/>
  <c r="DD71" i="4"/>
  <c r="DD74" i="4"/>
  <c r="DD79" i="4"/>
  <c r="DD80" i="4"/>
  <c r="DD197" i="4"/>
  <c r="DD196" i="4"/>
  <c r="DD75" i="4"/>
  <c r="DD25" i="4"/>
  <c r="DD43" i="4"/>
  <c r="DD52" i="4"/>
  <c r="DD53" i="4"/>
  <c r="DD45" i="4"/>
  <c r="DD62" i="4"/>
  <c r="DD78" i="4"/>
  <c r="DD54" i="4"/>
  <c r="DD69" i="4"/>
  <c r="DD73" i="4"/>
  <c r="DD77" i="4"/>
  <c r="DD34" i="4"/>
  <c r="DD63" i="4"/>
  <c r="DD44" i="4"/>
  <c r="DD70" i="4"/>
  <c r="DD61" i="4"/>
  <c r="DD51" i="4"/>
  <c r="DD59" i="4"/>
  <c r="DD60" i="4"/>
  <c r="DD82" i="4"/>
  <c r="DD83" i="4"/>
  <c r="DD42" i="4"/>
  <c r="DD94" i="4"/>
  <c r="DD55" i="4"/>
  <c r="DD113" i="4"/>
  <c r="DD136" i="4"/>
  <c r="DD106" i="4"/>
  <c r="DD24" i="4"/>
  <c r="DD65" i="4"/>
  <c r="DD144" i="4"/>
  <c r="DD84" i="4"/>
  <c r="DD33" i="4"/>
  <c r="DD32" i="4"/>
  <c r="DD105" i="4"/>
  <c r="DD76" i="4"/>
  <c r="DD138" i="4"/>
  <c r="DD93" i="4"/>
  <c r="DD67" i="4"/>
  <c r="DD145" i="4"/>
  <c r="DD97" i="4"/>
  <c r="DD142" i="4"/>
  <c r="DD123" i="4"/>
  <c r="DD129" i="4"/>
  <c r="DD121" i="4"/>
  <c r="DD96" i="4"/>
  <c r="DD99" i="4"/>
  <c r="DD143" i="4"/>
  <c r="DD107" i="4"/>
  <c r="DD85" i="4"/>
  <c r="DD101" i="4"/>
  <c r="DD15" i="4"/>
  <c r="DD128" i="4"/>
  <c r="DD41" i="4"/>
  <c r="DD100" i="4"/>
  <c r="DD31" i="4"/>
  <c r="DD30" i="4"/>
  <c r="DD58" i="4"/>
  <c r="DD98" i="4"/>
  <c r="DD40" i="4"/>
  <c r="DD140" i="4"/>
  <c r="DD104" i="4"/>
  <c r="DD130" i="4"/>
  <c r="DD118" i="4"/>
  <c r="DD134" i="4"/>
  <c r="DD95" i="4"/>
  <c r="DD111" i="4"/>
  <c r="DD139" i="4"/>
  <c r="DD135" i="4"/>
  <c r="DD50" i="4"/>
  <c r="DD23" i="4"/>
  <c r="DD122" i="4"/>
  <c r="DD137" i="4"/>
  <c r="DD133" i="4"/>
  <c r="DD115" i="4"/>
  <c r="DD116" i="4"/>
  <c r="DD26" i="4"/>
  <c r="DD125" i="4"/>
  <c r="DD35" i="4"/>
  <c r="DD117" i="4"/>
  <c r="DD68" i="4"/>
  <c r="DD132" i="4"/>
  <c r="DD81" i="4"/>
  <c r="DD146" i="4"/>
  <c r="DD174" i="4"/>
  <c r="DD110" i="4"/>
  <c r="DD72" i="4"/>
  <c r="DD16" i="4"/>
  <c r="DD27" i="4"/>
  <c r="DD108" i="4"/>
  <c r="DD103" i="4"/>
  <c r="DD172" i="4"/>
  <c r="DD124" i="4"/>
  <c r="DD89" i="4"/>
  <c r="DD167" i="4"/>
  <c r="DD56" i="4"/>
  <c r="DD162" i="4"/>
  <c r="DD49" i="4"/>
  <c r="DD126" i="4"/>
  <c r="DD127" i="4"/>
  <c r="DD141" i="4"/>
  <c r="DD109" i="4"/>
  <c r="DD119" i="4"/>
  <c r="DD131" i="4"/>
  <c r="DD13" i="4"/>
  <c r="DD112" i="4"/>
  <c r="DD66" i="4"/>
  <c r="DD102" i="4"/>
  <c r="DD91" i="4"/>
  <c r="DD178" i="4"/>
  <c r="DD87" i="4"/>
  <c r="DD48" i="4"/>
  <c r="DD57" i="4"/>
  <c r="DD159" i="4"/>
  <c r="DD114" i="4"/>
  <c r="DD120" i="4"/>
  <c r="DD176" i="4"/>
  <c r="DD158" i="4"/>
  <c r="DD86" i="4"/>
  <c r="DD90" i="4"/>
  <c r="DD47" i="4"/>
  <c r="DD37" i="4"/>
  <c r="DD191" i="4"/>
  <c r="DD46" i="4"/>
  <c r="DD92" i="4"/>
  <c r="DD38" i="4"/>
  <c r="DD36" i="4"/>
  <c r="DD88" i="4"/>
  <c r="DD177" i="4"/>
  <c r="DD195" i="4"/>
  <c r="DD164" i="4"/>
  <c r="S80" i="25"/>
  <c r="AY2" i="38"/>
  <c r="AX3" i="38"/>
  <c r="DF3" i="4"/>
  <c r="DD166" i="4"/>
  <c r="DD154" i="4"/>
  <c r="DD22" i="4"/>
  <c r="DD21" i="4"/>
  <c r="DD169" i="4"/>
  <c r="DD155" i="4"/>
  <c r="DD147" i="4"/>
  <c r="DD175" i="4"/>
  <c r="DD183" i="4"/>
  <c r="DD149" i="4"/>
  <c r="DD39" i="4"/>
  <c r="DD163" i="4"/>
  <c r="DD194" i="4"/>
  <c r="DD192" i="4"/>
  <c r="DD184" i="4"/>
  <c r="DD165" i="4"/>
  <c r="DD14" i="4"/>
  <c r="DD168" i="4"/>
  <c r="DD186" i="4"/>
  <c r="DD148" i="4"/>
  <c r="DD160" i="4"/>
  <c r="DD150" i="4"/>
  <c r="DD28" i="4"/>
  <c r="DD185" i="4"/>
  <c r="DD188" i="4"/>
  <c r="DD18" i="4"/>
  <c r="DD10" i="4"/>
  <c r="DD161" i="4"/>
  <c r="DD6" i="4"/>
  <c r="DD156" i="4"/>
  <c r="DD190" i="4"/>
  <c r="DD17" i="4"/>
  <c r="DD152" i="4"/>
  <c r="DD11" i="4"/>
  <c r="DD180" i="4"/>
  <c r="DD171" i="4"/>
  <c r="DD181" i="4"/>
  <c r="DD153" i="4"/>
  <c r="DD157" i="4"/>
  <c r="DD9" i="4"/>
  <c r="DD20" i="4"/>
  <c r="DD151" i="4"/>
  <c r="DD19" i="4"/>
  <c r="DD7" i="4"/>
  <c r="DD170" i="4"/>
  <c r="DD179" i="4"/>
  <c r="DD8" i="4"/>
  <c r="DD189" i="4"/>
  <c r="DD173" i="4"/>
  <c r="DD193" i="4"/>
  <c r="DD29" i="4"/>
  <c r="DD187" i="4"/>
  <c r="DD182" i="4"/>
  <c r="DF199" i="4" l="1"/>
  <c r="DF198" i="4"/>
  <c r="DF80" i="4"/>
  <c r="DF64" i="4"/>
  <c r="DF71" i="4"/>
  <c r="DF74" i="4"/>
  <c r="DF79" i="4"/>
  <c r="DF196" i="4"/>
  <c r="DF197" i="4"/>
  <c r="DF75" i="4"/>
  <c r="DF25" i="4"/>
  <c r="DF43" i="4"/>
  <c r="DF53" i="4"/>
  <c r="DF45" i="4"/>
  <c r="DF54" i="4"/>
  <c r="DF62" i="4"/>
  <c r="DF52" i="4"/>
  <c r="DF69" i="4"/>
  <c r="DF77" i="4"/>
  <c r="DF61" i="4"/>
  <c r="DF73" i="4"/>
  <c r="DF70" i="4"/>
  <c r="DF63" i="4"/>
  <c r="DF78" i="4"/>
  <c r="DF34" i="4"/>
  <c r="DF44" i="4"/>
  <c r="P12" i="4"/>
  <c r="AR12" i="4"/>
  <c r="AR5" i="4" s="1"/>
  <c r="AT12" i="4"/>
  <c r="R12" i="4"/>
  <c r="R5" i="4" s="1"/>
  <c r="AV12" i="4"/>
  <c r="T12" i="4"/>
  <c r="T5" i="4" s="1"/>
  <c r="AX12" i="4"/>
  <c r="V12" i="4"/>
  <c r="V5" i="4" s="1"/>
  <c r="AZ12" i="4"/>
  <c r="X12" i="4"/>
  <c r="X5" i="4" s="1"/>
  <c r="BB12" i="4"/>
  <c r="Z12" i="4"/>
  <c r="Z5" i="4" s="1"/>
  <c r="BD12" i="4"/>
  <c r="AB12" i="4"/>
  <c r="AB5" i="4" s="1"/>
  <c r="BF12" i="4"/>
  <c r="AD12" i="4"/>
  <c r="AD5" i="4" s="1"/>
  <c r="BH12" i="4"/>
  <c r="AF12" i="4"/>
  <c r="AF5" i="4" s="1"/>
  <c r="BJ12" i="4"/>
  <c r="AH12" i="4"/>
  <c r="AH5" i="4" s="1"/>
  <c r="BL12" i="4"/>
  <c r="AJ12" i="4"/>
  <c r="AJ5" i="4" s="1"/>
  <c r="BN12" i="4"/>
  <c r="AL12" i="4"/>
  <c r="AL5" i="4" s="1"/>
  <c r="BP12" i="4"/>
  <c r="AN12" i="4"/>
  <c r="AN5" i="4" s="1"/>
  <c r="BR12" i="4"/>
  <c r="AP12" i="4"/>
  <c r="AP5" i="4" s="1"/>
  <c r="BT12" i="4"/>
  <c r="BV12" i="4"/>
  <c r="BX12" i="4"/>
  <c r="BZ12" i="4"/>
  <c r="CB12" i="4"/>
  <c r="CD12" i="4"/>
  <c r="CF12" i="4"/>
  <c r="CH12" i="4"/>
  <c r="CJ12" i="4"/>
  <c r="CL12" i="4"/>
  <c r="CN12" i="4"/>
  <c r="CP12" i="4"/>
  <c r="CR12" i="4"/>
  <c r="CT12" i="4"/>
  <c r="CV12" i="4"/>
  <c r="CX12" i="4"/>
  <c r="CZ12" i="4"/>
  <c r="DB12" i="4"/>
  <c r="DD12" i="4"/>
  <c r="DF82" i="4"/>
  <c r="DF83" i="4"/>
  <c r="DF42" i="4"/>
  <c r="DF51" i="4"/>
  <c r="DF59" i="4"/>
  <c r="DF65" i="4"/>
  <c r="DF144" i="4"/>
  <c r="DF60" i="4"/>
  <c r="DF55" i="4"/>
  <c r="DF32" i="4"/>
  <c r="DF33" i="4"/>
  <c r="DF84" i="4"/>
  <c r="DF113" i="4"/>
  <c r="DF105" i="4"/>
  <c r="DF106" i="4"/>
  <c r="DF24" i="4"/>
  <c r="DF76" i="4"/>
  <c r="DF94" i="4"/>
  <c r="DF136" i="4"/>
  <c r="DF145" i="4"/>
  <c r="DF67" i="4"/>
  <c r="DF93" i="4"/>
  <c r="DF138" i="4"/>
  <c r="DF107" i="4"/>
  <c r="DF121" i="4"/>
  <c r="DF97" i="4"/>
  <c r="DF123" i="4"/>
  <c r="DF96" i="4"/>
  <c r="DF129" i="4"/>
  <c r="DF143" i="4"/>
  <c r="DF85" i="4"/>
  <c r="DF99" i="4"/>
  <c r="DF98" i="4"/>
  <c r="DF30" i="4"/>
  <c r="DF142" i="4"/>
  <c r="DF41" i="4"/>
  <c r="DF58" i="4"/>
  <c r="DF15" i="4"/>
  <c r="DF100" i="4"/>
  <c r="DF31" i="4"/>
  <c r="DF101" i="4"/>
  <c r="DF40" i="4"/>
  <c r="DF135" i="4"/>
  <c r="DF130" i="4"/>
  <c r="DF128" i="4"/>
  <c r="DF95" i="4"/>
  <c r="DF134" i="4"/>
  <c r="DF122" i="4"/>
  <c r="DF115" i="4"/>
  <c r="DF140" i="4"/>
  <c r="DF104" i="4"/>
  <c r="DF139" i="4"/>
  <c r="DF118" i="4"/>
  <c r="DF50" i="4"/>
  <c r="DF133" i="4"/>
  <c r="DF111" i="4"/>
  <c r="DF137" i="4"/>
  <c r="DF16" i="4"/>
  <c r="DF23" i="4"/>
  <c r="DF68" i="4"/>
  <c r="DF125" i="4"/>
  <c r="DF132" i="4"/>
  <c r="DF26" i="4"/>
  <c r="DF116" i="4"/>
  <c r="DF35" i="4"/>
  <c r="DF27" i="4"/>
  <c r="DF162" i="4"/>
  <c r="DF72" i="4"/>
  <c r="DF124" i="4"/>
  <c r="DF103" i="4"/>
  <c r="DF114" i="4"/>
  <c r="DF117" i="4"/>
  <c r="DF81" i="4"/>
  <c r="DF12" i="4"/>
  <c r="DF172" i="4"/>
  <c r="DF110" i="4"/>
  <c r="DF108" i="4"/>
  <c r="DF174" i="4"/>
  <c r="DF146" i="4"/>
  <c r="DF120" i="4"/>
  <c r="DF102" i="4"/>
  <c r="DF88" i="4"/>
  <c r="DF13" i="4"/>
  <c r="DF89" i="4"/>
  <c r="DF126" i="4"/>
  <c r="DF49" i="4"/>
  <c r="DF127" i="4"/>
  <c r="DF66" i="4"/>
  <c r="DF131" i="4"/>
  <c r="DF109" i="4"/>
  <c r="DF141" i="4"/>
  <c r="DF91" i="4"/>
  <c r="DF90" i="4"/>
  <c r="DF177" i="4"/>
  <c r="DF159" i="4"/>
  <c r="DF57" i="4"/>
  <c r="DF37" i="4"/>
  <c r="DF167" i="4"/>
  <c r="DF119" i="4"/>
  <c r="DF176" i="4"/>
  <c r="DF56" i="4"/>
  <c r="DF112" i="4"/>
  <c r="DF158" i="4"/>
  <c r="DF48" i="4"/>
  <c r="DF36" i="4"/>
  <c r="DF87" i="4"/>
  <c r="DF195" i="4"/>
  <c r="DF92" i="4"/>
  <c r="DF164" i="4"/>
  <c r="DF38" i="4"/>
  <c r="DF46" i="4"/>
  <c r="DF47" i="4"/>
  <c r="DF178" i="4"/>
  <c r="DF86" i="4"/>
  <c r="DF191" i="4"/>
  <c r="AZ2" i="38"/>
  <c r="AY3" i="38"/>
  <c r="DH3" i="4"/>
  <c r="DF163" i="4"/>
  <c r="DF18" i="4"/>
  <c r="DF149" i="4"/>
  <c r="DF185" i="4"/>
  <c r="DF194" i="4"/>
  <c r="DF193" i="4"/>
  <c r="DF190" i="4"/>
  <c r="DF152" i="4"/>
  <c r="DF151" i="4"/>
  <c r="DF179" i="4"/>
  <c r="DF166" i="4"/>
  <c r="DF20" i="4"/>
  <c r="DF148" i="4"/>
  <c r="DF14" i="4"/>
  <c r="DF171" i="4"/>
  <c r="DF169" i="4"/>
  <c r="DF189" i="4"/>
  <c r="DF181" i="4"/>
  <c r="DF165" i="4"/>
  <c r="DF192" i="4"/>
  <c r="DF153" i="4"/>
  <c r="DF147" i="4"/>
  <c r="DF175" i="4"/>
  <c r="DF186" i="4"/>
  <c r="DF17" i="4"/>
  <c r="DF21" i="4"/>
  <c r="DF39" i="4"/>
  <c r="DF182" i="4"/>
  <c r="DF180" i="4"/>
  <c r="DF161" i="4"/>
  <c r="DF9" i="4"/>
  <c r="DF160" i="4"/>
  <c r="DF168" i="4"/>
  <c r="DF188" i="4"/>
  <c r="DF155" i="4"/>
  <c r="DF8" i="4"/>
  <c r="DF28" i="4"/>
  <c r="DF183" i="4"/>
  <c r="DF150" i="4"/>
  <c r="DF154" i="4"/>
  <c r="DF6" i="4"/>
  <c r="DF22" i="4"/>
  <c r="DF184" i="4"/>
  <c r="DF187" i="4"/>
  <c r="DF10" i="4"/>
  <c r="DF170" i="4"/>
  <c r="DF173" i="4"/>
  <c r="DF19" i="4"/>
  <c r="DF7" i="4"/>
  <c r="DF157" i="4"/>
  <c r="DF11" i="4"/>
  <c r="DF156" i="4"/>
  <c r="DF29" i="4"/>
  <c r="FS4" i="25"/>
  <c r="DH199" i="4" l="1"/>
  <c r="DH198" i="4"/>
  <c r="DH64" i="4"/>
  <c r="DH71" i="4"/>
  <c r="DH80" i="4"/>
  <c r="DH74" i="4"/>
  <c r="DH79" i="4"/>
  <c r="DH196" i="4"/>
  <c r="DH197" i="4"/>
  <c r="DH43" i="4"/>
  <c r="DH75" i="4"/>
  <c r="DH25" i="4"/>
  <c r="DH53" i="4"/>
  <c r="DH52" i="4"/>
  <c r="DH54" i="4"/>
  <c r="DH45" i="4"/>
  <c r="DH62" i="4"/>
  <c r="DH69" i="4"/>
  <c r="DH70" i="4"/>
  <c r="DH78" i="4"/>
  <c r="DH73" i="4"/>
  <c r="DH34" i="4"/>
  <c r="DH77" i="4"/>
  <c r="DH44" i="4"/>
  <c r="DH63" i="4"/>
  <c r="DH61" i="4"/>
  <c r="DH60" i="4"/>
  <c r="DH42" i="4"/>
  <c r="DH83" i="4"/>
  <c r="DH51" i="4"/>
  <c r="DH59" i="4"/>
  <c r="DH33" i="4"/>
  <c r="DH82" i="4"/>
  <c r="DH84" i="4"/>
  <c r="DH65" i="4"/>
  <c r="DH55" i="4"/>
  <c r="DH136" i="4"/>
  <c r="DH94" i="4"/>
  <c r="DH113" i="4"/>
  <c r="DH24" i="4"/>
  <c r="DH32" i="4"/>
  <c r="DH106" i="4"/>
  <c r="DH105" i="4"/>
  <c r="DH144" i="4"/>
  <c r="DH76" i="4"/>
  <c r="DH93" i="4"/>
  <c r="DH138" i="4"/>
  <c r="DH107" i="4"/>
  <c r="DH67" i="4"/>
  <c r="DH121" i="4"/>
  <c r="DH145" i="4"/>
  <c r="DH97" i="4"/>
  <c r="DH96" i="4"/>
  <c r="DH123" i="4"/>
  <c r="DH129" i="4"/>
  <c r="DH142" i="4"/>
  <c r="DH85" i="4"/>
  <c r="DH143" i="4"/>
  <c r="DH99" i="4"/>
  <c r="DH98" i="4"/>
  <c r="DH101" i="4"/>
  <c r="DH30" i="4"/>
  <c r="DH128" i="4"/>
  <c r="DH15" i="4"/>
  <c r="DH100" i="4"/>
  <c r="DH58" i="4"/>
  <c r="DH41" i="4"/>
  <c r="DH134" i="4"/>
  <c r="DH31" i="4"/>
  <c r="DH104" i="4"/>
  <c r="DH50" i="4"/>
  <c r="DH140" i="4"/>
  <c r="DH40" i="4"/>
  <c r="DH118" i="4"/>
  <c r="DH95" i="4"/>
  <c r="DH111" i="4"/>
  <c r="DH122" i="4"/>
  <c r="DH23" i="4"/>
  <c r="DH130" i="4"/>
  <c r="DH139" i="4"/>
  <c r="DH133" i="4"/>
  <c r="DH135" i="4"/>
  <c r="DH16" i="4"/>
  <c r="DH137" i="4"/>
  <c r="DH116" i="4"/>
  <c r="DH132" i="4"/>
  <c r="DH125" i="4"/>
  <c r="DH68" i="4"/>
  <c r="DH162" i="4"/>
  <c r="DH124" i="4"/>
  <c r="DH110" i="4"/>
  <c r="DH27" i="4"/>
  <c r="DH174" i="4"/>
  <c r="DH108" i="4"/>
  <c r="DH103" i="4"/>
  <c r="DH114" i="4"/>
  <c r="DH172" i="4"/>
  <c r="DH146" i="4"/>
  <c r="DH72" i="4"/>
  <c r="DH35" i="4"/>
  <c r="DH12" i="4"/>
  <c r="DH81" i="4"/>
  <c r="DH115" i="4"/>
  <c r="DH26" i="4"/>
  <c r="DH102" i="4"/>
  <c r="DH89" i="4"/>
  <c r="DH88" i="4"/>
  <c r="DH56" i="4"/>
  <c r="DH13" i="4"/>
  <c r="DH120" i="4"/>
  <c r="DH167" i="4"/>
  <c r="DH127" i="4"/>
  <c r="DH91" i="4"/>
  <c r="DH49" i="4"/>
  <c r="DH141" i="4"/>
  <c r="DH109" i="4"/>
  <c r="DH117" i="4"/>
  <c r="DH126" i="4"/>
  <c r="DH90" i="4"/>
  <c r="DH66" i="4"/>
  <c r="DH119" i="4"/>
  <c r="DH112" i="4"/>
  <c r="DH131" i="4"/>
  <c r="DH57" i="4"/>
  <c r="DH36" i="4"/>
  <c r="DH177" i="4"/>
  <c r="DH158" i="4"/>
  <c r="DH159" i="4"/>
  <c r="DH176" i="4"/>
  <c r="DH48" i="4"/>
  <c r="DH92" i="4"/>
  <c r="DH178" i="4"/>
  <c r="DH47" i="4"/>
  <c r="DH164" i="4"/>
  <c r="DH87" i="4"/>
  <c r="DH86" i="4"/>
  <c r="DH38" i="4"/>
  <c r="DH191" i="4"/>
  <c r="DH37" i="4"/>
  <c r="DH195" i="4"/>
  <c r="DH46" i="4"/>
  <c r="BA2" i="38"/>
  <c r="AZ3" i="38"/>
  <c r="DJ3" i="4"/>
  <c r="DH39" i="4"/>
  <c r="DH28" i="4"/>
  <c r="DH186" i="4"/>
  <c r="DH154" i="4"/>
  <c r="DH8" i="4"/>
  <c r="DH160" i="4"/>
  <c r="DH182" i="4"/>
  <c r="DH165" i="4"/>
  <c r="DH190" i="4"/>
  <c r="DH151" i="4"/>
  <c r="DH179" i="4"/>
  <c r="DH173" i="4"/>
  <c r="DH194" i="4"/>
  <c r="DH9" i="4"/>
  <c r="DH166" i="4"/>
  <c r="DH187" i="4"/>
  <c r="DH168" i="4"/>
  <c r="DH14" i="4"/>
  <c r="DH180" i="4"/>
  <c r="DH11" i="4"/>
  <c r="DH170" i="4"/>
  <c r="DH152" i="4"/>
  <c r="DH192" i="4"/>
  <c r="DH185" i="4"/>
  <c r="DH175" i="4"/>
  <c r="DH22" i="4"/>
  <c r="DH147" i="4"/>
  <c r="DH189" i="4"/>
  <c r="DH169" i="4"/>
  <c r="DH21" i="4"/>
  <c r="DH163" i="4"/>
  <c r="DH17" i="4"/>
  <c r="DH157" i="4"/>
  <c r="DH156" i="4"/>
  <c r="DH161" i="4"/>
  <c r="DH193" i="4"/>
  <c r="DH18" i="4"/>
  <c r="DH6" i="4"/>
  <c r="DH188" i="4"/>
  <c r="DH181" i="4"/>
  <c r="DH10" i="4"/>
  <c r="DH183" i="4"/>
  <c r="DH184" i="4"/>
  <c r="DH148" i="4"/>
  <c r="DH7" i="4"/>
  <c r="DH150" i="4"/>
  <c r="DH171" i="4"/>
  <c r="DH149" i="4"/>
  <c r="DH29" i="4"/>
  <c r="DH153" i="4"/>
  <c r="DH19" i="4"/>
  <c r="DH155" i="4"/>
  <c r="DH20" i="4"/>
  <c r="DG4" i="25"/>
  <c r="BH4" i="25"/>
  <c r="DJ199" i="4" l="1"/>
  <c r="DJ198" i="4"/>
  <c r="DJ74" i="4"/>
  <c r="DJ79" i="4"/>
  <c r="DJ80" i="4"/>
  <c r="DJ64" i="4"/>
  <c r="DJ71" i="4"/>
  <c r="DJ196" i="4"/>
  <c r="DJ197" i="4"/>
  <c r="DJ25" i="4"/>
  <c r="DJ43" i="4"/>
  <c r="DJ75" i="4"/>
  <c r="DJ53" i="4"/>
  <c r="DJ52" i="4"/>
  <c r="DJ54" i="4"/>
  <c r="DJ61" i="4"/>
  <c r="DJ78" i="4"/>
  <c r="DJ45" i="4"/>
  <c r="DJ62" i="4"/>
  <c r="DJ34" i="4"/>
  <c r="DJ70" i="4"/>
  <c r="DJ63" i="4"/>
  <c r="DJ69" i="4"/>
  <c r="DJ73" i="4"/>
  <c r="DJ77" i="4"/>
  <c r="DJ44" i="4"/>
  <c r="DJ60" i="4"/>
  <c r="DJ42" i="4"/>
  <c r="DJ51" i="4"/>
  <c r="DJ59" i="4"/>
  <c r="DJ65" i="4"/>
  <c r="DJ55" i="4"/>
  <c r="DJ32" i="4"/>
  <c r="DJ106" i="4"/>
  <c r="DJ144" i="4"/>
  <c r="DJ82" i="4"/>
  <c r="DJ76" i="4"/>
  <c r="DJ136" i="4"/>
  <c r="DJ83" i="4"/>
  <c r="DJ94" i="4"/>
  <c r="DJ84" i="4"/>
  <c r="DJ33" i="4"/>
  <c r="DJ24" i="4"/>
  <c r="DJ113" i="4"/>
  <c r="DJ105" i="4"/>
  <c r="DJ67" i="4"/>
  <c r="DJ93" i="4"/>
  <c r="DJ138" i="4"/>
  <c r="DJ145" i="4"/>
  <c r="DJ121" i="4"/>
  <c r="DJ107" i="4"/>
  <c r="DJ97" i="4"/>
  <c r="DJ142" i="4"/>
  <c r="DJ96" i="4"/>
  <c r="DJ129" i="4"/>
  <c r="DJ143" i="4"/>
  <c r="DJ98" i="4"/>
  <c r="DJ123" i="4"/>
  <c r="DJ85" i="4"/>
  <c r="DJ41" i="4"/>
  <c r="DJ99" i="4"/>
  <c r="DJ101" i="4"/>
  <c r="DJ30" i="4"/>
  <c r="DJ104" i="4"/>
  <c r="DJ40" i="4"/>
  <c r="DJ128" i="4"/>
  <c r="DJ58" i="4"/>
  <c r="DJ134" i="4"/>
  <c r="DJ50" i="4"/>
  <c r="DJ15" i="4"/>
  <c r="DJ130" i="4"/>
  <c r="DJ140" i="4"/>
  <c r="DJ135" i="4"/>
  <c r="DJ23" i="4"/>
  <c r="DJ133" i="4"/>
  <c r="DJ111" i="4"/>
  <c r="DJ95" i="4"/>
  <c r="DJ139" i="4"/>
  <c r="DJ122" i="4"/>
  <c r="DJ31" i="4"/>
  <c r="DJ100" i="4"/>
  <c r="DJ137" i="4"/>
  <c r="DJ118" i="4"/>
  <c r="DJ16" i="4"/>
  <c r="DJ132" i="4"/>
  <c r="DJ115" i="4"/>
  <c r="DJ116" i="4"/>
  <c r="DJ125" i="4"/>
  <c r="DJ35" i="4"/>
  <c r="DJ68" i="4"/>
  <c r="DJ103" i="4"/>
  <c r="DJ81" i="4"/>
  <c r="DJ108" i="4"/>
  <c r="DJ114" i="4"/>
  <c r="DJ26" i="4"/>
  <c r="DJ162" i="4"/>
  <c r="DJ72" i="4"/>
  <c r="DJ174" i="4"/>
  <c r="DJ117" i="4"/>
  <c r="DJ12" i="4"/>
  <c r="DJ27" i="4"/>
  <c r="DJ110" i="4"/>
  <c r="DJ56" i="4"/>
  <c r="DJ146" i="4"/>
  <c r="DJ88" i="4"/>
  <c r="DJ126" i="4"/>
  <c r="DJ120" i="4"/>
  <c r="DJ167" i="4"/>
  <c r="DJ112" i="4"/>
  <c r="DJ109" i="4"/>
  <c r="DJ131" i="4"/>
  <c r="DJ90" i="4"/>
  <c r="DJ127" i="4"/>
  <c r="DJ141" i="4"/>
  <c r="DJ119" i="4"/>
  <c r="DJ124" i="4"/>
  <c r="DJ49" i="4"/>
  <c r="DJ91" i="4"/>
  <c r="DJ172" i="4"/>
  <c r="DJ13" i="4"/>
  <c r="DJ92" i="4"/>
  <c r="DJ159" i="4"/>
  <c r="DJ48" i="4"/>
  <c r="DJ36" i="4"/>
  <c r="DJ177" i="4"/>
  <c r="DJ66" i="4"/>
  <c r="DJ57" i="4"/>
  <c r="DJ158" i="4"/>
  <c r="DJ176" i="4"/>
  <c r="DJ178" i="4"/>
  <c r="DJ87" i="4"/>
  <c r="DJ86" i="4"/>
  <c r="DJ195" i="4"/>
  <c r="DJ46" i="4"/>
  <c r="DJ47" i="4"/>
  <c r="DJ37" i="4"/>
  <c r="DJ38" i="4"/>
  <c r="DJ102" i="4"/>
  <c r="DJ89" i="4"/>
  <c r="DJ191" i="4"/>
  <c r="DJ164" i="4"/>
  <c r="BB2" i="38"/>
  <c r="BA3" i="38"/>
  <c r="DL3" i="4"/>
  <c r="DJ165" i="4"/>
  <c r="DJ180" i="4"/>
  <c r="DJ157" i="4"/>
  <c r="DJ21" i="4"/>
  <c r="DJ194" i="4"/>
  <c r="DJ149" i="4"/>
  <c r="DJ182" i="4"/>
  <c r="DJ187" i="4"/>
  <c r="DJ192" i="4"/>
  <c r="DJ168" i="4"/>
  <c r="DJ148" i="4"/>
  <c r="DJ11" i="4"/>
  <c r="DJ188" i="4"/>
  <c r="DJ181" i="4"/>
  <c r="DJ151" i="4"/>
  <c r="DJ18" i="4"/>
  <c r="DJ156" i="4"/>
  <c r="DJ161" i="4"/>
  <c r="DJ17" i="4"/>
  <c r="DJ183" i="4"/>
  <c r="DJ29" i="4"/>
  <c r="DJ169" i="4"/>
  <c r="DJ153" i="4"/>
  <c r="DJ22" i="4"/>
  <c r="DJ147" i="4"/>
  <c r="DJ152" i="4"/>
  <c r="DJ39" i="4"/>
  <c r="DJ186" i="4"/>
  <c r="DJ185" i="4"/>
  <c r="DJ190" i="4"/>
  <c r="DJ175" i="4"/>
  <c r="DJ150" i="4"/>
  <c r="DJ10" i="4"/>
  <c r="DJ20" i="4"/>
  <c r="DJ163" i="4"/>
  <c r="DJ6" i="4"/>
  <c r="DJ155" i="4"/>
  <c r="DJ170" i="4"/>
  <c r="DJ171" i="4"/>
  <c r="DJ166" i="4"/>
  <c r="DJ14" i="4"/>
  <c r="DJ173" i="4"/>
  <c r="DJ154" i="4"/>
  <c r="DJ28" i="4"/>
  <c r="DJ179" i="4"/>
  <c r="DJ193" i="4"/>
  <c r="DJ184" i="4"/>
  <c r="DJ160" i="4"/>
  <c r="DJ8" i="4"/>
  <c r="DJ9" i="4"/>
  <c r="DJ19" i="4"/>
  <c r="DJ7" i="4"/>
  <c r="DJ189" i="4"/>
  <c r="DL199" i="4" l="1"/>
  <c r="DL198" i="4"/>
  <c r="DL64" i="4"/>
  <c r="DL71" i="4"/>
  <c r="DL74" i="4"/>
  <c r="DL79" i="4"/>
  <c r="DL80" i="4"/>
  <c r="DL196" i="4"/>
  <c r="DL197" i="4"/>
  <c r="DL75" i="4"/>
  <c r="DL43" i="4"/>
  <c r="DL25" i="4"/>
  <c r="DL52" i="4"/>
  <c r="DL54" i="4"/>
  <c r="DL62" i="4"/>
  <c r="DL45" i="4"/>
  <c r="DL53" i="4"/>
  <c r="DL78" i="4"/>
  <c r="DL61" i="4"/>
  <c r="DL70" i="4"/>
  <c r="DL69" i="4"/>
  <c r="DL34" i="4"/>
  <c r="DL73" i="4"/>
  <c r="DL77" i="4"/>
  <c r="DL44" i="4"/>
  <c r="DL63" i="4"/>
  <c r="DL59" i="4"/>
  <c r="DL55" i="4"/>
  <c r="DL42" i="4"/>
  <c r="DL24" i="4"/>
  <c r="DL51" i="4"/>
  <c r="DL32" i="4"/>
  <c r="DL83" i="4"/>
  <c r="DL113" i="4"/>
  <c r="DL60" i="4"/>
  <c r="DL144" i="4"/>
  <c r="DL65" i="4"/>
  <c r="DL84" i="4"/>
  <c r="DL105" i="4"/>
  <c r="DL76" i="4"/>
  <c r="DL94" i="4"/>
  <c r="DL82" i="4"/>
  <c r="DL106" i="4"/>
  <c r="DL33" i="4"/>
  <c r="DL136" i="4"/>
  <c r="DL67" i="4"/>
  <c r="DL121" i="4"/>
  <c r="DL138" i="4"/>
  <c r="DL93" i="4"/>
  <c r="DL145" i="4"/>
  <c r="DL97" i="4"/>
  <c r="DL107" i="4"/>
  <c r="DL96" i="4"/>
  <c r="DL123" i="4"/>
  <c r="DL143" i="4"/>
  <c r="DL142" i="4"/>
  <c r="DL129" i="4"/>
  <c r="DL85" i="4"/>
  <c r="DL99" i="4"/>
  <c r="DL98" i="4"/>
  <c r="DL101" i="4"/>
  <c r="DL30" i="4"/>
  <c r="DL58" i="4"/>
  <c r="DL128" i="4"/>
  <c r="DL15" i="4"/>
  <c r="DL31" i="4"/>
  <c r="DL41" i="4"/>
  <c r="DL104" i="4"/>
  <c r="DL100" i="4"/>
  <c r="DL95" i="4"/>
  <c r="DL135" i="4"/>
  <c r="DL140" i="4"/>
  <c r="DL118" i="4"/>
  <c r="DL130" i="4"/>
  <c r="DL133" i="4"/>
  <c r="DL122" i="4"/>
  <c r="DL111" i="4"/>
  <c r="DL139" i="4"/>
  <c r="DL134" i="4"/>
  <c r="DL23" i="4"/>
  <c r="DL50" i="4"/>
  <c r="DL16" i="4"/>
  <c r="DL115" i="4"/>
  <c r="DL137" i="4"/>
  <c r="DL132" i="4"/>
  <c r="DL40" i="4"/>
  <c r="DL68" i="4"/>
  <c r="DL116" i="4"/>
  <c r="DL35" i="4"/>
  <c r="DL27" i="4"/>
  <c r="DL125" i="4"/>
  <c r="DL117" i="4"/>
  <c r="DL26" i="4"/>
  <c r="DL174" i="4"/>
  <c r="DL108" i="4"/>
  <c r="DL72" i="4"/>
  <c r="DL81" i="4"/>
  <c r="DL162" i="4"/>
  <c r="DL110" i="4"/>
  <c r="DL172" i="4"/>
  <c r="DL102" i="4"/>
  <c r="DL88" i="4"/>
  <c r="DL13" i="4"/>
  <c r="DL126" i="4"/>
  <c r="DL103" i="4"/>
  <c r="DL127" i="4"/>
  <c r="DL120" i="4"/>
  <c r="DL12" i="4"/>
  <c r="DL146" i="4"/>
  <c r="DL124" i="4"/>
  <c r="DL89" i="4"/>
  <c r="DL56" i="4"/>
  <c r="DL66" i="4"/>
  <c r="DL119" i="4"/>
  <c r="DL131" i="4"/>
  <c r="DL109" i="4"/>
  <c r="DL167" i="4"/>
  <c r="DL91" i="4"/>
  <c r="DL141" i="4"/>
  <c r="DL49" i="4"/>
  <c r="DL90" i="4"/>
  <c r="DL57" i="4"/>
  <c r="DL36" i="4"/>
  <c r="DL178" i="4"/>
  <c r="DL37" i="4"/>
  <c r="DL112" i="4"/>
  <c r="DL87" i="4"/>
  <c r="DL92" i="4"/>
  <c r="DL158" i="4"/>
  <c r="DL176" i="4"/>
  <c r="DL46" i="4"/>
  <c r="DL86" i="4"/>
  <c r="DL47" i="4"/>
  <c r="DL48" i="4"/>
  <c r="DL195" i="4"/>
  <c r="DL164" i="4"/>
  <c r="DL159" i="4"/>
  <c r="DL191" i="4"/>
  <c r="DL114" i="4"/>
  <c r="DL177" i="4"/>
  <c r="DL38" i="4"/>
  <c r="BC2" i="38"/>
  <c r="BB3" i="38"/>
  <c r="DN3" i="4"/>
  <c r="DL17" i="4"/>
  <c r="DL181" i="4"/>
  <c r="DL182" i="4"/>
  <c r="DL7" i="4"/>
  <c r="DL6" i="4"/>
  <c r="DL154" i="4"/>
  <c r="DL14" i="4"/>
  <c r="DL160" i="4"/>
  <c r="DL28" i="4"/>
  <c r="DL171" i="4"/>
  <c r="DL8" i="4"/>
  <c r="DL194" i="4"/>
  <c r="DL11" i="4"/>
  <c r="DL180" i="4"/>
  <c r="DL9" i="4"/>
  <c r="DL153" i="4"/>
  <c r="DL19" i="4"/>
  <c r="DL147" i="4"/>
  <c r="DL185" i="4"/>
  <c r="DL166" i="4"/>
  <c r="DL148" i="4"/>
  <c r="DL183" i="4"/>
  <c r="DL179" i="4"/>
  <c r="DL152" i="4"/>
  <c r="DL39" i="4"/>
  <c r="DL190" i="4"/>
  <c r="DL157" i="4"/>
  <c r="DL155" i="4"/>
  <c r="DL168" i="4"/>
  <c r="DL29" i="4"/>
  <c r="DL149" i="4"/>
  <c r="DL173" i="4"/>
  <c r="DL20" i="4"/>
  <c r="DL189" i="4"/>
  <c r="DL156" i="4"/>
  <c r="DL161" i="4"/>
  <c r="DL18" i="4"/>
  <c r="DL170" i="4"/>
  <c r="DL22" i="4"/>
  <c r="DL188" i="4"/>
  <c r="DL151" i="4"/>
  <c r="DL193" i="4"/>
  <c r="DL192" i="4"/>
  <c r="DL169" i="4"/>
  <c r="DL187" i="4"/>
  <c r="DL163" i="4"/>
  <c r="DL184" i="4"/>
  <c r="DL10" i="4"/>
  <c r="DL186" i="4"/>
  <c r="DL165" i="4"/>
  <c r="DL150" i="4"/>
  <c r="DL21" i="4"/>
  <c r="DL175" i="4"/>
  <c r="Q6" i="3"/>
  <c r="DN199" i="4" l="1"/>
  <c r="DN198" i="4"/>
  <c r="DN64" i="4"/>
  <c r="DN71" i="4"/>
  <c r="DN74" i="4"/>
  <c r="DN79" i="4"/>
  <c r="DN80" i="4"/>
  <c r="DN196" i="4"/>
  <c r="DN197" i="4"/>
  <c r="DN43" i="4"/>
  <c r="DN75" i="4"/>
  <c r="DN25" i="4"/>
  <c r="DN53" i="4"/>
  <c r="DN52" i="4"/>
  <c r="DN54" i="4"/>
  <c r="DN45" i="4"/>
  <c r="DN78" i="4"/>
  <c r="DN61" i="4"/>
  <c r="DN70" i="4"/>
  <c r="DN34" i="4"/>
  <c r="DN69" i="4"/>
  <c r="DN73" i="4"/>
  <c r="DN62" i="4"/>
  <c r="DN63" i="4"/>
  <c r="DN77" i="4"/>
  <c r="DN44" i="4"/>
  <c r="DN60" i="4"/>
  <c r="DN59" i="4"/>
  <c r="DN33" i="4"/>
  <c r="DN42" i="4"/>
  <c r="DN65" i="4"/>
  <c r="DN51" i="4"/>
  <c r="DN83" i="4"/>
  <c r="DN136" i="4"/>
  <c r="DN84" i="4"/>
  <c r="DN32" i="4"/>
  <c r="DN106" i="4"/>
  <c r="DN144" i="4"/>
  <c r="DN94" i="4"/>
  <c r="DN105" i="4"/>
  <c r="DN24" i="4"/>
  <c r="DN82" i="4"/>
  <c r="DN55" i="4"/>
  <c r="DN76" i="4"/>
  <c r="DN113" i="4"/>
  <c r="DN67" i="4"/>
  <c r="DN138" i="4"/>
  <c r="DN93" i="4"/>
  <c r="DN121" i="4"/>
  <c r="DN107" i="4"/>
  <c r="DN145" i="4"/>
  <c r="DN123" i="4"/>
  <c r="DN96" i="4"/>
  <c r="DN97" i="4"/>
  <c r="DN142" i="4"/>
  <c r="DN143" i="4"/>
  <c r="DN129" i="4"/>
  <c r="DN85" i="4"/>
  <c r="DN99" i="4"/>
  <c r="DN41" i="4"/>
  <c r="DN98" i="4"/>
  <c r="DN30" i="4"/>
  <c r="DN101" i="4"/>
  <c r="DN31" i="4"/>
  <c r="DN128" i="4"/>
  <c r="DN15" i="4"/>
  <c r="DN134" i="4"/>
  <c r="DN58" i="4"/>
  <c r="DN104" i="4"/>
  <c r="DN100" i="4"/>
  <c r="DN40" i="4"/>
  <c r="DN140" i="4"/>
  <c r="DN135" i="4"/>
  <c r="DN95" i="4"/>
  <c r="DN118" i="4"/>
  <c r="DN130" i="4"/>
  <c r="DN133" i="4"/>
  <c r="DN111" i="4"/>
  <c r="DN50" i="4"/>
  <c r="DN139" i="4"/>
  <c r="DN23" i="4"/>
  <c r="DN122" i="4"/>
  <c r="DN16" i="4"/>
  <c r="DN115" i="4"/>
  <c r="DN137" i="4"/>
  <c r="DN132" i="4"/>
  <c r="DN68" i="4"/>
  <c r="DN125" i="4"/>
  <c r="DN117" i="4"/>
  <c r="DN116" i="4"/>
  <c r="DN35" i="4"/>
  <c r="DN26" i="4"/>
  <c r="DN27" i="4"/>
  <c r="DN146" i="4"/>
  <c r="DN174" i="4"/>
  <c r="DN81" i="4"/>
  <c r="DN162" i="4"/>
  <c r="DN124" i="4"/>
  <c r="DN108" i="4"/>
  <c r="DN12" i="4"/>
  <c r="DN127" i="4"/>
  <c r="DN56" i="4"/>
  <c r="DN126" i="4"/>
  <c r="DN114" i="4"/>
  <c r="DN102" i="4"/>
  <c r="DN72" i="4"/>
  <c r="DN88" i="4"/>
  <c r="DN120" i="4"/>
  <c r="DN172" i="4"/>
  <c r="DN89" i="4"/>
  <c r="DN13" i="4"/>
  <c r="DN167" i="4"/>
  <c r="DN141" i="4"/>
  <c r="DN112" i="4"/>
  <c r="DN119" i="4"/>
  <c r="DN131" i="4"/>
  <c r="DN103" i="4"/>
  <c r="DN90" i="4"/>
  <c r="DN110" i="4"/>
  <c r="DN91" i="4"/>
  <c r="DN49" i="4"/>
  <c r="DN178" i="4"/>
  <c r="DN57" i="4"/>
  <c r="DN48" i="4"/>
  <c r="DN87" i="4"/>
  <c r="DN92" i="4"/>
  <c r="DN66" i="4"/>
  <c r="DN176" i="4"/>
  <c r="DN109" i="4"/>
  <c r="DN158" i="4"/>
  <c r="DN159" i="4"/>
  <c r="DN37" i="4"/>
  <c r="DN46" i="4"/>
  <c r="DN191" i="4"/>
  <c r="DN195" i="4"/>
  <c r="DN177" i="4"/>
  <c r="DN38" i="4"/>
  <c r="DN36" i="4"/>
  <c r="DN164" i="4"/>
  <c r="DN86" i="4"/>
  <c r="DN47" i="4"/>
  <c r="BD2" i="38"/>
  <c r="BC3" i="38"/>
  <c r="DP3" i="4"/>
  <c r="DN184" i="4"/>
  <c r="DN6" i="4"/>
  <c r="DN152" i="4"/>
  <c r="DN151" i="4"/>
  <c r="DN9" i="4"/>
  <c r="DN17" i="4"/>
  <c r="DN161" i="4"/>
  <c r="DN29" i="4"/>
  <c r="DN8" i="4"/>
  <c r="DN11" i="4"/>
  <c r="DN165" i="4"/>
  <c r="DN190" i="4"/>
  <c r="DN170" i="4"/>
  <c r="DN171" i="4"/>
  <c r="DN179" i="4"/>
  <c r="DN157" i="4"/>
  <c r="DN14" i="4"/>
  <c r="DN166" i="4"/>
  <c r="DN182" i="4"/>
  <c r="DN160" i="4"/>
  <c r="DN148" i="4"/>
  <c r="DN22" i="4"/>
  <c r="DN20" i="4"/>
  <c r="DN187" i="4"/>
  <c r="DN10" i="4"/>
  <c r="DN175" i="4"/>
  <c r="DN189" i="4"/>
  <c r="DN180" i="4"/>
  <c r="DN28" i="4"/>
  <c r="DN163" i="4"/>
  <c r="DN21" i="4"/>
  <c r="DN194" i="4"/>
  <c r="DN149" i="4"/>
  <c r="DN192" i="4"/>
  <c r="DN155" i="4"/>
  <c r="DN188" i="4"/>
  <c r="DN147" i="4"/>
  <c r="DN39" i="4"/>
  <c r="DN156" i="4"/>
  <c r="DN154" i="4"/>
  <c r="DN181" i="4"/>
  <c r="DN169" i="4"/>
  <c r="DN18" i="4"/>
  <c r="DN7" i="4"/>
  <c r="DN173" i="4"/>
  <c r="DN183" i="4"/>
  <c r="DN193" i="4"/>
  <c r="DN153" i="4"/>
  <c r="DN186" i="4"/>
  <c r="DN150" i="4"/>
  <c r="DN185" i="4"/>
  <c r="DN19" i="4"/>
  <c r="DN168" i="4"/>
  <c r="Q9" i="3"/>
  <c r="Q10" i="3"/>
  <c r="Q19" i="3"/>
  <c r="Q8" i="3"/>
  <c r="Q20" i="3"/>
  <c r="DP199" i="4" l="1"/>
  <c r="DP198" i="4"/>
  <c r="DP64" i="4"/>
  <c r="DP71" i="4"/>
  <c r="DP74" i="4"/>
  <c r="DP79" i="4"/>
  <c r="DP80" i="4"/>
  <c r="DP197" i="4"/>
  <c r="DP196" i="4"/>
  <c r="DP25" i="4"/>
  <c r="DP43" i="4"/>
  <c r="DP75" i="4"/>
  <c r="DP53" i="4"/>
  <c r="DP78" i="4"/>
  <c r="DP52" i="4"/>
  <c r="DP54" i="4"/>
  <c r="DP62" i="4"/>
  <c r="DP45" i="4"/>
  <c r="DP69" i="4"/>
  <c r="DP61" i="4"/>
  <c r="DP70" i="4"/>
  <c r="DP34" i="4"/>
  <c r="DP44" i="4"/>
  <c r="DP73" i="4"/>
  <c r="DP63" i="4"/>
  <c r="DP77" i="4"/>
  <c r="DP42" i="4"/>
  <c r="DP59" i="4"/>
  <c r="DP83" i="4"/>
  <c r="DP33" i="4"/>
  <c r="DP60" i="4"/>
  <c r="DP55" i="4"/>
  <c r="DP144" i="4"/>
  <c r="DP136" i="4"/>
  <c r="DP84" i="4"/>
  <c r="DP76" i="4"/>
  <c r="DP82" i="4"/>
  <c r="DP32" i="4"/>
  <c r="DP24" i="4"/>
  <c r="DP65" i="4"/>
  <c r="DP113" i="4"/>
  <c r="DP106" i="4"/>
  <c r="DP105" i="4"/>
  <c r="DP51" i="4"/>
  <c r="DP94" i="4"/>
  <c r="DP67" i="4"/>
  <c r="DP138" i="4"/>
  <c r="DP93" i="4"/>
  <c r="DP145" i="4"/>
  <c r="DP107" i="4"/>
  <c r="DP97" i="4"/>
  <c r="DP96" i="4"/>
  <c r="DP85" i="4"/>
  <c r="DP121" i="4"/>
  <c r="DP142" i="4"/>
  <c r="DP143" i="4"/>
  <c r="DP123" i="4"/>
  <c r="DP129" i="4"/>
  <c r="DP99" i="4"/>
  <c r="DP98" i="4"/>
  <c r="DP30" i="4"/>
  <c r="DP128" i="4"/>
  <c r="DP58" i="4"/>
  <c r="DP31" i="4"/>
  <c r="DP41" i="4"/>
  <c r="DP101" i="4"/>
  <c r="DP15" i="4"/>
  <c r="DP100" i="4"/>
  <c r="DP118" i="4"/>
  <c r="DP95" i="4"/>
  <c r="DP50" i="4"/>
  <c r="DP40" i="4"/>
  <c r="DP134" i="4"/>
  <c r="DP135" i="4"/>
  <c r="DP140" i="4"/>
  <c r="DP111" i="4"/>
  <c r="DP130" i="4"/>
  <c r="DP133" i="4"/>
  <c r="DP139" i="4"/>
  <c r="DP23" i="4"/>
  <c r="DP104" i="4"/>
  <c r="DP16" i="4"/>
  <c r="DP122" i="4"/>
  <c r="DP115" i="4"/>
  <c r="DP132" i="4"/>
  <c r="DP137" i="4"/>
  <c r="DP26" i="4"/>
  <c r="DP116" i="4"/>
  <c r="DP68" i="4"/>
  <c r="DP35" i="4"/>
  <c r="DP125" i="4"/>
  <c r="DP146" i="4"/>
  <c r="DP108" i="4"/>
  <c r="DP103" i="4"/>
  <c r="DP27" i="4"/>
  <c r="DP72" i="4"/>
  <c r="DP117" i="4"/>
  <c r="DP174" i="4"/>
  <c r="DP12" i="4"/>
  <c r="DP81" i="4"/>
  <c r="DP172" i="4"/>
  <c r="DP89" i="4"/>
  <c r="DP13" i="4"/>
  <c r="DP88" i="4"/>
  <c r="DP102" i="4"/>
  <c r="DP56" i="4"/>
  <c r="DP126" i="4"/>
  <c r="DP162" i="4"/>
  <c r="DP110" i="4"/>
  <c r="DP114" i="4"/>
  <c r="DP120" i="4"/>
  <c r="DP131" i="4"/>
  <c r="DP66" i="4"/>
  <c r="DP49" i="4"/>
  <c r="DP167" i="4"/>
  <c r="DP124" i="4"/>
  <c r="DP119" i="4"/>
  <c r="DP91" i="4"/>
  <c r="DP141" i="4"/>
  <c r="DP109" i="4"/>
  <c r="DP90" i="4"/>
  <c r="DP46" i="4"/>
  <c r="DP158" i="4"/>
  <c r="DP178" i="4"/>
  <c r="DP176" i="4"/>
  <c r="DP37" i="4"/>
  <c r="DP36" i="4"/>
  <c r="DP112" i="4"/>
  <c r="DP177" i="4"/>
  <c r="DP92" i="4"/>
  <c r="DP57" i="4"/>
  <c r="DP127" i="4"/>
  <c r="DP38" i="4"/>
  <c r="DP47" i="4"/>
  <c r="DP164" i="4"/>
  <c r="DP159" i="4"/>
  <c r="DP191" i="4"/>
  <c r="DP86" i="4"/>
  <c r="DP195" i="4"/>
  <c r="DP87" i="4"/>
  <c r="DP48" i="4"/>
  <c r="BE2" i="38"/>
  <c r="BD3" i="38"/>
  <c r="DR3" i="4"/>
  <c r="DP192" i="4"/>
  <c r="DP156" i="4"/>
  <c r="DP11" i="4"/>
  <c r="DP194" i="4"/>
  <c r="DP166" i="4"/>
  <c r="DP179" i="4"/>
  <c r="DP154" i="4"/>
  <c r="DP184" i="4"/>
  <c r="DP28" i="4"/>
  <c r="DP10" i="4"/>
  <c r="DP8" i="4"/>
  <c r="DP6" i="4"/>
  <c r="DP180" i="4"/>
  <c r="DP183" i="4"/>
  <c r="DP187" i="4"/>
  <c r="DP21" i="4"/>
  <c r="DP153" i="4"/>
  <c r="DP188" i="4"/>
  <c r="DP161" i="4"/>
  <c r="DP190" i="4"/>
  <c r="DP170" i="4"/>
  <c r="DP148" i="4"/>
  <c r="DP9" i="4"/>
  <c r="DP182" i="4"/>
  <c r="DP155" i="4"/>
  <c r="DP181" i="4"/>
  <c r="DP14" i="4"/>
  <c r="DP185" i="4"/>
  <c r="DP152" i="4"/>
  <c r="DP17" i="4"/>
  <c r="DP169" i="4"/>
  <c r="DP165" i="4"/>
  <c r="DP157" i="4"/>
  <c r="DP149" i="4"/>
  <c r="DP160" i="4"/>
  <c r="DP175" i="4"/>
  <c r="DP19" i="4"/>
  <c r="DP22" i="4"/>
  <c r="DP7" i="4"/>
  <c r="DP193" i="4"/>
  <c r="DP168" i="4"/>
  <c r="DP39" i="4"/>
  <c r="DP18" i="4"/>
  <c r="DP173" i="4"/>
  <c r="DP147" i="4"/>
  <c r="DP150" i="4"/>
  <c r="DP189" i="4"/>
  <c r="DP29" i="4"/>
  <c r="DP171" i="4"/>
  <c r="DP163" i="4"/>
  <c r="DP151" i="4"/>
  <c r="DP20" i="4"/>
  <c r="DP186" i="4"/>
  <c r="DH4" i="25"/>
  <c r="DR199" i="4" l="1"/>
  <c r="DR198" i="4"/>
  <c r="DR64" i="4"/>
  <c r="DR71" i="4"/>
  <c r="DR74" i="4"/>
  <c r="DR79" i="4"/>
  <c r="DR80" i="4"/>
  <c r="DR197" i="4"/>
  <c r="DR196" i="4"/>
  <c r="DR75" i="4"/>
  <c r="DR43" i="4"/>
  <c r="DR25" i="4"/>
  <c r="DR53" i="4"/>
  <c r="DR54" i="4"/>
  <c r="DR45" i="4"/>
  <c r="DR52" i="4"/>
  <c r="DR62" i="4"/>
  <c r="DR61" i="4"/>
  <c r="DR78" i="4"/>
  <c r="DR73" i="4"/>
  <c r="DR70" i="4"/>
  <c r="DR77" i="4"/>
  <c r="DR44" i="4"/>
  <c r="DR69" i="4"/>
  <c r="DR63" i="4"/>
  <c r="DR34" i="4"/>
  <c r="DR60" i="4"/>
  <c r="DR59" i="4"/>
  <c r="DR51" i="4"/>
  <c r="DR65" i="4"/>
  <c r="DR83" i="4"/>
  <c r="DR32" i="4"/>
  <c r="DR42" i="4"/>
  <c r="DR76" i="4"/>
  <c r="DR55" i="4"/>
  <c r="DR136" i="4"/>
  <c r="DR82" i="4"/>
  <c r="DR84" i="4"/>
  <c r="DR144" i="4"/>
  <c r="DR106" i="4"/>
  <c r="DR94" i="4"/>
  <c r="DR105" i="4"/>
  <c r="DR113" i="4"/>
  <c r="DR33" i="4"/>
  <c r="DR24" i="4"/>
  <c r="DR138" i="4"/>
  <c r="DR93" i="4"/>
  <c r="DR107" i="4"/>
  <c r="DR121" i="4"/>
  <c r="DR67" i="4"/>
  <c r="DR97" i="4"/>
  <c r="DR142" i="4"/>
  <c r="DR145" i="4"/>
  <c r="DR123" i="4"/>
  <c r="DR129" i="4"/>
  <c r="DR96" i="4"/>
  <c r="DR143" i="4"/>
  <c r="DR98" i="4"/>
  <c r="DR85" i="4"/>
  <c r="DR30" i="4"/>
  <c r="DR99" i="4"/>
  <c r="DR15" i="4"/>
  <c r="DR140" i="4"/>
  <c r="DR58" i="4"/>
  <c r="DR101" i="4"/>
  <c r="DR134" i="4"/>
  <c r="DR41" i="4"/>
  <c r="DR128" i="4"/>
  <c r="DR130" i="4"/>
  <c r="DR95" i="4"/>
  <c r="DR118" i="4"/>
  <c r="DR104" i="4"/>
  <c r="DR135" i="4"/>
  <c r="DR31" i="4"/>
  <c r="DR100" i="4"/>
  <c r="DR40" i="4"/>
  <c r="DR23" i="4"/>
  <c r="DR50" i="4"/>
  <c r="DR133" i="4"/>
  <c r="DR111" i="4"/>
  <c r="DR122" i="4"/>
  <c r="DR139" i="4"/>
  <c r="DR137" i="4"/>
  <c r="DR115" i="4"/>
  <c r="DR125" i="4"/>
  <c r="DR117" i="4"/>
  <c r="DR27" i="4"/>
  <c r="DR116" i="4"/>
  <c r="DR68" i="4"/>
  <c r="DR16" i="4"/>
  <c r="DR132" i="4"/>
  <c r="DR35" i="4"/>
  <c r="DR12" i="4"/>
  <c r="DR110" i="4"/>
  <c r="DR103" i="4"/>
  <c r="DR26" i="4"/>
  <c r="DR124" i="4"/>
  <c r="DR146" i="4"/>
  <c r="DR172" i="4"/>
  <c r="DR13" i="4"/>
  <c r="DR56" i="4"/>
  <c r="DR162" i="4"/>
  <c r="DR102" i="4"/>
  <c r="DR120" i="4"/>
  <c r="DR174" i="4"/>
  <c r="DR89" i="4"/>
  <c r="DR81" i="4"/>
  <c r="DR126" i="4"/>
  <c r="DR167" i="4"/>
  <c r="DR91" i="4"/>
  <c r="DR90" i="4"/>
  <c r="DR119" i="4"/>
  <c r="DR112" i="4"/>
  <c r="DR131" i="4"/>
  <c r="DR88" i="4"/>
  <c r="DR49" i="4"/>
  <c r="DR109" i="4"/>
  <c r="DR108" i="4"/>
  <c r="DR72" i="4"/>
  <c r="DR127" i="4"/>
  <c r="DR141" i="4"/>
  <c r="DR66" i="4"/>
  <c r="DR114" i="4"/>
  <c r="DR159" i="4"/>
  <c r="DR36" i="4"/>
  <c r="DR48" i="4"/>
  <c r="DR87" i="4"/>
  <c r="DR177" i="4"/>
  <c r="DR176" i="4"/>
  <c r="DR158" i="4"/>
  <c r="DR178" i="4"/>
  <c r="DR164" i="4"/>
  <c r="DR191" i="4"/>
  <c r="DR57" i="4"/>
  <c r="DR46" i="4"/>
  <c r="DR37" i="4"/>
  <c r="DR38" i="4"/>
  <c r="DR195" i="4"/>
  <c r="DR92" i="4"/>
  <c r="DR47" i="4"/>
  <c r="DR86" i="4"/>
  <c r="BF2" i="38"/>
  <c r="BE3" i="38"/>
  <c r="DT3" i="4"/>
  <c r="DR11" i="4"/>
  <c r="DR181" i="4"/>
  <c r="DR179" i="4"/>
  <c r="DR151" i="4"/>
  <c r="DR180" i="4"/>
  <c r="DR157" i="4"/>
  <c r="DR173" i="4"/>
  <c r="DR184" i="4"/>
  <c r="DR10" i="4"/>
  <c r="DR186" i="4"/>
  <c r="DR29" i="4"/>
  <c r="DR154" i="4"/>
  <c r="DR28" i="4"/>
  <c r="DR19" i="4"/>
  <c r="DR150" i="4"/>
  <c r="DR22" i="4"/>
  <c r="DR189" i="4"/>
  <c r="DR163" i="4"/>
  <c r="DR18" i="4"/>
  <c r="DR168" i="4"/>
  <c r="DR7" i="4"/>
  <c r="DR6" i="4"/>
  <c r="DR152" i="4"/>
  <c r="DR9" i="4"/>
  <c r="DR155" i="4"/>
  <c r="DR190" i="4"/>
  <c r="DR183" i="4"/>
  <c r="DR17" i="4"/>
  <c r="DR185" i="4"/>
  <c r="DR148" i="4"/>
  <c r="DR170" i="4"/>
  <c r="DR161" i="4"/>
  <c r="DR149" i="4"/>
  <c r="DR147" i="4"/>
  <c r="DR20" i="4"/>
  <c r="DR194" i="4"/>
  <c r="DR171" i="4"/>
  <c r="DR187" i="4"/>
  <c r="DR156" i="4"/>
  <c r="DR166" i="4"/>
  <c r="DR188" i="4"/>
  <c r="DR175" i="4"/>
  <c r="DR182" i="4"/>
  <c r="DR169" i="4"/>
  <c r="DR21" i="4"/>
  <c r="DR14" i="4"/>
  <c r="DR193" i="4"/>
  <c r="DR160" i="4"/>
  <c r="DR153" i="4"/>
  <c r="DR39" i="4"/>
  <c r="DR165" i="4"/>
  <c r="DR192" i="4"/>
  <c r="DR8" i="4"/>
  <c r="DT199" i="4" l="1"/>
  <c r="DT198" i="4"/>
  <c r="DT79" i="4"/>
  <c r="DT80" i="4"/>
  <c r="DT64" i="4"/>
  <c r="DT71" i="4"/>
  <c r="DT74" i="4"/>
  <c r="DT197" i="4"/>
  <c r="DT196" i="4"/>
  <c r="DT43" i="4"/>
  <c r="DT25" i="4"/>
  <c r="DT75" i="4"/>
  <c r="DT53" i="4"/>
  <c r="DT54" i="4"/>
  <c r="DT52" i="4"/>
  <c r="DT45" i="4"/>
  <c r="DT61" i="4"/>
  <c r="DT62" i="4"/>
  <c r="DT44" i="4"/>
  <c r="DT77" i="4"/>
  <c r="DT63" i="4"/>
  <c r="DT34" i="4"/>
  <c r="DT70" i="4"/>
  <c r="DT69" i="4"/>
  <c r="DT78" i="4"/>
  <c r="DT73" i="4"/>
  <c r="DT59" i="4"/>
  <c r="DT60" i="4"/>
  <c r="DT84" i="4"/>
  <c r="DT51" i="4"/>
  <c r="DT55" i="4"/>
  <c r="DT42" i="4"/>
  <c r="DT65" i="4"/>
  <c r="DT113" i="4"/>
  <c r="DT32" i="4"/>
  <c r="DT24" i="4"/>
  <c r="DT83" i="4"/>
  <c r="DT82" i="4"/>
  <c r="DT76" i="4"/>
  <c r="DT136" i="4"/>
  <c r="DT94" i="4"/>
  <c r="DT144" i="4"/>
  <c r="DT105" i="4"/>
  <c r="DT106" i="4"/>
  <c r="DT33" i="4"/>
  <c r="DT138" i="4"/>
  <c r="DT93" i="4"/>
  <c r="DT67" i="4"/>
  <c r="DT145" i="4"/>
  <c r="DT121" i="4"/>
  <c r="DT107" i="4"/>
  <c r="DT97" i="4"/>
  <c r="DT142" i="4"/>
  <c r="DT123" i="4"/>
  <c r="DT129" i="4"/>
  <c r="DT143" i="4"/>
  <c r="DT96" i="4"/>
  <c r="DT85" i="4"/>
  <c r="DT99" i="4"/>
  <c r="DT101" i="4"/>
  <c r="DT98" i="4"/>
  <c r="DT100" i="4"/>
  <c r="DT15" i="4"/>
  <c r="DT41" i="4"/>
  <c r="DT30" i="4"/>
  <c r="DT40" i="4"/>
  <c r="DT58" i="4"/>
  <c r="DT140" i="4"/>
  <c r="DT31" i="4"/>
  <c r="DT104" i="4"/>
  <c r="DT134" i="4"/>
  <c r="DT135" i="4"/>
  <c r="DT118" i="4"/>
  <c r="DT128" i="4"/>
  <c r="DT130" i="4"/>
  <c r="DT111" i="4"/>
  <c r="DT122" i="4"/>
  <c r="DT139" i="4"/>
  <c r="DT133" i="4"/>
  <c r="DT95" i="4"/>
  <c r="DT137" i="4"/>
  <c r="DT23" i="4"/>
  <c r="DT115" i="4"/>
  <c r="DT132" i="4"/>
  <c r="DT50" i="4"/>
  <c r="DT116" i="4"/>
  <c r="DT125" i="4"/>
  <c r="DT117" i="4"/>
  <c r="DT16" i="4"/>
  <c r="DT27" i="4"/>
  <c r="DT81" i="4"/>
  <c r="DT103" i="4"/>
  <c r="DT114" i="4"/>
  <c r="DT174" i="4"/>
  <c r="DT124" i="4"/>
  <c r="DT108" i="4"/>
  <c r="DT68" i="4"/>
  <c r="DT26" i="4"/>
  <c r="DT172" i="4"/>
  <c r="DT72" i="4"/>
  <c r="DT35" i="4"/>
  <c r="DT12" i="4"/>
  <c r="DT162" i="4"/>
  <c r="DT126" i="4"/>
  <c r="DT89" i="4"/>
  <c r="DT88" i="4"/>
  <c r="DT56" i="4"/>
  <c r="DT167" i="4"/>
  <c r="DT102" i="4"/>
  <c r="DT146" i="4"/>
  <c r="DT127" i="4"/>
  <c r="DT120" i="4"/>
  <c r="DT119" i="4"/>
  <c r="DT112" i="4"/>
  <c r="DT141" i="4"/>
  <c r="DT91" i="4"/>
  <c r="DT66" i="4"/>
  <c r="DT110" i="4"/>
  <c r="DT49" i="4"/>
  <c r="DT109" i="4"/>
  <c r="DT13" i="4"/>
  <c r="DT90" i="4"/>
  <c r="DT36" i="4"/>
  <c r="DT37" i="4"/>
  <c r="DT158" i="4"/>
  <c r="DT87" i="4"/>
  <c r="DT177" i="4"/>
  <c r="DT92" i="4"/>
  <c r="DT131" i="4"/>
  <c r="DT48" i="4"/>
  <c r="DT57" i="4"/>
  <c r="DT159" i="4"/>
  <c r="DT176" i="4"/>
  <c r="DT164" i="4"/>
  <c r="DT38" i="4"/>
  <c r="DT46" i="4"/>
  <c r="DT47" i="4"/>
  <c r="DT191" i="4"/>
  <c r="DT178" i="4"/>
  <c r="DT86" i="4"/>
  <c r="DT195" i="4"/>
  <c r="BG2" i="38"/>
  <c r="BF3" i="38"/>
  <c r="DV3" i="4"/>
  <c r="DT193" i="4"/>
  <c r="DT168" i="4"/>
  <c r="DT154" i="4"/>
  <c r="DT9" i="4"/>
  <c r="DT20" i="4"/>
  <c r="DT171" i="4"/>
  <c r="DT6" i="4"/>
  <c r="DT155" i="4"/>
  <c r="DT187" i="4"/>
  <c r="DT156" i="4"/>
  <c r="DT148" i="4"/>
  <c r="DT181" i="4"/>
  <c r="DT175" i="4"/>
  <c r="DT39" i="4"/>
  <c r="DT166" i="4"/>
  <c r="DT194" i="4"/>
  <c r="DT192" i="4"/>
  <c r="DT21" i="4"/>
  <c r="DT22" i="4"/>
  <c r="DT152" i="4"/>
  <c r="DT185" i="4"/>
  <c r="DT163" i="4"/>
  <c r="DT186" i="4"/>
  <c r="DT183" i="4"/>
  <c r="DT149" i="4"/>
  <c r="DT151" i="4"/>
  <c r="DT150" i="4"/>
  <c r="DT180" i="4"/>
  <c r="DT170" i="4"/>
  <c r="DT179" i="4"/>
  <c r="DT29" i="4"/>
  <c r="DT19" i="4"/>
  <c r="DT18" i="4"/>
  <c r="DT11" i="4"/>
  <c r="DT173" i="4"/>
  <c r="DT190" i="4"/>
  <c r="DT157" i="4"/>
  <c r="DT153" i="4"/>
  <c r="DT14" i="4"/>
  <c r="DT7" i="4"/>
  <c r="DT17" i="4"/>
  <c r="DT147" i="4"/>
  <c r="DT184" i="4"/>
  <c r="DT188" i="4"/>
  <c r="DT182" i="4"/>
  <c r="DT169" i="4"/>
  <c r="DT10" i="4"/>
  <c r="DT160" i="4"/>
  <c r="DT8" i="4"/>
  <c r="DT161" i="4"/>
  <c r="DT165" i="4"/>
  <c r="DT189" i="4"/>
  <c r="DT28" i="4"/>
  <c r="BA4" i="25"/>
  <c r="W4" i="25"/>
  <c r="DV199" i="4" l="1"/>
  <c r="DV198" i="4"/>
  <c r="DV64" i="4"/>
  <c r="DV71" i="4"/>
  <c r="DV74" i="4"/>
  <c r="DV79" i="4"/>
  <c r="DV80" i="4"/>
  <c r="DV197" i="4"/>
  <c r="DV196" i="4"/>
  <c r="DV43" i="4"/>
  <c r="DV25" i="4"/>
  <c r="DV75" i="4"/>
  <c r="DV52" i="4"/>
  <c r="DV54" i="4"/>
  <c r="DV53" i="4"/>
  <c r="DV45" i="4"/>
  <c r="DV61" i="4"/>
  <c r="DV70" i="4"/>
  <c r="DV34" i="4"/>
  <c r="DV69" i="4"/>
  <c r="DV63" i="4"/>
  <c r="DV77" i="4"/>
  <c r="DV44" i="4"/>
  <c r="DV62" i="4"/>
  <c r="DV78" i="4"/>
  <c r="DV73" i="4"/>
  <c r="DV60" i="4"/>
  <c r="DV59" i="4"/>
  <c r="DV51" i="4"/>
  <c r="DV33" i="4"/>
  <c r="DV83" i="4"/>
  <c r="DV65" i="4"/>
  <c r="DV82" i="4"/>
  <c r="DV32" i="4"/>
  <c r="DV55" i="4"/>
  <c r="DV24" i="4"/>
  <c r="DV113" i="4"/>
  <c r="DV84" i="4"/>
  <c r="DV136" i="4"/>
  <c r="DV105" i="4"/>
  <c r="DV94" i="4"/>
  <c r="DV144" i="4"/>
  <c r="DV42" i="4"/>
  <c r="DV76" i="4"/>
  <c r="DV106" i="4"/>
  <c r="DV138" i="4"/>
  <c r="DV93" i="4"/>
  <c r="DV67" i="4"/>
  <c r="DV107" i="4"/>
  <c r="DV145" i="4"/>
  <c r="DV121" i="4"/>
  <c r="DV97" i="4"/>
  <c r="DV96" i="4"/>
  <c r="DV123" i="4"/>
  <c r="DV85" i="4"/>
  <c r="DV142" i="4"/>
  <c r="DV99" i="4"/>
  <c r="DV143" i="4"/>
  <c r="DV98" i="4"/>
  <c r="DV41" i="4"/>
  <c r="DV101" i="4"/>
  <c r="DV129" i="4"/>
  <c r="DV30" i="4"/>
  <c r="DV140" i="4"/>
  <c r="DV58" i="4"/>
  <c r="DV15" i="4"/>
  <c r="DV104" i="4"/>
  <c r="DV100" i="4"/>
  <c r="DV128" i="4"/>
  <c r="DV135" i="4"/>
  <c r="DV31" i="4"/>
  <c r="DV40" i="4"/>
  <c r="DV134" i="4"/>
  <c r="DV130" i="4"/>
  <c r="DV50" i="4"/>
  <c r="DV118" i="4"/>
  <c r="DV95" i="4"/>
  <c r="DV23" i="4"/>
  <c r="DV122" i="4"/>
  <c r="DV139" i="4"/>
  <c r="DV133" i="4"/>
  <c r="DV115" i="4"/>
  <c r="DV111" i="4"/>
  <c r="DV132" i="4"/>
  <c r="DV137" i="4"/>
  <c r="DV16" i="4"/>
  <c r="DV68" i="4"/>
  <c r="DV125" i="4"/>
  <c r="DV117" i="4"/>
  <c r="DV27" i="4"/>
  <c r="DV35" i="4"/>
  <c r="DV26" i="4"/>
  <c r="DV146" i="4"/>
  <c r="DV12" i="4"/>
  <c r="DV124" i="4"/>
  <c r="DV114" i="4"/>
  <c r="DV116" i="4"/>
  <c r="DV110" i="4"/>
  <c r="DV108" i="4"/>
  <c r="DV103" i="4"/>
  <c r="DV162" i="4"/>
  <c r="DV81" i="4"/>
  <c r="DV172" i="4"/>
  <c r="DV174" i="4"/>
  <c r="DV49" i="4"/>
  <c r="DV13" i="4"/>
  <c r="DV88" i="4"/>
  <c r="DV89" i="4"/>
  <c r="DV72" i="4"/>
  <c r="DV102" i="4"/>
  <c r="DV167" i="4"/>
  <c r="DV131" i="4"/>
  <c r="DV91" i="4"/>
  <c r="DV90" i="4"/>
  <c r="DV112" i="4"/>
  <c r="DV109" i="4"/>
  <c r="DV127" i="4"/>
  <c r="DV141" i="4"/>
  <c r="DV126" i="4"/>
  <c r="DV56" i="4"/>
  <c r="DV119" i="4"/>
  <c r="DV66" i="4"/>
  <c r="DV87" i="4"/>
  <c r="DV177" i="4"/>
  <c r="DV158" i="4"/>
  <c r="DV178" i="4"/>
  <c r="DV37" i="4"/>
  <c r="DV36" i="4"/>
  <c r="DV159" i="4"/>
  <c r="DV57" i="4"/>
  <c r="DV92" i="4"/>
  <c r="DV120" i="4"/>
  <c r="DV176" i="4"/>
  <c r="DV191" i="4"/>
  <c r="DV38" i="4"/>
  <c r="DV86" i="4"/>
  <c r="DV47" i="4"/>
  <c r="DV46" i="4"/>
  <c r="DV195" i="4"/>
  <c r="DV164" i="4"/>
  <c r="DV48" i="4"/>
  <c r="BH2" i="38"/>
  <c r="BG3" i="38"/>
  <c r="DX3" i="4"/>
  <c r="DV170" i="4"/>
  <c r="DV22" i="4"/>
  <c r="DV160" i="4"/>
  <c r="DV7" i="4"/>
  <c r="DV153" i="4"/>
  <c r="DV11" i="4"/>
  <c r="DV21" i="4"/>
  <c r="DV175" i="4"/>
  <c r="DV179" i="4"/>
  <c r="DV192" i="4"/>
  <c r="DV9" i="4"/>
  <c r="DV152" i="4"/>
  <c r="DV163" i="4"/>
  <c r="DV190" i="4"/>
  <c r="DV171" i="4"/>
  <c r="DV181" i="4"/>
  <c r="DV194" i="4"/>
  <c r="DV166" i="4"/>
  <c r="DV148" i="4"/>
  <c r="DV165" i="4"/>
  <c r="DV180" i="4"/>
  <c r="DV182" i="4"/>
  <c r="DV168" i="4"/>
  <c r="DV149" i="4"/>
  <c r="DV17" i="4"/>
  <c r="DV20" i="4"/>
  <c r="DV161" i="4"/>
  <c r="DV14" i="4"/>
  <c r="DV186" i="4"/>
  <c r="DV157" i="4"/>
  <c r="DV169" i="4"/>
  <c r="DV183" i="4"/>
  <c r="DV19" i="4"/>
  <c r="DV6" i="4"/>
  <c r="DV184" i="4"/>
  <c r="DV28" i="4"/>
  <c r="DV188" i="4"/>
  <c r="DV39" i="4"/>
  <c r="DV154" i="4"/>
  <c r="DV193" i="4"/>
  <c r="DV185" i="4"/>
  <c r="DV187" i="4"/>
  <c r="DV150" i="4"/>
  <c r="DV156" i="4"/>
  <c r="DV151" i="4"/>
  <c r="DV18" i="4"/>
  <c r="DV173" i="4"/>
  <c r="DV155" i="4"/>
  <c r="DV189" i="4"/>
  <c r="DV8" i="4"/>
  <c r="DV29" i="4"/>
  <c r="DV10" i="4"/>
  <c r="DV147" i="4"/>
  <c r="F4" i="25"/>
  <c r="A6" i="25"/>
  <c r="A8" i="25"/>
  <c r="A9" i="25"/>
  <c r="A10" i="25"/>
  <c r="A11" i="25"/>
  <c r="A12" i="25"/>
  <c r="A13" i="25"/>
  <c r="A14" i="25"/>
  <c r="A55" i="25"/>
  <c r="A42" i="25"/>
  <c r="A17" i="25"/>
  <c r="A18" i="25"/>
  <c r="A19" i="25"/>
  <c r="A20" i="25"/>
  <c r="A21" i="25"/>
  <c r="A16" i="25"/>
  <c r="A22" i="25"/>
  <c r="A67" i="25"/>
  <c r="A25" i="25"/>
  <c r="A26" i="25"/>
  <c r="A27" i="25"/>
  <c r="A28" i="25"/>
  <c r="A29" i="25"/>
  <c r="A30" i="25"/>
  <c r="A31" i="25"/>
  <c r="A38" i="25"/>
  <c r="A33" i="25"/>
  <c r="A39" i="25"/>
  <c r="A34" i="25"/>
  <c r="A36" i="25"/>
  <c r="A37" i="25"/>
  <c r="A32" i="25"/>
  <c r="A23" i="25"/>
  <c r="A40" i="25"/>
  <c r="A41" i="25"/>
  <c r="A35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15" i="25"/>
  <c r="A56" i="25"/>
  <c r="A97" i="25"/>
  <c r="A58" i="25"/>
  <c r="A59" i="25"/>
  <c r="A60" i="25"/>
  <c r="A61" i="25"/>
  <c r="A62" i="25"/>
  <c r="A63" i="25"/>
  <c r="A64" i="25"/>
  <c r="A65" i="25"/>
  <c r="A24" i="25"/>
  <c r="A86" i="25"/>
  <c r="A68" i="25"/>
  <c r="A69" i="25"/>
  <c r="A70" i="25"/>
  <c r="A71" i="25"/>
  <c r="A72" i="25"/>
  <c r="A73" i="25"/>
  <c r="A74" i="25"/>
  <c r="A75" i="25"/>
  <c r="A76" i="25"/>
  <c r="A77" i="25"/>
  <c r="A169" i="25"/>
  <c r="A79" i="25"/>
  <c r="A80" i="25"/>
  <c r="A81" i="25"/>
  <c r="A87" i="25"/>
  <c r="A83" i="25"/>
  <c r="A84" i="25"/>
  <c r="A85" i="25"/>
  <c r="A96" i="25"/>
  <c r="A82" i="25"/>
  <c r="A88" i="25"/>
  <c r="A89" i="25"/>
  <c r="A57" i="25"/>
  <c r="A91" i="25"/>
  <c r="A92" i="25"/>
  <c r="A93" i="25"/>
  <c r="A94" i="25"/>
  <c r="A109" i="25"/>
  <c r="A105" i="25"/>
  <c r="A99" i="25"/>
  <c r="A98" i="25"/>
  <c r="A66" i="25"/>
  <c r="A100" i="25"/>
  <c r="A101" i="25"/>
  <c r="A102" i="25"/>
  <c r="A103" i="25"/>
  <c r="A104" i="25"/>
  <c r="A95" i="25"/>
  <c r="A106" i="25"/>
  <c r="A107" i="25"/>
  <c r="A123" i="25"/>
  <c r="A108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90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78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P7" i="3"/>
  <c r="Q7" i="3" s="1"/>
  <c r="DX199" i="4" l="1"/>
  <c r="DX198" i="4"/>
  <c r="DX71" i="4"/>
  <c r="DX74" i="4"/>
  <c r="DX79" i="4"/>
  <c r="DX80" i="4"/>
  <c r="DX64" i="4"/>
  <c r="DX197" i="4"/>
  <c r="DX196" i="4"/>
  <c r="DX75" i="4"/>
  <c r="DX25" i="4"/>
  <c r="DX43" i="4"/>
  <c r="DX54" i="4"/>
  <c r="DX62" i="4"/>
  <c r="DX78" i="4"/>
  <c r="DX52" i="4"/>
  <c r="DX63" i="4"/>
  <c r="DX45" i="4"/>
  <c r="DX70" i="4"/>
  <c r="DX73" i="4"/>
  <c r="DX69" i="4"/>
  <c r="DX77" i="4"/>
  <c r="DX34" i="4"/>
  <c r="DX53" i="4"/>
  <c r="DX44" i="4"/>
  <c r="DX61" i="4"/>
  <c r="DX59" i="4"/>
  <c r="DX83" i="4"/>
  <c r="DX60" i="4"/>
  <c r="DX65" i="4"/>
  <c r="DX84" i="4"/>
  <c r="DX42" i="4"/>
  <c r="DX51" i="4"/>
  <c r="DX82" i="4"/>
  <c r="DX76" i="4"/>
  <c r="DX55" i="4"/>
  <c r="DX113" i="4"/>
  <c r="DX105" i="4"/>
  <c r="DX94" i="4"/>
  <c r="DX136" i="4"/>
  <c r="DX33" i="4"/>
  <c r="DX106" i="4"/>
  <c r="DX24" i="4"/>
  <c r="DX144" i="4"/>
  <c r="DX32" i="4"/>
  <c r="DX93" i="4"/>
  <c r="DX145" i="4"/>
  <c r="DX67" i="4"/>
  <c r="DX107" i="4"/>
  <c r="DX138" i="4"/>
  <c r="DX121" i="4"/>
  <c r="DX97" i="4"/>
  <c r="DX123" i="4"/>
  <c r="DX85" i="4"/>
  <c r="DX142" i="4"/>
  <c r="DX96" i="4"/>
  <c r="DX99" i="4"/>
  <c r="DX143" i="4"/>
  <c r="DX129" i="4"/>
  <c r="DX98" i="4"/>
  <c r="DX41" i="4"/>
  <c r="DX101" i="4"/>
  <c r="DX100" i="4"/>
  <c r="DX128" i="4"/>
  <c r="DX15" i="4"/>
  <c r="DX30" i="4"/>
  <c r="DX58" i="4"/>
  <c r="DX31" i="4"/>
  <c r="DX104" i="4"/>
  <c r="DX140" i="4"/>
  <c r="DX40" i="4"/>
  <c r="DX130" i="4"/>
  <c r="DX134" i="4"/>
  <c r="DX118" i="4"/>
  <c r="DX50" i="4"/>
  <c r="DX95" i="4"/>
  <c r="DX111" i="4"/>
  <c r="DX133" i="4"/>
  <c r="DX139" i="4"/>
  <c r="DX23" i="4"/>
  <c r="DX135" i="4"/>
  <c r="DX122" i="4"/>
  <c r="DX137" i="4"/>
  <c r="DX132" i="4"/>
  <c r="DX16" i="4"/>
  <c r="DX115" i="4"/>
  <c r="DX27" i="4"/>
  <c r="DX68" i="4"/>
  <c r="DX125" i="4"/>
  <c r="DX117" i="4"/>
  <c r="DX35" i="4"/>
  <c r="DX116" i="4"/>
  <c r="DX172" i="4"/>
  <c r="DX146" i="4"/>
  <c r="DX124" i="4"/>
  <c r="DX114" i="4"/>
  <c r="DX162" i="4"/>
  <c r="DX12" i="4"/>
  <c r="DX110" i="4"/>
  <c r="DX103" i="4"/>
  <c r="DX26" i="4"/>
  <c r="DX108" i="4"/>
  <c r="DX81" i="4"/>
  <c r="DX88" i="4"/>
  <c r="DX49" i="4"/>
  <c r="DX174" i="4"/>
  <c r="DX126" i="4"/>
  <c r="DX102" i="4"/>
  <c r="DX127" i="4"/>
  <c r="DX89" i="4"/>
  <c r="DX72" i="4"/>
  <c r="DX56" i="4"/>
  <c r="DX119" i="4"/>
  <c r="DX112" i="4"/>
  <c r="DX167" i="4"/>
  <c r="DX13" i="4"/>
  <c r="DX131" i="4"/>
  <c r="DX120" i="4"/>
  <c r="DX109" i="4"/>
  <c r="DX91" i="4"/>
  <c r="DX90" i="4"/>
  <c r="DX141" i="4"/>
  <c r="DX38" i="4"/>
  <c r="DX177" i="4"/>
  <c r="DX159" i="4"/>
  <c r="DX57" i="4"/>
  <c r="DX46" i="4"/>
  <c r="DX66" i="4"/>
  <c r="DX178" i="4"/>
  <c r="DX48" i="4"/>
  <c r="DX158" i="4"/>
  <c r="DX87" i="4"/>
  <c r="DX92" i="4"/>
  <c r="DX176" i="4"/>
  <c r="DX164" i="4"/>
  <c r="DX86" i="4"/>
  <c r="DX191" i="4"/>
  <c r="DX195" i="4"/>
  <c r="DX47" i="4"/>
  <c r="DX37" i="4"/>
  <c r="DX36" i="4"/>
  <c r="BI2" i="38"/>
  <c r="BH3" i="38"/>
  <c r="DZ3" i="4"/>
  <c r="DX21" i="4"/>
  <c r="DX152" i="4"/>
  <c r="DX175" i="4"/>
  <c r="DX194" i="4"/>
  <c r="DX20" i="4"/>
  <c r="DX151" i="4"/>
  <c r="DX189" i="4"/>
  <c r="DX7" i="4"/>
  <c r="DX8" i="4"/>
  <c r="DX19" i="4"/>
  <c r="DX9" i="4"/>
  <c r="DX6" i="4"/>
  <c r="DX149" i="4"/>
  <c r="DX182" i="4"/>
  <c r="DX193" i="4"/>
  <c r="DX181" i="4"/>
  <c r="DX160" i="4"/>
  <c r="DX10" i="4"/>
  <c r="DX180" i="4"/>
  <c r="DX169" i="4"/>
  <c r="DX188" i="4"/>
  <c r="DX168" i="4"/>
  <c r="DX170" i="4"/>
  <c r="DX157" i="4"/>
  <c r="DX185" i="4"/>
  <c r="DX156" i="4"/>
  <c r="DX190" i="4"/>
  <c r="DX186" i="4"/>
  <c r="DX166" i="4"/>
  <c r="DX154" i="4"/>
  <c r="DX28" i="4"/>
  <c r="DX22" i="4"/>
  <c r="DX11" i="4"/>
  <c r="DX147" i="4"/>
  <c r="DX183" i="4"/>
  <c r="DX179" i="4"/>
  <c r="DX39" i="4"/>
  <c r="DX161" i="4"/>
  <c r="DX155" i="4"/>
  <c r="DX165" i="4"/>
  <c r="DX17" i="4"/>
  <c r="DX192" i="4"/>
  <c r="DX14" i="4"/>
  <c r="DX150" i="4"/>
  <c r="DX171" i="4"/>
  <c r="DX18" i="4"/>
  <c r="DX29" i="4"/>
  <c r="DX173" i="4"/>
  <c r="DX184" i="4"/>
  <c r="DX148" i="4"/>
  <c r="DX153" i="4"/>
  <c r="DX187" i="4"/>
  <c r="DX163" i="4"/>
  <c r="G3" i="5"/>
  <c r="D8" i="3"/>
  <c r="I9" i="3"/>
  <c r="AT4" i="25"/>
  <c r="EQ4" i="25"/>
  <c r="E14" i="3"/>
  <c r="D17" i="3"/>
  <c r="AS4" i="25"/>
  <c r="D12" i="3"/>
  <c r="CK4" i="25"/>
  <c r="D16" i="3" s="1"/>
  <c r="DA4" i="25"/>
  <c r="D18" i="3" s="1"/>
  <c r="D20" i="3"/>
  <c r="D10" i="3"/>
  <c r="DJ4" i="25"/>
  <c r="DF4" i="25"/>
  <c r="DE4" i="25"/>
  <c r="DD4" i="25"/>
  <c r="E4" i="25"/>
  <c r="VS5" i="4"/>
  <c r="OM5" i="4"/>
  <c r="OK5" i="4"/>
  <c r="OI5" i="4"/>
  <c r="OG5" i="4"/>
  <c r="OE5" i="4"/>
  <c r="OC5" i="4"/>
  <c r="OA5" i="4"/>
  <c r="NY5" i="4"/>
  <c r="NW5" i="4"/>
  <c r="NU5" i="4"/>
  <c r="NS5" i="4"/>
  <c r="NQ5" i="4"/>
  <c r="NO5" i="4"/>
  <c r="NM5" i="4"/>
  <c r="NK5" i="4"/>
  <c r="NI5" i="4"/>
  <c r="NG5" i="4"/>
  <c r="NE5" i="4"/>
  <c r="NC5" i="4"/>
  <c r="NA5" i="4"/>
  <c r="MY5" i="4"/>
  <c r="MW5" i="4"/>
  <c r="MU5" i="4"/>
  <c r="MS5" i="4"/>
  <c r="MQ5" i="4"/>
  <c r="MO5" i="4"/>
  <c r="MM5" i="4"/>
  <c r="MK5" i="4"/>
  <c r="MI5" i="4"/>
  <c r="MG5" i="4"/>
  <c r="ME5" i="4"/>
  <c r="MC5" i="4"/>
  <c r="MA5" i="4"/>
  <c r="LY5" i="4"/>
  <c r="LW5" i="4"/>
  <c r="LU5" i="4"/>
  <c r="LS5" i="4"/>
  <c r="LQ5" i="4"/>
  <c r="LO5" i="4"/>
  <c r="LM5" i="4"/>
  <c r="LK5" i="4"/>
  <c r="LI5" i="4"/>
  <c r="LG5" i="4"/>
  <c r="LE5" i="4"/>
  <c r="LC5" i="4"/>
  <c r="LA5" i="4"/>
  <c r="KY5" i="4"/>
  <c r="KW5" i="4"/>
  <c r="KU5" i="4"/>
  <c r="KS5" i="4"/>
  <c r="KQ5" i="4"/>
  <c r="KO5" i="4"/>
  <c r="KM5" i="4"/>
  <c r="KK5" i="4"/>
  <c r="KI5" i="4"/>
  <c r="KG5" i="4"/>
  <c r="KE5" i="4"/>
  <c r="KC5" i="4"/>
  <c r="KA5" i="4"/>
  <c r="JY5" i="4"/>
  <c r="JW5" i="4"/>
  <c r="JU5" i="4"/>
  <c r="JS5" i="4"/>
  <c r="JQ5" i="4"/>
  <c r="JO5" i="4"/>
  <c r="JM5" i="4"/>
  <c r="JK5" i="4"/>
  <c r="JI5" i="4"/>
  <c r="JG5" i="4"/>
  <c r="JE5" i="4"/>
  <c r="JC5" i="4"/>
  <c r="JA5" i="4"/>
  <c r="IY5" i="4"/>
  <c r="IW5" i="4"/>
  <c r="IU5" i="4"/>
  <c r="IS5" i="4"/>
  <c r="IQ5" i="4"/>
  <c r="IO5" i="4"/>
  <c r="IM5" i="4"/>
  <c r="IK5" i="4"/>
  <c r="II5" i="4"/>
  <c r="IG5" i="4"/>
  <c r="IE5" i="4"/>
  <c r="IC5" i="4"/>
  <c r="IA5" i="4"/>
  <c r="HY5" i="4"/>
  <c r="HW5" i="4"/>
  <c r="HU5" i="4"/>
  <c r="HS5" i="4"/>
  <c r="HQ5" i="4"/>
  <c r="HO5" i="4"/>
  <c r="HM5" i="4"/>
  <c r="HK5" i="4"/>
  <c r="HI5" i="4"/>
  <c r="HG5" i="4"/>
  <c r="HE5" i="4"/>
  <c r="HC5" i="4"/>
  <c r="HA5" i="4"/>
  <c r="GY5" i="4"/>
  <c r="GW5" i="4"/>
  <c r="GU5" i="4"/>
  <c r="GS5" i="4"/>
  <c r="GQ5" i="4"/>
  <c r="GO5" i="4"/>
  <c r="GM5" i="4"/>
  <c r="GK5" i="4"/>
  <c r="GG5" i="4"/>
  <c r="GE5" i="4"/>
  <c r="GC5" i="4"/>
  <c r="GA5" i="4"/>
  <c r="FY5" i="4"/>
  <c r="FW5" i="4"/>
  <c r="FU5" i="4"/>
  <c r="FS5" i="4"/>
  <c r="FQ5" i="4"/>
  <c r="FO5" i="4"/>
  <c r="FM5" i="4"/>
  <c r="FK5" i="4"/>
  <c r="FI5" i="4"/>
  <c r="FG5" i="4"/>
  <c r="FE5" i="4"/>
  <c r="FC5" i="4"/>
  <c r="FA5" i="4"/>
  <c r="EY5" i="4"/>
  <c r="EW5" i="4"/>
  <c r="EU5" i="4"/>
  <c r="ES5" i="4"/>
  <c r="EQ5" i="4"/>
  <c r="EO5" i="4"/>
  <c r="EM5" i="4"/>
  <c r="EK5" i="4"/>
  <c r="EI5" i="4"/>
  <c r="EG5" i="4"/>
  <c r="EE5" i="4"/>
  <c r="EC5" i="4"/>
  <c r="EA5" i="4"/>
  <c r="DY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B5" i="4"/>
  <c r="BA5" i="4"/>
  <c r="AZ5" i="4"/>
  <c r="AY5" i="4"/>
  <c r="AX5" i="4"/>
  <c r="AW5" i="4"/>
  <c r="AV5" i="4"/>
  <c r="AU5" i="4"/>
  <c r="AT5" i="4"/>
  <c r="Q5" i="4"/>
  <c r="P5" i="4"/>
  <c r="I4" i="25"/>
  <c r="K4" i="25"/>
  <c r="L4" i="25"/>
  <c r="M4" i="25"/>
  <c r="N4" i="25"/>
  <c r="P4" i="25"/>
  <c r="Q4" i="25"/>
  <c r="Z4" i="25"/>
  <c r="AC4" i="25"/>
  <c r="AD4" i="25"/>
  <c r="D9" i="3"/>
  <c r="AH4" i="25"/>
  <c r="AI4" i="25"/>
  <c r="AK4" i="25"/>
  <c r="AR4" i="25"/>
  <c r="AV4" i="25"/>
  <c r="AY4" i="25"/>
  <c r="D11" i="3"/>
  <c r="BC4" i="25"/>
  <c r="BF4" i="25"/>
  <c r="BG4" i="25"/>
  <c r="BJ4" i="25"/>
  <c r="BM4" i="25"/>
  <c r="D13" i="3"/>
  <c r="H5" i="15" s="1"/>
  <c r="I5" i="15" s="1"/>
  <c r="BQ4" i="25"/>
  <c r="BT4" i="25"/>
  <c r="BY4" i="25"/>
  <c r="CB4" i="25"/>
  <c r="CC4" i="25"/>
  <c r="CD4" i="25"/>
  <c r="D15" i="3" s="1"/>
  <c r="CF4" i="25"/>
  <c r="CJ4" i="25"/>
  <c r="CO4" i="25"/>
  <c r="CR4" i="25"/>
  <c r="CV4" i="25"/>
  <c r="CX4" i="25"/>
  <c r="CY4" i="25"/>
  <c r="DC4" i="25"/>
  <c r="DL4" i="25"/>
  <c r="DM4" i="25"/>
  <c r="DN4" i="25"/>
  <c r="DP4" i="25"/>
  <c r="D19" i="3" s="1"/>
  <c r="DR4" i="25"/>
  <c r="DS4" i="25"/>
  <c r="DU4" i="25"/>
  <c r="DY4" i="25"/>
  <c r="EB4" i="25"/>
  <c r="ED4" i="25"/>
  <c r="D25" i="3" s="1"/>
  <c r="EF4" i="25"/>
  <c r="EI4" i="25"/>
  <c r="EJ4" i="25"/>
  <c r="EK4" i="25"/>
  <c r="D21" i="3" s="1"/>
  <c r="EM4" i="25"/>
  <c r="EP4" i="25"/>
  <c r="ER4" i="25"/>
  <c r="D22" i="3" s="1"/>
  <c r="ET4" i="25"/>
  <c r="EW4" i="25"/>
  <c r="EX4" i="25"/>
  <c r="EY4" i="25"/>
  <c r="D26" i="3" s="1"/>
  <c r="E26" i="3" s="1"/>
  <c r="FA4" i="25"/>
  <c r="FB4" i="25"/>
  <c r="FC4" i="25"/>
  <c r="FD4" i="25"/>
  <c r="FE4" i="25"/>
  <c r="FF4" i="25"/>
  <c r="FH4" i="25"/>
  <c r="FR4" i="25"/>
  <c r="FV4" i="25"/>
  <c r="FY4" i="25"/>
  <c r="GA4" i="25"/>
  <c r="D23" i="3" s="1"/>
  <c r="GC4" i="25"/>
  <c r="A5" i="25"/>
  <c r="J4" i="4"/>
  <c r="Q1" i="3"/>
  <c r="R1" i="15"/>
  <c r="E6" i="3"/>
  <c r="A15" i="3"/>
  <c r="A16" i="3"/>
  <c r="A17" i="3"/>
  <c r="A18" i="3"/>
  <c r="A19" i="3"/>
  <c r="A20" i="3"/>
  <c r="A21" i="3"/>
  <c r="A22" i="3"/>
  <c r="A23" i="3"/>
  <c r="A14" i="3"/>
  <c r="A13" i="3"/>
  <c r="A12" i="3"/>
  <c r="A9" i="3"/>
  <c r="A8" i="3"/>
  <c r="A7" i="3"/>
  <c r="A10" i="3"/>
  <c r="A11" i="3"/>
  <c r="A6" i="3"/>
  <c r="AA206" i="15"/>
  <c r="AA205" i="15"/>
  <c r="AA204" i="15"/>
  <c r="AA203" i="15"/>
  <c r="AA202" i="15"/>
  <c r="AA201" i="15"/>
  <c r="AA200" i="15"/>
  <c r="AA199" i="15"/>
  <c r="AA198" i="15"/>
  <c r="AA197" i="15"/>
  <c r="AA196" i="15"/>
  <c r="AA195" i="15"/>
  <c r="AA194" i="15"/>
  <c r="AA193" i="15"/>
  <c r="AA192" i="15"/>
  <c r="AA191" i="15"/>
  <c r="AA190" i="15"/>
  <c r="AA189" i="15"/>
  <c r="AA188" i="15"/>
  <c r="AA187" i="15"/>
  <c r="AA186" i="15"/>
  <c r="AA185" i="15"/>
  <c r="AA184" i="15"/>
  <c r="AA183" i="15"/>
  <c r="AA182" i="15"/>
  <c r="AA181" i="15"/>
  <c r="AA180" i="15"/>
  <c r="AA179" i="15"/>
  <c r="AA178" i="15"/>
  <c r="AA177" i="15"/>
  <c r="AA176" i="15"/>
  <c r="AA175" i="15"/>
  <c r="AA174" i="15"/>
  <c r="AA173" i="15"/>
  <c r="AA172" i="15"/>
  <c r="AA171" i="15"/>
  <c r="AA170" i="15"/>
  <c r="AA169" i="15"/>
  <c r="AA168" i="15"/>
  <c r="AA167" i="15"/>
  <c r="AA166" i="15"/>
  <c r="AA165" i="15"/>
  <c r="AA164" i="15"/>
  <c r="AA163" i="15"/>
  <c r="AA162" i="15"/>
  <c r="AA161" i="15"/>
  <c r="AA160" i="15"/>
  <c r="AA159" i="15"/>
  <c r="AA158" i="15"/>
  <c r="AA157" i="15"/>
  <c r="AA156" i="15"/>
  <c r="AA155" i="15"/>
  <c r="AA154" i="15"/>
  <c r="AA153" i="15"/>
  <c r="AA152" i="15"/>
  <c r="AA151" i="15"/>
  <c r="AA150" i="15"/>
  <c r="AA149" i="15"/>
  <c r="AA148" i="15"/>
  <c r="AA147" i="15"/>
  <c r="AA146" i="15"/>
  <c r="AA145" i="15"/>
  <c r="AA144" i="15"/>
  <c r="AA143" i="15"/>
  <c r="AA142" i="15"/>
  <c r="AA141" i="15"/>
  <c r="AA140" i="15"/>
  <c r="AA139" i="15"/>
  <c r="AA138" i="15"/>
  <c r="AA137" i="15"/>
  <c r="AA136" i="15"/>
  <c r="AA135" i="15"/>
  <c r="AA134" i="15"/>
  <c r="AA133" i="15"/>
  <c r="AA132" i="15"/>
  <c r="AA131" i="15"/>
  <c r="AA130" i="15"/>
  <c r="AA129" i="15"/>
  <c r="AA128" i="15"/>
  <c r="AA127" i="15"/>
  <c r="AA126" i="15"/>
  <c r="AA125" i="15"/>
  <c r="AA124" i="15"/>
  <c r="AA123" i="15"/>
  <c r="AA122" i="15"/>
  <c r="AA121" i="15"/>
  <c r="AA120" i="15"/>
  <c r="AA119" i="15"/>
  <c r="AA118" i="15"/>
  <c r="AA117" i="15"/>
  <c r="AA116" i="15"/>
  <c r="AA115" i="15"/>
  <c r="AA114" i="15"/>
  <c r="AA113" i="15"/>
  <c r="AA112" i="15"/>
  <c r="AA111" i="15"/>
  <c r="AA110" i="15"/>
  <c r="AA109" i="15"/>
  <c r="AA108" i="15"/>
  <c r="AA107" i="15"/>
  <c r="AA106" i="15"/>
  <c r="AA105" i="15"/>
  <c r="AA104" i="15"/>
  <c r="AA103" i="15"/>
  <c r="AA102" i="15"/>
  <c r="AA101" i="15"/>
  <c r="AA100" i="15"/>
  <c r="AA99" i="15"/>
  <c r="AA98" i="15"/>
  <c r="AA97" i="15"/>
  <c r="AA96" i="15"/>
  <c r="AA95" i="15"/>
  <c r="AA94" i="15"/>
  <c r="AA93" i="15"/>
  <c r="AA92" i="15"/>
  <c r="AA91" i="15"/>
  <c r="AA90" i="15"/>
  <c r="AA89" i="15"/>
  <c r="AA88" i="15"/>
  <c r="AA87" i="15"/>
  <c r="AA86" i="15"/>
  <c r="AA85" i="15"/>
  <c r="AA84" i="15"/>
  <c r="AA83" i="15"/>
  <c r="AA82" i="15"/>
  <c r="AA81" i="15"/>
  <c r="AA80" i="15"/>
  <c r="AA79" i="15"/>
  <c r="AA78" i="15"/>
  <c r="AA77" i="15"/>
  <c r="AA76" i="15"/>
  <c r="AA75" i="15"/>
  <c r="AA74" i="15"/>
  <c r="AA73" i="15"/>
  <c r="AA72" i="15"/>
  <c r="AA71" i="15"/>
  <c r="AA70" i="15"/>
  <c r="AA69" i="15"/>
  <c r="AA68" i="15"/>
  <c r="AA67" i="15"/>
  <c r="AA66" i="15"/>
  <c r="AA65" i="15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25" i="15"/>
  <c r="AA24" i="15"/>
  <c r="F23" i="15"/>
  <c r="AA23" i="15"/>
  <c r="F22" i="15"/>
  <c r="AA22" i="15"/>
  <c r="F21" i="15"/>
  <c r="AA21" i="15"/>
  <c r="F20" i="15"/>
  <c r="AA20" i="15"/>
  <c r="AA19" i="15"/>
  <c r="F18" i="15"/>
  <c r="AA18" i="15"/>
  <c r="AA17" i="15"/>
  <c r="F16" i="15"/>
  <c r="AA16" i="15"/>
  <c r="AA15" i="15"/>
  <c r="AA14" i="15"/>
  <c r="AA13" i="15"/>
  <c r="AA12" i="15"/>
  <c r="AA11" i="15"/>
  <c r="AA10" i="15"/>
  <c r="AA9" i="15"/>
  <c r="AA8" i="15"/>
  <c r="AA7" i="15"/>
  <c r="F6" i="15"/>
  <c r="AA4" i="15"/>
  <c r="F4" i="15"/>
  <c r="AA3" i="15"/>
  <c r="Y1" i="15"/>
  <c r="F17" i="15"/>
  <c r="X1" i="15"/>
  <c r="F15" i="15"/>
  <c r="W1" i="15"/>
  <c r="F14" i="15"/>
  <c r="V1" i="15"/>
  <c r="F13" i="15"/>
  <c r="U1" i="15"/>
  <c r="T1" i="15"/>
  <c r="S1" i="15"/>
  <c r="Q1" i="15"/>
  <c r="F8" i="15"/>
  <c r="F12" i="15"/>
  <c r="F9" i="15"/>
  <c r="F11" i="15"/>
  <c r="F10" i="15"/>
  <c r="K2" i="14"/>
  <c r="M64" i="4"/>
  <c r="F3" i="5"/>
  <c r="M8" i="3"/>
  <c r="M22" i="3"/>
  <c r="M25" i="3"/>
  <c r="M21" i="3"/>
  <c r="M20" i="3"/>
  <c r="K10" i="3"/>
  <c r="M10" i="3" s="1"/>
  <c r="K11" i="3"/>
  <c r="M11" i="3" s="1"/>
  <c r="K12" i="3"/>
  <c r="M12" i="3" s="1"/>
  <c r="K13" i="3"/>
  <c r="M13" i="3" s="1"/>
  <c r="K14" i="3"/>
  <c r="M14" i="3" s="1"/>
  <c r="K15" i="3"/>
  <c r="M15" i="3" s="1"/>
  <c r="K17" i="3"/>
  <c r="M17" i="3" s="1"/>
  <c r="K16" i="3"/>
  <c r="M16" i="3" s="1"/>
  <c r="E7" i="3"/>
  <c r="DZ199" i="4" l="1"/>
  <c r="DZ198" i="4"/>
  <c r="DZ71" i="4"/>
  <c r="DZ74" i="4"/>
  <c r="DZ79" i="4"/>
  <c r="DZ80" i="4"/>
  <c r="DZ64" i="4"/>
  <c r="DZ197" i="4"/>
  <c r="DZ196" i="4"/>
  <c r="DZ43" i="4"/>
  <c r="DZ25" i="4"/>
  <c r="DZ75" i="4"/>
  <c r="DZ54" i="4"/>
  <c r="DZ52" i="4"/>
  <c r="DZ45" i="4"/>
  <c r="DZ53" i="4"/>
  <c r="DZ69" i="4"/>
  <c r="DZ62" i="4"/>
  <c r="DZ78" i="4"/>
  <c r="DZ77" i="4"/>
  <c r="DZ63" i="4"/>
  <c r="DZ44" i="4"/>
  <c r="DZ61" i="4"/>
  <c r="DZ34" i="4"/>
  <c r="DZ73" i="4"/>
  <c r="DZ70" i="4"/>
  <c r="DZ60" i="4"/>
  <c r="DZ59" i="4"/>
  <c r="DZ51" i="4"/>
  <c r="DZ82" i="4"/>
  <c r="DZ83" i="4"/>
  <c r="DZ55" i="4"/>
  <c r="DZ42" i="4"/>
  <c r="DZ65" i="4"/>
  <c r="DZ24" i="4"/>
  <c r="DZ144" i="4"/>
  <c r="DZ136" i="4"/>
  <c r="DZ76" i="4"/>
  <c r="DZ105" i="4"/>
  <c r="DZ94" i="4"/>
  <c r="DZ106" i="4"/>
  <c r="DZ113" i="4"/>
  <c r="DZ33" i="4"/>
  <c r="DZ32" i="4"/>
  <c r="DZ84" i="4"/>
  <c r="AB23" i="3"/>
  <c r="AB20" i="3"/>
  <c r="AB13" i="3"/>
  <c r="AB12" i="3"/>
  <c r="DZ107" i="4"/>
  <c r="DZ67" i="4"/>
  <c r="DZ138" i="4"/>
  <c r="DZ93" i="4"/>
  <c r="DZ145" i="4"/>
  <c r="DZ121" i="4"/>
  <c r="DZ96" i="4"/>
  <c r="DZ142" i="4"/>
  <c r="DZ97" i="4"/>
  <c r="DZ123" i="4"/>
  <c r="DZ129" i="4"/>
  <c r="DZ98" i="4"/>
  <c r="DZ143" i="4"/>
  <c r="DZ85" i="4"/>
  <c r="DZ99" i="4"/>
  <c r="DZ41" i="4"/>
  <c r="DZ101" i="4"/>
  <c r="DZ128" i="4"/>
  <c r="DZ140" i="4"/>
  <c r="DZ15" i="4"/>
  <c r="DZ135" i="4"/>
  <c r="DZ100" i="4"/>
  <c r="DZ31" i="4"/>
  <c r="DZ58" i="4"/>
  <c r="DZ30" i="4"/>
  <c r="DZ130" i="4"/>
  <c r="DZ104" i="4"/>
  <c r="DZ134" i="4"/>
  <c r="DZ40" i="4"/>
  <c r="DZ118" i="4"/>
  <c r="DZ111" i="4"/>
  <c r="DZ23" i="4"/>
  <c r="DZ95" i="4"/>
  <c r="DZ50" i="4"/>
  <c r="DZ139" i="4"/>
  <c r="DZ133" i="4"/>
  <c r="DZ122" i="4"/>
  <c r="DZ16" i="4"/>
  <c r="DZ132" i="4"/>
  <c r="DZ137" i="4"/>
  <c r="DZ115" i="4"/>
  <c r="DZ26" i="4"/>
  <c r="DZ116" i="4"/>
  <c r="DZ27" i="4"/>
  <c r="DZ68" i="4"/>
  <c r="DZ35" i="4"/>
  <c r="DZ125" i="4"/>
  <c r="DZ162" i="4"/>
  <c r="DZ174" i="4"/>
  <c r="DZ12" i="4"/>
  <c r="DZ146" i="4"/>
  <c r="DZ110" i="4"/>
  <c r="DZ108" i="4"/>
  <c r="DZ72" i="4"/>
  <c r="DZ117" i="4"/>
  <c r="DZ172" i="4"/>
  <c r="DZ88" i="4"/>
  <c r="DZ114" i="4"/>
  <c r="DZ89" i="4"/>
  <c r="DZ127" i="4"/>
  <c r="DZ124" i="4"/>
  <c r="DZ167" i="4"/>
  <c r="DZ81" i="4"/>
  <c r="DZ103" i="4"/>
  <c r="DZ49" i="4"/>
  <c r="DZ56" i="4"/>
  <c r="DZ120" i="4"/>
  <c r="DZ126" i="4"/>
  <c r="DZ119" i="4"/>
  <c r="DZ109" i="4"/>
  <c r="DZ66" i="4"/>
  <c r="DZ102" i="4"/>
  <c r="DZ141" i="4"/>
  <c r="DZ131" i="4"/>
  <c r="DZ91" i="4"/>
  <c r="DZ90" i="4"/>
  <c r="DZ13" i="4"/>
  <c r="DZ112" i="4"/>
  <c r="DZ177" i="4"/>
  <c r="DZ158" i="4"/>
  <c r="DZ48" i="4"/>
  <c r="DZ36" i="4"/>
  <c r="DZ57" i="4"/>
  <c r="DZ176" i="4"/>
  <c r="DZ178" i="4"/>
  <c r="DZ47" i="4"/>
  <c r="DZ87" i="4"/>
  <c r="DZ92" i="4"/>
  <c r="DZ46" i="4"/>
  <c r="DZ38" i="4"/>
  <c r="DZ86" i="4"/>
  <c r="DZ195" i="4"/>
  <c r="DZ37" i="4"/>
  <c r="DZ164" i="4"/>
  <c r="DZ191" i="4"/>
  <c r="DZ159" i="4"/>
  <c r="AB25" i="3"/>
  <c r="H20" i="15"/>
  <c r="E10" i="3"/>
  <c r="AB10" i="3"/>
  <c r="E19" i="3"/>
  <c r="AB19" i="3"/>
  <c r="E15" i="3"/>
  <c r="E8" i="3"/>
  <c r="AB8" i="3"/>
  <c r="E21" i="3"/>
  <c r="AB21" i="3"/>
  <c r="E16" i="3"/>
  <c r="AB16" i="3"/>
  <c r="Q18" i="3"/>
  <c r="AB18" i="3"/>
  <c r="E11" i="3"/>
  <c r="AB11" i="3"/>
  <c r="AB26" i="3"/>
  <c r="E17" i="3"/>
  <c r="AB17" i="3"/>
  <c r="E22" i="3"/>
  <c r="AB22" i="3"/>
  <c r="E9" i="3"/>
  <c r="AB9" i="3"/>
  <c r="BJ2" i="38"/>
  <c r="BI3" i="38"/>
  <c r="DX5" i="4"/>
  <c r="EB3" i="4"/>
  <c r="DZ180" i="4"/>
  <c r="DZ190" i="4"/>
  <c r="DZ161" i="4"/>
  <c r="DZ6" i="4"/>
  <c r="DZ9" i="4"/>
  <c r="DZ10" i="4"/>
  <c r="DZ173" i="4"/>
  <c r="DZ184" i="4"/>
  <c r="DZ28" i="4"/>
  <c r="DZ192" i="4"/>
  <c r="DZ147" i="4"/>
  <c r="DZ20" i="4"/>
  <c r="DZ149" i="4"/>
  <c r="DZ181" i="4"/>
  <c r="DZ153" i="4"/>
  <c r="DZ165" i="4"/>
  <c r="DZ185" i="4"/>
  <c r="DZ179" i="4"/>
  <c r="DZ187" i="4"/>
  <c r="DZ189" i="4"/>
  <c r="DZ183" i="4"/>
  <c r="DZ17" i="4"/>
  <c r="DZ155" i="4"/>
  <c r="DZ160" i="4"/>
  <c r="DZ157" i="4"/>
  <c r="DZ21" i="4"/>
  <c r="DZ11" i="4"/>
  <c r="DZ168" i="4"/>
  <c r="DZ175" i="4"/>
  <c r="DZ156" i="4"/>
  <c r="DZ39" i="4"/>
  <c r="DZ148" i="4"/>
  <c r="DZ163" i="4"/>
  <c r="DZ154" i="4"/>
  <c r="DZ14" i="4"/>
  <c r="DZ151" i="4"/>
  <c r="DZ22" i="4"/>
  <c r="DZ186" i="4"/>
  <c r="DZ193" i="4"/>
  <c r="DZ29" i="4"/>
  <c r="DZ150" i="4"/>
  <c r="DZ171" i="4"/>
  <c r="DZ18" i="4"/>
  <c r="DZ170" i="4"/>
  <c r="DZ166" i="4"/>
  <c r="DZ8" i="4"/>
  <c r="DZ194" i="4"/>
  <c r="DZ152" i="4"/>
  <c r="DZ169" i="4"/>
  <c r="DZ19" i="4"/>
  <c r="DZ7" i="4"/>
  <c r="DZ182" i="4"/>
  <c r="DZ188" i="4"/>
  <c r="Q21" i="3"/>
  <c r="I21" i="3"/>
  <c r="H2" i="5"/>
  <c r="H3" i="5" s="1"/>
  <c r="EG4" i="25"/>
  <c r="E23" i="3"/>
  <c r="E25" i="3"/>
  <c r="BC5" i="4"/>
  <c r="DT4" i="25"/>
  <c r="H4" i="15"/>
  <c r="I4" i="15" s="1"/>
  <c r="E12" i="3"/>
  <c r="I10" i="3"/>
  <c r="AJ4" i="25"/>
  <c r="I8" i="3"/>
  <c r="I20" i="3"/>
  <c r="E20" i="3"/>
  <c r="H8" i="15"/>
  <c r="E18" i="3"/>
  <c r="H11" i="32"/>
  <c r="C5" i="32"/>
  <c r="I18" i="3"/>
  <c r="I19" i="3"/>
  <c r="E13" i="3"/>
  <c r="H6" i="15"/>
  <c r="I6" i="15" s="1"/>
  <c r="Q9" i="32"/>
  <c r="Q10" i="32"/>
  <c r="Q12" i="32"/>
  <c r="Q11" i="32"/>
  <c r="Q6" i="32"/>
  <c r="C11" i="32"/>
  <c r="C10" i="32"/>
  <c r="C9" i="32"/>
  <c r="C8" i="32"/>
  <c r="D8" i="32" s="1"/>
  <c r="C7" i="32"/>
  <c r="C6" i="32"/>
  <c r="C12" i="32"/>
  <c r="H5" i="32"/>
  <c r="H12" i="32"/>
  <c r="Q7" i="32"/>
  <c r="H13" i="32"/>
  <c r="Q8" i="32"/>
  <c r="R8" i="32" s="1"/>
  <c r="H6" i="32"/>
  <c r="H7" i="32"/>
  <c r="H8" i="32"/>
  <c r="I8" i="32" s="1"/>
  <c r="H9" i="32"/>
  <c r="H10" i="32"/>
  <c r="Q5" i="32"/>
  <c r="EB199" i="4" l="1"/>
  <c r="EB198" i="4"/>
  <c r="EB64" i="4"/>
  <c r="EB71" i="4"/>
  <c r="EB74" i="4"/>
  <c r="EB79" i="4"/>
  <c r="EB80" i="4"/>
  <c r="EB197" i="4"/>
  <c r="EB196" i="4"/>
  <c r="EB25" i="4"/>
  <c r="EB43" i="4"/>
  <c r="EB75" i="4"/>
  <c r="EB52" i="4"/>
  <c r="EB53" i="4"/>
  <c r="EB54" i="4"/>
  <c r="EB45" i="4"/>
  <c r="EB78" i="4"/>
  <c r="EB62" i="4"/>
  <c r="EB77" i="4"/>
  <c r="EB63" i="4"/>
  <c r="EB69" i="4"/>
  <c r="EB34" i="4"/>
  <c r="EB70" i="4"/>
  <c r="EB61" i="4"/>
  <c r="EB44" i="4"/>
  <c r="EB73" i="4"/>
  <c r="EB60" i="4"/>
  <c r="EB59" i="4"/>
  <c r="EB51" i="4"/>
  <c r="EB82" i="4"/>
  <c r="EB33" i="4"/>
  <c r="EB83" i="4"/>
  <c r="EB65" i="4"/>
  <c r="EB32" i="4"/>
  <c r="EB84" i="4"/>
  <c r="EB24" i="4"/>
  <c r="EB136" i="4"/>
  <c r="EB55" i="4"/>
  <c r="EB42" i="4"/>
  <c r="EB106" i="4"/>
  <c r="EB105" i="4"/>
  <c r="EB113" i="4"/>
  <c r="EB76" i="4"/>
  <c r="EB144" i="4"/>
  <c r="EB94" i="4"/>
  <c r="EB67" i="4"/>
  <c r="EB93" i="4"/>
  <c r="EB138" i="4"/>
  <c r="EB121" i="4"/>
  <c r="EB145" i="4"/>
  <c r="EB107" i="4"/>
  <c r="EB96" i="4"/>
  <c r="EB142" i="4"/>
  <c r="EB97" i="4"/>
  <c r="EB129" i="4"/>
  <c r="EB123" i="4"/>
  <c r="EB85" i="4"/>
  <c r="EB99" i="4"/>
  <c r="EB98" i="4"/>
  <c r="EB143" i="4"/>
  <c r="EB101" i="4"/>
  <c r="EB41" i="4"/>
  <c r="EB58" i="4"/>
  <c r="EB15" i="4"/>
  <c r="EB30" i="4"/>
  <c r="EB31" i="4"/>
  <c r="EB100" i="4"/>
  <c r="EB135" i="4"/>
  <c r="EB104" i="4"/>
  <c r="EB128" i="4"/>
  <c r="EB134" i="4"/>
  <c r="EB40" i="4"/>
  <c r="EB95" i="4"/>
  <c r="EB140" i="4"/>
  <c r="EB130" i="4"/>
  <c r="EB23" i="4"/>
  <c r="EB122" i="4"/>
  <c r="EB111" i="4"/>
  <c r="EB50" i="4"/>
  <c r="EB16" i="4"/>
  <c r="EB137" i="4"/>
  <c r="EB118" i="4"/>
  <c r="EB133" i="4"/>
  <c r="EB115" i="4"/>
  <c r="EB116" i="4"/>
  <c r="EB26" i="4"/>
  <c r="EB132" i="4"/>
  <c r="EB125" i="4"/>
  <c r="EB117" i="4"/>
  <c r="EB35" i="4"/>
  <c r="EB68" i="4"/>
  <c r="EB27" i="4"/>
  <c r="EB172" i="4"/>
  <c r="EB146" i="4"/>
  <c r="EB103" i="4"/>
  <c r="EB12" i="4"/>
  <c r="EB72" i="4"/>
  <c r="EB139" i="4"/>
  <c r="EB81" i="4"/>
  <c r="EB127" i="4"/>
  <c r="EB167" i="4"/>
  <c r="EB124" i="4"/>
  <c r="EB13" i="4"/>
  <c r="EB88" i="4"/>
  <c r="EB110" i="4"/>
  <c r="EB114" i="4"/>
  <c r="EB126" i="4"/>
  <c r="EB109" i="4"/>
  <c r="EB108" i="4"/>
  <c r="EB49" i="4"/>
  <c r="EB120" i="4"/>
  <c r="EB89" i="4"/>
  <c r="EB112" i="4"/>
  <c r="EB90" i="4"/>
  <c r="EB119" i="4"/>
  <c r="EB174" i="4"/>
  <c r="EB131" i="4"/>
  <c r="EB91" i="4"/>
  <c r="EB56" i="4"/>
  <c r="EB141" i="4"/>
  <c r="EB176" i="4"/>
  <c r="EB36" i="4"/>
  <c r="EB162" i="4"/>
  <c r="EB178" i="4"/>
  <c r="EB87" i="4"/>
  <c r="EB102" i="4"/>
  <c r="EB66" i="4"/>
  <c r="EB48" i="4"/>
  <c r="EB92" i="4"/>
  <c r="EB57" i="4"/>
  <c r="EB159" i="4"/>
  <c r="EB86" i="4"/>
  <c r="EB37" i="4"/>
  <c r="EB46" i="4"/>
  <c r="EB195" i="4"/>
  <c r="EB158" i="4"/>
  <c r="EB177" i="4"/>
  <c r="EB47" i="4"/>
  <c r="EB191" i="4"/>
  <c r="EB164" i="4"/>
  <c r="EB38" i="4"/>
  <c r="H21" i="15"/>
  <c r="I21" i="15" s="1"/>
  <c r="I20" i="15"/>
  <c r="BK2" i="38"/>
  <c r="BJ3" i="38"/>
  <c r="DZ5" i="4"/>
  <c r="ED3" i="4"/>
  <c r="EB194" i="4"/>
  <c r="EB7" i="4"/>
  <c r="EB157" i="4"/>
  <c r="EB28" i="4"/>
  <c r="EB151" i="4"/>
  <c r="EB20" i="4"/>
  <c r="EB170" i="4"/>
  <c r="EB22" i="4"/>
  <c r="EB161" i="4"/>
  <c r="EB187" i="4"/>
  <c r="EB150" i="4"/>
  <c r="EB29" i="4"/>
  <c r="EB175" i="4"/>
  <c r="EB156" i="4"/>
  <c r="EB186" i="4"/>
  <c r="EB179" i="4"/>
  <c r="EB8" i="4"/>
  <c r="EB180" i="4"/>
  <c r="EB147" i="4"/>
  <c r="EB155" i="4"/>
  <c r="EB171" i="4"/>
  <c r="EB11" i="4"/>
  <c r="EB189" i="4"/>
  <c r="EB152" i="4"/>
  <c r="EB165" i="4"/>
  <c r="EB182" i="4"/>
  <c r="EB168" i="4"/>
  <c r="EB193" i="4"/>
  <c r="EB153" i="4"/>
  <c r="EB10" i="4"/>
  <c r="EB181" i="4"/>
  <c r="EB21" i="4"/>
  <c r="EB19" i="4"/>
  <c r="EB192" i="4"/>
  <c r="EB18" i="4"/>
  <c r="EB166" i="4"/>
  <c r="EB173" i="4"/>
  <c r="EB184" i="4"/>
  <c r="EB14" i="4"/>
  <c r="EB160" i="4"/>
  <c r="EB6" i="4"/>
  <c r="EB9" i="4"/>
  <c r="EB163" i="4"/>
  <c r="EB148" i="4"/>
  <c r="EB183" i="4"/>
  <c r="EB169" i="4"/>
  <c r="EB39" i="4"/>
  <c r="EB190" i="4"/>
  <c r="EB188" i="4"/>
  <c r="EB154" i="4"/>
  <c r="EB185" i="4"/>
  <c r="EB149" i="4"/>
  <c r="EB17" i="4"/>
  <c r="I2" i="5"/>
  <c r="I3" i="5" s="1"/>
  <c r="EH4" i="25"/>
  <c r="AP4" i="25"/>
  <c r="H9" i="15"/>
  <c r="I8" i="15"/>
  <c r="R9" i="32"/>
  <c r="AQ4" i="25"/>
  <c r="D9" i="32"/>
  <c r="I9" i="32"/>
  <c r="ED199" i="4" l="1"/>
  <c r="ED198" i="4"/>
  <c r="ED80" i="4"/>
  <c r="ED64" i="4"/>
  <c r="ED71" i="4"/>
  <c r="ED74" i="4"/>
  <c r="ED79" i="4"/>
  <c r="ED196" i="4"/>
  <c r="ED197" i="4"/>
  <c r="ED75" i="4"/>
  <c r="ED43" i="4"/>
  <c r="ED25" i="4"/>
  <c r="ED53" i="4"/>
  <c r="ED62" i="4"/>
  <c r="ED54" i="4"/>
  <c r="ED61" i="4"/>
  <c r="ED78" i="4"/>
  <c r="ED77" i="4"/>
  <c r="ED45" i="4"/>
  <c r="ED69" i="4"/>
  <c r="ED44" i="4"/>
  <c r="ED73" i="4"/>
  <c r="ED70" i="4"/>
  <c r="ED34" i="4"/>
  <c r="ED52" i="4"/>
  <c r="ED63" i="4"/>
  <c r="ED59" i="4"/>
  <c r="ED82" i="4"/>
  <c r="ED42" i="4"/>
  <c r="ED83" i="4"/>
  <c r="ED65" i="4"/>
  <c r="ED33" i="4"/>
  <c r="ED24" i="4"/>
  <c r="ED94" i="4"/>
  <c r="ED84" i="4"/>
  <c r="ED60" i="4"/>
  <c r="ED144" i="4"/>
  <c r="ED136" i="4"/>
  <c r="ED55" i="4"/>
  <c r="ED113" i="4"/>
  <c r="ED105" i="4"/>
  <c r="ED51" i="4"/>
  <c r="ED106" i="4"/>
  <c r="ED32" i="4"/>
  <c r="ED76" i="4"/>
  <c r="ED121" i="4"/>
  <c r="ED93" i="4"/>
  <c r="ED145" i="4"/>
  <c r="ED67" i="4"/>
  <c r="ED138" i="4"/>
  <c r="ED96" i="4"/>
  <c r="ED142" i="4"/>
  <c r="ED97" i="4"/>
  <c r="ED123" i="4"/>
  <c r="ED143" i="4"/>
  <c r="ED107" i="4"/>
  <c r="ED99" i="4"/>
  <c r="ED129" i="4"/>
  <c r="ED98" i="4"/>
  <c r="ED85" i="4"/>
  <c r="ED101" i="4"/>
  <c r="ED30" i="4"/>
  <c r="ED41" i="4"/>
  <c r="ED58" i="4"/>
  <c r="ED15" i="4"/>
  <c r="ED135" i="4"/>
  <c r="ED104" i="4"/>
  <c r="ED128" i="4"/>
  <c r="ED40" i="4"/>
  <c r="ED100" i="4"/>
  <c r="ED130" i="4"/>
  <c r="ED95" i="4"/>
  <c r="ED140" i="4"/>
  <c r="ED118" i="4"/>
  <c r="ED31" i="4"/>
  <c r="ED50" i="4"/>
  <c r="ED23" i="4"/>
  <c r="ED122" i="4"/>
  <c r="ED111" i="4"/>
  <c r="ED16" i="4"/>
  <c r="ED133" i="4"/>
  <c r="ED139" i="4"/>
  <c r="ED115" i="4"/>
  <c r="ED137" i="4"/>
  <c r="ED134" i="4"/>
  <c r="ED27" i="4"/>
  <c r="ED116" i="4"/>
  <c r="ED68" i="4"/>
  <c r="ED132" i="4"/>
  <c r="ED125" i="4"/>
  <c r="ED117" i="4"/>
  <c r="ED35" i="4"/>
  <c r="ED26" i="4"/>
  <c r="ED81" i="4"/>
  <c r="ED172" i="4"/>
  <c r="ED162" i="4"/>
  <c r="ED146" i="4"/>
  <c r="ED12" i="4"/>
  <c r="ED124" i="4"/>
  <c r="ED108" i="4"/>
  <c r="ED127" i="4"/>
  <c r="ED103" i="4"/>
  <c r="ED102" i="4"/>
  <c r="ED89" i="4"/>
  <c r="ED114" i="4"/>
  <c r="ED120" i="4"/>
  <c r="ED72" i="4"/>
  <c r="ED49" i="4"/>
  <c r="ED126" i="4"/>
  <c r="ED91" i="4"/>
  <c r="ED174" i="4"/>
  <c r="ED110" i="4"/>
  <c r="ED167" i="4"/>
  <c r="ED13" i="4"/>
  <c r="ED88" i="4"/>
  <c r="ED119" i="4"/>
  <c r="ED131" i="4"/>
  <c r="ED90" i="4"/>
  <c r="ED112" i="4"/>
  <c r="ED109" i="4"/>
  <c r="ED57" i="4"/>
  <c r="ED87" i="4"/>
  <c r="ED141" i="4"/>
  <c r="ED159" i="4"/>
  <c r="ED158" i="4"/>
  <c r="ED37" i="4"/>
  <c r="ED92" i="4"/>
  <c r="ED48" i="4"/>
  <c r="ED56" i="4"/>
  <c r="ED66" i="4"/>
  <c r="ED177" i="4"/>
  <c r="ED176" i="4"/>
  <c r="ED46" i="4"/>
  <c r="ED195" i="4"/>
  <c r="ED38" i="4"/>
  <c r="ED191" i="4"/>
  <c r="ED164" i="4"/>
  <c r="ED178" i="4"/>
  <c r="ED47" i="4"/>
  <c r="ED86" i="4"/>
  <c r="ED36" i="4"/>
  <c r="BL2" i="38"/>
  <c r="BK3" i="38"/>
  <c r="EB5" i="4"/>
  <c r="EF3" i="4"/>
  <c r="ED168" i="4"/>
  <c r="ED17" i="4"/>
  <c r="ED29" i="4"/>
  <c r="ED11" i="4"/>
  <c r="ED181" i="4"/>
  <c r="ED19" i="4"/>
  <c r="ED10" i="4"/>
  <c r="ED160" i="4"/>
  <c r="ED21" i="4"/>
  <c r="ED157" i="4"/>
  <c r="ED183" i="4"/>
  <c r="ED18" i="4"/>
  <c r="ED154" i="4"/>
  <c r="ED179" i="4"/>
  <c r="ED9" i="4"/>
  <c r="ED147" i="4"/>
  <c r="ED6" i="4"/>
  <c r="ED149" i="4"/>
  <c r="ED165" i="4"/>
  <c r="ED161" i="4"/>
  <c r="ED148" i="4"/>
  <c r="ED182" i="4"/>
  <c r="ED184" i="4"/>
  <c r="ED22" i="4"/>
  <c r="ED180" i="4"/>
  <c r="ED171" i="4"/>
  <c r="ED156" i="4"/>
  <c r="ED166" i="4"/>
  <c r="ED169" i="4"/>
  <c r="ED28" i="4"/>
  <c r="ED39" i="4"/>
  <c r="ED186" i="4"/>
  <c r="ED189" i="4"/>
  <c r="ED150" i="4"/>
  <c r="ED192" i="4"/>
  <c r="ED185" i="4"/>
  <c r="ED170" i="4"/>
  <c r="ED173" i="4"/>
  <c r="ED153" i="4"/>
  <c r="ED193" i="4"/>
  <c r="ED152" i="4"/>
  <c r="ED155" i="4"/>
  <c r="ED188" i="4"/>
  <c r="ED20" i="4"/>
  <c r="ED8" i="4"/>
  <c r="ED14" i="4"/>
  <c r="ED175" i="4"/>
  <c r="ED190" i="4"/>
  <c r="ED163" i="4"/>
  <c r="ED151" i="4"/>
  <c r="ED194" i="4"/>
  <c r="ED7" i="4"/>
  <c r="ED187" i="4"/>
  <c r="Q22" i="3"/>
  <c r="Q11" i="3"/>
  <c r="I11" i="3"/>
  <c r="J2" i="5"/>
  <c r="J3" i="5" s="1"/>
  <c r="EO4" i="25"/>
  <c r="EN4" i="25"/>
  <c r="I9" i="15"/>
  <c r="H10" i="15"/>
  <c r="R10" i="32"/>
  <c r="AW4" i="25"/>
  <c r="I10" i="32"/>
  <c r="D10" i="32"/>
  <c r="EF199" i="4" l="1"/>
  <c r="EF198" i="4"/>
  <c r="EF64" i="4"/>
  <c r="EF71" i="4"/>
  <c r="EF74" i="4"/>
  <c r="EF79" i="4"/>
  <c r="EF80" i="4"/>
  <c r="EF196" i="4"/>
  <c r="EF197" i="4"/>
  <c r="EF43" i="4"/>
  <c r="EF25" i="4"/>
  <c r="EF75" i="4"/>
  <c r="EF54" i="4"/>
  <c r="EF53" i="4"/>
  <c r="EF52" i="4"/>
  <c r="EF45" i="4"/>
  <c r="EF78" i="4"/>
  <c r="EF73" i="4"/>
  <c r="EF62" i="4"/>
  <c r="EF69" i="4"/>
  <c r="EF77" i="4"/>
  <c r="EF44" i="4"/>
  <c r="EF70" i="4"/>
  <c r="EF34" i="4"/>
  <c r="EF63" i="4"/>
  <c r="EF61" i="4"/>
  <c r="EF59" i="4"/>
  <c r="EF82" i="4"/>
  <c r="EF60" i="4"/>
  <c r="EF24" i="4"/>
  <c r="EF51" i="4"/>
  <c r="EF65" i="4"/>
  <c r="EF42" i="4"/>
  <c r="EF84" i="4"/>
  <c r="EF55" i="4"/>
  <c r="EF32" i="4"/>
  <c r="EF113" i="4"/>
  <c r="EF76" i="4"/>
  <c r="EF136" i="4"/>
  <c r="EF105" i="4"/>
  <c r="EF83" i="4"/>
  <c r="EF144" i="4"/>
  <c r="EF106" i="4"/>
  <c r="EF94" i="4"/>
  <c r="EF33" i="4"/>
  <c r="EF93" i="4"/>
  <c r="EF138" i="4"/>
  <c r="EF67" i="4"/>
  <c r="EF145" i="4"/>
  <c r="EF107" i="4"/>
  <c r="EF121" i="4"/>
  <c r="EF96" i="4"/>
  <c r="EF97" i="4"/>
  <c r="EF123" i="4"/>
  <c r="EF85" i="4"/>
  <c r="EF142" i="4"/>
  <c r="EF129" i="4"/>
  <c r="EF143" i="4"/>
  <c r="EF98" i="4"/>
  <c r="EF99" i="4"/>
  <c r="EF101" i="4"/>
  <c r="EF30" i="4"/>
  <c r="EF41" i="4"/>
  <c r="EF100" i="4"/>
  <c r="EF31" i="4"/>
  <c r="EF140" i="4"/>
  <c r="EF58" i="4"/>
  <c r="EF128" i="4"/>
  <c r="EF15" i="4"/>
  <c r="EF104" i="4"/>
  <c r="EF134" i="4"/>
  <c r="EF135" i="4"/>
  <c r="EF95" i="4"/>
  <c r="EF50" i="4"/>
  <c r="EF40" i="4"/>
  <c r="EF130" i="4"/>
  <c r="EF118" i="4"/>
  <c r="EF111" i="4"/>
  <c r="EF133" i="4"/>
  <c r="EF16" i="4"/>
  <c r="EF137" i="4"/>
  <c r="EF23" i="4"/>
  <c r="EF115" i="4"/>
  <c r="EF122" i="4"/>
  <c r="EF132" i="4"/>
  <c r="EF139" i="4"/>
  <c r="EF26" i="4"/>
  <c r="EF27" i="4"/>
  <c r="EF108" i="4"/>
  <c r="EF125" i="4"/>
  <c r="EF68" i="4"/>
  <c r="EF174" i="4"/>
  <c r="EF103" i="4"/>
  <c r="EF72" i="4"/>
  <c r="EF146" i="4"/>
  <c r="EF114" i="4"/>
  <c r="EF35" i="4"/>
  <c r="EF12" i="4"/>
  <c r="EF162" i="4"/>
  <c r="EF124" i="4"/>
  <c r="EF81" i="4"/>
  <c r="EF89" i="4"/>
  <c r="EF120" i="4"/>
  <c r="EF56" i="4"/>
  <c r="EF116" i="4"/>
  <c r="EF110" i="4"/>
  <c r="EF102" i="4"/>
  <c r="EF88" i="4"/>
  <c r="EF66" i="4"/>
  <c r="EF172" i="4"/>
  <c r="EF126" i="4"/>
  <c r="EF141" i="4"/>
  <c r="EF109" i="4"/>
  <c r="EF91" i="4"/>
  <c r="EF49" i="4"/>
  <c r="EF127" i="4"/>
  <c r="EF167" i="4"/>
  <c r="EF112" i="4"/>
  <c r="EF131" i="4"/>
  <c r="EF90" i="4"/>
  <c r="EF158" i="4"/>
  <c r="EF117" i="4"/>
  <c r="EF48" i="4"/>
  <c r="EF13" i="4"/>
  <c r="EF159" i="4"/>
  <c r="EF178" i="4"/>
  <c r="EF36" i="4"/>
  <c r="EF177" i="4"/>
  <c r="EF119" i="4"/>
  <c r="EF92" i="4"/>
  <c r="EF176" i="4"/>
  <c r="EF37" i="4"/>
  <c r="EF46" i="4"/>
  <c r="EF38" i="4"/>
  <c r="EF47" i="4"/>
  <c r="EF57" i="4"/>
  <c r="EF195" i="4"/>
  <c r="EF87" i="4"/>
  <c r="EF191" i="4"/>
  <c r="EF164" i="4"/>
  <c r="EF86" i="4"/>
  <c r="BM2" i="38"/>
  <c r="BL3" i="38"/>
  <c r="ED5" i="4"/>
  <c r="EH3" i="4"/>
  <c r="EF190" i="4"/>
  <c r="EF161" i="4"/>
  <c r="EF180" i="4"/>
  <c r="EF170" i="4"/>
  <c r="EF193" i="4"/>
  <c r="EF150" i="4"/>
  <c r="EF20" i="4"/>
  <c r="EF184" i="4"/>
  <c r="EF187" i="4"/>
  <c r="EF6" i="4"/>
  <c r="EF8" i="4"/>
  <c r="EF29" i="4"/>
  <c r="EF153" i="4"/>
  <c r="EF148" i="4"/>
  <c r="EF169" i="4"/>
  <c r="EF194" i="4"/>
  <c r="EF188" i="4"/>
  <c r="EF182" i="4"/>
  <c r="EF181" i="4"/>
  <c r="EF152" i="4"/>
  <c r="EF157" i="4"/>
  <c r="EF165" i="4"/>
  <c r="EF149" i="4"/>
  <c r="EF39" i="4"/>
  <c r="EF21" i="4"/>
  <c r="EF175" i="4"/>
  <c r="EF154" i="4"/>
  <c r="EF183" i="4"/>
  <c r="EF163" i="4"/>
  <c r="EF160" i="4"/>
  <c r="EF151" i="4"/>
  <c r="EF192" i="4"/>
  <c r="EF22" i="4"/>
  <c r="EF171" i="4"/>
  <c r="EF19" i="4"/>
  <c r="EF168" i="4"/>
  <c r="EF166" i="4"/>
  <c r="EF147" i="4"/>
  <c r="EF11" i="4"/>
  <c r="EF189" i="4"/>
  <c r="EF28" i="4"/>
  <c r="EF155" i="4"/>
  <c r="EF173" i="4"/>
  <c r="EF9" i="4"/>
  <c r="EF179" i="4"/>
  <c r="EF7" i="4"/>
  <c r="EF186" i="4"/>
  <c r="EF18" i="4"/>
  <c r="EF156" i="4"/>
  <c r="EF185" i="4"/>
  <c r="EF10" i="4"/>
  <c r="EF17" i="4"/>
  <c r="EF14" i="4"/>
  <c r="K2" i="5"/>
  <c r="K3" i="5" s="1"/>
  <c r="H11" i="15"/>
  <c r="I10" i="15"/>
  <c r="D11" i="32"/>
  <c r="AX4" i="25"/>
  <c r="I11" i="32"/>
  <c r="R11" i="32"/>
  <c r="EH199" i="4" l="1"/>
  <c r="EH198" i="4"/>
  <c r="EH74" i="4"/>
  <c r="EH79" i="4"/>
  <c r="EH80" i="4"/>
  <c r="EH64" i="4"/>
  <c r="EH71" i="4"/>
  <c r="EH196" i="4"/>
  <c r="EH197" i="4"/>
  <c r="EH75" i="4"/>
  <c r="EH25" i="4"/>
  <c r="EH43" i="4"/>
  <c r="EH53" i="4"/>
  <c r="EH52" i="4"/>
  <c r="EH62" i="4"/>
  <c r="EH45" i="4"/>
  <c r="EH63" i="4"/>
  <c r="EH54" i="4"/>
  <c r="EH69" i="4"/>
  <c r="EH78" i="4"/>
  <c r="EH77" i="4"/>
  <c r="EH73" i="4"/>
  <c r="EH34" i="4"/>
  <c r="EH70" i="4"/>
  <c r="EH61" i="4"/>
  <c r="EH44" i="4"/>
  <c r="EH51" i="4"/>
  <c r="EH60" i="4"/>
  <c r="EH42" i="4"/>
  <c r="EH82" i="4"/>
  <c r="EH84" i="4"/>
  <c r="EH59" i="4"/>
  <c r="EH32" i="4"/>
  <c r="EH83" i="4"/>
  <c r="EH55" i="4"/>
  <c r="EH24" i="4"/>
  <c r="EH76" i="4"/>
  <c r="EH144" i="4"/>
  <c r="EH113" i="4"/>
  <c r="EH106" i="4"/>
  <c r="EH105" i="4"/>
  <c r="EH94" i="4"/>
  <c r="EH33" i="4"/>
  <c r="EH136" i="4"/>
  <c r="EH65" i="4"/>
  <c r="EH138" i="4"/>
  <c r="EH67" i="4"/>
  <c r="EH93" i="4"/>
  <c r="EH145" i="4"/>
  <c r="EH121" i="4"/>
  <c r="EH107" i="4"/>
  <c r="EH142" i="4"/>
  <c r="EH123" i="4"/>
  <c r="EH97" i="4"/>
  <c r="EH96" i="4"/>
  <c r="EH85" i="4"/>
  <c r="EH143" i="4"/>
  <c r="EH129" i="4"/>
  <c r="EH98" i="4"/>
  <c r="EH30" i="4"/>
  <c r="EH41" i="4"/>
  <c r="EH99" i="4"/>
  <c r="EH101" i="4"/>
  <c r="EH15" i="4"/>
  <c r="EH100" i="4"/>
  <c r="EH128" i="4"/>
  <c r="EH58" i="4"/>
  <c r="EH31" i="4"/>
  <c r="EH140" i="4"/>
  <c r="EH134" i="4"/>
  <c r="EH135" i="4"/>
  <c r="EH118" i="4"/>
  <c r="EH95" i="4"/>
  <c r="EH104" i="4"/>
  <c r="EH130" i="4"/>
  <c r="EH23" i="4"/>
  <c r="EH111" i="4"/>
  <c r="EH40" i="4"/>
  <c r="EH139" i="4"/>
  <c r="EH50" i="4"/>
  <c r="EH133" i="4"/>
  <c r="EH122" i="4"/>
  <c r="EH115" i="4"/>
  <c r="EH132" i="4"/>
  <c r="EH137" i="4"/>
  <c r="EH125" i="4"/>
  <c r="EH117" i="4"/>
  <c r="EH35" i="4"/>
  <c r="EH68" i="4"/>
  <c r="EH81" i="4"/>
  <c r="EH103" i="4"/>
  <c r="EH16" i="4"/>
  <c r="EH146" i="4"/>
  <c r="EH108" i="4"/>
  <c r="EH114" i="4"/>
  <c r="EH26" i="4"/>
  <c r="EH172" i="4"/>
  <c r="EH124" i="4"/>
  <c r="EH116" i="4"/>
  <c r="EH162" i="4"/>
  <c r="EH110" i="4"/>
  <c r="EH12" i="4"/>
  <c r="EH174" i="4"/>
  <c r="EH13" i="4"/>
  <c r="EH88" i="4"/>
  <c r="EH126" i="4"/>
  <c r="EH102" i="4"/>
  <c r="EH89" i="4"/>
  <c r="EH56" i="4"/>
  <c r="EH66" i="4"/>
  <c r="EH72" i="4"/>
  <c r="EH127" i="4"/>
  <c r="EH27" i="4"/>
  <c r="EH131" i="4"/>
  <c r="EH90" i="4"/>
  <c r="EH49" i="4"/>
  <c r="EH120" i="4"/>
  <c r="EH167" i="4"/>
  <c r="EH119" i="4"/>
  <c r="EH109" i="4"/>
  <c r="EH91" i="4"/>
  <c r="EH159" i="4"/>
  <c r="EH176" i="4"/>
  <c r="EH177" i="4"/>
  <c r="EH57" i="4"/>
  <c r="EH158" i="4"/>
  <c r="EH178" i="4"/>
  <c r="EH141" i="4"/>
  <c r="EH86" i="4"/>
  <c r="EH191" i="4"/>
  <c r="EH164" i="4"/>
  <c r="EH92" i="4"/>
  <c r="EH47" i="4"/>
  <c r="EH37" i="4"/>
  <c r="EH36" i="4"/>
  <c r="EH87" i="4"/>
  <c r="EH38" i="4"/>
  <c r="EH46" i="4"/>
  <c r="EH48" i="4"/>
  <c r="EH195" i="4"/>
  <c r="EH112" i="4"/>
  <c r="BN2" i="38"/>
  <c r="BM3" i="38"/>
  <c r="EF5" i="4"/>
  <c r="EJ3" i="4"/>
  <c r="EH173" i="4"/>
  <c r="EH149" i="4"/>
  <c r="EH182" i="4"/>
  <c r="EH168" i="4"/>
  <c r="EH154" i="4"/>
  <c r="EH8" i="4"/>
  <c r="EH157" i="4"/>
  <c r="EH180" i="4"/>
  <c r="EH10" i="4"/>
  <c r="EH189" i="4"/>
  <c r="EH170" i="4"/>
  <c r="EH184" i="4"/>
  <c r="EH156" i="4"/>
  <c r="EH187" i="4"/>
  <c r="EH165" i="4"/>
  <c r="EH193" i="4"/>
  <c r="EH147" i="4"/>
  <c r="EH152" i="4"/>
  <c r="EH186" i="4"/>
  <c r="EH153" i="4"/>
  <c r="EH20" i="4"/>
  <c r="EH150" i="4"/>
  <c r="EH29" i="4"/>
  <c r="EH171" i="4"/>
  <c r="EH21" i="4"/>
  <c r="EH18" i="4"/>
  <c r="EH161" i="4"/>
  <c r="EH39" i="4"/>
  <c r="EH192" i="4"/>
  <c r="EH9" i="4"/>
  <c r="EH6" i="4"/>
  <c r="EH166" i="4"/>
  <c r="EH169" i="4"/>
  <c r="EH22" i="4"/>
  <c r="EH181" i="4"/>
  <c r="EH183" i="4"/>
  <c r="EH194" i="4"/>
  <c r="EH14" i="4"/>
  <c r="EH163" i="4"/>
  <c r="EH151" i="4"/>
  <c r="EH19" i="4"/>
  <c r="EH7" i="4"/>
  <c r="EH148" i="4"/>
  <c r="EH11" i="4"/>
  <c r="EH160" i="4"/>
  <c r="EH190" i="4"/>
  <c r="EH175" i="4"/>
  <c r="EH188" i="4"/>
  <c r="EH185" i="4"/>
  <c r="EH17" i="4"/>
  <c r="EH179" i="4"/>
  <c r="EH155" i="4"/>
  <c r="EH28" i="4"/>
  <c r="Q12" i="3"/>
  <c r="I12" i="3"/>
  <c r="L2" i="5"/>
  <c r="L3" i="5" s="1"/>
  <c r="H12" i="15"/>
  <c r="I11" i="15"/>
  <c r="I12" i="32"/>
  <c r="R12" i="32"/>
  <c r="S11" i="32" s="1"/>
  <c r="BD4" i="25"/>
  <c r="D12" i="32"/>
  <c r="EJ199" i="4" l="1"/>
  <c r="EJ198" i="4"/>
  <c r="EJ80" i="4"/>
  <c r="EJ64" i="4"/>
  <c r="EJ71" i="4"/>
  <c r="EJ74" i="4"/>
  <c r="EJ79" i="4"/>
  <c r="EJ196" i="4"/>
  <c r="EJ197" i="4"/>
  <c r="EJ75" i="4"/>
  <c r="EJ25" i="4"/>
  <c r="EJ43" i="4"/>
  <c r="EJ52" i="4"/>
  <c r="EJ54" i="4"/>
  <c r="EJ45" i="4"/>
  <c r="EJ62" i="4"/>
  <c r="EJ69" i="4"/>
  <c r="EJ61" i="4"/>
  <c r="EJ70" i="4"/>
  <c r="EJ73" i="4"/>
  <c r="EJ44" i="4"/>
  <c r="EJ77" i="4"/>
  <c r="EJ34" i="4"/>
  <c r="EJ63" i="4"/>
  <c r="EJ53" i="4"/>
  <c r="EJ78" i="4"/>
  <c r="EJ60" i="4"/>
  <c r="EJ33" i="4"/>
  <c r="EJ51" i="4"/>
  <c r="EJ59" i="4"/>
  <c r="EJ42" i="4"/>
  <c r="EJ65" i="4"/>
  <c r="EJ32" i="4"/>
  <c r="EJ55" i="4"/>
  <c r="EJ24" i="4"/>
  <c r="EJ113" i="4"/>
  <c r="EJ76" i="4"/>
  <c r="EJ83" i="4"/>
  <c r="EJ136" i="4"/>
  <c r="EJ106" i="4"/>
  <c r="EJ105" i="4"/>
  <c r="EJ94" i="4"/>
  <c r="EJ82" i="4"/>
  <c r="EJ84" i="4"/>
  <c r="EJ144" i="4"/>
  <c r="EJ93" i="4"/>
  <c r="EJ67" i="4"/>
  <c r="EJ138" i="4"/>
  <c r="EJ145" i="4"/>
  <c r="EJ121" i="4"/>
  <c r="EJ107" i="4"/>
  <c r="EJ142" i="4"/>
  <c r="EJ85" i="4"/>
  <c r="EJ129" i="4"/>
  <c r="EJ96" i="4"/>
  <c r="EJ123" i="4"/>
  <c r="EJ99" i="4"/>
  <c r="EJ97" i="4"/>
  <c r="EJ143" i="4"/>
  <c r="EJ98" i="4"/>
  <c r="EJ41" i="4"/>
  <c r="EJ100" i="4"/>
  <c r="EJ101" i="4"/>
  <c r="EJ15" i="4"/>
  <c r="EJ30" i="4"/>
  <c r="EJ128" i="4"/>
  <c r="EJ31" i="4"/>
  <c r="EJ58" i="4"/>
  <c r="EJ40" i="4"/>
  <c r="EJ135" i="4"/>
  <c r="EJ140" i="4"/>
  <c r="EJ104" i="4"/>
  <c r="EJ130" i="4"/>
  <c r="EJ134" i="4"/>
  <c r="EJ50" i="4"/>
  <c r="EJ23" i="4"/>
  <c r="EJ118" i="4"/>
  <c r="EJ95" i="4"/>
  <c r="EJ111" i="4"/>
  <c r="EJ139" i="4"/>
  <c r="EJ122" i="4"/>
  <c r="EJ132" i="4"/>
  <c r="EJ137" i="4"/>
  <c r="EJ133" i="4"/>
  <c r="EJ115" i="4"/>
  <c r="EJ125" i="4"/>
  <c r="EJ117" i="4"/>
  <c r="EJ26" i="4"/>
  <c r="EJ16" i="4"/>
  <c r="EJ68" i="4"/>
  <c r="EJ27" i="4"/>
  <c r="EJ116" i="4"/>
  <c r="EJ35" i="4"/>
  <c r="EJ162" i="4"/>
  <c r="EJ72" i="4"/>
  <c r="EJ146" i="4"/>
  <c r="EJ172" i="4"/>
  <c r="EJ124" i="4"/>
  <c r="EJ108" i="4"/>
  <c r="EJ12" i="4"/>
  <c r="EJ174" i="4"/>
  <c r="EJ110" i="4"/>
  <c r="EJ103" i="4"/>
  <c r="EJ114" i="4"/>
  <c r="EJ89" i="4"/>
  <c r="EJ81" i="4"/>
  <c r="EJ56" i="4"/>
  <c r="EJ126" i="4"/>
  <c r="EJ102" i="4"/>
  <c r="EJ88" i="4"/>
  <c r="EJ127" i="4"/>
  <c r="EJ120" i="4"/>
  <c r="EJ141" i="4"/>
  <c r="EJ13" i="4"/>
  <c r="EJ131" i="4"/>
  <c r="EJ167" i="4"/>
  <c r="EJ91" i="4"/>
  <c r="EJ66" i="4"/>
  <c r="EJ112" i="4"/>
  <c r="EJ90" i="4"/>
  <c r="EJ119" i="4"/>
  <c r="EJ158" i="4"/>
  <c r="EJ109" i="4"/>
  <c r="EJ177" i="4"/>
  <c r="EJ48" i="4"/>
  <c r="EJ87" i="4"/>
  <c r="EJ49" i="4"/>
  <c r="EJ178" i="4"/>
  <c r="EJ176" i="4"/>
  <c r="EJ46" i="4"/>
  <c r="EJ37" i="4"/>
  <c r="EJ191" i="4"/>
  <c r="EJ92" i="4"/>
  <c r="EJ57" i="4"/>
  <c r="EJ36" i="4"/>
  <c r="EJ159" i="4"/>
  <c r="EJ38" i="4"/>
  <c r="EJ164" i="4"/>
  <c r="EJ47" i="4"/>
  <c r="EJ195" i="4"/>
  <c r="EJ86" i="4"/>
  <c r="BO2" i="38"/>
  <c r="BN3" i="38"/>
  <c r="EH5" i="4"/>
  <c r="EL3" i="4"/>
  <c r="EJ170" i="4"/>
  <c r="EJ11" i="4"/>
  <c r="EJ19" i="4"/>
  <c r="EJ153" i="4"/>
  <c r="EJ182" i="4"/>
  <c r="EJ173" i="4"/>
  <c r="EJ150" i="4"/>
  <c r="EJ187" i="4"/>
  <c r="EJ190" i="4"/>
  <c r="EJ18" i="4"/>
  <c r="EJ149" i="4"/>
  <c r="EJ39" i="4"/>
  <c r="EJ192" i="4"/>
  <c r="EJ151" i="4"/>
  <c r="EJ183" i="4"/>
  <c r="EJ155" i="4"/>
  <c r="EJ22" i="4"/>
  <c r="EJ163" i="4"/>
  <c r="EJ10" i="4"/>
  <c r="EJ7" i="4"/>
  <c r="EJ17" i="4"/>
  <c r="EJ184" i="4"/>
  <c r="EJ188" i="4"/>
  <c r="EJ147" i="4"/>
  <c r="EJ152" i="4"/>
  <c r="EJ193" i="4"/>
  <c r="EJ185" i="4"/>
  <c r="EJ171" i="4"/>
  <c r="EJ180" i="4"/>
  <c r="EJ189" i="4"/>
  <c r="EJ20" i="4"/>
  <c r="EJ186" i="4"/>
  <c r="EJ181" i="4"/>
  <c r="EJ21" i="4"/>
  <c r="EJ168" i="4"/>
  <c r="EJ165" i="4"/>
  <c r="EJ8" i="4"/>
  <c r="EJ6" i="4"/>
  <c r="EJ194" i="4"/>
  <c r="EJ28" i="4"/>
  <c r="EJ154" i="4"/>
  <c r="EJ161" i="4"/>
  <c r="EJ29" i="4"/>
  <c r="EJ166" i="4"/>
  <c r="EJ179" i="4"/>
  <c r="EJ175" i="4"/>
  <c r="EJ157" i="4"/>
  <c r="EJ148" i="4"/>
  <c r="EJ169" i="4"/>
  <c r="EJ160" i="4"/>
  <c r="EJ156" i="4"/>
  <c r="EJ14" i="4"/>
  <c r="EJ9" i="4"/>
  <c r="M2" i="5"/>
  <c r="M3" i="5" s="1"/>
  <c r="H13" i="15"/>
  <c r="I12" i="15"/>
  <c r="E12" i="32"/>
  <c r="E8" i="32"/>
  <c r="E9" i="32"/>
  <c r="E10" i="32"/>
  <c r="S12" i="32"/>
  <c r="S8" i="32"/>
  <c r="S9" i="32"/>
  <c r="S10" i="32"/>
  <c r="I13" i="32"/>
  <c r="BE4" i="25"/>
  <c r="E11" i="32"/>
  <c r="EL199" i="4" l="1"/>
  <c r="EL198" i="4"/>
  <c r="EL64" i="4"/>
  <c r="EL71" i="4"/>
  <c r="EL74" i="4"/>
  <c r="EL79" i="4"/>
  <c r="EL80" i="4"/>
  <c r="EL196" i="4"/>
  <c r="EL197" i="4"/>
  <c r="EL43" i="4"/>
  <c r="EL25" i="4"/>
  <c r="EL75" i="4"/>
  <c r="EL52" i="4"/>
  <c r="EL53" i="4"/>
  <c r="EL61" i="4"/>
  <c r="EL45" i="4"/>
  <c r="EL78" i="4"/>
  <c r="EL77" i="4"/>
  <c r="EL69" i="4"/>
  <c r="EL62" i="4"/>
  <c r="EL73" i="4"/>
  <c r="EL54" i="4"/>
  <c r="EL44" i="4"/>
  <c r="EL70" i="4"/>
  <c r="EL34" i="4"/>
  <c r="EL63" i="4"/>
  <c r="EL60" i="4"/>
  <c r="EL65" i="4"/>
  <c r="EL59" i="4"/>
  <c r="EL42" i="4"/>
  <c r="EL84" i="4"/>
  <c r="EL51" i="4"/>
  <c r="EL24" i="4"/>
  <c r="EL113" i="4"/>
  <c r="EL94" i="4"/>
  <c r="EL33" i="4"/>
  <c r="EL144" i="4"/>
  <c r="EL55" i="4"/>
  <c r="EL32" i="4"/>
  <c r="EL136" i="4"/>
  <c r="EL106" i="4"/>
  <c r="EL76" i="4"/>
  <c r="EL105" i="4"/>
  <c r="EL83" i="4"/>
  <c r="EL82" i="4"/>
  <c r="EL145" i="4"/>
  <c r="EL67" i="4"/>
  <c r="EL121" i="4"/>
  <c r="EL93" i="4"/>
  <c r="EL107" i="4"/>
  <c r="EL138" i="4"/>
  <c r="EL96" i="4"/>
  <c r="EL97" i="4"/>
  <c r="EL142" i="4"/>
  <c r="EL85" i="4"/>
  <c r="EL143" i="4"/>
  <c r="EL129" i="4"/>
  <c r="EL123" i="4"/>
  <c r="EL98" i="4"/>
  <c r="EL99" i="4"/>
  <c r="EL41" i="4"/>
  <c r="EL100" i="4"/>
  <c r="EL58" i="4"/>
  <c r="EL15" i="4"/>
  <c r="EL30" i="4"/>
  <c r="EL128" i="4"/>
  <c r="EL40" i="4"/>
  <c r="EL31" i="4"/>
  <c r="EL104" i="4"/>
  <c r="EL135" i="4"/>
  <c r="EL134" i="4"/>
  <c r="EL140" i="4"/>
  <c r="EL101" i="4"/>
  <c r="EL130" i="4"/>
  <c r="EL50" i="4"/>
  <c r="EL118" i="4"/>
  <c r="EL95" i="4"/>
  <c r="EL115" i="4"/>
  <c r="EL23" i="4"/>
  <c r="EL122" i="4"/>
  <c r="EL132" i="4"/>
  <c r="EL137" i="4"/>
  <c r="EL111" i="4"/>
  <c r="EL133" i="4"/>
  <c r="EL16" i="4"/>
  <c r="EL27" i="4"/>
  <c r="EL125" i="4"/>
  <c r="EL116" i="4"/>
  <c r="EL68" i="4"/>
  <c r="EL172" i="4"/>
  <c r="EL117" i="4"/>
  <c r="EL35" i="4"/>
  <c r="EL26" i="4"/>
  <c r="EL124" i="4"/>
  <c r="EL162" i="4"/>
  <c r="EL110" i="4"/>
  <c r="EL146" i="4"/>
  <c r="EL139" i="4"/>
  <c r="EL12" i="4"/>
  <c r="EL174" i="4"/>
  <c r="EL49" i="4"/>
  <c r="EL108" i="4"/>
  <c r="EL89" i="4"/>
  <c r="EL114" i="4"/>
  <c r="EL56" i="4"/>
  <c r="EL103" i="4"/>
  <c r="EL88" i="4"/>
  <c r="EL120" i="4"/>
  <c r="EL141" i="4"/>
  <c r="EL127" i="4"/>
  <c r="EL81" i="4"/>
  <c r="EL102" i="4"/>
  <c r="EL167" i="4"/>
  <c r="EL119" i="4"/>
  <c r="EL90" i="4"/>
  <c r="EL131" i="4"/>
  <c r="EL91" i="4"/>
  <c r="EL57" i="4"/>
  <c r="EL72" i="4"/>
  <c r="EL126" i="4"/>
  <c r="EL109" i="4"/>
  <c r="EL177" i="4"/>
  <c r="EL36" i="4"/>
  <c r="EL48" i="4"/>
  <c r="EL92" i="4"/>
  <c r="EL158" i="4"/>
  <c r="EL178" i="4"/>
  <c r="EL13" i="4"/>
  <c r="EL112" i="4"/>
  <c r="EL66" i="4"/>
  <c r="EL46" i="4"/>
  <c r="EL159" i="4"/>
  <c r="EL195" i="4"/>
  <c r="EL176" i="4"/>
  <c r="EL164" i="4"/>
  <c r="EL191" i="4"/>
  <c r="EL37" i="4"/>
  <c r="EL86" i="4"/>
  <c r="EL38" i="4"/>
  <c r="EL47" i="4"/>
  <c r="EL87" i="4"/>
  <c r="BP2" i="38"/>
  <c r="BO3" i="38"/>
  <c r="EN3" i="4"/>
  <c r="EL149" i="4"/>
  <c r="EL190" i="4"/>
  <c r="EL148" i="4"/>
  <c r="EL150" i="4"/>
  <c r="EL29" i="4"/>
  <c r="EL147" i="4"/>
  <c r="EL8" i="4"/>
  <c r="EL20" i="4"/>
  <c r="EL179" i="4"/>
  <c r="EL39" i="4"/>
  <c r="EL166" i="4"/>
  <c r="EL163" i="4"/>
  <c r="EL19" i="4"/>
  <c r="EL168" i="4"/>
  <c r="EL160" i="4"/>
  <c r="EL169" i="4"/>
  <c r="EL189" i="4"/>
  <c r="EL10" i="4"/>
  <c r="EL187" i="4"/>
  <c r="EL11" i="4"/>
  <c r="EL185" i="4"/>
  <c r="EL21" i="4"/>
  <c r="EL175" i="4"/>
  <c r="EL170" i="4"/>
  <c r="EL165" i="4"/>
  <c r="EL14" i="4"/>
  <c r="EL181" i="4"/>
  <c r="EL154" i="4"/>
  <c r="EL183" i="4"/>
  <c r="EL171" i="4"/>
  <c r="EL7" i="4"/>
  <c r="EL155" i="4"/>
  <c r="EL17" i="4"/>
  <c r="EL157" i="4"/>
  <c r="EL161" i="4"/>
  <c r="EL180" i="4"/>
  <c r="EL173" i="4"/>
  <c r="EL156" i="4"/>
  <c r="EL28" i="4"/>
  <c r="EL193" i="4"/>
  <c r="EL22" i="4"/>
  <c r="EL153" i="4"/>
  <c r="EL194" i="4"/>
  <c r="EL192" i="4"/>
  <c r="EL182" i="4"/>
  <c r="EL9" i="4"/>
  <c r="EL184" i="4"/>
  <c r="EL188" i="4"/>
  <c r="EL152" i="4"/>
  <c r="EL186" i="4"/>
  <c r="EL151" i="4"/>
  <c r="EL18" i="4"/>
  <c r="EL6" i="4"/>
  <c r="EJ5" i="4"/>
  <c r="N2" i="5"/>
  <c r="O2" i="5" s="1"/>
  <c r="I13" i="3"/>
  <c r="Q13" i="3"/>
  <c r="H14" i="15"/>
  <c r="I13" i="15"/>
  <c r="BK4" i="25"/>
  <c r="J13" i="32"/>
  <c r="J8" i="32"/>
  <c r="J9" i="32"/>
  <c r="J10" i="32"/>
  <c r="J11" i="32"/>
  <c r="J12" i="32"/>
  <c r="EN199" i="4" l="1"/>
  <c r="EN198" i="4"/>
  <c r="EN71" i="4"/>
  <c r="EN64" i="4"/>
  <c r="EN74" i="4"/>
  <c r="EN79" i="4"/>
  <c r="EN80" i="4"/>
  <c r="EN197" i="4"/>
  <c r="EN196" i="4"/>
  <c r="EN75" i="4"/>
  <c r="EN43" i="4"/>
  <c r="EN25" i="4"/>
  <c r="EN52" i="4"/>
  <c r="EN53" i="4"/>
  <c r="EN54" i="4"/>
  <c r="EN61" i="4"/>
  <c r="EN78" i="4"/>
  <c r="EN45" i="4"/>
  <c r="EN34" i="4"/>
  <c r="EN44" i="4"/>
  <c r="EN73" i="4"/>
  <c r="EN77" i="4"/>
  <c r="EN69" i="4"/>
  <c r="EN62" i="4"/>
  <c r="EN70" i="4"/>
  <c r="EN63" i="4"/>
  <c r="EN60" i="4"/>
  <c r="EN59" i="4"/>
  <c r="EN82" i="4"/>
  <c r="EN84" i="4"/>
  <c r="EN32" i="4"/>
  <c r="EN65" i="4"/>
  <c r="EN33" i="4"/>
  <c r="EN24" i="4"/>
  <c r="EN113" i="4"/>
  <c r="EN136" i="4"/>
  <c r="EN106" i="4"/>
  <c r="EN83" i="4"/>
  <c r="EN55" i="4"/>
  <c r="EN105" i="4"/>
  <c r="EN94" i="4"/>
  <c r="EN76" i="4"/>
  <c r="EN42" i="4"/>
  <c r="EN144" i="4"/>
  <c r="EN51" i="4"/>
  <c r="EN67" i="4"/>
  <c r="EN138" i="4"/>
  <c r="EN93" i="4"/>
  <c r="EN145" i="4"/>
  <c r="EN107" i="4"/>
  <c r="EN121" i="4"/>
  <c r="EN142" i="4"/>
  <c r="EN96" i="4"/>
  <c r="EN123" i="4"/>
  <c r="EN85" i="4"/>
  <c r="EN129" i="4"/>
  <c r="EN143" i="4"/>
  <c r="EN99" i="4"/>
  <c r="EN98" i="4"/>
  <c r="EN97" i="4"/>
  <c r="EN101" i="4"/>
  <c r="EN100" i="4"/>
  <c r="EN41" i="4"/>
  <c r="EN128" i="4"/>
  <c r="EN30" i="4"/>
  <c r="EN15" i="4"/>
  <c r="EN140" i="4"/>
  <c r="EN58" i="4"/>
  <c r="EN40" i="4"/>
  <c r="EN118" i="4"/>
  <c r="EN31" i="4"/>
  <c r="EN50" i="4"/>
  <c r="EN130" i="4"/>
  <c r="EN95" i="4"/>
  <c r="EN104" i="4"/>
  <c r="EN23" i="4"/>
  <c r="EN111" i="4"/>
  <c r="EN134" i="4"/>
  <c r="EN135" i="4"/>
  <c r="EN115" i="4"/>
  <c r="EN139" i="4"/>
  <c r="EN137" i="4"/>
  <c r="EN16" i="4"/>
  <c r="EN122" i="4"/>
  <c r="EN68" i="4"/>
  <c r="EN35" i="4"/>
  <c r="EN12" i="4"/>
  <c r="EN116" i="4"/>
  <c r="EN27" i="4"/>
  <c r="EN26" i="4"/>
  <c r="EN117" i="4"/>
  <c r="EN124" i="4"/>
  <c r="EN110" i="4"/>
  <c r="EN146" i="4"/>
  <c r="EN132" i="4"/>
  <c r="EN125" i="4"/>
  <c r="EN172" i="4"/>
  <c r="EN162" i="4"/>
  <c r="EN174" i="4"/>
  <c r="EN81" i="4"/>
  <c r="EN103" i="4"/>
  <c r="EN108" i="4"/>
  <c r="EN72" i="4"/>
  <c r="EN49" i="4"/>
  <c r="EN133" i="4"/>
  <c r="EN126" i="4"/>
  <c r="EN127" i="4"/>
  <c r="EN56" i="4"/>
  <c r="EN119" i="4"/>
  <c r="EN114" i="4"/>
  <c r="EN109" i="4"/>
  <c r="EN102" i="4"/>
  <c r="EN120" i="4"/>
  <c r="EN131" i="4"/>
  <c r="EN66" i="4"/>
  <c r="EN167" i="4"/>
  <c r="EN91" i="4"/>
  <c r="EN112" i="4"/>
  <c r="EN90" i="4"/>
  <c r="EN89" i="4"/>
  <c r="EN141" i="4"/>
  <c r="EN36" i="4"/>
  <c r="EN13" i="4"/>
  <c r="EN177" i="4"/>
  <c r="EN158" i="4"/>
  <c r="EN195" i="4"/>
  <c r="EN48" i="4"/>
  <c r="EN57" i="4"/>
  <c r="EN178" i="4"/>
  <c r="EN92" i="4"/>
  <c r="EN191" i="4"/>
  <c r="EN37" i="4"/>
  <c r="EN47" i="4"/>
  <c r="EN87" i="4"/>
  <c r="EN88" i="4"/>
  <c r="EN176" i="4"/>
  <c r="EN46" i="4"/>
  <c r="EN38" i="4"/>
  <c r="EN164" i="4"/>
  <c r="EN159" i="4"/>
  <c r="EN86" i="4"/>
  <c r="BQ2" i="38"/>
  <c r="BP3" i="38"/>
  <c r="EL5" i="4"/>
  <c r="EP3" i="4"/>
  <c r="EN148" i="4"/>
  <c r="EN192" i="4"/>
  <c r="EN7" i="4"/>
  <c r="EN193" i="4"/>
  <c r="EN179" i="4"/>
  <c r="EN154" i="4"/>
  <c r="EN22" i="4"/>
  <c r="EN180" i="4"/>
  <c r="EN183" i="4"/>
  <c r="EN189" i="4"/>
  <c r="EN168" i="4"/>
  <c r="EN18" i="4"/>
  <c r="EN147" i="4"/>
  <c r="EN165" i="4"/>
  <c r="EN153" i="4"/>
  <c r="EN169" i="4"/>
  <c r="EN185" i="4"/>
  <c r="EN29" i="4"/>
  <c r="EN182" i="4"/>
  <c r="EN150" i="4"/>
  <c r="EN170" i="4"/>
  <c r="EN21" i="4"/>
  <c r="EN173" i="4"/>
  <c r="EN11" i="4"/>
  <c r="EN171" i="4"/>
  <c r="EN9" i="4"/>
  <c r="EN160" i="4"/>
  <c r="EN187" i="4"/>
  <c r="EN149" i="4"/>
  <c r="EN184" i="4"/>
  <c r="EN155" i="4"/>
  <c r="EN186" i="4"/>
  <c r="EN10" i="4"/>
  <c r="EN152" i="4"/>
  <c r="EN8" i="4"/>
  <c r="EN190" i="4"/>
  <c r="EN181" i="4"/>
  <c r="EN14" i="4"/>
  <c r="EN157" i="4"/>
  <c r="EN151" i="4"/>
  <c r="EN6" i="4"/>
  <c r="EN156" i="4"/>
  <c r="EN28" i="4"/>
  <c r="EN17" i="4"/>
  <c r="EN188" i="4"/>
  <c r="EN39" i="4"/>
  <c r="EN20" i="4"/>
  <c r="EN194" i="4"/>
  <c r="EN161" i="4"/>
  <c r="EN175" i="4"/>
  <c r="EN166" i="4"/>
  <c r="EN163" i="4"/>
  <c r="EN19" i="4"/>
  <c r="N3" i="5"/>
  <c r="O3" i="5"/>
  <c r="P2" i="5"/>
  <c r="H15" i="15"/>
  <c r="I14" i="15"/>
  <c r="BL4" i="25"/>
  <c r="EP199" i="4" l="1"/>
  <c r="EP198" i="4"/>
  <c r="EP64" i="4"/>
  <c r="EP71" i="4"/>
  <c r="EP74" i="4"/>
  <c r="EP79" i="4"/>
  <c r="EP80" i="4"/>
  <c r="EP197" i="4"/>
  <c r="EP196" i="4"/>
  <c r="EP75" i="4"/>
  <c r="EP25" i="4"/>
  <c r="EP43" i="4"/>
  <c r="EP52" i="4"/>
  <c r="EP53" i="4"/>
  <c r="EP45" i="4"/>
  <c r="EP54" i="4"/>
  <c r="EP62" i="4"/>
  <c r="EP44" i="4"/>
  <c r="EP61" i="4"/>
  <c r="EP70" i="4"/>
  <c r="EP63" i="4"/>
  <c r="EP77" i="4"/>
  <c r="EP69" i="4"/>
  <c r="EP34" i="4"/>
  <c r="EP78" i="4"/>
  <c r="EP73" i="4"/>
  <c r="EP59" i="4"/>
  <c r="EP42" i="4"/>
  <c r="EP60" i="4"/>
  <c r="EP51" i="4"/>
  <c r="EP83" i="4"/>
  <c r="EP65" i="4"/>
  <c r="EP84" i="4"/>
  <c r="EP33" i="4"/>
  <c r="EP32" i="4"/>
  <c r="EP82" i="4"/>
  <c r="EP55" i="4"/>
  <c r="EP144" i="4"/>
  <c r="EP106" i="4"/>
  <c r="EP113" i="4"/>
  <c r="EP136" i="4"/>
  <c r="EP94" i="4"/>
  <c r="EP105" i="4"/>
  <c r="EP76" i="4"/>
  <c r="EP24" i="4"/>
  <c r="EP67" i="4"/>
  <c r="EP138" i="4"/>
  <c r="EP107" i="4"/>
  <c r="EP93" i="4"/>
  <c r="EP145" i="4"/>
  <c r="EP121" i="4"/>
  <c r="EP96" i="4"/>
  <c r="EP142" i="4"/>
  <c r="EP97" i="4"/>
  <c r="EP85" i="4"/>
  <c r="EP129" i="4"/>
  <c r="EP143" i="4"/>
  <c r="EP99" i="4"/>
  <c r="EP98" i="4"/>
  <c r="EP30" i="4"/>
  <c r="EP123" i="4"/>
  <c r="EP31" i="4"/>
  <c r="EP100" i="4"/>
  <c r="EP140" i="4"/>
  <c r="EP101" i="4"/>
  <c r="EP104" i="4"/>
  <c r="EP41" i="4"/>
  <c r="EP58" i="4"/>
  <c r="EP134" i="4"/>
  <c r="EP15" i="4"/>
  <c r="EP135" i="4"/>
  <c r="EP118" i="4"/>
  <c r="EP128" i="4"/>
  <c r="EP50" i="4"/>
  <c r="EP40" i="4"/>
  <c r="EP130" i="4"/>
  <c r="EP133" i="4"/>
  <c r="EP95" i="4"/>
  <c r="EP111" i="4"/>
  <c r="EP23" i="4"/>
  <c r="EP137" i="4"/>
  <c r="EP16" i="4"/>
  <c r="EP139" i="4"/>
  <c r="EP122" i="4"/>
  <c r="EP125" i="4"/>
  <c r="EP132" i="4"/>
  <c r="EP115" i="4"/>
  <c r="EP116" i="4"/>
  <c r="EP35" i="4"/>
  <c r="EP27" i="4"/>
  <c r="EP26" i="4"/>
  <c r="EP68" i="4"/>
  <c r="EP117" i="4"/>
  <c r="EP81" i="4"/>
  <c r="EP174" i="4"/>
  <c r="EP103" i="4"/>
  <c r="EP72" i="4"/>
  <c r="EP162" i="4"/>
  <c r="EP172" i="4"/>
  <c r="EP146" i="4"/>
  <c r="EP108" i="4"/>
  <c r="EP12" i="4"/>
  <c r="EP124" i="4"/>
  <c r="EP13" i="4"/>
  <c r="EP126" i="4"/>
  <c r="EP49" i="4"/>
  <c r="EP167" i="4"/>
  <c r="EP102" i="4"/>
  <c r="EP127" i="4"/>
  <c r="EP56" i="4"/>
  <c r="EP89" i="4"/>
  <c r="EP112" i="4"/>
  <c r="EP90" i="4"/>
  <c r="EP88" i="4"/>
  <c r="EP141" i="4"/>
  <c r="EP119" i="4"/>
  <c r="EP120" i="4"/>
  <c r="EP177" i="4"/>
  <c r="EP158" i="4"/>
  <c r="EP57" i="4"/>
  <c r="EP86" i="4"/>
  <c r="EP87" i="4"/>
  <c r="EP131" i="4"/>
  <c r="EP178" i="4"/>
  <c r="EP46" i="4"/>
  <c r="EP91" i="4"/>
  <c r="EP66" i="4"/>
  <c r="EP176" i="4"/>
  <c r="EP92" i="4"/>
  <c r="EP114" i="4"/>
  <c r="EP109" i="4"/>
  <c r="EP159" i="4"/>
  <c r="EP36" i="4"/>
  <c r="EP110" i="4"/>
  <c r="EP47" i="4"/>
  <c r="EP37" i="4"/>
  <c r="EP38" i="4"/>
  <c r="EP191" i="4"/>
  <c r="EP164" i="4"/>
  <c r="EP195" i="4"/>
  <c r="EP48" i="4"/>
  <c r="BR2" i="38"/>
  <c r="BQ3" i="38"/>
  <c r="ER3" i="4"/>
  <c r="EP29" i="4"/>
  <c r="EP28" i="4"/>
  <c r="EP183" i="4"/>
  <c r="EP193" i="4"/>
  <c r="EP165" i="4"/>
  <c r="EP39" i="4"/>
  <c r="EP6" i="4"/>
  <c r="EP184" i="4"/>
  <c r="EP154" i="4"/>
  <c r="EP169" i="4"/>
  <c r="EP181" i="4"/>
  <c r="EP153" i="4"/>
  <c r="EP194" i="4"/>
  <c r="EP180" i="4"/>
  <c r="EP152" i="4"/>
  <c r="EP17" i="4"/>
  <c r="EP192" i="4"/>
  <c r="EP8" i="4"/>
  <c r="EP187" i="4"/>
  <c r="EP157" i="4"/>
  <c r="EP173" i="4"/>
  <c r="EP11" i="4"/>
  <c r="EP149" i="4"/>
  <c r="EP168" i="4"/>
  <c r="EP175" i="4"/>
  <c r="EP171" i="4"/>
  <c r="EP163" i="4"/>
  <c r="EP147" i="4"/>
  <c r="EP166" i="4"/>
  <c r="EP160" i="4"/>
  <c r="EP151" i="4"/>
  <c r="EP20" i="4"/>
  <c r="EP18" i="4"/>
  <c r="EP190" i="4"/>
  <c r="EP155" i="4"/>
  <c r="EP21" i="4"/>
  <c r="EP22" i="4"/>
  <c r="EP9" i="4"/>
  <c r="EP189" i="4"/>
  <c r="EP188" i="4"/>
  <c r="EP14" i="4"/>
  <c r="EP7" i="4"/>
  <c r="EP182" i="4"/>
  <c r="EP179" i="4"/>
  <c r="EP170" i="4"/>
  <c r="EP185" i="4"/>
  <c r="EP186" i="4"/>
  <c r="EP156" i="4"/>
  <c r="EP150" i="4"/>
  <c r="EP10" i="4"/>
  <c r="EP161" i="4"/>
  <c r="EP148" i="4"/>
  <c r="EP19" i="4"/>
  <c r="EN5" i="4"/>
  <c r="I14" i="3"/>
  <c r="Q14" i="3"/>
  <c r="Q2" i="5"/>
  <c r="P3" i="5"/>
  <c r="I15" i="15"/>
  <c r="H16" i="15"/>
  <c r="BR4" i="25"/>
  <c r="ER199" i="4" l="1"/>
  <c r="ER198" i="4"/>
  <c r="ER79" i="4"/>
  <c r="ER80" i="4"/>
  <c r="ER74" i="4"/>
  <c r="ER64" i="4"/>
  <c r="ER71" i="4"/>
  <c r="ER197" i="4"/>
  <c r="ER196" i="4"/>
  <c r="ER43" i="4"/>
  <c r="ER75" i="4"/>
  <c r="ER25" i="4"/>
  <c r="ER53" i="4"/>
  <c r="ER54" i="4"/>
  <c r="ER61" i="4"/>
  <c r="ER52" i="4"/>
  <c r="ER62" i="4"/>
  <c r="ER69" i="4"/>
  <c r="ER34" i="4"/>
  <c r="ER70" i="4"/>
  <c r="ER77" i="4"/>
  <c r="ER78" i="4"/>
  <c r="ER63" i="4"/>
  <c r="ER73" i="4"/>
  <c r="ER44" i="4"/>
  <c r="ER45" i="4"/>
  <c r="ER83" i="4"/>
  <c r="ER60" i="4"/>
  <c r="ER51" i="4"/>
  <c r="ER42" i="4"/>
  <c r="ER65" i="4"/>
  <c r="ER24" i="4"/>
  <c r="ER55" i="4"/>
  <c r="ER32" i="4"/>
  <c r="ER113" i="4"/>
  <c r="ER144" i="4"/>
  <c r="ER106" i="4"/>
  <c r="ER105" i="4"/>
  <c r="ER33" i="4"/>
  <c r="ER84" i="4"/>
  <c r="ER82" i="4"/>
  <c r="ER59" i="4"/>
  <c r="ER76" i="4"/>
  <c r="ER94" i="4"/>
  <c r="ER136" i="4"/>
  <c r="ER67" i="4"/>
  <c r="ER145" i="4"/>
  <c r="ER93" i="4"/>
  <c r="ER121" i="4"/>
  <c r="ER107" i="4"/>
  <c r="ER138" i="4"/>
  <c r="ER97" i="4"/>
  <c r="ER123" i="4"/>
  <c r="ER85" i="4"/>
  <c r="ER129" i="4"/>
  <c r="ER142" i="4"/>
  <c r="ER143" i="4"/>
  <c r="ER96" i="4"/>
  <c r="ER99" i="4"/>
  <c r="ER98" i="4"/>
  <c r="ER101" i="4"/>
  <c r="ER100" i="4"/>
  <c r="ER128" i="4"/>
  <c r="ER30" i="4"/>
  <c r="ER31" i="4"/>
  <c r="ER15" i="4"/>
  <c r="ER140" i="4"/>
  <c r="ER58" i="4"/>
  <c r="ER104" i="4"/>
  <c r="ER134" i="4"/>
  <c r="ER135" i="4"/>
  <c r="ER118" i="4"/>
  <c r="ER95" i="4"/>
  <c r="ER50" i="4"/>
  <c r="ER41" i="4"/>
  <c r="ER133" i="4"/>
  <c r="ER23" i="4"/>
  <c r="ER40" i="4"/>
  <c r="ER139" i="4"/>
  <c r="ER130" i="4"/>
  <c r="ER137" i="4"/>
  <c r="ER122" i="4"/>
  <c r="ER16" i="4"/>
  <c r="ER117" i="4"/>
  <c r="ER132" i="4"/>
  <c r="ER111" i="4"/>
  <c r="ER68" i="4"/>
  <c r="ER12" i="4"/>
  <c r="ER116" i="4"/>
  <c r="ER115" i="4"/>
  <c r="ER27" i="4"/>
  <c r="ER26" i="4"/>
  <c r="ER172" i="4"/>
  <c r="ER162" i="4"/>
  <c r="ER114" i="4"/>
  <c r="ER108" i="4"/>
  <c r="ER103" i="4"/>
  <c r="ER49" i="4"/>
  <c r="ER35" i="4"/>
  <c r="ER13" i="4"/>
  <c r="ER127" i="4"/>
  <c r="ER146" i="4"/>
  <c r="ER102" i="4"/>
  <c r="ER125" i="4"/>
  <c r="ER174" i="4"/>
  <c r="ER126" i="4"/>
  <c r="ER56" i="4"/>
  <c r="ER167" i="4"/>
  <c r="ER124" i="4"/>
  <c r="ER110" i="4"/>
  <c r="ER131" i="4"/>
  <c r="ER141" i="4"/>
  <c r="ER109" i="4"/>
  <c r="ER66" i="4"/>
  <c r="ER89" i="4"/>
  <c r="ER120" i="4"/>
  <c r="ER81" i="4"/>
  <c r="ER88" i="4"/>
  <c r="ER176" i="4"/>
  <c r="ER178" i="4"/>
  <c r="ER87" i="4"/>
  <c r="ER91" i="4"/>
  <c r="ER90" i="4"/>
  <c r="ER159" i="4"/>
  <c r="ER158" i="4"/>
  <c r="ER46" i="4"/>
  <c r="ER119" i="4"/>
  <c r="ER92" i="4"/>
  <c r="ER48" i="4"/>
  <c r="ER36" i="4"/>
  <c r="ER191" i="4"/>
  <c r="ER112" i="4"/>
  <c r="ER177" i="4"/>
  <c r="ER37" i="4"/>
  <c r="ER164" i="4"/>
  <c r="ER38" i="4"/>
  <c r="ER72" i="4"/>
  <c r="ER57" i="4"/>
  <c r="ER86" i="4"/>
  <c r="ER47" i="4"/>
  <c r="ER195" i="4"/>
  <c r="BS2" i="38"/>
  <c r="BR3" i="38"/>
  <c r="EP5" i="4"/>
  <c r="ET3" i="4"/>
  <c r="ER171" i="4"/>
  <c r="ER193" i="4"/>
  <c r="ER165" i="4"/>
  <c r="ER187" i="4"/>
  <c r="ER182" i="4"/>
  <c r="ER173" i="4"/>
  <c r="ER11" i="4"/>
  <c r="ER155" i="4"/>
  <c r="ER20" i="4"/>
  <c r="ER175" i="4"/>
  <c r="ER149" i="4"/>
  <c r="ER8" i="4"/>
  <c r="ER21" i="4"/>
  <c r="ER163" i="4"/>
  <c r="ER183" i="4"/>
  <c r="ER186" i="4"/>
  <c r="ER154" i="4"/>
  <c r="ER190" i="4"/>
  <c r="ER189" i="4"/>
  <c r="ER188" i="4"/>
  <c r="ER169" i="4"/>
  <c r="ER150" i="4"/>
  <c r="ER192" i="4"/>
  <c r="ER185" i="4"/>
  <c r="ER184" i="4"/>
  <c r="ER14" i="4"/>
  <c r="ER9" i="4"/>
  <c r="ER166" i="4"/>
  <c r="ER10" i="4"/>
  <c r="ER194" i="4"/>
  <c r="ER152" i="4"/>
  <c r="ER181" i="4"/>
  <c r="ER160" i="4"/>
  <c r="ER157" i="4"/>
  <c r="ER161" i="4"/>
  <c r="ER147" i="4"/>
  <c r="ER179" i="4"/>
  <c r="ER29" i="4"/>
  <c r="ER22" i="4"/>
  <c r="ER18" i="4"/>
  <c r="ER156" i="4"/>
  <c r="ER6" i="4"/>
  <c r="ER28" i="4"/>
  <c r="ER168" i="4"/>
  <c r="ER153" i="4"/>
  <c r="ER17" i="4"/>
  <c r="ER170" i="4"/>
  <c r="ER148" i="4"/>
  <c r="ER151" i="4"/>
  <c r="ER19" i="4"/>
  <c r="ER7" i="4"/>
  <c r="ER39" i="4"/>
  <c r="ER180" i="4"/>
  <c r="R2" i="5"/>
  <c r="Q3" i="5"/>
  <c r="H17" i="15"/>
  <c r="I16" i="15"/>
  <c r="BS4" i="25"/>
  <c r="I17" i="15" l="1"/>
  <c r="H18" i="15"/>
  <c r="I18" i="15" s="1"/>
  <c r="ET199" i="4"/>
  <c r="ET198" i="4"/>
  <c r="ET64" i="4"/>
  <c r="ET71" i="4"/>
  <c r="ET74" i="4"/>
  <c r="ET79" i="4"/>
  <c r="ET80" i="4"/>
  <c r="ET197" i="4"/>
  <c r="ET196" i="4"/>
  <c r="ET25" i="4"/>
  <c r="ET75" i="4"/>
  <c r="ET43" i="4"/>
  <c r="ET52" i="4"/>
  <c r="ET54" i="4"/>
  <c r="ET53" i="4"/>
  <c r="ET45" i="4"/>
  <c r="ET78" i="4"/>
  <c r="ET70" i="4"/>
  <c r="ET77" i="4"/>
  <c r="ET44" i="4"/>
  <c r="ET62" i="4"/>
  <c r="ET34" i="4"/>
  <c r="ET61" i="4"/>
  <c r="ET63" i="4"/>
  <c r="ET73" i="4"/>
  <c r="ET69" i="4"/>
  <c r="ET60" i="4"/>
  <c r="ET51" i="4"/>
  <c r="ET82" i="4"/>
  <c r="ET83" i="4"/>
  <c r="ET42" i="4"/>
  <c r="ET55" i="4"/>
  <c r="ET32" i="4"/>
  <c r="ET144" i="4"/>
  <c r="ET76" i="4"/>
  <c r="ET24" i="4"/>
  <c r="ET65" i="4"/>
  <c r="ET113" i="4"/>
  <c r="ET136" i="4"/>
  <c r="ET105" i="4"/>
  <c r="ET84" i="4"/>
  <c r="ET59" i="4"/>
  <c r="ET94" i="4"/>
  <c r="ET106" i="4"/>
  <c r="ET33" i="4"/>
  <c r="ET93" i="4"/>
  <c r="ET138" i="4"/>
  <c r="ET67" i="4"/>
  <c r="ET107" i="4"/>
  <c r="ET121" i="4"/>
  <c r="ET145" i="4"/>
  <c r="ET123" i="4"/>
  <c r="ET97" i="4"/>
  <c r="ET96" i="4"/>
  <c r="ET129" i="4"/>
  <c r="ET85" i="4"/>
  <c r="ET143" i="4"/>
  <c r="ET99" i="4"/>
  <c r="ET142" i="4"/>
  <c r="ET101" i="4"/>
  <c r="ET41" i="4"/>
  <c r="ET98" i="4"/>
  <c r="ET30" i="4"/>
  <c r="ET100" i="4"/>
  <c r="ET128" i="4"/>
  <c r="ET58" i="4"/>
  <c r="ET15" i="4"/>
  <c r="ET40" i="4"/>
  <c r="ET31" i="4"/>
  <c r="ET135" i="4"/>
  <c r="ET140" i="4"/>
  <c r="ET104" i="4"/>
  <c r="ET95" i="4"/>
  <c r="ET134" i="4"/>
  <c r="ET130" i="4"/>
  <c r="ET118" i="4"/>
  <c r="ET133" i="4"/>
  <c r="ET50" i="4"/>
  <c r="ET23" i="4"/>
  <c r="ET111" i="4"/>
  <c r="ET122" i="4"/>
  <c r="ET16" i="4"/>
  <c r="ET139" i="4"/>
  <c r="ET115" i="4"/>
  <c r="ET117" i="4"/>
  <c r="ET35" i="4"/>
  <c r="ET26" i="4"/>
  <c r="ET132" i="4"/>
  <c r="ET68" i="4"/>
  <c r="ET125" i="4"/>
  <c r="ET27" i="4"/>
  <c r="ET116" i="4"/>
  <c r="ET172" i="4"/>
  <c r="ET103" i="4"/>
  <c r="ET72" i="4"/>
  <c r="ET174" i="4"/>
  <c r="ET137" i="4"/>
  <c r="ET146" i="4"/>
  <c r="ET108" i="4"/>
  <c r="ET114" i="4"/>
  <c r="ET162" i="4"/>
  <c r="ET110" i="4"/>
  <c r="ET124" i="4"/>
  <c r="ET127" i="4"/>
  <c r="ET12" i="4"/>
  <c r="ET56" i="4"/>
  <c r="ET102" i="4"/>
  <c r="ET13" i="4"/>
  <c r="ET81" i="4"/>
  <c r="ET120" i="4"/>
  <c r="ET141" i="4"/>
  <c r="ET89" i="4"/>
  <c r="ET126" i="4"/>
  <c r="ET112" i="4"/>
  <c r="ET131" i="4"/>
  <c r="ET109" i="4"/>
  <c r="ET88" i="4"/>
  <c r="ET49" i="4"/>
  <c r="ET167" i="4"/>
  <c r="ET91" i="4"/>
  <c r="ET90" i="4"/>
  <c r="ET119" i="4"/>
  <c r="ET176" i="4"/>
  <c r="ET66" i="4"/>
  <c r="ET37" i="4"/>
  <c r="ET36" i="4"/>
  <c r="ET195" i="4"/>
  <c r="ET159" i="4"/>
  <c r="ET158" i="4"/>
  <c r="ET48" i="4"/>
  <c r="ET46" i="4"/>
  <c r="ET92" i="4"/>
  <c r="ET178" i="4"/>
  <c r="ET177" i="4"/>
  <c r="ET191" i="4"/>
  <c r="ET87" i="4"/>
  <c r="ET38" i="4"/>
  <c r="ET86" i="4"/>
  <c r="ET164" i="4"/>
  <c r="ET57" i="4"/>
  <c r="ET47" i="4"/>
  <c r="BT2" i="38"/>
  <c r="BS3" i="38"/>
  <c r="ER5" i="4"/>
  <c r="EV3" i="4"/>
  <c r="ET166" i="4"/>
  <c r="ET154" i="4"/>
  <c r="ET153" i="4"/>
  <c r="ET20" i="4"/>
  <c r="ET175" i="4"/>
  <c r="ET18" i="4"/>
  <c r="ET149" i="4"/>
  <c r="ET14" i="4"/>
  <c r="ET185" i="4"/>
  <c r="ET22" i="4"/>
  <c r="ET180" i="4"/>
  <c r="ET160" i="4"/>
  <c r="ET168" i="4"/>
  <c r="ET8" i="4"/>
  <c r="ET163" i="4"/>
  <c r="ET29" i="4"/>
  <c r="ET10" i="4"/>
  <c r="ET17" i="4"/>
  <c r="ET21" i="4"/>
  <c r="ET151" i="4"/>
  <c r="ET194" i="4"/>
  <c r="ET150" i="4"/>
  <c r="ET7" i="4"/>
  <c r="ET181" i="4"/>
  <c r="ET188" i="4"/>
  <c r="ET157" i="4"/>
  <c r="ET190" i="4"/>
  <c r="ET173" i="4"/>
  <c r="ET11" i="4"/>
  <c r="ET184" i="4"/>
  <c r="ET192" i="4"/>
  <c r="ET152" i="4"/>
  <c r="ET161" i="4"/>
  <c r="ET148" i="4"/>
  <c r="ET171" i="4"/>
  <c r="ET193" i="4"/>
  <c r="ET19" i="4"/>
  <c r="ET170" i="4"/>
  <c r="ET182" i="4"/>
  <c r="ET6" i="4"/>
  <c r="ET28" i="4"/>
  <c r="ET147" i="4"/>
  <c r="ET189" i="4"/>
  <c r="ET186" i="4"/>
  <c r="ET155" i="4"/>
  <c r="ET179" i="4"/>
  <c r="ET9" i="4"/>
  <c r="ET156" i="4"/>
  <c r="ET187" i="4"/>
  <c r="ET183" i="4"/>
  <c r="ET165" i="4"/>
  <c r="ET39" i="4"/>
  <c r="ET169" i="4"/>
  <c r="Q16" i="3"/>
  <c r="I16" i="3"/>
  <c r="Q15" i="3"/>
  <c r="I15" i="3"/>
  <c r="S2" i="5"/>
  <c r="R3" i="5"/>
  <c r="CA4" i="25"/>
  <c r="BZ4" i="25"/>
  <c r="CG4" i="25"/>
  <c r="EV199" i="4" l="1"/>
  <c r="EV198" i="4"/>
  <c r="EV71" i="4"/>
  <c r="EV74" i="4"/>
  <c r="EV79" i="4"/>
  <c r="EV80" i="4"/>
  <c r="EV64" i="4"/>
  <c r="EV197" i="4"/>
  <c r="EV196" i="4"/>
  <c r="EV75" i="4"/>
  <c r="EV25" i="4"/>
  <c r="EV43" i="4"/>
  <c r="EV52" i="4"/>
  <c r="EV54" i="4"/>
  <c r="EV45" i="4"/>
  <c r="EV53" i="4"/>
  <c r="EV69" i="4"/>
  <c r="EV70" i="4"/>
  <c r="EV78" i="4"/>
  <c r="EV61" i="4"/>
  <c r="EV62" i="4"/>
  <c r="EV73" i="4"/>
  <c r="EV34" i="4"/>
  <c r="EV63" i="4"/>
  <c r="EV44" i="4"/>
  <c r="EV77" i="4"/>
  <c r="EV51" i="4"/>
  <c r="EV60" i="4"/>
  <c r="EV33" i="4"/>
  <c r="EV83" i="4"/>
  <c r="EV42" i="4"/>
  <c r="EV82" i="4"/>
  <c r="EV65" i="4"/>
  <c r="EV32" i="4"/>
  <c r="EV24" i="4"/>
  <c r="EV55" i="4"/>
  <c r="EV136" i="4"/>
  <c r="EV59" i="4"/>
  <c r="EV76" i="4"/>
  <c r="EV94" i="4"/>
  <c r="EV106" i="4"/>
  <c r="EV113" i="4"/>
  <c r="EV144" i="4"/>
  <c r="EV105" i="4"/>
  <c r="EV84" i="4"/>
  <c r="EV93" i="4"/>
  <c r="EV145" i="4"/>
  <c r="EV138" i="4"/>
  <c r="EV67" i="4"/>
  <c r="EV107" i="4"/>
  <c r="EV121" i="4"/>
  <c r="EV97" i="4"/>
  <c r="EV142" i="4"/>
  <c r="EV96" i="4"/>
  <c r="EV85" i="4"/>
  <c r="EV129" i="4"/>
  <c r="EV98" i="4"/>
  <c r="EV143" i="4"/>
  <c r="EV99" i="4"/>
  <c r="EV123" i="4"/>
  <c r="EV101" i="4"/>
  <c r="EV30" i="4"/>
  <c r="EV58" i="4"/>
  <c r="EV128" i="4"/>
  <c r="EV41" i="4"/>
  <c r="EV140" i="4"/>
  <c r="EV31" i="4"/>
  <c r="EV40" i="4"/>
  <c r="EV100" i="4"/>
  <c r="EV95" i="4"/>
  <c r="EV130" i="4"/>
  <c r="EV15" i="4"/>
  <c r="EV104" i="4"/>
  <c r="EV135" i="4"/>
  <c r="EV118" i="4"/>
  <c r="EV134" i="4"/>
  <c r="EV122" i="4"/>
  <c r="EV23" i="4"/>
  <c r="EV133" i="4"/>
  <c r="EV111" i="4"/>
  <c r="EV139" i="4"/>
  <c r="EV16" i="4"/>
  <c r="EV137" i="4"/>
  <c r="EV115" i="4"/>
  <c r="EV117" i="4"/>
  <c r="EV27" i="4"/>
  <c r="EV35" i="4"/>
  <c r="EV132" i="4"/>
  <c r="EV12" i="4"/>
  <c r="EV116" i="4"/>
  <c r="EV125" i="4"/>
  <c r="EV68" i="4"/>
  <c r="EV110" i="4"/>
  <c r="EV114" i="4"/>
  <c r="EV146" i="4"/>
  <c r="EV162" i="4"/>
  <c r="EV174" i="4"/>
  <c r="EV108" i="4"/>
  <c r="EV72" i="4"/>
  <c r="EV26" i="4"/>
  <c r="EV50" i="4"/>
  <c r="EV126" i="4"/>
  <c r="EV172" i="4"/>
  <c r="EV49" i="4"/>
  <c r="EV103" i="4"/>
  <c r="EV102" i="4"/>
  <c r="EV56" i="4"/>
  <c r="EV13" i="4"/>
  <c r="EV89" i="4"/>
  <c r="EV88" i="4"/>
  <c r="EV124" i="4"/>
  <c r="EV127" i="4"/>
  <c r="EV109" i="4"/>
  <c r="EV141" i="4"/>
  <c r="EV119" i="4"/>
  <c r="EV81" i="4"/>
  <c r="EV120" i="4"/>
  <c r="EV167" i="4"/>
  <c r="EV131" i="4"/>
  <c r="EV176" i="4"/>
  <c r="EV37" i="4"/>
  <c r="EV57" i="4"/>
  <c r="EV48" i="4"/>
  <c r="EV90" i="4"/>
  <c r="EV159" i="4"/>
  <c r="EV178" i="4"/>
  <c r="EV66" i="4"/>
  <c r="EV47" i="4"/>
  <c r="EV46" i="4"/>
  <c r="EV91" i="4"/>
  <c r="EV177" i="4"/>
  <c r="EV38" i="4"/>
  <c r="EV191" i="4"/>
  <c r="EV86" i="4"/>
  <c r="EV195" i="4"/>
  <c r="EV87" i="4"/>
  <c r="EV112" i="4"/>
  <c r="EV36" i="4"/>
  <c r="EV164" i="4"/>
  <c r="EV92" i="4"/>
  <c r="EV158" i="4"/>
  <c r="BU2" i="38"/>
  <c r="BT3" i="38"/>
  <c r="ET5" i="4"/>
  <c r="EX3" i="4"/>
  <c r="EV173" i="4"/>
  <c r="EV18" i="4"/>
  <c r="EV182" i="4"/>
  <c r="EV169" i="4"/>
  <c r="EV180" i="4"/>
  <c r="EV161" i="4"/>
  <c r="EV153" i="4"/>
  <c r="EV175" i="4"/>
  <c r="EV168" i="4"/>
  <c r="EV192" i="4"/>
  <c r="EV179" i="4"/>
  <c r="EV154" i="4"/>
  <c r="EV184" i="4"/>
  <c r="EV21" i="4"/>
  <c r="EV163" i="4"/>
  <c r="EV22" i="4"/>
  <c r="EV6" i="4"/>
  <c r="EV165" i="4"/>
  <c r="EV7" i="4"/>
  <c r="EV193" i="4"/>
  <c r="EV17" i="4"/>
  <c r="EV171" i="4"/>
  <c r="EV181" i="4"/>
  <c r="EV166" i="4"/>
  <c r="EV156" i="4"/>
  <c r="EV157" i="4"/>
  <c r="EV147" i="4"/>
  <c r="EV149" i="4"/>
  <c r="EV170" i="4"/>
  <c r="EV39" i="4"/>
  <c r="EV11" i="4"/>
  <c r="EV186" i="4"/>
  <c r="EV29" i="4"/>
  <c r="EV188" i="4"/>
  <c r="EV14" i="4"/>
  <c r="EV10" i="4"/>
  <c r="EV160" i="4"/>
  <c r="EV185" i="4"/>
  <c r="EV9" i="4"/>
  <c r="EV189" i="4"/>
  <c r="EV28" i="4"/>
  <c r="EV148" i="4"/>
  <c r="EV155" i="4"/>
  <c r="EV19" i="4"/>
  <c r="EV194" i="4"/>
  <c r="EV8" i="4"/>
  <c r="EV187" i="4"/>
  <c r="EV190" i="4"/>
  <c r="EV151" i="4"/>
  <c r="EV150" i="4"/>
  <c r="EV183" i="4"/>
  <c r="EV152" i="4"/>
  <c r="EV20" i="4"/>
  <c r="S3" i="5"/>
  <c r="T2" i="5"/>
  <c r="CH4" i="25"/>
  <c r="EX199" i="4" l="1"/>
  <c r="EX198" i="4"/>
  <c r="EX64" i="4"/>
  <c r="EX71" i="4"/>
  <c r="EX80" i="4"/>
  <c r="EX74" i="4"/>
  <c r="EX79" i="4"/>
  <c r="EX197" i="4"/>
  <c r="EX196" i="4"/>
  <c r="EX43" i="4"/>
  <c r="EX75" i="4"/>
  <c r="EX25" i="4"/>
  <c r="EX52" i="4"/>
  <c r="EX53" i="4"/>
  <c r="EX54" i="4"/>
  <c r="EX62" i="4"/>
  <c r="EX45" i="4"/>
  <c r="EX61" i="4"/>
  <c r="EX78" i="4"/>
  <c r="EX69" i="4"/>
  <c r="EX44" i="4"/>
  <c r="EX34" i="4"/>
  <c r="EX77" i="4"/>
  <c r="EX73" i="4"/>
  <c r="EX63" i="4"/>
  <c r="EX70" i="4"/>
  <c r="EX33" i="4"/>
  <c r="EX82" i="4"/>
  <c r="EX83" i="4"/>
  <c r="EX60" i="4"/>
  <c r="EX42" i="4"/>
  <c r="EX84" i="4"/>
  <c r="EX113" i="4"/>
  <c r="EX55" i="4"/>
  <c r="EX24" i="4"/>
  <c r="EX106" i="4"/>
  <c r="EX59" i="4"/>
  <c r="EX76" i="4"/>
  <c r="EX144" i="4"/>
  <c r="EX51" i="4"/>
  <c r="EX32" i="4"/>
  <c r="EX94" i="4"/>
  <c r="EX136" i="4"/>
  <c r="EX105" i="4"/>
  <c r="EX65" i="4"/>
  <c r="EX121" i="4"/>
  <c r="EX67" i="4"/>
  <c r="EX138" i="4"/>
  <c r="EX107" i="4"/>
  <c r="EX93" i="4"/>
  <c r="EX145" i="4"/>
  <c r="EX97" i="4"/>
  <c r="EX96" i="4"/>
  <c r="EX142" i="4"/>
  <c r="EX123" i="4"/>
  <c r="EX129" i="4"/>
  <c r="EX85" i="4"/>
  <c r="EX143" i="4"/>
  <c r="EX98" i="4"/>
  <c r="EX41" i="4"/>
  <c r="EX99" i="4"/>
  <c r="EX30" i="4"/>
  <c r="EX15" i="4"/>
  <c r="EX128" i="4"/>
  <c r="EX104" i="4"/>
  <c r="EX101" i="4"/>
  <c r="EX31" i="4"/>
  <c r="EX140" i="4"/>
  <c r="EX134" i="4"/>
  <c r="EX135" i="4"/>
  <c r="EX40" i="4"/>
  <c r="EX95" i="4"/>
  <c r="EX118" i="4"/>
  <c r="EX58" i="4"/>
  <c r="EX130" i="4"/>
  <c r="EX133" i="4"/>
  <c r="EX100" i="4"/>
  <c r="EX50" i="4"/>
  <c r="EX23" i="4"/>
  <c r="EX132" i="4"/>
  <c r="EX139" i="4"/>
  <c r="EX111" i="4"/>
  <c r="EX115" i="4"/>
  <c r="EX122" i="4"/>
  <c r="EX117" i="4"/>
  <c r="EX137" i="4"/>
  <c r="EX16" i="4"/>
  <c r="EX35" i="4"/>
  <c r="EX116" i="4"/>
  <c r="EX68" i="4"/>
  <c r="EX27" i="4"/>
  <c r="EX125" i="4"/>
  <c r="EX12" i="4"/>
  <c r="EX172" i="4"/>
  <c r="EX174" i="4"/>
  <c r="EX103" i="4"/>
  <c r="EX26" i="4"/>
  <c r="EX81" i="4"/>
  <c r="EX124" i="4"/>
  <c r="EX162" i="4"/>
  <c r="EX89" i="4"/>
  <c r="EX88" i="4"/>
  <c r="EX49" i="4"/>
  <c r="EX108" i="4"/>
  <c r="EX72" i="4"/>
  <c r="EX126" i="4"/>
  <c r="EX56" i="4"/>
  <c r="EX102" i="4"/>
  <c r="EX120" i="4"/>
  <c r="EX109" i="4"/>
  <c r="EX141" i="4"/>
  <c r="EX119" i="4"/>
  <c r="EX112" i="4"/>
  <c r="EX91" i="4"/>
  <c r="EX66" i="4"/>
  <c r="EX110" i="4"/>
  <c r="EX13" i="4"/>
  <c r="EX167" i="4"/>
  <c r="EX146" i="4"/>
  <c r="EX131" i="4"/>
  <c r="EX114" i="4"/>
  <c r="EX159" i="4"/>
  <c r="EX57" i="4"/>
  <c r="EX48" i="4"/>
  <c r="EX87" i="4"/>
  <c r="EX177" i="4"/>
  <c r="EX158" i="4"/>
  <c r="EX178" i="4"/>
  <c r="EX37" i="4"/>
  <c r="EX92" i="4"/>
  <c r="EX127" i="4"/>
  <c r="EX176" i="4"/>
  <c r="EX38" i="4"/>
  <c r="EX86" i="4"/>
  <c r="EX46" i="4"/>
  <c r="EX90" i="4"/>
  <c r="EX36" i="4"/>
  <c r="EX47" i="4"/>
  <c r="EX195" i="4"/>
  <c r="EX164" i="4"/>
  <c r="EX191" i="4"/>
  <c r="BV2" i="38"/>
  <c r="BU3" i="38"/>
  <c r="EV5" i="4"/>
  <c r="EX170" i="4"/>
  <c r="EX11" i="4"/>
  <c r="EX187" i="4"/>
  <c r="EX152" i="4"/>
  <c r="EX154" i="4"/>
  <c r="EX171" i="4"/>
  <c r="EX10" i="4"/>
  <c r="EX185" i="4"/>
  <c r="EX156" i="4"/>
  <c r="EX9" i="4"/>
  <c r="EX183" i="4"/>
  <c r="EX163" i="4"/>
  <c r="EX147" i="4"/>
  <c r="EX179" i="4"/>
  <c r="EX157" i="4"/>
  <c r="EX6" i="4"/>
  <c r="EX169" i="4"/>
  <c r="EX21" i="4"/>
  <c r="EX184" i="4"/>
  <c r="EX193" i="4"/>
  <c r="EX28" i="4"/>
  <c r="EX150" i="4"/>
  <c r="EX192" i="4"/>
  <c r="EX18" i="4"/>
  <c r="EX180" i="4"/>
  <c r="EX189" i="4"/>
  <c r="EX14" i="4"/>
  <c r="EX175" i="4"/>
  <c r="EX168" i="4"/>
  <c r="EX8" i="4"/>
  <c r="EX151" i="4"/>
  <c r="EX148" i="4"/>
  <c r="EX194" i="4"/>
  <c r="EX160" i="4"/>
  <c r="EX186" i="4"/>
  <c r="EX181" i="4"/>
  <c r="EX155" i="4"/>
  <c r="EX153" i="4"/>
  <c r="EX161" i="4"/>
  <c r="EX188" i="4"/>
  <c r="EX17" i="4"/>
  <c r="EX166" i="4"/>
  <c r="EX39" i="4"/>
  <c r="EX20" i="4"/>
  <c r="EX19" i="4"/>
  <c r="EX173" i="4"/>
  <c r="EX7" i="4"/>
  <c r="EX149" i="4"/>
  <c r="EX165" i="4"/>
  <c r="EX29" i="4"/>
  <c r="EX22" i="4"/>
  <c r="EX182" i="4"/>
  <c r="EX190" i="4"/>
  <c r="EZ3" i="4"/>
  <c r="Q17" i="3"/>
  <c r="I17" i="3"/>
  <c r="T3" i="5"/>
  <c r="U2" i="5"/>
  <c r="CP4" i="25"/>
  <c r="EZ199" i="4" l="1"/>
  <c r="EZ198" i="4"/>
  <c r="EZ64" i="4"/>
  <c r="EZ71" i="4"/>
  <c r="EZ74" i="4"/>
  <c r="EZ79" i="4"/>
  <c r="EZ80" i="4"/>
  <c r="EZ197" i="4"/>
  <c r="EZ196" i="4"/>
  <c r="EZ25" i="4"/>
  <c r="EZ43" i="4"/>
  <c r="EZ75" i="4"/>
  <c r="EZ45" i="4"/>
  <c r="EZ53" i="4"/>
  <c r="EZ54" i="4"/>
  <c r="EZ52" i="4"/>
  <c r="EZ62" i="4"/>
  <c r="EZ61" i="4"/>
  <c r="EZ34" i="4"/>
  <c r="EZ78" i="4"/>
  <c r="EZ73" i="4"/>
  <c r="EZ77" i="4"/>
  <c r="EZ69" i="4"/>
  <c r="EZ44" i="4"/>
  <c r="EZ63" i="4"/>
  <c r="EZ70" i="4"/>
  <c r="EZ60" i="4"/>
  <c r="EZ82" i="4"/>
  <c r="EZ42" i="4"/>
  <c r="EZ83" i="4"/>
  <c r="EZ76" i="4"/>
  <c r="EZ32" i="4"/>
  <c r="EZ65" i="4"/>
  <c r="EZ51" i="4"/>
  <c r="EZ33" i="4"/>
  <c r="EZ94" i="4"/>
  <c r="EZ59" i="4"/>
  <c r="EZ24" i="4"/>
  <c r="EZ55" i="4"/>
  <c r="EZ106" i="4"/>
  <c r="EZ136" i="4"/>
  <c r="EZ105" i="4"/>
  <c r="EZ113" i="4"/>
  <c r="EZ84" i="4"/>
  <c r="EZ144" i="4"/>
  <c r="EZ107" i="4"/>
  <c r="EZ138" i="4"/>
  <c r="EZ93" i="4"/>
  <c r="EZ121" i="4"/>
  <c r="EZ145" i="4"/>
  <c r="EZ67" i="4"/>
  <c r="EZ97" i="4"/>
  <c r="EZ142" i="4"/>
  <c r="EZ96" i="4"/>
  <c r="EZ85" i="4"/>
  <c r="EZ129" i="4"/>
  <c r="EZ143" i="4"/>
  <c r="EZ99" i="4"/>
  <c r="EZ41" i="4"/>
  <c r="EZ98" i="4"/>
  <c r="EZ30" i="4"/>
  <c r="EZ58" i="4"/>
  <c r="EZ15" i="4"/>
  <c r="EZ101" i="4"/>
  <c r="EZ31" i="4"/>
  <c r="EZ128" i="4"/>
  <c r="EZ123" i="4"/>
  <c r="EZ130" i="4"/>
  <c r="EZ100" i="4"/>
  <c r="EZ140" i="4"/>
  <c r="EZ135" i="4"/>
  <c r="EZ104" i="4"/>
  <c r="EZ118" i="4"/>
  <c r="EZ134" i="4"/>
  <c r="EZ40" i="4"/>
  <c r="EZ95" i="4"/>
  <c r="EZ133" i="4"/>
  <c r="EZ23" i="4"/>
  <c r="EZ111" i="4"/>
  <c r="EZ132" i="4"/>
  <c r="EZ139" i="4"/>
  <c r="EZ122" i="4"/>
  <c r="EZ50" i="4"/>
  <c r="EZ137" i="4"/>
  <c r="EZ125" i="4"/>
  <c r="EZ35" i="4"/>
  <c r="EZ16" i="4"/>
  <c r="EZ115" i="4"/>
  <c r="EZ116" i="4"/>
  <c r="EZ117" i="4"/>
  <c r="EZ68" i="4"/>
  <c r="EZ27" i="4"/>
  <c r="EZ174" i="4"/>
  <c r="EZ108" i="4"/>
  <c r="EZ72" i="4"/>
  <c r="EZ162" i="4"/>
  <c r="EZ146" i="4"/>
  <c r="EZ124" i="4"/>
  <c r="EZ12" i="4"/>
  <c r="EZ81" i="4"/>
  <c r="EZ120" i="4"/>
  <c r="EZ103" i="4"/>
  <c r="EZ49" i="4"/>
  <c r="EZ172" i="4"/>
  <c r="EZ89" i="4"/>
  <c r="EZ167" i="4"/>
  <c r="EZ126" i="4"/>
  <c r="EZ110" i="4"/>
  <c r="EZ88" i="4"/>
  <c r="EZ127" i="4"/>
  <c r="EZ102" i="4"/>
  <c r="EZ112" i="4"/>
  <c r="EZ131" i="4"/>
  <c r="EZ141" i="4"/>
  <c r="EZ90" i="4"/>
  <c r="EZ91" i="4"/>
  <c r="EZ26" i="4"/>
  <c r="EZ119" i="4"/>
  <c r="EZ56" i="4"/>
  <c r="EZ176" i="4"/>
  <c r="EZ13" i="4"/>
  <c r="EZ158" i="4"/>
  <c r="EZ178" i="4"/>
  <c r="EZ66" i="4"/>
  <c r="EZ177" i="4"/>
  <c r="EZ37" i="4"/>
  <c r="EZ92" i="4"/>
  <c r="EZ109" i="4"/>
  <c r="EZ57" i="4"/>
  <c r="EZ86" i="4"/>
  <c r="EZ38" i="4"/>
  <c r="EZ46" i="4"/>
  <c r="EZ195" i="4"/>
  <c r="EZ164" i="4"/>
  <c r="EZ159" i="4"/>
  <c r="EZ87" i="4"/>
  <c r="EZ36" i="4"/>
  <c r="EZ191" i="4"/>
  <c r="EZ48" i="4"/>
  <c r="EZ114" i="4"/>
  <c r="EZ47" i="4"/>
  <c r="BW2" i="38"/>
  <c r="BV3" i="38"/>
  <c r="FB3" i="4"/>
  <c r="EZ21" i="4"/>
  <c r="EZ182" i="4"/>
  <c r="EZ175" i="4"/>
  <c r="EZ149" i="4"/>
  <c r="EZ161" i="4"/>
  <c r="EZ11" i="4"/>
  <c r="EZ18" i="4"/>
  <c r="EZ171" i="4"/>
  <c r="EZ152" i="4"/>
  <c r="EZ17" i="4"/>
  <c r="EZ6" i="4"/>
  <c r="EZ180" i="4"/>
  <c r="EZ156" i="4"/>
  <c r="EZ147" i="4"/>
  <c r="EZ181" i="4"/>
  <c r="EZ22" i="4"/>
  <c r="EZ188" i="4"/>
  <c r="EZ193" i="4"/>
  <c r="EZ169" i="4"/>
  <c r="EZ20" i="4"/>
  <c r="EZ160" i="4"/>
  <c r="EZ192" i="4"/>
  <c r="EZ14" i="4"/>
  <c r="EZ165" i="4"/>
  <c r="EZ148" i="4"/>
  <c r="EZ185" i="4"/>
  <c r="EZ157" i="4"/>
  <c r="EZ170" i="4"/>
  <c r="EZ10" i="4"/>
  <c r="EZ183" i="4"/>
  <c r="EZ155" i="4"/>
  <c r="EZ9" i="4"/>
  <c r="EZ28" i="4"/>
  <c r="EZ8" i="4"/>
  <c r="EZ154" i="4"/>
  <c r="EZ151" i="4"/>
  <c r="EZ39" i="4"/>
  <c r="EZ19" i="4"/>
  <c r="EZ7" i="4"/>
  <c r="EZ190" i="4"/>
  <c r="EZ166" i="4"/>
  <c r="EZ168" i="4"/>
  <c r="EZ187" i="4"/>
  <c r="EZ194" i="4"/>
  <c r="EZ153" i="4"/>
  <c r="EZ163" i="4"/>
  <c r="EZ189" i="4"/>
  <c r="EZ29" i="4"/>
  <c r="EZ179" i="4"/>
  <c r="EZ173" i="4"/>
  <c r="EZ186" i="4"/>
  <c r="EZ184" i="4"/>
  <c r="EZ150" i="4"/>
  <c r="EX5" i="4"/>
  <c r="CQ4" i="25"/>
  <c r="U3" i="5"/>
  <c r="V2" i="5"/>
  <c r="FB199" i="4" l="1"/>
  <c r="FB198" i="4"/>
  <c r="FB80" i="4"/>
  <c r="FB64" i="4"/>
  <c r="FB71" i="4"/>
  <c r="FB74" i="4"/>
  <c r="FB79" i="4"/>
  <c r="FB196" i="4"/>
  <c r="FB197" i="4"/>
  <c r="FB75" i="4"/>
  <c r="FB25" i="4"/>
  <c r="FB43" i="4"/>
  <c r="FB52" i="4"/>
  <c r="FB45" i="4"/>
  <c r="FB61" i="4"/>
  <c r="FB78" i="4"/>
  <c r="FB53" i="4"/>
  <c r="FB54" i="4"/>
  <c r="FB69" i="4"/>
  <c r="FB70" i="4"/>
  <c r="FB63" i="4"/>
  <c r="FB34" i="4"/>
  <c r="FB73" i="4"/>
  <c r="FB62" i="4"/>
  <c r="FB44" i="4"/>
  <c r="FB77" i="4"/>
  <c r="FB51" i="4"/>
  <c r="FB42" i="4"/>
  <c r="FB33" i="4"/>
  <c r="FB83" i="4"/>
  <c r="FB65" i="4"/>
  <c r="FB82" i="4"/>
  <c r="FB24" i="4"/>
  <c r="FB59" i="4"/>
  <c r="FB32" i="4"/>
  <c r="FB55" i="4"/>
  <c r="FB60" i="4"/>
  <c r="FB84" i="4"/>
  <c r="FB144" i="4"/>
  <c r="FB76" i="4"/>
  <c r="FB94" i="4"/>
  <c r="FB113" i="4"/>
  <c r="FB136" i="4"/>
  <c r="FB106" i="4"/>
  <c r="FB105" i="4"/>
  <c r="FB138" i="4"/>
  <c r="FB93" i="4"/>
  <c r="FB107" i="4"/>
  <c r="FB121" i="4"/>
  <c r="FB97" i="4"/>
  <c r="FB96" i="4"/>
  <c r="FB123" i="4"/>
  <c r="FB145" i="4"/>
  <c r="FB142" i="4"/>
  <c r="FB129" i="4"/>
  <c r="FB85" i="4"/>
  <c r="FB99" i="4"/>
  <c r="FB143" i="4"/>
  <c r="FB67" i="4"/>
  <c r="FB98" i="4"/>
  <c r="FB41" i="4"/>
  <c r="FB31" i="4"/>
  <c r="FB15" i="4"/>
  <c r="FB128" i="4"/>
  <c r="FB58" i="4"/>
  <c r="FB30" i="4"/>
  <c r="FB100" i="4"/>
  <c r="FB101" i="4"/>
  <c r="FB140" i="4"/>
  <c r="FB130" i="4"/>
  <c r="FB135" i="4"/>
  <c r="FB134" i="4"/>
  <c r="FB50" i="4"/>
  <c r="FB104" i="4"/>
  <c r="FB118" i="4"/>
  <c r="FB95" i="4"/>
  <c r="FB40" i="4"/>
  <c r="FB115" i="4"/>
  <c r="FB133" i="4"/>
  <c r="FB23" i="4"/>
  <c r="FB139" i="4"/>
  <c r="FB137" i="4"/>
  <c r="FB122" i="4"/>
  <c r="FB132" i="4"/>
  <c r="FB111" i="4"/>
  <c r="FB16" i="4"/>
  <c r="FB125" i="4"/>
  <c r="FB68" i="4"/>
  <c r="FB35" i="4"/>
  <c r="FB27" i="4"/>
  <c r="FB26" i="4"/>
  <c r="FB81" i="4"/>
  <c r="FB174" i="4"/>
  <c r="FB72" i="4"/>
  <c r="FB116" i="4"/>
  <c r="FB12" i="4"/>
  <c r="FB124" i="4"/>
  <c r="FB146" i="4"/>
  <c r="FB117" i="4"/>
  <c r="FB172" i="4"/>
  <c r="FB103" i="4"/>
  <c r="FB108" i="4"/>
  <c r="FB126" i="4"/>
  <c r="FB162" i="4"/>
  <c r="FB13" i="4"/>
  <c r="FB120" i="4"/>
  <c r="FB110" i="4"/>
  <c r="FB109" i="4"/>
  <c r="FB89" i="4"/>
  <c r="FB49" i="4"/>
  <c r="FB114" i="4"/>
  <c r="FB91" i="4"/>
  <c r="FB141" i="4"/>
  <c r="FB112" i="4"/>
  <c r="FB131" i="4"/>
  <c r="FB102" i="4"/>
  <c r="FB119" i="4"/>
  <c r="FB88" i="4"/>
  <c r="FB167" i="4"/>
  <c r="FB178" i="4"/>
  <c r="FB176" i="4"/>
  <c r="FB177" i="4"/>
  <c r="FB159" i="4"/>
  <c r="FB57" i="4"/>
  <c r="FB48" i="4"/>
  <c r="FB87" i="4"/>
  <c r="FB92" i="4"/>
  <c r="FB56" i="4"/>
  <c r="FB90" i="4"/>
  <c r="FB127" i="4"/>
  <c r="FB66" i="4"/>
  <c r="FB36" i="4"/>
  <c r="FB158" i="4"/>
  <c r="FB191" i="4"/>
  <c r="FB86" i="4"/>
  <c r="FB47" i="4"/>
  <c r="FB195" i="4"/>
  <c r="FB38" i="4"/>
  <c r="FB46" i="4"/>
  <c r="FB37" i="4"/>
  <c r="FB164" i="4"/>
  <c r="BX2" i="38"/>
  <c r="BW3" i="38"/>
  <c r="EZ5" i="4"/>
  <c r="FD3" i="4"/>
  <c r="FB17" i="4"/>
  <c r="FB160" i="4"/>
  <c r="FB194" i="4"/>
  <c r="FB175" i="4"/>
  <c r="FB157" i="4"/>
  <c r="FB193" i="4"/>
  <c r="FB189" i="4"/>
  <c r="FB192" i="4"/>
  <c r="FB21" i="4"/>
  <c r="FB168" i="4"/>
  <c r="FB28" i="4"/>
  <c r="FB147" i="4"/>
  <c r="FB151" i="4"/>
  <c r="FB6" i="4"/>
  <c r="FB150" i="4"/>
  <c r="FB182" i="4"/>
  <c r="FB180" i="4"/>
  <c r="FB18" i="4"/>
  <c r="FB170" i="4"/>
  <c r="FB9" i="4"/>
  <c r="FB10" i="4"/>
  <c r="FB14" i="4"/>
  <c r="FB185" i="4"/>
  <c r="FB183" i="4"/>
  <c r="FB188" i="4"/>
  <c r="FB173" i="4"/>
  <c r="FB154" i="4"/>
  <c r="FB184" i="4"/>
  <c r="FB22" i="4"/>
  <c r="FB169" i="4"/>
  <c r="FB186" i="4"/>
  <c r="FB155" i="4"/>
  <c r="FB163" i="4"/>
  <c r="FB148" i="4"/>
  <c r="FB156" i="4"/>
  <c r="FB11" i="4"/>
  <c r="FB19" i="4"/>
  <c r="FB149" i="4"/>
  <c r="FB165" i="4"/>
  <c r="FB7" i="4"/>
  <c r="FB8" i="4"/>
  <c r="FB39" i="4"/>
  <c r="FB181" i="4"/>
  <c r="FB161" i="4"/>
  <c r="FB153" i="4"/>
  <c r="FB190" i="4"/>
  <c r="FB179" i="4"/>
  <c r="FB29" i="4"/>
  <c r="FB152" i="4"/>
  <c r="FB166" i="4"/>
  <c r="FB20" i="4"/>
  <c r="FB171" i="4"/>
  <c r="FB187" i="4"/>
  <c r="Q25" i="3"/>
  <c r="I25" i="3"/>
  <c r="DZ4" i="25"/>
  <c r="W2" i="5"/>
  <c r="V3" i="5"/>
  <c r="FD199" i="4" l="1"/>
  <c r="FD198" i="4"/>
  <c r="FD64" i="4"/>
  <c r="FD71" i="4"/>
  <c r="FD74" i="4"/>
  <c r="FD79" i="4"/>
  <c r="FD80" i="4"/>
  <c r="FD196" i="4"/>
  <c r="FD197" i="4"/>
  <c r="FD43" i="4"/>
  <c r="FD25" i="4"/>
  <c r="FD75" i="4"/>
  <c r="FD54" i="4"/>
  <c r="FD53" i="4"/>
  <c r="FD62" i="4"/>
  <c r="FD52" i="4"/>
  <c r="FD69" i="4"/>
  <c r="FD61" i="4"/>
  <c r="FD70" i="4"/>
  <c r="FD45" i="4"/>
  <c r="FD78" i="4"/>
  <c r="FD63" i="4"/>
  <c r="FD77" i="4"/>
  <c r="FD44" i="4"/>
  <c r="FD34" i="4"/>
  <c r="FD73" i="4"/>
  <c r="FD51" i="4"/>
  <c r="FD65" i="4"/>
  <c r="FD60" i="4"/>
  <c r="FD83" i="4"/>
  <c r="FD42" i="4"/>
  <c r="FD24" i="4"/>
  <c r="FD32" i="4"/>
  <c r="FD144" i="4"/>
  <c r="FD59" i="4"/>
  <c r="FD33" i="4"/>
  <c r="FD82" i="4"/>
  <c r="FD84" i="4"/>
  <c r="FD55" i="4"/>
  <c r="FD105" i="4"/>
  <c r="FD94" i="4"/>
  <c r="FD113" i="4"/>
  <c r="FD136" i="4"/>
  <c r="FD76" i="4"/>
  <c r="FD106" i="4"/>
  <c r="FD93" i="4"/>
  <c r="FD107" i="4"/>
  <c r="FD67" i="4"/>
  <c r="FD145" i="4"/>
  <c r="FD138" i="4"/>
  <c r="FD96" i="4"/>
  <c r="FD97" i="4"/>
  <c r="FD121" i="4"/>
  <c r="FD142" i="4"/>
  <c r="FD85" i="4"/>
  <c r="FD123" i="4"/>
  <c r="FD99" i="4"/>
  <c r="FD98" i="4"/>
  <c r="FD30" i="4"/>
  <c r="FD143" i="4"/>
  <c r="FD129" i="4"/>
  <c r="FD41" i="4"/>
  <c r="FD100" i="4"/>
  <c r="FD31" i="4"/>
  <c r="FD15" i="4"/>
  <c r="FD101" i="4"/>
  <c r="FD134" i="4"/>
  <c r="FD130" i="4"/>
  <c r="FD128" i="4"/>
  <c r="FD40" i="4"/>
  <c r="FD135" i="4"/>
  <c r="FD140" i="4"/>
  <c r="FD95" i="4"/>
  <c r="FD122" i="4"/>
  <c r="FD50" i="4"/>
  <c r="FD23" i="4"/>
  <c r="FD58" i="4"/>
  <c r="FD104" i="4"/>
  <c r="FD118" i="4"/>
  <c r="FD133" i="4"/>
  <c r="FD117" i="4"/>
  <c r="FD115" i="4"/>
  <c r="FD137" i="4"/>
  <c r="FD139" i="4"/>
  <c r="FD132" i="4"/>
  <c r="FD16" i="4"/>
  <c r="FD116" i="4"/>
  <c r="FD68" i="4"/>
  <c r="FD111" i="4"/>
  <c r="FD125" i="4"/>
  <c r="FD35" i="4"/>
  <c r="FD146" i="4"/>
  <c r="FD124" i="4"/>
  <c r="FD72" i="4"/>
  <c r="FD26" i="4"/>
  <c r="FD103" i="4"/>
  <c r="FD27" i="4"/>
  <c r="FD81" i="4"/>
  <c r="FD172" i="4"/>
  <c r="FD174" i="4"/>
  <c r="FD110" i="4"/>
  <c r="FD108" i="4"/>
  <c r="FD12" i="4"/>
  <c r="FD102" i="4"/>
  <c r="FD13" i="4"/>
  <c r="FD49" i="4"/>
  <c r="FD127" i="4"/>
  <c r="FD126" i="4"/>
  <c r="FD120" i="4"/>
  <c r="FD56" i="4"/>
  <c r="FD141" i="4"/>
  <c r="FD90" i="4"/>
  <c r="FD112" i="4"/>
  <c r="FD89" i="4"/>
  <c r="FD109" i="4"/>
  <c r="FD131" i="4"/>
  <c r="FD162" i="4"/>
  <c r="FD91" i="4"/>
  <c r="FD114" i="4"/>
  <c r="FD167" i="4"/>
  <c r="FD119" i="4"/>
  <c r="FD57" i="4"/>
  <c r="FD36" i="4"/>
  <c r="FD177" i="4"/>
  <c r="FD176" i="4"/>
  <c r="FD158" i="4"/>
  <c r="FD87" i="4"/>
  <c r="FD92" i="4"/>
  <c r="FD66" i="4"/>
  <c r="FD178" i="4"/>
  <c r="FD38" i="4"/>
  <c r="FD164" i="4"/>
  <c r="FD48" i="4"/>
  <c r="FD47" i="4"/>
  <c r="FD88" i="4"/>
  <c r="FD159" i="4"/>
  <c r="FD191" i="4"/>
  <c r="FD86" i="4"/>
  <c r="FD46" i="4"/>
  <c r="FD37" i="4"/>
  <c r="FD195" i="4"/>
  <c r="BY2" i="38"/>
  <c r="BX3" i="38"/>
  <c r="FB5" i="4"/>
  <c r="FF3" i="4"/>
  <c r="FD157" i="4"/>
  <c r="FD183" i="4"/>
  <c r="FD21" i="4"/>
  <c r="FD192" i="4"/>
  <c r="FD18" i="4"/>
  <c r="FD149" i="4"/>
  <c r="FD148" i="4"/>
  <c r="FD168" i="4"/>
  <c r="FD182" i="4"/>
  <c r="FD152" i="4"/>
  <c r="FD7" i="4"/>
  <c r="FD17" i="4"/>
  <c r="FD170" i="4"/>
  <c r="FD20" i="4"/>
  <c r="FD161" i="4"/>
  <c r="FD184" i="4"/>
  <c r="FD147" i="4"/>
  <c r="FD165" i="4"/>
  <c r="FD6" i="4"/>
  <c r="FD155" i="4"/>
  <c r="FD8" i="4"/>
  <c r="FD39" i="4"/>
  <c r="FD154" i="4"/>
  <c r="FD22" i="4"/>
  <c r="FD153" i="4"/>
  <c r="FD175" i="4"/>
  <c r="FD171" i="4"/>
  <c r="FD180" i="4"/>
  <c r="FD151" i="4"/>
  <c r="FD10" i="4"/>
  <c r="FD19" i="4"/>
  <c r="FD169" i="4"/>
  <c r="FD181" i="4"/>
  <c r="FD194" i="4"/>
  <c r="FD28" i="4"/>
  <c r="FD163" i="4"/>
  <c r="FD173" i="4"/>
  <c r="FD193" i="4"/>
  <c r="FD185" i="4"/>
  <c r="FD160" i="4"/>
  <c r="FD156" i="4"/>
  <c r="FD29" i="4"/>
  <c r="FD9" i="4"/>
  <c r="FD179" i="4"/>
  <c r="FD150" i="4"/>
  <c r="FD11" i="4"/>
  <c r="FD187" i="4"/>
  <c r="FD190" i="4"/>
  <c r="FD188" i="4"/>
  <c r="FD166" i="4"/>
  <c r="FD189" i="4"/>
  <c r="FD14" i="4"/>
  <c r="FD186" i="4"/>
  <c r="EA4" i="25"/>
  <c r="X2" i="5"/>
  <c r="W3" i="5"/>
  <c r="FF199" i="4" l="1"/>
  <c r="FF198" i="4"/>
  <c r="FF74" i="4"/>
  <c r="FF79" i="4"/>
  <c r="FF80" i="4"/>
  <c r="FF64" i="4"/>
  <c r="FF71" i="4"/>
  <c r="FF196" i="4"/>
  <c r="FF197" i="4"/>
  <c r="FF43" i="4"/>
  <c r="FF25" i="4"/>
  <c r="FF75" i="4"/>
  <c r="FF62" i="4"/>
  <c r="FF45" i="4"/>
  <c r="FF53" i="4"/>
  <c r="FF54" i="4"/>
  <c r="FF63" i="4"/>
  <c r="FF69" i="4"/>
  <c r="FF70" i="4"/>
  <c r="FF61" i="4"/>
  <c r="FF44" i="4"/>
  <c r="FF52" i="4"/>
  <c r="FF78" i="4"/>
  <c r="FF77" i="4"/>
  <c r="FF73" i="4"/>
  <c r="FF34" i="4"/>
  <c r="FF60" i="4"/>
  <c r="FF33" i="4"/>
  <c r="FF42" i="4"/>
  <c r="FF144" i="4"/>
  <c r="FF82" i="4"/>
  <c r="FF76" i="4"/>
  <c r="FF32" i="4"/>
  <c r="FF55" i="4"/>
  <c r="FF83" i="4"/>
  <c r="FF24" i="4"/>
  <c r="FF84" i="4"/>
  <c r="FF113" i="4"/>
  <c r="FF106" i="4"/>
  <c r="FF136" i="4"/>
  <c r="FF94" i="4"/>
  <c r="FF51" i="4"/>
  <c r="FF65" i="4"/>
  <c r="FF105" i="4"/>
  <c r="FF59" i="4"/>
  <c r="FF67" i="4"/>
  <c r="FF93" i="4"/>
  <c r="FF138" i="4"/>
  <c r="FF145" i="4"/>
  <c r="FF107" i="4"/>
  <c r="FF121" i="4"/>
  <c r="FF142" i="4"/>
  <c r="FF123" i="4"/>
  <c r="FF97" i="4"/>
  <c r="FF96" i="4"/>
  <c r="FF85" i="4"/>
  <c r="FF99" i="4"/>
  <c r="FF98" i="4"/>
  <c r="FF129" i="4"/>
  <c r="FF143" i="4"/>
  <c r="FF101" i="4"/>
  <c r="FF41" i="4"/>
  <c r="FF58" i="4"/>
  <c r="FF100" i="4"/>
  <c r="FF128" i="4"/>
  <c r="FF30" i="4"/>
  <c r="FF31" i="4"/>
  <c r="FF140" i="4"/>
  <c r="FF104" i="4"/>
  <c r="FF15" i="4"/>
  <c r="FF134" i="4"/>
  <c r="FF135" i="4"/>
  <c r="FF118" i="4"/>
  <c r="FF50" i="4"/>
  <c r="FF40" i="4"/>
  <c r="FF130" i="4"/>
  <c r="FF122" i="4"/>
  <c r="FF111" i="4"/>
  <c r="FF139" i="4"/>
  <c r="FF115" i="4"/>
  <c r="FF117" i="4"/>
  <c r="FF95" i="4"/>
  <c r="FF16" i="4"/>
  <c r="FF137" i="4"/>
  <c r="FF132" i="4"/>
  <c r="FF133" i="4"/>
  <c r="FF23" i="4"/>
  <c r="FF116" i="4"/>
  <c r="FF26" i="4"/>
  <c r="FF125" i="4"/>
  <c r="FF68" i="4"/>
  <c r="FF35" i="4"/>
  <c r="FF27" i="4"/>
  <c r="FF12" i="4"/>
  <c r="FF72" i="4"/>
  <c r="FF146" i="4"/>
  <c r="FF108" i="4"/>
  <c r="FF114" i="4"/>
  <c r="FF174" i="4"/>
  <c r="FF172" i="4"/>
  <c r="FF49" i="4"/>
  <c r="FF162" i="4"/>
  <c r="FF120" i="4"/>
  <c r="FF81" i="4"/>
  <c r="FF88" i="4"/>
  <c r="FF127" i="4"/>
  <c r="FF103" i="4"/>
  <c r="FF102" i="4"/>
  <c r="FF126" i="4"/>
  <c r="FF124" i="4"/>
  <c r="FF89" i="4"/>
  <c r="FF13" i="4"/>
  <c r="FF56" i="4"/>
  <c r="FF167" i="4"/>
  <c r="FF119" i="4"/>
  <c r="FF66" i="4"/>
  <c r="FF141" i="4"/>
  <c r="FF91" i="4"/>
  <c r="FF112" i="4"/>
  <c r="FF131" i="4"/>
  <c r="FF90" i="4"/>
  <c r="FF177" i="4"/>
  <c r="FF37" i="4"/>
  <c r="FF36" i="4"/>
  <c r="FF110" i="4"/>
  <c r="FF92" i="4"/>
  <c r="FF159" i="4"/>
  <c r="FF46" i="4"/>
  <c r="FF158" i="4"/>
  <c r="FF38" i="4"/>
  <c r="FF176" i="4"/>
  <c r="FF178" i="4"/>
  <c r="FF57" i="4"/>
  <c r="FF47" i="4"/>
  <c r="FF48" i="4"/>
  <c r="FF191" i="4"/>
  <c r="FF195" i="4"/>
  <c r="FF164" i="4"/>
  <c r="FF109" i="4"/>
  <c r="FF87" i="4"/>
  <c r="FF86" i="4"/>
  <c r="BZ2" i="38"/>
  <c r="BY3" i="38"/>
  <c r="FD5" i="4"/>
  <c r="FH3" i="4"/>
  <c r="FF166" i="4"/>
  <c r="FF189" i="4"/>
  <c r="FF152" i="4"/>
  <c r="FF175" i="4"/>
  <c r="FF183" i="4"/>
  <c r="FF179" i="4"/>
  <c r="FF161" i="4"/>
  <c r="FF6" i="4"/>
  <c r="FF22" i="4"/>
  <c r="FF155" i="4"/>
  <c r="FF187" i="4"/>
  <c r="FF192" i="4"/>
  <c r="FF17" i="4"/>
  <c r="FF28" i="4"/>
  <c r="FF39" i="4"/>
  <c r="FF11" i="4"/>
  <c r="FF8" i="4"/>
  <c r="FF157" i="4"/>
  <c r="FF148" i="4"/>
  <c r="FF18" i="4"/>
  <c r="FF10" i="4"/>
  <c r="FF173" i="4"/>
  <c r="FF149" i="4"/>
  <c r="FF171" i="4"/>
  <c r="FF9" i="4"/>
  <c r="FF184" i="4"/>
  <c r="FF163" i="4"/>
  <c r="FF181" i="4"/>
  <c r="FF168" i="4"/>
  <c r="FF151" i="4"/>
  <c r="FF180" i="4"/>
  <c r="FF150" i="4"/>
  <c r="FF165" i="4"/>
  <c r="FF185" i="4"/>
  <c r="FF160" i="4"/>
  <c r="FF193" i="4"/>
  <c r="FF21" i="4"/>
  <c r="FF154" i="4"/>
  <c r="FF153" i="4"/>
  <c r="FF29" i="4"/>
  <c r="FF7" i="4"/>
  <c r="FF188" i="4"/>
  <c r="FF194" i="4"/>
  <c r="FF182" i="4"/>
  <c r="FF170" i="4"/>
  <c r="FF190" i="4"/>
  <c r="FF14" i="4"/>
  <c r="FF169" i="4"/>
  <c r="FF156" i="4"/>
  <c r="FF147" i="4"/>
  <c r="FF20" i="4"/>
  <c r="FF186" i="4"/>
  <c r="FF19" i="4"/>
  <c r="I26" i="3"/>
  <c r="Q26" i="3"/>
  <c r="EU4" i="25"/>
  <c r="Y2" i="5"/>
  <c r="X3" i="5"/>
  <c r="FH199" i="4" l="1"/>
  <c r="FH198" i="4"/>
  <c r="FH79" i="4"/>
  <c r="FH80" i="4"/>
  <c r="FH64" i="4"/>
  <c r="FH71" i="4"/>
  <c r="FH74" i="4"/>
  <c r="FH196" i="4"/>
  <c r="FH197" i="4"/>
  <c r="FH75" i="4"/>
  <c r="FH25" i="4"/>
  <c r="FH43" i="4"/>
  <c r="FH54" i="4"/>
  <c r="FH52" i="4"/>
  <c r="FH53" i="4"/>
  <c r="FH45" i="4"/>
  <c r="FH62" i="4"/>
  <c r="FH69" i="4"/>
  <c r="FH34" i="4"/>
  <c r="FH73" i="4"/>
  <c r="FH70" i="4"/>
  <c r="FH78" i="4"/>
  <c r="FH63" i="4"/>
  <c r="FH61" i="4"/>
  <c r="FH44" i="4"/>
  <c r="FH77" i="4"/>
  <c r="FH60" i="4"/>
  <c r="FH83" i="4"/>
  <c r="FH84" i="4"/>
  <c r="FH51" i="4"/>
  <c r="FH32" i="4"/>
  <c r="FH65" i="4"/>
  <c r="FH55" i="4"/>
  <c r="FH59" i="4"/>
  <c r="FH33" i="4"/>
  <c r="FH24" i="4"/>
  <c r="FH113" i="4"/>
  <c r="FH82" i="4"/>
  <c r="FH42" i="4"/>
  <c r="FH106" i="4"/>
  <c r="FH94" i="4"/>
  <c r="FH144" i="4"/>
  <c r="FH76" i="4"/>
  <c r="FH105" i="4"/>
  <c r="FH136" i="4"/>
  <c r="FH93" i="4"/>
  <c r="FH67" i="4"/>
  <c r="FH107" i="4"/>
  <c r="FH145" i="4"/>
  <c r="FH138" i="4"/>
  <c r="FH121" i="4"/>
  <c r="FH142" i="4"/>
  <c r="FH97" i="4"/>
  <c r="FH96" i="4"/>
  <c r="FH143" i="4"/>
  <c r="FH129" i="4"/>
  <c r="FH85" i="4"/>
  <c r="FH99" i="4"/>
  <c r="FH41" i="4"/>
  <c r="FH123" i="4"/>
  <c r="FH30" i="4"/>
  <c r="FH98" i="4"/>
  <c r="FH100" i="4"/>
  <c r="FH31" i="4"/>
  <c r="FH58" i="4"/>
  <c r="FH101" i="4"/>
  <c r="FH15" i="4"/>
  <c r="FH104" i="4"/>
  <c r="FH134" i="4"/>
  <c r="FH118" i="4"/>
  <c r="FH40" i="4"/>
  <c r="FH140" i="4"/>
  <c r="FH130" i="4"/>
  <c r="FH95" i="4"/>
  <c r="FH128" i="4"/>
  <c r="FH135" i="4"/>
  <c r="FH50" i="4"/>
  <c r="FH23" i="4"/>
  <c r="FH139" i="4"/>
  <c r="FH16" i="4"/>
  <c r="FH117" i="4"/>
  <c r="FH137" i="4"/>
  <c r="FH122" i="4"/>
  <c r="FH132" i="4"/>
  <c r="FH111" i="4"/>
  <c r="FH35" i="4"/>
  <c r="FH26" i="4"/>
  <c r="FH115" i="4"/>
  <c r="FH133" i="4"/>
  <c r="FH68" i="4"/>
  <c r="FH116" i="4"/>
  <c r="FH125" i="4"/>
  <c r="FH110" i="4"/>
  <c r="FH81" i="4"/>
  <c r="FH162" i="4"/>
  <c r="FH146" i="4"/>
  <c r="FH103" i="4"/>
  <c r="FH12" i="4"/>
  <c r="FH27" i="4"/>
  <c r="FH172" i="4"/>
  <c r="FH49" i="4"/>
  <c r="FH114" i="4"/>
  <c r="FH127" i="4"/>
  <c r="FH72" i="4"/>
  <c r="FH56" i="4"/>
  <c r="FH89" i="4"/>
  <c r="FH108" i="4"/>
  <c r="FH126" i="4"/>
  <c r="FH13" i="4"/>
  <c r="FH88" i="4"/>
  <c r="FH131" i="4"/>
  <c r="FH109" i="4"/>
  <c r="FH66" i="4"/>
  <c r="FH112" i="4"/>
  <c r="FH90" i="4"/>
  <c r="FH167" i="4"/>
  <c r="FH141" i="4"/>
  <c r="FH91" i="4"/>
  <c r="FH102" i="4"/>
  <c r="FH159" i="4"/>
  <c r="FH48" i="4"/>
  <c r="FH176" i="4"/>
  <c r="FH57" i="4"/>
  <c r="FH36" i="4"/>
  <c r="FH178" i="4"/>
  <c r="FH87" i="4"/>
  <c r="FH119" i="4"/>
  <c r="FH92" i="4"/>
  <c r="FH158" i="4"/>
  <c r="FH124" i="4"/>
  <c r="FH37" i="4"/>
  <c r="FH86" i="4"/>
  <c r="FH47" i="4"/>
  <c r="FH120" i="4"/>
  <c r="FH191" i="4"/>
  <c r="FH174" i="4"/>
  <c r="FH46" i="4"/>
  <c r="FH38" i="4"/>
  <c r="FH195" i="4"/>
  <c r="FH164" i="4"/>
  <c r="FH177" i="4"/>
  <c r="CA2" i="38"/>
  <c r="BZ3" i="38"/>
  <c r="FJ3" i="4"/>
  <c r="FH149" i="4"/>
  <c r="FH193" i="4"/>
  <c r="FH157" i="4"/>
  <c r="FH156" i="4"/>
  <c r="FH194" i="4"/>
  <c r="FH179" i="4"/>
  <c r="FH39" i="4"/>
  <c r="FH6" i="4"/>
  <c r="FH22" i="4"/>
  <c r="FH185" i="4"/>
  <c r="FH173" i="4"/>
  <c r="FH17" i="4"/>
  <c r="FH155" i="4"/>
  <c r="FH186" i="4"/>
  <c r="FH189" i="4"/>
  <c r="FH192" i="4"/>
  <c r="FH10" i="4"/>
  <c r="FH153" i="4"/>
  <c r="FH170" i="4"/>
  <c r="FH187" i="4"/>
  <c r="FH169" i="4"/>
  <c r="FH184" i="4"/>
  <c r="FH183" i="4"/>
  <c r="FH180" i="4"/>
  <c r="FH14" i="4"/>
  <c r="FH7" i="4"/>
  <c r="FH21" i="4"/>
  <c r="FH152" i="4"/>
  <c r="FH181" i="4"/>
  <c r="FH20" i="4"/>
  <c r="FH29" i="4"/>
  <c r="FH168" i="4"/>
  <c r="FH160" i="4"/>
  <c r="FH8" i="4"/>
  <c r="FH190" i="4"/>
  <c r="FH18" i="4"/>
  <c r="FH188" i="4"/>
  <c r="FH148" i="4"/>
  <c r="FH150" i="4"/>
  <c r="FH9" i="4"/>
  <c r="FH154" i="4"/>
  <c r="FH165" i="4"/>
  <c r="FH182" i="4"/>
  <c r="FH161" i="4"/>
  <c r="FH28" i="4"/>
  <c r="FH175" i="4"/>
  <c r="FH171" i="4"/>
  <c r="FH166" i="4"/>
  <c r="FH163" i="4"/>
  <c r="FH147" i="4"/>
  <c r="FH151" i="4"/>
  <c r="FH19" i="4"/>
  <c r="FH11" i="4"/>
  <c r="FF5" i="4"/>
  <c r="EV4" i="25"/>
  <c r="Z2" i="5"/>
  <c r="Y3" i="5"/>
  <c r="FJ199" i="4" l="1"/>
  <c r="FJ198" i="4"/>
  <c r="FJ64" i="4"/>
  <c r="FJ71" i="4"/>
  <c r="FJ74" i="4"/>
  <c r="FJ79" i="4"/>
  <c r="FJ80" i="4"/>
  <c r="FJ196" i="4"/>
  <c r="FJ197" i="4"/>
  <c r="FJ43" i="4"/>
  <c r="FJ75" i="4"/>
  <c r="FJ25" i="4"/>
  <c r="FJ53" i="4"/>
  <c r="FJ54" i="4"/>
  <c r="FJ52" i="4"/>
  <c r="FJ62" i="4"/>
  <c r="FJ45" i="4"/>
  <c r="FJ78" i="4"/>
  <c r="FJ69" i="4"/>
  <c r="FJ44" i="4"/>
  <c r="FJ73" i="4"/>
  <c r="FJ63" i="4"/>
  <c r="FJ77" i="4"/>
  <c r="FJ34" i="4"/>
  <c r="FJ61" i="4"/>
  <c r="FJ70" i="4"/>
  <c r="FJ59" i="4"/>
  <c r="FJ60" i="4"/>
  <c r="FJ65" i="4"/>
  <c r="FJ42" i="4"/>
  <c r="FJ83" i="4"/>
  <c r="FJ51" i="4"/>
  <c r="FJ55" i="4"/>
  <c r="FJ33" i="4"/>
  <c r="FJ84" i="4"/>
  <c r="FJ24" i="4"/>
  <c r="FJ144" i="4"/>
  <c r="FJ82" i="4"/>
  <c r="FJ76" i="4"/>
  <c r="FJ32" i="4"/>
  <c r="FJ113" i="4"/>
  <c r="FJ136" i="4"/>
  <c r="FJ105" i="4"/>
  <c r="FJ106" i="4"/>
  <c r="FJ94" i="4"/>
  <c r="FJ138" i="4"/>
  <c r="FJ145" i="4"/>
  <c r="FJ93" i="4"/>
  <c r="FJ121" i="4"/>
  <c r="FJ67" i="4"/>
  <c r="FJ97" i="4"/>
  <c r="FJ107" i="4"/>
  <c r="FJ142" i="4"/>
  <c r="FJ96" i="4"/>
  <c r="FJ143" i="4"/>
  <c r="FJ123" i="4"/>
  <c r="FJ99" i="4"/>
  <c r="FJ85" i="4"/>
  <c r="FJ129" i="4"/>
  <c r="FJ101" i="4"/>
  <c r="FJ31" i="4"/>
  <c r="FJ58" i="4"/>
  <c r="FJ98" i="4"/>
  <c r="FJ100" i="4"/>
  <c r="FJ128" i="4"/>
  <c r="FJ30" i="4"/>
  <c r="FJ15" i="4"/>
  <c r="FJ41" i="4"/>
  <c r="FJ140" i="4"/>
  <c r="FJ104" i="4"/>
  <c r="FJ134" i="4"/>
  <c r="FJ40" i="4"/>
  <c r="FJ130" i="4"/>
  <c r="FJ95" i="4"/>
  <c r="FJ50" i="4"/>
  <c r="FJ135" i="4"/>
  <c r="FJ139" i="4"/>
  <c r="FJ23" i="4"/>
  <c r="FJ118" i="4"/>
  <c r="FJ111" i="4"/>
  <c r="FJ16" i="4"/>
  <c r="FJ122" i="4"/>
  <c r="FJ117" i="4"/>
  <c r="FJ137" i="4"/>
  <c r="FJ115" i="4"/>
  <c r="FJ133" i="4"/>
  <c r="FJ27" i="4"/>
  <c r="FJ35" i="4"/>
  <c r="FJ125" i="4"/>
  <c r="FJ68" i="4"/>
  <c r="FJ110" i="4"/>
  <c r="FJ132" i="4"/>
  <c r="FJ72" i="4"/>
  <c r="FJ12" i="4"/>
  <c r="FJ108" i="4"/>
  <c r="FJ162" i="4"/>
  <c r="FJ146" i="4"/>
  <c r="FJ174" i="4"/>
  <c r="FJ124" i="4"/>
  <c r="FJ116" i="4"/>
  <c r="FJ81" i="4"/>
  <c r="FJ172" i="4"/>
  <c r="FJ103" i="4"/>
  <c r="FJ88" i="4"/>
  <c r="FJ127" i="4"/>
  <c r="FJ89" i="4"/>
  <c r="FJ49" i="4"/>
  <c r="FJ26" i="4"/>
  <c r="FJ102" i="4"/>
  <c r="FJ56" i="4"/>
  <c r="FJ114" i="4"/>
  <c r="FJ120" i="4"/>
  <c r="FJ90" i="4"/>
  <c r="FJ141" i="4"/>
  <c r="FJ109" i="4"/>
  <c r="FJ91" i="4"/>
  <c r="FJ126" i="4"/>
  <c r="FJ119" i="4"/>
  <c r="FJ66" i="4"/>
  <c r="FJ112" i="4"/>
  <c r="FJ131" i="4"/>
  <c r="FJ159" i="4"/>
  <c r="FJ36" i="4"/>
  <c r="FJ158" i="4"/>
  <c r="FJ164" i="4"/>
  <c r="FJ92" i="4"/>
  <c r="FJ176" i="4"/>
  <c r="FJ87" i="4"/>
  <c r="FJ167" i="4"/>
  <c r="FJ57" i="4"/>
  <c r="FJ48" i="4"/>
  <c r="FJ38" i="4"/>
  <c r="FJ177" i="4"/>
  <c r="FJ46" i="4"/>
  <c r="FJ191" i="4"/>
  <c r="FJ178" i="4"/>
  <c r="FJ47" i="4"/>
  <c r="FJ86" i="4"/>
  <c r="FJ195" i="4"/>
  <c r="FJ37" i="4"/>
  <c r="FJ13" i="4"/>
  <c r="CB2" i="38"/>
  <c r="CA3" i="38"/>
  <c r="FH5" i="4"/>
  <c r="FL3" i="4"/>
  <c r="FJ7" i="4"/>
  <c r="FJ169" i="4"/>
  <c r="FJ181" i="4"/>
  <c r="FJ8" i="4"/>
  <c r="FJ153" i="4"/>
  <c r="FJ147" i="4"/>
  <c r="FJ187" i="4"/>
  <c r="FJ179" i="4"/>
  <c r="FJ185" i="4"/>
  <c r="FJ182" i="4"/>
  <c r="FJ17" i="4"/>
  <c r="FJ148" i="4"/>
  <c r="FJ170" i="4"/>
  <c r="FJ161" i="4"/>
  <c r="FJ154" i="4"/>
  <c r="FJ168" i="4"/>
  <c r="FJ22" i="4"/>
  <c r="FJ194" i="4"/>
  <c r="FJ11" i="4"/>
  <c r="FJ171" i="4"/>
  <c r="FJ180" i="4"/>
  <c r="FJ6" i="4"/>
  <c r="FJ28" i="4"/>
  <c r="FJ149" i="4"/>
  <c r="FJ18" i="4"/>
  <c r="FJ184" i="4"/>
  <c r="FJ175" i="4"/>
  <c r="FJ173" i="4"/>
  <c r="FJ14" i="4"/>
  <c r="FJ166" i="4"/>
  <c r="FJ193" i="4"/>
  <c r="FJ165" i="4"/>
  <c r="FJ192" i="4"/>
  <c r="FJ39" i="4"/>
  <c r="FJ156" i="4"/>
  <c r="FJ152" i="4"/>
  <c r="FJ160" i="4"/>
  <c r="FJ20" i="4"/>
  <c r="FJ150" i="4"/>
  <c r="FJ9" i="4"/>
  <c r="FJ151" i="4"/>
  <c r="FJ19" i="4"/>
  <c r="FJ188" i="4"/>
  <c r="FJ21" i="4"/>
  <c r="FJ29" i="4"/>
  <c r="FJ190" i="4"/>
  <c r="FJ163" i="4"/>
  <c r="FJ157" i="4"/>
  <c r="FJ183" i="4"/>
  <c r="FJ10" i="4"/>
  <c r="FJ189" i="4"/>
  <c r="FJ155" i="4"/>
  <c r="FJ186" i="4"/>
  <c r="Q23" i="3"/>
  <c r="FP4" i="25"/>
  <c r="AA2" i="5"/>
  <c r="Z3" i="5"/>
  <c r="FL199" i="4" l="1"/>
  <c r="FL198" i="4"/>
  <c r="FL64" i="4"/>
  <c r="FL71" i="4"/>
  <c r="FL74" i="4"/>
  <c r="FL79" i="4"/>
  <c r="FL80" i="4"/>
  <c r="FL197" i="4"/>
  <c r="FL196" i="4"/>
  <c r="FL25" i="4"/>
  <c r="FL43" i="4"/>
  <c r="FL75" i="4"/>
  <c r="FL62" i="4"/>
  <c r="FL52" i="4"/>
  <c r="FL53" i="4"/>
  <c r="FL54" i="4"/>
  <c r="FL69" i="4"/>
  <c r="FL34" i="4"/>
  <c r="FL78" i="4"/>
  <c r="FL70" i="4"/>
  <c r="FL61" i="4"/>
  <c r="FL45" i="4"/>
  <c r="FL63" i="4"/>
  <c r="FL77" i="4"/>
  <c r="FL73" i="4"/>
  <c r="FL44" i="4"/>
  <c r="FL33" i="4"/>
  <c r="FL60" i="4"/>
  <c r="FL42" i="4"/>
  <c r="FL82" i="4"/>
  <c r="FL24" i="4"/>
  <c r="FL144" i="4"/>
  <c r="FL51" i="4"/>
  <c r="FL84" i="4"/>
  <c r="FL55" i="4"/>
  <c r="FL65" i="4"/>
  <c r="FL32" i="4"/>
  <c r="FL113" i="4"/>
  <c r="FL94" i="4"/>
  <c r="FL76" i="4"/>
  <c r="FL136" i="4"/>
  <c r="FL59" i="4"/>
  <c r="FL83" i="4"/>
  <c r="FL106" i="4"/>
  <c r="FL105" i="4"/>
  <c r="FL138" i="4"/>
  <c r="FL93" i="4"/>
  <c r="FL67" i="4"/>
  <c r="FL145" i="4"/>
  <c r="FL96" i="4"/>
  <c r="FL85" i="4"/>
  <c r="FL121" i="4"/>
  <c r="FL123" i="4"/>
  <c r="FL97" i="4"/>
  <c r="FL142" i="4"/>
  <c r="FL129" i="4"/>
  <c r="FL98" i="4"/>
  <c r="FL143" i="4"/>
  <c r="FL99" i="4"/>
  <c r="FL107" i="4"/>
  <c r="FL101" i="4"/>
  <c r="FL41" i="4"/>
  <c r="FL30" i="4"/>
  <c r="FL58" i="4"/>
  <c r="FL100" i="4"/>
  <c r="FL31" i="4"/>
  <c r="FL134" i="4"/>
  <c r="FL95" i="4"/>
  <c r="FL128" i="4"/>
  <c r="FL135" i="4"/>
  <c r="FL40" i="4"/>
  <c r="FL118" i="4"/>
  <c r="FL104" i="4"/>
  <c r="FL122" i="4"/>
  <c r="FL130" i="4"/>
  <c r="FL23" i="4"/>
  <c r="FL111" i="4"/>
  <c r="FL15" i="4"/>
  <c r="FL140" i="4"/>
  <c r="FL133" i="4"/>
  <c r="FL16" i="4"/>
  <c r="FL50" i="4"/>
  <c r="FL117" i="4"/>
  <c r="FL115" i="4"/>
  <c r="FL26" i="4"/>
  <c r="FL139" i="4"/>
  <c r="FL35" i="4"/>
  <c r="FL27" i="4"/>
  <c r="FL132" i="4"/>
  <c r="FL116" i="4"/>
  <c r="FL137" i="4"/>
  <c r="FL125" i="4"/>
  <c r="FL68" i="4"/>
  <c r="FL114" i="4"/>
  <c r="FL108" i="4"/>
  <c r="FL172" i="4"/>
  <c r="FL146" i="4"/>
  <c r="FL174" i="4"/>
  <c r="FL110" i="4"/>
  <c r="FL72" i="4"/>
  <c r="FL13" i="4"/>
  <c r="FL126" i="4"/>
  <c r="FL81" i="4"/>
  <c r="FL102" i="4"/>
  <c r="FL49" i="4"/>
  <c r="FL120" i="4"/>
  <c r="FL12" i="4"/>
  <c r="FL162" i="4"/>
  <c r="FL89" i="4"/>
  <c r="FL124" i="4"/>
  <c r="FL88" i="4"/>
  <c r="FL109" i="4"/>
  <c r="FL103" i="4"/>
  <c r="FL66" i="4"/>
  <c r="FL56" i="4"/>
  <c r="FL141" i="4"/>
  <c r="FL119" i="4"/>
  <c r="FL112" i="4"/>
  <c r="FL131" i="4"/>
  <c r="FL127" i="4"/>
  <c r="FL91" i="4"/>
  <c r="FL159" i="4"/>
  <c r="FL167" i="4"/>
  <c r="FL48" i="4"/>
  <c r="FL87" i="4"/>
  <c r="FL176" i="4"/>
  <c r="FL158" i="4"/>
  <c r="FL90" i="4"/>
  <c r="FL92" i="4"/>
  <c r="FL177" i="4"/>
  <c r="FL178" i="4"/>
  <c r="FL191" i="4"/>
  <c r="FL57" i="4"/>
  <c r="FL86" i="4"/>
  <c r="FL38" i="4"/>
  <c r="FL37" i="4"/>
  <c r="FL46" i="4"/>
  <c r="FL47" i="4"/>
  <c r="FL164" i="4"/>
  <c r="FL195" i="4"/>
  <c r="FL36" i="4"/>
  <c r="CC2" i="38"/>
  <c r="CB3" i="38"/>
  <c r="FN3" i="4"/>
  <c r="FL147" i="4"/>
  <c r="FL188" i="4"/>
  <c r="FL11" i="4"/>
  <c r="FL180" i="4"/>
  <c r="FL171" i="4"/>
  <c r="FL182" i="4"/>
  <c r="FL149" i="4"/>
  <c r="FL18" i="4"/>
  <c r="FL160" i="4"/>
  <c r="FL148" i="4"/>
  <c r="FL181" i="4"/>
  <c r="FL29" i="4"/>
  <c r="FL187" i="4"/>
  <c r="FL6" i="4"/>
  <c r="FL175" i="4"/>
  <c r="FL173" i="4"/>
  <c r="FL152" i="4"/>
  <c r="FL155" i="4"/>
  <c r="FL163" i="4"/>
  <c r="FL20" i="4"/>
  <c r="FL9" i="4"/>
  <c r="FL151" i="4"/>
  <c r="FL8" i="4"/>
  <c r="FL194" i="4"/>
  <c r="FL190" i="4"/>
  <c r="FL7" i="4"/>
  <c r="FL186" i="4"/>
  <c r="FL14" i="4"/>
  <c r="FL28" i="4"/>
  <c r="FL168" i="4"/>
  <c r="FL150" i="4"/>
  <c r="FL17" i="4"/>
  <c r="FL183" i="4"/>
  <c r="FL156" i="4"/>
  <c r="FL157" i="4"/>
  <c r="FL169" i="4"/>
  <c r="FL193" i="4"/>
  <c r="FL184" i="4"/>
  <c r="FL192" i="4"/>
  <c r="FL161" i="4"/>
  <c r="FL19" i="4"/>
  <c r="FL39" i="4"/>
  <c r="FL179" i="4"/>
  <c r="FL185" i="4"/>
  <c r="FL170" i="4"/>
  <c r="FL154" i="4"/>
  <c r="FL22" i="4"/>
  <c r="FL10" i="4"/>
  <c r="FL189" i="4"/>
  <c r="FL165" i="4"/>
  <c r="FL153" i="4"/>
  <c r="FL21" i="4"/>
  <c r="FL166" i="4"/>
  <c r="FJ5" i="4"/>
  <c r="FJ4" i="25"/>
  <c r="FI4" i="25"/>
  <c r="FQ4" i="25"/>
  <c r="AA3" i="5"/>
  <c r="AB2" i="5"/>
  <c r="FN199" i="4" l="1"/>
  <c r="FN198" i="4"/>
  <c r="FN64" i="4"/>
  <c r="FN71" i="4"/>
  <c r="FN74" i="4"/>
  <c r="FN79" i="4"/>
  <c r="FN80" i="4"/>
  <c r="FN197" i="4"/>
  <c r="FN196" i="4"/>
  <c r="FN75" i="4"/>
  <c r="FN43" i="4"/>
  <c r="FN25" i="4"/>
  <c r="FN52" i="4"/>
  <c r="FN53" i="4"/>
  <c r="FN45" i="4"/>
  <c r="FN69" i="4"/>
  <c r="FN44" i="4"/>
  <c r="FN54" i="4"/>
  <c r="FN62" i="4"/>
  <c r="FN78" i="4"/>
  <c r="FN70" i="4"/>
  <c r="FN34" i="4"/>
  <c r="FN61" i="4"/>
  <c r="FN77" i="4"/>
  <c r="FN73" i="4"/>
  <c r="FN63" i="4"/>
  <c r="FN59" i="4"/>
  <c r="FN51" i="4"/>
  <c r="FN60" i="4"/>
  <c r="FN33" i="4"/>
  <c r="FN82" i="4"/>
  <c r="FN55" i="4"/>
  <c r="FN84" i="4"/>
  <c r="FN24" i="4"/>
  <c r="FN94" i="4"/>
  <c r="FN83" i="4"/>
  <c r="FN136" i="4"/>
  <c r="FN106" i="4"/>
  <c r="FN65" i="4"/>
  <c r="FN76" i="4"/>
  <c r="FN113" i="4"/>
  <c r="FN105" i="4"/>
  <c r="FN32" i="4"/>
  <c r="FN42" i="4"/>
  <c r="FN144" i="4"/>
  <c r="FN93" i="4"/>
  <c r="FN67" i="4"/>
  <c r="FN138" i="4"/>
  <c r="FN145" i="4"/>
  <c r="FN107" i="4"/>
  <c r="FN121" i="4"/>
  <c r="FN142" i="4"/>
  <c r="FN96" i="4"/>
  <c r="FN123" i="4"/>
  <c r="FN143" i="4"/>
  <c r="FN129" i="4"/>
  <c r="FN97" i="4"/>
  <c r="FN85" i="4"/>
  <c r="FN101" i="4"/>
  <c r="FN98" i="4"/>
  <c r="FN41" i="4"/>
  <c r="FN15" i="4"/>
  <c r="FN100" i="4"/>
  <c r="FN31" i="4"/>
  <c r="FN58" i="4"/>
  <c r="FN99" i="4"/>
  <c r="FN30" i="4"/>
  <c r="FN128" i="4"/>
  <c r="FN140" i="4"/>
  <c r="FN104" i="4"/>
  <c r="FN130" i="4"/>
  <c r="FN134" i="4"/>
  <c r="FN95" i="4"/>
  <c r="FN118" i="4"/>
  <c r="FN40" i="4"/>
  <c r="FN50" i="4"/>
  <c r="FN135" i="4"/>
  <c r="FN122" i="4"/>
  <c r="FN132" i="4"/>
  <c r="FN139" i="4"/>
  <c r="FN137" i="4"/>
  <c r="FN111" i="4"/>
  <c r="FN115" i="4"/>
  <c r="FN16" i="4"/>
  <c r="FN116" i="4"/>
  <c r="FN27" i="4"/>
  <c r="FN23" i="4"/>
  <c r="FN133" i="4"/>
  <c r="FN117" i="4"/>
  <c r="FN68" i="4"/>
  <c r="FN162" i="4"/>
  <c r="FN35" i="4"/>
  <c r="FN125" i="4"/>
  <c r="FN146" i="4"/>
  <c r="FN124" i="4"/>
  <c r="FN72" i="4"/>
  <c r="FN26" i="4"/>
  <c r="FN174" i="4"/>
  <c r="FN114" i="4"/>
  <c r="FN89" i="4"/>
  <c r="FN49" i="4"/>
  <c r="FN172" i="4"/>
  <c r="FN110" i="4"/>
  <c r="FN108" i="4"/>
  <c r="FN126" i="4"/>
  <c r="FN12" i="4"/>
  <c r="FN13" i="4"/>
  <c r="FN56" i="4"/>
  <c r="FN103" i="4"/>
  <c r="FN88" i="4"/>
  <c r="FN120" i="4"/>
  <c r="FN66" i="4"/>
  <c r="FN102" i="4"/>
  <c r="FN167" i="4"/>
  <c r="FN109" i="4"/>
  <c r="FN81" i="4"/>
  <c r="FN131" i="4"/>
  <c r="FN127" i="4"/>
  <c r="FN119" i="4"/>
  <c r="FN141" i="4"/>
  <c r="FN90" i="4"/>
  <c r="FN112" i="4"/>
  <c r="FN86" i="4"/>
  <c r="FN47" i="4"/>
  <c r="FN36" i="4"/>
  <c r="FN92" i="4"/>
  <c r="FN57" i="4"/>
  <c r="FN176" i="4"/>
  <c r="FN177" i="4"/>
  <c r="FN158" i="4"/>
  <c r="FN46" i="4"/>
  <c r="FN91" i="4"/>
  <c r="FN159" i="4"/>
  <c r="FN178" i="4"/>
  <c r="FN87" i="4"/>
  <c r="FN37" i="4"/>
  <c r="FN195" i="4"/>
  <c r="FN164" i="4"/>
  <c r="FN48" i="4"/>
  <c r="FN38" i="4"/>
  <c r="FN191" i="4"/>
  <c r="CD2" i="38"/>
  <c r="CC3" i="38"/>
  <c r="FL5" i="4"/>
  <c r="FP3" i="4"/>
  <c r="FN20" i="4"/>
  <c r="FN29" i="4"/>
  <c r="FN148" i="4"/>
  <c r="FN154" i="4"/>
  <c r="FN147" i="4"/>
  <c r="FN192" i="4"/>
  <c r="FN19" i="4"/>
  <c r="FN149" i="4"/>
  <c r="FN28" i="4"/>
  <c r="FN160" i="4"/>
  <c r="FN181" i="4"/>
  <c r="FN152" i="4"/>
  <c r="FN171" i="4"/>
  <c r="FN165" i="4"/>
  <c r="FN170" i="4"/>
  <c r="FN186" i="4"/>
  <c r="FN169" i="4"/>
  <c r="FN187" i="4"/>
  <c r="FN14" i="4"/>
  <c r="FN151" i="4"/>
  <c r="FN183" i="4"/>
  <c r="FN155" i="4"/>
  <c r="FN193" i="4"/>
  <c r="FN7" i="4"/>
  <c r="FN22" i="4"/>
  <c r="FN194" i="4"/>
  <c r="FN150" i="4"/>
  <c r="FN190" i="4"/>
  <c r="FN157" i="4"/>
  <c r="FN179" i="4"/>
  <c r="FN6" i="4"/>
  <c r="FN166" i="4"/>
  <c r="FN189" i="4"/>
  <c r="FN185" i="4"/>
  <c r="FN8" i="4"/>
  <c r="FN10" i="4"/>
  <c r="FN11" i="4"/>
  <c r="FN173" i="4"/>
  <c r="FN180" i="4"/>
  <c r="FN188" i="4"/>
  <c r="FN18" i="4"/>
  <c r="FN184" i="4"/>
  <c r="FN21" i="4"/>
  <c r="FN9" i="4"/>
  <c r="FN163" i="4"/>
  <c r="FN17" i="4"/>
  <c r="FN153" i="4"/>
  <c r="FN175" i="4"/>
  <c r="FN39" i="4"/>
  <c r="FN161" i="4"/>
  <c r="FN182" i="4"/>
  <c r="FN168" i="4"/>
  <c r="FN156" i="4"/>
  <c r="FX4" i="25"/>
  <c r="I23" i="3"/>
  <c r="FW4" i="25"/>
  <c r="AC2" i="5"/>
  <c r="AB3" i="5"/>
  <c r="FP199" i="4" l="1"/>
  <c r="FP198" i="4"/>
  <c r="FP79" i="4"/>
  <c r="FP80" i="4"/>
  <c r="FP71" i="4"/>
  <c r="FP74" i="4"/>
  <c r="FP64" i="4"/>
  <c r="FP197" i="4"/>
  <c r="FP196" i="4"/>
  <c r="FP43" i="4"/>
  <c r="FP25" i="4"/>
  <c r="FP75" i="4"/>
  <c r="FP52" i="4"/>
  <c r="FP62" i="4"/>
  <c r="FP54" i="4"/>
  <c r="FP61" i="4"/>
  <c r="FP53" i="4"/>
  <c r="FP45" i="4"/>
  <c r="FP73" i="4"/>
  <c r="FP77" i="4"/>
  <c r="FP69" i="4"/>
  <c r="FP34" i="4"/>
  <c r="FP44" i="4"/>
  <c r="FP63" i="4"/>
  <c r="FP70" i="4"/>
  <c r="FP78" i="4"/>
  <c r="FP59" i="4"/>
  <c r="FP51" i="4"/>
  <c r="FP42" i="4"/>
  <c r="FP33" i="4"/>
  <c r="FP144" i="4"/>
  <c r="FP83" i="4"/>
  <c r="FP60" i="4"/>
  <c r="FP84" i="4"/>
  <c r="FP55" i="4"/>
  <c r="FP24" i="4"/>
  <c r="FP82" i="4"/>
  <c r="FP32" i="4"/>
  <c r="FP76" i="4"/>
  <c r="FP113" i="4"/>
  <c r="FP94" i="4"/>
  <c r="FP65" i="4"/>
  <c r="FP106" i="4"/>
  <c r="FP105" i="4"/>
  <c r="FP136" i="4"/>
  <c r="FP138" i="4"/>
  <c r="FP67" i="4"/>
  <c r="FP93" i="4"/>
  <c r="FP121" i="4"/>
  <c r="FP145" i="4"/>
  <c r="FP96" i="4"/>
  <c r="FP97" i="4"/>
  <c r="FP123" i="4"/>
  <c r="FP107" i="4"/>
  <c r="FP142" i="4"/>
  <c r="FP143" i="4"/>
  <c r="FP129" i="4"/>
  <c r="FP99" i="4"/>
  <c r="FP101" i="4"/>
  <c r="FP41" i="4"/>
  <c r="FP85" i="4"/>
  <c r="FP15" i="4"/>
  <c r="FP58" i="4"/>
  <c r="FP98" i="4"/>
  <c r="FP31" i="4"/>
  <c r="FP128" i="4"/>
  <c r="FP140" i="4"/>
  <c r="FP30" i="4"/>
  <c r="FP40" i="4"/>
  <c r="FP100" i="4"/>
  <c r="FP130" i="4"/>
  <c r="FP134" i="4"/>
  <c r="FP104" i="4"/>
  <c r="FP135" i="4"/>
  <c r="FP50" i="4"/>
  <c r="FP118" i="4"/>
  <c r="FP139" i="4"/>
  <c r="FP133" i="4"/>
  <c r="FP95" i="4"/>
  <c r="FP132" i="4"/>
  <c r="FP23" i="4"/>
  <c r="FP137" i="4"/>
  <c r="FP111" i="4"/>
  <c r="FP122" i="4"/>
  <c r="FP117" i="4"/>
  <c r="FP125" i="4"/>
  <c r="FP27" i="4"/>
  <c r="FP116" i="4"/>
  <c r="FP68" i="4"/>
  <c r="FP35" i="4"/>
  <c r="FP115" i="4"/>
  <c r="FP26" i="4"/>
  <c r="FP16" i="4"/>
  <c r="FP110" i="4"/>
  <c r="FP12" i="4"/>
  <c r="FP124" i="4"/>
  <c r="FP72" i="4"/>
  <c r="FP172" i="4"/>
  <c r="FP103" i="4"/>
  <c r="FP81" i="4"/>
  <c r="FP174" i="4"/>
  <c r="FP108" i="4"/>
  <c r="FP114" i="4"/>
  <c r="FP102" i="4"/>
  <c r="FP56" i="4"/>
  <c r="FP167" i="4"/>
  <c r="FP89" i="4"/>
  <c r="FP127" i="4"/>
  <c r="FP13" i="4"/>
  <c r="FP88" i="4"/>
  <c r="FP90" i="4"/>
  <c r="FP141" i="4"/>
  <c r="FP119" i="4"/>
  <c r="FP146" i="4"/>
  <c r="FP112" i="4"/>
  <c r="FP131" i="4"/>
  <c r="FP109" i="4"/>
  <c r="FP126" i="4"/>
  <c r="FP49" i="4"/>
  <c r="FP91" i="4"/>
  <c r="FP159" i="4"/>
  <c r="FP66" i="4"/>
  <c r="FP57" i="4"/>
  <c r="FP158" i="4"/>
  <c r="FP178" i="4"/>
  <c r="FP162" i="4"/>
  <c r="FP176" i="4"/>
  <c r="FP177" i="4"/>
  <c r="FP92" i="4"/>
  <c r="FP120" i="4"/>
  <c r="FP46" i="4"/>
  <c r="FP38" i="4"/>
  <c r="FP86" i="4"/>
  <c r="FP48" i="4"/>
  <c r="FP47" i="4"/>
  <c r="FP37" i="4"/>
  <c r="FP195" i="4"/>
  <c r="FP164" i="4"/>
  <c r="FP36" i="4"/>
  <c r="FP191" i="4"/>
  <c r="FP87" i="4"/>
  <c r="CE2" i="38"/>
  <c r="CD3" i="38"/>
  <c r="FN5" i="4"/>
  <c r="FR3" i="4"/>
  <c r="FP9" i="4"/>
  <c r="FP180" i="4"/>
  <c r="FP189" i="4"/>
  <c r="FP192" i="4"/>
  <c r="FP169" i="4"/>
  <c r="FP185" i="4"/>
  <c r="FP22" i="4"/>
  <c r="FP181" i="4"/>
  <c r="FP39" i="4"/>
  <c r="FP19" i="4"/>
  <c r="FP11" i="4"/>
  <c r="FP29" i="4"/>
  <c r="FP190" i="4"/>
  <c r="FP6" i="4"/>
  <c r="FP28" i="4"/>
  <c r="FP157" i="4"/>
  <c r="FP171" i="4"/>
  <c r="FP7" i="4"/>
  <c r="FP166" i="4"/>
  <c r="FP21" i="4"/>
  <c r="FP150" i="4"/>
  <c r="FP193" i="4"/>
  <c r="FP152" i="4"/>
  <c r="FP154" i="4"/>
  <c r="FP179" i="4"/>
  <c r="FP10" i="4"/>
  <c r="FP170" i="4"/>
  <c r="FP183" i="4"/>
  <c r="FP182" i="4"/>
  <c r="FP149" i="4"/>
  <c r="FP8" i="4"/>
  <c r="FP188" i="4"/>
  <c r="FP18" i="4"/>
  <c r="FP14" i="4"/>
  <c r="FP147" i="4"/>
  <c r="FP160" i="4"/>
  <c r="FP187" i="4"/>
  <c r="FP161" i="4"/>
  <c r="FP194" i="4"/>
  <c r="FP20" i="4"/>
  <c r="FP173" i="4"/>
  <c r="FP186" i="4"/>
  <c r="FP184" i="4"/>
  <c r="FP17" i="4"/>
  <c r="FP175" i="4"/>
  <c r="FP163" i="4"/>
  <c r="FP151" i="4"/>
  <c r="FP168" i="4"/>
  <c r="FP156" i="4"/>
  <c r="FP155" i="4"/>
  <c r="FP148" i="4"/>
  <c r="FP165" i="4"/>
  <c r="FP153" i="4"/>
  <c r="AD2" i="5"/>
  <c r="AC3" i="5"/>
  <c r="FR199" i="4" l="1"/>
  <c r="FR198" i="4"/>
  <c r="FR64" i="4"/>
  <c r="FR71" i="4"/>
  <c r="FR74" i="4"/>
  <c r="FR79" i="4"/>
  <c r="FR80" i="4"/>
  <c r="FR197" i="4"/>
  <c r="FR196" i="4"/>
  <c r="FR75" i="4"/>
  <c r="FR25" i="4"/>
  <c r="FR43" i="4"/>
  <c r="FR54" i="4"/>
  <c r="FR52" i="4"/>
  <c r="FR53" i="4"/>
  <c r="FR45" i="4"/>
  <c r="FR61" i="4"/>
  <c r="FR78" i="4"/>
  <c r="FR63" i="4"/>
  <c r="FR70" i="4"/>
  <c r="FR73" i="4"/>
  <c r="FR69" i="4"/>
  <c r="FR77" i="4"/>
  <c r="FR44" i="4"/>
  <c r="FR62" i="4"/>
  <c r="FR34" i="4"/>
  <c r="FR60" i="4"/>
  <c r="FR59" i="4"/>
  <c r="FR51" i="4"/>
  <c r="FR83" i="4"/>
  <c r="FR84" i="4"/>
  <c r="FR65" i="4"/>
  <c r="FR33" i="4"/>
  <c r="FR55" i="4"/>
  <c r="FR32" i="4"/>
  <c r="FR144" i="4"/>
  <c r="FR113" i="4"/>
  <c r="FR42" i="4"/>
  <c r="FR106" i="4"/>
  <c r="FR82" i="4"/>
  <c r="FR105" i="4"/>
  <c r="FR94" i="4"/>
  <c r="FR24" i="4"/>
  <c r="FR76" i="4"/>
  <c r="FR136" i="4"/>
  <c r="FR145" i="4"/>
  <c r="FR67" i="4"/>
  <c r="FR107" i="4"/>
  <c r="FR138" i="4"/>
  <c r="FR121" i="4"/>
  <c r="FR93" i="4"/>
  <c r="FR97" i="4"/>
  <c r="FR85" i="4"/>
  <c r="FR142" i="4"/>
  <c r="FR143" i="4"/>
  <c r="FR96" i="4"/>
  <c r="FR129" i="4"/>
  <c r="FR98" i="4"/>
  <c r="FR123" i="4"/>
  <c r="FR99" i="4"/>
  <c r="FR101" i="4"/>
  <c r="FR41" i="4"/>
  <c r="FR31" i="4"/>
  <c r="FR58" i="4"/>
  <c r="FR30" i="4"/>
  <c r="FR15" i="4"/>
  <c r="FR128" i="4"/>
  <c r="FR140" i="4"/>
  <c r="FR135" i="4"/>
  <c r="FR50" i="4"/>
  <c r="FR95" i="4"/>
  <c r="FR100" i="4"/>
  <c r="FR134" i="4"/>
  <c r="FR130" i="4"/>
  <c r="FR104" i="4"/>
  <c r="FR40" i="4"/>
  <c r="FR118" i="4"/>
  <c r="FR133" i="4"/>
  <c r="FR23" i="4"/>
  <c r="FR115" i="4"/>
  <c r="FR132" i="4"/>
  <c r="FR111" i="4"/>
  <c r="FR122" i="4"/>
  <c r="FR137" i="4"/>
  <c r="FR16" i="4"/>
  <c r="FR116" i="4"/>
  <c r="FR125" i="4"/>
  <c r="FR35" i="4"/>
  <c r="FR27" i="4"/>
  <c r="FR139" i="4"/>
  <c r="FR117" i="4"/>
  <c r="FR174" i="4"/>
  <c r="FR110" i="4"/>
  <c r="FR68" i="4"/>
  <c r="FR26" i="4"/>
  <c r="FR172" i="4"/>
  <c r="FR124" i="4"/>
  <c r="FR103" i="4"/>
  <c r="FR81" i="4"/>
  <c r="FR114" i="4"/>
  <c r="FR12" i="4"/>
  <c r="FR162" i="4"/>
  <c r="FR88" i="4"/>
  <c r="FR120" i="4"/>
  <c r="FR72" i="4"/>
  <c r="FR13" i="4"/>
  <c r="FR126" i="4"/>
  <c r="FR56" i="4"/>
  <c r="FR89" i="4"/>
  <c r="FR49" i="4"/>
  <c r="FR66" i="4"/>
  <c r="FR108" i="4"/>
  <c r="FR102" i="4"/>
  <c r="FR109" i="4"/>
  <c r="FR127" i="4"/>
  <c r="FR131" i="4"/>
  <c r="FR141" i="4"/>
  <c r="FR91" i="4"/>
  <c r="FR57" i="4"/>
  <c r="FR158" i="4"/>
  <c r="FR87" i="4"/>
  <c r="FR92" i="4"/>
  <c r="FR119" i="4"/>
  <c r="FR112" i="4"/>
  <c r="FR48" i="4"/>
  <c r="FR177" i="4"/>
  <c r="FR176" i="4"/>
  <c r="FR167" i="4"/>
  <c r="FR159" i="4"/>
  <c r="FR178" i="4"/>
  <c r="FR195" i="4"/>
  <c r="FR146" i="4"/>
  <c r="FR86" i="4"/>
  <c r="FR38" i="4"/>
  <c r="FR47" i="4"/>
  <c r="FR37" i="4"/>
  <c r="FR191" i="4"/>
  <c r="FR90" i="4"/>
  <c r="FR46" i="4"/>
  <c r="FR36" i="4"/>
  <c r="FR164" i="4"/>
  <c r="CE3" i="38"/>
  <c r="CF2" i="38"/>
  <c r="FP5" i="4"/>
  <c r="FT3" i="4"/>
  <c r="FR156" i="4"/>
  <c r="FR14" i="4"/>
  <c r="FR194" i="4"/>
  <c r="FR189" i="4"/>
  <c r="FR6" i="4"/>
  <c r="FR175" i="4"/>
  <c r="FR193" i="4"/>
  <c r="FR173" i="4"/>
  <c r="FR182" i="4"/>
  <c r="FR165" i="4"/>
  <c r="FR7" i="4"/>
  <c r="FR181" i="4"/>
  <c r="FR160" i="4"/>
  <c r="FR184" i="4"/>
  <c r="FR186" i="4"/>
  <c r="FR185" i="4"/>
  <c r="FR171" i="4"/>
  <c r="FR187" i="4"/>
  <c r="FR149" i="4"/>
  <c r="FR154" i="4"/>
  <c r="FR157" i="4"/>
  <c r="FR161" i="4"/>
  <c r="FR39" i="4"/>
  <c r="FR10" i="4"/>
  <c r="FR17" i="4"/>
  <c r="FR179" i="4"/>
  <c r="FR148" i="4"/>
  <c r="FR147" i="4"/>
  <c r="FR188" i="4"/>
  <c r="FR28" i="4"/>
  <c r="FR11" i="4"/>
  <c r="FR151" i="4"/>
  <c r="FR192" i="4"/>
  <c r="FR22" i="4"/>
  <c r="FR19" i="4"/>
  <c r="FR20" i="4"/>
  <c r="FR163" i="4"/>
  <c r="FR9" i="4"/>
  <c r="FR18" i="4"/>
  <c r="FR150" i="4"/>
  <c r="FR29" i="4"/>
  <c r="FR180" i="4"/>
  <c r="FR153" i="4"/>
  <c r="FR183" i="4"/>
  <c r="FR190" i="4"/>
  <c r="FR169" i="4"/>
  <c r="FR166" i="4"/>
  <c r="FR168" i="4"/>
  <c r="FR170" i="4"/>
  <c r="FR21" i="4"/>
  <c r="FR152" i="4"/>
  <c r="FR8" i="4"/>
  <c r="FR155" i="4"/>
  <c r="AE2" i="5"/>
  <c r="AD3" i="5"/>
  <c r="FT199" i="4" l="1"/>
  <c r="FT198" i="4"/>
  <c r="FT71" i="4"/>
  <c r="FT74" i="4"/>
  <c r="FT79" i="4"/>
  <c r="FT80" i="4"/>
  <c r="FT64" i="4"/>
  <c r="FT197" i="4"/>
  <c r="FT196" i="4"/>
  <c r="FT75" i="4"/>
  <c r="FT25" i="4"/>
  <c r="FT43" i="4"/>
  <c r="FT54" i="4"/>
  <c r="FT62" i="4"/>
  <c r="FT61" i="4"/>
  <c r="FT52" i="4"/>
  <c r="FT78" i="4"/>
  <c r="FT69" i="4"/>
  <c r="FT45" i="4"/>
  <c r="FT53" i="4"/>
  <c r="FT70" i="4"/>
  <c r="FT77" i="4"/>
  <c r="FT34" i="4"/>
  <c r="FT63" i="4"/>
  <c r="FT44" i="4"/>
  <c r="FT73" i="4"/>
  <c r="FT42" i="4"/>
  <c r="FT51" i="4"/>
  <c r="FT59" i="4"/>
  <c r="FT83" i="4"/>
  <c r="FT82" i="4"/>
  <c r="FT60" i="4"/>
  <c r="FT32" i="4"/>
  <c r="FT94" i="4"/>
  <c r="FT33" i="4"/>
  <c r="FT24" i="4"/>
  <c r="FT55" i="4"/>
  <c r="FT76" i="4"/>
  <c r="FT136" i="4"/>
  <c r="FT105" i="4"/>
  <c r="FT113" i="4"/>
  <c r="FT65" i="4"/>
  <c r="FT144" i="4"/>
  <c r="FT84" i="4"/>
  <c r="FT106" i="4"/>
  <c r="FT93" i="4"/>
  <c r="FT138" i="4"/>
  <c r="FT107" i="4"/>
  <c r="FT67" i="4"/>
  <c r="FT121" i="4"/>
  <c r="FT145" i="4"/>
  <c r="FT142" i="4"/>
  <c r="FT97" i="4"/>
  <c r="FT85" i="4"/>
  <c r="FT96" i="4"/>
  <c r="FT123" i="4"/>
  <c r="FT129" i="4"/>
  <c r="FT143" i="4"/>
  <c r="FT98" i="4"/>
  <c r="FT101" i="4"/>
  <c r="FT41" i="4"/>
  <c r="FT99" i="4"/>
  <c r="FT30" i="4"/>
  <c r="FT15" i="4"/>
  <c r="FT100" i="4"/>
  <c r="FT128" i="4"/>
  <c r="FT140" i="4"/>
  <c r="FT31" i="4"/>
  <c r="FT134" i="4"/>
  <c r="FT58" i="4"/>
  <c r="FT135" i="4"/>
  <c r="FT40" i="4"/>
  <c r="FT95" i="4"/>
  <c r="FT50" i="4"/>
  <c r="FT139" i="4"/>
  <c r="FT104" i="4"/>
  <c r="FT130" i="4"/>
  <c r="FT122" i="4"/>
  <c r="FT23" i="4"/>
  <c r="FT133" i="4"/>
  <c r="FT118" i="4"/>
  <c r="FT115" i="4"/>
  <c r="FT132" i="4"/>
  <c r="FT16" i="4"/>
  <c r="FT117" i="4"/>
  <c r="FT27" i="4"/>
  <c r="FT125" i="4"/>
  <c r="FT111" i="4"/>
  <c r="FT137" i="4"/>
  <c r="FT116" i="4"/>
  <c r="FT68" i="4"/>
  <c r="FT81" i="4"/>
  <c r="FT172" i="4"/>
  <c r="FT124" i="4"/>
  <c r="FT110" i="4"/>
  <c r="FT103" i="4"/>
  <c r="FT72" i="4"/>
  <c r="FT12" i="4"/>
  <c r="FT174" i="4"/>
  <c r="FT114" i="4"/>
  <c r="FT162" i="4"/>
  <c r="FT13" i="4"/>
  <c r="FT102" i="4"/>
  <c r="FT120" i="4"/>
  <c r="FT89" i="4"/>
  <c r="FT35" i="4"/>
  <c r="FT88" i="4"/>
  <c r="FT49" i="4"/>
  <c r="FT26" i="4"/>
  <c r="FT127" i="4"/>
  <c r="FT56" i="4"/>
  <c r="FT167" i="4"/>
  <c r="FT66" i="4"/>
  <c r="FT108" i="4"/>
  <c r="FT109" i="4"/>
  <c r="FT90" i="4"/>
  <c r="FT119" i="4"/>
  <c r="FT112" i="4"/>
  <c r="FT126" i="4"/>
  <c r="FT131" i="4"/>
  <c r="FT48" i="4"/>
  <c r="FT177" i="4"/>
  <c r="FT92" i="4"/>
  <c r="FT146" i="4"/>
  <c r="FT141" i="4"/>
  <c r="FT87" i="4"/>
  <c r="FT176" i="4"/>
  <c r="FT158" i="4"/>
  <c r="FT178" i="4"/>
  <c r="FT47" i="4"/>
  <c r="FT36" i="4"/>
  <c r="FT191" i="4"/>
  <c r="FT91" i="4"/>
  <c r="FT159" i="4"/>
  <c r="FT46" i="4"/>
  <c r="FT37" i="4"/>
  <c r="FT164" i="4"/>
  <c r="FT86" i="4"/>
  <c r="FT57" i="4"/>
  <c r="FT195" i="4"/>
  <c r="FT38" i="4"/>
  <c r="CF3" i="38"/>
  <c r="CG2" i="38"/>
  <c r="FR5" i="4"/>
  <c r="FV3" i="4"/>
  <c r="FT29" i="4"/>
  <c r="FT14" i="4"/>
  <c r="FT147" i="4"/>
  <c r="FT193" i="4"/>
  <c r="FT154" i="4"/>
  <c r="FT189" i="4"/>
  <c r="FT20" i="4"/>
  <c r="FT187" i="4"/>
  <c r="FT184" i="4"/>
  <c r="FT190" i="4"/>
  <c r="FT165" i="4"/>
  <c r="FT19" i="4"/>
  <c r="FT166" i="4"/>
  <c r="FT153" i="4"/>
  <c r="FT7" i="4"/>
  <c r="FT173" i="4"/>
  <c r="FT160" i="4"/>
  <c r="FT22" i="4"/>
  <c r="FT188" i="4"/>
  <c r="FT163" i="4"/>
  <c r="FT186" i="4"/>
  <c r="FT171" i="4"/>
  <c r="FT148" i="4"/>
  <c r="FT10" i="4"/>
  <c r="FT169" i="4"/>
  <c r="FT152" i="4"/>
  <c r="FT151" i="4"/>
  <c r="FT150" i="4"/>
  <c r="FT170" i="4"/>
  <c r="FT194" i="4"/>
  <c r="FT28" i="4"/>
  <c r="FT181" i="4"/>
  <c r="FT179" i="4"/>
  <c r="FT155" i="4"/>
  <c r="FT11" i="4"/>
  <c r="FT17" i="4"/>
  <c r="FT183" i="4"/>
  <c r="FT185" i="4"/>
  <c r="FT39" i="4"/>
  <c r="FT156" i="4"/>
  <c r="FT157" i="4"/>
  <c r="FT182" i="4"/>
  <c r="FT180" i="4"/>
  <c r="FT192" i="4"/>
  <c r="FT8" i="4"/>
  <c r="FT168" i="4"/>
  <c r="FT161" i="4"/>
  <c r="FT6" i="4"/>
  <c r="FT149" i="4"/>
  <c r="FT18" i="4"/>
  <c r="FT21" i="4"/>
  <c r="FT9" i="4"/>
  <c r="FT175" i="4"/>
  <c r="AF2" i="5"/>
  <c r="AE3" i="5"/>
  <c r="FV199" i="4" l="1"/>
  <c r="FV198" i="4"/>
  <c r="FV64" i="4"/>
  <c r="FV71" i="4"/>
  <c r="FV74" i="4"/>
  <c r="FV79" i="4"/>
  <c r="FV80" i="4"/>
  <c r="FV197" i="4"/>
  <c r="FV196" i="4"/>
  <c r="FV43" i="4"/>
  <c r="FV25" i="4"/>
  <c r="FV75" i="4"/>
  <c r="FV52" i="4"/>
  <c r="FV53" i="4"/>
  <c r="FV54" i="4"/>
  <c r="FV45" i="4"/>
  <c r="FV62" i="4"/>
  <c r="FV61" i="4"/>
  <c r="FV78" i="4"/>
  <c r="FV44" i="4"/>
  <c r="FV70" i="4"/>
  <c r="FV34" i="4"/>
  <c r="FV73" i="4"/>
  <c r="FV63" i="4"/>
  <c r="FV77" i="4"/>
  <c r="FV69" i="4"/>
  <c r="FV59" i="4"/>
  <c r="FV60" i="4"/>
  <c r="FV51" i="4"/>
  <c r="FV33" i="4"/>
  <c r="FV65" i="4"/>
  <c r="FV82" i="4"/>
  <c r="FV42" i="4"/>
  <c r="FV83" i="4"/>
  <c r="FV84" i="4"/>
  <c r="FV144" i="4"/>
  <c r="FV24" i="4"/>
  <c r="FV136" i="4"/>
  <c r="FV105" i="4"/>
  <c r="FV113" i="4"/>
  <c r="FV94" i="4"/>
  <c r="FV32" i="4"/>
  <c r="FV106" i="4"/>
  <c r="FV55" i="4"/>
  <c r="FV76" i="4"/>
  <c r="FV138" i="4"/>
  <c r="FV93" i="4"/>
  <c r="FV67" i="4"/>
  <c r="FV121" i="4"/>
  <c r="FV107" i="4"/>
  <c r="FV97" i="4"/>
  <c r="FV142" i="4"/>
  <c r="FV123" i="4"/>
  <c r="FV98" i="4"/>
  <c r="FV99" i="4"/>
  <c r="FV145" i="4"/>
  <c r="FV96" i="4"/>
  <c r="FV143" i="4"/>
  <c r="FV101" i="4"/>
  <c r="FV129" i="4"/>
  <c r="FV85" i="4"/>
  <c r="FV100" i="4"/>
  <c r="FV30" i="4"/>
  <c r="FV58" i="4"/>
  <c r="FV41" i="4"/>
  <c r="FV31" i="4"/>
  <c r="FV140" i="4"/>
  <c r="FV135" i="4"/>
  <c r="FV128" i="4"/>
  <c r="FV130" i="4"/>
  <c r="FV118" i="4"/>
  <c r="FV15" i="4"/>
  <c r="FV104" i="4"/>
  <c r="FV134" i="4"/>
  <c r="FV23" i="4"/>
  <c r="FV133" i="4"/>
  <c r="FV122" i="4"/>
  <c r="FV95" i="4"/>
  <c r="FV50" i="4"/>
  <c r="FV40" i="4"/>
  <c r="FV111" i="4"/>
  <c r="FV115" i="4"/>
  <c r="FV132" i="4"/>
  <c r="FV16" i="4"/>
  <c r="FV139" i="4"/>
  <c r="FV137" i="4"/>
  <c r="FV125" i="4"/>
  <c r="FV68" i="4"/>
  <c r="FV117" i="4"/>
  <c r="FV27" i="4"/>
  <c r="FV35" i="4"/>
  <c r="FV26" i="4"/>
  <c r="FV116" i="4"/>
  <c r="FV81" i="4"/>
  <c r="FV162" i="4"/>
  <c r="FV108" i="4"/>
  <c r="FV72" i="4"/>
  <c r="FV110" i="4"/>
  <c r="FV103" i="4"/>
  <c r="FV12" i="4"/>
  <c r="FV172" i="4"/>
  <c r="FV146" i="4"/>
  <c r="FV88" i="4"/>
  <c r="FV120" i="4"/>
  <c r="FV13" i="4"/>
  <c r="FV49" i="4"/>
  <c r="FV124" i="4"/>
  <c r="FV127" i="4"/>
  <c r="FV167" i="4"/>
  <c r="FV56" i="4"/>
  <c r="FV112" i="4"/>
  <c r="FV91" i="4"/>
  <c r="FV90" i="4"/>
  <c r="FV174" i="4"/>
  <c r="FV141" i="4"/>
  <c r="FV114" i="4"/>
  <c r="FV102" i="4"/>
  <c r="FV119" i="4"/>
  <c r="FV66" i="4"/>
  <c r="FV126" i="4"/>
  <c r="FV131" i="4"/>
  <c r="FV109" i="4"/>
  <c r="FV177" i="4"/>
  <c r="FV159" i="4"/>
  <c r="FV87" i="4"/>
  <c r="FV92" i="4"/>
  <c r="FV37" i="4"/>
  <c r="FV89" i="4"/>
  <c r="FV178" i="4"/>
  <c r="FV158" i="4"/>
  <c r="FV57" i="4"/>
  <c r="FV176" i="4"/>
  <c r="FV47" i="4"/>
  <c r="FV195" i="4"/>
  <c r="FV46" i="4"/>
  <c r="FV48" i="4"/>
  <c r="FV191" i="4"/>
  <c r="FV38" i="4"/>
  <c r="FV86" i="4"/>
  <c r="FV36" i="4"/>
  <c r="FV164" i="4"/>
  <c r="CG3" i="38"/>
  <c r="CH2" i="38"/>
  <c r="FT5" i="4"/>
  <c r="FX3" i="4"/>
  <c r="FV194" i="4"/>
  <c r="FV147" i="4"/>
  <c r="FV183" i="4"/>
  <c r="FV149" i="4"/>
  <c r="FV180" i="4"/>
  <c r="FV150" i="4"/>
  <c r="FV171" i="4"/>
  <c r="FV152" i="4"/>
  <c r="FV185" i="4"/>
  <c r="FV169" i="4"/>
  <c r="FV20" i="4"/>
  <c r="FV28" i="4"/>
  <c r="FV155" i="4"/>
  <c r="FV153" i="4"/>
  <c r="FV39" i="4"/>
  <c r="FV161" i="4"/>
  <c r="FV11" i="4"/>
  <c r="FV21" i="4"/>
  <c r="FV160" i="4"/>
  <c r="FV168" i="4"/>
  <c r="FV9" i="4"/>
  <c r="FV8" i="4"/>
  <c r="FV19" i="4"/>
  <c r="FV181" i="4"/>
  <c r="FV184" i="4"/>
  <c r="FV190" i="4"/>
  <c r="FV179" i="4"/>
  <c r="FV166" i="4"/>
  <c r="FV29" i="4"/>
  <c r="FV7" i="4"/>
  <c r="FV10" i="4"/>
  <c r="FV186" i="4"/>
  <c r="FV188" i="4"/>
  <c r="FV182" i="4"/>
  <c r="FV18" i="4"/>
  <c r="FV6" i="4"/>
  <c r="FV192" i="4"/>
  <c r="FV187" i="4"/>
  <c r="FV173" i="4"/>
  <c r="FV165" i="4"/>
  <c r="FV157" i="4"/>
  <c r="FV175" i="4"/>
  <c r="FV154" i="4"/>
  <c r="FV163" i="4"/>
  <c r="FV170" i="4"/>
  <c r="FV22" i="4"/>
  <c r="FV151" i="4"/>
  <c r="FV156" i="4"/>
  <c r="FV17" i="4"/>
  <c r="FV189" i="4"/>
  <c r="FV148" i="4"/>
  <c r="FV193" i="4"/>
  <c r="FV14" i="4"/>
  <c r="AG2" i="5"/>
  <c r="AF3" i="5"/>
  <c r="FX199" i="4" l="1"/>
  <c r="FX198" i="4"/>
  <c r="FX64" i="4"/>
  <c r="FX71" i="4"/>
  <c r="FX74" i="4"/>
  <c r="FX79" i="4"/>
  <c r="FX80" i="4"/>
  <c r="FX197" i="4"/>
  <c r="FX196" i="4"/>
  <c r="FX75" i="4"/>
  <c r="FX25" i="4"/>
  <c r="FX43" i="4"/>
  <c r="FX53" i="4"/>
  <c r="FX52" i="4"/>
  <c r="FX54" i="4"/>
  <c r="FX62" i="4"/>
  <c r="FX45" i="4"/>
  <c r="FX78" i="4"/>
  <c r="FX34" i="4"/>
  <c r="FX77" i="4"/>
  <c r="FX61" i="4"/>
  <c r="FX73" i="4"/>
  <c r="FX63" i="4"/>
  <c r="FX44" i="4"/>
  <c r="FX70" i="4"/>
  <c r="FX69" i="4"/>
  <c r="FX51" i="4"/>
  <c r="FX59" i="4"/>
  <c r="FX60" i="4"/>
  <c r="FX33" i="4"/>
  <c r="FX83" i="4"/>
  <c r="FX32" i="4"/>
  <c r="FX144" i="4"/>
  <c r="FX113" i="4"/>
  <c r="FX84" i="4"/>
  <c r="FX136" i="4"/>
  <c r="FX24" i="4"/>
  <c r="FX55" i="4"/>
  <c r="FX106" i="4"/>
  <c r="FX42" i="4"/>
  <c r="FX94" i="4"/>
  <c r="FX65" i="4"/>
  <c r="FX76" i="4"/>
  <c r="FX105" i="4"/>
  <c r="FX82" i="4"/>
  <c r="FX93" i="4"/>
  <c r="FX138" i="4"/>
  <c r="FX67" i="4"/>
  <c r="FX145" i="4"/>
  <c r="FX121" i="4"/>
  <c r="FX96" i="4"/>
  <c r="FX142" i="4"/>
  <c r="FX107" i="4"/>
  <c r="FX123" i="4"/>
  <c r="FX129" i="4"/>
  <c r="FX85" i="4"/>
  <c r="FX98" i="4"/>
  <c r="FX97" i="4"/>
  <c r="FX99" i="4"/>
  <c r="FX101" i="4"/>
  <c r="FX41" i="4"/>
  <c r="FX143" i="4"/>
  <c r="FX100" i="4"/>
  <c r="FX30" i="4"/>
  <c r="FX31" i="4"/>
  <c r="FX15" i="4"/>
  <c r="FX128" i="4"/>
  <c r="FX58" i="4"/>
  <c r="FX104" i="4"/>
  <c r="FX135" i="4"/>
  <c r="FX40" i="4"/>
  <c r="FX130" i="4"/>
  <c r="FX50" i="4"/>
  <c r="FX140" i="4"/>
  <c r="FX134" i="4"/>
  <c r="FX95" i="4"/>
  <c r="FX118" i="4"/>
  <c r="FX23" i="4"/>
  <c r="FX133" i="4"/>
  <c r="FX122" i="4"/>
  <c r="FX111" i="4"/>
  <c r="FX115" i="4"/>
  <c r="FX132" i="4"/>
  <c r="FX139" i="4"/>
  <c r="FX125" i="4"/>
  <c r="FX16" i="4"/>
  <c r="FX137" i="4"/>
  <c r="FX117" i="4"/>
  <c r="FX116" i="4"/>
  <c r="FX35" i="4"/>
  <c r="FX27" i="4"/>
  <c r="FX174" i="4"/>
  <c r="FX81" i="4"/>
  <c r="FX110" i="4"/>
  <c r="FX68" i="4"/>
  <c r="FX26" i="4"/>
  <c r="FX162" i="4"/>
  <c r="FX108" i="4"/>
  <c r="FX72" i="4"/>
  <c r="FX12" i="4"/>
  <c r="FX88" i="4"/>
  <c r="FX124" i="4"/>
  <c r="FX103" i="4"/>
  <c r="FX89" i="4"/>
  <c r="FX126" i="4"/>
  <c r="FX127" i="4"/>
  <c r="FX13" i="4"/>
  <c r="FX120" i="4"/>
  <c r="FX167" i="4"/>
  <c r="FX146" i="4"/>
  <c r="FX114" i="4"/>
  <c r="FX49" i="4"/>
  <c r="FX131" i="4"/>
  <c r="FX109" i="4"/>
  <c r="FX56" i="4"/>
  <c r="FX102" i="4"/>
  <c r="FX141" i="4"/>
  <c r="FX119" i="4"/>
  <c r="FX112" i="4"/>
  <c r="FX90" i="4"/>
  <c r="FX91" i="4"/>
  <c r="FX176" i="4"/>
  <c r="FX158" i="4"/>
  <c r="FX92" i="4"/>
  <c r="FX66" i="4"/>
  <c r="FX178" i="4"/>
  <c r="FX195" i="4"/>
  <c r="FX38" i="4"/>
  <c r="FX46" i="4"/>
  <c r="FX172" i="4"/>
  <c r="FX57" i="4"/>
  <c r="FX37" i="4"/>
  <c r="FX191" i="4"/>
  <c r="FX159" i="4"/>
  <c r="FX47" i="4"/>
  <c r="FX164" i="4"/>
  <c r="FX86" i="4"/>
  <c r="FX87" i="4"/>
  <c r="FX177" i="4"/>
  <c r="FX48" i="4"/>
  <c r="FX36" i="4"/>
  <c r="CH3" i="38"/>
  <c r="CI2" i="38"/>
  <c r="FV5" i="4"/>
  <c r="FZ3" i="4"/>
  <c r="FX149" i="4"/>
  <c r="FX10" i="4"/>
  <c r="FX153" i="4"/>
  <c r="FX187" i="4"/>
  <c r="FX179" i="4"/>
  <c r="FX168" i="4"/>
  <c r="FX22" i="4"/>
  <c r="FX7" i="4"/>
  <c r="FX6" i="4"/>
  <c r="FX156" i="4"/>
  <c r="FX28" i="4"/>
  <c r="FX148" i="4"/>
  <c r="FX169" i="4"/>
  <c r="FX150" i="4"/>
  <c r="FX194" i="4"/>
  <c r="FX165" i="4"/>
  <c r="FX152" i="4"/>
  <c r="FX175" i="4"/>
  <c r="FX155" i="4"/>
  <c r="FX157" i="4"/>
  <c r="FX21" i="4"/>
  <c r="FX20" i="4"/>
  <c r="FX163" i="4"/>
  <c r="FX29" i="4"/>
  <c r="FX8" i="4"/>
  <c r="FX151" i="4"/>
  <c r="FX19" i="4"/>
  <c r="FX173" i="4"/>
  <c r="FX161" i="4"/>
  <c r="FX160" i="4"/>
  <c r="FX180" i="4"/>
  <c r="FX189" i="4"/>
  <c r="FX188" i="4"/>
  <c r="FX18" i="4"/>
  <c r="FX192" i="4"/>
  <c r="FX147" i="4"/>
  <c r="FX190" i="4"/>
  <c r="FX39" i="4"/>
  <c r="FX17" i="4"/>
  <c r="FX166" i="4"/>
  <c r="FX154" i="4"/>
  <c r="FX186" i="4"/>
  <c r="FX11" i="4"/>
  <c r="FX182" i="4"/>
  <c r="FX183" i="4"/>
  <c r="FX184" i="4"/>
  <c r="FX181" i="4"/>
  <c r="FX193" i="4"/>
  <c r="FX170" i="4"/>
  <c r="FX9" i="4"/>
  <c r="FX185" i="4"/>
  <c r="FX171" i="4"/>
  <c r="FX14" i="4"/>
  <c r="AH2" i="5"/>
  <c r="AG3" i="5"/>
  <c r="FZ199" i="4" l="1"/>
  <c r="FZ198" i="4"/>
  <c r="FZ80" i="4"/>
  <c r="FZ64" i="4"/>
  <c r="FZ71" i="4"/>
  <c r="FZ74" i="4"/>
  <c r="FZ79" i="4"/>
  <c r="FZ196" i="4"/>
  <c r="FZ197" i="4"/>
  <c r="FZ75" i="4"/>
  <c r="FZ25" i="4"/>
  <c r="FZ43" i="4"/>
  <c r="FZ54" i="4"/>
  <c r="FZ53" i="4"/>
  <c r="FZ52" i="4"/>
  <c r="FZ45" i="4"/>
  <c r="FZ69" i="4"/>
  <c r="FZ77" i="4"/>
  <c r="FZ62" i="4"/>
  <c r="FZ78" i="4"/>
  <c r="FZ34" i="4"/>
  <c r="FZ73" i="4"/>
  <c r="FZ70" i="4"/>
  <c r="FZ63" i="4"/>
  <c r="FZ61" i="4"/>
  <c r="FZ44" i="4"/>
  <c r="FZ59" i="4"/>
  <c r="FZ51" i="4"/>
  <c r="FZ42" i="4"/>
  <c r="FZ33" i="4"/>
  <c r="FZ24" i="4"/>
  <c r="FZ144" i="4"/>
  <c r="FZ83" i="4"/>
  <c r="FZ65" i="4"/>
  <c r="FZ82" i="4"/>
  <c r="FZ32" i="4"/>
  <c r="FZ106" i="4"/>
  <c r="FZ60" i="4"/>
  <c r="FZ136" i="4"/>
  <c r="FZ105" i="4"/>
  <c r="FZ94" i="4"/>
  <c r="FZ76" i="4"/>
  <c r="FZ113" i="4"/>
  <c r="FZ84" i="4"/>
  <c r="FZ55" i="4"/>
  <c r="FZ138" i="4"/>
  <c r="FZ93" i="4"/>
  <c r="FZ67" i="4"/>
  <c r="FZ145" i="4"/>
  <c r="FZ121" i="4"/>
  <c r="FZ107" i="4"/>
  <c r="FZ96" i="4"/>
  <c r="FZ97" i="4"/>
  <c r="FZ142" i="4"/>
  <c r="FZ123" i="4"/>
  <c r="FZ129" i="4"/>
  <c r="FZ143" i="4"/>
  <c r="FZ99" i="4"/>
  <c r="FZ98" i="4"/>
  <c r="FZ41" i="4"/>
  <c r="FZ101" i="4"/>
  <c r="FZ85" i="4"/>
  <c r="FZ30" i="4"/>
  <c r="FZ100" i="4"/>
  <c r="FZ58" i="4"/>
  <c r="FZ31" i="4"/>
  <c r="FZ15" i="4"/>
  <c r="FZ140" i="4"/>
  <c r="FZ134" i="4"/>
  <c r="FZ135" i="4"/>
  <c r="FZ128" i="4"/>
  <c r="FZ130" i="4"/>
  <c r="FZ95" i="4"/>
  <c r="FZ104" i="4"/>
  <c r="FZ50" i="4"/>
  <c r="FZ139" i="4"/>
  <c r="FZ133" i="4"/>
  <c r="FZ40" i="4"/>
  <c r="FZ118" i="4"/>
  <c r="FZ16" i="4"/>
  <c r="FZ23" i="4"/>
  <c r="FZ111" i="4"/>
  <c r="FZ125" i="4"/>
  <c r="FZ132" i="4"/>
  <c r="FZ137" i="4"/>
  <c r="FZ122" i="4"/>
  <c r="FZ27" i="4"/>
  <c r="FZ68" i="4"/>
  <c r="FZ115" i="4"/>
  <c r="FZ108" i="4"/>
  <c r="FZ172" i="4"/>
  <c r="FZ146" i="4"/>
  <c r="FZ174" i="4"/>
  <c r="FZ110" i="4"/>
  <c r="FZ117" i="4"/>
  <c r="FZ35" i="4"/>
  <c r="FZ72" i="4"/>
  <c r="FZ103" i="4"/>
  <c r="FZ116" i="4"/>
  <c r="FZ26" i="4"/>
  <c r="FZ124" i="4"/>
  <c r="FZ89" i="4"/>
  <c r="FZ49" i="4"/>
  <c r="FZ127" i="4"/>
  <c r="FZ88" i="4"/>
  <c r="FZ126" i="4"/>
  <c r="FZ114" i="4"/>
  <c r="FZ56" i="4"/>
  <c r="FZ102" i="4"/>
  <c r="FZ167" i="4"/>
  <c r="FZ112" i="4"/>
  <c r="FZ120" i="4"/>
  <c r="FZ13" i="4"/>
  <c r="FZ119" i="4"/>
  <c r="FZ131" i="4"/>
  <c r="FZ109" i="4"/>
  <c r="FZ91" i="4"/>
  <c r="FZ12" i="4"/>
  <c r="FZ66" i="4"/>
  <c r="FZ81" i="4"/>
  <c r="FZ90" i="4"/>
  <c r="FZ178" i="4"/>
  <c r="FZ92" i="4"/>
  <c r="FZ57" i="4"/>
  <c r="FZ158" i="4"/>
  <c r="FZ141" i="4"/>
  <c r="FZ159" i="4"/>
  <c r="FZ176" i="4"/>
  <c r="FZ162" i="4"/>
  <c r="FZ38" i="4"/>
  <c r="FZ195" i="4"/>
  <c r="FZ191" i="4"/>
  <c r="FZ37" i="4"/>
  <c r="FZ177" i="4"/>
  <c r="FZ164" i="4"/>
  <c r="FZ47" i="4"/>
  <c r="FZ46" i="4"/>
  <c r="FZ86" i="4"/>
  <c r="FZ87" i="4"/>
  <c r="FZ48" i="4"/>
  <c r="FZ36" i="4"/>
  <c r="CI3" i="38"/>
  <c r="CJ2" i="38"/>
  <c r="FX5" i="4"/>
  <c r="GB3" i="4"/>
  <c r="FZ184" i="4"/>
  <c r="FZ181" i="4"/>
  <c r="FZ22" i="4"/>
  <c r="FZ8" i="4"/>
  <c r="FZ189" i="4"/>
  <c r="FZ148" i="4"/>
  <c r="FZ157" i="4"/>
  <c r="FZ10" i="4"/>
  <c r="FZ149" i="4"/>
  <c r="FZ165" i="4"/>
  <c r="FZ147" i="4"/>
  <c r="FZ192" i="4"/>
  <c r="FZ170" i="4"/>
  <c r="FZ9" i="4"/>
  <c r="FZ187" i="4"/>
  <c r="FZ186" i="4"/>
  <c r="FZ160" i="4"/>
  <c r="FZ39" i="4"/>
  <c r="FZ175" i="4"/>
  <c r="FZ150" i="4"/>
  <c r="FZ169" i="4"/>
  <c r="FZ168" i="4"/>
  <c r="FZ19" i="4"/>
  <c r="FZ152" i="4"/>
  <c r="FZ14" i="4"/>
  <c r="FZ173" i="4"/>
  <c r="FZ185" i="4"/>
  <c r="FZ153" i="4"/>
  <c r="FZ156" i="4"/>
  <c r="FZ17" i="4"/>
  <c r="FZ161" i="4"/>
  <c r="FZ21" i="4"/>
  <c r="FZ194" i="4"/>
  <c r="FZ29" i="4"/>
  <c r="FZ28" i="4"/>
  <c r="FZ188" i="4"/>
  <c r="FZ155" i="4"/>
  <c r="FZ171" i="4"/>
  <c r="FZ7" i="4"/>
  <c r="FZ20" i="4"/>
  <c r="FZ193" i="4"/>
  <c r="FZ11" i="4"/>
  <c r="FZ180" i="4"/>
  <c r="FZ163" i="4"/>
  <c r="FZ151" i="4"/>
  <c r="FZ190" i="4"/>
  <c r="FZ179" i="4"/>
  <c r="FZ166" i="4"/>
  <c r="FZ154" i="4"/>
  <c r="FZ182" i="4"/>
  <c r="FZ18" i="4"/>
  <c r="FZ6" i="4"/>
  <c r="FZ183" i="4"/>
  <c r="AH3" i="5"/>
  <c r="AI2" i="5"/>
  <c r="GB199" i="4" l="1"/>
  <c r="GB198" i="4"/>
  <c r="GB64" i="4"/>
  <c r="GB71" i="4"/>
  <c r="GB74" i="4"/>
  <c r="GB79" i="4"/>
  <c r="GB80" i="4"/>
  <c r="GB196" i="4"/>
  <c r="GB197" i="4"/>
  <c r="GB43" i="4"/>
  <c r="GB75" i="4"/>
  <c r="GB25" i="4"/>
  <c r="GB52" i="4"/>
  <c r="GB53" i="4"/>
  <c r="GB45" i="4"/>
  <c r="GB62" i="4"/>
  <c r="GB54" i="4"/>
  <c r="GB73" i="4"/>
  <c r="GB61" i="4"/>
  <c r="GB34" i="4"/>
  <c r="GB70" i="4"/>
  <c r="GB77" i="4"/>
  <c r="GB63" i="4"/>
  <c r="GB69" i="4"/>
  <c r="GB44" i="4"/>
  <c r="GB78" i="4"/>
  <c r="GB60" i="4"/>
  <c r="GB82" i="4"/>
  <c r="GB51" i="4"/>
  <c r="GB32" i="4"/>
  <c r="GB55" i="4"/>
  <c r="GB113" i="4"/>
  <c r="GB42" i="4"/>
  <c r="GB24" i="4"/>
  <c r="GB84" i="4"/>
  <c r="GB33" i="4"/>
  <c r="GB59" i="4"/>
  <c r="GB136" i="4"/>
  <c r="GB105" i="4"/>
  <c r="GB106" i="4"/>
  <c r="GB83" i="4"/>
  <c r="GB76" i="4"/>
  <c r="GB144" i="4"/>
  <c r="GB94" i="4"/>
  <c r="GB65" i="4"/>
  <c r="GB138" i="4"/>
  <c r="GB93" i="4"/>
  <c r="GB67" i="4"/>
  <c r="GB145" i="4"/>
  <c r="GB121" i="4"/>
  <c r="GB107" i="4"/>
  <c r="GB96" i="4"/>
  <c r="GB97" i="4"/>
  <c r="GB142" i="4"/>
  <c r="GB85" i="4"/>
  <c r="GB129" i="4"/>
  <c r="GB123" i="4"/>
  <c r="GB98" i="4"/>
  <c r="GB143" i="4"/>
  <c r="GB30" i="4"/>
  <c r="GB41" i="4"/>
  <c r="GB101" i="4"/>
  <c r="GB99" i="4"/>
  <c r="GB128" i="4"/>
  <c r="GB100" i="4"/>
  <c r="GB58" i="4"/>
  <c r="GB15" i="4"/>
  <c r="GB140" i="4"/>
  <c r="GB104" i="4"/>
  <c r="GB135" i="4"/>
  <c r="GB118" i="4"/>
  <c r="GB95" i="4"/>
  <c r="GB31" i="4"/>
  <c r="GB130" i="4"/>
  <c r="GB50" i="4"/>
  <c r="GB134" i="4"/>
  <c r="GB40" i="4"/>
  <c r="GB133" i="4"/>
  <c r="GB23" i="4"/>
  <c r="GB16" i="4"/>
  <c r="GB111" i="4"/>
  <c r="GB137" i="4"/>
  <c r="GB132" i="4"/>
  <c r="GB117" i="4"/>
  <c r="GB122" i="4"/>
  <c r="GB125" i="4"/>
  <c r="GB139" i="4"/>
  <c r="GB68" i="4"/>
  <c r="GB35" i="4"/>
  <c r="GB115" i="4"/>
  <c r="GB103" i="4"/>
  <c r="GB81" i="4"/>
  <c r="GB26" i="4"/>
  <c r="GB110" i="4"/>
  <c r="GB27" i="4"/>
  <c r="GB162" i="4"/>
  <c r="GB146" i="4"/>
  <c r="GB108" i="4"/>
  <c r="GB114" i="4"/>
  <c r="GB12" i="4"/>
  <c r="GB124" i="4"/>
  <c r="GB56" i="4"/>
  <c r="GB172" i="4"/>
  <c r="GB174" i="4"/>
  <c r="GB88" i="4"/>
  <c r="GB49" i="4"/>
  <c r="GB13" i="4"/>
  <c r="GB120" i="4"/>
  <c r="GB102" i="4"/>
  <c r="GB119" i="4"/>
  <c r="GB89" i="4"/>
  <c r="GB167" i="4"/>
  <c r="GB127" i="4"/>
  <c r="GB90" i="4"/>
  <c r="GB66" i="4"/>
  <c r="GB126" i="4"/>
  <c r="GB141" i="4"/>
  <c r="GB131" i="4"/>
  <c r="GB116" i="4"/>
  <c r="GB91" i="4"/>
  <c r="GB159" i="4"/>
  <c r="GB112" i="4"/>
  <c r="GB178" i="4"/>
  <c r="GB46" i="4"/>
  <c r="GB87" i="4"/>
  <c r="GB57" i="4"/>
  <c r="GB176" i="4"/>
  <c r="GB109" i="4"/>
  <c r="GB177" i="4"/>
  <c r="GB38" i="4"/>
  <c r="GB37" i="4"/>
  <c r="GB191" i="4"/>
  <c r="GB164" i="4"/>
  <c r="GB92" i="4"/>
  <c r="GB48" i="4"/>
  <c r="GB195" i="4"/>
  <c r="GB86" i="4"/>
  <c r="GB47" i="4"/>
  <c r="GB158" i="4"/>
  <c r="GB36" i="4"/>
  <c r="GB72" i="4"/>
  <c r="CJ3" i="38"/>
  <c r="CK2" i="38"/>
  <c r="FZ5" i="4"/>
  <c r="GD3" i="4"/>
  <c r="GB153" i="4"/>
  <c r="GB22" i="4"/>
  <c r="GB187" i="4"/>
  <c r="GB150" i="4"/>
  <c r="GB185" i="4"/>
  <c r="GB166" i="4"/>
  <c r="GB18" i="4"/>
  <c r="GB193" i="4"/>
  <c r="GB173" i="4"/>
  <c r="GB168" i="4"/>
  <c r="GB189" i="4"/>
  <c r="GB154" i="4"/>
  <c r="GB175" i="4"/>
  <c r="GB6" i="4"/>
  <c r="GB147" i="4"/>
  <c r="GB29" i="4"/>
  <c r="GB39" i="4"/>
  <c r="GB17" i="4"/>
  <c r="GB180" i="4"/>
  <c r="GB148" i="4"/>
  <c r="GB184" i="4"/>
  <c r="GB181" i="4"/>
  <c r="GB179" i="4"/>
  <c r="GB171" i="4"/>
  <c r="GB155" i="4"/>
  <c r="GB188" i="4"/>
  <c r="GB170" i="4"/>
  <c r="GB11" i="4"/>
  <c r="GB163" i="4"/>
  <c r="GB183" i="4"/>
  <c r="GB160" i="4"/>
  <c r="GB151" i="4"/>
  <c r="GB156" i="4"/>
  <c r="GB194" i="4"/>
  <c r="GB182" i="4"/>
  <c r="GB152" i="4"/>
  <c r="GB157" i="4"/>
  <c r="GB165" i="4"/>
  <c r="GB10" i="4"/>
  <c r="GB8" i="4"/>
  <c r="GB21" i="4"/>
  <c r="GB19" i="4"/>
  <c r="GB20" i="4"/>
  <c r="GB9" i="4"/>
  <c r="GB14" i="4"/>
  <c r="GB7" i="4"/>
  <c r="GB149" i="4"/>
  <c r="GB169" i="4"/>
  <c r="GB190" i="4"/>
  <c r="GB28" i="4"/>
  <c r="GB192" i="4"/>
  <c r="GB186" i="4"/>
  <c r="GB161" i="4"/>
  <c r="AJ2" i="5"/>
  <c r="AI3" i="5"/>
  <c r="GD199" i="4" l="1"/>
  <c r="GD198" i="4"/>
  <c r="GD74" i="4"/>
  <c r="GD79" i="4"/>
  <c r="GD80" i="4"/>
  <c r="GD64" i="4"/>
  <c r="GD71" i="4"/>
  <c r="GD196" i="4"/>
  <c r="GD197" i="4"/>
  <c r="GD25" i="4"/>
  <c r="GD43" i="4"/>
  <c r="GD75" i="4"/>
  <c r="GD54" i="4"/>
  <c r="GD62" i="4"/>
  <c r="GD52" i="4"/>
  <c r="GD53" i="4"/>
  <c r="GD45" i="4"/>
  <c r="GD77" i="4"/>
  <c r="GD78" i="4"/>
  <c r="GD69" i="4"/>
  <c r="GD73" i="4"/>
  <c r="GD70" i="4"/>
  <c r="GD63" i="4"/>
  <c r="GD44" i="4"/>
  <c r="GD61" i="4"/>
  <c r="GD34" i="4"/>
  <c r="GD42" i="4"/>
  <c r="GD59" i="4"/>
  <c r="GD60" i="4"/>
  <c r="GD51" i="4"/>
  <c r="GD33" i="4"/>
  <c r="GD82" i="4"/>
  <c r="GD84" i="4"/>
  <c r="GD106" i="4"/>
  <c r="GD136" i="4"/>
  <c r="GD83" i="4"/>
  <c r="GD55" i="4"/>
  <c r="GD24" i="4"/>
  <c r="GD76" i="4"/>
  <c r="GD105" i="4"/>
  <c r="GD32" i="4"/>
  <c r="GD113" i="4"/>
  <c r="GD65" i="4"/>
  <c r="GD144" i="4"/>
  <c r="GD94" i="4"/>
  <c r="GD138" i="4"/>
  <c r="GD93" i="4"/>
  <c r="GD107" i="4"/>
  <c r="GD67" i="4"/>
  <c r="GD145" i="4"/>
  <c r="GD97" i="4"/>
  <c r="GD142" i="4"/>
  <c r="GD96" i="4"/>
  <c r="GD123" i="4"/>
  <c r="GD121" i="4"/>
  <c r="GD129" i="4"/>
  <c r="GD85" i="4"/>
  <c r="GD99" i="4"/>
  <c r="GD98" i="4"/>
  <c r="GD143" i="4"/>
  <c r="GD101" i="4"/>
  <c r="GD30" i="4"/>
  <c r="GD15" i="4"/>
  <c r="GD100" i="4"/>
  <c r="GD128" i="4"/>
  <c r="GD58" i="4"/>
  <c r="GD41" i="4"/>
  <c r="GD31" i="4"/>
  <c r="GD134" i="4"/>
  <c r="GD140" i="4"/>
  <c r="GD135" i="4"/>
  <c r="GD130" i="4"/>
  <c r="GD95" i="4"/>
  <c r="GD50" i="4"/>
  <c r="GD104" i="4"/>
  <c r="GD118" i="4"/>
  <c r="GD40" i="4"/>
  <c r="GD139" i="4"/>
  <c r="GD23" i="4"/>
  <c r="GD133" i="4"/>
  <c r="GD122" i="4"/>
  <c r="GD137" i="4"/>
  <c r="GD132" i="4"/>
  <c r="GD111" i="4"/>
  <c r="GD115" i="4"/>
  <c r="GD117" i="4"/>
  <c r="GD116" i="4"/>
  <c r="GD125" i="4"/>
  <c r="GD68" i="4"/>
  <c r="GD26" i="4"/>
  <c r="GD16" i="4"/>
  <c r="GD35" i="4"/>
  <c r="GD12" i="4"/>
  <c r="GD172" i="4"/>
  <c r="GD110" i="4"/>
  <c r="GD103" i="4"/>
  <c r="GD27" i="4"/>
  <c r="GD124" i="4"/>
  <c r="GD162" i="4"/>
  <c r="GD146" i="4"/>
  <c r="GD108" i="4"/>
  <c r="GD81" i="4"/>
  <c r="GD174" i="4"/>
  <c r="GD114" i="4"/>
  <c r="GD88" i="4"/>
  <c r="GD49" i="4"/>
  <c r="GD72" i="4"/>
  <c r="GD102" i="4"/>
  <c r="GD13" i="4"/>
  <c r="GD56" i="4"/>
  <c r="GD127" i="4"/>
  <c r="GD89" i="4"/>
  <c r="GD112" i="4"/>
  <c r="GD66" i="4"/>
  <c r="GD109" i="4"/>
  <c r="GD119" i="4"/>
  <c r="GD120" i="4"/>
  <c r="GD167" i="4"/>
  <c r="GD131" i="4"/>
  <c r="GD90" i="4"/>
  <c r="GD178" i="4"/>
  <c r="GD141" i="4"/>
  <c r="GD57" i="4"/>
  <c r="GD158" i="4"/>
  <c r="GD92" i="4"/>
  <c r="GD126" i="4"/>
  <c r="GD91" i="4"/>
  <c r="GD177" i="4"/>
  <c r="GD159" i="4"/>
  <c r="GD87" i="4"/>
  <c r="GD37" i="4"/>
  <c r="GD48" i="4"/>
  <c r="GD191" i="4"/>
  <c r="GD195" i="4"/>
  <c r="GD86" i="4"/>
  <c r="GD164" i="4"/>
  <c r="GD36" i="4"/>
  <c r="GD47" i="4"/>
  <c r="GD38" i="4"/>
  <c r="GD46" i="4"/>
  <c r="GD176" i="4"/>
  <c r="CK3" i="38"/>
  <c r="CL2" i="38"/>
  <c r="GB5" i="4"/>
  <c r="GF3" i="4"/>
  <c r="GD154" i="4"/>
  <c r="GD153" i="4"/>
  <c r="GD186" i="4"/>
  <c r="GD183" i="4"/>
  <c r="GD170" i="4"/>
  <c r="GD157" i="4"/>
  <c r="GD19" i="4"/>
  <c r="GD148" i="4"/>
  <c r="GD161" i="4"/>
  <c r="GD169" i="4"/>
  <c r="GD8" i="4"/>
  <c r="GD7" i="4"/>
  <c r="GD21" i="4"/>
  <c r="GD10" i="4"/>
  <c r="GD189" i="4"/>
  <c r="GD149" i="4"/>
  <c r="GD17" i="4"/>
  <c r="GD182" i="4"/>
  <c r="GD28" i="4"/>
  <c r="GD14" i="4"/>
  <c r="GD18" i="4"/>
  <c r="GD184" i="4"/>
  <c r="GD175" i="4"/>
  <c r="GD6" i="4"/>
  <c r="GD22" i="4"/>
  <c r="GD147" i="4"/>
  <c r="GD152" i="4"/>
  <c r="GD171" i="4"/>
  <c r="GD39" i="4"/>
  <c r="GD188" i="4"/>
  <c r="GD194" i="4"/>
  <c r="GD20" i="4"/>
  <c r="GD151" i="4"/>
  <c r="GD156" i="4"/>
  <c r="GD173" i="4"/>
  <c r="GD179" i="4"/>
  <c r="GD163" i="4"/>
  <c r="GD166" i="4"/>
  <c r="GD165" i="4"/>
  <c r="GD155" i="4"/>
  <c r="GD29" i="4"/>
  <c r="GD9" i="4"/>
  <c r="GD181" i="4"/>
  <c r="GD11" i="4"/>
  <c r="GD160" i="4"/>
  <c r="GD180" i="4"/>
  <c r="GD168" i="4"/>
  <c r="GD187" i="4"/>
  <c r="GD192" i="4"/>
  <c r="GD150" i="4"/>
  <c r="GD190" i="4"/>
  <c r="GD185" i="4"/>
  <c r="GD193" i="4"/>
  <c r="AJ3" i="5"/>
  <c r="AK2" i="5"/>
  <c r="GF199" i="4" l="1"/>
  <c r="GF198" i="4"/>
  <c r="GF74" i="4"/>
  <c r="GF79" i="4"/>
  <c r="GF80" i="4"/>
  <c r="GF64" i="4"/>
  <c r="GF71" i="4"/>
  <c r="GF196" i="4"/>
  <c r="GF197" i="4"/>
  <c r="GF75" i="4"/>
  <c r="GF43" i="4"/>
  <c r="GF25" i="4"/>
  <c r="GF54" i="4"/>
  <c r="GF45" i="4"/>
  <c r="GF52" i="4"/>
  <c r="GF53" i="4"/>
  <c r="GF70" i="4"/>
  <c r="GF69" i="4"/>
  <c r="GF61" i="4"/>
  <c r="GF78" i="4"/>
  <c r="GF63" i="4"/>
  <c r="GF34" i="4"/>
  <c r="GF73" i="4"/>
  <c r="GF44" i="4"/>
  <c r="GF77" i="4"/>
  <c r="GF62" i="4"/>
  <c r="GF51" i="4"/>
  <c r="GF60" i="4"/>
  <c r="GF42" i="4"/>
  <c r="GF59" i="4"/>
  <c r="GF83" i="4"/>
  <c r="GF32" i="4"/>
  <c r="GF33" i="4"/>
  <c r="GF84" i="4"/>
  <c r="GF113" i="4"/>
  <c r="GF82" i="4"/>
  <c r="GF24" i="4"/>
  <c r="GF76" i="4"/>
  <c r="GF106" i="4"/>
  <c r="GF105" i="4"/>
  <c r="GF55" i="4"/>
  <c r="GF94" i="4"/>
  <c r="GF65" i="4"/>
  <c r="GF136" i="4"/>
  <c r="GF144" i="4"/>
  <c r="GF93" i="4"/>
  <c r="GF145" i="4"/>
  <c r="GF138" i="4"/>
  <c r="GF67" i="4"/>
  <c r="GF107" i="4"/>
  <c r="GF142" i="4"/>
  <c r="GF121" i="4"/>
  <c r="GF97" i="4"/>
  <c r="GF123" i="4"/>
  <c r="GF96" i="4"/>
  <c r="GF129" i="4"/>
  <c r="GF99" i="4"/>
  <c r="GF98" i="4"/>
  <c r="GF143" i="4"/>
  <c r="GF101" i="4"/>
  <c r="GF30" i="4"/>
  <c r="GF41" i="4"/>
  <c r="GF85" i="4"/>
  <c r="GF15" i="4"/>
  <c r="GF31" i="4"/>
  <c r="GF100" i="4"/>
  <c r="GF128" i="4"/>
  <c r="GF58" i="4"/>
  <c r="GF140" i="4"/>
  <c r="GF135" i="4"/>
  <c r="GF40" i="4"/>
  <c r="GF104" i="4"/>
  <c r="GF118" i="4"/>
  <c r="GF130" i="4"/>
  <c r="GF134" i="4"/>
  <c r="GF23" i="4"/>
  <c r="GF122" i="4"/>
  <c r="GF133" i="4"/>
  <c r="GF95" i="4"/>
  <c r="GF115" i="4"/>
  <c r="GF117" i="4"/>
  <c r="GF50" i="4"/>
  <c r="GF137" i="4"/>
  <c r="GF139" i="4"/>
  <c r="GF111" i="4"/>
  <c r="GF26" i="4"/>
  <c r="GF16" i="4"/>
  <c r="GF125" i="4"/>
  <c r="GF116" i="4"/>
  <c r="GF35" i="4"/>
  <c r="GF68" i="4"/>
  <c r="GF132" i="4"/>
  <c r="GF81" i="4"/>
  <c r="GF172" i="4"/>
  <c r="GF174" i="4"/>
  <c r="GF124" i="4"/>
  <c r="GF12" i="4"/>
  <c r="GF103" i="4"/>
  <c r="GF27" i="4"/>
  <c r="GF146" i="4"/>
  <c r="GF110" i="4"/>
  <c r="GF162" i="4"/>
  <c r="GF13" i="4"/>
  <c r="GF88" i="4"/>
  <c r="GF49" i="4"/>
  <c r="GF120" i="4"/>
  <c r="GF108" i="4"/>
  <c r="GF114" i="4"/>
  <c r="GF89" i="4"/>
  <c r="GF126" i="4"/>
  <c r="GF127" i="4"/>
  <c r="GF102" i="4"/>
  <c r="GF141" i="4"/>
  <c r="GF112" i="4"/>
  <c r="GF56" i="4"/>
  <c r="GF90" i="4"/>
  <c r="GF66" i="4"/>
  <c r="GF119" i="4"/>
  <c r="GF131" i="4"/>
  <c r="GF72" i="4"/>
  <c r="GF109" i="4"/>
  <c r="GF178" i="4"/>
  <c r="GF159" i="4"/>
  <c r="GF158" i="4"/>
  <c r="GF92" i="4"/>
  <c r="GF57" i="4"/>
  <c r="GF177" i="4"/>
  <c r="GF176" i="4"/>
  <c r="GF48" i="4"/>
  <c r="GF167" i="4"/>
  <c r="GF46" i="4"/>
  <c r="GF164" i="4"/>
  <c r="GF87" i="4"/>
  <c r="GF91" i="4"/>
  <c r="GF86" i="4"/>
  <c r="GF191" i="4"/>
  <c r="GF36" i="4"/>
  <c r="GF47" i="4"/>
  <c r="GF38" i="4"/>
  <c r="GF37" i="4"/>
  <c r="GF195" i="4"/>
  <c r="CL3" i="38"/>
  <c r="CM2" i="38"/>
  <c r="GD5" i="4"/>
  <c r="GH3" i="4"/>
  <c r="GF181" i="4"/>
  <c r="GF194" i="4"/>
  <c r="GF179" i="4"/>
  <c r="GF7" i="4"/>
  <c r="GF186" i="4"/>
  <c r="GF165" i="4"/>
  <c r="GF11" i="4"/>
  <c r="GF20" i="4"/>
  <c r="GF147" i="4"/>
  <c r="GF192" i="4"/>
  <c r="GF190" i="4"/>
  <c r="GF22" i="4"/>
  <c r="GF8" i="4"/>
  <c r="GF161" i="4"/>
  <c r="GF182" i="4"/>
  <c r="GF166" i="4"/>
  <c r="GF10" i="4"/>
  <c r="GF29" i="4"/>
  <c r="GF185" i="4"/>
  <c r="GF156" i="4"/>
  <c r="GF17" i="4"/>
  <c r="GF28" i="4"/>
  <c r="GF155" i="4"/>
  <c r="GF173" i="4"/>
  <c r="GF163" i="4"/>
  <c r="GF6" i="4"/>
  <c r="GF171" i="4"/>
  <c r="GF157" i="4"/>
  <c r="GF148" i="4"/>
  <c r="GF19" i="4"/>
  <c r="GF154" i="4"/>
  <c r="GF153" i="4"/>
  <c r="GF39" i="4"/>
  <c r="GF189" i="4"/>
  <c r="GF9" i="4"/>
  <c r="GF160" i="4"/>
  <c r="GF168" i="4"/>
  <c r="GF180" i="4"/>
  <c r="GF149" i="4"/>
  <c r="GF184" i="4"/>
  <c r="GF151" i="4"/>
  <c r="GF169" i="4"/>
  <c r="GF150" i="4"/>
  <c r="GF18" i="4"/>
  <c r="GF193" i="4"/>
  <c r="GF21" i="4"/>
  <c r="GF170" i="4"/>
  <c r="GF183" i="4"/>
  <c r="GF14" i="4"/>
  <c r="GF188" i="4"/>
  <c r="GF152" i="4"/>
  <c r="GF187" i="4"/>
  <c r="GF175" i="4"/>
  <c r="AL2" i="5"/>
  <c r="AK3" i="5"/>
  <c r="GH199" i="4" l="1"/>
  <c r="GH198" i="4"/>
  <c r="GH64" i="4"/>
  <c r="GH71" i="4"/>
  <c r="GH74" i="4"/>
  <c r="GH79" i="4"/>
  <c r="GH80" i="4"/>
  <c r="GH196" i="4"/>
  <c r="GH197" i="4"/>
  <c r="GH43" i="4"/>
  <c r="GH75" i="4"/>
  <c r="GH25" i="4"/>
  <c r="GH52" i="4"/>
  <c r="GH45" i="4"/>
  <c r="GH54" i="4"/>
  <c r="GH69" i="4"/>
  <c r="GH61" i="4"/>
  <c r="GH53" i="4"/>
  <c r="GH73" i="4"/>
  <c r="GH70" i="4"/>
  <c r="GH34" i="4"/>
  <c r="GH78" i="4"/>
  <c r="GH77" i="4"/>
  <c r="GH44" i="4"/>
  <c r="GH62" i="4"/>
  <c r="GH63" i="4"/>
  <c r="GH42" i="4"/>
  <c r="GH60" i="4"/>
  <c r="GH59" i="4"/>
  <c r="GH33" i="4"/>
  <c r="GH24" i="4"/>
  <c r="GH65" i="4"/>
  <c r="GH82" i="4"/>
  <c r="GH32" i="4"/>
  <c r="GH144" i="4"/>
  <c r="GH113" i="4"/>
  <c r="GH51" i="4"/>
  <c r="GH55" i="4"/>
  <c r="GH136" i="4"/>
  <c r="GH76" i="4"/>
  <c r="GH105" i="4"/>
  <c r="GH84" i="4"/>
  <c r="GH106" i="4"/>
  <c r="GH83" i="4"/>
  <c r="GH94" i="4"/>
  <c r="GH138" i="4"/>
  <c r="GH107" i="4"/>
  <c r="GH67" i="4"/>
  <c r="GH121" i="4"/>
  <c r="GH142" i="4"/>
  <c r="GH93" i="4"/>
  <c r="GH97" i="4"/>
  <c r="GH123" i="4"/>
  <c r="GH145" i="4"/>
  <c r="GH85" i="4"/>
  <c r="GH129" i="4"/>
  <c r="GH143" i="4"/>
  <c r="GH96" i="4"/>
  <c r="GH98" i="4"/>
  <c r="GH99" i="4"/>
  <c r="GH101" i="4"/>
  <c r="GH30" i="4"/>
  <c r="GH41" i="4"/>
  <c r="GH128" i="4"/>
  <c r="GH15" i="4"/>
  <c r="GH100" i="4"/>
  <c r="GH58" i="4"/>
  <c r="GH134" i="4"/>
  <c r="GH31" i="4"/>
  <c r="GH140" i="4"/>
  <c r="GH135" i="4"/>
  <c r="GH118" i="4"/>
  <c r="GH104" i="4"/>
  <c r="GH130" i="4"/>
  <c r="GH40" i="4"/>
  <c r="GH95" i="4"/>
  <c r="GH23" i="4"/>
  <c r="GH111" i="4"/>
  <c r="GH122" i="4"/>
  <c r="GH50" i="4"/>
  <c r="GH133" i="4"/>
  <c r="GH139" i="4"/>
  <c r="GH115" i="4"/>
  <c r="GH16" i="4"/>
  <c r="GH137" i="4"/>
  <c r="GH27" i="4"/>
  <c r="GH117" i="4"/>
  <c r="GH116" i="4"/>
  <c r="GH35" i="4"/>
  <c r="GH125" i="4"/>
  <c r="GH68" i="4"/>
  <c r="GH26" i="4"/>
  <c r="GH172" i="4"/>
  <c r="GH162" i="4"/>
  <c r="GH72" i="4"/>
  <c r="GH12" i="4"/>
  <c r="GH124" i="4"/>
  <c r="GH108" i="4"/>
  <c r="GH174" i="4"/>
  <c r="GH110" i="4"/>
  <c r="GH103" i="4"/>
  <c r="GH13" i="4"/>
  <c r="GH126" i="4"/>
  <c r="GH120" i="4"/>
  <c r="GH102" i="4"/>
  <c r="GH88" i="4"/>
  <c r="GH49" i="4"/>
  <c r="GH81" i="4"/>
  <c r="GH114" i="4"/>
  <c r="GH56" i="4"/>
  <c r="GH127" i="4"/>
  <c r="GH119" i="4"/>
  <c r="GH89" i="4"/>
  <c r="GH167" i="4"/>
  <c r="GH141" i="4"/>
  <c r="GH112" i="4"/>
  <c r="GH146" i="4"/>
  <c r="GH90" i="4"/>
  <c r="GH37" i="4"/>
  <c r="GH36" i="4"/>
  <c r="GH91" i="4"/>
  <c r="GH159" i="4"/>
  <c r="GH177" i="4"/>
  <c r="GH48" i="4"/>
  <c r="GH178" i="4"/>
  <c r="GH92" i="4"/>
  <c r="GH132" i="4"/>
  <c r="GH57" i="4"/>
  <c r="GH176" i="4"/>
  <c r="GH66" i="4"/>
  <c r="GH158" i="4"/>
  <c r="GH195" i="4"/>
  <c r="GH47" i="4"/>
  <c r="GH38" i="4"/>
  <c r="GH191" i="4"/>
  <c r="GH87" i="4"/>
  <c r="GH86" i="4"/>
  <c r="GH46" i="4"/>
  <c r="GH164" i="4"/>
  <c r="GH109" i="4"/>
  <c r="GH131" i="4"/>
  <c r="CM3" i="38"/>
  <c r="CN2" i="38"/>
  <c r="GF5" i="4"/>
  <c r="GJ3" i="4"/>
  <c r="GH39" i="4"/>
  <c r="GH168" i="4"/>
  <c r="GH17" i="4"/>
  <c r="GH11" i="4"/>
  <c r="GH190" i="4"/>
  <c r="GH151" i="4"/>
  <c r="GH156" i="4"/>
  <c r="GH10" i="4"/>
  <c r="GH171" i="4"/>
  <c r="GH185" i="4"/>
  <c r="GH7" i="4"/>
  <c r="GH29" i="4"/>
  <c r="GH161" i="4"/>
  <c r="GH186" i="4"/>
  <c r="GH192" i="4"/>
  <c r="GH157" i="4"/>
  <c r="GH184" i="4"/>
  <c r="GH153" i="4"/>
  <c r="GH14" i="4"/>
  <c r="GH170" i="4"/>
  <c r="GH182" i="4"/>
  <c r="GH28" i="4"/>
  <c r="GH9" i="4"/>
  <c r="GH183" i="4"/>
  <c r="GH169" i="4"/>
  <c r="GH150" i="4"/>
  <c r="GH18" i="4"/>
  <c r="GH194" i="4"/>
  <c r="GH147" i="4"/>
  <c r="GH160" i="4"/>
  <c r="GH148" i="4"/>
  <c r="GH21" i="4"/>
  <c r="GH166" i="4"/>
  <c r="GH173" i="4"/>
  <c r="GH152" i="4"/>
  <c r="GH154" i="4"/>
  <c r="GH149" i="4"/>
  <c r="GH20" i="4"/>
  <c r="GH22" i="4"/>
  <c r="GH8" i="4"/>
  <c r="GH6" i="4"/>
  <c r="GH193" i="4"/>
  <c r="GH165" i="4"/>
  <c r="GH181" i="4"/>
  <c r="GH188" i="4"/>
  <c r="GH175" i="4"/>
  <c r="GH180" i="4"/>
  <c r="GH179" i="4"/>
  <c r="GH189" i="4"/>
  <c r="GH155" i="4"/>
  <c r="GH187" i="4"/>
  <c r="GH163" i="4"/>
  <c r="GH19" i="4"/>
  <c r="AM2" i="5"/>
  <c r="AN2" i="5" s="1"/>
  <c r="AL3" i="5"/>
  <c r="GJ199" i="4" l="1"/>
  <c r="GJ198" i="4"/>
  <c r="GJ64" i="4"/>
  <c r="GJ71" i="4"/>
  <c r="GJ74" i="4"/>
  <c r="GJ79" i="4"/>
  <c r="GJ80" i="4"/>
  <c r="GJ197" i="4"/>
  <c r="GJ196" i="4"/>
  <c r="GJ25" i="4"/>
  <c r="GJ75" i="4"/>
  <c r="GJ43" i="4"/>
  <c r="GJ52" i="4"/>
  <c r="GJ53" i="4"/>
  <c r="GJ62" i="4"/>
  <c r="GJ45" i="4"/>
  <c r="GJ69" i="4"/>
  <c r="GJ54" i="4"/>
  <c r="GJ77" i="4"/>
  <c r="GJ73" i="4"/>
  <c r="GJ78" i="4"/>
  <c r="GJ61" i="4"/>
  <c r="GJ63" i="4"/>
  <c r="GJ70" i="4"/>
  <c r="GJ34" i="4"/>
  <c r="GJ44" i="4"/>
  <c r="GJ59" i="4"/>
  <c r="GJ42" i="4"/>
  <c r="GJ51" i="4"/>
  <c r="GJ82" i="4"/>
  <c r="GJ33" i="4"/>
  <c r="GJ65" i="4"/>
  <c r="GJ144" i="4"/>
  <c r="GJ83" i="4"/>
  <c r="GJ60" i="4"/>
  <c r="GJ55" i="4"/>
  <c r="GJ32" i="4"/>
  <c r="GJ76" i="4"/>
  <c r="GJ136" i="4"/>
  <c r="GJ105" i="4"/>
  <c r="GJ84" i="4"/>
  <c r="GJ24" i="4"/>
  <c r="GJ94" i="4"/>
  <c r="GJ106" i="4"/>
  <c r="GJ113" i="4"/>
  <c r="GJ93" i="4"/>
  <c r="GJ67" i="4"/>
  <c r="GJ107" i="4"/>
  <c r="GJ121" i="4"/>
  <c r="GJ142" i="4"/>
  <c r="GJ145" i="4"/>
  <c r="GJ97" i="4"/>
  <c r="GJ123" i="4"/>
  <c r="GJ96" i="4"/>
  <c r="GJ138" i="4"/>
  <c r="GJ85" i="4"/>
  <c r="GJ129" i="4"/>
  <c r="GJ143" i="4"/>
  <c r="GJ99" i="4"/>
  <c r="GJ98" i="4"/>
  <c r="GJ41" i="4"/>
  <c r="GJ30" i="4"/>
  <c r="GJ101" i="4"/>
  <c r="GJ100" i="4"/>
  <c r="GJ15" i="4"/>
  <c r="GJ31" i="4"/>
  <c r="GJ134" i="4"/>
  <c r="GJ104" i="4"/>
  <c r="GJ128" i="4"/>
  <c r="GJ40" i="4"/>
  <c r="GJ58" i="4"/>
  <c r="GJ135" i="4"/>
  <c r="GJ118" i="4"/>
  <c r="GJ130" i="4"/>
  <c r="GJ95" i="4"/>
  <c r="GJ50" i="4"/>
  <c r="GJ140" i="4"/>
  <c r="GJ139" i="4"/>
  <c r="GJ133" i="4"/>
  <c r="GJ111" i="4"/>
  <c r="GJ117" i="4"/>
  <c r="GJ23" i="4"/>
  <c r="GJ115" i="4"/>
  <c r="GJ16" i="4"/>
  <c r="GJ132" i="4"/>
  <c r="GJ137" i="4"/>
  <c r="GJ68" i="4"/>
  <c r="GJ122" i="4"/>
  <c r="GJ35" i="4"/>
  <c r="GJ27" i="4"/>
  <c r="GJ26" i="4"/>
  <c r="GJ172" i="4"/>
  <c r="GJ174" i="4"/>
  <c r="GJ124" i="4"/>
  <c r="GJ125" i="4"/>
  <c r="GJ110" i="4"/>
  <c r="GJ114" i="4"/>
  <c r="GJ116" i="4"/>
  <c r="GJ103" i="4"/>
  <c r="GJ81" i="4"/>
  <c r="GJ162" i="4"/>
  <c r="GJ146" i="4"/>
  <c r="GJ12" i="4"/>
  <c r="GJ108" i="4"/>
  <c r="GJ88" i="4"/>
  <c r="GJ126" i="4"/>
  <c r="GJ49" i="4"/>
  <c r="GJ72" i="4"/>
  <c r="GJ127" i="4"/>
  <c r="GJ120" i="4"/>
  <c r="GJ102" i="4"/>
  <c r="GJ89" i="4"/>
  <c r="GJ13" i="4"/>
  <c r="GJ119" i="4"/>
  <c r="GJ112" i="4"/>
  <c r="GJ66" i="4"/>
  <c r="GJ167" i="4"/>
  <c r="GJ131" i="4"/>
  <c r="GJ109" i="4"/>
  <c r="GJ57" i="4"/>
  <c r="GJ177" i="4"/>
  <c r="GJ159" i="4"/>
  <c r="GJ141" i="4"/>
  <c r="GJ90" i="4"/>
  <c r="GJ36" i="4"/>
  <c r="GJ92" i="4"/>
  <c r="GJ56" i="4"/>
  <c r="GJ91" i="4"/>
  <c r="GJ176" i="4"/>
  <c r="GJ158" i="4"/>
  <c r="GJ164" i="4"/>
  <c r="GJ178" i="4"/>
  <c r="GJ38" i="4"/>
  <c r="GJ47" i="4"/>
  <c r="GJ195" i="4"/>
  <c r="GJ86" i="4"/>
  <c r="GJ46" i="4"/>
  <c r="GJ48" i="4"/>
  <c r="GJ37" i="4"/>
  <c r="GJ87" i="4"/>
  <c r="GJ191" i="4"/>
  <c r="CN3" i="38"/>
  <c r="CO2" i="38"/>
  <c r="GL3" i="4"/>
  <c r="GJ157" i="4"/>
  <c r="GJ193" i="4"/>
  <c r="GJ9" i="4"/>
  <c r="GJ18" i="4"/>
  <c r="GJ185" i="4"/>
  <c r="GJ11" i="4"/>
  <c r="GJ151" i="4"/>
  <c r="GJ149" i="4"/>
  <c r="GJ165" i="4"/>
  <c r="GJ152" i="4"/>
  <c r="GJ150" i="4"/>
  <c r="GJ171" i="4"/>
  <c r="GJ161" i="4"/>
  <c r="GJ190" i="4"/>
  <c r="GJ19" i="4"/>
  <c r="GJ17" i="4"/>
  <c r="GJ153" i="4"/>
  <c r="GJ8" i="4"/>
  <c r="GJ6" i="4"/>
  <c r="GJ20" i="4"/>
  <c r="GJ187" i="4"/>
  <c r="GJ173" i="4"/>
  <c r="GJ169" i="4"/>
  <c r="GJ179" i="4"/>
  <c r="GJ22" i="4"/>
  <c r="GJ175" i="4"/>
  <c r="GJ183" i="4"/>
  <c r="GJ156" i="4"/>
  <c r="GJ147" i="4"/>
  <c r="GJ7" i="4"/>
  <c r="GJ184" i="4"/>
  <c r="GJ14" i="4"/>
  <c r="GJ39" i="4"/>
  <c r="GJ180" i="4"/>
  <c r="GJ160" i="4"/>
  <c r="GJ189" i="4"/>
  <c r="GJ170" i="4"/>
  <c r="GJ148" i="4"/>
  <c r="GJ28" i="4"/>
  <c r="GJ21" i="4"/>
  <c r="GJ168" i="4"/>
  <c r="GJ182" i="4"/>
  <c r="GJ194" i="4"/>
  <c r="GJ155" i="4"/>
  <c r="GJ10" i="4"/>
  <c r="GJ163" i="4"/>
  <c r="GJ166" i="4"/>
  <c r="GJ29" i="4"/>
  <c r="GJ188" i="4"/>
  <c r="GJ154" i="4"/>
  <c r="GJ186" i="4"/>
  <c r="GJ181" i="4"/>
  <c r="GJ192" i="4"/>
  <c r="GH5" i="4"/>
  <c r="AM3" i="5"/>
  <c r="GL199" i="4" l="1"/>
  <c r="GL198" i="4"/>
  <c r="GL64" i="4"/>
  <c r="GL71" i="4"/>
  <c r="GL74" i="4"/>
  <c r="GL79" i="4"/>
  <c r="GL80" i="4"/>
  <c r="GL197" i="4"/>
  <c r="GL196" i="4"/>
  <c r="GL75" i="4"/>
  <c r="GL25" i="4"/>
  <c r="GL43" i="4"/>
  <c r="GL52" i="4"/>
  <c r="GL54" i="4"/>
  <c r="GL53" i="4"/>
  <c r="GL45" i="4"/>
  <c r="GL62" i="4"/>
  <c r="GL78" i="4"/>
  <c r="GL34" i="4"/>
  <c r="GL77" i="4"/>
  <c r="GL70" i="4"/>
  <c r="GL63" i="4"/>
  <c r="GL69" i="4"/>
  <c r="GL61" i="4"/>
  <c r="GL73" i="4"/>
  <c r="GL44" i="4"/>
  <c r="GL60" i="4"/>
  <c r="GL59" i="4"/>
  <c r="GL55" i="4"/>
  <c r="GL83" i="4"/>
  <c r="GL33" i="4"/>
  <c r="GL51" i="4"/>
  <c r="GL42" i="4"/>
  <c r="GL65" i="4"/>
  <c r="GL24" i="4"/>
  <c r="GL136" i="4"/>
  <c r="GL82" i="4"/>
  <c r="GL32" i="4"/>
  <c r="GL144" i="4"/>
  <c r="GL113" i="4"/>
  <c r="GL76" i="4"/>
  <c r="GL94" i="4"/>
  <c r="GL84" i="4"/>
  <c r="GL106" i="4"/>
  <c r="GL105" i="4"/>
  <c r="GL93" i="4"/>
  <c r="GL67" i="4"/>
  <c r="GL145" i="4"/>
  <c r="GL138" i="4"/>
  <c r="GL107" i="4"/>
  <c r="GL96" i="4"/>
  <c r="GL121" i="4"/>
  <c r="GL142" i="4"/>
  <c r="GL123" i="4"/>
  <c r="GL97" i="4"/>
  <c r="GL85" i="4"/>
  <c r="GL129" i="4"/>
  <c r="GL99" i="4"/>
  <c r="GL143" i="4"/>
  <c r="GL98" i="4"/>
  <c r="GL41" i="4"/>
  <c r="GL30" i="4"/>
  <c r="GL58" i="4"/>
  <c r="GL101" i="4"/>
  <c r="GL100" i="4"/>
  <c r="GL31" i="4"/>
  <c r="GL135" i="4"/>
  <c r="GL15" i="4"/>
  <c r="GL128" i="4"/>
  <c r="GL104" i="4"/>
  <c r="GL134" i="4"/>
  <c r="GL40" i="4"/>
  <c r="GL140" i="4"/>
  <c r="GL130" i="4"/>
  <c r="GL118" i="4"/>
  <c r="GL23" i="4"/>
  <c r="GL95" i="4"/>
  <c r="GL50" i="4"/>
  <c r="GL133" i="4"/>
  <c r="GL111" i="4"/>
  <c r="GL115" i="4"/>
  <c r="GL16" i="4"/>
  <c r="GL132" i="4"/>
  <c r="GL139" i="4"/>
  <c r="GL125" i="4"/>
  <c r="GL137" i="4"/>
  <c r="GL122" i="4"/>
  <c r="GL27" i="4"/>
  <c r="GL116" i="4"/>
  <c r="GL68" i="4"/>
  <c r="GL110" i="4"/>
  <c r="GL108" i="4"/>
  <c r="GL35" i="4"/>
  <c r="GL12" i="4"/>
  <c r="GL172" i="4"/>
  <c r="GL26" i="4"/>
  <c r="GL81" i="4"/>
  <c r="GL146" i="4"/>
  <c r="GL174" i="4"/>
  <c r="GL72" i="4"/>
  <c r="GL162" i="4"/>
  <c r="GL114" i="4"/>
  <c r="GL117" i="4"/>
  <c r="GL49" i="4"/>
  <c r="GL127" i="4"/>
  <c r="GL167" i="4"/>
  <c r="GL102" i="4"/>
  <c r="GL88" i="4"/>
  <c r="GL56" i="4"/>
  <c r="GL141" i="4"/>
  <c r="GL103" i="4"/>
  <c r="GL89" i="4"/>
  <c r="GL13" i="4"/>
  <c r="GL126" i="4"/>
  <c r="GL120" i="4"/>
  <c r="GL112" i="4"/>
  <c r="GL119" i="4"/>
  <c r="GL131" i="4"/>
  <c r="GL91" i="4"/>
  <c r="GL90" i="4"/>
  <c r="GL177" i="4"/>
  <c r="GL158" i="4"/>
  <c r="GL87" i="4"/>
  <c r="GL57" i="4"/>
  <c r="GL178" i="4"/>
  <c r="GL92" i="4"/>
  <c r="GL86" i="4"/>
  <c r="GL124" i="4"/>
  <c r="GL66" i="4"/>
  <c r="GL159" i="4"/>
  <c r="GL176" i="4"/>
  <c r="GL191" i="4"/>
  <c r="GL195" i="4"/>
  <c r="GL109" i="4"/>
  <c r="GL47" i="4"/>
  <c r="GL164" i="4"/>
  <c r="GL48" i="4"/>
  <c r="GL37" i="4"/>
  <c r="GL36" i="4"/>
  <c r="GL38" i="4"/>
  <c r="GL46" i="4"/>
  <c r="CO3" i="38"/>
  <c r="CP2" i="38"/>
  <c r="GJ5" i="4"/>
  <c r="GN3" i="4"/>
  <c r="GL180" i="4"/>
  <c r="GL21" i="4"/>
  <c r="GL181" i="4"/>
  <c r="GL188" i="4"/>
  <c r="GL184" i="4"/>
  <c r="GL151" i="4"/>
  <c r="GL156" i="4"/>
  <c r="GL14" i="4"/>
  <c r="GL28" i="4"/>
  <c r="GL179" i="4"/>
  <c r="GL20" i="4"/>
  <c r="GL152" i="4"/>
  <c r="GL190" i="4"/>
  <c r="GL165" i="4"/>
  <c r="GL183" i="4"/>
  <c r="GL154" i="4"/>
  <c r="GL8" i="4"/>
  <c r="GL166" i="4"/>
  <c r="GL153" i="4"/>
  <c r="GL169" i="4"/>
  <c r="GL22" i="4"/>
  <c r="GL17" i="4"/>
  <c r="GL155" i="4"/>
  <c r="GL182" i="4"/>
  <c r="GL193" i="4"/>
  <c r="GL11" i="4"/>
  <c r="GL187" i="4"/>
  <c r="GL175" i="4"/>
  <c r="GL160" i="4"/>
  <c r="GL163" i="4"/>
  <c r="GL189" i="4"/>
  <c r="GL157" i="4"/>
  <c r="GL19" i="4"/>
  <c r="GL171" i="4"/>
  <c r="GL10" i="4"/>
  <c r="GL149" i="4"/>
  <c r="GL148" i="4"/>
  <c r="GL173" i="4"/>
  <c r="GL185" i="4"/>
  <c r="GL161" i="4"/>
  <c r="GL7" i="4"/>
  <c r="GL6" i="4"/>
  <c r="GL9" i="4"/>
  <c r="GL147" i="4"/>
  <c r="GL39" i="4"/>
  <c r="GL194" i="4"/>
  <c r="GL150" i="4"/>
  <c r="GL29" i="4"/>
  <c r="GL18" i="4"/>
  <c r="GL192" i="4"/>
  <c r="GL186" i="4"/>
  <c r="GL168" i="4"/>
  <c r="GL170" i="4"/>
  <c r="AO2" i="5"/>
  <c r="AN3" i="5"/>
  <c r="GN199" i="4" l="1"/>
  <c r="GN198" i="4"/>
  <c r="GN79" i="4"/>
  <c r="GN80" i="4"/>
  <c r="GN64" i="4"/>
  <c r="GN71" i="4"/>
  <c r="GN74" i="4"/>
  <c r="GN197" i="4"/>
  <c r="GN196" i="4"/>
  <c r="GN43" i="4"/>
  <c r="GN25" i="4"/>
  <c r="GN75" i="4"/>
  <c r="GN52" i="4"/>
  <c r="GN53" i="4"/>
  <c r="GN62" i="4"/>
  <c r="GN45" i="4"/>
  <c r="GN61" i="4"/>
  <c r="GN54" i="4"/>
  <c r="GN69" i="4"/>
  <c r="GN70" i="4"/>
  <c r="GN77" i="4"/>
  <c r="GN34" i="4"/>
  <c r="GN44" i="4"/>
  <c r="GN78" i="4"/>
  <c r="GN73" i="4"/>
  <c r="GN63" i="4"/>
  <c r="GN60" i="4"/>
  <c r="GN59" i="4"/>
  <c r="GN51" i="4"/>
  <c r="GN65" i="4"/>
  <c r="GN33" i="4"/>
  <c r="GN82" i="4"/>
  <c r="GN42" i="4"/>
  <c r="GN55" i="4"/>
  <c r="GN83" i="4"/>
  <c r="GN144" i="4"/>
  <c r="GN113" i="4"/>
  <c r="GN106" i="4"/>
  <c r="GN84" i="4"/>
  <c r="GN24" i="4"/>
  <c r="GN94" i="4"/>
  <c r="GN76" i="4"/>
  <c r="GN32" i="4"/>
  <c r="GN105" i="4"/>
  <c r="GN136" i="4"/>
  <c r="GN67" i="4"/>
  <c r="GN138" i="4"/>
  <c r="GN93" i="4"/>
  <c r="GN121" i="4"/>
  <c r="GN107" i="4"/>
  <c r="GN145" i="4"/>
  <c r="GN97" i="4"/>
  <c r="GN96" i="4"/>
  <c r="GN85" i="4"/>
  <c r="GN142" i="4"/>
  <c r="GN123" i="4"/>
  <c r="GN129" i="4"/>
  <c r="GN98" i="4"/>
  <c r="GN99" i="4"/>
  <c r="GN41" i="4"/>
  <c r="GN143" i="4"/>
  <c r="GN101" i="4"/>
  <c r="GN30" i="4"/>
  <c r="GN100" i="4"/>
  <c r="GN128" i="4"/>
  <c r="GN15" i="4"/>
  <c r="GN31" i="4"/>
  <c r="GN58" i="4"/>
  <c r="GN140" i="4"/>
  <c r="GN104" i="4"/>
  <c r="GN134" i="4"/>
  <c r="GN40" i="4"/>
  <c r="GN130" i="4"/>
  <c r="GN95" i="4"/>
  <c r="GN118" i="4"/>
  <c r="GN135" i="4"/>
  <c r="GN139" i="4"/>
  <c r="GN23" i="4"/>
  <c r="GN122" i="4"/>
  <c r="GN111" i="4"/>
  <c r="GN115" i="4"/>
  <c r="GN133" i="4"/>
  <c r="GN16" i="4"/>
  <c r="GN137" i="4"/>
  <c r="GN117" i="4"/>
  <c r="GN68" i="4"/>
  <c r="GN132" i="4"/>
  <c r="GN125" i="4"/>
  <c r="GN27" i="4"/>
  <c r="GN50" i="4"/>
  <c r="GN116" i="4"/>
  <c r="GN35" i="4"/>
  <c r="GN110" i="4"/>
  <c r="GN26" i="4"/>
  <c r="GN172" i="4"/>
  <c r="GN174" i="4"/>
  <c r="GN103" i="4"/>
  <c r="GN12" i="4"/>
  <c r="GN72" i="4"/>
  <c r="GN162" i="4"/>
  <c r="GN146" i="4"/>
  <c r="GN108" i="4"/>
  <c r="GN89" i="4"/>
  <c r="GN49" i="4"/>
  <c r="GN127" i="4"/>
  <c r="GN88" i="4"/>
  <c r="GN126" i="4"/>
  <c r="GN114" i="4"/>
  <c r="GN13" i="4"/>
  <c r="GN109" i="4"/>
  <c r="GN102" i="4"/>
  <c r="GN167" i="4"/>
  <c r="GN91" i="4"/>
  <c r="GN81" i="4"/>
  <c r="GN112" i="4"/>
  <c r="GN141" i="4"/>
  <c r="GN119" i="4"/>
  <c r="GN90" i="4"/>
  <c r="GN66" i="4"/>
  <c r="GN124" i="4"/>
  <c r="GN120" i="4"/>
  <c r="GN131" i="4"/>
  <c r="GN48" i="4"/>
  <c r="GN87" i="4"/>
  <c r="GN92" i="4"/>
  <c r="GN56" i="4"/>
  <c r="GN178" i="4"/>
  <c r="GN159" i="4"/>
  <c r="GN57" i="4"/>
  <c r="GN158" i="4"/>
  <c r="GN176" i="4"/>
  <c r="GN47" i="4"/>
  <c r="GN38" i="4"/>
  <c r="GN37" i="4"/>
  <c r="GN36" i="4"/>
  <c r="GN191" i="4"/>
  <c r="GN177" i="4"/>
  <c r="GN195" i="4"/>
  <c r="GN86" i="4"/>
  <c r="GN46" i="4"/>
  <c r="GN164" i="4"/>
  <c r="CP3" i="38"/>
  <c r="CQ2" i="38"/>
  <c r="GL5" i="4"/>
  <c r="GP3" i="4"/>
  <c r="GN149" i="4"/>
  <c r="GN10" i="4"/>
  <c r="GN188" i="4"/>
  <c r="GN180" i="4"/>
  <c r="GN7" i="4"/>
  <c r="GN8" i="4"/>
  <c r="GN157" i="4"/>
  <c r="GN187" i="4"/>
  <c r="GN170" i="4"/>
  <c r="GN192" i="4"/>
  <c r="GN22" i="4"/>
  <c r="GN166" i="4"/>
  <c r="GN161" i="4"/>
  <c r="GN21" i="4"/>
  <c r="GN175" i="4"/>
  <c r="GN168" i="4"/>
  <c r="GN39" i="4"/>
  <c r="GN163" i="4"/>
  <c r="GN184" i="4"/>
  <c r="GN179" i="4"/>
  <c r="GN151" i="4"/>
  <c r="GN153" i="4"/>
  <c r="GN185" i="4"/>
  <c r="GN186" i="4"/>
  <c r="GN154" i="4"/>
  <c r="GN18" i="4"/>
  <c r="GN183" i="4"/>
  <c r="GN156" i="4"/>
  <c r="GN6" i="4"/>
  <c r="GN17" i="4"/>
  <c r="GN171" i="4"/>
  <c r="GN152" i="4"/>
  <c r="GN182" i="4"/>
  <c r="GN19" i="4"/>
  <c r="GN20" i="4"/>
  <c r="GN14" i="4"/>
  <c r="GN190" i="4"/>
  <c r="GN150" i="4"/>
  <c r="GN148" i="4"/>
  <c r="GN189" i="4"/>
  <c r="GN160" i="4"/>
  <c r="GN181" i="4"/>
  <c r="GN194" i="4"/>
  <c r="GN29" i="4"/>
  <c r="GN28" i="4"/>
  <c r="GN193" i="4"/>
  <c r="GN11" i="4"/>
  <c r="GN147" i="4"/>
  <c r="GN155" i="4"/>
  <c r="GN165" i="4"/>
  <c r="GN9" i="4"/>
  <c r="GN169" i="4"/>
  <c r="GN173" i="4"/>
  <c r="AP2" i="5"/>
  <c r="AO3" i="5"/>
  <c r="GP199" i="4" l="1"/>
  <c r="GP198" i="4"/>
  <c r="GP64" i="4"/>
  <c r="GP71" i="4"/>
  <c r="GP74" i="4"/>
  <c r="GP79" i="4"/>
  <c r="GP80" i="4"/>
  <c r="GP197" i="4"/>
  <c r="GP196" i="4"/>
  <c r="GP25" i="4"/>
  <c r="GP43" i="4"/>
  <c r="GP75" i="4"/>
  <c r="GP53" i="4"/>
  <c r="GP52" i="4"/>
  <c r="GP69" i="4"/>
  <c r="GP54" i="4"/>
  <c r="GP77" i="4"/>
  <c r="GP62" i="4"/>
  <c r="GP61" i="4"/>
  <c r="GP78" i="4"/>
  <c r="GP34" i="4"/>
  <c r="GP73" i="4"/>
  <c r="GP44" i="4"/>
  <c r="GP63" i="4"/>
  <c r="GP45" i="4"/>
  <c r="GP70" i="4"/>
  <c r="GP60" i="4"/>
  <c r="GP51" i="4"/>
  <c r="GP59" i="4"/>
  <c r="GP33" i="4"/>
  <c r="GP82" i="4"/>
  <c r="GP83" i="4"/>
  <c r="GP55" i="4"/>
  <c r="GP32" i="4"/>
  <c r="GP65" i="4"/>
  <c r="GP76" i="4"/>
  <c r="GP136" i="4"/>
  <c r="GP106" i="4"/>
  <c r="GP42" i="4"/>
  <c r="GP105" i="4"/>
  <c r="GP113" i="4"/>
  <c r="GP144" i="4"/>
  <c r="GP94" i="4"/>
  <c r="GP24" i="4"/>
  <c r="GP84" i="4"/>
  <c r="GP67" i="4"/>
  <c r="GP138" i="4"/>
  <c r="GP93" i="4"/>
  <c r="GP107" i="4"/>
  <c r="GP121" i="4"/>
  <c r="GP145" i="4"/>
  <c r="GP97" i="4"/>
  <c r="GP123" i="4"/>
  <c r="GP96" i="4"/>
  <c r="GP142" i="4"/>
  <c r="GP143" i="4"/>
  <c r="GP85" i="4"/>
  <c r="GP129" i="4"/>
  <c r="GP41" i="4"/>
  <c r="GP101" i="4"/>
  <c r="GP99" i="4"/>
  <c r="GP98" i="4"/>
  <c r="GP30" i="4"/>
  <c r="GP100" i="4"/>
  <c r="GP58" i="4"/>
  <c r="GP15" i="4"/>
  <c r="GP128" i="4"/>
  <c r="GP134" i="4"/>
  <c r="GP40" i="4"/>
  <c r="GP104" i="4"/>
  <c r="GP135" i="4"/>
  <c r="GP140" i="4"/>
  <c r="GP118" i="4"/>
  <c r="GP130" i="4"/>
  <c r="GP95" i="4"/>
  <c r="GP50" i="4"/>
  <c r="GP23" i="4"/>
  <c r="GP122" i="4"/>
  <c r="GP139" i="4"/>
  <c r="GP31" i="4"/>
  <c r="GP16" i="4"/>
  <c r="GP137" i="4"/>
  <c r="GP133" i="4"/>
  <c r="GP132" i="4"/>
  <c r="GP111" i="4"/>
  <c r="GP117" i="4"/>
  <c r="GP125" i="4"/>
  <c r="GP27" i="4"/>
  <c r="GP115" i="4"/>
  <c r="GP116" i="4"/>
  <c r="GP68" i="4"/>
  <c r="GP35" i="4"/>
  <c r="GP72" i="4"/>
  <c r="GP162" i="4"/>
  <c r="GP174" i="4"/>
  <c r="GP81" i="4"/>
  <c r="GP12" i="4"/>
  <c r="GP124" i="4"/>
  <c r="GP26" i="4"/>
  <c r="GP146" i="4"/>
  <c r="GP127" i="4"/>
  <c r="GP114" i="4"/>
  <c r="GP89" i="4"/>
  <c r="GP49" i="4"/>
  <c r="GP103" i="4"/>
  <c r="GP88" i="4"/>
  <c r="GP108" i="4"/>
  <c r="GP13" i="4"/>
  <c r="GP141" i="4"/>
  <c r="GP119" i="4"/>
  <c r="GP90" i="4"/>
  <c r="GP172" i="4"/>
  <c r="GP120" i="4"/>
  <c r="GP66" i="4"/>
  <c r="GP56" i="4"/>
  <c r="GP167" i="4"/>
  <c r="GP110" i="4"/>
  <c r="GP102" i="4"/>
  <c r="GP131" i="4"/>
  <c r="GP91" i="4"/>
  <c r="GP112" i="4"/>
  <c r="GP109" i="4"/>
  <c r="GP178" i="4"/>
  <c r="GP48" i="4"/>
  <c r="GP87" i="4"/>
  <c r="GP126" i="4"/>
  <c r="GP159" i="4"/>
  <c r="GP57" i="4"/>
  <c r="GP36" i="4"/>
  <c r="GP92" i="4"/>
  <c r="GP37" i="4"/>
  <c r="GP177" i="4"/>
  <c r="GP86" i="4"/>
  <c r="GP176" i="4"/>
  <c r="GP38" i="4"/>
  <c r="GP164" i="4"/>
  <c r="GP47" i="4"/>
  <c r="GP191" i="4"/>
  <c r="GP46" i="4"/>
  <c r="GP195" i="4"/>
  <c r="GP158" i="4"/>
  <c r="CQ3" i="38"/>
  <c r="CR2" i="38"/>
  <c r="GN5" i="4"/>
  <c r="GR3" i="4"/>
  <c r="GP192" i="4"/>
  <c r="GP149" i="4"/>
  <c r="GP155" i="4"/>
  <c r="GP188" i="4"/>
  <c r="GP181" i="4"/>
  <c r="GP170" i="4"/>
  <c r="GP17" i="4"/>
  <c r="GP184" i="4"/>
  <c r="GP171" i="4"/>
  <c r="GP169" i="4"/>
  <c r="GP11" i="4"/>
  <c r="GP28" i="4"/>
  <c r="GP153" i="4"/>
  <c r="GP29" i="4"/>
  <c r="GP173" i="4"/>
  <c r="GP166" i="4"/>
  <c r="GP194" i="4"/>
  <c r="GP180" i="4"/>
  <c r="GP168" i="4"/>
  <c r="GP186" i="4"/>
  <c r="GP182" i="4"/>
  <c r="GP183" i="4"/>
  <c r="GP156" i="4"/>
  <c r="GP187" i="4"/>
  <c r="GP150" i="4"/>
  <c r="GP165" i="4"/>
  <c r="GP21" i="4"/>
  <c r="GP160" i="4"/>
  <c r="GP152" i="4"/>
  <c r="GP18" i="4"/>
  <c r="GP7" i="4"/>
  <c r="GP20" i="4"/>
  <c r="GP185" i="4"/>
  <c r="GP189" i="4"/>
  <c r="GP157" i="4"/>
  <c r="GP6" i="4"/>
  <c r="GP10" i="4"/>
  <c r="GP147" i="4"/>
  <c r="GP39" i="4"/>
  <c r="GP9" i="4"/>
  <c r="GP175" i="4"/>
  <c r="GP193" i="4"/>
  <c r="GP22" i="4"/>
  <c r="GP179" i="4"/>
  <c r="GP148" i="4"/>
  <c r="GP154" i="4"/>
  <c r="GP163" i="4"/>
  <c r="GP161" i="4"/>
  <c r="GP190" i="4"/>
  <c r="GP8" i="4"/>
  <c r="GP151" i="4"/>
  <c r="GP19" i="4"/>
  <c r="GP14" i="4"/>
  <c r="AP3" i="5"/>
  <c r="AQ2" i="5"/>
  <c r="AR2" i="5" s="1"/>
  <c r="GR199" i="4" l="1"/>
  <c r="GR198" i="4"/>
  <c r="GR71" i="4"/>
  <c r="GR74" i="4"/>
  <c r="GR79" i="4"/>
  <c r="GR80" i="4"/>
  <c r="GR64" i="4"/>
  <c r="GR197" i="4"/>
  <c r="GR196" i="4"/>
  <c r="GR75" i="4"/>
  <c r="GR25" i="4"/>
  <c r="GR43" i="4"/>
  <c r="GR54" i="4"/>
  <c r="GR45" i="4"/>
  <c r="GR62" i="4"/>
  <c r="GR53" i="4"/>
  <c r="GR52" i="4"/>
  <c r="GR61" i="4"/>
  <c r="GR78" i="4"/>
  <c r="GR63" i="4"/>
  <c r="GR77" i="4"/>
  <c r="GR44" i="4"/>
  <c r="GR70" i="4"/>
  <c r="GR73" i="4"/>
  <c r="GR34" i="4"/>
  <c r="GR69" i="4"/>
  <c r="GR51" i="4"/>
  <c r="GR33" i="4"/>
  <c r="GR59" i="4"/>
  <c r="GR65" i="4"/>
  <c r="GR60" i="4"/>
  <c r="GR32" i="4"/>
  <c r="GR144" i="4"/>
  <c r="GR106" i="4"/>
  <c r="GR83" i="4"/>
  <c r="GR55" i="4"/>
  <c r="GR24" i="4"/>
  <c r="GR42" i="4"/>
  <c r="GR84" i="4"/>
  <c r="GR82" i="4"/>
  <c r="GR76" i="4"/>
  <c r="GR105" i="4"/>
  <c r="GR94" i="4"/>
  <c r="GR113" i="4"/>
  <c r="GR136" i="4"/>
  <c r="GR93" i="4"/>
  <c r="GR107" i="4"/>
  <c r="GR138" i="4"/>
  <c r="GR145" i="4"/>
  <c r="GR67" i="4"/>
  <c r="GR121" i="4"/>
  <c r="GR97" i="4"/>
  <c r="GR142" i="4"/>
  <c r="GR96" i="4"/>
  <c r="GR123" i="4"/>
  <c r="GR85" i="4"/>
  <c r="GR129" i="4"/>
  <c r="GR98" i="4"/>
  <c r="GR99" i="4"/>
  <c r="GR143" i="4"/>
  <c r="GR101" i="4"/>
  <c r="GR58" i="4"/>
  <c r="GR41" i="4"/>
  <c r="GR30" i="4"/>
  <c r="GR31" i="4"/>
  <c r="GR128" i="4"/>
  <c r="GR140" i="4"/>
  <c r="GR134" i="4"/>
  <c r="GR135" i="4"/>
  <c r="GR95" i="4"/>
  <c r="GR40" i="4"/>
  <c r="GR100" i="4"/>
  <c r="GR118" i="4"/>
  <c r="GR130" i="4"/>
  <c r="GR50" i="4"/>
  <c r="GR139" i="4"/>
  <c r="GR15" i="4"/>
  <c r="GR104" i="4"/>
  <c r="GR133" i="4"/>
  <c r="GR122" i="4"/>
  <c r="GR132" i="4"/>
  <c r="GR111" i="4"/>
  <c r="GR137" i="4"/>
  <c r="GR23" i="4"/>
  <c r="GR16" i="4"/>
  <c r="GR68" i="4"/>
  <c r="GR26" i="4"/>
  <c r="GR117" i="4"/>
  <c r="GR125" i="4"/>
  <c r="GR35" i="4"/>
  <c r="GR174" i="4"/>
  <c r="GR110" i="4"/>
  <c r="GR108" i="4"/>
  <c r="GR116" i="4"/>
  <c r="GR81" i="4"/>
  <c r="GR72" i="4"/>
  <c r="GR103" i="4"/>
  <c r="GR114" i="4"/>
  <c r="GR162" i="4"/>
  <c r="GR146" i="4"/>
  <c r="GR89" i="4"/>
  <c r="GR115" i="4"/>
  <c r="GR27" i="4"/>
  <c r="GR120" i="4"/>
  <c r="GR172" i="4"/>
  <c r="GR13" i="4"/>
  <c r="GR88" i="4"/>
  <c r="GR49" i="4"/>
  <c r="GR124" i="4"/>
  <c r="GR102" i="4"/>
  <c r="GR12" i="4"/>
  <c r="GR66" i="4"/>
  <c r="GR126" i="4"/>
  <c r="GR141" i="4"/>
  <c r="GR56" i="4"/>
  <c r="GR167" i="4"/>
  <c r="GR112" i="4"/>
  <c r="GR109" i="4"/>
  <c r="GR159" i="4"/>
  <c r="GR92" i="4"/>
  <c r="GR131" i="4"/>
  <c r="GR90" i="4"/>
  <c r="GR127" i="4"/>
  <c r="GR91" i="4"/>
  <c r="GR57" i="4"/>
  <c r="GR48" i="4"/>
  <c r="GR87" i="4"/>
  <c r="GR178" i="4"/>
  <c r="GR36" i="4"/>
  <c r="GR195" i="4"/>
  <c r="GR177" i="4"/>
  <c r="GR86" i="4"/>
  <c r="GR191" i="4"/>
  <c r="GR119" i="4"/>
  <c r="GR37" i="4"/>
  <c r="GR46" i="4"/>
  <c r="GR38" i="4"/>
  <c r="GR176" i="4"/>
  <c r="GR158" i="4"/>
  <c r="GR47" i="4"/>
  <c r="GR164" i="4"/>
  <c r="CR3" i="38"/>
  <c r="CS2" i="38"/>
  <c r="GP5" i="4"/>
  <c r="GT3" i="4"/>
  <c r="GR10" i="4"/>
  <c r="GR189" i="4"/>
  <c r="GR18" i="4"/>
  <c r="GR170" i="4"/>
  <c r="GR149" i="4"/>
  <c r="GR156" i="4"/>
  <c r="GR148" i="4"/>
  <c r="GR186" i="4"/>
  <c r="GR163" i="4"/>
  <c r="GR150" i="4"/>
  <c r="GR28" i="4"/>
  <c r="GR155" i="4"/>
  <c r="GR151" i="4"/>
  <c r="GR17" i="4"/>
  <c r="GR14" i="4"/>
  <c r="GR180" i="4"/>
  <c r="GR175" i="4"/>
  <c r="GR188" i="4"/>
  <c r="GR181" i="4"/>
  <c r="GR29" i="4"/>
  <c r="GR169" i="4"/>
  <c r="GR19" i="4"/>
  <c r="GR157" i="4"/>
  <c r="GR39" i="4"/>
  <c r="GR21" i="4"/>
  <c r="GR165" i="4"/>
  <c r="GR185" i="4"/>
  <c r="GR183" i="4"/>
  <c r="GR168" i="4"/>
  <c r="GR173" i="4"/>
  <c r="GR6" i="4"/>
  <c r="GR179" i="4"/>
  <c r="GR9" i="4"/>
  <c r="GR192" i="4"/>
  <c r="GR147" i="4"/>
  <c r="GR7" i="4"/>
  <c r="GR160" i="4"/>
  <c r="GR166" i="4"/>
  <c r="GR153" i="4"/>
  <c r="GR152" i="4"/>
  <c r="GR182" i="4"/>
  <c r="GR184" i="4"/>
  <c r="GR20" i="4"/>
  <c r="GR187" i="4"/>
  <c r="GR154" i="4"/>
  <c r="GR11" i="4"/>
  <c r="GR193" i="4"/>
  <c r="GR190" i="4"/>
  <c r="GR8" i="4"/>
  <c r="GR161" i="4"/>
  <c r="GR22" i="4"/>
  <c r="GR194" i="4"/>
  <c r="GR171" i="4"/>
  <c r="AQ3" i="5"/>
  <c r="GT199" i="4" l="1"/>
  <c r="GT198" i="4"/>
  <c r="GT64" i="4"/>
  <c r="GT71" i="4"/>
  <c r="GT74" i="4"/>
  <c r="GT79" i="4"/>
  <c r="GT80" i="4"/>
  <c r="GT197" i="4"/>
  <c r="GT196" i="4"/>
  <c r="GT43" i="4"/>
  <c r="GT75" i="4"/>
  <c r="GT25" i="4"/>
  <c r="GT53" i="4"/>
  <c r="GT78" i="4"/>
  <c r="GT54" i="4"/>
  <c r="GT52" i="4"/>
  <c r="GT62" i="4"/>
  <c r="GT70" i="4"/>
  <c r="GT45" i="4"/>
  <c r="GT69" i="4"/>
  <c r="GT61" i="4"/>
  <c r="GT34" i="4"/>
  <c r="GT73" i="4"/>
  <c r="GT77" i="4"/>
  <c r="GT63" i="4"/>
  <c r="GT44" i="4"/>
  <c r="GT51" i="4"/>
  <c r="GT59" i="4"/>
  <c r="GT33" i="4"/>
  <c r="GT144" i="4"/>
  <c r="GT60" i="4"/>
  <c r="GT42" i="4"/>
  <c r="GT82" i="4"/>
  <c r="GT106" i="4"/>
  <c r="GT24" i="4"/>
  <c r="GT83" i="4"/>
  <c r="GT84" i="4"/>
  <c r="GT65" i="4"/>
  <c r="GT55" i="4"/>
  <c r="GT113" i="4"/>
  <c r="GT105" i="4"/>
  <c r="GT94" i="4"/>
  <c r="GT32" i="4"/>
  <c r="GT136" i="4"/>
  <c r="GT76" i="4"/>
  <c r="GT93" i="4"/>
  <c r="GT67" i="4"/>
  <c r="GT138" i="4"/>
  <c r="GT107" i="4"/>
  <c r="GT121" i="4"/>
  <c r="GT97" i="4"/>
  <c r="GT145" i="4"/>
  <c r="GT96" i="4"/>
  <c r="GT123" i="4"/>
  <c r="GT142" i="4"/>
  <c r="GT143" i="4"/>
  <c r="GT85" i="4"/>
  <c r="GT129" i="4"/>
  <c r="GT99" i="4"/>
  <c r="GT98" i="4"/>
  <c r="GT101" i="4"/>
  <c r="GT15" i="4"/>
  <c r="GT100" i="4"/>
  <c r="GT128" i="4"/>
  <c r="GT41" i="4"/>
  <c r="GT30" i="4"/>
  <c r="GT31" i="4"/>
  <c r="GT104" i="4"/>
  <c r="GT58" i="4"/>
  <c r="GT140" i="4"/>
  <c r="GT135" i="4"/>
  <c r="GT40" i="4"/>
  <c r="GT95" i="4"/>
  <c r="GT118" i="4"/>
  <c r="GT139" i="4"/>
  <c r="GT134" i="4"/>
  <c r="GT130" i="4"/>
  <c r="GT23" i="4"/>
  <c r="GT50" i="4"/>
  <c r="GT133" i="4"/>
  <c r="GT111" i="4"/>
  <c r="GT137" i="4"/>
  <c r="GT117" i="4"/>
  <c r="GT35" i="4"/>
  <c r="GT27" i="4"/>
  <c r="GT115" i="4"/>
  <c r="GT16" i="4"/>
  <c r="GT132" i="4"/>
  <c r="GT116" i="4"/>
  <c r="GT68" i="4"/>
  <c r="GT146" i="4"/>
  <c r="GT110" i="4"/>
  <c r="GT81" i="4"/>
  <c r="GT125" i="4"/>
  <c r="GT172" i="4"/>
  <c r="GT174" i="4"/>
  <c r="GT124" i="4"/>
  <c r="GT114" i="4"/>
  <c r="GT26" i="4"/>
  <c r="GT108" i="4"/>
  <c r="GT103" i="4"/>
  <c r="GT126" i="4"/>
  <c r="GT120" i="4"/>
  <c r="GT12" i="4"/>
  <c r="GT13" i="4"/>
  <c r="GT88" i="4"/>
  <c r="GT56" i="4"/>
  <c r="GT72" i="4"/>
  <c r="GT91" i="4"/>
  <c r="GT122" i="4"/>
  <c r="GT89" i="4"/>
  <c r="GT109" i="4"/>
  <c r="GT162" i="4"/>
  <c r="GT119" i="4"/>
  <c r="GT167" i="4"/>
  <c r="GT141" i="4"/>
  <c r="GT66" i="4"/>
  <c r="GT102" i="4"/>
  <c r="GT131" i="4"/>
  <c r="GT49" i="4"/>
  <c r="GT127" i="4"/>
  <c r="GT112" i="4"/>
  <c r="GT159" i="4"/>
  <c r="GT158" i="4"/>
  <c r="GT177" i="4"/>
  <c r="GT57" i="4"/>
  <c r="GT176" i="4"/>
  <c r="GT178" i="4"/>
  <c r="GT92" i="4"/>
  <c r="GT47" i="4"/>
  <c r="GT191" i="4"/>
  <c r="GT46" i="4"/>
  <c r="GT48" i="4"/>
  <c r="GT87" i="4"/>
  <c r="GT38" i="4"/>
  <c r="GT90" i="4"/>
  <c r="GT36" i="4"/>
  <c r="GT86" i="4"/>
  <c r="GT164" i="4"/>
  <c r="GT37" i="4"/>
  <c r="GT195" i="4"/>
  <c r="CT2" i="38"/>
  <c r="CS3" i="38"/>
  <c r="GV3" i="4"/>
  <c r="GT166" i="4"/>
  <c r="GT7" i="4"/>
  <c r="GT161" i="4"/>
  <c r="GT14" i="4"/>
  <c r="GT39" i="4"/>
  <c r="GT188" i="4"/>
  <c r="GT28" i="4"/>
  <c r="GT153" i="4"/>
  <c r="GT170" i="4"/>
  <c r="GT157" i="4"/>
  <c r="GT29" i="4"/>
  <c r="GT183" i="4"/>
  <c r="GT152" i="4"/>
  <c r="GT147" i="4"/>
  <c r="GT20" i="4"/>
  <c r="GT173" i="4"/>
  <c r="GT182" i="4"/>
  <c r="GT192" i="4"/>
  <c r="GT11" i="4"/>
  <c r="GT17" i="4"/>
  <c r="GT149" i="4"/>
  <c r="GT165" i="4"/>
  <c r="GT168" i="4"/>
  <c r="GT184" i="4"/>
  <c r="GT8" i="4"/>
  <c r="GT163" i="4"/>
  <c r="GT10" i="4"/>
  <c r="GT151" i="4"/>
  <c r="GT156" i="4"/>
  <c r="GT175" i="4"/>
  <c r="GT169" i="4"/>
  <c r="GT185" i="4"/>
  <c r="GT160" i="4"/>
  <c r="GT186" i="4"/>
  <c r="GT179" i="4"/>
  <c r="GT150" i="4"/>
  <c r="GT148" i="4"/>
  <c r="GT181" i="4"/>
  <c r="GT19" i="4"/>
  <c r="GT180" i="4"/>
  <c r="GT154" i="4"/>
  <c r="GT187" i="4"/>
  <c r="GT171" i="4"/>
  <c r="GT194" i="4"/>
  <c r="GT193" i="4"/>
  <c r="GT18" i="4"/>
  <c r="GT189" i="4"/>
  <c r="GT21" i="4"/>
  <c r="GT6" i="4"/>
  <c r="GT190" i="4"/>
  <c r="GT9" i="4"/>
  <c r="GT22" i="4"/>
  <c r="GT155" i="4"/>
  <c r="GR5" i="4"/>
  <c r="AR3" i="5"/>
  <c r="AS2" i="5"/>
  <c r="GV199" i="4" l="1"/>
  <c r="GV198" i="4"/>
  <c r="GV64" i="4"/>
  <c r="GV71" i="4"/>
  <c r="GV74" i="4"/>
  <c r="GV79" i="4"/>
  <c r="GV80" i="4"/>
  <c r="GV197" i="4"/>
  <c r="GV196" i="4"/>
  <c r="GV25" i="4"/>
  <c r="GV43" i="4"/>
  <c r="GV75" i="4"/>
  <c r="GV52" i="4"/>
  <c r="GV45" i="4"/>
  <c r="GV53" i="4"/>
  <c r="GV54" i="4"/>
  <c r="GV62" i="4"/>
  <c r="GV61" i="4"/>
  <c r="GV69" i="4"/>
  <c r="GV73" i="4"/>
  <c r="GV77" i="4"/>
  <c r="GV70" i="4"/>
  <c r="GV44" i="4"/>
  <c r="GV78" i="4"/>
  <c r="GV34" i="4"/>
  <c r="GV63" i="4"/>
  <c r="GV42" i="4"/>
  <c r="GV60" i="4"/>
  <c r="GV59" i="4"/>
  <c r="GV51" i="4"/>
  <c r="GV55" i="4"/>
  <c r="GV33" i="4"/>
  <c r="GV83" i="4"/>
  <c r="GV82" i="4"/>
  <c r="GV65" i="4"/>
  <c r="GV24" i="4"/>
  <c r="GV144" i="4"/>
  <c r="GV84" i="4"/>
  <c r="GV136" i="4"/>
  <c r="GV106" i="4"/>
  <c r="GV76" i="4"/>
  <c r="GV32" i="4"/>
  <c r="GV94" i="4"/>
  <c r="GV113" i="4"/>
  <c r="GV105" i="4"/>
  <c r="GV93" i="4"/>
  <c r="GV67" i="4"/>
  <c r="GV107" i="4"/>
  <c r="GV145" i="4"/>
  <c r="GV121" i="4"/>
  <c r="GV138" i="4"/>
  <c r="GV96" i="4"/>
  <c r="GV142" i="4"/>
  <c r="GV97" i="4"/>
  <c r="GV123" i="4"/>
  <c r="GV129" i="4"/>
  <c r="GV143" i="4"/>
  <c r="GV99" i="4"/>
  <c r="GV85" i="4"/>
  <c r="GV98" i="4"/>
  <c r="GV41" i="4"/>
  <c r="GV31" i="4"/>
  <c r="GV15" i="4"/>
  <c r="GV100" i="4"/>
  <c r="GV128" i="4"/>
  <c r="GV30" i="4"/>
  <c r="GV58" i="4"/>
  <c r="GV140" i="4"/>
  <c r="GV130" i="4"/>
  <c r="GV104" i="4"/>
  <c r="GV134" i="4"/>
  <c r="GV50" i="4"/>
  <c r="GV101" i="4"/>
  <c r="GV95" i="4"/>
  <c r="GV23" i="4"/>
  <c r="GV122" i="4"/>
  <c r="GV40" i="4"/>
  <c r="GV135" i="4"/>
  <c r="GV115" i="4"/>
  <c r="GV137" i="4"/>
  <c r="GV117" i="4"/>
  <c r="GV133" i="4"/>
  <c r="GV132" i="4"/>
  <c r="GV118" i="4"/>
  <c r="GV139" i="4"/>
  <c r="GV27" i="4"/>
  <c r="GV125" i="4"/>
  <c r="GV35" i="4"/>
  <c r="GV162" i="4"/>
  <c r="GV103" i="4"/>
  <c r="GV68" i="4"/>
  <c r="GV72" i="4"/>
  <c r="GV116" i="4"/>
  <c r="GV81" i="4"/>
  <c r="GV174" i="4"/>
  <c r="GV124" i="4"/>
  <c r="GV172" i="4"/>
  <c r="GV111" i="4"/>
  <c r="GV16" i="4"/>
  <c r="GV146" i="4"/>
  <c r="GV114" i="4"/>
  <c r="GV12" i="4"/>
  <c r="GV108" i="4"/>
  <c r="GV89" i="4"/>
  <c r="GV88" i="4"/>
  <c r="GV126" i="4"/>
  <c r="GV167" i="4"/>
  <c r="GV26" i="4"/>
  <c r="GV102" i="4"/>
  <c r="GV127" i="4"/>
  <c r="GV110" i="4"/>
  <c r="GV56" i="4"/>
  <c r="GV91" i="4"/>
  <c r="GV66" i="4"/>
  <c r="GV141" i="4"/>
  <c r="GV13" i="4"/>
  <c r="GV49" i="4"/>
  <c r="GV120" i="4"/>
  <c r="GV112" i="4"/>
  <c r="GV131" i="4"/>
  <c r="GV119" i="4"/>
  <c r="GV159" i="4"/>
  <c r="GV90" i="4"/>
  <c r="GV92" i="4"/>
  <c r="GV177" i="4"/>
  <c r="GV178" i="4"/>
  <c r="GV86" i="4"/>
  <c r="GV87" i="4"/>
  <c r="GV57" i="4"/>
  <c r="GV176" i="4"/>
  <c r="GV158" i="4"/>
  <c r="GV38" i="4"/>
  <c r="GV46" i="4"/>
  <c r="GV109" i="4"/>
  <c r="GV47" i="4"/>
  <c r="GV48" i="4"/>
  <c r="GV195" i="4"/>
  <c r="GV37" i="4"/>
  <c r="GV36" i="4"/>
  <c r="GV191" i="4"/>
  <c r="GV164" i="4"/>
  <c r="CT3" i="38"/>
  <c r="CU2" i="38"/>
  <c r="GT5" i="4"/>
  <c r="GX3" i="4"/>
  <c r="GV28" i="4"/>
  <c r="GV39" i="4"/>
  <c r="GV179" i="4"/>
  <c r="GV20" i="4"/>
  <c r="GV168" i="4"/>
  <c r="GV9" i="4"/>
  <c r="GV187" i="4"/>
  <c r="GV148" i="4"/>
  <c r="GV170" i="4"/>
  <c r="GV182" i="4"/>
  <c r="GV156" i="4"/>
  <c r="GV154" i="4"/>
  <c r="GV14" i="4"/>
  <c r="GV149" i="4"/>
  <c r="GV152" i="4"/>
  <c r="GV150" i="4"/>
  <c r="GV181" i="4"/>
  <c r="GV22" i="4"/>
  <c r="GV8" i="4"/>
  <c r="GV29" i="4"/>
  <c r="GV11" i="4"/>
  <c r="GV147" i="4"/>
  <c r="GV185" i="4"/>
  <c r="GV188" i="4"/>
  <c r="GV175" i="4"/>
  <c r="GV194" i="4"/>
  <c r="GV157" i="4"/>
  <c r="GV193" i="4"/>
  <c r="GV184" i="4"/>
  <c r="GV192" i="4"/>
  <c r="GV169" i="4"/>
  <c r="GV186" i="4"/>
  <c r="GV190" i="4"/>
  <c r="GV180" i="4"/>
  <c r="GV155" i="4"/>
  <c r="GV173" i="4"/>
  <c r="GV189" i="4"/>
  <c r="GV165" i="4"/>
  <c r="GV18" i="4"/>
  <c r="GV171" i="4"/>
  <c r="GV6" i="4"/>
  <c r="GV183" i="4"/>
  <c r="GV17" i="4"/>
  <c r="GV160" i="4"/>
  <c r="GV19" i="4"/>
  <c r="GV7" i="4"/>
  <c r="GV166" i="4"/>
  <c r="GV10" i="4"/>
  <c r="GV153" i="4"/>
  <c r="GV21" i="4"/>
  <c r="GV163" i="4"/>
  <c r="GV151" i="4"/>
  <c r="GV161" i="4"/>
  <c r="AS3" i="5"/>
  <c r="AT2" i="5"/>
  <c r="GX199" i="4" l="1"/>
  <c r="GX198" i="4"/>
  <c r="GX80" i="4"/>
  <c r="GX79" i="4"/>
  <c r="GX64" i="4"/>
  <c r="GX71" i="4"/>
  <c r="GX74" i="4"/>
  <c r="GX196" i="4"/>
  <c r="GX197" i="4"/>
  <c r="GX75" i="4"/>
  <c r="GX43" i="4"/>
  <c r="GX25" i="4"/>
  <c r="GX54" i="4"/>
  <c r="GX52" i="4"/>
  <c r="GX62" i="4"/>
  <c r="GX78" i="4"/>
  <c r="GX70" i="4"/>
  <c r="GX53" i="4"/>
  <c r="GX61" i="4"/>
  <c r="GX44" i="4"/>
  <c r="GX73" i="4"/>
  <c r="GX69" i="4"/>
  <c r="GX77" i="4"/>
  <c r="GX63" i="4"/>
  <c r="GX45" i="4"/>
  <c r="GX34" i="4"/>
  <c r="GX59" i="4"/>
  <c r="GX42" i="4"/>
  <c r="GX55" i="4"/>
  <c r="GX32" i="4"/>
  <c r="GX82" i="4"/>
  <c r="GX33" i="4"/>
  <c r="GX84" i="4"/>
  <c r="GX76" i="4"/>
  <c r="GX106" i="4"/>
  <c r="GX113" i="4"/>
  <c r="GX24" i="4"/>
  <c r="GX94" i="4"/>
  <c r="GX83" i="4"/>
  <c r="GX60" i="4"/>
  <c r="GX51" i="4"/>
  <c r="GX65" i="4"/>
  <c r="GX144" i="4"/>
  <c r="GX105" i="4"/>
  <c r="GX136" i="4"/>
  <c r="GX67" i="4"/>
  <c r="GX138" i="4"/>
  <c r="GX93" i="4"/>
  <c r="GX107" i="4"/>
  <c r="GX145" i="4"/>
  <c r="GX121" i="4"/>
  <c r="GX97" i="4"/>
  <c r="GX123" i="4"/>
  <c r="GX96" i="4"/>
  <c r="GX85" i="4"/>
  <c r="GX143" i="4"/>
  <c r="GX142" i="4"/>
  <c r="GX129" i="4"/>
  <c r="GX99" i="4"/>
  <c r="GX98" i="4"/>
  <c r="GX100" i="4"/>
  <c r="GX15" i="4"/>
  <c r="GX101" i="4"/>
  <c r="GX41" i="4"/>
  <c r="GX31" i="4"/>
  <c r="GX128" i="4"/>
  <c r="GX104" i="4"/>
  <c r="GX140" i="4"/>
  <c r="GX134" i="4"/>
  <c r="GX130" i="4"/>
  <c r="GX30" i="4"/>
  <c r="GX135" i="4"/>
  <c r="GX40" i="4"/>
  <c r="GX118" i="4"/>
  <c r="GX58" i="4"/>
  <c r="GX95" i="4"/>
  <c r="GX50" i="4"/>
  <c r="GX139" i="4"/>
  <c r="GX111" i="4"/>
  <c r="GX115" i="4"/>
  <c r="GX23" i="4"/>
  <c r="GX122" i="4"/>
  <c r="GX16" i="4"/>
  <c r="GX132" i="4"/>
  <c r="GX137" i="4"/>
  <c r="GX133" i="4"/>
  <c r="GX27" i="4"/>
  <c r="GX117" i="4"/>
  <c r="GX68" i="4"/>
  <c r="GX116" i="4"/>
  <c r="GX125" i="4"/>
  <c r="GX124" i="4"/>
  <c r="GX162" i="4"/>
  <c r="GX174" i="4"/>
  <c r="GX110" i="4"/>
  <c r="GX108" i="4"/>
  <c r="GX35" i="4"/>
  <c r="GX26" i="4"/>
  <c r="GX81" i="4"/>
  <c r="GX146" i="4"/>
  <c r="GX103" i="4"/>
  <c r="GX12" i="4"/>
  <c r="GX172" i="4"/>
  <c r="GX102" i="4"/>
  <c r="GX89" i="4"/>
  <c r="GX49" i="4"/>
  <c r="GX120" i="4"/>
  <c r="GX88" i="4"/>
  <c r="GX72" i="4"/>
  <c r="GX126" i="4"/>
  <c r="GX56" i="4"/>
  <c r="GX109" i="4"/>
  <c r="GX66" i="4"/>
  <c r="GX90" i="4"/>
  <c r="GX167" i="4"/>
  <c r="GX141" i="4"/>
  <c r="GX114" i="4"/>
  <c r="GX13" i="4"/>
  <c r="GX91" i="4"/>
  <c r="GX127" i="4"/>
  <c r="GX119" i="4"/>
  <c r="GX131" i="4"/>
  <c r="GX177" i="4"/>
  <c r="GX178" i="4"/>
  <c r="GX112" i="4"/>
  <c r="GX36" i="4"/>
  <c r="GX159" i="4"/>
  <c r="GX57" i="4"/>
  <c r="GX37" i="4"/>
  <c r="GX47" i="4"/>
  <c r="GX86" i="4"/>
  <c r="GX46" i="4"/>
  <c r="GX48" i="4"/>
  <c r="GX191" i="4"/>
  <c r="GX158" i="4"/>
  <c r="GX92" i="4"/>
  <c r="GX176" i="4"/>
  <c r="GX87" i="4"/>
  <c r="GX38" i="4"/>
  <c r="GX164" i="4"/>
  <c r="GX195" i="4"/>
  <c r="CU3" i="38"/>
  <c r="CV2" i="38"/>
  <c r="GV5" i="4"/>
  <c r="GZ3" i="4"/>
  <c r="GX168" i="4"/>
  <c r="GX161" i="4"/>
  <c r="GX163" i="4"/>
  <c r="GX149" i="4"/>
  <c r="GX153" i="4"/>
  <c r="GX157" i="4"/>
  <c r="GX39" i="4"/>
  <c r="GX182" i="4"/>
  <c r="GX165" i="4"/>
  <c r="GX21" i="4"/>
  <c r="GX28" i="4"/>
  <c r="GX17" i="4"/>
  <c r="GX11" i="4"/>
  <c r="GX9" i="4"/>
  <c r="GX193" i="4"/>
  <c r="GX156" i="4"/>
  <c r="GX186" i="4"/>
  <c r="GX19" i="4"/>
  <c r="GX173" i="4"/>
  <c r="GX20" i="4"/>
  <c r="GX171" i="4"/>
  <c r="GX148" i="4"/>
  <c r="GX185" i="4"/>
  <c r="GX175" i="4"/>
  <c r="GX14" i="4"/>
  <c r="GX190" i="4"/>
  <c r="GX169" i="4"/>
  <c r="GX154" i="4"/>
  <c r="GX166" i="4"/>
  <c r="GX10" i="4"/>
  <c r="GX22" i="4"/>
  <c r="GX180" i="4"/>
  <c r="GX160" i="4"/>
  <c r="GX7" i="4"/>
  <c r="GX8" i="4"/>
  <c r="GX188" i="4"/>
  <c r="GX151" i="4"/>
  <c r="GX179" i="4"/>
  <c r="GX152" i="4"/>
  <c r="GX183" i="4"/>
  <c r="GX187" i="4"/>
  <c r="GX192" i="4"/>
  <c r="GX170" i="4"/>
  <c r="GX150" i="4"/>
  <c r="GX147" i="4"/>
  <c r="GX155" i="4"/>
  <c r="GX194" i="4"/>
  <c r="GX18" i="4"/>
  <c r="GX6" i="4"/>
  <c r="GX181" i="4"/>
  <c r="GX29" i="4"/>
  <c r="GX184" i="4"/>
  <c r="GX189" i="4"/>
  <c r="AT3" i="5"/>
  <c r="AU2" i="5"/>
  <c r="GZ199" i="4" l="1"/>
  <c r="GZ198" i="4"/>
  <c r="GZ64" i="4"/>
  <c r="GZ71" i="4"/>
  <c r="GZ74" i="4"/>
  <c r="GZ79" i="4"/>
  <c r="GZ80" i="4"/>
  <c r="GZ196" i="4"/>
  <c r="GZ197" i="4"/>
  <c r="GZ43" i="4"/>
  <c r="GZ25" i="4"/>
  <c r="GZ75" i="4"/>
  <c r="GZ54" i="4"/>
  <c r="GZ52" i="4"/>
  <c r="GZ53" i="4"/>
  <c r="GZ62" i="4"/>
  <c r="GZ45" i="4"/>
  <c r="GZ69" i="4"/>
  <c r="GZ78" i="4"/>
  <c r="GZ77" i="4"/>
  <c r="GZ34" i="4"/>
  <c r="GZ73" i="4"/>
  <c r="GZ63" i="4"/>
  <c r="GZ61" i="4"/>
  <c r="GZ70" i="4"/>
  <c r="GZ44" i="4"/>
  <c r="GZ51" i="4"/>
  <c r="GZ59" i="4"/>
  <c r="GZ60" i="4"/>
  <c r="GZ33" i="4"/>
  <c r="GZ82" i="4"/>
  <c r="GZ65" i="4"/>
  <c r="GZ32" i="4"/>
  <c r="GZ42" i="4"/>
  <c r="GZ84" i="4"/>
  <c r="GZ83" i="4"/>
  <c r="GZ106" i="4"/>
  <c r="GZ24" i="4"/>
  <c r="GZ144" i="4"/>
  <c r="GZ55" i="4"/>
  <c r="GZ76" i="4"/>
  <c r="GZ105" i="4"/>
  <c r="GZ113" i="4"/>
  <c r="GZ94" i="4"/>
  <c r="GZ136" i="4"/>
  <c r="GZ138" i="4"/>
  <c r="GZ67" i="4"/>
  <c r="GZ93" i="4"/>
  <c r="GZ107" i="4"/>
  <c r="GZ145" i="4"/>
  <c r="GZ142" i="4"/>
  <c r="GZ97" i="4"/>
  <c r="GZ121" i="4"/>
  <c r="GZ123" i="4"/>
  <c r="GZ96" i="4"/>
  <c r="GZ85" i="4"/>
  <c r="GZ129" i="4"/>
  <c r="GZ143" i="4"/>
  <c r="GZ98" i="4"/>
  <c r="GZ101" i="4"/>
  <c r="GZ99" i="4"/>
  <c r="GZ140" i="4"/>
  <c r="GZ41" i="4"/>
  <c r="GZ15" i="4"/>
  <c r="GZ100" i="4"/>
  <c r="GZ58" i="4"/>
  <c r="GZ104" i="4"/>
  <c r="GZ40" i="4"/>
  <c r="GZ31" i="4"/>
  <c r="GZ134" i="4"/>
  <c r="GZ128" i="4"/>
  <c r="GZ118" i="4"/>
  <c r="GZ50" i="4"/>
  <c r="GZ95" i="4"/>
  <c r="GZ23" i="4"/>
  <c r="GZ30" i="4"/>
  <c r="GZ135" i="4"/>
  <c r="GZ139" i="4"/>
  <c r="GZ111" i="4"/>
  <c r="GZ122" i="4"/>
  <c r="GZ16" i="4"/>
  <c r="GZ117" i="4"/>
  <c r="GZ137" i="4"/>
  <c r="GZ130" i="4"/>
  <c r="GZ132" i="4"/>
  <c r="GZ133" i="4"/>
  <c r="GZ115" i="4"/>
  <c r="GZ35" i="4"/>
  <c r="GZ27" i="4"/>
  <c r="GZ116" i="4"/>
  <c r="GZ124" i="4"/>
  <c r="GZ103" i="4"/>
  <c r="GZ26" i="4"/>
  <c r="GZ81" i="4"/>
  <c r="GZ125" i="4"/>
  <c r="GZ68" i="4"/>
  <c r="GZ172" i="4"/>
  <c r="GZ146" i="4"/>
  <c r="GZ174" i="4"/>
  <c r="GZ110" i="4"/>
  <c r="GZ72" i="4"/>
  <c r="GZ89" i="4"/>
  <c r="GZ162" i="4"/>
  <c r="GZ56" i="4"/>
  <c r="GZ108" i="4"/>
  <c r="GZ49" i="4"/>
  <c r="GZ127" i="4"/>
  <c r="GZ114" i="4"/>
  <c r="GZ126" i="4"/>
  <c r="GZ66" i="4"/>
  <c r="GZ13" i="4"/>
  <c r="GZ120" i="4"/>
  <c r="GZ119" i="4"/>
  <c r="GZ109" i="4"/>
  <c r="GZ102" i="4"/>
  <c r="GZ167" i="4"/>
  <c r="GZ141" i="4"/>
  <c r="GZ91" i="4"/>
  <c r="GZ90" i="4"/>
  <c r="GZ88" i="4"/>
  <c r="GZ112" i="4"/>
  <c r="GZ131" i="4"/>
  <c r="GZ177" i="4"/>
  <c r="GZ159" i="4"/>
  <c r="GZ158" i="4"/>
  <c r="GZ87" i="4"/>
  <c r="GZ92" i="4"/>
  <c r="GZ57" i="4"/>
  <c r="GZ12" i="4"/>
  <c r="GZ46" i="4"/>
  <c r="GZ37" i="4"/>
  <c r="GZ191" i="4"/>
  <c r="GZ178" i="4"/>
  <c r="GZ38" i="4"/>
  <c r="GZ195" i="4"/>
  <c r="GZ47" i="4"/>
  <c r="GZ164" i="4"/>
  <c r="GZ176" i="4"/>
  <c r="GZ86" i="4"/>
  <c r="GZ48" i="4"/>
  <c r="GZ36" i="4"/>
  <c r="CV3" i="38"/>
  <c r="CW2" i="38"/>
  <c r="GX5" i="4"/>
  <c r="HB3" i="4"/>
  <c r="GZ9" i="4"/>
  <c r="GZ28" i="4"/>
  <c r="GZ147" i="4"/>
  <c r="GZ181" i="4"/>
  <c r="GZ187" i="4"/>
  <c r="GZ39" i="4"/>
  <c r="GZ193" i="4"/>
  <c r="GZ179" i="4"/>
  <c r="GZ22" i="4"/>
  <c r="GZ182" i="4"/>
  <c r="GZ194" i="4"/>
  <c r="GZ185" i="4"/>
  <c r="GZ163" i="4"/>
  <c r="GZ21" i="4"/>
  <c r="GZ168" i="4"/>
  <c r="GZ155" i="4"/>
  <c r="GZ8" i="4"/>
  <c r="GZ148" i="4"/>
  <c r="GZ7" i="4"/>
  <c r="GZ166" i="4"/>
  <c r="GZ165" i="4"/>
  <c r="GZ170" i="4"/>
  <c r="GZ156" i="4"/>
  <c r="GZ190" i="4"/>
  <c r="GZ29" i="4"/>
  <c r="GZ180" i="4"/>
  <c r="GZ14" i="4"/>
  <c r="GZ171" i="4"/>
  <c r="GZ6" i="4"/>
  <c r="GZ18" i="4"/>
  <c r="GZ151" i="4"/>
  <c r="GZ169" i="4"/>
  <c r="GZ11" i="4"/>
  <c r="GZ19" i="4"/>
  <c r="GZ153" i="4"/>
  <c r="GZ17" i="4"/>
  <c r="GZ192" i="4"/>
  <c r="GZ157" i="4"/>
  <c r="GZ154" i="4"/>
  <c r="GZ10" i="4"/>
  <c r="GZ189" i="4"/>
  <c r="GZ186" i="4"/>
  <c r="GZ183" i="4"/>
  <c r="GZ150" i="4"/>
  <c r="GZ184" i="4"/>
  <c r="GZ173" i="4"/>
  <c r="GZ160" i="4"/>
  <c r="GZ188" i="4"/>
  <c r="GZ175" i="4"/>
  <c r="GZ161" i="4"/>
  <c r="GZ149" i="4"/>
  <c r="GZ152" i="4"/>
  <c r="GZ20" i="4"/>
  <c r="AU3" i="5"/>
  <c r="AV2" i="5"/>
  <c r="HB199" i="4" l="1"/>
  <c r="HB198" i="4"/>
  <c r="HB74" i="4"/>
  <c r="HB79" i="4"/>
  <c r="HB80" i="4"/>
  <c r="HB64" i="4"/>
  <c r="HB71" i="4"/>
  <c r="HB196" i="4"/>
  <c r="HB197" i="4"/>
  <c r="HB75" i="4"/>
  <c r="HB25" i="4"/>
  <c r="HB43" i="4"/>
  <c r="HB53" i="4"/>
  <c r="HB54" i="4"/>
  <c r="HB52" i="4"/>
  <c r="HB78" i="4"/>
  <c r="HB45" i="4"/>
  <c r="HB62" i="4"/>
  <c r="HB70" i="4"/>
  <c r="HB77" i="4"/>
  <c r="HB61" i="4"/>
  <c r="HB73" i="4"/>
  <c r="HB69" i="4"/>
  <c r="HB34" i="4"/>
  <c r="HB63" i="4"/>
  <c r="HB44" i="4"/>
  <c r="HB60" i="4"/>
  <c r="HB65" i="4"/>
  <c r="HB33" i="4"/>
  <c r="HB59" i="4"/>
  <c r="HB84" i="4"/>
  <c r="HB55" i="4"/>
  <c r="HB51" i="4"/>
  <c r="HB113" i="4"/>
  <c r="HB94" i="4"/>
  <c r="HB24" i="4"/>
  <c r="HB42" i="4"/>
  <c r="HB82" i="4"/>
  <c r="HB144" i="4"/>
  <c r="HB106" i="4"/>
  <c r="HB76" i="4"/>
  <c r="HB32" i="4"/>
  <c r="HB136" i="4"/>
  <c r="HB105" i="4"/>
  <c r="HB83" i="4"/>
  <c r="HB138" i="4"/>
  <c r="HB93" i="4"/>
  <c r="HB145" i="4"/>
  <c r="HB67" i="4"/>
  <c r="HB121" i="4"/>
  <c r="HB107" i="4"/>
  <c r="HB142" i="4"/>
  <c r="HB96" i="4"/>
  <c r="HB97" i="4"/>
  <c r="HB85" i="4"/>
  <c r="HB123" i="4"/>
  <c r="HB99" i="4"/>
  <c r="HB98" i="4"/>
  <c r="HB143" i="4"/>
  <c r="HB129" i="4"/>
  <c r="HB30" i="4"/>
  <c r="HB41" i="4"/>
  <c r="HB128" i="4"/>
  <c r="HB31" i="4"/>
  <c r="HB58" i="4"/>
  <c r="HB101" i="4"/>
  <c r="HB100" i="4"/>
  <c r="HB134" i="4"/>
  <c r="HB140" i="4"/>
  <c r="HB104" i="4"/>
  <c r="HB15" i="4"/>
  <c r="HB40" i="4"/>
  <c r="HB130" i="4"/>
  <c r="HB118" i="4"/>
  <c r="HB135" i="4"/>
  <c r="HB50" i="4"/>
  <c r="HB139" i="4"/>
  <c r="HB133" i="4"/>
  <c r="HB95" i="4"/>
  <c r="HB23" i="4"/>
  <c r="HB122" i="4"/>
  <c r="HB16" i="4"/>
  <c r="HB111" i="4"/>
  <c r="HB115" i="4"/>
  <c r="HB132" i="4"/>
  <c r="HB117" i="4"/>
  <c r="HB125" i="4"/>
  <c r="HB116" i="4"/>
  <c r="HB35" i="4"/>
  <c r="HB26" i="4"/>
  <c r="HB68" i="4"/>
  <c r="HB27" i="4"/>
  <c r="HB172" i="4"/>
  <c r="HB72" i="4"/>
  <c r="HB81" i="4"/>
  <c r="HB162" i="4"/>
  <c r="HB114" i="4"/>
  <c r="HB12" i="4"/>
  <c r="HB102" i="4"/>
  <c r="HB88" i="4"/>
  <c r="HB137" i="4"/>
  <c r="HB89" i="4"/>
  <c r="HB49" i="4"/>
  <c r="HB127" i="4"/>
  <c r="HB120" i="4"/>
  <c r="HB174" i="4"/>
  <c r="HB110" i="4"/>
  <c r="HB56" i="4"/>
  <c r="HB112" i="4"/>
  <c r="HB90" i="4"/>
  <c r="HB108" i="4"/>
  <c r="HB167" i="4"/>
  <c r="HB141" i="4"/>
  <c r="HB13" i="4"/>
  <c r="HB126" i="4"/>
  <c r="HB66" i="4"/>
  <c r="HB124" i="4"/>
  <c r="HB119" i="4"/>
  <c r="HB146" i="4"/>
  <c r="HB109" i="4"/>
  <c r="HB177" i="4"/>
  <c r="HB178" i="4"/>
  <c r="HB91" i="4"/>
  <c r="HB57" i="4"/>
  <c r="HB131" i="4"/>
  <c r="HB176" i="4"/>
  <c r="HB158" i="4"/>
  <c r="HB87" i="4"/>
  <c r="HB103" i="4"/>
  <c r="HB159" i="4"/>
  <c r="HB38" i="4"/>
  <c r="HB92" i="4"/>
  <c r="HB37" i="4"/>
  <c r="HB195" i="4"/>
  <c r="HB46" i="4"/>
  <c r="HB47" i="4"/>
  <c r="HB48" i="4"/>
  <c r="HB86" i="4"/>
  <c r="HB164" i="4"/>
  <c r="HB36" i="4"/>
  <c r="HB191" i="4"/>
  <c r="CW3" i="38"/>
  <c r="CX2" i="38"/>
  <c r="GZ5" i="4"/>
  <c r="HD3" i="4"/>
  <c r="HB193" i="4"/>
  <c r="HB169" i="4"/>
  <c r="HB173" i="4"/>
  <c r="HB160" i="4"/>
  <c r="HB9" i="4"/>
  <c r="HB161" i="4"/>
  <c r="HB166" i="4"/>
  <c r="HB163" i="4"/>
  <c r="HB155" i="4"/>
  <c r="HB148" i="4"/>
  <c r="HB29" i="4"/>
  <c r="HB194" i="4"/>
  <c r="HB22" i="4"/>
  <c r="HB149" i="4"/>
  <c r="HB17" i="4"/>
  <c r="HB182" i="4"/>
  <c r="HB153" i="4"/>
  <c r="HB154" i="4"/>
  <c r="HB39" i="4"/>
  <c r="HB19" i="4"/>
  <c r="HB20" i="4"/>
  <c r="HB156" i="4"/>
  <c r="HB179" i="4"/>
  <c r="HB190" i="4"/>
  <c r="HB21" i="4"/>
  <c r="HB11" i="4"/>
  <c r="HB180" i="4"/>
  <c r="HB184" i="4"/>
  <c r="HB150" i="4"/>
  <c r="HB7" i="4"/>
  <c r="HB186" i="4"/>
  <c r="HB171" i="4"/>
  <c r="HB151" i="4"/>
  <c r="HB183" i="4"/>
  <c r="HB188" i="4"/>
  <c r="HB170" i="4"/>
  <c r="HB28" i="4"/>
  <c r="HB147" i="4"/>
  <c r="HB8" i="4"/>
  <c r="HB6" i="4"/>
  <c r="HB10" i="4"/>
  <c r="HB157" i="4"/>
  <c r="HB187" i="4"/>
  <c r="HB181" i="4"/>
  <c r="HB185" i="4"/>
  <c r="HB175" i="4"/>
  <c r="HB189" i="4"/>
  <c r="HB152" i="4"/>
  <c r="HB14" i="4"/>
  <c r="HB165" i="4"/>
  <c r="HB192" i="4"/>
  <c r="HB18" i="4"/>
  <c r="HB168" i="4"/>
  <c r="AV3" i="5"/>
  <c r="AW2" i="5"/>
  <c r="HD199" i="4" l="1"/>
  <c r="HD198" i="4"/>
  <c r="HD71" i="4"/>
  <c r="HD74" i="4"/>
  <c r="HD79" i="4"/>
  <c r="HD80" i="4"/>
  <c r="HD64" i="4"/>
  <c r="HD196" i="4"/>
  <c r="HD197" i="4"/>
  <c r="HD75" i="4"/>
  <c r="HD25" i="4"/>
  <c r="HD43" i="4"/>
  <c r="HD53" i="4"/>
  <c r="HD52" i="4"/>
  <c r="HD54" i="4"/>
  <c r="HD78" i="4"/>
  <c r="HD69" i="4"/>
  <c r="HD62" i="4"/>
  <c r="HD45" i="4"/>
  <c r="HD61" i="4"/>
  <c r="HD73" i="4"/>
  <c r="HD70" i="4"/>
  <c r="HD44" i="4"/>
  <c r="HD34" i="4"/>
  <c r="HD63" i="4"/>
  <c r="HD77" i="4"/>
  <c r="HD33" i="4"/>
  <c r="HD60" i="4"/>
  <c r="HD51" i="4"/>
  <c r="HD24" i="4"/>
  <c r="HD144" i="4"/>
  <c r="HD82" i="4"/>
  <c r="HD59" i="4"/>
  <c r="HD83" i="4"/>
  <c r="HD113" i="4"/>
  <c r="HD76" i="4"/>
  <c r="HD84" i="4"/>
  <c r="HD65" i="4"/>
  <c r="HD32" i="4"/>
  <c r="HD106" i="4"/>
  <c r="HD94" i="4"/>
  <c r="HD136" i="4"/>
  <c r="HD42" i="4"/>
  <c r="HD55" i="4"/>
  <c r="HD105" i="4"/>
  <c r="HD138" i="4"/>
  <c r="HD67" i="4"/>
  <c r="HD93" i="4"/>
  <c r="HD121" i="4"/>
  <c r="HD97" i="4"/>
  <c r="HD145" i="4"/>
  <c r="HD107" i="4"/>
  <c r="HD96" i="4"/>
  <c r="HD142" i="4"/>
  <c r="HD123" i="4"/>
  <c r="HD85" i="4"/>
  <c r="HD129" i="4"/>
  <c r="HD99" i="4"/>
  <c r="HD143" i="4"/>
  <c r="HD98" i="4"/>
  <c r="HD30" i="4"/>
  <c r="HD41" i="4"/>
  <c r="HD101" i="4"/>
  <c r="HD31" i="4"/>
  <c r="HD58" i="4"/>
  <c r="HD100" i="4"/>
  <c r="HD15" i="4"/>
  <c r="HD140" i="4"/>
  <c r="HD104" i="4"/>
  <c r="HD128" i="4"/>
  <c r="HD50" i="4"/>
  <c r="HD135" i="4"/>
  <c r="HD40" i="4"/>
  <c r="HD118" i="4"/>
  <c r="HD95" i="4"/>
  <c r="HD134" i="4"/>
  <c r="HD133" i="4"/>
  <c r="HD111" i="4"/>
  <c r="HD139" i="4"/>
  <c r="HD130" i="4"/>
  <c r="HD23" i="4"/>
  <c r="HD115" i="4"/>
  <c r="HD16" i="4"/>
  <c r="HD132" i="4"/>
  <c r="HD137" i="4"/>
  <c r="HD125" i="4"/>
  <c r="HD68" i="4"/>
  <c r="HD27" i="4"/>
  <c r="HD122" i="4"/>
  <c r="HD116" i="4"/>
  <c r="HD35" i="4"/>
  <c r="HD81" i="4"/>
  <c r="HD162" i="4"/>
  <c r="HD108" i="4"/>
  <c r="HD72" i="4"/>
  <c r="HD117" i="4"/>
  <c r="HD110" i="4"/>
  <c r="HD103" i="4"/>
  <c r="HD12" i="4"/>
  <c r="HD172" i="4"/>
  <c r="HD26" i="4"/>
  <c r="HD127" i="4"/>
  <c r="HD126" i="4"/>
  <c r="HD49" i="4"/>
  <c r="HD124" i="4"/>
  <c r="HD13" i="4"/>
  <c r="HD120" i="4"/>
  <c r="HD89" i="4"/>
  <c r="HD56" i="4"/>
  <c r="HD146" i="4"/>
  <c r="HD90" i="4"/>
  <c r="HD174" i="4"/>
  <c r="HD109" i="4"/>
  <c r="HD91" i="4"/>
  <c r="HD102" i="4"/>
  <c r="HD88" i="4"/>
  <c r="HD131" i="4"/>
  <c r="HD141" i="4"/>
  <c r="HD119" i="4"/>
  <c r="HD167" i="4"/>
  <c r="HD112" i="4"/>
  <c r="HD159" i="4"/>
  <c r="HD48" i="4"/>
  <c r="HD87" i="4"/>
  <c r="HD114" i="4"/>
  <c r="HD57" i="4"/>
  <c r="HD158" i="4"/>
  <c r="HD66" i="4"/>
  <c r="HD37" i="4"/>
  <c r="HD191" i="4"/>
  <c r="HD177" i="4"/>
  <c r="HD86" i="4"/>
  <c r="HD176" i="4"/>
  <c r="HD178" i="4"/>
  <c r="HD92" i="4"/>
  <c r="HD46" i="4"/>
  <c r="HD195" i="4"/>
  <c r="HD164" i="4"/>
  <c r="HD47" i="4"/>
  <c r="HD36" i="4"/>
  <c r="HD38" i="4"/>
  <c r="CX3" i="38"/>
  <c r="CY2" i="38"/>
  <c r="HB5" i="4"/>
  <c r="HF3" i="4"/>
  <c r="HD163" i="4"/>
  <c r="HD194" i="4"/>
  <c r="HD14" i="4"/>
  <c r="HD170" i="4"/>
  <c r="HD186" i="4"/>
  <c r="HD17" i="4"/>
  <c r="HD183" i="4"/>
  <c r="HD6" i="4"/>
  <c r="HD151" i="4"/>
  <c r="HD179" i="4"/>
  <c r="HD147" i="4"/>
  <c r="HD161" i="4"/>
  <c r="HD154" i="4"/>
  <c r="HD188" i="4"/>
  <c r="HD157" i="4"/>
  <c r="HD148" i="4"/>
  <c r="HD29" i="4"/>
  <c r="HD190" i="4"/>
  <c r="HD28" i="4"/>
  <c r="HD182" i="4"/>
  <c r="HD192" i="4"/>
  <c r="HD8" i="4"/>
  <c r="HD181" i="4"/>
  <c r="HD150" i="4"/>
  <c r="HD185" i="4"/>
  <c r="HD180" i="4"/>
  <c r="HD156" i="4"/>
  <c r="HD173" i="4"/>
  <c r="HD7" i="4"/>
  <c r="HD168" i="4"/>
  <c r="HD187" i="4"/>
  <c r="HD160" i="4"/>
  <c r="HD155" i="4"/>
  <c r="HD20" i="4"/>
  <c r="HD175" i="4"/>
  <c r="HD169" i="4"/>
  <c r="HD152" i="4"/>
  <c r="HD193" i="4"/>
  <c r="HD18" i="4"/>
  <c r="HD22" i="4"/>
  <c r="HD149" i="4"/>
  <c r="HD39" i="4"/>
  <c r="HD21" i="4"/>
  <c r="HD165" i="4"/>
  <c r="HD189" i="4"/>
  <c r="HD153" i="4"/>
  <c r="HD171" i="4"/>
  <c r="HD10" i="4"/>
  <c r="HD19" i="4"/>
  <c r="HD166" i="4"/>
  <c r="HD11" i="4"/>
  <c r="HD184" i="4"/>
  <c r="HD9" i="4"/>
  <c r="AX2" i="5"/>
  <c r="AW3" i="5"/>
  <c r="HF199" i="4" l="1"/>
  <c r="HF198" i="4"/>
  <c r="HF64" i="4"/>
  <c r="HF71" i="4"/>
  <c r="HF74" i="4"/>
  <c r="HF79" i="4"/>
  <c r="HF80" i="4"/>
  <c r="HF196" i="4"/>
  <c r="HF197" i="4"/>
  <c r="HF43" i="4"/>
  <c r="HF25" i="4"/>
  <c r="HF75" i="4"/>
  <c r="HF54" i="4"/>
  <c r="HF53" i="4"/>
  <c r="HF52" i="4"/>
  <c r="HF73" i="4"/>
  <c r="HF62" i="4"/>
  <c r="HF45" i="4"/>
  <c r="HF78" i="4"/>
  <c r="HF70" i="4"/>
  <c r="HF69" i="4"/>
  <c r="HF34" i="4"/>
  <c r="HF63" i="4"/>
  <c r="HF44" i="4"/>
  <c r="HF61" i="4"/>
  <c r="HF77" i="4"/>
  <c r="HF59" i="4"/>
  <c r="HF33" i="4"/>
  <c r="HF83" i="4"/>
  <c r="HF51" i="4"/>
  <c r="HF65" i="4"/>
  <c r="HF55" i="4"/>
  <c r="HF84" i="4"/>
  <c r="HF76" i="4"/>
  <c r="HF42" i="4"/>
  <c r="HF24" i="4"/>
  <c r="HF113" i="4"/>
  <c r="HF106" i="4"/>
  <c r="HF105" i="4"/>
  <c r="HF94" i="4"/>
  <c r="HF60" i="4"/>
  <c r="HF144" i="4"/>
  <c r="HF82" i="4"/>
  <c r="HF32" i="4"/>
  <c r="HF136" i="4"/>
  <c r="HF67" i="4"/>
  <c r="HF93" i="4"/>
  <c r="HF138" i="4"/>
  <c r="HF107" i="4"/>
  <c r="HF145" i="4"/>
  <c r="HF121" i="4"/>
  <c r="HF142" i="4"/>
  <c r="HF96" i="4"/>
  <c r="HF123" i="4"/>
  <c r="HF97" i="4"/>
  <c r="HF129" i="4"/>
  <c r="HF143" i="4"/>
  <c r="HF85" i="4"/>
  <c r="HF99" i="4"/>
  <c r="HF98" i="4"/>
  <c r="HF30" i="4"/>
  <c r="HF41" i="4"/>
  <c r="HF31" i="4"/>
  <c r="HF128" i="4"/>
  <c r="HF58" i="4"/>
  <c r="HF101" i="4"/>
  <c r="HF100" i="4"/>
  <c r="HF15" i="4"/>
  <c r="HF104" i="4"/>
  <c r="HF134" i="4"/>
  <c r="HF135" i="4"/>
  <c r="HF50" i="4"/>
  <c r="HF118" i="4"/>
  <c r="HF95" i="4"/>
  <c r="HF140" i="4"/>
  <c r="HF130" i="4"/>
  <c r="HF133" i="4"/>
  <c r="HF40" i="4"/>
  <c r="HF23" i="4"/>
  <c r="HF139" i="4"/>
  <c r="HF122" i="4"/>
  <c r="HF115" i="4"/>
  <c r="HF137" i="4"/>
  <c r="HF125" i="4"/>
  <c r="HF111" i="4"/>
  <c r="HF16" i="4"/>
  <c r="HF132" i="4"/>
  <c r="HF35" i="4"/>
  <c r="HF116" i="4"/>
  <c r="HF27" i="4"/>
  <c r="HF26" i="4"/>
  <c r="HF117" i="4"/>
  <c r="HF72" i="4"/>
  <c r="HF146" i="4"/>
  <c r="HF174" i="4"/>
  <c r="HF108" i="4"/>
  <c r="HF110" i="4"/>
  <c r="HF162" i="4"/>
  <c r="HF124" i="4"/>
  <c r="HF126" i="4"/>
  <c r="HF127" i="4"/>
  <c r="HF13" i="4"/>
  <c r="HF88" i="4"/>
  <c r="HF172" i="4"/>
  <c r="HF102" i="4"/>
  <c r="HF49" i="4"/>
  <c r="HF120" i="4"/>
  <c r="HF81" i="4"/>
  <c r="HF68" i="4"/>
  <c r="HF12" i="4"/>
  <c r="HF112" i="4"/>
  <c r="HF91" i="4"/>
  <c r="HF141" i="4"/>
  <c r="HF114" i="4"/>
  <c r="HF89" i="4"/>
  <c r="HF109" i="4"/>
  <c r="HF56" i="4"/>
  <c r="HF167" i="4"/>
  <c r="HF119" i="4"/>
  <c r="HF66" i="4"/>
  <c r="HF176" i="4"/>
  <c r="HF92" i="4"/>
  <c r="HF90" i="4"/>
  <c r="HF159" i="4"/>
  <c r="HF87" i="4"/>
  <c r="HF158" i="4"/>
  <c r="HF178" i="4"/>
  <c r="HF131" i="4"/>
  <c r="HF177" i="4"/>
  <c r="HF86" i="4"/>
  <c r="HF37" i="4"/>
  <c r="HF103" i="4"/>
  <c r="HF57" i="4"/>
  <c r="HF47" i="4"/>
  <c r="HF48" i="4"/>
  <c r="HF191" i="4"/>
  <c r="HF164" i="4"/>
  <c r="HF38" i="4"/>
  <c r="HF46" i="4"/>
  <c r="HF36" i="4"/>
  <c r="HF195" i="4"/>
  <c r="CY3" i="38"/>
  <c r="CZ2" i="38"/>
  <c r="HH3" i="4"/>
  <c r="HF171" i="4"/>
  <c r="HF184" i="4"/>
  <c r="HF166" i="4"/>
  <c r="HF8" i="4"/>
  <c r="HF163" i="4"/>
  <c r="HF192" i="4"/>
  <c r="HF20" i="4"/>
  <c r="HF181" i="4"/>
  <c r="HF157" i="4"/>
  <c r="HF165" i="4"/>
  <c r="HF28" i="4"/>
  <c r="HF186" i="4"/>
  <c r="HF194" i="4"/>
  <c r="HF190" i="4"/>
  <c r="HF161" i="4"/>
  <c r="HF169" i="4"/>
  <c r="HF21" i="4"/>
  <c r="HF153" i="4"/>
  <c r="HF18" i="4"/>
  <c r="HF155" i="4"/>
  <c r="HF173" i="4"/>
  <c r="HF11" i="4"/>
  <c r="HF147" i="4"/>
  <c r="HF185" i="4"/>
  <c r="HF175" i="4"/>
  <c r="HF29" i="4"/>
  <c r="HF148" i="4"/>
  <c r="HF183" i="4"/>
  <c r="HF188" i="4"/>
  <c r="HF187" i="4"/>
  <c r="HF17" i="4"/>
  <c r="HF151" i="4"/>
  <c r="HF179" i="4"/>
  <c r="HF154" i="4"/>
  <c r="HF19" i="4"/>
  <c r="HF168" i="4"/>
  <c r="HF152" i="4"/>
  <c r="HF10" i="4"/>
  <c r="HF7" i="4"/>
  <c r="HF6" i="4"/>
  <c r="HF39" i="4"/>
  <c r="HF180" i="4"/>
  <c r="HF150" i="4"/>
  <c r="HF156" i="4"/>
  <c r="HF149" i="4"/>
  <c r="HF22" i="4"/>
  <c r="HF160" i="4"/>
  <c r="HF9" i="4"/>
  <c r="HF182" i="4"/>
  <c r="HF14" i="4"/>
  <c r="HF170" i="4"/>
  <c r="HF193" i="4"/>
  <c r="HF189" i="4"/>
  <c r="HD5" i="4"/>
  <c r="AY2" i="5"/>
  <c r="AX3" i="5"/>
  <c r="HH199" i="4" l="1"/>
  <c r="HH198" i="4"/>
  <c r="HH64" i="4"/>
  <c r="HH71" i="4"/>
  <c r="HH74" i="4"/>
  <c r="HH79" i="4"/>
  <c r="HH80" i="4"/>
  <c r="HH197" i="4"/>
  <c r="HH196" i="4"/>
  <c r="HH75" i="4"/>
  <c r="HH25" i="4"/>
  <c r="HH43" i="4"/>
  <c r="HH52" i="4"/>
  <c r="HH53" i="4"/>
  <c r="HH61" i="4"/>
  <c r="HH54" i="4"/>
  <c r="HH45" i="4"/>
  <c r="HH63" i="4"/>
  <c r="HH70" i="4"/>
  <c r="HH73" i="4"/>
  <c r="HH62" i="4"/>
  <c r="HH34" i="4"/>
  <c r="HH69" i="4"/>
  <c r="HH77" i="4"/>
  <c r="HH44" i="4"/>
  <c r="HH78" i="4"/>
  <c r="HH59" i="4"/>
  <c r="HH51" i="4"/>
  <c r="HH42" i="4"/>
  <c r="HH33" i="4"/>
  <c r="HH82" i="4"/>
  <c r="HH24" i="4"/>
  <c r="HH136" i="4"/>
  <c r="HH84" i="4"/>
  <c r="HH60" i="4"/>
  <c r="HH55" i="4"/>
  <c r="HH65" i="4"/>
  <c r="HH76" i="4"/>
  <c r="HH94" i="4"/>
  <c r="HH32" i="4"/>
  <c r="HH83" i="4"/>
  <c r="HH106" i="4"/>
  <c r="HH105" i="4"/>
  <c r="HH144" i="4"/>
  <c r="HH113" i="4"/>
  <c r="HH138" i="4"/>
  <c r="HH93" i="4"/>
  <c r="HH67" i="4"/>
  <c r="HH107" i="4"/>
  <c r="HH145" i="4"/>
  <c r="HH121" i="4"/>
  <c r="HH142" i="4"/>
  <c r="HH97" i="4"/>
  <c r="HH96" i="4"/>
  <c r="HH85" i="4"/>
  <c r="HH123" i="4"/>
  <c r="HH129" i="4"/>
  <c r="HH98" i="4"/>
  <c r="HH143" i="4"/>
  <c r="HH99" i="4"/>
  <c r="HH30" i="4"/>
  <c r="HH101" i="4"/>
  <c r="HH128" i="4"/>
  <c r="HH100" i="4"/>
  <c r="HH58" i="4"/>
  <c r="HH15" i="4"/>
  <c r="HH31" i="4"/>
  <c r="HH41" i="4"/>
  <c r="HH134" i="4"/>
  <c r="HH104" i="4"/>
  <c r="HH40" i="4"/>
  <c r="HH95" i="4"/>
  <c r="HH130" i="4"/>
  <c r="HH135" i="4"/>
  <c r="HH50" i="4"/>
  <c r="HH122" i="4"/>
  <c r="HH118" i="4"/>
  <c r="HH23" i="4"/>
  <c r="HH139" i="4"/>
  <c r="HH133" i="4"/>
  <c r="HH140" i="4"/>
  <c r="HH115" i="4"/>
  <c r="HH132" i="4"/>
  <c r="HH111" i="4"/>
  <c r="HH16" i="4"/>
  <c r="HH137" i="4"/>
  <c r="HH116" i="4"/>
  <c r="HH35" i="4"/>
  <c r="HH117" i="4"/>
  <c r="HH27" i="4"/>
  <c r="HH26" i="4"/>
  <c r="HH12" i="4"/>
  <c r="HH108" i="4"/>
  <c r="HH103" i="4"/>
  <c r="HH81" i="4"/>
  <c r="HH114" i="4"/>
  <c r="HH68" i="4"/>
  <c r="HH174" i="4"/>
  <c r="HH72" i="4"/>
  <c r="HH125" i="4"/>
  <c r="HH172" i="4"/>
  <c r="HH162" i="4"/>
  <c r="HH13" i="4"/>
  <c r="HH124" i="4"/>
  <c r="HH49" i="4"/>
  <c r="HH146" i="4"/>
  <c r="HH56" i="4"/>
  <c r="HH131" i="4"/>
  <c r="HH109" i="4"/>
  <c r="HH126" i="4"/>
  <c r="HH66" i="4"/>
  <c r="HH102" i="4"/>
  <c r="HH141" i="4"/>
  <c r="HH90" i="4"/>
  <c r="HH88" i="4"/>
  <c r="HH127" i="4"/>
  <c r="HH120" i="4"/>
  <c r="HH119" i="4"/>
  <c r="HH110" i="4"/>
  <c r="HH167" i="4"/>
  <c r="HH176" i="4"/>
  <c r="HH87" i="4"/>
  <c r="HH89" i="4"/>
  <c r="HH57" i="4"/>
  <c r="HH158" i="4"/>
  <c r="HH86" i="4"/>
  <c r="HH159" i="4"/>
  <c r="HH92" i="4"/>
  <c r="HH112" i="4"/>
  <c r="HH47" i="4"/>
  <c r="HH177" i="4"/>
  <c r="HH38" i="4"/>
  <c r="HH37" i="4"/>
  <c r="HH48" i="4"/>
  <c r="HH164" i="4"/>
  <c r="HH91" i="4"/>
  <c r="HH178" i="4"/>
  <c r="HH36" i="4"/>
  <c r="HH46" i="4"/>
  <c r="HH191" i="4"/>
  <c r="HH195" i="4"/>
  <c r="CZ3" i="38"/>
  <c r="DA2" i="38"/>
  <c r="HF5" i="4"/>
  <c r="HJ3" i="4"/>
  <c r="HH17" i="4"/>
  <c r="HH189" i="4"/>
  <c r="HH6" i="4"/>
  <c r="HH8" i="4"/>
  <c r="HH183" i="4"/>
  <c r="HH152" i="4"/>
  <c r="HH160" i="4"/>
  <c r="HH14" i="4"/>
  <c r="HH21" i="4"/>
  <c r="HH165" i="4"/>
  <c r="HH20" i="4"/>
  <c r="HH179" i="4"/>
  <c r="HH149" i="4"/>
  <c r="HH39" i="4"/>
  <c r="HH169" i="4"/>
  <c r="HH154" i="4"/>
  <c r="HH19" i="4"/>
  <c r="HH29" i="4"/>
  <c r="HH157" i="4"/>
  <c r="HH7" i="4"/>
  <c r="HH28" i="4"/>
  <c r="HH184" i="4"/>
  <c r="HH155" i="4"/>
  <c r="HH188" i="4"/>
  <c r="HH150" i="4"/>
  <c r="HH170" i="4"/>
  <c r="HH18" i="4"/>
  <c r="HH193" i="4"/>
  <c r="HH187" i="4"/>
  <c r="HH175" i="4"/>
  <c r="HH11" i="4"/>
  <c r="HH186" i="4"/>
  <c r="HH153" i="4"/>
  <c r="HH194" i="4"/>
  <c r="HH163" i="4"/>
  <c r="HH156" i="4"/>
  <c r="HH180" i="4"/>
  <c r="HH22" i="4"/>
  <c r="HH151" i="4"/>
  <c r="HH168" i="4"/>
  <c r="HH10" i="4"/>
  <c r="HH173" i="4"/>
  <c r="HH147" i="4"/>
  <c r="HH9" i="4"/>
  <c r="HH190" i="4"/>
  <c r="HH166" i="4"/>
  <c r="HH171" i="4"/>
  <c r="HH192" i="4"/>
  <c r="HH181" i="4"/>
  <c r="HH182" i="4"/>
  <c r="HH185" i="4"/>
  <c r="HH161" i="4"/>
  <c r="HH148" i="4"/>
  <c r="AZ2" i="5"/>
  <c r="AY3" i="5"/>
  <c r="HJ199" i="4" l="1"/>
  <c r="HJ198" i="4"/>
  <c r="HJ64" i="4"/>
  <c r="HJ71" i="4"/>
  <c r="HJ74" i="4"/>
  <c r="HJ79" i="4"/>
  <c r="HJ80" i="4"/>
  <c r="HJ197" i="4"/>
  <c r="HJ196" i="4"/>
  <c r="HJ75" i="4"/>
  <c r="HJ25" i="4"/>
  <c r="HJ43" i="4"/>
  <c r="HJ53" i="4"/>
  <c r="HJ61" i="4"/>
  <c r="HJ78" i="4"/>
  <c r="HJ62" i="4"/>
  <c r="HJ70" i="4"/>
  <c r="HJ34" i="4"/>
  <c r="HJ52" i="4"/>
  <c r="HJ54" i="4"/>
  <c r="HJ69" i="4"/>
  <c r="HJ45" i="4"/>
  <c r="HJ77" i="4"/>
  <c r="HJ63" i="4"/>
  <c r="HJ44" i="4"/>
  <c r="HJ73" i="4"/>
  <c r="HJ51" i="4"/>
  <c r="HJ59" i="4"/>
  <c r="HJ60" i="4"/>
  <c r="HJ42" i="4"/>
  <c r="HJ82" i="4"/>
  <c r="HJ33" i="4"/>
  <c r="HJ84" i="4"/>
  <c r="HJ32" i="4"/>
  <c r="HJ83" i="4"/>
  <c r="HJ106" i="4"/>
  <c r="HJ65" i="4"/>
  <c r="HJ24" i="4"/>
  <c r="HJ144" i="4"/>
  <c r="HJ76" i="4"/>
  <c r="HJ94" i="4"/>
  <c r="HJ55" i="4"/>
  <c r="HJ136" i="4"/>
  <c r="HJ113" i="4"/>
  <c r="HJ105" i="4"/>
  <c r="HJ93" i="4"/>
  <c r="HJ67" i="4"/>
  <c r="HJ138" i="4"/>
  <c r="HJ145" i="4"/>
  <c r="HJ107" i="4"/>
  <c r="HJ121" i="4"/>
  <c r="HJ97" i="4"/>
  <c r="HJ142" i="4"/>
  <c r="HJ96" i="4"/>
  <c r="HJ123" i="4"/>
  <c r="HJ85" i="4"/>
  <c r="HJ129" i="4"/>
  <c r="HJ143" i="4"/>
  <c r="HJ99" i="4"/>
  <c r="HJ98" i="4"/>
  <c r="HJ15" i="4"/>
  <c r="HJ30" i="4"/>
  <c r="HJ140" i="4"/>
  <c r="HJ128" i="4"/>
  <c r="HJ31" i="4"/>
  <c r="HJ41" i="4"/>
  <c r="HJ134" i="4"/>
  <c r="HJ100" i="4"/>
  <c r="HJ104" i="4"/>
  <c r="HJ40" i="4"/>
  <c r="HJ95" i="4"/>
  <c r="HJ50" i="4"/>
  <c r="HJ130" i="4"/>
  <c r="HJ58" i="4"/>
  <c r="HJ135" i="4"/>
  <c r="HJ111" i="4"/>
  <c r="HJ101" i="4"/>
  <c r="HJ139" i="4"/>
  <c r="HJ133" i="4"/>
  <c r="HJ118" i="4"/>
  <c r="HJ23" i="4"/>
  <c r="HJ115" i="4"/>
  <c r="HJ122" i="4"/>
  <c r="HJ137" i="4"/>
  <c r="HJ132" i="4"/>
  <c r="HJ117" i="4"/>
  <c r="HJ35" i="4"/>
  <c r="HJ27" i="4"/>
  <c r="HJ26" i="4"/>
  <c r="HJ16" i="4"/>
  <c r="HJ125" i="4"/>
  <c r="HJ12" i="4"/>
  <c r="HJ103" i="4"/>
  <c r="HJ72" i="4"/>
  <c r="HJ146" i="4"/>
  <c r="HJ116" i="4"/>
  <c r="HJ124" i="4"/>
  <c r="HJ108" i="4"/>
  <c r="HJ81" i="4"/>
  <c r="HJ162" i="4"/>
  <c r="HJ174" i="4"/>
  <c r="HJ114" i="4"/>
  <c r="HJ88" i="4"/>
  <c r="HJ110" i="4"/>
  <c r="HJ102" i="4"/>
  <c r="HJ49" i="4"/>
  <c r="HJ89" i="4"/>
  <c r="HJ13" i="4"/>
  <c r="HJ56" i="4"/>
  <c r="HJ120" i="4"/>
  <c r="HJ172" i="4"/>
  <c r="HJ91" i="4"/>
  <c r="HJ68" i="4"/>
  <c r="HJ167" i="4"/>
  <c r="HJ112" i="4"/>
  <c r="HJ109" i="4"/>
  <c r="HJ126" i="4"/>
  <c r="HJ127" i="4"/>
  <c r="HJ66" i="4"/>
  <c r="HJ131" i="4"/>
  <c r="HJ90" i="4"/>
  <c r="HJ141" i="4"/>
  <c r="HJ92" i="4"/>
  <c r="HJ195" i="4"/>
  <c r="HJ87" i="4"/>
  <c r="HJ177" i="4"/>
  <c r="HJ158" i="4"/>
  <c r="HJ178" i="4"/>
  <c r="HJ191" i="4"/>
  <c r="HJ86" i="4"/>
  <c r="HJ57" i="4"/>
  <c r="HJ176" i="4"/>
  <c r="HJ46" i="4"/>
  <c r="HJ48" i="4"/>
  <c r="HJ119" i="4"/>
  <c r="HJ159" i="4"/>
  <c r="HJ38" i="4"/>
  <c r="HJ47" i="4"/>
  <c r="HJ37" i="4"/>
  <c r="HJ36" i="4"/>
  <c r="HJ164" i="4"/>
  <c r="DA3" i="38"/>
  <c r="DB2" i="38"/>
  <c r="HH5" i="4"/>
  <c r="HL3" i="4"/>
  <c r="HJ147" i="4"/>
  <c r="HJ17" i="4"/>
  <c r="HJ29" i="4"/>
  <c r="HJ22" i="4"/>
  <c r="HJ14" i="4"/>
  <c r="HJ186" i="4"/>
  <c r="HJ11" i="4"/>
  <c r="HJ183" i="4"/>
  <c r="HJ188" i="4"/>
  <c r="HJ185" i="4"/>
  <c r="HJ21" i="4"/>
  <c r="HJ148" i="4"/>
  <c r="HJ28" i="4"/>
  <c r="HJ152" i="4"/>
  <c r="HJ187" i="4"/>
  <c r="HJ9" i="4"/>
  <c r="HJ184" i="4"/>
  <c r="HJ163" i="4"/>
  <c r="HJ149" i="4"/>
  <c r="HJ18" i="4"/>
  <c r="HJ169" i="4"/>
  <c r="HJ171" i="4"/>
  <c r="HJ160" i="4"/>
  <c r="HJ157" i="4"/>
  <c r="HJ165" i="4"/>
  <c r="HJ193" i="4"/>
  <c r="HJ170" i="4"/>
  <c r="HJ10" i="4"/>
  <c r="HJ181" i="4"/>
  <c r="HJ6" i="4"/>
  <c r="HJ161" i="4"/>
  <c r="HJ39" i="4"/>
  <c r="HJ180" i="4"/>
  <c r="HJ168" i="4"/>
  <c r="HJ179" i="4"/>
  <c r="HJ151" i="4"/>
  <c r="HJ19" i="4"/>
  <c r="HJ190" i="4"/>
  <c r="HJ192" i="4"/>
  <c r="HJ155" i="4"/>
  <c r="HJ175" i="4"/>
  <c r="HJ7" i="4"/>
  <c r="HJ166" i="4"/>
  <c r="HJ154" i="4"/>
  <c r="HJ150" i="4"/>
  <c r="HJ20" i="4"/>
  <c r="HJ8" i="4"/>
  <c r="HJ189" i="4"/>
  <c r="HJ194" i="4"/>
  <c r="HJ173" i="4"/>
  <c r="HJ182" i="4"/>
  <c r="HJ156" i="4"/>
  <c r="HJ153" i="4"/>
  <c r="BA2" i="5"/>
  <c r="AZ3" i="5"/>
  <c r="HL199" i="4" l="1"/>
  <c r="HL198" i="4"/>
  <c r="HL79" i="4"/>
  <c r="HL80" i="4"/>
  <c r="HL64" i="4"/>
  <c r="HL71" i="4"/>
  <c r="HL74" i="4"/>
  <c r="HL197" i="4"/>
  <c r="HL196" i="4"/>
  <c r="HL43" i="4"/>
  <c r="HL75" i="4"/>
  <c r="HL25" i="4"/>
  <c r="HL53" i="4"/>
  <c r="HL52" i="4"/>
  <c r="HL54" i="4"/>
  <c r="HL45" i="4"/>
  <c r="HL62" i="4"/>
  <c r="HL61" i="4"/>
  <c r="HL73" i="4"/>
  <c r="HL69" i="4"/>
  <c r="HL78" i="4"/>
  <c r="HL70" i="4"/>
  <c r="HL77" i="4"/>
  <c r="HL63" i="4"/>
  <c r="HL34" i="4"/>
  <c r="HL44" i="4"/>
  <c r="HL59" i="4"/>
  <c r="HL42" i="4"/>
  <c r="HL60" i="4"/>
  <c r="HL83" i="4"/>
  <c r="HL82" i="4"/>
  <c r="HL51" i="4"/>
  <c r="HL65" i="4"/>
  <c r="HL33" i="4"/>
  <c r="HL84" i="4"/>
  <c r="HL76" i="4"/>
  <c r="HL32" i="4"/>
  <c r="HL55" i="4"/>
  <c r="HL94" i="4"/>
  <c r="HL113" i="4"/>
  <c r="HL24" i="4"/>
  <c r="HL105" i="4"/>
  <c r="HL106" i="4"/>
  <c r="HL144" i="4"/>
  <c r="HL136" i="4"/>
  <c r="HL138" i="4"/>
  <c r="HL145" i="4"/>
  <c r="HL107" i="4"/>
  <c r="HL93" i="4"/>
  <c r="HL67" i="4"/>
  <c r="HL97" i="4"/>
  <c r="HL96" i="4"/>
  <c r="HL121" i="4"/>
  <c r="HL142" i="4"/>
  <c r="HL123" i="4"/>
  <c r="HL129" i="4"/>
  <c r="HL85" i="4"/>
  <c r="HL99" i="4"/>
  <c r="HL143" i="4"/>
  <c r="HL41" i="4"/>
  <c r="HL98" i="4"/>
  <c r="HL30" i="4"/>
  <c r="HL15" i="4"/>
  <c r="HL128" i="4"/>
  <c r="HL58" i="4"/>
  <c r="HL100" i="4"/>
  <c r="HL101" i="4"/>
  <c r="HL104" i="4"/>
  <c r="HL40" i="4"/>
  <c r="HL50" i="4"/>
  <c r="HL135" i="4"/>
  <c r="HL118" i="4"/>
  <c r="HL31" i="4"/>
  <c r="HL140" i="4"/>
  <c r="HL130" i="4"/>
  <c r="HL95" i="4"/>
  <c r="HL139" i="4"/>
  <c r="HL133" i="4"/>
  <c r="HL134" i="4"/>
  <c r="HL111" i="4"/>
  <c r="HL115" i="4"/>
  <c r="HL137" i="4"/>
  <c r="HL132" i="4"/>
  <c r="HL68" i="4"/>
  <c r="HL35" i="4"/>
  <c r="HL23" i="4"/>
  <c r="HL125" i="4"/>
  <c r="HL117" i="4"/>
  <c r="HL27" i="4"/>
  <c r="HL26" i="4"/>
  <c r="HL122" i="4"/>
  <c r="HL16" i="4"/>
  <c r="HL12" i="4"/>
  <c r="HL108" i="4"/>
  <c r="HL162" i="4"/>
  <c r="HL174" i="4"/>
  <c r="HL124" i="4"/>
  <c r="HL81" i="4"/>
  <c r="HL172" i="4"/>
  <c r="HL72" i="4"/>
  <c r="HL114" i="4"/>
  <c r="HL116" i="4"/>
  <c r="HL146" i="4"/>
  <c r="HL102" i="4"/>
  <c r="HL49" i="4"/>
  <c r="HL103" i="4"/>
  <c r="HL167" i="4"/>
  <c r="HL88" i="4"/>
  <c r="HL127" i="4"/>
  <c r="HL56" i="4"/>
  <c r="HL120" i="4"/>
  <c r="HL112" i="4"/>
  <c r="HL91" i="4"/>
  <c r="HL119" i="4"/>
  <c r="HL13" i="4"/>
  <c r="HL109" i="4"/>
  <c r="HL66" i="4"/>
  <c r="HL110" i="4"/>
  <c r="HL89" i="4"/>
  <c r="HL141" i="4"/>
  <c r="HL90" i="4"/>
  <c r="HL158" i="4"/>
  <c r="HL126" i="4"/>
  <c r="HL159" i="4"/>
  <c r="HL87" i="4"/>
  <c r="HL177" i="4"/>
  <c r="HL176" i="4"/>
  <c r="HL178" i="4"/>
  <c r="HL57" i="4"/>
  <c r="HL48" i="4"/>
  <c r="HL86" i="4"/>
  <c r="HL47" i="4"/>
  <c r="HL38" i="4"/>
  <c r="HL191" i="4"/>
  <c r="HL164" i="4"/>
  <c r="HL46" i="4"/>
  <c r="HL131" i="4"/>
  <c r="HL37" i="4"/>
  <c r="HL36" i="4"/>
  <c r="HL92" i="4"/>
  <c r="HL195" i="4"/>
  <c r="DB3" i="38"/>
  <c r="DC2" i="38"/>
  <c r="HJ5" i="4"/>
  <c r="HN3" i="4"/>
  <c r="HL161" i="4"/>
  <c r="HL17" i="4"/>
  <c r="HL169" i="4"/>
  <c r="HL154" i="4"/>
  <c r="HL182" i="4"/>
  <c r="HL152" i="4"/>
  <c r="HL165" i="4"/>
  <c r="HL9" i="4"/>
  <c r="HL155" i="4"/>
  <c r="HL171" i="4"/>
  <c r="HL149" i="4"/>
  <c r="HL22" i="4"/>
  <c r="HL157" i="4"/>
  <c r="HL189" i="4"/>
  <c r="HL29" i="4"/>
  <c r="HL10" i="4"/>
  <c r="HL187" i="4"/>
  <c r="HL20" i="4"/>
  <c r="HL193" i="4"/>
  <c r="HL8" i="4"/>
  <c r="HL186" i="4"/>
  <c r="HL160" i="4"/>
  <c r="HL192" i="4"/>
  <c r="HL190" i="4"/>
  <c r="HL150" i="4"/>
  <c r="HL185" i="4"/>
  <c r="HL168" i="4"/>
  <c r="HL6" i="4"/>
  <c r="HL156" i="4"/>
  <c r="HL188" i="4"/>
  <c r="HL147" i="4"/>
  <c r="HL39" i="4"/>
  <c r="HL180" i="4"/>
  <c r="HL166" i="4"/>
  <c r="HL18" i="4"/>
  <c r="HL28" i="4"/>
  <c r="HL179" i="4"/>
  <c r="HL175" i="4"/>
  <c r="HL21" i="4"/>
  <c r="HL194" i="4"/>
  <c r="HL153" i="4"/>
  <c r="HL181" i="4"/>
  <c r="HL183" i="4"/>
  <c r="HL163" i="4"/>
  <c r="HL170" i="4"/>
  <c r="HL148" i="4"/>
  <c r="HL7" i="4"/>
  <c r="HL184" i="4"/>
  <c r="HL11" i="4"/>
  <c r="HL173" i="4"/>
  <c r="HL151" i="4"/>
  <c r="HL19" i="4"/>
  <c r="HL14" i="4"/>
  <c r="BB2" i="5"/>
  <c r="BA3" i="5"/>
  <c r="HN199" i="4" l="1"/>
  <c r="HN198" i="4"/>
  <c r="HN64" i="4"/>
  <c r="HN80" i="4"/>
  <c r="HN71" i="4"/>
  <c r="HN74" i="4"/>
  <c r="HN79" i="4"/>
  <c r="HN197" i="4"/>
  <c r="HN196" i="4"/>
  <c r="HN25" i="4"/>
  <c r="HN75" i="4"/>
  <c r="HN43" i="4"/>
  <c r="HN52" i="4"/>
  <c r="HN53" i="4"/>
  <c r="HN54" i="4"/>
  <c r="HN45" i="4"/>
  <c r="HN34" i="4"/>
  <c r="HN61" i="4"/>
  <c r="HN78" i="4"/>
  <c r="HN77" i="4"/>
  <c r="HN62" i="4"/>
  <c r="HN69" i="4"/>
  <c r="HN70" i="4"/>
  <c r="HN44" i="4"/>
  <c r="HN73" i="4"/>
  <c r="HN63" i="4"/>
  <c r="HN33" i="4"/>
  <c r="HN60" i="4"/>
  <c r="HN65" i="4"/>
  <c r="HN24" i="4"/>
  <c r="HN82" i="4"/>
  <c r="HN136" i="4"/>
  <c r="HN84" i="4"/>
  <c r="HN59" i="4"/>
  <c r="HN83" i="4"/>
  <c r="HN55" i="4"/>
  <c r="HN113" i="4"/>
  <c r="HN76" i="4"/>
  <c r="HN144" i="4"/>
  <c r="HN42" i="4"/>
  <c r="HN51" i="4"/>
  <c r="HN32" i="4"/>
  <c r="HN105" i="4"/>
  <c r="HN94" i="4"/>
  <c r="HN106" i="4"/>
  <c r="HN138" i="4"/>
  <c r="HN93" i="4"/>
  <c r="HN67" i="4"/>
  <c r="HN145" i="4"/>
  <c r="HN121" i="4"/>
  <c r="HN97" i="4"/>
  <c r="HN107" i="4"/>
  <c r="HN85" i="4"/>
  <c r="HN142" i="4"/>
  <c r="HN123" i="4"/>
  <c r="HN98" i="4"/>
  <c r="HN129" i="4"/>
  <c r="HN143" i="4"/>
  <c r="HN96" i="4"/>
  <c r="HN99" i="4"/>
  <c r="HN41" i="4"/>
  <c r="HN15" i="4"/>
  <c r="HN128" i="4"/>
  <c r="HN101" i="4"/>
  <c r="HN100" i="4"/>
  <c r="HN31" i="4"/>
  <c r="HN135" i="4"/>
  <c r="HN134" i="4"/>
  <c r="HN40" i="4"/>
  <c r="HN30" i="4"/>
  <c r="HN118" i="4"/>
  <c r="HN140" i="4"/>
  <c r="HN58" i="4"/>
  <c r="HN130" i="4"/>
  <c r="HN95" i="4"/>
  <c r="HN104" i="4"/>
  <c r="HN139" i="4"/>
  <c r="HN111" i="4"/>
  <c r="HN115" i="4"/>
  <c r="HN50" i="4"/>
  <c r="HN133" i="4"/>
  <c r="HN23" i="4"/>
  <c r="HN16" i="4"/>
  <c r="HN132" i="4"/>
  <c r="HN137" i="4"/>
  <c r="HN68" i="4"/>
  <c r="HN35" i="4"/>
  <c r="HN122" i="4"/>
  <c r="HN27" i="4"/>
  <c r="HN117" i="4"/>
  <c r="HN146" i="4"/>
  <c r="HN108" i="4"/>
  <c r="HN12" i="4"/>
  <c r="HN81" i="4"/>
  <c r="HN124" i="4"/>
  <c r="HN172" i="4"/>
  <c r="HN125" i="4"/>
  <c r="HN116" i="4"/>
  <c r="HN103" i="4"/>
  <c r="HN114" i="4"/>
  <c r="HN13" i="4"/>
  <c r="HN110" i="4"/>
  <c r="HN89" i="4"/>
  <c r="HN56" i="4"/>
  <c r="HN126" i="4"/>
  <c r="HN120" i="4"/>
  <c r="HN26" i="4"/>
  <c r="HN162" i="4"/>
  <c r="HN119" i="4"/>
  <c r="HN109" i="4"/>
  <c r="HN49" i="4"/>
  <c r="HN127" i="4"/>
  <c r="HN91" i="4"/>
  <c r="HN90" i="4"/>
  <c r="HN66" i="4"/>
  <c r="HN174" i="4"/>
  <c r="HN72" i="4"/>
  <c r="HN112" i="4"/>
  <c r="HN141" i="4"/>
  <c r="HN167" i="4"/>
  <c r="HN131" i="4"/>
  <c r="HN158" i="4"/>
  <c r="HN178" i="4"/>
  <c r="HN177" i="4"/>
  <c r="HN92" i="4"/>
  <c r="HN102" i="4"/>
  <c r="HN88" i="4"/>
  <c r="HN57" i="4"/>
  <c r="HN36" i="4"/>
  <c r="HN159" i="4"/>
  <c r="HN38" i="4"/>
  <c r="HN37" i="4"/>
  <c r="HN164" i="4"/>
  <c r="HN48" i="4"/>
  <c r="HN46" i="4"/>
  <c r="HN47" i="4"/>
  <c r="HN176" i="4"/>
  <c r="HN87" i="4"/>
  <c r="HN191" i="4"/>
  <c r="HN86" i="4"/>
  <c r="HN195" i="4"/>
  <c r="DC3" i="38"/>
  <c r="DD2" i="38"/>
  <c r="HL5" i="4"/>
  <c r="HP3" i="4"/>
  <c r="HN29" i="4"/>
  <c r="HN17" i="4"/>
  <c r="HN21" i="4"/>
  <c r="HN28" i="4"/>
  <c r="HN193" i="4"/>
  <c r="HN190" i="4"/>
  <c r="HN157" i="4"/>
  <c r="HN20" i="4"/>
  <c r="HN19" i="4"/>
  <c r="HN18" i="4"/>
  <c r="HN182" i="4"/>
  <c r="HN168" i="4"/>
  <c r="HN8" i="4"/>
  <c r="HN184" i="4"/>
  <c r="HN181" i="4"/>
  <c r="HN14" i="4"/>
  <c r="HN156" i="4"/>
  <c r="HN147" i="4"/>
  <c r="HN185" i="4"/>
  <c r="HN170" i="4"/>
  <c r="HN149" i="4"/>
  <c r="HN179" i="4"/>
  <c r="HN151" i="4"/>
  <c r="HN155" i="4"/>
  <c r="HN7" i="4"/>
  <c r="HN175" i="4"/>
  <c r="HN160" i="4"/>
  <c r="HN166" i="4"/>
  <c r="HN165" i="4"/>
  <c r="HN154" i="4"/>
  <c r="HN186" i="4"/>
  <c r="HN39" i="4"/>
  <c r="HN183" i="4"/>
  <c r="HN192" i="4"/>
  <c r="HN22" i="4"/>
  <c r="HN188" i="4"/>
  <c r="HN150" i="4"/>
  <c r="HN180" i="4"/>
  <c r="HN10" i="4"/>
  <c r="HN152" i="4"/>
  <c r="HN6" i="4"/>
  <c r="HN189" i="4"/>
  <c r="HN173" i="4"/>
  <c r="HN163" i="4"/>
  <c r="HN9" i="4"/>
  <c r="HN153" i="4"/>
  <c r="HN187" i="4"/>
  <c r="HN171" i="4"/>
  <c r="HN194" i="4"/>
  <c r="HN169" i="4"/>
  <c r="HN11" i="4"/>
  <c r="HN148" i="4"/>
  <c r="HN161" i="4"/>
  <c r="BC2" i="5"/>
  <c r="BB3" i="5"/>
  <c r="HP199" i="4" l="1"/>
  <c r="HP198" i="4"/>
  <c r="HP71" i="4"/>
  <c r="HP74" i="4"/>
  <c r="HP79" i="4"/>
  <c r="HP80" i="4"/>
  <c r="HP64" i="4"/>
  <c r="HP197" i="4"/>
  <c r="HP196" i="4"/>
  <c r="HP75" i="4"/>
  <c r="HP25" i="4"/>
  <c r="HP43" i="4"/>
  <c r="HP54" i="4"/>
  <c r="HP52" i="4"/>
  <c r="HP45" i="4"/>
  <c r="HP61" i="4"/>
  <c r="HP62" i="4"/>
  <c r="HP69" i="4"/>
  <c r="HP70" i="4"/>
  <c r="HP78" i="4"/>
  <c r="HP44" i="4"/>
  <c r="HP53" i="4"/>
  <c r="HP34" i="4"/>
  <c r="HP73" i="4"/>
  <c r="HP63" i="4"/>
  <c r="HP77" i="4"/>
  <c r="HP59" i="4"/>
  <c r="HP42" i="4"/>
  <c r="HP51" i="4"/>
  <c r="HP33" i="4"/>
  <c r="HP82" i="4"/>
  <c r="HP60" i="4"/>
  <c r="HP106" i="4"/>
  <c r="HP83" i="4"/>
  <c r="HP84" i="4"/>
  <c r="HP113" i="4"/>
  <c r="HP144" i="4"/>
  <c r="HP65" i="4"/>
  <c r="HP24" i="4"/>
  <c r="HP76" i="4"/>
  <c r="HP105" i="4"/>
  <c r="HP32" i="4"/>
  <c r="HP136" i="4"/>
  <c r="HP94" i="4"/>
  <c r="HP55" i="4"/>
  <c r="HP93" i="4"/>
  <c r="HP138" i="4"/>
  <c r="HP121" i="4"/>
  <c r="HP107" i="4"/>
  <c r="HP145" i="4"/>
  <c r="HP67" i="4"/>
  <c r="HP142" i="4"/>
  <c r="HP96" i="4"/>
  <c r="HP97" i="4"/>
  <c r="HP123" i="4"/>
  <c r="HP129" i="4"/>
  <c r="HP85" i="4"/>
  <c r="HP143" i="4"/>
  <c r="HP99" i="4"/>
  <c r="HP98" i="4"/>
  <c r="HP41" i="4"/>
  <c r="HP101" i="4"/>
  <c r="HP30" i="4"/>
  <c r="HP15" i="4"/>
  <c r="HP31" i="4"/>
  <c r="HP100" i="4"/>
  <c r="HP134" i="4"/>
  <c r="HP140" i="4"/>
  <c r="HP104" i="4"/>
  <c r="HP130" i="4"/>
  <c r="HP118" i="4"/>
  <c r="HP95" i="4"/>
  <c r="HP128" i="4"/>
  <c r="HP58" i="4"/>
  <c r="HP40" i="4"/>
  <c r="HP111" i="4"/>
  <c r="HP135" i="4"/>
  <c r="HP122" i="4"/>
  <c r="HP23" i="4"/>
  <c r="HP139" i="4"/>
  <c r="HP133" i="4"/>
  <c r="HP50" i="4"/>
  <c r="HP137" i="4"/>
  <c r="HP16" i="4"/>
  <c r="HP132" i="4"/>
  <c r="HP115" i="4"/>
  <c r="HP116" i="4"/>
  <c r="HP26" i="4"/>
  <c r="HP68" i="4"/>
  <c r="HP35" i="4"/>
  <c r="HP27" i="4"/>
  <c r="HP125" i="4"/>
  <c r="HP117" i="4"/>
  <c r="HP172" i="4"/>
  <c r="HP146" i="4"/>
  <c r="HP124" i="4"/>
  <c r="HP174" i="4"/>
  <c r="HP110" i="4"/>
  <c r="HP103" i="4"/>
  <c r="HP72" i="4"/>
  <c r="HP12" i="4"/>
  <c r="HP162" i="4"/>
  <c r="HP102" i="4"/>
  <c r="HP88" i="4"/>
  <c r="HP108" i="4"/>
  <c r="HP114" i="4"/>
  <c r="HP126" i="4"/>
  <c r="HP127" i="4"/>
  <c r="HP13" i="4"/>
  <c r="HP89" i="4"/>
  <c r="HP131" i="4"/>
  <c r="HP119" i="4"/>
  <c r="HP112" i="4"/>
  <c r="HP90" i="4"/>
  <c r="HP66" i="4"/>
  <c r="HP49" i="4"/>
  <c r="HP109" i="4"/>
  <c r="HP81" i="4"/>
  <c r="HP56" i="4"/>
  <c r="HP91" i="4"/>
  <c r="HP177" i="4"/>
  <c r="HP159" i="4"/>
  <c r="HP176" i="4"/>
  <c r="HP92" i="4"/>
  <c r="HP167" i="4"/>
  <c r="HP57" i="4"/>
  <c r="HP158" i="4"/>
  <c r="HP87" i="4"/>
  <c r="HP141" i="4"/>
  <c r="HP178" i="4"/>
  <c r="HP86" i="4"/>
  <c r="HP46" i="4"/>
  <c r="HP48" i="4"/>
  <c r="HP191" i="4"/>
  <c r="HP164" i="4"/>
  <c r="HP47" i="4"/>
  <c r="HP120" i="4"/>
  <c r="HP36" i="4"/>
  <c r="HP38" i="4"/>
  <c r="HP37" i="4"/>
  <c r="HP195" i="4"/>
  <c r="DD3" i="38"/>
  <c r="DE2" i="38"/>
  <c r="HN5" i="4"/>
  <c r="HR3" i="4"/>
  <c r="HP153" i="4"/>
  <c r="HP194" i="4"/>
  <c r="HP193" i="4"/>
  <c r="HP6" i="4"/>
  <c r="HP148" i="4"/>
  <c r="HP171" i="4"/>
  <c r="HP189" i="4"/>
  <c r="HP168" i="4"/>
  <c r="HP21" i="4"/>
  <c r="HP8" i="4"/>
  <c r="HP154" i="4"/>
  <c r="HP187" i="4"/>
  <c r="HP175" i="4"/>
  <c r="HP161" i="4"/>
  <c r="HP186" i="4"/>
  <c r="HP149" i="4"/>
  <c r="HP170" i="4"/>
  <c r="HP14" i="4"/>
  <c r="HP180" i="4"/>
  <c r="HP190" i="4"/>
  <c r="HP29" i="4"/>
  <c r="HP28" i="4"/>
  <c r="HP169" i="4"/>
  <c r="HP183" i="4"/>
  <c r="HP9" i="4"/>
  <c r="HP151" i="4"/>
  <c r="HP166" i="4"/>
  <c r="HP163" i="4"/>
  <c r="HP192" i="4"/>
  <c r="HP19" i="4"/>
  <c r="HP184" i="4"/>
  <c r="HP165" i="4"/>
  <c r="HP156" i="4"/>
  <c r="HP22" i="4"/>
  <c r="HP147" i="4"/>
  <c r="HP7" i="4"/>
  <c r="HP182" i="4"/>
  <c r="HP150" i="4"/>
  <c r="HP10" i="4"/>
  <c r="HP39" i="4"/>
  <c r="HP160" i="4"/>
  <c r="HP157" i="4"/>
  <c r="HP185" i="4"/>
  <c r="HP155" i="4"/>
  <c r="HP20" i="4"/>
  <c r="HP188" i="4"/>
  <c r="HP11" i="4"/>
  <c r="HP152" i="4"/>
  <c r="HP173" i="4"/>
  <c r="HP18" i="4"/>
  <c r="HP181" i="4"/>
  <c r="HP17" i="4"/>
  <c r="HP179" i="4"/>
  <c r="BC3" i="5"/>
  <c r="BD2" i="5"/>
  <c r="HR199" i="4" l="1"/>
  <c r="HR198" i="4"/>
  <c r="HR64" i="4"/>
  <c r="HR71" i="4"/>
  <c r="HR74" i="4"/>
  <c r="HR79" i="4"/>
  <c r="HR80" i="4"/>
  <c r="HR196" i="4"/>
  <c r="HR197" i="4"/>
  <c r="HR43" i="4"/>
  <c r="HR75" i="4"/>
  <c r="HR25" i="4"/>
  <c r="HR53" i="4"/>
  <c r="HR54" i="4"/>
  <c r="HR45" i="4"/>
  <c r="HR61" i="4"/>
  <c r="HR52" i="4"/>
  <c r="HR63" i="4"/>
  <c r="HR44" i="4"/>
  <c r="HR34" i="4"/>
  <c r="HR77" i="4"/>
  <c r="HR73" i="4"/>
  <c r="HR70" i="4"/>
  <c r="HR78" i="4"/>
  <c r="HR62" i="4"/>
  <c r="HR69" i="4"/>
  <c r="HR59" i="4"/>
  <c r="HR60" i="4"/>
  <c r="HR42" i="4"/>
  <c r="HR51" i="4"/>
  <c r="HR65" i="4"/>
  <c r="HR55" i="4"/>
  <c r="HR82" i="4"/>
  <c r="HR84" i="4"/>
  <c r="HR144" i="4"/>
  <c r="HR83" i="4"/>
  <c r="HR33" i="4"/>
  <c r="HR76" i="4"/>
  <c r="HR106" i="4"/>
  <c r="HR94" i="4"/>
  <c r="HR24" i="4"/>
  <c r="HR105" i="4"/>
  <c r="HR136" i="4"/>
  <c r="HR32" i="4"/>
  <c r="HR113" i="4"/>
  <c r="HR138" i="4"/>
  <c r="HR93" i="4"/>
  <c r="HR67" i="4"/>
  <c r="HR107" i="4"/>
  <c r="HR145" i="4"/>
  <c r="HR97" i="4"/>
  <c r="HR96" i="4"/>
  <c r="HR121" i="4"/>
  <c r="HR142" i="4"/>
  <c r="HR123" i="4"/>
  <c r="HR129" i="4"/>
  <c r="HR98" i="4"/>
  <c r="HR85" i="4"/>
  <c r="HR99" i="4"/>
  <c r="HR143" i="4"/>
  <c r="HR101" i="4"/>
  <c r="HR41" i="4"/>
  <c r="HR128" i="4"/>
  <c r="HR100" i="4"/>
  <c r="HR31" i="4"/>
  <c r="HR58" i="4"/>
  <c r="HR30" i="4"/>
  <c r="HR140" i="4"/>
  <c r="HR15" i="4"/>
  <c r="HR135" i="4"/>
  <c r="HR40" i="4"/>
  <c r="HR104" i="4"/>
  <c r="HR134" i="4"/>
  <c r="HR122" i="4"/>
  <c r="HR130" i="4"/>
  <c r="HR139" i="4"/>
  <c r="HR118" i="4"/>
  <c r="HR95" i="4"/>
  <c r="HR23" i="4"/>
  <c r="HR137" i="4"/>
  <c r="HR16" i="4"/>
  <c r="HR50" i="4"/>
  <c r="HR111" i="4"/>
  <c r="HR115" i="4"/>
  <c r="HR133" i="4"/>
  <c r="HR132" i="4"/>
  <c r="HR68" i="4"/>
  <c r="HR35" i="4"/>
  <c r="HR125" i="4"/>
  <c r="HR117" i="4"/>
  <c r="HR116" i="4"/>
  <c r="HR81" i="4"/>
  <c r="HR114" i="4"/>
  <c r="HR110" i="4"/>
  <c r="HR72" i="4"/>
  <c r="HR27" i="4"/>
  <c r="HR12" i="4"/>
  <c r="HR146" i="4"/>
  <c r="HR108" i="4"/>
  <c r="HR26" i="4"/>
  <c r="HR172" i="4"/>
  <c r="HR167" i="4"/>
  <c r="HR124" i="4"/>
  <c r="HR162" i="4"/>
  <c r="HR49" i="4"/>
  <c r="HR127" i="4"/>
  <c r="HR89" i="4"/>
  <c r="HR13" i="4"/>
  <c r="HR174" i="4"/>
  <c r="HR103" i="4"/>
  <c r="HR120" i="4"/>
  <c r="HR119" i="4"/>
  <c r="HR56" i="4"/>
  <c r="HR141" i="4"/>
  <c r="HR112" i="4"/>
  <c r="HR102" i="4"/>
  <c r="HR90" i="4"/>
  <c r="HR109" i="4"/>
  <c r="HR91" i="4"/>
  <c r="HR177" i="4"/>
  <c r="HR158" i="4"/>
  <c r="HR131" i="4"/>
  <c r="HR48" i="4"/>
  <c r="HR57" i="4"/>
  <c r="HR66" i="4"/>
  <c r="HR159" i="4"/>
  <c r="HR36" i="4"/>
  <c r="HR126" i="4"/>
  <c r="HR88" i="4"/>
  <c r="HR37" i="4"/>
  <c r="HR47" i="4"/>
  <c r="HR92" i="4"/>
  <c r="HR86" i="4"/>
  <c r="HR178" i="4"/>
  <c r="HR176" i="4"/>
  <c r="HR87" i="4"/>
  <c r="HR191" i="4"/>
  <c r="HR164" i="4"/>
  <c r="HR46" i="4"/>
  <c r="HR38" i="4"/>
  <c r="HR195" i="4"/>
  <c r="DE3" i="38"/>
  <c r="DF2" i="38"/>
  <c r="HP5" i="4"/>
  <c r="HT3" i="4"/>
  <c r="HR192" i="4"/>
  <c r="HR11" i="4"/>
  <c r="HR169" i="4"/>
  <c r="HR190" i="4"/>
  <c r="HR171" i="4"/>
  <c r="HR193" i="4"/>
  <c r="HR185" i="4"/>
  <c r="HR182" i="4"/>
  <c r="HR18" i="4"/>
  <c r="HR181" i="4"/>
  <c r="HR155" i="4"/>
  <c r="HR9" i="4"/>
  <c r="HR163" i="4"/>
  <c r="HR173" i="4"/>
  <c r="HR184" i="4"/>
  <c r="HR20" i="4"/>
  <c r="HR14" i="4"/>
  <c r="HR157" i="4"/>
  <c r="HR186" i="4"/>
  <c r="HR166" i="4"/>
  <c r="HR189" i="4"/>
  <c r="HR8" i="4"/>
  <c r="HR17" i="4"/>
  <c r="HR29" i="4"/>
  <c r="HR149" i="4"/>
  <c r="HR160" i="4"/>
  <c r="HR194" i="4"/>
  <c r="HR165" i="4"/>
  <c r="HR28" i="4"/>
  <c r="HR39" i="4"/>
  <c r="HR19" i="4"/>
  <c r="HR154" i="4"/>
  <c r="HR170" i="4"/>
  <c r="HR148" i="4"/>
  <c r="HR147" i="4"/>
  <c r="HR175" i="4"/>
  <c r="HR151" i="4"/>
  <c r="HR180" i="4"/>
  <c r="HR21" i="4"/>
  <c r="HR22" i="4"/>
  <c r="HR10" i="4"/>
  <c r="HR153" i="4"/>
  <c r="HR188" i="4"/>
  <c r="HR152" i="4"/>
  <c r="HR183" i="4"/>
  <c r="HR6" i="4"/>
  <c r="HR168" i="4"/>
  <c r="HR161" i="4"/>
  <c r="HR187" i="4"/>
  <c r="HR156" i="4"/>
  <c r="HR150" i="4"/>
  <c r="HR7" i="4"/>
  <c r="HR179" i="4"/>
  <c r="BE2" i="5"/>
  <c r="BD3" i="5"/>
  <c r="HT199" i="4" l="1"/>
  <c r="HT198" i="4"/>
  <c r="HT64" i="4"/>
  <c r="HT71" i="4"/>
  <c r="HT74" i="4"/>
  <c r="HT79" i="4"/>
  <c r="HT80" i="4"/>
  <c r="HT197" i="4"/>
  <c r="HT196" i="4"/>
  <c r="HT25" i="4"/>
  <c r="HT43" i="4"/>
  <c r="HT75" i="4"/>
  <c r="HT53" i="4"/>
  <c r="HT54" i="4"/>
  <c r="HT52" i="4"/>
  <c r="HT62" i="4"/>
  <c r="HT73" i="4"/>
  <c r="HT69" i="4"/>
  <c r="HT61" i="4"/>
  <c r="HT78" i="4"/>
  <c r="HT34" i="4"/>
  <c r="HT70" i="4"/>
  <c r="HT45" i="4"/>
  <c r="HT77" i="4"/>
  <c r="HT63" i="4"/>
  <c r="HT44" i="4"/>
  <c r="HT82" i="4"/>
  <c r="HT42" i="4"/>
  <c r="HT51" i="4"/>
  <c r="HT59" i="4"/>
  <c r="HT60" i="4"/>
  <c r="HT83" i="4"/>
  <c r="HT84" i="4"/>
  <c r="HT113" i="4"/>
  <c r="HT76" i="4"/>
  <c r="HT33" i="4"/>
  <c r="HT65" i="4"/>
  <c r="HT144" i="4"/>
  <c r="HT24" i="4"/>
  <c r="HT106" i="4"/>
  <c r="HT32" i="4"/>
  <c r="HT94" i="4"/>
  <c r="HT55" i="4"/>
  <c r="HT136" i="4"/>
  <c r="HT105" i="4"/>
  <c r="HT138" i="4"/>
  <c r="HT93" i="4"/>
  <c r="HT67" i="4"/>
  <c r="HT145" i="4"/>
  <c r="HT107" i="4"/>
  <c r="HT121" i="4"/>
  <c r="HT142" i="4"/>
  <c r="HT96" i="4"/>
  <c r="HT97" i="4"/>
  <c r="HT85" i="4"/>
  <c r="HT123" i="4"/>
  <c r="HT99" i="4"/>
  <c r="HT129" i="4"/>
  <c r="HT98" i="4"/>
  <c r="HT143" i="4"/>
  <c r="HT41" i="4"/>
  <c r="HT100" i="4"/>
  <c r="HT30" i="4"/>
  <c r="HT15" i="4"/>
  <c r="HT128" i="4"/>
  <c r="HT58" i="4"/>
  <c r="HT101" i="4"/>
  <c r="HT140" i="4"/>
  <c r="HT135" i="4"/>
  <c r="HT31" i="4"/>
  <c r="HT130" i="4"/>
  <c r="HT118" i="4"/>
  <c r="HT104" i="4"/>
  <c r="HT95" i="4"/>
  <c r="HT50" i="4"/>
  <c r="HT134" i="4"/>
  <c r="HT111" i="4"/>
  <c r="HT139" i="4"/>
  <c r="HT23" i="4"/>
  <c r="HT122" i="4"/>
  <c r="HT137" i="4"/>
  <c r="HT40" i="4"/>
  <c r="HT115" i="4"/>
  <c r="HT16" i="4"/>
  <c r="HT133" i="4"/>
  <c r="HT68" i="4"/>
  <c r="HT26" i="4"/>
  <c r="HT35" i="4"/>
  <c r="HT132" i="4"/>
  <c r="HT116" i="4"/>
  <c r="HT146" i="4"/>
  <c r="HT117" i="4"/>
  <c r="HT172" i="4"/>
  <c r="HT108" i="4"/>
  <c r="HT81" i="4"/>
  <c r="HT27" i="4"/>
  <c r="HT162" i="4"/>
  <c r="HT174" i="4"/>
  <c r="HT12" i="4"/>
  <c r="HT72" i="4"/>
  <c r="HT125" i="4"/>
  <c r="HT124" i="4"/>
  <c r="HT114" i="4"/>
  <c r="HT127" i="4"/>
  <c r="HT13" i="4"/>
  <c r="HT167" i="4"/>
  <c r="HT126" i="4"/>
  <c r="HT49" i="4"/>
  <c r="HT110" i="4"/>
  <c r="HT56" i="4"/>
  <c r="HT66" i="4"/>
  <c r="HT102" i="4"/>
  <c r="HT112" i="4"/>
  <c r="HT131" i="4"/>
  <c r="HT89" i="4"/>
  <c r="HT88" i="4"/>
  <c r="HT109" i="4"/>
  <c r="HT120" i="4"/>
  <c r="HT141" i="4"/>
  <c r="HT91" i="4"/>
  <c r="HT90" i="4"/>
  <c r="HT158" i="4"/>
  <c r="HT119" i="4"/>
  <c r="HT159" i="4"/>
  <c r="HT36" i="4"/>
  <c r="HT48" i="4"/>
  <c r="HT103" i="4"/>
  <c r="HT176" i="4"/>
  <c r="HT37" i="4"/>
  <c r="HT47" i="4"/>
  <c r="HT178" i="4"/>
  <c r="HT92" i="4"/>
  <c r="HT87" i="4"/>
  <c r="HT86" i="4"/>
  <c r="HT38" i="4"/>
  <c r="HT191" i="4"/>
  <c r="HT57" i="4"/>
  <c r="HT46" i="4"/>
  <c r="HT195" i="4"/>
  <c r="HT164" i="4"/>
  <c r="HT177" i="4"/>
  <c r="DG2" i="38"/>
  <c r="DF3" i="38"/>
  <c r="HV3" i="4"/>
  <c r="HT148" i="4"/>
  <c r="HT168" i="4"/>
  <c r="HT184" i="4"/>
  <c r="HT188" i="4"/>
  <c r="HT10" i="4"/>
  <c r="HT186" i="4"/>
  <c r="HT152" i="4"/>
  <c r="HT175" i="4"/>
  <c r="HT6" i="4"/>
  <c r="HT21" i="4"/>
  <c r="HT156" i="4"/>
  <c r="HT166" i="4"/>
  <c r="HT18" i="4"/>
  <c r="HT147" i="4"/>
  <c r="HT170" i="4"/>
  <c r="HT194" i="4"/>
  <c r="HT154" i="4"/>
  <c r="HT187" i="4"/>
  <c r="HT29" i="4"/>
  <c r="HT28" i="4"/>
  <c r="HT183" i="4"/>
  <c r="HT9" i="4"/>
  <c r="HT8" i="4"/>
  <c r="HT182" i="4"/>
  <c r="HT192" i="4"/>
  <c r="HT160" i="4"/>
  <c r="HT189" i="4"/>
  <c r="HT179" i="4"/>
  <c r="HT161" i="4"/>
  <c r="HT11" i="4"/>
  <c r="HT20" i="4"/>
  <c r="HT169" i="4"/>
  <c r="HT185" i="4"/>
  <c r="HT173" i="4"/>
  <c r="HT180" i="4"/>
  <c r="HT165" i="4"/>
  <c r="HT150" i="4"/>
  <c r="HT153" i="4"/>
  <c r="HT171" i="4"/>
  <c r="HT155" i="4"/>
  <c r="HT14" i="4"/>
  <c r="HT157" i="4"/>
  <c r="HT39" i="4"/>
  <c r="HT149" i="4"/>
  <c r="HT190" i="4"/>
  <c r="HT17" i="4"/>
  <c r="HT22" i="4"/>
  <c r="HT181" i="4"/>
  <c r="HT7" i="4"/>
  <c r="HT163" i="4"/>
  <c r="HT151" i="4"/>
  <c r="HT19" i="4"/>
  <c r="HT193" i="4"/>
  <c r="HR5" i="4"/>
  <c r="BF2" i="5"/>
  <c r="BE3" i="5"/>
  <c r="HV199" i="4" l="1"/>
  <c r="HV198" i="4"/>
  <c r="HV80" i="4"/>
  <c r="HV74" i="4"/>
  <c r="HV79" i="4"/>
  <c r="HV64" i="4"/>
  <c r="HV71" i="4"/>
  <c r="HV196" i="4"/>
  <c r="HV197" i="4"/>
  <c r="HV75" i="4"/>
  <c r="HV25" i="4"/>
  <c r="HV43" i="4"/>
  <c r="HV53" i="4"/>
  <c r="HV52" i="4"/>
  <c r="HV45" i="4"/>
  <c r="HV69" i="4"/>
  <c r="HV54" i="4"/>
  <c r="HV78" i="4"/>
  <c r="HV77" i="4"/>
  <c r="HV62" i="4"/>
  <c r="HV70" i="4"/>
  <c r="HV73" i="4"/>
  <c r="HV63" i="4"/>
  <c r="HV34" i="4"/>
  <c r="HV44" i="4"/>
  <c r="HV61" i="4"/>
  <c r="HV60" i="4"/>
  <c r="HV59" i="4"/>
  <c r="HV51" i="4"/>
  <c r="HV42" i="4"/>
  <c r="HV55" i="4"/>
  <c r="HV24" i="4"/>
  <c r="HV83" i="4"/>
  <c r="HV33" i="4"/>
  <c r="HV65" i="4"/>
  <c r="HV144" i="4"/>
  <c r="HV76" i="4"/>
  <c r="HV32" i="4"/>
  <c r="HV94" i="4"/>
  <c r="HV84" i="4"/>
  <c r="HV105" i="4"/>
  <c r="HV113" i="4"/>
  <c r="HV136" i="4"/>
  <c r="HV82" i="4"/>
  <c r="HV106" i="4"/>
  <c r="HV67" i="4"/>
  <c r="HV138" i="4"/>
  <c r="HV145" i="4"/>
  <c r="HV93" i="4"/>
  <c r="HV121" i="4"/>
  <c r="HV96" i="4"/>
  <c r="HV142" i="4"/>
  <c r="HV107" i="4"/>
  <c r="HV123" i="4"/>
  <c r="HV143" i="4"/>
  <c r="HV97" i="4"/>
  <c r="HV98" i="4"/>
  <c r="HV85" i="4"/>
  <c r="HV99" i="4"/>
  <c r="HV129" i="4"/>
  <c r="HV41" i="4"/>
  <c r="HV100" i="4"/>
  <c r="HV58" i="4"/>
  <c r="HV30" i="4"/>
  <c r="HV128" i="4"/>
  <c r="HV15" i="4"/>
  <c r="HV135" i="4"/>
  <c r="HV31" i="4"/>
  <c r="HV140" i="4"/>
  <c r="HV104" i="4"/>
  <c r="HV134" i="4"/>
  <c r="HV50" i="4"/>
  <c r="HV101" i="4"/>
  <c r="HV40" i="4"/>
  <c r="HV118" i="4"/>
  <c r="HV95" i="4"/>
  <c r="HV111" i="4"/>
  <c r="HV130" i="4"/>
  <c r="HV23" i="4"/>
  <c r="HV137" i="4"/>
  <c r="HV115" i="4"/>
  <c r="HV132" i="4"/>
  <c r="HV16" i="4"/>
  <c r="HV139" i="4"/>
  <c r="HV125" i="4"/>
  <c r="HV117" i="4"/>
  <c r="HV133" i="4"/>
  <c r="HV35" i="4"/>
  <c r="HV27" i="4"/>
  <c r="HV26" i="4"/>
  <c r="HV116" i="4"/>
  <c r="HV146" i="4"/>
  <c r="HV68" i="4"/>
  <c r="HV172" i="4"/>
  <c r="HV81" i="4"/>
  <c r="HV122" i="4"/>
  <c r="HV12" i="4"/>
  <c r="HV174" i="4"/>
  <c r="HV72" i="4"/>
  <c r="HV162" i="4"/>
  <c r="HV124" i="4"/>
  <c r="HV103" i="4"/>
  <c r="HV89" i="4"/>
  <c r="HV127" i="4"/>
  <c r="HV102" i="4"/>
  <c r="HV49" i="4"/>
  <c r="HV108" i="4"/>
  <c r="HV114" i="4"/>
  <c r="HV88" i="4"/>
  <c r="HV56" i="4"/>
  <c r="HV90" i="4"/>
  <c r="HV120" i="4"/>
  <c r="HV13" i="4"/>
  <c r="HV126" i="4"/>
  <c r="HV66" i="4"/>
  <c r="HV112" i="4"/>
  <c r="HV109" i="4"/>
  <c r="HV91" i="4"/>
  <c r="HV119" i="4"/>
  <c r="HV131" i="4"/>
  <c r="HV92" i="4"/>
  <c r="HV176" i="4"/>
  <c r="HV158" i="4"/>
  <c r="HV178" i="4"/>
  <c r="HV87" i="4"/>
  <c r="HV37" i="4"/>
  <c r="HV167" i="4"/>
  <c r="HV141" i="4"/>
  <c r="HV159" i="4"/>
  <c r="HV46" i="4"/>
  <c r="HV36" i="4"/>
  <c r="HV86" i="4"/>
  <c r="HV195" i="4"/>
  <c r="HV177" i="4"/>
  <c r="HV110" i="4"/>
  <c r="HV57" i="4"/>
  <c r="HV38" i="4"/>
  <c r="HV48" i="4"/>
  <c r="HV47" i="4"/>
  <c r="HV164" i="4"/>
  <c r="HV191" i="4"/>
  <c r="DG3" i="38"/>
  <c r="DH2" i="38"/>
  <c r="HT5" i="4"/>
  <c r="HX3" i="4"/>
  <c r="HV152" i="4"/>
  <c r="HV165" i="4"/>
  <c r="HV19" i="4"/>
  <c r="HV28" i="4"/>
  <c r="HV189" i="4"/>
  <c r="HV186" i="4"/>
  <c r="HV181" i="4"/>
  <c r="HV173" i="4"/>
  <c r="HV9" i="4"/>
  <c r="HV20" i="4"/>
  <c r="HV6" i="4"/>
  <c r="HV151" i="4"/>
  <c r="HV184" i="4"/>
  <c r="HV29" i="4"/>
  <c r="HV147" i="4"/>
  <c r="HV21" i="4"/>
  <c r="HV188" i="4"/>
  <c r="HV163" i="4"/>
  <c r="HV150" i="4"/>
  <c r="HV179" i="4"/>
  <c r="HV171" i="4"/>
  <c r="HV22" i="4"/>
  <c r="HV17" i="4"/>
  <c r="HV160" i="4"/>
  <c r="HV180" i="4"/>
  <c r="HV11" i="4"/>
  <c r="HV170" i="4"/>
  <c r="HV175" i="4"/>
  <c r="HV166" i="4"/>
  <c r="HV7" i="4"/>
  <c r="HV169" i="4"/>
  <c r="HV168" i="4"/>
  <c r="HV149" i="4"/>
  <c r="HV153" i="4"/>
  <c r="HV18" i="4"/>
  <c r="HV190" i="4"/>
  <c r="HV8" i="4"/>
  <c r="HV193" i="4"/>
  <c r="HV192" i="4"/>
  <c r="HV155" i="4"/>
  <c r="HV148" i="4"/>
  <c r="HV183" i="4"/>
  <c r="HV10" i="4"/>
  <c r="HV39" i="4"/>
  <c r="HV154" i="4"/>
  <c r="HV187" i="4"/>
  <c r="HV14" i="4"/>
  <c r="HV182" i="4"/>
  <c r="HV194" i="4"/>
  <c r="HV157" i="4"/>
  <c r="HV161" i="4"/>
  <c r="HV185" i="4"/>
  <c r="HV156" i="4"/>
  <c r="BG2" i="5"/>
  <c r="BF3" i="5"/>
  <c r="HX199" i="4" l="1"/>
  <c r="HX198" i="4"/>
  <c r="HX64" i="4"/>
  <c r="HX71" i="4"/>
  <c r="HX74" i="4"/>
  <c r="HX79" i="4"/>
  <c r="HX80" i="4"/>
  <c r="HX196" i="4"/>
  <c r="HX197" i="4"/>
  <c r="HX43" i="4"/>
  <c r="HX25" i="4"/>
  <c r="HX75" i="4"/>
  <c r="HX52" i="4"/>
  <c r="HX53" i="4"/>
  <c r="HX54" i="4"/>
  <c r="HX45" i="4"/>
  <c r="HX78" i="4"/>
  <c r="HX62" i="4"/>
  <c r="HX69" i="4"/>
  <c r="HX61" i="4"/>
  <c r="HX63" i="4"/>
  <c r="HX34" i="4"/>
  <c r="HX77" i="4"/>
  <c r="HX70" i="4"/>
  <c r="HX44" i="4"/>
  <c r="HX73" i="4"/>
  <c r="HX59" i="4"/>
  <c r="HX33" i="4"/>
  <c r="HX60" i="4"/>
  <c r="HX42" i="4"/>
  <c r="HX82" i="4"/>
  <c r="HX51" i="4"/>
  <c r="HX83" i="4"/>
  <c r="HX32" i="4"/>
  <c r="HX144" i="4"/>
  <c r="HX76" i="4"/>
  <c r="HX106" i="4"/>
  <c r="HX113" i="4"/>
  <c r="HX94" i="4"/>
  <c r="HX65" i="4"/>
  <c r="HX84" i="4"/>
  <c r="HX24" i="4"/>
  <c r="HX136" i="4"/>
  <c r="HX105" i="4"/>
  <c r="HX55" i="4"/>
  <c r="HX138" i="4"/>
  <c r="HX93" i="4"/>
  <c r="HX67" i="4"/>
  <c r="HX121" i="4"/>
  <c r="HX97" i="4"/>
  <c r="HX145" i="4"/>
  <c r="HX107" i="4"/>
  <c r="HX142" i="4"/>
  <c r="HX96" i="4"/>
  <c r="HX123" i="4"/>
  <c r="HX85" i="4"/>
  <c r="HX129" i="4"/>
  <c r="HX98" i="4"/>
  <c r="HX41" i="4"/>
  <c r="HX30" i="4"/>
  <c r="HX99" i="4"/>
  <c r="HX31" i="4"/>
  <c r="HX128" i="4"/>
  <c r="HX143" i="4"/>
  <c r="HX101" i="4"/>
  <c r="HX58" i="4"/>
  <c r="HX100" i="4"/>
  <c r="HX140" i="4"/>
  <c r="HX15" i="4"/>
  <c r="HX135" i="4"/>
  <c r="HX40" i="4"/>
  <c r="HX104" i="4"/>
  <c r="HX95" i="4"/>
  <c r="HX118" i="4"/>
  <c r="HX134" i="4"/>
  <c r="HX130" i="4"/>
  <c r="HX50" i="4"/>
  <c r="HX139" i="4"/>
  <c r="HX122" i="4"/>
  <c r="HX23" i="4"/>
  <c r="HX115" i="4"/>
  <c r="HX137" i="4"/>
  <c r="HX111" i="4"/>
  <c r="HX16" i="4"/>
  <c r="HX125" i="4"/>
  <c r="HX117" i="4"/>
  <c r="HX35" i="4"/>
  <c r="HX116" i="4"/>
  <c r="HX68" i="4"/>
  <c r="HX27" i="4"/>
  <c r="HX133" i="4"/>
  <c r="HX132" i="4"/>
  <c r="HX81" i="4"/>
  <c r="HX162" i="4"/>
  <c r="HX108" i="4"/>
  <c r="HX26" i="4"/>
  <c r="HX110" i="4"/>
  <c r="HX103" i="4"/>
  <c r="HX72" i="4"/>
  <c r="HX174" i="4"/>
  <c r="HX12" i="4"/>
  <c r="HX102" i="4"/>
  <c r="HX13" i="4"/>
  <c r="HX172" i="4"/>
  <c r="HX49" i="4"/>
  <c r="HX88" i="4"/>
  <c r="HX56" i="4"/>
  <c r="HX126" i="4"/>
  <c r="HX91" i="4"/>
  <c r="HX66" i="4"/>
  <c r="HX127" i="4"/>
  <c r="HX120" i="4"/>
  <c r="HX119" i="4"/>
  <c r="HX124" i="4"/>
  <c r="HX89" i="4"/>
  <c r="HX112" i="4"/>
  <c r="HX109" i="4"/>
  <c r="HX141" i="4"/>
  <c r="HX114" i="4"/>
  <c r="HX57" i="4"/>
  <c r="HX178" i="4"/>
  <c r="HX90" i="4"/>
  <c r="HX176" i="4"/>
  <c r="HX36" i="4"/>
  <c r="HX167" i="4"/>
  <c r="HX158" i="4"/>
  <c r="HX37" i="4"/>
  <c r="HX87" i="4"/>
  <c r="HX92" i="4"/>
  <c r="HX146" i="4"/>
  <c r="HX177" i="4"/>
  <c r="HX48" i="4"/>
  <c r="HX159" i="4"/>
  <c r="HX86" i="4"/>
  <c r="HX46" i="4"/>
  <c r="HX191" i="4"/>
  <c r="HX38" i="4"/>
  <c r="HX195" i="4"/>
  <c r="HX131" i="4"/>
  <c r="HX47" i="4"/>
  <c r="HX164" i="4"/>
  <c r="DH3" i="38"/>
  <c r="DI2" i="38"/>
  <c r="HZ3" i="4"/>
  <c r="HX21" i="4"/>
  <c r="HX14" i="4"/>
  <c r="HX187" i="4"/>
  <c r="HX169" i="4"/>
  <c r="HX181" i="4"/>
  <c r="HX7" i="4"/>
  <c r="HX180" i="4"/>
  <c r="HX156" i="4"/>
  <c r="HX149" i="4"/>
  <c r="HX173" i="4"/>
  <c r="HX151" i="4"/>
  <c r="HX9" i="4"/>
  <c r="HX171" i="4"/>
  <c r="HX17" i="4"/>
  <c r="HX168" i="4"/>
  <c r="HX150" i="4"/>
  <c r="HX190" i="4"/>
  <c r="HX11" i="4"/>
  <c r="HX182" i="4"/>
  <c r="HX29" i="4"/>
  <c r="HX179" i="4"/>
  <c r="HX147" i="4"/>
  <c r="HX170" i="4"/>
  <c r="HX166" i="4"/>
  <c r="HX193" i="4"/>
  <c r="HX184" i="4"/>
  <c r="HX183" i="4"/>
  <c r="HX8" i="4"/>
  <c r="HX186" i="4"/>
  <c r="HX18" i="4"/>
  <c r="HX154" i="4"/>
  <c r="HX153" i="4"/>
  <c r="HX161" i="4"/>
  <c r="HX175" i="4"/>
  <c r="HX148" i="4"/>
  <c r="HX10" i="4"/>
  <c r="HX188" i="4"/>
  <c r="HX194" i="4"/>
  <c r="HX22" i="4"/>
  <c r="HX28" i="4"/>
  <c r="HX39" i="4"/>
  <c r="HX152" i="4"/>
  <c r="HX163" i="4"/>
  <c r="HX20" i="4"/>
  <c r="HX19" i="4"/>
  <c r="HX189" i="4"/>
  <c r="HX192" i="4"/>
  <c r="HX6" i="4"/>
  <c r="HX155" i="4"/>
  <c r="HX165" i="4"/>
  <c r="HX157" i="4"/>
  <c r="HX185" i="4"/>
  <c r="HX160" i="4"/>
  <c r="HV5" i="4"/>
  <c r="BH2" i="5"/>
  <c r="BI2" i="5" s="1"/>
  <c r="BG3" i="5"/>
  <c r="HZ199" i="4" l="1"/>
  <c r="HZ198" i="4"/>
  <c r="HZ74" i="4"/>
  <c r="HZ79" i="4"/>
  <c r="HZ80" i="4"/>
  <c r="HZ64" i="4"/>
  <c r="HZ71" i="4"/>
  <c r="HZ196" i="4"/>
  <c r="HZ197" i="4"/>
  <c r="HZ25" i="4"/>
  <c r="HZ43" i="4"/>
  <c r="HZ75" i="4"/>
  <c r="HZ54" i="4"/>
  <c r="HZ52" i="4"/>
  <c r="HZ62" i="4"/>
  <c r="HZ45" i="4"/>
  <c r="HZ53" i="4"/>
  <c r="HZ78" i="4"/>
  <c r="HZ70" i="4"/>
  <c r="HZ69" i="4"/>
  <c r="HZ34" i="4"/>
  <c r="HZ77" i="4"/>
  <c r="HZ73" i="4"/>
  <c r="HZ63" i="4"/>
  <c r="HZ61" i="4"/>
  <c r="HZ44" i="4"/>
  <c r="HZ60" i="4"/>
  <c r="HZ51" i="4"/>
  <c r="HZ42" i="4"/>
  <c r="HZ83" i="4"/>
  <c r="HZ82" i="4"/>
  <c r="HZ84" i="4"/>
  <c r="HZ33" i="4"/>
  <c r="HZ59" i="4"/>
  <c r="HZ65" i="4"/>
  <c r="HZ55" i="4"/>
  <c r="HZ106" i="4"/>
  <c r="HZ136" i="4"/>
  <c r="HZ105" i="4"/>
  <c r="HZ144" i="4"/>
  <c r="HZ76" i="4"/>
  <c r="HZ32" i="4"/>
  <c r="HZ24" i="4"/>
  <c r="HZ113" i="4"/>
  <c r="HZ94" i="4"/>
  <c r="HZ107" i="4"/>
  <c r="HZ145" i="4"/>
  <c r="HZ67" i="4"/>
  <c r="HZ93" i="4"/>
  <c r="HZ121" i="4"/>
  <c r="HZ138" i="4"/>
  <c r="HZ142" i="4"/>
  <c r="HZ97" i="4"/>
  <c r="HZ143" i="4"/>
  <c r="HZ85" i="4"/>
  <c r="HZ123" i="4"/>
  <c r="HZ98" i="4"/>
  <c r="HZ101" i="4"/>
  <c r="HZ30" i="4"/>
  <c r="HZ99" i="4"/>
  <c r="HZ15" i="4"/>
  <c r="HZ31" i="4"/>
  <c r="HZ96" i="4"/>
  <c r="HZ128" i="4"/>
  <c r="HZ140" i="4"/>
  <c r="HZ135" i="4"/>
  <c r="HZ58" i="4"/>
  <c r="HZ41" i="4"/>
  <c r="HZ134" i="4"/>
  <c r="HZ95" i="4"/>
  <c r="HZ40" i="4"/>
  <c r="HZ104" i="4"/>
  <c r="HZ129" i="4"/>
  <c r="HZ50" i="4"/>
  <c r="HZ100" i="4"/>
  <c r="HZ111" i="4"/>
  <c r="HZ122" i="4"/>
  <c r="HZ130" i="4"/>
  <c r="HZ139" i="4"/>
  <c r="HZ23" i="4"/>
  <c r="HZ115" i="4"/>
  <c r="HZ118" i="4"/>
  <c r="HZ137" i="4"/>
  <c r="HZ68" i="4"/>
  <c r="HZ27" i="4"/>
  <c r="HZ125" i="4"/>
  <c r="HZ117" i="4"/>
  <c r="HZ133" i="4"/>
  <c r="HZ26" i="4"/>
  <c r="HZ132" i="4"/>
  <c r="HZ172" i="4"/>
  <c r="HZ174" i="4"/>
  <c r="HZ116" i="4"/>
  <c r="HZ162" i="4"/>
  <c r="HZ146" i="4"/>
  <c r="HZ108" i="4"/>
  <c r="HZ35" i="4"/>
  <c r="HZ124" i="4"/>
  <c r="HZ110" i="4"/>
  <c r="HZ103" i="4"/>
  <c r="HZ16" i="4"/>
  <c r="HZ102" i="4"/>
  <c r="HZ120" i="4"/>
  <c r="HZ81" i="4"/>
  <c r="HZ114" i="4"/>
  <c r="HZ89" i="4"/>
  <c r="HZ13" i="4"/>
  <c r="HZ49" i="4"/>
  <c r="HZ72" i="4"/>
  <c r="HZ127" i="4"/>
  <c r="HZ12" i="4"/>
  <c r="HZ88" i="4"/>
  <c r="HZ56" i="4"/>
  <c r="HZ126" i="4"/>
  <c r="HZ109" i="4"/>
  <c r="HZ90" i="4"/>
  <c r="HZ66" i="4"/>
  <c r="HZ167" i="4"/>
  <c r="HZ178" i="4"/>
  <c r="HZ92" i="4"/>
  <c r="HZ141" i="4"/>
  <c r="HZ119" i="4"/>
  <c r="HZ112" i="4"/>
  <c r="HZ177" i="4"/>
  <c r="HZ131" i="4"/>
  <c r="HZ91" i="4"/>
  <c r="HZ57" i="4"/>
  <c r="HZ87" i="4"/>
  <c r="HZ47" i="4"/>
  <c r="HZ191" i="4"/>
  <c r="HZ159" i="4"/>
  <c r="HZ176" i="4"/>
  <c r="HZ158" i="4"/>
  <c r="HZ86" i="4"/>
  <c r="HZ38" i="4"/>
  <c r="HZ46" i="4"/>
  <c r="HZ48" i="4"/>
  <c r="HZ36" i="4"/>
  <c r="HZ195" i="4"/>
  <c r="HZ164" i="4"/>
  <c r="HZ37" i="4"/>
  <c r="DI3" i="38"/>
  <c r="DJ2" i="38"/>
  <c r="HX5" i="4"/>
  <c r="IB3" i="4"/>
  <c r="HZ168" i="4"/>
  <c r="HZ151" i="4"/>
  <c r="HZ166" i="4"/>
  <c r="HZ193" i="4"/>
  <c r="HZ181" i="4"/>
  <c r="HZ173" i="4"/>
  <c r="HZ147" i="4"/>
  <c r="HZ150" i="4"/>
  <c r="HZ153" i="4"/>
  <c r="HZ165" i="4"/>
  <c r="HZ11" i="4"/>
  <c r="HZ148" i="4"/>
  <c r="HZ192" i="4"/>
  <c r="HZ179" i="4"/>
  <c r="HZ170" i="4"/>
  <c r="HZ21" i="4"/>
  <c r="HZ163" i="4"/>
  <c r="HZ152" i="4"/>
  <c r="HZ160" i="4"/>
  <c r="HZ14" i="4"/>
  <c r="HZ20" i="4"/>
  <c r="HZ188" i="4"/>
  <c r="HZ7" i="4"/>
  <c r="HZ18" i="4"/>
  <c r="HZ161" i="4"/>
  <c r="HZ22" i="4"/>
  <c r="HZ154" i="4"/>
  <c r="HZ175" i="4"/>
  <c r="HZ39" i="4"/>
  <c r="HZ194" i="4"/>
  <c r="HZ183" i="4"/>
  <c r="HZ149" i="4"/>
  <c r="HZ189" i="4"/>
  <c r="HZ182" i="4"/>
  <c r="HZ19" i="4"/>
  <c r="HZ17" i="4"/>
  <c r="HZ190" i="4"/>
  <c r="HZ171" i="4"/>
  <c r="HZ29" i="4"/>
  <c r="HZ28" i="4"/>
  <c r="HZ6" i="4"/>
  <c r="HZ155" i="4"/>
  <c r="HZ169" i="4"/>
  <c r="HZ10" i="4"/>
  <c r="HZ9" i="4"/>
  <c r="HZ8" i="4"/>
  <c r="HZ187" i="4"/>
  <c r="HZ157" i="4"/>
  <c r="HZ185" i="4"/>
  <c r="HZ184" i="4"/>
  <c r="HZ186" i="4"/>
  <c r="HZ180" i="4"/>
  <c r="HZ156" i="4"/>
  <c r="BI3" i="5"/>
  <c r="BJ2" i="5"/>
  <c r="BH3" i="5"/>
  <c r="IB199" i="4" l="1"/>
  <c r="IB198" i="4"/>
  <c r="IB64" i="4"/>
  <c r="IB71" i="4"/>
  <c r="IB74" i="4"/>
  <c r="IB79" i="4"/>
  <c r="IB80" i="4"/>
  <c r="IB196" i="4"/>
  <c r="IB197" i="4"/>
  <c r="IB75" i="4"/>
  <c r="IB25" i="4"/>
  <c r="IB43" i="4"/>
  <c r="IB52" i="4"/>
  <c r="IB45" i="4"/>
  <c r="IB53" i="4"/>
  <c r="IB54" i="4"/>
  <c r="IB62" i="4"/>
  <c r="IB63" i="4"/>
  <c r="IB61" i="4"/>
  <c r="IB69" i="4"/>
  <c r="IB78" i="4"/>
  <c r="IB34" i="4"/>
  <c r="IB70" i="4"/>
  <c r="IB73" i="4"/>
  <c r="IB44" i="4"/>
  <c r="IB77" i="4"/>
  <c r="IB33" i="4"/>
  <c r="IB60" i="4"/>
  <c r="IB82" i="4"/>
  <c r="IB83" i="4"/>
  <c r="IB144" i="4"/>
  <c r="IB51" i="4"/>
  <c r="IB59" i="4"/>
  <c r="IB55" i="4"/>
  <c r="IB32" i="4"/>
  <c r="IB65" i="4"/>
  <c r="IB76" i="4"/>
  <c r="IB106" i="4"/>
  <c r="IB24" i="4"/>
  <c r="IB94" i="4"/>
  <c r="IB84" i="4"/>
  <c r="IB42" i="4"/>
  <c r="IB105" i="4"/>
  <c r="IB136" i="4"/>
  <c r="IB113" i="4"/>
  <c r="IB67" i="4"/>
  <c r="IB138" i="4"/>
  <c r="IB121" i="4"/>
  <c r="IB93" i="4"/>
  <c r="IB145" i="4"/>
  <c r="IB97" i="4"/>
  <c r="IB107" i="4"/>
  <c r="IB123" i="4"/>
  <c r="IB96" i="4"/>
  <c r="IB142" i="4"/>
  <c r="IB129" i="4"/>
  <c r="IB143" i="4"/>
  <c r="IB85" i="4"/>
  <c r="IB99" i="4"/>
  <c r="IB101" i="4"/>
  <c r="IB41" i="4"/>
  <c r="IB98" i="4"/>
  <c r="IB30" i="4"/>
  <c r="IB15" i="4"/>
  <c r="IB128" i="4"/>
  <c r="IB58" i="4"/>
  <c r="IB140" i="4"/>
  <c r="IB104" i="4"/>
  <c r="IB31" i="4"/>
  <c r="IB135" i="4"/>
  <c r="IB134" i="4"/>
  <c r="IB100" i="4"/>
  <c r="IB130" i="4"/>
  <c r="IB50" i="4"/>
  <c r="IB40" i="4"/>
  <c r="IB118" i="4"/>
  <c r="IB111" i="4"/>
  <c r="IB139" i="4"/>
  <c r="IB23" i="4"/>
  <c r="IB137" i="4"/>
  <c r="IB122" i="4"/>
  <c r="IB132" i="4"/>
  <c r="IB115" i="4"/>
  <c r="IB16" i="4"/>
  <c r="IB95" i="4"/>
  <c r="IB35" i="4"/>
  <c r="IB125" i="4"/>
  <c r="IB117" i="4"/>
  <c r="IB68" i="4"/>
  <c r="IB26" i="4"/>
  <c r="IB81" i="4"/>
  <c r="IB146" i="4"/>
  <c r="IB108" i="4"/>
  <c r="IB172" i="4"/>
  <c r="IB124" i="4"/>
  <c r="IB110" i="4"/>
  <c r="IB12" i="4"/>
  <c r="IB174" i="4"/>
  <c r="IB133" i="4"/>
  <c r="IB116" i="4"/>
  <c r="IB103" i="4"/>
  <c r="IB114" i="4"/>
  <c r="IB89" i="4"/>
  <c r="IB162" i="4"/>
  <c r="IB72" i="4"/>
  <c r="IB13" i="4"/>
  <c r="IB49" i="4"/>
  <c r="IB102" i="4"/>
  <c r="IB127" i="4"/>
  <c r="IB120" i="4"/>
  <c r="IB167" i="4"/>
  <c r="IB141" i="4"/>
  <c r="IB27" i="4"/>
  <c r="IB126" i="4"/>
  <c r="IB109" i="4"/>
  <c r="IB88" i="4"/>
  <c r="IB112" i="4"/>
  <c r="IB131" i="4"/>
  <c r="IB66" i="4"/>
  <c r="IB56" i="4"/>
  <c r="IB119" i="4"/>
  <c r="IB178" i="4"/>
  <c r="IB87" i="4"/>
  <c r="IB158" i="4"/>
  <c r="IB86" i="4"/>
  <c r="IB177" i="4"/>
  <c r="IB159" i="4"/>
  <c r="IB38" i="4"/>
  <c r="IB91" i="4"/>
  <c r="IB57" i="4"/>
  <c r="IB176" i="4"/>
  <c r="IB48" i="4"/>
  <c r="IB90" i="4"/>
  <c r="IB47" i="4"/>
  <c r="IB46" i="4"/>
  <c r="IB92" i="4"/>
  <c r="IB195" i="4"/>
  <c r="IB37" i="4"/>
  <c r="IB36" i="4"/>
  <c r="IB191" i="4"/>
  <c r="IB164" i="4"/>
  <c r="DJ3" i="38"/>
  <c r="DK2" i="38"/>
  <c r="HZ5" i="4"/>
  <c r="ID3" i="4"/>
  <c r="IB149" i="4"/>
  <c r="IB188" i="4"/>
  <c r="IB157" i="4"/>
  <c r="IB190" i="4"/>
  <c r="IB185" i="4"/>
  <c r="IB155" i="4"/>
  <c r="IB183" i="4"/>
  <c r="IB151" i="4"/>
  <c r="IB18" i="4"/>
  <c r="IB29" i="4"/>
  <c r="IB39" i="4"/>
  <c r="IB175" i="4"/>
  <c r="IB187" i="4"/>
  <c r="IB150" i="4"/>
  <c r="IB169" i="4"/>
  <c r="IB14" i="4"/>
  <c r="IB20" i="4"/>
  <c r="IB192" i="4"/>
  <c r="IB21" i="4"/>
  <c r="IB184" i="4"/>
  <c r="IB182" i="4"/>
  <c r="IB194" i="4"/>
  <c r="IB181" i="4"/>
  <c r="IB180" i="4"/>
  <c r="IB147" i="4"/>
  <c r="IB170" i="4"/>
  <c r="IB156" i="4"/>
  <c r="IB28" i="4"/>
  <c r="IB148" i="4"/>
  <c r="IB165" i="4"/>
  <c r="IB193" i="4"/>
  <c r="IB153" i="4"/>
  <c r="IB173" i="4"/>
  <c r="IB186" i="4"/>
  <c r="IB166" i="4"/>
  <c r="IB22" i="4"/>
  <c r="IB10" i="4"/>
  <c r="IB11" i="4"/>
  <c r="IB9" i="4"/>
  <c r="IB161" i="4"/>
  <c r="IB160" i="4"/>
  <c r="IB6" i="4"/>
  <c r="IB163" i="4"/>
  <c r="IB7" i="4"/>
  <c r="IB17" i="4"/>
  <c r="IB189" i="4"/>
  <c r="IB179" i="4"/>
  <c r="IB171" i="4"/>
  <c r="IB154" i="4"/>
  <c r="IB8" i="4"/>
  <c r="IB168" i="4"/>
  <c r="IB152" i="4"/>
  <c r="IB19" i="4"/>
  <c r="BJ3" i="5"/>
  <c r="BK2" i="5"/>
  <c r="CI4" i="25"/>
  <c r="ID199" i="4" l="1"/>
  <c r="ID198" i="4"/>
  <c r="ID64" i="4"/>
  <c r="ID71" i="4"/>
  <c r="ID74" i="4"/>
  <c r="ID79" i="4"/>
  <c r="ID80" i="4"/>
  <c r="ID196" i="4"/>
  <c r="ID197" i="4"/>
  <c r="ID43" i="4"/>
  <c r="ID75" i="4"/>
  <c r="ID25" i="4"/>
  <c r="ID45" i="4"/>
  <c r="ID54" i="4"/>
  <c r="ID53" i="4"/>
  <c r="ID52" i="4"/>
  <c r="ID69" i="4"/>
  <c r="ID78" i="4"/>
  <c r="ID62" i="4"/>
  <c r="ID73" i="4"/>
  <c r="ID34" i="4"/>
  <c r="ID77" i="4"/>
  <c r="ID61" i="4"/>
  <c r="ID70" i="4"/>
  <c r="ID44" i="4"/>
  <c r="ID63" i="4"/>
  <c r="ID59" i="4"/>
  <c r="ID60" i="4"/>
  <c r="ID51" i="4"/>
  <c r="ID42" i="4"/>
  <c r="ID33" i="4"/>
  <c r="ID65" i="4"/>
  <c r="ID82" i="4"/>
  <c r="ID24" i="4"/>
  <c r="ID113" i="4"/>
  <c r="ID55" i="4"/>
  <c r="ID84" i="4"/>
  <c r="ID76" i="4"/>
  <c r="ID144" i="4"/>
  <c r="ID136" i="4"/>
  <c r="ID83" i="4"/>
  <c r="ID94" i="4"/>
  <c r="ID105" i="4"/>
  <c r="ID32" i="4"/>
  <c r="ID106" i="4"/>
  <c r="ID93" i="4"/>
  <c r="ID138" i="4"/>
  <c r="ID107" i="4"/>
  <c r="ID67" i="4"/>
  <c r="ID121" i="4"/>
  <c r="ID142" i="4"/>
  <c r="ID96" i="4"/>
  <c r="ID145" i="4"/>
  <c r="ID123" i="4"/>
  <c r="ID97" i="4"/>
  <c r="ID85" i="4"/>
  <c r="ID143" i="4"/>
  <c r="ID129" i="4"/>
  <c r="ID99" i="4"/>
  <c r="ID98" i="4"/>
  <c r="ID41" i="4"/>
  <c r="ID30" i="4"/>
  <c r="ID15" i="4"/>
  <c r="ID101" i="4"/>
  <c r="ID128" i="4"/>
  <c r="ID104" i="4"/>
  <c r="ID100" i="4"/>
  <c r="ID31" i="4"/>
  <c r="ID58" i="4"/>
  <c r="ID135" i="4"/>
  <c r="ID140" i="4"/>
  <c r="ID40" i="4"/>
  <c r="ID50" i="4"/>
  <c r="ID118" i="4"/>
  <c r="ID130" i="4"/>
  <c r="ID95" i="4"/>
  <c r="ID111" i="4"/>
  <c r="ID139" i="4"/>
  <c r="ID115" i="4"/>
  <c r="ID134" i="4"/>
  <c r="ID133" i="4"/>
  <c r="ID122" i="4"/>
  <c r="ID16" i="4"/>
  <c r="ID137" i="4"/>
  <c r="ID23" i="4"/>
  <c r="ID116" i="4"/>
  <c r="ID132" i="4"/>
  <c r="ID35" i="4"/>
  <c r="ID26" i="4"/>
  <c r="ID172" i="4"/>
  <c r="ID110" i="4"/>
  <c r="ID124" i="4"/>
  <c r="ID117" i="4"/>
  <c r="ID174" i="4"/>
  <c r="ID108" i="4"/>
  <c r="ID68" i="4"/>
  <c r="ID146" i="4"/>
  <c r="ID125" i="4"/>
  <c r="ID12" i="4"/>
  <c r="ID81" i="4"/>
  <c r="ID162" i="4"/>
  <c r="ID27" i="4"/>
  <c r="ID103" i="4"/>
  <c r="ID13" i="4"/>
  <c r="ID102" i="4"/>
  <c r="ID72" i="4"/>
  <c r="ID89" i="4"/>
  <c r="ID49" i="4"/>
  <c r="ID56" i="4"/>
  <c r="ID131" i="4"/>
  <c r="ID66" i="4"/>
  <c r="ID126" i="4"/>
  <c r="ID119" i="4"/>
  <c r="ID114" i="4"/>
  <c r="ID120" i="4"/>
  <c r="ID141" i="4"/>
  <c r="ID109" i="4"/>
  <c r="ID127" i="4"/>
  <c r="ID177" i="4"/>
  <c r="ID159" i="4"/>
  <c r="ID158" i="4"/>
  <c r="ID178" i="4"/>
  <c r="ID46" i="4"/>
  <c r="ID195" i="4"/>
  <c r="ID88" i="4"/>
  <c r="ID112" i="4"/>
  <c r="ID90" i="4"/>
  <c r="ID57" i="4"/>
  <c r="ID47" i="4"/>
  <c r="ID167" i="4"/>
  <c r="ID91" i="4"/>
  <c r="ID86" i="4"/>
  <c r="ID48" i="4"/>
  <c r="ID36" i="4"/>
  <c r="ID191" i="4"/>
  <c r="ID176" i="4"/>
  <c r="ID87" i="4"/>
  <c r="ID92" i="4"/>
  <c r="ID38" i="4"/>
  <c r="ID164" i="4"/>
  <c r="ID37" i="4"/>
  <c r="DK3" i="38"/>
  <c r="DL2" i="38"/>
  <c r="IF3" i="4"/>
  <c r="ID189" i="4"/>
  <c r="ID179" i="4"/>
  <c r="ID152" i="4"/>
  <c r="ID151" i="4"/>
  <c r="ID163" i="4"/>
  <c r="ID170" i="4"/>
  <c r="ID190" i="4"/>
  <c r="ID182" i="4"/>
  <c r="ID188" i="4"/>
  <c r="ID10" i="4"/>
  <c r="ID29" i="4"/>
  <c r="ID181" i="4"/>
  <c r="ID155" i="4"/>
  <c r="ID28" i="4"/>
  <c r="ID8" i="4"/>
  <c r="ID19" i="4"/>
  <c r="ID175" i="4"/>
  <c r="ID147" i="4"/>
  <c r="ID21" i="4"/>
  <c r="ID166" i="4"/>
  <c r="ID192" i="4"/>
  <c r="ID157" i="4"/>
  <c r="ID186" i="4"/>
  <c r="ID39" i="4"/>
  <c r="ID22" i="4"/>
  <c r="ID173" i="4"/>
  <c r="ID194" i="4"/>
  <c r="ID180" i="4"/>
  <c r="ID149" i="4"/>
  <c r="ID154" i="4"/>
  <c r="ID18" i="4"/>
  <c r="ID168" i="4"/>
  <c r="ID153" i="4"/>
  <c r="ID193" i="4"/>
  <c r="ID20" i="4"/>
  <c r="ID185" i="4"/>
  <c r="ID150" i="4"/>
  <c r="ID187" i="4"/>
  <c r="ID11" i="4"/>
  <c r="ID160" i="4"/>
  <c r="ID169" i="4"/>
  <c r="ID6" i="4"/>
  <c r="ID148" i="4"/>
  <c r="ID171" i="4"/>
  <c r="ID17" i="4"/>
  <c r="ID9" i="4"/>
  <c r="ID183" i="4"/>
  <c r="ID7" i="4"/>
  <c r="ID161" i="4"/>
  <c r="ID156" i="4"/>
  <c r="ID14" i="4"/>
  <c r="ID165" i="4"/>
  <c r="ID184" i="4"/>
  <c r="IB5" i="4"/>
  <c r="BK3" i="5"/>
  <c r="BL2" i="5"/>
  <c r="IF199" i="4" l="1"/>
  <c r="IF198" i="4"/>
  <c r="IF64" i="4"/>
  <c r="IF71" i="4"/>
  <c r="IF74" i="4"/>
  <c r="IF79" i="4"/>
  <c r="IF80" i="4"/>
  <c r="IF197" i="4"/>
  <c r="IF196" i="4"/>
  <c r="IF43" i="4"/>
  <c r="IF25" i="4"/>
  <c r="IF75" i="4"/>
  <c r="IF53" i="4"/>
  <c r="IF45" i="4"/>
  <c r="IF62" i="4"/>
  <c r="IF52" i="4"/>
  <c r="IF73" i="4"/>
  <c r="IF69" i="4"/>
  <c r="IF70" i="4"/>
  <c r="IF54" i="4"/>
  <c r="IF34" i="4"/>
  <c r="IF61" i="4"/>
  <c r="IF77" i="4"/>
  <c r="IF78" i="4"/>
  <c r="IF63" i="4"/>
  <c r="IF44" i="4"/>
  <c r="IF60" i="4"/>
  <c r="IF51" i="4"/>
  <c r="IF83" i="4"/>
  <c r="IF42" i="4"/>
  <c r="IF55" i="4"/>
  <c r="IF84" i="4"/>
  <c r="IF32" i="4"/>
  <c r="IF59" i="4"/>
  <c r="IF33" i="4"/>
  <c r="IF82" i="4"/>
  <c r="IF144" i="4"/>
  <c r="IF106" i="4"/>
  <c r="IF105" i="4"/>
  <c r="IF94" i="4"/>
  <c r="IF24" i="4"/>
  <c r="IF76" i="4"/>
  <c r="IF113" i="4"/>
  <c r="IF136" i="4"/>
  <c r="IF65" i="4"/>
  <c r="IF138" i="4"/>
  <c r="IF93" i="4"/>
  <c r="IF107" i="4"/>
  <c r="IF145" i="4"/>
  <c r="IF121" i="4"/>
  <c r="IF142" i="4"/>
  <c r="IF67" i="4"/>
  <c r="IF97" i="4"/>
  <c r="IF96" i="4"/>
  <c r="IF123" i="4"/>
  <c r="IF129" i="4"/>
  <c r="IF85" i="4"/>
  <c r="IF143" i="4"/>
  <c r="IF98" i="4"/>
  <c r="IF30" i="4"/>
  <c r="IF101" i="4"/>
  <c r="IF99" i="4"/>
  <c r="IF15" i="4"/>
  <c r="IF128" i="4"/>
  <c r="IF41" i="4"/>
  <c r="IF100" i="4"/>
  <c r="IF104" i="4"/>
  <c r="IF134" i="4"/>
  <c r="IF140" i="4"/>
  <c r="IF130" i="4"/>
  <c r="IF31" i="4"/>
  <c r="IF118" i="4"/>
  <c r="IF95" i="4"/>
  <c r="IF40" i="4"/>
  <c r="IF111" i="4"/>
  <c r="IF122" i="4"/>
  <c r="IF58" i="4"/>
  <c r="IF23" i="4"/>
  <c r="IF133" i="4"/>
  <c r="IF16" i="4"/>
  <c r="IF50" i="4"/>
  <c r="IF139" i="4"/>
  <c r="IF115" i="4"/>
  <c r="IF12" i="4"/>
  <c r="IF135" i="4"/>
  <c r="IF132" i="4"/>
  <c r="IF68" i="4"/>
  <c r="IF27" i="4"/>
  <c r="IF116" i="4"/>
  <c r="IF125" i="4"/>
  <c r="IF117" i="4"/>
  <c r="IF124" i="4"/>
  <c r="IF35" i="4"/>
  <c r="IF146" i="4"/>
  <c r="IF26" i="4"/>
  <c r="IF108" i="4"/>
  <c r="IF172" i="4"/>
  <c r="IF174" i="4"/>
  <c r="IF114" i="4"/>
  <c r="IF110" i="4"/>
  <c r="IF126" i="4"/>
  <c r="IF81" i="4"/>
  <c r="IF162" i="4"/>
  <c r="IF102" i="4"/>
  <c r="IF56" i="4"/>
  <c r="IF137" i="4"/>
  <c r="IF127" i="4"/>
  <c r="IF167" i="4"/>
  <c r="IF131" i="4"/>
  <c r="IF49" i="4"/>
  <c r="IF89" i="4"/>
  <c r="IF88" i="4"/>
  <c r="IF109" i="4"/>
  <c r="IF91" i="4"/>
  <c r="IF90" i="4"/>
  <c r="IF66" i="4"/>
  <c r="IF72" i="4"/>
  <c r="IF13" i="4"/>
  <c r="IF103" i="4"/>
  <c r="IF119" i="4"/>
  <c r="IF112" i="4"/>
  <c r="IF178" i="4"/>
  <c r="IF177" i="4"/>
  <c r="IF159" i="4"/>
  <c r="IF176" i="4"/>
  <c r="IF158" i="4"/>
  <c r="IF87" i="4"/>
  <c r="IF141" i="4"/>
  <c r="IF38" i="4"/>
  <c r="IF92" i="4"/>
  <c r="IF48" i="4"/>
  <c r="IF195" i="4"/>
  <c r="IF86" i="4"/>
  <c r="IF36" i="4"/>
  <c r="IF47" i="4"/>
  <c r="IF46" i="4"/>
  <c r="IF164" i="4"/>
  <c r="IF120" i="4"/>
  <c r="IF191" i="4"/>
  <c r="IF37" i="4"/>
  <c r="IF57" i="4"/>
  <c r="DL3" i="38"/>
  <c r="DM2" i="38"/>
  <c r="ID5" i="4"/>
  <c r="IH3" i="4"/>
  <c r="IF21" i="4"/>
  <c r="IF163" i="4"/>
  <c r="IF156" i="4"/>
  <c r="IF6" i="4"/>
  <c r="IF29" i="4"/>
  <c r="IF147" i="4"/>
  <c r="IF188" i="4"/>
  <c r="IF169" i="4"/>
  <c r="IF157" i="4"/>
  <c r="IF155" i="4"/>
  <c r="IF148" i="4"/>
  <c r="IF189" i="4"/>
  <c r="IF192" i="4"/>
  <c r="IF150" i="4"/>
  <c r="IF28" i="4"/>
  <c r="IF154" i="4"/>
  <c r="IF10" i="4"/>
  <c r="IF185" i="4"/>
  <c r="IF173" i="4"/>
  <c r="IF171" i="4"/>
  <c r="IF181" i="4"/>
  <c r="IF180" i="4"/>
  <c r="IF9" i="4"/>
  <c r="IF20" i="4"/>
  <c r="IF19" i="4"/>
  <c r="IF165" i="4"/>
  <c r="IF190" i="4"/>
  <c r="IF18" i="4"/>
  <c r="IF39" i="4"/>
  <c r="IF193" i="4"/>
  <c r="IF151" i="4"/>
  <c r="IF22" i="4"/>
  <c r="IF11" i="4"/>
  <c r="IF183" i="4"/>
  <c r="IF161" i="4"/>
  <c r="IF194" i="4"/>
  <c r="IF149" i="4"/>
  <c r="IF168" i="4"/>
  <c r="IF166" i="4"/>
  <c r="IF8" i="4"/>
  <c r="IF160" i="4"/>
  <c r="IF186" i="4"/>
  <c r="IF170" i="4"/>
  <c r="IF152" i="4"/>
  <c r="IF14" i="4"/>
  <c r="IF175" i="4"/>
  <c r="IF7" i="4"/>
  <c r="IF179" i="4"/>
  <c r="IF17" i="4"/>
  <c r="IF182" i="4"/>
  <c r="IF153" i="4"/>
  <c r="IF187" i="4"/>
  <c r="IF184" i="4"/>
  <c r="BL3" i="5"/>
  <c r="BM2" i="5"/>
  <c r="IH199" i="4" l="1"/>
  <c r="IH198" i="4"/>
  <c r="IH64" i="4"/>
  <c r="IH71" i="4"/>
  <c r="IH74" i="4"/>
  <c r="IH79" i="4"/>
  <c r="IH80" i="4"/>
  <c r="IH197" i="4"/>
  <c r="IH196" i="4"/>
  <c r="IH75" i="4"/>
  <c r="IH43" i="4"/>
  <c r="IH25" i="4"/>
  <c r="IH53" i="4"/>
  <c r="IH54" i="4"/>
  <c r="IH45" i="4"/>
  <c r="IH52" i="4"/>
  <c r="IH61" i="4"/>
  <c r="IH62" i="4"/>
  <c r="IH78" i="4"/>
  <c r="IH69" i="4"/>
  <c r="IH77" i="4"/>
  <c r="IH34" i="4"/>
  <c r="IH70" i="4"/>
  <c r="IH63" i="4"/>
  <c r="IH73" i="4"/>
  <c r="IH44" i="4"/>
  <c r="IH60" i="4"/>
  <c r="IH51" i="4"/>
  <c r="IH42" i="4"/>
  <c r="IH59" i="4"/>
  <c r="IH82" i="4"/>
  <c r="IH65" i="4"/>
  <c r="IH84" i="4"/>
  <c r="IH33" i="4"/>
  <c r="IH106" i="4"/>
  <c r="IH83" i="4"/>
  <c r="IH24" i="4"/>
  <c r="IH105" i="4"/>
  <c r="IH32" i="4"/>
  <c r="IH144" i="4"/>
  <c r="IH136" i="4"/>
  <c r="IH94" i="4"/>
  <c r="IH113" i="4"/>
  <c r="IH76" i="4"/>
  <c r="IH55" i="4"/>
  <c r="IH93" i="4"/>
  <c r="IH145" i="4"/>
  <c r="IH138" i="4"/>
  <c r="IH67" i="4"/>
  <c r="IH121" i="4"/>
  <c r="IH107" i="4"/>
  <c r="IH96" i="4"/>
  <c r="IH97" i="4"/>
  <c r="IH142" i="4"/>
  <c r="IH85" i="4"/>
  <c r="IH123" i="4"/>
  <c r="IH98" i="4"/>
  <c r="IH99" i="4"/>
  <c r="IH30" i="4"/>
  <c r="IH129" i="4"/>
  <c r="IH101" i="4"/>
  <c r="IH31" i="4"/>
  <c r="IH128" i="4"/>
  <c r="IH58" i="4"/>
  <c r="IH41" i="4"/>
  <c r="IH100" i="4"/>
  <c r="IH143" i="4"/>
  <c r="IH104" i="4"/>
  <c r="IH140" i="4"/>
  <c r="IH15" i="4"/>
  <c r="IH135" i="4"/>
  <c r="IH40" i="4"/>
  <c r="IH50" i="4"/>
  <c r="IH134" i="4"/>
  <c r="IH118" i="4"/>
  <c r="IH130" i="4"/>
  <c r="IH23" i="4"/>
  <c r="IH133" i="4"/>
  <c r="IH111" i="4"/>
  <c r="IH139" i="4"/>
  <c r="IH122" i="4"/>
  <c r="IH95" i="4"/>
  <c r="IH132" i="4"/>
  <c r="IH16" i="4"/>
  <c r="IH137" i="4"/>
  <c r="IH115" i="4"/>
  <c r="IH26" i="4"/>
  <c r="IH27" i="4"/>
  <c r="IH116" i="4"/>
  <c r="IH35" i="4"/>
  <c r="IH125" i="4"/>
  <c r="IH117" i="4"/>
  <c r="IH162" i="4"/>
  <c r="IH103" i="4"/>
  <c r="IH174" i="4"/>
  <c r="IH110" i="4"/>
  <c r="IH68" i="4"/>
  <c r="IH172" i="4"/>
  <c r="IH108" i="4"/>
  <c r="IH72" i="4"/>
  <c r="IH12" i="4"/>
  <c r="IH13" i="4"/>
  <c r="IH126" i="4"/>
  <c r="IH102" i="4"/>
  <c r="IH146" i="4"/>
  <c r="IH88" i="4"/>
  <c r="IH127" i="4"/>
  <c r="IH81" i="4"/>
  <c r="IH114" i="4"/>
  <c r="IH167" i="4"/>
  <c r="IH89" i="4"/>
  <c r="IH120" i="4"/>
  <c r="IH56" i="4"/>
  <c r="IH112" i="4"/>
  <c r="IH90" i="4"/>
  <c r="IH141" i="4"/>
  <c r="IH66" i="4"/>
  <c r="IH124" i="4"/>
  <c r="IH131" i="4"/>
  <c r="IH49" i="4"/>
  <c r="IH91" i="4"/>
  <c r="IH119" i="4"/>
  <c r="IH177" i="4"/>
  <c r="IH159" i="4"/>
  <c r="IH158" i="4"/>
  <c r="IH48" i="4"/>
  <c r="IH92" i="4"/>
  <c r="IH109" i="4"/>
  <c r="IH176" i="4"/>
  <c r="IH87" i="4"/>
  <c r="IH178" i="4"/>
  <c r="IH47" i="4"/>
  <c r="IH86" i="4"/>
  <c r="IH57" i="4"/>
  <c r="IH46" i="4"/>
  <c r="IH195" i="4"/>
  <c r="IH36" i="4"/>
  <c r="IH191" i="4"/>
  <c r="IH38" i="4"/>
  <c r="IH164" i="4"/>
  <c r="IH37" i="4"/>
  <c r="DM3" i="38"/>
  <c r="DN2" i="38"/>
  <c r="IF5" i="4"/>
  <c r="IJ3" i="4"/>
  <c r="IH168" i="4"/>
  <c r="IH152" i="4"/>
  <c r="IH28" i="4"/>
  <c r="IH14" i="4"/>
  <c r="IH160" i="4"/>
  <c r="IH10" i="4"/>
  <c r="IH180" i="4"/>
  <c r="IH185" i="4"/>
  <c r="IH173" i="4"/>
  <c r="IH11" i="4"/>
  <c r="IH183" i="4"/>
  <c r="IH153" i="4"/>
  <c r="IH165" i="4"/>
  <c r="IH190" i="4"/>
  <c r="IH184" i="4"/>
  <c r="IH157" i="4"/>
  <c r="IH182" i="4"/>
  <c r="IH22" i="4"/>
  <c r="IH18" i="4"/>
  <c r="IH29" i="4"/>
  <c r="IH166" i="4"/>
  <c r="IH181" i="4"/>
  <c r="IH179" i="4"/>
  <c r="IH149" i="4"/>
  <c r="IH175" i="4"/>
  <c r="IH151" i="4"/>
  <c r="IH154" i="4"/>
  <c r="IH156" i="4"/>
  <c r="IH161" i="4"/>
  <c r="IH155" i="4"/>
  <c r="IH20" i="4"/>
  <c r="IH193" i="4"/>
  <c r="IH19" i="4"/>
  <c r="IH189" i="4"/>
  <c r="IH150" i="4"/>
  <c r="IH21" i="4"/>
  <c r="IH171" i="4"/>
  <c r="IH186" i="4"/>
  <c r="IH188" i="4"/>
  <c r="IH148" i="4"/>
  <c r="IH192" i="4"/>
  <c r="IH163" i="4"/>
  <c r="IH8" i="4"/>
  <c r="IH7" i="4"/>
  <c r="IH170" i="4"/>
  <c r="IH169" i="4"/>
  <c r="IH187" i="4"/>
  <c r="IH17" i="4"/>
  <c r="IH147" i="4"/>
  <c r="IH9" i="4"/>
  <c r="IH39" i="4"/>
  <c r="IH194" i="4"/>
  <c r="IH6" i="4"/>
  <c r="BM3" i="5"/>
  <c r="BN2" i="5"/>
  <c r="IJ199" i="4" l="1"/>
  <c r="IJ198" i="4"/>
  <c r="IJ79" i="4"/>
  <c r="IJ80" i="4"/>
  <c r="IJ64" i="4"/>
  <c r="IJ71" i="4"/>
  <c r="IJ74" i="4"/>
  <c r="IJ197" i="4"/>
  <c r="IJ196" i="4"/>
  <c r="IJ43" i="4"/>
  <c r="IJ25" i="4"/>
  <c r="IJ75" i="4"/>
  <c r="IJ53" i="4"/>
  <c r="IJ52" i="4"/>
  <c r="IJ54" i="4"/>
  <c r="IJ45" i="4"/>
  <c r="IJ69" i="4"/>
  <c r="IJ78" i="4"/>
  <c r="IJ61" i="4"/>
  <c r="IJ70" i="4"/>
  <c r="IJ73" i="4"/>
  <c r="IJ34" i="4"/>
  <c r="IJ77" i="4"/>
  <c r="IJ44" i="4"/>
  <c r="IJ63" i="4"/>
  <c r="IJ62" i="4"/>
  <c r="IJ51" i="4"/>
  <c r="IJ60" i="4"/>
  <c r="IJ59" i="4"/>
  <c r="IJ65" i="4"/>
  <c r="IJ55" i="4"/>
  <c r="IJ32" i="4"/>
  <c r="IJ33" i="4"/>
  <c r="IJ82" i="4"/>
  <c r="IJ84" i="4"/>
  <c r="IJ24" i="4"/>
  <c r="IJ76" i="4"/>
  <c r="IJ144" i="4"/>
  <c r="IJ105" i="4"/>
  <c r="IJ42" i="4"/>
  <c r="IJ136" i="4"/>
  <c r="IJ94" i="4"/>
  <c r="IJ83" i="4"/>
  <c r="IJ106" i="4"/>
  <c r="IJ113" i="4"/>
  <c r="IJ93" i="4"/>
  <c r="IJ67" i="4"/>
  <c r="IJ138" i="4"/>
  <c r="IJ145" i="4"/>
  <c r="IJ107" i="4"/>
  <c r="IJ121" i="4"/>
  <c r="IJ97" i="4"/>
  <c r="IJ123" i="4"/>
  <c r="IJ96" i="4"/>
  <c r="IJ129" i="4"/>
  <c r="IJ85" i="4"/>
  <c r="IJ99" i="4"/>
  <c r="IJ142" i="4"/>
  <c r="IJ143" i="4"/>
  <c r="IJ98" i="4"/>
  <c r="IJ101" i="4"/>
  <c r="IJ128" i="4"/>
  <c r="IJ31" i="4"/>
  <c r="IJ41" i="4"/>
  <c r="IJ104" i="4"/>
  <c r="IJ140" i="4"/>
  <c r="IJ100" i="4"/>
  <c r="IJ15" i="4"/>
  <c r="IJ58" i="4"/>
  <c r="IJ134" i="4"/>
  <c r="IJ40" i="4"/>
  <c r="IJ50" i="4"/>
  <c r="IJ135" i="4"/>
  <c r="IJ95" i="4"/>
  <c r="IJ30" i="4"/>
  <c r="IJ118" i="4"/>
  <c r="IJ130" i="4"/>
  <c r="IJ23" i="4"/>
  <c r="IJ133" i="4"/>
  <c r="IJ122" i="4"/>
  <c r="IJ111" i="4"/>
  <c r="IJ139" i="4"/>
  <c r="IJ132" i="4"/>
  <c r="IJ16" i="4"/>
  <c r="IJ115" i="4"/>
  <c r="IJ137" i="4"/>
  <c r="IJ27" i="4"/>
  <c r="IJ68" i="4"/>
  <c r="IJ35" i="4"/>
  <c r="IJ116" i="4"/>
  <c r="IJ12" i="4"/>
  <c r="IJ172" i="4"/>
  <c r="IJ110" i="4"/>
  <c r="IJ81" i="4"/>
  <c r="IJ108" i="4"/>
  <c r="IJ117" i="4"/>
  <c r="IJ174" i="4"/>
  <c r="IJ162" i="4"/>
  <c r="IJ125" i="4"/>
  <c r="IJ146" i="4"/>
  <c r="IJ26" i="4"/>
  <c r="IJ88" i="4"/>
  <c r="IJ126" i="4"/>
  <c r="IJ49" i="4"/>
  <c r="IJ120" i="4"/>
  <c r="IJ103" i="4"/>
  <c r="IJ13" i="4"/>
  <c r="IJ127" i="4"/>
  <c r="IJ89" i="4"/>
  <c r="IJ114" i="4"/>
  <c r="IJ102" i="4"/>
  <c r="IJ124" i="4"/>
  <c r="IJ167" i="4"/>
  <c r="IJ119" i="4"/>
  <c r="IJ56" i="4"/>
  <c r="IJ141" i="4"/>
  <c r="IJ91" i="4"/>
  <c r="IJ109" i="4"/>
  <c r="IJ87" i="4"/>
  <c r="IJ57" i="4"/>
  <c r="IJ72" i="4"/>
  <c r="IJ90" i="4"/>
  <c r="IJ159" i="4"/>
  <c r="IJ112" i="4"/>
  <c r="IJ178" i="4"/>
  <c r="IJ48" i="4"/>
  <c r="IJ37" i="4"/>
  <c r="IJ158" i="4"/>
  <c r="IJ176" i="4"/>
  <c r="IJ36" i="4"/>
  <c r="IJ164" i="4"/>
  <c r="IJ131" i="4"/>
  <c r="IJ92" i="4"/>
  <c r="IJ38" i="4"/>
  <c r="IJ191" i="4"/>
  <c r="IJ66" i="4"/>
  <c r="IJ177" i="4"/>
  <c r="IJ46" i="4"/>
  <c r="IJ195" i="4"/>
  <c r="IJ86" i="4"/>
  <c r="IJ47" i="4"/>
  <c r="DN3" i="38"/>
  <c r="DO2" i="38"/>
  <c r="IH5" i="4"/>
  <c r="IL3" i="4"/>
  <c r="IJ156" i="4"/>
  <c r="IJ168" i="4"/>
  <c r="IJ20" i="4"/>
  <c r="IJ8" i="4"/>
  <c r="IJ6" i="4"/>
  <c r="IJ175" i="4"/>
  <c r="IJ166" i="4"/>
  <c r="IJ184" i="4"/>
  <c r="IJ153" i="4"/>
  <c r="IJ190" i="4"/>
  <c r="IJ21" i="4"/>
  <c r="IJ17" i="4"/>
  <c r="IJ7" i="4"/>
  <c r="IJ147" i="4"/>
  <c r="IJ173" i="4"/>
  <c r="IJ182" i="4"/>
  <c r="IJ14" i="4"/>
  <c r="IJ11" i="4"/>
  <c r="IJ179" i="4"/>
  <c r="IJ169" i="4"/>
  <c r="IJ150" i="4"/>
  <c r="IJ149" i="4"/>
  <c r="IJ181" i="4"/>
  <c r="IJ29" i="4"/>
  <c r="IJ194" i="4"/>
  <c r="IJ188" i="4"/>
  <c r="IJ192" i="4"/>
  <c r="IJ151" i="4"/>
  <c r="IJ22" i="4"/>
  <c r="IJ39" i="4"/>
  <c r="IJ185" i="4"/>
  <c r="IJ18" i="4"/>
  <c r="IJ189" i="4"/>
  <c r="IJ10" i="4"/>
  <c r="IJ9" i="4"/>
  <c r="IJ170" i="4"/>
  <c r="IJ180" i="4"/>
  <c r="IJ19" i="4"/>
  <c r="IJ157" i="4"/>
  <c r="IJ183" i="4"/>
  <c r="IJ165" i="4"/>
  <c r="IJ152" i="4"/>
  <c r="IJ193" i="4"/>
  <c r="IJ155" i="4"/>
  <c r="IJ187" i="4"/>
  <c r="IJ171" i="4"/>
  <c r="IJ186" i="4"/>
  <c r="IJ160" i="4"/>
  <c r="IJ148" i="4"/>
  <c r="IJ161" i="4"/>
  <c r="IJ28" i="4"/>
  <c r="IJ163" i="4"/>
  <c r="IJ154" i="4"/>
  <c r="BO2" i="5"/>
  <c r="BN3" i="5"/>
  <c r="IL199" i="4" l="1"/>
  <c r="IL198" i="4"/>
  <c r="IL64" i="4"/>
  <c r="IL79" i="4"/>
  <c r="IL80" i="4"/>
  <c r="IL71" i="4"/>
  <c r="IL74" i="4"/>
  <c r="IL197" i="4"/>
  <c r="IL196" i="4"/>
  <c r="IL75" i="4"/>
  <c r="IL43" i="4"/>
  <c r="IL25" i="4"/>
  <c r="IL54" i="4"/>
  <c r="IL45" i="4"/>
  <c r="IL52" i="4"/>
  <c r="IL62" i="4"/>
  <c r="IL53" i="4"/>
  <c r="IL70" i="4"/>
  <c r="IL61" i="4"/>
  <c r="IL78" i="4"/>
  <c r="IL69" i="4"/>
  <c r="IL63" i="4"/>
  <c r="IL73" i="4"/>
  <c r="IL34" i="4"/>
  <c r="IL44" i="4"/>
  <c r="IL77" i="4"/>
  <c r="IL42" i="4"/>
  <c r="IL33" i="4"/>
  <c r="IL60" i="4"/>
  <c r="IL65" i="4"/>
  <c r="IL83" i="4"/>
  <c r="IL32" i="4"/>
  <c r="IL51" i="4"/>
  <c r="IL59" i="4"/>
  <c r="IL82" i="4"/>
  <c r="IL144" i="4"/>
  <c r="IL24" i="4"/>
  <c r="IL76" i="4"/>
  <c r="IL106" i="4"/>
  <c r="IL113" i="4"/>
  <c r="IL84" i="4"/>
  <c r="IL105" i="4"/>
  <c r="IL55" i="4"/>
  <c r="IL94" i="4"/>
  <c r="IL136" i="4"/>
  <c r="IL67" i="4"/>
  <c r="IL107" i="4"/>
  <c r="IL145" i="4"/>
  <c r="IL138" i="4"/>
  <c r="IL123" i="4"/>
  <c r="IL97" i="4"/>
  <c r="IL142" i="4"/>
  <c r="IL121" i="4"/>
  <c r="IL85" i="4"/>
  <c r="IL129" i="4"/>
  <c r="IL93" i="4"/>
  <c r="IL143" i="4"/>
  <c r="IL99" i="4"/>
  <c r="IL96" i="4"/>
  <c r="IL98" i="4"/>
  <c r="IL41" i="4"/>
  <c r="IL101" i="4"/>
  <c r="IL100" i="4"/>
  <c r="IL31" i="4"/>
  <c r="IL58" i="4"/>
  <c r="IL128" i="4"/>
  <c r="IL30" i="4"/>
  <c r="IL15" i="4"/>
  <c r="IL134" i="4"/>
  <c r="IL135" i="4"/>
  <c r="IL50" i="4"/>
  <c r="IL140" i="4"/>
  <c r="IL118" i="4"/>
  <c r="IL95" i="4"/>
  <c r="IL40" i="4"/>
  <c r="IL130" i="4"/>
  <c r="IL104" i="4"/>
  <c r="IL133" i="4"/>
  <c r="IL111" i="4"/>
  <c r="IL139" i="4"/>
  <c r="IL137" i="4"/>
  <c r="IL122" i="4"/>
  <c r="IL115" i="4"/>
  <c r="IL23" i="4"/>
  <c r="IL16" i="4"/>
  <c r="IL125" i="4"/>
  <c r="IL117" i="4"/>
  <c r="IL116" i="4"/>
  <c r="IL68" i="4"/>
  <c r="IL27" i="4"/>
  <c r="IL81" i="4"/>
  <c r="IL103" i="4"/>
  <c r="IL72" i="4"/>
  <c r="IL26" i="4"/>
  <c r="IL146" i="4"/>
  <c r="IL174" i="4"/>
  <c r="IL108" i="4"/>
  <c r="IL132" i="4"/>
  <c r="IL172" i="4"/>
  <c r="IL110" i="4"/>
  <c r="IL114" i="4"/>
  <c r="IL124" i="4"/>
  <c r="IL12" i="4"/>
  <c r="IL127" i="4"/>
  <c r="IL56" i="4"/>
  <c r="IL120" i="4"/>
  <c r="IL89" i="4"/>
  <c r="IL126" i="4"/>
  <c r="IL13" i="4"/>
  <c r="IL88" i="4"/>
  <c r="IL167" i="4"/>
  <c r="IL141" i="4"/>
  <c r="IL91" i="4"/>
  <c r="IL112" i="4"/>
  <c r="IL35" i="4"/>
  <c r="IL119" i="4"/>
  <c r="IL49" i="4"/>
  <c r="IL66" i="4"/>
  <c r="IL90" i="4"/>
  <c r="IL109" i="4"/>
  <c r="IL102" i="4"/>
  <c r="IL87" i="4"/>
  <c r="IL176" i="4"/>
  <c r="IL46" i="4"/>
  <c r="IL86" i="4"/>
  <c r="IL131" i="4"/>
  <c r="IL47" i="4"/>
  <c r="IL92" i="4"/>
  <c r="IL158" i="4"/>
  <c r="IL38" i="4"/>
  <c r="IL37" i="4"/>
  <c r="IL36" i="4"/>
  <c r="IL195" i="4"/>
  <c r="IL177" i="4"/>
  <c r="IL178" i="4"/>
  <c r="IL162" i="4"/>
  <c r="IL164" i="4"/>
  <c r="IL57" i="4"/>
  <c r="IL48" i="4"/>
  <c r="IL191" i="4"/>
  <c r="IL159" i="4"/>
  <c r="DO3" i="38"/>
  <c r="DP2" i="38"/>
  <c r="IJ5" i="4"/>
  <c r="IN3" i="4"/>
  <c r="IL165" i="4"/>
  <c r="IL152" i="4"/>
  <c r="IL184" i="4"/>
  <c r="IL153" i="4"/>
  <c r="IL147" i="4"/>
  <c r="IL155" i="4"/>
  <c r="IL14" i="4"/>
  <c r="IL18" i="4"/>
  <c r="IL170" i="4"/>
  <c r="IL163" i="4"/>
  <c r="IL7" i="4"/>
  <c r="IL28" i="4"/>
  <c r="IL188" i="4"/>
  <c r="IL20" i="4"/>
  <c r="IL9" i="4"/>
  <c r="IL194" i="4"/>
  <c r="IL187" i="4"/>
  <c r="IL179" i="4"/>
  <c r="IL183" i="4"/>
  <c r="IL175" i="4"/>
  <c r="IL150" i="4"/>
  <c r="IL154" i="4"/>
  <c r="IL156" i="4"/>
  <c r="IL29" i="4"/>
  <c r="IL19" i="4"/>
  <c r="IL171" i="4"/>
  <c r="IL189" i="4"/>
  <c r="IL185" i="4"/>
  <c r="IL11" i="4"/>
  <c r="IL151" i="4"/>
  <c r="IL160" i="4"/>
  <c r="IL193" i="4"/>
  <c r="IL157" i="4"/>
  <c r="IL173" i="4"/>
  <c r="IL17" i="4"/>
  <c r="IL6" i="4"/>
  <c r="IL192" i="4"/>
  <c r="IL148" i="4"/>
  <c r="IL180" i="4"/>
  <c r="IL186" i="4"/>
  <c r="IL21" i="4"/>
  <c r="IL149" i="4"/>
  <c r="IL10" i="4"/>
  <c r="IL166" i="4"/>
  <c r="IL39" i="4"/>
  <c r="IL182" i="4"/>
  <c r="IL168" i="4"/>
  <c r="IL8" i="4"/>
  <c r="IL190" i="4"/>
  <c r="IL22" i="4"/>
  <c r="IL181" i="4"/>
  <c r="IL169" i="4"/>
  <c r="IL161" i="4"/>
  <c r="BO3" i="5"/>
  <c r="BP2" i="5"/>
  <c r="IN199" i="4" l="1"/>
  <c r="IN198" i="4"/>
  <c r="IN71" i="4"/>
  <c r="IN74" i="4"/>
  <c r="IN79" i="4"/>
  <c r="IN80" i="4"/>
  <c r="IN64" i="4"/>
  <c r="IN197" i="4"/>
  <c r="IN196" i="4"/>
  <c r="IN75" i="4"/>
  <c r="IN25" i="4"/>
  <c r="IN43" i="4"/>
  <c r="IN45" i="4"/>
  <c r="IN52" i="4"/>
  <c r="IN54" i="4"/>
  <c r="IN62" i="4"/>
  <c r="IN53" i="4"/>
  <c r="IN69" i="4"/>
  <c r="IN78" i="4"/>
  <c r="IN34" i="4"/>
  <c r="IN77" i="4"/>
  <c r="IN63" i="4"/>
  <c r="IN44" i="4"/>
  <c r="IN73" i="4"/>
  <c r="IN61" i="4"/>
  <c r="IN70" i="4"/>
  <c r="IN60" i="4"/>
  <c r="IN83" i="4"/>
  <c r="IN42" i="4"/>
  <c r="IN84" i="4"/>
  <c r="IN65" i="4"/>
  <c r="IN59" i="4"/>
  <c r="IN24" i="4"/>
  <c r="IN82" i="4"/>
  <c r="IN113" i="4"/>
  <c r="IN76" i="4"/>
  <c r="IN32" i="4"/>
  <c r="IN33" i="4"/>
  <c r="IN106" i="4"/>
  <c r="IN55" i="4"/>
  <c r="IN51" i="4"/>
  <c r="IN94" i="4"/>
  <c r="IN144" i="4"/>
  <c r="IN105" i="4"/>
  <c r="IN136" i="4"/>
  <c r="IN67" i="4"/>
  <c r="IN93" i="4"/>
  <c r="IN138" i="4"/>
  <c r="IN107" i="4"/>
  <c r="IN145" i="4"/>
  <c r="IN96" i="4"/>
  <c r="IN121" i="4"/>
  <c r="IN97" i="4"/>
  <c r="IN85" i="4"/>
  <c r="IN123" i="4"/>
  <c r="IN142" i="4"/>
  <c r="IN99" i="4"/>
  <c r="IN143" i="4"/>
  <c r="IN129" i="4"/>
  <c r="IN41" i="4"/>
  <c r="IN101" i="4"/>
  <c r="IN128" i="4"/>
  <c r="IN31" i="4"/>
  <c r="IN58" i="4"/>
  <c r="IN98" i="4"/>
  <c r="IN100" i="4"/>
  <c r="IN30" i="4"/>
  <c r="IN140" i="4"/>
  <c r="IN134" i="4"/>
  <c r="IN15" i="4"/>
  <c r="IN95" i="4"/>
  <c r="IN130" i="4"/>
  <c r="IN40" i="4"/>
  <c r="IN135" i="4"/>
  <c r="IN118" i="4"/>
  <c r="IN104" i="4"/>
  <c r="IN50" i="4"/>
  <c r="IN111" i="4"/>
  <c r="IN133" i="4"/>
  <c r="IN139" i="4"/>
  <c r="IN23" i="4"/>
  <c r="IN122" i="4"/>
  <c r="IN115" i="4"/>
  <c r="IN132" i="4"/>
  <c r="IN16" i="4"/>
  <c r="IN125" i="4"/>
  <c r="IN117" i="4"/>
  <c r="IN116" i="4"/>
  <c r="IN137" i="4"/>
  <c r="IN27" i="4"/>
  <c r="IN35" i="4"/>
  <c r="IN26" i="4"/>
  <c r="IN162" i="4"/>
  <c r="IN108" i="4"/>
  <c r="IN81" i="4"/>
  <c r="IN68" i="4"/>
  <c r="IN146" i="4"/>
  <c r="IN174" i="4"/>
  <c r="IN12" i="4"/>
  <c r="IN110" i="4"/>
  <c r="IN103" i="4"/>
  <c r="IN114" i="4"/>
  <c r="IN72" i="4"/>
  <c r="IN88" i="4"/>
  <c r="IN172" i="4"/>
  <c r="IN126" i="4"/>
  <c r="IN49" i="4"/>
  <c r="IN120" i="4"/>
  <c r="IN124" i="4"/>
  <c r="IN167" i="4"/>
  <c r="IN131" i="4"/>
  <c r="IN102" i="4"/>
  <c r="IN141" i="4"/>
  <c r="IN119" i="4"/>
  <c r="IN66" i="4"/>
  <c r="IN13" i="4"/>
  <c r="IN109" i="4"/>
  <c r="IN91" i="4"/>
  <c r="IN89" i="4"/>
  <c r="IN56" i="4"/>
  <c r="IN127" i="4"/>
  <c r="IN57" i="4"/>
  <c r="IN92" i="4"/>
  <c r="IN48" i="4"/>
  <c r="IN159" i="4"/>
  <c r="IN176" i="4"/>
  <c r="IN112" i="4"/>
  <c r="IN177" i="4"/>
  <c r="IN90" i="4"/>
  <c r="IN47" i="4"/>
  <c r="IN36" i="4"/>
  <c r="IN164" i="4"/>
  <c r="IN38" i="4"/>
  <c r="IN158" i="4"/>
  <c r="IN87" i="4"/>
  <c r="IN178" i="4"/>
  <c r="IN86" i="4"/>
  <c r="IN195" i="4"/>
  <c r="IN37" i="4"/>
  <c r="IN191" i="4"/>
  <c r="IN46" i="4"/>
  <c r="DP3" i="38"/>
  <c r="DQ2" i="38"/>
  <c r="IL5" i="4"/>
  <c r="IP3" i="4"/>
  <c r="IN180" i="4"/>
  <c r="IN173" i="4"/>
  <c r="IN17" i="4"/>
  <c r="IN150" i="4"/>
  <c r="IN156" i="4"/>
  <c r="IN165" i="4"/>
  <c r="IN187" i="4"/>
  <c r="IN28" i="4"/>
  <c r="IN194" i="4"/>
  <c r="IN22" i="4"/>
  <c r="IN147" i="4"/>
  <c r="IN192" i="4"/>
  <c r="IN20" i="4"/>
  <c r="IN182" i="4"/>
  <c r="IN166" i="4"/>
  <c r="IN169" i="4"/>
  <c r="IN29" i="4"/>
  <c r="IN19" i="4"/>
  <c r="IN157" i="4"/>
  <c r="IN171" i="4"/>
  <c r="IN39" i="4"/>
  <c r="IN189" i="4"/>
  <c r="IN179" i="4"/>
  <c r="IN18" i="4"/>
  <c r="IN153" i="4"/>
  <c r="IN8" i="4"/>
  <c r="IN184" i="4"/>
  <c r="IN193" i="4"/>
  <c r="IN152" i="4"/>
  <c r="IN175" i="4"/>
  <c r="IN7" i="4"/>
  <c r="IN160" i="4"/>
  <c r="IN170" i="4"/>
  <c r="IN183" i="4"/>
  <c r="IN186" i="4"/>
  <c r="IN6" i="4"/>
  <c r="IN148" i="4"/>
  <c r="IN161" i="4"/>
  <c r="IN11" i="4"/>
  <c r="IN154" i="4"/>
  <c r="IN21" i="4"/>
  <c r="IN185" i="4"/>
  <c r="IN155" i="4"/>
  <c r="IN14" i="4"/>
  <c r="IN163" i="4"/>
  <c r="IN9" i="4"/>
  <c r="IN10" i="4"/>
  <c r="IN149" i="4"/>
  <c r="IN151" i="4"/>
  <c r="IN190" i="4"/>
  <c r="IN181" i="4"/>
  <c r="IN168" i="4"/>
  <c r="IN188" i="4"/>
  <c r="BQ2" i="5"/>
  <c r="BP3" i="5"/>
  <c r="IP199" i="4" l="1"/>
  <c r="IP198" i="4"/>
  <c r="IP64" i="4"/>
  <c r="IP71" i="4"/>
  <c r="IP74" i="4"/>
  <c r="IP79" i="4"/>
  <c r="IP80" i="4"/>
  <c r="IP197" i="4"/>
  <c r="IP196" i="4"/>
  <c r="IP43" i="4"/>
  <c r="IP25" i="4"/>
  <c r="IP75" i="4"/>
  <c r="IP53" i="4"/>
  <c r="IP62" i="4"/>
  <c r="IP52" i="4"/>
  <c r="IP54" i="4"/>
  <c r="IP34" i="4"/>
  <c r="IP61" i="4"/>
  <c r="IP70" i="4"/>
  <c r="IP63" i="4"/>
  <c r="IP45" i="4"/>
  <c r="IP78" i="4"/>
  <c r="IP44" i="4"/>
  <c r="IP69" i="4"/>
  <c r="IP73" i="4"/>
  <c r="IP77" i="4"/>
  <c r="IP33" i="4"/>
  <c r="IP60" i="4"/>
  <c r="IP51" i="4"/>
  <c r="IP59" i="4"/>
  <c r="IP82" i="4"/>
  <c r="IP83" i="4"/>
  <c r="IP55" i="4"/>
  <c r="IP65" i="4"/>
  <c r="IP32" i="4"/>
  <c r="IP144" i="4"/>
  <c r="IP42" i="4"/>
  <c r="IP105" i="4"/>
  <c r="IP113" i="4"/>
  <c r="IP94" i="4"/>
  <c r="IP84" i="4"/>
  <c r="IP76" i="4"/>
  <c r="IP24" i="4"/>
  <c r="IP106" i="4"/>
  <c r="IP136" i="4"/>
  <c r="IP138" i="4"/>
  <c r="IP93" i="4"/>
  <c r="IP107" i="4"/>
  <c r="IP121" i="4"/>
  <c r="IP67" i="4"/>
  <c r="IP145" i="4"/>
  <c r="IP97" i="4"/>
  <c r="IP142" i="4"/>
  <c r="IP96" i="4"/>
  <c r="IP123" i="4"/>
  <c r="IP129" i="4"/>
  <c r="IP85" i="4"/>
  <c r="IP98" i="4"/>
  <c r="IP99" i="4"/>
  <c r="IP41" i="4"/>
  <c r="IP101" i="4"/>
  <c r="IP143" i="4"/>
  <c r="IP15" i="4"/>
  <c r="IP100" i="4"/>
  <c r="IP128" i="4"/>
  <c r="IP140" i="4"/>
  <c r="IP134" i="4"/>
  <c r="IP40" i="4"/>
  <c r="IP104" i="4"/>
  <c r="IP31" i="4"/>
  <c r="IP30" i="4"/>
  <c r="IP135" i="4"/>
  <c r="IP58" i="4"/>
  <c r="IP118" i="4"/>
  <c r="IP95" i="4"/>
  <c r="IP130" i="4"/>
  <c r="IP50" i="4"/>
  <c r="IP23" i="4"/>
  <c r="IP133" i="4"/>
  <c r="IP111" i="4"/>
  <c r="IP122" i="4"/>
  <c r="IP137" i="4"/>
  <c r="IP115" i="4"/>
  <c r="IP139" i="4"/>
  <c r="IP27" i="4"/>
  <c r="IP16" i="4"/>
  <c r="IP125" i="4"/>
  <c r="IP117" i="4"/>
  <c r="IP132" i="4"/>
  <c r="IP35" i="4"/>
  <c r="IP12" i="4"/>
  <c r="IP72" i="4"/>
  <c r="IP162" i="4"/>
  <c r="IP114" i="4"/>
  <c r="IP172" i="4"/>
  <c r="IP116" i="4"/>
  <c r="IP124" i="4"/>
  <c r="IP68" i="4"/>
  <c r="IP110" i="4"/>
  <c r="IP146" i="4"/>
  <c r="IP108" i="4"/>
  <c r="IP56" i="4"/>
  <c r="IP126" i="4"/>
  <c r="IP174" i="4"/>
  <c r="IP26" i="4"/>
  <c r="IP89" i="4"/>
  <c r="IP88" i="4"/>
  <c r="IP102" i="4"/>
  <c r="IP131" i="4"/>
  <c r="IP103" i="4"/>
  <c r="IP112" i="4"/>
  <c r="IP81" i="4"/>
  <c r="IP141" i="4"/>
  <c r="IP119" i="4"/>
  <c r="IP90" i="4"/>
  <c r="IP127" i="4"/>
  <c r="IP120" i="4"/>
  <c r="IP167" i="4"/>
  <c r="IP49" i="4"/>
  <c r="IP57" i="4"/>
  <c r="IP176" i="4"/>
  <c r="IP48" i="4"/>
  <c r="IP87" i="4"/>
  <c r="IP92" i="4"/>
  <c r="IP109" i="4"/>
  <c r="IP158" i="4"/>
  <c r="IP36" i="4"/>
  <c r="IP86" i="4"/>
  <c r="IP66" i="4"/>
  <c r="IP177" i="4"/>
  <c r="IP159" i="4"/>
  <c r="IP13" i="4"/>
  <c r="IP46" i="4"/>
  <c r="IP191" i="4"/>
  <c r="IP164" i="4"/>
  <c r="IP38" i="4"/>
  <c r="IP91" i="4"/>
  <c r="IP47" i="4"/>
  <c r="IP178" i="4"/>
  <c r="IP37" i="4"/>
  <c r="IP195" i="4"/>
  <c r="DQ3" i="38"/>
  <c r="DR2" i="38"/>
  <c r="IN5" i="4"/>
  <c r="IR3" i="4"/>
  <c r="IP156" i="4"/>
  <c r="IP168" i="4"/>
  <c r="IP183" i="4"/>
  <c r="IP180" i="4"/>
  <c r="IP193" i="4"/>
  <c r="IP19" i="4"/>
  <c r="IP147" i="4"/>
  <c r="IP185" i="4"/>
  <c r="IP161" i="4"/>
  <c r="IP29" i="4"/>
  <c r="IP163" i="4"/>
  <c r="IP14" i="4"/>
  <c r="IP160" i="4"/>
  <c r="IP10" i="4"/>
  <c r="IP171" i="4"/>
  <c r="IP189" i="4"/>
  <c r="IP166" i="4"/>
  <c r="IP149" i="4"/>
  <c r="IP150" i="4"/>
  <c r="IP148" i="4"/>
  <c r="IP22" i="4"/>
  <c r="IP190" i="4"/>
  <c r="IP39" i="4"/>
  <c r="IP154" i="4"/>
  <c r="IP173" i="4"/>
  <c r="IP152" i="4"/>
  <c r="IP175" i="4"/>
  <c r="IP7" i="4"/>
  <c r="IP186" i="4"/>
  <c r="IP9" i="4"/>
  <c r="IP169" i="4"/>
  <c r="IP165" i="4"/>
  <c r="IP6" i="4"/>
  <c r="IP17" i="4"/>
  <c r="IP188" i="4"/>
  <c r="IP192" i="4"/>
  <c r="IP157" i="4"/>
  <c r="IP8" i="4"/>
  <c r="IP170" i="4"/>
  <c r="IP151" i="4"/>
  <c r="IP28" i="4"/>
  <c r="IP182" i="4"/>
  <c r="IP153" i="4"/>
  <c r="IP20" i="4"/>
  <c r="IP18" i="4"/>
  <c r="IP181" i="4"/>
  <c r="IP194" i="4"/>
  <c r="IP179" i="4"/>
  <c r="IP155" i="4"/>
  <c r="IP11" i="4"/>
  <c r="IP21" i="4"/>
  <c r="IP187" i="4"/>
  <c r="IP184" i="4"/>
  <c r="BQ3" i="5"/>
  <c r="BR2" i="5"/>
  <c r="IR199" i="4" l="1"/>
  <c r="IR198" i="4"/>
  <c r="IR64" i="4"/>
  <c r="IR71" i="4"/>
  <c r="IR74" i="4"/>
  <c r="IR79" i="4"/>
  <c r="IR80" i="4"/>
  <c r="IR197" i="4"/>
  <c r="IR196" i="4"/>
  <c r="IR75" i="4"/>
  <c r="IR25" i="4"/>
  <c r="IR43" i="4"/>
  <c r="IR53" i="4"/>
  <c r="IR54" i="4"/>
  <c r="IR62" i="4"/>
  <c r="IR52" i="4"/>
  <c r="IR61" i="4"/>
  <c r="IR70" i="4"/>
  <c r="IR77" i="4"/>
  <c r="IR73" i="4"/>
  <c r="IR45" i="4"/>
  <c r="IR78" i="4"/>
  <c r="IR34" i="4"/>
  <c r="IR44" i="4"/>
  <c r="IR63" i="4"/>
  <c r="IR69" i="4"/>
  <c r="IR51" i="4"/>
  <c r="IR33" i="4"/>
  <c r="IR84" i="4"/>
  <c r="IR59" i="4"/>
  <c r="IR65" i="4"/>
  <c r="IR55" i="4"/>
  <c r="IR60" i="4"/>
  <c r="IR82" i="4"/>
  <c r="IR144" i="4"/>
  <c r="IR32" i="4"/>
  <c r="IR136" i="4"/>
  <c r="IR83" i="4"/>
  <c r="IR42" i="4"/>
  <c r="IR113" i="4"/>
  <c r="IR76" i="4"/>
  <c r="IR105" i="4"/>
  <c r="IR24" i="4"/>
  <c r="IR106" i="4"/>
  <c r="IR94" i="4"/>
  <c r="IR93" i="4"/>
  <c r="IR145" i="4"/>
  <c r="IR67" i="4"/>
  <c r="IR107" i="4"/>
  <c r="IR138" i="4"/>
  <c r="IR121" i="4"/>
  <c r="IR142" i="4"/>
  <c r="IR97" i="4"/>
  <c r="IR123" i="4"/>
  <c r="IR96" i="4"/>
  <c r="IR85" i="4"/>
  <c r="IR99" i="4"/>
  <c r="IR129" i="4"/>
  <c r="IR143" i="4"/>
  <c r="IR98" i="4"/>
  <c r="IR101" i="4"/>
  <c r="IR41" i="4"/>
  <c r="IR15" i="4"/>
  <c r="IR58" i="4"/>
  <c r="IR100" i="4"/>
  <c r="IR128" i="4"/>
  <c r="IR31" i="4"/>
  <c r="IR140" i="4"/>
  <c r="IR30" i="4"/>
  <c r="IR134" i="4"/>
  <c r="IR135" i="4"/>
  <c r="IR118" i="4"/>
  <c r="IR50" i="4"/>
  <c r="IR40" i="4"/>
  <c r="IR104" i="4"/>
  <c r="IR130" i="4"/>
  <c r="IR111" i="4"/>
  <c r="IR122" i="4"/>
  <c r="IR139" i="4"/>
  <c r="IR133" i="4"/>
  <c r="IR95" i="4"/>
  <c r="IR23" i="4"/>
  <c r="IR115" i="4"/>
  <c r="IR132" i="4"/>
  <c r="IR68" i="4"/>
  <c r="IR16" i="4"/>
  <c r="IR137" i="4"/>
  <c r="IR125" i="4"/>
  <c r="IR117" i="4"/>
  <c r="IR116" i="4"/>
  <c r="IR81" i="4"/>
  <c r="IR172" i="4"/>
  <c r="IR103" i="4"/>
  <c r="IR72" i="4"/>
  <c r="IR35" i="4"/>
  <c r="IR146" i="4"/>
  <c r="IR124" i="4"/>
  <c r="IR108" i="4"/>
  <c r="IR27" i="4"/>
  <c r="IR26" i="4"/>
  <c r="IR12" i="4"/>
  <c r="IR162" i="4"/>
  <c r="IR102" i="4"/>
  <c r="IR126" i="4"/>
  <c r="IR49" i="4"/>
  <c r="IR120" i="4"/>
  <c r="IR88" i="4"/>
  <c r="IR114" i="4"/>
  <c r="IR174" i="4"/>
  <c r="IR127" i="4"/>
  <c r="IR119" i="4"/>
  <c r="IR112" i="4"/>
  <c r="IR141" i="4"/>
  <c r="IR90" i="4"/>
  <c r="IR89" i="4"/>
  <c r="IR56" i="4"/>
  <c r="IR66" i="4"/>
  <c r="IR110" i="4"/>
  <c r="IR13" i="4"/>
  <c r="IR57" i="4"/>
  <c r="IR178" i="4"/>
  <c r="IR159" i="4"/>
  <c r="IR91" i="4"/>
  <c r="IR177" i="4"/>
  <c r="IR48" i="4"/>
  <c r="IR47" i="4"/>
  <c r="IR167" i="4"/>
  <c r="IR131" i="4"/>
  <c r="IR37" i="4"/>
  <c r="IR92" i="4"/>
  <c r="IR164" i="4"/>
  <c r="IR109" i="4"/>
  <c r="IR176" i="4"/>
  <c r="IR87" i="4"/>
  <c r="IR158" i="4"/>
  <c r="IR46" i="4"/>
  <c r="IR195" i="4"/>
  <c r="IR36" i="4"/>
  <c r="IR86" i="4"/>
  <c r="IR191" i="4"/>
  <c r="IR38" i="4"/>
  <c r="DR3" i="38"/>
  <c r="DS2" i="38"/>
  <c r="IP5" i="4"/>
  <c r="IT3" i="4"/>
  <c r="IR190" i="4"/>
  <c r="IR171" i="4"/>
  <c r="IR189" i="4"/>
  <c r="IR181" i="4"/>
  <c r="IR186" i="4"/>
  <c r="IR154" i="4"/>
  <c r="IR7" i="4"/>
  <c r="IR157" i="4"/>
  <c r="IR149" i="4"/>
  <c r="IR155" i="4"/>
  <c r="IR22" i="4"/>
  <c r="IR192" i="4"/>
  <c r="IR170" i="4"/>
  <c r="IR165" i="4"/>
  <c r="IR173" i="4"/>
  <c r="IR153" i="4"/>
  <c r="IR194" i="4"/>
  <c r="IR184" i="4"/>
  <c r="IR147" i="4"/>
  <c r="IR148" i="4"/>
  <c r="IR161" i="4"/>
  <c r="IR9" i="4"/>
  <c r="IR168" i="4"/>
  <c r="IR8" i="4"/>
  <c r="IR156" i="4"/>
  <c r="IR6" i="4"/>
  <c r="IR17" i="4"/>
  <c r="IR188" i="4"/>
  <c r="IR182" i="4"/>
  <c r="IR39" i="4"/>
  <c r="IR20" i="4"/>
  <c r="IR163" i="4"/>
  <c r="IR166" i="4"/>
  <c r="IR160" i="4"/>
  <c r="IR183" i="4"/>
  <c r="IR29" i="4"/>
  <c r="IR152" i="4"/>
  <c r="IR175" i="4"/>
  <c r="IR19" i="4"/>
  <c r="IR179" i="4"/>
  <c r="IR14" i="4"/>
  <c r="IR193" i="4"/>
  <c r="IR150" i="4"/>
  <c r="IR18" i="4"/>
  <c r="IR151" i="4"/>
  <c r="IR169" i="4"/>
  <c r="IR28" i="4"/>
  <c r="IR187" i="4"/>
  <c r="IR11" i="4"/>
  <c r="IR180" i="4"/>
  <c r="IR10" i="4"/>
  <c r="IR185" i="4"/>
  <c r="IR21" i="4"/>
  <c r="BR3" i="5"/>
  <c r="BS2" i="5"/>
  <c r="IT199" i="4" l="1"/>
  <c r="IT198" i="4"/>
  <c r="IT80" i="4"/>
  <c r="IT71" i="4"/>
  <c r="IT74" i="4"/>
  <c r="IT79" i="4"/>
  <c r="IT64" i="4"/>
  <c r="IT196" i="4"/>
  <c r="IT197" i="4"/>
  <c r="IT75" i="4"/>
  <c r="IT25" i="4"/>
  <c r="IT43" i="4"/>
  <c r="IT54" i="4"/>
  <c r="IT52" i="4"/>
  <c r="IT62" i="4"/>
  <c r="IT45" i="4"/>
  <c r="IT53" i="4"/>
  <c r="IT34" i="4"/>
  <c r="IT69" i="4"/>
  <c r="IT77" i="4"/>
  <c r="IT61" i="4"/>
  <c r="IT70" i="4"/>
  <c r="IT44" i="4"/>
  <c r="IT78" i="4"/>
  <c r="IT63" i="4"/>
  <c r="IT73" i="4"/>
  <c r="IT33" i="4"/>
  <c r="IT60" i="4"/>
  <c r="IT59" i="4"/>
  <c r="IT32" i="4"/>
  <c r="IT51" i="4"/>
  <c r="IT42" i="4"/>
  <c r="IT84" i="4"/>
  <c r="IT82" i="4"/>
  <c r="IT55" i="4"/>
  <c r="IT113" i="4"/>
  <c r="IT106" i="4"/>
  <c r="IT24" i="4"/>
  <c r="IT136" i="4"/>
  <c r="IT94" i="4"/>
  <c r="IT76" i="4"/>
  <c r="IT144" i="4"/>
  <c r="IT83" i="4"/>
  <c r="IT65" i="4"/>
  <c r="IT105" i="4"/>
  <c r="IT93" i="4"/>
  <c r="IT67" i="4"/>
  <c r="IT145" i="4"/>
  <c r="IT121" i="4"/>
  <c r="IT107" i="4"/>
  <c r="IT138" i="4"/>
  <c r="IT142" i="4"/>
  <c r="IT97" i="4"/>
  <c r="IT85" i="4"/>
  <c r="IT123" i="4"/>
  <c r="IT143" i="4"/>
  <c r="IT98" i="4"/>
  <c r="IT99" i="4"/>
  <c r="IT96" i="4"/>
  <c r="IT101" i="4"/>
  <c r="IT30" i="4"/>
  <c r="IT129" i="4"/>
  <c r="IT41" i="4"/>
  <c r="IT31" i="4"/>
  <c r="IT15" i="4"/>
  <c r="IT58" i="4"/>
  <c r="IT100" i="4"/>
  <c r="IT104" i="4"/>
  <c r="IT135" i="4"/>
  <c r="IT128" i="4"/>
  <c r="IT134" i="4"/>
  <c r="IT130" i="4"/>
  <c r="IT118" i="4"/>
  <c r="IT40" i="4"/>
  <c r="IT95" i="4"/>
  <c r="IT23" i="4"/>
  <c r="IT122" i="4"/>
  <c r="IT111" i="4"/>
  <c r="IT140" i="4"/>
  <c r="IT50" i="4"/>
  <c r="IT139" i="4"/>
  <c r="IT133" i="4"/>
  <c r="IT16" i="4"/>
  <c r="IT137" i="4"/>
  <c r="IT68" i="4"/>
  <c r="IT35" i="4"/>
  <c r="IT115" i="4"/>
  <c r="IT27" i="4"/>
  <c r="IT162" i="4"/>
  <c r="IT114" i="4"/>
  <c r="IT26" i="4"/>
  <c r="IT12" i="4"/>
  <c r="IT81" i="4"/>
  <c r="IT124" i="4"/>
  <c r="IT103" i="4"/>
  <c r="IT132" i="4"/>
  <c r="IT116" i="4"/>
  <c r="IT146" i="4"/>
  <c r="IT110" i="4"/>
  <c r="IT172" i="4"/>
  <c r="IT117" i="4"/>
  <c r="IT88" i="4"/>
  <c r="IT125" i="4"/>
  <c r="IT126" i="4"/>
  <c r="IT56" i="4"/>
  <c r="IT120" i="4"/>
  <c r="IT49" i="4"/>
  <c r="IT89" i="4"/>
  <c r="IT90" i="4"/>
  <c r="IT167" i="4"/>
  <c r="IT119" i="4"/>
  <c r="IT109" i="4"/>
  <c r="IT66" i="4"/>
  <c r="IT174" i="4"/>
  <c r="IT72" i="4"/>
  <c r="IT102" i="4"/>
  <c r="IT141" i="4"/>
  <c r="IT112" i="4"/>
  <c r="IT127" i="4"/>
  <c r="IT13" i="4"/>
  <c r="IT91" i="4"/>
  <c r="IT131" i="4"/>
  <c r="IT48" i="4"/>
  <c r="IT177" i="4"/>
  <c r="IT176" i="4"/>
  <c r="IT36" i="4"/>
  <c r="IT178" i="4"/>
  <c r="IT108" i="4"/>
  <c r="IT57" i="4"/>
  <c r="IT159" i="4"/>
  <c r="IT92" i="4"/>
  <c r="IT37" i="4"/>
  <c r="IT87" i="4"/>
  <c r="IT46" i="4"/>
  <c r="IT195" i="4"/>
  <c r="IT158" i="4"/>
  <c r="IT38" i="4"/>
  <c r="IT47" i="4"/>
  <c r="IT164" i="4"/>
  <c r="IT191" i="4"/>
  <c r="IT86" i="4"/>
  <c r="DS3" i="38"/>
  <c r="DT2" i="38"/>
  <c r="IR5" i="4"/>
  <c r="IV3" i="4"/>
  <c r="IT186" i="4"/>
  <c r="IT150" i="4"/>
  <c r="IT6" i="4"/>
  <c r="IT29" i="4"/>
  <c r="IT14" i="4"/>
  <c r="IT193" i="4"/>
  <c r="IT161" i="4"/>
  <c r="IT10" i="4"/>
  <c r="IT189" i="4"/>
  <c r="IT192" i="4"/>
  <c r="IT181" i="4"/>
  <c r="IT17" i="4"/>
  <c r="IT155" i="4"/>
  <c r="IT175" i="4"/>
  <c r="IT149" i="4"/>
  <c r="IT154" i="4"/>
  <c r="IT188" i="4"/>
  <c r="IT180" i="4"/>
  <c r="IT160" i="4"/>
  <c r="IT11" i="4"/>
  <c r="IT157" i="4"/>
  <c r="IT20" i="4"/>
  <c r="IT166" i="4"/>
  <c r="IT182" i="4"/>
  <c r="IT171" i="4"/>
  <c r="IT147" i="4"/>
  <c r="IT18" i="4"/>
  <c r="IT21" i="4"/>
  <c r="IT194" i="4"/>
  <c r="IT22" i="4"/>
  <c r="IT39" i="4"/>
  <c r="IT156" i="4"/>
  <c r="IT8" i="4"/>
  <c r="IT7" i="4"/>
  <c r="IT169" i="4"/>
  <c r="IT187" i="4"/>
  <c r="IT173" i="4"/>
  <c r="IT153" i="4"/>
  <c r="IT151" i="4"/>
  <c r="IT148" i="4"/>
  <c r="IT190" i="4"/>
  <c r="IT183" i="4"/>
  <c r="IT165" i="4"/>
  <c r="IT170" i="4"/>
  <c r="IT19" i="4"/>
  <c r="IT152" i="4"/>
  <c r="IT28" i="4"/>
  <c r="IT9" i="4"/>
  <c r="IT184" i="4"/>
  <c r="IT163" i="4"/>
  <c r="IT185" i="4"/>
  <c r="IT179" i="4"/>
  <c r="IT168" i="4"/>
  <c r="BT2" i="5"/>
  <c r="BS3" i="5"/>
  <c r="IV199" i="4" l="1"/>
  <c r="IV198" i="4"/>
  <c r="IV64" i="4"/>
  <c r="IV71" i="4"/>
  <c r="IV74" i="4"/>
  <c r="IV79" i="4"/>
  <c r="IV80" i="4"/>
  <c r="IV196" i="4"/>
  <c r="IV197" i="4"/>
  <c r="IV43" i="4"/>
  <c r="IV75" i="4"/>
  <c r="IV25" i="4"/>
  <c r="IV45" i="4"/>
  <c r="IV52" i="4"/>
  <c r="IV54" i="4"/>
  <c r="IV53" i="4"/>
  <c r="IV61" i="4"/>
  <c r="IV62" i="4"/>
  <c r="IV78" i="4"/>
  <c r="IV34" i="4"/>
  <c r="IV73" i="4"/>
  <c r="IV70" i="4"/>
  <c r="IV77" i="4"/>
  <c r="IV44" i="4"/>
  <c r="IV63" i="4"/>
  <c r="IV69" i="4"/>
  <c r="IV60" i="4"/>
  <c r="IV65" i="4"/>
  <c r="IV51" i="4"/>
  <c r="IV82" i="4"/>
  <c r="IV144" i="4"/>
  <c r="IV33" i="4"/>
  <c r="IV59" i="4"/>
  <c r="IV42" i="4"/>
  <c r="IV24" i="4"/>
  <c r="IV76" i="4"/>
  <c r="IV83" i="4"/>
  <c r="IV106" i="4"/>
  <c r="IV32" i="4"/>
  <c r="IV94" i="4"/>
  <c r="IV113" i="4"/>
  <c r="IV105" i="4"/>
  <c r="IV84" i="4"/>
  <c r="IV136" i="4"/>
  <c r="IV55" i="4"/>
  <c r="IV138" i="4"/>
  <c r="IV67" i="4"/>
  <c r="IV107" i="4"/>
  <c r="IV93" i="4"/>
  <c r="IV145" i="4"/>
  <c r="IV97" i="4"/>
  <c r="IV123" i="4"/>
  <c r="IV96" i="4"/>
  <c r="IV121" i="4"/>
  <c r="IV142" i="4"/>
  <c r="IV85" i="4"/>
  <c r="IV99" i="4"/>
  <c r="IV129" i="4"/>
  <c r="IV143" i="4"/>
  <c r="IV98" i="4"/>
  <c r="IV30" i="4"/>
  <c r="IV101" i="4"/>
  <c r="IV41" i="4"/>
  <c r="IV31" i="4"/>
  <c r="IV15" i="4"/>
  <c r="IV100" i="4"/>
  <c r="IV128" i="4"/>
  <c r="IV58" i="4"/>
  <c r="IV104" i="4"/>
  <c r="IV130" i="4"/>
  <c r="IV50" i="4"/>
  <c r="IV135" i="4"/>
  <c r="IV118" i="4"/>
  <c r="IV95" i="4"/>
  <c r="IV140" i="4"/>
  <c r="IV40" i="4"/>
  <c r="IV111" i="4"/>
  <c r="IV133" i="4"/>
  <c r="IV139" i="4"/>
  <c r="IV137" i="4"/>
  <c r="IV16" i="4"/>
  <c r="IV134" i="4"/>
  <c r="IV122" i="4"/>
  <c r="IV23" i="4"/>
  <c r="IV115" i="4"/>
  <c r="IV68" i="4"/>
  <c r="IV27" i="4"/>
  <c r="IV116" i="4"/>
  <c r="IV125" i="4"/>
  <c r="IV117" i="4"/>
  <c r="IV35" i="4"/>
  <c r="IV12" i="4"/>
  <c r="IV124" i="4"/>
  <c r="IV114" i="4"/>
  <c r="IV162" i="4"/>
  <c r="IV110" i="4"/>
  <c r="IV72" i="4"/>
  <c r="IV132" i="4"/>
  <c r="IV172" i="4"/>
  <c r="IV108" i="4"/>
  <c r="IV26" i="4"/>
  <c r="IV81" i="4"/>
  <c r="IV126" i="4"/>
  <c r="IV174" i="4"/>
  <c r="IV102" i="4"/>
  <c r="IV88" i="4"/>
  <c r="IV146" i="4"/>
  <c r="IV127" i="4"/>
  <c r="IV103" i="4"/>
  <c r="IV109" i="4"/>
  <c r="IV90" i="4"/>
  <c r="IV56" i="4"/>
  <c r="IV112" i="4"/>
  <c r="IV91" i="4"/>
  <c r="IV89" i="4"/>
  <c r="IV120" i="4"/>
  <c r="IV167" i="4"/>
  <c r="IV66" i="4"/>
  <c r="IV119" i="4"/>
  <c r="IV49" i="4"/>
  <c r="IV86" i="4"/>
  <c r="IV177" i="4"/>
  <c r="IV158" i="4"/>
  <c r="IV195" i="4"/>
  <c r="IV13" i="4"/>
  <c r="IV141" i="4"/>
  <c r="IV131" i="4"/>
  <c r="IV176" i="4"/>
  <c r="IV178" i="4"/>
  <c r="IV164" i="4"/>
  <c r="IV57" i="4"/>
  <c r="IV37" i="4"/>
  <c r="IV191" i="4"/>
  <c r="IV159" i="4"/>
  <c r="IV48" i="4"/>
  <c r="IV46" i="4"/>
  <c r="IV92" i="4"/>
  <c r="IV87" i="4"/>
  <c r="IV36" i="4"/>
  <c r="IV38" i="4"/>
  <c r="IV47" i="4"/>
  <c r="DT3" i="38"/>
  <c r="DU2" i="38"/>
  <c r="IT5" i="4"/>
  <c r="IX3" i="4"/>
  <c r="IV18" i="4"/>
  <c r="IV150" i="4"/>
  <c r="IV179" i="4"/>
  <c r="IV29" i="4"/>
  <c r="IV154" i="4"/>
  <c r="IV183" i="4"/>
  <c r="IV147" i="4"/>
  <c r="IV20" i="4"/>
  <c r="IV193" i="4"/>
  <c r="IV187" i="4"/>
  <c r="IV185" i="4"/>
  <c r="IV173" i="4"/>
  <c r="IV169" i="4"/>
  <c r="IV19" i="4"/>
  <c r="IV190" i="4"/>
  <c r="IV28" i="4"/>
  <c r="IV188" i="4"/>
  <c r="IV171" i="4"/>
  <c r="IV7" i="4"/>
  <c r="IV168" i="4"/>
  <c r="IV175" i="4"/>
  <c r="IV180" i="4"/>
  <c r="IV39" i="4"/>
  <c r="IV170" i="4"/>
  <c r="IV157" i="4"/>
  <c r="IV161" i="4"/>
  <c r="IV14" i="4"/>
  <c r="IV149" i="4"/>
  <c r="IV186" i="4"/>
  <c r="IV21" i="4"/>
  <c r="IV155" i="4"/>
  <c r="IV184" i="4"/>
  <c r="IV165" i="4"/>
  <c r="IV22" i="4"/>
  <c r="IV6" i="4"/>
  <c r="IV152" i="4"/>
  <c r="IV160" i="4"/>
  <c r="IV9" i="4"/>
  <c r="IV151" i="4"/>
  <c r="IV194" i="4"/>
  <c r="IV182" i="4"/>
  <c r="IV8" i="4"/>
  <c r="IV10" i="4"/>
  <c r="IV156" i="4"/>
  <c r="IV189" i="4"/>
  <c r="IV153" i="4"/>
  <c r="IV148" i="4"/>
  <c r="IV181" i="4"/>
  <c r="IV192" i="4"/>
  <c r="IV11" i="4"/>
  <c r="IV166" i="4"/>
  <c r="IV163" i="4"/>
  <c r="IV17" i="4"/>
  <c r="BT3" i="5"/>
  <c r="BU2" i="5"/>
  <c r="IX199" i="4" l="1"/>
  <c r="IX198" i="4"/>
  <c r="IX74" i="4"/>
  <c r="IX79" i="4"/>
  <c r="IX80" i="4"/>
  <c r="IX64" i="4"/>
  <c r="IX71" i="4"/>
  <c r="IX196" i="4"/>
  <c r="IX197" i="4"/>
  <c r="IX25" i="4"/>
  <c r="IX75" i="4"/>
  <c r="IX43" i="4"/>
  <c r="IX53" i="4"/>
  <c r="IX52" i="4"/>
  <c r="IX45" i="4"/>
  <c r="IX54" i="4"/>
  <c r="IX69" i="4"/>
  <c r="IX78" i="4"/>
  <c r="IX73" i="4"/>
  <c r="IX62" i="4"/>
  <c r="IX61" i="4"/>
  <c r="IX34" i="4"/>
  <c r="IX44" i="4"/>
  <c r="IX63" i="4"/>
  <c r="IX70" i="4"/>
  <c r="IX77" i="4"/>
  <c r="IX60" i="4"/>
  <c r="IX42" i="4"/>
  <c r="IX82" i="4"/>
  <c r="IX83" i="4"/>
  <c r="IX59" i="4"/>
  <c r="IX51" i="4"/>
  <c r="IX65" i="4"/>
  <c r="IX55" i="4"/>
  <c r="IX84" i="4"/>
  <c r="IX33" i="4"/>
  <c r="IX106" i="4"/>
  <c r="IX113" i="4"/>
  <c r="IX136" i="4"/>
  <c r="IX24" i="4"/>
  <c r="IX144" i="4"/>
  <c r="IX76" i="4"/>
  <c r="IX32" i="4"/>
  <c r="IX94" i="4"/>
  <c r="IX105" i="4"/>
  <c r="IX67" i="4"/>
  <c r="IX93" i="4"/>
  <c r="IX145" i="4"/>
  <c r="IX107" i="4"/>
  <c r="IX121" i="4"/>
  <c r="IX97" i="4"/>
  <c r="IX142" i="4"/>
  <c r="IX123" i="4"/>
  <c r="IX138" i="4"/>
  <c r="IX96" i="4"/>
  <c r="IX98" i="4"/>
  <c r="IX85" i="4"/>
  <c r="IX143" i="4"/>
  <c r="IX99" i="4"/>
  <c r="IX129" i="4"/>
  <c r="IX30" i="4"/>
  <c r="IX31" i="4"/>
  <c r="IX58" i="4"/>
  <c r="IX140" i="4"/>
  <c r="IX41" i="4"/>
  <c r="IX128" i="4"/>
  <c r="IX101" i="4"/>
  <c r="IX100" i="4"/>
  <c r="IX40" i="4"/>
  <c r="IX134" i="4"/>
  <c r="IX15" i="4"/>
  <c r="IX104" i="4"/>
  <c r="IX135" i="4"/>
  <c r="IX118" i="4"/>
  <c r="IX130" i="4"/>
  <c r="IX111" i="4"/>
  <c r="IX23" i="4"/>
  <c r="IX95" i="4"/>
  <c r="IX139" i="4"/>
  <c r="IX50" i="4"/>
  <c r="IX133" i="4"/>
  <c r="IX137" i="4"/>
  <c r="IX122" i="4"/>
  <c r="IX16" i="4"/>
  <c r="IX132" i="4"/>
  <c r="IX27" i="4"/>
  <c r="IX115" i="4"/>
  <c r="IX125" i="4"/>
  <c r="IX116" i="4"/>
  <c r="IX68" i="4"/>
  <c r="IX174" i="4"/>
  <c r="IX12" i="4"/>
  <c r="IX162" i="4"/>
  <c r="IX72" i="4"/>
  <c r="IX26" i="4"/>
  <c r="IX81" i="4"/>
  <c r="IX172" i="4"/>
  <c r="IX146" i="4"/>
  <c r="IX108" i="4"/>
  <c r="IX117" i="4"/>
  <c r="IX120" i="4"/>
  <c r="IX167" i="4"/>
  <c r="IX110" i="4"/>
  <c r="IX103" i="4"/>
  <c r="IX127" i="4"/>
  <c r="IX124" i="4"/>
  <c r="IX114" i="4"/>
  <c r="IX89" i="4"/>
  <c r="IX35" i="4"/>
  <c r="IX88" i="4"/>
  <c r="IX119" i="4"/>
  <c r="IX56" i="4"/>
  <c r="IX141" i="4"/>
  <c r="IX131" i="4"/>
  <c r="IX126" i="4"/>
  <c r="IX109" i="4"/>
  <c r="IX91" i="4"/>
  <c r="IX112" i="4"/>
  <c r="IX49" i="4"/>
  <c r="IX90" i="4"/>
  <c r="IX177" i="4"/>
  <c r="IX176" i="4"/>
  <c r="IX13" i="4"/>
  <c r="IX178" i="4"/>
  <c r="IX66" i="4"/>
  <c r="IX46" i="4"/>
  <c r="IX92" i="4"/>
  <c r="IX102" i="4"/>
  <c r="IX57" i="4"/>
  <c r="IX87" i="4"/>
  <c r="IX38" i="4"/>
  <c r="IX158" i="4"/>
  <c r="IX86" i="4"/>
  <c r="IX191" i="4"/>
  <c r="IX164" i="4"/>
  <c r="IX48" i="4"/>
  <c r="IX47" i="4"/>
  <c r="IX195" i="4"/>
  <c r="IX36" i="4"/>
  <c r="IX37" i="4"/>
  <c r="IX159" i="4"/>
  <c r="DU3" i="38"/>
  <c r="DV2" i="38"/>
  <c r="IV5" i="4"/>
  <c r="IZ3" i="4"/>
  <c r="IX185" i="4"/>
  <c r="IX156" i="4"/>
  <c r="IX186" i="4"/>
  <c r="IX29" i="4"/>
  <c r="IX169" i="4"/>
  <c r="IX9" i="4"/>
  <c r="IX189" i="4"/>
  <c r="IX39" i="4"/>
  <c r="IX184" i="4"/>
  <c r="IX179" i="4"/>
  <c r="IX182" i="4"/>
  <c r="IX168" i="4"/>
  <c r="IX187" i="4"/>
  <c r="IX171" i="4"/>
  <c r="IX180" i="4"/>
  <c r="IX188" i="4"/>
  <c r="IX190" i="4"/>
  <c r="IX151" i="4"/>
  <c r="IX11" i="4"/>
  <c r="IX153" i="4"/>
  <c r="IX20" i="4"/>
  <c r="IX175" i="4"/>
  <c r="IX160" i="4"/>
  <c r="IX183" i="4"/>
  <c r="IX192" i="4"/>
  <c r="IX148" i="4"/>
  <c r="IX21" i="4"/>
  <c r="IX194" i="4"/>
  <c r="IX166" i="4"/>
  <c r="IX28" i="4"/>
  <c r="IX193" i="4"/>
  <c r="IX150" i="4"/>
  <c r="IX170" i="4"/>
  <c r="IX163" i="4"/>
  <c r="IX173" i="4"/>
  <c r="IX181" i="4"/>
  <c r="IX22" i="4"/>
  <c r="IX161" i="4"/>
  <c r="IX149" i="4"/>
  <c r="IX17" i="4"/>
  <c r="IX7" i="4"/>
  <c r="IX157" i="4"/>
  <c r="IX155" i="4"/>
  <c r="IX154" i="4"/>
  <c r="IX6" i="4"/>
  <c r="IX19" i="4"/>
  <c r="IX18" i="4"/>
  <c r="IX147" i="4"/>
  <c r="IX165" i="4"/>
  <c r="IX10" i="4"/>
  <c r="IX152" i="4"/>
  <c r="IX8" i="4"/>
  <c r="IX14" i="4"/>
  <c r="BV2" i="5"/>
  <c r="BU3" i="5"/>
  <c r="IZ199" i="4" l="1"/>
  <c r="IZ198" i="4"/>
  <c r="IZ64" i="4"/>
  <c r="IZ71" i="4"/>
  <c r="IZ74" i="4"/>
  <c r="IZ79" i="4"/>
  <c r="IZ80" i="4"/>
  <c r="IZ196" i="4"/>
  <c r="IZ197" i="4"/>
  <c r="IZ75" i="4"/>
  <c r="IZ43" i="4"/>
  <c r="IZ25" i="4"/>
  <c r="IZ54" i="4"/>
  <c r="IZ53" i="4"/>
  <c r="IZ52" i="4"/>
  <c r="IZ78" i="4"/>
  <c r="IZ69" i="4"/>
  <c r="IZ62" i="4"/>
  <c r="IZ61" i="4"/>
  <c r="IZ45" i="4"/>
  <c r="IZ70" i="4"/>
  <c r="IZ63" i="4"/>
  <c r="IZ77" i="4"/>
  <c r="IZ73" i="4"/>
  <c r="IZ34" i="4"/>
  <c r="IZ44" i="4"/>
  <c r="IZ60" i="4"/>
  <c r="IZ59" i="4"/>
  <c r="IZ82" i="4"/>
  <c r="IZ83" i="4"/>
  <c r="IZ65" i="4"/>
  <c r="IZ24" i="4"/>
  <c r="IZ113" i="4"/>
  <c r="IZ136" i="4"/>
  <c r="IZ33" i="4"/>
  <c r="IZ51" i="4"/>
  <c r="IZ84" i="4"/>
  <c r="IZ144" i="4"/>
  <c r="IZ76" i="4"/>
  <c r="IZ55" i="4"/>
  <c r="IZ105" i="4"/>
  <c r="IZ106" i="4"/>
  <c r="IZ32" i="4"/>
  <c r="IZ42" i="4"/>
  <c r="IZ94" i="4"/>
  <c r="IZ138" i="4"/>
  <c r="IZ67" i="4"/>
  <c r="IZ93" i="4"/>
  <c r="IZ107" i="4"/>
  <c r="IZ145" i="4"/>
  <c r="IZ121" i="4"/>
  <c r="IZ96" i="4"/>
  <c r="IZ142" i="4"/>
  <c r="IZ97" i="4"/>
  <c r="IZ123" i="4"/>
  <c r="IZ85" i="4"/>
  <c r="IZ98" i="4"/>
  <c r="IZ129" i="4"/>
  <c r="IZ99" i="4"/>
  <c r="IZ143" i="4"/>
  <c r="IZ30" i="4"/>
  <c r="IZ101" i="4"/>
  <c r="IZ41" i="4"/>
  <c r="IZ31" i="4"/>
  <c r="IZ15" i="4"/>
  <c r="IZ100" i="4"/>
  <c r="IZ128" i="4"/>
  <c r="IZ134" i="4"/>
  <c r="IZ40" i="4"/>
  <c r="IZ140" i="4"/>
  <c r="IZ58" i="4"/>
  <c r="IZ104" i="4"/>
  <c r="IZ50" i="4"/>
  <c r="IZ130" i="4"/>
  <c r="IZ95" i="4"/>
  <c r="IZ135" i="4"/>
  <c r="IZ23" i="4"/>
  <c r="IZ122" i="4"/>
  <c r="IZ118" i="4"/>
  <c r="IZ111" i="4"/>
  <c r="IZ133" i="4"/>
  <c r="IZ139" i="4"/>
  <c r="IZ137" i="4"/>
  <c r="IZ16" i="4"/>
  <c r="IZ115" i="4"/>
  <c r="IZ125" i="4"/>
  <c r="IZ68" i="4"/>
  <c r="IZ35" i="4"/>
  <c r="IZ116" i="4"/>
  <c r="IZ27" i="4"/>
  <c r="IZ117" i="4"/>
  <c r="IZ108" i="4"/>
  <c r="IZ72" i="4"/>
  <c r="IZ146" i="4"/>
  <c r="IZ110" i="4"/>
  <c r="IZ132" i="4"/>
  <c r="IZ172" i="4"/>
  <c r="IZ81" i="4"/>
  <c r="IZ174" i="4"/>
  <c r="IZ114" i="4"/>
  <c r="IZ13" i="4"/>
  <c r="IZ56" i="4"/>
  <c r="IZ127" i="4"/>
  <c r="IZ26" i="4"/>
  <c r="IZ162" i="4"/>
  <c r="IZ124" i="4"/>
  <c r="IZ88" i="4"/>
  <c r="IZ126" i="4"/>
  <c r="IZ102" i="4"/>
  <c r="IZ103" i="4"/>
  <c r="IZ89" i="4"/>
  <c r="IZ120" i="4"/>
  <c r="IZ91" i="4"/>
  <c r="IZ112" i="4"/>
  <c r="IZ131" i="4"/>
  <c r="IZ109" i="4"/>
  <c r="IZ12" i="4"/>
  <c r="IZ141" i="4"/>
  <c r="IZ90" i="4"/>
  <c r="IZ167" i="4"/>
  <c r="IZ66" i="4"/>
  <c r="IZ178" i="4"/>
  <c r="IZ87" i="4"/>
  <c r="IZ159" i="4"/>
  <c r="IZ57" i="4"/>
  <c r="IZ49" i="4"/>
  <c r="IZ158" i="4"/>
  <c r="IZ46" i="4"/>
  <c r="IZ36" i="4"/>
  <c r="IZ195" i="4"/>
  <c r="IZ38" i="4"/>
  <c r="IZ37" i="4"/>
  <c r="IZ177" i="4"/>
  <c r="IZ176" i="4"/>
  <c r="IZ92" i="4"/>
  <c r="IZ119" i="4"/>
  <c r="IZ86" i="4"/>
  <c r="IZ48" i="4"/>
  <c r="IZ47" i="4"/>
  <c r="IZ164" i="4"/>
  <c r="IZ191" i="4"/>
  <c r="DV3" i="38"/>
  <c r="DW2" i="38"/>
  <c r="IX5" i="4"/>
  <c r="JB3" i="4"/>
  <c r="IZ29" i="4"/>
  <c r="IZ6" i="4"/>
  <c r="IZ18" i="4"/>
  <c r="IZ155" i="4"/>
  <c r="IZ192" i="4"/>
  <c r="IZ156" i="4"/>
  <c r="IZ188" i="4"/>
  <c r="IZ10" i="4"/>
  <c r="IZ179" i="4"/>
  <c r="IZ152" i="4"/>
  <c r="IZ148" i="4"/>
  <c r="IZ182" i="4"/>
  <c r="IZ20" i="4"/>
  <c r="IZ151" i="4"/>
  <c r="IZ163" i="4"/>
  <c r="IZ160" i="4"/>
  <c r="IZ28" i="4"/>
  <c r="IZ170" i="4"/>
  <c r="IZ157" i="4"/>
  <c r="IZ17" i="4"/>
  <c r="IZ185" i="4"/>
  <c r="IZ187" i="4"/>
  <c r="IZ184" i="4"/>
  <c r="IZ9" i="4"/>
  <c r="IZ147" i="4"/>
  <c r="IZ181" i="4"/>
  <c r="IZ19" i="4"/>
  <c r="IZ166" i="4"/>
  <c r="IZ173" i="4"/>
  <c r="IZ180" i="4"/>
  <c r="IZ7" i="4"/>
  <c r="IZ149" i="4"/>
  <c r="IZ186" i="4"/>
  <c r="IZ165" i="4"/>
  <c r="IZ190" i="4"/>
  <c r="IZ150" i="4"/>
  <c r="IZ39" i="4"/>
  <c r="IZ14" i="4"/>
  <c r="IZ169" i="4"/>
  <c r="IZ161" i="4"/>
  <c r="IZ194" i="4"/>
  <c r="IZ154" i="4"/>
  <c r="IZ21" i="4"/>
  <c r="IZ11" i="4"/>
  <c r="IZ8" i="4"/>
  <c r="IZ153" i="4"/>
  <c r="IZ189" i="4"/>
  <c r="IZ168" i="4"/>
  <c r="IZ193" i="4"/>
  <c r="IZ183" i="4"/>
  <c r="IZ171" i="4"/>
  <c r="IZ175" i="4"/>
  <c r="IZ22" i="4"/>
  <c r="BV3" i="5"/>
  <c r="BW2" i="5"/>
  <c r="JB199" i="4" l="1"/>
  <c r="JB198" i="4"/>
  <c r="JB64" i="4"/>
  <c r="JB71" i="4"/>
  <c r="JB74" i="4"/>
  <c r="JB79" i="4"/>
  <c r="JB80" i="4"/>
  <c r="JB196" i="4"/>
  <c r="JB197" i="4"/>
  <c r="JB43" i="4"/>
  <c r="JB75" i="4"/>
  <c r="JB25" i="4"/>
  <c r="JB53" i="4"/>
  <c r="JB62" i="4"/>
  <c r="JB54" i="4"/>
  <c r="JB52" i="4"/>
  <c r="JB77" i="4"/>
  <c r="JB45" i="4"/>
  <c r="JB61" i="4"/>
  <c r="JB78" i="4"/>
  <c r="JB44" i="4"/>
  <c r="JB69" i="4"/>
  <c r="JB70" i="4"/>
  <c r="JB73" i="4"/>
  <c r="JB63" i="4"/>
  <c r="JB34" i="4"/>
  <c r="JB51" i="4"/>
  <c r="JB60" i="4"/>
  <c r="JB59" i="4"/>
  <c r="JB82" i="4"/>
  <c r="JB33" i="4"/>
  <c r="JB136" i="4"/>
  <c r="JB55" i="4"/>
  <c r="JB32" i="4"/>
  <c r="JB113" i="4"/>
  <c r="JB42" i="4"/>
  <c r="JB76" i="4"/>
  <c r="JB105" i="4"/>
  <c r="JB106" i="4"/>
  <c r="JB83" i="4"/>
  <c r="JB144" i="4"/>
  <c r="JB24" i="4"/>
  <c r="JB84" i="4"/>
  <c r="JB94" i="4"/>
  <c r="JB65" i="4"/>
  <c r="JB67" i="4"/>
  <c r="JB138" i="4"/>
  <c r="JB93" i="4"/>
  <c r="JB145" i="4"/>
  <c r="JB107" i="4"/>
  <c r="JB121" i="4"/>
  <c r="JB96" i="4"/>
  <c r="JB142" i="4"/>
  <c r="JB97" i="4"/>
  <c r="JB123" i="4"/>
  <c r="JB143" i="4"/>
  <c r="JB129" i="4"/>
  <c r="JB99" i="4"/>
  <c r="JB85" i="4"/>
  <c r="JB101" i="4"/>
  <c r="JB30" i="4"/>
  <c r="JB98" i="4"/>
  <c r="JB58" i="4"/>
  <c r="JB41" i="4"/>
  <c r="JB31" i="4"/>
  <c r="JB128" i="4"/>
  <c r="JB100" i="4"/>
  <c r="JB15" i="4"/>
  <c r="JB140" i="4"/>
  <c r="JB134" i="4"/>
  <c r="JB104" i="4"/>
  <c r="JB40" i="4"/>
  <c r="JB95" i="4"/>
  <c r="JB50" i="4"/>
  <c r="JB118" i="4"/>
  <c r="JB130" i="4"/>
  <c r="JB135" i="4"/>
  <c r="JB23" i="4"/>
  <c r="JB122" i="4"/>
  <c r="JB111" i="4"/>
  <c r="JB117" i="4"/>
  <c r="JB133" i="4"/>
  <c r="JB115" i="4"/>
  <c r="JB16" i="4"/>
  <c r="JB116" i="4"/>
  <c r="JB68" i="4"/>
  <c r="JB137" i="4"/>
  <c r="JB26" i="4"/>
  <c r="JB125" i="4"/>
  <c r="JB27" i="4"/>
  <c r="JB139" i="4"/>
  <c r="JB35" i="4"/>
  <c r="JB81" i="4"/>
  <c r="JB162" i="4"/>
  <c r="JB108" i="4"/>
  <c r="JB103" i="4"/>
  <c r="JB12" i="4"/>
  <c r="JB174" i="4"/>
  <c r="JB146" i="4"/>
  <c r="JB124" i="4"/>
  <c r="JB110" i="4"/>
  <c r="JB114" i="4"/>
  <c r="JB127" i="4"/>
  <c r="JB89" i="4"/>
  <c r="JB88" i="4"/>
  <c r="JB126" i="4"/>
  <c r="JB72" i="4"/>
  <c r="JB102" i="4"/>
  <c r="JB49" i="4"/>
  <c r="JB56" i="4"/>
  <c r="JB109" i="4"/>
  <c r="JB91" i="4"/>
  <c r="JB132" i="4"/>
  <c r="JB172" i="4"/>
  <c r="JB167" i="4"/>
  <c r="JB131" i="4"/>
  <c r="JB90" i="4"/>
  <c r="JB13" i="4"/>
  <c r="JB141" i="4"/>
  <c r="JB112" i="4"/>
  <c r="JB119" i="4"/>
  <c r="JB158" i="4"/>
  <c r="JB120" i="4"/>
  <c r="JB57" i="4"/>
  <c r="JB176" i="4"/>
  <c r="JB159" i="4"/>
  <c r="JB66" i="4"/>
  <c r="JB178" i="4"/>
  <c r="JB46" i="4"/>
  <c r="JB86" i="4"/>
  <c r="JB37" i="4"/>
  <c r="JB177" i="4"/>
  <c r="JB36" i="4"/>
  <c r="JB92" i="4"/>
  <c r="JB195" i="4"/>
  <c r="JB38" i="4"/>
  <c r="JB47" i="4"/>
  <c r="JB48" i="4"/>
  <c r="JB164" i="4"/>
  <c r="JB87" i="4"/>
  <c r="JB191" i="4"/>
  <c r="DX2" i="38"/>
  <c r="DW3" i="38"/>
  <c r="IZ5" i="4"/>
  <c r="JD3" i="4"/>
  <c r="JB186" i="4"/>
  <c r="JB185" i="4"/>
  <c r="JB168" i="4"/>
  <c r="JB157" i="4"/>
  <c r="JB7" i="4"/>
  <c r="JB148" i="4"/>
  <c r="JB192" i="4"/>
  <c r="JB6" i="4"/>
  <c r="JB189" i="4"/>
  <c r="JB8" i="4"/>
  <c r="JB9" i="4"/>
  <c r="JB163" i="4"/>
  <c r="JB190" i="4"/>
  <c r="JB21" i="4"/>
  <c r="JB11" i="4"/>
  <c r="JB29" i="4"/>
  <c r="JB39" i="4"/>
  <c r="JB180" i="4"/>
  <c r="JB187" i="4"/>
  <c r="JB150" i="4"/>
  <c r="JB14" i="4"/>
  <c r="JB170" i="4"/>
  <c r="JB173" i="4"/>
  <c r="JB184" i="4"/>
  <c r="JB17" i="4"/>
  <c r="JB165" i="4"/>
  <c r="JB152" i="4"/>
  <c r="JB10" i="4"/>
  <c r="JB194" i="4"/>
  <c r="JB182" i="4"/>
  <c r="JB166" i="4"/>
  <c r="JB169" i="4"/>
  <c r="JB175" i="4"/>
  <c r="JB149" i="4"/>
  <c r="JB147" i="4"/>
  <c r="JB153" i="4"/>
  <c r="JB160" i="4"/>
  <c r="JB19" i="4"/>
  <c r="JB193" i="4"/>
  <c r="JB28" i="4"/>
  <c r="JB155" i="4"/>
  <c r="JB156" i="4"/>
  <c r="JB188" i="4"/>
  <c r="JB161" i="4"/>
  <c r="JB181" i="4"/>
  <c r="JB183" i="4"/>
  <c r="JB179" i="4"/>
  <c r="JB151" i="4"/>
  <c r="JB22" i="4"/>
  <c r="JB18" i="4"/>
  <c r="JB171" i="4"/>
  <c r="JB154" i="4"/>
  <c r="JB20" i="4"/>
  <c r="BW3" i="5"/>
  <c r="BX2" i="5"/>
  <c r="JD199" i="4" l="1"/>
  <c r="JD198" i="4"/>
  <c r="JD80" i="4"/>
  <c r="JD64" i="4"/>
  <c r="JD71" i="4"/>
  <c r="JD74" i="4"/>
  <c r="JD79" i="4"/>
  <c r="JD197" i="4"/>
  <c r="JD196" i="4"/>
  <c r="JD25" i="4"/>
  <c r="JD43" i="4"/>
  <c r="JD75" i="4"/>
  <c r="JD52" i="4"/>
  <c r="JD45" i="4"/>
  <c r="JD53" i="4"/>
  <c r="JD54" i="4"/>
  <c r="JD62" i="4"/>
  <c r="JD78" i="4"/>
  <c r="JD70" i="4"/>
  <c r="JD69" i="4"/>
  <c r="JD77" i="4"/>
  <c r="JD63" i="4"/>
  <c r="JD73" i="4"/>
  <c r="JD61" i="4"/>
  <c r="JD44" i="4"/>
  <c r="JD34" i="4"/>
  <c r="JD33" i="4"/>
  <c r="JD59" i="4"/>
  <c r="JD51" i="4"/>
  <c r="JD82" i="4"/>
  <c r="JD84" i="4"/>
  <c r="JD60" i="4"/>
  <c r="JD83" i="4"/>
  <c r="JD55" i="4"/>
  <c r="JD24" i="4"/>
  <c r="JD105" i="4"/>
  <c r="JD42" i="4"/>
  <c r="JD32" i="4"/>
  <c r="JD76" i="4"/>
  <c r="JD106" i="4"/>
  <c r="JD94" i="4"/>
  <c r="JD113" i="4"/>
  <c r="JD144" i="4"/>
  <c r="JD65" i="4"/>
  <c r="JD136" i="4"/>
  <c r="JD67" i="4"/>
  <c r="JD138" i="4"/>
  <c r="JD93" i="4"/>
  <c r="JD121" i="4"/>
  <c r="JD145" i="4"/>
  <c r="JD142" i="4"/>
  <c r="JD97" i="4"/>
  <c r="JD107" i="4"/>
  <c r="JD123" i="4"/>
  <c r="JD96" i="4"/>
  <c r="JD129" i="4"/>
  <c r="JD143" i="4"/>
  <c r="JD98" i="4"/>
  <c r="JD85" i="4"/>
  <c r="JD30" i="4"/>
  <c r="JD101" i="4"/>
  <c r="JD41" i="4"/>
  <c r="JD31" i="4"/>
  <c r="JD58" i="4"/>
  <c r="JD99" i="4"/>
  <c r="JD100" i="4"/>
  <c r="JD104" i="4"/>
  <c r="JD130" i="4"/>
  <c r="JD128" i="4"/>
  <c r="JD50" i="4"/>
  <c r="JD134" i="4"/>
  <c r="JD95" i="4"/>
  <c r="JD15" i="4"/>
  <c r="JD135" i="4"/>
  <c r="JD118" i="4"/>
  <c r="JD111" i="4"/>
  <c r="JD139" i="4"/>
  <c r="JD137" i="4"/>
  <c r="JD140" i="4"/>
  <c r="JD133" i="4"/>
  <c r="JD40" i="4"/>
  <c r="JD115" i="4"/>
  <c r="JD122" i="4"/>
  <c r="JD23" i="4"/>
  <c r="JD16" i="4"/>
  <c r="JD117" i="4"/>
  <c r="JD116" i="4"/>
  <c r="JD68" i="4"/>
  <c r="JD27" i="4"/>
  <c r="JD125" i="4"/>
  <c r="JD132" i="4"/>
  <c r="JD26" i="4"/>
  <c r="JD12" i="4"/>
  <c r="JD81" i="4"/>
  <c r="JD35" i="4"/>
  <c r="JD172" i="4"/>
  <c r="JD162" i="4"/>
  <c r="JD146" i="4"/>
  <c r="JD72" i="4"/>
  <c r="JD174" i="4"/>
  <c r="JD110" i="4"/>
  <c r="JD13" i="4"/>
  <c r="JD126" i="4"/>
  <c r="JD56" i="4"/>
  <c r="JD124" i="4"/>
  <c r="JD88" i="4"/>
  <c r="JD120" i="4"/>
  <c r="JD108" i="4"/>
  <c r="JD89" i="4"/>
  <c r="JD114" i="4"/>
  <c r="JD49" i="4"/>
  <c r="JD131" i="4"/>
  <c r="JD109" i="4"/>
  <c r="JD90" i="4"/>
  <c r="JD119" i="4"/>
  <c r="JD91" i="4"/>
  <c r="JD127" i="4"/>
  <c r="JD167" i="4"/>
  <c r="JD141" i="4"/>
  <c r="JD112" i="4"/>
  <c r="JD66" i="4"/>
  <c r="JD103" i="4"/>
  <c r="JD178" i="4"/>
  <c r="JD92" i="4"/>
  <c r="JD57" i="4"/>
  <c r="JD159" i="4"/>
  <c r="JD102" i="4"/>
  <c r="JD177" i="4"/>
  <c r="JD158" i="4"/>
  <c r="JD46" i="4"/>
  <c r="JD37" i="4"/>
  <c r="JD47" i="4"/>
  <c r="JD87" i="4"/>
  <c r="JD86" i="4"/>
  <c r="JD38" i="4"/>
  <c r="JD48" i="4"/>
  <c r="JD195" i="4"/>
  <c r="JD36" i="4"/>
  <c r="JD176" i="4"/>
  <c r="JD191" i="4"/>
  <c r="JD164" i="4"/>
  <c r="DX3" i="38"/>
  <c r="DY2" i="38"/>
  <c r="JB5" i="4"/>
  <c r="JF3" i="4"/>
  <c r="JD151" i="4"/>
  <c r="JD157" i="4"/>
  <c r="JD192" i="4"/>
  <c r="JD7" i="4"/>
  <c r="JD20" i="4"/>
  <c r="JD163" i="4"/>
  <c r="JD160" i="4"/>
  <c r="JD156" i="4"/>
  <c r="JD189" i="4"/>
  <c r="JD22" i="4"/>
  <c r="JD185" i="4"/>
  <c r="JD166" i="4"/>
  <c r="JD170" i="4"/>
  <c r="JD184" i="4"/>
  <c r="JD21" i="4"/>
  <c r="JD155" i="4"/>
  <c r="JD9" i="4"/>
  <c r="JD187" i="4"/>
  <c r="JD173" i="4"/>
  <c r="JD194" i="4"/>
  <c r="JD153" i="4"/>
  <c r="JD193" i="4"/>
  <c r="JD19" i="4"/>
  <c r="JD28" i="4"/>
  <c r="JD179" i="4"/>
  <c r="JD147" i="4"/>
  <c r="JD149" i="4"/>
  <c r="JD39" i="4"/>
  <c r="JD8" i="4"/>
  <c r="JD10" i="4"/>
  <c r="JD183" i="4"/>
  <c r="JD186" i="4"/>
  <c r="JD29" i="4"/>
  <c r="JD182" i="4"/>
  <c r="JD11" i="4"/>
  <c r="JD171" i="4"/>
  <c r="JD152" i="4"/>
  <c r="JD169" i="4"/>
  <c r="JD180" i="4"/>
  <c r="JD148" i="4"/>
  <c r="JD168" i="4"/>
  <c r="JD190" i="4"/>
  <c r="JD17" i="4"/>
  <c r="JD165" i="4"/>
  <c r="JD6" i="4"/>
  <c r="JD181" i="4"/>
  <c r="JD150" i="4"/>
  <c r="JD175" i="4"/>
  <c r="JD161" i="4"/>
  <c r="JD18" i="4"/>
  <c r="JD188" i="4"/>
  <c r="JD14" i="4"/>
  <c r="JD154" i="4"/>
  <c r="BX3" i="5"/>
  <c r="BY2" i="5"/>
  <c r="JF199" i="4" l="1"/>
  <c r="JF198" i="4"/>
  <c r="JF64" i="4"/>
  <c r="JF71" i="4"/>
  <c r="JF74" i="4"/>
  <c r="JF79" i="4"/>
  <c r="JF80" i="4"/>
  <c r="JF197" i="4"/>
  <c r="JF196" i="4"/>
  <c r="JF75" i="4"/>
  <c r="JF25" i="4"/>
  <c r="JF43" i="4"/>
  <c r="JF52" i="4"/>
  <c r="JF54" i="4"/>
  <c r="JF45" i="4"/>
  <c r="JF53" i="4"/>
  <c r="JF69" i="4"/>
  <c r="JF77" i="4"/>
  <c r="JF61" i="4"/>
  <c r="JF62" i="4"/>
  <c r="JF78" i="4"/>
  <c r="JF70" i="4"/>
  <c r="JF34" i="4"/>
  <c r="JF63" i="4"/>
  <c r="JF44" i="4"/>
  <c r="JF73" i="4"/>
  <c r="JF59" i="4"/>
  <c r="JF60" i="4"/>
  <c r="JF51" i="4"/>
  <c r="JF82" i="4"/>
  <c r="JF42" i="4"/>
  <c r="JF32" i="4"/>
  <c r="JF144" i="4"/>
  <c r="JF106" i="4"/>
  <c r="JF33" i="4"/>
  <c r="JF113" i="4"/>
  <c r="JF65" i="4"/>
  <c r="JF84" i="4"/>
  <c r="JF94" i="4"/>
  <c r="JF24" i="4"/>
  <c r="JF136" i="4"/>
  <c r="JF105" i="4"/>
  <c r="JF83" i="4"/>
  <c r="JF76" i="4"/>
  <c r="JF55" i="4"/>
  <c r="JF138" i="4"/>
  <c r="JF145" i="4"/>
  <c r="JF67" i="4"/>
  <c r="JF93" i="4"/>
  <c r="JF121" i="4"/>
  <c r="JF107" i="4"/>
  <c r="JF96" i="4"/>
  <c r="JF123" i="4"/>
  <c r="JF142" i="4"/>
  <c r="JF97" i="4"/>
  <c r="JF143" i="4"/>
  <c r="JF85" i="4"/>
  <c r="JF129" i="4"/>
  <c r="JF99" i="4"/>
  <c r="JF30" i="4"/>
  <c r="JF98" i="4"/>
  <c r="JF41" i="4"/>
  <c r="JF101" i="4"/>
  <c r="JF15" i="4"/>
  <c r="JF31" i="4"/>
  <c r="JF140" i="4"/>
  <c r="JF130" i="4"/>
  <c r="JF58" i="4"/>
  <c r="JF95" i="4"/>
  <c r="JF100" i="4"/>
  <c r="JF128" i="4"/>
  <c r="JF50" i="4"/>
  <c r="JF134" i="4"/>
  <c r="JF40" i="4"/>
  <c r="JF104" i="4"/>
  <c r="JF118" i="4"/>
  <c r="JF135" i="4"/>
  <c r="JF23" i="4"/>
  <c r="JF111" i="4"/>
  <c r="JF139" i="4"/>
  <c r="JF137" i="4"/>
  <c r="JF117" i="4"/>
  <c r="JF133" i="4"/>
  <c r="JF122" i="4"/>
  <c r="JF115" i="4"/>
  <c r="JF132" i="4"/>
  <c r="JF68" i="4"/>
  <c r="JF35" i="4"/>
  <c r="JF125" i="4"/>
  <c r="JF27" i="4"/>
  <c r="JF16" i="4"/>
  <c r="JF116" i="4"/>
  <c r="JF162" i="4"/>
  <c r="JF146" i="4"/>
  <c r="JF103" i="4"/>
  <c r="JF72" i="4"/>
  <c r="JF26" i="4"/>
  <c r="JF81" i="4"/>
  <c r="JF124" i="4"/>
  <c r="JF110" i="4"/>
  <c r="JF174" i="4"/>
  <c r="JF56" i="4"/>
  <c r="JF167" i="4"/>
  <c r="JF12" i="4"/>
  <c r="JF126" i="4"/>
  <c r="JF102" i="4"/>
  <c r="JF13" i="4"/>
  <c r="JF108" i="4"/>
  <c r="JF89" i="4"/>
  <c r="JF49" i="4"/>
  <c r="JF114" i="4"/>
  <c r="JF119" i="4"/>
  <c r="JF172" i="4"/>
  <c r="JF91" i="4"/>
  <c r="JF88" i="4"/>
  <c r="JF127" i="4"/>
  <c r="JF120" i="4"/>
  <c r="JF66" i="4"/>
  <c r="JF141" i="4"/>
  <c r="JF90" i="4"/>
  <c r="JF92" i="4"/>
  <c r="JF86" i="4"/>
  <c r="JF159" i="4"/>
  <c r="JF87" i="4"/>
  <c r="JF164" i="4"/>
  <c r="JF177" i="4"/>
  <c r="JF158" i="4"/>
  <c r="JF38" i="4"/>
  <c r="JF112" i="4"/>
  <c r="JF176" i="4"/>
  <c r="JF47" i="4"/>
  <c r="JF37" i="4"/>
  <c r="JF36" i="4"/>
  <c r="JF46" i="4"/>
  <c r="JF48" i="4"/>
  <c r="JF109" i="4"/>
  <c r="JF57" i="4"/>
  <c r="JF195" i="4"/>
  <c r="JF178" i="4"/>
  <c r="JF131" i="4"/>
  <c r="JF191" i="4"/>
  <c r="DY3" i="38"/>
  <c r="DZ2" i="38"/>
  <c r="JD5" i="4"/>
  <c r="JH3" i="4"/>
  <c r="JF179" i="4"/>
  <c r="JF192" i="4"/>
  <c r="JF180" i="4"/>
  <c r="JF155" i="4"/>
  <c r="JF149" i="4"/>
  <c r="JF169" i="4"/>
  <c r="JF14" i="4"/>
  <c r="JF150" i="4"/>
  <c r="JF153" i="4"/>
  <c r="JF160" i="4"/>
  <c r="JF188" i="4"/>
  <c r="JF156" i="4"/>
  <c r="JF151" i="4"/>
  <c r="JF10" i="4"/>
  <c r="JF171" i="4"/>
  <c r="JF175" i="4"/>
  <c r="JF157" i="4"/>
  <c r="JF9" i="4"/>
  <c r="JF148" i="4"/>
  <c r="JF22" i="4"/>
  <c r="JF186" i="4"/>
  <c r="JF19" i="4"/>
  <c r="JF193" i="4"/>
  <c r="JF147" i="4"/>
  <c r="JF187" i="4"/>
  <c r="JF29" i="4"/>
  <c r="JF183" i="4"/>
  <c r="JF18" i="4"/>
  <c r="JF185" i="4"/>
  <c r="JF170" i="4"/>
  <c r="JF20" i="4"/>
  <c r="JF7" i="4"/>
  <c r="JF17" i="4"/>
  <c r="JF182" i="4"/>
  <c r="JF165" i="4"/>
  <c r="JF163" i="4"/>
  <c r="JF8" i="4"/>
  <c r="JF190" i="4"/>
  <c r="JF154" i="4"/>
  <c r="JF11" i="4"/>
  <c r="JF189" i="4"/>
  <c r="JF168" i="4"/>
  <c r="JF166" i="4"/>
  <c r="JF173" i="4"/>
  <c r="JF161" i="4"/>
  <c r="JF194" i="4"/>
  <c r="JF152" i="4"/>
  <c r="JF21" i="4"/>
  <c r="JF181" i="4"/>
  <c r="JF184" i="4"/>
  <c r="JF6" i="4"/>
  <c r="JF39" i="4"/>
  <c r="JF28" i="4"/>
  <c r="BY3" i="5"/>
  <c r="BZ2" i="5"/>
  <c r="JH199" i="4" l="1"/>
  <c r="JH198" i="4"/>
  <c r="JH79" i="4"/>
  <c r="JH80" i="4"/>
  <c r="JH64" i="4"/>
  <c r="JH71" i="4"/>
  <c r="JH74" i="4"/>
  <c r="JH197" i="4"/>
  <c r="JH196" i="4"/>
  <c r="JH43" i="4"/>
  <c r="JH25" i="4"/>
  <c r="JH75" i="4"/>
  <c r="JH52" i="4"/>
  <c r="JH45" i="4"/>
  <c r="JH54" i="4"/>
  <c r="JH53" i="4"/>
  <c r="JH70" i="4"/>
  <c r="JH61" i="4"/>
  <c r="JH78" i="4"/>
  <c r="JH34" i="4"/>
  <c r="JH73" i="4"/>
  <c r="JH69" i="4"/>
  <c r="JH44" i="4"/>
  <c r="JH62" i="4"/>
  <c r="JH77" i="4"/>
  <c r="JH63" i="4"/>
  <c r="JH59" i="4"/>
  <c r="JH33" i="4"/>
  <c r="JH60" i="4"/>
  <c r="JH82" i="4"/>
  <c r="JH83" i="4"/>
  <c r="JH42" i="4"/>
  <c r="JH32" i="4"/>
  <c r="JH51" i="4"/>
  <c r="JH144" i="4"/>
  <c r="JH136" i="4"/>
  <c r="JH106" i="4"/>
  <c r="JH65" i="4"/>
  <c r="JH105" i="4"/>
  <c r="JH55" i="4"/>
  <c r="JH76" i="4"/>
  <c r="JH84" i="4"/>
  <c r="JH94" i="4"/>
  <c r="JH24" i="4"/>
  <c r="JH113" i="4"/>
  <c r="JH93" i="4"/>
  <c r="JH67" i="4"/>
  <c r="JH138" i="4"/>
  <c r="JH107" i="4"/>
  <c r="JH145" i="4"/>
  <c r="JH121" i="4"/>
  <c r="JH96" i="4"/>
  <c r="JH97" i="4"/>
  <c r="JH142" i="4"/>
  <c r="JH129" i="4"/>
  <c r="JH123" i="4"/>
  <c r="JH99" i="4"/>
  <c r="JH85" i="4"/>
  <c r="JH30" i="4"/>
  <c r="JH98" i="4"/>
  <c r="JH143" i="4"/>
  <c r="JH41" i="4"/>
  <c r="JH15" i="4"/>
  <c r="JH58" i="4"/>
  <c r="JH31" i="4"/>
  <c r="JH134" i="4"/>
  <c r="JH101" i="4"/>
  <c r="JH128" i="4"/>
  <c r="JH140" i="4"/>
  <c r="JH40" i="4"/>
  <c r="JH100" i="4"/>
  <c r="JH130" i="4"/>
  <c r="JH118" i="4"/>
  <c r="JH50" i="4"/>
  <c r="JH135" i="4"/>
  <c r="JH95" i="4"/>
  <c r="JH111" i="4"/>
  <c r="JH23" i="4"/>
  <c r="JH139" i="4"/>
  <c r="JH122" i="4"/>
  <c r="JH137" i="4"/>
  <c r="JH104" i="4"/>
  <c r="JH132" i="4"/>
  <c r="JH133" i="4"/>
  <c r="JH115" i="4"/>
  <c r="JH125" i="4"/>
  <c r="JH68" i="4"/>
  <c r="JH117" i="4"/>
  <c r="JH116" i="4"/>
  <c r="JH35" i="4"/>
  <c r="JH16" i="4"/>
  <c r="JH162" i="4"/>
  <c r="JH27" i="4"/>
  <c r="JH81" i="4"/>
  <c r="JH110" i="4"/>
  <c r="JH124" i="4"/>
  <c r="JH114" i="4"/>
  <c r="JH172" i="4"/>
  <c r="JH103" i="4"/>
  <c r="JH146" i="4"/>
  <c r="JH12" i="4"/>
  <c r="JH13" i="4"/>
  <c r="JH120" i="4"/>
  <c r="JH126" i="4"/>
  <c r="JH108" i="4"/>
  <c r="JH89" i="4"/>
  <c r="JH88" i="4"/>
  <c r="JH49" i="4"/>
  <c r="JH26" i="4"/>
  <c r="JH72" i="4"/>
  <c r="JH127" i="4"/>
  <c r="JH102" i="4"/>
  <c r="JH131" i="4"/>
  <c r="JH56" i="4"/>
  <c r="JH141" i="4"/>
  <c r="JH90" i="4"/>
  <c r="JH109" i="4"/>
  <c r="JH174" i="4"/>
  <c r="JH119" i="4"/>
  <c r="JH112" i="4"/>
  <c r="JH159" i="4"/>
  <c r="JH176" i="4"/>
  <c r="JH195" i="4"/>
  <c r="JH66" i="4"/>
  <c r="JH177" i="4"/>
  <c r="JH92" i="4"/>
  <c r="JH87" i="4"/>
  <c r="JH167" i="4"/>
  <c r="JH178" i="4"/>
  <c r="JH191" i="4"/>
  <c r="JH57" i="4"/>
  <c r="JH46" i="4"/>
  <c r="JH36" i="4"/>
  <c r="JH38" i="4"/>
  <c r="JH86" i="4"/>
  <c r="JH47" i="4"/>
  <c r="JH158" i="4"/>
  <c r="JH48" i="4"/>
  <c r="JH37" i="4"/>
  <c r="JH164" i="4"/>
  <c r="JH91" i="4"/>
  <c r="EA2" i="38"/>
  <c r="DZ3" i="38"/>
  <c r="JF5" i="4"/>
  <c r="JJ3" i="4"/>
  <c r="JH150" i="4"/>
  <c r="JH180" i="4"/>
  <c r="JH189" i="4"/>
  <c r="JH186" i="4"/>
  <c r="JH165" i="4"/>
  <c r="JH192" i="4"/>
  <c r="JH168" i="4"/>
  <c r="JH18" i="4"/>
  <c r="JH184" i="4"/>
  <c r="JH149" i="4"/>
  <c r="JH28" i="4"/>
  <c r="JH179" i="4"/>
  <c r="JH148" i="4"/>
  <c r="JH171" i="4"/>
  <c r="JH155" i="4"/>
  <c r="JH17" i="4"/>
  <c r="JH152" i="4"/>
  <c r="JH147" i="4"/>
  <c r="JH19" i="4"/>
  <c r="JH11" i="4"/>
  <c r="JH170" i="4"/>
  <c r="JH154" i="4"/>
  <c r="JH157" i="4"/>
  <c r="JH153" i="4"/>
  <c r="JH21" i="4"/>
  <c r="JH187" i="4"/>
  <c r="JH169" i="4"/>
  <c r="JH29" i="4"/>
  <c r="JH194" i="4"/>
  <c r="JH20" i="4"/>
  <c r="JH8" i="4"/>
  <c r="JH9" i="4"/>
  <c r="JH173" i="4"/>
  <c r="JH156" i="4"/>
  <c r="JH22" i="4"/>
  <c r="JH183" i="4"/>
  <c r="JH10" i="4"/>
  <c r="JH175" i="4"/>
  <c r="JH160" i="4"/>
  <c r="JH7" i="4"/>
  <c r="JH185" i="4"/>
  <c r="JH188" i="4"/>
  <c r="JH6" i="4"/>
  <c r="JH181" i="4"/>
  <c r="JH151" i="4"/>
  <c r="JH182" i="4"/>
  <c r="JH39" i="4"/>
  <c r="JH163" i="4"/>
  <c r="JH193" i="4"/>
  <c r="JH190" i="4"/>
  <c r="JH161" i="4"/>
  <c r="JH166" i="4"/>
  <c r="JH14" i="4"/>
  <c r="BZ3" i="5"/>
  <c r="CA2" i="5"/>
  <c r="JJ199" i="4" l="1"/>
  <c r="JJ198" i="4"/>
  <c r="JJ64" i="4"/>
  <c r="JJ74" i="4"/>
  <c r="JJ79" i="4"/>
  <c r="JJ80" i="4"/>
  <c r="JJ71" i="4"/>
  <c r="JJ197" i="4"/>
  <c r="JJ196" i="4"/>
  <c r="JJ25" i="4"/>
  <c r="JJ43" i="4"/>
  <c r="JJ75" i="4"/>
  <c r="JJ54" i="4"/>
  <c r="JJ53" i="4"/>
  <c r="JJ52" i="4"/>
  <c r="JJ45" i="4"/>
  <c r="JJ62" i="4"/>
  <c r="JJ61" i="4"/>
  <c r="JJ69" i="4"/>
  <c r="JJ78" i="4"/>
  <c r="JJ70" i="4"/>
  <c r="JJ34" i="4"/>
  <c r="JJ73" i="4"/>
  <c r="JJ63" i="4"/>
  <c r="JJ77" i="4"/>
  <c r="JJ44" i="4"/>
  <c r="JJ59" i="4"/>
  <c r="JJ51" i="4"/>
  <c r="JJ33" i="4"/>
  <c r="JJ60" i="4"/>
  <c r="JJ42" i="4"/>
  <c r="JJ24" i="4"/>
  <c r="JJ82" i="4"/>
  <c r="JJ83" i="4"/>
  <c r="JJ84" i="4"/>
  <c r="JJ113" i="4"/>
  <c r="JJ32" i="4"/>
  <c r="JJ106" i="4"/>
  <c r="JJ55" i="4"/>
  <c r="JJ105" i="4"/>
  <c r="JJ76" i="4"/>
  <c r="JJ144" i="4"/>
  <c r="JJ65" i="4"/>
  <c r="JJ136" i="4"/>
  <c r="JJ94" i="4"/>
  <c r="JJ93" i="4"/>
  <c r="JJ67" i="4"/>
  <c r="JJ138" i="4"/>
  <c r="JJ145" i="4"/>
  <c r="JJ107" i="4"/>
  <c r="JJ121" i="4"/>
  <c r="JJ97" i="4"/>
  <c r="JJ142" i="4"/>
  <c r="JJ85" i="4"/>
  <c r="JJ96" i="4"/>
  <c r="JJ123" i="4"/>
  <c r="JJ129" i="4"/>
  <c r="JJ143" i="4"/>
  <c r="JJ99" i="4"/>
  <c r="JJ98" i="4"/>
  <c r="JJ41" i="4"/>
  <c r="JJ15" i="4"/>
  <c r="JJ128" i="4"/>
  <c r="JJ30" i="4"/>
  <c r="JJ101" i="4"/>
  <c r="JJ31" i="4"/>
  <c r="JJ140" i="4"/>
  <c r="JJ135" i="4"/>
  <c r="JJ104" i="4"/>
  <c r="JJ50" i="4"/>
  <c r="JJ134" i="4"/>
  <c r="JJ40" i="4"/>
  <c r="JJ118" i="4"/>
  <c r="JJ58" i="4"/>
  <c r="JJ100" i="4"/>
  <c r="JJ95" i="4"/>
  <c r="JJ23" i="4"/>
  <c r="JJ122" i="4"/>
  <c r="JJ111" i="4"/>
  <c r="JJ130" i="4"/>
  <c r="JJ16" i="4"/>
  <c r="JJ139" i="4"/>
  <c r="JJ132" i="4"/>
  <c r="JJ133" i="4"/>
  <c r="JJ137" i="4"/>
  <c r="JJ117" i="4"/>
  <c r="JJ27" i="4"/>
  <c r="JJ26" i="4"/>
  <c r="JJ116" i="4"/>
  <c r="JJ174" i="4"/>
  <c r="JJ172" i="4"/>
  <c r="JJ124" i="4"/>
  <c r="JJ115" i="4"/>
  <c r="JJ162" i="4"/>
  <c r="JJ68" i="4"/>
  <c r="JJ103" i="4"/>
  <c r="JJ35" i="4"/>
  <c r="JJ12" i="4"/>
  <c r="JJ125" i="4"/>
  <c r="JJ146" i="4"/>
  <c r="JJ114" i="4"/>
  <c r="JJ13" i="4"/>
  <c r="JJ56" i="4"/>
  <c r="JJ88" i="4"/>
  <c r="JJ126" i="4"/>
  <c r="JJ120" i="4"/>
  <c r="JJ81" i="4"/>
  <c r="JJ110" i="4"/>
  <c r="JJ49" i="4"/>
  <c r="JJ127" i="4"/>
  <c r="JJ108" i="4"/>
  <c r="JJ167" i="4"/>
  <c r="JJ119" i="4"/>
  <c r="JJ102" i="4"/>
  <c r="JJ141" i="4"/>
  <c r="JJ66" i="4"/>
  <c r="JJ72" i="4"/>
  <c r="JJ57" i="4"/>
  <c r="JJ176" i="4"/>
  <c r="JJ178" i="4"/>
  <c r="JJ46" i="4"/>
  <c r="JJ90" i="4"/>
  <c r="JJ177" i="4"/>
  <c r="JJ131" i="4"/>
  <c r="JJ109" i="4"/>
  <c r="JJ47" i="4"/>
  <c r="JJ92" i="4"/>
  <c r="JJ159" i="4"/>
  <c r="JJ158" i="4"/>
  <c r="JJ195" i="4"/>
  <c r="JJ86" i="4"/>
  <c r="JJ87" i="4"/>
  <c r="JJ89" i="4"/>
  <c r="JJ112" i="4"/>
  <c r="JJ191" i="4"/>
  <c r="JJ48" i="4"/>
  <c r="JJ36" i="4"/>
  <c r="JJ38" i="4"/>
  <c r="JJ164" i="4"/>
  <c r="JJ37" i="4"/>
  <c r="JJ91" i="4"/>
  <c r="EB2" i="38"/>
  <c r="EA3" i="38"/>
  <c r="JH5" i="4"/>
  <c r="JL3" i="4"/>
  <c r="JJ189" i="4"/>
  <c r="JJ6" i="4"/>
  <c r="JJ161" i="4"/>
  <c r="JJ192" i="4"/>
  <c r="JJ10" i="4"/>
  <c r="JJ11" i="4"/>
  <c r="JJ168" i="4"/>
  <c r="JJ18" i="4"/>
  <c r="JJ180" i="4"/>
  <c r="JJ156" i="4"/>
  <c r="JJ194" i="4"/>
  <c r="JJ170" i="4"/>
  <c r="JJ152" i="4"/>
  <c r="JJ187" i="4"/>
  <c r="JJ175" i="4"/>
  <c r="JJ173" i="4"/>
  <c r="JJ154" i="4"/>
  <c r="JJ171" i="4"/>
  <c r="JJ147" i="4"/>
  <c r="JJ155" i="4"/>
  <c r="JJ9" i="4"/>
  <c r="JJ21" i="4"/>
  <c r="JJ193" i="4"/>
  <c r="JJ186" i="4"/>
  <c r="JJ169" i="4"/>
  <c r="JJ166" i="4"/>
  <c r="JJ157" i="4"/>
  <c r="JJ185" i="4"/>
  <c r="JJ190" i="4"/>
  <c r="JJ183" i="4"/>
  <c r="JJ153" i="4"/>
  <c r="JJ20" i="4"/>
  <c r="JJ160" i="4"/>
  <c r="JJ8" i="4"/>
  <c r="JJ28" i="4"/>
  <c r="JJ19" i="4"/>
  <c r="JJ181" i="4"/>
  <c r="JJ179" i="4"/>
  <c r="JJ39" i="4"/>
  <c r="JJ182" i="4"/>
  <c r="JJ149" i="4"/>
  <c r="JJ148" i="4"/>
  <c r="JJ151" i="4"/>
  <c r="JJ150" i="4"/>
  <c r="JJ184" i="4"/>
  <c r="JJ29" i="4"/>
  <c r="JJ163" i="4"/>
  <c r="JJ14" i="4"/>
  <c r="JJ188" i="4"/>
  <c r="JJ22" i="4"/>
  <c r="JJ165" i="4"/>
  <c r="JJ17" i="4"/>
  <c r="JJ7" i="4"/>
  <c r="CA3" i="5"/>
  <c r="CB2" i="5"/>
  <c r="JL199" i="4" l="1"/>
  <c r="JL198" i="4"/>
  <c r="JL71" i="4"/>
  <c r="JL74" i="4"/>
  <c r="JL79" i="4"/>
  <c r="JL80" i="4"/>
  <c r="JL64" i="4"/>
  <c r="JL197" i="4"/>
  <c r="JL196" i="4"/>
  <c r="JL75" i="4"/>
  <c r="JL25" i="4"/>
  <c r="JL43" i="4"/>
  <c r="JL52" i="4"/>
  <c r="JL53" i="4"/>
  <c r="JL54" i="4"/>
  <c r="JL70" i="4"/>
  <c r="JL78" i="4"/>
  <c r="JL61" i="4"/>
  <c r="JL45" i="4"/>
  <c r="JL73" i="4"/>
  <c r="JL44" i="4"/>
  <c r="JL62" i="4"/>
  <c r="JL77" i="4"/>
  <c r="JL69" i="4"/>
  <c r="JL34" i="4"/>
  <c r="JL63" i="4"/>
  <c r="JL59" i="4"/>
  <c r="JL60" i="4"/>
  <c r="JL51" i="4"/>
  <c r="JL33" i="4"/>
  <c r="JL82" i="4"/>
  <c r="JL84" i="4"/>
  <c r="JL65" i="4"/>
  <c r="JL55" i="4"/>
  <c r="JL32" i="4"/>
  <c r="JL83" i="4"/>
  <c r="JL76" i="4"/>
  <c r="JL144" i="4"/>
  <c r="JL106" i="4"/>
  <c r="JL94" i="4"/>
  <c r="JL24" i="4"/>
  <c r="JL105" i="4"/>
  <c r="JL136" i="4"/>
  <c r="JL113" i="4"/>
  <c r="JL42" i="4"/>
  <c r="JL67" i="4"/>
  <c r="JL93" i="4"/>
  <c r="JL121" i="4"/>
  <c r="JL145" i="4"/>
  <c r="JL107" i="4"/>
  <c r="JL138" i="4"/>
  <c r="JL97" i="4"/>
  <c r="JL123" i="4"/>
  <c r="JL96" i="4"/>
  <c r="JL142" i="4"/>
  <c r="JL99" i="4"/>
  <c r="JL85" i="4"/>
  <c r="JL129" i="4"/>
  <c r="JL98" i="4"/>
  <c r="JL101" i="4"/>
  <c r="JL41" i="4"/>
  <c r="JL143" i="4"/>
  <c r="JL58" i="4"/>
  <c r="JL15" i="4"/>
  <c r="JL31" i="4"/>
  <c r="JL30" i="4"/>
  <c r="JL104" i="4"/>
  <c r="JL100" i="4"/>
  <c r="JL140" i="4"/>
  <c r="JL134" i="4"/>
  <c r="JL135" i="4"/>
  <c r="JL50" i="4"/>
  <c r="JL95" i="4"/>
  <c r="JL118" i="4"/>
  <c r="JL23" i="4"/>
  <c r="JL128" i="4"/>
  <c r="JL40" i="4"/>
  <c r="JL130" i="4"/>
  <c r="JL111" i="4"/>
  <c r="JL115" i="4"/>
  <c r="JL16" i="4"/>
  <c r="JL117" i="4"/>
  <c r="JL133" i="4"/>
  <c r="JL132" i="4"/>
  <c r="JL139" i="4"/>
  <c r="JL122" i="4"/>
  <c r="JL35" i="4"/>
  <c r="JL116" i="4"/>
  <c r="JL137" i="4"/>
  <c r="JL125" i="4"/>
  <c r="JL68" i="4"/>
  <c r="JL172" i="4"/>
  <c r="JL124" i="4"/>
  <c r="JL103" i="4"/>
  <c r="JL81" i="4"/>
  <c r="JL162" i="4"/>
  <c r="JL27" i="4"/>
  <c r="JL174" i="4"/>
  <c r="JL108" i="4"/>
  <c r="JL72" i="4"/>
  <c r="JL26" i="4"/>
  <c r="JL110" i="4"/>
  <c r="JL146" i="4"/>
  <c r="JL89" i="4"/>
  <c r="JL13" i="4"/>
  <c r="JL56" i="4"/>
  <c r="JL120" i="4"/>
  <c r="JL88" i="4"/>
  <c r="JL126" i="4"/>
  <c r="JL127" i="4"/>
  <c r="JL12" i="4"/>
  <c r="JL91" i="4"/>
  <c r="JL114" i="4"/>
  <c r="JL102" i="4"/>
  <c r="JL131" i="4"/>
  <c r="JL109" i="4"/>
  <c r="JL90" i="4"/>
  <c r="JL49" i="4"/>
  <c r="JL167" i="4"/>
  <c r="JL119" i="4"/>
  <c r="JL66" i="4"/>
  <c r="JL112" i="4"/>
  <c r="JL178" i="4"/>
  <c r="JL92" i="4"/>
  <c r="JL177" i="4"/>
  <c r="JL159" i="4"/>
  <c r="JL158" i="4"/>
  <c r="JL87" i="4"/>
  <c r="JL57" i="4"/>
  <c r="JL47" i="4"/>
  <c r="JL191" i="4"/>
  <c r="JL37" i="4"/>
  <c r="JL36" i="4"/>
  <c r="JL86" i="4"/>
  <c r="JL195" i="4"/>
  <c r="JL164" i="4"/>
  <c r="JL38" i="4"/>
  <c r="JL176" i="4"/>
  <c r="JL141" i="4"/>
  <c r="JL46" i="4"/>
  <c r="JL48" i="4"/>
  <c r="EB3" i="38"/>
  <c r="EC2" i="38"/>
  <c r="JJ5" i="4"/>
  <c r="JN3" i="4"/>
  <c r="JL6" i="4"/>
  <c r="JL156" i="4"/>
  <c r="JL186" i="4"/>
  <c r="JL150" i="4"/>
  <c r="JL180" i="4"/>
  <c r="JL155" i="4"/>
  <c r="JL168" i="4"/>
  <c r="JL20" i="4"/>
  <c r="JL160" i="4"/>
  <c r="JL179" i="4"/>
  <c r="JL182" i="4"/>
  <c r="JL173" i="4"/>
  <c r="JL149" i="4"/>
  <c r="JL18" i="4"/>
  <c r="JL21" i="4"/>
  <c r="JL194" i="4"/>
  <c r="JL22" i="4"/>
  <c r="JL163" i="4"/>
  <c r="JL10" i="4"/>
  <c r="JL181" i="4"/>
  <c r="JL193" i="4"/>
  <c r="JL190" i="4"/>
  <c r="JL183" i="4"/>
  <c r="JL165" i="4"/>
  <c r="JL157" i="4"/>
  <c r="JL8" i="4"/>
  <c r="JL28" i="4"/>
  <c r="JL169" i="4"/>
  <c r="JL166" i="4"/>
  <c r="JL189" i="4"/>
  <c r="JL170" i="4"/>
  <c r="JL154" i="4"/>
  <c r="JL147" i="4"/>
  <c r="JL175" i="4"/>
  <c r="JL187" i="4"/>
  <c r="JL19" i="4"/>
  <c r="JL29" i="4"/>
  <c r="JL153" i="4"/>
  <c r="JL9" i="4"/>
  <c r="JL188" i="4"/>
  <c r="JL7" i="4"/>
  <c r="JL161" i="4"/>
  <c r="JL192" i="4"/>
  <c r="JL148" i="4"/>
  <c r="JL185" i="4"/>
  <c r="JL39" i="4"/>
  <c r="JL171" i="4"/>
  <c r="JL151" i="4"/>
  <c r="JL11" i="4"/>
  <c r="JL14" i="4"/>
  <c r="JL152" i="4"/>
  <c r="JL17" i="4"/>
  <c r="JL184" i="4"/>
  <c r="CB3" i="5"/>
  <c r="CC2" i="5"/>
  <c r="JN199" i="4" l="1"/>
  <c r="JN198" i="4"/>
  <c r="JN64" i="4"/>
  <c r="JN71" i="4"/>
  <c r="JN74" i="4"/>
  <c r="JN79" i="4"/>
  <c r="JN80" i="4"/>
  <c r="JN197" i="4"/>
  <c r="JN196" i="4"/>
  <c r="JN43" i="4"/>
  <c r="JN75" i="4"/>
  <c r="JN25" i="4"/>
  <c r="JN52" i="4"/>
  <c r="JN53" i="4"/>
  <c r="JN54" i="4"/>
  <c r="JN45" i="4"/>
  <c r="JN61" i="4"/>
  <c r="JN69" i="4"/>
  <c r="JN70" i="4"/>
  <c r="JN73" i="4"/>
  <c r="JN78" i="4"/>
  <c r="JN34" i="4"/>
  <c r="JN62" i="4"/>
  <c r="JN44" i="4"/>
  <c r="JN63" i="4"/>
  <c r="JN77" i="4"/>
  <c r="JN60" i="4"/>
  <c r="JN59" i="4"/>
  <c r="JN33" i="4"/>
  <c r="JN51" i="4"/>
  <c r="JN84" i="4"/>
  <c r="JN144" i="4"/>
  <c r="JN65" i="4"/>
  <c r="JN55" i="4"/>
  <c r="JN82" i="4"/>
  <c r="JN136" i="4"/>
  <c r="JN42" i="4"/>
  <c r="JN105" i="4"/>
  <c r="JN94" i="4"/>
  <c r="JN76" i="4"/>
  <c r="JN113" i="4"/>
  <c r="JN24" i="4"/>
  <c r="JN32" i="4"/>
  <c r="JN106" i="4"/>
  <c r="JN83" i="4"/>
  <c r="JN107" i="4"/>
  <c r="JN138" i="4"/>
  <c r="JN93" i="4"/>
  <c r="JN145" i="4"/>
  <c r="JN121" i="4"/>
  <c r="JN96" i="4"/>
  <c r="JN97" i="4"/>
  <c r="JN142" i="4"/>
  <c r="JN67" i="4"/>
  <c r="JN129" i="4"/>
  <c r="JN98" i="4"/>
  <c r="JN123" i="4"/>
  <c r="JN143" i="4"/>
  <c r="JN85" i="4"/>
  <c r="JN99" i="4"/>
  <c r="JN41" i="4"/>
  <c r="JN31" i="4"/>
  <c r="JN58" i="4"/>
  <c r="JN30" i="4"/>
  <c r="JN128" i="4"/>
  <c r="JN101" i="4"/>
  <c r="JN104" i="4"/>
  <c r="JN134" i="4"/>
  <c r="JN100" i="4"/>
  <c r="JN15" i="4"/>
  <c r="JN140" i="4"/>
  <c r="JN135" i="4"/>
  <c r="JN130" i="4"/>
  <c r="JN133" i="4"/>
  <c r="JN95" i="4"/>
  <c r="JN50" i="4"/>
  <c r="JN40" i="4"/>
  <c r="JN118" i="4"/>
  <c r="JN111" i="4"/>
  <c r="JN23" i="4"/>
  <c r="JN137" i="4"/>
  <c r="JN16" i="4"/>
  <c r="JN132" i="4"/>
  <c r="JN122" i="4"/>
  <c r="JN117" i="4"/>
  <c r="JN116" i="4"/>
  <c r="JN139" i="4"/>
  <c r="JN35" i="4"/>
  <c r="JN115" i="4"/>
  <c r="JN68" i="4"/>
  <c r="JN125" i="4"/>
  <c r="JN27" i="4"/>
  <c r="JN72" i="4"/>
  <c r="JN114" i="4"/>
  <c r="JN162" i="4"/>
  <c r="JN26" i="4"/>
  <c r="JN110" i="4"/>
  <c r="JN103" i="4"/>
  <c r="JN12" i="4"/>
  <c r="JN81" i="4"/>
  <c r="JN172" i="4"/>
  <c r="JN146" i="4"/>
  <c r="JN174" i="4"/>
  <c r="JN124" i="4"/>
  <c r="JN120" i="4"/>
  <c r="JN126" i="4"/>
  <c r="JN49" i="4"/>
  <c r="JN56" i="4"/>
  <c r="JN127" i="4"/>
  <c r="JN167" i="4"/>
  <c r="JN102" i="4"/>
  <c r="JN88" i="4"/>
  <c r="JN13" i="4"/>
  <c r="JN89" i="4"/>
  <c r="JN112" i="4"/>
  <c r="JN108" i="4"/>
  <c r="JN131" i="4"/>
  <c r="JN109" i="4"/>
  <c r="JN90" i="4"/>
  <c r="JN119" i="4"/>
  <c r="JN177" i="4"/>
  <c r="JN176" i="4"/>
  <c r="JN91" i="4"/>
  <c r="JN87" i="4"/>
  <c r="JN141" i="4"/>
  <c r="JN92" i="4"/>
  <c r="JN66" i="4"/>
  <c r="JN159" i="4"/>
  <c r="JN158" i="4"/>
  <c r="JN38" i="4"/>
  <c r="JN37" i="4"/>
  <c r="JN36" i="4"/>
  <c r="JN191" i="4"/>
  <c r="JN164" i="4"/>
  <c r="JN178" i="4"/>
  <c r="JN57" i="4"/>
  <c r="JN48" i="4"/>
  <c r="JN47" i="4"/>
  <c r="JN46" i="4"/>
  <c r="JN86" i="4"/>
  <c r="JN195" i="4"/>
  <c r="EC3" i="38"/>
  <c r="ED2" i="38"/>
  <c r="JL5" i="4"/>
  <c r="JP3" i="4"/>
  <c r="JN6" i="4"/>
  <c r="JN165" i="4"/>
  <c r="JN156" i="4"/>
  <c r="JN187" i="4"/>
  <c r="JN186" i="4"/>
  <c r="JN150" i="4"/>
  <c r="JN151" i="4"/>
  <c r="JN11" i="4"/>
  <c r="JN169" i="4"/>
  <c r="JN147" i="4"/>
  <c r="JN7" i="4"/>
  <c r="JN181" i="4"/>
  <c r="JN18" i="4"/>
  <c r="JN170" i="4"/>
  <c r="JN160" i="4"/>
  <c r="JN183" i="4"/>
  <c r="JN157" i="4"/>
  <c r="JN17" i="4"/>
  <c r="JN152" i="4"/>
  <c r="JN22" i="4"/>
  <c r="JN154" i="4"/>
  <c r="JN155" i="4"/>
  <c r="JN14" i="4"/>
  <c r="JN184" i="4"/>
  <c r="JN10" i="4"/>
  <c r="JN153" i="4"/>
  <c r="JN19" i="4"/>
  <c r="JN182" i="4"/>
  <c r="JN190" i="4"/>
  <c r="JN9" i="4"/>
  <c r="JN163" i="4"/>
  <c r="JN180" i="4"/>
  <c r="JN149" i="4"/>
  <c r="JN175" i="4"/>
  <c r="JN20" i="4"/>
  <c r="JN8" i="4"/>
  <c r="JN194" i="4"/>
  <c r="JN173" i="4"/>
  <c r="JN29" i="4"/>
  <c r="JN39" i="4"/>
  <c r="JN192" i="4"/>
  <c r="JN189" i="4"/>
  <c r="JN171" i="4"/>
  <c r="JN148" i="4"/>
  <c r="JN185" i="4"/>
  <c r="JN161" i="4"/>
  <c r="JN28" i="4"/>
  <c r="JN193" i="4"/>
  <c r="JN166" i="4"/>
  <c r="JN168" i="4"/>
  <c r="JN179" i="4"/>
  <c r="JN21" i="4"/>
  <c r="JN188" i="4"/>
  <c r="CC3" i="5"/>
  <c r="CD2" i="5"/>
  <c r="JP199" i="4" l="1"/>
  <c r="JP198" i="4"/>
  <c r="JP64" i="4"/>
  <c r="JP71" i="4"/>
  <c r="JP74" i="4"/>
  <c r="JP79" i="4"/>
  <c r="JP80" i="4"/>
  <c r="JP197" i="4"/>
  <c r="JP196" i="4"/>
  <c r="JP25" i="4"/>
  <c r="JP43" i="4"/>
  <c r="JP75" i="4"/>
  <c r="JP52" i="4"/>
  <c r="JP53" i="4"/>
  <c r="JP45" i="4"/>
  <c r="JP61" i="4"/>
  <c r="JP54" i="4"/>
  <c r="JP78" i="4"/>
  <c r="JP62" i="4"/>
  <c r="JP77" i="4"/>
  <c r="JP69" i="4"/>
  <c r="JP34" i="4"/>
  <c r="JP73" i="4"/>
  <c r="JP70" i="4"/>
  <c r="JP44" i="4"/>
  <c r="JP63" i="4"/>
  <c r="JP51" i="4"/>
  <c r="JP59" i="4"/>
  <c r="JP60" i="4"/>
  <c r="JP82" i="4"/>
  <c r="JP144" i="4"/>
  <c r="JP42" i="4"/>
  <c r="JP32" i="4"/>
  <c r="JP65" i="4"/>
  <c r="JP55" i="4"/>
  <c r="JP33" i="4"/>
  <c r="JP83" i="4"/>
  <c r="JP76" i="4"/>
  <c r="JP106" i="4"/>
  <c r="JP113" i="4"/>
  <c r="JP105" i="4"/>
  <c r="JP136" i="4"/>
  <c r="JP94" i="4"/>
  <c r="JP24" i="4"/>
  <c r="JP84" i="4"/>
  <c r="JP93" i="4"/>
  <c r="JP145" i="4"/>
  <c r="JP138" i="4"/>
  <c r="JP67" i="4"/>
  <c r="JP121" i="4"/>
  <c r="JP107" i="4"/>
  <c r="JP96" i="4"/>
  <c r="JP142" i="4"/>
  <c r="JP85" i="4"/>
  <c r="JP123" i="4"/>
  <c r="JP97" i="4"/>
  <c r="JP143" i="4"/>
  <c r="JP98" i="4"/>
  <c r="JP129" i="4"/>
  <c r="JP99" i="4"/>
  <c r="JP41" i="4"/>
  <c r="JP101" i="4"/>
  <c r="JP30" i="4"/>
  <c r="JP15" i="4"/>
  <c r="JP58" i="4"/>
  <c r="JP128" i="4"/>
  <c r="JP135" i="4"/>
  <c r="JP100" i="4"/>
  <c r="JP31" i="4"/>
  <c r="JP140" i="4"/>
  <c r="JP134" i="4"/>
  <c r="JP40" i="4"/>
  <c r="JP118" i="4"/>
  <c r="JP95" i="4"/>
  <c r="JP104" i="4"/>
  <c r="JP50" i="4"/>
  <c r="JP133" i="4"/>
  <c r="JP23" i="4"/>
  <c r="JP130" i="4"/>
  <c r="JP139" i="4"/>
  <c r="JP132" i="4"/>
  <c r="JP111" i="4"/>
  <c r="JP122" i="4"/>
  <c r="JP16" i="4"/>
  <c r="JP117" i="4"/>
  <c r="JP68" i="4"/>
  <c r="JP137" i="4"/>
  <c r="JP27" i="4"/>
  <c r="JP26" i="4"/>
  <c r="JP81" i="4"/>
  <c r="JP103" i="4"/>
  <c r="JP162" i="4"/>
  <c r="JP115" i="4"/>
  <c r="JP110" i="4"/>
  <c r="JP116" i="4"/>
  <c r="JP35" i="4"/>
  <c r="JP125" i="4"/>
  <c r="JP174" i="4"/>
  <c r="JP108" i="4"/>
  <c r="JP72" i="4"/>
  <c r="JP89" i="4"/>
  <c r="JP126" i="4"/>
  <c r="JP49" i="4"/>
  <c r="JP56" i="4"/>
  <c r="JP12" i="4"/>
  <c r="JP127" i="4"/>
  <c r="JP13" i="4"/>
  <c r="JP120" i="4"/>
  <c r="JP114" i="4"/>
  <c r="JP167" i="4"/>
  <c r="JP172" i="4"/>
  <c r="JP102" i="4"/>
  <c r="JP124" i="4"/>
  <c r="JP131" i="4"/>
  <c r="JP146" i="4"/>
  <c r="JP119" i="4"/>
  <c r="JP109" i="4"/>
  <c r="JP90" i="4"/>
  <c r="JP66" i="4"/>
  <c r="JP91" i="4"/>
  <c r="JP88" i="4"/>
  <c r="JP141" i="4"/>
  <c r="JP176" i="4"/>
  <c r="JP178" i="4"/>
  <c r="JP158" i="4"/>
  <c r="JP159" i="4"/>
  <c r="JP57" i="4"/>
  <c r="JP37" i="4"/>
  <c r="JP46" i="4"/>
  <c r="JP195" i="4"/>
  <c r="JP177" i="4"/>
  <c r="JP86" i="4"/>
  <c r="JP47" i="4"/>
  <c r="JP87" i="4"/>
  <c r="JP48" i="4"/>
  <c r="JP112" i="4"/>
  <c r="JP164" i="4"/>
  <c r="JP36" i="4"/>
  <c r="JP92" i="4"/>
  <c r="JP38" i="4"/>
  <c r="JP191" i="4"/>
  <c r="EE2" i="38"/>
  <c r="ED3" i="38"/>
  <c r="JN5" i="4"/>
  <c r="JR3" i="4"/>
  <c r="JP18" i="4"/>
  <c r="JP39" i="4"/>
  <c r="JP147" i="4"/>
  <c r="JP180" i="4"/>
  <c r="JP186" i="4"/>
  <c r="JP6" i="4"/>
  <c r="JP165" i="4"/>
  <c r="JP189" i="4"/>
  <c r="JP179" i="4"/>
  <c r="JP166" i="4"/>
  <c r="JP150" i="4"/>
  <c r="JP9" i="4"/>
  <c r="JP190" i="4"/>
  <c r="JP175" i="4"/>
  <c r="JP29" i="4"/>
  <c r="JP14" i="4"/>
  <c r="JP28" i="4"/>
  <c r="JP19" i="4"/>
  <c r="JP193" i="4"/>
  <c r="JP11" i="4"/>
  <c r="JP22" i="4"/>
  <c r="JP170" i="4"/>
  <c r="JP184" i="4"/>
  <c r="JP163" i="4"/>
  <c r="JP187" i="4"/>
  <c r="JP173" i="4"/>
  <c r="JP149" i="4"/>
  <c r="JP17" i="4"/>
  <c r="JP154" i="4"/>
  <c r="JP182" i="4"/>
  <c r="JP181" i="4"/>
  <c r="JP7" i="4"/>
  <c r="JP157" i="4"/>
  <c r="JP160" i="4"/>
  <c r="JP194" i="4"/>
  <c r="JP20" i="4"/>
  <c r="JP183" i="4"/>
  <c r="JP169" i="4"/>
  <c r="JP151" i="4"/>
  <c r="JP21" i="4"/>
  <c r="JP168" i="4"/>
  <c r="JP188" i="4"/>
  <c r="JP153" i="4"/>
  <c r="JP148" i="4"/>
  <c r="JP161" i="4"/>
  <c r="JP152" i="4"/>
  <c r="JP156" i="4"/>
  <c r="JP192" i="4"/>
  <c r="JP8" i="4"/>
  <c r="JP171" i="4"/>
  <c r="JP10" i="4"/>
  <c r="JP185" i="4"/>
  <c r="JP155" i="4"/>
  <c r="CD3" i="5"/>
  <c r="CE2" i="5"/>
  <c r="JR199" i="4" l="1"/>
  <c r="JR198" i="4"/>
  <c r="JR80" i="4"/>
  <c r="JR64" i="4"/>
  <c r="JR71" i="4"/>
  <c r="JR74" i="4"/>
  <c r="JR79" i="4"/>
  <c r="JR196" i="4"/>
  <c r="JR197" i="4"/>
  <c r="JR75" i="4"/>
  <c r="JR43" i="4"/>
  <c r="JR25" i="4"/>
  <c r="JR53" i="4"/>
  <c r="JR54" i="4"/>
  <c r="JR78" i="4"/>
  <c r="JR45" i="4"/>
  <c r="JR52" i="4"/>
  <c r="JR61" i="4"/>
  <c r="JR62" i="4"/>
  <c r="JR63" i="4"/>
  <c r="JR69" i="4"/>
  <c r="JR77" i="4"/>
  <c r="JR70" i="4"/>
  <c r="JR34" i="4"/>
  <c r="JR73" i="4"/>
  <c r="JR44" i="4"/>
  <c r="JR51" i="4"/>
  <c r="JR60" i="4"/>
  <c r="JR59" i="4"/>
  <c r="JR82" i="4"/>
  <c r="JR65" i="4"/>
  <c r="JR33" i="4"/>
  <c r="JR106" i="4"/>
  <c r="JR42" i="4"/>
  <c r="JR83" i="4"/>
  <c r="JR84" i="4"/>
  <c r="JR105" i="4"/>
  <c r="JR55" i="4"/>
  <c r="JR76" i="4"/>
  <c r="JR136" i="4"/>
  <c r="JR32" i="4"/>
  <c r="JR94" i="4"/>
  <c r="JR24" i="4"/>
  <c r="JR113" i="4"/>
  <c r="JR144" i="4"/>
  <c r="JR93" i="4"/>
  <c r="JR138" i="4"/>
  <c r="JR67" i="4"/>
  <c r="JR107" i="4"/>
  <c r="JR121" i="4"/>
  <c r="JR145" i="4"/>
  <c r="JR97" i="4"/>
  <c r="JR123" i="4"/>
  <c r="JR96" i="4"/>
  <c r="JR129" i="4"/>
  <c r="JR143" i="4"/>
  <c r="JR85" i="4"/>
  <c r="JR99" i="4"/>
  <c r="JR98" i="4"/>
  <c r="JR41" i="4"/>
  <c r="JR30" i="4"/>
  <c r="JR142" i="4"/>
  <c r="JR101" i="4"/>
  <c r="JR31" i="4"/>
  <c r="JR128" i="4"/>
  <c r="JR58" i="4"/>
  <c r="JR15" i="4"/>
  <c r="JR100" i="4"/>
  <c r="JR135" i="4"/>
  <c r="JR130" i="4"/>
  <c r="JR40" i="4"/>
  <c r="JR104" i="4"/>
  <c r="JR134" i="4"/>
  <c r="JR95" i="4"/>
  <c r="JR50" i="4"/>
  <c r="JR140" i="4"/>
  <c r="JR133" i="4"/>
  <c r="JR23" i="4"/>
  <c r="JR111" i="4"/>
  <c r="JR122" i="4"/>
  <c r="JR137" i="4"/>
  <c r="JR115" i="4"/>
  <c r="JR16" i="4"/>
  <c r="JR132" i="4"/>
  <c r="JR117" i="4"/>
  <c r="JR116" i="4"/>
  <c r="JR68" i="4"/>
  <c r="JR35" i="4"/>
  <c r="JR118" i="4"/>
  <c r="JR125" i="4"/>
  <c r="JR81" i="4"/>
  <c r="JR108" i="4"/>
  <c r="JR139" i="4"/>
  <c r="JR172" i="4"/>
  <c r="JR26" i="4"/>
  <c r="JR114" i="4"/>
  <c r="JR162" i="4"/>
  <c r="JR72" i="4"/>
  <c r="JR146" i="4"/>
  <c r="JR174" i="4"/>
  <c r="JR124" i="4"/>
  <c r="JR110" i="4"/>
  <c r="JR102" i="4"/>
  <c r="JR127" i="4"/>
  <c r="JR27" i="4"/>
  <c r="JR13" i="4"/>
  <c r="JR12" i="4"/>
  <c r="JR103" i="4"/>
  <c r="JR88" i="4"/>
  <c r="JR126" i="4"/>
  <c r="JR56" i="4"/>
  <c r="JR120" i="4"/>
  <c r="JR89" i="4"/>
  <c r="JR90" i="4"/>
  <c r="JR112" i="4"/>
  <c r="JR131" i="4"/>
  <c r="JR49" i="4"/>
  <c r="JR167" i="4"/>
  <c r="JR109" i="4"/>
  <c r="JR66" i="4"/>
  <c r="JR91" i="4"/>
  <c r="JR119" i="4"/>
  <c r="JR176" i="4"/>
  <c r="JR158" i="4"/>
  <c r="JR178" i="4"/>
  <c r="JR141" i="4"/>
  <c r="JR177" i="4"/>
  <c r="JR86" i="4"/>
  <c r="JR47" i="4"/>
  <c r="JR159" i="4"/>
  <c r="JR37" i="4"/>
  <c r="JR38" i="4"/>
  <c r="JR48" i="4"/>
  <c r="JR92" i="4"/>
  <c r="JR46" i="4"/>
  <c r="JR57" i="4"/>
  <c r="JR36" i="4"/>
  <c r="JR195" i="4"/>
  <c r="JR191" i="4"/>
  <c r="JR164" i="4"/>
  <c r="JR87" i="4"/>
  <c r="EE3" i="38"/>
  <c r="EF2" i="38"/>
  <c r="JP5" i="4"/>
  <c r="JT3" i="4"/>
  <c r="JR18" i="4"/>
  <c r="JR156" i="4"/>
  <c r="JR6" i="4"/>
  <c r="JR168" i="4"/>
  <c r="JR180" i="4"/>
  <c r="JR184" i="4"/>
  <c r="JR21" i="4"/>
  <c r="JR19" i="4"/>
  <c r="JR11" i="4"/>
  <c r="JR194" i="4"/>
  <c r="JR171" i="4"/>
  <c r="JR147" i="4"/>
  <c r="JR182" i="4"/>
  <c r="JR187" i="4"/>
  <c r="JR7" i="4"/>
  <c r="JR173" i="4"/>
  <c r="JR149" i="4"/>
  <c r="JR192" i="4"/>
  <c r="JR154" i="4"/>
  <c r="JR169" i="4"/>
  <c r="JR22" i="4"/>
  <c r="JR189" i="4"/>
  <c r="JR165" i="4"/>
  <c r="JR39" i="4"/>
  <c r="JR20" i="4"/>
  <c r="JR10" i="4"/>
  <c r="JR161" i="4"/>
  <c r="JR29" i="4"/>
  <c r="JR8" i="4"/>
  <c r="JR160" i="4"/>
  <c r="JR153" i="4"/>
  <c r="JR9" i="4"/>
  <c r="JR181" i="4"/>
  <c r="JR28" i="4"/>
  <c r="JR151" i="4"/>
  <c r="JR179" i="4"/>
  <c r="JR170" i="4"/>
  <c r="JR150" i="4"/>
  <c r="JR166" i="4"/>
  <c r="JR175" i="4"/>
  <c r="JR148" i="4"/>
  <c r="JR157" i="4"/>
  <c r="JR186" i="4"/>
  <c r="JR14" i="4"/>
  <c r="JR155" i="4"/>
  <c r="JR183" i="4"/>
  <c r="JR17" i="4"/>
  <c r="JR190" i="4"/>
  <c r="JR152" i="4"/>
  <c r="JR193" i="4"/>
  <c r="JR185" i="4"/>
  <c r="JR163" i="4"/>
  <c r="JR188" i="4"/>
  <c r="CE3" i="5"/>
  <c r="CF2" i="5"/>
  <c r="JT199" i="4" l="1"/>
  <c r="JT198" i="4"/>
  <c r="JT79" i="4"/>
  <c r="JT64" i="4"/>
  <c r="JT71" i="4"/>
  <c r="JT80" i="4"/>
  <c r="JT74" i="4"/>
  <c r="JT196" i="4"/>
  <c r="JT197" i="4"/>
  <c r="JT25" i="4"/>
  <c r="JT43" i="4"/>
  <c r="JT75" i="4"/>
  <c r="JT45" i="4"/>
  <c r="JT52" i="4"/>
  <c r="JT62" i="4"/>
  <c r="JT78" i="4"/>
  <c r="JT54" i="4"/>
  <c r="JT61" i="4"/>
  <c r="JT77" i="4"/>
  <c r="JT53" i="4"/>
  <c r="JT69" i="4"/>
  <c r="JT44" i="4"/>
  <c r="JT70" i="4"/>
  <c r="JT34" i="4"/>
  <c r="JT73" i="4"/>
  <c r="JT63" i="4"/>
  <c r="JT42" i="4"/>
  <c r="JT60" i="4"/>
  <c r="JT59" i="4"/>
  <c r="JT83" i="4"/>
  <c r="JT65" i="4"/>
  <c r="JT24" i="4"/>
  <c r="JT136" i="4"/>
  <c r="JT51" i="4"/>
  <c r="JT32" i="4"/>
  <c r="JT84" i="4"/>
  <c r="JT113" i="4"/>
  <c r="JT94" i="4"/>
  <c r="JT33" i="4"/>
  <c r="JT76" i="4"/>
  <c r="JT106" i="4"/>
  <c r="JT144" i="4"/>
  <c r="JT105" i="4"/>
  <c r="JT55" i="4"/>
  <c r="JT82" i="4"/>
  <c r="JT97" i="4"/>
  <c r="JT67" i="4"/>
  <c r="JT93" i="4"/>
  <c r="JT107" i="4"/>
  <c r="JT138" i="4"/>
  <c r="JT145" i="4"/>
  <c r="JT121" i="4"/>
  <c r="JT142" i="4"/>
  <c r="JT123" i="4"/>
  <c r="JT96" i="4"/>
  <c r="JT129" i="4"/>
  <c r="JT143" i="4"/>
  <c r="JT85" i="4"/>
  <c r="JT98" i="4"/>
  <c r="JT30" i="4"/>
  <c r="JT101" i="4"/>
  <c r="JT41" i="4"/>
  <c r="JT99" i="4"/>
  <c r="JT15" i="4"/>
  <c r="JT100" i="4"/>
  <c r="JT128" i="4"/>
  <c r="JT31" i="4"/>
  <c r="JT104" i="4"/>
  <c r="JT134" i="4"/>
  <c r="JT40" i="4"/>
  <c r="JT58" i="4"/>
  <c r="JT118" i="4"/>
  <c r="JT130" i="4"/>
  <c r="JT50" i="4"/>
  <c r="JT140" i="4"/>
  <c r="JT135" i="4"/>
  <c r="JT95" i="4"/>
  <c r="JT133" i="4"/>
  <c r="JT122" i="4"/>
  <c r="JT111" i="4"/>
  <c r="JT23" i="4"/>
  <c r="JT139" i="4"/>
  <c r="JT116" i="4"/>
  <c r="JT132" i="4"/>
  <c r="JT16" i="4"/>
  <c r="JT137" i="4"/>
  <c r="JT27" i="4"/>
  <c r="JT68" i="4"/>
  <c r="JT117" i="4"/>
  <c r="JT115" i="4"/>
  <c r="JT125" i="4"/>
  <c r="JT35" i="4"/>
  <c r="JT26" i="4"/>
  <c r="JT172" i="4"/>
  <c r="JT103" i="4"/>
  <c r="JT162" i="4"/>
  <c r="JT174" i="4"/>
  <c r="JT110" i="4"/>
  <c r="JT72" i="4"/>
  <c r="JT12" i="4"/>
  <c r="JT108" i="4"/>
  <c r="JT114" i="4"/>
  <c r="JT81" i="4"/>
  <c r="JT146" i="4"/>
  <c r="JT124" i="4"/>
  <c r="JT102" i="4"/>
  <c r="JT120" i="4"/>
  <c r="JT89" i="4"/>
  <c r="JT56" i="4"/>
  <c r="JT126" i="4"/>
  <c r="JT13" i="4"/>
  <c r="JT88" i="4"/>
  <c r="JT109" i="4"/>
  <c r="JT90" i="4"/>
  <c r="JT127" i="4"/>
  <c r="JT112" i="4"/>
  <c r="JT66" i="4"/>
  <c r="JT119" i="4"/>
  <c r="JT91" i="4"/>
  <c r="JT167" i="4"/>
  <c r="JT141" i="4"/>
  <c r="JT131" i="4"/>
  <c r="JT177" i="4"/>
  <c r="JT57" i="4"/>
  <c r="JT37" i="4"/>
  <c r="JT47" i="4"/>
  <c r="JT87" i="4"/>
  <c r="JT158" i="4"/>
  <c r="JT195" i="4"/>
  <c r="JT49" i="4"/>
  <c r="JT159" i="4"/>
  <c r="JT92" i="4"/>
  <c r="JT48" i="4"/>
  <c r="JT176" i="4"/>
  <c r="JT178" i="4"/>
  <c r="JT164" i="4"/>
  <c r="JT86" i="4"/>
  <c r="JT38" i="4"/>
  <c r="JT191" i="4"/>
  <c r="JT46" i="4"/>
  <c r="JT36" i="4"/>
  <c r="EF3" i="38"/>
  <c r="EG2" i="38"/>
  <c r="CF3" i="5"/>
  <c r="CG2" i="5"/>
  <c r="JR5" i="4"/>
  <c r="JV3" i="4"/>
  <c r="JT168" i="4"/>
  <c r="JT9" i="4"/>
  <c r="JT157" i="4"/>
  <c r="JT21" i="4"/>
  <c r="JT161" i="4"/>
  <c r="JT153" i="4"/>
  <c r="JT186" i="4"/>
  <c r="JT171" i="4"/>
  <c r="JT18" i="4"/>
  <c r="JT154" i="4"/>
  <c r="JT180" i="4"/>
  <c r="JT184" i="4"/>
  <c r="JT166" i="4"/>
  <c r="JT147" i="4"/>
  <c r="JT152" i="4"/>
  <c r="JT20" i="4"/>
  <c r="JT39" i="4"/>
  <c r="JT7" i="4"/>
  <c r="JT150" i="4"/>
  <c r="JT156" i="4"/>
  <c r="JT188" i="4"/>
  <c r="JT14" i="4"/>
  <c r="JT169" i="4"/>
  <c r="JT185" i="4"/>
  <c r="JT181" i="4"/>
  <c r="JT29" i="4"/>
  <c r="JT148" i="4"/>
  <c r="JT194" i="4"/>
  <c r="JT189" i="4"/>
  <c r="JT193" i="4"/>
  <c r="JT187" i="4"/>
  <c r="JT11" i="4"/>
  <c r="JT160" i="4"/>
  <c r="JT149" i="4"/>
  <c r="JT190" i="4"/>
  <c r="JT182" i="4"/>
  <c r="JT28" i="4"/>
  <c r="JT8" i="4"/>
  <c r="JT151" i="4"/>
  <c r="JT183" i="4"/>
  <c r="JT165" i="4"/>
  <c r="JT6" i="4"/>
  <c r="JT170" i="4"/>
  <c r="JT10" i="4"/>
  <c r="JT175" i="4"/>
  <c r="JT19" i="4"/>
  <c r="JT173" i="4"/>
  <c r="JT155" i="4"/>
  <c r="JT17" i="4"/>
  <c r="JT179" i="4"/>
  <c r="JT192" i="4"/>
  <c r="JT163" i="4"/>
  <c r="JT22" i="4"/>
  <c r="JV199" i="4" l="1"/>
  <c r="JV198" i="4"/>
  <c r="JV74" i="4"/>
  <c r="JV79" i="4"/>
  <c r="JV64" i="4"/>
  <c r="JV71" i="4"/>
  <c r="JV80" i="4"/>
  <c r="JV196" i="4"/>
  <c r="JV197" i="4"/>
  <c r="JV25" i="4"/>
  <c r="JV43" i="4"/>
  <c r="JV75" i="4"/>
  <c r="JV53" i="4"/>
  <c r="JV52" i="4"/>
  <c r="JV54" i="4"/>
  <c r="JV62" i="4"/>
  <c r="JV78" i="4"/>
  <c r="JV69" i="4"/>
  <c r="JV34" i="4"/>
  <c r="JV63" i="4"/>
  <c r="JV44" i="4"/>
  <c r="JV73" i="4"/>
  <c r="JV70" i="4"/>
  <c r="JV61" i="4"/>
  <c r="JV77" i="4"/>
  <c r="JV45" i="4"/>
  <c r="JV51" i="4"/>
  <c r="JV59" i="4"/>
  <c r="JV42" i="4"/>
  <c r="JV60" i="4"/>
  <c r="JV33" i="4"/>
  <c r="JV82" i="4"/>
  <c r="JV65" i="4"/>
  <c r="JV136" i="4"/>
  <c r="JV83" i="4"/>
  <c r="JV32" i="4"/>
  <c r="JV55" i="4"/>
  <c r="JV76" i="4"/>
  <c r="JV144" i="4"/>
  <c r="JV113" i="4"/>
  <c r="JV106" i="4"/>
  <c r="JV84" i="4"/>
  <c r="JV24" i="4"/>
  <c r="JV105" i="4"/>
  <c r="JV94" i="4"/>
  <c r="JV138" i="4"/>
  <c r="JV107" i="4"/>
  <c r="JV93" i="4"/>
  <c r="JV97" i="4"/>
  <c r="JV67" i="4"/>
  <c r="JV121" i="4"/>
  <c r="JV142" i="4"/>
  <c r="JV145" i="4"/>
  <c r="JV96" i="4"/>
  <c r="JV123" i="4"/>
  <c r="JV85" i="4"/>
  <c r="JV143" i="4"/>
  <c r="JV98" i="4"/>
  <c r="JV99" i="4"/>
  <c r="JV129" i="4"/>
  <c r="JV30" i="4"/>
  <c r="JV41" i="4"/>
  <c r="JV101" i="4"/>
  <c r="JV31" i="4"/>
  <c r="JV128" i="4"/>
  <c r="JV58" i="4"/>
  <c r="JV100" i="4"/>
  <c r="JV40" i="4"/>
  <c r="JV135" i="4"/>
  <c r="JV15" i="4"/>
  <c r="JV130" i="4"/>
  <c r="JV118" i="4"/>
  <c r="JV95" i="4"/>
  <c r="JV140" i="4"/>
  <c r="JV23" i="4"/>
  <c r="JV133" i="4"/>
  <c r="JV104" i="4"/>
  <c r="JV111" i="4"/>
  <c r="JV134" i="4"/>
  <c r="JV50" i="4"/>
  <c r="JV139" i="4"/>
  <c r="JV122" i="4"/>
  <c r="JV115" i="4"/>
  <c r="JV16" i="4"/>
  <c r="JV125" i="4"/>
  <c r="JV137" i="4"/>
  <c r="JV117" i="4"/>
  <c r="JV68" i="4"/>
  <c r="JV27" i="4"/>
  <c r="JV26" i="4"/>
  <c r="JV132" i="4"/>
  <c r="JV116" i="4"/>
  <c r="JV35" i="4"/>
  <c r="JV81" i="4"/>
  <c r="JV146" i="4"/>
  <c r="JV124" i="4"/>
  <c r="JV72" i="4"/>
  <c r="JV162" i="4"/>
  <c r="JV172" i="4"/>
  <c r="JV110" i="4"/>
  <c r="JV114" i="4"/>
  <c r="JV174" i="4"/>
  <c r="JV12" i="4"/>
  <c r="JV167" i="4"/>
  <c r="JV89" i="4"/>
  <c r="JV103" i="4"/>
  <c r="JV126" i="4"/>
  <c r="JV49" i="4"/>
  <c r="JV127" i="4"/>
  <c r="JV108" i="4"/>
  <c r="JV56" i="4"/>
  <c r="JV91" i="4"/>
  <c r="JV102" i="4"/>
  <c r="JV13" i="4"/>
  <c r="JV120" i="4"/>
  <c r="JV141" i="4"/>
  <c r="JV109" i="4"/>
  <c r="JV90" i="4"/>
  <c r="JV112" i="4"/>
  <c r="JV92" i="4"/>
  <c r="JV119" i="4"/>
  <c r="JV176" i="4"/>
  <c r="JV88" i="4"/>
  <c r="JV131" i="4"/>
  <c r="JV177" i="4"/>
  <c r="JV158" i="4"/>
  <c r="JV178" i="4"/>
  <c r="JV37" i="4"/>
  <c r="JV36" i="4"/>
  <c r="JV87" i="4"/>
  <c r="JV159" i="4"/>
  <c r="JV57" i="4"/>
  <c r="JV47" i="4"/>
  <c r="JV191" i="4"/>
  <c r="JV164" i="4"/>
  <c r="JV48" i="4"/>
  <c r="JV66" i="4"/>
  <c r="JV86" i="4"/>
  <c r="JV46" i="4"/>
  <c r="JV195" i="4"/>
  <c r="JV38" i="4"/>
  <c r="EG3" i="38"/>
  <c r="EH2" i="38"/>
  <c r="CG3" i="5"/>
  <c r="CH2" i="5"/>
  <c r="JT5" i="4"/>
  <c r="JX3" i="4"/>
  <c r="JV171" i="4"/>
  <c r="JV183" i="4"/>
  <c r="JV186" i="4"/>
  <c r="JV169" i="4"/>
  <c r="JV7" i="4"/>
  <c r="JV9" i="4"/>
  <c r="JV28" i="4"/>
  <c r="JV157" i="4"/>
  <c r="JV192" i="4"/>
  <c r="JV160" i="4"/>
  <c r="JV14" i="4"/>
  <c r="JV193" i="4"/>
  <c r="JV19" i="4"/>
  <c r="JV166" i="4"/>
  <c r="JV20" i="4"/>
  <c r="JV155" i="4"/>
  <c r="JV152" i="4"/>
  <c r="JV179" i="4"/>
  <c r="JV168" i="4"/>
  <c r="JV156" i="4"/>
  <c r="JV154" i="4"/>
  <c r="JV10" i="4"/>
  <c r="JV194" i="4"/>
  <c r="JV151" i="4"/>
  <c r="JV190" i="4"/>
  <c r="JV165" i="4"/>
  <c r="JV161" i="4"/>
  <c r="JV163" i="4"/>
  <c r="JV153" i="4"/>
  <c r="JV150" i="4"/>
  <c r="JV170" i="4"/>
  <c r="JV17" i="4"/>
  <c r="JV188" i="4"/>
  <c r="JV8" i="4"/>
  <c r="JV175" i="4"/>
  <c r="JV149" i="4"/>
  <c r="JV187" i="4"/>
  <c r="JV173" i="4"/>
  <c r="JV180" i="4"/>
  <c r="JV11" i="4"/>
  <c r="JV189" i="4"/>
  <c r="JV21" i="4"/>
  <c r="JV184" i="4"/>
  <c r="JV185" i="4"/>
  <c r="JV39" i="4"/>
  <c r="JV18" i="4"/>
  <c r="JV22" i="4"/>
  <c r="JV147" i="4"/>
  <c r="JV6" i="4"/>
  <c r="JV148" i="4"/>
  <c r="JV181" i="4"/>
  <c r="JV182" i="4"/>
  <c r="JV29" i="4"/>
  <c r="JX199" i="4" l="1"/>
  <c r="JX198" i="4"/>
  <c r="JX74" i="4"/>
  <c r="JX79" i="4"/>
  <c r="JX71" i="4"/>
  <c r="JX80" i="4"/>
  <c r="JX64" i="4"/>
  <c r="JX196" i="4"/>
  <c r="JX197" i="4"/>
  <c r="JX25" i="4"/>
  <c r="JX43" i="4"/>
  <c r="JX75" i="4"/>
  <c r="JX54" i="4"/>
  <c r="JX52" i="4"/>
  <c r="JX53" i="4"/>
  <c r="JX78" i="4"/>
  <c r="JX45" i="4"/>
  <c r="JX61" i="4"/>
  <c r="JX62" i="4"/>
  <c r="JX69" i="4"/>
  <c r="JX77" i="4"/>
  <c r="JX34" i="4"/>
  <c r="JX63" i="4"/>
  <c r="JX70" i="4"/>
  <c r="JX73" i="4"/>
  <c r="JX44" i="4"/>
  <c r="JX51" i="4"/>
  <c r="JX83" i="4"/>
  <c r="JX33" i="4"/>
  <c r="JX42" i="4"/>
  <c r="JX82" i="4"/>
  <c r="JX32" i="4"/>
  <c r="JX144" i="4"/>
  <c r="JX24" i="4"/>
  <c r="JX136" i="4"/>
  <c r="JX59" i="4"/>
  <c r="JX76" i="4"/>
  <c r="JX60" i="4"/>
  <c r="JX65" i="4"/>
  <c r="JX94" i="4"/>
  <c r="JX113" i="4"/>
  <c r="JX106" i="4"/>
  <c r="JX105" i="4"/>
  <c r="JX55" i="4"/>
  <c r="JX84" i="4"/>
  <c r="JX107" i="4"/>
  <c r="JX138" i="4"/>
  <c r="JX93" i="4"/>
  <c r="JX145" i="4"/>
  <c r="JX121" i="4"/>
  <c r="JX67" i="4"/>
  <c r="JX142" i="4"/>
  <c r="JX96" i="4"/>
  <c r="JX97" i="4"/>
  <c r="JX129" i="4"/>
  <c r="JX99" i="4"/>
  <c r="JX143" i="4"/>
  <c r="JX98" i="4"/>
  <c r="JX123" i="4"/>
  <c r="JX41" i="4"/>
  <c r="JX85" i="4"/>
  <c r="JX101" i="4"/>
  <c r="JX140" i="4"/>
  <c r="JX31" i="4"/>
  <c r="JX30" i="4"/>
  <c r="JX100" i="4"/>
  <c r="JX58" i="4"/>
  <c r="JX135" i="4"/>
  <c r="JX15" i="4"/>
  <c r="JX104" i="4"/>
  <c r="JX40" i="4"/>
  <c r="JX128" i="4"/>
  <c r="JX134" i="4"/>
  <c r="JX95" i="4"/>
  <c r="JX23" i="4"/>
  <c r="JX133" i="4"/>
  <c r="JX111" i="4"/>
  <c r="JX118" i="4"/>
  <c r="JX130" i="4"/>
  <c r="JX139" i="4"/>
  <c r="JX122" i="4"/>
  <c r="JX50" i="4"/>
  <c r="JX115" i="4"/>
  <c r="JX16" i="4"/>
  <c r="JX125" i="4"/>
  <c r="JX27" i="4"/>
  <c r="JX68" i="4"/>
  <c r="JX117" i="4"/>
  <c r="JX137" i="4"/>
  <c r="JX26" i="4"/>
  <c r="JX116" i="4"/>
  <c r="JX162" i="4"/>
  <c r="JX81" i="4"/>
  <c r="JX146" i="4"/>
  <c r="JX124" i="4"/>
  <c r="JX110" i="4"/>
  <c r="JX103" i="4"/>
  <c r="JX12" i="4"/>
  <c r="JX108" i="4"/>
  <c r="JX132" i="4"/>
  <c r="JX174" i="4"/>
  <c r="JX72" i="4"/>
  <c r="JX102" i="4"/>
  <c r="JX56" i="4"/>
  <c r="JX114" i="4"/>
  <c r="JX89" i="4"/>
  <c r="JX35" i="4"/>
  <c r="JX13" i="4"/>
  <c r="JX126" i="4"/>
  <c r="JX49" i="4"/>
  <c r="JX131" i="4"/>
  <c r="JX88" i="4"/>
  <c r="JX120" i="4"/>
  <c r="JX119" i="4"/>
  <c r="JX109" i="4"/>
  <c r="JX172" i="4"/>
  <c r="JX91" i="4"/>
  <c r="JX127" i="4"/>
  <c r="JX167" i="4"/>
  <c r="JX90" i="4"/>
  <c r="JX66" i="4"/>
  <c r="JX141" i="4"/>
  <c r="JX177" i="4"/>
  <c r="JX57" i="4"/>
  <c r="JX158" i="4"/>
  <c r="JX36" i="4"/>
  <c r="JX159" i="4"/>
  <c r="JX164" i="4"/>
  <c r="JX112" i="4"/>
  <c r="JX176" i="4"/>
  <c r="JX37" i="4"/>
  <c r="JX48" i="4"/>
  <c r="JX87" i="4"/>
  <c r="JX178" i="4"/>
  <c r="JX47" i="4"/>
  <c r="JX38" i="4"/>
  <c r="JX195" i="4"/>
  <c r="JX92" i="4"/>
  <c r="JX46" i="4"/>
  <c r="JX191" i="4"/>
  <c r="JX86" i="4"/>
  <c r="EH3" i="38"/>
  <c r="EI2" i="38"/>
  <c r="CH3" i="5"/>
  <c r="CI2" i="5"/>
  <c r="JV5" i="4"/>
  <c r="JZ3" i="4"/>
  <c r="JX153" i="4"/>
  <c r="JX168" i="4"/>
  <c r="JX171" i="4"/>
  <c r="JX28" i="4"/>
  <c r="JX190" i="4"/>
  <c r="JX186" i="4"/>
  <c r="JX21" i="4"/>
  <c r="JX183" i="4"/>
  <c r="JX160" i="4"/>
  <c r="JX185" i="4"/>
  <c r="JX169" i="4"/>
  <c r="JX155" i="4"/>
  <c r="JX192" i="4"/>
  <c r="JX8" i="4"/>
  <c r="JX181" i="4"/>
  <c r="JX10" i="4"/>
  <c r="JX187" i="4"/>
  <c r="JX182" i="4"/>
  <c r="JX14" i="4"/>
  <c r="JX156" i="4"/>
  <c r="JX166" i="4"/>
  <c r="JX165" i="4"/>
  <c r="JX194" i="4"/>
  <c r="JX170" i="4"/>
  <c r="JX7" i="4"/>
  <c r="JX152" i="4"/>
  <c r="JX20" i="4"/>
  <c r="JX179" i="4"/>
  <c r="JX17" i="4"/>
  <c r="JX175" i="4"/>
  <c r="JX6" i="4"/>
  <c r="JX148" i="4"/>
  <c r="JX18" i="4"/>
  <c r="JX39" i="4"/>
  <c r="JX9" i="4"/>
  <c r="JX149" i="4"/>
  <c r="JX189" i="4"/>
  <c r="JX161" i="4"/>
  <c r="JX154" i="4"/>
  <c r="JX22" i="4"/>
  <c r="JX151" i="4"/>
  <c r="JX163" i="4"/>
  <c r="JX29" i="4"/>
  <c r="JX173" i="4"/>
  <c r="JX193" i="4"/>
  <c r="JX157" i="4"/>
  <c r="JX150" i="4"/>
  <c r="JX180" i="4"/>
  <c r="JX188" i="4"/>
  <c r="JX184" i="4"/>
  <c r="JX19" i="4"/>
  <c r="JX147" i="4"/>
  <c r="JX11" i="4"/>
  <c r="JZ199" i="4" l="1"/>
  <c r="JZ198" i="4"/>
  <c r="JZ74" i="4"/>
  <c r="JZ71" i="4"/>
  <c r="JZ80" i="4"/>
  <c r="JZ64" i="4"/>
  <c r="JZ79" i="4"/>
  <c r="JZ196" i="4"/>
  <c r="JZ197" i="4"/>
  <c r="JZ25" i="4"/>
  <c r="JZ43" i="4"/>
  <c r="JZ75" i="4"/>
  <c r="JZ54" i="4"/>
  <c r="JZ53" i="4"/>
  <c r="JZ52" i="4"/>
  <c r="JZ62" i="4"/>
  <c r="JZ45" i="4"/>
  <c r="JZ34" i="4"/>
  <c r="JZ78" i="4"/>
  <c r="JZ70" i="4"/>
  <c r="JZ69" i="4"/>
  <c r="JZ44" i="4"/>
  <c r="JZ73" i="4"/>
  <c r="JZ63" i="4"/>
  <c r="JZ61" i="4"/>
  <c r="JZ77" i="4"/>
  <c r="JZ42" i="4"/>
  <c r="JZ32" i="4"/>
  <c r="JZ144" i="4"/>
  <c r="JZ55" i="4"/>
  <c r="JZ51" i="4"/>
  <c r="JZ84" i="4"/>
  <c r="JZ83" i="4"/>
  <c r="JZ113" i="4"/>
  <c r="JZ65" i="4"/>
  <c r="JZ136" i="4"/>
  <c r="JZ106" i="4"/>
  <c r="JZ105" i="4"/>
  <c r="JZ24" i="4"/>
  <c r="JZ60" i="4"/>
  <c r="JZ76" i="4"/>
  <c r="JZ33" i="4"/>
  <c r="JZ59" i="4"/>
  <c r="JZ94" i="4"/>
  <c r="JZ82" i="4"/>
  <c r="JZ2" i="4"/>
  <c r="JZ67" i="4"/>
  <c r="JZ93" i="4"/>
  <c r="JZ138" i="4"/>
  <c r="JZ121" i="4"/>
  <c r="JZ145" i="4"/>
  <c r="JZ97" i="4"/>
  <c r="JZ96" i="4"/>
  <c r="JZ85" i="4"/>
  <c r="JZ142" i="4"/>
  <c r="JZ123" i="4"/>
  <c r="JZ107" i="4"/>
  <c r="JZ129" i="4"/>
  <c r="JZ98" i="4"/>
  <c r="JZ99" i="4"/>
  <c r="JZ41" i="4"/>
  <c r="JZ143" i="4"/>
  <c r="JZ15" i="4"/>
  <c r="JZ30" i="4"/>
  <c r="JZ100" i="4"/>
  <c r="JZ31" i="4"/>
  <c r="JZ128" i="4"/>
  <c r="JZ134" i="4"/>
  <c r="JZ135" i="4"/>
  <c r="JZ104" i="4"/>
  <c r="JZ140" i="4"/>
  <c r="JZ118" i="4"/>
  <c r="JZ40" i="4"/>
  <c r="JZ101" i="4"/>
  <c r="JZ130" i="4"/>
  <c r="JZ95" i="4"/>
  <c r="JZ58" i="4"/>
  <c r="JZ50" i="4"/>
  <c r="JZ111" i="4"/>
  <c r="JZ16" i="4"/>
  <c r="JZ133" i="4"/>
  <c r="JZ122" i="4"/>
  <c r="JZ115" i="4"/>
  <c r="JZ139" i="4"/>
  <c r="JZ137" i="4"/>
  <c r="JZ125" i="4"/>
  <c r="JZ117" i="4"/>
  <c r="JZ35" i="4"/>
  <c r="JZ26" i="4"/>
  <c r="JZ27" i="4"/>
  <c r="JZ68" i="4"/>
  <c r="JZ23" i="4"/>
  <c r="JZ12" i="4"/>
  <c r="JZ162" i="4"/>
  <c r="JZ146" i="4"/>
  <c r="JZ116" i="4"/>
  <c r="JZ81" i="4"/>
  <c r="JZ172" i="4"/>
  <c r="JZ108" i="4"/>
  <c r="JZ72" i="4"/>
  <c r="JZ174" i="4"/>
  <c r="JZ110" i="4"/>
  <c r="JZ88" i="4"/>
  <c r="JZ49" i="4"/>
  <c r="JZ13" i="4"/>
  <c r="JZ120" i="4"/>
  <c r="JZ132" i="4"/>
  <c r="JZ124" i="4"/>
  <c r="JZ103" i="4"/>
  <c r="JZ127" i="4"/>
  <c r="JZ167" i="4"/>
  <c r="JZ89" i="4"/>
  <c r="JZ119" i="4"/>
  <c r="JZ112" i="4"/>
  <c r="JZ90" i="4"/>
  <c r="JZ126" i="4"/>
  <c r="JZ114" i="4"/>
  <c r="JZ56" i="4"/>
  <c r="JZ91" i="4"/>
  <c r="JZ109" i="4"/>
  <c r="JZ102" i="4"/>
  <c r="JZ66" i="4"/>
  <c r="JZ141" i="4"/>
  <c r="JZ178" i="4"/>
  <c r="JZ36" i="4"/>
  <c r="JZ87" i="4"/>
  <c r="JZ92" i="4"/>
  <c r="JZ159" i="4"/>
  <c r="JZ164" i="4"/>
  <c r="JZ131" i="4"/>
  <c r="JZ177" i="4"/>
  <c r="JZ57" i="4"/>
  <c r="JZ158" i="4"/>
  <c r="JZ38" i="4"/>
  <c r="JZ191" i="4"/>
  <c r="JZ37" i="4"/>
  <c r="JZ47" i="4"/>
  <c r="JZ86" i="4"/>
  <c r="JZ46" i="4"/>
  <c r="JZ176" i="4"/>
  <c r="JZ48" i="4"/>
  <c r="JZ195" i="4"/>
  <c r="EI3" i="38"/>
  <c r="EJ2" i="38"/>
  <c r="CJ2" i="5"/>
  <c r="CI3" i="5"/>
  <c r="JX5" i="4"/>
  <c r="KB3" i="4"/>
  <c r="JZ160" i="4"/>
  <c r="JZ192" i="4"/>
  <c r="JZ28" i="4"/>
  <c r="JZ168" i="4"/>
  <c r="JZ21" i="4"/>
  <c r="JZ155" i="4"/>
  <c r="JZ189" i="4"/>
  <c r="JZ186" i="4"/>
  <c r="JZ161" i="4"/>
  <c r="JZ185" i="4"/>
  <c r="JZ6" i="4"/>
  <c r="JZ193" i="4"/>
  <c r="JZ188" i="4"/>
  <c r="JZ153" i="4"/>
  <c r="JZ18" i="4"/>
  <c r="JZ8" i="4"/>
  <c r="JZ17" i="4"/>
  <c r="JZ22" i="4"/>
  <c r="JZ175" i="4"/>
  <c r="JZ163" i="4"/>
  <c r="JZ157" i="4"/>
  <c r="JZ149" i="4"/>
  <c r="JZ165" i="4"/>
  <c r="JZ154" i="4"/>
  <c r="JZ148" i="4"/>
  <c r="JZ173" i="4"/>
  <c r="JZ171" i="4"/>
  <c r="JZ14" i="4"/>
  <c r="JZ7" i="4"/>
  <c r="JZ179" i="4"/>
  <c r="JZ9" i="4"/>
  <c r="JZ183" i="4"/>
  <c r="JZ20" i="4"/>
  <c r="JZ180" i="4"/>
  <c r="JZ169" i="4"/>
  <c r="JZ166" i="4"/>
  <c r="JZ170" i="4"/>
  <c r="JZ156" i="4"/>
  <c r="JZ29" i="4"/>
  <c r="JZ11" i="4"/>
  <c r="JZ184" i="4"/>
  <c r="JZ187" i="4"/>
  <c r="JZ147" i="4"/>
  <c r="JZ190" i="4"/>
  <c r="JZ10" i="4"/>
  <c r="JZ152" i="4"/>
  <c r="JZ39" i="4"/>
  <c r="JZ19" i="4"/>
  <c r="JZ151" i="4"/>
  <c r="JZ182" i="4"/>
  <c r="JZ150" i="4"/>
  <c r="JZ181" i="4"/>
  <c r="JZ194" i="4"/>
  <c r="KB199" i="4" l="1"/>
  <c r="KB198" i="4"/>
  <c r="KB71" i="4"/>
  <c r="KB74" i="4"/>
  <c r="KB79" i="4"/>
  <c r="KB80" i="4"/>
  <c r="KB64" i="4"/>
  <c r="KB197" i="4"/>
  <c r="KB196" i="4"/>
  <c r="KB25" i="4"/>
  <c r="KB43" i="4"/>
  <c r="KB75" i="4"/>
  <c r="KB52" i="4"/>
  <c r="KB53" i="4"/>
  <c r="KB54" i="4"/>
  <c r="KB70" i="4"/>
  <c r="KB34" i="4"/>
  <c r="KB44" i="4"/>
  <c r="KB62" i="4"/>
  <c r="KB69" i="4"/>
  <c r="KB73" i="4"/>
  <c r="KB77" i="4"/>
  <c r="KB45" i="4"/>
  <c r="KB78" i="4"/>
  <c r="KB61" i="4"/>
  <c r="KB63" i="4"/>
  <c r="KB42" i="4"/>
  <c r="KB59" i="4"/>
  <c r="KB60" i="4"/>
  <c r="KB51" i="4"/>
  <c r="KB55" i="4"/>
  <c r="KB144" i="4"/>
  <c r="KB82" i="4"/>
  <c r="KB84" i="4"/>
  <c r="KB65" i="4"/>
  <c r="KB33" i="4"/>
  <c r="KB83" i="4"/>
  <c r="KB24" i="4"/>
  <c r="KB113" i="4"/>
  <c r="KB136" i="4"/>
  <c r="KB105" i="4"/>
  <c r="KB32" i="4"/>
  <c r="KB76" i="4"/>
  <c r="KB94" i="4"/>
  <c r="KB106" i="4"/>
  <c r="KB2" i="4"/>
  <c r="KB93" i="4"/>
  <c r="KB138" i="4"/>
  <c r="KB145" i="4"/>
  <c r="KB121" i="4"/>
  <c r="KB67" i="4"/>
  <c r="KB107" i="4"/>
  <c r="KB97" i="4"/>
  <c r="KB96" i="4"/>
  <c r="KB123" i="4"/>
  <c r="KB142" i="4"/>
  <c r="KB85" i="4"/>
  <c r="KB99" i="4"/>
  <c r="KB143" i="4"/>
  <c r="KB98" i="4"/>
  <c r="KB129" i="4"/>
  <c r="KB101" i="4"/>
  <c r="KB41" i="4"/>
  <c r="KB30" i="4"/>
  <c r="KB100" i="4"/>
  <c r="KB128" i="4"/>
  <c r="KB58" i="4"/>
  <c r="KB15" i="4"/>
  <c r="KB140" i="4"/>
  <c r="KB130" i="4"/>
  <c r="KB135" i="4"/>
  <c r="KB104" i="4"/>
  <c r="KB134" i="4"/>
  <c r="KB31" i="4"/>
  <c r="KB95" i="4"/>
  <c r="KB40" i="4"/>
  <c r="KB118" i="4"/>
  <c r="KB50" i="4"/>
  <c r="KB133" i="4"/>
  <c r="KB111" i="4"/>
  <c r="KB23" i="4"/>
  <c r="KB139" i="4"/>
  <c r="KB16" i="4"/>
  <c r="KB115" i="4"/>
  <c r="KB137" i="4"/>
  <c r="KB27" i="4"/>
  <c r="KB68" i="4"/>
  <c r="KB116" i="4"/>
  <c r="KB125" i="4"/>
  <c r="KB110" i="4"/>
  <c r="KB172" i="4"/>
  <c r="KB108" i="4"/>
  <c r="KB114" i="4"/>
  <c r="KB81" i="4"/>
  <c r="KB162" i="4"/>
  <c r="KB174" i="4"/>
  <c r="KB132" i="4"/>
  <c r="KB117" i="4"/>
  <c r="KB26" i="4"/>
  <c r="KB146" i="4"/>
  <c r="KB103" i="4"/>
  <c r="KB122" i="4"/>
  <c r="KB72" i="4"/>
  <c r="KB102" i="4"/>
  <c r="KB126" i="4"/>
  <c r="KB13" i="4"/>
  <c r="KB49" i="4"/>
  <c r="KB35" i="4"/>
  <c r="KB124" i="4"/>
  <c r="KB12" i="4"/>
  <c r="KB167" i="4"/>
  <c r="KB127" i="4"/>
  <c r="KB56" i="4"/>
  <c r="KB120" i="4"/>
  <c r="KB66" i="4"/>
  <c r="KB177" i="4"/>
  <c r="KB141" i="4"/>
  <c r="KB119" i="4"/>
  <c r="KB131" i="4"/>
  <c r="KB112" i="4"/>
  <c r="KB109" i="4"/>
  <c r="KB91" i="4"/>
  <c r="KB90" i="4"/>
  <c r="KB89" i="4"/>
  <c r="KB88" i="4"/>
  <c r="KB159" i="4"/>
  <c r="KB178" i="4"/>
  <c r="KB92" i="4"/>
  <c r="KB87" i="4"/>
  <c r="KB158" i="4"/>
  <c r="KB36" i="4"/>
  <c r="KB176" i="4"/>
  <c r="KB164" i="4"/>
  <c r="KB57" i="4"/>
  <c r="KB191" i="4"/>
  <c r="KB38" i="4"/>
  <c r="KB46" i="4"/>
  <c r="KB86" i="4"/>
  <c r="KB47" i="4"/>
  <c r="KB48" i="4"/>
  <c r="KB37" i="4"/>
  <c r="KB195" i="4"/>
  <c r="EJ3" i="38"/>
  <c r="EK2" i="38"/>
  <c r="EK3" i="38" s="1"/>
  <c r="CJ3" i="5"/>
  <c r="CK2" i="5"/>
  <c r="JZ5" i="4"/>
  <c r="KD3" i="4"/>
  <c r="KB155" i="4"/>
  <c r="KB147" i="4"/>
  <c r="KB189" i="4"/>
  <c r="KB17" i="4"/>
  <c r="KB192" i="4"/>
  <c r="KB28" i="4"/>
  <c r="KB173" i="4"/>
  <c r="KB154" i="4"/>
  <c r="KB183" i="4"/>
  <c r="KB163" i="4"/>
  <c r="KB161" i="4"/>
  <c r="KB157" i="4"/>
  <c r="KB166" i="4"/>
  <c r="KB10" i="4"/>
  <c r="KB153" i="4"/>
  <c r="KB9" i="4"/>
  <c r="KB188" i="4"/>
  <c r="KB170" i="4"/>
  <c r="KB190" i="4"/>
  <c r="KB156" i="4"/>
  <c r="KB171" i="4"/>
  <c r="KB18" i="4"/>
  <c r="KB186" i="4"/>
  <c r="KB22" i="4"/>
  <c r="KB39" i="4"/>
  <c r="KB182" i="4"/>
  <c r="KB150" i="4"/>
  <c r="KB152" i="4"/>
  <c r="KB20" i="4"/>
  <c r="KB181" i="4"/>
  <c r="KB180" i="4"/>
  <c r="KB187" i="4"/>
  <c r="KB168" i="4"/>
  <c r="KB184" i="4"/>
  <c r="KB193" i="4"/>
  <c r="KB179" i="4"/>
  <c r="KB21" i="4"/>
  <c r="KB169" i="4"/>
  <c r="KB6" i="4"/>
  <c r="KB148" i="4"/>
  <c r="KB185" i="4"/>
  <c r="KB14" i="4"/>
  <c r="KB149" i="4"/>
  <c r="KB175" i="4"/>
  <c r="KB8" i="4"/>
  <c r="KB29" i="4"/>
  <c r="KB165" i="4"/>
  <c r="KB11" i="4"/>
  <c r="KB19" i="4"/>
  <c r="KB7" i="4"/>
  <c r="KB160" i="4"/>
  <c r="KB194" i="4"/>
  <c r="KB151" i="4"/>
  <c r="KD199" i="4" l="1"/>
  <c r="KD198" i="4"/>
  <c r="KD71" i="4"/>
  <c r="KD74" i="4"/>
  <c r="KD79" i="4"/>
  <c r="KD80" i="4"/>
  <c r="KD64" i="4"/>
  <c r="KD197" i="4"/>
  <c r="KD196" i="4"/>
  <c r="KD25" i="4"/>
  <c r="KD75" i="4"/>
  <c r="KD43" i="4"/>
  <c r="KD53" i="4"/>
  <c r="KD52" i="4"/>
  <c r="KD61" i="4"/>
  <c r="KD54" i="4"/>
  <c r="KD78" i="4"/>
  <c r="KD62" i="4"/>
  <c r="KD70" i="4"/>
  <c r="KD73" i="4"/>
  <c r="KD63" i="4"/>
  <c r="KD77" i="4"/>
  <c r="KD69" i="4"/>
  <c r="KD45" i="4"/>
  <c r="KD34" i="4"/>
  <c r="KD44" i="4"/>
  <c r="KD33" i="4"/>
  <c r="KD60" i="4"/>
  <c r="KD42" i="4"/>
  <c r="KD59" i="4"/>
  <c r="KD83" i="4"/>
  <c r="KD51" i="4"/>
  <c r="KD76" i="4"/>
  <c r="KD113" i="4"/>
  <c r="KD84" i="4"/>
  <c r="KD136" i="4"/>
  <c r="KD65" i="4"/>
  <c r="KD55" i="4"/>
  <c r="KD24" i="4"/>
  <c r="KD106" i="4"/>
  <c r="KD94" i="4"/>
  <c r="KD32" i="4"/>
  <c r="KD82" i="4"/>
  <c r="KD144" i="4"/>
  <c r="KD105" i="4"/>
  <c r="KD2" i="4"/>
  <c r="KD138" i="4"/>
  <c r="KD93" i="4"/>
  <c r="KD145" i="4"/>
  <c r="KD97" i="4"/>
  <c r="KD142" i="4"/>
  <c r="KD107" i="4"/>
  <c r="KD96" i="4"/>
  <c r="KD67" i="4"/>
  <c r="KD85" i="4"/>
  <c r="KD121" i="4"/>
  <c r="KD123" i="4"/>
  <c r="KD143" i="4"/>
  <c r="KD99" i="4"/>
  <c r="KD129" i="4"/>
  <c r="KD98" i="4"/>
  <c r="KD101" i="4"/>
  <c r="KD31" i="4"/>
  <c r="KD128" i="4"/>
  <c r="KD30" i="4"/>
  <c r="KD100" i="4"/>
  <c r="KD41" i="4"/>
  <c r="KD15" i="4"/>
  <c r="KD58" i="4"/>
  <c r="KD134" i="4"/>
  <c r="KD135" i="4"/>
  <c r="KD140" i="4"/>
  <c r="KD104" i="4"/>
  <c r="KD95" i="4"/>
  <c r="KD118" i="4"/>
  <c r="KD23" i="4"/>
  <c r="KD133" i="4"/>
  <c r="KD40" i="4"/>
  <c r="KD130" i="4"/>
  <c r="KD111" i="4"/>
  <c r="KD122" i="4"/>
  <c r="KD50" i="4"/>
  <c r="KD137" i="4"/>
  <c r="KD139" i="4"/>
  <c r="KD16" i="4"/>
  <c r="KD115" i="4"/>
  <c r="KD132" i="4"/>
  <c r="KD117" i="4"/>
  <c r="KD125" i="4"/>
  <c r="KD68" i="4"/>
  <c r="KD116" i="4"/>
  <c r="KD146" i="4"/>
  <c r="KD103" i="4"/>
  <c r="KD72" i="4"/>
  <c r="KD174" i="4"/>
  <c r="KD124" i="4"/>
  <c r="KD114" i="4"/>
  <c r="KD35" i="4"/>
  <c r="KD27" i="4"/>
  <c r="KD81" i="4"/>
  <c r="KD172" i="4"/>
  <c r="KD12" i="4"/>
  <c r="KD102" i="4"/>
  <c r="KD49" i="4"/>
  <c r="KD127" i="4"/>
  <c r="KD167" i="4"/>
  <c r="KD120" i="4"/>
  <c r="KD26" i="4"/>
  <c r="KD108" i="4"/>
  <c r="KD88" i="4"/>
  <c r="KD56" i="4"/>
  <c r="KD126" i="4"/>
  <c r="KD119" i="4"/>
  <c r="KD13" i="4"/>
  <c r="KD162" i="4"/>
  <c r="KD90" i="4"/>
  <c r="KD141" i="4"/>
  <c r="KD112" i="4"/>
  <c r="KD131" i="4"/>
  <c r="KD66" i="4"/>
  <c r="KD110" i="4"/>
  <c r="KD158" i="4"/>
  <c r="KD109" i="4"/>
  <c r="KD159" i="4"/>
  <c r="KD87" i="4"/>
  <c r="KD89" i="4"/>
  <c r="KD176" i="4"/>
  <c r="KD91" i="4"/>
  <c r="KD177" i="4"/>
  <c r="KD36" i="4"/>
  <c r="KD57" i="4"/>
  <c r="KD164" i="4"/>
  <c r="KD86" i="4"/>
  <c r="KD47" i="4"/>
  <c r="KD37" i="4"/>
  <c r="KD38" i="4"/>
  <c r="KD92" i="4"/>
  <c r="KD178" i="4"/>
  <c r="KD195" i="4"/>
  <c r="KD46" i="4"/>
  <c r="KD48" i="4"/>
  <c r="KD191" i="4"/>
  <c r="CL2" i="5"/>
  <c r="CK3" i="5"/>
  <c r="KB5" i="4"/>
  <c r="KF3" i="4"/>
  <c r="KD156" i="4"/>
  <c r="KD6" i="4"/>
  <c r="KD175" i="4"/>
  <c r="KD183" i="4"/>
  <c r="KD147" i="4"/>
  <c r="KD11" i="4"/>
  <c r="KD189" i="4"/>
  <c r="KD190" i="4"/>
  <c r="KD22" i="4"/>
  <c r="KD192" i="4"/>
  <c r="KD160" i="4"/>
  <c r="KD150" i="4"/>
  <c r="KD151" i="4"/>
  <c r="KD173" i="4"/>
  <c r="KD17" i="4"/>
  <c r="KD148" i="4"/>
  <c r="KD194" i="4"/>
  <c r="KD168" i="4"/>
  <c r="KD182" i="4"/>
  <c r="KD166" i="4"/>
  <c r="KD186" i="4"/>
  <c r="KD7" i="4"/>
  <c r="KD149" i="4"/>
  <c r="KD29" i="4"/>
  <c r="KD10" i="4"/>
  <c r="KD20" i="4"/>
  <c r="KD28" i="4"/>
  <c r="KD21" i="4"/>
  <c r="KD9" i="4"/>
  <c r="KD180" i="4"/>
  <c r="KD18" i="4"/>
  <c r="KD165" i="4"/>
  <c r="KD169" i="4"/>
  <c r="KD155" i="4"/>
  <c r="KD184" i="4"/>
  <c r="KD19" i="4"/>
  <c r="KD188" i="4"/>
  <c r="KD193" i="4"/>
  <c r="KD187" i="4"/>
  <c r="KD171" i="4"/>
  <c r="KD185" i="4"/>
  <c r="KD161" i="4"/>
  <c r="KD39" i="4"/>
  <c r="KD152" i="4"/>
  <c r="KD181" i="4"/>
  <c r="KD163" i="4"/>
  <c r="KD154" i="4"/>
  <c r="KD8" i="4"/>
  <c r="KD157" i="4"/>
  <c r="KD170" i="4"/>
  <c r="KD179" i="4"/>
  <c r="KD14" i="4"/>
  <c r="KD153" i="4"/>
  <c r="KF199" i="4" l="1"/>
  <c r="KF198" i="4"/>
  <c r="KF71" i="4"/>
  <c r="KF74" i="4"/>
  <c r="KF79" i="4"/>
  <c r="KF80" i="4"/>
  <c r="KF64" i="4"/>
  <c r="KF197" i="4"/>
  <c r="KF196" i="4"/>
  <c r="KF25" i="4"/>
  <c r="KF75" i="4"/>
  <c r="KF43" i="4"/>
  <c r="KF53" i="4"/>
  <c r="KF52" i="4"/>
  <c r="KF62" i="4"/>
  <c r="KF54" i="4"/>
  <c r="KF61" i="4"/>
  <c r="KF45" i="4"/>
  <c r="KF70" i="4"/>
  <c r="KF77" i="4"/>
  <c r="KF73" i="4"/>
  <c r="KF78" i="4"/>
  <c r="KF34" i="4"/>
  <c r="KF63" i="4"/>
  <c r="KF44" i="4"/>
  <c r="KF69" i="4"/>
  <c r="KF60" i="4"/>
  <c r="KF51" i="4"/>
  <c r="KF59" i="4"/>
  <c r="KF42" i="4"/>
  <c r="KF33" i="4"/>
  <c r="KF65" i="4"/>
  <c r="KF83" i="4"/>
  <c r="KF76" i="4"/>
  <c r="KF84" i="4"/>
  <c r="KF113" i="4"/>
  <c r="KF82" i="4"/>
  <c r="KF136" i="4"/>
  <c r="KF55" i="4"/>
  <c r="KF94" i="4"/>
  <c r="KF106" i="4"/>
  <c r="KF32" i="4"/>
  <c r="KF24" i="4"/>
  <c r="KF105" i="4"/>
  <c r="KF144" i="4"/>
  <c r="KF2" i="4"/>
  <c r="KF93" i="4"/>
  <c r="KF67" i="4"/>
  <c r="KF138" i="4"/>
  <c r="KF121" i="4"/>
  <c r="KF145" i="4"/>
  <c r="KF96" i="4"/>
  <c r="KF97" i="4"/>
  <c r="KF107" i="4"/>
  <c r="KF142" i="4"/>
  <c r="KF123" i="4"/>
  <c r="KF85" i="4"/>
  <c r="KF129" i="4"/>
  <c r="KF143" i="4"/>
  <c r="KF99" i="4"/>
  <c r="KF98" i="4"/>
  <c r="KF41" i="4"/>
  <c r="KF101" i="4"/>
  <c r="KF15" i="4"/>
  <c r="KF128" i="4"/>
  <c r="KF30" i="4"/>
  <c r="KF58" i="4"/>
  <c r="KF100" i="4"/>
  <c r="KF140" i="4"/>
  <c r="KF31" i="4"/>
  <c r="KF134" i="4"/>
  <c r="KF40" i="4"/>
  <c r="KF104" i="4"/>
  <c r="KF130" i="4"/>
  <c r="KF118" i="4"/>
  <c r="KF135" i="4"/>
  <c r="KF95" i="4"/>
  <c r="KF50" i="4"/>
  <c r="KF23" i="4"/>
  <c r="KF133" i="4"/>
  <c r="KF139" i="4"/>
  <c r="KF111" i="4"/>
  <c r="KF122" i="4"/>
  <c r="KF137" i="4"/>
  <c r="KF115" i="4"/>
  <c r="KF16" i="4"/>
  <c r="KF117" i="4"/>
  <c r="KF27" i="4"/>
  <c r="KF68" i="4"/>
  <c r="KF132" i="4"/>
  <c r="KF125" i="4"/>
  <c r="KF116" i="4"/>
  <c r="KF35" i="4"/>
  <c r="KF146" i="4"/>
  <c r="KF103" i="4"/>
  <c r="KF72" i="4"/>
  <c r="KF174" i="4"/>
  <c r="KF110" i="4"/>
  <c r="KF108" i="4"/>
  <c r="KF124" i="4"/>
  <c r="KF172" i="4"/>
  <c r="KF167" i="4"/>
  <c r="KF49" i="4"/>
  <c r="KF102" i="4"/>
  <c r="KF120" i="4"/>
  <c r="KF12" i="4"/>
  <c r="KF114" i="4"/>
  <c r="KF127" i="4"/>
  <c r="KF162" i="4"/>
  <c r="KF89" i="4"/>
  <c r="KF66" i="4"/>
  <c r="KF26" i="4"/>
  <c r="KF13" i="4"/>
  <c r="KF91" i="4"/>
  <c r="KF56" i="4"/>
  <c r="KF90" i="4"/>
  <c r="KF88" i="4"/>
  <c r="KF126" i="4"/>
  <c r="KF81" i="4"/>
  <c r="KF131" i="4"/>
  <c r="KF119" i="4"/>
  <c r="KF109" i="4"/>
  <c r="KF36" i="4"/>
  <c r="KF57" i="4"/>
  <c r="KF141" i="4"/>
  <c r="KF112" i="4"/>
  <c r="KF177" i="4"/>
  <c r="KF87" i="4"/>
  <c r="KF86" i="4"/>
  <c r="KF158" i="4"/>
  <c r="KF47" i="4"/>
  <c r="KF38" i="4"/>
  <c r="KF46" i="4"/>
  <c r="KF191" i="4"/>
  <c r="KF159" i="4"/>
  <c r="KF37" i="4"/>
  <c r="KF195" i="4"/>
  <c r="KF164" i="4"/>
  <c r="KF176" i="4"/>
  <c r="KF178" i="4"/>
  <c r="KF92" i="4"/>
  <c r="KF48" i="4"/>
  <c r="CL3" i="5"/>
  <c r="CM2" i="5"/>
  <c r="KH3" i="4"/>
  <c r="KF156" i="4"/>
  <c r="KF148" i="4"/>
  <c r="KF6" i="4"/>
  <c r="KF192" i="4"/>
  <c r="KF189" i="4"/>
  <c r="KF175" i="4"/>
  <c r="KF11" i="4"/>
  <c r="KF182" i="4"/>
  <c r="KF20" i="4"/>
  <c r="KF161" i="4"/>
  <c r="KF149" i="4"/>
  <c r="KF194" i="4"/>
  <c r="KF180" i="4"/>
  <c r="KF8" i="4"/>
  <c r="KF169" i="4"/>
  <c r="KF28" i="4"/>
  <c r="KF14" i="4"/>
  <c r="KF29" i="4"/>
  <c r="KF9" i="4"/>
  <c r="KF22" i="4"/>
  <c r="KF166" i="4"/>
  <c r="KF181" i="4"/>
  <c r="KF151" i="4"/>
  <c r="KF179" i="4"/>
  <c r="KF168" i="4"/>
  <c r="KF188" i="4"/>
  <c r="KF170" i="4"/>
  <c r="KF19" i="4"/>
  <c r="KF165" i="4"/>
  <c r="KF147" i="4"/>
  <c r="KF7" i="4"/>
  <c r="KF173" i="4"/>
  <c r="KF171" i="4"/>
  <c r="KF18" i="4"/>
  <c r="KF154" i="4"/>
  <c r="KF17" i="4"/>
  <c r="KF153" i="4"/>
  <c r="KF163" i="4"/>
  <c r="KF184" i="4"/>
  <c r="KF150" i="4"/>
  <c r="KF187" i="4"/>
  <c r="KF193" i="4"/>
  <c r="KF160" i="4"/>
  <c r="KF155" i="4"/>
  <c r="KF185" i="4"/>
  <c r="KF21" i="4"/>
  <c r="KF39" i="4"/>
  <c r="KF183" i="4"/>
  <c r="KF10" i="4"/>
  <c r="KF152" i="4"/>
  <c r="KF157" i="4"/>
  <c r="KF186" i="4"/>
  <c r="KF190" i="4"/>
  <c r="KD5" i="4"/>
  <c r="KH199" i="4" l="1"/>
  <c r="KH198" i="4"/>
  <c r="KH64" i="4"/>
  <c r="KH80" i="4"/>
  <c r="KH71" i="4"/>
  <c r="KH74" i="4"/>
  <c r="KH79" i="4"/>
  <c r="KH197" i="4"/>
  <c r="KH196" i="4"/>
  <c r="KH25" i="4"/>
  <c r="KH75" i="4"/>
  <c r="KH43" i="4"/>
  <c r="KH52" i="4"/>
  <c r="KH45" i="4"/>
  <c r="KH53" i="4"/>
  <c r="KH54" i="4"/>
  <c r="KH62" i="4"/>
  <c r="KH77" i="4"/>
  <c r="KH61" i="4"/>
  <c r="KH78" i="4"/>
  <c r="KH69" i="4"/>
  <c r="KH70" i="4"/>
  <c r="KH34" i="4"/>
  <c r="KH63" i="4"/>
  <c r="KH44" i="4"/>
  <c r="KH73" i="4"/>
  <c r="KH113" i="4"/>
  <c r="KH42" i="4"/>
  <c r="KH82" i="4"/>
  <c r="KH33" i="4"/>
  <c r="KH55" i="4"/>
  <c r="KH24" i="4"/>
  <c r="KH32" i="4"/>
  <c r="KH51" i="4"/>
  <c r="KH60" i="4"/>
  <c r="KH136" i="4"/>
  <c r="KH76" i="4"/>
  <c r="KH65" i="4"/>
  <c r="KH144" i="4"/>
  <c r="KH83" i="4"/>
  <c r="KH59" i="4"/>
  <c r="KH105" i="4"/>
  <c r="KH94" i="4"/>
  <c r="KH106" i="4"/>
  <c r="KH84" i="4"/>
  <c r="KH2" i="4"/>
  <c r="KH67" i="4"/>
  <c r="KH138" i="4"/>
  <c r="KH121" i="4"/>
  <c r="KH97" i="4"/>
  <c r="KH93" i="4"/>
  <c r="KH123" i="4"/>
  <c r="KH85" i="4"/>
  <c r="KH107" i="4"/>
  <c r="KH142" i="4"/>
  <c r="KH145" i="4"/>
  <c r="KH96" i="4"/>
  <c r="KH98" i="4"/>
  <c r="KH99" i="4"/>
  <c r="KH101" i="4"/>
  <c r="KH129" i="4"/>
  <c r="KH143" i="4"/>
  <c r="KH41" i="4"/>
  <c r="KH100" i="4"/>
  <c r="KH31" i="4"/>
  <c r="KH128" i="4"/>
  <c r="KH15" i="4"/>
  <c r="KH30" i="4"/>
  <c r="KH140" i="4"/>
  <c r="KH134" i="4"/>
  <c r="KH58" i="4"/>
  <c r="KH135" i="4"/>
  <c r="KH40" i="4"/>
  <c r="KH95" i="4"/>
  <c r="KH118" i="4"/>
  <c r="KH23" i="4"/>
  <c r="KH130" i="4"/>
  <c r="KH139" i="4"/>
  <c r="KH111" i="4"/>
  <c r="KH104" i="4"/>
  <c r="KH50" i="4"/>
  <c r="KH122" i="4"/>
  <c r="KH137" i="4"/>
  <c r="KH132" i="4"/>
  <c r="KH117" i="4"/>
  <c r="KH16" i="4"/>
  <c r="KH133" i="4"/>
  <c r="KH27" i="4"/>
  <c r="KH125" i="4"/>
  <c r="KH68" i="4"/>
  <c r="KH116" i="4"/>
  <c r="KH35" i="4"/>
  <c r="KH108" i="4"/>
  <c r="KH72" i="4"/>
  <c r="KH174" i="4"/>
  <c r="KH110" i="4"/>
  <c r="KH103" i="4"/>
  <c r="KH81" i="4"/>
  <c r="KH162" i="4"/>
  <c r="KH12" i="4"/>
  <c r="KH172" i="4"/>
  <c r="KH146" i="4"/>
  <c r="KH56" i="4"/>
  <c r="KH120" i="4"/>
  <c r="KH26" i="4"/>
  <c r="KH102" i="4"/>
  <c r="KH49" i="4"/>
  <c r="KH115" i="4"/>
  <c r="KH89" i="4"/>
  <c r="KH109" i="4"/>
  <c r="KH90" i="4"/>
  <c r="KH88" i="4"/>
  <c r="KH167" i="4"/>
  <c r="KH131" i="4"/>
  <c r="KH114" i="4"/>
  <c r="KH119" i="4"/>
  <c r="KH124" i="4"/>
  <c r="KH126" i="4"/>
  <c r="KH112" i="4"/>
  <c r="KH91" i="4"/>
  <c r="KH87" i="4"/>
  <c r="KH141" i="4"/>
  <c r="KH66" i="4"/>
  <c r="KH158" i="4"/>
  <c r="KH92" i="4"/>
  <c r="KH178" i="4"/>
  <c r="KH86" i="4"/>
  <c r="KH127" i="4"/>
  <c r="KH57" i="4"/>
  <c r="KH159" i="4"/>
  <c r="KH36" i="4"/>
  <c r="KH38" i="4"/>
  <c r="KH47" i="4"/>
  <c r="KH191" i="4"/>
  <c r="KH195" i="4"/>
  <c r="KH164" i="4"/>
  <c r="KH176" i="4"/>
  <c r="KH13" i="4"/>
  <c r="KH37" i="4"/>
  <c r="KH48" i="4"/>
  <c r="KH46" i="4"/>
  <c r="KH177" i="4"/>
  <c r="CN2" i="5"/>
  <c r="CM3" i="5"/>
  <c r="KF5" i="4"/>
  <c r="KJ3" i="4"/>
  <c r="KH19" i="4"/>
  <c r="KH160" i="4"/>
  <c r="KH148" i="4"/>
  <c r="KH173" i="4"/>
  <c r="KH189" i="4"/>
  <c r="KH6" i="4"/>
  <c r="KH168" i="4"/>
  <c r="KH171" i="4"/>
  <c r="KH22" i="4"/>
  <c r="KH186" i="4"/>
  <c r="KH180" i="4"/>
  <c r="KH21" i="4"/>
  <c r="KH183" i="4"/>
  <c r="KH161" i="4"/>
  <c r="KH17" i="4"/>
  <c r="KH156" i="4"/>
  <c r="KH152" i="4"/>
  <c r="KH184" i="4"/>
  <c r="KH153" i="4"/>
  <c r="KH147" i="4"/>
  <c r="KH170" i="4"/>
  <c r="KH151" i="4"/>
  <c r="KH179" i="4"/>
  <c r="KH11" i="4"/>
  <c r="KH20" i="4"/>
  <c r="KH163" i="4"/>
  <c r="KH39" i="4"/>
  <c r="KH10" i="4"/>
  <c r="KH154" i="4"/>
  <c r="KH155" i="4"/>
  <c r="KH181" i="4"/>
  <c r="KH169" i="4"/>
  <c r="KH194" i="4"/>
  <c r="KH193" i="4"/>
  <c r="KH8" i="4"/>
  <c r="KH150" i="4"/>
  <c r="KH28" i="4"/>
  <c r="KH149" i="4"/>
  <c r="KH29" i="4"/>
  <c r="KH190" i="4"/>
  <c r="KH9" i="4"/>
  <c r="KH185" i="4"/>
  <c r="KH187" i="4"/>
  <c r="KH18" i="4"/>
  <c r="KH165" i="4"/>
  <c r="KH188" i="4"/>
  <c r="KH14" i="4"/>
  <c r="KH157" i="4"/>
  <c r="KH182" i="4"/>
  <c r="KH166" i="4"/>
  <c r="KH192" i="4"/>
  <c r="KH175" i="4"/>
  <c r="KH7" i="4"/>
  <c r="KJ199" i="4" l="1"/>
  <c r="KJ198" i="4"/>
  <c r="KJ64" i="4"/>
  <c r="KJ80" i="4"/>
  <c r="KJ71" i="4"/>
  <c r="KJ74" i="4"/>
  <c r="KJ79" i="4"/>
  <c r="KJ197" i="4"/>
  <c r="KJ196" i="4"/>
  <c r="KJ25" i="4"/>
  <c r="KJ75" i="4"/>
  <c r="KJ43" i="4"/>
  <c r="KJ52" i="4"/>
  <c r="KJ53" i="4"/>
  <c r="KJ45" i="4"/>
  <c r="KJ78" i="4"/>
  <c r="KJ61" i="4"/>
  <c r="KJ54" i="4"/>
  <c r="KJ77" i="4"/>
  <c r="KJ73" i="4"/>
  <c r="KJ62" i="4"/>
  <c r="KJ34" i="4"/>
  <c r="KJ70" i="4"/>
  <c r="KJ63" i="4"/>
  <c r="KJ69" i="4"/>
  <c r="KJ44" i="4"/>
  <c r="KJ33" i="4"/>
  <c r="KJ83" i="4"/>
  <c r="KJ59" i="4"/>
  <c r="KJ32" i="4"/>
  <c r="KJ42" i="4"/>
  <c r="KJ65" i="4"/>
  <c r="KJ55" i="4"/>
  <c r="KJ60" i="4"/>
  <c r="KJ51" i="4"/>
  <c r="KJ24" i="4"/>
  <c r="KJ76" i="4"/>
  <c r="KJ82" i="4"/>
  <c r="KJ136" i="4"/>
  <c r="KJ84" i="4"/>
  <c r="KJ113" i="4"/>
  <c r="KJ105" i="4"/>
  <c r="KJ144" i="4"/>
  <c r="KJ106" i="4"/>
  <c r="KJ94" i="4"/>
  <c r="KJ2" i="4"/>
  <c r="KJ138" i="4"/>
  <c r="KJ67" i="4"/>
  <c r="KJ93" i="4"/>
  <c r="KJ121" i="4"/>
  <c r="KJ145" i="4"/>
  <c r="KJ97" i="4"/>
  <c r="KJ107" i="4"/>
  <c r="KJ96" i="4"/>
  <c r="KJ123" i="4"/>
  <c r="KJ142" i="4"/>
  <c r="KJ143" i="4"/>
  <c r="KJ85" i="4"/>
  <c r="KJ98" i="4"/>
  <c r="KJ129" i="4"/>
  <c r="KJ41" i="4"/>
  <c r="KJ101" i="4"/>
  <c r="KJ30" i="4"/>
  <c r="KJ31" i="4"/>
  <c r="KJ100" i="4"/>
  <c r="KJ128" i="4"/>
  <c r="KJ15" i="4"/>
  <c r="KJ99" i="4"/>
  <c r="KJ58" i="4"/>
  <c r="KJ140" i="4"/>
  <c r="KJ118" i="4"/>
  <c r="KJ135" i="4"/>
  <c r="KJ40" i="4"/>
  <c r="KJ130" i="4"/>
  <c r="KJ50" i="4"/>
  <c r="KJ111" i="4"/>
  <c r="KJ23" i="4"/>
  <c r="KJ139" i="4"/>
  <c r="KJ133" i="4"/>
  <c r="KJ122" i="4"/>
  <c r="KJ137" i="4"/>
  <c r="KJ95" i="4"/>
  <c r="KJ16" i="4"/>
  <c r="KJ134" i="4"/>
  <c r="KJ115" i="4"/>
  <c r="KJ132" i="4"/>
  <c r="KJ116" i="4"/>
  <c r="KJ68" i="4"/>
  <c r="KJ27" i="4"/>
  <c r="KJ117" i="4"/>
  <c r="KJ12" i="4"/>
  <c r="KJ172" i="4"/>
  <c r="KJ146" i="4"/>
  <c r="KJ174" i="4"/>
  <c r="KJ104" i="4"/>
  <c r="KJ110" i="4"/>
  <c r="KJ72" i="4"/>
  <c r="KJ114" i="4"/>
  <c r="KJ81" i="4"/>
  <c r="KJ124" i="4"/>
  <c r="KJ108" i="4"/>
  <c r="KJ35" i="4"/>
  <c r="KJ26" i="4"/>
  <c r="KJ102" i="4"/>
  <c r="KJ162" i="4"/>
  <c r="KJ13" i="4"/>
  <c r="KJ126" i="4"/>
  <c r="KJ127" i="4"/>
  <c r="KJ88" i="4"/>
  <c r="KJ49" i="4"/>
  <c r="KJ89" i="4"/>
  <c r="KJ120" i="4"/>
  <c r="KJ56" i="4"/>
  <c r="KJ119" i="4"/>
  <c r="KJ112" i="4"/>
  <c r="KJ109" i="4"/>
  <c r="KJ91" i="4"/>
  <c r="KJ90" i="4"/>
  <c r="KJ125" i="4"/>
  <c r="KJ141" i="4"/>
  <c r="KJ103" i="4"/>
  <c r="KJ167" i="4"/>
  <c r="KJ159" i="4"/>
  <c r="KJ36" i="4"/>
  <c r="KJ57" i="4"/>
  <c r="KJ178" i="4"/>
  <c r="KJ92" i="4"/>
  <c r="KJ48" i="4"/>
  <c r="KJ131" i="4"/>
  <c r="KJ176" i="4"/>
  <c r="KJ158" i="4"/>
  <c r="KJ66" i="4"/>
  <c r="KJ87" i="4"/>
  <c r="KJ37" i="4"/>
  <c r="KJ86" i="4"/>
  <c r="KJ47" i="4"/>
  <c r="KJ177" i="4"/>
  <c r="KJ191" i="4"/>
  <c r="KJ164" i="4"/>
  <c r="KJ46" i="4"/>
  <c r="KJ38" i="4"/>
  <c r="KJ195" i="4"/>
  <c r="CO2" i="5"/>
  <c r="CN3" i="5"/>
  <c r="KH5" i="4"/>
  <c r="KL3" i="4"/>
  <c r="KJ6" i="4"/>
  <c r="KJ168" i="4"/>
  <c r="KJ148" i="4"/>
  <c r="KJ150" i="4"/>
  <c r="KJ156" i="4"/>
  <c r="KJ171" i="4"/>
  <c r="KJ163" i="4"/>
  <c r="KJ161" i="4"/>
  <c r="KJ165" i="4"/>
  <c r="KJ180" i="4"/>
  <c r="KJ187" i="4"/>
  <c r="KJ155" i="4"/>
  <c r="KJ190" i="4"/>
  <c r="KJ175" i="4"/>
  <c r="KJ28" i="4"/>
  <c r="KJ39" i="4"/>
  <c r="KJ7" i="4"/>
  <c r="KJ29" i="4"/>
  <c r="KJ152" i="4"/>
  <c r="KJ181" i="4"/>
  <c r="KJ17" i="4"/>
  <c r="KJ166" i="4"/>
  <c r="KJ193" i="4"/>
  <c r="KJ154" i="4"/>
  <c r="KJ189" i="4"/>
  <c r="KJ151" i="4"/>
  <c r="KJ192" i="4"/>
  <c r="KJ10" i="4"/>
  <c r="KJ160" i="4"/>
  <c r="KJ186" i="4"/>
  <c r="KJ182" i="4"/>
  <c r="KJ147" i="4"/>
  <c r="KJ170" i="4"/>
  <c r="KJ11" i="4"/>
  <c r="KJ153" i="4"/>
  <c r="KJ19" i="4"/>
  <c r="KJ173" i="4"/>
  <c r="KJ185" i="4"/>
  <c r="KJ183" i="4"/>
  <c r="KJ194" i="4"/>
  <c r="KJ8" i="4"/>
  <c r="KJ22" i="4"/>
  <c r="KJ20" i="4"/>
  <c r="KJ14" i="4"/>
  <c r="KJ18" i="4"/>
  <c r="KJ9" i="4"/>
  <c r="KJ184" i="4"/>
  <c r="KJ179" i="4"/>
  <c r="KJ149" i="4"/>
  <c r="KJ169" i="4"/>
  <c r="KJ157" i="4"/>
  <c r="KJ188" i="4"/>
  <c r="KJ21" i="4"/>
  <c r="KL199" i="4" l="1"/>
  <c r="KL198" i="4"/>
  <c r="KL64" i="4"/>
  <c r="KL80" i="4"/>
  <c r="KL71" i="4"/>
  <c r="KL74" i="4"/>
  <c r="KL79" i="4"/>
  <c r="KL197" i="4"/>
  <c r="KL196" i="4"/>
  <c r="KL43" i="4"/>
  <c r="KL25" i="4"/>
  <c r="KL75" i="4"/>
  <c r="KL54" i="4"/>
  <c r="KL45" i="4"/>
  <c r="KL62" i="4"/>
  <c r="KL53" i="4"/>
  <c r="KL78" i="4"/>
  <c r="KL69" i="4"/>
  <c r="KL61" i="4"/>
  <c r="KL77" i="4"/>
  <c r="KL44" i="4"/>
  <c r="KL52" i="4"/>
  <c r="KL34" i="4"/>
  <c r="KL73" i="4"/>
  <c r="KL63" i="4"/>
  <c r="KL70" i="4"/>
  <c r="KL59" i="4"/>
  <c r="KL82" i="4"/>
  <c r="KL42" i="4"/>
  <c r="KL65" i="4"/>
  <c r="KL55" i="4"/>
  <c r="KL24" i="4"/>
  <c r="KL144" i="4"/>
  <c r="KL32" i="4"/>
  <c r="KL106" i="4"/>
  <c r="KL105" i="4"/>
  <c r="KL136" i="4"/>
  <c r="KL51" i="4"/>
  <c r="KL113" i="4"/>
  <c r="KL84" i="4"/>
  <c r="KL33" i="4"/>
  <c r="KL94" i="4"/>
  <c r="KL60" i="4"/>
  <c r="KL76" i="4"/>
  <c r="KL83" i="4"/>
  <c r="KL2" i="4"/>
  <c r="KL138" i="4"/>
  <c r="KL67" i="4"/>
  <c r="KL145" i="4"/>
  <c r="KL93" i="4"/>
  <c r="KL107" i="4"/>
  <c r="KL121" i="4"/>
  <c r="KL97" i="4"/>
  <c r="KL96" i="4"/>
  <c r="KL123" i="4"/>
  <c r="KL129" i="4"/>
  <c r="KL142" i="4"/>
  <c r="KL85" i="4"/>
  <c r="KL143" i="4"/>
  <c r="KL98" i="4"/>
  <c r="KL99" i="4"/>
  <c r="KL101" i="4"/>
  <c r="KL100" i="4"/>
  <c r="KL41" i="4"/>
  <c r="KL128" i="4"/>
  <c r="KL31" i="4"/>
  <c r="KL58" i="4"/>
  <c r="KL30" i="4"/>
  <c r="KL15" i="4"/>
  <c r="KL134" i="4"/>
  <c r="KL135" i="4"/>
  <c r="KL118" i="4"/>
  <c r="KL140" i="4"/>
  <c r="KL130" i="4"/>
  <c r="KL104" i="4"/>
  <c r="KL111" i="4"/>
  <c r="KL50" i="4"/>
  <c r="KL40" i="4"/>
  <c r="KL137" i="4"/>
  <c r="KL117" i="4"/>
  <c r="KL132" i="4"/>
  <c r="KL23" i="4"/>
  <c r="KL122" i="4"/>
  <c r="KL115" i="4"/>
  <c r="KL16" i="4"/>
  <c r="KL95" i="4"/>
  <c r="KL133" i="4"/>
  <c r="KL125" i="4"/>
  <c r="KL139" i="4"/>
  <c r="KL35" i="4"/>
  <c r="KL68" i="4"/>
  <c r="KL26" i="4"/>
  <c r="KL116" i="4"/>
  <c r="KL27" i="4"/>
  <c r="KL103" i="4"/>
  <c r="KL162" i="4"/>
  <c r="KL110" i="4"/>
  <c r="KL114" i="4"/>
  <c r="KL12" i="4"/>
  <c r="KL124" i="4"/>
  <c r="KL108" i="4"/>
  <c r="KL81" i="4"/>
  <c r="KL174" i="4"/>
  <c r="KL13" i="4"/>
  <c r="KL127" i="4"/>
  <c r="KL126" i="4"/>
  <c r="KL102" i="4"/>
  <c r="KL89" i="4"/>
  <c r="KL49" i="4"/>
  <c r="KL172" i="4"/>
  <c r="KL72" i="4"/>
  <c r="KL146" i="4"/>
  <c r="KL120" i="4"/>
  <c r="KL167" i="4"/>
  <c r="KL141" i="4"/>
  <c r="KL91" i="4"/>
  <c r="KL66" i="4"/>
  <c r="KL56" i="4"/>
  <c r="KL112" i="4"/>
  <c r="KL90" i="4"/>
  <c r="KL119" i="4"/>
  <c r="KL109" i="4"/>
  <c r="KL178" i="4"/>
  <c r="KL87" i="4"/>
  <c r="KL131" i="4"/>
  <c r="KL159" i="4"/>
  <c r="KL158" i="4"/>
  <c r="KL92" i="4"/>
  <c r="KL48" i="4"/>
  <c r="KL88" i="4"/>
  <c r="KL57" i="4"/>
  <c r="KL46" i="4"/>
  <c r="KL38" i="4"/>
  <c r="KL195" i="4"/>
  <c r="KL37" i="4"/>
  <c r="KL36" i="4"/>
  <c r="KL176" i="4"/>
  <c r="KL86" i="4"/>
  <c r="KL47" i="4"/>
  <c r="KL164" i="4"/>
  <c r="KL191" i="4"/>
  <c r="KL177" i="4"/>
  <c r="CO3" i="5"/>
  <c r="CP2" i="5"/>
  <c r="KJ5" i="4"/>
  <c r="KN3" i="4"/>
  <c r="KL186" i="4"/>
  <c r="KL153" i="4"/>
  <c r="KL156" i="4"/>
  <c r="KL161" i="4"/>
  <c r="KL6" i="4"/>
  <c r="KL183" i="4"/>
  <c r="KL150" i="4"/>
  <c r="KL18" i="4"/>
  <c r="KL189" i="4"/>
  <c r="KL173" i="4"/>
  <c r="KL165" i="4"/>
  <c r="KL19" i="4"/>
  <c r="KL155" i="4"/>
  <c r="KL10" i="4"/>
  <c r="KL148" i="4"/>
  <c r="KL28" i="4"/>
  <c r="KL185" i="4"/>
  <c r="KL170" i="4"/>
  <c r="KL180" i="4"/>
  <c r="KL166" i="4"/>
  <c r="KL184" i="4"/>
  <c r="KL7" i="4"/>
  <c r="KL171" i="4"/>
  <c r="KL147" i="4"/>
  <c r="KL21" i="4"/>
  <c r="KL168" i="4"/>
  <c r="KL160" i="4"/>
  <c r="KL149" i="4"/>
  <c r="KL9" i="4"/>
  <c r="KL152" i="4"/>
  <c r="KL188" i="4"/>
  <c r="KL190" i="4"/>
  <c r="KL39" i="4"/>
  <c r="KL151" i="4"/>
  <c r="KL22" i="4"/>
  <c r="KL194" i="4"/>
  <c r="KL157" i="4"/>
  <c r="KL20" i="4"/>
  <c r="KL17" i="4"/>
  <c r="KL192" i="4"/>
  <c r="KL182" i="4"/>
  <c r="KL193" i="4"/>
  <c r="KL163" i="4"/>
  <c r="KL181" i="4"/>
  <c r="KL175" i="4"/>
  <c r="KL14" i="4"/>
  <c r="KL11" i="4"/>
  <c r="KL187" i="4"/>
  <c r="KL8" i="4"/>
  <c r="KL179" i="4"/>
  <c r="KL154" i="4"/>
  <c r="KL169" i="4"/>
  <c r="KL29" i="4"/>
  <c r="KN199" i="4" l="1"/>
  <c r="KN198" i="4"/>
  <c r="KN79" i="4"/>
  <c r="KN64" i="4"/>
  <c r="KN80" i="4"/>
  <c r="KN71" i="4"/>
  <c r="KN74" i="4"/>
  <c r="KN197" i="4"/>
  <c r="KN196" i="4"/>
  <c r="KN43" i="4"/>
  <c r="KN25" i="4"/>
  <c r="KN75" i="4"/>
  <c r="KN54" i="4"/>
  <c r="KN62" i="4"/>
  <c r="KN53" i="4"/>
  <c r="KN52" i="4"/>
  <c r="KN45" i="4"/>
  <c r="KN69" i="4"/>
  <c r="KN78" i="4"/>
  <c r="KN73" i="4"/>
  <c r="KN70" i="4"/>
  <c r="KN63" i="4"/>
  <c r="KN77" i="4"/>
  <c r="KN34" i="4"/>
  <c r="KN61" i="4"/>
  <c r="KN44" i="4"/>
  <c r="KN60" i="4"/>
  <c r="KN59" i="4"/>
  <c r="KN51" i="4"/>
  <c r="KN144" i="4"/>
  <c r="KN33" i="4"/>
  <c r="KN82" i="4"/>
  <c r="KN83" i="4"/>
  <c r="KN55" i="4"/>
  <c r="KN65" i="4"/>
  <c r="KN24" i="4"/>
  <c r="KN32" i="4"/>
  <c r="KN76" i="4"/>
  <c r="KN94" i="4"/>
  <c r="KN42" i="4"/>
  <c r="KN84" i="4"/>
  <c r="KN106" i="4"/>
  <c r="KN105" i="4"/>
  <c r="KN136" i="4"/>
  <c r="KN113" i="4"/>
  <c r="KN2" i="4"/>
  <c r="KN138" i="4"/>
  <c r="KN67" i="4"/>
  <c r="KN145" i="4"/>
  <c r="KN93" i="4"/>
  <c r="KN121" i="4"/>
  <c r="KN97" i="4"/>
  <c r="KN107" i="4"/>
  <c r="KN142" i="4"/>
  <c r="KN123" i="4"/>
  <c r="KN96" i="4"/>
  <c r="KN129" i="4"/>
  <c r="KN98" i="4"/>
  <c r="KN85" i="4"/>
  <c r="KN41" i="4"/>
  <c r="KN101" i="4"/>
  <c r="KN30" i="4"/>
  <c r="KN143" i="4"/>
  <c r="KN31" i="4"/>
  <c r="KN128" i="4"/>
  <c r="KN58" i="4"/>
  <c r="KN15" i="4"/>
  <c r="KN99" i="4"/>
  <c r="KN134" i="4"/>
  <c r="KN100" i="4"/>
  <c r="KN140" i="4"/>
  <c r="KN40" i="4"/>
  <c r="KN95" i="4"/>
  <c r="KN135" i="4"/>
  <c r="KN50" i="4"/>
  <c r="KN118" i="4"/>
  <c r="KN111" i="4"/>
  <c r="KN104" i="4"/>
  <c r="KN130" i="4"/>
  <c r="KN133" i="4"/>
  <c r="KN115" i="4"/>
  <c r="KN16" i="4"/>
  <c r="KN23" i="4"/>
  <c r="KN137" i="4"/>
  <c r="KN125" i="4"/>
  <c r="KN139" i="4"/>
  <c r="KN117" i="4"/>
  <c r="KN132" i="4"/>
  <c r="KN27" i="4"/>
  <c r="KN68" i="4"/>
  <c r="KN35" i="4"/>
  <c r="KN122" i="4"/>
  <c r="KN146" i="4"/>
  <c r="KN124" i="4"/>
  <c r="KN72" i="4"/>
  <c r="KN110" i="4"/>
  <c r="KN103" i="4"/>
  <c r="KN26" i="4"/>
  <c r="KN174" i="4"/>
  <c r="KN12" i="4"/>
  <c r="KN172" i="4"/>
  <c r="KN162" i="4"/>
  <c r="KN114" i="4"/>
  <c r="KN120" i="4"/>
  <c r="KN13" i="4"/>
  <c r="KN88" i="4"/>
  <c r="KN49" i="4"/>
  <c r="KN116" i="4"/>
  <c r="KN89" i="4"/>
  <c r="KN102" i="4"/>
  <c r="KN81" i="4"/>
  <c r="KN127" i="4"/>
  <c r="KN56" i="4"/>
  <c r="KN90" i="4"/>
  <c r="KN66" i="4"/>
  <c r="KN108" i="4"/>
  <c r="KN167" i="4"/>
  <c r="KN91" i="4"/>
  <c r="KN109" i="4"/>
  <c r="KN112" i="4"/>
  <c r="KN159" i="4"/>
  <c r="KN141" i="4"/>
  <c r="KN119" i="4"/>
  <c r="KN177" i="4"/>
  <c r="KN178" i="4"/>
  <c r="KN87" i="4"/>
  <c r="KN126" i="4"/>
  <c r="KN131" i="4"/>
  <c r="KN57" i="4"/>
  <c r="KN176" i="4"/>
  <c r="KN48" i="4"/>
  <c r="KN37" i="4"/>
  <c r="KN158" i="4"/>
  <c r="KN195" i="4"/>
  <c r="KN191" i="4"/>
  <c r="KN38" i="4"/>
  <c r="KN46" i="4"/>
  <c r="KN47" i="4"/>
  <c r="KN164" i="4"/>
  <c r="KN92" i="4"/>
  <c r="KN86" i="4"/>
  <c r="KN36" i="4"/>
  <c r="CP3" i="5"/>
  <c r="CQ2" i="5"/>
  <c r="KL5" i="4"/>
  <c r="KP3" i="4"/>
  <c r="KN180" i="4"/>
  <c r="KN185" i="4"/>
  <c r="KN19" i="4"/>
  <c r="KN186" i="4"/>
  <c r="KN39" i="4"/>
  <c r="KN166" i="4"/>
  <c r="KN190" i="4"/>
  <c r="KN153" i="4"/>
  <c r="KN147" i="4"/>
  <c r="KN161" i="4"/>
  <c r="KN6" i="4"/>
  <c r="KN11" i="4"/>
  <c r="KN165" i="4"/>
  <c r="KN189" i="4"/>
  <c r="KN173" i="4"/>
  <c r="KN179" i="4"/>
  <c r="KN183" i="4"/>
  <c r="KN21" i="4"/>
  <c r="KN150" i="4"/>
  <c r="KN194" i="4"/>
  <c r="KN160" i="4"/>
  <c r="KN169" i="4"/>
  <c r="KN188" i="4"/>
  <c r="KN151" i="4"/>
  <c r="KN192" i="4"/>
  <c r="KN193" i="4"/>
  <c r="KN29" i="4"/>
  <c r="KN182" i="4"/>
  <c r="KN17" i="4"/>
  <c r="KN10" i="4"/>
  <c r="KN18" i="4"/>
  <c r="KN181" i="4"/>
  <c r="KN148" i="4"/>
  <c r="KN28" i="4"/>
  <c r="KN20" i="4"/>
  <c r="KN155" i="4"/>
  <c r="KN170" i="4"/>
  <c r="KN184" i="4"/>
  <c r="KN7" i="4"/>
  <c r="KN156" i="4"/>
  <c r="KN157" i="4"/>
  <c r="KN14" i="4"/>
  <c r="KN163" i="4"/>
  <c r="KN22" i="4"/>
  <c r="KN152" i="4"/>
  <c r="KN171" i="4"/>
  <c r="KN187" i="4"/>
  <c r="KN154" i="4"/>
  <c r="KN8" i="4"/>
  <c r="KN149" i="4"/>
  <c r="KN168" i="4"/>
  <c r="KN175" i="4"/>
  <c r="KN9" i="4"/>
  <c r="KP199" i="4" l="1"/>
  <c r="KP198" i="4"/>
  <c r="KP79" i="4"/>
  <c r="KP64" i="4"/>
  <c r="KP80" i="4"/>
  <c r="KP71" i="4"/>
  <c r="KP74" i="4"/>
  <c r="KP196" i="4"/>
  <c r="KP197" i="4"/>
  <c r="KP43" i="4"/>
  <c r="KP75" i="4"/>
  <c r="KP25" i="4"/>
  <c r="KP54" i="4"/>
  <c r="KP52" i="4"/>
  <c r="KP53" i="4"/>
  <c r="KP45" i="4"/>
  <c r="KP62" i="4"/>
  <c r="KP61" i="4"/>
  <c r="KP44" i="4"/>
  <c r="KP78" i="4"/>
  <c r="KP70" i="4"/>
  <c r="KP34" i="4"/>
  <c r="KP63" i="4"/>
  <c r="KP69" i="4"/>
  <c r="KP73" i="4"/>
  <c r="KP77" i="4"/>
  <c r="KP51" i="4"/>
  <c r="KP82" i="4"/>
  <c r="KP42" i="4"/>
  <c r="KP83" i="4"/>
  <c r="KP60" i="4"/>
  <c r="KP59" i="4"/>
  <c r="KP33" i="4"/>
  <c r="KP136" i="4"/>
  <c r="KP32" i="4"/>
  <c r="KP65" i="4"/>
  <c r="KP113" i="4"/>
  <c r="KP144" i="4"/>
  <c r="KP106" i="4"/>
  <c r="KP94" i="4"/>
  <c r="KP105" i="4"/>
  <c r="KP55" i="4"/>
  <c r="KP84" i="4"/>
  <c r="KP24" i="4"/>
  <c r="KP76" i="4"/>
  <c r="KP2" i="4"/>
  <c r="KP138" i="4"/>
  <c r="KP93" i="4"/>
  <c r="KP107" i="4"/>
  <c r="KP145" i="4"/>
  <c r="KP142" i="4"/>
  <c r="KP121" i="4"/>
  <c r="KP96" i="4"/>
  <c r="KP67" i="4"/>
  <c r="KP97" i="4"/>
  <c r="KP123" i="4"/>
  <c r="KP85" i="4"/>
  <c r="KP143" i="4"/>
  <c r="KP129" i="4"/>
  <c r="KP99" i="4"/>
  <c r="KP98" i="4"/>
  <c r="KP30" i="4"/>
  <c r="KP101" i="4"/>
  <c r="KP58" i="4"/>
  <c r="KP41" i="4"/>
  <c r="KP15" i="4"/>
  <c r="KP31" i="4"/>
  <c r="KP140" i="4"/>
  <c r="KP134" i="4"/>
  <c r="KP104" i="4"/>
  <c r="KP130" i="4"/>
  <c r="KP95" i="4"/>
  <c r="KP118" i="4"/>
  <c r="KP128" i="4"/>
  <c r="KP135" i="4"/>
  <c r="KP133" i="4"/>
  <c r="KP40" i="4"/>
  <c r="KP23" i="4"/>
  <c r="KP50" i="4"/>
  <c r="KP111" i="4"/>
  <c r="KP100" i="4"/>
  <c r="KP139" i="4"/>
  <c r="KP122" i="4"/>
  <c r="KP132" i="4"/>
  <c r="KP115" i="4"/>
  <c r="KP16" i="4"/>
  <c r="KP137" i="4"/>
  <c r="KP125" i="4"/>
  <c r="KP117" i="4"/>
  <c r="KP116" i="4"/>
  <c r="KP26" i="4"/>
  <c r="KP68" i="4"/>
  <c r="KP35" i="4"/>
  <c r="KP27" i="4"/>
  <c r="KP110" i="4"/>
  <c r="KP12" i="4"/>
  <c r="KP162" i="4"/>
  <c r="KP146" i="4"/>
  <c r="KP72" i="4"/>
  <c r="KP124" i="4"/>
  <c r="KP103" i="4"/>
  <c r="KP81" i="4"/>
  <c r="KP172" i="4"/>
  <c r="KP174" i="4"/>
  <c r="KP114" i="4"/>
  <c r="KP102" i="4"/>
  <c r="KP89" i="4"/>
  <c r="KP127" i="4"/>
  <c r="KP120" i="4"/>
  <c r="KP141" i="4"/>
  <c r="KP90" i="4"/>
  <c r="KP108" i="4"/>
  <c r="KP13" i="4"/>
  <c r="KP91" i="4"/>
  <c r="KP109" i="4"/>
  <c r="KP49" i="4"/>
  <c r="KP119" i="4"/>
  <c r="KP66" i="4"/>
  <c r="KP88" i="4"/>
  <c r="KP126" i="4"/>
  <c r="KP178" i="4"/>
  <c r="KP86" i="4"/>
  <c r="KP159" i="4"/>
  <c r="KP176" i="4"/>
  <c r="KP177" i="4"/>
  <c r="KP48" i="4"/>
  <c r="KP158" i="4"/>
  <c r="KP47" i="4"/>
  <c r="KP112" i="4"/>
  <c r="KP92" i="4"/>
  <c r="KP167" i="4"/>
  <c r="KP164" i="4"/>
  <c r="KP46" i="4"/>
  <c r="KP37" i="4"/>
  <c r="KP56" i="4"/>
  <c r="KP38" i="4"/>
  <c r="KP131" i="4"/>
  <c r="KP57" i="4"/>
  <c r="KP87" i="4"/>
  <c r="KP36" i="4"/>
  <c r="KP191" i="4"/>
  <c r="KP195" i="4"/>
  <c r="CQ3" i="5"/>
  <c r="CR2" i="5"/>
  <c r="KR3" i="4"/>
  <c r="KP184" i="4"/>
  <c r="KP189" i="4"/>
  <c r="KP192" i="4"/>
  <c r="KP180" i="4"/>
  <c r="KP147" i="4"/>
  <c r="KP190" i="4"/>
  <c r="KP10" i="4"/>
  <c r="KP6" i="4"/>
  <c r="KP156" i="4"/>
  <c r="KP165" i="4"/>
  <c r="KP150" i="4"/>
  <c r="KP154" i="4"/>
  <c r="KP181" i="4"/>
  <c r="KP7" i="4"/>
  <c r="KP149" i="4"/>
  <c r="KP155" i="4"/>
  <c r="KP20" i="4"/>
  <c r="KP193" i="4"/>
  <c r="KP148" i="4"/>
  <c r="KP194" i="4"/>
  <c r="KP14" i="4"/>
  <c r="KP175" i="4"/>
  <c r="KP39" i="4"/>
  <c r="KP9" i="4"/>
  <c r="KP163" i="4"/>
  <c r="KP157" i="4"/>
  <c r="KP8" i="4"/>
  <c r="KP183" i="4"/>
  <c r="KP186" i="4"/>
  <c r="KP19" i="4"/>
  <c r="KP179" i="4"/>
  <c r="KP166" i="4"/>
  <c r="KP29" i="4"/>
  <c r="KP169" i="4"/>
  <c r="KP11" i="4"/>
  <c r="KP22" i="4"/>
  <c r="KP151" i="4"/>
  <c r="KP153" i="4"/>
  <c r="KP185" i="4"/>
  <c r="KP182" i="4"/>
  <c r="KP28" i="4"/>
  <c r="KP187" i="4"/>
  <c r="KP188" i="4"/>
  <c r="KP18" i="4"/>
  <c r="KP168" i="4"/>
  <c r="KP17" i="4"/>
  <c r="KP171" i="4"/>
  <c r="KP170" i="4"/>
  <c r="KP21" i="4"/>
  <c r="KP152" i="4"/>
  <c r="KP173" i="4"/>
  <c r="KP161" i="4"/>
  <c r="KP160" i="4"/>
  <c r="KN5" i="4"/>
  <c r="KR199" i="4" l="1"/>
  <c r="KR198" i="4"/>
  <c r="KR79" i="4"/>
  <c r="KR71" i="4"/>
  <c r="KR80" i="4"/>
  <c r="KR64" i="4"/>
  <c r="KR74" i="4"/>
  <c r="KR196" i="4"/>
  <c r="KR197" i="4"/>
  <c r="KR25" i="4"/>
  <c r="KR43" i="4"/>
  <c r="KR75" i="4"/>
  <c r="KR53" i="4"/>
  <c r="KR54" i="4"/>
  <c r="KR78" i="4"/>
  <c r="KR45" i="4"/>
  <c r="KR62" i="4"/>
  <c r="KR52" i="4"/>
  <c r="KR77" i="4"/>
  <c r="KR69" i="4"/>
  <c r="KR70" i="4"/>
  <c r="KR61" i="4"/>
  <c r="KR73" i="4"/>
  <c r="KR44" i="4"/>
  <c r="KR63" i="4"/>
  <c r="KR34" i="4"/>
  <c r="KR60" i="4"/>
  <c r="KR51" i="4"/>
  <c r="KR59" i="4"/>
  <c r="KR65" i="4"/>
  <c r="KR32" i="4"/>
  <c r="KR136" i="4"/>
  <c r="KR55" i="4"/>
  <c r="KR84" i="4"/>
  <c r="KR33" i="4"/>
  <c r="KR83" i="4"/>
  <c r="KR82" i="4"/>
  <c r="KR105" i="4"/>
  <c r="KR94" i="4"/>
  <c r="KR24" i="4"/>
  <c r="KR76" i="4"/>
  <c r="KR144" i="4"/>
  <c r="KR113" i="4"/>
  <c r="KR106" i="4"/>
  <c r="KR42" i="4"/>
  <c r="KR2" i="4"/>
  <c r="KR67" i="4"/>
  <c r="KR93" i="4"/>
  <c r="KR138" i="4"/>
  <c r="KR121" i="4"/>
  <c r="KR107" i="4"/>
  <c r="KR97" i="4"/>
  <c r="KR96" i="4"/>
  <c r="KR142" i="4"/>
  <c r="KR145" i="4"/>
  <c r="KR143" i="4"/>
  <c r="KR129" i="4"/>
  <c r="KR85" i="4"/>
  <c r="KR123" i="4"/>
  <c r="KR99" i="4"/>
  <c r="KR98" i="4"/>
  <c r="KR101" i="4"/>
  <c r="KR41" i="4"/>
  <c r="KR15" i="4"/>
  <c r="KR100" i="4"/>
  <c r="KR31" i="4"/>
  <c r="KR128" i="4"/>
  <c r="KR104" i="4"/>
  <c r="KR30" i="4"/>
  <c r="KR134" i="4"/>
  <c r="KR140" i="4"/>
  <c r="KR130" i="4"/>
  <c r="KR50" i="4"/>
  <c r="KR135" i="4"/>
  <c r="KR58" i="4"/>
  <c r="KR40" i="4"/>
  <c r="KR95" i="4"/>
  <c r="KR133" i="4"/>
  <c r="KR23" i="4"/>
  <c r="KR139" i="4"/>
  <c r="KR111" i="4"/>
  <c r="KR122" i="4"/>
  <c r="KR118" i="4"/>
  <c r="KR16" i="4"/>
  <c r="KR125" i="4"/>
  <c r="KR115" i="4"/>
  <c r="KR137" i="4"/>
  <c r="KR132" i="4"/>
  <c r="KR27" i="4"/>
  <c r="KR68" i="4"/>
  <c r="KR26" i="4"/>
  <c r="KR117" i="4"/>
  <c r="KR35" i="4"/>
  <c r="KR162" i="4"/>
  <c r="KR110" i="4"/>
  <c r="KR174" i="4"/>
  <c r="KR108" i="4"/>
  <c r="KR12" i="4"/>
  <c r="KR146" i="4"/>
  <c r="KR124" i="4"/>
  <c r="KR114" i="4"/>
  <c r="KR81" i="4"/>
  <c r="KR127" i="4"/>
  <c r="KR56" i="4"/>
  <c r="KR116" i="4"/>
  <c r="KR172" i="4"/>
  <c r="KR102" i="4"/>
  <c r="KR88" i="4"/>
  <c r="KR126" i="4"/>
  <c r="KR89" i="4"/>
  <c r="KR167" i="4"/>
  <c r="KR49" i="4"/>
  <c r="KR13" i="4"/>
  <c r="KR109" i="4"/>
  <c r="KR112" i="4"/>
  <c r="KR66" i="4"/>
  <c r="KR103" i="4"/>
  <c r="KR120" i="4"/>
  <c r="KR72" i="4"/>
  <c r="KR91" i="4"/>
  <c r="KR141" i="4"/>
  <c r="KR131" i="4"/>
  <c r="KR195" i="4"/>
  <c r="KR176" i="4"/>
  <c r="KR119" i="4"/>
  <c r="KR158" i="4"/>
  <c r="KR87" i="4"/>
  <c r="KR90" i="4"/>
  <c r="KR159" i="4"/>
  <c r="KR164" i="4"/>
  <c r="KR47" i="4"/>
  <c r="KR178" i="4"/>
  <c r="KR92" i="4"/>
  <c r="KR38" i="4"/>
  <c r="KR48" i="4"/>
  <c r="KR57" i="4"/>
  <c r="KR46" i="4"/>
  <c r="KR177" i="4"/>
  <c r="KR37" i="4"/>
  <c r="KR191" i="4"/>
  <c r="KR86" i="4"/>
  <c r="KR36" i="4"/>
  <c r="CR3" i="5"/>
  <c r="CS2" i="5"/>
  <c r="KP5" i="4"/>
  <c r="KT3" i="4"/>
  <c r="KR184" i="4"/>
  <c r="KR192" i="4"/>
  <c r="KR180" i="4"/>
  <c r="KR190" i="4"/>
  <c r="KR39" i="4"/>
  <c r="KR186" i="4"/>
  <c r="KR156" i="4"/>
  <c r="KR166" i="4"/>
  <c r="KR29" i="4"/>
  <c r="KR155" i="4"/>
  <c r="KR188" i="4"/>
  <c r="KR152" i="4"/>
  <c r="KR19" i="4"/>
  <c r="KR157" i="4"/>
  <c r="KR160" i="4"/>
  <c r="KR182" i="4"/>
  <c r="KR187" i="4"/>
  <c r="KR173" i="4"/>
  <c r="KR150" i="4"/>
  <c r="KR10" i="4"/>
  <c r="KR17" i="4"/>
  <c r="KR14" i="4"/>
  <c r="KR193" i="4"/>
  <c r="KR185" i="4"/>
  <c r="KR194" i="4"/>
  <c r="KR170" i="4"/>
  <c r="KR179" i="4"/>
  <c r="KR165" i="4"/>
  <c r="KR6" i="4"/>
  <c r="KR183" i="4"/>
  <c r="KR20" i="4"/>
  <c r="KR175" i="4"/>
  <c r="KR181" i="4"/>
  <c r="KR8" i="4"/>
  <c r="KR154" i="4"/>
  <c r="KR9" i="4"/>
  <c r="KR28" i="4"/>
  <c r="KR7" i="4"/>
  <c r="KR11" i="4"/>
  <c r="KR153" i="4"/>
  <c r="KR169" i="4"/>
  <c r="KR171" i="4"/>
  <c r="KR151" i="4"/>
  <c r="KR149" i="4"/>
  <c r="KR168" i="4"/>
  <c r="KR161" i="4"/>
  <c r="KR147" i="4"/>
  <c r="KR18" i="4"/>
  <c r="KR163" i="4"/>
  <c r="KR189" i="4"/>
  <c r="KR21" i="4"/>
  <c r="KR22" i="4"/>
  <c r="KR148" i="4"/>
  <c r="KT199" i="4" l="1"/>
  <c r="KT198" i="4"/>
  <c r="KT74" i="4"/>
  <c r="KT79" i="4"/>
  <c r="KT71" i="4"/>
  <c r="KT80" i="4"/>
  <c r="KT64" i="4"/>
  <c r="KT196" i="4"/>
  <c r="KT197" i="4"/>
  <c r="KT25" i="4"/>
  <c r="KT43" i="4"/>
  <c r="KT75" i="4"/>
  <c r="KT54" i="4"/>
  <c r="KT53" i="4"/>
  <c r="KT52" i="4"/>
  <c r="KT73" i="4"/>
  <c r="KT63" i="4"/>
  <c r="KT45" i="4"/>
  <c r="KT61" i="4"/>
  <c r="KT62" i="4"/>
  <c r="KT70" i="4"/>
  <c r="KT34" i="4"/>
  <c r="KT78" i="4"/>
  <c r="KT69" i="4"/>
  <c r="KT77" i="4"/>
  <c r="KT44" i="4"/>
  <c r="KT59" i="4"/>
  <c r="KT42" i="4"/>
  <c r="KT33" i="4"/>
  <c r="KT60" i="4"/>
  <c r="KT82" i="4"/>
  <c r="KT65" i="4"/>
  <c r="KT84" i="4"/>
  <c r="KT144" i="4"/>
  <c r="KT76" i="4"/>
  <c r="KT32" i="4"/>
  <c r="KT94" i="4"/>
  <c r="KT113" i="4"/>
  <c r="KT24" i="4"/>
  <c r="KT106" i="4"/>
  <c r="KT83" i="4"/>
  <c r="KT136" i="4"/>
  <c r="KT105" i="4"/>
  <c r="KT51" i="4"/>
  <c r="KT55" i="4"/>
  <c r="KT2" i="4"/>
  <c r="KT138" i="4"/>
  <c r="KT93" i="4"/>
  <c r="KT67" i="4"/>
  <c r="KT121" i="4"/>
  <c r="KT145" i="4"/>
  <c r="KT107" i="4"/>
  <c r="KT142" i="4"/>
  <c r="KT97" i="4"/>
  <c r="KT123" i="4"/>
  <c r="KT96" i="4"/>
  <c r="KT85" i="4"/>
  <c r="KT98" i="4"/>
  <c r="KT99" i="4"/>
  <c r="KT143" i="4"/>
  <c r="KT41" i="4"/>
  <c r="KT129" i="4"/>
  <c r="KT101" i="4"/>
  <c r="KT58" i="4"/>
  <c r="KT30" i="4"/>
  <c r="KT100" i="4"/>
  <c r="KT128" i="4"/>
  <c r="KT31" i="4"/>
  <c r="KT140" i="4"/>
  <c r="KT135" i="4"/>
  <c r="KT40" i="4"/>
  <c r="KT104" i="4"/>
  <c r="KT118" i="4"/>
  <c r="KT134" i="4"/>
  <c r="KT95" i="4"/>
  <c r="KT15" i="4"/>
  <c r="KT23" i="4"/>
  <c r="KT133" i="4"/>
  <c r="KT111" i="4"/>
  <c r="KT122" i="4"/>
  <c r="KT139" i="4"/>
  <c r="KT132" i="4"/>
  <c r="KT16" i="4"/>
  <c r="KT115" i="4"/>
  <c r="KT125" i="4"/>
  <c r="KT137" i="4"/>
  <c r="KT50" i="4"/>
  <c r="KT130" i="4"/>
  <c r="KT117" i="4"/>
  <c r="KT27" i="4"/>
  <c r="KT26" i="4"/>
  <c r="KT116" i="4"/>
  <c r="KT68" i="4"/>
  <c r="KT35" i="4"/>
  <c r="KT162" i="4"/>
  <c r="KT103" i="4"/>
  <c r="KT81" i="4"/>
  <c r="KT172" i="4"/>
  <c r="KT110" i="4"/>
  <c r="KT114" i="4"/>
  <c r="KT174" i="4"/>
  <c r="KT124" i="4"/>
  <c r="KT108" i="4"/>
  <c r="KT89" i="4"/>
  <c r="KT12" i="4"/>
  <c r="KT49" i="4"/>
  <c r="KT146" i="4"/>
  <c r="KT72" i="4"/>
  <c r="KT56" i="4"/>
  <c r="KT120" i="4"/>
  <c r="KT88" i="4"/>
  <c r="KT126" i="4"/>
  <c r="KT102" i="4"/>
  <c r="KT167" i="4"/>
  <c r="KT91" i="4"/>
  <c r="KT13" i="4"/>
  <c r="KT141" i="4"/>
  <c r="KT109" i="4"/>
  <c r="KT90" i="4"/>
  <c r="KT112" i="4"/>
  <c r="KT66" i="4"/>
  <c r="KT127" i="4"/>
  <c r="KT119" i="4"/>
  <c r="KT131" i="4"/>
  <c r="KT57" i="4"/>
  <c r="KT177" i="4"/>
  <c r="KT92" i="4"/>
  <c r="KT178" i="4"/>
  <c r="KT87" i="4"/>
  <c r="KT159" i="4"/>
  <c r="KT176" i="4"/>
  <c r="KT36" i="4"/>
  <c r="KT164" i="4"/>
  <c r="KT38" i="4"/>
  <c r="KT47" i="4"/>
  <c r="KT48" i="4"/>
  <c r="KT195" i="4"/>
  <c r="KT37" i="4"/>
  <c r="KT158" i="4"/>
  <c r="KT191" i="4"/>
  <c r="KT86" i="4"/>
  <c r="KT46" i="4"/>
  <c r="CS3" i="5"/>
  <c r="CT2" i="5"/>
  <c r="KR5" i="4"/>
  <c r="KV3" i="4"/>
  <c r="KT149" i="4"/>
  <c r="KT180" i="4"/>
  <c r="KT10" i="4"/>
  <c r="KT186" i="4"/>
  <c r="KT39" i="4"/>
  <c r="KT184" i="4"/>
  <c r="KT190" i="4"/>
  <c r="KT148" i="4"/>
  <c r="KT169" i="4"/>
  <c r="KT147" i="4"/>
  <c r="KT8" i="4"/>
  <c r="KT188" i="4"/>
  <c r="KT181" i="4"/>
  <c r="KT163" i="4"/>
  <c r="KT7" i="4"/>
  <c r="KT189" i="4"/>
  <c r="KT192" i="4"/>
  <c r="KT150" i="4"/>
  <c r="KT152" i="4"/>
  <c r="KT182" i="4"/>
  <c r="KT155" i="4"/>
  <c r="KT165" i="4"/>
  <c r="KT157" i="4"/>
  <c r="KT194" i="4"/>
  <c r="KT22" i="4"/>
  <c r="KT185" i="4"/>
  <c r="KT183" i="4"/>
  <c r="KT160" i="4"/>
  <c r="KT175" i="4"/>
  <c r="KT153" i="4"/>
  <c r="KT18" i="4"/>
  <c r="KT14" i="4"/>
  <c r="KT179" i="4"/>
  <c r="KT6" i="4"/>
  <c r="KT166" i="4"/>
  <c r="KT187" i="4"/>
  <c r="KT173" i="4"/>
  <c r="KT171" i="4"/>
  <c r="KT193" i="4"/>
  <c r="KT161" i="4"/>
  <c r="KT21" i="4"/>
  <c r="KT154" i="4"/>
  <c r="KT170" i="4"/>
  <c r="KT17" i="4"/>
  <c r="KT28" i="4"/>
  <c r="KT29" i="4"/>
  <c r="KT11" i="4"/>
  <c r="KT168" i="4"/>
  <c r="KT20" i="4"/>
  <c r="KT19" i="4"/>
  <c r="KT156" i="4"/>
  <c r="KT151" i="4"/>
  <c r="KT9" i="4"/>
  <c r="KV199" i="4" l="1"/>
  <c r="KV198" i="4"/>
  <c r="KV74" i="4"/>
  <c r="KV79" i="4"/>
  <c r="KV71" i="4"/>
  <c r="KV80" i="4"/>
  <c r="KV64" i="4"/>
  <c r="KV196" i="4"/>
  <c r="KV197" i="4"/>
  <c r="KV25" i="4"/>
  <c r="KV43" i="4"/>
  <c r="KV75" i="4"/>
  <c r="KV52" i="4"/>
  <c r="KV54" i="4"/>
  <c r="KV53" i="4"/>
  <c r="KV62" i="4"/>
  <c r="KV45" i="4"/>
  <c r="KV78" i="4"/>
  <c r="KV34" i="4"/>
  <c r="KV70" i="4"/>
  <c r="KV69" i="4"/>
  <c r="KV61" i="4"/>
  <c r="KV44" i="4"/>
  <c r="KV77" i="4"/>
  <c r="KV73" i="4"/>
  <c r="KV63" i="4"/>
  <c r="KV42" i="4"/>
  <c r="KV84" i="4"/>
  <c r="KV24" i="4"/>
  <c r="KV83" i="4"/>
  <c r="KV82" i="4"/>
  <c r="KV32" i="4"/>
  <c r="KV33" i="4"/>
  <c r="KV65" i="4"/>
  <c r="KV55" i="4"/>
  <c r="KV136" i="4"/>
  <c r="KV60" i="4"/>
  <c r="KV51" i="4"/>
  <c r="KV59" i="4"/>
  <c r="KV144" i="4"/>
  <c r="KV76" i="4"/>
  <c r="KV94" i="4"/>
  <c r="KV106" i="4"/>
  <c r="KV113" i="4"/>
  <c r="KV105" i="4"/>
  <c r="KV2" i="4"/>
  <c r="KV67" i="4"/>
  <c r="KV93" i="4"/>
  <c r="KV145" i="4"/>
  <c r="KV138" i="4"/>
  <c r="KV121" i="4"/>
  <c r="KV107" i="4"/>
  <c r="KV97" i="4"/>
  <c r="KV142" i="4"/>
  <c r="KV96" i="4"/>
  <c r="KV123" i="4"/>
  <c r="KV129" i="4"/>
  <c r="KV85" i="4"/>
  <c r="KV99" i="4"/>
  <c r="KV98" i="4"/>
  <c r="KV143" i="4"/>
  <c r="KV101" i="4"/>
  <c r="KV31" i="4"/>
  <c r="KV30" i="4"/>
  <c r="KV100" i="4"/>
  <c r="KV15" i="4"/>
  <c r="KV140" i="4"/>
  <c r="KV41" i="4"/>
  <c r="KV40" i="4"/>
  <c r="KV128" i="4"/>
  <c r="KV58" i="4"/>
  <c r="KV104" i="4"/>
  <c r="KV135" i="4"/>
  <c r="KV134" i="4"/>
  <c r="KV130" i="4"/>
  <c r="KV133" i="4"/>
  <c r="KV118" i="4"/>
  <c r="KV95" i="4"/>
  <c r="KV139" i="4"/>
  <c r="KV111" i="4"/>
  <c r="KV122" i="4"/>
  <c r="KV50" i="4"/>
  <c r="KV132" i="4"/>
  <c r="KV16" i="4"/>
  <c r="KV116" i="4"/>
  <c r="KV26" i="4"/>
  <c r="KV125" i="4"/>
  <c r="KV117" i="4"/>
  <c r="KV137" i="4"/>
  <c r="KV35" i="4"/>
  <c r="KV23" i="4"/>
  <c r="KV27" i="4"/>
  <c r="KV146" i="4"/>
  <c r="KV124" i="4"/>
  <c r="KV12" i="4"/>
  <c r="KV81" i="4"/>
  <c r="KV172" i="4"/>
  <c r="KV114" i="4"/>
  <c r="KV110" i="4"/>
  <c r="KV68" i="4"/>
  <c r="KV162" i="4"/>
  <c r="KV13" i="4"/>
  <c r="KV127" i="4"/>
  <c r="KV89" i="4"/>
  <c r="KV108" i="4"/>
  <c r="KV174" i="4"/>
  <c r="KV103" i="4"/>
  <c r="KV102" i="4"/>
  <c r="KV115" i="4"/>
  <c r="KV49" i="4"/>
  <c r="KV88" i="4"/>
  <c r="KV120" i="4"/>
  <c r="KV119" i="4"/>
  <c r="KV109" i="4"/>
  <c r="KV91" i="4"/>
  <c r="KV72" i="4"/>
  <c r="KV90" i="4"/>
  <c r="KV167" i="4"/>
  <c r="KV141" i="4"/>
  <c r="KV66" i="4"/>
  <c r="KV112" i="4"/>
  <c r="KV126" i="4"/>
  <c r="KV159" i="4"/>
  <c r="KV57" i="4"/>
  <c r="KV87" i="4"/>
  <c r="KV56" i="4"/>
  <c r="KV176" i="4"/>
  <c r="KV92" i="4"/>
  <c r="KV37" i="4"/>
  <c r="KV48" i="4"/>
  <c r="KV131" i="4"/>
  <c r="KV177" i="4"/>
  <c r="KV158" i="4"/>
  <c r="KV178" i="4"/>
  <c r="KV36" i="4"/>
  <c r="KV164" i="4"/>
  <c r="KV47" i="4"/>
  <c r="KV191" i="4"/>
  <c r="KV195" i="4"/>
  <c r="KV86" i="4"/>
  <c r="KV38" i="4"/>
  <c r="KV46" i="4"/>
  <c r="CT3" i="5"/>
  <c r="CU2" i="5"/>
  <c r="KX3" i="4"/>
  <c r="KV150" i="4"/>
  <c r="KV171" i="4"/>
  <c r="KV180" i="4"/>
  <c r="KV186" i="4"/>
  <c r="KV18" i="4"/>
  <c r="KV190" i="4"/>
  <c r="KV192" i="4"/>
  <c r="KV184" i="4"/>
  <c r="KV39" i="4"/>
  <c r="KV165" i="4"/>
  <c r="KV188" i="4"/>
  <c r="KV7" i="4"/>
  <c r="KV169" i="4"/>
  <c r="KV170" i="4"/>
  <c r="KV173" i="4"/>
  <c r="KV29" i="4"/>
  <c r="KV19" i="4"/>
  <c r="KV194" i="4"/>
  <c r="KV153" i="4"/>
  <c r="KV149" i="4"/>
  <c r="KV151" i="4"/>
  <c r="KV179" i="4"/>
  <c r="KV168" i="4"/>
  <c r="KV160" i="4"/>
  <c r="KV14" i="4"/>
  <c r="KV185" i="4"/>
  <c r="KV152" i="4"/>
  <c r="KV189" i="4"/>
  <c r="KV28" i="4"/>
  <c r="KV22" i="4"/>
  <c r="KV161" i="4"/>
  <c r="KV187" i="4"/>
  <c r="KV181" i="4"/>
  <c r="KV163" i="4"/>
  <c r="KV154" i="4"/>
  <c r="KV193" i="4"/>
  <c r="KV148" i="4"/>
  <c r="KV10" i="4"/>
  <c r="KV8" i="4"/>
  <c r="KV183" i="4"/>
  <c r="KV21" i="4"/>
  <c r="KV157" i="4"/>
  <c r="KV17" i="4"/>
  <c r="KV155" i="4"/>
  <c r="KV11" i="4"/>
  <c r="KV182" i="4"/>
  <c r="KV147" i="4"/>
  <c r="KV166" i="4"/>
  <c r="KV20" i="4"/>
  <c r="KV9" i="4"/>
  <c r="KV156" i="4"/>
  <c r="KV175" i="4"/>
  <c r="KV6" i="4"/>
  <c r="KT5" i="4"/>
  <c r="KX199" i="4" l="1"/>
  <c r="KX198" i="4"/>
  <c r="KX74" i="4"/>
  <c r="KX79" i="4"/>
  <c r="KX71" i="4"/>
  <c r="KX80" i="4"/>
  <c r="KX64" i="4"/>
  <c r="KX196" i="4"/>
  <c r="KX197" i="4"/>
  <c r="KX25" i="4"/>
  <c r="KX75" i="4"/>
  <c r="KX43" i="4"/>
  <c r="KX52" i="4"/>
  <c r="KX53" i="4"/>
  <c r="KX45" i="4"/>
  <c r="KX61" i="4"/>
  <c r="KX54" i="4"/>
  <c r="KX62" i="4"/>
  <c r="KX69" i="4"/>
  <c r="KX34" i="4"/>
  <c r="KX70" i="4"/>
  <c r="KX73" i="4"/>
  <c r="KX78" i="4"/>
  <c r="KX63" i="4"/>
  <c r="KX44" i="4"/>
  <c r="KX77" i="4"/>
  <c r="KX59" i="4"/>
  <c r="KX60" i="4"/>
  <c r="KX42" i="4"/>
  <c r="KX51" i="4"/>
  <c r="KX83" i="4"/>
  <c r="KX65" i="4"/>
  <c r="KX32" i="4"/>
  <c r="KX136" i="4"/>
  <c r="KX84" i="4"/>
  <c r="KX76" i="4"/>
  <c r="KX106" i="4"/>
  <c r="KX105" i="4"/>
  <c r="KX24" i="4"/>
  <c r="KX113" i="4"/>
  <c r="KX55" i="4"/>
  <c r="KX33" i="4"/>
  <c r="KX94" i="4"/>
  <c r="KX82" i="4"/>
  <c r="KX144" i="4"/>
  <c r="KX2" i="4"/>
  <c r="KX93" i="4"/>
  <c r="KX67" i="4"/>
  <c r="KX107" i="4"/>
  <c r="KX138" i="4"/>
  <c r="KX145" i="4"/>
  <c r="KX142" i="4"/>
  <c r="KX121" i="4"/>
  <c r="KX96" i="4"/>
  <c r="KX97" i="4"/>
  <c r="KX123" i="4"/>
  <c r="KX129" i="4"/>
  <c r="KX98" i="4"/>
  <c r="KX85" i="4"/>
  <c r="KX143" i="4"/>
  <c r="KX99" i="4"/>
  <c r="KX101" i="4"/>
  <c r="KX30" i="4"/>
  <c r="KX100" i="4"/>
  <c r="KX134" i="4"/>
  <c r="KX135" i="4"/>
  <c r="KX58" i="4"/>
  <c r="KX140" i="4"/>
  <c r="KX31" i="4"/>
  <c r="KX15" i="4"/>
  <c r="KX118" i="4"/>
  <c r="KX104" i="4"/>
  <c r="KX40" i="4"/>
  <c r="KX41" i="4"/>
  <c r="KX130" i="4"/>
  <c r="KX95" i="4"/>
  <c r="KX50" i="4"/>
  <c r="KX128" i="4"/>
  <c r="KX23" i="4"/>
  <c r="KX111" i="4"/>
  <c r="KX139" i="4"/>
  <c r="KX16" i="4"/>
  <c r="KX133" i="4"/>
  <c r="KX132" i="4"/>
  <c r="KX115" i="4"/>
  <c r="KX35" i="4"/>
  <c r="KX137" i="4"/>
  <c r="KX27" i="4"/>
  <c r="KX68" i="4"/>
  <c r="KX117" i="4"/>
  <c r="KX26" i="4"/>
  <c r="KX12" i="4"/>
  <c r="KX172" i="4"/>
  <c r="KX122" i="4"/>
  <c r="KX146" i="4"/>
  <c r="KX81" i="4"/>
  <c r="KX124" i="4"/>
  <c r="KX174" i="4"/>
  <c r="KX103" i="4"/>
  <c r="KX114" i="4"/>
  <c r="KX72" i="4"/>
  <c r="KX49" i="4"/>
  <c r="KX116" i="4"/>
  <c r="KX120" i="4"/>
  <c r="KX167" i="4"/>
  <c r="KX162" i="4"/>
  <c r="KX89" i="4"/>
  <c r="KX102" i="4"/>
  <c r="KX56" i="4"/>
  <c r="KX13" i="4"/>
  <c r="KX126" i="4"/>
  <c r="KX66" i="4"/>
  <c r="KX109" i="4"/>
  <c r="KX177" i="4"/>
  <c r="KX125" i="4"/>
  <c r="KX88" i="4"/>
  <c r="KX91" i="4"/>
  <c r="KX158" i="4"/>
  <c r="KX110" i="4"/>
  <c r="KX112" i="4"/>
  <c r="KX159" i="4"/>
  <c r="KX87" i="4"/>
  <c r="KX131" i="4"/>
  <c r="KX92" i="4"/>
  <c r="KX108" i="4"/>
  <c r="KX127" i="4"/>
  <c r="KX119" i="4"/>
  <c r="KX90" i="4"/>
  <c r="KX57" i="4"/>
  <c r="KX86" i="4"/>
  <c r="KX195" i="4"/>
  <c r="KX164" i="4"/>
  <c r="KX38" i="4"/>
  <c r="KX37" i="4"/>
  <c r="KX141" i="4"/>
  <c r="KX47" i="4"/>
  <c r="KX46" i="4"/>
  <c r="KX191" i="4"/>
  <c r="KX36" i="4"/>
  <c r="KX176" i="4"/>
  <c r="KX178" i="4"/>
  <c r="KX48" i="4"/>
  <c r="CU3" i="5"/>
  <c r="CV2" i="5"/>
  <c r="KV5" i="4"/>
  <c r="KZ3" i="4"/>
  <c r="KX184" i="4"/>
  <c r="KX147" i="4"/>
  <c r="KX168" i="4"/>
  <c r="KX180" i="4"/>
  <c r="KX166" i="4"/>
  <c r="KX171" i="4"/>
  <c r="KX9" i="4"/>
  <c r="KX181" i="4"/>
  <c r="KX190" i="4"/>
  <c r="KX192" i="4"/>
  <c r="KX183" i="4"/>
  <c r="KX39" i="4"/>
  <c r="KX179" i="4"/>
  <c r="KX186" i="4"/>
  <c r="KX188" i="4"/>
  <c r="KX161" i="4"/>
  <c r="KX175" i="4"/>
  <c r="KX154" i="4"/>
  <c r="KX151" i="4"/>
  <c r="KX189" i="4"/>
  <c r="KX20" i="4"/>
  <c r="KX163" i="4"/>
  <c r="KX8" i="4"/>
  <c r="KX7" i="4"/>
  <c r="KX194" i="4"/>
  <c r="KX22" i="4"/>
  <c r="KX19" i="4"/>
  <c r="KX173" i="4"/>
  <c r="KX157" i="4"/>
  <c r="KX169" i="4"/>
  <c r="KX182" i="4"/>
  <c r="KX152" i="4"/>
  <c r="KX17" i="4"/>
  <c r="KX11" i="4"/>
  <c r="KX148" i="4"/>
  <c r="KX6" i="4"/>
  <c r="KX149" i="4"/>
  <c r="KX28" i="4"/>
  <c r="KX170" i="4"/>
  <c r="KX18" i="4"/>
  <c r="KX187" i="4"/>
  <c r="KX10" i="4"/>
  <c r="KX21" i="4"/>
  <c r="KX29" i="4"/>
  <c r="KX193" i="4"/>
  <c r="KX155" i="4"/>
  <c r="KX156" i="4"/>
  <c r="KX14" i="4"/>
  <c r="KX185" i="4"/>
  <c r="KX150" i="4"/>
  <c r="KX153" i="4"/>
  <c r="KX160" i="4"/>
  <c r="KX165" i="4"/>
  <c r="KZ199" i="4" l="1"/>
  <c r="KZ198" i="4"/>
  <c r="KZ71" i="4"/>
  <c r="KZ74" i="4"/>
  <c r="KZ79" i="4"/>
  <c r="KZ80" i="4"/>
  <c r="KZ64" i="4"/>
  <c r="KZ197" i="4"/>
  <c r="KZ196" i="4"/>
  <c r="KZ25" i="4"/>
  <c r="KZ43" i="4"/>
  <c r="KZ75" i="4"/>
  <c r="KZ54" i="4"/>
  <c r="KZ52" i="4"/>
  <c r="KZ53" i="4"/>
  <c r="KZ61" i="4"/>
  <c r="KZ77" i="4"/>
  <c r="KZ62" i="4"/>
  <c r="KZ45" i="4"/>
  <c r="KZ78" i="4"/>
  <c r="KZ69" i="4"/>
  <c r="KZ34" i="4"/>
  <c r="KZ73" i="4"/>
  <c r="KZ63" i="4"/>
  <c r="KZ44" i="4"/>
  <c r="KZ70" i="4"/>
  <c r="KZ51" i="4"/>
  <c r="KZ60" i="4"/>
  <c r="KZ144" i="4"/>
  <c r="KZ82" i="4"/>
  <c r="KZ59" i="4"/>
  <c r="KZ55" i="4"/>
  <c r="KZ33" i="4"/>
  <c r="KZ84" i="4"/>
  <c r="KZ136" i="4"/>
  <c r="KZ94" i="4"/>
  <c r="KZ65" i="4"/>
  <c r="KZ24" i="4"/>
  <c r="KZ83" i="4"/>
  <c r="KZ76" i="4"/>
  <c r="KZ42" i="4"/>
  <c r="KZ106" i="4"/>
  <c r="KZ105" i="4"/>
  <c r="KZ32" i="4"/>
  <c r="KZ113" i="4"/>
  <c r="KZ2" i="4"/>
  <c r="KZ138" i="4"/>
  <c r="KZ93" i="4"/>
  <c r="KZ67" i="4"/>
  <c r="KZ121" i="4"/>
  <c r="KZ107" i="4"/>
  <c r="KZ142" i="4"/>
  <c r="KZ96" i="4"/>
  <c r="KZ97" i="4"/>
  <c r="KZ123" i="4"/>
  <c r="KZ145" i="4"/>
  <c r="KZ85" i="4"/>
  <c r="KZ129" i="4"/>
  <c r="KZ143" i="4"/>
  <c r="KZ98" i="4"/>
  <c r="KZ41" i="4"/>
  <c r="KZ99" i="4"/>
  <c r="KZ101" i="4"/>
  <c r="KZ30" i="4"/>
  <c r="KZ100" i="4"/>
  <c r="KZ58" i="4"/>
  <c r="KZ128" i="4"/>
  <c r="KZ15" i="4"/>
  <c r="KZ140" i="4"/>
  <c r="KZ104" i="4"/>
  <c r="KZ134" i="4"/>
  <c r="KZ135" i="4"/>
  <c r="KZ40" i="4"/>
  <c r="KZ31" i="4"/>
  <c r="KZ130" i="4"/>
  <c r="KZ118" i="4"/>
  <c r="KZ50" i="4"/>
  <c r="KZ111" i="4"/>
  <c r="KZ23" i="4"/>
  <c r="KZ95" i="4"/>
  <c r="KZ137" i="4"/>
  <c r="KZ16" i="4"/>
  <c r="KZ115" i="4"/>
  <c r="KZ132" i="4"/>
  <c r="KZ125" i="4"/>
  <c r="KZ116" i="4"/>
  <c r="KZ133" i="4"/>
  <c r="KZ35" i="4"/>
  <c r="KZ139" i="4"/>
  <c r="KZ122" i="4"/>
  <c r="KZ68" i="4"/>
  <c r="KZ108" i="4"/>
  <c r="KZ114" i="4"/>
  <c r="KZ12" i="4"/>
  <c r="KZ81" i="4"/>
  <c r="KZ146" i="4"/>
  <c r="KZ172" i="4"/>
  <c r="KZ72" i="4"/>
  <c r="KZ174" i="4"/>
  <c r="KZ13" i="4"/>
  <c r="KZ49" i="4"/>
  <c r="KZ117" i="4"/>
  <c r="KZ124" i="4"/>
  <c r="KZ110" i="4"/>
  <c r="KZ167" i="4"/>
  <c r="KZ88" i="4"/>
  <c r="KZ127" i="4"/>
  <c r="KZ66" i="4"/>
  <c r="KZ141" i="4"/>
  <c r="KZ119" i="4"/>
  <c r="KZ162" i="4"/>
  <c r="KZ120" i="4"/>
  <c r="KZ112" i="4"/>
  <c r="KZ131" i="4"/>
  <c r="KZ91" i="4"/>
  <c r="KZ109" i="4"/>
  <c r="KZ27" i="4"/>
  <c r="KZ26" i="4"/>
  <c r="KZ89" i="4"/>
  <c r="KZ177" i="4"/>
  <c r="KZ103" i="4"/>
  <c r="KZ90" i="4"/>
  <c r="KZ178" i="4"/>
  <c r="KZ56" i="4"/>
  <c r="KZ176" i="4"/>
  <c r="KZ87" i="4"/>
  <c r="KZ57" i="4"/>
  <c r="KZ158" i="4"/>
  <c r="KZ195" i="4"/>
  <c r="KZ36" i="4"/>
  <c r="KZ191" i="4"/>
  <c r="KZ86" i="4"/>
  <c r="KZ38" i="4"/>
  <c r="KZ164" i="4"/>
  <c r="KZ37" i="4"/>
  <c r="KZ102" i="4"/>
  <c r="KZ126" i="4"/>
  <c r="KZ48" i="4"/>
  <c r="KZ47" i="4"/>
  <c r="KZ46" i="4"/>
  <c r="KZ159" i="4"/>
  <c r="KZ92" i="4"/>
  <c r="CV3" i="5"/>
  <c r="CW2" i="5"/>
  <c r="KX5" i="4"/>
  <c r="LB3" i="4"/>
  <c r="KZ185" i="4"/>
  <c r="KZ192" i="4"/>
  <c r="KZ180" i="4"/>
  <c r="KZ186" i="4"/>
  <c r="KZ29" i="4"/>
  <c r="KZ183" i="4"/>
  <c r="KZ153" i="4"/>
  <c r="KZ166" i="4"/>
  <c r="KZ165" i="4"/>
  <c r="KZ10" i="4"/>
  <c r="KZ181" i="4"/>
  <c r="KZ168" i="4"/>
  <c r="KZ194" i="4"/>
  <c r="KZ182" i="4"/>
  <c r="KZ20" i="4"/>
  <c r="KZ169" i="4"/>
  <c r="KZ160" i="4"/>
  <c r="KZ171" i="4"/>
  <c r="KZ8" i="4"/>
  <c r="KZ187" i="4"/>
  <c r="KZ175" i="4"/>
  <c r="KZ157" i="4"/>
  <c r="KZ11" i="4"/>
  <c r="KZ18" i="4"/>
  <c r="KZ161" i="4"/>
  <c r="KZ150" i="4"/>
  <c r="KZ28" i="4"/>
  <c r="KZ154" i="4"/>
  <c r="KZ17" i="4"/>
  <c r="KZ156" i="4"/>
  <c r="KZ163" i="4"/>
  <c r="KZ179" i="4"/>
  <c r="KZ14" i="4"/>
  <c r="KZ188" i="4"/>
  <c r="KZ170" i="4"/>
  <c r="KZ193" i="4"/>
  <c r="KZ189" i="4"/>
  <c r="KZ21" i="4"/>
  <c r="KZ6" i="4"/>
  <c r="KZ190" i="4"/>
  <c r="KZ147" i="4"/>
  <c r="KZ152" i="4"/>
  <c r="KZ148" i="4"/>
  <c r="KZ22" i="4"/>
  <c r="KZ19" i="4"/>
  <c r="KZ151" i="4"/>
  <c r="KZ149" i="4"/>
  <c r="KZ9" i="4"/>
  <c r="KZ39" i="4"/>
  <c r="KZ173" i="4"/>
  <c r="KZ155" i="4"/>
  <c r="KZ184" i="4"/>
  <c r="KZ7" i="4"/>
  <c r="LB199" i="4" l="1"/>
  <c r="LB198" i="4"/>
  <c r="LB71" i="4"/>
  <c r="LB74" i="4"/>
  <c r="LB79" i="4"/>
  <c r="LB80" i="4"/>
  <c r="LB64" i="4"/>
  <c r="LB197" i="4"/>
  <c r="LB196" i="4"/>
  <c r="LB25" i="4"/>
  <c r="LB43" i="4"/>
  <c r="LB75" i="4"/>
  <c r="LB52" i="4"/>
  <c r="LB45" i="4"/>
  <c r="LB53" i="4"/>
  <c r="LB62" i="4"/>
  <c r="LB61" i="4"/>
  <c r="LB78" i="4"/>
  <c r="LB54" i="4"/>
  <c r="LB70" i="4"/>
  <c r="LB34" i="4"/>
  <c r="LB77" i="4"/>
  <c r="LB73" i="4"/>
  <c r="LB44" i="4"/>
  <c r="LB69" i="4"/>
  <c r="LB63" i="4"/>
  <c r="LB51" i="4"/>
  <c r="LB60" i="4"/>
  <c r="LB42" i="4"/>
  <c r="LB82" i="4"/>
  <c r="LB144" i="4"/>
  <c r="LB59" i="4"/>
  <c r="LB83" i="4"/>
  <c r="LB32" i="4"/>
  <c r="LB65" i="4"/>
  <c r="LB33" i="4"/>
  <c r="LB136" i="4"/>
  <c r="LB55" i="4"/>
  <c r="LB24" i="4"/>
  <c r="LB106" i="4"/>
  <c r="LB113" i="4"/>
  <c r="LB84" i="4"/>
  <c r="LB94" i="4"/>
  <c r="LB76" i="4"/>
  <c r="LB105" i="4"/>
  <c r="LB2" i="4"/>
  <c r="LB138" i="4"/>
  <c r="LB93" i="4"/>
  <c r="LB67" i="4"/>
  <c r="LB145" i="4"/>
  <c r="LB121" i="4"/>
  <c r="LB142" i="4"/>
  <c r="LB97" i="4"/>
  <c r="LB85" i="4"/>
  <c r="LB123" i="4"/>
  <c r="LB96" i="4"/>
  <c r="LB129" i="4"/>
  <c r="LB107" i="4"/>
  <c r="LB143" i="4"/>
  <c r="LB101" i="4"/>
  <c r="LB99" i="4"/>
  <c r="LB41" i="4"/>
  <c r="LB30" i="4"/>
  <c r="LB15" i="4"/>
  <c r="LB100" i="4"/>
  <c r="LB31" i="4"/>
  <c r="LB58" i="4"/>
  <c r="LB128" i="4"/>
  <c r="LB140" i="4"/>
  <c r="LB130" i="4"/>
  <c r="LB134" i="4"/>
  <c r="LB98" i="4"/>
  <c r="LB135" i="4"/>
  <c r="LB118" i="4"/>
  <c r="LB95" i="4"/>
  <c r="LB104" i="4"/>
  <c r="LB40" i="4"/>
  <c r="LB50" i="4"/>
  <c r="LB111" i="4"/>
  <c r="LB139" i="4"/>
  <c r="LB23" i="4"/>
  <c r="LB122" i="4"/>
  <c r="LB115" i="4"/>
  <c r="LB16" i="4"/>
  <c r="LB133" i="4"/>
  <c r="LB137" i="4"/>
  <c r="LB117" i="4"/>
  <c r="LB116" i="4"/>
  <c r="LB132" i="4"/>
  <c r="LB125" i="4"/>
  <c r="LB35" i="4"/>
  <c r="LB174" i="4"/>
  <c r="LB124" i="4"/>
  <c r="LB110" i="4"/>
  <c r="LB172" i="4"/>
  <c r="LB81" i="4"/>
  <c r="LB72" i="4"/>
  <c r="LB146" i="4"/>
  <c r="LB68" i="4"/>
  <c r="LB26" i="4"/>
  <c r="LB162" i="4"/>
  <c r="LB27" i="4"/>
  <c r="LB103" i="4"/>
  <c r="LB49" i="4"/>
  <c r="LB167" i="4"/>
  <c r="LB127" i="4"/>
  <c r="LB120" i="4"/>
  <c r="LB108" i="4"/>
  <c r="LB114" i="4"/>
  <c r="LB88" i="4"/>
  <c r="LB56" i="4"/>
  <c r="LB13" i="4"/>
  <c r="LB102" i="4"/>
  <c r="LB141" i="4"/>
  <c r="LB112" i="4"/>
  <c r="LB131" i="4"/>
  <c r="LB90" i="4"/>
  <c r="LB66" i="4"/>
  <c r="LB126" i="4"/>
  <c r="LB12" i="4"/>
  <c r="LB109" i="4"/>
  <c r="LB158" i="4"/>
  <c r="LB177" i="4"/>
  <c r="LB87" i="4"/>
  <c r="LB176" i="4"/>
  <c r="LB92" i="4"/>
  <c r="LB91" i="4"/>
  <c r="LB36" i="4"/>
  <c r="LB119" i="4"/>
  <c r="LB164" i="4"/>
  <c r="LB89" i="4"/>
  <c r="LB86" i="4"/>
  <c r="LB178" i="4"/>
  <c r="LB195" i="4"/>
  <c r="LB48" i="4"/>
  <c r="LB159" i="4"/>
  <c r="LB47" i="4"/>
  <c r="LB46" i="4"/>
  <c r="LB191" i="4"/>
  <c r="LB57" i="4"/>
  <c r="LB38" i="4"/>
  <c r="LB37" i="4"/>
  <c r="CW3" i="5"/>
  <c r="CX2" i="5"/>
  <c r="KZ5" i="4"/>
  <c r="LD3" i="4"/>
  <c r="LB165" i="4"/>
  <c r="LB189" i="4"/>
  <c r="LB9" i="4"/>
  <c r="LB153" i="4"/>
  <c r="LB166" i="4"/>
  <c r="LB185" i="4"/>
  <c r="LB18" i="4"/>
  <c r="LB151" i="4"/>
  <c r="LB168" i="4"/>
  <c r="LB156" i="4"/>
  <c r="LB187" i="4"/>
  <c r="LB192" i="4"/>
  <c r="LB171" i="4"/>
  <c r="LB183" i="4"/>
  <c r="LB186" i="4"/>
  <c r="LB22" i="4"/>
  <c r="LB10" i="4"/>
  <c r="LB184" i="4"/>
  <c r="LB173" i="4"/>
  <c r="LB179" i="4"/>
  <c r="LB169" i="4"/>
  <c r="LB11" i="4"/>
  <c r="LB163" i="4"/>
  <c r="LB14" i="4"/>
  <c r="LB188" i="4"/>
  <c r="LB149" i="4"/>
  <c r="LB21" i="4"/>
  <c r="LB6" i="4"/>
  <c r="LB29" i="4"/>
  <c r="LB19" i="4"/>
  <c r="LB39" i="4"/>
  <c r="LB150" i="4"/>
  <c r="LB8" i="4"/>
  <c r="LB161" i="4"/>
  <c r="LB194" i="4"/>
  <c r="LB7" i="4"/>
  <c r="LB147" i="4"/>
  <c r="LB157" i="4"/>
  <c r="LB181" i="4"/>
  <c r="LB190" i="4"/>
  <c r="LB155" i="4"/>
  <c r="LB182" i="4"/>
  <c r="LB170" i="4"/>
  <c r="LB154" i="4"/>
  <c r="LB160" i="4"/>
  <c r="LB193" i="4"/>
  <c r="LB17" i="4"/>
  <c r="LB152" i="4"/>
  <c r="LB148" i="4"/>
  <c r="LB20" i="4"/>
  <c r="LB180" i="4"/>
  <c r="LB175" i="4"/>
  <c r="LB28" i="4"/>
  <c r="LD199" i="4" l="1"/>
  <c r="LD198" i="4"/>
  <c r="LD71" i="4"/>
  <c r="LD64" i="4"/>
  <c r="LD74" i="4"/>
  <c r="LD79" i="4"/>
  <c r="LD80" i="4"/>
  <c r="LD197" i="4"/>
  <c r="LD196" i="4"/>
  <c r="LD75" i="4"/>
  <c r="LD43" i="4"/>
  <c r="LD25" i="4"/>
  <c r="LD54" i="4"/>
  <c r="LD53" i="4"/>
  <c r="LD62" i="4"/>
  <c r="LD61" i="4"/>
  <c r="LD78" i="4"/>
  <c r="LD34" i="4"/>
  <c r="LD44" i="4"/>
  <c r="LD70" i="4"/>
  <c r="LD73" i="4"/>
  <c r="LD52" i="4"/>
  <c r="LD77" i="4"/>
  <c r="LD69" i="4"/>
  <c r="LD45" i="4"/>
  <c r="LD63" i="4"/>
  <c r="LD33" i="4"/>
  <c r="LD60" i="4"/>
  <c r="LD59" i="4"/>
  <c r="LD51" i="4"/>
  <c r="LD24" i="4"/>
  <c r="LD65" i="4"/>
  <c r="LD84" i="4"/>
  <c r="LD32" i="4"/>
  <c r="LD55" i="4"/>
  <c r="LD76" i="4"/>
  <c r="LD83" i="4"/>
  <c r="LD106" i="4"/>
  <c r="LD144" i="4"/>
  <c r="LD113" i="4"/>
  <c r="LD94" i="4"/>
  <c r="LD105" i="4"/>
  <c r="LD42" i="4"/>
  <c r="LD82" i="4"/>
  <c r="LD136" i="4"/>
  <c r="LD2" i="4"/>
  <c r="LD67" i="4"/>
  <c r="LD138" i="4"/>
  <c r="LD93" i="4"/>
  <c r="LD121" i="4"/>
  <c r="LD145" i="4"/>
  <c r="LD97" i="4"/>
  <c r="LD96" i="4"/>
  <c r="LD142" i="4"/>
  <c r="LD107" i="4"/>
  <c r="LD123" i="4"/>
  <c r="LD85" i="4"/>
  <c r="LD129" i="4"/>
  <c r="LD143" i="4"/>
  <c r="LD99" i="4"/>
  <c r="LD98" i="4"/>
  <c r="LD101" i="4"/>
  <c r="LD30" i="4"/>
  <c r="LD31" i="4"/>
  <c r="LD58" i="4"/>
  <c r="LD100" i="4"/>
  <c r="LD128" i="4"/>
  <c r="LD15" i="4"/>
  <c r="LD135" i="4"/>
  <c r="LD140" i="4"/>
  <c r="LD130" i="4"/>
  <c r="LD40" i="4"/>
  <c r="LD41" i="4"/>
  <c r="LD104" i="4"/>
  <c r="LD118" i="4"/>
  <c r="LD134" i="4"/>
  <c r="LD95" i="4"/>
  <c r="LD50" i="4"/>
  <c r="LD139" i="4"/>
  <c r="LD111" i="4"/>
  <c r="LD115" i="4"/>
  <c r="LD16" i="4"/>
  <c r="LD23" i="4"/>
  <c r="LD137" i="4"/>
  <c r="LD133" i="4"/>
  <c r="LD116" i="4"/>
  <c r="LD125" i="4"/>
  <c r="LD122" i="4"/>
  <c r="LD132" i="4"/>
  <c r="LD27" i="4"/>
  <c r="LD108" i="4"/>
  <c r="LD146" i="4"/>
  <c r="LD68" i="4"/>
  <c r="LD26" i="4"/>
  <c r="LD12" i="4"/>
  <c r="LD162" i="4"/>
  <c r="LD124" i="4"/>
  <c r="LD81" i="4"/>
  <c r="LD117" i="4"/>
  <c r="LD174" i="4"/>
  <c r="LD49" i="4"/>
  <c r="LD110" i="4"/>
  <c r="LD103" i="4"/>
  <c r="LD102" i="4"/>
  <c r="LD56" i="4"/>
  <c r="LD35" i="4"/>
  <c r="LD89" i="4"/>
  <c r="LD13" i="4"/>
  <c r="LD167" i="4"/>
  <c r="LD91" i="4"/>
  <c r="LD112" i="4"/>
  <c r="LD172" i="4"/>
  <c r="LD88" i="4"/>
  <c r="LD126" i="4"/>
  <c r="LD120" i="4"/>
  <c r="LD131" i="4"/>
  <c r="LD141" i="4"/>
  <c r="LD109" i="4"/>
  <c r="LD90" i="4"/>
  <c r="LD72" i="4"/>
  <c r="LD57" i="4"/>
  <c r="LD119" i="4"/>
  <c r="LD92" i="4"/>
  <c r="LD177" i="4"/>
  <c r="LD36" i="4"/>
  <c r="LD86" i="4"/>
  <c r="LD159" i="4"/>
  <c r="LD176" i="4"/>
  <c r="LD178" i="4"/>
  <c r="LD127" i="4"/>
  <c r="LD158" i="4"/>
  <c r="LD87" i="4"/>
  <c r="LD114" i="4"/>
  <c r="LD38" i="4"/>
  <c r="LD46" i="4"/>
  <c r="LD191" i="4"/>
  <c r="LD37" i="4"/>
  <c r="LD48" i="4"/>
  <c r="LD195" i="4"/>
  <c r="LD164" i="4"/>
  <c r="LD66" i="4"/>
  <c r="LD47" i="4"/>
  <c r="CX3" i="5"/>
  <c r="CY2" i="5"/>
  <c r="LB5" i="4"/>
  <c r="LF3" i="4"/>
  <c r="LD187" i="4"/>
  <c r="LD179" i="4"/>
  <c r="LD185" i="4"/>
  <c r="LD18" i="4"/>
  <c r="LD156" i="4"/>
  <c r="LD192" i="4"/>
  <c r="LD168" i="4"/>
  <c r="LD39" i="4"/>
  <c r="LD189" i="4"/>
  <c r="LD183" i="4"/>
  <c r="LD6" i="4"/>
  <c r="LD8" i="4"/>
  <c r="LD151" i="4"/>
  <c r="LD7" i="4"/>
  <c r="LD161" i="4"/>
  <c r="LD173" i="4"/>
  <c r="LD155" i="4"/>
  <c r="LD184" i="4"/>
  <c r="LD171" i="4"/>
  <c r="LD22" i="4"/>
  <c r="LD182" i="4"/>
  <c r="LD148" i="4"/>
  <c r="LD193" i="4"/>
  <c r="LD175" i="4"/>
  <c r="LD169" i="4"/>
  <c r="LD11" i="4"/>
  <c r="LD160" i="4"/>
  <c r="LD20" i="4"/>
  <c r="LD180" i="4"/>
  <c r="LD186" i="4"/>
  <c r="LD149" i="4"/>
  <c r="LD14" i="4"/>
  <c r="LD147" i="4"/>
  <c r="LD157" i="4"/>
  <c r="LD21" i="4"/>
  <c r="LD188" i="4"/>
  <c r="LD152" i="4"/>
  <c r="LD17" i="4"/>
  <c r="LD190" i="4"/>
  <c r="LD28" i="4"/>
  <c r="LD181" i="4"/>
  <c r="LD194" i="4"/>
  <c r="LD154" i="4"/>
  <c r="LD10" i="4"/>
  <c r="LD153" i="4"/>
  <c r="LD150" i="4"/>
  <c r="LD165" i="4"/>
  <c r="LD19" i="4"/>
  <c r="LD166" i="4"/>
  <c r="LD170" i="4"/>
  <c r="LD9" i="4"/>
  <c r="LD29" i="4"/>
  <c r="LD163" i="4"/>
  <c r="LF199" i="4" l="1"/>
  <c r="LF198" i="4"/>
  <c r="LF64" i="4"/>
  <c r="LF80" i="4"/>
  <c r="LF71" i="4"/>
  <c r="LF74" i="4"/>
  <c r="LF79" i="4"/>
  <c r="LF197" i="4"/>
  <c r="LF196" i="4"/>
  <c r="LF75" i="4"/>
  <c r="LF43" i="4"/>
  <c r="LF25" i="4"/>
  <c r="LF52" i="4"/>
  <c r="LF53" i="4"/>
  <c r="LF54" i="4"/>
  <c r="LF62" i="4"/>
  <c r="LF45" i="4"/>
  <c r="LF78" i="4"/>
  <c r="LF61" i="4"/>
  <c r="LF73" i="4"/>
  <c r="LF69" i="4"/>
  <c r="LF70" i="4"/>
  <c r="LF63" i="4"/>
  <c r="LF34" i="4"/>
  <c r="LF77" i="4"/>
  <c r="LF44" i="4"/>
  <c r="LF59" i="4"/>
  <c r="LF42" i="4"/>
  <c r="LF33" i="4"/>
  <c r="LF84" i="4"/>
  <c r="LF32" i="4"/>
  <c r="LF106" i="4"/>
  <c r="LF51" i="4"/>
  <c r="LF82" i="4"/>
  <c r="LF60" i="4"/>
  <c r="LF144" i="4"/>
  <c r="LF136" i="4"/>
  <c r="LF113" i="4"/>
  <c r="LF76" i="4"/>
  <c r="LF105" i="4"/>
  <c r="LF24" i="4"/>
  <c r="LF94" i="4"/>
  <c r="LF83" i="4"/>
  <c r="LF65" i="4"/>
  <c r="LF55" i="4"/>
  <c r="LF2" i="4"/>
  <c r="LF93" i="4"/>
  <c r="LF67" i="4"/>
  <c r="LF145" i="4"/>
  <c r="LF138" i="4"/>
  <c r="LF142" i="4"/>
  <c r="LF123" i="4"/>
  <c r="LF96" i="4"/>
  <c r="LF121" i="4"/>
  <c r="LF143" i="4"/>
  <c r="LF97" i="4"/>
  <c r="LF107" i="4"/>
  <c r="LF129" i="4"/>
  <c r="LF85" i="4"/>
  <c r="LF30" i="4"/>
  <c r="LF99" i="4"/>
  <c r="LF101" i="4"/>
  <c r="LF98" i="4"/>
  <c r="LF100" i="4"/>
  <c r="LF128" i="4"/>
  <c r="LF58" i="4"/>
  <c r="LF41" i="4"/>
  <c r="LF134" i="4"/>
  <c r="LF31" i="4"/>
  <c r="LF104" i="4"/>
  <c r="LF130" i="4"/>
  <c r="LF40" i="4"/>
  <c r="LF118" i="4"/>
  <c r="LF135" i="4"/>
  <c r="LF95" i="4"/>
  <c r="LF15" i="4"/>
  <c r="LF50" i="4"/>
  <c r="LF23" i="4"/>
  <c r="LF111" i="4"/>
  <c r="LF139" i="4"/>
  <c r="LF122" i="4"/>
  <c r="LF140" i="4"/>
  <c r="LF115" i="4"/>
  <c r="LF16" i="4"/>
  <c r="LF137" i="4"/>
  <c r="LF133" i="4"/>
  <c r="LF27" i="4"/>
  <c r="LF125" i="4"/>
  <c r="LF132" i="4"/>
  <c r="LF117" i="4"/>
  <c r="LF26" i="4"/>
  <c r="LF68" i="4"/>
  <c r="LF35" i="4"/>
  <c r="LF110" i="4"/>
  <c r="LF103" i="4"/>
  <c r="LF81" i="4"/>
  <c r="LF162" i="4"/>
  <c r="LF114" i="4"/>
  <c r="LF146" i="4"/>
  <c r="LF172" i="4"/>
  <c r="LF12" i="4"/>
  <c r="LF72" i="4"/>
  <c r="LF49" i="4"/>
  <c r="LF89" i="4"/>
  <c r="LF13" i="4"/>
  <c r="LF88" i="4"/>
  <c r="LF127" i="4"/>
  <c r="LF120" i="4"/>
  <c r="LF90" i="4"/>
  <c r="LF116" i="4"/>
  <c r="LF126" i="4"/>
  <c r="LF167" i="4"/>
  <c r="LF131" i="4"/>
  <c r="LF119" i="4"/>
  <c r="LF56" i="4"/>
  <c r="LF112" i="4"/>
  <c r="LF91" i="4"/>
  <c r="LF108" i="4"/>
  <c r="LF102" i="4"/>
  <c r="LF141" i="4"/>
  <c r="LF66" i="4"/>
  <c r="LF177" i="4"/>
  <c r="LF178" i="4"/>
  <c r="LF158" i="4"/>
  <c r="LF87" i="4"/>
  <c r="LF92" i="4"/>
  <c r="LF86" i="4"/>
  <c r="LF174" i="4"/>
  <c r="LF124" i="4"/>
  <c r="LF109" i="4"/>
  <c r="LF159" i="4"/>
  <c r="LF176" i="4"/>
  <c r="LF36" i="4"/>
  <c r="LF38" i="4"/>
  <c r="LF47" i="4"/>
  <c r="LF191" i="4"/>
  <c r="LF164" i="4"/>
  <c r="LF57" i="4"/>
  <c r="LF37" i="4"/>
  <c r="LF46" i="4"/>
  <c r="LF195" i="4"/>
  <c r="LF48" i="4"/>
  <c r="CY3" i="5"/>
  <c r="CZ2" i="5"/>
  <c r="LD5" i="4"/>
  <c r="LH3" i="4"/>
  <c r="LF165" i="4"/>
  <c r="LF185" i="4"/>
  <c r="LF147" i="4"/>
  <c r="LF179" i="4"/>
  <c r="LF18" i="4"/>
  <c r="LF9" i="4"/>
  <c r="LF173" i="4"/>
  <c r="LF192" i="4"/>
  <c r="LF168" i="4"/>
  <c r="LF155" i="4"/>
  <c r="LF149" i="4"/>
  <c r="LF39" i="4"/>
  <c r="LF170" i="4"/>
  <c r="LF11" i="4"/>
  <c r="LF166" i="4"/>
  <c r="LF171" i="4"/>
  <c r="LF156" i="4"/>
  <c r="LF148" i="4"/>
  <c r="LF182" i="4"/>
  <c r="LF14" i="4"/>
  <c r="LF194" i="4"/>
  <c r="LF29" i="4"/>
  <c r="LF160" i="4"/>
  <c r="LF189" i="4"/>
  <c r="LF188" i="4"/>
  <c r="LF193" i="4"/>
  <c r="LF152" i="4"/>
  <c r="LF21" i="4"/>
  <c r="LF186" i="4"/>
  <c r="LF187" i="4"/>
  <c r="LF20" i="4"/>
  <c r="LF190" i="4"/>
  <c r="LF169" i="4"/>
  <c r="LF151" i="4"/>
  <c r="LF7" i="4"/>
  <c r="LF157" i="4"/>
  <c r="LF153" i="4"/>
  <c r="LF6" i="4"/>
  <c r="LF181" i="4"/>
  <c r="LF175" i="4"/>
  <c r="LF150" i="4"/>
  <c r="LF161" i="4"/>
  <c r="LF180" i="4"/>
  <c r="LF184" i="4"/>
  <c r="LF163" i="4"/>
  <c r="LF22" i="4"/>
  <c r="LF19" i="4"/>
  <c r="LF8" i="4"/>
  <c r="LF154" i="4"/>
  <c r="LF28" i="4"/>
  <c r="LF10" i="4"/>
  <c r="LF183" i="4"/>
  <c r="LF17" i="4"/>
  <c r="LH199" i="4" l="1"/>
  <c r="LH198" i="4"/>
  <c r="LH64" i="4"/>
  <c r="LH80" i="4"/>
  <c r="LH71" i="4"/>
  <c r="LH74" i="4"/>
  <c r="LH79" i="4"/>
  <c r="LH197" i="4"/>
  <c r="LH196" i="4"/>
  <c r="LH75" i="4"/>
  <c r="LH25" i="4"/>
  <c r="LH43" i="4"/>
  <c r="LH53" i="4"/>
  <c r="LH54" i="4"/>
  <c r="LH52" i="4"/>
  <c r="LH62" i="4"/>
  <c r="LH61" i="4"/>
  <c r="LH69" i="4"/>
  <c r="LH45" i="4"/>
  <c r="LH70" i="4"/>
  <c r="LH77" i="4"/>
  <c r="LH73" i="4"/>
  <c r="LH44" i="4"/>
  <c r="LH34" i="4"/>
  <c r="LH63" i="4"/>
  <c r="LH78" i="4"/>
  <c r="LH60" i="4"/>
  <c r="LH51" i="4"/>
  <c r="LH42" i="4"/>
  <c r="LH82" i="4"/>
  <c r="LH83" i="4"/>
  <c r="LH55" i="4"/>
  <c r="LH65" i="4"/>
  <c r="LH76" i="4"/>
  <c r="LH59" i="4"/>
  <c r="LH32" i="4"/>
  <c r="LH24" i="4"/>
  <c r="LH136" i="4"/>
  <c r="LH84" i="4"/>
  <c r="LH106" i="4"/>
  <c r="LH144" i="4"/>
  <c r="LH105" i="4"/>
  <c r="LH94" i="4"/>
  <c r="LH113" i="4"/>
  <c r="LH33" i="4"/>
  <c r="LH2" i="4"/>
  <c r="LH138" i="4"/>
  <c r="LH93" i="4"/>
  <c r="LH107" i="4"/>
  <c r="LH121" i="4"/>
  <c r="LH145" i="4"/>
  <c r="LH67" i="4"/>
  <c r="LH97" i="4"/>
  <c r="LH96" i="4"/>
  <c r="LH142" i="4"/>
  <c r="LH85" i="4"/>
  <c r="LH123" i="4"/>
  <c r="LH143" i="4"/>
  <c r="LH129" i="4"/>
  <c r="LH99" i="4"/>
  <c r="LH101" i="4"/>
  <c r="LH98" i="4"/>
  <c r="LH30" i="4"/>
  <c r="LH100" i="4"/>
  <c r="LH140" i="4"/>
  <c r="LH128" i="4"/>
  <c r="LH41" i="4"/>
  <c r="LH15" i="4"/>
  <c r="LH134" i="4"/>
  <c r="LH31" i="4"/>
  <c r="LH104" i="4"/>
  <c r="LH118" i="4"/>
  <c r="LH95" i="4"/>
  <c r="LH58" i="4"/>
  <c r="LH130" i="4"/>
  <c r="LH50" i="4"/>
  <c r="LH40" i="4"/>
  <c r="LH23" i="4"/>
  <c r="LH139" i="4"/>
  <c r="LH111" i="4"/>
  <c r="LH122" i="4"/>
  <c r="LH135" i="4"/>
  <c r="LH133" i="4"/>
  <c r="LH16" i="4"/>
  <c r="LH137" i="4"/>
  <c r="LH115" i="4"/>
  <c r="LH132" i="4"/>
  <c r="LH116" i="4"/>
  <c r="LH68" i="4"/>
  <c r="LH125" i="4"/>
  <c r="LH27" i="4"/>
  <c r="LH26" i="4"/>
  <c r="LH35" i="4"/>
  <c r="LH146" i="4"/>
  <c r="LH174" i="4"/>
  <c r="LH110" i="4"/>
  <c r="LH117" i="4"/>
  <c r="LH72" i="4"/>
  <c r="LH114" i="4"/>
  <c r="LH103" i="4"/>
  <c r="LH172" i="4"/>
  <c r="LH12" i="4"/>
  <c r="LH13" i="4"/>
  <c r="LH102" i="4"/>
  <c r="LH49" i="4"/>
  <c r="LH127" i="4"/>
  <c r="LH81" i="4"/>
  <c r="LH89" i="4"/>
  <c r="LH126" i="4"/>
  <c r="LH120" i="4"/>
  <c r="LH162" i="4"/>
  <c r="LH88" i="4"/>
  <c r="LH108" i="4"/>
  <c r="LH141" i="4"/>
  <c r="LH91" i="4"/>
  <c r="LH90" i="4"/>
  <c r="LH56" i="4"/>
  <c r="LH66" i="4"/>
  <c r="LH167" i="4"/>
  <c r="LH131" i="4"/>
  <c r="LH159" i="4"/>
  <c r="LH176" i="4"/>
  <c r="LH178" i="4"/>
  <c r="LH124" i="4"/>
  <c r="LH112" i="4"/>
  <c r="LH177" i="4"/>
  <c r="LH57" i="4"/>
  <c r="LH36" i="4"/>
  <c r="LH87" i="4"/>
  <c r="LH92" i="4"/>
  <c r="LH158" i="4"/>
  <c r="LH37" i="4"/>
  <c r="LH191" i="4"/>
  <c r="LH109" i="4"/>
  <c r="LH86" i="4"/>
  <c r="LH38" i="4"/>
  <c r="LH195" i="4"/>
  <c r="LH46" i="4"/>
  <c r="LH119" i="4"/>
  <c r="LH47" i="4"/>
  <c r="LH48" i="4"/>
  <c r="LH164" i="4"/>
  <c r="CZ3" i="5"/>
  <c r="DA2" i="5"/>
  <c r="LF5" i="4"/>
  <c r="LJ3" i="4"/>
  <c r="LH150" i="4"/>
  <c r="LH185" i="4"/>
  <c r="LH28" i="4"/>
  <c r="LH22" i="4"/>
  <c r="LH10" i="4"/>
  <c r="LH19" i="4"/>
  <c r="LH187" i="4"/>
  <c r="LH14" i="4"/>
  <c r="LH160" i="4"/>
  <c r="LH194" i="4"/>
  <c r="LH157" i="4"/>
  <c r="LH163" i="4"/>
  <c r="LH192" i="4"/>
  <c r="LH8" i="4"/>
  <c r="LH179" i="4"/>
  <c r="LH183" i="4"/>
  <c r="LH193" i="4"/>
  <c r="LH29" i="4"/>
  <c r="LH148" i="4"/>
  <c r="LH182" i="4"/>
  <c r="LH7" i="4"/>
  <c r="LH152" i="4"/>
  <c r="LH17" i="4"/>
  <c r="LH184" i="4"/>
  <c r="LH189" i="4"/>
  <c r="LH147" i="4"/>
  <c r="LH166" i="4"/>
  <c r="LH153" i="4"/>
  <c r="LH9" i="4"/>
  <c r="LH165" i="4"/>
  <c r="LH154" i="4"/>
  <c r="LH161" i="4"/>
  <c r="LH21" i="4"/>
  <c r="LH168" i="4"/>
  <c r="LH186" i="4"/>
  <c r="LH180" i="4"/>
  <c r="LH188" i="4"/>
  <c r="LH171" i="4"/>
  <c r="LH39" i="4"/>
  <c r="LH170" i="4"/>
  <c r="LH11" i="4"/>
  <c r="LH156" i="4"/>
  <c r="LH169" i="4"/>
  <c r="LH175" i="4"/>
  <c r="LH173" i="4"/>
  <c r="LH18" i="4"/>
  <c r="LH6" i="4"/>
  <c r="LH181" i="4"/>
  <c r="LH20" i="4"/>
  <c r="LH190" i="4"/>
  <c r="LH149" i="4"/>
  <c r="LH151" i="4"/>
  <c r="LH155" i="4"/>
  <c r="LJ199" i="4" l="1"/>
  <c r="LJ198" i="4"/>
  <c r="LJ64" i="4"/>
  <c r="LJ80" i="4"/>
  <c r="LJ79" i="4"/>
  <c r="LJ71" i="4"/>
  <c r="LJ74" i="4"/>
  <c r="LJ197" i="4"/>
  <c r="LJ196" i="4"/>
  <c r="LJ43" i="4"/>
  <c r="LJ25" i="4"/>
  <c r="LJ75" i="4"/>
  <c r="LJ53" i="4"/>
  <c r="LJ45" i="4"/>
  <c r="LJ52" i="4"/>
  <c r="LJ54" i="4"/>
  <c r="LJ62" i="4"/>
  <c r="LJ78" i="4"/>
  <c r="LJ69" i="4"/>
  <c r="LJ34" i="4"/>
  <c r="LJ61" i="4"/>
  <c r="LJ77" i="4"/>
  <c r="LJ73" i="4"/>
  <c r="LJ44" i="4"/>
  <c r="LJ63" i="4"/>
  <c r="LJ70" i="4"/>
  <c r="LJ51" i="4"/>
  <c r="LJ60" i="4"/>
  <c r="LJ83" i="4"/>
  <c r="LJ59" i="4"/>
  <c r="LJ55" i="4"/>
  <c r="LJ33" i="4"/>
  <c r="LJ84" i="4"/>
  <c r="LJ144" i="4"/>
  <c r="LJ42" i="4"/>
  <c r="LJ32" i="4"/>
  <c r="LJ65" i="4"/>
  <c r="LJ113" i="4"/>
  <c r="LJ76" i="4"/>
  <c r="LJ136" i="4"/>
  <c r="LJ82" i="4"/>
  <c r="LJ106" i="4"/>
  <c r="LJ24" i="4"/>
  <c r="LJ94" i="4"/>
  <c r="LJ105" i="4"/>
  <c r="LJ2" i="4"/>
  <c r="LJ138" i="4"/>
  <c r="LJ93" i="4"/>
  <c r="LJ145" i="4"/>
  <c r="LJ121" i="4"/>
  <c r="LJ107" i="4"/>
  <c r="LJ67" i="4"/>
  <c r="LJ97" i="4"/>
  <c r="LJ96" i="4"/>
  <c r="LJ142" i="4"/>
  <c r="LJ143" i="4"/>
  <c r="LJ123" i="4"/>
  <c r="LJ85" i="4"/>
  <c r="LJ129" i="4"/>
  <c r="LJ101" i="4"/>
  <c r="LJ30" i="4"/>
  <c r="LJ41" i="4"/>
  <c r="LJ100" i="4"/>
  <c r="LJ99" i="4"/>
  <c r="LJ128" i="4"/>
  <c r="LJ140" i="4"/>
  <c r="LJ104" i="4"/>
  <c r="LJ15" i="4"/>
  <c r="LJ98" i="4"/>
  <c r="LJ58" i="4"/>
  <c r="LJ134" i="4"/>
  <c r="LJ31" i="4"/>
  <c r="LJ130" i="4"/>
  <c r="LJ135" i="4"/>
  <c r="LJ40" i="4"/>
  <c r="LJ50" i="4"/>
  <c r="LJ95" i="4"/>
  <c r="LJ118" i="4"/>
  <c r="LJ111" i="4"/>
  <c r="LJ122" i="4"/>
  <c r="LJ139" i="4"/>
  <c r="LJ23" i="4"/>
  <c r="LJ16" i="4"/>
  <c r="LJ137" i="4"/>
  <c r="LJ115" i="4"/>
  <c r="LJ133" i="4"/>
  <c r="LJ132" i="4"/>
  <c r="LJ117" i="4"/>
  <c r="LJ35" i="4"/>
  <c r="LJ26" i="4"/>
  <c r="LJ68" i="4"/>
  <c r="LJ116" i="4"/>
  <c r="LJ125" i="4"/>
  <c r="LJ27" i="4"/>
  <c r="LJ162" i="4"/>
  <c r="LJ124" i="4"/>
  <c r="LJ110" i="4"/>
  <c r="LJ72" i="4"/>
  <c r="LJ12" i="4"/>
  <c r="LJ172" i="4"/>
  <c r="LJ108" i="4"/>
  <c r="LJ81" i="4"/>
  <c r="LJ174" i="4"/>
  <c r="LJ102" i="4"/>
  <c r="LJ88" i="4"/>
  <c r="LJ49" i="4"/>
  <c r="LJ127" i="4"/>
  <c r="LJ146" i="4"/>
  <c r="LJ103" i="4"/>
  <c r="LJ13" i="4"/>
  <c r="LJ56" i="4"/>
  <c r="LJ167" i="4"/>
  <c r="LJ141" i="4"/>
  <c r="LJ66" i="4"/>
  <c r="LJ112" i="4"/>
  <c r="LJ90" i="4"/>
  <c r="LJ119" i="4"/>
  <c r="LJ91" i="4"/>
  <c r="LJ114" i="4"/>
  <c r="LJ120" i="4"/>
  <c r="LJ89" i="4"/>
  <c r="LJ131" i="4"/>
  <c r="LJ159" i="4"/>
  <c r="LJ176" i="4"/>
  <c r="LJ46" i="4"/>
  <c r="LJ87" i="4"/>
  <c r="LJ92" i="4"/>
  <c r="LJ109" i="4"/>
  <c r="LJ158" i="4"/>
  <c r="LJ177" i="4"/>
  <c r="LJ191" i="4"/>
  <c r="LJ195" i="4"/>
  <c r="LJ86" i="4"/>
  <c r="LJ37" i="4"/>
  <c r="LJ47" i="4"/>
  <c r="LJ178" i="4"/>
  <c r="LJ57" i="4"/>
  <c r="LJ48" i="4"/>
  <c r="LJ36" i="4"/>
  <c r="LJ38" i="4"/>
  <c r="LJ164" i="4"/>
  <c r="LJ126" i="4"/>
  <c r="DA3" i="5"/>
  <c r="DB2" i="5"/>
  <c r="LH5" i="4"/>
  <c r="LL3" i="4"/>
  <c r="LJ183" i="4"/>
  <c r="LJ10" i="4"/>
  <c r="LJ28" i="4"/>
  <c r="LJ185" i="4"/>
  <c r="LJ18" i="4"/>
  <c r="LJ179" i="4"/>
  <c r="LJ192" i="4"/>
  <c r="LJ39" i="4"/>
  <c r="LJ189" i="4"/>
  <c r="LJ153" i="4"/>
  <c r="LJ20" i="4"/>
  <c r="LJ151" i="4"/>
  <c r="LJ169" i="4"/>
  <c r="LJ161" i="4"/>
  <c r="LJ29" i="4"/>
  <c r="LJ193" i="4"/>
  <c r="LJ188" i="4"/>
  <c r="LJ175" i="4"/>
  <c r="LJ19" i="4"/>
  <c r="LJ190" i="4"/>
  <c r="LJ148" i="4"/>
  <c r="LJ22" i="4"/>
  <c r="LJ173" i="4"/>
  <c r="LJ171" i="4"/>
  <c r="LJ6" i="4"/>
  <c r="LJ181" i="4"/>
  <c r="LJ160" i="4"/>
  <c r="LJ166" i="4"/>
  <c r="LJ8" i="4"/>
  <c r="LJ17" i="4"/>
  <c r="LJ187" i="4"/>
  <c r="LJ194" i="4"/>
  <c r="LJ9" i="4"/>
  <c r="LJ165" i="4"/>
  <c r="LJ149" i="4"/>
  <c r="LJ14" i="4"/>
  <c r="LJ147" i="4"/>
  <c r="LJ157" i="4"/>
  <c r="LJ182" i="4"/>
  <c r="LJ150" i="4"/>
  <c r="LJ168" i="4"/>
  <c r="LJ156" i="4"/>
  <c r="LJ7" i="4"/>
  <c r="LJ186" i="4"/>
  <c r="LJ170" i="4"/>
  <c r="LJ163" i="4"/>
  <c r="LJ184" i="4"/>
  <c r="LJ21" i="4"/>
  <c r="LJ11" i="4"/>
  <c r="LJ154" i="4"/>
  <c r="LJ152" i="4"/>
  <c r="LJ180" i="4"/>
  <c r="LJ155" i="4"/>
  <c r="LL199" i="4" l="1"/>
  <c r="LL198" i="4"/>
  <c r="LL79" i="4"/>
  <c r="LL64" i="4"/>
  <c r="LL80" i="4"/>
  <c r="LL71" i="4"/>
  <c r="LL74" i="4"/>
  <c r="LL197" i="4"/>
  <c r="LL196" i="4"/>
  <c r="LL43" i="4"/>
  <c r="LL75" i="4"/>
  <c r="LL25" i="4"/>
  <c r="LL54" i="4"/>
  <c r="LL45" i="4"/>
  <c r="LL53" i="4"/>
  <c r="LL52" i="4"/>
  <c r="LL69" i="4"/>
  <c r="LL63" i="4"/>
  <c r="LL61" i="4"/>
  <c r="LL77" i="4"/>
  <c r="LL62" i="4"/>
  <c r="LL78" i="4"/>
  <c r="LL34" i="4"/>
  <c r="LL73" i="4"/>
  <c r="LL70" i="4"/>
  <c r="LL44" i="4"/>
  <c r="LL51" i="4"/>
  <c r="LL59" i="4"/>
  <c r="LL33" i="4"/>
  <c r="LL144" i="4"/>
  <c r="LL60" i="4"/>
  <c r="LL83" i="4"/>
  <c r="LL24" i="4"/>
  <c r="LL42" i="4"/>
  <c r="LL65" i="4"/>
  <c r="LL32" i="4"/>
  <c r="LL136" i="4"/>
  <c r="LL55" i="4"/>
  <c r="LL82" i="4"/>
  <c r="LL94" i="4"/>
  <c r="LL84" i="4"/>
  <c r="LL106" i="4"/>
  <c r="LL76" i="4"/>
  <c r="LL105" i="4"/>
  <c r="LL113" i="4"/>
  <c r="LL2" i="4"/>
  <c r="LL107" i="4"/>
  <c r="LL138" i="4"/>
  <c r="LL67" i="4"/>
  <c r="LL93" i="4"/>
  <c r="LL97" i="4"/>
  <c r="LL145" i="4"/>
  <c r="LL121" i="4"/>
  <c r="LL123" i="4"/>
  <c r="LL96" i="4"/>
  <c r="LL129" i="4"/>
  <c r="LL85" i="4"/>
  <c r="LL143" i="4"/>
  <c r="LL142" i="4"/>
  <c r="LL101" i="4"/>
  <c r="LL41" i="4"/>
  <c r="LL99" i="4"/>
  <c r="LL30" i="4"/>
  <c r="LL15" i="4"/>
  <c r="LL140" i="4"/>
  <c r="LL98" i="4"/>
  <c r="LL100" i="4"/>
  <c r="LL128" i="4"/>
  <c r="LL31" i="4"/>
  <c r="LL40" i="4"/>
  <c r="LL104" i="4"/>
  <c r="LL135" i="4"/>
  <c r="LL118" i="4"/>
  <c r="LL95" i="4"/>
  <c r="LL130" i="4"/>
  <c r="LL58" i="4"/>
  <c r="LL134" i="4"/>
  <c r="LL139" i="4"/>
  <c r="LL111" i="4"/>
  <c r="LL122" i="4"/>
  <c r="LL133" i="4"/>
  <c r="LL132" i="4"/>
  <c r="LL16" i="4"/>
  <c r="LL137" i="4"/>
  <c r="LL26" i="4"/>
  <c r="LL50" i="4"/>
  <c r="LL125" i="4"/>
  <c r="LL27" i="4"/>
  <c r="LL68" i="4"/>
  <c r="LL115" i="4"/>
  <c r="LL116" i="4"/>
  <c r="LL23" i="4"/>
  <c r="LL117" i="4"/>
  <c r="LL146" i="4"/>
  <c r="LL103" i="4"/>
  <c r="LL72" i="4"/>
  <c r="LL174" i="4"/>
  <c r="LL110" i="4"/>
  <c r="LL35" i="4"/>
  <c r="LL108" i="4"/>
  <c r="LL12" i="4"/>
  <c r="LL81" i="4"/>
  <c r="LL172" i="4"/>
  <c r="LL162" i="4"/>
  <c r="LL89" i="4"/>
  <c r="LL49" i="4"/>
  <c r="LL124" i="4"/>
  <c r="LL126" i="4"/>
  <c r="LL102" i="4"/>
  <c r="LL88" i="4"/>
  <c r="LL66" i="4"/>
  <c r="LL167" i="4"/>
  <c r="LL141" i="4"/>
  <c r="LL114" i="4"/>
  <c r="LL91" i="4"/>
  <c r="LL120" i="4"/>
  <c r="LL109" i="4"/>
  <c r="LL119" i="4"/>
  <c r="LL112" i="4"/>
  <c r="LL56" i="4"/>
  <c r="LL90" i="4"/>
  <c r="LL159" i="4"/>
  <c r="LL178" i="4"/>
  <c r="LL48" i="4"/>
  <c r="LL177" i="4"/>
  <c r="LL176" i="4"/>
  <c r="LL13" i="4"/>
  <c r="LL131" i="4"/>
  <c r="LL47" i="4"/>
  <c r="LL127" i="4"/>
  <c r="LL57" i="4"/>
  <c r="LL46" i="4"/>
  <c r="LL36" i="4"/>
  <c r="LL86" i="4"/>
  <c r="LL164" i="4"/>
  <c r="LL191" i="4"/>
  <c r="LL158" i="4"/>
  <c r="LL87" i="4"/>
  <c r="LL37" i="4"/>
  <c r="LL92" i="4"/>
  <c r="LL195" i="4"/>
  <c r="LL38" i="4"/>
  <c r="DB3" i="5"/>
  <c r="DC2" i="5"/>
  <c r="LJ5" i="4"/>
  <c r="LN3" i="4"/>
  <c r="LL18" i="4"/>
  <c r="LL173" i="4"/>
  <c r="LL193" i="4"/>
  <c r="LL183" i="4"/>
  <c r="LL189" i="4"/>
  <c r="LL147" i="4"/>
  <c r="LL186" i="4"/>
  <c r="LL14" i="4"/>
  <c r="LL157" i="4"/>
  <c r="LL179" i="4"/>
  <c r="LL149" i="4"/>
  <c r="LL194" i="4"/>
  <c r="LL154" i="4"/>
  <c r="LL8" i="4"/>
  <c r="LL163" i="4"/>
  <c r="LL7" i="4"/>
  <c r="LL29" i="4"/>
  <c r="LL11" i="4"/>
  <c r="LL190" i="4"/>
  <c r="LL161" i="4"/>
  <c r="LL171" i="4"/>
  <c r="LL168" i="4"/>
  <c r="LL192" i="4"/>
  <c r="LL10" i="4"/>
  <c r="LL155" i="4"/>
  <c r="LL17" i="4"/>
  <c r="LL170" i="4"/>
  <c r="LL151" i="4"/>
  <c r="LL160" i="4"/>
  <c r="LL9" i="4"/>
  <c r="LL180" i="4"/>
  <c r="LL39" i="4"/>
  <c r="LL21" i="4"/>
  <c r="LL182" i="4"/>
  <c r="LL150" i="4"/>
  <c r="LL20" i="4"/>
  <c r="LL169" i="4"/>
  <c r="LL184" i="4"/>
  <c r="LL166" i="4"/>
  <c r="LL165" i="4"/>
  <c r="LL153" i="4"/>
  <c r="LL156" i="4"/>
  <c r="LL28" i="4"/>
  <c r="LL181" i="4"/>
  <c r="LL22" i="4"/>
  <c r="LL148" i="4"/>
  <c r="LL152" i="4"/>
  <c r="LL185" i="4"/>
  <c r="LL6" i="4"/>
  <c r="LL175" i="4"/>
  <c r="LL187" i="4"/>
  <c r="LL19" i="4"/>
  <c r="LL188" i="4"/>
  <c r="LN199" i="4" l="1"/>
  <c r="LN198" i="4"/>
  <c r="LN79" i="4"/>
  <c r="LN64" i="4"/>
  <c r="LN80" i="4"/>
  <c r="LN74" i="4"/>
  <c r="LN71" i="4"/>
  <c r="LN196" i="4"/>
  <c r="LN197" i="4"/>
  <c r="LN43" i="4"/>
  <c r="LN75" i="4"/>
  <c r="LN25" i="4"/>
  <c r="LN52" i="4"/>
  <c r="LN53" i="4"/>
  <c r="LN62" i="4"/>
  <c r="LN54" i="4"/>
  <c r="LN73" i="4"/>
  <c r="LN78" i="4"/>
  <c r="LN45" i="4"/>
  <c r="LN69" i="4"/>
  <c r="LN77" i="4"/>
  <c r="LN61" i="4"/>
  <c r="LN63" i="4"/>
  <c r="LN44" i="4"/>
  <c r="LN70" i="4"/>
  <c r="LN34" i="4"/>
  <c r="LN60" i="4"/>
  <c r="LN59" i="4"/>
  <c r="LN51" i="4"/>
  <c r="LN24" i="4"/>
  <c r="LN144" i="4"/>
  <c r="LN82" i="4"/>
  <c r="LN83" i="4"/>
  <c r="LN32" i="4"/>
  <c r="LN76" i="4"/>
  <c r="LN55" i="4"/>
  <c r="LN94" i="4"/>
  <c r="LN33" i="4"/>
  <c r="LN105" i="4"/>
  <c r="LN84" i="4"/>
  <c r="LN106" i="4"/>
  <c r="LN42" i="4"/>
  <c r="LN65" i="4"/>
  <c r="LN113" i="4"/>
  <c r="LN136" i="4"/>
  <c r="LN2" i="4"/>
  <c r="LN138" i="4"/>
  <c r="LN67" i="4"/>
  <c r="LN93" i="4"/>
  <c r="LN145" i="4"/>
  <c r="LN107" i="4"/>
  <c r="LN121" i="4"/>
  <c r="LN96" i="4"/>
  <c r="LN142" i="4"/>
  <c r="LN97" i="4"/>
  <c r="LN85" i="4"/>
  <c r="LN143" i="4"/>
  <c r="LN129" i="4"/>
  <c r="LN99" i="4"/>
  <c r="LN123" i="4"/>
  <c r="LN98" i="4"/>
  <c r="LN41" i="4"/>
  <c r="LN30" i="4"/>
  <c r="LN128" i="4"/>
  <c r="LN100" i="4"/>
  <c r="LN58" i="4"/>
  <c r="LN101" i="4"/>
  <c r="LN140" i="4"/>
  <c r="LN134" i="4"/>
  <c r="LN40" i="4"/>
  <c r="LN31" i="4"/>
  <c r="LN104" i="4"/>
  <c r="LN130" i="4"/>
  <c r="LN15" i="4"/>
  <c r="LN118" i="4"/>
  <c r="LN50" i="4"/>
  <c r="LN111" i="4"/>
  <c r="LN122" i="4"/>
  <c r="LN95" i="4"/>
  <c r="LN135" i="4"/>
  <c r="LN139" i="4"/>
  <c r="LN16" i="4"/>
  <c r="LN132" i="4"/>
  <c r="LN23" i="4"/>
  <c r="LN133" i="4"/>
  <c r="LN115" i="4"/>
  <c r="LN137" i="4"/>
  <c r="LN68" i="4"/>
  <c r="LN125" i="4"/>
  <c r="LN117" i="4"/>
  <c r="LN116" i="4"/>
  <c r="LN12" i="4"/>
  <c r="LN162" i="4"/>
  <c r="LN146" i="4"/>
  <c r="LN72" i="4"/>
  <c r="LN35" i="4"/>
  <c r="LN26" i="4"/>
  <c r="LN124" i="4"/>
  <c r="LN108" i="4"/>
  <c r="LN81" i="4"/>
  <c r="LN103" i="4"/>
  <c r="LN114" i="4"/>
  <c r="LN102" i="4"/>
  <c r="LN27" i="4"/>
  <c r="LN172" i="4"/>
  <c r="LN89" i="4"/>
  <c r="LN13" i="4"/>
  <c r="LN126" i="4"/>
  <c r="LN127" i="4"/>
  <c r="LN110" i="4"/>
  <c r="LN88" i="4"/>
  <c r="LN49" i="4"/>
  <c r="LN56" i="4"/>
  <c r="LN120" i="4"/>
  <c r="LN91" i="4"/>
  <c r="LN90" i="4"/>
  <c r="LN174" i="4"/>
  <c r="LN109" i="4"/>
  <c r="LN66" i="4"/>
  <c r="LN141" i="4"/>
  <c r="LN131" i="4"/>
  <c r="LN119" i="4"/>
  <c r="LN158" i="4"/>
  <c r="LN87" i="4"/>
  <c r="LN48" i="4"/>
  <c r="LN92" i="4"/>
  <c r="LN159" i="4"/>
  <c r="LN176" i="4"/>
  <c r="LN177" i="4"/>
  <c r="LN36" i="4"/>
  <c r="LN167" i="4"/>
  <c r="LN57" i="4"/>
  <c r="LN38" i="4"/>
  <c r="LN46" i="4"/>
  <c r="LN191" i="4"/>
  <c r="LN195" i="4"/>
  <c r="LN178" i="4"/>
  <c r="LN37" i="4"/>
  <c r="LN47" i="4"/>
  <c r="LN112" i="4"/>
  <c r="LN86" i="4"/>
  <c r="LN164" i="4"/>
  <c r="DC3" i="5"/>
  <c r="DD2" i="5"/>
  <c r="LL5" i="4"/>
  <c r="LP3" i="4"/>
  <c r="LN10" i="4"/>
  <c r="LN193" i="4"/>
  <c r="LN186" i="4"/>
  <c r="LN184" i="4"/>
  <c r="LN153" i="4"/>
  <c r="LN171" i="4"/>
  <c r="LN9" i="4"/>
  <c r="LN6" i="4"/>
  <c r="LN168" i="4"/>
  <c r="LN154" i="4"/>
  <c r="LN189" i="4"/>
  <c r="LN163" i="4"/>
  <c r="LN147" i="4"/>
  <c r="LN166" i="4"/>
  <c r="LN170" i="4"/>
  <c r="LN8" i="4"/>
  <c r="LN182" i="4"/>
  <c r="LN155" i="4"/>
  <c r="LN149" i="4"/>
  <c r="LN11" i="4"/>
  <c r="LN19" i="4"/>
  <c r="LN173" i="4"/>
  <c r="LN151" i="4"/>
  <c r="LN183" i="4"/>
  <c r="LN175" i="4"/>
  <c r="LN181" i="4"/>
  <c r="LN21" i="4"/>
  <c r="LN148" i="4"/>
  <c r="LN7" i="4"/>
  <c r="LN187" i="4"/>
  <c r="LN18" i="4"/>
  <c r="LN14" i="4"/>
  <c r="LN156" i="4"/>
  <c r="LN192" i="4"/>
  <c r="LN194" i="4"/>
  <c r="LN29" i="4"/>
  <c r="LN160" i="4"/>
  <c r="LN17" i="4"/>
  <c r="LN188" i="4"/>
  <c r="LN20" i="4"/>
  <c r="LN180" i="4"/>
  <c r="LN190" i="4"/>
  <c r="LN157" i="4"/>
  <c r="LN165" i="4"/>
  <c r="LN179" i="4"/>
  <c r="LN161" i="4"/>
  <c r="LN185" i="4"/>
  <c r="LN28" i="4"/>
  <c r="LN39" i="4"/>
  <c r="LN152" i="4"/>
  <c r="LN22" i="4"/>
  <c r="LN150" i="4"/>
  <c r="LN169" i="4"/>
  <c r="LP199" i="4" l="1"/>
  <c r="LP198" i="4"/>
  <c r="LP79" i="4"/>
  <c r="LP80" i="4"/>
  <c r="LP64" i="4"/>
  <c r="LP74" i="4"/>
  <c r="LP71" i="4"/>
  <c r="LP196" i="4"/>
  <c r="LP197" i="4"/>
  <c r="LP25" i="4"/>
  <c r="LP43" i="4"/>
  <c r="LP75" i="4"/>
  <c r="LP54" i="4"/>
  <c r="LP53" i="4"/>
  <c r="LP78" i="4"/>
  <c r="LP62" i="4"/>
  <c r="LP34" i="4"/>
  <c r="LP45" i="4"/>
  <c r="LP61" i="4"/>
  <c r="LP69" i="4"/>
  <c r="LP44" i="4"/>
  <c r="LP73" i="4"/>
  <c r="LP63" i="4"/>
  <c r="LP70" i="4"/>
  <c r="LP77" i="4"/>
  <c r="LP52" i="4"/>
  <c r="LP59" i="4"/>
  <c r="LP51" i="4"/>
  <c r="LP60" i="4"/>
  <c r="LP83" i="4"/>
  <c r="LP42" i="4"/>
  <c r="LP65" i="4"/>
  <c r="LP32" i="4"/>
  <c r="LP33" i="4"/>
  <c r="LP55" i="4"/>
  <c r="LP84" i="4"/>
  <c r="LP82" i="4"/>
  <c r="LP113" i="4"/>
  <c r="LP136" i="4"/>
  <c r="LP76" i="4"/>
  <c r="LP105" i="4"/>
  <c r="LP24" i="4"/>
  <c r="LP144" i="4"/>
  <c r="LP94" i="4"/>
  <c r="LP106" i="4"/>
  <c r="LP2" i="4"/>
  <c r="LP93" i="4"/>
  <c r="LP107" i="4"/>
  <c r="LP138" i="4"/>
  <c r="LP97" i="4"/>
  <c r="LP67" i="4"/>
  <c r="LP121" i="4"/>
  <c r="LP96" i="4"/>
  <c r="LP145" i="4"/>
  <c r="LP142" i="4"/>
  <c r="LP123" i="4"/>
  <c r="LP143" i="4"/>
  <c r="LP129" i="4"/>
  <c r="LP85" i="4"/>
  <c r="LP99" i="4"/>
  <c r="LP98" i="4"/>
  <c r="LP41" i="4"/>
  <c r="LP101" i="4"/>
  <c r="LP100" i="4"/>
  <c r="LP58" i="4"/>
  <c r="LP128" i="4"/>
  <c r="LP15" i="4"/>
  <c r="LP30" i="4"/>
  <c r="LP140" i="4"/>
  <c r="LP135" i="4"/>
  <c r="LP130" i="4"/>
  <c r="LP50" i="4"/>
  <c r="LP95" i="4"/>
  <c r="LP40" i="4"/>
  <c r="LP31" i="4"/>
  <c r="LP118" i="4"/>
  <c r="LP23" i="4"/>
  <c r="LP139" i="4"/>
  <c r="LP134" i="4"/>
  <c r="LP104" i="4"/>
  <c r="LP16" i="4"/>
  <c r="LP115" i="4"/>
  <c r="LP111" i="4"/>
  <c r="LP137" i="4"/>
  <c r="LP68" i="4"/>
  <c r="LP117" i="4"/>
  <c r="LP125" i="4"/>
  <c r="LP26" i="4"/>
  <c r="LP133" i="4"/>
  <c r="LP35" i="4"/>
  <c r="LP116" i="4"/>
  <c r="LP132" i="4"/>
  <c r="LP122" i="4"/>
  <c r="LP12" i="4"/>
  <c r="LP174" i="4"/>
  <c r="LP146" i="4"/>
  <c r="LP103" i="4"/>
  <c r="LP72" i="4"/>
  <c r="LP27" i="4"/>
  <c r="LP81" i="4"/>
  <c r="LP172" i="4"/>
  <c r="LP88" i="4"/>
  <c r="LP124" i="4"/>
  <c r="LP102" i="4"/>
  <c r="LP89" i="4"/>
  <c r="LP127" i="4"/>
  <c r="LP110" i="4"/>
  <c r="LP126" i="4"/>
  <c r="LP49" i="4"/>
  <c r="LP56" i="4"/>
  <c r="LP13" i="4"/>
  <c r="LP114" i="4"/>
  <c r="LP112" i="4"/>
  <c r="LP66" i="4"/>
  <c r="LP162" i="4"/>
  <c r="LP120" i="4"/>
  <c r="LP167" i="4"/>
  <c r="LP141" i="4"/>
  <c r="LP131" i="4"/>
  <c r="LP119" i="4"/>
  <c r="LP91" i="4"/>
  <c r="LP90" i="4"/>
  <c r="LP176" i="4"/>
  <c r="LP92" i="4"/>
  <c r="LP158" i="4"/>
  <c r="LP36" i="4"/>
  <c r="LP37" i="4"/>
  <c r="LP87" i="4"/>
  <c r="LP108" i="4"/>
  <c r="LP159" i="4"/>
  <c r="LP109" i="4"/>
  <c r="LP178" i="4"/>
  <c r="LP57" i="4"/>
  <c r="LP195" i="4"/>
  <c r="LP46" i="4"/>
  <c r="LP164" i="4"/>
  <c r="LP38" i="4"/>
  <c r="LP177" i="4"/>
  <c r="LP48" i="4"/>
  <c r="LP47" i="4"/>
  <c r="LP191" i="4"/>
  <c r="LP86" i="4"/>
  <c r="DD3" i="5"/>
  <c r="DE2" i="5"/>
  <c r="LN5" i="4"/>
  <c r="LR3" i="4"/>
  <c r="LP179" i="4"/>
  <c r="LP155" i="4"/>
  <c r="LP151" i="4"/>
  <c r="LP183" i="4"/>
  <c r="LP148" i="4"/>
  <c r="LP160" i="4"/>
  <c r="LP154" i="4"/>
  <c r="LP189" i="4"/>
  <c r="LP29" i="4"/>
  <c r="LP171" i="4"/>
  <c r="LP184" i="4"/>
  <c r="LP180" i="4"/>
  <c r="LP182" i="4"/>
  <c r="LP14" i="4"/>
  <c r="LP175" i="4"/>
  <c r="LP152" i="4"/>
  <c r="LP21" i="4"/>
  <c r="LP193" i="4"/>
  <c r="LP192" i="4"/>
  <c r="LP186" i="4"/>
  <c r="LP10" i="4"/>
  <c r="LP8" i="4"/>
  <c r="LP17" i="4"/>
  <c r="LP181" i="4"/>
  <c r="LP153" i="4"/>
  <c r="LP170" i="4"/>
  <c r="LP163" i="4"/>
  <c r="LP156" i="4"/>
  <c r="LP7" i="4"/>
  <c r="LP6" i="4"/>
  <c r="LP185" i="4"/>
  <c r="LP9" i="4"/>
  <c r="LP149" i="4"/>
  <c r="LP173" i="4"/>
  <c r="LP168" i="4"/>
  <c r="LP19" i="4"/>
  <c r="LP190" i="4"/>
  <c r="LP187" i="4"/>
  <c r="LP150" i="4"/>
  <c r="LP28" i="4"/>
  <c r="LP165" i="4"/>
  <c r="LP20" i="4"/>
  <c r="LP157" i="4"/>
  <c r="LP11" i="4"/>
  <c r="LP161" i="4"/>
  <c r="LP39" i="4"/>
  <c r="LP194" i="4"/>
  <c r="LP166" i="4"/>
  <c r="LP169" i="4"/>
  <c r="LP147" i="4"/>
  <c r="LP18" i="4"/>
  <c r="LP188" i="4"/>
  <c r="LP22" i="4"/>
  <c r="LR199" i="4" l="1"/>
  <c r="LR198" i="4"/>
  <c r="LR74" i="4"/>
  <c r="LR79" i="4"/>
  <c r="LR71" i="4"/>
  <c r="LR80" i="4"/>
  <c r="LR64" i="4"/>
  <c r="LR196" i="4"/>
  <c r="LR197" i="4"/>
  <c r="LR25" i="4"/>
  <c r="LR43" i="4"/>
  <c r="LR75" i="4"/>
  <c r="LR54" i="4"/>
  <c r="LR52" i="4"/>
  <c r="LR45" i="4"/>
  <c r="LR62" i="4"/>
  <c r="LR78" i="4"/>
  <c r="LR63" i="4"/>
  <c r="LR61" i="4"/>
  <c r="LR69" i="4"/>
  <c r="LR53" i="4"/>
  <c r="LR70" i="4"/>
  <c r="LR77" i="4"/>
  <c r="LR73" i="4"/>
  <c r="LR44" i="4"/>
  <c r="LR34" i="4"/>
  <c r="LR42" i="4"/>
  <c r="LR51" i="4"/>
  <c r="LR59" i="4"/>
  <c r="LR33" i="4"/>
  <c r="LR82" i="4"/>
  <c r="LR65" i="4"/>
  <c r="LR83" i="4"/>
  <c r="LR32" i="4"/>
  <c r="LR55" i="4"/>
  <c r="LR144" i="4"/>
  <c r="LR24" i="4"/>
  <c r="LR84" i="4"/>
  <c r="LR106" i="4"/>
  <c r="LR94" i="4"/>
  <c r="LR113" i="4"/>
  <c r="LR76" i="4"/>
  <c r="LR105" i="4"/>
  <c r="LR60" i="4"/>
  <c r="LR136" i="4"/>
  <c r="LR2" i="4"/>
  <c r="LR93" i="4"/>
  <c r="LR67" i="4"/>
  <c r="LR145" i="4"/>
  <c r="LR138" i="4"/>
  <c r="LR107" i="4"/>
  <c r="LR142" i="4"/>
  <c r="LR123" i="4"/>
  <c r="LR96" i="4"/>
  <c r="LR85" i="4"/>
  <c r="LR143" i="4"/>
  <c r="LR97" i="4"/>
  <c r="LR98" i="4"/>
  <c r="LR99" i="4"/>
  <c r="LR129" i="4"/>
  <c r="LR121" i="4"/>
  <c r="LR41" i="4"/>
  <c r="LR101" i="4"/>
  <c r="LR15" i="4"/>
  <c r="LR58" i="4"/>
  <c r="LR30" i="4"/>
  <c r="LR100" i="4"/>
  <c r="LR31" i="4"/>
  <c r="LR104" i="4"/>
  <c r="LR135" i="4"/>
  <c r="LR140" i="4"/>
  <c r="LR128" i="4"/>
  <c r="LR134" i="4"/>
  <c r="LR40" i="4"/>
  <c r="LR130" i="4"/>
  <c r="LR139" i="4"/>
  <c r="LR122" i="4"/>
  <c r="LR95" i="4"/>
  <c r="LR50" i="4"/>
  <c r="LR23" i="4"/>
  <c r="LR111" i="4"/>
  <c r="LR115" i="4"/>
  <c r="LR16" i="4"/>
  <c r="LR133" i="4"/>
  <c r="LR132" i="4"/>
  <c r="LR137" i="4"/>
  <c r="LR117" i="4"/>
  <c r="LR26" i="4"/>
  <c r="LR68" i="4"/>
  <c r="LR27" i="4"/>
  <c r="LR12" i="4"/>
  <c r="LR172" i="4"/>
  <c r="LR110" i="4"/>
  <c r="LR114" i="4"/>
  <c r="LR174" i="4"/>
  <c r="LR81" i="4"/>
  <c r="LR118" i="4"/>
  <c r="LR108" i="4"/>
  <c r="LR35" i="4"/>
  <c r="LR146" i="4"/>
  <c r="LR162" i="4"/>
  <c r="LR13" i="4"/>
  <c r="LR89" i="4"/>
  <c r="LR103" i="4"/>
  <c r="LR49" i="4"/>
  <c r="LR125" i="4"/>
  <c r="LR72" i="4"/>
  <c r="LR56" i="4"/>
  <c r="LR120" i="4"/>
  <c r="LR167" i="4"/>
  <c r="LR102" i="4"/>
  <c r="LR141" i="4"/>
  <c r="LR109" i="4"/>
  <c r="LR90" i="4"/>
  <c r="LR124" i="4"/>
  <c r="LR112" i="4"/>
  <c r="LR66" i="4"/>
  <c r="LR126" i="4"/>
  <c r="LR119" i="4"/>
  <c r="LR131" i="4"/>
  <c r="LR88" i="4"/>
  <c r="LR127" i="4"/>
  <c r="LR177" i="4"/>
  <c r="LR37" i="4"/>
  <c r="LR92" i="4"/>
  <c r="LR86" i="4"/>
  <c r="LR159" i="4"/>
  <c r="LR57" i="4"/>
  <c r="LR176" i="4"/>
  <c r="LR46" i="4"/>
  <c r="LR38" i="4"/>
  <c r="LR116" i="4"/>
  <c r="LR91" i="4"/>
  <c r="LR178" i="4"/>
  <c r="LR47" i="4"/>
  <c r="LR191" i="4"/>
  <c r="LR87" i="4"/>
  <c r="LR158" i="4"/>
  <c r="LR48" i="4"/>
  <c r="LR195" i="4"/>
  <c r="LR164" i="4"/>
  <c r="LR36" i="4"/>
  <c r="DF2" i="5"/>
  <c r="DE3" i="5"/>
  <c r="LP5" i="4"/>
  <c r="LT3" i="4"/>
  <c r="LR22" i="4"/>
  <c r="LR148" i="4"/>
  <c r="LR149" i="4"/>
  <c r="LR154" i="4"/>
  <c r="LR179" i="4"/>
  <c r="LR29" i="4"/>
  <c r="LR186" i="4"/>
  <c r="LR160" i="4"/>
  <c r="LR180" i="4"/>
  <c r="LR155" i="4"/>
  <c r="LR171" i="4"/>
  <c r="LR192" i="4"/>
  <c r="LR189" i="4"/>
  <c r="LR21" i="4"/>
  <c r="LR9" i="4"/>
  <c r="LR152" i="4"/>
  <c r="LR8" i="4"/>
  <c r="LR163" i="4"/>
  <c r="LR165" i="4"/>
  <c r="LR173" i="4"/>
  <c r="LR153" i="4"/>
  <c r="LR182" i="4"/>
  <c r="LR168" i="4"/>
  <c r="LR20" i="4"/>
  <c r="LR14" i="4"/>
  <c r="LR190" i="4"/>
  <c r="LR187" i="4"/>
  <c r="LR188" i="4"/>
  <c r="LR185" i="4"/>
  <c r="LR39" i="4"/>
  <c r="LR170" i="4"/>
  <c r="LR157" i="4"/>
  <c r="LR193" i="4"/>
  <c r="LR156" i="4"/>
  <c r="LR6" i="4"/>
  <c r="LR194" i="4"/>
  <c r="LR19" i="4"/>
  <c r="LR7" i="4"/>
  <c r="LR151" i="4"/>
  <c r="LR150" i="4"/>
  <c r="LR28" i="4"/>
  <c r="LR11" i="4"/>
  <c r="LR147" i="4"/>
  <c r="LR184" i="4"/>
  <c r="LR161" i="4"/>
  <c r="LR166" i="4"/>
  <c r="LR175" i="4"/>
  <c r="LR183" i="4"/>
  <c r="LR181" i="4"/>
  <c r="LR17" i="4"/>
  <c r="LR18" i="4"/>
  <c r="LR10" i="4"/>
  <c r="LR169" i="4"/>
  <c r="LT199" i="4" l="1"/>
  <c r="LT198" i="4"/>
  <c r="LT74" i="4"/>
  <c r="LT79" i="4"/>
  <c r="LT71" i="4"/>
  <c r="LT80" i="4"/>
  <c r="LT64" i="4"/>
  <c r="LT196" i="4"/>
  <c r="LT197" i="4"/>
  <c r="LT25" i="4"/>
  <c r="LT43" i="4"/>
  <c r="LT75" i="4"/>
  <c r="LT52" i="4"/>
  <c r="LT62" i="4"/>
  <c r="LT45" i="4"/>
  <c r="LT61" i="4"/>
  <c r="LT53" i="4"/>
  <c r="LT54" i="4"/>
  <c r="LT78" i="4"/>
  <c r="LT69" i="4"/>
  <c r="LT34" i="4"/>
  <c r="LT70" i="4"/>
  <c r="LT77" i="4"/>
  <c r="LT63" i="4"/>
  <c r="LT44" i="4"/>
  <c r="LT73" i="4"/>
  <c r="LT59" i="4"/>
  <c r="LT51" i="4"/>
  <c r="LT42" i="4"/>
  <c r="LT82" i="4"/>
  <c r="LT65" i="4"/>
  <c r="LT76" i="4"/>
  <c r="LT33" i="4"/>
  <c r="LT32" i="4"/>
  <c r="LT60" i="4"/>
  <c r="LT84" i="4"/>
  <c r="LT55" i="4"/>
  <c r="LT105" i="4"/>
  <c r="LT94" i="4"/>
  <c r="LT113" i="4"/>
  <c r="LT144" i="4"/>
  <c r="LT136" i="4"/>
  <c r="LT83" i="4"/>
  <c r="LT106" i="4"/>
  <c r="LT24" i="4"/>
  <c r="LT2" i="4"/>
  <c r="LT93" i="4"/>
  <c r="LT138" i="4"/>
  <c r="LT67" i="4"/>
  <c r="LT107" i="4"/>
  <c r="LT121" i="4"/>
  <c r="LT97" i="4"/>
  <c r="LT142" i="4"/>
  <c r="LT145" i="4"/>
  <c r="LT129" i="4"/>
  <c r="LT143" i="4"/>
  <c r="LT96" i="4"/>
  <c r="LT98" i="4"/>
  <c r="LT123" i="4"/>
  <c r="LT85" i="4"/>
  <c r="LT41" i="4"/>
  <c r="LT31" i="4"/>
  <c r="LT101" i="4"/>
  <c r="LT30" i="4"/>
  <c r="LT100" i="4"/>
  <c r="LT99" i="4"/>
  <c r="LT58" i="4"/>
  <c r="LT15" i="4"/>
  <c r="LT40" i="4"/>
  <c r="LT104" i="4"/>
  <c r="LT134" i="4"/>
  <c r="LT135" i="4"/>
  <c r="LT95" i="4"/>
  <c r="LT130" i="4"/>
  <c r="LT128" i="4"/>
  <c r="LT118" i="4"/>
  <c r="LT140" i="4"/>
  <c r="LT139" i="4"/>
  <c r="LT122" i="4"/>
  <c r="LT50" i="4"/>
  <c r="LT23" i="4"/>
  <c r="LT115" i="4"/>
  <c r="LT132" i="4"/>
  <c r="LT137" i="4"/>
  <c r="LT16" i="4"/>
  <c r="LT133" i="4"/>
  <c r="LT125" i="4"/>
  <c r="LT117" i="4"/>
  <c r="LT26" i="4"/>
  <c r="LT111" i="4"/>
  <c r="LT35" i="4"/>
  <c r="LT68" i="4"/>
  <c r="LT27" i="4"/>
  <c r="LT146" i="4"/>
  <c r="LT124" i="4"/>
  <c r="LT108" i="4"/>
  <c r="LT172" i="4"/>
  <c r="LT114" i="4"/>
  <c r="LT81" i="4"/>
  <c r="LT174" i="4"/>
  <c r="LT103" i="4"/>
  <c r="LT12" i="4"/>
  <c r="LT162" i="4"/>
  <c r="LT116" i="4"/>
  <c r="LT110" i="4"/>
  <c r="LT102" i="4"/>
  <c r="LT89" i="4"/>
  <c r="LT126" i="4"/>
  <c r="LT72" i="4"/>
  <c r="LT88" i="4"/>
  <c r="LT127" i="4"/>
  <c r="LT13" i="4"/>
  <c r="LT91" i="4"/>
  <c r="LT66" i="4"/>
  <c r="LT90" i="4"/>
  <c r="LT141" i="4"/>
  <c r="LT167" i="4"/>
  <c r="LT112" i="4"/>
  <c r="LT49" i="4"/>
  <c r="LT56" i="4"/>
  <c r="LT177" i="4"/>
  <c r="LT87" i="4"/>
  <c r="LT176" i="4"/>
  <c r="LT158" i="4"/>
  <c r="LT119" i="4"/>
  <c r="LT178" i="4"/>
  <c r="LT120" i="4"/>
  <c r="LT131" i="4"/>
  <c r="LT109" i="4"/>
  <c r="LT86" i="4"/>
  <c r="LT47" i="4"/>
  <c r="LT46" i="4"/>
  <c r="LT164" i="4"/>
  <c r="LT57" i="4"/>
  <c r="LT38" i="4"/>
  <c r="LT191" i="4"/>
  <c r="LT195" i="4"/>
  <c r="LT159" i="4"/>
  <c r="LT36" i="4"/>
  <c r="LT37" i="4"/>
  <c r="LT92" i="4"/>
  <c r="LT48" i="4"/>
  <c r="DF3" i="5"/>
  <c r="DG2" i="5"/>
  <c r="LV3" i="4"/>
  <c r="LT148" i="4"/>
  <c r="LT154" i="4"/>
  <c r="LT166" i="4"/>
  <c r="LT186" i="4"/>
  <c r="LT21" i="4"/>
  <c r="LT171" i="4"/>
  <c r="LT180" i="4"/>
  <c r="LT168" i="4"/>
  <c r="LT156" i="4"/>
  <c r="LT190" i="4"/>
  <c r="LT28" i="4"/>
  <c r="LT8" i="4"/>
  <c r="LT17" i="4"/>
  <c r="LT152" i="4"/>
  <c r="LT157" i="4"/>
  <c r="LT194" i="4"/>
  <c r="LT7" i="4"/>
  <c r="LT149" i="4"/>
  <c r="LT193" i="4"/>
  <c r="LT192" i="4"/>
  <c r="LT161" i="4"/>
  <c r="LT150" i="4"/>
  <c r="LT22" i="4"/>
  <c r="LT10" i="4"/>
  <c r="LT188" i="4"/>
  <c r="LT163" i="4"/>
  <c r="LT155" i="4"/>
  <c r="LT182" i="4"/>
  <c r="LT39" i="4"/>
  <c r="LT179" i="4"/>
  <c r="LT29" i="4"/>
  <c r="LT147" i="4"/>
  <c r="LT18" i="4"/>
  <c r="LT19" i="4"/>
  <c r="LT185" i="4"/>
  <c r="LT153" i="4"/>
  <c r="LT20" i="4"/>
  <c r="LT11" i="4"/>
  <c r="LT165" i="4"/>
  <c r="LT14" i="4"/>
  <c r="LT181" i="4"/>
  <c r="LT169" i="4"/>
  <c r="LT183" i="4"/>
  <c r="LT184" i="4"/>
  <c r="LT9" i="4"/>
  <c r="LT6" i="4"/>
  <c r="LT175" i="4"/>
  <c r="LT173" i="4"/>
  <c r="LT189" i="4"/>
  <c r="LT151" i="4"/>
  <c r="LT170" i="4"/>
  <c r="LT160" i="4"/>
  <c r="LT187" i="4"/>
  <c r="LR5" i="4"/>
  <c r="LV199" i="4" l="1"/>
  <c r="LV198" i="4"/>
  <c r="LV74" i="4"/>
  <c r="LV79" i="4"/>
  <c r="LV71" i="4"/>
  <c r="LV80" i="4"/>
  <c r="LV64" i="4"/>
  <c r="LV196" i="4"/>
  <c r="LV197" i="4"/>
  <c r="LV25" i="4"/>
  <c r="LV43" i="4"/>
  <c r="LV75" i="4"/>
  <c r="LV53" i="4"/>
  <c r="LV52" i="4"/>
  <c r="LV54" i="4"/>
  <c r="LV45" i="4"/>
  <c r="LV44" i="4"/>
  <c r="LV61" i="4"/>
  <c r="LV69" i="4"/>
  <c r="LV78" i="4"/>
  <c r="LV62" i="4"/>
  <c r="LV73" i="4"/>
  <c r="LV77" i="4"/>
  <c r="LV70" i="4"/>
  <c r="LV63" i="4"/>
  <c r="LV34" i="4"/>
  <c r="LV33" i="4"/>
  <c r="LV60" i="4"/>
  <c r="LV59" i="4"/>
  <c r="LV42" i="4"/>
  <c r="LV55" i="4"/>
  <c r="LV51" i="4"/>
  <c r="LV65" i="4"/>
  <c r="LV83" i="4"/>
  <c r="LV24" i="4"/>
  <c r="LV76" i="4"/>
  <c r="LV32" i="4"/>
  <c r="LV82" i="4"/>
  <c r="LV144" i="4"/>
  <c r="LV136" i="4"/>
  <c r="LV105" i="4"/>
  <c r="LV113" i="4"/>
  <c r="LV106" i="4"/>
  <c r="LV84" i="4"/>
  <c r="LV94" i="4"/>
  <c r="LV2" i="4"/>
  <c r="LV138" i="4"/>
  <c r="LV93" i="4"/>
  <c r="LV67" i="4"/>
  <c r="LV121" i="4"/>
  <c r="LV145" i="4"/>
  <c r="LV107" i="4"/>
  <c r="LV142" i="4"/>
  <c r="LV96" i="4"/>
  <c r="LV97" i="4"/>
  <c r="LV123" i="4"/>
  <c r="LV85" i="4"/>
  <c r="LV98" i="4"/>
  <c r="LV143" i="4"/>
  <c r="LV99" i="4"/>
  <c r="LV129" i="4"/>
  <c r="LV41" i="4"/>
  <c r="LV30" i="4"/>
  <c r="LV100" i="4"/>
  <c r="LV128" i="4"/>
  <c r="LV15" i="4"/>
  <c r="LV58" i="4"/>
  <c r="LV134" i="4"/>
  <c r="LV135" i="4"/>
  <c r="LV140" i="4"/>
  <c r="LV40" i="4"/>
  <c r="LV31" i="4"/>
  <c r="LV104" i="4"/>
  <c r="LV101" i="4"/>
  <c r="LV111" i="4"/>
  <c r="LV95" i="4"/>
  <c r="LV139" i="4"/>
  <c r="LV122" i="4"/>
  <c r="LV118" i="4"/>
  <c r="LV130" i="4"/>
  <c r="LV50" i="4"/>
  <c r="LV115" i="4"/>
  <c r="LV16" i="4"/>
  <c r="LV133" i="4"/>
  <c r="LV137" i="4"/>
  <c r="LV27" i="4"/>
  <c r="LV117" i="4"/>
  <c r="LV132" i="4"/>
  <c r="LV125" i="4"/>
  <c r="LV26" i="4"/>
  <c r="LV172" i="4"/>
  <c r="LV23" i="4"/>
  <c r="LV124" i="4"/>
  <c r="LV146" i="4"/>
  <c r="LV72" i="4"/>
  <c r="LV68" i="4"/>
  <c r="LV35" i="4"/>
  <c r="LV114" i="4"/>
  <c r="LV162" i="4"/>
  <c r="LV120" i="4"/>
  <c r="LV167" i="4"/>
  <c r="LV103" i="4"/>
  <c r="LV127" i="4"/>
  <c r="LV56" i="4"/>
  <c r="LV116" i="4"/>
  <c r="LV102" i="4"/>
  <c r="LV89" i="4"/>
  <c r="LV126" i="4"/>
  <c r="LV12" i="4"/>
  <c r="LV109" i="4"/>
  <c r="LV110" i="4"/>
  <c r="LV88" i="4"/>
  <c r="LV49" i="4"/>
  <c r="LV174" i="4"/>
  <c r="LV13" i="4"/>
  <c r="LV141" i="4"/>
  <c r="LV131" i="4"/>
  <c r="LV112" i="4"/>
  <c r="LV159" i="4"/>
  <c r="LV158" i="4"/>
  <c r="LV37" i="4"/>
  <c r="LV92" i="4"/>
  <c r="LV108" i="4"/>
  <c r="LV119" i="4"/>
  <c r="LV178" i="4"/>
  <c r="LV48" i="4"/>
  <c r="LV87" i="4"/>
  <c r="LV90" i="4"/>
  <c r="LV81" i="4"/>
  <c r="LV66" i="4"/>
  <c r="LV177" i="4"/>
  <c r="LV57" i="4"/>
  <c r="LV86" i="4"/>
  <c r="LV176" i="4"/>
  <c r="LV46" i="4"/>
  <c r="LV36" i="4"/>
  <c r="LV191" i="4"/>
  <c r="LV195" i="4"/>
  <c r="LV164" i="4"/>
  <c r="LV38" i="4"/>
  <c r="LV47" i="4"/>
  <c r="LV91" i="4"/>
  <c r="DG3" i="5"/>
  <c r="DH2" i="5"/>
  <c r="LT5" i="4"/>
  <c r="LX3" i="4"/>
  <c r="LV168" i="4"/>
  <c r="LV186" i="4"/>
  <c r="LV149" i="4"/>
  <c r="LV29" i="4"/>
  <c r="LV190" i="4"/>
  <c r="LV153" i="4"/>
  <c r="LV192" i="4"/>
  <c r="LV154" i="4"/>
  <c r="LV150" i="4"/>
  <c r="LV156" i="4"/>
  <c r="LV180" i="4"/>
  <c r="LV187" i="4"/>
  <c r="LV28" i="4"/>
  <c r="LV165" i="4"/>
  <c r="LV151" i="4"/>
  <c r="LV14" i="4"/>
  <c r="LV184" i="4"/>
  <c r="LV179" i="4"/>
  <c r="LV171" i="4"/>
  <c r="LV9" i="4"/>
  <c r="LV10" i="4"/>
  <c r="LV22" i="4"/>
  <c r="LV188" i="4"/>
  <c r="LV169" i="4"/>
  <c r="LV11" i="4"/>
  <c r="LV181" i="4"/>
  <c r="LV189" i="4"/>
  <c r="LV147" i="4"/>
  <c r="LV39" i="4"/>
  <c r="LV21" i="4"/>
  <c r="LV170" i="4"/>
  <c r="LV152" i="4"/>
  <c r="LV20" i="4"/>
  <c r="LV6" i="4"/>
  <c r="LV173" i="4"/>
  <c r="LV157" i="4"/>
  <c r="LV7" i="4"/>
  <c r="LV183" i="4"/>
  <c r="LV155" i="4"/>
  <c r="LV185" i="4"/>
  <c r="LV8" i="4"/>
  <c r="LV193" i="4"/>
  <c r="LV163" i="4"/>
  <c r="LV19" i="4"/>
  <c r="LV175" i="4"/>
  <c r="LV160" i="4"/>
  <c r="LV17" i="4"/>
  <c r="LV182" i="4"/>
  <c r="LV161" i="4"/>
  <c r="LV166" i="4"/>
  <c r="LV194" i="4"/>
  <c r="LV18" i="4"/>
  <c r="LV148" i="4"/>
  <c r="LX199" i="4" l="1"/>
  <c r="LX198" i="4"/>
  <c r="LX71" i="4"/>
  <c r="LX74" i="4"/>
  <c r="LX79" i="4"/>
  <c r="LX80" i="4"/>
  <c r="LX64" i="4"/>
  <c r="LX197" i="4"/>
  <c r="LX196" i="4"/>
  <c r="LX25" i="4"/>
  <c r="LX43" i="4"/>
  <c r="LX75" i="4"/>
  <c r="LX53" i="4"/>
  <c r="LX52" i="4"/>
  <c r="LX54" i="4"/>
  <c r="LX45" i="4"/>
  <c r="LX70" i="4"/>
  <c r="LX78" i="4"/>
  <c r="LX69" i="4"/>
  <c r="LX61" i="4"/>
  <c r="LX62" i="4"/>
  <c r="LX73" i="4"/>
  <c r="LX77" i="4"/>
  <c r="LX44" i="4"/>
  <c r="LX34" i="4"/>
  <c r="LX63" i="4"/>
  <c r="LX33" i="4"/>
  <c r="LX42" i="4"/>
  <c r="LX51" i="4"/>
  <c r="LX24" i="4"/>
  <c r="LX83" i="4"/>
  <c r="LX82" i="4"/>
  <c r="LX60" i="4"/>
  <c r="LX32" i="4"/>
  <c r="LX59" i="4"/>
  <c r="LX65" i="4"/>
  <c r="LX113" i="4"/>
  <c r="LX136" i="4"/>
  <c r="LX84" i="4"/>
  <c r="LX106" i="4"/>
  <c r="LX94" i="4"/>
  <c r="LX55" i="4"/>
  <c r="LX144" i="4"/>
  <c r="LX76" i="4"/>
  <c r="LX105" i="4"/>
  <c r="LX2" i="4"/>
  <c r="LX93" i="4"/>
  <c r="LX121" i="4"/>
  <c r="LX138" i="4"/>
  <c r="LX67" i="4"/>
  <c r="LX96" i="4"/>
  <c r="LX142" i="4"/>
  <c r="LX145" i="4"/>
  <c r="LX97" i="4"/>
  <c r="LX107" i="4"/>
  <c r="LX85" i="4"/>
  <c r="LX129" i="4"/>
  <c r="LX143" i="4"/>
  <c r="LX98" i="4"/>
  <c r="LX99" i="4"/>
  <c r="LX101" i="4"/>
  <c r="LX41" i="4"/>
  <c r="LX123" i="4"/>
  <c r="LX30" i="4"/>
  <c r="LX100" i="4"/>
  <c r="LX58" i="4"/>
  <c r="LX128" i="4"/>
  <c r="LX15" i="4"/>
  <c r="LX31" i="4"/>
  <c r="LX104" i="4"/>
  <c r="LX134" i="4"/>
  <c r="LX135" i="4"/>
  <c r="LX140" i="4"/>
  <c r="LX130" i="4"/>
  <c r="LX40" i="4"/>
  <c r="LX95" i="4"/>
  <c r="LX50" i="4"/>
  <c r="LX118" i="4"/>
  <c r="LX23" i="4"/>
  <c r="LX139" i="4"/>
  <c r="LX111" i="4"/>
  <c r="LX122" i="4"/>
  <c r="LX16" i="4"/>
  <c r="LX115" i="4"/>
  <c r="LX132" i="4"/>
  <c r="LX137" i="4"/>
  <c r="LX117" i="4"/>
  <c r="LX116" i="4"/>
  <c r="LX68" i="4"/>
  <c r="LX35" i="4"/>
  <c r="LX27" i="4"/>
  <c r="LX172" i="4"/>
  <c r="LX133" i="4"/>
  <c r="LX125" i="4"/>
  <c r="LX174" i="4"/>
  <c r="LX12" i="4"/>
  <c r="LX110" i="4"/>
  <c r="LX72" i="4"/>
  <c r="LX26" i="4"/>
  <c r="LX162" i="4"/>
  <c r="LX103" i="4"/>
  <c r="LX124" i="4"/>
  <c r="LX146" i="4"/>
  <c r="LX81" i="4"/>
  <c r="LX108" i="4"/>
  <c r="LX167" i="4"/>
  <c r="LX88" i="4"/>
  <c r="LX56" i="4"/>
  <c r="LX120" i="4"/>
  <c r="LX141" i="4"/>
  <c r="LX119" i="4"/>
  <c r="LX112" i="4"/>
  <c r="LX131" i="4"/>
  <c r="LX91" i="4"/>
  <c r="LX90" i="4"/>
  <c r="LX127" i="4"/>
  <c r="LX13" i="4"/>
  <c r="LX109" i="4"/>
  <c r="LX114" i="4"/>
  <c r="LX89" i="4"/>
  <c r="LX49" i="4"/>
  <c r="LX37" i="4"/>
  <c r="LX176" i="4"/>
  <c r="LX57" i="4"/>
  <c r="LX178" i="4"/>
  <c r="LX92" i="4"/>
  <c r="LX87" i="4"/>
  <c r="LX102" i="4"/>
  <c r="LX126" i="4"/>
  <c r="LX177" i="4"/>
  <c r="LX36" i="4"/>
  <c r="LX195" i="4"/>
  <c r="LX66" i="4"/>
  <c r="LX191" i="4"/>
  <c r="LX158" i="4"/>
  <c r="LX159" i="4"/>
  <c r="LX38" i="4"/>
  <c r="LX86" i="4"/>
  <c r="LX47" i="4"/>
  <c r="LX48" i="4"/>
  <c r="LX164" i="4"/>
  <c r="LX46" i="4"/>
  <c r="DH3" i="5"/>
  <c r="DI2" i="5"/>
  <c r="LV5" i="4"/>
  <c r="LZ3" i="4"/>
  <c r="LX29" i="4"/>
  <c r="LX22" i="4"/>
  <c r="LX186" i="4"/>
  <c r="LX156" i="4"/>
  <c r="LX192" i="4"/>
  <c r="LX160" i="4"/>
  <c r="LX166" i="4"/>
  <c r="LX180" i="4"/>
  <c r="LX165" i="4"/>
  <c r="LX150" i="4"/>
  <c r="LX153" i="4"/>
  <c r="LX155" i="4"/>
  <c r="LX154" i="4"/>
  <c r="LX187" i="4"/>
  <c r="LX163" i="4"/>
  <c r="LX182" i="4"/>
  <c r="LX39" i="4"/>
  <c r="LX148" i="4"/>
  <c r="LX152" i="4"/>
  <c r="LX19" i="4"/>
  <c r="LX185" i="4"/>
  <c r="LX181" i="4"/>
  <c r="LX20" i="4"/>
  <c r="LX151" i="4"/>
  <c r="LX175" i="4"/>
  <c r="LX188" i="4"/>
  <c r="LX147" i="4"/>
  <c r="LX14" i="4"/>
  <c r="LX157" i="4"/>
  <c r="LX168" i="4"/>
  <c r="LX149" i="4"/>
  <c r="LX171" i="4"/>
  <c r="LX18" i="4"/>
  <c r="LX28" i="4"/>
  <c r="LX194" i="4"/>
  <c r="LX173" i="4"/>
  <c r="LX193" i="4"/>
  <c r="LX169" i="4"/>
  <c r="LX21" i="4"/>
  <c r="LX6" i="4"/>
  <c r="LX190" i="4"/>
  <c r="LX17" i="4"/>
  <c r="LX11" i="4"/>
  <c r="LX189" i="4"/>
  <c r="LX179" i="4"/>
  <c r="LX7" i="4"/>
  <c r="LX8" i="4"/>
  <c r="LX161" i="4"/>
  <c r="LX183" i="4"/>
  <c r="LX170" i="4"/>
  <c r="LX10" i="4"/>
  <c r="LX9" i="4"/>
  <c r="LX184" i="4"/>
  <c r="LZ199" i="4" l="1"/>
  <c r="LZ198" i="4"/>
  <c r="LZ71" i="4"/>
  <c r="LZ74" i="4"/>
  <c r="LZ79" i="4"/>
  <c r="LZ80" i="4"/>
  <c r="LZ64" i="4"/>
  <c r="LZ197" i="4"/>
  <c r="LZ196" i="4"/>
  <c r="LZ25" i="4"/>
  <c r="LZ43" i="4"/>
  <c r="LZ75" i="4"/>
  <c r="LZ52" i="4"/>
  <c r="LZ45" i="4"/>
  <c r="LZ78" i="4"/>
  <c r="LZ54" i="4"/>
  <c r="LZ53" i="4"/>
  <c r="LZ61" i="4"/>
  <c r="LZ69" i="4"/>
  <c r="LZ62" i="4"/>
  <c r="LZ70" i="4"/>
  <c r="LZ34" i="4"/>
  <c r="LZ77" i="4"/>
  <c r="LZ63" i="4"/>
  <c r="LZ44" i="4"/>
  <c r="LZ73" i="4"/>
  <c r="LZ51" i="4"/>
  <c r="LZ33" i="4"/>
  <c r="LZ60" i="4"/>
  <c r="LZ83" i="4"/>
  <c r="LZ65" i="4"/>
  <c r="LZ82" i="4"/>
  <c r="LZ84" i="4"/>
  <c r="LZ144" i="4"/>
  <c r="LZ55" i="4"/>
  <c r="LZ24" i="4"/>
  <c r="LZ136" i="4"/>
  <c r="LZ113" i="4"/>
  <c r="LZ42" i="4"/>
  <c r="LZ76" i="4"/>
  <c r="LZ106" i="4"/>
  <c r="LZ32" i="4"/>
  <c r="LZ59" i="4"/>
  <c r="LZ105" i="4"/>
  <c r="LZ94" i="4"/>
  <c r="LZ2" i="4"/>
  <c r="LZ67" i="4"/>
  <c r="LZ121" i="4"/>
  <c r="LZ145" i="4"/>
  <c r="LZ138" i="4"/>
  <c r="LZ93" i="4"/>
  <c r="LZ97" i="4"/>
  <c r="LZ123" i="4"/>
  <c r="LZ85" i="4"/>
  <c r="LZ107" i="4"/>
  <c r="LZ129" i="4"/>
  <c r="LZ96" i="4"/>
  <c r="LZ142" i="4"/>
  <c r="LZ99" i="4"/>
  <c r="LZ98" i="4"/>
  <c r="LZ30" i="4"/>
  <c r="LZ100" i="4"/>
  <c r="LZ128" i="4"/>
  <c r="LZ31" i="4"/>
  <c r="LZ58" i="4"/>
  <c r="LZ101" i="4"/>
  <c r="LZ140" i="4"/>
  <c r="LZ41" i="4"/>
  <c r="LZ143" i="4"/>
  <c r="LZ104" i="4"/>
  <c r="LZ40" i="4"/>
  <c r="LZ15" i="4"/>
  <c r="LZ95" i="4"/>
  <c r="LZ134" i="4"/>
  <c r="LZ130" i="4"/>
  <c r="LZ50" i="4"/>
  <c r="LZ118" i="4"/>
  <c r="LZ111" i="4"/>
  <c r="LZ122" i="4"/>
  <c r="LZ139" i="4"/>
  <c r="LZ115" i="4"/>
  <c r="LZ135" i="4"/>
  <c r="LZ23" i="4"/>
  <c r="LZ16" i="4"/>
  <c r="LZ117" i="4"/>
  <c r="LZ133" i="4"/>
  <c r="LZ116" i="4"/>
  <c r="LZ68" i="4"/>
  <c r="LZ137" i="4"/>
  <c r="LZ132" i="4"/>
  <c r="LZ35" i="4"/>
  <c r="LZ172" i="4"/>
  <c r="LZ174" i="4"/>
  <c r="LZ146" i="4"/>
  <c r="LZ12" i="4"/>
  <c r="LZ27" i="4"/>
  <c r="LZ110" i="4"/>
  <c r="LZ26" i="4"/>
  <c r="LZ162" i="4"/>
  <c r="LZ108" i="4"/>
  <c r="LZ72" i="4"/>
  <c r="LZ120" i="4"/>
  <c r="LZ88" i="4"/>
  <c r="LZ56" i="4"/>
  <c r="LZ13" i="4"/>
  <c r="LZ125" i="4"/>
  <c r="LZ126" i="4"/>
  <c r="LZ81" i="4"/>
  <c r="LZ114" i="4"/>
  <c r="LZ90" i="4"/>
  <c r="LZ119" i="4"/>
  <c r="LZ141" i="4"/>
  <c r="LZ112" i="4"/>
  <c r="LZ131" i="4"/>
  <c r="LZ66" i="4"/>
  <c r="LZ103" i="4"/>
  <c r="LZ109" i="4"/>
  <c r="LZ89" i="4"/>
  <c r="LZ127" i="4"/>
  <c r="LZ91" i="4"/>
  <c r="LZ124" i="4"/>
  <c r="LZ86" i="4"/>
  <c r="LZ167" i="4"/>
  <c r="LZ176" i="4"/>
  <c r="LZ47" i="4"/>
  <c r="LZ36" i="4"/>
  <c r="LZ102" i="4"/>
  <c r="LZ177" i="4"/>
  <c r="LZ159" i="4"/>
  <c r="LZ178" i="4"/>
  <c r="LZ87" i="4"/>
  <c r="LZ92" i="4"/>
  <c r="LZ37" i="4"/>
  <c r="LZ57" i="4"/>
  <c r="LZ191" i="4"/>
  <c r="LZ49" i="4"/>
  <c r="LZ38" i="4"/>
  <c r="LZ158" i="4"/>
  <c r="LZ195" i="4"/>
  <c r="LZ46" i="4"/>
  <c r="LZ48" i="4"/>
  <c r="LZ164" i="4"/>
  <c r="DI3" i="5"/>
  <c r="DJ2" i="5"/>
  <c r="LX5" i="4"/>
  <c r="MB3" i="4"/>
  <c r="LZ28" i="4"/>
  <c r="LZ190" i="4"/>
  <c r="LZ192" i="4"/>
  <c r="LZ18" i="4"/>
  <c r="LZ168" i="4"/>
  <c r="LZ150" i="4"/>
  <c r="LZ183" i="4"/>
  <c r="LZ186" i="4"/>
  <c r="LZ148" i="4"/>
  <c r="LZ165" i="4"/>
  <c r="LZ21" i="4"/>
  <c r="LZ153" i="4"/>
  <c r="LZ22" i="4"/>
  <c r="LZ189" i="4"/>
  <c r="LZ188" i="4"/>
  <c r="LZ179" i="4"/>
  <c r="LZ39" i="4"/>
  <c r="LZ6" i="4"/>
  <c r="LZ181" i="4"/>
  <c r="LZ11" i="4"/>
  <c r="LZ194" i="4"/>
  <c r="LZ19" i="4"/>
  <c r="LZ175" i="4"/>
  <c r="LZ149" i="4"/>
  <c r="LZ29" i="4"/>
  <c r="LZ154" i="4"/>
  <c r="LZ10" i="4"/>
  <c r="LZ184" i="4"/>
  <c r="LZ152" i="4"/>
  <c r="LZ157" i="4"/>
  <c r="LZ155" i="4"/>
  <c r="LZ8" i="4"/>
  <c r="LZ187" i="4"/>
  <c r="LZ161" i="4"/>
  <c r="LZ170" i="4"/>
  <c r="LZ20" i="4"/>
  <c r="LZ173" i="4"/>
  <c r="LZ160" i="4"/>
  <c r="LZ169" i="4"/>
  <c r="LZ151" i="4"/>
  <c r="LZ193" i="4"/>
  <c r="LZ166" i="4"/>
  <c r="LZ7" i="4"/>
  <c r="LZ14" i="4"/>
  <c r="LZ147" i="4"/>
  <c r="LZ171" i="4"/>
  <c r="LZ9" i="4"/>
  <c r="LZ156" i="4"/>
  <c r="LZ185" i="4"/>
  <c r="LZ182" i="4"/>
  <c r="LZ163" i="4"/>
  <c r="LZ17" i="4"/>
  <c r="LZ180" i="4"/>
  <c r="MB199" i="4" l="1"/>
  <c r="MB198" i="4"/>
  <c r="MB71" i="4"/>
  <c r="MB74" i="4"/>
  <c r="MB79" i="4"/>
  <c r="MB80" i="4"/>
  <c r="MB64" i="4"/>
  <c r="MB197" i="4"/>
  <c r="MB196" i="4"/>
  <c r="MB43" i="4"/>
  <c r="MB75" i="4"/>
  <c r="MB25" i="4"/>
  <c r="MB53" i="4"/>
  <c r="MB52" i="4"/>
  <c r="MB54" i="4"/>
  <c r="MB69" i="4"/>
  <c r="MB70" i="4"/>
  <c r="MB78" i="4"/>
  <c r="MB62" i="4"/>
  <c r="MB61" i="4"/>
  <c r="MB77" i="4"/>
  <c r="MB44" i="4"/>
  <c r="MB45" i="4"/>
  <c r="MB73" i="4"/>
  <c r="MB34" i="4"/>
  <c r="MB63" i="4"/>
  <c r="MB60" i="4"/>
  <c r="MB59" i="4"/>
  <c r="MB51" i="4"/>
  <c r="MB33" i="4"/>
  <c r="MB65" i="4"/>
  <c r="MB84" i="4"/>
  <c r="MB83" i="4"/>
  <c r="MB144" i="4"/>
  <c r="MB55" i="4"/>
  <c r="MB106" i="4"/>
  <c r="MB105" i="4"/>
  <c r="MB32" i="4"/>
  <c r="MB94" i="4"/>
  <c r="MB82" i="4"/>
  <c r="MB24" i="4"/>
  <c r="MB42" i="4"/>
  <c r="MB136" i="4"/>
  <c r="MB76" i="4"/>
  <c r="MB113" i="4"/>
  <c r="MB2" i="4"/>
  <c r="MB138" i="4"/>
  <c r="MB93" i="4"/>
  <c r="MB145" i="4"/>
  <c r="MB67" i="4"/>
  <c r="MB96" i="4"/>
  <c r="MB107" i="4"/>
  <c r="MB142" i="4"/>
  <c r="MB97" i="4"/>
  <c r="MB121" i="4"/>
  <c r="MB123" i="4"/>
  <c r="MB85" i="4"/>
  <c r="MB129" i="4"/>
  <c r="MB143" i="4"/>
  <c r="MB98" i="4"/>
  <c r="MB99" i="4"/>
  <c r="MB101" i="4"/>
  <c r="MB41" i="4"/>
  <c r="MB30" i="4"/>
  <c r="MB100" i="4"/>
  <c r="MB128" i="4"/>
  <c r="MB15" i="4"/>
  <c r="MB31" i="4"/>
  <c r="MB134" i="4"/>
  <c r="MB135" i="4"/>
  <c r="MB58" i="4"/>
  <c r="MB104" i="4"/>
  <c r="MB130" i="4"/>
  <c r="MB140" i="4"/>
  <c r="MB40" i="4"/>
  <c r="MB50" i="4"/>
  <c r="MB118" i="4"/>
  <c r="MB95" i="4"/>
  <c r="MB139" i="4"/>
  <c r="MB111" i="4"/>
  <c r="MB122" i="4"/>
  <c r="MB23" i="4"/>
  <c r="MB16" i="4"/>
  <c r="MB117" i="4"/>
  <c r="MB137" i="4"/>
  <c r="MB115" i="4"/>
  <c r="MB125" i="4"/>
  <c r="MB68" i="4"/>
  <c r="MB132" i="4"/>
  <c r="MB116" i="4"/>
  <c r="MB35" i="4"/>
  <c r="MB133" i="4"/>
  <c r="MB172" i="4"/>
  <c r="MB26" i="4"/>
  <c r="MB12" i="4"/>
  <c r="MB162" i="4"/>
  <c r="MB174" i="4"/>
  <c r="MB124" i="4"/>
  <c r="MB110" i="4"/>
  <c r="MB81" i="4"/>
  <c r="MB120" i="4"/>
  <c r="MB103" i="4"/>
  <c r="MB102" i="4"/>
  <c r="MB56" i="4"/>
  <c r="MB114" i="4"/>
  <c r="MB89" i="4"/>
  <c r="MB27" i="4"/>
  <c r="MB108" i="4"/>
  <c r="MB13" i="4"/>
  <c r="MB126" i="4"/>
  <c r="MB127" i="4"/>
  <c r="MB112" i="4"/>
  <c r="MB49" i="4"/>
  <c r="MB131" i="4"/>
  <c r="MB109" i="4"/>
  <c r="MB90" i="4"/>
  <c r="MB146" i="4"/>
  <c r="MB72" i="4"/>
  <c r="MB88" i="4"/>
  <c r="MB141" i="4"/>
  <c r="MB119" i="4"/>
  <c r="MB92" i="4"/>
  <c r="MB57" i="4"/>
  <c r="MB159" i="4"/>
  <c r="MB36" i="4"/>
  <c r="MB47" i="4"/>
  <c r="MB48" i="4"/>
  <c r="MB176" i="4"/>
  <c r="MB178" i="4"/>
  <c r="MB167" i="4"/>
  <c r="MB91" i="4"/>
  <c r="MB87" i="4"/>
  <c r="MB158" i="4"/>
  <c r="MB177" i="4"/>
  <c r="MB66" i="4"/>
  <c r="MB46" i="4"/>
  <c r="MB191" i="4"/>
  <c r="MB38" i="4"/>
  <c r="MB37" i="4"/>
  <c r="MB86" i="4"/>
  <c r="MB195" i="4"/>
  <c r="MB164" i="4"/>
  <c r="DJ3" i="5"/>
  <c r="DK2" i="5"/>
  <c r="LZ5" i="4"/>
  <c r="MD3" i="4"/>
  <c r="MB21" i="4"/>
  <c r="MB180" i="4"/>
  <c r="MB28" i="4"/>
  <c r="MB192" i="4"/>
  <c r="MB154" i="4"/>
  <c r="MB155" i="4"/>
  <c r="MB183" i="4"/>
  <c r="MB150" i="4"/>
  <c r="MB166" i="4"/>
  <c r="MB148" i="4"/>
  <c r="MB18" i="4"/>
  <c r="MB186" i="4"/>
  <c r="MB184" i="4"/>
  <c r="MB22" i="4"/>
  <c r="MB19" i="4"/>
  <c r="MB182" i="4"/>
  <c r="MB8" i="4"/>
  <c r="MB165" i="4"/>
  <c r="MB179" i="4"/>
  <c r="MB29" i="4"/>
  <c r="MB156" i="4"/>
  <c r="MB168" i="4"/>
  <c r="MB175" i="4"/>
  <c r="MB181" i="4"/>
  <c r="MB170" i="4"/>
  <c r="MB151" i="4"/>
  <c r="MB7" i="4"/>
  <c r="MB17" i="4"/>
  <c r="MB188" i="4"/>
  <c r="MB194" i="4"/>
  <c r="MB9" i="4"/>
  <c r="MB10" i="4"/>
  <c r="MB163" i="4"/>
  <c r="MB149" i="4"/>
  <c r="MB153" i="4"/>
  <c r="MB189" i="4"/>
  <c r="MB169" i="4"/>
  <c r="MB152" i="4"/>
  <c r="MB157" i="4"/>
  <c r="MB39" i="4"/>
  <c r="MB190" i="4"/>
  <c r="MB161" i="4"/>
  <c r="MB14" i="4"/>
  <c r="MB11" i="4"/>
  <c r="MB6" i="4"/>
  <c r="MB185" i="4"/>
  <c r="MB20" i="4"/>
  <c r="MB193" i="4"/>
  <c r="MB187" i="4"/>
  <c r="MB171" i="4"/>
  <c r="MB173" i="4"/>
  <c r="MB147" i="4"/>
  <c r="MB160" i="4"/>
  <c r="MD199" i="4" l="1"/>
  <c r="MD198" i="4"/>
  <c r="MD64" i="4"/>
  <c r="MD80" i="4"/>
  <c r="MD71" i="4"/>
  <c r="MD74" i="4"/>
  <c r="MD79" i="4"/>
  <c r="MD197" i="4"/>
  <c r="MD196" i="4"/>
  <c r="MD25" i="4"/>
  <c r="MD75" i="4"/>
  <c r="MD43" i="4"/>
  <c r="MD53" i="4"/>
  <c r="MD54" i="4"/>
  <c r="MD62" i="4"/>
  <c r="MD52" i="4"/>
  <c r="MD78" i="4"/>
  <c r="MD45" i="4"/>
  <c r="MD70" i="4"/>
  <c r="MD77" i="4"/>
  <c r="MD69" i="4"/>
  <c r="MD61" i="4"/>
  <c r="MD44" i="4"/>
  <c r="MD73" i="4"/>
  <c r="MD34" i="4"/>
  <c r="MD63" i="4"/>
  <c r="MD33" i="4"/>
  <c r="MD42" i="4"/>
  <c r="MD83" i="4"/>
  <c r="MD51" i="4"/>
  <c r="MD82" i="4"/>
  <c r="MD32" i="4"/>
  <c r="MD60" i="4"/>
  <c r="MD65" i="4"/>
  <c r="MD84" i="4"/>
  <c r="MD144" i="4"/>
  <c r="MD76" i="4"/>
  <c r="MD136" i="4"/>
  <c r="MD24" i="4"/>
  <c r="MD94" i="4"/>
  <c r="MD55" i="4"/>
  <c r="MD113" i="4"/>
  <c r="MD105" i="4"/>
  <c r="MD106" i="4"/>
  <c r="MD59" i="4"/>
  <c r="MD2" i="4"/>
  <c r="MD93" i="4"/>
  <c r="MD138" i="4"/>
  <c r="MD67" i="4"/>
  <c r="MD121" i="4"/>
  <c r="MD145" i="4"/>
  <c r="MD107" i="4"/>
  <c r="MD142" i="4"/>
  <c r="MD123" i="4"/>
  <c r="MD96" i="4"/>
  <c r="MD97" i="4"/>
  <c r="MD129" i="4"/>
  <c r="MD85" i="4"/>
  <c r="MD143" i="4"/>
  <c r="MD98" i="4"/>
  <c r="MD99" i="4"/>
  <c r="MD101" i="4"/>
  <c r="MD41" i="4"/>
  <c r="MD30" i="4"/>
  <c r="MD128" i="4"/>
  <c r="MD58" i="4"/>
  <c r="MD31" i="4"/>
  <c r="MD104" i="4"/>
  <c r="MD100" i="4"/>
  <c r="MD134" i="4"/>
  <c r="MD40" i="4"/>
  <c r="MD118" i="4"/>
  <c r="MD135" i="4"/>
  <c r="MD50" i="4"/>
  <c r="MD140" i="4"/>
  <c r="MD15" i="4"/>
  <c r="MD139" i="4"/>
  <c r="MD95" i="4"/>
  <c r="MD111" i="4"/>
  <c r="MD16" i="4"/>
  <c r="MD23" i="4"/>
  <c r="MD133" i="4"/>
  <c r="MD137" i="4"/>
  <c r="MD115" i="4"/>
  <c r="MD122" i="4"/>
  <c r="MD117" i="4"/>
  <c r="MD130" i="4"/>
  <c r="MD125" i="4"/>
  <c r="MD132" i="4"/>
  <c r="MD68" i="4"/>
  <c r="MD26" i="4"/>
  <c r="MD116" i="4"/>
  <c r="MD162" i="4"/>
  <c r="MD174" i="4"/>
  <c r="MD172" i="4"/>
  <c r="MD114" i="4"/>
  <c r="MD12" i="4"/>
  <c r="MD35" i="4"/>
  <c r="MD81" i="4"/>
  <c r="MD72" i="4"/>
  <c r="MD126" i="4"/>
  <c r="MD49" i="4"/>
  <c r="MD110" i="4"/>
  <c r="MD102" i="4"/>
  <c r="MD146" i="4"/>
  <c r="MD120" i="4"/>
  <c r="MD27" i="4"/>
  <c r="MD88" i="4"/>
  <c r="MD127" i="4"/>
  <c r="MD124" i="4"/>
  <c r="MD167" i="4"/>
  <c r="MD131" i="4"/>
  <c r="MD119" i="4"/>
  <c r="MD90" i="4"/>
  <c r="MD56" i="4"/>
  <c r="MD112" i="4"/>
  <c r="MD91" i="4"/>
  <c r="MD108" i="4"/>
  <c r="MD13" i="4"/>
  <c r="MD141" i="4"/>
  <c r="MD178" i="4"/>
  <c r="MD109" i="4"/>
  <c r="MD177" i="4"/>
  <c r="MD158" i="4"/>
  <c r="MD47" i="4"/>
  <c r="MD92" i="4"/>
  <c r="MD89" i="4"/>
  <c r="MD159" i="4"/>
  <c r="MD176" i="4"/>
  <c r="MD86" i="4"/>
  <c r="MD38" i="4"/>
  <c r="MD46" i="4"/>
  <c r="MD103" i="4"/>
  <c r="MD57" i="4"/>
  <c r="MD48" i="4"/>
  <c r="MD191" i="4"/>
  <c r="MD164" i="4"/>
  <c r="MD66" i="4"/>
  <c r="MD37" i="4"/>
  <c r="MD195" i="4"/>
  <c r="MD87" i="4"/>
  <c r="MD36" i="4"/>
  <c r="DK3" i="5"/>
  <c r="DL2" i="5"/>
  <c r="MB5" i="4"/>
  <c r="MF3" i="4"/>
  <c r="MD21" i="4"/>
  <c r="MD180" i="4"/>
  <c r="MD190" i="4"/>
  <c r="MD165" i="4"/>
  <c r="MD186" i="4"/>
  <c r="MD184" i="4"/>
  <c r="MD150" i="4"/>
  <c r="MD192" i="4"/>
  <c r="MD161" i="4"/>
  <c r="MD183" i="4"/>
  <c r="MD175" i="4"/>
  <c r="MD11" i="4"/>
  <c r="MD6" i="4"/>
  <c r="MD189" i="4"/>
  <c r="MD152" i="4"/>
  <c r="MD170" i="4"/>
  <c r="MD9" i="4"/>
  <c r="MD18" i="4"/>
  <c r="MD149" i="4"/>
  <c r="MD153" i="4"/>
  <c r="MD160" i="4"/>
  <c r="MD20" i="4"/>
  <c r="MD148" i="4"/>
  <c r="MD163" i="4"/>
  <c r="MD157" i="4"/>
  <c r="MD151" i="4"/>
  <c r="MD29" i="4"/>
  <c r="MD185" i="4"/>
  <c r="MD156" i="4"/>
  <c r="MD8" i="4"/>
  <c r="MD171" i="4"/>
  <c r="MD22" i="4"/>
  <c r="MD182" i="4"/>
  <c r="MD166" i="4"/>
  <c r="MD179" i="4"/>
  <c r="MD28" i="4"/>
  <c r="MD169" i="4"/>
  <c r="MD187" i="4"/>
  <c r="MD17" i="4"/>
  <c r="MD10" i="4"/>
  <c r="MD181" i="4"/>
  <c r="MD173" i="4"/>
  <c r="MD154" i="4"/>
  <c r="MD168" i="4"/>
  <c r="MD14" i="4"/>
  <c r="MD19" i="4"/>
  <c r="MD155" i="4"/>
  <c r="MD188" i="4"/>
  <c r="MD194" i="4"/>
  <c r="MD193" i="4"/>
  <c r="MD7" i="4"/>
  <c r="MD147" i="4"/>
  <c r="MD39" i="4"/>
  <c r="MF199" i="4" l="1"/>
  <c r="MF198" i="4"/>
  <c r="MF64" i="4"/>
  <c r="MF80" i="4"/>
  <c r="MF71" i="4"/>
  <c r="MF74" i="4"/>
  <c r="MF79" i="4"/>
  <c r="MF197" i="4"/>
  <c r="MF196" i="4"/>
  <c r="MF25" i="4"/>
  <c r="MF75" i="4"/>
  <c r="MF43" i="4"/>
  <c r="MF52" i="4"/>
  <c r="MF54" i="4"/>
  <c r="MF53" i="4"/>
  <c r="MF45" i="4"/>
  <c r="MF70" i="4"/>
  <c r="MF61" i="4"/>
  <c r="MF62" i="4"/>
  <c r="MF69" i="4"/>
  <c r="MF78" i="4"/>
  <c r="MF73" i="4"/>
  <c r="MF63" i="4"/>
  <c r="MF44" i="4"/>
  <c r="MF34" i="4"/>
  <c r="MF77" i="4"/>
  <c r="MF59" i="4"/>
  <c r="MF82" i="4"/>
  <c r="MF60" i="4"/>
  <c r="MF33" i="4"/>
  <c r="MF51" i="4"/>
  <c r="MF42" i="4"/>
  <c r="MF65" i="4"/>
  <c r="MF32" i="4"/>
  <c r="MF55" i="4"/>
  <c r="MF136" i="4"/>
  <c r="MF84" i="4"/>
  <c r="MF24" i="4"/>
  <c r="MF144" i="4"/>
  <c r="MF76" i="4"/>
  <c r="MF105" i="4"/>
  <c r="MF113" i="4"/>
  <c r="MF106" i="4"/>
  <c r="MF94" i="4"/>
  <c r="MF83" i="4"/>
  <c r="MF2" i="4"/>
  <c r="MF67" i="4"/>
  <c r="MF145" i="4"/>
  <c r="MF138" i="4"/>
  <c r="MF121" i="4"/>
  <c r="MF107" i="4"/>
  <c r="MF93" i="4"/>
  <c r="MF142" i="4"/>
  <c r="MF97" i="4"/>
  <c r="MF129" i="4"/>
  <c r="MF85" i="4"/>
  <c r="MF143" i="4"/>
  <c r="MF123" i="4"/>
  <c r="MF96" i="4"/>
  <c r="MF99" i="4"/>
  <c r="MF98" i="4"/>
  <c r="MF101" i="4"/>
  <c r="MF41" i="4"/>
  <c r="MF128" i="4"/>
  <c r="MF15" i="4"/>
  <c r="MF58" i="4"/>
  <c r="MF31" i="4"/>
  <c r="MF30" i="4"/>
  <c r="MF134" i="4"/>
  <c r="MF104" i="4"/>
  <c r="MF100" i="4"/>
  <c r="MF135" i="4"/>
  <c r="MF95" i="4"/>
  <c r="MF40" i="4"/>
  <c r="MF50" i="4"/>
  <c r="MF130" i="4"/>
  <c r="MF139" i="4"/>
  <c r="MF122" i="4"/>
  <c r="MF118" i="4"/>
  <c r="MF140" i="4"/>
  <c r="MF16" i="4"/>
  <c r="MF117" i="4"/>
  <c r="MF115" i="4"/>
  <c r="MF137" i="4"/>
  <c r="MF111" i="4"/>
  <c r="MF133" i="4"/>
  <c r="MF23" i="4"/>
  <c r="MF125" i="4"/>
  <c r="MF68" i="4"/>
  <c r="MF27" i="4"/>
  <c r="MF132" i="4"/>
  <c r="MF116" i="4"/>
  <c r="MF26" i="4"/>
  <c r="MF35" i="4"/>
  <c r="MF110" i="4"/>
  <c r="MF124" i="4"/>
  <c r="MF72" i="4"/>
  <c r="MF114" i="4"/>
  <c r="MF103" i="4"/>
  <c r="MF108" i="4"/>
  <c r="MF172" i="4"/>
  <c r="MF12" i="4"/>
  <c r="MF81" i="4"/>
  <c r="MF162" i="4"/>
  <c r="MF102" i="4"/>
  <c r="MF88" i="4"/>
  <c r="MF49" i="4"/>
  <c r="MF146" i="4"/>
  <c r="MF89" i="4"/>
  <c r="MF127" i="4"/>
  <c r="MF120" i="4"/>
  <c r="MF56" i="4"/>
  <c r="MF126" i="4"/>
  <c r="MF66" i="4"/>
  <c r="MF141" i="4"/>
  <c r="MF91" i="4"/>
  <c r="MF174" i="4"/>
  <c r="MF13" i="4"/>
  <c r="MF167" i="4"/>
  <c r="MF131" i="4"/>
  <c r="MF90" i="4"/>
  <c r="MF178" i="4"/>
  <c r="MF36" i="4"/>
  <c r="MF57" i="4"/>
  <c r="MF112" i="4"/>
  <c r="MF177" i="4"/>
  <c r="MF109" i="4"/>
  <c r="MF176" i="4"/>
  <c r="MF87" i="4"/>
  <c r="MF92" i="4"/>
  <c r="MF37" i="4"/>
  <c r="MF164" i="4"/>
  <c r="MF158" i="4"/>
  <c r="MF47" i="4"/>
  <c r="MF195" i="4"/>
  <c r="MF191" i="4"/>
  <c r="MF119" i="4"/>
  <c r="MF38" i="4"/>
  <c r="MF48" i="4"/>
  <c r="MF46" i="4"/>
  <c r="MF86" i="4"/>
  <c r="MF159" i="4"/>
  <c r="DL3" i="5"/>
  <c r="DM2" i="5"/>
  <c r="MD5" i="4"/>
  <c r="MH3" i="4"/>
  <c r="MF156" i="4"/>
  <c r="MF175" i="4"/>
  <c r="MF9" i="4"/>
  <c r="MF150" i="4"/>
  <c r="MF190" i="4"/>
  <c r="MF6" i="4"/>
  <c r="MF21" i="4"/>
  <c r="MF147" i="4"/>
  <c r="MF160" i="4"/>
  <c r="MF20" i="4"/>
  <c r="MF163" i="4"/>
  <c r="MF194" i="4"/>
  <c r="MF11" i="4"/>
  <c r="MF189" i="4"/>
  <c r="MF29" i="4"/>
  <c r="MF184" i="4"/>
  <c r="MF39" i="4"/>
  <c r="MF18" i="4"/>
  <c r="MF22" i="4"/>
  <c r="MF170" i="4"/>
  <c r="MF187" i="4"/>
  <c r="MF161" i="4"/>
  <c r="MF153" i="4"/>
  <c r="MF28" i="4"/>
  <c r="MF8" i="4"/>
  <c r="MF179" i="4"/>
  <c r="MF183" i="4"/>
  <c r="MF169" i="4"/>
  <c r="MF149" i="4"/>
  <c r="MF166" i="4"/>
  <c r="MF148" i="4"/>
  <c r="MF17" i="4"/>
  <c r="MF180" i="4"/>
  <c r="MF193" i="4"/>
  <c r="MF155" i="4"/>
  <c r="MF151" i="4"/>
  <c r="MF168" i="4"/>
  <c r="MF185" i="4"/>
  <c r="MF186" i="4"/>
  <c r="MF152" i="4"/>
  <c r="MF188" i="4"/>
  <c r="MF181" i="4"/>
  <c r="MF171" i="4"/>
  <c r="MF173" i="4"/>
  <c r="MF192" i="4"/>
  <c r="MF154" i="4"/>
  <c r="MF182" i="4"/>
  <c r="MF10" i="4"/>
  <c r="MF7" i="4"/>
  <c r="MF165" i="4"/>
  <c r="MF19" i="4"/>
  <c r="MF14" i="4"/>
  <c r="MF157" i="4"/>
  <c r="MH199" i="4" l="1"/>
  <c r="MH198" i="4"/>
  <c r="MH64" i="4"/>
  <c r="MH80" i="4"/>
  <c r="MH71" i="4"/>
  <c r="MH74" i="4"/>
  <c r="MH79" i="4"/>
  <c r="MH196" i="4"/>
  <c r="MH197" i="4"/>
  <c r="MH43" i="4"/>
  <c r="MH25" i="4"/>
  <c r="MH75" i="4"/>
  <c r="MH54" i="4"/>
  <c r="MH52" i="4"/>
  <c r="MH45" i="4"/>
  <c r="MH61" i="4"/>
  <c r="MH53" i="4"/>
  <c r="MH78" i="4"/>
  <c r="MH77" i="4"/>
  <c r="MH69" i="4"/>
  <c r="MH62" i="4"/>
  <c r="MH44" i="4"/>
  <c r="MH63" i="4"/>
  <c r="MH34" i="4"/>
  <c r="MH73" i="4"/>
  <c r="MH70" i="4"/>
  <c r="MH51" i="4"/>
  <c r="MH60" i="4"/>
  <c r="MH55" i="4"/>
  <c r="MH33" i="4"/>
  <c r="MH42" i="4"/>
  <c r="MH83" i="4"/>
  <c r="MH76" i="4"/>
  <c r="MH136" i="4"/>
  <c r="MH32" i="4"/>
  <c r="MH65" i="4"/>
  <c r="MH59" i="4"/>
  <c r="MH82" i="4"/>
  <c r="MH24" i="4"/>
  <c r="MH84" i="4"/>
  <c r="MH113" i="4"/>
  <c r="MH94" i="4"/>
  <c r="MH106" i="4"/>
  <c r="MH144" i="4"/>
  <c r="MH105" i="4"/>
  <c r="MH2" i="4"/>
  <c r="MH138" i="4"/>
  <c r="MH67" i="4"/>
  <c r="MH93" i="4"/>
  <c r="MH145" i="4"/>
  <c r="MH107" i="4"/>
  <c r="MH97" i="4"/>
  <c r="MH96" i="4"/>
  <c r="MH121" i="4"/>
  <c r="MH142" i="4"/>
  <c r="MH123" i="4"/>
  <c r="MH85" i="4"/>
  <c r="MH129" i="4"/>
  <c r="MH143" i="4"/>
  <c r="MH99" i="4"/>
  <c r="MH101" i="4"/>
  <c r="MH30" i="4"/>
  <c r="MH98" i="4"/>
  <c r="MH128" i="4"/>
  <c r="MH41" i="4"/>
  <c r="MH31" i="4"/>
  <c r="MH58" i="4"/>
  <c r="MH15" i="4"/>
  <c r="MH134" i="4"/>
  <c r="MH140" i="4"/>
  <c r="MH135" i="4"/>
  <c r="MH130" i="4"/>
  <c r="MH40" i="4"/>
  <c r="MH50" i="4"/>
  <c r="MH100" i="4"/>
  <c r="MH118" i="4"/>
  <c r="MH95" i="4"/>
  <c r="MH139" i="4"/>
  <c r="MH122" i="4"/>
  <c r="MH104" i="4"/>
  <c r="MH23" i="4"/>
  <c r="MH115" i="4"/>
  <c r="MH16" i="4"/>
  <c r="MH133" i="4"/>
  <c r="MH137" i="4"/>
  <c r="MH35" i="4"/>
  <c r="MH111" i="4"/>
  <c r="MH26" i="4"/>
  <c r="MH68" i="4"/>
  <c r="MH117" i="4"/>
  <c r="MH132" i="4"/>
  <c r="MH27" i="4"/>
  <c r="MH116" i="4"/>
  <c r="MH125" i="4"/>
  <c r="MH81" i="4"/>
  <c r="MH110" i="4"/>
  <c r="MH72" i="4"/>
  <c r="MH12" i="4"/>
  <c r="MH172" i="4"/>
  <c r="MH108" i="4"/>
  <c r="MH174" i="4"/>
  <c r="MH146" i="4"/>
  <c r="MH102" i="4"/>
  <c r="MH49" i="4"/>
  <c r="MH127" i="4"/>
  <c r="MH124" i="4"/>
  <c r="MH114" i="4"/>
  <c r="MH120" i="4"/>
  <c r="MH141" i="4"/>
  <c r="MH66" i="4"/>
  <c r="MH162" i="4"/>
  <c r="MH112" i="4"/>
  <c r="MH91" i="4"/>
  <c r="MH88" i="4"/>
  <c r="MH56" i="4"/>
  <c r="MH90" i="4"/>
  <c r="MH119" i="4"/>
  <c r="MH103" i="4"/>
  <c r="MH13" i="4"/>
  <c r="MH126" i="4"/>
  <c r="MH131" i="4"/>
  <c r="MH167" i="4"/>
  <c r="MH109" i="4"/>
  <c r="MH87" i="4"/>
  <c r="MH158" i="4"/>
  <c r="MH177" i="4"/>
  <c r="MH92" i="4"/>
  <c r="MH48" i="4"/>
  <c r="MH89" i="4"/>
  <c r="MH47" i="4"/>
  <c r="MH191" i="4"/>
  <c r="MH195" i="4"/>
  <c r="MH46" i="4"/>
  <c r="MH178" i="4"/>
  <c r="MH38" i="4"/>
  <c r="MH159" i="4"/>
  <c r="MH57" i="4"/>
  <c r="MH37" i="4"/>
  <c r="MH86" i="4"/>
  <c r="MH36" i="4"/>
  <c r="MH164" i="4"/>
  <c r="MH176" i="4"/>
  <c r="DM3" i="5"/>
  <c r="DN2" i="5"/>
  <c r="MF5" i="4"/>
  <c r="MJ3" i="4"/>
  <c r="MH147" i="4"/>
  <c r="MH161" i="4"/>
  <c r="MH156" i="4"/>
  <c r="MH171" i="4"/>
  <c r="MH189" i="4"/>
  <c r="MH9" i="4"/>
  <c r="MH192" i="4"/>
  <c r="MH168" i="4"/>
  <c r="MH190" i="4"/>
  <c r="MH155" i="4"/>
  <c r="MH11" i="4"/>
  <c r="MH169" i="4"/>
  <c r="MH185" i="4"/>
  <c r="MH17" i="4"/>
  <c r="MH22" i="4"/>
  <c r="MH193" i="4"/>
  <c r="MH163" i="4"/>
  <c r="MH187" i="4"/>
  <c r="MH183" i="4"/>
  <c r="MH14" i="4"/>
  <c r="MH194" i="4"/>
  <c r="MH184" i="4"/>
  <c r="MH150" i="4"/>
  <c r="MH182" i="4"/>
  <c r="MH173" i="4"/>
  <c r="MH160" i="4"/>
  <c r="MH188" i="4"/>
  <c r="MH10" i="4"/>
  <c r="MH21" i="4"/>
  <c r="MH165" i="4"/>
  <c r="MH166" i="4"/>
  <c r="MH6" i="4"/>
  <c r="MH152" i="4"/>
  <c r="MH151" i="4"/>
  <c r="MH19" i="4"/>
  <c r="MH179" i="4"/>
  <c r="MH8" i="4"/>
  <c r="MH20" i="4"/>
  <c r="MH170" i="4"/>
  <c r="MH186" i="4"/>
  <c r="MH181" i="4"/>
  <c r="MH157" i="4"/>
  <c r="MH154" i="4"/>
  <c r="MH149" i="4"/>
  <c r="MH18" i="4"/>
  <c r="MH29" i="4"/>
  <c r="MH180" i="4"/>
  <c r="MH28" i="4"/>
  <c r="MH175" i="4"/>
  <c r="MH148" i="4"/>
  <c r="MH7" i="4"/>
  <c r="MH153" i="4"/>
  <c r="MH39" i="4"/>
  <c r="MJ199" i="4" l="1"/>
  <c r="MJ198" i="4"/>
  <c r="MJ79" i="4"/>
  <c r="MJ64" i="4"/>
  <c r="MJ80" i="4"/>
  <c r="MJ71" i="4"/>
  <c r="MJ74" i="4"/>
  <c r="MJ197" i="4"/>
  <c r="MJ196" i="4"/>
  <c r="MJ43" i="4"/>
  <c r="MJ25" i="4"/>
  <c r="MJ75" i="4"/>
  <c r="MJ54" i="4"/>
  <c r="MJ52" i="4"/>
  <c r="MJ53" i="4"/>
  <c r="MJ62" i="4"/>
  <c r="MJ78" i="4"/>
  <c r="MJ45" i="4"/>
  <c r="MJ70" i="4"/>
  <c r="MJ61" i="4"/>
  <c r="MJ63" i="4"/>
  <c r="MJ34" i="4"/>
  <c r="MJ69" i="4"/>
  <c r="MJ73" i="4"/>
  <c r="MJ77" i="4"/>
  <c r="MJ44" i="4"/>
  <c r="MJ60" i="4"/>
  <c r="MJ51" i="4"/>
  <c r="MJ59" i="4"/>
  <c r="MJ55" i="4"/>
  <c r="MJ42" i="4"/>
  <c r="MJ83" i="4"/>
  <c r="MJ65" i="4"/>
  <c r="MJ32" i="4"/>
  <c r="MJ24" i="4"/>
  <c r="MJ113" i="4"/>
  <c r="MJ33" i="4"/>
  <c r="MJ84" i="4"/>
  <c r="MJ82" i="4"/>
  <c r="MJ105" i="4"/>
  <c r="MJ144" i="4"/>
  <c r="MJ136" i="4"/>
  <c r="MJ106" i="4"/>
  <c r="MJ76" i="4"/>
  <c r="MJ94" i="4"/>
  <c r="MJ2" i="4"/>
  <c r="MJ67" i="4"/>
  <c r="MJ138" i="4"/>
  <c r="MJ97" i="4"/>
  <c r="MJ93" i="4"/>
  <c r="MJ145" i="4"/>
  <c r="MJ107" i="4"/>
  <c r="MJ121" i="4"/>
  <c r="MJ96" i="4"/>
  <c r="MJ123" i="4"/>
  <c r="MJ129" i="4"/>
  <c r="MJ85" i="4"/>
  <c r="MJ99" i="4"/>
  <c r="MJ143" i="4"/>
  <c r="MJ142" i="4"/>
  <c r="MJ101" i="4"/>
  <c r="MJ41" i="4"/>
  <c r="MJ30" i="4"/>
  <c r="MJ98" i="4"/>
  <c r="MJ100" i="4"/>
  <c r="MJ128" i="4"/>
  <c r="MJ15" i="4"/>
  <c r="MJ104" i="4"/>
  <c r="MJ58" i="4"/>
  <c r="MJ134" i="4"/>
  <c r="MJ140" i="4"/>
  <c r="MJ135" i="4"/>
  <c r="MJ118" i="4"/>
  <c r="MJ130" i="4"/>
  <c r="MJ95" i="4"/>
  <c r="MJ31" i="4"/>
  <c r="MJ139" i="4"/>
  <c r="MJ122" i="4"/>
  <c r="MJ40" i="4"/>
  <c r="MJ23" i="4"/>
  <c r="MJ16" i="4"/>
  <c r="MJ132" i="4"/>
  <c r="MJ125" i="4"/>
  <c r="MJ133" i="4"/>
  <c r="MJ137" i="4"/>
  <c r="MJ50" i="4"/>
  <c r="MJ27" i="4"/>
  <c r="MJ115" i="4"/>
  <c r="MJ116" i="4"/>
  <c r="MJ68" i="4"/>
  <c r="MJ117" i="4"/>
  <c r="MJ35" i="4"/>
  <c r="MJ72" i="4"/>
  <c r="MJ110" i="4"/>
  <c r="MJ111" i="4"/>
  <c r="MJ108" i="4"/>
  <c r="MJ26" i="4"/>
  <c r="MJ81" i="4"/>
  <c r="MJ146" i="4"/>
  <c r="MJ102" i="4"/>
  <c r="MJ124" i="4"/>
  <c r="MJ103" i="4"/>
  <c r="MJ89" i="4"/>
  <c r="MJ162" i="4"/>
  <c r="MJ56" i="4"/>
  <c r="MJ12" i="4"/>
  <c r="MJ88" i="4"/>
  <c r="MJ49" i="4"/>
  <c r="MJ66" i="4"/>
  <c r="MJ167" i="4"/>
  <c r="MJ172" i="4"/>
  <c r="MJ114" i="4"/>
  <c r="MJ91" i="4"/>
  <c r="MJ120" i="4"/>
  <c r="MJ119" i="4"/>
  <c r="MJ109" i="4"/>
  <c r="MJ174" i="4"/>
  <c r="MJ13" i="4"/>
  <c r="MJ126" i="4"/>
  <c r="MJ112" i="4"/>
  <c r="MJ131" i="4"/>
  <c r="MJ90" i="4"/>
  <c r="MJ177" i="4"/>
  <c r="MJ46" i="4"/>
  <c r="MJ141" i="4"/>
  <c r="MJ57" i="4"/>
  <c r="MJ127" i="4"/>
  <c r="MJ48" i="4"/>
  <c r="MJ37" i="4"/>
  <c r="MJ36" i="4"/>
  <c r="MJ191" i="4"/>
  <c r="MJ47" i="4"/>
  <c r="MJ87" i="4"/>
  <c r="MJ176" i="4"/>
  <c r="MJ158" i="4"/>
  <c r="MJ86" i="4"/>
  <c r="MJ159" i="4"/>
  <c r="MJ38" i="4"/>
  <c r="MJ164" i="4"/>
  <c r="MJ92" i="4"/>
  <c r="MJ178" i="4"/>
  <c r="MJ195" i="4"/>
  <c r="DN3" i="5"/>
  <c r="DO2" i="5"/>
  <c r="MH5" i="4"/>
  <c r="ML3" i="4"/>
  <c r="MJ171" i="4"/>
  <c r="MJ161" i="4"/>
  <c r="MJ192" i="4"/>
  <c r="MJ165" i="4"/>
  <c r="MJ169" i="4"/>
  <c r="MJ183" i="4"/>
  <c r="MJ156" i="4"/>
  <c r="MJ189" i="4"/>
  <c r="MJ9" i="4"/>
  <c r="MJ185" i="4"/>
  <c r="MJ180" i="4"/>
  <c r="MJ168" i="4"/>
  <c r="MJ155" i="4"/>
  <c r="MJ17" i="4"/>
  <c r="MJ157" i="4"/>
  <c r="MJ170" i="4"/>
  <c r="MJ152" i="4"/>
  <c r="MJ7" i="4"/>
  <c r="MJ39" i="4"/>
  <c r="MJ186" i="4"/>
  <c r="MJ179" i="4"/>
  <c r="MJ6" i="4"/>
  <c r="MJ28" i="4"/>
  <c r="MJ19" i="4"/>
  <c r="MJ184" i="4"/>
  <c r="MJ11" i="4"/>
  <c r="MJ21" i="4"/>
  <c r="MJ148" i="4"/>
  <c r="MJ182" i="4"/>
  <c r="MJ14" i="4"/>
  <c r="MJ173" i="4"/>
  <c r="MJ193" i="4"/>
  <c r="MJ190" i="4"/>
  <c r="MJ194" i="4"/>
  <c r="MJ187" i="4"/>
  <c r="MJ29" i="4"/>
  <c r="MJ151" i="4"/>
  <c r="MJ188" i="4"/>
  <c r="MJ181" i="4"/>
  <c r="MJ147" i="4"/>
  <c r="MJ18" i="4"/>
  <c r="MJ163" i="4"/>
  <c r="MJ8" i="4"/>
  <c r="MJ154" i="4"/>
  <c r="MJ10" i="4"/>
  <c r="MJ20" i="4"/>
  <c r="MJ160" i="4"/>
  <c r="MJ166" i="4"/>
  <c r="MJ22" i="4"/>
  <c r="MJ149" i="4"/>
  <c r="MJ175" i="4"/>
  <c r="MJ153" i="4"/>
  <c r="MJ150" i="4"/>
  <c r="ML199" i="4" l="1"/>
  <c r="ML198" i="4"/>
  <c r="ML79" i="4"/>
  <c r="ML64" i="4"/>
  <c r="ML80" i="4"/>
  <c r="ML71" i="4"/>
  <c r="ML74" i="4"/>
  <c r="ML196" i="4"/>
  <c r="ML197" i="4"/>
  <c r="ML43" i="4"/>
  <c r="ML75" i="4"/>
  <c r="ML25" i="4"/>
  <c r="ML52" i="4"/>
  <c r="ML53" i="4"/>
  <c r="ML54" i="4"/>
  <c r="ML61" i="4"/>
  <c r="ML62" i="4"/>
  <c r="ML45" i="4"/>
  <c r="ML69" i="4"/>
  <c r="ML78" i="4"/>
  <c r="ML77" i="4"/>
  <c r="ML70" i="4"/>
  <c r="ML63" i="4"/>
  <c r="ML34" i="4"/>
  <c r="ML44" i="4"/>
  <c r="ML73" i="4"/>
  <c r="ML59" i="4"/>
  <c r="ML33" i="4"/>
  <c r="ML82" i="4"/>
  <c r="ML51" i="4"/>
  <c r="ML60" i="4"/>
  <c r="ML136" i="4"/>
  <c r="ML32" i="4"/>
  <c r="ML144" i="4"/>
  <c r="ML113" i="4"/>
  <c r="ML42" i="4"/>
  <c r="ML76" i="4"/>
  <c r="ML24" i="4"/>
  <c r="ML84" i="4"/>
  <c r="ML106" i="4"/>
  <c r="ML83" i="4"/>
  <c r="ML65" i="4"/>
  <c r="ML105" i="4"/>
  <c r="ML55" i="4"/>
  <c r="ML94" i="4"/>
  <c r="ML2" i="4"/>
  <c r="ML67" i="4"/>
  <c r="ML97" i="4"/>
  <c r="ML121" i="4"/>
  <c r="ML93" i="4"/>
  <c r="ML145" i="4"/>
  <c r="ML107" i="4"/>
  <c r="ML138" i="4"/>
  <c r="ML142" i="4"/>
  <c r="ML96" i="4"/>
  <c r="ML129" i="4"/>
  <c r="ML85" i="4"/>
  <c r="ML143" i="4"/>
  <c r="ML99" i="4"/>
  <c r="ML123" i="4"/>
  <c r="ML98" i="4"/>
  <c r="ML30" i="4"/>
  <c r="ML41" i="4"/>
  <c r="ML101" i="4"/>
  <c r="ML58" i="4"/>
  <c r="ML15" i="4"/>
  <c r="ML31" i="4"/>
  <c r="ML100" i="4"/>
  <c r="ML140" i="4"/>
  <c r="ML128" i="4"/>
  <c r="ML118" i="4"/>
  <c r="ML135" i="4"/>
  <c r="ML95" i="4"/>
  <c r="ML50" i="4"/>
  <c r="ML40" i="4"/>
  <c r="ML139" i="4"/>
  <c r="ML122" i="4"/>
  <c r="ML104" i="4"/>
  <c r="ML111" i="4"/>
  <c r="ML133" i="4"/>
  <c r="ML132" i="4"/>
  <c r="ML130" i="4"/>
  <c r="ML134" i="4"/>
  <c r="ML116" i="4"/>
  <c r="ML68" i="4"/>
  <c r="ML26" i="4"/>
  <c r="ML23" i="4"/>
  <c r="ML115" i="4"/>
  <c r="ML117" i="4"/>
  <c r="ML35" i="4"/>
  <c r="ML27" i="4"/>
  <c r="ML125" i="4"/>
  <c r="ML137" i="4"/>
  <c r="ML124" i="4"/>
  <c r="ML108" i="4"/>
  <c r="ML172" i="4"/>
  <c r="ML174" i="4"/>
  <c r="ML81" i="4"/>
  <c r="ML162" i="4"/>
  <c r="ML88" i="4"/>
  <c r="ML16" i="4"/>
  <c r="ML13" i="4"/>
  <c r="ML126" i="4"/>
  <c r="ML146" i="4"/>
  <c r="ML103" i="4"/>
  <c r="ML89" i="4"/>
  <c r="ML127" i="4"/>
  <c r="ML109" i="4"/>
  <c r="ML91" i="4"/>
  <c r="ML12" i="4"/>
  <c r="ML114" i="4"/>
  <c r="ML49" i="4"/>
  <c r="ML90" i="4"/>
  <c r="ML110" i="4"/>
  <c r="ML102" i="4"/>
  <c r="ML120" i="4"/>
  <c r="ML66" i="4"/>
  <c r="ML131" i="4"/>
  <c r="ML72" i="4"/>
  <c r="ML56" i="4"/>
  <c r="ML167" i="4"/>
  <c r="ML112" i="4"/>
  <c r="ML141" i="4"/>
  <c r="ML92" i="4"/>
  <c r="ML57" i="4"/>
  <c r="ML176" i="4"/>
  <c r="ML158" i="4"/>
  <c r="ML159" i="4"/>
  <c r="ML38" i="4"/>
  <c r="ML87" i="4"/>
  <c r="ML177" i="4"/>
  <c r="ML36" i="4"/>
  <c r="ML178" i="4"/>
  <c r="ML119" i="4"/>
  <c r="ML37" i="4"/>
  <c r="ML46" i="4"/>
  <c r="ML47" i="4"/>
  <c r="ML86" i="4"/>
  <c r="ML48" i="4"/>
  <c r="ML195" i="4"/>
  <c r="ML191" i="4"/>
  <c r="ML164" i="4"/>
  <c r="DO3" i="5"/>
  <c r="DP2" i="5"/>
  <c r="MN3" i="4"/>
  <c r="ML6" i="4"/>
  <c r="ML187" i="4"/>
  <c r="ML192" i="4"/>
  <c r="ML165" i="4"/>
  <c r="ML156" i="4"/>
  <c r="ML189" i="4"/>
  <c r="ML17" i="4"/>
  <c r="ML157" i="4"/>
  <c r="ML183" i="4"/>
  <c r="ML29" i="4"/>
  <c r="ML147" i="4"/>
  <c r="ML190" i="4"/>
  <c r="ML148" i="4"/>
  <c r="ML173" i="4"/>
  <c r="ML161" i="4"/>
  <c r="ML21" i="4"/>
  <c r="ML163" i="4"/>
  <c r="ML10" i="4"/>
  <c r="ML166" i="4"/>
  <c r="ML19" i="4"/>
  <c r="ML151" i="4"/>
  <c r="ML155" i="4"/>
  <c r="ML184" i="4"/>
  <c r="ML186" i="4"/>
  <c r="ML193" i="4"/>
  <c r="ML169" i="4"/>
  <c r="ML182" i="4"/>
  <c r="ML175" i="4"/>
  <c r="ML11" i="4"/>
  <c r="ML150" i="4"/>
  <c r="ML160" i="4"/>
  <c r="ML170" i="4"/>
  <c r="ML39" i="4"/>
  <c r="ML9" i="4"/>
  <c r="ML168" i="4"/>
  <c r="ML149" i="4"/>
  <c r="ML22" i="4"/>
  <c r="ML14" i="4"/>
  <c r="ML8" i="4"/>
  <c r="ML179" i="4"/>
  <c r="ML180" i="4"/>
  <c r="ML194" i="4"/>
  <c r="ML20" i="4"/>
  <c r="ML171" i="4"/>
  <c r="ML188" i="4"/>
  <c r="ML154" i="4"/>
  <c r="ML153" i="4"/>
  <c r="ML28" i="4"/>
  <c r="ML18" i="4"/>
  <c r="ML181" i="4"/>
  <c r="ML7" i="4"/>
  <c r="ML152" i="4"/>
  <c r="ML185" i="4"/>
  <c r="MJ5" i="4"/>
  <c r="MN199" i="4" l="1"/>
  <c r="MN198" i="4"/>
  <c r="MN79" i="4"/>
  <c r="MN64" i="4"/>
  <c r="MN71" i="4"/>
  <c r="MN80" i="4"/>
  <c r="MN74" i="4"/>
  <c r="MN196" i="4"/>
  <c r="MN197" i="4"/>
  <c r="MN25" i="4"/>
  <c r="MN43" i="4"/>
  <c r="MN75" i="4"/>
  <c r="MN53" i="4"/>
  <c r="MN52" i="4"/>
  <c r="MN54" i="4"/>
  <c r="MN78" i="4"/>
  <c r="MN45" i="4"/>
  <c r="MN62" i="4"/>
  <c r="MN63" i="4"/>
  <c r="MN34" i="4"/>
  <c r="MN70" i="4"/>
  <c r="MN73" i="4"/>
  <c r="MN61" i="4"/>
  <c r="MN69" i="4"/>
  <c r="MN44" i="4"/>
  <c r="MN77" i="4"/>
  <c r="MN33" i="4"/>
  <c r="MN60" i="4"/>
  <c r="MN59" i="4"/>
  <c r="MN51" i="4"/>
  <c r="MN42" i="4"/>
  <c r="MN32" i="4"/>
  <c r="MN24" i="4"/>
  <c r="MN84" i="4"/>
  <c r="MN106" i="4"/>
  <c r="MN105" i="4"/>
  <c r="MN65" i="4"/>
  <c r="MN55" i="4"/>
  <c r="MN82" i="4"/>
  <c r="MN83" i="4"/>
  <c r="MN136" i="4"/>
  <c r="MN76" i="4"/>
  <c r="MN94" i="4"/>
  <c r="MN144" i="4"/>
  <c r="MN113" i="4"/>
  <c r="MN2" i="4"/>
  <c r="MN138" i="4"/>
  <c r="MN67" i="4"/>
  <c r="MN121" i="4"/>
  <c r="MN93" i="4"/>
  <c r="MN145" i="4"/>
  <c r="MN97" i="4"/>
  <c r="MN107" i="4"/>
  <c r="MN96" i="4"/>
  <c r="MN142" i="4"/>
  <c r="MN123" i="4"/>
  <c r="MN85" i="4"/>
  <c r="MN129" i="4"/>
  <c r="MN99" i="4"/>
  <c r="MN98" i="4"/>
  <c r="MN143" i="4"/>
  <c r="MN41" i="4"/>
  <c r="MN30" i="4"/>
  <c r="MN31" i="4"/>
  <c r="MN15" i="4"/>
  <c r="MN128" i="4"/>
  <c r="MN101" i="4"/>
  <c r="MN40" i="4"/>
  <c r="MN58" i="4"/>
  <c r="MN104" i="4"/>
  <c r="MN140" i="4"/>
  <c r="MN135" i="4"/>
  <c r="MN100" i="4"/>
  <c r="MN134" i="4"/>
  <c r="MN118" i="4"/>
  <c r="MN95" i="4"/>
  <c r="MN50" i="4"/>
  <c r="MN23" i="4"/>
  <c r="MN139" i="4"/>
  <c r="MN111" i="4"/>
  <c r="MN122" i="4"/>
  <c r="MN130" i="4"/>
  <c r="MN115" i="4"/>
  <c r="MN137" i="4"/>
  <c r="MN35" i="4"/>
  <c r="MN16" i="4"/>
  <c r="MN117" i="4"/>
  <c r="MN116" i="4"/>
  <c r="MN125" i="4"/>
  <c r="MN26" i="4"/>
  <c r="MN133" i="4"/>
  <c r="MN27" i="4"/>
  <c r="MN174" i="4"/>
  <c r="MN146" i="4"/>
  <c r="MN103" i="4"/>
  <c r="MN72" i="4"/>
  <c r="MN124" i="4"/>
  <c r="MN108" i="4"/>
  <c r="MN114" i="4"/>
  <c r="MN172" i="4"/>
  <c r="MN162" i="4"/>
  <c r="MN81" i="4"/>
  <c r="MN89" i="4"/>
  <c r="MN68" i="4"/>
  <c r="MN110" i="4"/>
  <c r="MN49" i="4"/>
  <c r="MN56" i="4"/>
  <c r="MN127" i="4"/>
  <c r="MN167" i="4"/>
  <c r="MN132" i="4"/>
  <c r="MN12" i="4"/>
  <c r="MN120" i="4"/>
  <c r="MN91" i="4"/>
  <c r="MN141" i="4"/>
  <c r="MN131" i="4"/>
  <c r="MN119" i="4"/>
  <c r="MN90" i="4"/>
  <c r="MN66" i="4"/>
  <c r="MN87" i="4"/>
  <c r="MN92" i="4"/>
  <c r="MN88" i="4"/>
  <c r="MN159" i="4"/>
  <c r="MN109" i="4"/>
  <c r="MN158" i="4"/>
  <c r="MN178" i="4"/>
  <c r="MN102" i="4"/>
  <c r="MN112" i="4"/>
  <c r="MN177" i="4"/>
  <c r="MN47" i="4"/>
  <c r="MN36" i="4"/>
  <c r="MN176" i="4"/>
  <c r="MN38" i="4"/>
  <c r="MN195" i="4"/>
  <c r="MN164" i="4"/>
  <c r="MN57" i="4"/>
  <c r="MN126" i="4"/>
  <c r="MN86" i="4"/>
  <c r="MN37" i="4"/>
  <c r="MN13" i="4"/>
  <c r="MN46" i="4"/>
  <c r="MN48" i="4"/>
  <c r="MN191" i="4"/>
  <c r="DP3" i="5"/>
  <c r="DQ2" i="5"/>
  <c r="ML5" i="4"/>
  <c r="MP3" i="4"/>
  <c r="MN17" i="4"/>
  <c r="MN166" i="4"/>
  <c r="MN189" i="4"/>
  <c r="MN6" i="4"/>
  <c r="MN147" i="4"/>
  <c r="MN157" i="4"/>
  <c r="MN168" i="4"/>
  <c r="MN149" i="4"/>
  <c r="MN150" i="4"/>
  <c r="MN183" i="4"/>
  <c r="MN187" i="4"/>
  <c r="MN155" i="4"/>
  <c r="MN186" i="4"/>
  <c r="MN180" i="4"/>
  <c r="MN7" i="4"/>
  <c r="MN11" i="4"/>
  <c r="MN194" i="4"/>
  <c r="MN184" i="4"/>
  <c r="MN192" i="4"/>
  <c r="MN181" i="4"/>
  <c r="MN182" i="4"/>
  <c r="MN190" i="4"/>
  <c r="MN10" i="4"/>
  <c r="MN20" i="4"/>
  <c r="MN163" i="4"/>
  <c r="MN169" i="4"/>
  <c r="MN39" i="4"/>
  <c r="MN21" i="4"/>
  <c r="MN18" i="4"/>
  <c r="MN22" i="4"/>
  <c r="MN148" i="4"/>
  <c r="MN154" i="4"/>
  <c r="MN175" i="4"/>
  <c r="MN19" i="4"/>
  <c r="MN193" i="4"/>
  <c r="MN156" i="4"/>
  <c r="MN179" i="4"/>
  <c r="MN171" i="4"/>
  <c r="MN165" i="4"/>
  <c r="MN9" i="4"/>
  <c r="MN28" i="4"/>
  <c r="MN14" i="4"/>
  <c r="MN29" i="4"/>
  <c r="MN160" i="4"/>
  <c r="MN188" i="4"/>
  <c r="MN152" i="4"/>
  <c r="MN173" i="4"/>
  <c r="MN185" i="4"/>
  <c r="MN153" i="4"/>
  <c r="MN8" i="4"/>
  <c r="MN151" i="4"/>
  <c r="MN170" i="4"/>
  <c r="MN161" i="4"/>
  <c r="MP199" i="4" l="1"/>
  <c r="MP198" i="4"/>
  <c r="MP74" i="4"/>
  <c r="MP79" i="4"/>
  <c r="MP71" i="4"/>
  <c r="MP64" i="4"/>
  <c r="MP80" i="4"/>
  <c r="MP196" i="4"/>
  <c r="MP197" i="4"/>
  <c r="MP25" i="4"/>
  <c r="MP43" i="4"/>
  <c r="MP75" i="4"/>
  <c r="MP53" i="4"/>
  <c r="MP52" i="4"/>
  <c r="MP54" i="4"/>
  <c r="MP78" i="4"/>
  <c r="MP62" i="4"/>
  <c r="MP77" i="4"/>
  <c r="MP61" i="4"/>
  <c r="MP69" i="4"/>
  <c r="MP73" i="4"/>
  <c r="MP70" i="4"/>
  <c r="MP34" i="4"/>
  <c r="MP45" i="4"/>
  <c r="MP63" i="4"/>
  <c r="MP44" i="4"/>
  <c r="MP51" i="4"/>
  <c r="MP42" i="4"/>
  <c r="MP59" i="4"/>
  <c r="MP82" i="4"/>
  <c r="MP55" i="4"/>
  <c r="MP65" i="4"/>
  <c r="MP83" i="4"/>
  <c r="MP24" i="4"/>
  <c r="MP32" i="4"/>
  <c r="MP84" i="4"/>
  <c r="MP144" i="4"/>
  <c r="MP33" i="4"/>
  <c r="MP113" i="4"/>
  <c r="MP136" i="4"/>
  <c r="MP76" i="4"/>
  <c r="MP105" i="4"/>
  <c r="MP106" i="4"/>
  <c r="MP94" i="4"/>
  <c r="MP60" i="4"/>
  <c r="MP2" i="4"/>
  <c r="MP138" i="4"/>
  <c r="MP67" i="4"/>
  <c r="MP93" i="4"/>
  <c r="MP107" i="4"/>
  <c r="MP142" i="4"/>
  <c r="MP145" i="4"/>
  <c r="MP97" i="4"/>
  <c r="MP85" i="4"/>
  <c r="MP121" i="4"/>
  <c r="MP129" i="4"/>
  <c r="MP99" i="4"/>
  <c r="MP143" i="4"/>
  <c r="MP123" i="4"/>
  <c r="MP98" i="4"/>
  <c r="MP101" i="4"/>
  <c r="MP15" i="4"/>
  <c r="MP58" i="4"/>
  <c r="MP41" i="4"/>
  <c r="MP30" i="4"/>
  <c r="MP100" i="4"/>
  <c r="MP96" i="4"/>
  <c r="MP31" i="4"/>
  <c r="MP128" i="4"/>
  <c r="MP104" i="4"/>
  <c r="MP135" i="4"/>
  <c r="MP140" i="4"/>
  <c r="MP134" i="4"/>
  <c r="MP40" i="4"/>
  <c r="MP95" i="4"/>
  <c r="MP130" i="4"/>
  <c r="MP118" i="4"/>
  <c r="MP139" i="4"/>
  <c r="MP115" i="4"/>
  <c r="MP50" i="4"/>
  <c r="MP23" i="4"/>
  <c r="MP111" i="4"/>
  <c r="MP122" i="4"/>
  <c r="MP125" i="4"/>
  <c r="MP133" i="4"/>
  <c r="MP16" i="4"/>
  <c r="MP68" i="4"/>
  <c r="MP26" i="4"/>
  <c r="MP132" i="4"/>
  <c r="MP116" i="4"/>
  <c r="MP35" i="4"/>
  <c r="MP174" i="4"/>
  <c r="MP137" i="4"/>
  <c r="MP117" i="4"/>
  <c r="MP103" i="4"/>
  <c r="MP81" i="4"/>
  <c r="MP108" i="4"/>
  <c r="MP27" i="4"/>
  <c r="MP146" i="4"/>
  <c r="MP124" i="4"/>
  <c r="MP72" i="4"/>
  <c r="MP162" i="4"/>
  <c r="MP49" i="4"/>
  <c r="MP127" i="4"/>
  <c r="MP167" i="4"/>
  <c r="MP56" i="4"/>
  <c r="MP120" i="4"/>
  <c r="MP110" i="4"/>
  <c r="MP114" i="4"/>
  <c r="MP13" i="4"/>
  <c r="MP88" i="4"/>
  <c r="MP126" i="4"/>
  <c r="MP12" i="4"/>
  <c r="MP141" i="4"/>
  <c r="MP109" i="4"/>
  <c r="MP90" i="4"/>
  <c r="MP112" i="4"/>
  <c r="MP91" i="4"/>
  <c r="MP119" i="4"/>
  <c r="MP131" i="4"/>
  <c r="MP172" i="4"/>
  <c r="MP89" i="4"/>
  <c r="MP159" i="4"/>
  <c r="MP87" i="4"/>
  <c r="MP92" i="4"/>
  <c r="MP102" i="4"/>
  <c r="MP176" i="4"/>
  <c r="MP46" i="4"/>
  <c r="MP164" i="4"/>
  <c r="MP66" i="4"/>
  <c r="MP36" i="4"/>
  <c r="MP86" i="4"/>
  <c r="MP191" i="4"/>
  <c r="MP177" i="4"/>
  <c r="MP38" i="4"/>
  <c r="MP178" i="4"/>
  <c r="MP57" i="4"/>
  <c r="MP158" i="4"/>
  <c r="MP37" i="4"/>
  <c r="MP48" i="4"/>
  <c r="MP47" i="4"/>
  <c r="MP195" i="4"/>
  <c r="DQ3" i="5"/>
  <c r="DR2" i="5"/>
  <c r="MN5" i="4"/>
  <c r="MR3" i="4"/>
  <c r="MP173" i="4"/>
  <c r="MP189" i="4"/>
  <c r="MP184" i="4"/>
  <c r="MP183" i="4"/>
  <c r="MP185" i="4"/>
  <c r="MP39" i="4"/>
  <c r="MP188" i="4"/>
  <c r="MP19" i="4"/>
  <c r="MP165" i="4"/>
  <c r="MP187" i="4"/>
  <c r="MP148" i="4"/>
  <c r="MP149" i="4"/>
  <c r="MP147" i="4"/>
  <c r="MP10" i="4"/>
  <c r="MP8" i="4"/>
  <c r="MP7" i="4"/>
  <c r="MP179" i="4"/>
  <c r="MP155" i="4"/>
  <c r="MP29" i="4"/>
  <c r="MP11" i="4"/>
  <c r="MP171" i="4"/>
  <c r="MP160" i="4"/>
  <c r="MP156" i="4"/>
  <c r="MP14" i="4"/>
  <c r="MP17" i="4"/>
  <c r="MP153" i="4"/>
  <c r="MP194" i="4"/>
  <c r="MP154" i="4"/>
  <c r="MP180" i="4"/>
  <c r="MP161" i="4"/>
  <c r="MP192" i="4"/>
  <c r="MP163" i="4"/>
  <c r="MP6" i="4"/>
  <c r="MP175" i="4"/>
  <c r="MP193" i="4"/>
  <c r="MP169" i="4"/>
  <c r="MP20" i="4"/>
  <c r="MP9" i="4"/>
  <c r="MP18" i="4"/>
  <c r="MP28" i="4"/>
  <c r="MP170" i="4"/>
  <c r="MP186" i="4"/>
  <c r="MP157" i="4"/>
  <c r="MP168" i="4"/>
  <c r="MP152" i="4"/>
  <c r="MP181" i="4"/>
  <c r="MP22" i="4"/>
  <c r="MP151" i="4"/>
  <c r="MP150" i="4"/>
  <c r="MP190" i="4"/>
  <c r="MP21" i="4"/>
  <c r="MP182" i="4"/>
  <c r="MP166" i="4"/>
  <c r="MR199" i="4" l="1"/>
  <c r="MR198" i="4"/>
  <c r="MR74" i="4"/>
  <c r="MR79" i="4"/>
  <c r="MR71" i="4"/>
  <c r="MR64" i="4"/>
  <c r="MR80" i="4"/>
  <c r="MR196" i="4"/>
  <c r="MR197" i="4"/>
  <c r="MR25" i="4"/>
  <c r="MR43" i="4"/>
  <c r="MR75" i="4"/>
  <c r="MR52" i="4"/>
  <c r="MR53" i="4"/>
  <c r="MR54" i="4"/>
  <c r="MR61" i="4"/>
  <c r="MR78" i="4"/>
  <c r="MR62" i="4"/>
  <c r="MR45" i="4"/>
  <c r="MR69" i="4"/>
  <c r="MR70" i="4"/>
  <c r="MR34" i="4"/>
  <c r="MR73" i="4"/>
  <c r="MR77" i="4"/>
  <c r="MR44" i="4"/>
  <c r="MR63" i="4"/>
  <c r="MR59" i="4"/>
  <c r="MR60" i="4"/>
  <c r="MR42" i="4"/>
  <c r="MR82" i="4"/>
  <c r="MR55" i="4"/>
  <c r="MR33" i="4"/>
  <c r="MR32" i="4"/>
  <c r="MR24" i="4"/>
  <c r="MR84" i="4"/>
  <c r="MR51" i="4"/>
  <c r="MR106" i="4"/>
  <c r="MR144" i="4"/>
  <c r="MR83" i="4"/>
  <c r="MR113" i="4"/>
  <c r="MR136" i="4"/>
  <c r="MR76" i="4"/>
  <c r="MR94" i="4"/>
  <c r="MR65" i="4"/>
  <c r="MR105" i="4"/>
  <c r="MR2" i="4"/>
  <c r="MR93" i="4"/>
  <c r="MR67" i="4"/>
  <c r="MR138" i="4"/>
  <c r="MR107" i="4"/>
  <c r="MR121" i="4"/>
  <c r="MR97" i="4"/>
  <c r="MR142" i="4"/>
  <c r="MR145" i="4"/>
  <c r="MR96" i="4"/>
  <c r="MR129" i="4"/>
  <c r="MR143" i="4"/>
  <c r="MR123" i="4"/>
  <c r="MR85" i="4"/>
  <c r="MR99" i="4"/>
  <c r="MR30" i="4"/>
  <c r="MR100" i="4"/>
  <c r="MR58" i="4"/>
  <c r="MR41" i="4"/>
  <c r="MR98" i="4"/>
  <c r="MR101" i="4"/>
  <c r="MR15" i="4"/>
  <c r="MR134" i="4"/>
  <c r="MR130" i="4"/>
  <c r="MR95" i="4"/>
  <c r="MR31" i="4"/>
  <c r="MR128" i="4"/>
  <c r="MR104" i="4"/>
  <c r="MR118" i="4"/>
  <c r="MR140" i="4"/>
  <c r="MR135" i="4"/>
  <c r="MR50" i="4"/>
  <c r="MR23" i="4"/>
  <c r="MR139" i="4"/>
  <c r="MR137" i="4"/>
  <c r="MR132" i="4"/>
  <c r="MR115" i="4"/>
  <c r="MR111" i="4"/>
  <c r="MR122" i="4"/>
  <c r="MR26" i="4"/>
  <c r="MR68" i="4"/>
  <c r="MR40" i="4"/>
  <c r="MR16" i="4"/>
  <c r="MR116" i="4"/>
  <c r="MR27" i="4"/>
  <c r="MR133" i="4"/>
  <c r="MR172" i="4"/>
  <c r="MR114" i="4"/>
  <c r="MR12" i="4"/>
  <c r="MR174" i="4"/>
  <c r="MR103" i="4"/>
  <c r="MR72" i="4"/>
  <c r="MR110" i="4"/>
  <c r="MR125" i="4"/>
  <c r="MR162" i="4"/>
  <c r="MR108" i="4"/>
  <c r="MR35" i="4"/>
  <c r="MR117" i="4"/>
  <c r="MR126" i="4"/>
  <c r="MR167" i="4"/>
  <c r="MR102" i="4"/>
  <c r="MR56" i="4"/>
  <c r="MR120" i="4"/>
  <c r="MR124" i="4"/>
  <c r="MR13" i="4"/>
  <c r="MR90" i="4"/>
  <c r="MR146" i="4"/>
  <c r="MR89" i="4"/>
  <c r="MR127" i="4"/>
  <c r="MR141" i="4"/>
  <c r="MR112" i="4"/>
  <c r="MR91" i="4"/>
  <c r="MR81" i="4"/>
  <c r="MR131" i="4"/>
  <c r="MR36" i="4"/>
  <c r="MR86" i="4"/>
  <c r="MR88" i="4"/>
  <c r="MR119" i="4"/>
  <c r="MR66" i="4"/>
  <c r="MR177" i="4"/>
  <c r="MR49" i="4"/>
  <c r="MR109" i="4"/>
  <c r="MR57" i="4"/>
  <c r="MR178" i="4"/>
  <c r="MR92" i="4"/>
  <c r="MR48" i="4"/>
  <c r="MR87" i="4"/>
  <c r="MR46" i="4"/>
  <c r="MR47" i="4"/>
  <c r="MR176" i="4"/>
  <c r="MR37" i="4"/>
  <c r="MR158" i="4"/>
  <c r="MR38" i="4"/>
  <c r="MR159" i="4"/>
  <c r="MR164" i="4"/>
  <c r="MR195" i="4"/>
  <c r="MR191" i="4"/>
  <c r="DR3" i="5"/>
  <c r="DS2" i="5"/>
  <c r="MP5" i="4"/>
  <c r="MT3" i="4"/>
  <c r="MR39" i="4"/>
  <c r="MR163" i="4"/>
  <c r="MR171" i="4"/>
  <c r="MR190" i="4"/>
  <c r="MR184" i="4"/>
  <c r="MR186" i="4"/>
  <c r="MR18" i="4"/>
  <c r="MR173" i="4"/>
  <c r="MR183" i="4"/>
  <c r="MR185" i="4"/>
  <c r="MR11" i="4"/>
  <c r="MR147" i="4"/>
  <c r="MR170" i="4"/>
  <c r="MR17" i="4"/>
  <c r="MR157" i="4"/>
  <c r="MR152" i="4"/>
  <c r="MR21" i="4"/>
  <c r="MR9" i="4"/>
  <c r="MR194" i="4"/>
  <c r="MR7" i="4"/>
  <c r="MR182" i="4"/>
  <c r="MR154" i="4"/>
  <c r="MR193" i="4"/>
  <c r="MR19" i="4"/>
  <c r="MR189" i="4"/>
  <c r="MR153" i="4"/>
  <c r="MR156" i="4"/>
  <c r="MR181" i="4"/>
  <c r="MR161" i="4"/>
  <c r="MR6" i="4"/>
  <c r="MR175" i="4"/>
  <c r="MR188" i="4"/>
  <c r="MR22" i="4"/>
  <c r="MR28" i="4"/>
  <c r="MR10" i="4"/>
  <c r="MR165" i="4"/>
  <c r="MR150" i="4"/>
  <c r="MR151" i="4"/>
  <c r="MR29" i="4"/>
  <c r="MR166" i="4"/>
  <c r="MR160" i="4"/>
  <c r="MR168" i="4"/>
  <c r="MR148" i="4"/>
  <c r="MR8" i="4"/>
  <c r="MR180" i="4"/>
  <c r="MR149" i="4"/>
  <c r="MR169" i="4"/>
  <c r="MR14" i="4"/>
  <c r="MR179" i="4"/>
  <c r="MR20" i="4"/>
  <c r="MR155" i="4"/>
  <c r="MR187" i="4"/>
  <c r="MR192" i="4"/>
  <c r="MT199" i="4" l="1"/>
  <c r="MT198" i="4"/>
  <c r="MT74" i="4"/>
  <c r="MT79" i="4"/>
  <c r="MT71" i="4"/>
  <c r="MT64" i="4"/>
  <c r="MT80" i="4"/>
  <c r="MT196" i="4"/>
  <c r="MT197" i="4"/>
  <c r="MT25" i="4"/>
  <c r="MT75" i="4"/>
  <c r="MT43" i="4"/>
  <c r="MT54" i="4"/>
  <c r="MT53" i="4"/>
  <c r="MT62" i="4"/>
  <c r="MT52" i="4"/>
  <c r="MT78" i="4"/>
  <c r="MT45" i="4"/>
  <c r="MT77" i="4"/>
  <c r="MT34" i="4"/>
  <c r="MT69" i="4"/>
  <c r="MT61" i="4"/>
  <c r="MT63" i="4"/>
  <c r="MT44" i="4"/>
  <c r="MT70" i="4"/>
  <c r="MT73" i="4"/>
  <c r="MT59" i="4"/>
  <c r="MT60" i="4"/>
  <c r="MT51" i="4"/>
  <c r="MT42" i="4"/>
  <c r="MT65" i="4"/>
  <c r="MT113" i="4"/>
  <c r="MT32" i="4"/>
  <c r="MT76" i="4"/>
  <c r="MT82" i="4"/>
  <c r="MT105" i="4"/>
  <c r="MT24" i="4"/>
  <c r="MT106" i="4"/>
  <c r="MT33" i="4"/>
  <c r="MT94" i="4"/>
  <c r="MT136" i="4"/>
  <c r="MT84" i="4"/>
  <c r="MT55" i="4"/>
  <c r="MT83" i="4"/>
  <c r="MT144" i="4"/>
  <c r="MT2" i="4"/>
  <c r="MT138" i="4"/>
  <c r="MT93" i="4"/>
  <c r="MT67" i="4"/>
  <c r="MT121" i="4"/>
  <c r="MT145" i="4"/>
  <c r="MT97" i="4"/>
  <c r="MT123" i="4"/>
  <c r="MT107" i="4"/>
  <c r="MT96" i="4"/>
  <c r="MT142" i="4"/>
  <c r="MT85" i="4"/>
  <c r="MT129" i="4"/>
  <c r="MT99" i="4"/>
  <c r="MT143" i="4"/>
  <c r="MT98" i="4"/>
  <c r="MT41" i="4"/>
  <c r="MT15" i="4"/>
  <c r="MT31" i="4"/>
  <c r="MT101" i="4"/>
  <c r="MT140" i="4"/>
  <c r="MT128" i="4"/>
  <c r="MT58" i="4"/>
  <c r="MT40" i="4"/>
  <c r="MT135" i="4"/>
  <c r="MT30" i="4"/>
  <c r="MT130" i="4"/>
  <c r="MT50" i="4"/>
  <c r="MT118" i="4"/>
  <c r="MT100" i="4"/>
  <c r="MT139" i="4"/>
  <c r="MT104" i="4"/>
  <c r="MT95" i="4"/>
  <c r="MT133" i="4"/>
  <c r="MT23" i="4"/>
  <c r="MT122" i="4"/>
  <c r="MT115" i="4"/>
  <c r="MT134" i="4"/>
  <c r="MT132" i="4"/>
  <c r="MT137" i="4"/>
  <c r="MT111" i="4"/>
  <c r="MT117" i="4"/>
  <c r="MT116" i="4"/>
  <c r="MT125" i="4"/>
  <c r="MT35" i="4"/>
  <c r="MT110" i="4"/>
  <c r="MT124" i="4"/>
  <c r="MT16" i="4"/>
  <c r="MT72" i="4"/>
  <c r="MT27" i="4"/>
  <c r="MT174" i="4"/>
  <c r="MT103" i="4"/>
  <c r="MT68" i="4"/>
  <c r="MT81" i="4"/>
  <c r="MT162" i="4"/>
  <c r="MT108" i="4"/>
  <c r="MT12" i="4"/>
  <c r="MT146" i="4"/>
  <c r="MT172" i="4"/>
  <c r="MT127" i="4"/>
  <c r="MT56" i="4"/>
  <c r="MT126" i="4"/>
  <c r="MT89" i="4"/>
  <c r="MT13" i="4"/>
  <c r="MT114" i="4"/>
  <c r="MT102" i="4"/>
  <c r="MT88" i="4"/>
  <c r="MT167" i="4"/>
  <c r="MT109" i="4"/>
  <c r="MT49" i="4"/>
  <c r="MT120" i="4"/>
  <c r="MT141" i="4"/>
  <c r="MT131" i="4"/>
  <c r="MT119" i="4"/>
  <c r="MT112" i="4"/>
  <c r="MT91" i="4"/>
  <c r="MT90" i="4"/>
  <c r="MT26" i="4"/>
  <c r="MT92" i="4"/>
  <c r="MT66" i="4"/>
  <c r="MT57" i="4"/>
  <c r="MT87" i="4"/>
  <c r="MT86" i="4"/>
  <c r="MT158" i="4"/>
  <c r="MT176" i="4"/>
  <c r="MT36" i="4"/>
  <c r="MT159" i="4"/>
  <c r="MT46" i="4"/>
  <c r="MT195" i="4"/>
  <c r="MT38" i="4"/>
  <c r="MT37" i="4"/>
  <c r="MT164" i="4"/>
  <c r="MT177" i="4"/>
  <c r="MT178" i="4"/>
  <c r="MT47" i="4"/>
  <c r="MT48" i="4"/>
  <c r="MT191" i="4"/>
  <c r="DS3" i="5"/>
  <c r="DT2" i="5"/>
  <c r="MR5" i="4"/>
  <c r="MV3" i="4"/>
  <c r="MT184" i="4"/>
  <c r="MT189" i="4"/>
  <c r="MT171" i="4"/>
  <c r="MT149" i="4"/>
  <c r="MT160" i="4"/>
  <c r="MT185" i="4"/>
  <c r="MT190" i="4"/>
  <c r="MT186" i="4"/>
  <c r="MT173" i="4"/>
  <c r="MT20" i="4"/>
  <c r="MT19" i="4"/>
  <c r="MT163" i="4"/>
  <c r="MT29" i="4"/>
  <c r="MT187" i="4"/>
  <c r="MT183" i="4"/>
  <c r="MT188" i="4"/>
  <c r="MT151" i="4"/>
  <c r="MT180" i="4"/>
  <c r="MT18" i="4"/>
  <c r="MT161" i="4"/>
  <c r="MT192" i="4"/>
  <c r="MT147" i="4"/>
  <c r="MT170" i="4"/>
  <c r="MT182" i="4"/>
  <c r="MT17" i="4"/>
  <c r="MT148" i="4"/>
  <c r="MT10" i="4"/>
  <c r="MT14" i="4"/>
  <c r="MT152" i="4"/>
  <c r="MT9" i="4"/>
  <c r="MT22" i="4"/>
  <c r="MT166" i="4"/>
  <c r="MT155" i="4"/>
  <c r="MT165" i="4"/>
  <c r="MT194" i="4"/>
  <c r="MT157" i="4"/>
  <c r="MT156" i="4"/>
  <c r="MT150" i="4"/>
  <c r="MT28" i="4"/>
  <c r="MT175" i="4"/>
  <c r="MT153" i="4"/>
  <c r="MT39" i="4"/>
  <c r="MT7" i="4"/>
  <c r="MT11" i="4"/>
  <c r="MT154" i="4"/>
  <c r="MT168" i="4"/>
  <c r="MT181" i="4"/>
  <c r="MT8" i="4"/>
  <c r="MT21" i="4"/>
  <c r="MT179" i="4"/>
  <c r="MT169" i="4"/>
  <c r="MT193" i="4"/>
  <c r="MT6" i="4"/>
  <c r="MV199" i="4" l="1"/>
  <c r="MV198" i="4"/>
  <c r="MV71" i="4"/>
  <c r="MV74" i="4"/>
  <c r="MV79" i="4"/>
  <c r="MV64" i="4"/>
  <c r="MV80" i="4"/>
  <c r="MV197" i="4"/>
  <c r="MV196" i="4"/>
  <c r="MV25" i="4"/>
  <c r="MV43" i="4"/>
  <c r="MV75" i="4"/>
  <c r="MV54" i="4"/>
  <c r="MV52" i="4"/>
  <c r="MV45" i="4"/>
  <c r="MV62" i="4"/>
  <c r="MV53" i="4"/>
  <c r="MV61" i="4"/>
  <c r="MV78" i="4"/>
  <c r="MV34" i="4"/>
  <c r="MV69" i="4"/>
  <c r="MV73" i="4"/>
  <c r="MV70" i="4"/>
  <c r="MV77" i="4"/>
  <c r="MV44" i="4"/>
  <c r="MV63" i="4"/>
  <c r="MV51" i="4"/>
  <c r="MV42" i="4"/>
  <c r="MV82" i="4"/>
  <c r="MV59" i="4"/>
  <c r="MV83" i="4"/>
  <c r="MV32" i="4"/>
  <c r="MV60" i="4"/>
  <c r="MV76" i="4"/>
  <c r="MV33" i="4"/>
  <c r="MV84" i="4"/>
  <c r="MV65" i="4"/>
  <c r="MV105" i="4"/>
  <c r="MV144" i="4"/>
  <c r="MV55" i="4"/>
  <c r="MV24" i="4"/>
  <c r="MV136" i="4"/>
  <c r="MV106" i="4"/>
  <c r="MV113" i="4"/>
  <c r="MV94" i="4"/>
  <c r="MV2" i="4"/>
  <c r="MV93" i="4"/>
  <c r="MV138" i="4"/>
  <c r="MV67" i="4"/>
  <c r="MV145" i="4"/>
  <c r="MV121" i="4"/>
  <c r="MV142" i="4"/>
  <c r="MV97" i="4"/>
  <c r="MV96" i="4"/>
  <c r="MV85" i="4"/>
  <c r="MV107" i="4"/>
  <c r="MV129" i="4"/>
  <c r="MV143" i="4"/>
  <c r="MV99" i="4"/>
  <c r="MV123" i="4"/>
  <c r="MV101" i="4"/>
  <c r="MV41" i="4"/>
  <c r="MV31" i="4"/>
  <c r="MV98" i="4"/>
  <c r="MV15" i="4"/>
  <c r="MV58" i="4"/>
  <c r="MV134" i="4"/>
  <c r="MV30" i="4"/>
  <c r="MV104" i="4"/>
  <c r="MV40" i="4"/>
  <c r="MV128" i="4"/>
  <c r="MV140" i="4"/>
  <c r="MV100" i="4"/>
  <c r="MV118" i="4"/>
  <c r="MV135" i="4"/>
  <c r="MV95" i="4"/>
  <c r="MV50" i="4"/>
  <c r="MV139" i="4"/>
  <c r="MV122" i="4"/>
  <c r="MV133" i="4"/>
  <c r="MV130" i="4"/>
  <c r="MV137" i="4"/>
  <c r="MV115" i="4"/>
  <c r="MV111" i="4"/>
  <c r="MV23" i="4"/>
  <c r="MV132" i="4"/>
  <c r="MV116" i="4"/>
  <c r="MV68" i="4"/>
  <c r="MV35" i="4"/>
  <c r="MV16" i="4"/>
  <c r="MV125" i="4"/>
  <c r="MV117" i="4"/>
  <c r="MV27" i="4"/>
  <c r="MV162" i="4"/>
  <c r="MV12" i="4"/>
  <c r="MV72" i="4"/>
  <c r="MV26" i="4"/>
  <c r="MV103" i="4"/>
  <c r="MV81" i="4"/>
  <c r="MV174" i="4"/>
  <c r="MV172" i="4"/>
  <c r="MV124" i="4"/>
  <c r="MV108" i="4"/>
  <c r="MV167" i="4"/>
  <c r="MV88" i="4"/>
  <c r="MV56" i="4"/>
  <c r="MV120" i="4"/>
  <c r="MV114" i="4"/>
  <c r="MV102" i="4"/>
  <c r="MV126" i="4"/>
  <c r="MV127" i="4"/>
  <c r="MV112" i="4"/>
  <c r="MV91" i="4"/>
  <c r="MV131" i="4"/>
  <c r="MV90" i="4"/>
  <c r="MV146" i="4"/>
  <c r="MV110" i="4"/>
  <c r="MV89" i="4"/>
  <c r="MV13" i="4"/>
  <c r="MV49" i="4"/>
  <c r="MV176" i="4"/>
  <c r="MV109" i="4"/>
  <c r="MV57" i="4"/>
  <c r="MV92" i="4"/>
  <c r="MV177" i="4"/>
  <c r="MV158" i="4"/>
  <c r="MV119" i="4"/>
  <c r="MV66" i="4"/>
  <c r="MV159" i="4"/>
  <c r="MV178" i="4"/>
  <c r="MV36" i="4"/>
  <c r="MV86" i="4"/>
  <c r="MV164" i="4"/>
  <c r="MV141" i="4"/>
  <c r="MV195" i="4"/>
  <c r="MV191" i="4"/>
  <c r="MV46" i="4"/>
  <c r="MV87" i="4"/>
  <c r="MV38" i="4"/>
  <c r="MV47" i="4"/>
  <c r="MV37" i="4"/>
  <c r="MV48" i="4"/>
  <c r="DT3" i="5"/>
  <c r="DU2" i="5"/>
  <c r="MT5" i="4"/>
  <c r="MX3" i="4"/>
  <c r="MV160" i="4"/>
  <c r="MV29" i="4"/>
  <c r="MV149" i="4"/>
  <c r="MV156" i="4"/>
  <c r="MV173" i="4"/>
  <c r="MV180" i="4"/>
  <c r="MV179" i="4"/>
  <c r="MV150" i="4"/>
  <c r="MV165" i="4"/>
  <c r="MV153" i="4"/>
  <c r="MV186" i="4"/>
  <c r="MV7" i="4"/>
  <c r="MV192" i="4"/>
  <c r="MV169" i="4"/>
  <c r="MV11" i="4"/>
  <c r="MV183" i="4"/>
  <c r="MV39" i="4"/>
  <c r="MV190" i="4"/>
  <c r="MV181" i="4"/>
  <c r="MV8" i="4"/>
  <c r="MV194" i="4"/>
  <c r="MV193" i="4"/>
  <c r="MV175" i="4"/>
  <c r="MV17" i="4"/>
  <c r="MV6" i="4"/>
  <c r="MV22" i="4"/>
  <c r="MV14" i="4"/>
  <c r="MV151" i="4"/>
  <c r="MV10" i="4"/>
  <c r="MV166" i="4"/>
  <c r="MV185" i="4"/>
  <c r="MV20" i="4"/>
  <c r="MV147" i="4"/>
  <c r="MV21" i="4"/>
  <c r="MV18" i="4"/>
  <c r="MV182" i="4"/>
  <c r="MV188" i="4"/>
  <c r="MV148" i="4"/>
  <c r="MV187" i="4"/>
  <c r="MV19" i="4"/>
  <c r="MV168" i="4"/>
  <c r="MV184" i="4"/>
  <c r="MV157" i="4"/>
  <c r="MV189" i="4"/>
  <c r="MV154" i="4"/>
  <c r="MV155" i="4"/>
  <c r="MV152" i="4"/>
  <c r="MV9" i="4"/>
  <c r="MV161" i="4"/>
  <c r="MV28" i="4"/>
  <c r="MV163" i="4"/>
  <c r="MV170" i="4"/>
  <c r="MV171" i="4"/>
  <c r="MX199" i="4" l="1"/>
  <c r="MX198" i="4"/>
  <c r="MX71" i="4"/>
  <c r="MX74" i="4"/>
  <c r="MX64" i="4"/>
  <c r="MX80" i="4"/>
  <c r="MX79" i="4"/>
  <c r="MX197" i="4"/>
  <c r="MX196" i="4"/>
  <c r="MX25" i="4"/>
  <c r="MX43" i="4"/>
  <c r="MX75" i="4"/>
  <c r="MX54" i="4"/>
  <c r="MX62" i="4"/>
  <c r="MX52" i="4"/>
  <c r="MX53" i="4"/>
  <c r="MX45" i="4"/>
  <c r="MX78" i="4"/>
  <c r="MX69" i="4"/>
  <c r="MX61" i="4"/>
  <c r="MX77" i="4"/>
  <c r="MX34" i="4"/>
  <c r="MX70" i="4"/>
  <c r="MX63" i="4"/>
  <c r="MX44" i="4"/>
  <c r="MX73" i="4"/>
  <c r="MX59" i="4"/>
  <c r="MX51" i="4"/>
  <c r="MX60" i="4"/>
  <c r="MX84" i="4"/>
  <c r="MX33" i="4"/>
  <c r="MX24" i="4"/>
  <c r="MX113" i="4"/>
  <c r="MX83" i="4"/>
  <c r="MX65" i="4"/>
  <c r="MX106" i="4"/>
  <c r="MX82" i="4"/>
  <c r="MX105" i="4"/>
  <c r="MX55" i="4"/>
  <c r="MX144" i="4"/>
  <c r="MX42" i="4"/>
  <c r="MX32" i="4"/>
  <c r="MX76" i="4"/>
  <c r="MX94" i="4"/>
  <c r="MX136" i="4"/>
  <c r="MX2" i="4"/>
  <c r="MX67" i="4"/>
  <c r="MX138" i="4"/>
  <c r="MX93" i="4"/>
  <c r="MX145" i="4"/>
  <c r="MX107" i="4"/>
  <c r="MX96" i="4"/>
  <c r="MX121" i="4"/>
  <c r="MX97" i="4"/>
  <c r="MX142" i="4"/>
  <c r="MX85" i="4"/>
  <c r="MX123" i="4"/>
  <c r="MX99" i="4"/>
  <c r="MX98" i="4"/>
  <c r="MX143" i="4"/>
  <c r="MX129" i="4"/>
  <c r="MX101" i="4"/>
  <c r="MX15" i="4"/>
  <c r="MX41" i="4"/>
  <c r="MX128" i="4"/>
  <c r="MX100" i="4"/>
  <c r="MX58" i="4"/>
  <c r="MX130" i="4"/>
  <c r="MX40" i="4"/>
  <c r="MX134" i="4"/>
  <c r="MX30" i="4"/>
  <c r="MX31" i="4"/>
  <c r="MX140" i="4"/>
  <c r="MX104" i="4"/>
  <c r="MX95" i="4"/>
  <c r="MX135" i="4"/>
  <c r="MX118" i="4"/>
  <c r="MX139" i="4"/>
  <c r="MX122" i="4"/>
  <c r="MX23" i="4"/>
  <c r="MX133" i="4"/>
  <c r="MX50" i="4"/>
  <c r="MX132" i="4"/>
  <c r="MX111" i="4"/>
  <c r="MX16" i="4"/>
  <c r="MX125" i="4"/>
  <c r="MX116" i="4"/>
  <c r="MX68" i="4"/>
  <c r="MX137" i="4"/>
  <c r="MX27" i="4"/>
  <c r="MX115" i="4"/>
  <c r="MX117" i="4"/>
  <c r="MX35" i="4"/>
  <c r="MX12" i="4"/>
  <c r="MX114" i="4"/>
  <c r="MX81" i="4"/>
  <c r="MX172" i="4"/>
  <c r="MX103" i="4"/>
  <c r="MX174" i="4"/>
  <c r="MX88" i="4"/>
  <c r="MX127" i="4"/>
  <c r="MX56" i="4"/>
  <c r="MX146" i="4"/>
  <c r="MX108" i="4"/>
  <c r="MX72" i="4"/>
  <c r="MX13" i="4"/>
  <c r="MX26" i="4"/>
  <c r="MX126" i="4"/>
  <c r="MX162" i="4"/>
  <c r="MX110" i="4"/>
  <c r="MX102" i="4"/>
  <c r="MX89" i="4"/>
  <c r="MX141" i="4"/>
  <c r="MX112" i="4"/>
  <c r="MX131" i="4"/>
  <c r="MX90" i="4"/>
  <c r="MX66" i="4"/>
  <c r="MX167" i="4"/>
  <c r="MX109" i="4"/>
  <c r="MX91" i="4"/>
  <c r="MX176" i="4"/>
  <c r="MX158" i="4"/>
  <c r="MX48" i="4"/>
  <c r="MX92" i="4"/>
  <c r="MX177" i="4"/>
  <c r="MX119" i="4"/>
  <c r="MX120" i="4"/>
  <c r="MX57" i="4"/>
  <c r="MX37" i="4"/>
  <c r="MX178" i="4"/>
  <c r="MX124" i="4"/>
  <c r="MX49" i="4"/>
  <c r="MX86" i="4"/>
  <c r="MX191" i="4"/>
  <c r="MX159" i="4"/>
  <c r="MX36" i="4"/>
  <c r="MX47" i="4"/>
  <c r="MX87" i="4"/>
  <c r="MX46" i="4"/>
  <c r="MX164" i="4"/>
  <c r="MX38" i="4"/>
  <c r="MX195" i="4"/>
  <c r="DU3" i="5"/>
  <c r="DV2" i="5"/>
  <c r="MV5" i="4"/>
  <c r="MZ3" i="4"/>
  <c r="MX160" i="4"/>
  <c r="MX184" i="4"/>
  <c r="MX153" i="4"/>
  <c r="MX168" i="4"/>
  <c r="MX181" i="4"/>
  <c r="MX156" i="4"/>
  <c r="MX165" i="4"/>
  <c r="MX29" i="4"/>
  <c r="MX171" i="4"/>
  <c r="MX147" i="4"/>
  <c r="MX192" i="4"/>
  <c r="MX173" i="4"/>
  <c r="MX179" i="4"/>
  <c r="MX6" i="4"/>
  <c r="MX186" i="4"/>
  <c r="MX193" i="4"/>
  <c r="MX163" i="4"/>
  <c r="MX14" i="4"/>
  <c r="MX189" i="4"/>
  <c r="MX175" i="4"/>
  <c r="MX149" i="4"/>
  <c r="MX17" i="4"/>
  <c r="MX170" i="4"/>
  <c r="MX187" i="4"/>
  <c r="MX148" i="4"/>
  <c r="MX11" i="4"/>
  <c r="MX28" i="4"/>
  <c r="MX169" i="4"/>
  <c r="MX154" i="4"/>
  <c r="MX166" i="4"/>
  <c r="MX10" i="4"/>
  <c r="MX182" i="4"/>
  <c r="MX155" i="4"/>
  <c r="MX183" i="4"/>
  <c r="MX190" i="4"/>
  <c r="MX18" i="4"/>
  <c r="MX151" i="4"/>
  <c r="MX19" i="4"/>
  <c r="MX161" i="4"/>
  <c r="MX185" i="4"/>
  <c r="MX22" i="4"/>
  <c r="MX152" i="4"/>
  <c r="MX20" i="4"/>
  <c r="MX194" i="4"/>
  <c r="MX8" i="4"/>
  <c r="MX157" i="4"/>
  <c r="MX180" i="4"/>
  <c r="MX188" i="4"/>
  <c r="MX7" i="4"/>
  <c r="MX9" i="4"/>
  <c r="MX39" i="4"/>
  <c r="MX21" i="4"/>
  <c r="MX150" i="4"/>
  <c r="MZ199" i="4" l="1"/>
  <c r="MZ198" i="4"/>
  <c r="MZ71" i="4"/>
  <c r="MZ64" i="4"/>
  <c r="MZ80" i="4"/>
  <c r="MZ74" i="4"/>
  <c r="MZ79" i="4"/>
  <c r="MZ197" i="4"/>
  <c r="MZ196" i="4"/>
  <c r="MZ25" i="4"/>
  <c r="MZ43" i="4"/>
  <c r="MZ75" i="4"/>
  <c r="MZ53" i="4"/>
  <c r="MZ54" i="4"/>
  <c r="MZ52" i="4"/>
  <c r="MZ45" i="4"/>
  <c r="MZ70" i="4"/>
  <c r="MZ69" i="4"/>
  <c r="MZ61" i="4"/>
  <c r="MZ78" i="4"/>
  <c r="MZ77" i="4"/>
  <c r="MZ73" i="4"/>
  <c r="MZ63" i="4"/>
  <c r="MZ34" i="4"/>
  <c r="MZ62" i="4"/>
  <c r="MZ44" i="4"/>
  <c r="MZ60" i="4"/>
  <c r="MZ51" i="4"/>
  <c r="MZ59" i="4"/>
  <c r="MZ33" i="4"/>
  <c r="MZ65" i="4"/>
  <c r="MZ82" i="4"/>
  <c r="MZ32" i="4"/>
  <c r="MZ24" i="4"/>
  <c r="MZ144" i="4"/>
  <c r="MZ83" i="4"/>
  <c r="MZ55" i="4"/>
  <c r="MZ136" i="4"/>
  <c r="MZ94" i="4"/>
  <c r="MZ113" i="4"/>
  <c r="MZ42" i="4"/>
  <c r="MZ106" i="4"/>
  <c r="MZ76" i="4"/>
  <c r="MZ84" i="4"/>
  <c r="MZ105" i="4"/>
  <c r="MZ2" i="4"/>
  <c r="MZ67" i="4"/>
  <c r="MZ138" i="4"/>
  <c r="MZ121" i="4"/>
  <c r="MZ145" i="4"/>
  <c r="MZ93" i="4"/>
  <c r="MZ107" i="4"/>
  <c r="MZ142" i="4"/>
  <c r="MZ97" i="4"/>
  <c r="MZ96" i="4"/>
  <c r="MZ85" i="4"/>
  <c r="MZ129" i="4"/>
  <c r="MZ143" i="4"/>
  <c r="MZ123" i="4"/>
  <c r="MZ98" i="4"/>
  <c r="MZ99" i="4"/>
  <c r="MZ30" i="4"/>
  <c r="MZ41" i="4"/>
  <c r="MZ31" i="4"/>
  <c r="MZ128" i="4"/>
  <c r="MZ135" i="4"/>
  <c r="MZ15" i="4"/>
  <c r="MZ100" i="4"/>
  <c r="MZ58" i="4"/>
  <c r="MZ134" i="4"/>
  <c r="MZ140" i="4"/>
  <c r="MZ130" i="4"/>
  <c r="MZ95" i="4"/>
  <c r="MZ101" i="4"/>
  <c r="MZ104" i="4"/>
  <c r="MZ40" i="4"/>
  <c r="MZ50" i="4"/>
  <c r="MZ118" i="4"/>
  <c r="MZ139" i="4"/>
  <c r="MZ122" i="4"/>
  <c r="MZ133" i="4"/>
  <c r="MZ137" i="4"/>
  <c r="MZ111" i="4"/>
  <c r="MZ115" i="4"/>
  <c r="MZ117" i="4"/>
  <c r="MZ125" i="4"/>
  <c r="MZ68" i="4"/>
  <c r="MZ116" i="4"/>
  <c r="MZ35" i="4"/>
  <c r="MZ132" i="4"/>
  <c r="MZ27" i="4"/>
  <c r="MZ23" i="4"/>
  <c r="MZ16" i="4"/>
  <c r="MZ146" i="4"/>
  <c r="MZ26" i="4"/>
  <c r="MZ12" i="4"/>
  <c r="MZ81" i="4"/>
  <c r="MZ162" i="4"/>
  <c r="MZ124" i="4"/>
  <c r="MZ114" i="4"/>
  <c r="MZ103" i="4"/>
  <c r="MZ72" i="4"/>
  <c r="MZ174" i="4"/>
  <c r="MZ110" i="4"/>
  <c r="MZ88" i="4"/>
  <c r="MZ56" i="4"/>
  <c r="MZ102" i="4"/>
  <c r="MZ120" i="4"/>
  <c r="MZ89" i="4"/>
  <c r="MZ172" i="4"/>
  <c r="MZ49" i="4"/>
  <c r="MZ126" i="4"/>
  <c r="MZ131" i="4"/>
  <c r="MZ109" i="4"/>
  <c r="MZ141" i="4"/>
  <c r="MZ119" i="4"/>
  <c r="MZ57" i="4"/>
  <c r="MZ158" i="4"/>
  <c r="MZ176" i="4"/>
  <c r="MZ178" i="4"/>
  <c r="MZ87" i="4"/>
  <c r="MZ13" i="4"/>
  <c r="MZ167" i="4"/>
  <c r="MZ91" i="4"/>
  <c r="MZ159" i="4"/>
  <c r="MZ92" i="4"/>
  <c r="MZ112" i="4"/>
  <c r="MZ66" i="4"/>
  <c r="MZ177" i="4"/>
  <c r="MZ86" i="4"/>
  <c r="MZ38" i="4"/>
  <c r="MZ127" i="4"/>
  <c r="MZ48" i="4"/>
  <c r="MZ36" i="4"/>
  <c r="MZ47" i="4"/>
  <c r="MZ46" i="4"/>
  <c r="MZ191" i="4"/>
  <c r="MZ37" i="4"/>
  <c r="MZ195" i="4"/>
  <c r="MZ108" i="4"/>
  <c r="MZ164" i="4"/>
  <c r="MZ90" i="4"/>
  <c r="DV3" i="5"/>
  <c r="DW2" i="5"/>
  <c r="NB3" i="4"/>
  <c r="MZ7" i="4"/>
  <c r="MZ39" i="4"/>
  <c r="MZ163" i="4"/>
  <c r="MZ147" i="4"/>
  <c r="MZ171" i="4"/>
  <c r="MZ179" i="4"/>
  <c r="MZ21" i="4"/>
  <c r="MZ184" i="4"/>
  <c r="MZ181" i="4"/>
  <c r="MZ9" i="4"/>
  <c r="MZ173" i="4"/>
  <c r="MZ180" i="4"/>
  <c r="MZ186" i="4"/>
  <c r="MZ192" i="4"/>
  <c r="MZ160" i="4"/>
  <c r="MZ6" i="4"/>
  <c r="MZ193" i="4"/>
  <c r="MZ17" i="4"/>
  <c r="MZ22" i="4"/>
  <c r="MZ157" i="4"/>
  <c r="MZ10" i="4"/>
  <c r="MZ187" i="4"/>
  <c r="MZ149" i="4"/>
  <c r="MZ183" i="4"/>
  <c r="MZ165" i="4"/>
  <c r="MZ150" i="4"/>
  <c r="MZ175" i="4"/>
  <c r="MZ11" i="4"/>
  <c r="MZ166" i="4"/>
  <c r="MZ194" i="4"/>
  <c r="MZ153" i="4"/>
  <c r="MZ156" i="4"/>
  <c r="MZ8" i="4"/>
  <c r="MZ19" i="4"/>
  <c r="MZ170" i="4"/>
  <c r="MZ161" i="4"/>
  <c r="MZ185" i="4"/>
  <c r="MZ28" i="4"/>
  <c r="MZ168" i="4"/>
  <c r="MZ188" i="4"/>
  <c r="MZ182" i="4"/>
  <c r="MZ169" i="4"/>
  <c r="MZ29" i="4"/>
  <c r="MZ148" i="4"/>
  <c r="MZ14" i="4"/>
  <c r="MZ18" i="4"/>
  <c r="MZ151" i="4"/>
  <c r="MZ152" i="4"/>
  <c r="MZ20" i="4"/>
  <c r="MZ189" i="4"/>
  <c r="MZ154" i="4"/>
  <c r="MZ190" i="4"/>
  <c r="MZ155" i="4"/>
  <c r="MX5" i="4"/>
  <c r="NB199" i="4" l="1"/>
  <c r="NB198" i="4"/>
  <c r="NB64" i="4"/>
  <c r="NB80" i="4"/>
  <c r="NB71" i="4"/>
  <c r="NB79" i="4"/>
  <c r="NB74" i="4"/>
  <c r="NB197" i="4"/>
  <c r="NB196" i="4"/>
  <c r="NB25" i="4"/>
  <c r="NB43" i="4"/>
  <c r="NB75" i="4"/>
  <c r="NB54" i="4"/>
  <c r="NB52" i="4"/>
  <c r="NB62" i="4"/>
  <c r="NB53" i="4"/>
  <c r="NB69" i="4"/>
  <c r="NB45" i="4"/>
  <c r="NB34" i="4"/>
  <c r="NB70" i="4"/>
  <c r="NB78" i="4"/>
  <c r="NB73" i="4"/>
  <c r="NB61" i="4"/>
  <c r="NB77" i="4"/>
  <c r="NB44" i="4"/>
  <c r="NB63" i="4"/>
  <c r="NB59" i="4"/>
  <c r="NB33" i="4"/>
  <c r="NB51" i="4"/>
  <c r="NB65" i="4"/>
  <c r="NB82" i="4"/>
  <c r="NB60" i="4"/>
  <c r="NB42" i="4"/>
  <c r="NB32" i="4"/>
  <c r="NB76" i="4"/>
  <c r="NB106" i="4"/>
  <c r="NB84" i="4"/>
  <c r="NB113" i="4"/>
  <c r="NB94" i="4"/>
  <c r="NB83" i="4"/>
  <c r="NB105" i="4"/>
  <c r="NB136" i="4"/>
  <c r="NB24" i="4"/>
  <c r="NB144" i="4"/>
  <c r="NB55" i="4"/>
  <c r="NB2" i="4"/>
  <c r="NB93" i="4"/>
  <c r="NB138" i="4"/>
  <c r="NB67" i="4"/>
  <c r="NB121" i="4"/>
  <c r="NB145" i="4"/>
  <c r="NB97" i="4"/>
  <c r="NB107" i="4"/>
  <c r="NB96" i="4"/>
  <c r="NB143" i="4"/>
  <c r="NB142" i="4"/>
  <c r="NB129" i="4"/>
  <c r="NB85" i="4"/>
  <c r="NB123" i="4"/>
  <c r="NB99" i="4"/>
  <c r="NB101" i="4"/>
  <c r="NB30" i="4"/>
  <c r="NB128" i="4"/>
  <c r="NB98" i="4"/>
  <c r="NB58" i="4"/>
  <c r="NB31" i="4"/>
  <c r="NB15" i="4"/>
  <c r="NB41" i="4"/>
  <c r="NB100" i="4"/>
  <c r="NB104" i="4"/>
  <c r="NB140" i="4"/>
  <c r="NB135" i="4"/>
  <c r="NB134" i="4"/>
  <c r="NB95" i="4"/>
  <c r="NB130" i="4"/>
  <c r="NB118" i="4"/>
  <c r="NB40" i="4"/>
  <c r="NB50" i="4"/>
  <c r="NB23" i="4"/>
  <c r="NB117" i="4"/>
  <c r="NB133" i="4"/>
  <c r="NB122" i="4"/>
  <c r="NB139" i="4"/>
  <c r="NB137" i="4"/>
  <c r="NB132" i="4"/>
  <c r="NB111" i="4"/>
  <c r="NB68" i="4"/>
  <c r="NB26" i="4"/>
  <c r="NB115" i="4"/>
  <c r="NB16" i="4"/>
  <c r="NB35" i="4"/>
  <c r="NB125" i="4"/>
  <c r="NB124" i="4"/>
  <c r="NB116" i="4"/>
  <c r="NB114" i="4"/>
  <c r="NB12" i="4"/>
  <c r="NB146" i="4"/>
  <c r="NB108" i="4"/>
  <c r="NB72" i="4"/>
  <c r="NB27" i="4"/>
  <c r="NB162" i="4"/>
  <c r="NB174" i="4"/>
  <c r="NB110" i="4"/>
  <c r="NB126" i="4"/>
  <c r="NB120" i="4"/>
  <c r="NB103" i="4"/>
  <c r="NB102" i="4"/>
  <c r="NB89" i="4"/>
  <c r="NB13" i="4"/>
  <c r="NB81" i="4"/>
  <c r="NB56" i="4"/>
  <c r="NB167" i="4"/>
  <c r="NB131" i="4"/>
  <c r="NB177" i="4"/>
  <c r="NB119" i="4"/>
  <c r="NB172" i="4"/>
  <c r="NB49" i="4"/>
  <c r="NB112" i="4"/>
  <c r="NB91" i="4"/>
  <c r="NB127" i="4"/>
  <c r="NB141" i="4"/>
  <c r="NB66" i="4"/>
  <c r="NB109" i="4"/>
  <c r="NB48" i="4"/>
  <c r="NB87" i="4"/>
  <c r="NB159" i="4"/>
  <c r="NB57" i="4"/>
  <c r="NB176" i="4"/>
  <c r="NB158" i="4"/>
  <c r="NB92" i="4"/>
  <c r="NB195" i="4"/>
  <c r="NB36" i="4"/>
  <c r="NB86" i="4"/>
  <c r="NB47" i="4"/>
  <c r="NB38" i="4"/>
  <c r="NB90" i="4"/>
  <c r="NB37" i="4"/>
  <c r="NB191" i="4"/>
  <c r="NB164" i="4"/>
  <c r="NB178" i="4"/>
  <c r="NB88" i="4"/>
  <c r="NB46" i="4"/>
  <c r="DW3" i="5"/>
  <c r="DX2" i="5"/>
  <c r="MZ5" i="4"/>
  <c r="ND3" i="4"/>
  <c r="NB11" i="4"/>
  <c r="NB18" i="4"/>
  <c r="NB21" i="4"/>
  <c r="NB180" i="4"/>
  <c r="NB171" i="4"/>
  <c r="NB168" i="4"/>
  <c r="NB161" i="4"/>
  <c r="NB149" i="4"/>
  <c r="NB39" i="4"/>
  <c r="NB183" i="4"/>
  <c r="NB184" i="4"/>
  <c r="NB186" i="4"/>
  <c r="NB192" i="4"/>
  <c r="NB193" i="4"/>
  <c r="NB175" i="4"/>
  <c r="NB173" i="4"/>
  <c r="NB194" i="4"/>
  <c r="NB170" i="4"/>
  <c r="NB10" i="4"/>
  <c r="NB169" i="4"/>
  <c r="NB151" i="4"/>
  <c r="NB22" i="4"/>
  <c r="NB189" i="4"/>
  <c r="NB182" i="4"/>
  <c r="NB160" i="4"/>
  <c r="NB152" i="4"/>
  <c r="NB187" i="4"/>
  <c r="NB165" i="4"/>
  <c r="NB9" i="4"/>
  <c r="NB154" i="4"/>
  <c r="NB157" i="4"/>
  <c r="NB156" i="4"/>
  <c r="NB179" i="4"/>
  <c r="NB166" i="4"/>
  <c r="NB20" i="4"/>
  <c r="NB19" i="4"/>
  <c r="NB17" i="4"/>
  <c r="NB153" i="4"/>
  <c r="NB190" i="4"/>
  <c r="NB188" i="4"/>
  <c r="NB181" i="4"/>
  <c r="NB163" i="4"/>
  <c r="NB7" i="4"/>
  <c r="NB29" i="4"/>
  <c r="NB147" i="4"/>
  <c r="NB6" i="4"/>
  <c r="NB155" i="4"/>
  <c r="NB28" i="4"/>
  <c r="NB14" i="4"/>
  <c r="NB185" i="4"/>
  <c r="NB150" i="4"/>
  <c r="NB148" i="4"/>
  <c r="NB8" i="4"/>
  <c r="ND199" i="4" l="1"/>
  <c r="ND198" i="4"/>
  <c r="ND64" i="4"/>
  <c r="ND80" i="4"/>
  <c r="ND71" i="4"/>
  <c r="ND79" i="4"/>
  <c r="ND74" i="4"/>
  <c r="ND197" i="4"/>
  <c r="ND196" i="4"/>
  <c r="ND75" i="4"/>
  <c r="ND25" i="4"/>
  <c r="ND43" i="4"/>
  <c r="ND53" i="4"/>
  <c r="ND54" i="4"/>
  <c r="ND61" i="4"/>
  <c r="ND78" i="4"/>
  <c r="ND52" i="4"/>
  <c r="ND45" i="4"/>
  <c r="ND62" i="4"/>
  <c r="ND69" i="4"/>
  <c r="ND77" i="4"/>
  <c r="ND73" i="4"/>
  <c r="ND44" i="4"/>
  <c r="ND63" i="4"/>
  <c r="ND70" i="4"/>
  <c r="ND34" i="4"/>
  <c r="ND51" i="4"/>
  <c r="ND60" i="4"/>
  <c r="ND59" i="4"/>
  <c r="ND65" i="4"/>
  <c r="ND42" i="4"/>
  <c r="ND82" i="4"/>
  <c r="ND55" i="4"/>
  <c r="ND83" i="4"/>
  <c r="ND33" i="4"/>
  <c r="ND24" i="4"/>
  <c r="ND84" i="4"/>
  <c r="ND113" i="4"/>
  <c r="ND136" i="4"/>
  <c r="ND105" i="4"/>
  <c r="ND94" i="4"/>
  <c r="ND76" i="4"/>
  <c r="ND32" i="4"/>
  <c r="ND144" i="4"/>
  <c r="ND106" i="4"/>
  <c r="ND2" i="4"/>
  <c r="ND93" i="4"/>
  <c r="ND67" i="4"/>
  <c r="ND138" i="4"/>
  <c r="ND121" i="4"/>
  <c r="ND97" i="4"/>
  <c r="ND96" i="4"/>
  <c r="ND145" i="4"/>
  <c r="ND142" i="4"/>
  <c r="ND123" i="4"/>
  <c r="ND107" i="4"/>
  <c r="ND85" i="4"/>
  <c r="ND98" i="4"/>
  <c r="ND143" i="4"/>
  <c r="ND129" i="4"/>
  <c r="ND99" i="4"/>
  <c r="ND101" i="4"/>
  <c r="ND41" i="4"/>
  <c r="ND30" i="4"/>
  <c r="ND15" i="4"/>
  <c r="ND140" i="4"/>
  <c r="ND31" i="4"/>
  <c r="ND134" i="4"/>
  <c r="ND128" i="4"/>
  <c r="ND104" i="4"/>
  <c r="ND58" i="4"/>
  <c r="ND40" i="4"/>
  <c r="ND95" i="4"/>
  <c r="ND135" i="4"/>
  <c r="ND130" i="4"/>
  <c r="ND118" i="4"/>
  <c r="ND50" i="4"/>
  <c r="ND100" i="4"/>
  <c r="ND115" i="4"/>
  <c r="ND132" i="4"/>
  <c r="ND139" i="4"/>
  <c r="ND117" i="4"/>
  <c r="ND23" i="4"/>
  <c r="ND137" i="4"/>
  <c r="ND133" i="4"/>
  <c r="ND111" i="4"/>
  <c r="ND122" i="4"/>
  <c r="ND27" i="4"/>
  <c r="ND16" i="4"/>
  <c r="ND26" i="4"/>
  <c r="ND116" i="4"/>
  <c r="ND125" i="4"/>
  <c r="ND68" i="4"/>
  <c r="ND72" i="4"/>
  <c r="ND114" i="4"/>
  <c r="ND103" i="4"/>
  <c r="ND108" i="4"/>
  <c r="ND172" i="4"/>
  <c r="ND35" i="4"/>
  <c r="ND12" i="4"/>
  <c r="ND81" i="4"/>
  <c r="ND162" i="4"/>
  <c r="ND146" i="4"/>
  <c r="ND174" i="4"/>
  <c r="ND110" i="4"/>
  <c r="ND89" i="4"/>
  <c r="ND127" i="4"/>
  <c r="ND120" i="4"/>
  <c r="ND56" i="4"/>
  <c r="ND124" i="4"/>
  <c r="ND88" i="4"/>
  <c r="ND141" i="4"/>
  <c r="ND131" i="4"/>
  <c r="ND91" i="4"/>
  <c r="ND66" i="4"/>
  <c r="ND13" i="4"/>
  <c r="ND126" i="4"/>
  <c r="ND167" i="4"/>
  <c r="ND49" i="4"/>
  <c r="ND90" i="4"/>
  <c r="ND177" i="4"/>
  <c r="ND119" i="4"/>
  <c r="ND112" i="4"/>
  <c r="ND57" i="4"/>
  <c r="ND158" i="4"/>
  <c r="ND48" i="4"/>
  <c r="ND92" i="4"/>
  <c r="ND102" i="4"/>
  <c r="ND176" i="4"/>
  <c r="ND37" i="4"/>
  <c r="ND109" i="4"/>
  <c r="ND87" i="4"/>
  <c r="ND46" i="4"/>
  <c r="ND178" i="4"/>
  <c r="ND86" i="4"/>
  <c r="ND195" i="4"/>
  <c r="ND164" i="4"/>
  <c r="ND159" i="4"/>
  <c r="ND36" i="4"/>
  <c r="ND47" i="4"/>
  <c r="ND38" i="4"/>
  <c r="ND191" i="4"/>
  <c r="DX3" i="5"/>
  <c r="DY2" i="5"/>
  <c r="NB5" i="4"/>
  <c r="NF3" i="4"/>
  <c r="ND153" i="4"/>
  <c r="ND185" i="4"/>
  <c r="ND39" i="4"/>
  <c r="ND180" i="4"/>
  <c r="ND168" i="4"/>
  <c r="ND18" i="4"/>
  <c r="ND151" i="4"/>
  <c r="ND179" i="4"/>
  <c r="ND149" i="4"/>
  <c r="ND28" i="4"/>
  <c r="ND188" i="4"/>
  <c r="ND190" i="4"/>
  <c r="ND193" i="4"/>
  <c r="ND187" i="4"/>
  <c r="ND157" i="4"/>
  <c r="ND147" i="4"/>
  <c r="ND186" i="4"/>
  <c r="ND20" i="4"/>
  <c r="ND14" i="4"/>
  <c r="ND155" i="4"/>
  <c r="ND154" i="4"/>
  <c r="ND150" i="4"/>
  <c r="ND170" i="4"/>
  <c r="ND169" i="4"/>
  <c r="ND171" i="4"/>
  <c r="ND6" i="4"/>
  <c r="ND189" i="4"/>
  <c r="ND29" i="4"/>
  <c r="ND21" i="4"/>
  <c r="ND8" i="4"/>
  <c r="ND17" i="4"/>
  <c r="ND175" i="4"/>
  <c r="ND182" i="4"/>
  <c r="ND7" i="4"/>
  <c r="ND152" i="4"/>
  <c r="ND22" i="4"/>
  <c r="ND163" i="4"/>
  <c r="ND19" i="4"/>
  <c r="ND11" i="4"/>
  <c r="ND183" i="4"/>
  <c r="ND161" i="4"/>
  <c r="ND10" i="4"/>
  <c r="ND166" i="4"/>
  <c r="ND160" i="4"/>
  <c r="ND165" i="4"/>
  <c r="ND184" i="4"/>
  <c r="ND192" i="4"/>
  <c r="ND173" i="4"/>
  <c r="ND9" i="4"/>
  <c r="ND194" i="4"/>
  <c r="ND156" i="4"/>
  <c r="ND181" i="4"/>
  <c r="ND148" i="4"/>
  <c r="NF199" i="4" l="1"/>
  <c r="NF198" i="4"/>
  <c r="NF64" i="4"/>
  <c r="NF80" i="4"/>
  <c r="NF74" i="4"/>
  <c r="NF79" i="4"/>
  <c r="NF71" i="4"/>
  <c r="NF197" i="4"/>
  <c r="NF196" i="4"/>
  <c r="NF43" i="4"/>
  <c r="NF25" i="4"/>
  <c r="NF75" i="4"/>
  <c r="NF45" i="4"/>
  <c r="NF54" i="4"/>
  <c r="NF52" i="4"/>
  <c r="NF53" i="4"/>
  <c r="NF62" i="4"/>
  <c r="NF61" i="4"/>
  <c r="NF69" i="4"/>
  <c r="NF77" i="4"/>
  <c r="NF63" i="4"/>
  <c r="NF78" i="4"/>
  <c r="NF73" i="4"/>
  <c r="NF44" i="4"/>
  <c r="NF70" i="4"/>
  <c r="NF34" i="4"/>
  <c r="NF33" i="4"/>
  <c r="NF60" i="4"/>
  <c r="NF83" i="4"/>
  <c r="NF32" i="4"/>
  <c r="NF65" i="4"/>
  <c r="NF82" i="4"/>
  <c r="NF55" i="4"/>
  <c r="NF42" i="4"/>
  <c r="NF76" i="4"/>
  <c r="NF84" i="4"/>
  <c r="NF144" i="4"/>
  <c r="NF113" i="4"/>
  <c r="NF106" i="4"/>
  <c r="NF24" i="4"/>
  <c r="NF51" i="4"/>
  <c r="NF59" i="4"/>
  <c r="NF136" i="4"/>
  <c r="NF105" i="4"/>
  <c r="NF94" i="4"/>
  <c r="NF2" i="4"/>
  <c r="NF93" i="4"/>
  <c r="NF67" i="4"/>
  <c r="NF121" i="4"/>
  <c r="NF138" i="4"/>
  <c r="NF145" i="4"/>
  <c r="NF107" i="4"/>
  <c r="NF142" i="4"/>
  <c r="NF97" i="4"/>
  <c r="NF123" i="4"/>
  <c r="NF129" i="4"/>
  <c r="NF143" i="4"/>
  <c r="NF85" i="4"/>
  <c r="NF96" i="4"/>
  <c r="NF99" i="4"/>
  <c r="NF98" i="4"/>
  <c r="NF101" i="4"/>
  <c r="NF30" i="4"/>
  <c r="NF140" i="4"/>
  <c r="NF31" i="4"/>
  <c r="NF58" i="4"/>
  <c r="NF15" i="4"/>
  <c r="NF135" i="4"/>
  <c r="NF104" i="4"/>
  <c r="NF41" i="4"/>
  <c r="NF128" i="4"/>
  <c r="NF130" i="4"/>
  <c r="NF40" i="4"/>
  <c r="NF50" i="4"/>
  <c r="NF100" i="4"/>
  <c r="NF118" i="4"/>
  <c r="NF134" i="4"/>
  <c r="NF95" i="4"/>
  <c r="NF115" i="4"/>
  <c r="NF23" i="4"/>
  <c r="NF111" i="4"/>
  <c r="NF122" i="4"/>
  <c r="NF139" i="4"/>
  <c r="NF133" i="4"/>
  <c r="NF132" i="4"/>
  <c r="NF125" i="4"/>
  <c r="NF137" i="4"/>
  <c r="NF26" i="4"/>
  <c r="NF68" i="4"/>
  <c r="NF116" i="4"/>
  <c r="NF12" i="4"/>
  <c r="NF172" i="4"/>
  <c r="NF124" i="4"/>
  <c r="NF108" i="4"/>
  <c r="NF81" i="4"/>
  <c r="NF16" i="4"/>
  <c r="NF174" i="4"/>
  <c r="NF146" i="4"/>
  <c r="NF103" i="4"/>
  <c r="NF117" i="4"/>
  <c r="NF162" i="4"/>
  <c r="NF88" i="4"/>
  <c r="NF89" i="4"/>
  <c r="NF110" i="4"/>
  <c r="NF114" i="4"/>
  <c r="NF120" i="4"/>
  <c r="NF35" i="4"/>
  <c r="NF127" i="4"/>
  <c r="NF56" i="4"/>
  <c r="NF13" i="4"/>
  <c r="NF72" i="4"/>
  <c r="NF102" i="4"/>
  <c r="NF126" i="4"/>
  <c r="NF112" i="4"/>
  <c r="NF90" i="4"/>
  <c r="NF27" i="4"/>
  <c r="NF119" i="4"/>
  <c r="NF131" i="4"/>
  <c r="NF109" i="4"/>
  <c r="NF91" i="4"/>
  <c r="NF87" i="4"/>
  <c r="NF141" i="4"/>
  <c r="NF177" i="4"/>
  <c r="NF57" i="4"/>
  <c r="NF92" i="4"/>
  <c r="NF176" i="4"/>
  <c r="NF158" i="4"/>
  <c r="NF178" i="4"/>
  <c r="NF195" i="4"/>
  <c r="NF164" i="4"/>
  <c r="NF48" i="4"/>
  <c r="NF38" i="4"/>
  <c r="NF159" i="4"/>
  <c r="NF191" i="4"/>
  <c r="NF46" i="4"/>
  <c r="NF66" i="4"/>
  <c r="NF86" i="4"/>
  <c r="NF47" i="4"/>
  <c r="NF167" i="4"/>
  <c r="NF37" i="4"/>
  <c r="NF49" i="4"/>
  <c r="NF36" i="4"/>
  <c r="DY3" i="5"/>
  <c r="DZ2" i="5"/>
  <c r="ND5" i="4"/>
  <c r="NH3" i="4"/>
  <c r="NF183" i="4"/>
  <c r="NF186" i="4"/>
  <c r="NF11" i="4"/>
  <c r="NF185" i="4"/>
  <c r="NF39" i="4"/>
  <c r="NF168" i="4"/>
  <c r="NF180" i="4"/>
  <c r="NF179" i="4"/>
  <c r="NF192" i="4"/>
  <c r="NF171" i="4"/>
  <c r="NF193" i="4"/>
  <c r="NF194" i="4"/>
  <c r="NF150" i="4"/>
  <c r="NF19" i="4"/>
  <c r="NF165" i="4"/>
  <c r="NF18" i="4"/>
  <c r="NF166" i="4"/>
  <c r="NF161" i="4"/>
  <c r="NF149" i="4"/>
  <c r="NF153" i="4"/>
  <c r="NF9" i="4"/>
  <c r="NF28" i="4"/>
  <c r="NF151" i="4"/>
  <c r="NF187" i="4"/>
  <c r="NF182" i="4"/>
  <c r="NF156" i="4"/>
  <c r="NF169" i="4"/>
  <c r="NF160" i="4"/>
  <c r="NF181" i="4"/>
  <c r="NF148" i="4"/>
  <c r="NF170" i="4"/>
  <c r="NF147" i="4"/>
  <c r="NF155" i="4"/>
  <c r="NF189" i="4"/>
  <c r="NF21" i="4"/>
  <c r="NF184" i="4"/>
  <c r="NF7" i="4"/>
  <c r="NF152" i="4"/>
  <c r="NF188" i="4"/>
  <c r="NF17" i="4"/>
  <c r="NF22" i="4"/>
  <c r="NF8" i="4"/>
  <c r="NF29" i="4"/>
  <c r="NF6" i="4"/>
  <c r="NF154" i="4"/>
  <c r="NF163" i="4"/>
  <c r="NF20" i="4"/>
  <c r="NF190" i="4"/>
  <c r="NF14" i="4"/>
  <c r="NF157" i="4"/>
  <c r="NF173" i="4"/>
  <c r="NF175" i="4"/>
  <c r="NF10" i="4"/>
  <c r="NH199" i="4" l="1"/>
  <c r="NH198" i="4"/>
  <c r="NH79" i="4"/>
  <c r="NH64" i="4"/>
  <c r="NH80" i="4"/>
  <c r="NH74" i="4"/>
  <c r="NH71" i="4"/>
  <c r="NH197" i="4"/>
  <c r="NH196" i="4"/>
  <c r="NH43" i="4"/>
  <c r="NH75" i="4"/>
  <c r="NH25" i="4"/>
  <c r="NH53" i="4"/>
  <c r="NH52" i="4"/>
  <c r="NH45" i="4"/>
  <c r="NH34" i="4"/>
  <c r="NH69" i="4"/>
  <c r="NH54" i="4"/>
  <c r="NH44" i="4"/>
  <c r="NH61" i="4"/>
  <c r="NH78" i="4"/>
  <c r="NH73" i="4"/>
  <c r="NH70" i="4"/>
  <c r="NH62" i="4"/>
  <c r="NH63" i="4"/>
  <c r="NH77" i="4"/>
  <c r="NH60" i="4"/>
  <c r="NH59" i="4"/>
  <c r="NH42" i="4"/>
  <c r="NH82" i="4"/>
  <c r="NH83" i="4"/>
  <c r="NH51" i="4"/>
  <c r="NH65" i="4"/>
  <c r="NH32" i="4"/>
  <c r="NH33" i="4"/>
  <c r="NH55" i="4"/>
  <c r="NH84" i="4"/>
  <c r="NH144" i="4"/>
  <c r="NH106" i="4"/>
  <c r="NH105" i="4"/>
  <c r="NH113" i="4"/>
  <c r="NH136" i="4"/>
  <c r="NH94" i="4"/>
  <c r="NH24" i="4"/>
  <c r="NH76" i="4"/>
  <c r="NH2" i="4"/>
  <c r="NH138" i="4"/>
  <c r="NH67" i="4"/>
  <c r="NH93" i="4"/>
  <c r="NH121" i="4"/>
  <c r="NH107" i="4"/>
  <c r="NH145" i="4"/>
  <c r="NH142" i="4"/>
  <c r="NH123" i="4"/>
  <c r="NH129" i="4"/>
  <c r="NH97" i="4"/>
  <c r="NH85" i="4"/>
  <c r="NH96" i="4"/>
  <c r="NH143" i="4"/>
  <c r="NH99" i="4"/>
  <c r="NH98" i="4"/>
  <c r="NH30" i="4"/>
  <c r="NH41" i="4"/>
  <c r="NH101" i="4"/>
  <c r="NH100" i="4"/>
  <c r="NH140" i="4"/>
  <c r="NH31" i="4"/>
  <c r="NH128" i="4"/>
  <c r="NH58" i="4"/>
  <c r="NH15" i="4"/>
  <c r="NH135" i="4"/>
  <c r="NH118" i="4"/>
  <c r="NH130" i="4"/>
  <c r="NH50" i="4"/>
  <c r="NH104" i="4"/>
  <c r="NH134" i="4"/>
  <c r="NH40" i="4"/>
  <c r="NH95" i="4"/>
  <c r="NH23" i="4"/>
  <c r="NH125" i="4"/>
  <c r="NH132" i="4"/>
  <c r="NH115" i="4"/>
  <c r="NH137" i="4"/>
  <c r="NH111" i="4"/>
  <c r="NH122" i="4"/>
  <c r="NH133" i="4"/>
  <c r="NH68" i="4"/>
  <c r="NH117" i="4"/>
  <c r="NH35" i="4"/>
  <c r="NH116" i="4"/>
  <c r="NH16" i="4"/>
  <c r="NH110" i="4"/>
  <c r="NH174" i="4"/>
  <c r="NH108" i="4"/>
  <c r="NH27" i="4"/>
  <c r="NH26" i="4"/>
  <c r="NH12" i="4"/>
  <c r="NH172" i="4"/>
  <c r="NH162" i="4"/>
  <c r="NH124" i="4"/>
  <c r="NH146" i="4"/>
  <c r="NH102" i="4"/>
  <c r="NH13" i="4"/>
  <c r="NH127" i="4"/>
  <c r="NH72" i="4"/>
  <c r="NH56" i="4"/>
  <c r="NH139" i="4"/>
  <c r="NH103" i="4"/>
  <c r="NH114" i="4"/>
  <c r="NH126" i="4"/>
  <c r="NH120" i="4"/>
  <c r="NH167" i="4"/>
  <c r="NH90" i="4"/>
  <c r="NH81" i="4"/>
  <c r="NH89" i="4"/>
  <c r="NH119" i="4"/>
  <c r="NH109" i="4"/>
  <c r="NH91" i="4"/>
  <c r="NH112" i="4"/>
  <c r="NH131" i="4"/>
  <c r="NH88" i="4"/>
  <c r="NH66" i="4"/>
  <c r="NH176" i="4"/>
  <c r="NH92" i="4"/>
  <c r="NH178" i="4"/>
  <c r="NH57" i="4"/>
  <c r="NH37" i="4"/>
  <c r="NH195" i="4"/>
  <c r="NH49" i="4"/>
  <c r="NH86" i="4"/>
  <c r="NH141" i="4"/>
  <c r="NH36" i="4"/>
  <c r="NH164" i="4"/>
  <c r="NH47" i="4"/>
  <c r="NH87" i="4"/>
  <c r="NH38" i="4"/>
  <c r="NH46" i="4"/>
  <c r="NH159" i="4"/>
  <c r="NH191" i="4"/>
  <c r="NH177" i="4"/>
  <c r="NH158" i="4"/>
  <c r="NH48" i="4"/>
  <c r="DZ3" i="5"/>
  <c r="EA2" i="5"/>
  <c r="NF5" i="4"/>
  <c r="NJ3" i="4"/>
  <c r="NH17" i="4"/>
  <c r="NH153" i="4"/>
  <c r="NH186" i="4"/>
  <c r="NH190" i="4"/>
  <c r="NH192" i="4"/>
  <c r="NH150" i="4"/>
  <c r="NH189" i="4"/>
  <c r="NH168" i="4"/>
  <c r="NH28" i="4"/>
  <c r="NH182" i="4"/>
  <c r="NH184" i="4"/>
  <c r="NH187" i="4"/>
  <c r="NH181" i="4"/>
  <c r="NH171" i="4"/>
  <c r="NH39" i="4"/>
  <c r="NH19" i="4"/>
  <c r="NH161" i="4"/>
  <c r="NH21" i="4"/>
  <c r="NH156" i="4"/>
  <c r="NH152" i="4"/>
  <c r="NH18" i="4"/>
  <c r="NH169" i="4"/>
  <c r="NH157" i="4"/>
  <c r="NH166" i="4"/>
  <c r="NH180" i="4"/>
  <c r="NH170" i="4"/>
  <c r="NH11" i="4"/>
  <c r="NH10" i="4"/>
  <c r="NH151" i="4"/>
  <c r="NH163" i="4"/>
  <c r="NH22" i="4"/>
  <c r="NH20" i="4"/>
  <c r="NH148" i="4"/>
  <c r="NH14" i="4"/>
  <c r="NH179" i="4"/>
  <c r="NH173" i="4"/>
  <c r="NH160" i="4"/>
  <c r="NH193" i="4"/>
  <c r="NH7" i="4"/>
  <c r="NH188" i="4"/>
  <c r="NH29" i="4"/>
  <c r="NH8" i="4"/>
  <c r="NH155" i="4"/>
  <c r="NH149" i="4"/>
  <c r="NH185" i="4"/>
  <c r="NH154" i="4"/>
  <c r="NH9" i="4"/>
  <c r="NH147" i="4"/>
  <c r="NH165" i="4"/>
  <c r="NH183" i="4"/>
  <c r="NH194" i="4"/>
  <c r="NH175" i="4"/>
  <c r="NH6" i="4"/>
  <c r="NJ199" i="4" l="1"/>
  <c r="NJ198" i="4"/>
  <c r="NJ79" i="4"/>
  <c r="NJ64" i="4"/>
  <c r="NJ80" i="4"/>
  <c r="NJ71" i="4"/>
  <c r="NJ74" i="4"/>
  <c r="NJ196" i="4"/>
  <c r="NJ197" i="4"/>
  <c r="NJ43" i="4"/>
  <c r="NJ75" i="4"/>
  <c r="NJ25" i="4"/>
  <c r="NJ53" i="4"/>
  <c r="NJ52" i="4"/>
  <c r="NJ54" i="4"/>
  <c r="NJ62" i="4"/>
  <c r="NJ69" i="4"/>
  <c r="NJ45" i="4"/>
  <c r="NJ61" i="4"/>
  <c r="NJ70" i="4"/>
  <c r="NJ77" i="4"/>
  <c r="NJ78" i="4"/>
  <c r="NJ34" i="4"/>
  <c r="NJ63" i="4"/>
  <c r="NJ73" i="4"/>
  <c r="NJ44" i="4"/>
  <c r="NJ51" i="4"/>
  <c r="NJ59" i="4"/>
  <c r="NJ60" i="4"/>
  <c r="NJ32" i="4"/>
  <c r="NJ55" i="4"/>
  <c r="NJ113" i="4"/>
  <c r="NJ24" i="4"/>
  <c r="NJ83" i="4"/>
  <c r="NJ33" i="4"/>
  <c r="NJ94" i="4"/>
  <c r="NJ144" i="4"/>
  <c r="NJ42" i="4"/>
  <c r="NJ65" i="4"/>
  <c r="NJ105" i="4"/>
  <c r="NJ76" i="4"/>
  <c r="NJ82" i="4"/>
  <c r="NJ84" i="4"/>
  <c r="NJ136" i="4"/>
  <c r="NJ106" i="4"/>
  <c r="NJ2" i="4"/>
  <c r="NJ67" i="4"/>
  <c r="NJ93" i="4"/>
  <c r="NJ121" i="4"/>
  <c r="NJ145" i="4"/>
  <c r="NJ97" i="4"/>
  <c r="NJ107" i="4"/>
  <c r="NJ142" i="4"/>
  <c r="NJ123" i="4"/>
  <c r="NJ129" i="4"/>
  <c r="NJ138" i="4"/>
  <c r="NJ98" i="4"/>
  <c r="NJ96" i="4"/>
  <c r="NJ99" i="4"/>
  <c r="NJ85" i="4"/>
  <c r="NJ41" i="4"/>
  <c r="NJ101" i="4"/>
  <c r="NJ30" i="4"/>
  <c r="NJ143" i="4"/>
  <c r="NJ100" i="4"/>
  <c r="NJ15" i="4"/>
  <c r="NJ31" i="4"/>
  <c r="NJ140" i="4"/>
  <c r="NJ128" i="4"/>
  <c r="NJ104" i="4"/>
  <c r="NJ135" i="4"/>
  <c r="NJ118" i="4"/>
  <c r="NJ95" i="4"/>
  <c r="NJ134" i="4"/>
  <c r="NJ40" i="4"/>
  <c r="NJ130" i="4"/>
  <c r="NJ58" i="4"/>
  <c r="NJ50" i="4"/>
  <c r="NJ139" i="4"/>
  <c r="NJ122" i="4"/>
  <c r="NJ133" i="4"/>
  <c r="NJ23" i="4"/>
  <c r="NJ115" i="4"/>
  <c r="NJ132" i="4"/>
  <c r="NJ125" i="4"/>
  <c r="NJ116" i="4"/>
  <c r="NJ26" i="4"/>
  <c r="NJ27" i="4"/>
  <c r="NJ16" i="4"/>
  <c r="NJ35" i="4"/>
  <c r="NJ117" i="4"/>
  <c r="NJ68" i="4"/>
  <c r="NJ124" i="4"/>
  <c r="NJ172" i="4"/>
  <c r="NJ174" i="4"/>
  <c r="NJ110" i="4"/>
  <c r="NJ111" i="4"/>
  <c r="NJ12" i="4"/>
  <c r="NJ162" i="4"/>
  <c r="NJ146" i="4"/>
  <c r="NJ137" i="4"/>
  <c r="NJ81" i="4"/>
  <c r="NJ89" i="4"/>
  <c r="NJ13" i="4"/>
  <c r="NJ126" i="4"/>
  <c r="NJ120" i="4"/>
  <c r="NJ72" i="4"/>
  <c r="NJ49" i="4"/>
  <c r="NJ56" i="4"/>
  <c r="NJ108" i="4"/>
  <c r="NJ127" i="4"/>
  <c r="NJ103" i="4"/>
  <c r="NJ66" i="4"/>
  <c r="NJ114" i="4"/>
  <c r="NJ119" i="4"/>
  <c r="NJ102" i="4"/>
  <c r="NJ90" i="4"/>
  <c r="NJ141" i="4"/>
  <c r="NJ131" i="4"/>
  <c r="NJ91" i="4"/>
  <c r="NJ88" i="4"/>
  <c r="NJ167" i="4"/>
  <c r="NJ112" i="4"/>
  <c r="NJ109" i="4"/>
  <c r="NJ158" i="4"/>
  <c r="NJ159" i="4"/>
  <c r="NJ92" i="4"/>
  <c r="NJ177" i="4"/>
  <c r="NJ176" i="4"/>
  <c r="NJ87" i="4"/>
  <c r="NJ191" i="4"/>
  <c r="NJ164" i="4"/>
  <c r="NJ57" i="4"/>
  <c r="NJ36" i="4"/>
  <c r="NJ48" i="4"/>
  <c r="NJ86" i="4"/>
  <c r="NJ178" i="4"/>
  <c r="NJ38" i="4"/>
  <c r="NJ47" i="4"/>
  <c r="NJ195" i="4"/>
  <c r="NJ37" i="4"/>
  <c r="NJ46" i="4"/>
  <c r="EA3" i="5"/>
  <c r="EB2" i="5"/>
  <c r="NH5" i="4"/>
  <c r="NL3" i="4"/>
  <c r="NJ192" i="4"/>
  <c r="NJ10" i="4"/>
  <c r="NJ166" i="4"/>
  <c r="NJ6" i="4"/>
  <c r="NJ189" i="4"/>
  <c r="NJ173" i="4"/>
  <c r="NJ153" i="4"/>
  <c r="NJ190" i="4"/>
  <c r="NJ180" i="4"/>
  <c r="NJ28" i="4"/>
  <c r="NJ179" i="4"/>
  <c r="NJ150" i="4"/>
  <c r="NJ168" i="4"/>
  <c r="NJ161" i="4"/>
  <c r="NJ170" i="4"/>
  <c r="NJ169" i="4"/>
  <c r="NJ155" i="4"/>
  <c r="NJ194" i="4"/>
  <c r="NJ188" i="4"/>
  <c r="NJ14" i="4"/>
  <c r="NJ175" i="4"/>
  <c r="NJ148" i="4"/>
  <c r="NJ147" i="4"/>
  <c r="NJ185" i="4"/>
  <c r="NJ183" i="4"/>
  <c r="NJ156" i="4"/>
  <c r="NJ184" i="4"/>
  <c r="NJ19" i="4"/>
  <c r="NJ152" i="4"/>
  <c r="NJ181" i="4"/>
  <c r="NJ8" i="4"/>
  <c r="NJ193" i="4"/>
  <c r="NJ7" i="4"/>
  <c r="NJ151" i="4"/>
  <c r="NJ11" i="4"/>
  <c r="NJ187" i="4"/>
  <c r="NJ186" i="4"/>
  <c r="NJ39" i="4"/>
  <c r="NJ154" i="4"/>
  <c r="NJ29" i="4"/>
  <c r="NJ149" i="4"/>
  <c r="NJ9" i="4"/>
  <c r="NJ20" i="4"/>
  <c r="NJ182" i="4"/>
  <c r="NJ22" i="4"/>
  <c r="NJ21" i="4"/>
  <c r="NJ171" i="4"/>
  <c r="NJ165" i="4"/>
  <c r="NJ157" i="4"/>
  <c r="NJ163" i="4"/>
  <c r="NJ17" i="4"/>
  <c r="NJ160" i="4"/>
  <c r="NJ18" i="4"/>
  <c r="NL199" i="4" l="1"/>
  <c r="NL198" i="4"/>
  <c r="NL79" i="4"/>
  <c r="NL64" i="4"/>
  <c r="NL71" i="4"/>
  <c r="NL80" i="4"/>
  <c r="NL74" i="4"/>
  <c r="NL196" i="4"/>
  <c r="NL197" i="4"/>
  <c r="NL25" i="4"/>
  <c r="NL43" i="4"/>
  <c r="NL75" i="4"/>
  <c r="NL53" i="4"/>
  <c r="NL54" i="4"/>
  <c r="NL52" i="4"/>
  <c r="NL62" i="4"/>
  <c r="NL45" i="4"/>
  <c r="NL69" i="4"/>
  <c r="NL34" i="4"/>
  <c r="NL44" i="4"/>
  <c r="NL61" i="4"/>
  <c r="NL70" i="4"/>
  <c r="NL77" i="4"/>
  <c r="NL78" i="4"/>
  <c r="NL63" i="4"/>
  <c r="NL73" i="4"/>
  <c r="NL60" i="4"/>
  <c r="NL59" i="4"/>
  <c r="NL33" i="4"/>
  <c r="NL82" i="4"/>
  <c r="NL113" i="4"/>
  <c r="NL32" i="4"/>
  <c r="NL83" i="4"/>
  <c r="NL65" i="4"/>
  <c r="NL94" i="4"/>
  <c r="NL106" i="4"/>
  <c r="NL144" i="4"/>
  <c r="NL76" i="4"/>
  <c r="NL136" i="4"/>
  <c r="NL51" i="4"/>
  <c r="NL42" i="4"/>
  <c r="NL55" i="4"/>
  <c r="NL105" i="4"/>
  <c r="NL84" i="4"/>
  <c r="NL24" i="4"/>
  <c r="NL2" i="4"/>
  <c r="NL138" i="4"/>
  <c r="NL67" i="4"/>
  <c r="NL93" i="4"/>
  <c r="NL145" i="4"/>
  <c r="NL121" i="4"/>
  <c r="NL97" i="4"/>
  <c r="NL107" i="4"/>
  <c r="NL96" i="4"/>
  <c r="NL142" i="4"/>
  <c r="NL85" i="4"/>
  <c r="NL129" i="4"/>
  <c r="NL123" i="4"/>
  <c r="NL99" i="4"/>
  <c r="NL98" i="4"/>
  <c r="NL143" i="4"/>
  <c r="NL41" i="4"/>
  <c r="NL30" i="4"/>
  <c r="NL31" i="4"/>
  <c r="NL101" i="4"/>
  <c r="NL128" i="4"/>
  <c r="NL15" i="4"/>
  <c r="NL58" i="4"/>
  <c r="NL135" i="4"/>
  <c r="NL40" i="4"/>
  <c r="NL100" i="4"/>
  <c r="NL140" i="4"/>
  <c r="NL134" i="4"/>
  <c r="NL130" i="4"/>
  <c r="NL50" i="4"/>
  <c r="NL139" i="4"/>
  <c r="NL122" i="4"/>
  <c r="NL104" i="4"/>
  <c r="NL95" i="4"/>
  <c r="NL133" i="4"/>
  <c r="NL118" i="4"/>
  <c r="NL23" i="4"/>
  <c r="NL115" i="4"/>
  <c r="NL132" i="4"/>
  <c r="NL111" i="4"/>
  <c r="NL137" i="4"/>
  <c r="NL125" i="4"/>
  <c r="NL35" i="4"/>
  <c r="NL16" i="4"/>
  <c r="NL116" i="4"/>
  <c r="NL117" i="4"/>
  <c r="NL27" i="4"/>
  <c r="NL68" i="4"/>
  <c r="NL12" i="4"/>
  <c r="NL81" i="4"/>
  <c r="NL146" i="4"/>
  <c r="NL103" i="4"/>
  <c r="NL108" i="4"/>
  <c r="NL72" i="4"/>
  <c r="NL124" i="4"/>
  <c r="NL114" i="4"/>
  <c r="NL26" i="4"/>
  <c r="NL162" i="4"/>
  <c r="NL172" i="4"/>
  <c r="NL110" i="4"/>
  <c r="NL102" i="4"/>
  <c r="NL49" i="4"/>
  <c r="NL56" i="4"/>
  <c r="NL167" i="4"/>
  <c r="NL13" i="4"/>
  <c r="NL127" i="4"/>
  <c r="NL91" i="4"/>
  <c r="NL141" i="4"/>
  <c r="NL131" i="4"/>
  <c r="NL66" i="4"/>
  <c r="NL119" i="4"/>
  <c r="NL90" i="4"/>
  <c r="NL89" i="4"/>
  <c r="NL126" i="4"/>
  <c r="NL109" i="4"/>
  <c r="NL174" i="4"/>
  <c r="NL88" i="4"/>
  <c r="NL159" i="4"/>
  <c r="NL195" i="4"/>
  <c r="NL92" i="4"/>
  <c r="NL178" i="4"/>
  <c r="NL112" i="4"/>
  <c r="NL177" i="4"/>
  <c r="NL158" i="4"/>
  <c r="NL57" i="4"/>
  <c r="NL176" i="4"/>
  <c r="NL36" i="4"/>
  <c r="NL47" i="4"/>
  <c r="NL48" i="4"/>
  <c r="NL38" i="4"/>
  <c r="NL37" i="4"/>
  <c r="NL46" i="4"/>
  <c r="NL87" i="4"/>
  <c r="NL120" i="4"/>
  <c r="NL86" i="4"/>
  <c r="NL191" i="4"/>
  <c r="NL164" i="4"/>
  <c r="EB3" i="5"/>
  <c r="EC2" i="5"/>
  <c r="NJ5" i="4"/>
  <c r="NN3" i="4"/>
  <c r="NL150" i="4"/>
  <c r="NL183" i="4"/>
  <c r="NL192" i="4"/>
  <c r="NL161" i="4"/>
  <c r="NL6" i="4"/>
  <c r="NL154" i="4"/>
  <c r="NL149" i="4"/>
  <c r="NL153" i="4"/>
  <c r="NL165" i="4"/>
  <c r="NL156" i="4"/>
  <c r="NL18" i="4"/>
  <c r="NL17" i="4"/>
  <c r="NL147" i="4"/>
  <c r="NL11" i="4"/>
  <c r="NL189" i="4"/>
  <c r="NL166" i="4"/>
  <c r="NL19" i="4"/>
  <c r="NL8" i="4"/>
  <c r="NL151" i="4"/>
  <c r="NL160" i="4"/>
  <c r="NL180" i="4"/>
  <c r="NL171" i="4"/>
  <c r="NL170" i="4"/>
  <c r="NL184" i="4"/>
  <c r="NL186" i="4"/>
  <c r="NL182" i="4"/>
  <c r="NL179" i="4"/>
  <c r="NL21" i="4"/>
  <c r="NL7" i="4"/>
  <c r="NL163" i="4"/>
  <c r="NL193" i="4"/>
  <c r="NL187" i="4"/>
  <c r="NL175" i="4"/>
  <c r="NL155" i="4"/>
  <c r="NL39" i="4"/>
  <c r="NL157" i="4"/>
  <c r="NL29" i="4"/>
  <c r="NL168" i="4"/>
  <c r="NL169" i="4"/>
  <c r="NL190" i="4"/>
  <c r="NL22" i="4"/>
  <c r="NL188" i="4"/>
  <c r="NL148" i="4"/>
  <c r="NL9" i="4"/>
  <c r="NL28" i="4"/>
  <c r="NL10" i="4"/>
  <c r="NL185" i="4"/>
  <c r="NL14" i="4"/>
  <c r="NL152" i="4"/>
  <c r="NL181" i="4"/>
  <c r="NL194" i="4"/>
  <c r="NL20" i="4"/>
  <c r="NL173" i="4"/>
  <c r="NN199" i="4" l="1"/>
  <c r="NN198" i="4"/>
  <c r="NN74" i="4"/>
  <c r="NN79" i="4"/>
  <c r="NN64" i="4"/>
  <c r="NN71" i="4"/>
  <c r="NN80" i="4"/>
  <c r="NN196" i="4"/>
  <c r="NN197" i="4"/>
  <c r="NN25" i="4"/>
  <c r="NN43" i="4"/>
  <c r="NN75" i="4"/>
  <c r="NN52" i="4"/>
  <c r="NN54" i="4"/>
  <c r="NN62" i="4"/>
  <c r="NN53" i="4"/>
  <c r="NN77" i="4"/>
  <c r="NN78" i="4"/>
  <c r="NN69" i="4"/>
  <c r="NN45" i="4"/>
  <c r="NN61" i="4"/>
  <c r="NN63" i="4"/>
  <c r="NN73" i="4"/>
  <c r="NN34" i="4"/>
  <c r="NN70" i="4"/>
  <c r="NN44" i="4"/>
  <c r="NN42" i="4"/>
  <c r="NN83" i="4"/>
  <c r="NN65" i="4"/>
  <c r="NN51" i="4"/>
  <c r="NN55" i="4"/>
  <c r="NN32" i="4"/>
  <c r="NN84" i="4"/>
  <c r="NN24" i="4"/>
  <c r="NN59" i="4"/>
  <c r="NN33" i="4"/>
  <c r="NN105" i="4"/>
  <c r="NN82" i="4"/>
  <c r="NN136" i="4"/>
  <c r="NN144" i="4"/>
  <c r="NN94" i="4"/>
  <c r="NN113" i="4"/>
  <c r="NN60" i="4"/>
  <c r="NN76" i="4"/>
  <c r="NN106" i="4"/>
  <c r="NN2" i="4"/>
  <c r="NN67" i="4"/>
  <c r="NN138" i="4"/>
  <c r="NN93" i="4"/>
  <c r="NN107" i="4"/>
  <c r="NN145" i="4"/>
  <c r="NN97" i="4"/>
  <c r="NN142" i="4"/>
  <c r="NN121" i="4"/>
  <c r="NN85" i="4"/>
  <c r="NN123" i="4"/>
  <c r="NN129" i="4"/>
  <c r="NN143" i="4"/>
  <c r="NN99" i="4"/>
  <c r="NN41" i="4"/>
  <c r="NN101" i="4"/>
  <c r="NN96" i="4"/>
  <c r="NN30" i="4"/>
  <c r="NN100" i="4"/>
  <c r="NN15" i="4"/>
  <c r="NN140" i="4"/>
  <c r="NN104" i="4"/>
  <c r="NN98" i="4"/>
  <c r="NN58" i="4"/>
  <c r="NN134" i="4"/>
  <c r="NN40" i="4"/>
  <c r="NN95" i="4"/>
  <c r="NN31" i="4"/>
  <c r="NN118" i="4"/>
  <c r="NN135" i="4"/>
  <c r="NN122" i="4"/>
  <c r="NN23" i="4"/>
  <c r="NN133" i="4"/>
  <c r="NN50" i="4"/>
  <c r="NN128" i="4"/>
  <c r="NN130" i="4"/>
  <c r="NN139" i="4"/>
  <c r="NN111" i="4"/>
  <c r="NN125" i="4"/>
  <c r="NN27" i="4"/>
  <c r="NN137" i="4"/>
  <c r="NN116" i="4"/>
  <c r="NN35" i="4"/>
  <c r="NN115" i="4"/>
  <c r="NN117" i="4"/>
  <c r="NN16" i="4"/>
  <c r="NN132" i="4"/>
  <c r="NN12" i="4"/>
  <c r="NN108" i="4"/>
  <c r="NN103" i="4"/>
  <c r="NN162" i="4"/>
  <c r="NN68" i="4"/>
  <c r="NN172" i="4"/>
  <c r="NN56" i="4"/>
  <c r="NN120" i="4"/>
  <c r="NN174" i="4"/>
  <c r="NN110" i="4"/>
  <c r="NN72" i="4"/>
  <c r="NN114" i="4"/>
  <c r="NN127" i="4"/>
  <c r="NN146" i="4"/>
  <c r="NN102" i="4"/>
  <c r="NN88" i="4"/>
  <c r="NN81" i="4"/>
  <c r="NN126" i="4"/>
  <c r="NN112" i="4"/>
  <c r="NN124" i="4"/>
  <c r="NN13" i="4"/>
  <c r="NN119" i="4"/>
  <c r="NN131" i="4"/>
  <c r="NN91" i="4"/>
  <c r="NN89" i="4"/>
  <c r="NN109" i="4"/>
  <c r="NN178" i="4"/>
  <c r="NN159" i="4"/>
  <c r="NN141" i="4"/>
  <c r="NN176" i="4"/>
  <c r="NN87" i="4"/>
  <c r="NN49" i="4"/>
  <c r="NN90" i="4"/>
  <c r="NN66" i="4"/>
  <c r="NN158" i="4"/>
  <c r="NN92" i="4"/>
  <c r="NN26" i="4"/>
  <c r="NN46" i="4"/>
  <c r="NN177" i="4"/>
  <c r="NN36" i="4"/>
  <c r="NN86" i="4"/>
  <c r="NN191" i="4"/>
  <c r="NN37" i="4"/>
  <c r="NN38" i="4"/>
  <c r="NN48" i="4"/>
  <c r="NN47" i="4"/>
  <c r="NN167" i="4"/>
  <c r="NN164" i="4"/>
  <c r="NN57" i="4"/>
  <c r="NN195" i="4"/>
  <c r="ED2" i="5"/>
  <c r="EC3" i="5"/>
  <c r="NL5" i="4"/>
  <c r="NP3" i="4"/>
  <c r="NN39" i="4"/>
  <c r="NN166" i="4"/>
  <c r="NN183" i="4"/>
  <c r="NN189" i="4"/>
  <c r="NN180" i="4"/>
  <c r="NN18" i="4"/>
  <c r="NN11" i="4"/>
  <c r="NN192" i="4"/>
  <c r="NN161" i="4"/>
  <c r="NN188" i="4"/>
  <c r="NN151" i="4"/>
  <c r="NN175" i="4"/>
  <c r="NN179" i="4"/>
  <c r="NN17" i="4"/>
  <c r="NN182" i="4"/>
  <c r="NN20" i="4"/>
  <c r="NN7" i="4"/>
  <c r="NN9" i="4"/>
  <c r="NN163" i="4"/>
  <c r="NN29" i="4"/>
  <c r="NN154" i="4"/>
  <c r="NN173" i="4"/>
  <c r="NN165" i="4"/>
  <c r="NN186" i="4"/>
  <c r="NN185" i="4"/>
  <c r="NN171" i="4"/>
  <c r="NN156" i="4"/>
  <c r="NN152" i="4"/>
  <c r="NN160" i="4"/>
  <c r="NN148" i="4"/>
  <c r="NN187" i="4"/>
  <c r="NN190" i="4"/>
  <c r="NN184" i="4"/>
  <c r="NN21" i="4"/>
  <c r="NN170" i="4"/>
  <c r="NN149" i="4"/>
  <c r="NN28" i="4"/>
  <c r="NN22" i="4"/>
  <c r="NN153" i="4"/>
  <c r="NN147" i="4"/>
  <c r="NN6" i="4"/>
  <c r="NN169" i="4"/>
  <c r="NN10" i="4"/>
  <c r="NN194" i="4"/>
  <c r="NN19" i="4"/>
  <c r="NN8" i="4"/>
  <c r="NN168" i="4"/>
  <c r="NN181" i="4"/>
  <c r="NN157" i="4"/>
  <c r="NN155" i="4"/>
  <c r="NN150" i="4"/>
  <c r="NN193" i="4"/>
  <c r="NN14" i="4"/>
  <c r="NP199" i="4" l="1"/>
  <c r="NP198" i="4"/>
  <c r="NP74" i="4"/>
  <c r="NP79" i="4"/>
  <c r="NP64" i="4"/>
  <c r="NP71" i="4"/>
  <c r="NP80" i="4"/>
  <c r="NP196" i="4"/>
  <c r="NP197" i="4"/>
  <c r="NP25" i="4"/>
  <c r="NP43" i="4"/>
  <c r="NP75" i="4"/>
  <c r="NP54" i="4"/>
  <c r="NP52" i="4"/>
  <c r="NP45" i="4"/>
  <c r="NP53" i="4"/>
  <c r="NP70" i="4"/>
  <c r="NP34" i="4"/>
  <c r="NP61" i="4"/>
  <c r="NP78" i="4"/>
  <c r="NP62" i="4"/>
  <c r="NP69" i="4"/>
  <c r="NP73" i="4"/>
  <c r="NP77" i="4"/>
  <c r="NP44" i="4"/>
  <c r="NP63" i="4"/>
  <c r="NP59" i="4"/>
  <c r="NP60" i="4"/>
  <c r="NP33" i="4"/>
  <c r="NP51" i="4"/>
  <c r="NP42" i="4"/>
  <c r="NP82" i="4"/>
  <c r="NP55" i="4"/>
  <c r="NP83" i="4"/>
  <c r="NP65" i="4"/>
  <c r="NP84" i="4"/>
  <c r="NP106" i="4"/>
  <c r="NP113" i="4"/>
  <c r="NP32" i="4"/>
  <c r="NP144" i="4"/>
  <c r="NP94" i="4"/>
  <c r="NP105" i="4"/>
  <c r="NP136" i="4"/>
  <c r="NP76" i="4"/>
  <c r="NP24" i="4"/>
  <c r="NP2" i="4"/>
  <c r="NP138" i="4"/>
  <c r="NP67" i="4"/>
  <c r="NP107" i="4"/>
  <c r="NP93" i="4"/>
  <c r="NP145" i="4"/>
  <c r="NP142" i="4"/>
  <c r="NP121" i="4"/>
  <c r="NP123" i="4"/>
  <c r="NP97" i="4"/>
  <c r="NP96" i="4"/>
  <c r="NP98" i="4"/>
  <c r="NP129" i="4"/>
  <c r="NP143" i="4"/>
  <c r="NP99" i="4"/>
  <c r="NP101" i="4"/>
  <c r="NP128" i="4"/>
  <c r="NP58" i="4"/>
  <c r="NP85" i="4"/>
  <c r="NP15" i="4"/>
  <c r="NP41" i="4"/>
  <c r="NP30" i="4"/>
  <c r="NP100" i="4"/>
  <c r="NP134" i="4"/>
  <c r="NP31" i="4"/>
  <c r="NP140" i="4"/>
  <c r="NP135" i="4"/>
  <c r="NP130" i="4"/>
  <c r="NP118" i="4"/>
  <c r="NP95" i="4"/>
  <c r="NP104" i="4"/>
  <c r="NP40" i="4"/>
  <c r="NP122" i="4"/>
  <c r="NP50" i="4"/>
  <c r="NP133" i="4"/>
  <c r="NP111" i="4"/>
  <c r="NP23" i="4"/>
  <c r="NP139" i="4"/>
  <c r="NP115" i="4"/>
  <c r="NP132" i="4"/>
  <c r="NP35" i="4"/>
  <c r="NP27" i="4"/>
  <c r="NP16" i="4"/>
  <c r="NP116" i="4"/>
  <c r="NP68" i="4"/>
  <c r="NP26" i="4"/>
  <c r="NP125" i="4"/>
  <c r="NP117" i="4"/>
  <c r="NP12" i="4"/>
  <c r="NP172" i="4"/>
  <c r="NP114" i="4"/>
  <c r="NP174" i="4"/>
  <c r="NP108" i="4"/>
  <c r="NP103" i="4"/>
  <c r="NP137" i="4"/>
  <c r="NP72" i="4"/>
  <c r="NP81" i="4"/>
  <c r="NP146" i="4"/>
  <c r="NP49" i="4"/>
  <c r="NP120" i="4"/>
  <c r="NP88" i="4"/>
  <c r="NP56" i="4"/>
  <c r="NP124" i="4"/>
  <c r="NP126" i="4"/>
  <c r="NP167" i="4"/>
  <c r="NP91" i="4"/>
  <c r="NP90" i="4"/>
  <c r="NP89" i="4"/>
  <c r="NP13" i="4"/>
  <c r="NP141" i="4"/>
  <c r="NP112" i="4"/>
  <c r="NP177" i="4"/>
  <c r="NP127" i="4"/>
  <c r="NP110" i="4"/>
  <c r="NP131" i="4"/>
  <c r="NP162" i="4"/>
  <c r="NP119" i="4"/>
  <c r="NP109" i="4"/>
  <c r="NP176" i="4"/>
  <c r="NP66" i="4"/>
  <c r="NP87" i="4"/>
  <c r="NP102" i="4"/>
  <c r="NP158" i="4"/>
  <c r="NP36" i="4"/>
  <c r="NP178" i="4"/>
  <c r="NP159" i="4"/>
  <c r="NP86" i="4"/>
  <c r="NP92" i="4"/>
  <c r="NP48" i="4"/>
  <c r="NP57" i="4"/>
  <c r="NP38" i="4"/>
  <c r="NP37" i="4"/>
  <c r="NP191" i="4"/>
  <c r="NP195" i="4"/>
  <c r="NP164" i="4"/>
  <c r="NP47" i="4"/>
  <c r="NP46" i="4"/>
  <c r="ED3" i="5"/>
  <c r="EE2" i="5"/>
  <c r="NN5" i="4"/>
  <c r="NR3" i="4"/>
  <c r="NP28" i="4"/>
  <c r="NP148" i="4"/>
  <c r="NP166" i="4"/>
  <c r="NP6" i="4"/>
  <c r="NP10" i="4"/>
  <c r="NP19" i="4"/>
  <c r="NP165" i="4"/>
  <c r="NP18" i="4"/>
  <c r="NP183" i="4"/>
  <c r="NP189" i="4"/>
  <c r="NP180" i="4"/>
  <c r="NP8" i="4"/>
  <c r="NP161" i="4"/>
  <c r="NP150" i="4"/>
  <c r="NP7" i="4"/>
  <c r="NP21" i="4"/>
  <c r="NP9" i="4"/>
  <c r="NP160" i="4"/>
  <c r="NP152" i="4"/>
  <c r="NP169" i="4"/>
  <c r="NP179" i="4"/>
  <c r="NP192" i="4"/>
  <c r="NP170" i="4"/>
  <c r="NP181" i="4"/>
  <c r="NP194" i="4"/>
  <c r="NP190" i="4"/>
  <c r="NP153" i="4"/>
  <c r="NP187" i="4"/>
  <c r="NP29" i="4"/>
  <c r="NP155" i="4"/>
  <c r="NP147" i="4"/>
  <c r="NP175" i="4"/>
  <c r="NP11" i="4"/>
  <c r="NP182" i="4"/>
  <c r="NP171" i="4"/>
  <c r="NP156" i="4"/>
  <c r="NP149" i="4"/>
  <c r="NP193" i="4"/>
  <c r="NP185" i="4"/>
  <c r="NP151" i="4"/>
  <c r="NP154" i="4"/>
  <c r="NP184" i="4"/>
  <c r="NP39" i="4"/>
  <c r="NP20" i="4"/>
  <c r="NP173" i="4"/>
  <c r="NP157" i="4"/>
  <c r="NP22" i="4"/>
  <c r="NP163" i="4"/>
  <c r="NP168" i="4"/>
  <c r="NP17" i="4"/>
  <c r="NP14" i="4"/>
  <c r="NP188" i="4"/>
  <c r="NP186" i="4"/>
  <c r="NR199" i="4" l="1"/>
  <c r="NR198" i="4"/>
  <c r="NR74" i="4"/>
  <c r="NR79" i="4"/>
  <c r="NR64" i="4"/>
  <c r="NR71" i="4"/>
  <c r="NR80" i="4"/>
  <c r="NR196" i="4"/>
  <c r="NR197" i="4"/>
  <c r="NR25" i="4"/>
  <c r="NR75" i="4"/>
  <c r="NR43" i="4"/>
  <c r="NR53" i="4"/>
  <c r="NR52" i="4"/>
  <c r="NR54" i="4"/>
  <c r="NR45" i="4"/>
  <c r="NR62" i="4"/>
  <c r="NR63" i="4"/>
  <c r="NR61" i="4"/>
  <c r="NR69" i="4"/>
  <c r="NR78" i="4"/>
  <c r="NR34" i="4"/>
  <c r="NR44" i="4"/>
  <c r="NR77" i="4"/>
  <c r="NR70" i="4"/>
  <c r="NR73" i="4"/>
  <c r="NR59" i="4"/>
  <c r="NR60" i="4"/>
  <c r="NR42" i="4"/>
  <c r="NR51" i="4"/>
  <c r="NR84" i="4"/>
  <c r="NR65" i="4"/>
  <c r="NR33" i="4"/>
  <c r="NR24" i="4"/>
  <c r="NR82" i="4"/>
  <c r="NR94" i="4"/>
  <c r="NR32" i="4"/>
  <c r="NR76" i="4"/>
  <c r="NR83" i="4"/>
  <c r="NR136" i="4"/>
  <c r="NR113" i="4"/>
  <c r="NR144" i="4"/>
  <c r="NR106" i="4"/>
  <c r="NR105" i="4"/>
  <c r="NR55" i="4"/>
  <c r="NR2" i="4"/>
  <c r="NR93" i="4"/>
  <c r="NR67" i="4"/>
  <c r="NR138" i="4"/>
  <c r="NR145" i="4"/>
  <c r="NR121" i="4"/>
  <c r="NR107" i="4"/>
  <c r="NR97" i="4"/>
  <c r="NR142" i="4"/>
  <c r="NR96" i="4"/>
  <c r="NR85" i="4"/>
  <c r="NR129" i="4"/>
  <c r="NR123" i="4"/>
  <c r="NR143" i="4"/>
  <c r="NR99" i="4"/>
  <c r="NR41" i="4"/>
  <c r="NR128" i="4"/>
  <c r="NR101" i="4"/>
  <c r="NR58" i="4"/>
  <c r="NR98" i="4"/>
  <c r="NR30" i="4"/>
  <c r="NR140" i="4"/>
  <c r="NR104" i="4"/>
  <c r="NR100" i="4"/>
  <c r="NR15" i="4"/>
  <c r="NR31" i="4"/>
  <c r="NR40" i="4"/>
  <c r="NR130" i="4"/>
  <c r="NR50" i="4"/>
  <c r="NR134" i="4"/>
  <c r="NR118" i="4"/>
  <c r="NR95" i="4"/>
  <c r="NR133" i="4"/>
  <c r="NR23" i="4"/>
  <c r="NR135" i="4"/>
  <c r="NR122" i="4"/>
  <c r="NR139" i="4"/>
  <c r="NR137" i="4"/>
  <c r="NR115" i="4"/>
  <c r="NR16" i="4"/>
  <c r="NR111" i="4"/>
  <c r="NR117" i="4"/>
  <c r="NR35" i="4"/>
  <c r="NR27" i="4"/>
  <c r="NR116" i="4"/>
  <c r="NR124" i="4"/>
  <c r="NR162" i="4"/>
  <c r="NR146" i="4"/>
  <c r="NR72" i="4"/>
  <c r="NR174" i="4"/>
  <c r="NR103" i="4"/>
  <c r="NR132" i="4"/>
  <c r="NR125" i="4"/>
  <c r="NR12" i="4"/>
  <c r="NR114" i="4"/>
  <c r="NR68" i="4"/>
  <c r="NR26" i="4"/>
  <c r="NR81" i="4"/>
  <c r="NR172" i="4"/>
  <c r="NR56" i="4"/>
  <c r="NR110" i="4"/>
  <c r="NR89" i="4"/>
  <c r="NR126" i="4"/>
  <c r="NR127" i="4"/>
  <c r="NR167" i="4"/>
  <c r="NR102" i="4"/>
  <c r="NR13" i="4"/>
  <c r="NR108" i="4"/>
  <c r="NR49" i="4"/>
  <c r="NR88" i="4"/>
  <c r="NR120" i="4"/>
  <c r="NR141" i="4"/>
  <c r="NR131" i="4"/>
  <c r="NR119" i="4"/>
  <c r="NR112" i="4"/>
  <c r="NR91" i="4"/>
  <c r="NR90" i="4"/>
  <c r="NR178" i="4"/>
  <c r="NR109" i="4"/>
  <c r="NR66" i="4"/>
  <c r="NR57" i="4"/>
  <c r="NR158" i="4"/>
  <c r="NR36" i="4"/>
  <c r="NR176" i="4"/>
  <c r="NR87" i="4"/>
  <c r="NR177" i="4"/>
  <c r="NR159" i="4"/>
  <c r="NR92" i="4"/>
  <c r="NR86" i="4"/>
  <c r="NR191" i="4"/>
  <c r="NR47" i="4"/>
  <c r="NR195" i="4"/>
  <c r="NR38" i="4"/>
  <c r="NR37" i="4"/>
  <c r="NR46" i="4"/>
  <c r="NR164" i="4"/>
  <c r="NR48" i="4"/>
  <c r="EE3" i="5"/>
  <c r="EF2" i="5"/>
  <c r="NP5" i="4"/>
  <c r="NT3" i="4"/>
  <c r="NR9" i="4"/>
  <c r="NR180" i="4"/>
  <c r="NR183" i="4"/>
  <c r="NR186" i="4"/>
  <c r="NR21" i="4"/>
  <c r="NR154" i="4"/>
  <c r="NR10" i="4"/>
  <c r="NR39" i="4"/>
  <c r="NR19" i="4"/>
  <c r="NR189" i="4"/>
  <c r="NR156" i="4"/>
  <c r="NR165" i="4"/>
  <c r="NR28" i="4"/>
  <c r="NR166" i="4"/>
  <c r="NR147" i="4"/>
  <c r="NR173" i="4"/>
  <c r="NR20" i="4"/>
  <c r="NR6" i="4"/>
  <c r="NR170" i="4"/>
  <c r="NR149" i="4"/>
  <c r="NR29" i="4"/>
  <c r="NR160" i="4"/>
  <c r="NR168" i="4"/>
  <c r="NR182" i="4"/>
  <c r="NR150" i="4"/>
  <c r="NR17" i="4"/>
  <c r="NR171" i="4"/>
  <c r="NR157" i="4"/>
  <c r="NR148" i="4"/>
  <c r="NR188" i="4"/>
  <c r="NR163" i="4"/>
  <c r="NR169" i="4"/>
  <c r="NR192" i="4"/>
  <c r="NR194" i="4"/>
  <c r="NR175" i="4"/>
  <c r="NR22" i="4"/>
  <c r="NR179" i="4"/>
  <c r="NR193" i="4"/>
  <c r="NR8" i="4"/>
  <c r="NR181" i="4"/>
  <c r="NR155" i="4"/>
  <c r="NR11" i="4"/>
  <c r="NR161" i="4"/>
  <c r="NR151" i="4"/>
  <c r="NR18" i="4"/>
  <c r="NR152" i="4"/>
  <c r="NR7" i="4"/>
  <c r="NR184" i="4"/>
  <c r="NR14" i="4"/>
  <c r="NR190" i="4"/>
  <c r="NR187" i="4"/>
  <c r="NR153" i="4"/>
  <c r="NR185" i="4"/>
  <c r="NT199" i="4" l="1"/>
  <c r="NT198" i="4"/>
  <c r="NT71" i="4"/>
  <c r="NT74" i="4"/>
  <c r="NT79" i="4"/>
  <c r="NT64" i="4"/>
  <c r="NT80" i="4"/>
  <c r="NT197" i="4"/>
  <c r="NT196" i="4"/>
  <c r="NT25" i="4"/>
  <c r="NT75" i="4"/>
  <c r="NT43" i="4"/>
  <c r="NT52" i="4"/>
  <c r="NT54" i="4"/>
  <c r="NT53" i="4"/>
  <c r="NT45" i="4"/>
  <c r="NT62" i="4"/>
  <c r="NT34" i="4"/>
  <c r="NT77" i="4"/>
  <c r="NT61" i="4"/>
  <c r="NT78" i="4"/>
  <c r="NT69" i="4"/>
  <c r="NT70" i="4"/>
  <c r="NT63" i="4"/>
  <c r="NT44" i="4"/>
  <c r="NT73" i="4"/>
  <c r="NT59" i="4"/>
  <c r="NT82" i="4"/>
  <c r="NT65" i="4"/>
  <c r="NT60" i="4"/>
  <c r="NT33" i="4"/>
  <c r="NT51" i="4"/>
  <c r="NT83" i="4"/>
  <c r="NT42" i="4"/>
  <c r="NT32" i="4"/>
  <c r="NT84" i="4"/>
  <c r="NT76" i="4"/>
  <c r="NT136" i="4"/>
  <c r="NT24" i="4"/>
  <c r="NT106" i="4"/>
  <c r="NT144" i="4"/>
  <c r="NT94" i="4"/>
  <c r="NT55" i="4"/>
  <c r="NT113" i="4"/>
  <c r="NT105" i="4"/>
  <c r="NT2" i="4"/>
  <c r="NT67" i="4"/>
  <c r="NT138" i="4"/>
  <c r="NT121" i="4"/>
  <c r="NT93" i="4"/>
  <c r="NT145" i="4"/>
  <c r="NT142" i="4"/>
  <c r="NT107" i="4"/>
  <c r="NT96" i="4"/>
  <c r="NT123" i="4"/>
  <c r="NT85" i="4"/>
  <c r="NT143" i="4"/>
  <c r="NT97" i="4"/>
  <c r="NT99" i="4"/>
  <c r="NT129" i="4"/>
  <c r="NT101" i="4"/>
  <c r="NT41" i="4"/>
  <c r="NT98" i="4"/>
  <c r="NT31" i="4"/>
  <c r="NT30" i="4"/>
  <c r="NT58" i="4"/>
  <c r="NT135" i="4"/>
  <c r="NT130" i="4"/>
  <c r="NT40" i="4"/>
  <c r="NT100" i="4"/>
  <c r="NT128" i="4"/>
  <c r="NT140" i="4"/>
  <c r="NT134" i="4"/>
  <c r="NT104" i="4"/>
  <c r="NT118" i="4"/>
  <c r="NT50" i="4"/>
  <c r="NT15" i="4"/>
  <c r="NT133" i="4"/>
  <c r="NT139" i="4"/>
  <c r="NT23" i="4"/>
  <c r="NT137" i="4"/>
  <c r="NT111" i="4"/>
  <c r="NT122" i="4"/>
  <c r="NT95" i="4"/>
  <c r="NT16" i="4"/>
  <c r="NT35" i="4"/>
  <c r="NT132" i="4"/>
  <c r="NT117" i="4"/>
  <c r="NT125" i="4"/>
  <c r="NT115" i="4"/>
  <c r="NT68" i="4"/>
  <c r="NT12" i="4"/>
  <c r="NT162" i="4"/>
  <c r="NT174" i="4"/>
  <c r="NT26" i="4"/>
  <c r="NT103" i="4"/>
  <c r="NT146" i="4"/>
  <c r="NT124" i="4"/>
  <c r="NT172" i="4"/>
  <c r="NT108" i="4"/>
  <c r="NT114" i="4"/>
  <c r="NT27" i="4"/>
  <c r="NT81" i="4"/>
  <c r="NT88" i="4"/>
  <c r="NT72" i="4"/>
  <c r="NT56" i="4"/>
  <c r="NT120" i="4"/>
  <c r="NT110" i="4"/>
  <c r="NT127" i="4"/>
  <c r="NT13" i="4"/>
  <c r="NT49" i="4"/>
  <c r="NT131" i="4"/>
  <c r="NT167" i="4"/>
  <c r="NT89" i="4"/>
  <c r="NT109" i="4"/>
  <c r="NT90" i="4"/>
  <c r="NT102" i="4"/>
  <c r="NT126" i="4"/>
  <c r="NT176" i="4"/>
  <c r="NT57" i="4"/>
  <c r="NT86" i="4"/>
  <c r="NT91" i="4"/>
  <c r="NT92" i="4"/>
  <c r="NT116" i="4"/>
  <c r="NT119" i="4"/>
  <c r="NT66" i="4"/>
  <c r="NT159" i="4"/>
  <c r="NT178" i="4"/>
  <c r="NT48" i="4"/>
  <c r="NT141" i="4"/>
  <c r="NT37" i="4"/>
  <c r="NT87" i="4"/>
  <c r="NT38" i="4"/>
  <c r="NT164" i="4"/>
  <c r="NT195" i="4"/>
  <c r="NT112" i="4"/>
  <c r="NT191" i="4"/>
  <c r="NT46" i="4"/>
  <c r="NT177" i="4"/>
  <c r="NT47" i="4"/>
  <c r="NT36" i="4"/>
  <c r="NT158" i="4"/>
  <c r="EF3" i="5"/>
  <c r="EG2" i="5"/>
  <c r="NR5" i="4"/>
  <c r="NV3" i="4"/>
  <c r="NT10" i="4"/>
  <c r="NT186" i="4"/>
  <c r="NT154" i="4"/>
  <c r="NT183" i="4"/>
  <c r="NT156" i="4"/>
  <c r="NT148" i="4"/>
  <c r="NT166" i="4"/>
  <c r="NT189" i="4"/>
  <c r="NT181" i="4"/>
  <c r="NT175" i="4"/>
  <c r="NT188" i="4"/>
  <c r="NT29" i="4"/>
  <c r="NT153" i="4"/>
  <c r="NT173" i="4"/>
  <c r="NT185" i="4"/>
  <c r="NT160" i="4"/>
  <c r="NT180" i="4"/>
  <c r="NT17" i="4"/>
  <c r="NT182" i="4"/>
  <c r="NT149" i="4"/>
  <c r="NT19" i="4"/>
  <c r="NT170" i="4"/>
  <c r="NT9" i="4"/>
  <c r="NT193" i="4"/>
  <c r="NT6" i="4"/>
  <c r="NT28" i="4"/>
  <c r="NT194" i="4"/>
  <c r="NT8" i="4"/>
  <c r="NT39" i="4"/>
  <c r="NT152" i="4"/>
  <c r="NT151" i="4"/>
  <c r="NT7" i="4"/>
  <c r="NT11" i="4"/>
  <c r="NT192" i="4"/>
  <c r="NT14" i="4"/>
  <c r="NT169" i="4"/>
  <c r="NT22" i="4"/>
  <c r="NT168" i="4"/>
  <c r="NT190" i="4"/>
  <c r="NT20" i="4"/>
  <c r="NT163" i="4"/>
  <c r="NT21" i="4"/>
  <c r="NT18" i="4"/>
  <c r="NT155" i="4"/>
  <c r="NT147" i="4"/>
  <c r="NT179" i="4"/>
  <c r="NT157" i="4"/>
  <c r="NT184" i="4"/>
  <c r="NT150" i="4"/>
  <c r="NT187" i="4"/>
  <c r="NT161" i="4"/>
  <c r="NT171" i="4"/>
  <c r="NT165" i="4"/>
  <c r="NV199" i="4" l="1"/>
  <c r="NV198" i="4"/>
  <c r="NV71" i="4"/>
  <c r="NV74" i="4"/>
  <c r="NV79" i="4"/>
  <c r="NV64" i="4"/>
  <c r="NV80" i="4"/>
  <c r="NV197" i="4"/>
  <c r="NV196" i="4"/>
  <c r="NV25" i="4"/>
  <c r="NV43" i="4"/>
  <c r="NV75" i="4"/>
  <c r="NV45" i="4"/>
  <c r="NV53" i="4"/>
  <c r="NV70" i="4"/>
  <c r="NV34" i="4"/>
  <c r="NV77" i="4"/>
  <c r="NV52" i="4"/>
  <c r="NV78" i="4"/>
  <c r="NV54" i="4"/>
  <c r="NV69" i="4"/>
  <c r="NV62" i="4"/>
  <c r="NV61" i="4"/>
  <c r="NV44" i="4"/>
  <c r="NV73" i="4"/>
  <c r="NV63" i="4"/>
  <c r="NV59" i="4"/>
  <c r="NV60" i="4"/>
  <c r="NV33" i="4"/>
  <c r="NV55" i="4"/>
  <c r="NV65" i="4"/>
  <c r="NV82" i="4"/>
  <c r="NV24" i="4"/>
  <c r="NV42" i="4"/>
  <c r="NV84" i="4"/>
  <c r="NV144" i="4"/>
  <c r="NV51" i="4"/>
  <c r="NV105" i="4"/>
  <c r="NV113" i="4"/>
  <c r="NV83" i="4"/>
  <c r="NV32" i="4"/>
  <c r="NV106" i="4"/>
  <c r="NV94" i="4"/>
  <c r="NV136" i="4"/>
  <c r="NV76" i="4"/>
  <c r="NV2" i="4"/>
  <c r="NV67" i="4"/>
  <c r="NV138" i="4"/>
  <c r="NV93" i="4"/>
  <c r="NV107" i="4"/>
  <c r="NV96" i="4"/>
  <c r="NV145" i="4"/>
  <c r="NV121" i="4"/>
  <c r="NV97" i="4"/>
  <c r="NV142" i="4"/>
  <c r="NV123" i="4"/>
  <c r="NV129" i="4"/>
  <c r="NV99" i="4"/>
  <c r="NV143" i="4"/>
  <c r="NV85" i="4"/>
  <c r="NV41" i="4"/>
  <c r="NV101" i="4"/>
  <c r="NV98" i="4"/>
  <c r="NV128" i="4"/>
  <c r="NV15" i="4"/>
  <c r="NV58" i="4"/>
  <c r="NV31" i="4"/>
  <c r="NV30" i="4"/>
  <c r="NV130" i="4"/>
  <c r="NV135" i="4"/>
  <c r="NV40" i="4"/>
  <c r="NV100" i="4"/>
  <c r="NV140" i="4"/>
  <c r="NV50" i="4"/>
  <c r="NV118" i="4"/>
  <c r="NV23" i="4"/>
  <c r="NV133" i="4"/>
  <c r="NV104" i="4"/>
  <c r="NV134" i="4"/>
  <c r="NV139" i="4"/>
  <c r="NV115" i="4"/>
  <c r="NV137" i="4"/>
  <c r="NV132" i="4"/>
  <c r="NV16" i="4"/>
  <c r="NV68" i="4"/>
  <c r="NV95" i="4"/>
  <c r="NV122" i="4"/>
  <c r="NV125" i="4"/>
  <c r="NV35" i="4"/>
  <c r="NV117" i="4"/>
  <c r="NV12" i="4"/>
  <c r="NV111" i="4"/>
  <c r="NV72" i="4"/>
  <c r="NV27" i="4"/>
  <c r="NV116" i="4"/>
  <c r="NV26" i="4"/>
  <c r="NV162" i="4"/>
  <c r="NV110" i="4"/>
  <c r="NV108" i="4"/>
  <c r="NV114" i="4"/>
  <c r="NV124" i="4"/>
  <c r="NV81" i="4"/>
  <c r="NV13" i="4"/>
  <c r="NV126" i="4"/>
  <c r="NV127" i="4"/>
  <c r="NV174" i="4"/>
  <c r="NV49" i="4"/>
  <c r="NV141" i="4"/>
  <c r="NV112" i="4"/>
  <c r="NV131" i="4"/>
  <c r="NV66" i="4"/>
  <c r="NV146" i="4"/>
  <c r="NV90" i="4"/>
  <c r="NV109" i="4"/>
  <c r="NV103" i="4"/>
  <c r="NV56" i="4"/>
  <c r="NV167" i="4"/>
  <c r="NV91" i="4"/>
  <c r="NV89" i="4"/>
  <c r="NV172" i="4"/>
  <c r="NV119" i="4"/>
  <c r="NV87" i="4"/>
  <c r="NV92" i="4"/>
  <c r="NV102" i="4"/>
  <c r="NV178" i="4"/>
  <c r="NV48" i="4"/>
  <c r="NV88" i="4"/>
  <c r="NV120" i="4"/>
  <c r="NV177" i="4"/>
  <c r="NV57" i="4"/>
  <c r="NV158" i="4"/>
  <c r="NV38" i="4"/>
  <c r="NV47" i="4"/>
  <c r="NV36" i="4"/>
  <c r="NV37" i="4"/>
  <c r="NV159" i="4"/>
  <c r="NV191" i="4"/>
  <c r="NV86" i="4"/>
  <c r="NV195" i="4"/>
  <c r="NV46" i="4"/>
  <c r="NV176" i="4"/>
  <c r="NV164" i="4"/>
  <c r="EG3" i="5"/>
  <c r="EH2" i="5"/>
  <c r="NT5" i="4"/>
  <c r="NX3" i="4"/>
  <c r="NV165" i="4"/>
  <c r="NV9" i="4"/>
  <c r="NV153" i="4"/>
  <c r="NV186" i="4"/>
  <c r="NV190" i="4"/>
  <c r="NV185" i="4"/>
  <c r="NV189" i="4"/>
  <c r="NV148" i="4"/>
  <c r="NV156" i="4"/>
  <c r="NV18" i="4"/>
  <c r="NV181" i="4"/>
  <c r="NV151" i="4"/>
  <c r="NV187" i="4"/>
  <c r="NV169" i="4"/>
  <c r="NV29" i="4"/>
  <c r="NV21" i="4"/>
  <c r="NV150" i="4"/>
  <c r="NV161" i="4"/>
  <c r="NV155" i="4"/>
  <c r="NV171" i="4"/>
  <c r="NV6" i="4"/>
  <c r="NV7" i="4"/>
  <c r="NV193" i="4"/>
  <c r="NV184" i="4"/>
  <c r="NV14" i="4"/>
  <c r="NV149" i="4"/>
  <c r="NV173" i="4"/>
  <c r="NV188" i="4"/>
  <c r="NV152" i="4"/>
  <c r="NV163" i="4"/>
  <c r="NV168" i="4"/>
  <c r="NV11" i="4"/>
  <c r="NV10" i="4"/>
  <c r="NV160" i="4"/>
  <c r="NV22" i="4"/>
  <c r="NV39" i="4"/>
  <c r="NV157" i="4"/>
  <c r="NV17" i="4"/>
  <c r="NV166" i="4"/>
  <c r="NV154" i="4"/>
  <c r="NV19" i="4"/>
  <c r="NV8" i="4"/>
  <c r="NV28" i="4"/>
  <c r="NV179" i="4"/>
  <c r="NV170" i="4"/>
  <c r="NV20" i="4"/>
  <c r="NV182" i="4"/>
  <c r="NV192" i="4"/>
  <c r="NV147" i="4"/>
  <c r="NV194" i="4"/>
  <c r="NV183" i="4"/>
  <c r="NV175" i="4"/>
  <c r="NV180" i="4"/>
  <c r="NX199" i="4" l="1"/>
  <c r="NX198" i="4"/>
  <c r="NX71" i="4"/>
  <c r="NX74" i="4"/>
  <c r="NX79" i="4"/>
  <c r="NX64" i="4"/>
  <c r="NX80" i="4"/>
  <c r="NX197" i="4"/>
  <c r="NX196" i="4"/>
  <c r="NX43" i="4"/>
  <c r="NX75" i="4"/>
  <c r="NX25" i="4"/>
  <c r="NX53" i="4"/>
  <c r="NX52" i="4"/>
  <c r="NX45" i="4"/>
  <c r="NX54" i="4"/>
  <c r="NX62" i="4"/>
  <c r="NX61" i="4"/>
  <c r="NX78" i="4"/>
  <c r="NX69" i="4"/>
  <c r="NX44" i="4"/>
  <c r="NX77" i="4"/>
  <c r="NX63" i="4"/>
  <c r="NX73" i="4"/>
  <c r="NX34" i="4"/>
  <c r="NX70" i="4"/>
  <c r="NX51" i="4"/>
  <c r="NX59" i="4"/>
  <c r="NX60" i="4"/>
  <c r="NX42" i="4"/>
  <c r="NX65" i="4"/>
  <c r="NX55" i="4"/>
  <c r="NX83" i="4"/>
  <c r="NX33" i="4"/>
  <c r="NX144" i="4"/>
  <c r="NX32" i="4"/>
  <c r="NX82" i="4"/>
  <c r="NX76" i="4"/>
  <c r="NX136" i="4"/>
  <c r="NX105" i="4"/>
  <c r="NX106" i="4"/>
  <c r="NX94" i="4"/>
  <c r="NX84" i="4"/>
  <c r="NX113" i="4"/>
  <c r="NX24" i="4"/>
  <c r="NX2" i="4"/>
  <c r="NX93" i="4"/>
  <c r="NX67" i="4"/>
  <c r="NX138" i="4"/>
  <c r="NX145" i="4"/>
  <c r="NX97" i="4"/>
  <c r="NX121" i="4"/>
  <c r="NX107" i="4"/>
  <c r="NX85" i="4"/>
  <c r="NX142" i="4"/>
  <c r="NX96" i="4"/>
  <c r="NX129" i="4"/>
  <c r="NX123" i="4"/>
  <c r="NX143" i="4"/>
  <c r="NX99" i="4"/>
  <c r="NX98" i="4"/>
  <c r="NX30" i="4"/>
  <c r="NX41" i="4"/>
  <c r="NX15" i="4"/>
  <c r="NX31" i="4"/>
  <c r="NX58" i="4"/>
  <c r="NX101" i="4"/>
  <c r="NX128" i="4"/>
  <c r="NX100" i="4"/>
  <c r="NX40" i="4"/>
  <c r="NX140" i="4"/>
  <c r="NX130" i="4"/>
  <c r="NX95" i="4"/>
  <c r="NX50" i="4"/>
  <c r="NX104" i="4"/>
  <c r="NX23" i="4"/>
  <c r="NX135" i="4"/>
  <c r="NX133" i="4"/>
  <c r="NX118" i="4"/>
  <c r="NX139" i="4"/>
  <c r="NX115" i="4"/>
  <c r="NX132" i="4"/>
  <c r="NX111" i="4"/>
  <c r="NX122" i="4"/>
  <c r="NX134" i="4"/>
  <c r="NX16" i="4"/>
  <c r="NX137" i="4"/>
  <c r="NX117" i="4"/>
  <c r="NX68" i="4"/>
  <c r="NX35" i="4"/>
  <c r="NX116" i="4"/>
  <c r="NX26" i="4"/>
  <c r="NX12" i="4"/>
  <c r="NX162" i="4"/>
  <c r="NX146" i="4"/>
  <c r="NX174" i="4"/>
  <c r="NX124" i="4"/>
  <c r="NX110" i="4"/>
  <c r="NX108" i="4"/>
  <c r="NX27" i="4"/>
  <c r="NX81" i="4"/>
  <c r="NX103" i="4"/>
  <c r="NX102" i="4"/>
  <c r="NX88" i="4"/>
  <c r="NX89" i="4"/>
  <c r="NX125" i="4"/>
  <c r="NX13" i="4"/>
  <c r="NX126" i="4"/>
  <c r="NX72" i="4"/>
  <c r="NX49" i="4"/>
  <c r="NX127" i="4"/>
  <c r="NX131" i="4"/>
  <c r="NX109" i="4"/>
  <c r="NX56" i="4"/>
  <c r="NX172" i="4"/>
  <c r="NX119" i="4"/>
  <c r="NX90" i="4"/>
  <c r="NX114" i="4"/>
  <c r="NX141" i="4"/>
  <c r="NX66" i="4"/>
  <c r="NX120" i="4"/>
  <c r="NX167" i="4"/>
  <c r="NX91" i="4"/>
  <c r="NX57" i="4"/>
  <c r="NX159" i="4"/>
  <c r="NX158" i="4"/>
  <c r="NX48" i="4"/>
  <c r="NX87" i="4"/>
  <c r="NX176" i="4"/>
  <c r="NX178" i="4"/>
  <c r="NX112" i="4"/>
  <c r="NX177" i="4"/>
  <c r="NX92" i="4"/>
  <c r="NX37" i="4"/>
  <c r="NX195" i="4"/>
  <c r="NX164" i="4"/>
  <c r="NX86" i="4"/>
  <c r="NX36" i="4"/>
  <c r="NX46" i="4"/>
  <c r="NX38" i="4"/>
  <c r="NX47" i="4"/>
  <c r="NX191" i="4"/>
  <c r="EH3" i="5"/>
  <c r="EI2" i="5"/>
  <c r="NV5" i="4"/>
  <c r="NZ3" i="4"/>
  <c r="NX22" i="4"/>
  <c r="NX184" i="4"/>
  <c r="NX153" i="4"/>
  <c r="NX186" i="4"/>
  <c r="NX190" i="4"/>
  <c r="NX179" i="4"/>
  <c r="NX192" i="4"/>
  <c r="NX168" i="4"/>
  <c r="NX17" i="4"/>
  <c r="NX156" i="4"/>
  <c r="NX171" i="4"/>
  <c r="NX152" i="4"/>
  <c r="NX170" i="4"/>
  <c r="NX181" i="4"/>
  <c r="NX169" i="4"/>
  <c r="NX11" i="4"/>
  <c r="NX155" i="4"/>
  <c r="NX18" i="4"/>
  <c r="NX28" i="4"/>
  <c r="NX20" i="4"/>
  <c r="NX194" i="4"/>
  <c r="NX39" i="4"/>
  <c r="NX166" i="4"/>
  <c r="NX185" i="4"/>
  <c r="NX183" i="4"/>
  <c r="NX163" i="4"/>
  <c r="NX19" i="4"/>
  <c r="NX173" i="4"/>
  <c r="NX147" i="4"/>
  <c r="NX148" i="4"/>
  <c r="NX193" i="4"/>
  <c r="NX151" i="4"/>
  <c r="NX165" i="4"/>
  <c r="NX150" i="4"/>
  <c r="NX180" i="4"/>
  <c r="NX187" i="4"/>
  <c r="NX161" i="4"/>
  <c r="NX9" i="4"/>
  <c r="NX154" i="4"/>
  <c r="NX21" i="4"/>
  <c r="NX157" i="4"/>
  <c r="NX149" i="4"/>
  <c r="NX182" i="4"/>
  <c r="NX188" i="4"/>
  <c r="NX175" i="4"/>
  <c r="NX160" i="4"/>
  <c r="NX6" i="4"/>
  <c r="NX8" i="4"/>
  <c r="NX29" i="4"/>
  <c r="NX189" i="4"/>
  <c r="NX10" i="4"/>
  <c r="NX7" i="4"/>
  <c r="NX14" i="4"/>
  <c r="NZ199" i="4" l="1"/>
  <c r="NZ198" i="4"/>
  <c r="NZ64" i="4"/>
  <c r="NZ80" i="4"/>
  <c r="NZ71" i="4"/>
  <c r="NZ74" i="4"/>
  <c r="NZ79" i="4"/>
  <c r="NZ197" i="4"/>
  <c r="NZ196" i="4"/>
  <c r="NZ25" i="4"/>
  <c r="NZ43" i="4"/>
  <c r="NZ75" i="4"/>
  <c r="NZ53" i="4"/>
  <c r="NZ52" i="4"/>
  <c r="NZ62" i="4"/>
  <c r="NZ61" i="4"/>
  <c r="NZ45" i="4"/>
  <c r="NZ78" i="4"/>
  <c r="NZ54" i="4"/>
  <c r="NZ69" i="4"/>
  <c r="NZ70" i="4"/>
  <c r="NZ34" i="4"/>
  <c r="NZ77" i="4"/>
  <c r="NZ44" i="4"/>
  <c r="NZ63" i="4"/>
  <c r="NZ73" i="4"/>
  <c r="NZ33" i="4"/>
  <c r="NZ51" i="4"/>
  <c r="NZ60" i="4"/>
  <c r="NZ55" i="4"/>
  <c r="NZ82" i="4"/>
  <c r="NZ59" i="4"/>
  <c r="NZ42" i="4"/>
  <c r="NZ84" i="4"/>
  <c r="NZ32" i="4"/>
  <c r="NZ106" i="4"/>
  <c r="NZ105" i="4"/>
  <c r="NZ94" i="4"/>
  <c r="NZ24" i="4"/>
  <c r="NZ144" i="4"/>
  <c r="NZ83" i="4"/>
  <c r="NZ113" i="4"/>
  <c r="NZ65" i="4"/>
  <c r="NZ136" i="4"/>
  <c r="NZ76" i="4"/>
  <c r="NZ2" i="4"/>
  <c r="NZ93" i="4"/>
  <c r="NZ121" i="4"/>
  <c r="NZ138" i="4"/>
  <c r="NZ67" i="4"/>
  <c r="NZ107" i="4"/>
  <c r="NZ97" i="4"/>
  <c r="NZ96" i="4"/>
  <c r="NZ145" i="4"/>
  <c r="NZ142" i="4"/>
  <c r="NZ129" i="4"/>
  <c r="NZ85" i="4"/>
  <c r="NZ143" i="4"/>
  <c r="NZ99" i="4"/>
  <c r="NZ98" i="4"/>
  <c r="NZ123" i="4"/>
  <c r="NZ58" i="4"/>
  <c r="NZ41" i="4"/>
  <c r="NZ31" i="4"/>
  <c r="NZ30" i="4"/>
  <c r="NZ100" i="4"/>
  <c r="NZ134" i="4"/>
  <c r="NZ104" i="4"/>
  <c r="NZ15" i="4"/>
  <c r="NZ135" i="4"/>
  <c r="NZ101" i="4"/>
  <c r="NZ50" i="4"/>
  <c r="NZ140" i="4"/>
  <c r="NZ130" i="4"/>
  <c r="NZ128" i="4"/>
  <c r="NZ40" i="4"/>
  <c r="NZ118" i="4"/>
  <c r="NZ95" i="4"/>
  <c r="NZ139" i="4"/>
  <c r="NZ122" i="4"/>
  <c r="NZ133" i="4"/>
  <c r="NZ23" i="4"/>
  <c r="NZ115" i="4"/>
  <c r="NZ137" i="4"/>
  <c r="NZ132" i="4"/>
  <c r="NZ111" i="4"/>
  <c r="NZ16" i="4"/>
  <c r="NZ116" i="4"/>
  <c r="NZ26" i="4"/>
  <c r="NZ68" i="4"/>
  <c r="NZ35" i="4"/>
  <c r="NZ27" i="4"/>
  <c r="NZ125" i="4"/>
  <c r="NZ81" i="4"/>
  <c r="NZ114" i="4"/>
  <c r="NZ12" i="4"/>
  <c r="NZ146" i="4"/>
  <c r="NZ172" i="4"/>
  <c r="NZ117" i="4"/>
  <c r="NZ110" i="4"/>
  <c r="NZ103" i="4"/>
  <c r="NZ124" i="4"/>
  <c r="NZ102" i="4"/>
  <c r="NZ89" i="4"/>
  <c r="NZ13" i="4"/>
  <c r="NZ88" i="4"/>
  <c r="NZ127" i="4"/>
  <c r="NZ174" i="4"/>
  <c r="NZ126" i="4"/>
  <c r="NZ120" i="4"/>
  <c r="NZ162" i="4"/>
  <c r="NZ108" i="4"/>
  <c r="NZ119" i="4"/>
  <c r="NZ49" i="4"/>
  <c r="NZ112" i="4"/>
  <c r="NZ91" i="4"/>
  <c r="NZ72" i="4"/>
  <c r="NZ56" i="4"/>
  <c r="NZ66" i="4"/>
  <c r="NZ141" i="4"/>
  <c r="NZ109" i="4"/>
  <c r="NZ90" i="4"/>
  <c r="NZ48" i="4"/>
  <c r="NZ87" i="4"/>
  <c r="NZ92" i="4"/>
  <c r="NZ167" i="4"/>
  <c r="NZ177" i="4"/>
  <c r="NZ159" i="4"/>
  <c r="NZ176" i="4"/>
  <c r="NZ195" i="4"/>
  <c r="NZ131" i="4"/>
  <c r="NZ57" i="4"/>
  <c r="NZ158" i="4"/>
  <c r="NZ46" i="4"/>
  <c r="NZ86" i="4"/>
  <c r="NZ36" i="4"/>
  <c r="NZ47" i="4"/>
  <c r="NZ38" i="4"/>
  <c r="NZ191" i="4"/>
  <c r="NZ164" i="4"/>
  <c r="NZ178" i="4"/>
  <c r="NZ37" i="4"/>
  <c r="EI3" i="5"/>
  <c r="EJ2" i="5"/>
  <c r="NX5" i="4"/>
  <c r="OB3" i="4"/>
  <c r="NZ150" i="4"/>
  <c r="NZ17" i="4"/>
  <c r="NZ192" i="4"/>
  <c r="NZ18" i="4"/>
  <c r="NZ155" i="4"/>
  <c r="NZ154" i="4"/>
  <c r="NZ186" i="4"/>
  <c r="NZ21" i="4"/>
  <c r="NZ171" i="4"/>
  <c r="NZ184" i="4"/>
  <c r="NZ166" i="4"/>
  <c r="NZ179" i="4"/>
  <c r="NZ190" i="4"/>
  <c r="NZ165" i="4"/>
  <c r="NZ153" i="4"/>
  <c r="NZ185" i="4"/>
  <c r="NZ7" i="4"/>
  <c r="NZ149" i="4"/>
  <c r="NZ183" i="4"/>
  <c r="NZ147" i="4"/>
  <c r="NZ189" i="4"/>
  <c r="NZ163" i="4"/>
  <c r="NZ11" i="4"/>
  <c r="NZ28" i="4"/>
  <c r="NZ22" i="4"/>
  <c r="NZ14" i="4"/>
  <c r="NZ8" i="4"/>
  <c r="NZ193" i="4"/>
  <c r="NZ173" i="4"/>
  <c r="NZ194" i="4"/>
  <c r="NZ187" i="4"/>
  <c r="NZ181" i="4"/>
  <c r="NZ180" i="4"/>
  <c r="NZ156" i="4"/>
  <c r="NZ148" i="4"/>
  <c r="NZ9" i="4"/>
  <c r="NZ6" i="4"/>
  <c r="NZ170" i="4"/>
  <c r="NZ161" i="4"/>
  <c r="NZ152" i="4"/>
  <c r="NZ39" i="4"/>
  <c r="NZ20" i="4"/>
  <c r="NZ188" i="4"/>
  <c r="NZ151" i="4"/>
  <c r="NZ160" i="4"/>
  <c r="NZ168" i="4"/>
  <c r="NZ10" i="4"/>
  <c r="NZ182" i="4"/>
  <c r="NZ19" i="4"/>
  <c r="NZ169" i="4"/>
  <c r="NZ157" i="4"/>
  <c r="NZ175" i="4"/>
  <c r="NZ29" i="4"/>
  <c r="OB199" i="4" l="1"/>
  <c r="OB198" i="4"/>
  <c r="OB64" i="4"/>
  <c r="OB80" i="4"/>
  <c r="OB71" i="4"/>
  <c r="OB74" i="4"/>
  <c r="OB79" i="4"/>
  <c r="OB197" i="4"/>
  <c r="OB196" i="4"/>
  <c r="OB25" i="4"/>
  <c r="OB75" i="4"/>
  <c r="OB43" i="4"/>
  <c r="OB54" i="4"/>
  <c r="OB53" i="4"/>
  <c r="OB52" i="4"/>
  <c r="OB45" i="4"/>
  <c r="OB62" i="4"/>
  <c r="OB69" i="4"/>
  <c r="OB61" i="4"/>
  <c r="OB34" i="4"/>
  <c r="OB70" i="4"/>
  <c r="OB73" i="4"/>
  <c r="OB77" i="4"/>
  <c r="OB63" i="4"/>
  <c r="OB78" i="4"/>
  <c r="OB44" i="4"/>
  <c r="OB51" i="4"/>
  <c r="OB59" i="4"/>
  <c r="OB60" i="4"/>
  <c r="OB55" i="4"/>
  <c r="OB65" i="4"/>
  <c r="OB84" i="4"/>
  <c r="OB42" i="4"/>
  <c r="OB24" i="4"/>
  <c r="OB33" i="4"/>
  <c r="OB144" i="4"/>
  <c r="OB105" i="4"/>
  <c r="OB76" i="4"/>
  <c r="OB106" i="4"/>
  <c r="OB82" i="4"/>
  <c r="OB136" i="4"/>
  <c r="OB94" i="4"/>
  <c r="OB83" i="4"/>
  <c r="OB32" i="4"/>
  <c r="OB113" i="4"/>
  <c r="OB2" i="4"/>
  <c r="OB67" i="4"/>
  <c r="OB93" i="4"/>
  <c r="OB138" i="4"/>
  <c r="OB121" i="4"/>
  <c r="OB145" i="4"/>
  <c r="OB107" i="4"/>
  <c r="OB96" i="4"/>
  <c r="OB97" i="4"/>
  <c r="OB123" i="4"/>
  <c r="OB142" i="4"/>
  <c r="OB85" i="4"/>
  <c r="OB129" i="4"/>
  <c r="OB143" i="4"/>
  <c r="OB98" i="4"/>
  <c r="OB99" i="4"/>
  <c r="OB41" i="4"/>
  <c r="OB30" i="4"/>
  <c r="OB58" i="4"/>
  <c r="OB100" i="4"/>
  <c r="OB101" i="4"/>
  <c r="OB128" i="4"/>
  <c r="OB134" i="4"/>
  <c r="OB135" i="4"/>
  <c r="OB140" i="4"/>
  <c r="OB40" i="4"/>
  <c r="OB130" i="4"/>
  <c r="OB15" i="4"/>
  <c r="OB95" i="4"/>
  <c r="OB50" i="4"/>
  <c r="OB104" i="4"/>
  <c r="OB118" i="4"/>
  <c r="OB122" i="4"/>
  <c r="OB133" i="4"/>
  <c r="OB31" i="4"/>
  <c r="OB111" i="4"/>
  <c r="OB23" i="4"/>
  <c r="OB132" i="4"/>
  <c r="OB137" i="4"/>
  <c r="OB16" i="4"/>
  <c r="OB125" i="4"/>
  <c r="OB68" i="4"/>
  <c r="OB26" i="4"/>
  <c r="OB117" i="4"/>
  <c r="OB116" i="4"/>
  <c r="OB35" i="4"/>
  <c r="OB115" i="4"/>
  <c r="OB139" i="4"/>
  <c r="OB103" i="4"/>
  <c r="OB108" i="4"/>
  <c r="OB146" i="4"/>
  <c r="OB174" i="4"/>
  <c r="OB27" i="4"/>
  <c r="OB172" i="4"/>
  <c r="OB88" i="4"/>
  <c r="OB127" i="4"/>
  <c r="OB56" i="4"/>
  <c r="OB120" i="4"/>
  <c r="OB162" i="4"/>
  <c r="OB126" i="4"/>
  <c r="OB114" i="4"/>
  <c r="OB13" i="4"/>
  <c r="OB90" i="4"/>
  <c r="OB72" i="4"/>
  <c r="OB141" i="4"/>
  <c r="OB109" i="4"/>
  <c r="OB91" i="4"/>
  <c r="OB167" i="4"/>
  <c r="OB12" i="4"/>
  <c r="OB49" i="4"/>
  <c r="OB131" i="4"/>
  <c r="OB66" i="4"/>
  <c r="OB124" i="4"/>
  <c r="OB119" i="4"/>
  <c r="OB112" i="4"/>
  <c r="OB89" i="4"/>
  <c r="OB110" i="4"/>
  <c r="OB102" i="4"/>
  <c r="OB177" i="4"/>
  <c r="OB158" i="4"/>
  <c r="OB195" i="4"/>
  <c r="OB37" i="4"/>
  <c r="OB48" i="4"/>
  <c r="OB159" i="4"/>
  <c r="OB178" i="4"/>
  <c r="OB81" i="4"/>
  <c r="OB191" i="4"/>
  <c r="OB92" i="4"/>
  <c r="OB86" i="4"/>
  <c r="OB164" i="4"/>
  <c r="OB46" i="4"/>
  <c r="OB38" i="4"/>
  <c r="OB36" i="4"/>
  <c r="OB87" i="4"/>
  <c r="OB47" i="4"/>
  <c r="OB176" i="4"/>
  <c r="OB57" i="4"/>
  <c r="EJ3" i="5"/>
  <c r="EK2" i="5"/>
  <c r="NZ5" i="4"/>
  <c r="OD3" i="4"/>
  <c r="OB165" i="4"/>
  <c r="OB180" i="4"/>
  <c r="OB18" i="4"/>
  <c r="OB155" i="4"/>
  <c r="OB9" i="4"/>
  <c r="OB147" i="4"/>
  <c r="OB184" i="4"/>
  <c r="OB171" i="4"/>
  <c r="OB154" i="4"/>
  <c r="OB150" i="4"/>
  <c r="OB14" i="4"/>
  <c r="OB8" i="4"/>
  <c r="OB185" i="4"/>
  <c r="OB11" i="4"/>
  <c r="OB183" i="4"/>
  <c r="OB19" i="4"/>
  <c r="OB28" i="4"/>
  <c r="OB190" i="4"/>
  <c r="OB175" i="4"/>
  <c r="OB168" i="4"/>
  <c r="OB148" i="4"/>
  <c r="OB20" i="4"/>
  <c r="OB182" i="4"/>
  <c r="OB169" i="4"/>
  <c r="OB187" i="4"/>
  <c r="OB153" i="4"/>
  <c r="OB161" i="4"/>
  <c r="OB21" i="4"/>
  <c r="OB188" i="4"/>
  <c r="OB179" i="4"/>
  <c r="OB160" i="4"/>
  <c r="OB22" i="4"/>
  <c r="OB193" i="4"/>
  <c r="OB157" i="4"/>
  <c r="OB189" i="4"/>
  <c r="OB166" i="4"/>
  <c r="OB17" i="4"/>
  <c r="OB149" i="4"/>
  <c r="OB186" i="4"/>
  <c r="OB194" i="4"/>
  <c r="OB29" i="4"/>
  <c r="OB151" i="4"/>
  <c r="OB170" i="4"/>
  <c r="OB181" i="4"/>
  <c r="OB152" i="4"/>
  <c r="OB192" i="4"/>
  <c r="OB6" i="4"/>
  <c r="OB156" i="4"/>
  <c r="OB7" i="4"/>
  <c r="OB39" i="4"/>
  <c r="OB10" i="4"/>
  <c r="OB173" i="4"/>
  <c r="OB163" i="4"/>
  <c r="OD199" i="4" l="1"/>
  <c r="OD198" i="4"/>
  <c r="OD64" i="4"/>
  <c r="OD80" i="4"/>
  <c r="OD71" i="4"/>
  <c r="OD74" i="4"/>
  <c r="OD79" i="4"/>
  <c r="OD197" i="4"/>
  <c r="OD196" i="4"/>
  <c r="OD43" i="4"/>
  <c r="OD75" i="4"/>
  <c r="OD25" i="4"/>
  <c r="OD53" i="4"/>
  <c r="OD52" i="4"/>
  <c r="OD61" i="4"/>
  <c r="OD45" i="4"/>
  <c r="OD54" i="4"/>
  <c r="OD78" i="4"/>
  <c r="OD70" i="4"/>
  <c r="OD62" i="4"/>
  <c r="OD34" i="4"/>
  <c r="OD77" i="4"/>
  <c r="OD69" i="4"/>
  <c r="OD73" i="4"/>
  <c r="OD63" i="4"/>
  <c r="OD44" i="4"/>
  <c r="OD33" i="4"/>
  <c r="OD60" i="4"/>
  <c r="OD83" i="4"/>
  <c r="OD42" i="4"/>
  <c r="OD65" i="4"/>
  <c r="OD24" i="4"/>
  <c r="OD82" i="4"/>
  <c r="OD94" i="4"/>
  <c r="OD51" i="4"/>
  <c r="OD84" i="4"/>
  <c r="OD55" i="4"/>
  <c r="OD32" i="4"/>
  <c r="OD113" i="4"/>
  <c r="OD106" i="4"/>
  <c r="OD59" i="4"/>
  <c r="OD76" i="4"/>
  <c r="OD136" i="4"/>
  <c r="OD105" i="4"/>
  <c r="OD144" i="4"/>
  <c r="OD2" i="4"/>
  <c r="OD93" i="4"/>
  <c r="OD138" i="4"/>
  <c r="OD121" i="4"/>
  <c r="OD97" i="4"/>
  <c r="OD67" i="4"/>
  <c r="OD145" i="4"/>
  <c r="OD107" i="4"/>
  <c r="OD142" i="4"/>
  <c r="OD96" i="4"/>
  <c r="OD123" i="4"/>
  <c r="OD85" i="4"/>
  <c r="OD129" i="4"/>
  <c r="OD98" i="4"/>
  <c r="OD41" i="4"/>
  <c r="OD99" i="4"/>
  <c r="OD30" i="4"/>
  <c r="OD31" i="4"/>
  <c r="OD58" i="4"/>
  <c r="OD101" i="4"/>
  <c r="OD15" i="4"/>
  <c r="OD100" i="4"/>
  <c r="OD104" i="4"/>
  <c r="OD135" i="4"/>
  <c r="OD143" i="4"/>
  <c r="OD140" i="4"/>
  <c r="OD128" i="4"/>
  <c r="OD40" i="4"/>
  <c r="OD95" i="4"/>
  <c r="OD50" i="4"/>
  <c r="OD134" i="4"/>
  <c r="OD23" i="4"/>
  <c r="OD133" i="4"/>
  <c r="OD130" i="4"/>
  <c r="OD111" i="4"/>
  <c r="OD122" i="4"/>
  <c r="OD118" i="4"/>
  <c r="OD139" i="4"/>
  <c r="OD137" i="4"/>
  <c r="OD115" i="4"/>
  <c r="OD16" i="4"/>
  <c r="OD132" i="4"/>
  <c r="OD117" i="4"/>
  <c r="OD68" i="4"/>
  <c r="OD125" i="4"/>
  <c r="OD27" i="4"/>
  <c r="OD26" i="4"/>
  <c r="OD35" i="4"/>
  <c r="OD81" i="4"/>
  <c r="OD103" i="4"/>
  <c r="OD116" i="4"/>
  <c r="OD124" i="4"/>
  <c r="OD162" i="4"/>
  <c r="OD172" i="4"/>
  <c r="OD110" i="4"/>
  <c r="OD114" i="4"/>
  <c r="OD89" i="4"/>
  <c r="OD120" i="4"/>
  <c r="OD146" i="4"/>
  <c r="OD56" i="4"/>
  <c r="OD126" i="4"/>
  <c r="OD90" i="4"/>
  <c r="OD119" i="4"/>
  <c r="OD12" i="4"/>
  <c r="OD131" i="4"/>
  <c r="OD109" i="4"/>
  <c r="OD174" i="4"/>
  <c r="OD49" i="4"/>
  <c r="OD127" i="4"/>
  <c r="OD167" i="4"/>
  <c r="OD88" i="4"/>
  <c r="OD13" i="4"/>
  <c r="OD112" i="4"/>
  <c r="OD91" i="4"/>
  <c r="OD177" i="4"/>
  <c r="OD37" i="4"/>
  <c r="OD108" i="4"/>
  <c r="OD72" i="4"/>
  <c r="OD141" i="4"/>
  <c r="OD176" i="4"/>
  <c r="OD178" i="4"/>
  <c r="OD87" i="4"/>
  <c r="OD66" i="4"/>
  <c r="OD159" i="4"/>
  <c r="OD57" i="4"/>
  <c r="OD195" i="4"/>
  <c r="OD46" i="4"/>
  <c r="OD102" i="4"/>
  <c r="OD86" i="4"/>
  <c r="OD47" i="4"/>
  <c r="OD191" i="4"/>
  <c r="OD38" i="4"/>
  <c r="OD48" i="4"/>
  <c r="OD164" i="4"/>
  <c r="OD92" i="4"/>
  <c r="OD36" i="4"/>
  <c r="OD158" i="4"/>
  <c r="EK3" i="5"/>
  <c r="EL2" i="5"/>
  <c r="OB5" i="4"/>
  <c r="OF3" i="4"/>
  <c r="OD192" i="4"/>
  <c r="OD169" i="4"/>
  <c r="OD155" i="4"/>
  <c r="OD156" i="4"/>
  <c r="OD190" i="4"/>
  <c r="OD165" i="4"/>
  <c r="OD184" i="4"/>
  <c r="OD150" i="4"/>
  <c r="OD180" i="4"/>
  <c r="OD28" i="4"/>
  <c r="OD171" i="4"/>
  <c r="OD186" i="4"/>
  <c r="OD175" i="4"/>
  <c r="OD157" i="4"/>
  <c r="OD149" i="4"/>
  <c r="OD153" i="4"/>
  <c r="OD168" i="4"/>
  <c r="OD17" i="4"/>
  <c r="OD154" i="4"/>
  <c r="OD14" i="4"/>
  <c r="OD8" i="4"/>
  <c r="OD188" i="4"/>
  <c r="OD187" i="4"/>
  <c r="OD166" i="4"/>
  <c r="OD22" i="4"/>
  <c r="OD170" i="4"/>
  <c r="OD152" i="4"/>
  <c r="OD39" i="4"/>
  <c r="OD18" i="4"/>
  <c r="OD6" i="4"/>
  <c r="OD151" i="4"/>
  <c r="OD161" i="4"/>
  <c r="OD29" i="4"/>
  <c r="OD10" i="4"/>
  <c r="OD19" i="4"/>
  <c r="OD147" i="4"/>
  <c r="OD7" i="4"/>
  <c r="OD179" i="4"/>
  <c r="OD193" i="4"/>
  <c r="OD11" i="4"/>
  <c r="OD182" i="4"/>
  <c r="OD194" i="4"/>
  <c r="OD148" i="4"/>
  <c r="OD163" i="4"/>
  <c r="OD185" i="4"/>
  <c r="OD9" i="4"/>
  <c r="OD21" i="4"/>
  <c r="OD181" i="4"/>
  <c r="OD189" i="4"/>
  <c r="OD20" i="4"/>
  <c r="OD160" i="4"/>
  <c r="OD183" i="4"/>
  <c r="OD173" i="4"/>
  <c r="OF199" i="4" l="1"/>
  <c r="OF198" i="4"/>
  <c r="OF79" i="4"/>
  <c r="OF64" i="4"/>
  <c r="OF80" i="4"/>
  <c r="OF71" i="4"/>
  <c r="OF74" i="4"/>
  <c r="OF197" i="4"/>
  <c r="OF196" i="4"/>
  <c r="OF43" i="4"/>
  <c r="OF75" i="4"/>
  <c r="OF25" i="4"/>
  <c r="OF53" i="4"/>
  <c r="OF54" i="4"/>
  <c r="OF45" i="4"/>
  <c r="OF52" i="4"/>
  <c r="OF61" i="4"/>
  <c r="OF62" i="4"/>
  <c r="OF44" i="4"/>
  <c r="OF34" i="4"/>
  <c r="OF78" i="4"/>
  <c r="OF73" i="4"/>
  <c r="OF77" i="4"/>
  <c r="OF70" i="4"/>
  <c r="OF63" i="4"/>
  <c r="OF69" i="4"/>
  <c r="OF51" i="4"/>
  <c r="OF60" i="4"/>
  <c r="OF59" i="4"/>
  <c r="OF42" i="4"/>
  <c r="OF82" i="4"/>
  <c r="OF65" i="4"/>
  <c r="OF32" i="4"/>
  <c r="OF113" i="4"/>
  <c r="OF24" i="4"/>
  <c r="OF33" i="4"/>
  <c r="OF83" i="4"/>
  <c r="OF84" i="4"/>
  <c r="OF144" i="4"/>
  <c r="OF106" i="4"/>
  <c r="OF105" i="4"/>
  <c r="OF94" i="4"/>
  <c r="OF55" i="4"/>
  <c r="OF76" i="4"/>
  <c r="OF136" i="4"/>
  <c r="OF2" i="4"/>
  <c r="OF145" i="4"/>
  <c r="OF93" i="4"/>
  <c r="OF138" i="4"/>
  <c r="OF97" i="4"/>
  <c r="OF107" i="4"/>
  <c r="OF121" i="4"/>
  <c r="OF67" i="4"/>
  <c r="OF142" i="4"/>
  <c r="OF96" i="4"/>
  <c r="OF123" i="4"/>
  <c r="OF129" i="4"/>
  <c r="OF85" i="4"/>
  <c r="OF99" i="4"/>
  <c r="OF143" i="4"/>
  <c r="OF98" i="4"/>
  <c r="OF30" i="4"/>
  <c r="OF101" i="4"/>
  <c r="OF41" i="4"/>
  <c r="OF100" i="4"/>
  <c r="OF15" i="4"/>
  <c r="OF58" i="4"/>
  <c r="OF31" i="4"/>
  <c r="OF140" i="4"/>
  <c r="OF134" i="4"/>
  <c r="OF104" i="4"/>
  <c r="OF130" i="4"/>
  <c r="OF128" i="4"/>
  <c r="OF40" i="4"/>
  <c r="OF95" i="4"/>
  <c r="OF50" i="4"/>
  <c r="OF135" i="4"/>
  <c r="OF133" i="4"/>
  <c r="OF118" i="4"/>
  <c r="OF111" i="4"/>
  <c r="OF23" i="4"/>
  <c r="OF139" i="4"/>
  <c r="OF132" i="4"/>
  <c r="OF115" i="4"/>
  <c r="OF122" i="4"/>
  <c r="OF16" i="4"/>
  <c r="OF117" i="4"/>
  <c r="OF26" i="4"/>
  <c r="OF116" i="4"/>
  <c r="OF35" i="4"/>
  <c r="OF125" i="4"/>
  <c r="OF27" i="4"/>
  <c r="OF81" i="4"/>
  <c r="OF124" i="4"/>
  <c r="OF108" i="4"/>
  <c r="OF12" i="4"/>
  <c r="OF172" i="4"/>
  <c r="OF162" i="4"/>
  <c r="OF68" i="4"/>
  <c r="OF174" i="4"/>
  <c r="OF146" i="4"/>
  <c r="OF103" i="4"/>
  <c r="OF72" i="4"/>
  <c r="OF127" i="4"/>
  <c r="OF56" i="4"/>
  <c r="OF167" i="4"/>
  <c r="OF126" i="4"/>
  <c r="OF49" i="4"/>
  <c r="OF114" i="4"/>
  <c r="OF109" i="4"/>
  <c r="OF137" i="4"/>
  <c r="OF120" i="4"/>
  <c r="OF112" i="4"/>
  <c r="OF89" i="4"/>
  <c r="OF88" i="4"/>
  <c r="OF131" i="4"/>
  <c r="OF102" i="4"/>
  <c r="OF141" i="4"/>
  <c r="OF90" i="4"/>
  <c r="OF158" i="4"/>
  <c r="OF13" i="4"/>
  <c r="OF57" i="4"/>
  <c r="OF119" i="4"/>
  <c r="OF176" i="4"/>
  <c r="OF37" i="4"/>
  <c r="OF87" i="4"/>
  <c r="OF92" i="4"/>
  <c r="OF159" i="4"/>
  <c r="OF38" i="4"/>
  <c r="OF48" i="4"/>
  <c r="OF46" i="4"/>
  <c r="OF178" i="4"/>
  <c r="OF66" i="4"/>
  <c r="OF47" i="4"/>
  <c r="OF36" i="4"/>
  <c r="OF164" i="4"/>
  <c r="OF110" i="4"/>
  <c r="OF177" i="4"/>
  <c r="OF91" i="4"/>
  <c r="OF191" i="4"/>
  <c r="OF195" i="4"/>
  <c r="OF86" i="4"/>
  <c r="EL3" i="5"/>
  <c r="EM2" i="5"/>
  <c r="OD5" i="4"/>
  <c r="OH3" i="4"/>
  <c r="OF168" i="4"/>
  <c r="OF190" i="4"/>
  <c r="OF150" i="4"/>
  <c r="OF183" i="4"/>
  <c r="OF151" i="4"/>
  <c r="OF192" i="4"/>
  <c r="OF155" i="4"/>
  <c r="OF29" i="4"/>
  <c r="OF22" i="4"/>
  <c r="OF186" i="4"/>
  <c r="OF9" i="4"/>
  <c r="OF148" i="4"/>
  <c r="OF165" i="4"/>
  <c r="OF180" i="4"/>
  <c r="OF171" i="4"/>
  <c r="OF185" i="4"/>
  <c r="OF184" i="4"/>
  <c r="OF170" i="4"/>
  <c r="OF194" i="4"/>
  <c r="OF187" i="4"/>
  <c r="OF169" i="4"/>
  <c r="OF181" i="4"/>
  <c r="OF153" i="4"/>
  <c r="OF7" i="4"/>
  <c r="OF161" i="4"/>
  <c r="OF14" i="4"/>
  <c r="OF147" i="4"/>
  <c r="OF18" i="4"/>
  <c r="OF28" i="4"/>
  <c r="OF157" i="4"/>
  <c r="OF152" i="4"/>
  <c r="OF175" i="4"/>
  <c r="OF182" i="4"/>
  <c r="OF173" i="4"/>
  <c r="OF39" i="4"/>
  <c r="OF179" i="4"/>
  <c r="OF166" i="4"/>
  <c r="OF20" i="4"/>
  <c r="OF149" i="4"/>
  <c r="OF160" i="4"/>
  <c r="OF189" i="4"/>
  <c r="OF10" i="4"/>
  <c r="OF19" i="4"/>
  <c r="OF154" i="4"/>
  <c r="OF6" i="4"/>
  <c r="OF188" i="4"/>
  <c r="OF193" i="4"/>
  <c r="OF11" i="4"/>
  <c r="OF21" i="4"/>
  <c r="OF8" i="4"/>
  <c r="OF163" i="4"/>
  <c r="OF17" i="4"/>
  <c r="OF156" i="4"/>
  <c r="OH199" i="4" l="1"/>
  <c r="OH198" i="4"/>
  <c r="OH79" i="4"/>
  <c r="OH64" i="4"/>
  <c r="OH80" i="4"/>
  <c r="OH71" i="4"/>
  <c r="OH74" i="4"/>
  <c r="OH196" i="4"/>
  <c r="OH197" i="4"/>
  <c r="OH43" i="4"/>
  <c r="OH75" i="4"/>
  <c r="OH25" i="4"/>
  <c r="OH53" i="4"/>
  <c r="OH52" i="4"/>
  <c r="OH61" i="4"/>
  <c r="OH54" i="4"/>
  <c r="OH45" i="4"/>
  <c r="OH62" i="4"/>
  <c r="OH77" i="4"/>
  <c r="OH78" i="4"/>
  <c r="OH73" i="4"/>
  <c r="OH69" i="4"/>
  <c r="OH63" i="4"/>
  <c r="OH34" i="4"/>
  <c r="OH44" i="4"/>
  <c r="OH70" i="4"/>
  <c r="OH33" i="4"/>
  <c r="OH60" i="4"/>
  <c r="OH59" i="4"/>
  <c r="OH51" i="4"/>
  <c r="OH82" i="4"/>
  <c r="OH83" i="4"/>
  <c r="OH136" i="4"/>
  <c r="OH32" i="4"/>
  <c r="OH24" i="4"/>
  <c r="OH76" i="4"/>
  <c r="OH94" i="4"/>
  <c r="OH106" i="4"/>
  <c r="OH84" i="4"/>
  <c r="OH42" i="4"/>
  <c r="OH105" i="4"/>
  <c r="OH65" i="4"/>
  <c r="OH144" i="4"/>
  <c r="OH113" i="4"/>
  <c r="OH55" i="4"/>
  <c r="OH2" i="4"/>
  <c r="OH138" i="4"/>
  <c r="OH67" i="4"/>
  <c r="OH93" i="4"/>
  <c r="OH145" i="4"/>
  <c r="OH107" i="4"/>
  <c r="OH121" i="4"/>
  <c r="OH96" i="4"/>
  <c r="OH142" i="4"/>
  <c r="OH123" i="4"/>
  <c r="OH129" i="4"/>
  <c r="OH98" i="4"/>
  <c r="OH101" i="4"/>
  <c r="OH97" i="4"/>
  <c r="OH41" i="4"/>
  <c r="OH99" i="4"/>
  <c r="OH143" i="4"/>
  <c r="OH15" i="4"/>
  <c r="OH100" i="4"/>
  <c r="OH31" i="4"/>
  <c r="OH85" i="4"/>
  <c r="OH30" i="4"/>
  <c r="OH128" i="4"/>
  <c r="OH58" i="4"/>
  <c r="OH104" i="4"/>
  <c r="OH134" i="4"/>
  <c r="OH135" i="4"/>
  <c r="OH95" i="4"/>
  <c r="OH50" i="4"/>
  <c r="OH130" i="4"/>
  <c r="OH40" i="4"/>
  <c r="OH133" i="4"/>
  <c r="OH23" i="4"/>
  <c r="OH140" i="4"/>
  <c r="OH139" i="4"/>
  <c r="OH137" i="4"/>
  <c r="OH115" i="4"/>
  <c r="OH16" i="4"/>
  <c r="OH132" i="4"/>
  <c r="OH111" i="4"/>
  <c r="OH117" i="4"/>
  <c r="OH122" i="4"/>
  <c r="OH125" i="4"/>
  <c r="OH116" i="4"/>
  <c r="OH27" i="4"/>
  <c r="OH26" i="4"/>
  <c r="OH68" i="4"/>
  <c r="OH35" i="4"/>
  <c r="OH172" i="4"/>
  <c r="OH108" i="4"/>
  <c r="OH118" i="4"/>
  <c r="OH12" i="4"/>
  <c r="OH162" i="4"/>
  <c r="OH146" i="4"/>
  <c r="OH72" i="4"/>
  <c r="OH81" i="4"/>
  <c r="OH174" i="4"/>
  <c r="OH13" i="4"/>
  <c r="OH126" i="4"/>
  <c r="OH49" i="4"/>
  <c r="OH89" i="4"/>
  <c r="OH56" i="4"/>
  <c r="OH124" i="4"/>
  <c r="OH110" i="4"/>
  <c r="OH103" i="4"/>
  <c r="OH114" i="4"/>
  <c r="OH102" i="4"/>
  <c r="OH88" i="4"/>
  <c r="OH91" i="4"/>
  <c r="OH66" i="4"/>
  <c r="OH127" i="4"/>
  <c r="OH131" i="4"/>
  <c r="OH167" i="4"/>
  <c r="OH112" i="4"/>
  <c r="OH120" i="4"/>
  <c r="OH119" i="4"/>
  <c r="OH159" i="4"/>
  <c r="OH178" i="4"/>
  <c r="OH177" i="4"/>
  <c r="OH176" i="4"/>
  <c r="OH158" i="4"/>
  <c r="OH36" i="4"/>
  <c r="OH87" i="4"/>
  <c r="OH90" i="4"/>
  <c r="OH57" i="4"/>
  <c r="OH191" i="4"/>
  <c r="OH109" i="4"/>
  <c r="OH38" i="4"/>
  <c r="OH92" i="4"/>
  <c r="OH164" i="4"/>
  <c r="OH86" i="4"/>
  <c r="OH48" i="4"/>
  <c r="OH37" i="4"/>
  <c r="OH195" i="4"/>
  <c r="OH141" i="4"/>
  <c r="OH46" i="4"/>
  <c r="OH47" i="4"/>
  <c r="EM3" i="5"/>
  <c r="EN2" i="5"/>
  <c r="OF5" i="4"/>
  <c r="OJ3" i="4"/>
  <c r="OH156" i="4"/>
  <c r="OH168" i="4"/>
  <c r="OH190" i="4"/>
  <c r="OH9" i="4"/>
  <c r="OH180" i="4"/>
  <c r="OH185" i="4"/>
  <c r="OH169" i="4"/>
  <c r="OH192" i="4"/>
  <c r="OH10" i="4"/>
  <c r="OH21" i="4"/>
  <c r="OH28" i="4"/>
  <c r="OH150" i="4"/>
  <c r="OH22" i="4"/>
  <c r="OH186" i="4"/>
  <c r="OH171" i="4"/>
  <c r="OH187" i="4"/>
  <c r="OH184" i="4"/>
  <c r="OH14" i="4"/>
  <c r="OH157" i="4"/>
  <c r="OH179" i="4"/>
  <c r="OH149" i="4"/>
  <c r="OH189" i="4"/>
  <c r="OH152" i="4"/>
  <c r="OH181" i="4"/>
  <c r="OH155" i="4"/>
  <c r="OH193" i="4"/>
  <c r="OH160" i="4"/>
  <c r="OH39" i="4"/>
  <c r="OH170" i="4"/>
  <c r="OH166" i="4"/>
  <c r="OH173" i="4"/>
  <c r="OH183" i="4"/>
  <c r="OH165" i="4"/>
  <c r="OH20" i="4"/>
  <c r="OH6" i="4"/>
  <c r="OH194" i="4"/>
  <c r="OH163" i="4"/>
  <c r="OH151" i="4"/>
  <c r="OH182" i="4"/>
  <c r="OH19" i="4"/>
  <c r="OH154" i="4"/>
  <c r="OH7" i="4"/>
  <c r="OH188" i="4"/>
  <c r="OH11" i="4"/>
  <c r="OH153" i="4"/>
  <c r="OH175" i="4"/>
  <c r="OH18" i="4"/>
  <c r="OH29" i="4"/>
  <c r="OH147" i="4"/>
  <c r="OH148" i="4"/>
  <c r="OH17" i="4"/>
  <c r="OH8" i="4"/>
  <c r="OH161" i="4"/>
  <c r="OJ199" i="4" l="1"/>
  <c r="OJ198" i="4"/>
  <c r="OJ79" i="4"/>
  <c r="OJ64" i="4"/>
  <c r="OJ71" i="4"/>
  <c r="OJ80" i="4"/>
  <c r="OJ74" i="4"/>
  <c r="OJ196" i="4"/>
  <c r="OJ197" i="4"/>
  <c r="OJ25" i="4"/>
  <c r="OJ43" i="4"/>
  <c r="OJ75" i="4"/>
  <c r="OJ52" i="4"/>
  <c r="OJ45" i="4"/>
  <c r="OJ54" i="4"/>
  <c r="OJ53" i="4"/>
  <c r="OJ62" i="4"/>
  <c r="OJ77" i="4"/>
  <c r="OJ69" i="4"/>
  <c r="OJ63" i="4"/>
  <c r="OJ73" i="4"/>
  <c r="OJ34" i="4"/>
  <c r="OJ70" i="4"/>
  <c r="OJ44" i="4"/>
  <c r="OJ78" i="4"/>
  <c r="OJ61" i="4"/>
  <c r="OJ59" i="4"/>
  <c r="OJ51" i="4"/>
  <c r="OJ60" i="4"/>
  <c r="OJ33" i="4"/>
  <c r="OJ82" i="4"/>
  <c r="OJ83" i="4"/>
  <c r="OJ32" i="4"/>
  <c r="OJ42" i="4"/>
  <c r="OJ106" i="4"/>
  <c r="OJ76" i="4"/>
  <c r="OJ94" i="4"/>
  <c r="OJ144" i="4"/>
  <c r="OJ65" i="4"/>
  <c r="OJ84" i="4"/>
  <c r="OJ24" i="4"/>
  <c r="OJ55" i="4"/>
  <c r="OJ105" i="4"/>
  <c r="OJ136" i="4"/>
  <c r="OJ113" i="4"/>
  <c r="OJ2" i="4"/>
  <c r="OJ145" i="4"/>
  <c r="OJ138" i="4"/>
  <c r="OJ107" i="4"/>
  <c r="OJ93" i="4"/>
  <c r="OJ97" i="4"/>
  <c r="OJ67" i="4"/>
  <c r="OJ96" i="4"/>
  <c r="OJ121" i="4"/>
  <c r="OJ142" i="4"/>
  <c r="OJ129" i="4"/>
  <c r="OJ123" i="4"/>
  <c r="OJ99" i="4"/>
  <c r="OJ143" i="4"/>
  <c r="OJ85" i="4"/>
  <c r="OJ98" i="4"/>
  <c r="OJ41" i="4"/>
  <c r="OJ101" i="4"/>
  <c r="OJ31" i="4"/>
  <c r="OJ15" i="4"/>
  <c r="OJ58" i="4"/>
  <c r="OJ30" i="4"/>
  <c r="OJ100" i="4"/>
  <c r="OJ128" i="4"/>
  <c r="OJ104" i="4"/>
  <c r="OJ135" i="4"/>
  <c r="OJ40" i="4"/>
  <c r="OJ140" i="4"/>
  <c r="OJ134" i="4"/>
  <c r="OJ95" i="4"/>
  <c r="OJ118" i="4"/>
  <c r="OJ130" i="4"/>
  <c r="OJ50" i="4"/>
  <c r="OJ133" i="4"/>
  <c r="OJ23" i="4"/>
  <c r="OJ139" i="4"/>
  <c r="OJ132" i="4"/>
  <c r="OJ117" i="4"/>
  <c r="OJ111" i="4"/>
  <c r="OJ122" i="4"/>
  <c r="OJ16" i="4"/>
  <c r="OJ116" i="4"/>
  <c r="OJ137" i="4"/>
  <c r="OJ26" i="4"/>
  <c r="OJ125" i="4"/>
  <c r="OJ68" i="4"/>
  <c r="OJ12" i="4"/>
  <c r="OJ72" i="4"/>
  <c r="OJ35" i="4"/>
  <c r="OJ124" i="4"/>
  <c r="OJ114" i="4"/>
  <c r="OJ172" i="4"/>
  <c r="OJ108" i="4"/>
  <c r="OJ103" i="4"/>
  <c r="OJ81" i="4"/>
  <c r="OJ27" i="4"/>
  <c r="OJ126" i="4"/>
  <c r="OJ115" i="4"/>
  <c r="OJ146" i="4"/>
  <c r="OJ13" i="4"/>
  <c r="OJ162" i="4"/>
  <c r="OJ120" i="4"/>
  <c r="OJ110" i="4"/>
  <c r="OJ88" i="4"/>
  <c r="OJ141" i="4"/>
  <c r="OJ131" i="4"/>
  <c r="OJ66" i="4"/>
  <c r="OJ56" i="4"/>
  <c r="OJ119" i="4"/>
  <c r="OJ91" i="4"/>
  <c r="OJ90" i="4"/>
  <c r="OJ89" i="4"/>
  <c r="OJ127" i="4"/>
  <c r="OJ109" i="4"/>
  <c r="OJ174" i="4"/>
  <c r="OJ102" i="4"/>
  <c r="OJ49" i="4"/>
  <c r="OJ167" i="4"/>
  <c r="OJ112" i="4"/>
  <c r="OJ159" i="4"/>
  <c r="OJ176" i="4"/>
  <c r="OJ178" i="4"/>
  <c r="OJ177" i="4"/>
  <c r="OJ92" i="4"/>
  <c r="OJ158" i="4"/>
  <c r="OJ57" i="4"/>
  <c r="OJ37" i="4"/>
  <c r="OJ87" i="4"/>
  <c r="OJ47" i="4"/>
  <c r="OJ195" i="4"/>
  <c r="OJ191" i="4"/>
  <c r="OJ86" i="4"/>
  <c r="OJ38" i="4"/>
  <c r="OJ46" i="4"/>
  <c r="OJ48" i="4"/>
  <c r="OJ164" i="4"/>
  <c r="OJ36" i="4"/>
  <c r="EN3" i="5"/>
  <c r="EO2" i="5"/>
  <c r="OH5" i="4"/>
  <c r="OL3" i="4"/>
  <c r="OJ187" i="4"/>
  <c r="OJ183" i="4"/>
  <c r="OJ192" i="4"/>
  <c r="OJ181" i="4"/>
  <c r="OJ160" i="4"/>
  <c r="OJ148" i="4"/>
  <c r="OJ9" i="4"/>
  <c r="OJ168" i="4"/>
  <c r="OJ189" i="4"/>
  <c r="OJ186" i="4"/>
  <c r="OJ150" i="4"/>
  <c r="OJ161" i="4"/>
  <c r="OJ165" i="4"/>
  <c r="OJ157" i="4"/>
  <c r="OJ7" i="4"/>
  <c r="OJ185" i="4"/>
  <c r="OJ29" i="4"/>
  <c r="OJ166" i="4"/>
  <c r="OJ21" i="4"/>
  <c r="OJ22" i="4"/>
  <c r="OJ147" i="4"/>
  <c r="OJ6" i="4"/>
  <c r="OJ8" i="4"/>
  <c r="OJ39" i="4"/>
  <c r="OJ180" i="4"/>
  <c r="OJ18" i="4"/>
  <c r="OJ182" i="4"/>
  <c r="OJ156" i="4"/>
  <c r="OJ153" i="4"/>
  <c r="OJ20" i="4"/>
  <c r="OJ193" i="4"/>
  <c r="OJ169" i="4"/>
  <c r="OJ171" i="4"/>
  <c r="OJ190" i="4"/>
  <c r="OJ173" i="4"/>
  <c r="OJ154" i="4"/>
  <c r="OJ19" i="4"/>
  <c r="OJ175" i="4"/>
  <c r="OJ151" i="4"/>
  <c r="OJ163" i="4"/>
  <c r="OJ188" i="4"/>
  <c r="OJ14" i="4"/>
  <c r="OJ28" i="4"/>
  <c r="OJ184" i="4"/>
  <c r="OJ170" i="4"/>
  <c r="OJ10" i="4"/>
  <c r="OJ155" i="4"/>
  <c r="OJ17" i="4"/>
  <c r="OJ194" i="4"/>
  <c r="OJ179" i="4"/>
  <c r="OJ149" i="4"/>
  <c r="OJ11" i="4"/>
  <c r="OJ152" i="4"/>
  <c r="OL199" i="4" l="1"/>
  <c r="OL198" i="4"/>
  <c r="OL74" i="4"/>
  <c r="OL79" i="4"/>
  <c r="OL64" i="4"/>
  <c r="OL71" i="4"/>
  <c r="OL80" i="4"/>
  <c r="OL196" i="4"/>
  <c r="OL197" i="4"/>
  <c r="OL25" i="4"/>
  <c r="OL43" i="4"/>
  <c r="OL75" i="4"/>
  <c r="ON3" i="4"/>
  <c r="OL53" i="4"/>
  <c r="OL54" i="4"/>
  <c r="OL52" i="4"/>
  <c r="OL45" i="4"/>
  <c r="OL62" i="4"/>
  <c r="OL61" i="4"/>
  <c r="OL34" i="4"/>
  <c r="OL77" i="4"/>
  <c r="OL73" i="4"/>
  <c r="OL70" i="4"/>
  <c r="OL63" i="4"/>
  <c r="OL69" i="4"/>
  <c r="OL44" i="4"/>
  <c r="OL78" i="4"/>
  <c r="OL33" i="4"/>
  <c r="OL51" i="4"/>
  <c r="OL60" i="4"/>
  <c r="OL83" i="4"/>
  <c r="OL84" i="4"/>
  <c r="OL42" i="4"/>
  <c r="OL65" i="4"/>
  <c r="OL144" i="4"/>
  <c r="OL59" i="4"/>
  <c r="OL82" i="4"/>
  <c r="OL24" i="4"/>
  <c r="OL76" i="4"/>
  <c r="OL136" i="4"/>
  <c r="OL94" i="4"/>
  <c r="OL32" i="4"/>
  <c r="OL105" i="4"/>
  <c r="OL55" i="4"/>
  <c r="OL113" i="4"/>
  <c r="OL106" i="4"/>
  <c r="OL2" i="4"/>
  <c r="OL107" i="4"/>
  <c r="OL67" i="4"/>
  <c r="OL93" i="4"/>
  <c r="OL138" i="4"/>
  <c r="OL145" i="4"/>
  <c r="OL121" i="4"/>
  <c r="OL97" i="4"/>
  <c r="OL96" i="4"/>
  <c r="OL123" i="4"/>
  <c r="OL142" i="4"/>
  <c r="OL85" i="4"/>
  <c r="OL129" i="4"/>
  <c r="OL98" i="4"/>
  <c r="OL41" i="4"/>
  <c r="OL143" i="4"/>
  <c r="OL99" i="4"/>
  <c r="OL31" i="4"/>
  <c r="OL128" i="4"/>
  <c r="OL140" i="4"/>
  <c r="OL101" i="4"/>
  <c r="OL15" i="4"/>
  <c r="OL100" i="4"/>
  <c r="OL135" i="4"/>
  <c r="OL104" i="4"/>
  <c r="OL134" i="4"/>
  <c r="OL40" i="4"/>
  <c r="OL130" i="4"/>
  <c r="OL30" i="4"/>
  <c r="OL95" i="4"/>
  <c r="OL50" i="4"/>
  <c r="OL23" i="4"/>
  <c r="OL133" i="4"/>
  <c r="OL58" i="4"/>
  <c r="OL139" i="4"/>
  <c r="OL115" i="4"/>
  <c r="OL132" i="4"/>
  <c r="OL16" i="4"/>
  <c r="OL122" i="4"/>
  <c r="OL125" i="4"/>
  <c r="OL116" i="4"/>
  <c r="OL35" i="4"/>
  <c r="OL68" i="4"/>
  <c r="OL137" i="4"/>
  <c r="OL117" i="4"/>
  <c r="OL118" i="4"/>
  <c r="OL111" i="4"/>
  <c r="OL12" i="4"/>
  <c r="OL103" i="4"/>
  <c r="OL146" i="4"/>
  <c r="OL124" i="4"/>
  <c r="OL72" i="4"/>
  <c r="OL81" i="4"/>
  <c r="OL172" i="4"/>
  <c r="OL110" i="4"/>
  <c r="OL114" i="4"/>
  <c r="OL26" i="4"/>
  <c r="OL174" i="4"/>
  <c r="OL88" i="4"/>
  <c r="OL126" i="4"/>
  <c r="OL127" i="4"/>
  <c r="OL102" i="4"/>
  <c r="OL89" i="4"/>
  <c r="OL162" i="4"/>
  <c r="OL119" i="4"/>
  <c r="OL131" i="4"/>
  <c r="OL91" i="4"/>
  <c r="OL120" i="4"/>
  <c r="OL66" i="4"/>
  <c r="OL27" i="4"/>
  <c r="OL13" i="4"/>
  <c r="OL159" i="4"/>
  <c r="OL158" i="4"/>
  <c r="OL141" i="4"/>
  <c r="OL108" i="4"/>
  <c r="OL167" i="4"/>
  <c r="OL57" i="4"/>
  <c r="OL49" i="4"/>
  <c r="OL112" i="4"/>
  <c r="OL90" i="4"/>
  <c r="OL176" i="4"/>
  <c r="OL177" i="4"/>
  <c r="OL109" i="4"/>
  <c r="OL87" i="4"/>
  <c r="OL38" i="4"/>
  <c r="OL46" i="4"/>
  <c r="OL36" i="4"/>
  <c r="OL195" i="4"/>
  <c r="OL37" i="4"/>
  <c r="OL164" i="4"/>
  <c r="OL47" i="4"/>
  <c r="OL86" i="4"/>
  <c r="OL56" i="4"/>
  <c r="OL48" i="4"/>
  <c r="OL191" i="4"/>
  <c r="OL178" i="4"/>
  <c r="OL92" i="4"/>
  <c r="EO3" i="5"/>
  <c r="EP2" i="5"/>
  <c r="OL189" i="4"/>
  <c r="OL22" i="4"/>
  <c r="OL6" i="4"/>
  <c r="OL151" i="4"/>
  <c r="OL183" i="4"/>
  <c r="OL185" i="4"/>
  <c r="OL192" i="4"/>
  <c r="OL148" i="4"/>
  <c r="OL157" i="4"/>
  <c r="OL11" i="4"/>
  <c r="OL154" i="4"/>
  <c r="OL179" i="4"/>
  <c r="OL7" i="4"/>
  <c r="OL18" i="4"/>
  <c r="OL153" i="4"/>
  <c r="OL150" i="4"/>
  <c r="OL175" i="4"/>
  <c r="OL20" i="4"/>
  <c r="OL161" i="4"/>
  <c r="OL17" i="4"/>
  <c r="OL169" i="4"/>
  <c r="OL163" i="4"/>
  <c r="OL149" i="4"/>
  <c r="OL165" i="4"/>
  <c r="OL187" i="4"/>
  <c r="OL160" i="4"/>
  <c r="OL8" i="4"/>
  <c r="OL166" i="4"/>
  <c r="OL170" i="4"/>
  <c r="OL147" i="4"/>
  <c r="OL180" i="4"/>
  <c r="OL193" i="4"/>
  <c r="OL9" i="4"/>
  <c r="OL28" i="4"/>
  <c r="OL155" i="4"/>
  <c r="OL39" i="4"/>
  <c r="OL188" i="4"/>
  <c r="OL156" i="4"/>
  <c r="OL19" i="4"/>
  <c r="OL10" i="4"/>
  <c r="OL181" i="4"/>
  <c r="OL184" i="4"/>
  <c r="OL171" i="4"/>
  <c r="OL21" i="4"/>
  <c r="OL168" i="4"/>
  <c r="OL194" i="4"/>
  <c r="OL152" i="4"/>
  <c r="OL14" i="4"/>
  <c r="OL190" i="4"/>
  <c r="OL186" i="4"/>
  <c r="OL29" i="4"/>
  <c r="OL173" i="4"/>
  <c r="OL182" i="4"/>
  <c r="OJ5" i="4"/>
  <c r="ON199" i="4" l="1"/>
  <c r="ON198" i="4"/>
  <c r="ON101" i="4"/>
  <c r="ON80" i="4"/>
  <c r="ON64" i="4"/>
  <c r="ON79" i="4"/>
  <c r="ON71" i="4"/>
  <c r="ON74" i="4"/>
  <c r="ON57" i="4"/>
  <c r="ON184" i="4"/>
  <c r="ON10" i="4"/>
  <c r="ON172" i="4"/>
  <c r="ON30" i="4"/>
  <c r="ON166" i="4"/>
  <c r="ON131" i="4"/>
  <c r="ON90" i="4"/>
  <c r="ON191" i="4"/>
  <c r="ON174" i="4"/>
  <c r="ON146" i="4"/>
  <c r="ON55" i="4"/>
  <c r="ON91" i="4"/>
  <c r="ON104" i="4"/>
  <c r="ON82" i="4"/>
  <c r="ON170" i="4"/>
  <c r="ON98" i="4"/>
  <c r="ON194" i="4"/>
  <c r="ON134" i="4"/>
  <c r="ON6" i="4"/>
  <c r="ON158" i="4"/>
  <c r="ON18" i="4"/>
  <c r="ON159" i="4"/>
  <c r="ON65" i="4"/>
  <c r="ON102" i="4"/>
  <c r="ON106" i="4"/>
  <c r="ON66" i="4"/>
  <c r="ON89" i="4"/>
  <c r="ON162" i="4"/>
  <c r="ON68" i="4"/>
  <c r="ON113" i="4"/>
  <c r="ON130" i="4"/>
  <c r="ON49" i="4"/>
  <c r="ON167" i="4"/>
  <c r="ON94" i="4"/>
  <c r="ON42" i="4"/>
  <c r="ON120" i="4"/>
  <c r="ON118" i="4"/>
  <c r="ON126" i="4"/>
  <c r="ON86" i="4"/>
  <c r="ON142" i="4"/>
  <c r="ON37" i="4"/>
  <c r="ON139" i="4"/>
  <c r="ON154" i="4"/>
  <c r="ON182" i="4"/>
  <c r="ON163" i="4"/>
  <c r="ON155" i="4"/>
  <c r="ON185" i="4"/>
  <c r="ON196" i="4"/>
  <c r="ON197" i="4"/>
  <c r="ON85" i="4"/>
  <c r="ON128" i="4"/>
  <c r="ON179" i="4"/>
  <c r="ON171" i="4"/>
  <c r="ON92" i="4"/>
  <c r="ON12" i="4"/>
  <c r="ON125" i="4"/>
  <c r="ON97" i="4"/>
  <c r="ON152" i="4"/>
  <c r="ON24" i="4"/>
  <c r="ON183" i="4"/>
  <c r="ON116" i="4"/>
  <c r="ON36" i="4"/>
  <c r="ON137" i="4"/>
  <c r="ON109" i="4"/>
  <c r="ON176" i="4"/>
  <c r="ON48" i="4"/>
  <c r="ON16" i="4"/>
  <c r="ON140" i="4"/>
  <c r="ON60" i="4"/>
  <c r="ON28" i="4"/>
  <c r="ON110" i="4"/>
  <c r="ON121" i="4"/>
  <c r="ON9" i="4"/>
  <c r="ON72" i="4"/>
  <c r="ON164" i="4"/>
  <c r="ON26" i="4"/>
  <c r="ON133" i="4"/>
  <c r="ON33" i="4"/>
  <c r="ON96" i="4"/>
  <c r="ON40" i="4"/>
  <c r="ON46" i="4"/>
  <c r="ON122" i="4"/>
  <c r="ON138" i="4"/>
  <c r="ON19" i="4"/>
  <c r="ON58" i="4"/>
  <c r="ON38" i="4"/>
  <c r="ON160" i="4"/>
  <c r="ON22" i="4"/>
  <c r="ON50" i="4"/>
  <c r="ON27" i="4"/>
  <c r="ON114" i="4"/>
  <c r="ON178" i="4"/>
  <c r="ON7" i="4"/>
  <c r="ON145" i="4"/>
  <c r="ON187" i="4"/>
  <c r="ON81" i="4"/>
  <c r="ON23" i="4"/>
  <c r="ON144" i="4"/>
  <c r="ON51" i="4"/>
  <c r="ON88" i="4"/>
  <c r="ON150" i="4"/>
  <c r="ON21" i="4"/>
  <c r="ON11" i="4"/>
  <c r="ON108" i="4"/>
  <c r="ON39" i="4"/>
  <c r="ON173" i="4"/>
  <c r="ON75" i="4"/>
  <c r="ON43" i="4"/>
  <c r="ON25" i="4"/>
  <c r="ON148" i="4"/>
  <c r="ON103" i="4"/>
  <c r="ON157" i="4"/>
  <c r="ON8" i="4"/>
  <c r="ON105" i="4"/>
  <c r="ON47" i="4"/>
  <c r="ON168" i="4"/>
  <c r="ON87" i="4"/>
  <c r="ON100" i="4"/>
  <c r="ON186" i="4"/>
  <c r="ON93" i="4"/>
  <c r="ON35" i="4"/>
  <c r="ON132" i="4"/>
  <c r="ON99" i="4"/>
  <c r="ON149" i="4"/>
  <c r="ON127" i="4"/>
  <c r="ON169" i="4"/>
  <c r="ON20" i="4"/>
  <c r="ON141" i="4"/>
  <c r="ON95" i="4"/>
  <c r="ON180" i="4"/>
  <c r="ON111" i="4"/>
  <c r="ON112" i="4"/>
  <c r="ON31" i="4"/>
  <c r="ON117" i="4"/>
  <c r="ON59" i="4"/>
  <c r="ON156" i="4"/>
  <c r="ON147" i="4"/>
  <c r="ON15" i="4"/>
  <c r="ON119" i="4"/>
  <c r="ON124" i="4"/>
  <c r="ON67" i="4"/>
  <c r="ON83" i="4"/>
  <c r="ON192" i="4"/>
  <c r="ON17" i="4"/>
  <c r="ON190" i="4"/>
  <c r="ON76" i="4"/>
  <c r="ON188" i="4"/>
  <c r="ON84" i="4"/>
  <c r="ON29" i="4"/>
  <c r="ON165" i="4"/>
  <c r="ON151" i="4"/>
  <c r="ON181" i="4"/>
  <c r="ON32" i="4"/>
  <c r="ON153" i="4"/>
  <c r="ON13" i="4"/>
  <c r="ON123" i="4"/>
  <c r="ON129" i="4"/>
  <c r="ON195" i="4"/>
  <c r="ON175" i="4"/>
  <c r="ON193" i="4"/>
  <c r="ON56" i="4"/>
  <c r="ON177" i="4"/>
  <c r="ON143" i="4"/>
  <c r="ON14" i="4"/>
  <c r="ON135" i="4"/>
  <c r="ON136" i="4"/>
  <c r="ON115" i="4"/>
  <c r="ON189" i="4"/>
  <c r="ON107" i="4"/>
  <c r="ON2" i="4"/>
  <c r="ON41" i="4"/>
  <c r="OP3" i="4"/>
  <c r="ON161" i="4"/>
  <c r="ON53" i="4"/>
  <c r="ON52" i="4"/>
  <c r="ON61" i="4"/>
  <c r="ON34" i="4"/>
  <c r="ON78" i="4"/>
  <c r="ON45" i="4"/>
  <c r="ON69" i="4"/>
  <c r="ON62" i="4"/>
  <c r="ON77" i="4"/>
  <c r="ON70" i="4"/>
  <c r="ON73" i="4"/>
  <c r="ON54" i="4"/>
  <c r="ON63" i="4"/>
  <c r="ON44" i="4"/>
  <c r="EP3" i="5"/>
  <c r="EQ2" i="5"/>
  <c r="OL5" i="4"/>
  <c r="OP199" i="4" l="1"/>
  <c r="OP198" i="4"/>
  <c r="OP44" i="4"/>
  <c r="OP64" i="4"/>
  <c r="OP80" i="4"/>
  <c r="OP79" i="4"/>
  <c r="OP74" i="4"/>
  <c r="OP71" i="4"/>
  <c r="OP36" i="4"/>
  <c r="OP186" i="4"/>
  <c r="OP179" i="4"/>
  <c r="OR3" i="4"/>
  <c r="OR159" i="4" s="1"/>
  <c r="OP51" i="4"/>
  <c r="OP153" i="4"/>
  <c r="OP110" i="4"/>
  <c r="OP152" i="4"/>
  <c r="OP87" i="4"/>
  <c r="OP99" i="4"/>
  <c r="OP38" i="4"/>
  <c r="OP143" i="4"/>
  <c r="OP182" i="4"/>
  <c r="OP18" i="4"/>
  <c r="OP90" i="4"/>
  <c r="OP46" i="4"/>
  <c r="OP118" i="4"/>
  <c r="OP42" i="4"/>
  <c r="OP189" i="4"/>
  <c r="OP17" i="4"/>
  <c r="OP96" i="4"/>
  <c r="OP108" i="4"/>
  <c r="OP82" i="4"/>
  <c r="OP50" i="4"/>
  <c r="OP102" i="4"/>
  <c r="OP7" i="4"/>
  <c r="OP62" i="4"/>
  <c r="OP84" i="4"/>
  <c r="OP100" i="4"/>
  <c r="OP22" i="4"/>
  <c r="OP193" i="4"/>
  <c r="OP162" i="4"/>
  <c r="OP34" i="4"/>
  <c r="OP126" i="4"/>
  <c r="OP41" i="4"/>
  <c r="OP66" i="4"/>
  <c r="OP109" i="4"/>
  <c r="OP138" i="4"/>
  <c r="OP29" i="4"/>
  <c r="OP194" i="4"/>
  <c r="OP165" i="4"/>
  <c r="OP15" i="4"/>
  <c r="OP178" i="4"/>
  <c r="OP54" i="4"/>
  <c r="OP33" i="4"/>
  <c r="OP150" i="4"/>
  <c r="OP27" i="4"/>
  <c r="OP14" i="4"/>
  <c r="OP53" i="4"/>
  <c r="OP67" i="4"/>
  <c r="OP141" i="4"/>
  <c r="OP192" i="4"/>
  <c r="OP16" i="4"/>
  <c r="OP149" i="4"/>
  <c r="OP115" i="4"/>
  <c r="OP28" i="4"/>
  <c r="OP163" i="4"/>
  <c r="OP49" i="4"/>
  <c r="OP92" i="4"/>
  <c r="OP24" i="4"/>
  <c r="OP40" i="4"/>
  <c r="OP10" i="4"/>
  <c r="OP173" i="4"/>
  <c r="OP32" i="4"/>
  <c r="OP13" i="4"/>
  <c r="OP191" i="4"/>
  <c r="OP161" i="4"/>
  <c r="OP85" i="4"/>
  <c r="OP76" i="4"/>
  <c r="OP155" i="4"/>
  <c r="OP68" i="4"/>
  <c r="OP177" i="4"/>
  <c r="OP20" i="4"/>
  <c r="OP128" i="4"/>
  <c r="OP60" i="4"/>
  <c r="OP58" i="4"/>
  <c r="OP176" i="4"/>
  <c r="OP97" i="4"/>
  <c r="OP140" i="4"/>
  <c r="OP2" i="4"/>
  <c r="OP88" i="4"/>
  <c r="OP106" i="4"/>
  <c r="OP45" i="4"/>
  <c r="OP196" i="4"/>
  <c r="OP197" i="4"/>
  <c r="OP195" i="4"/>
  <c r="OP120" i="4"/>
  <c r="OP188" i="4"/>
  <c r="OP112" i="4"/>
  <c r="OP77" i="4"/>
  <c r="OP26" i="4"/>
  <c r="OP94" i="4"/>
  <c r="OP132" i="4"/>
  <c r="OP133" i="4"/>
  <c r="OP55" i="4"/>
  <c r="OP9" i="4"/>
  <c r="OP190" i="4"/>
  <c r="OP98" i="4"/>
  <c r="OP123" i="4"/>
  <c r="OP136" i="4"/>
  <c r="OP8" i="4"/>
  <c r="OP83" i="4"/>
  <c r="OP89" i="4"/>
  <c r="OP73" i="4"/>
  <c r="OP86" i="4"/>
  <c r="OP30" i="4"/>
  <c r="OP122" i="4"/>
  <c r="OP119" i="4"/>
  <c r="OP101" i="4"/>
  <c r="OP70" i="4"/>
  <c r="OP175" i="4"/>
  <c r="OP104" i="4"/>
  <c r="OP61" i="4"/>
  <c r="OP35" i="4"/>
  <c r="OP125" i="4"/>
  <c r="OP117" i="4"/>
  <c r="OP121" i="4"/>
  <c r="OP31" i="4"/>
  <c r="OP154" i="4"/>
  <c r="OP111" i="4"/>
  <c r="OP65" i="4"/>
  <c r="OP130" i="4"/>
  <c r="OP144" i="4"/>
  <c r="OP145" i="4"/>
  <c r="OP91" i="4"/>
  <c r="OP21" i="4"/>
  <c r="OP11" i="4"/>
  <c r="OP147" i="4"/>
  <c r="OP160" i="4"/>
  <c r="OP56" i="4"/>
  <c r="OP114" i="4"/>
  <c r="OP166" i="4"/>
  <c r="OP156" i="4"/>
  <c r="OP157" i="4"/>
  <c r="OP103" i="4"/>
  <c r="OP57" i="4"/>
  <c r="OP23" i="4"/>
  <c r="OP146" i="4"/>
  <c r="OP159" i="4"/>
  <c r="OP172" i="4"/>
  <c r="OP167" i="4"/>
  <c r="OP113" i="4"/>
  <c r="OP174" i="4"/>
  <c r="OP47" i="4"/>
  <c r="OP168" i="4"/>
  <c r="OP169" i="4"/>
  <c r="OP139" i="4"/>
  <c r="OP81" i="4"/>
  <c r="OP107" i="4"/>
  <c r="OP158" i="4"/>
  <c r="OP171" i="4"/>
  <c r="OP184" i="4"/>
  <c r="OP164" i="4"/>
  <c r="OP12" i="4"/>
  <c r="OP78" i="4"/>
  <c r="OP19" i="4"/>
  <c r="OP95" i="4"/>
  <c r="OP180" i="4"/>
  <c r="OP181" i="4"/>
  <c r="OP151" i="4"/>
  <c r="OP129" i="4"/>
  <c r="OP131" i="4"/>
  <c r="OP170" i="4"/>
  <c r="OP183" i="4"/>
  <c r="OP93" i="4"/>
  <c r="OP48" i="4"/>
  <c r="OP137" i="4"/>
  <c r="OP52" i="4"/>
  <c r="OP63" i="4"/>
  <c r="OP75" i="4"/>
  <c r="OP25" i="4"/>
  <c r="OP43" i="4"/>
  <c r="OP148" i="4"/>
  <c r="OP116" i="4"/>
  <c r="OP72" i="4"/>
  <c r="OP37" i="4"/>
  <c r="OP6" i="4"/>
  <c r="OP187" i="4"/>
  <c r="OP105" i="4"/>
  <c r="OP59" i="4"/>
  <c r="OP134" i="4"/>
  <c r="OP135" i="4"/>
  <c r="OP124" i="4"/>
  <c r="OP127" i="4"/>
  <c r="OP142" i="4"/>
  <c r="OP39" i="4"/>
  <c r="OP185" i="4"/>
  <c r="OP69" i="4"/>
  <c r="ON5" i="4"/>
  <c r="EQ3" i="5"/>
  <c r="ER2" i="5"/>
  <c r="OR44" i="4" l="1"/>
  <c r="OR76" i="4"/>
  <c r="OR176" i="4"/>
  <c r="OR42" i="4"/>
  <c r="OR34" i="4"/>
  <c r="OR69" i="4"/>
  <c r="OR94" i="4"/>
  <c r="OR9" i="4"/>
  <c r="OR103" i="4"/>
  <c r="OR70" i="4"/>
  <c r="OR137" i="4"/>
  <c r="OR47" i="4"/>
  <c r="OR16" i="4"/>
  <c r="OR198" i="4"/>
  <c r="OR140" i="4"/>
  <c r="OR78" i="4"/>
  <c r="OR106" i="4"/>
  <c r="OR53" i="4"/>
  <c r="OR117" i="4"/>
  <c r="OR158" i="4"/>
  <c r="OR107" i="4"/>
  <c r="OR85" i="4"/>
  <c r="OR41" i="4"/>
  <c r="OR177" i="4"/>
  <c r="OR83" i="4"/>
  <c r="OR58" i="4"/>
  <c r="OR155" i="4"/>
  <c r="OR163" i="4"/>
  <c r="OR27" i="4"/>
  <c r="OR84" i="4"/>
  <c r="OR133" i="4"/>
  <c r="OR185" i="4"/>
  <c r="OR61" i="4"/>
  <c r="OR12" i="4"/>
  <c r="OR86" i="4"/>
  <c r="OR20" i="4"/>
  <c r="OR59" i="4"/>
  <c r="OR43" i="4"/>
  <c r="OR154" i="4"/>
  <c r="OR109" i="4"/>
  <c r="OR87" i="4"/>
  <c r="OR73" i="4"/>
  <c r="OR10" i="4"/>
  <c r="OR40" i="4"/>
  <c r="OR56" i="4"/>
  <c r="OR112" i="4"/>
  <c r="OR77" i="4"/>
  <c r="OR123" i="4"/>
  <c r="OR22" i="4"/>
  <c r="OR72" i="4"/>
  <c r="OR62" i="4"/>
  <c r="OR30" i="4"/>
  <c r="OR66" i="4"/>
  <c r="OR169" i="4"/>
  <c r="OR65" i="4"/>
  <c r="OR111" i="4"/>
  <c r="OR101" i="4"/>
  <c r="OR122" i="4"/>
  <c r="OR29" i="4"/>
  <c r="OR165" i="4"/>
  <c r="OR196" i="4"/>
  <c r="OR199" i="4"/>
  <c r="OR136" i="4"/>
  <c r="OR93" i="4"/>
  <c r="OR38" i="4"/>
  <c r="OR187" i="4"/>
  <c r="OR75" i="4"/>
  <c r="OR120" i="4"/>
  <c r="OR191" i="4"/>
  <c r="OR197" i="4"/>
  <c r="OR128" i="4"/>
  <c r="OR60" i="4"/>
  <c r="OR189" i="4"/>
  <c r="OR92" i="4"/>
  <c r="OR182" i="4"/>
  <c r="OR91" i="4"/>
  <c r="OR118" i="4"/>
  <c r="OR186" i="4"/>
  <c r="OR82" i="4"/>
  <c r="OR37" i="4"/>
  <c r="OR8" i="4"/>
  <c r="OR57" i="4"/>
  <c r="OR45" i="4"/>
  <c r="OR115" i="4"/>
  <c r="OR11" i="4"/>
  <c r="OR160" i="4"/>
  <c r="OR33" i="4"/>
  <c r="OR105" i="4"/>
  <c r="OR63" i="4"/>
  <c r="OR52" i="4"/>
  <c r="OR157" i="4"/>
  <c r="OR28" i="4"/>
  <c r="OR183" i="4"/>
  <c r="OR55" i="4"/>
  <c r="OR138" i="4"/>
  <c r="OR39" i="4"/>
  <c r="OR173" i="4"/>
  <c r="OR121" i="4"/>
  <c r="OR148" i="4"/>
  <c r="OR179" i="4"/>
  <c r="OR90" i="4"/>
  <c r="OR6" i="4"/>
  <c r="OR54" i="4"/>
  <c r="OR7" i="4"/>
  <c r="OR119" i="4"/>
  <c r="OR130" i="4"/>
  <c r="OR142" i="4"/>
  <c r="OR131" i="4"/>
  <c r="OR46" i="4"/>
  <c r="OR184" i="4"/>
  <c r="OR174" i="4"/>
  <c r="OR141" i="4"/>
  <c r="OR108" i="4"/>
  <c r="OR81" i="4"/>
  <c r="OR127" i="4"/>
  <c r="OR116" i="4"/>
  <c r="OR50" i="4"/>
  <c r="OR188" i="4"/>
  <c r="OR144" i="4"/>
  <c r="OR125" i="4"/>
  <c r="OR147" i="4"/>
  <c r="OR19" i="4"/>
  <c r="OT3" i="4"/>
  <c r="OT27" i="4" s="1"/>
  <c r="OR15" i="4"/>
  <c r="OR89" i="4"/>
  <c r="OR143" i="4"/>
  <c r="OR32" i="4"/>
  <c r="OR35" i="4"/>
  <c r="OR162" i="4"/>
  <c r="OR166" i="4"/>
  <c r="OR135" i="4"/>
  <c r="OR171" i="4"/>
  <c r="OR2" i="4"/>
  <c r="OR21" i="4"/>
  <c r="OR49" i="4"/>
  <c r="OR150" i="4"/>
  <c r="OR68" i="4"/>
  <c r="OR48" i="4"/>
  <c r="OR161" i="4"/>
  <c r="OR14" i="4"/>
  <c r="OR193" i="4"/>
  <c r="OR51" i="4"/>
  <c r="OR26" i="4"/>
  <c r="OR18" i="4"/>
  <c r="OR102" i="4"/>
  <c r="OR129" i="4"/>
  <c r="OR178" i="4"/>
  <c r="OR134" i="4"/>
  <c r="OR151" i="4"/>
  <c r="OR175" i="4"/>
  <c r="OR114" i="4"/>
  <c r="OR145" i="4"/>
  <c r="OR149" i="4"/>
  <c r="OR31" i="4"/>
  <c r="OR97" i="4"/>
  <c r="OR99" i="4"/>
  <c r="OR100" i="4"/>
  <c r="OR113" i="4"/>
  <c r="OR190" i="4"/>
  <c r="OR194" i="4"/>
  <c r="OR88" i="4"/>
  <c r="OR24" i="4"/>
  <c r="OR156" i="4"/>
  <c r="OR25" i="4"/>
  <c r="OR110" i="4"/>
  <c r="OR172" i="4"/>
  <c r="OR195" i="4"/>
  <c r="OR167" i="4"/>
  <c r="OR180" i="4"/>
  <c r="OR170" i="4"/>
  <c r="OR95" i="4"/>
  <c r="OR98" i="4"/>
  <c r="OR132" i="4"/>
  <c r="OR64" i="4"/>
  <c r="OR79" i="4"/>
  <c r="OR71" i="4"/>
  <c r="OR80" i="4"/>
  <c r="OR74" i="4"/>
  <c r="OR168" i="4"/>
  <c r="OR67" i="4"/>
  <c r="OR124" i="4"/>
  <c r="OR126" i="4"/>
  <c r="OR181" i="4"/>
  <c r="OR139" i="4"/>
  <c r="OR104" i="4"/>
  <c r="OR153" i="4"/>
  <c r="OR152" i="4"/>
  <c r="OR96" i="4"/>
  <c r="OR23" i="4"/>
  <c r="OR146" i="4"/>
  <c r="OR17" i="4"/>
  <c r="OR192" i="4"/>
  <c r="OR164" i="4"/>
  <c r="OR36" i="4"/>
  <c r="OR13" i="4"/>
  <c r="OP5" i="4"/>
  <c r="OT136" i="4"/>
  <c r="OT184" i="4"/>
  <c r="ER3" i="5"/>
  <c r="ES2" i="5"/>
  <c r="OT123" i="4" l="1"/>
  <c r="OT78" i="4"/>
  <c r="OT147" i="4"/>
  <c r="OT98" i="4"/>
  <c r="OT88" i="4"/>
  <c r="OT187" i="4"/>
  <c r="OT117" i="4"/>
  <c r="OT44" i="4"/>
  <c r="OT182" i="4"/>
  <c r="OT85" i="4"/>
  <c r="OT2" i="4"/>
  <c r="OT196" i="4"/>
  <c r="OT90" i="4"/>
  <c r="OT193" i="4"/>
  <c r="OT170" i="4"/>
  <c r="OT68" i="4"/>
  <c r="OT106" i="4"/>
  <c r="OT163" i="4"/>
  <c r="OT118" i="4"/>
  <c r="OT12" i="4"/>
  <c r="OT52" i="4"/>
  <c r="OT75" i="4"/>
  <c r="OT179" i="4"/>
  <c r="OT93" i="4"/>
  <c r="OT155" i="4"/>
  <c r="OT157" i="4"/>
  <c r="OT177" i="4"/>
  <c r="OT45" i="4"/>
  <c r="OT58" i="4"/>
  <c r="OT110" i="4"/>
  <c r="OT65" i="4"/>
  <c r="OT15" i="4"/>
  <c r="OT159" i="4"/>
  <c r="OT101" i="4"/>
  <c r="OT86" i="4"/>
  <c r="OT108" i="4"/>
  <c r="OT34" i="4"/>
  <c r="OT39" i="4"/>
  <c r="OT178" i="4"/>
  <c r="OT54" i="4"/>
  <c r="OT141" i="4"/>
  <c r="OT48" i="4"/>
  <c r="OT158" i="4"/>
  <c r="OT185" i="4"/>
  <c r="OT111" i="4"/>
  <c r="OT172" i="4"/>
  <c r="OT103" i="4"/>
  <c r="OT87" i="4"/>
  <c r="OT112" i="4"/>
  <c r="OT99" i="4"/>
  <c r="OT137" i="4"/>
  <c r="OT46" i="4"/>
  <c r="OT198" i="4"/>
  <c r="OT140" i="4"/>
  <c r="OT113" i="4"/>
  <c r="OT121" i="4"/>
  <c r="OT197" i="4"/>
  <c r="OT190" i="4"/>
  <c r="OT166" i="4"/>
  <c r="OT97" i="4"/>
  <c r="OT119" i="4"/>
  <c r="OT92" i="4"/>
  <c r="OT19" i="4"/>
  <c r="OT24" i="4"/>
  <c r="OT30" i="4"/>
  <c r="OT124" i="4"/>
  <c r="OT120" i="4"/>
  <c r="OT53" i="4"/>
  <c r="OT129" i="4"/>
  <c r="OT183" i="4"/>
  <c r="OT104" i="4"/>
  <c r="OT47" i="4"/>
  <c r="OT62" i="4"/>
  <c r="OT74" i="4"/>
  <c r="OT105" i="4"/>
  <c r="OT67" i="4"/>
  <c r="OT83" i="4"/>
  <c r="OT38" i="4"/>
  <c r="OT73" i="4"/>
  <c r="OT176" i="4"/>
  <c r="OT100" i="4"/>
  <c r="OT9" i="4"/>
  <c r="OV3" i="4"/>
  <c r="OV126" i="4" s="1"/>
  <c r="OT66" i="4"/>
  <c r="OT122" i="4"/>
  <c r="OT40" i="4"/>
  <c r="OT171" i="4"/>
  <c r="OT17" i="4"/>
  <c r="OT180" i="4"/>
  <c r="OT63" i="4"/>
  <c r="OT81" i="4"/>
  <c r="OT152" i="4"/>
  <c r="OT132" i="4"/>
  <c r="OT32" i="4"/>
  <c r="OT33" i="4"/>
  <c r="OT61" i="4"/>
  <c r="OT80" i="4"/>
  <c r="OT6" i="4"/>
  <c r="OT131" i="4"/>
  <c r="OT114" i="4"/>
  <c r="OT133" i="4"/>
  <c r="OT135" i="4"/>
  <c r="OT89" i="4"/>
  <c r="OT59" i="4"/>
  <c r="OT160" i="4"/>
  <c r="OT146" i="4"/>
  <c r="OT76" i="4"/>
  <c r="OT18" i="4"/>
  <c r="OT16" i="4"/>
  <c r="OT150" i="4"/>
  <c r="OT11" i="4"/>
  <c r="OT82" i="4"/>
  <c r="OT10" i="4"/>
  <c r="OT188" i="4"/>
  <c r="OT20" i="4"/>
  <c r="OT41" i="4"/>
  <c r="OT56" i="4"/>
  <c r="OT109" i="4"/>
  <c r="OT23" i="4"/>
  <c r="OT35" i="4"/>
  <c r="OT71" i="4"/>
  <c r="OT199" i="4"/>
  <c r="OT107" i="4"/>
  <c r="OT21" i="4"/>
  <c r="OT29" i="4"/>
  <c r="OT77" i="4"/>
  <c r="OT26" i="4"/>
  <c r="OT164" i="4"/>
  <c r="OT25" i="4"/>
  <c r="OT174" i="4"/>
  <c r="OT13" i="4"/>
  <c r="OT165" i="4"/>
  <c r="OT195" i="4"/>
  <c r="OT148" i="4"/>
  <c r="OT28" i="4"/>
  <c r="OT156" i="4"/>
  <c r="OT151" i="4"/>
  <c r="OT167" i="4"/>
  <c r="OT49" i="4"/>
  <c r="OT134" i="4"/>
  <c r="OT116" i="4"/>
  <c r="OT91" i="4"/>
  <c r="OT7" i="4"/>
  <c r="OT115" i="4"/>
  <c r="OT153" i="4"/>
  <c r="OT126" i="4"/>
  <c r="OT127" i="4"/>
  <c r="OT36" i="4"/>
  <c r="OT175" i="4"/>
  <c r="OT72" i="4"/>
  <c r="OT168" i="4"/>
  <c r="OT139" i="4"/>
  <c r="OT173" i="4"/>
  <c r="OT55" i="4"/>
  <c r="OT31" i="4"/>
  <c r="OT69" i="4"/>
  <c r="OT95" i="4"/>
  <c r="OT161" i="4"/>
  <c r="OT60" i="4"/>
  <c r="OT145" i="4"/>
  <c r="OT162" i="4"/>
  <c r="OT70" i="4"/>
  <c r="OT191" i="4"/>
  <c r="OT22" i="4"/>
  <c r="OT57" i="4"/>
  <c r="OT8" i="4"/>
  <c r="OT42" i="4"/>
  <c r="OT154" i="4"/>
  <c r="OT125" i="4"/>
  <c r="OT194" i="4"/>
  <c r="OT186" i="4"/>
  <c r="OT142" i="4"/>
  <c r="OT169" i="4"/>
  <c r="OT51" i="4"/>
  <c r="OT128" i="4"/>
  <c r="OT79" i="4"/>
  <c r="OT64" i="4"/>
  <c r="OT189" i="4"/>
  <c r="OT94" i="4"/>
  <c r="OT143" i="4"/>
  <c r="OT84" i="4"/>
  <c r="OT37" i="4"/>
  <c r="OT96" i="4"/>
  <c r="OT192" i="4"/>
  <c r="OT50" i="4"/>
  <c r="OT14" i="4"/>
  <c r="OT138" i="4"/>
  <c r="OT149" i="4"/>
  <c r="OT102" i="4"/>
  <c r="OT181" i="4"/>
  <c r="OT130" i="4"/>
  <c r="OT43" i="4"/>
  <c r="OT144" i="4"/>
  <c r="OR5" i="4"/>
  <c r="ES3" i="5"/>
  <c r="ET2" i="5"/>
  <c r="S4" i="25"/>
  <c r="OV151" i="4" l="1"/>
  <c r="OV145" i="4"/>
  <c r="OV93" i="4"/>
  <c r="OV146" i="4"/>
  <c r="OV67" i="4"/>
  <c r="OV132" i="4"/>
  <c r="OV97" i="4"/>
  <c r="OV119" i="4"/>
  <c r="OV15" i="4"/>
  <c r="OV70" i="4"/>
  <c r="OV139" i="4"/>
  <c r="OV131" i="4"/>
  <c r="OV142" i="4"/>
  <c r="OV24" i="4"/>
  <c r="OV122" i="4"/>
  <c r="OV36" i="4"/>
  <c r="OV162" i="4"/>
  <c r="OV91" i="4"/>
  <c r="OV191" i="4"/>
  <c r="OV186" i="4"/>
  <c r="OV12" i="4"/>
  <c r="OV94" i="4"/>
  <c r="OV75" i="4"/>
  <c r="OV113" i="4"/>
  <c r="OV170" i="4"/>
  <c r="OV44" i="4"/>
  <c r="OV90" i="4"/>
  <c r="OV116" i="4"/>
  <c r="OV173" i="4"/>
  <c r="OV128" i="4"/>
  <c r="OV164" i="4"/>
  <c r="OV98" i="4"/>
  <c r="OV156" i="4"/>
  <c r="OV149" i="4"/>
  <c r="OV180" i="4"/>
  <c r="OV96" i="4"/>
  <c r="OV11" i="4"/>
  <c r="OV65" i="4"/>
  <c r="OV100" i="4"/>
  <c r="OV193" i="4"/>
  <c r="OV161" i="4"/>
  <c r="OV136" i="4"/>
  <c r="OV111" i="4"/>
  <c r="OV178" i="4"/>
  <c r="OV144" i="4"/>
  <c r="OV124" i="4"/>
  <c r="OV88" i="4"/>
  <c r="OV154" i="4"/>
  <c r="OV86" i="4"/>
  <c r="OV82" i="4"/>
  <c r="OV7" i="4"/>
  <c r="OV194" i="4"/>
  <c r="OV176" i="4"/>
  <c r="OV51" i="4"/>
  <c r="OV171" i="4"/>
  <c r="OV168" i="4"/>
  <c r="OV133" i="4"/>
  <c r="OV83" i="4"/>
  <c r="OV56" i="4"/>
  <c r="OV157" i="4"/>
  <c r="OV54" i="4"/>
  <c r="OV143" i="4"/>
  <c r="OV120" i="4"/>
  <c r="OV69" i="4"/>
  <c r="OV42" i="4"/>
  <c r="OV118" i="4"/>
  <c r="OV110" i="4"/>
  <c r="OV183" i="4"/>
  <c r="OV87" i="4"/>
  <c r="OV34" i="4"/>
  <c r="OV32" i="4"/>
  <c r="OV150" i="4"/>
  <c r="OV121" i="4"/>
  <c r="OV13" i="4"/>
  <c r="OV59" i="4"/>
  <c r="OV195" i="4"/>
  <c r="OV134" i="4"/>
  <c r="OV63" i="4"/>
  <c r="OV17" i="4"/>
  <c r="OV199" i="4"/>
  <c r="OV198" i="4"/>
  <c r="OV9" i="4"/>
  <c r="OV177" i="4"/>
  <c r="OV174" i="4"/>
  <c r="OV37" i="4"/>
  <c r="OV140" i="4"/>
  <c r="OV18" i="4"/>
  <c r="OV45" i="4"/>
  <c r="OV187" i="4"/>
  <c r="OV159" i="4"/>
  <c r="OV196" i="4"/>
  <c r="OV127" i="4"/>
  <c r="OV23" i="4"/>
  <c r="OV125" i="4"/>
  <c r="OV84" i="4"/>
  <c r="OV182" i="4"/>
  <c r="OV137" i="4"/>
  <c r="OV71" i="4"/>
  <c r="OV61" i="4"/>
  <c r="OV66" i="4"/>
  <c r="OV172" i="4"/>
  <c r="OV38" i="4"/>
  <c r="OV81" i="4"/>
  <c r="OV46" i="4"/>
  <c r="OV130" i="4"/>
  <c r="OV27" i="4"/>
  <c r="OV107" i="4"/>
  <c r="OV78" i="4"/>
  <c r="OV189" i="4"/>
  <c r="OV101" i="4"/>
  <c r="OV190" i="4"/>
  <c r="OV57" i="4"/>
  <c r="OV2" i="4"/>
  <c r="OV41" i="4"/>
  <c r="OV76" i="4"/>
  <c r="OV22" i="4"/>
  <c r="OV117" i="4"/>
  <c r="OV20" i="4"/>
  <c r="OV197" i="4"/>
  <c r="OV77" i="4"/>
  <c r="OV50" i="4"/>
  <c r="OV31" i="4"/>
  <c r="OV153" i="4"/>
  <c r="OV62" i="4"/>
  <c r="OV114" i="4"/>
  <c r="OV92" i="4"/>
  <c r="OV53" i="4"/>
  <c r="OV165" i="4"/>
  <c r="OV109" i="4"/>
  <c r="OV21" i="4"/>
  <c r="OV135" i="4"/>
  <c r="OV74" i="4"/>
  <c r="OV160" i="4"/>
  <c r="OV73" i="4"/>
  <c r="OV147" i="4"/>
  <c r="OV49" i="4"/>
  <c r="OV25" i="4"/>
  <c r="OV102" i="4"/>
  <c r="OV89" i="4"/>
  <c r="OV29" i="4"/>
  <c r="OV106" i="4"/>
  <c r="OV8" i="4"/>
  <c r="OV30" i="4"/>
  <c r="OV39" i="4"/>
  <c r="OV43" i="4"/>
  <c r="OV60" i="4"/>
  <c r="OV105" i="4"/>
  <c r="OV55" i="4"/>
  <c r="OV10" i="4"/>
  <c r="OX3" i="4"/>
  <c r="OX198" i="4" s="1"/>
  <c r="OV47" i="4"/>
  <c r="OV108" i="4"/>
  <c r="OV148" i="4"/>
  <c r="OV99" i="4"/>
  <c r="OV52" i="4"/>
  <c r="OV16" i="4"/>
  <c r="OV192" i="4"/>
  <c r="OV85" i="4"/>
  <c r="OV14" i="4"/>
  <c r="OV104" i="4"/>
  <c r="OV169" i="4"/>
  <c r="OV185" i="4"/>
  <c r="OV175" i="4"/>
  <c r="OV80" i="4"/>
  <c r="OV112" i="4"/>
  <c r="OV141" i="4"/>
  <c r="OV167" i="4"/>
  <c r="OV166" i="4"/>
  <c r="OV95" i="4"/>
  <c r="OV40" i="4"/>
  <c r="OV188" i="4"/>
  <c r="OV26" i="4"/>
  <c r="OV179" i="4"/>
  <c r="OV155" i="4"/>
  <c r="OV184" i="4"/>
  <c r="OV35" i="4"/>
  <c r="OV115" i="4"/>
  <c r="OV28" i="4"/>
  <c r="OV64" i="4"/>
  <c r="OV58" i="4"/>
  <c r="OV33" i="4"/>
  <c r="OV103" i="4"/>
  <c r="OV138" i="4"/>
  <c r="OV181" i="4"/>
  <c r="OV163" i="4"/>
  <c r="OV68" i="4"/>
  <c r="OV48" i="4"/>
  <c r="OV6" i="4"/>
  <c r="OV129" i="4"/>
  <c r="OV123" i="4"/>
  <c r="OV158" i="4"/>
  <c r="OV19" i="4"/>
  <c r="OV152" i="4"/>
  <c r="OV72" i="4"/>
  <c r="OV79" i="4"/>
  <c r="OT5" i="4"/>
  <c r="EU2" i="5"/>
  <c r="ET3" i="5"/>
  <c r="OX182" i="4" l="1"/>
  <c r="OX141" i="4"/>
  <c r="OX41" i="4"/>
  <c r="OX119" i="4"/>
  <c r="OX188" i="4"/>
  <c r="OX65" i="4"/>
  <c r="OX36" i="4"/>
  <c r="OX172" i="4"/>
  <c r="OX9" i="4"/>
  <c r="OX62" i="4"/>
  <c r="OX129" i="4"/>
  <c r="OX52" i="4"/>
  <c r="OX72" i="4"/>
  <c r="OX120" i="4"/>
  <c r="OX195" i="4"/>
  <c r="OX143" i="4"/>
  <c r="OX53" i="4"/>
  <c r="OX193" i="4"/>
  <c r="OX180" i="4"/>
  <c r="OX131" i="4"/>
  <c r="OX28" i="4"/>
  <c r="OX95" i="4"/>
  <c r="OX165" i="4"/>
  <c r="OX87" i="4"/>
  <c r="OX97" i="4"/>
  <c r="OX138" i="4"/>
  <c r="OX83" i="4"/>
  <c r="OX134" i="4"/>
  <c r="OX42" i="4"/>
  <c r="OX191" i="4"/>
  <c r="OX92" i="4"/>
  <c r="OX159" i="4"/>
  <c r="OX57" i="4"/>
  <c r="OX103" i="4"/>
  <c r="OX155" i="4"/>
  <c r="OX7" i="4"/>
  <c r="OX68" i="4"/>
  <c r="OX168" i="4"/>
  <c r="OX20" i="4"/>
  <c r="OX137" i="4"/>
  <c r="OX33" i="4"/>
  <c r="OX124" i="4"/>
  <c r="OX194" i="4"/>
  <c r="OX185" i="4"/>
  <c r="OX160" i="4"/>
  <c r="OX8" i="4"/>
  <c r="OX98" i="4"/>
  <c r="OX115" i="4"/>
  <c r="OX84" i="4"/>
  <c r="OX142" i="4"/>
  <c r="OX123" i="4"/>
  <c r="OX17" i="4"/>
  <c r="OX70" i="4"/>
  <c r="OX90" i="4"/>
  <c r="OX170" i="4"/>
  <c r="OX162" i="4"/>
  <c r="OX130" i="4"/>
  <c r="OX55" i="4"/>
  <c r="OX69" i="4"/>
  <c r="OX60" i="4"/>
  <c r="OX59" i="4"/>
  <c r="OX102" i="4"/>
  <c r="OX79" i="4"/>
  <c r="OX174" i="4"/>
  <c r="OX181" i="4"/>
  <c r="OZ3" i="4"/>
  <c r="OZ198" i="4" s="1"/>
  <c r="OX11" i="4"/>
  <c r="OX22" i="4"/>
  <c r="OX88" i="4"/>
  <c r="OX121" i="4"/>
  <c r="OX58" i="4"/>
  <c r="OX10" i="4"/>
  <c r="OX43" i="4"/>
  <c r="OX128" i="4"/>
  <c r="OX125" i="4"/>
  <c r="OX107" i="4"/>
  <c r="OX175" i="4"/>
  <c r="OX32" i="4"/>
  <c r="OX150" i="4"/>
  <c r="OX29" i="4"/>
  <c r="OX158" i="4"/>
  <c r="OX35" i="4"/>
  <c r="OX27" i="4"/>
  <c r="OX112" i="4"/>
  <c r="OX173" i="4"/>
  <c r="OX133" i="4"/>
  <c r="OX15" i="4"/>
  <c r="OX45" i="4"/>
  <c r="OX38" i="4"/>
  <c r="OX77" i="4"/>
  <c r="OX54" i="4"/>
  <c r="OX44" i="4"/>
  <c r="OX64" i="4"/>
  <c r="OX144" i="4"/>
  <c r="OX164" i="4"/>
  <c r="OX109" i="4"/>
  <c r="OX13" i="4"/>
  <c r="OX24" i="4"/>
  <c r="OX122" i="4"/>
  <c r="OX151" i="4"/>
  <c r="OX63" i="4"/>
  <c r="OX135" i="4"/>
  <c r="OX37" i="4"/>
  <c r="OX73" i="4"/>
  <c r="OX152" i="4"/>
  <c r="OX99" i="4"/>
  <c r="OX187" i="4"/>
  <c r="OX179" i="4"/>
  <c r="OX66" i="4"/>
  <c r="OX147" i="4"/>
  <c r="OX157" i="4"/>
  <c r="OX113" i="4"/>
  <c r="OX67" i="4"/>
  <c r="OX167" i="4"/>
  <c r="OX116" i="4"/>
  <c r="OX12" i="4"/>
  <c r="OX169" i="4"/>
  <c r="OX86" i="4"/>
  <c r="OX161" i="4"/>
  <c r="OX56" i="4"/>
  <c r="OX114" i="4"/>
  <c r="OX94" i="4"/>
  <c r="OX192" i="4"/>
  <c r="OX91" i="4"/>
  <c r="OX163" i="4"/>
  <c r="OX80" i="4"/>
  <c r="OX40" i="4"/>
  <c r="OX132" i="4"/>
  <c r="OX100" i="4"/>
  <c r="OX49" i="4"/>
  <c r="OX47" i="4"/>
  <c r="OX34" i="4"/>
  <c r="OX136" i="4"/>
  <c r="OX176" i="4"/>
  <c r="OX104" i="4"/>
  <c r="OX149" i="4"/>
  <c r="OX190" i="4"/>
  <c r="OX117" i="4"/>
  <c r="OX199" i="4"/>
  <c r="OX126" i="4"/>
  <c r="OX110" i="4"/>
  <c r="OX16" i="4"/>
  <c r="OX78" i="4"/>
  <c r="OX106" i="4"/>
  <c r="OX18" i="4"/>
  <c r="OX166" i="4"/>
  <c r="OX127" i="4"/>
  <c r="OX184" i="4"/>
  <c r="OX21" i="4"/>
  <c r="OX82" i="4"/>
  <c r="OX26" i="4"/>
  <c r="OX105" i="4"/>
  <c r="OX23" i="4"/>
  <c r="OX111" i="4"/>
  <c r="OX178" i="4"/>
  <c r="OX93" i="4"/>
  <c r="OX156" i="4"/>
  <c r="OX75" i="4"/>
  <c r="OX186" i="4"/>
  <c r="OX46" i="4"/>
  <c r="OX146" i="4"/>
  <c r="OX2" i="4"/>
  <c r="OX85" i="4"/>
  <c r="OX145" i="4"/>
  <c r="OX14" i="4"/>
  <c r="OX19" i="4"/>
  <c r="OX76" i="4"/>
  <c r="OX30" i="4"/>
  <c r="OX51" i="4"/>
  <c r="OX118" i="4"/>
  <c r="OX61" i="4"/>
  <c r="OX101" i="4"/>
  <c r="OX196" i="4"/>
  <c r="OX183" i="4"/>
  <c r="OX71" i="4"/>
  <c r="OX96" i="4"/>
  <c r="OX108" i="4"/>
  <c r="OX48" i="4"/>
  <c r="OX189" i="4"/>
  <c r="OX39" i="4"/>
  <c r="OX148" i="4"/>
  <c r="OX81" i="4"/>
  <c r="OX89" i="4"/>
  <c r="OX25" i="4"/>
  <c r="OX154" i="4"/>
  <c r="OX139" i="4"/>
  <c r="OX140" i="4"/>
  <c r="OX31" i="4"/>
  <c r="OX153" i="4"/>
  <c r="OX50" i="4"/>
  <c r="OX6" i="4"/>
  <c r="OX197" i="4"/>
  <c r="OX171" i="4"/>
  <c r="OX177" i="4"/>
  <c r="OX74" i="4"/>
  <c r="OV5" i="4"/>
  <c r="OZ41" i="4"/>
  <c r="EU3" i="5"/>
  <c r="EV2" i="5"/>
  <c r="OZ166" i="4" l="1"/>
  <c r="OZ117" i="4"/>
  <c r="OZ79" i="4"/>
  <c r="OZ64" i="4"/>
  <c r="OZ194" i="4"/>
  <c r="OZ197" i="4"/>
  <c r="OZ172" i="4"/>
  <c r="OZ63" i="4"/>
  <c r="OZ151" i="4"/>
  <c r="OZ114" i="4"/>
  <c r="OZ80" i="4"/>
  <c r="OZ15" i="4"/>
  <c r="OZ168" i="4"/>
  <c r="OZ92" i="4"/>
  <c r="OZ60" i="4"/>
  <c r="OZ61" i="4"/>
  <c r="OZ137" i="4"/>
  <c r="OZ51" i="4"/>
  <c r="OZ68" i="4"/>
  <c r="OZ173" i="4"/>
  <c r="OZ184" i="4"/>
  <c r="OZ65" i="4"/>
  <c r="OZ24" i="4"/>
  <c r="OZ47" i="4"/>
  <c r="OZ178" i="4"/>
  <c r="OZ142" i="4"/>
  <c r="OZ191" i="4"/>
  <c r="OZ157" i="4"/>
  <c r="OZ160" i="4"/>
  <c r="OZ86" i="4"/>
  <c r="OZ13" i="4"/>
  <c r="OZ29" i="4"/>
  <c r="OZ130" i="4"/>
  <c r="OZ164" i="4"/>
  <c r="OZ55" i="4"/>
  <c r="OZ177" i="4"/>
  <c r="OZ83" i="4"/>
  <c r="OZ17" i="4"/>
  <c r="OZ67" i="4"/>
  <c r="OZ103" i="4"/>
  <c r="OZ116" i="4"/>
  <c r="OZ176" i="4"/>
  <c r="OZ10" i="4"/>
  <c r="OZ163" i="4"/>
  <c r="OZ122" i="4"/>
  <c r="OZ115" i="4"/>
  <c r="OZ144" i="4"/>
  <c r="OZ45" i="4"/>
  <c r="OZ120" i="4"/>
  <c r="OZ97" i="4"/>
  <c r="OZ199" i="4"/>
  <c r="OZ195" i="4"/>
  <c r="OZ188" i="4"/>
  <c r="OZ95" i="4"/>
  <c r="OZ129" i="4"/>
  <c r="OZ37" i="4"/>
  <c r="OZ35" i="4"/>
  <c r="OZ132" i="4"/>
  <c r="OZ158" i="4"/>
  <c r="OZ49" i="4"/>
  <c r="OZ193" i="4"/>
  <c r="OZ155" i="4"/>
  <c r="OZ189" i="4"/>
  <c r="OZ107" i="4"/>
  <c r="OZ159" i="4"/>
  <c r="OZ109" i="4"/>
  <c r="OZ99" i="4"/>
  <c r="OZ87" i="4"/>
  <c r="OZ128" i="4"/>
  <c r="OZ7" i="4"/>
  <c r="OZ91" i="4"/>
  <c r="OZ106" i="4"/>
  <c r="OZ139" i="4"/>
  <c r="OZ30" i="4"/>
  <c r="OZ85" i="4"/>
  <c r="OZ154" i="4"/>
  <c r="OZ169" i="4"/>
  <c r="OZ145" i="4"/>
  <c r="OZ69" i="4"/>
  <c r="OZ183" i="4"/>
  <c r="OZ143" i="4"/>
  <c r="OZ2" i="4"/>
  <c r="PB3" i="4"/>
  <c r="PB103" i="4" s="1"/>
  <c r="OZ14" i="4"/>
  <c r="OZ72" i="4"/>
  <c r="OZ131" i="4"/>
  <c r="OZ16" i="4"/>
  <c r="OZ125" i="4"/>
  <c r="OZ77" i="4"/>
  <c r="OZ134" i="4"/>
  <c r="OZ54" i="4"/>
  <c r="OZ185" i="4"/>
  <c r="OZ161" i="4"/>
  <c r="OZ105" i="4"/>
  <c r="OZ156" i="4"/>
  <c r="OZ18" i="4"/>
  <c r="OZ148" i="4"/>
  <c r="OZ66" i="4"/>
  <c r="OZ127" i="4"/>
  <c r="OZ33" i="4"/>
  <c r="OZ43" i="4"/>
  <c r="OZ149" i="4"/>
  <c r="OZ88" i="4"/>
  <c r="OZ152" i="4"/>
  <c r="OZ90" i="4"/>
  <c r="OZ82" i="4"/>
  <c r="OZ89" i="4"/>
  <c r="OZ162" i="4"/>
  <c r="OZ170" i="4"/>
  <c r="OZ121" i="4"/>
  <c r="OZ100" i="4"/>
  <c r="OZ146" i="4"/>
  <c r="OZ196" i="4"/>
  <c r="OZ179" i="4"/>
  <c r="OZ133" i="4"/>
  <c r="OZ140" i="4"/>
  <c r="OZ186" i="4"/>
  <c r="OZ187" i="4"/>
  <c r="OZ76" i="4"/>
  <c r="OZ36" i="4"/>
  <c r="OZ27" i="4"/>
  <c r="OZ34" i="4"/>
  <c r="OZ22" i="4"/>
  <c r="OZ58" i="4"/>
  <c r="OZ28" i="4"/>
  <c r="OZ190" i="4"/>
  <c r="OZ102" i="4"/>
  <c r="OZ59" i="4"/>
  <c r="OZ21" i="4"/>
  <c r="OZ94" i="4"/>
  <c r="OZ167" i="4"/>
  <c r="OZ108" i="4"/>
  <c r="OZ73" i="4"/>
  <c r="OZ78" i="4"/>
  <c r="OZ147" i="4"/>
  <c r="OZ62" i="4"/>
  <c r="OZ111" i="4"/>
  <c r="OZ98" i="4"/>
  <c r="OZ50" i="4"/>
  <c r="OZ20" i="4"/>
  <c r="OZ23" i="4"/>
  <c r="OZ150" i="4"/>
  <c r="OZ25" i="4"/>
  <c r="OZ6" i="4"/>
  <c r="OZ19" i="4"/>
  <c r="OZ9" i="4"/>
  <c r="OZ171" i="4"/>
  <c r="OZ44" i="4"/>
  <c r="OZ40" i="4"/>
  <c r="OZ75" i="4"/>
  <c r="OZ81" i="4"/>
  <c r="OZ135" i="4"/>
  <c r="OZ8" i="4"/>
  <c r="OZ136" i="4"/>
  <c r="OZ96" i="4"/>
  <c r="OZ165" i="4"/>
  <c r="OZ39" i="4"/>
  <c r="OZ141" i="4"/>
  <c r="OZ71" i="4"/>
  <c r="OZ126" i="4"/>
  <c r="OZ174" i="4"/>
  <c r="OZ104" i="4"/>
  <c r="OZ57" i="4"/>
  <c r="OZ53" i="4"/>
  <c r="OZ101" i="4"/>
  <c r="OZ153" i="4"/>
  <c r="OZ112" i="4"/>
  <c r="OZ180" i="4"/>
  <c r="OZ38" i="4"/>
  <c r="OZ46" i="4"/>
  <c r="OZ48" i="4"/>
  <c r="OZ181" i="4"/>
  <c r="OZ138" i="4"/>
  <c r="OZ52" i="4"/>
  <c r="OZ124" i="4"/>
  <c r="OZ56" i="4"/>
  <c r="OZ32" i="4"/>
  <c r="OZ123" i="4"/>
  <c r="OZ12" i="4"/>
  <c r="OZ31" i="4"/>
  <c r="OZ118" i="4"/>
  <c r="OZ119" i="4"/>
  <c r="OZ93" i="4"/>
  <c r="OZ175" i="4"/>
  <c r="OZ42" i="4"/>
  <c r="OZ110" i="4"/>
  <c r="OZ182" i="4"/>
  <c r="OZ113" i="4"/>
  <c r="OZ84" i="4"/>
  <c r="OZ70" i="4"/>
  <c r="OZ11" i="4"/>
  <c r="OZ192" i="4"/>
  <c r="OZ26" i="4"/>
  <c r="OZ74" i="4"/>
  <c r="OX5" i="4"/>
  <c r="EV3" i="5"/>
  <c r="EW2" i="5"/>
  <c r="PB44" i="4" l="1"/>
  <c r="PB33" i="4"/>
  <c r="PB102" i="4"/>
  <c r="PB73" i="4"/>
  <c r="PB107" i="4"/>
  <c r="PB155" i="4"/>
  <c r="PB165" i="4"/>
  <c r="PB145" i="4"/>
  <c r="PB32" i="4"/>
  <c r="PB194" i="4"/>
  <c r="PB137" i="4"/>
  <c r="PB111" i="4"/>
  <c r="PB95" i="4"/>
  <c r="PB113" i="4"/>
  <c r="PB26" i="4"/>
  <c r="PB158" i="4"/>
  <c r="PB104" i="4"/>
  <c r="PB133" i="4"/>
  <c r="PB193" i="4"/>
  <c r="PB28" i="4"/>
  <c r="PB8" i="4"/>
  <c r="PB90" i="4"/>
  <c r="PB48" i="4"/>
  <c r="PB67" i="4"/>
  <c r="PB66" i="4"/>
  <c r="PB99" i="4"/>
  <c r="PB161" i="4"/>
  <c r="PB117" i="4"/>
  <c r="PB153" i="4"/>
  <c r="PD3" i="4"/>
  <c r="PD198" i="4" s="1"/>
  <c r="PB36" i="4"/>
  <c r="PB71" i="4"/>
  <c r="PB57" i="4"/>
  <c r="PB122" i="4"/>
  <c r="PB59" i="4"/>
  <c r="PB54" i="4"/>
  <c r="PB11" i="4"/>
  <c r="PB125" i="4"/>
  <c r="PB119" i="4"/>
  <c r="PB34" i="4"/>
  <c r="PB78" i="4"/>
  <c r="PB51" i="4"/>
  <c r="PB89" i="4"/>
  <c r="PB85" i="4"/>
  <c r="OZ5" i="4"/>
  <c r="PB14" i="4"/>
  <c r="PB154" i="4"/>
  <c r="PB191" i="4"/>
  <c r="PB186" i="4"/>
  <c r="PB16" i="4"/>
  <c r="PB176" i="4"/>
  <c r="PB74" i="4"/>
  <c r="PB112" i="4"/>
  <c r="PB180" i="4"/>
  <c r="PB39" i="4"/>
  <c r="PB150" i="4"/>
  <c r="PB163" i="4"/>
  <c r="PB124" i="4"/>
  <c r="PB197" i="4"/>
  <c r="PB189" i="4"/>
  <c r="PB171" i="4"/>
  <c r="PB123" i="4"/>
  <c r="PB92" i="4"/>
  <c r="PB130" i="4"/>
  <c r="PB60" i="4"/>
  <c r="PB12" i="4"/>
  <c r="PB151" i="4"/>
  <c r="PB97" i="4"/>
  <c r="PB7" i="4"/>
  <c r="PB159" i="4"/>
  <c r="PB31" i="4"/>
  <c r="PB160" i="4"/>
  <c r="PB35" i="4"/>
  <c r="PB179" i="4"/>
  <c r="PB41" i="4"/>
  <c r="PB192" i="4"/>
  <c r="PB40" i="4"/>
  <c r="PB136" i="4"/>
  <c r="PB29" i="4"/>
  <c r="PB170" i="4"/>
  <c r="PB118" i="4"/>
  <c r="PB19" i="4"/>
  <c r="PB63" i="4"/>
  <c r="PB25" i="4"/>
  <c r="PB22" i="4"/>
  <c r="PB84" i="4"/>
  <c r="PB177" i="4"/>
  <c r="PB69" i="4"/>
  <c r="PB144" i="4"/>
  <c r="PB147" i="4"/>
  <c r="PB37" i="4"/>
  <c r="PB156" i="4"/>
  <c r="PB82" i="4"/>
  <c r="PB38" i="4"/>
  <c r="PB13" i="4"/>
  <c r="PB174" i="4"/>
  <c r="PB188" i="4"/>
  <c r="PB72" i="4"/>
  <c r="PB121" i="4"/>
  <c r="PB164" i="4"/>
  <c r="PB45" i="4"/>
  <c r="PB126" i="4"/>
  <c r="PB198" i="4"/>
  <c r="PB65" i="4"/>
  <c r="PB185" i="4"/>
  <c r="PB30" i="4"/>
  <c r="PB168" i="4"/>
  <c r="PB23" i="4"/>
  <c r="PB169" i="4"/>
  <c r="PB132" i="4"/>
  <c r="PB181" i="4"/>
  <c r="PB175" i="4"/>
  <c r="PB76" i="4"/>
  <c r="PB148" i="4"/>
  <c r="PB195" i="4"/>
  <c r="PB52" i="4"/>
  <c r="PB178" i="4"/>
  <c r="PB100" i="4"/>
  <c r="PB15" i="4"/>
  <c r="PB114" i="4"/>
  <c r="PB141" i="4"/>
  <c r="PB79" i="4"/>
  <c r="PB116" i="4"/>
  <c r="PB20" i="4"/>
  <c r="PB18" i="4"/>
  <c r="PB110" i="4"/>
  <c r="PB108" i="4"/>
  <c r="PB128" i="4"/>
  <c r="PB64" i="4"/>
  <c r="PB17" i="4"/>
  <c r="PB81" i="4"/>
  <c r="PB53" i="4"/>
  <c r="PB62" i="4"/>
  <c r="PB27" i="4"/>
  <c r="PB162" i="4"/>
  <c r="PB88" i="4"/>
  <c r="PB70" i="4"/>
  <c r="PB140" i="4"/>
  <c r="PB172" i="4"/>
  <c r="PB24" i="4"/>
  <c r="PB80" i="4"/>
  <c r="PB173" i="4"/>
  <c r="PB10" i="4"/>
  <c r="PB9" i="4"/>
  <c r="PB190" i="4"/>
  <c r="PB87" i="4"/>
  <c r="PB157" i="4"/>
  <c r="PB77" i="4"/>
  <c r="PB187" i="4"/>
  <c r="PB134" i="4"/>
  <c r="PB96" i="4"/>
  <c r="PB142" i="4"/>
  <c r="PB83" i="4"/>
  <c r="PB131" i="4"/>
  <c r="PB183" i="4"/>
  <c r="PB152" i="4"/>
  <c r="PB127" i="4"/>
  <c r="PB105" i="4"/>
  <c r="PB68" i="4"/>
  <c r="PB199" i="4"/>
  <c r="PB129" i="4"/>
  <c r="PB109" i="4"/>
  <c r="PB146" i="4"/>
  <c r="PB43" i="4"/>
  <c r="PB115" i="4"/>
  <c r="PB75" i="4"/>
  <c r="PB50" i="4"/>
  <c r="PB143" i="4"/>
  <c r="PB184" i="4"/>
  <c r="PB55" i="4"/>
  <c r="PB149" i="4"/>
  <c r="PB58" i="4"/>
  <c r="PB166" i="4"/>
  <c r="PB86" i="4"/>
  <c r="PB93" i="4"/>
  <c r="PB21" i="4"/>
  <c r="PB106" i="4"/>
  <c r="PB47" i="4"/>
  <c r="PB139" i="4"/>
  <c r="PB98" i="4"/>
  <c r="PB167" i="4"/>
  <c r="PB61" i="4"/>
  <c r="PB182" i="4"/>
  <c r="PB101" i="4"/>
  <c r="PB138" i="4"/>
  <c r="PB46" i="4"/>
  <c r="PB94" i="4"/>
  <c r="PB135" i="4"/>
  <c r="PB91" i="4"/>
  <c r="PB49" i="4"/>
  <c r="PB2" i="4"/>
  <c r="PB196" i="4"/>
  <c r="PB120" i="4"/>
  <c r="PB6" i="4"/>
  <c r="PB56" i="4"/>
  <c r="PB42" i="4"/>
  <c r="PD163" i="4"/>
  <c r="PD22" i="4"/>
  <c r="PD107" i="4"/>
  <c r="PD109" i="4"/>
  <c r="EX2" i="5"/>
  <c r="EW3" i="5"/>
  <c r="PD14" i="4" l="1"/>
  <c r="PD127" i="4"/>
  <c r="PD47" i="4"/>
  <c r="PD180" i="4"/>
  <c r="PD192" i="4"/>
  <c r="PD50" i="4"/>
  <c r="PD142" i="4"/>
  <c r="PD91" i="4"/>
  <c r="PD86" i="4"/>
  <c r="PD110" i="4"/>
  <c r="PD29" i="4"/>
  <c r="PD92" i="4"/>
  <c r="PD130" i="4"/>
  <c r="PD144" i="4"/>
  <c r="PD85" i="4"/>
  <c r="PD2" i="4"/>
  <c r="PD68" i="4"/>
  <c r="PD8" i="4"/>
  <c r="PD133" i="4"/>
  <c r="PD6" i="4"/>
  <c r="PD150" i="4"/>
  <c r="PD145" i="4"/>
  <c r="PD37" i="4"/>
  <c r="PD179" i="4"/>
  <c r="PD38" i="4"/>
  <c r="PD131" i="4"/>
  <c r="PD88" i="4"/>
  <c r="PD75" i="4"/>
  <c r="PD20" i="4"/>
  <c r="PD102" i="4"/>
  <c r="PD159" i="4"/>
  <c r="PD97" i="4"/>
  <c r="PD156" i="4"/>
  <c r="PD108" i="4"/>
  <c r="PD24" i="4"/>
  <c r="PD123" i="4"/>
  <c r="PD189" i="4"/>
  <c r="PD105" i="4"/>
  <c r="PD69" i="4"/>
  <c r="PD161" i="4"/>
  <c r="PD186" i="4"/>
  <c r="PD12" i="4"/>
  <c r="PD125" i="4"/>
  <c r="PD76" i="4"/>
  <c r="PD193" i="4"/>
  <c r="PD135" i="4"/>
  <c r="PD94" i="4"/>
  <c r="PD122" i="4"/>
  <c r="PD67" i="4"/>
  <c r="PD151" i="4"/>
  <c r="PD129" i="4"/>
  <c r="PD71" i="4"/>
  <c r="PD124" i="4"/>
  <c r="PD51" i="4"/>
  <c r="PD89" i="4"/>
  <c r="PD191" i="4"/>
  <c r="PD197" i="4"/>
  <c r="PD13" i="4"/>
  <c r="PD117" i="4"/>
  <c r="PD106" i="4"/>
  <c r="PD168" i="4"/>
  <c r="PD177" i="4"/>
  <c r="PD148" i="4"/>
  <c r="PD11" i="4"/>
  <c r="PD146" i="4"/>
  <c r="PD174" i="4"/>
  <c r="PD164" i="4"/>
  <c r="PD154" i="4"/>
  <c r="PD42" i="4"/>
  <c r="PD70" i="4"/>
  <c r="PD31" i="4"/>
  <c r="PD166" i="4"/>
  <c r="PD184" i="4"/>
  <c r="PD33" i="4"/>
  <c r="PD112" i="4"/>
  <c r="PD153" i="4"/>
  <c r="PD190" i="4"/>
  <c r="PD63" i="4"/>
  <c r="PD103" i="4"/>
  <c r="PD53" i="4"/>
  <c r="PD118" i="4"/>
  <c r="PD15" i="4"/>
  <c r="PD199" i="4"/>
  <c r="PD26" i="4"/>
  <c r="PD157" i="4"/>
  <c r="PD77" i="4"/>
  <c r="PD93" i="4"/>
  <c r="PD66" i="4"/>
  <c r="PD188" i="4"/>
  <c r="PD18" i="4"/>
  <c r="PD61" i="4"/>
  <c r="PD7" i="4"/>
  <c r="PD116" i="4"/>
  <c r="PD149" i="4"/>
  <c r="PD134" i="4"/>
  <c r="PD82" i="4"/>
  <c r="PD81" i="4"/>
  <c r="PD45" i="4"/>
  <c r="PD58" i="4"/>
  <c r="PD139" i="4"/>
  <c r="PD49" i="4"/>
  <c r="PD182" i="4"/>
  <c r="PD132" i="4"/>
  <c r="PD32" i="4"/>
  <c r="PD34" i="4"/>
  <c r="PD173" i="4"/>
  <c r="PD170" i="4"/>
  <c r="PD187" i="4"/>
  <c r="PD152" i="4"/>
  <c r="PD46" i="4"/>
  <c r="PD56" i="4"/>
  <c r="PD90" i="4"/>
  <c r="PD57" i="4"/>
  <c r="PD141" i="4"/>
  <c r="PD40" i="4"/>
  <c r="PD183" i="4"/>
  <c r="PD83" i="4"/>
  <c r="PD79" i="4"/>
  <c r="PD171" i="4"/>
  <c r="PD19" i="4"/>
  <c r="PD36" i="4"/>
  <c r="PD155" i="4"/>
  <c r="PD178" i="4"/>
  <c r="PD165" i="4"/>
  <c r="PD137" i="4"/>
  <c r="PD147" i="4"/>
  <c r="PD136" i="4"/>
  <c r="PD175" i="4"/>
  <c r="PD195" i="4"/>
  <c r="PD176" i="4"/>
  <c r="PD39" i="4"/>
  <c r="PD64" i="4"/>
  <c r="PD95" i="4"/>
  <c r="PD162" i="4"/>
  <c r="PD196" i="4"/>
  <c r="PD101" i="4"/>
  <c r="PD23" i="4"/>
  <c r="PD54" i="4"/>
  <c r="PD21" i="4"/>
  <c r="PD181" i="4"/>
  <c r="PD55" i="4"/>
  <c r="PD28" i="4"/>
  <c r="PD121" i="4"/>
  <c r="PD62" i="4"/>
  <c r="PD48" i="4"/>
  <c r="PD172" i="4"/>
  <c r="PD114" i="4"/>
  <c r="PD74" i="4"/>
  <c r="PB5" i="4"/>
  <c r="PD167" i="4"/>
  <c r="PD158" i="4"/>
  <c r="PD9" i="4"/>
  <c r="PD52" i="4"/>
  <c r="PD194" i="4"/>
  <c r="PD27" i="4"/>
  <c r="PF3" i="4"/>
  <c r="PF198" i="4" s="1"/>
  <c r="PD96" i="4"/>
  <c r="PD73" i="4"/>
  <c r="PD72" i="4"/>
  <c r="PD44" i="4"/>
  <c r="PD84" i="4"/>
  <c r="PD35" i="4"/>
  <c r="PD43" i="4"/>
  <c r="PD100" i="4"/>
  <c r="PD78" i="4"/>
  <c r="PD10" i="4"/>
  <c r="PD104" i="4"/>
  <c r="PD17" i="4"/>
  <c r="PD119" i="4"/>
  <c r="PD160" i="4"/>
  <c r="PD59" i="4"/>
  <c r="PD98" i="4"/>
  <c r="PD113" i="4"/>
  <c r="PD185" i="4"/>
  <c r="PD138" i="4"/>
  <c r="PD80" i="4"/>
  <c r="PD41" i="4"/>
  <c r="PD143" i="4"/>
  <c r="PD111" i="4"/>
  <c r="PD115" i="4"/>
  <c r="PD30" i="4"/>
  <c r="PD87" i="4"/>
  <c r="PD99" i="4"/>
  <c r="PD60" i="4"/>
  <c r="PD169" i="4"/>
  <c r="PD140" i="4"/>
  <c r="PD120" i="4"/>
  <c r="PD25" i="4"/>
  <c r="PD16" i="4"/>
  <c r="PD128" i="4"/>
  <c r="PD65" i="4"/>
  <c r="PD126" i="4"/>
  <c r="EX3" i="5"/>
  <c r="EY2" i="5"/>
  <c r="PF60" i="4" l="1"/>
  <c r="PF66" i="4"/>
  <c r="PF181" i="4"/>
  <c r="PF131" i="4"/>
  <c r="PF65" i="4"/>
  <c r="PF197" i="4"/>
  <c r="PF64" i="4"/>
  <c r="PF74" i="4"/>
  <c r="PF118" i="4"/>
  <c r="PF148" i="4"/>
  <c r="PF78" i="4"/>
  <c r="PF124" i="4"/>
  <c r="PF77" i="4"/>
  <c r="PF91" i="4"/>
  <c r="PF194" i="4"/>
  <c r="PF134" i="4"/>
  <c r="PF79" i="4"/>
  <c r="PF136" i="4"/>
  <c r="PF25" i="4"/>
  <c r="PF42" i="4"/>
  <c r="PF147" i="4"/>
  <c r="PF189" i="4"/>
  <c r="PF52" i="4"/>
  <c r="PD5" i="4"/>
  <c r="PF126" i="4"/>
  <c r="PF62" i="4"/>
  <c r="PF41" i="4"/>
  <c r="PF59" i="4"/>
  <c r="PF142" i="4"/>
  <c r="PF45" i="4"/>
  <c r="PF9" i="4"/>
  <c r="PF43" i="4"/>
  <c r="PF196" i="4"/>
  <c r="PF174" i="4"/>
  <c r="PF158" i="4"/>
  <c r="PF180" i="4"/>
  <c r="PF81" i="4"/>
  <c r="PF58" i="4"/>
  <c r="PF94" i="4"/>
  <c r="PF143" i="4"/>
  <c r="PF153" i="4"/>
  <c r="PF110" i="4"/>
  <c r="PF37" i="4"/>
  <c r="PF150" i="4"/>
  <c r="PF26" i="4"/>
  <c r="PF119" i="4"/>
  <c r="PF12" i="4"/>
  <c r="PF68" i="4"/>
  <c r="PF53" i="4"/>
  <c r="PF170" i="4"/>
  <c r="PF114" i="4"/>
  <c r="PF18" i="4"/>
  <c r="PF157" i="4"/>
  <c r="PF162" i="4"/>
  <c r="PF7" i="4"/>
  <c r="PF46" i="4"/>
  <c r="PF109" i="4"/>
  <c r="PF167" i="4"/>
  <c r="PF120" i="4"/>
  <c r="PF117" i="4"/>
  <c r="PF90" i="4"/>
  <c r="PF31" i="4"/>
  <c r="PF187" i="4"/>
  <c r="PF39" i="4"/>
  <c r="PF193" i="4"/>
  <c r="PF69" i="4"/>
  <c r="PF182" i="4"/>
  <c r="PF161" i="4"/>
  <c r="PF141" i="4"/>
  <c r="PF95" i="4"/>
  <c r="PF191" i="4"/>
  <c r="PF36" i="4"/>
  <c r="PF11" i="4"/>
  <c r="PF93" i="4"/>
  <c r="PF51" i="4"/>
  <c r="PF32" i="4"/>
  <c r="PF190" i="4"/>
  <c r="PF17" i="4"/>
  <c r="PF179" i="4"/>
  <c r="PF97" i="4"/>
  <c r="PF50" i="4"/>
  <c r="PF137" i="4"/>
  <c r="PF85" i="4"/>
  <c r="PF92" i="4"/>
  <c r="PF105" i="4"/>
  <c r="PF54" i="4"/>
  <c r="PF8" i="4"/>
  <c r="PF145" i="4"/>
  <c r="PF15" i="4"/>
  <c r="PF128" i="4"/>
  <c r="PF80" i="4"/>
  <c r="PF184" i="4"/>
  <c r="PF30" i="4"/>
  <c r="PF172" i="4"/>
  <c r="PF55" i="4"/>
  <c r="PF56" i="4"/>
  <c r="PF163" i="4"/>
  <c r="PF103" i="4"/>
  <c r="PF86" i="4"/>
  <c r="PF88" i="4"/>
  <c r="PF38" i="4"/>
  <c r="PF84" i="4"/>
  <c r="PF10" i="4"/>
  <c r="PF123" i="4"/>
  <c r="PF156" i="4"/>
  <c r="PF23" i="4"/>
  <c r="PF87" i="4"/>
  <c r="PF113" i="4"/>
  <c r="PF76" i="4"/>
  <c r="PF44" i="4"/>
  <c r="PF159" i="4"/>
  <c r="PF34" i="4"/>
  <c r="PF175" i="4"/>
  <c r="PF138" i="4"/>
  <c r="PF67" i="4"/>
  <c r="PF144" i="4"/>
  <c r="PF178" i="4"/>
  <c r="PF99" i="4"/>
  <c r="PF107" i="4"/>
  <c r="PF106" i="4"/>
  <c r="PF24" i="4"/>
  <c r="PF183" i="4"/>
  <c r="PF19" i="4"/>
  <c r="PF101" i="4"/>
  <c r="PF192" i="4"/>
  <c r="PF125" i="4"/>
  <c r="PF83" i="4"/>
  <c r="PF199" i="4"/>
  <c r="PF152" i="4"/>
  <c r="PF165" i="4"/>
  <c r="PF47" i="4"/>
  <c r="PF2" i="4"/>
  <c r="PF155" i="4"/>
  <c r="PF149" i="4"/>
  <c r="PF195" i="4"/>
  <c r="PF27" i="4"/>
  <c r="PF122" i="4"/>
  <c r="PF98" i="4"/>
  <c r="PH3" i="4"/>
  <c r="PH2" i="4" s="1"/>
  <c r="PF35" i="4"/>
  <c r="PF176" i="4"/>
  <c r="PF29" i="4"/>
  <c r="PF72" i="4"/>
  <c r="PF135" i="4"/>
  <c r="PF111" i="4"/>
  <c r="PF168" i="4"/>
  <c r="PF151" i="4"/>
  <c r="PF70" i="4"/>
  <c r="PF96" i="4"/>
  <c r="PF63" i="4"/>
  <c r="PF20" i="4"/>
  <c r="PF115" i="4"/>
  <c r="PF186" i="4"/>
  <c r="PF129" i="4"/>
  <c r="PF139" i="4"/>
  <c r="PF33" i="4"/>
  <c r="PF75" i="4"/>
  <c r="PF130" i="4"/>
  <c r="PF73" i="4"/>
  <c r="PF185" i="4"/>
  <c r="PF160" i="4"/>
  <c r="PF164" i="4"/>
  <c r="PF28" i="4"/>
  <c r="PF40" i="4"/>
  <c r="PF104" i="4"/>
  <c r="PF112" i="4"/>
  <c r="PF177" i="4"/>
  <c r="PF166" i="4"/>
  <c r="PF16" i="4"/>
  <c r="PF89" i="4"/>
  <c r="PF154" i="4"/>
  <c r="PF57" i="4"/>
  <c r="PF100" i="4"/>
  <c r="PF127" i="4"/>
  <c r="PF188" i="4"/>
  <c r="PF14" i="4"/>
  <c r="PF146" i="4"/>
  <c r="PF140" i="4"/>
  <c r="PF61" i="4"/>
  <c r="PF71" i="4"/>
  <c r="PF116" i="4"/>
  <c r="PF121" i="4"/>
  <c r="PF171" i="4"/>
  <c r="PF82" i="4"/>
  <c r="PF21" i="4"/>
  <c r="PF132" i="4"/>
  <c r="PF173" i="4"/>
  <c r="PF6" i="4"/>
  <c r="PF49" i="4"/>
  <c r="PF22" i="4"/>
  <c r="PF169" i="4"/>
  <c r="PF108" i="4"/>
  <c r="PF133" i="4"/>
  <c r="PF102" i="4"/>
  <c r="PF48" i="4"/>
  <c r="PF13" i="4"/>
  <c r="PH188" i="4"/>
  <c r="PH177" i="4"/>
  <c r="PH17" i="4"/>
  <c r="PH123" i="4"/>
  <c r="PH138" i="4"/>
  <c r="PH79" i="4"/>
  <c r="EY3" i="5"/>
  <c r="EZ2" i="5"/>
  <c r="PH33" i="4" l="1"/>
  <c r="PH149" i="4"/>
  <c r="PH38" i="4"/>
  <c r="PH110" i="4"/>
  <c r="PH18" i="4"/>
  <c r="PH111" i="4"/>
  <c r="PH120" i="4"/>
  <c r="PH61" i="4"/>
  <c r="PH124" i="4"/>
  <c r="PH145" i="4"/>
  <c r="PH98" i="4"/>
  <c r="PH25" i="4"/>
  <c r="PH74" i="4"/>
  <c r="PH72" i="4"/>
  <c r="PH85" i="4"/>
  <c r="PH178" i="4"/>
  <c r="PH34" i="4"/>
  <c r="PH176" i="4"/>
  <c r="PH73" i="4"/>
  <c r="PH187" i="4"/>
  <c r="PH168" i="4"/>
  <c r="PH122" i="4"/>
  <c r="PH175" i="4"/>
  <c r="PH80" i="4"/>
  <c r="PH11" i="4"/>
  <c r="PH121" i="4"/>
  <c r="PH156" i="4"/>
  <c r="PH46" i="4"/>
  <c r="PH199" i="4"/>
  <c r="PH151" i="4"/>
  <c r="PH16" i="4"/>
  <c r="PH66" i="4"/>
  <c r="PH23" i="4"/>
  <c r="PH103" i="4"/>
  <c r="PH41" i="4"/>
  <c r="PH56" i="4"/>
  <c r="PH127" i="4"/>
  <c r="PH128" i="4"/>
  <c r="PH91" i="4"/>
  <c r="PH95" i="4"/>
  <c r="PH97" i="4"/>
  <c r="PH86" i="4"/>
  <c r="PJ3" i="4"/>
  <c r="PJ6" i="4" s="1"/>
  <c r="PH182" i="4"/>
  <c r="PH64" i="4"/>
  <c r="PH195" i="4"/>
  <c r="PH22" i="4"/>
  <c r="PH28" i="4"/>
  <c r="PH141" i="4"/>
  <c r="PH166" i="4"/>
  <c r="PH137" i="4"/>
  <c r="PH126" i="4"/>
  <c r="PH155" i="4"/>
  <c r="PH169" i="4"/>
  <c r="PH170" i="4"/>
  <c r="PH94" i="4"/>
  <c r="PH8" i="4"/>
  <c r="PH112" i="4"/>
  <c r="PH196" i="4"/>
  <c r="PH171" i="4"/>
  <c r="PH47" i="4"/>
  <c r="PH83" i="4"/>
  <c r="PH191" i="4"/>
  <c r="PH40" i="4"/>
  <c r="PH186" i="4"/>
  <c r="PH70" i="4"/>
  <c r="PH59" i="4"/>
  <c r="PJ179" i="4"/>
  <c r="PJ29" i="4"/>
  <c r="PH148" i="4"/>
  <c r="PH29" i="4"/>
  <c r="PH108" i="4"/>
  <c r="PH42" i="4"/>
  <c r="PH152" i="4"/>
  <c r="PH7" i="4"/>
  <c r="PH62" i="4"/>
  <c r="PH35" i="4"/>
  <c r="PH118" i="4"/>
  <c r="PH173" i="4"/>
  <c r="PH21" i="4"/>
  <c r="PH96" i="4"/>
  <c r="PH37" i="4"/>
  <c r="PH158" i="4"/>
  <c r="PH43" i="4"/>
  <c r="PH88" i="4"/>
  <c r="PH136" i="4"/>
  <c r="PH14" i="4"/>
  <c r="PH114" i="4"/>
  <c r="PH99" i="4"/>
  <c r="PH52" i="4"/>
  <c r="PH6" i="4"/>
  <c r="PH150" i="4"/>
  <c r="PH26" i="4"/>
  <c r="PH89" i="4"/>
  <c r="PH32" i="4"/>
  <c r="PH92" i="4"/>
  <c r="PH161" i="4"/>
  <c r="PH197" i="4"/>
  <c r="PH190" i="4"/>
  <c r="PH144" i="4"/>
  <c r="PH57" i="4"/>
  <c r="PH162" i="4"/>
  <c r="PH164" i="4"/>
  <c r="PH24" i="4"/>
  <c r="PH165" i="4"/>
  <c r="PH10" i="4"/>
  <c r="PH30" i="4"/>
  <c r="PH160" i="4"/>
  <c r="PH20" i="4"/>
  <c r="PH48" i="4"/>
  <c r="PH106" i="4"/>
  <c r="PH147" i="4"/>
  <c r="PH194" i="4"/>
  <c r="PH109" i="4"/>
  <c r="PH198" i="4"/>
  <c r="PH105" i="4"/>
  <c r="PH189" i="4"/>
  <c r="PH180" i="4"/>
  <c r="PF5" i="4"/>
  <c r="PH185" i="4"/>
  <c r="PH104" i="4"/>
  <c r="PH51" i="4"/>
  <c r="PH87" i="4"/>
  <c r="PH139" i="4"/>
  <c r="PH84" i="4"/>
  <c r="PH140" i="4"/>
  <c r="PH116" i="4"/>
  <c r="PH75" i="4"/>
  <c r="PH71" i="4"/>
  <c r="PH113" i="4"/>
  <c r="PH102" i="4"/>
  <c r="PH181" i="4"/>
  <c r="PH49" i="4"/>
  <c r="PH36" i="4"/>
  <c r="PH90" i="4"/>
  <c r="PH78" i="4"/>
  <c r="PH93" i="4"/>
  <c r="PH143" i="4"/>
  <c r="PH163" i="4"/>
  <c r="PH15" i="4"/>
  <c r="PH174" i="4"/>
  <c r="PH39" i="4"/>
  <c r="PH179" i="4"/>
  <c r="PH135" i="4"/>
  <c r="PH184" i="4"/>
  <c r="PH157" i="4"/>
  <c r="PH67" i="4"/>
  <c r="PH54" i="4"/>
  <c r="PH107" i="4"/>
  <c r="PH50" i="4"/>
  <c r="PH125" i="4"/>
  <c r="PH154" i="4"/>
  <c r="PH117" i="4"/>
  <c r="PH69" i="4"/>
  <c r="PH12" i="4"/>
  <c r="PH82" i="4"/>
  <c r="PH76" i="4"/>
  <c r="PH81" i="4"/>
  <c r="PH101" i="4"/>
  <c r="PH115" i="4"/>
  <c r="PH133" i="4"/>
  <c r="PH100" i="4"/>
  <c r="PH192" i="4"/>
  <c r="PH65" i="4"/>
  <c r="PH27" i="4"/>
  <c r="PH77" i="4"/>
  <c r="PH58" i="4"/>
  <c r="PH142" i="4"/>
  <c r="PH130" i="4"/>
  <c r="PH129" i="4"/>
  <c r="PH183" i="4"/>
  <c r="PH68" i="4"/>
  <c r="PH63" i="4"/>
  <c r="PH60" i="4"/>
  <c r="PH55" i="4"/>
  <c r="PH13" i="4"/>
  <c r="PH153" i="4"/>
  <c r="PH53" i="4"/>
  <c r="PH45" i="4"/>
  <c r="PH193" i="4"/>
  <c r="PH146" i="4"/>
  <c r="PH134" i="4"/>
  <c r="PH19" i="4"/>
  <c r="PH172" i="4"/>
  <c r="PH131" i="4"/>
  <c r="PH31" i="4"/>
  <c r="PH9" i="4"/>
  <c r="PH119" i="4"/>
  <c r="PH167" i="4"/>
  <c r="PH159" i="4"/>
  <c r="PH44" i="4"/>
  <c r="PH132" i="4"/>
  <c r="PJ151" i="4"/>
  <c r="PJ128" i="4"/>
  <c r="PJ189" i="4"/>
  <c r="PJ11" i="4"/>
  <c r="PJ96" i="4"/>
  <c r="PJ117" i="4"/>
  <c r="PJ58" i="4"/>
  <c r="PJ108" i="4"/>
  <c r="PJ53" i="4"/>
  <c r="PJ61" i="4"/>
  <c r="PJ25" i="4"/>
  <c r="PJ166" i="4"/>
  <c r="PJ120" i="4"/>
  <c r="PJ171" i="4"/>
  <c r="PJ17" i="4"/>
  <c r="PJ146" i="4"/>
  <c r="PJ59" i="4"/>
  <c r="PJ68" i="4"/>
  <c r="PJ175" i="4"/>
  <c r="PJ7" i="4"/>
  <c r="PJ80" i="4"/>
  <c r="PJ161" i="4"/>
  <c r="PJ158" i="4"/>
  <c r="PJ132" i="4"/>
  <c r="PJ190" i="4"/>
  <c r="PJ12" i="4"/>
  <c r="PJ73" i="4"/>
  <c r="FA2" i="5"/>
  <c r="EZ3" i="5"/>
  <c r="PJ64" i="4" l="1"/>
  <c r="PJ177" i="4"/>
  <c r="PJ56" i="4"/>
  <c r="PJ191" i="4"/>
  <c r="PJ44" i="4"/>
  <c r="PJ147" i="4"/>
  <c r="PJ43" i="4"/>
  <c r="PJ149" i="4"/>
  <c r="PJ39" i="4"/>
  <c r="PJ86" i="4"/>
  <c r="PJ57" i="4"/>
  <c r="PJ55" i="4"/>
  <c r="PJ127" i="4"/>
  <c r="PJ69" i="4"/>
  <c r="PJ183" i="4"/>
  <c r="PJ90" i="4"/>
  <c r="PJ109" i="4"/>
  <c r="PJ152" i="4"/>
  <c r="PJ62" i="4"/>
  <c r="PJ114" i="4"/>
  <c r="PJ31" i="4"/>
  <c r="PJ113" i="4"/>
  <c r="PJ94" i="4"/>
  <c r="PJ71" i="4"/>
  <c r="PJ137" i="4"/>
  <c r="PJ67" i="4"/>
  <c r="PJ40" i="4"/>
  <c r="PJ156" i="4"/>
  <c r="PJ168" i="4"/>
  <c r="PJ20" i="4"/>
  <c r="PJ81" i="4"/>
  <c r="PJ106" i="4"/>
  <c r="PJ194" i="4"/>
  <c r="PJ188" i="4"/>
  <c r="PJ48" i="4"/>
  <c r="PJ159" i="4"/>
  <c r="PJ119" i="4"/>
  <c r="PJ124" i="4"/>
  <c r="PJ180" i="4"/>
  <c r="PJ105" i="4"/>
  <c r="PJ187" i="4"/>
  <c r="PJ182" i="4"/>
  <c r="PJ27" i="4"/>
  <c r="PJ52" i="4"/>
  <c r="PJ38" i="4"/>
  <c r="PJ192" i="4"/>
  <c r="PJ170" i="4"/>
  <c r="PJ72" i="4"/>
  <c r="PJ14" i="4"/>
  <c r="PJ18" i="4"/>
  <c r="PJ35" i="4"/>
  <c r="PJ102" i="4"/>
  <c r="PJ101" i="4"/>
  <c r="PJ123" i="4"/>
  <c r="PJ139" i="4"/>
  <c r="PJ160" i="4"/>
  <c r="PJ60" i="4"/>
  <c r="PJ163" i="4"/>
  <c r="PJ169" i="4"/>
  <c r="PJ75" i="4"/>
  <c r="PJ193" i="4"/>
  <c r="PJ107" i="4"/>
  <c r="PJ15" i="4"/>
  <c r="PJ178" i="4"/>
  <c r="PJ83" i="4"/>
  <c r="PJ181" i="4"/>
  <c r="PJ176" i="4"/>
  <c r="PJ122" i="4"/>
  <c r="PJ2" i="4"/>
  <c r="PJ196" i="4"/>
  <c r="PJ76" i="4"/>
  <c r="PJ135" i="4"/>
  <c r="PJ26" i="4"/>
  <c r="PJ13" i="4"/>
  <c r="PJ134" i="4"/>
  <c r="PJ129" i="4"/>
  <c r="PJ140" i="4"/>
  <c r="PJ93" i="4"/>
  <c r="PJ82" i="4"/>
  <c r="PJ41" i="4"/>
  <c r="PJ138" i="4"/>
  <c r="PJ66" i="4"/>
  <c r="PJ174" i="4"/>
  <c r="PJ131" i="4"/>
  <c r="PJ21" i="4"/>
  <c r="PJ157" i="4"/>
  <c r="PJ148" i="4"/>
  <c r="PJ116" i="4"/>
  <c r="PJ162" i="4"/>
  <c r="PJ103" i="4"/>
  <c r="PJ143" i="4"/>
  <c r="PJ197" i="4"/>
  <c r="PJ92" i="4"/>
  <c r="PJ173" i="4"/>
  <c r="PJ79" i="4"/>
  <c r="PJ24" i="4"/>
  <c r="PJ164" i="4"/>
  <c r="PJ185" i="4"/>
  <c r="PJ150" i="4"/>
  <c r="PJ186" i="4"/>
  <c r="PJ100" i="4"/>
  <c r="PL3" i="4"/>
  <c r="PL13" i="4" s="1"/>
  <c r="PJ9" i="4"/>
  <c r="PJ142" i="4"/>
  <c r="PJ19" i="4"/>
  <c r="PJ141" i="4"/>
  <c r="PJ47" i="4"/>
  <c r="PJ195" i="4"/>
  <c r="PJ95" i="4"/>
  <c r="PJ88" i="4"/>
  <c r="PJ165" i="4"/>
  <c r="PJ115" i="4"/>
  <c r="PJ54" i="4"/>
  <c r="PJ155" i="4"/>
  <c r="PJ98" i="4"/>
  <c r="PJ8" i="4"/>
  <c r="PJ77" i="4"/>
  <c r="PJ32" i="4"/>
  <c r="PJ110" i="4"/>
  <c r="PJ118" i="4"/>
  <c r="PJ74" i="4"/>
  <c r="PJ121" i="4"/>
  <c r="PJ28" i="4"/>
  <c r="PJ42" i="4"/>
  <c r="PJ126" i="4"/>
  <c r="PJ97" i="4"/>
  <c r="PJ198" i="4"/>
  <c r="PJ130" i="4"/>
  <c r="PJ89" i="4"/>
  <c r="PJ45" i="4"/>
  <c r="PJ16" i="4"/>
  <c r="PJ22" i="4"/>
  <c r="PJ87" i="4"/>
  <c r="PJ145" i="4"/>
  <c r="PJ111" i="4"/>
  <c r="PJ85" i="4"/>
  <c r="PJ133" i="4"/>
  <c r="PJ184" i="4"/>
  <c r="PJ34" i="4"/>
  <c r="PJ10" i="4"/>
  <c r="PJ46" i="4"/>
  <c r="PJ63" i="4"/>
  <c r="PJ153" i="4"/>
  <c r="PJ172" i="4"/>
  <c r="PJ65" i="4"/>
  <c r="PJ104" i="4"/>
  <c r="PJ36" i="4"/>
  <c r="PJ144" i="4"/>
  <c r="PJ91" i="4"/>
  <c r="PJ49" i="4"/>
  <c r="PJ125" i="4"/>
  <c r="PJ33" i="4"/>
  <c r="PJ112" i="4"/>
  <c r="PJ84" i="4"/>
  <c r="PJ167" i="4"/>
  <c r="PJ70" i="4"/>
  <c r="PJ51" i="4"/>
  <c r="PJ50" i="4"/>
  <c r="PJ78" i="4"/>
  <c r="PJ154" i="4"/>
  <c r="PJ37" i="4"/>
  <c r="PJ30" i="4"/>
  <c r="PJ136" i="4"/>
  <c r="PJ99" i="4"/>
  <c r="PJ199" i="4"/>
  <c r="PJ23" i="4"/>
  <c r="PH5" i="4"/>
  <c r="PL29" i="4"/>
  <c r="FA3" i="5"/>
  <c r="FB2" i="5"/>
  <c r="PL109" i="4" l="1"/>
  <c r="PL135" i="4"/>
  <c r="PL152" i="4"/>
  <c r="PL163" i="4"/>
  <c r="PL185" i="4"/>
  <c r="PL75" i="4"/>
  <c r="PL178" i="4"/>
  <c r="PL129" i="4"/>
  <c r="PL172" i="4"/>
  <c r="PL30" i="4"/>
  <c r="PL132" i="4"/>
  <c r="PL149" i="4"/>
  <c r="PL154" i="4"/>
  <c r="PL147" i="4"/>
  <c r="PL63" i="4"/>
  <c r="PL14" i="4"/>
  <c r="PL80" i="4"/>
  <c r="PL93" i="4"/>
  <c r="PL161" i="4"/>
  <c r="PL157" i="4"/>
  <c r="PL11" i="4"/>
  <c r="PL171" i="4"/>
  <c r="PL140" i="4"/>
  <c r="PL153" i="4"/>
  <c r="PL192" i="4"/>
  <c r="PL194" i="4"/>
  <c r="PL9" i="4"/>
  <c r="PL155" i="4"/>
  <c r="PL105" i="4"/>
  <c r="PL188" i="4"/>
  <c r="PL59" i="4"/>
  <c r="PL90" i="4"/>
  <c r="PL133" i="4"/>
  <c r="PL94" i="4"/>
  <c r="PL60" i="4"/>
  <c r="PL156" i="4"/>
  <c r="PL164" i="4"/>
  <c r="PL34" i="4"/>
  <c r="PL74" i="4"/>
  <c r="PL181" i="4"/>
  <c r="PL27" i="4"/>
  <c r="PL162" i="4"/>
  <c r="PL127" i="4"/>
  <c r="PL134" i="4"/>
  <c r="PL45" i="4"/>
  <c r="PL16" i="4"/>
  <c r="PL190" i="4"/>
  <c r="PL186" i="4"/>
  <c r="PL78" i="4"/>
  <c r="PL38" i="4"/>
  <c r="PL83" i="4"/>
  <c r="PL114" i="4"/>
  <c r="PL126" i="4"/>
  <c r="PL89" i="4"/>
  <c r="PL177" i="4"/>
  <c r="PL103" i="4"/>
  <c r="PL165" i="4"/>
  <c r="PL37" i="4"/>
  <c r="PL81" i="4"/>
  <c r="PL21" i="4"/>
  <c r="PL148" i="4"/>
  <c r="PL68" i="4"/>
  <c r="PL179" i="4"/>
  <c r="PL22" i="4"/>
  <c r="PL191" i="4"/>
  <c r="PL49" i="4"/>
  <c r="PL159" i="4"/>
  <c r="PL128" i="4"/>
  <c r="PL95" i="4"/>
  <c r="PL12" i="4"/>
  <c r="PL189" i="4"/>
  <c r="PL24" i="4"/>
  <c r="PL82" i="4"/>
  <c r="PL195" i="4"/>
  <c r="PL117" i="4"/>
  <c r="PL52" i="4"/>
  <c r="PL143" i="4"/>
  <c r="PL57" i="4"/>
  <c r="PL115" i="4"/>
  <c r="PL79" i="4"/>
  <c r="PL8" i="4"/>
  <c r="PL98" i="4"/>
  <c r="PL72" i="4"/>
  <c r="PL6" i="4"/>
  <c r="PL97" i="4"/>
  <c r="PL196" i="4"/>
  <c r="PL18" i="4"/>
  <c r="PL111" i="4"/>
  <c r="PN3" i="4"/>
  <c r="PN64" i="4" s="1"/>
  <c r="PL70" i="4"/>
  <c r="PL77" i="4"/>
  <c r="PL112" i="4"/>
  <c r="PL35" i="4"/>
  <c r="PL168" i="4"/>
  <c r="PL69" i="4"/>
  <c r="PL107" i="4"/>
  <c r="PL19" i="4"/>
  <c r="PL17" i="4"/>
  <c r="PL86" i="4"/>
  <c r="PL47" i="4"/>
  <c r="PL138" i="4"/>
  <c r="PL44" i="4"/>
  <c r="PL144" i="4"/>
  <c r="PL56" i="4"/>
  <c r="PL125" i="4"/>
  <c r="PL123" i="4"/>
  <c r="PL25" i="4"/>
  <c r="PL175" i="4"/>
  <c r="PL96" i="4"/>
  <c r="PL101" i="4"/>
  <c r="PL51" i="4"/>
  <c r="PL99" i="4"/>
  <c r="PL170" i="4"/>
  <c r="PL120" i="4"/>
  <c r="PL39" i="4"/>
  <c r="PL118" i="4"/>
  <c r="PL193" i="4"/>
  <c r="PL184" i="4"/>
  <c r="PL104" i="4"/>
  <c r="PL119" i="4"/>
  <c r="PL20" i="4"/>
  <c r="PL150" i="4"/>
  <c r="PL139" i="4"/>
  <c r="PL43" i="4"/>
  <c r="PL15" i="4"/>
  <c r="PL182" i="4"/>
  <c r="PL54" i="4"/>
  <c r="PL85" i="4"/>
  <c r="PL64" i="4"/>
  <c r="PL66" i="4"/>
  <c r="PL113" i="4"/>
  <c r="PL116" i="4"/>
  <c r="PL198" i="4"/>
  <c r="PL137" i="4"/>
  <c r="PL166" i="4"/>
  <c r="PL71" i="4"/>
  <c r="PL36" i="4"/>
  <c r="PL106" i="4"/>
  <c r="PL73" i="4"/>
  <c r="PL122" i="4"/>
  <c r="PL183" i="4"/>
  <c r="PL31" i="4"/>
  <c r="PL167" i="4"/>
  <c r="PL100" i="4"/>
  <c r="PL130" i="4"/>
  <c r="PL151" i="4"/>
  <c r="PL158" i="4"/>
  <c r="PL48" i="4"/>
  <c r="PL146" i="4"/>
  <c r="PL169" i="4"/>
  <c r="PL53" i="4"/>
  <c r="PL160" i="4"/>
  <c r="PL76" i="4"/>
  <c r="PL174" i="4"/>
  <c r="PL180" i="4"/>
  <c r="PL199" i="4"/>
  <c r="PJ5" i="4"/>
  <c r="PL142" i="4"/>
  <c r="PL62" i="4"/>
  <c r="PL7" i="4"/>
  <c r="PL10" i="4"/>
  <c r="PN39" i="4"/>
  <c r="PL87" i="4"/>
  <c r="PL26" i="4"/>
  <c r="PL121" i="4"/>
  <c r="PL65" i="4"/>
  <c r="PL187" i="4"/>
  <c r="PL136" i="4"/>
  <c r="PL197" i="4"/>
  <c r="PL102" i="4"/>
  <c r="PL40" i="4"/>
  <c r="PL42" i="4"/>
  <c r="PL88" i="4"/>
  <c r="PL67" i="4"/>
  <c r="PL145" i="4"/>
  <c r="PL91" i="4"/>
  <c r="PL58" i="4"/>
  <c r="PL23" i="4"/>
  <c r="PL124" i="4"/>
  <c r="PL176" i="4"/>
  <c r="PL50" i="4"/>
  <c r="PL61" i="4"/>
  <c r="PL131" i="4"/>
  <c r="PL55" i="4"/>
  <c r="PL33" i="4"/>
  <c r="PL108" i="4"/>
  <c r="PL41" i="4"/>
  <c r="PL141" i="4"/>
  <c r="PL28" i="4"/>
  <c r="PL2" i="4"/>
  <c r="PL92" i="4"/>
  <c r="PL84" i="4"/>
  <c r="PL46" i="4"/>
  <c r="PL173" i="4"/>
  <c r="PL32" i="4"/>
  <c r="PL110" i="4"/>
  <c r="PN197" i="4"/>
  <c r="PN196" i="4"/>
  <c r="PN67" i="4"/>
  <c r="PN86" i="4"/>
  <c r="PN33" i="4"/>
  <c r="PN189" i="4"/>
  <c r="PN91" i="4"/>
  <c r="PN194" i="4"/>
  <c r="PN71" i="4"/>
  <c r="PN57" i="4"/>
  <c r="PN164" i="4"/>
  <c r="PN17" i="4"/>
  <c r="PN60" i="4"/>
  <c r="PN120" i="4"/>
  <c r="PN123" i="4"/>
  <c r="PN101" i="4"/>
  <c r="PN161" i="4"/>
  <c r="PN23" i="4"/>
  <c r="PN35" i="4"/>
  <c r="PN74" i="4"/>
  <c r="PN78" i="4"/>
  <c r="PN119" i="4"/>
  <c r="PN100" i="4"/>
  <c r="PN21" i="4"/>
  <c r="PN186" i="4"/>
  <c r="PN130" i="4"/>
  <c r="PN178" i="4"/>
  <c r="PN173" i="4"/>
  <c r="PN158" i="4"/>
  <c r="PN146" i="4"/>
  <c r="PN136" i="4"/>
  <c r="PN195" i="4"/>
  <c r="PN83" i="4"/>
  <c r="PN160" i="4"/>
  <c r="PN143" i="4"/>
  <c r="PN2" i="4"/>
  <c r="PN144" i="4"/>
  <c r="PN52" i="4"/>
  <c r="PN140" i="4"/>
  <c r="PN44" i="4"/>
  <c r="PN54" i="4"/>
  <c r="PN170" i="4"/>
  <c r="PN56" i="4"/>
  <c r="PN103" i="4"/>
  <c r="PN155" i="4"/>
  <c r="PN79" i="4"/>
  <c r="PN50" i="4"/>
  <c r="PN98" i="4"/>
  <c r="PN162" i="4"/>
  <c r="PN131" i="4"/>
  <c r="PN48" i="4"/>
  <c r="PN61" i="4"/>
  <c r="PN121" i="4"/>
  <c r="PN59" i="4"/>
  <c r="PN34" i="4"/>
  <c r="PN181" i="4"/>
  <c r="PN38" i="4"/>
  <c r="PN68" i="4"/>
  <c r="PN28" i="4"/>
  <c r="PN145" i="4"/>
  <c r="PN132" i="4"/>
  <c r="PN124" i="4"/>
  <c r="PN93" i="4"/>
  <c r="PN46" i="4"/>
  <c r="PN85" i="4"/>
  <c r="PN112" i="4"/>
  <c r="PN125" i="4"/>
  <c r="PN152" i="4"/>
  <c r="PN58" i="4"/>
  <c r="PN19" i="4"/>
  <c r="PN117" i="4"/>
  <c r="PN9" i="4"/>
  <c r="PN45" i="4"/>
  <c r="PN94" i="4"/>
  <c r="PN166" i="4"/>
  <c r="PN15" i="4"/>
  <c r="PN76" i="4"/>
  <c r="PN73" i="4"/>
  <c r="PN82" i="4"/>
  <c r="PN118" i="4"/>
  <c r="PN180" i="4"/>
  <c r="PN6" i="4"/>
  <c r="PN199" i="4"/>
  <c r="PN198" i="4"/>
  <c r="PN20" i="4"/>
  <c r="PN169" i="4"/>
  <c r="PN41" i="4"/>
  <c r="PN49" i="4"/>
  <c r="PN72" i="4"/>
  <c r="PN89" i="4"/>
  <c r="PN171" i="4"/>
  <c r="PN190" i="4"/>
  <c r="PN24" i="4"/>
  <c r="PN53" i="4"/>
  <c r="PN99" i="4"/>
  <c r="PN141" i="4"/>
  <c r="PN149" i="4"/>
  <c r="PN31" i="4"/>
  <c r="PN88" i="4"/>
  <c r="PN172" i="4"/>
  <c r="PN111" i="4"/>
  <c r="PN185" i="4"/>
  <c r="PN165" i="4"/>
  <c r="PN13" i="4"/>
  <c r="PN80" i="4"/>
  <c r="PN176" i="4"/>
  <c r="PN147" i="4"/>
  <c r="PN95" i="4"/>
  <c r="PN14" i="4"/>
  <c r="PN167" i="4"/>
  <c r="PN184" i="4"/>
  <c r="PN163" i="4"/>
  <c r="PN134" i="4"/>
  <c r="PN29" i="4"/>
  <c r="PN151" i="4"/>
  <c r="PN25" i="4"/>
  <c r="PN129" i="4"/>
  <c r="PN139" i="4"/>
  <c r="PN110" i="4"/>
  <c r="PN187" i="4"/>
  <c r="PN92" i="4"/>
  <c r="PN105" i="4"/>
  <c r="PN16" i="4"/>
  <c r="PN26" i="4"/>
  <c r="PN30" i="4"/>
  <c r="PN65" i="4"/>
  <c r="PN156" i="4"/>
  <c r="PN154" i="4"/>
  <c r="PN191" i="4"/>
  <c r="PN175" i="4"/>
  <c r="PN106" i="4"/>
  <c r="PN27" i="4"/>
  <c r="PN96" i="4"/>
  <c r="PN126" i="4"/>
  <c r="PN115" i="4"/>
  <c r="PN90" i="4"/>
  <c r="PN75" i="4"/>
  <c r="PN133" i="4"/>
  <c r="PN77" i="4"/>
  <c r="PN70" i="4"/>
  <c r="PN62" i="4"/>
  <c r="PN159" i="4"/>
  <c r="PN104" i="4"/>
  <c r="PN157" i="4"/>
  <c r="PN51" i="4"/>
  <c r="PN7" i="4"/>
  <c r="PN168" i="4"/>
  <c r="PN113" i="4"/>
  <c r="PN122" i="4"/>
  <c r="PN188" i="4"/>
  <c r="PN193" i="4"/>
  <c r="PN8" i="4"/>
  <c r="PN153" i="4"/>
  <c r="PN55" i="4"/>
  <c r="PN43" i="4"/>
  <c r="PN177" i="4"/>
  <c r="PN182" i="4"/>
  <c r="PN114" i="4"/>
  <c r="PN192" i="4"/>
  <c r="PN22" i="4"/>
  <c r="PN36" i="4"/>
  <c r="PN84" i="4"/>
  <c r="PN128" i="4"/>
  <c r="PN150" i="4"/>
  <c r="PN108" i="4"/>
  <c r="PN174" i="4"/>
  <c r="PN107" i="4"/>
  <c r="PN183" i="4"/>
  <c r="PN81" i="4"/>
  <c r="PN135" i="4"/>
  <c r="PN40" i="4"/>
  <c r="PN10" i="4"/>
  <c r="PN142" i="4"/>
  <c r="PN11" i="4"/>
  <c r="PN148" i="4"/>
  <c r="PN12" i="4"/>
  <c r="PN127" i="4"/>
  <c r="PN109" i="4"/>
  <c r="PN116" i="4"/>
  <c r="FB3" i="5"/>
  <c r="FC2" i="5"/>
  <c r="PN138" i="4" l="1"/>
  <c r="PP3" i="4"/>
  <c r="PP199" i="4" s="1"/>
  <c r="PN63" i="4"/>
  <c r="PN87" i="4"/>
  <c r="PN42" i="4"/>
  <c r="PN47" i="4"/>
  <c r="PN137" i="4"/>
  <c r="PN37" i="4"/>
  <c r="PN18" i="4"/>
  <c r="PN179" i="4"/>
  <c r="PN102" i="4"/>
  <c r="PN32" i="4"/>
  <c r="PN69" i="4"/>
  <c r="PL5" i="4"/>
  <c r="PN66" i="4"/>
  <c r="PN97" i="4"/>
  <c r="PP180" i="4"/>
  <c r="PP117" i="4"/>
  <c r="PP35" i="4"/>
  <c r="PP19" i="4"/>
  <c r="PP177" i="4"/>
  <c r="PP188" i="4"/>
  <c r="PP112" i="4"/>
  <c r="PP182" i="4"/>
  <c r="PP110" i="4"/>
  <c r="PP174" i="4"/>
  <c r="PP120" i="4"/>
  <c r="PP21" i="4"/>
  <c r="PP28" i="4"/>
  <c r="PP88" i="4"/>
  <c r="PP164" i="4"/>
  <c r="PP67" i="4"/>
  <c r="PP193" i="4"/>
  <c r="PP114" i="4"/>
  <c r="PP187" i="4"/>
  <c r="PP55" i="4"/>
  <c r="PP142" i="4"/>
  <c r="PP87" i="4"/>
  <c r="PP121" i="4"/>
  <c r="PP126" i="4"/>
  <c r="PP95" i="4"/>
  <c r="PP18" i="4"/>
  <c r="PP37" i="4"/>
  <c r="PP123" i="4"/>
  <c r="PP175" i="4"/>
  <c r="PP29" i="4"/>
  <c r="PP46" i="4"/>
  <c r="PP20" i="4"/>
  <c r="PP124" i="4"/>
  <c r="PP7" i="4"/>
  <c r="PP100" i="4"/>
  <c r="PP127" i="4"/>
  <c r="PP94" i="4"/>
  <c r="PP63" i="4"/>
  <c r="PP147" i="4"/>
  <c r="PP105" i="4"/>
  <c r="PP31" i="4"/>
  <c r="PP161" i="4"/>
  <c r="PP176" i="4"/>
  <c r="PP115" i="4"/>
  <c r="PP186" i="4"/>
  <c r="PP51" i="4"/>
  <c r="PP163" i="4"/>
  <c r="PP191" i="4"/>
  <c r="PP197" i="4"/>
  <c r="PP83" i="4"/>
  <c r="PP102" i="4"/>
  <c r="PP148" i="4"/>
  <c r="PP56" i="4"/>
  <c r="PP16" i="4"/>
  <c r="PP101" i="4"/>
  <c r="PP106" i="4"/>
  <c r="PP93" i="4"/>
  <c r="PP154" i="4"/>
  <c r="PP178" i="4"/>
  <c r="PP22" i="4"/>
  <c r="PP52" i="4"/>
  <c r="PP14" i="4"/>
  <c r="PP10" i="4"/>
  <c r="PP153" i="4"/>
  <c r="PP64" i="4"/>
  <c r="PP192" i="4"/>
  <c r="PP98" i="4"/>
  <c r="PP125" i="4"/>
  <c r="PP136" i="4"/>
  <c r="PP133" i="4"/>
  <c r="PP82" i="4"/>
  <c r="PP146" i="4"/>
  <c r="PP111" i="4"/>
  <c r="PP109" i="4"/>
  <c r="PP179" i="4"/>
  <c r="PP129" i="4"/>
  <c r="PP45" i="4"/>
  <c r="PP96" i="4"/>
  <c r="PP119" i="4"/>
  <c r="PP139" i="4"/>
  <c r="PP26" i="4"/>
  <c r="PP168" i="4"/>
  <c r="PP54" i="4"/>
  <c r="PP41" i="4"/>
  <c r="PP13" i="4"/>
  <c r="PP143" i="4"/>
  <c r="PP165" i="4"/>
  <c r="PP38" i="4"/>
  <c r="PP62" i="4"/>
  <c r="PP185" i="4"/>
  <c r="PP150" i="4"/>
  <c r="PP60" i="4"/>
  <c r="PP152" i="4"/>
  <c r="PP92" i="4"/>
  <c r="PP159" i="4"/>
  <c r="PP42" i="4"/>
  <c r="PP155" i="4"/>
  <c r="PP70" i="4"/>
  <c r="PP103" i="4"/>
  <c r="PP122" i="4"/>
  <c r="PP53" i="4"/>
  <c r="PP73" i="4"/>
  <c r="PP75" i="4"/>
  <c r="PP47" i="4"/>
  <c r="PP8" i="4"/>
  <c r="PP76" i="4"/>
  <c r="PP15" i="4"/>
  <c r="PP157" i="4"/>
  <c r="PP27" i="4"/>
  <c r="PP190" i="4"/>
  <c r="PP34" i="4"/>
  <c r="PP66" i="4"/>
  <c r="PP17" i="4"/>
  <c r="PP65" i="4"/>
  <c r="PP149" i="4"/>
  <c r="PP24" i="4"/>
  <c r="PP140" i="4"/>
  <c r="PP12" i="4"/>
  <c r="PP90" i="4"/>
  <c r="PP50" i="4"/>
  <c r="PP6" i="4"/>
  <c r="PP170" i="4"/>
  <c r="PP91" i="4"/>
  <c r="PP181" i="4"/>
  <c r="PP84" i="4"/>
  <c r="PP166" i="4"/>
  <c r="PP2" i="4"/>
  <c r="PP144" i="4"/>
  <c r="PP80" i="4"/>
  <c r="PP86" i="4"/>
  <c r="PP184" i="4"/>
  <c r="PP59" i="4"/>
  <c r="PP72" i="4"/>
  <c r="PP138" i="4"/>
  <c r="PP85" i="4"/>
  <c r="PR3" i="4"/>
  <c r="PR80" i="4" s="1"/>
  <c r="PP99" i="4"/>
  <c r="PP97" i="4"/>
  <c r="PP113" i="4"/>
  <c r="PP57" i="4"/>
  <c r="PP30" i="4"/>
  <c r="PP58" i="4"/>
  <c r="PP141" i="4"/>
  <c r="PP33" i="4"/>
  <c r="PP36" i="4"/>
  <c r="PP198" i="4"/>
  <c r="PP48" i="4"/>
  <c r="PP116" i="4"/>
  <c r="PP135" i="4"/>
  <c r="PP172" i="4"/>
  <c r="PP171" i="4"/>
  <c r="PP107" i="4"/>
  <c r="PP196" i="4"/>
  <c r="PP189" i="4"/>
  <c r="PP108" i="4"/>
  <c r="PP183" i="4"/>
  <c r="PP77" i="4"/>
  <c r="PP11" i="4"/>
  <c r="PP78" i="4"/>
  <c r="PP71" i="4"/>
  <c r="PP39" i="4"/>
  <c r="PP160" i="4"/>
  <c r="PP104" i="4"/>
  <c r="PP173" i="4"/>
  <c r="PP132" i="4"/>
  <c r="PP194" i="4"/>
  <c r="PP151" i="4"/>
  <c r="PP89" i="4"/>
  <c r="PP128" i="4"/>
  <c r="PP81" i="4"/>
  <c r="PP137" i="4"/>
  <c r="PP162" i="4"/>
  <c r="PP130" i="4"/>
  <c r="PP131" i="4"/>
  <c r="PP44" i="4"/>
  <c r="PP9" i="4"/>
  <c r="PP32" i="4"/>
  <c r="PP49" i="4"/>
  <c r="PP79" i="4"/>
  <c r="PR199" i="4"/>
  <c r="PR198" i="4"/>
  <c r="PR43" i="4"/>
  <c r="PR63" i="4"/>
  <c r="PR178" i="4"/>
  <c r="FC3" i="5"/>
  <c r="FD2" i="5"/>
  <c r="PR141" i="4" l="1"/>
  <c r="PR144" i="4"/>
  <c r="PN5" i="4"/>
  <c r="PR162" i="4"/>
  <c r="PR94" i="4"/>
  <c r="PR45" i="4"/>
  <c r="PR171" i="4"/>
  <c r="PP68" i="4"/>
  <c r="PP156" i="4"/>
  <c r="PP134" i="4"/>
  <c r="PP118" i="4"/>
  <c r="PP40" i="4"/>
  <c r="PP145" i="4"/>
  <c r="PP25" i="4"/>
  <c r="PP74" i="4"/>
  <c r="PP158" i="4"/>
  <c r="PP167" i="4"/>
  <c r="PP69" i="4"/>
  <c r="PP169" i="4"/>
  <c r="PP61" i="4"/>
  <c r="PP23" i="4"/>
  <c r="PP43" i="4"/>
  <c r="PP195" i="4"/>
  <c r="PR106" i="4"/>
  <c r="PR54" i="4"/>
  <c r="PR172" i="4"/>
  <c r="PR124" i="4"/>
  <c r="PR191" i="4"/>
  <c r="PR147" i="4"/>
  <c r="PR97" i="4"/>
  <c r="PR81" i="4"/>
  <c r="PR175" i="4"/>
  <c r="PR57" i="4"/>
  <c r="PR67" i="4"/>
  <c r="PR167" i="4"/>
  <c r="PR140" i="4"/>
  <c r="PR127" i="4"/>
  <c r="PR44" i="4"/>
  <c r="PR114" i="4"/>
  <c r="PR116" i="4"/>
  <c r="PR84" i="4"/>
  <c r="PR85" i="4"/>
  <c r="PR137" i="4"/>
  <c r="PR91" i="4"/>
  <c r="PR98" i="4"/>
  <c r="PR188" i="4"/>
  <c r="PR86" i="4"/>
  <c r="PR93" i="4"/>
  <c r="PR20" i="4"/>
  <c r="PR58" i="4"/>
  <c r="PR121" i="4"/>
  <c r="PR48" i="4"/>
  <c r="PR27" i="4"/>
  <c r="PR117" i="4"/>
  <c r="PR24" i="4"/>
  <c r="PR187" i="4"/>
  <c r="PR157" i="4"/>
  <c r="PR129" i="4"/>
  <c r="PR195" i="4"/>
  <c r="PR10" i="4"/>
  <c r="PR163" i="4"/>
  <c r="PR87" i="4"/>
  <c r="PR189" i="4"/>
  <c r="PR12" i="4"/>
  <c r="PR17" i="4"/>
  <c r="PR179" i="4"/>
  <c r="PR15" i="4"/>
  <c r="PR13" i="4"/>
  <c r="PR113" i="4"/>
  <c r="PR143" i="4"/>
  <c r="PR68" i="4"/>
  <c r="PR89" i="4"/>
  <c r="PR95" i="4"/>
  <c r="PR155" i="4"/>
  <c r="PR78" i="4"/>
  <c r="PR39" i="4"/>
  <c r="PR50" i="4"/>
  <c r="PR76" i="4"/>
  <c r="PR108" i="4"/>
  <c r="PR168" i="4"/>
  <c r="PR111" i="4"/>
  <c r="PR174" i="4"/>
  <c r="PR38" i="4"/>
  <c r="PR196" i="4"/>
  <c r="PR151" i="4"/>
  <c r="PR14" i="4"/>
  <c r="PR75" i="4"/>
  <c r="PR134" i="4"/>
  <c r="PR72" i="4"/>
  <c r="PR194" i="4"/>
  <c r="PR19" i="4"/>
  <c r="PR103" i="4"/>
  <c r="PR61" i="4"/>
  <c r="PR92" i="4"/>
  <c r="PR118" i="4"/>
  <c r="PR102" i="4"/>
  <c r="PR149" i="4"/>
  <c r="PR29" i="4"/>
  <c r="PR107" i="4"/>
  <c r="PR125" i="4"/>
  <c r="PR138" i="4"/>
  <c r="PR96" i="4"/>
  <c r="PR99" i="4"/>
  <c r="PR133" i="4"/>
  <c r="PR136" i="4"/>
  <c r="PR35" i="4"/>
  <c r="PR197" i="4"/>
  <c r="PR183" i="4"/>
  <c r="PR90" i="4"/>
  <c r="PR11" i="4"/>
  <c r="PR47" i="4"/>
  <c r="PR36" i="4"/>
  <c r="PR192" i="4"/>
  <c r="PR190" i="4"/>
  <c r="PR88" i="4"/>
  <c r="PR2" i="4"/>
  <c r="PR9" i="4"/>
  <c r="PR25" i="4"/>
  <c r="PR165" i="4"/>
  <c r="PR109" i="4"/>
  <c r="PR110" i="4"/>
  <c r="PR120" i="4"/>
  <c r="PR8" i="4"/>
  <c r="PR130" i="4"/>
  <c r="PR181" i="4"/>
  <c r="PR100" i="4"/>
  <c r="PR159" i="4"/>
  <c r="PR71" i="4"/>
  <c r="PR119" i="4"/>
  <c r="PR7" i="4"/>
  <c r="PR37" i="4"/>
  <c r="PR135" i="4"/>
  <c r="PR52" i="4"/>
  <c r="PR69" i="4"/>
  <c r="PR41" i="4"/>
  <c r="PR33" i="4"/>
  <c r="PR166" i="4"/>
  <c r="PR139" i="4"/>
  <c r="PR74" i="4"/>
  <c r="PR82" i="4"/>
  <c r="PR101" i="4"/>
  <c r="PR26" i="4"/>
  <c r="PR30" i="4"/>
  <c r="PR131" i="4"/>
  <c r="PR55" i="4"/>
  <c r="PR32" i="4"/>
  <c r="PR182" i="4"/>
  <c r="PR142" i="4"/>
  <c r="PR193" i="4"/>
  <c r="PR160" i="4"/>
  <c r="PR146" i="4"/>
  <c r="PR21" i="4"/>
  <c r="PR156" i="4"/>
  <c r="PR70" i="4"/>
  <c r="PR177" i="4"/>
  <c r="PR77" i="4"/>
  <c r="PR104" i="4"/>
  <c r="PR128" i="4"/>
  <c r="PR42" i="4"/>
  <c r="PR53" i="4"/>
  <c r="PR34" i="4"/>
  <c r="PR18" i="4"/>
  <c r="PR132" i="4"/>
  <c r="PR186" i="4"/>
  <c r="PR59" i="4"/>
  <c r="PR28" i="4"/>
  <c r="PR40" i="4"/>
  <c r="PR112" i="4"/>
  <c r="PR158" i="4"/>
  <c r="PR184" i="4"/>
  <c r="PR65" i="4"/>
  <c r="PR145" i="4"/>
  <c r="PR16" i="4"/>
  <c r="PR115" i="4"/>
  <c r="PR173" i="4"/>
  <c r="PR51" i="4"/>
  <c r="PR73" i="4"/>
  <c r="PR176" i="4"/>
  <c r="PR79" i="4"/>
  <c r="PR170" i="4"/>
  <c r="PR49" i="4"/>
  <c r="PR56" i="4"/>
  <c r="PR148" i="4"/>
  <c r="PR180" i="4"/>
  <c r="PR152" i="4"/>
  <c r="PR64" i="4"/>
  <c r="PR46" i="4"/>
  <c r="PR23" i="4"/>
  <c r="PR62" i="4"/>
  <c r="PR161" i="4"/>
  <c r="PR154" i="4"/>
  <c r="PT3" i="4"/>
  <c r="PT75" i="4" s="1"/>
  <c r="PR153" i="4"/>
  <c r="PR150" i="4"/>
  <c r="PR105" i="4"/>
  <c r="PR123" i="4"/>
  <c r="PR185" i="4"/>
  <c r="PR6" i="4"/>
  <c r="PR126" i="4"/>
  <c r="PR122" i="4"/>
  <c r="PR83" i="4"/>
  <c r="PR22" i="4"/>
  <c r="PR31" i="4"/>
  <c r="PR66" i="4"/>
  <c r="PR60" i="4"/>
  <c r="PR164" i="4"/>
  <c r="PR169" i="4"/>
  <c r="FE2" i="5"/>
  <c r="FD3" i="5"/>
  <c r="PP5" i="4" l="1"/>
  <c r="PT121" i="4"/>
  <c r="PT142" i="4"/>
  <c r="PT145" i="4"/>
  <c r="PT183" i="4"/>
  <c r="PT126" i="4"/>
  <c r="PT39" i="4"/>
  <c r="PT122" i="4"/>
  <c r="PT168" i="4"/>
  <c r="PT116" i="4"/>
  <c r="PT89" i="4"/>
  <c r="PT163" i="4"/>
  <c r="PT46" i="4"/>
  <c r="PT35" i="4"/>
  <c r="PT176" i="4"/>
  <c r="PT76" i="4"/>
  <c r="PT143" i="4"/>
  <c r="PT120" i="4"/>
  <c r="PT66" i="4"/>
  <c r="PT196" i="4"/>
  <c r="PT154" i="4"/>
  <c r="PT186" i="4"/>
  <c r="PT155" i="4"/>
  <c r="PT104" i="4"/>
  <c r="PT58" i="4"/>
  <c r="PT93" i="4"/>
  <c r="PT164" i="4"/>
  <c r="PT69" i="4"/>
  <c r="PT179" i="4"/>
  <c r="PR5" i="4"/>
  <c r="PT103" i="4"/>
  <c r="PT73" i="4"/>
  <c r="PT95" i="4"/>
  <c r="PT118" i="4"/>
  <c r="PT85" i="4"/>
  <c r="PT151" i="4"/>
  <c r="PT32" i="4"/>
  <c r="PT178" i="4"/>
  <c r="PT195" i="4"/>
  <c r="PT161" i="4"/>
  <c r="PT81" i="4"/>
  <c r="PT14" i="4"/>
  <c r="PT71" i="4"/>
  <c r="PT31" i="4"/>
  <c r="PT191" i="4"/>
  <c r="PT156" i="4"/>
  <c r="PT23" i="4"/>
  <c r="PT42" i="4"/>
  <c r="PT91" i="4"/>
  <c r="PT88" i="4"/>
  <c r="PT47" i="4"/>
  <c r="PV3" i="4"/>
  <c r="PV74" i="4" s="1"/>
  <c r="PT140" i="4"/>
  <c r="PT2" i="4"/>
  <c r="PT79" i="4"/>
  <c r="PT112" i="4"/>
  <c r="PT49" i="4"/>
  <c r="PT137" i="4"/>
  <c r="PT128" i="4"/>
  <c r="PT17" i="4"/>
  <c r="PT99" i="4"/>
  <c r="PT6" i="4"/>
  <c r="PT139" i="4"/>
  <c r="PT37" i="4"/>
  <c r="PT134" i="4"/>
  <c r="PT28" i="4"/>
  <c r="PT8" i="4"/>
  <c r="PT182" i="4"/>
  <c r="PT152" i="4"/>
  <c r="PT136" i="4"/>
  <c r="PT181" i="4"/>
  <c r="PT78" i="4"/>
  <c r="PT174" i="4"/>
  <c r="PT172" i="4"/>
  <c r="PT74" i="4"/>
  <c r="PT127" i="4"/>
  <c r="PT33" i="4"/>
  <c r="PT119" i="4"/>
  <c r="PT106" i="4"/>
  <c r="PT141" i="4"/>
  <c r="PT65" i="4"/>
  <c r="PT29" i="4"/>
  <c r="PT12" i="4"/>
  <c r="PT9" i="4"/>
  <c r="PT83" i="4"/>
  <c r="PT36" i="4"/>
  <c r="PT53" i="4"/>
  <c r="PT149" i="4"/>
  <c r="PT55" i="4"/>
  <c r="PT146" i="4"/>
  <c r="PT158" i="4"/>
  <c r="PT7" i="4"/>
  <c r="PT18" i="4"/>
  <c r="PT34" i="4"/>
  <c r="PT80" i="4"/>
  <c r="PT159" i="4"/>
  <c r="PT147" i="4"/>
  <c r="PT167" i="4"/>
  <c r="PT148" i="4"/>
  <c r="PT171" i="4"/>
  <c r="PT38" i="4"/>
  <c r="PT190" i="4"/>
  <c r="PT197" i="4"/>
  <c r="PT11" i="4"/>
  <c r="PT166" i="4"/>
  <c r="PT57" i="4"/>
  <c r="PT193" i="4"/>
  <c r="PT102" i="4"/>
  <c r="PT63" i="4"/>
  <c r="PT115" i="4"/>
  <c r="PT144" i="4"/>
  <c r="PT45" i="4"/>
  <c r="PT50" i="4"/>
  <c r="PT113" i="4"/>
  <c r="PT131" i="4"/>
  <c r="PT133" i="4"/>
  <c r="PT101" i="4"/>
  <c r="PT194" i="4"/>
  <c r="PT123" i="4"/>
  <c r="PT153" i="4"/>
  <c r="PT192" i="4"/>
  <c r="PT84" i="4"/>
  <c r="PT82" i="4"/>
  <c r="PT96" i="4"/>
  <c r="PT105" i="4"/>
  <c r="PT43" i="4"/>
  <c r="PT199" i="4"/>
  <c r="PT52" i="4"/>
  <c r="PT125" i="4"/>
  <c r="PT44" i="4"/>
  <c r="PT86" i="4"/>
  <c r="PT87" i="4"/>
  <c r="PT130" i="4"/>
  <c r="PT15" i="4"/>
  <c r="PT27" i="4"/>
  <c r="PT94" i="4"/>
  <c r="PT10" i="4"/>
  <c r="PT185" i="4"/>
  <c r="PT189" i="4"/>
  <c r="PT60" i="4"/>
  <c r="PT124" i="4"/>
  <c r="PT19" i="4"/>
  <c r="PT13" i="4"/>
  <c r="PT170" i="4"/>
  <c r="PT188" i="4"/>
  <c r="PT187" i="4"/>
  <c r="PT77" i="4"/>
  <c r="PT138" i="4"/>
  <c r="PT107" i="4"/>
  <c r="PT21" i="4"/>
  <c r="PT108" i="4"/>
  <c r="PT184" i="4"/>
  <c r="PT25" i="4"/>
  <c r="PT72" i="4"/>
  <c r="PT150" i="4"/>
  <c r="PT26" i="4"/>
  <c r="PT64" i="4"/>
  <c r="PT70" i="4"/>
  <c r="PT110" i="4"/>
  <c r="PT180" i="4"/>
  <c r="PT132" i="4"/>
  <c r="PT160" i="4"/>
  <c r="PT114" i="4"/>
  <c r="PT98" i="4"/>
  <c r="PT67" i="4"/>
  <c r="PT22" i="4"/>
  <c r="PT157" i="4"/>
  <c r="PT59" i="4"/>
  <c r="PT135" i="4"/>
  <c r="PT51" i="4"/>
  <c r="PT165" i="4"/>
  <c r="PT162" i="4"/>
  <c r="PT54" i="4"/>
  <c r="PT198" i="4"/>
  <c r="PT40" i="4"/>
  <c r="PT56" i="4"/>
  <c r="PT68" i="4"/>
  <c r="PT48" i="4"/>
  <c r="PT129" i="4"/>
  <c r="PT61" i="4"/>
  <c r="PT169" i="4"/>
  <c r="PT97" i="4"/>
  <c r="PT177" i="4"/>
  <c r="PT175" i="4"/>
  <c r="PT109" i="4"/>
  <c r="PT111" i="4"/>
  <c r="PT92" i="4"/>
  <c r="PT90" i="4"/>
  <c r="PT62" i="4"/>
  <c r="PT20" i="4"/>
  <c r="PT24" i="4"/>
  <c r="PT41" i="4"/>
  <c r="PT173" i="4"/>
  <c r="PT100" i="4"/>
  <c r="PT117" i="4"/>
  <c r="PT30" i="4"/>
  <c r="PT16" i="4"/>
  <c r="PV10" i="4"/>
  <c r="PV58" i="4"/>
  <c r="PV90" i="4"/>
  <c r="PV177" i="4"/>
  <c r="PV42" i="4"/>
  <c r="PV88" i="4"/>
  <c r="PV122" i="4"/>
  <c r="PV81" i="4"/>
  <c r="PV104" i="4"/>
  <c r="PV174" i="4"/>
  <c r="PV161" i="4"/>
  <c r="PV143" i="4"/>
  <c r="PV169" i="4"/>
  <c r="PV37" i="4"/>
  <c r="FF2" i="5"/>
  <c r="FE3" i="5"/>
  <c r="PV89" i="4" l="1"/>
  <c r="PV131" i="4"/>
  <c r="PV162" i="4"/>
  <c r="PV140" i="4"/>
  <c r="PV7" i="4"/>
  <c r="PV160" i="4"/>
  <c r="PV59" i="4"/>
  <c r="PV187" i="4"/>
  <c r="PV25" i="4"/>
  <c r="PV155" i="4"/>
  <c r="PV106" i="4"/>
  <c r="PV51" i="4"/>
  <c r="PV69" i="4"/>
  <c r="PV78" i="4"/>
  <c r="PV47" i="4"/>
  <c r="PV114" i="4"/>
  <c r="PV195" i="4"/>
  <c r="PV98" i="4"/>
  <c r="PV171" i="4"/>
  <c r="PV46" i="4"/>
  <c r="PV8" i="4"/>
  <c r="PV43" i="4"/>
  <c r="PV84" i="4"/>
  <c r="PV92" i="4"/>
  <c r="PV66" i="4"/>
  <c r="PV45" i="4"/>
  <c r="PV166" i="4"/>
  <c r="PV145" i="4"/>
  <c r="PV38" i="4"/>
  <c r="PV9" i="4"/>
  <c r="PV79" i="4"/>
  <c r="PV125" i="4"/>
  <c r="PV56" i="4"/>
  <c r="PV41" i="4"/>
  <c r="PV61" i="4"/>
  <c r="PV36" i="4"/>
  <c r="PV103" i="4"/>
  <c r="PV35" i="4"/>
  <c r="PV85" i="4"/>
  <c r="PV60" i="4"/>
  <c r="PV13" i="4"/>
  <c r="PV17" i="4"/>
  <c r="PV73" i="4"/>
  <c r="PV34" i="4"/>
  <c r="PV96" i="4"/>
  <c r="PV91" i="4"/>
  <c r="PV6" i="4"/>
  <c r="PV80" i="4"/>
  <c r="PT5" i="4"/>
  <c r="PV18" i="4"/>
  <c r="PV97" i="4"/>
  <c r="PV135" i="4"/>
  <c r="PV120" i="4"/>
  <c r="PV151" i="4"/>
  <c r="PV130" i="4"/>
  <c r="PV55" i="4"/>
  <c r="PV67" i="4"/>
  <c r="PV184" i="4"/>
  <c r="PV163" i="4"/>
  <c r="PV101" i="4"/>
  <c r="PV198" i="4"/>
  <c r="PV24" i="4"/>
  <c r="PV190" i="4"/>
  <c r="PV146" i="4"/>
  <c r="PV115" i="4"/>
  <c r="PV48" i="4"/>
  <c r="PV108" i="4"/>
  <c r="PV44" i="4"/>
  <c r="PV102" i="4"/>
  <c r="PV53" i="4"/>
  <c r="PV139" i="4"/>
  <c r="PV23" i="4"/>
  <c r="PV65" i="4"/>
  <c r="PV134" i="4"/>
  <c r="PV40" i="4"/>
  <c r="PV186" i="4"/>
  <c r="PV109" i="4"/>
  <c r="PV57" i="4"/>
  <c r="PV132" i="4"/>
  <c r="PV119" i="4"/>
  <c r="PV136" i="4"/>
  <c r="PV99" i="4"/>
  <c r="PV21" i="4"/>
  <c r="PV180" i="4"/>
  <c r="PV94" i="4"/>
  <c r="PV152" i="4"/>
  <c r="PV199" i="4"/>
  <c r="PV30" i="4"/>
  <c r="PV188" i="4"/>
  <c r="PV87" i="4"/>
  <c r="PV2" i="4"/>
  <c r="PV113" i="4"/>
  <c r="PV32" i="4"/>
  <c r="PV158" i="4"/>
  <c r="PV68" i="4"/>
  <c r="PV116" i="4"/>
  <c r="PV194" i="4"/>
  <c r="PV127" i="4"/>
  <c r="PV75" i="4"/>
  <c r="PV33" i="4"/>
  <c r="PV100" i="4"/>
  <c r="PV105" i="4"/>
  <c r="PV196" i="4"/>
  <c r="PV173" i="4"/>
  <c r="PV22" i="4"/>
  <c r="PV110" i="4"/>
  <c r="PV70" i="4"/>
  <c r="PV178" i="4"/>
  <c r="PV15" i="4"/>
  <c r="PV12" i="4"/>
  <c r="PV141" i="4"/>
  <c r="PV185" i="4"/>
  <c r="PV167" i="4"/>
  <c r="PV175" i="4"/>
  <c r="PV129" i="4"/>
  <c r="PV124" i="4"/>
  <c r="PV168" i="4"/>
  <c r="PV26" i="4"/>
  <c r="PV64" i="4"/>
  <c r="PV148" i="4"/>
  <c r="PV107" i="4"/>
  <c r="PV133" i="4"/>
  <c r="PV117" i="4"/>
  <c r="PV83" i="4"/>
  <c r="PV111" i="4"/>
  <c r="PV144" i="4"/>
  <c r="PV165" i="4"/>
  <c r="PV197" i="4"/>
  <c r="PV193" i="4"/>
  <c r="PV11" i="4"/>
  <c r="PV164" i="4"/>
  <c r="PV16" i="4"/>
  <c r="PV19" i="4"/>
  <c r="PV137" i="4"/>
  <c r="PV77" i="4"/>
  <c r="PV28" i="4"/>
  <c r="PV156" i="4"/>
  <c r="PV176" i="4"/>
  <c r="PV126" i="4"/>
  <c r="PV39" i="4"/>
  <c r="PV14" i="4"/>
  <c r="PV29" i="4"/>
  <c r="PV76" i="4"/>
  <c r="PV27" i="4"/>
  <c r="PV63" i="4"/>
  <c r="PV128" i="4"/>
  <c r="PV71" i="4"/>
  <c r="PV112" i="4"/>
  <c r="PV121" i="4"/>
  <c r="PV149" i="4"/>
  <c r="PV159" i="4"/>
  <c r="PV183" i="4"/>
  <c r="PV147" i="4"/>
  <c r="PV49" i="4"/>
  <c r="PV62" i="4"/>
  <c r="PV172" i="4"/>
  <c r="PV191" i="4"/>
  <c r="PV118" i="4"/>
  <c r="PV150" i="4"/>
  <c r="PX3" i="4"/>
  <c r="PX199" i="4" s="1"/>
  <c r="PV54" i="4"/>
  <c r="PV189" i="4"/>
  <c r="PV192" i="4"/>
  <c r="PV123" i="4"/>
  <c r="PV86" i="4"/>
  <c r="PV154" i="4"/>
  <c r="PV153" i="4"/>
  <c r="PV181" i="4"/>
  <c r="PV31" i="4"/>
  <c r="PV182" i="4"/>
  <c r="PV93" i="4"/>
  <c r="PV170" i="4"/>
  <c r="PV179" i="4"/>
  <c r="PV157" i="4"/>
  <c r="PV142" i="4"/>
  <c r="PV95" i="4"/>
  <c r="PV50" i="4"/>
  <c r="PV20" i="4"/>
  <c r="PV72" i="4"/>
  <c r="PV82" i="4"/>
  <c r="PV52" i="4"/>
  <c r="PV138" i="4"/>
  <c r="PX145" i="4"/>
  <c r="PX173" i="4"/>
  <c r="PX108" i="4"/>
  <c r="PX18" i="4"/>
  <c r="PX17" i="4"/>
  <c r="PX149" i="4"/>
  <c r="PX133" i="4"/>
  <c r="PX7" i="4"/>
  <c r="PX130" i="4"/>
  <c r="PX188" i="4"/>
  <c r="PX28" i="4"/>
  <c r="PX19" i="4"/>
  <c r="PX2" i="4"/>
  <c r="PX180" i="4"/>
  <c r="PX167" i="4"/>
  <c r="PX112" i="4"/>
  <c r="PX148" i="4"/>
  <c r="PX122" i="4"/>
  <c r="PX50" i="4"/>
  <c r="PX12" i="4"/>
  <c r="PX157" i="4"/>
  <c r="PX187" i="4"/>
  <c r="PX109" i="4"/>
  <c r="PX59" i="4"/>
  <c r="PX85" i="4"/>
  <c r="PX6" i="4"/>
  <c r="PX150" i="4"/>
  <c r="PX158" i="4"/>
  <c r="PX94" i="4"/>
  <c r="PX156" i="4"/>
  <c r="PX70" i="4"/>
  <c r="PX62" i="4"/>
  <c r="PX176" i="4"/>
  <c r="PX20" i="4"/>
  <c r="PX65" i="4"/>
  <c r="PX36" i="4"/>
  <c r="PX115" i="4"/>
  <c r="PX14" i="4"/>
  <c r="PX46" i="4"/>
  <c r="PX15" i="4"/>
  <c r="PX102" i="4"/>
  <c r="PX16" i="4"/>
  <c r="PX93" i="4"/>
  <c r="PX182" i="4"/>
  <c r="PX23" i="4"/>
  <c r="PX126" i="4"/>
  <c r="PX142" i="4"/>
  <c r="PX110" i="4"/>
  <c r="PX67" i="4"/>
  <c r="PX8" i="4"/>
  <c r="PX34" i="4"/>
  <c r="PX41" i="4"/>
  <c r="PX63" i="4"/>
  <c r="PX169" i="4"/>
  <c r="PX68" i="4"/>
  <c r="FF3" i="5"/>
  <c r="FG2" i="5"/>
  <c r="PX25" i="4" l="1"/>
  <c r="PX146" i="4"/>
  <c r="PX121" i="4"/>
  <c r="PX51" i="4"/>
  <c r="PX152" i="4"/>
  <c r="PX128" i="4"/>
  <c r="PX26" i="4"/>
  <c r="PX84" i="4"/>
  <c r="PX44" i="4"/>
  <c r="PX129" i="4"/>
  <c r="PX195" i="4"/>
  <c r="PX175" i="4"/>
  <c r="PX174" i="4"/>
  <c r="PX124" i="4"/>
  <c r="PX166" i="4"/>
  <c r="PX101" i="4"/>
  <c r="PX123" i="4"/>
  <c r="PX37" i="4"/>
  <c r="PX75" i="4"/>
  <c r="PX160" i="4"/>
  <c r="PX9" i="4"/>
  <c r="PX196" i="4"/>
  <c r="PX131" i="4"/>
  <c r="PX21" i="4"/>
  <c r="PX97" i="4"/>
  <c r="PX113" i="4"/>
  <c r="PX165" i="4"/>
  <c r="PX153" i="4"/>
  <c r="PX132" i="4"/>
  <c r="PX178" i="4"/>
  <c r="PX22" i="4"/>
  <c r="PX186" i="4"/>
  <c r="PX77" i="4"/>
  <c r="PX10" i="4"/>
  <c r="PX82" i="4"/>
  <c r="PX83" i="4"/>
  <c r="PX139" i="4"/>
  <c r="PX179" i="4"/>
  <c r="PX13" i="4"/>
  <c r="PX143" i="4"/>
  <c r="PX52" i="4"/>
  <c r="PX119" i="4"/>
  <c r="PX154" i="4"/>
  <c r="PX125" i="4"/>
  <c r="PX99" i="4"/>
  <c r="PX87" i="4"/>
  <c r="PX155" i="4"/>
  <c r="PX170" i="4"/>
  <c r="PX78" i="4"/>
  <c r="PX191" i="4"/>
  <c r="PX81" i="4"/>
  <c r="PX89" i="4"/>
  <c r="PZ3" i="4"/>
  <c r="PZ25" i="4" s="1"/>
  <c r="PX163" i="4"/>
  <c r="PX43" i="4"/>
  <c r="PX76" i="4"/>
  <c r="PX61" i="4"/>
  <c r="PX162" i="4"/>
  <c r="PX53" i="4"/>
  <c r="PX190" i="4"/>
  <c r="PX181" i="4"/>
  <c r="PX30" i="4"/>
  <c r="PX95" i="4"/>
  <c r="PX96" i="4"/>
  <c r="PX39" i="4"/>
  <c r="PX64" i="4"/>
  <c r="PX60" i="4"/>
  <c r="PX91" i="4"/>
  <c r="PX189" i="4"/>
  <c r="PX54" i="4"/>
  <c r="PX183" i="4"/>
  <c r="PX127" i="4"/>
  <c r="PX29" i="4"/>
  <c r="PX86" i="4"/>
  <c r="PX168" i="4"/>
  <c r="PX120" i="4"/>
  <c r="PX49" i="4"/>
  <c r="PX11" i="4"/>
  <c r="PX193" i="4"/>
  <c r="PX135" i="4"/>
  <c r="PX88" i="4"/>
  <c r="PX48" i="4"/>
  <c r="PX197" i="4"/>
  <c r="PX45" i="4"/>
  <c r="PX141" i="4"/>
  <c r="PX72" i="4"/>
  <c r="PX118" i="4"/>
  <c r="PX138" i="4"/>
  <c r="PX98" i="4"/>
  <c r="PX144" i="4"/>
  <c r="PX159" i="4"/>
  <c r="PX38" i="4"/>
  <c r="PX55" i="4"/>
  <c r="PX71" i="4"/>
  <c r="PX33" i="4"/>
  <c r="PX92" i="4"/>
  <c r="PX194" i="4"/>
  <c r="PX171" i="4"/>
  <c r="PX31" i="4"/>
  <c r="PX106" i="4"/>
  <c r="PX151" i="4"/>
  <c r="PX32" i="4"/>
  <c r="PX40" i="4"/>
  <c r="PX47" i="4"/>
  <c r="PX74" i="4"/>
  <c r="PX57" i="4"/>
  <c r="PX140" i="4"/>
  <c r="PX111" i="4"/>
  <c r="PX184" i="4"/>
  <c r="PX192" i="4"/>
  <c r="PX103" i="4"/>
  <c r="PX117" i="4"/>
  <c r="PX161" i="4"/>
  <c r="PX58" i="4"/>
  <c r="PX116" i="4"/>
  <c r="PX24" i="4"/>
  <c r="PX105" i="4"/>
  <c r="PX100" i="4"/>
  <c r="PX137" i="4"/>
  <c r="PX198" i="4"/>
  <c r="PV5" i="4"/>
  <c r="PX107" i="4"/>
  <c r="PX164" i="4"/>
  <c r="PX114" i="4"/>
  <c r="PX136" i="4"/>
  <c r="PX73" i="4"/>
  <c r="PX134" i="4"/>
  <c r="PX79" i="4"/>
  <c r="PX80" i="4"/>
  <c r="PX172" i="4"/>
  <c r="PX104" i="4"/>
  <c r="PX90" i="4"/>
  <c r="PX147" i="4"/>
  <c r="PX35" i="4"/>
  <c r="PX66" i="4"/>
  <c r="PX185" i="4"/>
  <c r="PX56" i="4"/>
  <c r="PX27" i="4"/>
  <c r="PX42" i="4"/>
  <c r="PX177" i="4"/>
  <c r="PX69" i="4"/>
  <c r="PZ43" i="4"/>
  <c r="PZ190" i="4"/>
  <c r="PZ180" i="4"/>
  <c r="PZ184" i="4"/>
  <c r="PZ82" i="4"/>
  <c r="PZ39" i="4"/>
  <c r="PZ125" i="4"/>
  <c r="PZ17" i="4"/>
  <c r="PZ130" i="4"/>
  <c r="FG3" i="5"/>
  <c r="FH2" i="5"/>
  <c r="PZ162" i="4" l="1"/>
  <c r="PZ15" i="4"/>
  <c r="PZ136" i="4"/>
  <c r="PZ54" i="4"/>
  <c r="PZ84" i="4"/>
  <c r="PZ41" i="4"/>
  <c r="PZ93" i="4"/>
  <c r="PZ154" i="4"/>
  <c r="PZ110" i="4"/>
  <c r="PZ78" i="4"/>
  <c r="PZ67" i="4"/>
  <c r="PZ127" i="4"/>
  <c r="PZ119" i="4"/>
  <c r="PZ32" i="4"/>
  <c r="PZ115" i="4"/>
  <c r="PZ144" i="4"/>
  <c r="PZ52" i="4"/>
  <c r="PZ18" i="4"/>
  <c r="PZ58" i="4"/>
  <c r="PZ81" i="4"/>
  <c r="PZ6" i="4"/>
  <c r="PZ148" i="4"/>
  <c r="PZ150" i="4"/>
  <c r="PZ31" i="4"/>
  <c r="PZ149" i="4"/>
  <c r="PZ64" i="4"/>
  <c r="PZ83" i="4"/>
  <c r="PZ153" i="4"/>
  <c r="PZ139" i="4"/>
  <c r="PZ12" i="4"/>
  <c r="PZ46" i="4"/>
  <c r="PZ77" i="4"/>
  <c r="PZ7" i="4"/>
  <c r="PZ103" i="4"/>
  <c r="PZ71" i="4"/>
  <c r="PZ92" i="4"/>
  <c r="PZ132" i="4"/>
  <c r="PZ27" i="4"/>
  <c r="PZ197" i="4"/>
  <c r="PZ123" i="4"/>
  <c r="PZ172" i="4"/>
  <c r="PZ70" i="4"/>
  <c r="PZ195" i="4"/>
  <c r="PZ145" i="4"/>
  <c r="PZ118" i="4"/>
  <c r="PZ29" i="4"/>
  <c r="PZ143" i="4"/>
  <c r="PZ65" i="4"/>
  <c r="PZ74" i="4"/>
  <c r="PZ171" i="4"/>
  <c r="PZ76" i="4"/>
  <c r="PZ169" i="4"/>
  <c r="PZ105" i="4"/>
  <c r="PZ26" i="4"/>
  <c r="PZ147" i="4"/>
  <c r="PZ96" i="4"/>
  <c r="PZ66" i="4"/>
  <c r="PZ14" i="4"/>
  <c r="PZ182" i="4"/>
  <c r="PZ160" i="4"/>
  <c r="PZ69" i="4"/>
  <c r="PZ163" i="4"/>
  <c r="PZ90" i="4"/>
  <c r="PZ99" i="4"/>
  <c r="PZ128" i="4"/>
  <c r="PZ57" i="4"/>
  <c r="PZ133" i="4"/>
  <c r="PZ199" i="4"/>
  <c r="PZ189" i="4"/>
  <c r="PZ75" i="4"/>
  <c r="PZ181" i="4"/>
  <c r="PZ137" i="4"/>
  <c r="PZ45" i="4"/>
  <c r="PZ35" i="4"/>
  <c r="PZ85" i="4"/>
  <c r="PZ95" i="4"/>
  <c r="PZ108" i="4"/>
  <c r="PZ33" i="4"/>
  <c r="PZ187" i="4"/>
  <c r="PZ168" i="4"/>
  <c r="PZ104" i="4"/>
  <c r="PZ176" i="4"/>
  <c r="PZ40" i="4"/>
  <c r="PZ47" i="4"/>
  <c r="PZ141" i="4"/>
  <c r="PZ152" i="4"/>
  <c r="PZ102" i="4"/>
  <c r="PZ23" i="4"/>
  <c r="PZ138" i="4"/>
  <c r="PZ37" i="4"/>
  <c r="PZ142" i="4"/>
  <c r="PZ56" i="4"/>
  <c r="PZ100" i="4"/>
  <c r="PZ117" i="4"/>
  <c r="PZ21" i="4"/>
  <c r="PZ134" i="4"/>
  <c r="PZ120" i="4"/>
  <c r="PZ194" i="4"/>
  <c r="PZ20" i="4"/>
  <c r="PZ44" i="4"/>
  <c r="PZ116" i="4"/>
  <c r="PZ167" i="4"/>
  <c r="PZ19" i="4"/>
  <c r="PZ179" i="4"/>
  <c r="PZ124" i="4"/>
  <c r="PZ86" i="4"/>
  <c r="PZ10" i="4"/>
  <c r="PZ170" i="4"/>
  <c r="PZ156" i="4"/>
  <c r="PZ135" i="4"/>
  <c r="PZ188" i="4"/>
  <c r="PZ97" i="4"/>
  <c r="PZ59" i="4"/>
  <c r="PZ129" i="4"/>
  <c r="PZ196" i="4"/>
  <c r="QB3" i="4"/>
  <c r="QB196" i="4" s="1"/>
  <c r="PZ113" i="4"/>
  <c r="PZ192" i="4"/>
  <c r="PZ112" i="4"/>
  <c r="PZ89" i="4"/>
  <c r="PZ126" i="4"/>
  <c r="PZ72" i="4"/>
  <c r="PZ151" i="4"/>
  <c r="PZ73" i="4"/>
  <c r="PZ122" i="4"/>
  <c r="PZ16" i="4"/>
  <c r="PZ2" i="4"/>
  <c r="PZ61" i="4"/>
  <c r="PZ158" i="4"/>
  <c r="PZ94" i="4"/>
  <c r="PZ11" i="4"/>
  <c r="PZ177" i="4"/>
  <c r="PZ60" i="4"/>
  <c r="PZ63" i="4"/>
  <c r="PZ107" i="4"/>
  <c r="PZ68" i="4"/>
  <c r="PZ191" i="4"/>
  <c r="PZ91" i="4"/>
  <c r="PZ88" i="4"/>
  <c r="PZ50" i="4"/>
  <c r="PZ28" i="4"/>
  <c r="PZ62" i="4"/>
  <c r="PZ174" i="4"/>
  <c r="PZ79" i="4"/>
  <c r="PZ164" i="4"/>
  <c r="PZ13" i="4"/>
  <c r="PZ173" i="4"/>
  <c r="PZ165" i="4"/>
  <c r="PZ175" i="4"/>
  <c r="PZ80" i="4"/>
  <c r="PZ178" i="4"/>
  <c r="PZ140" i="4"/>
  <c r="PZ8" i="4"/>
  <c r="PZ183" i="4"/>
  <c r="PZ114" i="4"/>
  <c r="PZ9" i="4"/>
  <c r="PZ155" i="4"/>
  <c r="PZ30" i="4"/>
  <c r="PZ161" i="4"/>
  <c r="PZ34" i="4"/>
  <c r="PZ157" i="4"/>
  <c r="PZ22" i="4"/>
  <c r="PZ106" i="4"/>
  <c r="PZ121" i="4"/>
  <c r="PZ24" i="4"/>
  <c r="PZ55" i="4"/>
  <c r="PZ36" i="4"/>
  <c r="PZ98" i="4"/>
  <c r="PZ101" i="4"/>
  <c r="PZ193" i="4"/>
  <c r="PZ198" i="4"/>
  <c r="PZ51" i="4"/>
  <c r="PZ186" i="4"/>
  <c r="PZ146" i="4"/>
  <c r="PZ185" i="4"/>
  <c r="PZ42" i="4"/>
  <c r="PZ111" i="4"/>
  <c r="PZ53" i="4"/>
  <c r="PZ48" i="4"/>
  <c r="PZ49" i="4"/>
  <c r="PZ159" i="4"/>
  <c r="PZ87" i="4"/>
  <c r="PZ166" i="4"/>
  <c r="PZ131" i="4"/>
  <c r="PZ109" i="4"/>
  <c r="PZ38" i="4"/>
  <c r="PX5" i="4"/>
  <c r="QB80" i="4"/>
  <c r="QB79" i="4"/>
  <c r="QB74" i="4"/>
  <c r="QB71" i="4"/>
  <c r="QB139" i="4"/>
  <c r="QB127" i="4"/>
  <c r="QB115" i="4"/>
  <c r="QB47" i="4"/>
  <c r="QB114" i="4"/>
  <c r="QB112" i="4"/>
  <c r="QB65" i="4"/>
  <c r="QB30" i="4"/>
  <c r="QB60" i="4"/>
  <c r="QB42" i="4"/>
  <c r="QB28" i="4"/>
  <c r="QB14" i="4"/>
  <c r="QB121" i="4"/>
  <c r="QB38" i="4"/>
  <c r="QB165" i="4"/>
  <c r="QB132" i="4"/>
  <c r="QB29" i="4"/>
  <c r="QB155" i="4"/>
  <c r="QB130" i="4"/>
  <c r="QB90" i="4"/>
  <c r="QB50" i="4"/>
  <c r="QB45" i="4"/>
  <c r="QB10" i="4"/>
  <c r="QB69" i="4"/>
  <c r="QB108" i="4"/>
  <c r="QB19" i="4"/>
  <c r="QB6" i="4"/>
  <c r="QB178" i="4"/>
  <c r="QB54" i="4"/>
  <c r="QB70" i="4"/>
  <c r="QB186" i="4"/>
  <c r="QB21" i="4"/>
  <c r="QB193" i="4"/>
  <c r="QB191" i="4"/>
  <c r="QB102" i="4"/>
  <c r="QB190" i="4"/>
  <c r="QB58" i="4"/>
  <c r="QB40" i="4"/>
  <c r="QB12" i="4"/>
  <c r="QB85" i="4"/>
  <c r="QB26" i="4"/>
  <c r="QB145" i="4"/>
  <c r="QB133" i="4"/>
  <c r="QB93" i="4"/>
  <c r="QB56" i="4"/>
  <c r="QB22" i="4"/>
  <c r="QB51" i="4"/>
  <c r="QB8" i="4"/>
  <c r="QB118" i="4"/>
  <c r="QB72" i="4"/>
  <c r="QB35" i="4"/>
  <c r="QB88" i="4"/>
  <c r="QB67" i="4"/>
  <c r="QB32" i="4"/>
  <c r="QB110" i="4"/>
  <c r="FH3" i="5"/>
  <c r="FI2" i="5"/>
  <c r="QB171" i="4" l="1"/>
  <c r="QB152" i="4"/>
  <c r="QB116" i="4"/>
  <c r="QB84" i="4"/>
  <c r="QB44" i="4"/>
  <c r="QB36" i="4"/>
  <c r="QB125" i="4"/>
  <c r="QB164" i="4"/>
  <c r="QB153" i="4"/>
  <c r="QB39" i="4"/>
  <c r="QB91" i="4"/>
  <c r="QB77" i="4"/>
  <c r="QB52" i="4"/>
  <c r="QB176" i="4"/>
  <c r="QB143" i="4"/>
  <c r="QB25" i="4"/>
  <c r="QB151" i="4"/>
  <c r="QB158" i="4"/>
  <c r="QB57" i="4"/>
  <c r="QB163" i="4"/>
  <c r="QB83" i="4"/>
  <c r="QB2" i="4"/>
  <c r="QB177" i="4"/>
  <c r="QB94" i="4"/>
  <c r="QB195" i="4"/>
  <c r="QB119" i="4"/>
  <c r="QB106" i="4"/>
  <c r="QB33" i="4"/>
  <c r="QB160" i="4"/>
  <c r="QB111" i="4"/>
  <c r="QB81" i="4"/>
  <c r="QB175" i="4"/>
  <c r="QB169" i="4"/>
  <c r="QB53" i="4"/>
  <c r="QB103" i="4"/>
  <c r="QB43" i="4"/>
  <c r="QB199" i="4"/>
  <c r="QB131" i="4"/>
  <c r="QB192" i="4"/>
  <c r="QB147" i="4"/>
  <c r="QB18" i="4"/>
  <c r="QB187" i="4"/>
  <c r="QB148" i="4"/>
  <c r="QB87" i="4"/>
  <c r="QB73" i="4"/>
  <c r="QB68" i="4"/>
  <c r="QB172" i="4"/>
  <c r="QB124" i="4"/>
  <c r="QB89" i="4"/>
  <c r="QB120" i="4"/>
  <c r="QB185" i="4"/>
  <c r="QB136" i="4"/>
  <c r="QB166" i="4"/>
  <c r="QB129" i="4"/>
  <c r="QB55" i="4"/>
  <c r="QB96" i="4"/>
  <c r="QB109" i="4"/>
  <c r="QB16" i="4"/>
  <c r="QB197" i="4"/>
  <c r="QB113" i="4"/>
  <c r="QB194" i="4"/>
  <c r="QB86" i="4"/>
  <c r="QB135" i="4"/>
  <c r="QB82" i="4"/>
  <c r="QB76" i="4"/>
  <c r="QB137" i="4"/>
  <c r="QB156" i="4"/>
  <c r="QB181" i="4"/>
  <c r="QB188" i="4"/>
  <c r="QB134" i="4"/>
  <c r="QB27" i="4"/>
  <c r="QB49" i="4"/>
  <c r="QB34" i="4"/>
  <c r="QB173" i="4"/>
  <c r="QB13" i="4"/>
  <c r="QB117" i="4"/>
  <c r="QB184" i="4"/>
  <c r="QB141" i="4"/>
  <c r="QB144" i="4"/>
  <c r="QB78" i="4"/>
  <c r="QB61" i="4"/>
  <c r="QB149" i="4"/>
  <c r="QB167" i="4"/>
  <c r="QB154" i="4"/>
  <c r="QB92" i="4"/>
  <c r="QB107" i="4"/>
  <c r="QB15" i="4"/>
  <c r="QB31" i="4"/>
  <c r="QB64" i="4"/>
  <c r="QB48" i="4"/>
  <c r="QB179" i="4"/>
  <c r="QB37" i="4"/>
  <c r="QB23" i="4"/>
  <c r="QB24" i="4"/>
  <c r="QB17" i="4"/>
  <c r="QB105" i="4"/>
  <c r="QB100" i="4"/>
  <c r="QB170" i="4"/>
  <c r="QB7" i="4"/>
  <c r="QB9" i="4"/>
  <c r="QB122" i="4"/>
  <c r="QB101" i="4"/>
  <c r="QB46" i="4"/>
  <c r="QB104" i="4"/>
  <c r="QB189" i="4"/>
  <c r="QB198" i="4"/>
  <c r="PZ5" i="4"/>
  <c r="QB128" i="4"/>
  <c r="QB142" i="4"/>
  <c r="QB182" i="4"/>
  <c r="QB146" i="4"/>
  <c r="QB95" i="4"/>
  <c r="QB168" i="4"/>
  <c r="QB161" i="4"/>
  <c r="QB183" i="4"/>
  <c r="QB59" i="4"/>
  <c r="QB157" i="4"/>
  <c r="QB41" i="4"/>
  <c r="QB150" i="4"/>
  <c r="QB126" i="4"/>
  <c r="QB66" i="4"/>
  <c r="QB75" i="4"/>
  <c r="QB140" i="4"/>
  <c r="QB180" i="4"/>
  <c r="QB99" i="4"/>
  <c r="QB159" i="4"/>
  <c r="QB123" i="4"/>
  <c r="QB20" i="4"/>
  <c r="QB174" i="4"/>
  <c r="QB11" i="4"/>
  <c r="QB98" i="4"/>
  <c r="QB63" i="4"/>
  <c r="QB62" i="4"/>
  <c r="QB97" i="4"/>
  <c r="QB162" i="4"/>
  <c r="QB138" i="4"/>
  <c r="QD3" i="4"/>
  <c r="QD199" i="4" s="1"/>
  <c r="QD196" i="4"/>
  <c r="QD197" i="4"/>
  <c r="QD75" i="4"/>
  <c r="QD43" i="4"/>
  <c r="QD42" i="4"/>
  <c r="QD28" i="4"/>
  <c r="QD33" i="4"/>
  <c r="QD67" i="4"/>
  <c r="QD66" i="4"/>
  <c r="QD41" i="4"/>
  <c r="QD27" i="4"/>
  <c r="QD13" i="4"/>
  <c r="QD181" i="4"/>
  <c r="QD123" i="4"/>
  <c r="QD52" i="4"/>
  <c r="QD58" i="4"/>
  <c r="QD40" i="4"/>
  <c r="QD24" i="4"/>
  <c r="QD12" i="4"/>
  <c r="QD161" i="4"/>
  <c r="QD135" i="4"/>
  <c r="QD127" i="4"/>
  <c r="QD130" i="4"/>
  <c r="QD62" i="4"/>
  <c r="QD57" i="4"/>
  <c r="QD39" i="4"/>
  <c r="QD118" i="4"/>
  <c r="QD155" i="4"/>
  <c r="QD82" i="4"/>
  <c r="QD56" i="4"/>
  <c r="QD38" i="4"/>
  <c r="QD22" i="4"/>
  <c r="QD10" i="4"/>
  <c r="QD167" i="4"/>
  <c r="QD81" i="4"/>
  <c r="QD174" i="4"/>
  <c r="QD134" i="4"/>
  <c r="QD76" i="4"/>
  <c r="QD51" i="4"/>
  <c r="QD36" i="4"/>
  <c r="QD72" i="4"/>
  <c r="QD19" i="4"/>
  <c r="QD7" i="4"/>
  <c r="QD109" i="4"/>
  <c r="QD191" i="4"/>
  <c r="QD68" i="4"/>
  <c r="QD49" i="4"/>
  <c r="QD32" i="4"/>
  <c r="QD2" i="4"/>
  <c r="QD85" i="4"/>
  <c r="QD90" i="4"/>
  <c r="QD136" i="4"/>
  <c r="QD119" i="4"/>
  <c r="QD31" i="4"/>
  <c r="QD132" i="4"/>
  <c r="QF3" i="4"/>
  <c r="QD117" i="4"/>
  <c r="QD105" i="4"/>
  <c r="QD65" i="4"/>
  <c r="QD46" i="4"/>
  <c r="QD30" i="4"/>
  <c r="FI3" i="5"/>
  <c r="FJ2" i="5"/>
  <c r="QD110" i="4" l="1"/>
  <c r="QD17" i="4"/>
  <c r="QD50" i="4"/>
  <c r="QD151" i="4"/>
  <c r="QD177" i="4"/>
  <c r="QD6" i="4"/>
  <c r="QD143" i="4"/>
  <c r="QD35" i="4"/>
  <c r="QD71" i="4"/>
  <c r="QD103" i="4"/>
  <c r="QD186" i="4"/>
  <c r="QD139" i="4"/>
  <c r="QD69" i="4"/>
  <c r="QD164" i="4"/>
  <c r="QD159" i="4"/>
  <c r="QB5" i="4"/>
  <c r="QD91" i="4"/>
  <c r="QD128" i="4"/>
  <c r="QD129" i="4"/>
  <c r="QD183" i="4"/>
  <c r="QD179" i="4"/>
  <c r="QD193" i="4"/>
  <c r="QD92" i="4"/>
  <c r="QD8" i="4"/>
  <c r="QD34" i="4"/>
  <c r="QD11" i="4"/>
  <c r="QD133" i="4"/>
  <c r="QD162" i="4"/>
  <c r="QD185" i="4"/>
  <c r="QD102" i="4"/>
  <c r="QD175" i="4"/>
  <c r="QD140" i="4"/>
  <c r="QD93" i="4"/>
  <c r="QD149" i="4"/>
  <c r="QD113" i="4"/>
  <c r="QD15" i="4"/>
  <c r="QD16" i="4"/>
  <c r="QD18" i="4"/>
  <c r="QD20" i="4"/>
  <c r="QD148" i="4"/>
  <c r="QD23" i="4"/>
  <c r="QD153" i="4"/>
  <c r="QD168" i="4"/>
  <c r="QD14" i="4"/>
  <c r="QD59" i="4"/>
  <c r="QD116" i="4"/>
  <c r="QD60" i="4"/>
  <c r="QD64" i="4"/>
  <c r="QD101" i="4"/>
  <c r="QD83" i="4"/>
  <c r="QD96" i="4"/>
  <c r="QD55" i="4"/>
  <c r="QD107" i="4"/>
  <c r="QD74" i="4"/>
  <c r="QD47" i="4"/>
  <c r="QD120" i="4"/>
  <c r="QD126" i="4"/>
  <c r="QD171" i="4"/>
  <c r="QD158" i="4"/>
  <c r="QD172" i="4"/>
  <c r="QD9" i="4"/>
  <c r="QD176" i="4"/>
  <c r="QD195" i="4"/>
  <c r="QD112" i="4"/>
  <c r="QD26" i="4"/>
  <c r="QD125" i="4"/>
  <c r="QD79" i="4"/>
  <c r="QD104" i="4"/>
  <c r="QD95" i="4"/>
  <c r="QD114" i="4"/>
  <c r="QD37" i="4"/>
  <c r="QD138" i="4"/>
  <c r="QD190" i="4"/>
  <c r="QD77" i="4"/>
  <c r="QD78" i="4"/>
  <c r="QD187" i="4"/>
  <c r="QD165" i="4"/>
  <c r="QD106" i="4"/>
  <c r="QD173" i="4"/>
  <c r="QD184" i="4"/>
  <c r="QD178" i="4"/>
  <c r="QD188" i="4"/>
  <c r="QD80" i="4"/>
  <c r="QD97" i="4"/>
  <c r="QD192" i="4"/>
  <c r="QD157" i="4"/>
  <c r="QD145" i="4"/>
  <c r="QD84" i="4"/>
  <c r="QD147" i="4"/>
  <c r="QD166" i="4"/>
  <c r="QD44" i="4"/>
  <c r="QD89" i="4"/>
  <c r="QD45" i="4"/>
  <c r="QD108" i="4"/>
  <c r="QD100" i="4"/>
  <c r="QD111" i="4"/>
  <c r="QD121" i="4"/>
  <c r="QD29" i="4"/>
  <c r="QD150" i="4"/>
  <c r="QD156" i="4"/>
  <c r="QD154" i="4"/>
  <c r="QD86" i="4"/>
  <c r="QD194" i="4"/>
  <c r="QD88" i="4"/>
  <c r="QD61" i="4"/>
  <c r="QD198" i="4"/>
  <c r="QD48" i="4"/>
  <c r="QD144" i="4"/>
  <c r="QD141" i="4"/>
  <c r="QD122" i="4"/>
  <c r="QD137" i="4"/>
  <c r="QD70" i="4"/>
  <c r="QD169" i="4"/>
  <c r="QD180" i="4"/>
  <c r="QD163" i="4"/>
  <c r="QD87" i="4"/>
  <c r="QD131" i="4"/>
  <c r="QD63" i="4"/>
  <c r="QD73" i="4"/>
  <c r="QD189" i="4"/>
  <c r="QD94" i="4"/>
  <c r="QD53" i="4"/>
  <c r="QD146" i="4"/>
  <c r="QD98" i="4"/>
  <c r="QD115" i="4"/>
  <c r="QD21" i="4"/>
  <c r="QD142" i="4"/>
  <c r="QD152" i="4"/>
  <c r="QD170" i="4"/>
  <c r="QD99" i="4"/>
  <c r="QD182" i="4"/>
  <c r="QD124" i="4"/>
  <c r="QD54" i="4"/>
  <c r="QD160" i="4"/>
  <c r="QD25" i="4"/>
  <c r="QF199" i="4"/>
  <c r="QF198" i="4"/>
  <c r="QF80" i="4"/>
  <c r="QF79" i="4"/>
  <c r="QF74" i="4"/>
  <c r="QF71" i="4"/>
  <c r="QF64" i="4"/>
  <c r="QF196" i="4"/>
  <c r="QF197" i="4"/>
  <c r="QF75" i="4"/>
  <c r="QF43" i="4"/>
  <c r="QF25" i="4"/>
  <c r="QF70" i="4"/>
  <c r="QF160" i="4"/>
  <c r="QF163" i="4"/>
  <c r="QF91" i="4"/>
  <c r="QF194" i="4"/>
  <c r="QF105" i="4"/>
  <c r="QF59" i="4"/>
  <c r="QF41" i="4"/>
  <c r="QF27" i="4"/>
  <c r="QF13" i="4"/>
  <c r="QF153" i="4"/>
  <c r="QF188" i="4"/>
  <c r="QF102" i="4"/>
  <c r="QF156" i="4"/>
  <c r="QF131" i="4"/>
  <c r="QF61" i="4"/>
  <c r="QF35" i="4"/>
  <c r="QF165" i="4"/>
  <c r="QF159" i="4"/>
  <c r="QF18" i="4"/>
  <c r="QF48" i="4"/>
  <c r="QF148" i="4"/>
  <c r="QF31" i="4"/>
  <c r="QF15" i="4"/>
  <c r="QF143" i="4"/>
  <c r="QF173" i="4"/>
  <c r="QF44" i="4"/>
  <c r="QF136" i="4"/>
  <c r="QF133" i="4"/>
  <c r="QF90" i="4"/>
  <c r="QF161" i="4"/>
  <c r="QF101" i="4"/>
  <c r="QF58" i="4"/>
  <c r="QF40" i="4"/>
  <c r="QF24" i="4"/>
  <c r="QF12" i="4"/>
  <c r="QF149" i="4"/>
  <c r="QF180" i="4"/>
  <c r="QF130" i="4"/>
  <c r="QF152" i="4"/>
  <c r="QF103" i="4"/>
  <c r="QF195" i="4"/>
  <c r="QF171" i="4"/>
  <c r="QF7" i="4"/>
  <c r="QF108" i="4"/>
  <c r="QF6" i="4"/>
  <c r="QF174" i="4"/>
  <c r="QF99" i="4"/>
  <c r="QF94" i="4"/>
  <c r="QF189" i="4"/>
  <c r="QF184" i="4"/>
  <c r="QF46" i="4"/>
  <c r="QF175" i="4"/>
  <c r="QF92" i="4"/>
  <c r="QF104" i="4"/>
  <c r="QF45" i="4"/>
  <c r="QF78" i="4"/>
  <c r="QF124" i="4"/>
  <c r="QF127" i="4"/>
  <c r="QF89" i="4"/>
  <c r="QF154" i="4"/>
  <c r="QF83" i="4"/>
  <c r="QF57" i="4"/>
  <c r="QF39" i="4"/>
  <c r="QF23" i="4"/>
  <c r="QF11" i="4"/>
  <c r="QF142" i="4"/>
  <c r="QF145" i="4"/>
  <c r="QF114" i="4"/>
  <c r="QF144" i="4"/>
  <c r="QF176" i="4"/>
  <c r="QF19" i="4"/>
  <c r="QF68" i="4"/>
  <c r="QF29" i="4"/>
  <c r="QF95" i="4"/>
  <c r="QF117" i="4"/>
  <c r="QF137" i="4"/>
  <c r="QF182" i="4"/>
  <c r="QF65" i="4"/>
  <c r="QF172" i="4"/>
  <c r="QF14" i="4"/>
  <c r="QF53" i="4"/>
  <c r="QF63" i="4"/>
  <c r="QF112" i="4"/>
  <c r="QF187" i="4"/>
  <c r="QF88" i="4"/>
  <c r="QF151" i="4"/>
  <c r="QF82" i="4"/>
  <c r="QF56" i="4"/>
  <c r="QF38" i="4"/>
  <c r="QF22" i="4"/>
  <c r="QF10" i="4"/>
  <c r="QF140" i="4"/>
  <c r="QF100" i="4"/>
  <c r="QF186" i="4"/>
  <c r="QF116" i="4"/>
  <c r="QF155" i="4"/>
  <c r="QF54" i="4"/>
  <c r="QF111" i="4"/>
  <c r="QF177" i="4"/>
  <c r="QF87" i="4"/>
  <c r="QF139" i="4"/>
  <c r="QF81" i="4"/>
  <c r="QF55" i="4"/>
  <c r="QF37" i="4"/>
  <c r="QF21" i="4"/>
  <c r="QF9" i="4"/>
  <c r="QF115" i="4"/>
  <c r="QF98" i="4"/>
  <c r="QF2" i="4"/>
  <c r="QF122" i="4"/>
  <c r="QF26" i="4"/>
  <c r="QF62" i="4"/>
  <c r="QF183" i="4"/>
  <c r="QF110" i="4"/>
  <c r="QF170" i="4"/>
  <c r="QF86" i="4"/>
  <c r="QF126" i="4"/>
  <c r="QF76" i="4"/>
  <c r="QF51" i="4"/>
  <c r="QF36" i="4"/>
  <c r="QF20" i="4"/>
  <c r="QF8" i="4"/>
  <c r="QF129" i="4"/>
  <c r="QF179" i="4"/>
  <c r="QF192" i="4"/>
  <c r="QF190" i="4"/>
  <c r="QF109" i="4"/>
  <c r="QF134" i="4"/>
  <c r="QF85" i="4"/>
  <c r="QF113" i="4"/>
  <c r="QF72" i="4"/>
  <c r="QF50" i="4"/>
  <c r="QF118" i="4"/>
  <c r="QF128" i="4"/>
  <c r="QF141" i="4"/>
  <c r="QF125" i="4"/>
  <c r="QF52" i="4"/>
  <c r="QF121" i="4"/>
  <c r="QF84" i="4"/>
  <c r="QF97" i="4"/>
  <c r="QF49" i="4"/>
  <c r="QF33" i="4"/>
  <c r="QF181" i="4"/>
  <c r="QF119" i="4"/>
  <c r="QF169" i="4"/>
  <c r="QF150" i="4"/>
  <c r="QF69" i="4"/>
  <c r="QF147" i="4"/>
  <c r="QF107" i="4"/>
  <c r="QF191" i="4"/>
  <c r="QF67" i="4"/>
  <c r="QF32" i="4"/>
  <c r="QF17" i="4"/>
  <c r="QF193" i="4"/>
  <c r="QF166" i="4"/>
  <c r="QF96" i="4"/>
  <c r="QF77" i="4"/>
  <c r="QF106" i="4"/>
  <c r="QF164" i="4"/>
  <c r="QF66" i="4"/>
  <c r="QF47" i="4"/>
  <c r="QF16" i="4"/>
  <c r="QF162" i="4"/>
  <c r="QF146" i="4"/>
  <c r="QH3" i="4"/>
  <c r="QF34" i="4"/>
  <c r="QF93" i="4"/>
  <c r="QF157" i="4"/>
  <c r="QF123" i="4"/>
  <c r="QF30" i="4"/>
  <c r="QF185" i="4"/>
  <c r="QF135" i="4"/>
  <c r="QF138" i="4"/>
  <c r="QF178" i="4"/>
  <c r="QF73" i="4"/>
  <c r="QF167" i="4"/>
  <c r="QF120" i="4"/>
  <c r="QF60" i="4"/>
  <c r="QF42" i="4"/>
  <c r="QF28" i="4"/>
  <c r="QF168" i="4"/>
  <c r="QF132" i="4"/>
  <c r="QF158" i="4"/>
  <c r="FJ3" i="5"/>
  <c r="FK2" i="5"/>
  <c r="QD5" i="4" l="1"/>
  <c r="QH199" i="4"/>
  <c r="QH198" i="4"/>
  <c r="QH80" i="4"/>
  <c r="QH79" i="4"/>
  <c r="QH74" i="4"/>
  <c r="QH71" i="4"/>
  <c r="QH64" i="4"/>
  <c r="QH196" i="4"/>
  <c r="QH197" i="4"/>
  <c r="QH75" i="4"/>
  <c r="QH43" i="4"/>
  <c r="QH25" i="4"/>
  <c r="QH52" i="4"/>
  <c r="QH180" i="4"/>
  <c r="QH99" i="4"/>
  <c r="QH117" i="4"/>
  <c r="QH153" i="4"/>
  <c r="QH166" i="4"/>
  <c r="QH90" i="4"/>
  <c r="QH106" i="4"/>
  <c r="QH91" i="4"/>
  <c r="QH152" i="4"/>
  <c r="QH136" i="4"/>
  <c r="QH14" i="4"/>
  <c r="QH114" i="4"/>
  <c r="QH42" i="4"/>
  <c r="QH195" i="4"/>
  <c r="QH118" i="4"/>
  <c r="QH131" i="4"/>
  <c r="QH46" i="4"/>
  <c r="QJ3" i="4"/>
  <c r="QH77" i="4"/>
  <c r="QH30" i="4"/>
  <c r="QH63" i="4"/>
  <c r="QH85" i="4"/>
  <c r="QH53" i="4"/>
  <c r="QH2" i="4"/>
  <c r="QH130" i="4"/>
  <c r="QH26" i="4"/>
  <c r="QH45" i="4"/>
  <c r="QH184" i="4"/>
  <c r="QH176" i="4"/>
  <c r="QH98" i="4"/>
  <c r="QH194" i="4"/>
  <c r="QH142" i="4"/>
  <c r="QH162" i="4"/>
  <c r="QH182" i="4"/>
  <c r="QH134" i="4"/>
  <c r="QH83" i="4"/>
  <c r="QH144" i="4"/>
  <c r="QH88" i="4"/>
  <c r="QH175" i="4"/>
  <c r="QH68" i="4"/>
  <c r="QH35" i="4"/>
  <c r="QH165" i="4"/>
  <c r="QH191" i="4"/>
  <c r="QH40" i="4"/>
  <c r="QH124" i="4"/>
  <c r="QH105" i="4"/>
  <c r="QH33" i="4"/>
  <c r="QH122" i="4"/>
  <c r="QH108" i="4"/>
  <c r="QH107" i="4"/>
  <c r="QH169" i="4"/>
  <c r="QH61" i="4"/>
  <c r="QH172" i="4"/>
  <c r="QH146" i="4"/>
  <c r="QH97" i="4"/>
  <c r="QH154" i="4"/>
  <c r="QH126" i="4"/>
  <c r="QH132" i="4"/>
  <c r="QH156" i="4"/>
  <c r="QH123" i="4"/>
  <c r="QH81" i="4"/>
  <c r="QH116" i="4"/>
  <c r="QH72" i="4"/>
  <c r="QH158" i="4"/>
  <c r="QH57" i="4"/>
  <c r="QH32" i="4"/>
  <c r="QH148" i="4"/>
  <c r="QH115" i="4"/>
  <c r="QH58" i="4"/>
  <c r="QH59" i="4"/>
  <c r="QH103" i="4"/>
  <c r="QH147" i="4"/>
  <c r="QH13" i="4"/>
  <c r="QH120" i="4"/>
  <c r="QH69" i="4"/>
  <c r="QH160" i="4"/>
  <c r="QH140" i="4"/>
  <c r="QH96" i="4"/>
  <c r="QH151" i="4"/>
  <c r="QH84" i="4"/>
  <c r="QH86" i="4"/>
  <c r="QH177" i="4"/>
  <c r="QH89" i="4"/>
  <c r="QH60" i="4"/>
  <c r="QH110" i="4"/>
  <c r="QH67" i="4"/>
  <c r="QH138" i="4"/>
  <c r="QH55" i="4"/>
  <c r="QH24" i="4"/>
  <c r="QH29" i="4"/>
  <c r="QH78" i="4"/>
  <c r="QH121" i="4"/>
  <c r="QH95" i="4"/>
  <c r="QH139" i="4"/>
  <c r="QH129" i="4"/>
  <c r="QH145" i="4"/>
  <c r="QH163" i="4"/>
  <c r="QH66" i="4"/>
  <c r="QH50" i="4"/>
  <c r="QH8" i="4"/>
  <c r="QH56" i="4"/>
  <c r="QH127" i="4"/>
  <c r="QH37" i="4"/>
  <c r="QH17" i="4"/>
  <c r="QH73" i="4"/>
  <c r="QH185" i="4"/>
  <c r="QH174" i="4"/>
  <c r="QH133" i="4"/>
  <c r="QH48" i="4"/>
  <c r="QH21" i="4"/>
  <c r="QH173" i="4"/>
  <c r="QH167" i="4"/>
  <c r="QH181" i="4"/>
  <c r="QH112" i="4"/>
  <c r="QH179" i="4"/>
  <c r="QH87" i="4"/>
  <c r="QH22" i="4"/>
  <c r="QH38" i="4"/>
  <c r="QH36" i="4"/>
  <c r="QH41" i="4"/>
  <c r="QH76" i="4"/>
  <c r="QH65" i="4"/>
  <c r="QH39" i="4"/>
  <c r="QH62" i="4"/>
  <c r="QH161" i="4"/>
  <c r="QH104" i="4"/>
  <c r="QH164" i="4"/>
  <c r="QH135" i="4"/>
  <c r="QH109" i="4"/>
  <c r="QH128" i="4"/>
  <c r="QH192" i="4"/>
  <c r="QH10" i="4"/>
  <c r="QH18" i="4"/>
  <c r="QH47" i="4"/>
  <c r="QH9" i="4"/>
  <c r="QH149" i="4"/>
  <c r="QH157" i="4"/>
  <c r="QH92" i="4"/>
  <c r="QH119" i="4"/>
  <c r="QH141" i="4"/>
  <c r="QH51" i="4"/>
  <c r="QH28" i="4"/>
  <c r="QH11" i="4"/>
  <c r="QH23" i="4"/>
  <c r="QH27" i="4"/>
  <c r="QH19" i="4"/>
  <c r="QH150" i="4"/>
  <c r="QH34" i="4"/>
  <c r="QH137" i="4"/>
  <c r="QH102" i="4"/>
  <c r="QH193" i="4"/>
  <c r="QH111" i="4"/>
  <c r="QH155" i="4"/>
  <c r="QH20" i="4"/>
  <c r="QH190" i="4"/>
  <c r="QH16" i="4"/>
  <c r="QH7" i="4"/>
  <c r="QH12" i="4"/>
  <c r="QH49" i="4"/>
  <c r="QH70" i="4"/>
  <c r="QH125" i="4"/>
  <c r="QH101" i="4"/>
  <c r="QH143" i="4"/>
  <c r="QH189" i="4"/>
  <c r="QH187" i="4"/>
  <c r="QH6" i="4"/>
  <c r="QH183" i="4"/>
  <c r="QH186" i="4"/>
  <c r="QH188" i="4"/>
  <c r="QH94" i="4"/>
  <c r="QH15" i="4"/>
  <c r="QH54" i="4"/>
  <c r="QH44" i="4"/>
  <c r="QH113" i="4"/>
  <c r="QH100" i="4"/>
  <c r="QH168" i="4"/>
  <c r="QH170" i="4"/>
  <c r="QH93" i="4"/>
  <c r="QH159" i="4"/>
  <c r="QH178" i="4"/>
  <c r="QH31" i="4"/>
  <c r="QH171" i="4"/>
  <c r="QH82" i="4"/>
  <c r="QF5" i="4"/>
  <c r="FK3" i="5"/>
  <c r="FL2" i="5"/>
  <c r="QJ199" i="4" l="1"/>
  <c r="QJ198" i="4"/>
  <c r="QJ80" i="4"/>
  <c r="QJ79" i="4"/>
  <c r="QJ74" i="4"/>
  <c r="QJ71" i="4"/>
  <c r="QJ64" i="4"/>
  <c r="QJ196" i="4"/>
  <c r="QJ197" i="4"/>
  <c r="QH5" i="4"/>
  <c r="QJ75" i="4"/>
  <c r="QJ43" i="4"/>
  <c r="QJ25" i="4"/>
  <c r="QJ70" i="4"/>
  <c r="QJ186" i="4"/>
  <c r="QJ134" i="4"/>
  <c r="QJ178" i="4"/>
  <c r="QJ109" i="4"/>
  <c r="QJ135" i="4"/>
  <c r="QJ111" i="4"/>
  <c r="QJ7" i="4"/>
  <c r="QJ105" i="4"/>
  <c r="QJ91" i="4"/>
  <c r="QJ31" i="4"/>
  <c r="QJ18" i="4"/>
  <c r="QJ51" i="4"/>
  <c r="QJ146" i="4"/>
  <c r="QJ47" i="4"/>
  <c r="QJ27" i="4"/>
  <c r="QJ10" i="4"/>
  <c r="QJ26" i="4"/>
  <c r="QJ107" i="4"/>
  <c r="QJ45" i="4"/>
  <c r="QJ96" i="4"/>
  <c r="QJ133" i="4"/>
  <c r="QJ191" i="4"/>
  <c r="QJ39" i="4"/>
  <c r="QJ28" i="4"/>
  <c r="QJ23" i="4"/>
  <c r="QJ15" i="4"/>
  <c r="QJ69" i="4"/>
  <c r="QJ174" i="4"/>
  <c r="QJ128" i="4"/>
  <c r="QJ171" i="4"/>
  <c r="QJ97" i="4"/>
  <c r="QJ102" i="4"/>
  <c r="QJ130" i="4"/>
  <c r="QJ89" i="4"/>
  <c r="QJ83" i="4"/>
  <c r="QJ9" i="4"/>
  <c r="QJ190" i="4"/>
  <c r="QJ14" i="4"/>
  <c r="QJ68" i="4"/>
  <c r="QJ12" i="4"/>
  <c r="QJ57" i="4"/>
  <c r="QJ30" i="4"/>
  <c r="QJ82" i="4"/>
  <c r="QJ166" i="4"/>
  <c r="QJ132" i="4"/>
  <c r="QJ49" i="4"/>
  <c r="QJ189" i="4"/>
  <c r="QJ113" i="4"/>
  <c r="QJ164" i="4"/>
  <c r="QJ141" i="4"/>
  <c r="QJ147" i="4"/>
  <c r="QJ142" i="4"/>
  <c r="QJ123" i="4"/>
  <c r="QL3" i="4"/>
  <c r="QJ63" i="4"/>
  <c r="QJ162" i="4"/>
  <c r="QJ106" i="4"/>
  <c r="QJ168" i="4"/>
  <c r="QJ92" i="4"/>
  <c r="QJ93" i="4"/>
  <c r="QJ182" i="4"/>
  <c r="QJ88" i="4"/>
  <c r="QJ66" i="4"/>
  <c r="QJ60" i="4"/>
  <c r="QJ103" i="4"/>
  <c r="QJ169" i="4"/>
  <c r="QJ94" i="4"/>
  <c r="QJ72" i="4"/>
  <c r="QJ24" i="4"/>
  <c r="QJ81" i="4"/>
  <c r="QJ158" i="4"/>
  <c r="QJ165" i="4"/>
  <c r="QJ153" i="4"/>
  <c r="QJ159" i="4"/>
  <c r="QJ16" i="4"/>
  <c r="QJ115" i="4"/>
  <c r="QJ167" i="4"/>
  <c r="QJ145" i="4"/>
  <c r="QJ163" i="4"/>
  <c r="QJ53" i="4"/>
  <c r="QJ77" i="4"/>
  <c r="QJ150" i="4"/>
  <c r="QJ194" i="4"/>
  <c r="QJ144" i="4"/>
  <c r="QJ85" i="4"/>
  <c r="QJ87" i="4"/>
  <c r="QJ156" i="4"/>
  <c r="QJ67" i="4"/>
  <c r="QJ40" i="4"/>
  <c r="QJ50" i="4"/>
  <c r="QJ152" i="4"/>
  <c r="QJ136" i="4"/>
  <c r="QJ90" i="4"/>
  <c r="QJ42" i="4"/>
  <c r="QJ172" i="4"/>
  <c r="QJ54" i="4"/>
  <c r="QJ44" i="4"/>
  <c r="QJ138" i="4"/>
  <c r="QJ154" i="4"/>
  <c r="QJ131" i="4"/>
  <c r="QJ187" i="4"/>
  <c r="QJ183" i="4"/>
  <c r="QJ121" i="4"/>
  <c r="QJ48" i="4"/>
  <c r="QJ22" i="4"/>
  <c r="QJ38" i="4"/>
  <c r="QJ116" i="4"/>
  <c r="QJ122" i="4"/>
  <c r="QJ84" i="4"/>
  <c r="QJ35" i="4"/>
  <c r="QJ76" i="4"/>
  <c r="QJ62" i="4"/>
  <c r="QJ126" i="4"/>
  <c r="QJ139" i="4"/>
  <c r="QJ118" i="4"/>
  <c r="QJ170" i="4"/>
  <c r="QJ179" i="4"/>
  <c r="QJ117" i="4"/>
  <c r="QJ41" i="4"/>
  <c r="QJ110" i="4"/>
  <c r="QJ52" i="4"/>
  <c r="QJ114" i="4"/>
  <c r="QJ108" i="4"/>
  <c r="QJ175" i="4"/>
  <c r="QJ37" i="4"/>
  <c r="QJ6" i="4"/>
  <c r="QJ20" i="4"/>
  <c r="QJ8" i="4"/>
  <c r="QJ56" i="4"/>
  <c r="QJ65" i="4"/>
  <c r="QJ17" i="4"/>
  <c r="QJ195" i="4"/>
  <c r="QJ193" i="4"/>
  <c r="QJ98" i="4"/>
  <c r="QJ59" i="4"/>
  <c r="QJ32" i="4"/>
  <c r="QJ176" i="4"/>
  <c r="QJ13" i="4"/>
  <c r="QJ46" i="4"/>
  <c r="QJ192" i="4"/>
  <c r="QJ61" i="4"/>
  <c r="QJ185" i="4"/>
  <c r="QJ140" i="4"/>
  <c r="QJ86" i="4"/>
  <c r="QJ127" i="4"/>
  <c r="QJ55" i="4"/>
  <c r="QJ19" i="4"/>
  <c r="QJ177" i="4"/>
  <c r="QJ33" i="4"/>
  <c r="QJ180" i="4"/>
  <c r="QJ29" i="4"/>
  <c r="QJ73" i="4"/>
  <c r="QJ173" i="4"/>
  <c r="QJ184" i="4"/>
  <c r="QJ129" i="4"/>
  <c r="QJ124" i="4"/>
  <c r="QJ11" i="4"/>
  <c r="QJ137" i="4"/>
  <c r="QJ160" i="4"/>
  <c r="QJ95" i="4"/>
  <c r="QJ21" i="4"/>
  <c r="QJ148" i="4"/>
  <c r="QJ34" i="4"/>
  <c r="QJ161" i="4"/>
  <c r="QJ155" i="4"/>
  <c r="QJ181" i="4"/>
  <c r="QJ157" i="4"/>
  <c r="QJ143" i="4"/>
  <c r="QJ120" i="4"/>
  <c r="QJ125" i="4"/>
  <c r="QJ58" i="4"/>
  <c r="QJ99" i="4"/>
  <c r="QJ78" i="4"/>
  <c r="QJ149" i="4"/>
  <c r="QJ151" i="4"/>
  <c r="QJ188" i="4"/>
  <c r="QJ112" i="4"/>
  <c r="QJ119" i="4"/>
  <c r="QJ100" i="4"/>
  <c r="QJ104" i="4"/>
  <c r="QJ36" i="4"/>
  <c r="QJ2" i="4"/>
  <c r="QJ101" i="4"/>
  <c r="FL3" i="5"/>
  <c r="FM2" i="5"/>
  <c r="QL199" i="4" l="1"/>
  <c r="QL198" i="4"/>
  <c r="QL80" i="4"/>
  <c r="QL79" i="4"/>
  <c r="QL74" i="4"/>
  <c r="QL71" i="4"/>
  <c r="QL64" i="4"/>
  <c r="QL196" i="4"/>
  <c r="QL197" i="4"/>
  <c r="QJ5" i="4"/>
  <c r="QL147" i="4"/>
  <c r="QL75" i="4"/>
  <c r="QL43" i="4"/>
  <c r="QL25" i="4"/>
  <c r="QL160" i="4"/>
  <c r="QL185" i="4"/>
  <c r="QL17" i="4"/>
  <c r="QL42" i="4"/>
  <c r="QL150" i="4"/>
  <c r="QL128" i="4"/>
  <c r="QL41" i="4"/>
  <c r="QL170" i="4"/>
  <c r="QL12" i="4"/>
  <c r="QL156" i="4"/>
  <c r="QL181" i="4"/>
  <c r="QL11" i="4"/>
  <c r="QL18" i="4"/>
  <c r="QL129" i="4"/>
  <c r="QL26" i="4"/>
  <c r="QL179" i="4"/>
  <c r="QL37" i="4"/>
  <c r="QL39" i="4"/>
  <c r="QL135" i="4"/>
  <c r="QL144" i="4"/>
  <c r="QL133" i="4"/>
  <c r="QL131" i="4"/>
  <c r="QL9" i="4"/>
  <c r="QL190" i="4"/>
  <c r="QL195" i="4"/>
  <c r="QL6" i="4"/>
  <c r="QL30" i="4"/>
  <c r="QL23" i="4"/>
  <c r="QL137" i="4"/>
  <c r="QL130" i="4"/>
  <c r="QL91" i="4"/>
  <c r="QL132" i="4"/>
  <c r="QL94" i="4"/>
  <c r="QL165" i="4"/>
  <c r="QL111" i="4"/>
  <c r="QL138" i="4"/>
  <c r="QL56" i="4"/>
  <c r="QL24" i="4"/>
  <c r="QL84" i="4"/>
  <c r="QL148" i="4"/>
  <c r="QL191" i="4"/>
  <c r="QL102" i="4"/>
  <c r="QL95" i="4"/>
  <c r="QL33" i="4"/>
  <c r="QL22" i="4"/>
  <c r="QL65" i="4"/>
  <c r="QL29" i="4"/>
  <c r="QL187" i="4"/>
  <c r="QL97" i="4"/>
  <c r="QL88" i="4"/>
  <c r="QL31" i="4"/>
  <c r="QL20" i="4"/>
  <c r="QL154" i="4"/>
  <c r="QL178" i="4"/>
  <c r="QL59" i="4"/>
  <c r="QL166" i="4"/>
  <c r="QL194" i="4"/>
  <c r="QL38" i="4"/>
  <c r="QL175" i="4"/>
  <c r="QL162" i="4"/>
  <c r="QL55" i="4"/>
  <c r="QL82" i="4"/>
  <c r="QL145" i="4"/>
  <c r="QL155" i="4"/>
  <c r="QL139" i="4"/>
  <c r="QL141" i="4"/>
  <c r="QL177" i="4"/>
  <c r="QL176" i="4"/>
  <c r="QL174" i="4"/>
  <c r="QL186" i="4"/>
  <c r="QL164" i="4"/>
  <c r="QL149" i="4"/>
  <c r="QL21" i="4"/>
  <c r="QL2" i="4"/>
  <c r="QL32" i="4"/>
  <c r="QL93" i="4"/>
  <c r="QL161" i="4"/>
  <c r="QL109" i="4"/>
  <c r="QL168" i="4"/>
  <c r="QL112" i="4"/>
  <c r="QL116" i="4"/>
  <c r="QL10" i="4"/>
  <c r="QL78" i="4"/>
  <c r="QL110" i="4"/>
  <c r="QL103" i="4"/>
  <c r="QL54" i="4"/>
  <c r="QL13" i="4"/>
  <c r="QL142" i="4"/>
  <c r="QL16" i="4"/>
  <c r="QL47" i="4"/>
  <c r="QL81" i="4"/>
  <c r="QL89" i="4"/>
  <c r="QL143" i="4"/>
  <c r="QL151" i="4"/>
  <c r="QL184" i="4"/>
  <c r="QL90" i="4"/>
  <c r="QL123" i="4"/>
  <c r="QL70" i="4"/>
  <c r="QL189" i="4"/>
  <c r="QL52" i="4"/>
  <c r="QL36" i="4"/>
  <c r="QL49" i="4"/>
  <c r="QL108" i="4"/>
  <c r="QL77" i="4"/>
  <c r="QL15" i="4"/>
  <c r="QL60" i="4"/>
  <c r="QL92" i="4"/>
  <c r="QL107" i="4"/>
  <c r="QL158" i="4"/>
  <c r="QL180" i="4"/>
  <c r="QL163" i="4"/>
  <c r="QL117" i="4"/>
  <c r="QL118" i="4"/>
  <c r="QL63" i="4"/>
  <c r="QL48" i="4"/>
  <c r="QL19" i="4"/>
  <c r="QL115" i="4"/>
  <c r="QL99" i="4"/>
  <c r="QL27" i="4"/>
  <c r="QL182" i="4"/>
  <c r="QL67" i="4"/>
  <c r="QL134" i="4"/>
  <c r="QL104" i="4"/>
  <c r="QL159" i="4"/>
  <c r="QL100" i="4"/>
  <c r="QL127" i="4"/>
  <c r="QL61" i="4"/>
  <c r="QL58" i="4"/>
  <c r="QL146" i="4"/>
  <c r="QL106" i="4"/>
  <c r="QL96" i="4"/>
  <c r="QL152" i="4"/>
  <c r="QL57" i="4"/>
  <c r="QL113" i="4"/>
  <c r="QL120" i="4"/>
  <c r="QL98" i="4"/>
  <c r="QL69" i="4"/>
  <c r="QL153" i="4"/>
  <c r="QL193" i="4"/>
  <c r="QL122" i="4"/>
  <c r="QL50" i="4"/>
  <c r="QL136" i="4"/>
  <c r="QL14" i="4"/>
  <c r="QL188" i="4"/>
  <c r="QL101" i="4"/>
  <c r="QL73" i="4"/>
  <c r="QL140" i="4"/>
  <c r="QL105" i="4"/>
  <c r="QL72" i="4"/>
  <c r="QL173" i="4"/>
  <c r="QL183" i="4"/>
  <c r="QN3" i="4"/>
  <c r="QL167" i="4"/>
  <c r="QL125" i="4"/>
  <c r="QL172" i="4"/>
  <c r="QL34" i="4"/>
  <c r="QL124" i="4"/>
  <c r="QL51" i="4"/>
  <c r="QL46" i="4"/>
  <c r="QL119" i="4"/>
  <c r="QL192" i="4"/>
  <c r="QL53" i="4"/>
  <c r="QL126" i="4"/>
  <c r="QL87" i="4"/>
  <c r="QL83" i="4"/>
  <c r="QL66" i="4"/>
  <c r="QL8" i="4"/>
  <c r="QL171" i="4"/>
  <c r="QL44" i="4"/>
  <c r="QL28" i="4"/>
  <c r="QL76" i="4"/>
  <c r="QL86" i="4"/>
  <c r="QL68" i="4"/>
  <c r="QL45" i="4"/>
  <c r="QL40" i="4"/>
  <c r="QL35" i="4"/>
  <c r="QL157" i="4"/>
  <c r="QL85" i="4"/>
  <c r="QL169" i="4"/>
  <c r="QL114" i="4"/>
  <c r="QL7" i="4"/>
  <c r="QL62" i="4"/>
  <c r="QL121" i="4"/>
  <c r="FM3" i="5"/>
  <c r="FN2" i="5"/>
  <c r="QN199" i="4" l="1"/>
  <c r="QN198" i="4"/>
  <c r="QN80" i="4"/>
  <c r="QN79" i="4"/>
  <c r="QN74" i="4"/>
  <c r="QN71" i="4"/>
  <c r="QN64" i="4"/>
  <c r="QN197" i="4"/>
  <c r="QN196" i="4"/>
  <c r="QL5" i="4"/>
  <c r="QN52" i="4"/>
  <c r="QN43" i="4"/>
  <c r="QN75" i="4"/>
  <c r="QN25" i="4"/>
  <c r="QN61" i="4"/>
  <c r="QN176" i="4"/>
  <c r="QN97" i="4"/>
  <c r="QN57" i="4"/>
  <c r="QN177" i="4"/>
  <c r="QN37" i="4"/>
  <c r="QN19" i="4"/>
  <c r="QN33" i="4"/>
  <c r="QN85" i="4"/>
  <c r="QN12" i="4"/>
  <c r="QN109" i="4"/>
  <c r="QN41" i="4"/>
  <c r="QN55" i="4"/>
  <c r="QN183" i="4"/>
  <c r="QN69" i="4"/>
  <c r="QN172" i="4"/>
  <c r="QN96" i="4"/>
  <c r="QN56" i="4"/>
  <c r="QN170" i="4"/>
  <c r="QN30" i="4"/>
  <c r="QN14" i="4"/>
  <c r="QN115" i="4"/>
  <c r="QN111" i="4"/>
  <c r="QN35" i="4"/>
  <c r="QN108" i="4"/>
  <c r="QN191" i="4"/>
  <c r="QN153" i="4"/>
  <c r="QN44" i="4"/>
  <c r="QN168" i="4"/>
  <c r="QN95" i="4"/>
  <c r="QN126" i="4"/>
  <c r="QN163" i="4"/>
  <c r="QN23" i="4"/>
  <c r="QN134" i="4"/>
  <c r="QN13" i="4"/>
  <c r="QN151" i="4"/>
  <c r="QN139" i="4"/>
  <c r="QN21" i="4"/>
  <c r="QN63" i="4"/>
  <c r="QN113" i="4"/>
  <c r="QN87" i="4"/>
  <c r="QN167" i="4"/>
  <c r="QN169" i="4"/>
  <c r="QN24" i="4"/>
  <c r="QN2" i="4"/>
  <c r="QN112" i="4"/>
  <c r="QN86" i="4"/>
  <c r="QN158" i="4"/>
  <c r="QN162" i="4"/>
  <c r="QN18" i="4"/>
  <c r="QN173" i="4"/>
  <c r="QN128" i="4"/>
  <c r="QN110" i="4"/>
  <c r="QN84" i="4"/>
  <c r="QN149" i="4"/>
  <c r="QN51" i="4"/>
  <c r="QN6" i="4"/>
  <c r="QN32" i="4"/>
  <c r="QN83" i="4"/>
  <c r="QN42" i="4"/>
  <c r="QN15" i="4"/>
  <c r="QN82" i="4"/>
  <c r="QN193" i="4"/>
  <c r="QN36" i="4"/>
  <c r="QN117" i="4"/>
  <c r="QN150" i="4"/>
  <c r="QN53" i="4"/>
  <c r="QN188" i="4"/>
  <c r="QN100" i="4"/>
  <c r="QN60" i="4"/>
  <c r="QN118" i="4"/>
  <c r="QN48" i="4"/>
  <c r="QN54" i="4"/>
  <c r="QN184" i="4"/>
  <c r="QN99" i="4"/>
  <c r="QN59" i="4"/>
  <c r="QN187" i="4"/>
  <c r="QN39" i="4"/>
  <c r="QN62" i="4"/>
  <c r="QN180" i="4"/>
  <c r="QN98" i="4"/>
  <c r="QN58" i="4"/>
  <c r="QN46" i="4"/>
  <c r="QN131" i="4"/>
  <c r="QN148" i="4"/>
  <c r="QN144" i="4"/>
  <c r="QN141" i="4"/>
  <c r="QN49" i="4"/>
  <c r="QN166" i="4"/>
  <c r="QN70" i="4"/>
  <c r="QN107" i="4"/>
  <c r="QN81" i="4"/>
  <c r="QN190" i="4"/>
  <c r="QN157" i="4"/>
  <c r="QN8" i="4"/>
  <c r="QN161" i="4"/>
  <c r="QN140" i="4"/>
  <c r="QN106" i="4"/>
  <c r="QN103" i="4"/>
  <c r="QN40" i="4"/>
  <c r="QN10" i="4"/>
  <c r="QN135" i="4"/>
  <c r="QN174" i="4"/>
  <c r="QN171" i="4"/>
  <c r="QN20" i="4"/>
  <c r="QN26" i="4"/>
  <c r="QN164" i="4"/>
  <c r="QN93" i="4"/>
  <c r="QN7" i="4"/>
  <c r="QN34" i="4"/>
  <c r="QN31" i="4"/>
  <c r="QN91" i="4"/>
  <c r="QN189" i="4"/>
  <c r="QN156" i="4"/>
  <c r="QN165" i="4"/>
  <c r="QN122" i="4"/>
  <c r="QN27" i="4"/>
  <c r="QN45" i="4"/>
  <c r="QN88" i="4"/>
  <c r="QN120" i="4"/>
  <c r="QN9" i="4"/>
  <c r="QN129" i="4"/>
  <c r="QN195" i="4"/>
  <c r="QN105" i="4"/>
  <c r="QN119" i="4"/>
  <c r="QN145" i="4"/>
  <c r="QN22" i="4"/>
  <c r="QN130" i="4"/>
  <c r="QN116" i="4"/>
  <c r="QN186" i="4"/>
  <c r="QN67" i="4"/>
  <c r="QN179" i="4"/>
  <c r="QN76" i="4"/>
  <c r="QN127" i="4"/>
  <c r="QN50" i="4"/>
  <c r="QN124" i="4"/>
  <c r="QN125" i="4"/>
  <c r="QN146" i="4"/>
  <c r="QN155" i="4"/>
  <c r="QN178" i="4"/>
  <c r="QN159" i="4"/>
  <c r="QN152" i="4"/>
  <c r="QN65" i="4"/>
  <c r="QN175" i="4"/>
  <c r="QN136" i="4"/>
  <c r="QN73" i="4"/>
  <c r="QN147" i="4"/>
  <c r="QN16" i="4"/>
  <c r="QN121" i="4"/>
  <c r="QN11" i="4"/>
  <c r="QN123" i="4"/>
  <c r="QN101" i="4"/>
  <c r="QN143" i="4"/>
  <c r="QN154" i="4"/>
  <c r="QN17" i="4"/>
  <c r="QN28" i="4"/>
  <c r="QN192" i="4"/>
  <c r="QN68" i="4"/>
  <c r="QN185" i="4"/>
  <c r="QN133" i="4"/>
  <c r="QN182" i="4"/>
  <c r="QN47" i="4"/>
  <c r="QN194" i="4"/>
  <c r="QN89" i="4"/>
  <c r="QN181" i="4"/>
  <c r="QN104" i="4"/>
  <c r="QN72" i="4"/>
  <c r="QN132" i="4"/>
  <c r="QN137" i="4"/>
  <c r="QN66" i="4"/>
  <c r="QN92" i="4"/>
  <c r="QN114" i="4"/>
  <c r="QN90" i="4"/>
  <c r="QP3" i="4"/>
  <c r="QN102" i="4"/>
  <c r="QN78" i="4"/>
  <c r="QN142" i="4"/>
  <c r="QN77" i="4"/>
  <c r="QN38" i="4"/>
  <c r="QN29" i="4"/>
  <c r="QN160" i="4"/>
  <c r="QN94" i="4"/>
  <c r="QN138" i="4"/>
  <c r="FN3" i="5"/>
  <c r="FO2" i="5"/>
  <c r="QP199" i="4" l="1"/>
  <c r="QP198" i="4"/>
  <c r="QP80" i="4"/>
  <c r="QP79" i="4"/>
  <c r="QP74" i="4"/>
  <c r="QP71" i="4"/>
  <c r="QP64" i="4"/>
  <c r="QP197" i="4"/>
  <c r="QP196" i="4"/>
  <c r="QN5" i="4"/>
  <c r="QP52" i="4"/>
  <c r="QP25" i="4"/>
  <c r="QP75" i="4"/>
  <c r="QP43" i="4"/>
  <c r="QP190" i="4"/>
  <c r="QP49" i="4"/>
  <c r="QP38" i="4"/>
  <c r="QP10" i="4"/>
  <c r="QP189" i="4"/>
  <c r="QP192" i="4"/>
  <c r="QP153" i="4"/>
  <c r="QP137" i="4"/>
  <c r="QP161" i="4"/>
  <c r="QP146" i="4"/>
  <c r="QP101" i="4"/>
  <c r="QP22" i="4"/>
  <c r="QP136" i="4"/>
  <c r="QP82" i="4"/>
  <c r="QP48" i="4"/>
  <c r="QP168" i="4"/>
  <c r="QP159" i="4"/>
  <c r="QP47" i="4"/>
  <c r="QP20" i="4"/>
  <c r="QP54" i="4"/>
  <c r="QP173" i="4"/>
  <c r="QP16" i="4"/>
  <c r="QP166" i="4"/>
  <c r="QP39" i="4"/>
  <c r="QP26" i="4"/>
  <c r="QP21" i="4"/>
  <c r="QP195" i="4"/>
  <c r="QP51" i="4"/>
  <c r="QP163" i="4"/>
  <c r="QP42" i="4"/>
  <c r="QP57" i="4"/>
  <c r="QP50" i="4"/>
  <c r="QP90" i="4"/>
  <c r="QP96" i="4"/>
  <c r="QP2" i="4"/>
  <c r="QP65" i="4"/>
  <c r="QP176" i="4"/>
  <c r="QP68" i="4"/>
  <c r="QP30" i="4"/>
  <c r="QP37" i="4"/>
  <c r="QP7" i="4"/>
  <c r="QP185" i="4"/>
  <c r="QP148" i="4"/>
  <c r="QP122" i="4"/>
  <c r="QP186" i="4"/>
  <c r="QP188" i="4"/>
  <c r="QP99" i="4"/>
  <c r="QP154" i="4"/>
  <c r="QP44" i="4"/>
  <c r="QP174" i="4"/>
  <c r="QP108" i="4"/>
  <c r="QP95" i="4"/>
  <c r="QP191" i="4"/>
  <c r="QP182" i="4"/>
  <c r="QP29" i="4"/>
  <c r="QP40" i="4"/>
  <c r="QP121" i="4"/>
  <c r="QP127" i="4"/>
  <c r="QP106" i="4"/>
  <c r="QP11" i="4"/>
  <c r="QP9" i="4"/>
  <c r="QP124" i="4"/>
  <c r="QP181" i="4"/>
  <c r="QP138" i="4"/>
  <c r="QP53" i="4"/>
  <c r="QP35" i="4"/>
  <c r="QP62" i="4"/>
  <c r="QP132" i="4"/>
  <c r="QP45" i="4"/>
  <c r="QP60" i="4"/>
  <c r="QP98" i="4"/>
  <c r="QP67" i="4"/>
  <c r="QP139" i="4"/>
  <c r="QP140" i="4"/>
  <c r="QP66" i="4"/>
  <c r="QP141" i="4"/>
  <c r="QP85" i="4"/>
  <c r="QP135" i="4"/>
  <c r="QP18" i="4"/>
  <c r="QP14" i="4"/>
  <c r="QP151" i="4"/>
  <c r="QP147" i="4"/>
  <c r="QP131" i="4"/>
  <c r="QP167" i="4"/>
  <c r="QP91" i="4"/>
  <c r="QP17" i="4"/>
  <c r="QP84" i="4"/>
  <c r="QP33" i="4"/>
  <c r="QP81" i="4"/>
  <c r="QP169" i="4"/>
  <c r="QP158" i="4"/>
  <c r="QP92" i="4"/>
  <c r="QP156" i="4"/>
  <c r="QP126" i="4"/>
  <c r="QP41" i="4"/>
  <c r="QP111" i="4"/>
  <c r="QP107" i="4"/>
  <c r="QP116" i="4"/>
  <c r="QP113" i="4"/>
  <c r="QP88" i="4"/>
  <c r="QP87" i="4"/>
  <c r="QP76" i="4"/>
  <c r="QP179" i="4"/>
  <c r="QP178" i="4"/>
  <c r="QP143" i="4"/>
  <c r="QP114" i="4"/>
  <c r="QP36" i="4"/>
  <c r="QP86" i="4"/>
  <c r="QP105" i="4"/>
  <c r="QP6" i="4"/>
  <c r="QP184" i="4"/>
  <c r="QP24" i="4"/>
  <c r="QP27" i="4"/>
  <c r="QP117" i="4"/>
  <c r="QP89" i="4"/>
  <c r="QP34" i="4"/>
  <c r="QP187" i="4"/>
  <c r="QP129" i="4"/>
  <c r="QP69" i="4"/>
  <c r="QP109" i="4"/>
  <c r="QP194" i="4"/>
  <c r="QP171" i="4"/>
  <c r="QP180" i="4"/>
  <c r="QP145" i="4"/>
  <c r="QP120" i="4"/>
  <c r="QP19" i="4"/>
  <c r="QP56" i="4"/>
  <c r="QP162" i="4"/>
  <c r="QP128" i="4"/>
  <c r="QP78" i="4"/>
  <c r="QP110" i="4"/>
  <c r="QP102" i="4"/>
  <c r="QP93" i="4"/>
  <c r="QP63" i="4"/>
  <c r="QP183" i="4"/>
  <c r="QP61" i="4"/>
  <c r="QP172" i="4"/>
  <c r="QP119" i="4"/>
  <c r="QP150" i="4"/>
  <c r="QP155" i="4"/>
  <c r="QP177" i="4"/>
  <c r="QP152" i="4"/>
  <c r="QP123" i="4"/>
  <c r="QP55" i="4"/>
  <c r="QP15" i="4"/>
  <c r="QP28" i="4"/>
  <c r="QP118" i="4"/>
  <c r="QP73" i="4"/>
  <c r="QP23" i="4"/>
  <c r="QP70" i="4"/>
  <c r="QP31" i="4"/>
  <c r="QP170" i="4"/>
  <c r="QP142" i="4"/>
  <c r="QP103" i="4"/>
  <c r="QP13" i="4"/>
  <c r="QP100" i="4"/>
  <c r="QP112" i="4"/>
  <c r="QP125" i="4"/>
  <c r="QP164" i="4"/>
  <c r="QP149" i="4"/>
  <c r="QP77" i="4"/>
  <c r="QP134" i="4"/>
  <c r="QP94" i="4"/>
  <c r="QP97" i="4"/>
  <c r="QP32" i="4"/>
  <c r="QP144" i="4"/>
  <c r="QP83" i="4"/>
  <c r="QP104" i="4"/>
  <c r="QR3" i="4"/>
  <c r="QP175" i="4"/>
  <c r="QP12" i="4"/>
  <c r="QP130" i="4"/>
  <c r="QP157" i="4"/>
  <c r="QP160" i="4"/>
  <c r="QP46" i="4"/>
  <c r="QP115" i="4"/>
  <c r="QP59" i="4"/>
  <c r="QP193" i="4"/>
  <c r="QP72" i="4"/>
  <c r="QP58" i="4"/>
  <c r="QP8" i="4"/>
  <c r="QP133" i="4"/>
  <c r="QP165" i="4"/>
  <c r="FO3" i="5"/>
  <c r="FP2" i="5"/>
  <c r="QR199" i="4" l="1"/>
  <c r="QR198" i="4"/>
  <c r="QR80" i="4"/>
  <c r="QR79" i="4"/>
  <c r="QR74" i="4"/>
  <c r="QR71" i="4"/>
  <c r="QR64" i="4"/>
  <c r="QR197" i="4"/>
  <c r="QR196" i="4"/>
  <c r="QR69" i="4"/>
  <c r="QR25" i="4"/>
  <c r="QR75" i="4"/>
  <c r="QR43" i="4"/>
  <c r="QR34" i="4"/>
  <c r="QR177" i="4"/>
  <c r="QR138" i="4"/>
  <c r="QR68" i="4"/>
  <c r="QR172" i="4"/>
  <c r="QR9" i="4"/>
  <c r="QR126" i="4"/>
  <c r="QR98" i="4"/>
  <c r="QR44" i="4"/>
  <c r="QR173" i="4"/>
  <c r="QR89" i="4"/>
  <c r="QR82" i="4"/>
  <c r="QR133" i="4"/>
  <c r="QR111" i="4"/>
  <c r="QR54" i="4"/>
  <c r="QR169" i="4"/>
  <c r="QR86" i="4"/>
  <c r="QR50" i="4"/>
  <c r="QR72" i="4"/>
  <c r="QR194" i="4"/>
  <c r="QR180" i="4"/>
  <c r="QR167" i="4"/>
  <c r="QR96" i="4"/>
  <c r="QR20" i="4"/>
  <c r="QR176" i="4"/>
  <c r="QR136" i="4"/>
  <c r="QR93" i="4"/>
  <c r="QR12" i="4"/>
  <c r="QR48" i="4"/>
  <c r="QR112" i="4"/>
  <c r="QR84" i="4"/>
  <c r="QR14" i="4"/>
  <c r="QR124" i="4"/>
  <c r="QR134" i="4"/>
  <c r="QR28" i="4"/>
  <c r="QR110" i="4"/>
  <c r="QR121" i="4"/>
  <c r="QR117" i="4"/>
  <c r="QR6" i="4"/>
  <c r="QR100" i="4"/>
  <c r="QR143" i="4"/>
  <c r="QR94" i="4"/>
  <c r="QR99" i="4"/>
  <c r="QR36" i="4"/>
  <c r="QR95" i="4"/>
  <c r="QR158" i="4"/>
  <c r="QR137" i="4"/>
  <c r="QR120" i="4"/>
  <c r="QR27" i="4"/>
  <c r="QR29" i="4"/>
  <c r="QR155" i="4"/>
  <c r="QR188" i="4"/>
  <c r="QR2" i="4"/>
  <c r="QR76" i="4"/>
  <c r="QR32" i="4"/>
  <c r="QR162" i="4"/>
  <c r="QR85" i="4"/>
  <c r="QR156" i="4"/>
  <c r="QR123" i="4"/>
  <c r="QR130" i="4"/>
  <c r="QR21" i="4"/>
  <c r="QR116" i="4"/>
  <c r="QR192" i="4"/>
  <c r="QR7" i="4"/>
  <c r="QR13" i="4"/>
  <c r="QR128" i="4"/>
  <c r="QR91" i="4"/>
  <c r="QR61" i="4"/>
  <c r="QR150" i="4"/>
  <c r="QR183" i="4"/>
  <c r="QR38" i="4"/>
  <c r="QR58" i="4"/>
  <c r="QR23" i="4"/>
  <c r="QR175" i="4"/>
  <c r="QR109" i="4"/>
  <c r="QR185" i="4"/>
  <c r="QR102" i="4"/>
  <c r="QR67" i="4"/>
  <c r="QR125" i="4"/>
  <c r="QR78" i="4"/>
  <c r="QR135" i="4"/>
  <c r="QR24" i="4"/>
  <c r="QR18" i="4"/>
  <c r="QR181" i="4"/>
  <c r="QR195" i="4"/>
  <c r="QR11" i="4"/>
  <c r="QR127" i="4"/>
  <c r="QR92" i="4"/>
  <c r="QR39" i="4"/>
  <c r="QR10" i="4"/>
  <c r="QR73" i="4"/>
  <c r="QR144" i="4"/>
  <c r="QR63" i="4"/>
  <c r="QR60" i="4"/>
  <c r="QR131" i="4"/>
  <c r="QR165" i="4"/>
  <c r="QR145" i="4"/>
  <c r="QR30" i="4"/>
  <c r="QR153" i="4"/>
  <c r="QR113" i="4"/>
  <c r="QR141" i="4"/>
  <c r="QR170" i="4"/>
  <c r="QR107" i="4"/>
  <c r="QR187" i="4"/>
  <c r="QR47" i="4"/>
  <c r="QR59" i="4"/>
  <c r="QR182" i="4"/>
  <c r="QR66" i="4"/>
  <c r="QT3" i="4"/>
  <c r="QR90" i="4"/>
  <c r="QR70" i="4"/>
  <c r="QR103" i="4"/>
  <c r="QR16" i="4"/>
  <c r="QR160" i="4"/>
  <c r="QR157" i="4"/>
  <c r="QR55" i="4"/>
  <c r="QR174" i="4"/>
  <c r="QR42" i="4"/>
  <c r="QR159" i="4"/>
  <c r="QR105" i="4"/>
  <c r="QR179" i="4"/>
  <c r="QR148" i="4"/>
  <c r="QR40" i="4"/>
  <c r="QR57" i="4"/>
  <c r="QR119" i="4"/>
  <c r="QR77" i="4"/>
  <c r="QR139" i="4"/>
  <c r="QR118" i="4"/>
  <c r="QR101" i="4"/>
  <c r="QR35" i="4"/>
  <c r="QR17" i="4"/>
  <c r="QR152" i="4"/>
  <c r="QR149" i="4"/>
  <c r="QR129" i="4"/>
  <c r="QR88" i="4"/>
  <c r="QR8" i="4"/>
  <c r="QR186" i="4"/>
  <c r="QR62" i="4"/>
  <c r="QR108" i="4"/>
  <c r="QR191" i="4"/>
  <c r="QR184" i="4"/>
  <c r="QR190" i="4"/>
  <c r="QR163" i="4"/>
  <c r="QR53" i="4"/>
  <c r="QR115" i="4"/>
  <c r="QR41" i="4"/>
  <c r="QR56" i="4"/>
  <c r="QR114" i="4"/>
  <c r="QR146" i="4"/>
  <c r="QR33" i="4"/>
  <c r="QR164" i="4"/>
  <c r="QR161" i="4"/>
  <c r="QR83" i="4"/>
  <c r="QR193" i="4"/>
  <c r="QR106" i="4"/>
  <c r="QR132" i="4"/>
  <c r="QR49" i="4"/>
  <c r="QR166" i="4"/>
  <c r="QR97" i="4"/>
  <c r="QR81" i="4"/>
  <c r="QR87" i="4"/>
  <c r="QR46" i="4"/>
  <c r="QR147" i="4"/>
  <c r="QR140" i="4"/>
  <c r="QR19" i="4"/>
  <c r="QR65" i="4"/>
  <c r="QR122" i="4"/>
  <c r="QR15" i="4"/>
  <c r="QR154" i="4"/>
  <c r="QR45" i="4"/>
  <c r="QR22" i="4"/>
  <c r="QR104" i="4"/>
  <c r="QR31" i="4"/>
  <c r="QR151" i="4"/>
  <c r="QR178" i="4"/>
  <c r="QR168" i="4"/>
  <c r="QR142" i="4"/>
  <c r="QR189" i="4"/>
  <c r="QR26" i="4"/>
  <c r="QR52" i="4"/>
  <c r="QR37" i="4"/>
  <c r="QR51" i="4"/>
  <c r="QR171" i="4"/>
  <c r="QP5" i="4"/>
  <c r="FP3" i="5"/>
  <c r="FQ2" i="5"/>
  <c r="QT199" i="4" l="1"/>
  <c r="QT198" i="4"/>
  <c r="QT80" i="4"/>
  <c r="QT79" i="4"/>
  <c r="QT74" i="4"/>
  <c r="QT71" i="4"/>
  <c r="QT64" i="4"/>
  <c r="QT197" i="4"/>
  <c r="QT196" i="4"/>
  <c r="QR5" i="4"/>
  <c r="QT45" i="4"/>
  <c r="QT43" i="4"/>
  <c r="QT25" i="4"/>
  <c r="QT75" i="4"/>
  <c r="QT44" i="4"/>
  <c r="QT145" i="4"/>
  <c r="QT147" i="4"/>
  <c r="QT15" i="4"/>
  <c r="QT111" i="4"/>
  <c r="QT39" i="4"/>
  <c r="QT6" i="4"/>
  <c r="QT182" i="4"/>
  <c r="QT194" i="4"/>
  <c r="QT95" i="4"/>
  <c r="QT139" i="4"/>
  <c r="QT54" i="4"/>
  <c r="QT81" i="4"/>
  <c r="QT141" i="4"/>
  <c r="QT187" i="4"/>
  <c r="QT98" i="4"/>
  <c r="QT83" i="4"/>
  <c r="QT41" i="4"/>
  <c r="QT77" i="4"/>
  <c r="QT140" i="4"/>
  <c r="QT124" i="4"/>
  <c r="QT14" i="4"/>
  <c r="QT107" i="4"/>
  <c r="QT38" i="4"/>
  <c r="QT86" i="4"/>
  <c r="QT178" i="4"/>
  <c r="QT188" i="4"/>
  <c r="QT85" i="4"/>
  <c r="QT158" i="4"/>
  <c r="QT117" i="4"/>
  <c r="QT175" i="4"/>
  <c r="QT144" i="4"/>
  <c r="QT119" i="4"/>
  <c r="QT23" i="4"/>
  <c r="QT50" i="4"/>
  <c r="QT19" i="4"/>
  <c r="QT63" i="4"/>
  <c r="QT68" i="4"/>
  <c r="QT69" i="4"/>
  <c r="QT128" i="4"/>
  <c r="QT121" i="4"/>
  <c r="QT12" i="4"/>
  <c r="QT103" i="4"/>
  <c r="QT37" i="4"/>
  <c r="QT60" i="4"/>
  <c r="QT171" i="4"/>
  <c r="QT174" i="4"/>
  <c r="QT57" i="4"/>
  <c r="QT142" i="4"/>
  <c r="QT72" i="4"/>
  <c r="QT166" i="4"/>
  <c r="QT21" i="4"/>
  <c r="QT46" i="4"/>
  <c r="QT192" i="4"/>
  <c r="QT112" i="4"/>
  <c r="QT116" i="4"/>
  <c r="QT118" i="4"/>
  <c r="QT7" i="4"/>
  <c r="QT99" i="4"/>
  <c r="QT36" i="4"/>
  <c r="QT120" i="4"/>
  <c r="QT164" i="4"/>
  <c r="QT162" i="4"/>
  <c r="QT180" i="4"/>
  <c r="QT108" i="4"/>
  <c r="QT53" i="4"/>
  <c r="QT193" i="4"/>
  <c r="QT129" i="4"/>
  <c r="QT92" i="4"/>
  <c r="QT2" i="4"/>
  <c r="QT93" i="4"/>
  <c r="QT35" i="4"/>
  <c r="QT100" i="4"/>
  <c r="QT67" i="4"/>
  <c r="QT151" i="4"/>
  <c r="QT167" i="4"/>
  <c r="QT94" i="4"/>
  <c r="QT189" i="4"/>
  <c r="QT76" i="4"/>
  <c r="QT33" i="4"/>
  <c r="QT184" i="4"/>
  <c r="QT73" i="4"/>
  <c r="QT185" i="4"/>
  <c r="QT191" i="4"/>
  <c r="QT24" i="4"/>
  <c r="QT168" i="4"/>
  <c r="QT55" i="4"/>
  <c r="QT28" i="4"/>
  <c r="QT66" i="4"/>
  <c r="QT104" i="4"/>
  <c r="QT115" i="4"/>
  <c r="QT87" i="4"/>
  <c r="QT135" i="4"/>
  <c r="QT52" i="4"/>
  <c r="QT181" i="4"/>
  <c r="QT22" i="4"/>
  <c r="QT51" i="4"/>
  <c r="QT105" i="4"/>
  <c r="QT91" i="4"/>
  <c r="QT133" i="4"/>
  <c r="QT160" i="4"/>
  <c r="QT113" i="4"/>
  <c r="QT61" i="4"/>
  <c r="QT177" i="4"/>
  <c r="QT183" i="4"/>
  <c r="QT159" i="4"/>
  <c r="QT20" i="4"/>
  <c r="QT88" i="4"/>
  <c r="QT123" i="4"/>
  <c r="QT155" i="4"/>
  <c r="QT26" i="4"/>
  <c r="QT70" i="4"/>
  <c r="QT173" i="4"/>
  <c r="QT163" i="4"/>
  <c r="QT152" i="4"/>
  <c r="QT17" i="4"/>
  <c r="QT125" i="4"/>
  <c r="QT110" i="4"/>
  <c r="QT82" i="4"/>
  <c r="QT29" i="4"/>
  <c r="QT169" i="4"/>
  <c r="QT156" i="4"/>
  <c r="QT18" i="4"/>
  <c r="QT150" i="4"/>
  <c r="QT42" i="4"/>
  <c r="QT13" i="4"/>
  <c r="QT56" i="4"/>
  <c r="QT90" i="4"/>
  <c r="QT78" i="4"/>
  <c r="QT161" i="4"/>
  <c r="QT154" i="4"/>
  <c r="QT16" i="4"/>
  <c r="QT143" i="4"/>
  <c r="QT9" i="4"/>
  <c r="QT127" i="4"/>
  <c r="QT136" i="4"/>
  <c r="QT47" i="4"/>
  <c r="QT109" i="4"/>
  <c r="QT153" i="4"/>
  <c r="QT130" i="4"/>
  <c r="QT48" i="4"/>
  <c r="QT138" i="4"/>
  <c r="QT131" i="4"/>
  <c r="QT106" i="4"/>
  <c r="QT126" i="4"/>
  <c r="QT102" i="4"/>
  <c r="QT179" i="4"/>
  <c r="QT40" i="4"/>
  <c r="QT172" i="4"/>
  <c r="QT8" i="4"/>
  <c r="QT101" i="4"/>
  <c r="QT62" i="4"/>
  <c r="QT96" i="4"/>
  <c r="QT30" i="4"/>
  <c r="QT27" i="4"/>
  <c r="QT58" i="4"/>
  <c r="QT176" i="4"/>
  <c r="QT170" i="4"/>
  <c r="QT190" i="4"/>
  <c r="QT32" i="4"/>
  <c r="QT149" i="4"/>
  <c r="QT146" i="4"/>
  <c r="QT49" i="4"/>
  <c r="QT148" i="4"/>
  <c r="QT114" i="4"/>
  <c r="QT31" i="4"/>
  <c r="QT137" i="4"/>
  <c r="QT84" i="4"/>
  <c r="QT34" i="4"/>
  <c r="QT11" i="4"/>
  <c r="QT59" i="4"/>
  <c r="QT134" i="4"/>
  <c r="QV3" i="4"/>
  <c r="QT97" i="4"/>
  <c r="QT10" i="4"/>
  <c r="QT195" i="4"/>
  <c r="QT89" i="4"/>
  <c r="QT122" i="4"/>
  <c r="QT132" i="4"/>
  <c r="QT157" i="4"/>
  <c r="QT186" i="4"/>
  <c r="QT165" i="4"/>
  <c r="QT65" i="4"/>
  <c r="FQ3" i="5"/>
  <c r="FR2" i="5"/>
  <c r="QV199" i="4" l="1"/>
  <c r="QV198" i="4"/>
  <c r="QV80" i="4"/>
  <c r="QV79" i="4"/>
  <c r="QV74" i="4"/>
  <c r="QV71" i="4"/>
  <c r="QV64" i="4"/>
  <c r="QV197" i="4"/>
  <c r="QV196" i="4"/>
  <c r="QV78" i="4"/>
  <c r="QV75" i="4"/>
  <c r="QV25" i="4"/>
  <c r="QV43" i="4"/>
  <c r="QV139" i="4"/>
  <c r="QV99" i="4"/>
  <c r="QV22" i="4"/>
  <c r="QV151" i="4"/>
  <c r="QV90" i="4"/>
  <c r="QV135" i="4"/>
  <c r="QV10" i="4"/>
  <c r="QV185" i="4"/>
  <c r="QV168" i="4"/>
  <c r="QV174" i="4"/>
  <c r="QV178" i="4"/>
  <c r="QV44" i="4"/>
  <c r="QV195" i="4"/>
  <c r="QV127" i="4"/>
  <c r="QV93" i="4"/>
  <c r="QV21" i="4"/>
  <c r="QV65" i="4"/>
  <c r="QV60" i="4"/>
  <c r="QV173" i="4"/>
  <c r="QV124" i="4"/>
  <c r="QV83" i="4"/>
  <c r="QV182" i="4"/>
  <c r="QV98" i="4"/>
  <c r="QV24" i="4"/>
  <c r="QV150" i="4"/>
  <c r="QV193" i="4"/>
  <c r="QV81" i="4"/>
  <c r="QV20" i="4"/>
  <c r="QV57" i="4"/>
  <c r="QV125" i="4"/>
  <c r="QV170" i="4"/>
  <c r="QV121" i="4"/>
  <c r="QV8" i="4"/>
  <c r="QV166" i="4"/>
  <c r="QV36" i="4"/>
  <c r="QV191" i="4"/>
  <c r="QV55" i="4"/>
  <c r="QV12" i="4"/>
  <c r="QV155" i="4"/>
  <c r="QV162" i="4"/>
  <c r="QV122" i="4"/>
  <c r="QV189" i="4"/>
  <c r="QV51" i="4"/>
  <c r="QV11" i="4"/>
  <c r="QV136" i="4"/>
  <c r="QV188" i="4"/>
  <c r="QV106" i="4"/>
  <c r="QV52" i="4"/>
  <c r="QV187" i="4"/>
  <c r="QV40" i="4"/>
  <c r="QV169" i="4"/>
  <c r="QV53" i="4"/>
  <c r="QV39" i="4"/>
  <c r="QV9" i="4"/>
  <c r="QV190" i="4"/>
  <c r="QV88" i="4"/>
  <c r="QV61" i="4"/>
  <c r="QV38" i="4"/>
  <c r="QV186" i="4"/>
  <c r="QV184" i="4"/>
  <c r="QV45" i="4"/>
  <c r="QV37" i="4"/>
  <c r="QV146" i="4"/>
  <c r="QX3" i="4"/>
  <c r="QV54" i="4"/>
  <c r="QV159" i="4"/>
  <c r="QV167" i="4"/>
  <c r="QV26" i="4"/>
  <c r="QV152" i="4"/>
  <c r="QV160" i="4"/>
  <c r="QV171" i="4"/>
  <c r="QV95" i="4"/>
  <c r="QV165" i="4"/>
  <c r="QV73" i="4"/>
  <c r="QV23" i="4"/>
  <c r="QV158" i="4"/>
  <c r="QV110" i="4"/>
  <c r="QV149" i="4"/>
  <c r="QV28" i="4"/>
  <c r="QV30" i="4"/>
  <c r="QV112" i="4"/>
  <c r="QV42" i="4"/>
  <c r="QV31" i="4"/>
  <c r="QV109" i="4"/>
  <c r="QV147" i="4"/>
  <c r="QV108" i="4"/>
  <c r="QV183" i="4"/>
  <c r="QV118" i="4"/>
  <c r="QV111" i="4"/>
  <c r="QV70" i="4"/>
  <c r="QV32" i="4"/>
  <c r="QV89" i="4"/>
  <c r="QV107" i="4"/>
  <c r="QV46" i="4"/>
  <c r="QV129" i="4"/>
  <c r="QV145" i="4"/>
  <c r="QV47" i="4"/>
  <c r="QV2" i="4"/>
  <c r="QV76" i="4"/>
  <c r="QV156" i="4"/>
  <c r="QV115" i="4"/>
  <c r="QV100" i="4"/>
  <c r="QV131" i="4"/>
  <c r="QV123" i="4"/>
  <c r="QV180" i="4"/>
  <c r="QV82" i="4"/>
  <c r="QV17" i="4"/>
  <c r="QV142" i="4"/>
  <c r="QV94" i="4"/>
  <c r="QV67" i="4"/>
  <c r="QV119" i="4"/>
  <c r="QV77" i="4"/>
  <c r="QV50" i="4"/>
  <c r="QV97" i="4"/>
  <c r="QV15" i="4"/>
  <c r="QV87" i="4"/>
  <c r="QV14" i="4"/>
  <c r="QV16" i="4"/>
  <c r="QV59" i="4"/>
  <c r="QV120" i="4"/>
  <c r="QV29" i="4"/>
  <c r="QV143" i="4"/>
  <c r="QV154" i="4"/>
  <c r="QV114" i="4"/>
  <c r="QV103" i="4"/>
  <c r="QV141" i="4"/>
  <c r="QV72" i="4"/>
  <c r="QV7" i="4"/>
  <c r="QV133" i="4"/>
  <c r="QV101" i="4"/>
  <c r="QV62" i="4"/>
  <c r="QV113" i="4"/>
  <c r="QV19" i="4"/>
  <c r="QV176" i="4"/>
  <c r="QV161" i="4"/>
  <c r="QV102" i="4"/>
  <c r="QV6" i="4"/>
  <c r="QV35" i="4"/>
  <c r="QV130" i="4"/>
  <c r="QV172" i="4"/>
  <c r="QV126" i="4"/>
  <c r="QV18" i="4"/>
  <c r="QV175" i="4"/>
  <c r="QV69" i="4"/>
  <c r="QV58" i="4"/>
  <c r="QV68" i="4"/>
  <c r="QV33" i="4"/>
  <c r="QV104" i="4"/>
  <c r="QV116" i="4"/>
  <c r="QV41" i="4"/>
  <c r="QV34" i="4"/>
  <c r="QV27" i="4"/>
  <c r="QV63" i="4"/>
  <c r="QV105" i="4"/>
  <c r="QV13" i="4"/>
  <c r="QV134" i="4"/>
  <c r="QV86" i="4"/>
  <c r="QV66" i="4"/>
  <c r="QV148" i="4"/>
  <c r="QV153" i="4"/>
  <c r="QV164" i="4"/>
  <c r="QV91" i="4"/>
  <c r="QV85" i="4"/>
  <c r="QV49" i="4"/>
  <c r="QV194" i="4"/>
  <c r="QV84" i="4"/>
  <c r="QV140" i="4"/>
  <c r="QV181" i="4"/>
  <c r="QV163" i="4"/>
  <c r="QV157" i="4"/>
  <c r="QV177" i="4"/>
  <c r="QV132" i="4"/>
  <c r="QV92" i="4"/>
  <c r="QV48" i="4"/>
  <c r="QV128" i="4"/>
  <c r="QV179" i="4"/>
  <c r="QV96" i="4"/>
  <c r="QV117" i="4"/>
  <c r="QV192" i="4"/>
  <c r="QV137" i="4"/>
  <c r="QV138" i="4"/>
  <c r="QV144" i="4"/>
  <c r="QV56" i="4"/>
  <c r="QT5" i="4"/>
  <c r="FR3" i="5"/>
  <c r="FS2" i="5"/>
  <c r="QX199" i="4" l="1"/>
  <c r="QX198" i="4"/>
  <c r="QX80" i="4"/>
  <c r="QX79" i="4"/>
  <c r="QX74" i="4"/>
  <c r="QX71" i="4"/>
  <c r="QX64" i="4"/>
  <c r="QX197" i="4"/>
  <c r="QX196" i="4"/>
  <c r="QX75" i="4"/>
  <c r="QX43" i="4"/>
  <c r="QX25" i="4"/>
  <c r="QX63" i="4"/>
  <c r="QX194" i="4"/>
  <c r="QX182" i="4"/>
  <c r="QX170" i="4"/>
  <c r="QX157" i="4"/>
  <c r="QX144" i="4"/>
  <c r="QX82" i="4"/>
  <c r="QX107" i="4"/>
  <c r="QX39" i="4"/>
  <c r="QX111" i="4"/>
  <c r="QX33" i="4"/>
  <c r="QX36" i="4"/>
  <c r="QX10" i="4"/>
  <c r="QX50" i="4"/>
  <c r="QX41" i="4"/>
  <c r="QX148" i="4"/>
  <c r="QX192" i="4"/>
  <c r="QX180" i="4"/>
  <c r="QX155" i="4"/>
  <c r="QX115" i="4"/>
  <c r="QX19" i="4"/>
  <c r="QX121" i="4"/>
  <c r="QX28" i="4"/>
  <c r="QX45" i="4"/>
  <c r="QX193" i="4"/>
  <c r="QX181" i="4"/>
  <c r="QX169" i="4"/>
  <c r="QX156" i="4"/>
  <c r="QX143" i="4"/>
  <c r="QX56" i="4"/>
  <c r="QX98" i="4"/>
  <c r="QX32" i="4"/>
  <c r="QX102" i="4"/>
  <c r="QX68" i="4"/>
  <c r="QX113" i="4"/>
  <c r="QX2" i="4"/>
  <c r="QX30" i="4"/>
  <c r="QX23" i="4"/>
  <c r="QX29" i="4"/>
  <c r="QX69" i="4"/>
  <c r="QX168" i="4"/>
  <c r="QX142" i="4"/>
  <c r="QX86" i="4"/>
  <c r="QX134" i="4"/>
  <c r="QX136" i="4"/>
  <c r="QX21" i="4"/>
  <c r="QX54" i="4"/>
  <c r="QX184" i="4"/>
  <c r="QX172" i="4"/>
  <c r="QX159" i="4"/>
  <c r="QX146" i="4"/>
  <c r="QX119" i="4"/>
  <c r="QX66" i="4"/>
  <c r="QX60" i="4"/>
  <c r="QX87" i="4"/>
  <c r="QX11" i="4"/>
  <c r="QX9" i="4"/>
  <c r="QX18" i="4"/>
  <c r="QX59" i="4"/>
  <c r="QX58" i="4"/>
  <c r="QX195" i="4"/>
  <c r="QX62" i="4"/>
  <c r="QX176" i="4"/>
  <c r="QX158" i="4"/>
  <c r="QX116" i="4"/>
  <c r="QX138" i="4"/>
  <c r="QX129" i="4"/>
  <c r="QX8" i="4"/>
  <c r="QX42" i="4"/>
  <c r="QX65" i="4"/>
  <c r="QX139" i="4"/>
  <c r="QX109" i="4"/>
  <c r="QX191" i="4"/>
  <c r="QX175" i="4"/>
  <c r="QX154" i="4"/>
  <c r="QX130" i="4"/>
  <c r="QX76" i="4"/>
  <c r="QX125" i="4"/>
  <c r="QX72" i="4"/>
  <c r="QX40" i="4"/>
  <c r="QX55" i="4"/>
  <c r="QX16" i="4"/>
  <c r="QX26" i="4"/>
  <c r="QX190" i="4"/>
  <c r="QX174" i="4"/>
  <c r="QX153" i="4"/>
  <c r="QX118" i="4"/>
  <c r="QX67" i="4"/>
  <c r="QX108" i="4"/>
  <c r="QX137" i="4"/>
  <c r="QX22" i="4"/>
  <c r="QX6" i="4"/>
  <c r="QX105" i="4"/>
  <c r="QX53" i="4"/>
  <c r="QX189" i="4"/>
  <c r="QX173" i="4"/>
  <c r="QX152" i="4"/>
  <c r="QX131" i="4"/>
  <c r="QX133" i="4"/>
  <c r="QX104" i="4"/>
  <c r="QX20" i="4"/>
  <c r="QX112" i="4"/>
  <c r="QZ3" i="4"/>
  <c r="QX188" i="4"/>
  <c r="QX171" i="4"/>
  <c r="QX151" i="4"/>
  <c r="QX94" i="4"/>
  <c r="QX110" i="4"/>
  <c r="QX84" i="4"/>
  <c r="QX37" i="4"/>
  <c r="QX12" i="4"/>
  <c r="QX101" i="4"/>
  <c r="QX52" i="4"/>
  <c r="QX34" i="4"/>
  <c r="QX162" i="4"/>
  <c r="QX57" i="4"/>
  <c r="QX127" i="4"/>
  <c r="QX47" i="4"/>
  <c r="QX81" i="4"/>
  <c r="QX183" i="4"/>
  <c r="QX51" i="4"/>
  <c r="QX73" i="4"/>
  <c r="QX48" i="4"/>
  <c r="QX99" i="4"/>
  <c r="QX187" i="4"/>
  <c r="QX161" i="4"/>
  <c r="QX126" i="4"/>
  <c r="QX124" i="4"/>
  <c r="QX24" i="4"/>
  <c r="QX46" i="4"/>
  <c r="QX88" i="4"/>
  <c r="QX179" i="4"/>
  <c r="QX27" i="4"/>
  <c r="QX167" i="4"/>
  <c r="QX186" i="4"/>
  <c r="QX160" i="4"/>
  <c r="QX123" i="4"/>
  <c r="QX117" i="4"/>
  <c r="QX89" i="4"/>
  <c r="QX14" i="4"/>
  <c r="QX185" i="4"/>
  <c r="QX120" i="4"/>
  <c r="QX114" i="4"/>
  <c r="QX132" i="4"/>
  <c r="QX31" i="4"/>
  <c r="QX149" i="4"/>
  <c r="QX165" i="4"/>
  <c r="QX147" i="4"/>
  <c r="QX49" i="4"/>
  <c r="QX106" i="4"/>
  <c r="QX61" i="4"/>
  <c r="QX178" i="4"/>
  <c r="QX145" i="4"/>
  <c r="QX93" i="4"/>
  <c r="QX100" i="4"/>
  <c r="QX177" i="4"/>
  <c r="QX141" i="4"/>
  <c r="QX90" i="4"/>
  <c r="QX35" i="4"/>
  <c r="QX70" i="4"/>
  <c r="QX140" i="4"/>
  <c r="QX17" i="4"/>
  <c r="QX77" i="4"/>
  <c r="QX166" i="4"/>
  <c r="QX128" i="4"/>
  <c r="QX15" i="4"/>
  <c r="QX78" i="4"/>
  <c r="QX164" i="4"/>
  <c r="QX95" i="4"/>
  <c r="QX7" i="4"/>
  <c r="QX38" i="4"/>
  <c r="QX44" i="4"/>
  <c r="QX163" i="4"/>
  <c r="QX83" i="4"/>
  <c r="QX135" i="4"/>
  <c r="QX85" i="4"/>
  <c r="QX91" i="4"/>
  <c r="QX150" i="4"/>
  <c r="QX122" i="4"/>
  <c r="QX103" i="4"/>
  <c r="QX97" i="4"/>
  <c r="QX92" i="4"/>
  <c r="QX13" i="4"/>
  <c r="QX96" i="4"/>
  <c r="QV5" i="4"/>
  <c r="FS3" i="5"/>
  <c r="FT2" i="5"/>
  <c r="QZ199" i="4" l="1"/>
  <c r="QZ198" i="4"/>
  <c r="QZ80" i="4"/>
  <c r="QZ79" i="4"/>
  <c r="QZ74" i="4"/>
  <c r="QZ71" i="4"/>
  <c r="QZ64" i="4"/>
  <c r="QZ197" i="4"/>
  <c r="QZ196" i="4"/>
  <c r="QX5" i="4"/>
  <c r="QZ75" i="4"/>
  <c r="QZ43" i="4"/>
  <c r="QZ25" i="4"/>
  <c r="QZ78" i="4"/>
  <c r="QZ191" i="4"/>
  <c r="QZ179" i="4"/>
  <c r="QZ167" i="4"/>
  <c r="QZ154" i="4"/>
  <c r="QZ141" i="4"/>
  <c r="QZ129" i="4"/>
  <c r="QZ117" i="4"/>
  <c r="QZ96" i="4"/>
  <c r="QZ103" i="4"/>
  <c r="QZ33" i="4"/>
  <c r="QZ35" i="4"/>
  <c r="QZ76" i="4"/>
  <c r="QZ97" i="4"/>
  <c r="QZ111" i="4"/>
  <c r="QZ73" i="4"/>
  <c r="QZ190" i="4"/>
  <c r="QZ178" i="4"/>
  <c r="QZ166" i="4"/>
  <c r="QZ153" i="4"/>
  <c r="QZ140" i="4"/>
  <c r="QZ116" i="4"/>
  <c r="QZ84" i="4"/>
  <c r="QZ93" i="4"/>
  <c r="QZ27" i="4"/>
  <c r="QZ17" i="4"/>
  <c r="QZ42" i="4"/>
  <c r="QZ92" i="4"/>
  <c r="QZ56" i="4"/>
  <c r="QZ53" i="4"/>
  <c r="QZ189" i="4"/>
  <c r="QZ177" i="4"/>
  <c r="QZ152" i="4"/>
  <c r="QZ139" i="4"/>
  <c r="QZ127" i="4"/>
  <c r="QZ115" i="4"/>
  <c r="QZ58" i="4"/>
  <c r="QZ90" i="4"/>
  <c r="QZ20" i="4"/>
  <c r="QZ15" i="4"/>
  <c r="QZ22" i="4"/>
  <c r="QZ65" i="4"/>
  <c r="QZ51" i="4"/>
  <c r="QZ63" i="4"/>
  <c r="QZ188" i="4"/>
  <c r="QZ176" i="4"/>
  <c r="QZ163" i="4"/>
  <c r="QZ151" i="4"/>
  <c r="QZ126" i="4"/>
  <c r="QZ114" i="4"/>
  <c r="QZ89" i="4"/>
  <c r="QZ16" i="4"/>
  <c r="QZ12" i="4"/>
  <c r="QZ52" i="4"/>
  <c r="QZ162" i="4"/>
  <c r="QZ150" i="4"/>
  <c r="QZ137" i="4"/>
  <c r="QZ125" i="4"/>
  <c r="QZ113" i="4"/>
  <c r="QZ67" i="4"/>
  <c r="RB3" i="4"/>
  <c r="QZ55" i="4"/>
  <c r="QZ91" i="4"/>
  <c r="QZ44" i="4"/>
  <c r="QZ186" i="4"/>
  <c r="QZ149" i="4"/>
  <c r="QZ136" i="4"/>
  <c r="QZ124" i="4"/>
  <c r="QZ95" i="4"/>
  <c r="QZ39" i="4"/>
  <c r="QZ99" i="4"/>
  <c r="QZ50" i="4"/>
  <c r="QZ7" i="4"/>
  <c r="QZ45" i="4"/>
  <c r="QZ185" i="4"/>
  <c r="QZ160" i="4"/>
  <c r="QZ135" i="4"/>
  <c r="QZ123" i="4"/>
  <c r="QZ83" i="4"/>
  <c r="QZ47" i="4"/>
  <c r="QZ32" i="4"/>
  <c r="QZ82" i="4"/>
  <c r="QZ36" i="4"/>
  <c r="QZ26" i="4"/>
  <c r="QZ62" i="4"/>
  <c r="QZ172" i="4"/>
  <c r="QZ146" i="4"/>
  <c r="QZ122" i="4"/>
  <c r="QZ57" i="4"/>
  <c r="QZ38" i="4"/>
  <c r="QZ19" i="4"/>
  <c r="QZ23" i="4"/>
  <c r="QZ28" i="4"/>
  <c r="QZ195" i="4"/>
  <c r="QZ171" i="4"/>
  <c r="QZ158" i="4"/>
  <c r="QZ145" i="4"/>
  <c r="QZ121" i="4"/>
  <c r="QZ112" i="4"/>
  <c r="QZ101" i="4"/>
  <c r="QZ98" i="4"/>
  <c r="QZ10" i="4"/>
  <c r="QZ6" i="4"/>
  <c r="QZ165" i="4"/>
  <c r="QZ77" i="4"/>
  <c r="QZ169" i="4"/>
  <c r="QZ143" i="4"/>
  <c r="QZ131" i="4"/>
  <c r="QZ119" i="4"/>
  <c r="QZ104" i="4"/>
  <c r="QZ49" i="4"/>
  <c r="QZ94" i="4"/>
  <c r="QZ86" i="4"/>
  <c r="QZ148" i="4"/>
  <c r="QZ61" i="4"/>
  <c r="QZ192" i="4"/>
  <c r="QZ168" i="4"/>
  <c r="QZ142" i="4"/>
  <c r="QZ118" i="4"/>
  <c r="QZ100" i="4"/>
  <c r="QZ110" i="4"/>
  <c r="QZ40" i="4"/>
  <c r="QZ107" i="4"/>
  <c r="QZ81" i="4"/>
  <c r="QZ128" i="4"/>
  <c r="QZ14" i="4"/>
  <c r="QZ11" i="4"/>
  <c r="QZ187" i="4"/>
  <c r="QZ48" i="4"/>
  <c r="QZ174" i="4"/>
  <c r="QZ2" i="4"/>
  <c r="QZ70" i="4"/>
  <c r="QZ46" i="4"/>
  <c r="QZ159" i="4"/>
  <c r="QZ13" i="4"/>
  <c r="QZ133" i="4"/>
  <c r="QZ181" i="4"/>
  <c r="QZ21" i="4"/>
  <c r="QZ164" i="4"/>
  <c r="QZ60" i="4"/>
  <c r="QZ59" i="4"/>
  <c r="QZ175" i="4"/>
  <c r="QZ8" i="4"/>
  <c r="QZ161" i="4"/>
  <c r="QZ109" i="4"/>
  <c r="QZ173" i="4"/>
  <c r="QZ30" i="4"/>
  <c r="QZ184" i="4"/>
  <c r="QZ88" i="4"/>
  <c r="QZ69" i="4"/>
  <c r="QZ31" i="4"/>
  <c r="QZ193" i="4"/>
  <c r="QZ66" i="4"/>
  <c r="QZ180" i="4"/>
  <c r="QZ37" i="4"/>
  <c r="QZ138" i="4"/>
  <c r="QZ9" i="4"/>
  <c r="QZ54" i="4"/>
  <c r="QZ105" i="4"/>
  <c r="QZ147" i="4"/>
  <c r="QZ134" i="4"/>
  <c r="QZ183" i="4"/>
  <c r="QZ68" i="4"/>
  <c r="QZ18" i="4"/>
  <c r="QZ155" i="4"/>
  <c r="QZ106" i="4"/>
  <c r="QZ34" i="4"/>
  <c r="QZ194" i="4"/>
  <c r="QZ182" i="4"/>
  <c r="QZ170" i="4"/>
  <c r="QZ157" i="4"/>
  <c r="QZ144" i="4"/>
  <c r="QZ132" i="4"/>
  <c r="QZ120" i="4"/>
  <c r="QZ108" i="4"/>
  <c r="QZ24" i="4"/>
  <c r="QZ87" i="4"/>
  <c r="QZ41" i="4"/>
  <c r="QZ85" i="4"/>
  <c r="QZ72" i="4"/>
  <c r="QZ102" i="4"/>
  <c r="QZ29" i="4"/>
  <c r="QZ156" i="4"/>
  <c r="QZ130" i="4"/>
  <c r="FT3" i="5"/>
  <c r="FU2" i="5"/>
  <c r="RB199" i="4" l="1"/>
  <c r="RB198" i="4"/>
  <c r="RB80" i="4"/>
  <c r="RB79" i="4"/>
  <c r="RB74" i="4"/>
  <c r="RB71" i="4"/>
  <c r="RB64" i="4"/>
  <c r="RB196" i="4"/>
  <c r="RB197" i="4"/>
  <c r="RB75" i="4"/>
  <c r="RB43" i="4"/>
  <c r="RB25" i="4"/>
  <c r="RB61" i="4"/>
  <c r="RB77" i="4"/>
  <c r="RB149" i="4"/>
  <c r="RB178" i="4"/>
  <c r="RB163" i="4"/>
  <c r="RB100" i="4"/>
  <c r="RB133" i="4"/>
  <c r="RB56" i="4"/>
  <c r="RB14" i="4"/>
  <c r="RB156" i="4"/>
  <c r="RB23" i="4"/>
  <c r="RB12" i="4"/>
  <c r="RB55" i="4"/>
  <c r="RB103" i="4"/>
  <c r="RB105" i="4"/>
  <c r="RB26" i="4"/>
  <c r="RB52" i="4"/>
  <c r="RB145" i="4"/>
  <c r="RB174" i="4"/>
  <c r="RB137" i="4"/>
  <c r="RB96" i="4"/>
  <c r="RB110" i="4"/>
  <c r="RB171" i="4"/>
  <c r="RB8" i="4"/>
  <c r="RB130" i="4"/>
  <c r="RB89" i="4"/>
  <c r="RB9" i="4"/>
  <c r="RB50" i="4"/>
  <c r="RB94" i="4"/>
  <c r="RB51" i="4"/>
  <c r="RB165" i="4"/>
  <c r="RB62" i="4"/>
  <c r="RB69" i="4"/>
  <c r="RB189" i="4"/>
  <c r="RB129" i="4"/>
  <c r="RB166" i="4"/>
  <c r="RB175" i="4"/>
  <c r="RB58" i="4"/>
  <c r="RB102" i="4"/>
  <c r="RB101" i="4"/>
  <c r="RB127" i="4"/>
  <c r="RB92" i="4"/>
  <c r="RB46" i="4"/>
  <c r="RB67" i="4"/>
  <c r="RB28" i="4"/>
  <c r="RB36" i="4"/>
  <c r="RB11" i="4"/>
  <c r="RB148" i="4"/>
  <c r="RB70" i="4"/>
  <c r="RB185" i="4"/>
  <c r="RB117" i="4"/>
  <c r="RB162" i="4"/>
  <c r="RB168" i="4"/>
  <c r="RB128" i="4"/>
  <c r="RB98" i="4"/>
  <c r="RB87" i="4"/>
  <c r="RB123" i="4"/>
  <c r="RB7" i="4"/>
  <c r="RB48" i="4"/>
  <c r="RB6" i="4"/>
  <c r="RB18" i="4"/>
  <c r="RB19" i="4"/>
  <c r="RB34" i="4"/>
  <c r="RB161" i="4"/>
  <c r="RB190" i="4"/>
  <c r="RB132" i="4"/>
  <c r="RB112" i="4"/>
  <c r="RB142" i="4"/>
  <c r="RB114" i="4"/>
  <c r="RB33" i="4"/>
  <c r="RB188" i="4"/>
  <c r="RB35" i="4"/>
  <c r="RB42" i="4"/>
  <c r="RB2" i="4"/>
  <c r="RB155" i="4"/>
  <c r="RB144" i="4"/>
  <c r="RB60" i="4"/>
  <c r="RB63" i="4"/>
  <c r="RB157" i="4"/>
  <c r="RB186" i="4"/>
  <c r="RB120" i="4"/>
  <c r="RB139" i="4"/>
  <c r="RB83" i="4"/>
  <c r="RB27" i="4"/>
  <c r="RB184" i="4"/>
  <c r="RB17" i="4"/>
  <c r="RB108" i="4"/>
  <c r="RB53" i="4"/>
  <c r="RB131" i="4"/>
  <c r="RB152" i="4"/>
  <c r="RB68" i="4"/>
  <c r="RB99" i="4"/>
  <c r="RB113" i="4"/>
  <c r="RB30" i="4"/>
  <c r="RB183" i="4"/>
  <c r="RB13" i="4"/>
  <c r="RB106" i="4"/>
  <c r="RB29" i="4"/>
  <c r="RB141" i="4"/>
  <c r="RB65" i="4"/>
  <c r="RB78" i="4"/>
  <c r="RB119" i="4"/>
  <c r="RB143" i="4"/>
  <c r="RB118" i="4"/>
  <c r="RB81" i="4"/>
  <c r="RB107" i="4"/>
  <c r="RB41" i="4"/>
  <c r="RB111" i="4"/>
  <c r="RB45" i="4"/>
  <c r="RB115" i="4"/>
  <c r="RB116" i="4"/>
  <c r="RB47" i="4"/>
  <c r="RB126" i="4"/>
  <c r="RB182" i="4"/>
  <c r="RB76" i="4"/>
  <c r="RB24" i="4"/>
  <c r="RB176" i="4"/>
  <c r="RB158" i="4"/>
  <c r="RB147" i="4"/>
  <c r="RB82" i="4"/>
  <c r="RB122" i="4"/>
  <c r="RB93" i="4"/>
  <c r="RB109" i="4"/>
  <c r="RB173" i="4"/>
  <c r="RB66" i="4"/>
  <c r="RB37" i="4"/>
  <c r="RB20" i="4"/>
  <c r="RB54" i="4"/>
  <c r="RB191" i="4"/>
  <c r="RB90" i="4"/>
  <c r="RD3" i="4"/>
  <c r="RB194" i="4"/>
  <c r="RB192" i="4"/>
  <c r="RB31" i="4"/>
  <c r="RB44" i="4"/>
  <c r="RB104" i="4"/>
  <c r="RB180" i="4"/>
  <c r="RB179" i="4"/>
  <c r="RB181" i="4"/>
  <c r="RB135" i="4"/>
  <c r="RB124" i="4"/>
  <c r="RB154" i="4"/>
  <c r="RB57" i="4"/>
  <c r="RB91" i="4"/>
  <c r="RB88" i="4"/>
  <c r="RB85" i="4"/>
  <c r="RB38" i="4"/>
  <c r="RB146" i="4"/>
  <c r="RB167" i="4"/>
  <c r="RB153" i="4"/>
  <c r="RB15" i="4"/>
  <c r="RB140" i="4"/>
  <c r="RB10" i="4"/>
  <c r="RB121" i="4"/>
  <c r="RB177" i="4"/>
  <c r="RB150" i="4"/>
  <c r="RB187" i="4"/>
  <c r="RB59" i="4"/>
  <c r="RB21" i="4"/>
  <c r="RB136" i="4"/>
  <c r="RB195" i="4"/>
  <c r="RB151" i="4"/>
  <c r="RB159" i="4"/>
  <c r="RB193" i="4"/>
  <c r="RB170" i="4"/>
  <c r="RB84" i="4"/>
  <c r="RB164" i="4"/>
  <c r="RB95" i="4"/>
  <c r="RB22" i="4"/>
  <c r="RB160" i="4"/>
  <c r="RB138" i="4"/>
  <c r="RB125" i="4"/>
  <c r="RB72" i="4"/>
  <c r="RB49" i="4"/>
  <c r="RB39" i="4"/>
  <c r="RB169" i="4"/>
  <c r="RB40" i="4"/>
  <c r="RB16" i="4"/>
  <c r="RB172" i="4"/>
  <c r="RB32" i="4"/>
  <c r="RB134" i="4"/>
  <c r="RB97" i="4"/>
  <c r="RB73" i="4"/>
  <c r="RB86" i="4"/>
  <c r="QZ5" i="4"/>
  <c r="FU3" i="5"/>
  <c r="FV2" i="5"/>
  <c r="RD199" i="4" l="1"/>
  <c r="RD198" i="4"/>
  <c r="RD80" i="4"/>
  <c r="RD79" i="4"/>
  <c r="RD74" i="4"/>
  <c r="RD71" i="4"/>
  <c r="RD64" i="4"/>
  <c r="RD196" i="4"/>
  <c r="RD197" i="4"/>
  <c r="RB5" i="4"/>
  <c r="RD75" i="4"/>
  <c r="RD43" i="4"/>
  <c r="RD25" i="4"/>
  <c r="RD34" i="4"/>
  <c r="RD178" i="4"/>
  <c r="RD133" i="4"/>
  <c r="RD193" i="4"/>
  <c r="RD122" i="4"/>
  <c r="RD91" i="4"/>
  <c r="RD19" i="4"/>
  <c r="RD108" i="4"/>
  <c r="RD50" i="4"/>
  <c r="RD100" i="4"/>
  <c r="RD47" i="4"/>
  <c r="RD30" i="4"/>
  <c r="RD18" i="4"/>
  <c r="RD56" i="4"/>
  <c r="RD8" i="4"/>
  <c r="RD73" i="4"/>
  <c r="RD174" i="4"/>
  <c r="RD121" i="4"/>
  <c r="RD177" i="4"/>
  <c r="RD85" i="4"/>
  <c r="RD72" i="4"/>
  <c r="RD57" i="4"/>
  <c r="RD99" i="4"/>
  <c r="RD41" i="4"/>
  <c r="RD89" i="4"/>
  <c r="RD6" i="4"/>
  <c r="RD16" i="4"/>
  <c r="RD37" i="4"/>
  <c r="RD105" i="4"/>
  <c r="RD53" i="4"/>
  <c r="RD159" i="4"/>
  <c r="RD27" i="4"/>
  <c r="RD181" i="4"/>
  <c r="RD185" i="4"/>
  <c r="RD130" i="4"/>
  <c r="RD152" i="4"/>
  <c r="RD20" i="4"/>
  <c r="RD95" i="4"/>
  <c r="RD163" i="4"/>
  <c r="RD191" i="4"/>
  <c r="RD151" i="4"/>
  <c r="RD90" i="4"/>
  <c r="RD165" i="4"/>
  <c r="RD69" i="4"/>
  <c r="RD194" i="4"/>
  <c r="RD143" i="4"/>
  <c r="RD131" i="4"/>
  <c r="RD113" i="4"/>
  <c r="RD115" i="4"/>
  <c r="RD142" i="4"/>
  <c r="RD32" i="4"/>
  <c r="RD107" i="4"/>
  <c r="RD36" i="4"/>
  <c r="RD42" i="4"/>
  <c r="RD119" i="4"/>
  <c r="RD118" i="4"/>
  <c r="RD155" i="4"/>
  <c r="RD2" i="4"/>
  <c r="RD139" i="4"/>
  <c r="RD187" i="4"/>
  <c r="RD67" i="4"/>
  <c r="RD134" i="4"/>
  <c r="RD136" i="4"/>
  <c r="RD29" i="4"/>
  <c r="RD182" i="4"/>
  <c r="RD125" i="4"/>
  <c r="RD123" i="4"/>
  <c r="RD98" i="4"/>
  <c r="RD88" i="4"/>
  <c r="RD54" i="4"/>
  <c r="RD44" i="4"/>
  <c r="RD170" i="4"/>
  <c r="RD175" i="4"/>
  <c r="RD59" i="4"/>
  <c r="RD172" i="4"/>
  <c r="RD49" i="4"/>
  <c r="RD84" i="4"/>
  <c r="RD35" i="4"/>
  <c r="RD169" i="4"/>
  <c r="RD24" i="4"/>
  <c r="RD92" i="4"/>
  <c r="RD13" i="4"/>
  <c r="RD23" i="4"/>
  <c r="RD51" i="4"/>
  <c r="RD87" i="4"/>
  <c r="RD102" i="4"/>
  <c r="RD14" i="4"/>
  <c r="RD162" i="4"/>
  <c r="RD171" i="4"/>
  <c r="RD33" i="4"/>
  <c r="RD21" i="4"/>
  <c r="RD12" i="4"/>
  <c r="RF3" i="4"/>
  <c r="RD184" i="4"/>
  <c r="RD103" i="4"/>
  <c r="RD15" i="4"/>
  <c r="RD46" i="4"/>
  <c r="RD26" i="4"/>
  <c r="RD154" i="4"/>
  <c r="RD157" i="4"/>
  <c r="RD9" i="4"/>
  <c r="RD31" i="4"/>
  <c r="RD195" i="4"/>
  <c r="RD62" i="4"/>
  <c r="RD145" i="4"/>
  <c r="RD106" i="4"/>
  <c r="RD116" i="4"/>
  <c r="RD146" i="4"/>
  <c r="RD138" i="4"/>
  <c r="RD97" i="4"/>
  <c r="RD76" i="4"/>
  <c r="RD117" i="4"/>
  <c r="RD77" i="4"/>
  <c r="RD60" i="4"/>
  <c r="RD65" i="4"/>
  <c r="RD55" i="4"/>
  <c r="RD17" i="4"/>
  <c r="RD45" i="4"/>
  <c r="RD63" i="4"/>
  <c r="RD166" i="4"/>
  <c r="RD192" i="4"/>
  <c r="RD168" i="4"/>
  <c r="RD173" i="4"/>
  <c r="RD149" i="4"/>
  <c r="RD40" i="4"/>
  <c r="RD81" i="4"/>
  <c r="RD28" i="4"/>
  <c r="RD83" i="4"/>
  <c r="RD22" i="4"/>
  <c r="RD10" i="4"/>
  <c r="RD78" i="4"/>
  <c r="RD188" i="4"/>
  <c r="RD161" i="4"/>
  <c r="RD112" i="4"/>
  <c r="RD167" i="4"/>
  <c r="RD111" i="4"/>
  <c r="RD82" i="4"/>
  <c r="RD58" i="4"/>
  <c r="RD11" i="4"/>
  <c r="RD158" i="4"/>
  <c r="RD164" i="4"/>
  <c r="RD160" i="4"/>
  <c r="RD110" i="4"/>
  <c r="RD189" i="4"/>
  <c r="RD52" i="4"/>
  <c r="RD180" i="4"/>
  <c r="RD96" i="4"/>
  <c r="RD141" i="4"/>
  <c r="RD144" i="4"/>
  <c r="RD150" i="4"/>
  <c r="RD93" i="4"/>
  <c r="RD137" i="4"/>
  <c r="RD147" i="4"/>
  <c r="RD61" i="4"/>
  <c r="RD190" i="4"/>
  <c r="RD132" i="4"/>
  <c r="RD183" i="4"/>
  <c r="RD140" i="4"/>
  <c r="RD135" i="4"/>
  <c r="RD48" i="4"/>
  <c r="RD129" i="4"/>
  <c r="RD94" i="4"/>
  <c r="RD126" i="4"/>
  <c r="RD104" i="4"/>
  <c r="RD7" i="4"/>
  <c r="RD109" i="4"/>
  <c r="RD176" i="4"/>
  <c r="RD114" i="4"/>
  <c r="RD148" i="4"/>
  <c r="RD70" i="4"/>
  <c r="RD186" i="4"/>
  <c r="RD120" i="4"/>
  <c r="RD179" i="4"/>
  <c r="RD128" i="4"/>
  <c r="RD86" i="4"/>
  <c r="RD39" i="4"/>
  <c r="RD127" i="4"/>
  <c r="RD68" i="4"/>
  <c r="RD124" i="4"/>
  <c r="RD101" i="4"/>
  <c r="RD156" i="4"/>
  <c r="RD38" i="4"/>
  <c r="RD153" i="4"/>
  <c r="RD66" i="4"/>
  <c r="FV3" i="5"/>
  <c r="FW2" i="5"/>
  <c r="R4" i="25"/>
  <c r="RF199" i="4" l="1"/>
  <c r="RF198" i="4"/>
  <c r="RF80" i="4"/>
  <c r="RF79" i="4"/>
  <c r="RF74" i="4"/>
  <c r="RF71" i="4"/>
  <c r="RF64" i="4"/>
  <c r="RF196" i="4"/>
  <c r="RF197" i="4"/>
  <c r="RD5" i="4"/>
  <c r="RF75" i="4"/>
  <c r="RF43" i="4"/>
  <c r="RF25" i="4"/>
  <c r="RF62" i="4"/>
  <c r="RF186" i="4"/>
  <c r="RF174" i="4"/>
  <c r="RF161" i="4"/>
  <c r="RF149" i="4"/>
  <c r="RF134" i="4"/>
  <c r="RF117" i="4"/>
  <c r="RF81" i="4"/>
  <c r="RF2" i="4"/>
  <c r="RF24" i="4"/>
  <c r="RF14" i="4"/>
  <c r="RF20" i="4"/>
  <c r="RF139" i="4"/>
  <c r="RF39" i="4"/>
  <c r="RF11" i="4"/>
  <c r="RF53" i="4"/>
  <c r="RF185" i="4"/>
  <c r="RF160" i="4"/>
  <c r="RF147" i="4"/>
  <c r="RF114" i="4"/>
  <c r="RF137" i="4"/>
  <c r="RF55" i="4"/>
  <c r="RF115" i="4"/>
  <c r="RF26" i="4"/>
  <c r="RF194" i="4"/>
  <c r="RF157" i="4"/>
  <c r="RF110" i="4"/>
  <c r="RF6" i="4"/>
  <c r="RF8" i="4"/>
  <c r="RF169" i="4"/>
  <c r="RF60" i="4"/>
  <c r="RF56" i="4"/>
  <c r="RF27" i="4"/>
  <c r="RF44" i="4"/>
  <c r="RF155" i="4"/>
  <c r="RF41" i="4"/>
  <c r="RF48" i="4"/>
  <c r="RF131" i="4"/>
  <c r="RF118" i="4"/>
  <c r="RF140" i="4"/>
  <c r="RF173" i="4"/>
  <c r="RF122" i="4"/>
  <c r="RF125" i="4"/>
  <c r="RF22" i="4"/>
  <c r="RF59" i="4"/>
  <c r="RF37" i="4"/>
  <c r="RF61" i="4"/>
  <c r="RF170" i="4"/>
  <c r="RF144" i="4"/>
  <c r="RF68" i="4"/>
  <c r="RF96" i="4"/>
  <c r="RF18" i="4"/>
  <c r="RF29" i="4"/>
  <c r="RF193" i="4"/>
  <c r="RF143" i="4"/>
  <c r="RH3" i="4"/>
  <c r="RF67" i="4"/>
  <c r="RF180" i="4"/>
  <c r="RF109" i="4"/>
  <c r="RF136" i="4"/>
  <c r="RF102" i="4"/>
  <c r="RF179" i="4"/>
  <c r="RF120" i="4"/>
  <c r="RF166" i="4"/>
  <c r="RF54" i="4"/>
  <c r="RF184" i="4"/>
  <c r="RF172" i="4"/>
  <c r="RF159" i="4"/>
  <c r="RF146" i="4"/>
  <c r="RF138" i="4"/>
  <c r="RF92" i="4"/>
  <c r="RF106" i="4"/>
  <c r="RF113" i="4"/>
  <c r="RF12" i="4"/>
  <c r="RF32" i="4"/>
  <c r="RF38" i="4"/>
  <c r="RF112" i="4"/>
  <c r="RF19" i="4"/>
  <c r="RF195" i="4"/>
  <c r="RF182" i="4"/>
  <c r="RF86" i="4"/>
  <c r="RF88" i="4"/>
  <c r="RF72" i="4"/>
  <c r="RF70" i="4"/>
  <c r="RF156" i="4"/>
  <c r="RF50" i="4"/>
  <c r="RF16" i="4"/>
  <c r="RF168" i="4"/>
  <c r="RF129" i="4"/>
  <c r="RF13" i="4"/>
  <c r="RF191" i="4"/>
  <c r="RF35" i="4"/>
  <c r="RF98" i="4"/>
  <c r="RF69" i="4"/>
  <c r="RF183" i="4"/>
  <c r="RF171" i="4"/>
  <c r="RF158" i="4"/>
  <c r="RF145" i="4"/>
  <c r="RF135" i="4"/>
  <c r="RF76" i="4"/>
  <c r="RF94" i="4"/>
  <c r="RF91" i="4"/>
  <c r="RF51" i="4"/>
  <c r="RF30" i="4"/>
  <c r="RF36" i="4"/>
  <c r="RF89" i="4"/>
  <c r="RF17" i="4"/>
  <c r="RF165" i="4"/>
  <c r="RF181" i="4"/>
  <c r="RF90" i="4"/>
  <c r="RF33" i="4"/>
  <c r="RF148" i="4"/>
  <c r="RF192" i="4"/>
  <c r="RF141" i="4"/>
  <c r="RF130" i="4"/>
  <c r="RF58" i="4"/>
  <c r="RF34" i="4"/>
  <c r="RF127" i="4"/>
  <c r="RF78" i="4"/>
  <c r="RF23" i="4"/>
  <c r="RF167" i="4"/>
  <c r="RF154" i="4"/>
  <c r="RF105" i="4"/>
  <c r="RF128" i="4"/>
  <c r="RF126" i="4"/>
  <c r="RF10" i="4"/>
  <c r="RF46" i="4"/>
  <c r="RF190" i="4"/>
  <c r="RF178" i="4"/>
  <c r="RF153" i="4"/>
  <c r="RF119" i="4"/>
  <c r="RF101" i="4"/>
  <c r="RF123" i="4"/>
  <c r="RF28" i="4"/>
  <c r="RF107" i="4"/>
  <c r="RF116" i="4"/>
  <c r="RF73" i="4"/>
  <c r="RF189" i="4"/>
  <c r="RF177" i="4"/>
  <c r="RF164" i="4"/>
  <c r="RF152" i="4"/>
  <c r="RF142" i="4"/>
  <c r="RF97" i="4"/>
  <c r="RF108" i="4"/>
  <c r="RF21" i="4"/>
  <c r="RF104" i="4"/>
  <c r="RF95" i="4"/>
  <c r="RF82" i="4"/>
  <c r="RF132" i="4"/>
  <c r="RF7" i="4"/>
  <c r="RF83" i="4"/>
  <c r="RF52" i="4"/>
  <c r="RF77" i="4"/>
  <c r="RF188" i="4"/>
  <c r="RF176" i="4"/>
  <c r="RF163" i="4"/>
  <c r="RF151" i="4"/>
  <c r="RF133" i="4"/>
  <c r="RF87" i="4"/>
  <c r="RF99" i="4"/>
  <c r="RF15" i="4"/>
  <c r="RF47" i="4"/>
  <c r="RF85" i="4"/>
  <c r="RF57" i="4"/>
  <c r="RF103" i="4"/>
  <c r="RF124" i="4"/>
  <c r="RF49" i="4"/>
  <c r="RF45" i="4"/>
  <c r="RF63" i="4"/>
  <c r="RF187" i="4"/>
  <c r="RF175" i="4"/>
  <c r="RF162" i="4"/>
  <c r="RF150" i="4"/>
  <c r="RF121" i="4"/>
  <c r="RF65" i="4"/>
  <c r="RF84" i="4"/>
  <c r="RF9" i="4"/>
  <c r="RF42" i="4"/>
  <c r="RF111" i="4"/>
  <c r="RF40" i="4"/>
  <c r="RF100" i="4"/>
  <c r="RF66" i="4"/>
  <c r="RF31" i="4"/>
  <c r="RF93" i="4"/>
  <c r="FW3" i="5"/>
  <c r="FX2" i="5"/>
  <c r="RH199" i="4" l="1"/>
  <c r="RH198" i="4"/>
  <c r="RH80" i="4"/>
  <c r="RH79" i="4"/>
  <c r="RH74" i="4"/>
  <c r="RH71" i="4"/>
  <c r="RH64" i="4"/>
  <c r="RH196" i="4"/>
  <c r="RH197" i="4"/>
  <c r="RJ3" i="4"/>
  <c r="RH75" i="4"/>
  <c r="RH43" i="4"/>
  <c r="RH25" i="4"/>
  <c r="RH73" i="4"/>
  <c r="RH155" i="4"/>
  <c r="RH66" i="4"/>
  <c r="RH103" i="4"/>
  <c r="RH57" i="4"/>
  <c r="RH131" i="4"/>
  <c r="RH167" i="4"/>
  <c r="RH58" i="4"/>
  <c r="RH175" i="4"/>
  <c r="RH30" i="4"/>
  <c r="RH177" i="4"/>
  <c r="RH56" i="4"/>
  <c r="RH23" i="4"/>
  <c r="RH19" i="4"/>
  <c r="RH34" i="4"/>
  <c r="RH109" i="4"/>
  <c r="RH99" i="4"/>
  <c r="RH49" i="4"/>
  <c r="RH125" i="4"/>
  <c r="RH160" i="4"/>
  <c r="RH98" i="4"/>
  <c r="RH9" i="4"/>
  <c r="RH153" i="4"/>
  <c r="RH161" i="4"/>
  <c r="RH102" i="4"/>
  <c r="RH139" i="4"/>
  <c r="RH21" i="4"/>
  <c r="RH14" i="4"/>
  <c r="RH157" i="4"/>
  <c r="RH37" i="4"/>
  <c r="RH193" i="4"/>
  <c r="RH51" i="4"/>
  <c r="RH7" i="4"/>
  <c r="RH90" i="4"/>
  <c r="RH152" i="4"/>
  <c r="RH69" i="4"/>
  <c r="RH31" i="4"/>
  <c r="RH133" i="4"/>
  <c r="RH54" i="4"/>
  <c r="RH63" i="4"/>
  <c r="RH189" i="4"/>
  <c r="RH105" i="4"/>
  <c r="RH172" i="4"/>
  <c r="RH93" i="4"/>
  <c r="RH40" i="4"/>
  <c r="RH106" i="4"/>
  <c r="RH142" i="4"/>
  <c r="RH42" i="4"/>
  <c r="RH95" i="4"/>
  <c r="RH6" i="4"/>
  <c r="RH108" i="4"/>
  <c r="RH136" i="4"/>
  <c r="RH84" i="4"/>
  <c r="RH17" i="4"/>
  <c r="RH65" i="4"/>
  <c r="RH41" i="4"/>
  <c r="RH168" i="4"/>
  <c r="RH195" i="4"/>
  <c r="RH141" i="4"/>
  <c r="RH110" i="4"/>
  <c r="RH182" i="4"/>
  <c r="RH184" i="4"/>
  <c r="RH140" i="4"/>
  <c r="RH123" i="4"/>
  <c r="RH46" i="4"/>
  <c r="RH52" i="4"/>
  <c r="RH77" i="4"/>
  <c r="RH185" i="4"/>
  <c r="RH101" i="4"/>
  <c r="RH163" i="4"/>
  <c r="RH81" i="4"/>
  <c r="RH33" i="4"/>
  <c r="RH94" i="4"/>
  <c r="RH137" i="4"/>
  <c r="RH36" i="4"/>
  <c r="RH85" i="4"/>
  <c r="RH143" i="4"/>
  <c r="RH92" i="4"/>
  <c r="RH129" i="4"/>
  <c r="RH138" i="4"/>
  <c r="RH8" i="4"/>
  <c r="RH147" i="4"/>
  <c r="RH10" i="4"/>
  <c r="RH112" i="4"/>
  <c r="RH150" i="4"/>
  <c r="RH176" i="4"/>
  <c r="RH29" i="4"/>
  <c r="RH173" i="4"/>
  <c r="RH100" i="4"/>
  <c r="RH70" i="4"/>
  <c r="RH76" i="4"/>
  <c r="RH15" i="4"/>
  <c r="RH104" i="4"/>
  <c r="RH53" i="4"/>
  <c r="RH181" i="4"/>
  <c r="RH97" i="4"/>
  <c r="RH156" i="4"/>
  <c r="RH191" i="4"/>
  <c r="RH27" i="4"/>
  <c r="RH68" i="4"/>
  <c r="RH121" i="4"/>
  <c r="RH22" i="4"/>
  <c r="RH174" i="4"/>
  <c r="RH39" i="4"/>
  <c r="RH59" i="4"/>
  <c r="RH192" i="4"/>
  <c r="RH114" i="4"/>
  <c r="RH26" i="4"/>
  <c r="RH190" i="4"/>
  <c r="RH18" i="4"/>
  <c r="RH35" i="4"/>
  <c r="RH12" i="4"/>
  <c r="RH127" i="4"/>
  <c r="RH159" i="4"/>
  <c r="RH117" i="4"/>
  <c r="RH115" i="4"/>
  <c r="RH118" i="4"/>
  <c r="RH78" i="4"/>
  <c r="RH170" i="4"/>
  <c r="RH87" i="4"/>
  <c r="RH149" i="4"/>
  <c r="RH187" i="4"/>
  <c r="RH20" i="4"/>
  <c r="RH50" i="4"/>
  <c r="RH91" i="4"/>
  <c r="RH16" i="4"/>
  <c r="RH162" i="4"/>
  <c r="RH180" i="4"/>
  <c r="RH38" i="4"/>
  <c r="RH144" i="4"/>
  <c r="RH47" i="4"/>
  <c r="RH165" i="4"/>
  <c r="RH62" i="4"/>
  <c r="RH132" i="4"/>
  <c r="RH166" i="4"/>
  <c r="RH183" i="4"/>
  <c r="RH154" i="4"/>
  <c r="RH146" i="4"/>
  <c r="RH24" i="4"/>
  <c r="RH45" i="4"/>
  <c r="RH120" i="4"/>
  <c r="RH130" i="4"/>
  <c r="RH179" i="4"/>
  <c r="RH186" i="4"/>
  <c r="RH145" i="4"/>
  <c r="RH126" i="4"/>
  <c r="RH13" i="4"/>
  <c r="RH89" i="4"/>
  <c r="RH44" i="4"/>
  <c r="RH134" i="4"/>
  <c r="RH119" i="4"/>
  <c r="RH158" i="4"/>
  <c r="RH28" i="4"/>
  <c r="RH169" i="4"/>
  <c r="RH82" i="4"/>
  <c r="RH72" i="4"/>
  <c r="RH148" i="4"/>
  <c r="RH122" i="4"/>
  <c r="RH171" i="4"/>
  <c r="RH116" i="4"/>
  <c r="RH124" i="4"/>
  <c r="RH178" i="4"/>
  <c r="RH86" i="4"/>
  <c r="RH2" i="4"/>
  <c r="RH67" i="4"/>
  <c r="RH128" i="4"/>
  <c r="RH135" i="4"/>
  <c r="RH164" i="4"/>
  <c r="RH113" i="4"/>
  <c r="RH111" i="4"/>
  <c r="RH151" i="4"/>
  <c r="RH83" i="4"/>
  <c r="RH55" i="4"/>
  <c r="RH48" i="4"/>
  <c r="RH96" i="4"/>
  <c r="RH61" i="4"/>
  <c r="RH88" i="4"/>
  <c r="RH107" i="4"/>
  <c r="RH60" i="4"/>
  <c r="RH194" i="4"/>
  <c r="RH188" i="4"/>
  <c r="RH32" i="4"/>
  <c r="RH11" i="4"/>
  <c r="RF5" i="4"/>
  <c r="FX3" i="5"/>
  <c r="FY2" i="5"/>
  <c r="RJ199" i="4" l="1"/>
  <c r="RJ198" i="4"/>
  <c r="RJ80" i="4"/>
  <c r="RJ79" i="4"/>
  <c r="RJ64" i="4"/>
  <c r="RJ71" i="4"/>
  <c r="RJ74" i="4"/>
  <c r="RJ196" i="4"/>
  <c r="RJ197" i="4"/>
  <c r="RL3" i="4"/>
  <c r="RJ75" i="4"/>
  <c r="RJ25" i="4"/>
  <c r="RJ43" i="4"/>
  <c r="RJ100" i="4"/>
  <c r="RJ187" i="4"/>
  <c r="RJ108" i="4"/>
  <c r="RJ157" i="4"/>
  <c r="RJ150" i="4"/>
  <c r="RJ111" i="4"/>
  <c r="RJ161" i="4"/>
  <c r="RJ66" i="4"/>
  <c r="RJ180" i="4"/>
  <c r="RJ47" i="4"/>
  <c r="RJ2" i="4"/>
  <c r="RJ139" i="4"/>
  <c r="RJ149" i="4"/>
  <c r="RJ147" i="4"/>
  <c r="RJ58" i="4"/>
  <c r="RJ133" i="4"/>
  <c r="RJ97" i="4"/>
  <c r="RJ170" i="4"/>
  <c r="RJ99" i="4"/>
  <c r="RJ156" i="4"/>
  <c r="RJ131" i="4"/>
  <c r="RJ95" i="4"/>
  <c r="RJ132" i="4"/>
  <c r="RJ56" i="4"/>
  <c r="RJ160" i="4"/>
  <c r="RJ45" i="4"/>
  <c r="RJ57" i="4"/>
  <c r="RJ136" i="4"/>
  <c r="RJ13" i="4"/>
  <c r="RJ65" i="4"/>
  <c r="RJ26" i="4"/>
  <c r="RJ130" i="4"/>
  <c r="RJ94" i="4"/>
  <c r="RJ162" i="4"/>
  <c r="RJ90" i="4"/>
  <c r="RJ143" i="4"/>
  <c r="RJ105" i="4"/>
  <c r="RJ62" i="4"/>
  <c r="RJ191" i="4"/>
  <c r="RJ54" i="4"/>
  <c r="RJ78" i="4"/>
  <c r="RJ184" i="4"/>
  <c r="RJ38" i="4"/>
  <c r="RJ123" i="4"/>
  <c r="RJ110" i="4"/>
  <c r="RJ134" i="4"/>
  <c r="RJ165" i="4"/>
  <c r="RJ127" i="4"/>
  <c r="RJ91" i="4"/>
  <c r="RJ145" i="4"/>
  <c r="RJ81" i="4"/>
  <c r="RJ142" i="4"/>
  <c r="RJ104" i="4"/>
  <c r="RJ59" i="4"/>
  <c r="RJ179" i="4"/>
  <c r="RJ31" i="4"/>
  <c r="RJ68" i="4"/>
  <c r="RJ122" i="4"/>
  <c r="RJ33" i="4"/>
  <c r="RJ89" i="4"/>
  <c r="RJ101" i="4"/>
  <c r="RJ166" i="4"/>
  <c r="RJ195" i="4"/>
  <c r="RJ124" i="4"/>
  <c r="RJ88" i="4"/>
  <c r="RJ137" i="4"/>
  <c r="RJ186" i="4"/>
  <c r="RJ120" i="4"/>
  <c r="RJ102" i="4"/>
  <c r="RJ50" i="4"/>
  <c r="RJ164" i="4"/>
  <c r="RJ30" i="4"/>
  <c r="RJ52" i="4"/>
  <c r="RJ92" i="4"/>
  <c r="RJ129" i="4"/>
  <c r="RJ36" i="4"/>
  <c r="RJ93" i="4"/>
  <c r="RJ14" i="4"/>
  <c r="RJ148" i="4"/>
  <c r="RJ121" i="4"/>
  <c r="RJ85" i="4"/>
  <c r="RJ185" i="4"/>
  <c r="RJ155" i="4"/>
  <c r="RJ188" i="4"/>
  <c r="RJ60" i="4"/>
  <c r="RJ35" i="4"/>
  <c r="RJ138" i="4"/>
  <c r="RJ12" i="4"/>
  <c r="RJ51" i="4"/>
  <c r="RJ44" i="4"/>
  <c r="RJ41" i="4"/>
  <c r="RJ23" i="4"/>
  <c r="RJ42" i="4"/>
  <c r="RJ151" i="4"/>
  <c r="RJ29" i="4"/>
  <c r="RJ112" i="4"/>
  <c r="RJ152" i="4"/>
  <c r="RJ178" i="4"/>
  <c r="RJ53" i="4"/>
  <c r="RJ107" i="4"/>
  <c r="RJ40" i="4"/>
  <c r="RJ116" i="4"/>
  <c r="RJ109" i="4"/>
  <c r="RJ144" i="4"/>
  <c r="RJ175" i="4"/>
  <c r="RJ193" i="4"/>
  <c r="RJ28" i="4"/>
  <c r="RJ22" i="4"/>
  <c r="RJ37" i="4"/>
  <c r="RJ21" i="4"/>
  <c r="RJ106" i="4"/>
  <c r="RJ126" i="4"/>
  <c r="RJ168" i="4"/>
  <c r="RJ181" i="4"/>
  <c r="RJ27" i="4"/>
  <c r="RJ19" i="4"/>
  <c r="RJ34" i="4"/>
  <c r="RJ7" i="4"/>
  <c r="RJ103" i="4"/>
  <c r="RJ117" i="4"/>
  <c r="RJ154" i="4"/>
  <c r="RJ174" i="4"/>
  <c r="RJ182" i="4"/>
  <c r="RJ8" i="4"/>
  <c r="RJ18" i="4"/>
  <c r="RJ163" i="4"/>
  <c r="RJ82" i="4"/>
  <c r="RJ141" i="4"/>
  <c r="RJ55" i="4"/>
  <c r="RJ98" i="4"/>
  <c r="RJ49" i="4"/>
  <c r="RJ16" i="4"/>
  <c r="RJ39" i="4"/>
  <c r="RJ76" i="4"/>
  <c r="RJ113" i="4"/>
  <c r="RJ46" i="4"/>
  <c r="RJ189" i="4"/>
  <c r="RJ48" i="4"/>
  <c r="RJ167" i="4"/>
  <c r="RJ6" i="4"/>
  <c r="RJ96" i="4"/>
  <c r="RJ119" i="4"/>
  <c r="RJ153" i="4"/>
  <c r="RJ114" i="4"/>
  <c r="RJ87" i="4"/>
  <c r="RJ171" i="4"/>
  <c r="RJ190" i="4"/>
  <c r="RJ24" i="4"/>
  <c r="RJ70" i="4"/>
  <c r="RJ128" i="4"/>
  <c r="RJ125" i="4"/>
  <c r="RJ192" i="4"/>
  <c r="RJ20" i="4"/>
  <c r="RJ72" i="4"/>
  <c r="RJ32" i="4"/>
  <c r="RJ172" i="4"/>
  <c r="RJ83" i="4"/>
  <c r="RJ158" i="4"/>
  <c r="RJ77" i="4"/>
  <c r="RJ183" i="4"/>
  <c r="RJ118" i="4"/>
  <c r="RJ173" i="4"/>
  <c r="RJ146" i="4"/>
  <c r="RJ9" i="4"/>
  <c r="RJ115" i="4"/>
  <c r="RJ194" i="4"/>
  <c r="RJ140" i="4"/>
  <c r="RJ86" i="4"/>
  <c r="RJ73" i="4"/>
  <c r="RJ11" i="4"/>
  <c r="RJ17" i="4"/>
  <c r="RJ135" i="4"/>
  <c r="RJ84" i="4"/>
  <c r="RJ15" i="4"/>
  <c r="RJ67" i="4"/>
  <c r="RJ69" i="4"/>
  <c r="RJ10" i="4"/>
  <c r="RJ61" i="4"/>
  <c r="RJ63" i="4"/>
  <c r="RJ177" i="4"/>
  <c r="RJ159" i="4"/>
  <c r="RJ169" i="4"/>
  <c r="RJ176" i="4"/>
  <c r="RH5" i="4"/>
  <c r="FZ2" i="5"/>
  <c r="FY3" i="5"/>
  <c r="RL199" i="4" l="1"/>
  <c r="RL198" i="4"/>
  <c r="RL71" i="4"/>
  <c r="RL74" i="4"/>
  <c r="RL64" i="4"/>
  <c r="RL80" i="4"/>
  <c r="RL79" i="4"/>
  <c r="RL197" i="4"/>
  <c r="RL196" i="4"/>
  <c r="RN3" i="4"/>
  <c r="RL43" i="4"/>
  <c r="RL25" i="4"/>
  <c r="RL75" i="4"/>
  <c r="RL188" i="4"/>
  <c r="RL152" i="4"/>
  <c r="RL178" i="4"/>
  <c r="RL120" i="4"/>
  <c r="RL101" i="4"/>
  <c r="RL121" i="4"/>
  <c r="RL129" i="4"/>
  <c r="RL102" i="4"/>
  <c r="RL95" i="4"/>
  <c r="RL46" i="4"/>
  <c r="RL38" i="4"/>
  <c r="RL76" i="4"/>
  <c r="RL42" i="4"/>
  <c r="RL14" i="4"/>
  <c r="RL127" i="4"/>
  <c r="RL29" i="4"/>
  <c r="RL99" i="4"/>
  <c r="RL6" i="4"/>
  <c r="RL86" i="4"/>
  <c r="RL148" i="4"/>
  <c r="RL185" i="4"/>
  <c r="RL149" i="4"/>
  <c r="RL153" i="4"/>
  <c r="RL112" i="4"/>
  <c r="RL83" i="4"/>
  <c r="RL117" i="4"/>
  <c r="RL88" i="4"/>
  <c r="RL84" i="4"/>
  <c r="RL44" i="4"/>
  <c r="RL33" i="4"/>
  <c r="RL39" i="4"/>
  <c r="RL2" i="4"/>
  <c r="RL182" i="4"/>
  <c r="RL146" i="4"/>
  <c r="RL136" i="4"/>
  <c r="RL104" i="4"/>
  <c r="RL78" i="4"/>
  <c r="RL96" i="4"/>
  <c r="RL130" i="4"/>
  <c r="RL68" i="4"/>
  <c r="RL69" i="4"/>
  <c r="RL10" i="4"/>
  <c r="RL41" i="4"/>
  <c r="RL20" i="4"/>
  <c r="RL163" i="4"/>
  <c r="RL151" i="4"/>
  <c r="RL34" i="4"/>
  <c r="RL179" i="4"/>
  <c r="RL143" i="4"/>
  <c r="RL131" i="4"/>
  <c r="RL187" i="4"/>
  <c r="RL73" i="4"/>
  <c r="RL72" i="4"/>
  <c r="RL126" i="4"/>
  <c r="RL67" i="4"/>
  <c r="RL63" i="4"/>
  <c r="RL16" i="4"/>
  <c r="RL17" i="4"/>
  <c r="RL119" i="4"/>
  <c r="RL107" i="4"/>
  <c r="RL18" i="4"/>
  <c r="RL176" i="4"/>
  <c r="RL140" i="4"/>
  <c r="RL160" i="4"/>
  <c r="RL111" i="4"/>
  <c r="RL66" i="4"/>
  <c r="RL58" i="4"/>
  <c r="RL108" i="4"/>
  <c r="RL61" i="4"/>
  <c r="RL62" i="4"/>
  <c r="RL166" i="4"/>
  <c r="RL12" i="4"/>
  <c r="RL114" i="4"/>
  <c r="RL118" i="4"/>
  <c r="RL40" i="4"/>
  <c r="RL54" i="4"/>
  <c r="RL173" i="4"/>
  <c r="RL137" i="4"/>
  <c r="RL135" i="4"/>
  <c r="RL190" i="4"/>
  <c r="RL50" i="4"/>
  <c r="RL19" i="4"/>
  <c r="RL91" i="4"/>
  <c r="RL52" i="4"/>
  <c r="RL47" i="4"/>
  <c r="RL106" i="4"/>
  <c r="RL15" i="4"/>
  <c r="RL164" i="4"/>
  <c r="RL171" i="4"/>
  <c r="RL193" i="4"/>
  <c r="RL53" i="4"/>
  <c r="RL162" i="4"/>
  <c r="RL123" i="4"/>
  <c r="RL8" i="4"/>
  <c r="RL21" i="4"/>
  <c r="RL161" i="4"/>
  <c r="RL157" i="4"/>
  <c r="RL181" i="4"/>
  <c r="RL27" i="4"/>
  <c r="RL154" i="4"/>
  <c r="RL36" i="4"/>
  <c r="RL134" i="4"/>
  <c r="RL7" i="4"/>
  <c r="RL158" i="4"/>
  <c r="RL156" i="4"/>
  <c r="RL169" i="4"/>
  <c r="RL180" i="4"/>
  <c r="RL122" i="4"/>
  <c r="RL23" i="4"/>
  <c r="RL56" i="4"/>
  <c r="RL113" i="4"/>
  <c r="RL155" i="4"/>
  <c r="RL142" i="4"/>
  <c r="RL132" i="4"/>
  <c r="RL105" i="4"/>
  <c r="RL92" i="4"/>
  <c r="RL9" i="4"/>
  <c r="RL24" i="4"/>
  <c r="RL100" i="4"/>
  <c r="RL186" i="4"/>
  <c r="RL189" i="4"/>
  <c r="RL13" i="4"/>
  <c r="RL51" i="4"/>
  <c r="RL133" i="4"/>
  <c r="RL183" i="4"/>
  <c r="RL145" i="4"/>
  <c r="RL35" i="4"/>
  <c r="RL177" i="4"/>
  <c r="RL175" i="4"/>
  <c r="RL144" i="4"/>
  <c r="RL49" i="4"/>
  <c r="RL115" i="4"/>
  <c r="RL94" i="4"/>
  <c r="RL103" i="4"/>
  <c r="RL26" i="4"/>
  <c r="RL174" i="4"/>
  <c r="RL48" i="4"/>
  <c r="RL87" i="4"/>
  <c r="RL195" i="4"/>
  <c r="RL124" i="4"/>
  <c r="RL11" i="4"/>
  <c r="RL31" i="4"/>
  <c r="RL192" i="4"/>
  <c r="RL109" i="4"/>
  <c r="RL90" i="4"/>
  <c r="RL28" i="4"/>
  <c r="RL168" i="4"/>
  <c r="RL30" i="4"/>
  <c r="RL159" i="4"/>
  <c r="RL22" i="4"/>
  <c r="RL150" i="4"/>
  <c r="RL59" i="4"/>
  <c r="RL147" i="4"/>
  <c r="RL65" i="4"/>
  <c r="RL57" i="4"/>
  <c r="RL55" i="4"/>
  <c r="RL77" i="4"/>
  <c r="RL165" i="4"/>
  <c r="RL82" i="4"/>
  <c r="RL194" i="4"/>
  <c r="RL93" i="4"/>
  <c r="RL89" i="4"/>
  <c r="RL191" i="4"/>
  <c r="RL125" i="4"/>
  <c r="RL128" i="4"/>
  <c r="RL170" i="4"/>
  <c r="RL37" i="4"/>
  <c r="RL45" i="4"/>
  <c r="RL110" i="4"/>
  <c r="RL167" i="4"/>
  <c r="RL184" i="4"/>
  <c r="RL138" i="4"/>
  <c r="RL98" i="4"/>
  <c r="RL70" i="4"/>
  <c r="RL97" i="4"/>
  <c r="RL85" i="4"/>
  <c r="RL141" i="4"/>
  <c r="RL81" i="4"/>
  <c r="RL32" i="4"/>
  <c r="RL60" i="4"/>
  <c r="RL116" i="4"/>
  <c r="RL172" i="4"/>
  <c r="RL139" i="4"/>
  <c r="RJ5" i="4"/>
  <c r="GA2" i="5"/>
  <c r="FZ3" i="5"/>
  <c r="RN199" i="4" l="1"/>
  <c r="RN198" i="4"/>
  <c r="RN64" i="4"/>
  <c r="RN74" i="4"/>
  <c r="RN79" i="4"/>
  <c r="RN80" i="4"/>
  <c r="RN71" i="4"/>
  <c r="RN197" i="4"/>
  <c r="RN196" i="4"/>
  <c r="RP3" i="4"/>
  <c r="RN43" i="4"/>
  <c r="RN25" i="4"/>
  <c r="RN75" i="4"/>
  <c r="RN161" i="4"/>
  <c r="RN94" i="4"/>
  <c r="RN36" i="4"/>
  <c r="RN158" i="4"/>
  <c r="RN141" i="4"/>
  <c r="RN98" i="4"/>
  <c r="RN8" i="4"/>
  <c r="RN105" i="4"/>
  <c r="RN78" i="4"/>
  <c r="RN44" i="4"/>
  <c r="RN106" i="4"/>
  <c r="RN96" i="4"/>
  <c r="RN110" i="4"/>
  <c r="RN137" i="4"/>
  <c r="RN56" i="4"/>
  <c r="RN72" i="4"/>
  <c r="RN191" i="4"/>
  <c r="RN63" i="4"/>
  <c r="RN177" i="4"/>
  <c r="RN120" i="4"/>
  <c r="RN60" i="4"/>
  <c r="RN93" i="4"/>
  <c r="RN90" i="4"/>
  <c r="RN29" i="4"/>
  <c r="RN151" i="4"/>
  <c r="RN18" i="4"/>
  <c r="RN174" i="4"/>
  <c r="RN146" i="4"/>
  <c r="RN155" i="4"/>
  <c r="RN122" i="4"/>
  <c r="RN28" i="4"/>
  <c r="RN171" i="4"/>
  <c r="RN109" i="4"/>
  <c r="RN157" i="4"/>
  <c r="RN22" i="4"/>
  <c r="RN154" i="4"/>
  <c r="RN51" i="4"/>
  <c r="RN173" i="4"/>
  <c r="RN138" i="4"/>
  <c r="RN104" i="4"/>
  <c r="RN14" i="4"/>
  <c r="RN127" i="4"/>
  <c r="RN145" i="4"/>
  <c r="RN48" i="4"/>
  <c r="RN159" i="4"/>
  <c r="RN97" i="4"/>
  <c r="RN182" i="4"/>
  <c r="RN70" i="4"/>
  <c r="RN55" i="4"/>
  <c r="RN136" i="4"/>
  <c r="RN45" i="4"/>
  <c r="RN119" i="4"/>
  <c r="RN73" i="4"/>
  <c r="RN156" i="4"/>
  <c r="RN23" i="4"/>
  <c r="RN20" i="4"/>
  <c r="RN40" i="4"/>
  <c r="RN186" i="4"/>
  <c r="RN42" i="4"/>
  <c r="RN49" i="4"/>
  <c r="RN128" i="4"/>
  <c r="RN2" i="4"/>
  <c r="RN17" i="4"/>
  <c r="RN37" i="4"/>
  <c r="RN144" i="4"/>
  <c r="RN85" i="4"/>
  <c r="RN33" i="4"/>
  <c r="RN111" i="4"/>
  <c r="RN131" i="4"/>
  <c r="RN102" i="4"/>
  <c r="RN26" i="4"/>
  <c r="RN163" i="4"/>
  <c r="RN11" i="4"/>
  <c r="RN91" i="4"/>
  <c r="RN194" i="4"/>
  <c r="RN126" i="4"/>
  <c r="RN77" i="4"/>
  <c r="RN30" i="4"/>
  <c r="RN95" i="4"/>
  <c r="RN125" i="4"/>
  <c r="RN59" i="4"/>
  <c r="RN179" i="4"/>
  <c r="RN88" i="4"/>
  <c r="RN62" i="4"/>
  <c r="RN166" i="4"/>
  <c r="RN16" i="4"/>
  <c r="RN13" i="4"/>
  <c r="RN193" i="4"/>
  <c r="RN82" i="4"/>
  <c r="RN195" i="4"/>
  <c r="RN7" i="4"/>
  <c r="RN89" i="4"/>
  <c r="RN190" i="4"/>
  <c r="RN184" i="4"/>
  <c r="RN69" i="4"/>
  <c r="RN27" i="4"/>
  <c r="RN189" i="4"/>
  <c r="RN185" i="4"/>
  <c r="RN41" i="4"/>
  <c r="RN147" i="4"/>
  <c r="RN68" i="4"/>
  <c r="RN50" i="4"/>
  <c r="RN133" i="4"/>
  <c r="RN123" i="4"/>
  <c r="RN149" i="4"/>
  <c r="RN134" i="4"/>
  <c r="RN108" i="4"/>
  <c r="RN165" i="4"/>
  <c r="RN54" i="4"/>
  <c r="RN118" i="4"/>
  <c r="RN181" i="4"/>
  <c r="RN176" i="4"/>
  <c r="RN61" i="4"/>
  <c r="RN24" i="4"/>
  <c r="RN188" i="4"/>
  <c r="RN164" i="4"/>
  <c r="RN32" i="4"/>
  <c r="RN129" i="4"/>
  <c r="RN67" i="4"/>
  <c r="RN47" i="4"/>
  <c r="RN124" i="4"/>
  <c r="RN83" i="4"/>
  <c r="RN142" i="4"/>
  <c r="RN65" i="4"/>
  <c r="RN116" i="4"/>
  <c r="RN148" i="4"/>
  <c r="RN172" i="4"/>
  <c r="RN168" i="4"/>
  <c r="RN57" i="4"/>
  <c r="RN21" i="4"/>
  <c r="RN175" i="4"/>
  <c r="RN160" i="4"/>
  <c r="RN19" i="4"/>
  <c r="RN167" i="4"/>
  <c r="RN52" i="4"/>
  <c r="RN10" i="4"/>
  <c r="RN115" i="4"/>
  <c r="RN66" i="4"/>
  <c r="RN183" i="4"/>
  <c r="RN53" i="4"/>
  <c r="RN38" i="4"/>
  <c r="RN153" i="4"/>
  <c r="RN143" i="4"/>
  <c r="RN15" i="4"/>
  <c r="RN132" i="4"/>
  <c r="RN162" i="4"/>
  <c r="RN76" i="4"/>
  <c r="RN130" i="4"/>
  <c r="RN12" i="4"/>
  <c r="RN114" i="4"/>
  <c r="RN180" i="4"/>
  <c r="RN152" i="4"/>
  <c r="RN87" i="4"/>
  <c r="RN107" i="4"/>
  <c r="RN121" i="4"/>
  <c r="RN9" i="4"/>
  <c r="RN113" i="4"/>
  <c r="RN178" i="4"/>
  <c r="RN117" i="4"/>
  <c r="RN31" i="4"/>
  <c r="RN58" i="4"/>
  <c r="RN112" i="4"/>
  <c r="RN6" i="4"/>
  <c r="RN100" i="4"/>
  <c r="RN150" i="4"/>
  <c r="RN92" i="4"/>
  <c r="RN135" i="4"/>
  <c r="RN35" i="4"/>
  <c r="RN103" i="4"/>
  <c r="RN86" i="4"/>
  <c r="RN39" i="4"/>
  <c r="RN81" i="4"/>
  <c r="RN187" i="4"/>
  <c r="RN84" i="4"/>
  <c r="RN139" i="4"/>
  <c r="RN169" i="4"/>
  <c r="RN46" i="4"/>
  <c r="RN101" i="4"/>
  <c r="RN170" i="4"/>
  <c r="RN192" i="4"/>
  <c r="RN99" i="4"/>
  <c r="RN34" i="4"/>
  <c r="RN140" i="4"/>
  <c r="RL5" i="4"/>
  <c r="GA3" i="5"/>
  <c r="GB2" i="5"/>
  <c r="RP199" i="4" l="1"/>
  <c r="RP198" i="4"/>
  <c r="RP71" i="4"/>
  <c r="RP64" i="4"/>
  <c r="RP80" i="4"/>
  <c r="RP74" i="4"/>
  <c r="RP79" i="4"/>
  <c r="RP197" i="4"/>
  <c r="RP196" i="4"/>
  <c r="RN5" i="4"/>
  <c r="RR3" i="4"/>
  <c r="RP75" i="4"/>
  <c r="RP25" i="4"/>
  <c r="RP43" i="4"/>
  <c r="RP160" i="4"/>
  <c r="RP107" i="4"/>
  <c r="RP137" i="4"/>
  <c r="RP161" i="4"/>
  <c r="RP184" i="4"/>
  <c r="RP78" i="4"/>
  <c r="RP95" i="4"/>
  <c r="RP70" i="4"/>
  <c r="RP83" i="4"/>
  <c r="RP153" i="4"/>
  <c r="RP145" i="4"/>
  <c r="RP105" i="4"/>
  <c r="RP37" i="4"/>
  <c r="RP27" i="4"/>
  <c r="RP148" i="4"/>
  <c r="RP138" i="4"/>
  <c r="RP167" i="4"/>
  <c r="RP174" i="4"/>
  <c r="RP164" i="4"/>
  <c r="RP77" i="4"/>
  <c r="RP18" i="4"/>
  <c r="RP101" i="4"/>
  <c r="RP49" i="4"/>
  <c r="RP2" i="4"/>
  <c r="RP168" i="4"/>
  <c r="RP140" i="4"/>
  <c r="RP17" i="4"/>
  <c r="RP121" i="4"/>
  <c r="RP32" i="4"/>
  <c r="RP173" i="4"/>
  <c r="RP65" i="4"/>
  <c r="RP100" i="4"/>
  <c r="RP166" i="4"/>
  <c r="RP104" i="4"/>
  <c r="RP11" i="4"/>
  <c r="RP21" i="4"/>
  <c r="RP143" i="4"/>
  <c r="RP54" i="4"/>
  <c r="RP187" i="4"/>
  <c r="RP154" i="4"/>
  <c r="RP87" i="4"/>
  <c r="RP6" i="4"/>
  <c r="RP181" i="4"/>
  <c r="RP194" i="4"/>
  <c r="RP119" i="4"/>
  <c r="RP45" i="4"/>
  <c r="RP156" i="4"/>
  <c r="RP124" i="4"/>
  <c r="RP36" i="4"/>
  <c r="RP178" i="4"/>
  <c r="RP86" i="4"/>
  <c r="RP185" i="4"/>
  <c r="RP103" i="4"/>
  <c r="RP23" i="4"/>
  <c r="RP128" i="4"/>
  <c r="RP109" i="4"/>
  <c r="RP31" i="4"/>
  <c r="RP163" i="4"/>
  <c r="RP67" i="4"/>
  <c r="RP152" i="4"/>
  <c r="RP98" i="4"/>
  <c r="RP190" i="4"/>
  <c r="RP115" i="4"/>
  <c r="RP158" i="4"/>
  <c r="RP172" i="4"/>
  <c r="RP63" i="4"/>
  <c r="RP92" i="4"/>
  <c r="RP139" i="4"/>
  <c r="RP66" i="4"/>
  <c r="RP136" i="4"/>
  <c r="RP94" i="4"/>
  <c r="RP56" i="4"/>
  <c r="RP131" i="4"/>
  <c r="RP135" i="4"/>
  <c r="RP89" i="4"/>
  <c r="RP144" i="4"/>
  <c r="RP97" i="4"/>
  <c r="RP147" i="4"/>
  <c r="RP150" i="4"/>
  <c r="RP62" i="4"/>
  <c r="RP69" i="4"/>
  <c r="RP106" i="4"/>
  <c r="RP52" i="4"/>
  <c r="RP114" i="4"/>
  <c r="RP60" i="4"/>
  <c r="RP169" i="4"/>
  <c r="RP59" i="4"/>
  <c r="RP90" i="4"/>
  <c r="RP30" i="4"/>
  <c r="RP193" i="4"/>
  <c r="RP73" i="4"/>
  <c r="RP110" i="4"/>
  <c r="RP96" i="4"/>
  <c r="RP129" i="4"/>
  <c r="RP133" i="4"/>
  <c r="RP61" i="4"/>
  <c r="RP46" i="4"/>
  <c r="RP24" i="4"/>
  <c r="RP41" i="4"/>
  <c r="RP76" i="4"/>
  <c r="RP39" i="4"/>
  <c r="RP88" i="4"/>
  <c r="RP14" i="4"/>
  <c r="RP16" i="4"/>
  <c r="RP192" i="4"/>
  <c r="RP189" i="4"/>
  <c r="RP191" i="4"/>
  <c r="RP93" i="4"/>
  <c r="RP57" i="4"/>
  <c r="RP126" i="4"/>
  <c r="RP51" i="4"/>
  <c r="RP44" i="4"/>
  <c r="RP22" i="4"/>
  <c r="RP12" i="4"/>
  <c r="RP55" i="4"/>
  <c r="RP28" i="4"/>
  <c r="RP33" i="4"/>
  <c r="RP91" i="4"/>
  <c r="RP113" i="4"/>
  <c r="RP175" i="4"/>
  <c r="RP188" i="4"/>
  <c r="RP176" i="4"/>
  <c r="RP82" i="4"/>
  <c r="RP42" i="4"/>
  <c r="RP112" i="4"/>
  <c r="RP50" i="4"/>
  <c r="RP10" i="4"/>
  <c r="RP9" i="4"/>
  <c r="RP157" i="4"/>
  <c r="RP20" i="4"/>
  <c r="RP13" i="4"/>
  <c r="RP108" i="4"/>
  <c r="RP38" i="4"/>
  <c r="RP81" i="4"/>
  <c r="RP8" i="4"/>
  <c r="RP159" i="4"/>
  <c r="RP146" i="4"/>
  <c r="RP186" i="4"/>
  <c r="RP48" i="4"/>
  <c r="RP120" i="4"/>
  <c r="RP149" i="4"/>
  <c r="RP35" i="4"/>
  <c r="RP68" i="4"/>
  <c r="RP142" i="4"/>
  <c r="RP132" i="4"/>
  <c r="RP141" i="4"/>
  <c r="RP47" i="4"/>
  <c r="RP85" i="4"/>
  <c r="RP58" i="4"/>
  <c r="RP7" i="4"/>
  <c r="RP26" i="4"/>
  <c r="RP134" i="4"/>
  <c r="RP182" i="4"/>
  <c r="RP122" i="4"/>
  <c r="RP171" i="4"/>
  <c r="RP180" i="4"/>
  <c r="RP53" i="4"/>
  <c r="RP127" i="4"/>
  <c r="RP195" i="4"/>
  <c r="RP125" i="4"/>
  <c r="RP155" i="4"/>
  <c r="RP118" i="4"/>
  <c r="RP162" i="4"/>
  <c r="RP130" i="4"/>
  <c r="RP34" i="4"/>
  <c r="RP19" i="4"/>
  <c r="RP165" i="4"/>
  <c r="RP99" i="4"/>
  <c r="RP84" i="4"/>
  <c r="RP117" i="4"/>
  <c r="RP72" i="4"/>
  <c r="RP183" i="4"/>
  <c r="RP170" i="4"/>
  <c r="RP177" i="4"/>
  <c r="RP111" i="4"/>
  <c r="RP102" i="4"/>
  <c r="RP29" i="4"/>
  <c r="RP123" i="4"/>
  <c r="RP15" i="4"/>
  <c r="RP116" i="4"/>
  <c r="RP40" i="4"/>
  <c r="RP151" i="4"/>
  <c r="RP179" i="4"/>
  <c r="GB3" i="5"/>
  <c r="GC2" i="5"/>
  <c r="RR199" i="4" l="1"/>
  <c r="RR198" i="4"/>
  <c r="RR74" i="4"/>
  <c r="RR80" i="4"/>
  <c r="RR71" i="4"/>
  <c r="RR79" i="4"/>
  <c r="RR64" i="4"/>
  <c r="RR197" i="4"/>
  <c r="RR196" i="4"/>
  <c r="RT3" i="4"/>
  <c r="RR75" i="4"/>
  <c r="RR25" i="4"/>
  <c r="RR43" i="4"/>
  <c r="RR149" i="4"/>
  <c r="RR102" i="4"/>
  <c r="RR63" i="4"/>
  <c r="RR175" i="4"/>
  <c r="RR137" i="4"/>
  <c r="RR49" i="4"/>
  <c r="RR33" i="4"/>
  <c r="RR113" i="4"/>
  <c r="RR124" i="4"/>
  <c r="RR21" i="4"/>
  <c r="RR31" i="4"/>
  <c r="RR53" i="4"/>
  <c r="RR88" i="4"/>
  <c r="RR67" i="4"/>
  <c r="RR47" i="4"/>
  <c r="RR148" i="4"/>
  <c r="RR140" i="4"/>
  <c r="RR99" i="4"/>
  <c r="RR159" i="4"/>
  <c r="RR115" i="4"/>
  <c r="RR36" i="4"/>
  <c r="RR17" i="4"/>
  <c r="RR171" i="4"/>
  <c r="RR109" i="4"/>
  <c r="RR20" i="4"/>
  <c r="RR136" i="4"/>
  <c r="RR34" i="4"/>
  <c r="RR65" i="4"/>
  <c r="RR138" i="4"/>
  <c r="RR8" i="4"/>
  <c r="RR83" i="4"/>
  <c r="RR107" i="4"/>
  <c r="RR61" i="4"/>
  <c r="RR160" i="4"/>
  <c r="RR100" i="4"/>
  <c r="RR106" i="4"/>
  <c r="RR73" i="4"/>
  <c r="RR15" i="4"/>
  <c r="RR68" i="4"/>
  <c r="RR180" i="4"/>
  <c r="RR81" i="4"/>
  <c r="RR145" i="4"/>
  <c r="RR122" i="4"/>
  <c r="RR193" i="4"/>
  <c r="RR188" i="4"/>
  <c r="RR57" i="4"/>
  <c r="RR11" i="4"/>
  <c r="RR185" i="4"/>
  <c r="RR114" i="4"/>
  <c r="RR166" i="4"/>
  <c r="RR118" i="4"/>
  <c r="RR95" i="4"/>
  <c r="RR98" i="4"/>
  <c r="RR177" i="4"/>
  <c r="RR194" i="4"/>
  <c r="RR24" i="4"/>
  <c r="RR161" i="4"/>
  <c r="RR14" i="4"/>
  <c r="RR54" i="4"/>
  <c r="RR35" i="4"/>
  <c r="RR26" i="4"/>
  <c r="RR111" i="4"/>
  <c r="RR150" i="4"/>
  <c r="RR92" i="4"/>
  <c r="RR156" i="4"/>
  <c r="RR22" i="4"/>
  <c r="RR51" i="4"/>
  <c r="RR108" i="4"/>
  <c r="RR76" i="4"/>
  <c r="RR153" i="4"/>
  <c r="RR9" i="4"/>
  <c r="RR163" i="4"/>
  <c r="RR19" i="4"/>
  <c r="RR158" i="4"/>
  <c r="RR66" i="4"/>
  <c r="RR155" i="4"/>
  <c r="RR41" i="4"/>
  <c r="RR152" i="4"/>
  <c r="RR97" i="4"/>
  <c r="RR134" i="4"/>
  <c r="RR86" i="4"/>
  <c r="RR60" i="4"/>
  <c r="RR40" i="4"/>
  <c r="RR91" i="4"/>
  <c r="RR141" i="4"/>
  <c r="RR195" i="4"/>
  <c r="RR132" i="4"/>
  <c r="RR96" i="4"/>
  <c r="RR184" i="4"/>
  <c r="RR144" i="4"/>
  <c r="RR179" i="4"/>
  <c r="RR27" i="4"/>
  <c r="RR12" i="4"/>
  <c r="RR162" i="4"/>
  <c r="RR70" i="4"/>
  <c r="RR55" i="4"/>
  <c r="RR178" i="4"/>
  <c r="RR59" i="4"/>
  <c r="RR130" i="4"/>
  <c r="RR32" i="4"/>
  <c r="RR6" i="4"/>
  <c r="RR165" i="4"/>
  <c r="RR29" i="4"/>
  <c r="RR129" i="4"/>
  <c r="RR93" i="4"/>
  <c r="RR168" i="4"/>
  <c r="RR110" i="4"/>
  <c r="RR172" i="4"/>
  <c r="RR164" i="4"/>
  <c r="RR146" i="4"/>
  <c r="RR45" i="4"/>
  <c r="RR170" i="4"/>
  <c r="RR62" i="4"/>
  <c r="RR125" i="4"/>
  <c r="RR30" i="4"/>
  <c r="RR37" i="4"/>
  <c r="RR16" i="4"/>
  <c r="RR84" i="4"/>
  <c r="RR7" i="4"/>
  <c r="RR126" i="4"/>
  <c r="RR90" i="4"/>
  <c r="RR151" i="4"/>
  <c r="RR94" i="4"/>
  <c r="RR147" i="4"/>
  <c r="RR186" i="4"/>
  <c r="RR112" i="4"/>
  <c r="RR46" i="4"/>
  <c r="RR2" i="4"/>
  <c r="RR135" i="4"/>
  <c r="RR50" i="4"/>
  <c r="RR42" i="4"/>
  <c r="RR128" i="4"/>
  <c r="RR131" i="4"/>
  <c r="RR82" i="4"/>
  <c r="RR123" i="4"/>
  <c r="RR87" i="4"/>
  <c r="RR143" i="4"/>
  <c r="RR191" i="4"/>
  <c r="RR142" i="4"/>
  <c r="RR174" i="4"/>
  <c r="RR101" i="4"/>
  <c r="RR44" i="4"/>
  <c r="RR23" i="4"/>
  <c r="RR103" i="4"/>
  <c r="RR39" i="4"/>
  <c r="RR119" i="4"/>
  <c r="RR18" i="4"/>
  <c r="RR120" i="4"/>
  <c r="RR133" i="4"/>
  <c r="RR10" i="4"/>
  <c r="RR28" i="4"/>
  <c r="RR52" i="4"/>
  <c r="RR117" i="4"/>
  <c r="RR183" i="4"/>
  <c r="RR116" i="4"/>
  <c r="RR189" i="4"/>
  <c r="RR89" i="4"/>
  <c r="RR13" i="4"/>
  <c r="RR38" i="4"/>
  <c r="RR121" i="4"/>
  <c r="RR78" i="4"/>
  <c r="RR176" i="4"/>
  <c r="RR72" i="4"/>
  <c r="RR192" i="4"/>
  <c r="RR56" i="4"/>
  <c r="RR173" i="4"/>
  <c r="RR157" i="4"/>
  <c r="RR127" i="4"/>
  <c r="RR167" i="4"/>
  <c r="RR69" i="4"/>
  <c r="RR182" i="4"/>
  <c r="RR48" i="4"/>
  <c r="RR154" i="4"/>
  <c r="RR104" i="4"/>
  <c r="RR169" i="4"/>
  <c r="RR181" i="4"/>
  <c r="RR105" i="4"/>
  <c r="RR190" i="4"/>
  <c r="RR58" i="4"/>
  <c r="RR139" i="4"/>
  <c r="RR85" i="4"/>
  <c r="RR187" i="4"/>
  <c r="RR77" i="4"/>
  <c r="RP5" i="4"/>
  <c r="GC3" i="5"/>
  <c r="GD2" i="5"/>
  <c r="RT199" i="4" l="1"/>
  <c r="RT198" i="4"/>
  <c r="RT74" i="4"/>
  <c r="RT71" i="4"/>
  <c r="RT64" i="4"/>
  <c r="RT80" i="4"/>
  <c r="RT79" i="4"/>
  <c r="RT197" i="4"/>
  <c r="RT196" i="4"/>
  <c r="RR5" i="4"/>
  <c r="RV3" i="4"/>
  <c r="RT25" i="4"/>
  <c r="RT43" i="4"/>
  <c r="RT75" i="4"/>
  <c r="RT166" i="4"/>
  <c r="RT171" i="4"/>
  <c r="RT158" i="4"/>
  <c r="RT101" i="4"/>
  <c r="RT126" i="4"/>
  <c r="RT100" i="4"/>
  <c r="RT152" i="4"/>
  <c r="RT72" i="4"/>
  <c r="RT168" i="4"/>
  <c r="RT55" i="4"/>
  <c r="RT82" i="4"/>
  <c r="RT63" i="4"/>
  <c r="RT83" i="4"/>
  <c r="RT130" i="4"/>
  <c r="RT107" i="4"/>
  <c r="RT103" i="4"/>
  <c r="RT27" i="4"/>
  <c r="RT145" i="4"/>
  <c r="RT167" i="4"/>
  <c r="RT39" i="4"/>
  <c r="RT110" i="4"/>
  <c r="RT148" i="4"/>
  <c r="RT142" i="4"/>
  <c r="RT84" i="4"/>
  <c r="RT40" i="4"/>
  <c r="RT2" i="4"/>
  <c r="RT96" i="4"/>
  <c r="RT58" i="4"/>
  <c r="RT77" i="4"/>
  <c r="RT178" i="4"/>
  <c r="RT139" i="4"/>
  <c r="RT134" i="4"/>
  <c r="RT76" i="4"/>
  <c r="RT116" i="4"/>
  <c r="RT31" i="4"/>
  <c r="RT113" i="4"/>
  <c r="RT8" i="4"/>
  <c r="RT85" i="4"/>
  <c r="RT86" i="4"/>
  <c r="RT13" i="4"/>
  <c r="RT14" i="4"/>
  <c r="RT108" i="4"/>
  <c r="RT52" i="4"/>
  <c r="RT33" i="4"/>
  <c r="RT175" i="4"/>
  <c r="RT125" i="4"/>
  <c r="RT194" i="4"/>
  <c r="RT21" i="4"/>
  <c r="RT34" i="4"/>
  <c r="RT38" i="4"/>
  <c r="RT123" i="4"/>
  <c r="RT172" i="4"/>
  <c r="RT191" i="4"/>
  <c r="RT156" i="4"/>
  <c r="RT182" i="4"/>
  <c r="RT20" i="4"/>
  <c r="RT186" i="4"/>
  <c r="RT104" i="4"/>
  <c r="RT35" i="4"/>
  <c r="RT180" i="4"/>
  <c r="RT118" i="4"/>
  <c r="RT112" i="4"/>
  <c r="RT89" i="4"/>
  <c r="RT87" i="4"/>
  <c r="RT15" i="4"/>
  <c r="RT49" i="4"/>
  <c r="RT163" i="4"/>
  <c r="RT162" i="4"/>
  <c r="RT141" i="4"/>
  <c r="RT161" i="4"/>
  <c r="RT117" i="4"/>
  <c r="RT99" i="4"/>
  <c r="RT124" i="4"/>
  <c r="RT24" i="4"/>
  <c r="RT36" i="4"/>
  <c r="RT67" i="4"/>
  <c r="RT57" i="4"/>
  <c r="RT132" i="4"/>
  <c r="RT105" i="4"/>
  <c r="RT160" i="4"/>
  <c r="RT153" i="4"/>
  <c r="RT129" i="4"/>
  <c r="RT147" i="4"/>
  <c r="RT94" i="4"/>
  <c r="RT47" i="4"/>
  <c r="RT109" i="4"/>
  <c r="RT23" i="4"/>
  <c r="RT73" i="4"/>
  <c r="RT183" i="4"/>
  <c r="RT48" i="4"/>
  <c r="RT54" i="4"/>
  <c r="RT90" i="4"/>
  <c r="RT97" i="4"/>
  <c r="RT26" i="4"/>
  <c r="RT193" i="4"/>
  <c r="RT157" i="4"/>
  <c r="RT144" i="4"/>
  <c r="RT120" i="4"/>
  <c r="RT146" i="4"/>
  <c r="RT91" i="4"/>
  <c r="RT32" i="4"/>
  <c r="RT95" i="4"/>
  <c r="RT22" i="4"/>
  <c r="RT17" i="4"/>
  <c r="RT114" i="4"/>
  <c r="RT42" i="4"/>
  <c r="RT51" i="4"/>
  <c r="RT61" i="4"/>
  <c r="RT88" i="4"/>
  <c r="RT165" i="4"/>
  <c r="RT190" i="4"/>
  <c r="RT154" i="4"/>
  <c r="RT135" i="4"/>
  <c r="RT111" i="4"/>
  <c r="RT177" i="4"/>
  <c r="RT81" i="4"/>
  <c r="RT7" i="4"/>
  <c r="RT92" i="4"/>
  <c r="RT9" i="4"/>
  <c r="RT137" i="4"/>
  <c r="RT62" i="4"/>
  <c r="RT37" i="4"/>
  <c r="RT66" i="4"/>
  <c r="RT121" i="4"/>
  <c r="RT65" i="4"/>
  <c r="RT195" i="4"/>
  <c r="RT187" i="4"/>
  <c r="RT151" i="4"/>
  <c r="RT192" i="4"/>
  <c r="RT102" i="4"/>
  <c r="RT185" i="4"/>
  <c r="RT53" i="4"/>
  <c r="RT70" i="4"/>
  <c r="RT69" i="4"/>
  <c r="RT16" i="4"/>
  <c r="RT131" i="4"/>
  <c r="RT50" i="4"/>
  <c r="RT149" i="4"/>
  <c r="RT155" i="4"/>
  <c r="RT188" i="4"/>
  <c r="RT56" i="4"/>
  <c r="RT29" i="4"/>
  <c r="RT184" i="4"/>
  <c r="RT176" i="4"/>
  <c r="RT93" i="4"/>
  <c r="RT179" i="4"/>
  <c r="RT44" i="4"/>
  <c r="RT45" i="4"/>
  <c r="RT122" i="4"/>
  <c r="RT127" i="4"/>
  <c r="RT78" i="4"/>
  <c r="RT30" i="4"/>
  <c r="RT10" i="4"/>
  <c r="RT181" i="4"/>
  <c r="RT159" i="4"/>
  <c r="RT133" i="4"/>
  <c r="RT150" i="4"/>
  <c r="RT115" i="4"/>
  <c r="RT28" i="4"/>
  <c r="RT128" i="4"/>
  <c r="RT59" i="4"/>
  <c r="RT136" i="4"/>
  <c r="RT68" i="4"/>
  <c r="RT18" i="4"/>
  <c r="RT19" i="4"/>
  <c r="RT143" i="4"/>
  <c r="RT6" i="4"/>
  <c r="RT46" i="4"/>
  <c r="RT189" i="4"/>
  <c r="RT60" i="4"/>
  <c r="RT164" i="4"/>
  <c r="RT106" i="4"/>
  <c r="RT140" i="4"/>
  <c r="RT98" i="4"/>
  <c r="RT11" i="4"/>
  <c r="RT169" i="4"/>
  <c r="RT174" i="4"/>
  <c r="RT138" i="4"/>
  <c r="RT173" i="4"/>
  <c r="RT170" i="4"/>
  <c r="RT119" i="4"/>
  <c r="RT12" i="4"/>
  <c r="RT41" i="4"/>
  <c r="GD3" i="5"/>
  <c r="GE2" i="5"/>
  <c r="RV199" i="4" l="1"/>
  <c r="RV198" i="4"/>
  <c r="RV71" i="4"/>
  <c r="RV80" i="4"/>
  <c r="RV79" i="4"/>
  <c r="RV64" i="4"/>
  <c r="RV74" i="4"/>
  <c r="RV197" i="4"/>
  <c r="RV196" i="4"/>
  <c r="RT5" i="4"/>
  <c r="RX3" i="4"/>
  <c r="RV43" i="4"/>
  <c r="RV75" i="4"/>
  <c r="RV25" i="4"/>
  <c r="RV167" i="4"/>
  <c r="RV88" i="4"/>
  <c r="RV20" i="4"/>
  <c r="RV109" i="4"/>
  <c r="RV156" i="4"/>
  <c r="RV113" i="4"/>
  <c r="RV170" i="4"/>
  <c r="RV122" i="4"/>
  <c r="RV131" i="4"/>
  <c r="RV39" i="4"/>
  <c r="RV6" i="4"/>
  <c r="RV82" i="4"/>
  <c r="RV105" i="4"/>
  <c r="RV95" i="4"/>
  <c r="RV155" i="4"/>
  <c r="RV148" i="4"/>
  <c r="RV191" i="4"/>
  <c r="RV77" i="4"/>
  <c r="RV181" i="4"/>
  <c r="RV24" i="4"/>
  <c r="RV144" i="4"/>
  <c r="RV42" i="4"/>
  <c r="RV150" i="4"/>
  <c r="RV72" i="4"/>
  <c r="RV17" i="4"/>
  <c r="RV93" i="4"/>
  <c r="RV151" i="4"/>
  <c r="RV101" i="4"/>
  <c r="RV136" i="4"/>
  <c r="RV85" i="4"/>
  <c r="RV120" i="4"/>
  <c r="RV62" i="4"/>
  <c r="RV190" i="4"/>
  <c r="RV67" i="4"/>
  <c r="RV81" i="4"/>
  <c r="RV52" i="4"/>
  <c r="RV134" i="4"/>
  <c r="RV34" i="4"/>
  <c r="RV26" i="4"/>
  <c r="RV69" i="4"/>
  <c r="RV107" i="4"/>
  <c r="RV166" i="4"/>
  <c r="RV142" i="4"/>
  <c r="RV56" i="4"/>
  <c r="RV14" i="4"/>
  <c r="RV92" i="4"/>
  <c r="RV138" i="4"/>
  <c r="RV70" i="4"/>
  <c r="RV123" i="4"/>
  <c r="RV21" i="4"/>
  <c r="RV96" i="4"/>
  <c r="RV28" i="4"/>
  <c r="RV171" i="4"/>
  <c r="RV48" i="4"/>
  <c r="RV128" i="4"/>
  <c r="RV46" i="4"/>
  <c r="RV59" i="4"/>
  <c r="RV30" i="4"/>
  <c r="RV102" i="4"/>
  <c r="RV187" i="4"/>
  <c r="RV87" i="4"/>
  <c r="RV137" i="4"/>
  <c r="RV135" i="4"/>
  <c r="RV194" i="4"/>
  <c r="RV53" i="4"/>
  <c r="RV11" i="4"/>
  <c r="RV192" i="4"/>
  <c r="RV126" i="4"/>
  <c r="RV55" i="4"/>
  <c r="RV119" i="4"/>
  <c r="RV168" i="4"/>
  <c r="RV86" i="4"/>
  <c r="RV13" i="4"/>
  <c r="RV163" i="4"/>
  <c r="RV37" i="4"/>
  <c r="RV100" i="4"/>
  <c r="RV188" i="4"/>
  <c r="RV36" i="4"/>
  <c r="RV50" i="4"/>
  <c r="RV8" i="4"/>
  <c r="RV177" i="4"/>
  <c r="RV189" i="4"/>
  <c r="RV114" i="4"/>
  <c r="RV164" i="4"/>
  <c r="RV18" i="4"/>
  <c r="RV129" i="4"/>
  <c r="RV132" i="4"/>
  <c r="RV63" i="4"/>
  <c r="RV84" i="4"/>
  <c r="RV33" i="4"/>
  <c r="RV47" i="4"/>
  <c r="RV176" i="4"/>
  <c r="RV16" i="4"/>
  <c r="RV158" i="4"/>
  <c r="RV116" i="4"/>
  <c r="RV174" i="4"/>
  <c r="RV127" i="4"/>
  <c r="RV27" i="4"/>
  <c r="RV133" i="4"/>
  <c r="RV161" i="4"/>
  <c r="RV90" i="4"/>
  <c r="RV186" i="4"/>
  <c r="RV51" i="4"/>
  <c r="RV83" i="4"/>
  <c r="RV38" i="4"/>
  <c r="RV179" i="4"/>
  <c r="RV68" i="4"/>
  <c r="RV73" i="4"/>
  <c r="RV91" i="4"/>
  <c r="RV61" i="4"/>
  <c r="RV35" i="4"/>
  <c r="RV178" i="4"/>
  <c r="RV184" i="4"/>
  <c r="RV110" i="4"/>
  <c r="RV94" i="4"/>
  <c r="RV180" i="4"/>
  <c r="RV183" i="4"/>
  <c r="RV32" i="4"/>
  <c r="RV9" i="4"/>
  <c r="RV65" i="4"/>
  <c r="RV152" i="4"/>
  <c r="RV98" i="4"/>
  <c r="RV175" i="4"/>
  <c r="RV23" i="4"/>
  <c r="RV172" i="4"/>
  <c r="RV139" i="4"/>
  <c r="RV10" i="4"/>
  <c r="RV130" i="4"/>
  <c r="RV185" i="4"/>
  <c r="RV29" i="4"/>
  <c r="RV182" i="4"/>
  <c r="RV40" i="4"/>
  <c r="RV49" i="4"/>
  <c r="RV157" i="4"/>
  <c r="RV2" i="4"/>
  <c r="RV169" i="4"/>
  <c r="RV104" i="4"/>
  <c r="RV15" i="4"/>
  <c r="RV76" i="4"/>
  <c r="RV57" i="4"/>
  <c r="RV125" i="4"/>
  <c r="RV149" i="4"/>
  <c r="RV44" i="4"/>
  <c r="RV162" i="4"/>
  <c r="RV78" i="4"/>
  <c r="RV103" i="4"/>
  <c r="RV112" i="4"/>
  <c r="RV7" i="4"/>
  <c r="RV45" i="4"/>
  <c r="RV111" i="4"/>
  <c r="RV54" i="4"/>
  <c r="RV140" i="4"/>
  <c r="RV159" i="4"/>
  <c r="RV41" i="4"/>
  <c r="RV117" i="4"/>
  <c r="RV99" i="4"/>
  <c r="RV108" i="4"/>
  <c r="RV12" i="4"/>
  <c r="RV173" i="4"/>
  <c r="RV124" i="4"/>
  <c r="RV160" i="4"/>
  <c r="RV89" i="4"/>
  <c r="RV154" i="4"/>
  <c r="RV143" i="4"/>
  <c r="RV31" i="4"/>
  <c r="RV193" i="4"/>
  <c r="RV115" i="4"/>
  <c r="RV147" i="4"/>
  <c r="RV22" i="4"/>
  <c r="RV19" i="4"/>
  <c r="RV66" i="4"/>
  <c r="RV195" i="4"/>
  <c r="RV106" i="4"/>
  <c r="RV146" i="4"/>
  <c r="RV153" i="4"/>
  <c r="RV60" i="4"/>
  <c r="RV141" i="4"/>
  <c r="RV165" i="4"/>
  <c r="RV97" i="4"/>
  <c r="RV145" i="4"/>
  <c r="RV118" i="4"/>
  <c r="RV58" i="4"/>
  <c r="RV121" i="4"/>
  <c r="GE3" i="5"/>
  <c r="GF2" i="5"/>
  <c r="RX199" i="4" l="1"/>
  <c r="RX198" i="4"/>
  <c r="RX79" i="4"/>
  <c r="RX80" i="4"/>
  <c r="RX64" i="4"/>
  <c r="RX71" i="4"/>
  <c r="RX74" i="4"/>
  <c r="RX197" i="4"/>
  <c r="RX196" i="4"/>
  <c r="RV5" i="4"/>
  <c r="RZ3" i="4"/>
  <c r="RX75" i="4"/>
  <c r="RX25" i="4"/>
  <c r="RX43" i="4"/>
  <c r="RX166" i="4"/>
  <c r="RX128" i="4"/>
  <c r="RX100" i="4"/>
  <c r="RX142" i="4"/>
  <c r="RX150" i="4"/>
  <c r="RX76" i="4"/>
  <c r="RX130" i="4"/>
  <c r="RX21" i="4"/>
  <c r="RX37" i="4"/>
  <c r="RX107" i="4"/>
  <c r="RX45" i="4"/>
  <c r="RX113" i="4"/>
  <c r="RX194" i="4"/>
  <c r="RX161" i="4"/>
  <c r="RX49" i="4"/>
  <c r="RX148" i="4"/>
  <c r="RX157" i="4"/>
  <c r="RX119" i="4"/>
  <c r="RX179" i="4"/>
  <c r="RX127" i="4"/>
  <c r="RX78" i="4"/>
  <c r="RX172" i="4"/>
  <c r="RX105" i="4"/>
  <c r="RX90" i="4"/>
  <c r="RX137" i="4"/>
  <c r="RX42" i="4"/>
  <c r="RX34" i="4"/>
  <c r="RX56" i="4"/>
  <c r="RX144" i="4"/>
  <c r="RX61" i="4"/>
  <c r="RX98" i="4"/>
  <c r="RX139" i="4"/>
  <c r="RX110" i="4"/>
  <c r="RX178" i="4"/>
  <c r="RX186" i="4"/>
  <c r="RX77" i="4"/>
  <c r="RX170" i="4"/>
  <c r="RX87" i="4"/>
  <c r="RX168" i="4"/>
  <c r="RX135" i="4"/>
  <c r="RX6" i="4"/>
  <c r="RX187" i="4"/>
  <c r="RX51" i="4"/>
  <c r="RX66" i="4"/>
  <c r="RX44" i="4"/>
  <c r="RX54" i="4"/>
  <c r="RX188" i="4"/>
  <c r="RX191" i="4"/>
  <c r="RX101" i="4"/>
  <c r="RX164" i="4"/>
  <c r="RX152" i="4"/>
  <c r="RX69" i="4"/>
  <c r="RX136" i="4"/>
  <c r="RX86" i="4"/>
  <c r="RX115" i="4"/>
  <c r="RX131" i="4"/>
  <c r="RX149" i="4"/>
  <c r="RX94" i="4"/>
  <c r="RX32" i="4"/>
  <c r="RX13" i="4"/>
  <c r="RX138" i="4"/>
  <c r="RX124" i="4"/>
  <c r="RX159" i="4"/>
  <c r="RX83" i="4"/>
  <c r="RX67" i="4"/>
  <c r="RX99" i="4"/>
  <c r="RX81" i="4"/>
  <c r="RX171" i="4"/>
  <c r="RX52" i="4"/>
  <c r="RX89" i="4"/>
  <c r="RX129" i="4"/>
  <c r="RX57" i="4"/>
  <c r="RX85" i="4"/>
  <c r="RX17" i="4"/>
  <c r="RX82" i="4"/>
  <c r="RX36" i="4"/>
  <c r="RX63" i="4"/>
  <c r="RX177" i="4"/>
  <c r="RX48" i="4"/>
  <c r="RX104" i="4"/>
  <c r="RX19" i="4"/>
  <c r="RX183" i="4"/>
  <c r="RX108" i="4"/>
  <c r="RX27" i="4"/>
  <c r="RX173" i="4"/>
  <c r="RX35" i="4"/>
  <c r="RX70" i="4"/>
  <c r="RX154" i="4"/>
  <c r="RX30" i="4"/>
  <c r="RX195" i="4"/>
  <c r="RX184" i="4"/>
  <c r="RX162" i="4"/>
  <c r="RX167" i="4"/>
  <c r="RX102" i="4"/>
  <c r="RX93" i="4"/>
  <c r="RX109" i="4"/>
  <c r="RX65" i="4"/>
  <c r="RX95" i="4"/>
  <c r="RX175" i="4"/>
  <c r="RX117" i="4"/>
  <c r="RX153" i="4"/>
  <c r="RX182" i="4"/>
  <c r="RX40" i="4"/>
  <c r="RX50" i="4"/>
  <c r="RX10" i="4"/>
  <c r="RX55" i="4"/>
  <c r="RX174" i="4"/>
  <c r="RX92" i="4"/>
  <c r="RX163" i="4"/>
  <c r="RX134" i="4"/>
  <c r="RX68" i="4"/>
  <c r="RX133" i="4"/>
  <c r="RX122" i="4"/>
  <c r="RX112" i="4"/>
  <c r="RX120" i="4"/>
  <c r="RX145" i="4"/>
  <c r="RX60" i="4"/>
  <c r="RX185" i="4"/>
  <c r="RX121" i="4"/>
  <c r="RX84" i="4"/>
  <c r="RX158" i="4"/>
  <c r="RX116" i="4"/>
  <c r="RX118" i="4"/>
  <c r="RX126" i="4"/>
  <c r="RX106" i="4"/>
  <c r="RX96" i="4"/>
  <c r="RX58" i="4"/>
  <c r="RX155" i="4"/>
  <c r="RX12" i="4"/>
  <c r="RX141" i="4"/>
  <c r="RX59" i="4"/>
  <c r="RX88" i="4"/>
  <c r="RX46" i="4"/>
  <c r="RX123" i="4"/>
  <c r="RX73" i="4"/>
  <c r="RX18" i="4"/>
  <c r="RX41" i="4"/>
  <c r="RX9" i="4"/>
  <c r="RX132" i="4"/>
  <c r="RX97" i="4"/>
  <c r="RX181" i="4"/>
  <c r="RX192" i="4"/>
  <c r="RX180" i="4"/>
  <c r="RX39" i="4"/>
  <c r="RX114" i="4"/>
  <c r="RX20" i="4"/>
  <c r="RX38" i="4"/>
  <c r="RX111" i="4"/>
  <c r="RX151" i="4"/>
  <c r="RX190" i="4"/>
  <c r="RX189" i="4"/>
  <c r="RX31" i="4"/>
  <c r="RX72" i="4"/>
  <c r="RX16" i="4"/>
  <c r="RX53" i="4"/>
  <c r="RX33" i="4"/>
  <c r="RX26" i="4"/>
  <c r="RX193" i="4"/>
  <c r="RX176" i="4"/>
  <c r="RX169" i="4"/>
  <c r="RX24" i="4"/>
  <c r="RX103" i="4"/>
  <c r="RX8" i="4"/>
  <c r="RX15" i="4"/>
  <c r="RX14" i="4"/>
  <c r="RX91" i="4"/>
  <c r="RX47" i="4"/>
  <c r="RX156" i="4"/>
  <c r="RX160" i="4"/>
  <c r="RX11" i="4"/>
  <c r="RX23" i="4"/>
  <c r="RX7" i="4"/>
  <c r="RX146" i="4"/>
  <c r="RX28" i="4"/>
  <c r="RX165" i="4"/>
  <c r="RX140" i="4"/>
  <c r="RX147" i="4"/>
  <c r="RX2" i="4"/>
  <c r="RX22" i="4"/>
  <c r="RX143" i="4"/>
  <c r="RX125" i="4"/>
  <c r="RX62" i="4"/>
  <c r="RX29" i="4"/>
  <c r="GF3" i="5"/>
  <c r="GG2" i="5"/>
  <c r="RZ199" i="4" l="1"/>
  <c r="RZ198" i="4"/>
  <c r="RZ71" i="4"/>
  <c r="RZ80" i="4"/>
  <c r="RZ79" i="4"/>
  <c r="RZ64" i="4"/>
  <c r="RZ74" i="4"/>
  <c r="RZ196" i="4"/>
  <c r="RZ197" i="4"/>
  <c r="RX5" i="4"/>
  <c r="SB3" i="4"/>
  <c r="RZ75" i="4"/>
  <c r="RZ25" i="4"/>
  <c r="RZ43" i="4"/>
  <c r="RZ134" i="4"/>
  <c r="RZ98" i="4"/>
  <c r="RZ193" i="4"/>
  <c r="RZ163" i="4"/>
  <c r="RZ52" i="4"/>
  <c r="RZ103" i="4"/>
  <c r="RZ162" i="4"/>
  <c r="RZ8" i="4"/>
  <c r="RZ175" i="4"/>
  <c r="RZ151" i="4"/>
  <c r="RZ53" i="4"/>
  <c r="RZ174" i="4"/>
  <c r="RZ33" i="4"/>
  <c r="RZ50" i="4"/>
  <c r="RZ13" i="4"/>
  <c r="RZ95" i="4"/>
  <c r="RZ159" i="4"/>
  <c r="RZ141" i="4"/>
  <c r="RZ23" i="4"/>
  <c r="RZ190" i="4"/>
  <c r="RZ28" i="4"/>
  <c r="RZ47" i="4"/>
  <c r="RZ169" i="4"/>
  <c r="RZ45" i="4"/>
  <c r="RZ135" i="4"/>
  <c r="RZ189" i="4"/>
  <c r="RZ6" i="4"/>
  <c r="RZ120" i="4"/>
  <c r="RZ94" i="4"/>
  <c r="RZ51" i="4"/>
  <c r="RZ26" i="4"/>
  <c r="RZ179" i="4"/>
  <c r="RZ68" i="4"/>
  <c r="RZ118" i="4"/>
  <c r="RZ177" i="4"/>
  <c r="RZ41" i="4"/>
  <c r="RZ140" i="4"/>
  <c r="RZ165" i="4"/>
  <c r="RZ110" i="4"/>
  <c r="RZ164" i="4"/>
  <c r="RZ136" i="4"/>
  <c r="RZ99" i="4"/>
  <c r="RZ40" i="4"/>
  <c r="RZ157" i="4"/>
  <c r="RZ138" i="4"/>
  <c r="RZ161" i="4"/>
  <c r="RZ62" i="4"/>
  <c r="RZ183" i="4"/>
  <c r="RZ130" i="4"/>
  <c r="RZ16" i="4"/>
  <c r="RZ58" i="4"/>
  <c r="RZ185" i="4"/>
  <c r="RZ104" i="4"/>
  <c r="RZ67" i="4"/>
  <c r="RZ123" i="4"/>
  <c r="RZ20" i="4"/>
  <c r="RZ37" i="4"/>
  <c r="RZ63" i="4"/>
  <c r="RZ2" i="4"/>
  <c r="RZ101" i="4"/>
  <c r="RZ194" i="4"/>
  <c r="RZ178" i="4"/>
  <c r="RZ70" i="4"/>
  <c r="RZ114" i="4"/>
  <c r="RZ187" i="4"/>
  <c r="RZ19" i="4"/>
  <c r="RZ14" i="4"/>
  <c r="RZ46" i="4"/>
  <c r="RZ61" i="4"/>
  <c r="RZ131" i="4"/>
  <c r="RZ182" i="4"/>
  <c r="RZ108" i="4"/>
  <c r="RZ39" i="4"/>
  <c r="RZ102" i="4"/>
  <c r="RZ42" i="4"/>
  <c r="RZ57" i="4"/>
  <c r="RZ116" i="4"/>
  <c r="RZ96" i="4"/>
  <c r="RZ142" i="4"/>
  <c r="RZ97" i="4"/>
  <c r="RZ128" i="4"/>
  <c r="RZ92" i="4"/>
  <c r="RZ166" i="4"/>
  <c r="RZ91" i="4"/>
  <c r="RZ30" i="4"/>
  <c r="RZ76" i="4"/>
  <c r="RZ106" i="4"/>
  <c r="RZ160" i="4"/>
  <c r="RZ145" i="4"/>
  <c r="RZ129" i="4"/>
  <c r="RZ171" i="4"/>
  <c r="RZ167" i="4"/>
  <c r="RZ109" i="4"/>
  <c r="RZ121" i="4"/>
  <c r="RZ12" i="4"/>
  <c r="RZ72" i="4"/>
  <c r="RZ195" i="4"/>
  <c r="RZ24" i="4"/>
  <c r="RZ148" i="4"/>
  <c r="RZ153" i="4"/>
  <c r="RZ125" i="4"/>
  <c r="RZ89" i="4"/>
  <c r="RZ149" i="4"/>
  <c r="RZ17" i="4"/>
  <c r="RZ66" i="4"/>
  <c r="RZ88" i="4"/>
  <c r="RZ158" i="4"/>
  <c r="RZ127" i="4"/>
  <c r="RZ100" i="4"/>
  <c r="RZ150" i="4"/>
  <c r="RZ146" i="4"/>
  <c r="RZ35" i="4"/>
  <c r="RZ11" i="4"/>
  <c r="RZ192" i="4"/>
  <c r="RZ56" i="4"/>
  <c r="RZ31" i="4"/>
  <c r="RZ10" i="4"/>
  <c r="RZ29" i="4"/>
  <c r="RZ155" i="4"/>
  <c r="RZ34" i="4"/>
  <c r="RZ122" i="4"/>
  <c r="RZ86" i="4"/>
  <c r="RZ133" i="4"/>
  <c r="RZ180" i="4"/>
  <c r="RZ191" i="4"/>
  <c r="RZ54" i="4"/>
  <c r="RZ85" i="4"/>
  <c r="RZ137" i="4"/>
  <c r="RZ93" i="4"/>
  <c r="RZ82" i="4"/>
  <c r="RZ111" i="4"/>
  <c r="RZ69" i="4"/>
  <c r="RZ22" i="4"/>
  <c r="RZ144" i="4"/>
  <c r="RZ173" i="4"/>
  <c r="RZ119" i="4"/>
  <c r="RZ83" i="4"/>
  <c r="RZ124" i="4"/>
  <c r="RZ132" i="4"/>
  <c r="RZ184" i="4"/>
  <c r="RZ15" i="4"/>
  <c r="RZ168" i="4"/>
  <c r="RZ90" i="4"/>
  <c r="RZ36" i="4"/>
  <c r="RZ78" i="4"/>
  <c r="RZ49" i="4"/>
  <c r="RZ188" i="4"/>
  <c r="RZ77" i="4"/>
  <c r="RZ186" i="4"/>
  <c r="RZ172" i="4"/>
  <c r="RZ115" i="4"/>
  <c r="RZ81" i="4"/>
  <c r="RZ48" i="4"/>
  <c r="RZ176" i="4"/>
  <c r="RZ113" i="4"/>
  <c r="RZ181" i="4"/>
  <c r="RZ139" i="4"/>
  <c r="RZ112" i="4"/>
  <c r="RZ32" i="4"/>
  <c r="RZ44" i="4"/>
  <c r="RZ170" i="4"/>
  <c r="RZ65" i="4"/>
  <c r="RZ117" i="4"/>
  <c r="RZ156" i="4"/>
  <c r="RZ18" i="4"/>
  <c r="RZ60" i="4"/>
  <c r="RZ27" i="4"/>
  <c r="RZ107" i="4"/>
  <c r="RZ147" i="4"/>
  <c r="RZ126" i="4"/>
  <c r="RZ73" i="4"/>
  <c r="RZ38" i="4"/>
  <c r="RZ84" i="4"/>
  <c r="RZ21" i="4"/>
  <c r="RZ152" i="4"/>
  <c r="RZ59" i="4"/>
  <c r="RZ87" i="4"/>
  <c r="RZ105" i="4"/>
  <c r="RZ7" i="4"/>
  <c r="RZ9" i="4"/>
  <c r="RZ154" i="4"/>
  <c r="RZ143" i="4"/>
  <c r="RZ55" i="4"/>
  <c r="GG3" i="5"/>
  <c r="GH2" i="5"/>
  <c r="SB199" i="4" l="1"/>
  <c r="SB198" i="4"/>
  <c r="SB79" i="4"/>
  <c r="SB64" i="4"/>
  <c r="SB71" i="4"/>
  <c r="SB74" i="4"/>
  <c r="SB80" i="4"/>
  <c r="SB196" i="4"/>
  <c r="SB197" i="4"/>
  <c r="RZ5" i="4"/>
  <c r="SD3" i="4"/>
  <c r="SB75" i="4"/>
  <c r="SB25" i="4"/>
  <c r="SB43" i="4"/>
  <c r="SB156" i="4"/>
  <c r="SB179" i="4"/>
  <c r="SB152" i="4"/>
  <c r="SB65" i="4"/>
  <c r="SB145" i="4"/>
  <c r="SB16" i="4"/>
  <c r="SB41" i="4"/>
  <c r="SB13" i="4"/>
  <c r="SB78" i="4"/>
  <c r="SB32" i="4"/>
  <c r="SB28" i="4"/>
  <c r="SB44" i="4"/>
  <c r="SB57" i="4"/>
  <c r="SB9" i="4"/>
  <c r="SB138" i="4"/>
  <c r="SB129" i="4"/>
  <c r="SB66" i="4"/>
  <c r="SB135" i="4"/>
  <c r="SB131" i="4"/>
  <c r="SB160" i="4"/>
  <c r="SB136" i="4"/>
  <c r="SB125" i="4"/>
  <c r="SB55" i="4"/>
  <c r="SB105" i="4"/>
  <c r="SB34" i="4"/>
  <c r="SB158" i="4"/>
  <c r="SB100" i="4"/>
  <c r="SB69" i="4"/>
  <c r="SB27" i="4"/>
  <c r="SB109" i="4"/>
  <c r="SB173" i="4"/>
  <c r="SB127" i="4"/>
  <c r="SB88" i="4"/>
  <c r="SB103" i="4"/>
  <c r="SB76" i="4"/>
  <c r="SB46" i="4"/>
  <c r="SB112" i="4"/>
  <c r="SB162" i="4"/>
  <c r="SB87" i="4"/>
  <c r="SB170" i="4"/>
  <c r="SB117" i="4"/>
  <c r="SB39" i="4"/>
  <c r="SB56" i="4"/>
  <c r="SB50" i="4"/>
  <c r="SB12" i="4"/>
  <c r="SB159" i="4"/>
  <c r="SB140" i="4"/>
  <c r="SB63" i="4"/>
  <c r="SB181" i="4"/>
  <c r="SB104" i="4"/>
  <c r="SB85" i="4"/>
  <c r="SB18" i="4"/>
  <c r="SB81" i="4"/>
  <c r="SB36" i="4"/>
  <c r="SB111" i="4"/>
  <c r="SB51" i="4"/>
  <c r="SB60" i="4"/>
  <c r="SB47" i="4"/>
  <c r="SB70" i="4"/>
  <c r="SB154" i="4"/>
  <c r="SB192" i="4"/>
  <c r="SB153" i="4"/>
  <c r="SB164" i="4"/>
  <c r="SB176" i="4"/>
  <c r="SB45" i="4"/>
  <c r="SB142" i="4"/>
  <c r="SB7" i="4"/>
  <c r="SB40" i="4"/>
  <c r="SB188" i="4"/>
  <c r="SB48" i="4"/>
  <c r="SB122" i="4"/>
  <c r="SB102" i="4"/>
  <c r="SB83" i="4"/>
  <c r="SB52" i="4"/>
  <c r="SB26" i="4"/>
  <c r="SB189" i="4"/>
  <c r="SB150" i="4"/>
  <c r="SB172" i="4"/>
  <c r="SB116" i="4"/>
  <c r="SB161" i="4"/>
  <c r="SB38" i="4"/>
  <c r="SB107" i="4"/>
  <c r="SB175" i="4"/>
  <c r="SB37" i="4"/>
  <c r="SB113" i="4"/>
  <c r="SB20" i="4"/>
  <c r="SB61" i="4"/>
  <c r="SB72" i="4"/>
  <c r="SB77" i="4"/>
  <c r="SB11" i="4"/>
  <c r="SB165" i="4"/>
  <c r="SB73" i="4"/>
  <c r="SB186" i="4"/>
  <c r="SB147" i="4"/>
  <c r="SB155" i="4"/>
  <c r="SB99" i="4"/>
  <c r="SB143" i="4"/>
  <c r="SB30" i="4"/>
  <c r="SB90" i="4"/>
  <c r="SB42" i="4"/>
  <c r="SB14" i="4"/>
  <c r="SB97" i="4"/>
  <c r="SB167" i="4"/>
  <c r="SB24" i="4"/>
  <c r="SB169" i="4"/>
  <c r="SB19" i="4"/>
  <c r="SB98" i="4"/>
  <c r="SB195" i="4"/>
  <c r="SB163" i="4"/>
  <c r="SB183" i="4"/>
  <c r="SB144" i="4"/>
  <c r="SB139" i="4"/>
  <c r="SB149" i="4"/>
  <c r="SB128" i="4"/>
  <c r="SB23" i="4"/>
  <c r="SB89" i="4"/>
  <c r="SB17" i="4"/>
  <c r="SB6" i="4"/>
  <c r="SB58" i="4"/>
  <c r="SB146" i="4"/>
  <c r="SB194" i="4"/>
  <c r="SB124" i="4"/>
  <c r="SB2" i="4"/>
  <c r="SB54" i="4"/>
  <c r="SB148" i="4"/>
  <c r="SB180" i="4"/>
  <c r="SB141" i="4"/>
  <c r="SB132" i="4"/>
  <c r="SB134" i="4"/>
  <c r="SB121" i="4"/>
  <c r="SB10" i="4"/>
  <c r="SB84" i="4"/>
  <c r="SB15" i="4"/>
  <c r="SB151" i="4"/>
  <c r="SB35" i="4"/>
  <c r="SB126" i="4"/>
  <c r="SB178" i="4"/>
  <c r="SB59" i="4"/>
  <c r="SB95" i="4"/>
  <c r="SB31" i="4"/>
  <c r="SB29" i="4"/>
  <c r="SB177" i="4"/>
  <c r="SB123" i="4"/>
  <c r="SB133" i="4"/>
  <c r="SB120" i="4"/>
  <c r="SB187" i="4"/>
  <c r="SB166" i="4"/>
  <c r="SB193" i="4"/>
  <c r="SB33" i="4"/>
  <c r="SB108" i="4"/>
  <c r="SB8" i="4"/>
  <c r="SB174" i="4"/>
  <c r="SB114" i="4"/>
  <c r="SB119" i="4"/>
  <c r="SB182" i="4"/>
  <c r="SB191" i="4"/>
  <c r="SB110" i="4"/>
  <c r="SB91" i="4"/>
  <c r="SB62" i="4"/>
  <c r="SB118" i="4"/>
  <c r="SB171" i="4"/>
  <c r="SB190" i="4"/>
  <c r="SB130" i="4"/>
  <c r="SB106" i="4"/>
  <c r="SB184" i="4"/>
  <c r="SB92" i="4"/>
  <c r="SB101" i="4"/>
  <c r="SB49" i="4"/>
  <c r="SB168" i="4"/>
  <c r="SB96" i="4"/>
  <c r="SB21" i="4"/>
  <c r="SB137" i="4"/>
  <c r="SB82" i="4"/>
  <c r="SB67" i="4"/>
  <c r="SB68" i="4"/>
  <c r="SB22" i="4"/>
  <c r="SB157" i="4"/>
  <c r="SB115" i="4"/>
  <c r="SB86" i="4"/>
  <c r="SB93" i="4"/>
  <c r="SB53" i="4"/>
  <c r="SB185" i="4"/>
  <c r="SB94" i="4"/>
  <c r="GH3" i="5"/>
  <c r="GI2" i="5"/>
  <c r="SD199" i="4" l="1"/>
  <c r="SD198" i="4"/>
  <c r="SD64" i="4"/>
  <c r="SD80" i="4"/>
  <c r="SD74" i="4"/>
  <c r="SD79" i="4"/>
  <c r="SD71" i="4"/>
  <c r="SD196" i="4"/>
  <c r="SD197" i="4"/>
  <c r="SB5" i="4"/>
  <c r="SF3" i="4"/>
  <c r="SD75" i="4"/>
  <c r="SD25" i="4"/>
  <c r="SD43" i="4"/>
  <c r="SD147" i="4"/>
  <c r="SD100" i="4"/>
  <c r="SD28" i="4"/>
  <c r="SD130" i="4"/>
  <c r="SD182" i="4"/>
  <c r="SD86" i="4"/>
  <c r="SD87" i="4"/>
  <c r="SD175" i="4"/>
  <c r="SD6" i="4"/>
  <c r="SD157" i="4"/>
  <c r="SD20" i="4"/>
  <c r="SD98" i="4"/>
  <c r="SD169" i="4"/>
  <c r="SD104" i="4"/>
  <c r="SD76" i="4"/>
  <c r="SD138" i="4"/>
  <c r="SD176" i="4"/>
  <c r="SD69" i="4"/>
  <c r="SD189" i="4"/>
  <c r="SD155" i="4"/>
  <c r="SD179" i="4"/>
  <c r="SD73" i="4"/>
  <c r="SD124" i="4"/>
  <c r="SD92" i="4"/>
  <c r="SD66" i="4"/>
  <c r="SD77" i="4"/>
  <c r="SD180" i="4"/>
  <c r="SD177" i="4"/>
  <c r="SD32" i="4"/>
  <c r="SD12" i="4"/>
  <c r="SD26" i="4"/>
  <c r="SD46" i="4"/>
  <c r="SD136" i="4"/>
  <c r="SD106" i="4"/>
  <c r="SD103" i="4"/>
  <c r="SD114" i="4"/>
  <c r="SD70" i="4"/>
  <c r="SD194" i="4"/>
  <c r="SD40" i="4"/>
  <c r="SD135" i="4"/>
  <c r="SD105" i="4"/>
  <c r="SD93" i="4"/>
  <c r="SD111" i="4"/>
  <c r="SD61" i="4"/>
  <c r="SD18" i="4"/>
  <c r="SD127" i="4"/>
  <c r="SD133" i="4"/>
  <c r="SD166" i="4"/>
  <c r="SD154" i="4"/>
  <c r="SD97" i="4"/>
  <c r="SD101" i="4"/>
  <c r="SD68" i="4"/>
  <c r="SD118" i="4"/>
  <c r="SD132" i="4"/>
  <c r="SD139" i="4"/>
  <c r="SD108" i="4"/>
  <c r="SD35" i="4"/>
  <c r="SD65" i="4"/>
  <c r="SD50" i="4"/>
  <c r="SD156" i="4"/>
  <c r="SD109" i="4"/>
  <c r="SD31" i="4"/>
  <c r="SD131" i="4"/>
  <c r="SD193" i="4"/>
  <c r="SD53" i="4"/>
  <c r="SD14" i="4"/>
  <c r="SD178" i="4"/>
  <c r="SD72" i="4"/>
  <c r="SD144" i="4"/>
  <c r="SD91" i="4"/>
  <c r="SD22" i="4"/>
  <c r="SD115" i="4"/>
  <c r="SD96" i="4"/>
  <c r="SD89" i="4"/>
  <c r="SD195" i="4"/>
  <c r="SD29" i="4"/>
  <c r="SD122" i="4"/>
  <c r="SD181" i="4"/>
  <c r="SD82" i="4"/>
  <c r="SD19" i="4"/>
  <c r="SD107" i="4"/>
  <c r="SD161" i="4"/>
  <c r="SD63" i="4"/>
  <c r="SD162" i="4"/>
  <c r="SD42" i="4"/>
  <c r="SD110" i="4"/>
  <c r="SD153" i="4"/>
  <c r="SD171" i="4"/>
  <c r="SD54" i="4"/>
  <c r="SD59" i="4"/>
  <c r="SD60" i="4"/>
  <c r="SD137" i="4"/>
  <c r="SD51" i="4"/>
  <c r="SD165" i="4"/>
  <c r="SD23" i="4"/>
  <c r="SD164" i="4"/>
  <c r="SD58" i="4"/>
  <c r="SD16" i="4"/>
  <c r="SD90" i="4"/>
  <c r="SD143" i="4"/>
  <c r="SD56" i="4"/>
  <c r="SD159" i="4"/>
  <c r="SD17" i="4"/>
  <c r="SD39" i="4"/>
  <c r="SD125" i="4"/>
  <c r="SD167" i="4"/>
  <c r="SD21" i="4"/>
  <c r="SD30" i="4"/>
  <c r="SD2" i="4"/>
  <c r="SD62" i="4"/>
  <c r="SD7" i="4"/>
  <c r="SD140" i="4"/>
  <c r="SD95" i="4"/>
  <c r="SD33" i="4"/>
  <c r="SD128" i="4"/>
  <c r="SD55" i="4"/>
  <c r="SD13" i="4"/>
  <c r="SD151" i="4"/>
  <c r="SD121" i="4"/>
  <c r="SD47" i="4"/>
  <c r="SD145" i="4"/>
  <c r="SD15" i="4"/>
  <c r="SD38" i="4"/>
  <c r="SD94" i="4"/>
  <c r="SD117" i="4"/>
  <c r="SD11" i="4"/>
  <c r="SD8" i="4"/>
  <c r="SD152" i="4"/>
  <c r="SD27" i="4"/>
  <c r="SD188" i="4"/>
  <c r="SD52" i="4"/>
  <c r="SD10" i="4"/>
  <c r="SD150" i="4"/>
  <c r="SD120" i="4"/>
  <c r="SD187" i="4"/>
  <c r="SD142" i="4"/>
  <c r="SD191" i="4"/>
  <c r="SD36" i="4"/>
  <c r="SD57" i="4"/>
  <c r="SD99" i="4"/>
  <c r="SD185" i="4"/>
  <c r="SD45" i="4"/>
  <c r="SD112" i="4"/>
  <c r="SD172" i="4"/>
  <c r="SD192" i="4"/>
  <c r="SD49" i="4"/>
  <c r="SD119" i="4"/>
  <c r="SD184" i="4"/>
  <c r="SD186" i="4"/>
  <c r="SD67" i="4"/>
  <c r="SD160" i="4"/>
  <c r="SD9" i="4"/>
  <c r="SD163" i="4"/>
  <c r="SD149" i="4"/>
  <c r="SD173" i="4"/>
  <c r="SD84" i="4"/>
  <c r="SD141" i="4"/>
  <c r="SD116" i="4"/>
  <c r="SD146" i="4"/>
  <c r="SD134" i="4"/>
  <c r="SD170" i="4"/>
  <c r="SD168" i="4"/>
  <c r="SD113" i="4"/>
  <c r="SD190" i="4"/>
  <c r="SD123" i="4"/>
  <c r="SD183" i="4"/>
  <c r="SD37" i="4"/>
  <c r="SD129" i="4"/>
  <c r="SD88" i="4"/>
  <c r="SD81" i="4"/>
  <c r="SD78" i="4"/>
  <c r="SD24" i="4"/>
  <c r="SD158" i="4"/>
  <c r="SD174" i="4"/>
  <c r="SD34" i="4"/>
  <c r="SD126" i="4"/>
  <c r="SD85" i="4"/>
  <c r="SD41" i="4"/>
  <c r="SD48" i="4"/>
  <c r="SD102" i="4"/>
  <c r="SD148" i="4"/>
  <c r="SD83" i="4"/>
  <c r="SD44" i="4"/>
  <c r="GI3" i="5"/>
  <c r="GJ2" i="5"/>
  <c r="SF199" i="4" l="1"/>
  <c r="SF198" i="4"/>
  <c r="SF80" i="4"/>
  <c r="SF64" i="4"/>
  <c r="SF74" i="4"/>
  <c r="SF79" i="4"/>
  <c r="SF71" i="4"/>
  <c r="SF196" i="4"/>
  <c r="SF197" i="4"/>
  <c r="SD5" i="4"/>
  <c r="SH3" i="4"/>
  <c r="SF43" i="4"/>
  <c r="SF75" i="4"/>
  <c r="SF25" i="4"/>
  <c r="SF156" i="4"/>
  <c r="SF180" i="4"/>
  <c r="SF166" i="4"/>
  <c r="SF157" i="4"/>
  <c r="SF89" i="4"/>
  <c r="SF83" i="4"/>
  <c r="SF93" i="4"/>
  <c r="SF60" i="4"/>
  <c r="SF13" i="4"/>
  <c r="SF59" i="4"/>
  <c r="SF116" i="4"/>
  <c r="SF21" i="4"/>
  <c r="SF53" i="4"/>
  <c r="SF102" i="4"/>
  <c r="SF23" i="4"/>
  <c r="SF114" i="4"/>
  <c r="SF27" i="4"/>
  <c r="SF154" i="4"/>
  <c r="SF168" i="4"/>
  <c r="SF14" i="4"/>
  <c r="SF39" i="4"/>
  <c r="SF32" i="4"/>
  <c r="SF18" i="4"/>
  <c r="SF7" i="4"/>
  <c r="SF151" i="4"/>
  <c r="SF98" i="4"/>
  <c r="SF183" i="4"/>
  <c r="SF119" i="4"/>
  <c r="SF36" i="4"/>
  <c r="SF12" i="4"/>
  <c r="SF96" i="4"/>
  <c r="SF121" i="4"/>
  <c r="SF142" i="4"/>
  <c r="SF182" i="4"/>
  <c r="SF145" i="4"/>
  <c r="SF184" i="4"/>
  <c r="SF97" i="4"/>
  <c r="SF17" i="4"/>
  <c r="SF176" i="4"/>
  <c r="SF78" i="4"/>
  <c r="SF189" i="4"/>
  <c r="SF181" i="4"/>
  <c r="SF133" i="4"/>
  <c r="SF120" i="4"/>
  <c r="SF35" i="4"/>
  <c r="SF10" i="4"/>
  <c r="SF92" i="4"/>
  <c r="SF68" i="4"/>
  <c r="SF172" i="4"/>
  <c r="SF167" i="4"/>
  <c r="SF130" i="4"/>
  <c r="SF90" i="4"/>
  <c r="SF103" i="4"/>
  <c r="SF65" i="4"/>
  <c r="SF33" i="4"/>
  <c r="SF61" i="4"/>
  <c r="SF163" i="4"/>
  <c r="SF42" i="4"/>
  <c r="SF77" i="4"/>
  <c r="SF111" i="4"/>
  <c r="SF192" i="4"/>
  <c r="SF155" i="4"/>
  <c r="SF150" i="4"/>
  <c r="SF152" i="4"/>
  <c r="SF153" i="4"/>
  <c r="SF87" i="4"/>
  <c r="SF82" i="4"/>
  <c r="SF41" i="4"/>
  <c r="SF56" i="4"/>
  <c r="SF188" i="4"/>
  <c r="SF55" i="4"/>
  <c r="SF46" i="4"/>
  <c r="SF11" i="4"/>
  <c r="SF47" i="4"/>
  <c r="SF15" i="4"/>
  <c r="SF26" i="4"/>
  <c r="SF139" i="4"/>
  <c r="SF136" i="4"/>
  <c r="SF128" i="4"/>
  <c r="SF85" i="4"/>
  <c r="SF86" i="4"/>
  <c r="SF81" i="4"/>
  <c r="SF6" i="4"/>
  <c r="SF31" i="4"/>
  <c r="SF149" i="4"/>
  <c r="SF54" i="4"/>
  <c r="SF24" i="4"/>
  <c r="SF194" i="4"/>
  <c r="SF2" i="4"/>
  <c r="SF9" i="4"/>
  <c r="SF195" i="4"/>
  <c r="SF193" i="4"/>
  <c r="SF132" i="4"/>
  <c r="SF135" i="4"/>
  <c r="SF125" i="4"/>
  <c r="SF62" i="4"/>
  <c r="SF84" i="4"/>
  <c r="SF185" i="4"/>
  <c r="SF164" i="4"/>
  <c r="SF186" i="4"/>
  <c r="SF94" i="4"/>
  <c r="SF117" i="4"/>
  <c r="SF174" i="4"/>
  <c r="SF8" i="4"/>
  <c r="SF161" i="4"/>
  <c r="SF70" i="4"/>
  <c r="SF165" i="4"/>
  <c r="SF187" i="4"/>
  <c r="SF123" i="4"/>
  <c r="SF129" i="4"/>
  <c r="SF124" i="4"/>
  <c r="SF51" i="4"/>
  <c r="SF44" i="4"/>
  <c r="SF175" i="4"/>
  <c r="SF131" i="4"/>
  <c r="SF177" i="4"/>
  <c r="SF58" i="4"/>
  <c r="SF99" i="4"/>
  <c r="SF49" i="4"/>
  <c r="SF105" i="4"/>
  <c r="SF147" i="4"/>
  <c r="SF144" i="4"/>
  <c r="SF29" i="4"/>
  <c r="SF178" i="4"/>
  <c r="SF179" i="4"/>
  <c r="SF127" i="4"/>
  <c r="SF122" i="4"/>
  <c r="SF38" i="4"/>
  <c r="SF37" i="4"/>
  <c r="SF115" i="4"/>
  <c r="SF110" i="4"/>
  <c r="SF143" i="4"/>
  <c r="SF57" i="4"/>
  <c r="SF67" i="4"/>
  <c r="SF30" i="4"/>
  <c r="SF48" i="4"/>
  <c r="SF95" i="4"/>
  <c r="SF158" i="4"/>
  <c r="SF148" i="4"/>
  <c r="SF169" i="4"/>
  <c r="SF171" i="4"/>
  <c r="SF126" i="4"/>
  <c r="SF16" i="4"/>
  <c r="SF22" i="4"/>
  <c r="SF109" i="4"/>
  <c r="SF40" i="4"/>
  <c r="SF141" i="4"/>
  <c r="SF34" i="4"/>
  <c r="SF146" i="4"/>
  <c r="SF45" i="4"/>
  <c r="SF19" i="4"/>
  <c r="SF72" i="4"/>
  <c r="SF160" i="4"/>
  <c r="SF106" i="4"/>
  <c r="SF162" i="4"/>
  <c r="SF91" i="4"/>
  <c r="SF113" i="4"/>
  <c r="SF101" i="4"/>
  <c r="SF20" i="4"/>
  <c r="SF28" i="4"/>
  <c r="SF138" i="4"/>
  <c r="SF159" i="4"/>
  <c r="SF191" i="4"/>
  <c r="SF100" i="4"/>
  <c r="SF69" i="4"/>
  <c r="SF88" i="4"/>
  <c r="SF140" i="4"/>
  <c r="SF137" i="4"/>
  <c r="SF173" i="4"/>
  <c r="SF108" i="4"/>
  <c r="SF190" i="4"/>
  <c r="SF118" i="4"/>
  <c r="SF73" i="4"/>
  <c r="SF112" i="4"/>
  <c r="SF66" i="4"/>
  <c r="SF170" i="4"/>
  <c r="SF107" i="4"/>
  <c r="SF76" i="4"/>
  <c r="SF104" i="4"/>
  <c r="SF63" i="4"/>
  <c r="SF52" i="4"/>
  <c r="SF134" i="4"/>
  <c r="SF50" i="4"/>
  <c r="GJ3" i="5"/>
  <c r="GK2" i="5"/>
  <c r="SH199" i="4" l="1"/>
  <c r="SH198" i="4"/>
  <c r="SH74" i="4"/>
  <c r="SH71" i="4"/>
  <c r="SH80" i="4"/>
  <c r="SH64" i="4"/>
  <c r="SH79" i="4"/>
  <c r="SH196" i="4"/>
  <c r="SH197" i="4"/>
  <c r="SF5" i="4"/>
  <c r="SJ3" i="4"/>
  <c r="SH75" i="4"/>
  <c r="SH25" i="4"/>
  <c r="SH43" i="4"/>
  <c r="SH192" i="4"/>
  <c r="SH121" i="4"/>
  <c r="SH85" i="4"/>
  <c r="SH163" i="4"/>
  <c r="SH78" i="4"/>
  <c r="SH168" i="4"/>
  <c r="SH42" i="4"/>
  <c r="SH52" i="4"/>
  <c r="SH135" i="4"/>
  <c r="SH35" i="4"/>
  <c r="SH56" i="4"/>
  <c r="SH171" i="4"/>
  <c r="SH96" i="4"/>
  <c r="SH84" i="4"/>
  <c r="SH99" i="4"/>
  <c r="SH26" i="4"/>
  <c r="SH110" i="4"/>
  <c r="SH102" i="4"/>
  <c r="SH195" i="4"/>
  <c r="SH146" i="4"/>
  <c r="SH119" i="4"/>
  <c r="SH179" i="4"/>
  <c r="SH137" i="4"/>
  <c r="SH100" i="4"/>
  <c r="SH122" i="4"/>
  <c r="SH157" i="4"/>
  <c r="SH194" i="4"/>
  <c r="SH32" i="4"/>
  <c r="SH46" i="4"/>
  <c r="SH134" i="4"/>
  <c r="SH12" i="4"/>
  <c r="SH94" i="4"/>
  <c r="SH104" i="4"/>
  <c r="SH190" i="4"/>
  <c r="SH120" i="4"/>
  <c r="SH65" i="4"/>
  <c r="SH6" i="4"/>
  <c r="SH161" i="4"/>
  <c r="SH91" i="4"/>
  <c r="SH89" i="4"/>
  <c r="SH83" i="4"/>
  <c r="SH38" i="4"/>
  <c r="SH66" i="4"/>
  <c r="SH174" i="4"/>
  <c r="SH2" i="4"/>
  <c r="SH88" i="4"/>
  <c r="SH86" i="4"/>
  <c r="SH68" i="4"/>
  <c r="SH92" i="4"/>
  <c r="SH59" i="4"/>
  <c r="SH132" i="4"/>
  <c r="SH41" i="4"/>
  <c r="SH191" i="4"/>
  <c r="SH118" i="4"/>
  <c r="SH82" i="4"/>
  <c r="SH147" i="4"/>
  <c r="SH62" i="4"/>
  <c r="SH153" i="4"/>
  <c r="SH33" i="4"/>
  <c r="SH36" i="4"/>
  <c r="SH13" i="4"/>
  <c r="SH55" i="4"/>
  <c r="SH101" i="4"/>
  <c r="SH63" i="4"/>
  <c r="SH49" i="4"/>
  <c r="SH126" i="4"/>
  <c r="SH182" i="4"/>
  <c r="SH115" i="4"/>
  <c r="SH76" i="4"/>
  <c r="SH187" i="4"/>
  <c r="SH181" i="4"/>
  <c r="SH123" i="4"/>
  <c r="SH20" i="4"/>
  <c r="SH28" i="4"/>
  <c r="SH40" i="4"/>
  <c r="SH53" i="4"/>
  <c r="SH54" i="4"/>
  <c r="SH69" i="4"/>
  <c r="SH11" i="4"/>
  <c r="SH18" i="4"/>
  <c r="SH23" i="4"/>
  <c r="SH165" i="4"/>
  <c r="SH72" i="4"/>
  <c r="SH173" i="4"/>
  <c r="SH112" i="4"/>
  <c r="SH73" i="4"/>
  <c r="SH170" i="4"/>
  <c r="SH167" i="4"/>
  <c r="SH185" i="4"/>
  <c r="SH189" i="4"/>
  <c r="SH21" i="4"/>
  <c r="SH39" i="4"/>
  <c r="SH149" i="4"/>
  <c r="SH31" i="4"/>
  <c r="SH17" i="4"/>
  <c r="SH159" i="4"/>
  <c r="SH105" i="4"/>
  <c r="SH117" i="4"/>
  <c r="SH29" i="4"/>
  <c r="SH136" i="4"/>
  <c r="SH164" i="4"/>
  <c r="SH109" i="4"/>
  <c r="SH70" i="4"/>
  <c r="SH162" i="4"/>
  <c r="SH166" i="4"/>
  <c r="SH184" i="4"/>
  <c r="SH156" i="4"/>
  <c r="SH9" i="4"/>
  <c r="SH14" i="4"/>
  <c r="SH129" i="4"/>
  <c r="SH30" i="4"/>
  <c r="SH10" i="4"/>
  <c r="SH138" i="4"/>
  <c r="SH48" i="4"/>
  <c r="SH16" i="4"/>
  <c r="SH148" i="4"/>
  <c r="SH155" i="4"/>
  <c r="SH106" i="4"/>
  <c r="SH67" i="4"/>
  <c r="SH145" i="4"/>
  <c r="SH152" i="4"/>
  <c r="SH183" i="4"/>
  <c r="SH142" i="4"/>
  <c r="SH175" i="4"/>
  <c r="SH51" i="4"/>
  <c r="SH57" i="4"/>
  <c r="SH27" i="4"/>
  <c r="SH150" i="4"/>
  <c r="SH77" i="4"/>
  <c r="SH45" i="4"/>
  <c r="SH158" i="4"/>
  <c r="SH103" i="4"/>
  <c r="SH61" i="4"/>
  <c r="SH131" i="4"/>
  <c r="SH151" i="4"/>
  <c r="SH169" i="4"/>
  <c r="SH154" i="4"/>
  <c r="SH186" i="4"/>
  <c r="SH34" i="4"/>
  <c r="SH44" i="4"/>
  <c r="SH58" i="4"/>
  <c r="SH128" i="4"/>
  <c r="SH108" i="4"/>
  <c r="SH177" i="4"/>
  <c r="SH172" i="4"/>
  <c r="SH15" i="4"/>
  <c r="SH8" i="4"/>
  <c r="SH133" i="4"/>
  <c r="SH97" i="4"/>
  <c r="SH113" i="4"/>
  <c r="SH125" i="4"/>
  <c r="SH139" i="4"/>
  <c r="SH107" i="4"/>
  <c r="SH140" i="4"/>
  <c r="SH143" i="4"/>
  <c r="SH116" i="4"/>
  <c r="SH24" i="4"/>
  <c r="SH7" i="4"/>
  <c r="SH22" i="4"/>
  <c r="SH176" i="4"/>
  <c r="SH130" i="4"/>
  <c r="SH114" i="4"/>
  <c r="SH90" i="4"/>
  <c r="SH141" i="4"/>
  <c r="SH111" i="4"/>
  <c r="SH178" i="4"/>
  <c r="SH47" i="4"/>
  <c r="SH127" i="4"/>
  <c r="SH188" i="4"/>
  <c r="SH95" i="4"/>
  <c r="SH144" i="4"/>
  <c r="SH93" i="4"/>
  <c r="SH60" i="4"/>
  <c r="SH160" i="4"/>
  <c r="SH19" i="4"/>
  <c r="SH124" i="4"/>
  <c r="SH180" i="4"/>
  <c r="SH193" i="4"/>
  <c r="SH81" i="4"/>
  <c r="SH37" i="4"/>
  <c r="SH50" i="4"/>
  <c r="SH98" i="4"/>
  <c r="SH87" i="4"/>
  <c r="GK3" i="5"/>
  <c r="GL2" i="5"/>
  <c r="SJ199" i="4" l="1"/>
  <c r="SJ198" i="4"/>
  <c r="SJ79" i="4"/>
  <c r="SJ74" i="4"/>
  <c r="SJ64" i="4"/>
  <c r="SJ80" i="4"/>
  <c r="SJ71" i="4"/>
  <c r="SJ197" i="4"/>
  <c r="SJ196" i="4"/>
  <c r="SH5" i="4"/>
  <c r="SL3" i="4"/>
  <c r="SJ43" i="4"/>
  <c r="SJ25" i="4"/>
  <c r="SJ75" i="4"/>
  <c r="SJ176" i="4"/>
  <c r="SJ140" i="4"/>
  <c r="SJ117" i="4"/>
  <c r="SJ97" i="4"/>
  <c r="SJ162" i="4"/>
  <c r="SJ27" i="4"/>
  <c r="SJ131" i="4"/>
  <c r="SJ32" i="4"/>
  <c r="SJ56" i="4"/>
  <c r="SJ53" i="4"/>
  <c r="SJ67" i="4"/>
  <c r="SJ98" i="4"/>
  <c r="SJ69" i="4"/>
  <c r="SJ2" i="4"/>
  <c r="SJ9" i="4"/>
  <c r="SJ137" i="4"/>
  <c r="SJ108" i="4"/>
  <c r="SJ184" i="4"/>
  <c r="SJ135" i="4"/>
  <c r="SJ120" i="4"/>
  <c r="SJ38" i="4"/>
  <c r="SJ12" i="4"/>
  <c r="SJ54" i="4"/>
  <c r="SJ50" i="4"/>
  <c r="SJ89" i="4"/>
  <c r="SJ20" i="4"/>
  <c r="SJ95" i="4"/>
  <c r="SJ16" i="4"/>
  <c r="SJ28" i="4"/>
  <c r="SJ130" i="4"/>
  <c r="SJ41" i="4"/>
  <c r="SJ13" i="4"/>
  <c r="SJ158" i="4"/>
  <c r="SJ193" i="4"/>
  <c r="SJ46" i="4"/>
  <c r="SJ66" i="4"/>
  <c r="SJ125" i="4"/>
  <c r="SJ160" i="4"/>
  <c r="SJ85" i="4"/>
  <c r="SJ191" i="4"/>
  <c r="SJ186" i="4"/>
  <c r="SJ166" i="4"/>
  <c r="SJ180" i="4"/>
  <c r="SJ132" i="4"/>
  <c r="SJ156" i="4"/>
  <c r="SJ102" i="4"/>
  <c r="SJ152" i="4"/>
  <c r="SJ65" i="4"/>
  <c r="SJ142" i="4"/>
  <c r="SJ185" i="4"/>
  <c r="SJ153" i="4"/>
  <c r="SJ128" i="4"/>
  <c r="SJ110" i="4"/>
  <c r="SJ60" i="4"/>
  <c r="SJ63" i="4"/>
  <c r="SJ148" i="4"/>
  <c r="SJ146" i="4"/>
  <c r="SJ136" i="4"/>
  <c r="SJ187" i="4"/>
  <c r="SJ94" i="4"/>
  <c r="SJ59" i="4"/>
  <c r="SJ87" i="4"/>
  <c r="SJ44" i="4"/>
  <c r="SJ179" i="4"/>
  <c r="SJ126" i="4"/>
  <c r="SJ177" i="4"/>
  <c r="SJ141" i="4"/>
  <c r="SJ58" i="4"/>
  <c r="SJ77" i="4"/>
  <c r="SJ7" i="4"/>
  <c r="SJ45" i="4"/>
  <c r="SJ173" i="4"/>
  <c r="SJ52" i="4"/>
  <c r="SJ55" i="4"/>
  <c r="SJ189" i="4"/>
  <c r="SJ118" i="4"/>
  <c r="SJ100" i="4"/>
  <c r="SJ23" i="4"/>
  <c r="SJ8" i="4"/>
  <c r="SJ170" i="4"/>
  <c r="SJ134" i="4"/>
  <c r="SJ99" i="4"/>
  <c r="SJ183" i="4"/>
  <c r="SJ129" i="4"/>
  <c r="SJ115" i="4"/>
  <c r="SJ37" i="4"/>
  <c r="SJ49" i="4"/>
  <c r="SJ31" i="4"/>
  <c r="SJ48" i="4"/>
  <c r="SJ73" i="4"/>
  <c r="SJ192" i="4"/>
  <c r="SJ133" i="4"/>
  <c r="SJ86" i="4"/>
  <c r="SJ15" i="4"/>
  <c r="SJ101" i="4"/>
  <c r="SJ167" i="4"/>
  <c r="SJ171" i="4"/>
  <c r="SJ90" i="4"/>
  <c r="SJ169" i="4"/>
  <c r="SJ84" i="4"/>
  <c r="SJ109" i="4"/>
  <c r="SJ36" i="4"/>
  <c r="SJ145" i="4"/>
  <c r="SJ30" i="4"/>
  <c r="SJ11" i="4"/>
  <c r="SJ150" i="4"/>
  <c r="SJ42" i="4"/>
  <c r="SJ88" i="4"/>
  <c r="SJ112" i="4"/>
  <c r="SJ19" i="4"/>
  <c r="SJ174" i="4"/>
  <c r="SJ144" i="4"/>
  <c r="SJ119" i="4"/>
  <c r="SJ164" i="4"/>
  <c r="SJ154" i="4"/>
  <c r="SJ81" i="4"/>
  <c r="SJ121" i="4"/>
  <c r="SJ61" i="4"/>
  <c r="SJ93" i="4"/>
  <c r="SJ35" i="4"/>
  <c r="SJ139" i="4"/>
  <c r="SJ172" i="4"/>
  <c r="SJ181" i="4"/>
  <c r="SJ39" i="4"/>
  <c r="SJ21" i="4"/>
  <c r="SJ22" i="4"/>
  <c r="SJ83" i="4"/>
  <c r="SJ17" i="4"/>
  <c r="SJ161" i="4"/>
  <c r="SJ138" i="4"/>
  <c r="SJ70" i="4"/>
  <c r="SJ113" i="4"/>
  <c r="SJ92" i="4"/>
  <c r="SJ157" i="4"/>
  <c r="SJ6" i="4"/>
  <c r="SJ18" i="4"/>
  <c r="SJ114" i="4"/>
  <c r="SJ40" i="4"/>
  <c r="SJ26" i="4"/>
  <c r="SJ194" i="4"/>
  <c r="SJ127" i="4"/>
  <c r="SJ190" i="4"/>
  <c r="SJ91" i="4"/>
  <c r="SJ107" i="4"/>
  <c r="SJ163" i="4"/>
  <c r="SJ103" i="4"/>
  <c r="SJ165" i="4"/>
  <c r="SJ155" i="4"/>
  <c r="SJ168" i="4"/>
  <c r="SJ24" i="4"/>
  <c r="SJ159" i="4"/>
  <c r="SJ78" i="4"/>
  <c r="SJ195" i="4"/>
  <c r="SJ188" i="4"/>
  <c r="SJ178" i="4"/>
  <c r="SJ124" i="4"/>
  <c r="SJ151" i="4"/>
  <c r="SJ116" i="4"/>
  <c r="SJ147" i="4"/>
  <c r="SJ96" i="4"/>
  <c r="SJ68" i="4"/>
  <c r="SJ72" i="4"/>
  <c r="SJ29" i="4"/>
  <c r="SJ149" i="4"/>
  <c r="SJ123" i="4"/>
  <c r="SJ175" i="4"/>
  <c r="SJ57" i="4"/>
  <c r="SJ111" i="4"/>
  <c r="SJ62" i="4"/>
  <c r="SJ182" i="4"/>
  <c r="SJ122" i="4"/>
  <c r="SJ82" i="4"/>
  <c r="SJ34" i="4"/>
  <c r="SJ104" i="4"/>
  <c r="SJ14" i="4"/>
  <c r="SJ47" i="4"/>
  <c r="SJ143" i="4"/>
  <c r="SJ105" i="4"/>
  <c r="SJ51" i="4"/>
  <c r="SJ33" i="4"/>
  <c r="SJ76" i="4"/>
  <c r="SJ106" i="4"/>
  <c r="SJ10" i="4"/>
  <c r="GL3" i="5"/>
  <c r="GM2" i="5"/>
  <c r="SL199" i="4" l="1"/>
  <c r="SL198" i="4"/>
  <c r="SL71" i="4"/>
  <c r="SL64" i="4"/>
  <c r="SL74" i="4"/>
  <c r="SL80" i="4"/>
  <c r="SL79" i="4"/>
  <c r="SL197" i="4"/>
  <c r="SL196" i="4"/>
  <c r="SN3" i="4"/>
  <c r="SL43" i="4"/>
  <c r="SL25" i="4"/>
  <c r="SL75" i="4"/>
  <c r="SL141" i="4"/>
  <c r="SL57" i="4"/>
  <c r="SL21" i="4"/>
  <c r="SL113" i="4"/>
  <c r="SL180" i="4"/>
  <c r="SL28" i="4"/>
  <c r="SL157" i="4"/>
  <c r="SL32" i="4"/>
  <c r="SL188" i="4"/>
  <c r="SL181" i="4"/>
  <c r="SL98" i="4"/>
  <c r="SL178" i="4"/>
  <c r="SL152" i="4"/>
  <c r="SL176" i="4"/>
  <c r="SL102" i="4"/>
  <c r="SL26" i="4"/>
  <c r="SL76" i="4"/>
  <c r="SL177" i="4"/>
  <c r="SL191" i="4"/>
  <c r="SL100" i="4"/>
  <c r="SL81" i="4"/>
  <c r="SL193" i="4"/>
  <c r="SL187" i="4"/>
  <c r="SL54" i="4"/>
  <c r="SL18" i="4"/>
  <c r="SL96" i="4"/>
  <c r="SL158" i="4"/>
  <c r="SL115" i="4"/>
  <c r="SL134" i="4"/>
  <c r="SL149" i="4"/>
  <c r="SL172" i="4"/>
  <c r="SL174" i="4"/>
  <c r="SL62" i="4"/>
  <c r="SL175" i="4"/>
  <c r="SL103" i="4"/>
  <c r="SL19" i="4"/>
  <c r="SL41" i="4"/>
  <c r="SL166" i="4"/>
  <c r="SL58" i="4"/>
  <c r="SL186" i="4"/>
  <c r="SL112" i="4"/>
  <c r="SL60" i="4"/>
  <c r="SL135" i="4"/>
  <c r="SL150" i="4"/>
  <c r="SL123" i="4"/>
  <c r="SL179" i="4"/>
  <c r="SL51" i="4"/>
  <c r="SL15" i="4"/>
  <c r="SL88" i="4"/>
  <c r="SL140" i="4"/>
  <c r="SL93" i="4"/>
  <c r="SL127" i="4"/>
  <c r="SL133" i="4"/>
  <c r="SL125" i="4"/>
  <c r="SL163" i="4"/>
  <c r="SL47" i="4"/>
  <c r="SL142" i="4"/>
  <c r="SL8" i="4"/>
  <c r="SL17" i="4"/>
  <c r="SL16" i="4"/>
  <c r="SL22" i="4"/>
  <c r="SL108" i="4"/>
  <c r="SL195" i="4"/>
  <c r="SL33" i="4"/>
  <c r="SL78" i="4"/>
  <c r="SL170" i="4"/>
  <c r="SL50" i="4"/>
  <c r="SL160" i="4"/>
  <c r="SL162" i="4"/>
  <c r="SL48" i="4"/>
  <c r="SL12" i="4"/>
  <c r="SL185" i="4"/>
  <c r="SL111" i="4"/>
  <c r="SL92" i="4"/>
  <c r="SL124" i="4"/>
  <c r="SL97" i="4"/>
  <c r="SL118" i="4"/>
  <c r="SL155" i="4"/>
  <c r="SL167" i="4"/>
  <c r="SL119" i="4"/>
  <c r="SL136" i="4"/>
  <c r="SL38" i="4"/>
  <c r="SL173" i="4"/>
  <c r="SL146" i="4"/>
  <c r="SL45" i="4"/>
  <c r="SL9" i="4"/>
  <c r="SL154" i="4"/>
  <c r="SL110" i="4"/>
  <c r="SL91" i="4"/>
  <c r="SL116" i="4"/>
  <c r="SL86" i="4"/>
  <c r="SL104" i="4"/>
  <c r="SL147" i="4"/>
  <c r="SL132" i="4"/>
  <c r="SL84" i="4"/>
  <c r="SL130" i="4"/>
  <c r="SL117" i="4"/>
  <c r="SL171" i="4"/>
  <c r="SL145" i="4"/>
  <c r="SL42" i="4"/>
  <c r="SL6" i="4"/>
  <c r="SL139" i="4"/>
  <c r="SL109" i="4"/>
  <c r="SL63" i="4"/>
  <c r="SL95" i="4"/>
  <c r="SL59" i="4"/>
  <c r="SL90" i="4"/>
  <c r="SL101" i="4"/>
  <c r="SL126" i="4"/>
  <c r="SL44" i="4"/>
  <c r="SL194" i="4"/>
  <c r="SL131" i="4"/>
  <c r="SL39" i="4"/>
  <c r="SL184" i="4"/>
  <c r="SL138" i="4"/>
  <c r="SL35" i="4"/>
  <c r="SL82" i="4"/>
  <c r="SL87" i="4"/>
  <c r="SL46" i="4"/>
  <c r="SL7" i="4"/>
  <c r="SL114" i="4"/>
  <c r="SL70" i="4"/>
  <c r="SL165" i="4"/>
  <c r="SL122" i="4"/>
  <c r="SL36" i="4"/>
  <c r="SL183" i="4"/>
  <c r="SL120" i="4"/>
  <c r="SL107" i="4"/>
  <c r="SL20" i="4"/>
  <c r="SL164" i="4"/>
  <c r="SL56" i="4"/>
  <c r="SL77" i="4"/>
  <c r="SL14" i="4"/>
  <c r="SL156" i="4"/>
  <c r="SL85" i="4"/>
  <c r="SL72" i="4"/>
  <c r="SL169" i="4"/>
  <c r="SL182" i="4"/>
  <c r="SL67" i="4"/>
  <c r="SL13" i="4"/>
  <c r="SL143" i="4"/>
  <c r="SL31" i="4"/>
  <c r="SL66" i="4"/>
  <c r="SL61" i="4"/>
  <c r="SL128" i="4"/>
  <c r="SL23" i="4"/>
  <c r="SL29" i="4"/>
  <c r="SL168" i="4"/>
  <c r="SL161" i="4"/>
  <c r="SL30" i="4"/>
  <c r="SL153" i="4"/>
  <c r="SL151" i="4"/>
  <c r="SL55" i="4"/>
  <c r="SL53" i="4"/>
  <c r="SL52" i="4"/>
  <c r="SL106" i="4"/>
  <c r="SL105" i="4"/>
  <c r="SL68" i="4"/>
  <c r="SL69" i="4"/>
  <c r="SL148" i="4"/>
  <c r="SL159" i="4"/>
  <c r="SL144" i="4"/>
  <c r="SL27" i="4"/>
  <c r="SL137" i="4"/>
  <c r="SL94" i="4"/>
  <c r="SL83" i="4"/>
  <c r="SL11" i="4"/>
  <c r="SL49" i="4"/>
  <c r="SL89" i="4"/>
  <c r="SL40" i="4"/>
  <c r="SL10" i="4"/>
  <c r="SL189" i="4"/>
  <c r="SL65" i="4"/>
  <c r="SL24" i="4"/>
  <c r="SL121" i="4"/>
  <c r="SL129" i="4"/>
  <c r="SL37" i="4"/>
  <c r="SL34" i="4"/>
  <c r="SL190" i="4"/>
  <c r="SL73" i="4"/>
  <c r="SL2" i="4"/>
  <c r="SL192" i="4"/>
  <c r="SL99" i="4"/>
  <c r="SJ5" i="4"/>
  <c r="GM3" i="5"/>
  <c r="GN2" i="5"/>
  <c r="SN199" i="4" l="1"/>
  <c r="SN198" i="4"/>
  <c r="SN64" i="4"/>
  <c r="SN80" i="4"/>
  <c r="SN79" i="4"/>
  <c r="SN74" i="4"/>
  <c r="SN71" i="4"/>
  <c r="SN197" i="4"/>
  <c r="SN196" i="4"/>
  <c r="SL5" i="4"/>
  <c r="SP3" i="4"/>
  <c r="SN75" i="4"/>
  <c r="SN25" i="4"/>
  <c r="SN43" i="4"/>
  <c r="SN137" i="4"/>
  <c r="SN85" i="4"/>
  <c r="SN171" i="4"/>
  <c r="SN105" i="4"/>
  <c r="SN62" i="4"/>
  <c r="SN110" i="4"/>
  <c r="SN57" i="4"/>
  <c r="SN107" i="4"/>
  <c r="SN101" i="4"/>
  <c r="SN10" i="4"/>
  <c r="SN164" i="4"/>
  <c r="SN35" i="4"/>
  <c r="SN36" i="4"/>
  <c r="SN13" i="4"/>
  <c r="SN26" i="4"/>
  <c r="SN98" i="4"/>
  <c r="SN167" i="4"/>
  <c r="SN51" i="4"/>
  <c r="SN155" i="4"/>
  <c r="SN106" i="4"/>
  <c r="SN23" i="4"/>
  <c r="SN194" i="4"/>
  <c r="SN126" i="4"/>
  <c r="SN77" i="4"/>
  <c r="SN187" i="4"/>
  <c r="SN102" i="4"/>
  <c r="SN60" i="4"/>
  <c r="SN95" i="4"/>
  <c r="SN56" i="4"/>
  <c r="SN90" i="4"/>
  <c r="SN87" i="4"/>
  <c r="SN176" i="4"/>
  <c r="SN142" i="4"/>
  <c r="SN22" i="4"/>
  <c r="SN17" i="4"/>
  <c r="SN115" i="4"/>
  <c r="SN195" i="4"/>
  <c r="SN133" i="4"/>
  <c r="SN125" i="4"/>
  <c r="SN86" i="4"/>
  <c r="SN109" i="4"/>
  <c r="SN190" i="4"/>
  <c r="SN185" i="4"/>
  <c r="SN69" i="4"/>
  <c r="SN180" i="4"/>
  <c r="SN83" i="4"/>
  <c r="SN59" i="4"/>
  <c r="SN33" i="4"/>
  <c r="SN82" i="4"/>
  <c r="SN52" i="4"/>
  <c r="SN161" i="4"/>
  <c r="SN119" i="4"/>
  <c r="SN156" i="4"/>
  <c r="SN184" i="4"/>
  <c r="SN93" i="4"/>
  <c r="SN165" i="4"/>
  <c r="SN189" i="4"/>
  <c r="SN134" i="4"/>
  <c r="SN97" i="4"/>
  <c r="SN118" i="4"/>
  <c r="SN94" i="4"/>
  <c r="SN88" i="4"/>
  <c r="SN181" i="4"/>
  <c r="SN177" i="4"/>
  <c r="SN61" i="4"/>
  <c r="SN162" i="4"/>
  <c r="SN78" i="4"/>
  <c r="SN50" i="4"/>
  <c r="SN192" i="4"/>
  <c r="SN31" i="4"/>
  <c r="SN76" i="4"/>
  <c r="SN28" i="4"/>
  <c r="SN68" i="4"/>
  <c r="SN108" i="4"/>
  <c r="SN128" i="4"/>
  <c r="SN117" i="4"/>
  <c r="SN20" i="4"/>
  <c r="SN148" i="4"/>
  <c r="SN172" i="4"/>
  <c r="SN160" i="4"/>
  <c r="SN169" i="4"/>
  <c r="SN158" i="4"/>
  <c r="SN73" i="4"/>
  <c r="SN8" i="4"/>
  <c r="SN173" i="4"/>
  <c r="SN12" i="4"/>
  <c r="SN65" i="4"/>
  <c r="SN27" i="4"/>
  <c r="SN63" i="4"/>
  <c r="SN91" i="4"/>
  <c r="SN40" i="4"/>
  <c r="SN16" i="4"/>
  <c r="SN6" i="4"/>
  <c r="SN29" i="4"/>
  <c r="SN163" i="4"/>
  <c r="SN152" i="4"/>
  <c r="SN139" i="4"/>
  <c r="SN122" i="4"/>
  <c r="SN66" i="4"/>
  <c r="SN72" i="4"/>
  <c r="SN143" i="4"/>
  <c r="SN11" i="4"/>
  <c r="SN55" i="4"/>
  <c r="SN179" i="4"/>
  <c r="SN46" i="4"/>
  <c r="SN84" i="4"/>
  <c r="SN15" i="4"/>
  <c r="SN14" i="4"/>
  <c r="SN144" i="4"/>
  <c r="SN154" i="4"/>
  <c r="SN135" i="4"/>
  <c r="SN138" i="4"/>
  <c r="SN193" i="4"/>
  <c r="SN41" i="4"/>
  <c r="SN168" i="4"/>
  <c r="SN131" i="4"/>
  <c r="SN49" i="4"/>
  <c r="SN54" i="4"/>
  <c r="SN159" i="4"/>
  <c r="SN44" i="4"/>
  <c r="SN42" i="4"/>
  <c r="SN2" i="4"/>
  <c r="SN9" i="4"/>
  <c r="SN132" i="4"/>
  <c r="SN145" i="4"/>
  <c r="SN130" i="4"/>
  <c r="SN120" i="4"/>
  <c r="SN174" i="4"/>
  <c r="SN32" i="4"/>
  <c r="SN157" i="4"/>
  <c r="SN96" i="4"/>
  <c r="SN188" i="4"/>
  <c r="SN53" i="4"/>
  <c r="SN191" i="4"/>
  <c r="SN21" i="4"/>
  <c r="SN150" i="4"/>
  <c r="SN34" i="4"/>
  <c r="SN136" i="4"/>
  <c r="SN121" i="4"/>
  <c r="SN104" i="4"/>
  <c r="SN19" i="4"/>
  <c r="SN129" i="4"/>
  <c r="SN30" i="4"/>
  <c r="SN67" i="4"/>
  <c r="SN146" i="4"/>
  <c r="SN18" i="4"/>
  <c r="SN114" i="4"/>
  <c r="SN166" i="4"/>
  <c r="SN100" i="4"/>
  <c r="SN178" i="4"/>
  <c r="SN112" i="4"/>
  <c r="SN140" i="4"/>
  <c r="SN149" i="4"/>
  <c r="SN182" i="4"/>
  <c r="SN127" i="4"/>
  <c r="SN45" i="4"/>
  <c r="SN89" i="4"/>
  <c r="SN7" i="4"/>
  <c r="SN141" i="4"/>
  <c r="SN99" i="4"/>
  <c r="SN92" i="4"/>
  <c r="SN170" i="4"/>
  <c r="SN103" i="4"/>
  <c r="SN111" i="4"/>
  <c r="SN123" i="4"/>
  <c r="SN151" i="4"/>
  <c r="SN124" i="4"/>
  <c r="SN48" i="4"/>
  <c r="SN24" i="4"/>
  <c r="SN37" i="4"/>
  <c r="SN81" i="4"/>
  <c r="SN70" i="4"/>
  <c r="SN38" i="4"/>
  <c r="SN153" i="4"/>
  <c r="SN186" i="4"/>
  <c r="SN116" i="4"/>
  <c r="SN58" i="4"/>
  <c r="SN113" i="4"/>
  <c r="SN147" i="4"/>
  <c r="SN47" i="4"/>
  <c r="SN175" i="4"/>
  <c r="SN39" i="4"/>
  <c r="SN183" i="4"/>
  <c r="GN3" i="5"/>
  <c r="GO2" i="5"/>
  <c r="SP199" i="4" l="1"/>
  <c r="SP198" i="4"/>
  <c r="SP80" i="4"/>
  <c r="SP71" i="4"/>
  <c r="SP79" i="4"/>
  <c r="SP64" i="4"/>
  <c r="SP74" i="4"/>
  <c r="SP197" i="4"/>
  <c r="SP196" i="4"/>
  <c r="SN5" i="4"/>
  <c r="SR3" i="4"/>
  <c r="SP75" i="4"/>
  <c r="SP25" i="4"/>
  <c r="SP43" i="4"/>
  <c r="SP160" i="4"/>
  <c r="SP121" i="4"/>
  <c r="SP85" i="4"/>
  <c r="SP194" i="4"/>
  <c r="SP45" i="4"/>
  <c r="SP152" i="4"/>
  <c r="SP86" i="4"/>
  <c r="SP83" i="4"/>
  <c r="SP120" i="4"/>
  <c r="SP36" i="4"/>
  <c r="SP89" i="4"/>
  <c r="SP54" i="4"/>
  <c r="SP22" i="4"/>
  <c r="SP59" i="4"/>
  <c r="SP26" i="4"/>
  <c r="SP8" i="4"/>
  <c r="SP123" i="4"/>
  <c r="SP153" i="4"/>
  <c r="SP96" i="4"/>
  <c r="SP52" i="4"/>
  <c r="SP193" i="4"/>
  <c r="SP157" i="4"/>
  <c r="SP118" i="4"/>
  <c r="SP82" i="4"/>
  <c r="SP176" i="4"/>
  <c r="SP162" i="4"/>
  <c r="SP146" i="4"/>
  <c r="SP180" i="4"/>
  <c r="SP19" i="4"/>
  <c r="SP93" i="4"/>
  <c r="SP34" i="4"/>
  <c r="SP84" i="4"/>
  <c r="SP46" i="4"/>
  <c r="SP12" i="4"/>
  <c r="SP48" i="4"/>
  <c r="SP165" i="4"/>
  <c r="SP141" i="4"/>
  <c r="SP7" i="4"/>
  <c r="SP99" i="4"/>
  <c r="SP190" i="4"/>
  <c r="SP154" i="4"/>
  <c r="SP115" i="4"/>
  <c r="SP76" i="4"/>
  <c r="SP158" i="4"/>
  <c r="SP156" i="4"/>
  <c r="SP113" i="4"/>
  <c r="SP174" i="4"/>
  <c r="SP17" i="4"/>
  <c r="SP62" i="4"/>
  <c r="SP32" i="4"/>
  <c r="SP47" i="4"/>
  <c r="SP57" i="4"/>
  <c r="SP134" i="4"/>
  <c r="SP31" i="4"/>
  <c r="SP195" i="4"/>
  <c r="SP159" i="4"/>
  <c r="SP110" i="4"/>
  <c r="SP95" i="4"/>
  <c r="SP187" i="4"/>
  <c r="SP151" i="4"/>
  <c r="SP112" i="4"/>
  <c r="SP73" i="4"/>
  <c r="SP140" i="4"/>
  <c r="SP90" i="4"/>
  <c r="SP104" i="4"/>
  <c r="SP107" i="4"/>
  <c r="SP13" i="4"/>
  <c r="SP60" i="4"/>
  <c r="SP28" i="4"/>
  <c r="SP10" i="4"/>
  <c r="SP50" i="4"/>
  <c r="SP128" i="4"/>
  <c r="SP44" i="4"/>
  <c r="SP148" i="4"/>
  <c r="SP184" i="4"/>
  <c r="SP145" i="4"/>
  <c r="SP109" i="4"/>
  <c r="SP70" i="4"/>
  <c r="SP122" i="4"/>
  <c r="SP81" i="4"/>
  <c r="SP51" i="4"/>
  <c r="SP69" i="4"/>
  <c r="SP11" i="4"/>
  <c r="SP49" i="4"/>
  <c r="SP170" i="4"/>
  <c r="SP155" i="4"/>
  <c r="SP23" i="4"/>
  <c r="SP119" i="4"/>
  <c r="SP177" i="4"/>
  <c r="SP29" i="4"/>
  <c r="SP181" i="4"/>
  <c r="SP142" i="4"/>
  <c r="SP106" i="4"/>
  <c r="SP67" i="4"/>
  <c r="SP188" i="4"/>
  <c r="SP66" i="4"/>
  <c r="SP33" i="4"/>
  <c r="SP41" i="4"/>
  <c r="SP191" i="4"/>
  <c r="SP173" i="4"/>
  <c r="SP164" i="4"/>
  <c r="SP149" i="4"/>
  <c r="SP16" i="4"/>
  <c r="SP105" i="4"/>
  <c r="SP77" i="4"/>
  <c r="SP178" i="4"/>
  <c r="SP139" i="4"/>
  <c r="SP103" i="4"/>
  <c r="SP186" i="4"/>
  <c r="SP182" i="4"/>
  <c r="SP61" i="4"/>
  <c r="SP15" i="4"/>
  <c r="SP39" i="4"/>
  <c r="SP185" i="4"/>
  <c r="SP167" i="4"/>
  <c r="SP98" i="4"/>
  <c r="SP143" i="4"/>
  <c r="SP6" i="4"/>
  <c r="SP42" i="4"/>
  <c r="SP108" i="4"/>
  <c r="SP175" i="4"/>
  <c r="SP136" i="4"/>
  <c r="SP100" i="4"/>
  <c r="SP168" i="4"/>
  <c r="SP137" i="4"/>
  <c r="SP56" i="4"/>
  <c r="SP2" i="4"/>
  <c r="SP37" i="4"/>
  <c r="SP179" i="4"/>
  <c r="SP161" i="4"/>
  <c r="SP72" i="4"/>
  <c r="SP116" i="4"/>
  <c r="SP92" i="4"/>
  <c r="SP18" i="4"/>
  <c r="SP55" i="4"/>
  <c r="SP172" i="4"/>
  <c r="SP133" i="4"/>
  <c r="SP97" i="4"/>
  <c r="SP150" i="4"/>
  <c r="SP131" i="4"/>
  <c r="SP38" i="4"/>
  <c r="SP189" i="4"/>
  <c r="SP21" i="4"/>
  <c r="SP147" i="4"/>
  <c r="SP129" i="4"/>
  <c r="SP68" i="4"/>
  <c r="SP111" i="4"/>
  <c r="SP78" i="4"/>
  <c r="SP24" i="4"/>
  <c r="SP169" i="4"/>
  <c r="SP130" i="4"/>
  <c r="SP94" i="4"/>
  <c r="SP132" i="4"/>
  <c r="SP125" i="4"/>
  <c r="SP20" i="4"/>
  <c r="SP144" i="4"/>
  <c r="SP53" i="4"/>
  <c r="SP58" i="4"/>
  <c r="SP87" i="4"/>
  <c r="SP171" i="4"/>
  <c r="SP14" i="4"/>
  <c r="SP166" i="4"/>
  <c r="SP127" i="4"/>
  <c r="SP91" i="4"/>
  <c r="SP114" i="4"/>
  <c r="SP138" i="4"/>
  <c r="SP135" i="4"/>
  <c r="SP117" i="4"/>
  <c r="SP30" i="4"/>
  <c r="SP40" i="4"/>
  <c r="SP9" i="4"/>
  <c r="SP192" i="4"/>
  <c r="SP27" i="4"/>
  <c r="SP163" i="4"/>
  <c r="SP124" i="4"/>
  <c r="SP88" i="4"/>
  <c r="SP63" i="4"/>
  <c r="SP126" i="4"/>
  <c r="SP101" i="4"/>
  <c r="SP183" i="4"/>
  <c r="SP102" i="4"/>
  <c r="SP35" i="4"/>
  <c r="SP65" i="4"/>
  <c r="GO3" i="5"/>
  <c r="GP2" i="5"/>
  <c r="SR199" i="4" l="1"/>
  <c r="SR198" i="4"/>
  <c r="SR80" i="4"/>
  <c r="SR71" i="4"/>
  <c r="SR74" i="4"/>
  <c r="SR79" i="4"/>
  <c r="SR64" i="4"/>
  <c r="SR197" i="4"/>
  <c r="SR196" i="4"/>
  <c r="SP5" i="4"/>
  <c r="ST3" i="4"/>
  <c r="SR25" i="4"/>
  <c r="SR75" i="4"/>
  <c r="SR43" i="4"/>
  <c r="SR127" i="4"/>
  <c r="SR186" i="4"/>
  <c r="SR35" i="4"/>
  <c r="SR15" i="4"/>
  <c r="SR10" i="4"/>
  <c r="SR102" i="4"/>
  <c r="SR162" i="4"/>
  <c r="SR167" i="4"/>
  <c r="SR155" i="4"/>
  <c r="SR116" i="4"/>
  <c r="SR57" i="4"/>
  <c r="SR49" i="4"/>
  <c r="SR178" i="4"/>
  <c r="SR81" i="4"/>
  <c r="SR89" i="4"/>
  <c r="SR59" i="4"/>
  <c r="SR188" i="4"/>
  <c r="SR51" i="4"/>
  <c r="SR30" i="4"/>
  <c r="SR122" i="4"/>
  <c r="SR180" i="4"/>
  <c r="SR2" i="4"/>
  <c r="SR193" i="4"/>
  <c r="SR159" i="4"/>
  <c r="SR156" i="4"/>
  <c r="SR161" i="4"/>
  <c r="SR149" i="4"/>
  <c r="SR112" i="4"/>
  <c r="SR50" i="4"/>
  <c r="SR39" i="4"/>
  <c r="SR124" i="4"/>
  <c r="SR48" i="4"/>
  <c r="SR169" i="4"/>
  <c r="SR136" i="4"/>
  <c r="SR68" i="4"/>
  <c r="SR145" i="4"/>
  <c r="SR137" i="4"/>
  <c r="SR33" i="4"/>
  <c r="SR175" i="4"/>
  <c r="SR109" i="4"/>
  <c r="SR174" i="4"/>
  <c r="SR160" i="4"/>
  <c r="SR150" i="4"/>
  <c r="SR191" i="4"/>
  <c r="SR121" i="4"/>
  <c r="SR115" i="4"/>
  <c r="SR66" i="4"/>
  <c r="SR143" i="4"/>
  <c r="SR94" i="4"/>
  <c r="SR16" i="4"/>
  <c r="SR22" i="4"/>
  <c r="SR77" i="4"/>
  <c r="SR151" i="4"/>
  <c r="SR27" i="4"/>
  <c r="SR52" i="4"/>
  <c r="SR141" i="4"/>
  <c r="SR163" i="4"/>
  <c r="SR13" i="4"/>
  <c r="SR135" i="4"/>
  <c r="SR190" i="4"/>
  <c r="SR117" i="4"/>
  <c r="SR8" i="4"/>
  <c r="SR104" i="4"/>
  <c r="SR129" i="4"/>
  <c r="SR154" i="4"/>
  <c r="SR144" i="4"/>
  <c r="SR187" i="4"/>
  <c r="SR99" i="4"/>
  <c r="SR47" i="4"/>
  <c r="SR36" i="4"/>
  <c r="SR114" i="4"/>
  <c r="SR37" i="4"/>
  <c r="SR6" i="4"/>
  <c r="SR12" i="4"/>
  <c r="SR65" i="4"/>
  <c r="SR55" i="4"/>
  <c r="SR103" i="4"/>
  <c r="SR91" i="4"/>
  <c r="SR123" i="4"/>
  <c r="SR152" i="4"/>
  <c r="SR138" i="4"/>
  <c r="SR185" i="4"/>
  <c r="SR83" i="4"/>
  <c r="SR45" i="4"/>
  <c r="SR34" i="4"/>
  <c r="SR90" i="4"/>
  <c r="SR20" i="4"/>
  <c r="SR166" i="4"/>
  <c r="SR119" i="4"/>
  <c r="SR31" i="4"/>
  <c r="SR14" i="4"/>
  <c r="SR63" i="4"/>
  <c r="SR194" i="4"/>
  <c r="SR86" i="4"/>
  <c r="SR101" i="4"/>
  <c r="SR146" i="4"/>
  <c r="SR95" i="4"/>
  <c r="SR179" i="4"/>
  <c r="SR73" i="4"/>
  <c r="SR9" i="4"/>
  <c r="SR32" i="4"/>
  <c r="SR44" i="4"/>
  <c r="SR7" i="4"/>
  <c r="SR125" i="4"/>
  <c r="SR110" i="4"/>
  <c r="SR192" i="4"/>
  <c r="SR69" i="4"/>
  <c r="SR26" i="4"/>
  <c r="SR181" i="4"/>
  <c r="SR67" i="4"/>
  <c r="SR92" i="4"/>
  <c r="SR113" i="4"/>
  <c r="SR88" i="4"/>
  <c r="SR142" i="4"/>
  <c r="SR56" i="4"/>
  <c r="SR147" i="4"/>
  <c r="SR170" i="4"/>
  <c r="SR38" i="4"/>
  <c r="SR126" i="4"/>
  <c r="SR120" i="4"/>
  <c r="SR105" i="4"/>
  <c r="SR184" i="4"/>
  <c r="SR195" i="4"/>
  <c r="SR176" i="4"/>
  <c r="SR189" i="4"/>
  <c r="SR85" i="4"/>
  <c r="SR106" i="4"/>
  <c r="SR19" i="4"/>
  <c r="SR164" i="4"/>
  <c r="SR24" i="4"/>
  <c r="SR107" i="4"/>
  <c r="SR78" i="4"/>
  <c r="SR100" i="4"/>
  <c r="SR118" i="4"/>
  <c r="SR157" i="4"/>
  <c r="SR165" i="4"/>
  <c r="SR171" i="4"/>
  <c r="SR97" i="4"/>
  <c r="SR46" i="4"/>
  <c r="SR134" i="4"/>
  <c r="SR17" i="4"/>
  <c r="SR132" i="4"/>
  <c r="SR98" i="4"/>
  <c r="SR18" i="4"/>
  <c r="SR93" i="4"/>
  <c r="SR61" i="4"/>
  <c r="SR96" i="4"/>
  <c r="SR84" i="4"/>
  <c r="SR183" i="4"/>
  <c r="SR29" i="4"/>
  <c r="SR158" i="4"/>
  <c r="SR153" i="4"/>
  <c r="SR58" i="4"/>
  <c r="SR76" i="4"/>
  <c r="SR41" i="4"/>
  <c r="SR130" i="4"/>
  <c r="SR82" i="4"/>
  <c r="SR54" i="4"/>
  <c r="SR87" i="4"/>
  <c r="SR60" i="4"/>
  <c r="SR21" i="4"/>
  <c r="SR177" i="4"/>
  <c r="SR148" i="4"/>
  <c r="SR53" i="4"/>
  <c r="SR28" i="4"/>
  <c r="SR128" i="4"/>
  <c r="SR11" i="4"/>
  <c r="SR182" i="4"/>
  <c r="SR72" i="4"/>
  <c r="SR139" i="4"/>
  <c r="SR172" i="4"/>
  <c r="SR42" i="4"/>
  <c r="SR108" i="4"/>
  <c r="SR140" i="4"/>
  <c r="SR40" i="4"/>
  <c r="SR23" i="4"/>
  <c r="SR111" i="4"/>
  <c r="SR168" i="4"/>
  <c r="SR173" i="4"/>
  <c r="SR133" i="4"/>
  <c r="SR131" i="4"/>
  <c r="SR70" i="4"/>
  <c r="SR62" i="4"/>
  <c r="GP3" i="5"/>
  <c r="GQ2" i="5"/>
  <c r="ST199" i="4" l="1"/>
  <c r="ST198" i="4"/>
  <c r="ST71" i="4"/>
  <c r="ST74" i="4"/>
  <c r="ST79" i="4"/>
  <c r="ST64" i="4"/>
  <c r="ST80" i="4"/>
  <c r="ST197" i="4"/>
  <c r="ST196" i="4"/>
  <c r="SV3" i="4"/>
  <c r="ST43" i="4"/>
  <c r="ST75" i="4"/>
  <c r="ST25" i="4"/>
  <c r="ST184" i="4"/>
  <c r="ST127" i="4"/>
  <c r="ST88" i="4"/>
  <c r="ST140" i="4"/>
  <c r="ST132" i="4"/>
  <c r="ST9" i="4"/>
  <c r="ST182" i="4"/>
  <c r="ST30" i="4"/>
  <c r="ST146" i="4"/>
  <c r="ST181" i="4"/>
  <c r="ST61" i="4"/>
  <c r="ST110" i="4"/>
  <c r="ST192" i="4"/>
  <c r="ST2" i="4"/>
  <c r="ST34" i="4"/>
  <c r="ST193" i="4"/>
  <c r="ST154" i="4"/>
  <c r="ST191" i="4"/>
  <c r="ST124" i="4"/>
  <c r="ST172" i="4"/>
  <c r="ST69" i="4"/>
  <c r="ST78" i="4"/>
  <c r="ST65" i="4"/>
  <c r="ST177" i="4"/>
  <c r="ST190" i="4"/>
  <c r="ST113" i="4"/>
  <c r="ST179" i="4"/>
  <c r="ST121" i="4"/>
  <c r="ST59" i="4"/>
  <c r="ST136" i="4"/>
  <c r="ST126" i="4"/>
  <c r="ST147" i="4"/>
  <c r="ST173" i="4"/>
  <c r="ST155" i="4"/>
  <c r="ST106" i="4"/>
  <c r="ST175" i="4"/>
  <c r="ST13" i="4"/>
  <c r="ST105" i="4"/>
  <c r="ST186" i="4"/>
  <c r="ST151" i="4"/>
  <c r="ST21" i="4"/>
  <c r="ST178" i="4"/>
  <c r="ST16" i="4"/>
  <c r="ST115" i="4"/>
  <c r="ST122" i="4"/>
  <c r="ST81" i="4"/>
  <c r="ST77" i="4"/>
  <c r="ST104" i="4"/>
  <c r="ST103" i="4"/>
  <c r="ST164" i="4"/>
  <c r="ST15" i="4"/>
  <c r="ST51" i="4"/>
  <c r="ST67" i="4"/>
  <c r="ST63" i="4"/>
  <c r="ST166" i="4"/>
  <c r="ST119" i="4"/>
  <c r="ST46" i="4"/>
  <c r="ST134" i="4"/>
  <c r="ST120" i="4"/>
  <c r="ST141" i="4"/>
  <c r="ST167" i="4"/>
  <c r="ST149" i="4"/>
  <c r="ST87" i="4"/>
  <c r="ST169" i="4"/>
  <c r="ST174" i="4"/>
  <c r="ST100" i="4"/>
  <c r="ST109" i="4"/>
  <c r="ST27" i="4"/>
  <c r="ST11" i="4"/>
  <c r="ST156" i="4"/>
  <c r="ST163" i="4"/>
  <c r="ST144" i="4"/>
  <c r="ST70" i="4"/>
  <c r="ST138" i="4"/>
  <c r="ST183" i="4"/>
  <c r="ST142" i="4"/>
  <c r="ST152" i="4"/>
  <c r="ST31" i="4"/>
  <c r="ST189" i="4"/>
  <c r="ST161" i="4"/>
  <c r="ST108" i="4"/>
  <c r="ST41" i="4"/>
  <c r="ST128" i="4"/>
  <c r="ST93" i="4"/>
  <c r="ST112" i="4"/>
  <c r="ST129" i="4"/>
  <c r="ST114" i="4"/>
  <c r="ST57" i="4"/>
  <c r="ST107" i="4"/>
  <c r="ST97" i="4"/>
  <c r="ST66" i="4"/>
  <c r="ST91" i="4"/>
  <c r="ST37" i="4"/>
  <c r="ST26" i="4"/>
  <c r="ST171" i="4"/>
  <c r="ST143" i="4"/>
  <c r="ST83" i="4"/>
  <c r="ST28" i="4"/>
  <c r="ST111" i="4"/>
  <c r="ST84" i="4"/>
  <c r="ST96" i="4"/>
  <c r="ST123" i="4"/>
  <c r="ST90" i="4"/>
  <c r="ST55" i="4"/>
  <c r="ST40" i="4"/>
  <c r="ST92" i="4"/>
  <c r="ST42" i="4"/>
  <c r="ST56" i="4"/>
  <c r="ST145" i="4"/>
  <c r="ST195" i="4"/>
  <c r="ST153" i="4"/>
  <c r="ST130" i="4"/>
  <c r="ST73" i="4"/>
  <c r="ST23" i="4"/>
  <c r="ST102" i="4"/>
  <c r="ST168" i="4"/>
  <c r="ST62" i="4"/>
  <c r="ST101" i="4"/>
  <c r="ST68" i="4"/>
  <c r="ST22" i="4"/>
  <c r="ST33" i="4"/>
  <c r="ST32" i="4"/>
  <c r="ST35" i="4"/>
  <c r="ST52" i="4"/>
  <c r="ST133" i="4"/>
  <c r="ST165" i="4"/>
  <c r="ST135" i="4"/>
  <c r="ST125" i="4"/>
  <c r="ST48" i="4"/>
  <c r="ST10" i="4"/>
  <c r="ST86" i="4"/>
  <c r="ST162" i="4"/>
  <c r="ST60" i="4"/>
  <c r="ST98" i="4"/>
  <c r="ST53" i="4"/>
  <c r="ST20" i="4"/>
  <c r="ST17" i="4"/>
  <c r="ST160" i="4"/>
  <c r="ST19" i="4"/>
  <c r="ST118" i="4"/>
  <c r="ST94" i="4"/>
  <c r="ST29" i="4"/>
  <c r="ST117" i="4"/>
  <c r="ST150" i="4"/>
  <c r="ST54" i="4"/>
  <c r="ST58" i="4"/>
  <c r="ST85" i="4"/>
  <c r="ST44" i="4"/>
  <c r="ST137" i="4"/>
  <c r="ST159" i="4"/>
  <c r="ST89" i="4"/>
  <c r="ST148" i="4"/>
  <c r="ST99" i="4"/>
  <c r="ST176" i="4"/>
  <c r="ST36" i="4"/>
  <c r="ST49" i="4"/>
  <c r="ST82" i="4"/>
  <c r="ST38" i="4"/>
  <c r="ST14" i="4"/>
  <c r="ST131" i="4"/>
  <c r="ST139" i="4"/>
  <c r="ST187" i="4"/>
  <c r="ST18" i="4"/>
  <c r="ST47" i="4"/>
  <c r="ST7" i="4"/>
  <c r="ST76" i="4"/>
  <c r="ST24" i="4"/>
  <c r="ST8" i="4"/>
  <c r="ST50" i="4"/>
  <c r="ST39" i="4"/>
  <c r="ST116" i="4"/>
  <c r="ST170" i="4"/>
  <c r="ST185" i="4"/>
  <c r="ST45" i="4"/>
  <c r="ST194" i="4"/>
  <c r="ST72" i="4"/>
  <c r="ST158" i="4"/>
  <c r="ST6" i="4"/>
  <c r="ST12" i="4"/>
  <c r="ST157" i="4"/>
  <c r="ST95" i="4"/>
  <c r="ST188" i="4"/>
  <c r="ST180" i="4"/>
  <c r="SR5" i="4"/>
  <c r="GQ3" i="5"/>
  <c r="GR2" i="5"/>
  <c r="SV199" i="4" l="1"/>
  <c r="SV198" i="4"/>
  <c r="SV71" i="4"/>
  <c r="SV64" i="4"/>
  <c r="SV74" i="4"/>
  <c r="SV79" i="4"/>
  <c r="SV80" i="4"/>
  <c r="SV197" i="4"/>
  <c r="SV196" i="4"/>
  <c r="ST5" i="4"/>
  <c r="SX3" i="4"/>
  <c r="SV75" i="4"/>
  <c r="SV25" i="4"/>
  <c r="SV43" i="4"/>
  <c r="SV143" i="4"/>
  <c r="SV53" i="4"/>
  <c r="SV11" i="4"/>
  <c r="SV99" i="4"/>
  <c r="SV134" i="4"/>
  <c r="SV126" i="4"/>
  <c r="SV124" i="4"/>
  <c r="SV7" i="4"/>
  <c r="SV170" i="4"/>
  <c r="SV87" i="4"/>
  <c r="SV40" i="4"/>
  <c r="SV180" i="4"/>
  <c r="SV73" i="4"/>
  <c r="SV157" i="4"/>
  <c r="SV133" i="4"/>
  <c r="SV139" i="4"/>
  <c r="SV28" i="4"/>
  <c r="SV120" i="4"/>
  <c r="SV97" i="4"/>
  <c r="SV189" i="4"/>
  <c r="SV103" i="4"/>
  <c r="SV146" i="4"/>
  <c r="SV161" i="4"/>
  <c r="SV132" i="4"/>
  <c r="SV77" i="4"/>
  <c r="SV130" i="4"/>
  <c r="SV50" i="4"/>
  <c r="SV8" i="4"/>
  <c r="SV90" i="4"/>
  <c r="SV128" i="4"/>
  <c r="SV93" i="4"/>
  <c r="SV122" i="4"/>
  <c r="SV194" i="4"/>
  <c r="SV164" i="4"/>
  <c r="SV57" i="4"/>
  <c r="SV12" i="4"/>
  <c r="SV172" i="4"/>
  <c r="SV186" i="4"/>
  <c r="SV151" i="4"/>
  <c r="SV108" i="4"/>
  <c r="SV52" i="4"/>
  <c r="SV153" i="4"/>
  <c r="SV70" i="4"/>
  <c r="SV24" i="4"/>
  <c r="SV34" i="4"/>
  <c r="SV135" i="4"/>
  <c r="SV154" i="4"/>
  <c r="SV115" i="4"/>
  <c r="SV106" i="4"/>
  <c r="SV125" i="4"/>
  <c r="SV47" i="4"/>
  <c r="SV2" i="4"/>
  <c r="SV78" i="4"/>
  <c r="SV111" i="4"/>
  <c r="SV84" i="4"/>
  <c r="SV118" i="4"/>
  <c r="SV188" i="4"/>
  <c r="SV155" i="4"/>
  <c r="SV55" i="4"/>
  <c r="SV6" i="4"/>
  <c r="SV110" i="4"/>
  <c r="SV178" i="4"/>
  <c r="SV123" i="4"/>
  <c r="SV27" i="4"/>
  <c r="SV83" i="4"/>
  <c r="SV13" i="4"/>
  <c r="SV181" i="4"/>
  <c r="SV10" i="4"/>
  <c r="SV185" i="4"/>
  <c r="SV165" i="4"/>
  <c r="SV119" i="4"/>
  <c r="SV166" i="4"/>
  <c r="SV15" i="4"/>
  <c r="SV56" i="4"/>
  <c r="SV58" i="4"/>
  <c r="SV145" i="4"/>
  <c r="SV112" i="4"/>
  <c r="SV44" i="4"/>
  <c r="SV192" i="4"/>
  <c r="SV66" i="4"/>
  <c r="SV102" i="4"/>
  <c r="SV69" i="4"/>
  <c r="SV116" i="4"/>
  <c r="SV182" i="4"/>
  <c r="SV149" i="4"/>
  <c r="SV22" i="4"/>
  <c r="SV127" i="4"/>
  <c r="SV105" i="4"/>
  <c r="SV91" i="4"/>
  <c r="SV113" i="4"/>
  <c r="SV76" i="4"/>
  <c r="SV107" i="4"/>
  <c r="SV41" i="4"/>
  <c r="SV174" i="4"/>
  <c r="SV61" i="4"/>
  <c r="SV86" i="4"/>
  <c r="SV49" i="4"/>
  <c r="SV109" i="4"/>
  <c r="SV150" i="4"/>
  <c r="SV114" i="4"/>
  <c r="SV16" i="4"/>
  <c r="SV67" i="4"/>
  <c r="SV101" i="4"/>
  <c r="SV72" i="4"/>
  <c r="SV51" i="4"/>
  <c r="SV37" i="4"/>
  <c r="SV94" i="4"/>
  <c r="SV38" i="4"/>
  <c r="SV156" i="4"/>
  <c r="SV193" i="4"/>
  <c r="SV54" i="4"/>
  <c r="SV31" i="4"/>
  <c r="SV100" i="4"/>
  <c r="SV144" i="4"/>
  <c r="SV68" i="4"/>
  <c r="SV46" i="4"/>
  <c r="SV21" i="4"/>
  <c r="SV89" i="4"/>
  <c r="SV35" i="4"/>
  <c r="SV138" i="4"/>
  <c r="SV191" i="4"/>
  <c r="SV36" i="4"/>
  <c r="SV104" i="4"/>
  <c r="SV190" i="4"/>
  <c r="SV121" i="4"/>
  <c r="SV19" i="4"/>
  <c r="SV45" i="4"/>
  <c r="SV81" i="4"/>
  <c r="SV85" i="4"/>
  <c r="SV32" i="4"/>
  <c r="SV187" i="4"/>
  <c r="SV18" i="4"/>
  <c r="SV147" i="4"/>
  <c r="SV88" i="4"/>
  <c r="SV137" i="4"/>
  <c r="SV9" i="4"/>
  <c r="SV171" i="4"/>
  <c r="SV26" i="4"/>
  <c r="SV184" i="4"/>
  <c r="SV65" i="4"/>
  <c r="SV23" i="4"/>
  <c r="SV168" i="4"/>
  <c r="SV175" i="4"/>
  <c r="SV141" i="4"/>
  <c r="SV158" i="4"/>
  <c r="SV131" i="4"/>
  <c r="SV92" i="4"/>
  <c r="SV159" i="4"/>
  <c r="SV63" i="4"/>
  <c r="SV98" i="4"/>
  <c r="SV179" i="4"/>
  <c r="SV62" i="4"/>
  <c r="SV20" i="4"/>
  <c r="SV162" i="4"/>
  <c r="SV142" i="4"/>
  <c r="SV183" i="4"/>
  <c r="SV173" i="4"/>
  <c r="SV96" i="4"/>
  <c r="SV152" i="4"/>
  <c r="SV160" i="4"/>
  <c r="SV48" i="4"/>
  <c r="SV33" i="4"/>
  <c r="SV195" i="4"/>
  <c r="SV59" i="4"/>
  <c r="SV17" i="4"/>
  <c r="SV117" i="4"/>
  <c r="SV140" i="4"/>
  <c r="SV177" i="4"/>
  <c r="SV169" i="4"/>
  <c r="SV60" i="4"/>
  <c r="SV129" i="4"/>
  <c r="SV95" i="4"/>
  <c r="SV82" i="4"/>
  <c r="SV30" i="4"/>
  <c r="SV148" i="4"/>
  <c r="SV14" i="4"/>
  <c r="SV136" i="4"/>
  <c r="SV167" i="4"/>
  <c r="SV176" i="4"/>
  <c r="SV42" i="4"/>
  <c r="SV39" i="4"/>
  <c r="SV163" i="4"/>
  <c r="SV29" i="4"/>
  <c r="GS2" i="5"/>
  <c r="GR3" i="5"/>
  <c r="SX199" i="4" l="1"/>
  <c r="SX198" i="4"/>
  <c r="SX74" i="4"/>
  <c r="SX79" i="4"/>
  <c r="SX80" i="4"/>
  <c r="SX64" i="4"/>
  <c r="SX71" i="4"/>
  <c r="SX196" i="4"/>
  <c r="SX197" i="4"/>
  <c r="SV5" i="4"/>
  <c r="SZ3" i="4"/>
  <c r="SX75" i="4"/>
  <c r="SX25" i="4"/>
  <c r="SX43" i="4"/>
  <c r="SX167" i="4"/>
  <c r="SX131" i="4"/>
  <c r="SX95" i="4"/>
  <c r="SX120" i="4"/>
  <c r="SX97" i="4"/>
  <c r="SX69" i="4"/>
  <c r="SX57" i="4"/>
  <c r="SX112" i="4"/>
  <c r="SX87" i="4"/>
  <c r="SX14" i="4"/>
  <c r="SX162" i="4"/>
  <c r="SX19" i="4"/>
  <c r="SX28" i="4"/>
  <c r="SX108" i="4"/>
  <c r="SX37" i="4"/>
  <c r="SX15" i="4"/>
  <c r="SX146" i="4"/>
  <c r="SX36" i="4"/>
  <c r="SX126" i="4"/>
  <c r="SX27" i="4"/>
  <c r="SX18" i="4"/>
  <c r="SX164" i="4"/>
  <c r="SX128" i="4"/>
  <c r="SX92" i="4"/>
  <c r="SX102" i="4"/>
  <c r="SX81" i="4"/>
  <c r="SX49" i="4"/>
  <c r="SX44" i="4"/>
  <c r="SX88" i="4"/>
  <c r="SX55" i="4"/>
  <c r="SX12" i="4"/>
  <c r="SX67" i="4"/>
  <c r="SX9" i="4"/>
  <c r="SX153" i="4"/>
  <c r="SX139" i="4"/>
  <c r="SX11" i="4"/>
  <c r="SX121" i="4"/>
  <c r="SX182" i="4"/>
  <c r="SX96" i="4"/>
  <c r="SX59" i="4"/>
  <c r="SX100" i="4"/>
  <c r="SX138" i="4"/>
  <c r="SX2" i="4"/>
  <c r="SX161" i="4"/>
  <c r="SX125" i="4"/>
  <c r="SX89" i="4"/>
  <c r="SX84" i="4"/>
  <c r="SX76" i="4"/>
  <c r="SX31" i="4"/>
  <c r="SX39" i="4"/>
  <c r="SX34" i="4"/>
  <c r="SX53" i="4"/>
  <c r="SX6" i="4"/>
  <c r="SX58" i="4"/>
  <c r="SX142" i="4"/>
  <c r="SX147" i="4"/>
  <c r="SX99" i="4"/>
  <c r="SX26" i="4"/>
  <c r="SX148" i="4"/>
  <c r="SX190" i="4"/>
  <c r="SX41" i="4"/>
  <c r="SX42" i="4"/>
  <c r="SX23" i="4"/>
  <c r="SX156" i="4"/>
  <c r="SX180" i="4"/>
  <c r="SX134" i="4"/>
  <c r="SX105" i="4"/>
  <c r="SX194" i="4"/>
  <c r="SX158" i="4"/>
  <c r="SX122" i="4"/>
  <c r="SX86" i="4"/>
  <c r="SX73" i="4"/>
  <c r="SX56" i="4"/>
  <c r="SX13" i="4"/>
  <c r="SX21" i="4"/>
  <c r="SX135" i="4"/>
  <c r="SX22" i="4"/>
  <c r="SX193" i="4"/>
  <c r="SX54" i="4"/>
  <c r="SX136" i="4"/>
  <c r="SX141" i="4"/>
  <c r="SX33" i="4"/>
  <c r="SX165" i="4"/>
  <c r="SX191" i="4"/>
  <c r="SX155" i="4"/>
  <c r="SX119" i="4"/>
  <c r="SX83" i="4"/>
  <c r="SX187" i="4"/>
  <c r="SX51" i="4"/>
  <c r="SX181" i="4"/>
  <c r="SX8" i="4"/>
  <c r="SX129" i="4"/>
  <c r="SX16" i="4"/>
  <c r="SX111" i="4"/>
  <c r="SX50" i="4"/>
  <c r="SX115" i="4"/>
  <c r="SX63" i="4"/>
  <c r="SX94" i="4"/>
  <c r="SX195" i="4"/>
  <c r="SX188" i="4"/>
  <c r="SX152" i="4"/>
  <c r="SX116" i="4"/>
  <c r="SX77" i="4"/>
  <c r="SX169" i="4"/>
  <c r="SX38" i="4"/>
  <c r="SX175" i="4"/>
  <c r="SX171" i="4"/>
  <c r="SX123" i="4"/>
  <c r="SX78" i="4"/>
  <c r="SX168" i="4"/>
  <c r="SX35" i="4"/>
  <c r="SX48" i="4"/>
  <c r="SX145" i="4"/>
  <c r="SX185" i="4"/>
  <c r="SX149" i="4"/>
  <c r="SX113" i="4"/>
  <c r="SX68" i="4"/>
  <c r="SX151" i="4"/>
  <c r="SX189" i="4"/>
  <c r="SX130" i="4"/>
  <c r="SX159" i="4"/>
  <c r="SX85" i="4"/>
  <c r="SX70" i="4"/>
  <c r="SX186" i="4"/>
  <c r="SX47" i="4"/>
  <c r="SX29" i="4"/>
  <c r="SX110" i="4"/>
  <c r="SX65" i="4"/>
  <c r="SX133" i="4"/>
  <c r="SX183" i="4"/>
  <c r="SX124" i="4"/>
  <c r="SX91" i="4"/>
  <c r="SX66" i="4"/>
  <c r="SX103" i="4"/>
  <c r="SX46" i="4"/>
  <c r="SX61" i="4"/>
  <c r="SX114" i="4"/>
  <c r="SX163" i="4"/>
  <c r="SX179" i="4"/>
  <c r="SX143" i="4"/>
  <c r="SX107" i="4"/>
  <c r="SX192" i="4"/>
  <c r="SX166" i="4"/>
  <c r="SX177" i="4"/>
  <c r="SX118" i="4"/>
  <c r="SX82" i="4"/>
  <c r="SX32" i="4"/>
  <c r="SX10" i="4"/>
  <c r="SX157" i="4"/>
  <c r="SX17" i="4"/>
  <c r="SX176" i="4"/>
  <c r="SX140" i="4"/>
  <c r="SX104" i="4"/>
  <c r="SX174" i="4"/>
  <c r="SX160" i="4"/>
  <c r="SX132" i="4"/>
  <c r="SX109" i="4"/>
  <c r="SX72" i="4"/>
  <c r="SX30" i="4"/>
  <c r="SX40" i="4"/>
  <c r="SX184" i="4"/>
  <c r="SX60" i="4"/>
  <c r="SX7" i="4"/>
  <c r="SX173" i="4"/>
  <c r="SX137" i="4"/>
  <c r="SX101" i="4"/>
  <c r="SX154" i="4"/>
  <c r="SX150" i="4"/>
  <c r="SX117" i="4"/>
  <c r="SX20" i="4"/>
  <c r="SX178" i="4"/>
  <c r="SX52" i="4"/>
  <c r="SX24" i="4"/>
  <c r="SX170" i="4"/>
  <c r="SX98" i="4"/>
  <c r="SX106" i="4"/>
  <c r="SX93" i="4"/>
  <c r="SX62" i="4"/>
  <c r="SX144" i="4"/>
  <c r="SX90" i="4"/>
  <c r="SX172" i="4"/>
  <c r="SX45" i="4"/>
  <c r="SX127" i="4"/>
  <c r="GS3" i="5"/>
  <c r="GT2" i="5"/>
  <c r="SZ199" i="4" l="1"/>
  <c r="SZ198" i="4"/>
  <c r="SZ71" i="4"/>
  <c r="SZ74" i="4"/>
  <c r="SZ79" i="4"/>
  <c r="SZ64" i="4"/>
  <c r="SZ80" i="4"/>
  <c r="SZ196" i="4"/>
  <c r="SZ197" i="4"/>
  <c r="TB3" i="4"/>
  <c r="SZ25" i="4"/>
  <c r="SZ43" i="4"/>
  <c r="SZ75" i="4"/>
  <c r="SZ97" i="4"/>
  <c r="SZ152" i="4"/>
  <c r="SZ100" i="4"/>
  <c r="SZ122" i="4"/>
  <c r="SZ114" i="4"/>
  <c r="SZ49" i="4"/>
  <c r="SZ36" i="4"/>
  <c r="SZ42" i="4"/>
  <c r="SZ111" i="4"/>
  <c r="SZ65" i="4"/>
  <c r="SZ166" i="4"/>
  <c r="SZ35" i="4"/>
  <c r="SZ15" i="4"/>
  <c r="SZ99" i="4"/>
  <c r="SZ58" i="4"/>
  <c r="SZ39" i="4"/>
  <c r="SZ9" i="4"/>
  <c r="SZ141" i="4"/>
  <c r="SZ7" i="4"/>
  <c r="SZ23" i="4"/>
  <c r="SZ151" i="4"/>
  <c r="SZ165" i="4"/>
  <c r="SZ93" i="4"/>
  <c r="SZ157" i="4"/>
  <c r="SZ76" i="4"/>
  <c r="SZ150" i="4"/>
  <c r="SZ84" i="4"/>
  <c r="SZ120" i="4"/>
  <c r="SZ107" i="4"/>
  <c r="SZ32" i="4"/>
  <c r="SZ28" i="4"/>
  <c r="SZ40" i="4"/>
  <c r="SZ95" i="4"/>
  <c r="SZ59" i="4"/>
  <c r="SZ160" i="4"/>
  <c r="SZ186" i="4"/>
  <c r="SZ192" i="4"/>
  <c r="SZ33" i="4"/>
  <c r="SZ89" i="4"/>
  <c r="SZ159" i="4"/>
  <c r="SZ86" i="4"/>
  <c r="SZ175" i="4"/>
  <c r="SZ110" i="4"/>
  <c r="SZ145" i="4"/>
  <c r="SZ133" i="4"/>
  <c r="SZ137" i="4"/>
  <c r="SZ131" i="4"/>
  <c r="SZ182" i="4"/>
  <c r="SZ144" i="4"/>
  <c r="SZ62" i="4"/>
  <c r="SZ116" i="4"/>
  <c r="SZ105" i="4"/>
  <c r="SZ30" i="4"/>
  <c r="SZ24" i="4"/>
  <c r="SZ38" i="4"/>
  <c r="SZ78" i="4"/>
  <c r="SZ48" i="4"/>
  <c r="SZ154" i="4"/>
  <c r="SZ119" i="4"/>
  <c r="SZ56" i="4"/>
  <c r="SZ117" i="4"/>
  <c r="SZ55" i="4"/>
  <c r="SZ183" i="4"/>
  <c r="SZ22" i="4"/>
  <c r="SZ193" i="4"/>
  <c r="SZ87" i="4"/>
  <c r="SZ85" i="4"/>
  <c r="SZ29" i="4"/>
  <c r="SZ51" i="4"/>
  <c r="SZ177" i="4"/>
  <c r="SZ113" i="4"/>
  <c r="SZ57" i="4"/>
  <c r="SZ91" i="4"/>
  <c r="SZ98" i="4"/>
  <c r="SZ176" i="4"/>
  <c r="SZ20" i="4"/>
  <c r="SZ70" i="4"/>
  <c r="SZ189" i="4"/>
  <c r="SZ125" i="4"/>
  <c r="SZ96" i="4"/>
  <c r="SZ27" i="4"/>
  <c r="SZ50" i="4"/>
  <c r="SZ127" i="4"/>
  <c r="SZ164" i="4"/>
  <c r="SZ88" i="4"/>
  <c r="SZ44" i="4"/>
  <c r="SZ82" i="4"/>
  <c r="SZ77" i="4"/>
  <c r="SZ191" i="4"/>
  <c r="SZ170" i="4"/>
  <c r="SZ18" i="4"/>
  <c r="SZ10" i="4"/>
  <c r="SZ168" i="4"/>
  <c r="SZ19" i="4"/>
  <c r="SZ73" i="4"/>
  <c r="SZ2" i="4"/>
  <c r="SZ162" i="4"/>
  <c r="SZ37" i="4"/>
  <c r="SZ46" i="4"/>
  <c r="SZ72" i="4"/>
  <c r="SZ194" i="4"/>
  <c r="SZ185" i="4"/>
  <c r="SZ161" i="4"/>
  <c r="SZ14" i="4"/>
  <c r="SZ184" i="4"/>
  <c r="SZ121" i="4"/>
  <c r="SZ60" i="4"/>
  <c r="SZ54" i="4"/>
  <c r="SZ146" i="4"/>
  <c r="SZ181" i="4"/>
  <c r="SZ21" i="4"/>
  <c r="SZ67" i="4"/>
  <c r="SZ188" i="4"/>
  <c r="SZ138" i="4"/>
  <c r="SZ155" i="4"/>
  <c r="SZ12" i="4"/>
  <c r="SZ178" i="4"/>
  <c r="SZ61" i="4"/>
  <c r="SZ142" i="4"/>
  <c r="SZ45" i="4"/>
  <c r="SZ81" i="4"/>
  <c r="SZ47" i="4"/>
  <c r="SZ68" i="4"/>
  <c r="SZ187" i="4"/>
  <c r="SZ8" i="4"/>
  <c r="SZ52" i="4"/>
  <c r="SZ135" i="4"/>
  <c r="SZ132" i="4"/>
  <c r="SZ149" i="4"/>
  <c r="SZ6" i="4"/>
  <c r="SZ172" i="4"/>
  <c r="SZ102" i="4"/>
  <c r="SZ136" i="4"/>
  <c r="SZ69" i="4"/>
  <c r="SZ26" i="4"/>
  <c r="SZ169" i="4"/>
  <c r="SZ128" i="4"/>
  <c r="SZ130" i="4"/>
  <c r="SZ179" i="4"/>
  <c r="SZ34" i="4"/>
  <c r="SZ129" i="4"/>
  <c r="SZ126" i="4"/>
  <c r="SZ140" i="4"/>
  <c r="SZ153" i="4"/>
  <c r="SZ11" i="4"/>
  <c r="SZ94" i="4"/>
  <c r="SZ195" i="4"/>
  <c r="SZ123" i="4"/>
  <c r="SZ124" i="4"/>
  <c r="SZ173" i="4"/>
  <c r="SZ16" i="4"/>
  <c r="SZ104" i="4"/>
  <c r="SZ101" i="4"/>
  <c r="SZ190" i="4"/>
  <c r="SZ143" i="4"/>
  <c r="SZ134" i="4"/>
  <c r="SZ13" i="4"/>
  <c r="SZ147" i="4"/>
  <c r="SZ41" i="4"/>
  <c r="SZ158" i="4"/>
  <c r="SZ118" i="4"/>
  <c r="SZ171" i="4"/>
  <c r="SZ163" i="4"/>
  <c r="SZ106" i="4"/>
  <c r="SZ108" i="4"/>
  <c r="SZ180" i="4"/>
  <c r="SZ83" i="4"/>
  <c r="SZ63" i="4"/>
  <c r="SZ139" i="4"/>
  <c r="SZ17" i="4"/>
  <c r="SZ115" i="4"/>
  <c r="SZ156" i="4"/>
  <c r="SZ109" i="4"/>
  <c r="SZ167" i="4"/>
  <c r="SZ66" i="4"/>
  <c r="SZ103" i="4"/>
  <c r="SZ92" i="4"/>
  <c r="SZ174" i="4"/>
  <c r="SZ53" i="4"/>
  <c r="SZ31" i="4"/>
  <c r="SZ90" i="4"/>
  <c r="SZ112" i="4"/>
  <c r="SZ148" i="4"/>
  <c r="SX5" i="4"/>
  <c r="GT3" i="5"/>
  <c r="GU2" i="5"/>
  <c r="TB199" i="4" l="1"/>
  <c r="TB198" i="4"/>
  <c r="TB74" i="4"/>
  <c r="TB80" i="4"/>
  <c r="TB64" i="4"/>
  <c r="TB79" i="4"/>
  <c r="TB71" i="4"/>
  <c r="TB196" i="4"/>
  <c r="TB197" i="4"/>
  <c r="SZ5" i="4"/>
  <c r="TD3" i="4"/>
  <c r="TB25" i="4"/>
  <c r="TB43" i="4"/>
  <c r="TB75" i="4"/>
  <c r="TB182" i="4"/>
  <c r="TB116" i="4"/>
  <c r="TB96" i="4"/>
  <c r="TB184" i="4"/>
  <c r="TB23" i="4"/>
  <c r="TB192" i="4"/>
  <c r="TB103" i="4"/>
  <c r="TB100" i="4"/>
  <c r="TB177" i="4"/>
  <c r="TB60" i="4"/>
  <c r="TB63" i="4"/>
  <c r="TB144" i="4"/>
  <c r="TB143" i="4"/>
  <c r="TB110" i="4"/>
  <c r="TB91" i="4"/>
  <c r="TB89" i="4"/>
  <c r="TB178" i="4"/>
  <c r="TB13" i="4"/>
  <c r="TB69" i="4"/>
  <c r="TB168" i="4"/>
  <c r="TB95" i="4"/>
  <c r="TB14" i="4"/>
  <c r="TB105" i="4"/>
  <c r="TB82" i="4"/>
  <c r="TB93" i="4"/>
  <c r="TB140" i="4"/>
  <c r="TB180" i="4"/>
  <c r="TB38" i="4"/>
  <c r="TB121" i="4"/>
  <c r="TB189" i="4"/>
  <c r="TB133" i="4"/>
  <c r="TB153" i="4"/>
  <c r="TB31" i="4"/>
  <c r="TB15" i="4"/>
  <c r="TB92" i="4"/>
  <c r="TB72" i="4"/>
  <c r="TB62" i="4"/>
  <c r="TB134" i="4"/>
  <c r="TB88" i="4"/>
  <c r="TB18" i="4"/>
  <c r="TB26" i="4"/>
  <c r="TB87" i="4"/>
  <c r="TB114" i="4"/>
  <c r="TB51" i="4"/>
  <c r="TB108" i="4"/>
  <c r="TB83" i="4"/>
  <c r="TB151" i="4"/>
  <c r="TB68" i="4"/>
  <c r="TB107" i="4"/>
  <c r="TB28" i="4"/>
  <c r="TB125" i="4"/>
  <c r="TB39" i="4"/>
  <c r="TB145" i="4"/>
  <c r="TB111" i="4"/>
  <c r="TB98" i="4"/>
  <c r="TB176" i="4"/>
  <c r="TB119" i="4"/>
  <c r="TB35" i="4"/>
  <c r="TB20" i="4"/>
  <c r="TB104" i="4"/>
  <c r="TB77" i="4"/>
  <c r="TB22" i="4"/>
  <c r="TB32" i="4"/>
  <c r="TB84" i="4"/>
  <c r="TB66" i="4"/>
  <c r="TB59" i="4"/>
  <c r="TB158" i="4"/>
  <c r="TB49" i="4"/>
  <c r="TB17" i="4"/>
  <c r="TB54" i="4"/>
  <c r="TB149" i="4"/>
  <c r="TB152" i="4"/>
  <c r="TB7" i="4"/>
  <c r="TB120" i="4"/>
  <c r="TB147" i="4"/>
  <c r="TB102" i="4"/>
  <c r="TB142" i="4"/>
  <c r="TB167" i="4"/>
  <c r="TB132" i="4"/>
  <c r="TB90" i="4"/>
  <c r="TB97" i="4"/>
  <c r="TB48" i="4"/>
  <c r="TB194" i="4"/>
  <c r="TB21" i="4"/>
  <c r="TB156" i="4"/>
  <c r="TB53" i="4"/>
  <c r="TB187" i="4"/>
  <c r="TB115" i="4"/>
  <c r="TB37" i="4"/>
  <c r="TB8" i="4"/>
  <c r="TB101" i="4"/>
  <c r="TB40" i="4"/>
  <c r="TB123" i="4"/>
  <c r="TB193" i="4"/>
  <c r="TB171" i="4"/>
  <c r="TB11" i="4"/>
  <c r="TB33" i="4"/>
  <c r="TB131" i="4"/>
  <c r="TB47" i="4"/>
  <c r="TB106" i="4"/>
  <c r="TB188" i="4"/>
  <c r="TB9" i="4"/>
  <c r="TB172" i="4"/>
  <c r="TB166" i="4"/>
  <c r="TB164" i="4"/>
  <c r="TB19" i="4"/>
  <c r="TB44" i="4"/>
  <c r="TB162" i="4"/>
  <c r="TB127" i="4"/>
  <c r="TB128" i="4"/>
  <c r="TB118" i="4"/>
  <c r="TB16" i="4"/>
  <c r="TB46" i="4"/>
  <c r="TB117" i="4"/>
  <c r="TB195" i="4"/>
  <c r="TB67" i="4"/>
  <c r="TB10" i="4"/>
  <c r="TB36" i="4"/>
  <c r="TB181" i="4"/>
  <c r="TB113" i="4"/>
  <c r="TB179" i="4"/>
  <c r="TB155" i="4"/>
  <c r="TB27" i="4"/>
  <c r="TB170" i="4"/>
  <c r="TB169" i="4"/>
  <c r="TB81" i="4"/>
  <c r="TB94" i="4"/>
  <c r="TB30" i="4"/>
  <c r="TB141" i="4"/>
  <c r="TB173" i="4"/>
  <c r="TB78" i="4"/>
  <c r="TB191" i="4"/>
  <c r="TB85" i="4"/>
  <c r="TB41" i="4"/>
  <c r="TB138" i="4"/>
  <c r="TB130" i="4"/>
  <c r="TB86" i="4"/>
  <c r="TB99" i="4"/>
  <c r="TB29" i="4"/>
  <c r="TB136" i="4"/>
  <c r="TB109" i="4"/>
  <c r="TB42" i="4"/>
  <c r="TB139" i="4"/>
  <c r="TB190" i="4"/>
  <c r="TB2" i="4"/>
  <c r="TB129" i="4"/>
  <c r="TB58" i="4"/>
  <c r="TB146" i="4"/>
  <c r="TB185" i="4"/>
  <c r="TB165" i="4"/>
  <c r="TB52" i="4"/>
  <c r="TB124" i="4"/>
  <c r="TB150" i="4"/>
  <c r="TB12" i="4"/>
  <c r="TB24" i="4"/>
  <c r="TB183" i="4"/>
  <c r="TB186" i="4"/>
  <c r="TB175" i="4"/>
  <c r="TB135" i="4"/>
  <c r="TB34" i="4"/>
  <c r="TB174" i="4"/>
  <c r="TB6" i="4"/>
  <c r="TB55" i="4"/>
  <c r="TB45" i="4"/>
  <c r="TB148" i="4"/>
  <c r="TB56" i="4"/>
  <c r="TB61" i="4"/>
  <c r="TB70" i="4"/>
  <c r="TB126" i="4"/>
  <c r="TB112" i="4"/>
  <c r="TB154" i="4"/>
  <c r="TB65" i="4"/>
  <c r="TB157" i="4"/>
  <c r="TB161" i="4"/>
  <c r="TB57" i="4"/>
  <c r="TB159" i="4"/>
  <c r="TB160" i="4"/>
  <c r="TB137" i="4"/>
  <c r="TB122" i="4"/>
  <c r="TB163" i="4"/>
  <c r="TB76" i="4"/>
  <c r="TB73" i="4"/>
  <c r="TB50" i="4"/>
  <c r="GU3" i="5"/>
  <c r="GV2" i="5"/>
  <c r="TD199" i="4" l="1"/>
  <c r="TD198" i="4"/>
  <c r="TD80" i="4"/>
  <c r="TD79" i="4"/>
  <c r="TD74" i="4"/>
  <c r="TD64" i="4"/>
  <c r="TD71" i="4"/>
  <c r="TD196" i="4"/>
  <c r="TD197" i="4"/>
  <c r="TF3" i="4"/>
  <c r="TD43" i="4"/>
  <c r="TD25" i="4"/>
  <c r="TD75" i="4"/>
  <c r="TD54" i="4"/>
  <c r="TD12" i="4"/>
  <c r="TD183" i="4"/>
  <c r="TD114" i="4"/>
  <c r="TD65" i="4"/>
  <c r="TD109" i="4"/>
  <c r="TD14" i="4"/>
  <c r="TD187" i="4"/>
  <c r="TD116" i="4"/>
  <c r="TD142" i="4"/>
  <c r="TD129" i="4"/>
  <c r="TD10" i="4"/>
  <c r="TD195" i="4"/>
  <c r="TD173" i="4"/>
  <c r="TD49" i="4"/>
  <c r="TD177" i="4"/>
  <c r="TD160" i="4"/>
  <c r="TD32" i="4"/>
  <c r="TD8" i="4"/>
  <c r="TD51" i="4"/>
  <c r="TD9" i="4"/>
  <c r="TD146" i="4"/>
  <c r="TD107" i="4"/>
  <c r="TD55" i="4"/>
  <c r="TD90" i="4"/>
  <c r="TD164" i="4"/>
  <c r="TD181" i="4"/>
  <c r="TD81" i="4"/>
  <c r="TD115" i="4"/>
  <c r="TD91" i="4"/>
  <c r="TD17" i="4"/>
  <c r="TD148" i="4"/>
  <c r="TD70" i="4"/>
  <c r="TD136" i="4"/>
  <c r="TD30" i="4"/>
  <c r="TD88" i="4"/>
  <c r="TD105" i="4"/>
  <c r="TD82" i="4"/>
  <c r="TD62" i="4"/>
  <c r="TD48" i="4"/>
  <c r="TD6" i="4"/>
  <c r="TD140" i="4"/>
  <c r="TD98" i="4"/>
  <c r="TD76" i="4"/>
  <c r="TD158" i="4"/>
  <c r="TD175" i="4"/>
  <c r="TD35" i="4"/>
  <c r="TD73" i="4"/>
  <c r="TD171" i="4"/>
  <c r="TD7" i="4"/>
  <c r="TD29" i="4"/>
  <c r="TD156" i="4"/>
  <c r="TD59" i="4"/>
  <c r="TD108" i="4"/>
  <c r="TD72" i="4"/>
  <c r="TD67" i="4"/>
  <c r="TD16" i="4"/>
  <c r="TD60" i="4"/>
  <c r="TD45" i="4"/>
  <c r="TD185" i="4"/>
  <c r="TD138" i="4"/>
  <c r="TD77" i="4"/>
  <c r="TD151" i="4"/>
  <c r="TD53" i="4"/>
  <c r="TD152" i="4"/>
  <c r="TD125" i="4"/>
  <c r="TD31" i="4"/>
  <c r="TD194" i="4"/>
  <c r="TD113" i="4"/>
  <c r="TD58" i="4"/>
  <c r="TD190" i="4"/>
  <c r="TD42" i="4"/>
  <c r="TD180" i="4"/>
  <c r="TD134" i="4"/>
  <c r="TD161" i="4"/>
  <c r="TD145" i="4"/>
  <c r="TD22" i="4"/>
  <c r="TD143" i="4"/>
  <c r="TD119" i="4"/>
  <c r="TD186" i="4"/>
  <c r="TD130" i="4"/>
  <c r="TD99" i="4"/>
  <c r="TD41" i="4"/>
  <c r="TD172" i="4"/>
  <c r="TD39" i="4"/>
  <c r="TD167" i="4"/>
  <c r="TD132" i="4"/>
  <c r="TD159" i="4"/>
  <c r="TD139" i="4"/>
  <c r="TD179" i="4"/>
  <c r="TD137" i="4"/>
  <c r="TD92" i="4"/>
  <c r="TD174" i="4"/>
  <c r="TD101" i="4"/>
  <c r="TD94" i="4"/>
  <c r="TD154" i="4"/>
  <c r="TD36" i="4"/>
  <c r="TD162" i="4"/>
  <c r="TD86" i="4"/>
  <c r="TD155" i="4"/>
  <c r="TD112" i="4"/>
  <c r="TD193" i="4"/>
  <c r="TD97" i="4"/>
  <c r="TD44" i="4"/>
  <c r="TD150" i="4"/>
  <c r="TD33" i="4"/>
  <c r="TD149" i="4"/>
  <c r="TD69" i="4"/>
  <c r="TD153" i="4"/>
  <c r="TD103" i="4"/>
  <c r="TD120" i="4"/>
  <c r="TD184" i="4"/>
  <c r="TD50" i="4"/>
  <c r="TD188" i="4"/>
  <c r="TD66" i="4"/>
  <c r="TD34" i="4"/>
  <c r="TD85" i="4"/>
  <c r="TD118" i="4"/>
  <c r="TD126" i="4"/>
  <c r="TD147" i="4"/>
  <c r="TD87" i="4"/>
  <c r="TD106" i="4"/>
  <c r="TD166" i="4"/>
  <c r="TD124" i="4"/>
  <c r="TD121" i="4"/>
  <c r="TD100" i="4"/>
  <c r="TD27" i="4"/>
  <c r="TD169" i="4"/>
  <c r="TD182" i="4"/>
  <c r="TD95" i="4"/>
  <c r="TD83" i="4"/>
  <c r="TD56" i="4"/>
  <c r="TD133" i="4"/>
  <c r="TD23" i="4"/>
  <c r="TD18" i="4"/>
  <c r="TD191" i="4"/>
  <c r="TD163" i="4"/>
  <c r="TD96" i="4"/>
  <c r="TD176" i="4"/>
  <c r="TD38" i="4"/>
  <c r="TD46" i="4"/>
  <c r="TD128" i="4"/>
  <c r="TD52" i="4"/>
  <c r="TD26" i="4"/>
  <c r="TD63" i="4"/>
  <c r="TD15" i="4"/>
  <c r="TD189" i="4"/>
  <c r="TD157" i="4"/>
  <c r="TD89" i="4"/>
  <c r="TD170" i="4"/>
  <c r="TD20" i="4"/>
  <c r="TD122" i="4"/>
  <c r="TD28" i="4"/>
  <c r="TD165" i="4"/>
  <c r="TD131" i="4"/>
  <c r="TD19" i="4"/>
  <c r="TD13" i="4"/>
  <c r="TD144" i="4"/>
  <c r="TD61" i="4"/>
  <c r="TD11" i="4"/>
  <c r="TD127" i="4"/>
  <c r="TD24" i="4"/>
  <c r="TD178" i="4"/>
  <c r="TD93" i="4"/>
  <c r="TD141" i="4"/>
  <c r="TD111" i="4"/>
  <c r="TD47" i="4"/>
  <c r="TD168" i="4"/>
  <c r="TD21" i="4"/>
  <c r="TD110" i="4"/>
  <c r="TD104" i="4"/>
  <c r="TD57" i="4"/>
  <c r="TD2" i="4"/>
  <c r="TD135" i="4"/>
  <c r="TD84" i="4"/>
  <c r="TD78" i="4"/>
  <c r="TD192" i="4"/>
  <c r="TD68" i="4"/>
  <c r="TD123" i="4"/>
  <c r="TD37" i="4"/>
  <c r="TD40" i="4"/>
  <c r="TD117" i="4"/>
  <c r="TD102" i="4"/>
  <c r="TB5" i="4"/>
  <c r="GV3" i="5"/>
  <c r="GW2" i="5"/>
  <c r="TF199" i="4" l="1"/>
  <c r="TF198" i="4"/>
  <c r="TF74" i="4"/>
  <c r="TF79" i="4"/>
  <c r="TF64" i="4"/>
  <c r="TF80" i="4"/>
  <c r="TF71" i="4"/>
  <c r="TF196" i="4"/>
  <c r="TF197" i="4"/>
  <c r="TD5" i="4"/>
  <c r="TH3" i="4"/>
  <c r="TF43" i="4"/>
  <c r="TF75" i="4"/>
  <c r="TF25" i="4"/>
  <c r="TF28" i="4"/>
  <c r="TF129" i="4"/>
  <c r="TF73" i="4"/>
  <c r="TF78" i="4"/>
  <c r="TF159" i="4"/>
  <c r="TF72" i="4"/>
  <c r="TF171" i="4"/>
  <c r="TF189" i="4"/>
  <c r="TF157" i="4"/>
  <c r="TF151" i="4"/>
  <c r="TF161" i="4"/>
  <c r="TF87" i="4"/>
  <c r="TF114" i="4"/>
  <c r="TF95" i="4"/>
  <c r="TF50" i="4"/>
  <c r="TF116" i="4"/>
  <c r="TF109" i="4"/>
  <c r="TF62" i="4"/>
  <c r="TF141" i="4"/>
  <c r="TF139" i="4"/>
  <c r="TF132" i="4"/>
  <c r="TF8" i="4"/>
  <c r="TF13" i="4"/>
  <c r="TF2" i="4"/>
  <c r="TF119" i="4"/>
  <c r="TF57" i="4"/>
  <c r="TF65" i="4"/>
  <c r="TF152" i="4"/>
  <c r="TF63" i="4"/>
  <c r="TF128" i="4"/>
  <c r="TF146" i="4"/>
  <c r="TF133" i="4"/>
  <c r="TF145" i="4"/>
  <c r="TF137" i="4"/>
  <c r="TF49" i="4"/>
  <c r="TF45" i="4"/>
  <c r="TF34" i="4"/>
  <c r="TF60" i="4"/>
  <c r="TF194" i="4"/>
  <c r="TF44" i="4"/>
  <c r="TF39" i="4"/>
  <c r="TF127" i="4"/>
  <c r="TF131" i="4"/>
  <c r="TF17" i="4"/>
  <c r="TF26" i="4"/>
  <c r="TF111" i="4"/>
  <c r="TF9" i="4"/>
  <c r="TF140" i="4"/>
  <c r="TF99" i="4"/>
  <c r="TF94" i="4"/>
  <c r="TF170" i="4"/>
  <c r="TF90" i="4"/>
  <c r="TF23" i="4"/>
  <c r="TF103" i="4"/>
  <c r="TF46" i="4"/>
  <c r="TF182" i="4"/>
  <c r="TF180" i="4"/>
  <c r="TF155" i="4"/>
  <c r="TF59" i="4"/>
  <c r="TF16" i="4"/>
  <c r="TF160" i="4"/>
  <c r="TF38" i="4"/>
  <c r="TF136" i="4"/>
  <c r="TF86" i="4"/>
  <c r="TF81" i="4"/>
  <c r="TF166" i="4"/>
  <c r="TF76" i="4"/>
  <c r="TF56" i="4"/>
  <c r="TF164" i="4"/>
  <c r="TF175" i="4"/>
  <c r="TF174" i="4"/>
  <c r="TF118" i="4"/>
  <c r="TF186" i="4"/>
  <c r="TF185" i="4"/>
  <c r="TF91" i="4"/>
  <c r="TF176" i="4"/>
  <c r="TF41" i="4"/>
  <c r="TF184" i="4"/>
  <c r="TF187" i="4"/>
  <c r="TF48" i="4"/>
  <c r="TF24" i="4"/>
  <c r="TF11" i="4"/>
  <c r="TF113" i="4"/>
  <c r="TF195" i="4"/>
  <c r="TF167" i="4"/>
  <c r="TF172" i="4"/>
  <c r="TF31" i="4"/>
  <c r="TF177" i="4"/>
  <c r="TF168" i="4"/>
  <c r="TF163" i="4"/>
  <c r="TF88" i="4"/>
  <c r="TF123" i="4"/>
  <c r="TF85" i="4"/>
  <c r="TF165" i="4"/>
  <c r="TF158" i="4"/>
  <c r="TF15" i="4"/>
  <c r="TF134" i="4"/>
  <c r="TF144" i="4"/>
  <c r="TF27" i="4"/>
  <c r="TF37" i="4"/>
  <c r="TF192" i="4"/>
  <c r="TF68" i="4"/>
  <c r="TF148" i="4"/>
  <c r="TF106" i="4"/>
  <c r="TF154" i="4"/>
  <c r="TF82" i="4"/>
  <c r="TF125" i="4"/>
  <c r="TF19" i="4"/>
  <c r="TF173" i="4"/>
  <c r="TF55" i="4"/>
  <c r="TF29" i="4"/>
  <c r="TF93" i="4"/>
  <c r="TF147" i="4"/>
  <c r="TF193" i="4"/>
  <c r="TF120" i="4"/>
  <c r="TF92" i="4"/>
  <c r="TF14" i="4"/>
  <c r="TF69" i="4"/>
  <c r="TF130" i="4"/>
  <c r="TF105" i="4"/>
  <c r="TF35" i="4"/>
  <c r="TF104" i="4"/>
  <c r="TF18" i="4"/>
  <c r="TF66" i="4"/>
  <c r="TF191" i="4"/>
  <c r="TF138" i="4"/>
  <c r="TF32" i="4"/>
  <c r="TF142" i="4"/>
  <c r="TF124" i="4"/>
  <c r="TF22" i="4"/>
  <c r="TF52" i="4"/>
  <c r="TF89" i="4"/>
  <c r="TF47" i="4"/>
  <c r="TF135" i="4"/>
  <c r="TF153" i="4"/>
  <c r="TF122" i="4"/>
  <c r="TF6" i="4"/>
  <c r="TF190" i="4"/>
  <c r="TF36" i="4"/>
  <c r="TF58" i="4"/>
  <c r="TF33" i="4"/>
  <c r="TF101" i="4"/>
  <c r="TF183" i="4"/>
  <c r="TF20" i="4"/>
  <c r="TF53" i="4"/>
  <c r="TF7" i="4"/>
  <c r="TF96" i="4"/>
  <c r="TF10" i="4"/>
  <c r="TF126" i="4"/>
  <c r="TF149" i="4"/>
  <c r="TF83" i="4"/>
  <c r="TF188" i="4"/>
  <c r="TF181" i="4"/>
  <c r="TF162" i="4"/>
  <c r="TF70" i="4"/>
  <c r="TF107" i="4"/>
  <c r="TF156" i="4"/>
  <c r="TF54" i="4"/>
  <c r="TF97" i="4"/>
  <c r="TF84" i="4"/>
  <c r="TF102" i="4"/>
  <c r="TF108" i="4"/>
  <c r="TF12" i="4"/>
  <c r="TF61" i="4"/>
  <c r="TF40" i="4"/>
  <c r="TF77" i="4"/>
  <c r="TF100" i="4"/>
  <c r="TF121" i="4"/>
  <c r="TF30" i="4"/>
  <c r="TF67" i="4"/>
  <c r="TF112" i="4"/>
  <c r="TF178" i="4"/>
  <c r="TF51" i="4"/>
  <c r="TF117" i="4"/>
  <c r="TF150" i="4"/>
  <c r="TF110" i="4"/>
  <c r="TF21" i="4"/>
  <c r="TF169" i="4"/>
  <c r="TF98" i="4"/>
  <c r="TF42" i="4"/>
  <c r="TF143" i="4"/>
  <c r="TF179" i="4"/>
  <c r="TF115" i="4"/>
  <c r="GW3" i="5"/>
  <c r="GX2" i="5"/>
  <c r="TH199" i="4" l="1"/>
  <c r="TH198" i="4"/>
  <c r="TH71" i="4"/>
  <c r="TH74" i="4"/>
  <c r="TH64" i="4"/>
  <c r="TH79" i="4"/>
  <c r="TH80" i="4"/>
  <c r="TH197" i="4"/>
  <c r="TH196" i="4"/>
  <c r="TJ3" i="4"/>
  <c r="TH25" i="4"/>
  <c r="TH43" i="4"/>
  <c r="TH75" i="4"/>
  <c r="TH178" i="4"/>
  <c r="TH140" i="4"/>
  <c r="TH188" i="4"/>
  <c r="TH111" i="4"/>
  <c r="TH33" i="4"/>
  <c r="TH93" i="4"/>
  <c r="TH174" i="4"/>
  <c r="TH131" i="4"/>
  <c r="TH22" i="4"/>
  <c r="TH157" i="4"/>
  <c r="TH179" i="4"/>
  <c r="TH58" i="4"/>
  <c r="TH144" i="4"/>
  <c r="TH49" i="4"/>
  <c r="TH30" i="4"/>
  <c r="TH175" i="4"/>
  <c r="TH129" i="4"/>
  <c r="TH186" i="4"/>
  <c r="TH134" i="4"/>
  <c r="TH105" i="4"/>
  <c r="TH24" i="4"/>
  <c r="TH42" i="4"/>
  <c r="TH90" i="4"/>
  <c r="TH85" i="4"/>
  <c r="TH63" i="4"/>
  <c r="TH119" i="4"/>
  <c r="TH120" i="4"/>
  <c r="TH46" i="4"/>
  <c r="TH167" i="4"/>
  <c r="TH184" i="4"/>
  <c r="TH158" i="4"/>
  <c r="TH99" i="4"/>
  <c r="TH34" i="4"/>
  <c r="TH128" i="4"/>
  <c r="TH116" i="4"/>
  <c r="TH104" i="4"/>
  <c r="TH149" i="4"/>
  <c r="TH17" i="4"/>
  <c r="TH77" i="4"/>
  <c r="TH181" i="4"/>
  <c r="TH147" i="4"/>
  <c r="TH31" i="4"/>
  <c r="TH18" i="4"/>
  <c r="TH117" i="4"/>
  <c r="TH66" i="4"/>
  <c r="TH98" i="4"/>
  <c r="TH113" i="4"/>
  <c r="TH7" i="4"/>
  <c r="TH50" i="4"/>
  <c r="TH136" i="4"/>
  <c r="TH89" i="4"/>
  <c r="TH189" i="4"/>
  <c r="TH126" i="4"/>
  <c r="TH135" i="4"/>
  <c r="TH165" i="4"/>
  <c r="TH176" i="4"/>
  <c r="TH76" i="4"/>
  <c r="TH146" i="4"/>
  <c r="TH138" i="4"/>
  <c r="TH153" i="4"/>
  <c r="TH148" i="4"/>
  <c r="TH193" i="4"/>
  <c r="TH172" i="4"/>
  <c r="TH109" i="4"/>
  <c r="TH60" i="4"/>
  <c r="TH94" i="4"/>
  <c r="TH82" i="4"/>
  <c r="TH45" i="4"/>
  <c r="TH29" i="4"/>
  <c r="TH28" i="4"/>
  <c r="TH47" i="4"/>
  <c r="TH61" i="4"/>
  <c r="TH16" i="4"/>
  <c r="TH12" i="4"/>
  <c r="TH107" i="4"/>
  <c r="TH20" i="4"/>
  <c r="TH162" i="4"/>
  <c r="TH185" i="4"/>
  <c r="TH67" i="4"/>
  <c r="TH190" i="4"/>
  <c r="TH161" i="4"/>
  <c r="TH62" i="4"/>
  <c r="TH6" i="4"/>
  <c r="TH192" i="4"/>
  <c r="TH122" i="4"/>
  <c r="TH187" i="4"/>
  <c r="TH150" i="4"/>
  <c r="TH52" i="4"/>
  <c r="TH81" i="4"/>
  <c r="TH65" i="4"/>
  <c r="TH171" i="4"/>
  <c r="TH40" i="4"/>
  <c r="TH168" i="4"/>
  <c r="TH154" i="4"/>
  <c r="TH97" i="4"/>
  <c r="TH19" i="4"/>
  <c r="TH72" i="4"/>
  <c r="TH151" i="4"/>
  <c r="TH84" i="4"/>
  <c r="TH14" i="4"/>
  <c r="TH91" i="4"/>
  <c r="TH145" i="4"/>
  <c r="TH68" i="4"/>
  <c r="TH11" i="4"/>
  <c r="TH142" i="4"/>
  <c r="TH55" i="4"/>
  <c r="TH195" i="4"/>
  <c r="TH139" i="4"/>
  <c r="TH100" i="4"/>
  <c r="TH155" i="4"/>
  <c r="TH173" i="4"/>
  <c r="TH2" i="4"/>
  <c r="TH69" i="4"/>
  <c r="TH10" i="4"/>
  <c r="TH112" i="4"/>
  <c r="TH8" i="4"/>
  <c r="TH191" i="4"/>
  <c r="TH108" i="4"/>
  <c r="TH15" i="4"/>
  <c r="TH51" i="4"/>
  <c r="TH35" i="4"/>
  <c r="TH41" i="4"/>
  <c r="TH194" i="4"/>
  <c r="TH106" i="4"/>
  <c r="TH130" i="4"/>
  <c r="TH143" i="4"/>
  <c r="TH26" i="4"/>
  <c r="TH38" i="4"/>
  <c r="TH163" i="4"/>
  <c r="TH78" i="4"/>
  <c r="TH169" i="4"/>
  <c r="TH86" i="4"/>
  <c r="TH183" i="4"/>
  <c r="TH87" i="4"/>
  <c r="TH59" i="4"/>
  <c r="TH21" i="4"/>
  <c r="TH96" i="4"/>
  <c r="TH36" i="4"/>
  <c r="TH160" i="4"/>
  <c r="TH92" i="4"/>
  <c r="TH118" i="4"/>
  <c r="TH95" i="4"/>
  <c r="TH133" i="4"/>
  <c r="TH137" i="4"/>
  <c r="TH13" i="4"/>
  <c r="TH9" i="4"/>
  <c r="TH103" i="4"/>
  <c r="TH164" i="4"/>
  <c r="TH159" i="4"/>
  <c r="TH88" i="4"/>
  <c r="TH124" i="4"/>
  <c r="TH56" i="4"/>
  <c r="TH125" i="4"/>
  <c r="TH156" i="4"/>
  <c r="TH27" i="4"/>
  <c r="TH123" i="4"/>
  <c r="TH57" i="4"/>
  <c r="TH48" i="4"/>
  <c r="TH182" i="4"/>
  <c r="TH114" i="4"/>
  <c r="TH70" i="4"/>
  <c r="TH23" i="4"/>
  <c r="TH32" i="4"/>
  <c r="TH141" i="4"/>
  <c r="TH44" i="4"/>
  <c r="TH166" i="4"/>
  <c r="TH73" i="4"/>
  <c r="TH54" i="4"/>
  <c r="TH132" i="4"/>
  <c r="TH83" i="4"/>
  <c r="TH177" i="4"/>
  <c r="TH121" i="4"/>
  <c r="TH152" i="4"/>
  <c r="TH180" i="4"/>
  <c r="TH101" i="4"/>
  <c r="TH37" i="4"/>
  <c r="TH39" i="4"/>
  <c r="TH102" i="4"/>
  <c r="TH110" i="4"/>
  <c r="TH115" i="4"/>
  <c r="TH127" i="4"/>
  <c r="TH170" i="4"/>
  <c r="TH53" i="4"/>
  <c r="TF5" i="4"/>
  <c r="GX3" i="5"/>
  <c r="GY2" i="5"/>
  <c r="TJ199" i="4" l="1"/>
  <c r="TJ198" i="4"/>
  <c r="TL3" i="4"/>
  <c r="TJ80" i="4"/>
  <c r="TJ71" i="4"/>
  <c r="TJ64" i="4"/>
  <c r="TJ79" i="4"/>
  <c r="TJ74" i="4"/>
  <c r="TJ197" i="4"/>
  <c r="TJ196" i="4"/>
  <c r="TH5" i="4"/>
  <c r="TJ43" i="4"/>
  <c r="TJ25" i="4"/>
  <c r="TJ75" i="4"/>
  <c r="TJ178" i="4"/>
  <c r="TJ139" i="4"/>
  <c r="TJ103" i="4"/>
  <c r="TJ61" i="4"/>
  <c r="TJ19" i="4"/>
  <c r="TJ2" i="4"/>
  <c r="TJ60" i="4"/>
  <c r="TJ87" i="4"/>
  <c r="TJ189" i="4"/>
  <c r="TJ134" i="4"/>
  <c r="TJ108" i="4"/>
  <c r="TJ83" i="4"/>
  <c r="TJ135" i="4"/>
  <c r="TJ78" i="4"/>
  <c r="TJ107" i="4"/>
  <c r="TJ175" i="4"/>
  <c r="TJ136" i="4"/>
  <c r="TJ100" i="4"/>
  <c r="TJ58" i="4"/>
  <c r="TJ16" i="4"/>
  <c r="TJ47" i="4"/>
  <c r="TJ45" i="4"/>
  <c r="TJ159" i="4"/>
  <c r="TJ116" i="4"/>
  <c r="TJ65" i="4"/>
  <c r="TJ56" i="4"/>
  <c r="TJ101" i="4"/>
  <c r="TJ35" i="4"/>
  <c r="TJ12" i="4"/>
  <c r="TJ172" i="4"/>
  <c r="TJ133" i="4"/>
  <c r="TJ97" i="4"/>
  <c r="TJ55" i="4"/>
  <c r="TJ13" i="4"/>
  <c r="TJ186" i="4"/>
  <c r="TJ18" i="4"/>
  <c r="TJ42" i="4"/>
  <c r="TJ146" i="4"/>
  <c r="TJ84" i="4"/>
  <c r="TJ174" i="4"/>
  <c r="TJ32" i="4"/>
  <c r="TJ59" i="4"/>
  <c r="TJ6" i="4"/>
  <c r="TJ30" i="4"/>
  <c r="TJ169" i="4"/>
  <c r="TJ130" i="4"/>
  <c r="TJ94" i="4"/>
  <c r="TJ52" i="4"/>
  <c r="TJ10" i="4"/>
  <c r="TJ179" i="4"/>
  <c r="TJ105" i="4"/>
  <c r="TJ191" i="4"/>
  <c r="TJ48" i="4"/>
  <c r="TJ33" i="4"/>
  <c r="TJ176" i="4"/>
  <c r="TJ194" i="4"/>
  <c r="TJ153" i="4"/>
  <c r="TJ129" i="4"/>
  <c r="TJ11" i="4"/>
  <c r="TJ166" i="4"/>
  <c r="TJ127" i="4"/>
  <c r="TJ91" i="4"/>
  <c r="TJ49" i="4"/>
  <c r="TJ7" i="4"/>
  <c r="TJ168" i="4"/>
  <c r="TJ92" i="4"/>
  <c r="TJ180" i="4"/>
  <c r="TJ20" i="4"/>
  <c r="TJ38" i="4"/>
  <c r="TJ170" i="4"/>
  <c r="TJ156" i="4"/>
  <c r="TJ39" i="4"/>
  <c r="TJ147" i="4"/>
  <c r="TJ141" i="4"/>
  <c r="TJ187" i="4"/>
  <c r="TJ151" i="4"/>
  <c r="TJ112" i="4"/>
  <c r="TJ73" i="4"/>
  <c r="TJ31" i="4"/>
  <c r="TJ44" i="4"/>
  <c r="TJ125" i="4"/>
  <c r="TJ8" i="4"/>
  <c r="TJ137" i="4"/>
  <c r="TJ177" i="4"/>
  <c r="TJ152" i="4"/>
  <c r="TJ9" i="4"/>
  <c r="TJ96" i="4"/>
  <c r="TJ68" i="4"/>
  <c r="TJ54" i="4"/>
  <c r="TJ148" i="4"/>
  <c r="TJ184" i="4"/>
  <c r="TJ145" i="4"/>
  <c r="TJ109" i="4"/>
  <c r="TJ70" i="4"/>
  <c r="TJ28" i="4"/>
  <c r="TJ102" i="4"/>
  <c r="TJ123" i="4"/>
  <c r="TJ126" i="4"/>
  <c r="TJ164" i="4"/>
  <c r="TJ62" i="4"/>
  <c r="TJ188" i="4"/>
  <c r="TJ192" i="4"/>
  <c r="TJ185" i="4"/>
  <c r="TJ77" i="4"/>
  <c r="TJ29" i="4"/>
  <c r="TJ41" i="4"/>
  <c r="TJ142" i="4"/>
  <c r="TJ40" i="4"/>
  <c r="TJ132" i="4"/>
  <c r="TJ24" i="4"/>
  <c r="TJ93" i="4"/>
  <c r="TJ95" i="4"/>
  <c r="TJ171" i="4"/>
  <c r="TJ104" i="4"/>
  <c r="TJ143" i="4"/>
  <c r="TJ124" i="4"/>
  <c r="TJ37" i="4"/>
  <c r="TJ89" i="4"/>
  <c r="TJ131" i="4"/>
  <c r="TJ27" i="4"/>
  <c r="TJ128" i="4"/>
  <c r="TJ66" i="4"/>
  <c r="TJ138" i="4"/>
  <c r="TJ22" i="4"/>
  <c r="TJ183" i="4"/>
  <c r="TJ81" i="4"/>
  <c r="TJ99" i="4"/>
  <c r="TJ23" i="4"/>
  <c r="TJ190" i="4"/>
  <c r="TJ86" i="4"/>
  <c r="TJ36" i="4"/>
  <c r="TJ90" i="4"/>
  <c r="TJ181" i="4"/>
  <c r="TJ182" i="4"/>
  <c r="TJ15" i="4"/>
  <c r="TJ165" i="4"/>
  <c r="TJ76" i="4"/>
  <c r="TJ195" i="4"/>
  <c r="TJ67" i="4"/>
  <c r="TJ154" i="4"/>
  <c r="TJ149" i="4"/>
  <c r="TJ121" i="4"/>
  <c r="TJ34" i="4"/>
  <c r="TJ69" i="4"/>
  <c r="TJ111" i="4"/>
  <c r="TJ118" i="4"/>
  <c r="TJ63" i="4"/>
  <c r="TJ120" i="4"/>
  <c r="TJ106" i="4"/>
  <c r="TJ51" i="4"/>
  <c r="TJ88" i="4"/>
  <c r="TJ110" i="4"/>
  <c r="TJ167" i="4"/>
  <c r="TJ85" i="4"/>
  <c r="TJ119" i="4"/>
  <c r="TJ163" i="4"/>
  <c r="TJ158" i="4"/>
  <c r="TJ161" i="4"/>
  <c r="TJ150" i="4"/>
  <c r="TJ98" i="4"/>
  <c r="TJ173" i="4"/>
  <c r="TJ82" i="4"/>
  <c r="TJ17" i="4"/>
  <c r="TJ160" i="4"/>
  <c r="TJ14" i="4"/>
  <c r="TJ157" i="4"/>
  <c r="TJ117" i="4"/>
  <c r="TJ113" i="4"/>
  <c r="TJ115" i="4"/>
  <c r="TJ122" i="4"/>
  <c r="TJ50" i="4"/>
  <c r="TJ140" i="4"/>
  <c r="TJ114" i="4"/>
  <c r="TJ72" i="4"/>
  <c r="TJ193" i="4"/>
  <c r="TJ21" i="4"/>
  <c r="TJ53" i="4"/>
  <c r="TJ57" i="4"/>
  <c r="TJ26" i="4"/>
  <c r="TJ162" i="4"/>
  <c r="TJ155" i="4"/>
  <c r="TJ144" i="4"/>
  <c r="TJ46" i="4"/>
  <c r="GZ2" i="5"/>
  <c r="GY3" i="5"/>
  <c r="TL199" i="4" l="1"/>
  <c r="TL198" i="4"/>
  <c r="TN3" i="4"/>
  <c r="TL64" i="4"/>
  <c r="TL80" i="4"/>
  <c r="TL71" i="4"/>
  <c r="TL74" i="4"/>
  <c r="TL79" i="4"/>
  <c r="TL197" i="4"/>
  <c r="TL196" i="4"/>
  <c r="TJ5" i="4"/>
  <c r="TL43" i="4"/>
  <c r="TL25" i="4"/>
  <c r="TL75" i="4"/>
  <c r="TL132" i="4"/>
  <c r="TL11" i="4"/>
  <c r="TL175" i="4"/>
  <c r="TL82" i="4"/>
  <c r="TL155" i="4"/>
  <c r="TL6" i="4"/>
  <c r="TL33" i="4"/>
  <c r="TL62" i="4"/>
  <c r="TL110" i="4"/>
  <c r="TL151" i="4"/>
  <c r="TL109" i="4"/>
  <c r="TL101" i="4"/>
  <c r="TL68" i="4"/>
  <c r="TL54" i="4"/>
  <c r="TL40" i="4"/>
  <c r="TL125" i="4"/>
  <c r="TL115" i="4"/>
  <c r="TL171" i="4"/>
  <c r="TL69" i="4"/>
  <c r="TL144" i="4"/>
  <c r="TL116" i="4"/>
  <c r="TL15" i="4"/>
  <c r="TL28" i="4"/>
  <c r="TL104" i="4"/>
  <c r="TL145" i="4"/>
  <c r="TL65" i="4"/>
  <c r="TL59" i="4"/>
  <c r="TL2" i="4"/>
  <c r="TL77" i="4"/>
  <c r="TL26" i="4"/>
  <c r="TL190" i="4"/>
  <c r="TL112" i="4"/>
  <c r="TL105" i="4"/>
  <c r="TL164" i="4"/>
  <c r="TL53" i="4"/>
  <c r="TL137" i="4"/>
  <c r="TL103" i="4"/>
  <c r="TL10" i="4"/>
  <c r="TL19" i="4"/>
  <c r="TL98" i="4"/>
  <c r="TL138" i="4"/>
  <c r="TL61" i="4"/>
  <c r="TL20" i="4"/>
  <c r="TL167" i="4"/>
  <c r="TL124" i="4"/>
  <c r="TL195" i="4"/>
  <c r="TL186" i="4"/>
  <c r="TL102" i="4"/>
  <c r="TL92" i="4"/>
  <c r="TL157" i="4"/>
  <c r="TL37" i="4"/>
  <c r="TL130" i="4"/>
  <c r="TL38" i="4"/>
  <c r="TL9" i="4"/>
  <c r="TL93" i="4"/>
  <c r="TL83" i="4"/>
  <c r="TL51" i="4"/>
  <c r="TL49" i="4"/>
  <c r="TL96" i="4"/>
  <c r="TL91" i="4"/>
  <c r="TL165" i="4"/>
  <c r="TL179" i="4"/>
  <c r="TL89" i="4"/>
  <c r="TL76" i="4"/>
  <c r="TL153" i="4"/>
  <c r="TL27" i="4"/>
  <c r="TL126" i="4"/>
  <c r="TL183" i="4"/>
  <c r="TL14" i="4"/>
  <c r="TL174" i="4"/>
  <c r="TL88" i="4"/>
  <c r="TL56" i="4"/>
  <c r="TL46" i="4"/>
  <c r="TL39" i="4"/>
  <c r="TL55" i="4"/>
  <c r="TL22" i="4"/>
  <c r="TL148" i="4"/>
  <c r="TL150" i="4"/>
  <c r="TL18" i="4"/>
  <c r="TL193" i="4"/>
  <c r="TL118" i="4"/>
  <c r="TL173" i="4"/>
  <c r="TL48" i="4"/>
  <c r="TL94" i="4"/>
  <c r="TL152" i="4"/>
  <c r="TL170" i="4"/>
  <c r="TL149" i="4"/>
  <c r="TL156" i="4"/>
  <c r="TL185" i="4"/>
  <c r="TL45" i="4"/>
  <c r="TL111" i="4"/>
  <c r="TL141" i="4"/>
  <c r="TL143" i="4"/>
  <c r="TL21" i="4"/>
  <c r="TL189" i="4"/>
  <c r="TL108" i="4"/>
  <c r="TL166" i="4"/>
  <c r="TL32" i="4"/>
  <c r="TL84" i="4"/>
  <c r="TL121" i="4"/>
  <c r="TL133" i="4"/>
  <c r="TL78" i="4"/>
  <c r="TL120" i="4"/>
  <c r="TL142" i="4"/>
  <c r="TL7" i="4"/>
  <c r="TL81" i="4"/>
  <c r="TL123" i="4"/>
  <c r="TL172" i="4"/>
  <c r="TL50" i="4"/>
  <c r="TL162" i="4"/>
  <c r="TL97" i="4"/>
  <c r="TL192" i="4"/>
  <c r="TL17" i="4"/>
  <c r="TL30" i="4"/>
  <c r="TL122" i="4"/>
  <c r="TL184" i="4"/>
  <c r="TL12" i="4"/>
  <c r="TL36" i="4"/>
  <c r="TL168" i="4"/>
  <c r="TL34" i="4"/>
  <c r="TL113" i="4"/>
  <c r="TL41" i="4"/>
  <c r="TL188" i="4"/>
  <c r="TL159" i="4"/>
  <c r="TL178" i="4"/>
  <c r="TL154" i="4"/>
  <c r="TL90" i="4"/>
  <c r="TL194" i="4"/>
  <c r="TL29" i="4"/>
  <c r="TL73" i="4"/>
  <c r="TL13" i="4"/>
  <c r="TL35" i="4"/>
  <c r="TL128" i="4"/>
  <c r="TL114" i="4"/>
  <c r="TL140" i="4"/>
  <c r="TL31" i="4"/>
  <c r="TL187" i="4"/>
  <c r="TL57" i="4"/>
  <c r="TL52" i="4"/>
  <c r="TL63" i="4"/>
  <c r="TL161" i="4"/>
  <c r="TL182" i="4"/>
  <c r="TL100" i="4"/>
  <c r="TL158" i="4"/>
  <c r="TL42" i="4"/>
  <c r="TL117" i="4"/>
  <c r="TL106" i="4"/>
  <c r="TL146" i="4"/>
  <c r="TL99" i="4"/>
  <c r="TL86" i="4"/>
  <c r="TL16" i="4"/>
  <c r="TL60" i="4"/>
  <c r="TL177" i="4"/>
  <c r="TL119" i="4"/>
  <c r="TL129" i="4"/>
  <c r="TL47" i="4"/>
  <c r="TL23" i="4"/>
  <c r="TL134" i="4"/>
  <c r="TL8" i="4"/>
  <c r="TL72" i="4"/>
  <c r="TL67" i="4"/>
  <c r="TL107" i="4"/>
  <c r="TL95" i="4"/>
  <c r="TL44" i="4"/>
  <c r="TL127" i="4"/>
  <c r="TL191" i="4"/>
  <c r="TL66" i="4"/>
  <c r="TL87" i="4"/>
  <c r="TL136" i="4"/>
  <c r="TL139" i="4"/>
  <c r="TL58" i="4"/>
  <c r="TL70" i="4"/>
  <c r="TL169" i="4"/>
  <c r="TL85" i="4"/>
  <c r="TL135" i="4"/>
  <c r="TL163" i="4"/>
  <c r="TL176" i="4"/>
  <c r="TL24" i="4"/>
  <c r="TL147" i="4"/>
  <c r="TL181" i="4"/>
  <c r="TL131" i="4"/>
  <c r="TL180" i="4"/>
  <c r="TL160" i="4"/>
  <c r="GZ3" i="5"/>
  <c r="HA2" i="5"/>
  <c r="TN199" i="4" l="1"/>
  <c r="TN198" i="4"/>
  <c r="TN71" i="4"/>
  <c r="TN74" i="4"/>
  <c r="TN64" i="4"/>
  <c r="TN80" i="4"/>
  <c r="TN79" i="4"/>
  <c r="TN31" i="4"/>
  <c r="TN29" i="4"/>
  <c r="TN163" i="4"/>
  <c r="TN66" i="4"/>
  <c r="TN14" i="4"/>
  <c r="TN15" i="4"/>
  <c r="TN121" i="4"/>
  <c r="TN75" i="4"/>
  <c r="TN112" i="4"/>
  <c r="TN118" i="4"/>
  <c r="TN87" i="4"/>
  <c r="TN114" i="4"/>
  <c r="TN22" i="4"/>
  <c r="TN99" i="4"/>
  <c r="TN45" i="4"/>
  <c r="TN185" i="4"/>
  <c r="TN69" i="4"/>
  <c r="TN147" i="4"/>
  <c r="TN54" i="4"/>
  <c r="TN193" i="4"/>
  <c r="TN104" i="4"/>
  <c r="TN34" i="4"/>
  <c r="TN151" i="4"/>
  <c r="TN174" i="4"/>
  <c r="TN109" i="4"/>
  <c r="TN186" i="4"/>
  <c r="TN116" i="4"/>
  <c r="TN101" i="4"/>
  <c r="TN95" i="4"/>
  <c r="TN178" i="4"/>
  <c r="TN18" i="4"/>
  <c r="TN146" i="4"/>
  <c r="TN125" i="4"/>
  <c r="TN37" i="4"/>
  <c r="TN39" i="4"/>
  <c r="TN130" i="4"/>
  <c r="TN76" i="4"/>
  <c r="TN154" i="4"/>
  <c r="TN36" i="4"/>
  <c r="TN88" i="4"/>
  <c r="TN139" i="4"/>
  <c r="TN43" i="4"/>
  <c r="TN111" i="4"/>
  <c r="TN58" i="4"/>
  <c r="TN187" i="4"/>
  <c r="TN195" i="4"/>
  <c r="TN41" i="4"/>
  <c r="TN156" i="4"/>
  <c r="TN167" i="4"/>
  <c r="TN33" i="4"/>
  <c r="TN84" i="4"/>
  <c r="TN155" i="4"/>
  <c r="TN169" i="4"/>
  <c r="TN176" i="4"/>
  <c r="TN20" i="4"/>
  <c r="TN103" i="4"/>
  <c r="TN153" i="4"/>
  <c r="TN78" i="4"/>
  <c r="TN119" i="4"/>
  <c r="TN77" i="4"/>
  <c r="TN126" i="4"/>
  <c r="TN44" i="4"/>
  <c r="TN128" i="4"/>
  <c r="TN27" i="4"/>
  <c r="TN162" i="4"/>
  <c r="TN144" i="4"/>
  <c r="TN19" i="4"/>
  <c r="TN59" i="4"/>
  <c r="TN117" i="4"/>
  <c r="TN9" i="4"/>
  <c r="TN140" i="4"/>
  <c r="TN149" i="4"/>
  <c r="TN196" i="4"/>
  <c r="TN148" i="4"/>
  <c r="TN191" i="4"/>
  <c r="TN108" i="4"/>
  <c r="TN138" i="4"/>
  <c r="TN48" i="4"/>
  <c r="TN90" i="4"/>
  <c r="TN168" i="4"/>
  <c r="TN180" i="4"/>
  <c r="TN177" i="4"/>
  <c r="TN60" i="4"/>
  <c r="TN160" i="4"/>
  <c r="TN83" i="4"/>
  <c r="TN170" i="4"/>
  <c r="TN40" i="4"/>
  <c r="TN105" i="4"/>
  <c r="TN35" i="4"/>
  <c r="TN171" i="4"/>
  <c r="TN134" i="4"/>
  <c r="TN85" i="4"/>
  <c r="TN51" i="4"/>
  <c r="TP3" i="4"/>
  <c r="TN63" i="4"/>
  <c r="TN182" i="4"/>
  <c r="TN49" i="4"/>
  <c r="TN194" i="4"/>
  <c r="TN91" i="4"/>
  <c r="TN102" i="4"/>
  <c r="TN175" i="4"/>
  <c r="TN26" i="4"/>
  <c r="TN32" i="4"/>
  <c r="TN131" i="4"/>
  <c r="TN124" i="4"/>
  <c r="TN189" i="4"/>
  <c r="TN7" i="4"/>
  <c r="TN16" i="4"/>
  <c r="TN152" i="4"/>
  <c r="TN2" i="4"/>
  <c r="TN82" i="4"/>
  <c r="TN47" i="4"/>
  <c r="TN129" i="4"/>
  <c r="TN136" i="4"/>
  <c r="TN158" i="4"/>
  <c r="TN42" i="4"/>
  <c r="TN67" i="4"/>
  <c r="TN115" i="4"/>
  <c r="TN12" i="4"/>
  <c r="TN161" i="4"/>
  <c r="TN56" i="4"/>
  <c r="TN86" i="4"/>
  <c r="TN46" i="4"/>
  <c r="TN17" i="4"/>
  <c r="TN68" i="4"/>
  <c r="TN92" i="4"/>
  <c r="TN173" i="4"/>
  <c r="TN55" i="4"/>
  <c r="TN70" i="4"/>
  <c r="TN145" i="4"/>
  <c r="TN183" i="4"/>
  <c r="TN28" i="4"/>
  <c r="TN89" i="4"/>
  <c r="TN21" i="4"/>
  <c r="TN100" i="4"/>
  <c r="TN137" i="4"/>
  <c r="TN110" i="4"/>
  <c r="TN123" i="4"/>
  <c r="TN96" i="4"/>
  <c r="TN190" i="4"/>
  <c r="TN132" i="4"/>
  <c r="TN65" i="4"/>
  <c r="TN73" i="4"/>
  <c r="TN8" i="4"/>
  <c r="TN113" i="4"/>
  <c r="TN10" i="4"/>
  <c r="TN57" i="4"/>
  <c r="TN164" i="4"/>
  <c r="TN94" i="4"/>
  <c r="TN106" i="4"/>
  <c r="TN181" i="4"/>
  <c r="TN165" i="4"/>
  <c r="TN141" i="4"/>
  <c r="TN30" i="4"/>
  <c r="TN11" i="4"/>
  <c r="TN127" i="4"/>
  <c r="TN188" i="4"/>
  <c r="TN157" i="4"/>
  <c r="TN23" i="4"/>
  <c r="TN98" i="4"/>
  <c r="TN192" i="4"/>
  <c r="TN24" i="4"/>
  <c r="TN150" i="4"/>
  <c r="TN179" i="4"/>
  <c r="TN172" i="4"/>
  <c r="TN166" i="4"/>
  <c r="TN122" i="4"/>
  <c r="TN25" i="4"/>
  <c r="TN159" i="4"/>
  <c r="TN53" i="4"/>
  <c r="TN107" i="4"/>
  <c r="TN120" i="4"/>
  <c r="TN135" i="4"/>
  <c r="TN52" i="4"/>
  <c r="TN50" i="4"/>
  <c r="TN72" i="4"/>
  <c r="TN93" i="4"/>
  <c r="TN142" i="4"/>
  <c r="TN81" i="4"/>
  <c r="TN6" i="4"/>
  <c r="TN13" i="4"/>
  <c r="TN133" i="4"/>
  <c r="TN97" i="4"/>
  <c r="TN143" i="4"/>
  <c r="TN62" i="4"/>
  <c r="TN38" i="4"/>
  <c r="TN184" i="4"/>
  <c r="TN197" i="4"/>
  <c r="TN61" i="4"/>
  <c r="TL5" i="4"/>
  <c r="HA3" i="5"/>
  <c r="HB2" i="5"/>
  <c r="TP199" i="4" l="1"/>
  <c r="TP198" i="4"/>
  <c r="TN5" i="4"/>
  <c r="TP80" i="4"/>
  <c r="TP74" i="4"/>
  <c r="TP79" i="4"/>
  <c r="TP64" i="4"/>
  <c r="TP71" i="4"/>
  <c r="TP181" i="4"/>
  <c r="TP171" i="4"/>
  <c r="TP150" i="4"/>
  <c r="TP194" i="4"/>
  <c r="TP30" i="4"/>
  <c r="TP105" i="4"/>
  <c r="TP11" i="4"/>
  <c r="TP130" i="4"/>
  <c r="TP153" i="4"/>
  <c r="TP27" i="4"/>
  <c r="TP121" i="4"/>
  <c r="TP53" i="4"/>
  <c r="TP61" i="4"/>
  <c r="TP41" i="4"/>
  <c r="TP165" i="4"/>
  <c r="TP160" i="4"/>
  <c r="TP147" i="4"/>
  <c r="TP48" i="4"/>
  <c r="TP86" i="4"/>
  <c r="TP151" i="4"/>
  <c r="TP122" i="4"/>
  <c r="TP8" i="4"/>
  <c r="TP66" i="4"/>
  <c r="TP94" i="4"/>
  <c r="TP162" i="4"/>
  <c r="TP154" i="4"/>
  <c r="TP37" i="4"/>
  <c r="TP26" i="4"/>
  <c r="TP172" i="4"/>
  <c r="TP67" i="4"/>
  <c r="TP39" i="4"/>
  <c r="TP169" i="4"/>
  <c r="TP21" i="4"/>
  <c r="TP54" i="4"/>
  <c r="TP197" i="4"/>
  <c r="TP51" i="4"/>
  <c r="TP144" i="4"/>
  <c r="TP12" i="4"/>
  <c r="TP140" i="4"/>
  <c r="TP142" i="4"/>
  <c r="TP136" i="4"/>
  <c r="TP103" i="4"/>
  <c r="TP190" i="4"/>
  <c r="TP100" i="4"/>
  <c r="TP42" i="4"/>
  <c r="TP33" i="4"/>
  <c r="TP183" i="4"/>
  <c r="TP177" i="4"/>
  <c r="TP110" i="4"/>
  <c r="TP90" i="4"/>
  <c r="TP78" i="4"/>
  <c r="TP114" i="4"/>
  <c r="TP184" i="4"/>
  <c r="TP109" i="4"/>
  <c r="TP182" i="4"/>
  <c r="TP14" i="4"/>
  <c r="TP176" i="4"/>
  <c r="TP55" i="4"/>
  <c r="TP31" i="4"/>
  <c r="TP125" i="4"/>
  <c r="TP65" i="4"/>
  <c r="TP40" i="4"/>
  <c r="TP93" i="4"/>
  <c r="TP174" i="4"/>
  <c r="TP98" i="4"/>
  <c r="TP148" i="4"/>
  <c r="TP72" i="4"/>
  <c r="TP118" i="4"/>
  <c r="TP60" i="4"/>
  <c r="TP113" i="4"/>
  <c r="TP117" i="4"/>
  <c r="TP22" i="4"/>
  <c r="TP145" i="4"/>
  <c r="TP97" i="4"/>
  <c r="TP15" i="4"/>
  <c r="TP131" i="4"/>
  <c r="TP186" i="4"/>
  <c r="TP123" i="4"/>
  <c r="TP57" i="4"/>
  <c r="TP120" i="4"/>
  <c r="TP58" i="4"/>
  <c r="TP18" i="4"/>
  <c r="TP127" i="4"/>
  <c r="TP17" i="4"/>
  <c r="TP156" i="4"/>
  <c r="TP45" i="4"/>
  <c r="TP115" i="4"/>
  <c r="TP189" i="4"/>
  <c r="TP119" i="4"/>
  <c r="TP104" i="4"/>
  <c r="TP44" i="4"/>
  <c r="TP70" i="4"/>
  <c r="TP180" i="4"/>
  <c r="TP13" i="4"/>
  <c r="TP193" i="4"/>
  <c r="TP175" i="4"/>
  <c r="TP34" i="4"/>
  <c r="TP196" i="4"/>
  <c r="TP56" i="4"/>
  <c r="TP6" i="4"/>
  <c r="TP36" i="4"/>
  <c r="TP16" i="4"/>
  <c r="TP187" i="4"/>
  <c r="TP112" i="4"/>
  <c r="TP167" i="4"/>
  <c r="TP170" i="4"/>
  <c r="TP68" i="4"/>
  <c r="TP191" i="4"/>
  <c r="TP99" i="4"/>
  <c r="TR3" i="4"/>
  <c r="TP107" i="4"/>
  <c r="TP46" i="4"/>
  <c r="TP2" i="4"/>
  <c r="TP23" i="4"/>
  <c r="TP63" i="4"/>
  <c r="TP164" i="4"/>
  <c r="TP126" i="4"/>
  <c r="TP173" i="4"/>
  <c r="TP43" i="4"/>
  <c r="TP192" i="4"/>
  <c r="TP155" i="4"/>
  <c r="TP47" i="4"/>
  <c r="TP87" i="4"/>
  <c r="TP188" i="4"/>
  <c r="TP75" i="4"/>
  <c r="TP88" i="4"/>
  <c r="TP59" i="4"/>
  <c r="TP129" i="4"/>
  <c r="TP9" i="4"/>
  <c r="TP124" i="4"/>
  <c r="TP108" i="4"/>
  <c r="TP69" i="4"/>
  <c r="TP143" i="4"/>
  <c r="TP10" i="4"/>
  <c r="TP137" i="4"/>
  <c r="TP135" i="4"/>
  <c r="TP185" i="4"/>
  <c r="TP50" i="4"/>
  <c r="TP128" i="4"/>
  <c r="TP157" i="4"/>
  <c r="TP159" i="4"/>
  <c r="TP76" i="4"/>
  <c r="TP133" i="4"/>
  <c r="TP29" i="4"/>
  <c r="TP96" i="4"/>
  <c r="TP149" i="4"/>
  <c r="TP85" i="4"/>
  <c r="TP132" i="4"/>
  <c r="TP52" i="4"/>
  <c r="TP168" i="4"/>
  <c r="TP24" i="4"/>
  <c r="TP116" i="4"/>
  <c r="TP138" i="4"/>
  <c r="TP158" i="4"/>
  <c r="TP32" i="4"/>
  <c r="TP91" i="4"/>
  <c r="TP106" i="4"/>
  <c r="TP92" i="4"/>
  <c r="TP163" i="4"/>
  <c r="TP81" i="4"/>
  <c r="TP102" i="4"/>
  <c r="TP95" i="4"/>
  <c r="TP166" i="4"/>
  <c r="TP134" i="4"/>
  <c r="TP62" i="4"/>
  <c r="TP77" i="4"/>
  <c r="TP195" i="4"/>
  <c r="TP20" i="4"/>
  <c r="TP84" i="4"/>
  <c r="TP49" i="4"/>
  <c r="TP35" i="4"/>
  <c r="TP28" i="4"/>
  <c r="TP83" i="4"/>
  <c r="TP139" i="4"/>
  <c r="TP38" i="4"/>
  <c r="TP178" i="4"/>
  <c r="TP152" i="4"/>
  <c r="TP19" i="4"/>
  <c r="TP89" i="4"/>
  <c r="TP141" i="4"/>
  <c r="TP101" i="4"/>
  <c r="TP146" i="4"/>
  <c r="TP82" i="4"/>
  <c r="TP25" i="4"/>
  <c r="TP161" i="4"/>
  <c r="TP111" i="4"/>
  <c r="TP7" i="4"/>
  <c r="TP73" i="4"/>
  <c r="TP179" i="4"/>
  <c r="HB3" i="5"/>
  <c r="HC2" i="5"/>
  <c r="TR199" i="4" l="1"/>
  <c r="TR198" i="4"/>
  <c r="TP5" i="4"/>
  <c r="TR64" i="4"/>
  <c r="TR80" i="4"/>
  <c r="TR74" i="4"/>
  <c r="TR71" i="4"/>
  <c r="TR79" i="4"/>
  <c r="TR78" i="4"/>
  <c r="TR30" i="4"/>
  <c r="TR8" i="4"/>
  <c r="TR122" i="4"/>
  <c r="TR84" i="4"/>
  <c r="TR53" i="4"/>
  <c r="TR44" i="4"/>
  <c r="TR98" i="4"/>
  <c r="TR159" i="4"/>
  <c r="TR132" i="4"/>
  <c r="TR86" i="4"/>
  <c r="TR32" i="4"/>
  <c r="TR41" i="4"/>
  <c r="TR39" i="4"/>
  <c r="TR119" i="4"/>
  <c r="TR170" i="4"/>
  <c r="TR131" i="4"/>
  <c r="TR22" i="4"/>
  <c r="TR40" i="4"/>
  <c r="TR130" i="4"/>
  <c r="TR189" i="4"/>
  <c r="TR196" i="4"/>
  <c r="TR46" i="4"/>
  <c r="TR102" i="4"/>
  <c r="TR113" i="4"/>
  <c r="TR90" i="4"/>
  <c r="TR61" i="4"/>
  <c r="TR51" i="4"/>
  <c r="TR63" i="4"/>
  <c r="TR69" i="4"/>
  <c r="TR186" i="4"/>
  <c r="TR82" i="4"/>
  <c r="TR117" i="4"/>
  <c r="TR2" i="4"/>
  <c r="TR150" i="4"/>
  <c r="TR148" i="4"/>
  <c r="TR139" i="4"/>
  <c r="TR128" i="4"/>
  <c r="TR142" i="4"/>
  <c r="TR169" i="4"/>
  <c r="TR127" i="4"/>
  <c r="TR118" i="4"/>
  <c r="TR67" i="4"/>
  <c r="TR45" i="4"/>
  <c r="TR38" i="4"/>
  <c r="TR11" i="4"/>
  <c r="TR77" i="4"/>
  <c r="TR136" i="4"/>
  <c r="TR27" i="4"/>
  <c r="TR179" i="4"/>
  <c r="TR151" i="4"/>
  <c r="TR92" i="4"/>
  <c r="TR97" i="4"/>
  <c r="TT3" i="4"/>
  <c r="TR23" i="4"/>
  <c r="TR19" i="4"/>
  <c r="TR54" i="4"/>
  <c r="TR149" i="4"/>
  <c r="TR12" i="4"/>
  <c r="TR43" i="4"/>
  <c r="TR83" i="4"/>
  <c r="TR160" i="4"/>
  <c r="TR141" i="4"/>
  <c r="TR108" i="4"/>
  <c r="TR185" i="4"/>
  <c r="TR183" i="4"/>
  <c r="TR144" i="4"/>
  <c r="TR163" i="4"/>
  <c r="TR168" i="4"/>
  <c r="TR62" i="4"/>
  <c r="TR75" i="4"/>
  <c r="TR72" i="4"/>
  <c r="TR58" i="4"/>
  <c r="TR175" i="4"/>
  <c r="TR177" i="4"/>
  <c r="TR156" i="4"/>
  <c r="TR65" i="4"/>
  <c r="TR21" i="4"/>
  <c r="TR133" i="4"/>
  <c r="TR95" i="4"/>
  <c r="TR50" i="4"/>
  <c r="TR161" i="4"/>
  <c r="TR153" i="4"/>
  <c r="TR6" i="4"/>
  <c r="TR52" i="4"/>
  <c r="TR171" i="4"/>
  <c r="TR143" i="4"/>
  <c r="TR60" i="4"/>
  <c r="TR47" i="4"/>
  <c r="TR59" i="4"/>
  <c r="TR93" i="4"/>
  <c r="TR167" i="4"/>
  <c r="TR194" i="4"/>
  <c r="TR110" i="4"/>
  <c r="TR162" i="4"/>
  <c r="TR140" i="4"/>
  <c r="TR158" i="4"/>
  <c r="TR56" i="4"/>
  <c r="TR157" i="4"/>
  <c r="TR94" i="4"/>
  <c r="TR57" i="4"/>
  <c r="TR178" i="4"/>
  <c r="TR28" i="4"/>
  <c r="TR88" i="4"/>
  <c r="TR107" i="4"/>
  <c r="TR99" i="4"/>
  <c r="TR124" i="4"/>
  <c r="TR195" i="4"/>
  <c r="TR116" i="4"/>
  <c r="TR146" i="4"/>
  <c r="TR176" i="4"/>
  <c r="TR172" i="4"/>
  <c r="TR33" i="4"/>
  <c r="TR152" i="4"/>
  <c r="TR138" i="4"/>
  <c r="TR135" i="4"/>
  <c r="TR7" i="4"/>
  <c r="TR129" i="4"/>
  <c r="TR174" i="4"/>
  <c r="TR166" i="4"/>
  <c r="TR96" i="4"/>
  <c r="TR123" i="4"/>
  <c r="TR35" i="4"/>
  <c r="TR91" i="4"/>
  <c r="TR182" i="4"/>
  <c r="TR26" i="4"/>
  <c r="TR121" i="4"/>
  <c r="TR70" i="4"/>
  <c r="TR42" i="4"/>
  <c r="TR34" i="4"/>
  <c r="TR104" i="4"/>
  <c r="TR9" i="4"/>
  <c r="TR48" i="4"/>
  <c r="TR112" i="4"/>
  <c r="TR120" i="4"/>
  <c r="TR17" i="4"/>
  <c r="TR173" i="4"/>
  <c r="TR100" i="4"/>
  <c r="TR37" i="4"/>
  <c r="TR16" i="4"/>
  <c r="TR137" i="4"/>
  <c r="TR25" i="4"/>
  <c r="TR81" i="4"/>
  <c r="TR181" i="4"/>
  <c r="TR187" i="4"/>
  <c r="TR193" i="4"/>
  <c r="TR103" i="4"/>
  <c r="TR66" i="4"/>
  <c r="TR134" i="4"/>
  <c r="TR190" i="4"/>
  <c r="TR89" i="4"/>
  <c r="TR125" i="4"/>
  <c r="TR105" i="4"/>
  <c r="TR145" i="4"/>
  <c r="TR115" i="4"/>
  <c r="TR49" i="4"/>
  <c r="TR73" i="4"/>
  <c r="TR154" i="4"/>
  <c r="TR31" i="4"/>
  <c r="TR10" i="4"/>
  <c r="TR29" i="4"/>
  <c r="TR55" i="4"/>
  <c r="TR20" i="4"/>
  <c r="TR15" i="4"/>
  <c r="TR68" i="4"/>
  <c r="TR147" i="4"/>
  <c r="TR197" i="4"/>
  <c r="TR191" i="4"/>
  <c r="TR180" i="4"/>
  <c r="TR24" i="4"/>
  <c r="TR109" i="4"/>
  <c r="TR13" i="4"/>
  <c r="TR85" i="4"/>
  <c r="TR14" i="4"/>
  <c r="TR164" i="4"/>
  <c r="TR101" i="4"/>
  <c r="TR87" i="4"/>
  <c r="TR192" i="4"/>
  <c r="TR106" i="4"/>
  <c r="TR114" i="4"/>
  <c r="TR126" i="4"/>
  <c r="TR18" i="4"/>
  <c r="TR155" i="4"/>
  <c r="TR111" i="4"/>
  <c r="TR188" i="4"/>
  <c r="TR165" i="4"/>
  <c r="TR36" i="4"/>
  <c r="TR76" i="4"/>
  <c r="TR184" i="4"/>
  <c r="HC3" i="5"/>
  <c r="HD2" i="5"/>
  <c r="TT199" i="4" l="1"/>
  <c r="TT198" i="4"/>
  <c r="TT64" i="4"/>
  <c r="TT71" i="4"/>
  <c r="TT79" i="4"/>
  <c r="TT80" i="4"/>
  <c r="TT74" i="4"/>
  <c r="TT7" i="4"/>
  <c r="TT180" i="4"/>
  <c r="TT77" i="4"/>
  <c r="TT24" i="4"/>
  <c r="TT138" i="4"/>
  <c r="TT162" i="4"/>
  <c r="TT181" i="4"/>
  <c r="TT92" i="4"/>
  <c r="TT35" i="4"/>
  <c r="TT196" i="4"/>
  <c r="TT185" i="4"/>
  <c r="TT52" i="4"/>
  <c r="TT33" i="4"/>
  <c r="TT68" i="4"/>
  <c r="TT149" i="4"/>
  <c r="TT120" i="4"/>
  <c r="TT160" i="4"/>
  <c r="TT148" i="4"/>
  <c r="TT166" i="4"/>
  <c r="TT15" i="4"/>
  <c r="TT168" i="4"/>
  <c r="TT169" i="4"/>
  <c r="TT18" i="4"/>
  <c r="TT27" i="4"/>
  <c r="TT187" i="4"/>
  <c r="TT19" i="4"/>
  <c r="TT115" i="4"/>
  <c r="TT29" i="4"/>
  <c r="TT2" i="4"/>
  <c r="TT188" i="4"/>
  <c r="TT70" i="4"/>
  <c r="TT17" i="4"/>
  <c r="TT91" i="4"/>
  <c r="TT178" i="4"/>
  <c r="TT12" i="4"/>
  <c r="TT165" i="4"/>
  <c r="TT106" i="4"/>
  <c r="TT104" i="4"/>
  <c r="TT190" i="4"/>
  <c r="TT161" i="4"/>
  <c r="TT167" i="4"/>
  <c r="TT197" i="4"/>
  <c r="TT142" i="4"/>
  <c r="TT21" i="4"/>
  <c r="TT111" i="4"/>
  <c r="TT101" i="4"/>
  <c r="TT131" i="4"/>
  <c r="TT65" i="4"/>
  <c r="TT102" i="4"/>
  <c r="TT44" i="4"/>
  <c r="TT171" i="4"/>
  <c r="TT150" i="4"/>
  <c r="TT34" i="4"/>
  <c r="TT28" i="4"/>
  <c r="TT41" i="4"/>
  <c r="TT57" i="4"/>
  <c r="TT26" i="4"/>
  <c r="TT39" i="4"/>
  <c r="TT108" i="4"/>
  <c r="TT48" i="4"/>
  <c r="TT13" i="4"/>
  <c r="TT140" i="4"/>
  <c r="TT82" i="4"/>
  <c r="TT182" i="4"/>
  <c r="TT85" i="4"/>
  <c r="TT51" i="4"/>
  <c r="TT122" i="4"/>
  <c r="TT45" i="4"/>
  <c r="TT157" i="4"/>
  <c r="TT139" i="4"/>
  <c r="TT16" i="4"/>
  <c r="TT55" i="4"/>
  <c r="TT116" i="4"/>
  <c r="TT129" i="4"/>
  <c r="TT128" i="4"/>
  <c r="TT109" i="4"/>
  <c r="TT90" i="4"/>
  <c r="TT43" i="4"/>
  <c r="TT47" i="4"/>
  <c r="TT156" i="4"/>
  <c r="TT73" i="4"/>
  <c r="TT176" i="4"/>
  <c r="TT31" i="4"/>
  <c r="TT10" i="4"/>
  <c r="TT141" i="4"/>
  <c r="TT174" i="4"/>
  <c r="TT59" i="4"/>
  <c r="TT118" i="4"/>
  <c r="TT32" i="4"/>
  <c r="TT186" i="4"/>
  <c r="TT37" i="4"/>
  <c r="TT66" i="4"/>
  <c r="TT144" i="4"/>
  <c r="TT58" i="4"/>
  <c r="TV3" i="4"/>
  <c r="TT117" i="4"/>
  <c r="TT38" i="4"/>
  <c r="TT40" i="4"/>
  <c r="TT20" i="4"/>
  <c r="TT72" i="4"/>
  <c r="TT159" i="4"/>
  <c r="TT125" i="4"/>
  <c r="TT158" i="4"/>
  <c r="TT93" i="4"/>
  <c r="TT151" i="4"/>
  <c r="TT146" i="4"/>
  <c r="TT170" i="4"/>
  <c r="TT54" i="4"/>
  <c r="TT132" i="4"/>
  <c r="TT75" i="4"/>
  <c r="TT86" i="4"/>
  <c r="TT173" i="4"/>
  <c r="TT172" i="4"/>
  <c r="TT191" i="4"/>
  <c r="TT87" i="4"/>
  <c r="TT14" i="4"/>
  <c r="TT49" i="4"/>
  <c r="TT114" i="4"/>
  <c r="TT88" i="4"/>
  <c r="TT95" i="4"/>
  <c r="TT8" i="4"/>
  <c r="TT23" i="4"/>
  <c r="TT76" i="4"/>
  <c r="TT100" i="4"/>
  <c r="TT50" i="4"/>
  <c r="TT105" i="4"/>
  <c r="TT124" i="4"/>
  <c r="TT84" i="4"/>
  <c r="TT94" i="4"/>
  <c r="TT22" i="4"/>
  <c r="TT152" i="4"/>
  <c r="TT30" i="4"/>
  <c r="TT98" i="4"/>
  <c r="TT147" i="4"/>
  <c r="TT46" i="4"/>
  <c r="TT163" i="4"/>
  <c r="TT62" i="4"/>
  <c r="TT154" i="4"/>
  <c r="TT184" i="4"/>
  <c r="TT143" i="4"/>
  <c r="TT193" i="4"/>
  <c r="TT135" i="4"/>
  <c r="TT164" i="4"/>
  <c r="TT194" i="4"/>
  <c r="TT110" i="4"/>
  <c r="TT53" i="4"/>
  <c r="TT123" i="4"/>
  <c r="TT9" i="4"/>
  <c r="TT63" i="4"/>
  <c r="TT78" i="4"/>
  <c r="TT119" i="4"/>
  <c r="TT177" i="4"/>
  <c r="TT81" i="4"/>
  <c r="TT136" i="4"/>
  <c r="TT107" i="4"/>
  <c r="TT137" i="4"/>
  <c r="TT133" i="4"/>
  <c r="TT6" i="4"/>
  <c r="TT11" i="4"/>
  <c r="TT56" i="4"/>
  <c r="TT175" i="4"/>
  <c r="TT42" i="4"/>
  <c r="TT69" i="4"/>
  <c r="TT134" i="4"/>
  <c r="TT89" i="4"/>
  <c r="TT61" i="4"/>
  <c r="TT112" i="4"/>
  <c r="TT155" i="4"/>
  <c r="TT195" i="4"/>
  <c r="TT60" i="4"/>
  <c r="TT192" i="4"/>
  <c r="TT127" i="4"/>
  <c r="TT67" i="4"/>
  <c r="TT121" i="4"/>
  <c r="TT83" i="4"/>
  <c r="TT96" i="4"/>
  <c r="TT183" i="4"/>
  <c r="TT99" i="4"/>
  <c r="TT179" i="4"/>
  <c r="TT189" i="4"/>
  <c r="TT153" i="4"/>
  <c r="TT97" i="4"/>
  <c r="TT126" i="4"/>
  <c r="TT25" i="4"/>
  <c r="TT36" i="4"/>
  <c r="TT103" i="4"/>
  <c r="TT113" i="4"/>
  <c r="TT145" i="4"/>
  <c r="TT130" i="4"/>
  <c r="TR5" i="4"/>
  <c r="HD3" i="5"/>
  <c r="HE2" i="5"/>
  <c r="TV199" i="4" l="1"/>
  <c r="TV198" i="4"/>
  <c r="TT5" i="4"/>
  <c r="TV71" i="4"/>
  <c r="TV64" i="4"/>
  <c r="TV80" i="4"/>
  <c r="TV79" i="4"/>
  <c r="TV74" i="4"/>
  <c r="TV154" i="4"/>
  <c r="TV65" i="4"/>
  <c r="TV8" i="4"/>
  <c r="TV156" i="4"/>
  <c r="TV169" i="4"/>
  <c r="TV22" i="4"/>
  <c r="TV90" i="4"/>
  <c r="TV19" i="4"/>
  <c r="TV182" i="4"/>
  <c r="TV78" i="4"/>
  <c r="TV20" i="4"/>
  <c r="TV170" i="4"/>
  <c r="TV76" i="4"/>
  <c r="TV47" i="4"/>
  <c r="TV168" i="4"/>
  <c r="TV164" i="4"/>
  <c r="TV51" i="4"/>
  <c r="TV166" i="4"/>
  <c r="TV54" i="4"/>
  <c r="TV134" i="4"/>
  <c r="TV100" i="4"/>
  <c r="TV105" i="4"/>
  <c r="TV184" i="4"/>
  <c r="TV116" i="4"/>
  <c r="TV119" i="4"/>
  <c r="TV192" i="4"/>
  <c r="TV131" i="4"/>
  <c r="TV12" i="4"/>
  <c r="TV30" i="4"/>
  <c r="TV130" i="4"/>
  <c r="TV52" i="4"/>
  <c r="TV48" i="4"/>
  <c r="TV87" i="4"/>
  <c r="TV17" i="4"/>
  <c r="TV133" i="4"/>
  <c r="TV128" i="4"/>
  <c r="TV58" i="4"/>
  <c r="TV102" i="4"/>
  <c r="TV165" i="4"/>
  <c r="TV84" i="4"/>
  <c r="TV104" i="4"/>
  <c r="TV86" i="4"/>
  <c r="TV124" i="4"/>
  <c r="TV95" i="4"/>
  <c r="TV110" i="4"/>
  <c r="TV37" i="4"/>
  <c r="TV159" i="4"/>
  <c r="TV101" i="4"/>
  <c r="TV143" i="4"/>
  <c r="TV33" i="4"/>
  <c r="TV13" i="4"/>
  <c r="TV137" i="4"/>
  <c r="TV123" i="4"/>
  <c r="TV82" i="4"/>
  <c r="TV139" i="4"/>
  <c r="TV77" i="4"/>
  <c r="TV24" i="4"/>
  <c r="TV15" i="4"/>
  <c r="TV146" i="4"/>
  <c r="TV160" i="4"/>
  <c r="TV138" i="4"/>
  <c r="TV149" i="4"/>
  <c r="TV151" i="4"/>
  <c r="TV25" i="4"/>
  <c r="TV23" i="4"/>
  <c r="TV112" i="4"/>
  <c r="TV175" i="4"/>
  <c r="TV75" i="4"/>
  <c r="TV129" i="4"/>
  <c r="TV185" i="4"/>
  <c r="TX3" i="4"/>
  <c r="TV41" i="4"/>
  <c r="TV7" i="4"/>
  <c r="TV190" i="4"/>
  <c r="TV83" i="4"/>
  <c r="TV167" i="4"/>
  <c r="TV45" i="4"/>
  <c r="TV189" i="4"/>
  <c r="TV141" i="4"/>
  <c r="TV27" i="4"/>
  <c r="TV135" i="4"/>
  <c r="TV194" i="4"/>
  <c r="TV11" i="4"/>
  <c r="TV31" i="4"/>
  <c r="TV197" i="4"/>
  <c r="TV29" i="4"/>
  <c r="TV14" i="4"/>
  <c r="TV127" i="4"/>
  <c r="TV49" i="4"/>
  <c r="TV118" i="4"/>
  <c r="TV89" i="4"/>
  <c r="TV10" i="4"/>
  <c r="TV179" i="4"/>
  <c r="TV187" i="4"/>
  <c r="TV16" i="4"/>
  <c r="TV56" i="4"/>
  <c r="TV136" i="4"/>
  <c r="TV132" i="4"/>
  <c r="TV125" i="4"/>
  <c r="TV155" i="4"/>
  <c r="TV60" i="4"/>
  <c r="TV121" i="4"/>
  <c r="TV145" i="4"/>
  <c r="TV88" i="4"/>
  <c r="TV9" i="4"/>
  <c r="TV59" i="4"/>
  <c r="TV94" i="4"/>
  <c r="TV42" i="4"/>
  <c r="TV163" i="4"/>
  <c r="TV178" i="4"/>
  <c r="TV148" i="4"/>
  <c r="TV28" i="4"/>
  <c r="TV126" i="4"/>
  <c r="TV113" i="4"/>
  <c r="TV188" i="4"/>
  <c r="TV142" i="4"/>
  <c r="TV44" i="4"/>
  <c r="TV99" i="4"/>
  <c r="TV69" i="4"/>
  <c r="TV193" i="4"/>
  <c r="TV91" i="4"/>
  <c r="TV73" i="4"/>
  <c r="TV61" i="4"/>
  <c r="TV68" i="4"/>
  <c r="TV181" i="4"/>
  <c r="TV39" i="4"/>
  <c r="TV106" i="4"/>
  <c r="TV173" i="4"/>
  <c r="TV34" i="4"/>
  <c r="TV40" i="4"/>
  <c r="TV147" i="4"/>
  <c r="TV6" i="4"/>
  <c r="TV63" i="4"/>
  <c r="TV153" i="4"/>
  <c r="TV107" i="4"/>
  <c r="TV140" i="4"/>
  <c r="TV108" i="4"/>
  <c r="TV186" i="4"/>
  <c r="TV196" i="4"/>
  <c r="TV38" i="4"/>
  <c r="TV85" i="4"/>
  <c r="TV62" i="4"/>
  <c r="TV43" i="4"/>
  <c r="TV96" i="4"/>
  <c r="TV157" i="4"/>
  <c r="TV158" i="4"/>
  <c r="TV176" i="4"/>
  <c r="TV171" i="4"/>
  <c r="TV26" i="4"/>
  <c r="TV97" i="4"/>
  <c r="TV111" i="4"/>
  <c r="TV70" i="4"/>
  <c r="TV2" i="4"/>
  <c r="TV150" i="4"/>
  <c r="TV109" i="4"/>
  <c r="TV177" i="4"/>
  <c r="TV183" i="4"/>
  <c r="TV174" i="4"/>
  <c r="TV53" i="4"/>
  <c r="TV117" i="4"/>
  <c r="TV191" i="4"/>
  <c r="TV67" i="4"/>
  <c r="TV21" i="4"/>
  <c r="TV172" i="4"/>
  <c r="TV92" i="4"/>
  <c r="TV50" i="4"/>
  <c r="TV93" i="4"/>
  <c r="TV195" i="4"/>
  <c r="TV32" i="4"/>
  <c r="TV120" i="4"/>
  <c r="TV144" i="4"/>
  <c r="TV152" i="4"/>
  <c r="TV35" i="4"/>
  <c r="TV161" i="4"/>
  <c r="TV114" i="4"/>
  <c r="TV162" i="4"/>
  <c r="TV122" i="4"/>
  <c r="TV55" i="4"/>
  <c r="TV18" i="4"/>
  <c r="TV98" i="4"/>
  <c r="TV57" i="4"/>
  <c r="TV46" i="4"/>
  <c r="TV115" i="4"/>
  <c r="TV72" i="4"/>
  <c r="TV36" i="4"/>
  <c r="TV66" i="4"/>
  <c r="TV81" i="4"/>
  <c r="TV103" i="4"/>
  <c r="TV180" i="4"/>
  <c r="HE3" i="5"/>
  <c r="HF2" i="5"/>
  <c r="TX199" i="4" l="1"/>
  <c r="TX198" i="4"/>
  <c r="TV5" i="4"/>
  <c r="TX80" i="4"/>
  <c r="TX74" i="4"/>
  <c r="TX71" i="4"/>
  <c r="TX64" i="4"/>
  <c r="TX79" i="4"/>
  <c r="TX121" i="4"/>
  <c r="TX52" i="4"/>
  <c r="TX104" i="4"/>
  <c r="TX54" i="4"/>
  <c r="TX136" i="4"/>
  <c r="TX170" i="4"/>
  <c r="TX55" i="4"/>
  <c r="TX112" i="4"/>
  <c r="TX172" i="4"/>
  <c r="TX95" i="4"/>
  <c r="TX72" i="4"/>
  <c r="TX62" i="4"/>
  <c r="TX176" i="4"/>
  <c r="TX119" i="4"/>
  <c r="TX185" i="4"/>
  <c r="TX68" i="4"/>
  <c r="TX142" i="4"/>
  <c r="TX139" i="4"/>
  <c r="TX14" i="4"/>
  <c r="TX150" i="4"/>
  <c r="TX8" i="4"/>
  <c r="TX20" i="4"/>
  <c r="TX38" i="4"/>
  <c r="TX15" i="4"/>
  <c r="TX90" i="4"/>
  <c r="TX137" i="4"/>
  <c r="TX146" i="4"/>
  <c r="TX161" i="4"/>
  <c r="TX28" i="4"/>
  <c r="TX82" i="4"/>
  <c r="TX37" i="4"/>
  <c r="TX131" i="4"/>
  <c r="TX123" i="4"/>
  <c r="TX42" i="4"/>
  <c r="TX66" i="4"/>
  <c r="TX92" i="4"/>
  <c r="TX89" i="4"/>
  <c r="TX75" i="4"/>
  <c r="TX83" i="4"/>
  <c r="TX160" i="4"/>
  <c r="TX56" i="4"/>
  <c r="TX27" i="4"/>
  <c r="TX188" i="4"/>
  <c r="TX21" i="4"/>
  <c r="TX145" i="4"/>
  <c r="TX152" i="4"/>
  <c r="TX128" i="4"/>
  <c r="TX173" i="4"/>
  <c r="TX77" i="4"/>
  <c r="TX103" i="4"/>
  <c r="TX50" i="4"/>
  <c r="TX122" i="4"/>
  <c r="TX29" i="4"/>
  <c r="TX186" i="4"/>
  <c r="TX156" i="4"/>
  <c r="TX184" i="4"/>
  <c r="TX151" i="4"/>
  <c r="TX167" i="4"/>
  <c r="TX183" i="4"/>
  <c r="TX40" i="4"/>
  <c r="TX99" i="4"/>
  <c r="TX70" i="4"/>
  <c r="TX49" i="4"/>
  <c r="TX44" i="4"/>
  <c r="TX67" i="4"/>
  <c r="TX113" i="4"/>
  <c r="TX126" i="4"/>
  <c r="TX76" i="4"/>
  <c r="TX197" i="4"/>
  <c r="TX19" i="4"/>
  <c r="TX194" i="4"/>
  <c r="TX187" i="4"/>
  <c r="TX59" i="4"/>
  <c r="TX46" i="4"/>
  <c r="TX51" i="4"/>
  <c r="TX125" i="4"/>
  <c r="TX148" i="4"/>
  <c r="TX159" i="4"/>
  <c r="TX177" i="4"/>
  <c r="TX118" i="4"/>
  <c r="TX39" i="4"/>
  <c r="TX138" i="4"/>
  <c r="TX140" i="4"/>
  <c r="TX47" i="4"/>
  <c r="TX33" i="4"/>
  <c r="TX129" i="4"/>
  <c r="TX34" i="4"/>
  <c r="TX132" i="4"/>
  <c r="TX31" i="4"/>
  <c r="TX195" i="4"/>
  <c r="TZ3" i="4"/>
  <c r="TX169" i="4"/>
  <c r="TX58" i="4"/>
  <c r="TX16" i="4"/>
  <c r="TX164" i="4"/>
  <c r="TX106" i="4"/>
  <c r="TX108" i="4"/>
  <c r="TX88" i="4"/>
  <c r="TX41" i="4"/>
  <c r="TX182" i="4"/>
  <c r="TX134" i="4"/>
  <c r="TX135" i="4"/>
  <c r="TX192" i="4"/>
  <c r="TX102" i="4"/>
  <c r="TX105" i="4"/>
  <c r="TX22" i="4"/>
  <c r="TX107" i="4"/>
  <c r="TX10" i="4"/>
  <c r="TX143" i="4"/>
  <c r="TX163" i="4"/>
  <c r="TX23" i="4"/>
  <c r="TX9" i="4"/>
  <c r="TX11" i="4"/>
  <c r="TX158" i="4"/>
  <c r="TX65" i="4"/>
  <c r="TX30" i="4"/>
  <c r="TX26" i="4"/>
  <c r="TX174" i="4"/>
  <c r="TX32" i="4"/>
  <c r="TX196" i="4"/>
  <c r="TX81" i="4"/>
  <c r="TX60" i="4"/>
  <c r="TX53" i="4"/>
  <c r="TX17" i="4"/>
  <c r="TX13" i="4"/>
  <c r="TX97" i="4"/>
  <c r="TX96" i="4"/>
  <c r="TX111" i="4"/>
  <c r="TX120" i="4"/>
  <c r="TX85" i="4"/>
  <c r="TX35" i="4"/>
  <c r="TX25" i="4"/>
  <c r="TX147" i="4"/>
  <c r="TX61" i="4"/>
  <c r="TX84" i="4"/>
  <c r="TX93" i="4"/>
  <c r="TX115" i="4"/>
  <c r="TX73" i="4"/>
  <c r="TX2" i="4"/>
  <c r="TX155" i="4"/>
  <c r="TX114" i="4"/>
  <c r="TX180" i="4"/>
  <c r="TX124" i="4"/>
  <c r="TX18" i="4"/>
  <c r="TX69" i="4"/>
  <c r="TX168" i="4"/>
  <c r="TX36" i="4"/>
  <c r="TX110" i="4"/>
  <c r="TX171" i="4"/>
  <c r="TX57" i="4"/>
  <c r="TX166" i="4"/>
  <c r="TX179" i="4"/>
  <c r="TX149" i="4"/>
  <c r="TX153" i="4"/>
  <c r="TX63" i="4"/>
  <c r="TX141" i="4"/>
  <c r="TX12" i="4"/>
  <c r="TX181" i="4"/>
  <c r="TX191" i="4"/>
  <c r="TX133" i="4"/>
  <c r="TX157" i="4"/>
  <c r="TX144" i="4"/>
  <c r="TX87" i="4"/>
  <c r="TX117" i="4"/>
  <c r="TX162" i="4"/>
  <c r="TX100" i="4"/>
  <c r="TX130" i="4"/>
  <c r="TX101" i="4"/>
  <c r="TX48" i="4"/>
  <c r="TX193" i="4"/>
  <c r="TX78" i="4"/>
  <c r="TX98" i="4"/>
  <c r="TX116" i="4"/>
  <c r="TX7" i="4"/>
  <c r="TX127" i="4"/>
  <c r="TX6" i="4"/>
  <c r="TX189" i="4"/>
  <c r="TX154" i="4"/>
  <c r="TX94" i="4"/>
  <c r="TX24" i="4"/>
  <c r="TX190" i="4"/>
  <c r="TX109" i="4"/>
  <c r="TX175" i="4"/>
  <c r="TX86" i="4"/>
  <c r="TX45" i="4"/>
  <c r="TX165" i="4"/>
  <c r="TX178" i="4"/>
  <c r="TX43" i="4"/>
  <c r="TX91" i="4"/>
  <c r="HF3" i="5"/>
  <c r="HG2" i="5"/>
  <c r="TZ199" i="4" l="1"/>
  <c r="TZ198" i="4"/>
  <c r="TX5" i="4"/>
  <c r="TZ71" i="4"/>
  <c r="TZ74" i="4"/>
  <c r="TZ79" i="4"/>
  <c r="TZ64" i="4"/>
  <c r="TZ80" i="4"/>
  <c r="TZ163" i="4"/>
  <c r="TZ65" i="4"/>
  <c r="TZ116" i="4"/>
  <c r="TZ149" i="4"/>
  <c r="TZ101" i="4"/>
  <c r="TZ50" i="4"/>
  <c r="TZ23" i="4"/>
  <c r="TZ159" i="4"/>
  <c r="TZ14" i="4"/>
  <c r="TZ54" i="4"/>
  <c r="TZ88" i="4"/>
  <c r="TZ40" i="4"/>
  <c r="TZ117" i="4"/>
  <c r="TZ151" i="4"/>
  <c r="TZ130" i="4"/>
  <c r="TZ110" i="4"/>
  <c r="TZ147" i="4"/>
  <c r="TZ135" i="4"/>
  <c r="TZ102" i="4"/>
  <c r="TZ141" i="4"/>
  <c r="TZ84" i="4"/>
  <c r="TZ2" i="4"/>
  <c r="TZ158" i="4"/>
  <c r="TZ53" i="4"/>
  <c r="TZ121" i="4"/>
  <c r="TZ19" i="4"/>
  <c r="TZ97" i="4"/>
  <c r="TZ92" i="4"/>
  <c r="TZ99" i="4"/>
  <c r="TZ66" i="4"/>
  <c r="TZ166" i="4"/>
  <c r="TZ150" i="4"/>
  <c r="TZ109" i="4"/>
  <c r="TZ186" i="4"/>
  <c r="TZ83" i="4"/>
  <c r="TZ177" i="4"/>
  <c r="TZ171" i="4"/>
  <c r="TZ29" i="4"/>
  <c r="TZ180" i="4"/>
  <c r="TZ30" i="4"/>
  <c r="TZ181" i="4"/>
  <c r="TZ26" i="4"/>
  <c r="TZ47" i="4"/>
  <c r="TZ193" i="4"/>
  <c r="TZ167" i="4"/>
  <c r="TZ195" i="4"/>
  <c r="TZ187" i="4"/>
  <c r="TZ107" i="4"/>
  <c r="TZ174" i="4"/>
  <c r="TZ143" i="4"/>
  <c r="TZ106" i="4"/>
  <c r="TZ146" i="4"/>
  <c r="TZ108" i="4"/>
  <c r="TZ18" i="4"/>
  <c r="TZ8" i="4"/>
  <c r="TZ37" i="4"/>
  <c r="TZ165" i="4"/>
  <c r="TZ67" i="4"/>
  <c r="TZ34" i="4"/>
  <c r="TZ10" i="4"/>
  <c r="TZ32" i="4"/>
  <c r="TZ148" i="4"/>
  <c r="TZ184" i="4"/>
  <c r="TZ28" i="4"/>
  <c r="TZ191" i="4"/>
  <c r="TZ58" i="4"/>
  <c r="TZ15" i="4"/>
  <c r="TZ94" i="4"/>
  <c r="TZ60" i="4"/>
  <c r="UB3" i="4"/>
  <c r="TZ31" i="4"/>
  <c r="TZ155" i="4"/>
  <c r="TZ189" i="4"/>
  <c r="TZ36" i="4"/>
  <c r="TZ75" i="4"/>
  <c r="TZ145" i="4"/>
  <c r="TZ172" i="4"/>
  <c r="TZ35" i="4"/>
  <c r="TZ175" i="4"/>
  <c r="TZ41" i="4"/>
  <c r="TZ152" i="4"/>
  <c r="TZ52" i="4"/>
  <c r="TZ43" i="4"/>
  <c r="TZ89" i="4"/>
  <c r="TZ169" i="4"/>
  <c r="TZ56" i="4"/>
  <c r="TZ112" i="4"/>
  <c r="TZ164" i="4"/>
  <c r="TZ49" i="4"/>
  <c r="TZ179" i="4"/>
  <c r="TZ104" i="4"/>
  <c r="TZ119" i="4"/>
  <c r="TZ7" i="4"/>
  <c r="TZ131" i="4"/>
  <c r="TZ59" i="4"/>
  <c r="TZ16" i="4"/>
  <c r="TZ111" i="4"/>
  <c r="TZ176" i="4"/>
  <c r="TZ12" i="4"/>
  <c r="TZ100" i="4"/>
  <c r="TZ81" i="4"/>
  <c r="TZ76" i="4"/>
  <c r="TZ6" i="4"/>
  <c r="TZ114" i="4"/>
  <c r="TZ170" i="4"/>
  <c r="TZ123" i="4"/>
  <c r="TZ44" i="4"/>
  <c r="TZ51" i="4"/>
  <c r="TZ27" i="4"/>
  <c r="TZ87" i="4"/>
  <c r="TZ182" i="4"/>
  <c r="TZ68" i="4"/>
  <c r="TZ103" i="4"/>
  <c r="TZ120" i="4"/>
  <c r="TZ142" i="4"/>
  <c r="TZ63" i="4"/>
  <c r="TZ154" i="4"/>
  <c r="TZ78" i="4"/>
  <c r="TZ11" i="4"/>
  <c r="TZ122" i="4"/>
  <c r="TZ38" i="4"/>
  <c r="TZ161" i="4"/>
  <c r="TZ183" i="4"/>
  <c r="TZ140" i="4"/>
  <c r="TZ124" i="4"/>
  <c r="TZ178" i="4"/>
  <c r="TZ33" i="4"/>
  <c r="TZ192" i="4"/>
  <c r="TZ153" i="4"/>
  <c r="TZ61" i="4"/>
  <c r="TZ190" i="4"/>
  <c r="TZ95" i="4"/>
  <c r="TZ25" i="4"/>
  <c r="TZ77" i="4"/>
  <c r="TZ69" i="4"/>
  <c r="TZ90" i="4"/>
  <c r="TZ115" i="4"/>
  <c r="TZ24" i="4"/>
  <c r="TZ162" i="4"/>
  <c r="TZ85" i="4"/>
  <c r="TZ86" i="4"/>
  <c r="TZ73" i="4"/>
  <c r="TZ98" i="4"/>
  <c r="TZ42" i="4"/>
  <c r="TZ160" i="4"/>
  <c r="TZ134" i="4"/>
  <c r="TZ72" i="4"/>
  <c r="TZ137" i="4"/>
  <c r="TZ46" i="4"/>
  <c r="TZ21" i="4"/>
  <c r="TZ48" i="4"/>
  <c r="TZ157" i="4"/>
  <c r="TZ156" i="4"/>
  <c r="TZ173" i="4"/>
  <c r="TZ128" i="4"/>
  <c r="TZ20" i="4"/>
  <c r="TZ168" i="4"/>
  <c r="TZ144" i="4"/>
  <c r="TZ113" i="4"/>
  <c r="TZ126" i="4"/>
  <c r="TZ197" i="4"/>
  <c r="TZ70" i="4"/>
  <c r="TZ93" i="4"/>
  <c r="TZ39" i="4"/>
  <c r="TZ125" i="4"/>
  <c r="TZ57" i="4"/>
  <c r="TZ139" i="4"/>
  <c r="TZ105" i="4"/>
  <c r="TZ82" i="4"/>
  <c r="TZ194" i="4"/>
  <c r="TZ96" i="4"/>
  <c r="TZ13" i="4"/>
  <c r="TZ62" i="4"/>
  <c r="TZ188" i="4"/>
  <c r="TZ45" i="4"/>
  <c r="TZ196" i="4"/>
  <c r="TZ17" i="4"/>
  <c r="TZ138" i="4"/>
  <c r="TZ22" i="4"/>
  <c r="TZ127" i="4"/>
  <c r="TZ136" i="4"/>
  <c r="TZ91" i="4"/>
  <c r="TZ118" i="4"/>
  <c r="TZ55" i="4"/>
  <c r="TZ9" i="4"/>
  <c r="TZ133" i="4"/>
  <c r="TZ129" i="4"/>
  <c r="TZ185" i="4"/>
  <c r="TZ132" i="4"/>
  <c r="HH2" i="5"/>
  <c r="HG3" i="5"/>
  <c r="UB199" i="4" l="1"/>
  <c r="UB198" i="4"/>
  <c r="UB80" i="4"/>
  <c r="UB79" i="4"/>
  <c r="UB64" i="4"/>
  <c r="UB71" i="4"/>
  <c r="UB74" i="4"/>
  <c r="UB97" i="4"/>
  <c r="UB59" i="4"/>
  <c r="UB30" i="4"/>
  <c r="UB109" i="4"/>
  <c r="UB73" i="4"/>
  <c r="UB119" i="4"/>
  <c r="UB166" i="4"/>
  <c r="UB85" i="4"/>
  <c r="UB108" i="4"/>
  <c r="UB41" i="4"/>
  <c r="UB155" i="4"/>
  <c r="UB65" i="4"/>
  <c r="UB133" i="4"/>
  <c r="UB186" i="4"/>
  <c r="UB152" i="4"/>
  <c r="UB180" i="4"/>
  <c r="UB102" i="4"/>
  <c r="UB7" i="4"/>
  <c r="UB66" i="4"/>
  <c r="UB172" i="4"/>
  <c r="UB46" i="4"/>
  <c r="UB25" i="4"/>
  <c r="UB72" i="4"/>
  <c r="UB67" i="4"/>
  <c r="UB112" i="4"/>
  <c r="UB96" i="4"/>
  <c r="UB177" i="4"/>
  <c r="UB9" i="4"/>
  <c r="UB28" i="4"/>
  <c r="UB94" i="4"/>
  <c r="UB158" i="4"/>
  <c r="UB57" i="4"/>
  <c r="UB39" i="4"/>
  <c r="UB128" i="4"/>
  <c r="UB115" i="4"/>
  <c r="UB165" i="4"/>
  <c r="UB179" i="4"/>
  <c r="UB136" i="4"/>
  <c r="UB2" i="4"/>
  <c r="UB135" i="4"/>
  <c r="UB27" i="4"/>
  <c r="UB36" i="4"/>
  <c r="UB168" i="4"/>
  <c r="UB38" i="4"/>
  <c r="UB69" i="4"/>
  <c r="UB174" i="4"/>
  <c r="UB47" i="4"/>
  <c r="UB116" i="4"/>
  <c r="UB169" i="4"/>
  <c r="UB50" i="4"/>
  <c r="UB81" i="4"/>
  <c r="UB175" i="4"/>
  <c r="UB62" i="4"/>
  <c r="UB78" i="4"/>
  <c r="UB75" i="4"/>
  <c r="UB137" i="4"/>
  <c r="UB106" i="4"/>
  <c r="UB153" i="4"/>
  <c r="UB124" i="4"/>
  <c r="UB129" i="4"/>
  <c r="UB164" i="4"/>
  <c r="UB123" i="4"/>
  <c r="UB18" i="4"/>
  <c r="UB35" i="4"/>
  <c r="UB100" i="4"/>
  <c r="UB191" i="4"/>
  <c r="UB54" i="4"/>
  <c r="UB195" i="4"/>
  <c r="UB105" i="4"/>
  <c r="UB61" i="4"/>
  <c r="UB93" i="4"/>
  <c r="UB138" i="4"/>
  <c r="UB132" i="4"/>
  <c r="UB167" i="4"/>
  <c r="UB15" i="4"/>
  <c r="UB189" i="4"/>
  <c r="UB101" i="4"/>
  <c r="UB107" i="4"/>
  <c r="UB43" i="4"/>
  <c r="UB56" i="4"/>
  <c r="UB185" i="4"/>
  <c r="UB159" i="4"/>
  <c r="UB53" i="4"/>
  <c r="UB131" i="4"/>
  <c r="UB121" i="4"/>
  <c r="UD3" i="4"/>
  <c r="UB194" i="4"/>
  <c r="UB77" i="4"/>
  <c r="UB49" i="4"/>
  <c r="UB122" i="4"/>
  <c r="UB163" i="4"/>
  <c r="UB13" i="4"/>
  <c r="UB55" i="4"/>
  <c r="UB70" i="4"/>
  <c r="UB12" i="4"/>
  <c r="UB146" i="4"/>
  <c r="UB147" i="4"/>
  <c r="UB184" i="4"/>
  <c r="UB140" i="4"/>
  <c r="UB92" i="4"/>
  <c r="UB37" i="4"/>
  <c r="UB11" i="4"/>
  <c r="UB171" i="4"/>
  <c r="UB188" i="4"/>
  <c r="UB86" i="4"/>
  <c r="UB196" i="4"/>
  <c r="UB23" i="4"/>
  <c r="UB83" i="4"/>
  <c r="UB40" i="4"/>
  <c r="UB141" i="4"/>
  <c r="UB26" i="4"/>
  <c r="UB113" i="4"/>
  <c r="UB130" i="4"/>
  <c r="UB170" i="4"/>
  <c r="UB143" i="4"/>
  <c r="UB42" i="4"/>
  <c r="UB161" i="4"/>
  <c r="UB98" i="4"/>
  <c r="UB20" i="4"/>
  <c r="UB103" i="4"/>
  <c r="UB8" i="4"/>
  <c r="UB99" i="4"/>
  <c r="UB149" i="4"/>
  <c r="UB33" i="4"/>
  <c r="UB114" i="4"/>
  <c r="UB125" i="4"/>
  <c r="UB120" i="4"/>
  <c r="UB145" i="4"/>
  <c r="UB111" i="4"/>
  <c r="UB176" i="4"/>
  <c r="UB182" i="4"/>
  <c r="UB89" i="4"/>
  <c r="UB22" i="4"/>
  <c r="UB157" i="4"/>
  <c r="UB160" i="4"/>
  <c r="UB154" i="4"/>
  <c r="UB58" i="4"/>
  <c r="UB34" i="4"/>
  <c r="UB44" i="4"/>
  <c r="UB118" i="4"/>
  <c r="UB63" i="4"/>
  <c r="UB16" i="4"/>
  <c r="UB32" i="4"/>
  <c r="UB87" i="4"/>
  <c r="UB14" i="4"/>
  <c r="UB110" i="4"/>
  <c r="UB88" i="4"/>
  <c r="UB24" i="4"/>
  <c r="UB139" i="4"/>
  <c r="UB90" i="4"/>
  <c r="UB192" i="4"/>
  <c r="UB91" i="4"/>
  <c r="UB21" i="4"/>
  <c r="UB82" i="4"/>
  <c r="UB104" i="4"/>
  <c r="UB162" i="4"/>
  <c r="UB6" i="4"/>
  <c r="UB126" i="4"/>
  <c r="UB68" i="4"/>
  <c r="UB156" i="4"/>
  <c r="UB187" i="4"/>
  <c r="UB144" i="4"/>
  <c r="UB45" i="4"/>
  <c r="UB52" i="4"/>
  <c r="UB193" i="4"/>
  <c r="UB197" i="4"/>
  <c r="UB127" i="4"/>
  <c r="UB51" i="4"/>
  <c r="UB181" i="4"/>
  <c r="UB117" i="4"/>
  <c r="UB173" i="4"/>
  <c r="UB31" i="4"/>
  <c r="UB151" i="4"/>
  <c r="UB19" i="4"/>
  <c r="UB84" i="4"/>
  <c r="UB148" i="4"/>
  <c r="UB17" i="4"/>
  <c r="UB190" i="4"/>
  <c r="UB183" i="4"/>
  <c r="UB95" i="4"/>
  <c r="UB76" i="4"/>
  <c r="UB134" i="4"/>
  <c r="UB142" i="4"/>
  <c r="UB150" i="4"/>
  <c r="UB60" i="4"/>
  <c r="UB29" i="4"/>
  <c r="UB10" i="4"/>
  <c r="UB178" i="4"/>
  <c r="UB48" i="4"/>
  <c r="TZ5" i="4"/>
  <c r="HH3" i="5"/>
  <c r="HI2" i="5"/>
  <c r="UD199" i="4" l="1"/>
  <c r="UD198" i="4"/>
  <c r="UD80" i="4"/>
  <c r="UD64" i="4"/>
  <c r="UD79" i="4"/>
  <c r="UD71" i="4"/>
  <c r="UD74" i="4"/>
  <c r="UD20" i="4"/>
  <c r="UD100" i="4"/>
  <c r="UD22" i="4"/>
  <c r="UD42" i="4"/>
  <c r="UD47" i="4"/>
  <c r="UD16" i="4"/>
  <c r="UD35" i="4"/>
  <c r="UD103" i="4"/>
  <c r="UD141" i="4"/>
  <c r="UD83" i="4"/>
  <c r="UD97" i="4"/>
  <c r="UD60" i="4"/>
  <c r="UD173" i="4"/>
  <c r="UD165" i="4"/>
  <c r="UD128" i="4"/>
  <c r="UD177" i="4"/>
  <c r="UD111" i="4"/>
  <c r="UD32" i="4"/>
  <c r="UD18" i="4"/>
  <c r="UD186" i="4"/>
  <c r="UD171" i="4"/>
  <c r="UD172" i="4"/>
  <c r="UD68" i="4"/>
  <c r="UD152" i="4"/>
  <c r="UD93" i="4"/>
  <c r="UD179" i="4"/>
  <c r="UD89" i="4"/>
  <c r="UD90" i="4"/>
  <c r="UD158" i="4"/>
  <c r="UD112" i="4"/>
  <c r="UD104" i="4"/>
  <c r="UD91" i="4"/>
  <c r="UD191" i="4"/>
  <c r="UD123" i="4"/>
  <c r="UD50" i="4"/>
  <c r="UD151" i="4"/>
  <c r="UD190" i="4"/>
  <c r="UD180" i="4"/>
  <c r="UD95" i="4"/>
  <c r="UD185" i="4"/>
  <c r="UD140" i="4"/>
  <c r="UD145" i="4"/>
  <c r="UD73" i="4"/>
  <c r="UD85" i="4"/>
  <c r="UD77" i="4"/>
  <c r="UD69" i="4"/>
  <c r="UD10" i="4"/>
  <c r="UD98" i="4"/>
  <c r="UD9" i="4"/>
  <c r="UD184" i="4"/>
  <c r="UD54" i="4"/>
  <c r="UD147" i="4"/>
  <c r="UD125" i="4"/>
  <c r="UD2" i="4"/>
  <c r="UD134" i="4"/>
  <c r="UD58" i="4"/>
  <c r="UD51" i="4"/>
  <c r="UD170" i="4"/>
  <c r="UD114" i="4"/>
  <c r="UD25" i="4"/>
  <c r="UD11" i="4"/>
  <c r="UD76" i="4"/>
  <c r="UD101" i="4"/>
  <c r="UD66" i="4"/>
  <c r="UD161" i="4"/>
  <c r="UD70" i="4"/>
  <c r="UD105" i="4"/>
  <c r="UD40" i="4"/>
  <c r="UD56" i="4"/>
  <c r="UD49" i="4"/>
  <c r="UF3" i="4"/>
  <c r="UD163" i="4"/>
  <c r="UD131" i="4"/>
  <c r="UD115" i="4"/>
  <c r="UD38" i="4"/>
  <c r="UD155" i="4"/>
  <c r="UD194" i="4"/>
  <c r="UD87" i="4"/>
  <c r="UD21" i="4"/>
  <c r="UD8" i="4"/>
  <c r="UD159" i="4"/>
  <c r="UD148" i="4"/>
  <c r="UD162" i="4"/>
  <c r="UD113" i="4"/>
  <c r="UD178" i="4"/>
  <c r="UD23" i="4"/>
  <c r="UD135" i="4"/>
  <c r="UD136" i="4"/>
  <c r="UD39" i="4"/>
  <c r="UD33" i="4"/>
  <c r="UD53" i="4"/>
  <c r="UD31" i="4"/>
  <c r="UD88" i="4"/>
  <c r="UD6" i="4"/>
  <c r="UD153" i="4"/>
  <c r="UD132" i="4"/>
  <c r="UD176" i="4"/>
  <c r="UD154" i="4"/>
  <c r="UD34" i="4"/>
  <c r="UD117" i="4"/>
  <c r="UD24" i="4"/>
  <c r="UD52" i="4"/>
  <c r="UD130" i="4"/>
  <c r="UD27" i="4"/>
  <c r="UD187" i="4"/>
  <c r="UD174" i="4"/>
  <c r="UD48" i="4"/>
  <c r="UD30" i="4"/>
  <c r="UD78" i="4"/>
  <c r="UD118" i="4"/>
  <c r="UD192" i="4"/>
  <c r="UD106" i="4"/>
  <c r="UD99" i="4"/>
  <c r="UD55" i="4"/>
  <c r="UD124" i="4"/>
  <c r="UD96" i="4"/>
  <c r="UD127" i="4"/>
  <c r="UD188" i="4"/>
  <c r="UD142" i="4"/>
  <c r="UD120" i="4"/>
  <c r="UD168" i="4"/>
  <c r="UD13" i="4"/>
  <c r="UD63" i="4"/>
  <c r="UD19" i="4"/>
  <c r="UD160" i="4"/>
  <c r="UD189" i="4"/>
  <c r="UD169" i="4"/>
  <c r="UD61" i="4"/>
  <c r="UD59" i="4"/>
  <c r="UD86" i="4"/>
  <c r="UD44" i="4"/>
  <c r="UD46" i="4"/>
  <c r="UD139" i="4"/>
  <c r="UD143" i="4"/>
  <c r="UD146" i="4"/>
  <c r="UD12" i="4"/>
  <c r="UD183" i="4"/>
  <c r="UD175" i="4"/>
  <c r="UD45" i="4"/>
  <c r="UD26" i="4"/>
  <c r="UD15" i="4"/>
  <c r="UD17" i="4"/>
  <c r="UD84" i="4"/>
  <c r="UD122" i="4"/>
  <c r="UD119" i="4"/>
  <c r="UD138" i="4"/>
  <c r="UD150" i="4"/>
  <c r="UD41" i="4"/>
  <c r="UD110" i="4"/>
  <c r="UD102" i="4"/>
  <c r="UD164" i="4"/>
  <c r="UD193" i="4"/>
  <c r="UD36" i="4"/>
  <c r="UD129" i="4"/>
  <c r="UD181" i="4"/>
  <c r="UD137" i="4"/>
  <c r="UD57" i="4"/>
  <c r="UD62" i="4"/>
  <c r="UD166" i="4"/>
  <c r="UD28" i="4"/>
  <c r="UD92" i="4"/>
  <c r="UD67" i="4"/>
  <c r="UD157" i="4"/>
  <c r="UD81" i="4"/>
  <c r="UD43" i="4"/>
  <c r="UD7" i="4"/>
  <c r="UD133" i="4"/>
  <c r="UD94" i="4"/>
  <c r="UD65" i="4"/>
  <c r="UD14" i="4"/>
  <c r="UD196" i="4"/>
  <c r="UD107" i="4"/>
  <c r="UD149" i="4"/>
  <c r="UD182" i="4"/>
  <c r="UD72" i="4"/>
  <c r="UD121" i="4"/>
  <c r="UD197" i="4"/>
  <c r="UD75" i="4"/>
  <c r="UD109" i="4"/>
  <c r="UD167" i="4"/>
  <c r="UD195" i="4"/>
  <c r="UD108" i="4"/>
  <c r="UD82" i="4"/>
  <c r="UD116" i="4"/>
  <c r="UD37" i="4"/>
  <c r="UD126" i="4"/>
  <c r="UD156" i="4"/>
  <c r="UD144" i="4"/>
  <c r="UD29" i="4"/>
  <c r="UB5" i="4"/>
  <c r="HI3" i="5"/>
  <c r="HJ2" i="5"/>
  <c r="UF199" i="4" l="1"/>
  <c r="UF198" i="4"/>
  <c r="UH3" i="4"/>
  <c r="UF74" i="4"/>
  <c r="UF79" i="4"/>
  <c r="UF80" i="4"/>
  <c r="UF64" i="4"/>
  <c r="UF71" i="4"/>
  <c r="UF42" i="4"/>
  <c r="UF134" i="4"/>
  <c r="UF24" i="4"/>
  <c r="UF43" i="4"/>
  <c r="UF88" i="4"/>
  <c r="UF161" i="4"/>
  <c r="UF103" i="4"/>
  <c r="UF187" i="4"/>
  <c r="UF58" i="4"/>
  <c r="UF89" i="4"/>
  <c r="UF85" i="4"/>
  <c r="UF34" i="4"/>
  <c r="UF78" i="4"/>
  <c r="UF76" i="4"/>
  <c r="UF114" i="4"/>
  <c r="UF138" i="4"/>
  <c r="UF40" i="4"/>
  <c r="UF182" i="4"/>
  <c r="UF142" i="4"/>
  <c r="UF135" i="4"/>
  <c r="UF95" i="4"/>
  <c r="UF168" i="4"/>
  <c r="UF170" i="4"/>
  <c r="UF14" i="4"/>
  <c r="UF57" i="4"/>
  <c r="UF10" i="4"/>
  <c r="UF195" i="4"/>
  <c r="UF21" i="4"/>
  <c r="UF107" i="4"/>
  <c r="UF181" i="4"/>
  <c r="UF55" i="4"/>
  <c r="UF36" i="4"/>
  <c r="UF125" i="4"/>
  <c r="UF113" i="4"/>
  <c r="UF47" i="4"/>
  <c r="UF84" i="4"/>
  <c r="UF116" i="4"/>
  <c r="UF105" i="4"/>
  <c r="UF7" i="4"/>
  <c r="UF35" i="4"/>
  <c r="UF186" i="4"/>
  <c r="UF52" i="4"/>
  <c r="UF183" i="4"/>
  <c r="UF87" i="4"/>
  <c r="UF184" i="4"/>
  <c r="UF121" i="4"/>
  <c r="UF13" i="4"/>
  <c r="UF26" i="4"/>
  <c r="UF156" i="4"/>
  <c r="UF178" i="4"/>
  <c r="UF110" i="4"/>
  <c r="UF139" i="4"/>
  <c r="UF30" i="4"/>
  <c r="UF23" i="4"/>
  <c r="UF108" i="4"/>
  <c r="UF126" i="4"/>
  <c r="UF32" i="4"/>
  <c r="UF147" i="4"/>
  <c r="UF86" i="4"/>
  <c r="UF106" i="4"/>
  <c r="UF193" i="4"/>
  <c r="UF197" i="4"/>
  <c r="UF68" i="4"/>
  <c r="UF96" i="4"/>
  <c r="UF165" i="4"/>
  <c r="UF67" i="4"/>
  <c r="UF192" i="4"/>
  <c r="UF150" i="4"/>
  <c r="UF11" i="4"/>
  <c r="UF160" i="4"/>
  <c r="UF104" i="4"/>
  <c r="UF148" i="4"/>
  <c r="UF48" i="4"/>
  <c r="UF155" i="4"/>
  <c r="UF97" i="4"/>
  <c r="UF41" i="4"/>
  <c r="UF91" i="4"/>
  <c r="UF49" i="4"/>
  <c r="UF194" i="4"/>
  <c r="UF98" i="4"/>
  <c r="UF130" i="4"/>
  <c r="UF145" i="4"/>
  <c r="UF12" i="4"/>
  <c r="UF175" i="4"/>
  <c r="UF45" i="4"/>
  <c r="UF141" i="4"/>
  <c r="UF166" i="4"/>
  <c r="UF17" i="4"/>
  <c r="UF162" i="4"/>
  <c r="UF133" i="4"/>
  <c r="UF119" i="4"/>
  <c r="UF38" i="4"/>
  <c r="UF189" i="4"/>
  <c r="UF152" i="4"/>
  <c r="UF129" i="4"/>
  <c r="UF46" i="4"/>
  <c r="UF50" i="4"/>
  <c r="UF92" i="4"/>
  <c r="UF54" i="4"/>
  <c r="UF172" i="4"/>
  <c r="UF60" i="4"/>
  <c r="UF191" i="4"/>
  <c r="UF66" i="4"/>
  <c r="UF8" i="4"/>
  <c r="UF143" i="4"/>
  <c r="UF73" i="4"/>
  <c r="UF39" i="4"/>
  <c r="UF99" i="4"/>
  <c r="UF6" i="4"/>
  <c r="UF196" i="4"/>
  <c r="UF154" i="4"/>
  <c r="UF62" i="4"/>
  <c r="UF20" i="4"/>
  <c r="UF65" i="4"/>
  <c r="UF53" i="4"/>
  <c r="UF132" i="4"/>
  <c r="UF63" i="4"/>
  <c r="UF153" i="4"/>
  <c r="UF169" i="4"/>
  <c r="UF117" i="4"/>
  <c r="UF9" i="4"/>
  <c r="UF19" i="4"/>
  <c r="UF2" i="4"/>
  <c r="UF90" i="4"/>
  <c r="UF120" i="4"/>
  <c r="UF29" i="4"/>
  <c r="UF25" i="4"/>
  <c r="UF94" i="4"/>
  <c r="UF174" i="4"/>
  <c r="UF146" i="4"/>
  <c r="UF173" i="4"/>
  <c r="UF185" i="4"/>
  <c r="UF93" i="4"/>
  <c r="UF83" i="4"/>
  <c r="UF149" i="4"/>
  <c r="UF16" i="4"/>
  <c r="UF115" i="4"/>
  <c r="UF140" i="4"/>
  <c r="UF112" i="4"/>
  <c r="UF171" i="4"/>
  <c r="UF102" i="4"/>
  <c r="UF163" i="4"/>
  <c r="UF31" i="4"/>
  <c r="UF167" i="4"/>
  <c r="UF128" i="4"/>
  <c r="UF180" i="4"/>
  <c r="UF164" i="4"/>
  <c r="UF122" i="4"/>
  <c r="UF100" i="4"/>
  <c r="UF118" i="4"/>
  <c r="UF137" i="4"/>
  <c r="UF158" i="4"/>
  <c r="UF28" i="4"/>
  <c r="UF33" i="4"/>
  <c r="UF27" i="4"/>
  <c r="UF69" i="4"/>
  <c r="UF157" i="4"/>
  <c r="UF15" i="4"/>
  <c r="UF18" i="4"/>
  <c r="UF61" i="4"/>
  <c r="UF51" i="4"/>
  <c r="UF188" i="4"/>
  <c r="UF177" i="4"/>
  <c r="UF22" i="4"/>
  <c r="UF82" i="4"/>
  <c r="UF75" i="4"/>
  <c r="UF72" i="4"/>
  <c r="UF124" i="4"/>
  <c r="UF151" i="4"/>
  <c r="UF190" i="4"/>
  <c r="UF176" i="4"/>
  <c r="UF123" i="4"/>
  <c r="UF179" i="4"/>
  <c r="UF111" i="4"/>
  <c r="UF56" i="4"/>
  <c r="UF101" i="4"/>
  <c r="UF59" i="4"/>
  <c r="UF109" i="4"/>
  <c r="UF77" i="4"/>
  <c r="UF131" i="4"/>
  <c r="UF81" i="4"/>
  <c r="UF70" i="4"/>
  <c r="UF136" i="4"/>
  <c r="UF144" i="4"/>
  <c r="UF127" i="4"/>
  <c r="UF37" i="4"/>
  <c r="UF159" i="4"/>
  <c r="UF44" i="4"/>
  <c r="UD5" i="4"/>
  <c r="HJ3" i="5"/>
  <c r="HK2" i="5"/>
  <c r="UH199" i="4" l="1"/>
  <c r="UH198" i="4"/>
  <c r="UF5" i="4"/>
  <c r="UJ3" i="4"/>
  <c r="UH64" i="4"/>
  <c r="UH71" i="4"/>
  <c r="UH80" i="4"/>
  <c r="UH79" i="4"/>
  <c r="UH74" i="4"/>
  <c r="UH155" i="4"/>
  <c r="UH107" i="4"/>
  <c r="UH52" i="4"/>
  <c r="UH188" i="4"/>
  <c r="UH116" i="4"/>
  <c r="UH32" i="4"/>
  <c r="UH86" i="4"/>
  <c r="UH145" i="4"/>
  <c r="UH67" i="4"/>
  <c r="UH144" i="4"/>
  <c r="UH93" i="4"/>
  <c r="UH14" i="4"/>
  <c r="UH94" i="4"/>
  <c r="UH82" i="4"/>
  <c r="UH96" i="4"/>
  <c r="UH185" i="4"/>
  <c r="UH138" i="4"/>
  <c r="UH6" i="4"/>
  <c r="UH192" i="4"/>
  <c r="UH61" i="4"/>
  <c r="UH78" i="4"/>
  <c r="UH28" i="4"/>
  <c r="UH186" i="4"/>
  <c r="UH42" i="4"/>
  <c r="UH151" i="4"/>
  <c r="UH103" i="4"/>
  <c r="UH48" i="4"/>
  <c r="UH113" i="4"/>
  <c r="UH170" i="4"/>
  <c r="UH20" i="4"/>
  <c r="UH136" i="4"/>
  <c r="UH33" i="4"/>
  <c r="UH36" i="4"/>
  <c r="UH59" i="4"/>
  <c r="UH108" i="4"/>
  <c r="UH153" i="4"/>
  <c r="UH147" i="4"/>
  <c r="UH99" i="4"/>
  <c r="UH44" i="4"/>
  <c r="UH176" i="4"/>
  <c r="UH104" i="4"/>
  <c r="UH146" i="4"/>
  <c r="UH133" i="4"/>
  <c r="UH30" i="4"/>
  <c r="UH18" i="4"/>
  <c r="UH162" i="4"/>
  <c r="UH49" i="4"/>
  <c r="UH177" i="4"/>
  <c r="UH100" i="4"/>
  <c r="UH191" i="4"/>
  <c r="UH143" i="4"/>
  <c r="UH95" i="4"/>
  <c r="UH40" i="4"/>
  <c r="UH173" i="4"/>
  <c r="UH101" i="4"/>
  <c r="UH65" i="4"/>
  <c r="UH69" i="4"/>
  <c r="UH124" i="4"/>
  <c r="UH17" i="4"/>
  <c r="UH102" i="4"/>
  <c r="UH10" i="4"/>
  <c r="UH90" i="4"/>
  <c r="UH75" i="4"/>
  <c r="UH141" i="4"/>
  <c r="UH51" i="4"/>
  <c r="UH21" i="4"/>
  <c r="UH187" i="4"/>
  <c r="UH139" i="4"/>
  <c r="UH91" i="4"/>
  <c r="UH19" i="4"/>
  <c r="UH164" i="4"/>
  <c r="UH92" i="4"/>
  <c r="UH73" i="4"/>
  <c r="UH196" i="4"/>
  <c r="UH121" i="4"/>
  <c r="UH13" i="4"/>
  <c r="UH55" i="4"/>
  <c r="UH178" i="4"/>
  <c r="UH47" i="4"/>
  <c r="UH156" i="4"/>
  <c r="UH105" i="4"/>
  <c r="UH22" i="4"/>
  <c r="UH27" i="4"/>
  <c r="UH183" i="4"/>
  <c r="UH135" i="4"/>
  <c r="UH87" i="4"/>
  <c r="UH194" i="4"/>
  <c r="UH161" i="4"/>
  <c r="UH89" i="4"/>
  <c r="UH16" i="4"/>
  <c r="UH193" i="4"/>
  <c r="UH112" i="4"/>
  <c r="UH9" i="4"/>
  <c r="UH45" i="4"/>
  <c r="UH142" i="4"/>
  <c r="UH31" i="4"/>
  <c r="UH120" i="4"/>
  <c r="UH39" i="4"/>
  <c r="UH11" i="4"/>
  <c r="UH8" i="4"/>
  <c r="UH179" i="4"/>
  <c r="UH131" i="4"/>
  <c r="UH84" i="4"/>
  <c r="UH182" i="4"/>
  <c r="UH152" i="4"/>
  <c r="UH62" i="4"/>
  <c r="UH12" i="4"/>
  <c r="UH184" i="4"/>
  <c r="UH109" i="4"/>
  <c r="UH83" i="4"/>
  <c r="UH37" i="4"/>
  <c r="UH106" i="4"/>
  <c r="UH189" i="4"/>
  <c r="UH63" i="4"/>
  <c r="UH2" i="4"/>
  <c r="UH26" i="4"/>
  <c r="UH70" i="4"/>
  <c r="UH175" i="4"/>
  <c r="UH127" i="4"/>
  <c r="UH76" i="4"/>
  <c r="UH110" i="4"/>
  <c r="UH149" i="4"/>
  <c r="UH58" i="4"/>
  <c r="UH181" i="4"/>
  <c r="UH53" i="4"/>
  <c r="UH195" i="4"/>
  <c r="UH171" i="4"/>
  <c r="UH123" i="4"/>
  <c r="UH72" i="4"/>
  <c r="UH35" i="4"/>
  <c r="UH140" i="4"/>
  <c r="UH54" i="4"/>
  <c r="UH158" i="4"/>
  <c r="UH172" i="4"/>
  <c r="UH97" i="4"/>
  <c r="UH24" i="4"/>
  <c r="UH154" i="4"/>
  <c r="UH150" i="4"/>
  <c r="UH34" i="4"/>
  <c r="UH15" i="4"/>
  <c r="UH57" i="4"/>
  <c r="UH165" i="4"/>
  <c r="UH159" i="4"/>
  <c r="UH56" i="4"/>
  <c r="UH197" i="4"/>
  <c r="UH98" i="4"/>
  <c r="UH174" i="4"/>
  <c r="UH118" i="4"/>
  <c r="UH132" i="4"/>
  <c r="UH167" i="4"/>
  <c r="UH119" i="4"/>
  <c r="UH68" i="4"/>
  <c r="UH23" i="4"/>
  <c r="UH137" i="4"/>
  <c r="UH50" i="4"/>
  <c r="UH134" i="4"/>
  <c r="UH169" i="4"/>
  <c r="UH88" i="4"/>
  <c r="UH190" i="4"/>
  <c r="UH126" i="4"/>
  <c r="UH114" i="4"/>
  <c r="UH25" i="4"/>
  <c r="UH7" i="4"/>
  <c r="UH43" i="4"/>
  <c r="UH148" i="4"/>
  <c r="UH81" i="4"/>
  <c r="UH77" i="4"/>
  <c r="UH163" i="4"/>
  <c r="UH115" i="4"/>
  <c r="UH60" i="4"/>
  <c r="UH38" i="4"/>
  <c r="UH128" i="4"/>
  <c r="UH46" i="4"/>
  <c r="UH122" i="4"/>
  <c r="UH160" i="4"/>
  <c r="UH85" i="4"/>
  <c r="UH180" i="4"/>
  <c r="UH166" i="4"/>
  <c r="UH66" i="4"/>
  <c r="UH41" i="4"/>
  <c r="UH117" i="4"/>
  <c r="UH168" i="4"/>
  <c r="UH29" i="4"/>
  <c r="UH111" i="4"/>
  <c r="UH125" i="4"/>
  <c r="UH157" i="4"/>
  <c r="UH129" i="4"/>
  <c r="UH130" i="4"/>
  <c r="HK3" i="5"/>
  <c r="HL2" i="5"/>
  <c r="UJ199" i="4" l="1"/>
  <c r="UJ198" i="4"/>
  <c r="UL3" i="4"/>
  <c r="UJ80" i="4"/>
  <c r="UJ79" i="4"/>
  <c r="UJ71" i="4"/>
  <c r="UJ74" i="4"/>
  <c r="UJ64" i="4"/>
  <c r="UJ159" i="4"/>
  <c r="UJ111" i="4"/>
  <c r="UJ56" i="4"/>
  <c r="UJ185" i="4"/>
  <c r="UJ113" i="4"/>
  <c r="UJ193" i="4"/>
  <c r="UJ12" i="4"/>
  <c r="UJ122" i="4"/>
  <c r="UJ109" i="4"/>
  <c r="UJ118" i="4"/>
  <c r="UJ18" i="4"/>
  <c r="UJ15" i="4"/>
  <c r="UJ150" i="4"/>
  <c r="UJ22" i="4"/>
  <c r="UJ31" i="4"/>
  <c r="UJ148" i="4"/>
  <c r="UJ155" i="4"/>
  <c r="UJ107" i="4"/>
  <c r="UJ52" i="4"/>
  <c r="UJ176" i="4"/>
  <c r="UJ104" i="4"/>
  <c r="UJ184" i="4"/>
  <c r="UJ8" i="4"/>
  <c r="UJ110" i="4"/>
  <c r="UJ100" i="4"/>
  <c r="UJ106" i="4"/>
  <c r="UJ10" i="4"/>
  <c r="UJ177" i="4"/>
  <c r="UJ114" i="4"/>
  <c r="UJ19" i="4"/>
  <c r="UJ117" i="4"/>
  <c r="UJ167" i="4"/>
  <c r="UJ146" i="4"/>
  <c r="UJ75" i="4"/>
  <c r="UJ151" i="4"/>
  <c r="UJ103" i="4"/>
  <c r="UJ48" i="4"/>
  <c r="UJ173" i="4"/>
  <c r="UJ101" i="4"/>
  <c r="UJ169" i="4"/>
  <c r="UJ69" i="4"/>
  <c r="UJ98" i="4"/>
  <c r="UJ88" i="4"/>
  <c r="UJ94" i="4"/>
  <c r="UJ162" i="4"/>
  <c r="UJ39" i="4"/>
  <c r="UJ63" i="4"/>
  <c r="UJ180" i="4"/>
  <c r="UJ34" i="4"/>
  <c r="UJ147" i="4"/>
  <c r="UJ99" i="4"/>
  <c r="UJ44" i="4"/>
  <c r="UJ164" i="4"/>
  <c r="UJ92" i="4"/>
  <c r="UJ160" i="4"/>
  <c r="UJ196" i="4"/>
  <c r="UJ86" i="4"/>
  <c r="UJ81" i="4"/>
  <c r="UJ61" i="4"/>
  <c r="UJ132" i="4"/>
  <c r="UJ90" i="4"/>
  <c r="UJ7" i="4"/>
  <c r="UJ144" i="4"/>
  <c r="UJ174" i="4"/>
  <c r="UJ119" i="4"/>
  <c r="UJ73" i="4"/>
  <c r="UJ129" i="4"/>
  <c r="UJ191" i="4"/>
  <c r="UJ143" i="4"/>
  <c r="UJ95" i="4"/>
  <c r="UJ40" i="4"/>
  <c r="UJ161" i="4"/>
  <c r="UJ89" i="4"/>
  <c r="UJ145" i="4"/>
  <c r="UJ172" i="4"/>
  <c r="UJ35" i="4"/>
  <c r="UJ83" i="4"/>
  <c r="UJ57" i="4"/>
  <c r="UJ96" i="4"/>
  <c r="UJ189" i="4"/>
  <c r="UJ192" i="4"/>
  <c r="UJ102" i="4"/>
  <c r="UJ138" i="4"/>
  <c r="UJ187" i="4"/>
  <c r="UJ139" i="4"/>
  <c r="UJ91" i="4"/>
  <c r="UJ36" i="4"/>
  <c r="UJ152" i="4"/>
  <c r="UJ62" i="4"/>
  <c r="UJ133" i="4"/>
  <c r="UJ124" i="4"/>
  <c r="UJ23" i="4"/>
  <c r="UJ27" i="4"/>
  <c r="UJ53" i="4"/>
  <c r="UJ153" i="4"/>
  <c r="UJ77" i="4"/>
  <c r="UJ141" i="4"/>
  <c r="UJ33" i="4"/>
  <c r="UJ55" i="4"/>
  <c r="UJ120" i="4"/>
  <c r="UJ183" i="4"/>
  <c r="UJ135" i="4"/>
  <c r="UJ87" i="4"/>
  <c r="UJ32" i="4"/>
  <c r="UJ149" i="4"/>
  <c r="UJ58" i="4"/>
  <c r="UJ112" i="4"/>
  <c r="UJ194" i="4"/>
  <c r="UJ78" i="4"/>
  <c r="UJ190" i="4"/>
  <c r="UJ49" i="4"/>
  <c r="UJ51" i="4"/>
  <c r="UJ11" i="4"/>
  <c r="UJ105" i="4"/>
  <c r="UJ70" i="4"/>
  <c r="UJ37" i="4"/>
  <c r="UJ125" i="4"/>
  <c r="UJ179" i="4"/>
  <c r="UJ131" i="4"/>
  <c r="UJ84" i="4"/>
  <c r="UJ28" i="4"/>
  <c r="UJ140" i="4"/>
  <c r="UJ54" i="4"/>
  <c r="UJ97" i="4"/>
  <c r="UJ182" i="4"/>
  <c r="UJ38" i="4"/>
  <c r="UJ178" i="4"/>
  <c r="UJ45" i="4"/>
  <c r="UJ82" i="4"/>
  <c r="UJ108" i="4"/>
  <c r="UJ2" i="4"/>
  <c r="UJ43" i="4"/>
  <c r="UJ26" i="4"/>
  <c r="UJ197" i="4"/>
  <c r="UJ136" i="4"/>
  <c r="UJ47" i="4"/>
  <c r="UJ175" i="4"/>
  <c r="UJ127" i="4"/>
  <c r="UJ76" i="4"/>
  <c r="UJ24" i="4"/>
  <c r="UJ137" i="4"/>
  <c r="UJ50" i="4"/>
  <c r="UJ85" i="4"/>
  <c r="UJ170" i="4"/>
  <c r="UJ181" i="4"/>
  <c r="UJ166" i="4"/>
  <c r="UJ41" i="4"/>
  <c r="UJ59" i="4"/>
  <c r="UJ30" i="4"/>
  <c r="UJ168" i="4"/>
  <c r="UJ17" i="4"/>
  <c r="UJ195" i="4"/>
  <c r="UJ171" i="4"/>
  <c r="UJ123" i="4"/>
  <c r="UJ72" i="4"/>
  <c r="UJ20" i="4"/>
  <c r="UJ128" i="4"/>
  <c r="UJ46" i="4"/>
  <c r="UJ67" i="4"/>
  <c r="UJ158" i="4"/>
  <c r="UJ157" i="4"/>
  <c r="UJ154" i="4"/>
  <c r="UJ21" i="4"/>
  <c r="UJ156" i="4"/>
  <c r="UJ13" i="4"/>
  <c r="UJ126" i="4"/>
  <c r="UJ9" i="4"/>
  <c r="UJ165" i="4"/>
  <c r="UJ42" i="4"/>
  <c r="UJ163" i="4"/>
  <c r="UJ115" i="4"/>
  <c r="UJ60" i="4"/>
  <c r="UJ188" i="4"/>
  <c r="UJ116" i="4"/>
  <c r="UJ65" i="4"/>
  <c r="UJ16" i="4"/>
  <c r="UJ134" i="4"/>
  <c r="UJ121" i="4"/>
  <c r="UJ130" i="4"/>
  <c r="UJ93" i="4"/>
  <c r="UJ66" i="4"/>
  <c r="UJ186" i="4"/>
  <c r="UJ25" i="4"/>
  <c r="UJ6" i="4"/>
  <c r="UJ29" i="4"/>
  <c r="UJ68" i="4"/>
  <c r="UJ142" i="4"/>
  <c r="UJ14" i="4"/>
  <c r="UH5" i="4"/>
  <c r="HM2" i="5"/>
  <c r="HL3" i="5"/>
  <c r="UL199" i="4" l="1"/>
  <c r="UL198" i="4"/>
  <c r="UJ5" i="4"/>
  <c r="UN3" i="4"/>
  <c r="UL79" i="4"/>
  <c r="UL64" i="4"/>
  <c r="UL80" i="4"/>
  <c r="UL74" i="4"/>
  <c r="UL71" i="4"/>
  <c r="UL155" i="4"/>
  <c r="UL107" i="4"/>
  <c r="UL172" i="4"/>
  <c r="UL120" i="4"/>
  <c r="UL185" i="4"/>
  <c r="UL133" i="4"/>
  <c r="UL85" i="4"/>
  <c r="UL37" i="4"/>
  <c r="UL32" i="4"/>
  <c r="UL122" i="4"/>
  <c r="UL30" i="4"/>
  <c r="UL130" i="4"/>
  <c r="UL36" i="4"/>
  <c r="UL39" i="4"/>
  <c r="UL126" i="4"/>
  <c r="UL151" i="4"/>
  <c r="UL103" i="4"/>
  <c r="UL168" i="4"/>
  <c r="UL116" i="4"/>
  <c r="UL181" i="4"/>
  <c r="UL129" i="4"/>
  <c r="UL81" i="4"/>
  <c r="UL33" i="4"/>
  <c r="UL16" i="4"/>
  <c r="UL110" i="4"/>
  <c r="UL17" i="4"/>
  <c r="UL118" i="4"/>
  <c r="UL18" i="4"/>
  <c r="UL186" i="4"/>
  <c r="UL90" i="4"/>
  <c r="UL147" i="4"/>
  <c r="UL99" i="4"/>
  <c r="UL164" i="4"/>
  <c r="UL112" i="4"/>
  <c r="UL177" i="4"/>
  <c r="UL125" i="4"/>
  <c r="UL77" i="4"/>
  <c r="UL82" i="4"/>
  <c r="UL12" i="4"/>
  <c r="UL98" i="4"/>
  <c r="UL13" i="4"/>
  <c r="UL106" i="4"/>
  <c r="UL14" i="4"/>
  <c r="UL150" i="4"/>
  <c r="UL84" i="4"/>
  <c r="UL178" i="4"/>
  <c r="UL191" i="4"/>
  <c r="UL143" i="4"/>
  <c r="UL95" i="4"/>
  <c r="UL160" i="4"/>
  <c r="UL108" i="4"/>
  <c r="UL173" i="4"/>
  <c r="UL121" i="4"/>
  <c r="UL73" i="4"/>
  <c r="UL78" i="4"/>
  <c r="UL8" i="4"/>
  <c r="UL86" i="4"/>
  <c r="UL83" i="4"/>
  <c r="UL94" i="4"/>
  <c r="UL10" i="4"/>
  <c r="UL114" i="4"/>
  <c r="UL31" i="4"/>
  <c r="UL55" i="4"/>
  <c r="UL187" i="4"/>
  <c r="UL139" i="4"/>
  <c r="UL91" i="4"/>
  <c r="UL156" i="4"/>
  <c r="UL104" i="4"/>
  <c r="UL169" i="4"/>
  <c r="UL117" i="4"/>
  <c r="UL69" i="4"/>
  <c r="UL70" i="4"/>
  <c r="UL9" i="4"/>
  <c r="UL60" i="4"/>
  <c r="UL38" i="4"/>
  <c r="UL24" i="4"/>
  <c r="UL6" i="4"/>
  <c r="UL15" i="4"/>
  <c r="UL11" i="4"/>
  <c r="UL68" i="4"/>
  <c r="UL183" i="4"/>
  <c r="UL135" i="4"/>
  <c r="UL87" i="4"/>
  <c r="UL152" i="4"/>
  <c r="UL100" i="4"/>
  <c r="UL161" i="4"/>
  <c r="UL113" i="4"/>
  <c r="UL65" i="4"/>
  <c r="UL66" i="4"/>
  <c r="UL76" i="4"/>
  <c r="UL56" i="4"/>
  <c r="UL20" i="4"/>
  <c r="UL21" i="4"/>
  <c r="UL2" i="4"/>
  <c r="UL34" i="4"/>
  <c r="UL138" i="4"/>
  <c r="UL165" i="4"/>
  <c r="UL179" i="4"/>
  <c r="UL131" i="4"/>
  <c r="UL196" i="4"/>
  <c r="UL144" i="4"/>
  <c r="UL96" i="4"/>
  <c r="UL157" i="4"/>
  <c r="UL109" i="4"/>
  <c r="UL61" i="4"/>
  <c r="UL62" i="4"/>
  <c r="UL194" i="4"/>
  <c r="UL52" i="4"/>
  <c r="UL67" i="4"/>
  <c r="UL63" i="4"/>
  <c r="UL28" i="4"/>
  <c r="UL25" i="4"/>
  <c r="UL26" i="4"/>
  <c r="UL19" i="4"/>
  <c r="UL175" i="4"/>
  <c r="UL127" i="4"/>
  <c r="UL192" i="4"/>
  <c r="UL140" i="4"/>
  <c r="UL92" i="4"/>
  <c r="UL153" i="4"/>
  <c r="UL105" i="4"/>
  <c r="UL57" i="4"/>
  <c r="UL58" i="4"/>
  <c r="UL182" i="4"/>
  <c r="UL48" i="4"/>
  <c r="UL190" i="4"/>
  <c r="UL59" i="4"/>
  <c r="UL22" i="4"/>
  <c r="UL102" i="4"/>
  <c r="UL195" i="4"/>
  <c r="UL171" i="4"/>
  <c r="UL123" i="4"/>
  <c r="UL188" i="4"/>
  <c r="UL136" i="4"/>
  <c r="UL88" i="4"/>
  <c r="UL149" i="4"/>
  <c r="UL101" i="4"/>
  <c r="UL53" i="4"/>
  <c r="UL54" i="4"/>
  <c r="UL170" i="4"/>
  <c r="UL44" i="4"/>
  <c r="UL167" i="4"/>
  <c r="UL119" i="4"/>
  <c r="UL184" i="4"/>
  <c r="UL132" i="4"/>
  <c r="UL197" i="4"/>
  <c r="UL145" i="4"/>
  <c r="UL97" i="4"/>
  <c r="UL49" i="4"/>
  <c r="UL50" i="4"/>
  <c r="UL158" i="4"/>
  <c r="UL40" i="4"/>
  <c r="UL166" i="4"/>
  <c r="UL51" i="4"/>
  <c r="UL174" i="4"/>
  <c r="UL27" i="4"/>
  <c r="UL29" i="4"/>
  <c r="UL163" i="4"/>
  <c r="UL115" i="4"/>
  <c r="UL180" i="4"/>
  <c r="UL128" i="4"/>
  <c r="UL193" i="4"/>
  <c r="UL141" i="4"/>
  <c r="UL93" i="4"/>
  <c r="UL45" i="4"/>
  <c r="UL46" i="4"/>
  <c r="UL146" i="4"/>
  <c r="UL35" i="4"/>
  <c r="UL154" i="4"/>
  <c r="UL47" i="4"/>
  <c r="UL75" i="4"/>
  <c r="UL72" i="4"/>
  <c r="UL148" i="4"/>
  <c r="UL159" i="4"/>
  <c r="UL111" i="4"/>
  <c r="UL176" i="4"/>
  <c r="UL124" i="4"/>
  <c r="UL189" i="4"/>
  <c r="UL137" i="4"/>
  <c r="UL89" i="4"/>
  <c r="UL41" i="4"/>
  <c r="UL42" i="4"/>
  <c r="UL134" i="4"/>
  <c r="UL23" i="4"/>
  <c r="UL142" i="4"/>
  <c r="UL43" i="4"/>
  <c r="UL7" i="4"/>
  <c r="UL162" i="4"/>
  <c r="HM3" i="5"/>
  <c r="HN2" i="5"/>
  <c r="UN199" i="4" l="1"/>
  <c r="UN198" i="4"/>
  <c r="UL5" i="4"/>
  <c r="UP3" i="4"/>
  <c r="UN64" i="4"/>
  <c r="UN79" i="4"/>
  <c r="UN80" i="4"/>
  <c r="UN74" i="4"/>
  <c r="UN71" i="4"/>
  <c r="UN160" i="4"/>
  <c r="UN108" i="4"/>
  <c r="UN173" i="4"/>
  <c r="UN121" i="4"/>
  <c r="UN73" i="4"/>
  <c r="UN179" i="4"/>
  <c r="UN107" i="4"/>
  <c r="UN76" i="4"/>
  <c r="UN83" i="4"/>
  <c r="UN163" i="4"/>
  <c r="UN36" i="4"/>
  <c r="UN186" i="4"/>
  <c r="UN82" i="4"/>
  <c r="UN72" i="4"/>
  <c r="UN28" i="4"/>
  <c r="UN98" i="4"/>
  <c r="UN25" i="4"/>
  <c r="UN156" i="4"/>
  <c r="UN104" i="4"/>
  <c r="UN169" i="4"/>
  <c r="UN117" i="4"/>
  <c r="UN69" i="4"/>
  <c r="UN170" i="4"/>
  <c r="UN27" i="4"/>
  <c r="UN103" i="4"/>
  <c r="UN151" i="4"/>
  <c r="UN18" i="4"/>
  <c r="UN150" i="4"/>
  <c r="UN42" i="4"/>
  <c r="UN102" i="4"/>
  <c r="UN152" i="4"/>
  <c r="UN100" i="4"/>
  <c r="UN161" i="4"/>
  <c r="UN113" i="4"/>
  <c r="UN65" i="4"/>
  <c r="UN167" i="4"/>
  <c r="UN95" i="4"/>
  <c r="UN187" i="4"/>
  <c r="UN78" i="4"/>
  <c r="UN142" i="4"/>
  <c r="UN14" i="4"/>
  <c r="UN114" i="4"/>
  <c r="UN123" i="4"/>
  <c r="UN159" i="4"/>
  <c r="UN19" i="4"/>
  <c r="UN196" i="4"/>
  <c r="UN144" i="4"/>
  <c r="UN96" i="4"/>
  <c r="UN157" i="4"/>
  <c r="UN109" i="4"/>
  <c r="UN61" i="4"/>
  <c r="UN158" i="4"/>
  <c r="UN86" i="4"/>
  <c r="UN178" i="4"/>
  <c r="UN67" i="4"/>
  <c r="UN130" i="4"/>
  <c r="UN10" i="4"/>
  <c r="UN50" i="4"/>
  <c r="UN16" i="4"/>
  <c r="UN162" i="4"/>
  <c r="UN87" i="4"/>
  <c r="UN192" i="4"/>
  <c r="UN140" i="4"/>
  <c r="UN92" i="4"/>
  <c r="UN153" i="4"/>
  <c r="UN105" i="4"/>
  <c r="UN57" i="4"/>
  <c r="UN155" i="4"/>
  <c r="UN60" i="4"/>
  <c r="UN154" i="4"/>
  <c r="UN30" i="4"/>
  <c r="UN115" i="4"/>
  <c r="UN6" i="4"/>
  <c r="UN15" i="4"/>
  <c r="UN8" i="4"/>
  <c r="UN126" i="4"/>
  <c r="UN68" i="4"/>
  <c r="UN188" i="4"/>
  <c r="UN136" i="4"/>
  <c r="UN88" i="4"/>
  <c r="UN149" i="4"/>
  <c r="UN101" i="4"/>
  <c r="UN53" i="4"/>
  <c r="UN146" i="4"/>
  <c r="UN56" i="4"/>
  <c r="UN139" i="4"/>
  <c r="UN17" i="4"/>
  <c r="UN94" i="4"/>
  <c r="UN2" i="4"/>
  <c r="UN7" i="4"/>
  <c r="UN46" i="4"/>
  <c r="UN90" i="4"/>
  <c r="UN21" i="4"/>
  <c r="UN184" i="4"/>
  <c r="UN132" i="4"/>
  <c r="UN197" i="4"/>
  <c r="UN145" i="4"/>
  <c r="UN97" i="4"/>
  <c r="UN49" i="4"/>
  <c r="UN143" i="4"/>
  <c r="UN52" i="4"/>
  <c r="UN127" i="4"/>
  <c r="UN13" i="4"/>
  <c r="UN63" i="4"/>
  <c r="UN39" i="4"/>
  <c r="UN70" i="4"/>
  <c r="UN24" i="4"/>
  <c r="UN84" i="4"/>
  <c r="UN26" i="4"/>
  <c r="UN180" i="4"/>
  <c r="UN128" i="4"/>
  <c r="UN193" i="4"/>
  <c r="UN141" i="4"/>
  <c r="UN93" i="4"/>
  <c r="UN45" i="4"/>
  <c r="UN134" i="4"/>
  <c r="UN48" i="4"/>
  <c r="UN118" i="4"/>
  <c r="UN9" i="4"/>
  <c r="UN59" i="4"/>
  <c r="UN31" i="4"/>
  <c r="UN32" i="4"/>
  <c r="UN171" i="4"/>
  <c r="UN58" i="4"/>
  <c r="UN165" i="4"/>
  <c r="UN176" i="4"/>
  <c r="UN124" i="4"/>
  <c r="UN189" i="4"/>
  <c r="UN137" i="4"/>
  <c r="UN89" i="4"/>
  <c r="UN41" i="4"/>
  <c r="UN131" i="4"/>
  <c r="UN44" i="4"/>
  <c r="UN106" i="4"/>
  <c r="UN33" i="4"/>
  <c r="UN55" i="4"/>
  <c r="UN75" i="4"/>
  <c r="UN12" i="4"/>
  <c r="UN135" i="4"/>
  <c r="UN183" i="4"/>
  <c r="UN195" i="4"/>
  <c r="UN172" i="4"/>
  <c r="UN120" i="4"/>
  <c r="UN185" i="4"/>
  <c r="UN133" i="4"/>
  <c r="UN85" i="4"/>
  <c r="UN194" i="4"/>
  <c r="UN122" i="4"/>
  <c r="UN40" i="4"/>
  <c r="UN91" i="4"/>
  <c r="UN190" i="4"/>
  <c r="UN51" i="4"/>
  <c r="UN11" i="4"/>
  <c r="UN62" i="4"/>
  <c r="UN99" i="4"/>
  <c r="UN147" i="4"/>
  <c r="UN148" i="4"/>
  <c r="UN168" i="4"/>
  <c r="UN116" i="4"/>
  <c r="UN181" i="4"/>
  <c r="UN129" i="4"/>
  <c r="UN81" i="4"/>
  <c r="UN191" i="4"/>
  <c r="UN119" i="4"/>
  <c r="UN35" i="4"/>
  <c r="UN38" i="4"/>
  <c r="UN175" i="4"/>
  <c r="UN47" i="4"/>
  <c r="UN174" i="4"/>
  <c r="UN22" i="4"/>
  <c r="UN66" i="4"/>
  <c r="UN111" i="4"/>
  <c r="UN29" i="4"/>
  <c r="UN164" i="4"/>
  <c r="UN112" i="4"/>
  <c r="UN177" i="4"/>
  <c r="UN125" i="4"/>
  <c r="UN77" i="4"/>
  <c r="UN182" i="4"/>
  <c r="UN110" i="4"/>
  <c r="UN23" i="4"/>
  <c r="UN20" i="4"/>
  <c r="UN166" i="4"/>
  <c r="UN43" i="4"/>
  <c r="UN37" i="4"/>
  <c r="UN138" i="4"/>
  <c r="UN54" i="4"/>
  <c r="UN34" i="4"/>
  <c r="HO2" i="5"/>
  <c r="HN3" i="5"/>
  <c r="UP199" i="4" l="1"/>
  <c r="UP198" i="4"/>
  <c r="UN5" i="4"/>
  <c r="UR3" i="4"/>
  <c r="UP74" i="4"/>
  <c r="UP79" i="4"/>
  <c r="UP64" i="4"/>
  <c r="UP71" i="4"/>
  <c r="UP80" i="4"/>
  <c r="UP164" i="4"/>
  <c r="UP112" i="4"/>
  <c r="UP177" i="4"/>
  <c r="UP125" i="4"/>
  <c r="UP77" i="4"/>
  <c r="UP25" i="4"/>
  <c r="UP151" i="4"/>
  <c r="UP103" i="4"/>
  <c r="UP43" i="4"/>
  <c r="UP83" i="4"/>
  <c r="UP34" i="4"/>
  <c r="UP122" i="4"/>
  <c r="UP138" i="4"/>
  <c r="UP146" i="4"/>
  <c r="UP22" i="4"/>
  <c r="UP135" i="4"/>
  <c r="UP82" i="4"/>
  <c r="UP160" i="4"/>
  <c r="UP108" i="4"/>
  <c r="UP173" i="4"/>
  <c r="UP121" i="4"/>
  <c r="UP73" i="4"/>
  <c r="UP21" i="4"/>
  <c r="UP147" i="4"/>
  <c r="UP99" i="4"/>
  <c r="UP78" i="4"/>
  <c r="UP76" i="4"/>
  <c r="UP28" i="4"/>
  <c r="UP86" i="4"/>
  <c r="UP110" i="4"/>
  <c r="UP8" i="4"/>
  <c r="UP11" i="4"/>
  <c r="UP183" i="4"/>
  <c r="UP156" i="4"/>
  <c r="UP104" i="4"/>
  <c r="UP169" i="4"/>
  <c r="UP117" i="4"/>
  <c r="UP69" i="4"/>
  <c r="UP191" i="4"/>
  <c r="UP143" i="4"/>
  <c r="UP95" i="4"/>
  <c r="UP67" i="4"/>
  <c r="UP27" i="4"/>
  <c r="UP186" i="4"/>
  <c r="UP66" i="4"/>
  <c r="UP68" i="4"/>
  <c r="UP46" i="4"/>
  <c r="UP19" i="4"/>
  <c r="UP114" i="4"/>
  <c r="UP152" i="4"/>
  <c r="UP100" i="4"/>
  <c r="UP161" i="4"/>
  <c r="UP113" i="4"/>
  <c r="UP65" i="4"/>
  <c r="UP187" i="4"/>
  <c r="UP139" i="4"/>
  <c r="UP91" i="4"/>
  <c r="UP30" i="4"/>
  <c r="UP166" i="4"/>
  <c r="UP150" i="4"/>
  <c r="UP40" i="4"/>
  <c r="UP16" i="4"/>
  <c r="UP10" i="4"/>
  <c r="UP174" i="4"/>
  <c r="UP17" i="4"/>
  <c r="UP196" i="4"/>
  <c r="UP144" i="4"/>
  <c r="UP96" i="4"/>
  <c r="UP157" i="4"/>
  <c r="UP109" i="4"/>
  <c r="UP61" i="4"/>
  <c r="UP87" i="4"/>
  <c r="UP106" i="4"/>
  <c r="UP194" i="4"/>
  <c r="UP56" i="4"/>
  <c r="UP170" i="4"/>
  <c r="UP192" i="4"/>
  <c r="UP140" i="4"/>
  <c r="UP92" i="4"/>
  <c r="UP153" i="4"/>
  <c r="UP105" i="4"/>
  <c r="UP57" i="4"/>
  <c r="UP179" i="4"/>
  <c r="UP131" i="4"/>
  <c r="UP38" i="4"/>
  <c r="UP13" i="4"/>
  <c r="UP24" i="4"/>
  <c r="UP60" i="4"/>
  <c r="UP32" i="4"/>
  <c r="UP75" i="4"/>
  <c r="UP134" i="4"/>
  <c r="UP52" i="4"/>
  <c r="UP188" i="4"/>
  <c r="UP136" i="4"/>
  <c r="UP88" i="4"/>
  <c r="UP149" i="4"/>
  <c r="UP101" i="4"/>
  <c r="UP53" i="4"/>
  <c r="UP175" i="4"/>
  <c r="UP127" i="4"/>
  <c r="UP20" i="4"/>
  <c r="UP9" i="4"/>
  <c r="UP63" i="4"/>
  <c r="UP50" i="4"/>
  <c r="UP2" i="4"/>
  <c r="UP54" i="4"/>
  <c r="UP98" i="4"/>
  <c r="UP42" i="4"/>
  <c r="UP184" i="4"/>
  <c r="UP132" i="4"/>
  <c r="UP197" i="4"/>
  <c r="UP145" i="4"/>
  <c r="UP97" i="4"/>
  <c r="UP49" i="4"/>
  <c r="UP171" i="4"/>
  <c r="UP123" i="4"/>
  <c r="UP154" i="4"/>
  <c r="UP190" i="4"/>
  <c r="UP59" i="4"/>
  <c r="UP15" i="4"/>
  <c r="UP162" i="4"/>
  <c r="UP70" i="4"/>
  <c r="UP35" i="4"/>
  <c r="UP26" i="4"/>
  <c r="UP180" i="4"/>
  <c r="UP128" i="4"/>
  <c r="UP193" i="4"/>
  <c r="UP141" i="4"/>
  <c r="UP93" i="4"/>
  <c r="UP45" i="4"/>
  <c r="UP167" i="4"/>
  <c r="UP119" i="4"/>
  <c r="UP142" i="4"/>
  <c r="UP178" i="4"/>
  <c r="UP36" i="4"/>
  <c r="UP7" i="4"/>
  <c r="UP126" i="4"/>
  <c r="UP12" i="4"/>
  <c r="UP14" i="4"/>
  <c r="UP165" i="4"/>
  <c r="UP176" i="4"/>
  <c r="UP124" i="4"/>
  <c r="UP189" i="4"/>
  <c r="UP137" i="4"/>
  <c r="UP89" i="4"/>
  <c r="UP41" i="4"/>
  <c r="UP163" i="4"/>
  <c r="UP115" i="4"/>
  <c r="UP118" i="4"/>
  <c r="UP130" i="4"/>
  <c r="UP39" i="4"/>
  <c r="UP102" i="4"/>
  <c r="UP84" i="4"/>
  <c r="UP90" i="4"/>
  <c r="UP6" i="4"/>
  <c r="UP195" i="4"/>
  <c r="UP172" i="4"/>
  <c r="UP120" i="4"/>
  <c r="UP185" i="4"/>
  <c r="UP133" i="4"/>
  <c r="UP85" i="4"/>
  <c r="UP37" i="4"/>
  <c r="UP159" i="4"/>
  <c r="UP111" i="4"/>
  <c r="UP94" i="4"/>
  <c r="UP55" i="4"/>
  <c r="UP31" i="4"/>
  <c r="UP18" i="4"/>
  <c r="UP58" i="4"/>
  <c r="UP44" i="4"/>
  <c r="UP62" i="4"/>
  <c r="UP148" i="4"/>
  <c r="UP168" i="4"/>
  <c r="UP116" i="4"/>
  <c r="UP181" i="4"/>
  <c r="UP129" i="4"/>
  <c r="UP81" i="4"/>
  <c r="UP33" i="4"/>
  <c r="UP155" i="4"/>
  <c r="UP107" i="4"/>
  <c r="UP51" i="4"/>
  <c r="UP47" i="4"/>
  <c r="UP72" i="4"/>
  <c r="UP158" i="4"/>
  <c r="UP23" i="4"/>
  <c r="UP182" i="4"/>
  <c r="UP48" i="4"/>
  <c r="UP29" i="4"/>
  <c r="HP2" i="5"/>
  <c r="HO3" i="5"/>
  <c r="UR199" i="4" l="1"/>
  <c r="UR198" i="4"/>
  <c r="UP5" i="4"/>
  <c r="UT3" i="4"/>
  <c r="UR64" i="4"/>
  <c r="UR79" i="4"/>
  <c r="UR80" i="4"/>
  <c r="UR74" i="4"/>
  <c r="UR71" i="4"/>
  <c r="UR160" i="4"/>
  <c r="UR108" i="4"/>
  <c r="UR173" i="4"/>
  <c r="UR121" i="4"/>
  <c r="UR183" i="4"/>
  <c r="UR135" i="4"/>
  <c r="UR87" i="4"/>
  <c r="UR34" i="4"/>
  <c r="UR17" i="4"/>
  <c r="UR190" i="4"/>
  <c r="UR24" i="4"/>
  <c r="UR174" i="4"/>
  <c r="UR7" i="4"/>
  <c r="UR56" i="4"/>
  <c r="UR31" i="4"/>
  <c r="UR142" i="4"/>
  <c r="UR156" i="4"/>
  <c r="UR104" i="4"/>
  <c r="UR169" i="4"/>
  <c r="UR117" i="4"/>
  <c r="UR179" i="4"/>
  <c r="UR131" i="4"/>
  <c r="UR82" i="4"/>
  <c r="UR83" i="4"/>
  <c r="UR13" i="4"/>
  <c r="UR178" i="4"/>
  <c r="UR14" i="4"/>
  <c r="UR162" i="4"/>
  <c r="UR158" i="4"/>
  <c r="UR60" i="4"/>
  <c r="UR19" i="4"/>
  <c r="UR61" i="4"/>
  <c r="UR152" i="4"/>
  <c r="UR100" i="4"/>
  <c r="UR161" i="4"/>
  <c r="UR113" i="4"/>
  <c r="UR175" i="4"/>
  <c r="UR127" i="4"/>
  <c r="UR78" i="4"/>
  <c r="UR75" i="4"/>
  <c r="UR9" i="4"/>
  <c r="UR166" i="4"/>
  <c r="UR10" i="4"/>
  <c r="UR150" i="4"/>
  <c r="UR122" i="4"/>
  <c r="UR194" i="4"/>
  <c r="UR77" i="4"/>
  <c r="UR84" i="4"/>
  <c r="UR196" i="4"/>
  <c r="UR144" i="4"/>
  <c r="UR96" i="4"/>
  <c r="UR157" i="4"/>
  <c r="UR109" i="4"/>
  <c r="UR171" i="4"/>
  <c r="UR123" i="4"/>
  <c r="UR70" i="4"/>
  <c r="UR67" i="4"/>
  <c r="UR81" i="4"/>
  <c r="UR154" i="4"/>
  <c r="UR72" i="4"/>
  <c r="UR138" i="4"/>
  <c r="UR86" i="4"/>
  <c r="UR32" i="4"/>
  <c r="UR52" i="4"/>
  <c r="UR134" i="4"/>
  <c r="UR192" i="4"/>
  <c r="UR140" i="4"/>
  <c r="UR92" i="4"/>
  <c r="UR153" i="4"/>
  <c r="UR105" i="4"/>
  <c r="UR167" i="4"/>
  <c r="UR119" i="4"/>
  <c r="UR66" i="4"/>
  <c r="UR63" i="4"/>
  <c r="UR18" i="4"/>
  <c r="UR126" i="4"/>
  <c r="UR146" i="4"/>
  <c r="UR188" i="4"/>
  <c r="UR136" i="4"/>
  <c r="UR88" i="4"/>
  <c r="UR149" i="4"/>
  <c r="UR101" i="4"/>
  <c r="UR163" i="4"/>
  <c r="UR115" i="4"/>
  <c r="UR62" i="4"/>
  <c r="UR59" i="4"/>
  <c r="UR76" i="4"/>
  <c r="UR130" i="4"/>
  <c r="UR57" i="4"/>
  <c r="UR114" i="4"/>
  <c r="UR182" i="4"/>
  <c r="UR44" i="4"/>
  <c r="UR68" i="4"/>
  <c r="UR184" i="4"/>
  <c r="UR132" i="4"/>
  <c r="UR197" i="4"/>
  <c r="UR145" i="4"/>
  <c r="UR97" i="4"/>
  <c r="UR159" i="4"/>
  <c r="UR111" i="4"/>
  <c r="UR58" i="4"/>
  <c r="UR55" i="4"/>
  <c r="UR27" i="4"/>
  <c r="UR118" i="4"/>
  <c r="UR53" i="4"/>
  <c r="UR102" i="4"/>
  <c r="UR8" i="4"/>
  <c r="UR23" i="4"/>
  <c r="UR26" i="4"/>
  <c r="UR180" i="4"/>
  <c r="UR128" i="4"/>
  <c r="UR193" i="4"/>
  <c r="UR141" i="4"/>
  <c r="UR93" i="4"/>
  <c r="UR155" i="4"/>
  <c r="UR107" i="4"/>
  <c r="UR54" i="4"/>
  <c r="UR51" i="4"/>
  <c r="UR36" i="4"/>
  <c r="UR106" i="4"/>
  <c r="UR49" i="4"/>
  <c r="UR90" i="4"/>
  <c r="UR40" i="4"/>
  <c r="UR170" i="4"/>
  <c r="UR165" i="4"/>
  <c r="UR176" i="4"/>
  <c r="UR124" i="4"/>
  <c r="UR189" i="4"/>
  <c r="UR137" i="4"/>
  <c r="UR89" i="4"/>
  <c r="UR151" i="4"/>
  <c r="UR103" i="4"/>
  <c r="UR50" i="4"/>
  <c r="UR47" i="4"/>
  <c r="UR21" i="4"/>
  <c r="UR94" i="4"/>
  <c r="UR45" i="4"/>
  <c r="UR25" i="4"/>
  <c r="UR12" i="4"/>
  <c r="UR35" i="4"/>
  <c r="UR195" i="4"/>
  <c r="UR172" i="4"/>
  <c r="UR120" i="4"/>
  <c r="UR185" i="4"/>
  <c r="UR133" i="4"/>
  <c r="UR85" i="4"/>
  <c r="UR147" i="4"/>
  <c r="UR99" i="4"/>
  <c r="UR46" i="4"/>
  <c r="UR43" i="4"/>
  <c r="UR6" i="4"/>
  <c r="UR69" i="4"/>
  <c r="UR41" i="4"/>
  <c r="UR22" i="4"/>
  <c r="UR98" i="4"/>
  <c r="UR20" i="4"/>
  <c r="UR148" i="4"/>
  <c r="UR168" i="4"/>
  <c r="UR116" i="4"/>
  <c r="UR181" i="4"/>
  <c r="UR129" i="4"/>
  <c r="UR191" i="4"/>
  <c r="UR143" i="4"/>
  <c r="UR95" i="4"/>
  <c r="UR42" i="4"/>
  <c r="UR73" i="4"/>
  <c r="UR2" i="4"/>
  <c r="UR65" i="4"/>
  <c r="UR28" i="4"/>
  <c r="UR15" i="4"/>
  <c r="UR110" i="4"/>
  <c r="UR37" i="4"/>
  <c r="UR29" i="4"/>
  <c r="UR164" i="4"/>
  <c r="UR112" i="4"/>
  <c r="UR177" i="4"/>
  <c r="UR125" i="4"/>
  <c r="UR187" i="4"/>
  <c r="UR139" i="4"/>
  <c r="UR91" i="4"/>
  <c r="UR38" i="4"/>
  <c r="UR30" i="4"/>
  <c r="UR39" i="4"/>
  <c r="UR33" i="4"/>
  <c r="UR186" i="4"/>
  <c r="UR11" i="4"/>
  <c r="UR16" i="4"/>
  <c r="UR48" i="4"/>
  <c r="HP3" i="5"/>
  <c r="HQ2" i="5"/>
  <c r="UT199" i="4" l="1"/>
  <c r="UT198" i="4"/>
  <c r="UR5" i="4"/>
  <c r="UV3" i="4"/>
  <c r="UT64" i="4"/>
  <c r="UT74" i="4"/>
  <c r="UT79" i="4"/>
  <c r="UT80" i="4"/>
  <c r="UT71" i="4"/>
  <c r="UT157" i="4"/>
  <c r="UT109" i="4"/>
  <c r="UT171" i="4"/>
  <c r="UT123" i="4"/>
  <c r="UT70" i="4"/>
  <c r="UT178" i="4"/>
  <c r="UT130" i="4"/>
  <c r="UT76" i="4"/>
  <c r="UT57" i="4"/>
  <c r="UT81" i="4"/>
  <c r="UT43" i="4"/>
  <c r="UT19" i="4"/>
  <c r="UT48" i="4"/>
  <c r="UT128" i="4"/>
  <c r="UT96" i="4"/>
  <c r="UT153" i="4"/>
  <c r="UT105" i="4"/>
  <c r="UT167" i="4"/>
  <c r="UT119" i="4"/>
  <c r="UT66" i="4"/>
  <c r="UT174" i="4"/>
  <c r="UT126" i="4"/>
  <c r="UT67" i="4"/>
  <c r="UT49" i="4"/>
  <c r="UT36" i="4"/>
  <c r="UT53" i="4"/>
  <c r="UT192" i="4"/>
  <c r="UT17" i="4"/>
  <c r="UT35" i="4"/>
  <c r="UT77" i="4"/>
  <c r="UT149" i="4"/>
  <c r="UT101" i="4"/>
  <c r="UT163" i="4"/>
  <c r="UT115" i="4"/>
  <c r="UT62" i="4"/>
  <c r="UT170" i="4"/>
  <c r="UT122" i="4"/>
  <c r="UT27" i="4"/>
  <c r="UT83" i="4"/>
  <c r="UT21" i="4"/>
  <c r="UT45" i="4"/>
  <c r="UT40" i="4"/>
  <c r="UT140" i="4"/>
  <c r="UT104" i="4"/>
  <c r="UT52" i="4"/>
  <c r="UT197" i="4"/>
  <c r="UT145" i="4"/>
  <c r="UT97" i="4"/>
  <c r="UT159" i="4"/>
  <c r="UT111" i="4"/>
  <c r="UT58" i="4"/>
  <c r="UT166" i="4"/>
  <c r="UT118" i="4"/>
  <c r="UT172" i="4"/>
  <c r="UT69" i="4"/>
  <c r="UT18" i="4"/>
  <c r="UT41" i="4"/>
  <c r="UT9" i="4"/>
  <c r="UT38" i="4"/>
  <c r="UT16" i="4"/>
  <c r="UT176" i="4"/>
  <c r="UT193" i="4"/>
  <c r="UT141" i="4"/>
  <c r="UT93" i="4"/>
  <c r="UT155" i="4"/>
  <c r="UT107" i="4"/>
  <c r="UT54" i="4"/>
  <c r="UT162" i="4"/>
  <c r="UT114" i="4"/>
  <c r="UT136" i="4"/>
  <c r="UT65" i="4"/>
  <c r="UT14" i="4"/>
  <c r="UT34" i="4"/>
  <c r="UT56" i="4"/>
  <c r="UT188" i="4"/>
  <c r="UT8" i="4"/>
  <c r="UT108" i="4"/>
  <c r="UT189" i="4"/>
  <c r="UT137" i="4"/>
  <c r="UT89" i="4"/>
  <c r="UT151" i="4"/>
  <c r="UT103" i="4"/>
  <c r="UT50" i="4"/>
  <c r="UT158" i="4"/>
  <c r="UT110" i="4"/>
  <c r="UT124" i="4"/>
  <c r="UT33" i="4"/>
  <c r="UT10" i="4"/>
  <c r="UT25" i="4"/>
  <c r="UT37" i="4"/>
  <c r="UT152" i="4"/>
  <c r="UT180" i="4"/>
  <c r="UT116" i="4"/>
  <c r="UT185" i="4"/>
  <c r="UT133" i="4"/>
  <c r="UT85" i="4"/>
  <c r="UT147" i="4"/>
  <c r="UT99" i="4"/>
  <c r="UT46" i="4"/>
  <c r="UT154" i="4"/>
  <c r="UT106" i="4"/>
  <c r="UT88" i="4"/>
  <c r="UT24" i="4"/>
  <c r="UT6" i="4"/>
  <c r="UT22" i="4"/>
  <c r="UT144" i="4"/>
  <c r="UT156" i="4"/>
  <c r="UT60" i="4"/>
  <c r="UT26" i="4"/>
  <c r="UT181" i="4"/>
  <c r="UT129" i="4"/>
  <c r="UT191" i="4"/>
  <c r="UT143" i="4"/>
  <c r="UT95" i="4"/>
  <c r="UT42" i="4"/>
  <c r="UT150" i="4"/>
  <c r="UT102" i="4"/>
  <c r="UT59" i="4"/>
  <c r="UT160" i="4"/>
  <c r="UT2" i="4"/>
  <c r="UT15" i="4"/>
  <c r="UT32" i="4"/>
  <c r="UT120" i="4"/>
  <c r="UT30" i="4"/>
  <c r="UT195" i="4"/>
  <c r="UT177" i="4"/>
  <c r="UT125" i="4"/>
  <c r="UT187" i="4"/>
  <c r="UT139" i="4"/>
  <c r="UT91" i="4"/>
  <c r="UT194" i="4"/>
  <c r="UT146" i="4"/>
  <c r="UT98" i="4"/>
  <c r="UT47" i="4"/>
  <c r="UT100" i="4"/>
  <c r="UT196" i="4"/>
  <c r="UT11" i="4"/>
  <c r="UT12" i="4"/>
  <c r="UT84" i="4"/>
  <c r="UT13" i="4"/>
  <c r="UT165" i="4"/>
  <c r="UT173" i="4"/>
  <c r="UT121" i="4"/>
  <c r="UT183" i="4"/>
  <c r="UT135" i="4"/>
  <c r="UT87" i="4"/>
  <c r="UT190" i="4"/>
  <c r="UT142" i="4"/>
  <c r="UT94" i="4"/>
  <c r="UT39" i="4"/>
  <c r="UT63" i="4"/>
  <c r="UT184" i="4"/>
  <c r="UT7" i="4"/>
  <c r="UT92" i="4"/>
  <c r="UT44" i="4"/>
  <c r="UT28" i="4"/>
  <c r="UT148" i="4"/>
  <c r="UT169" i="4"/>
  <c r="UT117" i="4"/>
  <c r="UT179" i="4"/>
  <c r="UT131" i="4"/>
  <c r="UT82" i="4"/>
  <c r="UT186" i="4"/>
  <c r="UT138" i="4"/>
  <c r="UT90" i="4"/>
  <c r="UT31" i="4"/>
  <c r="UT55" i="4"/>
  <c r="UT112" i="4"/>
  <c r="UT75" i="4"/>
  <c r="UT73" i="4"/>
  <c r="UT23" i="4"/>
  <c r="UT168" i="4"/>
  <c r="UT29" i="4"/>
  <c r="UT161" i="4"/>
  <c r="UT113" i="4"/>
  <c r="UT175" i="4"/>
  <c r="UT127" i="4"/>
  <c r="UT78" i="4"/>
  <c r="UT182" i="4"/>
  <c r="UT134" i="4"/>
  <c r="UT86" i="4"/>
  <c r="UT61" i="4"/>
  <c r="UT72" i="4"/>
  <c r="UT51" i="4"/>
  <c r="UT68" i="4"/>
  <c r="UT20" i="4"/>
  <c r="UT164" i="4"/>
  <c r="UT132" i="4"/>
  <c r="HQ3" i="5"/>
  <c r="HR2" i="5"/>
  <c r="UV199" i="4" l="1"/>
  <c r="UV198" i="4"/>
  <c r="UT5" i="4"/>
  <c r="UX3" i="4"/>
  <c r="UV79" i="4"/>
  <c r="UV80" i="4"/>
  <c r="UV71" i="4"/>
  <c r="UV74" i="4"/>
  <c r="UV64" i="4"/>
  <c r="UV161" i="4"/>
  <c r="UV113" i="4"/>
  <c r="UV62" i="4"/>
  <c r="UV69" i="4"/>
  <c r="UV130" i="4"/>
  <c r="UV115" i="4"/>
  <c r="UV63" i="4"/>
  <c r="UV91" i="4"/>
  <c r="UV114" i="4"/>
  <c r="UV120" i="4"/>
  <c r="UV116" i="4"/>
  <c r="UV188" i="4"/>
  <c r="UV20" i="4"/>
  <c r="UV183" i="4"/>
  <c r="UV8" i="4"/>
  <c r="UV57" i="4"/>
  <c r="UV60" i="4"/>
  <c r="UV157" i="4"/>
  <c r="UV109" i="4"/>
  <c r="UV58" i="4"/>
  <c r="UV65" i="4"/>
  <c r="UV118" i="4"/>
  <c r="UV49" i="4"/>
  <c r="UV59" i="4"/>
  <c r="UV72" i="4"/>
  <c r="UV102" i="4"/>
  <c r="UV108" i="4"/>
  <c r="UV40" i="4"/>
  <c r="UV152" i="4"/>
  <c r="UV170" i="4"/>
  <c r="UV147" i="4"/>
  <c r="UV110" i="4"/>
  <c r="UV51" i="4"/>
  <c r="UV153" i="4"/>
  <c r="UV105" i="4"/>
  <c r="UV54" i="4"/>
  <c r="UV33" i="4"/>
  <c r="UV106" i="4"/>
  <c r="UV41" i="4"/>
  <c r="UV55" i="4"/>
  <c r="UV61" i="4"/>
  <c r="UV90" i="4"/>
  <c r="UV96" i="4"/>
  <c r="UV194" i="4"/>
  <c r="UV95" i="4"/>
  <c r="UV98" i="4"/>
  <c r="UV111" i="4"/>
  <c r="UV87" i="4"/>
  <c r="UV171" i="4"/>
  <c r="UV149" i="4"/>
  <c r="UV101" i="4"/>
  <c r="UV50" i="4"/>
  <c r="UV24" i="4"/>
  <c r="UV94" i="4"/>
  <c r="UV196" i="4"/>
  <c r="UV75" i="4"/>
  <c r="UV84" i="4"/>
  <c r="UV27" i="4"/>
  <c r="UV17" i="4"/>
  <c r="UV52" i="4"/>
  <c r="UV197" i="4"/>
  <c r="UV145" i="4"/>
  <c r="UV97" i="4"/>
  <c r="UV46" i="4"/>
  <c r="UV163" i="4"/>
  <c r="UV81" i="4"/>
  <c r="UV184" i="4"/>
  <c r="UV47" i="4"/>
  <c r="UV45" i="4"/>
  <c r="UV68" i="4"/>
  <c r="UV77" i="4"/>
  <c r="UV135" i="4"/>
  <c r="UV179" i="4"/>
  <c r="UV146" i="4"/>
  <c r="UV25" i="4"/>
  <c r="UV167" i="4"/>
  <c r="UV193" i="4"/>
  <c r="UV141" i="4"/>
  <c r="UV93" i="4"/>
  <c r="UV42" i="4"/>
  <c r="UV103" i="4"/>
  <c r="UV36" i="4"/>
  <c r="UV172" i="4"/>
  <c r="UV43" i="4"/>
  <c r="UV28" i="4"/>
  <c r="UV19" i="4"/>
  <c r="UV37" i="4"/>
  <c r="UV99" i="4"/>
  <c r="UV164" i="4"/>
  <c r="UV159" i="4"/>
  <c r="UV11" i="4"/>
  <c r="UV86" i="4"/>
  <c r="UV189" i="4"/>
  <c r="UV137" i="4"/>
  <c r="UV89" i="4"/>
  <c r="UV38" i="4"/>
  <c r="UV53" i="4"/>
  <c r="UV21" i="4"/>
  <c r="UV160" i="4"/>
  <c r="UV39" i="4"/>
  <c r="UV186" i="4"/>
  <c r="UV192" i="4"/>
  <c r="UV67" i="4"/>
  <c r="UV44" i="4"/>
  <c r="UV143" i="4"/>
  <c r="UV13" i="4"/>
  <c r="UV176" i="4"/>
  <c r="UV7" i="4"/>
  <c r="UV185" i="4"/>
  <c r="UV133" i="4"/>
  <c r="UV85" i="4"/>
  <c r="UV34" i="4"/>
  <c r="UV190" i="4"/>
  <c r="UV14" i="4"/>
  <c r="UV136" i="4"/>
  <c r="UV31" i="4"/>
  <c r="UV174" i="4"/>
  <c r="UV180" i="4"/>
  <c r="UV32" i="4"/>
  <c r="UV23" i="4"/>
  <c r="UV128" i="4"/>
  <c r="UV131" i="4"/>
  <c r="UV155" i="4"/>
  <c r="UV26" i="4"/>
  <c r="UV181" i="4"/>
  <c r="UV129" i="4"/>
  <c r="UV82" i="4"/>
  <c r="UV30" i="4"/>
  <c r="UV178" i="4"/>
  <c r="UV10" i="4"/>
  <c r="UV124" i="4"/>
  <c r="UV175" i="4"/>
  <c r="UV162" i="4"/>
  <c r="UV168" i="4"/>
  <c r="UV12" i="4"/>
  <c r="UV48" i="4"/>
  <c r="UV107" i="4"/>
  <c r="UV76" i="4"/>
  <c r="UV140" i="4"/>
  <c r="UV195" i="4"/>
  <c r="UV177" i="4"/>
  <c r="UV125" i="4"/>
  <c r="UV78" i="4"/>
  <c r="UV22" i="4"/>
  <c r="UV166" i="4"/>
  <c r="UV6" i="4"/>
  <c r="UV112" i="4"/>
  <c r="UV151" i="4"/>
  <c r="UV150" i="4"/>
  <c r="UV156" i="4"/>
  <c r="UV134" i="4"/>
  <c r="UV9" i="4"/>
  <c r="UV92" i="4"/>
  <c r="UV158" i="4"/>
  <c r="UV119" i="4"/>
  <c r="UV165" i="4"/>
  <c r="UV173" i="4"/>
  <c r="UV121" i="4"/>
  <c r="UV70" i="4"/>
  <c r="UV18" i="4"/>
  <c r="UV154" i="4"/>
  <c r="UV2" i="4"/>
  <c r="UV100" i="4"/>
  <c r="UV139" i="4"/>
  <c r="UV138" i="4"/>
  <c r="UV144" i="4"/>
  <c r="UV191" i="4"/>
  <c r="UV182" i="4"/>
  <c r="UV73" i="4"/>
  <c r="UV122" i="4"/>
  <c r="UV104" i="4"/>
  <c r="UV29" i="4"/>
  <c r="UV169" i="4"/>
  <c r="UV117" i="4"/>
  <c r="UV66" i="4"/>
  <c r="UV83" i="4"/>
  <c r="UV142" i="4"/>
  <c r="UV187" i="4"/>
  <c r="UV88" i="4"/>
  <c r="UV127" i="4"/>
  <c r="UV126" i="4"/>
  <c r="UV132" i="4"/>
  <c r="UV56" i="4"/>
  <c r="UV123" i="4"/>
  <c r="UV35" i="4"/>
  <c r="UV15" i="4"/>
  <c r="UV16" i="4"/>
  <c r="UV148" i="4"/>
  <c r="HR3" i="5"/>
  <c r="HS2" i="5"/>
  <c r="UX199" i="4" l="1"/>
  <c r="UX198" i="4"/>
  <c r="UV5" i="4"/>
  <c r="UZ3" i="4"/>
  <c r="UX74" i="4"/>
  <c r="UX71" i="4"/>
  <c r="UX64" i="4"/>
  <c r="UX79" i="4"/>
  <c r="UX80" i="4"/>
  <c r="UX161" i="4"/>
  <c r="UX113" i="4"/>
  <c r="UX178" i="4"/>
  <c r="UX130" i="4"/>
  <c r="UX83" i="4"/>
  <c r="UX196" i="4"/>
  <c r="UX144" i="4"/>
  <c r="UX96" i="4"/>
  <c r="UX40" i="4"/>
  <c r="UX25" i="4"/>
  <c r="UX57" i="4"/>
  <c r="UX147" i="4"/>
  <c r="UX23" i="4"/>
  <c r="UX9" i="4"/>
  <c r="UX19" i="4"/>
  <c r="UX55" i="4"/>
  <c r="UX157" i="4"/>
  <c r="UX109" i="4"/>
  <c r="UX174" i="4"/>
  <c r="UX126" i="4"/>
  <c r="UX75" i="4"/>
  <c r="UX192" i="4"/>
  <c r="UX140" i="4"/>
  <c r="UX92" i="4"/>
  <c r="UX81" i="4"/>
  <c r="UX34" i="4"/>
  <c r="UX53" i="4"/>
  <c r="UX135" i="4"/>
  <c r="UX42" i="4"/>
  <c r="UX82" i="4"/>
  <c r="UX191" i="4"/>
  <c r="UX72" i="4"/>
  <c r="UX153" i="4"/>
  <c r="UX105" i="4"/>
  <c r="UX170" i="4"/>
  <c r="UX122" i="4"/>
  <c r="UX67" i="4"/>
  <c r="UX188" i="4"/>
  <c r="UX136" i="4"/>
  <c r="UX88" i="4"/>
  <c r="UX78" i="4"/>
  <c r="UX187" i="4"/>
  <c r="UX49" i="4"/>
  <c r="UX123" i="4"/>
  <c r="UX95" i="4"/>
  <c r="UX69" i="4"/>
  <c r="UX38" i="4"/>
  <c r="UX14" i="4"/>
  <c r="UX149" i="4"/>
  <c r="UX101" i="4"/>
  <c r="UX166" i="4"/>
  <c r="UX118" i="4"/>
  <c r="UX63" i="4"/>
  <c r="UX184" i="4"/>
  <c r="UX132" i="4"/>
  <c r="UX84" i="4"/>
  <c r="UX36" i="4"/>
  <c r="UX175" i="4"/>
  <c r="UX45" i="4"/>
  <c r="UX111" i="4"/>
  <c r="UX24" i="4"/>
  <c r="UX131" i="4"/>
  <c r="UX13" i="4"/>
  <c r="UX28" i="4"/>
  <c r="UX197" i="4"/>
  <c r="UX145" i="4"/>
  <c r="UX97" i="4"/>
  <c r="UX162" i="4"/>
  <c r="UX114" i="4"/>
  <c r="UX59" i="4"/>
  <c r="UX180" i="4"/>
  <c r="UX128" i="4"/>
  <c r="UX76" i="4"/>
  <c r="UX21" i="4"/>
  <c r="UX163" i="4"/>
  <c r="UX41" i="4"/>
  <c r="UX99" i="4"/>
  <c r="UX179" i="4"/>
  <c r="UX46" i="4"/>
  <c r="UX167" i="4"/>
  <c r="UX124" i="4"/>
  <c r="UX193" i="4"/>
  <c r="UX141" i="4"/>
  <c r="UX93" i="4"/>
  <c r="UX158" i="4"/>
  <c r="UX110" i="4"/>
  <c r="UX176" i="4"/>
  <c r="UX151" i="4"/>
  <c r="UX87" i="4"/>
  <c r="UX143" i="4"/>
  <c r="UX27" i="4"/>
  <c r="UX30" i="4"/>
  <c r="UX189" i="4"/>
  <c r="UX137" i="4"/>
  <c r="UX89" i="4"/>
  <c r="UX154" i="4"/>
  <c r="UX106" i="4"/>
  <c r="UX51" i="4"/>
  <c r="UX172" i="4"/>
  <c r="UX120" i="4"/>
  <c r="UX68" i="4"/>
  <c r="UX10" i="4"/>
  <c r="UX139" i="4"/>
  <c r="UX7" i="4"/>
  <c r="UX70" i="4"/>
  <c r="UX107" i="4"/>
  <c r="UX50" i="4"/>
  <c r="UX33" i="4"/>
  <c r="UX185" i="4"/>
  <c r="UX133" i="4"/>
  <c r="UX85" i="4"/>
  <c r="UX150" i="4"/>
  <c r="UX102" i="4"/>
  <c r="UX47" i="4"/>
  <c r="UX168" i="4"/>
  <c r="UX116" i="4"/>
  <c r="UX60" i="4"/>
  <c r="UX6" i="4"/>
  <c r="UX127" i="4"/>
  <c r="UX77" i="4"/>
  <c r="UX66" i="4"/>
  <c r="UX73" i="4"/>
  <c r="UX155" i="4"/>
  <c r="UX26" i="4"/>
  <c r="UX181" i="4"/>
  <c r="UX129" i="4"/>
  <c r="UX194" i="4"/>
  <c r="UX146" i="4"/>
  <c r="UX98" i="4"/>
  <c r="UX43" i="4"/>
  <c r="UX164" i="4"/>
  <c r="UX112" i="4"/>
  <c r="UX56" i="4"/>
  <c r="UX2" i="4"/>
  <c r="UX115" i="4"/>
  <c r="UX37" i="4"/>
  <c r="UX32" i="4"/>
  <c r="UX54" i="4"/>
  <c r="UX119" i="4"/>
  <c r="UX165" i="4"/>
  <c r="UX177" i="4"/>
  <c r="UX125" i="4"/>
  <c r="UX190" i="4"/>
  <c r="UX142" i="4"/>
  <c r="UX94" i="4"/>
  <c r="UX39" i="4"/>
  <c r="UX160" i="4"/>
  <c r="UX108" i="4"/>
  <c r="UX52" i="4"/>
  <c r="UX15" i="4"/>
  <c r="UX103" i="4"/>
  <c r="UX183" i="4"/>
  <c r="UX16" i="4"/>
  <c r="UX20" i="4"/>
  <c r="UX65" i="4"/>
  <c r="UX195" i="4"/>
  <c r="UX173" i="4"/>
  <c r="UX121" i="4"/>
  <c r="UX186" i="4"/>
  <c r="UX138" i="4"/>
  <c r="UX90" i="4"/>
  <c r="UX35" i="4"/>
  <c r="UX156" i="4"/>
  <c r="UX104" i="4"/>
  <c r="UX48" i="4"/>
  <c r="UX11" i="4"/>
  <c r="UX91" i="4"/>
  <c r="UX171" i="4"/>
  <c r="UX12" i="4"/>
  <c r="UX17" i="4"/>
  <c r="UX62" i="4"/>
  <c r="UX29" i="4"/>
  <c r="UX169" i="4"/>
  <c r="UX117" i="4"/>
  <c r="UX182" i="4"/>
  <c r="UX134" i="4"/>
  <c r="UX86" i="4"/>
  <c r="UX31" i="4"/>
  <c r="UX152" i="4"/>
  <c r="UX100" i="4"/>
  <c r="UX44" i="4"/>
  <c r="UX18" i="4"/>
  <c r="UX61" i="4"/>
  <c r="UX159" i="4"/>
  <c r="UX8" i="4"/>
  <c r="UX58" i="4"/>
  <c r="UX22" i="4"/>
  <c r="UX148" i="4"/>
  <c r="HT2" i="5"/>
  <c r="HS3" i="5"/>
  <c r="UZ199" i="4" l="1"/>
  <c r="UZ198" i="4"/>
  <c r="UX5" i="4"/>
  <c r="VB3" i="4"/>
  <c r="UZ80" i="4"/>
  <c r="UZ79" i="4"/>
  <c r="UZ71" i="4"/>
  <c r="UZ74" i="4"/>
  <c r="UZ64" i="4"/>
  <c r="UZ115" i="4"/>
  <c r="UZ48" i="4"/>
  <c r="UZ107" i="4"/>
  <c r="UZ105" i="4"/>
  <c r="UZ187" i="4"/>
  <c r="UZ90" i="4"/>
  <c r="UZ54" i="4"/>
  <c r="UZ93" i="4"/>
  <c r="UZ196" i="4"/>
  <c r="UZ69" i="4"/>
  <c r="UZ140" i="4"/>
  <c r="UZ39" i="4"/>
  <c r="UZ21" i="4"/>
  <c r="UZ91" i="4"/>
  <c r="UZ65" i="4"/>
  <c r="UZ112" i="4"/>
  <c r="UZ111" i="4"/>
  <c r="UZ56" i="4"/>
  <c r="UZ169" i="4"/>
  <c r="UZ15" i="4"/>
  <c r="UZ28" i="4"/>
  <c r="UZ130" i="4"/>
  <c r="UZ127" i="4"/>
  <c r="UZ125" i="4"/>
  <c r="UZ60" i="4"/>
  <c r="UZ36" i="4"/>
  <c r="UZ137" i="4"/>
  <c r="UZ164" i="4"/>
  <c r="UZ123" i="4"/>
  <c r="UZ52" i="4"/>
  <c r="UZ76" i="4"/>
  <c r="UZ192" i="4"/>
  <c r="UZ81" i="4"/>
  <c r="UZ142" i="4"/>
  <c r="UZ132" i="4"/>
  <c r="UZ95" i="4"/>
  <c r="UZ155" i="4"/>
  <c r="UZ172" i="4"/>
  <c r="UZ103" i="4"/>
  <c r="UZ133" i="4"/>
  <c r="UZ178" i="4"/>
  <c r="UZ25" i="4"/>
  <c r="UZ193" i="4"/>
  <c r="UZ152" i="4"/>
  <c r="UZ73" i="4"/>
  <c r="UZ6" i="4"/>
  <c r="UZ7" i="4"/>
  <c r="UZ34" i="4"/>
  <c r="UZ175" i="4"/>
  <c r="UZ158" i="4"/>
  <c r="UZ94" i="4"/>
  <c r="UZ197" i="4"/>
  <c r="UZ154" i="4"/>
  <c r="UZ113" i="4"/>
  <c r="UZ20" i="4"/>
  <c r="UZ37" i="4"/>
  <c r="UZ136" i="4"/>
  <c r="UZ63" i="4"/>
  <c r="UZ41" i="4"/>
  <c r="UZ104" i="4"/>
  <c r="UZ143" i="4"/>
  <c r="UZ119" i="4"/>
  <c r="UZ45" i="4"/>
  <c r="UZ40" i="4"/>
  <c r="UZ131" i="4"/>
  <c r="UZ66" i="4"/>
  <c r="UZ30" i="4"/>
  <c r="UZ122" i="4"/>
  <c r="UZ165" i="4"/>
  <c r="UZ11" i="4"/>
  <c r="UZ160" i="4"/>
  <c r="UZ92" i="4"/>
  <c r="UZ149" i="4"/>
  <c r="UZ116" i="4"/>
  <c r="UZ144" i="4"/>
  <c r="UZ22" i="4"/>
  <c r="UZ110" i="4"/>
  <c r="UZ195" i="4"/>
  <c r="UZ19" i="4"/>
  <c r="UZ170" i="4"/>
  <c r="UZ42" i="4"/>
  <c r="UZ72" i="4"/>
  <c r="UZ176" i="4"/>
  <c r="UZ68" i="4"/>
  <c r="UZ44" i="4"/>
  <c r="UZ58" i="4"/>
  <c r="UZ10" i="4"/>
  <c r="UZ59" i="4"/>
  <c r="UZ183" i="4"/>
  <c r="UZ188" i="4"/>
  <c r="UZ31" i="4"/>
  <c r="UZ184" i="4"/>
  <c r="UZ134" i="4"/>
  <c r="UZ98" i="4"/>
  <c r="UZ159" i="4"/>
  <c r="UZ26" i="4"/>
  <c r="UZ166" i="4"/>
  <c r="UZ173" i="4"/>
  <c r="UZ38" i="4"/>
  <c r="UZ135" i="4"/>
  <c r="UZ23" i="4"/>
  <c r="UZ49" i="4"/>
  <c r="UZ139" i="4"/>
  <c r="UZ168" i="4"/>
  <c r="UZ181" i="4"/>
  <c r="UZ88" i="4"/>
  <c r="UZ190" i="4"/>
  <c r="UZ121" i="4"/>
  <c r="UZ180" i="4"/>
  <c r="UZ185" i="4"/>
  <c r="UZ84" i="4"/>
  <c r="UZ153" i="4"/>
  <c r="UZ62" i="4"/>
  <c r="UZ171" i="4"/>
  <c r="UZ138" i="4"/>
  <c r="UZ163" i="4"/>
  <c r="UZ12" i="4"/>
  <c r="UZ50" i="4"/>
  <c r="UZ46" i="4"/>
  <c r="UZ109" i="4"/>
  <c r="UZ87" i="4"/>
  <c r="UZ18" i="4"/>
  <c r="UZ29" i="4"/>
  <c r="UZ151" i="4"/>
  <c r="UZ148" i="4"/>
  <c r="UZ118" i="4"/>
  <c r="UZ70" i="4"/>
  <c r="UZ179" i="4"/>
  <c r="UZ78" i="4"/>
  <c r="UZ24" i="4"/>
  <c r="UZ129" i="4"/>
  <c r="UZ13" i="4"/>
  <c r="UZ177" i="4"/>
  <c r="UZ157" i="4"/>
  <c r="UZ17" i="4"/>
  <c r="UZ61" i="4"/>
  <c r="UZ194" i="4"/>
  <c r="UZ9" i="4"/>
  <c r="UZ57" i="4"/>
  <c r="UZ120" i="4"/>
  <c r="UZ174" i="4"/>
  <c r="UZ43" i="4"/>
  <c r="UZ35" i="4"/>
  <c r="UZ51" i="4"/>
  <c r="UZ82" i="4"/>
  <c r="UZ117" i="4"/>
  <c r="UZ182" i="4"/>
  <c r="UZ189" i="4"/>
  <c r="UZ114" i="4"/>
  <c r="UZ141" i="4"/>
  <c r="UZ89" i="4"/>
  <c r="UZ32" i="4"/>
  <c r="UZ85" i="4"/>
  <c r="UZ191" i="4"/>
  <c r="UZ162" i="4"/>
  <c r="UZ33" i="4"/>
  <c r="UZ106" i="4"/>
  <c r="UZ77" i="4"/>
  <c r="UZ101" i="4"/>
  <c r="UZ147" i="4"/>
  <c r="UZ27" i="4"/>
  <c r="UZ102" i="4"/>
  <c r="UZ47" i="4"/>
  <c r="UZ8" i="4"/>
  <c r="UZ2" i="4"/>
  <c r="UZ83" i="4"/>
  <c r="UZ186" i="4"/>
  <c r="UZ16" i="4"/>
  <c r="UZ161" i="4"/>
  <c r="UZ167" i="4"/>
  <c r="UZ108" i="4"/>
  <c r="UZ156" i="4"/>
  <c r="UZ53" i="4"/>
  <c r="UZ128" i="4"/>
  <c r="UZ126" i="4"/>
  <c r="UZ55" i="4"/>
  <c r="UZ124" i="4"/>
  <c r="UZ86" i="4"/>
  <c r="UZ97" i="4"/>
  <c r="UZ100" i="4"/>
  <c r="UZ146" i="4"/>
  <c r="UZ75" i="4"/>
  <c r="UZ150" i="4"/>
  <c r="UZ14" i="4"/>
  <c r="UZ67" i="4"/>
  <c r="UZ99" i="4"/>
  <c r="UZ96" i="4"/>
  <c r="UZ145" i="4"/>
  <c r="HT3" i="5"/>
  <c r="HU2" i="5"/>
  <c r="VB199" i="4" l="1"/>
  <c r="VB198" i="4"/>
  <c r="UZ5" i="4"/>
  <c r="VD3" i="4"/>
  <c r="VB79" i="4"/>
  <c r="VB71" i="4"/>
  <c r="VB74" i="4"/>
  <c r="VB64" i="4"/>
  <c r="VB80" i="4"/>
  <c r="VB25" i="4"/>
  <c r="VB86" i="4"/>
  <c r="VB157" i="4"/>
  <c r="VB85" i="4"/>
  <c r="VB190" i="4"/>
  <c r="VB174" i="4"/>
  <c r="VB32" i="4"/>
  <c r="VB76" i="4"/>
  <c r="VB8" i="4"/>
  <c r="VB162" i="4"/>
  <c r="VB189" i="4"/>
  <c r="VB68" i="4"/>
  <c r="VB33" i="4"/>
  <c r="VB183" i="4"/>
  <c r="VB24" i="4"/>
  <c r="VB49" i="4"/>
  <c r="VB61" i="4"/>
  <c r="VB156" i="4"/>
  <c r="VB13" i="4"/>
  <c r="VB172" i="4"/>
  <c r="VB130" i="4"/>
  <c r="VB29" i="4"/>
  <c r="VB54" i="4"/>
  <c r="VB35" i="4"/>
  <c r="VB113" i="4"/>
  <c r="VB146" i="4"/>
  <c r="VB192" i="4"/>
  <c r="VB144" i="4"/>
  <c r="VB151" i="4"/>
  <c r="VB181" i="4"/>
  <c r="VB110" i="4"/>
  <c r="VB193" i="4"/>
  <c r="VB111" i="4"/>
  <c r="VB178" i="4"/>
  <c r="VB52" i="4"/>
  <c r="VB26" i="4"/>
  <c r="VB176" i="4"/>
  <c r="VB100" i="4"/>
  <c r="VB102" i="4"/>
  <c r="VB12" i="4"/>
  <c r="VB51" i="4"/>
  <c r="VB2" i="4"/>
  <c r="VB40" i="4"/>
  <c r="VB132" i="4"/>
  <c r="VB83" i="4"/>
  <c r="VB182" i="4"/>
  <c r="VB60" i="4"/>
  <c r="VB106" i="4"/>
  <c r="VB38" i="4"/>
  <c r="VB82" i="4"/>
  <c r="VB127" i="4"/>
  <c r="VB163" i="4"/>
  <c r="VB47" i="4"/>
  <c r="VB46" i="4"/>
  <c r="VB125" i="4"/>
  <c r="VB94" i="4"/>
  <c r="VB101" i="4"/>
  <c r="VB19" i="4"/>
  <c r="VB135" i="4"/>
  <c r="VB104" i="4"/>
  <c r="VB138" i="4"/>
  <c r="VB73" i="4"/>
  <c r="VB89" i="4"/>
  <c r="VB57" i="4"/>
  <c r="VB18" i="4"/>
  <c r="VB150" i="4"/>
  <c r="VB186" i="4"/>
  <c r="VB6" i="4"/>
  <c r="VB153" i="4"/>
  <c r="VB72" i="4"/>
  <c r="VB37" i="4"/>
  <c r="VB81" i="4"/>
  <c r="VB23" i="4"/>
  <c r="VB78" i="4"/>
  <c r="VB91" i="4"/>
  <c r="VB55" i="4"/>
  <c r="VB21" i="4"/>
  <c r="VB115" i="4"/>
  <c r="VB43" i="4"/>
  <c r="VB90" i="4"/>
  <c r="VB165" i="4"/>
  <c r="VB152" i="4"/>
  <c r="VB188" i="4"/>
  <c r="VB99" i="4"/>
  <c r="VB105" i="4"/>
  <c r="VB187" i="4"/>
  <c r="VB118" i="4"/>
  <c r="VB69" i="4"/>
  <c r="VB50" i="4"/>
  <c r="VB143" i="4"/>
  <c r="VB133" i="4"/>
  <c r="VB36" i="4"/>
  <c r="VB28" i="4"/>
  <c r="VB97" i="4"/>
  <c r="VB109" i="4"/>
  <c r="VB58" i="4"/>
  <c r="VB167" i="4"/>
  <c r="VB195" i="4"/>
  <c r="VB120" i="4"/>
  <c r="VB119" i="4"/>
  <c r="VB140" i="4"/>
  <c r="VB142" i="4"/>
  <c r="VB179" i="4"/>
  <c r="VB11" i="4"/>
  <c r="VB159" i="4"/>
  <c r="VB164" i="4"/>
  <c r="VB131" i="4"/>
  <c r="VB112" i="4"/>
  <c r="VB141" i="4"/>
  <c r="VB62" i="4"/>
  <c r="VB171" i="4"/>
  <c r="VB45" i="4"/>
  <c r="VB149" i="4"/>
  <c r="VB154" i="4"/>
  <c r="VB98" i="4"/>
  <c r="VB126" i="4"/>
  <c r="VB41" i="4"/>
  <c r="VB17" i="4"/>
  <c r="VB124" i="4"/>
  <c r="VB39" i="4"/>
  <c r="VB27" i="4"/>
  <c r="VB155" i="4"/>
  <c r="VB117" i="4"/>
  <c r="VB53" i="4"/>
  <c r="VB44" i="4"/>
  <c r="VB34" i="4"/>
  <c r="VB65" i="4"/>
  <c r="VB30" i="4"/>
  <c r="VB42" i="4"/>
  <c r="VB139" i="4"/>
  <c r="VB96" i="4"/>
  <c r="VB87" i="4"/>
  <c r="VB168" i="4"/>
  <c r="VB59" i="4"/>
  <c r="VB194" i="4"/>
  <c r="VB180" i="4"/>
  <c r="VB173" i="4"/>
  <c r="VB129" i="4"/>
  <c r="VB66" i="4"/>
  <c r="VB158" i="4"/>
  <c r="VB114" i="4"/>
  <c r="VB134" i="4"/>
  <c r="VB95" i="4"/>
  <c r="VB88" i="4"/>
  <c r="VB148" i="4"/>
  <c r="VB48" i="4"/>
  <c r="VB137" i="4"/>
  <c r="VB166" i="4"/>
  <c r="VB185" i="4"/>
  <c r="VB9" i="4"/>
  <c r="VB147" i="4"/>
  <c r="VB170" i="4"/>
  <c r="VB7" i="4"/>
  <c r="VB160" i="4"/>
  <c r="VB16" i="4"/>
  <c r="VB191" i="4"/>
  <c r="VB122" i="4"/>
  <c r="VB75" i="4"/>
  <c r="VB92" i="4"/>
  <c r="VB197" i="4"/>
  <c r="VB93" i="4"/>
  <c r="VB123" i="4"/>
  <c r="VB31" i="4"/>
  <c r="VB84" i="4"/>
  <c r="VB22" i="4"/>
  <c r="VB63" i="4"/>
  <c r="VB107" i="4"/>
  <c r="VB20" i="4"/>
  <c r="VB184" i="4"/>
  <c r="VB175" i="4"/>
  <c r="VB128" i="4"/>
  <c r="VB177" i="4"/>
  <c r="VB56" i="4"/>
  <c r="VB145" i="4"/>
  <c r="VB14" i="4"/>
  <c r="VB108" i="4"/>
  <c r="VB121" i="4"/>
  <c r="VB196" i="4"/>
  <c r="VB70" i="4"/>
  <c r="VB10" i="4"/>
  <c r="VB15" i="4"/>
  <c r="VB116" i="4"/>
  <c r="VB169" i="4"/>
  <c r="VB161" i="4"/>
  <c r="VB67" i="4"/>
  <c r="VB103" i="4"/>
  <c r="VB77" i="4"/>
  <c r="VB136" i="4"/>
  <c r="HU3" i="5"/>
  <c r="HV2" i="5"/>
  <c r="VD199" i="4" l="1"/>
  <c r="VD198" i="4"/>
  <c r="VB5" i="4"/>
  <c r="VF3" i="4"/>
  <c r="VD80" i="4"/>
  <c r="VD79" i="4"/>
  <c r="VD74" i="4"/>
  <c r="VD64" i="4"/>
  <c r="VD71" i="4"/>
  <c r="VD47" i="4"/>
  <c r="VD128" i="4"/>
  <c r="VD139" i="4"/>
  <c r="VD31" i="4"/>
  <c r="VD39" i="4"/>
  <c r="VD172" i="4"/>
  <c r="VD176" i="4"/>
  <c r="VD109" i="4"/>
  <c r="VD140" i="4"/>
  <c r="VD145" i="4"/>
  <c r="VD184" i="4"/>
  <c r="VD149" i="4"/>
  <c r="VD141" i="4"/>
  <c r="VD181" i="4"/>
  <c r="VD86" i="4"/>
  <c r="VD30" i="4"/>
  <c r="VD52" i="4"/>
  <c r="VD103" i="4"/>
  <c r="VD175" i="4"/>
  <c r="VD36" i="4"/>
  <c r="VD83" i="4"/>
  <c r="VD177" i="4"/>
  <c r="VD122" i="4"/>
  <c r="VD9" i="4"/>
  <c r="VD101" i="4"/>
  <c r="VD183" i="4"/>
  <c r="VD56" i="4"/>
  <c r="VD168" i="4"/>
  <c r="VD68" i="4"/>
  <c r="VD66" i="4"/>
  <c r="VD76" i="4"/>
  <c r="VD10" i="4"/>
  <c r="VD12" i="4"/>
  <c r="VD44" i="4"/>
  <c r="VD32" i="4"/>
  <c r="VD88" i="4"/>
  <c r="VD13" i="4"/>
  <c r="VD17" i="4"/>
  <c r="VD188" i="4"/>
  <c r="VD77" i="4"/>
  <c r="VD27" i="4"/>
  <c r="VD102" i="4"/>
  <c r="VD100" i="4"/>
  <c r="VD166" i="4"/>
  <c r="VD153" i="4"/>
  <c r="VD169" i="4"/>
  <c r="VD7" i="4"/>
  <c r="VD111" i="4"/>
  <c r="VD23" i="4"/>
  <c r="VD193" i="4"/>
  <c r="VD152" i="4"/>
  <c r="VD28" i="4"/>
  <c r="VD107" i="4"/>
  <c r="VD146" i="4"/>
  <c r="VD187" i="4"/>
  <c r="VD137" i="4"/>
  <c r="VD180" i="4"/>
  <c r="VD132" i="4"/>
  <c r="VD55" i="4"/>
  <c r="VD126" i="4"/>
  <c r="VD157" i="4"/>
  <c r="VD21" i="4"/>
  <c r="VD138" i="4"/>
  <c r="VD85" i="4"/>
  <c r="VD89" i="4"/>
  <c r="VD167" i="4"/>
  <c r="VD125" i="4"/>
  <c r="VD114" i="4"/>
  <c r="VD174" i="4"/>
  <c r="VD121" i="4"/>
  <c r="VD24" i="4"/>
  <c r="VD78" i="4"/>
  <c r="VD38" i="4"/>
  <c r="VD154" i="4"/>
  <c r="VD192" i="4"/>
  <c r="VD135" i="4"/>
  <c r="VD57" i="4"/>
  <c r="VD143" i="4"/>
  <c r="VD49" i="4"/>
  <c r="VD194" i="4"/>
  <c r="VD104" i="4"/>
  <c r="VD61" i="4"/>
  <c r="VD112" i="4"/>
  <c r="VD127" i="4"/>
  <c r="VD81" i="4"/>
  <c r="VD84" i="4"/>
  <c r="VD190" i="4"/>
  <c r="VD16" i="4"/>
  <c r="VD11" i="4"/>
  <c r="VD189" i="4"/>
  <c r="VD48" i="4"/>
  <c r="VD185" i="4"/>
  <c r="VD42" i="4"/>
  <c r="VD59" i="4"/>
  <c r="VD26" i="4"/>
  <c r="VD148" i="4"/>
  <c r="VD45" i="4"/>
  <c r="VD99" i="4"/>
  <c r="VD67" i="4"/>
  <c r="VD98" i="4"/>
  <c r="VD69" i="4"/>
  <c r="VD6" i="4"/>
  <c r="VD134" i="4"/>
  <c r="VD159" i="4"/>
  <c r="VD40" i="4"/>
  <c r="VD95" i="4"/>
  <c r="VD136" i="4"/>
  <c r="VD73" i="4"/>
  <c r="VD51" i="4"/>
  <c r="VD37" i="4"/>
  <c r="VD155" i="4"/>
  <c r="VD20" i="4"/>
  <c r="VD165" i="4"/>
  <c r="VD34" i="4"/>
  <c r="VD41" i="4"/>
  <c r="VD144" i="4"/>
  <c r="VD130" i="4"/>
  <c r="VD82" i="4"/>
  <c r="VD119" i="4"/>
  <c r="VD171" i="4"/>
  <c r="VD129" i="4"/>
  <c r="VD2" i="4"/>
  <c r="VD60" i="4"/>
  <c r="VD147" i="4"/>
  <c r="VD196" i="4"/>
  <c r="VD58" i="4"/>
  <c r="VD91" i="4"/>
  <c r="VD118" i="4"/>
  <c r="VD14" i="4"/>
  <c r="VD43" i="4"/>
  <c r="VD54" i="4"/>
  <c r="VD150" i="4"/>
  <c r="VD96" i="4"/>
  <c r="VD142" i="4"/>
  <c r="VD191" i="4"/>
  <c r="VD105" i="4"/>
  <c r="VD162" i="4"/>
  <c r="VD117" i="4"/>
  <c r="VD50" i="4"/>
  <c r="VD164" i="4"/>
  <c r="VD75" i="4"/>
  <c r="VD108" i="4"/>
  <c r="VD120" i="4"/>
  <c r="VD22" i="4"/>
  <c r="VD8" i="4"/>
  <c r="VD156" i="4"/>
  <c r="VD19" i="4"/>
  <c r="VD133" i="4"/>
  <c r="VD15" i="4"/>
  <c r="VD18" i="4"/>
  <c r="VD110" i="4"/>
  <c r="VD182" i="4"/>
  <c r="VD63" i="4"/>
  <c r="VD72" i="4"/>
  <c r="VD35" i="4"/>
  <c r="VD113" i="4"/>
  <c r="VD46" i="4"/>
  <c r="VD151" i="4"/>
  <c r="VD97" i="4"/>
  <c r="VD123" i="4"/>
  <c r="VD197" i="4"/>
  <c r="VD131" i="4"/>
  <c r="VD94" i="4"/>
  <c r="VD53" i="4"/>
  <c r="VD70" i="4"/>
  <c r="VD87" i="4"/>
  <c r="VD179" i="4"/>
  <c r="VD115" i="4"/>
  <c r="VD178" i="4"/>
  <c r="VD116" i="4"/>
  <c r="VD25" i="4"/>
  <c r="VD160" i="4"/>
  <c r="VD163" i="4"/>
  <c r="VD106" i="4"/>
  <c r="VD92" i="4"/>
  <c r="VD161" i="4"/>
  <c r="VD90" i="4"/>
  <c r="VD186" i="4"/>
  <c r="VD65" i="4"/>
  <c r="VD93" i="4"/>
  <c r="VD195" i="4"/>
  <c r="VD170" i="4"/>
  <c r="VD158" i="4"/>
  <c r="VD29" i="4"/>
  <c r="VD33" i="4"/>
  <c r="VD62" i="4"/>
  <c r="VD173" i="4"/>
  <c r="VD124" i="4"/>
  <c r="HV3" i="5"/>
  <c r="HW2" i="5"/>
  <c r="VF199" i="4" l="1"/>
  <c r="VF198" i="4"/>
  <c r="VH3" i="4"/>
  <c r="VF71" i="4"/>
  <c r="VF80" i="4"/>
  <c r="VF64" i="4"/>
  <c r="VF74" i="4"/>
  <c r="VF79" i="4"/>
  <c r="VF153" i="4"/>
  <c r="VF87" i="4"/>
  <c r="VF105" i="4"/>
  <c r="VF78" i="4"/>
  <c r="VF112" i="4"/>
  <c r="VF2" i="4"/>
  <c r="VF19" i="4"/>
  <c r="VF34" i="4"/>
  <c r="VF45" i="4"/>
  <c r="VF27" i="4"/>
  <c r="VF118" i="4"/>
  <c r="VF59" i="4"/>
  <c r="VF156" i="4"/>
  <c r="VF91" i="4"/>
  <c r="VF35" i="4"/>
  <c r="VF24" i="4"/>
  <c r="VF187" i="4"/>
  <c r="VF60" i="4"/>
  <c r="VF92" i="4"/>
  <c r="VF190" i="4"/>
  <c r="VF141" i="4"/>
  <c r="VF96" i="4"/>
  <c r="VF189" i="4"/>
  <c r="VF54" i="4"/>
  <c r="VF55" i="4"/>
  <c r="VF103" i="4"/>
  <c r="VF83" i="4"/>
  <c r="VF89" i="4"/>
  <c r="VF128" i="4"/>
  <c r="VF195" i="4"/>
  <c r="VF17" i="4"/>
  <c r="VF171" i="4"/>
  <c r="VF77" i="4"/>
  <c r="VF152" i="4"/>
  <c r="VF51" i="4"/>
  <c r="VF40" i="4"/>
  <c r="VF161" i="4"/>
  <c r="VF57" i="4"/>
  <c r="VF20" i="4"/>
  <c r="VF188" i="4"/>
  <c r="VF38" i="4"/>
  <c r="VF72" i="4"/>
  <c r="VF44" i="4"/>
  <c r="VF154" i="4"/>
  <c r="VF68" i="4"/>
  <c r="VF21" i="4"/>
  <c r="VF145" i="4"/>
  <c r="VF116" i="4"/>
  <c r="VF31" i="4"/>
  <c r="VF47" i="4"/>
  <c r="VF7" i="4"/>
  <c r="VF100" i="4"/>
  <c r="VF41" i="4"/>
  <c r="VF48" i="4"/>
  <c r="VF142" i="4"/>
  <c r="VF148" i="4"/>
  <c r="VF6" i="4"/>
  <c r="VF138" i="4"/>
  <c r="VF119" i="4"/>
  <c r="VF196" i="4"/>
  <c r="VF86" i="4"/>
  <c r="VF121" i="4"/>
  <c r="VF125" i="4"/>
  <c r="VF106" i="4"/>
  <c r="VF164" i="4"/>
  <c r="VF174" i="4"/>
  <c r="VF97" i="4"/>
  <c r="VF176" i="4"/>
  <c r="VF11" i="4"/>
  <c r="VF120" i="4"/>
  <c r="VF102" i="4"/>
  <c r="VF122" i="4"/>
  <c r="VF110" i="4"/>
  <c r="VF94" i="4"/>
  <c r="VF155" i="4"/>
  <c r="VF85" i="4"/>
  <c r="VF180" i="4"/>
  <c r="VF191" i="4"/>
  <c r="VF166" i="4"/>
  <c r="VF158" i="4"/>
  <c r="VF9" i="4"/>
  <c r="VF197" i="4"/>
  <c r="VF56" i="4"/>
  <c r="VF147" i="4"/>
  <c r="VF82" i="4"/>
  <c r="VF162" i="4"/>
  <c r="VF151" i="4"/>
  <c r="VF98" i="4"/>
  <c r="VF186" i="4"/>
  <c r="VF73" i="4"/>
  <c r="VF149" i="4"/>
  <c r="VF28" i="4"/>
  <c r="VF99" i="4"/>
  <c r="VF8" i="4"/>
  <c r="VF133" i="4"/>
  <c r="VF111" i="4"/>
  <c r="VF185" i="4"/>
  <c r="VF30" i="4"/>
  <c r="VF123" i="4"/>
  <c r="VF58" i="4"/>
  <c r="VF194" i="4"/>
  <c r="VF192" i="4"/>
  <c r="VF10" i="4"/>
  <c r="VF88" i="4"/>
  <c r="VF178" i="4"/>
  <c r="VF114" i="4"/>
  <c r="VF62" i="4"/>
  <c r="VF134" i="4"/>
  <c r="VF69" i="4"/>
  <c r="VF75" i="4"/>
  <c r="VF165" i="4"/>
  <c r="VF115" i="4"/>
  <c r="VF26" i="4"/>
  <c r="VF135" i="4"/>
  <c r="VF183" i="4"/>
  <c r="VF139" i="4"/>
  <c r="VF70" i="4"/>
  <c r="VF193" i="4"/>
  <c r="VF50" i="4"/>
  <c r="VF175" i="4"/>
  <c r="VF66" i="4"/>
  <c r="VF170" i="4"/>
  <c r="VF101" i="4"/>
  <c r="VF136" i="4"/>
  <c r="VF32" i="4"/>
  <c r="VF117" i="4"/>
  <c r="VF36" i="4"/>
  <c r="VF39" i="4"/>
  <c r="VF63" i="4"/>
  <c r="VF140" i="4"/>
  <c r="VF127" i="4"/>
  <c r="VF104" i="4"/>
  <c r="VF168" i="4"/>
  <c r="VF37" i="4"/>
  <c r="VF132" i="4"/>
  <c r="VF95" i="4"/>
  <c r="VF157" i="4"/>
  <c r="VF15" i="4"/>
  <c r="VF42" i="4"/>
  <c r="VF108" i="4"/>
  <c r="VF13" i="4"/>
  <c r="VF159" i="4"/>
  <c r="VF109" i="4"/>
  <c r="VF169" i="4"/>
  <c r="VF179" i="4"/>
  <c r="VF93" i="4"/>
  <c r="VF131" i="4"/>
  <c r="VF163" i="4"/>
  <c r="VF49" i="4"/>
  <c r="VF46" i="4"/>
  <c r="VF124" i="4"/>
  <c r="VF23" i="4"/>
  <c r="VF81" i="4"/>
  <c r="VF12" i="4"/>
  <c r="VF61" i="4"/>
  <c r="VF65" i="4"/>
  <c r="VF177" i="4"/>
  <c r="VF90" i="4"/>
  <c r="VF113" i="4"/>
  <c r="VF52" i="4"/>
  <c r="VF143" i="4"/>
  <c r="VF129" i="4"/>
  <c r="VF107" i="4"/>
  <c r="VF184" i="4"/>
  <c r="VF181" i="4"/>
  <c r="VF167" i="4"/>
  <c r="VF14" i="4"/>
  <c r="VF172" i="4"/>
  <c r="VF146" i="4"/>
  <c r="VF67" i="4"/>
  <c r="VF84" i="4"/>
  <c r="VF160" i="4"/>
  <c r="VF150" i="4"/>
  <c r="VF43" i="4"/>
  <c r="VF126" i="4"/>
  <c r="VF16" i="4"/>
  <c r="VF173" i="4"/>
  <c r="VF18" i="4"/>
  <c r="VF137" i="4"/>
  <c r="VF182" i="4"/>
  <c r="VF33" i="4"/>
  <c r="VF25" i="4"/>
  <c r="VF76" i="4"/>
  <c r="VF29" i="4"/>
  <c r="VF144" i="4"/>
  <c r="VF22" i="4"/>
  <c r="VF53" i="4"/>
  <c r="VF130" i="4"/>
  <c r="VD5" i="4"/>
  <c r="HW3" i="5"/>
  <c r="HX2" i="5"/>
  <c r="VH199" i="4" l="1"/>
  <c r="VH198" i="4"/>
  <c r="VF5" i="4"/>
  <c r="VJ3" i="4"/>
  <c r="VH74" i="4"/>
  <c r="VH71" i="4"/>
  <c r="VH79" i="4"/>
  <c r="VH80" i="4"/>
  <c r="VH64" i="4"/>
  <c r="VH43" i="4"/>
  <c r="VH161" i="4"/>
  <c r="VH116" i="4"/>
  <c r="VH173" i="4"/>
  <c r="VH175" i="4"/>
  <c r="VH21" i="4"/>
  <c r="VH70" i="4"/>
  <c r="VH41" i="4"/>
  <c r="VH184" i="4"/>
  <c r="VH168" i="4"/>
  <c r="VH134" i="4"/>
  <c r="VH86" i="4"/>
  <c r="VH56" i="4"/>
  <c r="VH61" i="4"/>
  <c r="VH28" i="4"/>
  <c r="VH52" i="4"/>
  <c r="VH174" i="4"/>
  <c r="VH75" i="4"/>
  <c r="VH163" i="4"/>
  <c r="VH18" i="4"/>
  <c r="VH81" i="4"/>
  <c r="VH165" i="4"/>
  <c r="VH162" i="4"/>
  <c r="VH189" i="4"/>
  <c r="VH44" i="4"/>
  <c r="VH37" i="4"/>
  <c r="VH45" i="4"/>
  <c r="VH187" i="4"/>
  <c r="VH92" i="4"/>
  <c r="VH46" i="4"/>
  <c r="VH13" i="4"/>
  <c r="VH98" i="4"/>
  <c r="VH6" i="4"/>
  <c r="VH158" i="4"/>
  <c r="VH194" i="4"/>
  <c r="VH17" i="4"/>
  <c r="VH145" i="4"/>
  <c r="VH60" i="4"/>
  <c r="VH193" i="4"/>
  <c r="VH154" i="4"/>
  <c r="VH169" i="4"/>
  <c r="VH119" i="4"/>
  <c r="VH140" i="4"/>
  <c r="VH30" i="4"/>
  <c r="VH97" i="4"/>
  <c r="VH42" i="4"/>
  <c r="VH170" i="4"/>
  <c r="VH40" i="4"/>
  <c r="VH159" i="4"/>
  <c r="VH78" i="4"/>
  <c r="VH101" i="4"/>
  <c r="VH130" i="4"/>
  <c r="VH190" i="4"/>
  <c r="VH135" i="4"/>
  <c r="VH150" i="4"/>
  <c r="VH15" i="4"/>
  <c r="VH148" i="4"/>
  <c r="VH138" i="4"/>
  <c r="VH59" i="4"/>
  <c r="VH39" i="4"/>
  <c r="VH87" i="4"/>
  <c r="VH12" i="4"/>
  <c r="VH108" i="4"/>
  <c r="VH157" i="4"/>
  <c r="VH24" i="4"/>
  <c r="VH20" i="4"/>
  <c r="VH31" i="4"/>
  <c r="VH82" i="4"/>
  <c r="VH127" i="4"/>
  <c r="VH124" i="4"/>
  <c r="VH144" i="4"/>
  <c r="VH67" i="4"/>
  <c r="VH149" i="4"/>
  <c r="VH128" i="4"/>
  <c r="VH26" i="4"/>
  <c r="VH89" i="4"/>
  <c r="VH8" i="4"/>
  <c r="VH68" i="4"/>
  <c r="VH84" i="4"/>
  <c r="VH112" i="4"/>
  <c r="VH33" i="4"/>
  <c r="VH110" i="4"/>
  <c r="VH153" i="4"/>
  <c r="VH35" i="4"/>
  <c r="VH91" i="4"/>
  <c r="VH90" i="4"/>
  <c r="VH186" i="4"/>
  <c r="VH85" i="4"/>
  <c r="VH192" i="4"/>
  <c r="VH9" i="4"/>
  <c r="VH133" i="4"/>
  <c r="VH113" i="4"/>
  <c r="VH156" i="4"/>
  <c r="VH102" i="4"/>
  <c r="VH22" i="4"/>
  <c r="VH62" i="4"/>
  <c r="VH166" i="4"/>
  <c r="VH121" i="4"/>
  <c r="VH99" i="4"/>
  <c r="VH106" i="4"/>
  <c r="VH167" i="4"/>
  <c r="VH196" i="4"/>
  <c r="VH147" i="4"/>
  <c r="VH179" i="4"/>
  <c r="VH72" i="4"/>
  <c r="VH57" i="4"/>
  <c r="VH104" i="4"/>
  <c r="VH103" i="4"/>
  <c r="VH123" i="4"/>
  <c r="VH137" i="4"/>
  <c r="VH191" i="4"/>
  <c r="VH164" i="4"/>
  <c r="VH141" i="4"/>
  <c r="VH38" i="4"/>
  <c r="VH25" i="4"/>
  <c r="VH171" i="4"/>
  <c r="VH58" i="4"/>
  <c r="VH93" i="4"/>
  <c r="VH29" i="4"/>
  <c r="VH109" i="4"/>
  <c r="VH115" i="4"/>
  <c r="VH69" i="4"/>
  <c r="VH14" i="4"/>
  <c r="VH180" i="4"/>
  <c r="VH73" i="4"/>
  <c r="VH122" i="4"/>
  <c r="VH182" i="4"/>
  <c r="VH11" i="4"/>
  <c r="VH63" i="4"/>
  <c r="VH36" i="4"/>
  <c r="VH146" i="4"/>
  <c r="VH49" i="4"/>
  <c r="VH95" i="4"/>
  <c r="VH118" i="4"/>
  <c r="VH27" i="4"/>
  <c r="VH65" i="4"/>
  <c r="VH129" i="4"/>
  <c r="VH55" i="4"/>
  <c r="VH177" i="4"/>
  <c r="VH197" i="4"/>
  <c r="VH34" i="4"/>
  <c r="VH7" i="4"/>
  <c r="VH188" i="4"/>
  <c r="VH176" i="4"/>
  <c r="VH23" i="4"/>
  <c r="VH16" i="4"/>
  <c r="VH83" i="4"/>
  <c r="VH10" i="4"/>
  <c r="VH172" i="4"/>
  <c r="VH88" i="4"/>
  <c r="VH178" i="4"/>
  <c r="VH2" i="4"/>
  <c r="VH47" i="4"/>
  <c r="VH120" i="4"/>
  <c r="VH96" i="4"/>
  <c r="VH142" i="4"/>
  <c r="VH132" i="4"/>
  <c r="VH53" i="4"/>
  <c r="VH77" i="4"/>
  <c r="VH155" i="4"/>
  <c r="VH48" i="4"/>
  <c r="VH107" i="4"/>
  <c r="VH136" i="4"/>
  <c r="VH76" i="4"/>
  <c r="VH139" i="4"/>
  <c r="VH126" i="4"/>
  <c r="VH111" i="4"/>
  <c r="VH185" i="4"/>
  <c r="VH183" i="4"/>
  <c r="VH125" i="4"/>
  <c r="VH54" i="4"/>
  <c r="VH114" i="4"/>
  <c r="VH160" i="4"/>
  <c r="VH117" i="4"/>
  <c r="VH32" i="4"/>
  <c r="VH94" i="4"/>
  <c r="VH152" i="4"/>
  <c r="VH51" i="4"/>
  <c r="VH143" i="4"/>
  <c r="VH19" i="4"/>
  <c r="VH100" i="4"/>
  <c r="VH151" i="4"/>
  <c r="VH50" i="4"/>
  <c r="VH181" i="4"/>
  <c r="VH131" i="4"/>
  <c r="VH105" i="4"/>
  <c r="VH66" i="4"/>
  <c r="VH195" i="4"/>
  <c r="HY2" i="5"/>
  <c r="HX3" i="5"/>
  <c r="VJ199" i="4" l="1"/>
  <c r="VJ198" i="4"/>
  <c r="VH5" i="4"/>
  <c r="VL3" i="4"/>
  <c r="VJ80" i="4"/>
  <c r="VJ74" i="4"/>
  <c r="VJ79" i="4"/>
  <c r="VJ64" i="4"/>
  <c r="VJ71" i="4"/>
  <c r="VJ59" i="4"/>
  <c r="VJ104" i="4"/>
  <c r="VJ175" i="4"/>
  <c r="VJ100" i="4"/>
  <c r="VJ17" i="4"/>
  <c r="VJ53" i="4"/>
  <c r="VJ21" i="4"/>
  <c r="VJ85" i="4"/>
  <c r="VJ133" i="4"/>
  <c r="VJ54" i="4"/>
  <c r="VJ155" i="4"/>
  <c r="VJ18" i="4"/>
  <c r="VJ39" i="4"/>
  <c r="VJ108" i="4"/>
  <c r="VJ180" i="4"/>
  <c r="VJ177" i="4"/>
  <c r="VJ156" i="4"/>
  <c r="VJ113" i="4"/>
  <c r="VJ129" i="4"/>
  <c r="VJ76" i="4"/>
  <c r="VJ97" i="4"/>
  <c r="VJ127" i="4"/>
  <c r="VJ28" i="4"/>
  <c r="VJ171" i="4"/>
  <c r="VJ56" i="4"/>
  <c r="VJ102" i="4"/>
  <c r="VJ77" i="4"/>
  <c r="VJ185" i="4"/>
  <c r="VJ82" i="4"/>
  <c r="VJ118" i="4"/>
  <c r="VJ103" i="4"/>
  <c r="VJ93" i="4"/>
  <c r="VJ69" i="4"/>
  <c r="VJ126" i="4"/>
  <c r="VJ42" i="4"/>
  <c r="VJ121" i="4"/>
  <c r="VJ119" i="4"/>
  <c r="VJ146" i="4"/>
  <c r="VJ22" i="4"/>
  <c r="VJ7" i="4"/>
  <c r="VJ157" i="4"/>
  <c r="VJ150" i="4"/>
  <c r="VJ13" i="4"/>
  <c r="VJ65" i="4"/>
  <c r="VJ58" i="4"/>
  <c r="VJ99" i="4"/>
  <c r="VJ161" i="4"/>
  <c r="VJ184" i="4"/>
  <c r="VJ141" i="4"/>
  <c r="VJ24" i="4"/>
  <c r="VJ116" i="4"/>
  <c r="VJ66" i="4"/>
  <c r="VJ107" i="4"/>
  <c r="VJ148" i="4"/>
  <c r="VJ179" i="4"/>
  <c r="VJ105" i="4"/>
  <c r="VJ189" i="4"/>
  <c r="VJ20" i="4"/>
  <c r="VJ140" i="4"/>
  <c r="VJ34" i="4"/>
  <c r="VJ38" i="4"/>
  <c r="VJ137" i="4"/>
  <c r="VJ88" i="4"/>
  <c r="VJ117" i="4"/>
  <c r="VJ182" i="4"/>
  <c r="VJ45" i="4"/>
  <c r="VJ27" i="4"/>
  <c r="VJ29" i="4"/>
  <c r="VJ48" i="4"/>
  <c r="VJ124" i="4"/>
  <c r="VJ12" i="4"/>
  <c r="VJ142" i="4"/>
  <c r="VJ46" i="4"/>
  <c r="VJ174" i="4"/>
  <c r="VJ49" i="4"/>
  <c r="VJ84" i="4"/>
  <c r="VJ159" i="4"/>
  <c r="VJ190" i="4"/>
  <c r="VJ168" i="4"/>
  <c r="VJ55" i="4"/>
  <c r="VJ19" i="4"/>
  <c r="VJ63" i="4"/>
  <c r="VJ40" i="4"/>
  <c r="VJ35" i="4"/>
  <c r="VJ131" i="4"/>
  <c r="VJ149" i="4"/>
  <c r="VJ196" i="4"/>
  <c r="VJ173" i="4"/>
  <c r="VJ167" i="4"/>
  <c r="VJ112" i="4"/>
  <c r="VJ130" i="4"/>
  <c r="VJ41" i="4"/>
  <c r="VJ87" i="4"/>
  <c r="VJ128" i="4"/>
  <c r="VJ72" i="4"/>
  <c r="VJ86" i="4"/>
  <c r="VJ187" i="4"/>
  <c r="VJ37" i="4"/>
  <c r="VJ120" i="4"/>
  <c r="VJ14" i="4"/>
  <c r="VJ176" i="4"/>
  <c r="VJ139" i="4"/>
  <c r="VJ47" i="4"/>
  <c r="VJ16" i="4"/>
  <c r="VJ32" i="4"/>
  <c r="VJ197" i="4"/>
  <c r="VJ181" i="4"/>
  <c r="VJ60" i="4"/>
  <c r="VJ61" i="4"/>
  <c r="VJ194" i="4"/>
  <c r="VJ145" i="4"/>
  <c r="VJ26" i="4"/>
  <c r="VJ135" i="4"/>
  <c r="VJ94" i="4"/>
  <c r="VJ96" i="4"/>
  <c r="VJ169" i="4"/>
  <c r="VJ109" i="4"/>
  <c r="VJ78" i="4"/>
  <c r="VJ132" i="4"/>
  <c r="VJ62" i="4"/>
  <c r="VJ166" i="4"/>
  <c r="VJ98" i="4"/>
  <c r="VJ122" i="4"/>
  <c r="VJ52" i="4"/>
  <c r="VJ10" i="4"/>
  <c r="VJ95" i="4"/>
  <c r="VJ111" i="4"/>
  <c r="VJ183" i="4"/>
  <c r="VJ165" i="4"/>
  <c r="VJ75" i="4"/>
  <c r="VJ2" i="4"/>
  <c r="VJ51" i="4"/>
  <c r="VJ36" i="4"/>
  <c r="VJ31" i="4"/>
  <c r="VJ170" i="4"/>
  <c r="VJ43" i="4"/>
  <c r="VJ89" i="4"/>
  <c r="VJ138" i="4"/>
  <c r="VJ8" i="4"/>
  <c r="VJ192" i="4"/>
  <c r="VJ106" i="4"/>
  <c r="VJ90" i="4"/>
  <c r="VJ147" i="4"/>
  <c r="VJ11" i="4"/>
  <c r="VJ193" i="4"/>
  <c r="VJ164" i="4"/>
  <c r="VJ134" i="4"/>
  <c r="VJ57" i="4"/>
  <c r="VJ188" i="4"/>
  <c r="VJ115" i="4"/>
  <c r="VJ44" i="4"/>
  <c r="VJ83" i="4"/>
  <c r="VJ125" i="4"/>
  <c r="VJ178" i="4"/>
  <c r="VJ101" i="4"/>
  <c r="VJ70" i="4"/>
  <c r="VJ154" i="4"/>
  <c r="VJ73" i="4"/>
  <c r="VJ143" i="4"/>
  <c r="VJ186" i="4"/>
  <c r="VJ158" i="4"/>
  <c r="VJ15" i="4"/>
  <c r="VJ153" i="4"/>
  <c r="VJ6" i="4"/>
  <c r="VJ33" i="4"/>
  <c r="VJ136" i="4"/>
  <c r="VJ30" i="4"/>
  <c r="VJ25" i="4"/>
  <c r="VJ114" i="4"/>
  <c r="VJ23" i="4"/>
  <c r="VJ92" i="4"/>
  <c r="VJ191" i="4"/>
  <c r="VJ123" i="4"/>
  <c r="VJ195" i="4"/>
  <c r="VJ67" i="4"/>
  <c r="VJ91" i="4"/>
  <c r="VJ160" i="4"/>
  <c r="VJ110" i="4"/>
  <c r="VJ151" i="4"/>
  <c r="VJ162" i="4"/>
  <c r="VJ68" i="4"/>
  <c r="VJ172" i="4"/>
  <c r="VJ9" i="4"/>
  <c r="VJ50" i="4"/>
  <c r="VJ152" i="4"/>
  <c r="VJ163" i="4"/>
  <c r="VJ81" i="4"/>
  <c r="VJ144" i="4"/>
  <c r="HZ2" i="5"/>
  <c r="HY3" i="5"/>
  <c r="VL199" i="4" l="1"/>
  <c r="VL198" i="4"/>
  <c r="VN3" i="4"/>
  <c r="VL64" i="4"/>
  <c r="VL79" i="4"/>
  <c r="VL71" i="4"/>
  <c r="VL74" i="4"/>
  <c r="VL80" i="4"/>
  <c r="VL179" i="4"/>
  <c r="VL47" i="4"/>
  <c r="VL186" i="4"/>
  <c r="VL33" i="4"/>
  <c r="VL148" i="4"/>
  <c r="VL188" i="4"/>
  <c r="VL83" i="4"/>
  <c r="VL133" i="4"/>
  <c r="VL85" i="4"/>
  <c r="VL57" i="4"/>
  <c r="VL164" i="4"/>
  <c r="VL59" i="4"/>
  <c r="VL152" i="4"/>
  <c r="VL35" i="4"/>
  <c r="VL147" i="4"/>
  <c r="VL43" i="4"/>
  <c r="VL141" i="4"/>
  <c r="VL39" i="4"/>
  <c r="VL161" i="4"/>
  <c r="VL157" i="4"/>
  <c r="VL16" i="4"/>
  <c r="VL144" i="4"/>
  <c r="VL86" i="4"/>
  <c r="VL149" i="4"/>
  <c r="VL130" i="4"/>
  <c r="VL172" i="4"/>
  <c r="VL24" i="4"/>
  <c r="VL128" i="4"/>
  <c r="VL93" i="4"/>
  <c r="VL2" i="4"/>
  <c r="VL126" i="4"/>
  <c r="VL159" i="4"/>
  <c r="VL15" i="4"/>
  <c r="VL110" i="4"/>
  <c r="VL173" i="4"/>
  <c r="VL23" i="4"/>
  <c r="VL14" i="4"/>
  <c r="VL11" i="4"/>
  <c r="VL84" i="4"/>
  <c r="VL107" i="4"/>
  <c r="VL78" i="4"/>
  <c r="VL150" i="4"/>
  <c r="VL145" i="4"/>
  <c r="VL111" i="4"/>
  <c r="VL18" i="4"/>
  <c r="VL44" i="4"/>
  <c r="VL91" i="4"/>
  <c r="VL6" i="4"/>
  <c r="VL75" i="4"/>
  <c r="VL69" i="4"/>
  <c r="VL125" i="4"/>
  <c r="VL29" i="4"/>
  <c r="VL56" i="4"/>
  <c r="VL120" i="4"/>
  <c r="VL13" i="4"/>
  <c r="VL67" i="4"/>
  <c r="VL37" i="4"/>
  <c r="VL118" i="4"/>
  <c r="VL190" i="4"/>
  <c r="VL192" i="4"/>
  <c r="VL55" i="4"/>
  <c r="VL27" i="4"/>
  <c r="VL177" i="4"/>
  <c r="VL76" i="4"/>
  <c r="VL158" i="4"/>
  <c r="VL151" i="4"/>
  <c r="VL48" i="4"/>
  <c r="VL116" i="4"/>
  <c r="VL41" i="4"/>
  <c r="VL176" i="4"/>
  <c r="VL38" i="4"/>
  <c r="VL132" i="4"/>
  <c r="VL61" i="4"/>
  <c r="VL45" i="4"/>
  <c r="VL134" i="4"/>
  <c r="VL108" i="4"/>
  <c r="VL153" i="4"/>
  <c r="VL58" i="4"/>
  <c r="VL195" i="4"/>
  <c r="VL99" i="4"/>
  <c r="VL162" i="4"/>
  <c r="VL167" i="4"/>
  <c r="VL10" i="4"/>
  <c r="VL88" i="4"/>
  <c r="VL129" i="4"/>
  <c r="VL156" i="4"/>
  <c r="VL26" i="4"/>
  <c r="VL138" i="4"/>
  <c r="VL185" i="4"/>
  <c r="VL170" i="4"/>
  <c r="VL73" i="4"/>
  <c r="VL46" i="4"/>
  <c r="VL31" i="4"/>
  <c r="VL36" i="4"/>
  <c r="VL146" i="4"/>
  <c r="VL60" i="4"/>
  <c r="VL194" i="4"/>
  <c r="VL68" i="4"/>
  <c r="VL72" i="4"/>
  <c r="VL94" i="4"/>
  <c r="VL114" i="4"/>
  <c r="VL196" i="4"/>
  <c r="VL98" i="4"/>
  <c r="VL97" i="4"/>
  <c r="VL34" i="4"/>
  <c r="VL65" i="4"/>
  <c r="VL42" i="4"/>
  <c r="VL30" i="4"/>
  <c r="VL191" i="4"/>
  <c r="VL63" i="4"/>
  <c r="VL169" i="4"/>
  <c r="VL193" i="4"/>
  <c r="VL117" i="4"/>
  <c r="VL109" i="4"/>
  <c r="VL160" i="4"/>
  <c r="VL95" i="4"/>
  <c r="VL140" i="4"/>
  <c r="VL106" i="4"/>
  <c r="VL9" i="4"/>
  <c r="VL136" i="4"/>
  <c r="VL143" i="4"/>
  <c r="VL87" i="4"/>
  <c r="VL171" i="4"/>
  <c r="VL22" i="4"/>
  <c r="VL17" i="4"/>
  <c r="VL180" i="4"/>
  <c r="VL115" i="4"/>
  <c r="VL82" i="4"/>
  <c r="VL163" i="4"/>
  <c r="VL66" i="4"/>
  <c r="VL124" i="4"/>
  <c r="VL101" i="4"/>
  <c r="VL104" i="4"/>
  <c r="VL7" i="4"/>
  <c r="VL175" i="4"/>
  <c r="VL20" i="4"/>
  <c r="VL70" i="4"/>
  <c r="VL96" i="4"/>
  <c r="VL165" i="4"/>
  <c r="VL183" i="4"/>
  <c r="VL131" i="4"/>
  <c r="VL32" i="4"/>
  <c r="VL113" i="4"/>
  <c r="VL25" i="4"/>
  <c r="VL139" i="4"/>
  <c r="VL174" i="4"/>
  <c r="VL127" i="4"/>
  <c r="VL12" i="4"/>
  <c r="VL103" i="4"/>
  <c r="VL53" i="4"/>
  <c r="VL81" i="4"/>
  <c r="VL182" i="4"/>
  <c r="VL92" i="4"/>
  <c r="VL77" i="4"/>
  <c r="VL112" i="4"/>
  <c r="VL40" i="4"/>
  <c r="VL123" i="4"/>
  <c r="VL28" i="4"/>
  <c r="VL181" i="4"/>
  <c r="VL8" i="4"/>
  <c r="VL62" i="4"/>
  <c r="VL50" i="4"/>
  <c r="VL121" i="4"/>
  <c r="VL168" i="4"/>
  <c r="VL154" i="4"/>
  <c r="VL54" i="4"/>
  <c r="VL102" i="4"/>
  <c r="VL52" i="4"/>
  <c r="VL49" i="4"/>
  <c r="VL90" i="4"/>
  <c r="VL21" i="4"/>
  <c r="VL135" i="4"/>
  <c r="VL51" i="4"/>
  <c r="VL119" i="4"/>
  <c r="VL137" i="4"/>
  <c r="VL189" i="4"/>
  <c r="VL197" i="4"/>
  <c r="VL142" i="4"/>
  <c r="VL178" i="4"/>
  <c r="VL122" i="4"/>
  <c r="VL166" i="4"/>
  <c r="VL100" i="4"/>
  <c r="VL105" i="4"/>
  <c r="VL155" i="4"/>
  <c r="VL89" i="4"/>
  <c r="VL184" i="4"/>
  <c r="VL19" i="4"/>
  <c r="VL187" i="4"/>
  <c r="VJ5" i="4"/>
  <c r="HZ3" i="5"/>
  <c r="IA2" i="5"/>
  <c r="VN199" i="4" l="1"/>
  <c r="VN198" i="4"/>
  <c r="VL5" i="4"/>
  <c r="VP3" i="4"/>
  <c r="VN71" i="4"/>
  <c r="VN64" i="4"/>
  <c r="VN74" i="4"/>
  <c r="VN79" i="4"/>
  <c r="VN80" i="4"/>
  <c r="VN140" i="4"/>
  <c r="VN155" i="4"/>
  <c r="VN17" i="4"/>
  <c r="VN131" i="4"/>
  <c r="VN166" i="4"/>
  <c r="VN172" i="4"/>
  <c r="VN104" i="4"/>
  <c r="VN110" i="4"/>
  <c r="VN62" i="4"/>
  <c r="VN128" i="4"/>
  <c r="VN50" i="4"/>
  <c r="VN112" i="4"/>
  <c r="VN139" i="4"/>
  <c r="VN65" i="4"/>
  <c r="VN8" i="4"/>
  <c r="VN24" i="4"/>
  <c r="VN73" i="4"/>
  <c r="VN84" i="4"/>
  <c r="VN98" i="4"/>
  <c r="VN117" i="4"/>
  <c r="VN57" i="4"/>
  <c r="VN154" i="4"/>
  <c r="VN93" i="4"/>
  <c r="VN20" i="4"/>
  <c r="VN176" i="4"/>
  <c r="VN168" i="4"/>
  <c r="VN6" i="4"/>
  <c r="VN49" i="4"/>
  <c r="VN152" i="4"/>
  <c r="VN86" i="4"/>
  <c r="VN31" i="4"/>
  <c r="VN191" i="4"/>
  <c r="VN90" i="4"/>
  <c r="VN70" i="4"/>
  <c r="VN194" i="4"/>
  <c r="VN146" i="4"/>
  <c r="VN161" i="4"/>
  <c r="VN32" i="4"/>
  <c r="VN105" i="4"/>
  <c r="VN183" i="4"/>
  <c r="VN111" i="4"/>
  <c r="VN53" i="4"/>
  <c r="VN151" i="4"/>
  <c r="VN120" i="4"/>
  <c r="VN12" i="4"/>
  <c r="VN177" i="4"/>
  <c r="VN129" i="4"/>
  <c r="VN143" i="4"/>
  <c r="VN2" i="4"/>
  <c r="VN106" i="4"/>
  <c r="VN185" i="4"/>
  <c r="VN55" i="4"/>
  <c r="VN36" i="4"/>
  <c r="VN38" i="4"/>
  <c r="VN145" i="4"/>
  <c r="VN138" i="4"/>
  <c r="VN190" i="4"/>
  <c r="VN35" i="4"/>
  <c r="VN81" i="4"/>
  <c r="VN96" i="4"/>
  <c r="VN22" i="4"/>
  <c r="VN99" i="4"/>
  <c r="VN116" i="4"/>
  <c r="VN167" i="4"/>
  <c r="VN16" i="4"/>
  <c r="VN114" i="4"/>
  <c r="VN108" i="4"/>
  <c r="VN88" i="4"/>
  <c r="VN180" i="4"/>
  <c r="VN113" i="4"/>
  <c r="VN121" i="4"/>
  <c r="VN100" i="4"/>
  <c r="VN109" i="4"/>
  <c r="VN68" i="4"/>
  <c r="VN30" i="4"/>
  <c r="VN107" i="4"/>
  <c r="VN178" i="4"/>
  <c r="VN60" i="4"/>
  <c r="VN142" i="4"/>
  <c r="VN94" i="4"/>
  <c r="VN7" i="4"/>
  <c r="VN171" i="4"/>
  <c r="VN192" i="4"/>
  <c r="VN127" i="4"/>
  <c r="VN54" i="4"/>
  <c r="VN189" i="4"/>
  <c r="VN169" i="4"/>
  <c r="VN26" i="4"/>
  <c r="VN102" i="4"/>
  <c r="VN46" i="4"/>
  <c r="VN66" i="4"/>
  <c r="VN144" i="4"/>
  <c r="VN153" i="4"/>
  <c r="VN85" i="4"/>
  <c r="VN15" i="4"/>
  <c r="VN43" i="4"/>
  <c r="VN136" i="4"/>
  <c r="VN150" i="4"/>
  <c r="VN103" i="4"/>
  <c r="VN58" i="4"/>
  <c r="VN51" i="4"/>
  <c r="VN89" i="4"/>
  <c r="VN123" i="4"/>
  <c r="VN95" i="4"/>
  <c r="VN133" i="4"/>
  <c r="VN170" i="4"/>
  <c r="VN75" i="4"/>
  <c r="VN101" i="4"/>
  <c r="VN91" i="4"/>
  <c r="VN130" i="4"/>
  <c r="VN160" i="4"/>
  <c r="VN18" i="4"/>
  <c r="VN175" i="4"/>
  <c r="VN132" i="4"/>
  <c r="VN165" i="4"/>
  <c r="VN39" i="4"/>
  <c r="VN147" i="4"/>
  <c r="VN195" i="4"/>
  <c r="VN118" i="4"/>
  <c r="VN115" i="4"/>
  <c r="VN156" i="4"/>
  <c r="VN125" i="4"/>
  <c r="VN182" i="4"/>
  <c r="VN48" i="4"/>
  <c r="VN148" i="4"/>
  <c r="VN97" i="4"/>
  <c r="VN76" i="4"/>
  <c r="VN19" i="4"/>
  <c r="VN69" i="4"/>
  <c r="VN174" i="4"/>
  <c r="VN184" i="4"/>
  <c r="VN124" i="4"/>
  <c r="VN14" i="4"/>
  <c r="VN83" i="4"/>
  <c r="VN159" i="4"/>
  <c r="VN25" i="4"/>
  <c r="VN126" i="4"/>
  <c r="VN149" i="4"/>
  <c r="VN28" i="4"/>
  <c r="VN77" i="4"/>
  <c r="VN141" i="4"/>
  <c r="VN157" i="4"/>
  <c r="VN158" i="4"/>
  <c r="VN40" i="4"/>
  <c r="VN196" i="4"/>
  <c r="VN173" i="4"/>
  <c r="VN37" i="4"/>
  <c r="VN92" i="4"/>
  <c r="VN72" i="4"/>
  <c r="VN61" i="4"/>
  <c r="VN186" i="4"/>
  <c r="VN9" i="4"/>
  <c r="VN78" i="4"/>
  <c r="VN63" i="4"/>
  <c r="VN67" i="4"/>
  <c r="VN29" i="4"/>
  <c r="VN59" i="4"/>
  <c r="VN119" i="4"/>
  <c r="VN10" i="4"/>
  <c r="VN122" i="4"/>
  <c r="VN188" i="4"/>
  <c r="VN56" i="4"/>
  <c r="VN193" i="4"/>
  <c r="VN135" i="4"/>
  <c r="VN187" i="4"/>
  <c r="VN163" i="4"/>
  <c r="VN23" i="4"/>
  <c r="VN164" i="4"/>
  <c r="VN162" i="4"/>
  <c r="VN134" i="4"/>
  <c r="VN21" i="4"/>
  <c r="VN41" i="4"/>
  <c r="VN52" i="4"/>
  <c r="VN13" i="4"/>
  <c r="VN34" i="4"/>
  <c r="VN82" i="4"/>
  <c r="VN11" i="4"/>
  <c r="VN137" i="4"/>
  <c r="VN47" i="4"/>
  <c r="VN179" i="4"/>
  <c r="VN45" i="4"/>
  <c r="VN181" i="4"/>
  <c r="VN87" i="4"/>
  <c r="VN27" i="4"/>
  <c r="VN42" i="4"/>
  <c r="VN44" i="4"/>
  <c r="VN197" i="4"/>
  <c r="VN33" i="4"/>
  <c r="IA3" i="5"/>
  <c r="IB2" i="5"/>
  <c r="VP199" i="4" l="1"/>
  <c r="VP198" i="4"/>
  <c r="VN5" i="4"/>
  <c r="VR3" i="4"/>
  <c r="VP79" i="4"/>
  <c r="VP71" i="4"/>
  <c r="VP64" i="4"/>
  <c r="VP74" i="4"/>
  <c r="VP80" i="4"/>
  <c r="VP65" i="4"/>
  <c r="VP57" i="4"/>
  <c r="VP49" i="4"/>
  <c r="VP127" i="4"/>
  <c r="VP116" i="4"/>
  <c r="VP89" i="4"/>
  <c r="VP102" i="4"/>
  <c r="VP51" i="4"/>
  <c r="VP130" i="4"/>
  <c r="VP30" i="4"/>
  <c r="VP186" i="4"/>
  <c r="VP90" i="4"/>
  <c r="VP191" i="4"/>
  <c r="VP139" i="4"/>
  <c r="VP72" i="4"/>
  <c r="VP145" i="4"/>
  <c r="VP12" i="4"/>
  <c r="VP82" i="4"/>
  <c r="VP6" i="4"/>
  <c r="VP180" i="4"/>
  <c r="VP16" i="4"/>
  <c r="VP32" i="4"/>
  <c r="VP69" i="4"/>
  <c r="VP86" i="4"/>
  <c r="VP87" i="4"/>
  <c r="VP27" i="4"/>
  <c r="VP109" i="4"/>
  <c r="VP70" i="4"/>
  <c r="VP148" i="4"/>
  <c r="VP118" i="4"/>
  <c r="VP50" i="4"/>
  <c r="VP173" i="4"/>
  <c r="VP162" i="4"/>
  <c r="VP126" i="4"/>
  <c r="VP101" i="4"/>
  <c r="VP149" i="4"/>
  <c r="VP29" i="4"/>
  <c r="VP66" i="4"/>
  <c r="VP24" i="4"/>
  <c r="VP155" i="4"/>
  <c r="VP103" i="4"/>
  <c r="VP11" i="4"/>
  <c r="VP91" i="4"/>
  <c r="VP159" i="4"/>
  <c r="VP35" i="4"/>
  <c r="VP160" i="4"/>
  <c r="VP141" i="4"/>
  <c r="VP156" i="4"/>
  <c r="VP7" i="4"/>
  <c r="VP76" i="4"/>
  <c r="VP194" i="4"/>
  <c r="VP195" i="4"/>
  <c r="VP182" i="4"/>
  <c r="VP185" i="4"/>
  <c r="VP167" i="4"/>
  <c r="VP196" i="4"/>
  <c r="VP161" i="4"/>
  <c r="VP93" i="4"/>
  <c r="VP120" i="4"/>
  <c r="VP81" i="4"/>
  <c r="VP152" i="4"/>
  <c r="VP54" i="4"/>
  <c r="VP108" i="4"/>
  <c r="VP147" i="4"/>
  <c r="VP128" i="4"/>
  <c r="VP181" i="4"/>
  <c r="VP13" i="4"/>
  <c r="VP174" i="4"/>
  <c r="VP100" i="4"/>
  <c r="VP96" i="4"/>
  <c r="VP85" i="4"/>
  <c r="VP92" i="4"/>
  <c r="VP55" i="4"/>
  <c r="VP192" i="4"/>
  <c r="VP44" i="4"/>
  <c r="VP39" i="4"/>
  <c r="VP172" i="4"/>
  <c r="VP2" i="4"/>
  <c r="VP22" i="4"/>
  <c r="VP58" i="4"/>
  <c r="VP37" i="4"/>
  <c r="VP137" i="4"/>
  <c r="VP124" i="4"/>
  <c r="VP73" i="4"/>
  <c r="VP158" i="4"/>
  <c r="VP178" i="4"/>
  <c r="VP144" i="4"/>
  <c r="VP131" i="4"/>
  <c r="VP8" i="4"/>
  <c r="VP15" i="4"/>
  <c r="VP142" i="4"/>
  <c r="VP43" i="4"/>
  <c r="VP61" i="4"/>
  <c r="VP9" i="4"/>
  <c r="VP107" i="4"/>
  <c r="VP105" i="4"/>
  <c r="VP165" i="4"/>
  <c r="VP40" i="4"/>
  <c r="VP84" i="4"/>
  <c r="VP190" i="4"/>
  <c r="VP46" i="4"/>
  <c r="VP132" i="4"/>
  <c r="VP183" i="4"/>
  <c r="VP59" i="4"/>
  <c r="VP99" i="4"/>
  <c r="VP28" i="4"/>
  <c r="VP47" i="4"/>
  <c r="VP164" i="4"/>
  <c r="VP31" i="4"/>
  <c r="VP125" i="4"/>
  <c r="VP56" i="4"/>
  <c r="VP38" i="4"/>
  <c r="VP52" i="4"/>
  <c r="VP18" i="4"/>
  <c r="VP112" i="4"/>
  <c r="VP138" i="4"/>
  <c r="VP157" i="4"/>
  <c r="VP189" i="4"/>
  <c r="VP140" i="4"/>
  <c r="VP21" i="4"/>
  <c r="VP53" i="4"/>
  <c r="VP153" i="4"/>
  <c r="VP23" i="4"/>
  <c r="VP25" i="4"/>
  <c r="VP117" i="4"/>
  <c r="VP136" i="4"/>
  <c r="VP20" i="4"/>
  <c r="VP184" i="4"/>
  <c r="VP17" i="4"/>
  <c r="VP122" i="4"/>
  <c r="VP83" i="4"/>
  <c r="VP78" i="4"/>
  <c r="VP170" i="4"/>
  <c r="VP48" i="4"/>
  <c r="VP179" i="4"/>
  <c r="VP135" i="4"/>
  <c r="VP168" i="4"/>
  <c r="VP150" i="4"/>
  <c r="VP97" i="4"/>
  <c r="VP143" i="4"/>
  <c r="VP67" i="4"/>
  <c r="VP111" i="4"/>
  <c r="VP106" i="4"/>
  <c r="VP19" i="4"/>
  <c r="VP77" i="4"/>
  <c r="VP129" i="4"/>
  <c r="VP163" i="4"/>
  <c r="VP177" i="4"/>
  <c r="VP193" i="4"/>
  <c r="VP98" i="4"/>
  <c r="VP123" i="4"/>
  <c r="VP68" i="4"/>
  <c r="VP171" i="4"/>
  <c r="VP45" i="4"/>
  <c r="VP187" i="4"/>
  <c r="VP110" i="4"/>
  <c r="VP62" i="4"/>
  <c r="VP166" i="4"/>
  <c r="VP14" i="4"/>
  <c r="VP26" i="4"/>
  <c r="VP134" i="4"/>
  <c r="VP88" i="4"/>
  <c r="VP113" i="4"/>
  <c r="VP176" i="4"/>
  <c r="VP169" i="4"/>
  <c r="VP34" i="4"/>
  <c r="VP188" i="4"/>
  <c r="VP151" i="4"/>
  <c r="VP197" i="4"/>
  <c r="VP115" i="4"/>
  <c r="VP94" i="4"/>
  <c r="VP63" i="4"/>
  <c r="VP33" i="4"/>
  <c r="VP10" i="4"/>
  <c r="VP146" i="4"/>
  <c r="VP121" i="4"/>
  <c r="VP154" i="4"/>
  <c r="VP104" i="4"/>
  <c r="VP119" i="4"/>
  <c r="VP41" i="4"/>
  <c r="VP75" i="4"/>
  <c r="VP175" i="4"/>
  <c r="VP60" i="4"/>
  <c r="VP95" i="4"/>
  <c r="VP36" i="4"/>
  <c r="VP42" i="4"/>
  <c r="VP133" i="4"/>
  <c r="VP114" i="4"/>
  <c r="IB3" i="5"/>
  <c r="IC2" i="5"/>
  <c r="VR199" i="4" l="1"/>
  <c r="VR198" i="4"/>
  <c r="VP5" i="4"/>
  <c r="VT3" i="4"/>
  <c r="VR74" i="4"/>
  <c r="K74" i="4" s="1"/>
  <c r="M74" i="4" s="1"/>
  <c r="VR79" i="4"/>
  <c r="K79" i="4" s="1"/>
  <c r="M79" i="4" s="1"/>
  <c r="VR64" i="4"/>
  <c r="VR71" i="4"/>
  <c r="K71" i="4" s="1"/>
  <c r="M71" i="4" s="1"/>
  <c r="VR80" i="4"/>
  <c r="K80" i="4" s="1"/>
  <c r="M80" i="4" s="1"/>
  <c r="VR22" i="4"/>
  <c r="K22" i="4" s="1"/>
  <c r="M22" i="4" s="1"/>
  <c r="VR101" i="4"/>
  <c r="K101" i="4" s="1"/>
  <c r="M101" i="4" s="1"/>
  <c r="VR118" i="4"/>
  <c r="K118" i="4" s="1"/>
  <c r="M118" i="4" s="1"/>
  <c r="VR38" i="4"/>
  <c r="K38" i="4" s="1"/>
  <c r="M38" i="4" s="1"/>
  <c r="VR85" i="4"/>
  <c r="K85" i="4" s="1"/>
  <c r="M85" i="4" s="1"/>
  <c r="VR187" i="4"/>
  <c r="K187" i="4" s="1"/>
  <c r="M187" i="4" s="1"/>
  <c r="VR113" i="4"/>
  <c r="K113" i="4" s="1"/>
  <c r="M113" i="4" s="1"/>
  <c r="VR170" i="4"/>
  <c r="K170" i="4" s="1"/>
  <c r="M170" i="4" s="1"/>
  <c r="VR104" i="4"/>
  <c r="K104" i="4" s="1"/>
  <c r="M104" i="4" s="1"/>
  <c r="VR197" i="4"/>
  <c r="VR129" i="4"/>
  <c r="K129" i="4" s="1"/>
  <c r="M129" i="4" s="1"/>
  <c r="VR42" i="4"/>
  <c r="K42" i="4" s="1"/>
  <c r="M42" i="4" s="1"/>
  <c r="VR88" i="4"/>
  <c r="K88" i="4" s="1"/>
  <c r="M88" i="4" s="1"/>
  <c r="VR94" i="4"/>
  <c r="K94" i="4" s="1"/>
  <c r="M94" i="4" s="1"/>
  <c r="VR163" i="4"/>
  <c r="K163" i="4" s="1"/>
  <c r="M163" i="4" s="1"/>
  <c r="VR196" i="4"/>
  <c r="K196" i="4" s="1"/>
  <c r="M196" i="4" s="1"/>
  <c r="VR36" i="4"/>
  <c r="K36" i="4" s="1"/>
  <c r="M36" i="4" s="1"/>
  <c r="VR23" i="4"/>
  <c r="K23" i="4" s="1"/>
  <c r="M23" i="4" s="1"/>
  <c r="VR172" i="4"/>
  <c r="K172" i="4" s="1"/>
  <c r="M172" i="4" s="1"/>
  <c r="VR89" i="4"/>
  <c r="K89" i="4" s="1"/>
  <c r="M89" i="4" s="1"/>
  <c r="VR11" i="4"/>
  <c r="K11" i="4" s="1"/>
  <c r="M11" i="4" s="1"/>
  <c r="L5" i="4" s="1"/>
  <c r="VR9" i="4"/>
  <c r="K9" i="4" s="1"/>
  <c r="M9" i="4" s="1"/>
  <c r="VR159" i="4"/>
  <c r="K159" i="4" s="1"/>
  <c r="M159" i="4" s="1"/>
  <c r="VR177" i="4"/>
  <c r="K177" i="4" s="1"/>
  <c r="M177" i="4" s="1"/>
  <c r="VR169" i="4"/>
  <c r="K169" i="4" s="1"/>
  <c r="M169" i="4" s="1"/>
  <c r="VR151" i="4"/>
  <c r="K151" i="4" s="1"/>
  <c r="M151" i="4" s="1"/>
  <c r="VR59" i="4"/>
  <c r="K59" i="4" s="1"/>
  <c r="M59" i="4" s="1"/>
  <c r="VR96" i="4"/>
  <c r="K96" i="4" s="1"/>
  <c r="M96" i="4" s="1"/>
  <c r="VR183" i="4"/>
  <c r="K183" i="4" s="1"/>
  <c r="M183" i="4" s="1"/>
  <c r="VR105" i="4"/>
  <c r="K105" i="4" s="1"/>
  <c r="M105" i="4" s="1"/>
  <c r="VR53" i="4"/>
  <c r="K53" i="4" s="1"/>
  <c r="M53" i="4" s="1"/>
  <c r="VR122" i="4"/>
  <c r="K122" i="4" s="1"/>
  <c r="M122" i="4" s="1"/>
  <c r="VR143" i="4"/>
  <c r="K143" i="4" s="1"/>
  <c r="M143" i="4" s="1"/>
  <c r="VR86" i="4"/>
  <c r="K86" i="4" s="1"/>
  <c r="M86" i="4" s="1"/>
  <c r="VR2" i="4"/>
  <c r="VR142" i="4"/>
  <c r="K142" i="4" s="1"/>
  <c r="M142" i="4" s="1"/>
  <c r="VR6" i="4"/>
  <c r="VR21" i="4"/>
  <c r="K21" i="4" s="1"/>
  <c r="M21" i="4" s="1"/>
  <c r="VR67" i="4"/>
  <c r="K67" i="4" s="1"/>
  <c r="M67" i="4" s="1"/>
  <c r="VR69" i="4"/>
  <c r="K69" i="4" s="1"/>
  <c r="M69" i="4" s="1"/>
  <c r="VR48" i="4"/>
  <c r="K48" i="4" s="1"/>
  <c r="M48" i="4" s="1"/>
  <c r="VR35" i="4"/>
  <c r="K35" i="4" s="1"/>
  <c r="M35" i="4" s="1"/>
  <c r="VR130" i="4"/>
  <c r="K130" i="4" s="1"/>
  <c r="M130" i="4" s="1"/>
  <c r="VR126" i="4"/>
  <c r="K126" i="4" s="1"/>
  <c r="M126" i="4" s="1"/>
  <c r="VR157" i="4"/>
  <c r="K157" i="4" s="1"/>
  <c r="M157" i="4" s="1"/>
  <c r="VR180" i="4"/>
  <c r="K180" i="4" s="1"/>
  <c r="M180" i="4" s="1"/>
  <c r="VR40" i="4"/>
  <c r="K40" i="4" s="1"/>
  <c r="M40" i="4" s="1"/>
  <c r="VR44" i="4"/>
  <c r="K44" i="4" s="1"/>
  <c r="M44" i="4" s="1"/>
  <c r="VR193" i="4"/>
  <c r="K193" i="4" s="1"/>
  <c r="M193" i="4" s="1"/>
  <c r="VR137" i="4"/>
  <c r="K137" i="4" s="1"/>
  <c r="M137" i="4" s="1"/>
  <c r="VR107" i="4"/>
  <c r="K107" i="4" s="1"/>
  <c r="M107" i="4" s="1"/>
  <c r="VR61" i="4"/>
  <c r="K61" i="4" s="1"/>
  <c r="M61" i="4" s="1"/>
  <c r="VR20" i="4"/>
  <c r="K20" i="4" s="1"/>
  <c r="M20" i="4" s="1"/>
  <c r="VR165" i="4"/>
  <c r="K165" i="4" s="1"/>
  <c r="M165" i="4" s="1"/>
  <c r="VR15" i="4"/>
  <c r="K15" i="4" s="1"/>
  <c r="M15" i="4" s="1"/>
  <c r="VR191" i="4"/>
  <c r="K191" i="4" s="1"/>
  <c r="M191" i="4" s="1"/>
  <c r="VR60" i="4"/>
  <c r="M60" i="4" s="1"/>
  <c r="VR91" i="4"/>
  <c r="K91" i="4" s="1"/>
  <c r="M91" i="4" s="1"/>
  <c r="VR95" i="4"/>
  <c r="K95" i="4" s="1"/>
  <c r="M95" i="4" s="1"/>
  <c r="VR124" i="4"/>
  <c r="K124" i="4" s="1"/>
  <c r="M124" i="4" s="1"/>
  <c r="VR7" i="4"/>
  <c r="K7" i="4" s="1"/>
  <c r="M7" i="4" s="1"/>
  <c r="VR167" i="4"/>
  <c r="K167" i="4" s="1"/>
  <c r="M167" i="4" s="1"/>
  <c r="VR46" i="4"/>
  <c r="K46" i="4" s="1"/>
  <c r="M46" i="4" s="1"/>
  <c r="VR28" i="4"/>
  <c r="K28" i="4" s="1"/>
  <c r="M28" i="4" s="1"/>
  <c r="VR66" i="4"/>
  <c r="K66" i="4" s="1"/>
  <c r="M66" i="4" s="1"/>
  <c r="VR50" i="4"/>
  <c r="K50" i="4" s="1"/>
  <c r="M50" i="4" s="1"/>
  <c r="VR8" i="4"/>
  <c r="K8" i="4" s="1"/>
  <c r="M8" i="4" s="1"/>
  <c r="VR128" i="4"/>
  <c r="K128" i="4" s="1"/>
  <c r="M128" i="4" s="1"/>
  <c r="VR132" i="4"/>
  <c r="K132" i="4" s="1"/>
  <c r="M132" i="4" s="1"/>
  <c r="VR194" i="4"/>
  <c r="K194" i="4" s="1"/>
  <c r="M194" i="4" s="1"/>
  <c r="VR123" i="4"/>
  <c r="K123" i="4" s="1"/>
  <c r="M123" i="4" s="1"/>
  <c r="VR178" i="4"/>
  <c r="K178" i="4" s="1"/>
  <c r="M178" i="4" s="1"/>
  <c r="VR102" i="4"/>
  <c r="K102" i="4" s="1"/>
  <c r="M102" i="4" s="1"/>
  <c r="VR73" i="4"/>
  <c r="K73" i="4" s="1"/>
  <c r="M73" i="4" s="1"/>
  <c r="VR186" i="4"/>
  <c r="K186" i="4" s="1"/>
  <c r="M186" i="4" s="1"/>
  <c r="VR141" i="4"/>
  <c r="K141" i="4" s="1"/>
  <c r="M141" i="4" s="1"/>
  <c r="VR52" i="4"/>
  <c r="K52" i="4" s="1"/>
  <c r="M52" i="4" s="1"/>
  <c r="VR57" i="4"/>
  <c r="K57" i="4" s="1"/>
  <c r="M57" i="4" s="1"/>
  <c r="VR117" i="4"/>
  <c r="K117" i="4" s="1"/>
  <c r="M117" i="4" s="1"/>
  <c r="VR33" i="4"/>
  <c r="K33" i="4" s="1"/>
  <c r="M33" i="4" s="1"/>
  <c r="VR108" i="4"/>
  <c r="K108" i="4" s="1"/>
  <c r="M108" i="4" s="1"/>
  <c r="VR30" i="4"/>
  <c r="K30" i="4" s="1"/>
  <c r="M30" i="4" s="1"/>
  <c r="VR58" i="4"/>
  <c r="K58" i="4" s="1"/>
  <c r="M58" i="4" s="1"/>
  <c r="VR43" i="4"/>
  <c r="K43" i="4" s="1"/>
  <c r="M43" i="4" s="1"/>
  <c r="VR10" i="4"/>
  <c r="K10" i="4" s="1"/>
  <c r="M10" i="4" s="1"/>
  <c r="VR138" i="4"/>
  <c r="K138" i="4" s="1"/>
  <c r="M138" i="4" s="1"/>
  <c r="VR136" i="4"/>
  <c r="K136" i="4" s="1"/>
  <c r="M136" i="4" s="1"/>
  <c r="VR160" i="4"/>
  <c r="K160" i="4" s="1"/>
  <c r="M160" i="4" s="1"/>
  <c r="VR72" i="4"/>
  <c r="K72" i="4" s="1"/>
  <c r="M72" i="4" s="1"/>
  <c r="VR161" i="4"/>
  <c r="K161" i="4" s="1"/>
  <c r="M161" i="4" s="1"/>
  <c r="VR181" i="4"/>
  <c r="K181" i="4" s="1"/>
  <c r="M181" i="4" s="1"/>
  <c r="VR54" i="4"/>
  <c r="K54" i="4" s="1"/>
  <c r="M54" i="4" s="1"/>
  <c r="VR192" i="4"/>
  <c r="K192" i="4" s="1"/>
  <c r="M192" i="4" s="1"/>
  <c r="VR14" i="4"/>
  <c r="K14" i="4" s="1"/>
  <c r="M14" i="4" s="1"/>
  <c r="VR131" i="4"/>
  <c r="K131" i="4" s="1"/>
  <c r="M131" i="4" s="1"/>
  <c r="VR92" i="4"/>
  <c r="K92" i="4" s="1"/>
  <c r="M92" i="4" s="1"/>
  <c r="VR31" i="4"/>
  <c r="K31" i="4" s="1"/>
  <c r="M31" i="4" s="1"/>
  <c r="VR176" i="4"/>
  <c r="K176" i="4" s="1"/>
  <c r="M176" i="4" s="1"/>
  <c r="VR70" i="4"/>
  <c r="K70" i="4" s="1"/>
  <c r="M70" i="4" s="1"/>
  <c r="VR55" i="4"/>
  <c r="K55" i="4" s="1"/>
  <c r="M55" i="4" s="1"/>
  <c r="VR68" i="4"/>
  <c r="K68" i="4" s="1"/>
  <c r="M68" i="4" s="1"/>
  <c r="VR116" i="4"/>
  <c r="K116" i="4" s="1"/>
  <c r="M116" i="4" s="1"/>
  <c r="VR83" i="4"/>
  <c r="K83" i="4" s="1"/>
  <c r="M83" i="4" s="1"/>
  <c r="VR150" i="4"/>
  <c r="K150" i="4" s="1"/>
  <c r="M150" i="4" s="1"/>
  <c r="VR29" i="4"/>
  <c r="K29" i="4" s="1"/>
  <c r="M29" i="4" s="1"/>
  <c r="VR174" i="4"/>
  <c r="K174" i="4" s="1"/>
  <c r="M174" i="4" s="1"/>
  <c r="VR41" i="4"/>
  <c r="K41" i="4" s="1"/>
  <c r="M41" i="4" s="1"/>
  <c r="VR154" i="4"/>
  <c r="K154" i="4" s="1"/>
  <c r="M154" i="4" s="1"/>
  <c r="VR25" i="4"/>
  <c r="K25" i="4" s="1"/>
  <c r="M25" i="4" s="1"/>
  <c r="VR158" i="4"/>
  <c r="K158" i="4" s="1"/>
  <c r="M158" i="4" s="1"/>
  <c r="VR109" i="4"/>
  <c r="K109" i="4" s="1"/>
  <c r="M109" i="4" s="1"/>
  <c r="VR171" i="4"/>
  <c r="K171" i="4" s="1"/>
  <c r="M171" i="4" s="1"/>
  <c r="VR34" i="4"/>
  <c r="K34" i="4" s="1"/>
  <c r="M34" i="4" s="1"/>
  <c r="VR155" i="4"/>
  <c r="K155" i="4" s="1"/>
  <c r="M155" i="4" s="1"/>
  <c r="VR56" i="4"/>
  <c r="K56" i="4" s="1"/>
  <c r="M56" i="4" s="1"/>
  <c r="VR119" i="4"/>
  <c r="K119" i="4" s="1"/>
  <c r="M119" i="4" s="1"/>
  <c r="VR103" i="4"/>
  <c r="K103" i="4" s="1"/>
  <c r="M103" i="4" s="1"/>
  <c r="VR75" i="4"/>
  <c r="K75" i="4" s="1"/>
  <c r="M75" i="4" s="1"/>
  <c r="VR148" i="4"/>
  <c r="M148" i="4" s="1"/>
  <c r="VR90" i="4"/>
  <c r="K90" i="4" s="1"/>
  <c r="M90" i="4" s="1"/>
  <c r="VR145" i="4"/>
  <c r="K145" i="4" s="1"/>
  <c r="M145" i="4" s="1"/>
  <c r="VR179" i="4"/>
  <c r="K179" i="4" s="1"/>
  <c r="M179" i="4" s="1"/>
  <c r="VR184" i="4"/>
  <c r="K184" i="4" s="1"/>
  <c r="M184" i="4" s="1"/>
  <c r="VR65" i="4"/>
  <c r="K65" i="4" s="1"/>
  <c r="M65" i="4" s="1"/>
  <c r="VR87" i="4"/>
  <c r="K87" i="4" s="1"/>
  <c r="M87" i="4" s="1"/>
  <c r="VR144" i="4"/>
  <c r="K144" i="4" s="1"/>
  <c r="M144" i="4" s="1"/>
  <c r="VR98" i="4"/>
  <c r="K98" i="4" s="1"/>
  <c r="M98" i="4" s="1"/>
  <c r="VR100" i="4"/>
  <c r="K100" i="4" s="1"/>
  <c r="M100" i="4" s="1"/>
  <c r="VR125" i="4"/>
  <c r="K125" i="4" s="1"/>
  <c r="M125" i="4" s="1"/>
  <c r="VR153" i="4"/>
  <c r="K153" i="4" s="1"/>
  <c r="M153" i="4" s="1"/>
  <c r="VR19" i="4"/>
  <c r="K19" i="4" s="1"/>
  <c r="M19" i="4" s="1"/>
  <c r="VR115" i="4"/>
  <c r="K115" i="4" s="1"/>
  <c r="M115" i="4" s="1"/>
  <c r="VR182" i="4"/>
  <c r="K182" i="4" s="1"/>
  <c r="M182" i="4" s="1"/>
  <c r="VR49" i="4"/>
  <c r="K49" i="4" s="1"/>
  <c r="M49" i="4" s="1"/>
  <c r="VR62" i="4"/>
  <c r="K62" i="4" s="1"/>
  <c r="M62" i="4" s="1"/>
  <c r="VR139" i="4"/>
  <c r="K139" i="4" s="1"/>
  <c r="M139" i="4" s="1"/>
  <c r="VR166" i="4"/>
  <c r="K166" i="4" s="1"/>
  <c r="M166" i="4" s="1"/>
  <c r="VR110" i="4"/>
  <c r="K110" i="4" s="1"/>
  <c r="M110" i="4" s="1"/>
  <c r="VR78" i="4"/>
  <c r="K78" i="4" s="1"/>
  <c r="M78" i="4" s="1"/>
  <c r="VR133" i="4"/>
  <c r="K133" i="4" s="1"/>
  <c r="M133" i="4" s="1"/>
  <c r="VR45" i="4"/>
  <c r="K45" i="4" s="1"/>
  <c r="M45" i="4" s="1"/>
  <c r="VR16" i="4"/>
  <c r="K16" i="4" s="1"/>
  <c r="M16" i="4" s="1"/>
  <c r="VR77" i="4"/>
  <c r="K77" i="4" s="1"/>
  <c r="M77" i="4" s="1"/>
  <c r="VR149" i="4"/>
  <c r="K149" i="4" s="1"/>
  <c r="M149" i="4" s="1"/>
  <c r="VR13" i="4"/>
  <c r="K13" i="4" s="1"/>
  <c r="M13" i="4" s="1"/>
  <c r="VR185" i="4"/>
  <c r="K185" i="4" s="1"/>
  <c r="M185" i="4" s="1"/>
  <c r="VR112" i="4"/>
  <c r="K112" i="4" s="1"/>
  <c r="M112" i="4" s="1"/>
  <c r="VR164" i="4"/>
  <c r="K164" i="4" s="1"/>
  <c r="M164" i="4" s="1"/>
  <c r="VR84" i="4"/>
  <c r="K84" i="4" s="1"/>
  <c r="M84" i="4" s="1"/>
  <c r="VR24" i="4"/>
  <c r="K24" i="4" s="1"/>
  <c r="M24" i="4" s="1"/>
  <c r="VR99" i="4"/>
  <c r="K99" i="4" s="1"/>
  <c r="M99" i="4" s="1"/>
  <c r="VR195" i="4"/>
  <c r="K195" i="4" s="1"/>
  <c r="M195" i="4" s="1"/>
  <c r="VR18" i="4"/>
  <c r="K18" i="4" s="1"/>
  <c r="M18" i="4" s="1"/>
  <c r="VR27" i="4"/>
  <c r="K27" i="4" s="1"/>
  <c r="M27" i="4" s="1"/>
  <c r="VR39" i="4"/>
  <c r="K39" i="4" s="1"/>
  <c r="M39" i="4" s="1"/>
  <c r="VR81" i="4"/>
  <c r="K81" i="4" s="1"/>
  <c r="M81" i="4" s="1"/>
  <c r="VR162" i="4"/>
  <c r="K162" i="4" s="1"/>
  <c r="M162" i="4" s="1"/>
  <c r="VR12" i="4"/>
  <c r="K12" i="4" s="1"/>
  <c r="M12" i="4" s="1"/>
  <c r="VR93" i="4"/>
  <c r="K93" i="4" s="1"/>
  <c r="M93" i="4" s="1"/>
  <c r="VR37" i="4"/>
  <c r="K37" i="4" s="1"/>
  <c r="M37" i="4" s="1"/>
  <c r="VR17" i="4"/>
  <c r="K17" i="4" s="1"/>
  <c r="M17" i="4" s="1"/>
  <c r="VR140" i="4"/>
  <c r="K140" i="4" s="1"/>
  <c r="M140" i="4" s="1"/>
  <c r="VR127" i="4"/>
  <c r="K127" i="4" s="1"/>
  <c r="M127" i="4" s="1"/>
  <c r="VR97" i="4"/>
  <c r="K97" i="4" s="1"/>
  <c r="M97" i="4" s="1"/>
  <c r="VR134" i="4"/>
  <c r="K134" i="4" s="1"/>
  <c r="M134" i="4" s="1"/>
  <c r="VR82" i="4"/>
  <c r="K82" i="4" s="1"/>
  <c r="M82" i="4" s="1"/>
  <c r="VR188" i="4"/>
  <c r="K188" i="4" s="1"/>
  <c r="M188" i="4" s="1"/>
  <c r="VR146" i="4"/>
  <c r="K146" i="4" s="1"/>
  <c r="M146" i="4" s="1"/>
  <c r="VR47" i="4"/>
  <c r="K47" i="4" s="1"/>
  <c r="M47" i="4" s="1"/>
  <c r="VR121" i="4"/>
  <c r="K121" i="4" s="1"/>
  <c r="M121" i="4" s="1"/>
  <c r="VR76" i="4"/>
  <c r="K76" i="4" s="1"/>
  <c r="M76" i="4" s="1"/>
  <c r="VR120" i="4"/>
  <c r="K120" i="4" s="1"/>
  <c r="M120" i="4" s="1"/>
  <c r="VR114" i="4"/>
  <c r="K114" i="4" s="1"/>
  <c r="M114" i="4" s="1"/>
  <c r="VR147" i="4"/>
  <c r="K147" i="4" s="1"/>
  <c r="M147" i="4" s="1"/>
  <c r="VR175" i="4"/>
  <c r="K175" i="4" s="1"/>
  <c r="M175" i="4" s="1"/>
  <c r="VR152" i="4"/>
  <c r="K152" i="4" s="1"/>
  <c r="M152" i="4" s="1"/>
  <c r="VR168" i="4"/>
  <c r="K168" i="4" s="1"/>
  <c r="M168" i="4" s="1"/>
  <c r="VR156" i="4"/>
  <c r="K156" i="4" s="1"/>
  <c r="M156" i="4" s="1"/>
  <c r="VR173" i="4"/>
  <c r="K173" i="4" s="1"/>
  <c r="M173" i="4" s="1"/>
  <c r="VR106" i="4"/>
  <c r="K106" i="4" s="1"/>
  <c r="M106" i="4" s="1"/>
  <c r="VR32" i="4"/>
  <c r="K32" i="4" s="1"/>
  <c r="M32" i="4" s="1"/>
  <c r="VR190" i="4"/>
  <c r="K190" i="4" s="1"/>
  <c r="M190" i="4" s="1"/>
  <c r="VR51" i="4"/>
  <c r="K51" i="4" s="1"/>
  <c r="M51" i="4" s="1"/>
  <c r="VR135" i="4"/>
  <c r="K135" i="4" s="1"/>
  <c r="M135" i="4" s="1"/>
  <c r="VR111" i="4"/>
  <c r="K111" i="4" s="1"/>
  <c r="M111" i="4" s="1"/>
  <c r="VR63" i="4"/>
  <c r="K63" i="4" s="1"/>
  <c r="M63" i="4" s="1"/>
  <c r="VR189" i="4"/>
  <c r="K189" i="4" s="1"/>
  <c r="M189" i="4" s="1"/>
  <c r="VR26" i="4"/>
  <c r="K26" i="4" s="1"/>
  <c r="M26" i="4" s="1"/>
  <c r="IC3" i="5"/>
  <c r="ID2" i="5"/>
  <c r="VT199" i="4" l="1"/>
  <c r="VT198" i="4"/>
  <c r="VR5" i="4"/>
  <c r="K6" i="4"/>
  <c r="VV3" i="4"/>
  <c r="VV198" i="4" s="1"/>
  <c r="VT2" i="4"/>
  <c r="VT197" i="4"/>
  <c r="VT196" i="4"/>
  <c r="VT189" i="4"/>
  <c r="VT173" i="4"/>
  <c r="VT157" i="4"/>
  <c r="VT141" i="4"/>
  <c r="VT125" i="4"/>
  <c r="VT109" i="4"/>
  <c r="VT93" i="4"/>
  <c r="VT77" i="4"/>
  <c r="VT61" i="4"/>
  <c r="VT45" i="4"/>
  <c r="VT13" i="4"/>
  <c r="VT158" i="4"/>
  <c r="VT82" i="4"/>
  <c r="VT188" i="4"/>
  <c r="VT147" i="4"/>
  <c r="VT131" i="4"/>
  <c r="VT19" i="4"/>
  <c r="VT86" i="4"/>
  <c r="VT6" i="4"/>
  <c r="VT146" i="4"/>
  <c r="VT50" i="4"/>
  <c r="VT172" i="4"/>
  <c r="VT60" i="4"/>
  <c r="VT44" i="4"/>
  <c r="VT12" i="4"/>
  <c r="VT116" i="4"/>
  <c r="VT114" i="4"/>
  <c r="VT34" i="4"/>
  <c r="VT132" i="4"/>
  <c r="VT163" i="4"/>
  <c r="VT83" i="4"/>
  <c r="VT67" i="4"/>
  <c r="VT35" i="4"/>
  <c r="VT186" i="4"/>
  <c r="VT136" i="4"/>
  <c r="VT92" i="4"/>
  <c r="VT76" i="4"/>
  <c r="VT28" i="4"/>
  <c r="VT118" i="4"/>
  <c r="VT176" i="4"/>
  <c r="VT179" i="4"/>
  <c r="VT115" i="4"/>
  <c r="VT99" i="4"/>
  <c r="VT51" i="4"/>
  <c r="VT166" i="4"/>
  <c r="VT46" i="4"/>
  <c r="VT142" i="4"/>
  <c r="VT185" i="4"/>
  <c r="VT122" i="4"/>
  <c r="VT30" i="4"/>
  <c r="VT56" i="4"/>
  <c r="VT191" i="4"/>
  <c r="VT175" i="4"/>
  <c r="VT159" i="4"/>
  <c r="VT143" i="4"/>
  <c r="VT127" i="4"/>
  <c r="VT111" i="4"/>
  <c r="VT95" i="4"/>
  <c r="VT79" i="4"/>
  <c r="VT63" i="4"/>
  <c r="VT15" i="4"/>
  <c r="VT153" i="4"/>
  <c r="VT150" i="4"/>
  <c r="VT58" i="4"/>
  <c r="VT190" i="4"/>
  <c r="VT124" i="4"/>
  <c r="VT40" i="4"/>
  <c r="VT24" i="4"/>
  <c r="VT90" i="4"/>
  <c r="VT98" i="4"/>
  <c r="VT14" i="4"/>
  <c r="VT164" i="4"/>
  <c r="VT47" i="4"/>
  <c r="VT31" i="4"/>
  <c r="VT134" i="4"/>
  <c r="VT62" i="4"/>
  <c r="VT169" i="4"/>
  <c r="VT137" i="4"/>
  <c r="VT121" i="4"/>
  <c r="VT105" i="4"/>
  <c r="VT89" i="4"/>
  <c r="VT73" i="4"/>
  <c r="VT57" i="4"/>
  <c r="VT41" i="4"/>
  <c r="VT25" i="4"/>
  <c r="VT9" i="4"/>
  <c r="VT160" i="4"/>
  <c r="VT88" i="4"/>
  <c r="VT72" i="4"/>
  <c r="VT8" i="4"/>
  <c r="VT168" i="4"/>
  <c r="VT104" i="4"/>
  <c r="VT120" i="4"/>
  <c r="VT38" i="4"/>
  <c r="VT181" i="4"/>
  <c r="VT149" i="4"/>
  <c r="VT133" i="4"/>
  <c r="VT117" i="4"/>
  <c r="VT101" i="4"/>
  <c r="VT85" i="4"/>
  <c r="VT69" i="4"/>
  <c r="VT53" i="4"/>
  <c r="VT37" i="4"/>
  <c r="VT21" i="4"/>
  <c r="VT42" i="4"/>
  <c r="VT94" i="4"/>
  <c r="VT66" i="4"/>
  <c r="VT139" i="4"/>
  <c r="VT91" i="4"/>
  <c r="VT75" i="4"/>
  <c r="VT59" i="4"/>
  <c r="VT27" i="4"/>
  <c r="VT11" i="4"/>
  <c r="VT126" i="4"/>
  <c r="VT130" i="4"/>
  <c r="VT182" i="4"/>
  <c r="VT108" i="4"/>
  <c r="VT68" i="4"/>
  <c r="VT52" i="4"/>
  <c r="VT36" i="4"/>
  <c r="VT20" i="4"/>
  <c r="VT170" i="4"/>
  <c r="VT178" i="4"/>
  <c r="VT78" i="4"/>
  <c r="VT10" i="4"/>
  <c r="VT156" i="4"/>
  <c r="VT155" i="4"/>
  <c r="VT194" i="4"/>
  <c r="VT192" i="4"/>
  <c r="VT152" i="4"/>
  <c r="VT84" i="4"/>
  <c r="VT144" i="4"/>
  <c r="VT112" i="4"/>
  <c r="VT187" i="4"/>
  <c r="VT171" i="4"/>
  <c r="VT123" i="4"/>
  <c r="VT107" i="4"/>
  <c r="VT43" i="4"/>
  <c r="VT102" i="4"/>
  <c r="VT106" i="4"/>
  <c r="VT174" i="4"/>
  <c r="VT110" i="4"/>
  <c r="VT70" i="4"/>
  <c r="VT80" i="4"/>
  <c r="VT64" i="4"/>
  <c r="VT16" i="4"/>
  <c r="VT154" i="4"/>
  <c r="VT138" i="4"/>
  <c r="VT183" i="4"/>
  <c r="VT167" i="4"/>
  <c r="VT151" i="4"/>
  <c r="VT135" i="4"/>
  <c r="VT119" i="4"/>
  <c r="VT103" i="4"/>
  <c r="VT87" i="4"/>
  <c r="VT55" i="4"/>
  <c r="VT39" i="4"/>
  <c r="VT23" i="4"/>
  <c r="VT193" i="4"/>
  <c r="VT145" i="4"/>
  <c r="VT129" i="4"/>
  <c r="VT22" i="4"/>
  <c r="VT162" i="4"/>
  <c r="VT32" i="4"/>
  <c r="VT18" i="4"/>
  <c r="VT180" i="4"/>
  <c r="VT100" i="4"/>
  <c r="VT71" i="4"/>
  <c r="VT7" i="4"/>
  <c r="VT74" i="4"/>
  <c r="VT177" i="4"/>
  <c r="VT161" i="4"/>
  <c r="VT113" i="4"/>
  <c r="VT97" i="4"/>
  <c r="VT81" i="4"/>
  <c r="VT65" i="4"/>
  <c r="VT49" i="4"/>
  <c r="VT33" i="4"/>
  <c r="VT17" i="4"/>
  <c r="VT184" i="4"/>
  <c r="VT96" i="4"/>
  <c r="VT48" i="4"/>
  <c r="VT128" i="4"/>
  <c r="VT54" i="4"/>
  <c r="VT140" i="4"/>
  <c r="VT26" i="4"/>
  <c r="VT195" i="4"/>
  <c r="VT165" i="4"/>
  <c r="VT148" i="4"/>
  <c r="VT29" i="4"/>
  <c r="ID3" i="5"/>
  <c r="IE2" i="5"/>
  <c r="VX3" i="4" l="1"/>
  <c r="VX197" i="4" s="1"/>
  <c r="VV199" i="4"/>
  <c r="VX100" i="4"/>
  <c r="VX2" i="4"/>
  <c r="VX47" i="4"/>
  <c r="VX173" i="4"/>
  <c r="VX162" i="4"/>
  <c r="VX110" i="4"/>
  <c r="VX78" i="4"/>
  <c r="VX150" i="4"/>
  <c r="VX180" i="4"/>
  <c r="VX40" i="4"/>
  <c r="VX69" i="4"/>
  <c r="VX63" i="4"/>
  <c r="VX36" i="4"/>
  <c r="VX50" i="4"/>
  <c r="VX55" i="4"/>
  <c r="VX151" i="4"/>
  <c r="VX53" i="4"/>
  <c r="VX24" i="4"/>
  <c r="VX41" i="4"/>
  <c r="VX51" i="4"/>
  <c r="VX133" i="4"/>
  <c r="VX163" i="4"/>
  <c r="VX68" i="4"/>
  <c r="VX88" i="4"/>
  <c r="VX42" i="4"/>
  <c r="VX76" i="4"/>
  <c r="VX121" i="4"/>
  <c r="VX97" i="4"/>
  <c r="VX85" i="4"/>
  <c r="VX73" i="4"/>
  <c r="VX33" i="4"/>
  <c r="VX8" i="4"/>
  <c r="VX28" i="4"/>
  <c r="VX196" i="4"/>
  <c r="VX115" i="4"/>
  <c r="VX62" i="4"/>
  <c r="VX82" i="4"/>
  <c r="VX72" i="4"/>
  <c r="VX9" i="4"/>
  <c r="VX57" i="4"/>
  <c r="VX160" i="4"/>
  <c r="VX157" i="4"/>
  <c r="VX153" i="4"/>
  <c r="VX94" i="4"/>
  <c r="VX183" i="4"/>
  <c r="VX95" i="4"/>
  <c r="VX154" i="4"/>
  <c r="VX125" i="4"/>
  <c r="VX137" i="4"/>
  <c r="VX90" i="4"/>
  <c r="VX20" i="4"/>
  <c r="VX126" i="4"/>
  <c r="VV2" i="4"/>
  <c r="VV196" i="4"/>
  <c r="VV197" i="4"/>
  <c r="VV186" i="4"/>
  <c r="VV86" i="4"/>
  <c r="VV146" i="4"/>
  <c r="VV50" i="4"/>
  <c r="VV172" i="4"/>
  <c r="VV92" i="4"/>
  <c r="VV76" i="4"/>
  <c r="VV60" i="4"/>
  <c r="VV44" i="4"/>
  <c r="VV28" i="4"/>
  <c r="VV12" i="4"/>
  <c r="VV116" i="4"/>
  <c r="VV114" i="4"/>
  <c r="VV34" i="4"/>
  <c r="VV176" i="4"/>
  <c r="VV132" i="4"/>
  <c r="VV163" i="4"/>
  <c r="VV115" i="4"/>
  <c r="VV99" i="4"/>
  <c r="VV35" i="4"/>
  <c r="VV173" i="4"/>
  <c r="VV109" i="4"/>
  <c r="VV45" i="4"/>
  <c r="VV82" i="4"/>
  <c r="VV136" i="4"/>
  <c r="VV118" i="4"/>
  <c r="VV179" i="4"/>
  <c r="VV147" i="4"/>
  <c r="VV131" i="4"/>
  <c r="VV51" i="4"/>
  <c r="VV166" i="4"/>
  <c r="VV46" i="4"/>
  <c r="VV189" i="4"/>
  <c r="VV157" i="4"/>
  <c r="VV141" i="4"/>
  <c r="VV125" i="4"/>
  <c r="VV93" i="4"/>
  <c r="VV77" i="4"/>
  <c r="VV61" i="4"/>
  <c r="VV13" i="4"/>
  <c r="VV158" i="4"/>
  <c r="VV6" i="4"/>
  <c r="VV188" i="4"/>
  <c r="VV83" i="4"/>
  <c r="VV67" i="4"/>
  <c r="VV19" i="4"/>
  <c r="VV62" i="4"/>
  <c r="VV89" i="4"/>
  <c r="VV73" i="4"/>
  <c r="VV25" i="4"/>
  <c r="VV9" i="4"/>
  <c r="VV150" i="4"/>
  <c r="VV58" i="4"/>
  <c r="VV124" i="4"/>
  <c r="VV88" i="4"/>
  <c r="VV72" i="4"/>
  <c r="VV40" i="4"/>
  <c r="VV24" i="4"/>
  <c r="VV8" i="4"/>
  <c r="VV90" i="4"/>
  <c r="VV98" i="4"/>
  <c r="VV14" i="4"/>
  <c r="VV164" i="4"/>
  <c r="VV142" i="4"/>
  <c r="VV185" i="4"/>
  <c r="VV169" i="4"/>
  <c r="VV137" i="4"/>
  <c r="VV121" i="4"/>
  <c r="VV105" i="4"/>
  <c r="VV57" i="4"/>
  <c r="VV41" i="4"/>
  <c r="VV122" i="4"/>
  <c r="VV160" i="4"/>
  <c r="VV168" i="4"/>
  <c r="VV104" i="4"/>
  <c r="VV120" i="4"/>
  <c r="VV191" i="4"/>
  <c r="VV175" i="4"/>
  <c r="VV127" i="4"/>
  <c r="VV111" i="4"/>
  <c r="VV153" i="4"/>
  <c r="VV190" i="4"/>
  <c r="VV30" i="4"/>
  <c r="VV56" i="4"/>
  <c r="VV159" i="4"/>
  <c r="VV143" i="4"/>
  <c r="VV95" i="4"/>
  <c r="VV79" i="4"/>
  <c r="VV63" i="4"/>
  <c r="VV47" i="4"/>
  <c r="VV31" i="4"/>
  <c r="VV15" i="4"/>
  <c r="VV134" i="4"/>
  <c r="VV194" i="4"/>
  <c r="VV130" i="4"/>
  <c r="VV152" i="4"/>
  <c r="VV108" i="4"/>
  <c r="VV84" i="4"/>
  <c r="VV68" i="4"/>
  <c r="VV52" i="4"/>
  <c r="VV36" i="4"/>
  <c r="VV20" i="4"/>
  <c r="VV170" i="4"/>
  <c r="VV144" i="4"/>
  <c r="VV178" i="4"/>
  <c r="VV78" i="4"/>
  <c r="VV10" i="4"/>
  <c r="VV112" i="4"/>
  <c r="VV171" i="4"/>
  <c r="VV43" i="4"/>
  <c r="VV38" i="4"/>
  <c r="VV181" i="4"/>
  <c r="VV117" i="4"/>
  <c r="VV101" i="4"/>
  <c r="VV53" i="4"/>
  <c r="VV37" i="4"/>
  <c r="VV42" i="4"/>
  <c r="VV192" i="4"/>
  <c r="VV66" i="4"/>
  <c r="VV187" i="4"/>
  <c r="VV139" i="4"/>
  <c r="VV123" i="4"/>
  <c r="VV107" i="4"/>
  <c r="VV91" i="4"/>
  <c r="VV75" i="4"/>
  <c r="VV59" i="4"/>
  <c r="VV102" i="4"/>
  <c r="VV126" i="4"/>
  <c r="VV149" i="4"/>
  <c r="VV133" i="4"/>
  <c r="VV85" i="4"/>
  <c r="VV69" i="4"/>
  <c r="VV21" i="4"/>
  <c r="VV182" i="4"/>
  <c r="VV94" i="4"/>
  <c r="VV156" i="4"/>
  <c r="VV155" i="4"/>
  <c r="VV27" i="4"/>
  <c r="VV11" i="4"/>
  <c r="VV113" i="4"/>
  <c r="VV22" i="4"/>
  <c r="VV162" i="4"/>
  <c r="VV18" i="4"/>
  <c r="VV128" i="4"/>
  <c r="VV180" i="4"/>
  <c r="VV140" i="4"/>
  <c r="VV100" i="4"/>
  <c r="VV74" i="4"/>
  <c r="VV106" i="4"/>
  <c r="VV177" i="4"/>
  <c r="VV161" i="4"/>
  <c r="VV97" i="4"/>
  <c r="VV81" i="4"/>
  <c r="VV65" i="4"/>
  <c r="VV49" i="4"/>
  <c r="VV33" i="4"/>
  <c r="VV17" i="4"/>
  <c r="VV110" i="4"/>
  <c r="VV184" i="4"/>
  <c r="VV96" i="4"/>
  <c r="VV48" i="4"/>
  <c r="VV154" i="4"/>
  <c r="VV138" i="4"/>
  <c r="VV54" i="4"/>
  <c r="VV183" i="4"/>
  <c r="VV167" i="4"/>
  <c r="VV135" i="4"/>
  <c r="VV119" i="4"/>
  <c r="VV103" i="4"/>
  <c r="VV193" i="4"/>
  <c r="VV145" i="4"/>
  <c r="VV129" i="4"/>
  <c r="VV174" i="4"/>
  <c r="VV70" i="4"/>
  <c r="VV80" i="4"/>
  <c r="VV64" i="4"/>
  <c r="VV32" i="4"/>
  <c r="VV16" i="4"/>
  <c r="VV151" i="4"/>
  <c r="VV87" i="4"/>
  <c r="VV71" i="4"/>
  <c r="VV55" i="4"/>
  <c r="VV39" i="4"/>
  <c r="VV23" i="4"/>
  <c r="VV7" i="4"/>
  <c r="VV26" i="4"/>
  <c r="VV195" i="4"/>
  <c r="VV165" i="4"/>
  <c r="VV148" i="4"/>
  <c r="VV29" i="4"/>
  <c r="M6" i="4"/>
  <c r="VT5" i="4"/>
  <c r="IE3" i="5"/>
  <c r="IF2" i="5"/>
  <c r="VX34" i="4" l="1"/>
  <c r="VX32" i="4"/>
  <c r="VX65" i="4"/>
  <c r="VX77" i="4"/>
  <c r="VX167" i="4"/>
  <c r="VX187" i="4"/>
  <c r="VX165" i="4"/>
  <c r="VX49" i="4"/>
  <c r="VX67" i="4"/>
  <c r="VX108" i="4"/>
  <c r="VX109" i="4"/>
  <c r="VX186" i="4"/>
  <c r="VX178" i="4"/>
  <c r="VX132" i="4"/>
  <c r="VX80" i="4"/>
  <c r="VX136" i="4"/>
  <c r="VX112" i="4"/>
  <c r="VX113" i="4"/>
  <c r="VX195" i="4"/>
  <c r="VX15" i="4"/>
  <c r="VX59" i="4"/>
  <c r="VX93" i="4"/>
  <c r="VX79" i="4"/>
  <c r="VX177" i="4"/>
  <c r="VX175" i="4"/>
  <c r="VX155" i="4"/>
  <c r="VX129" i="4"/>
  <c r="VX147" i="4"/>
  <c r="VX190" i="4"/>
  <c r="VX105" i="4"/>
  <c r="VX114" i="4"/>
  <c r="VX64" i="4"/>
  <c r="VX75" i="4"/>
  <c r="VX111" i="4"/>
  <c r="VX127" i="4"/>
  <c r="VX14" i="4"/>
  <c r="VX99" i="4"/>
  <c r="VX144" i="4"/>
  <c r="VX17" i="4"/>
  <c r="VX156" i="4"/>
  <c r="VX172" i="4"/>
  <c r="VX152" i="4"/>
  <c r="VX191" i="4"/>
  <c r="VX43" i="4"/>
  <c r="VX119" i="4"/>
  <c r="VX23" i="4"/>
  <c r="VX122" i="4"/>
  <c r="VX98" i="4"/>
  <c r="VX61" i="4"/>
  <c r="VX189" i="4"/>
  <c r="VX19" i="4"/>
  <c r="VX107" i="4"/>
  <c r="VX96" i="4"/>
  <c r="VX89" i="4"/>
  <c r="VX25" i="4"/>
  <c r="VX141" i="4"/>
  <c r="VX188" i="4"/>
  <c r="VX116" i="4"/>
  <c r="VX83" i="4"/>
  <c r="VX117" i="4"/>
  <c r="VX52" i="4"/>
  <c r="VX22" i="4"/>
  <c r="VX140" i="4"/>
  <c r="VX103" i="4"/>
  <c r="VX176" i="4"/>
  <c r="VX106" i="4"/>
  <c r="VX21" i="4"/>
  <c r="VX149" i="4"/>
  <c r="VX26" i="4"/>
  <c r="VX74" i="4"/>
  <c r="VX31" i="4"/>
  <c r="VX142" i="4"/>
  <c r="VX29" i="4"/>
  <c r="VX135" i="4"/>
  <c r="VX92" i="4"/>
  <c r="VX170" i="4"/>
  <c r="VX159" i="4"/>
  <c r="VX168" i="4"/>
  <c r="VX185" i="4"/>
  <c r="VX81" i="4"/>
  <c r="VX124" i="4"/>
  <c r="VX145" i="4"/>
  <c r="VX104" i="4"/>
  <c r="VX16" i="4"/>
  <c r="VX166" i="4"/>
  <c r="VX169" i="4"/>
  <c r="VX148" i="4"/>
  <c r="VX192" i="4"/>
  <c r="VX58" i="4"/>
  <c r="VX184" i="4"/>
  <c r="VX86" i="4"/>
  <c r="VX130" i="4"/>
  <c r="VX164" i="4"/>
  <c r="VX37" i="4"/>
  <c r="VX143" i="4"/>
  <c r="VX46" i="4"/>
  <c r="VX146" i="4"/>
  <c r="VX39" i="4"/>
  <c r="VX128" i="4"/>
  <c r="VX71" i="4"/>
  <c r="VX102" i="4"/>
  <c r="VX120" i="4"/>
  <c r="VX45" i="4"/>
  <c r="VX194" i="4"/>
  <c r="VX70" i="4"/>
  <c r="VX161" i="4"/>
  <c r="VX193" i="4"/>
  <c r="VX48" i="4"/>
  <c r="VX91" i="4"/>
  <c r="VX87" i="4"/>
  <c r="VX10" i="4"/>
  <c r="VX6" i="4"/>
  <c r="VX134" i="4"/>
  <c r="VX118" i="4"/>
  <c r="VX181" i="4"/>
  <c r="VX171" i="4"/>
  <c r="VX35" i="4"/>
  <c r="VX27" i="4"/>
  <c r="VX30" i="4"/>
  <c r="VX44" i="4"/>
  <c r="VX101" i="4"/>
  <c r="VX123" i="4"/>
  <c r="VX158" i="4"/>
  <c r="VX13" i="4"/>
  <c r="VX60" i="4"/>
  <c r="VX174" i="4"/>
  <c r="VX56" i="4"/>
  <c r="VX18" i="4"/>
  <c r="VX66" i="4"/>
  <c r="VX179" i="4"/>
  <c r="VX138" i="4"/>
  <c r="VX182" i="4"/>
  <c r="VX84" i="4"/>
  <c r="VX7" i="4"/>
  <c r="VX131" i="4"/>
  <c r="VX38" i="4"/>
  <c r="VX139" i="4"/>
  <c r="VX11" i="4"/>
  <c r="VX12" i="4"/>
  <c r="VX54" i="4"/>
  <c r="VX199" i="4"/>
  <c r="VX198" i="4"/>
  <c r="VZ3" i="4"/>
  <c r="VZ61" i="4" s="1"/>
  <c r="VV5" i="4"/>
  <c r="IF3" i="5"/>
  <c r="IG2" i="5"/>
  <c r="VZ10" i="4" l="1"/>
  <c r="VX5" i="4"/>
  <c r="VZ120" i="4"/>
  <c r="VZ192" i="4"/>
  <c r="VZ30" i="4"/>
  <c r="VZ55" i="4"/>
  <c r="VZ174" i="4"/>
  <c r="VZ82" i="4"/>
  <c r="VZ105" i="4"/>
  <c r="VZ186" i="4"/>
  <c r="VZ22" i="4"/>
  <c r="VZ56" i="4"/>
  <c r="VZ116" i="4"/>
  <c r="VZ132" i="4"/>
  <c r="VZ195" i="4"/>
  <c r="VZ100" i="4"/>
  <c r="VZ190" i="4"/>
  <c r="VZ143" i="4"/>
  <c r="VZ39" i="4"/>
  <c r="VZ35" i="4"/>
  <c r="VZ44" i="4"/>
  <c r="VZ93" i="4"/>
  <c r="VZ115" i="4"/>
  <c r="VZ148" i="4"/>
  <c r="VZ99" i="4"/>
  <c r="VZ126" i="4"/>
  <c r="VZ121" i="4"/>
  <c r="VZ153" i="4"/>
  <c r="VZ34" i="4"/>
  <c r="VZ28" i="4"/>
  <c r="VZ90" i="4"/>
  <c r="VZ173" i="4"/>
  <c r="VZ175" i="4"/>
  <c r="VZ89" i="4"/>
  <c r="VZ108" i="4"/>
  <c r="VZ156" i="4"/>
  <c r="WB3" i="4"/>
  <c r="WB125" i="4" s="1"/>
  <c r="VZ98" i="4"/>
  <c r="VZ179" i="4"/>
  <c r="VZ162" i="4"/>
  <c r="VZ54" i="4"/>
  <c r="VZ83" i="4"/>
  <c r="VZ2" i="4"/>
  <c r="VZ7" i="4"/>
  <c r="VZ13" i="4"/>
  <c r="VZ155" i="4"/>
  <c r="VZ85" i="4"/>
  <c r="VZ6" i="4"/>
  <c r="VZ118" i="4"/>
  <c r="VZ92" i="4"/>
  <c r="VZ177" i="4"/>
  <c r="VZ185" i="4"/>
  <c r="VZ154" i="4"/>
  <c r="VZ119" i="4"/>
  <c r="VZ124" i="4"/>
  <c r="VZ72" i="4"/>
  <c r="VZ146" i="4"/>
  <c r="VZ12" i="4"/>
  <c r="VZ96" i="4"/>
  <c r="VZ158" i="4"/>
  <c r="VZ196" i="4"/>
  <c r="VZ117" i="4"/>
  <c r="VZ182" i="4"/>
  <c r="VZ101" i="4"/>
  <c r="VZ97" i="4"/>
  <c r="VZ194" i="4"/>
  <c r="VZ59" i="4"/>
  <c r="VZ94" i="4"/>
  <c r="VZ86" i="4"/>
  <c r="VZ17" i="4"/>
  <c r="VZ76" i="4"/>
  <c r="VZ87" i="4"/>
  <c r="VZ122" i="4"/>
  <c r="VZ80" i="4"/>
  <c r="VZ170" i="4"/>
  <c r="VZ127" i="4"/>
  <c r="VZ68" i="4"/>
  <c r="VZ43" i="4"/>
  <c r="VZ187" i="4"/>
  <c r="VZ63" i="4"/>
  <c r="VZ159" i="4"/>
  <c r="VZ145" i="4"/>
  <c r="VZ52" i="4"/>
  <c r="VZ110" i="4"/>
  <c r="VZ50" i="4"/>
  <c r="VZ161" i="4"/>
  <c r="VZ144" i="4"/>
  <c r="VZ81" i="4"/>
  <c r="VZ26" i="4"/>
  <c r="VZ133" i="4"/>
  <c r="VZ40" i="4"/>
  <c r="VZ14" i="4"/>
  <c r="VZ8" i="4"/>
  <c r="VZ73" i="4"/>
  <c r="VZ24" i="4"/>
  <c r="VZ183" i="4"/>
  <c r="VZ23" i="4"/>
  <c r="VZ45" i="4"/>
  <c r="VZ163" i="4"/>
  <c r="VZ167" i="4"/>
  <c r="VZ178" i="4"/>
  <c r="VZ29" i="4"/>
  <c r="VZ135" i="4"/>
  <c r="VZ41" i="4"/>
  <c r="VZ166" i="4"/>
  <c r="VZ149" i="4"/>
  <c r="VZ67" i="4"/>
  <c r="VZ160" i="4"/>
  <c r="VZ142" i="4"/>
  <c r="VZ47" i="4"/>
  <c r="VZ27" i="4"/>
  <c r="VZ36" i="4"/>
  <c r="VZ49" i="4"/>
  <c r="VZ191" i="4"/>
  <c r="VZ106" i="4"/>
  <c r="VZ64" i="4"/>
  <c r="VZ165" i="4"/>
  <c r="VZ109" i="4"/>
  <c r="VZ77" i="4"/>
  <c r="VZ151" i="4"/>
  <c r="VZ20" i="4"/>
  <c r="VZ128" i="4"/>
  <c r="VZ180" i="4"/>
  <c r="VZ88" i="4"/>
  <c r="VZ15" i="4"/>
  <c r="VZ113" i="4"/>
  <c r="VZ33" i="4"/>
  <c r="VZ46" i="4"/>
  <c r="VZ65" i="4"/>
  <c r="VZ157" i="4"/>
  <c r="VZ141" i="4"/>
  <c r="VZ107" i="4"/>
  <c r="VZ131" i="4"/>
  <c r="VZ136" i="4"/>
  <c r="VZ69" i="4"/>
  <c r="VZ95" i="4"/>
  <c r="VZ42" i="4"/>
  <c r="VZ123" i="4"/>
  <c r="VZ189" i="4"/>
  <c r="VZ31" i="4"/>
  <c r="VZ18" i="4"/>
  <c r="VZ150" i="4"/>
  <c r="VZ11" i="4"/>
  <c r="VZ57" i="4"/>
  <c r="VZ140" i="4"/>
  <c r="VZ102" i="4"/>
  <c r="VZ111" i="4"/>
  <c r="VZ137" i="4"/>
  <c r="VZ79" i="4"/>
  <c r="VZ60" i="4"/>
  <c r="VZ168" i="4"/>
  <c r="VZ37" i="4"/>
  <c r="VZ125" i="4"/>
  <c r="VZ78" i="4"/>
  <c r="VZ62" i="4"/>
  <c r="VZ134" i="4"/>
  <c r="VZ53" i="4"/>
  <c r="VZ70" i="4"/>
  <c r="VZ9" i="4"/>
  <c r="VZ139" i="4"/>
  <c r="VZ74" i="4"/>
  <c r="VZ188" i="4"/>
  <c r="VZ104" i="4"/>
  <c r="VZ32" i="4"/>
  <c r="VZ172" i="4"/>
  <c r="VZ84" i="4"/>
  <c r="VZ164" i="4"/>
  <c r="VZ129" i="4"/>
  <c r="VZ152" i="4"/>
  <c r="VZ66" i="4"/>
  <c r="VZ112" i="4"/>
  <c r="VZ21" i="4"/>
  <c r="VZ169" i="4"/>
  <c r="VZ51" i="4"/>
  <c r="VZ184" i="4"/>
  <c r="VZ16" i="4"/>
  <c r="VZ58" i="4"/>
  <c r="VZ171" i="4"/>
  <c r="VZ75" i="4"/>
  <c r="VZ197" i="4"/>
  <c r="VZ25" i="4"/>
  <c r="VZ147" i="4"/>
  <c r="VZ138" i="4"/>
  <c r="VZ48" i="4"/>
  <c r="VZ71" i="4"/>
  <c r="VZ199" i="4"/>
  <c r="VZ198" i="4"/>
  <c r="VZ38" i="4"/>
  <c r="VZ103" i="4"/>
  <c r="VZ91" i="4"/>
  <c r="VZ193" i="4"/>
  <c r="VZ19" i="4"/>
  <c r="VZ181" i="4"/>
  <c r="VZ114" i="4"/>
  <c r="VZ176" i="4"/>
  <c r="VZ130" i="4"/>
  <c r="WB123" i="4"/>
  <c r="WB87" i="4"/>
  <c r="WB16" i="4"/>
  <c r="IG3" i="5"/>
  <c r="IH2" i="5"/>
  <c r="WB145" i="4" l="1"/>
  <c r="WB108" i="4"/>
  <c r="WB184" i="4"/>
  <c r="WB94" i="4"/>
  <c r="WB68" i="4"/>
  <c r="WB135" i="4"/>
  <c r="WB155" i="4"/>
  <c r="WB161" i="4"/>
  <c r="WB32" i="4"/>
  <c r="WB50" i="4"/>
  <c r="WB196" i="4"/>
  <c r="WB7" i="4"/>
  <c r="WB153" i="4"/>
  <c r="WB31" i="4"/>
  <c r="WB35" i="4"/>
  <c r="WB48" i="4"/>
  <c r="WB84" i="4"/>
  <c r="WB11" i="4"/>
  <c r="WB88" i="4"/>
  <c r="WB173" i="4"/>
  <c r="WB69" i="4"/>
  <c r="WB70" i="4"/>
  <c r="WB91" i="4"/>
  <c r="WB142" i="4"/>
  <c r="WB34" i="4"/>
  <c r="WB137" i="4"/>
  <c r="WB80" i="4"/>
  <c r="WB79" i="4"/>
  <c r="WB149" i="4"/>
  <c r="WB17" i="4"/>
  <c r="WB182" i="4"/>
  <c r="WB44" i="4"/>
  <c r="WB29" i="4"/>
  <c r="WB72" i="4"/>
  <c r="WB193" i="4"/>
  <c r="WB62" i="4"/>
  <c r="WB111" i="4"/>
  <c r="WB6" i="4"/>
  <c r="WB117" i="4"/>
  <c r="WB93" i="4"/>
  <c r="WB143" i="4"/>
  <c r="WB163" i="4"/>
  <c r="WB83" i="4"/>
  <c r="WB112" i="4"/>
  <c r="WB95" i="4"/>
  <c r="WB99" i="4"/>
  <c r="WB157" i="4"/>
  <c r="WB197" i="4"/>
  <c r="WB122" i="4"/>
  <c r="WB65" i="4"/>
  <c r="WB150" i="4"/>
  <c r="WB19" i="4"/>
  <c r="WB147" i="4"/>
  <c r="WB100" i="4"/>
  <c r="WB73" i="4"/>
  <c r="WB188" i="4"/>
  <c r="WB26" i="4"/>
  <c r="WB162" i="4"/>
  <c r="WB113" i="4"/>
  <c r="WB59" i="4"/>
  <c r="WB61" i="4"/>
  <c r="WB152" i="4"/>
  <c r="WB169" i="4"/>
  <c r="WB78" i="4"/>
  <c r="WB121" i="4"/>
  <c r="WB194" i="4"/>
  <c r="WB43" i="4"/>
  <c r="WB37" i="4"/>
  <c r="WB151" i="4"/>
  <c r="WB47" i="4"/>
  <c r="WB130" i="4"/>
  <c r="WB74" i="4"/>
  <c r="WB97" i="4"/>
  <c r="WB146" i="4"/>
  <c r="WB51" i="4"/>
  <c r="WB132" i="4"/>
  <c r="WB66" i="4"/>
  <c r="WB14" i="4"/>
  <c r="WB23" i="4"/>
  <c r="WB160" i="4"/>
  <c r="WB176" i="4"/>
  <c r="WB67" i="4"/>
  <c r="WB20" i="4"/>
  <c r="WB56" i="4"/>
  <c r="WB167" i="4"/>
  <c r="WB109" i="4"/>
  <c r="WB38" i="4"/>
  <c r="WB180" i="4"/>
  <c r="WB164" i="4"/>
  <c r="WB172" i="4"/>
  <c r="WB30" i="4"/>
  <c r="WB136" i="4"/>
  <c r="WB24" i="4"/>
  <c r="WB55" i="4"/>
  <c r="WB18" i="4"/>
  <c r="WB158" i="4"/>
  <c r="WB22" i="4"/>
  <c r="WB168" i="4"/>
  <c r="WB128" i="4"/>
  <c r="WB174" i="4"/>
  <c r="WB175" i="4"/>
  <c r="WB39" i="4"/>
  <c r="WB118" i="4"/>
  <c r="WB115" i="4"/>
  <c r="WB179" i="4"/>
  <c r="WB12" i="4"/>
  <c r="WB140" i="4"/>
  <c r="WB148" i="4"/>
  <c r="WB120" i="4"/>
  <c r="WB85" i="4"/>
  <c r="WB53" i="4"/>
  <c r="WB15" i="4"/>
  <c r="WB60" i="4"/>
  <c r="WB41" i="4"/>
  <c r="WB45" i="4"/>
  <c r="WB77" i="4"/>
  <c r="WB114" i="4"/>
  <c r="WB131" i="4"/>
  <c r="WB106" i="4"/>
  <c r="WB28" i="4"/>
  <c r="WB186" i="4"/>
  <c r="WB57" i="4"/>
  <c r="WB192" i="4"/>
  <c r="WB13" i="4"/>
  <c r="WB141" i="4"/>
  <c r="WB10" i="4"/>
  <c r="WB33" i="4"/>
  <c r="WB81" i="4"/>
  <c r="WB42" i="4"/>
  <c r="WB129" i="4"/>
  <c r="WB127" i="4"/>
  <c r="WB154" i="4"/>
  <c r="WB103" i="4"/>
  <c r="WB52" i="4"/>
  <c r="WB171" i="4"/>
  <c r="WB49" i="4"/>
  <c r="WB191" i="4"/>
  <c r="WB102" i="4"/>
  <c r="WB165" i="4"/>
  <c r="WB46" i="4"/>
  <c r="WB138" i="4"/>
  <c r="WB126" i="4"/>
  <c r="WB104" i="4"/>
  <c r="WB198" i="4"/>
  <c r="WB124" i="4"/>
  <c r="WB90" i="4"/>
  <c r="WB96" i="4"/>
  <c r="WB2" i="4"/>
  <c r="WB187" i="4"/>
  <c r="WB189" i="4"/>
  <c r="WB8" i="4"/>
  <c r="WD3" i="4"/>
  <c r="WD156" i="4" s="1"/>
  <c r="WB181" i="4"/>
  <c r="WB63" i="4"/>
  <c r="WB159" i="4"/>
  <c r="WB105" i="4"/>
  <c r="WB178" i="4"/>
  <c r="WB27" i="4"/>
  <c r="WB185" i="4"/>
  <c r="WB54" i="4"/>
  <c r="WB9" i="4"/>
  <c r="WB110" i="4"/>
  <c r="WB92" i="4"/>
  <c r="WB116" i="4"/>
  <c r="WB199" i="4"/>
  <c r="WB71" i="4"/>
  <c r="WB139" i="4"/>
  <c r="WB166" i="4"/>
  <c r="WB64" i="4"/>
  <c r="WB170" i="4"/>
  <c r="WB58" i="4"/>
  <c r="WB107" i="4"/>
  <c r="WB75" i="4"/>
  <c r="WB190" i="4"/>
  <c r="WB144" i="4"/>
  <c r="WB119" i="4"/>
  <c r="WB133" i="4"/>
  <c r="WB195" i="4"/>
  <c r="WB134" i="4"/>
  <c r="WB101" i="4"/>
  <c r="WB156" i="4"/>
  <c r="WB89" i="4"/>
  <c r="WB21" i="4"/>
  <c r="WB86" i="4"/>
  <c r="WB25" i="4"/>
  <c r="WB177" i="4"/>
  <c r="WB40" i="4"/>
  <c r="WB183" i="4"/>
  <c r="WB98" i="4"/>
  <c r="WB36" i="4"/>
  <c r="WB76" i="4"/>
  <c r="WB82" i="4"/>
  <c r="VZ5" i="4"/>
  <c r="IH3" i="5"/>
  <c r="II2" i="5"/>
  <c r="WD73" i="4" l="1"/>
  <c r="WD25" i="4"/>
  <c r="WD185" i="4"/>
  <c r="WD9" i="4"/>
  <c r="WD163" i="4"/>
  <c r="WD170" i="4"/>
  <c r="WD182" i="4"/>
  <c r="WD65" i="4"/>
  <c r="WD191" i="4"/>
  <c r="WD172" i="4"/>
  <c r="WD68" i="4"/>
  <c r="WD87" i="4"/>
  <c r="WD157" i="4"/>
  <c r="WD79" i="4"/>
  <c r="WD92" i="4"/>
  <c r="WD62" i="4"/>
  <c r="WD100" i="4"/>
  <c r="WD97" i="4"/>
  <c r="WD146" i="4"/>
  <c r="WD177" i="4"/>
  <c r="WD75" i="4"/>
  <c r="WD152" i="4"/>
  <c r="WD33" i="4"/>
  <c r="WD59" i="4"/>
  <c r="WD91" i="4"/>
  <c r="WD132" i="4"/>
  <c r="WD84" i="4"/>
  <c r="WD55" i="4"/>
  <c r="WD137" i="4"/>
  <c r="WD41" i="4"/>
  <c r="WD70" i="4"/>
  <c r="WD101" i="4"/>
  <c r="WD106" i="4"/>
  <c r="WD107" i="4"/>
  <c r="WD82" i="4"/>
  <c r="WD173" i="4"/>
  <c r="WD108" i="4"/>
  <c r="WD48" i="4"/>
  <c r="WD11" i="4"/>
  <c r="WD184" i="4"/>
  <c r="WD8" i="4"/>
  <c r="WD110" i="4"/>
  <c r="WD141" i="4"/>
  <c r="WD193" i="4"/>
  <c r="WD174" i="4"/>
  <c r="WD58" i="4"/>
  <c r="WD24" i="4"/>
  <c r="WD40" i="4"/>
  <c r="WD47" i="4"/>
  <c r="WD96" i="4"/>
  <c r="WD179" i="4"/>
  <c r="WD57" i="4"/>
  <c r="WD72" i="4"/>
  <c r="WD144" i="4"/>
  <c r="WD13" i="4"/>
  <c r="WD74" i="4"/>
  <c r="WD90" i="4"/>
  <c r="WD6" i="4"/>
  <c r="WD77" i="4"/>
  <c r="WD127" i="4"/>
  <c r="WD93" i="4"/>
  <c r="WD76" i="4"/>
  <c r="WD198" i="4"/>
  <c r="WD71" i="4"/>
  <c r="WD143" i="4"/>
  <c r="WD176" i="4"/>
  <c r="WD111" i="4"/>
  <c r="WD181" i="4"/>
  <c r="WD165" i="4"/>
  <c r="WD17" i="4"/>
  <c r="WD131" i="4"/>
  <c r="WD105" i="4"/>
  <c r="WD162" i="4"/>
  <c r="WD88" i="4"/>
  <c r="WD56" i="4"/>
  <c r="WD147" i="4"/>
  <c r="WD133" i="4"/>
  <c r="WD158" i="4"/>
  <c r="WD167" i="4"/>
  <c r="WD169" i="4"/>
  <c r="WD149" i="4"/>
  <c r="WD142" i="4"/>
  <c r="WD81" i="4"/>
  <c r="WD67" i="4"/>
  <c r="WD120" i="4"/>
  <c r="WD113" i="4"/>
  <c r="WD103" i="4"/>
  <c r="WD64" i="4"/>
  <c r="WD63" i="4"/>
  <c r="WD36" i="4"/>
  <c r="WD124" i="4"/>
  <c r="WD153" i="4"/>
  <c r="WD199" i="4"/>
  <c r="WD112" i="4"/>
  <c r="WD180" i="4"/>
  <c r="WD35" i="4"/>
  <c r="WD175" i="4"/>
  <c r="WD159" i="4"/>
  <c r="WD46" i="4"/>
  <c r="WD166" i="4"/>
  <c r="WD155" i="4"/>
  <c r="WD125" i="4"/>
  <c r="WD115" i="4"/>
  <c r="WD102" i="4"/>
  <c r="WD60" i="4"/>
  <c r="WD19" i="4"/>
  <c r="WD27" i="4"/>
  <c r="WD18" i="4"/>
  <c r="WD121" i="4"/>
  <c r="WD26" i="4"/>
  <c r="WD164" i="4"/>
  <c r="WD20" i="4"/>
  <c r="WD186" i="4"/>
  <c r="WD151" i="4"/>
  <c r="WD45" i="4"/>
  <c r="WD44" i="4"/>
  <c r="WD89" i="4"/>
  <c r="WD138" i="4"/>
  <c r="WD37" i="4"/>
  <c r="WD94" i="4"/>
  <c r="WD38" i="4"/>
  <c r="WD194" i="4"/>
  <c r="WD150" i="4"/>
  <c r="WD192" i="4"/>
  <c r="WD114" i="4"/>
  <c r="WD16" i="4"/>
  <c r="WD78" i="4"/>
  <c r="WD54" i="4"/>
  <c r="WD168" i="4"/>
  <c r="WD14" i="4"/>
  <c r="WD161" i="4"/>
  <c r="WD2" i="4"/>
  <c r="WD128" i="4"/>
  <c r="WD39" i="4"/>
  <c r="WD51" i="4"/>
  <c r="WD43" i="4"/>
  <c r="WD66" i="4"/>
  <c r="WD98" i="4"/>
  <c r="WD29" i="4"/>
  <c r="WD145" i="4"/>
  <c r="WD42" i="4"/>
  <c r="WD160" i="4"/>
  <c r="WB5" i="4"/>
  <c r="WF3" i="4"/>
  <c r="WF128" i="4" s="1"/>
  <c r="WD195" i="4"/>
  <c r="WD118" i="4"/>
  <c r="WD123" i="4"/>
  <c r="WD196" i="4"/>
  <c r="WD34" i="4"/>
  <c r="WD10" i="4"/>
  <c r="WD80" i="4"/>
  <c r="WD53" i="4"/>
  <c r="WD190" i="4"/>
  <c r="WD154" i="4"/>
  <c r="WD139" i="4"/>
  <c r="WD30" i="4"/>
  <c r="WD197" i="4"/>
  <c r="WD83" i="4"/>
  <c r="WD86" i="4"/>
  <c r="WD52" i="4"/>
  <c r="WD12" i="4"/>
  <c r="WD178" i="4"/>
  <c r="WD116" i="4"/>
  <c r="WD31" i="4"/>
  <c r="WD134" i="4"/>
  <c r="WD171" i="4"/>
  <c r="WD61" i="4"/>
  <c r="WD135" i="4"/>
  <c r="WD126" i="4"/>
  <c r="WD23" i="4"/>
  <c r="WD188" i="4"/>
  <c r="WD95" i="4"/>
  <c r="WD189" i="4"/>
  <c r="WD49" i="4"/>
  <c r="WD28" i="4"/>
  <c r="WD109" i="4"/>
  <c r="WD99" i="4"/>
  <c r="WD104" i="4"/>
  <c r="WD122" i="4"/>
  <c r="WD22" i="4"/>
  <c r="WD15" i="4"/>
  <c r="WD187" i="4"/>
  <c r="WD32" i="4"/>
  <c r="WD119" i="4"/>
  <c r="WD129" i="4"/>
  <c r="WD117" i="4"/>
  <c r="WD7" i="4"/>
  <c r="WD183" i="4"/>
  <c r="WD136" i="4"/>
  <c r="WD85" i="4"/>
  <c r="WD69" i="4"/>
  <c r="WD21" i="4"/>
  <c r="WD130" i="4"/>
  <c r="WD148" i="4"/>
  <c r="WD140" i="4"/>
  <c r="WD50" i="4"/>
  <c r="IJ2" i="5"/>
  <c r="II3" i="5"/>
  <c r="WF125" i="4" l="1"/>
  <c r="WF158" i="4"/>
  <c r="WF9" i="4"/>
  <c r="WF108" i="4"/>
  <c r="WF117" i="4"/>
  <c r="WF143" i="4"/>
  <c r="WF176" i="4"/>
  <c r="WF130" i="4"/>
  <c r="WF54" i="4"/>
  <c r="WF142" i="4"/>
  <c r="WF161" i="4"/>
  <c r="WF61" i="4"/>
  <c r="WF18" i="4"/>
  <c r="WF47" i="4"/>
  <c r="WF170" i="4"/>
  <c r="WF44" i="4"/>
  <c r="WF99" i="4"/>
  <c r="WF59" i="4"/>
  <c r="WF134" i="4"/>
  <c r="WF23" i="4"/>
  <c r="WF169" i="4"/>
  <c r="WF80" i="4"/>
  <c r="WF98" i="4"/>
  <c r="WF26" i="4"/>
  <c r="WF124" i="4"/>
  <c r="WF91" i="4"/>
  <c r="WF15" i="4"/>
  <c r="WF39" i="4"/>
  <c r="WF148" i="4"/>
  <c r="WF110" i="4"/>
  <c r="WF106" i="4"/>
  <c r="WF11" i="4"/>
  <c r="WF188" i="4"/>
  <c r="WF152" i="4"/>
  <c r="WF172" i="4"/>
  <c r="WF119" i="4"/>
  <c r="WF90" i="4"/>
  <c r="WF19" i="4"/>
  <c r="WF8" i="4"/>
  <c r="WF112" i="4"/>
  <c r="WF85" i="4"/>
  <c r="WF164" i="4"/>
  <c r="WF96" i="4"/>
  <c r="WF93" i="4"/>
  <c r="WF72" i="4"/>
  <c r="WF25" i="4"/>
  <c r="WF116" i="4"/>
  <c r="WH3" i="4"/>
  <c r="WH157" i="4" s="1"/>
  <c r="WF150" i="4"/>
  <c r="WF195" i="4"/>
  <c r="WF45" i="4"/>
  <c r="WF84" i="4"/>
  <c r="WF173" i="4"/>
  <c r="WF50" i="4"/>
  <c r="WF70" i="4"/>
  <c r="WF146" i="4"/>
  <c r="WF97" i="4"/>
  <c r="WF167" i="4"/>
  <c r="WF32" i="4"/>
  <c r="WF180" i="4"/>
  <c r="WF186" i="4"/>
  <c r="WF82" i="4"/>
  <c r="WF52" i="4"/>
  <c r="WF103" i="4"/>
  <c r="WF30" i="4"/>
  <c r="WF199" i="4"/>
  <c r="WF182" i="4"/>
  <c r="WF102" i="4"/>
  <c r="WF154" i="4"/>
  <c r="WF88" i="4"/>
  <c r="WF155" i="4"/>
  <c r="WF81" i="4"/>
  <c r="WF162" i="4"/>
  <c r="WF151" i="4"/>
  <c r="WF144" i="4"/>
  <c r="WF174" i="4"/>
  <c r="WF104" i="4"/>
  <c r="WF140" i="4"/>
  <c r="WF2" i="4"/>
  <c r="WF165" i="4"/>
  <c r="WF138" i="4"/>
  <c r="WF64" i="4"/>
  <c r="WD5" i="4"/>
  <c r="WF95" i="4"/>
  <c r="WF111" i="4"/>
  <c r="WF137" i="4"/>
  <c r="WF79" i="4"/>
  <c r="WF184" i="4"/>
  <c r="WF33" i="4"/>
  <c r="WF41" i="4"/>
  <c r="WF149" i="4"/>
  <c r="WF160" i="4"/>
  <c r="WF131" i="4"/>
  <c r="WF38" i="4"/>
  <c r="WF168" i="4"/>
  <c r="WF127" i="4"/>
  <c r="WF14" i="4"/>
  <c r="WF118" i="4"/>
  <c r="WF129" i="4"/>
  <c r="WF187" i="4"/>
  <c r="WF17" i="4"/>
  <c r="WF77" i="4"/>
  <c r="WF49" i="4"/>
  <c r="WF153" i="4"/>
  <c r="WF121" i="4"/>
  <c r="WF192" i="4"/>
  <c r="WF40" i="4"/>
  <c r="WF87" i="4"/>
  <c r="WF20" i="4"/>
  <c r="WF6" i="4"/>
  <c r="WF69" i="4"/>
  <c r="WF178" i="4"/>
  <c r="WF42" i="4"/>
  <c r="WF126" i="4"/>
  <c r="WF60" i="4"/>
  <c r="WF123" i="4"/>
  <c r="WF31" i="4"/>
  <c r="WF147" i="4"/>
  <c r="WF73" i="4"/>
  <c r="WF35" i="4"/>
  <c r="WF109" i="4"/>
  <c r="WF48" i="4"/>
  <c r="WF120" i="4"/>
  <c r="WF139" i="4"/>
  <c r="WF105" i="4"/>
  <c r="WF21" i="4"/>
  <c r="WF190" i="4"/>
  <c r="WF34" i="4"/>
  <c r="WF132" i="4"/>
  <c r="WF86" i="4"/>
  <c r="WF67" i="4"/>
  <c r="WF53" i="4"/>
  <c r="WF198" i="4"/>
  <c r="WF63" i="4"/>
  <c r="WF16" i="4"/>
  <c r="WF189" i="4"/>
  <c r="WF51" i="4"/>
  <c r="WF159" i="4"/>
  <c r="WF65" i="4"/>
  <c r="WF179" i="4"/>
  <c r="WF36" i="4"/>
  <c r="WF166" i="4"/>
  <c r="WF100" i="4"/>
  <c r="WF74" i="4"/>
  <c r="WF194" i="4"/>
  <c r="WF29" i="4"/>
  <c r="WF114" i="4"/>
  <c r="WF156" i="4"/>
  <c r="WF107" i="4"/>
  <c r="WF68" i="4"/>
  <c r="WF12" i="4"/>
  <c r="WF181" i="4"/>
  <c r="WF22" i="4"/>
  <c r="WF145" i="4"/>
  <c r="WF135" i="4"/>
  <c r="WF76" i="4"/>
  <c r="WF185" i="4"/>
  <c r="WF78" i="4"/>
  <c r="WF136" i="4"/>
  <c r="WF10" i="4"/>
  <c r="WF177" i="4"/>
  <c r="WF62" i="4"/>
  <c r="WF141" i="4"/>
  <c r="WF94" i="4"/>
  <c r="WF57" i="4"/>
  <c r="WF115" i="4"/>
  <c r="WF92" i="4"/>
  <c r="WF43" i="4"/>
  <c r="WF197" i="4"/>
  <c r="WF28" i="4"/>
  <c r="WF157" i="4"/>
  <c r="WF27" i="4"/>
  <c r="WF196" i="4"/>
  <c r="WF37" i="4"/>
  <c r="WF163" i="4"/>
  <c r="WF7" i="4"/>
  <c r="WF122" i="4"/>
  <c r="WF83" i="4"/>
  <c r="WF46" i="4"/>
  <c r="WF183" i="4"/>
  <c r="WF89" i="4"/>
  <c r="WF113" i="4"/>
  <c r="WF56" i="4"/>
  <c r="WF175" i="4"/>
  <c r="WF75" i="4"/>
  <c r="WF55" i="4"/>
  <c r="WF71" i="4"/>
  <c r="WF191" i="4"/>
  <c r="WF101" i="4"/>
  <c r="WF133" i="4"/>
  <c r="WF171" i="4"/>
  <c r="WF24" i="4"/>
  <c r="WF193" i="4"/>
  <c r="WF66" i="4"/>
  <c r="WF13" i="4"/>
  <c r="WF58" i="4"/>
  <c r="IK2" i="5"/>
  <c r="IJ3" i="5"/>
  <c r="WH147" i="4" l="1"/>
  <c r="WH79" i="4"/>
  <c r="WH185" i="4"/>
  <c r="WH134" i="4"/>
  <c r="WH71" i="4"/>
  <c r="WH85" i="4"/>
  <c r="WH107" i="4"/>
  <c r="WH118" i="4"/>
  <c r="WH94" i="4"/>
  <c r="WH186" i="4"/>
  <c r="WH34" i="4"/>
  <c r="WH179" i="4"/>
  <c r="WH42" i="4"/>
  <c r="WH130" i="4"/>
  <c r="WH9" i="4"/>
  <c r="WH122" i="4"/>
  <c r="WH171" i="4"/>
  <c r="WH89" i="4"/>
  <c r="WH29" i="4"/>
  <c r="WH163" i="4"/>
  <c r="WH169" i="4"/>
  <c r="WH97" i="4"/>
  <c r="WH60" i="4"/>
  <c r="WH125" i="4"/>
  <c r="WH114" i="4"/>
  <c r="WH116" i="4"/>
  <c r="WH17" i="4"/>
  <c r="WH92" i="4"/>
  <c r="WH112" i="4"/>
  <c r="WH150" i="4"/>
  <c r="WH84" i="4"/>
  <c r="WH82" i="4"/>
  <c r="WH58" i="4"/>
  <c r="WH159" i="4"/>
  <c r="WH193" i="4"/>
  <c r="WH75" i="4"/>
  <c r="WH70" i="4"/>
  <c r="WH181" i="4"/>
  <c r="WH14" i="4"/>
  <c r="WH15" i="4"/>
  <c r="WH73" i="4"/>
  <c r="WH63" i="4"/>
  <c r="WH35" i="4"/>
  <c r="WH100" i="4"/>
  <c r="WH168" i="4"/>
  <c r="WH51" i="4"/>
  <c r="WH196" i="4"/>
  <c r="WH38" i="4"/>
  <c r="WH144" i="4"/>
  <c r="WH172" i="4"/>
  <c r="WH146" i="4"/>
  <c r="WH197" i="4"/>
  <c r="WH148" i="4"/>
  <c r="WH54" i="4"/>
  <c r="WH36" i="4"/>
  <c r="WH167" i="4"/>
  <c r="WH151" i="4"/>
  <c r="WH48" i="4"/>
  <c r="WH28" i="4"/>
  <c r="WH199" i="4"/>
  <c r="WH189" i="4"/>
  <c r="WH49" i="4"/>
  <c r="WH140" i="4"/>
  <c r="WH127" i="4"/>
  <c r="WH138" i="4"/>
  <c r="WH102" i="4"/>
  <c r="WH10" i="4"/>
  <c r="WH126" i="4"/>
  <c r="WH132" i="4"/>
  <c r="WH67" i="4"/>
  <c r="WH119" i="4"/>
  <c r="WH47" i="4"/>
  <c r="WH187" i="4"/>
  <c r="WH22" i="4"/>
  <c r="WH30" i="4"/>
  <c r="WH174" i="4"/>
  <c r="WH40" i="4"/>
  <c r="WH96" i="4"/>
  <c r="WH143" i="4"/>
  <c r="WH177" i="4"/>
  <c r="WH16" i="4"/>
  <c r="WH136" i="4"/>
  <c r="WH180" i="4"/>
  <c r="WH41" i="4"/>
  <c r="WH52" i="4"/>
  <c r="WH115" i="4"/>
  <c r="WH160" i="4"/>
  <c r="WH123" i="4"/>
  <c r="WH6" i="4"/>
  <c r="WH91" i="4"/>
  <c r="WH77" i="4"/>
  <c r="WH57" i="4"/>
  <c r="WH183" i="4"/>
  <c r="WH133" i="4"/>
  <c r="WH128" i="4"/>
  <c r="WH72" i="4"/>
  <c r="WH156" i="4"/>
  <c r="WH23" i="4"/>
  <c r="WH120" i="4"/>
  <c r="WH12" i="4"/>
  <c r="WH26" i="4"/>
  <c r="WH59" i="4"/>
  <c r="WH31" i="4"/>
  <c r="WH95" i="4"/>
  <c r="WH64" i="4"/>
  <c r="WH86" i="4"/>
  <c r="WH166" i="4"/>
  <c r="WH191" i="4"/>
  <c r="WH33" i="4"/>
  <c r="WH46" i="4"/>
  <c r="WH103" i="4"/>
  <c r="WH98" i="4"/>
  <c r="WH111" i="4"/>
  <c r="WH188" i="4"/>
  <c r="WH113" i="4"/>
  <c r="WH56" i="4"/>
  <c r="WH101" i="4"/>
  <c r="WH81" i="4"/>
  <c r="WH155" i="4"/>
  <c r="WH153" i="4"/>
  <c r="WH69" i="4"/>
  <c r="WH83" i="4"/>
  <c r="WH104" i="4"/>
  <c r="WH27" i="4"/>
  <c r="WH129" i="4"/>
  <c r="WH139" i="4"/>
  <c r="WH154" i="4"/>
  <c r="WH182" i="4"/>
  <c r="WH39" i="4"/>
  <c r="WH50" i="4"/>
  <c r="WJ3" i="4"/>
  <c r="WJ132" i="4" s="1"/>
  <c r="WH13" i="4"/>
  <c r="WH198" i="4"/>
  <c r="WH65" i="4"/>
  <c r="WH68" i="4"/>
  <c r="WH110" i="4"/>
  <c r="WH108" i="4"/>
  <c r="WH88" i="4"/>
  <c r="WH21" i="4"/>
  <c r="WH142" i="4"/>
  <c r="WH109" i="4"/>
  <c r="WH53" i="4"/>
  <c r="WH20" i="4"/>
  <c r="WH121" i="4"/>
  <c r="WH170" i="4"/>
  <c r="WH8" i="4"/>
  <c r="WH32" i="4"/>
  <c r="WH80" i="4"/>
  <c r="WH124" i="4"/>
  <c r="WH176" i="4"/>
  <c r="WH105" i="4"/>
  <c r="WH131" i="4"/>
  <c r="WH37" i="4"/>
  <c r="WH178" i="4"/>
  <c r="WH99" i="4"/>
  <c r="WH76" i="4"/>
  <c r="WH190" i="4"/>
  <c r="WH25" i="4"/>
  <c r="WH18" i="4"/>
  <c r="WH195" i="4"/>
  <c r="WH74" i="4"/>
  <c r="WH11" i="4"/>
  <c r="WH90" i="4"/>
  <c r="WH78" i="4"/>
  <c r="WH93" i="4"/>
  <c r="WH173" i="4"/>
  <c r="WH66" i="4"/>
  <c r="WH165" i="4"/>
  <c r="WH149" i="4"/>
  <c r="WH7" i="4"/>
  <c r="WH152" i="4"/>
  <c r="WH192" i="4"/>
  <c r="WH61" i="4"/>
  <c r="WH145" i="4"/>
  <c r="WH45" i="4"/>
  <c r="WH117" i="4"/>
  <c r="WH137" i="4"/>
  <c r="WH194" i="4"/>
  <c r="WH55" i="4"/>
  <c r="WH24" i="4"/>
  <c r="WH62" i="4"/>
  <c r="WH135" i="4"/>
  <c r="WH43" i="4"/>
  <c r="WH87" i="4"/>
  <c r="WH175" i="4"/>
  <c r="WH158" i="4"/>
  <c r="WH44" i="4"/>
  <c r="WH184" i="4"/>
  <c r="WH19" i="4"/>
  <c r="WH106" i="4"/>
  <c r="WH141" i="4"/>
  <c r="WH2" i="4"/>
  <c r="WH162" i="4"/>
  <c r="WH161" i="4"/>
  <c r="WH164" i="4"/>
  <c r="WF5" i="4"/>
  <c r="IL2" i="5"/>
  <c r="IK3" i="5"/>
  <c r="WJ83" i="4" l="1"/>
  <c r="WJ196" i="4"/>
  <c r="WJ49" i="4"/>
  <c r="WJ177" i="4"/>
  <c r="WJ32" i="4"/>
  <c r="WJ82" i="4"/>
  <c r="WJ183" i="4"/>
  <c r="WJ26" i="4"/>
  <c r="WJ166" i="4"/>
  <c r="WJ74" i="4"/>
  <c r="WJ43" i="4"/>
  <c r="WJ85" i="4"/>
  <c r="WJ122" i="4"/>
  <c r="WJ141" i="4"/>
  <c r="WJ154" i="4"/>
  <c r="WJ99" i="4"/>
  <c r="WJ133" i="4"/>
  <c r="WJ94" i="4"/>
  <c r="WJ147" i="4"/>
  <c r="WJ67" i="4"/>
  <c r="WJ65" i="4"/>
  <c r="WJ97" i="4"/>
  <c r="WJ50" i="4"/>
  <c r="WJ86" i="4"/>
  <c r="WJ153" i="4"/>
  <c r="WJ160" i="4"/>
  <c r="WJ129" i="4"/>
  <c r="WJ78" i="4"/>
  <c r="WJ68" i="4"/>
  <c r="WJ192" i="4"/>
  <c r="WJ113" i="4"/>
  <c r="WJ75" i="4"/>
  <c r="WJ150" i="4"/>
  <c r="WJ18" i="4"/>
  <c r="WJ125" i="4"/>
  <c r="WJ81" i="4"/>
  <c r="WJ70" i="4"/>
  <c r="WJ2" i="4"/>
  <c r="WJ90" i="4"/>
  <c r="WJ88" i="4"/>
  <c r="WJ144" i="4"/>
  <c r="WJ37" i="4"/>
  <c r="WJ169" i="4"/>
  <c r="WJ172" i="4"/>
  <c r="WJ16" i="4"/>
  <c r="WJ35" i="4"/>
  <c r="WJ142" i="4"/>
  <c r="WH5" i="4"/>
  <c r="WJ198" i="4"/>
  <c r="WJ66" i="4"/>
  <c r="WJ61" i="4"/>
  <c r="WJ29" i="4"/>
  <c r="WJ77" i="4"/>
  <c r="WJ93" i="4"/>
  <c r="WJ62" i="4"/>
  <c r="WJ79" i="4"/>
  <c r="WJ109" i="4"/>
  <c r="WJ63" i="4"/>
  <c r="WJ167" i="4"/>
  <c r="WJ188" i="4"/>
  <c r="WJ42" i="4"/>
  <c r="WJ146" i="4"/>
  <c r="WJ34" i="4"/>
  <c r="WJ184" i="4"/>
  <c r="WJ174" i="4"/>
  <c r="WJ140" i="4"/>
  <c r="WJ149" i="4"/>
  <c r="WJ19" i="4"/>
  <c r="WJ31" i="4"/>
  <c r="WJ12" i="4"/>
  <c r="WJ105" i="4"/>
  <c r="WL3" i="4"/>
  <c r="WL199" i="4" s="1"/>
  <c r="WJ195" i="4"/>
  <c r="WJ123" i="4"/>
  <c r="WJ58" i="4"/>
  <c r="WJ170" i="4"/>
  <c r="WJ20" i="4"/>
  <c r="WJ175" i="4"/>
  <c r="WJ28" i="4"/>
  <c r="WJ187" i="4"/>
  <c r="WJ44" i="4"/>
  <c r="WJ101" i="4"/>
  <c r="WJ76" i="4"/>
  <c r="WJ52" i="4"/>
  <c r="WJ173" i="4"/>
  <c r="WJ131" i="4"/>
  <c r="WJ6" i="4"/>
  <c r="WJ71" i="4"/>
  <c r="WJ199" i="4"/>
  <c r="WJ15" i="4"/>
  <c r="WJ64" i="4"/>
  <c r="WJ117" i="4"/>
  <c r="WJ33" i="4"/>
  <c r="WJ164" i="4"/>
  <c r="WJ185" i="4"/>
  <c r="WJ98" i="4"/>
  <c r="WJ108" i="4"/>
  <c r="WJ111" i="4"/>
  <c r="WJ55" i="4"/>
  <c r="WJ178" i="4"/>
  <c r="WJ126" i="4"/>
  <c r="WJ115" i="4"/>
  <c r="WJ181" i="4"/>
  <c r="WJ103" i="4"/>
  <c r="WJ39" i="4"/>
  <c r="WJ30" i="4"/>
  <c r="WJ47" i="4"/>
  <c r="WJ116" i="4"/>
  <c r="WJ51" i="4"/>
  <c r="WJ130" i="4"/>
  <c r="WJ9" i="4"/>
  <c r="WJ23" i="4"/>
  <c r="WJ137" i="4"/>
  <c r="WJ11" i="4"/>
  <c r="WJ69" i="4"/>
  <c r="WJ25" i="4"/>
  <c r="WJ7" i="4"/>
  <c r="WJ162" i="4"/>
  <c r="WJ119" i="4"/>
  <c r="WJ186" i="4"/>
  <c r="WJ48" i="4"/>
  <c r="WJ191" i="4"/>
  <c r="WJ104" i="4"/>
  <c r="WJ8" i="4"/>
  <c r="WJ45" i="4"/>
  <c r="WJ10" i="4"/>
  <c r="WJ21" i="4"/>
  <c r="WJ176" i="4"/>
  <c r="WJ124" i="4"/>
  <c r="WJ60" i="4"/>
  <c r="WJ134" i="4"/>
  <c r="WJ136" i="4"/>
  <c r="WJ143" i="4"/>
  <c r="WJ53" i="4"/>
  <c r="WJ121" i="4"/>
  <c r="WJ57" i="4"/>
  <c r="WJ165" i="4"/>
  <c r="WJ110" i="4"/>
  <c r="WJ40" i="4"/>
  <c r="WJ56" i="4"/>
  <c r="WJ182" i="4"/>
  <c r="WJ89" i="4"/>
  <c r="WJ96" i="4"/>
  <c r="WJ118" i="4"/>
  <c r="WJ152" i="4"/>
  <c r="WJ80" i="4"/>
  <c r="WJ114" i="4"/>
  <c r="WJ163" i="4"/>
  <c r="WJ128" i="4"/>
  <c r="WJ139" i="4"/>
  <c r="WJ127" i="4"/>
  <c r="WJ179" i="4"/>
  <c r="WJ87" i="4"/>
  <c r="WJ194" i="4"/>
  <c r="WJ13" i="4"/>
  <c r="WJ161" i="4"/>
  <c r="WJ145" i="4"/>
  <c r="WJ22" i="4"/>
  <c r="WJ38" i="4"/>
  <c r="WJ59" i="4"/>
  <c r="WJ54" i="4"/>
  <c r="WJ190" i="4"/>
  <c r="WJ84" i="4"/>
  <c r="WJ106" i="4"/>
  <c r="WJ156" i="4"/>
  <c r="WJ46" i="4"/>
  <c r="WJ197" i="4"/>
  <c r="WJ91" i="4"/>
  <c r="WJ112" i="4"/>
  <c r="WJ168" i="4"/>
  <c r="WJ158" i="4"/>
  <c r="WJ120" i="4"/>
  <c r="WJ24" i="4"/>
  <c r="WJ148" i="4"/>
  <c r="WJ189" i="4"/>
  <c r="WJ155" i="4"/>
  <c r="WJ151" i="4"/>
  <c r="WJ171" i="4"/>
  <c r="WJ159" i="4"/>
  <c r="WJ180" i="4"/>
  <c r="WJ14" i="4"/>
  <c r="WJ157" i="4"/>
  <c r="WJ138" i="4"/>
  <c r="WJ36" i="4"/>
  <c r="WJ95" i="4"/>
  <c r="WJ135" i="4"/>
  <c r="WJ41" i="4"/>
  <c r="WJ17" i="4"/>
  <c r="WJ73" i="4"/>
  <c r="WJ107" i="4"/>
  <c r="WJ102" i="4"/>
  <c r="WJ27" i="4"/>
  <c r="WJ193" i="4"/>
  <c r="WJ92" i="4"/>
  <c r="WJ72" i="4"/>
  <c r="WJ100" i="4"/>
  <c r="IL3" i="5"/>
  <c r="IM2" i="5"/>
  <c r="WL24" i="4" l="1"/>
  <c r="WL170" i="4"/>
  <c r="WL133" i="4"/>
  <c r="WL190" i="4"/>
  <c r="WL105" i="4"/>
  <c r="WL29" i="4"/>
  <c r="WL61" i="4"/>
  <c r="WL95" i="4"/>
  <c r="WL73" i="4"/>
  <c r="WL167" i="4"/>
  <c r="WL23" i="4"/>
  <c r="WL85" i="4"/>
  <c r="WL16" i="4"/>
  <c r="WL12" i="4"/>
  <c r="WL46" i="4"/>
  <c r="WL48" i="4"/>
  <c r="WL171" i="4"/>
  <c r="WL21" i="4"/>
  <c r="WL149" i="4"/>
  <c r="WL159" i="4"/>
  <c r="WL54" i="4"/>
  <c r="WL100" i="4"/>
  <c r="WL138" i="4"/>
  <c r="WL30" i="4"/>
  <c r="WL9" i="4"/>
  <c r="WL44" i="4"/>
  <c r="WL84" i="4"/>
  <c r="WL35" i="4"/>
  <c r="WL102" i="4"/>
  <c r="WL39" i="4"/>
  <c r="WL150" i="4"/>
  <c r="WL191" i="4"/>
  <c r="WL43" i="4"/>
  <c r="WL144" i="4"/>
  <c r="WL166" i="4"/>
  <c r="WL114" i="4"/>
  <c r="WL63" i="4"/>
  <c r="WL187" i="4"/>
  <c r="WL55" i="4"/>
  <c r="WL131" i="4"/>
  <c r="WL90" i="4"/>
  <c r="WL111" i="4"/>
  <c r="WL37" i="4"/>
  <c r="WL93" i="4"/>
  <c r="WL126" i="4"/>
  <c r="WL6" i="4"/>
  <c r="WL120" i="4"/>
  <c r="WL74" i="4"/>
  <c r="WL71" i="4"/>
  <c r="WL184" i="4"/>
  <c r="WL153" i="4"/>
  <c r="WL59" i="4"/>
  <c r="WL163" i="4"/>
  <c r="WL128" i="4"/>
  <c r="WL118" i="4"/>
  <c r="WL165" i="4"/>
  <c r="WL183" i="4"/>
  <c r="WL69" i="4"/>
  <c r="WL119" i="4"/>
  <c r="WL129" i="4"/>
  <c r="WL176" i="4"/>
  <c r="WL196" i="4"/>
  <c r="WL13" i="4"/>
  <c r="WL151" i="4"/>
  <c r="WL152" i="4"/>
  <c r="WL92" i="4"/>
  <c r="WL139" i="4"/>
  <c r="WL87" i="4"/>
  <c r="WL106" i="4"/>
  <c r="WL53" i="4"/>
  <c r="WL7" i="4"/>
  <c r="WL103" i="4"/>
  <c r="WL77" i="4"/>
  <c r="WL117" i="4"/>
  <c r="WL110" i="4"/>
  <c r="WL33" i="4"/>
  <c r="WL20" i="4"/>
  <c r="WL121" i="4"/>
  <c r="WL94" i="4"/>
  <c r="WL107" i="4"/>
  <c r="WL175" i="4"/>
  <c r="WL67" i="4"/>
  <c r="WL177" i="4"/>
  <c r="WL36" i="4"/>
  <c r="WL96" i="4"/>
  <c r="WL160" i="4"/>
  <c r="WL145" i="4"/>
  <c r="WL8" i="4"/>
  <c r="WL89" i="4"/>
  <c r="WL134" i="4"/>
  <c r="WL70" i="4"/>
  <c r="WL157" i="4"/>
  <c r="WL142" i="4"/>
  <c r="WL188" i="4"/>
  <c r="WL78" i="4"/>
  <c r="WL22" i="4"/>
  <c r="WL164" i="4"/>
  <c r="WL124" i="4"/>
  <c r="WL17" i="4"/>
  <c r="WL156" i="4"/>
  <c r="WL132" i="4"/>
  <c r="WL34" i="4"/>
  <c r="WL10" i="4"/>
  <c r="WL57" i="4"/>
  <c r="WL45" i="4"/>
  <c r="WL41" i="4"/>
  <c r="WL25" i="4"/>
  <c r="WL88" i="4"/>
  <c r="WL193" i="4"/>
  <c r="WL172" i="4"/>
  <c r="WL182" i="4"/>
  <c r="WL189" i="4"/>
  <c r="WL116" i="4"/>
  <c r="WL108" i="4"/>
  <c r="WL50" i="4"/>
  <c r="WL195" i="4"/>
  <c r="WL136" i="4"/>
  <c r="WL173" i="4"/>
  <c r="WL143" i="4"/>
  <c r="WL49" i="4"/>
  <c r="WL28" i="4"/>
  <c r="WL98" i="4"/>
  <c r="WL26" i="4"/>
  <c r="WL130" i="4"/>
  <c r="WL123" i="4"/>
  <c r="WL122" i="4"/>
  <c r="WL65" i="4"/>
  <c r="WL109" i="4"/>
  <c r="WL62" i="4"/>
  <c r="WN3" i="4"/>
  <c r="WN144" i="4" s="1"/>
  <c r="WL68" i="4"/>
  <c r="WL140" i="4"/>
  <c r="WL181" i="4"/>
  <c r="WL185" i="4"/>
  <c r="WL76" i="4"/>
  <c r="WL38" i="4"/>
  <c r="WL47" i="4"/>
  <c r="WL180" i="4"/>
  <c r="WL75" i="4"/>
  <c r="WL125" i="4"/>
  <c r="WL146" i="4"/>
  <c r="WL174" i="4"/>
  <c r="WL86" i="4"/>
  <c r="WL194" i="4"/>
  <c r="WL161" i="4"/>
  <c r="WL148" i="4"/>
  <c r="WL27" i="4"/>
  <c r="WL52" i="4"/>
  <c r="WL14" i="4"/>
  <c r="WL141" i="4"/>
  <c r="WL80" i="4"/>
  <c r="WL178" i="4"/>
  <c r="WL64" i="4"/>
  <c r="WL197" i="4"/>
  <c r="WL112" i="4"/>
  <c r="WL101" i="4"/>
  <c r="WL60" i="4"/>
  <c r="WL168" i="4"/>
  <c r="WL83" i="4"/>
  <c r="WL99" i="4"/>
  <c r="WL11" i="4"/>
  <c r="WL179" i="4"/>
  <c r="WL104" i="4"/>
  <c r="WL72" i="4"/>
  <c r="WL42" i="4"/>
  <c r="WL186" i="4"/>
  <c r="WL91" i="4"/>
  <c r="WL32" i="4"/>
  <c r="WL162" i="4"/>
  <c r="WL15" i="4"/>
  <c r="WL58" i="4"/>
  <c r="WL66" i="4"/>
  <c r="WL198" i="4"/>
  <c r="WL147" i="4"/>
  <c r="WL56" i="4"/>
  <c r="WL192" i="4"/>
  <c r="WL158" i="4"/>
  <c r="WL31" i="4"/>
  <c r="WL113" i="4"/>
  <c r="WL2" i="4"/>
  <c r="WL135" i="4"/>
  <c r="WL97" i="4"/>
  <c r="WL127" i="4"/>
  <c r="WL40" i="4"/>
  <c r="WL82" i="4"/>
  <c r="WL81" i="4"/>
  <c r="WL115" i="4"/>
  <c r="WL79" i="4"/>
  <c r="WL154" i="4"/>
  <c r="WL169" i="4"/>
  <c r="WL19" i="4"/>
  <c r="WL155" i="4"/>
  <c r="WL51" i="4"/>
  <c r="WL137" i="4"/>
  <c r="WL18" i="4"/>
  <c r="WJ5" i="4"/>
  <c r="IM3" i="5"/>
  <c r="IN2" i="5"/>
  <c r="WN181" i="4" l="1"/>
  <c r="WN107" i="4"/>
  <c r="WN179" i="4"/>
  <c r="WN186" i="4"/>
  <c r="WN167" i="4"/>
  <c r="WN99" i="4"/>
  <c r="WN87" i="4"/>
  <c r="WN85" i="4"/>
  <c r="WN16" i="4"/>
  <c r="WN12" i="4"/>
  <c r="WN124" i="4"/>
  <c r="WN193" i="4"/>
  <c r="WN73" i="4"/>
  <c r="WN103" i="4"/>
  <c r="WN13" i="4"/>
  <c r="WN128" i="4"/>
  <c r="WN125" i="4"/>
  <c r="WN83" i="4"/>
  <c r="WN190" i="4"/>
  <c r="WN170" i="4"/>
  <c r="WN114" i="4"/>
  <c r="WN80" i="4"/>
  <c r="WN97" i="4"/>
  <c r="WN8" i="4"/>
  <c r="WN67" i="4"/>
  <c r="WN147" i="4"/>
  <c r="WN30" i="4"/>
  <c r="WN106" i="4"/>
  <c r="WN158" i="4"/>
  <c r="WN90" i="4"/>
  <c r="WN119" i="4"/>
  <c r="WN88" i="4"/>
  <c r="WN19" i="4"/>
  <c r="WN169" i="4"/>
  <c r="WN188" i="4"/>
  <c r="WN9" i="4"/>
  <c r="WN89" i="4"/>
  <c r="WN199" i="4"/>
  <c r="WN166" i="4"/>
  <c r="WN54" i="4"/>
  <c r="WN151" i="4"/>
  <c r="WN149" i="4"/>
  <c r="WN41" i="4"/>
  <c r="WN173" i="4"/>
  <c r="WN105" i="4"/>
  <c r="WN142" i="4"/>
  <c r="WN42" i="4"/>
  <c r="WN59" i="4"/>
  <c r="WN133" i="4"/>
  <c r="WN56" i="4"/>
  <c r="WN49" i="4"/>
  <c r="WN100" i="4"/>
  <c r="WN152" i="4"/>
  <c r="WN65" i="4"/>
  <c r="WN159" i="4"/>
  <c r="WN189" i="4"/>
  <c r="WN136" i="4"/>
  <c r="WN7" i="4"/>
  <c r="WN75" i="4"/>
  <c r="WN157" i="4"/>
  <c r="WN6" i="4"/>
  <c r="WN14" i="4"/>
  <c r="WN171" i="4"/>
  <c r="WN60" i="4"/>
  <c r="WN134" i="4"/>
  <c r="WN195" i="4"/>
  <c r="WN113" i="4"/>
  <c r="WN46" i="4"/>
  <c r="WN177" i="4"/>
  <c r="WN40" i="4"/>
  <c r="WN127" i="4"/>
  <c r="WN192" i="4"/>
  <c r="WN176" i="4"/>
  <c r="WN98" i="4"/>
  <c r="WN22" i="4"/>
  <c r="WN121" i="4"/>
  <c r="WN77" i="4"/>
  <c r="WN198" i="4"/>
  <c r="WN76" i="4"/>
  <c r="WN68" i="4"/>
  <c r="WN27" i="4"/>
  <c r="WN91" i="4"/>
  <c r="WN122" i="4"/>
  <c r="WP3" i="4"/>
  <c r="WP193" i="4" s="1"/>
  <c r="WN32" i="4"/>
  <c r="WN138" i="4"/>
  <c r="WN61" i="4"/>
  <c r="WN165" i="4"/>
  <c r="WN50" i="4"/>
  <c r="WN150" i="4"/>
  <c r="WN139" i="4"/>
  <c r="WN66" i="4"/>
  <c r="WN96" i="4"/>
  <c r="WN17" i="4"/>
  <c r="WN21" i="4"/>
  <c r="WN130" i="4"/>
  <c r="WN37" i="4"/>
  <c r="WN28" i="4"/>
  <c r="WN109" i="4"/>
  <c r="WN180" i="4"/>
  <c r="WN55" i="4"/>
  <c r="WN160" i="4"/>
  <c r="WN82" i="4"/>
  <c r="WN47" i="4"/>
  <c r="WN84" i="4"/>
  <c r="WN81" i="4"/>
  <c r="WN132" i="4"/>
  <c r="WN62" i="4"/>
  <c r="WN131" i="4"/>
  <c r="WN196" i="4"/>
  <c r="WN2" i="4"/>
  <c r="WN162" i="4"/>
  <c r="WN101" i="4"/>
  <c r="WN115" i="4"/>
  <c r="WN156" i="4"/>
  <c r="WN163" i="4"/>
  <c r="WN145" i="4"/>
  <c r="WN187" i="4"/>
  <c r="WN35" i="4"/>
  <c r="WN161" i="4"/>
  <c r="WN39" i="4"/>
  <c r="WN10" i="4"/>
  <c r="WN137" i="4"/>
  <c r="WN94" i="4"/>
  <c r="WN20" i="4"/>
  <c r="WN72" i="4"/>
  <c r="WN123" i="4"/>
  <c r="WN168" i="4"/>
  <c r="WN92" i="4"/>
  <c r="WN57" i="4"/>
  <c r="WN79" i="4"/>
  <c r="WN86" i="4"/>
  <c r="WN148" i="4"/>
  <c r="WN74" i="4"/>
  <c r="WN43" i="4"/>
  <c r="WN33" i="4"/>
  <c r="WN95" i="4"/>
  <c r="WN153" i="4"/>
  <c r="WN185" i="4"/>
  <c r="WN45" i="4"/>
  <c r="WN29" i="4"/>
  <c r="WN38" i="4"/>
  <c r="WN111" i="4"/>
  <c r="WN64" i="4"/>
  <c r="WN24" i="4"/>
  <c r="WN70" i="4"/>
  <c r="WN69" i="4"/>
  <c r="WN191" i="4"/>
  <c r="WN184" i="4"/>
  <c r="WN34" i="4"/>
  <c r="WN23" i="4"/>
  <c r="WN52" i="4"/>
  <c r="WN155" i="4"/>
  <c r="WN11" i="4"/>
  <c r="WN25" i="4"/>
  <c r="WN71" i="4"/>
  <c r="WN93" i="4"/>
  <c r="WN182" i="4"/>
  <c r="WN18" i="4"/>
  <c r="WN174" i="4"/>
  <c r="WN146" i="4"/>
  <c r="WN194" i="4"/>
  <c r="WN197" i="4"/>
  <c r="WN58" i="4"/>
  <c r="WN154" i="4"/>
  <c r="WN44" i="4"/>
  <c r="WN108" i="4"/>
  <c r="WN36" i="4"/>
  <c r="WN51" i="4"/>
  <c r="WN141" i="4"/>
  <c r="WN118" i="4"/>
  <c r="WN116" i="4"/>
  <c r="WN140" i="4"/>
  <c r="WN104" i="4"/>
  <c r="WN15" i="4"/>
  <c r="WN135" i="4"/>
  <c r="WN26" i="4"/>
  <c r="WN164" i="4"/>
  <c r="WN183" i="4"/>
  <c r="WN120" i="4"/>
  <c r="WN129" i="4"/>
  <c r="WN117" i="4"/>
  <c r="WN48" i="4"/>
  <c r="WN53" i="4"/>
  <c r="WN102" i="4"/>
  <c r="WN78" i="4"/>
  <c r="WN126" i="4"/>
  <c r="WN112" i="4"/>
  <c r="WN110" i="4"/>
  <c r="WN178" i="4"/>
  <c r="WN172" i="4"/>
  <c r="WN31" i="4"/>
  <c r="WN63" i="4"/>
  <c r="WN175" i="4"/>
  <c r="WN143" i="4"/>
  <c r="WL5" i="4"/>
  <c r="IN3" i="5"/>
  <c r="IO2" i="5"/>
  <c r="WP156" i="4" l="1"/>
  <c r="WP152" i="4"/>
  <c r="WP194" i="4"/>
  <c r="WP55" i="4"/>
  <c r="WP43" i="4"/>
  <c r="WP74" i="4"/>
  <c r="WP67" i="4"/>
  <c r="WP108" i="4"/>
  <c r="WP45" i="4"/>
  <c r="WP195" i="4"/>
  <c r="WP84" i="4"/>
  <c r="WP94" i="4"/>
  <c r="WP34" i="4"/>
  <c r="WP110" i="4"/>
  <c r="WP8" i="4"/>
  <c r="WP148" i="4"/>
  <c r="WP178" i="4"/>
  <c r="WP197" i="4"/>
  <c r="WP145" i="4"/>
  <c r="WP132" i="4"/>
  <c r="WP65" i="4"/>
  <c r="WP79" i="4"/>
  <c r="WP140" i="4"/>
  <c r="WP92" i="4"/>
  <c r="WP6" i="4"/>
  <c r="WP56" i="4"/>
  <c r="WP22" i="4"/>
  <c r="WP61" i="4"/>
  <c r="WN5" i="4"/>
  <c r="WP166" i="4"/>
  <c r="WP82" i="4"/>
  <c r="WP196" i="4"/>
  <c r="WP112" i="4"/>
  <c r="WP131" i="4"/>
  <c r="WP59" i="4"/>
  <c r="WP44" i="4"/>
  <c r="WP25" i="4"/>
  <c r="WP10" i="4"/>
  <c r="WP52" i="4"/>
  <c r="WP180" i="4"/>
  <c r="WP66" i="4"/>
  <c r="WP129" i="4"/>
  <c r="WP87" i="4"/>
  <c r="WP170" i="4"/>
  <c r="WP78" i="4"/>
  <c r="WP153" i="4"/>
  <c r="WP40" i="4"/>
  <c r="WP85" i="4"/>
  <c r="WP139" i="4"/>
  <c r="WP136" i="4"/>
  <c r="WP150" i="4"/>
  <c r="WP192" i="4"/>
  <c r="WP83" i="4"/>
  <c r="WP80" i="4"/>
  <c r="WP88" i="4"/>
  <c r="WP11" i="4"/>
  <c r="WP23" i="4"/>
  <c r="WP122" i="4"/>
  <c r="WP99" i="4"/>
  <c r="WP31" i="4"/>
  <c r="WP7" i="4"/>
  <c r="WP42" i="4"/>
  <c r="WP63" i="4"/>
  <c r="WP106" i="4"/>
  <c r="WP116" i="4"/>
  <c r="WP114" i="4"/>
  <c r="WP86" i="4"/>
  <c r="WP102" i="4"/>
  <c r="WP190" i="4"/>
  <c r="WP20" i="4"/>
  <c r="WP173" i="4"/>
  <c r="WP143" i="4"/>
  <c r="WP154" i="4"/>
  <c r="WP95" i="4"/>
  <c r="WP100" i="4"/>
  <c r="WP123" i="4"/>
  <c r="WP133" i="4"/>
  <c r="WP138" i="4"/>
  <c r="WP113" i="4"/>
  <c r="WP137" i="4"/>
  <c r="WP189" i="4"/>
  <c r="WP24" i="4"/>
  <c r="WP162" i="4"/>
  <c r="WP161" i="4"/>
  <c r="WP177" i="4"/>
  <c r="WP9" i="4"/>
  <c r="WP175" i="4"/>
  <c r="WP64" i="4"/>
  <c r="WP41" i="4"/>
  <c r="WP181" i="4"/>
  <c r="WR3" i="4"/>
  <c r="WR144" i="4" s="1"/>
  <c r="WP30" i="4"/>
  <c r="WP19" i="4"/>
  <c r="WP158" i="4"/>
  <c r="WP37" i="4"/>
  <c r="WP191" i="4"/>
  <c r="WP14" i="4"/>
  <c r="WP28" i="4"/>
  <c r="WP188" i="4"/>
  <c r="WP57" i="4"/>
  <c r="WP38" i="4"/>
  <c r="WP185" i="4"/>
  <c r="WP26" i="4"/>
  <c r="WP151" i="4"/>
  <c r="WP130" i="4"/>
  <c r="WP198" i="4"/>
  <c r="WP21" i="4"/>
  <c r="WP107" i="4"/>
  <c r="WP174" i="4"/>
  <c r="WP167" i="4"/>
  <c r="WP169" i="4"/>
  <c r="WP53" i="4"/>
  <c r="WP109" i="4"/>
  <c r="WP27" i="4"/>
  <c r="WP105" i="4"/>
  <c r="WP96" i="4"/>
  <c r="WP147" i="4"/>
  <c r="WP103" i="4"/>
  <c r="WP125" i="4"/>
  <c r="WP117" i="4"/>
  <c r="WP157" i="4"/>
  <c r="WP49" i="4"/>
  <c r="WP186" i="4"/>
  <c r="WP18" i="4"/>
  <c r="WP164" i="4"/>
  <c r="WP97" i="4"/>
  <c r="WP121" i="4"/>
  <c r="WP160" i="4"/>
  <c r="WP144" i="4"/>
  <c r="WP71" i="4"/>
  <c r="WP32" i="4"/>
  <c r="WP70" i="4"/>
  <c r="WP120" i="4"/>
  <c r="WP127" i="4"/>
  <c r="WP35" i="4"/>
  <c r="WP36" i="4"/>
  <c r="WP126" i="4"/>
  <c r="WP90" i="4"/>
  <c r="WP60" i="4"/>
  <c r="WP179" i="4"/>
  <c r="WP46" i="4"/>
  <c r="WP183" i="4"/>
  <c r="WP50" i="4"/>
  <c r="WP101" i="4"/>
  <c r="WP91" i="4"/>
  <c r="WP89" i="4"/>
  <c r="WP68" i="4"/>
  <c r="WP149" i="4"/>
  <c r="WP155" i="4"/>
  <c r="WP62" i="4"/>
  <c r="WP2" i="4"/>
  <c r="WP17" i="4"/>
  <c r="WP128" i="4"/>
  <c r="WP176" i="4"/>
  <c r="WP142" i="4"/>
  <c r="WP69" i="4"/>
  <c r="WP15" i="4"/>
  <c r="WP165" i="4"/>
  <c r="WP168" i="4"/>
  <c r="WP39" i="4"/>
  <c r="WP58" i="4"/>
  <c r="WP172" i="4"/>
  <c r="WP51" i="4"/>
  <c r="WP199" i="4"/>
  <c r="WP81" i="4"/>
  <c r="WP77" i="4"/>
  <c r="WP73" i="4"/>
  <c r="WP124" i="4"/>
  <c r="WP16" i="4"/>
  <c r="WP93" i="4"/>
  <c r="WP54" i="4"/>
  <c r="WP75" i="4"/>
  <c r="WP159" i="4"/>
  <c r="WP135" i="4"/>
  <c r="WP33" i="4"/>
  <c r="WP111" i="4"/>
  <c r="WP104" i="4"/>
  <c r="WP146" i="4"/>
  <c r="WP118" i="4"/>
  <c r="WP163" i="4"/>
  <c r="WP76" i="4"/>
  <c r="WP29" i="4"/>
  <c r="WP12" i="4"/>
  <c r="WP115" i="4"/>
  <c r="WP184" i="4"/>
  <c r="WP182" i="4"/>
  <c r="WP98" i="4"/>
  <c r="WP134" i="4"/>
  <c r="WP13" i="4"/>
  <c r="WP141" i="4"/>
  <c r="WP47" i="4"/>
  <c r="WP119" i="4"/>
  <c r="WP48" i="4"/>
  <c r="WP171" i="4"/>
  <c r="WP187" i="4"/>
  <c r="WP72" i="4"/>
  <c r="WR90" i="4"/>
  <c r="WR10" i="4"/>
  <c r="WR96" i="4"/>
  <c r="IO3" i="5"/>
  <c r="IP2" i="5"/>
  <c r="WR170" i="4" l="1"/>
  <c r="WR12" i="4"/>
  <c r="WR141" i="4"/>
  <c r="WR43" i="4"/>
  <c r="WR24" i="4"/>
  <c r="WR168" i="4"/>
  <c r="WR74" i="4"/>
  <c r="WR7" i="4"/>
  <c r="WR190" i="4"/>
  <c r="WR17" i="4"/>
  <c r="WR73" i="4"/>
  <c r="WR60" i="4"/>
  <c r="WR139" i="4"/>
  <c r="WR78" i="4"/>
  <c r="WR184" i="4"/>
  <c r="WR181" i="4"/>
  <c r="WR47" i="4"/>
  <c r="WR183" i="4"/>
  <c r="WR185" i="4"/>
  <c r="WR15" i="4"/>
  <c r="WR41" i="4"/>
  <c r="WR89" i="4"/>
  <c r="WR187" i="4"/>
  <c r="WR129" i="4"/>
  <c r="WR117" i="4"/>
  <c r="WR46" i="4"/>
  <c r="WR166" i="4"/>
  <c r="WR9" i="4"/>
  <c r="WR28" i="4"/>
  <c r="WR191" i="4"/>
  <c r="WR19" i="4"/>
  <c r="WR193" i="4"/>
  <c r="WR103" i="4"/>
  <c r="WR44" i="4"/>
  <c r="WR23" i="4"/>
  <c r="WR106" i="4"/>
  <c r="WR61" i="4"/>
  <c r="WR67" i="4"/>
  <c r="WR143" i="4"/>
  <c r="WR113" i="4"/>
  <c r="WR124" i="4"/>
  <c r="WR196" i="4"/>
  <c r="WR104" i="4"/>
  <c r="WT3" i="4"/>
  <c r="WT62" i="4" s="1"/>
  <c r="WR54" i="4"/>
  <c r="WR83" i="4"/>
  <c r="WR18" i="4"/>
  <c r="WR34" i="4"/>
  <c r="WR156" i="4"/>
  <c r="WR25" i="4"/>
  <c r="WR151" i="4"/>
  <c r="WR102" i="4"/>
  <c r="WR93" i="4"/>
  <c r="WR195" i="4"/>
  <c r="WR145" i="4"/>
  <c r="WR71" i="4"/>
  <c r="WR189" i="4"/>
  <c r="WR114" i="4"/>
  <c r="WR122" i="4"/>
  <c r="WR159" i="4"/>
  <c r="WR135" i="4"/>
  <c r="WR79" i="4"/>
  <c r="WR162" i="4"/>
  <c r="WR86" i="4"/>
  <c r="WR111" i="4"/>
  <c r="WR136" i="4"/>
  <c r="WR88" i="4"/>
  <c r="WR37" i="4"/>
  <c r="WR85" i="4"/>
  <c r="WR2" i="4"/>
  <c r="WR57" i="4"/>
  <c r="WR82" i="4"/>
  <c r="WR115" i="4"/>
  <c r="WR53" i="4"/>
  <c r="WR157" i="4"/>
  <c r="WR16" i="4"/>
  <c r="WR186" i="4"/>
  <c r="WR91" i="4"/>
  <c r="WR101" i="4"/>
  <c r="WR116" i="4"/>
  <c r="WR198" i="4"/>
  <c r="WR75" i="4"/>
  <c r="WR167" i="4"/>
  <c r="WR126" i="4"/>
  <c r="WR179" i="4"/>
  <c r="WR68" i="4"/>
  <c r="WR127" i="4"/>
  <c r="WR125" i="4"/>
  <c r="WR194" i="4"/>
  <c r="WR147" i="4"/>
  <c r="WR38" i="4"/>
  <c r="WR182" i="4"/>
  <c r="WR45" i="4"/>
  <c r="WR142" i="4"/>
  <c r="WR120" i="4"/>
  <c r="WR56" i="4"/>
  <c r="WR94" i="4"/>
  <c r="WR199" i="4"/>
  <c r="WR132" i="4"/>
  <c r="WR87" i="4"/>
  <c r="WR164" i="4"/>
  <c r="WR26" i="4"/>
  <c r="WR109" i="4"/>
  <c r="WR112" i="4"/>
  <c r="WR81" i="4"/>
  <c r="WR163" i="4"/>
  <c r="WR32" i="4"/>
  <c r="WR178" i="4"/>
  <c r="WR69" i="4"/>
  <c r="WR153" i="4"/>
  <c r="WR65" i="4"/>
  <c r="WR149" i="4"/>
  <c r="WR36" i="4"/>
  <c r="WR40" i="4"/>
  <c r="WR150" i="4"/>
  <c r="WR176" i="4"/>
  <c r="WR121" i="4"/>
  <c r="WR105" i="4"/>
  <c r="WR13" i="4"/>
  <c r="WR177" i="4"/>
  <c r="WR52" i="4"/>
  <c r="WR66" i="4"/>
  <c r="WR97" i="4"/>
  <c r="WR160" i="4"/>
  <c r="WR22" i="4"/>
  <c r="WR165" i="4"/>
  <c r="WR107" i="4"/>
  <c r="WR108" i="4"/>
  <c r="WR138" i="4"/>
  <c r="WR64" i="4"/>
  <c r="WR172" i="4"/>
  <c r="WR6" i="4"/>
  <c r="WR29" i="4"/>
  <c r="WR161" i="4"/>
  <c r="WR110" i="4"/>
  <c r="WR197" i="4"/>
  <c r="WR119" i="4"/>
  <c r="WR95" i="4"/>
  <c r="WR148" i="4"/>
  <c r="WR98" i="4"/>
  <c r="WR30" i="4"/>
  <c r="WR130" i="4"/>
  <c r="WR14" i="4"/>
  <c r="WR100" i="4"/>
  <c r="WR72" i="4"/>
  <c r="WR42" i="4"/>
  <c r="WR128" i="4"/>
  <c r="WR70" i="4"/>
  <c r="WR158" i="4"/>
  <c r="WR123" i="4"/>
  <c r="WR21" i="4"/>
  <c r="WR31" i="4"/>
  <c r="WR33" i="4"/>
  <c r="WR192" i="4"/>
  <c r="WR8" i="4"/>
  <c r="WR155" i="4"/>
  <c r="WR11" i="4"/>
  <c r="WR169" i="4"/>
  <c r="WR49" i="4"/>
  <c r="WR137" i="4"/>
  <c r="WR77" i="4"/>
  <c r="WR58" i="4"/>
  <c r="WR133" i="4"/>
  <c r="WR39" i="4"/>
  <c r="WR174" i="4"/>
  <c r="WR48" i="4"/>
  <c r="WR175" i="4"/>
  <c r="WR76" i="4"/>
  <c r="WR99" i="4"/>
  <c r="WR173" i="4"/>
  <c r="WR188" i="4"/>
  <c r="WR152" i="4"/>
  <c r="WR140" i="4"/>
  <c r="WR35" i="4"/>
  <c r="WR180" i="4"/>
  <c r="WR80" i="4"/>
  <c r="WR84" i="4"/>
  <c r="WR131" i="4"/>
  <c r="WR51" i="4"/>
  <c r="WR154" i="4"/>
  <c r="WR55" i="4"/>
  <c r="WR171" i="4"/>
  <c r="WR50" i="4"/>
  <c r="WR20" i="4"/>
  <c r="WR118" i="4"/>
  <c r="WR27" i="4"/>
  <c r="WR63" i="4"/>
  <c r="WR146" i="4"/>
  <c r="WR92" i="4"/>
  <c r="WR59" i="4"/>
  <c r="WR134" i="4"/>
  <c r="WR62" i="4"/>
  <c r="WP5" i="4"/>
  <c r="WT32" i="4"/>
  <c r="WT8" i="4"/>
  <c r="WT149" i="4"/>
  <c r="WT29" i="4"/>
  <c r="WT28" i="4"/>
  <c r="WT96" i="4"/>
  <c r="WT46" i="4"/>
  <c r="WT83" i="4"/>
  <c r="WT21" i="4"/>
  <c r="WT135" i="4"/>
  <c r="WT104" i="4"/>
  <c r="WT60" i="4"/>
  <c r="WT76" i="4"/>
  <c r="WT42" i="4"/>
  <c r="WT163" i="4"/>
  <c r="WT98" i="4"/>
  <c r="WT30" i="4"/>
  <c r="WT56" i="4"/>
  <c r="WT170" i="4"/>
  <c r="WT184" i="4"/>
  <c r="WT2" i="4"/>
  <c r="WT36" i="4"/>
  <c r="WT116" i="4"/>
  <c r="WT40" i="4"/>
  <c r="WT162" i="4"/>
  <c r="WT101" i="4"/>
  <c r="WT43" i="4"/>
  <c r="WT6" i="4"/>
  <c r="WT115" i="4"/>
  <c r="WT92" i="4"/>
  <c r="WT102" i="4"/>
  <c r="WT50" i="4"/>
  <c r="WT51" i="4"/>
  <c r="WT33" i="4"/>
  <c r="WT49" i="4"/>
  <c r="WT137" i="4"/>
  <c r="WT158" i="4"/>
  <c r="WT89" i="4"/>
  <c r="WT73" i="4"/>
  <c r="WT15" i="4"/>
  <c r="WT65" i="4"/>
  <c r="WT79" i="4"/>
  <c r="WT12" i="4"/>
  <c r="WT57" i="4"/>
  <c r="WT34" i="4"/>
  <c r="IP3" i="5"/>
  <c r="IQ2" i="5"/>
  <c r="WT61" i="4" l="1"/>
  <c r="WT103" i="4"/>
  <c r="WT38" i="4"/>
  <c r="WT20" i="4"/>
  <c r="WT122" i="4"/>
  <c r="WT188" i="4"/>
  <c r="WT85" i="4"/>
  <c r="WT113" i="4"/>
  <c r="WT194" i="4"/>
  <c r="WT138" i="4"/>
  <c r="WT144" i="4"/>
  <c r="WT119" i="4"/>
  <c r="WT55" i="4"/>
  <c r="WT191" i="4"/>
  <c r="WT17" i="4"/>
  <c r="WT130" i="4"/>
  <c r="WT169" i="4"/>
  <c r="WT182" i="4"/>
  <c r="WT121" i="4"/>
  <c r="WT166" i="4"/>
  <c r="WT139" i="4"/>
  <c r="WT108" i="4"/>
  <c r="WT140" i="4"/>
  <c r="WT155" i="4"/>
  <c r="WT161" i="4"/>
  <c r="WT167" i="4"/>
  <c r="WT131" i="4"/>
  <c r="WT125" i="4"/>
  <c r="WT81" i="4"/>
  <c r="WT127" i="4"/>
  <c r="WT174" i="4"/>
  <c r="WT186" i="4"/>
  <c r="WT150" i="4"/>
  <c r="WT152" i="4"/>
  <c r="WT133" i="4"/>
  <c r="WT39" i="4"/>
  <c r="WT47" i="4"/>
  <c r="WT109" i="4"/>
  <c r="WT183" i="4"/>
  <c r="WT117" i="4"/>
  <c r="WT151" i="4"/>
  <c r="WT59" i="4"/>
  <c r="WT157" i="4"/>
  <c r="WT199" i="4"/>
  <c r="WT53" i="4"/>
  <c r="WT100" i="4"/>
  <c r="WT134" i="4"/>
  <c r="WT86" i="4"/>
  <c r="WT93" i="4"/>
  <c r="WT179" i="4"/>
  <c r="WT94" i="4"/>
  <c r="WT110" i="4"/>
  <c r="WT84" i="4"/>
  <c r="WT106" i="4"/>
  <c r="WT165" i="4"/>
  <c r="WT9" i="4"/>
  <c r="WT88" i="4"/>
  <c r="WT75" i="4"/>
  <c r="WT142" i="4"/>
  <c r="WT145" i="4"/>
  <c r="WT187" i="4"/>
  <c r="WT118" i="4"/>
  <c r="WT18" i="4"/>
  <c r="WT44" i="4"/>
  <c r="WT164" i="4"/>
  <c r="WR5" i="4"/>
  <c r="WT124" i="4"/>
  <c r="WT99" i="4"/>
  <c r="WT172" i="4"/>
  <c r="WT198" i="4"/>
  <c r="WT19" i="4"/>
  <c r="WT195" i="4"/>
  <c r="WT120" i="4"/>
  <c r="WT136" i="4"/>
  <c r="WT180" i="4"/>
  <c r="WT175" i="4"/>
  <c r="WT189" i="4"/>
  <c r="WT52" i="4"/>
  <c r="WT192" i="4"/>
  <c r="WT77" i="4"/>
  <c r="WT129" i="4"/>
  <c r="WT177" i="4"/>
  <c r="WT171" i="4"/>
  <c r="WT143" i="4"/>
  <c r="WT91" i="4"/>
  <c r="WT153" i="4"/>
  <c r="WT193" i="4"/>
  <c r="WT22" i="4"/>
  <c r="WT178" i="4"/>
  <c r="WT181" i="4"/>
  <c r="WT48" i="4"/>
  <c r="WT80" i="4"/>
  <c r="WT141" i="4"/>
  <c r="WT10" i="4"/>
  <c r="WT66" i="4"/>
  <c r="WT160" i="4"/>
  <c r="WT147" i="4"/>
  <c r="WT173" i="4"/>
  <c r="WT54" i="4"/>
  <c r="WT16" i="4"/>
  <c r="WT90" i="4"/>
  <c r="WT7" i="4"/>
  <c r="WT14" i="4"/>
  <c r="WT185" i="4"/>
  <c r="WT159" i="4"/>
  <c r="WT63" i="4"/>
  <c r="WT146" i="4"/>
  <c r="WT69" i="4"/>
  <c r="WT71" i="4"/>
  <c r="WT13" i="4"/>
  <c r="WT196" i="4"/>
  <c r="WT72" i="4"/>
  <c r="WT24" i="4"/>
  <c r="WT27" i="4"/>
  <c r="WT95" i="4"/>
  <c r="WT148" i="4"/>
  <c r="WT97" i="4"/>
  <c r="WT35" i="4"/>
  <c r="WT114" i="4"/>
  <c r="WT67" i="4"/>
  <c r="WT25" i="4"/>
  <c r="WT87" i="4"/>
  <c r="WT128" i="4"/>
  <c r="WT112" i="4"/>
  <c r="WT168" i="4"/>
  <c r="WT74" i="4"/>
  <c r="WT156" i="4"/>
  <c r="WT111" i="4"/>
  <c r="WT37" i="4"/>
  <c r="WT154" i="4"/>
  <c r="WT176" i="4"/>
  <c r="WT64" i="4"/>
  <c r="WT70" i="4"/>
  <c r="WV3" i="4"/>
  <c r="WX3" i="4" s="1"/>
  <c r="WT78" i="4"/>
  <c r="WT68" i="4"/>
  <c r="WT123" i="4"/>
  <c r="WT132" i="4"/>
  <c r="WT41" i="4"/>
  <c r="WT197" i="4"/>
  <c r="WT82" i="4"/>
  <c r="WT31" i="4"/>
  <c r="WT11" i="4"/>
  <c r="WT26" i="4"/>
  <c r="WT105" i="4"/>
  <c r="WT45" i="4"/>
  <c r="WT126" i="4"/>
  <c r="WT107" i="4"/>
  <c r="WT190" i="4"/>
  <c r="WT23" i="4"/>
  <c r="WT58" i="4"/>
  <c r="WV118" i="4"/>
  <c r="WV74" i="4"/>
  <c r="WV171" i="4"/>
  <c r="IR2" i="5"/>
  <c r="IQ3" i="5"/>
  <c r="WV97" i="4" l="1"/>
  <c r="WV60" i="4"/>
  <c r="WV87" i="4"/>
  <c r="WV135" i="4"/>
  <c r="WV172" i="4"/>
  <c r="WT5" i="4"/>
  <c r="WV165" i="4"/>
  <c r="WV149" i="4"/>
  <c r="WV144" i="4"/>
  <c r="WV137" i="4"/>
  <c r="WV63" i="4"/>
  <c r="WV80" i="4"/>
  <c r="WV18" i="4"/>
  <c r="WV157" i="4"/>
  <c r="WV68" i="4"/>
  <c r="WV153" i="4"/>
  <c r="WV10" i="4"/>
  <c r="WV90" i="4"/>
  <c r="WV35" i="4"/>
  <c r="WV53" i="4"/>
  <c r="WV132" i="4"/>
  <c r="WV43" i="4"/>
  <c r="WV19" i="4"/>
  <c r="WV191" i="4"/>
  <c r="WV107" i="4"/>
  <c r="WV190" i="4"/>
  <c r="WV193" i="4"/>
  <c r="WV42" i="4"/>
  <c r="WV127" i="4"/>
  <c r="WV169" i="4"/>
  <c r="WV9" i="4"/>
  <c r="WV34" i="4"/>
  <c r="WV103" i="4"/>
  <c r="WV15" i="4"/>
  <c r="WV163" i="4"/>
  <c r="WV109" i="4"/>
  <c r="WV108" i="4"/>
  <c r="WV29" i="4"/>
  <c r="WV121" i="4"/>
  <c r="WV185" i="4"/>
  <c r="WV105" i="4"/>
  <c r="WV160" i="4"/>
  <c r="WV159" i="4"/>
  <c r="WV39" i="4"/>
  <c r="WV142" i="4"/>
  <c r="WV112" i="4"/>
  <c r="WV73" i="4"/>
  <c r="WV151" i="4"/>
  <c r="WV189" i="4"/>
  <c r="WV138" i="4"/>
  <c r="WV32" i="4"/>
  <c r="WV182" i="4"/>
  <c r="WV175" i="4"/>
  <c r="WV66" i="4"/>
  <c r="WV94" i="4"/>
  <c r="WV89" i="4"/>
  <c r="WV145" i="4"/>
  <c r="WV72" i="4"/>
  <c r="WV81" i="4"/>
  <c r="WV40" i="4"/>
  <c r="WV111" i="4"/>
  <c r="WV76" i="4"/>
  <c r="WV25" i="4"/>
  <c r="WV133" i="4"/>
  <c r="WV12" i="4"/>
  <c r="WV192" i="4"/>
  <c r="WV37" i="4"/>
  <c r="WV196" i="4"/>
  <c r="WV162" i="4"/>
  <c r="WV23" i="4"/>
  <c r="WV117" i="4"/>
  <c r="WV173" i="4"/>
  <c r="WV186" i="4"/>
  <c r="WV30" i="4"/>
  <c r="WV177" i="4"/>
  <c r="WV16" i="4"/>
  <c r="WV152" i="4"/>
  <c r="WV85" i="4"/>
  <c r="WV28" i="4"/>
  <c r="WV13" i="4"/>
  <c r="WV184" i="4"/>
  <c r="WV148" i="4"/>
  <c r="WV199" i="4"/>
  <c r="WV174" i="4"/>
  <c r="WV156" i="4"/>
  <c r="WV170" i="4"/>
  <c r="WV26" i="4"/>
  <c r="WV146" i="4"/>
  <c r="WV99" i="4"/>
  <c r="WV45" i="4"/>
  <c r="WV48" i="4"/>
  <c r="WV61" i="4"/>
  <c r="WV78" i="4"/>
  <c r="WV38" i="4"/>
  <c r="WV195" i="4"/>
  <c r="WV11" i="4"/>
  <c r="WV58" i="4"/>
  <c r="WV65" i="4"/>
  <c r="WV44" i="4"/>
  <c r="WV188" i="4"/>
  <c r="WV71" i="4"/>
  <c r="WV52" i="4"/>
  <c r="WV27" i="4"/>
  <c r="WV161" i="4"/>
  <c r="WV6" i="4"/>
  <c r="WV198" i="4"/>
  <c r="WV124" i="4"/>
  <c r="WV168" i="4"/>
  <c r="WV67" i="4"/>
  <c r="WV95" i="4"/>
  <c r="WV33" i="4"/>
  <c r="WV131" i="4"/>
  <c r="WV136" i="4"/>
  <c r="WV20" i="4"/>
  <c r="WV24" i="4"/>
  <c r="WV88" i="4"/>
  <c r="WV180" i="4"/>
  <c r="WV47" i="4"/>
  <c r="WV55" i="4"/>
  <c r="WV166" i="4"/>
  <c r="WV69" i="4"/>
  <c r="WV101" i="4"/>
  <c r="WV14" i="4"/>
  <c r="WV110" i="4"/>
  <c r="WV84" i="4"/>
  <c r="WV57" i="4"/>
  <c r="WV54" i="4"/>
  <c r="WV143" i="4"/>
  <c r="WV46" i="4"/>
  <c r="WV91" i="4"/>
  <c r="WV119" i="4"/>
  <c r="WV130" i="4"/>
  <c r="WV17" i="4"/>
  <c r="WV197" i="4"/>
  <c r="WV126" i="4"/>
  <c r="WV83" i="4"/>
  <c r="WV147" i="4"/>
  <c r="WV31" i="4"/>
  <c r="WV106" i="4"/>
  <c r="WV8" i="4"/>
  <c r="WV86" i="4"/>
  <c r="WV104" i="4"/>
  <c r="WV62" i="4"/>
  <c r="WV75" i="4"/>
  <c r="WV100" i="4"/>
  <c r="WV96" i="4"/>
  <c r="WV178" i="4"/>
  <c r="WV125" i="4"/>
  <c r="WV36" i="4"/>
  <c r="WV115" i="4"/>
  <c r="WV128" i="4"/>
  <c r="WV140" i="4"/>
  <c r="WV98" i="4"/>
  <c r="WV179" i="4"/>
  <c r="WV183" i="4"/>
  <c r="WV59" i="4"/>
  <c r="WV141" i="4"/>
  <c r="WV155" i="4"/>
  <c r="WV93" i="4"/>
  <c r="WV64" i="4"/>
  <c r="WV49" i="4"/>
  <c r="WV134" i="4"/>
  <c r="WV154" i="4"/>
  <c r="WV82" i="4"/>
  <c r="WV41" i="4"/>
  <c r="WV102" i="4"/>
  <c r="WV116" i="4"/>
  <c r="WV181" i="4"/>
  <c r="WV113" i="4"/>
  <c r="WV114" i="4"/>
  <c r="WV7" i="4"/>
  <c r="WV187" i="4"/>
  <c r="WV120" i="4"/>
  <c r="WV129" i="4"/>
  <c r="WV164" i="4"/>
  <c r="WV158" i="4"/>
  <c r="WV92" i="4"/>
  <c r="WV21" i="4"/>
  <c r="WV123" i="4"/>
  <c r="WV79" i="4"/>
  <c r="WV70" i="4"/>
  <c r="WV50" i="4"/>
  <c r="WV167" i="4"/>
  <c r="WV56" i="4"/>
  <c r="WV150" i="4"/>
  <c r="WV122" i="4"/>
  <c r="WV22" i="4"/>
  <c r="WV139" i="4"/>
  <c r="WV51" i="4"/>
  <c r="WV194" i="4"/>
  <c r="WV77" i="4"/>
  <c r="WV176" i="4"/>
  <c r="WV2" i="4"/>
  <c r="WX199" i="4"/>
  <c r="WX198" i="4"/>
  <c r="WZ3" i="4"/>
  <c r="WX197" i="4"/>
  <c r="WX161" i="4"/>
  <c r="WX119" i="4"/>
  <c r="WX190" i="4"/>
  <c r="WX180" i="4"/>
  <c r="WX177" i="4"/>
  <c r="WX94" i="4"/>
  <c r="WX67" i="4"/>
  <c r="WX92" i="4"/>
  <c r="WX20" i="4"/>
  <c r="WX43" i="4"/>
  <c r="WX142" i="4"/>
  <c r="WX42" i="4"/>
  <c r="WX108" i="4"/>
  <c r="WX74" i="4"/>
  <c r="WX57" i="4"/>
  <c r="WX29" i="4"/>
  <c r="WX193" i="4"/>
  <c r="WX145" i="4"/>
  <c r="WX79" i="4"/>
  <c r="WX19" i="4"/>
  <c r="WX60" i="4"/>
  <c r="WX157" i="4"/>
  <c r="WX84" i="4"/>
  <c r="WX194" i="4"/>
  <c r="WX158" i="4"/>
  <c r="WX116" i="4"/>
  <c r="WX181" i="4"/>
  <c r="WX171" i="4"/>
  <c r="WX168" i="4"/>
  <c r="WX89" i="4"/>
  <c r="WX178" i="4"/>
  <c r="WX90" i="4"/>
  <c r="WX17" i="4"/>
  <c r="WX40" i="4"/>
  <c r="WX78" i="4"/>
  <c r="WX39" i="4"/>
  <c r="WX77" i="4"/>
  <c r="WX7" i="4"/>
  <c r="WX6" i="4"/>
  <c r="WX169" i="4"/>
  <c r="WX144" i="4"/>
  <c r="WX122" i="4"/>
  <c r="WX191" i="4"/>
  <c r="WX155" i="4"/>
  <c r="WX192" i="4"/>
  <c r="WX172" i="4"/>
  <c r="WX162" i="4"/>
  <c r="WX159" i="4"/>
  <c r="WX124" i="4"/>
  <c r="WX88" i="4"/>
  <c r="WX81" i="4"/>
  <c r="WX14" i="4"/>
  <c r="WX37" i="4"/>
  <c r="WX69" i="4"/>
  <c r="WX36" i="4"/>
  <c r="WX68" i="4"/>
  <c r="WX80" i="4"/>
  <c r="WX24" i="4"/>
  <c r="WX153" i="4"/>
  <c r="WX33" i="4"/>
  <c r="WX137" i="4"/>
  <c r="WX187" i="4"/>
  <c r="WX100" i="4"/>
  <c r="WX45" i="4"/>
  <c r="WX188" i="4"/>
  <c r="WX152" i="4"/>
  <c r="WX183" i="4"/>
  <c r="WX163" i="4"/>
  <c r="WX136" i="4"/>
  <c r="WX151" i="4"/>
  <c r="WX115" i="4"/>
  <c r="WX107" i="4"/>
  <c r="WX53" i="4"/>
  <c r="WX11" i="4"/>
  <c r="WX34" i="4"/>
  <c r="WX150" i="4"/>
  <c r="WX86" i="4"/>
  <c r="WX55" i="4"/>
  <c r="WX65" i="4"/>
  <c r="WX18" i="4"/>
  <c r="WX82" i="4"/>
  <c r="WX22" i="4"/>
  <c r="WX15" i="4"/>
  <c r="WX131" i="4"/>
  <c r="WX186" i="4"/>
  <c r="WX46" i="4"/>
  <c r="WX185" i="4"/>
  <c r="WX149" i="4"/>
  <c r="WX174" i="4"/>
  <c r="WX154" i="4"/>
  <c r="WX132" i="4"/>
  <c r="WX109" i="4"/>
  <c r="WX111" i="4"/>
  <c r="WX106" i="4"/>
  <c r="WX50" i="4"/>
  <c r="WX8" i="4"/>
  <c r="WX31" i="4"/>
  <c r="WX141" i="4"/>
  <c r="WX58" i="4"/>
  <c r="WX160" i="4"/>
  <c r="WX54" i="4"/>
  <c r="WX12" i="4"/>
  <c r="WX120" i="4"/>
  <c r="WX117" i="4"/>
  <c r="WX61" i="4"/>
  <c r="WX138" i="4"/>
  <c r="WX70" i="4"/>
  <c r="WX10" i="4"/>
  <c r="WX182" i="4"/>
  <c r="WX146" i="4"/>
  <c r="WX156" i="4"/>
  <c r="WX139" i="4"/>
  <c r="WX123" i="4"/>
  <c r="WX97" i="4"/>
  <c r="WX93" i="4"/>
  <c r="WX105" i="4"/>
  <c r="WX47" i="4"/>
  <c r="WX98" i="4"/>
  <c r="WX28" i="4"/>
  <c r="WX99" i="4"/>
  <c r="WX30" i="4"/>
  <c r="WX72" i="4"/>
  <c r="WX135" i="4"/>
  <c r="WX27" i="4"/>
  <c r="WX176" i="4"/>
  <c r="WX184" i="4"/>
  <c r="WX102" i="4"/>
  <c r="WX121" i="4"/>
  <c r="WX126" i="4"/>
  <c r="WX23" i="4"/>
  <c r="WX63" i="4"/>
  <c r="WX179" i="4"/>
  <c r="WX143" i="4"/>
  <c r="WX147" i="4"/>
  <c r="WX129" i="4"/>
  <c r="WX114" i="4"/>
  <c r="WX196" i="4"/>
  <c r="WX85" i="4"/>
  <c r="WX104" i="4"/>
  <c r="WX44" i="4"/>
  <c r="WX75" i="4"/>
  <c r="WX25" i="4"/>
  <c r="WX95" i="4"/>
  <c r="WX2" i="4"/>
  <c r="WX62" i="4"/>
  <c r="WX91" i="4"/>
  <c r="WX21" i="4"/>
  <c r="WX140" i="4"/>
  <c r="WX103" i="4"/>
  <c r="WX41" i="4"/>
  <c r="WX64" i="4"/>
  <c r="WX59" i="4"/>
  <c r="WX87" i="4"/>
  <c r="WX173" i="4"/>
  <c r="WX38" i="4"/>
  <c r="WX26" i="4"/>
  <c r="WX164" i="4"/>
  <c r="WX148" i="4"/>
  <c r="WX170" i="4"/>
  <c r="WX128" i="4"/>
  <c r="WX175" i="4"/>
  <c r="WX134" i="4"/>
  <c r="WX127" i="4"/>
  <c r="WX110" i="4"/>
  <c r="WX76" i="4"/>
  <c r="WX101" i="4"/>
  <c r="WX35" i="4"/>
  <c r="WX52" i="4"/>
  <c r="WX16" i="4"/>
  <c r="WX51" i="4"/>
  <c r="WX113" i="4"/>
  <c r="WX56" i="4"/>
  <c r="WX83" i="4"/>
  <c r="WX195" i="4"/>
  <c r="WX167" i="4"/>
  <c r="WX125" i="4"/>
  <c r="WX166" i="4"/>
  <c r="WX133" i="4"/>
  <c r="WX118" i="4"/>
  <c r="WX130" i="4"/>
  <c r="WX73" i="4"/>
  <c r="WX112" i="4"/>
  <c r="WX32" i="4"/>
  <c r="WX49" i="4"/>
  <c r="WX13" i="4"/>
  <c r="WX48" i="4"/>
  <c r="WX66" i="4"/>
  <c r="WX96" i="4"/>
  <c r="WX71" i="4"/>
  <c r="WX165" i="4"/>
  <c r="WX189" i="4"/>
  <c r="WX9" i="4"/>
  <c r="IR3" i="5"/>
  <c r="IS2" i="5"/>
  <c r="WV5" i="4" l="1"/>
  <c r="WZ199" i="4"/>
  <c r="WZ198" i="4"/>
  <c r="WX5" i="4"/>
  <c r="XB3" i="4"/>
  <c r="WZ197" i="4"/>
  <c r="WZ143" i="4"/>
  <c r="WZ146" i="4"/>
  <c r="WZ177" i="4"/>
  <c r="WZ100" i="4"/>
  <c r="WZ169" i="4"/>
  <c r="WZ122" i="4"/>
  <c r="WZ68" i="4"/>
  <c r="WZ73" i="4"/>
  <c r="WZ136" i="4"/>
  <c r="WZ63" i="4"/>
  <c r="WZ33" i="4"/>
  <c r="WZ47" i="4"/>
  <c r="WZ60" i="4"/>
  <c r="WZ17" i="4"/>
  <c r="WZ58" i="4"/>
  <c r="WZ29" i="4"/>
  <c r="WZ157" i="4"/>
  <c r="WZ14" i="4"/>
  <c r="WZ112" i="4"/>
  <c r="WZ102" i="4"/>
  <c r="WZ9" i="4"/>
  <c r="WZ26" i="4"/>
  <c r="WZ178" i="4"/>
  <c r="WZ66" i="4"/>
  <c r="WZ148" i="4"/>
  <c r="WZ189" i="4"/>
  <c r="WZ134" i="4"/>
  <c r="WZ138" i="4"/>
  <c r="WZ176" i="4"/>
  <c r="WZ97" i="4"/>
  <c r="WZ160" i="4"/>
  <c r="WZ141" i="4"/>
  <c r="WZ65" i="4"/>
  <c r="WZ70" i="4"/>
  <c r="WZ99" i="4"/>
  <c r="WZ130" i="4"/>
  <c r="WZ30" i="4"/>
  <c r="WZ38" i="4"/>
  <c r="WZ53" i="4"/>
  <c r="WZ2" i="4"/>
  <c r="WZ41" i="4"/>
  <c r="WZ124" i="4"/>
  <c r="WZ81" i="4"/>
  <c r="WZ139" i="4"/>
  <c r="WZ188" i="4"/>
  <c r="WZ192" i="4"/>
  <c r="WZ137" i="4"/>
  <c r="WZ168" i="4"/>
  <c r="WZ94" i="4"/>
  <c r="WZ135" i="4"/>
  <c r="WZ126" i="4"/>
  <c r="WZ62" i="4"/>
  <c r="WZ67" i="4"/>
  <c r="WZ87" i="4"/>
  <c r="WZ190" i="4"/>
  <c r="WZ133" i="4"/>
  <c r="WZ32" i="4"/>
  <c r="WZ44" i="4"/>
  <c r="WZ23" i="4"/>
  <c r="WZ25" i="4"/>
  <c r="WZ116" i="4"/>
  <c r="WZ80" i="4"/>
  <c r="WZ45" i="4"/>
  <c r="WZ147" i="4"/>
  <c r="WZ110" i="4"/>
  <c r="WZ180" i="4"/>
  <c r="WZ191" i="4"/>
  <c r="WZ193" i="4"/>
  <c r="WZ167" i="4"/>
  <c r="WZ91" i="4"/>
  <c r="WZ128" i="4"/>
  <c r="WZ149" i="4"/>
  <c r="WZ59" i="4"/>
  <c r="WZ64" i="4"/>
  <c r="WZ84" i="4"/>
  <c r="WZ129" i="4"/>
  <c r="WZ54" i="4"/>
  <c r="WZ8" i="4"/>
  <c r="WZ35" i="4"/>
  <c r="WZ11" i="4"/>
  <c r="WZ19" i="4"/>
  <c r="WZ140" i="4"/>
  <c r="WZ37" i="4"/>
  <c r="WZ115" i="4"/>
  <c r="WZ6" i="4"/>
  <c r="WZ144" i="4"/>
  <c r="WZ12" i="4"/>
  <c r="WZ179" i="4"/>
  <c r="WZ183" i="4"/>
  <c r="WZ184" i="4"/>
  <c r="WZ159" i="4"/>
  <c r="WZ88" i="4"/>
  <c r="WZ119" i="4"/>
  <c r="WZ96" i="4"/>
  <c r="WZ56" i="4"/>
  <c r="WZ120" i="4"/>
  <c r="WZ114" i="4"/>
  <c r="WZ89" i="4"/>
  <c r="WZ98" i="4"/>
  <c r="WZ52" i="4"/>
  <c r="WZ78" i="4"/>
  <c r="WZ28" i="4"/>
  <c r="WZ13" i="4"/>
  <c r="WZ83" i="4"/>
  <c r="WZ145" i="4"/>
  <c r="WZ10" i="4"/>
  <c r="WZ161" i="4"/>
  <c r="WZ71" i="4"/>
  <c r="WZ15" i="4"/>
  <c r="WZ171" i="4"/>
  <c r="WZ182" i="4"/>
  <c r="WZ175" i="4"/>
  <c r="WZ158" i="4"/>
  <c r="WZ150" i="4"/>
  <c r="WZ111" i="4"/>
  <c r="WZ90" i="4"/>
  <c r="WZ95" i="4"/>
  <c r="WZ107" i="4"/>
  <c r="WZ57" i="4"/>
  <c r="WZ163" i="4"/>
  <c r="WZ75" i="4"/>
  <c r="WZ43" i="4"/>
  <c r="WZ69" i="4"/>
  <c r="WZ22" i="4"/>
  <c r="WZ61" i="4"/>
  <c r="WZ162" i="4"/>
  <c r="WZ127" i="4"/>
  <c r="WZ85" i="4"/>
  <c r="WZ121" i="4"/>
  <c r="WZ34" i="4"/>
  <c r="WZ103" i="4"/>
  <c r="WZ36" i="4"/>
  <c r="WZ170" i="4"/>
  <c r="WZ174" i="4"/>
  <c r="WZ166" i="4"/>
  <c r="WZ125" i="4"/>
  <c r="WZ142" i="4"/>
  <c r="WZ108" i="4"/>
  <c r="WZ86" i="4"/>
  <c r="WZ132" i="4"/>
  <c r="WZ105" i="4"/>
  <c r="WZ181" i="4"/>
  <c r="WZ51" i="4"/>
  <c r="WZ46" i="4"/>
  <c r="WZ123" i="4"/>
  <c r="WZ49" i="4"/>
  <c r="WZ16" i="4"/>
  <c r="WZ20" i="4"/>
  <c r="WZ173" i="4"/>
  <c r="WZ93" i="4"/>
  <c r="WZ104" i="4"/>
  <c r="WZ48" i="4"/>
  <c r="WZ40" i="4"/>
  <c r="WZ164" i="4"/>
  <c r="WZ50" i="4"/>
  <c r="WZ131" i="4"/>
  <c r="WZ76" i="4"/>
  <c r="WZ72" i="4"/>
  <c r="WZ153" i="4"/>
  <c r="WZ156" i="4"/>
  <c r="WZ194" i="4"/>
  <c r="WZ109" i="4"/>
  <c r="WZ196" i="4"/>
  <c r="WZ118" i="4"/>
  <c r="WZ77" i="4"/>
  <c r="WZ82" i="4"/>
  <c r="WZ101" i="4"/>
  <c r="WZ117" i="4"/>
  <c r="WZ42" i="4"/>
  <c r="WZ55" i="4"/>
  <c r="WZ7" i="4"/>
  <c r="WZ24" i="4"/>
  <c r="WZ27" i="4"/>
  <c r="WZ195" i="4"/>
  <c r="WZ152" i="4"/>
  <c r="WZ155" i="4"/>
  <c r="WZ186" i="4"/>
  <c r="WZ106" i="4"/>
  <c r="WZ187" i="4"/>
  <c r="WZ151" i="4"/>
  <c r="WZ74" i="4"/>
  <c r="WZ79" i="4"/>
  <c r="WZ172" i="4"/>
  <c r="WZ113" i="4"/>
  <c r="WZ39" i="4"/>
  <c r="WZ31" i="4"/>
  <c r="WZ154" i="4"/>
  <c r="WZ18" i="4"/>
  <c r="WZ21" i="4"/>
  <c r="WZ165" i="4"/>
  <c r="WZ185" i="4"/>
  <c r="WZ92" i="4"/>
  <c r="IS3" i="5"/>
  <c r="IT2" i="5"/>
  <c r="XB199" i="4" l="1"/>
  <c r="XB198" i="4"/>
  <c r="WZ5" i="4"/>
  <c r="XD3" i="4"/>
  <c r="XB197" i="4"/>
  <c r="XB156" i="4"/>
  <c r="XB157" i="4"/>
  <c r="XB129" i="4"/>
  <c r="XB113" i="4"/>
  <c r="XB130" i="4"/>
  <c r="XB104" i="4"/>
  <c r="XB99" i="4"/>
  <c r="XB74" i="4"/>
  <c r="XB37" i="4"/>
  <c r="XB116" i="4"/>
  <c r="XB109" i="4"/>
  <c r="XB82" i="4"/>
  <c r="XB18" i="4"/>
  <c r="XB63" i="4"/>
  <c r="XB17" i="4"/>
  <c r="XB29" i="4"/>
  <c r="XB190" i="4"/>
  <c r="XB38" i="4"/>
  <c r="XB181" i="4"/>
  <c r="XB96" i="4"/>
  <c r="XB32" i="4"/>
  <c r="XB105" i="4"/>
  <c r="XB66" i="4"/>
  <c r="XB192" i="4"/>
  <c r="XB153" i="4"/>
  <c r="XB136" i="4"/>
  <c r="XB120" i="4"/>
  <c r="XB110" i="4"/>
  <c r="XB121" i="4"/>
  <c r="XB102" i="4"/>
  <c r="XB87" i="4"/>
  <c r="XB76" i="4"/>
  <c r="XB34" i="4"/>
  <c r="XB91" i="4"/>
  <c r="XB97" i="4"/>
  <c r="XB64" i="4"/>
  <c r="XB81" i="4"/>
  <c r="XB57" i="4"/>
  <c r="XB11" i="4"/>
  <c r="XB111" i="4"/>
  <c r="XB15" i="4"/>
  <c r="XB137" i="4"/>
  <c r="XB71" i="4"/>
  <c r="XB122" i="4"/>
  <c r="XB189" i="4"/>
  <c r="XB150" i="4"/>
  <c r="XB194" i="4"/>
  <c r="XB145" i="4"/>
  <c r="XB107" i="4"/>
  <c r="XB89" i="4"/>
  <c r="XB101" i="4"/>
  <c r="XB84" i="4"/>
  <c r="XB67" i="4"/>
  <c r="XB31" i="4"/>
  <c r="XB78" i="4"/>
  <c r="XB85" i="4"/>
  <c r="XB51" i="4"/>
  <c r="XB7" i="4"/>
  <c r="XB24" i="4"/>
  <c r="XB50" i="4"/>
  <c r="XB188" i="4"/>
  <c r="XB26" i="4"/>
  <c r="XB159" i="4"/>
  <c r="XB186" i="4"/>
  <c r="XB147" i="4"/>
  <c r="XB185" i="4"/>
  <c r="XB133" i="4"/>
  <c r="XB191" i="4"/>
  <c r="XB152" i="4"/>
  <c r="XB88" i="4"/>
  <c r="XB139" i="4"/>
  <c r="XB65" i="4"/>
  <c r="XB28" i="4"/>
  <c r="XB77" i="4"/>
  <c r="XB54" i="4"/>
  <c r="XB42" i="4"/>
  <c r="XB127" i="4"/>
  <c r="XB80" i="4"/>
  <c r="XB41" i="4"/>
  <c r="XB143" i="4"/>
  <c r="XB146" i="4"/>
  <c r="XB95" i="4"/>
  <c r="XB166" i="4"/>
  <c r="XB183" i="4"/>
  <c r="XB144" i="4"/>
  <c r="XB176" i="4"/>
  <c r="XB132" i="4"/>
  <c r="XB182" i="4"/>
  <c r="XB128" i="4"/>
  <c r="XB118" i="4"/>
  <c r="XB108" i="4"/>
  <c r="XB62" i="4"/>
  <c r="XB25" i="4"/>
  <c r="XB69" i="4"/>
  <c r="XB160" i="4"/>
  <c r="XB142" i="4"/>
  <c r="XB48" i="4"/>
  <c r="XB45" i="4"/>
  <c r="XB9" i="4"/>
  <c r="XB155" i="4"/>
  <c r="XB90" i="4"/>
  <c r="XB178" i="4"/>
  <c r="XB13" i="4"/>
  <c r="XB100" i="4"/>
  <c r="XB33" i="4"/>
  <c r="XB180" i="4"/>
  <c r="XB141" i="4"/>
  <c r="XB167" i="4"/>
  <c r="XB123" i="4"/>
  <c r="XB173" i="4"/>
  <c r="XB124" i="4"/>
  <c r="XB106" i="4"/>
  <c r="XB196" i="4"/>
  <c r="XB61" i="4"/>
  <c r="XB22" i="4"/>
  <c r="XB68" i="4"/>
  <c r="XB119" i="4"/>
  <c r="XB93" i="4"/>
  <c r="XB39" i="4"/>
  <c r="XB36" i="4"/>
  <c r="XB20" i="4"/>
  <c r="XB174" i="4"/>
  <c r="XB193" i="4"/>
  <c r="XB49" i="4"/>
  <c r="XB35" i="4"/>
  <c r="XB154" i="4"/>
  <c r="XB148" i="4"/>
  <c r="XB177" i="4"/>
  <c r="XB138" i="4"/>
  <c r="XB158" i="4"/>
  <c r="XB114" i="4"/>
  <c r="XB164" i="4"/>
  <c r="XB115" i="4"/>
  <c r="XB103" i="4"/>
  <c r="XB170" i="4"/>
  <c r="XB56" i="4"/>
  <c r="XB19" i="4"/>
  <c r="XB60" i="4"/>
  <c r="XB83" i="4"/>
  <c r="XB47" i="4"/>
  <c r="XB53" i="4"/>
  <c r="XB27" i="4"/>
  <c r="XB14" i="4"/>
  <c r="XB135" i="4"/>
  <c r="XB92" i="4"/>
  <c r="XB98" i="4"/>
  <c r="XB52" i="4"/>
  <c r="XB16" i="4"/>
  <c r="XB55" i="4"/>
  <c r="XB72" i="4"/>
  <c r="XB44" i="4"/>
  <c r="XB171" i="4"/>
  <c r="XB12" i="4"/>
  <c r="XB149" i="4"/>
  <c r="XB125" i="4"/>
  <c r="XB6" i="4"/>
  <c r="XB168" i="4"/>
  <c r="XB184" i="4"/>
  <c r="XB172" i="4"/>
  <c r="XB151" i="4"/>
  <c r="XB126" i="4"/>
  <c r="XB140" i="4"/>
  <c r="XB161" i="4"/>
  <c r="XB94" i="4"/>
  <c r="XB46" i="4"/>
  <c r="XB10" i="4"/>
  <c r="XB79" i="4"/>
  <c r="XB58" i="4"/>
  <c r="XB8" i="4"/>
  <c r="XB21" i="4"/>
  <c r="XB30" i="4"/>
  <c r="XB195" i="4"/>
  <c r="XB162" i="4"/>
  <c r="XB175" i="4"/>
  <c r="XB163" i="4"/>
  <c r="XB131" i="4"/>
  <c r="XB117" i="4"/>
  <c r="XB134" i="4"/>
  <c r="XB112" i="4"/>
  <c r="XB86" i="4"/>
  <c r="XB43" i="4"/>
  <c r="XB179" i="4"/>
  <c r="XB70" i="4"/>
  <c r="XB169" i="4"/>
  <c r="XB59" i="4"/>
  <c r="XB73" i="4"/>
  <c r="XB2" i="4"/>
  <c r="XB165" i="4"/>
  <c r="XB75" i="4"/>
  <c r="XB40" i="4"/>
  <c r="XB187" i="4"/>
  <c r="XB23" i="4"/>
  <c r="IT3" i="5"/>
  <c r="IU2" i="5"/>
  <c r="XD199" i="4" l="1"/>
  <c r="XD198" i="4"/>
  <c r="XB5" i="4"/>
  <c r="XF3" i="4"/>
  <c r="XD163" i="4"/>
  <c r="XD176" i="4"/>
  <c r="XD97" i="4"/>
  <c r="XD43" i="4"/>
  <c r="XD59" i="4"/>
  <c r="XD116" i="4"/>
  <c r="XD127" i="4"/>
  <c r="XD93" i="4"/>
  <c r="XD9" i="4"/>
  <c r="XD87" i="4"/>
  <c r="XD69" i="4"/>
  <c r="XD140" i="4"/>
  <c r="XD22" i="4"/>
  <c r="XD186" i="4"/>
  <c r="XD75" i="4"/>
  <c r="XD148" i="4"/>
  <c r="XD142" i="4"/>
  <c r="XD68" i="4"/>
  <c r="XD188" i="4"/>
  <c r="XD99" i="4"/>
  <c r="XD137" i="4"/>
  <c r="XD103" i="4"/>
  <c r="XD11" i="4"/>
  <c r="XD165" i="4"/>
  <c r="XD196" i="4"/>
  <c r="XD160" i="4"/>
  <c r="XD173" i="4"/>
  <c r="XD88" i="4"/>
  <c r="XD40" i="4"/>
  <c r="XD53" i="4"/>
  <c r="XD180" i="4"/>
  <c r="XD108" i="4"/>
  <c r="XD86" i="4"/>
  <c r="XD7" i="4"/>
  <c r="XD98" i="4"/>
  <c r="XD63" i="4"/>
  <c r="XD62" i="4"/>
  <c r="XD19" i="4"/>
  <c r="XD35" i="4"/>
  <c r="XD44" i="4"/>
  <c r="XD29" i="4"/>
  <c r="XD110" i="4"/>
  <c r="XD17" i="4"/>
  <c r="XD133" i="4"/>
  <c r="XD46" i="4"/>
  <c r="XD76" i="4"/>
  <c r="XD193" i="4"/>
  <c r="XD157" i="4"/>
  <c r="XD170" i="4"/>
  <c r="XD79" i="4"/>
  <c r="XD156" i="4"/>
  <c r="XD47" i="4"/>
  <c r="XD130" i="4"/>
  <c r="XD101" i="4"/>
  <c r="XD174" i="4"/>
  <c r="XD83" i="4"/>
  <c r="XD94" i="4"/>
  <c r="XD57" i="4"/>
  <c r="XD37" i="4"/>
  <c r="XD15" i="4"/>
  <c r="XD141" i="4"/>
  <c r="XD28" i="4"/>
  <c r="XD109" i="4"/>
  <c r="XD114" i="4"/>
  <c r="XD100" i="4"/>
  <c r="XD8" i="4"/>
  <c r="XD166" i="4"/>
  <c r="XD190" i="4"/>
  <c r="XD154" i="4"/>
  <c r="XD167" i="4"/>
  <c r="XD70" i="4"/>
  <c r="XD171" i="4"/>
  <c r="XD41" i="4"/>
  <c r="XD158" i="4"/>
  <c r="XD91" i="4"/>
  <c r="XD121" i="4"/>
  <c r="XD66" i="4"/>
  <c r="XD54" i="4"/>
  <c r="XD51" i="4"/>
  <c r="XD177" i="4"/>
  <c r="XD12" i="4"/>
  <c r="XD38" i="4"/>
  <c r="XD24" i="4"/>
  <c r="XD58" i="4"/>
  <c r="XD55" i="4"/>
  <c r="XD13" i="4"/>
  <c r="XD106" i="4"/>
  <c r="XD2" i="4"/>
  <c r="XD187" i="4"/>
  <c r="XD151" i="4"/>
  <c r="XD161" i="4"/>
  <c r="XD67" i="4"/>
  <c r="XD146" i="4"/>
  <c r="XD145" i="4"/>
  <c r="XD149" i="4"/>
  <c r="XD72" i="4"/>
  <c r="XD111" i="4"/>
  <c r="XD60" i="4"/>
  <c r="XD48" i="4"/>
  <c r="XD45" i="4"/>
  <c r="XD112" i="4"/>
  <c r="XD189" i="4"/>
  <c r="XD10" i="4"/>
  <c r="XD21" i="4"/>
  <c r="XD96" i="4"/>
  <c r="XD107" i="4"/>
  <c r="XD71" i="4"/>
  <c r="XD162" i="4"/>
  <c r="XD30" i="4"/>
  <c r="XD179" i="4"/>
  <c r="XD82" i="4"/>
  <c r="XD184" i="4"/>
  <c r="XD197" i="4"/>
  <c r="XD152" i="4"/>
  <c r="XD64" i="4"/>
  <c r="XD136" i="4"/>
  <c r="XD126" i="4"/>
  <c r="XD132" i="4"/>
  <c r="XD36" i="4"/>
  <c r="XD84" i="4"/>
  <c r="XD192" i="4"/>
  <c r="XD42" i="4"/>
  <c r="XD39" i="4"/>
  <c r="XD92" i="4"/>
  <c r="XD138" i="4"/>
  <c r="XD32" i="4"/>
  <c r="XD14" i="4"/>
  <c r="XD178" i="4"/>
  <c r="XD89" i="4"/>
  <c r="XD139" i="4"/>
  <c r="XD120" i="4"/>
  <c r="XD147" i="4"/>
  <c r="XD123" i="4"/>
  <c r="XD16" i="4"/>
  <c r="XD33" i="4"/>
  <c r="XD181" i="4"/>
  <c r="XD194" i="4"/>
  <c r="XD183" i="4"/>
  <c r="XD61" i="4"/>
  <c r="XD117" i="4"/>
  <c r="XD119" i="4"/>
  <c r="XD125" i="4"/>
  <c r="XD31" i="4"/>
  <c r="XD77" i="4"/>
  <c r="XD164" i="4"/>
  <c r="XD143" i="4"/>
  <c r="XD90" i="4"/>
  <c r="XD85" i="4"/>
  <c r="XD118" i="4"/>
  <c r="XD134" i="4"/>
  <c r="XD153" i="4"/>
  <c r="XD191" i="4"/>
  <c r="XD168" i="4"/>
  <c r="XD73" i="4"/>
  <c r="XD131" i="4"/>
  <c r="XD78" i="4"/>
  <c r="XD175" i="4"/>
  <c r="XD27" i="4"/>
  <c r="XD6" i="4"/>
  <c r="XD65" i="4"/>
  <c r="XD23" i="4"/>
  <c r="XD172" i="4"/>
  <c r="XD185" i="4"/>
  <c r="XD124" i="4"/>
  <c r="XD52" i="4"/>
  <c r="XD81" i="4"/>
  <c r="XD159" i="4"/>
  <c r="XD155" i="4"/>
  <c r="XD129" i="4"/>
  <c r="XD25" i="4"/>
  <c r="XD34" i="4"/>
  <c r="XD102" i="4"/>
  <c r="XD113" i="4"/>
  <c r="XD104" i="4"/>
  <c r="XD128" i="4"/>
  <c r="XD135" i="4"/>
  <c r="XD26" i="4"/>
  <c r="XD169" i="4"/>
  <c r="XD182" i="4"/>
  <c r="XD115" i="4"/>
  <c r="XD49" i="4"/>
  <c r="XD74" i="4"/>
  <c r="XD150" i="4"/>
  <c r="XD144" i="4"/>
  <c r="XD122" i="4"/>
  <c r="XD18" i="4"/>
  <c r="XD20" i="4"/>
  <c r="XD80" i="4"/>
  <c r="XD105" i="4"/>
  <c r="XD56" i="4"/>
  <c r="XD50" i="4"/>
  <c r="XD95" i="4"/>
  <c r="XD195" i="4"/>
  <c r="IU3" i="5"/>
  <c r="IV2" i="5"/>
  <c r="XF199" i="4" l="1"/>
  <c r="XF198" i="4"/>
  <c r="XD5" i="4"/>
  <c r="XH3" i="4"/>
  <c r="XF156" i="4"/>
  <c r="XF120" i="4"/>
  <c r="XF84" i="4"/>
  <c r="XF115" i="4"/>
  <c r="XF49" i="4"/>
  <c r="XF188" i="4"/>
  <c r="XF151" i="4"/>
  <c r="XF128" i="4"/>
  <c r="XF36" i="4"/>
  <c r="XF17" i="4"/>
  <c r="XF6" i="4"/>
  <c r="XF22" i="4"/>
  <c r="XF119" i="4"/>
  <c r="XF109" i="4"/>
  <c r="XF53" i="4"/>
  <c r="XF29" i="4"/>
  <c r="XF32" i="4"/>
  <c r="XF148" i="4"/>
  <c r="XF105" i="4"/>
  <c r="XF70" i="4"/>
  <c r="XF113" i="4"/>
  <c r="XF184" i="4"/>
  <c r="XF157" i="4"/>
  <c r="XF130" i="4"/>
  <c r="XF145" i="4"/>
  <c r="XF192" i="4"/>
  <c r="XF153" i="4"/>
  <c r="XF117" i="4"/>
  <c r="XF81" i="4"/>
  <c r="XF106" i="4"/>
  <c r="XF46" i="4"/>
  <c r="XF170" i="4"/>
  <c r="XF112" i="4"/>
  <c r="XF118" i="4"/>
  <c r="XF176" i="4"/>
  <c r="XF14" i="4"/>
  <c r="XF110" i="4"/>
  <c r="XF15" i="4"/>
  <c r="XF56" i="4"/>
  <c r="XF47" i="4"/>
  <c r="XF189" i="4"/>
  <c r="XF150" i="4"/>
  <c r="XF114" i="4"/>
  <c r="XF78" i="4"/>
  <c r="XF97" i="4"/>
  <c r="XF43" i="4"/>
  <c r="XF140" i="4"/>
  <c r="XF76" i="4"/>
  <c r="XF158" i="4"/>
  <c r="XF152" i="4"/>
  <c r="XF11" i="4"/>
  <c r="XF182" i="4"/>
  <c r="XF100" i="4"/>
  <c r="XF33" i="4"/>
  <c r="XF68" i="4"/>
  <c r="XF7" i="4"/>
  <c r="XF186" i="4"/>
  <c r="XF147" i="4"/>
  <c r="XF111" i="4"/>
  <c r="XF75" i="4"/>
  <c r="XF88" i="4"/>
  <c r="XF40" i="4"/>
  <c r="XF131" i="4"/>
  <c r="XF69" i="4"/>
  <c r="XF149" i="4"/>
  <c r="XF139" i="4"/>
  <c r="XF8" i="4"/>
  <c r="XF143" i="4"/>
  <c r="XF38" i="4"/>
  <c r="XF19" i="4"/>
  <c r="XF27" i="4"/>
  <c r="XF74" i="4"/>
  <c r="XF141" i="4"/>
  <c r="XF185" i="4"/>
  <c r="XF57" i="4"/>
  <c r="XF94" i="4"/>
  <c r="XF82" i="4"/>
  <c r="XF132" i="4"/>
  <c r="XF134" i="4"/>
  <c r="XF25" i="4"/>
  <c r="XF183" i="4"/>
  <c r="XF144" i="4"/>
  <c r="XF108" i="4"/>
  <c r="XF72" i="4"/>
  <c r="XF79" i="4"/>
  <c r="XF37" i="4"/>
  <c r="XF122" i="4"/>
  <c r="XF63" i="4"/>
  <c r="XF125" i="4"/>
  <c r="XF103" i="4"/>
  <c r="XF2" i="4"/>
  <c r="XF80" i="4"/>
  <c r="XF166" i="4"/>
  <c r="XF16" i="4"/>
  <c r="XF89" i="4"/>
  <c r="XF30" i="4"/>
  <c r="XF180" i="4"/>
  <c r="XF34" i="4"/>
  <c r="XF187" i="4"/>
  <c r="XF12" i="4"/>
  <c r="XF177" i="4"/>
  <c r="XF138" i="4"/>
  <c r="XF102" i="4"/>
  <c r="XF167" i="4"/>
  <c r="XF67" i="4"/>
  <c r="XF31" i="4"/>
  <c r="XF104" i="4"/>
  <c r="XF51" i="4"/>
  <c r="XF172" i="4"/>
  <c r="XF164" i="4"/>
  <c r="XF116" i="4"/>
  <c r="XF83" i="4"/>
  <c r="XF62" i="4"/>
  <c r="XF9" i="4"/>
  <c r="XF59" i="4"/>
  <c r="XF35" i="4"/>
  <c r="XF174" i="4"/>
  <c r="XF135" i="4"/>
  <c r="XF99" i="4"/>
  <c r="XF191" i="4"/>
  <c r="XF64" i="4"/>
  <c r="XF28" i="4"/>
  <c r="XF95" i="4"/>
  <c r="XF45" i="4"/>
  <c r="XF155" i="4"/>
  <c r="XF161" i="4"/>
  <c r="XF107" i="4"/>
  <c r="XF66" i="4"/>
  <c r="XF41" i="4"/>
  <c r="XF71" i="4"/>
  <c r="XF44" i="4"/>
  <c r="XF10" i="4"/>
  <c r="XF171" i="4"/>
  <c r="XF96" i="4"/>
  <c r="XF173" i="4"/>
  <c r="XF61" i="4"/>
  <c r="XF196" i="4"/>
  <c r="XF86" i="4"/>
  <c r="XF39" i="4"/>
  <c r="XF137" i="4"/>
  <c r="XF136" i="4"/>
  <c r="XF48" i="4"/>
  <c r="XF92" i="4"/>
  <c r="XF175" i="4"/>
  <c r="XF179" i="4"/>
  <c r="XF168" i="4"/>
  <c r="XF129" i="4"/>
  <c r="XF93" i="4"/>
  <c r="XF142" i="4"/>
  <c r="XF58" i="4"/>
  <c r="XF178" i="4"/>
  <c r="XF77" i="4"/>
  <c r="XF197" i="4"/>
  <c r="XF127" i="4"/>
  <c r="XF98" i="4"/>
  <c r="XF60" i="4"/>
  <c r="XF42" i="4"/>
  <c r="XF85" i="4"/>
  <c r="XF65" i="4"/>
  <c r="XF21" i="4"/>
  <c r="XF26" i="4"/>
  <c r="XF162" i="4"/>
  <c r="XF126" i="4"/>
  <c r="XF90" i="4"/>
  <c r="XF133" i="4"/>
  <c r="XF55" i="4"/>
  <c r="XF163" i="4"/>
  <c r="XF190" i="4"/>
  <c r="XF193" i="4"/>
  <c r="XF101" i="4"/>
  <c r="XF23" i="4"/>
  <c r="XF24" i="4"/>
  <c r="XF181" i="4"/>
  <c r="XF73" i="4"/>
  <c r="XF50" i="4"/>
  <c r="XF18" i="4"/>
  <c r="XF165" i="4"/>
  <c r="XF159" i="4"/>
  <c r="XF123" i="4"/>
  <c r="XF87" i="4"/>
  <c r="XF124" i="4"/>
  <c r="XF52" i="4"/>
  <c r="XF154" i="4"/>
  <c r="XF160" i="4"/>
  <c r="XF121" i="4"/>
  <c r="XF91" i="4"/>
  <c r="XF20" i="4"/>
  <c r="XF13" i="4"/>
  <c r="XF54" i="4"/>
  <c r="XF194" i="4"/>
  <c r="XF146" i="4"/>
  <c r="XF169" i="4"/>
  <c r="XF195" i="4"/>
  <c r="IV3" i="5"/>
  <c r="IW2" i="5"/>
  <c r="XH199" i="4" l="1"/>
  <c r="XH198" i="4"/>
  <c r="XJ3" i="4"/>
  <c r="XH197" i="4"/>
  <c r="XH161" i="4"/>
  <c r="XH163" i="4"/>
  <c r="XH180" i="4"/>
  <c r="XH143" i="4"/>
  <c r="XH189" i="4"/>
  <c r="XH137" i="4"/>
  <c r="XH115" i="4"/>
  <c r="XH136" i="4"/>
  <c r="XH99" i="4"/>
  <c r="XH63" i="4"/>
  <c r="XH60" i="4"/>
  <c r="XH10" i="4"/>
  <c r="XH52" i="4"/>
  <c r="XH44" i="4"/>
  <c r="XH70" i="4"/>
  <c r="XH148" i="4"/>
  <c r="XH113" i="4"/>
  <c r="XH58" i="4"/>
  <c r="XH181" i="4"/>
  <c r="XH9" i="4"/>
  <c r="XH95" i="4"/>
  <c r="XH26" i="4"/>
  <c r="XH43" i="4"/>
  <c r="XH195" i="4"/>
  <c r="XH194" i="4"/>
  <c r="XH158" i="4"/>
  <c r="XH154" i="4"/>
  <c r="XH175" i="4"/>
  <c r="XH124" i="4"/>
  <c r="XH166" i="4"/>
  <c r="XH132" i="4"/>
  <c r="XH98" i="4"/>
  <c r="XH110" i="4"/>
  <c r="XH91" i="4"/>
  <c r="XH57" i="4"/>
  <c r="XH54" i="4"/>
  <c r="XH7" i="4"/>
  <c r="XH118" i="4"/>
  <c r="XH25" i="4"/>
  <c r="XH64" i="4"/>
  <c r="XH61" i="4"/>
  <c r="XH59" i="4"/>
  <c r="XH145" i="4"/>
  <c r="XH176" i="4"/>
  <c r="XH169" i="4"/>
  <c r="XH112" i="4"/>
  <c r="XH84" i="4"/>
  <c r="XH78" i="4"/>
  <c r="XH191" i="4"/>
  <c r="XH155" i="4"/>
  <c r="XH156" i="4"/>
  <c r="XH147" i="4"/>
  <c r="XH107" i="4"/>
  <c r="XH153" i="4"/>
  <c r="XH127" i="4"/>
  <c r="XH79" i="4"/>
  <c r="XH105" i="4"/>
  <c r="XH80" i="4"/>
  <c r="XH51" i="4"/>
  <c r="XH22" i="4"/>
  <c r="XH151" i="4"/>
  <c r="XH50" i="4"/>
  <c r="XH21" i="4"/>
  <c r="XH62" i="4"/>
  <c r="XH192" i="4"/>
  <c r="XH14" i="4"/>
  <c r="XH46" i="4"/>
  <c r="XH172" i="4"/>
  <c r="XH31" i="4"/>
  <c r="XH40" i="4"/>
  <c r="XH170" i="4"/>
  <c r="XH188" i="4"/>
  <c r="XH152" i="4"/>
  <c r="XH140" i="4"/>
  <c r="XH138" i="4"/>
  <c r="XH88" i="4"/>
  <c r="XH133" i="4"/>
  <c r="XH144" i="4"/>
  <c r="XH23" i="4"/>
  <c r="XH100" i="4"/>
  <c r="XH42" i="4"/>
  <c r="XH45" i="4"/>
  <c r="XH13" i="4"/>
  <c r="XH92" i="4"/>
  <c r="XH36" i="4"/>
  <c r="XH18" i="4"/>
  <c r="XH30" i="4"/>
  <c r="XH179" i="4"/>
  <c r="XH125" i="4"/>
  <c r="XH72" i="4"/>
  <c r="XH53" i="4"/>
  <c r="XH119" i="4"/>
  <c r="XH117" i="4"/>
  <c r="XH173" i="4"/>
  <c r="XH106" i="4"/>
  <c r="XH135" i="4"/>
  <c r="XH87" i="4"/>
  <c r="XH185" i="4"/>
  <c r="XH149" i="4"/>
  <c r="XH131" i="4"/>
  <c r="XH129" i="4"/>
  <c r="XH71" i="4"/>
  <c r="XH116" i="4"/>
  <c r="XH139" i="4"/>
  <c r="XH20" i="4"/>
  <c r="XH74" i="4"/>
  <c r="XH15" i="4"/>
  <c r="XH39" i="4"/>
  <c r="XH171" i="4"/>
  <c r="XH85" i="4"/>
  <c r="XH128" i="4"/>
  <c r="XH56" i="4"/>
  <c r="XH12" i="4"/>
  <c r="XH177" i="4"/>
  <c r="XH103" i="4"/>
  <c r="XH24" i="4"/>
  <c r="XH38" i="4"/>
  <c r="XH102" i="4"/>
  <c r="XH121" i="4"/>
  <c r="XH93" i="4"/>
  <c r="XH126" i="4"/>
  <c r="XH196" i="4"/>
  <c r="XH81" i="4"/>
  <c r="XH182" i="4"/>
  <c r="XH190" i="4"/>
  <c r="XH122" i="4"/>
  <c r="XH120" i="4"/>
  <c r="XH67" i="4"/>
  <c r="XH97" i="4"/>
  <c r="XH108" i="4"/>
  <c r="XH17" i="4"/>
  <c r="XH65" i="4"/>
  <c r="XH6" i="4"/>
  <c r="XH48" i="4"/>
  <c r="XH162" i="4"/>
  <c r="XH73" i="4"/>
  <c r="XH109" i="4"/>
  <c r="XH19" i="4"/>
  <c r="XH186" i="4"/>
  <c r="XH111" i="4"/>
  <c r="XH142" i="4"/>
  <c r="XH55" i="4"/>
  <c r="XH8" i="4"/>
  <c r="XH159" i="4"/>
  <c r="XH86" i="4"/>
  <c r="XH35" i="4"/>
  <c r="XH167" i="4"/>
  <c r="XH183" i="4"/>
  <c r="XH77" i="4"/>
  <c r="XH75" i="4"/>
  <c r="XH37" i="4"/>
  <c r="XH130" i="4"/>
  <c r="XH168" i="4"/>
  <c r="XH146" i="4"/>
  <c r="XH34" i="4"/>
  <c r="XH76" i="4"/>
  <c r="XH83" i="4"/>
  <c r="XH68" i="4"/>
  <c r="XH33" i="4"/>
  <c r="XH89" i="4"/>
  <c r="XH28" i="4"/>
  <c r="XH165" i="4"/>
  <c r="XH11" i="4"/>
  <c r="XH90" i="4"/>
  <c r="XH114" i="4"/>
  <c r="XH160" i="4"/>
  <c r="XH123" i="4"/>
  <c r="XH187" i="4"/>
  <c r="XH41" i="4"/>
  <c r="XH96" i="4"/>
  <c r="XH164" i="4"/>
  <c r="XH178" i="4"/>
  <c r="XH193" i="4"/>
  <c r="XH157" i="4"/>
  <c r="XH32" i="4"/>
  <c r="XH184" i="4"/>
  <c r="XH134" i="4"/>
  <c r="XH141" i="4"/>
  <c r="XH150" i="4"/>
  <c r="XH69" i="4"/>
  <c r="XH66" i="4"/>
  <c r="XH27" i="4"/>
  <c r="XH16" i="4"/>
  <c r="XH82" i="4"/>
  <c r="XH101" i="4"/>
  <c r="XH29" i="4"/>
  <c r="XH104" i="4"/>
  <c r="XH174" i="4"/>
  <c r="XH49" i="4"/>
  <c r="XH47" i="4"/>
  <c r="XH2" i="4"/>
  <c r="XH94" i="4"/>
  <c r="XF5" i="4"/>
  <c r="IW3" i="5"/>
  <c r="IX2" i="5"/>
  <c r="XJ198" i="4" l="1"/>
  <c r="XJ199" i="4"/>
  <c r="XH5" i="4"/>
  <c r="XL3" i="4"/>
  <c r="XJ156" i="4"/>
  <c r="XJ120" i="4"/>
  <c r="XJ84" i="4"/>
  <c r="XJ77" i="4"/>
  <c r="XJ100" i="4"/>
  <c r="XJ44" i="4"/>
  <c r="XJ15" i="4"/>
  <c r="XJ176" i="4"/>
  <c r="XJ2" i="4"/>
  <c r="XJ69" i="4"/>
  <c r="XJ66" i="4"/>
  <c r="XJ124" i="4"/>
  <c r="XJ97" i="4"/>
  <c r="XJ35" i="4"/>
  <c r="XJ88" i="4"/>
  <c r="XJ29" i="4"/>
  <c r="XJ23" i="4"/>
  <c r="XJ59" i="4"/>
  <c r="XJ190" i="4"/>
  <c r="XJ113" i="4"/>
  <c r="XJ32" i="4"/>
  <c r="XJ109" i="4"/>
  <c r="XJ101" i="4"/>
  <c r="XJ192" i="4"/>
  <c r="XJ153" i="4"/>
  <c r="XJ117" i="4"/>
  <c r="XJ81" i="4"/>
  <c r="XJ193" i="4"/>
  <c r="XJ91" i="4"/>
  <c r="XJ41" i="4"/>
  <c r="XJ12" i="4"/>
  <c r="XJ152" i="4"/>
  <c r="XJ164" i="4"/>
  <c r="XJ63" i="4"/>
  <c r="XJ60" i="4"/>
  <c r="XJ167" i="4"/>
  <c r="XJ67" i="4"/>
  <c r="XJ28" i="4"/>
  <c r="XJ70" i="4"/>
  <c r="XJ148" i="4"/>
  <c r="XJ119" i="4"/>
  <c r="XJ122" i="4"/>
  <c r="XJ197" i="4"/>
  <c r="XJ136" i="4"/>
  <c r="XJ173" i="4"/>
  <c r="XJ47" i="4"/>
  <c r="XJ94" i="4"/>
  <c r="XJ189" i="4"/>
  <c r="XJ150" i="4"/>
  <c r="XJ114" i="4"/>
  <c r="XJ78" i="4"/>
  <c r="XJ188" i="4"/>
  <c r="XJ82" i="4"/>
  <c r="XJ38" i="4"/>
  <c r="XJ9" i="4"/>
  <c r="XJ134" i="4"/>
  <c r="XJ161" i="4"/>
  <c r="XJ57" i="4"/>
  <c r="XJ54" i="4"/>
  <c r="XJ64" i="4"/>
  <c r="XJ52" i="4"/>
  <c r="XJ10" i="4"/>
  <c r="XJ49" i="4"/>
  <c r="XJ62" i="4"/>
  <c r="XJ145" i="4"/>
  <c r="XJ191" i="4"/>
  <c r="XJ80" i="4"/>
  <c r="XJ96" i="4"/>
  <c r="XJ58" i="4"/>
  <c r="XJ86" i="4"/>
  <c r="XJ178" i="4"/>
  <c r="XJ186" i="4"/>
  <c r="XJ147" i="4"/>
  <c r="XJ111" i="4"/>
  <c r="XJ75" i="4"/>
  <c r="XJ175" i="4"/>
  <c r="XJ73" i="4"/>
  <c r="XJ194" i="4"/>
  <c r="XJ6" i="4"/>
  <c r="XJ115" i="4"/>
  <c r="XJ146" i="4"/>
  <c r="XJ51" i="4"/>
  <c r="XJ48" i="4"/>
  <c r="XJ43" i="4"/>
  <c r="XJ160" i="4"/>
  <c r="XJ166" i="4"/>
  <c r="XJ31" i="4"/>
  <c r="XJ138" i="4"/>
  <c r="XJ131" i="4"/>
  <c r="XJ149" i="4"/>
  <c r="XJ142" i="4"/>
  <c r="XJ34" i="4"/>
  <c r="XJ143" i="4"/>
  <c r="XJ13" i="4"/>
  <c r="XJ196" i="4"/>
  <c r="XJ30" i="4"/>
  <c r="XJ174" i="4"/>
  <c r="XJ83" i="4"/>
  <c r="XJ125" i="4"/>
  <c r="XJ20" i="4"/>
  <c r="XJ89" i="4"/>
  <c r="XJ132" i="4"/>
  <c r="XJ85" i="4"/>
  <c r="XJ159" i="4"/>
  <c r="XJ8" i="4"/>
  <c r="XJ195" i="4"/>
  <c r="XJ183" i="4"/>
  <c r="XJ144" i="4"/>
  <c r="XJ108" i="4"/>
  <c r="XJ72" i="4"/>
  <c r="XJ170" i="4"/>
  <c r="XJ68" i="4"/>
  <c r="XJ182" i="4"/>
  <c r="XJ185" i="4"/>
  <c r="XJ98" i="4"/>
  <c r="XJ110" i="4"/>
  <c r="XJ45" i="4"/>
  <c r="XJ42" i="4"/>
  <c r="XJ107" i="4"/>
  <c r="XJ71" i="4"/>
  <c r="XJ37" i="4"/>
  <c r="XJ184" i="4"/>
  <c r="XJ177" i="4"/>
  <c r="XJ7" i="4"/>
  <c r="XJ99" i="4"/>
  <c r="XJ103" i="4"/>
  <c r="XJ56" i="4"/>
  <c r="XJ27" i="4"/>
  <c r="XJ172" i="4"/>
  <c r="XJ179" i="4"/>
  <c r="XJ181" i="4"/>
  <c r="XJ123" i="4"/>
  <c r="XJ76" i="4"/>
  <c r="XJ180" i="4"/>
  <c r="XJ141" i="4"/>
  <c r="XJ105" i="4"/>
  <c r="XJ140" i="4"/>
  <c r="XJ158" i="4"/>
  <c r="XJ65" i="4"/>
  <c r="XJ154" i="4"/>
  <c r="XJ128" i="4"/>
  <c r="XJ79" i="4"/>
  <c r="XJ74" i="4"/>
  <c r="XJ39" i="4"/>
  <c r="XJ22" i="4"/>
  <c r="XJ92" i="4"/>
  <c r="XJ61" i="4"/>
  <c r="XJ116" i="4"/>
  <c r="XJ133" i="4"/>
  <c r="XJ102" i="4"/>
  <c r="XJ46" i="4"/>
  <c r="XJ135" i="4"/>
  <c r="XJ121" i="4"/>
  <c r="XJ171" i="4"/>
  <c r="XJ17" i="4"/>
  <c r="XJ33" i="4"/>
  <c r="XJ87" i="4"/>
  <c r="XJ187" i="4"/>
  <c r="XJ40" i="4"/>
  <c r="XJ168" i="4"/>
  <c r="XJ129" i="4"/>
  <c r="XJ93" i="4"/>
  <c r="XJ104" i="4"/>
  <c r="XJ127" i="4"/>
  <c r="XJ53" i="4"/>
  <c r="XJ24" i="4"/>
  <c r="XJ155" i="4"/>
  <c r="XJ14" i="4"/>
  <c r="XJ151" i="4"/>
  <c r="XJ163" i="4"/>
  <c r="XJ137" i="4"/>
  <c r="XJ19" i="4"/>
  <c r="XJ25" i="4"/>
  <c r="XJ169" i="4"/>
  <c r="XJ26" i="4"/>
  <c r="XJ162" i="4"/>
  <c r="XJ126" i="4"/>
  <c r="XJ90" i="4"/>
  <c r="XJ95" i="4"/>
  <c r="XJ118" i="4"/>
  <c r="XJ50" i="4"/>
  <c r="XJ21" i="4"/>
  <c r="XJ139" i="4"/>
  <c r="XJ11" i="4"/>
  <c r="XJ112" i="4"/>
  <c r="XJ130" i="4"/>
  <c r="XJ106" i="4"/>
  <c r="XJ16" i="4"/>
  <c r="XJ55" i="4"/>
  <c r="XJ157" i="4"/>
  <c r="XJ165" i="4"/>
  <c r="XJ18" i="4"/>
  <c r="XJ36" i="4"/>
  <c r="IX3" i="5"/>
  <c r="IY2" i="5"/>
  <c r="XL199" i="4" l="1"/>
  <c r="XL198" i="4"/>
  <c r="XJ5" i="4"/>
  <c r="XN3" i="4"/>
  <c r="XL197" i="4"/>
  <c r="XL161" i="4"/>
  <c r="XL171" i="4"/>
  <c r="XL129" i="4"/>
  <c r="XL75" i="4"/>
  <c r="XL38" i="4"/>
  <c r="XL181" i="4"/>
  <c r="XL134" i="4"/>
  <c r="XL63" i="4"/>
  <c r="XL71" i="4"/>
  <c r="XL60" i="4"/>
  <c r="XL83" i="4"/>
  <c r="XL2" i="4"/>
  <c r="XL46" i="4"/>
  <c r="XL9" i="4"/>
  <c r="XL10" i="4"/>
  <c r="XL29" i="4"/>
  <c r="XL143" i="4"/>
  <c r="XL176" i="4"/>
  <c r="XL178" i="4"/>
  <c r="XL93" i="4"/>
  <c r="XL95" i="4"/>
  <c r="XL132" i="4"/>
  <c r="XL19" i="4"/>
  <c r="XL98" i="4"/>
  <c r="XL35" i="4"/>
  <c r="XL66" i="4"/>
  <c r="XL148" i="4"/>
  <c r="XL194" i="4"/>
  <c r="XL158" i="4"/>
  <c r="XL168" i="4"/>
  <c r="XL127" i="4"/>
  <c r="XL73" i="4"/>
  <c r="XL190" i="4"/>
  <c r="XL159" i="4"/>
  <c r="XL146" i="4"/>
  <c r="XL57" i="4"/>
  <c r="XL67" i="4"/>
  <c r="XL54" i="4"/>
  <c r="XL24" i="4"/>
  <c r="XL154" i="4"/>
  <c r="XL128" i="4"/>
  <c r="XL135" i="4"/>
  <c r="XL7" i="4"/>
  <c r="XL80" i="4"/>
  <c r="XL53" i="4"/>
  <c r="XL124" i="4"/>
  <c r="XL16" i="4"/>
  <c r="XL173" i="4"/>
  <c r="XL99" i="4"/>
  <c r="XL88" i="4"/>
  <c r="XL41" i="4"/>
  <c r="XL144" i="4"/>
  <c r="XL36" i="4"/>
  <c r="XL191" i="4"/>
  <c r="XL155" i="4"/>
  <c r="XL187" i="4"/>
  <c r="XL120" i="4"/>
  <c r="XL68" i="4"/>
  <c r="XL172" i="4"/>
  <c r="XL150" i="4"/>
  <c r="XL110" i="4"/>
  <c r="XL51" i="4"/>
  <c r="XL61" i="4"/>
  <c r="XL48" i="4"/>
  <c r="XL15" i="4"/>
  <c r="XL79" i="4"/>
  <c r="XL89" i="4"/>
  <c r="XL101" i="4"/>
  <c r="XL64" i="4"/>
  <c r="XL189" i="4"/>
  <c r="XL30" i="4"/>
  <c r="XL186" i="4"/>
  <c r="XL125" i="4"/>
  <c r="XL183" i="4"/>
  <c r="XL117" i="4"/>
  <c r="XL21" i="4"/>
  <c r="XL87" i="4"/>
  <c r="XL174" i="4"/>
  <c r="XL72" i="4"/>
  <c r="XL188" i="4"/>
  <c r="XL152" i="4"/>
  <c r="XL169" i="4"/>
  <c r="XL118" i="4"/>
  <c r="XL65" i="4"/>
  <c r="XL160" i="4"/>
  <c r="XL140" i="4"/>
  <c r="XL74" i="4"/>
  <c r="XL45" i="4"/>
  <c r="XL55" i="4"/>
  <c r="XL42" i="4"/>
  <c r="XL6" i="4"/>
  <c r="XL153" i="4"/>
  <c r="XL25" i="4"/>
  <c r="XL77" i="4"/>
  <c r="XL27" i="4"/>
  <c r="XL179" i="4"/>
  <c r="XL33" i="4"/>
  <c r="XL156" i="4"/>
  <c r="XL11" i="4"/>
  <c r="XL50" i="4"/>
  <c r="XL105" i="4"/>
  <c r="XL90" i="4"/>
  <c r="XL26" i="4"/>
  <c r="XL97" i="4"/>
  <c r="XL164" i="4"/>
  <c r="XL139" i="4"/>
  <c r="XL185" i="4"/>
  <c r="XL149" i="4"/>
  <c r="XL162" i="4"/>
  <c r="XL111" i="4"/>
  <c r="XL62" i="4"/>
  <c r="XL151" i="4"/>
  <c r="XL130" i="4"/>
  <c r="XL34" i="4"/>
  <c r="XL39" i="4"/>
  <c r="XL49" i="4"/>
  <c r="XL22" i="4"/>
  <c r="XL142" i="4"/>
  <c r="XL133" i="4"/>
  <c r="XL8" i="4"/>
  <c r="XL70" i="4"/>
  <c r="XL58" i="4"/>
  <c r="XL102" i="4"/>
  <c r="XL40" i="4"/>
  <c r="XL114" i="4"/>
  <c r="XL94" i="4"/>
  <c r="XL32" i="4"/>
  <c r="XL23" i="4"/>
  <c r="XL147" i="4"/>
  <c r="XL196" i="4"/>
  <c r="XL115" i="4"/>
  <c r="XL137" i="4"/>
  <c r="XL195" i="4"/>
  <c r="XL82" i="4"/>
  <c r="XL69" i="4"/>
  <c r="XL166" i="4"/>
  <c r="XL182" i="4"/>
  <c r="XL192" i="4"/>
  <c r="XL193" i="4"/>
  <c r="XL109" i="4"/>
  <c r="XL59" i="4"/>
  <c r="XL131" i="4"/>
  <c r="XL123" i="4"/>
  <c r="XL141" i="4"/>
  <c r="XL157" i="4"/>
  <c r="XL43" i="4"/>
  <c r="XL20" i="4"/>
  <c r="XL119" i="4"/>
  <c r="XL108" i="4"/>
  <c r="XL96" i="4"/>
  <c r="XL92" i="4"/>
  <c r="XL113" i="4"/>
  <c r="XL175" i="4"/>
  <c r="XL56" i="4"/>
  <c r="XL121" i="4"/>
  <c r="XL104" i="4"/>
  <c r="XL122" i="4"/>
  <c r="XL37" i="4"/>
  <c r="XL13" i="4"/>
  <c r="XL163" i="4"/>
  <c r="XL100" i="4"/>
  <c r="XL112" i="4"/>
  <c r="XL28" i="4"/>
  <c r="XL170" i="4"/>
  <c r="XL180" i="4"/>
  <c r="XL145" i="4"/>
  <c r="XL91" i="4"/>
  <c r="XL47" i="4"/>
  <c r="XL85" i="4"/>
  <c r="XL184" i="4"/>
  <c r="XL86" i="4"/>
  <c r="XL107" i="4"/>
  <c r="XL126" i="4"/>
  <c r="XL31" i="4"/>
  <c r="XL106" i="4"/>
  <c r="XL52" i="4"/>
  <c r="XL18" i="4"/>
  <c r="XL116" i="4"/>
  <c r="XL165" i="4"/>
  <c r="XL167" i="4"/>
  <c r="XL177" i="4"/>
  <c r="XL138" i="4"/>
  <c r="XL84" i="4"/>
  <c r="XL44" i="4"/>
  <c r="XL78" i="4"/>
  <c r="XL76" i="4"/>
  <c r="XL12" i="4"/>
  <c r="XL103" i="4"/>
  <c r="XL17" i="4"/>
  <c r="XL136" i="4"/>
  <c r="XL81" i="4"/>
  <c r="XL14" i="4"/>
  <c r="IY3" i="5"/>
  <c r="IZ2" i="5"/>
  <c r="XN199" i="4" l="1"/>
  <c r="XN198" i="4"/>
  <c r="XL5" i="4"/>
  <c r="XP3" i="4"/>
  <c r="XN196" i="4"/>
  <c r="XN160" i="4"/>
  <c r="XN121" i="4"/>
  <c r="XN85" i="4"/>
  <c r="XN120" i="4"/>
  <c r="XN50" i="4"/>
  <c r="XN143" i="4"/>
  <c r="XN90" i="4"/>
  <c r="XN146" i="4"/>
  <c r="XN45" i="4"/>
  <c r="XN183" i="4"/>
  <c r="XN192" i="4"/>
  <c r="XN10" i="4"/>
  <c r="XN140" i="4"/>
  <c r="XN159" i="4"/>
  <c r="XN153" i="4"/>
  <c r="XN29" i="4"/>
  <c r="XN139" i="4"/>
  <c r="XN32" i="4"/>
  <c r="XN105" i="4"/>
  <c r="XN197" i="4"/>
  <c r="XN100" i="4"/>
  <c r="XN18" i="4"/>
  <c r="XN97" i="4"/>
  <c r="XN92" i="4"/>
  <c r="XN149" i="4"/>
  <c r="XN186" i="4"/>
  <c r="XN87" i="4"/>
  <c r="XN166" i="4"/>
  <c r="XN58" i="4"/>
  <c r="XN163" i="4"/>
  <c r="XN48" i="4"/>
  <c r="XN193" i="4"/>
  <c r="XN157" i="4"/>
  <c r="XN118" i="4"/>
  <c r="XN82" i="4"/>
  <c r="XN111" i="4"/>
  <c r="XN47" i="4"/>
  <c r="XN134" i="4"/>
  <c r="XN30" i="4"/>
  <c r="XN168" i="4"/>
  <c r="XN39" i="4"/>
  <c r="XN171" i="4"/>
  <c r="XN34" i="4"/>
  <c r="XN31" i="4"/>
  <c r="XN78" i="4"/>
  <c r="XN77" i="4"/>
  <c r="XN123" i="4"/>
  <c r="XN182" i="4"/>
  <c r="XN89" i="4"/>
  <c r="XN67" i="4"/>
  <c r="XN25" i="4"/>
  <c r="XN175" i="4"/>
  <c r="XN22" i="4"/>
  <c r="XN172" i="4"/>
  <c r="XN26" i="4"/>
  <c r="XN59" i="4"/>
  <c r="XN113" i="4"/>
  <c r="XN66" i="4"/>
  <c r="XN127" i="4"/>
  <c r="XN43" i="4"/>
  <c r="XN53" i="4"/>
  <c r="XN152" i="4"/>
  <c r="XN28" i="4"/>
  <c r="XN190" i="4"/>
  <c r="XN154" i="4"/>
  <c r="XN115" i="4"/>
  <c r="XN79" i="4"/>
  <c r="XN102" i="4"/>
  <c r="XN44" i="4"/>
  <c r="XN125" i="4"/>
  <c r="XN177" i="4"/>
  <c r="XN164" i="4"/>
  <c r="XN191" i="4"/>
  <c r="XN119" i="4"/>
  <c r="XN2" i="4"/>
  <c r="XN72" i="4"/>
  <c r="XN194" i="4"/>
  <c r="XN60" i="4"/>
  <c r="XN108" i="4"/>
  <c r="XN178" i="4"/>
  <c r="XN99" i="4"/>
  <c r="XN21" i="4"/>
  <c r="XN42" i="4"/>
  <c r="XN180" i="4"/>
  <c r="XN61" i="4"/>
  <c r="XN7" i="4"/>
  <c r="XN133" i="4"/>
  <c r="XN96" i="4"/>
  <c r="XN130" i="4"/>
  <c r="XN12" i="4"/>
  <c r="XN56" i="4"/>
  <c r="XN57" i="4"/>
  <c r="XN64" i="4"/>
  <c r="XN88" i="4"/>
  <c r="XN19" i="4"/>
  <c r="XN187" i="4"/>
  <c r="XN151" i="4"/>
  <c r="XN112" i="4"/>
  <c r="XN76" i="4"/>
  <c r="XN93" i="4"/>
  <c r="XN41" i="4"/>
  <c r="XN116" i="4"/>
  <c r="XN162" i="4"/>
  <c r="XN161" i="4"/>
  <c r="XN179" i="4"/>
  <c r="XN83" i="4"/>
  <c r="XN114" i="4"/>
  <c r="XN8" i="4"/>
  <c r="XN150" i="4"/>
  <c r="XN13" i="4"/>
  <c r="XN74" i="4"/>
  <c r="XN103" i="4"/>
  <c r="XN11" i="4"/>
  <c r="XN188" i="4"/>
  <c r="XN80" i="4"/>
  <c r="XN173" i="4"/>
  <c r="XN86" i="4"/>
  <c r="XN36" i="4"/>
  <c r="XN46" i="4"/>
  <c r="XN62" i="4"/>
  <c r="XN71" i="4"/>
  <c r="XN69" i="4"/>
  <c r="XN155" i="4"/>
  <c r="XN169" i="4"/>
  <c r="XN49" i="4"/>
  <c r="XN195" i="4"/>
  <c r="XN91" i="4"/>
  <c r="XN174" i="4"/>
  <c r="XN33" i="4"/>
  <c r="XN165" i="4"/>
  <c r="XN124" i="4"/>
  <c r="XN51" i="4"/>
  <c r="XN184" i="4"/>
  <c r="XN145" i="4"/>
  <c r="XN109" i="4"/>
  <c r="XN73" i="4"/>
  <c r="XN84" i="4"/>
  <c r="XN38" i="4"/>
  <c r="XN107" i="4"/>
  <c r="XN156" i="4"/>
  <c r="XN141" i="4"/>
  <c r="XN117" i="4"/>
  <c r="XN27" i="4"/>
  <c r="XN17" i="4"/>
  <c r="XN189" i="4"/>
  <c r="XN128" i="4"/>
  <c r="XN95" i="4"/>
  <c r="XN20" i="4"/>
  <c r="XN65" i="4"/>
  <c r="XN170" i="4"/>
  <c r="XN132" i="4"/>
  <c r="XN55" i="4"/>
  <c r="XN23" i="4"/>
  <c r="XN147" i="4"/>
  <c r="XN63" i="4"/>
  <c r="XN52" i="4"/>
  <c r="XN138" i="4"/>
  <c r="XN176" i="4"/>
  <c r="XN40" i="4"/>
  <c r="XN167" i="4"/>
  <c r="XN126" i="4"/>
  <c r="XN6" i="4"/>
  <c r="XN54" i="4"/>
  <c r="XN181" i="4"/>
  <c r="XN142" i="4"/>
  <c r="XN106" i="4"/>
  <c r="XN70" i="4"/>
  <c r="XN75" i="4"/>
  <c r="XN35" i="4"/>
  <c r="XN98" i="4"/>
  <c r="XN135" i="4"/>
  <c r="XN122" i="4"/>
  <c r="XN81" i="4"/>
  <c r="XN24" i="4"/>
  <c r="XN137" i="4"/>
  <c r="XN101" i="4"/>
  <c r="XN104" i="4"/>
  <c r="XN14" i="4"/>
  <c r="XN16" i="4"/>
  <c r="XN68" i="4"/>
  <c r="XN131" i="4"/>
  <c r="XN136" i="4"/>
  <c r="XN144" i="4"/>
  <c r="XN158" i="4"/>
  <c r="XN15" i="4"/>
  <c r="XN94" i="4"/>
  <c r="XN110" i="4"/>
  <c r="XN185" i="4"/>
  <c r="XN9" i="4"/>
  <c r="XN129" i="4"/>
  <c r="XN37" i="4"/>
  <c r="XN148" i="4"/>
  <c r="JA2" i="5"/>
  <c r="IZ3" i="5"/>
  <c r="XP198" i="4" l="1"/>
  <c r="XP199" i="4"/>
  <c r="XN5" i="4"/>
  <c r="XR3" i="4"/>
  <c r="XP156" i="4"/>
  <c r="XP100" i="4"/>
  <c r="XP125" i="4"/>
  <c r="XP133" i="4"/>
  <c r="XP144" i="4"/>
  <c r="XP67" i="4"/>
  <c r="XP83" i="4"/>
  <c r="XP12" i="4"/>
  <c r="XP69" i="4"/>
  <c r="XP173" i="4"/>
  <c r="XP62" i="4"/>
  <c r="XP13" i="4"/>
  <c r="XP103" i="4"/>
  <c r="XP85" i="4"/>
  <c r="XP132" i="4"/>
  <c r="XP29" i="4"/>
  <c r="XP164" i="4"/>
  <c r="XP47" i="4"/>
  <c r="XP25" i="4"/>
  <c r="XP137" i="4"/>
  <c r="XP27" i="4"/>
  <c r="XP184" i="4"/>
  <c r="XP178" i="4"/>
  <c r="XP8" i="4"/>
  <c r="XP151" i="4"/>
  <c r="XP78" i="4"/>
  <c r="XP34" i="4"/>
  <c r="XP162" i="4"/>
  <c r="XP20" i="4"/>
  <c r="XP109" i="4"/>
  <c r="XP146" i="4"/>
  <c r="XP192" i="4"/>
  <c r="XP153" i="4"/>
  <c r="XP91" i="4"/>
  <c r="XP116" i="4"/>
  <c r="XP128" i="4"/>
  <c r="XP139" i="4"/>
  <c r="XP61" i="4"/>
  <c r="XP65" i="4"/>
  <c r="XP9" i="4"/>
  <c r="XP63" i="4"/>
  <c r="XP120" i="4"/>
  <c r="XP181" i="4"/>
  <c r="XP121" i="4"/>
  <c r="XP84" i="4"/>
  <c r="XP52" i="4"/>
  <c r="XP105" i="4"/>
  <c r="XP148" i="4"/>
  <c r="XP190" i="4"/>
  <c r="XP43" i="4"/>
  <c r="XP31" i="4"/>
  <c r="XP64" i="4"/>
  <c r="XP197" i="4"/>
  <c r="XP114" i="4"/>
  <c r="XP70" i="4"/>
  <c r="XP160" i="4"/>
  <c r="XP74" i="4"/>
  <c r="XP106" i="4"/>
  <c r="XP193" i="4"/>
  <c r="XP101" i="4"/>
  <c r="XP50" i="4"/>
  <c r="XP196" i="4"/>
  <c r="XP76" i="4"/>
  <c r="XP75" i="4"/>
  <c r="XP189" i="4"/>
  <c r="XP150" i="4"/>
  <c r="XP82" i="4"/>
  <c r="XP107" i="4"/>
  <c r="XP102" i="4"/>
  <c r="XP187" i="4"/>
  <c r="XP55" i="4"/>
  <c r="XP59" i="4"/>
  <c r="XP6" i="4"/>
  <c r="XP57" i="4"/>
  <c r="XP115" i="4"/>
  <c r="XP110" i="4"/>
  <c r="XP46" i="4"/>
  <c r="XP77" i="4"/>
  <c r="XP170" i="4"/>
  <c r="XP123" i="4"/>
  <c r="XP89" i="4"/>
  <c r="XP92" i="4"/>
  <c r="XP141" i="4"/>
  <c r="XP175" i="4"/>
  <c r="XP28" i="4"/>
  <c r="XP38" i="4"/>
  <c r="XP174" i="4"/>
  <c r="XP17" i="4"/>
  <c r="XP136" i="4"/>
  <c r="XP117" i="4"/>
  <c r="XP24" i="4"/>
  <c r="XP10" i="4"/>
  <c r="XP40" i="4"/>
  <c r="XP99" i="4"/>
  <c r="XP168" i="4"/>
  <c r="XP119" i="4"/>
  <c r="XP23" i="4"/>
  <c r="XP26" i="4"/>
  <c r="XP143" i="4"/>
  <c r="XP18" i="4"/>
  <c r="XP176" i="4"/>
  <c r="XP155" i="4"/>
  <c r="XP15" i="4"/>
  <c r="XP16" i="4"/>
  <c r="XP186" i="4"/>
  <c r="XP147" i="4"/>
  <c r="XP73" i="4"/>
  <c r="XP98" i="4"/>
  <c r="XP97" i="4"/>
  <c r="XP161" i="4"/>
  <c r="XP49" i="4"/>
  <c r="XP53" i="4"/>
  <c r="XP194" i="4"/>
  <c r="XP51" i="4"/>
  <c r="XP90" i="4"/>
  <c r="XP72" i="4"/>
  <c r="XP104" i="4"/>
  <c r="XP60" i="4"/>
  <c r="XP126" i="4"/>
  <c r="XP108" i="4"/>
  <c r="XP183" i="4"/>
  <c r="XP45" i="4"/>
  <c r="XP35" i="4"/>
  <c r="XP167" i="4"/>
  <c r="XP129" i="4"/>
  <c r="XP19" i="4"/>
  <c r="XP58" i="4"/>
  <c r="XP171" i="4"/>
  <c r="XP124" i="4"/>
  <c r="XP14" i="4"/>
  <c r="XP166" i="4"/>
  <c r="XP112" i="4"/>
  <c r="XP21" i="4"/>
  <c r="XP79" i="4"/>
  <c r="XP11" i="4"/>
  <c r="XP118" i="4"/>
  <c r="XP93" i="4"/>
  <c r="XP86" i="4"/>
  <c r="XP138" i="4"/>
  <c r="XP88" i="4"/>
  <c r="XP44" i="4"/>
  <c r="XP152" i="4"/>
  <c r="XP180" i="4"/>
  <c r="XP158" i="4"/>
  <c r="XP185" i="4"/>
  <c r="XP80" i="4"/>
  <c r="XP169" i="4"/>
  <c r="XP122" i="4"/>
  <c r="XP37" i="4"/>
  <c r="XP41" i="4"/>
  <c r="XP154" i="4"/>
  <c r="XP39" i="4"/>
  <c r="XP2" i="4"/>
  <c r="XP68" i="4"/>
  <c r="XP22" i="4"/>
  <c r="XP188" i="4"/>
  <c r="XP54" i="4"/>
  <c r="XP48" i="4"/>
  <c r="XP145" i="4"/>
  <c r="XP66" i="4"/>
  <c r="XP111" i="4"/>
  <c r="XP95" i="4"/>
  <c r="XP30" i="4"/>
  <c r="XP127" i="4"/>
  <c r="XP130" i="4"/>
  <c r="XP81" i="4"/>
  <c r="XP182" i="4"/>
  <c r="XP7" i="4"/>
  <c r="XP159" i="4"/>
  <c r="XP113" i="4"/>
  <c r="XP177" i="4"/>
  <c r="XP149" i="4"/>
  <c r="XP172" i="4"/>
  <c r="XP71" i="4"/>
  <c r="XP142" i="4"/>
  <c r="XP191" i="4"/>
  <c r="XP157" i="4"/>
  <c r="XP32" i="4"/>
  <c r="XP131" i="4"/>
  <c r="XP36" i="4"/>
  <c r="XP33" i="4"/>
  <c r="XP56" i="4"/>
  <c r="XP96" i="4"/>
  <c r="XP135" i="4"/>
  <c r="XP87" i="4"/>
  <c r="XP42" i="4"/>
  <c r="XP179" i="4"/>
  <c r="XP140" i="4"/>
  <c r="XP163" i="4"/>
  <c r="XP165" i="4"/>
  <c r="XP134" i="4"/>
  <c r="XP94" i="4"/>
  <c r="XP195" i="4"/>
  <c r="JA3" i="5"/>
  <c r="JB2" i="5"/>
  <c r="XR199" i="4" l="1"/>
  <c r="XR198" i="4"/>
  <c r="XP5" i="4"/>
  <c r="XT3" i="4"/>
  <c r="XR196" i="4"/>
  <c r="XR160" i="4"/>
  <c r="XR121" i="4"/>
  <c r="XR85" i="4"/>
  <c r="XR167" i="4"/>
  <c r="XR162" i="4"/>
  <c r="XR63" i="4"/>
  <c r="XR25" i="4"/>
  <c r="XR152" i="4"/>
  <c r="XR53" i="4"/>
  <c r="XR194" i="4"/>
  <c r="XR28" i="4"/>
  <c r="XR8" i="4"/>
  <c r="XR161" i="4"/>
  <c r="XR11" i="4"/>
  <c r="XR37" i="4"/>
  <c r="XR29" i="4"/>
  <c r="XR178" i="4"/>
  <c r="XR20" i="4"/>
  <c r="XR89" i="4"/>
  <c r="XR173" i="4"/>
  <c r="XR35" i="4"/>
  <c r="XR111" i="4"/>
  <c r="XR97" i="4"/>
  <c r="XR15" i="4"/>
  <c r="XR78" i="4"/>
  <c r="XR83" i="4"/>
  <c r="XR102" i="4"/>
  <c r="XR127" i="4"/>
  <c r="XR65" i="4"/>
  <c r="XR23" i="4"/>
  <c r="XR88" i="4"/>
  <c r="XR59" i="4"/>
  <c r="XR148" i="4"/>
  <c r="XR193" i="4"/>
  <c r="XR157" i="4"/>
  <c r="XR118" i="4"/>
  <c r="XR82" i="4"/>
  <c r="XR143" i="4"/>
  <c r="XR153" i="4"/>
  <c r="XR60" i="4"/>
  <c r="XR22" i="4"/>
  <c r="XR146" i="4"/>
  <c r="XR47" i="4"/>
  <c r="XR183" i="4"/>
  <c r="XR101" i="4"/>
  <c r="XR189" i="4"/>
  <c r="XR150" i="4"/>
  <c r="XR117" i="4"/>
  <c r="XR40" i="4"/>
  <c r="XR139" i="4"/>
  <c r="XR7" i="4"/>
  <c r="XR138" i="4"/>
  <c r="XR192" i="4"/>
  <c r="XR18" i="4"/>
  <c r="XR80" i="4"/>
  <c r="XR30" i="4"/>
  <c r="XR71" i="4"/>
  <c r="XR52" i="4"/>
  <c r="XR69" i="4"/>
  <c r="XR165" i="4"/>
  <c r="XR177" i="4"/>
  <c r="XR2" i="4"/>
  <c r="XR190" i="4"/>
  <c r="XR154" i="4"/>
  <c r="XR115" i="4"/>
  <c r="XR79" i="4"/>
  <c r="XR134" i="4"/>
  <c r="XR141" i="4"/>
  <c r="XR57" i="4"/>
  <c r="XR19" i="4"/>
  <c r="XR120" i="4"/>
  <c r="XR41" i="4"/>
  <c r="XR171" i="4"/>
  <c r="XR68" i="4"/>
  <c r="XR75" i="4"/>
  <c r="XR128" i="4"/>
  <c r="XR64" i="4"/>
  <c r="XR58" i="4"/>
  <c r="XR103" i="4"/>
  <c r="XR45" i="4"/>
  <c r="XR90" i="4"/>
  <c r="XR96" i="4"/>
  <c r="XR108" i="4"/>
  <c r="XR179" i="4"/>
  <c r="XR84" i="4"/>
  <c r="XR94" i="4"/>
  <c r="XR195" i="4"/>
  <c r="XR182" i="4"/>
  <c r="XR31" i="4"/>
  <c r="XR180" i="4"/>
  <c r="XR14" i="4"/>
  <c r="XR187" i="4"/>
  <c r="XR151" i="4"/>
  <c r="XR112" i="4"/>
  <c r="XR76" i="4"/>
  <c r="XR125" i="4"/>
  <c r="XR132" i="4"/>
  <c r="XR54" i="4"/>
  <c r="XR16" i="4"/>
  <c r="XR191" i="4"/>
  <c r="XR32" i="4"/>
  <c r="XR131" i="4"/>
  <c r="XR50" i="4"/>
  <c r="XR56" i="4"/>
  <c r="XR61" i="4"/>
  <c r="XR81" i="4"/>
  <c r="XR144" i="4"/>
  <c r="XR197" i="4"/>
  <c r="XR21" i="4"/>
  <c r="XR158" i="4"/>
  <c r="XR175" i="4"/>
  <c r="XR119" i="4"/>
  <c r="XR99" i="4"/>
  <c r="XR133" i="4"/>
  <c r="XR39" i="4"/>
  <c r="XR110" i="4"/>
  <c r="XR26" i="4"/>
  <c r="XR130" i="4"/>
  <c r="XR140" i="4"/>
  <c r="XR12" i="4"/>
  <c r="XR43" i="4"/>
  <c r="XR91" i="4"/>
  <c r="XR104" i="4"/>
  <c r="XR72" i="4"/>
  <c r="XR55" i="4"/>
  <c r="XR163" i="4"/>
  <c r="XR176" i="4"/>
  <c r="XR17" i="4"/>
  <c r="XR184" i="4"/>
  <c r="XR145" i="4"/>
  <c r="XR109" i="4"/>
  <c r="XR73" i="4"/>
  <c r="XR116" i="4"/>
  <c r="XR123" i="4"/>
  <c r="XR51" i="4"/>
  <c r="XR13" i="4"/>
  <c r="XR168" i="4"/>
  <c r="XR27" i="4"/>
  <c r="XR95" i="4"/>
  <c r="XR38" i="4"/>
  <c r="XR155" i="4"/>
  <c r="XR36" i="4"/>
  <c r="XR46" i="4"/>
  <c r="XR92" i="4"/>
  <c r="XR98" i="4"/>
  <c r="XR129" i="4"/>
  <c r="XR62" i="4"/>
  <c r="XR136" i="4"/>
  <c r="XR42" i="4"/>
  <c r="XR149" i="4"/>
  <c r="XR172" i="4"/>
  <c r="XR147" i="4"/>
  <c r="XR135" i="4"/>
  <c r="XR169" i="4"/>
  <c r="XR113" i="4"/>
  <c r="XR137" i="4"/>
  <c r="XR166" i="4"/>
  <c r="XR188" i="4"/>
  <c r="XR34" i="4"/>
  <c r="XR124" i="4"/>
  <c r="XR33" i="4"/>
  <c r="XR6" i="4"/>
  <c r="XR122" i="4"/>
  <c r="XR181" i="4"/>
  <c r="XR142" i="4"/>
  <c r="XR106" i="4"/>
  <c r="XR70" i="4"/>
  <c r="XR107" i="4"/>
  <c r="XR114" i="4"/>
  <c r="XR48" i="4"/>
  <c r="XR10" i="4"/>
  <c r="XR164" i="4"/>
  <c r="XR24" i="4"/>
  <c r="XR126" i="4"/>
  <c r="XR170" i="4"/>
  <c r="XR86" i="4"/>
  <c r="XR159" i="4"/>
  <c r="XR186" i="4"/>
  <c r="XR74" i="4"/>
  <c r="XR105" i="4"/>
  <c r="XR156" i="4"/>
  <c r="XR100" i="4"/>
  <c r="XR44" i="4"/>
  <c r="XR87" i="4"/>
  <c r="XR93" i="4"/>
  <c r="XR49" i="4"/>
  <c r="XR174" i="4"/>
  <c r="XR77" i="4"/>
  <c r="XR185" i="4"/>
  <c r="XR9" i="4"/>
  <c r="XR66" i="4"/>
  <c r="XR67" i="4"/>
  <c r="JB3" i="5"/>
  <c r="JC2" i="5"/>
  <c r="XT199" i="4" l="1"/>
  <c r="XT198" i="4"/>
  <c r="XR5" i="4"/>
  <c r="XV3" i="4"/>
  <c r="XT164" i="4"/>
  <c r="XT128" i="4"/>
  <c r="XT92" i="4"/>
  <c r="XT56" i="4"/>
  <c r="XT14" i="4"/>
  <c r="XT172" i="4"/>
  <c r="XT133" i="4"/>
  <c r="XT97" i="4"/>
  <c r="XT61" i="4"/>
  <c r="XT25" i="4"/>
  <c r="XT189" i="4"/>
  <c r="XT183" i="4"/>
  <c r="XT159" i="4"/>
  <c r="XT102" i="4"/>
  <c r="XT132" i="4"/>
  <c r="XT29" i="4"/>
  <c r="XT66" i="4"/>
  <c r="XT148" i="4"/>
  <c r="XT187" i="4"/>
  <c r="XT192" i="4"/>
  <c r="XT9" i="4"/>
  <c r="XT176" i="4"/>
  <c r="XT37" i="4"/>
  <c r="XT131" i="4"/>
  <c r="XT197" i="4"/>
  <c r="XT161" i="4"/>
  <c r="XT125" i="4"/>
  <c r="XT89" i="4"/>
  <c r="XT53" i="4"/>
  <c r="XT11" i="4"/>
  <c r="XT169" i="4"/>
  <c r="XT130" i="4"/>
  <c r="XT94" i="4"/>
  <c r="XT58" i="4"/>
  <c r="XT22" i="4"/>
  <c r="XT153" i="4"/>
  <c r="XT147" i="4"/>
  <c r="XT177" i="4"/>
  <c r="XT96" i="4"/>
  <c r="XT71" i="4"/>
  <c r="XT145" i="4"/>
  <c r="XT156" i="4"/>
  <c r="XT59" i="4"/>
  <c r="XT194" i="4"/>
  <c r="XT158" i="4"/>
  <c r="XT122" i="4"/>
  <c r="XT86" i="4"/>
  <c r="XT50" i="4"/>
  <c r="XT8" i="4"/>
  <c r="XT166" i="4"/>
  <c r="XT127" i="4"/>
  <c r="XT91" i="4"/>
  <c r="XT55" i="4"/>
  <c r="XT19" i="4"/>
  <c r="XT117" i="4"/>
  <c r="XT111" i="4"/>
  <c r="XT141" i="4"/>
  <c r="XT171" i="4"/>
  <c r="XT60" i="4"/>
  <c r="XT107" i="4"/>
  <c r="XT32" i="4"/>
  <c r="XT57" i="4"/>
  <c r="XT17" i="4"/>
  <c r="XT165" i="4"/>
  <c r="XT191" i="4"/>
  <c r="XT155" i="4"/>
  <c r="XT119" i="4"/>
  <c r="XT83" i="4"/>
  <c r="XT47" i="4"/>
  <c r="XT2" i="4"/>
  <c r="XT163" i="4"/>
  <c r="XT124" i="4"/>
  <c r="XT88" i="4"/>
  <c r="XT52" i="4"/>
  <c r="XT16" i="4"/>
  <c r="XT81" i="4"/>
  <c r="XT75" i="4"/>
  <c r="XT105" i="4"/>
  <c r="XT135" i="4"/>
  <c r="XT129" i="4"/>
  <c r="XT35" i="4"/>
  <c r="XT184" i="4"/>
  <c r="XT186" i="4"/>
  <c r="XT175" i="4"/>
  <c r="XT138" i="4"/>
  <c r="XT188" i="4"/>
  <c r="XT152" i="4"/>
  <c r="XT116" i="4"/>
  <c r="XT80" i="4"/>
  <c r="XT44" i="4"/>
  <c r="XT196" i="4"/>
  <c r="XT160" i="4"/>
  <c r="XT121" i="4"/>
  <c r="XT85" i="4"/>
  <c r="XT49" i="4"/>
  <c r="XT13" i="4"/>
  <c r="XT51" i="4"/>
  <c r="XT48" i="4"/>
  <c r="XT69" i="4"/>
  <c r="XT99" i="4"/>
  <c r="XT93" i="4"/>
  <c r="XT151" i="4"/>
  <c r="XT68" i="4"/>
  <c r="XT18" i="4"/>
  <c r="XT167" i="4"/>
  <c r="XT185" i="4"/>
  <c r="XT149" i="4"/>
  <c r="XT113" i="4"/>
  <c r="XT77" i="4"/>
  <c r="XT41" i="4"/>
  <c r="XT193" i="4"/>
  <c r="XT157" i="4"/>
  <c r="XT118" i="4"/>
  <c r="XT82" i="4"/>
  <c r="XT46" i="4"/>
  <c r="XT10" i="4"/>
  <c r="XT33" i="4"/>
  <c r="XT30" i="4"/>
  <c r="XT45" i="4"/>
  <c r="XT63" i="4"/>
  <c r="XT39" i="4"/>
  <c r="XT179" i="4"/>
  <c r="XT76" i="4"/>
  <c r="XT123" i="4"/>
  <c r="XT24" i="4"/>
  <c r="XT140" i="4"/>
  <c r="XT109" i="4"/>
  <c r="XT144" i="4"/>
  <c r="XT100" i="4"/>
  <c r="XT54" i="4"/>
  <c r="XT162" i="4"/>
  <c r="XT182" i="4"/>
  <c r="XT146" i="4"/>
  <c r="XT110" i="4"/>
  <c r="XT74" i="4"/>
  <c r="XT38" i="4"/>
  <c r="XT190" i="4"/>
  <c r="XT154" i="4"/>
  <c r="XT115" i="4"/>
  <c r="XT79" i="4"/>
  <c r="XT43" i="4"/>
  <c r="XT7" i="4"/>
  <c r="XT15" i="4"/>
  <c r="XT12" i="4"/>
  <c r="XT27" i="4"/>
  <c r="XT42" i="4"/>
  <c r="XT21" i="4"/>
  <c r="XT143" i="4"/>
  <c r="XT112" i="4"/>
  <c r="XT40" i="4"/>
  <c r="XT180" i="4"/>
  <c r="XT126" i="4"/>
  <c r="XT104" i="4"/>
  <c r="XT73" i="4"/>
  <c r="XT6" i="4"/>
  <c r="XT195" i="4"/>
  <c r="XT136" i="4"/>
  <c r="XT64" i="4"/>
  <c r="XT78" i="4"/>
  <c r="XT173" i="4"/>
  <c r="XT137" i="4"/>
  <c r="XT101" i="4"/>
  <c r="XT65" i="4"/>
  <c r="XT23" i="4"/>
  <c r="XT181" i="4"/>
  <c r="XT142" i="4"/>
  <c r="XT106" i="4"/>
  <c r="XT70" i="4"/>
  <c r="XT34" i="4"/>
  <c r="XT120" i="4"/>
  <c r="XT150" i="4"/>
  <c r="XT108" i="4"/>
  <c r="XT87" i="4"/>
  <c r="XT90" i="4"/>
  <c r="XT26" i="4"/>
  <c r="XT170" i="4"/>
  <c r="XT134" i="4"/>
  <c r="XT98" i="4"/>
  <c r="XT62" i="4"/>
  <c r="XT20" i="4"/>
  <c r="XT178" i="4"/>
  <c r="XT139" i="4"/>
  <c r="XT103" i="4"/>
  <c r="XT67" i="4"/>
  <c r="XT31" i="4"/>
  <c r="XT84" i="4"/>
  <c r="XT114" i="4"/>
  <c r="XT72" i="4"/>
  <c r="XT174" i="4"/>
  <c r="XT36" i="4"/>
  <c r="XT95" i="4"/>
  <c r="XT28" i="4"/>
  <c r="XT168" i="4"/>
  <c r="JD2" i="5"/>
  <c r="JC3" i="5"/>
  <c r="XV198" i="4" l="1"/>
  <c r="XV199" i="4"/>
  <c r="XX3" i="4"/>
  <c r="XV197" i="4"/>
  <c r="XV161" i="4"/>
  <c r="XV125" i="4"/>
  <c r="XV89" i="4"/>
  <c r="XV53" i="4"/>
  <c r="XV11" i="4"/>
  <c r="XV78" i="4"/>
  <c r="XV169" i="4"/>
  <c r="XV130" i="4"/>
  <c r="XV94" i="4"/>
  <c r="XV58" i="4"/>
  <c r="XV22" i="4"/>
  <c r="XV102" i="4"/>
  <c r="XV171" i="4"/>
  <c r="XV84" i="4"/>
  <c r="XV9" i="4"/>
  <c r="XV29" i="4"/>
  <c r="XV120" i="4"/>
  <c r="XV145" i="4"/>
  <c r="XV73" i="4"/>
  <c r="XV12" i="4"/>
  <c r="XV173" i="4"/>
  <c r="XV34" i="4"/>
  <c r="XV87" i="4"/>
  <c r="XV97" i="4"/>
  <c r="XV25" i="4"/>
  <c r="XV27" i="4"/>
  <c r="XV194" i="4"/>
  <c r="XV158" i="4"/>
  <c r="XV122" i="4"/>
  <c r="XV86" i="4"/>
  <c r="XV50" i="4"/>
  <c r="XV8" i="4"/>
  <c r="XV69" i="4"/>
  <c r="XV166" i="4"/>
  <c r="XV127" i="4"/>
  <c r="XV91" i="4"/>
  <c r="XV55" i="4"/>
  <c r="XV19" i="4"/>
  <c r="XV93" i="4"/>
  <c r="XV168" i="4"/>
  <c r="XV75" i="4"/>
  <c r="XV42" i="4"/>
  <c r="XV32" i="4"/>
  <c r="XV156" i="4"/>
  <c r="XV23" i="4"/>
  <c r="XV36" i="4"/>
  <c r="XV128" i="4"/>
  <c r="XV191" i="4"/>
  <c r="XV155" i="4"/>
  <c r="XV119" i="4"/>
  <c r="XV83" i="4"/>
  <c r="XV47" i="4"/>
  <c r="XV2" i="4"/>
  <c r="XV60" i="4"/>
  <c r="XV163" i="4"/>
  <c r="XV124" i="4"/>
  <c r="XV88" i="4"/>
  <c r="XV52" i="4"/>
  <c r="XV16" i="4"/>
  <c r="XV81" i="4"/>
  <c r="XV162" i="4"/>
  <c r="XV66" i="4"/>
  <c r="XV6" i="4"/>
  <c r="XV109" i="4"/>
  <c r="XV114" i="4"/>
  <c r="XV26" i="4"/>
  <c r="XV56" i="4"/>
  <c r="XV188" i="4"/>
  <c r="XV152" i="4"/>
  <c r="XV116" i="4"/>
  <c r="XV80" i="4"/>
  <c r="XV44" i="4"/>
  <c r="XV189" i="4"/>
  <c r="XV196" i="4"/>
  <c r="XV160" i="4"/>
  <c r="XV121" i="4"/>
  <c r="XV85" i="4"/>
  <c r="XV49" i="4"/>
  <c r="XV13" i="4"/>
  <c r="XV72" i="4"/>
  <c r="XV159" i="4"/>
  <c r="XV33" i="4"/>
  <c r="XV24" i="4"/>
  <c r="XV176" i="4"/>
  <c r="XV181" i="4"/>
  <c r="XV144" i="4"/>
  <c r="XV133" i="4"/>
  <c r="XV111" i="4"/>
  <c r="XV185" i="4"/>
  <c r="XV149" i="4"/>
  <c r="XV113" i="4"/>
  <c r="XV77" i="4"/>
  <c r="XV41" i="4"/>
  <c r="XV150" i="4"/>
  <c r="XV193" i="4"/>
  <c r="XV157" i="4"/>
  <c r="XV118" i="4"/>
  <c r="XV82" i="4"/>
  <c r="XV46" i="4"/>
  <c r="XV10" i="4"/>
  <c r="XV63" i="4"/>
  <c r="XV153" i="4"/>
  <c r="XV15" i="4"/>
  <c r="XV18" i="4"/>
  <c r="XV68" i="4"/>
  <c r="XV135" i="4"/>
  <c r="XV65" i="4"/>
  <c r="XV172" i="4"/>
  <c r="XV96" i="4"/>
  <c r="XV182" i="4"/>
  <c r="XV146" i="4"/>
  <c r="XV110" i="4"/>
  <c r="XV74" i="4"/>
  <c r="XV38" i="4"/>
  <c r="XV138" i="4"/>
  <c r="XV190" i="4"/>
  <c r="XV154" i="4"/>
  <c r="XV115" i="4"/>
  <c r="XV79" i="4"/>
  <c r="XV43" i="4"/>
  <c r="XV7" i="4"/>
  <c r="XV51" i="4"/>
  <c r="XV147" i="4"/>
  <c r="XV48" i="4"/>
  <c r="XV39" i="4"/>
  <c r="XV104" i="4"/>
  <c r="XV90" i="4"/>
  <c r="XV137" i="4"/>
  <c r="XV106" i="4"/>
  <c r="XV126" i="4"/>
  <c r="XV164" i="4"/>
  <c r="XV61" i="4"/>
  <c r="XV179" i="4"/>
  <c r="XV143" i="4"/>
  <c r="XV107" i="4"/>
  <c r="XV71" i="4"/>
  <c r="XV35" i="4"/>
  <c r="XV129" i="4"/>
  <c r="XV187" i="4"/>
  <c r="XV151" i="4"/>
  <c r="XV112" i="4"/>
  <c r="XV76" i="4"/>
  <c r="XV40" i="4"/>
  <c r="XV192" i="4"/>
  <c r="XV186" i="4"/>
  <c r="XV141" i="4"/>
  <c r="XV30" i="4"/>
  <c r="XV21" i="4"/>
  <c r="XV140" i="4"/>
  <c r="XV184" i="4"/>
  <c r="XV37" i="4"/>
  <c r="XV57" i="4"/>
  <c r="XV101" i="4"/>
  <c r="XV142" i="4"/>
  <c r="XV70" i="4"/>
  <c r="XV180" i="4"/>
  <c r="XV14" i="4"/>
  <c r="XV174" i="4"/>
  <c r="XV170" i="4"/>
  <c r="XV134" i="4"/>
  <c r="XV98" i="4"/>
  <c r="XV62" i="4"/>
  <c r="XV20" i="4"/>
  <c r="XV108" i="4"/>
  <c r="XV178" i="4"/>
  <c r="XV139" i="4"/>
  <c r="XV103" i="4"/>
  <c r="XV67" i="4"/>
  <c r="XV31" i="4"/>
  <c r="XV132" i="4"/>
  <c r="XV183" i="4"/>
  <c r="XV117" i="4"/>
  <c r="XV54" i="4"/>
  <c r="XV195" i="4"/>
  <c r="XV167" i="4"/>
  <c r="XV131" i="4"/>
  <c r="XV95" i="4"/>
  <c r="XV59" i="4"/>
  <c r="XV17" i="4"/>
  <c r="XV99" i="4"/>
  <c r="XV175" i="4"/>
  <c r="XV136" i="4"/>
  <c r="XV100" i="4"/>
  <c r="XV64" i="4"/>
  <c r="XV28" i="4"/>
  <c r="XV123" i="4"/>
  <c r="XV177" i="4"/>
  <c r="XV105" i="4"/>
  <c r="XV45" i="4"/>
  <c r="XV165" i="4"/>
  <c r="XV92" i="4"/>
  <c r="XV148" i="4"/>
  <c r="XT5" i="4"/>
  <c r="JD3" i="5"/>
  <c r="JE2" i="5"/>
  <c r="XX199" i="4" l="1"/>
  <c r="XX198" i="4"/>
  <c r="XV5" i="4"/>
  <c r="XZ3" i="4"/>
  <c r="XX197" i="4"/>
  <c r="XX161" i="4"/>
  <c r="XX125" i="4"/>
  <c r="XX89" i="4"/>
  <c r="XX53" i="4"/>
  <c r="XX11" i="4"/>
  <c r="XX169" i="4"/>
  <c r="XX130" i="4"/>
  <c r="XX94" i="4"/>
  <c r="XX58" i="4"/>
  <c r="XX22" i="4"/>
  <c r="XX174" i="4"/>
  <c r="XX135" i="4"/>
  <c r="XX99" i="4"/>
  <c r="XX63" i="4"/>
  <c r="XX27" i="4"/>
  <c r="XX29" i="4"/>
  <c r="XX194" i="4"/>
  <c r="XX158" i="4"/>
  <c r="XX122" i="4"/>
  <c r="XX86" i="4"/>
  <c r="XX50" i="4"/>
  <c r="XX8" i="4"/>
  <c r="XX166" i="4"/>
  <c r="XX127" i="4"/>
  <c r="XX91" i="4"/>
  <c r="XX55" i="4"/>
  <c r="XX19" i="4"/>
  <c r="XX171" i="4"/>
  <c r="XX132" i="4"/>
  <c r="XX96" i="4"/>
  <c r="XX60" i="4"/>
  <c r="XX24" i="4"/>
  <c r="XX191" i="4"/>
  <c r="XX155" i="4"/>
  <c r="XX119" i="4"/>
  <c r="XX83" i="4"/>
  <c r="XX47" i="4"/>
  <c r="XX2" i="4"/>
  <c r="XX163" i="4"/>
  <c r="XX124" i="4"/>
  <c r="XX88" i="4"/>
  <c r="XX52" i="4"/>
  <c r="XX16" i="4"/>
  <c r="XX168" i="4"/>
  <c r="XX129" i="4"/>
  <c r="XX93" i="4"/>
  <c r="XX57" i="4"/>
  <c r="XX21" i="4"/>
  <c r="XX188" i="4"/>
  <c r="XX152" i="4"/>
  <c r="XX116" i="4"/>
  <c r="XX80" i="4"/>
  <c r="XX44" i="4"/>
  <c r="XX196" i="4"/>
  <c r="XX160" i="4"/>
  <c r="XX121" i="4"/>
  <c r="XX85" i="4"/>
  <c r="XX49" i="4"/>
  <c r="XX13" i="4"/>
  <c r="XX162" i="4"/>
  <c r="XX126" i="4"/>
  <c r="XX90" i="4"/>
  <c r="XX54" i="4"/>
  <c r="XX18" i="4"/>
  <c r="XX185" i="4"/>
  <c r="XX149" i="4"/>
  <c r="XX113" i="4"/>
  <c r="XX77" i="4"/>
  <c r="XX41" i="4"/>
  <c r="XX193" i="4"/>
  <c r="XX157" i="4"/>
  <c r="XX118" i="4"/>
  <c r="XX82" i="4"/>
  <c r="XX46" i="4"/>
  <c r="XX10" i="4"/>
  <c r="XX159" i="4"/>
  <c r="XX123" i="4"/>
  <c r="XX87" i="4"/>
  <c r="XX51" i="4"/>
  <c r="XX15" i="4"/>
  <c r="XX182" i="4"/>
  <c r="XX146" i="4"/>
  <c r="XX110" i="4"/>
  <c r="XX74" i="4"/>
  <c r="XX38" i="4"/>
  <c r="XX190" i="4"/>
  <c r="XX154" i="4"/>
  <c r="XX115" i="4"/>
  <c r="XX79" i="4"/>
  <c r="XX43" i="4"/>
  <c r="XX7" i="4"/>
  <c r="XX156" i="4"/>
  <c r="XX120" i="4"/>
  <c r="XX84" i="4"/>
  <c r="XX48" i="4"/>
  <c r="XX12" i="4"/>
  <c r="XX179" i="4"/>
  <c r="XX143" i="4"/>
  <c r="XX107" i="4"/>
  <c r="XX71" i="4"/>
  <c r="XX35" i="4"/>
  <c r="XX187" i="4"/>
  <c r="XX151" i="4"/>
  <c r="XX112" i="4"/>
  <c r="XX76" i="4"/>
  <c r="XX40" i="4"/>
  <c r="XX192" i="4"/>
  <c r="XX153" i="4"/>
  <c r="XX117" i="4"/>
  <c r="XX81" i="4"/>
  <c r="XX45" i="4"/>
  <c r="XX9" i="4"/>
  <c r="XX176" i="4"/>
  <c r="XX140" i="4"/>
  <c r="XX104" i="4"/>
  <c r="XX68" i="4"/>
  <c r="XX32" i="4"/>
  <c r="XX184" i="4"/>
  <c r="XX145" i="4"/>
  <c r="XX109" i="4"/>
  <c r="XX73" i="4"/>
  <c r="XX37" i="4"/>
  <c r="XX189" i="4"/>
  <c r="XX150" i="4"/>
  <c r="XX114" i="4"/>
  <c r="XX78" i="4"/>
  <c r="XX42" i="4"/>
  <c r="XX6" i="4"/>
  <c r="XX173" i="4"/>
  <c r="XX137" i="4"/>
  <c r="XX101" i="4"/>
  <c r="XX65" i="4"/>
  <c r="XX23" i="4"/>
  <c r="XX181" i="4"/>
  <c r="XX142" i="4"/>
  <c r="XX106" i="4"/>
  <c r="XX70" i="4"/>
  <c r="XX34" i="4"/>
  <c r="XX186" i="4"/>
  <c r="XX147" i="4"/>
  <c r="XX111" i="4"/>
  <c r="XX75" i="4"/>
  <c r="XX39" i="4"/>
  <c r="XX26" i="4"/>
  <c r="XX170" i="4"/>
  <c r="XX134" i="4"/>
  <c r="XX98" i="4"/>
  <c r="XX62" i="4"/>
  <c r="XX20" i="4"/>
  <c r="XX178" i="4"/>
  <c r="XX139" i="4"/>
  <c r="XX103" i="4"/>
  <c r="XX67" i="4"/>
  <c r="XX31" i="4"/>
  <c r="XX183" i="4"/>
  <c r="XX144" i="4"/>
  <c r="XX108" i="4"/>
  <c r="XX72" i="4"/>
  <c r="XX36" i="4"/>
  <c r="XX195" i="4"/>
  <c r="XX167" i="4"/>
  <c r="XX131" i="4"/>
  <c r="XX95" i="4"/>
  <c r="XX59" i="4"/>
  <c r="XX17" i="4"/>
  <c r="XX175" i="4"/>
  <c r="XX136" i="4"/>
  <c r="XX100" i="4"/>
  <c r="XX64" i="4"/>
  <c r="XX28" i="4"/>
  <c r="XX180" i="4"/>
  <c r="XX141" i="4"/>
  <c r="XX105" i="4"/>
  <c r="XX69" i="4"/>
  <c r="XX33" i="4"/>
  <c r="XX165" i="4"/>
  <c r="XX164" i="4"/>
  <c r="XX128" i="4"/>
  <c r="XX92" i="4"/>
  <c r="XX56" i="4"/>
  <c r="XX14" i="4"/>
  <c r="XX172" i="4"/>
  <c r="XX133" i="4"/>
  <c r="XX97" i="4"/>
  <c r="XX61" i="4"/>
  <c r="XX25" i="4"/>
  <c r="XX177" i="4"/>
  <c r="XX138" i="4"/>
  <c r="XX102" i="4"/>
  <c r="XX66" i="4"/>
  <c r="XX30" i="4"/>
  <c r="XX148" i="4"/>
  <c r="JE3" i="5"/>
  <c r="JF2" i="5"/>
  <c r="YB3" i="4" l="1"/>
  <c r="XZ198" i="4"/>
  <c r="XZ199" i="4"/>
  <c r="XZ164" i="4"/>
  <c r="XZ128" i="4"/>
  <c r="XZ92" i="4"/>
  <c r="XZ56" i="4"/>
  <c r="XZ14" i="4"/>
  <c r="XZ10" i="4"/>
  <c r="XZ22" i="4"/>
  <c r="XZ166" i="4"/>
  <c r="XZ127" i="4"/>
  <c r="XZ79" i="4"/>
  <c r="XZ177" i="4"/>
  <c r="XZ138" i="4"/>
  <c r="XZ102" i="4"/>
  <c r="XZ66" i="4"/>
  <c r="XZ30" i="4"/>
  <c r="XZ148" i="4"/>
  <c r="XZ140" i="4"/>
  <c r="XZ78" i="4"/>
  <c r="XZ101" i="4"/>
  <c r="XZ186" i="4"/>
  <c r="XZ170" i="4"/>
  <c r="XZ72" i="4"/>
  <c r="XZ169" i="4"/>
  <c r="XZ130" i="4"/>
  <c r="XZ105" i="4"/>
  <c r="XZ197" i="4"/>
  <c r="XZ161" i="4"/>
  <c r="XZ125" i="4"/>
  <c r="XZ89" i="4"/>
  <c r="XZ53" i="4"/>
  <c r="XZ11" i="4"/>
  <c r="XZ100" i="4"/>
  <c r="XZ7" i="4"/>
  <c r="XZ163" i="4"/>
  <c r="XZ124" i="4"/>
  <c r="XZ76" i="4"/>
  <c r="XZ174" i="4"/>
  <c r="XZ135" i="4"/>
  <c r="XZ99" i="4"/>
  <c r="XZ63" i="4"/>
  <c r="XZ27" i="4"/>
  <c r="XZ29" i="4"/>
  <c r="XZ194" i="4"/>
  <c r="XZ50" i="4"/>
  <c r="XZ8" i="4"/>
  <c r="XZ52" i="4"/>
  <c r="XZ160" i="4"/>
  <c r="XZ118" i="4"/>
  <c r="XZ70" i="4"/>
  <c r="XZ171" i="4"/>
  <c r="XZ132" i="4"/>
  <c r="XZ96" i="4"/>
  <c r="XZ60" i="4"/>
  <c r="XZ24" i="4"/>
  <c r="XZ68" i="4"/>
  <c r="XZ189" i="4"/>
  <c r="XZ23" i="4"/>
  <c r="XZ136" i="4"/>
  <c r="XZ111" i="4"/>
  <c r="XZ98" i="4"/>
  <c r="XZ85" i="4"/>
  <c r="XZ95" i="4"/>
  <c r="XZ82" i="4"/>
  <c r="XZ158" i="4"/>
  <c r="XZ122" i="4"/>
  <c r="XZ86" i="4"/>
  <c r="XZ196" i="4"/>
  <c r="XZ32" i="4"/>
  <c r="XZ178" i="4"/>
  <c r="XZ150" i="4"/>
  <c r="XZ55" i="4"/>
  <c r="XZ39" i="4"/>
  <c r="XZ62" i="4"/>
  <c r="XZ17" i="4"/>
  <c r="XZ69" i="4"/>
  <c r="XZ191" i="4"/>
  <c r="XZ155" i="4"/>
  <c r="XZ119" i="4"/>
  <c r="XZ83" i="4"/>
  <c r="XZ47" i="4"/>
  <c r="XZ2" i="4"/>
  <c r="XZ34" i="4"/>
  <c r="XZ193" i="4"/>
  <c r="XZ157" i="4"/>
  <c r="XZ115" i="4"/>
  <c r="XZ64" i="4"/>
  <c r="XZ168" i="4"/>
  <c r="XZ129" i="4"/>
  <c r="XZ93" i="4"/>
  <c r="XZ57" i="4"/>
  <c r="XZ21" i="4"/>
  <c r="XZ139" i="4"/>
  <c r="XZ175" i="4"/>
  <c r="XZ26" i="4"/>
  <c r="XZ20" i="4"/>
  <c r="XZ195" i="4"/>
  <c r="XZ59" i="4"/>
  <c r="XZ165" i="4"/>
  <c r="XZ188" i="4"/>
  <c r="XZ152" i="4"/>
  <c r="XZ116" i="4"/>
  <c r="XZ80" i="4"/>
  <c r="XZ44" i="4"/>
  <c r="XZ106" i="4"/>
  <c r="XZ19" i="4"/>
  <c r="XZ190" i="4"/>
  <c r="XZ154" i="4"/>
  <c r="XZ109" i="4"/>
  <c r="XZ49" i="4"/>
  <c r="XZ162" i="4"/>
  <c r="XZ126" i="4"/>
  <c r="XZ90" i="4"/>
  <c r="XZ54" i="4"/>
  <c r="XZ18" i="4"/>
  <c r="XZ112" i="4"/>
  <c r="XZ91" i="4"/>
  <c r="XZ42" i="4"/>
  <c r="XZ58" i="4"/>
  <c r="XZ147" i="4"/>
  <c r="XZ40" i="4"/>
  <c r="XZ36" i="4"/>
  <c r="XZ37" i="4"/>
  <c r="XZ33" i="4"/>
  <c r="XZ185" i="4"/>
  <c r="XZ149" i="4"/>
  <c r="XZ113" i="4"/>
  <c r="XZ77" i="4"/>
  <c r="XZ41" i="4"/>
  <c r="XZ46" i="4"/>
  <c r="XZ121" i="4"/>
  <c r="XZ187" i="4"/>
  <c r="XZ151" i="4"/>
  <c r="XZ103" i="4"/>
  <c r="XZ31" i="4"/>
  <c r="XZ159" i="4"/>
  <c r="XZ123" i="4"/>
  <c r="XZ87" i="4"/>
  <c r="XZ51" i="4"/>
  <c r="XZ15" i="4"/>
  <c r="XZ104" i="4"/>
  <c r="XZ114" i="4"/>
  <c r="XZ137" i="4"/>
  <c r="XZ75" i="4"/>
  <c r="XZ43" i="4"/>
  <c r="XZ133" i="4"/>
  <c r="XZ108" i="4"/>
  <c r="XZ167" i="4"/>
  <c r="XZ141" i="4"/>
  <c r="XZ182" i="4"/>
  <c r="XZ146" i="4"/>
  <c r="XZ110" i="4"/>
  <c r="XZ74" i="4"/>
  <c r="XZ38" i="4"/>
  <c r="XZ28" i="4"/>
  <c r="XZ73" i="4"/>
  <c r="XZ184" i="4"/>
  <c r="XZ145" i="4"/>
  <c r="XZ97" i="4"/>
  <c r="XZ13" i="4"/>
  <c r="XZ156" i="4"/>
  <c r="XZ120" i="4"/>
  <c r="XZ84" i="4"/>
  <c r="XZ48" i="4"/>
  <c r="XZ12" i="4"/>
  <c r="XZ176" i="4"/>
  <c r="XZ6" i="4"/>
  <c r="XZ173" i="4"/>
  <c r="XZ88" i="4"/>
  <c r="XZ134" i="4"/>
  <c r="XZ183" i="4"/>
  <c r="XZ131" i="4"/>
  <c r="XZ180" i="4"/>
  <c r="XZ179" i="4"/>
  <c r="XZ143" i="4"/>
  <c r="XZ107" i="4"/>
  <c r="XZ71" i="4"/>
  <c r="XZ35" i="4"/>
  <c r="XZ16" i="4"/>
  <c r="XZ67" i="4"/>
  <c r="XZ181" i="4"/>
  <c r="XZ142" i="4"/>
  <c r="XZ94" i="4"/>
  <c r="XZ192" i="4"/>
  <c r="XZ153" i="4"/>
  <c r="XZ117" i="4"/>
  <c r="XZ81" i="4"/>
  <c r="XZ45" i="4"/>
  <c r="XZ9" i="4"/>
  <c r="XZ61" i="4"/>
  <c r="XZ65" i="4"/>
  <c r="XZ172" i="4"/>
  <c r="XZ144" i="4"/>
  <c r="XZ25" i="4"/>
  <c r="XX5" i="4"/>
  <c r="JF3" i="5"/>
  <c r="JG2" i="5"/>
  <c r="YD3" i="4" l="1"/>
  <c r="YB198" i="4"/>
  <c r="YB166" i="4"/>
  <c r="YB122" i="4"/>
  <c r="YB141" i="4"/>
  <c r="YB173" i="4"/>
  <c r="YB73" i="4"/>
  <c r="YB140" i="4"/>
  <c r="YB95" i="4"/>
  <c r="YB24" i="4"/>
  <c r="YB12" i="4"/>
  <c r="YB153" i="4"/>
  <c r="YB94" i="4"/>
  <c r="YB45" i="4"/>
  <c r="YB59" i="4"/>
  <c r="YB74" i="4"/>
  <c r="YB127" i="4"/>
  <c r="YB165" i="4"/>
  <c r="YB157" i="4"/>
  <c r="YB125" i="4"/>
  <c r="YB192" i="4"/>
  <c r="YB128" i="4"/>
  <c r="YB21" i="4"/>
  <c r="YB60" i="4"/>
  <c r="YB136" i="4"/>
  <c r="YB124" i="4"/>
  <c r="YB29" i="4"/>
  <c r="YB190" i="4"/>
  <c r="YB123" i="4"/>
  <c r="YB121" i="4"/>
  <c r="YB20" i="4"/>
  <c r="YB55" i="4"/>
  <c r="YB129" i="4"/>
  <c r="YB117" i="4"/>
  <c r="YB142" i="4"/>
  <c r="YB164" i="4"/>
  <c r="YB40" i="4"/>
  <c r="YB2" i="4"/>
  <c r="YB87" i="4"/>
  <c r="YB178" i="4"/>
  <c r="YB39" i="4"/>
  <c r="YB16" i="4"/>
  <c r="YB35" i="4"/>
  <c r="YB49" i="4"/>
  <c r="YB175" i="4"/>
  <c r="YB170" i="4"/>
  <c r="YB32" i="4"/>
  <c r="YB79" i="4"/>
  <c r="YB130" i="4"/>
  <c r="YB81" i="4"/>
  <c r="YB101" i="4"/>
  <c r="YB14" i="4"/>
  <c r="YB106" i="4"/>
  <c r="YB37" i="4"/>
  <c r="YB126" i="4"/>
  <c r="YB77" i="4"/>
  <c r="YB25" i="4"/>
  <c r="YB96" i="4"/>
  <c r="YB86" i="4"/>
  <c r="YB163" i="4"/>
  <c r="YB118" i="4"/>
  <c r="YB139" i="4"/>
  <c r="YB167" i="4"/>
  <c r="YB68" i="4"/>
  <c r="YB135" i="4"/>
  <c r="YB88" i="4"/>
  <c r="YB23" i="4"/>
  <c r="YB11" i="4"/>
  <c r="YB149" i="4"/>
  <c r="YB144" i="4"/>
  <c r="YB42" i="4"/>
  <c r="YB54" i="4"/>
  <c r="YB34" i="4"/>
  <c r="YB120" i="4"/>
  <c r="YB195" i="4"/>
  <c r="YB113" i="4"/>
  <c r="YB154" i="4"/>
  <c r="YB112" i="4"/>
  <c r="YB104" i="4"/>
  <c r="YB76" i="4"/>
  <c r="YB8" i="4"/>
  <c r="YB50" i="4"/>
  <c r="YB30" i="4"/>
  <c r="YB109" i="4"/>
  <c r="YB53" i="4"/>
  <c r="YB69" i="4"/>
  <c r="YB197" i="4"/>
  <c r="YB41" i="4"/>
  <c r="YB61" i="4"/>
  <c r="YB191" i="4"/>
  <c r="YB152" i="4"/>
  <c r="YB183" i="4"/>
  <c r="YB43" i="4"/>
  <c r="YB185" i="4"/>
  <c r="YB162" i="4"/>
  <c r="YB75" i="4"/>
  <c r="YB90" i="4"/>
  <c r="YB98" i="4"/>
  <c r="YB48" i="4"/>
  <c r="YB26" i="4"/>
  <c r="YB196" i="4"/>
  <c r="YB160" i="4"/>
  <c r="YB114" i="4"/>
  <c r="YB132" i="4"/>
  <c r="YB161" i="4"/>
  <c r="YB56" i="4"/>
  <c r="YB133" i="4"/>
  <c r="YB84" i="4"/>
  <c r="YB22" i="4"/>
  <c r="YB10" i="4"/>
  <c r="YB137" i="4"/>
  <c r="YB115" i="4"/>
  <c r="YB151" i="4"/>
  <c r="YB36" i="4"/>
  <c r="YB131" i="4"/>
  <c r="YB62" i="4"/>
  <c r="YB148" i="4"/>
  <c r="YB193" i="4"/>
  <c r="YB155" i="4"/>
  <c r="YB80" i="4"/>
  <c r="YB9" i="4"/>
  <c r="YB58" i="4"/>
  <c r="YB33" i="4"/>
  <c r="YB158" i="4"/>
  <c r="YB189" i="4"/>
  <c r="YB82" i="4"/>
  <c r="YB181" i="4"/>
  <c r="YB51" i="4"/>
  <c r="YB17" i="4"/>
  <c r="YB38" i="4"/>
  <c r="YB67" i="4"/>
  <c r="YB138" i="4"/>
  <c r="YB89" i="4"/>
  <c r="YB194" i="4"/>
  <c r="YB176" i="4"/>
  <c r="YB46" i="4"/>
  <c r="YB134" i="4"/>
  <c r="YB85" i="4"/>
  <c r="YB15" i="4"/>
  <c r="YB174" i="4"/>
  <c r="YB172" i="4"/>
  <c r="YB147" i="4"/>
  <c r="YB27" i="4"/>
  <c r="YB156" i="4"/>
  <c r="YB105" i="4"/>
  <c r="YB169" i="4"/>
  <c r="YB145" i="4"/>
  <c r="YB159" i="4"/>
  <c r="YB31" i="4"/>
  <c r="YB187" i="4"/>
  <c r="YB150" i="4"/>
  <c r="YB111" i="4"/>
  <c r="YB116" i="4"/>
  <c r="YB92" i="4"/>
  <c r="YB168" i="4"/>
  <c r="YB64" i="4"/>
  <c r="YB72" i="4"/>
  <c r="YB19" i="4"/>
  <c r="YB7" i="4"/>
  <c r="YB47" i="4"/>
  <c r="YB199" i="4"/>
  <c r="YB100" i="4"/>
  <c r="YB182" i="4"/>
  <c r="YB99" i="4"/>
  <c r="YB70" i="4"/>
  <c r="YB184" i="4"/>
  <c r="YB146" i="4"/>
  <c r="YB110" i="4"/>
  <c r="YB103" i="4"/>
  <c r="YB188" i="4"/>
  <c r="YB63" i="4"/>
  <c r="YB52" i="4"/>
  <c r="YB65" i="4"/>
  <c r="YB18" i="4"/>
  <c r="YB6" i="4"/>
  <c r="YB44" i="4"/>
  <c r="YB66" i="4"/>
  <c r="YB93" i="4"/>
  <c r="YB177" i="4"/>
  <c r="YB97" i="4"/>
  <c r="YB71" i="4"/>
  <c r="YB91" i="4"/>
  <c r="YB180" i="4"/>
  <c r="YB57" i="4"/>
  <c r="YB108" i="4"/>
  <c r="YB186" i="4"/>
  <c r="YB83" i="4"/>
  <c r="YB107" i="4"/>
  <c r="YB28" i="4"/>
  <c r="YB171" i="4"/>
  <c r="YB78" i="4"/>
  <c r="YB102" i="4"/>
  <c r="YB119" i="4"/>
  <c r="YB179" i="4"/>
  <c r="YB13" i="4"/>
  <c r="YB143" i="4"/>
  <c r="XZ5" i="4"/>
  <c r="JG3" i="5"/>
  <c r="JH2" i="5"/>
  <c r="YB5" i="4" l="1"/>
  <c r="YF3" i="4"/>
  <c r="YD198" i="4"/>
  <c r="YD187" i="4"/>
  <c r="YD175" i="4"/>
  <c r="YD162" i="4"/>
  <c r="YD150" i="4"/>
  <c r="YD137" i="4"/>
  <c r="YD125" i="4"/>
  <c r="YD113" i="4"/>
  <c r="YD101" i="4"/>
  <c r="YD89" i="4"/>
  <c r="YD53" i="4"/>
  <c r="YD17" i="4"/>
  <c r="YD2" i="4"/>
  <c r="YD48" i="4"/>
  <c r="YD71" i="4"/>
  <c r="YD74" i="4"/>
  <c r="YD165" i="4"/>
  <c r="YD73" i="4"/>
  <c r="YD156" i="4"/>
  <c r="YD142" i="4"/>
  <c r="YD22" i="4"/>
  <c r="YD154" i="4"/>
  <c r="YD63" i="4"/>
  <c r="YD186" i="4"/>
  <c r="YD174" i="4"/>
  <c r="YD161" i="4"/>
  <c r="YD149" i="4"/>
  <c r="YD136" i="4"/>
  <c r="YD124" i="4"/>
  <c r="YD112" i="4"/>
  <c r="YD100" i="4"/>
  <c r="YD69" i="4"/>
  <c r="YD41" i="4"/>
  <c r="YD16" i="4"/>
  <c r="YD66" i="4"/>
  <c r="YD45" i="4"/>
  <c r="YD67" i="4"/>
  <c r="YD70" i="4"/>
  <c r="YD195" i="4"/>
  <c r="YD12" i="4"/>
  <c r="YD169" i="4"/>
  <c r="YD168" i="4"/>
  <c r="YD10" i="4"/>
  <c r="YD167" i="4"/>
  <c r="YD47" i="4"/>
  <c r="YD199" i="4"/>
  <c r="YD185" i="4"/>
  <c r="YD173" i="4"/>
  <c r="YD160" i="4"/>
  <c r="YD147" i="4"/>
  <c r="YD135" i="4"/>
  <c r="YD123" i="4"/>
  <c r="YD111" i="4"/>
  <c r="YD99" i="4"/>
  <c r="YD57" i="4"/>
  <c r="YD28" i="4"/>
  <c r="YD15" i="4"/>
  <c r="YD54" i="4"/>
  <c r="YD85" i="4"/>
  <c r="YD46" i="4"/>
  <c r="YD37" i="4"/>
  <c r="YD148" i="4"/>
  <c r="YD98" i="4"/>
  <c r="YD55" i="4"/>
  <c r="YD193" i="4"/>
  <c r="YD131" i="4"/>
  <c r="YD107" i="4"/>
  <c r="YD88" i="4"/>
  <c r="YD11" i="4"/>
  <c r="YD61" i="4"/>
  <c r="YD51" i="4"/>
  <c r="YD192" i="4"/>
  <c r="YD118" i="4"/>
  <c r="YD50" i="4"/>
  <c r="YD191" i="4"/>
  <c r="YD105" i="4"/>
  <c r="YD9" i="4"/>
  <c r="YD197" i="4"/>
  <c r="YD184" i="4"/>
  <c r="YD172" i="4"/>
  <c r="YD159" i="4"/>
  <c r="YD146" i="4"/>
  <c r="YD134" i="4"/>
  <c r="YD122" i="4"/>
  <c r="YD110" i="4"/>
  <c r="YD64" i="4"/>
  <c r="YD27" i="4"/>
  <c r="YD14" i="4"/>
  <c r="YD42" i="4"/>
  <c r="YD81" i="4"/>
  <c r="YD43" i="4"/>
  <c r="YD34" i="4"/>
  <c r="YD29" i="4"/>
  <c r="YD155" i="4"/>
  <c r="YD106" i="4"/>
  <c r="YD84" i="4"/>
  <c r="YD56" i="4"/>
  <c r="YD33" i="4"/>
  <c r="YD179" i="4"/>
  <c r="YD129" i="4"/>
  <c r="YD80" i="4"/>
  <c r="YD87" i="4"/>
  <c r="YD196" i="4"/>
  <c r="YD183" i="4"/>
  <c r="YD171" i="4"/>
  <c r="YD158" i="4"/>
  <c r="YD145" i="4"/>
  <c r="YD133" i="4"/>
  <c r="YD121" i="4"/>
  <c r="YD109" i="4"/>
  <c r="YD97" i="4"/>
  <c r="YD52" i="4"/>
  <c r="YD25" i="4"/>
  <c r="YD13" i="4"/>
  <c r="YD30" i="4"/>
  <c r="YD77" i="4"/>
  <c r="YD49" i="4"/>
  <c r="YD31" i="4"/>
  <c r="YD194" i="4"/>
  <c r="YD182" i="4"/>
  <c r="YD170" i="4"/>
  <c r="YD157" i="4"/>
  <c r="YD144" i="4"/>
  <c r="YD132" i="4"/>
  <c r="YD120" i="4"/>
  <c r="YD108" i="4"/>
  <c r="YD96" i="4"/>
  <c r="YD40" i="4"/>
  <c r="YD24" i="4"/>
  <c r="YD68" i="4"/>
  <c r="YD44" i="4"/>
  <c r="YD181" i="4"/>
  <c r="YD143" i="4"/>
  <c r="YD119" i="4"/>
  <c r="YD95" i="4"/>
  <c r="YD23" i="4"/>
  <c r="YD58" i="4"/>
  <c r="YD62" i="4"/>
  <c r="YD180" i="4"/>
  <c r="YD130" i="4"/>
  <c r="YD94" i="4"/>
  <c r="YD60" i="4"/>
  <c r="YD141" i="4"/>
  <c r="YD117" i="4"/>
  <c r="YD93" i="4"/>
  <c r="YD21" i="4"/>
  <c r="YD59" i="4"/>
  <c r="YD152" i="4"/>
  <c r="YD103" i="4"/>
  <c r="YD7" i="4"/>
  <c r="YD36" i="4"/>
  <c r="YD19" i="4"/>
  <c r="YD114" i="4"/>
  <c r="YD151" i="4"/>
  <c r="YD102" i="4"/>
  <c r="YD6" i="4"/>
  <c r="YD26" i="4"/>
  <c r="YD8" i="4"/>
  <c r="YD190" i="4"/>
  <c r="YD140" i="4"/>
  <c r="YD92" i="4"/>
  <c r="YD38" i="4"/>
  <c r="YD72" i="4"/>
  <c r="YD75" i="4"/>
  <c r="YD86" i="4"/>
  <c r="YD189" i="4"/>
  <c r="YD139" i="4"/>
  <c r="YD91" i="4"/>
  <c r="YD35" i="4"/>
  <c r="YD177" i="4"/>
  <c r="YD176" i="4"/>
  <c r="YD166" i="4"/>
  <c r="YD115" i="4"/>
  <c r="YD18" i="4"/>
  <c r="YD104" i="4"/>
  <c r="YD188" i="4"/>
  <c r="YD138" i="4"/>
  <c r="YD90" i="4"/>
  <c r="YD32" i="4"/>
  <c r="YD79" i="4"/>
  <c r="YD65" i="4"/>
  <c r="YD20" i="4"/>
  <c r="YD82" i="4"/>
  <c r="YD163" i="4"/>
  <c r="YD39" i="4"/>
  <c r="YD178" i="4"/>
  <c r="YD128" i="4"/>
  <c r="YD76" i="4"/>
  <c r="YD83" i="4"/>
  <c r="YD127" i="4"/>
  <c r="YD126" i="4"/>
  <c r="YD116" i="4"/>
  <c r="YD164" i="4"/>
  <c r="YD78" i="4"/>
  <c r="YD153" i="4"/>
  <c r="JH3" i="5"/>
  <c r="JI2" i="5"/>
  <c r="YD5" i="4" l="1"/>
  <c r="YH3" i="4"/>
  <c r="YF198" i="4"/>
  <c r="YF189" i="4"/>
  <c r="YF177" i="4"/>
  <c r="YF164" i="4"/>
  <c r="YF152" i="4"/>
  <c r="YF139" i="4"/>
  <c r="YF127" i="4"/>
  <c r="YF115" i="4"/>
  <c r="YF96" i="4"/>
  <c r="YF25" i="4"/>
  <c r="YF13" i="4"/>
  <c r="YF66" i="4"/>
  <c r="YF38" i="4"/>
  <c r="YF100" i="4"/>
  <c r="YF36" i="4"/>
  <c r="YF78" i="4"/>
  <c r="YF64" i="4"/>
  <c r="YF196" i="4"/>
  <c r="YF55" i="4"/>
  <c r="YF194" i="4"/>
  <c r="YF120" i="4"/>
  <c r="YF69" i="4"/>
  <c r="YF143" i="4"/>
  <c r="YF188" i="4"/>
  <c r="YF176" i="4"/>
  <c r="YF163" i="4"/>
  <c r="YF151" i="4"/>
  <c r="YF138" i="4"/>
  <c r="YF126" i="4"/>
  <c r="YF114" i="4"/>
  <c r="YF58" i="4"/>
  <c r="YF24" i="4"/>
  <c r="YF12" i="4"/>
  <c r="YF54" i="4"/>
  <c r="YF35" i="4"/>
  <c r="YF89" i="4"/>
  <c r="YF33" i="4"/>
  <c r="YF74" i="4"/>
  <c r="YF26" i="4"/>
  <c r="YF158" i="4"/>
  <c r="YF62" i="4"/>
  <c r="YF157" i="4"/>
  <c r="YF6" i="4"/>
  <c r="YF119" i="4"/>
  <c r="YF187" i="4"/>
  <c r="YF175" i="4"/>
  <c r="YF162" i="4"/>
  <c r="YF150" i="4"/>
  <c r="YF137" i="4"/>
  <c r="YF125" i="4"/>
  <c r="YF103" i="4"/>
  <c r="YF88" i="4"/>
  <c r="YF23" i="4"/>
  <c r="YF11" i="4"/>
  <c r="YF42" i="4"/>
  <c r="YF32" i="4"/>
  <c r="YF87" i="4"/>
  <c r="YF109" i="4"/>
  <c r="YF70" i="4"/>
  <c r="YF165" i="4"/>
  <c r="YF174" i="4"/>
  <c r="YF124" i="4"/>
  <c r="YF22" i="4"/>
  <c r="YF107" i="4"/>
  <c r="YF111" i="4"/>
  <c r="YF92" i="4"/>
  <c r="YF8" i="4"/>
  <c r="YF45" i="4"/>
  <c r="YF97" i="4"/>
  <c r="YF29" i="4"/>
  <c r="YF171" i="4"/>
  <c r="YF133" i="4"/>
  <c r="YF72" i="4"/>
  <c r="YF7" i="4"/>
  <c r="YF71" i="4"/>
  <c r="YF170" i="4"/>
  <c r="YF105" i="4"/>
  <c r="YF43" i="4"/>
  <c r="YF60" i="4"/>
  <c r="YF193" i="4"/>
  <c r="YF156" i="4"/>
  <c r="YF93" i="4"/>
  <c r="YF2" i="4"/>
  <c r="YF186" i="4"/>
  <c r="YF161" i="4"/>
  <c r="YF149" i="4"/>
  <c r="YF136" i="4"/>
  <c r="YF91" i="4"/>
  <c r="YF84" i="4"/>
  <c r="YF10" i="4"/>
  <c r="YF30" i="4"/>
  <c r="YF83" i="4"/>
  <c r="YF40" i="4"/>
  <c r="YF195" i="4"/>
  <c r="YF121" i="4"/>
  <c r="YF182" i="4"/>
  <c r="YF132" i="4"/>
  <c r="YF18" i="4"/>
  <c r="YF57" i="4"/>
  <c r="YF181" i="4"/>
  <c r="YF199" i="4"/>
  <c r="YF185" i="4"/>
  <c r="YF173" i="4"/>
  <c r="YF160" i="4"/>
  <c r="YF147" i="4"/>
  <c r="YF135" i="4"/>
  <c r="YF123" i="4"/>
  <c r="YF104" i="4"/>
  <c r="YF80" i="4"/>
  <c r="YF21" i="4"/>
  <c r="YF9" i="4"/>
  <c r="YF112" i="4"/>
  <c r="YF48" i="4"/>
  <c r="YF79" i="4"/>
  <c r="YF49" i="4"/>
  <c r="YF37" i="4"/>
  <c r="YF148" i="4"/>
  <c r="YF197" i="4"/>
  <c r="YF184" i="4"/>
  <c r="YF172" i="4"/>
  <c r="YF159" i="4"/>
  <c r="YF146" i="4"/>
  <c r="YF134" i="4"/>
  <c r="YF122" i="4"/>
  <c r="YF76" i="4"/>
  <c r="YF20" i="4"/>
  <c r="YF67" i="4"/>
  <c r="YF75" i="4"/>
  <c r="YF34" i="4"/>
  <c r="YF183" i="4"/>
  <c r="YF145" i="4"/>
  <c r="YF110" i="4"/>
  <c r="YF19" i="4"/>
  <c r="YF85" i="4"/>
  <c r="YF90" i="4"/>
  <c r="YF144" i="4"/>
  <c r="YF65" i="4"/>
  <c r="YF81" i="4"/>
  <c r="YF169" i="4"/>
  <c r="YF131" i="4"/>
  <c r="YF154" i="4"/>
  <c r="YF102" i="4"/>
  <c r="YF95" i="4"/>
  <c r="YF39" i="4"/>
  <c r="YF178" i="4"/>
  <c r="YF168" i="4"/>
  <c r="YF155" i="4"/>
  <c r="YF153" i="4"/>
  <c r="YF99" i="4"/>
  <c r="YF31" i="4"/>
  <c r="YF113" i="4"/>
  <c r="YF128" i="4"/>
  <c r="YF56" i="4"/>
  <c r="YF117" i="4"/>
  <c r="YF116" i="4"/>
  <c r="YF192" i="4"/>
  <c r="YF142" i="4"/>
  <c r="YF53" i="4"/>
  <c r="YF94" i="4"/>
  <c r="YF68" i="4"/>
  <c r="YF167" i="4"/>
  <c r="YF166" i="4"/>
  <c r="YF108" i="4"/>
  <c r="YF191" i="4"/>
  <c r="YF141" i="4"/>
  <c r="YF41" i="4"/>
  <c r="YF50" i="4"/>
  <c r="YF86" i="4"/>
  <c r="YF77" i="4"/>
  <c r="YF129" i="4"/>
  <c r="YF73" i="4"/>
  <c r="YF61" i="4"/>
  <c r="YF15" i="4"/>
  <c r="YF14" i="4"/>
  <c r="YF59" i="4"/>
  <c r="YF98" i="4"/>
  <c r="YF190" i="4"/>
  <c r="YF140" i="4"/>
  <c r="YF28" i="4"/>
  <c r="YF63" i="4"/>
  <c r="YF82" i="4"/>
  <c r="YF44" i="4"/>
  <c r="YF46" i="4"/>
  <c r="YF51" i="4"/>
  <c r="YF180" i="4"/>
  <c r="YF130" i="4"/>
  <c r="YF27" i="4"/>
  <c r="YF52" i="4"/>
  <c r="YF179" i="4"/>
  <c r="YF17" i="4"/>
  <c r="YF47" i="4"/>
  <c r="YF16" i="4"/>
  <c r="YF118" i="4"/>
  <c r="YF106" i="4"/>
  <c r="YF101" i="4"/>
  <c r="JI3" i="5"/>
  <c r="JJ2" i="5"/>
  <c r="YF5" i="4" l="1"/>
  <c r="YJ3" i="4"/>
  <c r="YH198" i="4"/>
  <c r="YH187" i="4"/>
  <c r="YH175" i="4"/>
  <c r="YH162" i="4"/>
  <c r="YH150" i="4"/>
  <c r="YH137" i="4"/>
  <c r="YH125" i="4"/>
  <c r="YH104" i="4"/>
  <c r="YH59" i="4"/>
  <c r="YH31" i="4"/>
  <c r="YH41" i="4"/>
  <c r="YH53" i="4"/>
  <c r="YH13" i="4"/>
  <c r="YH57" i="4"/>
  <c r="YH19" i="4"/>
  <c r="YH65" i="4"/>
  <c r="YH165" i="4"/>
  <c r="YH193" i="4"/>
  <c r="YH168" i="4"/>
  <c r="YH30" i="4"/>
  <c r="YH64" i="4"/>
  <c r="YH88" i="4"/>
  <c r="YH191" i="4"/>
  <c r="YH32" i="4"/>
  <c r="YH178" i="4"/>
  <c r="YH96" i="4"/>
  <c r="YH164" i="4"/>
  <c r="YH74" i="4"/>
  <c r="YH21" i="4"/>
  <c r="YH151" i="4"/>
  <c r="YH43" i="4"/>
  <c r="YH23" i="4"/>
  <c r="YH186" i="4"/>
  <c r="YH174" i="4"/>
  <c r="YH161" i="4"/>
  <c r="YH149" i="4"/>
  <c r="YH136" i="4"/>
  <c r="YH124" i="4"/>
  <c r="YH92" i="4"/>
  <c r="YH101" i="4"/>
  <c r="YH85" i="4"/>
  <c r="YH38" i="4"/>
  <c r="YH100" i="4"/>
  <c r="YH102" i="4"/>
  <c r="YH108" i="4"/>
  <c r="YH15" i="4"/>
  <c r="YH103" i="4"/>
  <c r="YH195" i="4"/>
  <c r="YH169" i="4"/>
  <c r="YH142" i="4"/>
  <c r="YH129" i="4"/>
  <c r="YH69" i="4"/>
  <c r="YH140" i="4"/>
  <c r="YH47" i="4"/>
  <c r="YH127" i="4"/>
  <c r="YH97" i="4"/>
  <c r="YH138" i="4"/>
  <c r="YH72" i="4"/>
  <c r="YH199" i="4"/>
  <c r="YH185" i="4"/>
  <c r="YH173" i="4"/>
  <c r="YH160" i="4"/>
  <c r="YH147" i="4"/>
  <c r="YH135" i="4"/>
  <c r="YH123" i="4"/>
  <c r="YH110" i="4"/>
  <c r="YH98" i="4"/>
  <c r="YH81" i="4"/>
  <c r="YH35" i="4"/>
  <c r="YH89" i="4"/>
  <c r="YH51" i="4"/>
  <c r="YH99" i="4"/>
  <c r="YH11" i="4"/>
  <c r="YH49" i="4"/>
  <c r="YH148" i="4"/>
  <c r="YH156" i="4"/>
  <c r="YH130" i="4"/>
  <c r="YH141" i="4"/>
  <c r="YH52" i="4"/>
  <c r="YH128" i="4"/>
  <c r="YH111" i="4"/>
  <c r="YH139" i="4"/>
  <c r="YH27" i="4"/>
  <c r="YH126" i="4"/>
  <c r="YH62" i="4"/>
  <c r="YH197" i="4"/>
  <c r="YH184" i="4"/>
  <c r="YH172" i="4"/>
  <c r="YH159" i="4"/>
  <c r="YH146" i="4"/>
  <c r="YH134" i="4"/>
  <c r="YH122" i="4"/>
  <c r="YH105" i="4"/>
  <c r="YH95" i="4"/>
  <c r="YH77" i="4"/>
  <c r="YH28" i="4"/>
  <c r="YH87" i="4"/>
  <c r="YH39" i="4"/>
  <c r="YH40" i="4"/>
  <c r="YH7" i="4"/>
  <c r="YH18" i="4"/>
  <c r="YH29" i="4"/>
  <c r="YH181" i="4"/>
  <c r="YH94" i="4"/>
  <c r="YH16" i="4"/>
  <c r="YH109" i="4"/>
  <c r="YH90" i="4"/>
  <c r="YH192" i="4"/>
  <c r="YH44" i="4"/>
  <c r="YH167" i="4"/>
  <c r="YH82" i="4"/>
  <c r="YH46" i="4"/>
  <c r="YH153" i="4"/>
  <c r="YH116" i="4"/>
  <c r="YH48" i="4"/>
  <c r="YH80" i="4"/>
  <c r="YH177" i="4"/>
  <c r="YH55" i="4"/>
  <c r="YH22" i="4"/>
  <c r="YH176" i="4"/>
  <c r="YH70" i="4"/>
  <c r="YH17" i="4"/>
  <c r="YH196" i="4"/>
  <c r="YH183" i="4"/>
  <c r="YH171" i="4"/>
  <c r="YH158" i="4"/>
  <c r="YH145" i="4"/>
  <c r="YH133" i="4"/>
  <c r="YH121" i="4"/>
  <c r="YH93" i="4"/>
  <c r="YH66" i="4"/>
  <c r="YH73" i="4"/>
  <c r="YH24" i="4"/>
  <c r="YH83" i="4"/>
  <c r="YH36" i="4"/>
  <c r="YH37" i="4"/>
  <c r="YH50" i="4"/>
  <c r="YH91" i="4"/>
  <c r="YH131" i="4"/>
  <c r="YH14" i="4"/>
  <c r="YH180" i="4"/>
  <c r="YH118" i="4"/>
  <c r="YH71" i="4"/>
  <c r="YH8" i="4"/>
  <c r="YH179" i="4"/>
  <c r="YH112" i="4"/>
  <c r="YH6" i="4"/>
  <c r="YH166" i="4"/>
  <c r="YH78" i="4"/>
  <c r="YH25" i="4"/>
  <c r="YH152" i="4"/>
  <c r="YH115" i="4"/>
  <c r="YH45" i="4"/>
  <c r="YH76" i="4"/>
  <c r="YH188" i="4"/>
  <c r="YH58" i="4"/>
  <c r="YH194" i="4"/>
  <c r="YH182" i="4"/>
  <c r="YH170" i="4"/>
  <c r="YH157" i="4"/>
  <c r="YH144" i="4"/>
  <c r="YH132" i="4"/>
  <c r="YH120" i="4"/>
  <c r="YH106" i="4"/>
  <c r="YH54" i="4"/>
  <c r="YH68" i="4"/>
  <c r="YH20" i="4"/>
  <c r="YH79" i="4"/>
  <c r="YH33" i="4"/>
  <c r="YH34" i="4"/>
  <c r="YH113" i="4"/>
  <c r="YH9" i="4"/>
  <c r="YH143" i="4"/>
  <c r="YH119" i="4"/>
  <c r="YH42" i="4"/>
  <c r="YH56" i="4"/>
  <c r="YH75" i="4"/>
  <c r="YH2" i="4"/>
  <c r="YH155" i="4"/>
  <c r="YH86" i="4"/>
  <c r="YH12" i="4"/>
  <c r="YH60" i="4"/>
  <c r="YH154" i="4"/>
  <c r="YH117" i="4"/>
  <c r="YH107" i="4"/>
  <c r="YH84" i="4"/>
  <c r="YH190" i="4"/>
  <c r="YH67" i="4"/>
  <c r="YH10" i="4"/>
  <c r="YH189" i="4"/>
  <c r="YH63" i="4"/>
  <c r="YH163" i="4"/>
  <c r="YH114" i="4"/>
  <c r="YH61" i="4"/>
  <c r="YH26" i="4"/>
  <c r="JJ3" i="5"/>
  <c r="JK2" i="5"/>
  <c r="YH5" i="4" l="1"/>
  <c r="YL3" i="4"/>
  <c r="YJ198" i="4"/>
  <c r="YJ178" i="4"/>
  <c r="YJ138" i="4"/>
  <c r="YJ116" i="4"/>
  <c r="YJ106" i="4"/>
  <c r="YJ152" i="4"/>
  <c r="YJ31" i="4"/>
  <c r="YJ162" i="4"/>
  <c r="YJ107" i="4"/>
  <c r="YJ25" i="4"/>
  <c r="YJ64" i="4"/>
  <c r="YJ104" i="4"/>
  <c r="YJ82" i="4"/>
  <c r="YJ153" i="4"/>
  <c r="YJ63" i="4"/>
  <c r="YJ38" i="4"/>
  <c r="YJ13" i="4"/>
  <c r="YJ134" i="4"/>
  <c r="YJ115" i="4"/>
  <c r="YJ59" i="4"/>
  <c r="YJ78" i="4"/>
  <c r="YJ41" i="4"/>
  <c r="YJ35" i="4"/>
  <c r="YJ10" i="4"/>
  <c r="YJ160" i="4"/>
  <c r="YJ159" i="4"/>
  <c r="YJ87" i="4"/>
  <c r="YJ103" i="4"/>
  <c r="YJ193" i="4"/>
  <c r="YJ121" i="4"/>
  <c r="YJ83" i="4"/>
  <c r="YJ34" i="4"/>
  <c r="YJ180" i="4"/>
  <c r="YJ149" i="4"/>
  <c r="YJ19" i="4"/>
  <c r="YJ167" i="4"/>
  <c r="YJ75" i="4"/>
  <c r="YJ76" i="4"/>
  <c r="YJ146" i="4"/>
  <c r="YJ32" i="4"/>
  <c r="YJ117" i="4"/>
  <c r="YJ186" i="4"/>
  <c r="YJ143" i="4"/>
  <c r="YJ175" i="4"/>
  <c r="YJ110" i="4"/>
  <c r="YJ94" i="4"/>
  <c r="YJ147" i="4"/>
  <c r="YJ194" i="4"/>
  <c r="YJ92" i="4"/>
  <c r="YJ21" i="4"/>
  <c r="YJ192" i="4"/>
  <c r="YJ12" i="4"/>
  <c r="YJ27" i="4"/>
  <c r="YJ157" i="4"/>
  <c r="YJ84" i="4"/>
  <c r="YJ80" i="4"/>
  <c r="YJ144" i="4"/>
  <c r="YJ62" i="4"/>
  <c r="YJ125" i="4"/>
  <c r="YJ11" i="4"/>
  <c r="YJ142" i="4"/>
  <c r="YJ7" i="4"/>
  <c r="YJ172" i="4"/>
  <c r="YJ130" i="4"/>
  <c r="YJ105" i="4"/>
  <c r="YJ189" i="4"/>
  <c r="YJ145" i="4"/>
  <c r="YJ170" i="4"/>
  <c r="YJ89" i="4"/>
  <c r="YJ61" i="4"/>
  <c r="YJ17" i="4"/>
  <c r="YJ46" i="4"/>
  <c r="YJ182" i="4"/>
  <c r="YJ74" i="4"/>
  <c r="YJ127" i="4"/>
  <c r="YJ28" i="4"/>
  <c r="YJ97" i="4"/>
  <c r="YJ26" i="4"/>
  <c r="YJ37" i="4"/>
  <c r="YJ95" i="4"/>
  <c r="YJ190" i="4"/>
  <c r="YJ18" i="4"/>
  <c r="YJ187" i="4"/>
  <c r="YJ136" i="4"/>
  <c r="YJ184" i="4"/>
  <c r="YJ129" i="4"/>
  <c r="YJ123" i="4"/>
  <c r="YJ58" i="4"/>
  <c r="YJ169" i="4"/>
  <c r="YJ126" i="4"/>
  <c r="YJ93" i="4"/>
  <c r="YJ183" i="4"/>
  <c r="YJ140" i="4"/>
  <c r="YJ85" i="4"/>
  <c r="YJ69" i="4"/>
  <c r="YJ53" i="4"/>
  <c r="YJ188" i="4"/>
  <c r="YJ174" i="4"/>
  <c r="YJ108" i="4"/>
  <c r="YJ70" i="4"/>
  <c r="YJ120" i="4"/>
  <c r="YJ20" i="4"/>
  <c r="YJ8" i="4"/>
  <c r="YJ165" i="4"/>
  <c r="YJ52" i="4"/>
  <c r="YJ2" i="4"/>
  <c r="YJ185" i="4"/>
  <c r="YJ33" i="4"/>
  <c r="YJ88" i="4"/>
  <c r="YJ141" i="4"/>
  <c r="YJ151" i="4"/>
  <c r="YJ22" i="4"/>
  <c r="YJ6" i="4"/>
  <c r="YJ154" i="4"/>
  <c r="YJ79" i="4"/>
  <c r="YJ50" i="4"/>
  <c r="YJ156" i="4"/>
  <c r="YJ14" i="4"/>
  <c r="YJ137" i="4"/>
  <c r="YJ55" i="4"/>
  <c r="YJ164" i="4"/>
  <c r="YJ24" i="4"/>
  <c r="YJ48" i="4"/>
  <c r="YJ109" i="4"/>
  <c r="YJ54" i="4"/>
  <c r="YJ166" i="4"/>
  <c r="YJ122" i="4"/>
  <c r="YJ197" i="4"/>
  <c r="YJ177" i="4"/>
  <c r="YJ135" i="4"/>
  <c r="YJ81" i="4"/>
  <c r="YJ57" i="4"/>
  <c r="YJ100" i="4"/>
  <c r="YJ102" i="4"/>
  <c r="YJ111" i="4"/>
  <c r="YJ99" i="4"/>
  <c r="YJ113" i="4"/>
  <c r="YJ168" i="4"/>
  <c r="YJ195" i="4"/>
  <c r="YJ196" i="4"/>
  <c r="YJ128" i="4"/>
  <c r="YJ42" i="4"/>
  <c r="YJ9" i="4"/>
  <c r="YJ68" i="4"/>
  <c r="YJ23" i="4"/>
  <c r="YJ173" i="4"/>
  <c r="YJ56" i="4"/>
  <c r="YJ131" i="4"/>
  <c r="YJ132" i="4"/>
  <c r="YJ67" i="4"/>
  <c r="YJ124" i="4"/>
  <c r="YJ161" i="4"/>
  <c r="YJ176" i="4"/>
  <c r="YJ72" i="4"/>
  <c r="YJ155" i="4"/>
  <c r="YJ119" i="4"/>
  <c r="YJ86" i="4"/>
  <c r="YJ199" i="4"/>
  <c r="YJ163" i="4"/>
  <c r="YJ118" i="4"/>
  <c r="YJ191" i="4"/>
  <c r="YJ171" i="4"/>
  <c r="YJ133" i="4"/>
  <c r="YJ77" i="4"/>
  <c r="YJ45" i="4"/>
  <c r="YJ98" i="4"/>
  <c r="YJ51" i="4"/>
  <c r="YJ91" i="4"/>
  <c r="YJ40" i="4"/>
  <c r="YJ47" i="4"/>
  <c r="YJ90" i="4"/>
  <c r="YJ158" i="4"/>
  <c r="YJ30" i="4"/>
  <c r="YJ148" i="4"/>
  <c r="YJ114" i="4"/>
  <c r="YJ73" i="4"/>
  <c r="YJ49" i="4"/>
  <c r="YJ29" i="4"/>
  <c r="YJ179" i="4"/>
  <c r="YJ39" i="4"/>
  <c r="YJ101" i="4"/>
  <c r="YJ139" i="4"/>
  <c r="YJ112" i="4"/>
  <c r="YJ36" i="4"/>
  <c r="YJ16" i="4"/>
  <c r="YJ150" i="4"/>
  <c r="YJ44" i="4"/>
  <c r="YJ15" i="4"/>
  <c r="YJ60" i="4"/>
  <c r="YJ71" i="4"/>
  <c r="YJ96" i="4"/>
  <c r="YJ181" i="4"/>
  <c r="YJ43" i="4"/>
  <c r="YJ66" i="4"/>
  <c r="YJ65" i="4"/>
  <c r="JK3" i="5"/>
  <c r="JL2" i="5"/>
  <c r="YJ5" i="4" l="1"/>
  <c r="YN3" i="4"/>
  <c r="YL198" i="4"/>
  <c r="YL115" i="4"/>
  <c r="YL183" i="4"/>
  <c r="YL153" i="4"/>
  <c r="YL172" i="4"/>
  <c r="YL85" i="4"/>
  <c r="YL69" i="4"/>
  <c r="YL102" i="4"/>
  <c r="YL100" i="4"/>
  <c r="YL199" i="4"/>
  <c r="YL129" i="4"/>
  <c r="YL10" i="4"/>
  <c r="YL86" i="4"/>
  <c r="YL7" i="4"/>
  <c r="YL50" i="4"/>
  <c r="YL28" i="4"/>
  <c r="YL26" i="4"/>
  <c r="YL121" i="4"/>
  <c r="YL149" i="4"/>
  <c r="YL174" i="4"/>
  <c r="YL138" i="4"/>
  <c r="YL114" i="4"/>
  <c r="YL142" i="4"/>
  <c r="YL152" i="4"/>
  <c r="YL27" i="4"/>
  <c r="YL186" i="4"/>
  <c r="YL116" i="4"/>
  <c r="YL36" i="4"/>
  <c r="YL182" i="4"/>
  <c r="YL55" i="4"/>
  <c r="YL106" i="4"/>
  <c r="YL21" i="4"/>
  <c r="YL158" i="4"/>
  <c r="YL96" i="4"/>
  <c r="YL108" i="4"/>
  <c r="YL18" i="4"/>
  <c r="YL15" i="4"/>
  <c r="YL119" i="4"/>
  <c r="YL136" i="4"/>
  <c r="YL37" i="4"/>
  <c r="YL197" i="4"/>
  <c r="YL177" i="4"/>
  <c r="YL146" i="4"/>
  <c r="YL132" i="4"/>
  <c r="YL81" i="4"/>
  <c r="YL57" i="4"/>
  <c r="YL99" i="4"/>
  <c r="YL98" i="4"/>
  <c r="YL166" i="4"/>
  <c r="YL122" i="4"/>
  <c r="YL6" i="4"/>
  <c r="YL82" i="4"/>
  <c r="YL88" i="4"/>
  <c r="YL31" i="4"/>
  <c r="YL24" i="4"/>
  <c r="YL165" i="4"/>
  <c r="YL93" i="4"/>
  <c r="YL32" i="4"/>
  <c r="YL111" i="4"/>
  <c r="YL67" i="4"/>
  <c r="YL162" i="4"/>
  <c r="YL43" i="4"/>
  <c r="YL92" i="4"/>
  <c r="YL89" i="4"/>
  <c r="YL191" i="4"/>
  <c r="YL171" i="4"/>
  <c r="YL144" i="4"/>
  <c r="YL125" i="4"/>
  <c r="YL77" i="4"/>
  <c r="YL45" i="4"/>
  <c r="YL58" i="4"/>
  <c r="YL87" i="4"/>
  <c r="YL133" i="4"/>
  <c r="YL109" i="4"/>
  <c r="YL104" i="4"/>
  <c r="YL78" i="4"/>
  <c r="YL84" i="4"/>
  <c r="YL190" i="4"/>
  <c r="YL20" i="4"/>
  <c r="YL195" i="4"/>
  <c r="YL44" i="4"/>
  <c r="YL90" i="4"/>
  <c r="YL61" i="4"/>
  <c r="YL49" i="4"/>
  <c r="YL194" i="4"/>
  <c r="YL170" i="4"/>
  <c r="YL151" i="4"/>
  <c r="YL185" i="4"/>
  <c r="YL159" i="4"/>
  <c r="YL137" i="4"/>
  <c r="YL120" i="4"/>
  <c r="YL73" i="4"/>
  <c r="YL33" i="4"/>
  <c r="YL46" i="4"/>
  <c r="YL83" i="4"/>
  <c r="YL126" i="4"/>
  <c r="YL64" i="4"/>
  <c r="YL97" i="4"/>
  <c r="YL74" i="4"/>
  <c r="YL80" i="4"/>
  <c r="YL176" i="4"/>
  <c r="YL16" i="4"/>
  <c r="YL29" i="4"/>
  <c r="YL187" i="4"/>
  <c r="YL42" i="4"/>
  <c r="YL47" i="4"/>
  <c r="YL2" i="4"/>
  <c r="YL181" i="4"/>
  <c r="YL180" i="4"/>
  <c r="YL192" i="4"/>
  <c r="YL63" i="4"/>
  <c r="YL131" i="4"/>
  <c r="YL91" i="4"/>
  <c r="YL127" i="4"/>
  <c r="YL156" i="4"/>
  <c r="YL41" i="4"/>
  <c r="YL123" i="4"/>
  <c r="YL140" i="4"/>
  <c r="YL38" i="4"/>
  <c r="YL189" i="4"/>
  <c r="YL13" i="4"/>
  <c r="YL101" i="4"/>
  <c r="YL147" i="4"/>
  <c r="YL179" i="4"/>
  <c r="YL95" i="4"/>
  <c r="YL130" i="4"/>
  <c r="YL118" i="4"/>
  <c r="YL68" i="4"/>
  <c r="YL178" i="4"/>
  <c r="YL34" i="4"/>
  <c r="YL79" i="4"/>
  <c r="YL112" i="4"/>
  <c r="YL59" i="4"/>
  <c r="YL62" i="4"/>
  <c r="YL70" i="4"/>
  <c r="YL76" i="4"/>
  <c r="YL150" i="4"/>
  <c r="YL12" i="4"/>
  <c r="YL148" i="4"/>
  <c r="YL167" i="4"/>
  <c r="YL164" i="4"/>
  <c r="YL30" i="4"/>
  <c r="YL135" i="4"/>
  <c r="YL39" i="4"/>
  <c r="YL9" i="4"/>
  <c r="YL155" i="4"/>
  <c r="YL25" i="4"/>
  <c r="YL168" i="4"/>
  <c r="YL107" i="4"/>
  <c r="YL110" i="4"/>
  <c r="YL22" i="4"/>
  <c r="YL19" i="4"/>
  <c r="YL94" i="4"/>
  <c r="YL17" i="4"/>
  <c r="YL103" i="4"/>
  <c r="YL157" i="4"/>
  <c r="YL145" i="4"/>
  <c r="YL117" i="4"/>
  <c r="YL35" i="4"/>
  <c r="YL143" i="4"/>
  <c r="YL173" i="4"/>
  <c r="YL193" i="4"/>
  <c r="YL128" i="4"/>
  <c r="YL113" i="4"/>
  <c r="YL56" i="4"/>
  <c r="YL154" i="4"/>
  <c r="YL188" i="4"/>
  <c r="YL75" i="4"/>
  <c r="YL51" i="4"/>
  <c r="YL184" i="4"/>
  <c r="YL54" i="4"/>
  <c r="YL52" i="4"/>
  <c r="YL72" i="4"/>
  <c r="YL134" i="4"/>
  <c r="YL8" i="4"/>
  <c r="YL139" i="4"/>
  <c r="YL71" i="4"/>
  <c r="YL65" i="4"/>
  <c r="YL161" i="4"/>
  <c r="YL66" i="4"/>
  <c r="YL60" i="4"/>
  <c r="YL175" i="4"/>
  <c r="YL141" i="4"/>
  <c r="YL23" i="4"/>
  <c r="YL169" i="4"/>
  <c r="YL53" i="4"/>
  <c r="YL160" i="4"/>
  <c r="YL163" i="4"/>
  <c r="YL48" i="4"/>
  <c r="YL124" i="4"/>
  <c r="YL40" i="4"/>
  <c r="YL196" i="4"/>
  <c r="YL105" i="4"/>
  <c r="YL14" i="4"/>
  <c r="YL11" i="4"/>
  <c r="JL3" i="5"/>
  <c r="JM2" i="5"/>
  <c r="YL5" i="4" l="1"/>
  <c r="YP3" i="4"/>
  <c r="YN198" i="4"/>
  <c r="YN197" i="4"/>
  <c r="YN161" i="4"/>
  <c r="YN175" i="4"/>
  <c r="YN111" i="4"/>
  <c r="YN62" i="4"/>
  <c r="YN149" i="4"/>
  <c r="YN82" i="4"/>
  <c r="YN61" i="4"/>
  <c r="YN42" i="4"/>
  <c r="YN64" i="4"/>
  <c r="YN104" i="4"/>
  <c r="YN124" i="4"/>
  <c r="YN101" i="4"/>
  <c r="YN28" i="4"/>
  <c r="YN52" i="4"/>
  <c r="YN195" i="4"/>
  <c r="YN100" i="4"/>
  <c r="YN22" i="4"/>
  <c r="YN131" i="4"/>
  <c r="YN57" i="4"/>
  <c r="YN109" i="4"/>
  <c r="YN190" i="4"/>
  <c r="YN173" i="4"/>
  <c r="YN133" i="4"/>
  <c r="YN55" i="4"/>
  <c r="YN128" i="4"/>
  <c r="YN46" i="4"/>
  <c r="YN81" i="4"/>
  <c r="YN134" i="4"/>
  <c r="YN167" i="4"/>
  <c r="YN112" i="4"/>
  <c r="YN68" i="4"/>
  <c r="YN164" i="4"/>
  <c r="YN86" i="4"/>
  <c r="YN113" i="4"/>
  <c r="YN194" i="4"/>
  <c r="YN158" i="4"/>
  <c r="YN169" i="4"/>
  <c r="YN107" i="4"/>
  <c r="YN50" i="4"/>
  <c r="YN142" i="4"/>
  <c r="YN78" i="4"/>
  <c r="YN32" i="4"/>
  <c r="YN39" i="4"/>
  <c r="YN56" i="4"/>
  <c r="YN93" i="4"/>
  <c r="YN117" i="4"/>
  <c r="YN90" i="4"/>
  <c r="YN24" i="4"/>
  <c r="YN19" i="4"/>
  <c r="YN165" i="4"/>
  <c r="YN144" i="4"/>
  <c r="YN27" i="4"/>
  <c r="YN87" i="4"/>
  <c r="YN166" i="4"/>
  <c r="YN63" i="4"/>
  <c r="YN83" i="4"/>
  <c r="YN33" i="4"/>
  <c r="YN37" i="4"/>
  <c r="YN75" i="4"/>
  <c r="YN196" i="4"/>
  <c r="YN154" i="4"/>
  <c r="YN118" i="4"/>
  <c r="YN151" i="4"/>
  <c r="YN191" i="4"/>
  <c r="YN155" i="4"/>
  <c r="YN163" i="4"/>
  <c r="YN96" i="4"/>
  <c r="YN186" i="4"/>
  <c r="YN116" i="4"/>
  <c r="YN74" i="4"/>
  <c r="YN25" i="4"/>
  <c r="YN36" i="4"/>
  <c r="YN184" i="4"/>
  <c r="YN54" i="4"/>
  <c r="YN88" i="4"/>
  <c r="YN31" i="4"/>
  <c r="YN20" i="4"/>
  <c r="YN2" i="4"/>
  <c r="YN29" i="4"/>
  <c r="YN69" i="4"/>
  <c r="YN72" i="4"/>
  <c r="YN137" i="4"/>
  <c r="YN18" i="4"/>
  <c r="YN45" i="4"/>
  <c r="YN79" i="4"/>
  <c r="YN44" i="4"/>
  <c r="YN178" i="4"/>
  <c r="YN10" i="4"/>
  <c r="YN71" i="4"/>
  <c r="YN160" i="4"/>
  <c r="YN147" i="4"/>
  <c r="YN188" i="4"/>
  <c r="YN189" i="4"/>
  <c r="YN157" i="4"/>
  <c r="YN97" i="4"/>
  <c r="YN162" i="4"/>
  <c r="YN110" i="4"/>
  <c r="YN70" i="4"/>
  <c r="YN21" i="4"/>
  <c r="YN140" i="4"/>
  <c r="YN174" i="4"/>
  <c r="YN49" i="4"/>
  <c r="YN84" i="4"/>
  <c r="YN141" i="4"/>
  <c r="YN16" i="4"/>
  <c r="YN9" i="4"/>
  <c r="YN148" i="4"/>
  <c r="YN135" i="4"/>
  <c r="YN127" i="4"/>
  <c r="YN85" i="4"/>
  <c r="YN150" i="4"/>
  <c r="YN193" i="4"/>
  <c r="YN145" i="4"/>
  <c r="YN168" i="4"/>
  <c r="YN119" i="4"/>
  <c r="YN125" i="4"/>
  <c r="YN115" i="4"/>
  <c r="YN66" i="4"/>
  <c r="YN38" i="4"/>
  <c r="YN143" i="4"/>
  <c r="YN185" i="4"/>
  <c r="YN183" i="4"/>
  <c r="YN153" i="4"/>
  <c r="YN106" i="4"/>
  <c r="YN92" i="4"/>
  <c r="YN108" i="4"/>
  <c r="YN59" i="4"/>
  <c r="YN17" i="4"/>
  <c r="YN136" i="4"/>
  <c r="YN152" i="4"/>
  <c r="YN30" i="4"/>
  <c r="YN80" i="4"/>
  <c r="YN48" i="4"/>
  <c r="YN12" i="4"/>
  <c r="YN7" i="4"/>
  <c r="YN171" i="4"/>
  <c r="YN102" i="4"/>
  <c r="YN199" i="4"/>
  <c r="YN67" i="4"/>
  <c r="YN53" i="4"/>
  <c r="YN159" i="4"/>
  <c r="YN99" i="4"/>
  <c r="YN43" i="4"/>
  <c r="YN15" i="4"/>
  <c r="YN95" i="4"/>
  <c r="YN156" i="4"/>
  <c r="YN40" i="4"/>
  <c r="YN6" i="4"/>
  <c r="YN123" i="4"/>
  <c r="YN132" i="4"/>
  <c r="YN187" i="4"/>
  <c r="YN98" i="4"/>
  <c r="YN120" i="4"/>
  <c r="YN181" i="4"/>
  <c r="YN73" i="4"/>
  <c r="YN94" i="4"/>
  <c r="YN139" i="4"/>
  <c r="YN182" i="4"/>
  <c r="YN177" i="4"/>
  <c r="YN146" i="4"/>
  <c r="YN103" i="4"/>
  <c r="YN89" i="4"/>
  <c r="YN105" i="4"/>
  <c r="YN47" i="4"/>
  <c r="YN13" i="4"/>
  <c r="YN129" i="4"/>
  <c r="YN91" i="4"/>
  <c r="YN192" i="4"/>
  <c r="YN76" i="4"/>
  <c r="YN172" i="4"/>
  <c r="YN8" i="4"/>
  <c r="YN11" i="4"/>
  <c r="YN179" i="4"/>
  <c r="YN35" i="4"/>
  <c r="YN122" i="4"/>
  <c r="YN138" i="4"/>
  <c r="YN176" i="4"/>
  <c r="YN180" i="4"/>
  <c r="YN65" i="4"/>
  <c r="YN130" i="4"/>
  <c r="YN58" i="4"/>
  <c r="YN14" i="4"/>
  <c r="YN60" i="4"/>
  <c r="YN170" i="4"/>
  <c r="YN126" i="4"/>
  <c r="YN23" i="4"/>
  <c r="YN121" i="4"/>
  <c r="YN34" i="4"/>
  <c r="YN77" i="4"/>
  <c r="YN41" i="4"/>
  <c r="YN114" i="4"/>
  <c r="YN51" i="4"/>
  <c r="YN26" i="4"/>
  <c r="JM3" i="5"/>
  <c r="JN2" i="5"/>
  <c r="YR3" i="4" l="1"/>
  <c r="YP198" i="4"/>
  <c r="YP188" i="4"/>
  <c r="YP176" i="4"/>
  <c r="YP163" i="4"/>
  <c r="YP143" i="4"/>
  <c r="YP130" i="4"/>
  <c r="YP142" i="4"/>
  <c r="YP78" i="4"/>
  <c r="YP100" i="4"/>
  <c r="YP122" i="4"/>
  <c r="YP22" i="4"/>
  <c r="YP106" i="4"/>
  <c r="YP15" i="4"/>
  <c r="YP41" i="4"/>
  <c r="YP145" i="4"/>
  <c r="YP95" i="4"/>
  <c r="YP26" i="4"/>
  <c r="YP157" i="4"/>
  <c r="YP181" i="4"/>
  <c r="YP58" i="4"/>
  <c r="YP93" i="4"/>
  <c r="YP8" i="4"/>
  <c r="YP180" i="4"/>
  <c r="YP36" i="4"/>
  <c r="YP52" i="4"/>
  <c r="YP57" i="4"/>
  <c r="YP167" i="4"/>
  <c r="YP133" i="4"/>
  <c r="YP27" i="4"/>
  <c r="YP72" i="4"/>
  <c r="YP190" i="4"/>
  <c r="YP89" i="4"/>
  <c r="YP9" i="4"/>
  <c r="YP177" i="4"/>
  <c r="YP129" i="4"/>
  <c r="YP68" i="4"/>
  <c r="YP187" i="4"/>
  <c r="YP175" i="4"/>
  <c r="YP162" i="4"/>
  <c r="YP139" i="4"/>
  <c r="YP128" i="4"/>
  <c r="YP116" i="4"/>
  <c r="YP74" i="4"/>
  <c r="YP87" i="4"/>
  <c r="YP109" i="4"/>
  <c r="YP18" i="4"/>
  <c r="YP67" i="4"/>
  <c r="YP11" i="4"/>
  <c r="YP38" i="4"/>
  <c r="YP66" i="4"/>
  <c r="YP17" i="4"/>
  <c r="YP165" i="4"/>
  <c r="YP96" i="4"/>
  <c r="YP97" i="4"/>
  <c r="YP153" i="4"/>
  <c r="YP146" i="4"/>
  <c r="YP51" i="4"/>
  <c r="YP149" i="4"/>
  <c r="YP186" i="4"/>
  <c r="YP174" i="4"/>
  <c r="YP161" i="4"/>
  <c r="YP135" i="4"/>
  <c r="YP121" i="4"/>
  <c r="YP110" i="4"/>
  <c r="YP70" i="4"/>
  <c r="YP83" i="4"/>
  <c r="YP85" i="4"/>
  <c r="YP14" i="4"/>
  <c r="YP62" i="4"/>
  <c r="YP120" i="4"/>
  <c r="YP28" i="4"/>
  <c r="YP25" i="4"/>
  <c r="YP88" i="4"/>
  <c r="YP195" i="4"/>
  <c r="YP119" i="4"/>
  <c r="YP115" i="4"/>
  <c r="YP98" i="4"/>
  <c r="YP63" i="4"/>
  <c r="YP144" i="4"/>
  <c r="YP137" i="4"/>
  <c r="YP199" i="4"/>
  <c r="YP185" i="4"/>
  <c r="YP173" i="4"/>
  <c r="YP160" i="4"/>
  <c r="YP131" i="4"/>
  <c r="YP114" i="4"/>
  <c r="YP108" i="4"/>
  <c r="YP59" i="4"/>
  <c r="YP79" i="4"/>
  <c r="YP81" i="4"/>
  <c r="YP132" i="4"/>
  <c r="YP43" i="4"/>
  <c r="YP113" i="4"/>
  <c r="YP24" i="4"/>
  <c r="YP21" i="4"/>
  <c r="YP65" i="4"/>
  <c r="YP29" i="4"/>
  <c r="YP170" i="4"/>
  <c r="YP64" i="4"/>
  <c r="YP92" i="4"/>
  <c r="YP193" i="4"/>
  <c r="YP48" i="4"/>
  <c r="YP138" i="4"/>
  <c r="YP192" i="4"/>
  <c r="YP152" i="4"/>
  <c r="YP61" i="4"/>
  <c r="YP179" i="4"/>
  <c r="YP140" i="4"/>
  <c r="YP55" i="4"/>
  <c r="YP13" i="4"/>
  <c r="YP151" i="4"/>
  <c r="YP86" i="4"/>
  <c r="YP33" i="4"/>
  <c r="YP50" i="4"/>
  <c r="YP2" i="4"/>
  <c r="YP189" i="4"/>
  <c r="YP69" i="4"/>
  <c r="YP7" i="4"/>
  <c r="YP197" i="4"/>
  <c r="YP184" i="4"/>
  <c r="YP172" i="4"/>
  <c r="YP159" i="4"/>
  <c r="YP127" i="4"/>
  <c r="YP111" i="4"/>
  <c r="YP105" i="4"/>
  <c r="YP47" i="4"/>
  <c r="YP75" i="4"/>
  <c r="YP77" i="4"/>
  <c r="YP125" i="4"/>
  <c r="YP40" i="4"/>
  <c r="YP101" i="4"/>
  <c r="YP20" i="4"/>
  <c r="YP141" i="4"/>
  <c r="YP6" i="4"/>
  <c r="YP148" i="4"/>
  <c r="YP194" i="4"/>
  <c r="YP60" i="4"/>
  <c r="YP104" i="4"/>
  <c r="YP31" i="4"/>
  <c r="YP80" i="4"/>
  <c r="YP156" i="4"/>
  <c r="YP42" i="4"/>
  <c r="YP117" i="4"/>
  <c r="YP10" i="4"/>
  <c r="YP155" i="4"/>
  <c r="YP46" i="4"/>
  <c r="YP54" i="4"/>
  <c r="YP32" i="4"/>
  <c r="YP191" i="4"/>
  <c r="YP49" i="4"/>
  <c r="YP178" i="4"/>
  <c r="YP136" i="4"/>
  <c r="YP134" i="4"/>
  <c r="YP147" i="4"/>
  <c r="YP82" i="4"/>
  <c r="YP30" i="4"/>
  <c r="YP44" i="4"/>
  <c r="YP196" i="4"/>
  <c r="YP183" i="4"/>
  <c r="YP171" i="4"/>
  <c r="YP158" i="4"/>
  <c r="YP123" i="4"/>
  <c r="YP107" i="4"/>
  <c r="YP102" i="4"/>
  <c r="YP35" i="4"/>
  <c r="YP71" i="4"/>
  <c r="YP73" i="4"/>
  <c r="YP118" i="4"/>
  <c r="YP37" i="4"/>
  <c r="YP90" i="4"/>
  <c r="YP16" i="4"/>
  <c r="YP94" i="4"/>
  <c r="YP84" i="4"/>
  <c r="YP182" i="4"/>
  <c r="YP99" i="4"/>
  <c r="YP45" i="4"/>
  <c r="YP124" i="4"/>
  <c r="YP12" i="4"/>
  <c r="YP169" i="4"/>
  <c r="YP56" i="4"/>
  <c r="YP53" i="4"/>
  <c r="YP168" i="4"/>
  <c r="YP39" i="4"/>
  <c r="YP103" i="4"/>
  <c r="YP154" i="4"/>
  <c r="YP34" i="4"/>
  <c r="YP91" i="4"/>
  <c r="YP150" i="4"/>
  <c r="YP166" i="4"/>
  <c r="YP126" i="4"/>
  <c r="YP23" i="4"/>
  <c r="YP164" i="4"/>
  <c r="YP112" i="4"/>
  <c r="YP19" i="4"/>
  <c r="YP76" i="4"/>
  <c r="YN5" i="4"/>
  <c r="JN3" i="5"/>
  <c r="JO2" i="5"/>
  <c r="YP5" i="4" l="1"/>
  <c r="YT3" i="4"/>
  <c r="YR198" i="4"/>
  <c r="YR179" i="4"/>
  <c r="YR136" i="4"/>
  <c r="YR157" i="4"/>
  <c r="YR108" i="4"/>
  <c r="YR115" i="4"/>
  <c r="YR59" i="4"/>
  <c r="YR125" i="4"/>
  <c r="YR171" i="4"/>
  <c r="YR22" i="4"/>
  <c r="YR62" i="4"/>
  <c r="YR143" i="4"/>
  <c r="YR101" i="4"/>
  <c r="YR20" i="4"/>
  <c r="YR53" i="4"/>
  <c r="YR32" i="4"/>
  <c r="YR2" i="4"/>
  <c r="YR154" i="4"/>
  <c r="YR39" i="4"/>
  <c r="YR194" i="4"/>
  <c r="YR139" i="4"/>
  <c r="YR56" i="4"/>
  <c r="YR44" i="4"/>
  <c r="YR87" i="4"/>
  <c r="YR126" i="4"/>
  <c r="YR33" i="4"/>
  <c r="YR190" i="4"/>
  <c r="YR78" i="4"/>
  <c r="YR30" i="4"/>
  <c r="YR105" i="4"/>
  <c r="YR74" i="4"/>
  <c r="YR106" i="4"/>
  <c r="YR31" i="4"/>
  <c r="YR112" i="4"/>
  <c r="YR69" i="4"/>
  <c r="YR58" i="4"/>
  <c r="YR176" i="4"/>
  <c r="YR132" i="4"/>
  <c r="YR97" i="4"/>
  <c r="YR99" i="4"/>
  <c r="YR111" i="4"/>
  <c r="YR47" i="4"/>
  <c r="YR123" i="4"/>
  <c r="YR166" i="4"/>
  <c r="YR18" i="4"/>
  <c r="YR46" i="4"/>
  <c r="YR95" i="4"/>
  <c r="YR168" i="4"/>
  <c r="YR16" i="4"/>
  <c r="YR100" i="4"/>
  <c r="YR25" i="4"/>
  <c r="YR10" i="4"/>
  <c r="YR159" i="4"/>
  <c r="YR175" i="4"/>
  <c r="YR186" i="4"/>
  <c r="YR169" i="4"/>
  <c r="YR94" i="4"/>
  <c r="YR163" i="4"/>
  <c r="YR6" i="4"/>
  <c r="YR173" i="4"/>
  <c r="YR128" i="4"/>
  <c r="YR98" i="4"/>
  <c r="YR177" i="4"/>
  <c r="YR109" i="4"/>
  <c r="YR35" i="4"/>
  <c r="YR118" i="4"/>
  <c r="YR162" i="4"/>
  <c r="YR14" i="4"/>
  <c r="YR43" i="4"/>
  <c r="YR88" i="4"/>
  <c r="YR138" i="4"/>
  <c r="YR12" i="4"/>
  <c r="YR83" i="4"/>
  <c r="YR21" i="4"/>
  <c r="YR26" i="4"/>
  <c r="YR82" i="4"/>
  <c r="YR75" i="4"/>
  <c r="YR188" i="4"/>
  <c r="YR11" i="4"/>
  <c r="YR117" i="4"/>
  <c r="YR66" i="4"/>
  <c r="YR140" i="4"/>
  <c r="YR92" i="4"/>
  <c r="YR170" i="4"/>
  <c r="YR124" i="4"/>
  <c r="YR151" i="4"/>
  <c r="YR174" i="4"/>
  <c r="YR64" i="4"/>
  <c r="YR60" i="4"/>
  <c r="YR113" i="4"/>
  <c r="YR85" i="4"/>
  <c r="YR189" i="4"/>
  <c r="YR40" i="4"/>
  <c r="YR84" i="4"/>
  <c r="YR131" i="4"/>
  <c r="YR8" i="4"/>
  <c r="YR71" i="4"/>
  <c r="YR17" i="4"/>
  <c r="YR195" i="4"/>
  <c r="YR193" i="4"/>
  <c r="YR90" i="4"/>
  <c r="YR72" i="4"/>
  <c r="YR107" i="4"/>
  <c r="YR158" i="4"/>
  <c r="YR86" i="4"/>
  <c r="YR54" i="4"/>
  <c r="YR79" i="4"/>
  <c r="YR191" i="4"/>
  <c r="YR134" i="4"/>
  <c r="YR15" i="4"/>
  <c r="YR110" i="4"/>
  <c r="YR129" i="4"/>
  <c r="YR37" i="4"/>
  <c r="YR147" i="4"/>
  <c r="YR127" i="4"/>
  <c r="YR89" i="4"/>
  <c r="YR28" i="4"/>
  <c r="YR70" i="4"/>
  <c r="YR160" i="4"/>
  <c r="YR167" i="4"/>
  <c r="YR120" i="4"/>
  <c r="YR149" i="4"/>
  <c r="YR153" i="4"/>
  <c r="YR52" i="4"/>
  <c r="YR48" i="4"/>
  <c r="YR96" i="4"/>
  <c r="YR81" i="4"/>
  <c r="YR184" i="4"/>
  <c r="YR192" i="4"/>
  <c r="YR80" i="4"/>
  <c r="YR103" i="4"/>
  <c r="YR150" i="4"/>
  <c r="YR45" i="4"/>
  <c r="YR13" i="4"/>
  <c r="YR165" i="4"/>
  <c r="YR161" i="4"/>
  <c r="YR141" i="4"/>
  <c r="YR73" i="4"/>
  <c r="YR23" i="4"/>
  <c r="YR63" i="4"/>
  <c r="YR133" i="4"/>
  <c r="YR61" i="4"/>
  <c r="YR65" i="4"/>
  <c r="YR181" i="4"/>
  <c r="YR51" i="4"/>
  <c r="YR41" i="4"/>
  <c r="YR152" i="4"/>
  <c r="YR156" i="4"/>
  <c r="YR38" i="4"/>
  <c r="YR144" i="4"/>
  <c r="YR196" i="4"/>
  <c r="YR121" i="4"/>
  <c r="YR182" i="4"/>
  <c r="YR130" i="4"/>
  <c r="YR67" i="4"/>
  <c r="YR24" i="4"/>
  <c r="YR199" i="4"/>
  <c r="YR164" i="4"/>
  <c r="YR116" i="4"/>
  <c r="YR142" i="4"/>
  <c r="YR146" i="4"/>
  <c r="YR178" i="4"/>
  <c r="YR36" i="4"/>
  <c r="YR93" i="4"/>
  <c r="YR77" i="4"/>
  <c r="YR104" i="4"/>
  <c r="YR27" i="4"/>
  <c r="YR76" i="4"/>
  <c r="YR55" i="4"/>
  <c r="YR68" i="4"/>
  <c r="YR42" i="4"/>
  <c r="YR9" i="4"/>
  <c r="YR148" i="4"/>
  <c r="YR197" i="4"/>
  <c r="YR135" i="4"/>
  <c r="YR183" i="4"/>
  <c r="YR102" i="4"/>
  <c r="YR50" i="4"/>
  <c r="YR29" i="4"/>
  <c r="YR187" i="4"/>
  <c r="YR180" i="4"/>
  <c r="YR19" i="4"/>
  <c r="YR145" i="4"/>
  <c r="YR155" i="4"/>
  <c r="YR49" i="4"/>
  <c r="YR57" i="4"/>
  <c r="YR119" i="4"/>
  <c r="YR91" i="4"/>
  <c r="YR34" i="4"/>
  <c r="YR185" i="4"/>
  <c r="YR137" i="4"/>
  <c r="YR7" i="4"/>
  <c r="YR122" i="4"/>
  <c r="YR172" i="4"/>
  <c r="YR114" i="4"/>
  <c r="JO3" i="5"/>
  <c r="JP2" i="5"/>
  <c r="YV3" i="4" l="1"/>
  <c r="YT198" i="4"/>
  <c r="YT173" i="4"/>
  <c r="YT128" i="4"/>
  <c r="YT117" i="4"/>
  <c r="YT81" i="4"/>
  <c r="YT193" i="4"/>
  <c r="YT183" i="4"/>
  <c r="YT90" i="4"/>
  <c r="YT199" i="4"/>
  <c r="YT184" i="4"/>
  <c r="YT40" i="4"/>
  <c r="YT52" i="4"/>
  <c r="YT177" i="4"/>
  <c r="YT141" i="4"/>
  <c r="YT181" i="4"/>
  <c r="YT47" i="4"/>
  <c r="YT55" i="4"/>
  <c r="YT190" i="4"/>
  <c r="YT150" i="4"/>
  <c r="YT171" i="4"/>
  <c r="YT26" i="4"/>
  <c r="YT155" i="4"/>
  <c r="YT125" i="4"/>
  <c r="YT174" i="4"/>
  <c r="YT134" i="4"/>
  <c r="YT74" i="4"/>
  <c r="YT64" i="4"/>
  <c r="YT8" i="4"/>
  <c r="YT135" i="4"/>
  <c r="YT118" i="4"/>
  <c r="YT22" i="4"/>
  <c r="YT39" i="4"/>
  <c r="YT72" i="4"/>
  <c r="YT168" i="4"/>
  <c r="YT179" i="4"/>
  <c r="YT96" i="4"/>
  <c r="YT95" i="4"/>
  <c r="YT41" i="4"/>
  <c r="YT36" i="4"/>
  <c r="YT57" i="4"/>
  <c r="YT7" i="4"/>
  <c r="YT170" i="4"/>
  <c r="YT124" i="4"/>
  <c r="YT112" i="4"/>
  <c r="YT80" i="4"/>
  <c r="YT180" i="4"/>
  <c r="YT61" i="4"/>
  <c r="YT129" i="4"/>
  <c r="YT104" i="4"/>
  <c r="YT192" i="4"/>
  <c r="YT147" i="4"/>
  <c r="YT110" i="4"/>
  <c r="YT11" i="4"/>
  <c r="YT149" i="4"/>
  <c r="YT45" i="4"/>
  <c r="YT86" i="4"/>
  <c r="YT25" i="4"/>
  <c r="YT144" i="4"/>
  <c r="YT67" i="4"/>
  <c r="YT62" i="4"/>
  <c r="YT71" i="4"/>
  <c r="YT132" i="4"/>
  <c r="YT43" i="4"/>
  <c r="YT167" i="4"/>
  <c r="YT120" i="4"/>
  <c r="YT108" i="4"/>
  <c r="YT79" i="4"/>
  <c r="YT169" i="4"/>
  <c r="YT159" i="4"/>
  <c r="YT49" i="4"/>
  <c r="YT122" i="4"/>
  <c r="YT102" i="4"/>
  <c r="YT27" i="4"/>
  <c r="YT121" i="4"/>
  <c r="YT146" i="4"/>
  <c r="YT105" i="4"/>
  <c r="YT162" i="4"/>
  <c r="YT6" i="4"/>
  <c r="YT165" i="4"/>
  <c r="YT87" i="4"/>
  <c r="YT188" i="4"/>
  <c r="YT127" i="4"/>
  <c r="YT92" i="4"/>
  <c r="YT59" i="4"/>
  <c r="YT126" i="4"/>
  <c r="YT13" i="4"/>
  <c r="YT131" i="4"/>
  <c r="YT164" i="4"/>
  <c r="YT116" i="4"/>
  <c r="YT99" i="4"/>
  <c r="YT78" i="4"/>
  <c r="YT166" i="4"/>
  <c r="YT156" i="4"/>
  <c r="YT37" i="4"/>
  <c r="YT115" i="4"/>
  <c r="YT54" i="4"/>
  <c r="YT23" i="4"/>
  <c r="YT114" i="4"/>
  <c r="YT68" i="4"/>
  <c r="YT66" i="4"/>
  <c r="YT56" i="4"/>
  <c r="YT28" i="4"/>
  <c r="YT195" i="4"/>
  <c r="YT75" i="4"/>
  <c r="YT160" i="4"/>
  <c r="YT142" i="4"/>
  <c r="YT106" i="4"/>
  <c r="YT143" i="4"/>
  <c r="YT42" i="4"/>
  <c r="YT73" i="4"/>
  <c r="YT178" i="4"/>
  <c r="YT140" i="4"/>
  <c r="YT84" i="4"/>
  <c r="YT113" i="4"/>
  <c r="YT18" i="4"/>
  <c r="YT17" i="4"/>
  <c r="YT20" i="4"/>
  <c r="YT50" i="4"/>
  <c r="YT138" i="4"/>
  <c r="YT119" i="4"/>
  <c r="YT93" i="4"/>
  <c r="YT145" i="4"/>
  <c r="YT197" i="4"/>
  <c r="YT161" i="4"/>
  <c r="YT98" i="4"/>
  <c r="YT100" i="4"/>
  <c r="YT77" i="4"/>
  <c r="YT97" i="4"/>
  <c r="YT137" i="4"/>
  <c r="YT196" i="4"/>
  <c r="YT109" i="4"/>
  <c r="YT33" i="4"/>
  <c r="YT19" i="4"/>
  <c r="YT101" i="4"/>
  <c r="YT63" i="4"/>
  <c r="YT58" i="4"/>
  <c r="YT153" i="4"/>
  <c r="YT16" i="4"/>
  <c r="YT29" i="4"/>
  <c r="YT191" i="4"/>
  <c r="YT91" i="4"/>
  <c r="YT69" i="4"/>
  <c r="YT31" i="4"/>
  <c r="YT10" i="4"/>
  <c r="YT65" i="4"/>
  <c r="YT157" i="4"/>
  <c r="YT185" i="4"/>
  <c r="YT53" i="4"/>
  <c r="YT103" i="4"/>
  <c r="YT21" i="4"/>
  <c r="YT2" i="4"/>
  <c r="YT163" i="4"/>
  <c r="YT136" i="4"/>
  <c r="YT48" i="4"/>
  <c r="YT14" i="4"/>
  <c r="YT154" i="4"/>
  <c r="YT176" i="4"/>
  <c r="YT70" i="4"/>
  <c r="YT189" i="4"/>
  <c r="YT24" i="4"/>
  <c r="YT194" i="4"/>
  <c r="YT158" i="4"/>
  <c r="YT151" i="4"/>
  <c r="YT88" i="4"/>
  <c r="YT76" i="4"/>
  <c r="YT94" i="4"/>
  <c r="YT130" i="4"/>
  <c r="YT175" i="4"/>
  <c r="YT89" i="4"/>
  <c r="YT30" i="4"/>
  <c r="YT15" i="4"/>
  <c r="YT34" i="4"/>
  <c r="YT186" i="4"/>
  <c r="YT35" i="4"/>
  <c r="YT107" i="4"/>
  <c r="YT44" i="4"/>
  <c r="YT148" i="4"/>
  <c r="YT172" i="4"/>
  <c r="YT32" i="4"/>
  <c r="YT152" i="4"/>
  <c r="YT123" i="4"/>
  <c r="YT187" i="4"/>
  <c r="YT85" i="4"/>
  <c r="YT139" i="4"/>
  <c r="YT182" i="4"/>
  <c r="YT133" i="4"/>
  <c r="YT60" i="4"/>
  <c r="YT111" i="4"/>
  <c r="YT51" i="4"/>
  <c r="YT83" i="4"/>
  <c r="YT46" i="4"/>
  <c r="YT12" i="4"/>
  <c r="YT82" i="4"/>
  <c r="YT38" i="4"/>
  <c r="YT9" i="4"/>
  <c r="YR5" i="4"/>
  <c r="JQ2" i="5"/>
  <c r="JP3" i="5"/>
  <c r="YT5" i="4" l="1"/>
  <c r="YX3" i="4"/>
  <c r="YV198" i="4"/>
  <c r="YV120" i="4"/>
  <c r="YV99" i="4"/>
  <c r="YV78" i="4"/>
  <c r="YV199" i="4"/>
  <c r="YV137" i="4"/>
  <c r="YV196" i="4"/>
  <c r="YV63" i="4"/>
  <c r="YV102" i="4"/>
  <c r="YV192" i="4"/>
  <c r="YV52" i="4"/>
  <c r="YV168" i="4"/>
  <c r="YV155" i="4"/>
  <c r="YV105" i="4"/>
  <c r="YV98" i="4"/>
  <c r="YV56" i="4"/>
  <c r="YV2" i="4"/>
  <c r="YV96" i="4"/>
  <c r="YV11" i="4"/>
  <c r="YV83" i="4"/>
  <c r="YV38" i="4"/>
  <c r="YV34" i="4"/>
  <c r="YV6" i="4"/>
  <c r="YV136" i="4"/>
  <c r="YV70" i="4"/>
  <c r="YV191" i="4"/>
  <c r="YV31" i="4"/>
  <c r="YV181" i="4"/>
  <c r="YV116" i="4"/>
  <c r="YV100" i="4"/>
  <c r="YV77" i="4"/>
  <c r="YV185" i="4"/>
  <c r="YV130" i="4"/>
  <c r="YV175" i="4"/>
  <c r="YV51" i="4"/>
  <c r="YV91" i="4"/>
  <c r="YV27" i="4"/>
  <c r="YV169" i="4"/>
  <c r="YV138" i="4"/>
  <c r="YV150" i="4"/>
  <c r="YV94" i="4"/>
  <c r="YV107" i="4"/>
  <c r="YV48" i="4"/>
  <c r="YV7" i="4"/>
  <c r="YV151" i="4"/>
  <c r="YV88" i="4"/>
  <c r="YV76" i="4"/>
  <c r="YV182" i="4"/>
  <c r="YV125" i="4"/>
  <c r="YV172" i="4"/>
  <c r="YV39" i="4"/>
  <c r="YV36" i="4"/>
  <c r="YV23" i="4"/>
  <c r="YV147" i="4"/>
  <c r="YV131" i="4"/>
  <c r="YV186" i="4"/>
  <c r="YV58" i="4"/>
  <c r="YV45" i="4"/>
  <c r="YV115" i="4"/>
  <c r="YV26" i="4"/>
  <c r="YV149" i="4"/>
  <c r="YV87" i="4"/>
  <c r="YV75" i="4"/>
  <c r="YV161" i="4"/>
  <c r="YV123" i="4"/>
  <c r="YV106" i="4"/>
  <c r="YV177" i="4"/>
  <c r="YV33" i="4"/>
  <c r="YV19" i="4"/>
  <c r="YV121" i="4"/>
  <c r="YV55" i="4"/>
  <c r="YV134" i="4"/>
  <c r="YV53" i="4"/>
  <c r="YV42" i="4"/>
  <c r="YV64" i="4"/>
  <c r="YV165" i="4"/>
  <c r="YV144" i="4"/>
  <c r="YV84" i="4"/>
  <c r="YV66" i="4"/>
  <c r="YV146" i="4"/>
  <c r="YV65" i="4"/>
  <c r="YV190" i="4"/>
  <c r="YV148" i="4"/>
  <c r="YV54" i="4"/>
  <c r="YV67" i="4"/>
  <c r="YV173" i="4"/>
  <c r="YV90" i="4"/>
  <c r="YV143" i="4"/>
  <c r="YV17" i="4"/>
  <c r="YV142" i="4"/>
  <c r="YV86" i="4"/>
  <c r="YV74" i="4"/>
  <c r="YV158" i="4"/>
  <c r="YV118" i="4"/>
  <c r="YV103" i="4"/>
  <c r="YV174" i="4"/>
  <c r="YV30" i="4"/>
  <c r="YV15" i="4"/>
  <c r="YV114" i="4"/>
  <c r="YV47" i="4"/>
  <c r="YV127" i="4"/>
  <c r="YV35" i="4"/>
  <c r="YV166" i="4"/>
  <c r="YV18" i="4"/>
  <c r="YV195" i="4"/>
  <c r="YV133" i="4"/>
  <c r="YV50" i="4"/>
  <c r="YV170" i="4"/>
  <c r="YV25" i="4"/>
  <c r="YV126" i="4"/>
  <c r="YV93" i="4"/>
  <c r="YV160" i="4"/>
  <c r="YV21" i="4"/>
  <c r="YV119" i="4"/>
  <c r="YV183" i="4"/>
  <c r="YV139" i="4"/>
  <c r="YV24" i="4"/>
  <c r="YV14" i="4"/>
  <c r="YV152" i="4"/>
  <c r="YV135" i="4"/>
  <c r="YV85" i="4"/>
  <c r="YV73" i="4"/>
  <c r="YV104" i="4"/>
  <c r="YV113" i="4"/>
  <c r="YV62" i="4"/>
  <c r="YV153" i="4"/>
  <c r="YV193" i="4"/>
  <c r="YV179" i="4"/>
  <c r="YV97" i="4"/>
  <c r="YV44" i="4"/>
  <c r="YV92" i="4"/>
  <c r="YV32" i="4"/>
  <c r="YV122" i="4"/>
  <c r="YV68" i="4"/>
  <c r="YV29" i="4"/>
  <c r="YV72" i="4"/>
  <c r="YV157" i="4"/>
  <c r="YV41" i="4"/>
  <c r="YV109" i="4"/>
  <c r="YV140" i="4"/>
  <c r="YV71" i="4"/>
  <c r="YV141" i="4"/>
  <c r="YV28" i="4"/>
  <c r="YV22" i="4"/>
  <c r="YV82" i="4"/>
  <c r="YV59" i="4"/>
  <c r="YV163" i="4"/>
  <c r="YV80" i="4"/>
  <c r="YV167" i="4"/>
  <c r="YV187" i="4"/>
  <c r="YV171" i="4"/>
  <c r="YV162" i="4"/>
  <c r="YV159" i="4"/>
  <c r="YV111" i="4"/>
  <c r="YV112" i="4"/>
  <c r="YV108" i="4"/>
  <c r="YV81" i="4"/>
  <c r="YV79" i="4"/>
  <c r="YV164" i="4"/>
  <c r="YV178" i="4"/>
  <c r="YV40" i="4"/>
  <c r="YV9" i="4"/>
  <c r="YV197" i="4"/>
  <c r="YV69" i="4"/>
  <c r="YV194" i="4"/>
  <c r="YV20" i="4"/>
  <c r="YV60" i="4"/>
  <c r="YV145" i="4"/>
  <c r="YV61" i="4"/>
  <c r="YV95" i="4"/>
  <c r="YV101" i="4"/>
  <c r="YV189" i="4"/>
  <c r="YV16" i="4"/>
  <c r="YV10" i="4"/>
  <c r="YV8" i="4"/>
  <c r="YV128" i="4"/>
  <c r="YV110" i="4"/>
  <c r="YV117" i="4"/>
  <c r="YV49" i="4"/>
  <c r="YV37" i="4"/>
  <c r="YV188" i="4"/>
  <c r="YV89" i="4"/>
  <c r="YV184" i="4"/>
  <c r="YV12" i="4"/>
  <c r="YV43" i="4"/>
  <c r="YV156" i="4"/>
  <c r="YV129" i="4"/>
  <c r="YV132" i="4"/>
  <c r="YV180" i="4"/>
  <c r="YV46" i="4"/>
  <c r="YV154" i="4"/>
  <c r="YV124" i="4"/>
  <c r="YV13" i="4"/>
  <c r="YV57" i="4"/>
  <c r="YV176" i="4"/>
  <c r="JQ3" i="5"/>
  <c r="JR2" i="5"/>
  <c r="YZ3" i="4" l="1"/>
  <c r="YX198" i="4"/>
  <c r="YX180" i="4"/>
  <c r="YX137" i="4"/>
  <c r="YX107" i="4"/>
  <c r="YX78" i="4"/>
  <c r="YX66" i="4"/>
  <c r="YX54" i="4"/>
  <c r="YX42" i="4"/>
  <c r="YX30" i="4"/>
  <c r="YX150" i="4"/>
  <c r="YX151" i="4"/>
  <c r="YX157" i="4"/>
  <c r="YX95" i="4"/>
  <c r="YX8" i="4"/>
  <c r="YX17" i="4"/>
  <c r="YX130" i="4"/>
  <c r="YX92" i="4"/>
  <c r="YX182" i="4"/>
  <c r="YX136" i="4"/>
  <c r="YX116" i="4"/>
  <c r="YX60" i="4"/>
  <c r="YX106" i="4"/>
  <c r="YX18" i="4"/>
  <c r="YX83" i="4"/>
  <c r="YX124" i="4"/>
  <c r="YX28" i="4"/>
  <c r="YX29" i="4"/>
  <c r="YX70" i="4"/>
  <c r="YX34" i="4"/>
  <c r="YX193" i="4"/>
  <c r="YX181" i="4"/>
  <c r="YX177" i="4"/>
  <c r="YX133" i="4"/>
  <c r="YX100" i="4"/>
  <c r="YX77" i="4"/>
  <c r="YX65" i="4"/>
  <c r="YX53" i="4"/>
  <c r="YX41" i="4"/>
  <c r="YX101" i="4"/>
  <c r="YX143" i="4"/>
  <c r="YX146" i="4"/>
  <c r="YX104" i="4"/>
  <c r="YX93" i="4"/>
  <c r="YX13" i="4"/>
  <c r="YX123" i="4"/>
  <c r="YX7" i="4"/>
  <c r="YX99" i="4"/>
  <c r="YX119" i="4"/>
  <c r="YX71" i="4"/>
  <c r="YX111" i="4"/>
  <c r="YX174" i="4"/>
  <c r="YX129" i="4"/>
  <c r="YX88" i="4"/>
  <c r="YX76" i="4"/>
  <c r="YX64" i="4"/>
  <c r="YX52" i="4"/>
  <c r="YX40" i="4"/>
  <c r="YX89" i="4"/>
  <c r="YX144" i="4"/>
  <c r="YX161" i="4"/>
  <c r="YX114" i="4"/>
  <c r="YX155" i="4"/>
  <c r="YX9" i="4"/>
  <c r="YX19" i="4"/>
  <c r="YX47" i="4"/>
  <c r="YX192" i="4"/>
  <c r="YX171" i="4"/>
  <c r="YX125" i="4"/>
  <c r="YX87" i="4"/>
  <c r="YX75" i="4"/>
  <c r="YX63" i="4"/>
  <c r="YX51" i="4"/>
  <c r="YX39" i="4"/>
  <c r="YX147" i="4"/>
  <c r="YX196" i="4"/>
  <c r="YX139" i="4"/>
  <c r="YX152" i="4"/>
  <c r="YX97" i="4"/>
  <c r="YX135" i="4"/>
  <c r="YX158" i="4"/>
  <c r="YX98" i="4"/>
  <c r="YX2" i="4"/>
  <c r="YX84" i="4"/>
  <c r="YX36" i="4"/>
  <c r="YX178" i="4"/>
  <c r="YX199" i="4"/>
  <c r="YX59" i="4"/>
  <c r="YX120" i="4"/>
  <c r="YX91" i="4"/>
  <c r="YX82" i="4"/>
  <c r="YX191" i="4"/>
  <c r="YX105" i="4"/>
  <c r="YX168" i="4"/>
  <c r="YX121" i="4"/>
  <c r="YX86" i="4"/>
  <c r="YX74" i="4"/>
  <c r="YX62" i="4"/>
  <c r="YX50" i="4"/>
  <c r="YX38" i="4"/>
  <c r="YX140" i="4"/>
  <c r="YX175" i="4"/>
  <c r="YX134" i="4"/>
  <c r="YX27" i="4"/>
  <c r="YX197" i="4"/>
  <c r="YX128" i="4"/>
  <c r="YX142" i="4"/>
  <c r="YX96" i="4"/>
  <c r="YX26" i="4"/>
  <c r="YX113" i="4"/>
  <c r="YX48" i="4"/>
  <c r="YX127" i="4"/>
  <c r="YX165" i="4"/>
  <c r="YX112" i="4"/>
  <c r="YX103" i="4"/>
  <c r="YX154" i="4"/>
  <c r="YX58" i="4"/>
  <c r="YX122" i="4"/>
  <c r="YX179" i="4"/>
  <c r="YX10" i="4"/>
  <c r="YX162" i="4"/>
  <c r="YX117" i="4"/>
  <c r="YX85" i="4"/>
  <c r="YX73" i="4"/>
  <c r="YX61" i="4"/>
  <c r="YX49" i="4"/>
  <c r="YX37" i="4"/>
  <c r="YX138" i="4"/>
  <c r="YX172" i="4"/>
  <c r="YX132" i="4"/>
  <c r="YX23" i="4"/>
  <c r="YX187" i="4"/>
  <c r="YX173" i="4"/>
  <c r="YX194" i="4"/>
  <c r="YX22" i="4"/>
  <c r="YX195" i="4"/>
  <c r="YX159" i="4"/>
  <c r="YX72" i="4"/>
  <c r="YX131" i="4"/>
  <c r="YX163" i="4"/>
  <c r="YX156" i="4"/>
  <c r="YX35" i="4"/>
  <c r="YX15" i="4"/>
  <c r="YX14" i="4"/>
  <c r="YX153" i="4"/>
  <c r="YX46" i="4"/>
  <c r="YX24" i="4"/>
  <c r="YX148" i="4"/>
  <c r="YX109" i="4"/>
  <c r="YX44" i="4"/>
  <c r="YX169" i="4"/>
  <c r="YX184" i="4"/>
  <c r="YX43" i="4"/>
  <c r="YX166" i="4"/>
  <c r="YX185" i="4"/>
  <c r="YX68" i="4"/>
  <c r="YX90" i="4"/>
  <c r="YX94" i="4"/>
  <c r="YX145" i="4"/>
  <c r="YX21" i="4"/>
  <c r="YX45" i="4"/>
  <c r="YX108" i="4"/>
  <c r="YX186" i="4"/>
  <c r="YX149" i="4"/>
  <c r="YX141" i="4"/>
  <c r="YX81" i="4"/>
  <c r="YX33" i="4"/>
  <c r="YX170" i="4"/>
  <c r="YX6" i="4"/>
  <c r="YX183" i="4"/>
  <c r="YX55" i="4"/>
  <c r="YX176" i="4"/>
  <c r="YX80" i="4"/>
  <c r="YX32" i="4"/>
  <c r="YX160" i="4"/>
  <c r="YX126" i="4"/>
  <c r="YX31" i="4"/>
  <c r="YX118" i="4"/>
  <c r="YX102" i="4"/>
  <c r="YX188" i="4"/>
  <c r="YX56" i="4"/>
  <c r="YX190" i="4"/>
  <c r="YX79" i="4"/>
  <c r="YX11" i="4"/>
  <c r="YX12" i="4"/>
  <c r="YX57" i="4"/>
  <c r="YX25" i="4"/>
  <c r="YX110" i="4"/>
  <c r="YX189" i="4"/>
  <c r="YX69" i="4"/>
  <c r="YX115" i="4"/>
  <c r="YX20" i="4"/>
  <c r="YX16" i="4"/>
  <c r="YX67" i="4"/>
  <c r="YX167" i="4"/>
  <c r="YX164" i="4"/>
  <c r="YV5" i="4"/>
  <c r="JR3" i="5"/>
  <c r="JS2" i="5"/>
  <c r="YX5" i="4" l="1"/>
  <c r="ZB3" i="4"/>
  <c r="YZ198" i="4"/>
  <c r="YZ121" i="4"/>
  <c r="YZ93" i="4"/>
  <c r="YZ81" i="4"/>
  <c r="YZ130" i="4"/>
  <c r="YZ124" i="4"/>
  <c r="YZ60" i="4"/>
  <c r="YZ97" i="4"/>
  <c r="YZ91" i="4"/>
  <c r="YZ135" i="4"/>
  <c r="YZ77" i="4"/>
  <c r="YZ180" i="4"/>
  <c r="YZ30" i="4"/>
  <c r="YZ59" i="4"/>
  <c r="YZ162" i="4"/>
  <c r="YZ127" i="4"/>
  <c r="YZ171" i="4"/>
  <c r="YZ49" i="4"/>
  <c r="YZ9" i="4"/>
  <c r="YZ40" i="4"/>
  <c r="YZ122" i="4"/>
  <c r="YZ25" i="4"/>
  <c r="YZ63" i="4"/>
  <c r="YZ164" i="4"/>
  <c r="YZ108" i="4"/>
  <c r="YZ191" i="4"/>
  <c r="YZ90" i="4"/>
  <c r="YZ99" i="4"/>
  <c r="YZ27" i="4"/>
  <c r="YZ20" i="4"/>
  <c r="YZ45" i="4"/>
  <c r="YZ83" i="4"/>
  <c r="YZ111" i="4"/>
  <c r="YZ138" i="4"/>
  <c r="YZ145" i="4"/>
  <c r="YZ148" i="4"/>
  <c r="YZ87" i="4"/>
  <c r="YZ103" i="4"/>
  <c r="YZ189" i="4"/>
  <c r="YZ177" i="4"/>
  <c r="YZ197" i="4"/>
  <c r="YZ75" i="4"/>
  <c r="YZ188" i="4"/>
  <c r="YZ72" i="4"/>
  <c r="YZ88" i="4"/>
  <c r="YZ24" i="4"/>
  <c r="YZ21" i="4"/>
  <c r="YZ160" i="4"/>
  <c r="YZ19" i="4"/>
  <c r="YZ137" i="4"/>
  <c r="YZ55" i="4"/>
  <c r="YZ94" i="4"/>
  <c r="YZ13" i="4"/>
  <c r="YZ128" i="4"/>
  <c r="YZ173" i="4"/>
  <c r="YZ136" i="4"/>
  <c r="YZ133" i="4"/>
  <c r="YZ175" i="4"/>
  <c r="YZ61" i="4"/>
  <c r="YZ181" i="4"/>
  <c r="YZ104" i="4"/>
  <c r="YZ116" i="4"/>
  <c r="YZ16" i="4"/>
  <c r="YZ74" i="4"/>
  <c r="YZ95" i="4"/>
  <c r="YZ187" i="4"/>
  <c r="YZ192" i="4"/>
  <c r="YZ190" i="4"/>
  <c r="YZ92" i="4"/>
  <c r="YZ36" i="4"/>
  <c r="YZ65" i="4"/>
  <c r="YZ154" i="4"/>
  <c r="YZ18" i="4"/>
  <c r="YZ32" i="4"/>
  <c r="YZ2" i="4"/>
  <c r="YZ119" i="4"/>
  <c r="YZ11" i="4"/>
  <c r="YZ158" i="4"/>
  <c r="YZ14" i="4"/>
  <c r="YZ142" i="4"/>
  <c r="YZ79" i="4"/>
  <c r="YZ150" i="4"/>
  <c r="YZ35" i="4"/>
  <c r="YZ112" i="4"/>
  <c r="YZ68" i="4"/>
  <c r="YZ38" i="4"/>
  <c r="YZ23" i="4"/>
  <c r="YZ126" i="4"/>
  <c r="YZ120" i="4"/>
  <c r="YZ51" i="4"/>
  <c r="YZ100" i="4"/>
  <c r="YZ143" i="4"/>
  <c r="YZ44" i="4"/>
  <c r="YZ82" i="4"/>
  <c r="YZ125" i="4"/>
  <c r="YZ156" i="4"/>
  <c r="YZ26" i="4"/>
  <c r="YZ84" i="4"/>
  <c r="YZ37" i="4"/>
  <c r="YZ157" i="4"/>
  <c r="YZ183" i="4"/>
  <c r="YZ195" i="4"/>
  <c r="YZ113" i="4"/>
  <c r="YZ89" i="4"/>
  <c r="YZ67" i="4"/>
  <c r="YZ159" i="4"/>
  <c r="YZ140" i="4"/>
  <c r="YZ57" i="4"/>
  <c r="YZ176" i="4"/>
  <c r="YZ161" i="4"/>
  <c r="YZ194" i="4"/>
  <c r="YZ168" i="4"/>
  <c r="YZ144" i="4"/>
  <c r="YZ141" i="4"/>
  <c r="YZ151" i="4"/>
  <c r="YZ105" i="4"/>
  <c r="YZ52" i="4"/>
  <c r="YZ69" i="4"/>
  <c r="YZ174" i="4"/>
  <c r="YZ78" i="4"/>
  <c r="YZ155" i="4"/>
  <c r="YZ22" i="4"/>
  <c r="YZ109" i="4"/>
  <c r="YZ178" i="4"/>
  <c r="YZ6" i="4"/>
  <c r="YZ54" i="4"/>
  <c r="YZ48" i="4"/>
  <c r="YZ117" i="4"/>
  <c r="YZ28" i="4"/>
  <c r="YZ71" i="4"/>
  <c r="YZ172" i="4"/>
  <c r="YZ10" i="4"/>
  <c r="YZ53" i="4"/>
  <c r="YZ165" i="4"/>
  <c r="YZ118" i="4"/>
  <c r="YZ166" i="4"/>
  <c r="YZ139" i="4"/>
  <c r="YZ12" i="4"/>
  <c r="YZ115" i="4"/>
  <c r="YZ46" i="4"/>
  <c r="YZ85" i="4"/>
  <c r="YZ76" i="4"/>
  <c r="YZ199" i="4"/>
  <c r="YZ8" i="4"/>
  <c r="YZ39" i="4"/>
  <c r="YZ66" i="4"/>
  <c r="YZ186" i="4"/>
  <c r="YZ170" i="4"/>
  <c r="YZ106" i="4"/>
  <c r="YZ64" i="4"/>
  <c r="YZ193" i="4"/>
  <c r="YZ34" i="4"/>
  <c r="YZ33" i="4"/>
  <c r="YZ50" i="4"/>
  <c r="YZ182" i="4"/>
  <c r="YZ58" i="4"/>
  <c r="YZ134" i="4"/>
  <c r="YZ123" i="4"/>
  <c r="YZ56" i="4"/>
  <c r="YZ179" i="4"/>
  <c r="YZ98" i="4"/>
  <c r="YZ185" i="4"/>
  <c r="YZ62" i="4"/>
  <c r="YZ129" i="4"/>
  <c r="YZ29" i="4"/>
  <c r="YZ41" i="4"/>
  <c r="YZ43" i="4"/>
  <c r="YZ17" i="4"/>
  <c r="YZ152" i="4"/>
  <c r="YZ47" i="4"/>
  <c r="YZ196" i="4"/>
  <c r="YZ147" i="4"/>
  <c r="YZ73" i="4"/>
  <c r="YZ15" i="4"/>
  <c r="YZ31" i="4"/>
  <c r="YZ114" i="4"/>
  <c r="YZ96" i="4"/>
  <c r="YZ101" i="4"/>
  <c r="YZ42" i="4"/>
  <c r="YZ70" i="4"/>
  <c r="YZ167" i="4"/>
  <c r="YZ7" i="4"/>
  <c r="YZ102" i="4"/>
  <c r="YZ131" i="4"/>
  <c r="YZ86" i="4"/>
  <c r="YZ107" i="4"/>
  <c r="YZ149" i="4"/>
  <c r="YZ132" i="4"/>
  <c r="YZ163" i="4"/>
  <c r="YZ110" i="4"/>
  <c r="YZ169" i="4"/>
  <c r="YZ80" i="4"/>
  <c r="YZ146" i="4"/>
  <c r="YZ153" i="4"/>
  <c r="YZ184" i="4"/>
  <c r="JS3" i="5"/>
  <c r="JT2" i="5"/>
  <c r="YZ5" i="4" l="1"/>
  <c r="ZD3" i="4"/>
  <c r="ZB198" i="4"/>
  <c r="ZB2" i="4"/>
  <c r="ZB151" i="4"/>
  <c r="ZB163" i="4"/>
  <c r="ZB116" i="4"/>
  <c r="ZB194" i="4"/>
  <c r="ZB121" i="4"/>
  <c r="ZB61" i="4"/>
  <c r="ZB108" i="4"/>
  <c r="ZB189" i="4"/>
  <c r="ZB23" i="4"/>
  <c r="ZB129" i="4"/>
  <c r="ZB70" i="4"/>
  <c r="ZB82" i="4"/>
  <c r="ZB77" i="4"/>
  <c r="ZB105" i="4"/>
  <c r="ZB75" i="4"/>
  <c r="ZB148" i="4"/>
  <c r="ZB12" i="4"/>
  <c r="ZB169" i="4"/>
  <c r="ZB32" i="4"/>
  <c r="ZB117" i="4"/>
  <c r="ZB71" i="4"/>
  <c r="ZB9" i="4"/>
  <c r="ZB114" i="4"/>
  <c r="ZB130" i="4"/>
  <c r="ZB37" i="4"/>
  <c r="ZB162" i="4"/>
  <c r="ZB11" i="4"/>
  <c r="ZB168" i="4"/>
  <c r="ZB67" i="4"/>
  <c r="ZB41" i="4"/>
  <c r="ZB8" i="4"/>
  <c r="ZB66" i="4"/>
  <c r="ZB101" i="4"/>
  <c r="ZB171" i="4"/>
  <c r="ZB199" i="4"/>
  <c r="ZB79" i="4"/>
  <c r="ZB91" i="4"/>
  <c r="ZB180" i="4"/>
  <c r="ZB104" i="4"/>
  <c r="ZB49" i="4"/>
  <c r="ZB146" i="4"/>
  <c r="ZB18" i="4"/>
  <c r="ZB143" i="4"/>
  <c r="ZB124" i="4"/>
  <c r="ZB57" i="4"/>
  <c r="ZB110" i="4"/>
  <c r="ZB65" i="4"/>
  <c r="ZB176" i="4"/>
  <c r="ZB147" i="4"/>
  <c r="ZB80" i="4"/>
  <c r="ZB29" i="4"/>
  <c r="ZB107" i="4"/>
  <c r="ZB86" i="4"/>
  <c r="ZB74" i="4"/>
  <c r="ZB170" i="4"/>
  <c r="ZB96" i="4"/>
  <c r="ZB15" i="4"/>
  <c r="ZB50" i="4"/>
  <c r="ZB59" i="4"/>
  <c r="ZB38" i="4"/>
  <c r="ZB160" i="4"/>
  <c r="ZB196" i="4"/>
  <c r="ZB7" i="4"/>
  <c r="ZB132" i="4"/>
  <c r="ZB103" i="4"/>
  <c r="ZB115" i="4"/>
  <c r="ZB175" i="4"/>
  <c r="ZB102" i="4"/>
  <c r="ZB174" i="4"/>
  <c r="ZB95" i="4"/>
  <c r="ZB52" i="4"/>
  <c r="ZB161" i="4"/>
  <c r="ZB141" i="4"/>
  <c r="ZB184" i="4"/>
  <c r="ZB100" i="4"/>
  <c r="ZB81" i="4"/>
  <c r="ZB63" i="4"/>
  <c r="ZB158" i="4"/>
  <c r="ZB55" i="4"/>
  <c r="ZB44" i="4"/>
  <c r="ZB98" i="4"/>
  <c r="ZB152" i="4"/>
  <c r="ZB94" i="4"/>
  <c r="ZB182" i="4"/>
  <c r="ZB16" i="4"/>
  <c r="ZB167" i="4"/>
  <c r="ZB142" i="4"/>
  <c r="ZB195" i="4"/>
  <c r="ZB197" i="4"/>
  <c r="ZB120" i="4"/>
  <c r="ZB60" i="4"/>
  <c r="ZB31" i="4"/>
  <c r="ZB43" i="4"/>
  <c r="ZB90" i="4"/>
  <c r="ZB30" i="4"/>
  <c r="ZB179" i="4"/>
  <c r="ZB17" i="4"/>
  <c r="ZB178" i="4"/>
  <c r="ZB113" i="4"/>
  <c r="ZB69" i="4"/>
  <c r="ZB88" i="4"/>
  <c r="ZB28" i="4"/>
  <c r="ZB172" i="4"/>
  <c r="ZB27" i="4"/>
  <c r="ZB193" i="4"/>
  <c r="ZB127" i="4"/>
  <c r="ZB62" i="4"/>
  <c r="ZB56" i="4"/>
  <c r="ZB137" i="4"/>
  <c r="ZB134" i="4"/>
  <c r="ZB181" i="4"/>
  <c r="ZB76" i="4"/>
  <c r="ZB109" i="4"/>
  <c r="ZB139" i="4"/>
  <c r="ZB119" i="4"/>
  <c r="ZB83" i="4"/>
  <c r="ZB42" i="4"/>
  <c r="ZB39" i="4"/>
  <c r="ZB131" i="4"/>
  <c r="ZB36" i="4"/>
  <c r="ZB33" i="4"/>
  <c r="ZB106" i="4"/>
  <c r="ZB192" i="4"/>
  <c r="ZB20" i="4"/>
  <c r="ZB140" i="4"/>
  <c r="ZB187" i="4"/>
  <c r="ZB48" i="4"/>
  <c r="ZB156" i="4"/>
  <c r="ZB186" i="4"/>
  <c r="ZB122" i="4"/>
  <c r="ZB144" i="4"/>
  <c r="ZB89" i="4"/>
  <c r="ZB118" i="4"/>
  <c r="ZB123" i="4"/>
  <c r="ZB136" i="4"/>
  <c r="ZB149" i="4"/>
  <c r="ZB10" i="4"/>
  <c r="ZB22" i="4"/>
  <c r="ZB153" i="4"/>
  <c r="ZB177" i="4"/>
  <c r="ZB73" i="4"/>
  <c r="ZB99" i="4"/>
  <c r="ZB97" i="4"/>
  <c r="ZB14" i="4"/>
  <c r="ZB135" i="4"/>
  <c r="ZB155" i="4"/>
  <c r="ZB25" i="4"/>
  <c r="ZB45" i="4"/>
  <c r="ZB154" i="4"/>
  <c r="ZB19" i="4"/>
  <c r="ZB58" i="4"/>
  <c r="ZB150" i="4"/>
  <c r="ZB46" i="4"/>
  <c r="ZB78" i="4"/>
  <c r="ZB164" i="4"/>
  <c r="ZB166" i="4"/>
  <c r="ZB145" i="4"/>
  <c r="ZB157" i="4"/>
  <c r="ZB68" i="4"/>
  <c r="ZB72" i="4"/>
  <c r="ZB84" i="4"/>
  <c r="ZB188" i="4"/>
  <c r="ZB173" i="4"/>
  <c r="ZB112" i="4"/>
  <c r="ZB40" i="4"/>
  <c r="ZB51" i="4"/>
  <c r="ZB64" i="4"/>
  <c r="ZB125" i="4"/>
  <c r="ZB185" i="4"/>
  <c r="ZB190" i="4"/>
  <c r="ZB183" i="4"/>
  <c r="ZB87" i="4"/>
  <c r="ZB85" i="4"/>
  <c r="ZB92" i="4"/>
  <c r="ZB128" i="4"/>
  <c r="ZB53" i="4"/>
  <c r="ZB6" i="4"/>
  <c r="ZB13" i="4"/>
  <c r="ZB35" i="4"/>
  <c r="ZB159" i="4"/>
  <c r="ZB126" i="4"/>
  <c r="ZB111" i="4"/>
  <c r="ZB93" i="4"/>
  <c r="ZB54" i="4"/>
  <c r="ZB133" i="4"/>
  <c r="ZB47" i="4"/>
  <c r="ZB26" i="4"/>
  <c r="ZB24" i="4"/>
  <c r="ZB191" i="4"/>
  <c r="ZB165" i="4"/>
  <c r="ZB138" i="4"/>
  <c r="ZB21" i="4"/>
  <c r="ZB34" i="4"/>
  <c r="JT3" i="5"/>
  <c r="JU2" i="5"/>
  <c r="ZF3" i="4" l="1"/>
  <c r="ZD198" i="4"/>
  <c r="ZD150" i="4"/>
  <c r="ZD7" i="4"/>
  <c r="ZD19" i="4"/>
  <c r="ZD122" i="4"/>
  <c r="ZD181" i="4"/>
  <c r="ZD120" i="4"/>
  <c r="ZD132" i="4"/>
  <c r="ZD170" i="4"/>
  <c r="ZD118" i="4"/>
  <c r="ZD184" i="4"/>
  <c r="ZD58" i="4"/>
  <c r="ZD16" i="4"/>
  <c r="ZD179" i="4"/>
  <c r="ZD117" i="4"/>
  <c r="ZD8" i="4"/>
  <c r="ZD26" i="4"/>
  <c r="ZD102" i="4"/>
  <c r="ZD141" i="4"/>
  <c r="ZD74" i="4"/>
  <c r="ZD43" i="4"/>
  <c r="ZD106" i="4"/>
  <c r="ZD10" i="4"/>
  <c r="ZD9" i="4"/>
  <c r="ZD42" i="4"/>
  <c r="ZD173" i="4"/>
  <c r="ZD134" i="4"/>
  <c r="ZD121" i="4"/>
  <c r="ZD11" i="4"/>
  <c r="ZD142" i="4"/>
  <c r="ZD87" i="4"/>
  <c r="ZD169" i="4"/>
  <c r="ZD163" i="4"/>
  <c r="ZD89" i="4"/>
  <c r="ZD177" i="4"/>
  <c r="ZD49" i="4"/>
  <c r="ZD40" i="4"/>
  <c r="ZD41" i="4"/>
  <c r="ZD64" i="4"/>
  <c r="ZD78" i="4"/>
  <c r="ZD164" i="4"/>
  <c r="ZD13" i="4"/>
  <c r="ZD92" i="4"/>
  <c r="ZD108" i="4"/>
  <c r="ZD66" i="4"/>
  <c r="ZD60" i="4"/>
  <c r="ZD180" i="4"/>
  <c r="ZD94" i="4"/>
  <c r="ZD20" i="4"/>
  <c r="ZD34" i="4"/>
  <c r="ZD107" i="4"/>
  <c r="ZD125" i="4"/>
  <c r="ZD63" i="4"/>
  <c r="ZD159" i="4"/>
  <c r="ZD165" i="4"/>
  <c r="ZD61" i="4"/>
  <c r="ZD144" i="4"/>
  <c r="ZD182" i="4"/>
  <c r="ZD192" i="4"/>
  <c r="ZD18" i="4"/>
  <c r="ZD21" i="4"/>
  <c r="ZD174" i="4"/>
  <c r="ZD93" i="4"/>
  <c r="ZD194" i="4"/>
  <c r="ZD186" i="4"/>
  <c r="ZD175" i="4"/>
  <c r="ZD38" i="4"/>
  <c r="ZD187" i="4"/>
  <c r="ZD12" i="4"/>
  <c r="ZD152" i="4"/>
  <c r="ZD119" i="4"/>
  <c r="ZD99" i="4"/>
  <c r="ZD166" i="4"/>
  <c r="ZD62" i="4"/>
  <c r="ZD124" i="4"/>
  <c r="ZD65" i="4"/>
  <c r="ZD15" i="4"/>
  <c r="ZD154" i="4"/>
  <c r="ZD195" i="4"/>
  <c r="ZD85" i="4"/>
  <c r="ZD73" i="4"/>
  <c r="ZD96" i="4"/>
  <c r="ZD145" i="4"/>
  <c r="ZD67" i="4"/>
  <c r="ZD111" i="4"/>
  <c r="ZD31" i="4"/>
  <c r="ZD147" i="4"/>
  <c r="ZD2" i="4"/>
  <c r="ZD158" i="4"/>
  <c r="ZD114" i="4"/>
  <c r="ZD90" i="4"/>
  <c r="ZD133" i="4"/>
  <c r="ZD44" i="4"/>
  <c r="ZD116" i="4"/>
  <c r="ZD97" i="4"/>
  <c r="ZD77" i="4"/>
  <c r="ZD101" i="4"/>
  <c r="ZD143" i="4"/>
  <c r="ZD190" i="4"/>
  <c r="ZD70" i="4"/>
  <c r="ZD76" i="4"/>
  <c r="ZD129" i="4"/>
  <c r="ZD171" i="4"/>
  <c r="ZD148" i="4"/>
  <c r="ZD155" i="4"/>
  <c r="ZD79" i="4"/>
  <c r="ZD160" i="4"/>
  <c r="ZD100" i="4"/>
  <c r="ZD178" i="4"/>
  <c r="ZD172" i="4"/>
  <c r="ZD149" i="4"/>
  <c r="ZD185" i="4"/>
  <c r="ZD39" i="4"/>
  <c r="ZD25" i="4"/>
  <c r="ZD54" i="4"/>
  <c r="ZD128" i="4"/>
  <c r="ZD35" i="4"/>
  <c r="ZD45" i="4"/>
  <c r="ZD24" i="4"/>
  <c r="ZD75" i="4"/>
  <c r="ZD27" i="4"/>
  <c r="ZD162" i="4"/>
  <c r="ZD105" i="4"/>
  <c r="ZD156" i="4"/>
  <c r="ZD91" i="4"/>
  <c r="ZD95" i="4"/>
  <c r="ZD80" i="4"/>
  <c r="ZD199" i="4"/>
  <c r="ZD104" i="4"/>
  <c r="ZD48" i="4"/>
  <c r="ZD84" i="4"/>
  <c r="ZD55" i="4"/>
  <c r="ZD50" i="4"/>
  <c r="ZD157" i="4"/>
  <c r="ZD30" i="4"/>
  <c r="ZD23" i="4"/>
  <c r="ZD71" i="4"/>
  <c r="ZD113" i="4"/>
  <c r="ZD191" i="4"/>
  <c r="ZD22" i="4"/>
  <c r="ZD28" i="4"/>
  <c r="ZD6" i="4"/>
  <c r="ZD153" i="4"/>
  <c r="ZD29" i="4"/>
  <c r="ZD197" i="4"/>
  <c r="ZD188" i="4"/>
  <c r="ZD131" i="4"/>
  <c r="ZD53" i="4"/>
  <c r="ZD140" i="4"/>
  <c r="ZD110" i="4"/>
  <c r="ZD161" i="4"/>
  <c r="ZD36" i="4"/>
  <c r="ZD32" i="4"/>
  <c r="ZD135" i="4"/>
  <c r="ZD130" i="4"/>
  <c r="ZD37" i="4"/>
  <c r="ZD136" i="4"/>
  <c r="ZD112" i="4"/>
  <c r="ZD196" i="4"/>
  <c r="ZD109" i="4"/>
  <c r="ZD167" i="4"/>
  <c r="ZD86" i="4"/>
  <c r="ZD146" i="4"/>
  <c r="ZD139" i="4"/>
  <c r="ZD151" i="4"/>
  <c r="ZD68" i="4"/>
  <c r="ZD176" i="4"/>
  <c r="ZD88" i="4"/>
  <c r="ZD98" i="4"/>
  <c r="ZD83" i="4"/>
  <c r="ZD56" i="4"/>
  <c r="ZD14" i="4"/>
  <c r="ZD189" i="4"/>
  <c r="ZD123" i="4"/>
  <c r="ZD168" i="4"/>
  <c r="ZD138" i="4"/>
  <c r="ZD81" i="4"/>
  <c r="ZD47" i="4"/>
  <c r="ZD183" i="4"/>
  <c r="ZD72" i="4"/>
  <c r="ZD46" i="4"/>
  <c r="ZD57" i="4"/>
  <c r="ZD193" i="4"/>
  <c r="ZD17" i="4"/>
  <c r="ZD51" i="4"/>
  <c r="ZD103" i="4"/>
  <c r="ZD137" i="4"/>
  <c r="ZD33" i="4"/>
  <c r="ZD115" i="4"/>
  <c r="ZD69" i="4"/>
  <c r="ZD82" i="4"/>
  <c r="ZD127" i="4"/>
  <c r="ZD126" i="4"/>
  <c r="ZD59" i="4"/>
  <c r="ZD52" i="4"/>
  <c r="ZB5" i="4"/>
  <c r="JV2" i="5"/>
  <c r="JU3" i="5"/>
  <c r="ZD5" i="4" l="1"/>
  <c r="ZH3" i="4"/>
  <c r="ZF198" i="4"/>
  <c r="ZF102" i="4"/>
  <c r="ZF181" i="4"/>
  <c r="ZF73" i="4"/>
  <c r="ZF60" i="4"/>
  <c r="ZF116" i="4"/>
  <c r="ZF49" i="4"/>
  <c r="ZF194" i="4"/>
  <c r="ZF166" i="4"/>
  <c r="ZF34" i="4"/>
  <c r="ZF162" i="4"/>
  <c r="ZF135" i="4"/>
  <c r="ZF64" i="4"/>
  <c r="ZF65" i="4"/>
  <c r="ZF94" i="4"/>
  <c r="ZF57" i="4"/>
  <c r="ZF117" i="4"/>
  <c r="ZF191" i="4"/>
  <c r="ZF9" i="4"/>
  <c r="ZF187" i="4"/>
  <c r="ZF76" i="4"/>
  <c r="ZF196" i="4"/>
  <c r="ZF156" i="4"/>
  <c r="ZF170" i="4"/>
  <c r="ZF129" i="4"/>
  <c r="ZF104" i="4"/>
  <c r="ZF128" i="4"/>
  <c r="ZF171" i="4"/>
  <c r="ZF25" i="4"/>
  <c r="ZF188" i="4"/>
  <c r="ZF23" i="4"/>
  <c r="ZF80" i="4"/>
  <c r="ZF19" i="4"/>
  <c r="ZF118" i="4"/>
  <c r="ZF69" i="4"/>
  <c r="ZF61" i="4"/>
  <c r="ZF18" i="4"/>
  <c r="ZF136" i="4"/>
  <c r="ZF140" i="4"/>
  <c r="ZF146" i="4"/>
  <c r="ZF120" i="4"/>
  <c r="ZF30" i="4"/>
  <c r="ZF169" i="4"/>
  <c r="ZF126" i="4"/>
  <c r="ZF161" i="4"/>
  <c r="ZF15" i="4"/>
  <c r="ZF28" i="4"/>
  <c r="ZF179" i="4"/>
  <c r="ZF58" i="4"/>
  <c r="ZF98" i="4"/>
  <c r="ZF51" i="4"/>
  <c r="ZF33" i="4"/>
  <c r="ZF13" i="4"/>
  <c r="ZF148" i="4"/>
  <c r="ZF103" i="4"/>
  <c r="ZF47" i="4"/>
  <c r="ZF50" i="4"/>
  <c r="ZF53" i="4"/>
  <c r="ZF163" i="4"/>
  <c r="ZF89" i="4"/>
  <c r="ZF91" i="4"/>
  <c r="ZF131" i="4"/>
  <c r="ZF38" i="4"/>
  <c r="ZF175" i="4"/>
  <c r="ZF42" i="4"/>
  <c r="ZF180" i="4"/>
  <c r="ZF151" i="4"/>
  <c r="ZF72" i="4"/>
  <c r="ZF115" i="4"/>
  <c r="ZF8" i="4"/>
  <c r="ZF62" i="4"/>
  <c r="ZF130" i="4"/>
  <c r="ZF149" i="4"/>
  <c r="ZF40" i="4"/>
  <c r="ZF110" i="4"/>
  <c r="ZF27" i="4"/>
  <c r="ZF39" i="4"/>
  <c r="ZF26" i="4"/>
  <c r="ZF2" i="4"/>
  <c r="ZF119" i="4"/>
  <c r="ZF186" i="4"/>
  <c r="ZF95" i="4"/>
  <c r="ZF96" i="4"/>
  <c r="ZF141" i="4"/>
  <c r="ZF81" i="4"/>
  <c r="ZF121" i="4"/>
  <c r="ZF176" i="4"/>
  <c r="ZF54" i="4"/>
  <c r="ZF70" i="4"/>
  <c r="ZF37" i="4"/>
  <c r="ZF12" i="4"/>
  <c r="ZF68" i="4"/>
  <c r="ZF109" i="4"/>
  <c r="ZF43" i="4"/>
  <c r="ZF48" i="4"/>
  <c r="ZF55" i="4"/>
  <c r="ZF173" i="4"/>
  <c r="ZF75" i="4"/>
  <c r="ZF112" i="4"/>
  <c r="ZF11" i="4"/>
  <c r="ZF113" i="4"/>
  <c r="ZF183" i="4"/>
  <c r="ZF177" i="4"/>
  <c r="ZF153" i="4"/>
  <c r="ZF195" i="4"/>
  <c r="ZF193" i="4"/>
  <c r="ZF90" i="4"/>
  <c r="ZF22" i="4"/>
  <c r="ZF71" i="4"/>
  <c r="ZF152" i="4"/>
  <c r="ZF10" i="4"/>
  <c r="ZF79" i="4"/>
  <c r="ZF24" i="4"/>
  <c r="ZF41" i="4"/>
  <c r="ZF145" i="4"/>
  <c r="ZF155" i="4"/>
  <c r="ZF35" i="4"/>
  <c r="ZF67" i="4"/>
  <c r="ZF85" i="4"/>
  <c r="ZF17" i="4"/>
  <c r="ZF127" i="4"/>
  <c r="ZF160" i="4"/>
  <c r="ZF88" i="4"/>
  <c r="ZF111" i="4"/>
  <c r="ZF36" i="4"/>
  <c r="ZF192" i="4"/>
  <c r="ZF174" i="4"/>
  <c r="ZF97" i="4"/>
  <c r="ZF7" i="4"/>
  <c r="ZF158" i="4"/>
  <c r="ZF74" i="4"/>
  <c r="ZF83" i="4"/>
  <c r="ZF45" i="4"/>
  <c r="ZF178" i="4"/>
  <c r="ZF142" i="4"/>
  <c r="ZF59" i="4"/>
  <c r="ZF93" i="4"/>
  <c r="ZF99" i="4"/>
  <c r="ZF21" i="4"/>
  <c r="ZF165" i="4"/>
  <c r="ZF185" i="4"/>
  <c r="ZF154" i="4"/>
  <c r="ZF92" i="4"/>
  <c r="ZF84" i="4"/>
  <c r="ZF20" i="4"/>
  <c r="ZF197" i="4"/>
  <c r="ZF143" i="4"/>
  <c r="ZF124" i="4"/>
  <c r="ZF133" i="4"/>
  <c r="ZF78" i="4"/>
  <c r="ZF107" i="4"/>
  <c r="ZF167" i="4"/>
  <c r="ZF164" i="4"/>
  <c r="ZF66" i="4"/>
  <c r="ZF56" i="4"/>
  <c r="ZF105" i="4"/>
  <c r="ZF199" i="4"/>
  <c r="ZF144" i="4"/>
  <c r="ZF122" i="4"/>
  <c r="ZF32" i="4"/>
  <c r="ZF31" i="4"/>
  <c r="ZF168" i="4"/>
  <c r="ZF86" i="4"/>
  <c r="ZF150" i="4"/>
  <c r="ZF184" i="4"/>
  <c r="ZF100" i="4"/>
  <c r="ZF123" i="4"/>
  <c r="ZF52" i="4"/>
  <c r="ZF82" i="4"/>
  <c r="ZF87" i="4"/>
  <c r="ZF134" i="4"/>
  <c r="ZF6" i="4"/>
  <c r="ZF29" i="4"/>
  <c r="ZF182" i="4"/>
  <c r="ZF44" i="4"/>
  <c r="ZF16" i="4"/>
  <c r="ZF125" i="4"/>
  <c r="ZF172" i="4"/>
  <c r="ZF138" i="4"/>
  <c r="ZF101" i="4"/>
  <c r="ZF159" i="4"/>
  <c r="ZF114" i="4"/>
  <c r="ZF190" i="4"/>
  <c r="ZF189" i="4"/>
  <c r="ZF157" i="4"/>
  <c r="ZF106" i="4"/>
  <c r="ZF147" i="4"/>
  <c r="ZF139" i="4"/>
  <c r="ZF77" i="4"/>
  <c r="ZF137" i="4"/>
  <c r="ZF108" i="4"/>
  <c r="ZF132" i="4"/>
  <c r="ZF46" i="4"/>
  <c r="ZF14" i="4"/>
  <c r="ZF63" i="4"/>
  <c r="JV3" i="5"/>
  <c r="JW2" i="5"/>
  <c r="ZF5" i="4" l="1"/>
  <c r="ZJ3" i="4"/>
  <c r="ZH198" i="4"/>
  <c r="ZH2" i="4"/>
  <c r="ZH139" i="4"/>
  <c r="ZH120" i="4"/>
  <c r="ZH182" i="4"/>
  <c r="ZH146" i="4"/>
  <c r="ZH60" i="4"/>
  <c r="ZH12" i="4"/>
  <c r="ZH37" i="4"/>
  <c r="ZH185" i="4"/>
  <c r="ZH105" i="4"/>
  <c r="ZH191" i="4"/>
  <c r="ZH63" i="4"/>
  <c r="ZH107" i="4"/>
  <c r="ZH183" i="4"/>
  <c r="ZH45" i="4"/>
  <c r="ZH8" i="4"/>
  <c r="ZH148" i="4"/>
  <c r="ZH85" i="4"/>
  <c r="ZH96" i="4"/>
  <c r="ZH135" i="4"/>
  <c r="ZH17" i="4"/>
  <c r="ZH33" i="4"/>
  <c r="ZH157" i="4"/>
  <c r="ZH160" i="4"/>
  <c r="ZH47" i="4"/>
  <c r="ZH108" i="4"/>
  <c r="ZH171" i="4"/>
  <c r="ZH161" i="4"/>
  <c r="ZH61" i="4"/>
  <c r="ZH128" i="4"/>
  <c r="ZH165" i="4"/>
  <c r="ZH7" i="4"/>
  <c r="ZH153" i="4"/>
  <c r="ZH53" i="4"/>
  <c r="ZH195" i="4"/>
  <c r="ZH199" i="4"/>
  <c r="ZH181" i="4"/>
  <c r="ZH18" i="4"/>
  <c r="ZH32" i="4"/>
  <c r="ZH150" i="4"/>
  <c r="ZH42" i="4"/>
  <c r="ZH133" i="4"/>
  <c r="ZH194" i="4"/>
  <c r="ZH89" i="4"/>
  <c r="ZH93" i="4"/>
  <c r="ZH143" i="4"/>
  <c r="ZH113" i="4"/>
  <c r="ZH59" i="4"/>
  <c r="ZH71" i="4"/>
  <c r="ZH154" i="4"/>
  <c r="ZH141" i="4"/>
  <c r="ZH29" i="4"/>
  <c r="ZH66" i="4"/>
  <c r="ZH169" i="4"/>
  <c r="ZH86" i="4"/>
  <c r="ZH177" i="4"/>
  <c r="ZH79" i="4"/>
  <c r="ZH6" i="4"/>
  <c r="ZH156" i="4"/>
  <c r="ZH10" i="4"/>
  <c r="ZH84" i="4"/>
  <c r="ZH117" i="4"/>
  <c r="ZH197" i="4"/>
  <c r="ZH90" i="4"/>
  <c r="ZH187" i="4"/>
  <c r="ZH188" i="4"/>
  <c r="ZH114" i="4"/>
  <c r="ZH73" i="4"/>
  <c r="ZH115" i="4"/>
  <c r="ZH83" i="4"/>
  <c r="ZH11" i="4"/>
  <c r="ZH162" i="4"/>
  <c r="ZH101" i="4"/>
  <c r="ZH35" i="4"/>
  <c r="ZH41" i="4"/>
  <c r="ZH94" i="4"/>
  <c r="ZH9" i="4"/>
  <c r="ZH80" i="4"/>
  <c r="ZH179" i="4"/>
  <c r="ZH158" i="4"/>
  <c r="ZH103" i="4"/>
  <c r="ZH77" i="4"/>
  <c r="ZH97" i="4"/>
  <c r="ZH58" i="4"/>
  <c r="ZH19" i="4"/>
  <c r="ZH166" i="4"/>
  <c r="ZH164" i="4"/>
  <c r="ZH196" i="4"/>
  <c r="ZH121" i="4"/>
  <c r="ZH144" i="4"/>
  <c r="ZH193" i="4"/>
  <c r="ZH102" i="4"/>
  <c r="ZH31" i="4"/>
  <c r="ZH109" i="4"/>
  <c r="ZH184" i="4"/>
  <c r="ZH100" i="4"/>
  <c r="ZH137" i="4"/>
  <c r="ZH130" i="4"/>
  <c r="ZH23" i="4"/>
  <c r="ZH136" i="4"/>
  <c r="ZH170" i="4"/>
  <c r="ZH189" i="4"/>
  <c r="ZH123" i="4"/>
  <c r="ZH55" i="4"/>
  <c r="ZH13" i="4"/>
  <c r="ZH180" i="4"/>
  <c r="ZH40" i="4"/>
  <c r="ZH27" i="4"/>
  <c r="ZH122" i="4"/>
  <c r="ZH16" i="4"/>
  <c r="ZH67" i="4"/>
  <c r="ZH76" i="4"/>
  <c r="ZH88" i="4"/>
  <c r="ZH50" i="4"/>
  <c r="ZH51" i="4"/>
  <c r="ZH68" i="4"/>
  <c r="ZH43" i="4"/>
  <c r="ZH56" i="4"/>
  <c r="ZH69" i="4"/>
  <c r="ZH49" i="4"/>
  <c r="ZH78" i="4"/>
  <c r="ZH152" i="4"/>
  <c r="ZH163" i="4"/>
  <c r="ZH72" i="4"/>
  <c r="ZH186" i="4"/>
  <c r="ZH25" i="4"/>
  <c r="ZH106" i="4"/>
  <c r="ZH70" i="4"/>
  <c r="ZH95" i="4"/>
  <c r="ZH46" i="4"/>
  <c r="ZH142" i="4"/>
  <c r="ZH124" i="4"/>
  <c r="ZH20" i="4"/>
  <c r="ZH134" i="4"/>
  <c r="ZH87" i="4"/>
  <c r="ZH54" i="4"/>
  <c r="ZH175" i="4"/>
  <c r="ZH15" i="4"/>
  <c r="ZH173" i="4"/>
  <c r="ZH149" i="4"/>
  <c r="ZH57" i="4"/>
  <c r="ZH174" i="4"/>
  <c r="ZH34" i="4"/>
  <c r="ZH119" i="4"/>
  <c r="ZH126" i="4"/>
  <c r="ZH99" i="4"/>
  <c r="ZH138" i="4"/>
  <c r="ZH44" i="4"/>
  <c r="ZH14" i="4"/>
  <c r="ZH24" i="4"/>
  <c r="ZH159" i="4"/>
  <c r="ZH125" i="4"/>
  <c r="ZH92" i="4"/>
  <c r="ZH111" i="4"/>
  <c r="ZH110" i="4"/>
  <c r="ZH168" i="4"/>
  <c r="ZH30" i="4"/>
  <c r="ZH151" i="4"/>
  <c r="ZH91" i="4"/>
  <c r="ZH48" i="4"/>
  <c r="ZH132" i="4"/>
  <c r="ZH74" i="4"/>
  <c r="ZH22" i="4"/>
  <c r="ZH62" i="4"/>
  <c r="ZH118" i="4"/>
  <c r="ZH178" i="4"/>
  <c r="ZH112" i="4"/>
  <c r="ZH167" i="4"/>
  <c r="ZH129" i="4"/>
  <c r="ZH147" i="4"/>
  <c r="ZH75" i="4"/>
  <c r="ZH116" i="4"/>
  <c r="ZH190" i="4"/>
  <c r="ZH82" i="4"/>
  <c r="ZH64" i="4"/>
  <c r="ZH131" i="4"/>
  <c r="ZH21" i="4"/>
  <c r="ZH104" i="4"/>
  <c r="ZH98" i="4"/>
  <c r="ZH65" i="4"/>
  <c r="ZH36" i="4"/>
  <c r="ZH155" i="4"/>
  <c r="ZH176" i="4"/>
  <c r="ZH81" i="4"/>
  <c r="ZH192" i="4"/>
  <c r="ZH38" i="4"/>
  <c r="ZH52" i="4"/>
  <c r="ZH26" i="4"/>
  <c r="ZH140" i="4"/>
  <c r="ZH127" i="4"/>
  <c r="ZH28" i="4"/>
  <c r="ZH172" i="4"/>
  <c r="ZH145" i="4"/>
  <c r="ZH39" i="4"/>
  <c r="JW3" i="5"/>
  <c r="JX2" i="5"/>
  <c r="ZL3" i="4" l="1"/>
  <c r="ZJ198" i="4"/>
  <c r="ZJ109" i="4"/>
  <c r="ZJ194" i="4"/>
  <c r="ZJ108" i="4"/>
  <c r="ZJ139" i="4"/>
  <c r="ZJ7" i="4"/>
  <c r="ZJ104" i="4"/>
  <c r="ZJ61" i="4"/>
  <c r="ZJ27" i="4"/>
  <c r="ZJ53" i="4"/>
  <c r="ZJ87" i="4"/>
  <c r="ZJ191" i="4"/>
  <c r="ZJ20" i="4"/>
  <c r="ZJ179" i="4"/>
  <c r="ZJ33" i="4"/>
  <c r="ZJ57" i="4"/>
  <c r="ZJ8" i="4"/>
  <c r="ZJ42" i="4"/>
  <c r="ZJ175" i="4"/>
  <c r="ZJ106" i="4"/>
  <c r="ZJ41" i="4"/>
  <c r="ZJ178" i="4"/>
  <c r="ZJ80" i="4"/>
  <c r="ZJ21" i="4"/>
  <c r="ZJ189" i="4"/>
  <c r="ZJ49" i="4"/>
  <c r="ZJ187" i="4"/>
  <c r="ZJ176" i="4"/>
  <c r="ZJ172" i="4"/>
  <c r="ZJ196" i="4"/>
  <c r="ZJ180" i="4"/>
  <c r="ZJ83" i="4"/>
  <c r="ZJ6" i="4"/>
  <c r="ZJ120" i="4"/>
  <c r="ZJ143" i="4"/>
  <c r="ZJ113" i="4"/>
  <c r="ZJ127" i="4"/>
  <c r="ZJ169" i="4"/>
  <c r="ZJ64" i="4"/>
  <c r="ZJ135" i="4"/>
  <c r="ZJ121" i="4"/>
  <c r="ZJ100" i="4"/>
  <c r="ZJ76" i="4"/>
  <c r="ZJ145" i="4"/>
  <c r="ZJ183" i="4"/>
  <c r="ZJ34" i="4"/>
  <c r="ZJ45" i="4"/>
  <c r="ZJ67" i="4"/>
  <c r="ZJ158" i="4"/>
  <c r="ZJ97" i="4"/>
  <c r="ZJ156" i="4"/>
  <c r="ZJ103" i="4"/>
  <c r="ZJ134" i="4"/>
  <c r="ZJ95" i="4"/>
  <c r="ZJ119" i="4"/>
  <c r="ZJ44" i="4"/>
  <c r="ZJ117" i="4"/>
  <c r="ZJ94" i="4"/>
  <c r="ZJ102" i="4"/>
  <c r="ZJ110" i="4"/>
  <c r="ZJ18" i="4"/>
  <c r="ZJ151" i="4"/>
  <c r="ZJ123" i="4"/>
  <c r="ZJ85" i="4"/>
  <c r="ZJ75" i="4"/>
  <c r="ZJ31" i="4"/>
  <c r="ZJ192" i="4"/>
  <c r="ZJ30" i="4"/>
  <c r="ZJ181" i="4"/>
  <c r="ZJ66" i="4"/>
  <c r="ZJ55" i="4"/>
  <c r="ZJ78" i="4"/>
  <c r="ZJ147" i="4"/>
  <c r="ZJ40" i="4"/>
  <c r="ZJ23" i="4"/>
  <c r="ZJ17" i="4"/>
  <c r="ZJ128" i="4"/>
  <c r="ZJ107" i="4"/>
  <c r="ZJ111" i="4"/>
  <c r="ZJ154" i="4"/>
  <c r="ZJ26" i="4"/>
  <c r="ZJ199" i="4"/>
  <c r="ZJ14" i="4"/>
  <c r="ZJ161" i="4"/>
  <c r="ZJ136" i="4"/>
  <c r="ZJ68" i="4"/>
  <c r="ZJ115" i="4"/>
  <c r="ZJ93" i="4"/>
  <c r="ZJ25" i="4"/>
  <c r="ZJ32" i="4"/>
  <c r="ZJ182" i="4"/>
  <c r="ZJ164" i="4"/>
  <c r="ZJ174" i="4"/>
  <c r="ZJ43" i="4"/>
  <c r="ZJ60" i="4"/>
  <c r="ZJ131" i="4"/>
  <c r="ZJ170" i="4"/>
  <c r="ZJ124" i="4"/>
  <c r="ZJ11" i="4"/>
  <c r="ZJ62" i="4"/>
  <c r="ZJ184" i="4"/>
  <c r="ZJ81" i="4"/>
  <c r="ZJ105" i="4"/>
  <c r="ZJ195" i="4"/>
  <c r="ZJ149" i="4"/>
  <c r="ZJ177" i="4"/>
  <c r="ZJ168" i="4"/>
  <c r="ZJ28" i="4"/>
  <c r="ZJ148" i="4"/>
  <c r="ZJ114" i="4"/>
  <c r="ZJ98" i="4"/>
  <c r="ZJ137" i="4"/>
  <c r="ZJ193" i="4"/>
  <c r="ZJ112" i="4"/>
  <c r="ZJ15" i="4"/>
  <c r="ZJ152" i="4"/>
  <c r="ZJ157" i="4"/>
  <c r="ZJ52" i="4"/>
  <c r="ZJ153" i="4"/>
  <c r="ZJ188" i="4"/>
  <c r="ZJ173" i="4"/>
  <c r="ZJ118" i="4"/>
  <c r="ZJ186" i="4"/>
  <c r="ZJ50" i="4"/>
  <c r="ZJ88" i="4"/>
  <c r="ZJ96" i="4"/>
  <c r="ZJ133" i="4"/>
  <c r="ZJ122" i="4"/>
  <c r="ZJ74" i="4"/>
  <c r="ZJ92" i="4"/>
  <c r="ZJ13" i="4"/>
  <c r="ZJ12" i="4"/>
  <c r="ZJ71" i="4"/>
  <c r="ZJ77" i="4"/>
  <c r="ZJ58" i="4"/>
  <c r="ZJ70" i="4"/>
  <c r="ZJ160" i="4"/>
  <c r="ZJ39" i="4"/>
  <c r="ZJ165" i="4"/>
  <c r="ZJ72" i="4"/>
  <c r="ZJ126" i="4"/>
  <c r="ZJ82" i="4"/>
  <c r="ZJ36" i="4"/>
  <c r="ZJ24" i="4"/>
  <c r="ZJ125" i="4"/>
  <c r="ZJ86" i="4"/>
  <c r="ZJ116" i="4"/>
  <c r="ZJ35" i="4"/>
  <c r="ZJ171" i="4"/>
  <c r="ZJ54" i="4"/>
  <c r="ZJ10" i="4"/>
  <c r="ZJ56" i="4"/>
  <c r="ZJ73" i="4"/>
  <c r="ZJ138" i="4"/>
  <c r="ZJ190" i="4"/>
  <c r="ZJ63" i="4"/>
  <c r="ZJ162" i="4"/>
  <c r="ZJ129" i="4"/>
  <c r="ZJ2" i="4"/>
  <c r="ZJ90" i="4"/>
  <c r="ZJ79" i="4"/>
  <c r="ZJ146" i="4"/>
  <c r="ZJ48" i="4"/>
  <c r="ZJ163" i="4"/>
  <c r="ZJ150" i="4"/>
  <c r="ZJ144" i="4"/>
  <c r="ZJ59" i="4"/>
  <c r="ZJ65" i="4"/>
  <c r="ZJ16" i="4"/>
  <c r="ZJ46" i="4"/>
  <c r="ZJ89" i="4"/>
  <c r="ZJ185" i="4"/>
  <c r="ZJ9" i="4"/>
  <c r="ZJ159" i="4"/>
  <c r="ZJ29" i="4"/>
  <c r="ZJ132" i="4"/>
  <c r="ZJ47" i="4"/>
  <c r="ZJ167" i="4"/>
  <c r="ZJ37" i="4"/>
  <c r="ZJ19" i="4"/>
  <c r="ZJ141" i="4"/>
  <c r="ZJ51" i="4"/>
  <c r="ZJ197" i="4"/>
  <c r="ZJ38" i="4"/>
  <c r="ZJ22" i="4"/>
  <c r="ZJ101" i="4"/>
  <c r="ZJ84" i="4"/>
  <c r="ZJ142" i="4"/>
  <c r="ZJ130" i="4"/>
  <c r="ZJ140" i="4"/>
  <c r="ZJ166" i="4"/>
  <c r="ZJ99" i="4"/>
  <c r="ZJ91" i="4"/>
  <c r="ZJ155" i="4"/>
  <c r="ZJ69" i="4"/>
  <c r="ZH5" i="4"/>
  <c r="JX3" i="5"/>
  <c r="JY2" i="5"/>
  <c r="ZJ5" i="4" l="1"/>
  <c r="ZN3" i="4"/>
  <c r="ZL198" i="4"/>
  <c r="ZL19" i="4"/>
  <c r="ZL158" i="4"/>
  <c r="ZL84" i="4"/>
  <c r="ZL188" i="4"/>
  <c r="ZL139" i="4"/>
  <c r="ZL108" i="4"/>
  <c r="ZL85" i="4"/>
  <c r="ZL20" i="4"/>
  <c r="ZL129" i="4"/>
  <c r="ZL76" i="4"/>
  <c r="ZL16" i="4"/>
  <c r="ZL176" i="4"/>
  <c r="ZL161" i="4"/>
  <c r="ZL105" i="4"/>
  <c r="ZL177" i="4"/>
  <c r="ZL26" i="4"/>
  <c r="ZL175" i="4"/>
  <c r="ZL79" i="4"/>
  <c r="ZL53" i="4"/>
  <c r="ZL111" i="4"/>
  <c r="ZL163" i="4"/>
  <c r="ZL69" i="4"/>
  <c r="ZL193" i="4"/>
  <c r="ZL130" i="4"/>
  <c r="ZL118" i="4"/>
  <c r="ZL18" i="4"/>
  <c r="ZL187" i="4"/>
  <c r="ZL119" i="4"/>
  <c r="ZL46" i="4"/>
  <c r="ZL54" i="4"/>
  <c r="ZL56" i="4"/>
  <c r="ZL40" i="4"/>
  <c r="ZL37" i="4"/>
  <c r="ZL52" i="4"/>
  <c r="ZL77" i="4"/>
  <c r="ZL153" i="4"/>
  <c r="ZL150" i="4"/>
  <c r="ZL180" i="4"/>
  <c r="ZL78" i="4"/>
  <c r="ZL127" i="4"/>
  <c r="ZL133" i="4"/>
  <c r="ZL36" i="4"/>
  <c r="ZL13" i="4"/>
  <c r="ZL178" i="4"/>
  <c r="ZL63" i="4"/>
  <c r="ZL70" i="4"/>
  <c r="ZL10" i="4"/>
  <c r="ZL94" i="4"/>
  <c r="ZL95" i="4"/>
  <c r="ZL21" i="4"/>
  <c r="ZL81" i="4"/>
  <c r="ZL165" i="4"/>
  <c r="ZL122" i="4"/>
  <c r="ZL8" i="4"/>
  <c r="ZL55" i="4"/>
  <c r="ZL147" i="4"/>
  <c r="ZL24" i="4"/>
  <c r="ZL182" i="4"/>
  <c r="ZL67" i="4"/>
  <c r="ZL114" i="4"/>
  <c r="ZL132" i="4"/>
  <c r="ZL50" i="4"/>
  <c r="ZL44" i="4"/>
  <c r="ZL121" i="4"/>
  <c r="ZL61" i="4"/>
  <c r="ZL192" i="4"/>
  <c r="ZL7" i="4"/>
  <c r="ZL123" i="4"/>
  <c r="ZL57" i="4"/>
  <c r="ZL141" i="4"/>
  <c r="ZL183" i="4"/>
  <c r="ZL28" i="4"/>
  <c r="ZL89" i="4"/>
  <c r="ZL190" i="4"/>
  <c r="ZL51" i="4"/>
  <c r="ZL195" i="4"/>
  <c r="ZL30" i="4"/>
  <c r="ZL144" i="4"/>
  <c r="ZL27" i="4"/>
  <c r="ZL140" i="4"/>
  <c r="ZL73" i="4"/>
  <c r="ZL92" i="4"/>
  <c r="ZL32" i="4"/>
  <c r="ZL2" i="4"/>
  <c r="ZL66" i="4"/>
  <c r="ZL109" i="4"/>
  <c r="ZL152" i="4"/>
  <c r="ZL49" i="4"/>
  <c r="ZL164" i="4"/>
  <c r="ZL174" i="4"/>
  <c r="ZL126" i="4"/>
  <c r="ZL6" i="4"/>
  <c r="ZL113" i="4"/>
  <c r="ZL131" i="4"/>
  <c r="ZL87" i="4"/>
  <c r="ZL166" i="4"/>
  <c r="ZL112" i="4"/>
  <c r="ZL75" i="4"/>
  <c r="ZL93" i="4"/>
  <c r="ZL29" i="4"/>
  <c r="ZL196" i="4"/>
  <c r="ZL110" i="4"/>
  <c r="ZL9" i="4"/>
  <c r="ZL38" i="4"/>
  <c r="ZL136" i="4"/>
  <c r="ZL23" i="4"/>
  <c r="ZL157" i="4"/>
  <c r="ZL167" i="4"/>
  <c r="ZL39" i="4"/>
  <c r="ZL91" i="4"/>
  <c r="ZL155" i="4"/>
  <c r="ZL115" i="4"/>
  <c r="ZL185" i="4"/>
  <c r="ZL65" i="4"/>
  <c r="ZL99" i="4"/>
  <c r="ZL86" i="4"/>
  <c r="ZL151" i="4"/>
  <c r="ZL160" i="4"/>
  <c r="ZL34" i="4"/>
  <c r="ZL199" i="4"/>
  <c r="ZL60" i="4"/>
  <c r="ZL31" i="4"/>
  <c r="ZL104" i="4"/>
  <c r="ZL74" i="4"/>
  <c r="ZL146" i="4"/>
  <c r="ZL179" i="4"/>
  <c r="ZL120" i="4"/>
  <c r="ZL172" i="4"/>
  <c r="ZL41" i="4"/>
  <c r="ZL125" i="4"/>
  <c r="ZL137" i="4"/>
  <c r="ZL173" i="4"/>
  <c r="ZL128" i="4"/>
  <c r="ZL159" i="4"/>
  <c r="ZL33" i="4"/>
  <c r="ZL148" i="4"/>
  <c r="ZL156" i="4"/>
  <c r="ZL191" i="4"/>
  <c r="ZL98" i="4"/>
  <c r="ZL72" i="4"/>
  <c r="ZL149" i="4"/>
  <c r="ZL184" i="4"/>
  <c r="ZL194" i="4"/>
  <c r="ZL107" i="4"/>
  <c r="ZL88" i="4"/>
  <c r="ZL80" i="4"/>
  <c r="ZL103" i="4"/>
  <c r="ZL58" i="4"/>
  <c r="ZL106" i="4"/>
  <c r="ZL15" i="4"/>
  <c r="ZL12" i="4"/>
  <c r="ZL124" i="4"/>
  <c r="ZL143" i="4"/>
  <c r="ZL154" i="4"/>
  <c r="ZL68" i="4"/>
  <c r="ZL142" i="4"/>
  <c r="ZL134" i="4"/>
  <c r="ZL197" i="4"/>
  <c r="ZL116" i="4"/>
  <c r="ZL168" i="4"/>
  <c r="ZL43" i="4"/>
  <c r="ZL96" i="4"/>
  <c r="ZL102" i="4"/>
  <c r="ZL145" i="4"/>
  <c r="ZL48" i="4"/>
  <c r="ZL138" i="4"/>
  <c r="ZL64" i="4"/>
  <c r="ZL59" i="4"/>
  <c r="ZL71" i="4"/>
  <c r="ZL100" i="4"/>
  <c r="ZL62" i="4"/>
  <c r="ZL45" i="4"/>
  <c r="ZL189" i="4"/>
  <c r="ZL162" i="4"/>
  <c r="ZL35" i="4"/>
  <c r="ZL83" i="4"/>
  <c r="ZL186" i="4"/>
  <c r="ZL181" i="4"/>
  <c r="ZL82" i="4"/>
  <c r="ZL17" i="4"/>
  <c r="ZL90" i="4"/>
  <c r="ZL42" i="4"/>
  <c r="ZL170" i="4"/>
  <c r="ZL11" i="4"/>
  <c r="ZL169" i="4"/>
  <c r="ZL101" i="4"/>
  <c r="ZL22" i="4"/>
  <c r="ZL171" i="4"/>
  <c r="ZL97" i="4"/>
  <c r="ZL47" i="4"/>
  <c r="ZL117" i="4"/>
  <c r="ZL25" i="4"/>
  <c r="ZL135" i="4"/>
  <c r="ZL14" i="4"/>
  <c r="JY3" i="5"/>
  <c r="JZ2" i="5"/>
  <c r="ZL5" i="4" l="1"/>
  <c r="ZP3" i="4"/>
  <c r="ZN198" i="4"/>
  <c r="ZN2" i="4"/>
  <c r="ZN152" i="4"/>
  <c r="ZN181" i="4"/>
  <c r="ZN132" i="4"/>
  <c r="ZN151" i="4"/>
  <c r="ZN66" i="4"/>
  <c r="ZN156" i="4"/>
  <c r="ZN186" i="4"/>
  <c r="ZN137" i="4"/>
  <c r="ZN22" i="4"/>
  <c r="ZN83" i="4"/>
  <c r="ZN173" i="4"/>
  <c r="ZN160" i="4"/>
  <c r="ZN64" i="4"/>
  <c r="ZN8" i="4"/>
  <c r="ZN75" i="4"/>
  <c r="ZN148" i="4"/>
  <c r="ZN164" i="4"/>
  <c r="ZN107" i="4"/>
  <c r="ZN154" i="4"/>
  <c r="ZN146" i="4"/>
  <c r="ZN110" i="4"/>
  <c r="ZN179" i="4"/>
  <c r="ZN67" i="4"/>
  <c r="ZN141" i="4"/>
  <c r="ZN53" i="4"/>
  <c r="ZN84" i="4"/>
  <c r="ZN81" i="4"/>
  <c r="ZN69" i="4"/>
  <c r="ZN188" i="4"/>
  <c r="ZN45" i="4"/>
  <c r="ZN199" i="4"/>
  <c r="ZN115" i="4"/>
  <c r="ZN126" i="4"/>
  <c r="ZN120" i="4"/>
  <c r="ZN108" i="4"/>
  <c r="ZN116" i="4"/>
  <c r="ZN96" i="4"/>
  <c r="ZN102" i="4"/>
  <c r="ZN125" i="4"/>
  <c r="ZN16" i="4"/>
  <c r="ZN11" i="4"/>
  <c r="ZN161" i="4"/>
  <c r="ZN130" i="4"/>
  <c r="ZN52" i="4"/>
  <c r="ZN80" i="4"/>
  <c r="ZN39" i="4"/>
  <c r="ZN29" i="4"/>
  <c r="ZN91" i="4"/>
  <c r="ZN113" i="4"/>
  <c r="ZN194" i="4"/>
  <c r="ZN169" i="4"/>
  <c r="ZN10" i="4"/>
  <c r="ZN49" i="4"/>
  <c r="ZN35" i="4"/>
  <c r="ZN13" i="4"/>
  <c r="ZN46" i="4"/>
  <c r="ZN168" i="4"/>
  <c r="ZN40" i="4"/>
  <c r="ZN197" i="4"/>
  <c r="ZN55" i="4"/>
  <c r="ZN114" i="4"/>
  <c r="ZN24" i="4"/>
  <c r="ZN174" i="4"/>
  <c r="ZN187" i="4"/>
  <c r="ZN72" i="4"/>
  <c r="ZN182" i="4"/>
  <c r="ZN65" i="4"/>
  <c r="ZN14" i="4"/>
  <c r="ZN176" i="4"/>
  <c r="ZN143" i="4"/>
  <c r="ZN170" i="4"/>
  <c r="ZN128" i="4"/>
  <c r="ZN171" i="4"/>
  <c r="ZN15" i="4"/>
  <c r="ZN127" i="4"/>
  <c r="ZN157" i="4"/>
  <c r="ZN153" i="4"/>
  <c r="ZN97" i="4"/>
  <c r="ZN17" i="4"/>
  <c r="ZN192" i="4"/>
  <c r="ZN26" i="4"/>
  <c r="ZN140" i="4"/>
  <c r="ZN23" i="4"/>
  <c r="ZN78" i="4"/>
  <c r="ZN142" i="4"/>
  <c r="ZN196" i="4"/>
  <c r="ZN43" i="4"/>
  <c r="ZN54" i="4"/>
  <c r="ZN163" i="4"/>
  <c r="ZN25" i="4"/>
  <c r="ZN180" i="4"/>
  <c r="ZN158" i="4"/>
  <c r="ZN167" i="4"/>
  <c r="ZN112" i="4"/>
  <c r="ZN190" i="4"/>
  <c r="ZN98" i="4"/>
  <c r="ZN77" i="4"/>
  <c r="ZN56" i="4"/>
  <c r="ZN136" i="4"/>
  <c r="ZN99" i="4"/>
  <c r="ZN6" i="4"/>
  <c r="ZN18" i="4"/>
  <c r="ZN38" i="4"/>
  <c r="ZN162" i="4"/>
  <c r="ZN166" i="4"/>
  <c r="ZN119" i="4"/>
  <c r="ZN57" i="4"/>
  <c r="ZN30" i="4"/>
  <c r="ZN95" i="4"/>
  <c r="ZN189" i="4"/>
  <c r="ZN68" i="4"/>
  <c r="ZN109" i="4"/>
  <c r="ZN183" i="4"/>
  <c r="ZN9" i="4"/>
  <c r="ZN145" i="4"/>
  <c r="ZN118" i="4"/>
  <c r="ZN144" i="4"/>
  <c r="ZN31" i="4"/>
  <c r="ZN105" i="4"/>
  <c r="ZN129" i="4"/>
  <c r="ZN193" i="4"/>
  <c r="ZN155" i="4"/>
  <c r="ZN34" i="4"/>
  <c r="ZN165" i="4"/>
  <c r="ZN92" i="4"/>
  <c r="ZN74" i="4"/>
  <c r="ZN12" i="4"/>
  <c r="ZN139" i="4"/>
  <c r="ZN60" i="4"/>
  <c r="ZN191" i="4"/>
  <c r="ZN122" i="4"/>
  <c r="ZN47" i="4"/>
  <c r="ZN88" i="4"/>
  <c r="ZN185" i="4"/>
  <c r="ZN94" i="4"/>
  <c r="ZN100" i="4"/>
  <c r="ZN20" i="4"/>
  <c r="ZN124" i="4"/>
  <c r="ZN27" i="4"/>
  <c r="ZN63" i="4"/>
  <c r="ZN42" i="4"/>
  <c r="ZN59" i="4"/>
  <c r="ZN138" i="4"/>
  <c r="ZN86" i="4"/>
  <c r="ZN104" i="4"/>
  <c r="ZN184" i="4"/>
  <c r="ZN70" i="4"/>
  <c r="ZN32" i="4"/>
  <c r="ZN93" i="4"/>
  <c r="ZN159" i="4"/>
  <c r="ZN85" i="4"/>
  <c r="ZN103" i="4"/>
  <c r="ZN33" i="4"/>
  <c r="ZN106" i="4"/>
  <c r="ZN7" i="4"/>
  <c r="ZN21" i="4"/>
  <c r="ZN172" i="4"/>
  <c r="ZN79" i="4"/>
  <c r="ZN19" i="4"/>
  <c r="ZN134" i="4"/>
  <c r="ZN50" i="4"/>
  <c r="ZN90" i="4"/>
  <c r="ZN121" i="4"/>
  <c r="ZN73" i="4"/>
  <c r="ZN48" i="4"/>
  <c r="ZN149" i="4"/>
  <c r="ZN44" i="4"/>
  <c r="ZN41" i="4"/>
  <c r="ZN82" i="4"/>
  <c r="ZN89" i="4"/>
  <c r="ZN28" i="4"/>
  <c r="ZN178" i="4"/>
  <c r="ZN62" i="4"/>
  <c r="ZN123" i="4"/>
  <c r="ZN51" i="4"/>
  <c r="ZN135" i="4"/>
  <c r="ZN76" i="4"/>
  <c r="ZN36" i="4"/>
  <c r="ZN111" i="4"/>
  <c r="ZN101" i="4"/>
  <c r="ZN175" i="4"/>
  <c r="ZN71" i="4"/>
  <c r="ZN61" i="4"/>
  <c r="ZN117" i="4"/>
  <c r="ZN87" i="4"/>
  <c r="ZN133" i="4"/>
  <c r="ZN37" i="4"/>
  <c r="ZN177" i="4"/>
  <c r="ZN58" i="4"/>
  <c r="ZN195" i="4"/>
  <c r="ZN150" i="4"/>
  <c r="ZN131" i="4"/>
  <c r="ZN147" i="4"/>
  <c r="JZ3" i="5"/>
  <c r="KA2" i="5"/>
  <c r="ZN5" i="4" l="1"/>
  <c r="ZR3" i="4"/>
  <c r="ZP198" i="4"/>
  <c r="ZP18" i="4"/>
  <c r="ZP168" i="4"/>
  <c r="ZP163" i="4"/>
  <c r="ZP158" i="4"/>
  <c r="ZP84" i="4"/>
  <c r="ZP155" i="4"/>
  <c r="ZP49" i="4"/>
  <c r="ZP88" i="4"/>
  <c r="ZP191" i="4"/>
  <c r="ZP62" i="4"/>
  <c r="ZP41" i="4"/>
  <c r="ZP178" i="4"/>
  <c r="ZP53" i="4"/>
  <c r="ZP69" i="4"/>
  <c r="ZP45" i="4"/>
  <c r="ZP26" i="4"/>
  <c r="ZP48" i="4"/>
  <c r="ZP110" i="4"/>
  <c r="ZP73" i="4"/>
  <c r="ZP182" i="4"/>
  <c r="ZP162" i="4"/>
  <c r="ZP22" i="4"/>
  <c r="ZP7" i="4"/>
  <c r="ZP86" i="4"/>
  <c r="ZP77" i="4"/>
  <c r="ZP14" i="4"/>
  <c r="ZP9" i="4"/>
  <c r="ZP102" i="4"/>
  <c r="ZP71" i="4"/>
  <c r="ZP113" i="4"/>
  <c r="ZP159" i="4"/>
  <c r="ZP61" i="4"/>
  <c r="ZP112" i="4"/>
  <c r="ZP39" i="4"/>
  <c r="ZP54" i="4"/>
  <c r="ZP91" i="4"/>
  <c r="ZP10" i="4"/>
  <c r="ZP138" i="4"/>
  <c r="ZP57" i="4"/>
  <c r="ZP116" i="4"/>
  <c r="ZP42" i="4"/>
  <c r="ZP133" i="4"/>
  <c r="ZP144" i="4"/>
  <c r="ZP72" i="4"/>
  <c r="ZP127" i="4"/>
  <c r="ZP146" i="4"/>
  <c r="ZP93" i="4"/>
  <c r="ZP143" i="4"/>
  <c r="ZP161" i="4"/>
  <c r="ZP35" i="4"/>
  <c r="ZP128" i="4"/>
  <c r="ZP184" i="4"/>
  <c r="ZP154" i="4"/>
  <c r="ZP21" i="4"/>
  <c r="ZP195" i="4"/>
  <c r="ZP36" i="4"/>
  <c r="ZP194" i="4"/>
  <c r="ZP104" i="4"/>
  <c r="ZP175" i="4"/>
  <c r="ZP120" i="4"/>
  <c r="ZP122" i="4"/>
  <c r="ZP92" i="4"/>
  <c r="ZP24" i="4"/>
  <c r="ZP85" i="4"/>
  <c r="ZP157" i="4"/>
  <c r="ZP68" i="4"/>
  <c r="ZP31" i="4"/>
  <c r="ZP156" i="4"/>
  <c r="ZP87" i="4"/>
  <c r="ZP83" i="4"/>
  <c r="ZP101" i="4"/>
  <c r="ZP23" i="4"/>
  <c r="ZP131" i="4"/>
  <c r="ZP160" i="4"/>
  <c r="ZP81" i="4"/>
  <c r="ZP75" i="4"/>
  <c r="ZP165" i="4"/>
  <c r="ZP37" i="4"/>
  <c r="ZP25" i="4"/>
  <c r="ZP79" i="4"/>
  <c r="ZP109" i="4"/>
  <c r="ZP13" i="4"/>
  <c r="ZP150" i="4"/>
  <c r="ZP199" i="4"/>
  <c r="ZP121" i="4"/>
  <c r="ZP187" i="4"/>
  <c r="ZP67" i="4"/>
  <c r="ZP145" i="4"/>
  <c r="ZP50" i="4"/>
  <c r="ZP186" i="4"/>
  <c r="ZP132" i="4"/>
  <c r="ZP63" i="4"/>
  <c r="ZP11" i="4"/>
  <c r="ZP89" i="4"/>
  <c r="ZP118" i="4"/>
  <c r="ZP119" i="4"/>
  <c r="ZP130" i="4"/>
  <c r="ZP172" i="4"/>
  <c r="ZP6" i="4"/>
  <c r="ZP148" i="4"/>
  <c r="ZP152" i="4"/>
  <c r="ZP66" i="4"/>
  <c r="ZP28" i="4"/>
  <c r="ZP166" i="4"/>
  <c r="ZP58" i="4"/>
  <c r="ZP192" i="4"/>
  <c r="ZP185" i="4"/>
  <c r="ZP56" i="4"/>
  <c r="ZP15" i="4"/>
  <c r="ZP38" i="4"/>
  <c r="ZP179" i="4"/>
  <c r="ZP177" i="4"/>
  <c r="ZP139" i="4"/>
  <c r="ZP17" i="4"/>
  <c r="ZP141" i="4"/>
  <c r="ZP97" i="4"/>
  <c r="ZP193" i="4"/>
  <c r="ZP107" i="4"/>
  <c r="ZP135" i="4"/>
  <c r="ZP55" i="4"/>
  <c r="ZP95" i="4"/>
  <c r="ZP2" i="4"/>
  <c r="ZP43" i="4"/>
  <c r="ZP174" i="4"/>
  <c r="ZP164" i="4"/>
  <c r="ZP181" i="4"/>
  <c r="ZP115" i="4"/>
  <c r="ZP90" i="4"/>
  <c r="ZP169" i="4"/>
  <c r="ZP98" i="4"/>
  <c r="ZP106" i="4"/>
  <c r="ZP124" i="4"/>
  <c r="ZP70" i="4"/>
  <c r="ZP136" i="4"/>
  <c r="ZP82" i="4"/>
  <c r="ZP153" i="4"/>
  <c r="ZP27" i="4"/>
  <c r="ZP29" i="4"/>
  <c r="ZP197" i="4"/>
  <c r="ZP123" i="4"/>
  <c r="ZP96" i="4"/>
  <c r="ZP183" i="4"/>
  <c r="ZP142" i="4"/>
  <c r="ZP8" i="4"/>
  <c r="ZP74" i="4"/>
  <c r="ZP105" i="4"/>
  <c r="ZP20" i="4"/>
  <c r="ZP19" i="4"/>
  <c r="ZP149" i="4"/>
  <c r="ZP52" i="4"/>
  <c r="ZP16" i="4"/>
  <c r="ZP44" i="4"/>
  <c r="ZP176" i="4"/>
  <c r="ZP129" i="4"/>
  <c r="ZP188" i="4"/>
  <c r="ZP94" i="4"/>
  <c r="ZP46" i="4"/>
  <c r="ZP33" i="4"/>
  <c r="ZP196" i="4"/>
  <c r="ZP114" i="4"/>
  <c r="ZP173" i="4"/>
  <c r="ZP60" i="4"/>
  <c r="ZP126" i="4"/>
  <c r="ZP103" i="4"/>
  <c r="ZP78" i="4"/>
  <c r="ZP167" i="4"/>
  <c r="ZP34" i="4"/>
  <c r="ZP190" i="4"/>
  <c r="ZP40" i="4"/>
  <c r="ZP170" i="4"/>
  <c r="ZP125" i="4"/>
  <c r="ZP64" i="4"/>
  <c r="ZP147" i="4"/>
  <c r="ZP134" i="4"/>
  <c r="ZP108" i="4"/>
  <c r="ZP180" i="4"/>
  <c r="ZP111" i="4"/>
  <c r="ZP59" i="4"/>
  <c r="ZP80" i="4"/>
  <c r="ZP32" i="4"/>
  <c r="ZP117" i="4"/>
  <c r="ZP30" i="4"/>
  <c r="ZP137" i="4"/>
  <c r="ZP76" i="4"/>
  <c r="ZP12" i="4"/>
  <c r="ZP99" i="4"/>
  <c r="ZP189" i="4"/>
  <c r="ZP140" i="4"/>
  <c r="ZP65" i="4"/>
  <c r="ZP47" i="4"/>
  <c r="ZP51" i="4"/>
  <c r="ZP151" i="4"/>
  <c r="ZP100" i="4"/>
  <c r="ZP171" i="4"/>
  <c r="KA3" i="5"/>
  <c r="KB2" i="5"/>
  <c r="ZP5" i="4" l="1"/>
  <c r="ZT3" i="4"/>
  <c r="ZR198" i="4"/>
  <c r="ZR186" i="4"/>
  <c r="ZR139" i="4"/>
  <c r="ZR174" i="4"/>
  <c r="ZR108" i="4"/>
  <c r="ZR187" i="4"/>
  <c r="ZR60" i="4"/>
  <c r="ZR66" i="4"/>
  <c r="ZR53" i="4"/>
  <c r="ZR46" i="4"/>
  <c r="ZR117" i="4"/>
  <c r="ZR77" i="4"/>
  <c r="ZR118" i="4"/>
  <c r="ZR149" i="4"/>
  <c r="ZR170" i="4"/>
  <c r="ZR51" i="4"/>
  <c r="ZR172" i="4"/>
  <c r="ZR81" i="4"/>
  <c r="ZR21" i="4"/>
  <c r="ZR44" i="4"/>
  <c r="ZR180" i="4"/>
  <c r="ZR179" i="4"/>
  <c r="ZR92" i="4"/>
  <c r="ZR162" i="4"/>
  <c r="ZR93" i="4"/>
  <c r="ZR196" i="4"/>
  <c r="ZR127" i="4"/>
  <c r="ZR100" i="4"/>
  <c r="ZR141" i="4"/>
  <c r="ZR48" i="4"/>
  <c r="ZR119" i="4"/>
  <c r="ZR83" i="4"/>
  <c r="ZR153" i="4"/>
  <c r="ZR25" i="4"/>
  <c r="ZR167" i="4"/>
  <c r="ZR98" i="4"/>
  <c r="ZR146" i="4"/>
  <c r="ZR72" i="4"/>
  <c r="ZR22" i="4"/>
  <c r="ZR154" i="4"/>
  <c r="ZR169" i="4"/>
  <c r="ZR109" i="4"/>
  <c r="ZR32" i="4"/>
  <c r="ZR30" i="4"/>
  <c r="ZR140" i="4"/>
  <c r="ZR24" i="4"/>
  <c r="ZR36" i="4"/>
  <c r="ZR70" i="4"/>
  <c r="ZR14" i="4"/>
  <c r="ZR136" i="4"/>
  <c r="ZR110" i="4"/>
  <c r="ZR101" i="4"/>
  <c r="ZR190" i="4"/>
  <c r="ZR45" i="4"/>
  <c r="ZR90" i="4"/>
  <c r="ZR123" i="4"/>
  <c r="ZR84" i="4"/>
  <c r="ZR178" i="4"/>
  <c r="ZR173" i="4"/>
  <c r="ZR192" i="4"/>
  <c r="ZR113" i="4"/>
  <c r="ZR76" i="4"/>
  <c r="ZR115" i="4"/>
  <c r="ZR102" i="4"/>
  <c r="ZR79" i="4"/>
  <c r="ZR50" i="4"/>
  <c r="ZR157" i="4"/>
  <c r="ZR161" i="4"/>
  <c r="ZR158" i="4"/>
  <c r="ZR64" i="4"/>
  <c r="ZR87" i="4"/>
  <c r="ZR155" i="4"/>
  <c r="ZR106" i="4"/>
  <c r="ZR128" i="4"/>
  <c r="ZR47" i="4"/>
  <c r="ZR135" i="4"/>
  <c r="ZR189" i="4"/>
  <c r="ZR26" i="4"/>
  <c r="ZR156" i="4"/>
  <c r="ZR40" i="4"/>
  <c r="ZR144" i="4"/>
  <c r="ZR166" i="4"/>
  <c r="ZR91" i="4"/>
  <c r="ZR163" i="4"/>
  <c r="ZR82" i="4"/>
  <c r="ZR185" i="4"/>
  <c r="ZR67" i="4"/>
  <c r="ZR96" i="4"/>
  <c r="ZR49" i="4"/>
  <c r="ZR133" i="4"/>
  <c r="ZR145" i="4"/>
  <c r="ZR193" i="4"/>
  <c r="ZR116" i="4"/>
  <c r="ZR34" i="4"/>
  <c r="ZR39" i="4"/>
  <c r="ZR131" i="4"/>
  <c r="ZR94" i="4"/>
  <c r="ZR124" i="4"/>
  <c r="ZR41" i="4"/>
  <c r="ZR129" i="4"/>
  <c r="ZR159" i="4"/>
  <c r="ZR165" i="4"/>
  <c r="ZR199" i="4"/>
  <c r="ZR181" i="4"/>
  <c r="ZR11" i="4"/>
  <c r="ZR171" i="4"/>
  <c r="ZR38" i="4"/>
  <c r="ZR75" i="4"/>
  <c r="ZR9" i="4"/>
  <c r="ZR18" i="4"/>
  <c r="ZR62" i="4"/>
  <c r="ZR15" i="4"/>
  <c r="ZR37" i="4"/>
  <c r="ZR71" i="4"/>
  <c r="ZR134" i="4"/>
  <c r="ZR97" i="4"/>
  <c r="ZR164" i="4"/>
  <c r="ZR150" i="4"/>
  <c r="ZR176" i="4"/>
  <c r="ZR105" i="4"/>
  <c r="ZR74" i="4"/>
  <c r="ZR132" i="4"/>
  <c r="ZR130" i="4"/>
  <c r="ZR55" i="4"/>
  <c r="ZR194" i="4"/>
  <c r="ZR7" i="4"/>
  <c r="ZR61" i="4"/>
  <c r="ZR103" i="4"/>
  <c r="ZR121" i="4"/>
  <c r="ZR122" i="4"/>
  <c r="ZR28" i="4"/>
  <c r="ZR125" i="4"/>
  <c r="ZR23" i="4"/>
  <c r="ZR20" i="4"/>
  <c r="ZR112" i="4"/>
  <c r="ZR58" i="4"/>
  <c r="ZR63" i="4"/>
  <c r="ZR6" i="4"/>
  <c r="ZR195" i="4"/>
  <c r="ZR54" i="4"/>
  <c r="ZR10" i="4"/>
  <c r="ZR114" i="4"/>
  <c r="ZR184" i="4"/>
  <c r="ZR57" i="4"/>
  <c r="ZR151" i="4"/>
  <c r="ZR69" i="4"/>
  <c r="ZR35" i="4"/>
  <c r="ZR104" i="4"/>
  <c r="ZR73" i="4"/>
  <c r="ZR80" i="4"/>
  <c r="ZR95" i="4"/>
  <c r="ZR188" i="4"/>
  <c r="ZR168" i="4"/>
  <c r="ZR138" i="4"/>
  <c r="ZR152" i="4"/>
  <c r="ZR13" i="4"/>
  <c r="ZR59" i="4"/>
  <c r="ZR142" i="4"/>
  <c r="ZR2" i="4"/>
  <c r="ZR31" i="4"/>
  <c r="ZR182" i="4"/>
  <c r="ZR175" i="4"/>
  <c r="ZR126" i="4"/>
  <c r="ZR85" i="4"/>
  <c r="ZR19" i="4"/>
  <c r="ZR86" i="4"/>
  <c r="ZR16" i="4"/>
  <c r="ZR17" i="4"/>
  <c r="ZR160" i="4"/>
  <c r="ZR111" i="4"/>
  <c r="ZR191" i="4"/>
  <c r="ZR52" i="4"/>
  <c r="ZR33" i="4"/>
  <c r="ZR147" i="4"/>
  <c r="ZR29" i="4"/>
  <c r="ZR42" i="4"/>
  <c r="ZR56" i="4"/>
  <c r="ZR99" i="4"/>
  <c r="ZR148" i="4"/>
  <c r="ZR197" i="4"/>
  <c r="ZR12" i="4"/>
  <c r="ZR137" i="4"/>
  <c r="ZR78" i="4"/>
  <c r="ZR143" i="4"/>
  <c r="ZR89" i="4"/>
  <c r="ZR8" i="4"/>
  <c r="ZR43" i="4"/>
  <c r="ZR88" i="4"/>
  <c r="ZR107" i="4"/>
  <c r="ZR120" i="4"/>
  <c r="ZR65" i="4"/>
  <c r="ZR177" i="4"/>
  <c r="ZR68" i="4"/>
  <c r="ZR183" i="4"/>
  <c r="ZR27" i="4"/>
  <c r="KB3" i="5"/>
  <c r="KC2" i="5"/>
  <c r="ZR5" i="4" l="1"/>
  <c r="ZV3" i="4"/>
  <c r="ZX3" i="4" s="1"/>
  <c r="ZT198" i="4"/>
  <c r="ZT197" i="4"/>
  <c r="ZT74" i="4"/>
  <c r="ZT191" i="4"/>
  <c r="ZT187" i="4"/>
  <c r="ZT120" i="4"/>
  <c r="ZT97" i="4"/>
  <c r="ZT168" i="4"/>
  <c r="ZT96" i="4"/>
  <c r="ZT141" i="4"/>
  <c r="ZT87" i="4"/>
  <c r="ZT34" i="4"/>
  <c r="ZT20" i="4"/>
  <c r="ZT41" i="4"/>
  <c r="ZT16" i="4"/>
  <c r="ZT33" i="4"/>
  <c r="ZT8" i="4"/>
  <c r="ZT175" i="4"/>
  <c r="ZT157" i="4"/>
  <c r="ZT67" i="4"/>
  <c r="ZT91" i="4"/>
  <c r="ZT90" i="4"/>
  <c r="ZT27" i="4"/>
  <c r="ZT173" i="4"/>
  <c r="ZT128" i="4"/>
  <c r="ZT89" i="4"/>
  <c r="ZT184" i="4"/>
  <c r="ZT183" i="4"/>
  <c r="ZT129" i="4"/>
  <c r="ZT102" i="4"/>
  <c r="ZT151" i="4"/>
  <c r="ZT7" i="4"/>
  <c r="ZT155" i="4"/>
  <c r="ZT17" i="4"/>
  <c r="ZT130" i="4"/>
  <c r="ZT93" i="4"/>
  <c r="ZT24" i="4"/>
  <c r="ZT84" i="4"/>
  <c r="ZT22" i="4"/>
  <c r="ZT88" i="4"/>
  <c r="ZT54" i="4"/>
  <c r="ZT10" i="4"/>
  <c r="ZT51" i="4"/>
  <c r="ZT104" i="4"/>
  <c r="ZT109" i="4"/>
  <c r="ZT43" i="4"/>
  <c r="ZT161" i="4"/>
  <c r="ZT149" i="4"/>
  <c r="ZT171" i="4"/>
  <c r="ZT79" i="4"/>
  <c r="ZT185" i="4"/>
  <c r="ZT160" i="4"/>
  <c r="ZT111" i="4"/>
  <c r="ZT70" i="4"/>
  <c r="ZT30" i="4"/>
  <c r="ZT139" i="4"/>
  <c r="ZT194" i="4"/>
  <c r="ZT190" i="4"/>
  <c r="ZT153" i="4"/>
  <c r="ZT165" i="4"/>
  <c r="ZT12" i="4"/>
  <c r="ZT18" i="4"/>
  <c r="ZT127" i="4"/>
  <c r="ZT126" i="4"/>
  <c r="ZT150" i="4"/>
  <c r="ZT37" i="4"/>
  <c r="ZT169" i="4"/>
  <c r="ZT125" i="4"/>
  <c r="ZT143" i="4"/>
  <c r="ZT124" i="4"/>
  <c r="ZT179" i="4"/>
  <c r="ZT64" i="4"/>
  <c r="ZT46" i="4"/>
  <c r="ZT80" i="4"/>
  <c r="ZT189" i="4"/>
  <c r="ZT75" i="4"/>
  <c r="ZT134" i="4"/>
  <c r="ZT78" i="4"/>
  <c r="ZT138" i="4"/>
  <c r="ZT39" i="4"/>
  <c r="ZT133" i="4"/>
  <c r="ZT48" i="4"/>
  <c r="ZT83" i="4"/>
  <c r="ZT81" i="4"/>
  <c r="ZT140" i="4"/>
  <c r="ZT38" i="4"/>
  <c r="ZT77" i="4"/>
  <c r="ZT119" i="4"/>
  <c r="ZT61" i="4"/>
  <c r="ZT180" i="4"/>
  <c r="ZT182" i="4"/>
  <c r="ZT174" i="4"/>
  <c r="ZT55" i="4"/>
  <c r="ZT114" i="4"/>
  <c r="ZT132" i="4"/>
  <c r="ZT156" i="4"/>
  <c r="ZT152" i="4"/>
  <c r="ZT176" i="4"/>
  <c r="ZT137" i="4"/>
  <c r="ZT94" i="4"/>
  <c r="ZT23" i="4"/>
  <c r="ZT58" i="4"/>
  <c r="ZT170" i="4"/>
  <c r="ZT117" i="4"/>
  <c r="ZT147" i="4"/>
  <c r="ZT98" i="4"/>
  <c r="ZT28" i="4"/>
  <c r="ZT113" i="4"/>
  <c r="ZT6" i="4"/>
  <c r="ZT60" i="4"/>
  <c r="ZT82" i="4"/>
  <c r="ZT131" i="4"/>
  <c r="ZT26" i="4"/>
  <c r="ZT103" i="4"/>
  <c r="ZT158" i="4"/>
  <c r="ZT99" i="4"/>
  <c r="ZT92" i="4"/>
  <c r="ZT32" i="4"/>
  <c r="ZT122" i="4"/>
  <c r="ZT36" i="4"/>
  <c r="ZT66" i="4"/>
  <c r="ZT72" i="4"/>
  <c r="ZT50" i="4"/>
  <c r="ZT95" i="4"/>
  <c r="ZT11" i="4"/>
  <c r="ZT63" i="4"/>
  <c r="ZT86" i="4"/>
  <c r="ZT44" i="4"/>
  <c r="ZT123" i="4"/>
  <c r="ZT154" i="4"/>
  <c r="ZT192" i="4"/>
  <c r="ZT68" i="4"/>
  <c r="ZT62" i="4"/>
  <c r="ZT45" i="4"/>
  <c r="ZT116" i="4"/>
  <c r="ZT71" i="4"/>
  <c r="ZT108" i="4"/>
  <c r="ZT19" i="4"/>
  <c r="ZT166" i="4"/>
  <c r="ZT110" i="4"/>
  <c r="ZT21" i="4"/>
  <c r="ZT186" i="4"/>
  <c r="ZT35" i="4"/>
  <c r="ZT56" i="4"/>
  <c r="ZT195" i="4"/>
  <c r="ZT145" i="4"/>
  <c r="ZT106" i="4"/>
  <c r="ZT178" i="4"/>
  <c r="ZT85" i="4"/>
  <c r="ZT177" i="4"/>
  <c r="ZT47" i="4"/>
  <c r="ZT57" i="4"/>
  <c r="ZT164" i="4"/>
  <c r="ZT101" i="4"/>
  <c r="ZT159" i="4"/>
  <c r="ZT31" i="4"/>
  <c r="ZT144" i="4"/>
  <c r="ZT69" i="4"/>
  <c r="ZT73" i="4"/>
  <c r="ZT167" i="4"/>
  <c r="ZT148" i="4"/>
  <c r="ZT107" i="4"/>
  <c r="ZT53" i="4"/>
  <c r="ZT142" i="4"/>
  <c r="ZT181" i="4"/>
  <c r="ZT188" i="4"/>
  <c r="ZT52" i="4"/>
  <c r="ZT59" i="4"/>
  <c r="ZT29" i="4"/>
  <c r="ZT42" i="4"/>
  <c r="ZT121" i="4"/>
  <c r="ZT40" i="4"/>
  <c r="ZT100" i="4"/>
  <c r="ZT25" i="4"/>
  <c r="ZT14" i="4"/>
  <c r="ZT105" i="4"/>
  <c r="ZT13" i="4"/>
  <c r="ZT136" i="4"/>
  <c r="ZT163" i="4"/>
  <c r="ZT146" i="4"/>
  <c r="ZT112" i="4"/>
  <c r="ZT2" i="4"/>
  <c r="ZT9" i="4"/>
  <c r="ZT193" i="4"/>
  <c r="ZT115" i="4"/>
  <c r="ZT118" i="4"/>
  <c r="ZT135" i="4"/>
  <c r="ZT199" i="4"/>
  <c r="ZT162" i="4"/>
  <c r="ZT172" i="4"/>
  <c r="ZT196" i="4"/>
  <c r="ZT49" i="4"/>
  <c r="ZT15" i="4"/>
  <c r="ZT65" i="4"/>
  <c r="ZT76" i="4"/>
  <c r="KC3" i="5"/>
  <c r="KD2" i="5"/>
  <c r="ZZ3" i="4" l="1"/>
  <c r="ZX158" i="4"/>
  <c r="ZX121" i="4"/>
  <c r="ZX168" i="4"/>
  <c r="ZX119" i="4"/>
  <c r="ZX136" i="4"/>
  <c r="ZX104" i="4"/>
  <c r="ZX90" i="4"/>
  <c r="ZX20" i="4"/>
  <c r="ZX185" i="4"/>
  <c r="ZX140" i="4"/>
  <c r="ZX44" i="4"/>
  <c r="ZX150" i="4"/>
  <c r="ZX118" i="4"/>
  <c r="ZX16" i="4"/>
  <c r="ZX191" i="4"/>
  <c r="ZX48" i="4"/>
  <c r="ZX165" i="4"/>
  <c r="ZX147" i="4"/>
  <c r="ZX162" i="4"/>
  <c r="ZX40" i="4"/>
  <c r="ZX49" i="4"/>
  <c r="ZX14" i="4"/>
  <c r="ZX148" i="4"/>
  <c r="ZX198" i="4"/>
  <c r="ZX139" i="4"/>
  <c r="ZX128" i="4"/>
  <c r="ZX39" i="4"/>
  <c r="ZX24" i="4"/>
  <c r="ZX8" i="4"/>
  <c r="ZX157" i="4"/>
  <c r="ZX112" i="4"/>
  <c r="ZX156" i="4"/>
  <c r="ZX110" i="4"/>
  <c r="ZX133" i="4"/>
  <c r="ZX102" i="4"/>
  <c r="ZX81" i="4"/>
  <c r="ZX175" i="4"/>
  <c r="ZX182" i="4"/>
  <c r="ZX114" i="4"/>
  <c r="ZX43" i="4"/>
  <c r="ZX84" i="4"/>
  <c r="ZX70" i="4"/>
  <c r="ZX113" i="4"/>
  <c r="ZX131" i="4"/>
  <c r="ZX28" i="4"/>
  <c r="ZX29" i="4"/>
  <c r="ZX103" i="4"/>
  <c r="ZX116" i="4"/>
  <c r="ZX115" i="4"/>
  <c r="ZX87" i="4"/>
  <c r="ZX101" i="4"/>
  <c r="ZX72" i="4"/>
  <c r="ZX132" i="4"/>
  <c r="ZX55" i="4"/>
  <c r="ZX71" i="4"/>
  <c r="ZX63" i="4"/>
  <c r="ZX25" i="4"/>
  <c r="ZX138" i="4"/>
  <c r="ZX107" i="4"/>
  <c r="ZX92" i="4"/>
  <c r="ZX78" i="4"/>
  <c r="ZX91" i="4"/>
  <c r="ZX159" i="4"/>
  <c r="ZX41" i="4"/>
  <c r="ZX68" i="4"/>
  <c r="ZX59" i="4"/>
  <c r="ZX96" i="4"/>
  <c r="ZX151" i="4"/>
  <c r="ZX192" i="4"/>
  <c r="ZX98" i="4"/>
  <c r="ZX83" i="4"/>
  <c r="ZX69" i="4"/>
  <c r="ZX196" i="4"/>
  <c r="ZX111" i="4"/>
  <c r="ZX130" i="4"/>
  <c r="ZX109" i="4"/>
  <c r="ZX23" i="4"/>
  <c r="ZX37" i="4"/>
  <c r="ZX35" i="4"/>
  <c r="ZX122" i="4"/>
  <c r="ZX17" i="4"/>
  <c r="ZX73" i="4"/>
  <c r="ZX9" i="4"/>
  <c r="ZX142" i="4"/>
  <c r="ZX189" i="4"/>
  <c r="ZX161" i="4"/>
  <c r="ZX74" i="4"/>
  <c r="ZX197" i="4"/>
  <c r="ZX187" i="4"/>
  <c r="ZX106" i="4"/>
  <c r="ZX124" i="4"/>
  <c r="ZX94" i="4"/>
  <c r="ZX11" i="4"/>
  <c r="ZX36" i="4"/>
  <c r="ZX32" i="4"/>
  <c r="ZX89" i="4"/>
  <c r="ZX12" i="4"/>
  <c r="ZX27" i="4"/>
  <c r="ZX85" i="4"/>
  <c r="ZX154" i="4"/>
  <c r="ZX146" i="4"/>
  <c r="ZX188" i="4"/>
  <c r="ZX100" i="4"/>
  <c r="ZX88" i="4"/>
  <c r="ZX15" i="4"/>
  <c r="ZX57" i="4"/>
  <c r="ZX19" i="4"/>
  <c r="ZX160" i="4"/>
  <c r="ZX105" i="4"/>
  <c r="ZX145" i="4"/>
  <c r="ZX126" i="4"/>
  <c r="ZX179" i="4"/>
  <c r="ZX97" i="4"/>
  <c r="ZX80" i="4"/>
  <c r="ZX6" i="4"/>
  <c r="ZX194" i="4"/>
  <c r="ZX82" i="4"/>
  <c r="ZX153" i="4"/>
  <c r="ZX52" i="4"/>
  <c r="ZX127" i="4"/>
  <c r="ZX167" i="4"/>
  <c r="ZX186" i="4"/>
  <c r="ZX22" i="4"/>
  <c r="ZX183" i="4"/>
  <c r="ZX21" i="4"/>
  <c r="ZX75" i="4"/>
  <c r="ZX190" i="4"/>
  <c r="ZX10" i="4"/>
  <c r="ZX62" i="4"/>
  <c r="ZX177" i="4"/>
  <c r="ZX193" i="4"/>
  <c r="ZX31" i="4"/>
  <c r="ZX64" i="4"/>
  <c r="ZX120" i="4"/>
  <c r="ZX86" i="4"/>
  <c r="ZX171" i="4"/>
  <c r="ZX176" i="4"/>
  <c r="ZX195" i="4"/>
  <c r="ZX155" i="4"/>
  <c r="ZX125" i="4"/>
  <c r="ZX170" i="4"/>
  <c r="ZX61" i="4"/>
  <c r="ZX184" i="4"/>
  <c r="ZX2" i="4"/>
  <c r="ZX117" i="4"/>
  <c r="ZX99" i="4"/>
  <c r="ZX67" i="4"/>
  <c r="ZX38" i="4"/>
  <c r="ZX77" i="4"/>
  <c r="ZX65" i="4"/>
  <c r="ZX108" i="4"/>
  <c r="ZX180" i="4"/>
  <c r="ZX34" i="4"/>
  <c r="ZX181" i="4"/>
  <c r="ZX18" i="4"/>
  <c r="ZX174" i="4"/>
  <c r="ZX26" i="4"/>
  <c r="ZX95" i="4"/>
  <c r="ZX144" i="4"/>
  <c r="ZX149" i="4"/>
  <c r="ZX163" i="4"/>
  <c r="ZX56" i="4"/>
  <c r="ZX123" i="4"/>
  <c r="ZX53" i="4"/>
  <c r="ZX135" i="4"/>
  <c r="ZX45" i="4"/>
  <c r="ZX66" i="4"/>
  <c r="ZX178" i="4"/>
  <c r="ZX30" i="4"/>
  <c r="ZX164" i="4"/>
  <c r="ZX58" i="4"/>
  <c r="ZX199" i="4"/>
  <c r="ZX79" i="4"/>
  <c r="ZX46" i="4"/>
  <c r="ZX152" i="4"/>
  <c r="ZX51" i="4"/>
  <c r="ZX172" i="4"/>
  <c r="ZX166" i="4"/>
  <c r="ZX141" i="4"/>
  <c r="ZX76" i="4"/>
  <c r="ZX7" i="4"/>
  <c r="ZX143" i="4"/>
  <c r="ZX137" i="4"/>
  <c r="ZX129" i="4"/>
  <c r="ZX47" i="4"/>
  <c r="ZX54" i="4"/>
  <c r="ZX173" i="4"/>
  <c r="ZX93" i="4"/>
  <c r="ZX169" i="4"/>
  <c r="ZX60" i="4"/>
  <c r="ZX50" i="4"/>
  <c r="ZX134" i="4"/>
  <c r="ZX42" i="4"/>
  <c r="ZX13" i="4"/>
  <c r="ZX33" i="4"/>
  <c r="ZT5" i="4"/>
  <c r="ZV198" i="4"/>
  <c r="ZV132" i="4"/>
  <c r="ZV150" i="4"/>
  <c r="ZV104" i="4"/>
  <c r="ZV84" i="4"/>
  <c r="ZV127" i="4"/>
  <c r="ZV92" i="4"/>
  <c r="ZV114" i="4"/>
  <c r="ZV58" i="4"/>
  <c r="ZV142" i="4"/>
  <c r="ZV69" i="4"/>
  <c r="ZV81" i="4"/>
  <c r="ZV83" i="4"/>
  <c r="ZV23" i="4"/>
  <c r="ZV128" i="4"/>
  <c r="ZV177" i="4"/>
  <c r="ZV105" i="4"/>
  <c r="ZV137" i="4"/>
  <c r="ZV103" i="4"/>
  <c r="ZV140" i="4"/>
  <c r="ZV71" i="4"/>
  <c r="ZV8" i="4"/>
  <c r="ZV37" i="4"/>
  <c r="ZV20" i="4"/>
  <c r="ZV89" i="4"/>
  <c r="ZV32" i="4"/>
  <c r="ZV167" i="4"/>
  <c r="ZV99" i="4"/>
  <c r="ZV188" i="4"/>
  <c r="ZV22" i="4"/>
  <c r="ZV13" i="4"/>
  <c r="ZV174" i="4"/>
  <c r="ZV75" i="4"/>
  <c r="ZV80" i="4"/>
  <c r="ZV126" i="4"/>
  <c r="ZV72" i="4"/>
  <c r="ZV50" i="4"/>
  <c r="ZV122" i="4"/>
  <c r="ZV61" i="4"/>
  <c r="ZV145" i="4"/>
  <c r="ZV48" i="4"/>
  <c r="ZV129" i="4"/>
  <c r="ZV136" i="4"/>
  <c r="ZV155" i="4"/>
  <c r="ZV162" i="4"/>
  <c r="ZV77" i="4"/>
  <c r="ZV17" i="4"/>
  <c r="ZV123" i="4"/>
  <c r="ZV33" i="4"/>
  <c r="ZV153" i="4"/>
  <c r="ZV173" i="4"/>
  <c r="ZV64" i="4"/>
  <c r="ZV151" i="4"/>
  <c r="ZV78" i="4"/>
  <c r="ZV124" i="4"/>
  <c r="ZV31" i="4"/>
  <c r="ZV88" i="4"/>
  <c r="ZV156" i="4"/>
  <c r="ZV14" i="4"/>
  <c r="ZV60" i="4"/>
  <c r="ZV66" i="4"/>
  <c r="ZV109" i="4"/>
  <c r="ZV152" i="4"/>
  <c r="ZV146" i="4"/>
  <c r="ZV139" i="4"/>
  <c r="ZV192" i="4"/>
  <c r="ZV57" i="4"/>
  <c r="ZV70" i="4"/>
  <c r="ZV160" i="4"/>
  <c r="ZV65" i="4"/>
  <c r="ZV11" i="4"/>
  <c r="ZV118" i="4"/>
  <c r="ZV87" i="4"/>
  <c r="ZV134" i="4"/>
  <c r="ZV26" i="4"/>
  <c r="ZV41" i="4"/>
  <c r="ZV187" i="4"/>
  <c r="ZV67" i="4"/>
  <c r="ZV85" i="4"/>
  <c r="ZV184" i="4"/>
  <c r="ZV110" i="4"/>
  <c r="ZV44" i="4"/>
  <c r="ZV172" i="4"/>
  <c r="ZV193" i="4"/>
  <c r="ZV116" i="4"/>
  <c r="ZV43" i="4"/>
  <c r="ZV55" i="4"/>
  <c r="ZV74" i="4"/>
  <c r="ZV181" i="4"/>
  <c r="ZV191" i="4"/>
  <c r="ZV51" i="4"/>
  <c r="ZV56" i="4"/>
  <c r="ZV76" i="4"/>
  <c r="ZV94" i="4"/>
  <c r="ZV176" i="4"/>
  <c r="ZV46" i="4"/>
  <c r="ZV6" i="4"/>
  <c r="ZV189" i="4"/>
  <c r="ZV165" i="4"/>
  <c r="ZV24" i="4"/>
  <c r="ZV21" i="4"/>
  <c r="ZV25" i="4"/>
  <c r="ZV144" i="4"/>
  <c r="ZV161" i="4"/>
  <c r="ZV154" i="4"/>
  <c r="ZV68" i="4"/>
  <c r="ZV138" i="4"/>
  <c r="ZV98" i="4"/>
  <c r="ZV147" i="4"/>
  <c r="ZV108" i="4"/>
  <c r="ZV170" i="4"/>
  <c r="ZV39" i="4"/>
  <c r="ZV36" i="4"/>
  <c r="ZV52" i="4"/>
  <c r="ZV120" i="4"/>
  <c r="ZV82" i="4"/>
  <c r="ZV163" i="4"/>
  <c r="ZV169" i="4"/>
  <c r="ZV186" i="4"/>
  <c r="ZV175" i="4"/>
  <c r="ZV102" i="4"/>
  <c r="ZV164" i="4"/>
  <c r="ZV157" i="4"/>
  <c r="ZV113" i="4"/>
  <c r="ZV141" i="4"/>
  <c r="ZV10" i="4"/>
  <c r="ZV16" i="4"/>
  <c r="ZV106" i="4"/>
  <c r="ZV40" i="4"/>
  <c r="ZV159" i="4"/>
  <c r="ZV111" i="4"/>
  <c r="ZV195" i="4"/>
  <c r="ZV199" i="4"/>
  <c r="ZV38" i="4"/>
  <c r="ZV30" i="4"/>
  <c r="ZV54" i="4"/>
  <c r="ZV28" i="4"/>
  <c r="ZV93" i="4"/>
  <c r="ZV194" i="4"/>
  <c r="ZV125" i="4"/>
  <c r="ZV101" i="4"/>
  <c r="ZV197" i="4"/>
  <c r="ZV182" i="4"/>
  <c r="ZV59" i="4"/>
  <c r="ZV171" i="4"/>
  <c r="ZV121" i="4"/>
  <c r="ZV179" i="4"/>
  <c r="ZV112" i="4"/>
  <c r="ZV19" i="4"/>
  <c r="ZV115" i="4"/>
  <c r="ZV7" i="4"/>
  <c r="ZV119" i="4"/>
  <c r="ZV27" i="4"/>
  <c r="ZV49" i="4"/>
  <c r="ZV130" i="4"/>
  <c r="ZV190" i="4"/>
  <c r="ZV2" i="4"/>
  <c r="ZV97" i="4"/>
  <c r="ZV143" i="4"/>
  <c r="ZV168" i="4"/>
  <c r="ZV90" i="4"/>
  <c r="ZV96" i="4"/>
  <c r="ZV42" i="4"/>
  <c r="ZV79" i="4"/>
  <c r="ZV107" i="4"/>
  <c r="ZV135" i="4"/>
  <c r="ZV183" i="4"/>
  <c r="ZV166" i="4"/>
  <c r="ZV34" i="4"/>
  <c r="ZV117" i="4"/>
  <c r="ZV45" i="4"/>
  <c r="ZV9" i="4"/>
  <c r="ZV29" i="4"/>
  <c r="ZV91" i="4"/>
  <c r="ZV12" i="4"/>
  <c r="ZV185" i="4"/>
  <c r="ZV63" i="4"/>
  <c r="ZV149" i="4"/>
  <c r="ZV148" i="4"/>
  <c r="ZV196" i="4"/>
  <c r="ZV18" i="4"/>
  <c r="ZV131" i="4"/>
  <c r="ZV86" i="4"/>
  <c r="ZV53" i="4"/>
  <c r="ZV95" i="4"/>
  <c r="ZV180" i="4"/>
  <c r="ZV73" i="4"/>
  <c r="ZV100" i="4"/>
  <c r="ZV158" i="4"/>
  <c r="ZV35" i="4"/>
  <c r="ZV62" i="4"/>
  <c r="ZV15" i="4"/>
  <c r="ZV133" i="4"/>
  <c r="ZV47" i="4"/>
  <c r="ZV178" i="4"/>
  <c r="KD3" i="5"/>
  <c r="KE2" i="5"/>
  <c r="ZX5" i="4" l="1"/>
  <c r="AAB3" i="4"/>
  <c r="ZZ169" i="4"/>
  <c r="ZZ133" i="4"/>
  <c r="ZZ116" i="4"/>
  <c r="ZZ60" i="4"/>
  <c r="ZZ24" i="4"/>
  <c r="ZZ102" i="4"/>
  <c r="ZZ194" i="4"/>
  <c r="ZZ144" i="4"/>
  <c r="ZZ55" i="4"/>
  <c r="ZZ67" i="4"/>
  <c r="ZZ56" i="4"/>
  <c r="ZZ31" i="4"/>
  <c r="ZZ63" i="4"/>
  <c r="ZZ140" i="4"/>
  <c r="ZZ110" i="4"/>
  <c r="ZZ26" i="4"/>
  <c r="ZZ163" i="4"/>
  <c r="ZZ54" i="4"/>
  <c r="ZZ176" i="4"/>
  <c r="ZZ120" i="4"/>
  <c r="ZZ111" i="4"/>
  <c r="ZZ92" i="4"/>
  <c r="ZZ165" i="4"/>
  <c r="ZZ196" i="4"/>
  <c r="ZZ189" i="4"/>
  <c r="ZZ51" i="4"/>
  <c r="ZZ82" i="4"/>
  <c r="ZZ119" i="4"/>
  <c r="ZZ43" i="4"/>
  <c r="ZZ14" i="4"/>
  <c r="ZZ8" i="4"/>
  <c r="ZZ29" i="4"/>
  <c r="ZZ19" i="4"/>
  <c r="ZZ79" i="4"/>
  <c r="ZZ166" i="4"/>
  <c r="ZZ198" i="4"/>
  <c r="ZZ107" i="4"/>
  <c r="ZZ57" i="4"/>
  <c r="ZZ21" i="4"/>
  <c r="ZZ101" i="4"/>
  <c r="ZZ185" i="4"/>
  <c r="ZZ130" i="4"/>
  <c r="ZZ191" i="4"/>
  <c r="ZZ86" i="4"/>
  <c r="ZZ173" i="4"/>
  <c r="ZZ10" i="4"/>
  <c r="ZZ59" i="4"/>
  <c r="ZZ127" i="4"/>
  <c r="ZZ99" i="4"/>
  <c r="ZZ195" i="4"/>
  <c r="ZZ199" i="4"/>
  <c r="ZZ192" i="4"/>
  <c r="ZZ98" i="4"/>
  <c r="ZZ18" i="4"/>
  <c r="ZZ91" i="4"/>
  <c r="ZZ124" i="4"/>
  <c r="ZZ44" i="4"/>
  <c r="ZZ147" i="4"/>
  <c r="ZZ47" i="4"/>
  <c r="ZZ62" i="4"/>
  <c r="ZZ160" i="4"/>
  <c r="ZZ161" i="4"/>
  <c r="ZZ197" i="4"/>
  <c r="ZZ167" i="4"/>
  <c r="ZZ112" i="4"/>
  <c r="ZZ38" i="4"/>
  <c r="ZZ17" i="4"/>
  <c r="ZZ7" i="4"/>
  <c r="ZZ148" i="4"/>
  <c r="ZZ109" i="4"/>
  <c r="ZZ90" i="4"/>
  <c r="ZZ193" i="4"/>
  <c r="ZZ151" i="4"/>
  <c r="ZZ186" i="4"/>
  <c r="ZZ146" i="4"/>
  <c r="ZZ48" i="4"/>
  <c r="ZZ188" i="4"/>
  <c r="ZZ73" i="4"/>
  <c r="ZZ137" i="4"/>
  <c r="ZZ93" i="4"/>
  <c r="ZZ95" i="4"/>
  <c r="ZZ40" i="4"/>
  <c r="ZZ35" i="4"/>
  <c r="ZZ157" i="4"/>
  <c r="ZZ164" i="4"/>
  <c r="ZZ138" i="4"/>
  <c r="ZZ190" i="4"/>
  <c r="ZZ142" i="4"/>
  <c r="ZZ183" i="4"/>
  <c r="ZZ126" i="4"/>
  <c r="ZZ45" i="4"/>
  <c r="ZZ179" i="4"/>
  <c r="ZZ139" i="4"/>
  <c r="ZZ184" i="4"/>
  <c r="ZZ177" i="4"/>
  <c r="ZZ39" i="4"/>
  <c r="ZZ117" i="4"/>
  <c r="ZZ88" i="4"/>
  <c r="ZZ15" i="4"/>
  <c r="ZZ34" i="4"/>
  <c r="ZZ25" i="4"/>
  <c r="ZZ53" i="4"/>
  <c r="ZZ114" i="4"/>
  <c r="ZZ145" i="4"/>
  <c r="ZZ77" i="4"/>
  <c r="ZZ181" i="4"/>
  <c r="ZZ174" i="4"/>
  <c r="ZZ36" i="4"/>
  <c r="ZZ106" i="4"/>
  <c r="ZZ80" i="4"/>
  <c r="ZZ6" i="4"/>
  <c r="ZZ153" i="4"/>
  <c r="ZZ50" i="4"/>
  <c r="ZZ23" i="4"/>
  <c r="ZZ175" i="4"/>
  <c r="ZZ30" i="4"/>
  <c r="ZZ100" i="4"/>
  <c r="ZZ143" i="4"/>
  <c r="ZZ115" i="4"/>
  <c r="ZZ81" i="4"/>
  <c r="ZZ64" i="4"/>
  <c r="ZZ170" i="4"/>
  <c r="ZZ65" i="4"/>
  <c r="ZZ154" i="4"/>
  <c r="ZZ83" i="4"/>
  <c r="ZZ28" i="4"/>
  <c r="ZZ141" i="4"/>
  <c r="ZZ72" i="4"/>
  <c r="ZZ74" i="4"/>
  <c r="ZZ128" i="4"/>
  <c r="ZZ71" i="4"/>
  <c r="ZZ96" i="4"/>
  <c r="ZZ125" i="4"/>
  <c r="ZZ70" i="4"/>
  <c r="ZZ11" i="4"/>
  <c r="ZZ136" i="4"/>
  <c r="ZZ68" i="4"/>
  <c r="ZZ180" i="4"/>
  <c r="ZZ182" i="4"/>
  <c r="ZZ52" i="4"/>
  <c r="ZZ178" i="4"/>
  <c r="ZZ171" i="4"/>
  <c r="ZZ33" i="4"/>
  <c r="ZZ103" i="4"/>
  <c r="ZZ122" i="4"/>
  <c r="ZZ2" i="4"/>
  <c r="ZZ135" i="4"/>
  <c r="ZZ155" i="4"/>
  <c r="ZZ152" i="4"/>
  <c r="ZZ9" i="4"/>
  <c r="ZZ172" i="4"/>
  <c r="ZZ27" i="4"/>
  <c r="ZZ123" i="4"/>
  <c r="ZZ156" i="4"/>
  <c r="ZZ108" i="4"/>
  <c r="ZZ16" i="4"/>
  <c r="ZZ149" i="4"/>
  <c r="ZZ76" i="4"/>
  <c r="ZZ61" i="4"/>
  <c r="ZZ105" i="4"/>
  <c r="ZZ158" i="4"/>
  <c r="ZZ104" i="4"/>
  <c r="ZZ42" i="4"/>
  <c r="ZZ37" i="4"/>
  <c r="ZZ168" i="4"/>
  <c r="ZZ113" i="4"/>
  <c r="ZZ97" i="4"/>
  <c r="ZZ66" i="4"/>
  <c r="ZZ150" i="4"/>
  <c r="ZZ84" i="4"/>
  <c r="ZZ49" i="4"/>
  <c r="ZZ134" i="4"/>
  <c r="ZZ132" i="4"/>
  <c r="ZZ94" i="4"/>
  <c r="ZZ32" i="4"/>
  <c r="ZZ131" i="4"/>
  <c r="ZZ85" i="4"/>
  <c r="ZZ22" i="4"/>
  <c r="ZZ78" i="4"/>
  <c r="ZZ13" i="4"/>
  <c r="ZZ69" i="4"/>
  <c r="ZZ12" i="4"/>
  <c r="ZZ187" i="4"/>
  <c r="ZZ118" i="4"/>
  <c r="ZZ46" i="4"/>
  <c r="ZZ75" i="4"/>
  <c r="ZZ89" i="4"/>
  <c r="ZZ20" i="4"/>
  <c r="ZZ87" i="4"/>
  <c r="ZZ41" i="4"/>
  <c r="ZZ162" i="4"/>
  <c r="ZZ159" i="4"/>
  <c r="ZZ58" i="4"/>
  <c r="ZZ129" i="4"/>
  <c r="ZZ121" i="4"/>
  <c r="ZV5" i="4"/>
  <c r="KE3" i="5"/>
  <c r="KF2" i="5"/>
  <c r="ZZ5" i="4" l="1"/>
  <c r="AAD3" i="4"/>
  <c r="AAB184" i="4"/>
  <c r="AAB131" i="4"/>
  <c r="AAB146" i="4"/>
  <c r="AAB76" i="4"/>
  <c r="AAB158" i="4"/>
  <c r="AAB133" i="4"/>
  <c r="AAB96" i="4"/>
  <c r="AAB24" i="4"/>
  <c r="AAB167" i="4"/>
  <c r="AAB36" i="4"/>
  <c r="AAB84" i="4"/>
  <c r="AAB14" i="4"/>
  <c r="AAB25" i="4"/>
  <c r="AAB6" i="4"/>
  <c r="AAB27" i="4"/>
  <c r="AAB15" i="4"/>
  <c r="AAB75" i="4"/>
  <c r="AAB181" i="4"/>
  <c r="AAB128" i="4"/>
  <c r="AAB137" i="4"/>
  <c r="AAB73" i="4"/>
  <c r="AAB139" i="4"/>
  <c r="AAB129" i="4"/>
  <c r="AAB86" i="4"/>
  <c r="AAB185" i="4"/>
  <c r="AAB164" i="4"/>
  <c r="AAB35" i="4"/>
  <c r="AAB71" i="4"/>
  <c r="AAB93" i="4"/>
  <c r="AAB174" i="4"/>
  <c r="AAB141" i="4"/>
  <c r="AAB152" i="4"/>
  <c r="AAB78" i="4"/>
  <c r="AAB161" i="4"/>
  <c r="AAB114" i="4"/>
  <c r="AAB81" i="4"/>
  <c r="AAB34" i="4"/>
  <c r="AAB155" i="4"/>
  <c r="AAB18" i="4"/>
  <c r="AAB116" i="4"/>
  <c r="AAB178" i="4"/>
  <c r="AAB125" i="4"/>
  <c r="AAB149" i="4"/>
  <c r="AAB70" i="4"/>
  <c r="AAB138" i="4"/>
  <c r="AAB118" i="4"/>
  <c r="AAB150" i="4"/>
  <c r="AAB132" i="4"/>
  <c r="AAB69" i="4"/>
  <c r="AAB32" i="4"/>
  <c r="AAB68" i="4"/>
  <c r="AAB20" i="4"/>
  <c r="AAB50" i="4"/>
  <c r="AAB57" i="4"/>
  <c r="AAB40" i="4"/>
  <c r="AAB43" i="4"/>
  <c r="AAB119" i="4"/>
  <c r="AAB121" i="4"/>
  <c r="AAB135" i="4"/>
  <c r="AAB175" i="4"/>
  <c r="AAB122" i="4"/>
  <c r="AAB140" i="4"/>
  <c r="AAB67" i="4"/>
  <c r="AAB123" i="4"/>
  <c r="AAB117" i="4"/>
  <c r="AAB142" i="4"/>
  <c r="AAB109" i="4"/>
  <c r="AAB66" i="4"/>
  <c r="AAB22" i="4"/>
  <c r="AAB45" i="4"/>
  <c r="AAB9" i="4"/>
  <c r="AAB13" i="4"/>
  <c r="AAB7" i="4"/>
  <c r="AAB8" i="4"/>
  <c r="AAB77" i="4"/>
  <c r="AAB172" i="4"/>
  <c r="AAB64" i="4"/>
  <c r="AAB106" i="4"/>
  <c r="AAB2" i="4"/>
  <c r="AAB92" i="4"/>
  <c r="AAB169" i="4"/>
  <c r="AAB58" i="4"/>
  <c r="AAB160" i="4"/>
  <c r="AAB91" i="4"/>
  <c r="AAB105" i="4"/>
  <c r="AAB130" i="4"/>
  <c r="AAB151" i="4"/>
  <c r="AAB177" i="4"/>
  <c r="AAB21" i="4"/>
  <c r="AAB44" i="4"/>
  <c r="AAB189" i="4"/>
  <c r="AAB179" i="4"/>
  <c r="AAB79" i="4"/>
  <c r="AAB170" i="4"/>
  <c r="AAB171" i="4"/>
  <c r="AAB90" i="4"/>
  <c r="AAB154" i="4"/>
  <c r="AAB48" i="4"/>
  <c r="AAB120" i="4"/>
  <c r="AAB11" i="4"/>
  <c r="AAB157" i="4"/>
  <c r="AAB88" i="4"/>
  <c r="AAB197" i="4"/>
  <c r="AAB99" i="4"/>
  <c r="AAB89" i="4"/>
  <c r="AAB74" i="4"/>
  <c r="AAB191" i="4"/>
  <c r="AAB17" i="4"/>
  <c r="AAB72" i="4"/>
  <c r="AAB134" i="4"/>
  <c r="AAB182" i="4"/>
  <c r="AAB28" i="4"/>
  <c r="AAB112" i="4"/>
  <c r="AAB113" i="4"/>
  <c r="AAB49" i="4"/>
  <c r="AAB53" i="4"/>
  <c r="AAB61" i="4"/>
  <c r="AAB95" i="4"/>
  <c r="AAB107" i="4"/>
  <c r="AAB183" i="4"/>
  <c r="AAB195" i="4"/>
  <c r="AAB156" i="4"/>
  <c r="AAB85" i="4"/>
  <c r="AAB188" i="4"/>
  <c r="AAB192" i="4"/>
  <c r="AAB59" i="4"/>
  <c r="AAB47" i="4"/>
  <c r="AAB176" i="4"/>
  <c r="AAB12" i="4"/>
  <c r="AAB115" i="4"/>
  <c r="AAB82" i="4"/>
  <c r="AAB194" i="4"/>
  <c r="AAB108" i="4"/>
  <c r="AAB16" i="4"/>
  <c r="AAB80" i="4"/>
  <c r="AAB54" i="4"/>
  <c r="AAB110" i="4"/>
  <c r="AAB198" i="4"/>
  <c r="AAB41" i="4"/>
  <c r="AAB26" i="4"/>
  <c r="AAB196" i="4"/>
  <c r="AAB51" i="4"/>
  <c r="AAB19" i="4"/>
  <c r="AAB31" i="4"/>
  <c r="AAB199" i="4"/>
  <c r="AAB60" i="4"/>
  <c r="AAB136" i="4"/>
  <c r="AAB104" i="4"/>
  <c r="AAB97" i="4"/>
  <c r="AAB10" i="4"/>
  <c r="AAB145" i="4"/>
  <c r="AAB65" i="4"/>
  <c r="AAB33" i="4"/>
  <c r="AAB30" i="4"/>
  <c r="AAB102" i="4"/>
  <c r="AAB52" i="4"/>
  <c r="AAB127" i="4"/>
  <c r="AAB173" i="4"/>
  <c r="AAB168" i="4"/>
  <c r="AAB39" i="4"/>
  <c r="AAB180" i="4"/>
  <c r="AAB101" i="4"/>
  <c r="AAB159" i="4"/>
  <c r="AAB153" i="4"/>
  <c r="AAB83" i="4"/>
  <c r="AAB42" i="4"/>
  <c r="AAB56" i="4"/>
  <c r="AAB46" i="4"/>
  <c r="AAB37" i="4"/>
  <c r="AAB190" i="4"/>
  <c r="AAB87" i="4"/>
  <c r="AAB166" i="4"/>
  <c r="AAB63" i="4"/>
  <c r="AAB163" i="4"/>
  <c r="AAB38" i="4"/>
  <c r="AAB98" i="4"/>
  <c r="AAB144" i="4"/>
  <c r="AAB143" i="4"/>
  <c r="AAB62" i="4"/>
  <c r="AAB126" i="4"/>
  <c r="AAB165" i="4"/>
  <c r="AAB55" i="4"/>
  <c r="AAB29" i="4"/>
  <c r="AAB148" i="4"/>
  <c r="AAB193" i="4"/>
  <c r="AAB186" i="4"/>
  <c r="AAB187" i="4"/>
  <c r="AAB23" i="4"/>
  <c r="AAB94" i="4"/>
  <c r="AAB111" i="4"/>
  <c r="AAB162" i="4"/>
  <c r="AAB147" i="4"/>
  <c r="AAB124" i="4"/>
  <c r="AAB103" i="4"/>
  <c r="AAB100" i="4"/>
  <c r="KF3" i="5"/>
  <c r="KG2" i="5"/>
  <c r="AAB5" i="4" l="1"/>
  <c r="AAF3" i="4"/>
  <c r="AAD175" i="4"/>
  <c r="AAD146" i="4"/>
  <c r="AAD147" i="4"/>
  <c r="AAD118" i="4"/>
  <c r="AAD73" i="4"/>
  <c r="AAD98" i="4"/>
  <c r="AAD81" i="4"/>
  <c r="AAD114" i="4"/>
  <c r="AAD85" i="4"/>
  <c r="AAD197" i="4"/>
  <c r="AAD93" i="4"/>
  <c r="AAD87" i="4"/>
  <c r="AAD35" i="4"/>
  <c r="AAD22" i="4"/>
  <c r="AAD60" i="4"/>
  <c r="AAD24" i="4"/>
  <c r="AAD172" i="4"/>
  <c r="AAD137" i="4"/>
  <c r="AAD125" i="4"/>
  <c r="AAD109" i="4"/>
  <c r="AAD64" i="4"/>
  <c r="AAD95" i="4"/>
  <c r="AAD55" i="4"/>
  <c r="AAD94" i="4"/>
  <c r="AAD65" i="4"/>
  <c r="AAD129" i="4"/>
  <c r="AAD74" i="4"/>
  <c r="AAD63" i="4"/>
  <c r="AAD25" i="4"/>
  <c r="AAD180" i="4"/>
  <c r="AAD11" i="4"/>
  <c r="AAD75" i="4"/>
  <c r="AAD20" i="4"/>
  <c r="AAD27" i="4"/>
  <c r="AAD195" i="4"/>
  <c r="AAD196" i="4"/>
  <c r="AAD153" i="4"/>
  <c r="AAD77" i="4"/>
  <c r="AAD32" i="4"/>
  <c r="AAD56" i="4"/>
  <c r="AAD67" i="4"/>
  <c r="AAD29" i="4"/>
  <c r="AAD169" i="4"/>
  <c r="AAD155" i="4"/>
  <c r="AAD124" i="4"/>
  <c r="AAD149" i="4"/>
  <c r="AAD99" i="4"/>
  <c r="AAD90" i="4"/>
  <c r="AAD46" i="4"/>
  <c r="AAD59" i="4"/>
  <c r="AAD53" i="4"/>
  <c r="AAD191" i="4"/>
  <c r="AAD61" i="4"/>
  <c r="AAD17" i="4"/>
  <c r="AAD194" i="4"/>
  <c r="AAD83" i="4"/>
  <c r="AAD54" i="4"/>
  <c r="AAD26" i="4"/>
  <c r="AAD121" i="4"/>
  <c r="AAD160" i="4"/>
  <c r="AAD105" i="4"/>
  <c r="AAD19" i="4"/>
  <c r="AAD182" i="4"/>
  <c r="AAD49" i="4"/>
  <c r="AAD166" i="4"/>
  <c r="AAD150" i="4"/>
  <c r="AAD115" i="4"/>
  <c r="AAD117" i="4"/>
  <c r="AAD96" i="4"/>
  <c r="AAD127" i="4"/>
  <c r="AAD37" i="4"/>
  <c r="AAD50" i="4"/>
  <c r="AAD44" i="4"/>
  <c r="AAD167" i="4"/>
  <c r="AAD47" i="4"/>
  <c r="AAD113" i="4"/>
  <c r="AAD164" i="4"/>
  <c r="AAD62" i="4"/>
  <c r="AAD72" i="4"/>
  <c r="AAD165" i="4"/>
  <c r="AAD13" i="4"/>
  <c r="AAD92" i="4"/>
  <c r="AAD23" i="4"/>
  <c r="AAD97" i="4"/>
  <c r="AAD110" i="4"/>
  <c r="AAD84" i="4"/>
  <c r="AAD7" i="4"/>
  <c r="AAD170" i="4"/>
  <c r="AAD199" i="4"/>
  <c r="AAD163" i="4"/>
  <c r="AAD141" i="4"/>
  <c r="AAD106" i="4"/>
  <c r="AAD116" i="4"/>
  <c r="AAD86" i="4"/>
  <c r="AAD122" i="4"/>
  <c r="AAD28" i="4"/>
  <c r="AAD41" i="4"/>
  <c r="AAD188" i="4"/>
  <c r="AAD151" i="4"/>
  <c r="AAD133" i="4"/>
  <c r="AAD183" i="4"/>
  <c r="AAD9" i="4"/>
  <c r="AAD45" i="4"/>
  <c r="AAD48" i="4"/>
  <c r="AAD112" i="4"/>
  <c r="AAD16" i="4"/>
  <c r="AAD89" i="4"/>
  <c r="AAD66" i="4"/>
  <c r="AAD8" i="4"/>
  <c r="AAD185" i="4"/>
  <c r="AAD189" i="4"/>
  <c r="AAD145" i="4"/>
  <c r="AAD159" i="4"/>
  <c r="AAD174" i="4"/>
  <c r="AAD6" i="4"/>
  <c r="AAD34" i="4"/>
  <c r="AAD176" i="4"/>
  <c r="AAD42" i="4"/>
  <c r="AAD179" i="4"/>
  <c r="AAD130" i="4"/>
  <c r="AAD128" i="4"/>
  <c r="AAD10" i="4"/>
  <c r="AAD36" i="4"/>
  <c r="AAD104" i="4"/>
  <c r="AAD69" i="4"/>
  <c r="AAD80" i="4"/>
  <c r="AAD187" i="4"/>
  <c r="AAD101" i="4"/>
  <c r="AAD168" i="4"/>
  <c r="AAD140" i="4"/>
  <c r="AAD142" i="4"/>
  <c r="AAD131" i="4"/>
  <c r="AAD152" i="4"/>
  <c r="AAD134" i="4"/>
  <c r="AAD31" i="4"/>
  <c r="AAD161" i="4"/>
  <c r="AAD39" i="4"/>
  <c r="AAD70" i="4"/>
  <c r="AAD139" i="4"/>
  <c r="AAD119" i="4"/>
  <c r="AAD186" i="4"/>
  <c r="AAD58" i="4"/>
  <c r="AAD144" i="4"/>
  <c r="AAD198" i="4"/>
  <c r="AAD148" i="4"/>
  <c r="AAD30" i="4"/>
  <c r="AAD120" i="4"/>
  <c r="AAD193" i="4"/>
  <c r="AAD33" i="4"/>
  <c r="AAD21" i="4"/>
  <c r="AAD190" i="4"/>
  <c r="AAD156" i="4"/>
  <c r="AAD103" i="4"/>
  <c r="AAD171" i="4"/>
  <c r="AAD107" i="4"/>
  <c r="AAD135" i="4"/>
  <c r="AAD143" i="4"/>
  <c r="AAD18" i="4"/>
  <c r="AAD157" i="4"/>
  <c r="AAD79" i="4"/>
  <c r="AAD88" i="4"/>
  <c r="AAD108" i="4"/>
  <c r="AAD12" i="4"/>
  <c r="AAD52" i="4"/>
  <c r="AAD136" i="4"/>
  <c r="AAD38" i="4"/>
  <c r="AAD100" i="4"/>
  <c r="AAD138" i="4"/>
  <c r="AAD173" i="4"/>
  <c r="AAD132" i="4"/>
  <c r="AAD126" i="4"/>
  <c r="AAD15" i="4"/>
  <c r="AAD162" i="4"/>
  <c r="AAD158" i="4"/>
  <c r="AAD91" i="4"/>
  <c r="AAD76" i="4"/>
  <c r="AAD40" i="4"/>
  <c r="AAD181" i="4"/>
  <c r="AAD68" i="4"/>
  <c r="AAD14" i="4"/>
  <c r="AAD78" i="4"/>
  <c r="AAD178" i="4"/>
  <c r="AAD177" i="4"/>
  <c r="AAD51" i="4"/>
  <c r="AAD43" i="4"/>
  <c r="AAD57" i="4"/>
  <c r="AAD102" i="4"/>
  <c r="AAD184" i="4"/>
  <c r="AAD82" i="4"/>
  <c r="AAD71" i="4"/>
  <c r="AAD2" i="4"/>
  <c r="AAD192" i="4"/>
  <c r="AAD123" i="4"/>
  <c r="AAD154" i="4"/>
  <c r="AAD111" i="4"/>
  <c r="KG3" i="5"/>
  <c r="KH2" i="5"/>
  <c r="AAD5" i="4" l="1"/>
  <c r="AAH3" i="4"/>
  <c r="AAF141" i="4"/>
  <c r="AAF147" i="4"/>
  <c r="AAF134" i="4"/>
  <c r="AAF99" i="4"/>
  <c r="AAF90" i="4"/>
  <c r="AAF123" i="4"/>
  <c r="AAF32" i="4"/>
  <c r="AAF187" i="4"/>
  <c r="AAF30" i="4"/>
  <c r="AAF61" i="4"/>
  <c r="AAF28" i="4"/>
  <c r="AAF35" i="4"/>
  <c r="AAF156" i="4"/>
  <c r="AAF170" i="4"/>
  <c r="AAF169" i="4"/>
  <c r="AAF15" i="4"/>
  <c r="AAF148" i="4"/>
  <c r="AAF198" i="4"/>
  <c r="AAF146" i="4"/>
  <c r="AAF132" i="4"/>
  <c r="AAF96" i="4"/>
  <c r="AAF81" i="4"/>
  <c r="AAF93" i="4"/>
  <c r="AAF23" i="4"/>
  <c r="AAF127" i="4"/>
  <c r="AAF21" i="4"/>
  <c r="AAF47" i="4"/>
  <c r="AAF9" i="4"/>
  <c r="AAF25" i="4"/>
  <c r="AAF92" i="4"/>
  <c r="AAF145" i="4"/>
  <c r="AAF100" i="4"/>
  <c r="AAF10" i="4"/>
  <c r="AAF151" i="4"/>
  <c r="AAF175" i="4"/>
  <c r="AAF73" i="4"/>
  <c r="AAF27" i="4"/>
  <c r="AAF85" i="4"/>
  <c r="AAF179" i="4"/>
  <c r="AAF192" i="4"/>
  <c r="AAF125" i="4"/>
  <c r="AAF163" i="4"/>
  <c r="AAF86" i="4"/>
  <c r="AAF72" i="4"/>
  <c r="AAF84" i="4"/>
  <c r="AAF178" i="4"/>
  <c r="AAF110" i="4"/>
  <c r="AAF14" i="4"/>
  <c r="AAF46" i="4"/>
  <c r="AAF154" i="4"/>
  <c r="AAF12" i="4"/>
  <c r="AAF67" i="4"/>
  <c r="AAF66" i="4"/>
  <c r="AAF31" i="4"/>
  <c r="AAF103" i="4"/>
  <c r="AAF186" i="4"/>
  <c r="AAF185" i="4"/>
  <c r="AAF91" i="4"/>
  <c r="AAF164" i="4"/>
  <c r="AAF189" i="4"/>
  <c r="AAF124" i="4"/>
  <c r="AAF152" i="4"/>
  <c r="AAF77" i="4"/>
  <c r="AAF194" i="4"/>
  <c r="AAF75" i="4"/>
  <c r="AAF122" i="4"/>
  <c r="AAF74" i="4"/>
  <c r="AAF113" i="4"/>
  <c r="AAF20" i="4"/>
  <c r="AAF116" i="4"/>
  <c r="AAF6" i="4"/>
  <c r="AAF18" i="4"/>
  <c r="AAF58" i="4"/>
  <c r="AAF137" i="4"/>
  <c r="AAF16" i="4"/>
  <c r="AAF115" i="4"/>
  <c r="AAF68" i="4"/>
  <c r="AAF89" i="4"/>
  <c r="AAF166" i="4"/>
  <c r="AAF8" i="4"/>
  <c r="AAF88" i="4"/>
  <c r="AAF183" i="4"/>
  <c r="AAF157" i="4"/>
  <c r="AAF130" i="4"/>
  <c r="AAF114" i="4"/>
  <c r="AAF71" i="4"/>
  <c r="AAF158" i="4"/>
  <c r="AAF138" i="4"/>
  <c r="AAF42" i="4"/>
  <c r="AAF60" i="4"/>
  <c r="AAF26" i="4"/>
  <c r="AAF50" i="4"/>
  <c r="AAF38" i="4"/>
  <c r="AAF181" i="4"/>
  <c r="AAF53" i="4"/>
  <c r="AAF162" i="4"/>
  <c r="AAF56" i="4"/>
  <c r="AAF87" i="4"/>
  <c r="AAF180" i="4"/>
  <c r="AAF149" i="4"/>
  <c r="AAF119" i="4"/>
  <c r="AAF109" i="4"/>
  <c r="AAF64" i="4"/>
  <c r="AAF143" i="4"/>
  <c r="AAF120" i="4"/>
  <c r="AAF39" i="4"/>
  <c r="AAF54" i="4"/>
  <c r="AAF195" i="4"/>
  <c r="AAF174" i="4"/>
  <c r="AAF199" i="4"/>
  <c r="AAF59" i="4"/>
  <c r="AAF197" i="4"/>
  <c r="AAF76" i="4"/>
  <c r="AAF29" i="4"/>
  <c r="AAF190" i="4"/>
  <c r="AAF182" i="4"/>
  <c r="AAF40" i="4"/>
  <c r="AAF168" i="4"/>
  <c r="AAF104" i="4"/>
  <c r="AAF2" i="4"/>
  <c r="AAF161" i="4"/>
  <c r="AAF45" i="4"/>
  <c r="AAF177" i="4"/>
  <c r="AAF140" i="4"/>
  <c r="AAF98" i="4"/>
  <c r="AAF94" i="4"/>
  <c r="AAF63" i="4"/>
  <c r="AAF65" i="4"/>
  <c r="AAF52" i="4"/>
  <c r="AAF36" i="4"/>
  <c r="AAF80" i="4"/>
  <c r="AAF165" i="4"/>
  <c r="AAF95" i="4"/>
  <c r="AAF193" i="4"/>
  <c r="AAF44" i="4"/>
  <c r="AAF17" i="4"/>
  <c r="AAF171" i="4"/>
  <c r="AAF121" i="4"/>
  <c r="AAF55" i="4"/>
  <c r="AAF167" i="4"/>
  <c r="AAF129" i="4"/>
  <c r="AAF172" i="4"/>
  <c r="AAF111" i="4"/>
  <c r="AAF176" i="4"/>
  <c r="AAF101" i="4"/>
  <c r="AAF69" i="4"/>
  <c r="AAF41" i="4"/>
  <c r="AAF191" i="4"/>
  <c r="AAF135" i="4"/>
  <c r="AAF188" i="4"/>
  <c r="AAF48" i="4"/>
  <c r="AAF22" i="4"/>
  <c r="AAF105" i="4"/>
  <c r="AAF7" i="4"/>
  <c r="AAF108" i="4"/>
  <c r="AAF78" i="4"/>
  <c r="AAF107" i="4"/>
  <c r="AAF97" i="4"/>
  <c r="AAF34" i="4"/>
  <c r="AAF128" i="4"/>
  <c r="AAF133" i="4"/>
  <c r="AAF153" i="4"/>
  <c r="AAF196" i="4"/>
  <c r="AAF51" i="4"/>
  <c r="AAF11" i="4"/>
  <c r="AAF62" i="4"/>
  <c r="AAF49" i="4"/>
  <c r="AAF19" i="4"/>
  <c r="AAF13" i="4"/>
  <c r="AAF79" i="4"/>
  <c r="AAF136" i="4"/>
  <c r="AAF57" i="4"/>
  <c r="AAF118" i="4"/>
  <c r="AAF112" i="4"/>
  <c r="AAF142" i="4"/>
  <c r="AAF43" i="4"/>
  <c r="AAF102" i="4"/>
  <c r="AAF83" i="4"/>
  <c r="AAF184" i="4"/>
  <c r="AAF70" i="4"/>
  <c r="AAF82" i="4"/>
  <c r="AAF24" i="4"/>
  <c r="AAF33" i="4"/>
  <c r="AAF155" i="4"/>
  <c r="AAF106" i="4"/>
  <c r="AAF159" i="4"/>
  <c r="AAF117" i="4"/>
  <c r="AAF144" i="4"/>
  <c r="AAF173" i="4"/>
  <c r="AAF139" i="4"/>
  <c r="AAF126" i="4"/>
  <c r="AAF150" i="4"/>
  <c r="AAF160" i="4"/>
  <c r="AAF131" i="4"/>
  <c r="AAF37" i="4"/>
  <c r="KH3" i="5"/>
  <c r="KI2" i="5"/>
  <c r="AAJ3" i="4" l="1"/>
  <c r="AAH198" i="4"/>
  <c r="AAH145" i="4"/>
  <c r="AAH179" i="4"/>
  <c r="AAH134" i="4"/>
  <c r="AAH178" i="4"/>
  <c r="AAH144" i="4"/>
  <c r="AAH50" i="4"/>
  <c r="AAH126" i="4"/>
  <c r="AAH89" i="4"/>
  <c r="AAH84" i="4"/>
  <c r="AAH48" i="4"/>
  <c r="AAH79" i="4"/>
  <c r="AAH18" i="4"/>
  <c r="AAH55" i="4"/>
  <c r="AAH80" i="4"/>
  <c r="AAH60" i="4"/>
  <c r="AAH165" i="4"/>
  <c r="AAH164" i="4"/>
  <c r="AAH90" i="4"/>
  <c r="AAH58" i="4"/>
  <c r="AAH22" i="4"/>
  <c r="AAH10" i="4"/>
  <c r="AAH177" i="4"/>
  <c r="AAH161" i="4"/>
  <c r="AAH81" i="4"/>
  <c r="AAH45" i="4"/>
  <c r="AAH128" i="4"/>
  <c r="AAH34" i="4"/>
  <c r="AAH174" i="4"/>
  <c r="AAH137" i="4"/>
  <c r="AAH36" i="4"/>
  <c r="AAH114" i="4"/>
  <c r="AAH37" i="4"/>
  <c r="AAH139" i="4"/>
  <c r="AAH20" i="4"/>
  <c r="AAH99" i="4"/>
  <c r="AAH160" i="4"/>
  <c r="AAH12" i="4"/>
  <c r="AAH185" i="4"/>
  <c r="AAH122" i="4"/>
  <c r="AAH112" i="4"/>
  <c r="AAH75" i="4"/>
  <c r="AAH21" i="4"/>
  <c r="AAH26" i="4"/>
  <c r="AAH192" i="4"/>
  <c r="AAH136" i="4"/>
  <c r="AAH176" i="4"/>
  <c r="AAH132" i="4"/>
  <c r="AAH175" i="4"/>
  <c r="AAH106" i="4"/>
  <c r="AAH47" i="4"/>
  <c r="AAH108" i="4"/>
  <c r="AAH151" i="4"/>
  <c r="AAH70" i="4"/>
  <c r="AAH147" i="4"/>
  <c r="AAH74" i="4"/>
  <c r="AAH105" i="4"/>
  <c r="AAH86" i="4"/>
  <c r="AAH52" i="4"/>
  <c r="AAH51" i="4"/>
  <c r="AAH148" i="4"/>
  <c r="AAH46" i="4"/>
  <c r="AAH159" i="4"/>
  <c r="AAH131" i="4"/>
  <c r="AAH190" i="4"/>
  <c r="AAH123" i="4"/>
  <c r="AAH189" i="4"/>
  <c r="AAH133" i="4"/>
  <c r="AAH173" i="4"/>
  <c r="AAH119" i="4"/>
  <c r="AAH172" i="4"/>
  <c r="AAH98" i="4"/>
  <c r="AAH44" i="4"/>
  <c r="AAH107" i="4"/>
  <c r="AAH83" i="4"/>
  <c r="AAH69" i="4"/>
  <c r="AAH143" i="4"/>
  <c r="AAH28" i="4"/>
  <c r="AAH7" i="4"/>
  <c r="AAH33" i="4"/>
  <c r="AAH103" i="4"/>
  <c r="AAH64" i="4"/>
  <c r="AAH29" i="4"/>
  <c r="AAH180" i="4"/>
  <c r="AAH158" i="4"/>
  <c r="AAH35" i="4"/>
  <c r="AAH54" i="4"/>
  <c r="AAH116" i="4"/>
  <c r="AAH78" i="4"/>
  <c r="AAH31" i="4"/>
  <c r="AAH196" i="4"/>
  <c r="AAH32" i="4"/>
  <c r="AAH150" i="4"/>
  <c r="AAH96" i="4"/>
  <c r="AAH193" i="4"/>
  <c r="AAH85" i="4"/>
  <c r="AAH62" i="4"/>
  <c r="AAH24" i="4"/>
  <c r="AAH171" i="4"/>
  <c r="AAH63" i="4"/>
  <c r="AAH49" i="4"/>
  <c r="AAH11" i="4"/>
  <c r="AAH168" i="4"/>
  <c r="AAH135" i="4"/>
  <c r="AAH59" i="4"/>
  <c r="AAH115" i="4"/>
  <c r="AAH92" i="4"/>
  <c r="AAH77" i="4"/>
  <c r="AAH162" i="4"/>
  <c r="AAH184" i="4"/>
  <c r="AAH56" i="4"/>
  <c r="AAH117" i="4"/>
  <c r="AAH146" i="4"/>
  <c r="AAH73" i="4"/>
  <c r="AAH186" i="4"/>
  <c r="AAH130" i="4"/>
  <c r="AAH170" i="4"/>
  <c r="AAH110" i="4"/>
  <c r="AAH169" i="4"/>
  <c r="AAH97" i="4"/>
  <c r="AAH41" i="4"/>
  <c r="AAH121" i="4"/>
  <c r="AAH82" i="4"/>
  <c r="AAH67" i="4"/>
  <c r="AAH68" i="4"/>
  <c r="AAH9" i="4"/>
  <c r="AAH42" i="4"/>
  <c r="AAH30" i="4"/>
  <c r="AAH6" i="4"/>
  <c r="AAH16" i="4"/>
  <c r="AAH199" i="4"/>
  <c r="AAH61" i="4"/>
  <c r="AAH197" i="4"/>
  <c r="AAH138" i="4"/>
  <c r="AAH94" i="4"/>
  <c r="AAH43" i="4"/>
  <c r="AAH194" i="4"/>
  <c r="AAH23" i="4"/>
  <c r="AAH118" i="4"/>
  <c r="AAH153" i="4"/>
  <c r="AAH156" i="4"/>
  <c r="AAH102" i="4"/>
  <c r="AAH188" i="4"/>
  <c r="AAH187" i="4"/>
  <c r="AAH17" i="4"/>
  <c r="AAH140" i="4"/>
  <c r="AAH8" i="4"/>
  <c r="AAH125" i="4"/>
  <c r="AAH157" i="4"/>
  <c r="AAH163" i="4"/>
  <c r="AAH19" i="4"/>
  <c r="AAH183" i="4"/>
  <c r="AAH127" i="4"/>
  <c r="AAH167" i="4"/>
  <c r="AAH101" i="4"/>
  <c r="AAH166" i="4"/>
  <c r="AAH95" i="4"/>
  <c r="AAH38" i="4"/>
  <c r="AAH120" i="4"/>
  <c r="AAH71" i="4"/>
  <c r="AAH66" i="4"/>
  <c r="AAH65" i="4"/>
  <c r="AAH142" i="4"/>
  <c r="AAH39" i="4"/>
  <c r="AAH14" i="4"/>
  <c r="AAH100" i="4"/>
  <c r="AAH15" i="4"/>
  <c r="AAH124" i="4"/>
  <c r="AAH109" i="4"/>
  <c r="AAH91" i="4"/>
  <c r="AAH72" i="4"/>
  <c r="AAH40" i="4"/>
  <c r="AAH191" i="4"/>
  <c r="AAH155" i="4"/>
  <c r="AAH25" i="4"/>
  <c r="AAH129" i="4"/>
  <c r="AAH141" i="4"/>
  <c r="AAH27" i="4"/>
  <c r="AAH154" i="4"/>
  <c r="AAH76" i="4"/>
  <c r="AAH182" i="4"/>
  <c r="AAH88" i="4"/>
  <c r="AAH149" i="4"/>
  <c r="AAH2" i="4"/>
  <c r="AAH87" i="4"/>
  <c r="AAH113" i="4"/>
  <c r="AAH195" i="4"/>
  <c r="AAH53" i="4"/>
  <c r="AAH152" i="4"/>
  <c r="AAH104" i="4"/>
  <c r="AAH57" i="4"/>
  <c r="AAH93" i="4"/>
  <c r="AAH181" i="4"/>
  <c r="AAH111" i="4"/>
  <c r="AAH13" i="4"/>
  <c r="AAF5" i="4"/>
  <c r="KI3" i="5"/>
  <c r="KJ2" i="5"/>
  <c r="AAL3" i="4" l="1"/>
  <c r="AAJ168" i="4"/>
  <c r="AAJ118" i="4"/>
  <c r="AAJ193" i="4"/>
  <c r="AAJ152" i="4"/>
  <c r="AAJ84" i="4"/>
  <c r="AAJ123" i="4"/>
  <c r="AAJ179" i="4"/>
  <c r="AAJ120" i="4"/>
  <c r="AAJ122" i="4"/>
  <c r="AAJ49" i="4"/>
  <c r="AAJ43" i="4"/>
  <c r="AAJ19" i="4"/>
  <c r="AAJ53" i="4"/>
  <c r="AAJ51" i="4"/>
  <c r="AAJ11" i="4"/>
  <c r="AAJ6" i="4"/>
  <c r="AAJ189" i="4"/>
  <c r="AAJ132" i="4"/>
  <c r="AAJ141" i="4"/>
  <c r="AAJ45" i="4"/>
  <c r="AAJ20" i="4"/>
  <c r="AAJ42" i="4"/>
  <c r="AAJ148" i="4"/>
  <c r="AAJ136" i="4"/>
  <c r="AAJ119" i="4"/>
  <c r="AAJ142" i="4"/>
  <c r="AAJ9" i="4"/>
  <c r="AAJ39" i="4"/>
  <c r="AAJ97" i="4"/>
  <c r="AAJ63" i="4"/>
  <c r="AAJ27" i="4"/>
  <c r="AAJ92" i="4"/>
  <c r="AAJ44" i="4"/>
  <c r="AAJ130" i="4"/>
  <c r="AAJ101" i="4"/>
  <c r="AAJ153" i="4"/>
  <c r="AAJ116" i="4"/>
  <c r="AAJ24" i="4"/>
  <c r="AAJ104" i="4"/>
  <c r="AAJ56" i="4"/>
  <c r="AAJ163" i="4"/>
  <c r="AAJ162" i="4"/>
  <c r="AAJ115" i="4"/>
  <c r="AAJ190" i="4"/>
  <c r="AAJ143" i="4"/>
  <c r="AAJ81" i="4"/>
  <c r="AAJ114" i="4"/>
  <c r="AAJ176" i="4"/>
  <c r="AAJ94" i="4"/>
  <c r="AAJ83" i="4"/>
  <c r="AAJ40" i="4"/>
  <c r="AAJ95" i="4"/>
  <c r="AAJ13" i="4"/>
  <c r="AAJ61" i="4"/>
  <c r="AAJ23" i="4"/>
  <c r="AAJ10" i="4"/>
  <c r="AAJ26" i="4"/>
  <c r="AAJ178" i="4"/>
  <c r="AAJ66" i="4"/>
  <c r="AAJ14" i="4"/>
  <c r="AAJ133" i="4"/>
  <c r="AAJ89" i="4"/>
  <c r="AAJ180" i="4"/>
  <c r="AAJ139" i="4"/>
  <c r="AAJ2" i="4"/>
  <c r="AAJ159" i="4"/>
  <c r="AAJ112" i="4"/>
  <c r="AAJ187" i="4"/>
  <c r="AAJ157" i="4"/>
  <c r="AAJ78" i="4"/>
  <c r="AAJ105" i="4"/>
  <c r="AAJ173" i="4"/>
  <c r="AAJ85" i="4"/>
  <c r="AAJ82" i="4"/>
  <c r="AAJ31" i="4"/>
  <c r="AAJ74" i="4"/>
  <c r="AAJ113" i="4"/>
  <c r="AAJ59" i="4"/>
  <c r="AAJ15" i="4"/>
  <c r="AAJ34" i="4"/>
  <c r="AAJ195" i="4"/>
  <c r="AAJ103" i="4"/>
  <c r="AAJ131" i="4"/>
  <c r="AAJ147" i="4"/>
  <c r="AAJ68" i="4"/>
  <c r="AAJ128" i="4"/>
  <c r="AAJ25" i="4"/>
  <c r="AAJ186" i="4"/>
  <c r="AAJ175" i="4"/>
  <c r="AAJ117" i="4"/>
  <c r="AAJ65" i="4"/>
  <c r="AAJ102" i="4"/>
  <c r="AAJ172" i="4"/>
  <c r="AAJ108" i="4"/>
  <c r="AAJ155" i="4"/>
  <c r="AAJ12" i="4"/>
  <c r="AAJ149" i="4"/>
  <c r="AAJ191" i="4"/>
  <c r="AAJ18" i="4"/>
  <c r="AAJ33" i="4"/>
  <c r="AAJ140" i="4"/>
  <c r="AAJ158" i="4"/>
  <c r="AAJ91" i="4"/>
  <c r="AAJ125" i="4"/>
  <c r="AAJ124" i="4"/>
  <c r="AAJ90" i="4"/>
  <c r="AAJ198" i="4"/>
  <c r="AAJ156" i="4"/>
  <c r="AAJ109" i="4"/>
  <c r="AAJ184" i="4"/>
  <c r="AAJ135" i="4"/>
  <c r="AAJ75" i="4"/>
  <c r="AAJ96" i="4"/>
  <c r="AAJ170" i="4"/>
  <c r="AAJ76" i="4"/>
  <c r="AAJ71" i="4"/>
  <c r="AAJ164" i="4"/>
  <c r="AAJ47" i="4"/>
  <c r="AAJ99" i="4"/>
  <c r="AAJ32" i="4"/>
  <c r="AAJ80" i="4"/>
  <c r="AAJ144" i="4"/>
  <c r="AAJ165" i="4"/>
  <c r="AAJ37" i="4"/>
  <c r="AAJ69" i="4"/>
  <c r="AAJ7" i="4"/>
  <c r="AAJ100" i="4"/>
  <c r="AAJ36" i="4"/>
  <c r="AAJ17" i="4"/>
  <c r="AAJ183" i="4"/>
  <c r="AAJ194" i="4"/>
  <c r="AAJ77" i="4"/>
  <c r="AAJ169" i="4"/>
  <c r="AAJ129" i="4"/>
  <c r="AAJ127" i="4"/>
  <c r="AAJ93" i="4"/>
  <c r="AAJ188" i="4"/>
  <c r="AAJ88" i="4"/>
  <c r="AAJ50" i="4"/>
  <c r="AAJ46" i="4"/>
  <c r="AAJ199" i="4"/>
  <c r="AAJ192" i="4"/>
  <c r="AAJ154" i="4"/>
  <c r="AAJ106" i="4"/>
  <c r="AAJ181" i="4"/>
  <c r="AAJ134" i="4"/>
  <c r="AAJ72" i="4"/>
  <c r="AAJ150" i="4"/>
  <c r="AAJ167" i="4"/>
  <c r="AAJ67" i="4"/>
  <c r="AAJ54" i="4"/>
  <c r="AAJ146" i="4"/>
  <c r="AAJ28" i="4"/>
  <c r="AAJ8" i="4"/>
  <c r="AAJ98" i="4"/>
  <c r="AAJ41" i="4"/>
  <c r="AAJ29" i="4"/>
  <c r="AAJ145" i="4"/>
  <c r="AAJ197" i="4"/>
  <c r="AAJ110" i="4"/>
  <c r="AAJ55" i="4"/>
  <c r="AAJ60" i="4"/>
  <c r="AAJ21" i="4"/>
  <c r="AAJ177" i="4"/>
  <c r="AAJ166" i="4"/>
  <c r="AAJ126" i="4"/>
  <c r="AAJ111" i="4"/>
  <c r="AAJ137" i="4"/>
  <c r="AAJ48" i="4"/>
  <c r="AAJ185" i="4"/>
  <c r="AAJ22" i="4"/>
  <c r="AAJ58" i="4"/>
  <c r="AAJ160" i="4"/>
  <c r="AAJ138" i="4"/>
  <c r="AAJ182" i="4"/>
  <c r="AAJ86" i="4"/>
  <c r="AAJ73" i="4"/>
  <c r="AAJ161" i="4"/>
  <c r="AAJ174" i="4"/>
  <c r="AAJ79" i="4"/>
  <c r="AAJ171" i="4"/>
  <c r="AAJ151" i="4"/>
  <c r="AAJ16" i="4"/>
  <c r="AAJ121" i="4"/>
  <c r="AAJ70" i="4"/>
  <c r="AAJ35" i="4"/>
  <c r="AAJ38" i="4"/>
  <c r="AAJ52" i="4"/>
  <c r="AAJ57" i="4"/>
  <c r="AAJ107" i="4"/>
  <c r="AAJ64" i="4"/>
  <c r="AAJ30" i="4"/>
  <c r="AAJ196" i="4"/>
  <c r="AAJ62" i="4"/>
  <c r="AAJ87" i="4"/>
  <c r="AAH5" i="4"/>
  <c r="KJ3" i="5"/>
  <c r="KK2" i="5"/>
  <c r="AAN3" i="4" l="1"/>
  <c r="AAL162" i="4"/>
  <c r="AAL137" i="4"/>
  <c r="AAL184" i="4"/>
  <c r="AAL128" i="4"/>
  <c r="AAL194" i="4"/>
  <c r="AAL173" i="4"/>
  <c r="AAL31" i="4"/>
  <c r="AAL68" i="4"/>
  <c r="AAL125" i="4"/>
  <c r="AAL135" i="4"/>
  <c r="AAL18" i="4"/>
  <c r="AAL59" i="4"/>
  <c r="AAL45" i="4"/>
  <c r="AAL159" i="4"/>
  <c r="AAL136" i="4"/>
  <c r="AAL181" i="4"/>
  <c r="AAL163" i="4"/>
  <c r="AAL185" i="4"/>
  <c r="AAL145" i="4"/>
  <c r="AAL22" i="4"/>
  <c r="AAL66" i="4"/>
  <c r="AAL102" i="4"/>
  <c r="AAL87" i="4"/>
  <c r="AAL132" i="4"/>
  <c r="AAL32" i="4"/>
  <c r="AAL81" i="4"/>
  <c r="AAL107" i="4"/>
  <c r="AAL52" i="4"/>
  <c r="AAL165" i="4"/>
  <c r="AAL96" i="4"/>
  <c r="AAL89" i="4"/>
  <c r="AAL93" i="4"/>
  <c r="AAL41" i="4"/>
  <c r="AAL199" i="4"/>
  <c r="AAL146" i="4"/>
  <c r="AAL25" i="4"/>
  <c r="AAL179" i="4"/>
  <c r="AAL177" i="4"/>
  <c r="AAL117" i="4"/>
  <c r="AAL60" i="4"/>
  <c r="AAL174" i="4"/>
  <c r="AAL58" i="4"/>
  <c r="AAL64" i="4"/>
  <c r="AAL115" i="4"/>
  <c r="AAL63" i="4"/>
  <c r="AAL190" i="4"/>
  <c r="AAL191" i="4"/>
  <c r="AAL197" i="4"/>
  <c r="AAL118" i="4"/>
  <c r="AAL46" i="4"/>
  <c r="AAL168" i="4"/>
  <c r="AAL69" i="4"/>
  <c r="AAL61" i="4"/>
  <c r="AAL56" i="4"/>
  <c r="AAL198" i="4"/>
  <c r="AAL156" i="4"/>
  <c r="AAL133" i="4"/>
  <c r="AAL178" i="4"/>
  <c r="AAL161" i="4"/>
  <c r="AAL176" i="4"/>
  <c r="AAL113" i="4"/>
  <c r="AAL14" i="4"/>
  <c r="AAL65" i="4"/>
  <c r="AAL99" i="4"/>
  <c r="AAL51" i="4"/>
  <c r="AAL126" i="4"/>
  <c r="AAL55" i="4"/>
  <c r="AAL78" i="4"/>
  <c r="AAL103" i="4"/>
  <c r="AAL24" i="4"/>
  <c r="AAL195" i="4"/>
  <c r="AAL183" i="4"/>
  <c r="AAL36" i="4"/>
  <c r="AAL180" i="4"/>
  <c r="AAL80" i="4"/>
  <c r="AAL73" i="4"/>
  <c r="AAL160" i="4"/>
  <c r="AAL94" i="4"/>
  <c r="AAL71" i="4"/>
  <c r="AAL72" i="4"/>
  <c r="AAL47" i="4"/>
  <c r="AAL85" i="4"/>
  <c r="AAL54" i="4"/>
  <c r="AAL140" i="4"/>
  <c r="AAL49" i="4"/>
  <c r="AAL19" i="4"/>
  <c r="AAL90" i="4"/>
  <c r="AAL158" i="4"/>
  <c r="AAL40" i="4"/>
  <c r="AAL13" i="4"/>
  <c r="AAL38" i="4"/>
  <c r="AAL26" i="4"/>
  <c r="AAL192" i="4"/>
  <c r="AAL153" i="4"/>
  <c r="AAL123" i="4"/>
  <c r="AAL175" i="4"/>
  <c r="AAL152" i="4"/>
  <c r="AAL167" i="4"/>
  <c r="AAL92" i="4"/>
  <c r="AAL11" i="4"/>
  <c r="AAL143" i="4"/>
  <c r="AAL86" i="4"/>
  <c r="AAL17" i="4"/>
  <c r="AAL106" i="4"/>
  <c r="AAL155" i="4"/>
  <c r="AAL43" i="4"/>
  <c r="AAL100" i="4"/>
  <c r="AAL35" i="4"/>
  <c r="AAL148" i="4"/>
  <c r="AAL144" i="4"/>
  <c r="AAL134" i="4"/>
  <c r="AAL91" i="4"/>
  <c r="AAL20" i="4"/>
  <c r="AAL141" i="4"/>
  <c r="AAL104" i="4"/>
  <c r="AAL62" i="4"/>
  <c r="AAL138" i="4"/>
  <c r="AAL70" i="4"/>
  <c r="AAL27" i="4"/>
  <c r="AAL44" i="4"/>
  <c r="AAL149" i="4"/>
  <c r="AAL122" i="4"/>
  <c r="AAL112" i="4"/>
  <c r="AAL154" i="4"/>
  <c r="AAL37" i="4"/>
  <c r="AAL171" i="4"/>
  <c r="AAL84" i="4"/>
  <c r="AAL39" i="4"/>
  <c r="AAL187" i="4"/>
  <c r="AAL182" i="4"/>
  <c r="AAL170" i="4"/>
  <c r="AAL77" i="4"/>
  <c r="AAL21" i="4"/>
  <c r="AAL10" i="4"/>
  <c r="AAL189" i="4"/>
  <c r="AAL150" i="4"/>
  <c r="AAL114" i="4"/>
  <c r="AAL172" i="4"/>
  <c r="AAL130" i="4"/>
  <c r="AAL121" i="4"/>
  <c r="AAL83" i="4"/>
  <c r="AAL8" i="4"/>
  <c r="AAL101" i="4"/>
  <c r="AAL116" i="4"/>
  <c r="AAL157" i="4"/>
  <c r="AAL97" i="4"/>
  <c r="AAL127" i="4"/>
  <c r="AAL23" i="4"/>
  <c r="AAL88" i="4"/>
  <c r="AAL124" i="4"/>
  <c r="AAL29" i="4"/>
  <c r="AAL166" i="4"/>
  <c r="AAL95" i="4"/>
  <c r="AAL9" i="4"/>
  <c r="AAL131" i="4"/>
  <c r="AAL30" i="4"/>
  <c r="AAL151" i="4"/>
  <c r="AAL57" i="4"/>
  <c r="AAL6" i="4"/>
  <c r="AAL193" i="4"/>
  <c r="AAL48" i="4"/>
  <c r="AAL164" i="4"/>
  <c r="AAL110" i="4"/>
  <c r="AAL67" i="4"/>
  <c r="AAL33" i="4"/>
  <c r="AAL186" i="4"/>
  <c r="AAL147" i="4"/>
  <c r="AAL105" i="4"/>
  <c r="AAL169" i="4"/>
  <c r="AAL120" i="4"/>
  <c r="AAL109" i="4"/>
  <c r="AAL74" i="4"/>
  <c r="AAL2" i="4"/>
  <c r="AAL98" i="4"/>
  <c r="AAL111" i="4"/>
  <c r="AAL129" i="4"/>
  <c r="AAL82" i="4"/>
  <c r="AAL53" i="4"/>
  <c r="AAL15" i="4"/>
  <c r="AAL75" i="4"/>
  <c r="AAL28" i="4"/>
  <c r="AAL119" i="4"/>
  <c r="AAL188" i="4"/>
  <c r="AAL50" i="4"/>
  <c r="AAL108" i="4"/>
  <c r="AAL79" i="4"/>
  <c r="AAL7" i="4"/>
  <c r="AAL196" i="4"/>
  <c r="AAL12" i="4"/>
  <c r="AAL139" i="4"/>
  <c r="AAL42" i="4"/>
  <c r="AAL76" i="4"/>
  <c r="AAL34" i="4"/>
  <c r="AAL142" i="4"/>
  <c r="AAL16" i="4"/>
  <c r="AAJ5" i="4"/>
  <c r="KK3" i="5"/>
  <c r="KL2" i="5"/>
  <c r="AAP3" i="4" l="1"/>
  <c r="AAN176" i="4"/>
  <c r="AAN181" i="4"/>
  <c r="AAN139" i="4"/>
  <c r="AAN112" i="4"/>
  <c r="AAN155" i="4"/>
  <c r="AAN146" i="4"/>
  <c r="AAN95" i="4"/>
  <c r="AAN177" i="4"/>
  <c r="AAN91" i="4"/>
  <c r="AAN135" i="4"/>
  <c r="AAN52" i="4"/>
  <c r="AAN22" i="4"/>
  <c r="AAN60" i="4"/>
  <c r="AAN24" i="4"/>
  <c r="AAN119" i="4"/>
  <c r="AAN124" i="4"/>
  <c r="AAN90" i="4"/>
  <c r="AAN31" i="4"/>
  <c r="AAN164" i="4"/>
  <c r="AAN28" i="4"/>
  <c r="AAN150" i="4"/>
  <c r="AAN136" i="4"/>
  <c r="AAN41" i="4"/>
  <c r="AAN173" i="4"/>
  <c r="AAN178" i="4"/>
  <c r="AAN118" i="4"/>
  <c r="AAN159" i="4"/>
  <c r="AAN134" i="4"/>
  <c r="AAN117" i="4"/>
  <c r="AAN73" i="4"/>
  <c r="AAN145" i="4"/>
  <c r="AAN27" i="4"/>
  <c r="AAN132" i="4"/>
  <c r="AAN161" i="4"/>
  <c r="AAN13" i="4"/>
  <c r="AAN48" i="4"/>
  <c r="AAN2" i="4"/>
  <c r="AAN23" i="4"/>
  <c r="AAN26" i="4"/>
  <c r="AAN37" i="4"/>
  <c r="AAN197" i="4"/>
  <c r="AAN152" i="4"/>
  <c r="AAN66" i="4"/>
  <c r="AAN123" i="4"/>
  <c r="AAN86" i="4"/>
  <c r="AAN59" i="4"/>
  <c r="AAN51" i="4"/>
  <c r="AAN6" i="4"/>
  <c r="AAN188" i="4"/>
  <c r="AAN174" i="4"/>
  <c r="AAN156" i="4"/>
  <c r="AAN50" i="4"/>
  <c r="AAN103" i="4"/>
  <c r="AAN154" i="4"/>
  <c r="AAN56" i="4"/>
  <c r="AAN88" i="4"/>
  <c r="AAN182" i="4"/>
  <c r="AAN122" i="4"/>
  <c r="AAN79" i="4"/>
  <c r="AAN157" i="4"/>
  <c r="AAN7" i="4"/>
  <c r="AAN75" i="4"/>
  <c r="AAN170" i="4"/>
  <c r="AAN175" i="4"/>
  <c r="AAN109" i="4"/>
  <c r="AAN89" i="4"/>
  <c r="AAN127" i="4"/>
  <c r="AAN84" i="4"/>
  <c r="AAN72" i="4"/>
  <c r="AAN140" i="4"/>
  <c r="AAN108" i="4"/>
  <c r="AAN126" i="4"/>
  <c r="AAN186" i="4"/>
  <c r="AAN36" i="4"/>
  <c r="AAN40" i="4"/>
  <c r="AAN115" i="4"/>
  <c r="AAN15" i="4"/>
  <c r="AAN165" i="4"/>
  <c r="AAN33" i="4"/>
  <c r="AAN138" i="4"/>
  <c r="AAN62" i="4"/>
  <c r="AAN53" i="4"/>
  <c r="AAN87" i="4"/>
  <c r="AAN19" i="4"/>
  <c r="AAN148" i="4"/>
  <c r="AAN49" i="4"/>
  <c r="AAN116" i="4"/>
  <c r="AAN193" i="4"/>
  <c r="AAN180" i="4"/>
  <c r="AAN61" i="4"/>
  <c r="AAN78" i="4"/>
  <c r="AAN32" i="4"/>
  <c r="AAN190" i="4"/>
  <c r="AAN142" i="4"/>
  <c r="AAN25" i="4"/>
  <c r="AAN102" i="4"/>
  <c r="AAN151" i="4"/>
  <c r="AAN101" i="4"/>
  <c r="AAN94" i="4"/>
  <c r="AAN184" i="4"/>
  <c r="AAN128" i="4"/>
  <c r="AAN55" i="4"/>
  <c r="AAN153" i="4"/>
  <c r="AAN167" i="4"/>
  <c r="AAN172" i="4"/>
  <c r="AAN100" i="4"/>
  <c r="AAN80" i="4"/>
  <c r="AAN111" i="4"/>
  <c r="AAN69" i="4"/>
  <c r="AAN67" i="4"/>
  <c r="AAN113" i="4"/>
  <c r="AAN58" i="4"/>
  <c r="AAN106" i="4"/>
  <c r="AAN125" i="4"/>
  <c r="AAN137" i="4"/>
  <c r="AAN20" i="4"/>
  <c r="AAN195" i="4"/>
  <c r="AAN166" i="4"/>
  <c r="AAN92" i="4"/>
  <c r="AAN9" i="4"/>
  <c r="AAN81" i="4"/>
  <c r="AAN160" i="4"/>
  <c r="AAN107" i="4"/>
  <c r="AAN133" i="4"/>
  <c r="AAN131" i="4"/>
  <c r="AAN171" i="4"/>
  <c r="AAN43" i="4"/>
  <c r="AAN143" i="4"/>
  <c r="AAN47" i="4"/>
  <c r="AAN85" i="4"/>
  <c r="AAN144" i="4"/>
  <c r="AAN147" i="4"/>
  <c r="AAN169" i="4"/>
  <c r="AAN163" i="4"/>
  <c r="AAN71" i="4"/>
  <c r="AAN110" i="4"/>
  <c r="AAN68" i="4"/>
  <c r="AAN64" i="4"/>
  <c r="AAN105" i="4"/>
  <c r="AAN120" i="4"/>
  <c r="AAN97" i="4"/>
  <c r="AAN114" i="4"/>
  <c r="AAN30" i="4"/>
  <c r="AAN34" i="4"/>
  <c r="AAN96" i="4"/>
  <c r="AAN70" i="4"/>
  <c r="AAN29" i="4"/>
  <c r="AAN93" i="4"/>
  <c r="AAN42" i="4"/>
  <c r="AAN141" i="4"/>
  <c r="AAN17" i="4"/>
  <c r="AAN179" i="4"/>
  <c r="AAN98" i="4"/>
  <c r="AAN83" i="4"/>
  <c r="AAN104" i="4"/>
  <c r="AAN187" i="4"/>
  <c r="AAN16" i="4"/>
  <c r="AAN57" i="4"/>
  <c r="AAN38" i="4"/>
  <c r="AAN194" i="4"/>
  <c r="AAN199" i="4"/>
  <c r="AAN162" i="4"/>
  <c r="AAN130" i="4"/>
  <c r="AAN192" i="4"/>
  <c r="AAN198" i="4"/>
  <c r="AAN65" i="4"/>
  <c r="AAN44" i="4"/>
  <c r="AAN77" i="4"/>
  <c r="AAN99" i="4"/>
  <c r="AAN82" i="4"/>
  <c r="AAN39" i="4"/>
  <c r="AAN14" i="4"/>
  <c r="AAN10" i="4"/>
  <c r="AAN11" i="4"/>
  <c r="AAN54" i="4"/>
  <c r="AAN191" i="4"/>
  <c r="AAN196" i="4"/>
  <c r="AAN158" i="4"/>
  <c r="AAN129" i="4"/>
  <c r="AAN183" i="4"/>
  <c r="AAN189" i="4"/>
  <c r="AAN168" i="4"/>
  <c r="AAN35" i="4"/>
  <c r="AAN76" i="4"/>
  <c r="AAN45" i="4"/>
  <c r="AAN46" i="4"/>
  <c r="AAN149" i="4"/>
  <c r="AAN18" i="4"/>
  <c r="AAN21" i="4"/>
  <c r="AAN185" i="4"/>
  <c r="AAN8" i="4"/>
  <c r="AAN74" i="4"/>
  <c r="AAN63" i="4"/>
  <c r="AAN121" i="4"/>
  <c r="AAN12" i="4"/>
  <c r="AAL5" i="4"/>
  <c r="KL3" i="5"/>
  <c r="KM2" i="5"/>
  <c r="AAN5" i="4" l="1"/>
  <c r="AAR3" i="4"/>
  <c r="AAP197" i="4"/>
  <c r="AAP161" i="4"/>
  <c r="AAP187" i="4"/>
  <c r="AAP150" i="4"/>
  <c r="AAP159" i="4"/>
  <c r="AAP52" i="4"/>
  <c r="AAP16" i="4"/>
  <c r="AAP143" i="4"/>
  <c r="AAP72" i="4"/>
  <c r="AAP48" i="4"/>
  <c r="AAP158" i="4"/>
  <c r="AAP77" i="4"/>
  <c r="AAP131" i="4"/>
  <c r="AAP149" i="4"/>
  <c r="AAP27" i="4"/>
  <c r="AAP41" i="4"/>
  <c r="AAP195" i="4"/>
  <c r="AAP28" i="4"/>
  <c r="AAP113" i="4"/>
  <c r="AAP20" i="4"/>
  <c r="AAP58" i="4"/>
  <c r="AAP60" i="4"/>
  <c r="AAP19" i="4"/>
  <c r="AAP83" i="4"/>
  <c r="AAP194" i="4"/>
  <c r="AAP153" i="4"/>
  <c r="AAP184" i="4"/>
  <c r="AAP138" i="4"/>
  <c r="AAP140" i="4"/>
  <c r="AAP49" i="4"/>
  <c r="AAP147" i="4"/>
  <c r="AAP124" i="4"/>
  <c r="AAP67" i="4"/>
  <c r="AAP39" i="4"/>
  <c r="AAP99" i="4"/>
  <c r="AAP50" i="4"/>
  <c r="AAP128" i="4"/>
  <c r="AAP65" i="4"/>
  <c r="AAP2" i="4"/>
  <c r="AAP59" i="4"/>
  <c r="AAP29" i="4"/>
  <c r="AAP132" i="4"/>
  <c r="AAP37" i="4"/>
  <c r="AAP35" i="4"/>
  <c r="AAP103" i="4"/>
  <c r="AAP119" i="4"/>
  <c r="AAP177" i="4"/>
  <c r="AAP199" i="4"/>
  <c r="AAP171" i="4"/>
  <c r="AAP76" i="4"/>
  <c r="AAP121" i="4"/>
  <c r="AAP101" i="4"/>
  <c r="AAP180" i="4"/>
  <c r="AAP69" i="4"/>
  <c r="AAP9" i="4"/>
  <c r="AAP167" i="4"/>
  <c r="AAP96" i="4"/>
  <c r="AAP190" i="4"/>
  <c r="AAP160" i="4"/>
  <c r="AAP51" i="4"/>
  <c r="AAP61" i="4"/>
  <c r="AAP191" i="4"/>
  <c r="AAP144" i="4"/>
  <c r="AAP181" i="4"/>
  <c r="AAP118" i="4"/>
  <c r="AAP155" i="4"/>
  <c r="AAP46" i="4"/>
  <c r="AAP111" i="4"/>
  <c r="AAP114" i="4"/>
  <c r="AAP64" i="4"/>
  <c r="AAP30" i="4"/>
  <c r="AAP62" i="4"/>
  <c r="AAP12" i="4"/>
  <c r="AAP105" i="4"/>
  <c r="AAP36" i="4"/>
  <c r="AAP80" i="4"/>
  <c r="AAP54" i="4"/>
  <c r="AAP148" i="4"/>
  <c r="AAP172" i="4"/>
  <c r="AAP107" i="4"/>
  <c r="AAP84" i="4"/>
  <c r="AAP115" i="4"/>
  <c r="AAP7" i="4"/>
  <c r="AAP32" i="4"/>
  <c r="AAP146" i="4"/>
  <c r="AAP122" i="4"/>
  <c r="AAP137" i="4"/>
  <c r="AAP63" i="4"/>
  <c r="AAP154" i="4"/>
  <c r="AAP42" i="4"/>
  <c r="AAP170" i="4"/>
  <c r="AAP106" i="4"/>
  <c r="AAP193" i="4"/>
  <c r="AAP98" i="4"/>
  <c r="AAP125" i="4"/>
  <c r="AAP164" i="4"/>
  <c r="AAP73" i="4"/>
  <c r="AAP71" i="4"/>
  <c r="AAP188" i="4"/>
  <c r="AAP139" i="4"/>
  <c r="AAP178" i="4"/>
  <c r="AAP109" i="4"/>
  <c r="AAP127" i="4"/>
  <c r="AAP43" i="4"/>
  <c r="AAP110" i="4"/>
  <c r="AAP87" i="4"/>
  <c r="AAP53" i="4"/>
  <c r="AAP136" i="4"/>
  <c r="AAP18" i="4"/>
  <c r="AAP186" i="4"/>
  <c r="AAP79" i="4"/>
  <c r="AAP33" i="4"/>
  <c r="AAP11" i="4"/>
  <c r="AAP21" i="4"/>
  <c r="AAP182" i="4"/>
  <c r="AAP168" i="4"/>
  <c r="AAP13" i="4"/>
  <c r="AAP70" i="4"/>
  <c r="AAP157" i="4"/>
  <c r="AAP112" i="4"/>
  <c r="AAP89" i="4"/>
  <c r="AAP10" i="4"/>
  <c r="AAP196" i="4"/>
  <c r="AAP90" i="4"/>
  <c r="AAP133" i="4"/>
  <c r="AAP22" i="4"/>
  <c r="AAP74" i="4"/>
  <c r="AAP97" i="4"/>
  <c r="AAP94" i="4"/>
  <c r="AAP185" i="4"/>
  <c r="AAP135" i="4"/>
  <c r="AAP175" i="4"/>
  <c r="AAP100" i="4"/>
  <c r="AAP116" i="4"/>
  <c r="AAP40" i="4"/>
  <c r="AAP93" i="4"/>
  <c r="AAP78" i="4"/>
  <c r="AAP44" i="4"/>
  <c r="AAP120" i="4"/>
  <c r="AAP8" i="4"/>
  <c r="AAP108" i="4"/>
  <c r="AAP47" i="4"/>
  <c r="AAP117" i="4"/>
  <c r="AAP56" i="4"/>
  <c r="AAP102" i="4"/>
  <c r="AAP163" i="4"/>
  <c r="AAP86" i="4"/>
  <c r="AAP173" i="4"/>
  <c r="AAP25" i="4"/>
  <c r="AAP68" i="4"/>
  <c r="AAP142" i="4"/>
  <c r="AAP26" i="4"/>
  <c r="AAP55" i="4"/>
  <c r="AAP82" i="4"/>
  <c r="AAP15" i="4"/>
  <c r="AAP123" i="4"/>
  <c r="AAP88" i="4"/>
  <c r="AAP95" i="4"/>
  <c r="AAP57" i="4"/>
  <c r="AAP165" i="4"/>
  <c r="AAP179" i="4"/>
  <c r="AAP129" i="4"/>
  <c r="AAP169" i="4"/>
  <c r="AAP152" i="4"/>
  <c r="AAP192" i="4"/>
  <c r="AAP34" i="4"/>
  <c r="AAP75" i="4"/>
  <c r="AAP156" i="4"/>
  <c r="AAP17" i="4"/>
  <c r="AAP91" i="4"/>
  <c r="AAP24" i="4"/>
  <c r="AAP162" i="4"/>
  <c r="AAP14" i="4"/>
  <c r="AAP45" i="4"/>
  <c r="AAP6" i="4"/>
  <c r="AAP92" i="4"/>
  <c r="AAP176" i="4"/>
  <c r="AAP126" i="4"/>
  <c r="AAP166" i="4"/>
  <c r="AAP130" i="4"/>
  <c r="AAP183" i="4"/>
  <c r="AAP31" i="4"/>
  <c r="AAP66" i="4"/>
  <c r="AAP141" i="4"/>
  <c r="AAP198" i="4"/>
  <c r="AAP85" i="4"/>
  <c r="AAP23" i="4"/>
  <c r="AAP81" i="4"/>
  <c r="AAP38" i="4"/>
  <c r="AAP174" i="4"/>
  <c r="AAP151" i="4"/>
  <c r="AAP104" i="4"/>
  <c r="AAP189" i="4"/>
  <c r="AAP134" i="4"/>
  <c r="AAP145" i="4"/>
  <c r="KM3" i="5"/>
  <c r="KN2" i="5"/>
  <c r="AAP5" i="4" l="1"/>
  <c r="AAT3" i="4"/>
  <c r="AAR164" i="4"/>
  <c r="AAR117" i="4"/>
  <c r="AAR184" i="4"/>
  <c r="AAR192" i="4"/>
  <c r="AAR130" i="4"/>
  <c r="AAR71" i="4"/>
  <c r="AAR93" i="4"/>
  <c r="AAR112" i="4"/>
  <c r="AAR136" i="4"/>
  <c r="AAR97" i="4"/>
  <c r="AAR103" i="4"/>
  <c r="AAR33" i="4"/>
  <c r="AAR18" i="4"/>
  <c r="AAR100" i="4"/>
  <c r="AAR44" i="4"/>
  <c r="AAR195" i="4"/>
  <c r="AAR165" i="4"/>
  <c r="AAR155" i="4"/>
  <c r="AAR175" i="4"/>
  <c r="AAR104" i="4"/>
  <c r="AAR66" i="4"/>
  <c r="AAR63" i="4"/>
  <c r="AAR12" i="4"/>
  <c r="AAR94" i="4"/>
  <c r="AAR46" i="4"/>
  <c r="AAR47" i="4"/>
  <c r="AAR188" i="4"/>
  <c r="AAR180" i="4"/>
  <c r="AAR95" i="4"/>
  <c r="AAR159" i="4"/>
  <c r="AAR157" i="4"/>
  <c r="AAR125" i="4"/>
  <c r="AAR10" i="4"/>
  <c r="AAR76" i="4"/>
  <c r="AAR31" i="4"/>
  <c r="AAR196" i="4"/>
  <c r="AAR147" i="4"/>
  <c r="AAR59" i="4"/>
  <c r="AAR80" i="4"/>
  <c r="AAR60" i="4"/>
  <c r="AAR121" i="4"/>
  <c r="AAR143" i="4"/>
  <c r="AAR110" i="4"/>
  <c r="AAR55" i="4"/>
  <c r="AAR151" i="4"/>
  <c r="AAR109" i="4"/>
  <c r="AAR153" i="4"/>
  <c r="AAR162" i="4"/>
  <c r="AAR45" i="4"/>
  <c r="AAR197" i="4"/>
  <c r="AAR161" i="4"/>
  <c r="AAR114" i="4"/>
  <c r="AAR181" i="4"/>
  <c r="AAR189" i="4"/>
  <c r="AAR122" i="4"/>
  <c r="AAR68" i="4"/>
  <c r="AAR84" i="4"/>
  <c r="AAR115" i="4"/>
  <c r="AAR107" i="4"/>
  <c r="AAR50" i="4"/>
  <c r="AAR69" i="4"/>
  <c r="AAR22" i="4"/>
  <c r="AAR14" i="4"/>
  <c r="AAR56" i="4"/>
  <c r="AAR19" i="4"/>
  <c r="AAR191" i="4"/>
  <c r="AAR62" i="4"/>
  <c r="AAR52" i="4"/>
  <c r="AAR148" i="4"/>
  <c r="AAR105" i="4"/>
  <c r="AAR73" i="4"/>
  <c r="AAR32" i="4"/>
  <c r="AAR176" i="4"/>
  <c r="AAR78" i="4"/>
  <c r="AAR193" i="4"/>
  <c r="AAR142" i="4"/>
  <c r="AAR98" i="4"/>
  <c r="AAR170" i="4"/>
  <c r="AAR64" i="4"/>
  <c r="AAR194" i="4"/>
  <c r="AAR158" i="4"/>
  <c r="AAR111" i="4"/>
  <c r="AAR178" i="4"/>
  <c r="AAR186" i="4"/>
  <c r="AAR113" i="4"/>
  <c r="AAR65" i="4"/>
  <c r="AAR75" i="4"/>
  <c r="AAR91" i="4"/>
  <c r="AAR85" i="4"/>
  <c r="AAR49" i="4"/>
  <c r="AAR58" i="4"/>
  <c r="AAR9" i="4"/>
  <c r="AAR8" i="4"/>
  <c r="AAR54" i="4"/>
  <c r="AAR144" i="4"/>
  <c r="AAR29" i="4"/>
  <c r="AAR108" i="4"/>
  <c r="AAR183" i="4"/>
  <c r="AAR82" i="4"/>
  <c r="AAR81" i="4"/>
  <c r="AAR199" i="4"/>
  <c r="AAR11" i="4"/>
  <c r="AAR129" i="4"/>
  <c r="AAR79" i="4"/>
  <c r="AAR43" i="4"/>
  <c r="AAR126" i="4"/>
  <c r="AAR70" i="4"/>
  <c r="AAR124" i="4"/>
  <c r="AAR123" i="4"/>
  <c r="AAR145" i="4"/>
  <c r="AAR67" i="4"/>
  <c r="AAR198" i="4"/>
  <c r="AAR74" i="4"/>
  <c r="AAR131" i="4"/>
  <c r="AAR36" i="4"/>
  <c r="AAR26" i="4"/>
  <c r="AAR172" i="4"/>
  <c r="AAR24" i="4"/>
  <c r="AAR168" i="4"/>
  <c r="AAR156" i="4"/>
  <c r="AAR146" i="4"/>
  <c r="AAR30" i="4"/>
  <c r="AAR41" i="4"/>
  <c r="AAR77" i="4"/>
  <c r="AAR7" i="4"/>
  <c r="AAR2" i="4"/>
  <c r="AAR120" i="4"/>
  <c r="AAR185" i="4"/>
  <c r="AAR139" i="4"/>
  <c r="AAR102" i="4"/>
  <c r="AAR169" i="4"/>
  <c r="AAR177" i="4"/>
  <c r="AAR92" i="4"/>
  <c r="AAR140" i="4"/>
  <c r="AAR134" i="4"/>
  <c r="AAR90" i="4"/>
  <c r="AAR133" i="4"/>
  <c r="AAR138" i="4"/>
  <c r="AAR16" i="4"/>
  <c r="AAR40" i="4"/>
  <c r="AAR53" i="4"/>
  <c r="AAR20" i="4"/>
  <c r="AAR42" i="4"/>
  <c r="AAR132" i="4"/>
  <c r="AAR96" i="4"/>
  <c r="AAR171" i="4"/>
  <c r="AAR128" i="4"/>
  <c r="AAR48" i="4"/>
  <c r="AAR51" i="4"/>
  <c r="AAR34" i="4"/>
  <c r="AAR61" i="4"/>
  <c r="AAR83" i="4"/>
  <c r="AAR25" i="4"/>
  <c r="AAR13" i="4"/>
  <c r="AAR152" i="4"/>
  <c r="AAR17" i="4"/>
  <c r="AAR137" i="4"/>
  <c r="AAR21" i="4"/>
  <c r="AAR116" i="4"/>
  <c r="AAR187" i="4"/>
  <c r="AAR106" i="4"/>
  <c r="AAR182" i="4"/>
  <c r="AAR135" i="4"/>
  <c r="AAR99" i="4"/>
  <c r="AAR166" i="4"/>
  <c r="AAR174" i="4"/>
  <c r="AAR89" i="4"/>
  <c r="AAR141" i="4"/>
  <c r="AAR127" i="4"/>
  <c r="AAR57" i="4"/>
  <c r="AAR118" i="4"/>
  <c r="AAR150" i="4"/>
  <c r="AAR101" i="4"/>
  <c r="AAR37" i="4"/>
  <c r="AAR23" i="4"/>
  <c r="AAR6" i="4"/>
  <c r="AAR38" i="4"/>
  <c r="AAR179" i="4"/>
  <c r="AAR163" i="4"/>
  <c r="AAR86" i="4"/>
  <c r="AAR88" i="4"/>
  <c r="AAR87" i="4"/>
  <c r="AAR72" i="4"/>
  <c r="AAR15" i="4"/>
  <c r="AAR35" i="4"/>
  <c r="AAR160" i="4"/>
  <c r="AAR39" i="4"/>
  <c r="AAR27" i="4"/>
  <c r="AAR173" i="4"/>
  <c r="AAR149" i="4"/>
  <c r="AAR190" i="4"/>
  <c r="AAR154" i="4"/>
  <c r="AAR28" i="4"/>
  <c r="AAR167" i="4"/>
  <c r="AAR119" i="4"/>
  <c r="KN3" i="5"/>
  <c r="KO2" i="5"/>
  <c r="AAR5" i="4" l="1"/>
  <c r="AAV3" i="4"/>
  <c r="AAT197" i="4"/>
  <c r="AAT161" i="4"/>
  <c r="AAT187" i="4"/>
  <c r="AAT192" i="4"/>
  <c r="AAT139" i="4"/>
  <c r="AAT126" i="4"/>
  <c r="AAT131" i="4"/>
  <c r="AAT85" i="4"/>
  <c r="AAT102" i="4"/>
  <c r="AAT17" i="4"/>
  <c r="AAT89" i="4"/>
  <c r="AAT45" i="4"/>
  <c r="AAT121" i="4"/>
  <c r="AAT71" i="4"/>
  <c r="AAT119" i="4"/>
  <c r="AAT105" i="4"/>
  <c r="AAT165" i="4"/>
  <c r="AAT51" i="4"/>
  <c r="AAT61" i="4"/>
  <c r="AAT2" i="4"/>
  <c r="AAT194" i="4"/>
  <c r="AAT158" i="4"/>
  <c r="AAT184" i="4"/>
  <c r="AAT189" i="4"/>
  <c r="AAT141" i="4"/>
  <c r="AAT125" i="4"/>
  <c r="AAT123" i="4"/>
  <c r="AAT74" i="4"/>
  <c r="AAT86" i="4"/>
  <c r="AAT80" i="4"/>
  <c r="AAT72" i="4"/>
  <c r="AAT18" i="4"/>
  <c r="AAT104" i="4"/>
  <c r="AAT64" i="4"/>
  <c r="AAT44" i="4"/>
  <c r="AAT32" i="4"/>
  <c r="AAT148" i="4"/>
  <c r="AAT182" i="4"/>
  <c r="AAT134" i="4"/>
  <c r="AAT56" i="4"/>
  <c r="AAT109" i="4"/>
  <c r="AAT151" i="4"/>
  <c r="AAT143" i="4"/>
  <c r="AAT99" i="4"/>
  <c r="AAT132" i="4"/>
  <c r="AAT55" i="4"/>
  <c r="AAT23" i="4"/>
  <c r="AAT50" i="4"/>
  <c r="AAT142" i="4"/>
  <c r="AAT79" i="4"/>
  <c r="AAT43" i="4"/>
  <c r="AAT133" i="4"/>
  <c r="AAT193" i="4"/>
  <c r="AAT70" i="4"/>
  <c r="AAT34" i="4"/>
  <c r="AAT67" i="4"/>
  <c r="AAT26" i="4"/>
  <c r="AAT190" i="4"/>
  <c r="AAT95" i="4"/>
  <c r="AAT96" i="4"/>
  <c r="AAT191" i="4"/>
  <c r="AAT155" i="4"/>
  <c r="AAT181" i="4"/>
  <c r="AAT186" i="4"/>
  <c r="AAT129" i="4"/>
  <c r="AAT120" i="4"/>
  <c r="AAT112" i="4"/>
  <c r="AAT63" i="4"/>
  <c r="AAT76" i="4"/>
  <c r="AAT53" i="4"/>
  <c r="AAT59" i="4"/>
  <c r="AAT14" i="4"/>
  <c r="AAT48" i="4"/>
  <c r="AAT147" i="4"/>
  <c r="AAT47" i="4"/>
  <c r="AAT93" i="4"/>
  <c r="AAT29" i="4"/>
  <c r="AAT177" i="4"/>
  <c r="AAT68" i="4"/>
  <c r="AAT179" i="4"/>
  <c r="AAT127" i="4"/>
  <c r="AAT115" i="4"/>
  <c r="AAT87" i="4"/>
  <c r="AAT83" i="4"/>
  <c r="AAT130" i="4"/>
  <c r="AAT170" i="4"/>
  <c r="AAT27" i="4"/>
  <c r="AAT167" i="4"/>
  <c r="AAT107" i="4"/>
  <c r="AAT16" i="4"/>
  <c r="AAT106" i="4"/>
  <c r="AAT164" i="4"/>
  <c r="AAT138" i="4"/>
  <c r="AAT33" i="4"/>
  <c r="AAT188" i="4"/>
  <c r="AAT152" i="4"/>
  <c r="AAT178" i="4"/>
  <c r="AAT183" i="4"/>
  <c r="AAT128" i="4"/>
  <c r="AAT111" i="4"/>
  <c r="AAT150" i="4"/>
  <c r="AAT13" i="4"/>
  <c r="AAT75" i="4"/>
  <c r="AAT42" i="4"/>
  <c r="AAT11" i="4"/>
  <c r="AAT8" i="4"/>
  <c r="AAT84" i="4"/>
  <c r="AAT100" i="4"/>
  <c r="AAT36" i="4"/>
  <c r="AAT39" i="4"/>
  <c r="AAT146" i="4"/>
  <c r="AAT108" i="4"/>
  <c r="AAT7" i="4"/>
  <c r="AAT113" i="4"/>
  <c r="AAT57" i="4"/>
  <c r="AAT169" i="4"/>
  <c r="AAT31" i="4"/>
  <c r="AAT196" i="4"/>
  <c r="AAT24" i="4"/>
  <c r="AAT90" i="4"/>
  <c r="AAT145" i="4"/>
  <c r="AAT40" i="4"/>
  <c r="AAT156" i="4"/>
  <c r="AAT25" i="4"/>
  <c r="AAT195" i="4"/>
  <c r="AAT185" i="4"/>
  <c r="AAT149" i="4"/>
  <c r="AAT175" i="4"/>
  <c r="AAT180" i="4"/>
  <c r="AAT117" i="4"/>
  <c r="AAT157" i="4"/>
  <c r="AAT92" i="4"/>
  <c r="AAT10" i="4"/>
  <c r="AAT62" i="4"/>
  <c r="AAT118" i="4"/>
  <c r="AAT66" i="4"/>
  <c r="AAT94" i="4"/>
  <c r="AAT81" i="4"/>
  <c r="AAT97" i="4"/>
  <c r="AAT21" i="4"/>
  <c r="AAT35" i="4"/>
  <c r="AAT172" i="4"/>
  <c r="AAT135" i="4"/>
  <c r="AAT54" i="4"/>
  <c r="AAT73" i="4"/>
  <c r="AAT174" i="4"/>
  <c r="AAT110" i="4"/>
  <c r="AAT160" i="4"/>
  <c r="AAT77" i="4"/>
  <c r="AAT38" i="4"/>
  <c r="AAT199" i="4"/>
  <c r="AAT28" i="4"/>
  <c r="AAT198" i="4"/>
  <c r="AAT65" i="4"/>
  <c r="AAT101" i="4"/>
  <c r="AAT176" i="4"/>
  <c r="AAT140" i="4"/>
  <c r="AAT166" i="4"/>
  <c r="AAT171" i="4"/>
  <c r="AAT154" i="4"/>
  <c r="AAT122" i="4"/>
  <c r="AAT116" i="4"/>
  <c r="AAT91" i="4"/>
  <c r="AAT46" i="4"/>
  <c r="AAT69" i="4"/>
  <c r="AAT15" i="4"/>
  <c r="AAT78" i="4"/>
  <c r="AAT30" i="4"/>
  <c r="AAT20" i="4"/>
  <c r="AAT49" i="4"/>
  <c r="AAT114" i="4"/>
  <c r="AAT173" i="4"/>
  <c r="AAT137" i="4"/>
  <c r="AAT163" i="4"/>
  <c r="AAT168" i="4"/>
  <c r="AAT153" i="4"/>
  <c r="AAT88" i="4"/>
  <c r="AAT103" i="4"/>
  <c r="AAT52" i="4"/>
  <c r="AAT82" i="4"/>
  <c r="AAT58" i="4"/>
  <c r="AAT6" i="4"/>
  <c r="AAT60" i="4"/>
  <c r="AAT9" i="4"/>
  <c r="AAT41" i="4"/>
  <c r="AAT12" i="4"/>
  <c r="AAT124" i="4"/>
  <c r="AAT162" i="4"/>
  <c r="AAT136" i="4"/>
  <c r="AAT98" i="4"/>
  <c r="AAT22" i="4"/>
  <c r="AAT159" i="4"/>
  <c r="AAT19" i="4"/>
  <c r="AAT144" i="4"/>
  <c r="AAT37" i="4"/>
  <c r="KO3" i="5"/>
  <c r="KP2" i="5"/>
  <c r="AAT5" i="4" l="1"/>
  <c r="AAX3" i="4"/>
  <c r="AAV162" i="4"/>
  <c r="AAV173" i="4"/>
  <c r="AAV128" i="4"/>
  <c r="AAV106" i="4"/>
  <c r="AAV113" i="4"/>
  <c r="AAV43" i="4"/>
  <c r="AAV110" i="4"/>
  <c r="AAV24" i="4"/>
  <c r="AAV2" i="4"/>
  <c r="AAV85" i="4"/>
  <c r="AAV78" i="4"/>
  <c r="AAV122" i="4"/>
  <c r="AAV107" i="4"/>
  <c r="AAV169" i="4"/>
  <c r="AAV8" i="4"/>
  <c r="AAV165" i="4"/>
  <c r="AAV31" i="4"/>
  <c r="AAV192" i="4"/>
  <c r="AAV111" i="4"/>
  <c r="AAV160" i="4"/>
  <c r="AAV66" i="4"/>
  <c r="AAV109" i="4"/>
  <c r="AAV20" i="4"/>
  <c r="AAV189" i="4"/>
  <c r="AAV102" i="4"/>
  <c r="AAV94" i="4"/>
  <c r="AAV10" i="4"/>
  <c r="AAV45" i="4"/>
  <c r="AAV180" i="4"/>
  <c r="AAV59" i="4"/>
  <c r="AAV193" i="4"/>
  <c r="AAV74" i="4"/>
  <c r="AAV47" i="4"/>
  <c r="AAV89" i="4"/>
  <c r="AAV51" i="4"/>
  <c r="AAV140" i="4"/>
  <c r="AAV72" i="4"/>
  <c r="AAV136" i="4"/>
  <c r="AAV115" i="4"/>
  <c r="AAV158" i="4"/>
  <c r="AAV134" i="4"/>
  <c r="AAV199" i="4"/>
  <c r="AAV159" i="4"/>
  <c r="AAV170" i="4"/>
  <c r="AAV117" i="4"/>
  <c r="AAV131" i="4"/>
  <c r="AAV87" i="4"/>
  <c r="AAV34" i="4"/>
  <c r="AAV105" i="4"/>
  <c r="AAV7" i="4"/>
  <c r="AAV146" i="4"/>
  <c r="AAV63" i="4"/>
  <c r="AAV40" i="4"/>
  <c r="AAV95" i="4"/>
  <c r="AAV96" i="4"/>
  <c r="AAV90" i="4"/>
  <c r="AAV144" i="4"/>
  <c r="AAV195" i="4"/>
  <c r="AAV184" i="4"/>
  <c r="AAV143" i="4"/>
  <c r="AAV99" i="4"/>
  <c r="AAV104" i="4"/>
  <c r="AAV16" i="4"/>
  <c r="AAV157" i="4"/>
  <c r="AAV196" i="4"/>
  <c r="AAV119" i="4"/>
  <c r="AAV44" i="4"/>
  <c r="AAV161" i="4"/>
  <c r="AAV154" i="4"/>
  <c r="AAV155" i="4"/>
  <c r="AAV120" i="4"/>
  <c r="AAV54" i="4"/>
  <c r="AAV60" i="4"/>
  <c r="AAV39" i="4"/>
  <c r="AAV188" i="4"/>
  <c r="AAV62" i="4"/>
  <c r="AAV100" i="4"/>
  <c r="AAV130" i="4"/>
  <c r="AAV163" i="4"/>
  <c r="AAV118" i="4"/>
  <c r="AAV6" i="4"/>
  <c r="AAV14" i="4"/>
  <c r="AAV179" i="4"/>
  <c r="AAV172" i="4"/>
  <c r="AAV129" i="4"/>
  <c r="AAV11" i="4"/>
  <c r="AAV26" i="4"/>
  <c r="AAV198" i="4"/>
  <c r="AAV152" i="4"/>
  <c r="AAV167" i="4"/>
  <c r="AAV108" i="4"/>
  <c r="AAV123" i="4"/>
  <c r="AAV125" i="4"/>
  <c r="AAV25" i="4"/>
  <c r="AAV61" i="4"/>
  <c r="AAV166" i="4"/>
  <c r="AAV80" i="4"/>
  <c r="AAV41" i="4"/>
  <c r="AAV37" i="4"/>
  <c r="AAV190" i="4"/>
  <c r="AAV82" i="4"/>
  <c r="AAV29" i="4"/>
  <c r="AAV164" i="4"/>
  <c r="AAV19" i="4"/>
  <c r="AAV148" i="4"/>
  <c r="AAV197" i="4"/>
  <c r="AAV135" i="4"/>
  <c r="AAV149" i="4"/>
  <c r="AAV70" i="4"/>
  <c r="AAV150" i="4"/>
  <c r="AAV86" i="4"/>
  <c r="AAV23" i="4"/>
  <c r="AAV17" i="4"/>
  <c r="AAV174" i="4"/>
  <c r="AAV30" i="4"/>
  <c r="AAV65" i="4"/>
  <c r="AAV69" i="4"/>
  <c r="AAV55" i="4"/>
  <c r="AAV124" i="4"/>
  <c r="AAV58" i="4"/>
  <c r="AAV28" i="4"/>
  <c r="AAV171" i="4"/>
  <c r="AAV36" i="4"/>
  <c r="AAV186" i="4"/>
  <c r="AAV194" i="4"/>
  <c r="AAV147" i="4"/>
  <c r="AAV153" i="4"/>
  <c r="AAV145" i="4"/>
  <c r="AAV101" i="4"/>
  <c r="AAV76" i="4"/>
  <c r="AAV116" i="4"/>
  <c r="AAV181" i="4"/>
  <c r="AAV53" i="4"/>
  <c r="AAV156" i="4"/>
  <c r="AAV64" i="4"/>
  <c r="AAV27" i="4"/>
  <c r="AAV68" i="4"/>
  <c r="AAV12" i="4"/>
  <c r="AAV35" i="4"/>
  <c r="AAV121" i="4"/>
  <c r="AAV81" i="4"/>
  <c r="AAV178" i="4"/>
  <c r="AAV73" i="4"/>
  <c r="AAV38" i="4"/>
  <c r="AAV9" i="4"/>
  <c r="AAV49" i="4"/>
  <c r="AAV168" i="4"/>
  <c r="AAV18" i="4"/>
  <c r="AAV183" i="4"/>
  <c r="AAV191" i="4"/>
  <c r="AAV138" i="4"/>
  <c r="AAV142" i="4"/>
  <c r="AAV137" i="4"/>
  <c r="AAV98" i="4"/>
  <c r="AAV75" i="4"/>
  <c r="AAV79" i="4"/>
  <c r="AAV187" i="4"/>
  <c r="AAV42" i="4"/>
  <c r="AAV84" i="4"/>
  <c r="AAV48" i="4"/>
  <c r="AAV71" i="4"/>
  <c r="AAV22" i="4"/>
  <c r="AAV67" i="4"/>
  <c r="AAV151" i="4"/>
  <c r="AAV92" i="4"/>
  <c r="AAV132" i="4"/>
  <c r="AAV32" i="4"/>
  <c r="AAV182" i="4"/>
  <c r="AAV93" i="4"/>
  <c r="AAV127" i="4"/>
  <c r="AAV46" i="4"/>
  <c r="AAV176" i="4"/>
  <c r="AAV139" i="4"/>
  <c r="AAV177" i="4"/>
  <c r="AAV185" i="4"/>
  <c r="AAV141" i="4"/>
  <c r="AAV112" i="4"/>
  <c r="AAV83" i="4"/>
  <c r="AAV77" i="4"/>
  <c r="AAV56" i="4"/>
  <c r="AAV50" i="4"/>
  <c r="AAV126" i="4"/>
  <c r="AAV15" i="4"/>
  <c r="AAV57" i="4"/>
  <c r="AAV97" i="4"/>
  <c r="AAV88" i="4"/>
  <c r="AAV21" i="4"/>
  <c r="AAV33" i="4"/>
  <c r="AAV114" i="4"/>
  <c r="AAV103" i="4"/>
  <c r="AAV13" i="4"/>
  <c r="AAV91" i="4"/>
  <c r="AAV175" i="4"/>
  <c r="AAV52" i="4"/>
  <c r="AAV133" i="4"/>
  <c r="KP3" i="5"/>
  <c r="KQ2" i="5"/>
  <c r="AAV5" i="4" l="1"/>
  <c r="AAZ3" i="4"/>
  <c r="AAX199" i="4"/>
  <c r="AAX163" i="4"/>
  <c r="AAX167" i="4"/>
  <c r="AAX125" i="4"/>
  <c r="AAX103" i="4"/>
  <c r="AAX92" i="4"/>
  <c r="AAX33" i="4"/>
  <c r="AAX91" i="4"/>
  <c r="AAX76" i="4"/>
  <c r="AAX99" i="4"/>
  <c r="AAX89" i="4"/>
  <c r="AAX23" i="4"/>
  <c r="AAX180" i="4"/>
  <c r="AAX117" i="4"/>
  <c r="AAX32" i="4"/>
  <c r="AAX55" i="4"/>
  <c r="AAX165" i="4"/>
  <c r="AAX140" i="4"/>
  <c r="AAX176" i="4"/>
  <c r="AAX28" i="4"/>
  <c r="AAX39" i="4"/>
  <c r="AAX61" i="4"/>
  <c r="AAX9" i="4"/>
  <c r="AAX128" i="4"/>
  <c r="AAX79" i="4"/>
  <c r="AAX196" i="4"/>
  <c r="AAX160" i="4"/>
  <c r="AAX164" i="4"/>
  <c r="AAX155" i="4"/>
  <c r="AAX127" i="4"/>
  <c r="AAX83" i="4"/>
  <c r="AAX30" i="4"/>
  <c r="AAX162" i="4"/>
  <c r="AAX75" i="4"/>
  <c r="AAX96" i="4"/>
  <c r="AAX16" i="4"/>
  <c r="AAX15" i="4"/>
  <c r="AAX122" i="4"/>
  <c r="AAX109" i="4"/>
  <c r="AAX189" i="4"/>
  <c r="AAX144" i="4"/>
  <c r="AAX29" i="4"/>
  <c r="AAX157" i="4"/>
  <c r="AAX141" i="4"/>
  <c r="AAX86" i="4"/>
  <c r="AAX106" i="4"/>
  <c r="AAX169" i="4"/>
  <c r="AAX88" i="4"/>
  <c r="AAX166" i="4"/>
  <c r="AAX123" i="4"/>
  <c r="AAX193" i="4"/>
  <c r="AAX197" i="4"/>
  <c r="AAX161" i="4"/>
  <c r="AAX154" i="4"/>
  <c r="AAX116" i="4"/>
  <c r="AAX74" i="4"/>
  <c r="AAX27" i="4"/>
  <c r="AAX105" i="4"/>
  <c r="AAX62" i="4"/>
  <c r="AAX77" i="4"/>
  <c r="AAX11" i="4"/>
  <c r="AAX186" i="4"/>
  <c r="AAX95" i="4"/>
  <c r="AAX19" i="4"/>
  <c r="AAX14" i="4"/>
  <c r="AAX82" i="4"/>
  <c r="AAX148" i="4"/>
  <c r="AAX159" i="4"/>
  <c r="AAX42" i="4"/>
  <c r="AAX59" i="4"/>
  <c r="AAX173" i="4"/>
  <c r="AAX126" i="4"/>
  <c r="AAX137" i="4"/>
  <c r="AAX118" i="4"/>
  <c r="AAX46" i="4"/>
  <c r="AAX190" i="4"/>
  <c r="AAX194" i="4"/>
  <c r="AAX147" i="4"/>
  <c r="AAX145" i="4"/>
  <c r="AAX107" i="4"/>
  <c r="AAX65" i="4"/>
  <c r="AAX24" i="4"/>
  <c r="AAX100" i="4"/>
  <c r="AAX56" i="4"/>
  <c r="AAX60" i="4"/>
  <c r="AAX6" i="4"/>
  <c r="AAX139" i="4"/>
  <c r="AAX50" i="4"/>
  <c r="AAX174" i="4"/>
  <c r="AAX111" i="4"/>
  <c r="AAX168" i="4"/>
  <c r="AAX184" i="4"/>
  <c r="AAX38" i="4"/>
  <c r="AAX63" i="4"/>
  <c r="AAX67" i="4"/>
  <c r="AAX181" i="4"/>
  <c r="AAX156" i="4"/>
  <c r="AAX150" i="4"/>
  <c r="AAX81" i="4"/>
  <c r="AAX80" i="4"/>
  <c r="AAX41" i="4"/>
  <c r="AAX17" i="4"/>
  <c r="AAX134" i="4"/>
  <c r="AAX37" i="4"/>
  <c r="AAX121" i="4"/>
  <c r="AAX69" i="4"/>
  <c r="AAX53" i="4"/>
  <c r="AAX170" i="4"/>
  <c r="AAX149" i="4"/>
  <c r="AAX187" i="4"/>
  <c r="AAX191" i="4"/>
  <c r="AAX138" i="4"/>
  <c r="AAX136" i="4"/>
  <c r="AAX98" i="4"/>
  <c r="AAX57" i="4"/>
  <c r="AAX21" i="4"/>
  <c r="AAX97" i="4"/>
  <c r="AAX47" i="4"/>
  <c r="AAX108" i="4"/>
  <c r="AAX40" i="4"/>
  <c r="AAX85" i="4"/>
  <c r="AAX64" i="4"/>
  <c r="AAX71" i="4"/>
  <c r="AAX12" i="4"/>
  <c r="AAX130" i="4"/>
  <c r="AAX188" i="4"/>
  <c r="AAX158" i="4"/>
  <c r="AAX133" i="4"/>
  <c r="AAX94" i="4"/>
  <c r="AAX54" i="4"/>
  <c r="AAX18" i="4"/>
  <c r="AAX90" i="4"/>
  <c r="AAX93" i="4"/>
  <c r="AAX22" i="4"/>
  <c r="AAX43" i="4"/>
  <c r="AAX104" i="4"/>
  <c r="AAX13" i="4"/>
  <c r="AAX185" i="4"/>
  <c r="AAX51" i="4"/>
  <c r="AAX20" i="4"/>
  <c r="AAX135" i="4"/>
  <c r="AAX183" i="4"/>
  <c r="AAX8" i="4"/>
  <c r="AAX119" i="4"/>
  <c r="AAX31" i="4"/>
  <c r="AAX131" i="4"/>
  <c r="AAX120" i="4"/>
  <c r="AAX26" i="4"/>
  <c r="AAX36" i="4"/>
  <c r="AAX52" i="4"/>
  <c r="AAX44" i="4"/>
  <c r="AAX115" i="4"/>
  <c r="AAX195" i="4"/>
  <c r="AAX114" i="4"/>
  <c r="AAX178" i="4"/>
  <c r="AAX182" i="4"/>
  <c r="AAX151" i="4"/>
  <c r="AAX153" i="4"/>
  <c r="AAX146" i="4"/>
  <c r="AAX48" i="4"/>
  <c r="AAX113" i="4"/>
  <c r="AAX72" i="4"/>
  <c r="AAX143" i="4"/>
  <c r="AAX177" i="4"/>
  <c r="AAX101" i="4"/>
  <c r="AAX2" i="4"/>
  <c r="AAX73" i="4"/>
  <c r="AAX58" i="4"/>
  <c r="AAX25" i="4"/>
  <c r="AAX84" i="4"/>
  <c r="AAX175" i="4"/>
  <c r="AAX179" i="4"/>
  <c r="AAX142" i="4"/>
  <c r="AAX152" i="4"/>
  <c r="AAX124" i="4"/>
  <c r="AAX45" i="4"/>
  <c r="AAX87" i="4"/>
  <c r="AAX198" i="4"/>
  <c r="AAX102" i="4"/>
  <c r="AAX132" i="4"/>
  <c r="AAX66" i="4"/>
  <c r="AAX192" i="4"/>
  <c r="AAX34" i="4"/>
  <c r="AAX70" i="4"/>
  <c r="AAX7" i="4"/>
  <c r="AAX49" i="4"/>
  <c r="AAX172" i="4"/>
  <c r="AAX78" i="4"/>
  <c r="AAX171" i="4"/>
  <c r="AAX129" i="4"/>
  <c r="AAX68" i="4"/>
  <c r="AAX110" i="4"/>
  <c r="AAX10" i="4"/>
  <c r="AAX112" i="4"/>
  <c r="AAX35" i="4"/>
  <c r="KQ3" i="5"/>
  <c r="KR2" i="5"/>
  <c r="AAX5" i="4" l="1"/>
  <c r="ABB3" i="4"/>
  <c r="AAZ166" i="4"/>
  <c r="AAZ122" i="4"/>
  <c r="AAZ91" i="4"/>
  <c r="AAZ143" i="4"/>
  <c r="AAZ69" i="4"/>
  <c r="AAZ156" i="4"/>
  <c r="AAZ191" i="4"/>
  <c r="AAZ123" i="4"/>
  <c r="AAZ59" i="4"/>
  <c r="AAZ14" i="4"/>
  <c r="AAZ37" i="4"/>
  <c r="AAZ34" i="4"/>
  <c r="AAZ20" i="4"/>
  <c r="AAZ137" i="4"/>
  <c r="AAZ65" i="4"/>
  <c r="AAZ195" i="4"/>
  <c r="AAZ45" i="4"/>
  <c r="AAZ132" i="4"/>
  <c r="AAZ36" i="4"/>
  <c r="AAZ30" i="4"/>
  <c r="AAZ169" i="4"/>
  <c r="AAZ152" i="4"/>
  <c r="AAZ199" i="4"/>
  <c r="AAZ163" i="4"/>
  <c r="AAZ119" i="4"/>
  <c r="AAZ88" i="4"/>
  <c r="AAZ126" i="4"/>
  <c r="AAZ60" i="4"/>
  <c r="AAZ146" i="4"/>
  <c r="AAZ164" i="4"/>
  <c r="AAZ55" i="4"/>
  <c r="AAZ53" i="4"/>
  <c r="AAZ197" i="4"/>
  <c r="AAZ22" i="4"/>
  <c r="AAZ31" i="4"/>
  <c r="AAZ183" i="4"/>
  <c r="AAZ111" i="4"/>
  <c r="AAZ179" i="4"/>
  <c r="AAZ165" i="4"/>
  <c r="AAZ107" i="4"/>
  <c r="AAZ167" i="4"/>
  <c r="AAZ42" i="4"/>
  <c r="AAZ108" i="4"/>
  <c r="AAZ24" i="4"/>
  <c r="AAZ101" i="4"/>
  <c r="AAZ96" i="4"/>
  <c r="AAZ63" i="4"/>
  <c r="AAZ84" i="4"/>
  <c r="AAZ67" i="4"/>
  <c r="AAZ145" i="4"/>
  <c r="AAZ174" i="4"/>
  <c r="AAZ27" i="4"/>
  <c r="AAZ95" i="4"/>
  <c r="AAZ112" i="4"/>
  <c r="AAZ153" i="4"/>
  <c r="AAZ192" i="4"/>
  <c r="AAZ21" i="4"/>
  <c r="AAZ172" i="4"/>
  <c r="AAZ46" i="4"/>
  <c r="AAZ78" i="4"/>
  <c r="AAZ129" i="4"/>
  <c r="AAZ83" i="4"/>
  <c r="AAZ136" i="4"/>
  <c r="AAZ196" i="4"/>
  <c r="AAZ160" i="4"/>
  <c r="AAZ116" i="4"/>
  <c r="AAZ85" i="4"/>
  <c r="AAZ194" i="4"/>
  <c r="AAZ124" i="4"/>
  <c r="AAZ138" i="4"/>
  <c r="AAZ105" i="4"/>
  <c r="AAZ173" i="4"/>
  <c r="AAZ52" i="4"/>
  <c r="AAZ182" i="4"/>
  <c r="AAZ10" i="4"/>
  <c r="AAZ147" i="4"/>
  <c r="AAZ68" i="4"/>
  <c r="AAZ93" i="4"/>
  <c r="AAZ25" i="4"/>
  <c r="AAZ148" i="4"/>
  <c r="AAZ187" i="4"/>
  <c r="AAZ106" i="4"/>
  <c r="AAZ6" i="4"/>
  <c r="AAZ89" i="4"/>
  <c r="AAZ8" i="4"/>
  <c r="AAZ181" i="4"/>
  <c r="AAZ171" i="4"/>
  <c r="AAZ149" i="4"/>
  <c r="AAZ71" i="4"/>
  <c r="AAZ178" i="4"/>
  <c r="AAZ188" i="4"/>
  <c r="AAZ170" i="4"/>
  <c r="AAZ13" i="4"/>
  <c r="AAZ50" i="4"/>
  <c r="AAZ127" i="4"/>
  <c r="AAZ133" i="4"/>
  <c r="AAZ12" i="4"/>
  <c r="AAZ125" i="4"/>
  <c r="AAZ32" i="4"/>
  <c r="AAZ193" i="4"/>
  <c r="AAZ157" i="4"/>
  <c r="AAZ113" i="4"/>
  <c r="AAZ82" i="4"/>
  <c r="AAZ185" i="4"/>
  <c r="AAZ114" i="4"/>
  <c r="AAZ118" i="4"/>
  <c r="AAZ77" i="4"/>
  <c r="AAZ121" i="4"/>
  <c r="AAZ23" i="4"/>
  <c r="AAZ162" i="4"/>
  <c r="AAZ120" i="4"/>
  <c r="AAZ58" i="4"/>
  <c r="AAZ62" i="4"/>
  <c r="AAZ90" i="4"/>
  <c r="AAZ7" i="4"/>
  <c r="AAZ29" i="4"/>
  <c r="AAZ158" i="4"/>
  <c r="AAZ189" i="4"/>
  <c r="AAZ100" i="4"/>
  <c r="AAZ43" i="4"/>
  <c r="AAZ159" i="4"/>
  <c r="AAZ142" i="4"/>
  <c r="AAZ150" i="4"/>
  <c r="AAZ177" i="4"/>
  <c r="AAZ35" i="4"/>
  <c r="AAZ130" i="4"/>
  <c r="AAZ134" i="4"/>
  <c r="AAZ140" i="4"/>
  <c r="AAZ41" i="4"/>
  <c r="AAZ49" i="4"/>
  <c r="AAZ175" i="4"/>
  <c r="AAZ135" i="4"/>
  <c r="AAZ109" i="4"/>
  <c r="AAZ128" i="4"/>
  <c r="AAZ72" i="4"/>
  <c r="AAZ17" i="4"/>
  <c r="AAZ94" i="4"/>
  <c r="AAZ66" i="4"/>
  <c r="AAZ190" i="4"/>
  <c r="AAZ154" i="4"/>
  <c r="AAZ110" i="4"/>
  <c r="AAZ79" i="4"/>
  <c r="AAZ176" i="4"/>
  <c r="AAZ198" i="4"/>
  <c r="AAZ117" i="4"/>
  <c r="AAZ51" i="4"/>
  <c r="AAZ103" i="4"/>
  <c r="AAZ15" i="4"/>
  <c r="AAZ139" i="4"/>
  <c r="AAZ75" i="4"/>
  <c r="AAZ141" i="4"/>
  <c r="AAZ56" i="4"/>
  <c r="AAZ9" i="4"/>
  <c r="AAZ57" i="4"/>
  <c r="AAZ76" i="4"/>
  <c r="AAZ70" i="4"/>
  <c r="AAZ81" i="4"/>
  <c r="AAZ11" i="4"/>
  <c r="AAZ98" i="4"/>
  <c r="AAZ44" i="4"/>
  <c r="AAZ18" i="4"/>
  <c r="AAZ131" i="4"/>
  <c r="AAZ161" i="4"/>
  <c r="AAZ48" i="4"/>
  <c r="AAZ87" i="4"/>
  <c r="AAZ186" i="4"/>
  <c r="AAZ144" i="4"/>
  <c r="AAZ40" i="4"/>
  <c r="AAZ102" i="4"/>
  <c r="AAZ86" i="4"/>
  <c r="AAZ26" i="4"/>
  <c r="AAZ184" i="4"/>
  <c r="AAZ151" i="4"/>
  <c r="AAZ104" i="4"/>
  <c r="AAZ73" i="4"/>
  <c r="AAZ155" i="4"/>
  <c r="AAZ180" i="4"/>
  <c r="AAZ99" i="4"/>
  <c r="AAZ33" i="4"/>
  <c r="AAZ97" i="4"/>
  <c r="AAZ2" i="4"/>
  <c r="AAZ80" i="4"/>
  <c r="AAZ39" i="4"/>
  <c r="AAZ74" i="4"/>
  <c r="AAZ16" i="4"/>
  <c r="AAZ47" i="4"/>
  <c r="AAZ92" i="4"/>
  <c r="AAZ54" i="4"/>
  <c r="AAZ64" i="4"/>
  <c r="AAZ38" i="4"/>
  <c r="AAZ168" i="4"/>
  <c r="AAZ61" i="4"/>
  <c r="AAZ19" i="4"/>
  <c r="AAZ115" i="4"/>
  <c r="AAZ28" i="4"/>
  <c r="KR3" i="5"/>
  <c r="KS2" i="5"/>
  <c r="AAZ5" i="4" l="1"/>
  <c r="ABD3" i="4"/>
  <c r="ABB199" i="4"/>
  <c r="ABB163" i="4"/>
  <c r="ABB149" i="4"/>
  <c r="ABB194" i="4"/>
  <c r="ABB198" i="4"/>
  <c r="ABB135" i="4"/>
  <c r="ABB64" i="4"/>
  <c r="ABB33" i="4"/>
  <c r="ABB60" i="4"/>
  <c r="ABB150" i="4"/>
  <c r="ABB128" i="4"/>
  <c r="ABB39" i="4"/>
  <c r="ABB74" i="4"/>
  <c r="ABB23" i="4"/>
  <c r="ABB130" i="4"/>
  <c r="ABB47" i="4"/>
  <c r="ABB195" i="4"/>
  <c r="ABB167" i="4"/>
  <c r="ABB164" i="4"/>
  <c r="ABB19" i="4"/>
  <c r="ABB137" i="4"/>
  <c r="ABB48" i="4"/>
  <c r="ABB196" i="4"/>
  <c r="ABB160" i="4"/>
  <c r="ABB140" i="4"/>
  <c r="ABB191" i="4"/>
  <c r="ABB192" i="4"/>
  <c r="ABB133" i="4"/>
  <c r="ABB153" i="4"/>
  <c r="ABB24" i="4"/>
  <c r="ABB55" i="4"/>
  <c r="ABB108" i="4"/>
  <c r="ABB103" i="4"/>
  <c r="ABB38" i="4"/>
  <c r="ABB71" i="4"/>
  <c r="ABB127" i="4"/>
  <c r="ABB52" i="4"/>
  <c r="ABB13" i="4"/>
  <c r="ABB148" i="4"/>
  <c r="ABB144" i="4"/>
  <c r="ABB181" i="4"/>
  <c r="ABB85" i="4"/>
  <c r="ABB21" i="4"/>
  <c r="ABB84" i="4"/>
  <c r="ABB111" i="4"/>
  <c r="ABB110" i="4"/>
  <c r="ABB75" i="4"/>
  <c r="ABB69" i="4"/>
  <c r="ABB72" i="4"/>
  <c r="ABB146" i="4"/>
  <c r="ABB51" i="4"/>
  <c r="ABB49" i="4"/>
  <c r="ABB134" i="4"/>
  <c r="ABB26" i="4"/>
  <c r="ABB73" i="4"/>
  <c r="ABB159" i="4"/>
  <c r="ABB193" i="4"/>
  <c r="ABB157" i="4"/>
  <c r="ABB116" i="4"/>
  <c r="ABB188" i="4"/>
  <c r="ABB189" i="4"/>
  <c r="ABB132" i="4"/>
  <c r="ABB86" i="4"/>
  <c r="ABB15" i="4"/>
  <c r="ABB46" i="4"/>
  <c r="ABB101" i="4"/>
  <c r="ABB54" i="4"/>
  <c r="ABB36" i="4"/>
  <c r="ABB27" i="4"/>
  <c r="ABB20" i="4"/>
  <c r="ABB30" i="4"/>
  <c r="ABB8" i="4"/>
  <c r="ABB29" i="4"/>
  <c r="ABB179" i="4"/>
  <c r="ABB142" i="4"/>
  <c r="ABB177" i="4"/>
  <c r="ABB138" i="4"/>
  <c r="ABB31" i="4"/>
  <c r="ABB66" i="4"/>
  <c r="ABB172" i="4"/>
  <c r="ABB70" i="4"/>
  <c r="ABB93" i="4"/>
  <c r="ABB169" i="4"/>
  <c r="ABB99" i="4"/>
  <c r="ABB67" i="4"/>
  <c r="ABB53" i="4"/>
  <c r="ABB147" i="4"/>
  <c r="ABB42" i="4"/>
  <c r="ABB162" i="4"/>
  <c r="ABB43" i="4"/>
  <c r="ABB165" i="4"/>
  <c r="ABB190" i="4"/>
  <c r="ABB154" i="4"/>
  <c r="ABB107" i="4"/>
  <c r="ABB185" i="4"/>
  <c r="ABB186" i="4"/>
  <c r="ABB123" i="4"/>
  <c r="ABB158" i="4"/>
  <c r="ABB12" i="4"/>
  <c r="ABB37" i="4"/>
  <c r="ABB87" i="4"/>
  <c r="ABB40" i="4"/>
  <c r="ABB35" i="4"/>
  <c r="ABB104" i="4"/>
  <c r="ABB121" i="4"/>
  <c r="ABB79" i="4"/>
  <c r="ABB45" i="4"/>
  <c r="ABB184" i="4"/>
  <c r="ABB95" i="4"/>
  <c r="ABB63" i="4"/>
  <c r="ABB14" i="4"/>
  <c r="ABB112" i="4"/>
  <c r="ABB16" i="4"/>
  <c r="ABB143" i="4"/>
  <c r="ABB124" i="4"/>
  <c r="ABB59" i="4"/>
  <c r="ABB68" i="4"/>
  <c r="ABB156" i="4"/>
  <c r="ABB58" i="4"/>
  <c r="ABB141" i="4"/>
  <c r="ABB57" i="4"/>
  <c r="ABB102" i="4"/>
  <c r="ABB44" i="4"/>
  <c r="ABB155" i="4"/>
  <c r="ABB96" i="4"/>
  <c r="ABB34" i="4"/>
  <c r="ABB17" i="4"/>
  <c r="ABB187" i="4"/>
  <c r="ABB151" i="4"/>
  <c r="ABB98" i="4"/>
  <c r="ABB182" i="4"/>
  <c r="ABB183" i="4"/>
  <c r="ABB114" i="4"/>
  <c r="ABB129" i="4"/>
  <c r="ABB9" i="4"/>
  <c r="ABB92" i="4"/>
  <c r="ABB80" i="4"/>
  <c r="ABB22" i="4"/>
  <c r="ABB32" i="4"/>
  <c r="ABB28" i="4"/>
  <c r="ABB97" i="4"/>
  <c r="ABB65" i="4"/>
  <c r="ABB7" i="4"/>
  <c r="ABB145" i="4"/>
  <c r="ABB180" i="4"/>
  <c r="ABB105" i="4"/>
  <c r="ABB6" i="4"/>
  <c r="ABB78" i="4"/>
  <c r="ABB10" i="4"/>
  <c r="ABB100" i="4"/>
  <c r="ABB109" i="4"/>
  <c r="ABB176" i="4"/>
  <c r="ABB41" i="4"/>
  <c r="ABB11" i="4"/>
  <c r="ABB91" i="4"/>
  <c r="ABB166" i="4"/>
  <c r="ABB61" i="4"/>
  <c r="ABB161" i="4"/>
  <c r="ABB197" i="4"/>
  <c r="ABB89" i="4"/>
  <c r="ABB178" i="4"/>
  <c r="ABB139" i="4"/>
  <c r="ABB126" i="4"/>
  <c r="ABB173" i="4"/>
  <c r="ABB174" i="4"/>
  <c r="ABB113" i="4"/>
  <c r="ABB76" i="4"/>
  <c r="ABB125" i="4"/>
  <c r="ABB106" i="4"/>
  <c r="ABB2" i="4"/>
  <c r="ABB131" i="4"/>
  <c r="ABB122" i="4"/>
  <c r="ABB62" i="4"/>
  <c r="ABB152" i="4"/>
  <c r="ABB25" i="4"/>
  <c r="ABB18" i="4"/>
  <c r="ABB175" i="4"/>
  <c r="ABB136" i="4"/>
  <c r="ABB120" i="4"/>
  <c r="ABB170" i="4"/>
  <c r="ABB171" i="4"/>
  <c r="ABB115" i="4"/>
  <c r="ABB77" i="4"/>
  <c r="ABB118" i="4"/>
  <c r="ABB88" i="4"/>
  <c r="ABB83" i="4"/>
  <c r="ABB94" i="4"/>
  <c r="ABB117" i="4"/>
  <c r="ABB56" i="4"/>
  <c r="ABB119" i="4"/>
  <c r="ABB81" i="4"/>
  <c r="ABB50" i="4"/>
  <c r="ABB168" i="4"/>
  <c r="ABB82" i="4"/>
  <c r="ABB90" i="4"/>
  <c r="KS3" i="5"/>
  <c r="KT2" i="5"/>
  <c r="ABB5" i="4" l="1"/>
  <c r="ABF3" i="4"/>
  <c r="ABD172" i="4"/>
  <c r="ABD183" i="4"/>
  <c r="ABD191" i="4"/>
  <c r="ABD173" i="4"/>
  <c r="ABD123" i="4"/>
  <c r="ABD126" i="4"/>
  <c r="ABD98" i="4"/>
  <c r="ABD61" i="4"/>
  <c r="ABD22" i="4"/>
  <c r="ABD87" i="4"/>
  <c r="ABD64" i="4"/>
  <c r="ABD78" i="4"/>
  <c r="ABD54" i="4"/>
  <c r="ABD89" i="4"/>
  <c r="ABD18" i="4"/>
  <c r="ABD95" i="4"/>
  <c r="ABD158" i="4"/>
  <c r="ABD181" i="4"/>
  <c r="ABD112" i="4"/>
  <c r="ABD8" i="4"/>
  <c r="ABD132" i="4"/>
  <c r="ABD11" i="4"/>
  <c r="ABD129" i="4"/>
  <c r="ABD111" i="4"/>
  <c r="ABD169" i="4"/>
  <c r="ABD174" i="4"/>
  <c r="ABD167" i="4"/>
  <c r="ABD153" i="4"/>
  <c r="ABD189" i="4"/>
  <c r="ABD120" i="4"/>
  <c r="ABD140" i="4"/>
  <c r="ABD55" i="4"/>
  <c r="ABD19" i="4"/>
  <c r="ABD80" i="4"/>
  <c r="ABD51" i="4"/>
  <c r="ABD73" i="4"/>
  <c r="ABD30" i="4"/>
  <c r="ABD69" i="4"/>
  <c r="ABD103" i="4"/>
  <c r="ABD26" i="4"/>
  <c r="ABD161" i="4"/>
  <c r="ABD86" i="4"/>
  <c r="ABD136" i="4"/>
  <c r="ABD63" i="4"/>
  <c r="ABD6" i="4"/>
  <c r="ABD12" i="4"/>
  <c r="ABD197" i="4"/>
  <c r="ABD135" i="4"/>
  <c r="ABD82" i="4"/>
  <c r="ABD21" i="4"/>
  <c r="ABD177" i="4"/>
  <c r="ABD25" i="4"/>
  <c r="ABD45" i="4"/>
  <c r="ABD166" i="4"/>
  <c r="ABD156" i="4"/>
  <c r="ABD141" i="4"/>
  <c r="ABD144" i="4"/>
  <c r="ABD186" i="4"/>
  <c r="ABD194" i="4"/>
  <c r="ABD122" i="4"/>
  <c r="ABD52" i="4"/>
  <c r="ABD16" i="4"/>
  <c r="ABD75" i="4"/>
  <c r="ABD42" i="4"/>
  <c r="ABD182" i="4"/>
  <c r="ABD66" i="4"/>
  <c r="ABD36" i="4"/>
  <c r="ABD79" i="4"/>
  <c r="ABD165" i="4"/>
  <c r="ABD108" i="4"/>
  <c r="ABD15" i="4"/>
  <c r="ABD148" i="4"/>
  <c r="ABD154" i="4"/>
  <c r="ABD127" i="4"/>
  <c r="ABD32" i="4"/>
  <c r="ABD65" i="4"/>
  <c r="ABD96" i="4"/>
  <c r="ABD107" i="4"/>
  <c r="ABD20" i="4"/>
  <c r="ABD114" i="4"/>
  <c r="ABD139" i="4"/>
  <c r="ABD131" i="4"/>
  <c r="ABD94" i="4"/>
  <c r="ABD58" i="4"/>
  <c r="ABD81" i="4"/>
  <c r="ABD74" i="4"/>
  <c r="ABD179" i="4"/>
  <c r="ABD70" i="4"/>
  <c r="ABD83" i="4"/>
  <c r="ABD53" i="4"/>
  <c r="ABD199" i="4"/>
  <c r="ABD163" i="4"/>
  <c r="ABD147" i="4"/>
  <c r="ABD125" i="4"/>
  <c r="ABD124" i="4"/>
  <c r="ABD176" i="4"/>
  <c r="ABD171" i="4"/>
  <c r="ABD117" i="4"/>
  <c r="ABD49" i="4"/>
  <c r="ABD13" i="4"/>
  <c r="ABD67" i="4"/>
  <c r="ABD33" i="4"/>
  <c r="ABD88" i="4"/>
  <c r="ABD100" i="4"/>
  <c r="ABD9" i="4"/>
  <c r="ABD60" i="4"/>
  <c r="ABD195" i="4"/>
  <c r="ABD193" i="4"/>
  <c r="ABD137" i="4"/>
  <c r="ABD143" i="4"/>
  <c r="ABD43" i="4"/>
  <c r="ABD7" i="4"/>
  <c r="ABD68" i="4"/>
  <c r="ABD91" i="4"/>
  <c r="ABD190" i="4"/>
  <c r="ABD170" i="4"/>
  <c r="ABD159" i="4"/>
  <c r="ABD17" i="4"/>
  <c r="ABD134" i="4"/>
  <c r="ABD109" i="4"/>
  <c r="ABD188" i="4"/>
  <c r="ABD28" i="4"/>
  <c r="ABD180" i="4"/>
  <c r="ABD192" i="4"/>
  <c r="ABD101" i="4"/>
  <c r="ABD85" i="4"/>
  <c r="ABD196" i="4"/>
  <c r="ABD160" i="4"/>
  <c r="ABD138" i="4"/>
  <c r="ABD116" i="4"/>
  <c r="ABD115" i="4"/>
  <c r="ABD164" i="4"/>
  <c r="ABD162" i="4"/>
  <c r="ABD72" i="4"/>
  <c r="ABD46" i="4"/>
  <c r="ABD10" i="4"/>
  <c r="ABD50" i="4"/>
  <c r="ABD24" i="4"/>
  <c r="ABD76" i="4"/>
  <c r="ABD77" i="4"/>
  <c r="ABD84" i="4"/>
  <c r="ABD35" i="4"/>
  <c r="ABD29" i="4"/>
  <c r="ABD157" i="4"/>
  <c r="ABD146" i="4"/>
  <c r="ABD71" i="4"/>
  <c r="ABD41" i="4"/>
  <c r="ABD57" i="4"/>
  <c r="ABD105" i="4"/>
  <c r="ABD40" i="4"/>
  <c r="ABD119" i="4"/>
  <c r="ABD142" i="4"/>
  <c r="ABD31" i="4"/>
  <c r="ABD175" i="4"/>
  <c r="ABD97" i="4"/>
  <c r="ABD185" i="4"/>
  <c r="ABD178" i="4"/>
  <c r="ABD104" i="4"/>
  <c r="ABD90" i="4"/>
  <c r="ABD128" i="4"/>
  <c r="ABD39" i="4"/>
  <c r="ABD187" i="4"/>
  <c r="ABD151" i="4"/>
  <c r="ABD133" i="4"/>
  <c r="ABD102" i="4"/>
  <c r="ABD168" i="4"/>
  <c r="ABD155" i="4"/>
  <c r="ABD121" i="4"/>
  <c r="ABD62" i="4"/>
  <c r="ABD37" i="4"/>
  <c r="ABD150" i="4"/>
  <c r="ABD23" i="4"/>
  <c r="ABD2" i="4"/>
  <c r="ABD47" i="4"/>
  <c r="ABD113" i="4"/>
  <c r="ABD56" i="4"/>
  <c r="ABD48" i="4"/>
  <c r="ABD184" i="4"/>
  <c r="ABD145" i="4"/>
  <c r="ABD130" i="4"/>
  <c r="ABD99" i="4"/>
  <c r="ABD149" i="4"/>
  <c r="ABD152" i="4"/>
  <c r="ABD110" i="4"/>
  <c r="ABD198" i="4"/>
  <c r="ABD34" i="4"/>
  <c r="ABD118" i="4"/>
  <c r="ABD14" i="4"/>
  <c r="ABD59" i="4"/>
  <c r="ABD38" i="4"/>
  <c r="ABD106" i="4"/>
  <c r="ABD44" i="4"/>
  <c r="ABD27" i="4"/>
  <c r="ABD93" i="4"/>
  <c r="ABD92" i="4"/>
  <c r="KT3" i="5"/>
  <c r="KU2" i="5"/>
  <c r="ABD5" i="4" l="1"/>
  <c r="ABH3" i="4"/>
  <c r="ABF166" i="4"/>
  <c r="ABF197" i="4"/>
  <c r="ABF182" i="4"/>
  <c r="ABF104" i="4"/>
  <c r="ABF117" i="4"/>
  <c r="ABF134" i="4"/>
  <c r="ABF31" i="4"/>
  <c r="ABF150" i="4"/>
  <c r="ABF67" i="4"/>
  <c r="ABF24" i="4"/>
  <c r="ABF50" i="4"/>
  <c r="ABF64" i="4"/>
  <c r="ABF65" i="4"/>
  <c r="ABF57" i="4"/>
  <c r="ABF105" i="4"/>
  <c r="ABF165" i="4"/>
  <c r="ABF190" i="4"/>
  <c r="ABF12" i="4"/>
  <c r="ABF132" i="4"/>
  <c r="ABF103" i="4"/>
  <c r="ABF46" i="4"/>
  <c r="ABF39" i="4"/>
  <c r="ABF62" i="4"/>
  <c r="ABF124" i="4"/>
  <c r="ABF80" i="4"/>
  <c r="ABF133" i="4"/>
  <c r="ABF88" i="4"/>
  <c r="ABF107" i="4"/>
  <c r="ABF177" i="4"/>
  <c r="ABF89" i="4"/>
  <c r="ABF199" i="4"/>
  <c r="ABF163" i="4"/>
  <c r="ABF188" i="4"/>
  <c r="ABF159" i="4"/>
  <c r="ABF101" i="4"/>
  <c r="ABF116" i="4"/>
  <c r="ABF94" i="4"/>
  <c r="ABF28" i="4"/>
  <c r="ABF164" i="4"/>
  <c r="ABF58" i="4"/>
  <c r="ABF21" i="4"/>
  <c r="ABF41" i="4"/>
  <c r="ABF2" i="4"/>
  <c r="ABF47" i="4"/>
  <c r="ABF17" i="4"/>
  <c r="ABF91" i="4"/>
  <c r="ABF195" i="4"/>
  <c r="ABF193" i="4"/>
  <c r="ABF111" i="4"/>
  <c r="ABF61" i="4"/>
  <c r="ABF95" i="4"/>
  <c r="ABF15" i="4"/>
  <c r="ABF83" i="4"/>
  <c r="ABF137" i="4"/>
  <c r="ABF148" i="4"/>
  <c r="ABF161" i="4"/>
  <c r="ABF146" i="4"/>
  <c r="ABF121" i="4"/>
  <c r="ABF19" i="4"/>
  <c r="ABF48" i="4"/>
  <c r="ABF73" i="4"/>
  <c r="ABF66" i="4"/>
  <c r="ABF142" i="4"/>
  <c r="ABF59" i="4"/>
  <c r="ABF158" i="4"/>
  <c r="ABF82" i="4"/>
  <c r="ABF180" i="4"/>
  <c r="ABF183" i="4"/>
  <c r="ABF99" i="4"/>
  <c r="ABF63" i="4"/>
  <c r="ABF172" i="4"/>
  <c r="ABF123" i="4"/>
  <c r="ABF118" i="4"/>
  <c r="ABF34" i="4"/>
  <c r="ABF72" i="4"/>
  <c r="ABF196" i="4"/>
  <c r="ABF160" i="4"/>
  <c r="ABF179" i="4"/>
  <c r="ABF120" i="4"/>
  <c r="ABF98" i="4"/>
  <c r="ABF168" i="4"/>
  <c r="ABF70" i="4"/>
  <c r="ABF25" i="4"/>
  <c r="ABF115" i="4"/>
  <c r="ABF54" i="4"/>
  <c r="ABF18" i="4"/>
  <c r="ABF32" i="4"/>
  <c r="ABF90" i="4"/>
  <c r="ABF38" i="4"/>
  <c r="ABF128" i="4"/>
  <c r="ABF71" i="4"/>
  <c r="ABF29" i="4"/>
  <c r="ABF157" i="4"/>
  <c r="ABF170" i="4"/>
  <c r="ABF194" i="4"/>
  <c r="ABF138" i="4"/>
  <c r="ABF22" i="4"/>
  <c r="ABF51" i="4"/>
  <c r="ABF23" i="4"/>
  <c r="ABF20" i="4"/>
  <c r="ABF44" i="4"/>
  <c r="ABF154" i="4"/>
  <c r="ABF192" i="4"/>
  <c r="ABF55" i="4"/>
  <c r="ABF69" i="4"/>
  <c r="ABF14" i="4"/>
  <c r="ABF11" i="4"/>
  <c r="ABF8" i="4"/>
  <c r="ABF198" i="4"/>
  <c r="ABF10" i="4"/>
  <c r="ABF102" i="4"/>
  <c r="ABF122" i="4"/>
  <c r="ABF136" i="4"/>
  <c r="ABF125" i="4"/>
  <c r="ABF191" i="4"/>
  <c r="ABF171" i="4"/>
  <c r="ABF147" i="4"/>
  <c r="ABF30" i="4"/>
  <c r="ABF153" i="4"/>
  <c r="ABF130" i="4"/>
  <c r="ABF113" i="4"/>
  <c r="ABF37" i="4"/>
  <c r="ABF76" i="4"/>
  <c r="ABF187" i="4"/>
  <c r="ABF151" i="4"/>
  <c r="ABF152" i="4"/>
  <c r="ABF155" i="4"/>
  <c r="ABF162" i="4"/>
  <c r="ABF109" i="4"/>
  <c r="ABF52" i="4"/>
  <c r="ABF16" i="4"/>
  <c r="ABF68" i="4"/>
  <c r="ABF45" i="4"/>
  <c r="ABF9" i="4"/>
  <c r="ABF176" i="4"/>
  <c r="ABF141" i="4"/>
  <c r="ABF126" i="4"/>
  <c r="ABF79" i="4"/>
  <c r="ABF74" i="4"/>
  <c r="ABF181" i="4"/>
  <c r="ABF97" i="4"/>
  <c r="ABF149" i="4"/>
  <c r="ABF93" i="4"/>
  <c r="ABF186" i="4"/>
  <c r="ABF85" i="4"/>
  <c r="ABF184" i="4"/>
  <c r="ABF145" i="4"/>
  <c r="ABF143" i="4"/>
  <c r="ABF135" i="4"/>
  <c r="ABF127" i="4"/>
  <c r="ABF106" i="4"/>
  <c r="ABF49" i="4"/>
  <c r="ABF13" i="4"/>
  <c r="ABF60" i="4"/>
  <c r="ABF42" i="4"/>
  <c r="ABF6" i="4"/>
  <c r="ABF167" i="4"/>
  <c r="ABF96" i="4"/>
  <c r="ABF114" i="4"/>
  <c r="ABF35" i="4"/>
  <c r="ABF53" i="4"/>
  <c r="ABF173" i="4"/>
  <c r="ABF78" i="4"/>
  <c r="ABF119" i="4"/>
  <c r="ABF33" i="4"/>
  <c r="ABF81" i="4"/>
  <c r="ABF110" i="4"/>
  <c r="ABF75" i="4"/>
  <c r="ABF112" i="4"/>
  <c r="ABF27" i="4"/>
  <c r="ABF26" i="4"/>
  <c r="ABF178" i="4"/>
  <c r="ABF139" i="4"/>
  <c r="ABF189" i="4"/>
  <c r="ABF129" i="4"/>
  <c r="ABF144" i="4"/>
  <c r="ABF100" i="4"/>
  <c r="ABF43" i="4"/>
  <c r="ABF7" i="4"/>
  <c r="ABF131" i="4"/>
  <c r="ABF36" i="4"/>
  <c r="ABF87" i="4"/>
  <c r="ABF185" i="4"/>
  <c r="ABF174" i="4"/>
  <c r="ABF56" i="4"/>
  <c r="ABF108" i="4"/>
  <c r="ABF86" i="4"/>
  <c r="ABF175" i="4"/>
  <c r="ABF40" i="4"/>
  <c r="ABF140" i="4"/>
  <c r="ABF156" i="4"/>
  <c r="ABF92" i="4"/>
  <c r="ABF77" i="4"/>
  <c r="ABF169" i="4"/>
  <c r="ABF84" i="4"/>
  <c r="KU3" i="5"/>
  <c r="KV2" i="5"/>
  <c r="ABF5" i="4" l="1"/>
  <c r="ABJ3" i="4"/>
  <c r="ABH172" i="4"/>
  <c r="ABH192" i="4"/>
  <c r="ABH153" i="4"/>
  <c r="ABH118" i="4"/>
  <c r="ABH176" i="4"/>
  <c r="ABH101" i="4"/>
  <c r="ABH92" i="4"/>
  <c r="ABH109" i="4"/>
  <c r="ABH140" i="4"/>
  <c r="ABH49" i="4"/>
  <c r="ABH13" i="4"/>
  <c r="ABH41" i="4"/>
  <c r="ABH47" i="4"/>
  <c r="ABH48" i="4"/>
  <c r="ABH27" i="4"/>
  <c r="ABH93" i="4"/>
  <c r="ABH199" i="4"/>
  <c r="ABH144" i="4"/>
  <c r="ABH149" i="4"/>
  <c r="ABH105" i="4"/>
  <c r="ABH164" i="4"/>
  <c r="ABH21" i="4"/>
  <c r="ABH195" i="4"/>
  <c r="ABH88" i="4"/>
  <c r="ABH142" i="4"/>
  <c r="ABH110" i="4"/>
  <c r="ABH65" i="4"/>
  <c r="ABH146" i="4"/>
  <c r="ABH178" i="4"/>
  <c r="ABH194" i="4"/>
  <c r="ABH55" i="4"/>
  <c r="ABH18" i="4"/>
  <c r="ABH121" i="4"/>
  <c r="ABH59" i="4"/>
  <c r="ABH81" i="4"/>
  <c r="ABH169" i="4"/>
  <c r="ABH189" i="4"/>
  <c r="ABH150" i="4"/>
  <c r="ABH115" i="4"/>
  <c r="ABH167" i="4"/>
  <c r="ABH98" i="4"/>
  <c r="ABH89" i="4"/>
  <c r="ABH106" i="4"/>
  <c r="ABH122" i="4"/>
  <c r="ABH46" i="4"/>
  <c r="ABH10" i="4"/>
  <c r="ABH32" i="4"/>
  <c r="ABH20" i="4"/>
  <c r="ABH39" i="4"/>
  <c r="ABH45" i="4"/>
  <c r="ABH26" i="4"/>
  <c r="ABH183" i="4"/>
  <c r="ABH173" i="4"/>
  <c r="ABH100" i="4"/>
  <c r="ABH78" i="4"/>
  <c r="ABH11" i="4"/>
  <c r="ABH24" i="4"/>
  <c r="ABH139" i="4"/>
  <c r="ABH117" i="4"/>
  <c r="ABH15" i="4"/>
  <c r="ABH104" i="4"/>
  <c r="ABH16" i="4"/>
  <c r="ABH125" i="4"/>
  <c r="ABH166" i="4"/>
  <c r="ABH186" i="4"/>
  <c r="ABH147" i="4"/>
  <c r="ABH112" i="4"/>
  <c r="ABH158" i="4"/>
  <c r="ABH95" i="4"/>
  <c r="ABH86" i="4"/>
  <c r="ABH103" i="4"/>
  <c r="ABH108" i="4"/>
  <c r="ABH43" i="4"/>
  <c r="ABH7" i="4"/>
  <c r="ABH23" i="4"/>
  <c r="ABH90" i="4"/>
  <c r="ABH30" i="4"/>
  <c r="ABH44" i="4"/>
  <c r="ABH165" i="4"/>
  <c r="ABH163" i="4"/>
  <c r="ABH197" i="4"/>
  <c r="ABH83" i="4"/>
  <c r="ABH40" i="4"/>
  <c r="ABH14" i="4"/>
  <c r="ABH8" i="4"/>
  <c r="ABH60" i="4"/>
  <c r="ABH2" i="4"/>
  <c r="ABH181" i="4"/>
  <c r="ABH137" i="4"/>
  <c r="ABH75" i="4"/>
  <c r="ABH35" i="4"/>
  <c r="ABH124" i="4"/>
  <c r="ABH76" i="4"/>
  <c r="ABH113" i="4"/>
  <c r="ABH185" i="4"/>
  <c r="ABH191" i="4"/>
  <c r="ABH58" i="4"/>
  <c r="ABH196" i="4"/>
  <c r="ABH160" i="4"/>
  <c r="ABH180" i="4"/>
  <c r="ABH141" i="4"/>
  <c r="ABH188" i="4"/>
  <c r="ABH155" i="4"/>
  <c r="ABH134" i="4"/>
  <c r="ABH80" i="4"/>
  <c r="ABH97" i="4"/>
  <c r="ABH102" i="4"/>
  <c r="ABH37" i="4"/>
  <c r="ABH120" i="4"/>
  <c r="ABH64" i="4"/>
  <c r="ABH73" i="4"/>
  <c r="ABH12" i="4"/>
  <c r="ABH9" i="4"/>
  <c r="ABH29" i="4"/>
  <c r="ABH154" i="4"/>
  <c r="ABH136" i="4"/>
  <c r="ABH132" i="4"/>
  <c r="ABH74" i="4"/>
  <c r="ABH31" i="4"/>
  <c r="ABH66" i="4"/>
  <c r="ABH127" i="4"/>
  <c r="ABH61" i="4"/>
  <c r="ABH62" i="4"/>
  <c r="ABH198" i="4"/>
  <c r="ABH6" i="4"/>
  <c r="ABH193" i="4"/>
  <c r="ABH157" i="4"/>
  <c r="ABH177" i="4"/>
  <c r="ABH138" i="4"/>
  <c r="ABH179" i="4"/>
  <c r="ABH135" i="4"/>
  <c r="ABH131" i="4"/>
  <c r="ABH77" i="4"/>
  <c r="ABH91" i="4"/>
  <c r="ABH99" i="4"/>
  <c r="ABH34" i="4"/>
  <c r="ABH69" i="4"/>
  <c r="ABH67" i="4"/>
  <c r="ABH38" i="4"/>
  <c r="ABH84" i="4"/>
  <c r="ABH53" i="4"/>
  <c r="ABH148" i="4"/>
  <c r="ABH190" i="4"/>
  <c r="ABH174" i="4"/>
  <c r="ABH170" i="4"/>
  <c r="ABH128" i="4"/>
  <c r="ABH96" i="4"/>
  <c r="ABH57" i="4"/>
  <c r="ABH162" i="4"/>
  <c r="ABH79" i="4"/>
  <c r="ABH63" i="4"/>
  <c r="ABH107" i="4"/>
  <c r="ABH111" i="4"/>
  <c r="ABH175" i="4"/>
  <c r="ABH52" i="4"/>
  <c r="ABH51" i="4"/>
  <c r="ABH19" i="4"/>
  <c r="ABH156" i="4"/>
  <c r="ABH50" i="4"/>
  <c r="ABH187" i="4"/>
  <c r="ABH151" i="4"/>
  <c r="ABH171" i="4"/>
  <c r="ABH133" i="4"/>
  <c r="ABH161" i="4"/>
  <c r="ABH129" i="4"/>
  <c r="ABH123" i="4"/>
  <c r="ABH71" i="4"/>
  <c r="ABH85" i="4"/>
  <c r="ABH94" i="4"/>
  <c r="ABH28" i="4"/>
  <c r="ABH182" i="4"/>
  <c r="ABH42" i="4"/>
  <c r="ABH126" i="4"/>
  <c r="ABH54" i="4"/>
  <c r="ABH36" i="4"/>
  <c r="ABH184" i="4"/>
  <c r="ABH145" i="4"/>
  <c r="ABH168" i="4"/>
  <c r="ABH130" i="4"/>
  <c r="ABH152" i="4"/>
  <c r="ABH119" i="4"/>
  <c r="ABH114" i="4"/>
  <c r="ABH68" i="4"/>
  <c r="ABH82" i="4"/>
  <c r="ABH70" i="4"/>
  <c r="ABH25" i="4"/>
  <c r="ABH87" i="4"/>
  <c r="ABH33" i="4"/>
  <c r="ABH56" i="4"/>
  <c r="ABH17" i="4"/>
  <c r="ABH143" i="4"/>
  <c r="ABH22" i="4"/>
  <c r="ABH159" i="4"/>
  <c r="ABH72" i="4"/>
  <c r="ABH116" i="4"/>
  <c r="KV3" i="5"/>
  <c r="KW2" i="5"/>
  <c r="ABH5" i="4" l="1"/>
  <c r="ABL3" i="4"/>
  <c r="ABJ199" i="4"/>
  <c r="ABJ163" i="4"/>
  <c r="ABJ161" i="4"/>
  <c r="ABJ124" i="4"/>
  <c r="ABJ185" i="4"/>
  <c r="ABJ89" i="4"/>
  <c r="ABJ192" i="4"/>
  <c r="ABJ99" i="4"/>
  <c r="ABJ150" i="4"/>
  <c r="ABJ30" i="4"/>
  <c r="ABJ158" i="4"/>
  <c r="ABJ46" i="4"/>
  <c r="ABJ11" i="4"/>
  <c r="ABJ25" i="4"/>
  <c r="ABJ49" i="4"/>
  <c r="ABJ75" i="4"/>
  <c r="ABJ195" i="4"/>
  <c r="ABJ198" i="4"/>
  <c r="ABJ21" i="4"/>
  <c r="ABJ35" i="4"/>
  <c r="ABJ12" i="4"/>
  <c r="ABJ62" i="4"/>
  <c r="ABJ182" i="4"/>
  <c r="ABJ66" i="4"/>
  <c r="ABJ50" i="4"/>
  <c r="ABJ179" i="4"/>
  <c r="ABJ173" i="4"/>
  <c r="ABJ38" i="4"/>
  <c r="ABJ166" i="4"/>
  <c r="ABJ33" i="4"/>
  <c r="ABJ119" i="4"/>
  <c r="ABJ196" i="4"/>
  <c r="ABJ160" i="4"/>
  <c r="ABJ152" i="4"/>
  <c r="ABJ115" i="4"/>
  <c r="ABJ183" i="4"/>
  <c r="ABJ86" i="4"/>
  <c r="ABJ125" i="4"/>
  <c r="ABJ98" i="4"/>
  <c r="ABJ113" i="4"/>
  <c r="ABJ27" i="4"/>
  <c r="ABJ97" i="4"/>
  <c r="ABJ37" i="4"/>
  <c r="ABJ126" i="4"/>
  <c r="ABJ16" i="4"/>
  <c r="ABJ17" i="4"/>
  <c r="ABJ41" i="4"/>
  <c r="ABJ148" i="4"/>
  <c r="ABJ190" i="4"/>
  <c r="ABJ134" i="4"/>
  <c r="ABJ147" i="4"/>
  <c r="ABJ80" i="4"/>
  <c r="ABJ191" i="4"/>
  <c r="ABJ174" i="4"/>
  <c r="ABJ58" i="4"/>
  <c r="ABJ19" i="4"/>
  <c r="ABJ88" i="4"/>
  <c r="ABJ40" i="4"/>
  <c r="ABJ48" i="4"/>
  <c r="ABJ172" i="4"/>
  <c r="ABJ93" i="4"/>
  <c r="ABJ133" i="4"/>
  <c r="ABJ176" i="4"/>
  <c r="ABJ43" i="4"/>
  <c r="ABJ92" i="4"/>
  <c r="ABJ167" i="4"/>
  <c r="ABJ20" i="4"/>
  <c r="ABJ165" i="4"/>
  <c r="ABJ193" i="4"/>
  <c r="ABJ157" i="4"/>
  <c r="ABJ143" i="4"/>
  <c r="ABJ149" i="4"/>
  <c r="ABJ164" i="4"/>
  <c r="ABJ83" i="4"/>
  <c r="ABJ194" i="4"/>
  <c r="ABJ96" i="4"/>
  <c r="ABJ67" i="4"/>
  <c r="ABJ24" i="4"/>
  <c r="ABJ64" i="4"/>
  <c r="ABJ28" i="4"/>
  <c r="ABJ109" i="4"/>
  <c r="ABJ7" i="4"/>
  <c r="ABJ116" i="4"/>
  <c r="ABJ22" i="4"/>
  <c r="ABJ29" i="4"/>
  <c r="ABJ154" i="4"/>
  <c r="ABJ2" i="4"/>
  <c r="ABJ103" i="4"/>
  <c r="ABJ108" i="4"/>
  <c r="ABJ129" i="4"/>
  <c r="ABJ39" i="4"/>
  <c r="ABJ84" i="4"/>
  <c r="ABJ169" i="4"/>
  <c r="ABJ36" i="4"/>
  <c r="ABJ31" i="4"/>
  <c r="ABJ146" i="4"/>
  <c r="ABJ159" i="4"/>
  <c r="ABJ55" i="4"/>
  <c r="ABJ57" i="4"/>
  <c r="ABJ187" i="4"/>
  <c r="ABJ151" i="4"/>
  <c r="ABJ189" i="4"/>
  <c r="ABJ131" i="4"/>
  <c r="ABJ140" i="4"/>
  <c r="ABJ77" i="4"/>
  <c r="ABJ127" i="4"/>
  <c r="ABJ111" i="4"/>
  <c r="ABJ54" i="4"/>
  <c r="ABJ18" i="4"/>
  <c r="ABJ61" i="4"/>
  <c r="ABJ10" i="4"/>
  <c r="ABJ156" i="4"/>
  <c r="ABJ79" i="4"/>
  <c r="ABJ91" i="4"/>
  <c r="ABJ63" i="4"/>
  <c r="ABJ142" i="4"/>
  <c r="ABJ171" i="4"/>
  <c r="ABJ155" i="4"/>
  <c r="ABJ120" i="4"/>
  <c r="ABJ112" i="4"/>
  <c r="ABJ44" i="4"/>
  <c r="ABJ121" i="4"/>
  <c r="ABJ136" i="4"/>
  <c r="ABJ47" i="4"/>
  <c r="ABJ59" i="4"/>
  <c r="ABJ26" i="4"/>
  <c r="ABJ170" i="4"/>
  <c r="ABJ184" i="4"/>
  <c r="ABJ145" i="4"/>
  <c r="ABJ180" i="4"/>
  <c r="ABJ128" i="4"/>
  <c r="ABJ122" i="4"/>
  <c r="ABJ74" i="4"/>
  <c r="ABJ110" i="4"/>
  <c r="ABJ95" i="4"/>
  <c r="ABJ51" i="4"/>
  <c r="ABJ15" i="4"/>
  <c r="ABJ186" i="4"/>
  <c r="ABJ76" i="4"/>
  <c r="ABJ81" i="4"/>
  <c r="ABJ72" i="4"/>
  <c r="ABJ53" i="4"/>
  <c r="ABJ13" i="4"/>
  <c r="ABJ181" i="4"/>
  <c r="ABJ123" i="4"/>
  <c r="ABJ71" i="4"/>
  <c r="ABJ85" i="4"/>
  <c r="ABJ138" i="4"/>
  <c r="ABJ32" i="4"/>
  <c r="ABJ188" i="4"/>
  <c r="ABJ78" i="4"/>
  <c r="ABJ118" i="4"/>
  <c r="ABJ8" i="4"/>
  <c r="ABJ56" i="4"/>
  <c r="ABJ104" i="4"/>
  <c r="ABJ102" i="4"/>
  <c r="ABJ101" i="4"/>
  <c r="ABJ178" i="4"/>
  <c r="ABJ139" i="4"/>
  <c r="ABJ162" i="4"/>
  <c r="ABJ114" i="4"/>
  <c r="ABJ135" i="4"/>
  <c r="ABJ68" i="4"/>
  <c r="ABJ107" i="4"/>
  <c r="ABJ69" i="4"/>
  <c r="ABJ45" i="4"/>
  <c r="ABJ9" i="4"/>
  <c r="ABJ141" i="4"/>
  <c r="ABJ94" i="4"/>
  <c r="ABJ117" i="4"/>
  <c r="ABJ14" i="4"/>
  <c r="ABJ23" i="4"/>
  <c r="ABJ82" i="4"/>
  <c r="ABJ175" i="4"/>
  <c r="ABJ197" i="4"/>
  <c r="ABJ153" i="4"/>
  <c r="ABJ168" i="4"/>
  <c r="ABJ132" i="4"/>
  <c r="ABJ65" i="4"/>
  <c r="ABJ105" i="4"/>
  <c r="ABJ60" i="4"/>
  <c r="ABJ42" i="4"/>
  <c r="ABJ6" i="4"/>
  <c r="ABJ90" i="4"/>
  <c r="ABJ70" i="4"/>
  <c r="ABJ106" i="4"/>
  <c r="ABJ137" i="4"/>
  <c r="ABJ87" i="4"/>
  <c r="ABJ100" i="4"/>
  <c r="ABJ144" i="4"/>
  <c r="ABJ52" i="4"/>
  <c r="ABJ177" i="4"/>
  <c r="ABJ73" i="4"/>
  <c r="ABJ130" i="4"/>
  <c r="ABJ34" i="4"/>
  <c r="KW3" i="5"/>
  <c r="KX2" i="5"/>
  <c r="ABN3" i="4" l="1"/>
  <c r="ABL162" i="4"/>
  <c r="ABL166" i="4"/>
  <c r="ABL110" i="4"/>
  <c r="ABL179" i="4"/>
  <c r="ABL182" i="4"/>
  <c r="ABL69" i="4"/>
  <c r="ABL51" i="4"/>
  <c r="ABL15" i="4"/>
  <c r="ABL91" i="4"/>
  <c r="ABL57" i="4"/>
  <c r="ABL124" i="4"/>
  <c r="ABL117" i="4"/>
  <c r="ABL74" i="4"/>
  <c r="ABL77" i="4"/>
  <c r="ABL66" i="4"/>
  <c r="ABL26" i="4"/>
  <c r="ABL198" i="4"/>
  <c r="ABL137" i="4"/>
  <c r="ABL169" i="4"/>
  <c r="ABL9" i="4"/>
  <c r="ABL61" i="4"/>
  <c r="ABL44" i="4"/>
  <c r="ABL89" i="4"/>
  <c r="ABL153" i="4"/>
  <c r="ABL135" i="4"/>
  <c r="ABL127" i="4"/>
  <c r="ABL164" i="4"/>
  <c r="ABL6" i="4"/>
  <c r="ABL73" i="4"/>
  <c r="ABL62" i="4"/>
  <c r="ABL145" i="4"/>
  <c r="ABL148" i="4"/>
  <c r="ABL194" i="4"/>
  <c r="ABL111" i="4"/>
  <c r="ABL33" i="4"/>
  <c r="ABL131" i="4"/>
  <c r="ABL37" i="4"/>
  <c r="ABL34" i="4"/>
  <c r="ABL100" i="4"/>
  <c r="ABL185" i="4"/>
  <c r="ABL68" i="4"/>
  <c r="ABL28" i="4"/>
  <c r="ABL71" i="4"/>
  <c r="ABL199" i="4"/>
  <c r="ABL27" i="4"/>
  <c r="ABL96" i="4"/>
  <c r="ABL31" i="4"/>
  <c r="ABL174" i="4"/>
  <c r="ABL24" i="4"/>
  <c r="ABL116" i="4"/>
  <c r="ABL184" i="4"/>
  <c r="ABL21" i="4"/>
  <c r="ABL103" i="4"/>
  <c r="ABL181" i="4"/>
  <c r="ABL18" i="4"/>
  <c r="ABL159" i="4"/>
  <c r="ABL157" i="4"/>
  <c r="ABL107" i="4"/>
  <c r="ABL151" i="4"/>
  <c r="ABL172" i="4"/>
  <c r="ABL60" i="4"/>
  <c r="ABL48" i="4"/>
  <c r="ABL12" i="4"/>
  <c r="ABL90" i="4"/>
  <c r="ABL80" i="4"/>
  <c r="ABL70" i="4"/>
  <c r="ABL114" i="4"/>
  <c r="ABL53" i="4"/>
  <c r="ABL93" i="4"/>
  <c r="ABL49" i="4"/>
  <c r="ABL165" i="4"/>
  <c r="ABL156" i="4"/>
  <c r="ABL104" i="4"/>
  <c r="ABL178" i="4"/>
  <c r="ABL45" i="4"/>
  <c r="ABL88" i="4"/>
  <c r="ABL47" i="4"/>
  <c r="ABL2" i="4"/>
  <c r="ABL195" i="4"/>
  <c r="ABL192" i="4"/>
  <c r="ABL101" i="4"/>
  <c r="ABL143" i="4"/>
  <c r="ABL42" i="4"/>
  <c r="ABL87" i="4"/>
  <c r="ABL38" i="4"/>
  <c r="ABL35" i="4"/>
  <c r="ABL108" i="4"/>
  <c r="ABL183" i="4"/>
  <c r="ABL115" i="4"/>
  <c r="ABL82" i="4"/>
  <c r="ABL123" i="4"/>
  <c r="ABL170" i="4"/>
  <c r="ABL141" i="4"/>
  <c r="ABL30" i="4"/>
  <c r="ABL109" i="4"/>
  <c r="ABL102" i="4"/>
  <c r="ABL138" i="4"/>
  <c r="ABL67" i="4"/>
  <c r="ABL19" i="4"/>
  <c r="ABL16" i="4"/>
  <c r="ABL193" i="4"/>
  <c r="ABL59" i="4"/>
  <c r="ABL196" i="4"/>
  <c r="ABL22" i="4"/>
  <c r="ABL171" i="4"/>
  <c r="ABL146" i="4"/>
  <c r="ABL119" i="4"/>
  <c r="ABL121" i="4"/>
  <c r="ABL13" i="4"/>
  <c r="ABL139" i="4"/>
  <c r="ABL106" i="4"/>
  <c r="ABL144" i="4"/>
  <c r="ABL105" i="4"/>
  <c r="ABL136" i="4"/>
  <c r="ABL94" i="4"/>
  <c r="ABL154" i="4"/>
  <c r="ABL41" i="4"/>
  <c r="ABL130" i="4"/>
  <c r="ABL191" i="4"/>
  <c r="ABL175" i="4"/>
  <c r="ABL86" i="4"/>
  <c r="ABL126" i="4"/>
  <c r="ABL112" i="4"/>
  <c r="ABL161" i="4"/>
  <c r="ABL83" i="4"/>
  <c r="ABL155" i="4"/>
  <c r="ABL65" i="4"/>
  <c r="ABL120" i="4"/>
  <c r="ABL75" i="4"/>
  <c r="ABL10" i="4"/>
  <c r="ABL189" i="4"/>
  <c r="ABL150" i="4"/>
  <c r="ABL132" i="4"/>
  <c r="ABL98" i="4"/>
  <c r="ABL118" i="4"/>
  <c r="ABL140" i="4"/>
  <c r="ABL160" i="4"/>
  <c r="ABL39" i="4"/>
  <c r="ABL197" i="4"/>
  <c r="ABL85" i="4"/>
  <c r="ABL55" i="4"/>
  <c r="ABL20" i="4"/>
  <c r="ABL52" i="4"/>
  <c r="ABL17" i="4"/>
  <c r="ABL23" i="4"/>
  <c r="ABL97" i="4"/>
  <c r="ABL29" i="4"/>
  <c r="ABL142" i="4"/>
  <c r="ABL188" i="4"/>
  <c r="ABL113" i="4"/>
  <c r="ABL81" i="4"/>
  <c r="ABL72" i="4"/>
  <c r="ABL177" i="4"/>
  <c r="ABL163" i="4"/>
  <c r="ABL14" i="4"/>
  <c r="ABL152" i="4"/>
  <c r="ABL7" i="4"/>
  <c r="ABL134" i="4"/>
  <c r="ABL99" i="4"/>
  <c r="ABL63" i="4"/>
  <c r="ABL168" i="4"/>
  <c r="ABL56" i="4"/>
  <c r="ABL186" i="4"/>
  <c r="ABL147" i="4"/>
  <c r="ABL129" i="4"/>
  <c r="ABL95" i="4"/>
  <c r="ABL158" i="4"/>
  <c r="ABL122" i="4"/>
  <c r="ABL173" i="4"/>
  <c r="ABL36" i="4"/>
  <c r="ABL187" i="4"/>
  <c r="ABL84" i="4"/>
  <c r="ABL46" i="4"/>
  <c r="ABL11" i="4"/>
  <c r="ABL43" i="4"/>
  <c r="ABL8" i="4"/>
  <c r="ABL40" i="4"/>
  <c r="ABL50" i="4"/>
  <c r="ABL190" i="4"/>
  <c r="ABL180" i="4"/>
  <c r="ABL167" i="4"/>
  <c r="ABL25" i="4"/>
  <c r="ABL176" i="4"/>
  <c r="ABL79" i="4"/>
  <c r="ABL64" i="4"/>
  <c r="ABL133" i="4"/>
  <c r="ABL78" i="4"/>
  <c r="ABL149" i="4"/>
  <c r="ABL76" i="4"/>
  <c r="ABL128" i="4"/>
  <c r="ABL125" i="4"/>
  <c r="ABL54" i="4"/>
  <c r="ABL32" i="4"/>
  <c r="ABL58" i="4"/>
  <c r="ABL92" i="4"/>
  <c r="ABJ5" i="4"/>
  <c r="KX3" i="5"/>
  <c r="KY2" i="5"/>
  <c r="ABL5" i="4" l="1"/>
  <c r="ABP3" i="4"/>
  <c r="ABN168" i="4"/>
  <c r="ABN175" i="4"/>
  <c r="ABN149" i="4"/>
  <c r="ABN123" i="4"/>
  <c r="ABN106" i="4"/>
  <c r="ABN169" i="4"/>
  <c r="ABN42" i="4"/>
  <c r="ABN6" i="4"/>
  <c r="ABN155" i="4"/>
  <c r="ABN86" i="4"/>
  <c r="ABN41" i="4"/>
  <c r="ABN92" i="4"/>
  <c r="ABN130" i="4"/>
  <c r="ABN16" i="4"/>
  <c r="ABN60" i="4"/>
  <c r="ABN49" i="4"/>
  <c r="ABN52" i="4"/>
  <c r="ABN198" i="4"/>
  <c r="ABN139" i="4"/>
  <c r="ABN151" i="4"/>
  <c r="ABN115" i="4"/>
  <c r="ABN143" i="4"/>
  <c r="ABN77" i="4"/>
  <c r="ABN46" i="4"/>
  <c r="ABN93" i="4"/>
  <c r="ABN195" i="4"/>
  <c r="ABN154" i="4"/>
  <c r="ABN57" i="4"/>
  <c r="ABN197" i="4"/>
  <c r="ABN18" i="4"/>
  <c r="ABN11" i="4"/>
  <c r="ABN152" i="4"/>
  <c r="ABN176" i="4"/>
  <c r="ABN15" i="4"/>
  <c r="ABN8" i="4"/>
  <c r="ABN193" i="4"/>
  <c r="ABN94" i="4"/>
  <c r="ABN146" i="4"/>
  <c r="ABN2" i="4"/>
  <c r="ABN171" i="4"/>
  <c r="ABN162" i="4"/>
  <c r="ABN166" i="4"/>
  <c r="ABN140" i="4"/>
  <c r="ABN114" i="4"/>
  <c r="ABN103" i="4"/>
  <c r="ABN160" i="4"/>
  <c r="ABN39" i="4"/>
  <c r="ABN188" i="4"/>
  <c r="ABN125" i="4"/>
  <c r="ABN83" i="4"/>
  <c r="ABN38" i="4"/>
  <c r="ABN85" i="4"/>
  <c r="ABN117" i="4"/>
  <c r="ABN111" i="4"/>
  <c r="ABN31" i="4"/>
  <c r="ABN26" i="4"/>
  <c r="ABN159" i="4"/>
  <c r="ABN157" i="4"/>
  <c r="ABN199" i="4"/>
  <c r="ABN179" i="4"/>
  <c r="ABN100" i="4"/>
  <c r="ABN173" i="4"/>
  <c r="ABN36" i="4"/>
  <c r="ABN178" i="4"/>
  <c r="ABN66" i="4"/>
  <c r="ABN80" i="4"/>
  <c r="ABN35" i="4"/>
  <c r="ABN55" i="4"/>
  <c r="ABN133" i="4"/>
  <c r="ABN69" i="4"/>
  <c r="ABN165" i="4"/>
  <c r="ABN156" i="4"/>
  <c r="ABN190" i="4"/>
  <c r="ABN97" i="4"/>
  <c r="ABN33" i="4"/>
  <c r="ABN191" i="4"/>
  <c r="ABN32" i="4"/>
  <c r="ABN34" i="4"/>
  <c r="ABN87" i="4"/>
  <c r="ABN170" i="4"/>
  <c r="ABN164" i="4"/>
  <c r="ABN101" i="4"/>
  <c r="ABN78" i="4"/>
  <c r="ABN177" i="4"/>
  <c r="ABN134" i="4"/>
  <c r="ABN98" i="4"/>
  <c r="ABN70" i="4"/>
  <c r="ABN81" i="4"/>
  <c r="ABN113" i="4"/>
  <c r="ABN96" i="4"/>
  <c r="ABN84" i="4"/>
  <c r="ABN158" i="4"/>
  <c r="ABN192" i="4"/>
  <c r="ABN153" i="4"/>
  <c r="ABN135" i="4"/>
  <c r="ABN181" i="4"/>
  <c r="ABN137" i="4"/>
  <c r="ABN182" i="4"/>
  <c r="ABN68" i="4"/>
  <c r="ABN30" i="4"/>
  <c r="ABN136" i="4"/>
  <c r="ABN142" i="4"/>
  <c r="ABN74" i="4"/>
  <c r="ABN23" i="4"/>
  <c r="ABN37" i="4"/>
  <c r="ABN25" i="4"/>
  <c r="ABN91" i="4"/>
  <c r="ABN63" i="4"/>
  <c r="ABN29" i="4"/>
  <c r="ABN186" i="4"/>
  <c r="ABN129" i="4"/>
  <c r="ABN118" i="4"/>
  <c r="ABN24" i="4"/>
  <c r="ABN108" i="4"/>
  <c r="ABN17" i="4"/>
  <c r="ABN88" i="4"/>
  <c r="ABN22" i="4"/>
  <c r="ABN144" i="4"/>
  <c r="ABN119" i="4"/>
  <c r="ABN21" i="4"/>
  <c r="ABN105" i="4"/>
  <c r="ABN14" i="4"/>
  <c r="ABN76" i="4"/>
  <c r="ABN185" i="4"/>
  <c r="ABN54" i="4"/>
  <c r="ABN53" i="4"/>
  <c r="ABN72" i="4"/>
  <c r="ABN122" i="4"/>
  <c r="ABN99" i="4"/>
  <c r="ABN61" i="4"/>
  <c r="ABN131" i="4"/>
  <c r="ABN47" i="4"/>
  <c r="ABN82" i="4"/>
  <c r="ABN189" i="4"/>
  <c r="ABN150" i="4"/>
  <c r="ABN132" i="4"/>
  <c r="ABN172" i="4"/>
  <c r="ABN127" i="4"/>
  <c r="ABN126" i="4"/>
  <c r="ABN67" i="4"/>
  <c r="ABN27" i="4"/>
  <c r="ABN110" i="4"/>
  <c r="ABN116" i="4"/>
  <c r="ABN73" i="4"/>
  <c r="ABN20" i="4"/>
  <c r="ABN28" i="4"/>
  <c r="ABN7" i="4"/>
  <c r="ABN79" i="4"/>
  <c r="ABN13" i="4"/>
  <c r="ABN148" i="4"/>
  <c r="ABN147" i="4"/>
  <c r="ABN163" i="4"/>
  <c r="ABN120" i="4"/>
  <c r="ABN59" i="4"/>
  <c r="ABN107" i="4"/>
  <c r="ABN65" i="4"/>
  <c r="ABN19" i="4"/>
  <c r="ABN71" i="4"/>
  <c r="ABN183" i="4"/>
  <c r="ABN194" i="4"/>
  <c r="ABN58" i="4"/>
  <c r="ABN104" i="4"/>
  <c r="ABN64" i="4"/>
  <c r="ABN10" i="4"/>
  <c r="ABN161" i="4"/>
  <c r="ABN180" i="4"/>
  <c r="ABN112" i="4"/>
  <c r="ABN102" i="4"/>
  <c r="ABN56" i="4"/>
  <c r="ABN138" i="4"/>
  <c r="ABN95" i="4"/>
  <c r="ABN50" i="4"/>
  <c r="ABN121" i="4"/>
  <c r="ABN167" i="4"/>
  <c r="ABN12" i="4"/>
  <c r="ABN62" i="4"/>
  <c r="ABN141" i="4"/>
  <c r="ABN51" i="4"/>
  <c r="ABN174" i="4"/>
  <c r="ABN48" i="4"/>
  <c r="ABN124" i="4"/>
  <c r="ABN184" i="4"/>
  <c r="ABN75" i="4"/>
  <c r="ABN128" i="4"/>
  <c r="ABN40" i="4"/>
  <c r="ABN109" i="4"/>
  <c r="ABN145" i="4"/>
  <c r="ABN45" i="4"/>
  <c r="ABN9" i="4"/>
  <c r="ABN187" i="4"/>
  <c r="ABN89" i="4"/>
  <c r="ABN44" i="4"/>
  <c r="ABN43" i="4"/>
  <c r="ABN196" i="4"/>
  <c r="ABN90" i="4"/>
  <c r="KY3" i="5"/>
  <c r="KZ2" i="5"/>
  <c r="ABN5" i="4" l="1"/>
  <c r="ABR3" i="4"/>
  <c r="ABP198" i="4"/>
  <c r="ABP156" i="4"/>
  <c r="ABP182" i="4"/>
  <c r="ABP146" i="4"/>
  <c r="ABP126" i="4"/>
  <c r="ABP113" i="4"/>
  <c r="ABP121" i="4"/>
  <c r="ABP64" i="4"/>
  <c r="ABP68" i="4"/>
  <c r="ABP24" i="4"/>
  <c r="ABP98" i="4"/>
  <c r="ABP124" i="4"/>
  <c r="ABP43" i="4"/>
  <c r="ABP17" i="4"/>
  <c r="ABP60" i="4"/>
  <c r="ABP14" i="4"/>
  <c r="ABP195" i="4"/>
  <c r="ABP47" i="4"/>
  <c r="ABP186" i="4"/>
  <c r="ABP173" i="4"/>
  <c r="ABP117" i="4"/>
  <c r="ABP91" i="4"/>
  <c r="ABP51" i="4"/>
  <c r="ABP125" i="4"/>
  <c r="ABP16" i="4"/>
  <c r="ABP105" i="4"/>
  <c r="ABP171" i="4"/>
  <c r="ABP142" i="4"/>
  <c r="ABP110" i="4"/>
  <c r="ABP56" i="4"/>
  <c r="ABP55" i="4"/>
  <c r="ABP191" i="4"/>
  <c r="ABP196" i="4"/>
  <c r="ABP33" i="4"/>
  <c r="ABP118" i="4"/>
  <c r="ABP22" i="4"/>
  <c r="ABP162" i="4"/>
  <c r="ABP70" i="4"/>
  <c r="ABP30" i="4"/>
  <c r="ABP46" i="4"/>
  <c r="ABP122" i="4"/>
  <c r="ABP67" i="4"/>
  <c r="ABP27" i="4"/>
  <c r="ABP190" i="4"/>
  <c r="ABP192" i="4"/>
  <c r="ABP153" i="4"/>
  <c r="ABP179" i="4"/>
  <c r="ABP143" i="4"/>
  <c r="ABP123" i="4"/>
  <c r="ABP109" i="4"/>
  <c r="ABP119" i="4"/>
  <c r="ABP61" i="4"/>
  <c r="ABP59" i="4"/>
  <c r="ABP21" i="4"/>
  <c r="ABP151" i="4"/>
  <c r="ABP99" i="4"/>
  <c r="ABP34" i="4"/>
  <c r="ABP8" i="4"/>
  <c r="ABP41" i="4"/>
  <c r="ABP128" i="4"/>
  <c r="ABP148" i="4"/>
  <c r="ABP189" i="4"/>
  <c r="ABP150" i="4"/>
  <c r="ABP176" i="4"/>
  <c r="ABP140" i="4"/>
  <c r="ABP120" i="4"/>
  <c r="ABP106" i="4"/>
  <c r="ABP169" i="4"/>
  <c r="ABP58" i="4"/>
  <c r="ABP54" i="4"/>
  <c r="ABP18" i="4"/>
  <c r="ABP127" i="4"/>
  <c r="ABP25" i="4"/>
  <c r="ABP108" i="4"/>
  <c r="ABP2" i="4"/>
  <c r="ABP49" i="4"/>
  <c r="ABP29" i="4"/>
  <c r="ABP147" i="4"/>
  <c r="ABP193" i="4"/>
  <c r="ABP103" i="4"/>
  <c r="ABP90" i="4"/>
  <c r="ABP15" i="4"/>
  <c r="ABP38" i="4"/>
  <c r="ABP63" i="4"/>
  <c r="ABP28" i="4"/>
  <c r="ABP194" i="4"/>
  <c r="ABP133" i="4"/>
  <c r="ABP76" i="4"/>
  <c r="ABP131" i="4"/>
  <c r="ABP31" i="4"/>
  <c r="ABP135" i="4"/>
  <c r="ABP107" i="4"/>
  <c r="ABP77" i="4"/>
  <c r="ABP188" i="4"/>
  <c r="ABP160" i="4"/>
  <c r="ABP93" i="4"/>
  <c r="ABP62" i="4"/>
  <c r="ABP26" i="4"/>
  <c r="ABP129" i="4"/>
  <c r="ABP145" i="4"/>
  <c r="ABP115" i="4"/>
  <c r="ABP92" i="4"/>
  <c r="ABP40" i="4"/>
  <c r="ABP183" i="4"/>
  <c r="ABP144" i="4"/>
  <c r="ABP170" i="4"/>
  <c r="ABP184" i="4"/>
  <c r="ABP114" i="4"/>
  <c r="ABP100" i="4"/>
  <c r="ABP88" i="4"/>
  <c r="ABP87" i="4"/>
  <c r="ABP48" i="4"/>
  <c r="ABP12" i="4"/>
  <c r="ABP95" i="4"/>
  <c r="ABP20" i="4"/>
  <c r="ABP7" i="4"/>
  <c r="ABP116" i="4"/>
  <c r="ABP69" i="4"/>
  <c r="ABP19" i="4"/>
  <c r="ABP138" i="4"/>
  <c r="ABP166" i="4"/>
  <c r="ABP199" i="4"/>
  <c r="ABP82" i="4"/>
  <c r="ABP42" i="4"/>
  <c r="ABP163" i="4"/>
  <c r="ABP86" i="4"/>
  <c r="ABP13" i="4"/>
  <c r="ABP174" i="4"/>
  <c r="ABP157" i="4"/>
  <c r="ABP172" i="4"/>
  <c r="ABP78" i="4"/>
  <c r="ABP178" i="4"/>
  <c r="ABP83" i="4"/>
  <c r="ABP23" i="4"/>
  <c r="ABP137" i="4"/>
  <c r="ABP139" i="4"/>
  <c r="ABP36" i="4"/>
  <c r="ABP11" i="4"/>
  <c r="ABP168" i="4"/>
  <c r="ABP73" i="4"/>
  <c r="ABP65" i="4"/>
  <c r="ABP72" i="4"/>
  <c r="ABP181" i="4"/>
  <c r="ABP104" i="4"/>
  <c r="ABP102" i="4"/>
  <c r="ABP159" i="4"/>
  <c r="ABP35" i="4"/>
  <c r="ABP180" i="4"/>
  <c r="ABP141" i="4"/>
  <c r="ABP167" i="4"/>
  <c r="ABP175" i="4"/>
  <c r="ABP111" i="4"/>
  <c r="ABP97" i="4"/>
  <c r="ABP85" i="4"/>
  <c r="ABP84" i="4"/>
  <c r="ABP45" i="4"/>
  <c r="ABP9" i="4"/>
  <c r="ABP66" i="4"/>
  <c r="ABP112" i="4"/>
  <c r="ABP134" i="4"/>
  <c r="ABP80" i="4"/>
  <c r="ABP50" i="4"/>
  <c r="ABP10" i="4"/>
  <c r="ABP177" i="4"/>
  <c r="ABP164" i="4"/>
  <c r="ABP94" i="4"/>
  <c r="ABP81" i="4"/>
  <c r="ABP6" i="4"/>
  <c r="ABP96" i="4"/>
  <c r="ABP32" i="4"/>
  <c r="ABP37" i="4"/>
  <c r="ABP197" i="4"/>
  <c r="ABP161" i="4"/>
  <c r="ABP136" i="4"/>
  <c r="ABP79" i="4"/>
  <c r="ABP39" i="4"/>
  <c r="ABP154" i="4"/>
  <c r="ABP74" i="4"/>
  <c r="ABP89" i="4"/>
  <c r="ABP158" i="4"/>
  <c r="ABP75" i="4"/>
  <c r="ABP71" i="4"/>
  <c r="ABP155" i="4"/>
  <c r="ABP187" i="4"/>
  <c r="ABP53" i="4"/>
  <c r="ABP152" i="4"/>
  <c r="ABP44" i="4"/>
  <c r="ABP185" i="4"/>
  <c r="ABP52" i="4"/>
  <c r="ABP130" i="4"/>
  <c r="ABP132" i="4"/>
  <c r="ABP57" i="4"/>
  <c r="ABP149" i="4"/>
  <c r="ABP101" i="4"/>
  <c r="ABP165" i="4"/>
  <c r="KZ3" i="5"/>
  <c r="LA2" i="5"/>
  <c r="ABP5" i="4" l="1"/>
  <c r="ABT3" i="4"/>
  <c r="ABR159" i="4"/>
  <c r="ABR158" i="4"/>
  <c r="ABR188" i="4"/>
  <c r="ABR142" i="4"/>
  <c r="ABR82" i="4"/>
  <c r="ABR160" i="4"/>
  <c r="ABR131" i="4"/>
  <c r="ABR193" i="4"/>
  <c r="ABR81" i="4"/>
  <c r="ABR38" i="4"/>
  <c r="ABR72" i="4"/>
  <c r="ABR62" i="4"/>
  <c r="ABR184" i="4"/>
  <c r="ABR22" i="4"/>
  <c r="ABR152" i="4"/>
  <c r="ABR165" i="4"/>
  <c r="ABR189" i="4"/>
  <c r="ABR108" i="4"/>
  <c r="ABR51" i="4"/>
  <c r="ABR10" i="4"/>
  <c r="ABR190" i="4"/>
  <c r="ABR105" i="4"/>
  <c r="ABR75" i="4"/>
  <c r="ABR25" i="4"/>
  <c r="ABR100" i="4"/>
  <c r="ABR191" i="4"/>
  <c r="ABR168" i="4"/>
  <c r="ABR36" i="4"/>
  <c r="ABR163" i="4"/>
  <c r="ABR111" i="4"/>
  <c r="ABR198" i="4"/>
  <c r="ABR156" i="4"/>
  <c r="ABR149" i="4"/>
  <c r="ABR175" i="4"/>
  <c r="ABR126" i="4"/>
  <c r="ABR79" i="4"/>
  <c r="ABR146" i="4"/>
  <c r="ABR128" i="4"/>
  <c r="ABR57" i="4"/>
  <c r="ABR80" i="4"/>
  <c r="ABR35" i="4"/>
  <c r="ABR63" i="4"/>
  <c r="ABR52" i="4"/>
  <c r="ABR68" i="4"/>
  <c r="ABR13" i="4"/>
  <c r="ABR122" i="4"/>
  <c r="ABR195" i="4"/>
  <c r="ABR199" i="4"/>
  <c r="ABR151" i="4"/>
  <c r="ABR73" i="4"/>
  <c r="ABR110" i="4"/>
  <c r="ABR77" i="4"/>
  <c r="ABR34" i="4"/>
  <c r="ABR124" i="4"/>
  <c r="ABR147" i="4"/>
  <c r="ABR139" i="4"/>
  <c r="ABR70" i="4"/>
  <c r="ABR107" i="4"/>
  <c r="ABR20" i="4"/>
  <c r="ABR92" i="4"/>
  <c r="ABR89" i="4"/>
  <c r="ABR59" i="4"/>
  <c r="ABR88" i="4"/>
  <c r="ABR95" i="4"/>
  <c r="ABR133" i="4"/>
  <c r="ABR167" i="4"/>
  <c r="ABR83" i="4"/>
  <c r="ABR192" i="4"/>
  <c r="ABR153" i="4"/>
  <c r="ABR140" i="4"/>
  <c r="ABR157" i="4"/>
  <c r="ABR117" i="4"/>
  <c r="ABR76" i="4"/>
  <c r="ABR121" i="4"/>
  <c r="ABR178" i="4"/>
  <c r="ABR2" i="4"/>
  <c r="ABR78" i="4"/>
  <c r="ABR32" i="4"/>
  <c r="ABR56" i="4"/>
  <c r="ABR43" i="4"/>
  <c r="ABR48" i="4"/>
  <c r="ABR6" i="4"/>
  <c r="ABR28" i="4"/>
  <c r="ABR148" i="4"/>
  <c r="ABR150" i="4"/>
  <c r="ABR187" i="4"/>
  <c r="ABR197" i="4"/>
  <c r="ABR23" i="4"/>
  <c r="ABR39" i="4"/>
  <c r="ABR29" i="4"/>
  <c r="ABR186" i="4"/>
  <c r="ABR154" i="4"/>
  <c r="ABR123" i="4"/>
  <c r="ABR42" i="4"/>
  <c r="ABR30" i="4"/>
  <c r="ABR112" i="4"/>
  <c r="ABR166" i="4"/>
  <c r="ABR93" i="4"/>
  <c r="ABR84" i="4"/>
  <c r="ABR44" i="4"/>
  <c r="ABR40" i="4"/>
  <c r="ABR162" i="4"/>
  <c r="ABR94" i="4"/>
  <c r="ABR18" i="4"/>
  <c r="ABR54" i="4"/>
  <c r="ABR118" i="4"/>
  <c r="ABR109" i="4"/>
  <c r="ABR155" i="4"/>
  <c r="ABR71" i="4"/>
  <c r="ABR183" i="4"/>
  <c r="ABR144" i="4"/>
  <c r="ABR181" i="4"/>
  <c r="ABR137" i="4"/>
  <c r="ABR125" i="4"/>
  <c r="ABR67" i="4"/>
  <c r="ABR102" i="4"/>
  <c r="ABR104" i="4"/>
  <c r="ABR116" i="4"/>
  <c r="ABR74" i="4"/>
  <c r="ABR17" i="4"/>
  <c r="ABR33" i="4"/>
  <c r="ABR16" i="4"/>
  <c r="ABR21" i="4"/>
  <c r="ABR46" i="4"/>
  <c r="ABR69" i="4"/>
  <c r="ABR138" i="4"/>
  <c r="ABR132" i="4"/>
  <c r="ABR61" i="4"/>
  <c r="ABR98" i="4"/>
  <c r="ABR11" i="4"/>
  <c r="ABR15" i="4"/>
  <c r="ABR103" i="4"/>
  <c r="ABR161" i="4"/>
  <c r="ABR164" i="4"/>
  <c r="ABR114" i="4"/>
  <c r="ABR170" i="4"/>
  <c r="ABR66" i="4"/>
  <c r="ABR31" i="4"/>
  <c r="ABR180" i="4"/>
  <c r="ABR141" i="4"/>
  <c r="ABR172" i="4"/>
  <c r="ABR135" i="4"/>
  <c r="ABR179" i="4"/>
  <c r="ABR64" i="4"/>
  <c r="ABR99" i="4"/>
  <c r="ABR101" i="4"/>
  <c r="ABR90" i="4"/>
  <c r="ABR65" i="4"/>
  <c r="ABR14" i="4"/>
  <c r="ABR24" i="4"/>
  <c r="ABR7" i="4"/>
  <c r="ABR12" i="4"/>
  <c r="ABR119" i="4"/>
  <c r="ABR27" i="4"/>
  <c r="ABR177" i="4"/>
  <c r="ABR169" i="4"/>
  <c r="ABR96" i="4"/>
  <c r="ABR53" i="4"/>
  <c r="ABR106" i="4"/>
  <c r="ABR9" i="4"/>
  <c r="ABR176" i="4"/>
  <c r="ABR97" i="4"/>
  <c r="ABR134" i="4"/>
  <c r="ABR41" i="4"/>
  <c r="ABR19" i="4"/>
  <c r="ABR174" i="4"/>
  <c r="ABR194" i="4"/>
  <c r="ABR182" i="4"/>
  <c r="ABR129" i="4"/>
  <c r="ABR120" i="4"/>
  <c r="ABR58" i="4"/>
  <c r="ABR145" i="4"/>
  <c r="ABR143" i="4"/>
  <c r="ABR87" i="4"/>
  <c r="ABR50" i="4"/>
  <c r="ABR8" i="4"/>
  <c r="ABR115" i="4"/>
  <c r="ABR130" i="4"/>
  <c r="ABR60" i="4"/>
  <c r="ABR45" i="4"/>
  <c r="ABR37" i="4"/>
  <c r="ABR171" i="4"/>
  <c r="ABR185" i="4"/>
  <c r="ABR173" i="4"/>
  <c r="ABR127" i="4"/>
  <c r="ABR91" i="4"/>
  <c r="ABR55" i="4"/>
  <c r="ABR113" i="4"/>
  <c r="ABR136" i="4"/>
  <c r="ABR86" i="4"/>
  <c r="ABR47" i="4"/>
  <c r="ABR196" i="4"/>
  <c r="ABR49" i="4"/>
  <c r="ABR85" i="4"/>
  <c r="ABR26" i="4"/>
  <c r="LA3" i="5"/>
  <c r="LB2" i="5"/>
  <c r="ABR5" i="4" l="1"/>
  <c r="ABV3" i="4"/>
  <c r="ABT197" i="4"/>
  <c r="ABT161" i="4"/>
  <c r="ABT171" i="4"/>
  <c r="ABT131" i="4"/>
  <c r="ABT100" i="4"/>
  <c r="ABT174" i="4"/>
  <c r="ABT187" i="4"/>
  <c r="ABT193" i="4"/>
  <c r="ABT84" i="4"/>
  <c r="ABT44" i="4"/>
  <c r="ABT142" i="4"/>
  <c r="ABT73" i="4"/>
  <c r="ABT34" i="4"/>
  <c r="ABT120" i="4"/>
  <c r="ABT13" i="4"/>
  <c r="ABT132" i="4"/>
  <c r="ABT165" i="4"/>
  <c r="ABT196" i="4"/>
  <c r="ABT91" i="4"/>
  <c r="ABT18" i="4"/>
  <c r="ABT150" i="4"/>
  <c r="ABT75" i="4"/>
  <c r="ABT63" i="4"/>
  <c r="ABT172" i="4"/>
  <c r="ABT17" i="4"/>
  <c r="ABT45" i="4"/>
  <c r="ABT194" i="4"/>
  <c r="ABT158" i="4"/>
  <c r="ABT162" i="4"/>
  <c r="ABT128" i="4"/>
  <c r="ABT97" i="4"/>
  <c r="ABT108" i="4"/>
  <c r="ABT184" i="4"/>
  <c r="ABT183" i="4"/>
  <c r="ABT83" i="4"/>
  <c r="ABT41" i="4"/>
  <c r="ABT133" i="4"/>
  <c r="ABT70" i="4"/>
  <c r="ABT25" i="4"/>
  <c r="ABT68" i="4"/>
  <c r="ABT119" i="4"/>
  <c r="ABT28" i="4"/>
  <c r="ABT148" i="4"/>
  <c r="ABT159" i="4"/>
  <c r="ABT24" i="4"/>
  <c r="ABT179" i="4"/>
  <c r="ABT15" i="4"/>
  <c r="ABT140" i="4"/>
  <c r="ABT85" i="4"/>
  <c r="ABT191" i="4"/>
  <c r="ABT155" i="4"/>
  <c r="ABT153" i="4"/>
  <c r="ABT186" i="4"/>
  <c r="ABT94" i="4"/>
  <c r="ABT105" i="4"/>
  <c r="ABT156" i="4"/>
  <c r="ABT151" i="4"/>
  <c r="ABT81" i="4"/>
  <c r="ABT38" i="4"/>
  <c r="ABT139" i="4"/>
  <c r="ABT51" i="4"/>
  <c r="ABT16" i="4"/>
  <c r="ABT48" i="4"/>
  <c r="ABT124" i="4"/>
  <c r="ABT19" i="4"/>
  <c r="ABT29" i="4"/>
  <c r="ABT190" i="4"/>
  <c r="ABT77" i="4"/>
  <c r="ABT7" i="4"/>
  <c r="ABT143" i="4"/>
  <c r="ABT114" i="4"/>
  <c r="ABT88" i="4"/>
  <c r="ABT36" i="4"/>
  <c r="ABT122" i="4"/>
  <c r="ABT110" i="4"/>
  <c r="ABT136" i="4"/>
  <c r="ABT74" i="4"/>
  <c r="ABT6" i="4"/>
  <c r="ABT60" i="4"/>
  <c r="ABT46" i="4"/>
  <c r="ABT188" i="4"/>
  <c r="ABT152" i="4"/>
  <c r="ABT144" i="4"/>
  <c r="ABT177" i="4"/>
  <c r="ABT126" i="4"/>
  <c r="ABT102" i="4"/>
  <c r="ABT123" i="4"/>
  <c r="ABT147" i="4"/>
  <c r="ABT80" i="4"/>
  <c r="ABT35" i="4"/>
  <c r="ABT129" i="4"/>
  <c r="ABT42" i="4"/>
  <c r="ABT135" i="4"/>
  <c r="ABT30" i="4"/>
  <c r="ABT64" i="4"/>
  <c r="ABT10" i="4"/>
  <c r="ABT182" i="4"/>
  <c r="ABT96" i="4"/>
  <c r="ABT115" i="4"/>
  <c r="ABT125" i="4"/>
  <c r="ABT23" i="4"/>
  <c r="ABT59" i="4"/>
  <c r="ABT181" i="4"/>
  <c r="ABT192" i="4"/>
  <c r="ABT141" i="4"/>
  <c r="ABT57" i="4"/>
  <c r="ABT20" i="4"/>
  <c r="ABT111" i="4"/>
  <c r="ABT72" i="4"/>
  <c r="ABT176" i="4"/>
  <c r="ABT118" i="4"/>
  <c r="ABT39" i="4"/>
  <c r="ABT185" i="4"/>
  <c r="ABT149" i="4"/>
  <c r="ABT199" i="4"/>
  <c r="ABT168" i="4"/>
  <c r="ABT117" i="4"/>
  <c r="ABT99" i="4"/>
  <c r="ABT116" i="4"/>
  <c r="ABT127" i="4"/>
  <c r="ABT78" i="4"/>
  <c r="ABT32" i="4"/>
  <c r="ABT92" i="4"/>
  <c r="ABT33" i="4"/>
  <c r="ABT130" i="4"/>
  <c r="ABT21" i="4"/>
  <c r="ABT61" i="4"/>
  <c r="ABT27" i="4"/>
  <c r="ABT146" i="4"/>
  <c r="ABT93" i="4"/>
  <c r="ABT166" i="4"/>
  <c r="ABT173" i="4"/>
  <c r="ABT137" i="4"/>
  <c r="ABT163" i="4"/>
  <c r="ABT113" i="4"/>
  <c r="ABT160" i="4"/>
  <c r="ABT107" i="4"/>
  <c r="ABT95" i="4"/>
  <c r="ABT90" i="4"/>
  <c r="ABT65" i="4"/>
  <c r="ABT14" i="4"/>
  <c r="ABT82" i="4"/>
  <c r="ABT62" i="4"/>
  <c r="ABT12" i="4"/>
  <c r="ABT49" i="4"/>
  <c r="ABT169" i="4"/>
  <c r="ABT69" i="4"/>
  <c r="ABT189" i="4"/>
  <c r="ABT66" i="4"/>
  <c r="ABT8" i="4"/>
  <c r="ABT52" i="4"/>
  <c r="ABT31" i="4"/>
  <c r="ABT26" i="4"/>
  <c r="ABT180" i="4"/>
  <c r="ABT103" i="4"/>
  <c r="ABT98" i="4"/>
  <c r="ABT86" i="4"/>
  <c r="ABT47" i="4"/>
  <c r="ABT138" i="4"/>
  <c r="ABT71" i="4"/>
  <c r="ABT54" i="4"/>
  <c r="ABT170" i="4"/>
  <c r="ABT198" i="4"/>
  <c r="ABT154" i="4"/>
  <c r="ABT109" i="4"/>
  <c r="ABT121" i="4"/>
  <c r="ABT104" i="4"/>
  <c r="ABT67" i="4"/>
  <c r="ABT89" i="4"/>
  <c r="ABT53" i="4"/>
  <c r="ABT11" i="4"/>
  <c r="ABT79" i="4"/>
  <c r="ABT56" i="4"/>
  <c r="ABT175" i="4"/>
  <c r="ABT40" i="4"/>
  <c r="ABT37" i="4"/>
  <c r="ABT55" i="4"/>
  <c r="ABT167" i="4"/>
  <c r="ABT145" i="4"/>
  <c r="ABT106" i="4"/>
  <c r="ABT112" i="4"/>
  <c r="ABT101" i="4"/>
  <c r="ABT87" i="4"/>
  <c r="ABT50" i="4"/>
  <c r="ABT76" i="4"/>
  <c r="ABT157" i="4"/>
  <c r="ABT9" i="4"/>
  <c r="ABT164" i="4"/>
  <c r="ABT134" i="4"/>
  <c r="ABT178" i="4"/>
  <c r="ABT58" i="4"/>
  <c r="ABT2" i="4"/>
  <c r="ABT43" i="4"/>
  <c r="ABT22" i="4"/>
  <c r="ABT195" i="4"/>
  <c r="LB3" i="5"/>
  <c r="LC2" i="5"/>
  <c r="ABT5" i="4" l="1"/>
  <c r="ABX3" i="4"/>
  <c r="ABV164" i="4"/>
  <c r="ABV180" i="4"/>
  <c r="ABV134" i="4"/>
  <c r="ABV166" i="4"/>
  <c r="ABV156" i="4"/>
  <c r="ABV109" i="4"/>
  <c r="ABV150" i="4"/>
  <c r="ABV83" i="4"/>
  <c r="ABV41" i="4"/>
  <c r="ABV113" i="4"/>
  <c r="ABV63" i="4"/>
  <c r="ABV34" i="4"/>
  <c r="ABV67" i="4"/>
  <c r="ABV21" i="4"/>
  <c r="ABV122" i="4"/>
  <c r="ABV195" i="4"/>
  <c r="ABV140" i="4"/>
  <c r="ABV133" i="4"/>
  <c r="ABV48" i="4"/>
  <c r="ABV154" i="4"/>
  <c r="ABV186" i="4"/>
  <c r="ABV189" i="4"/>
  <c r="ABV30" i="4"/>
  <c r="ABV197" i="4"/>
  <c r="ABV161" i="4"/>
  <c r="ABV171" i="4"/>
  <c r="ABV131" i="4"/>
  <c r="ABV121" i="4"/>
  <c r="ABV141" i="4"/>
  <c r="ABV106" i="4"/>
  <c r="ABV124" i="4"/>
  <c r="ABV81" i="4"/>
  <c r="ABV38" i="4"/>
  <c r="ABV91" i="4"/>
  <c r="ABV56" i="4"/>
  <c r="ABV31" i="4"/>
  <c r="ABV59" i="4"/>
  <c r="ABV12" i="4"/>
  <c r="ABV36" i="4"/>
  <c r="ABV165" i="4"/>
  <c r="ABV125" i="4"/>
  <c r="ABV143" i="4"/>
  <c r="ABV90" i="4"/>
  <c r="ABV13" i="4"/>
  <c r="ABV136" i="4"/>
  <c r="ABV46" i="4"/>
  <c r="ABV102" i="4"/>
  <c r="ABV43" i="4"/>
  <c r="ABV192" i="4"/>
  <c r="ABV139" i="4"/>
  <c r="ABV54" i="4"/>
  <c r="ABV167" i="4"/>
  <c r="ABV135" i="4"/>
  <c r="ABV194" i="4"/>
  <c r="ABV158" i="4"/>
  <c r="ABV162" i="4"/>
  <c r="ABV128" i="4"/>
  <c r="ABV112" i="4"/>
  <c r="ABV126" i="4"/>
  <c r="ABV103" i="4"/>
  <c r="ABV92" i="4"/>
  <c r="ABV80" i="4"/>
  <c r="ABV35" i="4"/>
  <c r="ABV88" i="4"/>
  <c r="ABV119" i="4"/>
  <c r="ABV28" i="4"/>
  <c r="ABV94" i="4"/>
  <c r="ABV69" i="4"/>
  <c r="ABV24" i="4"/>
  <c r="ABV148" i="4"/>
  <c r="ABV199" i="4"/>
  <c r="ABV79" i="4"/>
  <c r="ABV33" i="4"/>
  <c r="ABV181" i="4"/>
  <c r="ABV174" i="4"/>
  <c r="ABV14" i="4"/>
  <c r="ABV138" i="4"/>
  <c r="ABV27" i="4"/>
  <c r="ABV176" i="4"/>
  <c r="ABV10" i="4"/>
  <c r="ABV137" i="4"/>
  <c r="ABV115" i="4"/>
  <c r="ABV50" i="4"/>
  <c r="ABV7" i="4"/>
  <c r="ABV55" i="4"/>
  <c r="ABV198" i="4"/>
  <c r="ABV114" i="4"/>
  <c r="ABV40" i="4"/>
  <c r="ABV96" i="4"/>
  <c r="ABV84" i="4"/>
  <c r="ABV64" i="4"/>
  <c r="ABV191" i="4"/>
  <c r="ABV155" i="4"/>
  <c r="ABV153" i="4"/>
  <c r="ABV196" i="4"/>
  <c r="ABV183" i="4"/>
  <c r="ABV110" i="4"/>
  <c r="ABV100" i="4"/>
  <c r="ABV193" i="4"/>
  <c r="ABV78" i="4"/>
  <c r="ABV32" i="4"/>
  <c r="ABV85" i="4"/>
  <c r="ABV93" i="4"/>
  <c r="ABV25" i="4"/>
  <c r="ABV175" i="4"/>
  <c r="ABV18" i="4"/>
  <c r="ABV6" i="4"/>
  <c r="ABV29" i="4"/>
  <c r="ABV149" i="4"/>
  <c r="ABV19" i="4"/>
  <c r="ABV160" i="4"/>
  <c r="ABV98" i="4"/>
  <c r="ABV65" i="4"/>
  <c r="ABV49" i="4"/>
  <c r="ABV51" i="4"/>
  <c r="ABV105" i="4"/>
  <c r="ABV123" i="4"/>
  <c r="ABV89" i="4"/>
  <c r="ABV177" i="4"/>
  <c r="ABV68" i="4"/>
  <c r="ABV173" i="4"/>
  <c r="ABV87" i="4"/>
  <c r="ABV15" i="4"/>
  <c r="ABV170" i="4"/>
  <c r="ABV86" i="4"/>
  <c r="ABV58" i="4"/>
  <c r="ABV168" i="4"/>
  <c r="ABV44" i="4"/>
  <c r="ABV132" i="4"/>
  <c r="ABV188" i="4"/>
  <c r="ABV152" i="4"/>
  <c r="ABV144" i="4"/>
  <c r="ABV187" i="4"/>
  <c r="ABV147" i="4"/>
  <c r="ABV107" i="4"/>
  <c r="ABV97" i="4"/>
  <c r="ABV127" i="4"/>
  <c r="ABV77" i="4"/>
  <c r="ABV23" i="4"/>
  <c r="ABV82" i="4"/>
  <c r="ABV71" i="4"/>
  <c r="ABV22" i="4"/>
  <c r="ABV157" i="4"/>
  <c r="ABV9" i="4"/>
  <c r="ABV70" i="4"/>
  <c r="ABV185" i="4"/>
  <c r="ABV178" i="4"/>
  <c r="ABV104" i="4"/>
  <c r="ABV95" i="4"/>
  <c r="ABV57" i="4"/>
  <c r="ABV75" i="4"/>
  <c r="ABV20" i="4"/>
  <c r="ABV62" i="4"/>
  <c r="ABV60" i="4"/>
  <c r="ABV45" i="4"/>
  <c r="ABV179" i="4"/>
  <c r="ABV117" i="4"/>
  <c r="ABV151" i="4"/>
  <c r="ABV53" i="4"/>
  <c r="ABV2" i="4"/>
  <c r="ABV142" i="4"/>
  <c r="ABV8" i="4"/>
  <c r="ABV130" i="4"/>
  <c r="ABV47" i="4"/>
  <c r="ABV39" i="4"/>
  <c r="ABV111" i="4"/>
  <c r="ABV129" i="4"/>
  <c r="ABV26" i="4"/>
  <c r="ABV159" i="4"/>
  <c r="ABV182" i="4"/>
  <c r="ABV146" i="4"/>
  <c r="ABV190" i="4"/>
  <c r="ABV169" i="4"/>
  <c r="ABV116" i="4"/>
  <c r="ABV101" i="4"/>
  <c r="ABV184" i="4"/>
  <c r="ABV118" i="4"/>
  <c r="ABV74" i="4"/>
  <c r="ABV17" i="4"/>
  <c r="ABV76" i="4"/>
  <c r="ABV52" i="4"/>
  <c r="ABV16" i="4"/>
  <c r="ABV120" i="4"/>
  <c r="ABV42" i="4"/>
  <c r="ABV61" i="4"/>
  <c r="ABV108" i="4"/>
  <c r="ABV172" i="4"/>
  <c r="ABV11" i="4"/>
  <c r="ABV66" i="4"/>
  <c r="ABV163" i="4"/>
  <c r="ABV73" i="4"/>
  <c r="ABV99" i="4"/>
  <c r="ABV72" i="4"/>
  <c r="ABV145" i="4"/>
  <c r="ABV37" i="4"/>
  <c r="LC3" i="5"/>
  <c r="LD2" i="5"/>
  <c r="ABZ3" i="4" l="1"/>
  <c r="ABX197" i="4"/>
  <c r="ABX161" i="4"/>
  <c r="ABX190" i="4"/>
  <c r="ABX154" i="4"/>
  <c r="ABX113" i="4"/>
  <c r="ABX102" i="4"/>
  <c r="ABX121" i="4"/>
  <c r="ABX81" i="4"/>
  <c r="ABX92" i="4"/>
  <c r="ABX47" i="4"/>
  <c r="ABX2" i="4"/>
  <c r="ABX56" i="4"/>
  <c r="ABX25" i="4"/>
  <c r="ABX12" i="4"/>
  <c r="ABX36" i="4"/>
  <c r="ABX61" i="4"/>
  <c r="ABX165" i="4"/>
  <c r="ABX176" i="4"/>
  <c r="ABX198" i="4"/>
  <c r="ABX28" i="4"/>
  <c r="ABX125" i="4"/>
  <c r="ABX171" i="4"/>
  <c r="ABX19" i="4"/>
  <c r="ABX122" i="4"/>
  <c r="ABX39" i="4"/>
  <c r="ABX160" i="4"/>
  <c r="ABX73" i="4"/>
  <c r="ABX130" i="4"/>
  <c r="ABX34" i="4"/>
  <c r="ABX194" i="4"/>
  <c r="ABX158" i="4"/>
  <c r="ABX187" i="4"/>
  <c r="ABX151" i="4"/>
  <c r="ABX110" i="4"/>
  <c r="ABX99" i="4"/>
  <c r="ABX111" i="4"/>
  <c r="ABX78" i="4"/>
  <c r="ABX89" i="4"/>
  <c r="ABX44" i="4"/>
  <c r="ABX129" i="4"/>
  <c r="ABX135" i="4"/>
  <c r="ABX16" i="4"/>
  <c r="ABX49" i="4"/>
  <c r="ABX27" i="4"/>
  <c r="ABX42" i="4"/>
  <c r="ABX29" i="4"/>
  <c r="ABX182" i="4"/>
  <c r="ABX107" i="4"/>
  <c r="ABX172" i="4"/>
  <c r="ABX97" i="4"/>
  <c r="ABX94" i="4"/>
  <c r="ABX169" i="4"/>
  <c r="ABX124" i="4"/>
  <c r="ABX76" i="4"/>
  <c r="ABX180" i="4"/>
  <c r="ABX183" i="4"/>
  <c r="ABX57" i="4"/>
  <c r="ABX163" i="4"/>
  <c r="ABX14" i="4"/>
  <c r="ABX51" i="4"/>
  <c r="ABX87" i="4"/>
  <c r="ABX54" i="4"/>
  <c r="ABX116" i="4"/>
  <c r="ABX8" i="4"/>
  <c r="ABX191" i="4"/>
  <c r="ABX155" i="4"/>
  <c r="ABX184" i="4"/>
  <c r="ABX145" i="4"/>
  <c r="ABX186" i="4"/>
  <c r="ABX96" i="4"/>
  <c r="ABX109" i="4"/>
  <c r="ABX75" i="4"/>
  <c r="ABX86" i="4"/>
  <c r="ABX41" i="4"/>
  <c r="ABX91" i="4"/>
  <c r="ABX55" i="4"/>
  <c r="ABX7" i="4"/>
  <c r="ABX31" i="4"/>
  <c r="ABX18" i="4"/>
  <c r="ABX37" i="4"/>
  <c r="ABX148" i="4"/>
  <c r="ABX146" i="4"/>
  <c r="ABX32" i="4"/>
  <c r="ABX58" i="4"/>
  <c r="ABX179" i="4"/>
  <c r="ABX138" i="4"/>
  <c r="ABX74" i="4"/>
  <c r="ABX71" i="4"/>
  <c r="ABX70" i="4"/>
  <c r="ABX140" i="4"/>
  <c r="ABX60" i="4"/>
  <c r="ABX13" i="4"/>
  <c r="ABX173" i="4"/>
  <c r="ABX127" i="4"/>
  <c r="ABX59" i="4"/>
  <c r="ABX170" i="4"/>
  <c r="ABX65" i="4"/>
  <c r="ABX10" i="4"/>
  <c r="ABX196" i="4"/>
  <c r="ABX159" i="4"/>
  <c r="ABX15" i="4"/>
  <c r="ABX193" i="4"/>
  <c r="ABX156" i="4"/>
  <c r="ABX24" i="4"/>
  <c r="ABX188" i="4"/>
  <c r="ABX152" i="4"/>
  <c r="ABX181" i="4"/>
  <c r="ABX142" i="4"/>
  <c r="ABX177" i="4"/>
  <c r="ABX93" i="4"/>
  <c r="ABX106" i="4"/>
  <c r="ABX72" i="4"/>
  <c r="ABX83" i="4"/>
  <c r="ABX38" i="4"/>
  <c r="ABX88" i="4"/>
  <c r="ABX115" i="4"/>
  <c r="ABX141" i="4"/>
  <c r="ABX22" i="4"/>
  <c r="ABX9" i="4"/>
  <c r="ABX189" i="4"/>
  <c r="ABX85" i="4"/>
  <c r="ABX114" i="4"/>
  <c r="ABX67" i="4"/>
  <c r="ABX66" i="4"/>
  <c r="ABX143" i="4"/>
  <c r="ABX126" i="4"/>
  <c r="ABX63" i="4"/>
  <c r="ABX79" i="4"/>
  <c r="ABX40" i="4"/>
  <c r="ABX117" i="4"/>
  <c r="ABX137" i="4"/>
  <c r="ABX192" i="4"/>
  <c r="ABX168" i="4"/>
  <c r="ABX33" i="4"/>
  <c r="ABX199" i="4"/>
  <c r="ABX162" i="4"/>
  <c r="ABX98" i="4"/>
  <c r="ABX167" i="4"/>
  <c r="ABX53" i="4"/>
  <c r="ABX26" i="4"/>
  <c r="ABX164" i="4"/>
  <c r="ABX50" i="4"/>
  <c r="ABX185" i="4"/>
  <c r="ABX149" i="4"/>
  <c r="ABX178" i="4"/>
  <c r="ABX139" i="4"/>
  <c r="ABX153" i="4"/>
  <c r="ABX174" i="4"/>
  <c r="ABX103" i="4"/>
  <c r="ABX69" i="4"/>
  <c r="ABX80" i="4"/>
  <c r="ABX35" i="4"/>
  <c r="ABX112" i="4"/>
  <c r="ABX120" i="4"/>
  <c r="ABX132" i="4"/>
  <c r="ABX175" i="4"/>
  <c r="ABX134" i="4"/>
  <c r="ABX144" i="4"/>
  <c r="ABX150" i="4"/>
  <c r="ABX100" i="4"/>
  <c r="ABX77" i="4"/>
  <c r="ABX82" i="4"/>
  <c r="ABX104" i="4"/>
  <c r="ABX101" i="4"/>
  <c r="ABX46" i="4"/>
  <c r="ABX131" i="4"/>
  <c r="ABX23" i="4"/>
  <c r="ABX6" i="4"/>
  <c r="ABX128" i="4"/>
  <c r="ABX95" i="4"/>
  <c r="ABX20" i="4"/>
  <c r="ABX68" i="4"/>
  <c r="ABX166" i="4"/>
  <c r="ABX17" i="4"/>
  <c r="ABX48" i="4"/>
  <c r="ABX147" i="4"/>
  <c r="ABX52" i="4"/>
  <c r="ABX119" i="4"/>
  <c r="ABX11" i="4"/>
  <c r="ABX84" i="4"/>
  <c r="ABX64" i="4"/>
  <c r="ABX195" i="4"/>
  <c r="ABX62" i="4"/>
  <c r="ABX118" i="4"/>
  <c r="ABX136" i="4"/>
  <c r="ABX123" i="4"/>
  <c r="ABX108" i="4"/>
  <c r="ABX43" i="4"/>
  <c r="ABX105" i="4"/>
  <c r="ABX45" i="4"/>
  <c r="ABX90" i="4"/>
  <c r="ABX133" i="4"/>
  <c r="ABX30" i="4"/>
  <c r="ABX157" i="4"/>
  <c r="ABX21" i="4"/>
  <c r="ABV5" i="4"/>
  <c r="LD3" i="5"/>
  <c r="LE2" i="5"/>
  <c r="ABX5" i="4" l="1"/>
  <c r="ACB3" i="4"/>
  <c r="ABZ164" i="4"/>
  <c r="ABZ181" i="4"/>
  <c r="ABZ121" i="4"/>
  <c r="ABZ198" i="4"/>
  <c r="ABZ63" i="4"/>
  <c r="ABZ183" i="4"/>
  <c r="ABZ79" i="4"/>
  <c r="ABZ142" i="4"/>
  <c r="ABZ43" i="4"/>
  <c r="ABZ7" i="4"/>
  <c r="ABZ21" i="4"/>
  <c r="ABZ106" i="4"/>
  <c r="ABZ27" i="4"/>
  <c r="ABZ23" i="4"/>
  <c r="ABZ51" i="4"/>
  <c r="ABZ195" i="4"/>
  <c r="ABZ173" i="4"/>
  <c r="ABZ82" i="4"/>
  <c r="ABZ39" i="4"/>
  <c r="ABZ111" i="4"/>
  <c r="ABZ197" i="4"/>
  <c r="ABZ161" i="4"/>
  <c r="ABZ172" i="4"/>
  <c r="ABZ112" i="4"/>
  <c r="ABZ166" i="4"/>
  <c r="ABZ60" i="4"/>
  <c r="ABZ151" i="4"/>
  <c r="ABZ77" i="4"/>
  <c r="ABZ133" i="4"/>
  <c r="ABZ40" i="4"/>
  <c r="ABZ114" i="4"/>
  <c r="ABZ12" i="4"/>
  <c r="ABZ101" i="4"/>
  <c r="ABZ18" i="4"/>
  <c r="ABZ15" i="4"/>
  <c r="ABZ14" i="4"/>
  <c r="ABZ165" i="4"/>
  <c r="ABZ149" i="4"/>
  <c r="ABZ28" i="4"/>
  <c r="ABZ95" i="4"/>
  <c r="ABZ168" i="4"/>
  <c r="ABZ71" i="4"/>
  <c r="ABZ189" i="4"/>
  <c r="ABZ162" i="4"/>
  <c r="ABZ134" i="4"/>
  <c r="ABZ68" i="4"/>
  <c r="ABZ100" i="4"/>
  <c r="ABZ72" i="4"/>
  <c r="ABZ16" i="4"/>
  <c r="ABZ107" i="4"/>
  <c r="ABZ128" i="4"/>
  <c r="ABZ92" i="4"/>
  <c r="ABZ50" i="4"/>
  <c r="ABZ80" i="4"/>
  <c r="ABZ153" i="4"/>
  <c r="ABZ194" i="4"/>
  <c r="ABZ158" i="4"/>
  <c r="ABZ163" i="4"/>
  <c r="ABZ196" i="4"/>
  <c r="ABZ127" i="4"/>
  <c r="ABZ57" i="4"/>
  <c r="ABZ147" i="4"/>
  <c r="ABZ76" i="4"/>
  <c r="ABZ108" i="4"/>
  <c r="ABZ37" i="4"/>
  <c r="ABZ70" i="4"/>
  <c r="ABZ130" i="4"/>
  <c r="ABZ53" i="4"/>
  <c r="ABZ9" i="4"/>
  <c r="ABZ33" i="4"/>
  <c r="ABZ32" i="4"/>
  <c r="ABZ148" i="4"/>
  <c r="ABZ185" i="4"/>
  <c r="ABZ117" i="4"/>
  <c r="ABZ143" i="4"/>
  <c r="ABZ94" i="4"/>
  <c r="ABZ73" i="4"/>
  <c r="ABZ184" i="4"/>
  <c r="ABZ55" i="4"/>
  <c r="ABZ176" i="4"/>
  <c r="ABZ64" i="4"/>
  <c r="ABZ98" i="4"/>
  <c r="ABZ150" i="4"/>
  <c r="ABZ56" i="4"/>
  <c r="ABZ44" i="4"/>
  <c r="ABZ115" i="4"/>
  <c r="ABZ199" i="4"/>
  <c r="ABZ13" i="4"/>
  <c r="ABZ167" i="4"/>
  <c r="ABZ46" i="4"/>
  <c r="ABZ30" i="4"/>
  <c r="ABZ26" i="4"/>
  <c r="ABZ191" i="4"/>
  <c r="ABZ155" i="4"/>
  <c r="ABZ154" i="4"/>
  <c r="ABZ174" i="4"/>
  <c r="ABZ90" i="4"/>
  <c r="ABZ178" i="4"/>
  <c r="ABZ129" i="4"/>
  <c r="ABZ74" i="4"/>
  <c r="ABZ105" i="4"/>
  <c r="ABZ34" i="4"/>
  <c r="ABZ61" i="4"/>
  <c r="ABZ109" i="4"/>
  <c r="ABZ35" i="4"/>
  <c r="ABZ171" i="4"/>
  <c r="ABZ136" i="4"/>
  <c r="ABZ180" i="4"/>
  <c r="ABZ29" i="4"/>
  <c r="ABZ186" i="4"/>
  <c r="ABZ123" i="4"/>
  <c r="ABZ193" i="4"/>
  <c r="ABZ179" i="4"/>
  <c r="ABZ86" i="4"/>
  <c r="ABZ11" i="4"/>
  <c r="ABZ169" i="4"/>
  <c r="ABZ140" i="4"/>
  <c r="ABZ85" i="4"/>
  <c r="ABZ93" i="4"/>
  <c r="ABZ137" i="4"/>
  <c r="ABZ52" i="4"/>
  <c r="ABZ97" i="4"/>
  <c r="ABZ170" i="4"/>
  <c r="ABZ17" i="4"/>
  <c r="ABZ190" i="4"/>
  <c r="ABZ135" i="4"/>
  <c r="ABZ10" i="4"/>
  <c r="ABZ36" i="4"/>
  <c r="ABZ188" i="4"/>
  <c r="ABZ152" i="4"/>
  <c r="ABZ145" i="4"/>
  <c r="ABZ160" i="4"/>
  <c r="ABZ87" i="4"/>
  <c r="ABZ175" i="4"/>
  <c r="ABZ91" i="4"/>
  <c r="ABZ139" i="4"/>
  <c r="ABZ102" i="4"/>
  <c r="ABZ31" i="4"/>
  <c r="ABZ47" i="4"/>
  <c r="ABZ104" i="4"/>
  <c r="ABZ8" i="4"/>
  <c r="ABZ122" i="4"/>
  <c r="ABZ24" i="4"/>
  <c r="ABZ144" i="4"/>
  <c r="ABZ125" i="4"/>
  <c r="ABZ84" i="4"/>
  <c r="ABZ157" i="4"/>
  <c r="ABZ89" i="4"/>
  <c r="ABZ99" i="4"/>
  <c r="ABZ38" i="4"/>
  <c r="ABZ132" i="4"/>
  <c r="ABZ42" i="4"/>
  <c r="ABZ187" i="4"/>
  <c r="ABZ22" i="4"/>
  <c r="ABZ75" i="4"/>
  <c r="ABZ19" i="4"/>
  <c r="ABZ67" i="4"/>
  <c r="ABZ156" i="4"/>
  <c r="ABZ54" i="4"/>
  <c r="ABZ120" i="4"/>
  <c r="ABZ49" i="4"/>
  <c r="ABZ118" i="4"/>
  <c r="ABZ124" i="4"/>
  <c r="ABZ126" i="4"/>
  <c r="ABZ83" i="4"/>
  <c r="ABZ69" i="4"/>
  <c r="ABZ45" i="4"/>
  <c r="ABZ192" i="4"/>
  <c r="ABZ182" i="4"/>
  <c r="ABZ146" i="4"/>
  <c r="ABZ177" i="4"/>
  <c r="ABZ116" i="4"/>
  <c r="ABZ81" i="4"/>
  <c r="ABZ138" i="4"/>
  <c r="ABZ88" i="4"/>
  <c r="ABZ113" i="4"/>
  <c r="ABZ96" i="4"/>
  <c r="ABZ25" i="4"/>
  <c r="ABZ20" i="4"/>
  <c r="ABZ65" i="4"/>
  <c r="ABZ119" i="4"/>
  <c r="ABZ41" i="4"/>
  <c r="ABZ6" i="4"/>
  <c r="ABZ59" i="4"/>
  <c r="ABZ78" i="4"/>
  <c r="ABZ103" i="4"/>
  <c r="ABZ159" i="4"/>
  <c r="ABZ62" i="4"/>
  <c r="ABZ110" i="4"/>
  <c r="ABZ131" i="4"/>
  <c r="ABZ48" i="4"/>
  <c r="ABZ141" i="4"/>
  <c r="ABZ2" i="4"/>
  <c r="ABZ66" i="4"/>
  <c r="ABZ58" i="4"/>
  <c r="LE3" i="5"/>
  <c r="LF2" i="5"/>
  <c r="ABZ5" i="4" l="1"/>
  <c r="ACD3" i="4"/>
  <c r="ACB199" i="4"/>
  <c r="ACB163" i="4"/>
  <c r="ACB167" i="4"/>
  <c r="ACB192" i="4"/>
  <c r="ACB164" i="4"/>
  <c r="ACB122" i="4"/>
  <c r="ACB113" i="4"/>
  <c r="ACB155" i="4"/>
  <c r="ACB34" i="4"/>
  <c r="ACB135" i="4"/>
  <c r="ACB21" i="4"/>
  <c r="ACB86" i="4"/>
  <c r="ACB74" i="4"/>
  <c r="ACB50" i="4"/>
  <c r="ACB23" i="4"/>
  <c r="ACB15" i="4"/>
  <c r="ACB195" i="4"/>
  <c r="ACB151" i="4"/>
  <c r="ACB184" i="4"/>
  <c r="ACB78" i="4"/>
  <c r="ACB114" i="4"/>
  <c r="ACB70" i="4"/>
  <c r="ACB175" i="4"/>
  <c r="ACB68" i="4"/>
  <c r="ACB56" i="4"/>
  <c r="ACB43" i="4"/>
  <c r="ACB48" i="4"/>
  <c r="ACB58" i="4"/>
  <c r="ACB96" i="4"/>
  <c r="ACB39" i="4"/>
  <c r="ACB166" i="4"/>
  <c r="ACB196" i="4"/>
  <c r="ACB160" i="4"/>
  <c r="ACB158" i="4"/>
  <c r="ACB183" i="4"/>
  <c r="ACB162" i="4"/>
  <c r="ACB112" i="4"/>
  <c r="ACB90" i="4"/>
  <c r="ACB131" i="4"/>
  <c r="ACB31" i="4"/>
  <c r="ACB121" i="4"/>
  <c r="ACB12" i="4"/>
  <c r="ACB57" i="4"/>
  <c r="ACB45" i="4"/>
  <c r="ACB20" i="4"/>
  <c r="ACB67" i="4"/>
  <c r="ACB2" i="4"/>
  <c r="ACB29" i="4"/>
  <c r="ACB187" i="4"/>
  <c r="ACB138" i="4"/>
  <c r="ACB81" i="4"/>
  <c r="ACB171" i="4"/>
  <c r="ACB9" i="4"/>
  <c r="ACB95" i="4"/>
  <c r="ACB177" i="4"/>
  <c r="ACB124" i="4"/>
  <c r="ACB19" i="4"/>
  <c r="ACB60" i="4"/>
  <c r="ACB42" i="4"/>
  <c r="ACB152" i="4"/>
  <c r="ACB46" i="4"/>
  <c r="ACB100" i="4"/>
  <c r="ACB80" i="4"/>
  <c r="ACB172" i="4"/>
  <c r="ACB17" i="4"/>
  <c r="ACB169" i="4"/>
  <c r="ACB8" i="4"/>
  <c r="ACB123" i="4"/>
  <c r="ACB161" i="4"/>
  <c r="ACB193" i="4"/>
  <c r="ACB157" i="4"/>
  <c r="ACB149" i="4"/>
  <c r="ACB174" i="4"/>
  <c r="ACB120" i="4"/>
  <c r="ACB116" i="4"/>
  <c r="ACB87" i="4"/>
  <c r="ACB72" i="4"/>
  <c r="ACB28" i="4"/>
  <c r="ACB119" i="4"/>
  <c r="ACB65" i="4"/>
  <c r="ACB54" i="4"/>
  <c r="ACB27" i="4"/>
  <c r="ACB38" i="4"/>
  <c r="ACB47" i="4"/>
  <c r="ACB137" i="4"/>
  <c r="ACB148" i="4"/>
  <c r="ACB147" i="4"/>
  <c r="ACB62" i="4"/>
  <c r="ACB91" i="4"/>
  <c r="ACB136" i="4"/>
  <c r="ACB88" i="4"/>
  <c r="ACB141" i="4"/>
  <c r="ACB7" i="4"/>
  <c r="ACB188" i="4"/>
  <c r="ACB191" i="4"/>
  <c r="ACB103" i="4"/>
  <c r="ACB26" i="4"/>
  <c r="ACB92" i="4"/>
  <c r="ACB97" i="4"/>
  <c r="ACB190" i="4"/>
  <c r="ACB154" i="4"/>
  <c r="ACB140" i="4"/>
  <c r="ACB156" i="4"/>
  <c r="ACB111" i="4"/>
  <c r="ACB197" i="4"/>
  <c r="ACB84" i="4"/>
  <c r="ACB71" i="4"/>
  <c r="ACB25" i="4"/>
  <c r="ACB55" i="4"/>
  <c r="ACB83" i="4"/>
  <c r="ACB36" i="4"/>
  <c r="ACB18" i="4"/>
  <c r="ACB77" i="4"/>
  <c r="ACB144" i="4"/>
  <c r="ACB107" i="4"/>
  <c r="ACB186" i="4"/>
  <c r="ACB179" i="4"/>
  <c r="ACB180" i="4"/>
  <c r="ACB63" i="4"/>
  <c r="ACB22" i="4"/>
  <c r="ACB126" i="4"/>
  <c r="ACB129" i="4"/>
  <c r="ACB24" i="4"/>
  <c r="ACB145" i="4"/>
  <c r="ACB153" i="4"/>
  <c r="ACB127" i="4"/>
  <c r="ACB51" i="4"/>
  <c r="ACB150" i="4"/>
  <c r="ACB10" i="4"/>
  <c r="ACB41" i="4"/>
  <c r="ACB194" i="4"/>
  <c r="ACB76" i="4"/>
  <c r="ACB185" i="4"/>
  <c r="ACB110" i="4"/>
  <c r="ACB198" i="4"/>
  <c r="ACB89" i="4"/>
  <c r="ACB173" i="4"/>
  <c r="ACB82" i="4"/>
  <c r="ACB146" i="4"/>
  <c r="ACB59" i="4"/>
  <c r="ACB125" i="4"/>
  <c r="ACB170" i="4"/>
  <c r="ACB176" i="4"/>
  <c r="ACB30" i="4"/>
  <c r="ACB181" i="4"/>
  <c r="ACB142" i="4"/>
  <c r="ACB168" i="4"/>
  <c r="ACB108" i="4"/>
  <c r="ACB115" i="4"/>
  <c r="ACB118" i="4"/>
  <c r="ACB75" i="4"/>
  <c r="ACB52" i="4"/>
  <c r="ACB16" i="4"/>
  <c r="ACB109" i="4"/>
  <c r="ACB106" i="4"/>
  <c r="ACB53" i="4"/>
  <c r="ACB79" i="4"/>
  <c r="ACB14" i="4"/>
  <c r="ACB61" i="4"/>
  <c r="ACB6" i="4"/>
  <c r="ACB102" i="4"/>
  <c r="ACB143" i="4"/>
  <c r="ACB66" i="4"/>
  <c r="ACB133" i="4"/>
  <c r="ACB93" i="4"/>
  <c r="ACB98" i="4"/>
  <c r="ACB178" i="4"/>
  <c r="ACB139" i="4"/>
  <c r="ACB159" i="4"/>
  <c r="ACB105" i="4"/>
  <c r="ACB189" i="4"/>
  <c r="ACB117" i="4"/>
  <c r="ACB73" i="4"/>
  <c r="ACB49" i="4"/>
  <c r="ACB13" i="4"/>
  <c r="ACB104" i="4"/>
  <c r="ACB101" i="4"/>
  <c r="ACB44" i="4"/>
  <c r="ACB69" i="4"/>
  <c r="ACB132" i="4"/>
  <c r="ACB128" i="4"/>
  <c r="ACB32" i="4"/>
  <c r="ACB64" i="4"/>
  <c r="ACB99" i="4"/>
  <c r="ACB11" i="4"/>
  <c r="ACB94" i="4"/>
  <c r="ACB33" i="4"/>
  <c r="ACB130" i="4"/>
  <c r="ACB182" i="4"/>
  <c r="ACB85" i="4"/>
  <c r="ACB35" i="4"/>
  <c r="ACB40" i="4"/>
  <c r="ACB37" i="4"/>
  <c r="ACB134" i="4"/>
  <c r="ACB165" i="4"/>
  <c r="LF3" i="5"/>
  <c r="LG2" i="5"/>
  <c r="ACB5" i="4" l="1"/>
  <c r="ACF3" i="4"/>
  <c r="ACD199" i="4"/>
  <c r="ACD163" i="4"/>
  <c r="ACD150" i="4"/>
  <c r="ACD125" i="4"/>
  <c r="ACD98" i="4"/>
  <c r="ACD153" i="4"/>
  <c r="ACD155" i="4"/>
  <c r="ACD34" i="4"/>
  <c r="ACD105" i="4"/>
  <c r="ACD158" i="4"/>
  <c r="ACD54" i="4"/>
  <c r="ACD18" i="4"/>
  <c r="ACD88" i="4"/>
  <c r="ACD57" i="4"/>
  <c r="ACD23" i="4"/>
  <c r="ACD189" i="4"/>
  <c r="ACD195" i="4"/>
  <c r="ACD166" i="4"/>
  <c r="ACD110" i="4"/>
  <c r="ACD196" i="4"/>
  <c r="ACD160" i="4"/>
  <c r="ACD141" i="4"/>
  <c r="ACD116" i="4"/>
  <c r="ACD180" i="4"/>
  <c r="ACD118" i="4"/>
  <c r="ACD131" i="4"/>
  <c r="ACD31" i="4"/>
  <c r="ACD102" i="4"/>
  <c r="ACD128" i="4"/>
  <c r="ACD51" i="4"/>
  <c r="ACD15" i="4"/>
  <c r="ACD53" i="4"/>
  <c r="ACD147" i="4"/>
  <c r="ACD14" i="4"/>
  <c r="ACD87" i="4"/>
  <c r="ACD148" i="4"/>
  <c r="ACD145" i="4"/>
  <c r="ACD103" i="4"/>
  <c r="ACD75" i="4"/>
  <c r="ACD194" i="4"/>
  <c r="ACD47" i="4"/>
  <c r="ACD114" i="4"/>
  <c r="ACD46" i="4"/>
  <c r="ACD69" i="4"/>
  <c r="ACD134" i="4"/>
  <c r="ACD113" i="4"/>
  <c r="ACD7" i="4"/>
  <c r="ACD68" i="4"/>
  <c r="ACD50" i="4"/>
  <c r="ACD104" i="4"/>
  <c r="ACD70" i="4"/>
  <c r="ACD179" i="4"/>
  <c r="ACD92" i="4"/>
  <c r="ACD61" i="4"/>
  <c r="ACD32" i="4"/>
  <c r="ACD193" i="4"/>
  <c r="ACD157" i="4"/>
  <c r="ACD133" i="4"/>
  <c r="ACD156" i="4"/>
  <c r="ACD176" i="4"/>
  <c r="ACD117" i="4"/>
  <c r="ACD72" i="4"/>
  <c r="ACD28" i="4"/>
  <c r="ACD99" i="4"/>
  <c r="ACD126" i="4"/>
  <c r="ACD48" i="4"/>
  <c r="ACD12" i="4"/>
  <c r="ACD44" i="4"/>
  <c r="ACD66" i="4"/>
  <c r="ACD2" i="4"/>
  <c r="ACD161" i="4"/>
  <c r="ACD29" i="4"/>
  <c r="ACD184" i="4"/>
  <c r="ACD39" i="4"/>
  <c r="ACD89" i="4"/>
  <c r="ACD139" i="4"/>
  <c r="ACD79" i="4"/>
  <c r="ACD175" i="4"/>
  <c r="ACD10" i="4"/>
  <c r="ACD58" i="4"/>
  <c r="ACD177" i="4"/>
  <c r="ACD43" i="4"/>
  <c r="ACD56" i="4"/>
  <c r="ACD169" i="4"/>
  <c r="ACD40" i="4"/>
  <c r="ACD24" i="4"/>
  <c r="ACD41" i="4"/>
  <c r="ACD159" i="4"/>
  <c r="ACD108" i="4"/>
  <c r="ACD74" i="4"/>
  <c r="ACD190" i="4"/>
  <c r="ACD154" i="4"/>
  <c r="ACD130" i="4"/>
  <c r="ACD138" i="4"/>
  <c r="ACD143" i="4"/>
  <c r="ACD137" i="4"/>
  <c r="ACD71" i="4"/>
  <c r="ACD25" i="4"/>
  <c r="ACD96" i="4"/>
  <c r="ACD109" i="4"/>
  <c r="ACD45" i="4"/>
  <c r="ACD9" i="4"/>
  <c r="ACD35" i="4"/>
  <c r="ACD162" i="4"/>
  <c r="ACD64" i="4"/>
  <c r="ACD152" i="4"/>
  <c r="ACD182" i="4"/>
  <c r="ACD78" i="4"/>
  <c r="ACD186" i="4"/>
  <c r="ACD91" i="4"/>
  <c r="ACD65" i="4"/>
  <c r="ACD80" i="4"/>
  <c r="ACD183" i="4"/>
  <c r="ACD188" i="4"/>
  <c r="ACD27" i="4"/>
  <c r="ACD11" i="4"/>
  <c r="ACD168" i="4"/>
  <c r="ACD164" i="4"/>
  <c r="ACD121" i="4"/>
  <c r="ACD81" i="4"/>
  <c r="ACD149" i="4"/>
  <c r="ACD37" i="4"/>
  <c r="ACD120" i="4"/>
  <c r="ACD187" i="4"/>
  <c r="ACD151" i="4"/>
  <c r="ACD127" i="4"/>
  <c r="ACD124" i="4"/>
  <c r="ACD123" i="4"/>
  <c r="ACD135" i="4"/>
  <c r="ACD63" i="4"/>
  <c r="ACD22" i="4"/>
  <c r="ACD55" i="4"/>
  <c r="ACD106" i="4"/>
  <c r="ACD42" i="4"/>
  <c r="ACD6" i="4"/>
  <c r="ACD17" i="4"/>
  <c r="ACD95" i="4"/>
  <c r="ACD38" i="4"/>
  <c r="ACD20" i="4"/>
  <c r="ACD136" i="4"/>
  <c r="ACD115" i="4"/>
  <c r="ACD122" i="4"/>
  <c r="ACD132" i="4"/>
  <c r="ACD62" i="4"/>
  <c r="ACD19" i="4"/>
  <c r="ACD171" i="4"/>
  <c r="ACD90" i="4"/>
  <c r="ACD8" i="4"/>
  <c r="ACD144" i="4"/>
  <c r="ACD119" i="4"/>
  <c r="ACD173" i="4"/>
  <c r="ACD30" i="4"/>
  <c r="ACD107" i="4"/>
  <c r="ACD111" i="4"/>
  <c r="ACD73" i="4"/>
  <c r="ACD93" i="4"/>
  <c r="ACD60" i="4"/>
  <c r="ACD26" i="4"/>
  <c r="ACD197" i="4"/>
  <c r="ACD21" i="4"/>
  <c r="ACD181" i="4"/>
  <c r="ACD142" i="4"/>
  <c r="ACD191" i="4"/>
  <c r="ACD198" i="4"/>
  <c r="ACD112" i="4"/>
  <c r="ACD129" i="4"/>
  <c r="ACD52" i="4"/>
  <c r="ACD16" i="4"/>
  <c r="ACD167" i="4"/>
  <c r="ACD100" i="4"/>
  <c r="ACD36" i="4"/>
  <c r="ACD83" i="4"/>
  <c r="ACD174" i="4"/>
  <c r="ACD84" i="4"/>
  <c r="ACD67" i="4"/>
  <c r="ACD82" i="4"/>
  <c r="ACD178" i="4"/>
  <c r="ACD185" i="4"/>
  <c r="ACD49" i="4"/>
  <c r="ACD13" i="4"/>
  <c r="ACD192" i="4"/>
  <c r="ACD97" i="4"/>
  <c r="ACD33" i="4"/>
  <c r="ACD77" i="4"/>
  <c r="ACD94" i="4"/>
  <c r="ACD140" i="4"/>
  <c r="ACD146" i="4"/>
  <c r="ACD85" i="4"/>
  <c r="ACD172" i="4"/>
  <c r="ACD86" i="4"/>
  <c r="ACD170" i="4"/>
  <c r="ACD76" i="4"/>
  <c r="ACD101" i="4"/>
  <c r="ACD59" i="4"/>
  <c r="ACD165" i="4"/>
  <c r="LH2" i="5"/>
  <c r="LG3" i="5"/>
  <c r="ACD5" i="4" l="1"/>
  <c r="ACH3" i="4"/>
  <c r="ACF199" i="4"/>
  <c r="ACF163" i="4"/>
  <c r="ACF186" i="4"/>
  <c r="ACF147" i="4"/>
  <c r="ACF191" i="4"/>
  <c r="ACF104" i="4"/>
  <c r="ACF114" i="4"/>
  <c r="ACF74" i="4"/>
  <c r="ACF131" i="4"/>
  <c r="ACF25" i="4"/>
  <c r="ACF55" i="4"/>
  <c r="ACF126" i="4"/>
  <c r="ACF36" i="4"/>
  <c r="ACF14" i="4"/>
  <c r="ACF11" i="4"/>
  <c r="ACF170" i="4"/>
  <c r="ACF195" i="4"/>
  <c r="ACF196" i="4"/>
  <c r="ACF183" i="4"/>
  <c r="ACF144" i="4"/>
  <c r="ACF101" i="4"/>
  <c r="ACF113" i="4"/>
  <c r="ACF71" i="4"/>
  <c r="ACF72" i="4"/>
  <c r="ACF197" i="4"/>
  <c r="ACF117" i="4"/>
  <c r="ACF27" i="4"/>
  <c r="ACF2" i="4"/>
  <c r="ACF109" i="4"/>
  <c r="ACF97" i="4"/>
  <c r="ACF115" i="4"/>
  <c r="ACF87" i="4"/>
  <c r="ACF112" i="4"/>
  <c r="ACF28" i="4"/>
  <c r="ACF39" i="4"/>
  <c r="ACF160" i="4"/>
  <c r="ACF182" i="4"/>
  <c r="ACF22" i="4"/>
  <c r="ACF148" i="4"/>
  <c r="ACF140" i="4"/>
  <c r="ACF17" i="4"/>
  <c r="ACF150" i="4"/>
  <c r="ACF96" i="4"/>
  <c r="ACF165" i="4"/>
  <c r="ACF193" i="4"/>
  <c r="ACF157" i="4"/>
  <c r="ACF180" i="4"/>
  <c r="ACF141" i="4"/>
  <c r="ACF173" i="4"/>
  <c r="ACF98" i="4"/>
  <c r="ACF93" i="4"/>
  <c r="ACF68" i="4"/>
  <c r="ACF63" i="4"/>
  <c r="ACF19" i="4"/>
  <c r="ACF116" i="4"/>
  <c r="ACF106" i="4"/>
  <c r="ACF18" i="4"/>
  <c r="ACF128" i="4"/>
  <c r="ACF12" i="4"/>
  <c r="ACF78" i="4"/>
  <c r="ACF29" i="4"/>
  <c r="ACF187" i="4"/>
  <c r="ACF133" i="4"/>
  <c r="ACF185" i="4"/>
  <c r="ACF62" i="4"/>
  <c r="ACF13" i="4"/>
  <c r="ACF81" i="4"/>
  <c r="ACF67" i="4"/>
  <c r="ACF24" i="4"/>
  <c r="ACF142" i="4"/>
  <c r="ACF127" i="4"/>
  <c r="ACF152" i="4"/>
  <c r="ACF91" i="4"/>
  <c r="ACF7" i="4"/>
  <c r="ACF57" i="4"/>
  <c r="ACF8" i="4"/>
  <c r="ACF42" i="4"/>
  <c r="ACF162" i="4"/>
  <c r="ACF120" i="4"/>
  <c r="ACF89" i="4"/>
  <c r="ACF40" i="4"/>
  <c r="ACF53" i="4"/>
  <c r="ACF30" i="4"/>
  <c r="ACF21" i="4"/>
  <c r="ACF175" i="4"/>
  <c r="ACF111" i="4"/>
  <c r="ACF86" i="4"/>
  <c r="ACF105" i="4"/>
  <c r="ACF66" i="4"/>
  <c r="ACF48" i="4"/>
  <c r="ACF125" i="4"/>
  <c r="ACF172" i="4"/>
  <c r="ACF118" i="4"/>
  <c r="ACF83" i="4"/>
  <c r="ACF102" i="4"/>
  <c r="ACF103" i="4"/>
  <c r="ACF15" i="4"/>
  <c r="ACF192" i="4"/>
  <c r="ACF132" i="4"/>
  <c r="ACF79" i="4"/>
  <c r="ACF54" i="4"/>
  <c r="ACF51" i="4"/>
  <c r="ACF166" i="4"/>
  <c r="ACF77" i="4"/>
  <c r="ACF45" i="4"/>
  <c r="ACF190" i="4"/>
  <c r="ACF154" i="4"/>
  <c r="ACF177" i="4"/>
  <c r="ACF138" i="4"/>
  <c r="ACF164" i="4"/>
  <c r="ACF95" i="4"/>
  <c r="ACF188" i="4"/>
  <c r="ACF65" i="4"/>
  <c r="ACF52" i="4"/>
  <c r="ACF16" i="4"/>
  <c r="ACF70" i="4"/>
  <c r="ACF134" i="4"/>
  <c r="ACF9" i="4"/>
  <c r="ACF75" i="4"/>
  <c r="ACF94" i="4"/>
  <c r="ACF33" i="4"/>
  <c r="ACF151" i="4"/>
  <c r="ACF174" i="4"/>
  <c r="ACF155" i="4"/>
  <c r="ACF143" i="4"/>
  <c r="ACF49" i="4"/>
  <c r="ACF61" i="4"/>
  <c r="ACF122" i="4"/>
  <c r="ACF73" i="4"/>
  <c r="ACF181" i="4"/>
  <c r="ACF137" i="4"/>
  <c r="ACF92" i="4"/>
  <c r="ACF43" i="4"/>
  <c r="ACF176" i="4"/>
  <c r="ACF84" i="4"/>
  <c r="ACF38" i="4"/>
  <c r="ACF139" i="4"/>
  <c r="ACF119" i="4"/>
  <c r="ACF108" i="4"/>
  <c r="ACF58" i="4"/>
  <c r="ACF161" i="4"/>
  <c r="ACF136" i="4"/>
  <c r="ACF121" i="4"/>
  <c r="ACF110" i="4"/>
  <c r="ACF85" i="4"/>
  <c r="ACF44" i="4"/>
  <c r="ACF50" i="4"/>
  <c r="ACF56" i="4"/>
  <c r="ACF198" i="4"/>
  <c r="ACF194" i="4"/>
  <c r="ACF135" i="4"/>
  <c r="ACF34" i="4"/>
  <c r="ACF35" i="4"/>
  <c r="ACF20" i="4"/>
  <c r="ACF64" i="4"/>
  <c r="ACF169" i="4"/>
  <c r="ACF80" i="4"/>
  <c r="ACF99" i="4"/>
  <c r="ACF32" i="4"/>
  <c r="ACF189" i="4"/>
  <c r="ACF129" i="4"/>
  <c r="ACF149" i="4"/>
  <c r="ACF6" i="4"/>
  <c r="ACF184" i="4"/>
  <c r="ACF145" i="4"/>
  <c r="ACF171" i="4"/>
  <c r="ACF130" i="4"/>
  <c r="ACF146" i="4"/>
  <c r="ACF158" i="4"/>
  <c r="ACF123" i="4"/>
  <c r="ACF59" i="4"/>
  <c r="ACF46" i="4"/>
  <c r="ACF10" i="4"/>
  <c r="ACF167" i="4"/>
  <c r="ACF60" i="4"/>
  <c r="ACF100" i="4"/>
  <c r="ACF47" i="4"/>
  <c r="ACF179" i="4"/>
  <c r="ACF90" i="4"/>
  <c r="ACF168" i="4"/>
  <c r="ACF178" i="4"/>
  <c r="ACF124" i="4"/>
  <c r="ACF88" i="4"/>
  <c r="ACF69" i="4"/>
  <c r="ACF159" i="4"/>
  <c r="ACF37" i="4"/>
  <c r="ACF156" i="4"/>
  <c r="ACF82" i="4"/>
  <c r="ACF41" i="4"/>
  <c r="ACF153" i="4"/>
  <c r="ACF31" i="4"/>
  <c r="ACF26" i="4"/>
  <c r="ACF107" i="4"/>
  <c r="ACF76" i="4"/>
  <c r="ACF23" i="4"/>
  <c r="LH3" i="5"/>
  <c r="LI2" i="5"/>
  <c r="ACJ3" i="4" l="1"/>
  <c r="ACH166" i="4"/>
  <c r="ACH164" i="4"/>
  <c r="ACH161" i="4"/>
  <c r="ACH123" i="4"/>
  <c r="ACH77" i="4"/>
  <c r="ACH129" i="4"/>
  <c r="ACH116" i="4"/>
  <c r="ACH93" i="4"/>
  <c r="ACH27" i="4"/>
  <c r="ACH58" i="4"/>
  <c r="ACH57" i="4"/>
  <c r="ACH66" i="4"/>
  <c r="ACH95" i="4"/>
  <c r="ACH20" i="4"/>
  <c r="ACH34" i="4"/>
  <c r="ACH195" i="4"/>
  <c r="ACH199" i="4"/>
  <c r="ACH163" i="4"/>
  <c r="ACH155" i="4"/>
  <c r="ACH152" i="4"/>
  <c r="ACH114" i="4"/>
  <c r="ACH74" i="4"/>
  <c r="ACH177" i="4"/>
  <c r="ACH70" i="4"/>
  <c r="ACH69" i="4"/>
  <c r="ACH24" i="4"/>
  <c r="ACH101" i="4"/>
  <c r="ACH49" i="4"/>
  <c r="ACH153" i="4"/>
  <c r="ACH64" i="4"/>
  <c r="ACH11" i="4"/>
  <c r="ACH165" i="4"/>
  <c r="ACH150" i="4"/>
  <c r="ACH176" i="4"/>
  <c r="ACH100" i="4"/>
  <c r="ACH32" i="4"/>
  <c r="ACH170" i="4"/>
  <c r="ACH8" i="4"/>
  <c r="ACH149" i="4"/>
  <c r="ACH179" i="4"/>
  <c r="ACH98" i="4"/>
  <c r="ACH80" i="4"/>
  <c r="ACH30" i="4"/>
  <c r="ACH16" i="4"/>
  <c r="ACH196" i="4"/>
  <c r="ACH160" i="4"/>
  <c r="ACH146" i="4"/>
  <c r="ACH168" i="4"/>
  <c r="ACH171" i="4"/>
  <c r="ACH71" i="4"/>
  <c r="ACH167" i="4"/>
  <c r="ACH61" i="4"/>
  <c r="ACH60" i="4"/>
  <c r="ACH21" i="4"/>
  <c r="ACH141" i="4"/>
  <c r="ACH81" i="4"/>
  <c r="ACH40" i="4"/>
  <c r="ACH82" i="4"/>
  <c r="ACH124" i="4"/>
  <c r="ACH107" i="4"/>
  <c r="ACH148" i="4"/>
  <c r="ACH190" i="4"/>
  <c r="ACH198" i="4"/>
  <c r="ACH65" i="4"/>
  <c r="ACH133" i="4"/>
  <c r="ACH15" i="4"/>
  <c r="ACH140" i="4"/>
  <c r="ACH104" i="4"/>
  <c r="ACH43" i="4"/>
  <c r="ACH184" i="4"/>
  <c r="ACH138" i="4"/>
  <c r="ACH105" i="4"/>
  <c r="ACH45" i="4"/>
  <c r="ACH76" i="4"/>
  <c r="ACH194" i="4"/>
  <c r="ACH25" i="4"/>
  <c r="ACH142" i="4"/>
  <c r="ACH102" i="4"/>
  <c r="ACH6" i="4"/>
  <c r="ACH91" i="4"/>
  <c r="ACH73" i="4"/>
  <c r="ACH139" i="4"/>
  <c r="ACH110" i="4"/>
  <c r="ACH180" i="4"/>
  <c r="ACH106" i="4"/>
  <c r="ACH186" i="4"/>
  <c r="ACH84" i="4"/>
  <c r="ACH75" i="4"/>
  <c r="ACH103" i="4"/>
  <c r="ACH115" i="4"/>
  <c r="ACH172" i="4"/>
  <c r="ACH135" i="4"/>
  <c r="ACH17" i="4"/>
  <c r="ACH47" i="4"/>
  <c r="ACH143" i="4"/>
  <c r="ACH132" i="4"/>
  <c r="ACH97" i="4"/>
  <c r="ACH67" i="4"/>
  <c r="ACH112" i="4"/>
  <c r="ACH193" i="4"/>
  <c r="ACH157" i="4"/>
  <c r="ACH137" i="4"/>
  <c r="ACH162" i="4"/>
  <c r="ACH134" i="4"/>
  <c r="ACH68" i="4"/>
  <c r="ACH147" i="4"/>
  <c r="ACH159" i="4"/>
  <c r="ACH54" i="4"/>
  <c r="ACH18" i="4"/>
  <c r="ACH130" i="4"/>
  <c r="ACH156" i="4"/>
  <c r="ACH31" i="4"/>
  <c r="ACH72" i="4"/>
  <c r="ACH144" i="4"/>
  <c r="ACH90" i="4"/>
  <c r="ACH29" i="4"/>
  <c r="ACH154" i="4"/>
  <c r="ACH136" i="4"/>
  <c r="ACH131" i="4"/>
  <c r="ACH125" i="4"/>
  <c r="ACH51" i="4"/>
  <c r="ACH120" i="4"/>
  <c r="ACH22" i="4"/>
  <c r="ACH37" i="4"/>
  <c r="ACH145" i="4"/>
  <c r="ACH158" i="4"/>
  <c r="ACH59" i="4"/>
  <c r="ACH126" i="4"/>
  <c r="ACH9" i="4"/>
  <c r="ACH63" i="4"/>
  <c r="ACH28" i="4"/>
  <c r="ACH113" i="4"/>
  <c r="ACH181" i="4"/>
  <c r="ACH109" i="4"/>
  <c r="ACH53" i="4"/>
  <c r="ACH19" i="4"/>
  <c r="ACH178" i="4"/>
  <c r="ACH89" i="4"/>
  <c r="ACH99" i="4"/>
  <c r="ACH39" i="4"/>
  <c r="ACH44" i="4"/>
  <c r="ACH10" i="4"/>
  <c r="ACH85" i="4"/>
  <c r="ACH175" i="4"/>
  <c r="ACH96" i="4"/>
  <c r="ACH35" i="4"/>
  <c r="ACH50" i="4"/>
  <c r="ACH182" i="4"/>
  <c r="ACH55" i="4"/>
  <c r="ACH94" i="4"/>
  <c r="ACH46" i="4"/>
  <c r="ACH169" i="4"/>
  <c r="ACH121" i="4"/>
  <c r="ACH79" i="4"/>
  <c r="ACH26" i="4"/>
  <c r="ACH187" i="4"/>
  <c r="ACH151" i="4"/>
  <c r="ACH192" i="4"/>
  <c r="ACH185" i="4"/>
  <c r="ACH128" i="4"/>
  <c r="ACH62" i="4"/>
  <c r="ACH108" i="4"/>
  <c r="ACH111" i="4"/>
  <c r="ACH48" i="4"/>
  <c r="ACH12" i="4"/>
  <c r="ACH88" i="4"/>
  <c r="ACH122" i="4"/>
  <c r="ACH13" i="4"/>
  <c r="ACH87" i="4"/>
  <c r="ACH78" i="4"/>
  <c r="ACH7" i="4"/>
  <c r="ACH183" i="4"/>
  <c r="ACH174" i="4"/>
  <c r="ACH119" i="4"/>
  <c r="ACH92" i="4"/>
  <c r="ACH56" i="4"/>
  <c r="ACH42" i="4"/>
  <c r="ACH41" i="4"/>
  <c r="ACH38" i="4"/>
  <c r="ACH197" i="4"/>
  <c r="ACH14" i="4"/>
  <c r="ACH191" i="4"/>
  <c r="ACH188" i="4"/>
  <c r="ACH189" i="4"/>
  <c r="ACH86" i="4"/>
  <c r="ACH36" i="4"/>
  <c r="ACH117" i="4"/>
  <c r="ACH2" i="4"/>
  <c r="ACH118" i="4"/>
  <c r="ACH127" i="4"/>
  <c r="ACH83" i="4"/>
  <c r="ACH33" i="4"/>
  <c r="ACH52" i="4"/>
  <c r="ACH173" i="4"/>
  <c r="ACH23" i="4"/>
  <c r="ACF5" i="4"/>
  <c r="LI3" i="5"/>
  <c r="LJ2" i="5"/>
  <c r="ACH5" i="4" l="1"/>
  <c r="ACL3" i="4"/>
  <c r="ACJ159" i="4"/>
  <c r="ACJ123" i="4"/>
  <c r="ACJ87" i="4"/>
  <c r="ACJ181" i="4"/>
  <c r="ACJ142" i="4"/>
  <c r="ACJ52" i="4"/>
  <c r="ACJ42" i="4"/>
  <c r="ACJ19" i="4"/>
  <c r="ACJ6" i="4"/>
  <c r="ACJ101" i="4"/>
  <c r="ACJ46" i="4"/>
  <c r="ACJ23" i="4"/>
  <c r="ACJ54" i="4"/>
  <c r="ACJ38" i="4"/>
  <c r="ACJ188" i="4"/>
  <c r="ACJ195" i="4"/>
  <c r="ACJ198" i="4"/>
  <c r="ACJ156" i="4"/>
  <c r="ACJ120" i="4"/>
  <c r="ACJ84" i="4"/>
  <c r="ACJ178" i="4"/>
  <c r="ACJ139" i="4"/>
  <c r="ACJ34" i="4"/>
  <c r="ACJ24" i="4"/>
  <c r="ACJ134" i="4"/>
  <c r="ACJ197" i="4"/>
  <c r="ACJ97" i="4"/>
  <c r="ACJ10" i="4"/>
  <c r="ACJ113" i="4"/>
  <c r="ACJ128" i="4"/>
  <c r="ACJ146" i="4"/>
  <c r="ACJ165" i="4"/>
  <c r="ACJ190" i="4"/>
  <c r="ACJ151" i="4"/>
  <c r="ACJ82" i="4"/>
  <c r="ACJ143" i="4"/>
  <c r="ACJ64" i="4"/>
  <c r="ACJ90" i="4"/>
  <c r="ACJ36" i="4"/>
  <c r="ACJ69" i="4"/>
  <c r="ACJ93" i="4"/>
  <c r="ACJ28" i="4"/>
  <c r="ACJ184" i="4"/>
  <c r="ACJ125" i="4"/>
  <c r="ACJ26" i="4"/>
  <c r="ACJ192" i="4"/>
  <c r="ACJ153" i="4"/>
  <c r="ACJ117" i="4"/>
  <c r="ACJ81" i="4"/>
  <c r="ACJ175" i="4"/>
  <c r="ACJ136" i="4"/>
  <c r="ACJ16" i="4"/>
  <c r="ACJ11" i="4"/>
  <c r="ACJ95" i="4"/>
  <c r="ACJ191" i="4"/>
  <c r="ACJ71" i="4"/>
  <c r="ACJ7" i="4"/>
  <c r="ACJ20" i="4"/>
  <c r="ACJ33" i="4"/>
  <c r="ACJ106" i="4"/>
  <c r="ACJ119" i="4"/>
  <c r="ACJ29" i="4"/>
  <c r="ACJ147" i="4"/>
  <c r="ACJ111" i="4"/>
  <c r="ACJ169" i="4"/>
  <c r="ACJ2" i="4"/>
  <c r="ACJ68" i="4"/>
  <c r="ACJ53" i="4"/>
  <c r="ACJ116" i="4"/>
  <c r="ACJ80" i="4"/>
  <c r="ACJ141" i="4"/>
  <c r="ACJ199" i="4"/>
  <c r="ACJ124" i="4"/>
  <c r="ACJ122" i="4"/>
  <c r="ACJ167" i="4"/>
  <c r="ACJ56" i="4"/>
  <c r="ACJ115" i="4"/>
  <c r="ACJ21" i="4"/>
  <c r="ACJ102" i="4"/>
  <c r="ACJ196" i="4"/>
  <c r="ACJ89" i="4"/>
  <c r="ACJ45" i="4"/>
  <c r="ACJ30" i="4"/>
  <c r="ACJ83" i="4"/>
  <c r="ACJ174" i="4"/>
  <c r="ACJ157" i="4"/>
  <c r="ACJ85" i="4"/>
  <c r="ACJ155" i="4"/>
  <c r="ACJ137" i="4"/>
  <c r="ACJ61" i="4"/>
  <c r="ACJ171" i="4"/>
  <c r="ACJ86" i="4"/>
  <c r="ACJ27" i="4"/>
  <c r="ACJ51" i="4"/>
  <c r="ACJ168" i="4"/>
  <c r="ACJ55" i="4"/>
  <c r="ACJ170" i="4"/>
  <c r="ACJ103" i="4"/>
  <c r="ACJ126" i="4"/>
  <c r="ACJ145" i="4"/>
  <c r="ACJ47" i="4"/>
  <c r="ACJ58" i="4"/>
  <c r="ACJ176" i="4"/>
  <c r="ACJ18" i="4"/>
  <c r="ACJ189" i="4"/>
  <c r="ACJ150" i="4"/>
  <c r="ACJ114" i="4"/>
  <c r="ACJ78" i="4"/>
  <c r="ACJ172" i="4"/>
  <c r="ACJ133" i="4"/>
  <c r="ACJ8" i="4"/>
  <c r="ACJ14" i="4"/>
  <c r="ACJ91" i="4"/>
  <c r="ACJ185" i="4"/>
  <c r="ACJ66" i="4"/>
  <c r="ACJ107" i="4"/>
  <c r="ACJ182" i="4"/>
  <c r="ACJ152" i="4"/>
  <c r="ACJ112" i="4"/>
  <c r="ACJ79" i="4"/>
  <c r="ACJ148" i="4"/>
  <c r="ACJ186" i="4"/>
  <c r="ACJ75" i="4"/>
  <c r="ACJ130" i="4"/>
  <c r="ACJ94" i="4"/>
  <c r="ACJ179" i="4"/>
  <c r="ACJ41" i="4"/>
  <c r="ACJ140" i="4"/>
  <c r="ACJ57" i="4"/>
  <c r="ACJ180" i="4"/>
  <c r="ACJ163" i="4"/>
  <c r="ACJ9" i="4"/>
  <c r="ACJ50" i="4"/>
  <c r="ACJ35" i="4"/>
  <c r="ACJ49" i="4"/>
  <c r="ACJ194" i="4"/>
  <c r="ACJ177" i="4"/>
  <c r="ACJ121" i="4"/>
  <c r="ACJ161" i="4"/>
  <c r="ACJ13" i="4"/>
  <c r="ACJ158" i="4"/>
  <c r="ACJ135" i="4"/>
  <c r="ACJ193" i="4"/>
  <c r="ACJ118" i="4"/>
  <c r="ACJ32" i="4"/>
  <c r="ACJ17" i="4"/>
  <c r="ACJ62" i="4"/>
  <c r="ACJ104" i="4"/>
  <c r="ACJ96" i="4"/>
  <c r="ACJ154" i="4"/>
  <c r="ACJ65" i="4"/>
  <c r="ACJ149" i="4"/>
  <c r="ACJ12" i="4"/>
  <c r="ACJ39" i="4"/>
  <c r="ACJ15" i="4"/>
  <c r="ACJ129" i="4"/>
  <c r="ACJ60" i="4"/>
  <c r="ACJ59" i="4"/>
  <c r="ACJ162" i="4"/>
  <c r="ACJ70" i="4"/>
  <c r="ACJ37" i="4"/>
  <c r="ACJ110" i="4"/>
  <c r="ACJ164" i="4"/>
  <c r="ACJ183" i="4"/>
  <c r="ACJ144" i="4"/>
  <c r="ACJ108" i="4"/>
  <c r="ACJ74" i="4"/>
  <c r="ACJ166" i="4"/>
  <c r="ACJ127" i="4"/>
  <c r="ACJ22" i="4"/>
  <c r="ACJ40" i="4"/>
  <c r="ACJ63" i="4"/>
  <c r="ACJ173" i="4"/>
  <c r="ACJ48" i="4"/>
  <c r="ACJ67" i="4"/>
  <c r="ACJ76" i="4"/>
  <c r="ACJ131" i="4"/>
  <c r="ACJ31" i="4"/>
  <c r="ACJ44" i="4"/>
  <c r="ACJ105" i="4"/>
  <c r="ACJ138" i="4"/>
  <c r="ACJ160" i="4"/>
  <c r="ACJ92" i="4"/>
  <c r="ACJ109" i="4"/>
  <c r="ACJ100" i="4"/>
  <c r="ACJ99" i="4"/>
  <c r="ACJ88" i="4"/>
  <c r="ACJ77" i="4"/>
  <c r="ACJ132" i="4"/>
  <c r="ACJ73" i="4"/>
  <c r="ACJ72" i="4"/>
  <c r="ACJ43" i="4"/>
  <c r="ACJ187" i="4"/>
  <c r="ACJ98" i="4"/>
  <c r="ACJ25" i="4"/>
  <c r="LK2" i="5"/>
  <c r="LJ3" i="5"/>
  <c r="ACJ5" i="4" l="1"/>
  <c r="ACN3" i="4"/>
  <c r="ACL159" i="4"/>
  <c r="ACL123" i="4"/>
  <c r="ACL87" i="4"/>
  <c r="ACL178" i="4"/>
  <c r="ACL139" i="4"/>
  <c r="ACL103" i="4"/>
  <c r="ACL60" i="4"/>
  <c r="ACL101" i="4"/>
  <c r="ACL134" i="4"/>
  <c r="ACL58" i="4"/>
  <c r="ACL43" i="4"/>
  <c r="ACL116" i="4"/>
  <c r="ACL2" i="4"/>
  <c r="ACL110" i="4"/>
  <c r="ACL158" i="4"/>
  <c r="ACL165" i="4"/>
  <c r="ACL7" i="4"/>
  <c r="ACL138" i="4"/>
  <c r="ACL154" i="4"/>
  <c r="ACL14" i="4"/>
  <c r="ACL20" i="4"/>
  <c r="ACL96" i="4"/>
  <c r="ACL155" i="4"/>
  <c r="ACL83" i="4"/>
  <c r="ACL145" i="4"/>
  <c r="ACL104" i="4"/>
  <c r="ACL181" i="4"/>
  <c r="ACL66" i="4"/>
  <c r="ACL31" i="4"/>
  <c r="ACL198" i="4"/>
  <c r="ACL156" i="4"/>
  <c r="ACL120" i="4"/>
  <c r="ACL84" i="4"/>
  <c r="ACL175" i="4"/>
  <c r="ACL136" i="4"/>
  <c r="ACL100" i="4"/>
  <c r="ACL47" i="4"/>
  <c r="ACL48" i="4"/>
  <c r="ACL95" i="4"/>
  <c r="ACL40" i="4"/>
  <c r="ACL25" i="4"/>
  <c r="ACL49" i="4"/>
  <c r="ACL16" i="4"/>
  <c r="ACL86" i="4"/>
  <c r="ACL195" i="4"/>
  <c r="ACL157" i="4"/>
  <c r="ACL190" i="4"/>
  <c r="ACL19" i="4"/>
  <c r="ACL52" i="4"/>
  <c r="ACL64" i="4"/>
  <c r="ACL184" i="4"/>
  <c r="ACL185" i="4"/>
  <c r="ACL67" i="4"/>
  <c r="ACL90" i="4"/>
  <c r="ACL61" i="4"/>
  <c r="ACL192" i="4"/>
  <c r="ACL153" i="4"/>
  <c r="ACL117" i="4"/>
  <c r="ACL81" i="4"/>
  <c r="ACL172" i="4"/>
  <c r="ACL133" i="4"/>
  <c r="ACL97" i="4"/>
  <c r="ACL42" i="4"/>
  <c r="ACL30" i="4"/>
  <c r="ACL68" i="4"/>
  <c r="ACL22" i="4"/>
  <c r="ACL77" i="4"/>
  <c r="ACL13" i="4"/>
  <c r="ACL28" i="4"/>
  <c r="ACL164" i="4"/>
  <c r="ACL70" i="4"/>
  <c r="ACL148" i="4"/>
  <c r="ACL147" i="4"/>
  <c r="ACL111" i="4"/>
  <c r="ACL166" i="4"/>
  <c r="ACL91" i="4"/>
  <c r="ACL11" i="4"/>
  <c r="ACL50" i="4"/>
  <c r="ACL59" i="4"/>
  <c r="ACL74" i="4"/>
  <c r="ACL8" i="4"/>
  <c r="ACL105" i="4"/>
  <c r="ACL152" i="4"/>
  <c r="ACL102" i="4"/>
  <c r="ACL118" i="4"/>
  <c r="ACL167" i="4"/>
  <c r="ACL27" i="4"/>
  <c r="ACL119" i="4"/>
  <c r="ACL194" i="4"/>
  <c r="ACL174" i="4"/>
  <c r="ACL79" i="4"/>
  <c r="ACL44" i="4"/>
  <c r="ACL171" i="4"/>
  <c r="ACL76" i="4"/>
  <c r="ACL21" i="4"/>
  <c r="ACL129" i="4"/>
  <c r="ACL109" i="4"/>
  <c r="ACL149" i="4"/>
  <c r="ACL54" i="4"/>
  <c r="ACL162" i="4"/>
  <c r="ACL65" i="4"/>
  <c r="ACL188" i="4"/>
  <c r="ACL189" i="4"/>
  <c r="ACL150" i="4"/>
  <c r="ACL114" i="4"/>
  <c r="ACL78" i="4"/>
  <c r="ACL169" i="4"/>
  <c r="ACL130" i="4"/>
  <c r="ACL94" i="4"/>
  <c r="ACL24" i="4"/>
  <c r="ACL122" i="4"/>
  <c r="ACL63" i="4"/>
  <c r="ACL6" i="4"/>
  <c r="ACL72" i="4"/>
  <c r="ACL41" i="4"/>
  <c r="ACL113" i="4"/>
  <c r="ACL137" i="4"/>
  <c r="ACL34" i="4"/>
  <c r="ACL29" i="4"/>
  <c r="ACL186" i="4"/>
  <c r="ACL75" i="4"/>
  <c r="ACL127" i="4"/>
  <c r="ACL92" i="4"/>
  <c r="ACL179" i="4"/>
  <c r="ACL18" i="4"/>
  <c r="ACL107" i="4"/>
  <c r="ACL180" i="4"/>
  <c r="ACL38" i="4"/>
  <c r="ACL177" i="4"/>
  <c r="ACL82" i="4"/>
  <c r="ACL37" i="4"/>
  <c r="ACL53" i="4"/>
  <c r="ACL140" i="4"/>
  <c r="ACL33" i="4"/>
  <c r="ACL135" i="4"/>
  <c r="ACL115" i="4"/>
  <c r="ACL161" i="4"/>
  <c r="ACL131" i="4"/>
  <c r="ACL128" i="4"/>
  <c r="ACL132" i="4"/>
  <c r="ACL151" i="4"/>
  <c r="ACL191" i="4"/>
  <c r="ACL170" i="4"/>
  <c r="ACL168" i="4"/>
  <c r="ACL89" i="4"/>
  <c r="ACL10" i="4"/>
  <c r="ACL46" i="4"/>
  <c r="ACL126" i="4"/>
  <c r="ACL143" i="4"/>
  <c r="ACL26" i="4"/>
  <c r="ACL17" i="4"/>
  <c r="ACL62" i="4"/>
  <c r="ACL142" i="4"/>
  <c r="ACL182" i="4"/>
  <c r="ACL183" i="4"/>
  <c r="ACL144" i="4"/>
  <c r="ACL108" i="4"/>
  <c r="ACL199" i="4"/>
  <c r="ACL163" i="4"/>
  <c r="ACL124" i="4"/>
  <c r="ACL88" i="4"/>
  <c r="ACL197" i="4"/>
  <c r="ACL73" i="4"/>
  <c r="ACL45" i="4"/>
  <c r="ACL125" i="4"/>
  <c r="ACL36" i="4"/>
  <c r="ACL80" i="4"/>
  <c r="ACL146" i="4"/>
  <c r="ACL51" i="4"/>
  <c r="ACL69" i="4"/>
  <c r="ACL141" i="4"/>
  <c r="ACL196" i="4"/>
  <c r="ACL160" i="4"/>
  <c r="ACL121" i="4"/>
  <c r="ACL85" i="4"/>
  <c r="ACL173" i="4"/>
  <c r="ACL55" i="4"/>
  <c r="ACL32" i="4"/>
  <c r="ACL71" i="4"/>
  <c r="ACL23" i="4"/>
  <c r="ACL57" i="4"/>
  <c r="ACL56" i="4"/>
  <c r="ACL193" i="4"/>
  <c r="ACL15" i="4"/>
  <c r="ACL99" i="4"/>
  <c r="ACL35" i="4"/>
  <c r="ACL187" i="4"/>
  <c r="ACL112" i="4"/>
  <c r="ACL9" i="4"/>
  <c r="ACL176" i="4"/>
  <c r="ACL93" i="4"/>
  <c r="ACL12" i="4"/>
  <c r="ACL106" i="4"/>
  <c r="ACL98" i="4"/>
  <c r="ACL39" i="4"/>
  <c r="LK3" i="5"/>
  <c r="LL2" i="5"/>
  <c r="ACL5" i="4" l="1"/>
  <c r="ACP3" i="4"/>
  <c r="ACN198" i="4"/>
  <c r="ACN156" i="4"/>
  <c r="ACN120" i="4"/>
  <c r="ACN84" i="4"/>
  <c r="ACN175" i="4"/>
  <c r="ACN136" i="4"/>
  <c r="ACN100" i="4"/>
  <c r="ACN63" i="4"/>
  <c r="ACN27" i="4"/>
  <c r="ACN104" i="4"/>
  <c r="ACN6" i="4"/>
  <c r="ACN149" i="4"/>
  <c r="ACN20" i="4"/>
  <c r="ACN2" i="4"/>
  <c r="ACN164" i="4"/>
  <c r="ACN74" i="4"/>
  <c r="ACN165" i="4"/>
  <c r="ACN162" i="4"/>
  <c r="ACN56" i="4"/>
  <c r="ACN178" i="4"/>
  <c r="ACN9" i="4"/>
  <c r="ACN195" i="4"/>
  <c r="ACN192" i="4"/>
  <c r="ACN153" i="4"/>
  <c r="ACN117" i="4"/>
  <c r="ACN81" i="4"/>
  <c r="ACN172" i="4"/>
  <c r="ACN133" i="4"/>
  <c r="ACN97" i="4"/>
  <c r="ACN60" i="4"/>
  <c r="ACN24" i="4"/>
  <c r="ACN134" i="4"/>
  <c r="ACN61" i="4"/>
  <c r="ACN143" i="4"/>
  <c r="ACN182" i="4"/>
  <c r="ACN41" i="4"/>
  <c r="ACN89" i="4"/>
  <c r="ACN8" i="4"/>
  <c r="ACN148" i="4"/>
  <c r="ACN142" i="4"/>
  <c r="ACN83" i="4"/>
  <c r="ACN87" i="4"/>
  <c r="ACN30" i="4"/>
  <c r="ACN176" i="4"/>
  <c r="ACN189" i="4"/>
  <c r="ACN150" i="4"/>
  <c r="ACN114" i="4"/>
  <c r="ACN78" i="4"/>
  <c r="ACN169" i="4"/>
  <c r="ACN130" i="4"/>
  <c r="ACN94" i="4"/>
  <c r="ACN57" i="4"/>
  <c r="ACN21" i="4"/>
  <c r="ACN95" i="4"/>
  <c r="ACN43" i="4"/>
  <c r="ACN125" i="4"/>
  <c r="ACN116" i="4"/>
  <c r="ACN67" i="4"/>
  <c r="ACN65" i="4"/>
  <c r="ACN47" i="4"/>
  <c r="ACN29" i="4"/>
  <c r="ACN144" i="4"/>
  <c r="ACN108" i="4"/>
  <c r="ACN163" i="4"/>
  <c r="ACN124" i="4"/>
  <c r="ACN51" i="4"/>
  <c r="ACN50" i="4"/>
  <c r="ACN71" i="4"/>
  <c r="ACN70" i="4"/>
  <c r="ACN170" i="4"/>
  <c r="ACN177" i="4"/>
  <c r="ACN193" i="4"/>
  <c r="ACN118" i="4"/>
  <c r="ACN45" i="4"/>
  <c r="ACN14" i="4"/>
  <c r="ACN35" i="4"/>
  <c r="ACN52" i="4"/>
  <c r="ACN46" i="4"/>
  <c r="ACN174" i="4"/>
  <c r="ACN115" i="4"/>
  <c r="ACN98" i="4"/>
  <c r="ACN152" i="4"/>
  <c r="ACN10" i="4"/>
  <c r="ACN171" i="4"/>
  <c r="ACN112" i="4"/>
  <c r="ACN73" i="4"/>
  <c r="ACN140" i="4"/>
  <c r="ACN7" i="4"/>
  <c r="ACN129" i="4"/>
  <c r="ACN184" i="4"/>
  <c r="ACN109" i="4"/>
  <c r="ACN36" i="4"/>
  <c r="ACN40" i="4"/>
  <c r="ACN131" i="4"/>
  <c r="ACN64" i="4"/>
  <c r="ACN90" i="4"/>
  <c r="ACN69" i="4"/>
  <c r="ACN161" i="4"/>
  <c r="ACN26" i="4"/>
  <c r="ACN159" i="4"/>
  <c r="ACN103" i="4"/>
  <c r="ACN19" i="4"/>
  <c r="ACN38" i="4"/>
  <c r="ACN186" i="4"/>
  <c r="ACN147" i="4"/>
  <c r="ACN111" i="4"/>
  <c r="ACN75" i="4"/>
  <c r="ACN166" i="4"/>
  <c r="ACN127" i="4"/>
  <c r="ACN91" i="4"/>
  <c r="ACN54" i="4"/>
  <c r="ACN18" i="4"/>
  <c r="ACN68" i="4"/>
  <c r="ACN25" i="4"/>
  <c r="ACN101" i="4"/>
  <c r="ACN49" i="4"/>
  <c r="ACN158" i="4"/>
  <c r="ACN80" i="4"/>
  <c r="ACN11" i="4"/>
  <c r="ACN183" i="4"/>
  <c r="ACN199" i="4"/>
  <c r="ACN88" i="4"/>
  <c r="ACN15" i="4"/>
  <c r="ACN197" i="4"/>
  <c r="ACN13" i="4"/>
  <c r="ACN31" i="4"/>
  <c r="ACN138" i="4"/>
  <c r="ACN157" i="4"/>
  <c r="ACN82" i="4"/>
  <c r="ACN122" i="4"/>
  <c r="ACN185" i="4"/>
  <c r="ACN86" i="4"/>
  <c r="ACN44" i="4"/>
  <c r="ACN135" i="4"/>
  <c r="ACN154" i="4"/>
  <c r="ACN42" i="4"/>
  <c r="ACN179" i="4"/>
  <c r="ACN16" i="4"/>
  <c r="ACN132" i="4"/>
  <c r="ACN187" i="4"/>
  <c r="ACN76" i="4"/>
  <c r="ACN58" i="4"/>
  <c r="ACN137" i="4"/>
  <c r="ACN113" i="4"/>
  <c r="ACN168" i="4"/>
  <c r="ACN145" i="4"/>
  <c r="ACN72" i="4"/>
  <c r="ACN55" i="4"/>
  <c r="ACN107" i="4"/>
  <c r="ACN119" i="4"/>
  <c r="ACN77" i="4"/>
  <c r="ACN126" i="4"/>
  <c r="ACN33" i="4"/>
  <c r="ACN34" i="4"/>
  <c r="ACN123" i="4"/>
  <c r="ACN139" i="4"/>
  <c r="ACN66" i="4"/>
  <c r="ACN155" i="4"/>
  <c r="ACN59" i="4"/>
  <c r="ACN22" i="4"/>
  <c r="ACN62" i="4"/>
  <c r="ACN180" i="4"/>
  <c r="ACN141" i="4"/>
  <c r="ACN105" i="4"/>
  <c r="ACN196" i="4"/>
  <c r="ACN160" i="4"/>
  <c r="ACN121" i="4"/>
  <c r="ACN85" i="4"/>
  <c r="ACN48" i="4"/>
  <c r="ACN12" i="4"/>
  <c r="ACN32" i="4"/>
  <c r="ACN191" i="4"/>
  <c r="ACN53" i="4"/>
  <c r="ACN188" i="4"/>
  <c r="ACN194" i="4"/>
  <c r="ACN146" i="4"/>
  <c r="ACN110" i="4"/>
  <c r="ACN102" i="4"/>
  <c r="ACN99" i="4"/>
  <c r="ACN190" i="4"/>
  <c r="ACN79" i="4"/>
  <c r="ACN92" i="4"/>
  <c r="ACN17" i="4"/>
  <c r="ACN23" i="4"/>
  <c r="ACN96" i="4"/>
  <c r="ACN151" i="4"/>
  <c r="ACN39" i="4"/>
  <c r="ACN173" i="4"/>
  <c r="ACN128" i="4"/>
  <c r="ACN93" i="4"/>
  <c r="ACN167" i="4"/>
  <c r="ACN181" i="4"/>
  <c r="ACN106" i="4"/>
  <c r="ACN37" i="4"/>
  <c r="ACN28" i="4"/>
  <c r="LL3" i="5"/>
  <c r="LM2" i="5"/>
  <c r="ACR3" i="4" l="1"/>
  <c r="ACP198" i="4"/>
  <c r="ACP156" i="4"/>
  <c r="ACP120" i="4"/>
  <c r="ACP84" i="4"/>
  <c r="ACP175" i="4"/>
  <c r="ACP136" i="4"/>
  <c r="ACP100" i="4"/>
  <c r="ACP68" i="4"/>
  <c r="ACP9" i="4"/>
  <c r="ACP149" i="4"/>
  <c r="ACP43" i="4"/>
  <c r="ACP33" i="4"/>
  <c r="ACP146" i="4"/>
  <c r="ACP89" i="4"/>
  <c r="ACP18" i="4"/>
  <c r="ACP60" i="4"/>
  <c r="ACP165" i="4"/>
  <c r="ACP192" i="4"/>
  <c r="ACP153" i="4"/>
  <c r="ACP81" i="4"/>
  <c r="ACP172" i="4"/>
  <c r="ACP133" i="4"/>
  <c r="ACP97" i="4"/>
  <c r="ACP50" i="4"/>
  <c r="ACP6" i="4"/>
  <c r="ACP143" i="4"/>
  <c r="ACP30" i="4"/>
  <c r="ACP28" i="4"/>
  <c r="ACP65" i="4"/>
  <c r="ACP44" i="4"/>
  <c r="ACP37" i="4"/>
  <c r="ACP29" i="4"/>
  <c r="ACP167" i="4"/>
  <c r="ACP142" i="4"/>
  <c r="ACP27" i="4"/>
  <c r="ACP80" i="4"/>
  <c r="ACP178" i="4"/>
  <c r="ACP48" i="4"/>
  <c r="ACP117" i="4"/>
  <c r="ACP70" i="4"/>
  <c r="ACP90" i="4"/>
  <c r="ACP51" i="4"/>
  <c r="ACP139" i="4"/>
  <c r="ACP22" i="4"/>
  <c r="ACP54" i="4"/>
  <c r="ACP189" i="4"/>
  <c r="ACP150" i="4"/>
  <c r="ACP114" i="4"/>
  <c r="ACP78" i="4"/>
  <c r="ACP169" i="4"/>
  <c r="ACP130" i="4"/>
  <c r="ACP94" i="4"/>
  <c r="ACP32" i="4"/>
  <c r="ACP56" i="4"/>
  <c r="ACP125" i="4"/>
  <c r="ACP25" i="4"/>
  <c r="ACP15" i="4"/>
  <c r="ACP21" i="4"/>
  <c r="ACP67" i="4"/>
  <c r="ACP86" i="4"/>
  <c r="ACP24" i="4"/>
  <c r="ACP148" i="4"/>
  <c r="ACP107" i="4"/>
  <c r="ACP177" i="4"/>
  <c r="ACP157" i="4"/>
  <c r="ACP82" i="4"/>
  <c r="ACP185" i="4"/>
  <c r="ACP128" i="4"/>
  <c r="ACP16" i="4"/>
  <c r="ACP41" i="4"/>
  <c r="ACP99" i="4"/>
  <c r="ACP190" i="4"/>
  <c r="ACP79" i="4"/>
  <c r="ACP179" i="4"/>
  <c r="ACP110" i="4"/>
  <c r="ACP55" i="4"/>
  <c r="ACP132" i="4"/>
  <c r="ACP187" i="4"/>
  <c r="ACP112" i="4"/>
  <c r="ACP45" i="4"/>
  <c r="ACP104" i="4"/>
  <c r="ACP57" i="4"/>
  <c r="ACP119" i="4"/>
  <c r="ACP145" i="4"/>
  <c r="ACP181" i="4"/>
  <c r="ACP106" i="4"/>
  <c r="ACP161" i="4"/>
  <c r="ACP2" i="4"/>
  <c r="ACP170" i="4"/>
  <c r="ACP159" i="4"/>
  <c r="ACP95" i="4"/>
  <c r="ACP164" i="4"/>
  <c r="ACP186" i="4"/>
  <c r="ACP147" i="4"/>
  <c r="ACP111" i="4"/>
  <c r="ACP75" i="4"/>
  <c r="ACP166" i="4"/>
  <c r="ACP127" i="4"/>
  <c r="ACP91" i="4"/>
  <c r="ACP14" i="4"/>
  <c r="ACP20" i="4"/>
  <c r="ACP101" i="4"/>
  <c r="ACP12" i="4"/>
  <c r="ACP10" i="4"/>
  <c r="ACP194" i="4"/>
  <c r="ACP8" i="4"/>
  <c r="ACP176" i="4"/>
  <c r="ACP77" i="4"/>
  <c r="ACP183" i="4"/>
  <c r="ACP144" i="4"/>
  <c r="ACP108" i="4"/>
  <c r="ACP199" i="4"/>
  <c r="ACP163" i="4"/>
  <c r="ACP124" i="4"/>
  <c r="ACP88" i="4"/>
  <c r="ACP137" i="4"/>
  <c r="ACP197" i="4"/>
  <c r="ACP71" i="4"/>
  <c r="ACP7" i="4"/>
  <c r="ACP52" i="4"/>
  <c r="ACP11" i="4"/>
  <c r="ACP113" i="4"/>
  <c r="ACP59" i="4"/>
  <c r="ACP138" i="4"/>
  <c r="ACP193" i="4"/>
  <c r="ACP118" i="4"/>
  <c r="ACP63" i="4"/>
  <c r="ACP35" i="4"/>
  <c r="ACP140" i="4"/>
  <c r="ACP122" i="4"/>
  <c r="ACP182" i="4"/>
  <c r="ACP174" i="4"/>
  <c r="ACP115" i="4"/>
  <c r="ACP17" i="4"/>
  <c r="ACP158" i="4"/>
  <c r="ACP116" i="4"/>
  <c r="ACP171" i="4"/>
  <c r="ACP151" i="4"/>
  <c r="ACP76" i="4"/>
  <c r="ACP173" i="4"/>
  <c r="ACP69" i="4"/>
  <c r="ACP42" i="4"/>
  <c r="ACP72" i="4"/>
  <c r="ACP168" i="4"/>
  <c r="ACP184" i="4"/>
  <c r="ACP73" i="4"/>
  <c r="ACP64" i="4"/>
  <c r="ACP34" i="4"/>
  <c r="ACP49" i="4"/>
  <c r="ACP162" i="4"/>
  <c r="ACP134" i="4"/>
  <c r="ACP47" i="4"/>
  <c r="ACP123" i="4"/>
  <c r="ACP103" i="4"/>
  <c r="ACP155" i="4"/>
  <c r="ACP31" i="4"/>
  <c r="ACP92" i="4"/>
  <c r="ACP180" i="4"/>
  <c r="ACP141" i="4"/>
  <c r="ACP105" i="4"/>
  <c r="ACP196" i="4"/>
  <c r="ACP160" i="4"/>
  <c r="ACP121" i="4"/>
  <c r="ACP85" i="4"/>
  <c r="ACP98" i="4"/>
  <c r="ACP191" i="4"/>
  <c r="ACP53" i="4"/>
  <c r="ACP38" i="4"/>
  <c r="ACP152" i="4"/>
  <c r="ACP39" i="4"/>
  <c r="ACP13" i="4"/>
  <c r="ACP74" i="4"/>
  <c r="ACP23" i="4"/>
  <c r="ACP102" i="4"/>
  <c r="ACP135" i="4"/>
  <c r="ACP154" i="4"/>
  <c r="ACP58" i="4"/>
  <c r="ACP131" i="4"/>
  <c r="ACP188" i="4"/>
  <c r="ACP96" i="4"/>
  <c r="ACP83" i="4"/>
  <c r="ACP129" i="4"/>
  <c r="ACP93" i="4"/>
  <c r="ACP109" i="4"/>
  <c r="ACP40" i="4"/>
  <c r="ACP66" i="4"/>
  <c r="ACP62" i="4"/>
  <c r="ACP19" i="4"/>
  <c r="ACP36" i="4"/>
  <c r="ACP126" i="4"/>
  <c r="ACP61" i="4"/>
  <c r="ACP26" i="4"/>
  <c r="ACP87" i="4"/>
  <c r="ACP46" i="4"/>
  <c r="ACP195" i="4"/>
  <c r="ACN5" i="4"/>
  <c r="LM3" i="5"/>
  <c r="LN2" i="5"/>
  <c r="ACP5" i="4" l="1"/>
  <c r="ACT3" i="4"/>
  <c r="ACR199" i="4"/>
  <c r="ACR163" i="4"/>
  <c r="ACR124" i="4"/>
  <c r="ACR88" i="4"/>
  <c r="ACR174" i="4"/>
  <c r="ACR135" i="4"/>
  <c r="ACR128" i="4"/>
  <c r="ACR149" i="4"/>
  <c r="ACR111" i="4"/>
  <c r="ACR51" i="4"/>
  <c r="ACR120" i="4"/>
  <c r="ACR16" i="4"/>
  <c r="ACR19" i="4"/>
  <c r="ACR68" i="4"/>
  <c r="ACR86" i="4"/>
  <c r="ACR182" i="4"/>
  <c r="ACR165" i="4"/>
  <c r="ACR170" i="4"/>
  <c r="ACR189" i="4"/>
  <c r="ACR147" i="4"/>
  <c r="ACR173" i="4"/>
  <c r="ACR24" i="4"/>
  <c r="ACR126" i="4"/>
  <c r="ACR183" i="4"/>
  <c r="ACR122" i="4"/>
  <c r="ACR180" i="4"/>
  <c r="ACR52" i="4"/>
  <c r="ACR26" i="4"/>
  <c r="ACR91" i="4"/>
  <c r="ACR95" i="4"/>
  <c r="ACR196" i="4"/>
  <c r="ACR160" i="4"/>
  <c r="ACR121" i="4"/>
  <c r="ACR85" i="4"/>
  <c r="ACR171" i="4"/>
  <c r="ACR132" i="4"/>
  <c r="ACR69" i="4"/>
  <c r="ACR143" i="4"/>
  <c r="ACR104" i="4"/>
  <c r="ACR33" i="4"/>
  <c r="ACR113" i="4"/>
  <c r="ACR93" i="4"/>
  <c r="ACR18" i="4"/>
  <c r="ACR32" i="4"/>
  <c r="ACR34" i="4"/>
  <c r="ACR116" i="4"/>
  <c r="ACR29" i="4"/>
  <c r="ACR150" i="4"/>
  <c r="ACR134" i="4"/>
  <c r="ACR100" i="4"/>
  <c r="ACR17" i="4"/>
  <c r="ACR83" i="4"/>
  <c r="ACR9" i="4"/>
  <c r="ACR177" i="4"/>
  <c r="ACR39" i="4"/>
  <c r="ACR193" i="4"/>
  <c r="ACR157" i="4"/>
  <c r="ACR118" i="4"/>
  <c r="ACR82" i="4"/>
  <c r="ACR168" i="4"/>
  <c r="ACR105" i="4"/>
  <c r="ACR64" i="4"/>
  <c r="ACR125" i="4"/>
  <c r="ACR75" i="4"/>
  <c r="ACR137" i="4"/>
  <c r="ACR84" i="4"/>
  <c r="ACR57" i="4"/>
  <c r="ACR188" i="4"/>
  <c r="ACR44" i="4"/>
  <c r="ACR21" i="4"/>
  <c r="ACR72" i="4"/>
  <c r="ACR148" i="4"/>
  <c r="ACR151" i="4"/>
  <c r="ACR112" i="4"/>
  <c r="ACR76" i="4"/>
  <c r="ACR63" i="4"/>
  <c r="ACR101" i="4"/>
  <c r="ACR107" i="4"/>
  <c r="ACR96" i="4"/>
  <c r="ACR60" i="4"/>
  <c r="ACR178" i="4"/>
  <c r="ACR179" i="4"/>
  <c r="ACR30" i="4"/>
  <c r="ACR23" i="4"/>
  <c r="ACR131" i="4"/>
  <c r="ACR90" i="4"/>
  <c r="ACR175" i="4"/>
  <c r="ACR194" i="4"/>
  <c r="ACR133" i="4"/>
  <c r="ACR22" i="4"/>
  <c r="ACR117" i="4"/>
  <c r="ACR46" i="4"/>
  <c r="ACR54" i="4"/>
  <c r="ACR2" i="4"/>
  <c r="ACR169" i="4"/>
  <c r="ACR20" i="4"/>
  <c r="ACR50" i="4"/>
  <c r="ACR127" i="4"/>
  <c r="ACR155" i="4"/>
  <c r="ACR110" i="4"/>
  <c r="ACR14" i="4"/>
  <c r="ACR190" i="4"/>
  <c r="ACR154" i="4"/>
  <c r="ACR115" i="4"/>
  <c r="ACR79" i="4"/>
  <c r="ACR162" i="4"/>
  <c r="ACR98" i="4"/>
  <c r="ACR15" i="4"/>
  <c r="ACR108" i="4"/>
  <c r="ACR66" i="4"/>
  <c r="ACR114" i="4"/>
  <c r="ACR77" i="4"/>
  <c r="ACR164" i="4"/>
  <c r="ACR119" i="4"/>
  <c r="ACR70" i="4"/>
  <c r="ACR8" i="4"/>
  <c r="ACR49" i="4"/>
  <c r="ACR187" i="4"/>
  <c r="ACR159" i="4"/>
  <c r="ACR197" i="4"/>
  <c r="ACR61" i="4"/>
  <c r="ACR74" i="4"/>
  <c r="ACR158" i="4"/>
  <c r="ACR36" i="4"/>
  <c r="ACR139" i="4"/>
  <c r="ACR40" i="4"/>
  <c r="ACR35" i="4"/>
  <c r="ACR38" i="4"/>
  <c r="ACR11" i="4"/>
  <c r="ACR80" i="4"/>
  <c r="ACR136" i="4"/>
  <c r="ACR25" i="4"/>
  <c r="ACR62" i="4"/>
  <c r="ACR172" i="4"/>
  <c r="ACR167" i="4"/>
  <c r="ACR12" i="4"/>
  <c r="ACR123" i="4"/>
  <c r="ACR73" i="4"/>
  <c r="ACR130" i="4"/>
  <c r="ACR161" i="4"/>
  <c r="ACR55" i="4"/>
  <c r="ACR166" i="4"/>
  <c r="ACR129" i="4"/>
  <c r="ACR10" i="4"/>
  <c r="ACR195" i="4"/>
  <c r="ACR144" i="4"/>
  <c r="ACR141" i="4"/>
  <c r="ACR28" i="4"/>
  <c r="ACR102" i="4"/>
  <c r="ACR6" i="4"/>
  <c r="ACR146" i="4"/>
  <c r="ACR184" i="4"/>
  <c r="ACR145" i="4"/>
  <c r="ACR109" i="4"/>
  <c r="ACR198" i="4"/>
  <c r="ACR156" i="4"/>
  <c r="ACR58" i="4"/>
  <c r="ACR191" i="4"/>
  <c r="ACR71" i="4"/>
  <c r="ACR48" i="4"/>
  <c r="ACR78" i="4"/>
  <c r="ACR59" i="4"/>
  <c r="ACR89" i="4"/>
  <c r="ACR47" i="4"/>
  <c r="ACR37" i="4"/>
  <c r="ACR92" i="4"/>
  <c r="ACR13" i="4"/>
  <c r="ACR181" i="4"/>
  <c r="ACR142" i="4"/>
  <c r="ACR106" i="4"/>
  <c r="ACR192" i="4"/>
  <c r="ACR153" i="4"/>
  <c r="ACR45" i="4"/>
  <c r="ACR185" i="4"/>
  <c r="ACR53" i="4"/>
  <c r="ACR43" i="4"/>
  <c r="ACR56" i="4"/>
  <c r="ACR41" i="4"/>
  <c r="ACR65" i="4"/>
  <c r="ACR99" i="4"/>
  <c r="ACR87" i="4"/>
  <c r="ACR152" i="4"/>
  <c r="ACR140" i="4"/>
  <c r="ACR103" i="4"/>
  <c r="ACR186" i="4"/>
  <c r="ACR27" i="4"/>
  <c r="ACR81" i="4"/>
  <c r="ACR67" i="4"/>
  <c r="ACR97" i="4"/>
  <c r="ACR176" i="4"/>
  <c r="ACR94" i="4"/>
  <c r="ACR7" i="4"/>
  <c r="ACR31" i="4"/>
  <c r="ACR138" i="4"/>
  <c r="ACR42" i="4"/>
  <c r="LN3" i="5"/>
  <c r="LO2" i="5"/>
  <c r="ACV3" i="4" l="1"/>
  <c r="ACT166" i="4"/>
  <c r="ACT127" i="4"/>
  <c r="ACT91" i="4"/>
  <c r="ACT177" i="4"/>
  <c r="ACT197" i="4"/>
  <c r="ACT101" i="4"/>
  <c r="ACT111" i="4"/>
  <c r="ACT137" i="4"/>
  <c r="ACT81" i="4"/>
  <c r="ACT80" i="4"/>
  <c r="ACT176" i="4"/>
  <c r="ACT55" i="4"/>
  <c r="ACT86" i="4"/>
  <c r="ACT119" i="4"/>
  <c r="ACT98" i="4"/>
  <c r="ACT195" i="4"/>
  <c r="ACT199" i="4"/>
  <c r="ACT124" i="4"/>
  <c r="ACT88" i="4"/>
  <c r="ACT174" i="4"/>
  <c r="ACT191" i="4"/>
  <c r="ACT104" i="4"/>
  <c r="ACT114" i="4"/>
  <c r="ACT69" i="4"/>
  <c r="ACT72" i="4"/>
  <c r="ACT170" i="4"/>
  <c r="ACT42" i="4"/>
  <c r="ACT44" i="4"/>
  <c r="ACT63" i="4"/>
  <c r="ACT165" i="4"/>
  <c r="ACT100" i="4"/>
  <c r="ACT132" i="4"/>
  <c r="ACT2" i="4"/>
  <c r="ACT144" i="4"/>
  <c r="ACT188" i="4"/>
  <c r="ACT16" i="4"/>
  <c r="ACT130" i="4"/>
  <c r="ACT122" i="4"/>
  <c r="ACT163" i="4"/>
  <c r="ACT71" i="4"/>
  <c r="ACT37" i="4"/>
  <c r="ACT175" i="4"/>
  <c r="ACT14" i="4"/>
  <c r="ACT97" i="4"/>
  <c r="ACT22" i="4"/>
  <c r="ACT180" i="4"/>
  <c r="ACT110" i="4"/>
  <c r="ACT146" i="4"/>
  <c r="ACT196" i="4"/>
  <c r="ACT160" i="4"/>
  <c r="ACT121" i="4"/>
  <c r="ACT85" i="4"/>
  <c r="ACT171" i="4"/>
  <c r="ACT185" i="4"/>
  <c r="ACT53" i="4"/>
  <c r="ACT75" i="4"/>
  <c r="ACT107" i="4"/>
  <c r="ACT64" i="4"/>
  <c r="ACT67" i="4"/>
  <c r="ACT164" i="4"/>
  <c r="ACT19" i="4"/>
  <c r="ACT24" i="4"/>
  <c r="ACT70" i="4"/>
  <c r="ACT40" i="4"/>
  <c r="ACT29" i="4"/>
  <c r="ACT154" i="4"/>
  <c r="ACT115" i="4"/>
  <c r="ACT162" i="4"/>
  <c r="ACT17" i="4"/>
  <c r="ACT56" i="4"/>
  <c r="ACT49" i="4"/>
  <c r="ACT123" i="4"/>
  <c r="ACT34" i="4"/>
  <c r="ACT184" i="4"/>
  <c r="ACT156" i="4"/>
  <c r="ACT113" i="4"/>
  <c r="ACT20" i="4"/>
  <c r="ACT31" i="4"/>
  <c r="ACT102" i="4"/>
  <c r="ACT8" i="4"/>
  <c r="ACT181" i="4"/>
  <c r="ACT155" i="4"/>
  <c r="ACT7" i="4"/>
  <c r="ACT95" i="4"/>
  <c r="ACT83" i="4"/>
  <c r="ACT178" i="4"/>
  <c r="ACT150" i="4"/>
  <c r="ACT59" i="4"/>
  <c r="ACT23" i="4"/>
  <c r="ACT11" i="4"/>
  <c r="ACT135" i="4"/>
  <c r="ACT147" i="4"/>
  <c r="ACT143" i="4"/>
  <c r="ACT12" i="4"/>
  <c r="ACT194" i="4"/>
  <c r="ACT32" i="4"/>
  <c r="ACT133" i="4"/>
  <c r="ACT125" i="4"/>
  <c r="ACT28" i="4"/>
  <c r="ACT116" i="4"/>
  <c r="ACT39" i="4"/>
  <c r="ACT94" i="4"/>
  <c r="ACT108" i="4"/>
  <c r="ACT87" i="4"/>
  <c r="ACT105" i="4"/>
  <c r="ACT193" i="4"/>
  <c r="ACT157" i="4"/>
  <c r="ACT118" i="4"/>
  <c r="ACT82" i="4"/>
  <c r="ACT168" i="4"/>
  <c r="ACT179" i="4"/>
  <c r="ACT35" i="4"/>
  <c r="ACT66" i="4"/>
  <c r="ACT78" i="4"/>
  <c r="ACT51" i="4"/>
  <c r="ACT54" i="4"/>
  <c r="ACT158" i="4"/>
  <c r="ACT93" i="4"/>
  <c r="ACT73" i="4"/>
  <c r="ACT57" i="4"/>
  <c r="ACT27" i="4"/>
  <c r="ACT148" i="4"/>
  <c r="ACT190" i="4"/>
  <c r="ACT79" i="4"/>
  <c r="ACT173" i="4"/>
  <c r="ACT61" i="4"/>
  <c r="ACT46" i="4"/>
  <c r="ACT152" i="4"/>
  <c r="ACT58" i="4"/>
  <c r="ACT140" i="4"/>
  <c r="ACT145" i="4"/>
  <c r="ACT198" i="4"/>
  <c r="ACT161" i="4"/>
  <c r="ACT43" i="4"/>
  <c r="ACT15" i="4"/>
  <c r="ACT89" i="4"/>
  <c r="ACT9" i="4"/>
  <c r="ACT90" i="4"/>
  <c r="ACT142" i="4"/>
  <c r="ACT84" i="4"/>
  <c r="ACT18" i="4"/>
  <c r="ACT60" i="4"/>
  <c r="ACT103" i="4"/>
  <c r="ACT189" i="4"/>
  <c r="ACT149" i="4"/>
  <c r="ACT25" i="4"/>
  <c r="ACT13" i="4"/>
  <c r="ACT68" i="4"/>
  <c r="ACT62" i="4"/>
  <c r="ACT136" i="4"/>
  <c r="ACT128" i="4"/>
  <c r="ACT92" i="4"/>
  <c r="ACT172" i="4"/>
  <c r="ACT138" i="4"/>
  <c r="ACT117" i="4"/>
  <c r="ACT126" i="4"/>
  <c r="ACT169" i="4"/>
  <c r="ACT74" i="4"/>
  <c r="ACT6" i="4"/>
  <c r="ACT187" i="4"/>
  <c r="ACT151" i="4"/>
  <c r="ACT112" i="4"/>
  <c r="ACT76" i="4"/>
  <c r="ACT159" i="4"/>
  <c r="ACT167" i="4"/>
  <c r="ACT120" i="4"/>
  <c r="ACT48" i="4"/>
  <c r="ACT38" i="4"/>
  <c r="ACT33" i="4"/>
  <c r="ACT36" i="4"/>
  <c r="ACT96" i="4"/>
  <c r="ACT52" i="4"/>
  <c r="ACT45" i="4"/>
  <c r="ACT21" i="4"/>
  <c r="ACT131" i="4"/>
  <c r="ACT109" i="4"/>
  <c r="ACT106" i="4"/>
  <c r="ACT192" i="4"/>
  <c r="ACT153" i="4"/>
  <c r="ACT30" i="4"/>
  <c r="ACT10" i="4"/>
  <c r="ACT65" i="4"/>
  <c r="ACT47" i="4"/>
  <c r="ACT139" i="4"/>
  <c r="ACT77" i="4"/>
  <c r="ACT50" i="4"/>
  <c r="ACT186" i="4"/>
  <c r="ACT41" i="4"/>
  <c r="ACT99" i="4"/>
  <c r="ACT183" i="4"/>
  <c r="ACT134" i="4"/>
  <c r="ACT141" i="4"/>
  <c r="ACT129" i="4"/>
  <c r="ACT182" i="4"/>
  <c r="ACT26" i="4"/>
  <c r="ACR5" i="4"/>
  <c r="LO3" i="5"/>
  <c r="LP2" i="5"/>
  <c r="ACT5" i="4" l="1"/>
  <c r="ACX3" i="4"/>
  <c r="ACV166" i="4"/>
  <c r="ACV127" i="4"/>
  <c r="ACV91" i="4"/>
  <c r="ACV182" i="4"/>
  <c r="ACV146" i="4"/>
  <c r="ACV110" i="4"/>
  <c r="ACV70" i="4"/>
  <c r="ACV34" i="4"/>
  <c r="ACV186" i="4"/>
  <c r="ACV147" i="4"/>
  <c r="ACV72" i="4"/>
  <c r="ACV33" i="4"/>
  <c r="ACV62" i="4"/>
  <c r="ACV126" i="4"/>
  <c r="ACV8" i="4"/>
  <c r="ACV165" i="4"/>
  <c r="ACV106" i="4"/>
  <c r="ACV66" i="4"/>
  <c r="ACV158" i="4"/>
  <c r="ACV136" i="4"/>
  <c r="ACV119" i="4"/>
  <c r="ACV198" i="4"/>
  <c r="ACV23" i="4"/>
  <c r="ACV39" i="4"/>
  <c r="ACV152" i="4"/>
  <c r="ACV153" i="4"/>
  <c r="ACV96" i="4"/>
  <c r="ACV130" i="4"/>
  <c r="ACV132" i="4"/>
  <c r="ACV199" i="4"/>
  <c r="ACV163" i="4"/>
  <c r="ACV124" i="4"/>
  <c r="ACV88" i="4"/>
  <c r="ACV179" i="4"/>
  <c r="ACV143" i="4"/>
  <c r="ACV107" i="4"/>
  <c r="ACV67" i="4"/>
  <c r="ACV31" i="4"/>
  <c r="ACV183" i="4"/>
  <c r="ACV144" i="4"/>
  <c r="ACV54" i="4"/>
  <c r="ACV15" i="4"/>
  <c r="ACV44" i="4"/>
  <c r="ACV108" i="4"/>
  <c r="ACV47" i="4"/>
  <c r="ACV195" i="4"/>
  <c r="ACV17" i="4"/>
  <c r="ACV197" i="4"/>
  <c r="ACV13" i="4"/>
  <c r="ACV14" i="4"/>
  <c r="ACV178" i="4"/>
  <c r="ACV48" i="4"/>
  <c r="ACV100" i="4"/>
  <c r="ACV83" i="4"/>
  <c r="ACV156" i="4"/>
  <c r="ACV45" i="4"/>
  <c r="ACV172" i="4"/>
  <c r="ACV57" i="4"/>
  <c r="ACV185" i="4"/>
  <c r="ACV150" i="4"/>
  <c r="ACV6" i="4"/>
  <c r="ACV196" i="4"/>
  <c r="ACV160" i="4"/>
  <c r="ACV121" i="4"/>
  <c r="ACV85" i="4"/>
  <c r="ACV176" i="4"/>
  <c r="ACV140" i="4"/>
  <c r="ACV104" i="4"/>
  <c r="ACV64" i="4"/>
  <c r="ACV28" i="4"/>
  <c r="ACV180" i="4"/>
  <c r="ACV141" i="4"/>
  <c r="ACV36" i="4"/>
  <c r="ACV7" i="4"/>
  <c r="ACV42" i="4"/>
  <c r="ACV71" i="4"/>
  <c r="ACV50" i="4"/>
  <c r="ACV29" i="4"/>
  <c r="ACV154" i="4"/>
  <c r="ACV115" i="4"/>
  <c r="ACV79" i="4"/>
  <c r="ACV134" i="4"/>
  <c r="ACV58" i="4"/>
  <c r="ACV174" i="4"/>
  <c r="ACV78" i="4"/>
  <c r="ACV68" i="4"/>
  <c r="ACV27" i="4"/>
  <c r="ACV181" i="4"/>
  <c r="ACV49" i="4"/>
  <c r="ACV59" i="4"/>
  <c r="ACV139" i="4"/>
  <c r="ACV86" i="4"/>
  <c r="ACV159" i="4"/>
  <c r="ACV105" i="4"/>
  <c r="ACV191" i="4"/>
  <c r="ACV133" i="4"/>
  <c r="ACV80" i="4"/>
  <c r="ACV192" i="4"/>
  <c r="ACV87" i="4"/>
  <c r="ACV169" i="4"/>
  <c r="ACV37" i="4"/>
  <c r="ACV21" i="4"/>
  <c r="ACV193" i="4"/>
  <c r="ACV157" i="4"/>
  <c r="ACV118" i="4"/>
  <c r="ACV82" i="4"/>
  <c r="ACV173" i="4"/>
  <c r="ACV137" i="4"/>
  <c r="ACV101" i="4"/>
  <c r="ACV61" i="4"/>
  <c r="ACV25" i="4"/>
  <c r="ACV177" i="4"/>
  <c r="ACV138" i="4"/>
  <c r="ACV114" i="4"/>
  <c r="ACV18" i="4"/>
  <c r="ACV102" i="4"/>
  <c r="ACV35" i="4"/>
  <c r="ACV63" i="4"/>
  <c r="ACV148" i="4"/>
  <c r="ACV190" i="4"/>
  <c r="ACV170" i="4"/>
  <c r="ACV98" i="4"/>
  <c r="ACV22" i="4"/>
  <c r="ACV129" i="4"/>
  <c r="ACV120" i="4"/>
  <c r="ACV11" i="4"/>
  <c r="ACV142" i="4"/>
  <c r="ACV89" i="4"/>
  <c r="ACV20" i="4"/>
  <c r="ACV103" i="4"/>
  <c r="ACV122" i="4"/>
  <c r="ACV46" i="4"/>
  <c r="ACV117" i="4"/>
  <c r="ACV65" i="4"/>
  <c r="ACV123" i="4"/>
  <c r="ACV30" i="4"/>
  <c r="ACV97" i="4"/>
  <c r="ACV116" i="4"/>
  <c r="ACV40" i="4"/>
  <c r="ACV12" i="4"/>
  <c r="ACV9" i="4"/>
  <c r="ACV149" i="4"/>
  <c r="ACV113" i="4"/>
  <c r="ACV77" i="4"/>
  <c r="ACV189" i="4"/>
  <c r="ACV90" i="4"/>
  <c r="ACV26" i="4"/>
  <c r="ACV187" i="4"/>
  <c r="ACV151" i="4"/>
  <c r="ACV112" i="4"/>
  <c r="ACV76" i="4"/>
  <c r="ACV167" i="4"/>
  <c r="ACV131" i="4"/>
  <c r="ACV95" i="4"/>
  <c r="ACV55" i="4"/>
  <c r="ACV19" i="4"/>
  <c r="ACV171" i="4"/>
  <c r="ACV111" i="4"/>
  <c r="ACV56" i="4"/>
  <c r="ACV84" i="4"/>
  <c r="ACV32" i="4"/>
  <c r="ACV60" i="4"/>
  <c r="ACV53" i="4"/>
  <c r="ACV184" i="4"/>
  <c r="ACV145" i="4"/>
  <c r="ACV109" i="4"/>
  <c r="ACV73" i="4"/>
  <c r="ACV164" i="4"/>
  <c r="ACV128" i="4"/>
  <c r="ACV92" i="4"/>
  <c r="ACV52" i="4"/>
  <c r="ACV16" i="4"/>
  <c r="ACV168" i="4"/>
  <c r="ACV75" i="4"/>
  <c r="ACV38" i="4"/>
  <c r="ACV74" i="4"/>
  <c r="ACV135" i="4"/>
  <c r="ACV24" i="4"/>
  <c r="ACV161" i="4"/>
  <c r="ACV125" i="4"/>
  <c r="ACV162" i="4"/>
  <c r="ACV99" i="4"/>
  <c r="ACV2" i="4"/>
  <c r="ACV194" i="4"/>
  <c r="ACV10" i="4"/>
  <c r="ACV41" i="4"/>
  <c r="ACV175" i="4"/>
  <c r="ACV155" i="4"/>
  <c r="ACV43" i="4"/>
  <c r="ACV81" i="4"/>
  <c r="ACV93" i="4"/>
  <c r="ACV188" i="4"/>
  <c r="ACV69" i="4"/>
  <c r="ACV94" i="4"/>
  <c r="ACV51" i="4"/>
  <c r="LP3" i="5"/>
  <c r="LQ2" i="5"/>
  <c r="ACV5" i="4" l="1"/>
  <c r="ACZ3" i="4"/>
  <c r="ACX166" i="4"/>
  <c r="ACX127" i="4"/>
  <c r="ACX91" i="4"/>
  <c r="ACX179" i="4"/>
  <c r="ACX143" i="4"/>
  <c r="ACX107" i="4"/>
  <c r="ACX198" i="4"/>
  <c r="ACX156" i="4"/>
  <c r="ACX120" i="4"/>
  <c r="ACX69" i="4"/>
  <c r="ACX46" i="4"/>
  <c r="ACX93" i="4"/>
  <c r="ACX45" i="4"/>
  <c r="ACX63" i="4"/>
  <c r="ACX99" i="4"/>
  <c r="ACX165" i="4"/>
  <c r="ACX88" i="4"/>
  <c r="ACX51" i="4"/>
  <c r="ACX57" i="4"/>
  <c r="ACX9" i="4"/>
  <c r="ACX53" i="4"/>
  <c r="ACX195" i="4"/>
  <c r="ACX133" i="4"/>
  <c r="ACX19" i="4"/>
  <c r="ACX182" i="4"/>
  <c r="ACX81" i="4"/>
  <c r="ACX34" i="4"/>
  <c r="ACX199" i="4"/>
  <c r="ACX163" i="4"/>
  <c r="ACX124" i="4"/>
  <c r="ACX176" i="4"/>
  <c r="ACX140" i="4"/>
  <c r="ACX104" i="4"/>
  <c r="ACX192" i="4"/>
  <c r="ACX153" i="4"/>
  <c r="ACX114" i="4"/>
  <c r="ACX41" i="4"/>
  <c r="ACX42" i="4"/>
  <c r="ACX172" i="4"/>
  <c r="ACX105" i="4"/>
  <c r="ACX146" i="4"/>
  <c r="ACX123" i="4"/>
  <c r="ACX73" i="4"/>
  <c r="ACX196" i="4"/>
  <c r="ACX160" i="4"/>
  <c r="ACX121" i="4"/>
  <c r="ACX85" i="4"/>
  <c r="ACX173" i="4"/>
  <c r="ACX137" i="4"/>
  <c r="ACX101" i="4"/>
  <c r="ACX189" i="4"/>
  <c r="ACX150" i="4"/>
  <c r="ACX78" i="4"/>
  <c r="ACX33" i="4"/>
  <c r="ACX28" i="4"/>
  <c r="ACX39" i="4"/>
  <c r="ACX6" i="4"/>
  <c r="ACX75" i="4"/>
  <c r="ACX40" i="4"/>
  <c r="ACX29" i="4"/>
  <c r="ACX154" i="4"/>
  <c r="ACX115" i="4"/>
  <c r="ACX167" i="4"/>
  <c r="ACX95" i="4"/>
  <c r="ACX144" i="4"/>
  <c r="ACX7" i="4"/>
  <c r="ACX8" i="4"/>
  <c r="ACX11" i="4"/>
  <c r="ACX184" i="4"/>
  <c r="ACX161" i="4"/>
  <c r="ACX89" i="4"/>
  <c r="ACX138" i="4"/>
  <c r="ACX49" i="4"/>
  <c r="ACX102" i="4"/>
  <c r="ACX24" i="4"/>
  <c r="ACX106" i="4"/>
  <c r="ACX158" i="4"/>
  <c r="ACX174" i="4"/>
  <c r="ACX25" i="4"/>
  <c r="ACX68" i="4"/>
  <c r="ACX96" i="4"/>
  <c r="ACX139" i="4"/>
  <c r="ACX191" i="4"/>
  <c r="ACX119" i="4"/>
  <c r="ACX132" i="4"/>
  <c r="ACX13" i="4"/>
  <c r="ACX12" i="4"/>
  <c r="ACX65" i="4"/>
  <c r="ACX136" i="4"/>
  <c r="ACX188" i="4"/>
  <c r="ACX80" i="4"/>
  <c r="ACX129" i="4"/>
  <c r="ACX84" i="4"/>
  <c r="ACX50" i="4"/>
  <c r="ACX185" i="4"/>
  <c r="ACX113" i="4"/>
  <c r="ACX126" i="4"/>
  <c r="ACX64" i="4"/>
  <c r="ACX16" i="4"/>
  <c r="ACX169" i="4"/>
  <c r="ACX74" i="4"/>
  <c r="ACX37" i="4"/>
  <c r="ACX193" i="4"/>
  <c r="ACX157" i="4"/>
  <c r="ACX118" i="4"/>
  <c r="ACX82" i="4"/>
  <c r="ACX170" i="4"/>
  <c r="ACX134" i="4"/>
  <c r="ACX98" i="4"/>
  <c r="ACX186" i="4"/>
  <c r="ACX147" i="4"/>
  <c r="ACX61" i="4"/>
  <c r="ACX15" i="4"/>
  <c r="ACX23" i="4"/>
  <c r="ACX21" i="4"/>
  <c r="ACX108" i="4"/>
  <c r="ACX48" i="4"/>
  <c r="ACX17" i="4"/>
  <c r="ACX148" i="4"/>
  <c r="ACX190" i="4"/>
  <c r="ACX79" i="4"/>
  <c r="ACX131" i="4"/>
  <c r="ACX183" i="4"/>
  <c r="ACX56" i="4"/>
  <c r="ACX10" i="4"/>
  <c r="ACX71" i="4"/>
  <c r="ACX111" i="4"/>
  <c r="ACX145" i="4"/>
  <c r="ACX197" i="4"/>
  <c r="ACX125" i="4"/>
  <c r="ACX177" i="4"/>
  <c r="ACX38" i="4"/>
  <c r="ACX72" i="4"/>
  <c r="ACX35" i="4"/>
  <c r="ACX30" i="4"/>
  <c r="ACX142" i="4"/>
  <c r="ACX122" i="4"/>
  <c r="ACX135" i="4"/>
  <c r="ACX54" i="4"/>
  <c r="ACX14" i="4"/>
  <c r="ACX178" i="4"/>
  <c r="ACX155" i="4"/>
  <c r="ACX171" i="4"/>
  <c r="ACX20" i="4"/>
  <c r="ACX55" i="4"/>
  <c r="ACX175" i="4"/>
  <c r="ACX152" i="4"/>
  <c r="ACX168" i="4"/>
  <c r="ACX67" i="4"/>
  <c r="ACX70" i="4"/>
  <c r="ACX97" i="4"/>
  <c r="ACX77" i="4"/>
  <c r="ACX117" i="4"/>
  <c r="ACX47" i="4"/>
  <c r="ACX130" i="4"/>
  <c r="ACX110" i="4"/>
  <c r="ACX159" i="4"/>
  <c r="ACX44" i="4"/>
  <c r="ACX26" i="4"/>
  <c r="ACX187" i="4"/>
  <c r="ACX151" i="4"/>
  <c r="ACX112" i="4"/>
  <c r="ACX76" i="4"/>
  <c r="ACX164" i="4"/>
  <c r="ACX128" i="4"/>
  <c r="ACX92" i="4"/>
  <c r="ACX180" i="4"/>
  <c r="ACX141" i="4"/>
  <c r="ACX43" i="4"/>
  <c r="ACX18" i="4"/>
  <c r="ACX87" i="4"/>
  <c r="ACX2" i="4"/>
  <c r="ACX58" i="4"/>
  <c r="ACX60" i="4"/>
  <c r="ACX66" i="4"/>
  <c r="ACX109" i="4"/>
  <c r="ACX181" i="4"/>
  <c r="ACX194" i="4"/>
  <c r="ACX86" i="4"/>
  <c r="ACX31" i="4"/>
  <c r="ACX22" i="4"/>
  <c r="ACX103" i="4"/>
  <c r="ACX83" i="4"/>
  <c r="ACX36" i="4"/>
  <c r="ACX27" i="4"/>
  <c r="ACX100" i="4"/>
  <c r="ACX116" i="4"/>
  <c r="ACX90" i="4"/>
  <c r="ACX32" i="4"/>
  <c r="ACX52" i="4"/>
  <c r="ACX149" i="4"/>
  <c r="ACX162" i="4"/>
  <c r="ACX62" i="4"/>
  <c r="ACX94" i="4"/>
  <c r="ACX59" i="4"/>
  <c r="LQ3" i="5"/>
  <c r="LR2" i="5"/>
  <c r="ADB3" i="4" l="1"/>
  <c r="ACZ174" i="4"/>
  <c r="ACZ135" i="4"/>
  <c r="ACZ99" i="4"/>
  <c r="ACZ63" i="4"/>
  <c r="ACZ27" i="4"/>
  <c r="ACZ76" i="4"/>
  <c r="ACZ191" i="4"/>
  <c r="ACZ113" i="4"/>
  <c r="ACZ139" i="4"/>
  <c r="ACZ34" i="4"/>
  <c r="ACZ127" i="4"/>
  <c r="ACZ128" i="4"/>
  <c r="ACZ49" i="4"/>
  <c r="ACZ122" i="4"/>
  <c r="ACZ8" i="4"/>
  <c r="ACZ165" i="4"/>
  <c r="ACZ114" i="4"/>
  <c r="ACZ111" i="4"/>
  <c r="ACZ19" i="4"/>
  <c r="ACZ83" i="4"/>
  <c r="ACZ108" i="4"/>
  <c r="ACZ71" i="4"/>
  <c r="ACZ105" i="4"/>
  <c r="ACZ10" i="4"/>
  <c r="ACZ146" i="4"/>
  <c r="ACZ66" i="4"/>
  <c r="ACZ145" i="4"/>
  <c r="ACZ199" i="4"/>
  <c r="ACZ171" i="4"/>
  <c r="ACZ132" i="4"/>
  <c r="ACZ96" i="4"/>
  <c r="ACZ60" i="4"/>
  <c r="ACZ24" i="4"/>
  <c r="ACZ50" i="4"/>
  <c r="ACZ178" i="4"/>
  <c r="ACZ106" i="4"/>
  <c r="ACZ130" i="4"/>
  <c r="ACZ25" i="4"/>
  <c r="ACZ118" i="4"/>
  <c r="ACZ119" i="4"/>
  <c r="ACZ40" i="4"/>
  <c r="ACZ59" i="4"/>
  <c r="ACZ100" i="4"/>
  <c r="ACZ195" i="4"/>
  <c r="ACZ78" i="4"/>
  <c r="ACZ75" i="4"/>
  <c r="ACZ39" i="4"/>
  <c r="ACZ110" i="4"/>
  <c r="ACZ53" i="4"/>
  <c r="ACZ74" i="4"/>
  <c r="ACZ72" i="4"/>
  <c r="ACZ172" i="4"/>
  <c r="ACZ33" i="4"/>
  <c r="ACZ187" i="4"/>
  <c r="ACZ152" i="4"/>
  <c r="ACZ138" i="4"/>
  <c r="ACZ124" i="4"/>
  <c r="ACZ196" i="4"/>
  <c r="ACZ168" i="4"/>
  <c r="ACZ129" i="4"/>
  <c r="ACZ93" i="4"/>
  <c r="ACZ57" i="4"/>
  <c r="ACZ21" i="4"/>
  <c r="ACZ46" i="4"/>
  <c r="ACZ116" i="4"/>
  <c r="ACZ85" i="4"/>
  <c r="ACZ121" i="4"/>
  <c r="ACZ20" i="4"/>
  <c r="ACZ103" i="4"/>
  <c r="ACZ104" i="4"/>
  <c r="ACZ22" i="4"/>
  <c r="ACZ143" i="4"/>
  <c r="ACZ70" i="4"/>
  <c r="ACZ29" i="4"/>
  <c r="ACZ159" i="4"/>
  <c r="ACZ123" i="4"/>
  <c r="ACZ87" i="4"/>
  <c r="ACZ15" i="4"/>
  <c r="ACZ94" i="4"/>
  <c r="ACZ91" i="4"/>
  <c r="ACZ16" i="4"/>
  <c r="ACZ92" i="4"/>
  <c r="ACZ65" i="4"/>
  <c r="ACZ189" i="4"/>
  <c r="ACZ23" i="4"/>
  <c r="ACZ136" i="4"/>
  <c r="ACZ182" i="4"/>
  <c r="ACZ86" i="4"/>
  <c r="ACZ170" i="4"/>
  <c r="ACZ186" i="4"/>
  <c r="ACZ188" i="4"/>
  <c r="ACZ164" i="4"/>
  <c r="ACZ133" i="4"/>
  <c r="ACZ144" i="4"/>
  <c r="ACZ14" i="4"/>
  <c r="ACZ185" i="4"/>
  <c r="ACZ155" i="4"/>
  <c r="ACZ35" i="4"/>
  <c r="ACZ180" i="4"/>
  <c r="ACZ43" i="4"/>
  <c r="ACZ44" i="4"/>
  <c r="ACZ177" i="4"/>
  <c r="ACZ175" i="4"/>
  <c r="ACZ26" i="4"/>
  <c r="ACZ193" i="4"/>
  <c r="ACZ162" i="4"/>
  <c r="ACZ126" i="4"/>
  <c r="ACZ90" i="4"/>
  <c r="ACZ54" i="4"/>
  <c r="ACZ18" i="4"/>
  <c r="ACZ41" i="4"/>
  <c r="ACZ101" i="4"/>
  <c r="ACZ79" i="4"/>
  <c r="ACZ98" i="4"/>
  <c r="ACZ11" i="4"/>
  <c r="ACZ184" i="4"/>
  <c r="ACZ97" i="4"/>
  <c r="ACZ179" i="4"/>
  <c r="ACZ31" i="4"/>
  <c r="ACZ149" i="4"/>
  <c r="ACZ148" i="4"/>
  <c r="ACZ190" i="4"/>
  <c r="ACZ51" i="4"/>
  <c r="ACZ37" i="4"/>
  <c r="ACZ68" i="4"/>
  <c r="ACZ7" i="4"/>
  <c r="ACZ89" i="4"/>
  <c r="ACZ13" i="4"/>
  <c r="ACZ150" i="4"/>
  <c r="ACZ6" i="4"/>
  <c r="ACZ151" i="4"/>
  <c r="ACZ62" i="4"/>
  <c r="ACZ173" i="4"/>
  <c r="ACZ17" i="4"/>
  <c r="ACZ161" i="4"/>
  <c r="ACZ147" i="4"/>
  <c r="ACZ197" i="4"/>
  <c r="ACZ52" i="4"/>
  <c r="ACZ158" i="4"/>
  <c r="ACZ183" i="4"/>
  <c r="ACZ176" i="4"/>
  <c r="ACZ47" i="4"/>
  <c r="ACZ125" i="4"/>
  <c r="ACZ141" i="4"/>
  <c r="ACZ166" i="4"/>
  <c r="ACZ64" i="4"/>
  <c r="ACZ30" i="4"/>
  <c r="ACZ194" i="4"/>
  <c r="ACZ157" i="4"/>
  <c r="ACZ137" i="4"/>
  <c r="ACZ95" i="4"/>
  <c r="ACZ88" i="4"/>
  <c r="ACZ61" i="4"/>
  <c r="ACZ102" i="4"/>
  <c r="ACZ80" i="4"/>
  <c r="ACZ198" i="4"/>
  <c r="ACZ156" i="4"/>
  <c r="ACZ120" i="4"/>
  <c r="ACZ84" i="4"/>
  <c r="ACZ48" i="4"/>
  <c r="ACZ12" i="4"/>
  <c r="ACZ32" i="4"/>
  <c r="ACZ169" i="4"/>
  <c r="ACZ58" i="4"/>
  <c r="ACZ73" i="4"/>
  <c r="ACZ67" i="4"/>
  <c r="ACZ77" i="4"/>
  <c r="ACZ163" i="4"/>
  <c r="ACZ55" i="4"/>
  <c r="ACZ142" i="4"/>
  <c r="ACZ109" i="4"/>
  <c r="ACZ192" i="4"/>
  <c r="ACZ153" i="4"/>
  <c r="ACZ117" i="4"/>
  <c r="ACZ81" i="4"/>
  <c r="ACZ45" i="4"/>
  <c r="ACZ9" i="4"/>
  <c r="ACZ28" i="4"/>
  <c r="ACZ160" i="4"/>
  <c r="ACZ181" i="4"/>
  <c r="ACZ112" i="4"/>
  <c r="ACZ2" i="4"/>
  <c r="ACZ56" i="4"/>
  <c r="ACZ131" i="4"/>
  <c r="ACZ134" i="4"/>
  <c r="ACZ140" i="4"/>
  <c r="ACZ167" i="4"/>
  <c r="ACZ42" i="4"/>
  <c r="ACZ36" i="4"/>
  <c r="ACZ107" i="4"/>
  <c r="ACZ69" i="4"/>
  <c r="ACZ154" i="4"/>
  <c r="ACZ82" i="4"/>
  <c r="ACZ38" i="4"/>
  <c r="ACZ115" i="4"/>
  <c r="ACX5" i="4"/>
  <c r="LR3" i="5"/>
  <c r="LS2" i="5"/>
  <c r="ACZ5" i="4" l="1"/>
  <c r="ADD3" i="4"/>
  <c r="ADB186" i="4"/>
  <c r="ADB147" i="4"/>
  <c r="ADB111" i="4"/>
  <c r="ADB75" i="4"/>
  <c r="ADB39" i="4"/>
  <c r="ADB191" i="4"/>
  <c r="ADB182" i="4"/>
  <c r="ADB122" i="4"/>
  <c r="ADB166" i="4"/>
  <c r="ADB47" i="4"/>
  <c r="ADB67" i="4"/>
  <c r="ADB89" i="4"/>
  <c r="ADB100" i="4"/>
  <c r="ADB14" i="4"/>
  <c r="ADB17" i="4"/>
  <c r="ADB195" i="4"/>
  <c r="ADB199" i="4"/>
  <c r="ADB144" i="4"/>
  <c r="ADB108" i="4"/>
  <c r="ADB72" i="4"/>
  <c r="ADB36" i="4"/>
  <c r="ADB164" i="4"/>
  <c r="ADB179" i="4"/>
  <c r="ADB119" i="4"/>
  <c r="ADB43" i="4"/>
  <c r="ADB2" i="4"/>
  <c r="ADB77" i="4"/>
  <c r="ADB70" i="4"/>
  <c r="ADB80" i="4"/>
  <c r="ADB86" i="4"/>
  <c r="ADB165" i="4"/>
  <c r="ADB120" i="4"/>
  <c r="ADB172" i="4"/>
  <c r="ADB35" i="4"/>
  <c r="ADB192" i="4"/>
  <c r="ADB32" i="4"/>
  <c r="ADB42" i="4"/>
  <c r="ADB103" i="4"/>
  <c r="ADB183" i="4"/>
  <c r="ADB157" i="4"/>
  <c r="ADB140" i="4"/>
  <c r="ADB81" i="4"/>
  <c r="ADB62" i="4"/>
  <c r="ADB78" i="4"/>
  <c r="ADB128" i="4"/>
  <c r="ADB97" i="4"/>
  <c r="ADB88" i="4"/>
  <c r="ADB196" i="4"/>
  <c r="ADB180" i="4"/>
  <c r="ADB141" i="4"/>
  <c r="ADB105" i="4"/>
  <c r="ADB69" i="4"/>
  <c r="ADB33" i="4"/>
  <c r="ADB155" i="4"/>
  <c r="ADB176" i="4"/>
  <c r="ADB113" i="4"/>
  <c r="ADB139" i="4"/>
  <c r="ADB38" i="4"/>
  <c r="ADB83" i="4"/>
  <c r="ADB56" i="4"/>
  <c r="ADB31" i="4"/>
  <c r="ADB40" i="4"/>
  <c r="ADB59" i="4"/>
  <c r="ADB148" i="4"/>
  <c r="ADB174" i="4"/>
  <c r="ADB135" i="4"/>
  <c r="ADB63" i="4"/>
  <c r="ADB27" i="4"/>
  <c r="ADB167" i="4"/>
  <c r="ADB121" i="4"/>
  <c r="ADB145" i="4"/>
  <c r="ADB94" i="4"/>
  <c r="ADB22" i="4"/>
  <c r="ADB95" i="4"/>
  <c r="ADB79" i="4"/>
  <c r="ADB168" i="4"/>
  <c r="ADB129" i="4"/>
  <c r="ADB57" i="4"/>
  <c r="ADB131" i="4"/>
  <c r="ADB169" i="4"/>
  <c r="ADB16" i="4"/>
  <c r="ADB110" i="4"/>
  <c r="ADB92" i="4"/>
  <c r="ADB126" i="4"/>
  <c r="ADB90" i="4"/>
  <c r="ADB18" i="4"/>
  <c r="ADB152" i="4"/>
  <c r="ADB73" i="4"/>
  <c r="ADB71" i="4"/>
  <c r="ADB74" i="4"/>
  <c r="ADB159" i="4"/>
  <c r="ADB123" i="4"/>
  <c r="ADB51" i="4"/>
  <c r="ADB197" i="4"/>
  <c r="ADB151" i="4"/>
  <c r="ADB7" i="4"/>
  <c r="ADB50" i="4"/>
  <c r="ADB44" i="4"/>
  <c r="ADB198" i="4"/>
  <c r="ADB84" i="4"/>
  <c r="ADB48" i="4"/>
  <c r="ADB12" i="4"/>
  <c r="ADB142" i="4"/>
  <c r="ADB173" i="4"/>
  <c r="ADB64" i="4"/>
  <c r="ADB117" i="4"/>
  <c r="ADB9" i="4"/>
  <c r="ADB134" i="4"/>
  <c r="ADB136" i="4"/>
  <c r="ADB58" i="4"/>
  <c r="ADB114" i="4"/>
  <c r="ADB6" i="4"/>
  <c r="ADB124" i="4"/>
  <c r="ADB23" i="4"/>
  <c r="ADB26" i="4"/>
  <c r="ADB193" i="4"/>
  <c r="ADB177" i="4"/>
  <c r="ADB138" i="4"/>
  <c r="ADB102" i="4"/>
  <c r="ADB66" i="4"/>
  <c r="ADB30" i="4"/>
  <c r="ADB149" i="4"/>
  <c r="ADB170" i="4"/>
  <c r="ADB109" i="4"/>
  <c r="ADB130" i="4"/>
  <c r="ADB34" i="4"/>
  <c r="ADB154" i="4"/>
  <c r="ADB163" i="4"/>
  <c r="ADB116" i="4"/>
  <c r="ADB13" i="4"/>
  <c r="ADB49" i="4"/>
  <c r="ADB29" i="4"/>
  <c r="ADB190" i="4"/>
  <c r="ADB99" i="4"/>
  <c r="ADB143" i="4"/>
  <c r="ADB65" i="4"/>
  <c r="ADB25" i="4"/>
  <c r="ADB118" i="4"/>
  <c r="ADB68" i="4"/>
  <c r="ADB76" i="4"/>
  <c r="ADB184" i="4"/>
  <c r="ADB93" i="4"/>
  <c r="ADB21" i="4"/>
  <c r="ADB158" i="4"/>
  <c r="ADB91" i="4"/>
  <c r="ADB106" i="4"/>
  <c r="ADB46" i="4"/>
  <c r="ADB162" i="4"/>
  <c r="ADB54" i="4"/>
  <c r="ADB125" i="4"/>
  <c r="ADB160" i="4"/>
  <c r="ADB11" i="4"/>
  <c r="ADB10" i="4"/>
  <c r="ADB19" i="4"/>
  <c r="ADB178" i="4"/>
  <c r="ADB87" i="4"/>
  <c r="ADB15" i="4"/>
  <c r="ADB146" i="4"/>
  <c r="ADB82" i="4"/>
  <c r="ADB61" i="4"/>
  <c r="ADB107" i="4"/>
  <c r="ADB175" i="4"/>
  <c r="ADB194" i="4"/>
  <c r="ADB153" i="4"/>
  <c r="ADB188" i="4"/>
  <c r="ADB104" i="4"/>
  <c r="ADB28" i="4"/>
  <c r="ADB189" i="4"/>
  <c r="ADB185" i="4"/>
  <c r="ADB101" i="4"/>
  <c r="ADB187" i="4"/>
  <c r="ADB171" i="4"/>
  <c r="ADB132" i="4"/>
  <c r="ADB96" i="4"/>
  <c r="ADB60" i="4"/>
  <c r="ADB24" i="4"/>
  <c r="ADB137" i="4"/>
  <c r="ADB161" i="4"/>
  <c r="ADB55" i="4"/>
  <c r="ADB98" i="4"/>
  <c r="ADB20" i="4"/>
  <c r="ADB127" i="4"/>
  <c r="ADB115" i="4"/>
  <c r="ADB37" i="4"/>
  <c r="ADB181" i="4"/>
  <c r="ADB85" i="4"/>
  <c r="ADB156" i="4"/>
  <c r="ADB112" i="4"/>
  <c r="ADB41" i="4"/>
  <c r="ADB8" i="4"/>
  <c r="ADB45" i="4"/>
  <c r="ADB133" i="4"/>
  <c r="ADB53" i="4"/>
  <c r="ADB150" i="4"/>
  <c r="ADB52" i="4"/>
  <c r="LS3" i="5"/>
  <c r="LT2" i="5"/>
  <c r="ADF3" i="4" l="1"/>
  <c r="ADD166" i="4"/>
  <c r="ADD127" i="4"/>
  <c r="ADD91" i="4"/>
  <c r="ADD185" i="4"/>
  <c r="ADD149" i="4"/>
  <c r="ADD113" i="4"/>
  <c r="ADD77" i="4"/>
  <c r="ADD41" i="4"/>
  <c r="ADD171" i="4"/>
  <c r="ADD177" i="4"/>
  <c r="ADD16" i="4"/>
  <c r="ADD90" i="4"/>
  <c r="ADD19" i="4"/>
  <c r="ADD55" i="4"/>
  <c r="ADD81" i="4"/>
  <c r="ADD195" i="4"/>
  <c r="ADD199" i="4"/>
  <c r="ADD124" i="4"/>
  <c r="ADD88" i="4"/>
  <c r="ADD182" i="4"/>
  <c r="ADD146" i="4"/>
  <c r="ADD110" i="4"/>
  <c r="ADD74" i="4"/>
  <c r="ADD38" i="4"/>
  <c r="ADD168" i="4"/>
  <c r="ADD12" i="4"/>
  <c r="ADD84" i="4"/>
  <c r="ADD183" i="4"/>
  <c r="ADD45" i="4"/>
  <c r="ADD49" i="4"/>
  <c r="ADD165" i="4"/>
  <c r="ADD103" i="4"/>
  <c r="ADD156" i="4"/>
  <c r="ADD194" i="4"/>
  <c r="ADD8" i="4"/>
  <c r="ADD54" i="4"/>
  <c r="ADD97" i="4"/>
  <c r="ADD147" i="4"/>
  <c r="ADD94" i="4"/>
  <c r="ADD21" i="4"/>
  <c r="ADD163" i="4"/>
  <c r="ADD162" i="4"/>
  <c r="ADD161" i="4"/>
  <c r="ADD158" i="4"/>
  <c r="ADD122" i="4"/>
  <c r="ADD108" i="4"/>
  <c r="ADD15" i="4"/>
  <c r="ADD155" i="4"/>
  <c r="ADD25" i="4"/>
  <c r="ADD152" i="4"/>
  <c r="ADD180" i="4"/>
  <c r="ADD69" i="4"/>
  <c r="ADD196" i="4"/>
  <c r="ADD160" i="4"/>
  <c r="ADD121" i="4"/>
  <c r="ADD85" i="4"/>
  <c r="ADD179" i="4"/>
  <c r="ADD143" i="4"/>
  <c r="ADD107" i="4"/>
  <c r="ADD71" i="4"/>
  <c r="ADD35" i="4"/>
  <c r="ADD153" i="4"/>
  <c r="ADD186" i="4"/>
  <c r="ADD7" i="4"/>
  <c r="ADD78" i="4"/>
  <c r="ADD111" i="4"/>
  <c r="ADD9" i="4"/>
  <c r="ADD40" i="4"/>
  <c r="ADD148" i="4"/>
  <c r="ADD145" i="4"/>
  <c r="ADD102" i="4"/>
  <c r="ADD178" i="4"/>
  <c r="ADD89" i="4"/>
  <c r="ADD11" i="4"/>
  <c r="ADD28" i="4"/>
  <c r="ADD114" i="4"/>
  <c r="ADD175" i="4"/>
  <c r="ADD86" i="4"/>
  <c r="ADD138" i="4"/>
  <c r="ADD133" i="4"/>
  <c r="ADD119" i="4"/>
  <c r="ADD47" i="4"/>
  <c r="ADD87" i="4"/>
  <c r="ADD150" i="4"/>
  <c r="ADD130" i="4"/>
  <c r="ADD80" i="4"/>
  <c r="ADD120" i="4"/>
  <c r="ADD123" i="4"/>
  <c r="ADD193" i="4"/>
  <c r="ADD157" i="4"/>
  <c r="ADD118" i="4"/>
  <c r="ADD82" i="4"/>
  <c r="ADD176" i="4"/>
  <c r="ADD140" i="4"/>
  <c r="ADD104" i="4"/>
  <c r="ADD68" i="4"/>
  <c r="ADD32" i="4"/>
  <c r="ADD144" i="4"/>
  <c r="ADD63" i="4"/>
  <c r="ADD24" i="4"/>
  <c r="ADD57" i="4"/>
  <c r="ADD72" i="4"/>
  <c r="ADD132" i="4"/>
  <c r="ADD22" i="4"/>
  <c r="ADD29" i="4"/>
  <c r="ADD109" i="4"/>
  <c r="ADD181" i="4"/>
  <c r="ADD106" i="4"/>
  <c r="ADD192" i="4"/>
  <c r="ADD164" i="4"/>
  <c r="ADD92" i="4"/>
  <c r="ADD14" i="4"/>
  <c r="ADD67" i="4"/>
  <c r="ADD159" i="4"/>
  <c r="ADD139" i="4"/>
  <c r="ADD125" i="4"/>
  <c r="ADD53" i="4"/>
  <c r="ADD34" i="4"/>
  <c r="ADD73" i="4"/>
  <c r="ADD136" i="4"/>
  <c r="ADD50" i="4"/>
  <c r="ADD31" i="4"/>
  <c r="ADD172" i="4"/>
  <c r="ADD83" i="4"/>
  <c r="ADD2" i="4"/>
  <c r="ADD129" i="4"/>
  <c r="ADD36" i="4"/>
  <c r="ADD169" i="4"/>
  <c r="ADD44" i="4"/>
  <c r="ADD42" i="4"/>
  <c r="ADD190" i="4"/>
  <c r="ADD154" i="4"/>
  <c r="ADD115" i="4"/>
  <c r="ADD79" i="4"/>
  <c r="ADD173" i="4"/>
  <c r="ADD137" i="4"/>
  <c r="ADD101" i="4"/>
  <c r="ADD65" i="4"/>
  <c r="ADD23" i="4"/>
  <c r="ADD135" i="4"/>
  <c r="ADD52" i="4"/>
  <c r="ADD10" i="4"/>
  <c r="ADD61" i="4"/>
  <c r="ADD51" i="4"/>
  <c r="ADD60" i="4"/>
  <c r="ADD93" i="4"/>
  <c r="ADD184" i="4"/>
  <c r="ADD131" i="4"/>
  <c r="ADD59" i="4"/>
  <c r="ADD117" i="4"/>
  <c r="ADD105" i="4"/>
  <c r="ADD6" i="4"/>
  <c r="ADD27" i="4"/>
  <c r="ADD116" i="4"/>
  <c r="ADD187" i="4"/>
  <c r="ADD151" i="4"/>
  <c r="ADD112" i="4"/>
  <c r="ADD76" i="4"/>
  <c r="ADD170" i="4"/>
  <c r="ADD134" i="4"/>
  <c r="ADD98" i="4"/>
  <c r="ADD62" i="4"/>
  <c r="ADD20" i="4"/>
  <c r="ADD126" i="4"/>
  <c r="ADD48" i="4"/>
  <c r="ADD174" i="4"/>
  <c r="ADD96" i="4"/>
  <c r="ADD33" i="4"/>
  <c r="ADD13" i="4"/>
  <c r="ADD64" i="4"/>
  <c r="ADD198" i="4"/>
  <c r="ADD167" i="4"/>
  <c r="ADD95" i="4"/>
  <c r="ADD17" i="4"/>
  <c r="ADD43" i="4"/>
  <c r="ADD46" i="4"/>
  <c r="ADD58" i="4"/>
  <c r="ADD142" i="4"/>
  <c r="ADD128" i="4"/>
  <c r="ADD56" i="4"/>
  <c r="ADD39" i="4"/>
  <c r="ADD37" i="4"/>
  <c r="ADD141" i="4"/>
  <c r="ADD66" i="4"/>
  <c r="ADD197" i="4"/>
  <c r="ADD70" i="4"/>
  <c r="ADD18" i="4"/>
  <c r="ADD100" i="4"/>
  <c r="ADD30" i="4"/>
  <c r="ADD75" i="4"/>
  <c r="ADD191" i="4"/>
  <c r="ADD99" i="4"/>
  <c r="ADD188" i="4"/>
  <c r="ADD189" i="4"/>
  <c r="ADD26" i="4"/>
  <c r="ADB5" i="4"/>
  <c r="LT3" i="5"/>
  <c r="LU2" i="5"/>
  <c r="ADD5" i="4" l="1"/>
  <c r="ADH3" i="4"/>
  <c r="ADF166" i="4"/>
  <c r="ADF127" i="4"/>
  <c r="ADF91" i="4"/>
  <c r="ADF55" i="4"/>
  <c r="ADF162" i="4"/>
  <c r="ADF126" i="4"/>
  <c r="ADF90" i="4"/>
  <c r="ADF59" i="4"/>
  <c r="ADF179" i="4"/>
  <c r="ADF143" i="4"/>
  <c r="ADF107" i="4"/>
  <c r="ADF53" i="4"/>
  <c r="ADF19" i="4"/>
  <c r="ADF25" i="4"/>
  <c r="ADF75" i="4"/>
  <c r="ADF165" i="4"/>
  <c r="ADF199" i="4"/>
  <c r="ADF163" i="4"/>
  <c r="ADF124" i="4"/>
  <c r="ADF88" i="4"/>
  <c r="ADF52" i="4"/>
  <c r="ADF159" i="4"/>
  <c r="ADF123" i="4"/>
  <c r="ADF77" i="4"/>
  <c r="ADF50" i="4"/>
  <c r="ADF176" i="4"/>
  <c r="ADF140" i="4"/>
  <c r="ADF104" i="4"/>
  <c r="ADF38" i="4"/>
  <c r="ADF10" i="4"/>
  <c r="ADF16" i="4"/>
  <c r="ADF36" i="4"/>
  <c r="ADF195" i="4"/>
  <c r="ADF72" i="4"/>
  <c r="ADF29" i="4"/>
  <c r="ADF196" i="4"/>
  <c r="ADF160" i="4"/>
  <c r="ADF121" i="4"/>
  <c r="ADF85" i="4"/>
  <c r="ADF198" i="4"/>
  <c r="ADF156" i="4"/>
  <c r="ADF120" i="4"/>
  <c r="ADF68" i="4"/>
  <c r="ADF44" i="4"/>
  <c r="ADF173" i="4"/>
  <c r="ADF101" i="4"/>
  <c r="ADF54" i="4"/>
  <c r="ADF193" i="4"/>
  <c r="ADF157" i="4"/>
  <c r="ADF118" i="4"/>
  <c r="ADF82" i="4"/>
  <c r="ADF192" i="4"/>
  <c r="ADF153" i="4"/>
  <c r="ADF117" i="4"/>
  <c r="ADF62" i="4"/>
  <c r="ADF32" i="4"/>
  <c r="ADF170" i="4"/>
  <c r="ADF134" i="4"/>
  <c r="ADF98" i="4"/>
  <c r="ADF2" i="4"/>
  <c r="ADF51" i="4"/>
  <c r="ADF81" i="4"/>
  <c r="ADF40" i="4"/>
  <c r="ADF148" i="4"/>
  <c r="ADF190" i="4"/>
  <c r="ADF154" i="4"/>
  <c r="ADF115" i="4"/>
  <c r="ADF79" i="4"/>
  <c r="ADF189" i="4"/>
  <c r="ADF150" i="4"/>
  <c r="ADF114" i="4"/>
  <c r="ADF56" i="4"/>
  <c r="ADF17" i="4"/>
  <c r="ADF167" i="4"/>
  <c r="ADF131" i="4"/>
  <c r="ADF95" i="4"/>
  <c r="ADF60" i="4"/>
  <c r="ADF28" i="4"/>
  <c r="ADF49" i="4"/>
  <c r="ADF45" i="4"/>
  <c r="ADF145" i="4"/>
  <c r="ADF108" i="4"/>
  <c r="ADF161" i="4"/>
  <c r="ADF89" i="4"/>
  <c r="ADF37" i="4"/>
  <c r="ADF30" i="4"/>
  <c r="ADF181" i="4"/>
  <c r="ADF106" i="4"/>
  <c r="ADF70" i="4"/>
  <c r="ADF180" i="4"/>
  <c r="ADF141" i="4"/>
  <c r="ADF105" i="4"/>
  <c r="ADF35" i="4"/>
  <c r="ADF194" i="4"/>
  <c r="ADF158" i="4"/>
  <c r="ADF122" i="4"/>
  <c r="ADF57" i="4"/>
  <c r="ADF15" i="4"/>
  <c r="ADF18" i="4"/>
  <c r="ADF20" i="4"/>
  <c r="ADF187" i="4"/>
  <c r="ADF151" i="4"/>
  <c r="ADF112" i="4"/>
  <c r="ADF76" i="4"/>
  <c r="ADF186" i="4"/>
  <c r="ADF147" i="4"/>
  <c r="ADF111" i="4"/>
  <c r="ADF47" i="4"/>
  <c r="ADF11" i="4"/>
  <c r="ADF164" i="4"/>
  <c r="ADF128" i="4"/>
  <c r="ADF92" i="4"/>
  <c r="ADF84" i="4"/>
  <c r="ADF6" i="4"/>
  <c r="ADF31" i="4"/>
  <c r="ADF69" i="4"/>
  <c r="ADF184" i="4"/>
  <c r="ADF109" i="4"/>
  <c r="ADF73" i="4"/>
  <c r="ADF183" i="4"/>
  <c r="ADF144" i="4"/>
  <c r="ADF41" i="4"/>
  <c r="ADF197" i="4"/>
  <c r="ADF125" i="4"/>
  <c r="ADF78" i="4"/>
  <c r="ADF13" i="4"/>
  <c r="ADF142" i="4"/>
  <c r="ADF86" i="4"/>
  <c r="ADF39" i="4"/>
  <c r="ADF7" i="4"/>
  <c r="ADF178" i="4"/>
  <c r="ADF139" i="4"/>
  <c r="ADF103" i="4"/>
  <c r="ADF67" i="4"/>
  <c r="ADF177" i="4"/>
  <c r="ADF138" i="4"/>
  <c r="ADF102" i="4"/>
  <c r="ADF23" i="4"/>
  <c r="ADF191" i="4"/>
  <c r="ADF155" i="4"/>
  <c r="ADF119" i="4"/>
  <c r="ADF83" i="4"/>
  <c r="ADF46" i="4"/>
  <c r="ADF66" i="4"/>
  <c r="ADF27" i="4"/>
  <c r="ADF87" i="4"/>
  <c r="ADF175" i="4"/>
  <c r="ADF136" i="4"/>
  <c r="ADF100" i="4"/>
  <c r="ADF64" i="4"/>
  <c r="ADF174" i="4"/>
  <c r="ADF135" i="4"/>
  <c r="ADF99" i="4"/>
  <c r="ADF14" i="4"/>
  <c r="ADF188" i="4"/>
  <c r="ADF152" i="4"/>
  <c r="ADF116" i="4"/>
  <c r="ADF80" i="4"/>
  <c r="ADF42" i="4"/>
  <c r="ADF63" i="4"/>
  <c r="ADF22" i="4"/>
  <c r="ADF48" i="4"/>
  <c r="ADF172" i="4"/>
  <c r="ADF133" i="4"/>
  <c r="ADF97" i="4"/>
  <c r="ADF61" i="4"/>
  <c r="ADF171" i="4"/>
  <c r="ADF132" i="4"/>
  <c r="ADF96" i="4"/>
  <c r="ADF8" i="4"/>
  <c r="ADF185" i="4"/>
  <c r="ADF149" i="4"/>
  <c r="ADF113" i="4"/>
  <c r="ADF71" i="4"/>
  <c r="ADF33" i="4"/>
  <c r="ADF43" i="4"/>
  <c r="ADF21" i="4"/>
  <c r="ADF9" i="4"/>
  <c r="ADF169" i="4"/>
  <c r="ADF130" i="4"/>
  <c r="ADF94" i="4"/>
  <c r="ADF58" i="4"/>
  <c r="ADF168" i="4"/>
  <c r="ADF129" i="4"/>
  <c r="ADF93" i="4"/>
  <c r="ADF74" i="4"/>
  <c r="ADF182" i="4"/>
  <c r="ADF146" i="4"/>
  <c r="ADF110" i="4"/>
  <c r="ADF65" i="4"/>
  <c r="ADF24" i="4"/>
  <c r="ADF34" i="4"/>
  <c r="ADF12" i="4"/>
  <c r="ADF26" i="4"/>
  <c r="ADF137" i="4"/>
  <c r="LU3" i="5"/>
  <c r="LV2" i="5"/>
  <c r="ADF5" i="4" l="1"/>
  <c r="ADJ3" i="4"/>
  <c r="ADH173" i="4"/>
  <c r="ADH178" i="4"/>
  <c r="ADH145" i="4"/>
  <c r="ADH73" i="4"/>
  <c r="ADH198" i="4"/>
  <c r="ADH191" i="4"/>
  <c r="ADH172" i="4"/>
  <c r="ADH60" i="4"/>
  <c r="ADH142" i="4"/>
  <c r="ADH88" i="4"/>
  <c r="ADH98" i="4"/>
  <c r="ADH34" i="4"/>
  <c r="ADH152" i="4"/>
  <c r="ADH75" i="4"/>
  <c r="ADH27" i="4"/>
  <c r="ADH195" i="4"/>
  <c r="ADH162" i="4"/>
  <c r="ADH139" i="4"/>
  <c r="ADH186" i="4"/>
  <c r="ADH167" i="4"/>
  <c r="ADH48" i="4"/>
  <c r="ADH124" i="4"/>
  <c r="ADH58" i="4"/>
  <c r="ADH21" i="4"/>
  <c r="ADH57" i="4"/>
  <c r="ADH189" i="4"/>
  <c r="ADH2" i="4"/>
  <c r="ADH80" i="4"/>
  <c r="ADH161" i="4"/>
  <c r="ADH160" i="4"/>
  <c r="ADH67" i="4"/>
  <c r="ADH154" i="4"/>
  <c r="ADH39" i="4"/>
  <c r="ADH165" i="4"/>
  <c r="ADH46" i="4"/>
  <c r="ADH126" i="4"/>
  <c r="ADH155" i="4"/>
  <c r="ADH136" i="4"/>
  <c r="ADH133" i="4"/>
  <c r="ADH61" i="4"/>
  <c r="ADH174" i="4"/>
  <c r="ADH149" i="4"/>
  <c r="ADH130" i="4"/>
  <c r="ADH30" i="4"/>
  <c r="ADH106" i="4"/>
  <c r="ADH45" i="4"/>
  <c r="ADH182" i="4"/>
  <c r="ADH8" i="4"/>
  <c r="ADH147" i="4"/>
  <c r="ADH153" i="4"/>
  <c r="ADH183" i="4"/>
  <c r="ADH148" i="4"/>
  <c r="ADH102" i="4"/>
  <c r="ADH143" i="4"/>
  <c r="ADH199" i="4"/>
  <c r="ADH127" i="4"/>
  <c r="ADH55" i="4"/>
  <c r="ADH156" i="4"/>
  <c r="ADH131" i="4"/>
  <c r="ADH192" i="4"/>
  <c r="ADH12" i="4"/>
  <c r="ADH64" i="4"/>
  <c r="ADH117" i="4"/>
  <c r="ADH111" i="4"/>
  <c r="ADH76" i="4"/>
  <c r="ADH129" i="4"/>
  <c r="ADH135" i="4"/>
  <c r="ADH112" i="4"/>
  <c r="ADH29" i="4"/>
  <c r="ADH84" i="4"/>
  <c r="ADH125" i="4"/>
  <c r="ADH193" i="4"/>
  <c r="ADH121" i="4"/>
  <c r="ADH49" i="4"/>
  <c r="ADH144" i="4"/>
  <c r="ADH119" i="4"/>
  <c r="ADH180" i="4"/>
  <c r="ADH137" i="4"/>
  <c r="ADH51" i="4"/>
  <c r="ADH87" i="4"/>
  <c r="ADH68" i="4"/>
  <c r="ADH50" i="4"/>
  <c r="ADH82" i="4"/>
  <c r="ADH32" i="4"/>
  <c r="ADH56" i="4"/>
  <c r="ADH101" i="4"/>
  <c r="ADH92" i="4"/>
  <c r="ADH24" i="4"/>
  <c r="ADH175" i="4"/>
  <c r="ADH103" i="4"/>
  <c r="ADH31" i="4"/>
  <c r="ADH65" i="4"/>
  <c r="ADH138" i="4"/>
  <c r="ADH194" i="4"/>
  <c r="ADH141" i="4"/>
  <c r="ADH81" i="4"/>
  <c r="ADH196" i="4"/>
  <c r="ADH26" i="4"/>
  <c r="ADH66" i="4"/>
  <c r="ADH113" i="4"/>
  <c r="ADH187" i="4"/>
  <c r="ADH115" i="4"/>
  <c r="ADH43" i="4"/>
  <c r="ADH132" i="4"/>
  <c r="ADH107" i="4"/>
  <c r="ADH168" i="4"/>
  <c r="ADH95" i="4"/>
  <c r="ADH38" i="4"/>
  <c r="ADH15" i="4"/>
  <c r="ADH177" i="4"/>
  <c r="ADH176" i="4"/>
  <c r="ADH69" i="4"/>
  <c r="ADH100" i="4"/>
  <c r="ADH10" i="4"/>
  <c r="ADH42" i="4"/>
  <c r="ADH181" i="4"/>
  <c r="ADH109" i="4"/>
  <c r="ADH37" i="4"/>
  <c r="ADH114" i="4"/>
  <c r="ADH89" i="4"/>
  <c r="ADH150" i="4"/>
  <c r="ADH77" i="4"/>
  <c r="ADH63" i="4"/>
  <c r="ADH188" i="4"/>
  <c r="ADH159" i="4"/>
  <c r="ADH146" i="4"/>
  <c r="ADH74" i="4"/>
  <c r="ADH52" i="4"/>
  <c r="ADH83" i="4"/>
  <c r="ADH96" i="4"/>
  <c r="ADH53" i="4"/>
  <c r="ADH134" i="4"/>
  <c r="ADH33" i="4"/>
  <c r="ADH28" i="4"/>
  <c r="ADH164" i="4"/>
  <c r="ADH79" i="4"/>
  <c r="ADH6" i="4"/>
  <c r="ADH71" i="4"/>
  <c r="ADH169" i="4"/>
  <c r="ADH97" i="4"/>
  <c r="ADH25" i="4"/>
  <c r="ADH72" i="4"/>
  <c r="ADH41" i="4"/>
  <c r="ADH120" i="4"/>
  <c r="ADH35" i="4"/>
  <c r="ADH140" i="4"/>
  <c r="ADH44" i="4"/>
  <c r="ADH123" i="4"/>
  <c r="ADH62" i="4"/>
  <c r="ADH22" i="4"/>
  <c r="ADH170" i="4"/>
  <c r="ADH128" i="4"/>
  <c r="ADH197" i="4"/>
  <c r="ADH59" i="4"/>
  <c r="ADH163" i="4"/>
  <c r="ADH91" i="4"/>
  <c r="ADH19" i="4"/>
  <c r="ADH54" i="4"/>
  <c r="ADH23" i="4"/>
  <c r="ADH108" i="4"/>
  <c r="ADH17" i="4"/>
  <c r="ADH105" i="4"/>
  <c r="ADH116" i="4"/>
  <c r="ADH110" i="4"/>
  <c r="ADH16" i="4"/>
  <c r="ADH158" i="4"/>
  <c r="ADH70" i="4"/>
  <c r="ADH94" i="4"/>
  <c r="ADH185" i="4"/>
  <c r="ADH47" i="4"/>
  <c r="ADH157" i="4"/>
  <c r="ADH85" i="4"/>
  <c r="ADH13" i="4"/>
  <c r="ADH36" i="4"/>
  <c r="ADH11" i="4"/>
  <c r="ADH90" i="4"/>
  <c r="ADH184" i="4"/>
  <c r="ADH20" i="4"/>
  <c r="ADH99" i="4"/>
  <c r="ADH93" i="4"/>
  <c r="ADH171" i="4"/>
  <c r="ADH122" i="4"/>
  <c r="ADH86" i="4"/>
  <c r="ADH9" i="4"/>
  <c r="ADH179" i="4"/>
  <c r="ADH190" i="4"/>
  <c r="ADH151" i="4"/>
  <c r="ADH7" i="4"/>
  <c r="ADH18" i="4"/>
  <c r="ADH78" i="4"/>
  <c r="ADH166" i="4"/>
  <c r="ADH118" i="4"/>
  <c r="ADH14" i="4"/>
  <c r="ADH104" i="4"/>
  <c r="ADH40" i="4"/>
  <c r="LV3" i="5"/>
  <c r="LW2" i="5"/>
  <c r="ADL3" i="4" l="1"/>
  <c r="ADJ133" i="4"/>
  <c r="ADJ61" i="4"/>
  <c r="ADJ155" i="4"/>
  <c r="ADJ160" i="4"/>
  <c r="ADJ36" i="4"/>
  <c r="ADJ166" i="4"/>
  <c r="ADJ180" i="4"/>
  <c r="ADJ108" i="4"/>
  <c r="ADJ185" i="4"/>
  <c r="ADJ172" i="4"/>
  <c r="ADJ123" i="4"/>
  <c r="ADJ117" i="4"/>
  <c r="ADJ38" i="4"/>
  <c r="ADJ152" i="4"/>
  <c r="ADJ87" i="4"/>
  <c r="ADJ195" i="4"/>
  <c r="ADJ199" i="4"/>
  <c r="ADJ127" i="4"/>
  <c r="ADJ55" i="4"/>
  <c r="ADJ137" i="4"/>
  <c r="ADJ130" i="4"/>
  <c r="ADJ24" i="4"/>
  <c r="ADJ142" i="4"/>
  <c r="ADJ174" i="4"/>
  <c r="ADJ102" i="4"/>
  <c r="ADJ179" i="4"/>
  <c r="ADJ154" i="4"/>
  <c r="ADJ110" i="4"/>
  <c r="ADJ170" i="4"/>
  <c r="ADJ63" i="4"/>
  <c r="ADJ44" i="4"/>
  <c r="ADJ188" i="4"/>
  <c r="ADJ165" i="4"/>
  <c r="ADJ151" i="4"/>
  <c r="ADJ198" i="4"/>
  <c r="ADJ177" i="4"/>
  <c r="ADJ104" i="4"/>
  <c r="ADJ73" i="4"/>
  <c r="ADJ53" i="4"/>
  <c r="ADJ159" i="4"/>
  <c r="ADJ135" i="4"/>
  <c r="ADJ173" i="4"/>
  <c r="ADJ6" i="4"/>
  <c r="ADJ15" i="4"/>
  <c r="ADJ48" i="4"/>
  <c r="ADJ193" i="4"/>
  <c r="ADJ121" i="4"/>
  <c r="ADJ49" i="4"/>
  <c r="ADJ119" i="4"/>
  <c r="ADJ112" i="4"/>
  <c r="ADJ12" i="4"/>
  <c r="ADJ124" i="4"/>
  <c r="ADJ168" i="4"/>
  <c r="ADJ90" i="4"/>
  <c r="ADJ161" i="4"/>
  <c r="ADJ136" i="4"/>
  <c r="ADJ93" i="4"/>
  <c r="ADJ57" i="4"/>
  <c r="ADJ50" i="4"/>
  <c r="ADJ99" i="4"/>
  <c r="ADJ134" i="4"/>
  <c r="ADJ148" i="4"/>
  <c r="ADJ194" i="4"/>
  <c r="ADJ116" i="4"/>
  <c r="ADJ175" i="4"/>
  <c r="ADJ64" i="4"/>
  <c r="ADJ70" i="4"/>
  <c r="ADJ72" i="4"/>
  <c r="ADJ76" i="4"/>
  <c r="ADJ147" i="4"/>
  <c r="ADJ146" i="4"/>
  <c r="ADJ169" i="4"/>
  <c r="ADJ40" i="4"/>
  <c r="ADJ52" i="4"/>
  <c r="ADJ89" i="4"/>
  <c r="ADJ176" i="4"/>
  <c r="ADJ81" i="4"/>
  <c r="ADJ91" i="4"/>
  <c r="ADJ113" i="4"/>
  <c r="ADJ65" i="4"/>
  <c r="ADJ98" i="4"/>
  <c r="ADJ164" i="4"/>
  <c r="ADJ157" i="4"/>
  <c r="ADJ10" i="4"/>
  <c r="ADJ132" i="4"/>
  <c r="ADJ22" i="4"/>
  <c r="ADJ75" i="4"/>
  <c r="ADJ79" i="4"/>
  <c r="ADJ96" i="4"/>
  <c r="ADJ30" i="4"/>
  <c r="ADJ62" i="4"/>
  <c r="ADJ189" i="4"/>
  <c r="ADJ145" i="4"/>
  <c r="ADJ18" i="4"/>
  <c r="ADJ74" i="4"/>
  <c r="ADJ178" i="4"/>
  <c r="ADJ186" i="4"/>
  <c r="ADJ141" i="4"/>
  <c r="ADJ32" i="4"/>
  <c r="ADJ187" i="4"/>
  <c r="ADJ115" i="4"/>
  <c r="ADJ43" i="4"/>
  <c r="ADJ101" i="4"/>
  <c r="ADJ100" i="4"/>
  <c r="ADJ191" i="4"/>
  <c r="ADJ106" i="4"/>
  <c r="ADJ162" i="4"/>
  <c r="ADJ84" i="4"/>
  <c r="ADJ143" i="4"/>
  <c r="ADJ118" i="4"/>
  <c r="ADJ80" i="4"/>
  <c r="ADJ86" i="4"/>
  <c r="ADJ14" i="4"/>
  <c r="ADJ29" i="4"/>
  <c r="ADJ31" i="4"/>
  <c r="ADJ25" i="4"/>
  <c r="ADJ60" i="4"/>
  <c r="ADJ56" i="4"/>
  <c r="ADJ19" i="4"/>
  <c r="ADJ35" i="4"/>
  <c r="ADJ28" i="4"/>
  <c r="ADJ34" i="4"/>
  <c r="ADJ54" i="4"/>
  <c r="ADJ46" i="4"/>
  <c r="ADJ20" i="4"/>
  <c r="ADJ85" i="4"/>
  <c r="ADJ42" i="4"/>
  <c r="ADJ39" i="4"/>
  <c r="ADJ9" i="4"/>
  <c r="ADJ197" i="4"/>
  <c r="ADJ192" i="4"/>
  <c r="ADJ23" i="4"/>
  <c r="ADJ128" i="4"/>
  <c r="ADJ67" i="4"/>
  <c r="ADJ190" i="4"/>
  <c r="ADJ184" i="4"/>
  <c r="ADJ68" i="4"/>
  <c r="ADJ26" i="4"/>
  <c r="ADJ181" i="4"/>
  <c r="ADJ109" i="4"/>
  <c r="ADJ37" i="4"/>
  <c r="ADJ83" i="4"/>
  <c r="ADJ82" i="4"/>
  <c r="ADJ167" i="4"/>
  <c r="ADJ88" i="4"/>
  <c r="ADJ156" i="4"/>
  <c r="ADJ78" i="4"/>
  <c r="ADJ125" i="4"/>
  <c r="ADJ94" i="4"/>
  <c r="ADJ21" i="4"/>
  <c r="ADJ2" i="4"/>
  <c r="ADJ158" i="4"/>
  <c r="ADJ69" i="4"/>
  <c r="ADJ27" i="4"/>
  <c r="ADJ103" i="4"/>
  <c r="ADJ71" i="4"/>
  <c r="ADJ149" i="4"/>
  <c r="ADJ150" i="4"/>
  <c r="ADJ107" i="4"/>
  <c r="ADJ8" i="4"/>
  <c r="ADJ140" i="4"/>
  <c r="ADJ183" i="4"/>
  <c r="ADJ97" i="4"/>
  <c r="ADJ47" i="4"/>
  <c r="ADJ131" i="4"/>
  <c r="ADJ144" i="4"/>
  <c r="ADJ58" i="4"/>
  <c r="ADJ105" i="4"/>
  <c r="ADJ129" i="4"/>
  <c r="ADJ163" i="4"/>
  <c r="ADJ138" i="4"/>
  <c r="ADJ92" i="4"/>
  <c r="ADJ122" i="4"/>
  <c r="ADJ13" i="4"/>
  <c r="ADJ17" i="4"/>
  <c r="ADJ95" i="4"/>
  <c r="ADJ16" i="4"/>
  <c r="ADJ59" i="4"/>
  <c r="ADJ33" i="4"/>
  <c r="ADJ171" i="4"/>
  <c r="ADJ111" i="4"/>
  <c r="ADJ7" i="4"/>
  <c r="ADJ11" i="4"/>
  <c r="ADJ77" i="4"/>
  <c r="ADJ126" i="4"/>
  <c r="ADJ41" i="4"/>
  <c r="ADJ182" i="4"/>
  <c r="ADJ196" i="4"/>
  <c r="ADJ66" i="4"/>
  <c r="ADJ120" i="4"/>
  <c r="ADJ153" i="4"/>
  <c r="ADJ51" i="4"/>
  <c r="ADJ139" i="4"/>
  <c r="ADJ114" i="4"/>
  <c r="ADJ45" i="4"/>
  <c r="ADH5" i="4"/>
  <c r="LW3" i="5"/>
  <c r="LX2" i="5"/>
  <c r="ADJ5" i="4" l="1"/>
  <c r="ADL67" i="4"/>
  <c r="ADL171" i="4"/>
  <c r="ADL169" i="4"/>
  <c r="ADL83" i="4"/>
  <c r="ADL9" i="4"/>
  <c r="ADL114" i="4"/>
  <c r="ADL136" i="4"/>
  <c r="ADL99" i="4"/>
  <c r="ADL97" i="4"/>
  <c r="ADL71" i="4"/>
  <c r="ADL188" i="4"/>
  <c r="ADL125" i="4"/>
  <c r="ADL86" i="4"/>
  <c r="ADL24" i="4"/>
  <c r="ADL153" i="4"/>
  <c r="ADL195" i="4"/>
  <c r="ADL199" i="4"/>
  <c r="ADL55" i="4"/>
  <c r="ADL123" i="4"/>
  <c r="ADL109" i="4"/>
  <c r="ADL35" i="4"/>
  <c r="ADL164" i="4"/>
  <c r="ADL102" i="4"/>
  <c r="ADL124" i="4"/>
  <c r="ADL75" i="4"/>
  <c r="ADL61" i="4"/>
  <c r="ADL47" i="4"/>
  <c r="ADL140" i="4"/>
  <c r="ADL113" i="4"/>
  <c r="ADL193" i="4"/>
  <c r="ADL167" i="4"/>
  <c r="ADL141" i="4"/>
  <c r="ADL165" i="4"/>
  <c r="ADL187" i="4"/>
  <c r="ADL43" i="4"/>
  <c r="ADL87" i="4"/>
  <c r="ADL73" i="4"/>
  <c r="ADL190" i="4"/>
  <c r="ADL104" i="4"/>
  <c r="ADL90" i="4"/>
  <c r="ADL112" i="4"/>
  <c r="ADL39" i="4"/>
  <c r="ADL25" i="4"/>
  <c r="ADL11" i="4"/>
  <c r="ADL116" i="4"/>
  <c r="ADL101" i="4"/>
  <c r="ADL157" i="4"/>
  <c r="ADL143" i="4"/>
  <c r="ADL105" i="4"/>
  <c r="ADL148" i="4"/>
  <c r="ADL175" i="4"/>
  <c r="ADL31" i="4"/>
  <c r="ADL63" i="4"/>
  <c r="ADL37" i="4"/>
  <c r="ADL154" i="4"/>
  <c r="ADL68" i="4"/>
  <c r="ADL78" i="4"/>
  <c r="ADL88" i="4"/>
  <c r="ADL15" i="4"/>
  <c r="ADL180" i="4"/>
  <c r="ADL166" i="4"/>
  <c r="ADL80" i="4"/>
  <c r="ADL89" i="4"/>
  <c r="ADL145" i="4"/>
  <c r="ADL107" i="4"/>
  <c r="ADL69" i="4"/>
  <c r="ADL29" i="4"/>
  <c r="ADL151" i="4"/>
  <c r="ADL194" i="4"/>
  <c r="ADL156" i="4"/>
  <c r="ADL82" i="4"/>
  <c r="ADL198" i="4"/>
  <c r="ADL54" i="4"/>
  <c r="ADL40" i="4"/>
  <c r="ADL146" i="4"/>
  <c r="ADL108" i="4"/>
  <c r="ADL8" i="4"/>
  <c r="ADL65" i="4"/>
  <c r="ADL85" i="4"/>
  <c r="ADL176" i="4"/>
  <c r="ADL184" i="4"/>
  <c r="ADL158" i="4"/>
  <c r="ADL120" i="4"/>
  <c r="ADL58" i="4"/>
  <c r="ADL186" i="4"/>
  <c r="ADL42" i="4"/>
  <c r="ADL110" i="4"/>
  <c r="ADL84" i="4"/>
  <c r="ADL197" i="4"/>
  <c r="ADL49" i="4"/>
  <c r="ADL152" i="4"/>
  <c r="ADL127" i="4"/>
  <c r="ADL134" i="4"/>
  <c r="ADL72" i="4"/>
  <c r="ADL22" i="4"/>
  <c r="ADL174" i="4"/>
  <c r="ADL30" i="4"/>
  <c r="ADL183" i="4"/>
  <c r="ADL48" i="4"/>
  <c r="ADL10" i="4"/>
  <c r="ADL41" i="4"/>
  <c r="ADL130" i="4"/>
  <c r="ADL28" i="4"/>
  <c r="ADL119" i="4"/>
  <c r="ADL126" i="4"/>
  <c r="ADL111" i="4"/>
  <c r="ADL95" i="4"/>
  <c r="ADL137" i="4"/>
  <c r="ADL60" i="4"/>
  <c r="ADL163" i="4"/>
  <c r="ADL19" i="4"/>
  <c r="ADL27" i="4"/>
  <c r="ADL192" i="4"/>
  <c r="ADL118" i="4"/>
  <c r="ADL32" i="4"/>
  <c r="ADL66" i="4"/>
  <c r="ADL64" i="4"/>
  <c r="ADL182" i="4"/>
  <c r="ADL132" i="4"/>
  <c r="ADL142" i="4"/>
  <c r="ADL44" i="4"/>
  <c r="ADL77" i="4"/>
  <c r="ADL121" i="4"/>
  <c r="ADL59" i="4"/>
  <c r="ADL33" i="4"/>
  <c r="ADL7" i="4"/>
  <c r="ADL94" i="4"/>
  <c r="ADL23" i="4"/>
  <c r="ADL139" i="4"/>
  <c r="ADL16" i="4"/>
  <c r="ADL46" i="4"/>
  <c r="ADL53" i="4"/>
  <c r="ADL178" i="4"/>
  <c r="ADL172" i="4"/>
  <c r="ADL74" i="4"/>
  <c r="ADL185" i="4"/>
  <c r="ADL13" i="4"/>
  <c r="ADL128" i="4"/>
  <c r="ADL115" i="4"/>
  <c r="ADL100" i="4"/>
  <c r="ADL98" i="4"/>
  <c r="ADL36" i="4"/>
  <c r="ADL177" i="4"/>
  <c r="ADL162" i="4"/>
  <c r="ADL18" i="4"/>
  <c r="ADL159" i="4"/>
  <c r="ADL38" i="4"/>
  <c r="ADL12" i="4"/>
  <c r="ADL129" i="4"/>
  <c r="ADL173" i="4"/>
  <c r="ADL17" i="4"/>
  <c r="ADL168" i="4"/>
  <c r="ADL106" i="4"/>
  <c r="ADL92" i="4"/>
  <c r="ADL103" i="4"/>
  <c r="ADL76" i="4"/>
  <c r="ADL62" i="4"/>
  <c r="ADL191" i="4"/>
  <c r="ADL117" i="4"/>
  <c r="ADL150" i="4"/>
  <c r="ADL6" i="4"/>
  <c r="ADL147" i="4"/>
  <c r="ADL2" i="4"/>
  <c r="ADL179" i="4"/>
  <c r="ADL93" i="4"/>
  <c r="ADL161" i="4"/>
  <c r="ADL51" i="4"/>
  <c r="ADL144" i="4"/>
  <c r="ADL70" i="4"/>
  <c r="ADL56" i="4"/>
  <c r="ADL91" i="4"/>
  <c r="ADL52" i="4"/>
  <c r="ADL50" i="4"/>
  <c r="ADL155" i="4"/>
  <c r="ADL81" i="4"/>
  <c r="ADL138" i="4"/>
  <c r="ADL196" i="4"/>
  <c r="ADL135" i="4"/>
  <c r="ADL181" i="4"/>
  <c r="ADL131" i="4"/>
  <c r="ADL57" i="4"/>
  <c r="ADL149" i="4"/>
  <c r="ADL170" i="4"/>
  <c r="ADL96" i="4"/>
  <c r="ADL34" i="4"/>
  <c r="ADL20" i="4"/>
  <c r="ADL79" i="4"/>
  <c r="ADL14" i="4"/>
  <c r="ADL45" i="4"/>
  <c r="ADL160" i="4"/>
  <c r="ADL133" i="4"/>
  <c r="ADL21" i="4"/>
  <c r="ADL122" i="4"/>
  <c r="ADL189" i="4"/>
  <c r="ADL26" i="4"/>
  <c r="LX3" i="5"/>
  <c r="LY2" i="5"/>
  <c r="ADL5" i="4" l="1"/>
  <c r="ADN55" i="4"/>
  <c r="ADN124" i="4"/>
  <c r="ADN179" i="4"/>
  <c r="ADN112" i="4"/>
  <c r="ADN26" i="4"/>
  <c r="ADN44" i="4"/>
  <c r="ADN73" i="4"/>
  <c r="ADN57" i="4"/>
  <c r="ADN158" i="4"/>
  <c r="ADN129" i="4"/>
  <c r="ADN145" i="4"/>
  <c r="ADN108" i="4"/>
  <c r="ADN43" i="4"/>
  <c r="ADN192" i="4"/>
  <c r="ADN190" i="4"/>
  <c r="ADN127" i="4"/>
  <c r="ADN167" i="4"/>
  <c r="ADN80" i="4"/>
  <c r="ADN11" i="4"/>
  <c r="ADN78" i="4"/>
  <c r="ADN188" i="4"/>
  <c r="ADN133" i="4"/>
  <c r="ADN71" i="4"/>
  <c r="ADN180" i="4"/>
  <c r="ADN154" i="4"/>
  <c r="ADN69" i="4"/>
  <c r="ADN166" i="4"/>
  <c r="ADN174" i="4"/>
  <c r="ADN7" i="4"/>
  <c r="ADN134" i="4"/>
  <c r="ADN163" i="4"/>
  <c r="ADN199" i="4"/>
  <c r="ADN150" i="4"/>
  <c r="ADN15" i="4"/>
  <c r="ADN2" i="4"/>
  <c r="ADN68" i="4"/>
  <c r="ADN144" i="4"/>
  <c r="ADN98" i="4"/>
  <c r="ADN60" i="4"/>
  <c r="ADN42" i="4"/>
  <c r="ADN142" i="4"/>
  <c r="ADN107" i="4"/>
  <c r="ADN9" i="4"/>
  <c r="ADN54" i="4"/>
  <c r="ADN84" i="4"/>
  <c r="ADN136" i="4"/>
  <c r="ADN186" i="4"/>
  <c r="ADN89" i="4"/>
  <c r="ADN86" i="4"/>
  <c r="ADN191" i="4"/>
  <c r="ADN153" i="4"/>
  <c r="ADN106" i="4"/>
  <c r="ADN6" i="4"/>
  <c r="ADN92" i="4"/>
  <c r="ADN14" i="4"/>
  <c r="ADN82" i="4"/>
  <c r="ADN161" i="4"/>
  <c r="ADN146" i="4"/>
  <c r="ADN23" i="4"/>
  <c r="ADN155" i="4"/>
  <c r="ADN39" i="4"/>
  <c r="ADN101" i="4"/>
  <c r="ADN105" i="4"/>
  <c r="ADN79" i="4"/>
  <c r="ADN93" i="4"/>
  <c r="ADN168" i="4"/>
  <c r="ADN118" i="4"/>
  <c r="ADN143" i="4"/>
  <c r="ADN130" i="4"/>
  <c r="ADN27" i="4"/>
  <c r="ADN128" i="4"/>
  <c r="ADN176" i="4"/>
  <c r="ADN151" i="4"/>
  <c r="ADN83" i="4"/>
  <c r="ADN103" i="4"/>
  <c r="ADN21" i="4"/>
  <c r="ADN33" i="4"/>
  <c r="ADN198" i="4"/>
  <c r="ADN31" i="4"/>
  <c r="ADN110" i="4"/>
  <c r="ADN48" i="4"/>
  <c r="ADN76" i="4"/>
  <c r="ADN77" i="4"/>
  <c r="ADN119" i="4"/>
  <c r="ADN173" i="4"/>
  <c r="ADN196" i="4"/>
  <c r="ADN12" i="4"/>
  <c r="ADN195" i="4"/>
  <c r="ADN138" i="4"/>
  <c r="ADN36" i="4"/>
  <c r="ADN132" i="4"/>
  <c r="ADN165" i="4"/>
  <c r="ADN66" i="4"/>
  <c r="ADN113" i="4"/>
  <c r="ADN148" i="4"/>
  <c r="ADN95" i="4"/>
  <c r="ADN181" i="4"/>
  <c r="ADN149" i="4"/>
  <c r="ADN62" i="4"/>
  <c r="ADN19" i="4"/>
  <c r="ADN123" i="4"/>
  <c r="ADN182" i="4"/>
  <c r="ADN40" i="4"/>
  <c r="ADN139" i="4"/>
  <c r="ADN38" i="4"/>
  <c r="ADN99" i="4"/>
  <c r="ADN30" i="4"/>
  <c r="ADN64" i="4"/>
  <c r="ADN121" i="4"/>
  <c r="ADN114" i="4"/>
  <c r="ADN100" i="4"/>
  <c r="ADN70" i="4"/>
  <c r="ADN122" i="4"/>
  <c r="ADN109" i="4"/>
  <c r="ADN156" i="4"/>
  <c r="ADN131" i="4"/>
  <c r="ADN17" i="4"/>
  <c r="ADN56" i="4"/>
  <c r="ADN96" i="4"/>
  <c r="ADN13" i="4"/>
  <c r="ADN41" i="4"/>
  <c r="ADN61" i="4"/>
  <c r="ADN49" i="4"/>
  <c r="ADN162" i="4"/>
  <c r="ADN117" i="4"/>
  <c r="ADN171" i="4"/>
  <c r="ADN194" i="4"/>
  <c r="ADN20" i="4"/>
  <c r="ADN81" i="4"/>
  <c r="ADN189" i="4"/>
  <c r="ADN169" i="4"/>
  <c r="ADN72" i="4"/>
  <c r="ADN50" i="4"/>
  <c r="ADN170" i="4"/>
  <c r="ADN157" i="4"/>
  <c r="ADN140" i="4"/>
  <c r="ADN187" i="4"/>
  <c r="ADN184" i="4"/>
  <c r="ADN67" i="4"/>
  <c r="ADN53" i="4"/>
  <c r="ADN175" i="4"/>
  <c r="ADN183" i="4"/>
  <c r="ADN126" i="4"/>
  <c r="ADN37" i="4"/>
  <c r="ADN65" i="4"/>
  <c r="ADN24" i="4"/>
  <c r="ADN85" i="4"/>
  <c r="ADN29" i="4"/>
  <c r="ADN120" i="4"/>
  <c r="ADN32" i="4"/>
  <c r="ADN185" i="4"/>
  <c r="ADN46" i="4"/>
  <c r="ADN75" i="4"/>
  <c r="ADN63" i="4"/>
  <c r="ADN172" i="4"/>
  <c r="ADN90" i="4"/>
  <c r="ADN178" i="4"/>
  <c r="ADN115" i="4"/>
  <c r="ADN159" i="4"/>
  <c r="ADN8" i="4"/>
  <c r="ADN25" i="4"/>
  <c r="ADN28" i="4"/>
  <c r="ADN87" i="4"/>
  <c r="ADN177" i="4"/>
  <c r="ADN94" i="4"/>
  <c r="ADN47" i="4"/>
  <c r="ADN74" i="4"/>
  <c r="ADN137" i="4"/>
  <c r="ADN34" i="4"/>
  <c r="ADN164" i="4"/>
  <c r="ADN160" i="4"/>
  <c r="ADN59" i="4"/>
  <c r="ADN45" i="4"/>
  <c r="ADN18" i="4"/>
  <c r="ADN147" i="4"/>
  <c r="ADN125" i="4"/>
  <c r="ADN97" i="4"/>
  <c r="ADN193" i="4"/>
  <c r="ADN51" i="4"/>
  <c r="ADN141" i="4"/>
  <c r="ADN197" i="4"/>
  <c r="ADN35" i="4"/>
  <c r="ADN152" i="4"/>
  <c r="ADN16" i="4"/>
  <c r="ADN22" i="4"/>
  <c r="ADN116" i="4"/>
  <c r="ADN135" i="4"/>
  <c r="ADN58" i="4"/>
  <c r="ADN104" i="4"/>
  <c r="ADN111" i="4"/>
  <c r="ADN91" i="4"/>
  <c r="ADN88" i="4"/>
  <c r="ADN102" i="4"/>
  <c r="ADN10" i="4"/>
  <c r="ADN52" i="4"/>
  <c r="LZ2" i="5"/>
  <c r="LY3" i="5"/>
  <c r="ADR12" i="4" l="1"/>
  <c r="ADR197" i="4"/>
  <c r="ADR179" i="4"/>
  <c r="ADR173" i="4"/>
  <c r="ADR161" i="4"/>
  <c r="ADR149" i="4"/>
  <c r="ADR131" i="4"/>
  <c r="ADR113" i="4"/>
  <c r="ADR101" i="4"/>
  <c r="ADR83" i="4"/>
  <c r="ADR65" i="4"/>
  <c r="ADR47" i="4"/>
  <c r="ADR184" i="4"/>
  <c r="ADR160" i="4"/>
  <c r="ADR136" i="4"/>
  <c r="ADR112" i="4"/>
  <c r="ADR88" i="4"/>
  <c r="ADR70" i="4"/>
  <c r="ADR40" i="4"/>
  <c r="ADR199" i="4"/>
  <c r="ADR193" i="4"/>
  <c r="ADR187" i="4"/>
  <c r="ADR181" i="4"/>
  <c r="ADR175" i="4"/>
  <c r="ADR169" i="4"/>
  <c r="ADR163" i="4"/>
  <c r="ADR157" i="4"/>
  <c r="ADR151" i="4"/>
  <c r="ADR145" i="4"/>
  <c r="ADR139" i="4"/>
  <c r="ADR133" i="4"/>
  <c r="ADR127" i="4"/>
  <c r="ADR121" i="4"/>
  <c r="ADR115" i="4"/>
  <c r="ADR109" i="4"/>
  <c r="ADR103" i="4"/>
  <c r="ADR97" i="4"/>
  <c r="ADR91" i="4"/>
  <c r="ADR85" i="4"/>
  <c r="ADR79" i="4"/>
  <c r="ADR73" i="4"/>
  <c r="ADR67" i="4"/>
  <c r="ADR61" i="4"/>
  <c r="ADR55" i="4"/>
  <c r="ADR49" i="4"/>
  <c r="ADR43" i="4"/>
  <c r="ADR37" i="4"/>
  <c r="ADR31" i="4"/>
  <c r="ADR25" i="4"/>
  <c r="ADR19" i="4"/>
  <c r="ADR13" i="4"/>
  <c r="ADR7" i="4"/>
  <c r="ADR192" i="4"/>
  <c r="ADR180" i="4"/>
  <c r="ADR168" i="4"/>
  <c r="ADR156" i="4"/>
  <c r="ADR144" i="4"/>
  <c r="ADR132" i="4"/>
  <c r="ADR120" i="4"/>
  <c r="ADR108" i="4"/>
  <c r="ADR96" i="4"/>
  <c r="ADR84" i="4"/>
  <c r="ADR72" i="4"/>
  <c r="ADR54" i="4"/>
  <c r="ADR42" i="4"/>
  <c r="ADR30" i="4"/>
  <c r="ADR18" i="4"/>
  <c r="ADR191" i="4"/>
  <c r="ADR167" i="4"/>
  <c r="ADR155" i="4"/>
  <c r="ADR137" i="4"/>
  <c r="ADR125" i="4"/>
  <c r="ADR107" i="4"/>
  <c r="ADR89" i="4"/>
  <c r="ADR77" i="4"/>
  <c r="ADR59" i="4"/>
  <c r="ADR41" i="4"/>
  <c r="ADR23" i="4"/>
  <c r="ADR190" i="4"/>
  <c r="ADR172" i="4"/>
  <c r="ADR154" i="4"/>
  <c r="ADR142" i="4"/>
  <c r="ADR118" i="4"/>
  <c r="ADR100" i="4"/>
  <c r="ADR76" i="4"/>
  <c r="ADR198" i="4"/>
  <c r="ADR186" i="4"/>
  <c r="ADR174" i="4"/>
  <c r="ADR162" i="4"/>
  <c r="ADR150" i="4"/>
  <c r="ADR138" i="4"/>
  <c r="ADR126" i="4"/>
  <c r="ADR114" i="4"/>
  <c r="ADR102" i="4"/>
  <c r="ADR90" i="4"/>
  <c r="ADR78" i="4"/>
  <c r="ADR66" i="4"/>
  <c r="ADR60" i="4"/>
  <c r="ADR48" i="4"/>
  <c r="ADR36" i="4"/>
  <c r="ADR24" i="4"/>
  <c r="ADR6" i="4"/>
  <c r="ADR17" i="4"/>
  <c r="ADR196" i="4"/>
  <c r="ADR166" i="4"/>
  <c r="ADR130" i="4"/>
  <c r="ADR106" i="4"/>
  <c r="ADR82" i="4"/>
  <c r="ADR52" i="4"/>
  <c r="ADR178" i="4"/>
  <c r="ADR124" i="4"/>
  <c r="ADR94" i="4"/>
  <c r="ADR64" i="4"/>
  <c r="ADR185" i="4"/>
  <c r="ADR143" i="4"/>
  <c r="ADR119" i="4"/>
  <c r="ADR95" i="4"/>
  <c r="ADR71" i="4"/>
  <c r="ADR53" i="4"/>
  <c r="ADR35" i="4"/>
  <c r="ADR11" i="4"/>
  <c r="ADR46" i="4"/>
  <c r="ADR56" i="4"/>
  <c r="ADR38" i="4"/>
  <c r="ADR176" i="4"/>
  <c r="ADR158" i="4"/>
  <c r="ADR122" i="4"/>
  <c r="ADR86" i="4"/>
  <c r="ADR20" i="4"/>
  <c r="ADR16" i="4"/>
  <c r="ADR189" i="4"/>
  <c r="ADR135" i="4"/>
  <c r="ADR81" i="4"/>
  <c r="ADR32" i="4"/>
  <c r="ADR152" i="4"/>
  <c r="ADR134" i="4"/>
  <c r="ADR98" i="4"/>
  <c r="ADR44" i="4"/>
  <c r="ADR2" i="4"/>
  <c r="ADR111" i="4"/>
  <c r="ADR75" i="4"/>
  <c r="ADR57" i="4"/>
  <c r="ADR164" i="4"/>
  <c r="ADR128" i="4"/>
  <c r="ADR74" i="4"/>
  <c r="ADR22" i="4"/>
  <c r="ADR177" i="4"/>
  <c r="ADR159" i="4"/>
  <c r="ADR141" i="4"/>
  <c r="ADR123" i="4"/>
  <c r="ADR105" i="4"/>
  <c r="ADR87" i="4"/>
  <c r="ADR69" i="4"/>
  <c r="ADR34" i="4"/>
  <c r="ADR21" i="4"/>
  <c r="ADR8" i="4"/>
  <c r="ADR51" i="4"/>
  <c r="ADR194" i="4"/>
  <c r="ADR140" i="4"/>
  <c r="ADR104" i="4"/>
  <c r="ADR68" i="4"/>
  <c r="ADR33" i="4"/>
  <c r="ADR50" i="4"/>
  <c r="ADR153" i="4"/>
  <c r="ADR117" i="4"/>
  <c r="ADR63" i="4"/>
  <c r="ADR15" i="4"/>
  <c r="ADR170" i="4"/>
  <c r="ADR116" i="4"/>
  <c r="ADR80" i="4"/>
  <c r="ADR27" i="4"/>
  <c r="ADR183" i="4"/>
  <c r="ADR129" i="4"/>
  <c r="ADR93" i="4"/>
  <c r="ADR182" i="4"/>
  <c r="ADR110" i="4"/>
  <c r="ADR9" i="4"/>
  <c r="ADR171" i="4"/>
  <c r="ADR99" i="4"/>
  <c r="ADR45" i="4"/>
  <c r="ADR28" i="4"/>
  <c r="ADR188" i="4"/>
  <c r="ADR62" i="4"/>
  <c r="ADR58" i="4"/>
  <c r="ADR14" i="4"/>
  <c r="ADR147" i="4"/>
  <c r="ADR10" i="4"/>
  <c r="ADR39" i="4"/>
  <c r="ADR146" i="4"/>
  <c r="ADR92" i="4"/>
  <c r="ADR26" i="4"/>
  <c r="ADR195" i="4"/>
  <c r="ADR165" i="4"/>
  <c r="ADR29" i="4"/>
  <c r="ADR148" i="4"/>
  <c r="ADN5" i="4"/>
  <c r="ADP197" i="4"/>
  <c r="ADP185" i="4"/>
  <c r="ADP173" i="4"/>
  <c r="ADP161" i="4"/>
  <c r="ADP149" i="4"/>
  <c r="ADP137" i="4"/>
  <c r="ADP125" i="4"/>
  <c r="ADP113" i="4"/>
  <c r="ADP101" i="4"/>
  <c r="ADP89" i="4"/>
  <c r="ADP77" i="4"/>
  <c r="ADP65" i="4"/>
  <c r="ADP53" i="4"/>
  <c r="ADP41" i="4"/>
  <c r="ADP17" i="4"/>
  <c r="ADP133" i="4"/>
  <c r="ADP49" i="4"/>
  <c r="ADP192" i="4"/>
  <c r="ADP180" i="4"/>
  <c r="ADP168" i="4"/>
  <c r="ADP156" i="4"/>
  <c r="ADP144" i="4"/>
  <c r="ADP132" i="4"/>
  <c r="ADP120" i="4"/>
  <c r="ADP108" i="4"/>
  <c r="ADP96" i="4"/>
  <c r="ADP84" i="4"/>
  <c r="ADP72" i="4"/>
  <c r="ADP60" i="4"/>
  <c r="ADP48" i="4"/>
  <c r="ADP36" i="4"/>
  <c r="ADP24" i="4"/>
  <c r="ADP12" i="4"/>
  <c r="ADP177" i="4"/>
  <c r="ADP129" i="4"/>
  <c r="ADP105" i="4"/>
  <c r="ADP69" i="4"/>
  <c r="ADP57" i="4"/>
  <c r="ADP21" i="4"/>
  <c r="ADP164" i="4"/>
  <c r="ADP140" i="4"/>
  <c r="ADP128" i="4"/>
  <c r="ADP92" i="4"/>
  <c r="ADP68" i="4"/>
  <c r="ADP44" i="4"/>
  <c r="ADP8" i="4"/>
  <c r="ADP187" i="4"/>
  <c r="ADP163" i="4"/>
  <c r="ADP139" i="4"/>
  <c r="ADP115" i="4"/>
  <c r="ADP91" i="4"/>
  <c r="ADP55" i="4"/>
  <c r="ADP19" i="4"/>
  <c r="ADP186" i="4"/>
  <c r="ADP162" i="4"/>
  <c r="ADP126" i="4"/>
  <c r="ADP102" i="4"/>
  <c r="ADP66" i="4"/>
  <c r="ADP30" i="4"/>
  <c r="ADP196" i="4"/>
  <c r="ADP76" i="4"/>
  <c r="ADP40" i="4"/>
  <c r="ADP194" i="4"/>
  <c r="ADP170" i="4"/>
  <c r="ADP146" i="4"/>
  <c r="ADP98" i="4"/>
  <c r="ADP74" i="4"/>
  <c r="ADP38" i="4"/>
  <c r="ADP2" i="4"/>
  <c r="ADP169" i="4"/>
  <c r="ADP97" i="4"/>
  <c r="ADP61" i="4"/>
  <c r="ADP13" i="4"/>
  <c r="ADP191" i="4"/>
  <c r="ADP179" i="4"/>
  <c r="ADP167" i="4"/>
  <c r="ADP155" i="4"/>
  <c r="ADP143" i="4"/>
  <c r="ADP131" i="4"/>
  <c r="ADP119" i="4"/>
  <c r="ADP107" i="4"/>
  <c r="ADP95" i="4"/>
  <c r="ADP83" i="4"/>
  <c r="ADP71" i="4"/>
  <c r="ADP59" i="4"/>
  <c r="ADP47" i="4"/>
  <c r="ADP35" i="4"/>
  <c r="ADP23" i="4"/>
  <c r="ADP11" i="4"/>
  <c r="ADP153" i="4"/>
  <c r="ADP93" i="4"/>
  <c r="ADP33" i="4"/>
  <c r="ADP188" i="4"/>
  <c r="ADP104" i="4"/>
  <c r="ADP20" i="4"/>
  <c r="ADP175" i="4"/>
  <c r="ADP79" i="4"/>
  <c r="ADP43" i="4"/>
  <c r="ADP7" i="4"/>
  <c r="ADP174" i="4"/>
  <c r="ADP138" i="4"/>
  <c r="ADP90" i="4"/>
  <c r="ADP54" i="4"/>
  <c r="ADP18" i="4"/>
  <c r="ADP184" i="4"/>
  <c r="ADP136" i="4"/>
  <c r="ADP100" i="4"/>
  <c r="ADP64" i="4"/>
  <c r="ADP28" i="4"/>
  <c r="ADP183" i="4"/>
  <c r="ADP147" i="4"/>
  <c r="ADP135" i="4"/>
  <c r="ADP111" i="4"/>
  <c r="ADP87" i="4"/>
  <c r="ADP63" i="4"/>
  <c r="ADP39" i="4"/>
  <c r="ADP122" i="4"/>
  <c r="ADP62" i="4"/>
  <c r="ADP14" i="4"/>
  <c r="ADP181" i="4"/>
  <c r="ADP121" i="4"/>
  <c r="ADP73" i="4"/>
  <c r="ADP25" i="4"/>
  <c r="ADP190" i="4"/>
  <c r="ADP178" i="4"/>
  <c r="ADP166" i="4"/>
  <c r="ADP154" i="4"/>
  <c r="ADP142" i="4"/>
  <c r="ADP130" i="4"/>
  <c r="ADP118" i="4"/>
  <c r="ADP106" i="4"/>
  <c r="ADP94" i="4"/>
  <c r="ADP82" i="4"/>
  <c r="ADP70" i="4"/>
  <c r="ADP58" i="4"/>
  <c r="ADP46" i="4"/>
  <c r="ADP34" i="4"/>
  <c r="ADP22" i="4"/>
  <c r="ADP10" i="4"/>
  <c r="ADP189" i="4"/>
  <c r="ADP141" i="4"/>
  <c r="ADP117" i="4"/>
  <c r="ADP81" i="4"/>
  <c r="ADP45" i="4"/>
  <c r="ADP9" i="4"/>
  <c r="ADP176" i="4"/>
  <c r="ADP152" i="4"/>
  <c r="ADP116" i="4"/>
  <c r="ADP80" i="4"/>
  <c r="ADP56" i="4"/>
  <c r="ADP32" i="4"/>
  <c r="ADP199" i="4"/>
  <c r="ADP151" i="4"/>
  <c r="ADP127" i="4"/>
  <c r="ADP103" i="4"/>
  <c r="ADP67" i="4"/>
  <c r="ADP31" i="4"/>
  <c r="ADP198" i="4"/>
  <c r="ADP150" i="4"/>
  <c r="ADP114" i="4"/>
  <c r="ADP78" i="4"/>
  <c r="ADP42" i="4"/>
  <c r="ADP6" i="4"/>
  <c r="ADP172" i="4"/>
  <c r="ADP160" i="4"/>
  <c r="ADP124" i="4"/>
  <c r="ADP112" i="4"/>
  <c r="ADP88" i="4"/>
  <c r="ADP52" i="4"/>
  <c r="ADP16" i="4"/>
  <c r="ADP171" i="4"/>
  <c r="ADP159" i="4"/>
  <c r="ADP123" i="4"/>
  <c r="ADP99" i="4"/>
  <c r="ADP75" i="4"/>
  <c r="ADP51" i="4"/>
  <c r="ADP27" i="4"/>
  <c r="ADP15" i="4"/>
  <c r="ADP182" i="4"/>
  <c r="ADP158" i="4"/>
  <c r="ADP134" i="4"/>
  <c r="ADP110" i="4"/>
  <c r="ADP86" i="4"/>
  <c r="ADP50" i="4"/>
  <c r="ADP193" i="4"/>
  <c r="ADP157" i="4"/>
  <c r="ADP145" i="4"/>
  <c r="ADP109" i="4"/>
  <c r="ADP85" i="4"/>
  <c r="ADP37" i="4"/>
  <c r="ADP26" i="4"/>
  <c r="ADP165" i="4"/>
  <c r="ADP195" i="4"/>
  <c r="ADP148" i="4"/>
  <c r="ADP29" i="4"/>
  <c r="AIZ39" i="4"/>
  <c r="AIZ153" i="4"/>
  <c r="AIZ30" i="4"/>
  <c r="AIZ26" i="4"/>
  <c r="AIZ70" i="4"/>
  <c r="AIZ179" i="4"/>
  <c r="AIZ166" i="4"/>
  <c r="AIZ21" i="4"/>
  <c r="AIZ177" i="4"/>
  <c r="AIZ161" i="4"/>
  <c r="AIZ17" i="4"/>
  <c r="AIZ6" i="4"/>
  <c r="AIZ33" i="4"/>
  <c r="AIZ12" i="4"/>
  <c r="AIZ69" i="4"/>
  <c r="AIZ42" i="4"/>
  <c r="AIZ111" i="4"/>
  <c r="AIZ133" i="4"/>
  <c r="AIZ146" i="4"/>
  <c r="AIZ102" i="4"/>
  <c r="AIZ50" i="4"/>
  <c r="AIZ31" i="4"/>
  <c r="AIZ137" i="4"/>
  <c r="AIZ64" i="4"/>
  <c r="AIZ57" i="4"/>
  <c r="AIZ68" i="4"/>
  <c r="AIZ124" i="4"/>
  <c r="AIZ122" i="4"/>
  <c r="AIZ29" i="4"/>
  <c r="AIZ191" i="4"/>
  <c r="AIZ170" i="4"/>
  <c r="AIZ120" i="4"/>
  <c r="AIZ75" i="4"/>
  <c r="AIZ169" i="4"/>
  <c r="AIZ180" i="4"/>
  <c r="AIZ181" i="4"/>
  <c r="AIZ52" i="4"/>
  <c r="AIZ158" i="4"/>
  <c r="AIZ63" i="4"/>
  <c r="AIZ154" i="4"/>
  <c r="AIZ24" i="4"/>
  <c r="AIZ147" i="4"/>
  <c r="AIZ86" i="4"/>
  <c r="AIZ188" i="4"/>
  <c r="AIZ23" i="4"/>
  <c r="AIZ183" i="4"/>
  <c r="AIZ49" i="4"/>
  <c r="AIZ11" i="4"/>
  <c r="AIZ100" i="4"/>
  <c r="AIZ104" i="4"/>
  <c r="AIZ142" i="4"/>
  <c r="AIZ192" i="4"/>
  <c r="AIZ76" i="4"/>
  <c r="AIZ79" i="4"/>
  <c r="AIZ159" i="4"/>
  <c r="AIZ193" i="4"/>
  <c r="AIZ46" i="4"/>
  <c r="AIZ182" i="4"/>
  <c r="AIZ9" i="4"/>
  <c r="AIZ198" i="4"/>
  <c r="AIZ51" i="4"/>
  <c r="AIZ184" i="4"/>
  <c r="AIZ196" i="4"/>
  <c r="AIZ72" i="4"/>
  <c r="AIZ162" i="4"/>
  <c r="AIZ14" i="4"/>
  <c r="AIZ81" i="4"/>
  <c r="AIZ145" i="4"/>
  <c r="AIZ58" i="4"/>
  <c r="AIZ7" i="4"/>
  <c r="AIZ194" i="4"/>
  <c r="AIZ125" i="4"/>
  <c r="AIZ187" i="4"/>
  <c r="AIZ160" i="4"/>
  <c r="AIZ149" i="4"/>
  <c r="AIZ92" i="4"/>
  <c r="AIZ89" i="4"/>
  <c r="AIZ103" i="4"/>
  <c r="AIZ66" i="4"/>
  <c r="AIZ126" i="4"/>
  <c r="AIZ172" i="4"/>
  <c r="AIZ48" i="4"/>
  <c r="AIZ34" i="4"/>
  <c r="AIZ59" i="4"/>
  <c r="AIZ139" i="4"/>
  <c r="AIZ27" i="4"/>
  <c r="AIZ97" i="4"/>
  <c r="AIZ41" i="4"/>
  <c r="AIZ105" i="4"/>
  <c r="AIZ140" i="4"/>
  <c r="AIZ13" i="4"/>
  <c r="AIZ44" i="4"/>
  <c r="AIZ62" i="4"/>
  <c r="AIZ131" i="4"/>
  <c r="AIZ16" i="4"/>
  <c r="AIZ132" i="4"/>
  <c r="AIZ174" i="4"/>
  <c r="AIZ55" i="4"/>
  <c r="AIZ90" i="4"/>
  <c r="AIZ45" i="4"/>
  <c r="AIZ8" i="4"/>
  <c r="AIZ164" i="4"/>
  <c r="AIZ65" i="4"/>
  <c r="AIZ190" i="4"/>
  <c r="AIZ93" i="4"/>
  <c r="AIZ95" i="4"/>
  <c r="AIZ134" i="4"/>
  <c r="AIZ73" i="4"/>
  <c r="AIZ18" i="4"/>
  <c r="AIZ94" i="4"/>
  <c r="AIZ197" i="4"/>
  <c r="AIZ138" i="4"/>
  <c r="AIZ110" i="4"/>
  <c r="AIZ82" i="4"/>
  <c r="AIZ150" i="4"/>
  <c r="AIZ107" i="4"/>
  <c r="AIZ115" i="4"/>
  <c r="AIZ171" i="4"/>
  <c r="AIZ54" i="4"/>
  <c r="AIZ20" i="4"/>
  <c r="AIZ199" i="4"/>
  <c r="AIZ87" i="4"/>
  <c r="AIZ143" i="4"/>
  <c r="AIZ74" i="4"/>
  <c r="AIZ135" i="4"/>
  <c r="AIZ67" i="4"/>
  <c r="AIZ83" i="4"/>
  <c r="AIZ129" i="4"/>
  <c r="AIZ25" i="4"/>
  <c r="AIZ53" i="4"/>
  <c r="AIZ178" i="4"/>
  <c r="AIZ85" i="4"/>
  <c r="AIZ47" i="4"/>
  <c r="AIZ10" i="4"/>
  <c r="AIZ108" i="4"/>
  <c r="AIZ148" i="4"/>
  <c r="AIZ71" i="4"/>
  <c r="AIZ175" i="4"/>
  <c r="AIZ157" i="4"/>
  <c r="AIZ77" i="4"/>
  <c r="AIZ98" i="4"/>
  <c r="AIZ2" i="4"/>
  <c r="AIZ186" i="4"/>
  <c r="AIZ40" i="4"/>
  <c r="AIZ167" i="4"/>
  <c r="AIZ22" i="4"/>
  <c r="AIZ101" i="4"/>
  <c r="AIZ80" i="4"/>
  <c r="AIZ119" i="4"/>
  <c r="AIZ117" i="4"/>
  <c r="AIZ43" i="4"/>
  <c r="AIZ195" i="4"/>
  <c r="AIZ38" i="4"/>
  <c r="AIZ88" i="4"/>
  <c r="AIZ185" i="4"/>
  <c r="AIZ127" i="4"/>
  <c r="AIZ112" i="4"/>
  <c r="AIZ19" i="4"/>
  <c r="AIZ106" i="4"/>
  <c r="AIZ99" i="4"/>
  <c r="AIZ121" i="4"/>
  <c r="AIZ96" i="4"/>
  <c r="AIZ144" i="4"/>
  <c r="AIZ118" i="4"/>
  <c r="AIZ152" i="4"/>
  <c r="AIZ173" i="4"/>
  <c r="AIZ56" i="4"/>
  <c r="AIZ32" i="4"/>
  <c r="AIZ109" i="4"/>
  <c r="AIZ84" i="4"/>
  <c r="AIZ163" i="4"/>
  <c r="AIZ189" i="4"/>
  <c r="AIZ155" i="4"/>
  <c r="AIZ91" i="4"/>
  <c r="AIZ15" i="4"/>
  <c r="AIZ114" i="4"/>
  <c r="AIZ128" i="4"/>
  <c r="AIZ113" i="4"/>
  <c r="AIZ151" i="4"/>
  <c r="AIZ130" i="4"/>
  <c r="AIZ156" i="4"/>
  <c r="AIZ176" i="4"/>
  <c r="AIZ141" i="4"/>
  <c r="AIZ165" i="4"/>
  <c r="AIZ61" i="4"/>
  <c r="AIZ168" i="4"/>
  <c r="AIZ78" i="4"/>
  <c r="AIZ123" i="4"/>
  <c r="AIZ36" i="4"/>
  <c r="AIZ136" i="4"/>
  <c r="AIZ28" i="4"/>
  <c r="AIZ35" i="4"/>
  <c r="AIZ60" i="4"/>
  <c r="AIZ37" i="4"/>
  <c r="AIZ116" i="4"/>
  <c r="LZ3" i="5"/>
  <c r="MA2" i="5"/>
  <c r="ADV193" i="4" l="1"/>
  <c r="ADV190" i="4"/>
  <c r="ADV181" i="4"/>
  <c r="ADV169" i="4"/>
  <c r="ADV160" i="4"/>
  <c r="ADV151" i="4"/>
  <c r="ADV139" i="4"/>
  <c r="ADV130" i="4"/>
  <c r="ADV121" i="4"/>
  <c r="ADV115" i="4"/>
  <c r="ADV106" i="4"/>
  <c r="ADV97" i="4"/>
  <c r="ADV85" i="4"/>
  <c r="ADV76" i="4"/>
  <c r="ADV67" i="4"/>
  <c r="ADV61" i="4"/>
  <c r="ADV52" i="4"/>
  <c r="ADV43" i="4"/>
  <c r="ADV34" i="4"/>
  <c r="ADV25" i="4"/>
  <c r="ADV199" i="4"/>
  <c r="ADV184" i="4"/>
  <c r="ADV172" i="4"/>
  <c r="ADV163" i="4"/>
  <c r="ADV154" i="4"/>
  <c r="ADV145" i="4"/>
  <c r="ADV136" i="4"/>
  <c r="ADV127" i="4"/>
  <c r="ADV118" i="4"/>
  <c r="ADV109" i="4"/>
  <c r="ADV100" i="4"/>
  <c r="ADV91" i="4"/>
  <c r="ADV82" i="4"/>
  <c r="ADV73" i="4"/>
  <c r="ADV64" i="4"/>
  <c r="ADV55" i="4"/>
  <c r="ADV46" i="4"/>
  <c r="ADV37" i="4"/>
  <c r="ADV28" i="4"/>
  <c r="ADV196" i="4"/>
  <c r="ADV187" i="4"/>
  <c r="ADV178" i="4"/>
  <c r="ADV175" i="4"/>
  <c r="ADV166" i="4"/>
  <c r="ADV157" i="4"/>
  <c r="ADV142" i="4"/>
  <c r="ADV133" i="4"/>
  <c r="ADV124" i="4"/>
  <c r="ADV112" i="4"/>
  <c r="ADV103" i="4"/>
  <c r="ADV94" i="4"/>
  <c r="ADV88" i="4"/>
  <c r="ADV79" i="4"/>
  <c r="ADV70" i="4"/>
  <c r="ADV58" i="4"/>
  <c r="ADV49" i="4"/>
  <c r="ADV40" i="4"/>
  <c r="ADV31" i="4"/>
  <c r="ADV179" i="4"/>
  <c r="ADV168" i="4"/>
  <c r="ADV143" i="4"/>
  <c r="ADV132" i="4"/>
  <c r="ADV107" i="4"/>
  <c r="ADV96" i="4"/>
  <c r="ADV71" i="4"/>
  <c r="ADV60" i="4"/>
  <c r="ADV35" i="4"/>
  <c r="ADV24" i="4"/>
  <c r="ADV20" i="4"/>
  <c r="ADV15" i="4"/>
  <c r="ADV11" i="4"/>
  <c r="ADV6" i="4"/>
  <c r="ADV188" i="4"/>
  <c r="ADV116" i="4"/>
  <c r="ADV44" i="4"/>
  <c r="ADV192" i="4"/>
  <c r="ADV167" i="4"/>
  <c r="ADV156" i="4"/>
  <c r="ADV84" i="4"/>
  <c r="ADV182" i="4"/>
  <c r="ADV171" i="4"/>
  <c r="ADV146" i="4"/>
  <c r="ADV135" i="4"/>
  <c r="ADV110" i="4"/>
  <c r="ADV99" i="4"/>
  <c r="ADV27" i="4"/>
  <c r="ADV125" i="4"/>
  <c r="ADV89" i="4"/>
  <c r="ADV78" i="4"/>
  <c r="ADV68" i="4"/>
  <c r="ADV191" i="4"/>
  <c r="ADV144" i="4"/>
  <c r="ADV119" i="4"/>
  <c r="ADV72" i="4"/>
  <c r="ADV36" i="4"/>
  <c r="ADV17" i="4"/>
  <c r="ADV8" i="4"/>
  <c r="ADV170" i="4"/>
  <c r="ADV159" i="4"/>
  <c r="ADV134" i="4"/>
  <c r="ADV98" i="4"/>
  <c r="ADV87" i="4"/>
  <c r="ADV51" i="4"/>
  <c r="ADV16" i="4"/>
  <c r="ADV113" i="4"/>
  <c r="ADV102" i="4"/>
  <c r="ADV66" i="4"/>
  <c r="ADV30" i="4"/>
  <c r="ADV189" i="4"/>
  <c r="ADV153" i="4"/>
  <c r="ADV56" i="4"/>
  <c r="ADV194" i="4"/>
  <c r="ADV183" i="4"/>
  <c r="ADV158" i="4"/>
  <c r="ADV147" i="4"/>
  <c r="ADV122" i="4"/>
  <c r="ADV111" i="4"/>
  <c r="ADV86" i="4"/>
  <c r="ADV75" i="4"/>
  <c r="ADV50" i="4"/>
  <c r="ADV39" i="4"/>
  <c r="ADV19" i="4"/>
  <c r="ADV10" i="4"/>
  <c r="ADV177" i="4"/>
  <c r="ADV141" i="4"/>
  <c r="ADV105" i="4"/>
  <c r="ADV80" i="4"/>
  <c r="ADV33" i="4"/>
  <c r="ADV131" i="4"/>
  <c r="ADV95" i="4"/>
  <c r="ADV18" i="4"/>
  <c r="ADV186" i="4"/>
  <c r="ADV161" i="4"/>
  <c r="ADV150" i="4"/>
  <c r="ADV114" i="4"/>
  <c r="ADV53" i="4"/>
  <c r="ADV140" i="4"/>
  <c r="ADV93" i="4"/>
  <c r="ADV32" i="4"/>
  <c r="ADV123" i="4"/>
  <c r="ADV174" i="4"/>
  <c r="ADV138" i="4"/>
  <c r="ADV41" i="4"/>
  <c r="ADV164" i="4"/>
  <c r="ADV128" i="4"/>
  <c r="ADV92" i="4"/>
  <c r="ADV45" i="4"/>
  <c r="ADV198" i="4"/>
  <c r="ADV173" i="4"/>
  <c r="ADV162" i="4"/>
  <c r="ADV137" i="4"/>
  <c r="ADV126" i="4"/>
  <c r="ADV101" i="4"/>
  <c r="ADV90" i="4"/>
  <c r="ADV65" i="4"/>
  <c r="ADV54" i="4"/>
  <c r="ADV2" i="4"/>
  <c r="ADV152" i="4"/>
  <c r="ADV69" i="4"/>
  <c r="ADV120" i="4"/>
  <c r="ADV59" i="4"/>
  <c r="ADV48" i="4"/>
  <c r="ADV23" i="4"/>
  <c r="ADV14" i="4"/>
  <c r="ADV9" i="4"/>
  <c r="ADV74" i="4"/>
  <c r="ADV63" i="4"/>
  <c r="ADV38" i="4"/>
  <c r="ADV22" i="4"/>
  <c r="ADV13" i="4"/>
  <c r="ADV197" i="4"/>
  <c r="ADV42" i="4"/>
  <c r="ADV176" i="4"/>
  <c r="ADV129" i="4"/>
  <c r="ADV104" i="4"/>
  <c r="ADV57" i="4"/>
  <c r="ADV180" i="4"/>
  <c r="ADV155" i="4"/>
  <c r="ADV108" i="4"/>
  <c r="ADV83" i="4"/>
  <c r="ADV47" i="4"/>
  <c r="ADV21" i="4"/>
  <c r="ADV12" i="4"/>
  <c r="ADV62" i="4"/>
  <c r="ADV7" i="4"/>
  <c r="ADV185" i="4"/>
  <c r="ADV149" i="4"/>
  <c r="ADV77" i="4"/>
  <c r="ADV117" i="4"/>
  <c r="ADV81" i="4"/>
  <c r="ADV26" i="4"/>
  <c r="ADV165" i="4"/>
  <c r="ADV195" i="4"/>
  <c r="ADV148" i="4"/>
  <c r="ADV29" i="4"/>
  <c r="ADR5" i="4"/>
  <c r="ADT199" i="4"/>
  <c r="ADT193" i="4"/>
  <c r="ADT187" i="4"/>
  <c r="ADT181" i="4"/>
  <c r="ADT175" i="4"/>
  <c r="ADT169" i="4"/>
  <c r="ADT163" i="4"/>
  <c r="ADT157" i="4"/>
  <c r="ADT151" i="4"/>
  <c r="ADT145" i="4"/>
  <c r="ADT139" i="4"/>
  <c r="ADT133" i="4"/>
  <c r="ADT127" i="4"/>
  <c r="ADT121" i="4"/>
  <c r="ADT115" i="4"/>
  <c r="ADT109" i="4"/>
  <c r="ADT103" i="4"/>
  <c r="ADT97" i="4"/>
  <c r="ADT91" i="4"/>
  <c r="ADT85" i="4"/>
  <c r="ADT79" i="4"/>
  <c r="ADT73" i="4"/>
  <c r="ADT67" i="4"/>
  <c r="ADT61" i="4"/>
  <c r="ADT55" i="4"/>
  <c r="ADT49" i="4"/>
  <c r="ADT43" i="4"/>
  <c r="ADT37" i="4"/>
  <c r="ADT31" i="4"/>
  <c r="ADT25" i="4"/>
  <c r="ADT19" i="4"/>
  <c r="ADT13" i="4"/>
  <c r="ADT7" i="4"/>
  <c r="ADT155" i="4"/>
  <c r="ADT119" i="4"/>
  <c r="ADT89" i="4"/>
  <c r="ADT65" i="4"/>
  <c r="ADT41" i="4"/>
  <c r="ADT17" i="4"/>
  <c r="ADT190" i="4"/>
  <c r="ADT160" i="4"/>
  <c r="ADT136" i="4"/>
  <c r="ADT112" i="4"/>
  <c r="ADT88" i="4"/>
  <c r="ADT70" i="4"/>
  <c r="ADT46" i="4"/>
  <c r="ADT22" i="4"/>
  <c r="ADT6" i="4"/>
  <c r="ADT161" i="4"/>
  <c r="ADT149" i="4"/>
  <c r="ADT131" i="4"/>
  <c r="ADT113" i="4"/>
  <c r="ADT95" i="4"/>
  <c r="ADT77" i="4"/>
  <c r="ADT53" i="4"/>
  <c r="ADT35" i="4"/>
  <c r="ADT11" i="4"/>
  <c r="ADT178" i="4"/>
  <c r="ADT166" i="4"/>
  <c r="ADT118" i="4"/>
  <c r="ADT94" i="4"/>
  <c r="ADT64" i="4"/>
  <c r="ADT34" i="4"/>
  <c r="ADT16" i="4"/>
  <c r="ADT198" i="4"/>
  <c r="ADT192" i="4"/>
  <c r="ADT186" i="4"/>
  <c r="ADT180" i="4"/>
  <c r="ADT174" i="4"/>
  <c r="ADT168" i="4"/>
  <c r="ADT162" i="4"/>
  <c r="ADT156" i="4"/>
  <c r="ADT150" i="4"/>
  <c r="ADT144" i="4"/>
  <c r="ADT138" i="4"/>
  <c r="ADT132" i="4"/>
  <c r="ADT126" i="4"/>
  <c r="ADT120" i="4"/>
  <c r="ADT114" i="4"/>
  <c r="ADT108" i="4"/>
  <c r="ADT102" i="4"/>
  <c r="ADT96" i="4"/>
  <c r="ADT90" i="4"/>
  <c r="ADT84" i="4"/>
  <c r="ADT78" i="4"/>
  <c r="ADT72" i="4"/>
  <c r="ADT66" i="4"/>
  <c r="ADT60" i="4"/>
  <c r="ADT54" i="4"/>
  <c r="ADT48" i="4"/>
  <c r="ADT42" i="4"/>
  <c r="ADT36" i="4"/>
  <c r="ADT30" i="4"/>
  <c r="ADT24" i="4"/>
  <c r="ADT18" i="4"/>
  <c r="ADT12" i="4"/>
  <c r="ADT173" i="4"/>
  <c r="ADT143" i="4"/>
  <c r="ADT125" i="4"/>
  <c r="ADT107" i="4"/>
  <c r="ADT83" i="4"/>
  <c r="ADT59" i="4"/>
  <c r="ADT47" i="4"/>
  <c r="ADT23" i="4"/>
  <c r="ADT196" i="4"/>
  <c r="ADT172" i="4"/>
  <c r="ADT130" i="4"/>
  <c r="ADT106" i="4"/>
  <c r="ADT82" i="4"/>
  <c r="ADT58" i="4"/>
  <c r="ADT40" i="4"/>
  <c r="ADT10" i="4"/>
  <c r="ADT142" i="4"/>
  <c r="ADT197" i="4"/>
  <c r="ADT191" i="4"/>
  <c r="ADT185" i="4"/>
  <c r="ADT179" i="4"/>
  <c r="ADT167" i="4"/>
  <c r="ADT137" i="4"/>
  <c r="ADT101" i="4"/>
  <c r="ADT71" i="4"/>
  <c r="ADT184" i="4"/>
  <c r="ADT154" i="4"/>
  <c r="ADT124" i="4"/>
  <c r="ADT100" i="4"/>
  <c r="ADT76" i="4"/>
  <c r="ADT52" i="4"/>
  <c r="ADT28" i="4"/>
  <c r="ADT177" i="4"/>
  <c r="ADT159" i="4"/>
  <c r="ADT141" i="4"/>
  <c r="ADT123" i="4"/>
  <c r="ADT105" i="4"/>
  <c r="ADT87" i="4"/>
  <c r="ADT69" i="4"/>
  <c r="ADT21" i="4"/>
  <c r="ADT8" i="4"/>
  <c r="ADT176" i="4"/>
  <c r="ADT140" i="4"/>
  <c r="ADT104" i="4"/>
  <c r="ADT68" i="4"/>
  <c r="ADT20" i="4"/>
  <c r="ADT50" i="4"/>
  <c r="ADT171" i="4"/>
  <c r="ADT135" i="4"/>
  <c r="ADT99" i="4"/>
  <c r="ADT63" i="4"/>
  <c r="ADT170" i="4"/>
  <c r="ADT134" i="4"/>
  <c r="ADT80" i="4"/>
  <c r="ADT44" i="4"/>
  <c r="ADT14" i="4"/>
  <c r="ADT183" i="4"/>
  <c r="ADT75" i="4"/>
  <c r="ADT182" i="4"/>
  <c r="ADT128" i="4"/>
  <c r="ADT9" i="4"/>
  <c r="ADT51" i="4"/>
  <c r="ADT194" i="4"/>
  <c r="ADT158" i="4"/>
  <c r="ADT122" i="4"/>
  <c r="ADT86" i="4"/>
  <c r="ADT189" i="4"/>
  <c r="ADT117" i="4"/>
  <c r="ADT81" i="4"/>
  <c r="ADT15" i="4"/>
  <c r="ADT188" i="4"/>
  <c r="ADT116" i="4"/>
  <c r="ADT62" i="4"/>
  <c r="ADT27" i="4"/>
  <c r="ADT2" i="4"/>
  <c r="ADT93" i="4"/>
  <c r="ADT39" i="4"/>
  <c r="ADT164" i="4"/>
  <c r="ADT110" i="4"/>
  <c r="ADT74" i="4"/>
  <c r="ADT56" i="4"/>
  <c r="ADT33" i="4"/>
  <c r="ADT153" i="4"/>
  <c r="ADT32" i="4"/>
  <c r="ADT45" i="4"/>
  <c r="ADT152" i="4"/>
  <c r="ADT98" i="4"/>
  <c r="ADT147" i="4"/>
  <c r="ADT129" i="4"/>
  <c r="ADT111" i="4"/>
  <c r="ADT57" i="4"/>
  <c r="ADT146" i="4"/>
  <c r="ADT92" i="4"/>
  <c r="ADT38" i="4"/>
  <c r="ADT26" i="4"/>
  <c r="ADT195" i="4"/>
  <c r="ADT165" i="4"/>
  <c r="ADT29" i="4"/>
  <c r="ADT148" i="4"/>
  <c r="ADP5" i="4"/>
  <c r="AIZ5" i="4"/>
  <c r="MA3" i="5"/>
  <c r="MB2" i="5"/>
  <c r="ADX199" i="4" l="1"/>
  <c r="ADX196" i="4"/>
  <c r="ADX193" i="4"/>
  <c r="ADX190" i="4"/>
  <c r="ADX187" i="4"/>
  <c r="ADX184" i="4"/>
  <c r="ADX181" i="4"/>
  <c r="ADX178" i="4"/>
  <c r="ADX175" i="4"/>
  <c r="ADX172" i="4"/>
  <c r="ADX169" i="4"/>
  <c r="ADX166" i="4"/>
  <c r="ADX163" i="4"/>
  <c r="ADX160" i="4"/>
  <c r="ADX157" i="4"/>
  <c r="ADX154" i="4"/>
  <c r="ADX151" i="4"/>
  <c r="ADX145" i="4"/>
  <c r="ADX142" i="4"/>
  <c r="ADX139" i="4"/>
  <c r="ADX136" i="4"/>
  <c r="ADX133" i="4"/>
  <c r="ADX130" i="4"/>
  <c r="ADX127" i="4"/>
  <c r="ADX124" i="4"/>
  <c r="ADX121" i="4"/>
  <c r="ADX118" i="4"/>
  <c r="ADX115" i="4"/>
  <c r="ADX112" i="4"/>
  <c r="ADX109" i="4"/>
  <c r="ADX106" i="4"/>
  <c r="ADX103" i="4"/>
  <c r="ADX100" i="4"/>
  <c r="ADX97" i="4"/>
  <c r="ADX94" i="4"/>
  <c r="ADX91" i="4"/>
  <c r="ADX88" i="4"/>
  <c r="ADX85" i="4"/>
  <c r="ADX82" i="4"/>
  <c r="ADX79" i="4"/>
  <c r="ADX76" i="4"/>
  <c r="ADX73" i="4"/>
  <c r="ADX70" i="4"/>
  <c r="ADX67" i="4"/>
  <c r="ADX64" i="4"/>
  <c r="ADX61" i="4"/>
  <c r="ADX58" i="4"/>
  <c r="ADX55" i="4"/>
  <c r="ADX52" i="4"/>
  <c r="ADX49" i="4"/>
  <c r="ADX46" i="4"/>
  <c r="ADX43" i="4"/>
  <c r="ADX40" i="4"/>
  <c r="ADX37" i="4"/>
  <c r="ADX34" i="4"/>
  <c r="ADX31" i="4"/>
  <c r="ADX28" i="4"/>
  <c r="ADX25" i="4"/>
  <c r="ADX22" i="4"/>
  <c r="ADX19" i="4"/>
  <c r="ADX16" i="4"/>
  <c r="ADX13" i="4"/>
  <c r="ADX10" i="4"/>
  <c r="ADX7" i="4"/>
  <c r="ADX194" i="4"/>
  <c r="ADX183" i="4"/>
  <c r="ADX158" i="4"/>
  <c r="ADX147" i="4"/>
  <c r="ADX122" i="4"/>
  <c r="ADX111" i="4"/>
  <c r="ADX86" i="4"/>
  <c r="ADX75" i="4"/>
  <c r="ADX50" i="4"/>
  <c r="ADX39" i="4"/>
  <c r="ADX2" i="4"/>
  <c r="ADX80" i="4"/>
  <c r="ADX167" i="4"/>
  <c r="ADX131" i="4"/>
  <c r="ADX95" i="4"/>
  <c r="ADX84" i="4"/>
  <c r="ADX59" i="4"/>
  <c r="ADX182" i="4"/>
  <c r="ADX171" i="4"/>
  <c r="ADX135" i="4"/>
  <c r="ADX27" i="4"/>
  <c r="ADX186" i="4"/>
  <c r="ADX161" i="4"/>
  <c r="ADX150" i="4"/>
  <c r="ADX125" i="4"/>
  <c r="ADX114" i="4"/>
  <c r="ADX32" i="4"/>
  <c r="ADX180" i="4"/>
  <c r="ADX83" i="4"/>
  <c r="ADX36" i="4"/>
  <c r="ADX21" i="4"/>
  <c r="ADX8" i="4"/>
  <c r="ADX159" i="4"/>
  <c r="ADX134" i="4"/>
  <c r="ADX98" i="4"/>
  <c r="ADX87" i="4"/>
  <c r="ADX62" i="4"/>
  <c r="ADX51" i="4"/>
  <c r="ADX113" i="4"/>
  <c r="ADX66" i="4"/>
  <c r="ADX30" i="4"/>
  <c r="ADX189" i="4"/>
  <c r="ADX128" i="4"/>
  <c r="ADX81" i="4"/>
  <c r="ADX45" i="4"/>
  <c r="ADX168" i="4"/>
  <c r="ADX96" i="4"/>
  <c r="ADX71" i="4"/>
  <c r="ADX35" i="4"/>
  <c r="ADX20" i="4"/>
  <c r="ADX6" i="4"/>
  <c r="ADX198" i="4"/>
  <c r="ADX173" i="4"/>
  <c r="ADX162" i="4"/>
  <c r="ADX137" i="4"/>
  <c r="ADX126" i="4"/>
  <c r="ADX101" i="4"/>
  <c r="ADX90" i="4"/>
  <c r="ADX65" i="4"/>
  <c r="ADX54" i="4"/>
  <c r="ADX69" i="4"/>
  <c r="ADX44" i="4"/>
  <c r="ADX156" i="4"/>
  <c r="ADX48" i="4"/>
  <c r="ADX23" i="4"/>
  <c r="ADX18" i="4"/>
  <c r="ADX14" i="4"/>
  <c r="ADX9" i="4"/>
  <c r="ADX146" i="4"/>
  <c r="ADX110" i="4"/>
  <c r="ADX74" i="4"/>
  <c r="ADX63" i="4"/>
  <c r="ADX197" i="4"/>
  <c r="ADX89" i="4"/>
  <c r="ADX42" i="4"/>
  <c r="ADX176" i="4"/>
  <c r="ADX140" i="4"/>
  <c r="ADX129" i="4"/>
  <c r="ADX108" i="4"/>
  <c r="ADX47" i="4"/>
  <c r="ADX17" i="4"/>
  <c r="ADX170" i="4"/>
  <c r="ADX123" i="4"/>
  <c r="ADX185" i="4"/>
  <c r="ADX149" i="4"/>
  <c r="ADX77" i="4"/>
  <c r="ADX41" i="4"/>
  <c r="ADX153" i="4"/>
  <c r="ADX92" i="4"/>
  <c r="ADX56" i="4"/>
  <c r="ADX179" i="4"/>
  <c r="ADX107" i="4"/>
  <c r="ADX60" i="4"/>
  <c r="ADX15" i="4"/>
  <c r="ADX188" i="4"/>
  <c r="ADX177" i="4"/>
  <c r="ADX152" i="4"/>
  <c r="ADX141" i="4"/>
  <c r="ADX116" i="4"/>
  <c r="ADX105" i="4"/>
  <c r="ADX33" i="4"/>
  <c r="ADX192" i="4"/>
  <c r="ADX120" i="4"/>
  <c r="ADX99" i="4"/>
  <c r="ADX38" i="4"/>
  <c r="ADX78" i="4"/>
  <c r="ADX53" i="4"/>
  <c r="ADX104" i="4"/>
  <c r="ADX93" i="4"/>
  <c r="ADX68" i="4"/>
  <c r="ADX57" i="4"/>
  <c r="ADX191" i="4"/>
  <c r="ADX155" i="4"/>
  <c r="ADX144" i="4"/>
  <c r="ADX119" i="4"/>
  <c r="ADX72" i="4"/>
  <c r="ADX12" i="4"/>
  <c r="ADX174" i="4"/>
  <c r="ADX138" i="4"/>
  <c r="ADX102" i="4"/>
  <c r="ADX164" i="4"/>
  <c r="ADX117" i="4"/>
  <c r="ADX143" i="4"/>
  <c r="ADX132" i="4"/>
  <c r="ADX24" i="4"/>
  <c r="ADX11" i="4"/>
  <c r="ADX26" i="4"/>
  <c r="ADX165" i="4"/>
  <c r="ADX195" i="4"/>
  <c r="ADX148" i="4"/>
  <c r="ADX29" i="4"/>
  <c r="ADV5" i="4"/>
  <c r="ADT5" i="4"/>
  <c r="MB3" i="5"/>
  <c r="MC2" i="5"/>
  <c r="ADX5" i="4" l="1"/>
  <c r="ADZ199" i="4"/>
  <c r="ADZ196" i="4"/>
  <c r="ADZ193" i="4"/>
  <c r="ADZ190" i="4"/>
  <c r="ADZ187" i="4"/>
  <c r="ADZ184" i="4"/>
  <c r="ADZ181" i="4"/>
  <c r="ADZ178" i="4"/>
  <c r="ADZ175" i="4"/>
  <c r="ADZ172" i="4"/>
  <c r="ADZ169" i="4"/>
  <c r="ADZ166" i="4"/>
  <c r="ADZ163" i="4"/>
  <c r="ADZ160" i="4"/>
  <c r="ADZ157" i="4"/>
  <c r="ADZ154" i="4"/>
  <c r="ADZ151" i="4"/>
  <c r="ADZ145" i="4"/>
  <c r="ADZ142" i="4"/>
  <c r="ADZ139" i="4"/>
  <c r="ADZ136" i="4"/>
  <c r="ADZ133" i="4"/>
  <c r="ADZ130" i="4"/>
  <c r="ADZ127" i="4"/>
  <c r="ADZ124" i="4"/>
  <c r="ADZ121" i="4"/>
  <c r="ADZ118" i="4"/>
  <c r="ADZ115" i="4"/>
  <c r="ADZ112" i="4"/>
  <c r="ADZ109" i="4"/>
  <c r="ADZ106" i="4"/>
  <c r="ADZ103" i="4"/>
  <c r="ADZ100" i="4"/>
  <c r="ADZ97" i="4"/>
  <c r="ADZ94" i="4"/>
  <c r="ADZ91" i="4"/>
  <c r="ADZ88" i="4"/>
  <c r="ADZ85" i="4"/>
  <c r="ADZ82" i="4"/>
  <c r="ADZ79" i="4"/>
  <c r="ADZ76" i="4"/>
  <c r="ADZ73" i="4"/>
  <c r="ADZ70" i="4"/>
  <c r="ADZ67" i="4"/>
  <c r="ADZ64" i="4"/>
  <c r="ADZ61" i="4"/>
  <c r="ADZ58" i="4"/>
  <c r="ADZ55" i="4"/>
  <c r="ADZ52" i="4"/>
  <c r="ADZ49" i="4"/>
  <c r="ADZ46" i="4"/>
  <c r="ADZ43" i="4"/>
  <c r="ADZ40" i="4"/>
  <c r="ADZ37" i="4"/>
  <c r="ADZ34" i="4"/>
  <c r="ADZ31" i="4"/>
  <c r="ADZ28" i="4"/>
  <c r="ADZ25" i="4"/>
  <c r="ADZ22" i="4"/>
  <c r="ADZ19" i="4"/>
  <c r="ADZ16" i="4"/>
  <c r="ADZ13" i="4"/>
  <c r="ADZ10" i="4"/>
  <c r="ADZ7" i="4"/>
  <c r="ADZ198" i="4"/>
  <c r="ADZ173" i="4"/>
  <c r="ADZ162" i="4"/>
  <c r="ADZ137" i="4"/>
  <c r="ADZ126" i="4"/>
  <c r="ADZ101" i="4"/>
  <c r="ADZ90" i="4"/>
  <c r="ADZ65" i="4"/>
  <c r="ADZ54" i="4"/>
  <c r="ADZ2" i="4"/>
  <c r="ADZ48" i="4"/>
  <c r="ADZ23" i="4"/>
  <c r="ADZ146" i="4"/>
  <c r="ADZ110" i="4"/>
  <c r="ADZ74" i="4"/>
  <c r="ADZ38" i="4"/>
  <c r="ADZ150" i="4"/>
  <c r="ADZ125" i="4"/>
  <c r="ADZ114" i="4"/>
  <c r="ADZ53" i="4"/>
  <c r="ADZ68" i="4"/>
  <c r="ADZ57" i="4"/>
  <c r="ADZ191" i="4"/>
  <c r="ADZ144" i="4"/>
  <c r="ADZ108" i="4"/>
  <c r="ADZ47" i="4"/>
  <c r="ADZ17" i="4"/>
  <c r="ADZ134" i="4"/>
  <c r="ADZ98" i="4"/>
  <c r="ADZ51" i="4"/>
  <c r="ADZ174" i="4"/>
  <c r="ADZ113" i="4"/>
  <c r="ADZ143" i="4"/>
  <c r="ADZ15" i="4"/>
  <c r="ADZ122" i="4"/>
  <c r="ADZ111" i="4"/>
  <c r="ADZ86" i="4"/>
  <c r="ADZ188" i="4"/>
  <c r="ADZ177" i="4"/>
  <c r="ADZ152" i="4"/>
  <c r="ADZ141" i="4"/>
  <c r="ADZ116" i="4"/>
  <c r="ADZ105" i="4"/>
  <c r="ADZ80" i="4"/>
  <c r="ADZ69" i="4"/>
  <c r="ADZ44" i="4"/>
  <c r="ADZ33" i="4"/>
  <c r="ADZ14" i="4"/>
  <c r="ADZ9" i="4"/>
  <c r="ADZ182" i="4"/>
  <c r="ADZ63" i="4"/>
  <c r="ADZ27" i="4"/>
  <c r="ADZ197" i="4"/>
  <c r="ADZ161" i="4"/>
  <c r="ADZ42" i="4"/>
  <c r="ADZ180" i="4"/>
  <c r="ADZ155" i="4"/>
  <c r="ADZ72" i="4"/>
  <c r="ADZ36" i="4"/>
  <c r="ADZ21" i="4"/>
  <c r="ADZ8" i="4"/>
  <c r="ADZ159" i="4"/>
  <c r="ADZ123" i="4"/>
  <c r="ADZ62" i="4"/>
  <c r="ADZ185" i="4"/>
  <c r="ADZ149" i="4"/>
  <c r="ADZ102" i="4"/>
  <c r="ADZ77" i="4"/>
  <c r="ADZ41" i="4"/>
  <c r="ADZ92" i="4"/>
  <c r="ADZ56" i="4"/>
  <c r="ADZ179" i="4"/>
  <c r="ADZ168" i="4"/>
  <c r="ADZ107" i="4"/>
  <c r="ADZ71" i="4"/>
  <c r="ADZ24" i="4"/>
  <c r="ADZ11" i="4"/>
  <c r="ADZ183" i="4"/>
  <c r="ADZ147" i="4"/>
  <c r="ADZ75" i="4"/>
  <c r="ADZ192" i="4"/>
  <c r="ADZ167" i="4"/>
  <c r="ADZ156" i="4"/>
  <c r="ADZ131" i="4"/>
  <c r="ADZ120" i="4"/>
  <c r="ADZ95" i="4"/>
  <c r="ADZ84" i="4"/>
  <c r="ADZ59" i="4"/>
  <c r="ADZ18" i="4"/>
  <c r="ADZ171" i="4"/>
  <c r="ADZ135" i="4"/>
  <c r="ADZ99" i="4"/>
  <c r="ADZ186" i="4"/>
  <c r="ADZ89" i="4"/>
  <c r="ADZ78" i="4"/>
  <c r="ADZ176" i="4"/>
  <c r="ADZ140" i="4"/>
  <c r="ADZ129" i="4"/>
  <c r="ADZ104" i="4"/>
  <c r="ADZ93" i="4"/>
  <c r="ADZ32" i="4"/>
  <c r="ADZ119" i="4"/>
  <c r="ADZ83" i="4"/>
  <c r="ADZ12" i="4"/>
  <c r="ADZ170" i="4"/>
  <c r="ADZ87" i="4"/>
  <c r="ADZ138" i="4"/>
  <c r="ADZ66" i="4"/>
  <c r="ADZ30" i="4"/>
  <c r="ADZ189" i="4"/>
  <c r="ADZ164" i="4"/>
  <c r="ADZ153" i="4"/>
  <c r="ADZ128" i="4"/>
  <c r="ADZ117" i="4"/>
  <c r="ADZ81" i="4"/>
  <c r="ADZ45" i="4"/>
  <c r="ADZ132" i="4"/>
  <c r="ADZ96" i="4"/>
  <c r="ADZ60" i="4"/>
  <c r="ADZ35" i="4"/>
  <c r="ADZ20" i="4"/>
  <c r="ADZ6" i="4"/>
  <c r="ADZ194" i="4"/>
  <c r="ADZ158" i="4"/>
  <c r="ADZ50" i="4"/>
  <c r="ADZ39" i="4"/>
  <c r="ADZ26" i="4"/>
  <c r="ADZ165" i="4"/>
  <c r="ADZ195" i="4"/>
  <c r="ADZ29" i="4"/>
  <c r="ADZ148" i="4"/>
  <c r="MC3" i="5"/>
  <c r="MD2" i="5"/>
  <c r="AED197" i="4" l="1"/>
  <c r="AED193" i="4"/>
  <c r="AED189" i="4"/>
  <c r="AED185" i="4"/>
  <c r="AED181" i="4"/>
  <c r="AED177" i="4"/>
  <c r="AED173" i="4"/>
  <c r="AED169" i="4"/>
  <c r="AED161" i="4"/>
  <c r="AED157" i="4"/>
  <c r="AED153" i="4"/>
  <c r="AED149" i="4"/>
  <c r="AED145" i="4"/>
  <c r="AED141" i="4"/>
  <c r="AED137" i="4"/>
  <c r="AED133" i="4"/>
  <c r="AED129" i="4"/>
  <c r="AED125" i="4"/>
  <c r="AED121" i="4"/>
  <c r="AED117" i="4"/>
  <c r="AED113" i="4"/>
  <c r="AED109" i="4"/>
  <c r="AED105" i="4"/>
  <c r="AED101" i="4"/>
  <c r="AED97" i="4"/>
  <c r="AED93" i="4"/>
  <c r="AED89" i="4"/>
  <c r="AED198" i="4"/>
  <c r="AED194" i="4"/>
  <c r="AED190" i="4"/>
  <c r="AED186" i="4"/>
  <c r="AED182" i="4"/>
  <c r="AED178" i="4"/>
  <c r="AED174" i="4"/>
  <c r="AED170" i="4"/>
  <c r="AED166" i="4"/>
  <c r="AED162" i="4"/>
  <c r="AED158" i="4"/>
  <c r="AED154" i="4"/>
  <c r="AED150" i="4"/>
  <c r="AED146" i="4"/>
  <c r="AED142" i="4"/>
  <c r="AED138" i="4"/>
  <c r="AED134" i="4"/>
  <c r="AED130" i="4"/>
  <c r="AED126" i="4"/>
  <c r="AED122" i="4"/>
  <c r="AED118" i="4"/>
  <c r="AED114" i="4"/>
  <c r="AED110" i="4"/>
  <c r="AED106" i="4"/>
  <c r="AED102" i="4"/>
  <c r="AED98" i="4"/>
  <c r="AED94" i="4"/>
  <c r="AED90" i="4"/>
  <c r="AED91" i="4"/>
  <c r="AED87" i="4"/>
  <c r="AED199" i="4"/>
  <c r="AED196" i="4"/>
  <c r="AED183" i="4"/>
  <c r="AED180" i="4"/>
  <c r="AED167" i="4"/>
  <c r="AED164" i="4"/>
  <c r="AED151" i="4"/>
  <c r="AED135" i="4"/>
  <c r="AED132" i="4"/>
  <c r="AED119" i="4"/>
  <c r="AED116" i="4"/>
  <c r="AED103" i="4"/>
  <c r="AED100" i="4"/>
  <c r="AED84" i="4"/>
  <c r="AED80" i="4"/>
  <c r="AED76" i="4"/>
  <c r="AED72" i="4"/>
  <c r="AED68" i="4"/>
  <c r="AED64" i="4"/>
  <c r="AED60" i="4"/>
  <c r="AED56" i="4"/>
  <c r="AED52" i="4"/>
  <c r="AED48" i="4"/>
  <c r="AED44" i="4"/>
  <c r="AED40" i="4"/>
  <c r="AED36" i="4"/>
  <c r="AED88" i="4"/>
  <c r="AED192" i="4"/>
  <c r="AED179" i="4"/>
  <c r="AED176" i="4"/>
  <c r="AED163" i="4"/>
  <c r="AED160" i="4"/>
  <c r="AED147" i="4"/>
  <c r="AED144" i="4"/>
  <c r="AED131" i="4"/>
  <c r="AED128" i="4"/>
  <c r="AED115" i="4"/>
  <c r="AED112" i="4"/>
  <c r="AED99" i="4"/>
  <c r="AED96" i="4"/>
  <c r="AED85" i="4"/>
  <c r="AED191" i="4"/>
  <c r="AED184" i="4"/>
  <c r="AED107" i="4"/>
  <c r="AED78" i="4"/>
  <c r="AED70" i="4"/>
  <c r="AED51" i="4"/>
  <c r="AED35" i="4"/>
  <c r="AED20" i="4"/>
  <c r="AED16" i="4"/>
  <c r="AED12" i="4"/>
  <c r="AED8" i="4"/>
  <c r="AED59" i="4"/>
  <c r="AED43" i="4"/>
  <c r="AED10" i="4"/>
  <c r="AED175" i="4"/>
  <c r="AED168" i="4"/>
  <c r="AED62" i="4"/>
  <c r="AED46" i="4"/>
  <c r="AED172" i="4"/>
  <c r="AED82" i="4"/>
  <c r="AED66" i="4"/>
  <c r="AED159" i="4"/>
  <c r="AED152" i="4"/>
  <c r="AED86" i="4"/>
  <c r="AED83" i="4"/>
  <c r="AED75" i="4"/>
  <c r="AED67" i="4"/>
  <c r="AED57" i="4"/>
  <c r="AED41" i="4"/>
  <c r="AED24" i="4"/>
  <c r="AED95" i="4"/>
  <c r="AED14" i="4"/>
  <c r="AED6" i="4"/>
  <c r="AED187" i="4"/>
  <c r="AED143" i="4"/>
  <c r="AED136" i="4"/>
  <c r="AED77" i="4"/>
  <c r="AED69" i="4"/>
  <c r="AED55" i="4"/>
  <c r="AED39" i="4"/>
  <c r="AED32" i="4"/>
  <c r="AED21" i="4"/>
  <c r="AED17" i="4"/>
  <c r="AED13" i="4"/>
  <c r="AED9" i="4"/>
  <c r="AED74" i="4"/>
  <c r="AED22" i="4"/>
  <c r="AED38" i="4"/>
  <c r="AED127" i="4"/>
  <c r="AED120" i="4"/>
  <c r="AED50" i="4"/>
  <c r="AED34" i="4"/>
  <c r="AED30" i="4"/>
  <c r="AED188" i="4"/>
  <c r="AED111" i="4"/>
  <c r="AED104" i="4"/>
  <c r="AED61" i="4"/>
  <c r="AED45" i="4"/>
  <c r="AED27" i="4"/>
  <c r="AED18" i="4"/>
  <c r="AED2" i="4"/>
  <c r="AED156" i="4"/>
  <c r="AED54" i="4"/>
  <c r="AED25" i="4"/>
  <c r="AED155" i="4"/>
  <c r="AED124" i="4"/>
  <c r="AED81" i="4"/>
  <c r="AED73" i="4"/>
  <c r="AED65" i="4"/>
  <c r="AED63" i="4"/>
  <c r="AED47" i="4"/>
  <c r="AED19" i="4"/>
  <c r="AED15" i="4"/>
  <c r="AED11" i="4"/>
  <c r="AED7" i="4"/>
  <c r="AED139" i="4"/>
  <c r="AED108" i="4"/>
  <c r="AED58" i="4"/>
  <c r="AED33" i="4"/>
  <c r="AED140" i="4"/>
  <c r="AED92" i="4"/>
  <c r="AED37" i="4"/>
  <c r="AED23" i="4"/>
  <c r="AED171" i="4"/>
  <c r="AED53" i="4"/>
  <c r="AED71" i="4"/>
  <c r="AED28" i="4"/>
  <c r="AED123" i="4"/>
  <c r="AED42" i="4"/>
  <c r="AED31" i="4"/>
  <c r="AED79" i="4"/>
  <c r="AED49" i="4"/>
  <c r="AED26" i="4"/>
  <c r="AED195" i="4"/>
  <c r="AED165" i="4"/>
  <c r="AED29" i="4"/>
  <c r="AED148" i="4"/>
  <c r="ADZ5" i="4"/>
  <c r="AEB199" i="4"/>
  <c r="AEB196" i="4"/>
  <c r="AEB193" i="4"/>
  <c r="AEB190" i="4"/>
  <c r="AEB187" i="4"/>
  <c r="AEB184" i="4"/>
  <c r="AEB181" i="4"/>
  <c r="AEB178" i="4"/>
  <c r="AEB175" i="4"/>
  <c r="AEB172" i="4"/>
  <c r="AEB169" i="4"/>
  <c r="AEB166" i="4"/>
  <c r="AEB163" i="4"/>
  <c r="AEB160" i="4"/>
  <c r="AEB157" i="4"/>
  <c r="AEB154" i="4"/>
  <c r="AEB151" i="4"/>
  <c r="AEB145" i="4"/>
  <c r="AEB142" i="4"/>
  <c r="AEB139" i="4"/>
  <c r="AEB136" i="4"/>
  <c r="AEB133" i="4"/>
  <c r="AEB130" i="4"/>
  <c r="AEB127" i="4"/>
  <c r="AEB124" i="4"/>
  <c r="AEB121" i="4"/>
  <c r="AEB118" i="4"/>
  <c r="AEB115" i="4"/>
  <c r="AEB112" i="4"/>
  <c r="AEB109" i="4"/>
  <c r="AEB106" i="4"/>
  <c r="AEB103" i="4"/>
  <c r="AEB100" i="4"/>
  <c r="AEB97" i="4"/>
  <c r="AEB94" i="4"/>
  <c r="AEB91" i="4"/>
  <c r="AEB88" i="4"/>
  <c r="AEB85" i="4"/>
  <c r="AEB82" i="4"/>
  <c r="AEB79" i="4"/>
  <c r="AEB76" i="4"/>
  <c r="AEB73" i="4"/>
  <c r="AEB70" i="4"/>
  <c r="AEB67" i="4"/>
  <c r="AEB64" i="4"/>
  <c r="AEB61" i="4"/>
  <c r="AEB58" i="4"/>
  <c r="AEB55" i="4"/>
  <c r="AEB52" i="4"/>
  <c r="AEB49" i="4"/>
  <c r="AEB46" i="4"/>
  <c r="AEB43" i="4"/>
  <c r="AEB40" i="4"/>
  <c r="AEB37" i="4"/>
  <c r="AEB34" i="4"/>
  <c r="AEB31" i="4"/>
  <c r="AEB28" i="4"/>
  <c r="AEB25" i="4"/>
  <c r="AEB22" i="4"/>
  <c r="AEB19" i="4"/>
  <c r="AEB16" i="4"/>
  <c r="AEB13" i="4"/>
  <c r="AEB10" i="4"/>
  <c r="AEB7" i="4"/>
  <c r="AEB198" i="4"/>
  <c r="AEB192" i="4"/>
  <c r="AEB189" i="4"/>
  <c r="AEB186" i="4"/>
  <c r="AEB183" i="4"/>
  <c r="AEB180" i="4"/>
  <c r="AEB177" i="4"/>
  <c r="AEB174" i="4"/>
  <c r="AEB171" i="4"/>
  <c r="AEB168" i="4"/>
  <c r="AEB162" i="4"/>
  <c r="AEB159" i="4"/>
  <c r="AEB156" i="4"/>
  <c r="AEB153" i="4"/>
  <c r="AEB150" i="4"/>
  <c r="AEB147" i="4"/>
  <c r="AEB144" i="4"/>
  <c r="AEB141" i="4"/>
  <c r="AEB138" i="4"/>
  <c r="AEB135" i="4"/>
  <c r="AEB132" i="4"/>
  <c r="AEB129" i="4"/>
  <c r="AEB126" i="4"/>
  <c r="AEB123" i="4"/>
  <c r="AEB120" i="4"/>
  <c r="AEB117" i="4"/>
  <c r="AEB114" i="4"/>
  <c r="AEB111" i="4"/>
  <c r="AEB108" i="4"/>
  <c r="AEB105" i="4"/>
  <c r="AEB102" i="4"/>
  <c r="AEB99" i="4"/>
  <c r="AEB96" i="4"/>
  <c r="AEB93" i="4"/>
  <c r="AEB90" i="4"/>
  <c r="AEB87" i="4"/>
  <c r="AEB84" i="4"/>
  <c r="AEB81" i="4"/>
  <c r="AEB78" i="4"/>
  <c r="AEB75" i="4"/>
  <c r="AEB72" i="4"/>
  <c r="AEB69" i="4"/>
  <c r="AEB66" i="4"/>
  <c r="AEB63" i="4"/>
  <c r="AEB60" i="4"/>
  <c r="AEB57" i="4"/>
  <c r="AEB54" i="4"/>
  <c r="AEB51" i="4"/>
  <c r="AEB48" i="4"/>
  <c r="AEB45" i="4"/>
  <c r="AEB42" i="4"/>
  <c r="AEB39" i="4"/>
  <c r="AEB36" i="4"/>
  <c r="AEB33" i="4"/>
  <c r="AEB30" i="4"/>
  <c r="AEB27" i="4"/>
  <c r="AEB24" i="4"/>
  <c r="AEB21" i="4"/>
  <c r="AEB18" i="4"/>
  <c r="AEB15" i="4"/>
  <c r="AEB12" i="4"/>
  <c r="AEB9" i="4"/>
  <c r="AEB6" i="4"/>
  <c r="AEB188" i="4"/>
  <c r="AEB152" i="4"/>
  <c r="AEB116" i="4"/>
  <c r="AEB80" i="4"/>
  <c r="AEB44" i="4"/>
  <c r="AEB104" i="4"/>
  <c r="AEB83" i="4"/>
  <c r="AEB47" i="4"/>
  <c r="AEB8" i="4"/>
  <c r="AEB62" i="4"/>
  <c r="AEB149" i="4"/>
  <c r="AEB113" i="4"/>
  <c r="AEB179" i="4"/>
  <c r="AEB143" i="4"/>
  <c r="AEB158" i="4"/>
  <c r="AEB137" i="4"/>
  <c r="AEB167" i="4"/>
  <c r="AEB131" i="4"/>
  <c r="AEB95" i="4"/>
  <c r="AEB59" i="4"/>
  <c r="AEB23" i="4"/>
  <c r="AEB14" i="4"/>
  <c r="AEB197" i="4"/>
  <c r="AEB161" i="4"/>
  <c r="AEB125" i="4"/>
  <c r="AEB89" i="4"/>
  <c r="AEB176" i="4"/>
  <c r="AEB17" i="4"/>
  <c r="AEB170" i="4"/>
  <c r="AEB98" i="4"/>
  <c r="AEB185" i="4"/>
  <c r="AEB77" i="4"/>
  <c r="AEB107" i="4"/>
  <c r="AEB71" i="4"/>
  <c r="AEB11" i="4"/>
  <c r="AEB194" i="4"/>
  <c r="AEB122" i="4"/>
  <c r="AEB173" i="4"/>
  <c r="AEB2" i="4"/>
  <c r="AEB182" i="4"/>
  <c r="AEB146" i="4"/>
  <c r="AEB110" i="4"/>
  <c r="AEB74" i="4"/>
  <c r="AEB38" i="4"/>
  <c r="AEB53" i="4"/>
  <c r="AEB140" i="4"/>
  <c r="AEB68" i="4"/>
  <c r="AEB32" i="4"/>
  <c r="AEB191" i="4"/>
  <c r="AEB155" i="4"/>
  <c r="AEB119" i="4"/>
  <c r="AEB134" i="4"/>
  <c r="AEB41" i="4"/>
  <c r="AEB164" i="4"/>
  <c r="AEB128" i="4"/>
  <c r="AEB92" i="4"/>
  <c r="AEB56" i="4"/>
  <c r="AEB35" i="4"/>
  <c r="AEB20" i="4"/>
  <c r="AEB86" i="4"/>
  <c r="AEB50" i="4"/>
  <c r="AEB101" i="4"/>
  <c r="AEB65" i="4"/>
  <c r="AEB26" i="4"/>
  <c r="AEB195" i="4"/>
  <c r="AEB165" i="4"/>
  <c r="AEB29" i="4"/>
  <c r="AEB148" i="4"/>
  <c r="MD3" i="5"/>
  <c r="ME2" i="5"/>
  <c r="AEF197" i="4" l="1"/>
  <c r="AEF193" i="4"/>
  <c r="AEF189" i="4"/>
  <c r="AEF185" i="4"/>
  <c r="AEF181" i="4"/>
  <c r="AEF177" i="4"/>
  <c r="AEF173" i="4"/>
  <c r="AEF169" i="4"/>
  <c r="AEF161" i="4"/>
  <c r="AEF157" i="4"/>
  <c r="AEF153" i="4"/>
  <c r="AEF149" i="4"/>
  <c r="AEF145" i="4"/>
  <c r="AEF141" i="4"/>
  <c r="AEF137" i="4"/>
  <c r="AEF133" i="4"/>
  <c r="AEF129" i="4"/>
  <c r="AEF125" i="4"/>
  <c r="AEF121" i="4"/>
  <c r="AEF117" i="4"/>
  <c r="AEF113" i="4"/>
  <c r="AEF109" i="4"/>
  <c r="AEF105" i="4"/>
  <c r="AEF101" i="4"/>
  <c r="AEF97" i="4"/>
  <c r="AEF93" i="4"/>
  <c r="AEF198" i="4"/>
  <c r="AEF194" i="4"/>
  <c r="AEF190" i="4"/>
  <c r="AEF186" i="4"/>
  <c r="AEF182" i="4"/>
  <c r="AEF178" i="4"/>
  <c r="AEF174" i="4"/>
  <c r="AEF170" i="4"/>
  <c r="AEF166" i="4"/>
  <c r="AEF162" i="4"/>
  <c r="AEF158" i="4"/>
  <c r="AEF154" i="4"/>
  <c r="AEF150" i="4"/>
  <c r="AEF146" i="4"/>
  <c r="AEF142" i="4"/>
  <c r="AEF138" i="4"/>
  <c r="AEF134" i="4"/>
  <c r="AEF130" i="4"/>
  <c r="AEF126" i="4"/>
  <c r="AEF122" i="4"/>
  <c r="AEF118" i="4"/>
  <c r="AEF114" i="4"/>
  <c r="AEF110" i="4"/>
  <c r="AEF106" i="4"/>
  <c r="AEF102" i="4"/>
  <c r="AEF98" i="4"/>
  <c r="AEF94" i="4"/>
  <c r="AEF90" i="4"/>
  <c r="AEF199" i="4"/>
  <c r="AEF196" i="4"/>
  <c r="AEF183" i="4"/>
  <c r="AEF180" i="4"/>
  <c r="AEF167" i="4"/>
  <c r="AEF164" i="4"/>
  <c r="AEF151" i="4"/>
  <c r="AEF135" i="4"/>
  <c r="AEF132" i="4"/>
  <c r="AEF119" i="4"/>
  <c r="AEF116" i="4"/>
  <c r="AEF103" i="4"/>
  <c r="AEF100" i="4"/>
  <c r="AEF84" i="4"/>
  <c r="AEF80" i="4"/>
  <c r="AEF76" i="4"/>
  <c r="AEF72" i="4"/>
  <c r="AEF68" i="4"/>
  <c r="AEF64" i="4"/>
  <c r="AEF60" i="4"/>
  <c r="AEF56" i="4"/>
  <c r="AEF52" i="4"/>
  <c r="AEF48" i="4"/>
  <c r="AEF44" i="4"/>
  <c r="AEF40" i="4"/>
  <c r="AEF36" i="4"/>
  <c r="AEF32" i="4"/>
  <c r="AEF28" i="4"/>
  <c r="AEF24" i="4"/>
  <c r="AEF88" i="4"/>
  <c r="AEF192" i="4"/>
  <c r="AEF179" i="4"/>
  <c r="AEF176" i="4"/>
  <c r="AEF163" i="4"/>
  <c r="AEF160" i="4"/>
  <c r="AEF147" i="4"/>
  <c r="AEF144" i="4"/>
  <c r="AEF131" i="4"/>
  <c r="AEF128" i="4"/>
  <c r="AEF115" i="4"/>
  <c r="AEF112" i="4"/>
  <c r="AEF99" i="4"/>
  <c r="AEF96" i="4"/>
  <c r="AEF85" i="4"/>
  <c r="AEF81" i="4"/>
  <c r="AEF77" i="4"/>
  <c r="AEF73" i="4"/>
  <c r="AEF69" i="4"/>
  <c r="AEF65" i="4"/>
  <c r="AEF61" i="4"/>
  <c r="AEF57" i="4"/>
  <c r="AEF53" i="4"/>
  <c r="AEF49" i="4"/>
  <c r="AEF45" i="4"/>
  <c r="AEF41" i="4"/>
  <c r="AEF37" i="4"/>
  <c r="AEF33" i="4"/>
  <c r="AEF175" i="4"/>
  <c r="AEF168" i="4"/>
  <c r="AEF62" i="4"/>
  <c r="AEF46" i="4"/>
  <c r="AEF171" i="4"/>
  <c r="AEF159" i="4"/>
  <c r="AEF152" i="4"/>
  <c r="AEF91" i="4"/>
  <c r="AEF86" i="4"/>
  <c r="AEF83" i="4"/>
  <c r="AEF75" i="4"/>
  <c r="AEF67" i="4"/>
  <c r="AEF25" i="4"/>
  <c r="AEF143" i="4"/>
  <c r="AEF136" i="4"/>
  <c r="AEF55" i="4"/>
  <c r="AEF39" i="4"/>
  <c r="AEF21" i="4"/>
  <c r="AEF17" i="4"/>
  <c r="AEF13" i="4"/>
  <c r="AEF9" i="4"/>
  <c r="AEF156" i="4"/>
  <c r="AEF54" i="4"/>
  <c r="AEF38" i="4"/>
  <c r="AEF127" i="4"/>
  <c r="AEF120" i="4"/>
  <c r="AEF50" i="4"/>
  <c r="AEF34" i="4"/>
  <c r="AEF89" i="4"/>
  <c r="AEF188" i="4"/>
  <c r="AEF111" i="4"/>
  <c r="AEF104" i="4"/>
  <c r="AEF27" i="4"/>
  <c r="AEF2" i="4"/>
  <c r="AEF140" i="4"/>
  <c r="AEF71" i="4"/>
  <c r="AEF172" i="4"/>
  <c r="AEF95" i="4"/>
  <c r="AEF82" i="4"/>
  <c r="AEF74" i="4"/>
  <c r="AEF66" i="4"/>
  <c r="AEF59" i="4"/>
  <c r="AEF43" i="4"/>
  <c r="AEF30" i="4"/>
  <c r="AEF22" i="4"/>
  <c r="AEF18" i="4"/>
  <c r="AEF14" i="4"/>
  <c r="AEF10" i="4"/>
  <c r="AEF6" i="4"/>
  <c r="AEF187" i="4"/>
  <c r="AEF79" i="4"/>
  <c r="AEF139" i="4"/>
  <c r="AEF108" i="4"/>
  <c r="AEF58" i="4"/>
  <c r="AEF42" i="4"/>
  <c r="AEF123" i="4"/>
  <c r="AEF92" i="4"/>
  <c r="AEF191" i="4"/>
  <c r="AEF47" i="4"/>
  <c r="AEF7" i="4"/>
  <c r="AEF124" i="4"/>
  <c r="AEF15" i="4"/>
  <c r="AEF8" i="4"/>
  <c r="AEF23" i="4"/>
  <c r="AEF184" i="4"/>
  <c r="AEF12" i="4"/>
  <c r="AEF20" i="4"/>
  <c r="AEF11" i="4"/>
  <c r="AEF51" i="4"/>
  <c r="AEF87" i="4"/>
  <c r="AEF70" i="4"/>
  <c r="AEF35" i="4"/>
  <c r="AEF16" i="4"/>
  <c r="AEF155" i="4"/>
  <c r="AEF63" i="4"/>
  <c r="AEF19" i="4"/>
  <c r="AEF107" i="4"/>
  <c r="AEF78" i="4"/>
  <c r="AEF31" i="4"/>
  <c r="AEF26" i="4"/>
  <c r="AEF195" i="4"/>
  <c r="AEF165" i="4"/>
  <c r="AEF148" i="4"/>
  <c r="AEF29" i="4"/>
  <c r="AED5" i="4"/>
  <c r="AEB5" i="4"/>
  <c r="ME3" i="5"/>
  <c r="MF2" i="5"/>
  <c r="AEH197" i="4" l="1"/>
  <c r="AEH193" i="4"/>
  <c r="AEH189" i="4"/>
  <c r="AEH185" i="4"/>
  <c r="AEH181" i="4"/>
  <c r="AEH177" i="4"/>
  <c r="AEH173" i="4"/>
  <c r="AEH169" i="4"/>
  <c r="AEH161" i="4"/>
  <c r="AEH157" i="4"/>
  <c r="AEH153" i="4"/>
  <c r="AEH149" i="4"/>
  <c r="AEH145" i="4"/>
  <c r="AEH141" i="4"/>
  <c r="AEH137" i="4"/>
  <c r="AEH133" i="4"/>
  <c r="AEH129" i="4"/>
  <c r="AEH125" i="4"/>
  <c r="AEH121" i="4"/>
  <c r="AEH117" i="4"/>
  <c r="AEH113" i="4"/>
  <c r="AEH109" i="4"/>
  <c r="AEH105" i="4"/>
  <c r="AEH101" i="4"/>
  <c r="AEH97" i="4"/>
  <c r="AEH93" i="4"/>
  <c r="AEH198" i="4"/>
  <c r="AEH194" i="4"/>
  <c r="AEH190" i="4"/>
  <c r="AEH186" i="4"/>
  <c r="AEH182" i="4"/>
  <c r="AEH178" i="4"/>
  <c r="AEH174" i="4"/>
  <c r="AEH170" i="4"/>
  <c r="AEH166" i="4"/>
  <c r="AEH162" i="4"/>
  <c r="AEH158" i="4"/>
  <c r="AEH154" i="4"/>
  <c r="AEH150" i="4"/>
  <c r="AEH146" i="4"/>
  <c r="AEH142" i="4"/>
  <c r="AEH138" i="4"/>
  <c r="AEH134" i="4"/>
  <c r="AEH130" i="4"/>
  <c r="AEH126" i="4"/>
  <c r="AEH122" i="4"/>
  <c r="AEH118" i="4"/>
  <c r="AEH114" i="4"/>
  <c r="AEH110" i="4"/>
  <c r="AEH106" i="4"/>
  <c r="AEH102" i="4"/>
  <c r="AEH98" i="4"/>
  <c r="AEH94" i="4"/>
  <c r="AEH90" i="4"/>
  <c r="AEH196" i="4"/>
  <c r="AEH192" i="4"/>
  <c r="AEH188" i="4"/>
  <c r="AEH184" i="4"/>
  <c r="AEH180" i="4"/>
  <c r="AEH176" i="4"/>
  <c r="AEH172" i="4"/>
  <c r="AEH168" i="4"/>
  <c r="AEH164" i="4"/>
  <c r="AEH160" i="4"/>
  <c r="AEH156" i="4"/>
  <c r="AEH152" i="4"/>
  <c r="AEH144" i="4"/>
  <c r="AEH140" i="4"/>
  <c r="AEH136" i="4"/>
  <c r="AEH132" i="4"/>
  <c r="AEH128" i="4"/>
  <c r="AEH124" i="4"/>
  <c r="AEH120" i="4"/>
  <c r="AEH116" i="4"/>
  <c r="AEH112" i="4"/>
  <c r="AEH108" i="4"/>
  <c r="AEH104" i="4"/>
  <c r="AEH100" i="4"/>
  <c r="AEH96" i="4"/>
  <c r="AEH92" i="4"/>
  <c r="AEH88" i="4"/>
  <c r="AEH199" i="4"/>
  <c r="AEH183" i="4"/>
  <c r="AEH167" i="4"/>
  <c r="AEH151" i="4"/>
  <c r="AEH135" i="4"/>
  <c r="AEH119" i="4"/>
  <c r="AEH103" i="4"/>
  <c r="AEH84" i="4"/>
  <c r="AEH80" i="4"/>
  <c r="AEH76" i="4"/>
  <c r="AEH72" i="4"/>
  <c r="AEH68" i="4"/>
  <c r="AEH64" i="4"/>
  <c r="AEH60" i="4"/>
  <c r="AEH56" i="4"/>
  <c r="AEH52" i="4"/>
  <c r="AEH48" i="4"/>
  <c r="AEH44" i="4"/>
  <c r="AEH40" i="4"/>
  <c r="AEH36" i="4"/>
  <c r="AEH32" i="4"/>
  <c r="AEH28" i="4"/>
  <c r="AEH24" i="4"/>
  <c r="AEH179" i="4"/>
  <c r="AEH163" i="4"/>
  <c r="AEH147" i="4"/>
  <c r="AEH131" i="4"/>
  <c r="AEH115" i="4"/>
  <c r="AEH99" i="4"/>
  <c r="AEH85" i="4"/>
  <c r="AEH81" i="4"/>
  <c r="AEH77" i="4"/>
  <c r="AEH73" i="4"/>
  <c r="AEH69" i="4"/>
  <c r="AEH65" i="4"/>
  <c r="AEH61" i="4"/>
  <c r="AEH57" i="4"/>
  <c r="AEH53" i="4"/>
  <c r="AEH49" i="4"/>
  <c r="AEH45" i="4"/>
  <c r="AEH41" i="4"/>
  <c r="AEH37" i="4"/>
  <c r="AEH33" i="4"/>
  <c r="AEH187" i="4"/>
  <c r="AEH171" i="4"/>
  <c r="AEH155" i="4"/>
  <c r="AEH139" i="4"/>
  <c r="AEH107" i="4"/>
  <c r="AEH83" i="4"/>
  <c r="AEH79" i="4"/>
  <c r="AEH75" i="4"/>
  <c r="AEH71" i="4"/>
  <c r="AEH67" i="4"/>
  <c r="AEH159" i="4"/>
  <c r="AEH91" i="4"/>
  <c r="AEH86" i="4"/>
  <c r="AEH143" i="4"/>
  <c r="AEH55" i="4"/>
  <c r="AEH39" i="4"/>
  <c r="AEH21" i="4"/>
  <c r="AEH17" i="4"/>
  <c r="AEH13" i="4"/>
  <c r="AEH9" i="4"/>
  <c r="AEH11" i="4"/>
  <c r="AEH127" i="4"/>
  <c r="AEH50" i="4"/>
  <c r="AEH34" i="4"/>
  <c r="AEH7" i="4"/>
  <c r="AEH111" i="4"/>
  <c r="AEH27" i="4"/>
  <c r="AEH63" i="4"/>
  <c r="AEH19" i="4"/>
  <c r="AEH95" i="4"/>
  <c r="AEH82" i="4"/>
  <c r="AEH74" i="4"/>
  <c r="AEH66" i="4"/>
  <c r="AEH59" i="4"/>
  <c r="AEH43" i="4"/>
  <c r="AEH30" i="4"/>
  <c r="AEH22" i="4"/>
  <c r="AEH18" i="4"/>
  <c r="AEH14" i="4"/>
  <c r="AEH10" i="4"/>
  <c r="AEH6" i="4"/>
  <c r="AEH2" i="4"/>
  <c r="AEH15" i="4"/>
  <c r="AEH89" i="4"/>
  <c r="AEH54" i="4"/>
  <c r="AEH38" i="4"/>
  <c r="AEH25" i="4"/>
  <c r="AEH47" i="4"/>
  <c r="AEH31" i="4"/>
  <c r="AEH23" i="4"/>
  <c r="AEH191" i="4"/>
  <c r="AEH87" i="4"/>
  <c r="AEH78" i="4"/>
  <c r="AEH70" i="4"/>
  <c r="AEH51" i="4"/>
  <c r="AEH16" i="4"/>
  <c r="AEH58" i="4"/>
  <c r="AEH12" i="4"/>
  <c r="AEH46" i="4"/>
  <c r="AEH20" i="4"/>
  <c r="AEH175" i="4"/>
  <c r="AEH35" i="4"/>
  <c r="AEH42" i="4"/>
  <c r="AEH62" i="4"/>
  <c r="AEH8" i="4"/>
  <c r="AEH26" i="4"/>
  <c r="AEH195" i="4"/>
  <c r="AEH165" i="4"/>
  <c r="AEH29" i="4"/>
  <c r="AEH148" i="4"/>
  <c r="AEF5" i="4"/>
  <c r="MF3" i="5"/>
  <c r="MG2" i="5"/>
  <c r="AEH5" i="4" l="1"/>
  <c r="AEJ198" i="4"/>
  <c r="AEJ194" i="4"/>
  <c r="AEJ190" i="4"/>
  <c r="AEJ186" i="4"/>
  <c r="AEJ182" i="4"/>
  <c r="AEJ178" i="4"/>
  <c r="AEJ174" i="4"/>
  <c r="AEJ170" i="4"/>
  <c r="AEJ166" i="4"/>
  <c r="AEJ162" i="4"/>
  <c r="AEJ158" i="4"/>
  <c r="AEJ154" i="4"/>
  <c r="AEJ150" i="4"/>
  <c r="AEJ146" i="4"/>
  <c r="AEJ142" i="4"/>
  <c r="AEJ138" i="4"/>
  <c r="AEJ134" i="4"/>
  <c r="AEJ130" i="4"/>
  <c r="AEJ126" i="4"/>
  <c r="AEJ122" i="4"/>
  <c r="AEJ118" i="4"/>
  <c r="AEJ114" i="4"/>
  <c r="AEJ110" i="4"/>
  <c r="AEJ106" i="4"/>
  <c r="AEJ102" i="4"/>
  <c r="AEJ98" i="4"/>
  <c r="AEJ94" i="4"/>
  <c r="AEJ90" i="4"/>
  <c r="AEJ199" i="4"/>
  <c r="AEJ191" i="4"/>
  <c r="AEJ187" i="4"/>
  <c r="AEJ183" i="4"/>
  <c r="AEJ179" i="4"/>
  <c r="AEJ175" i="4"/>
  <c r="AEJ171" i="4"/>
  <c r="AEJ167" i="4"/>
  <c r="AEJ163" i="4"/>
  <c r="AEJ159" i="4"/>
  <c r="AEJ155" i="4"/>
  <c r="AEJ151" i="4"/>
  <c r="AEJ147" i="4"/>
  <c r="AEJ143" i="4"/>
  <c r="AEJ139" i="4"/>
  <c r="AEJ135" i="4"/>
  <c r="AEJ131" i="4"/>
  <c r="AEJ127" i="4"/>
  <c r="AEJ123" i="4"/>
  <c r="AEJ119" i="4"/>
  <c r="AEJ115" i="4"/>
  <c r="AEJ111" i="4"/>
  <c r="AEJ107" i="4"/>
  <c r="AEJ103" i="4"/>
  <c r="AEJ99" i="4"/>
  <c r="AEJ95" i="4"/>
  <c r="AEJ91" i="4"/>
  <c r="AEJ196" i="4"/>
  <c r="AEJ193" i="4"/>
  <c r="AEJ180" i="4"/>
  <c r="AEJ177" i="4"/>
  <c r="AEJ164" i="4"/>
  <c r="AEJ161" i="4"/>
  <c r="AEJ145" i="4"/>
  <c r="AEJ132" i="4"/>
  <c r="AEJ129" i="4"/>
  <c r="AEJ116" i="4"/>
  <c r="AEJ113" i="4"/>
  <c r="AEJ100" i="4"/>
  <c r="AEJ97" i="4"/>
  <c r="AEJ88" i="4"/>
  <c r="AEJ85" i="4"/>
  <c r="AEJ81" i="4"/>
  <c r="AEJ77" i="4"/>
  <c r="AEJ73" i="4"/>
  <c r="AEJ69" i="4"/>
  <c r="AEJ65" i="4"/>
  <c r="AEJ61" i="4"/>
  <c r="AEJ57" i="4"/>
  <c r="AEJ53" i="4"/>
  <c r="AEJ49" i="4"/>
  <c r="AEJ45" i="4"/>
  <c r="AEJ41" i="4"/>
  <c r="AEJ37" i="4"/>
  <c r="AEJ33" i="4"/>
  <c r="AEJ192" i="4"/>
  <c r="AEJ189" i="4"/>
  <c r="AEJ176" i="4"/>
  <c r="AEJ173" i="4"/>
  <c r="AEJ160" i="4"/>
  <c r="AEJ157" i="4"/>
  <c r="AEJ144" i="4"/>
  <c r="AEJ141" i="4"/>
  <c r="AEJ128" i="4"/>
  <c r="AEJ125" i="4"/>
  <c r="AEJ112" i="4"/>
  <c r="AEJ109" i="4"/>
  <c r="AEJ96" i="4"/>
  <c r="AEJ93" i="4"/>
  <c r="AEJ86" i="4"/>
  <c r="AEJ197" i="4"/>
  <c r="AEJ184" i="4"/>
  <c r="AEJ181" i="4"/>
  <c r="AEJ168" i="4"/>
  <c r="AEJ152" i="4"/>
  <c r="AEJ149" i="4"/>
  <c r="AEJ136" i="4"/>
  <c r="AEJ133" i="4"/>
  <c r="AEJ120" i="4"/>
  <c r="AEJ117" i="4"/>
  <c r="AEJ104" i="4"/>
  <c r="AEJ101" i="4"/>
  <c r="AEJ89" i="4"/>
  <c r="AEJ87" i="4"/>
  <c r="AEJ121" i="4"/>
  <c r="AEJ83" i="4"/>
  <c r="AEJ75" i="4"/>
  <c r="AEJ67" i="4"/>
  <c r="AEJ55" i="4"/>
  <c r="AEJ39" i="4"/>
  <c r="AEJ21" i="4"/>
  <c r="AEJ17" i="4"/>
  <c r="AEJ13" i="4"/>
  <c r="AEJ9" i="4"/>
  <c r="AEJ79" i="4"/>
  <c r="AEJ124" i="4"/>
  <c r="AEJ105" i="4"/>
  <c r="AEJ50" i="4"/>
  <c r="AEJ34" i="4"/>
  <c r="AEJ24" i="4"/>
  <c r="AEJ19" i="4"/>
  <c r="AEJ11" i="4"/>
  <c r="AEJ58" i="4"/>
  <c r="AEJ80" i="4"/>
  <c r="AEJ72" i="4"/>
  <c r="AEJ64" i="4"/>
  <c r="AEJ48" i="4"/>
  <c r="AEJ32" i="4"/>
  <c r="AEJ27" i="4"/>
  <c r="AEJ71" i="4"/>
  <c r="AEJ42" i="4"/>
  <c r="AEJ188" i="4"/>
  <c r="AEJ82" i="4"/>
  <c r="AEJ74" i="4"/>
  <c r="AEJ66" i="4"/>
  <c r="AEJ59" i="4"/>
  <c r="AEJ43" i="4"/>
  <c r="AEJ30" i="4"/>
  <c r="AEJ22" i="4"/>
  <c r="AEJ18" i="4"/>
  <c r="AEJ14" i="4"/>
  <c r="AEJ10" i="4"/>
  <c r="AEJ6" i="4"/>
  <c r="AEJ2" i="4"/>
  <c r="AEJ63" i="4"/>
  <c r="AEJ47" i="4"/>
  <c r="AEJ15" i="4"/>
  <c r="AEJ7" i="4"/>
  <c r="AEJ28" i="4"/>
  <c r="AEJ172" i="4"/>
  <c r="AEJ54" i="4"/>
  <c r="AEJ38" i="4"/>
  <c r="AEJ25" i="4"/>
  <c r="AEJ156" i="4"/>
  <c r="AEJ52" i="4"/>
  <c r="AEJ36" i="4"/>
  <c r="AEJ140" i="4"/>
  <c r="AEJ169" i="4"/>
  <c r="AEJ92" i="4"/>
  <c r="AEJ84" i="4"/>
  <c r="AEJ78" i="4"/>
  <c r="AEJ70" i="4"/>
  <c r="AEJ51" i="4"/>
  <c r="AEJ35" i="4"/>
  <c r="AEJ20" i="4"/>
  <c r="AEJ16" i="4"/>
  <c r="AEJ12" i="4"/>
  <c r="AEJ8" i="4"/>
  <c r="AEJ153" i="4"/>
  <c r="AEJ62" i="4"/>
  <c r="AEJ60" i="4"/>
  <c r="AEJ23" i="4"/>
  <c r="AEJ76" i="4"/>
  <c r="AEJ185" i="4"/>
  <c r="AEJ46" i="4"/>
  <c r="AEJ137" i="4"/>
  <c r="AEJ56" i="4"/>
  <c r="AEJ44" i="4"/>
  <c r="AEJ68" i="4"/>
  <c r="AEJ108" i="4"/>
  <c r="AEJ40" i="4"/>
  <c r="AEJ31" i="4"/>
  <c r="AEJ26" i="4"/>
  <c r="AEJ195" i="4"/>
  <c r="AEJ165" i="4"/>
  <c r="AEJ148" i="4"/>
  <c r="AEJ29" i="4"/>
  <c r="MG3" i="5"/>
  <c r="MH2" i="5"/>
  <c r="AEJ5" i="4" l="1"/>
  <c r="AEL198" i="4"/>
  <c r="AEL194" i="4"/>
  <c r="AEL190" i="4"/>
  <c r="AEL186" i="4"/>
  <c r="AEL182" i="4"/>
  <c r="AEL178" i="4"/>
  <c r="AEL174" i="4"/>
  <c r="AEL170" i="4"/>
  <c r="AEL166" i="4"/>
  <c r="AEL162" i="4"/>
  <c r="AEL158" i="4"/>
  <c r="AEL154" i="4"/>
  <c r="AEL150" i="4"/>
  <c r="AEL146" i="4"/>
  <c r="AEL142" i="4"/>
  <c r="AEL138" i="4"/>
  <c r="AEL134" i="4"/>
  <c r="AEL130" i="4"/>
  <c r="AEL126" i="4"/>
  <c r="AEL122" i="4"/>
  <c r="AEL118" i="4"/>
  <c r="AEL114" i="4"/>
  <c r="AEL110" i="4"/>
  <c r="AEL106" i="4"/>
  <c r="AEL102" i="4"/>
  <c r="AEL98" i="4"/>
  <c r="AEL94" i="4"/>
  <c r="AEL199" i="4"/>
  <c r="AEL191" i="4"/>
  <c r="AEL187" i="4"/>
  <c r="AEL183" i="4"/>
  <c r="AEL179" i="4"/>
  <c r="AEL175" i="4"/>
  <c r="AEL171" i="4"/>
  <c r="AEL167" i="4"/>
  <c r="AEL163" i="4"/>
  <c r="AEL159" i="4"/>
  <c r="AEL155" i="4"/>
  <c r="AEL151" i="4"/>
  <c r="AEL147" i="4"/>
  <c r="AEL143" i="4"/>
  <c r="AEL139" i="4"/>
  <c r="AEL135" i="4"/>
  <c r="AEL131" i="4"/>
  <c r="AEL127" i="4"/>
  <c r="AEL123" i="4"/>
  <c r="AEL119" i="4"/>
  <c r="AEL115" i="4"/>
  <c r="AEL111" i="4"/>
  <c r="AEL107" i="4"/>
  <c r="AEL103" i="4"/>
  <c r="AEL99" i="4"/>
  <c r="AEL95" i="4"/>
  <c r="AEL91" i="4"/>
  <c r="AEL88" i="4"/>
  <c r="AEL85" i="4"/>
  <c r="AEL81" i="4"/>
  <c r="AEL77" i="4"/>
  <c r="AEL73" i="4"/>
  <c r="AEL69" i="4"/>
  <c r="AEL65" i="4"/>
  <c r="AEL61" i="4"/>
  <c r="AEL57" i="4"/>
  <c r="AEL53" i="4"/>
  <c r="AEL49" i="4"/>
  <c r="AEL45" i="4"/>
  <c r="AEL41" i="4"/>
  <c r="AEL37" i="4"/>
  <c r="AEL33" i="4"/>
  <c r="AEL25" i="4"/>
  <c r="AEL192" i="4"/>
  <c r="AEL189" i="4"/>
  <c r="AEL176" i="4"/>
  <c r="AEL173" i="4"/>
  <c r="AEL160" i="4"/>
  <c r="AEL157" i="4"/>
  <c r="AEL144" i="4"/>
  <c r="AEL141" i="4"/>
  <c r="AEL128" i="4"/>
  <c r="AEL125" i="4"/>
  <c r="AEL112" i="4"/>
  <c r="AEL109" i="4"/>
  <c r="AEL96" i="4"/>
  <c r="AEL93" i="4"/>
  <c r="AEL90" i="4"/>
  <c r="AEL86" i="4"/>
  <c r="AEL82" i="4"/>
  <c r="AEL78" i="4"/>
  <c r="AEL74" i="4"/>
  <c r="AEL70" i="4"/>
  <c r="AEL66" i="4"/>
  <c r="AEL62" i="4"/>
  <c r="AEL58" i="4"/>
  <c r="AEL54" i="4"/>
  <c r="AEL50" i="4"/>
  <c r="AEL46" i="4"/>
  <c r="AEL42" i="4"/>
  <c r="AEL38" i="4"/>
  <c r="AEL34" i="4"/>
  <c r="AEL188" i="4"/>
  <c r="AEL185" i="4"/>
  <c r="AEL172" i="4"/>
  <c r="AEL169" i="4"/>
  <c r="AEL156" i="4"/>
  <c r="AEL153" i="4"/>
  <c r="AEL140" i="4"/>
  <c r="AEL137" i="4"/>
  <c r="AEL124" i="4"/>
  <c r="AEL121" i="4"/>
  <c r="AEL108" i="4"/>
  <c r="AEL105" i="4"/>
  <c r="AEL92" i="4"/>
  <c r="AEL152" i="4"/>
  <c r="AEL145" i="4"/>
  <c r="AEL24" i="4"/>
  <c r="AEL164" i="4"/>
  <c r="AEL68" i="4"/>
  <c r="AEL56" i="4"/>
  <c r="AEL40" i="4"/>
  <c r="AEL136" i="4"/>
  <c r="AEL129" i="4"/>
  <c r="AEL80" i="4"/>
  <c r="AEL72" i="4"/>
  <c r="AEL64" i="4"/>
  <c r="AEL48" i="4"/>
  <c r="AEL32" i="4"/>
  <c r="AEL27" i="4"/>
  <c r="AEL31" i="4"/>
  <c r="AEL197" i="4"/>
  <c r="AEL120" i="4"/>
  <c r="AEL113" i="4"/>
  <c r="AEL59" i="4"/>
  <c r="AEL43" i="4"/>
  <c r="AEL30" i="4"/>
  <c r="AEL22" i="4"/>
  <c r="AEL18" i="4"/>
  <c r="AEL14" i="4"/>
  <c r="AEL10" i="4"/>
  <c r="AEL6" i="4"/>
  <c r="AEL2" i="4"/>
  <c r="AEL76" i="4"/>
  <c r="AEL181" i="4"/>
  <c r="AEL104" i="4"/>
  <c r="AEL97" i="4"/>
  <c r="AEL117" i="4"/>
  <c r="AEL196" i="4"/>
  <c r="AEL89" i="4"/>
  <c r="AEL52" i="4"/>
  <c r="AEL36" i="4"/>
  <c r="AEL133" i="4"/>
  <c r="AEL23" i="4"/>
  <c r="AEL180" i="4"/>
  <c r="AEL149" i="4"/>
  <c r="AEL79" i="4"/>
  <c r="AEL71" i="4"/>
  <c r="AEL63" i="4"/>
  <c r="AEL47" i="4"/>
  <c r="AEL19" i="4"/>
  <c r="AEL15" i="4"/>
  <c r="AEL11" i="4"/>
  <c r="AEL7" i="4"/>
  <c r="AEL28" i="4"/>
  <c r="AEL193" i="4"/>
  <c r="AEL116" i="4"/>
  <c r="AEL87" i="4"/>
  <c r="AEL184" i="4"/>
  <c r="AEL177" i="4"/>
  <c r="AEL100" i="4"/>
  <c r="AEL60" i="4"/>
  <c r="AEL75" i="4"/>
  <c r="AEL12" i="4"/>
  <c r="AEL21" i="4"/>
  <c r="AEL83" i="4"/>
  <c r="AEL39" i="4"/>
  <c r="AEL84" i="4"/>
  <c r="AEL168" i="4"/>
  <c r="AEL13" i="4"/>
  <c r="AEL17" i="4"/>
  <c r="AEL51" i="4"/>
  <c r="AEL161" i="4"/>
  <c r="AEL132" i="4"/>
  <c r="AEL35" i="4"/>
  <c r="AEL16" i="4"/>
  <c r="AEL67" i="4"/>
  <c r="AEL20" i="4"/>
  <c r="AEL9" i="4"/>
  <c r="AEL55" i="4"/>
  <c r="AEL44" i="4"/>
  <c r="AEL101" i="4"/>
  <c r="AEL8" i="4"/>
  <c r="AEL26" i="4"/>
  <c r="AEL165" i="4"/>
  <c r="AEL195" i="4"/>
  <c r="AEL148" i="4"/>
  <c r="AEL29" i="4"/>
  <c r="MI2" i="5"/>
  <c r="MH3" i="5"/>
  <c r="AEN198" i="4" l="1"/>
  <c r="AEN194" i="4"/>
  <c r="AEN190" i="4"/>
  <c r="AEN186" i="4"/>
  <c r="AEN182" i="4"/>
  <c r="AEN178" i="4"/>
  <c r="AEN174" i="4"/>
  <c r="AEN170" i="4"/>
  <c r="AEN166" i="4"/>
  <c r="AEN162" i="4"/>
  <c r="AEN158" i="4"/>
  <c r="AEN154" i="4"/>
  <c r="AEN150" i="4"/>
  <c r="AEN146" i="4"/>
  <c r="AEN142" i="4"/>
  <c r="AEN138" i="4"/>
  <c r="AEN134" i="4"/>
  <c r="AEN130" i="4"/>
  <c r="AEN126" i="4"/>
  <c r="AEN122" i="4"/>
  <c r="AEN118" i="4"/>
  <c r="AEN114" i="4"/>
  <c r="AEN110" i="4"/>
  <c r="AEN106" i="4"/>
  <c r="AEN102" i="4"/>
  <c r="AEN98" i="4"/>
  <c r="AEN94" i="4"/>
  <c r="AEN199" i="4"/>
  <c r="AEN191" i="4"/>
  <c r="AEN187" i="4"/>
  <c r="AEN183" i="4"/>
  <c r="AEN179" i="4"/>
  <c r="AEN175" i="4"/>
  <c r="AEN171" i="4"/>
  <c r="AEN167" i="4"/>
  <c r="AEN163" i="4"/>
  <c r="AEN159" i="4"/>
  <c r="AEN155" i="4"/>
  <c r="AEN151" i="4"/>
  <c r="AEN147" i="4"/>
  <c r="AEN143" i="4"/>
  <c r="AEN139" i="4"/>
  <c r="AEN135" i="4"/>
  <c r="AEN131" i="4"/>
  <c r="AEN127" i="4"/>
  <c r="AEN123" i="4"/>
  <c r="AEN119" i="4"/>
  <c r="AEN115" i="4"/>
  <c r="AEN111" i="4"/>
  <c r="AEN107" i="4"/>
  <c r="AEN103" i="4"/>
  <c r="AEN99" i="4"/>
  <c r="AEN95" i="4"/>
  <c r="AEN91" i="4"/>
  <c r="AEN87" i="4"/>
  <c r="AEN197" i="4"/>
  <c r="AEN193" i="4"/>
  <c r="AEN189" i="4"/>
  <c r="AEN185" i="4"/>
  <c r="AEN181" i="4"/>
  <c r="AEN177" i="4"/>
  <c r="AEN173" i="4"/>
  <c r="AEN169" i="4"/>
  <c r="AEN161" i="4"/>
  <c r="AEN157" i="4"/>
  <c r="AEN153" i="4"/>
  <c r="AEN149" i="4"/>
  <c r="AEN145" i="4"/>
  <c r="AEN141" i="4"/>
  <c r="AEN137" i="4"/>
  <c r="AEN133" i="4"/>
  <c r="AEN129" i="4"/>
  <c r="AEN125" i="4"/>
  <c r="AEN121" i="4"/>
  <c r="AEN117" i="4"/>
  <c r="AEN113" i="4"/>
  <c r="AEN109" i="4"/>
  <c r="AEN105" i="4"/>
  <c r="AEN101" i="4"/>
  <c r="AEN97" i="4"/>
  <c r="AEN93" i="4"/>
  <c r="AEN89" i="4"/>
  <c r="AEN88" i="4"/>
  <c r="AEN85" i="4"/>
  <c r="AEN81" i="4"/>
  <c r="AEN77" i="4"/>
  <c r="AEN73" i="4"/>
  <c r="AEN69" i="4"/>
  <c r="AEN65" i="4"/>
  <c r="AEN61" i="4"/>
  <c r="AEN57" i="4"/>
  <c r="AEN53" i="4"/>
  <c r="AEN49" i="4"/>
  <c r="AEN45" i="4"/>
  <c r="AEN41" i="4"/>
  <c r="AEN37" i="4"/>
  <c r="AEN33" i="4"/>
  <c r="AEN25" i="4"/>
  <c r="AEN192" i="4"/>
  <c r="AEN176" i="4"/>
  <c r="AEN160" i="4"/>
  <c r="AEN144" i="4"/>
  <c r="AEN128" i="4"/>
  <c r="AEN112" i="4"/>
  <c r="AEN96" i="4"/>
  <c r="AEN90" i="4"/>
  <c r="AEN86" i="4"/>
  <c r="AEN82" i="4"/>
  <c r="AEN78" i="4"/>
  <c r="AEN74" i="4"/>
  <c r="AEN70" i="4"/>
  <c r="AEN66" i="4"/>
  <c r="AEN62" i="4"/>
  <c r="AEN58" i="4"/>
  <c r="AEN54" i="4"/>
  <c r="AEN50" i="4"/>
  <c r="AEN46" i="4"/>
  <c r="AEN42" i="4"/>
  <c r="AEN38" i="4"/>
  <c r="AEN34" i="4"/>
  <c r="AEN188" i="4"/>
  <c r="AEN172" i="4"/>
  <c r="AEN156" i="4"/>
  <c r="AEN140" i="4"/>
  <c r="AEN124" i="4"/>
  <c r="AEN108" i="4"/>
  <c r="AEN92" i="4"/>
  <c r="AEN84" i="4"/>
  <c r="AEN80" i="4"/>
  <c r="AEN76" i="4"/>
  <c r="AEN72" i="4"/>
  <c r="AEN68" i="4"/>
  <c r="AEN64" i="4"/>
  <c r="AEN136" i="4"/>
  <c r="AEN48" i="4"/>
  <c r="AEN32" i="4"/>
  <c r="AEN27" i="4"/>
  <c r="AEN31" i="4"/>
  <c r="AEN120" i="4"/>
  <c r="AEN59" i="4"/>
  <c r="AEN43" i="4"/>
  <c r="AEN30" i="4"/>
  <c r="AEN22" i="4"/>
  <c r="AEN18" i="4"/>
  <c r="AEN14" i="4"/>
  <c r="AEN10" i="4"/>
  <c r="AEN6" i="4"/>
  <c r="AEN2" i="4"/>
  <c r="AEN20" i="4"/>
  <c r="AEN104" i="4"/>
  <c r="AEN23" i="4"/>
  <c r="AEN16" i="4"/>
  <c r="AEN196" i="4"/>
  <c r="AEN52" i="4"/>
  <c r="AEN36" i="4"/>
  <c r="AEN56" i="4"/>
  <c r="AEN180" i="4"/>
  <c r="AEN79" i="4"/>
  <c r="AEN71" i="4"/>
  <c r="AEN63" i="4"/>
  <c r="AEN47" i="4"/>
  <c r="AEN19" i="4"/>
  <c r="AEN15" i="4"/>
  <c r="AEN11" i="4"/>
  <c r="AEN7" i="4"/>
  <c r="AEN51" i="4"/>
  <c r="AEN35" i="4"/>
  <c r="AEN8" i="4"/>
  <c r="AEN164" i="4"/>
  <c r="AEN28" i="4"/>
  <c r="AEN40" i="4"/>
  <c r="AEN132" i="4"/>
  <c r="AEN12" i="4"/>
  <c r="AEN184" i="4"/>
  <c r="AEN100" i="4"/>
  <c r="AEN60" i="4"/>
  <c r="AEN44" i="4"/>
  <c r="AEN168" i="4"/>
  <c r="AEN83" i="4"/>
  <c r="AEN75" i="4"/>
  <c r="AEN67" i="4"/>
  <c r="AEN55" i="4"/>
  <c r="AEN116" i="4"/>
  <c r="AEN17" i="4"/>
  <c r="AEN21" i="4"/>
  <c r="AEN24" i="4"/>
  <c r="AEN9" i="4"/>
  <c r="AEN152" i="4"/>
  <c r="AEN39" i="4"/>
  <c r="AEN13" i="4"/>
  <c r="AEN26" i="4"/>
  <c r="AEN165" i="4"/>
  <c r="AEN195" i="4"/>
  <c r="AEN148" i="4"/>
  <c r="AEN29" i="4"/>
  <c r="AEL5" i="4"/>
  <c r="MI3" i="5"/>
  <c r="MJ2" i="5"/>
  <c r="AEN5" i="4" l="1"/>
  <c r="AEP199" i="4"/>
  <c r="AEP191" i="4"/>
  <c r="AEP187" i="4"/>
  <c r="AEP183" i="4"/>
  <c r="AEP179" i="4"/>
  <c r="AEP175" i="4"/>
  <c r="AEP171" i="4"/>
  <c r="AEP167" i="4"/>
  <c r="AEP163" i="4"/>
  <c r="AEP159" i="4"/>
  <c r="AEP155" i="4"/>
  <c r="AEP151" i="4"/>
  <c r="AEP147" i="4"/>
  <c r="AEP143" i="4"/>
  <c r="AEP139" i="4"/>
  <c r="AEP135" i="4"/>
  <c r="AEP131" i="4"/>
  <c r="AEP127" i="4"/>
  <c r="AEP123" i="4"/>
  <c r="AEP119" i="4"/>
  <c r="AEP115" i="4"/>
  <c r="AEP111" i="4"/>
  <c r="AEP107" i="4"/>
  <c r="AEP103" i="4"/>
  <c r="AEP99" i="4"/>
  <c r="AEP95" i="4"/>
  <c r="AEP91" i="4"/>
  <c r="AEP196" i="4"/>
  <c r="AEP192" i="4"/>
  <c r="AEP188" i="4"/>
  <c r="AEP184" i="4"/>
  <c r="AEP180" i="4"/>
  <c r="AEP176" i="4"/>
  <c r="AEP172" i="4"/>
  <c r="AEP168" i="4"/>
  <c r="AEP164" i="4"/>
  <c r="AEP160" i="4"/>
  <c r="AEP156" i="4"/>
  <c r="AEP152" i="4"/>
  <c r="AEP144" i="4"/>
  <c r="AEP140" i="4"/>
  <c r="AEP136" i="4"/>
  <c r="AEP132" i="4"/>
  <c r="AEP128" i="4"/>
  <c r="AEP124" i="4"/>
  <c r="AEP120" i="4"/>
  <c r="AEP116" i="4"/>
  <c r="AEP112" i="4"/>
  <c r="AEP108" i="4"/>
  <c r="AEP104" i="4"/>
  <c r="AEP100" i="4"/>
  <c r="AEP96" i="4"/>
  <c r="AEP92" i="4"/>
  <c r="AEP88" i="4"/>
  <c r="AEP189" i="4"/>
  <c r="AEP186" i="4"/>
  <c r="AEP173" i="4"/>
  <c r="AEP170" i="4"/>
  <c r="AEP157" i="4"/>
  <c r="AEP154" i="4"/>
  <c r="AEP141" i="4"/>
  <c r="AEP138" i="4"/>
  <c r="AEP125" i="4"/>
  <c r="AEP122" i="4"/>
  <c r="AEP109" i="4"/>
  <c r="AEP106" i="4"/>
  <c r="AEP93" i="4"/>
  <c r="AEP90" i="4"/>
  <c r="AEP86" i="4"/>
  <c r="AEP82" i="4"/>
  <c r="AEP78" i="4"/>
  <c r="AEP74" i="4"/>
  <c r="AEP70" i="4"/>
  <c r="AEP66" i="4"/>
  <c r="AEP62" i="4"/>
  <c r="AEP58" i="4"/>
  <c r="AEP54" i="4"/>
  <c r="AEP50" i="4"/>
  <c r="AEP46" i="4"/>
  <c r="AEP42" i="4"/>
  <c r="AEP38" i="4"/>
  <c r="AEP34" i="4"/>
  <c r="AEP198" i="4"/>
  <c r="AEP185" i="4"/>
  <c r="AEP182" i="4"/>
  <c r="AEP169" i="4"/>
  <c r="AEP166" i="4"/>
  <c r="AEP153" i="4"/>
  <c r="AEP150" i="4"/>
  <c r="AEP137" i="4"/>
  <c r="AEP134" i="4"/>
  <c r="AEP121" i="4"/>
  <c r="AEP118" i="4"/>
  <c r="AEP105" i="4"/>
  <c r="AEP102" i="4"/>
  <c r="AEP83" i="4"/>
  <c r="AEP129" i="4"/>
  <c r="AEP98" i="4"/>
  <c r="AEP80" i="4"/>
  <c r="AEP72" i="4"/>
  <c r="AEP64" i="4"/>
  <c r="AEP59" i="4"/>
  <c r="AEP43" i="4"/>
  <c r="AEP30" i="4"/>
  <c r="AEP22" i="4"/>
  <c r="AEP18" i="4"/>
  <c r="AEP14" i="4"/>
  <c r="AEP10" i="4"/>
  <c r="AEP6" i="4"/>
  <c r="AEP2" i="4"/>
  <c r="AEP20" i="4"/>
  <c r="AEP84" i="4"/>
  <c r="AEP197" i="4"/>
  <c r="AEP190" i="4"/>
  <c r="AEP113" i="4"/>
  <c r="AEP57" i="4"/>
  <c r="AEP41" i="4"/>
  <c r="AEP35" i="4"/>
  <c r="AEP101" i="4"/>
  <c r="AEP181" i="4"/>
  <c r="AEP174" i="4"/>
  <c r="AEP97" i="4"/>
  <c r="AEP77" i="4"/>
  <c r="AEP69" i="4"/>
  <c r="AEP52" i="4"/>
  <c r="AEP36" i="4"/>
  <c r="AEP158" i="4"/>
  <c r="AEP89" i="4"/>
  <c r="AEP79" i="4"/>
  <c r="AEP71" i="4"/>
  <c r="AEP63" i="4"/>
  <c r="AEP47" i="4"/>
  <c r="AEP25" i="4"/>
  <c r="AEP19" i="4"/>
  <c r="AEP15" i="4"/>
  <c r="AEP11" i="4"/>
  <c r="AEP7" i="4"/>
  <c r="AEP110" i="4"/>
  <c r="AEP12" i="4"/>
  <c r="AEP49" i="4"/>
  <c r="AEP193" i="4"/>
  <c r="AEP149" i="4"/>
  <c r="AEP142" i="4"/>
  <c r="AEP85" i="4"/>
  <c r="AEP61" i="4"/>
  <c r="AEP45" i="4"/>
  <c r="AEP28" i="4"/>
  <c r="AEP194" i="4"/>
  <c r="AEP76" i="4"/>
  <c r="AEP16" i="4"/>
  <c r="AEP178" i="4"/>
  <c r="AEP133" i="4"/>
  <c r="AEP126" i="4"/>
  <c r="AEP56" i="4"/>
  <c r="AEP40" i="4"/>
  <c r="AEP31" i="4"/>
  <c r="AEP23" i="4"/>
  <c r="AEP117" i="4"/>
  <c r="AEP68" i="4"/>
  <c r="AEP51" i="4"/>
  <c r="AEP8" i="4"/>
  <c r="AEP94" i="4"/>
  <c r="AEP33" i="4"/>
  <c r="AEP177" i="4"/>
  <c r="AEP146" i="4"/>
  <c r="AEP75" i="4"/>
  <c r="AEP67" i="4"/>
  <c r="AEP55" i="4"/>
  <c r="AEP39" i="4"/>
  <c r="AEP21" i="4"/>
  <c r="AEP17" i="4"/>
  <c r="AEP13" i="4"/>
  <c r="AEP9" i="4"/>
  <c r="AEP161" i="4"/>
  <c r="AEP130" i="4"/>
  <c r="AEP53" i="4"/>
  <c r="AEP145" i="4"/>
  <c r="AEP114" i="4"/>
  <c r="AEP32" i="4"/>
  <c r="AEP73" i="4"/>
  <c r="AEP37" i="4"/>
  <c r="AEP27" i="4"/>
  <c r="AEP81" i="4"/>
  <c r="AEP60" i="4"/>
  <c r="AEP87" i="4"/>
  <c r="AEP44" i="4"/>
  <c r="AEP162" i="4"/>
  <c r="AEP65" i="4"/>
  <c r="AEP24" i="4"/>
  <c r="AEP48" i="4"/>
  <c r="AEP26" i="4"/>
  <c r="AEP165" i="4"/>
  <c r="AEP195" i="4"/>
  <c r="AEP148" i="4"/>
  <c r="AEP29" i="4"/>
  <c r="MJ3" i="5"/>
  <c r="MK2" i="5"/>
  <c r="AER199" i="4" l="1"/>
  <c r="AER191" i="4"/>
  <c r="AER187" i="4"/>
  <c r="AER183" i="4"/>
  <c r="AER179" i="4"/>
  <c r="AER175" i="4"/>
  <c r="AER171" i="4"/>
  <c r="AER167" i="4"/>
  <c r="AER163" i="4"/>
  <c r="AER159" i="4"/>
  <c r="AER155" i="4"/>
  <c r="AER151" i="4"/>
  <c r="AER147" i="4"/>
  <c r="AER143" i="4"/>
  <c r="AER139" i="4"/>
  <c r="AER135" i="4"/>
  <c r="AER131" i="4"/>
  <c r="AER127" i="4"/>
  <c r="AER123" i="4"/>
  <c r="AER119" i="4"/>
  <c r="AER115" i="4"/>
  <c r="AER111" i="4"/>
  <c r="AER107" i="4"/>
  <c r="AER103" i="4"/>
  <c r="AER99" i="4"/>
  <c r="AER95" i="4"/>
  <c r="AER196" i="4"/>
  <c r="AER192" i="4"/>
  <c r="AER188" i="4"/>
  <c r="AER184" i="4"/>
  <c r="AER180" i="4"/>
  <c r="AER176" i="4"/>
  <c r="AER172" i="4"/>
  <c r="AER168" i="4"/>
  <c r="AER164" i="4"/>
  <c r="AER160" i="4"/>
  <c r="AER156" i="4"/>
  <c r="AER152" i="4"/>
  <c r="AER144" i="4"/>
  <c r="AER140" i="4"/>
  <c r="AER136" i="4"/>
  <c r="AER132" i="4"/>
  <c r="AER128" i="4"/>
  <c r="AER124" i="4"/>
  <c r="AER120" i="4"/>
  <c r="AER116" i="4"/>
  <c r="AER112" i="4"/>
  <c r="AER108" i="4"/>
  <c r="AER104" i="4"/>
  <c r="AER100" i="4"/>
  <c r="AER96" i="4"/>
  <c r="AER92" i="4"/>
  <c r="AER88" i="4"/>
  <c r="AER189" i="4"/>
  <c r="AER186" i="4"/>
  <c r="AER173" i="4"/>
  <c r="AER170" i="4"/>
  <c r="AER157" i="4"/>
  <c r="AER154" i="4"/>
  <c r="AER141" i="4"/>
  <c r="AER138" i="4"/>
  <c r="AER125" i="4"/>
  <c r="AER122" i="4"/>
  <c r="AER109" i="4"/>
  <c r="AER106" i="4"/>
  <c r="AER93" i="4"/>
  <c r="AER90" i="4"/>
  <c r="AER86" i="4"/>
  <c r="AER82" i="4"/>
  <c r="AER78" i="4"/>
  <c r="AER74" i="4"/>
  <c r="AER70" i="4"/>
  <c r="AER66" i="4"/>
  <c r="AER62" i="4"/>
  <c r="AER58" i="4"/>
  <c r="AER54" i="4"/>
  <c r="AER50" i="4"/>
  <c r="AER46" i="4"/>
  <c r="AER42" i="4"/>
  <c r="AER38" i="4"/>
  <c r="AER34" i="4"/>
  <c r="AER30" i="4"/>
  <c r="AER22" i="4"/>
  <c r="AER198" i="4"/>
  <c r="AER185" i="4"/>
  <c r="AER182" i="4"/>
  <c r="AER169" i="4"/>
  <c r="AER166" i="4"/>
  <c r="AER153" i="4"/>
  <c r="AER150" i="4"/>
  <c r="AER137" i="4"/>
  <c r="AER134" i="4"/>
  <c r="AER121" i="4"/>
  <c r="AER118" i="4"/>
  <c r="AER105" i="4"/>
  <c r="AER102" i="4"/>
  <c r="AER83" i="4"/>
  <c r="AER79" i="4"/>
  <c r="AER75" i="4"/>
  <c r="AER71" i="4"/>
  <c r="AER67" i="4"/>
  <c r="AER63" i="4"/>
  <c r="AER59" i="4"/>
  <c r="AER55" i="4"/>
  <c r="AER51" i="4"/>
  <c r="AER47" i="4"/>
  <c r="AER43" i="4"/>
  <c r="AER39" i="4"/>
  <c r="AER35" i="4"/>
  <c r="AER31" i="4"/>
  <c r="AER193" i="4"/>
  <c r="AER190" i="4"/>
  <c r="AER177" i="4"/>
  <c r="AER174" i="4"/>
  <c r="AER161" i="4"/>
  <c r="AER158" i="4"/>
  <c r="AER145" i="4"/>
  <c r="AER142" i="4"/>
  <c r="AER129" i="4"/>
  <c r="AER126" i="4"/>
  <c r="AER113" i="4"/>
  <c r="AER110" i="4"/>
  <c r="AER97" i="4"/>
  <c r="AER94" i="4"/>
  <c r="AER91" i="4"/>
  <c r="AER197" i="4"/>
  <c r="AER57" i="4"/>
  <c r="AER41" i="4"/>
  <c r="AER181" i="4"/>
  <c r="AER77" i="4"/>
  <c r="AER69" i="4"/>
  <c r="AER52" i="4"/>
  <c r="AER36" i="4"/>
  <c r="AER49" i="4"/>
  <c r="AER162" i="4"/>
  <c r="AER73" i="4"/>
  <c r="AER44" i="4"/>
  <c r="AER89" i="4"/>
  <c r="AER25" i="4"/>
  <c r="AER19" i="4"/>
  <c r="AER15" i="4"/>
  <c r="AER11" i="4"/>
  <c r="AER7" i="4"/>
  <c r="AER60" i="4"/>
  <c r="AER149" i="4"/>
  <c r="AER85" i="4"/>
  <c r="AER61" i="4"/>
  <c r="AER45" i="4"/>
  <c r="AER28" i="4"/>
  <c r="AER178" i="4"/>
  <c r="AER33" i="4"/>
  <c r="AER81" i="4"/>
  <c r="AER133" i="4"/>
  <c r="AER56" i="4"/>
  <c r="AER40" i="4"/>
  <c r="AER23" i="4"/>
  <c r="AER101" i="4"/>
  <c r="AER87" i="4"/>
  <c r="AER194" i="4"/>
  <c r="AER117" i="4"/>
  <c r="AER76" i="4"/>
  <c r="AER68" i="4"/>
  <c r="AER20" i="4"/>
  <c r="AER16" i="4"/>
  <c r="AER12" i="4"/>
  <c r="AER8" i="4"/>
  <c r="AER84" i="4"/>
  <c r="AER65" i="4"/>
  <c r="AER130" i="4"/>
  <c r="AER53" i="4"/>
  <c r="AER37" i="4"/>
  <c r="AER24" i="4"/>
  <c r="AER114" i="4"/>
  <c r="AER98" i="4"/>
  <c r="AER17" i="4"/>
  <c r="AER2" i="4"/>
  <c r="AER6" i="4"/>
  <c r="AER146" i="4"/>
  <c r="AER72" i="4"/>
  <c r="AER10" i="4"/>
  <c r="AER18" i="4"/>
  <c r="AER21" i="4"/>
  <c r="AER32" i="4"/>
  <c r="AER64" i="4"/>
  <c r="AER27" i="4"/>
  <c r="AER9" i="4"/>
  <c r="AER80" i="4"/>
  <c r="AER14" i="4"/>
  <c r="AER13" i="4"/>
  <c r="AER48" i="4"/>
  <c r="AER26" i="4"/>
  <c r="AER165" i="4"/>
  <c r="AER195" i="4"/>
  <c r="AER29" i="4"/>
  <c r="AER148" i="4"/>
  <c r="AEP5" i="4"/>
  <c r="MK3" i="5"/>
  <c r="ML2" i="5"/>
  <c r="AEV199" i="4" l="1"/>
  <c r="AEV197" i="4"/>
  <c r="AEV193" i="4"/>
  <c r="AEV191" i="4"/>
  <c r="AEV189" i="4"/>
  <c r="AEV187" i="4"/>
  <c r="AEV185" i="4"/>
  <c r="AEV183" i="4"/>
  <c r="AEV181" i="4"/>
  <c r="AEV179" i="4"/>
  <c r="AEV177" i="4"/>
  <c r="AEV175" i="4"/>
  <c r="AEV173" i="4"/>
  <c r="AEV171" i="4"/>
  <c r="AEV169" i="4"/>
  <c r="AEV167" i="4"/>
  <c r="AEV163" i="4"/>
  <c r="AEV161" i="4"/>
  <c r="AEV159" i="4"/>
  <c r="AEV157" i="4"/>
  <c r="AEV194" i="4"/>
  <c r="AEV186" i="4"/>
  <c r="AEV178" i="4"/>
  <c r="AEV170" i="4"/>
  <c r="AEV168" i="4"/>
  <c r="AEV166" i="4"/>
  <c r="AEV164" i="4"/>
  <c r="AEV162" i="4"/>
  <c r="AEV160" i="4"/>
  <c r="AEV158" i="4"/>
  <c r="AEV156" i="4"/>
  <c r="AEV147" i="4"/>
  <c r="AEV196" i="4"/>
  <c r="AEV188" i="4"/>
  <c r="AEV180" i="4"/>
  <c r="AEV172" i="4"/>
  <c r="AEV155" i="4"/>
  <c r="AEV152" i="4"/>
  <c r="AEV144" i="4"/>
  <c r="AEV151" i="4"/>
  <c r="AEV150" i="4"/>
  <c r="AEV143" i="4"/>
  <c r="AEV135" i="4"/>
  <c r="AEV129" i="4"/>
  <c r="AEV125" i="4"/>
  <c r="AEV117" i="4"/>
  <c r="AEV109" i="4"/>
  <c r="AEV104" i="4"/>
  <c r="AEV192" i="4"/>
  <c r="AEV176" i="4"/>
  <c r="AEV142" i="4"/>
  <c r="AEV134" i="4"/>
  <c r="AEV122" i="4"/>
  <c r="AEV114" i="4"/>
  <c r="AEV106" i="4"/>
  <c r="AEV138" i="4"/>
  <c r="AEV107" i="4"/>
  <c r="AEV105" i="4"/>
  <c r="AEV98" i="4"/>
  <c r="AEV90" i="4"/>
  <c r="AEV174" i="4"/>
  <c r="AEV146" i="4"/>
  <c r="AEV154" i="4"/>
  <c r="AEV139" i="4"/>
  <c r="AEV131" i="4"/>
  <c r="AEV103" i="4"/>
  <c r="AEV100" i="4"/>
  <c r="AEV92" i="4"/>
  <c r="AEV184" i="4"/>
  <c r="AEV124" i="4"/>
  <c r="AEV97" i="4"/>
  <c r="AEV89" i="4"/>
  <c r="AEV182" i="4"/>
  <c r="AEV137" i="4"/>
  <c r="AEV115" i="4"/>
  <c r="AEV113" i="4"/>
  <c r="AEV111" i="4"/>
  <c r="AEV198" i="4"/>
  <c r="AEV132" i="4"/>
  <c r="AEV128" i="4"/>
  <c r="AEV126" i="4"/>
  <c r="AEV95" i="4"/>
  <c r="AEV123" i="4"/>
  <c r="AEV118" i="4"/>
  <c r="AEV108" i="4"/>
  <c r="AEV102" i="4"/>
  <c r="AEV101" i="4"/>
  <c r="AEV112" i="4"/>
  <c r="AEV91" i="4"/>
  <c r="AEV140" i="4"/>
  <c r="AEV130" i="4"/>
  <c r="AEV127" i="4"/>
  <c r="AEV119" i="4"/>
  <c r="AEV99" i="4"/>
  <c r="AEV94" i="4"/>
  <c r="AEV88" i="4"/>
  <c r="AEV83" i="4"/>
  <c r="AEV81" i="4"/>
  <c r="AEV79" i="4"/>
  <c r="AEV77" i="4"/>
  <c r="AEV75" i="4"/>
  <c r="AEV73" i="4"/>
  <c r="AEV71" i="4"/>
  <c r="AEV69" i="4"/>
  <c r="AEV67" i="4"/>
  <c r="AEV65" i="4"/>
  <c r="AEV63" i="4"/>
  <c r="AEV121" i="4"/>
  <c r="AEV116" i="4"/>
  <c r="AEV85" i="4"/>
  <c r="AEV61" i="4"/>
  <c r="AEV57" i="4"/>
  <c r="AEV96" i="4"/>
  <c r="AEV93" i="4"/>
  <c r="AEV56" i="4"/>
  <c r="AEV37" i="4"/>
  <c r="AEV36" i="4"/>
  <c r="AEV28" i="4"/>
  <c r="AEV17" i="4"/>
  <c r="AEV13" i="4"/>
  <c r="AEV9" i="4"/>
  <c r="AEV41" i="4"/>
  <c r="AEV25" i="4"/>
  <c r="AEV80" i="4"/>
  <c r="AEV68" i="4"/>
  <c r="AEV60" i="4"/>
  <c r="AEV51" i="4"/>
  <c r="AEV21" i="4"/>
  <c r="AEV46" i="4"/>
  <c r="AEV149" i="4"/>
  <c r="AEV136" i="4"/>
  <c r="AEV52" i="4"/>
  <c r="AEV44" i="4"/>
  <c r="AEV35" i="4"/>
  <c r="AEV27" i="4"/>
  <c r="AEV20" i="4"/>
  <c r="AEV16" i="4"/>
  <c r="AEV12" i="4"/>
  <c r="AEV8" i="4"/>
  <c r="AEV78" i="4"/>
  <c r="AEV66" i="4"/>
  <c r="AEV53" i="4"/>
  <c r="AEV45" i="4"/>
  <c r="AEV43" i="4"/>
  <c r="AEV42" i="4"/>
  <c r="AEV34" i="4"/>
  <c r="AEV54" i="4"/>
  <c r="AEV190" i="4"/>
  <c r="AEV141" i="4"/>
  <c r="AEV87" i="4"/>
  <c r="AEV76" i="4"/>
  <c r="AEV64" i="4"/>
  <c r="AEV33" i="4"/>
  <c r="AEV120" i="4"/>
  <c r="AEV58" i="4"/>
  <c r="AEV82" i="4"/>
  <c r="AEV72" i="4"/>
  <c r="AEV48" i="4"/>
  <c r="AEV32" i="4"/>
  <c r="AEV10" i="4"/>
  <c r="AEV145" i="4"/>
  <c r="AEV86" i="4"/>
  <c r="AEV49" i="4"/>
  <c r="AEV30" i="4"/>
  <c r="AEV6" i="4"/>
  <c r="AEV40" i="4"/>
  <c r="AEV19" i="4"/>
  <c r="AEV62" i="4"/>
  <c r="AEV47" i="4"/>
  <c r="AEV38" i="4"/>
  <c r="AEV23" i="4"/>
  <c r="AEV15" i="4"/>
  <c r="AEV2" i="4"/>
  <c r="AEV59" i="4"/>
  <c r="AEV50" i="4"/>
  <c r="AEV11" i="4"/>
  <c r="AEV84" i="4"/>
  <c r="AEV74" i="4"/>
  <c r="AEV7" i="4"/>
  <c r="AEV133" i="4"/>
  <c r="AEV24" i="4"/>
  <c r="AEV110" i="4"/>
  <c r="AEV70" i="4"/>
  <c r="AEV55" i="4"/>
  <c r="AEV31" i="4"/>
  <c r="AEV153" i="4"/>
  <c r="AEV39" i="4"/>
  <c r="AEV22" i="4"/>
  <c r="AEV18" i="4"/>
  <c r="AEV14" i="4"/>
  <c r="AEV26" i="4"/>
  <c r="AEV195" i="4"/>
  <c r="AEV165" i="4"/>
  <c r="AEV29" i="4"/>
  <c r="AEV148" i="4"/>
  <c r="AER5" i="4"/>
  <c r="AET199" i="4"/>
  <c r="AET191" i="4"/>
  <c r="AET187" i="4"/>
  <c r="AET183" i="4"/>
  <c r="AET179" i="4"/>
  <c r="AET175" i="4"/>
  <c r="AET171" i="4"/>
  <c r="AET167" i="4"/>
  <c r="AET163" i="4"/>
  <c r="AET159" i="4"/>
  <c r="AET155" i="4"/>
  <c r="AET151" i="4"/>
  <c r="AET147" i="4"/>
  <c r="AET143" i="4"/>
  <c r="AET139" i="4"/>
  <c r="AET135" i="4"/>
  <c r="AET131" i="4"/>
  <c r="AET127" i="4"/>
  <c r="AET123" i="4"/>
  <c r="AET119" i="4"/>
  <c r="AET115" i="4"/>
  <c r="AET111" i="4"/>
  <c r="AET107" i="4"/>
  <c r="AET103" i="4"/>
  <c r="AET99" i="4"/>
  <c r="AET95" i="4"/>
  <c r="AET91" i="4"/>
  <c r="AET196" i="4"/>
  <c r="AET192" i="4"/>
  <c r="AET188" i="4"/>
  <c r="AET184" i="4"/>
  <c r="AET180" i="4"/>
  <c r="AET176" i="4"/>
  <c r="AET172" i="4"/>
  <c r="AET168" i="4"/>
  <c r="AET164" i="4"/>
  <c r="AET160" i="4"/>
  <c r="AET156" i="4"/>
  <c r="AET152" i="4"/>
  <c r="AET144" i="4"/>
  <c r="AET140" i="4"/>
  <c r="AET136" i="4"/>
  <c r="AET132" i="4"/>
  <c r="AET128" i="4"/>
  <c r="AET124" i="4"/>
  <c r="AET120" i="4"/>
  <c r="AET116" i="4"/>
  <c r="AET112" i="4"/>
  <c r="AET108" i="4"/>
  <c r="AET104" i="4"/>
  <c r="AET100" i="4"/>
  <c r="AET96" i="4"/>
  <c r="AET92" i="4"/>
  <c r="AET88" i="4"/>
  <c r="AET198" i="4"/>
  <c r="AET194" i="4"/>
  <c r="AET190" i="4"/>
  <c r="AET186" i="4"/>
  <c r="AET182" i="4"/>
  <c r="AET178" i="4"/>
  <c r="AET174" i="4"/>
  <c r="AET170" i="4"/>
  <c r="AET166" i="4"/>
  <c r="AET162" i="4"/>
  <c r="AET158" i="4"/>
  <c r="AET154" i="4"/>
  <c r="AET150" i="4"/>
  <c r="AET146" i="4"/>
  <c r="AET142" i="4"/>
  <c r="AET138" i="4"/>
  <c r="AET134" i="4"/>
  <c r="AET130" i="4"/>
  <c r="AET126" i="4"/>
  <c r="AET122" i="4"/>
  <c r="AET118" i="4"/>
  <c r="AET114" i="4"/>
  <c r="AET110" i="4"/>
  <c r="AET106" i="4"/>
  <c r="AET102" i="4"/>
  <c r="AET98" i="4"/>
  <c r="AET94" i="4"/>
  <c r="AET90" i="4"/>
  <c r="AET86" i="4"/>
  <c r="AET82" i="4"/>
  <c r="AET78" i="4"/>
  <c r="AET74" i="4"/>
  <c r="AET70" i="4"/>
  <c r="AET66" i="4"/>
  <c r="AET62" i="4"/>
  <c r="AET58" i="4"/>
  <c r="AET54" i="4"/>
  <c r="AET50" i="4"/>
  <c r="AET46" i="4"/>
  <c r="AET42" i="4"/>
  <c r="AET38" i="4"/>
  <c r="AET34" i="4"/>
  <c r="AET30" i="4"/>
  <c r="AET22" i="4"/>
  <c r="AET185" i="4"/>
  <c r="AET169" i="4"/>
  <c r="AET153" i="4"/>
  <c r="AET137" i="4"/>
  <c r="AET121" i="4"/>
  <c r="AET105" i="4"/>
  <c r="AET83" i="4"/>
  <c r="AET79" i="4"/>
  <c r="AET75" i="4"/>
  <c r="AET71" i="4"/>
  <c r="AET67" i="4"/>
  <c r="AET63" i="4"/>
  <c r="AET59" i="4"/>
  <c r="AET55" i="4"/>
  <c r="AET51" i="4"/>
  <c r="AET47" i="4"/>
  <c r="AET43" i="4"/>
  <c r="AET39" i="4"/>
  <c r="AET35" i="4"/>
  <c r="AET197" i="4"/>
  <c r="AET181" i="4"/>
  <c r="AET149" i="4"/>
  <c r="AET133" i="4"/>
  <c r="AET117" i="4"/>
  <c r="AET101" i="4"/>
  <c r="AET89" i="4"/>
  <c r="AET87" i="4"/>
  <c r="AET85" i="4"/>
  <c r="AET81" i="4"/>
  <c r="AET77" i="4"/>
  <c r="AET73" i="4"/>
  <c r="AET69" i="4"/>
  <c r="AET65" i="4"/>
  <c r="AET113" i="4"/>
  <c r="AET52" i="4"/>
  <c r="AET36" i="4"/>
  <c r="AET21" i="4"/>
  <c r="AET13" i="4"/>
  <c r="AET97" i="4"/>
  <c r="AET25" i="4"/>
  <c r="AET19" i="4"/>
  <c r="AET15" i="4"/>
  <c r="AET11" i="4"/>
  <c r="AET7" i="4"/>
  <c r="AET189" i="4"/>
  <c r="AET61" i="4"/>
  <c r="AET45" i="4"/>
  <c r="AET28" i="4"/>
  <c r="AET109" i="4"/>
  <c r="AET173" i="4"/>
  <c r="AET56" i="4"/>
  <c r="AET40" i="4"/>
  <c r="AET23" i="4"/>
  <c r="AET125" i="4"/>
  <c r="AET193" i="4"/>
  <c r="AET9" i="4"/>
  <c r="AET157" i="4"/>
  <c r="AET76" i="4"/>
  <c r="AET68" i="4"/>
  <c r="AET31" i="4"/>
  <c r="AET20" i="4"/>
  <c r="AET16" i="4"/>
  <c r="AET12" i="4"/>
  <c r="AET8" i="4"/>
  <c r="AET60" i="4"/>
  <c r="AET44" i="4"/>
  <c r="AET141" i="4"/>
  <c r="AET84" i="4"/>
  <c r="AET49" i="4"/>
  <c r="AET33" i="4"/>
  <c r="AET17" i="4"/>
  <c r="AET161" i="4"/>
  <c r="AET48" i="4"/>
  <c r="AET32" i="4"/>
  <c r="AET27" i="4"/>
  <c r="AET145" i="4"/>
  <c r="AET80" i="4"/>
  <c r="AET72" i="4"/>
  <c r="AET64" i="4"/>
  <c r="AET37" i="4"/>
  <c r="AET14" i="4"/>
  <c r="AET93" i="4"/>
  <c r="AET6" i="4"/>
  <c r="AET57" i="4"/>
  <c r="AET177" i="4"/>
  <c r="AET2" i="4"/>
  <c r="AET129" i="4"/>
  <c r="AET10" i="4"/>
  <c r="AET53" i="4"/>
  <c r="AET41" i="4"/>
  <c r="AET24" i="4"/>
  <c r="AET18" i="4"/>
  <c r="AET26" i="4"/>
  <c r="AET195" i="4"/>
  <c r="AET165" i="4"/>
  <c r="AET148" i="4"/>
  <c r="AET29" i="4"/>
  <c r="ML3" i="5"/>
  <c r="MM2" i="5"/>
  <c r="AEV5" i="4" l="1"/>
  <c r="AEX199" i="4"/>
  <c r="AEX197" i="4"/>
  <c r="AEX193" i="4"/>
  <c r="AEX191" i="4"/>
  <c r="AEX189" i="4"/>
  <c r="AEX187" i="4"/>
  <c r="AEX185" i="4"/>
  <c r="AEX183" i="4"/>
  <c r="AEX181" i="4"/>
  <c r="AEX179" i="4"/>
  <c r="AEX177" i="4"/>
  <c r="AEX175" i="4"/>
  <c r="AEX173" i="4"/>
  <c r="AEX171" i="4"/>
  <c r="AEX169" i="4"/>
  <c r="AEX167" i="4"/>
  <c r="AEX163" i="4"/>
  <c r="AEX161" i="4"/>
  <c r="AEX159" i="4"/>
  <c r="AEX157" i="4"/>
  <c r="AEX194" i="4"/>
  <c r="AEX186" i="4"/>
  <c r="AEX178" i="4"/>
  <c r="AEX150" i="4"/>
  <c r="AEX170" i="4"/>
  <c r="AEX168" i="4"/>
  <c r="AEX166" i="4"/>
  <c r="AEX164" i="4"/>
  <c r="AEX162" i="4"/>
  <c r="AEX142" i="4"/>
  <c r="AEX140" i="4"/>
  <c r="AEX138" i="4"/>
  <c r="AEX136" i="4"/>
  <c r="AEX134" i="4"/>
  <c r="AEX132" i="4"/>
  <c r="AEX196" i="4"/>
  <c r="AEX188" i="4"/>
  <c r="AEX180" i="4"/>
  <c r="AEX172" i="4"/>
  <c r="AEX155" i="4"/>
  <c r="AEX152" i="4"/>
  <c r="AEX149" i="4"/>
  <c r="AEX192" i="4"/>
  <c r="AEX176" i="4"/>
  <c r="AEX158" i="4"/>
  <c r="AEX122" i="4"/>
  <c r="AEX114" i="4"/>
  <c r="AEX106" i="4"/>
  <c r="AEX156" i="4"/>
  <c r="AEX141" i="4"/>
  <c r="AEX133" i="4"/>
  <c r="AEX128" i="4"/>
  <c r="AEX119" i="4"/>
  <c r="AEX111" i="4"/>
  <c r="AEX137" i="4"/>
  <c r="AEX130" i="4"/>
  <c r="AEX198" i="4"/>
  <c r="AEX95" i="4"/>
  <c r="AEX87" i="4"/>
  <c r="AEX154" i="4"/>
  <c r="AEX139" i="4"/>
  <c r="AEX131" i="4"/>
  <c r="AEX104" i="4"/>
  <c r="AEX103" i="4"/>
  <c r="AEX100" i="4"/>
  <c r="AEX92" i="4"/>
  <c r="AEX184" i="4"/>
  <c r="AEX143" i="4"/>
  <c r="AEX135" i="4"/>
  <c r="AEX124" i="4"/>
  <c r="AEX97" i="4"/>
  <c r="AEX153" i="4"/>
  <c r="AEX112" i="4"/>
  <c r="AEX110" i="4"/>
  <c r="AEX108" i="4"/>
  <c r="AEX160" i="4"/>
  <c r="AEX144" i="4"/>
  <c r="AEX121" i="4"/>
  <c r="AEX116" i="4"/>
  <c r="AEX91" i="4"/>
  <c r="AEX94" i="4"/>
  <c r="AEX93" i="4"/>
  <c r="AEX90" i="4"/>
  <c r="AEX88" i="4"/>
  <c r="AEX190" i="4"/>
  <c r="AEX151" i="4"/>
  <c r="AEX109" i="4"/>
  <c r="AEX96" i="4"/>
  <c r="AEX86" i="4"/>
  <c r="AEX113" i="4"/>
  <c r="AEX127" i="4"/>
  <c r="AEX117" i="4"/>
  <c r="AEX107" i="4"/>
  <c r="AEX99" i="4"/>
  <c r="AEX83" i="4"/>
  <c r="AEX81" i="4"/>
  <c r="AEX79" i="4"/>
  <c r="AEX77" i="4"/>
  <c r="AEX75" i="4"/>
  <c r="AEX73" i="4"/>
  <c r="AEX71" i="4"/>
  <c r="AEX69" i="4"/>
  <c r="AEX67" i="4"/>
  <c r="AEX65" i="4"/>
  <c r="AEX63" i="4"/>
  <c r="AEX147" i="4"/>
  <c r="AEX84" i="4"/>
  <c r="AEX82" i="4"/>
  <c r="AEX80" i="4"/>
  <c r="AEX78" i="4"/>
  <c r="AEX76" i="4"/>
  <c r="AEX74" i="4"/>
  <c r="AEX72" i="4"/>
  <c r="AEX70" i="4"/>
  <c r="AEX68" i="4"/>
  <c r="AEX66" i="4"/>
  <c r="AEX64" i="4"/>
  <c r="AEX62" i="4"/>
  <c r="AEX58" i="4"/>
  <c r="AEX54" i="4"/>
  <c r="AEX52" i="4"/>
  <c r="AEX50" i="4"/>
  <c r="AEX48" i="4"/>
  <c r="AEX46" i="4"/>
  <c r="AEX44" i="4"/>
  <c r="AEX42" i="4"/>
  <c r="AEX40" i="4"/>
  <c r="AEX38" i="4"/>
  <c r="AEX36" i="4"/>
  <c r="AEX34" i="4"/>
  <c r="AEX32" i="4"/>
  <c r="AEX30" i="4"/>
  <c r="AEX28" i="4"/>
  <c r="AEX24" i="4"/>
  <c r="AEX22" i="4"/>
  <c r="AEX20" i="4"/>
  <c r="AEX18" i="4"/>
  <c r="AEX16" i="4"/>
  <c r="AEX14" i="4"/>
  <c r="AEX12" i="4"/>
  <c r="AEX10" i="4"/>
  <c r="AEX8" i="4"/>
  <c r="AEX6" i="4"/>
  <c r="AEX126" i="4"/>
  <c r="AEX89" i="4"/>
  <c r="AEX85" i="4"/>
  <c r="AEX61" i="4"/>
  <c r="AEX57" i="4"/>
  <c r="AEX146" i="4"/>
  <c r="AEX105" i="4"/>
  <c r="AEX60" i="4"/>
  <c r="AEX51" i="4"/>
  <c r="AEX21" i="4"/>
  <c r="AEX17" i="4"/>
  <c r="AEX13" i="4"/>
  <c r="AEX9" i="4"/>
  <c r="AEX47" i="4"/>
  <c r="AEX19" i="4"/>
  <c r="AEX11" i="4"/>
  <c r="AEX35" i="4"/>
  <c r="AEX27" i="4"/>
  <c r="AEX45" i="4"/>
  <c r="AEX15" i="4"/>
  <c r="AEX174" i="4"/>
  <c r="AEX125" i="4"/>
  <c r="AEX101" i="4"/>
  <c r="AEX98" i="4"/>
  <c r="AEX53" i="4"/>
  <c r="AEX43" i="4"/>
  <c r="AEX33" i="4"/>
  <c r="AEX25" i="4"/>
  <c r="AEX7" i="4"/>
  <c r="AEX129" i="4"/>
  <c r="AEX120" i="4"/>
  <c r="AEX41" i="4"/>
  <c r="AEX102" i="4"/>
  <c r="AEX145" i="4"/>
  <c r="AEX115" i="4"/>
  <c r="AEX182" i="4"/>
  <c r="AEX23" i="4"/>
  <c r="AEX59" i="4"/>
  <c r="AEX49" i="4"/>
  <c r="AEX56" i="4"/>
  <c r="AEX123" i="4"/>
  <c r="AEX55" i="4"/>
  <c r="AEX31" i="4"/>
  <c r="AEX2" i="4"/>
  <c r="AEX39" i="4"/>
  <c r="AEX37" i="4"/>
  <c r="AEX118" i="4"/>
  <c r="AEX26" i="4"/>
  <c r="AEX165" i="4"/>
  <c r="AEX195" i="4"/>
  <c r="AEX148" i="4"/>
  <c r="AEX29" i="4"/>
  <c r="AET5" i="4"/>
  <c r="MM3" i="5"/>
  <c r="MN2" i="5"/>
  <c r="AEX5" i="4" l="1"/>
  <c r="AEZ170" i="4"/>
  <c r="AEZ168" i="4"/>
  <c r="AEZ166" i="4"/>
  <c r="AEZ164" i="4"/>
  <c r="AEZ162" i="4"/>
  <c r="AEZ160" i="4"/>
  <c r="AEZ158" i="4"/>
  <c r="AEZ156" i="4"/>
  <c r="AEZ147" i="4"/>
  <c r="AEZ187" i="4"/>
  <c r="AEZ179" i="4"/>
  <c r="AEZ171" i="4"/>
  <c r="AEZ169" i="4"/>
  <c r="AEZ167" i="4"/>
  <c r="AEZ163" i="4"/>
  <c r="AEZ196" i="4"/>
  <c r="AEZ188" i="4"/>
  <c r="AEZ180" i="4"/>
  <c r="AEZ172" i="4"/>
  <c r="AEZ155" i="4"/>
  <c r="AEZ152" i="4"/>
  <c r="AEZ144" i="4"/>
  <c r="AEZ149" i="4"/>
  <c r="AEZ197" i="4"/>
  <c r="AEZ189" i="4"/>
  <c r="AEZ181" i="4"/>
  <c r="AEZ173" i="4"/>
  <c r="AEZ198" i="4"/>
  <c r="AEZ190" i="4"/>
  <c r="AEZ182" i="4"/>
  <c r="AEZ174" i="4"/>
  <c r="AEZ154" i="4"/>
  <c r="AEZ199" i="4"/>
  <c r="AEZ142" i="4"/>
  <c r="AEZ134" i="4"/>
  <c r="AEZ185" i="4"/>
  <c r="AEZ141" i="4"/>
  <c r="AEZ133" i="4"/>
  <c r="AEZ128" i="4"/>
  <c r="AEZ119" i="4"/>
  <c r="AEZ111" i="4"/>
  <c r="AEZ194" i="4"/>
  <c r="AEZ178" i="4"/>
  <c r="AEZ124" i="4"/>
  <c r="AEZ116" i="4"/>
  <c r="AEZ108" i="4"/>
  <c r="AEZ186" i="4"/>
  <c r="AEZ146" i="4"/>
  <c r="AEZ157" i="4"/>
  <c r="AEZ130" i="4"/>
  <c r="AEZ184" i="4"/>
  <c r="AEZ159" i="4"/>
  <c r="AEZ143" i="4"/>
  <c r="AEZ135" i="4"/>
  <c r="AEZ97" i="4"/>
  <c r="AEZ89" i="4"/>
  <c r="AEZ84" i="4"/>
  <c r="AEZ177" i="4"/>
  <c r="AEZ161" i="4"/>
  <c r="AEZ140" i="4"/>
  <c r="AEZ132" i="4"/>
  <c r="AEZ126" i="4"/>
  <c r="AEZ125" i="4"/>
  <c r="AEZ123" i="4"/>
  <c r="AEZ121" i="4"/>
  <c r="AEZ102" i="4"/>
  <c r="AEZ94" i="4"/>
  <c r="AEZ175" i="4"/>
  <c r="AEZ145" i="4"/>
  <c r="AEZ139" i="4"/>
  <c r="AEZ106" i="4"/>
  <c r="AEZ83" i="4"/>
  <c r="AEZ81" i="4"/>
  <c r="AEZ79" i="4"/>
  <c r="AEZ77" i="4"/>
  <c r="AEZ75" i="4"/>
  <c r="AEZ73" i="4"/>
  <c r="AEZ71" i="4"/>
  <c r="AEZ69" i="4"/>
  <c r="AEZ67" i="4"/>
  <c r="AEZ65" i="4"/>
  <c r="AEZ63" i="4"/>
  <c r="AEZ61" i="4"/>
  <c r="AEZ59" i="4"/>
  <c r="AEZ57" i="4"/>
  <c r="AEZ55" i="4"/>
  <c r="AEZ136" i="4"/>
  <c r="AEZ122" i="4"/>
  <c r="AEZ104" i="4"/>
  <c r="AEZ176" i="4"/>
  <c r="AEZ91" i="4"/>
  <c r="AEZ137" i="4"/>
  <c r="AEZ88" i="4"/>
  <c r="AEZ82" i="4"/>
  <c r="AEZ80" i="4"/>
  <c r="AEZ78" i="4"/>
  <c r="AEZ76" i="4"/>
  <c r="AEZ74" i="4"/>
  <c r="AEZ72" i="4"/>
  <c r="AEZ70" i="4"/>
  <c r="AEZ68" i="4"/>
  <c r="AEZ66" i="4"/>
  <c r="AEZ64" i="4"/>
  <c r="AEZ62" i="4"/>
  <c r="AEZ58" i="4"/>
  <c r="AEZ54" i="4"/>
  <c r="AEZ52" i="4"/>
  <c r="AEZ50" i="4"/>
  <c r="AEZ48" i="4"/>
  <c r="AEZ46" i="4"/>
  <c r="AEZ44" i="4"/>
  <c r="AEZ151" i="4"/>
  <c r="AEZ114" i="4"/>
  <c r="AEZ109" i="4"/>
  <c r="AEZ92" i="4"/>
  <c r="AEZ129" i="4"/>
  <c r="AEZ150" i="4"/>
  <c r="AEZ113" i="4"/>
  <c r="AEZ36" i="4"/>
  <c r="AEZ28" i="4"/>
  <c r="AEZ131" i="4"/>
  <c r="AEZ90" i="4"/>
  <c r="AEZ35" i="4"/>
  <c r="AEZ27" i="4"/>
  <c r="AEZ19" i="4"/>
  <c r="AEZ15" i="4"/>
  <c r="AEZ7" i="4"/>
  <c r="AEZ40" i="4"/>
  <c r="AEZ193" i="4"/>
  <c r="AEZ117" i="4"/>
  <c r="AEZ101" i="4"/>
  <c r="AEZ98" i="4"/>
  <c r="AEZ95" i="4"/>
  <c r="AEZ85" i="4"/>
  <c r="AEZ53" i="4"/>
  <c r="AEZ45" i="4"/>
  <c r="AEZ43" i="4"/>
  <c r="AEZ20" i="4"/>
  <c r="AEZ16" i="4"/>
  <c r="AEZ12" i="4"/>
  <c r="AEZ8" i="4"/>
  <c r="AEZ42" i="4"/>
  <c r="AEZ34" i="4"/>
  <c r="AEZ32" i="4"/>
  <c r="AEZ192" i="4"/>
  <c r="AEZ191" i="4"/>
  <c r="AEZ120" i="4"/>
  <c r="AEZ112" i="4"/>
  <c r="AEZ87" i="4"/>
  <c r="AEZ41" i="4"/>
  <c r="AEZ33" i="4"/>
  <c r="AEZ25" i="4"/>
  <c r="AEZ47" i="4"/>
  <c r="AEZ103" i="4"/>
  <c r="AEZ100" i="4"/>
  <c r="AEZ11" i="4"/>
  <c r="AEZ24" i="4"/>
  <c r="AEZ107" i="4"/>
  <c r="AEZ115" i="4"/>
  <c r="AEZ105" i="4"/>
  <c r="AEZ96" i="4"/>
  <c r="AEZ51" i="4"/>
  <c r="AEZ30" i="4"/>
  <c r="AEZ6" i="4"/>
  <c r="AEZ127" i="4"/>
  <c r="AEZ22" i="4"/>
  <c r="AEZ183" i="4"/>
  <c r="AEZ86" i="4"/>
  <c r="AEZ60" i="4"/>
  <c r="AEZ23" i="4"/>
  <c r="AEZ39" i="4"/>
  <c r="AEZ56" i="4"/>
  <c r="AEZ38" i="4"/>
  <c r="AEZ21" i="4"/>
  <c r="AEZ93" i="4"/>
  <c r="AEZ153" i="4"/>
  <c r="AEZ31" i="4"/>
  <c r="AEZ17" i="4"/>
  <c r="AEZ2" i="4"/>
  <c r="AEZ37" i="4"/>
  <c r="AEZ18" i="4"/>
  <c r="AEZ110" i="4"/>
  <c r="AEZ13" i="4"/>
  <c r="AEZ138" i="4"/>
  <c r="AEZ99" i="4"/>
  <c r="AEZ49" i="4"/>
  <c r="AEZ9" i="4"/>
  <c r="AEZ118" i="4"/>
  <c r="AEZ14" i="4"/>
  <c r="AEZ10" i="4"/>
  <c r="AEZ26" i="4"/>
  <c r="AEZ195" i="4"/>
  <c r="AEZ165" i="4"/>
  <c r="AEZ29" i="4"/>
  <c r="AEZ148" i="4"/>
  <c r="MO2" i="5"/>
  <c r="MN3" i="5"/>
  <c r="AFB199" i="4" l="1"/>
  <c r="AFB197" i="4"/>
  <c r="AFB193" i="4"/>
  <c r="AFB191" i="4"/>
  <c r="AFB189" i="4"/>
  <c r="AFB187" i="4"/>
  <c r="AFB185" i="4"/>
  <c r="AFB183" i="4"/>
  <c r="AFB181" i="4"/>
  <c r="AFB179" i="4"/>
  <c r="AFB177" i="4"/>
  <c r="AFB175" i="4"/>
  <c r="AFB173" i="4"/>
  <c r="AFB171" i="4"/>
  <c r="AFB169" i="4"/>
  <c r="AFB167" i="4"/>
  <c r="AFB163" i="4"/>
  <c r="AFB161" i="4"/>
  <c r="AFB159" i="4"/>
  <c r="AFB157" i="4"/>
  <c r="AFB142" i="4"/>
  <c r="AFB140" i="4"/>
  <c r="AFB138" i="4"/>
  <c r="AFB136" i="4"/>
  <c r="AFB134" i="4"/>
  <c r="AFB132" i="4"/>
  <c r="AFB130" i="4"/>
  <c r="AFB128" i="4"/>
  <c r="AFB126" i="4"/>
  <c r="AFB124" i="4"/>
  <c r="AFB122" i="4"/>
  <c r="AFB120" i="4"/>
  <c r="AFB118" i="4"/>
  <c r="AFB116" i="4"/>
  <c r="AFB114" i="4"/>
  <c r="AFB112" i="4"/>
  <c r="AFB110" i="4"/>
  <c r="AFB108" i="4"/>
  <c r="AFB106" i="4"/>
  <c r="AFB196" i="4"/>
  <c r="AFB188" i="4"/>
  <c r="AFB180" i="4"/>
  <c r="AFB172" i="4"/>
  <c r="AFB149" i="4"/>
  <c r="AFB198" i="4"/>
  <c r="AFB190" i="4"/>
  <c r="AFB182" i="4"/>
  <c r="AFB174" i="4"/>
  <c r="AFB154" i="4"/>
  <c r="AFB146" i="4"/>
  <c r="AFB141" i="4"/>
  <c r="AFB133" i="4"/>
  <c r="AFB119" i="4"/>
  <c r="AFB111" i="4"/>
  <c r="AFB194" i="4"/>
  <c r="AFB178" i="4"/>
  <c r="AFB156" i="4"/>
  <c r="AFB152" i="4"/>
  <c r="AFB153" i="4"/>
  <c r="AFB170" i="4"/>
  <c r="AFB168" i="4"/>
  <c r="AFB166" i="4"/>
  <c r="AFB164" i="4"/>
  <c r="AFB162" i="4"/>
  <c r="AFB147" i="4"/>
  <c r="AFB145" i="4"/>
  <c r="AFB139" i="4"/>
  <c r="AFB131" i="4"/>
  <c r="AFB104" i="4"/>
  <c r="AFB103" i="4"/>
  <c r="AFB100" i="4"/>
  <c r="AFB92" i="4"/>
  <c r="AFB125" i="4"/>
  <c r="AFB123" i="4"/>
  <c r="AFB121" i="4"/>
  <c r="AFB102" i="4"/>
  <c r="AFB94" i="4"/>
  <c r="AFB127" i="4"/>
  <c r="AFB99" i="4"/>
  <c r="AFB91" i="4"/>
  <c r="AFB160" i="4"/>
  <c r="AFB155" i="4"/>
  <c r="AFB151" i="4"/>
  <c r="AFB129" i="4"/>
  <c r="AFB109" i="4"/>
  <c r="AFB107" i="4"/>
  <c r="AFB105" i="4"/>
  <c r="AFB137" i="4"/>
  <c r="AFB93" i="4"/>
  <c r="AFB90" i="4"/>
  <c r="AFB89" i="4"/>
  <c r="AFB88" i="4"/>
  <c r="AFB192" i="4"/>
  <c r="AFB87" i="4"/>
  <c r="AFB158" i="4"/>
  <c r="AFB143" i="4"/>
  <c r="AFB117" i="4"/>
  <c r="AFB97" i="4"/>
  <c r="AFB85" i="4"/>
  <c r="AFB144" i="4"/>
  <c r="AFB135" i="4"/>
  <c r="AFB83" i="4"/>
  <c r="AFB82" i="4"/>
  <c r="AFB81" i="4"/>
  <c r="AFB80" i="4"/>
  <c r="AFB79" i="4"/>
  <c r="AFB78" i="4"/>
  <c r="AFB77" i="4"/>
  <c r="AFB76" i="4"/>
  <c r="AFB75" i="4"/>
  <c r="AFB74" i="4"/>
  <c r="AFB73" i="4"/>
  <c r="AFB72" i="4"/>
  <c r="AFB71" i="4"/>
  <c r="AFB70" i="4"/>
  <c r="AFB69" i="4"/>
  <c r="AFB68" i="4"/>
  <c r="AFB67" i="4"/>
  <c r="AFB66" i="4"/>
  <c r="AFB65" i="4"/>
  <c r="AFB64" i="4"/>
  <c r="AFB63" i="4"/>
  <c r="AFB62" i="4"/>
  <c r="AFB58" i="4"/>
  <c r="AFB54" i="4"/>
  <c r="AFB52" i="4"/>
  <c r="AFB50" i="4"/>
  <c r="AFB48" i="4"/>
  <c r="AFB46" i="4"/>
  <c r="AFB44" i="4"/>
  <c r="AFB42" i="4"/>
  <c r="AFB40" i="4"/>
  <c r="AFB38" i="4"/>
  <c r="AFB36" i="4"/>
  <c r="AFB34" i="4"/>
  <c r="AFB32" i="4"/>
  <c r="AFB30" i="4"/>
  <c r="AFB28" i="4"/>
  <c r="AFB24" i="4"/>
  <c r="AFB22" i="4"/>
  <c r="AFB20" i="4"/>
  <c r="AFB18" i="4"/>
  <c r="AFB16" i="4"/>
  <c r="AFB14" i="4"/>
  <c r="AFB12" i="4"/>
  <c r="AFB10" i="4"/>
  <c r="AFB8" i="4"/>
  <c r="AFB6" i="4"/>
  <c r="AFB84" i="4"/>
  <c r="AFB186" i="4"/>
  <c r="AFB150" i="4"/>
  <c r="AFB95" i="4"/>
  <c r="AFB86" i="4"/>
  <c r="AFB35" i="4"/>
  <c r="AFB27" i="4"/>
  <c r="AFB45" i="4"/>
  <c r="AFB43" i="4"/>
  <c r="AFB176" i="4"/>
  <c r="AFB101" i="4"/>
  <c r="AFB98" i="4"/>
  <c r="AFB57" i="4"/>
  <c r="AFB53" i="4"/>
  <c r="AFB61" i="4"/>
  <c r="AFB41" i="4"/>
  <c r="AFB25" i="4"/>
  <c r="AFB33" i="4"/>
  <c r="AFB23" i="4"/>
  <c r="AFB47" i="4"/>
  <c r="AFB19" i="4"/>
  <c r="AFB15" i="4"/>
  <c r="AFB11" i="4"/>
  <c r="AFB7" i="4"/>
  <c r="AFB31" i="4"/>
  <c r="AFB2" i="4"/>
  <c r="AFB184" i="4"/>
  <c r="AFB39" i="4"/>
  <c r="AFB115" i="4"/>
  <c r="AFB60" i="4"/>
  <c r="AFB56" i="4"/>
  <c r="AFB59" i="4"/>
  <c r="AFB21" i="4"/>
  <c r="AFB17" i="4"/>
  <c r="AFB37" i="4"/>
  <c r="AFB113" i="4"/>
  <c r="AFB55" i="4"/>
  <c r="AFB13" i="4"/>
  <c r="AFB49" i="4"/>
  <c r="AFB9" i="4"/>
  <c r="AFB96" i="4"/>
  <c r="AFB51" i="4"/>
  <c r="AFB26" i="4"/>
  <c r="AFB165" i="4"/>
  <c r="AFB195" i="4"/>
  <c r="AFB148" i="4"/>
  <c r="AFB29" i="4"/>
  <c r="AEZ5" i="4"/>
  <c r="MO3" i="5"/>
  <c r="MP2" i="5"/>
  <c r="MQ2" i="5" s="1"/>
  <c r="AFD196" i="4" l="1"/>
  <c r="AFD188" i="4"/>
  <c r="AFD187" i="4"/>
  <c r="AFD180" i="4"/>
  <c r="AFD179" i="4"/>
  <c r="AFD172" i="4"/>
  <c r="AFD171" i="4"/>
  <c r="AFD155" i="4"/>
  <c r="AFD152" i="4"/>
  <c r="AFD144" i="4"/>
  <c r="AFD198" i="4"/>
  <c r="AFD197" i="4"/>
  <c r="AFD190" i="4"/>
  <c r="AFD189" i="4"/>
  <c r="AFD182" i="4"/>
  <c r="AFD181" i="4"/>
  <c r="AFD174" i="4"/>
  <c r="AFD173" i="4"/>
  <c r="AFD154" i="4"/>
  <c r="AFD151" i="4"/>
  <c r="AFD194" i="4"/>
  <c r="AFD185" i="4"/>
  <c r="AFD178" i="4"/>
  <c r="AFD156" i="4"/>
  <c r="AFD128" i="4"/>
  <c r="AFD153" i="4"/>
  <c r="AFD124" i="4"/>
  <c r="AFD116" i="4"/>
  <c r="AFD108" i="4"/>
  <c r="AFD169" i="4"/>
  <c r="AFD167" i="4"/>
  <c r="AFD163" i="4"/>
  <c r="AFD161" i="4"/>
  <c r="AFD140" i="4"/>
  <c r="AFD139" i="4"/>
  <c r="AFD132" i="4"/>
  <c r="AFD131" i="4"/>
  <c r="AFD127" i="4"/>
  <c r="AFD121" i="4"/>
  <c r="AFD113" i="4"/>
  <c r="AFD105" i="4"/>
  <c r="AFD103" i="4"/>
  <c r="AFD160" i="4"/>
  <c r="AFD149" i="4"/>
  <c r="AFD143" i="4"/>
  <c r="AFD136" i="4"/>
  <c r="AFD135" i="4"/>
  <c r="AFD129" i="4"/>
  <c r="AFD191" i="4"/>
  <c r="AFD184" i="4"/>
  <c r="AFD168" i="4"/>
  <c r="AFD162" i="4"/>
  <c r="AFD146" i="4"/>
  <c r="AFD97" i="4"/>
  <c r="AFD89" i="4"/>
  <c r="AFD84" i="4"/>
  <c r="AFD125" i="4"/>
  <c r="AFD123" i="4"/>
  <c r="AFD102" i="4"/>
  <c r="AFD94" i="4"/>
  <c r="AFD86" i="4"/>
  <c r="AFD177" i="4"/>
  <c r="AFD126" i="4"/>
  <c r="AFD99" i="4"/>
  <c r="AFD170" i="4"/>
  <c r="AFD164" i="4"/>
  <c r="AFD147" i="4"/>
  <c r="AFD122" i="4"/>
  <c r="AFD120" i="4"/>
  <c r="AFD118" i="4"/>
  <c r="AFD192" i="4"/>
  <c r="AFD199" i="4"/>
  <c r="AFD193" i="4"/>
  <c r="AFD175" i="4"/>
  <c r="AFD92" i="4"/>
  <c r="AFD83" i="4"/>
  <c r="AFD81" i="4"/>
  <c r="AFD79" i="4"/>
  <c r="AFD77" i="4"/>
  <c r="AFD75" i="4"/>
  <c r="AFD73" i="4"/>
  <c r="AFD71" i="4"/>
  <c r="AFD69" i="4"/>
  <c r="AFD67" i="4"/>
  <c r="AFD65" i="4"/>
  <c r="AFD63" i="4"/>
  <c r="AFD61" i="4"/>
  <c r="AFD59" i="4"/>
  <c r="AFD57" i="4"/>
  <c r="AFD55" i="4"/>
  <c r="AFD186" i="4"/>
  <c r="AFD159" i="4"/>
  <c r="AFD130" i="4"/>
  <c r="AFD119" i="4"/>
  <c r="AFD96" i="4"/>
  <c r="AFD95" i="4"/>
  <c r="AFD134" i="4"/>
  <c r="AFD112" i="4"/>
  <c r="AFD107" i="4"/>
  <c r="AFD98" i="4"/>
  <c r="AFD142" i="4"/>
  <c r="AFD137" i="4"/>
  <c r="AFD93" i="4"/>
  <c r="AFD90" i="4"/>
  <c r="AFD88" i="4"/>
  <c r="AFD157" i="4"/>
  <c r="AFD114" i="4"/>
  <c r="AFD109" i="4"/>
  <c r="AFD133" i="4"/>
  <c r="AFD104" i="4"/>
  <c r="AFD85" i="4"/>
  <c r="AFD150" i="4"/>
  <c r="AFD111" i="4"/>
  <c r="AFD106" i="4"/>
  <c r="AFD100" i="4"/>
  <c r="AFD60" i="4"/>
  <c r="AFD56" i="4"/>
  <c r="AFD53" i="4"/>
  <c r="AFD51" i="4"/>
  <c r="AFD49" i="4"/>
  <c r="AFD47" i="4"/>
  <c r="AFD45" i="4"/>
  <c r="AFD43" i="4"/>
  <c r="AFD41" i="4"/>
  <c r="AFD39" i="4"/>
  <c r="AFD37" i="4"/>
  <c r="AFD35" i="4"/>
  <c r="AFD33" i="4"/>
  <c r="AFD31" i="4"/>
  <c r="AFD27" i="4"/>
  <c r="AFD25" i="4"/>
  <c r="AFD23" i="4"/>
  <c r="AFD176" i="4"/>
  <c r="AFD101" i="4"/>
  <c r="AFD80" i="4"/>
  <c r="AFD68" i="4"/>
  <c r="AFD20" i="4"/>
  <c r="AFD74" i="4"/>
  <c r="AFD117" i="4"/>
  <c r="AFD52" i="4"/>
  <c r="AFD16" i="4"/>
  <c r="AFD12" i="4"/>
  <c r="AFD8" i="4"/>
  <c r="AFD2" i="4"/>
  <c r="AFD78" i="4"/>
  <c r="AFD66" i="4"/>
  <c r="AFD44" i="4"/>
  <c r="AFD42" i="4"/>
  <c r="AFD34" i="4"/>
  <c r="AFD19" i="4"/>
  <c r="AFD15" i="4"/>
  <c r="AFD11" i="4"/>
  <c r="AFD32" i="4"/>
  <c r="AFD87" i="4"/>
  <c r="AFD7" i="4"/>
  <c r="AFD158" i="4"/>
  <c r="AFD141" i="4"/>
  <c r="AFD76" i="4"/>
  <c r="AFD64" i="4"/>
  <c r="AFD54" i="4"/>
  <c r="AFD46" i="4"/>
  <c r="AFD40" i="4"/>
  <c r="AFD115" i="4"/>
  <c r="AFD58" i="4"/>
  <c r="AFD24" i="4"/>
  <c r="AFD62" i="4"/>
  <c r="AFD183" i="4"/>
  <c r="AFD145" i="4"/>
  <c r="AFD28" i="4"/>
  <c r="AFD38" i="4"/>
  <c r="AFD21" i="4"/>
  <c r="AFD36" i="4"/>
  <c r="AFD17" i="4"/>
  <c r="AFD50" i="4"/>
  <c r="AFD13" i="4"/>
  <c r="AFD110" i="4"/>
  <c r="AFD9" i="4"/>
  <c r="AFD166" i="4"/>
  <c r="AFD138" i="4"/>
  <c r="AFD91" i="4"/>
  <c r="AFD70" i="4"/>
  <c r="AFD18" i="4"/>
  <c r="AFD22" i="4"/>
  <c r="AFD14" i="4"/>
  <c r="AFD10" i="4"/>
  <c r="AFD82" i="4"/>
  <c r="AFD72" i="4"/>
  <c r="AFD48" i="4"/>
  <c r="AFD30" i="4"/>
  <c r="AFD6" i="4"/>
  <c r="AFD26" i="4"/>
  <c r="AFD195" i="4"/>
  <c r="AFD165" i="4"/>
  <c r="AFD148" i="4"/>
  <c r="AFD29" i="4"/>
  <c r="AFB5" i="4"/>
  <c r="MQ3" i="5"/>
  <c r="MR2" i="5"/>
  <c r="MP3" i="5"/>
  <c r="AFD5" i="4" l="1"/>
  <c r="AFF199" i="4"/>
  <c r="AFF197" i="4"/>
  <c r="AFF193" i="4"/>
  <c r="AFF191" i="4"/>
  <c r="AFF189" i="4"/>
  <c r="AFF187" i="4"/>
  <c r="AFF185" i="4"/>
  <c r="AFF183" i="4"/>
  <c r="AFF181" i="4"/>
  <c r="AFF179" i="4"/>
  <c r="AFF177" i="4"/>
  <c r="AFF175" i="4"/>
  <c r="AFF173" i="4"/>
  <c r="AFF171" i="4"/>
  <c r="AFF169" i="4"/>
  <c r="AFF167" i="4"/>
  <c r="AFF163" i="4"/>
  <c r="AFF161" i="4"/>
  <c r="AFF159" i="4"/>
  <c r="AFF157" i="4"/>
  <c r="AFF155" i="4"/>
  <c r="AFF153" i="4"/>
  <c r="AFF151" i="4"/>
  <c r="AFF149" i="4"/>
  <c r="AFF147" i="4"/>
  <c r="AFF145" i="4"/>
  <c r="AFF198" i="4"/>
  <c r="AFF196" i="4"/>
  <c r="AFF194" i="4"/>
  <c r="AFF192" i="4"/>
  <c r="AFF190" i="4"/>
  <c r="AFF188" i="4"/>
  <c r="AFF186" i="4"/>
  <c r="AFF184" i="4"/>
  <c r="AFF182" i="4"/>
  <c r="AFF180" i="4"/>
  <c r="AFF178" i="4"/>
  <c r="AFF176" i="4"/>
  <c r="AFF174" i="4"/>
  <c r="AFF172" i="4"/>
  <c r="AFF170" i="4"/>
  <c r="AFF168" i="4"/>
  <c r="AFF166" i="4"/>
  <c r="AFF164" i="4"/>
  <c r="AFF162" i="4"/>
  <c r="AFF160" i="4"/>
  <c r="AFF158" i="4"/>
  <c r="AFF156" i="4"/>
  <c r="AFF154" i="4"/>
  <c r="AFF146" i="4"/>
  <c r="AFF143" i="4"/>
  <c r="AFF141" i="4"/>
  <c r="AFF139" i="4"/>
  <c r="AFF137" i="4"/>
  <c r="AFF135" i="4"/>
  <c r="AFF133" i="4"/>
  <c r="AFF131" i="4"/>
  <c r="AFF129" i="4"/>
  <c r="AFF127" i="4"/>
  <c r="AFF125" i="4"/>
  <c r="AFF152" i="4"/>
  <c r="AFF124" i="4"/>
  <c r="AFF116" i="4"/>
  <c r="AFF108" i="4"/>
  <c r="AFF140" i="4"/>
  <c r="AFF132" i="4"/>
  <c r="AFF121" i="4"/>
  <c r="AFF113" i="4"/>
  <c r="AFF105" i="4"/>
  <c r="AFF103" i="4"/>
  <c r="AFF101" i="4"/>
  <c r="AFF99" i="4"/>
  <c r="AFF97" i="4"/>
  <c r="AFF95" i="4"/>
  <c r="AFF93" i="4"/>
  <c r="AFF91" i="4"/>
  <c r="AFF89" i="4"/>
  <c r="AFF87" i="4"/>
  <c r="AFF85" i="4"/>
  <c r="AFF150" i="4"/>
  <c r="AFF144" i="4"/>
  <c r="AFF126" i="4"/>
  <c r="AFF122" i="4"/>
  <c r="AFF120" i="4"/>
  <c r="AFF118" i="4"/>
  <c r="AFF136" i="4"/>
  <c r="AFF119" i="4"/>
  <c r="AFF117" i="4"/>
  <c r="AFF115" i="4"/>
  <c r="AFF96" i="4"/>
  <c r="AFF88" i="4"/>
  <c r="AFF138" i="4"/>
  <c r="AFF106" i="4"/>
  <c r="AFF111" i="4"/>
  <c r="AFF114" i="4"/>
  <c r="AFF109" i="4"/>
  <c r="AFF86" i="4"/>
  <c r="AFF82" i="4"/>
  <c r="AFF80" i="4"/>
  <c r="AFF78" i="4"/>
  <c r="AFF76" i="4"/>
  <c r="AFF74" i="4"/>
  <c r="AFF72" i="4"/>
  <c r="AFF70" i="4"/>
  <c r="AFF68" i="4"/>
  <c r="AFF66" i="4"/>
  <c r="AFF64" i="4"/>
  <c r="AFF62" i="4"/>
  <c r="AFF92" i="4"/>
  <c r="AFF83" i="4"/>
  <c r="AFF81" i="4"/>
  <c r="AFF79" i="4"/>
  <c r="AFF77" i="4"/>
  <c r="AFF75" i="4"/>
  <c r="AFF73" i="4"/>
  <c r="AFF71" i="4"/>
  <c r="AFF69" i="4"/>
  <c r="AFF67" i="4"/>
  <c r="AFF65" i="4"/>
  <c r="AFF63" i="4"/>
  <c r="AFF130" i="4"/>
  <c r="AFF94" i="4"/>
  <c r="AFF84" i="4"/>
  <c r="AFF104" i="4"/>
  <c r="AFF102" i="4"/>
  <c r="AFF61" i="4"/>
  <c r="AFF57" i="4"/>
  <c r="AFF100" i="4"/>
  <c r="AFF60" i="4"/>
  <c r="AFF56" i="4"/>
  <c r="AFF53" i="4"/>
  <c r="AFF51" i="4"/>
  <c r="AFF49" i="4"/>
  <c r="AFF47" i="4"/>
  <c r="AFF45" i="4"/>
  <c r="AFF98" i="4"/>
  <c r="AFF90" i="4"/>
  <c r="AFF52" i="4"/>
  <c r="AFF43" i="4"/>
  <c r="AFF20" i="4"/>
  <c r="AFF16" i="4"/>
  <c r="AFF12" i="4"/>
  <c r="AFF8" i="4"/>
  <c r="AFF34" i="4"/>
  <c r="AFF23" i="4"/>
  <c r="AFF14" i="4"/>
  <c r="AFF44" i="4"/>
  <c r="AFF42" i="4"/>
  <c r="AFF134" i="4"/>
  <c r="AFF142" i="4"/>
  <c r="AFF41" i="4"/>
  <c r="AFF33" i="4"/>
  <c r="AFF25" i="4"/>
  <c r="AFF19" i="4"/>
  <c r="AFF15" i="4"/>
  <c r="AFF11" i="4"/>
  <c r="AFF7" i="4"/>
  <c r="AFF46" i="4"/>
  <c r="AFF112" i="4"/>
  <c r="AFF54" i="4"/>
  <c r="AFF58" i="4"/>
  <c r="AFF40" i="4"/>
  <c r="AFF32" i="4"/>
  <c r="AFF24" i="4"/>
  <c r="AFF2" i="4"/>
  <c r="AFF107" i="4"/>
  <c r="AFF48" i="4"/>
  <c r="AFF18" i="4"/>
  <c r="AFF10" i="4"/>
  <c r="AFF39" i="4"/>
  <c r="AFF31" i="4"/>
  <c r="AFF55" i="4"/>
  <c r="AFF6" i="4"/>
  <c r="AFF128" i="4"/>
  <c r="AFF110" i="4"/>
  <c r="AFF59" i="4"/>
  <c r="AFF17" i="4"/>
  <c r="AFF38" i="4"/>
  <c r="AFF21" i="4"/>
  <c r="AFF36" i="4"/>
  <c r="AFF50" i="4"/>
  <c r="AFF13" i="4"/>
  <c r="AFF9" i="4"/>
  <c r="AFF123" i="4"/>
  <c r="AFF27" i="4"/>
  <c r="AFF37" i="4"/>
  <c r="AFF22" i="4"/>
  <c r="AFF35" i="4"/>
  <c r="AFF30" i="4"/>
  <c r="AFF28" i="4"/>
  <c r="AFF26" i="4"/>
  <c r="AFF195" i="4"/>
  <c r="AFF165" i="4"/>
  <c r="AFF148" i="4"/>
  <c r="AFF29" i="4"/>
  <c r="MR3" i="5"/>
  <c r="MS2" i="5"/>
  <c r="AFF5" i="4" l="1"/>
  <c r="AFH198" i="4"/>
  <c r="AFH196" i="4"/>
  <c r="AFH194" i="4"/>
  <c r="AFH192" i="4"/>
  <c r="AFH190" i="4"/>
  <c r="AFH188" i="4"/>
  <c r="AFH186" i="4"/>
  <c r="AFH184" i="4"/>
  <c r="AFH182" i="4"/>
  <c r="AFH180" i="4"/>
  <c r="AFH178" i="4"/>
  <c r="AFH176" i="4"/>
  <c r="AFH174" i="4"/>
  <c r="AFH172" i="4"/>
  <c r="AFH170" i="4"/>
  <c r="AFH168" i="4"/>
  <c r="AFH166" i="4"/>
  <c r="AFH164" i="4"/>
  <c r="AFH162" i="4"/>
  <c r="AFH160" i="4"/>
  <c r="AFH158" i="4"/>
  <c r="AFH156" i="4"/>
  <c r="AFH149" i="4"/>
  <c r="AFH197" i="4"/>
  <c r="AFH189" i="4"/>
  <c r="AFH181" i="4"/>
  <c r="AFH173" i="4"/>
  <c r="AFH154" i="4"/>
  <c r="AFH151" i="4"/>
  <c r="AFH199" i="4"/>
  <c r="AFH191" i="4"/>
  <c r="AFH183" i="4"/>
  <c r="AFH175" i="4"/>
  <c r="AFH153" i="4"/>
  <c r="AFH140" i="4"/>
  <c r="AFH132" i="4"/>
  <c r="AFH121" i="4"/>
  <c r="AFH113" i="4"/>
  <c r="AFH105" i="4"/>
  <c r="AFH103" i="4"/>
  <c r="AFH169" i="4"/>
  <c r="AFH167" i="4"/>
  <c r="AFH163" i="4"/>
  <c r="AFH161" i="4"/>
  <c r="AFH139" i="4"/>
  <c r="AFH131" i="4"/>
  <c r="AFH127" i="4"/>
  <c r="AFH187" i="4"/>
  <c r="AFH171" i="4"/>
  <c r="AFH118" i="4"/>
  <c r="AFH110" i="4"/>
  <c r="AFH179" i="4"/>
  <c r="AFH155" i="4"/>
  <c r="AFH159" i="4"/>
  <c r="AFH143" i="4"/>
  <c r="AFH135" i="4"/>
  <c r="AFH123" i="4"/>
  <c r="AFH102" i="4"/>
  <c r="AFH94" i="4"/>
  <c r="AFH86" i="4"/>
  <c r="AFH177" i="4"/>
  <c r="AFH124" i="4"/>
  <c r="AFH122" i="4"/>
  <c r="AFH120" i="4"/>
  <c r="AFH99" i="4"/>
  <c r="AFH91" i="4"/>
  <c r="AFH152" i="4"/>
  <c r="AFH147" i="4"/>
  <c r="AFH136" i="4"/>
  <c r="AFH119" i="4"/>
  <c r="AFH117" i="4"/>
  <c r="AFH115" i="4"/>
  <c r="AFH96" i="4"/>
  <c r="AFH150" i="4"/>
  <c r="AFH144" i="4"/>
  <c r="AFH142" i="4"/>
  <c r="AFH134" i="4"/>
  <c r="AFH130" i="4"/>
  <c r="AFH104" i="4"/>
  <c r="AFH128" i="4"/>
  <c r="AFH126" i="4"/>
  <c r="AFH106" i="4"/>
  <c r="AFH87" i="4"/>
  <c r="AFH146" i="4"/>
  <c r="AFH141" i="4"/>
  <c r="AFH185" i="4"/>
  <c r="AFH193" i="4"/>
  <c r="AFH116" i="4"/>
  <c r="AFH111" i="4"/>
  <c r="AFH89" i="4"/>
  <c r="AFH157" i="4"/>
  <c r="AFH114" i="4"/>
  <c r="AFH109" i="4"/>
  <c r="AFH133" i="4"/>
  <c r="AFH85" i="4"/>
  <c r="AFH61" i="4"/>
  <c r="AFH57" i="4"/>
  <c r="AFH97" i="4"/>
  <c r="AFH129" i="4"/>
  <c r="AFH95" i="4"/>
  <c r="AFH98" i="4"/>
  <c r="AFH53" i="4"/>
  <c r="AFH45" i="4"/>
  <c r="AFH44" i="4"/>
  <c r="AFH42" i="4"/>
  <c r="AFH34" i="4"/>
  <c r="AFH41" i="4"/>
  <c r="AFH25" i="4"/>
  <c r="AFH15" i="4"/>
  <c r="AFH11" i="4"/>
  <c r="AFH7" i="4"/>
  <c r="AFH55" i="4"/>
  <c r="AFH30" i="4"/>
  <c r="AFH79" i="4"/>
  <c r="AFH72" i="4"/>
  <c r="AFH137" i="4"/>
  <c r="AFH78" i="4"/>
  <c r="AFH73" i="4"/>
  <c r="AFH66" i="4"/>
  <c r="AFH33" i="4"/>
  <c r="AFH19" i="4"/>
  <c r="AFH125" i="4"/>
  <c r="AFH112" i="4"/>
  <c r="AFH108" i="4"/>
  <c r="AFH54" i="4"/>
  <c r="AFH46" i="4"/>
  <c r="AFH58" i="4"/>
  <c r="AFH47" i="4"/>
  <c r="AFH40" i="4"/>
  <c r="AFH32" i="4"/>
  <c r="AFH24" i="4"/>
  <c r="AFH2" i="4"/>
  <c r="AFH38" i="4"/>
  <c r="AFH92" i="4"/>
  <c r="AFH83" i="4"/>
  <c r="AFH76" i="4"/>
  <c r="AFH71" i="4"/>
  <c r="AFH64" i="4"/>
  <c r="AFH107" i="4"/>
  <c r="AFH100" i="4"/>
  <c r="AFH39" i="4"/>
  <c r="AFH31" i="4"/>
  <c r="AFH23" i="4"/>
  <c r="AFH62" i="4"/>
  <c r="AFH18" i="4"/>
  <c r="AFH14" i="4"/>
  <c r="AFH10" i="4"/>
  <c r="AFH22" i="4"/>
  <c r="AFH81" i="4"/>
  <c r="AFH74" i="4"/>
  <c r="AFH69" i="4"/>
  <c r="AFH48" i="4"/>
  <c r="AFH6" i="4"/>
  <c r="AFH59" i="4"/>
  <c r="AFH49" i="4"/>
  <c r="AFH145" i="4"/>
  <c r="AFH88" i="4"/>
  <c r="AFH68" i="4"/>
  <c r="AFH21" i="4"/>
  <c r="AFH8" i="4"/>
  <c r="AFH13" i="4"/>
  <c r="AFH67" i="4"/>
  <c r="AFH56" i="4"/>
  <c r="AFH36" i="4"/>
  <c r="AFH17" i="4"/>
  <c r="AFH50" i="4"/>
  <c r="AFH65" i="4"/>
  <c r="AFH93" i="4"/>
  <c r="AFH63" i="4"/>
  <c r="AFH9" i="4"/>
  <c r="AFH27" i="4"/>
  <c r="AFH20" i="4"/>
  <c r="AFH101" i="4"/>
  <c r="AFH80" i="4"/>
  <c r="AFH138" i="4"/>
  <c r="AFH84" i="4"/>
  <c r="AFH75" i="4"/>
  <c r="AFH70" i="4"/>
  <c r="AFH37" i="4"/>
  <c r="AFH52" i="4"/>
  <c r="AFH35" i="4"/>
  <c r="AFH90" i="4"/>
  <c r="AFH82" i="4"/>
  <c r="AFH77" i="4"/>
  <c r="AFH51" i="4"/>
  <c r="AFH28" i="4"/>
  <c r="AFH16" i="4"/>
  <c r="AFH60" i="4"/>
  <c r="AFH43" i="4"/>
  <c r="AFH12" i="4"/>
  <c r="AFH26" i="4"/>
  <c r="AFH195" i="4"/>
  <c r="AFH165" i="4"/>
  <c r="AFH148" i="4"/>
  <c r="AFH29" i="4"/>
  <c r="MS3" i="5"/>
  <c r="MT2" i="5"/>
  <c r="AFH5" i="4" l="1"/>
  <c r="AFJ198" i="4"/>
  <c r="AFJ196" i="4"/>
  <c r="AFJ194" i="4"/>
  <c r="AFJ192" i="4"/>
  <c r="AFJ190" i="4"/>
  <c r="AFJ188" i="4"/>
  <c r="AFJ186" i="4"/>
  <c r="AFJ184" i="4"/>
  <c r="AFJ182" i="4"/>
  <c r="AFJ180" i="4"/>
  <c r="AFJ178" i="4"/>
  <c r="AFJ176" i="4"/>
  <c r="AFJ174" i="4"/>
  <c r="AFJ172" i="4"/>
  <c r="AFJ170" i="4"/>
  <c r="AFJ168" i="4"/>
  <c r="AFJ166" i="4"/>
  <c r="AFJ164" i="4"/>
  <c r="AFJ162" i="4"/>
  <c r="AFJ160" i="4"/>
  <c r="AFJ158" i="4"/>
  <c r="AFJ156" i="4"/>
  <c r="AFJ146" i="4"/>
  <c r="AFJ197" i="4"/>
  <c r="AFJ189" i="4"/>
  <c r="AFJ181" i="4"/>
  <c r="AFJ173" i="4"/>
  <c r="AFJ151" i="4"/>
  <c r="AFJ143" i="4"/>
  <c r="AFJ141" i="4"/>
  <c r="AFJ139" i="4"/>
  <c r="AFJ137" i="4"/>
  <c r="AFJ135" i="4"/>
  <c r="AFJ133" i="4"/>
  <c r="AFJ131" i="4"/>
  <c r="AFJ199" i="4"/>
  <c r="AFJ191" i="4"/>
  <c r="AFJ183" i="4"/>
  <c r="AFJ175" i="4"/>
  <c r="AFJ153" i="4"/>
  <c r="AFJ169" i="4"/>
  <c r="AFJ167" i="4"/>
  <c r="AFJ163" i="4"/>
  <c r="AFJ161" i="4"/>
  <c r="AFJ127" i="4"/>
  <c r="AFJ187" i="4"/>
  <c r="AFJ171" i="4"/>
  <c r="AFJ118" i="4"/>
  <c r="AFJ110" i="4"/>
  <c r="AFJ159" i="4"/>
  <c r="AFJ138" i="4"/>
  <c r="AFJ123" i="4"/>
  <c r="AFJ115" i="4"/>
  <c r="AFJ107" i="4"/>
  <c r="AFJ142" i="4"/>
  <c r="AFJ134" i="4"/>
  <c r="AFJ149" i="4"/>
  <c r="AFJ126" i="4"/>
  <c r="AFJ125" i="4"/>
  <c r="AFJ152" i="4"/>
  <c r="AFJ147" i="4"/>
  <c r="AFJ136" i="4"/>
  <c r="AFJ121" i="4"/>
  <c r="AFJ119" i="4"/>
  <c r="AFJ117" i="4"/>
  <c r="AFJ96" i="4"/>
  <c r="AFJ88" i="4"/>
  <c r="AFJ150" i="4"/>
  <c r="AFJ144" i="4"/>
  <c r="AFJ140" i="4"/>
  <c r="AFJ132" i="4"/>
  <c r="AFJ116" i="4"/>
  <c r="AFJ114" i="4"/>
  <c r="AFJ112" i="4"/>
  <c r="AFJ101" i="4"/>
  <c r="AFJ93" i="4"/>
  <c r="AFJ157" i="4"/>
  <c r="AFJ130" i="4"/>
  <c r="AFJ109" i="4"/>
  <c r="AFJ103" i="4"/>
  <c r="AFJ95" i="4"/>
  <c r="AFJ94" i="4"/>
  <c r="AFJ124" i="4"/>
  <c r="AFJ104" i="4"/>
  <c r="AFJ98" i="4"/>
  <c r="AFJ85" i="4"/>
  <c r="AFJ179" i="4"/>
  <c r="AFJ145" i="4"/>
  <c r="AFJ100" i="4"/>
  <c r="AFJ99" i="4"/>
  <c r="AFJ84" i="4"/>
  <c r="AFJ128" i="4"/>
  <c r="AFJ106" i="4"/>
  <c r="AFJ87" i="4"/>
  <c r="AFJ61" i="4"/>
  <c r="AFJ57" i="4"/>
  <c r="AFJ102" i="4"/>
  <c r="AFJ97" i="4"/>
  <c r="AFJ92" i="4"/>
  <c r="AFJ60" i="4"/>
  <c r="AFJ56" i="4"/>
  <c r="AFJ53" i="4"/>
  <c r="AFJ51" i="4"/>
  <c r="AFJ49" i="4"/>
  <c r="AFJ47" i="4"/>
  <c r="AFJ45" i="4"/>
  <c r="AFJ43" i="4"/>
  <c r="AFJ41" i="4"/>
  <c r="AFJ39" i="4"/>
  <c r="AFJ37" i="4"/>
  <c r="AFJ35" i="4"/>
  <c r="AFJ33" i="4"/>
  <c r="AFJ31" i="4"/>
  <c r="AFJ27" i="4"/>
  <c r="AFJ25" i="4"/>
  <c r="AFJ23" i="4"/>
  <c r="AFJ21" i="4"/>
  <c r="AFJ19" i="4"/>
  <c r="AFJ17" i="4"/>
  <c r="AFJ15" i="4"/>
  <c r="AFJ13" i="4"/>
  <c r="AFJ11" i="4"/>
  <c r="AFJ9" i="4"/>
  <c r="AFJ7" i="4"/>
  <c r="AFJ155" i="4"/>
  <c r="AFJ86" i="4"/>
  <c r="AFJ177" i="4"/>
  <c r="AFJ113" i="4"/>
  <c r="AFJ90" i="4"/>
  <c r="AFJ78" i="4"/>
  <c r="AFJ73" i="4"/>
  <c r="AFJ66" i="4"/>
  <c r="AFJ30" i="4"/>
  <c r="AFJ193" i="4"/>
  <c r="AFJ108" i="4"/>
  <c r="AFJ54" i="4"/>
  <c r="AFJ46" i="4"/>
  <c r="AFJ22" i="4"/>
  <c r="AFJ83" i="4"/>
  <c r="AFJ76" i="4"/>
  <c r="AFJ71" i="4"/>
  <c r="AFJ64" i="4"/>
  <c r="AFJ58" i="4"/>
  <c r="AFJ40" i="4"/>
  <c r="AFJ32" i="4"/>
  <c r="AFJ24" i="4"/>
  <c r="AFJ2" i="4"/>
  <c r="AFJ120" i="4"/>
  <c r="AFJ129" i="4"/>
  <c r="AFJ81" i="4"/>
  <c r="AFJ74" i="4"/>
  <c r="AFJ69" i="4"/>
  <c r="AFJ62" i="4"/>
  <c r="AFJ55" i="4"/>
  <c r="AFJ48" i="4"/>
  <c r="AFJ18" i="4"/>
  <c r="AFJ14" i="4"/>
  <c r="AFJ10" i="4"/>
  <c r="AFJ6" i="4"/>
  <c r="AFJ38" i="4"/>
  <c r="AFJ111" i="4"/>
  <c r="AFJ89" i="4"/>
  <c r="AFJ59" i="4"/>
  <c r="AFJ185" i="4"/>
  <c r="AFJ154" i="4"/>
  <c r="AFJ79" i="4"/>
  <c r="AFJ72" i="4"/>
  <c r="AFJ67" i="4"/>
  <c r="AFJ36" i="4"/>
  <c r="AFJ50" i="4"/>
  <c r="AFJ34" i="4"/>
  <c r="AFJ63" i="4"/>
  <c r="AFJ122" i="4"/>
  <c r="AFJ82" i="4"/>
  <c r="AFJ16" i="4"/>
  <c r="AFJ80" i="4"/>
  <c r="AFJ75" i="4"/>
  <c r="AFJ42" i="4"/>
  <c r="AFJ77" i="4"/>
  <c r="AFJ70" i="4"/>
  <c r="AFJ91" i="4"/>
  <c r="AFJ20" i="4"/>
  <c r="AFJ28" i="4"/>
  <c r="AFJ52" i="4"/>
  <c r="AFJ44" i="4"/>
  <c r="AFJ65" i="4"/>
  <c r="AFJ12" i="4"/>
  <c r="AFJ105" i="4"/>
  <c r="AFJ68" i="4"/>
  <c r="AFJ8" i="4"/>
  <c r="AFJ26" i="4"/>
  <c r="AFJ195" i="4"/>
  <c r="AFJ165" i="4"/>
  <c r="AFJ148" i="4"/>
  <c r="AFJ29" i="4"/>
  <c r="MT3" i="5"/>
  <c r="MU2" i="5"/>
  <c r="AFL197" i="4" l="1"/>
  <c r="AFL189" i="4"/>
  <c r="AFL181" i="4"/>
  <c r="AFL173" i="4"/>
  <c r="AFL154" i="4"/>
  <c r="AFL198" i="4"/>
  <c r="AFL190" i="4"/>
  <c r="AFL182" i="4"/>
  <c r="AFL174" i="4"/>
  <c r="AFL199" i="4"/>
  <c r="AFL191" i="4"/>
  <c r="AFL183" i="4"/>
  <c r="AFL175" i="4"/>
  <c r="AFL153" i="4"/>
  <c r="AFL145" i="4"/>
  <c r="AFL192" i="4"/>
  <c r="AFL184" i="4"/>
  <c r="AFL176" i="4"/>
  <c r="AFL187" i="4"/>
  <c r="AFL171" i="4"/>
  <c r="AFL139" i="4"/>
  <c r="AFL131" i="4"/>
  <c r="AFL118" i="4"/>
  <c r="AFL110" i="4"/>
  <c r="AFL159" i="4"/>
  <c r="AFL138" i="4"/>
  <c r="AFL123" i="4"/>
  <c r="AFL115" i="4"/>
  <c r="AFL107" i="4"/>
  <c r="AFL196" i="4"/>
  <c r="AFL180" i="4"/>
  <c r="AFL130" i="4"/>
  <c r="AFL126" i="4"/>
  <c r="AFL188" i="4"/>
  <c r="AFL172" i="4"/>
  <c r="AFL151" i="4"/>
  <c r="AFL128" i="4"/>
  <c r="AFL177" i="4"/>
  <c r="AFL124" i="4"/>
  <c r="AFL122" i="4"/>
  <c r="AFL120" i="4"/>
  <c r="AFL99" i="4"/>
  <c r="AFL91" i="4"/>
  <c r="AFL150" i="4"/>
  <c r="AFL144" i="4"/>
  <c r="AFL140" i="4"/>
  <c r="AFL132" i="4"/>
  <c r="AFL194" i="4"/>
  <c r="AFL170" i="4"/>
  <c r="AFL167" i="4"/>
  <c r="AFL164" i="4"/>
  <c r="AFL161" i="4"/>
  <c r="AFL156" i="4"/>
  <c r="AFL127" i="4"/>
  <c r="AFL116" i="4"/>
  <c r="AFL114" i="4"/>
  <c r="AFL112" i="4"/>
  <c r="AFL101" i="4"/>
  <c r="AFL93" i="4"/>
  <c r="AFL193" i="4"/>
  <c r="AFL137" i="4"/>
  <c r="AFL113" i="4"/>
  <c r="AFL111" i="4"/>
  <c r="AFL109" i="4"/>
  <c r="AFL98" i="4"/>
  <c r="AFL90" i="4"/>
  <c r="AFL185" i="4"/>
  <c r="AFL155" i="4"/>
  <c r="AFL149" i="4"/>
  <c r="AFL86" i="4"/>
  <c r="AFL97" i="4"/>
  <c r="AFL82" i="4"/>
  <c r="AFL80" i="4"/>
  <c r="AFL78" i="4"/>
  <c r="AFL76" i="4"/>
  <c r="AFL74" i="4"/>
  <c r="AFL72" i="4"/>
  <c r="AFL70" i="4"/>
  <c r="AFL68" i="4"/>
  <c r="AFL66" i="4"/>
  <c r="AFL64" i="4"/>
  <c r="AFL62" i="4"/>
  <c r="AFL60" i="4"/>
  <c r="AFL58" i="4"/>
  <c r="AFL56" i="4"/>
  <c r="AFL54" i="4"/>
  <c r="AFL129" i="4"/>
  <c r="AFL160" i="4"/>
  <c r="AFL152" i="4"/>
  <c r="AFL121" i="4"/>
  <c r="AFL103" i="4"/>
  <c r="AFL95" i="4"/>
  <c r="AFL94" i="4"/>
  <c r="AFL133" i="4"/>
  <c r="AFL119" i="4"/>
  <c r="AFL104" i="4"/>
  <c r="AFL102" i="4"/>
  <c r="AFL85" i="4"/>
  <c r="AFL163" i="4"/>
  <c r="AFL147" i="4"/>
  <c r="AFL92" i="4"/>
  <c r="AFL53" i="4"/>
  <c r="AFL51" i="4"/>
  <c r="AFL49" i="4"/>
  <c r="AFL47" i="4"/>
  <c r="AFL45" i="4"/>
  <c r="AFL43" i="4"/>
  <c r="AFL179" i="4"/>
  <c r="AFL143" i="4"/>
  <c r="AFL136" i="4"/>
  <c r="AFL100" i="4"/>
  <c r="AFL89" i="4"/>
  <c r="AFL162" i="4"/>
  <c r="AFL186" i="4"/>
  <c r="AFL178" i="4"/>
  <c r="AFL169" i="4"/>
  <c r="AFL146" i="4"/>
  <c r="AFL108" i="4"/>
  <c r="AFL59" i="4"/>
  <c r="AFL55" i="4"/>
  <c r="AFL117" i="4"/>
  <c r="AFL57" i="4"/>
  <c r="AFL46" i="4"/>
  <c r="AFL41" i="4"/>
  <c r="AFL33" i="4"/>
  <c r="AFL25" i="4"/>
  <c r="AFL19" i="4"/>
  <c r="AFL15" i="4"/>
  <c r="AFL11" i="4"/>
  <c r="AFL7" i="4"/>
  <c r="AFL32" i="4"/>
  <c r="AFL142" i="4"/>
  <c r="AFL125" i="4"/>
  <c r="AFL83" i="4"/>
  <c r="AFL71" i="4"/>
  <c r="AFL61" i="4"/>
  <c r="AFL40" i="4"/>
  <c r="AFL24" i="4"/>
  <c r="AFL2" i="4"/>
  <c r="AFL17" i="4"/>
  <c r="AFL87" i="4"/>
  <c r="AFL39" i="4"/>
  <c r="AFL31" i="4"/>
  <c r="AFL23" i="4"/>
  <c r="AFL18" i="4"/>
  <c r="AFL14" i="4"/>
  <c r="AFL10" i="4"/>
  <c r="AFL6" i="4"/>
  <c r="AFL21" i="4"/>
  <c r="AFL9" i="4"/>
  <c r="AFL106" i="4"/>
  <c r="AFL158" i="4"/>
  <c r="AFL141" i="4"/>
  <c r="AFL81" i="4"/>
  <c r="AFL69" i="4"/>
  <c r="AFL48" i="4"/>
  <c r="AFL135" i="4"/>
  <c r="AFL38" i="4"/>
  <c r="AFL30" i="4"/>
  <c r="AFL22" i="4"/>
  <c r="AFL37" i="4"/>
  <c r="AFL157" i="4"/>
  <c r="AFL79" i="4"/>
  <c r="AFL67" i="4"/>
  <c r="AFL50" i="4"/>
  <c r="AFL168" i="4"/>
  <c r="AFL134" i="4"/>
  <c r="AFL13" i="4"/>
  <c r="AFL84" i="4"/>
  <c r="AFL77" i="4"/>
  <c r="AFL34" i="4"/>
  <c r="AFL63" i="4"/>
  <c r="AFL28" i="4"/>
  <c r="AFL16" i="4"/>
  <c r="AFL75" i="4"/>
  <c r="AFL42" i="4"/>
  <c r="AFL27" i="4"/>
  <c r="AFL166" i="4"/>
  <c r="AFL52" i="4"/>
  <c r="AFL44" i="4"/>
  <c r="AFL65" i="4"/>
  <c r="AFL35" i="4"/>
  <c r="AFL12" i="4"/>
  <c r="AFL20" i="4"/>
  <c r="AFL105" i="4"/>
  <c r="AFL96" i="4"/>
  <c r="AFL73" i="4"/>
  <c r="AFL8" i="4"/>
  <c r="AFL88" i="4"/>
  <c r="AFL36" i="4"/>
  <c r="AFL26" i="4"/>
  <c r="AFL195" i="4"/>
  <c r="AFL165" i="4"/>
  <c r="AFL148" i="4"/>
  <c r="AFL29" i="4"/>
  <c r="AFJ5" i="4"/>
  <c r="MU3" i="5"/>
  <c r="MV2" i="5"/>
  <c r="AFN198" i="4" l="1"/>
  <c r="AFN196" i="4"/>
  <c r="AFN194" i="4"/>
  <c r="AFN192" i="4"/>
  <c r="AFN190" i="4"/>
  <c r="AFN188" i="4"/>
  <c r="AFN186" i="4"/>
  <c r="AFN184" i="4"/>
  <c r="AFN182" i="4"/>
  <c r="AFN180" i="4"/>
  <c r="AFN178" i="4"/>
  <c r="AFN176" i="4"/>
  <c r="AFN174" i="4"/>
  <c r="AFN172" i="4"/>
  <c r="AFN151" i="4"/>
  <c r="AFN143" i="4"/>
  <c r="AFN141" i="4"/>
  <c r="AFN139" i="4"/>
  <c r="AFN137" i="4"/>
  <c r="AFN135" i="4"/>
  <c r="AFN133" i="4"/>
  <c r="AFN131" i="4"/>
  <c r="AFN129" i="4"/>
  <c r="AFN127" i="4"/>
  <c r="AFN125" i="4"/>
  <c r="AFN123" i="4"/>
  <c r="AFN121" i="4"/>
  <c r="AFN119" i="4"/>
  <c r="AFN117" i="4"/>
  <c r="AFN115" i="4"/>
  <c r="AFN113" i="4"/>
  <c r="AFN111" i="4"/>
  <c r="AFN109" i="4"/>
  <c r="AFN107" i="4"/>
  <c r="AFN105" i="4"/>
  <c r="AFN199" i="4"/>
  <c r="AFN191" i="4"/>
  <c r="AFN183" i="4"/>
  <c r="AFN175" i="4"/>
  <c r="AFN153" i="4"/>
  <c r="AFN150" i="4"/>
  <c r="AFN193" i="4"/>
  <c r="AFN185" i="4"/>
  <c r="AFN177" i="4"/>
  <c r="AFN159" i="4"/>
  <c r="AFN138" i="4"/>
  <c r="AFN130" i="4"/>
  <c r="AFN126" i="4"/>
  <c r="AFN189" i="4"/>
  <c r="AFN173" i="4"/>
  <c r="AFN157" i="4"/>
  <c r="AFN120" i="4"/>
  <c r="AFN112" i="4"/>
  <c r="AFN197" i="4"/>
  <c r="AFN181" i="4"/>
  <c r="AFN158" i="4"/>
  <c r="AFN152" i="4"/>
  <c r="AFN154" i="4"/>
  <c r="AFN147" i="4"/>
  <c r="AFN136" i="4"/>
  <c r="AFN96" i="4"/>
  <c r="AFN88" i="4"/>
  <c r="AFN170" i="4"/>
  <c r="AFN167" i="4"/>
  <c r="AFN164" i="4"/>
  <c r="AFN161" i="4"/>
  <c r="AFN156" i="4"/>
  <c r="AFN118" i="4"/>
  <c r="AFN116" i="4"/>
  <c r="AFN114" i="4"/>
  <c r="AFN101" i="4"/>
  <c r="AFN93" i="4"/>
  <c r="AFN85" i="4"/>
  <c r="AFN187" i="4"/>
  <c r="AFN98" i="4"/>
  <c r="AFN128" i="4"/>
  <c r="AFN146" i="4"/>
  <c r="AFN169" i="4"/>
  <c r="AFN104" i="4"/>
  <c r="AFN163" i="4"/>
  <c r="AFN134" i="4"/>
  <c r="AFN162" i="4"/>
  <c r="AFN110" i="4"/>
  <c r="AFN155" i="4"/>
  <c r="AFN149" i="4"/>
  <c r="AFN86" i="4"/>
  <c r="AFN140" i="4"/>
  <c r="AFN124" i="4"/>
  <c r="AFN97" i="4"/>
  <c r="AFN92" i="4"/>
  <c r="AFN53" i="4"/>
  <c r="AFN51" i="4"/>
  <c r="AFN49" i="4"/>
  <c r="AFN47" i="4"/>
  <c r="AFN45" i="4"/>
  <c r="AFN43" i="4"/>
  <c r="AFN41" i="4"/>
  <c r="AFN39" i="4"/>
  <c r="AFN37" i="4"/>
  <c r="AFN35" i="4"/>
  <c r="AFN33" i="4"/>
  <c r="AFN31" i="4"/>
  <c r="AFN27" i="4"/>
  <c r="AFN25" i="4"/>
  <c r="AFN23" i="4"/>
  <c r="AFN21" i="4"/>
  <c r="AFN19" i="4"/>
  <c r="AFN17" i="4"/>
  <c r="AFN15" i="4"/>
  <c r="AFN13" i="4"/>
  <c r="AFN11" i="4"/>
  <c r="AFN9" i="4"/>
  <c r="AFN7" i="4"/>
  <c r="AFN179" i="4"/>
  <c r="AFN100" i="4"/>
  <c r="AFN89" i="4"/>
  <c r="AFN60" i="4"/>
  <c r="AFN56" i="4"/>
  <c r="AFN171" i="4"/>
  <c r="AFN106" i="4"/>
  <c r="AFN132" i="4"/>
  <c r="AFN108" i="4"/>
  <c r="AFN90" i="4"/>
  <c r="AFN59" i="4"/>
  <c r="AFN55" i="4"/>
  <c r="AFN168" i="4"/>
  <c r="AFN142" i="4"/>
  <c r="AFN83" i="4"/>
  <c r="AFN71" i="4"/>
  <c r="AFN61" i="4"/>
  <c r="AFN54" i="4"/>
  <c r="AFN40" i="4"/>
  <c r="AFN32" i="4"/>
  <c r="AFN24" i="4"/>
  <c r="AFN2" i="4"/>
  <c r="AFN160" i="4"/>
  <c r="AFN95" i="4"/>
  <c r="AFN87" i="4"/>
  <c r="AFN76" i="4"/>
  <c r="AFN64" i="4"/>
  <c r="AFN58" i="4"/>
  <c r="AFN81" i="4"/>
  <c r="AFN69" i="4"/>
  <c r="AFN48" i="4"/>
  <c r="AFN18" i="4"/>
  <c r="AFN14" i="4"/>
  <c r="AFN10" i="4"/>
  <c r="AFN6" i="4"/>
  <c r="AFN38" i="4"/>
  <c r="AFN30" i="4"/>
  <c r="AFN22" i="4"/>
  <c r="AFN65" i="4"/>
  <c r="AFN91" i="4"/>
  <c r="AFN82" i="4"/>
  <c r="AFN74" i="4"/>
  <c r="AFN62" i="4"/>
  <c r="AFN103" i="4"/>
  <c r="AFN79" i="4"/>
  <c r="AFN67" i="4"/>
  <c r="AFN72" i="4"/>
  <c r="AFN50" i="4"/>
  <c r="AFN145" i="4"/>
  <c r="AFN84" i="4"/>
  <c r="AFN77" i="4"/>
  <c r="AFN36" i="4"/>
  <c r="AFN28" i="4"/>
  <c r="AFN94" i="4"/>
  <c r="AFN63" i="4"/>
  <c r="AFN75" i="4"/>
  <c r="AFN42" i="4"/>
  <c r="AFN8" i="4"/>
  <c r="AFN102" i="4"/>
  <c r="AFN80" i="4"/>
  <c r="AFN78" i="4"/>
  <c r="AFN144" i="4"/>
  <c r="AFN70" i="4"/>
  <c r="AFN52" i="4"/>
  <c r="AFN44" i="4"/>
  <c r="AFN12" i="4"/>
  <c r="AFN166" i="4"/>
  <c r="AFN66" i="4"/>
  <c r="AFN73" i="4"/>
  <c r="AFN99" i="4"/>
  <c r="AFN20" i="4"/>
  <c r="AFN46" i="4"/>
  <c r="AFN122" i="4"/>
  <c r="AFN16" i="4"/>
  <c r="AFN68" i="4"/>
  <c r="AFN57" i="4"/>
  <c r="AFN34" i="4"/>
  <c r="AFN26" i="4"/>
  <c r="AFN195" i="4"/>
  <c r="AFN165" i="4"/>
  <c r="AFN29" i="4"/>
  <c r="AFN148" i="4"/>
  <c r="AFL5" i="4"/>
  <c r="MW2" i="5"/>
  <c r="MV3" i="5"/>
  <c r="AFP199" i="4" l="1"/>
  <c r="AFP198" i="4"/>
  <c r="AFP191" i="4"/>
  <c r="AFP190" i="4"/>
  <c r="AFP183" i="4"/>
  <c r="AFP182" i="4"/>
  <c r="AFP175" i="4"/>
  <c r="AFP174" i="4"/>
  <c r="AFP153" i="4"/>
  <c r="AFP145" i="4"/>
  <c r="AFP150" i="4"/>
  <c r="AFP193" i="4"/>
  <c r="AFP192" i="4"/>
  <c r="AFP185" i="4"/>
  <c r="AFP184" i="4"/>
  <c r="AFP177" i="4"/>
  <c r="AFP176" i="4"/>
  <c r="AFP130" i="4"/>
  <c r="AFP126" i="4"/>
  <c r="AFP123" i="4"/>
  <c r="AFP115" i="4"/>
  <c r="AFP107" i="4"/>
  <c r="AFP196" i="4"/>
  <c r="AFP189" i="4"/>
  <c r="AFP180" i="4"/>
  <c r="AFP173" i="4"/>
  <c r="AFP157" i="4"/>
  <c r="AFP120" i="4"/>
  <c r="AFP112" i="4"/>
  <c r="AFP154" i="4"/>
  <c r="AFP147" i="4"/>
  <c r="AFP137" i="4"/>
  <c r="AFP136" i="4"/>
  <c r="AFP104" i="4"/>
  <c r="AFP102" i="4"/>
  <c r="AFP141" i="4"/>
  <c r="AFP140" i="4"/>
  <c r="AFP133" i="4"/>
  <c r="AFP132" i="4"/>
  <c r="AFP188" i="4"/>
  <c r="AFP181" i="4"/>
  <c r="AFP152" i="4"/>
  <c r="AFP144" i="4"/>
  <c r="AFP121" i="4"/>
  <c r="AFP119" i="4"/>
  <c r="AFP117" i="4"/>
  <c r="AFP194" i="4"/>
  <c r="AFP187" i="4"/>
  <c r="AFP127" i="4"/>
  <c r="AFP98" i="4"/>
  <c r="AFP90" i="4"/>
  <c r="AFP128" i="4"/>
  <c r="AFP113" i="4"/>
  <c r="AFP111" i="4"/>
  <c r="AFP109" i="4"/>
  <c r="AFP197" i="4"/>
  <c r="AFP158" i="4"/>
  <c r="AFP110" i="4"/>
  <c r="AFP108" i="4"/>
  <c r="AFP106" i="4"/>
  <c r="AFP95" i="4"/>
  <c r="AFP168" i="4"/>
  <c r="AFP162" i="4"/>
  <c r="AFP149" i="4"/>
  <c r="AFP186" i="4"/>
  <c r="AFP164" i="4"/>
  <c r="AFP146" i="4"/>
  <c r="AFP124" i="4"/>
  <c r="AFP114" i="4"/>
  <c r="AFP97" i="4"/>
  <c r="AFP96" i="4"/>
  <c r="AFP85" i="4"/>
  <c r="AFP82" i="4"/>
  <c r="AFP80" i="4"/>
  <c r="AFP78" i="4"/>
  <c r="AFP76" i="4"/>
  <c r="AFP74" i="4"/>
  <c r="AFP72" i="4"/>
  <c r="AFP70" i="4"/>
  <c r="AFP68" i="4"/>
  <c r="AFP66" i="4"/>
  <c r="AFP64" i="4"/>
  <c r="AFP62" i="4"/>
  <c r="AFP60" i="4"/>
  <c r="AFP58" i="4"/>
  <c r="AFP56" i="4"/>
  <c r="AFP54" i="4"/>
  <c r="AFP179" i="4"/>
  <c r="AFP122" i="4"/>
  <c r="AFP100" i="4"/>
  <c r="AFP84" i="4"/>
  <c r="AFP167" i="4"/>
  <c r="AFP138" i="4"/>
  <c r="AFP125" i="4"/>
  <c r="AFP105" i="4"/>
  <c r="AFP101" i="4"/>
  <c r="AFP169" i="4"/>
  <c r="AFP172" i="4"/>
  <c r="AFP163" i="4"/>
  <c r="AFP89" i="4"/>
  <c r="AFP171" i="4"/>
  <c r="AFP151" i="4"/>
  <c r="AFP143" i="4"/>
  <c r="AFP156" i="4"/>
  <c r="AFP129" i="4"/>
  <c r="AFP178" i="4"/>
  <c r="AFP170" i="4"/>
  <c r="AFP155" i="4"/>
  <c r="AFP161" i="4"/>
  <c r="AFP142" i="4"/>
  <c r="AFP139" i="4"/>
  <c r="AFP118" i="4"/>
  <c r="AFP87" i="4"/>
  <c r="AFP52" i="4"/>
  <c r="AFP50" i="4"/>
  <c r="AFP48" i="4"/>
  <c r="AFP46" i="4"/>
  <c r="AFP44" i="4"/>
  <c r="AFP42" i="4"/>
  <c r="AFP40" i="4"/>
  <c r="AFP38" i="4"/>
  <c r="AFP36" i="4"/>
  <c r="AFP34" i="4"/>
  <c r="AFP32" i="4"/>
  <c r="AFP30" i="4"/>
  <c r="AFP28" i="4"/>
  <c r="AFP24" i="4"/>
  <c r="AFP22" i="4"/>
  <c r="AFP160" i="4"/>
  <c r="AFP131" i="4"/>
  <c r="AFP69" i="4"/>
  <c r="AFP18" i="4"/>
  <c r="AFP14" i="4"/>
  <c r="AFP6" i="4"/>
  <c r="AFP17" i="4"/>
  <c r="AFP13" i="4"/>
  <c r="AFP81" i="4"/>
  <c r="AFP10" i="4"/>
  <c r="AFP9" i="4"/>
  <c r="AFP159" i="4"/>
  <c r="AFP92" i="4"/>
  <c r="AFP47" i="4"/>
  <c r="AFP39" i="4"/>
  <c r="AFP31" i="4"/>
  <c r="AFP23" i="4"/>
  <c r="AFP135" i="4"/>
  <c r="AFP116" i="4"/>
  <c r="AFP103" i="4"/>
  <c r="AFP79" i="4"/>
  <c r="AFP67" i="4"/>
  <c r="AFP55" i="4"/>
  <c r="AFP59" i="4"/>
  <c r="AFP49" i="4"/>
  <c r="AFP21" i="4"/>
  <c r="AFP134" i="4"/>
  <c r="AFP77" i="4"/>
  <c r="AFP65" i="4"/>
  <c r="AFP37" i="4"/>
  <c r="AFP166" i="4"/>
  <c r="AFP86" i="4"/>
  <c r="AFP94" i="4"/>
  <c r="AFP91" i="4"/>
  <c r="AFP53" i="4"/>
  <c r="AFP73" i="4"/>
  <c r="AFP75" i="4"/>
  <c r="AFP45" i="4"/>
  <c r="AFP93" i="4"/>
  <c r="AFP71" i="4"/>
  <c r="AFP27" i="4"/>
  <c r="AFP19" i="4"/>
  <c r="AFP8" i="4"/>
  <c r="AFP25" i="4"/>
  <c r="AFP15" i="4"/>
  <c r="AFP11" i="4"/>
  <c r="AFP83" i="4"/>
  <c r="AFP51" i="4"/>
  <c r="AFP2" i="4"/>
  <c r="AFP99" i="4"/>
  <c r="AFP35" i="4"/>
  <c r="AFP20" i="4"/>
  <c r="AFP7" i="4"/>
  <c r="AFP33" i="4"/>
  <c r="AFP16" i="4"/>
  <c r="AFP61" i="4"/>
  <c r="AFP12" i="4"/>
  <c r="AFP41" i="4"/>
  <c r="AFP88" i="4"/>
  <c r="AFP57" i="4"/>
  <c r="AFP43" i="4"/>
  <c r="AFP63" i="4"/>
  <c r="AFP26" i="4"/>
  <c r="AFP165" i="4"/>
  <c r="AFP195" i="4"/>
  <c r="AFP148" i="4"/>
  <c r="AFP29" i="4"/>
  <c r="AFN5" i="4"/>
  <c r="MW3" i="5"/>
  <c r="MX2" i="5"/>
  <c r="MY2" i="5" s="1"/>
  <c r="AFR198" i="4" l="1"/>
  <c r="AFR196" i="4"/>
  <c r="AFR194" i="4"/>
  <c r="AFR192" i="4"/>
  <c r="AFR190" i="4"/>
  <c r="AFR188" i="4"/>
  <c r="AFR186" i="4"/>
  <c r="AFR184" i="4"/>
  <c r="AFR182" i="4"/>
  <c r="AFR180" i="4"/>
  <c r="AFR178" i="4"/>
  <c r="AFR176" i="4"/>
  <c r="AFR174" i="4"/>
  <c r="AFR172" i="4"/>
  <c r="AFR170" i="4"/>
  <c r="AFR168" i="4"/>
  <c r="AFR166" i="4"/>
  <c r="AFR164" i="4"/>
  <c r="AFR162" i="4"/>
  <c r="AFR160" i="4"/>
  <c r="AFR158" i="4"/>
  <c r="AFR156" i="4"/>
  <c r="AFR154" i="4"/>
  <c r="AFR152" i="4"/>
  <c r="AFR150" i="4"/>
  <c r="AFR146" i="4"/>
  <c r="AFR144" i="4"/>
  <c r="AFR199" i="4"/>
  <c r="AFR197" i="4"/>
  <c r="AFR193" i="4"/>
  <c r="AFR191" i="4"/>
  <c r="AFR189" i="4"/>
  <c r="AFR187" i="4"/>
  <c r="AFR185" i="4"/>
  <c r="AFR183" i="4"/>
  <c r="AFR181" i="4"/>
  <c r="AFR179" i="4"/>
  <c r="AFR177" i="4"/>
  <c r="AFR175" i="4"/>
  <c r="AFR173" i="4"/>
  <c r="AFR171" i="4"/>
  <c r="AFR169" i="4"/>
  <c r="AFR167" i="4"/>
  <c r="AFR163" i="4"/>
  <c r="AFR161" i="4"/>
  <c r="AFR159" i="4"/>
  <c r="AFR157" i="4"/>
  <c r="AFR155" i="4"/>
  <c r="AFR147" i="4"/>
  <c r="AFR142" i="4"/>
  <c r="AFR140" i="4"/>
  <c r="AFR138" i="4"/>
  <c r="AFR136" i="4"/>
  <c r="AFR134" i="4"/>
  <c r="AFR132" i="4"/>
  <c r="AFR130" i="4"/>
  <c r="AFR128" i="4"/>
  <c r="AFR126" i="4"/>
  <c r="AFR120" i="4"/>
  <c r="AFR112" i="4"/>
  <c r="AFR137" i="4"/>
  <c r="AFR104" i="4"/>
  <c r="AFR102" i="4"/>
  <c r="AFR100" i="4"/>
  <c r="AFR98" i="4"/>
  <c r="AFR96" i="4"/>
  <c r="AFR94" i="4"/>
  <c r="AFR92" i="4"/>
  <c r="AFR90" i="4"/>
  <c r="AFR88" i="4"/>
  <c r="AFR86" i="4"/>
  <c r="AFR117" i="4"/>
  <c r="AFR109" i="4"/>
  <c r="AFR118" i="4"/>
  <c r="AFR116" i="4"/>
  <c r="AFR114" i="4"/>
  <c r="AFR101" i="4"/>
  <c r="AFR93" i="4"/>
  <c r="AFR85" i="4"/>
  <c r="AFR115" i="4"/>
  <c r="AFR113" i="4"/>
  <c r="AFR111" i="4"/>
  <c r="AFR110" i="4"/>
  <c r="AFR108" i="4"/>
  <c r="AFR106" i="4"/>
  <c r="AFR95" i="4"/>
  <c r="AFR145" i="4"/>
  <c r="AFR141" i="4"/>
  <c r="AFR133" i="4"/>
  <c r="AFR129" i="4"/>
  <c r="AFR143" i="4"/>
  <c r="AFR135" i="4"/>
  <c r="AFR125" i="4"/>
  <c r="AFR124" i="4"/>
  <c r="AFR122" i="4"/>
  <c r="AFR139" i="4"/>
  <c r="AFR119" i="4"/>
  <c r="AFR151" i="4"/>
  <c r="AFR107" i="4"/>
  <c r="AFR99" i="4"/>
  <c r="AFR127" i="4"/>
  <c r="AFR83" i="4"/>
  <c r="AFR81" i="4"/>
  <c r="AFR79" i="4"/>
  <c r="AFR77" i="4"/>
  <c r="AFR75" i="4"/>
  <c r="AFR73" i="4"/>
  <c r="AFR71" i="4"/>
  <c r="AFR69" i="4"/>
  <c r="AFR67" i="4"/>
  <c r="AFR65" i="4"/>
  <c r="AFR63" i="4"/>
  <c r="AFR97" i="4"/>
  <c r="AFR82" i="4"/>
  <c r="AFR80" i="4"/>
  <c r="AFR78" i="4"/>
  <c r="AFR76" i="4"/>
  <c r="AFR74" i="4"/>
  <c r="AFR72" i="4"/>
  <c r="AFR70" i="4"/>
  <c r="AFR68" i="4"/>
  <c r="AFR66" i="4"/>
  <c r="AFR64" i="4"/>
  <c r="AFR62" i="4"/>
  <c r="AFR60" i="4"/>
  <c r="AFR56" i="4"/>
  <c r="AFR59" i="4"/>
  <c r="AFR55" i="4"/>
  <c r="AFR87" i="4"/>
  <c r="AFR52" i="4"/>
  <c r="AFR50" i="4"/>
  <c r="AFR48" i="4"/>
  <c r="AFR46" i="4"/>
  <c r="AFR123" i="4"/>
  <c r="AFR103" i="4"/>
  <c r="AFR58" i="4"/>
  <c r="AFR18" i="4"/>
  <c r="AFR14" i="4"/>
  <c r="AFR10" i="4"/>
  <c r="AFR6" i="4"/>
  <c r="AFR39" i="4"/>
  <c r="AFR23" i="4"/>
  <c r="AFR8" i="4"/>
  <c r="AFR149" i="4"/>
  <c r="AFR121" i="4"/>
  <c r="AFR47" i="4"/>
  <c r="AFR31" i="4"/>
  <c r="AFR28" i="4"/>
  <c r="AFR38" i="4"/>
  <c r="AFR30" i="4"/>
  <c r="AFR22" i="4"/>
  <c r="AFR89" i="4"/>
  <c r="AFR49" i="4"/>
  <c r="AFR37" i="4"/>
  <c r="AFR21" i="4"/>
  <c r="AFR17" i="4"/>
  <c r="AFR13" i="4"/>
  <c r="AFR9" i="4"/>
  <c r="AFR36" i="4"/>
  <c r="AFR12" i="4"/>
  <c r="AFR91" i="4"/>
  <c r="AFR84" i="4"/>
  <c r="AFR16" i="4"/>
  <c r="AFR20" i="4"/>
  <c r="AFR45" i="4"/>
  <c r="AFR25" i="4"/>
  <c r="AFR53" i="4"/>
  <c r="AFR42" i="4"/>
  <c r="AFR27" i="4"/>
  <c r="AFR19" i="4"/>
  <c r="AFR40" i="4"/>
  <c r="AFR15" i="4"/>
  <c r="AFR51" i="4"/>
  <c r="AFR57" i="4"/>
  <c r="AFR44" i="4"/>
  <c r="AFR11" i="4"/>
  <c r="AFR2" i="4"/>
  <c r="AFR35" i="4"/>
  <c r="AFR7" i="4"/>
  <c r="AFR24" i="4"/>
  <c r="AFR105" i="4"/>
  <c r="AFR43" i="4"/>
  <c r="AFR33" i="4"/>
  <c r="AFR153" i="4"/>
  <c r="AFR41" i="4"/>
  <c r="AFR54" i="4"/>
  <c r="AFR61" i="4"/>
  <c r="AFR34" i="4"/>
  <c r="AFR131" i="4"/>
  <c r="AFR32" i="4"/>
  <c r="AFR26" i="4"/>
  <c r="AFR165" i="4"/>
  <c r="AFR195" i="4"/>
  <c r="AFR148" i="4"/>
  <c r="AFR29" i="4"/>
  <c r="AFP5" i="4"/>
  <c r="MY3" i="5"/>
  <c r="MZ2" i="5"/>
  <c r="MX3" i="5"/>
  <c r="AFT199" i="4" l="1"/>
  <c r="AFT197" i="4"/>
  <c r="AFT193" i="4"/>
  <c r="AFT191" i="4"/>
  <c r="AFT189" i="4"/>
  <c r="AFT187" i="4"/>
  <c r="AFT185" i="4"/>
  <c r="AFT183" i="4"/>
  <c r="AFT181" i="4"/>
  <c r="AFT179" i="4"/>
  <c r="AFT177" i="4"/>
  <c r="AFT175" i="4"/>
  <c r="AFT173" i="4"/>
  <c r="AFT171" i="4"/>
  <c r="AFT169" i="4"/>
  <c r="AFT167" i="4"/>
  <c r="AFT163" i="4"/>
  <c r="AFT161" i="4"/>
  <c r="AFT159" i="4"/>
  <c r="AFT157" i="4"/>
  <c r="AFT198" i="4"/>
  <c r="AFT190" i="4"/>
  <c r="AFT182" i="4"/>
  <c r="AFT174" i="4"/>
  <c r="AFT153" i="4"/>
  <c r="AFT145" i="4"/>
  <c r="AFT150" i="4"/>
  <c r="AFT192" i="4"/>
  <c r="AFT184" i="4"/>
  <c r="AFT176" i="4"/>
  <c r="AFT152" i="4"/>
  <c r="AFT196" i="4"/>
  <c r="AFT180" i="4"/>
  <c r="AFT137" i="4"/>
  <c r="AFT104" i="4"/>
  <c r="AFT102" i="4"/>
  <c r="AFT154" i="4"/>
  <c r="AFT147" i="4"/>
  <c r="AFT136" i="4"/>
  <c r="AFT117" i="4"/>
  <c r="AFT109" i="4"/>
  <c r="AFT149" i="4"/>
  <c r="AFT146" i="4"/>
  <c r="AFT144" i="4"/>
  <c r="AFT129" i="4"/>
  <c r="AFT125" i="4"/>
  <c r="AFT122" i="4"/>
  <c r="AFT114" i="4"/>
  <c r="AFT106" i="4"/>
  <c r="AFT156" i="4"/>
  <c r="AFT127" i="4"/>
  <c r="AFT170" i="4"/>
  <c r="AFT164" i="4"/>
  <c r="AFT140" i="4"/>
  <c r="AFT132" i="4"/>
  <c r="AFT128" i="4"/>
  <c r="AFT112" i="4"/>
  <c r="AFT110" i="4"/>
  <c r="AFT108" i="4"/>
  <c r="AFT95" i="4"/>
  <c r="AFT87" i="4"/>
  <c r="AFT158" i="4"/>
  <c r="AFT141" i="4"/>
  <c r="AFT133" i="4"/>
  <c r="AFT186" i="4"/>
  <c r="AFT166" i="4"/>
  <c r="AFT155" i="4"/>
  <c r="AFT107" i="4"/>
  <c r="AFT105" i="4"/>
  <c r="AFT100" i="4"/>
  <c r="AFT92" i="4"/>
  <c r="AFT178" i="4"/>
  <c r="AFT139" i="4"/>
  <c r="AFT131" i="4"/>
  <c r="AFT134" i="4"/>
  <c r="AFT84" i="4"/>
  <c r="AFT168" i="4"/>
  <c r="AFT143" i="4"/>
  <c r="AFT120" i="4"/>
  <c r="AFT115" i="4"/>
  <c r="AFT91" i="4"/>
  <c r="AFT89" i="4"/>
  <c r="AFT130" i="4"/>
  <c r="AFT126" i="4"/>
  <c r="AFT124" i="4"/>
  <c r="AFT119" i="4"/>
  <c r="AFT96" i="4"/>
  <c r="AFT85" i="4"/>
  <c r="AFT151" i="4"/>
  <c r="AFT59" i="4"/>
  <c r="AFT55" i="4"/>
  <c r="AFT162" i="4"/>
  <c r="AFT121" i="4"/>
  <c r="AFT116" i="4"/>
  <c r="AFT111" i="4"/>
  <c r="AFT86" i="4"/>
  <c r="AFT188" i="4"/>
  <c r="AFT123" i="4"/>
  <c r="AFT118" i="4"/>
  <c r="AFT113" i="4"/>
  <c r="AFT103" i="4"/>
  <c r="AFT98" i="4"/>
  <c r="AFT160" i="4"/>
  <c r="AFT135" i="4"/>
  <c r="AFT93" i="4"/>
  <c r="AFT58" i="4"/>
  <c r="AFT54" i="4"/>
  <c r="AFT194" i="4"/>
  <c r="AFT142" i="4"/>
  <c r="AFT81" i="4"/>
  <c r="AFT76" i="4"/>
  <c r="AFT69" i="4"/>
  <c r="AFT64" i="4"/>
  <c r="AFT47" i="4"/>
  <c r="AFT39" i="4"/>
  <c r="AFT31" i="4"/>
  <c r="AFT23" i="4"/>
  <c r="AFT48" i="4"/>
  <c r="AFT30" i="4"/>
  <c r="AFT8" i="4"/>
  <c r="AFT35" i="4"/>
  <c r="AFT99" i="4"/>
  <c r="AFT38" i="4"/>
  <c r="AFT22" i="4"/>
  <c r="AFT75" i="4"/>
  <c r="AFT51" i="4"/>
  <c r="AFT79" i="4"/>
  <c r="AFT74" i="4"/>
  <c r="AFT67" i="4"/>
  <c r="AFT62" i="4"/>
  <c r="AFT49" i="4"/>
  <c r="AFT37" i="4"/>
  <c r="AFT21" i="4"/>
  <c r="AFT17" i="4"/>
  <c r="AFT13" i="4"/>
  <c r="AFT9" i="4"/>
  <c r="AFT20" i="4"/>
  <c r="AFT16" i="4"/>
  <c r="AFT12" i="4"/>
  <c r="AFT77" i="4"/>
  <c r="AFT72" i="4"/>
  <c r="AFT65" i="4"/>
  <c r="AFT50" i="4"/>
  <c r="AFT36" i="4"/>
  <c r="AFT28" i="4"/>
  <c r="AFT70" i="4"/>
  <c r="AFT27" i="4"/>
  <c r="AFT172" i="4"/>
  <c r="AFT97" i="4"/>
  <c r="AFT94" i="4"/>
  <c r="AFT82" i="4"/>
  <c r="AFT63" i="4"/>
  <c r="AFT56" i="4"/>
  <c r="AFT53" i="4"/>
  <c r="AFT42" i="4"/>
  <c r="AFT19" i="4"/>
  <c r="AFT43" i="4"/>
  <c r="AFT14" i="4"/>
  <c r="AFT34" i="4"/>
  <c r="AFT80" i="4"/>
  <c r="AFT71" i="4"/>
  <c r="AFT40" i="4"/>
  <c r="AFT25" i="4"/>
  <c r="AFT15" i="4"/>
  <c r="AFT44" i="4"/>
  <c r="AFT11" i="4"/>
  <c r="AFT2" i="4"/>
  <c r="AFT101" i="4"/>
  <c r="AFT52" i="4"/>
  <c r="AFT7" i="4"/>
  <c r="AFT57" i="4"/>
  <c r="AFT68" i="4"/>
  <c r="AFT10" i="4"/>
  <c r="AFT138" i="4"/>
  <c r="AFT66" i="4"/>
  <c r="AFT33" i="4"/>
  <c r="AFT61" i="4"/>
  <c r="AFT90" i="4"/>
  <c r="AFT83" i="4"/>
  <c r="AFT78" i="4"/>
  <c r="AFT73" i="4"/>
  <c r="AFT46" i="4"/>
  <c r="AFT41" i="4"/>
  <c r="AFT24" i="4"/>
  <c r="AFT18" i="4"/>
  <c r="AFT88" i="4"/>
  <c r="AFT60" i="4"/>
  <c r="AFT32" i="4"/>
  <c r="AFT6" i="4"/>
  <c r="AFT45" i="4"/>
  <c r="AFT26" i="4"/>
  <c r="AFT195" i="4"/>
  <c r="AFT165" i="4"/>
  <c r="AFT29" i="4"/>
  <c r="AFT148" i="4"/>
  <c r="AFR5" i="4"/>
  <c r="MZ3" i="5"/>
  <c r="NA2" i="5"/>
  <c r="AFT5" i="4" l="1"/>
  <c r="AFV199" i="4"/>
  <c r="AFV197" i="4"/>
  <c r="AFV193" i="4"/>
  <c r="AFV191" i="4"/>
  <c r="AFV189" i="4"/>
  <c r="AFV187" i="4"/>
  <c r="AFV185" i="4"/>
  <c r="AFV183" i="4"/>
  <c r="AFV181" i="4"/>
  <c r="AFV179" i="4"/>
  <c r="AFV177" i="4"/>
  <c r="AFV175" i="4"/>
  <c r="AFV173" i="4"/>
  <c r="AFV171" i="4"/>
  <c r="AFV169" i="4"/>
  <c r="AFV167" i="4"/>
  <c r="AFV163" i="4"/>
  <c r="AFV161" i="4"/>
  <c r="AFV159" i="4"/>
  <c r="AFV157" i="4"/>
  <c r="AFV155" i="4"/>
  <c r="AFV192" i="4"/>
  <c r="AFV184" i="4"/>
  <c r="AFV176" i="4"/>
  <c r="AFV147" i="4"/>
  <c r="AFV142" i="4"/>
  <c r="AFV140" i="4"/>
  <c r="AFV138" i="4"/>
  <c r="AFV136" i="4"/>
  <c r="AFV134" i="4"/>
  <c r="AFV132" i="4"/>
  <c r="AFV152" i="4"/>
  <c r="AFV144" i="4"/>
  <c r="AFV194" i="4"/>
  <c r="AFV186" i="4"/>
  <c r="AFV178" i="4"/>
  <c r="AFV170" i="4"/>
  <c r="AFV168" i="4"/>
  <c r="AFV166" i="4"/>
  <c r="AFV164" i="4"/>
  <c r="AFV162" i="4"/>
  <c r="AFV160" i="4"/>
  <c r="AFV158" i="4"/>
  <c r="AFV156" i="4"/>
  <c r="AFV154" i="4"/>
  <c r="AFV117" i="4"/>
  <c r="AFV109" i="4"/>
  <c r="AFV149" i="4"/>
  <c r="AFV146" i="4"/>
  <c r="AFV129" i="4"/>
  <c r="AFV125" i="4"/>
  <c r="AFV122" i="4"/>
  <c r="AFV114" i="4"/>
  <c r="AFV106" i="4"/>
  <c r="AFV198" i="4"/>
  <c r="AFV182" i="4"/>
  <c r="AFV145" i="4"/>
  <c r="AFV143" i="4"/>
  <c r="AFV135" i="4"/>
  <c r="AFV190" i="4"/>
  <c r="AFV174" i="4"/>
  <c r="AFV139" i="4"/>
  <c r="AFV131" i="4"/>
  <c r="AFV127" i="4"/>
  <c r="AFV115" i="4"/>
  <c r="AFV113" i="4"/>
  <c r="AFV111" i="4"/>
  <c r="AFV98" i="4"/>
  <c r="AFV90" i="4"/>
  <c r="AFV141" i="4"/>
  <c r="AFV133" i="4"/>
  <c r="AFV180" i="4"/>
  <c r="AFV137" i="4"/>
  <c r="AFV107" i="4"/>
  <c r="AFV105" i="4"/>
  <c r="AFV100" i="4"/>
  <c r="AFV92" i="4"/>
  <c r="AFV97" i="4"/>
  <c r="AFV89" i="4"/>
  <c r="AFV123" i="4"/>
  <c r="AFV121" i="4"/>
  <c r="AFV119" i="4"/>
  <c r="AFV151" i="4"/>
  <c r="AFV99" i="4"/>
  <c r="AFV112" i="4"/>
  <c r="AFV196" i="4"/>
  <c r="AFV172" i="4"/>
  <c r="AFV102" i="4"/>
  <c r="AFV104" i="4"/>
  <c r="AFV84" i="4"/>
  <c r="AFV59" i="4"/>
  <c r="AFV55" i="4"/>
  <c r="AFV116" i="4"/>
  <c r="AFV86" i="4"/>
  <c r="AFV188" i="4"/>
  <c r="AFV95" i="4"/>
  <c r="AFV52" i="4"/>
  <c r="AFV50" i="4"/>
  <c r="AFV48" i="4"/>
  <c r="AFV46" i="4"/>
  <c r="AFV44" i="4"/>
  <c r="AFV42" i="4"/>
  <c r="AFV40" i="4"/>
  <c r="AFV38" i="4"/>
  <c r="AFV36" i="4"/>
  <c r="AFV34" i="4"/>
  <c r="AFV32" i="4"/>
  <c r="AFV30" i="4"/>
  <c r="AFV28" i="4"/>
  <c r="AFV24" i="4"/>
  <c r="AFV22" i="4"/>
  <c r="AFV20" i="4"/>
  <c r="AFV18" i="4"/>
  <c r="AFV16" i="4"/>
  <c r="AFV14" i="4"/>
  <c r="AFV12" i="4"/>
  <c r="AFV10" i="4"/>
  <c r="AFV8" i="4"/>
  <c r="AFV6" i="4"/>
  <c r="AFV150" i="4"/>
  <c r="AFV93" i="4"/>
  <c r="AFV58" i="4"/>
  <c r="AFV54" i="4"/>
  <c r="AFV101" i="4"/>
  <c r="AFV83" i="4"/>
  <c r="AFV81" i="4"/>
  <c r="AFV79" i="4"/>
  <c r="AFV77" i="4"/>
  <c r="AFV75" i="4"/>
  <c r="AFV73" i="4"/>
  <c r="AFV71" i="4"/>
  <c r="AFV69" i="4"/>
  <c r="AFV67" i="4"/>
  <c r="AFV65" i="4"/>
  <c r="AFV63" i="4"/>
  <c r="AFV108" i="4"/>
  <c r="AFV87" i="4"/>
  <c r="AFV88" i="4"/>
  <c r="AFV85" i="4"/>
  <c r="AFV74" i="4"/>
  <c r="AFV62" i="4"/>
  <c r="AFV120" i="4"/>
  <c r="AFV103" i="4"/>
  <c r="AFV49" i="4"/>
  <c r="AFV37" i="4"/>
  <c r="AFV21" i="4"/>
  <c r="AFV17" i="4"/>
  <c r="AFV13" i="4"/>
  <c r="AFV9" i="4"/>
  <c r="AFV51" i="4"/>
  <c r="AFV153" i="4"/>
  <c r="AFV130" i="4"/>
  <c r="AFV72" i="4"/>
  <c r="AFV35" i="4"/>
  <c r="AFV94" i="4"/>
  <c r="AFV91" i="4"/>
  <c r="AFV80" i="4"/>
  <c r="AFV124" i="4"/>
  <c r="AFV82" i="4"/>
  <c r="AFV70" i="4"/>
  <c r="AFV27" i="4"/>
  <c r="AFV128" i="4"/>
  <c r="AFV110" i="4"/>
  <c r="AFV56" i="4"/>
  <c r="AFV76" i="4"/>
  <c r="AFV25" i="4"/>
  <c r="AFV15" i="4"/>
  <c r="AFV96" i="4"/>
  <c r="AFV23" i="4"/>
  <c r="AFV11" i="4"/>
  <c r="AFV2" i="4"/>
  <c r="AFV7" i="4"/>
  <c r="AFV126" i="4"/>
  <c r="AFV66" i="4"/>
  <c r="AFV47" i="4"/>
  <c r="AFV33" i="4"/>
  <c r="AFV31" i="4"/>
  <c r="AFV68" i="4"/>
  <c r="AFV61" i="4"/>
  <c r="AFV118" i="4"/>
  <c r="AFV78" i="4"/>
  <c r="AFV41" i="4"/>
  <c r="AFV60" i="4"/>
  <c r="AFV57" i="4"/>
  <c r="AFV43" i="4"/>
  <c r="AFV39" i="4"/>
  <c r="AFV64" i="4"/>
  <c r="AFV45" i="4"/>
  <c r="AFV53" i="4"/>
  <c r="AFV19" i="4"/>
  <c r="AFV26" i="4"/>
  <c r="AFV195" i="4"/>
  <c r="AFV165" i="4"/>
  <c r="AFV148" i="4"/>
  <c r="AFV29" i="4"/>
  <c r="NA3" i="5"/>
  <c r="NB2" i="5"/>
  <c r="AFV5" i="4" l="1"/>
  <c r="AFX199" i="4"/>
  <c r="AFX191" i="4"/>
  <c r="AFX183" i="4"/>
  <c r="AFX175" i="4"/>
  <c r="AFX150" i="4"/>
  <c r="AFX192" i="4"/>
  <c r="AFX184" i="4"/>
  <c r="AFX176" i="4"/>
  <c r="AFX193" i="4"/>
  <c r="AFX185" i="4"/>
  <c r="AFX177" i="4"/>
  <c r="AFX152" i="4"/>
  <c r="AFX194" i="4"/>
  <c r="AFX186" i="4"/>
  <c r="AFX178" i="4"/>
  <c r="AFX170" i="4"/>
  <c r="AFX168" i="4"/>
  <c r="AFX166" i="4"/>
  <c r="AFX164" i="4"/>
  <c r="AFX162" i="4"/>
  <c r="AFX160" i="4"/>
  <c r="AFX158" i="4"/>
  <c r="AFX156" i="4"/>
  <c r="AFX149" i="4"/>
  <c r="AFX169" i="4"/>
  <c r="AFX167" i="4"/>
  <c r="AFX163" i="4"/>
  <c r="AFX161" i="4"/>
  <c r="AFX159" i="4"/>
  <c r="AFX157" i="4"/>
  <c r="AFX155" i="4"/>
  <c r="AFX189" i="4"/>
  <c r="AFX173" i="4"/>
  <c r="AFX147" i="4"/>
  <c r="AFX146" i="4"/>
  <c r="AFX136" i="4"/>
  <c r="AFX129" i="4"/>
  <c r="AFX125" i="4"/>
  <c r="AFX122" i="4"/>
  <c r="AFX114" i="4"/>
  <c r="AFX106" i="4"/>
  <c r="AFX198" i="4"/>
  <c r="AFX182" i="4"/>
  <c r="AFX145" i="4"/>
  <c r="AFX144" i="4"/>
  <c r="AFX143" i="4"/>
  <c r="AFX135" i="4"/>
  <c r="AFX119" i="4"/>
  <c r="AFX111" i="4"/>
  <c r="AFX174" i="4"/>
  <c r="AFX128" i="4"/>
  <c r="AFX112" i="4"/>
  <c r="AFX110" i="4"/>
  <c r="AFX108" i="4"/>
  <c r="AFX95" i="4"/>
  <c r="AFX87" i="4"/>
  <c r="AFX180" i="4"/>
  <c r="AFX137" i="4"/>
  <c r="AFX109" i="4"/>
  <c r="AFX107" i="4"/>
  <c r="AFX105" i="4"/>
  <c r="AFX100" i="4"/>
  <c r="AFX92" i="4"/>
  <c r="AFX84" i="4"/>
  <c r="AFX197" i="4"/>
  <c r="AFX97" i="4"/>
  <c r="AFX190" i="4"/>
  <c r="AFX179" i="4"/>
  <c r="AFX151" i="4"/>
  <c r="AFX142" i="4"/>
  <c r="AFX134" i="4"/>
  <c r="AFX104" i="4"/>
  <c r="AFX103" i="4"/>
  <c r="AFX188" i="4"/>
  <c r="AFX171" i="4"/>
  <c r="AFX126" i="4"/>
  <c r="AFX120" i="4"/>
  <c r="AFX118" i="4"/>
  <c r="AFX116" i="4"/>
  <c r="AFX181" i="4"/>
  <c r="AFX141" i="4"/>
  <c r="AFX132" i="4"/>
  <c r="AFX98" i="4"/>
  <c r="AFX117" i="4"/>
  <c r="AFX101" i="4"/>
  <c r="AFX83" i="4"/>
  <c r="AFX81" i="4"/>
  <c r="AFX79" i="4"/>
  <c r="AFX77" i="4"/>
  <c r="AFX75" i="4"/>
  <c r="AFX73" i="4"/>
  <c r="AFX71" i="4"/>
  <c r="AFX69" i="4"/>
  <c r="AFX67" i="4"/>
  <c r="AFX65" i="4"/>
  <c r="AFX63" i="4"/>
  <c r="AFX61" i="4"/>
  <c r="AFX59" i="4"/>
  <c r="AFX57" i="4"/>
  <c r="AFX55" i="4"/>
  <c r="AFX153" i="4"/>
  <c r="AFX131" i="4"/>
  <c r="AFX90" i="4"/>
  <c r="AFX88" i="4"/>
  <c r="AFX187" i="4"/>
  <c r="AFX139" i="4"/>
  <c r="AFX99" i="4"/>
  <c r="AFX86" i="4"/>
  <c r="AFX121" i="4"/>
  <c r="AFX52" i="4"/>
  <c r="AFX50" i="4"/>
  <c r="AFX48" i="4"/>
  <c r="AFX46" i="4"/>
  <c r="AFX44" i="4"/>
  <c r="AFX42" i="4"/>
  <c r="AFX196" i="4"/>
  <c r="AFX154" i="4"/>
  <c r="AFX138" i="4"/>
  <c r="AFX91" i="4"/>
  <c r="AFX82" i="4"/>
  <c r="AFX80" i="4"/>
  <c r="AFX78" i="4"/>
  <c r="AFX76" i="4"/>
  <c r="AFX74" i="4"/>
  <c r="AFX72" i="4"/>
  <c r="AFX70" i="4"/>
  <c r="AFX68" i="4"/>
  <c r="AFX66" i="4"/>
  <c r="AFX64" i="4"/>
  <c r="AFX62" i="4"/>
  <c r="AFX85" i="4"/>
  <c r="AFX38" i="4"/>
  <c r="AFX30" i="4"/>
  <c r="AFX22" i="4"/>
  <c r="AFX37" i="4"/>
  <c r="AFX21" i="4"/>
  <c r="AFX9" i="4"/>
  <c r="AFX49" i="4"/>
  <c r="AFX17" i="4"/>
  <c r="AFX13" i="4"/>
  <c r="AFX34" i="4"/>
  <c r="AFX130" i="4"/>
  <c r="AFX36" i="4"/>
  <c r="AFX28" i="4"/>
  <c r="AFX96" i="4"/>
  <c r="AFX94" i="4"/>
  <c r="AFX89" i="4"/>
  <c r="AFX172" i="4"/>
  <c r="AFX124" i="4"/>
  <c r="AFX115" i="4"/>
  <c r="AFX51" i="4"/>
  <c r="AFX35" i="4"/>
  <c r="AFX27" i="4"/>
  <c r="AFX20" i="4"/>
  <c r="AFX16" i="4"/>
  <c r="AFX12" i="4"/>
  <c r="AFX8" i="4"/>
  <c r="AFX56" i="4"/>
  <c r="AFX43" i="4"/>
  <c r="AFX140" i="4"/>
  <c r="AFX123" i="4"/>
  <c r="AFX60" i="4"/>
  <c r="AFX102" i="4"/>
  <c r="AFX40" i="4"/>
  <c r="AFX23" i="4"/>
  <c r="AFX11" i="4"/>
  <c r="AFX2" i="4"/>
  <c r="AFX47" i="4"/>
  <c r="AFX33" i="4"/>
  <c r="AFX133" i="4"/>
  <c r="AFX54" i="4"/>
  <c r="AFX127" i="4"/>
  <c r="AFX93" i="4"/>
  <c r="AFX7" i="4"/>
  <c r="AFX113" i="4"/>
  <c r="AFX31" i="4"/>
  <c r="AFX32" i="4"/>
  <c r="AFX41" i="4"/>
  <c r="AFX45" i="4"/>
  <c r="AFX6" i="4"/>
  <c r="AFX58" i="4"/>
  <c r="AFX39" i="4"/>
  <c r="AFX24" i="4"/>
  <c r="AFX18" i="4"/>
  <c r="AFX14" i="4"/>
  <c r="AFX10" i="4"/>
  <c r="AFX53" i="4"/>
  <c r="AFX19" i="4"/>
  <c r="AFX25" i="4"/>
  <c r="AFX15" i="4"/>
  <c r="AFX26" i="4"/>
  <c r="AFX195" i="4"/>
  <c r="AFX165" i="4"/>
  <c r="AFX148" i="4"/>
  <c r="AFX29" i="4"/>
  <c r="NB3" i="5"/>
  <c r="NC2" i="5"/>
  <c r="AFZ199" i="4" l="1"/>
  <c r="AFZ197" i="4"/>
  <c r="AFZ193" i="4"/>
  <c r="AFZ191" i="4"/>
  <c r="AFZ189" i="4"/>
  <c r="AFZ187" i="4"/>
  <c r="AFZ185" i="4"/>
  <c r="AFZ183" i="4"/>
  <c r="AFZ181" i="4"/>
  <c r="AFZ179" i="4"/>
  <c r="AFZ177" i="4"/>
  <c r="AFZ175" i="4"/>
  <c r="AFZ173" i="4"/>
  <c r="AFZ171" i="4"/>
  <c r="AFZ192" i="4"/>
  <c r="AFZ184" i="4"/>
  <c r="AFZ176" i="4"/>
  <c r="AFZ147" i="4"/>
  <c r="AFZ142" i="4"/>
  <c r="AFZ140" i="4"/>
  <c r="AFZ138" i="4"/>
  <c r="AFZ136" i="4"/>
  <c r="AFZ134" i="4"/>
  <c r="AFZ132" i="4"/>
  <c r="AFZ130" i="4"/>
  <c r="AFZ128" i="4"/>
  <c r="AFZ126" i="4"/>
  <c r="AFZ124" i="4"/>
  <c r="AFZ122" i="4"/>
  <c r="AFZ120" i="4"/>
  <c r="AFZ118" i="4"/>
  <c r="AFZ116" i="4"/>
  <c r="AFZ114" i="4"/>
  <c r="AFZ112" i="4"/>
  <c r="AFZ110" i="4"/>
  <c r="AFZ108" i="4"/>
  <c r="AFZ106" i="4"/>
  <c r="AFZ152" i="4"/>
  <c r="AFZ144" i="4"/>
  <c r="AFZ194" i="4"/>
  <c r="AFZ186" i="4"/>
  <c r="AFZ178" i="4"/>
  <c r="AFZ170" i="4"/>
  <c r="AFZ168" i="4"/>
  <c r="AFZ166" i="4"/>
  <c r="AFZ164" i="4"/>
  <c r="AFZ162" i="4"/>
  <c r="AFZ160" i="4"/>
  <c r="AFZ158" i="4"/>
  <c r="AFZ156" i="4"/>
  <c r="AFZ149" i="4"/>
  <c r="AFZ169" i="4"/>
  <c r="AFZ167" i="4"/>
  <c r="AFZ163" i="4"/>
  <c r="AFZ161" i="4"/>
  <c r="AFZ159" i="4"/>
  <c r="AFZ157" i="4"/>
  <c r="AFZ155" i="4"/>
  <c r="AFZ198" i="4"/>
  <c r="AFZ182" i="4"/>
  <c r="AFZ145" i="4"/>
  <c r="AFZ143" i="4"/>
  <c r="AFZ135" i="4"/>
  <c r="AFZ119" i="4"/>
  <c r="AFZ111" i="4"/>
  <c r="AFZ151" i="4"/>
  <c r="AFZ153" i="4"/>
  <c r="AFZ150" i="4"/>
  <c r="AFZ141" i="4"/>
  <c r="AFZ133" i="4"/>
  <c r="AFZ97" i="4"/>
  <c r="AFZ89" i="4"/>
  <c r="AFZ190" i="4"/>
  <c r="AFZ129" i="4"/>
  <c r="AFZ104" i="4"/>
  <c r="AFZ103" i="4"/>
  <c r="AFZ172" i="4"/>
  <c r="AFZ94" i="4"/>
  <c r="AFZ174" i="4"/>
  <c r="AFZ154" i="4"/>
  <c r="AFZ91" i="4"/>
  <c r="AFZ123" i="4"/>
  <c r="AFZ113" i="4"/>
  <c r="AFZ93" i="4"/>
  <c r="AFZ92" i="4"/>
  <c r="AFZ87" i="4"/>
  <c r="AFZ146" i="4"/>
  <c r="AFZ109" i="4"/>
  <c r="AFZ98" i="4"/>
  <c r="AFZ180" i="4"/>
  <c r="AFZ121" i="4"/>
  <c r="AFZ100" i="4"/>
  <c r="AFZ52" i="4"/>
  <c r="AFZ50" i="4"/>
  <c r="AFZ48" i="4"/>
  <c r="AFZ46" i="4"/>
  <c r="AFZ44" i="4"/>
  <c r="AFZ42" i="4"/>
  <c r="AFZ40" i="4"/>
  <c r="AFZ38" i="4"/>
  <c r="AFZ36" i="4"/>
  <c r="AFZ34" i="4"/>
  <c r="AFZ32" i="4"/>
  <c r="AFZ30" i="4"/>
  <c r="AFZ28" i="4"/>
  <c r="AFZ24" i="4"/>
  <c r="AFZ22" i="4"/>
  <c r="AFZ20" i="4"/>
  <c r="AFZ18" i="4"/>
  <c r="AFZ16" i="4"/>
  <c r="AFZ14" i="4"/>
  <c r="AFZ12" i="4"/>
  <c r="AFZ10" i="4"/>
  <c r="AFZ8" i="4"/>
  <c r="AFZ6" i="4"/>
  <c r="AFZ196" i="4"/>
  <c r="AFZ188" i="4"/>
  <c r="AFZ95" i="4"/>
  <c r="AFZ90" i="4"/>
  <c r="AFZ58" i="4"/>
  <c r="AFZ54" i="4"/>
  <c r="AFZ101" i="4"/>
  <c r="AFZ83" i="4"/>
  <c r="AFZ82" i="4"/>
  <c r="AFZ81" i="4"/>
  <c r="AFZ80" i="4"/>
  <c r="AFZ79" i="4"/>
  <c r="AFZ78" i="4"/>
  <c r="AFZ77" i="4"/>
  <c r="AFZ76" i="4"/>
  <c r="AFZ75" i="4"/>
  <c r="AFZ74" i="4"/>
  <c r="AFZ73" i="4"/>
  <c r="AFZ72" i="4"/>
  <c r="AFZ71" i="4"/>
  <c r="AFZ70" i="4"/>
  <c r="AFZ69" i="4"/>
  <c r="AFZ68" i="4"/>
  <c r="AFZ67" i="4"/>
  <c r="AFZ66" i="4"/>
  <c r="AFZ65" i="4"/>
  <c r="AFZ64" i="4"/>
  <c r="AFZ63" i="4"/>
  <c r="AFZ62" i="4"/>
  <c r="AFZ115" i="4"/>
  <c r="AFZ105" i="4"/>
  <c r="AFZ96" i="4"/>
  <c r="AFZ61" i="4"/>
  <c r="AFZ57" i="4"/>
  <c r="AFZ137" i="4"/>
  <c r="AFZ125" i="4"/>
  <c r="AFZ49" i="4"/>
  <c r="AFZ37" i="4"/>
  <c r="AFZ21" i="4"/>
  <c r="AFZ17" i="4"/>
  <c r="AFZ13" i="4"/>
  <c r="AFZ9" i="4"/>
  <c r="AFZ139" i="4"/>
  <c r="AFZ25" i="4"/>
  <c r="AFZ55" i="4"/>
  <c r="AFZ35" i="4"/>
  <c r="AFZ27" i="4"/>
  <c r="AFZ45" i="4"/>
  <c r="AFZ107" i="4"/>
  <c r="AFZ59" i="4"/>
  <c r="AFZ51" i="4"/>
  <c r="AFZ84" i="4"/>
  <c r="AFZ56" i="4"/>
  <c r="AFZ43" i="4"/>
  <c r="AFZ41" i="4"/>
  <c r="AFZ33" i="4"/>
  <c r="AFZ15" i="4"/>
  <c r="AFZ60" i="4"/>
  <c r="AFZ19" i="4"/>
  <c r="AFZ11" i="4"/>
  <c r="AFZ7" i="4"/>
  <c r="AFZ2" i="4"/>
  <c r="AFZ102" i="4"/>
  <c r="AFZ99" i="4"/>
  <c r="AFZ88" i="4"/>
  <c r="AFZ86" i="4"/>
  <c r="AFZ53" i="4"/>
  <c r="AFZ127" i="4"/>
  <c r="AFZ117" i="4"/>
  <c r="AFZ47" i="4"/>
  <c r="AFZ31" i="4"/>
  <c r="AFZ85" i="4"/>
  <c r="AFZ39" i="4"/>
  <c r="AFZ131" i="4"/>
  <c r="AFZ23" i="4"/>
  <c r="AFZ26" i="4"/>
  <c r="AFZ195" i="4"/>
  <c r="AFZ165" i="4"/>
  <c r="AFZ148" i="4"/>
  <c r="AFZ29" i="4"/>
  <c r="AFX5" i="4"/>
  <c r="NC3" i="5"/>
  <c r="ND2" i="5"/>
  <c r="AGB199" i="4" l="1"/>
  <c r="AGB194" i="4"/>
  <c r="AGB193" i="4"/>
  <c r="AGB186" i="4"/>
  <c r="AGB185" i="4"/>
  <c r="AGB178" i="4"/>
  <c r="AGB177" i="4"/>
  <c r="AGB170" i="4"/>
  <c r="AGB168" i="4"/>
  <c r="AGB166" i="4"/>
  <c r="AGB164" i="4"/>
  <c r="AGB162" i="4"/>
  <c r="AGB160" i="4"/>
  <c r="AGB158" i="4"/>
  <c r="AGB156" i="4"/>
  <c r="AGB149" i="4"/>
  <c r="AGB169" i="4"/>
  <c r="AGB167" i="4"/>
  <c r="AGB163" i="4"/>
  <c r="AGB161" i="4"/>
  <c r="AGB159" i="4"/>
  <c r="AGB157" i="4"/>
  <c r="AGB155" i="4"/>
  <c r="AGB146" i="4"/>
  <c r="AGB196" i="4"/>
  <c r="AGB188" i="4"/>
  <c r="AGB187" i="4"/>
  <c r="AGB180" i="4"/>
  <c r="AGB179" i="4"/>
  <c r="AGB172" i="4"/>
  <c r="AGB171" i="4"/>
  <c r="AGB154" i="4"/>
  <c r="AGB151" i="4"/>
  <c r="AGB144" i="4"/>
  <c r="AGB119" i="4"/>
  <c r="AGB111" i="4"/>
  <c r="AGB191" i="4"/>
  <c r="AGB184" i="4"/>
  <c r="AGB175" i="4"/>
  <c r="AGB150" i="4"/>
  <c r="AGB142" i="4"/>
  <c r="AGB141" i="4"/>
  <c r="AGB134" i="4"/>
  <c r="AGB133" i="4"/>
  <c r="AGB128" i="4"/>
  <c r="AGB124" i="4"/>
  <c r="AGB116" i="4"/>
  <c r="AGB108" i="4"/>
  <c r="AGB103" i="4"/>
  <c r="AGB192" i="4"/>
  <c r="AGB183" i="4"/>
  <c r="AGB176" i="4"/>
  <c r="AGB138" i="4"/>
  <c r="AGB137" i="4"/>
  <c r="AGB130" i="4"/>
  <c r="AGB126" i="4"/>
  <c r="AGB109" i="4"/>
  <c r="AGB107" i="4"/>
  <c r="AGB105" i="4"/>
  <c r="AGB100" i="4"/>
  <c r="AGB92" i="4"/>
  <c r="AGB84" i="4"/>
  <c r="AGB197" i="4"/>
  <c r="AGB190" i="4"/>
  <c r="AGB129" i="4"/>
  <c r="AGB106" i="4"/>
  <c r="AGB104" i="4"/>
  <c r="AGB173" i="4"/>
  <c r="AGB145" i="4"/>
  <c r="AGB94" i="4"/>
  <c r="AGB153" i="4"/>
  <c r="AGB99" i="4"/>
  <c r="AGB91" i="4"/>
  <c r="AGB127" i="4"/>
  <c r="AGB117" i="4"/>
  <c r="AGB115" i="4"/>
  <c r="AGB113" i="4"/>
  <c r="AGB101" i="4"/>
  <c r="AGB83" i="4"/>
  <c r="AGB81" i="4"/>
  <c r="AGB79" i="4"/>
  <c r="AGB77" i="4"/>
  <c r="AGB75" i="4"/>
  <c r="AGB73" i="4"/>
  <c r="AGB71" i="4"/>
  <c r="AGB69" i="4"/>
  <c r="AGB67" i="4"/>
  <c r="AGB65" i="4"/>
  <c r="AGB63" i="4"/>
  <c r="AGB61" i="4"/>
  <c r="AGB59" i="4"/>
  <c r="AGB57" i="4"/>
  <c r="AGB55" i="4"/>
  <c r="AGB102" i="4"/>
  <c r="AGB140" i="4"/>
  <c r="AGB118" i="4"/>
  <c r="AGB86" i="4"/>
  <c r="AGB181" i="4"/>
  <c r="AGB132" i="4"/>
  <c r="AGB114" i="4"/>
  <c r="AGB198" i="4"/>
  <c r="AGB189" i="4"/>
  <c r="AGB147" i="4"/>
  <c r="AGB143" i="4"/>
  <c r="AGB95" i="4"/>
  <c r="AGB136" i="4"/>
  <c r="AGB90" i="4"/>
  <c r="AGB58" i="4"/>
  <c r="AGB54" i="4"/>
  <c r="AGB139" i="4"/>
  <c r="AGB123" i="4"/>
  <c r="AGB93" i="4"/>
  <c r="AGB87" i="4"/>
  <c r="AGB135" i="4"/>
  <c r="AGB96" i="4"/>
  <c r="AGB131" i="4"/>
  <c r="AGB125" i="4"/>
  <c r="AGB120" i="4"/>
  <c r="AGB110" i="4"/>
  <c r="AGB88" i="4"/>
  <c r="AGB53" i="4"/>
  <c r="AGB51" i="4"/>
  <c r="AGB49" i="4"/>
  <c r="AGB47" i="4"/>
  <c r="AGB45" i="4"/>
  <c r="AGB43" i="4"/>
  <c r="AGB41" i="4"/>
  <c r="AGB39" i="4"/>
  <c r="AGB37" i="4"/>
  <c r="AGB35" i="4"/>
  <c r="AGB33" i="4"/>
  <c r="AGB31" i="4"/>
  <c r="AGB27" i="4"/>
  <c r="AGB25" i="4"/>
  <c r="AGB23" i="4"/>
  <c r="AGB21" i="4"/>
  <c r="AGB121" i="4"/>
  <c r="AGB74" i="4"/>
  <c r="AGB62" i="4"/>
  <c r="AGB48" i="4"/>
  <c r="AGB52" i="4"/>
  <c r="AGB112" i="4"/>
  <c r="AGB11" i="4"/>
  <c r="AGB44" i="4"/>
  <c r="AGB174" i="4"/>
  <c r="AGB89" i="4"/>
  <c r="AGB72" i="4"/>
  <c r="AGB36" i="4"/>
  <c r="AGB28" i="4"/>
  <c r="AGB16" i="4"/>
  <c r="AGB12" i="4"/>
  <c r="AGB8" i="4"/>
  <c r="AGB7" i="4"/>
  <c r="AGB56" i="4"/>
  <c r="AGB50" i="4"/>
  <c r="AGB20" i="4"/>
  <c r="AGB97" i="4"/>
  <c r="AGB82" i="4"/>
  <c r="AGB70" i="4"/>
  <c r="AGB60" i="4"/>
  <c r="AGB34" i="4"/>
  <c r="AGB19" i="4"/>
  <c r="AGB15" i="4"/>
  <c r="AGB2" i="4"/>
  <c r="AGB68" i="4"/>
  <c r="AGB80" i="4"/>
  <c r="AGB42" i="4"/>
  <c r="AGB38" i="4"/>
  <c r="AGB17" i="4"/>
  <c r="AGB66" i="4"/>
  <c r="AGB9" i="4"/>
  <c r="AGB32" i="4"/>
  <c r="AGB64" i="4"/>
  <c r="AGB13" i="4"/>
  <c r="AGB182" i="4"/>
  <c r="AGB30" i="4"/>
  <c r="AGB85" i="4"/>
  <c r="AGB78" i="4"/>
  <c r="AGB24" i="4"/>
  <c r="AGB18" i="4"/>
  <c r="AGB122" i="4"/>
  <c r="AGB46" i="4"/>
  <c r="AGB22" i="4"/>
  <c r="AGB14" i="4"/>
  <c r="AGB98" i="4"/>
  <c r="AGB6" i="4"/>
  <c r="AGB10" i="4"/>
  <c r="AGB152" i="4"/>
  <c r="AGB76" i="4"/>
  <c r="AGB40" i="4"/>
  <c r="AGB26" i="4"/>
  <c r="AGB165" i="4"/>
  <c r="AGB195" i="4"/>
  <c r="AGB29" i="4"/>
  <c r="AGB148" i="4"/>
  <c r="AFZ5" i="4"/>
  <c r="ND3" i="5"/>
  <c r="NE2" i="5"/>
  <c r="AGF198" i="4" l="1"/>
  <c r="AGF194" i="4"/>
  <c r="AGF190" i="4"/>
  <c r="AGF186" i="4"/>
  <c r="AGF182" i="4"/>
  <c r="AGF178" i="4"/>
  <c r="AGF197" i="4"/>
  <c r="AGF193" i="4"/>
  <c r="AGF191" i="4"/>
  <c r="AGF171" i="4"/>
  <c r="AGF167" i="4"/>
  <c r="AGF199" i="4"/>
  <c r="AGF187" i="4"/>
  <c r="AGF173" i="4"/>
  <c r="AGF196" i="4"/>
  <c r="AGF176" i="4"/>
  <c r="AGF166" i="4"/>
  <c r="AGF161" i="4"/>
  <c r="AGF189" i="4"/>
  <c r="AGF184" i="4"/>
  <c r="AGF164" i="4"/>
  <c r="AGF160" i="4"/>
  <c r="AGF158" i="4"/>
  <c r="AGF156" i="4"/>
  <c r="AGF154" i="4"/>
  <c r="AGF152" i="4"/>
  <c r="AGF192" i="4"/>
  <c r="AGF177" i="4"/>
  <c r="AGF183" i="4"/>
  <c r="AGF159" i="4"/>
  <c r="AGF132" i="4"/>
  <c r="AGF128" i="4"/>
  <c r="AGF124" i="4"/>
  <c r="AGF179" i="4"/>
  <c r="AGF147" i="4"/>
  <c r="AGF146" i="4"/>
  <c r="AGF137" i="4"/>
  <c r="AGF135" i="4"/>
  <c r="AGF139" i="4"/>
  <c r="AGF138" i="4"/>
  <c r="AGF130" i="4"/>
  <c r="AGF174" i="4"/>
  <c r="AGF126" i="4"/>
  <c r="AGF180" i="4"/>
  <c r="AGF145" i="4"/>
  <c r="AGF140" i="4"/>
  <c r="AGF136" i="4"/>
  <c r="AGF185" i="4"/>
  <c r="AGF150" i="4"/>
  <c r="AGF133" i="4"/>
  <c r="AGF120" i="4"/>
  <c r="AGF170" i="4"/>
  <c r="AGF143" i="4"/>
  <c r="AGF116" i="4"/>
  <c r="AGF107" i="4"/>
  <c r="AGF103" i="4"/>
  <c r="AGF181" i="4"/>
  <c r="AGF163" i="4"/>
  <c r="AGF162" i="4"/>
  <c r="AGF157" i="4"/>
  <c r="AGF168" i="4"/>
  <c r="AGF134" i="4"/>
  <c r="AGF122" i="4"/>
  <c r="AGF110" i="4"/>
  <c r="AGF108" i="4"/>
  <c r="AGF111" i="4"/>
  <c r="AGF172" i="4"/>
  <c r="AGF151" i="4"/>
  <c r="AGF114" i="4"/>
  <c r="AGF169" i="4"/>
  <c r="AGF131" i="4"/>
  <c r="AGF175" i="4"/>
  <c r="AGF144" i="4"/>
  <c r="AGF129" i="4"/>
  <c r="AGF117" i="4"/>
  <c r="AGF91" i="4"/>
  <c r="AGF109" i="4"/>
  <c r="AGF123" i="4"/>
  <c r="AGF155" i="4"/>
  <c r="AGF101" i="4"/>
  <c r="AGF99" i="4"/>
  <c r="AGF98" i="4"/>
  <c r="AGF89" i="4"/>
  <c r="AGF113" i="4"/>
  <c r="AGF102" i="4"/>
  <c r="AGF153" i="4"/>
  <c r="AGF121" i="4"/>
  <c r="AGF118" i="4"/>
  <c r="AGF115" i="4"/>
  <c r="AGF97" i="4"/>
  <c r="AGF93" i="4"/>
  <c r="AGF79" i="4"/>
  <c r="AGF78" i="4"/>
  <c r="AGF77" i="4"/>
  <c r="AGF76" i="4"/>
  <c r="AGF75" i="4"/>
  <c r="AGF74" i="4"/>
  <c r="AGF73" i="4"/>
  <c r="AGF72" i="4"/>
  <c r="AGF71" i="4"/>
  <c r="AGF70" i="4"/>
  <c r="AGF69" i="4"/>
  <c r="AGF68" i="4"/>
  <c r="AGF80" i="4"/>
  <c r="AGF84" i="4"/>
  <c r="AGF127" i="4"/>
  <c r="AGF100" i="4"/>
  <c r="AGF104" i="4"/>
  <c r="AGF188" i="4"/>
  <c r="AGF142" i="4"/>
  <c r="AGF119" i="4"/>
  <c r="AGF45" i="4"/>
  <c r="AGF41" i="4"/>
  <c r="AGF37" i="4"/>
  <c r="AGF112" i="4"/>
  <c r="AGF105" i="4"/>
  <c r="AGF90" i="4"/>
  <c r="AGF64" i="4"/>
  <c r="AGF60" i="4"/>
  <c r="AGF56" i="4"/>
  <c r="AGF52" i="4"/>
  <c r="AGF48" i="4"/>
  <c r="AGF92" i="4"/>
  <c r="AGF46" i="4"/>
  <c r="AGF42" i="4"/>
  <c r="AGF149" i="4"/>
  <c r="AGF88" i="4"/>
  <c r="AGF81" i="4"/>
  <c r="AGF61" i="4"/>
  <c r="AGF58" i="4"/>
  <c r="AGF55" i="4"/>
  <c r="AGF21" i="4"/>
  <c r="AGF20" i="4"/>
  <c r="AGF19" i="4"/>
  <c r="AGF18" i="4"/>
  <c r="AGF17" i="4"/>
  <c r="AGF16" i="4"/>
  <c r="AGF15" i="4"/>
  <c r="AGF14" i="4"/>
  <c r="AGF13" i="4"/>
  <c r="AGF12" i="4"/>
  <c r="AGF11" i="4"/>
  <c r="AGF10" i="4"/>
  <c r="AGF9" i="4"/>
  <c r="AGF8" i="4"/>
  <c r="AGF7" i="4"/>
  <c r="AGF22" i="4"/>
  <c r="AGF94" i="4"/>
  <c r="AGF86" i="4"/>
  <c r="AGF65" i="4"/>
  <c r="AGF62" i="4"/>
  <c r="AGF59" i="4"/>
  <c r="AGF49" i="4"/>
  <c r="AGF44" i="4"/>
  <c r="AGF95" i="4"/>
  <c r="AGF87" i="4"/>
  <c r="AGF66" i="4"/>
  <c r="AGF51" i="4"/>
  <c r="AGF40" i="4"/>
  <c r="AGF30" i="4"/>
  <c r="AGF28" i="4"/>
  <c r="AGF27" i="4"/>
  <c r="AGF47" i="4"/>
  <c r="AGF54" i="4"/>
  <c r="AGF50" i="4"/>
  <c r="AGF141" i="4"/>
  <c r="AGF82" i="4"/>
  <c r="AGF38" i="4"/>
  <c r="AGF32" i="4"/>
  <c r="AGF31" i="4"/>
  <c r="AGF25" i="4"/>
  <c r="AGF24" i="4"/>
  <c r="AGF23" i="4"/>
  <c r="AGF125" i="4"/>
  <c r="AGF106" i="4"/>
  <c r="AGF67" i="4"/>
  <c r="AGF2" i="4"/>
  <c r="AGF85" i="4"/>
  <c r="AGF39" i="4"/>
  <c r="AGF34" i="4"/>
  <c r="AGF33" i="4"/>
  <c r="AGF6" i="4"/>
  <c r="AGF57" i="4"/>
  <c r="AGF96" i="4"/>
  <c r="AGF53" i="4"/>
  <c r="AGF36" i="4"/>
  <c r="AGF63" i="4"/>
  <c r="AGF35" i="4"/>
  <c r="AGF43" i="4"/>
  <c r="AGF83" i="4"/>
  <c r="AGF26" i="4"/>
  <c r="AGF195" i="4"/>
  <c r="AGF165" i="4"/>
  <c r="AGF29" i="4"/>
  <c r="AGF148" i="4"/>
  <c r="AGD199" i="4"/>
  <c r="AGD197" i="4"/>
  <c r="AGD193" i="4"/>
  <c r="AGD191" i="4"/>
  <c r="AGD189" i="4"/>
  <c r="AGD187" i="4"/>
  <c r="AGD185" i="4"/>
  <c r="AGD183" i="4"/>
  <c r="AGD181" i="4"/>
  <c r="AGD179" i="4"/>
  <c r="AGD177" i="4"/>
  <c r="AGD175" i="4"/>
  <c r="AGD173" i="4"/>
  <c r="AGD171" i="4"/>
  <c r="AGD169" i="4"/>
  <c r="AGD167" i="4"/>
  <c r="AGD163" i="4"/>
  <c r="AGD161" i="4"/>
  <c r="AGD159" i="4"/>
  <c r="AGD157" i="4"/>
  <c r="AGD155" i="4"/>
  <c r="AGD153" i="4"/>
  <c r="AGD151" i="4"/>
  <c r="AGD149" i="4"/>
  <c r="AGD147" i="4"/>
  <c r="AGD145" i="4"/>
  <c r="AGD143" i="4"/>
  <c r="AGD198" i="4"/>
  <c r="AGD196" i="4"/>
  <c r="AGD194" i="4"/>
  <c r="AGD192" i="4"/>
  <c r="AGD190" i="4"/>
  <c r="AGD188" i="4"/>
  <c r="AGD186" i="4"/>
  <c r="AGD184" i="4"/>
  <c r="AGD182" i="4"/>
  <c r="AGD180" i="4"/>
  <c r="AGD178" i="4"/>
  <c r="AGD176" i="4"/>
  <c r="AGD174" i="4"/>
  <c r="AGD172" i="4"/>
  <c r="AGD170" i="4"/>
  <c r="AGD168" i="4"/>
  <c r="AGD166" i="4"/>
  <c r="AGD164" i="4"/>
  <c r="AGD162" i="4"/>
  <c r="AGD160" i="4"/>
  <c r="AGD158" i="4"/>
  <c r="AGD156" i="4"/>
  <c r="AGD154" i="4"/>
  <c r="AGD152" i="4"/>
  <c r="AGD144" i="4"/>
  <c r="AGD141" i="4"/>
  <c r="AGD139" i="4"/>
  <c r="AGD137" i="4"/>
  <c r="AGD135" i="4"/>
  <c r="AGD133" i="4"/>
  <c r="AGD131" i="4"/>
  <c r="AGD129" i="4"/>
  <c r="AGD127" i="4"/>
  <c r="AGD125" i="4"/>
  <c r="AGD150" i="4"/>
  <c r="AGD142" i="4"/>
  <c r="AGD134" i="4"/>
  <c r="AGD128" i="4"/>
  <c r="AGD124" i="4"/>
  <c r="AGD116" i="4"/>
  <c r="AGD108" i="4"/>
  <c r="AGD103" i="4"/>
  <c r="AGD101" i="4"/>
  <c r="AGD99" i="4"/>
  <c r="AGD97" i="4"/>
  <c r="AGD95" i="4"/>
  <c r="AGD93" i="4"/>
  <c r="AGD91" i="4"/>
  <c r="AGD89" i="4"/>
  <c r="AGD87" i="4"/>
  <c r="AGD85" i="4"/>
  <c r="AGD121" i="4"/>
  <c r="AGD113" i="4"/>
  <c r="AGD105" i="4"/>
  <c r="AGD94" i="4"/>
  <c r="AGD86" i="4"/>
  <c r="AGD138" i="4"/>
  <c r="AGD130" i="4"/>
  <c r="AGD102" i="4"/>
  <c r="AGD140" i="4"/>
  <c r="AGD132" i="4"/>
  <c r="AGD122" i="4"/>
  <c r="AGD117" i="4"/>
  <c r="AGD112" i="4"/>
  <c r="AGD107" i="4"/>
  <c r="AGD100" i="4"/>
  <c r="AGD136" i="4"/>
  <c r="AGD120" i="4"/>
  <c r="AGD115" i="4"/>
  <c r="AGD110" i="4"/>
  <c r="AGD90" i="4"/>
  <c r="AGD88" i="4"/>
  <c r="AGD82" i="4"/>
  <c r="AGD80" i="4"/>
  <c r="AGD78" i="4"/>
  <c r="AGD76" i="4"/>
  <c r="AGD74" i="4"/>
  <c r="AGD72" i="4"/>
  <c r="AGD70" i="4"/>
  <c r="AGD68" i="4"/>
  <c r="AGD66" i="4"/>
  <c r="AGD64" i="4"/>
  <c r="AGD62" i="4"/>
  <c r="AGD83" i="4"/>
  <c r="AGD81" i="4"/>
  <c r="AGD79" i="4"/>
  <c r="AGD77" i="4"/>
  <c r="AGD75" i="4"/>
  <c r="AGD73" i="4"/>
  <c r="AGD71" i="4"/>
  <c r="AGD69" i="4"/>
  <c r="AGD67" i="4"/>
  <c r="AGD65" i="4"/>
  <c r="AGD63" i="4"/>
  <c r="AGD58" i="4"/>
  <c r="AGD54" i="4"/>
  <c r="AGD123" i="4"/>
  <c r="AGD111" i="4"/>
  <c r="AGD106" i="4"/>
  <c r="AGD126" i="4"/>
  <c r="AGD118" i="4"/>
  <c r="AGD98" i="4"/>
  <c r="AGD146" i="4"/>
  <c r="AGD61" i="4"/>
  <c r="AGD57" i="4"/>
  <c r="AGD53" i="4"/>
  <c r="AGD51" i="4"/>
  <c r="AGD49" i="4"/>
  <c r="AGD47" i="4"/>
  <c r="AGD45" i="4"/>
  <c r="AGD104" i="4"/>
  <c r="AGD92" i="4"/>
  <c r="AGD55" i="4"/>
  <c r="AGD36" i="4"/>
  <c r="AGD28" i="4"/>
  <c r="AGD59" i="4"/>
  <c r="AGD56" i="4"/>
  <c r="AGD50" i="4"/>
  <c r="AGD35" i="4"/>
  <c r="AGD27" i="4"/>
  <c r="AGD20" i="4"/>
  <c r="AGD16" i="4"/>
  <c r="AGD12" i="4"/>
  <c r="AGD8" i="4"/>
  <c r="AGD25" i="4"/>
  <c r="AGD119" i="4"/>
  <c r="AGD84" i="4"/>
  <c r="AGD60" i="4"/>
  <c r="AGD43" i="4"/>
  <c r="AGD34" i="4"/>
  <c r="AGD19" i="4"/>
  <c r="AGD15" i="4"/>
  <c r="AGD11" i="4"/>
  <c r="AGD7" i="4"/>
  <c r="AGD2" i="4"/>
  <c r="AGD41" i="4"/>
  <c r="AGD52" i="4"/>
  <c r="AGD44" i="4"/>
  <c r="AGD42" i="4"/>
  <c r="AGD33" i="4"/>
  <c r="AGD96" i="4"/>
  <c r="AGD13" i="4"/>
  <c r="AGD31" i="4"/>
  <c r="AGD9" i="4"/>
  <c r="AGD114" i="4"/>
  <c r="AGD39" i="4"/>
  <c r="AGD24" i="4"/>
  <c r="AGD18" i="4"/>
  <c r="AGD109" i="4"/>
  <c r="AGD46" i="4"/>
  <c r="AGD37" i="4"/>
  <c r="AGD22" i="4"/>
  <c r="AGD14" i="4"/>
  <c r="AGD10" i="4"/>
  <c r="AGD30" i="4"/>
  <c r="AGD32" i="4"/>
  <c r="AGD6" i="4"/>
  <c r="AGD48" i="4"/>
  <c r="AGD40" i="4"/>
  <c r="AGD23" i="4"/>
  <c r="AGD38" i="4"/>
  <c r="AGD21" i="4"/>
  <c r="AGD17" i="4"/>
  <c r="AGD26" i="4"/>
  <c r="AGD195" i="4"/>
  <c r="AGD165" i="4"/>
  <c r="AGD29" i="4"/>
  <c r="AGD148" i="4"/>
  <c r="AGB5" i="4"/>
  <c r="NE3" i="5"/>
  <c r="NF2" i="5"/>
  <c r="AGH171" i="4" l="1"/>
  <c r="AGH170" i="4"/>
  <c r="AGH169" i="4"/>
  <c r="AGH168" i="4"/>
  <c r="AGH167" i="4"/>
  <c r="AGH166" i="4"/>
  <c r="AGH196" i="4"/>
  <c r="AGH192" i="4"/>
  <c r="AGH186" i="4"/>
  <c r="AGH199" i="4"/>
  <c r="AGH187" i="4"/>
  <c r="AGH173" i="4"/>
  <c r="AGH188" i="4"/>
  <c r="AGH180" i="4"/>
  <c r="AGH197" i="4"/>
  <c r="AGH190" i="4"/>
  <c r="AGH176" i="4"/>
  <c r="AGH161" i="4"/>
  <c r="AGH133" i="4"/>
  <c r="AGH132" i="4"/>
  <c r="AGH131" i="4"/>
  <c r="AGH130" i="4"/>
  <c r="AGH129" i="4"/>
  <c r="AGH128" i="4"/>
  <c r="AGH127" i="4"/>
  <c r="AGH126" i="4"/>
  <c r="AGH125" i="4"/>
  <c r="AGH124" i="4"/>
  <c r="AGH123" i="4"/>
  <c r="AGH189" i="4"/>
  <c r="AGH182" i="4"/>
  <c r="AGH194" i="4"/>
  <c r="AGH181" i="4"/>
  <c r="AGH179" i="4"/>
  <c r="AGH174" i="4"/>
  <c r="AGH193" i="4"/>
  <c r="AGH198" i="4"/>
  <c r="AGH177" i="4"/>
  <c r="AGH147" i="4"/>
  <c r="AGH146" i="4"/>
  <c r="AGH137" i="4"/>
  <c r="AGH135" i="4"/>
  <c r="AGH178" i="4"/>
  <c r="AGH155" i="4"/>
  <c r="AGH139" i="4"/>
  <c r="AGH185" i="4"/>
  <c r="AGH160" i="4"/>
  <c r="AGH154" i="4"/>
  <c r="AGH121" i="4"/>
  <c r="AGH117" i="4"/>
  <c r="AGH113" i="4"/>
  <c r="AGH109" i="4"/>
  <c r="AGH141" i="4"/>
  <c r="AGH140" i="4"/>
  <c r="AGH136" i="4"/>
  <c r="AGH119" i="4"/>
  <c r="AGH163" i="4"/>
  <c r="AGH162" i="4"/>
  <c r="AGH159" i="4"/>
  <c r="AGH158" i="4"/>
  <c r="AGH157" i="4"/>
  <c r="AGH191" i="4"/>
  <c r="AGH164" i="4"/>
  <c r="AGH150" i="4"/>
  <c r="AGH111" i="4"/>
  <c r="AGH107" i="4"/>
  <c r="AGH153" i="4"/>
  <c r="AGH142" i="4"/>
  <c r="AGH112" i="4"/>
  <c r="AGH100" i="4"/>
  <c r="AGH98" i="4"/>
  <c r="AGH96" i="4"/>
  <c r="AGH94" i="4"/>
  <c r="AGH92" i="4"/>
  <c r="AGH90" i="4"/>
  <c r="AGH143" i="4"/>
  <c r="AGH115" i="4"/>
  <c r="AGH175" i="4"/>
  <c r="AGH144" i="4"/>
  <c r="AGH116" i="4"/>
  <c r="AGH118" i="4"/>
  <c r="AGH156" i="4"/>
  <c r="AGH184" i="4"/>
  <c r="AGH152" i="4"/>
  <c r="AGH149" i="4"/>
  <c r="AGH86" i="4"/>
  <c r="AGH114" i="4"/>
  <c r="AGH101" i="4"/>
  <c r="AGH99" i="4"/>
  <c r="AGH183" i="4"/>
  <c r="AGH122" i="4"/>
  <c r="AGH103" i="4"/>
  <c r="AGH102" i="4"/>
  <c r="AGH97" i="4"/>
  <c r="AGH80" i="4"/>
  <c r="AGH172" i="4"/>
  <c r="AGH88" i="4"/>
  <c r="AGH81" i="4"/>
  <c r="AGH95" i="4"/>
  <c r="AGH91" i="4"/>
  <c r="AGH87" i="4"/>
  <c r="AGH110" i="4"/>
  <c r="AGH105" i="4"/>
  <c r="AGH64" i="4"/>
  <c r="AGH60" i="4"/>
  <c r="AGH56" i="4"/>
  <c r="AGH52" i="4"/>
  <c r="AGH48" i="4"/>
  <c r="AGH138" i="4"/>
  <c r="AGH108" i="4"/>
  <c r="AGH89" i="4"/>
  <c r="AGH85" i="4"/>
  <c r="AGH67" i="4"/>
  <c r="AGH63" i="4"/>
  <c r="AGH59" i="4"/>
  <c r="AGH55" i="4"/>
  <c r="AGH51" i="4"/>
  <c r="AGH22" i="4"/>
  <c r="AGH145" i="4"/>
  <c r="AGH106" i="4"/>
  <c r="AGH104" i="4"/>
  <c r="AGH41" i="4"/>
  <c r="AGH40" i="4"/>
  <c r="AGH39" i="4"/>
  <c r="AGH36" i="4"/>
  <c r="AGH34" i="4"/>
  <c r="AGH32" i="4"/>
  <c r="AGH30" i="4"/>
  <c r="AGH27" i="4"/>
  <c r="AGH23" i="4"/>
  <c r="AGH73" i="4"/>
  <c r="AGH66" i="4"/>
  <c r="AGH42" i="4"/>
  <c r="AGH20" i="4"/>
  <c r="AGH16" i="4"/>
  <c r="AGH72" i="4"/>
  <c r="AGH62" i="4"/>
  <c r="AGH28" i="4"/>
  <c r="AGH57" i="4"/>
  <c r="AGH53" i="4"/>
  <c r="AGH47" i="4"/>
  <c r="AGH24" i="4"/>
  <c r="AGH134" i="4"/>
  <c r="AGH79" i="4"/>
  <c r="AGH71" i="4"/>
  <c r="AGH58" i="4"/>
  <c r="AGH54" i="4"/>
  <c r="AGH50" i="4"/>
  <c r="AGH37" i="4"/>
  <c r="AGH19" i="4"/>
  <c r="AGH15" i="4"/>
  <c r="AGH82" i="4"/>
  <c r="AGH78" i="4"/>
  <c r="AGH70" i="4"/>
  <c r="AGH65" i="4"/>
  <c r="AGH38" i="4"/>
  <c r="AGH31" i="4"/>
  <c r="AGH25" i="4"/>
  <c r="AGH45" i="4"/>
  <c r="AGH43" i="4"/>
  <c r="AGH12" i="4"/>
  <c r="AGH10" i="4"/>
  <c r="AGH8" i="4"/>
  <c r="AGH83" i="4"/>
  <c r="AGH77" i="4"/>
  <c r="AGH69" i="4"/>
  <c r="AGH61" i="4"/>
  <c r="AGH6" i="4"/>
  <c r="AGH120" i="4"/>
  <c r="AGH2" i="4"/>
  <c r="AGH44" i="4"/>
  <c r="AGH11" i="4"/>
  <c r="AGH7" i="4"/>
  <c r="AGH14" i="4"/>
  <c r="AGH151" i="4"/>
  <c r="AGH33" i="4"/>
  <c r="AGH49" i="4"/>
  <c r="AGH76" i="4"/>
  <c r="AGH93" i="4"/>
  <c r="AGH68" i="4"/>
  <c r="AGH9" i="4"/>
  <c r="AGH46" i="4"/>
  <c r="AGH18" i="4"/>
  <c r="AGH75" i="4"/>
  <c r="AGH21" i="4"/>
  <c r="AGH84" i="4"/>
  <c r="AGH35" i="4"/>
  <c r="AGH13" i="4"/>
  <c r="AGH17" i="4"/>
  <c r="AGH74" i="4"/>
  <c r="AGH26" i="4"/>
  <c r="AGH165" i="4"/>
  <c r="AGH195" i="4"/>
  <c r="AGH29" i="4"/>
  <c r="AGH148" i="4"/>
  <c r="AGF5" i="4"/>
  <c r="AGD5" i="4"/>
  <c r="NG2" i="5"/>
  <c r="NF3" i="5"/>
  <c r="AGJ197" i="4" l="1"/>
  <c r="AGJ193" i="4"/>
  <c r="AGJ189" i="4"/>
  <c r="AGJ185" i="4"/>
  <c r="AGJ181" i="4"/>
  <c r="AGJ196" i="4"/>
  <c r="AGJ192" i="4"/>
  <c r="AGJ199" i="4"/>
  <c r="AGJ187" i="4"/>
  <c r="AGJ173" i="4"/>
  <c r="AGJ188" i="4"/>
  <c r="AGJ180" i="4"/>
  <c r="AGJ179" i="4"/>
  <c r="AGJ168" i="4"/>
  <c r="AGJ182" i="4"/>
  <c r="AGJ167" i="4"/>
  <c r="AGJ166" i="4"/>
  <c r="AGJ138" i="4"/>
  <c r="AGJ134" i="4"/>
  <c r="AGJ184" i="4"/>
  <c r="AGJ164" i="4"/>
  <c r="AGJ160" i="4"/>
  <c r="AGJ158" i="4"/>
  <c r="AGJ156" i="4"/>
  <c r="AGJ154" i="4"/>
  <c r="AGJ152" i="4"/>
  <c r="AGJ150" i="4"/>
  <c r="AGJ146" i="4"/>
  <c r="AGJ144" i="4"/>
  <c r="AGJ142" i="4"/>
  <c r="AGJ177" i="4"/>
  <c r="AGJ186" i="4"/>
  <c r="AGJ175" i="4"/>
  <c r="AGJ176" i="4"/>
  <c r="AGJ178" i="4"/>
  <c r="AGJ155" i="4"/>
  <c r="AGJ139" i="4"/>
  <c r="AGJ170" i="4"/>
  <c r="AGJ145" i="4"/>
  <c r="AGJ190" i="4"/>
  <c r="AGJ194" i="4"/>
  <c r="AGJ174" i="4"/>
  <c r="AGJ128" i="4"/>
  <c r="AGJ126" i="4"/>
  <c r="AGJ121" i="4"/>
  <c r="AGJ117" i="4"/>
  <c r="AGJ113" i="4"/>
  <c r="AGJ109" i="4"/>
  <c r="AGJ169" i="4"/>
  <c r="AGJ140" i="4"/>
  <c r="AGJ137" i="4"/>
  <c r="AGJ136" i="4"/>
  <c r="AGJ124" i="4"/>
  <c r="AGJ172" i="4"/>
  <c r="AGJ171" i="4"/>
  <c r="AGJ163" i="4"/>
  <c r="AGJ157" i="4"/>
  <c r="AGJ149" i="4"/>
  <c r="AGJ135" i="4"/>
  <c r="AGJ143" i="4"/>
  <c r="AGJ123" i="4"/>
  <c r="AGJ116" i="4"/>
  <c r="AGJ107" i="4"/>
  <c r="AGJ103" i="4"/>
  <c r="AGJ122" i="4"/>
  <c r="AGJ112" i="4"/>
  <c r="AGJ191" i="4"/>
  <c r="AGJ161" i="4"/>
  <c r="AGJ151" i="4"/>
  <c r="AGJ153" i="4"/>
  <c r="AGJ132" i="4"/>
  <c r="AGJ100" i="4"/>
  <c r="AGJ98" i="4"/>
  <c r="AGJ96" i="4"/>
  <c r="AGJ94" i="4"/>
  <c r="AGJ92" i="4"/>
  <c r="AGJ90" i="4"/>
  <c r="AGJ198" i="4"/>
  <c r="AGJ130" i="4"/>
  <c r="AGJ127" i="4"/>
  <c r="AGJ147" i="4"/>
  <c r="AGJ129" i="4"/>
  <c r="AGJ118" i="4"/>
  <c r="AGJ125" i="4"/>
  <c r="AGJ159" i="4"/>
  <c r="AGJ115" i="4"/>
  <c r="AGJ183" i="4"/>
  <c r="AGJ131" i="4"/>
  <c r="AGJ102" i="4"/>
  <c r="AGJ97" i="4"/>
  <c r="AGJ162" i="4"/>
  <c r="AGJ104" i="4"/>
  <c r="AGJ133" i="4"/>
  <c r="AGJ86" i="4"/>
  <c r="AGJ84" i="4"/>
  <c r="AGJ119" i="4"/>
  <c r="AGJ110" i="4"/>
  <c r="AGJ101" i="4"/>
  <c r="AGJ89" i="4"/>
  <c r="AGJ82" i="4"/>
  <c r="AGJ108" i="4"/>
  <c r="AGJ91" i="4"/>
  <c r="AGJ141" i="4"/>
  <c r="AGJ79" i="4"/>
  <c r="AGJ78" i="4"/>
  <c r="AGJ77" i="4"/>
  <c r="AGJ76" i="4"/>
  <c r="AGJ75" i="4"/>
  <c r="AGJ74" i="4"/>
  <c r="AGJ73" i="4"/>
  <c r="AGJ72" i="4"/>
  <c r="AGJ71" i="4"/>
  <c r="AGJ70" i="4"/>
  <c r="AGJ69" i="4"/>
  <c r="AGJ68" i="4"/>
  <c r="AGJ46" i="4"/>
  <c r="AGJ42" i="4"/>
  <c r="AGJ38" i="4"/>
  <c r="AGJ88" i="4"/>
  <c r="AGJ81" i="4"/>
  <c r="AGJ106" i="4"/>
  <c r="AGJ41" i="4"/>
  <c r="AGJ40" i="4"/>
  <c r="AGJ111" i="4"/>
  <c r="AGJ87" i="4"/>
  <c r="AGJ65" i="4"/>
  <c r="AGJ62" i="4"/>
  <c r="AGJ52" i="4"/>
  <c r="AGJ49" i="4"/>
  <c r="AGJ114" i="4"/>
  <c r="AGJ85" i="4"/>
  <c r="AGJ80" i="4"/>
  <c r="AGJ95" i="4"/>
  <c r="AGJ55" i="4"/>
  <c r="AGJ51" i="4"/>
  <c r="AGJ28" i="4"/>
  <c r="AGJ105" i="4"/>
  <c r="AGJ47" i="4"/>
  <c r="AGJ30" i="4"/>
  <c r="AGJ27" i="4"/>
  <c r="AGJ8" i="4"/>
  <c r="AGJ58" i="4"/>
  <c r="AGJ54" i="4"/>
  <c r="AGJ50" i="4"/>
  <c r="AGJ37" i="4"/>
  <c r="AGJ19" i="4"/>
  <c r="AGJ15" i="4"/>
  <c r="AGJ31" i="4"/>
  <c r="AGJ25" i="4"/>
  <c r="AGJ24" i="4"/>
  <c r="AGJ23" i="4"/>
  <c r="AGJ120" i="4"/>
  <c r="AGJ99" i="4"/>
  <c r="AGJ45" i="4"/>
  <c r="AGJ43" i="4"/>
  <c r="AGJ32" i="4"/>
  <c r="AGJ12" i="4"/>
  <c r="AGJ10" i="4"/>
  <c r="AGJ83" i="4"/>
  <c r="AGJ61" i="4"/>
  <c r="AGJ57" i="4"/>
  <c r="AGJ53" i="4"/>
  <c r="AGJ18" i="4"/>
  <c r="AGJ14" i="4"/>
  <c r="AGJ56" i="4"/>
  <c r="AGJ44" i="4"/>
  <c r="AGJ11" i="4"/>
  <c r="AGJ7" i="4"/>
  <c r="AGJ33" i="4"/>
  <c r="AGJ22" i="4"/>
  <c r="AGJ93" i="4"/>
  <c r="AGJ34" i="4"/>
  <c r="AGJ2" i="4"/>
  <c r="AGJ16" i="4"/>
  <c r="AGJ67" i="4"/>
  <c r="AGJ6" i="4"/>
  <c r="AGJ39" i="4"/>
  <c r="AGJ63" i="4"/>
  <c r="AGJ21" i="4"/>
  <c r="AGJ36" i="4"/>
  <c r="AGJ13" i="4"/>
  <c r="AGJ35" i="4"/>
  <c r="AGJ59" i="4"/>
  <c r="AGJ48" i="4"/>
  <c r="AGJ9" i="4"/>
  <c r="AGJ20" i="4"/>
  <c r="AGJ17" i="4"/>
  <c r="AGJ66" i="4"/>
  <c r="AGJ64" i="4"/>
  <c r="AGJ60" i="4"/>
  <c r="AGJ26" i="4"/>
  <c r="AGJ195" i="4"/>
  <c r="AGJ165" i="4"/>
  <c r="AGJ29" i="4"/>
  <c r="AGJ148" i="4"/>
  <c r="AGH5" i="4"/>
  <c r="NG3" i="5"/>
  <c r="NH2" i="5"/>
  <c r="AGL197" i="4" l="1"/>
  <c r="AGL193" i="4"/>
  <c r="AGL189" i="4"/>
  <c r="AGL185" i="4"/>
  <c r="AGL181" i="4"/>
  <c r="AGL177" i="4"/>
  <c r="AGL174" i="4"/>
  <c r="AGL172" i="4"/>
  <c r="AGL188" i="4"/>
  <c r="AGL180" i="4"/>
  <c r="AGL179" i="4"/>
  <c r="AGL168" i="4"/>
  <c r="AGL178" i="4"/>
  <c r="AGL187" i="4"/>
  <c r="AGL173" i="4"/>
  <c r="AGL184" i="4"/>
  <c r="AGL164" i="4"/>
  <c r="AGL160" i="4"/>
  <c r="AGL158" i="4"/>
  <c r="AGL194" i="4"/>
  <c r="AGL139" i="4"/>
  <c r="AGL163" i="4"/>
  <c r="AGL183" i="4"/>
  <c r="AGL170" i="4"/>
  <c r="AGL145" i="4"/>
  <c r="AGL196" i="4"/>
  <c r="AGL190" i="4"/>
  <c r="AGL162" i="4"/>
  <c r="AGL156" i="4"/>
  <c r="AGL144" i="4"/>
  <c r="AGL133" i="4"/>
  <c r="AGL199" i="4"/>
  <c r="AGL169" i="4"/>
  <c r="AGL154" i="4"/>
  <c r="AGL140" i="4"/>
  <c r="AGL137" i="4"/>
  <c r="AGL136" i="4"/>
  <c r="AGL124" i="4"/>
  <c r="AGL152" i="4"/>
  <c r="AGL141" i="4"/>
  <c r="AGL191" i="4"/>
  <c r="AGL182" i="4"/>
  <c r="AGL175" i="4"/>
  <c r="AGL167" i="4"/>
  <c r="AGL166" i="4"/>
  <c r="AGL142" i="4"/>
  <c r="AGL134" i="4"/>
  <c r="AGL138" i="4"/>
  <c r="AGL119" i="4"/>
  <c r="AGL109" i="4"/>
  <c r="AGL146" i="4"/>
  <c r="AGL153" i="4"/>
  <c r="AGL149" i="4"/>
  <c r="AGL115" i="4"/>
  <c r="AGL104" i="4"/>
  <c r="AGL161" i="4"/>
  <c r="AGL186" i="4"/>
  <c r="AGL151" i="4"/>
  <c r="AGL198" i="4"/>
  <c r="AGL130" i="4"/>
  <c r="AGL127" i="4"/>
  <c r="AGL112" i="4"/>
  <c r="AGL192" i="4"/>
  <c r="AGL123" i="4"/>
  <c r="AGL114" i="4"/>
  <c r="AGL103" i="4"/>
  <c r="AGL131" i="4"/>
  <c r="AGL128" i="4"/>
  <c r="AGL176" i="4"/>
  <c r="AGL125" i="4"/>
  <c r="AGL117" i="4"/>
  <c r="AGL159" i="4"/>
  <c r="AGL147" i="4"/>
  <c r="AGL129" i="4"/>
  <c r="AGL116" i="4"/>
  <c r="AGL107" i="4"/>
  <c r="AGL101" i="4"/>
  <c r="AGL100" i="4"/>
  <c r="AGL99" i="4"/>
  <c r="AGL89" i="4"/>
  <c r="AGL155" i="4"/>
  <c r="AGL122" i="4"/>
  <c r="AGL98" i="4"/>
  <c r="AGL97" i="4"/>
  <c r="AGL113" i="4"/>
  <c r="AGL132" i="4"/>
  <c r="AGL121" i="4"/>
  <c r="AGL108" i="4"/>
  <c r="AGL105" i="4"/>
  <c r="AGL96" i="4"/>
  <c r="AGL95" i="4"/>
  <c r="AGL126" i="4"/>
  <c r="AGL86" i="4"/>
  <c r="AGL84" i="4"/>
  <c r="AGL157" i="4"/>
  <c r="AGL102" i="4"/>
  <c r="AGL92" i="4"/>
  <c r="AGL88" i="4"/>
  <c r="AGL81" i="4"/>
  <c r="AGL91" i="4"/>
  <c r="AGL111" i="4"/>
  <c r="AGL87" i="4"/>
  <c r="AGL143" i="4"/>
  <c r="AGL90" i="4"/>
  <c r="AGL79" i="4"/>
  <c r="AGL78" i="4"/>
  <c r="AGL77" i="4"/>
  <c r="AGL76" i="4"/>
  <c r="AGL75" i="4"/>
  <c r="AGL74" i="4"/>
  <c r="AGL73" i="4"/>
  <c r="AGL72" i="4"/>
  <c r="AGL71" i="4"/>
  <c r="AGL70" i="4"/>
  <c r="AGL69" i="4"/>
  <c r="AGL68" i="4"/>
  <c r="AGL46" i="4"/>
  <c r="AGL42" i="4"/>
  <c r="AGL38" i="4"/>
  <c r="AGL85" i="4"/>
  <c r="AGL80" i="4"/>
  <c r="AGL67" i="4"/>
  <c r="AGL63" i="4"/>
  <c r="AGL59" i="4"/>
  <c r="AGL55" i="4"/>
  <c r="AGL51" i="4"/>
  <c r="AGL106" i="4"/>
  <c r="AGL47" i="4"/>
  <c r="AGL43" i="4"/>
  <c r="AGL135" i="4"/>
  <c r="AGL65" i="4"/>
  <c r="AGL62" i="4"/>
  <c r="AGL52" i="4"/>
  <c r="AGL49" i="4"/>
  <c r="AGL39" i="4"/>
  <c r="AGL36" i="4"/>
  <c r="AGL34" i="4"/>
  <c r="AGL32" i="4"/>
  <c r="AGL30" i="4"/>
  <c r="AGL27" i="4"/>
  <c r="AGL23" i="4"/>
  <c r="AGL66" i="4"/>
  <c r="AGL56" i="4"/>
  <c r="AGL53" i="4"/>
  <c r="AGL50" i="4"/>
  <c r="AGL171" i="4"/>
  <c r="AGL150" i="4"/>
  <c r="AGL40" i="4"/>
  <c r="AGL58" i="4"/>
  <c r="AGL54" i="4"/>
  <c r="AGL37" i="4"/>
  <c r="AGL19" i="4"/>
  <c r="AGL15" i="4"/>
  <c r="AGL31" i="4"/>
  <c r="AGL25" i="4"/>
  <c r="AGL24" i="4"/>
  <c r="AGL82" i="4"/>
  <c r="AGL45" i="4"/>
  <c r="AGL12" i="4"/>
  <c r="AGL10" i="4"/>
  <c r="AGL8" i="4"/>
  <c r="AGL94" i="4"/>
  <c r="AGL83" i="4"/>
  <c r="AGL61" i="4"/>
  <c r="AGL57" i="4"/>
  <c r="AGL18" i="4"/>
  <c r="AGL14" i="4"/>
  <c r="AGL120" i="4"/>
  <c r="AGL33" i="4"/>
  <c r="AGL22" i="4"/>
  <c r="AGL6" i="4"/>
  <c r="AGL2" i="4"/>
  <c r="AGL16" i="4"/>
  <c r="AGL93" i="4"/>
  <c r="AGL21" i="4"/>
  <c r="AGL64" i="4"/>
  <c r="AGL28" i="4"/>
  <c r="AGL41" i="4"/>
  <c r="AGL35" i="4"/>
  <c r="AGL20" i="4"/>
  <c r="AGL48" i="4"/>
  <c r="AGL13" i="4"/>
  <c r="AGL9" i="4"/>
  <c r="AGL110" i="4"/>
  <c r="AGL60" i="4"/>
  <c r="AGL17" i="4"/>
  <c r="AGL118" i="4"/>
  <c r="AGL7" i="4"/>
  <c r="AGL11" i="4"/>
  <c r="AGL44" i="4"/>
  <c r="AGL26" i="4"/>
  <c r="AGL165" i="4"/>
  <c r="AGL195" i="4"/>
  <c r="AGL148" i="4"/>
  <c r="AGL29" i="4"/>
  <c r="AGJ5" i="4"/>
  <c r="NH3" i="5"/>
  <c r="NI2" i="5"/>
  <c r="AGL5" i="4" l="1"/>
  <c r="AGN191" i="4"/>
  <c r="AGN179" i="4"/>
  <c r="AGN168" i="4"/>
  <c r="AGN178" i="4"/>
  <c r="AGN189" i="4"/>
  <c r="AGN181" i="4"/>
  <c r="AGN177" i="4"/>
  <c r="AGN176" i="4"/>
  <c r="AGN172" i="4"/>
  <c r="AGN164" i="4"/>
  <c r="AGN163" i="4"/>
  <c r="AGN162" i="4"/>
  <c r="AGN161" i="4"/>
  <c r="AGN160" i="4"/>
  <c r="AGN184" i="4"/>
  <c r="AGN158" i="4"/>
  <c r="AGN156" i="4"/>
  <c r="AGN154" i="4"/>
  <c r="AGN152" i="4"/>
  <c r="AGN150" i="4"/>
  <c r="AGN146" i="4"/>
  <c r="AGN144" i="4"/>
  <c r="AGN142" i="4"/>
  <c r="AGN194" i="4"/>
  <c r="AGN174" i="4"/>
  <c r="AGN192" i="4"/>
  <c r="AGN186" i="4"/>
  <c r="AGN175" i="4"/>
  <c r="AGN188" i="4"/>
  <c r="AGN196" i="4"/>
  <c r="AGN193" i="4"/>
  <c r="AGN190" i="4"/>
  <c r="AGN133" i="4"/>
  <c r="AGN129" i="4"/>
  <c r="AGN125" i="4"/>
  <c r="AGN199" i="4"/>
  <c r="AGN185" i="4"/>
  <c r="AGN169" i="4"/>
  <c r="AGN157" i="4"/>
  <c r="AGN143" i="4"/>
  <c r="AGN180" i="4"/>
  <c r="AGN141" i="4"/>
  <c r="AGN171" i="4"/>
  <c r="AGN170" i="4"/>
  <c r="AGN149" i="4"/>
  <c r="AGN145" i="4"/>
  <c r="AGN135" i="4"/>
  <c r="AGN122" i="4"/>
  <c r="AGN118" i="4"/>
  <c r="AGN114" i="4"/>
  <c r="AGN110" i="4"/>
  <c r="AGN198" i="4"/>
  <c r="AGN131" i="4"/>
  <c r="AGN112" i="4"/>
  <c r="AGN153" i="4"/>
  <c r="AGN187" i="4"/>
  <c r="AGN182" i="4"/>
  <c r="AGN166" i="4"/>
  <c r="AGN134" i="4"/>
  <c r="AGN100" i="4"/>
  <c r="AGN99" i="4"/>
  <c r="AGN98" i="4"/>
  <c r="AGN97" i="4"/>
  <c r="AGN96" i="4"/>
  <c r="AGN95" i="4"/>
  <c r="AGN94" i="4"/>
  <c r="AGN93" i="4"/>
  <c r="AGN92" i="4"/>
  <c r="AGN91" i="4"/>
  <c r="AGN90" i="4"/>
  <c r="AGN151" i="4"/>
  <c r="AGN123" i="4"/>
  <c r="AGN103" i="4"/>
  <c r="AGN137" i="4"/>
  <c r="AGN113" i="4"/>
  <c r="AGN106" i="4"/>
  <c r="AGN140" i="4"/>
  <c r="AGN136" i="4"/>
  <c r="AGN124" i="4"/>
  <c r="AGN116" i="4"/>
  <c r="AGN159" i="4"/>
  <c r="AGN139" i="4"/>
  <c r="AGN119" i="4"/>
  <c r="AGN197" i="4"/>
  <c r="AGN115" i="4"/>
  <c r="AGN109" i="4"/>
  <c r="AGN107" i="4"/>
  <c r="AGN101" i="4"/>
  <c r="AGN128" i="4"/>
  <c r="AGN127" i="4"/>
  <c r="AGN126" i="4"/>
  <c r="AGN102" i="4"/>
  <c r="AGN87" i="4"/>
  <c r="AGN132" i="4"/>
  <c r="AGN121" i="4"/>
  <c r="AGN108" i="4"/>
  <c r="AGN105" i="4"/>
  <c r="AGN104" i="4"/>
  <c r="AGN173" i="4"/>
  <c r="AGN167" i="4"/>
  <c r="AGN120" i="4"/>
  <c r="AGN111" i="4"/>
  <c r="AGN88" i="4"/>
  <c r="AGN81" i="4"/>
  <c r="AGN82" i="4"/>
  <c r="AGN85" i="4"/>
  <c r="AGN84" i="4"/>
  <c r="AGN138" i="4"/>
  <c r="AGN89" i="4"/>
  <c r="AGN80" i="4"/>
  <c r="AGN67" i="4"/>
  <c r="AGN63" i="4"/>
  <c r="AGN59" i="4"/>
  <c r="AGN55" i="4"/>
  <c r="AGN51" i="4"/>
  <c r="AGN155" i="4"/>
  <c r="AGN147" i="4"/>
  <c r="AGN66" i="4"/>
  <c r="AGN62" i="4"/>
  <c r="AGN58" i="4"/>
  <c r="AGN54" i="4"/>
  <c r="AGN50" i="4"/>
  <c r="AGN183" i="4"/>
  <c r="AGN39" i="4"/>
  <c r="AGN36" i="4"/>
  <c r="AGN34" i="4"/>
  <c r="AGN32" i="4"/>
  <c r="AGN30" i="4"/>
  <c r="AGN27" i="4"/>
  <c r="AGN23" i="4"/>
  <c r="AGN78" i="4"/>
  <c r="AGN76" i="4"/>
  <c r="AGN74" i="4"/>
  <c r="AGN72" i="4"/>
  <c r="AGN70" i="4"/>
  <c r="AGN68" i="4"/>
  <c r="AGN28" i="4"/>
  <c r="AGN24" i="4"/>
  <c r="AGN47" i="4"/>
  <c r="AGN37" i="4"/>
  <c r="AGN19" i="4"/>
  <c r="AGN15" i="4"/>
  <c r="AGN117" i="4"/>
  <c r="AGN31" i="4"/>
  <c r="AGN25" i="4"/>
  <c r="AGN2" i="4"/>
  <c r="AGN49" i="4"/>
  <c r="AGN79" i="4"/>
  <c r="AGN71" i="4"/>
  <c r="AGN45" i="4"/>
  <c r="AGN12" i="4"/>
  <c r="AGN10" i="4"/>
  <c r="AGN8" i="4"/>
  <c r="AGN22" i="4"/>
  <c r="AGN83" i="4"/>
  <c r="AGN65" i="4"/>
  <c r="AGN61" i="4"/>
  <c r="AGN57" i="4"/>
  <c r="AGN43" i="4"/>
  <c r="AGN38" i="4"/>
  <c r="AGN18" i="4"/>
  <c r="AGN14" i="4"/>
  <c r="AGN53" i="4"/>
  <c r="AGN33" i="4"/>
  <c r="AGN6" i="4"/>
  <c r="AGN77" i="4"/>
  <c r="AGN69" i="4"/>
  <c r="AGN41" i="4"/>
  <c r="AGN64" i="4"/>
  <c r="AGN60" i="4"/>
  <c r="AGN52" i="4"/>
  <c r="AGN130" i="4"/>
  <c r="AGN40" i="4"/>
  <c r="AGN21" i="4"/>
  <c r="AGN35" i="4"/>
  <c r="AGN7" i="4"/>
  <c r="AGN75" i="4"/>
  <c r="AGN48" i="4"/>
  <c r="AGN13" i="4"/>
  <c r="AGN9" i="4"/>
  <c r="AGN42" i="4"/>
  <c r="AGN44" i="4"/>
  <c r="AGN73" i="4"/>
  <c r="AGN20" i="4"/>
  <c r="AGN46" i="4"/>
  <c r="AGN17" i="4"/>
  <c r="AGN11" i="4"/>
  <c r="AGN86" i="4"/>
  <c r="AGN16" i="4"/>
  <c r="AGN56" i="4"/>
  <c r="AGN26" i="4"/>
  <c r="AGN195" i="4"/>
  <c r="AGN165" i="4"/>
  <c r="AGN29" i="4"/>
  <c r="AGN148" i="4"/>
  <c r="NI3" i="5"/>
  <c r="NJ2" i="5"/>
  <c r="AGN5" i="4" l="1"/>
  <c r="AGP196" i="4"/>
  <c r="AGP192" i="4"/>
  <c r="AGP188" i="4"/>
  <c r="AGP184" i="4"/>
  <c r="AGP180" i="4"/>
  <c r="AGP191" i="4"/>
  <c r="AGP178" i="4"/>
  <c r="AGP189" i="4"/>
  <c r="AGP181" i="4"/>
  <c r="AGP177" i="4"/>
  <c r="AGP176" i="4"/>
  <c r="AGP172" i="4"/>
  <c r="AGP164" i="4"/>
  <c r="AGP163" i="4"/>
  <c r="AGP162" i="4"/>
  <c r="AGP161" i="4"/>
  <c r="AGP160" i="4"/>
  <c r="AGP159" i="4"/>
  <c r="AGP158" i="4"/>
  <c r="AGP157" i="4"/>
  <c r="AGP156" i="4"/>
  <c r="AGP155" i="4"/>
  <c r="AGP154" i="4"/>
  <c r="AGP153" i="4"/>
  <c r="AGP152" i="4"/>
  <c r="AGP151" i="4"/>
  <c r="AGP150" i="4"/>
  <c r="AGP149" i="4"/>
  <c r="AGP147" i="4"/>
  <c r="AGP146" i="4"/>
  <c r="AGP145" i="4"/>
  <c r="AGP144" i="4"/>
  <c r="AGP143" i="4"/>
  <c r="AGP142" i="4"/>
  <c r="AGP198" i="4"/>
  <c r="AGP194" i="4"/>
  <c r="AGP182" i="4"/>
  <c r="AGP175" i="4"/>
  <c r="AGP169" i="4"/>
  <c r="AGP139" i="4"/>
  <c r="AGP135" i="4"/>
  <c r="AGP174" i="4"/>
  <c r="AGP193" i="4"/>
  <c r="AGP183" i="4"/>
  <c r="AGP171" i="4"/>
  <c r="AGP170" i="4"/>
  <c r="AGP199" i="4"/>
  <c r="AGP185" i="4"/>
  <c r="AGP179" i="4"/>
  <c r="AGP186" i="4"/>
  <c r="AGP122" i="4"/>
  <c r="AGP118" i="4"/>
  <c r="AGP114" i="4"/>
  <c r="AGP110" i="4"/>
  <c r="AGP168" i="4"/>
  <c r="AGP167" i="4"/>
  <c r="AGP166" i="4"/>
  <c r="AGP134" i="4"/>
  <c r="AGP129" i="4"/>
  <c r="AGP190" i="4"/>
  <c r="AGP140" i="4"/>
  <c r="AGP136" i="4"/>
  <c r="AGP115" i="4"/>
  <c r="AGP104" i="4"/>
  <c r="AGP187" i="4"/>
  <c r="AGP111" i="4"/>
  <c r="AGP197" i="4"/>
  <c r="AGP137" i="4"/>
  <c r="AGP113" i="4"/>
  <c r="AGP106" i="4"/>
  <c r="AGP173" i="4"/>
  <c r="AGP141" i="4"/>
  <c r="AGP87" i="4"/>
  <c r="AGP86" i="4"/>
  <c r="AGP85" i="4"/>
  <c r="AGP84" i="4"/>
  <c r="AGP83" i="4"/>
  <c r="AGP82" i="4"/>
  <c r="AGP81" i="4"/>
  <c r="AGP80" i="4"/>
  <c r="AGP133" i="4"/>
  <c r="AGP117" i="4"/>
  <c r="AGP119" i="4"/>
  <c r="AGP120" i="4"/>
  <c r="AGP108" i="4"/>
  <c r="AGP128" i="4"/>
  <c r="AGP127" i="4"/>
  <c r="AGP126" i="4"/>
  <c r="AGP102" i="4"/>
  <c r="AGP100" i="4"/>
  <c r="AGP99" i="4"/>
  <c r="AGP130" i="4"/>
  <c r="AGP125" i="4"/>
  <c r="AGP132" i="4"/>
  <c r="AGP121" i="4"/>
  <c r="AGP105" i="4"/>
  <c r="AGP103" i="4"/>
  <c r="AGP96" i="4"/>
  <c r="AGP95" i="4"/>
  <c r="AGP88" i="4"/>
  <c r="AGP112" i="4"/>
  <c r="AGP109" i="4"/>
  <c r="AGP92" i="4"/>
  <c r="AGP131" i="4"/>
  <c r="AGP89" i="4"/>
  <c r="AGP47" i="4"/>
  <c r="AGP43" i="4"/>
  <c r="AGP39" i="4"/>
  <c r="AGP93" i="4"/>
  <c r="AGP98" i="4"/>
  <c r="AGP78" i="4"/>
  <c r="AGP76" i="4"/>
  <c r="AGP74" i="4"/>
  <c r="AGP72" i="4"/>
  <c r="AGP70" i="4"/>
  <c r="AGP68" i="4"/>
  <c r="AGP94" i="4"/>
  <c r="AGP59" i="4"/>
  <c r="AGP56" i="4"/>
  <c r="AGP53" i="4"/>
  <c r="AGP138" i="4"/>
  <c r="AGP62" i="4"/>
  <c r="AGP58" i="4"/>
  <c r="AGP54" i="4"/>
  <c r="AGP31" i="4"/>
  <c r="AGP30" i="4"/>
  <c r="AGP27" i="4"/>
  <c r="AGP25" i="4"/>
  <c r="AGP90" i="4"/>
  <c r="AGP79" i="4"/>
  <c r="AGP71" i="4"/>
  <c r="AGP50" i="4"/>
  <c r="AGP45" i="4"/>
  <c r="AGP24" i="4"/>
  <c r="AGP12" i="4"/>
  <c r="AGP10" i="4"/>
  <c r="AGP8" i="4"/>
  <c r="AGP97" i="4"/>
  <c r="AGP65" i="4"/>
  <c r="AGP61" i="4"/>
  <c r="AGP57" i="4"/>
  <c r="AGP38" i="4"/>
  <c r="AGP18" i="4"/>
  <c r="AGP14" i="4"/>
  <c r="AGP116" i="4"/>
  <c r="AGP33" i="4"/>
  <c r="AGP32" i="4"/>
  <c r="AGP23" i="4"/>
  <c r="AGP22" i="4"/>
  <c r="AGP6" i="4"/>
  <c r="AGP2" i="4"/>
  <c r="AGP77" i="4"/>
  <c r="AGP69" i="4"/>
  <c r="AGP41" i="4"/>
  <c r="AGP64" i="4"/>
  <c r="AGP60" i="4"/>
  <c r="AGP49" i="4"/>
  <c r="AGP21" i="4"/>
  <c r="AGP17" i="4"/>
  <c r="AGP107" i="4"/>
  <c r="AGP40" i="4"/>
  <c r="AGP28" i="4"/>
  <c r="AGP75" i="4"/>
  <c r="AGP63" i="4"/>
  <c r="AGP48" i="4"/>
  <c r="AGP9" i="4"/>
  <c r="AGP67" i="4"/>
  <c r="AGP52" i="4"/>
  <c r="AGP15" i="4"/>
  <c r="AGP35" i="4"/>
  <c r="AGP34" i="4"/>
  <c r="AGP13" i="4"/>
  <c r="AGP101" i="4"/>
  <c r="AGP16" i="4"/>
  <c r="AGP73" i="4"/>
  <c r="AGP20" i="4"/>
  <c r="AGP46" i="4"/>
  <c r="AGP123" i="4"/>
  <c r="AGP19" i="4"/>
  <c r="AGP66" i="4"/>
  <c r="AGP124" i="4"/>
  <c r="AGP36" i="4"/>
  <c r="AGP91" i="4"/>
  <c r="AGP42" i="4"/>
  <c r="AGP37" i="4"/>
  <c r="AGP44" i="4"/>
  <c r="AGP7" i="4"/>
  <c r="AGP55" i="4"/>
  <c r="AGP51" i="4"/>
  <c r="AGP11" i="4"/>
  <c r="AGP26" i="4"/>
  <c r="AGP195" i="4"/>
  <c r="AGP165" i="4"/>
  <c r="AGP29" i="4"/>
  <c r="AGP148" i="4"/>
  <c r="NK2" i="5"/>
  <c r="NJ3" i="5"/>
  <c r="NK3" i="5" l="1"/>
  <c r="NL2" i="5"/>
  <c r="AGP5" i="4"/>
  <c r="AGR199" i="4"/>
  <c r="AGR196" i="4"/>
  <c r="AGR192" i="4"/>
  <c r="AGR188" i="4"/>
  <c r="AGR184" i="4"/>
  <c r="AGR180" i="4"/>
  <c r="AGR176" i="4"/>
  <c r="AGR189" i="4"/>
  <c r="AGR181" i="4"/>
  <c r="AGR177" i="4"/>
  <c r="AGR172" i="4"/>
  <c r="AGR164" i="4"/>
  <c r="AGR163" i="4"/>
  <c r="AGR162" i="4"/>
  <c r="AGR161" i="4"/>
  <c r="AGR160" i="4"/>
  <c r="AGR159" i="4"/>
  <c r="AGR158" i="4"/>
  <c r="AGR157" i="4"/>
  <c r="AGR156" i="4"/>
  <c r="AGR155" i="4"/>
  <c r="AGR154" i="4"/>
  <c r="AGR153" i="4"/>
  <c r="AGR152" i="4"/>
  <c r="AGR151" i="4"/>
  <c r="AGR150" i="4"/>
  <c r="AGR149" i="4"/>
  <c r="AGR147" i="4"/>
  <c r="AGR146" i="4"/>
  <c r="AGR145" i="4"/>
  <c r="AGR144" i="4"/>
  <c r="AGR143" i="4"/>
  <c r="AGR142" i="4"/>
  <c r="AGR141" i="4"/>
  <c r="AGR140" i="4"/>
  <c r="AGR139" i="4"/>
  <c r="AGR138" i="4"/>
  <c r="AGR137" i="4"/>
  <c r="AGR136" i="4"/>
  <c r="AGR135" i="4"/>
  <c r="AGR134" i="4"/>
  <c r="AGR198" i="4"/>
  <c r="AGR194" i="4"/>
  <c r="AGR182" i="4"/>
  <c r="AGR175" i="4"/>
  <c r="AGR169" i="4"/>
  <c r="AGR183" i="4"/>
  <c r="AGR174" i="4"/>
  <c r="AGR186" i="4"/>
  <c r="AGR179" i="4"/>
  <c r="AGR191" i="4"/>
  <c r="AGR190" i="4"/>
  <c r="AGR171" i="4"/>
  <c r="AGR170" i="4"/>
  <c r="AGR168" i="4"/>
  <c r="AGR167" i="4"/>
  <c r="AGR166" i="4"/>
  <c r="AGR131" i="4"/>
  <c r="AGR187" i="4"/>
  <c r="AGR122" i="4"/>
  <c r="AGR100" i="4"/>
  <c r="AGR99" i="4"/>
  <c r="AGR98" i="4"/>
  <c r="AGR97" i="4"/>
  <c r="AGR96" i="4"/>
  <c r="AGR95" i="4"/>
  <c r="AGR94" i="4"/>
  <c r="AGR93" i="4"/>
  <c r="AGR92" i="4"/>
  <c r="AGR91" i="4"/>
  <c r="AGR90" i="4"/>
  <c r="AGR89" i="4"/>
  <c r="AGR88" i="4"/>
  <c r="AGR129" i="4"/>
  <c r="AGR118" i="4"/>
  <c r="AGR108" i="4"/>
  <c r="AGR105" i="4"/>
  <c r="AGR101" i="4"/>
  <c r="AGR197" i="4"/>
  <c r="AGR173" i="4"/>
  <c r="AGR114" i="4"/>
  <c r="AGR128" i="4"/>
  <c r="AGR115" i="4"/>
  <c r="AGR102" i="4"/>
  <c r="AGR125" i="4"/>
  <c r="AGR185" i="4"/>
  <c r="AGR120" i="4"/>
  <c r="AGR126" i="4"/>
  <c r="AGR121" i="4"/>
  <c r="AGR109" i="4"/>
  <c r="AGR130" i="4"/>
  <c r="AGR124" i="4"/>
  <c r="AGR123" i="4"/>
  <c r="AGR113" i="4"/>
  <c r="AGR104" i="4"/>
  <c r="AGR193" i="4"/>
  <c r="AGR112" i="4"/>
  <c r="AGR111" i="4"/>
  <c r="AGR133" i="4"/>
  <c r="AGR178" i="4"/>
  <c r="AGR110" i="4"/>
  <c r="AGR116" i="4"/>
  <c r="AGR83" i="4"/>
  <c r="AGR117" i="4"/>
  <c r="AGR85" i="4"/>
  <c r="AGR47" i="4"/>
  <c r="AGR43" i="4"/>
  <c r="AGR39" i="4"/>
  <c r="AGR66" i="4"/>
  <c r="AGR62" i="4"/>
  <c r="AGR58" i="4"/>
  <c r="AGR54" i="4"/>
  <c r="AGR50" i="4"/>
  <c r="AGR82" i="4"/>
  <c r="AGR44" i="4"/>
  <c r="AGR40" i="4"/>
  <c r="AGR119" i="4"/>
  <c r="AGR87" i="4"/>
  <c r="AGR59" i="4"/>
  <c r="AGR56" i="4"/>
  <c r="AGR53" i="4"/>
  <c r="AGR86" i="4"/>
  <c r="AGR28" i="4"/>
  <c r="AGR24" i="4"/>
  <c r="AGR63" i="4"/>
  <c r="AGR60" i="4"/>
  <c r="AGR57" i="4"/>
  <c r="AGR38" i="4"/>
  <c r="AGR79" i="4"/>
  <c r="AGR72" i="4"/>
  <c r="AGR71" i="4"/>
  <c r="AGR45" i="4"/>
  <c r="AGR12" i="4"/>
  <c r="AGR10" i="4"/>
  <c r="AGR8" i="4"/>
  <c r="AGR80" i="4"/>
  <c r="AGR65" i="4"/>
  <c r="AGR61" i="4"/>
  <c r="AGR18" i="4"/>
  <c r="AGR14" i="4"/>
  <c r="AGR46" i="4"/>
  <c r="AGR33" i="4"/>
  <c r="AGR32" i="4"/>
  <c r="AGR23" i="4"/>
  <c r="AGR22" i="4"/>
  <c r="AGR6" i="4"/>
  <c r="AGR2" i="4"/>
  <c r="AGR21" i="4"/>
  <c r="AGR17" i="4"/>
  <c r="AGR127" i="4"/>
  <c r="AGR81" i="4"/>
  <c r="AGR78" i="4"/>
  <c r="AGR77" i="4"/>
  <c r="AGR70" i="4"/>
  <c r="AGR69" i="4"/>
  <c r="AGR41" i="4"/>
  <c r="AGR64" i="4"/>
  <c r="AGR49" i="4"/>
  <c r="AGR132" i="4"/>
  <c r="AGR107" i="4"/>
  <c r="AGR35" i="4"/>
  <c r="AGR34" i="4"/>
  <c r="AGR84" i="4"/>
  <c r="AGR76" i="4"/>
  <c r="AGR75" i="4"/>
  <c r="AGR68" i="4"/>
  <c r="AGR67" i="4"/>
  <c r="AGR52" i="4"/>
  <c r="AGR15" i="4"/>
  <c r="AGR48" i="4"/>
  <c r="AGR13" i="4"/>
  <c r="AGR11" i="4"/>
  <c r="AGR106" i="4"/>
  <c r="AGR31" i="4"/>
  <c r="AGR30" i="4"/>
  <c r="AGR27" i="4"/>
  <c r="AGR25" i="4"/>
  <c r="AGR9" i="4"/>
  <c r="AGR73" i="4"/>
  <c r="AGR20" i="4"/>
  <c r="AGR16" i="4"/>
  <c r="AGR36" i="4"/>
  <c r="AGR51" i="4"/>
  <c r="AGR74" i="4"/>
  <c r="AGR42" i="4"/>
  <c r="AGR37" i="4"/>
  <c r="AGR19" i="4"/>
  <c r="AGR103" i="4"/>
  <c r="AGR55" i="4"/>
  <c r="AGR7" i="4"/>
  <c r="AGR26" i="4"/>
  <c r="AGR165" i="4"/>
  <c r="AGR195" i="4"/>
  <c r="AGR148" i="4"/>
  <c r="AGR29" i="4"/>
  <c r="NL3" i="5" l="1"/>
  <c r="NM2" i="5"/>
  <c r="AGR5" i="4"/>
  <c r="AGT199" i="4"/>
  <c r="AGT198" i="4"/>
  <c r="AGT194" i="4"/>
  <c r="AGT190" i="4"/>
  <c r="AGT182" i="4"/>
  <c r="AGT176" i="4"/>
  <c r="AGT175" i="4"/>
  <c r="AGT169" i="4"/>
  <c r="AGT183" i="4"/>
  <c r="AGT196" i="4"/>
  <c r="AGT192" i="4"/>
  <c r="AGT189" i="4"/>
  <c r="AGT164" i="4"/>
  <c r="AGT160" i="4"/>
  <c r="AGT186" i="4"/>
  <c r="AGT179" i="4"/>
  <c r="AGT193" i="4"/>
  <c r="AGT140" i="4"/>
  <c r="AGT171" i="4"/>
  <c r="AGT170" i="4"/>
  <c r="AGT185" i="4"/>
  <c r="AGT172" i="4"/>
  <c r="AGT184" i="4"/>
  <c r="AGT178" i="4"/>
  <c r="AGT162" i="4"/>
  <c r="AGT157" i="4"/>
  <c r="AGT156" i="4"/>
  <c r="AGT144" i="4"/>
  <c r="AGT143" i="4"/>
  <c r="AGT130" i="4"/>
  <c r="AGT126" i="4"/>
  <c r="AGT180" i="4"/>
  <c r="AGT138" i="4"/>
  <c r="AGT136" i="4"/>
  <c r="AGT191" i="4"/>
  <c r="AGT152" i="4"/>
  <c r="AGT149" i="4"/>
  <c r="AGT145" i="4"/>
  <c r="AGT135" i="4"/>
  <c r="AGT134" i="4"/>
  <c r="AGT131" i="4"/>
  <c r="AGT177" i="4"/>
  <c r="AGT129" i="4"/>
  <c r="AGT127" i="4"/>
  <c r="AGT119" i="4"/>
  <c r="AGT115" i="4"/>
  <c r="AGT111" i="4"/>
  <c r="AGT187" i="4"/>
  <c r="AGT159" i="4"/>
  <c r="AGT155" i="4"/>
  <c r="AGT133" i="4"/>
  <c r="AGT153" i="4"/>
  <c r="AGT146" i="4"/>
  <c r="AGT166" i="4"/>
  <c r="AGT154" i="4"/>
  <c r="AGT173" i="4"/>
  <c r="AGT142" i="4"/>
  <c r="AGT128" i="4"/>
  <c r="AGT121" i="4"/>
  <c r="AGT197" i="4"/>
  <c r="AGT181" i="4"/>
  <c r="AGT168" i="4"/>
  <c r="AGT147" i="4"/>
  <c r="AGT141" i="4"/>
  <c r="AGT102" i="4"/>
  <c r="AGT167" i="4"/>
  <c r="AGT124" i="4"/>
  <c r="AGT116" i="4"/>
  <c r="AGT88" i="4"/>
  <c r="AGT118" i="4"/>
  <c r="AGT139" i="4"/>
  <c r="AGT132" i="4"/>
  <c r="AGT110" i="4"/>
  <c r="AGT107" i="4"/>
  <c r="AGT125" i="4"/>
  <c r="AGT123" i="4"/>
  <c r="AGT163" i="4"/>
  <c r="AGT114" i="4"/>
  <c r="AGT103" i="4"/>
  <c r="AGT98" i="4"/>
  <c r="AGT97" i="4"/>
  <c r="AGT174" i="4"/>
  <c r="AGT112" i="4"/>
  <c r="AGT108" i="4"/>
  <c r="AGT96" i="4"/>
  <c r="AGT95" i="4"/>
  <c r="AGT137" i="4"/>
  <c r="AGT120" i="4"/>
  <c r="AGT158" i="4"/>
  <c r="AGT151" i="4"/>
  <c r="AGT94" i="4"/>
  <c r="AGT93" i="4"/>
  <c r="AGT101" i="4"/>
  <c r="AGT91" i="4"/>
  <c r="AGT82" i="4"/>
  <c r="AGT188" i="4"/>
  <c r="AGT87" i="4"/>
  <c r="AGT85" i="4"/>
  <c r="AGT150" i="4"/>
  <c r="AGT79" i="4"/>
  <c r="AGT78" i="4"/>
  <c r="AGT77" i="4"/>
  <c r="AGT76" i="4"/>
  <c r="AGT75" i="4"/>
  <c r="AGT74" i="4"/>
  <c r="AGT73" i="4"/>
  <c r="AGT72" i="4"/>
  <c r="AGT71" i="4"/>
  <c r="AGT70" i="4"/>
  <c r="AGT69" i="4"/>
  <c r="AGT68" i="4"/>
  <c r="AGT67" i="4"/>
  <c r="AGT66" i="4"/>
  <c r="AGT65" i="4"/>
  <c r="AGT64" i="4"/>
  <c r="AGT63" i="4"/>
  <c r="AGT62" i="4"/>
  <c r="AGT61" i="4"/>
  <c r="AGT60" i="4"/>
  <c r="AGT59" i="4"/>
  <c r="AGT58" i="4"/>
  <c r="AGT57" i="4"/>
  <c r="AGT56" i="4"/>
  <c r="AGT55" i="4"/>
  <c r="AGT54" i="4"/>
  <c r="AGT53" i="4"/>
  <c r="AGT52" i="4"/>
  <c r="AGT51" i="4"/>
  <c r="AGT50" i="4"/>
  <c r="AGT49" i="4"/>
  <c r="AGT48" i="4"/>
  <c r="AGT47" i="4"/>
  <c r="AGT105" i="4"/>
  <c r="AGT90" i="4"/>
  <c r="AGT80" i="4"/>
  <c r="AGT106" i="4"/>
  <c r="AGT81" i="4"/>
  <c r="AGT122" i="4"/>
  <c r="AGT104" i="4"/>
  <c r="AGT100" i="4"/>
  <c r="AGT86" i="4"/>
  <c r="AGT28" i="4"/>
  <c r="AGT24" i="4"/>
  <c r="AGT92" i="4"/>
  <c r="AGT35" i="4"/>
  <c r="AGT33" i="4"/>
  <c r="AGT31" i="4"/>
  <c r="AGT25" i="4"/>
  <c r="AGT117" i="4"/>
  <c r="AGT18" i="4"/>
  <c r="AGT14" i="4"/>
  <c r="AGT38" i="4"/>
  <c r="AGT32" i="4"/>
  <c r="AGT23" i="4"/>
  <c r="AGT22" i="4"/>
  <c r="AGT6" i="4"/>
  <c r="AGT2" i="4"/>
  <c r="AGT83" i="4"/>
  <c r="AGT43" i="4"/>
  <c r="AGT41" i="4"/>
  <c r="AGT99" i="4"/>
  <c r="AGT21" i="4"/>
  <c r="AGT17" i="4"/>
  <c r="AGT34" i="4"/>
  <c r="AGT161" i="4"/>
  <c r="AGT84" i="4"/>
  <c r="AGT46" i="4"/>
  <c r="AGT13" i="4"/>
  <c r="AGT11" i="4"/>
  <c r="AGT9" i="4"/>
  <c r="AGT7" i="4"/>
  <c r="AGT44" i="4"/>
  <c r="AGT30" i="4"/>
  <c r="AGT27" i="4"/>
  <c r="AGT45" i="4"/>
  <c r="AGT36" i="4"/>
  <c r="AGT16" i="4"/>
  <c r="AGT10" i="4"/>
  <c r="AGT20" i="4"/>
  <c r="AGT109" i="4"/>
  <c r="AGT42" i="4"/>
  <c r="AGT113" i="4"/>
  <c r="AGT37" i="4"/>
  <c r="AGT19" i="4"/>
  <c r="AGT8" i="4"/>
  <c r="AGT12" i="4"/>
  <c r="AGT39" i="4"/>
  <c r="AGT89" i="4"/>
  <c r="AGT40" i="4"/>
  <c r="AGT15" i="4"/>
  <c r="AGT26" i="4"/>
  <c r="AGT165" i="4"/>
  <c r="AGT195" i="4"/>
  <c r="AGT148" i="4"/>
  <c r="AGT29" i="4"/>
  <c r="NM3" i="5" l="1"/>
  <c r="NN2" i="5"/>
  <c r="AGV199" i="4"/>
  <c r="AGV198" i="4"/>
  <c r="AGV197" i="4"/>
  <c r="AGV196" i="4"/>
  <c r="AGV194" i="4"/>
  <c r="AGV193" i="4"/>
  <c r="AGV192" i="4"/>
  <c r="AGV191" i="4"/>
  <c r="AGV190" i="4"/>
  <c r="AGV189" i="4"/>
  <c r="AGV188" i="4"/>
  <c r="AGV187" i="4"/>
  <c r="AGV186" i="4"/>
  <c r="AGV185" i="4"/>
  <c r="AGV184" i="4"/>
  <c r="AGV183" i="4"/>
  <c r="AGV182" i="4"/>
  <c r="AGV181" i="4"/>
  <c r="AGV180" i="4"/>
  <c r="AGV179" i="4"/>
  <c r="AGV178" i="4"/>
  <c r="AGV177" i="4"/>
  <c r="AGV176" i="4"/>
  <c r="AGV175" i="4"/>
  <c r="AGV170" i="4"/>
  <c r="AGV166" i="4"/>
  <c r="AGV163" i="4"/>
  <c r="AGV159" i="4"/>
  <c r="AGV157" i="4"/>
  <c r="AGV155" i="4"/>
  <c r="AGV153" i="4"/>
  <c r="AGV169" i="4"/>
  <c r="AGV168" i="4"/>
  <c r="AGV167" i="4"/>
  <c r="AGV138" i="4"/>
  <c r="AGV136" i="4"/>
  <c r="AGV160" i="4"/>
  <c r="AGV142" i="4"/>
  <c r="AGV141" i="4"/>
  <c r="AGV134" i="4"/>
  <c r="AGV129" i="4"/>
  <c r="AGV127" i="4"/>
  <c r="AGV119" i="4"/>
  <c r="AGV115" i="4"/>
  <c r="AGV111" i="4"/>
  <c r="AGV107" i="4"/>
  <c r="AGV106" i="4"/>
  <c r="AGV105" i="4"/>
  <c r="AGV104" i="4"/>
  <c r="AGV103" i="4"/>
  <c r="AGV102" i="4"/>
  <c r="AGV101" i="4"/>
  <c r="AGV164" i="4"/>
  <c r="AGV125" i="4"/>
  <c r="AGV123" i="4"/>
  <c r="AGV150" i="4"/>
  <c r="AGV146" i="4"/>
  <c r="AGV154" i="4"/>
  <c r="AGV118" i="4"/>
  <c r="AGV108" i="4"/>
  <c r="AGV173" i="4"/>
  <c r="AGV149" i="4"/>
  <c r="AGV130" i="4"/>
  <c r="AGV114" i="4"/>
  <c r="AGV147" i="4"/>
  <c r="AGV172" i="4"/>
  <c r="AGV156" i="4"/>
  <c r="AGV144" i="4"/>
  <c r="AGV128" i="4"/>
  <c r="AGV124" i="4"/>
  <c r="AGV116" i="4"/>
  <c r="AGV162" i="4"/>
  <c r="AGV158" i="4"/>
  <c r="AGV151" i="4"/>
  <c r="AGV117" i="4"/>
  <c r="AGV120" i="4"/>
  <c r="AGV132" i="4"/>
  <c r="AGV126" i="4"/>
  <c r="AGV121" i="4"/>
  <c r="AGV171" i="4"/>
  <c r="AGV161" i="4"/>
  <c r="AGV152" i="4"/>
  <c r="AGV135" i="4"/>
  <c r="AGV98" i="4"/>
  <c r="AGV97" i="4"/>
  <c r="AGV131" i="4"/>
  <c r="AGV122" i="4"/>
  <c r="AGV113" i="4"/>
  <c r="AGV84" i="4"/>
  <c r="AGV137" i="4"/>
  <c r="AGV133" i="4"/>
  <c r="AGV94" i="4"/>
  <c r="AGV93" i="4"/>
  <c r="AGV143" i="4"/>
  <c r="AGV140" i="4"/>
  <c r="AGV110" i="4"/>
  <c r="AGV91" i="4"/>
  <c r="AGV88" i="4"/>
  <c r="AGV82" i="4"/>
  <c r="AGV96" i="4"/>
  <c r="AGV89" i="4"/>
  <c r="AGV100" i="4"/>
  <c r="AGV95" i="4"/>
  <c r="AGV83" i="4"/>
  <c r="AGV145" i="4"/>
  <c r="AGV139" i="4"/>
  <c r="AGV99" i="4"/>
  <c r="AGV112" i="4"/>
  <c r="AGV81" i="4"/>
  <c r="AGV66" i="4"/>
  <c r="AGV62" i="4"/>
  <c r="AGV58" i="4"/>
  <c r="AGV54" i="4"/>
  <c r="AGV50" i="4"/>
  <c r="AGV92" i="4"/>
  <c r="AGV44" i="4"/>
  <c r="AGV40" i="4"/>
  <c r="AGV86" i="4"/>
  <c r="AGV65" i="4"/>
  <c r="AGV61" i="4"/>
  <c r="AGV57" i="4"/>
  <c r="AGV53" i="4"/>
  <c r="AGV49" i="4"/>
  <c r="AGV80" i="4"/>
  <c r="AGV38" i="4"/>
  <c r="AGV174" i="4"/>
  <c r="AGV46" i="4"/>
  <c r="AGV45" i="4"/>
  <c r="AGV90" i="4"/>
  <c r="AGV87" i="4"/>
  <c r="AGV32" i="4"/>
  <c r="AGV24" i="4"/>
  <c r="AGV23" i="4"/>
  <c r="AGV22" i="4"/>
  <c r="AGV6" i="4"/>
  <c r="AGV2" i="4"/>
  <c r="AGV43" i="4"/>
  <c r="AGV41" i="4"/>
  <c r="AGV33" i="4"/>
  <c r="AGV11" i="4"/>
  <c r="AGV9" i="4"/>
  <c r="AGV78" i="4"/>
  <c r="AGV77" i="4"/>
  <c r="AGV70" i="4"/>
  <c r="AGV69" i="4"/>
  <c r="AGV21" i="4"/>
  <c r="AGV17" i="4"/>
  <c r="AGV7" i="4"/>
  <c r="AGV64" i="4"/>
  <c r="AGV34" i="4"/>
  <c r="AGV13" i="4"/>
  <c r="AGV60" i="4"/>
  <c r="AGV35" i="4"/>
  <c r="AGV56" i="4"/>
  <c r="AGV52" i="4"/>
  <c r="AGV48" i="4"/>
  <c r="AGV76" i="4"/>
  <c r="AGV75" i="4"/>
  <c r="AGV68" i="4"/>
  <c r="AGV39" i="4"/>
  <c r="AGV20" i="4"/>
  <c r="AGV16" i="4"/>
  <c r="AGV67" i="4"/>
  <c r="AGV47" i="4"/>
  <c r="AGV31" i="4"/>
  <c r="AGV25" i="4"/>
  <c r="AGV10" i="4"/>
  <c r="AGV73" i="4"/>
  <c r="AGV36" i="4"/>
  <c r="AGV71" i="4"/>
  <c r="AGV42" i="4"/>
  <c r="AGV74" i="4"/>
  <c r="AGV85" i="4"/>
  <c r="AGV14" i="4"/>
  <c r="AGV63" i="4"/>
  <c r="AGV37" i="4"/>
  <c r="AGV19" i="4"/>
  <c r="AGV8" i="4"/>
  <c r="AGV109" i="4"/>
  <c r="AGV59" i="4"/>
  <c r="AGV79" i="4"/>
  <c r="AGV55" i="4"/>
  <c r="AGV12" i="4"/>
  <c r="AGV51" i="4"/>
  <c r="AGV18" i="4"/>
  <c r="AGV72" i="4"/>
  <c r="AGV15" i="4"/>
  <c r="AGV28" i="4"/>
  <c r="AGV27" i="4"/>
  <c r="AGV30" i="4"/>
  <c r="AGV26" i="4"/>
  <c r="AGV165" i="4"/>
  <c r="AGV195" i="4"/>
  <c r="AGV29" i="4"/>
  <c r="AGV148" i="4"/>
  <c r="AGT5" i="4"/>
  <c r="NN3" i="5" l="1"/>
  <c r="NO2" i="5"/>
  <c r="AGX199" i="4"/>
  <c r="AGX198" i="4"/>
  <c r="AGX197" i="4"/>
  <c r="AGX196" i="4"/>
  <c r="AGX194" i="4"/>
  <c r="AGX193" i="4"/>
  <c r="AGX192" i="4"/>
  <c r="AGX191" i="4"/>
  <c r="AGX190" i="4"/>
  <c r="AGX189" i="4"/>
  <c r="AGX188" i="4"/>
  <c r="AGX187" i="4"/>
  <c r="AGX186" i="4"/>
  <c r="AGX185" i="4"/>
  <c r="AGX184" i="4"/>
  <c r="AGX183" i="4"/>
  <c r="AGX182" i="4"/>
  <c r="AGX181" i="4"/>
  <c r="AGX180" i="4"/>
  <c r="AGX179" i="4"/>
  <c r="AGX178" i="4"/>
  <c r="AGX177" i="4"/>
  <c r="AGX176" i="4"/>
  <c r="AGX175" i="4"/>
  <c r="AGX174" i="4"/>
  <c r="AGX173" i="4"/>
  <c r="AGX172" i="4"/>
  <c r="AGX170" i="4"/>
  <c r="AGX166" i="4"/>
  <c r="AGX140" i="4"/>
  <c r="AGX136" i="4"/>
  <c r="AGX163" i="4"/>
  <c r="AGX171" i="4"/>
  <c r="AGX162" i="4"/>
  <c r="AGX169" i="4"/>
  <c r="AGX160" i="4"/>
  <c r="AGX142" i="4"/>
  <c r="AGX141" i="4"/>
  <c r="AGX134" i="4"/>
  <c r="AGX122" i="4"/>
  <c r="AGX121" i="4"/>
  <c r="AGX120" i="4"/>
  <c r="AGX119" i="4"/>
  <c r="AGX118" i="4"/>
  <c r="AGX117" i="4"/>
  <c r="AGX116" i="4"/>
  <c r="AGX115" i="4"/>
  <c r="AGX114" i="4"/>
  <c r="AGX113" i="4"/>
  <c r="AGX112" i="4"/>
  <c r="AGX111" i="4"/>
  <c r="AGX110" i="4"/>
  <c r="AGX109" i="4"/>
  <c r="AGX108" i="4"/>
  <c r="AGX107" i="4"/>
  <c r="AGX164" i="4"/>
  <c r="AGX125" i="4"/>
  <c r="AGX123" i="4"/>
  <c r="AGX157" i="4"/>
  <c r="AGX133" i="4"/>
  <c r="AGX153" i="4"/>
  <c r="AGX149" i="4"/>
  <c r="AGX128" i="4"/>
  <c r="AGX105" i="4"/>
  <c r="AGX101" i="4"/>
  <c r="AGX159" i="4"/>
  <c r="AGX127" i="4"/>
  <c r="AGX168" i="4"/>
  <c r="AGX156" i="4"/>
  <c r="AGX144" i="4"/>
  <c r="AGX155" i="4"/>
  <c r="AGX150" i="4"/>
  <c r="AGX167" i="4"/>
  <c r="AGX158" i="4"/>
  <c r="AGX151" i="4"/>
  <c r="AGX147" i="4"/>
  <c r="AGX143" i="4"/>
  <c r="AGX131" i="4"/>
  <c r="AGX99" i="4"/>
  <c r="AGX97" i="4"/>
  <c r="AGX95" i="4"/>
  <c r="AGX93" i="4"/>
  <c r="AGX91" i="4"/>
  <c r="AGX139" i="4"/>
  <c r="AGX129" i="4"/>
  <c r="AGX154" i="4"/>
  <c r="AGX161" i="4"/>
  <c r="AGX152" i="4"/>
  <c r="AGX135" i="4"/>
  <c r="AGX145" i="4"/>
  <c r="AGX138" i="4"/>
  <c r="AGX124" i="4"/>
  <c r="AGX103" i="4"/>
  <c r="AGX132" i="4"/>
  <c r="AGX104" i="4"/>
  <c r="AGX96" i="4"/>
  <c r="AGX94" i="4"/>
  <c r="AGX146" i="4"/>
  <c r="AGX106" i="4"/>
  <c r="AGX92" i="4"/>
  <c r="AGX102" i="4"/>
  <c r="AGX89" i="4"/>
  <c r="AGX87" i="4"/>
  <c r="AGX85" i="4"/>
  <c r="AGX79" i="4"/>
  <c r="AGX78" i="4"/>
  <c r="AGX77" i="4"/>
  <c r="AGX76" i="4"/>
  <c r="AGX75" i="4"/>
  <c r="AGX74" i="4"/>
  <c r="AGX73" i="4"/>
  <c r="AGX72" i="4"/>
  <c r="AGX71" i="4"/>
  <c r="AGX70" i="4"/>
  <c r="AGX69" i="4"/>
  <c r="AGX68" i="4"/>
  <c r="AGX67" i="4"/>
  <c r="AGX66" i="4"/>
  <c r="AGX65" i="4"/>
  <c r="AGX64" i="4"/>
  <c r="AGX63" i="4"/>
  <c r="AGX62" i="4"/>
  <c r="AGX61" i="4"/>
  <c r="AGX60" i="4"/>
  <c r="AGX59" i="4"/>
  <c r="AGX58" i="4"/>
  <c r="AGX57" i="4"/>
  <c r="AGX56" i="4"/>
  <c r="AGX55" i="4"/>
  <c r="AGX54" i="4"/>
  <c r="AGX53" i="4"/>
  <c r="AGX52" i="4"/>
  <c r="AGX51" i="4"/>
  <c r="AGX50" i="4"/>
  <c r="AGX49" i="4"/>
  <c r="AGX48" i="4"/>
  <c r="AGX90" i="4"/>
  <c r="AGX80" i="4"/>
  <c r="AGX44" i="4"/>
  <c r="AGX40" i="4"/>
  <c r="AGX36" i="4"/>
  <c r="AGX35" i="4"/>
  <c r="AGX34" i="4"/>
  <c r="AGX33" i="4"/>
  <c r="AGX32" i="4"/>
  <c r="AGX31" i="4"/>
  <c r="AGX30" i="4"/>
  <c r="AGX137" i="4"/>
  <c r="AGX98" i="4"/>
  <c r="AGX83" i="4"/>
  <c r="AGX45" i="4"/>
  <c r="AGX41" i="4"/>
  <c r="AGX130" i="4"/>
  <c r="AGX38" i="4"/>
  <c r="AGX25" i="4"/>
  <c r="AGX84" i="4"/>
  <c r="AGX47" i="4"/>
  <c r="AGX37" i="4"/>
  <c r="AGX21" i="4"/>
  <c r="AGX20" i="4"/>
  <c r="AGX19" i="4"/>
  <c r="AGX18" i="4"/>
  <c r="AGX17" i="4"/>
  <c r="AGX16" i="4"/>
  <c r="AGX15" i="4"/>
  <c r="AGX14" i="4"/>
  <c r="AGX100" i="4"/>
  <c r="AGX43" i="4"/>
  <c r="AGX82" i="4"/>
  <c r="AGX81" i="4"/>
  <c r="AGX88" i="4"/>
  <c r="AGX13" i="4"/>
  <c r="AGX11" i="4"/>
  <c r="AGX9" i="4"/>
  <c r="AGX7" i="4"/>
  <c r="AGX46" i="4"/>
  <c r="AGX39" i="4"/>
  <c r="AGX126" i="4"/>
  <c r="AGX42" i="4"/>
  <c r="AGX28" i="4"/>
  <c r="AGX24" i="4"/>
  <c r="AGX23" i="4"/>
  <c r="AGX22" i="4"/>
  <c r="AGX6" i="4"/>
  <c r="AGX86" i="4"/>
  <c r="AGX2" i="4"/>
  <c r="AGX27" i="4"/>
  <c r="AGX12" i="4"/>
  <c r="AGX8" i="4"/>
  <c r="AGX10" i="4"/>
  <c r="AGX26" i="4"/>
  <c r="AGX165" i="4"/>
  <c r="AGX195" i="4"/>
  <c r="AGX148" i="4"/>
  <c r="AGX29" i="4"/>
  <c r="AGV5" i="4"/>
  <c r="NO3" i="5" l="1"/>
  <c r="NP2" i="5"/>
  <c r="AGZ199" i="4"/>
  <c r="AGZ198" i="4"/>
  <c r="AGZ197" i="4"/>
  <c r="AGZ196" i="4"/>
  <c r="AGZ194" i="4"/>
  <c r="AGZ193" i="4"/>
  <c r="AGZ192" i="4"/>
  <c r="AGZ191" i="4"/>
  <c r="AGZ190" i="4"/>
  <c r="AGZ189" i="4"/>
  <c r="AGZ188" i="4"/>
  <c r="AGZ187" i="4"/>
  <c r="AGZ186" i="4"/>
  <c r="AGZ185" i="4"/>
  <c r="AGZ184" i="4"/>
  <c r="AGZ183" i="4"/>
  <c r="AGZ182" i="4"/>
  <c r="AGZ181" i="4"/>
  <c r="AGZ180" i="4"/>
  <c r="AGZ179" i="4"/>
  <c r="AGZ178" i="4"/>
  <c r="AGZ177" i="4"/>
  <c r="AGZ176" i="4"/>
  <c r="AGZ175" i="4"/>
  <c r="AGZ174" i="4"/>
  <c r="AGZ173" i="4"/>
  <c r="AGZ172" i="4"/>
  <c r="AGZ170" i="4"/>
  <c r="AGZ166" i="4"/>
  <c r="AGZ163" i="4"/>
  <c r="AGZ171" i="4"/>
  <c r="AGZ159" i="4"/>
  <c r="AGZ157" i="4"/>
  <c r="AGZ155" i="4"/>
  <c r="AGZ153" i="4"/>
  <c r="AGZ151" i="4"/>
  <c r="AGZ149" i="4"/>
  <c r="AGZ147" i="4"/>
  <c r="AGZ145" i="4"/>
  <c r="AGZ143" i="4"/>
  <c r="AGZ141" i="4"/>
  <c r="AGZ169" i="4"/>
  <c r="AGZ168" i="4"/>
  <c r="AGZ167" i="4"/>
  <c r="AGZ131" i="4"/>
  <c r="AGZ127" i="4"/>
  <c r="AGZ123" i="4"/>
  <c r="AGZ164" i="4"/>
  <c r="AGZ133" i="4"/>
  <c r="AGZ150" i="4"/>
  <c r="AGZ146" i="4"/>
  <c r="AGZ142" i="4"/>
  <c r="AGZ132" i="4"/>
  <c r="AGZ130" i="4"/>
  <c r="AGZ129" i="4"/>
  <c r="AGZ121" i="4"/>
  <c r="AGZ111" i="4"/>
  <c r="AGZ161" i="4"/>
  <c r="AGZ158" i="4"/>
  <c r="AGZ152" i="4"/>
  <c r="AGZ137" i="4"/>
  <c r="AGZ126" i="4"/>
  <c r="AGZ117" i="4"/>
  <c r="AGZ106" i="4"/>
  <c r="AGZ102" i="4"/>
  <c r="AGZ156" i="4"/>
  <c r="AGZ162" i="4"/>
  <c r="AGZ115" i="4"/>
  <c r="AGZ99" i="4"/>
  <c r="AGZ97" i="4"/>
  <c r="AGZ95" i="4"/>
  <c r="AGZ93" i="4"/>
  <c r="AGZ91" i="4"/>
  <c r="AGZ160" i="4"/>
  <c r="AGZ105" i="4"/>
  <c r="AGZ89" i="4"/>
  <c r="AGZ154" i="4"/>
  <c r="AGZ119" i="4"/>
  <c r="AGZ109" i="4"/>
  <c r="AGZ144" i="4"/>
  <c r="AGZ138" i="4"/>
  <c r="AGZ122" i="4"/>
  <c r="AGZ112" i="4"/>
  <c r="AGZ114" i="4"/>
  <c r="AGZ113" i="4"/>
  <c r="AGZ104" i="4"/>
  <c r="AGZ96" i="4"/>
  <c r="AGZ140" i="4"/>
  <c r="AGZ136" i="4"/>
  <c r="AGZ88" i="4"/>
  <c r="AGZ120" i="4"/>
  <c r="AGZ92" i="4"/>
  <c r="AGZ110" i="4"/>
  <c r="AGZ101" i="4"/>
  <c r="AGZ87" i="4"/>
  <c r="AGZ85" i="4"/>
  <c r="AGZ135" i="4"/>
  <c r="AGZ124" i="4"/>
  <c r="AGZ100" i="4"/>
  <c r="AGZ83" i="4"/>
  <c r="AGZ94" i="4"/>
  <c r="AGZ81" i="4"/>
  <c r="AGZ36" i="4"/>
  <c r="AGZ35" i="4"/>
  <c r="AGZ34" i="4"/>
  <c r="AGZ33" i="4"/>
  <c r="AGZ32" i="4"/>
  <c r="AGZ31" i="4"/>
  <c r="AGZ30" i="4"/>
  <c r="AGZ28" i="4"/>
  <c r="AGZ27" i="4"/>
  <c r="AGZ25" i="4"/>
  <c r="AGZ24" i="4"/>
  <c r="AGZ23" i="4"/>
  <c r="AGZ22" i="4"/>
  <c r="AGZ134" i="4"/>
  <c r="AGZ86" i="4"/>
  <c r="AGZ82" i="4"/>
  <c r="AGZ116" i="4"/>
  <c r="AGZ139" i="4"/>
  <c r="AGZ80" i="4"/>
  <c r="AGZ125" i="4"/>
  <c r="AGZ118" i="4"/>
  <c r="AGZ66" i="4"/>
  <c r="AGZ63" i="4"/>
  <c r="AGZ60" i="4"/>
  <c r="AGZ50" i="4"/>
  <c r="AGZ46" i="4"/>
  <c r="AGZ79" i="4"/>
  <c r="AGZ77" i="4"/>
  <c r="AGZ75" i="4"/>
  <c r="AGZ73" i="4"/>
  <c r="AGZ71" i="4"/>
  <c r="AGZ69" i="4"/>
  <c r="AGZ65" i="4"/>
  <c r="AGZ61" i="4"/>
  <c r="AGZ41" i="4"/>
  <c r="AGZ38" i="4"/>
  <c r="AGZ108" i="4"/>
  <c r="AGZ78" i="4"/>
  <c r="AGZ70" i="4"/>
  <c r="AGZ57" i="4"/>
  <c r="AGZ21" i="4"/>
  <c r="AGZ17" i="4"/>
  <c r="AGZ64" i="4"/>
  <c r="AGZ13" i="4"/>
  <c r="AGZ11" i="4"/>
  <c r="AGZ9" i="4"/>
  <c r="AGZ7" i="4"/>
  <c r="AGZ53" i="4"/>
  <c r="AGZ49" i="4"/>
  <c r="AGZ39" i="4"/>
  <c r="AGZ107" i="4"/>
  <c r="AGZ84" i="4"/>
  <c r="AGZ76" i="4"/>
  <c r="AGZ68" i="4"/>
  <c r="AGZ20" i="4"/>
  <c r="AGZ16" i="4"/>
  <c r="AGZ67" i="4"/>
  <c r="AGZ56" i="4"/>
  <c r="AGZ52" i="4"/>
  <c r="AGZ48" i="4"/>
  <c r="AGZ44" i="4"/>
  <c r="AGZ42" i="4"/>
  <c r="AGZ58" i="4"/>
  <c r="AGZ14" i="4"/>
  <c r="AGZ6" i="4"/>
  <c r="AGZ128" i="4"/>
  <c r="AGZ45" i="4"/>
  <c r="AGZ19" i="4"/>
  <c r="AGZ72" i="4"/>
  <c r="AGZ54" i="4"/>
  <c r="AGZ37" i="4"/>
  <c r="AGZ98" i="4"/>
  <c r="AGZ59" i="4"/>
  <c r="AGZ12" i="4"/>
  <c r="AGZ8" i="4"/>
  <c r="AGZ18" i="4"/>
  <c r="AGZ2" i="4"/>
  <c r="AGZ55" i="4"/>
  <c r="AGZ103" i="4"/>
  <c r="AGZ51" i="4"/>
  <c r="AGZ43" i="4"/>
  <c r="AGZ15" i="4"/>
  <c r="AGZ90" i="4"/>
  <c r="AGZ10" i="4"/>
  <c r="AGZ74" i="4"/>
  <c r="AGZ40" i="4"/>
  <c r="AGZ47" i="4"/>
  <c r="AGZ62" i="4"/>
  <c r="AGZ26" i="4"/>
  <c r="AGZ195" i="4"/>
  <c r="AGZ165" i="4"/>
  <c r="AGZ29" i="4"/>
  <c r="AGZ148" i="4"/>
  <c r="AGX5" i="4"/>
  <c r="NP3" i="5" l="1"/>
  <c r="NQ2" i="5"/>
  <c r="AGZ5" i="4"/>
  <c r="AHB173" i="4"/>
  <c r="AHB191" i="4"/>
  <c r="AHB187" i="4"/>
  <c r="AHB183" i="4"/>
  <c r="AHB199" i="4"/>
  <c r="AHB198" i="4"/>
  <c r="AHB194" i="4"/>
  <c r="AHB196" i="4"/>
  <c r="AHB192" i="4"/>
  <c r="AHB190" i="4"/>
  <c r="AHB174" i="4"/>
  <c r="AHB171" i="4"/>
  <c r="AHB167" i="4"/>
  <c r="AHB186" i="4"/>
  <c r="AHB179" i="4"/>
  <c r="AHB193" i="4"/>
  <c r="AHB159" i="4"/>
  <c r="AHB181" i="4"/>
  <c r="AHB177" i="4"/>
  <c r="AHB162" i="4"/>
  <c r="AHB188" i="4"/>
  <c r="AHB172" i="4"/>
  <c r="AHB166" i="4"/>
  <c r="AHB185" i="4"/>
  <c r="AHB180" i="4"/>
  <c r="AHB164" i="4"/>
  <c r="AHB168" i="4"/>
  <c r="AHB158" i="4"/>
  <c r="AHB151" i="4"/>
  <c r="AHB197" i="4"/>
  <c r="AHB157" i="4"/>
  <c r="AHB150" i="4"/>
  <c r="AHB146" i="4"/>
  <c r="AHB142" i="4"/>
  <c r="AHB184" i="4"/>
  <c r="AHB182" i="4"/>
  <c r="AHB163" i="4"/>
  <c r="AHB155" i="4"/>
  <c r="AHB120" i="4"/>
  <c r="AHB116" i="4"/>
  <c r="AHB112" i="4"/>
  <c r="AHB147" i="4"/>
  <c r="AHB143" i="4"/>
  <c r="AHB130" i="4"/>
  <c r="AHB134" i="4"/>
  <c r="AHB114" i="4"/>
  <c r="AHB170" i="4"/>
  <c r="AHB161" i="4"/>
  <c r="AHB152" i="4"/>
  <c r="AHB175" i="4"/>
  <c r="AHB145" i="4"/>
  <c r="AHB139" i="4"/>
  <c r="AHB132" i="4"/>
  <c r="AHB131" i="4"/>
  <c r="AHB110" i="4"/>
  <c r="AHB160" i="4"/>
  <c r="AHB117" i="4"/>
  <c r="AHB105" i="4"/>
  <c r="AHB89" i="4"/>
  <c r="AHB140" i="4"/>
  <c r="AHB133" i="4"/>
  <c r="AHB125" i="4"/>
  <c r="AHB176" i="4"/>
  <c r="AHB169" i="4"/>
  <c r="AHB144" i="4"/>
  <c r="AHB135" i="4"/>
  <c r="AHB126" i="4"/>
  <c r="AHB122" i="4"/>
  <c r="AHB189" i="4"/>
  <c r="AHB149" i="4"/>
  <c r="AHB113" i="4"/>
  <c r="AHB111" i="4"/>
  <c r="AHB136" i="4"/>
  <c r="AHB137" i="4"/>
  <c r="AHB108" i="4"/>
  <c r="AHB95" i="4"/>
  <c r="AHB94" i="4"/>
  <c r="AHB85" i="4"/>
  <c r="AHB93" i="4"/>
  <c r="AHB92" i="4"/>
  <c r="AHB106" i="4"/>
  <c r="AHB141" i="4"/>
  <c r="AHB138" i="4"/>
  <c r="AHB119" i="4"/>
  <c r="AHB91" i="4"/>
  <c r="AHB90" i="4"/>
  <c r="AHB124" i="4"/>
  <c r="AHB100" i="4"/>
  <c r="AHB96" i="4"/>
  <c r="AHB83" i="4"/>
  <c r="AHB79" i="4"/>
  <c r="AHB78" i="4"/>
  <c r="AHB77" i="4"/>
  <c r="AHB76" i="4"/>
  <c r="AHB75" i="4"/>
  <c r="AHB74" i="4"/>
  <c r="AHB73" i="4"/>
  <c r="AHB72" i="4"/>
  <c r="AHB71" i="4"/>
  <c r="AHB70" i="4"/>
  <c r="AHB69" i="4"/>
  <c r="AHB68" i="4"/>
  <c r="AHB67" i="4"/>
  <c r="AHB66" i="4"/>
  <c r="AHB65" i="4"/>
  <c r="AHB64" i="4"/>
  <c r="AHB63" i="4"/>
  <c r="AHB62" i="4"/>
  <c r="AHB61" i="4"/>
  <c r="AHB60" i="4"/>
  <c r="AHB59" i="4"/>
  <c r="AHB58" i="4"/>
  <c r="AHB57" i="4"/>
  <c r="AHB56" i="4"/>
  <c r="AHB55" i="4"/>
  <c r="AHB54" i="4"/>
  <c r="AHB53" i="4"/>
  <c r="AHB52" i="4"/>
  <c r="AHB51" i="4"/>
  <c r="AHB50" i="4"/>
  <c r="AHB49" i="4"/>
  <c r="AHB48" i="4"/>
  <c r="AHB47" i="4"/>
  <c r="AHB46" i="4"/>
  <c r="AHB45" i="4"/>
  <c r="AHB44" i="4"/>
  <c r="AHB43" i="4"/>
  <c r="AHB42" i="4"/>
  <c r="AHB41" i="4"/>
  <c r="AHB40" i="4"/>
  <c r="AHB39" i="4"/>
  <c r="AHB38" i="4"/>
  <c r="AHB37" i="4"/>
  <c r="AHB127" i="4"/>
  <c r="AHB80" i="4"/>
  <c r="AHB156" i="4"/>
  <c r="AHB86" i="4"/>
  <c r="AHB115" i="4"/>
  <c r="AHB101" i="4"/>
  <c r="AHB82" i="4"/>
  <c r="AHB98" i="4"/>
  <c r="AHB97" i="4"/>
  <c r="AHB88" i="4"/>
  <c r="AHB128" i="4"/>
  <c r="AHB123" i="4"/>
  <c r="AHB118" i="4"/>
  <c r="AHB25" i="4"/>
  <c r="AHB84" i="4"/>
  <c r="AHB35" i="4"/>
  <c r="AHB33" i="4"/>
  <c r="AHB31" i="4"/>
  <c r="AHB21" i="4"/>
  <c r="AHB20" i="4"/>
  <c r="AHB19" i="4"/>
  <c r="AHB18" i="4"/>
  <c r="AHB17" i="4"/>
  <c r="AHB16" i="4"/>
  <c r="AHB15" i="4"/>
  <c r="AHB14" i="4"/>
  <c r="AHB13" i="4"/>
  <c r="AHB12" i="4"/>
  <c r="AHB11" i="4"/>
  <c r="AHB10" i="4"/>
  <c r="AHB9" i="4"/>
  <c r="AHB8" i="4"/>
  <c r="AHB7" i="4"/>
  <c r="AHB6" i="4"/>
  <c r="AHB178" i="4"/>
  <c r="AHB129" i="4"/>
  <c r="AHB154" i="4"/>
  <c r="AHB121" i="4"/>
  <c r="AHB22" i="4"/>
  <c r="AHB81" i="4"/>
  <c r="AHB99" i="4"/>
  <c r="AHB34" i="4"/>
  <c r="AHB107" i="4"/>
  <c r="AHB102" i="4"/>
  <c r="AHB36" i="4"/>
  <c r="AHB104" i="4"/>
  <c r="AHB24" i="4"/>
  <c r="AHB23" i="4"/>
  <c r="AHB32" i="4"/>
  <c r="AHB153" i="4"/>
  <c r="AHB87" i="4"/>
  <c r="AHB109" i="4"/>
  <c r="AHB103" i="4"/>
  <c r="AHB2" i="4"/>
  <c r="AHB28" i="4"/>
  <c r="AHB27" i="4"/>
  <c r="AHB30" i="4"/>
  <c r="AHB26" i="4"/>
  <c r="AHB195" i="4"/>
  <c r="AHB165" i="4"/>
  <c r="AHB29" i="4"/>
  <c r="AHB148" i="4"/>
  <c r="NQ3" i="5" l="1"/>
  <c r="NR2" i="5"/>
  <c r="AHB5" i="4"/>
  <c r="AHD191" i="4"/>
  <c r="AHD187" i="4"/>
  <c r="AHD183" i="4"/>
  <c r="AHD179" i="4"/>
  <c r="AHD175" i="4"/>
  <c r="AHD198" i="4"/>
  <c r="AHD196" i="4"/>
  <c r="AHD194" i="4"/>
  <c r="AHD192" i="4"/>
  <c r="AHD190" i="4"/>
  <c r="AHD174" i="4"/>
  <c r="AHD171" i="4"/>
  <c r="AHD167" i="4"/>
  <c r="AHD184" i="4"/>
  <c r="AHD193" i="4"/>
  <c r="AHD159" i="4"/>
  <c r="AHD157" i="4"/>
  <c r="AHD155" i="4"/>
  <c r="AHD153" i="4"/>
  <c r="AHD151" i="4"/>
  <c r="AHD149" i="4"/>
  <c r="AHD147" i="4"/>
  <c r="AHD145" i="4"/>
  <c r="AHD143" i="4"/>
  <c r="AHD141" i="4"/>
  <c r="AHD137" i="4"/>
  <c r="AHD181" i="4"/>
  <c r="AHD177" i="4"/>
  <c r="AHD162" i="4"/>
  <c r="AHD170" i="4"/>
  <c r="AHD169" i="4"/>
  <c r="AHD168" i="4"/>
  <c r="AHD185" i="4"/>
  <c r="AHD161" i="4"/>
  <c r="AHD199" i="4"/>
  <c r="AHD197" i="4"/>
  <c r="AHD180" i="4"/>
  <c r="AHD178" i="4"/>
  <c r="AHD173" i="4"/>
  <c r="AHD158" i="4"/>
  <c r="AHD186" i="4"/>
  <c r="AHD152" i="4"/>
  <c r="AHD150" i="4"/>
  <c r="AHD132" i="4"/>
  <c r="AHD182" i="4"/>
  <c r="AHD163" i="4"/>
  <c r="AHD120" i="4"/>
  <c r="AHD116" i="4"/>
  <c r="AHD112" i="4"/>
  <c r="AHD108" i="4"/>
  <c r="AHD172" i="4"/>
  <c r="AHD166" i="4"/>
  <c r="AHD127" i="4"/>
  <c r="AHD126" i="4"/>
  <c r="AHD117" i="4"/>
  <c r="AHD106" i="4"/>
  <c r="AHD102" i="4"/>
  <c r="AHD160" i="4"/>
  <c r="AHD125" i="4"/>
  <c r="AHD124" i="4"/>
  <c r="AHD113" i="4"/>
  <c r="AHD164" i="4"/>
  <c r="AHD188" i="4"/>
  <c r="AHD154" i="4"/>
  <c r="AHD142" i="4"/>
  <c r="AHD140" i="4"/>
  <c r="AHD133" i="4"/>
  <c r="AHD131" i="4"/>
  <c r="AHD156" i="4"/>
  <c r="AHD136" i="4"/>
  <c r="AHD118" i="4"/>
  <c r="AHD101" i="4"/>
  <c r="AHD138" i="4"/>
  <c r="AHD121" i="4"/>
  <c r="AHD110" i="4"/>
  <c r="AHD189" i="4"/>
  <c r="AHD111" i="4"/>
  <c r="AHD130" i="4"/>
  <c r="AHD123" i="4"/>
  <c r="AHD176" i="4"/>
  <c r="AHD144" i="4"/>
  <c r="AHD122" i="4"/>
  <c r="AHD95" i="4"/>
  <c r="AHD94" i="4"/>
  <c r="AHD105" i="4"/>
  <c r="AHD146" i="4"/>
  <c r="AHD119" i="4"/>
  <c r="AHD91" i="4"/>
  <c r="AHD90" i="4"/>
  <c r="AHD135" i="4"/>
  <c r="AHD79" i="4"/>
  <c r="AHD78" i="4"/>
  <c r="AHD77" i="4"/>
  <c r="AHD76" i="4"/>
  <c r="AHD75" i="4"/>
  <c r="AHD74" i="4"/>
  <c r="AHD73" i="4"/>
  <c r="AHD72" i="4"/>
  <c r="AHD71" i="4"/>
  <c r="AHD70" i="4"/>
  <c r="AHD69" i="4"/>
  <c r="AHD68" i="4"/>
  <c r="AHD129" i="4"/>
  <c r="AHD139" i="4"/>
  <c r="AHD99" i="4"/>
  <c r="AHD134" i="4"/>
  <c r="AHD107" i="4"/>
  <c r="AHD98" i="4"/>
  <c r="AHD84" i="4"/>
  <c r="AHD81" i="4"/>
  <c r="AHD96" i="4"/>
  <c r="AHD89" i="4"/>
  <c r="AHD85" i="4"/>
  <c r="AHD97" i="4"/>
  <c r="AHD92" i="4"/>
  <c r="AHD88" i="4"/>
  <c r="AHD86" i="4"/>
  <c r="AHD114" i="4"/>
  <c r="AHD65" i="4"/>
  <c r="AHD61" i="4"/>
  <c r="AHD57" i="4"/>
  <c r="AHD53" i="4"/>
  <c r="AHD49" i="4"/>
  <c r="AHD45" i="4"/>
  <c r="AHD41" i="4"/>
  <c r="AHD37" i="4"/>
  <c r="AHD109" i="4"/>
  <c r="AHD103" i="4"/>
  <c r="AHD66" i="4"/>
  <c r="AHD63" i="4"/>
  <c r="AHD60" i="4"/>
  <c r="AHD50" i="4"/>
  <c r="AHD46" i="4"/>
  <c r="AHD35" i="4"/>
  <c r="AHD33" i="4"/>
  <c r="AHD31" i="4"/>
  <c r="AHD21" i="4"/>
  <c r="AHD20" i="4"/>
  <c r="AHD19" i="4"/>
  <c r="AHD18" i="4"/>
  <c r="AHD17" i="4"/>
  <c r="AHD16" i="4"/>
  <c r="AHD15" i="4"/>
  <c r="AHD14" i="4"/>
  <c r="AHD13" i="4"/>
  <c r="AHD12" i="4"/>
  <c r="AHD11" i="4"/>
  <c r="AHD10" i="4"/>
  <c r="AHD9" i="4"/>
  <c r="AHD8" i="4"/>
  <c r="AHD7" i="4"/>
  <c r="AHD115" i="4"/>
  <c r="AHD47" i="4"/>
  <c r="AHD128" i="4"/>
  <c r="AHD83" i="4"/>
  <c r="AHD67" i="4"/>
  <c r="AHD64" i="4"/>
  <c r="AHD54" i="4"/>
  <c r="AHD51" i="4"/>
  <c r="AHD48" i="4"/>
  <c r="AHD44" i="4"/>
  <c r="AHD43" i="4"/>
  <c r="AHD42" i="4"/>
  <c r="AHD80" i="4"/>
  <c r="AHD82" i="4"/>
  <c r="AHD34" i="4"/>
  <c r="AHD39" i="4"/>
  <c r="AHD36" i="4"/>
  <c r="AHD56" i="4"/>
  <c r="AHD52" i="4"/>
  <c r="AHD104" i="4"/>
  <c r="AHD32" i="4"/>
  <c r="AHD22" i="4"/>
  <c r="AHD59" i="4"/>
  <c r="AHD100" i="4"/>
  <c r="AHD93" i="4"/>
  <c r="AHD28" i="4"/>
  <c r="AHD30" i="4"/>
  <c r="AHD62" i="4"/>
  <c r="AHD55" i="4"/>
  <c r="AHD2" i="4"/>
  <c r="AHD38" i="4"/>
  <c r="AHD27" i="4"/>
  <c r="AHD87" i="4"/>
  <c r="AHD40" i="4"/>
  <c r="AHD23" i="4"/>
  <c r="AHD6" i="4"/>
  <c r="AHD58" i="4"/>
  <c r="AHD24" i="4"/>
  <c r="AHD25" i="4"/>
  <c r="AHD26" i="4"/>
  <c r="AHD195" i="4"/>
  <c r="AHD165" i="4"/>
  <c r="AHD29" i="4"/>
  <c r="AHD148" i="4"/>
  <c r="NR3" i="5" l="1"/>
  <c r="NS2" i="5"/>
  <c r="AHD5" i="4"/>
  <c r="AHF171" i="4"/>
  <c r="AHF170" i="4"/>
  <c r="AHF169" i="4"/>
  <c r="AHF168" i="4"/>
  <c r="AHF167" i="4"/>
  <c r="AHF166" i="4"/>
  <c r="AHF197" i="4"/>
  <c r="AHF193" i="4"/>
  <c r="AHF189" i="4"/>
  <c r="AHF190" i="4"/>
  <c r="AHF183" i="4"/>
  <c r="AHF174" i="4"/>
  <c r="AHF184" i="4"/>
  <c r="AHF185" i="4"/>
  <c r="AHF194" i="4"/>
  <c r="AHF181" i="4"/>
  <c r="AHF177" i="4"/>
  <c r="AHF162" i="4"/>
  <c r="AHF133" i="4"/>
  <c r="AHF132" i="4"/>
  <c r="AHF131" i="4"/>
  <c r="AHF130" i="4"/>
  <c r="AHF129" i="4"/>
  <c r="AHF128" i="4"/>
  <c r="AHF127" i="4"/>
  <c r="AHF126" i="4"/>
  <c r="AHF125" i="4"/>
  <c r="AHF124" i="4"/>
  <c r="AHF123" i="4"/>
  <c r="AHF188" i="4"/>
  <c r="AHF175" i="4"/>
  <c r="AHF172" i="4"/>
  <c r="AHF138" i="4"/>
  <c r="AHF191" i="4"/>
  <c r="AHF198" i="4"/>
  <c r="AHF164" i="4"/>
  <c r="AHF186" i="4"/>
  <c r="AHF152" i="4"/>
  <c r="AHF151" i="4"/>
  <c r="AHF150" i="4"/>
  <c r="AHF140" i="4"/>
  <c r="AHF187" i="4"/>
  <c r="AHF155" i="4"/>
  <c r="AHF159" i="4"/>
  <c r="AHF153" i="4"/>
  <c r="AHF199" i="4"/>
  <c r="AHF173" i="4"/>
  <c r="AHF161" i="4"/>
  <c r="AHF142" i="4"/>
  <c r="AHF139" i="4"/>
  <c r="AHF137" i="4"/>
  <c r="AHF110" i="4"/>
  <c r="AHF182" i="4"/>
  <c r="AHF160" i="4"/>
  <c r="AHF158" i="4"/>
  <c r="AHF145" i="4"/>
  <c r="AHF135" i="4"/>
  <c r="AHF120" i="4"/>
  <c r="AHF103" i="4"/>
  <c r="AHF179" i="4"/>
  <c r="AHF154" i="4"/>
  <c r="AHF176" i="4"/>
  <c r="AHF143" i="4"/>
  <c r="AHF192" i="4"/>
  <c r="AHF156" i="4"/>
  <c r="AHF147" i="4"/>
  <c r="AHF136" i="4"/>
  <c r="AHF118" i="4"/>
  <c r="AHF101" i="4"/>
  <c r="AHF119" i="4"/>
  <c r="AHF109" i="4"/>
  <c r="AHF104" i="4"/>
  <c r="AHF122" i="4"/>
  <c r="AHF196" i="4"/>
  <c r="AHF180" i="4"/>
  <c r="AHF149" i="4"/>
  <c r="AHF113" i="4"/>
  <c r="AHF112" i="4"/>
  <c r="AHF163" i="4"/>
  <c r="AHF157" i="4"/>
  <c r="AHF106" i="4"/>
  <c r="AHF108" i="4"/>
  <c r="AHF105" i="4"/>
  <c r="AHF121" i="4"/>
  <c r="AHF93" i="4"/>
  <c r="AHF92" i="4"/>
  <c r="AHF111" i="4"/>
  <c r="AHF91" i="4"/>
  <c r="AHF141" i="4"/>
  <c r="AHF134" i="4"/>
  <c r="AHF100" i="4"/>
  <c r="AHF116" i="4"/>
  <c r="AHF80" i="4"/>
  <c r="AHF146" i="4"/>
  <c r="AHF90" i="4"/>
  <c r="AHF86" i="4"/>
  <c r="AHF117" i="4"/>
  <c r="AHF114" i="4"/>
  <c r="AHF82" i="4"/>
  <c r="AHF98" i="4"/>
  <c r="AHF65" i="4"/>
  <c r="AHF61" i="4"/>
  <c r="AHF57" i="4"/>
  <c r="AHF53" i="4"/>
  <c r="AHF49" i="4"/>
  <c r="AHF45" i="4"/>
  <c r="AHF41" i="4"/>
  <c r="AHF37" i="4"/>
  <c r="AHF102" i="4"/>
  <c r="AHF83" i="4"/>
  <c r="AHF99" i="4"/>
  <c r="AHF64" i="4"/>
  <c r="AHF60" i="4"/>
  <c r="AHF56" i="4"/>
  <c r="AHF52" i="4"/>
  <c r="AHF48" i="4"/>
  <c r="AHF46" i="4"/>
  <c r="AHF42" i="4"/>
  <c r="AHF115" i="4"/>
  <c r="AHF94" i="4"/>
  <c r="AHF84" i="4"/>
  <c r="AHF47" i="4"/>
  <c r="AHF178" i="4"/>
  <c r="AHF96" i="4"/>
  <c r="AHF89" i="4"/>
  <c r="AHF85" i="4"/>
  <c r="AHF22" i="4"/>
  <c r="AHF81" i="4"/>
  <c r="AHF78" i="4"/>
  <c r="AHF70" i="4"/>
  <c r="AHF50" i="4"/>
  <c r="AHF34" i="4"/>
  <c r="AHF33" i="4"/>
  <c r="AHF21" i="4"/>
  <c r="AHF17" i="4"/>
  <c r="AHF97" i="4"/>
  <c r="AHF77" i="4"/>
  <c r="AHF69" i="4"/>
  <c r="AHF39" i="4"/>
  <c r="AHF13" i="4"/>
  <c r="AHF11" i="4"/>
  <c r="AHF9" i="4"/>
  <c r="AHF7" i="4"/>
  <c r="AHF63" i="4"/>
  <c r="AHF144" i="4"/>
  <c r="AHF107" i="4"/>
  <c r="AHF88" i="4"/>
  <c r="AHF76" i="4"/>
  <c r="AHF68" i="4"/>
  <c r="AHF36" i="4"/>
  <c r="AHF35" i="4"/>
  <c r="AHF20" i="4"/>
  <c r="AHF16" i="4"/>
  <c r="AHF75" i="4"/>
  <c r="AHF67" i="4"/>
  <c r="AHF44" i="4"/>
  <c r="AHF28" i="4"/>
  <c r="AHF27" i="4"/>
  <c r="AHF74" i="4"/>
  <c r="AHF59" i="4"/>
  <c r="AHF55" i="4"/>
  <c r="AHF54" i="4"/>
  <c r="AHF19" i="4"/>
  <c r="AHF12" i="4"/>
  <c r="AHF2" i="4"/>
  <c r="AHF30" i="4"/>
  <c r="AHF10" i="4"/>
  <c r="AHF6" i="4"/>
  <c r="AHF73" i="4"/>
  <c r="AHF71" i="4"/>
  <c r="AHF8" i="4"/>
  <c r="AHF40" i="4"/>
  <c r="AHF15" i="4"/>
  <c r="AHF62" i="4"/>
  <c r="AHF25" i="4"/>
  <c r="AHF43" i="4"/>
  <c r="AHF38" i="4"/>
  <c r="AHF72" i="4"/>
  <c r="AHF87" i="4"/>
  <c r="AHF79" i="4"/>
  <c r="AHF51" i="4"/>
  <c r="AHF18" i="4"/>
  <c r="AHF66" i="4"/>
  <c r="AHF58" i="4"/>
  <c r="AHF23" i="4"/>
  <c r="AHF24" i="4"/>
  <c r="AHF32" i="4"/>
  <c r="AHF95" i="4"/>
  <c r="AHF31" i="4"/>
  <c r="AHF14" i="4"/>
  <c r="AHF26" i="4"/>
  <c r="AHF165" i="4"/>
  <c r="AHF195" i="4"/>
  <c r="AHF148" i="4"/>
  <c r="AHF29" i="4"/>
  <c r="NS3" i="5" l="1"/>
  <c r="NT2" i="5"/>
  <c r="AHH199" i="4"/>
  <c r="AHH198" i="4"/>
  <c r="AHH194" i="4"/>
  <c r="AHH190" i="4"/>
  <c r="AHH186" i="4"/>
  <c r="AHH182" i="4"/>
  <c r="AHH197" i="4"/>
  <c r="AHH193" i="4"/>
  <c r="AHH184" i="4"/>
  <c r="AHH171" i="4"/>
  <c r="AHH167" i="4"/>
  <c r="AHH185" i="4"/>
  <c r="AHH188" i="4"/>
  <c r="AHH175" i="4"/>
  <c r="AHH172" i="4"/>
  <c r="AHH170" i="4"/>
  <c r="AHH169" i="4"/>
  <c r="AHH168" i="4"/>
  <c r="AHH192" i="4"/>
  <c r="AHH161" i="4"/>
  <c r="AHH180" i="4"/>
  <c r="AHH178" i="4"/>
  <c r="AHH173" i="4"/>
  <c r="AHH166" i="4"/>
  <c r="AHH158" i="4"/>
  <c r="AHH156" i="4"/>
  <c r="AHH154" i="4"/>
  <c r="AHH152" i="4"/>
  <c r="AHH187" i="4"/>
  <c r="AHH176" i="4"/>
  <c r="AHH196" i="4"/>
  <c r="AHH179" i="4"/>
  <c r="AHH140" i="4"/>
  <c r="AHH132" i="4"/>
  <c r="AHH128" i="4"/>
  <c r="AHH124" i="4"/>
  <c r="AHH191" i="4"/>
  <c r="AHH149" i="4"/>
  <c r="AHH137" i="4"/>
  <c r="AHH135" i="4"/>
  <c r="AHH181" i="4"/>
  <c r="AHH177" i="4"/>
  <c r="AHH159" i="4"/>
  <c r="AHH153" i="4"/>
  <c r="AHH147" i="4"/>
  <c r="AHH143" i="4"/>
  <c r="AHH130" i="4"/>
  <c r="AHH121" i="4"/>
  <c r="AHH117" i="4"/>
  <c r="AHH113" i="4"/>
  <c r="AHH109" i="4"/>
  <c r="AHH189" i="4"/>
  <c r="AHH162" i="4"/>
  <c r="AHH151" i="4"/>
  <c r="AHH144" i="4"/>
  <c r="AHH139" i="4"/>
  <c r="AHH138" i="4"/>
  <c r="AHH160" i="4"/>
  <c r="AHH145" i="4"/>
  <c r="AHH131" i="4"/>
  <c r="AHH107" i="4"/>
  <c r="AHH164" i="4"/>
  <c r="AHH155" i="4"/>
  <c r="AHH150" i="4"/>
  <c r="AHH183" i="4"/>
  <c r="AHH174" i="4"/>
  <c r="AHH146" i="4"/>
  <c r="AHH125" i="4"/>
  <c r="AHH119" i="4"/>
  <c r="AHH104" i="4"/>
  <c r="AHH129" i="4"/>
  <c r="AHH111" i="4"/>
  <c r="AHH163" i="4"/>
  <c r="AHH157" i="4"/>
  <c r="AHH123" i="4"/>
  <c r="AHH134" i="4"/>
  <c r="AHH127" i="4"/>
  <c r="AHH114" i="4"/>
  <c r="AHH93" i="4"/>
  <c r="AHH92" i="4"/>
  <c r="AHH112" i="4"/>
  <c r="AHH86" i="4"/>
  <c r="AHH141" i="4"/>
  <c r="AHH133" i="4"/>
  <c r="AHH106" i="4"/>
  <c r="AHH110" i="4"/>
  <c r="AHH100" i="4"/>
  <c r="AHH118" i="4"/>
  <c r="AHH89" i="4"/>
  <c r="AHH116" i="4"/>
  <c r="AHH80" i="4"/>
  <c r="AHH99" i="4"/>
  <c r="AHH95" i="4"/>
  <c r="AHH142" i="4"/>
  <c r="AHH122" i="4"/>
  <c r="AHH98" i="4"/>
  <c r="AHH94" i="4"/>
  <c r="AHH84" i="4"/>
  <c r="AHH81" i="4"/>
  <c r="AHH108" i="4"/>
  <c r="AHH97" i="4"/>
  <c r="AHH91" i="4"/>
  <c r="AHH88" i="4"/>
  <c r="AHH102" i="4"/>
  <c r="AHH83" i="4"/>
  <c r="AHH126" i="4"/>
  <c r="AHH87" i="4"/>
  <c r="AHH96" i="4"/>
  <c r="AHH85" i="4"/>
  <c r="AHH22" i="4"/>
  <c r="AHH79" i="4"/>
  <c r="AHH77" i="4"/>
  <c r="AHH75" i="4"/>
  <c r="AHH73" i="4"/>
  <c r="AHH71" i="4"/>
  <c r="AHH69" i="4"/>
  <c r="AHH67" i="4"/>
  <c r="AHH57" i="4"/>
  <c r="AHH54" i="4"/>
  <c r="AHH51" i="4"/>
  <c r="AHH45" i="4"/>
  <c r="AHH44" i="4"/>
  <c r="AHH43" i="4"/>
  <c r="AHH37" i="4"/>
  <c r="AHH103" i="4"/>
  <c r="AHH90" i="4"/>
  <c r="AHH27" i="4"/>
  <c r="AHH23" i="4"/>
  <c r="AHH136" i="4"/>
  <c r="AHH105" i="4"/>
  <c r="AHH82" i="4"/>
  <c r="AHH39" i="4"/>
  <c r="AHH13" i="4"/>
  <c r="AHH11" i="4"/>
  <c r="AHH9" i="4"/>
  <c r="AHH7" i="4"/>
  <c r="AHH64" i="4"/>
  <c r="AHH28" i="4"/>
  <c r="AHH76" i="4"/>
  <c r="AHH68" i="4"/>
  <c r="AHH53" i="4"/>
  <c r="AHH49" i="4"/>
  <c r="AHH36" i="4"/>
  <c r="AHH35" i="4"/>
  <c r="AHH20" i="4"/>
  <c r="AHH16" i="4"/>
  <c r="AHH115" i="4"/>
  <c r="AHH60" i="4"/>
  <c r="AHH56" i="4"/>
  <c r="AHH52" i="4"/>
  <c r="AHH46" i="4"/>
  <c r="AHH120" i="4"/>
  <c r="AHH48" i="4"/>
  <c r="AHH42" i="4"/>
  <c r="AHH74" i="4"/>
  <c r="AHH63" i="4"/>
  <c r="AHH59" i="4"/>
  <c r="AHH55" i="4"/>
  <c r="AHH40" i="4"/>
  <c r="AHH30" i="4"/>
  <c r="AHH19" i="4"/>
  <c r="AHH15" i="4"/>
  <c r="AHH101" i="4"/>
  <c r="AHH65" i="4"/>
  <c r="AHH2" i="4"/>
  <c r="AHH58" i="4"/>
  <c r="AHH24" i="4"/>
  <c r="AHH47" i="4"/>
  <c r="AHH41" i="4"/>
  <c r="AHH34" i="4"/>
  <c r="AHH33" i="4"/>
  <c r="AHH21" i="4"/>
  <c r="AHH12" i="4"/>
  <c r="AHH8" i="4"/>
  <c r="AHH50" i="4"/>
  <c r="AHH10" i="4"/>
  <c r="AHH32" i="4"/>
  <c r="AHH61" i="4"/>
  <c r="AHH18" i="4"/>
  <c r="AHH72" i="4"/>
  <c r="AHH25" i="4"/>
  <c r="AHH6" i="4"/>
  <c r="AHH14" i="4"/>
  <c r="AHH38" i="4"/>
  <c r="AHH66" i="4"/>
  <c r="AHH70" i="4"/>
  <c r="AHH17" i="4"/>
  <c r="AHH62" i="4"/>
  <c r="AHH31" i="4"/>
  <c r="AHH78" i="4"/>
  <c r="AHH26" i="4"/>
  <c r="AHH165" i="4"/>
  <c r="AHH195" i="4"/>
  <c r="AHH148" i="4"/>
  <c r="AHH29" i="4"/>
  <c r="AHF5" i="4"/>
  <c r="NT3" i="5" l="1"/>
  <c r="NU2" i="5"/>
  <c r="AHH5" i="4"/>
  <c r="AHJ199" i="4"/>
  <c r="AHJ198" i="4"/>
  <c r="AHJ194" i="4"/>
  <c r="AHJ190" i="4"/>
  <c r="AHJ186" i="4"/>
  <c r="AHJ182" i="4"/>
  <c r="AHJ178" i="4"/>
  <c r="AHJ185" i="4"/>
  <c r="AHJ173" i="4"/>
  <c r="AHJ168" i="4"/>
  <c r="AHJ188" i="4"/>
  <c r="AHJ175" i="4"/>
  <c r="AHJ172" i="4"/>
  <c r="AHJ171" i="4"/>
  <c r="AHJ170" i="4"/>
  <c r="AHJ169" i="4"/>
  <c r="AHJ138" i="4"/>
  <c r="AHJ134" i="4"/>
  <c r="AHJ192" i="4"/>
  <c r="AHJ161" i="4"/>
  <c r="AHJ191" i="4"/>
  <c r="AHJ183" i="4"/>
  <c r="AHJ164" i="4"/>
  <c r="AHJ160" i="4"/>
  <c r="AHJ193" i="4"/>
  <c r="AHJ180" i="4"/>
  <c r="AHJ149" i="4"/>
  <c r="AHJ137" i="4"/>
  <c r="AHJ135" i="4"/>
  <c r="AHJ197" i="4"/>
  <c r="AHJ187" i="4"/>
  <c r="AHJ181" i="4"/>
  <c r="AHJ163" i="4"/>
  <c r="AHJ153" i="4"/>
  <c r="AHJ184" i="4"/>
  <c r="AHJ147" i="4"/>
  <c r="AHJ143" i="4"/>
  <c r="AHJ130" i="4"/>
  <c r="AHJ121" i="4"/>
  <c r="AHJ117" i="4"/>
  <c r="AHJ113" i="4"/>
  <c r="AHJ109" i="4"/>
  <c r="AHJ196" i="4"/>
  <c r="AHJ132" i="4"/>
  <c r="AHJ128" i="4"/>
  <c r="AHJ126" i="4"/>
  <c r="AHJ156" i="4"/>
  <c r="AHJ158" i="4"/>
  <c r="AHJ152" i="4"/>
  <c r="AHJ125" i="4"/>
  <c r="AHJ120" i="4"/>
  <c r="AHJ103" i="4"/>
  <c r="AHJ159" i="4"/>
  <c r="AHJ189" i="4"/>
  <c r="AHJ167" i="4"/>
  <c r="AHJ162" i="4"/>
  <c r="AHJ157" i="4"/>
  <c r="AHJ151" i="4"/>
  <c r="AHJ144" i="4"/>
  <c r="AHJ141" i="4"/>
  <c r="AHJ116" i="4"/>
  <c r="AHJ155" i="4"/>
  <c r="AHJ154" i="4"/>
  <c r="AHJ176" i="4"/>
  <c r="AHJ174" i="4"/>
  <c r="AHJ146" i="4"/>
  <c r="AHJ129" i="4"/>
  <c r="AHJ177" i="4"/>
  <c r="AHJ139" i="4"/>
  <c r="AHJ108" i="4"/>
  <c r="AHJ100" i="4"/>
  <c r="AHJ98" i="4"/>
  <c r="AHJ96" i="4"/>
  <c r="AHJ94" i="4"/>
  <c r="AHJ92" i="4"/>
  <c r="AHJ90" i="4"/>
  <c r="AHJ112" i="4"/>
  <c r="AHJ166" i="4"/>
  <c r="AHJ145" i="4"/>
  <c r="AHJ127" i="4"/>
  <c r="AHJ114" i="4"/>
  <c r="AHJ115" i="4"/>
  <c r="AHJ140" i="4"/>
  <c r="AHJ131" i="4"/>
  <c r="AHJ91" i="4"/>
  <c r="AHJ119" i="4"/>
  <c r="AHJ110" i="4"/>
  <c r="AHJ118" i="4"/>
  <c r="AHJ89" i="4"/>
  <c r="AHJ107" i="4"/>
  <c r="AHJ99" i="4"/>
  <c r="AHJ95" i="4"/>
  <c r="AHJ106" i="4"/>
  <c r="AHJ105" i="4"/>
  <c r="AHJ82" i="4"/>
  <c r="AHJ124" i="4"/>
  <c r="AHJ93" i="4"/>
  <c r="AHJ64" i="4"/>
  <c r="AHJ60" i="4"/>
  <c r="AHJ56" i="4"/>
  <c r="AHJ52" i="4"/>
  <c r="AHJ48" i="4"/>
  <c r="AHJ46" i="4"/>
  <c r="AHJ42" i="4"/>
  <c r="AHJ38" i="4"/>
  <c r="AHJ84" i="4"/>
  <c r="AHJ179" i="4"/>
  <c r="AHJ111" i="4"/>
  <c r="AHJ79" i="4"/>
  <c r="AHJ77" i="4"/>
  <c r="AHJ75" i="4"/>
  <c r="AHJ73" i="4"/>
  <c r="AHJ71" i="4"/>
  <c r="AHJ69" i="4"/>
  <c r="AHJ67" i="4"/>
  <c r="AHJ57" i="4"/>
  <c r="AHJ54" i="4"/>
  <c r="AHJ51" i="4"/>
  <c r="AHJ45" i="4"/>
  <c r="AHJ44" i="4"/>
  <c r="AHJ43" i="4"/>
  <c r="AHJ37" i="4"/>
  <c r="AHJ133" i="4"/>
  <c r="AHJ61" i="4"/>
  <c r="AHJ58" i="4"/>
  <c r="AHJ55" i="4"/>
  <c r="AHJ41" i="4"/>
  <c r="AHJ40" i="4"/>
  <c r="AHJ36" i="4"/>
  <c r="AHJ34" i="4"/>
  <c r="AHJ32" i="4"/>
  <c r="AHJ30" i="4"/>
  <c r="AHJ97" i="4"/>
  <c r="AHJ122" i="4"/>
  <c r="AHJ88" i="4"/>
  <c r="AHJ83" i="4"/>
  <c r="AHJ76" i="4"/>
  <c r="AHJ68" i="4"/>
  <c r="AHJ53" i="4"/>
  <c r="AHJ49" i="4"/>
  <c r="AHJ35" i="4"/>
  <c r="AHJ20" i="4"/>
  <c r="AHJ16" i="4"/>
  <c r="AHJ15" i="4"/>
  <c r="AHJ102" i="4"/>
  <c r="AHJ28" i="4"/>
  <c r="AHJ19" i="4"/>
  <c r="AHJ142" i="4"/>
  <c r="AHJ104" i="4"/>
  <c r="AHJ74" i="4"/>
  <c r="AHJ63" i="4"/>
  <c r="AHJ59" i="4"/>
  <c r="AHJ27" i="4"/>
  <c r="AHJ101" i="4"/>
  <c r="AHJ12" i="4"/>
  <c r="AHJ10" i="4"/>
  <c r="AHJ8" i="4"/>
  <c r="AHJ2" i="4"/>
  <c r="AHJ85" i="4"/>
  <c r="AHJ33" i="4"/>
  <c r="AHJ21" i="4"/>
  <c r="AHJ6" i="4"/>
  <c r="AHJ86" i="4"/>
  <c r="AHJ47" i="4"/>
  <c r="AHJ14" i="4"/>
  <c r="AHJ80" i="4"/>
  <c r="AHJ65" i="4"/>
  <c r="AHJ13" i="4"/>
  <c r="AHJ9" i="4"/>
  <c r="AHJ50" i="4"/>
  <c r="AHJ18" i="4"/>
  <c r="AHJ150" i="4"/>
  <c r="AHJ87" i="4"/>
  <c r="AHJ123" i="4"/>
  <c r="AHJ11" i="4"/>
  <c r="AHJ81" i="4"/>
  <c r="AHJ66" i="4"/>
  <c r="AHJ72" i="4"/>
  <c r="AHJ17" i="4"/>
  <c r="AHJ70" i="4"/>
  <c r="AHJ62" i="4"/>
  <c r="AHJ39" i="4"/>
  <c r="AHJ7" i="4"/>
  <c r="AHJ25" i="4"/>
  <c r="AHJ78" i="4"/>
  <c r="AHJ24" i="4"/>
  <c r="AHJ136" i="4"/>
  <c r="AHJ31" i="4"/>
  <c r="AHJ23" i="4"/>
  <c r="AHJ22" i="4"/>
  <c r="AHJ26" i="4"/>
  <c r="AHJ165" i="4"/>
  <c r="AHJ195" i="4"/>
  <c r="AHJ148" i="4"/>
  <c r="AHJ29" i="4"/>
  <c r="NU3" i="5" l="1"/>
  <c r="NV2" i="5"/>
  <c r="AHJ5" i="4"/>
  <c r="AHL196" i="4"/>
  <c r="AHL192" i="4"/>
  <c r="AHL173" i="4"/>
  <c r="AHL168" i="4"/>
  <c r="AHL186" i="4"/>
  <c r="AHL164" i="4"/>
  <c r="AHL163" i="4"/>
  <c r="AHL162" i="4"/>
  <c r="AHL161" i="4"/>
  <c r="AHL160" i="4"/>
  <c r="AHL191" i="4"/>
  <c r="AHL183" i="4"/>
  <c r="AHL180" i="4"/>
  <c r="AHL167" i="4"/>
  <c r="AHL166" i="4"/>
  <c r="AHL158" i="4"/>
  <c r="AHL156" i="4"/>
  <c r="AHL154" i="4"/>
  <c r="AHL152" i="4"/>
  <c r="AHL150" i="4"/>
  <c r="AHL146" i="4"/>
  <c r="AHL144" i="4"/>
  <c r="AHL142" i="4"/>
  <c r="AHL139" i="4"/>
  <c r="AHL199" i="4"/>
  <c r="AHL197" i="4"/>
  <c r="AHL187" i="4"/>
  <c r="AHL176" i="4"/>
  <c r="AHL190" i="4"/>
  <c r="AHL182" i="4"/>
  <c r="AHL181" i="4"/>
  <c r="AHL153" i="4"/>
  <c r="AHL147" i="4"/>
  <c r="AHL133" i="4"/>
  <c r="AHL172" i="4"/>
  <c r="AHL132" i="4"/>
  <c r="AHL128" i="4"/>
  <c r="AHL126" i="4"/>
  <c r="AHL189" i="4"/>
  <c r="AHL175" i="4"/>
  <c r="AHL151" i="4"/>
  <c r="AHL124" i="4"/>
  <c r="AHL178" i="4"/>
  <c r="AHL137" i="4"/>
  <c r="AHL136" i="4"/>
  <c r="AHL170" i="4"/>
  <c r="AHL159" i="4"/>
  <c r="AHL113" i="4"/>
  <c r="AHL107" i="4"/>
  <c r="AHL157" i="4"/>
  <c r="AHL198" i="4"/>
  <c r="AHL123" i="4"/>
  <c r="AHL119" i="4"/>
  <c r="AHL109" i="4"/>
  <c r="AHL104" i="4"/>
  <c r="AHL100" i="4"/>
  <c r="AHL99" i="4"/>
  <c r="AHL98" i="4"/>
  <c r="AHL97" i="4"/>
  <c r="AHL96" i="4"/>
  <c r="AHL95" i="4"/>
  <c r="AHL94" i="4"/>
  <c r="AHL93" i="4"/>
  <c r="AHL92" i="4"/>
  <c r="AHL91" i="4"/>
  <c r="AHL90" i="4"/>
  <c r="AHL174" i="4"/>
  <c r="AHL194" i="4"/>
  <c r="AHL188" i="4"/>
  <c r="AHL143" i="4"/>
  <c r="AHL177" i="4"/>
  <c r="AHL108" i="4"/>
  <c r="AHL122" i="4"/>
  <c r="AHL120" i="4"/>
  <c r="AHL110" i="4"/>
  <c r="AHL185" i="4"/>
  <c r="AHL149" i="4"/>
  <c r="AHL145" i="4"/>
  <c r="AHL171" i="4"/>
  <c r="AHL134" i="4"/>
  <c r="AHL130" i="4"/>
  <c r="AHL115" i="4"/>
  <c r="AHL184" i="4"/>
  <c r="AHL179" i="4"/>
  <c r="AHL105" i="4"/>
  <c r="AHL169" i="4"/>
  <c r="AHL121" i="4"/>
  <c r="AHL112" i="4"/>
  <c r="AHL155" i="4"/>
  <c r="AHL111" i="4"/>
  <c r="AHL106" i="4"/>
  <c r="AHL193" i="4"/>
  <c r="AHL118" i="4"/>
  <c r="AHL138" i="4"/>
  <c r="AHL101" i="4"/>
  <c r="AHL131" i="4"/>
  <c r="AHL129" i="4"/>
  <c r="AHL86" i="4"/>
  <c r="AHL84" i="4"/>
  <c r="AHL81" i="4"/>
  <c r="AHL141" i="4"/>
  <c r="AHL125" i="4"/>
  <c r="AHL88" i="4"/>
  <c r="AHL135" i="4"/>
  <c r="AHL102" i="4"/>
  <c r="AHL83" i="4"/>
  <c r="AHL114" i="4"/>
  <c r="AHL64" i="4"/>
  <c r="AHL60" i="4"/>
  <c r="AHL56" i="4"/>
  <c r="AHL52" i="4"/>
  <c r="AHL48" i="4"/>
  <c r="AHL46" i="4"/>
  <c r="AHL42" i="4"/>
  <c r="AHL38" i="4"/>
  <c r="AHL103" i="4"/>
  <c r="AHL87" i="4"/>
  <c r="AHL79" i="4"/>
  <c r="AHL78" i="4"/>
  <c r="AHL77" i="4"/>
  <c r="AHL76" i="4"/>
  <c r="AHL75" i="4"/>
  <c r="AHL74" i="4"/>
  <c r="AHL73" i="4"/>
  <c r="AHL72" i="4"/>
  <c r="AHL71" i="4"/>
  <c r="AHL70" i="4"/>
  <c r="AHL69" i="4"/>
  <c r="AHL68" i="4"/>
  <c r="AHL67" i="4"/>
  <c r="AHL63" i="4"/>
  <c r="AHL59" i="4"/>
  <c r="AHL55" i="4"/>
  <c r="AHL51" i="4"/>
  <c r="AHL43" i="4"/>
  <c r="AHL140" i="4"/>
  <c r="AHL89" i="4"/>
  <c r="AHL27" i="4"/>
  <c r="AHL23" i="4"/>
  <c r="AHL39" i="4"/>
  <c r="AHL57" i="4"/>
  <c r="AHL53" i="4"/>
  <c r="AHL49" i="4"/>
  <c r="AHL35" i="4"/>
  <c r="AHL20" i="4"/>
  <c r="AHL16" i="4"/>
  <c r="AHL36" i="4"/>
  <c r="AHL127" i="4"/>
  <c r="AHL116" i="4"/>
  <c r="AHL28" i="4"/>
  <c r="AHL12" i="4"/>
  <c r="AHL10" i="4"/>
  <c r="AHL8" i="4"/>
  <c r="AHL2" i="4"/>
  <c r="AHL44" i="4"/>
  <c r="AHL19" i="4"/>
  <c r="AHL15" i="4"/>
  <c r="AHL40" i="4"/>
  <c r="AHL30" i="4"/>
  <c r="AHL62" i="4"/>
  <c r="AHL85" i="4"/>
  <c r="AHL25" i="4"/>
  <c r="AHL24" i="4"/>
  <c r="AHL6" i="4"/>
  <c r="AHL66" i="4"/>
  <c r="AHL117" i="4"/>
  <c r="AHL80" i="4"/>
  <c r="AHL65" i="4"/>
  <c r="AHL41" i="4"/>
  <c r="AHL34" i="4"/>
  <c r="AHL13" i="4"/>
  <c r="AHL9" i="4"/>
  <c r="AHL32" i="4"/>
  <c r="AHL50" i="4"/>
  <c r="AHL45" i="4"/>
  <c r="AHL37" i="4"/>
  <c r="AHL18" i="4"/>
  <c r="AHL82" i="4"/>
  <c r="AHL61" i="4"/>
  <c r="AHL22" i="4"/>
  <c r="AHL11" i="4"/>
  <c r="AHL58" i="4"/>
  <c r="AHL17" i="4"/>
  <c r="AHL7" i="4"/>
  <c r="AHL31" i="4"/>
  <c r="AHL14" i="4"/>
  <c r="AHL47" i="4"/>
  <c r="AHL54" i="4"/>
  <c r="AHL33" i="4"/>
  <c r="AHL21" i="4"/>
  <c r="AHL26" i="4"/>
  <c r="AHL165" i="4"/>
  <c r="AHL195" i="4"/>
  <c r="AHL29" i="4"/>
  <c r="AHL148" i="4"/>
  <c r="NV3" i="5" l="1"/>
  <c r="NW2" i="5"/>
  <c r="AHL5" i="4"/>
  <c r="AHN174" i="4"/>
  <c r="AHN172" i="4"/>
  <c r="AHN197" i="4"/>
  <c r="AHN193" i="4"/>
  <c r="AHN189" i="4"/>
  <c r="AHN185" i="4"/>
  <c r="AHN181" i="4"/>
  <c r="AHN196" i="4"/>
  <c r="AHN192" i="4"/>
  <c r="AHN173" i="4"/>
  <c r="AHN168" i="4"/>
  <c r="AHN186" i="4"/>
  <c r="AHN164" i="4"/>
  <c r="AHN163" i="4"/>
  <c r="AHN162" i="4"/>
  <c r="AHN161" i="4"/>
  <c r="AHN160" i="4"/>
  <c r="AHN159" i="4"/>
  <c r="AHN158" i="4"/>
  <c r="AHN157" i="4"/>
  <c r="AHN156" i="4"/>
  <c r="AHN155" i="4"/>
  <c r="AHN154" i="4"/>
  <c r="AHN153" i="4"/>
  <c r="AHN152" i="4"/>
  <c r="AHN151" i="4"/>
  <c r="AHN150" i="4"/>
  <c r="AHN149" i="4"/>
  <c r="AHN147" i="4"/>
  <c r="AHN146" i="4"/>
  <c r="AHN145" i="4"/>
  <c r="AHN144" i="4"/>
  <c r="AHN143" i="4"/>
  <c r="AHN142" i="4"/>
  <c r="AHN141" i="4"/>
  <c r="AHN191" i="4"/>
  <c r="AHN187" i="4"/>
  <c r="AHN183" i="4"/>
  <c r="AHN180" i="4"/>
  <c r="AHN167" i="4"/>
  <c r="AHN166" i="4"/>
  <c r="AHN178" i="4"/>
  <c r="AHN198" i="4"/>
  <c r="AHN199" i="4"/>
  <c r="AHN133" i="4"/>
  <c r="AHN129" i="4"/>
  <c r="AHN125" i="4"/>
  <c r="AHN139" i="4"/>
  <c r="AHN194" i="4"/>
  <c r="AHN182" i="4"/>
  <c r="AHN175" i="4"/>
  <c r="AHN124" i="4"/>
  <c r="AHN138" i="4"/>
  <c r="AHN122" i="4"/>
  <c r="AHN118" i="4"/>
  <c r="AHN114" i="4"/>
  <c r="AHN110" i="4"/>
  <c r="AHN140" i="4"/>
  <c r="AHN135" i="4"/>
  <c r="AHN116" i="4"/>
  <c r="AHN177" i="4"/>
  <c r="AHN171" i="4"/>
  <c r="AHN112" i="4"/>
  <c r="AHN188" i="4"/>
  <c r="AHN176" i="4"/>
  <c r="AHN169" i="4"/>
  <c r="AHN120" i="4"/>
  <c r="AHN109" i="4"/>
  <c r="AHN100" i="4"/>
  <c r="AHN98" i="4"/>
  <c r="AHN96" i="4"/>
  <c r="AHN94" i="4"/>
  <c r="AHN92" i="4"/>
  <c r="AHN90" i="4"/>
  <c r="AHN121" i="4"/>
  <c r="AHN111" i="4"/>
  <c r="AHN107" i="4"/>
  <c r="AHN87" i="4"/>
  <c r="AHN86" i="4"/>
  <c r="AHN85" i="4"/>
  <c r="AHN84" i="4"/>
  <c r="AHN83" i="4"/>
  <c r="AHN82" i="4"/>
  <c r="AHN81" i="4"/>
  <c r="AHN80" i="4"/>
  <c r="AHN132" i="4"/>
  <c r="AHN127" i="4"/>
  <c r="AHN123" i="4"/>
  <c r="AHN190" i="4"/>
  <c r="AHN184" i="4"/>
  <c r="AHN179" i="4"/>
  <c r="AHN137" i="4"/>
  <c r="AHN106" i="4"/>
  <c r="AHN91" i="4"/>
  <c r="AHN134" i="4"/>
  <c r="AHN101" i="4"/>
  <c r="AHN99" i="4"/>
  <c r="AHN117" i="4"/>
  <c r="AHN102" i="4"/>
  <c r="AHN119" i="4"/>
  <c r="AHN113" i="4"/>
  <c r="AHN104" i="4"/>
  <c r="AHN103" i="4"/>
  <c r="AHN97" i="4"/>
  <c r="AHN93" i="4"/>
  <c r="AHN170" i="4"/>
  <c r="AHN126" i="4"/>
  <c r="AHN128" i="4"/>
  <c r="AHN47" i="4"/>
  <c r="AHN27" i="4"/>
  <c r="AHN23" i="4"/>
  <c r="AHN108" i="4"/>
  <c r="AHN64" i="4"/>
  <c r="AHN61" i="4"/>
  <c r="AHN58" i="4"/>
  <c r="AHN48" i="4"/>
  <c r="AHN42" i="4"/>
  <c r="AHN41" i="4"/>
  <c r="AHN40" i="4"/>
  <c r="AHN36" i="4"/>
  <c r="AHN34" i="4"/>
  <c r="AHN32" i="4"/>
  <c r="AHN30" i="4"/>
  <c r="AHN28" i="4"/>
  <c r="AHN24" i="4"/>
  <c r="AHN88" i="4"/>
  <c r="AHN77" i="4"/>
  <c r="AHN76" i="4"/>
  <c r="AHN69" i="4"/>
  <c r="AHN68" i="4"/>
  <c r="AHN6" i="4"/>
  <c r="AHN60" i="4"/>
  <c r="AHN56" i="4"/>
  <c r="AHN52" i="4"/>
  <c r="AHN46" i="4"/>
  <c r="AHN44" i="4"/>
  <c r="AHN19" i="4"/>
  <c r="AHN15" i="4"/>
  <c r="AHN75" i="4"/>
  <c r="AHN74" i="4"/>
  <c r="AHN67" i="4"/>
  <c r="AHN63" i="4"/>
  <c r="AHN59" i="4"/>
  <c r="AHN12" i="4"/>
  <c r="AHN10" i="4"/>
  <c r="AHN8" i="4"/>
  <c r="AHN2" i="4"/>
  <c r="AHN55" i="4"/>
  <c r="AHN25" i="4"/>
  <c r="AHN115" i="4"/>
  <c r="AHN66" i="4"/>
  <c r="AHN62" i="4"/>
  <c r="AHN37" i="4"/>
  <c r="AHN31" i="4"/>
  <c r="AHN18" i="4"/>
  <c r="AHN14" i="4"/>
  <c r="AHN89" i="4"/>
  <c r="AHN73" i="4"/>
  <c r="AHN72" i="4"/>
  <c r="AHN51" i="4"/>
  <c r="AHN130" i="4"/>
  <c r="AHN50" i="4"/>
  <c r="AHN45" i="4"/>
  <c r="AHN105" i="4"/>
  <c r="AHN78" i="4"/>
  <c r="AHN131" i="4"/>
  <c r="AHN71" i="4"/>
  <c r="AHN35" i="4"/>
  <c r="AHN20" i="4"/>
  <c r="AHN136" i="4"/>
  <c r="AHN22" i="4"/>
  <c r="AHN54" i="4"/>
  <c r="AHN79" i="4"/>
  <c r="AHN38" i="4"/>
  <c r="AHN17" i="4"/>
  <c r="AHN53" i="4"/>
  <c r="AHN16" i="4"/>
  <c r="AHN57" i="4"/>
  <c r="AHN43" i="4"/>
  <c r="AHN11" i="4"/>
  <c r="AHN7" i="4"/>
  <c r="AHN70" i="4"/>
  <c r="AHN39" i="4"/>
  <c r="AHN49" i="4"/>
  <c r="AHN95" i="4"/>
  <c r="AHN33" i="4"/>
  <c r="AHN21" i="4"/>
  <c r="AHN13" i="4"/>
  <c r="AHN65" i="4"/>
  <c r="AHN9" i="4"/>
  <c r="AHN26" i="4"/>
  <c r="AHN165" i="4"/>
  <c r="AHN195" i="4"/>
  <c r="AHN148" i="4"/>
  <c r="AHN29" i="4"/>
  <c r="NW3" i="5" l="1"/>
  <c r="NX2" i="5"/>
  <c r="AHN5" i="4"/>
  <c r="AHP199" i="4"/>
  <c r="AHP198" i="4"/>
  <c r="AHP197" i="4"/>
  <c r="AHP193" i="4"/>
  <c r="AHP189" i="4"/>
  <c r="AHP185" i="4"/>
  <c r="AHP181" i="4"/>
  <c r="AHP177" i="4"/>
  <c r="AHP186" i="4"/>
  <c r="AHP164" i="4"/>
  <c r="AHP163" i="4"/>
  <c r="AHP162" i="4"/>
  <c r="AHP161" i="4"/>
  <c r="AHP160" i="4"/>
  <c r="AHP159" i="4"/>
  <c r="AHP158" i="4"/>
  <c r="AHP157" i="4"/>
  <c r="AHP156" i="4"/>
  <c r="AHP155" i="4"/>
  <c r="AHP154" i="4"/>
  <c r="AHP153" i="4"/>
  <c r="AHP152" i="4"/>
  <c r="AHP151" i="4"/>
  <c r="AHP150" i="4"/>
  <c r="AHP149" i="4"/>
  <c r="AHP147" i="4"/>
  <c r="AHP146" i="4"/>
  <c r="AHP145" i="4"/>
  <c r="AHP144" i="4"/>
  <c r="AHP143" i="4"/>
  <c r="AHP142" i="4"/>
  <c r="AHP141" i="4"/>
  <c r="AHP140" i="4"/>
  <c r="AHP139" i="4"/>
  <c r="AHP138" i="4"/>
  <c r="AHP137" i="4"/>
  <c r="AHP136" i="4"/>
  <c r="AHP135" i="4"/>
  <c r="AHP134" i="4"/>
  <c r="AHP191" i="4"/>
  <c r="AHP187" i="4"/>
  <c r="AHP188" i="4"/>
  <c r="AHP180" i="4"/>
  <c r="AHP179" i="4"/>
  <c r="AHP169" i="4"/>
  <c r="AHP192" i="4"/>
  <c r="AHP168" i="4"/>
  <c r="AHP167" i="4"/>
  <c r="AHP166" i="4"/>
  <c r="AHP178" i="4"/>
  <c r="AHP176" i="4"/>
  <c r="AHP190" i="4"/>
  <c r="AHP182" i="4"/>
  <c r="AHP196" i="4"/>
  <c r="AHP184" i="4"/>
  <c r="AHP174" i="4"/>
  <c r="AHP194" i="4"/>
  <c r="AHP122" i="4"/>
  <c r="AHP118" i="4"/>
  <c r="AHP114" i="4"/>
  <c r="AHP110" i="4"/>
  <c r="AHP173" i="4"/>
  <c r="AHP131" i="4"/>
  <c r="AHP132" i="4"/>
  <c r="AHP124" i="4"/>
  <c r="AHP123" i="4"/>
  <c r="AHP119" i="4"/>
  <c r="AHP109" i="4"/>
  <c r="AHP104" i="4"/>
  <c r="AHP100" i="4"/>
  <c r="AHP99" i="4"/>
  <c r="AHP98" i="4"/>
  <c r="AHP97" i="4"/>
  <c r="AHP96" i="4"/>
  <c r="AHP95" i="4"/>
  <c r="AHP94" i="4"/>
  <c r="AHP93" i="4"/>
  <c r="AHP92" i="4"/>
  <c r="AHP91" i="4"/>
  <c r="AHP90" i="4"/>
  <c r="AHP89" i="4"/>
  <c r="AHP88" i="4"/>
  <c r="AHP175" i="4"/>
  <c r="AHP171" i="4"/>
  <c r="AHP115" i="4"/>
  <c r="AHP183" i="4"/>
  <c r="AHP172" i="4"/>
  <c r="AHP121" i="4"/>
  <c r="AHP111" i="4"/>
  <c r="AHP107" i="4"/>
  <c r="AHP126" i="4"/>
  <c r="AHP103" i="4"/>
  <c r="AHP130" i="4"/>
  <c r="AHP113" i="4"/>
  <c r="AHP128" i="4"/>
  <c r="AHP116" i="4"/>
  <c r="AHP133" i="4"/>
  <c r="AHP120" i="4"/>
  <c r="AHP87" i="4"/>
  <c r="AHP83" i="4"/>
  <c r="AHP101" i="4"/>
  <c r="AHP117" i="4"/>
  <c r="AHP102" i="4"/>
  <c r="AHP86" i="4"/>
  <c r="AHP84" i="4"/>
  <c r="AHP81" i="4"/>
  <c r="AHP127" i="4"/>
  <c r="AHP105" i="4"/>
  <c r="AHP82" i="4"/>
  <c r="AHP108" i="4"/>
  <c r="AHP129" i="4"/>
  <c r="AHP106" i="4"/>
  <c r="AHP79" i="4"/>
  <c r="AHP78" i="4"/>
  <c r="AHP77" i="4"/>
  <c r="AHP76" i="4"/>
  <c r="AHP75" i="4"/>
  <c r="AHP74" i="4"/>
  <c r="AHP73" i="4"/>
  <c r="AHP72" i="4"/>
  <c r="AHP71" i="4"/>
  <c r="AHP70" i="4"/>
  <c r="AHP69" i="4"/>
  <c r="AHP68" i="4"/>
  <c r="AHP67" i="4"/>
  <c r="AHP63" i="4"/>
  <c r="AHP59" i="4"/>
  <c r="AHP55" i="4"/>
  <c r="AHP51" i="4"/>
  <c r="AHP43" i="4"/>
  <c r="AHP39" i="4"/>
  <c r="AHP125" i="4"/>
  <c r="AHP64" i="4"/>
  <c r="AHP61" i="4"/>
  <c r="AHP58" i="4"/>
  <c r="AHP48" i="4"/>
  <c r="AHP42" i="4"/>
  <c r="AHP41" i="4"/>
  <c r="AHP40" i="4"/>
  <c r="AHP36" i="4"/>
  <c r="AHP34" i="4"/>
  <c r="AHP32" i="4"/>
  <c r="AHP30" i="4"/>
  <c r="AHP65" i="4"/>
  <c r="AHP62" i="4"/>
  <c r="AHP52" i="4"/>
  <c r="AHP49" i="4"/>
  <c r="AHP170" i="4"/>
  <c r="AHP60" i="4"/>
  <c r="AHP56" i="4"/>
  <c r="AHP46" i="4"/>
  <c r="AHP44" i="4"/>
  <c r="AHP28" i="4"/>
  <c r="AHP19" i="4"/>
  <c r="AHP15" i="4"/>
  <c r="AHP112" i="4"/>
  <c r="AHP12" i="4"/>
  <c r="AHP10" i="4"/>
  <c r="AHP8" i="4"/>
  <c r="AHP2" i="4"/>
  <c r="AHP18" i="4"/>
  <c r="AHP14" i="4"/>
  <c r="AHP27" i="4"/>
  <c r="AHP25" i="4"/>
  <c r="AHP6" i="4"/>
  <c r="AHP31" i="4"/>
  <c r="AHP85" i="4"/>
  <c r="AHP66" i="4"/>
  <c r="AHP37" i="4"/>
  <c r="AHP24" i="4"/>
  <c r="AHP35" i="4"/>
  <c r="AHP20" i="4"/>
  <c r="AHP38" i="4"/>
  <c r="AHP17" i="4"/>
  <c r="AHP13" i="4"/>
  <c r="AHP9" i="4"/>
  <c r="AHP57" i="4"/>
  <c r="AHP11" i="4"/>
  <c r="AHP7" i="4"/>
  <c r="AHP16" i="4"/>
  <c r="AHP23" i="4"/>
  <c r="AHP54" i="4"/>
  <c r="AHP33" i="4"/>
  <c r="AHP53" i="4"/>
  <c r="AHP22" i="4"/>
  <c r="AHP21" i="4"/>
  <c r="AHP47" i="4"/>
  <c r="AHP45" i="4"/>
  <c r="AHP50" i="4"/>
  <c r="AHP80" i="4"/>
  <c r="AHP26" i="4"/>
  <c r="AHP165" i="4"/>
  <c r="AHP195" i="4"/>
  <c r="AHP148" i="4"/>
  <c r="AHP29" i="4"/>
  <c r="NY2" i="5" l="1"/>
  <c r="NX3" i="5"/>
  <c r="AHP5" i="4"/>
  <c r="AHR191" i="4"/>
  <c r="AHR187" i="4"/>
  <c r="AHR188" i="4"/>
  <c r="AHR180" i="4"/>
  <c r="AHR179" i="4"/>
  <c r="AHR169" i="4"/>
  <c r="AHR197" i="4"/>
  <c r="AHR193" i="4"/>
  <c r="AHR178" i="4"/>
  <c r="AHR172" i="4"/>
  <c r="AHR161" i="4"/>
  <c r="AHR139" i="4"/>
  <c r="AHR135" i="4"/>
  <c r="AHR176" i="4"/>
  <c r="AHR158" i="4"/>
  <c r="AHR199" i="4"/>
  <c r="AHR185" i="4"/>
  <c r="AHR173" i="4"/>
  <c r="AHR189" i="4"/>
  <c r="AHR163" i="4"/>
  <c r="AHR194" i="4"/>
  <c r="AHR168" i="4"/>
  <c r="AHR147" i="4"/>
  <c r="AHR182" i="4"/>
  <c r="AHR159" i="4"/>
  <c r="AHR154" i="4"/>
  <c r="AHR146" i="4"/>
  <c r="AHR175" i="4"/>
  <c r="AHR174" i="4"/>
  <c r="AHR196" i="4"/>
  <c r="AHR151" i="4"/>
  <c r="AHR138" i="4"/>
  <c r="AHR198" i="4"/>
  <c r="AHR162" i="4"/>
  <c r="AHR144" i="4"/>
  <c r="AHR137" i="4"/>
  <c r="AHR136" i="4"/>
  <c r="AHR129" i="4"/>
  <c r="AHR171" i="4"/>
  <c r="AHR157" i="4"/>
  <c r="AHR141" i="4"/>
  <c r="AHR112" i="4"/>
  <c r="AHR177" i="4"/>
  <c r="AHR167" i="4"/>
  <c r="AHR192" i="4"/>
  <c r="AHR184" i="4"/>
  <c r="AHR156" i="4"/>
  <c r="AHR133" i="4"/>
  <c r="AHR122" i="4"/>
  <c r="AHR105" i="4"/>
  <c r="AHR101" i="4"/>
  <c r="AHR186" i="4"/>
  <c r="AHR183" i="4"/>
  <c r="AHR149" i="4"/>
  <c r="AHR143" i="4"/>
  <c r="AHR126" i="4"/>
  <c r="AHR110" i="4"/>
  <c r="AHR103" i="4"/>
  <c r="AHR106" i="4"/>
  <c r="AHR190" i="4"/>
  <c r="AHR166" i="4"/>
  <c r="AHR145" i="4"/>
  <c r="AHR134" i="4"/>
  <c r="AHR115" i="4"/>
  <c r="AHR114" i="4"/>
  <c r="AHR152" i="4"/>
  <c r="AHR128" i="4"/>
  <c r="AHR116" i="4"/>
  <c r="AHR155" i="4"/>
  <c r="AHR124" i="4"/>
  <c r="AHR117" i="4"/>
  <c r="AHR132" i="4"/>
  <c r="AHR120" i="4"/>
  <c r="AHR111" i="4"/>
  <c r="AHR119" i="4"/>
  <c r="AHR90" i="4"/>
  <c r="AHR89" i="4"/>
  <c r="AHR102" i="4"/>
  <c r="AHR100" i="4"/>
  <c r="AHR99" i="4"/>
  <c r="AHR107" i="4"/>
  <c r="AHR181" i="4"/>
  <c r="AHR98" i="4"/>
  <c r="AHR97" i="4"/>
  <c r="AHR88" i="4"/>
  <c r="AHR127" i="4"/>
  <c r="AHR113" i="4"/>
  <c r="AHR142" i="4"/>
  <c r="AHR164" i="4"/>
  <c r="AHR150" i="4"/>
  <c r="AHR125" i="4"/>
  <c r="AHR170" i="4"/>
  <c r="AHR130" i="4"/>
  <c r="AHR87" i="4"/>
  <c r="AHR85" i="4"/>
  <c r="AHR79" i="4"/>
  <c r="AHR78" i="4"/>
  <c r="AHR77" i="4"/>
  <c r="AHR76" i="4"/>
  <c r="AHR75" i="4"/>
  <c r="AHR74" i="4"/>
  <c r="AHR73" i="4"/>
  <c r="AHR72" i="4"/>
  <c r="AHR71" i="4"/>
  <c r="AHR70" i="4"/>
  <c r="AHR69" i="4"/>
  <c r="AHR68" i="4"/>
  <c r="AHR67" i="4"/>
  <c r="AHR66" i="4"/>
  <c r="AHR65" i="4"/>
  <c r="AHR64" i="4"/>
  <c r="AHR63" i="4"/>
  <c r="AHR62" i="4"/>
  <c r="AHR61" i="4"/>
  <c r="AHR60" i="4"/>
  <c r="AHR59" i="4"/>
  <c r="AHR58" i="4"/>
  <c r="AHR57" i="4"/>
  <c r="AHR56" i="4"/>
  <c r="AHR55" i="4"/>
  <c r="AHR54" i="4"/>
  <c r="AHR53" i="4"/>
  <c r="AHR52" i="4"/>
  <c r="AHR51" i="4"/>
  <c r="AHR50" i="4"/>
  <c r="AHR49" i="4"/>
  <c r="AHR48" i="4"/>
  <c r="AHR47" i="4"/>
  <c r="AHR86" i="4"/>
  <c r="AHR93" i="4"/>
  <c r="AHR43" i="4"/>
  <c r="AHR39" i="4"/>
  <c r="AHR131" i="4"/>
  <c r="AHR123" i="4"/>
  <c r="AHR121" i="4"/>
  <c r="AHR118" i="4"/>
  <c r="AHR94" i="4"/>
  <c r="AHR80" i="4"/>
  <c r="AHR44" i="4"/>
  <c r="AHR40" i="4"/>
  <c r="AHR160" i="4"/>
  <c r="AHR108" i="4"/>
  <c r="AHR83" i="4"/>
  <c r="AHR28" i="4"/>
  <c r="AHR24" i="4"/>
  <c r="AHR82" i="4"/>
  <c r="AHR46" i="4"/>
  <c r="AHR36" i="4"/>
  <c r="AHR19" i="4"/>
  <c r="AHR15" i="4"/>
  <c r="AHR92" i="4"/>
  <c r="AHR12" i="4"/>
  <c r="AHR10" i="4"/>
  <c r="AHR8" i="4"/>
  <c r="AHR2" i="4"/>
  <c r="AHR27" i="4"/>
  <c r="AHR25" i="4"/>
  <c r="AHR6" i="4"/>
  <c r="AHR104" i="4"/>
  <c r="AHR84" i="4"/>
  <c r="AHR42" i="4"/>
  <c r="AHR37" i="4"/>
  <c r="AHR31" i="4"/>
  <c r="AHR30" i="4"/>
  <c r="AHR18" i="4"/>
  <c r="AHR14" i="4"/>
  <c r="AHR45" i="4"/>
  <c r="AHR23" i="4"/>
  <c r="AHR22" i="4"/>
  <c r="AHR96" i="4"/>
  <c r="AHR7" i="4"/>
  <c r="AHR21" i="4"/>
  <c r="AHR153" i="4"/>
  <c r="AHR38" i="4"/>
  <c r="AHR17" i="4"/>
  <c r="AHR11" i="4"/>
  <c r="AHR109" i="4"/>
  <c r="AHR81" i="4"/>
  <c r="AHR33" i="4"/>
  <c r="AHR140" i="4"/>
  <c r="AHR91" i="4"/>
  <c r="AHR16" i="4"/>
  <c r="AHR32" i="4"/>
  <c r="AHR95" i="4"/>
  <c r="AHR9" i="4"/>
  <c r="AHR13" i="4"/>
  <c r="AHR20" i="4"/>
  <c r="AHR41" i="4"/>
  <c r="AHR35" i="4"/>
  <c r="AHR34" i="4"/>
  <c r="AHR26" i="4"/>
  <c r="AHR165" i="4"/>
  <c r="AHR195" i="4"/>
  <c r="AHR29" i="4"/>
  <c r="AHR148" i="4"/>
  <c r="NY3" i="5" l="1"/>
  <c r="NZ2" i="5"/>
  <c r="AHR5" i="4"/>
  <c r="AHT199" i="4"/>
  <c r="AHT198" i="4"/>
  <c r="AHT197" i="4"/>
  <c r="AHT196" i="4"/>
  <c r="AHT194" i="4"/>
  <c r="AHT193" i="4"/>
  <c r="AHT192" i="4"/>
  <c r="AHT191" i="4"/>
  <c r="AHT190" i="4"/>
  <c r="AHT189" i="4"/>
  <c r="AHT188" i="4"/>
  <c r="AHT187" i="4"/>
  <c r="AHT186" i="4"/>
  <c r="AHT185" i="4"/>
  <c r="AHT184" i="4"/>
  <c r="AHT183" i="4"/>
  <c r="AHT182" i="4"/>
  <c r="AHT181" i="4"/>
  <c r="AHT180" i="4"/>
  <c r="AHT179" i="4"/>
  <c r="AHT178" i="4"/>
  <c r="AHT177" i="4"/>
  <c r="AHT176" i="4"/>
  <c r="AHT175" i="4"/>
  <c r="AHT169" i="4"/>
  <c r="AHT172" i="4"/>
  <c r="AHT158" i="4"/>
  <c r="AHT156" i="4"/>
  <c r="AHT154" i="4"/>
  <c r="AHT152" i="4"/>
  <c r="AHT150" i="4"/>
  <c r="AHT146" i="4"/>
  <c r="AHT144" i="4"/>
  <c r="AHT142" i="4"/>
  <c r="AHT173" i="4"/>
  <c r="AHT164" i="4"/>
  <c r="AHT160" i="4"/>
  <c r="AHT140" i="4"/>
  <c r="AHT174" i="4"/>
  <c r="AHT163" i="4"/>
  <c r="AHT159" i="4"/>
  <c r="AHT139" i="4"/>
  <c r="AHT130" i="4"/>
  <c r="AHT126" i="4"/>
  <c r="AHT167" i="4"/>
  <c r="AHT161" i="4"/>
  <c r="AHT155" i="4"/>
  <c r="AHT145" i="4"/>
  <c r="AHT171" i="4"/>
  <c r="AHT162" i="4"/>
  <c r="AHT137" i="4"/>
  <c r="AHT136" i="4"/>
  <c r="AHT106" i="4"/>
  <c r="AHT105" i="4"/>
  <c r="AHT104" i="4"/>
  <c r="AHT103" i="4"/>
  <c r="AHT102" i="4"/>
  <c r="AHT101" i="4"/>
  <c r="AHT100" i="4"/>
  <c r="AHT131" i="4"/>
  <c r="AHT119" i="4"/>
  <c r="AHT115" i="4"/>
  <c r="AHT111" i="4"/>
  <c r="AHT141" i="4"/>
  <c r="AHT135" i="4"/>
  <c r="AHT134" i="4"/>
  <c r="AHT151" i="4"/>
  <c r="AHT108" i="4"/>
  <c r="AHT149" i="4"/>
  <c r="AHT170" i="4"/>
  <c r="AHT122" i="4"/>
  <c r="AHT127" i="4"/>
  <c r="AHT112" i="4"/>
  <c r="AHT88" i="4"/>
  <c r="AHT157" i="4"/>
  <c r="AHT124" i="4"/>
  <c r="AHT117" i="4"/>
  <c r="AHT118" i="4"/>
  <c r="AHT133" i="4"/>
  <c r="AHT90" i="4"/>
  <c r="AHT168" i="4"/>
  <c r="AHT138" i="4"/>
  <c r="AHT107" i="4"/>
  <c r="AHT143" i="4"/>
  <c r="AHT98" i="4"/>
  <c r="AHT97" i="4"/>
  <c r="AHT116" i="4"/>
  <c r="AHT109" i="4"/>
  <c r="AHT99" i="4"/>
  <c r="AHT147" i="4"/>
  <c r="AHT94" i="4"/>
  <c r="AHT82" i="4"/>
  <c r="AHT114" i="4"/>
  <c r="AHT93" i="4"/>
  <c r="AHT132" i="4"/>
  <c r="AHT128" i="4"/>
  <c r="AHT123" i="4"/>
  <c r="AHT120" i="4"/>
  <c r="AHT83" i="4"/>
  <c r="AHT110" i="4"/>
  <c r="AHT92" i="4"/>
  <c r="AHT121" i="4"/>
  <c r="AHT87" i="4"/>
  <c r="AHT79" i="4"/>
  <c r="AHT78" i="4"/>
  <c r="AHT77" i="4"/>
  <c r="AHT76" i="4"/>
  <c r="AHT75" i="4"/>
  <c r="AHT74" i="4"/>
  <c r="AHT73" i="4"/>
  <c r="AHT72" i="4"/>
  <c r="AHT71" i="4"/>
  <c r="AHT70" i="4"/>
  <c r="AHT69" i="4"/>
  <c r="AHT68" i="4"/>
  <c r="AHT67" i="4"/>
  <c r="AHT63" i="4"/>
  <c r="AHT59" i="4"/>
  <c r="AHT55" i="4"/>
  <c r="AHT51" i="4"/>
  <c r="AHT166" i="4"/>
  <c r="AHT84" i="4"/>
  <c r="AHT47" i="4"/>
  <c r="AHT125" i="4"/>
  <c r="AHT66" i="4"/>
  <c r="AHT62" i="4"/>
  <c r="AHT58" i="4"/>
  <c r="AHT54" i="4"/>
  <c r="AHT50" i="4"/>
  <c r="AHT28" i="4"/>
  <c r="AHT24" i="4"/>
  <c r="AHT129" i="4"/>
  <c r="AHT39" i="4"/>
  <c r="AHT25" i="4"/>
  <c r="AHT64" i="4"/>
  <c r="AHT60" i="4"/>
  <c r="AHT56" i="4"/>
  <c r="AHT44" i="4"/>
  <c r="AHT12" i="4"/>
  <c r="AHT10" i="4"/>
  <c r="AHT8" i="4"/>
  <c r="AHT2" i="4"/>
  <c r="AHT52" i="4"/>
  <c r="AHT27" i="4"/>
  <c r="AHT6" i="4"/>
  <c r="AHT42" i="4"/>
  <c r="AHT37" i="4"/>
  <c r="AHT31" i="4"/>
  <c r="AHT30" i="4"/>
  <c r="AHT18" i="4"/>
  <c r="AHT14" i="4"/>
  <c r="AHT85" i="4"/>
  <c r="AHT48" i="4"/>
  <c r="AHT40" i="4"/>
  <c r="AHT23" i="4"/>
  <c r="AHT22" i="4"/>
  <c r="AHT96" i="4"/>
  <c r="AHT89" i="4"/>
  <c r="AHT45" i="4"/>
  <c r="AHT38" i="4"/>
  <c r="AHT33" i="4"/>
  <c r="AHT32" i="4"/>
  <c r="AHT21" i="4"/>
  <c r="AHT17" i="4"/>
  <c r="AHT91" i="4"/>
  <c r="AHT153" i="4"/>
  <c r="AHT65" i="4"/>
  <c r="AHT36" i="4"/>
  <c r="AHT19" i="4"/>
  <c r="AHT61" i="4"/>
  <c r="AHT11" i="4"/>
  <c r="AHT7" i="4"/>
  <c r="AHT57" i="4"/>
  <c r="AHT80" i="4"/>
  <c r="AHT35" i="4"/>
  <c r="AHT113" i="4"/>
  <c r="AHT53" i="4"/>
  <c r="AHT43" i="4"/>
  <c r="AHT16" i="4"/>
  <c r="AHT49" i="4"/>
  <c r="AHT86" i="4"/>
  <c r="AHT13" i="4"/>
  <c r="AHT34" i="4"/>
  <c r="AHT20" i="4"/>
  <c r="AHT46" i="4"/>
  <c r="AHT81" i="4"/>
  <c r="AHT15" i="4"/>
  <c r="AHT41" i="4"/>
  <c r="AHT9" i="4"/>
  <c r="AHT95" i="4"/>
  <c r="AHT26" i="4"/>
  <c r="AHT195" i="4"/>
  <c r="AHT165" i="4"/>
  <c r="AHT148" i="4"/>
  <c r="AHT29" i="4"/>
  <c r="NZ3" i="5" l="1"/>
  <c r="OA2" i="5"/>
  <c r="AHV199" i="4"/>
  <c r="AHV198" i="4"/>
  <c r="AHV197" i="4"/>
  <c r="AHV196" i="4"/>
  <c r="AHV194" i="4"/>
  <c r="AHV193" i="4"/>
  <c r="AHV192" i="4"/>
  <c r="AHV191" i="4"/>
  <c r="AHV190" i="4"/>
  <c r="AHV189" i="4"/>
  <c r="AHV188" i="4"/>
  <c r="AHV187" i="4"/>
  <c r="AHV186" i="4"/>
  <c r="AHV185" i="4"/>
  <c r="AHV184" i="4"/>
  <c r="AHV183" i="4"/>
  <c r="AHV182" i="4"/>
  <c r="AHV181" i="4"/>
  <c r="AHV180" i="4"/>
  <c r="AHV179" i="4"/>
  <c r="AHV178" i="4"/>
  <c r="AHV177" i="4"/>
  <c r="AHV176" i="4"/>
  <c r="AHV175" i="4"/>
  <c r="AHV174" i="4"/>
  <c r="AHV173" i="4"/>
  <c r="AHV172" i="4"/>
  <c r="AHV170" i="4"/>
  <c r="AHV166" i="4"/>
  <c r="AHV164" i="4"/>
  <c r="AHV160" i="4"/>
  <c r="AHV163" i="4"/>
  <c r="AHV171" i="4"/>
  <c r="AHV167" i="4"/>
  <c r="AHV161" i="4"/>
  <c r="AHV155" i="4"/>
  <c r="AHV154" i="4"/>
  <c r="AHV146" i="4"/>
  <c r="AHV145" i="4"/>
  <c r="AHV122" i="4"/>
  <c r="AHV121" i="4"/>
  <c r="AHV120" i="4"/>
  <c r="AHV119" i="4"/>
  <c r="AHV118" i="4"/>
  <c r="AHV117" i="4"/>
  <c r="AHV116" i="4"/>
  <c r="AHV115" i="4"/>
  <c r="AHV114" i="4"/>
  <c r="AHV113" i="4"/>
  <c r="AHV112" i="4"/>
  <c r="AHV111" i="4"/>
  <c r="AHV110" i="4"/>
  <c r="AHV109" i="4"/>
  <c r="AHV108" i="4"/>
  <c r="AHV107" i="4"/>
  <c r="AHV136" i="4"/>
  <c r="AHV144" i="4"/>
  <c r="AHV131" i="4"/>
  <c r="AHV156" i="4"/>
  <c r="AHV140" i="4"/>
  <c r="AHV139" i="4"/>
  <c r="AHV129" i="4"/>
  <c r="AHV127" i="4"/>
  <c r="AHV158" i="4"/>
  <c r="AHV151" i="4"/>
  <c r="AHV133" i="4"/>
  <c r="AHV162" i="4"/>
  <c r="AHV169" i="4"/>
  <c r="AHV153" i="4"/>
  <c r="AHV142" i="4"/>
  <c r="AHV106" i="4"/>
  <c r="AHV138" i="4"/>
  <c r="AHV135" i="4"/>
  <c r="AHV132" i="4"/>
  <c r="AHV123" i="4"/>
  <c r="AHV157" i="4"/>
  <c r="AHV152" i="4"/>
  <c r="AHV149" i="4"/>
  <c r="AHV128" i="4"/>
  <c r="AHV159" i="4"/>
  <c r="AHV137" i="4"/>
  <c r="AHV168" i="4"/>
  <c r="AHV150" i="4"/>
  <c r="AHV141" i="4"/>
  <c r="AHV125" i="4"/>
  <c r="AHV99" i="4"/>
  <c r="AHV84" i="4"/>
  <c r="AHV143" i="4"/>
  <c r="AHV134" i="4"/>
  <c r="AHV98" i="4"/>
  <c r="AHV97" i="4"/>
  <c r="AHV88" i="4"/>
  <c r="AHV103" i="4"/>
  <c r="AHV96" i="4"/>
  <c r="AHV95" i="4"/>
  <c r="AHV147" i="4"/>
  <c r="AHV94" i="4"/>
  <c r="AHV82" i="4"/>
  <c r="AHV90" i="4"/>
  <c r="AHV104" i="4"/>
  <c r="AHV87" i="4"/>
  <c r="AHV85" i="4"/>
  <c r="AHV79" i="4"/>
  <c r="AHV78" i="4"/>
  <c r="AHV77" i="4"/>
  <c r="AHV76" i="4"/>
  <c r="AHV75" i="4"/>
  <c r="AHV74" i="4"/>
  <c r="AHV73" i="4"/>
  <c r="AHV72" i="4"/>
  <c r="AHV71" i="4"/>
  <c r="AHV70" i="4"/>
  <c r="AHV69" i="4"/>
  <c r="AHV68" i="4"/>
  <c r="AHV67" i="4"/>
  <c r="AHV66" i="4"/>
  <c r="AHV65" i="4"/>
  <c r="AHV64" i="4"/>
  <c r="AHV63" i="4"/>
  <c r="AHV62" i="4"/>
  <c r="AHV61" i="4"/>
  <c r="AHV60" i="4"/>
  <c r="AHV59" i="4"/>
  <c r="AHV58" i="4"/>
  <c r="AHV57" i="4"/>
  <c r="AHV56" i="4"/>
  <c r="AHV55" i="4"/>
  <c r="AHV54" i="4"/>
  <c r="AHV53" i="4"/>
  <c r="AHV52" i="4"/>
  <c r="AHV51" i="4"/>
  <c r="AHV50" i="4"/>
  <c r="AHV49" i="4"/>
  <c r="AHV48" i="4"/>
  <c r="AHV47" i="4"/>
  <c r="AHV80" i="4"/>
  <c r="AHV44" i="4"/>
  <c r="AHV40" i="4"/>
  <c r="AHV36" i="4"/>
  <c r="AHV35" i="4"/>
  <c r="AHV34" i="4"/>
  <c r="AHV33" i="4"/>
  <c r="AHV32" i="4"/>
  <c r="AHV31" i="4"/>
  <c r="AHV30" i="4"/>
  <c r="AHV126" i="4"/>
  <c r="AHV83" i="4"/>
  <c r="AHV39" i="4"/>
  <c r="AHV92" i="4"/>
  <c r="AHV105" i="4"/>
  <c r="AHV101" i="4"/>
  <c r="AHV38" i="4"/>
  <c r="AHV21" i="4"/>
  <c r="AHV20" i="4"/>
  <c r="AHV19" i="4"/>
  <c r="AHV18" i="4"/>
  <c r="AHV17" i="4"/>
  <c r="AHV16" i="4"/>
  <c r="AHV15" i="4"/>
  <c r="AHV14" i="4"/>
  <c r="AHV28" i="4"/>
  <c r="AHV27" i="4"/>
  <c r="AHV6" i="4"/>
  <c r="AHV102" i="4"/>
  <c r="AHV42" i="4"/>
  <c r="AHV37" i="4"/>
  <c r="AHV25" i="4"/>
  <c r="AHV24" i="4"/>
  <c r="AHV23" i="4"/>
  <c r="AHV22" i="4"/>
  <c r="AHV89" i="4"/>
  <c r="AHV45" i="4"/>
  <c r="AHV91" i="4"/>
  <c r="AHV13" i="4"/>
  <c r="AHV11" i="4"/>
  <c r="AHV9" i="4"/>
  <c r="AHV7" i="4"/>
  <c r="AHV86" i="4"/>
  <c r="AHV100" i="4"/>
  <c r="AHV93" i="4"/>
  <c r="AHV130" i="4"/>
  <c r="AHV12" i="4"/>
  <c r="AHV8" i="4"/>
  <c r="AHV2" i="4"/>
  <c r="AHV43" i="4"/>
  <c r="AHV124" i="4"/>
  <c r="AHV46" i="4"/>
  <c r="AHV41" i="4"/>
  <c r="AHV81" i="4"/>
  <c r="AHV10" i="4"/>
  <c r="AHV26" i="4"/>
  <c r="AHV165" i="4"/>
  <c r="AHV195" i="4"/>
  <c r="AHV29" i="4"/>
  <c r="AHV148" i="4"/>
  <c r="AHT5" i="4"/>
  <c r="OA3" i="5" l="1"/>
  <c r="OB2" i="5"/>
  <c r="AHX199" i="4"/>
  <c r="AHX198" i="4"/>
  <c r="AHX197" i="4"/>
  <c r="AHX196" i="4"/>
  <c r="AHX194" i="4"/>
  <c r="AHX193" i="4"/>
  <c r="AHX192" i="4"/>
  <c r="AHX191" i="4"/>
  <c r="AHX190" i="4"/>
  <c r="AHX189" i="4"/>
  <c r="AHX188" i="4"/>
  <c r="AHX187" i="4"/>
  <c r="AHX186" i="4"/>
  <c r="AHX185" i="4"/>
  <c r="AHX184" i="4"/>
  <c r="AHX183" i="4"/>
  <c r="AHX182" i="4"/>
  <c r="AHX181" i="4"/>
  <c r="AHX180" i="4"/>
  <c r="AHX179" i="4"/>
  <c r="AHX178" i="4"/>
  <c r="AHX177" i="4"/>
  <c r="AHX176" i="4"/>
  <c r="AHX175" i="4"/>
  <c r="AHX174" i="4"/>
  <c r="AHX173" i="4"/>
  <c r="AHX172" i="4"/>
  <c r="AHX170" i="4"/>
  <c r="AHX166" i="4"/>
  <c r="AHX164" i="4"/>
  <c r="AHX160" i="4"/>
  <c r="AHX140" i="4"/>
  <c r="AHX136" i="4"/>
  <c r="AHX159" i="4"/>
  <c r="AHX157" i="4"/>
  <c r="AHX155" i="4"/>
  <c r="AHX153" i="4"/>
  <c r="AHX151" i="4"/>
  <c r="AHX171" i="4"/>
  <c r="AHX144" i="4"/>
  <c r="AHX143" i="4"/>
  <c r="AHX138" i="4"/>
  <c r="AHX134" i="4"/>
  <c r="AHX156" i="4"/>
  <c r="AHX139" i="4"/>
  <c r="AHX129" i="4"/>
  <c r="AHX127" i="4"/>
  <c r="AHX119" i="4"/>
  <c r="AHX115" i="4"/>
  <c r="AHX111" i="4"/>
  <c r="AHX107" i="4"/>
  <c r="AHX141" i="4"/>
  <c r="AHX135" i="4"/>
  <c r="AHX125" i="4"/>
  <c r="AHX123" i="4"/>
  <c r="AHX161" i="4"/>
  <c r="AHX154" i="4"/>
  <c r="AHX149" i="4"/>
  <c r="AHX145" i="4"/>
  <c r="AHX133" i="4"/>
  <c r="AHX167" i="4"/>
  <c r="AHX162" i="4"/>
  <c r="AHX122" i="4"/>
  <c r="AHX105" i="4"/>
  <c r="AHX101" i="4"/>
  <c r="AHX163" i="4"/>
  <c r="AHX147" i="4"/>
  <c r="AHX118" i="4"/>
  <c r="AHX169" i="4"/>
  <c r="AHX142" i="4"/>
  <c r="AHX132" i="4"/>
  <c r="AHX112" i="4"/>
  <c r="AHX130" i="4"/>
  <c r="AHX113" i="4"/>
  <c r="AHX102" i="4"/>
  <c r="AHX124" i="4"/>
  <c r="AHX116" i="4"/>
  <c r="AHX168" i="4"/>
  <c r="AHX150" i="4"/>
  <c r="AHX131" i="4"/>
  <c r="AHX152" i="4"/>
  <c r="AHX137" i="4"/>
  <c r="AHX99" i="4"/>
  <c r="AHX146" i="4"/>
  <c r="AHX110" i="4"/>
  <c r="AHX100" i="4"/>
  <c r="AHX117" i="4"/>
  <c r="AHX158" i="4"/>
  <c r="AHX109" i="4"/>
  <c r="AHX103" i="4"/>
  <c r="AHX96" i="4"/>
  <c r="AHX95" i="4"/>
  <c r="AHX104" i="4"/>
  <c r="AHX90" i="4"/>
  <c r="AHX93" i="4"/>
  <c r="AHX108" i="4"/>
  <c r="AHX106" i="4"/>
  <c r="AHX88" i="4"/>
  <c r="AHX83" i="4"/>
  <c r="AHX92" i="4"/>
  <c r="AHX89" i="4"/>
  <c r="AHX80" i="4"/>
  <c r="AHX126" i="4"/>
  <c r="AHX128" i="4"/>
  <c r="AHX84" i="4"/>
  <c r="AHX44" i="4"/>
  <c r="AHX40" i="4"/>
  <c r="AHX36" i="4"/>
  <c r="AHX35" i="4"/>
  <c r="AHX34" i="4"/>
  <c r="AHX33" i="4"/>
  <c r="AHX32" i="4"/>
  <c r="AHX31" i="4"/>
  <c r="AHX30" i="4"/>
  <c r="AHX28" i="4"/>
  <c r="AHX27" i="4"/>
  <c r="AHX25" i="4"/>
  <c r="AHX24" i="4"/>
  <c r="AHX23" i="4"/>
  <c r="AHX22" i="4"/>
  <c r="AHX85" i="4"/>
  <c r="AHX81" i="4"/>
  <c r="AHX45" i="4"/>
  <c r="AHX41" i="4"/>
  <c r="AHX65" i="4"/>
  <c r="AHX55" i="4"/>
  <c r="AHX52" i="4"/>
  <c r="AHX49" i="4"/>
  <c r="AHX42" i="4"/>
  <c r="AHX37" i="4"/>
  <c r="AHX18" i="4"/>
  <c r="AHX14" i="4"/>
  <c r="AHX121" i="4"/>
  <c r="AHX75" i="4"/>
  <c r="AHX74" i="4"/>
  <c r="AHX67" i="4"/>
  <c r="AHX63" i="4"/>
  <c r="AHX59" i="4"/>
  <c r="AHX48" i="4"/>
  <c r="AHX13" i="4"/>
  <c r="AHX11" i="4"/>
  <c r="AHX9" i="4"/>
  <c r="AHX120" i="4"/>
  <c r="AHX94" i="4"/>
  <c r="AHX66" i="4"/>
  <c r="AHX17" i="4"/>
  <c r="AHX7" i="4"/>
  <c r="AHX91" i="4"/>
  <c r="AHX62" i="4"/>
  <c r="AHX38" i="4"/>
  <c r="AHX21" i="4"/>
  <c r="AHX86" i="4"/>
  <c r="AHX73" i="4"/>
  <c r="AHX72" i="4"/>
  <c r="AHX51" i="4"/>
  <c r="AHX47" i="4"/>
  <c r="AHX58" i="4"/>
  <c r="AHX54" i="4"/>
  <c r="AHX71" i="4"/>
  <c r="AHX19" i="4"/>
  <c r="AHX12" i="4"/>
  <c r="AHX8" i="4"/>
  <c r="AHX2" i="4"/>
  <c r="AHX82" i="4"/>
  <c r="AHX57" i="4"/>
  <c r="AHX79" i="4"/>
  <c r="AHX16" i="4"/>
  <c r="AHX76" i="4"/>
  <c r="AHX60" i="4"/>
  <c r="AHX20" i="4"/>
  <c r="AHX114" i="4"/>
  <c r="AHX69" i="4"/>
  <c r="AHX61" i="4"/>
  <c r="AHX43" i="4"/>
  <c r="AHX98" i="4"/>
  <c r="AHX87" i="4"/>
  <c r="AHX53" i="4"/>
  <c r="AHX46" i="4"/>
  <c r="AHX77" i="4"/>
  <c r="AHX68" i="4"/>
  <c r="AHX6" i="4"/>
  <c r="AHX78" i="4"/>
  <c r="AHX56" i="4"/>
  <c r="AHX70" i="4"/>
  <c r="AHX39" i="4"/>
  <c r="AHX97" i="4"/>
  <c r="AHX15" i="4"/>
  <c r="AHX10" i="4"/>
  <c r="AHX64" i="4"/>
  <c r="AHX50" i="4"/>
  <c r="AHX26" i="4"/>
  <c r="AHX195" i="4"/>
  <c r="AHX165" i="4"/>
  <c r="AHX29" i="4"/>
  <c r="AHX148" i="4"/>
  <c r="AHV5" i="4"/>
  <c r="OB3" i="5" l="1"/>
  <c r="OC2" i="5"/>
  <c r="AHZ196" i="4"/>
  <c r="AHZ192" i="4"/>
  <c r="AHZ188" i="4"/>
  <c r="AHZ184" i="4"/>
  <c r="AHZ180" i="4"/>
  <c r="AHZ191" i="4"/>
  <c r="AHZ179" i="4"/>
  <c r="AHZ172" i="4"/>
  <c r="AHZ170" i="4"/>
  <c r="AHZ166" i="4"/>
  <c r="AHZ197" i="4"/>
  <c r="AHZ193" i="4"/>
  <c r="AHZ178" i="4"/>
  <c r="AHZ177" i="4"/>
  <c r="AHZ176" i="4"/>
  <c r="AHZ173" i="4"/>
  <c r="AHZ199" i="4"/>
  <c r="AHZ185" i="4"/>
  <c r="AHZ198" i="4"/>
  <c r="AHZ190" i="4"/>
  <c r="AHZ182" i="4"/>
  <c r="AHZ163" i="4"/>
  <c r="AHZ171" i="4"/>
  <c r="AHZ186" i="4"/>
  <c r="AHZ181" i="4"/>
  <c r="AHZ187" i="4"/>
  <c r="AHZ144" i="4"/>
  <c r="AHZ143" i="4"/>
  <c r="AHZ138" i="4"/>
  <c r="AHZ136" i="4"/>
  <c r="AHZ134" i="4"/>
  <c r="AHZ131" i="4"/>
  <c r="AHZ127" i="4"/>
  <c r="AHZ123" i="4"/>
  <c r="AHZ175" i="4"/>
  <c r="AHZ174" i="4"/>
  <c r="AHZ156" i="4"/>
  <c r="AHZ189" i="4"/>
  <c r="AHZ141" i="4"/>
  <c r="AHZ140" i="4"/>
  <c r="AHZ135" i="4"/>
  <c r="AHZ125" i="4"/>
  <c r="AHZ158" i="4"/>
  <c r="AHZ183" i="4"/>
  <c r="AHZ152" i="4"/>
  <c r="AHZ115" i="4"/>
  <c r="AHZ108" i="4"/>
  <c r="AHZ147" i="4"/>
  <c r="AHZ168" i="4"/>
  <c r="AHZ150" i="4"/>
  <c r="AHZ128" i="4"/>
  <c r="AHZ121" i="4"/>
  <c r="AHZ111" i="4"/>
  <c r="AHZ106" i="4"/>
  <c r="AHZ102" i="4"/>
  <c r="AHZ194" i="4"/>
  <c r="AHZ153" i="4"/>
  <c r="AHZ145" i="4"/>
  <c r="AHZ139" i="4"/>
  <c r="AHZ130" i="4"/>
  <c r="AHZ113" i="4"/>
  <c r="AHZ164" i="4"/>
  <c r="AHZ114" i="4"/>
  <c r="AHZ99" i="4"/>
  <c r="AHZ97" i="4"/>
  <c r="AHZ95" i="4"/>
  <c r="AHZ93" i="4"/>
  <c r="AHZ91" i="4"/>
  <c r="AHZ89" i="4"/>
  <c r="AHZ159" i="4"/>
  <c r="AHZ137" i="4"/>
  <c r="AHZ117" i="4"/>
  <c r="AHZ161" i="4"/>
  <c r="AHZ155" i="4"/>
  <c r="AHZ118" i="4"/>
  <c r="AHZ146" i="4"/>
  <c r="AHZ133" i="4"/>
  <c r="AHZ120" i="4"/>
  <c r="AHZ149" i="4"/>
  <c r="AHZ119" i="4"/>
  <c r="AHZ110" i="4"/>
  <c r="AHZ100" i="4"/>
  <c r="AHZ101" i="4"/>
  <c r="AHZ98" i="4"/>
  <c r="AHZ109" i="4"/>
  <c r="AHZ103" i="4"/>
  <c r="AHZ96" i="4"/>
  <c r="AHZ167" i="4"/>
  <c r="AHZ162" i="4"/>
  <c r="AHZ151" i="4"/>
  <c r="AHZ116" i="4"/>
  <c r="AHZ104" i="4"/>
  <c r="AHZ154" i="4"/>
  <c r="AHZ94" i="4"/>
  <c r="AHZ157" i="4"/>
  <c r="AHZ142" i="4"/>
  <c r="AHZ122" i="4"/>
  <c r="AHZ105" i="4"/>
  <c r="AHZ87" i="4"/>
  <c r="AHZ85" i="4"/>
  <c r="AHZ79" i="4"/>
  <c r="AHZ78" i="4"/>
  <c r="AHZ77" i="4"/>
  <c r="AHZ76" i="4"/>
  <c r="AHZ75" i="4"/>
  <c r="AHZ74" i="4"/>
  <c r="AHZ73" i="4"/>
  <c r="AHZ72" i="4"/>
  <c r="AHZ71" i="4"/>
  <c r="AHZ70" i="4"/>
  <c r="AHZ69" i="4"/>
  <c r="AHZ68" i="4"/>
  <c r="AHZ67" i="4"/>
  <c r="AHZ66" i="4"/>
  <c r="AHZ65" i="4"/>
  <c r="AHZ64" i="4"/>
  <c r="AHZ63" i="4"/>
  <c r="AHZ62" i="4"/>
  <c r="AHZ61" i="4"/>
  <c r="AHZ60" i="4"/>
  <c r="AHZ59" i="4"/>
  <c r="AHZ58" i="4"/>
  <c r="AHZ57" i="4"/>
  <c r="AHZ56" i="4"/>
  <c r="AHZ55" i="4"/>
  <c r="AHZ54" i="4"/>
  <c r="AHZ53" i="4"/>
  <c r="AHZ52" i="4"/>
  <c r="AHZ51" i="4"/>
  <c r="AHZ50" i="4"/>
  <c r="AHZ49" i="4"/>
  <c r="AHZ48" i="4"/>
  <c r="AHZ47" i="4"/>
  <c r="AHZ46" i="4"/>
  <c r="AHZ45" i="4"/>
  <c r="AHZ44" i="4"/>
  <c r="AHZ43" i="4"/>
  <c r="AHZ42" i="4"/>
  <c r="AHZ41" i="4"/>
  <c r="AHZ40" i="4"/>
  <c r="AHZ39" i="4"/>
  <c r="AHZ38" i="4"/>
  <c r="AHZ37" i="4"/>
  <c r="AHZ36" i="4"/>
  <c r="AHZ107" i="4"/>
  <c r="AHZ112" i="4"/>
  <c r="AHZ80" i="4"/>
  <c r="AHZ129" i="4"/>
  <c r="AHZ92" i="4"/>
  <c r="AHZ82" i="4"/>
  <c r="AHZ25" i="4"/>
  <c r="AHZ21" i="4"/>
  <c r="AHZ20" i="4"/>
  <c r="AHZ19" i="4"/>
  <c r="AHZ18" i="4"/>
  <c r="AHZ17" i="4"/>
  <c r="AHZ16" i="4"/>
  <c r="AHZ15" i="4"/>
  <c r="AHZ14" i="4"/>
  <c r="AHZ13" i="4"/>
  <c r="AHZ12" i="4"/>
  <c r="AHZ11" i="4"/>
  <c r="AHZ10" i="4"/>
  <c r="AHZ9" i="4"/>
  <c r="AHZ8" i="4"/>
  <c r="AHZ7" i="4"/>
  <c r="AHZ6" i="4"/>
  <c r="AHZ81" i="4"/>
  <c r="AHZ35" i="4"/>
  <c r="AHZ33" i="4"/>
  <c r="AHZ31" i="4"/>
  <c r="AHZ83" i="4"/>
  <c r="AHZ30" i="4"/>
  <c r="AHZ169" i="4"/>
  <c r="AHZ84" i="4"/>
  <c r="AHZ24" i="4"/>
  <c r="AHZ23" i="4"/>
  <c r="AHZ22" i="4"/>
  <c r="AHZ132" i="4"/>
  <c r="AHZ126" i="4"/>
  <c r="AHZ86" i="4"/>
  <c r="AHZ32" i="4"/>
  <c r="AHZ160" i="4"/>
  <c r="AHZ124" i="4"/>
  <c r="AHZ88" i="4"/>
  <c r="AHZ27" i="4"/>
  <c r="AHZ28" i="4"/>
  <c r="AHZ90" i="4"/>
  <c r="AHZ34" i="4"/>
  <c r="AHZ2" i="4"/>
  <c r="AHZ26" i="4"/>
  <c r="AHZ195" i="4"/>
  <c r="AHZ165" i="4"/>
  <c r="AHZ148" i="4"/>
  <c r="AHZ29" i="4"/>
  <c r="AHX5" i="4"/>
  <c r="OC3" i="5" l="1"/>
  <c r="OD2" i="5"/>
  <c r="AIB196" i="4"/>
  <c r="AIB192" i="4"/>
  <c r="AIB188" i="4"/>
  <c r="AIB184" i="4"/>
  <c r="AIB180" i="4"/>
  <c r="AIB176" i="4"/>
  <c r="AIB197" i="4"/>
  <c r="AIB193" i="4"/>
  <c r="AIB191" i="4"/>
  <c r="AIB178" i="4"/>
  <c r="AIB177" i="4"/>
  <c r="AIB199" i="4"/>
  <c r="AIB181" i="4"/>
  <c r="AIB175" i="4"/>
  <c r="AIB171" i="4"/>
  <c r="AIB167" i="4"/>
  <c r="AIB185" i="4"/>
  <c r="AIB198" i="4"/>
  <c r="AIB190" i="4"/>
  <c r="AIB182" i="4"/>
  <c r="AIB163" i="4"/>
  <c r="AIB187" i="4"/>
  <c r="AIB174" i="4"/>
  <c r="AIB159" i="4"/>
  <c r="AIB157" i="4"/>
  <c r="AIB155" i="4"/>
  <c r="AIB153" i="4"/>
  <c r="AIB151" i="4"/>
  <c r="AIB149" i="4"/>
  <c r="AIB147" i="4"/>
  <c r="AIB145" i="4"/>
  <c r="AIB143" i="4"/>
  <c r="AIB141" i="4"/>
  <c r="AIB189" i="4"/>
  <c r="AIB162" i="4"/>
  <c r="AIB194" i="4"/>
  <c r="AIB179" i="4"/>
  <c r="AIB170" i="4"/>
  <c r="AIB169" i="4"/>
  <c r="AIB168" i="4"/>
  <c r="AIB156" i="4"/>
  <c r="AIB142" i="4"/>
  <c r="AIB183" i="4"/>
  <c r="AIB173" i="4"/>
  <c r="AIB172" i="4"/>
  <c r="AIB158" i="4"/>
  <c r="AIB123" i="4"/>
  <c r="AIB161" i="4"/>
  <c r="AIB154" i="4"/>
  <c r="AIB134" i="4"/>
  <c r="AIB133" i="4"/>
  <c r="AIB120" i="4"/>
  <c r="AIB116" i="4"/>
  <c r="AIB112" i="4"/>
  <c r="AIB118" i="4"/>
  <c r="AIB150" i="4"/>
  <c r="AIB144" i="4"/>
  <c r="AIB138" i="4"/>
  <c r="AIB114" i="4"/>
  <c r="AIB166" i="4"/>
  <c r="AIB152" i="4"/>
  <c r="AIB164" i="4"/>
  <c r="AIB135" i="4"/>
  <c r="AIB127" i="4"/>
  <c r="AIB102" i="4"/>
  <c r="AIB99" i="4"/>
  <c r="AIB97" i="4"/>
  <c r="AIB95" i="4"/>
  <c r="AIB93" i="4"/>
  <c r="AIB91" i="4"/>
  <c r="AIB89" i="4"/>
  <c r="AIB146" i="4"/>
  <c r="AIB131" i="4"/>
  <c r="AIB125" i="4"/>
  <c r="AIB129" i="4"/>
  <c r="AIB119" i="4"/>
  <c r="AIB109" i="4"/>
  <c r="AIB108" i="4"/>
  <c r="AIB101" i="4"/>
  <c r="AIB98" i="4"/>
  <c r="AIB107" i="4"/>
  <c r="AIB88" i="4"/>
  <c r="AIB85" i="4"/>
  <c r="AIB104" i="4"/>
  <c r="AIB94" i="4"/>
  <c r="AIB128" i="4"/>
  <c r="AIB126" i="4"/>
  <c r="AIB105" i="4"/>
  <c r="AIB122" i="4"/>
  <c r="AIB87" i="4"/>
  <c r="AIB79" i="4"/>
  <c r="AIB78" i="4"/>
  <c r="AIB77" i="4"/>
  <c r="AIB76" i="4"/>
  <c r="AIB75" i="4"/>
  <c r="AIB74" i="4"/>
  <c r="AIB73" i="4"/>
  <c r="AIB72" i="4"/>
  <c r="AIB71" i="4"/>
  <c r="AIB70" i="4"/>
  <c r="AIB69" i="4"/>
  <c r="AIB68" i="4"/>
  <c r="AIB67" i="4"/>
  <c r="AIB137" i="4"/>
  <c r="AIB83" i="4"/>
  <c r="AIB132" i="4"/>
  <c r="AIB130" i="4"/>
  <c r="AIB117" i="4"/>
  <c r="AIB111" i="4"/>
  <c r="AIB92" i="4"/>
  <c r="AIB80" i="4"/>
  <c r="AIB136" i="4"/>
  <c r="AIB121" i="4"/>
  <c r="AIB84" i="4"/>
  <c r="AIB103" i="4"/>
  <c r="AIB186" i="4"/>
  <c r="AIB81" i="4"/>
  <c r="AIB66" i="4"/>
  <c r="AIB62" i="4"/>
  <c r="AIB58" i="4"/>
  <c r="AIB54" i="4"/>
  <c r="AIB50" i="4"/>
  <c r="AIB160" i="4"/>
  <c r="AIB82" i="4"/>
  <c r="AIB65" i="4"/>
  <c r="AIB55" i="4"/>
  <c r="AIB52" i="4"/>
  <c r="AIB49" i="4"/>
  <c r="AIB25" i="4"/>
  <c r="AIB21" i="4"/>
  <c r="AIB20" i="4"/>
  <c r="AIB19" i="4"/>
  <c r="AIB18" i="4"/>
  <c r="AIB17" i="4"/>
  <c r="AIB16" i="4"/>
  <c r="AIB15" i="4"/>
  <c r="AIB14" i="4"/>
  <c r="AIB13" i="4"/>
  <c r="AIB12" i="4"/>
  <c r="AIB11" i="4"/>
  <c r="AIB10" i="4"/>
  <c r="AIB9" i="4"/>
  <c r="AIB8" i="4"/>
  <c r="AIB7" i="4"/>
  <c r="AIB90" i="4"/>
  <c r="AIB38" i="4"/>
  <c r="AIB124" i="4"/>
  <c r="AIB59" i="4"/>
  <c r="AIB56" i="4"/>
  <c r="AIB53" i="4"/>
  <c r="AIB22" i="4"/>
  <c r="AIB30" i="4"/>
  <c r="AIB63" i="4"/>
  <c r="AIB48" i="4"/>
  <c r="AIB31" i="4"/>
  <c r="AIB24" i="4"/>
  <c r="AIB23" i="4"/>
  <c r="AIB40" i="4"/>
  <c r="AIB86" i="4"/>
  <c r="AIB45" i="4"/>
  <c r="AIB32" i="4"/>
  <c r="AIB115" i="4"/>
  <c r="AIB96" i="4"/>
  <c r="AIB51" i="4"/>
  <c r="AIB47" i="4"/>
  <c r="AIB33" i="4"/>
  <c r="AIB140" i="4"/>
  <c r="AIB43" i="4"/>
  <c r="AIB110" i="4"/>
  <c r="AIB106" i="4"/>
  <c r="AIB61" i="4"/>
  <c r="AIB36" i="4"/>
  <c r="AIB44" i="4"/>
  <c r="AIB35" i="4"/>
  <c r="AIB57" i="4"/>
  <c r="AIB42" i="4"/>
  <c r="AIB37" i="4"/>
  <c r="AIB46" i="4"/>
  <c r="AIB113" i="4"/>
  <c r="AIB39" i="4"/>
  <c r="AIB27" i="4"/>
  <c r="AIB6" i="4"/>
  <c r="AIB64" i="4"/>
  <c r="AIB2" i="4"/>
  <c r="AIB139" i="4"/>
  <c r="AIB28" i="4"/>
  <c r="AIB41" i="4"/>
  <c r="AIB60" i="4"/>
  <c r="AIB34" i="4"/>
  <c r="AIB100" i="4"/>
  <c r="AIB26" i="4"/>
  <c r="AIB195" i="4"/>
  <c r="AIB165" i="4"/>
  <c r="AIB148" i="4"/>
  <c r="AIB29" i="4"/>
  <c r="AHZ5" i="4"/>
  <c r="OD3" i="5" l="1"/>
  <c r="OE2" i="5"/>
  <c r="AIB5" i="4"/>
  <c r="AID173" i="4"/>
  <c r="AID171" i="4"/>
  <c r="AID170" i="4"/>
  <c r="AID169" i="4"/>
  <c r="AID168" i="4"/>
  <c r="AID167" i="4"/>
  <c r="AID166" i="4"/>
  <c r="AID194" i="4"/>
  <c r="AID190" i="4"/>
  <c r="AID188" i="4"/>
  <c r="AID180" i="4"/>
  <c r="AID177" i="4"/>
  <c r="AID199" i="4"/>
  <c r="AID181" i="4"/>
  <c r="AID176" i="4"/>
  <c r="AID175" i="4"/>
  <c r="AID189" i="4"/>
  <c r="AID182" i="4"/>
  <c r="AID198" i="4"/>
  <c r="AID191" i="4"/>
  <c r="AID178" i="4"/>
  <c r="AID163" i="4"/>
  <c r="AID137" i="4"/>
  <c r="AID133" i="4"/>
  <c r="AID132" i="4"/>
  <c r="AID131" i="4"/>
  <c r="AID130" i="4"/>
  <c r="AID129" i="4"/>
  <c r="AID128" i="4"/>
  <c r="AID127" i="4"/>
  <c r="AID126" i="4"/>
  <c r="AID125" i="4"/>
  <c r="AID124" i="4"/>
  <c r="AID123" i="4"/>
  <c r="AID187" i="4"/>
  <c r="AID174" i="4"/>
  <c r="AID159" i="4"/>
  <c r="AID157" i="4"/>
  <c r="AID196" i="4"/>
  <c r="AID184" i="4"/>
  <c r="AID186" i="4"/>
  <c r="AID197" i="4"/>
  <c r="AID142" i="4"/>
  <c r="AID183" i="4"/>
  <c r="AID172" i="4"/>
  <c r="AID141" i="4"/>
  <c r="AID161" i="4"/>
  <c r="AID154" i="4"/>
  <c r="AID134" i="4"/>
  <c r="AID120" i="4"/>
  <c r="AID116" i="4"/>
  <c r="AID112" i="4"/>
  <c r="AID108" i="4"/>
  <c r="AID152" i="4"/>
  <c r="AID149" i="4"/>
  <c r="AID145" i="4"/>
  <c r="AID160" i="4"/>
  <c r="AID150" i="4"/>
  <c r="AID147" i="4"/>
  <c r="AID144" i="4"/>
  <c r="AID121" i="4"/>
  <c r="AID111" i="4"/>
  <c r="AID106" i="4"/>
  <c r="AID102" i="4"/>
  <c r="AID192" i="4"/>
  <c r="AID156" i="4"/>
  <c r="AID179" i="4"/>
  <c r="AID164" i="4"/>
  <c r="AID155" i="4"/>
  <c r="AID117" i="4"/>
  <c r="AID153" i="4"/>
  <c r="AID138" i="4"/>
  <c r="AID114" i="4"/>
  <c r="AID105" i="4"/>
  <c r="AID146" i="4"/>
  <c r="AID119" i="4"/>
  <c r="AID140" i="4"/>
  <c r="AID136" i="4"/>
  <c r="AID110" i="4"/>
  <c r="AID107" i="4"/>
  <c r="AID185" i="4"/>
  <c r="AID118" i="4"/>
  <c r="AID103" i="4"/>
  <c r="AID97" i="4"/>
  <c r="AID96" i="4"/>
  <c r="AID162" i="4"/>
  <c r="AID158" i="4"/>
  <c r="AID151" i="4"/>
  <c r="AID95" i="4"/>
  <c r="AID94" i="4"/>
  <c r="AID115" i="4"/>
  <c r="AID93" i="4"/>
  <c r="AID92" i="4"/>
  <c r="AID193" i="4"/>
  <c r="AID85" i="4"/>
  <c r="AID83" i="4"/>
  <c r="AID139" i="4"/>
  <c r="AID98" i="4"/>
  <c r="AID88" i="4"/>
  <c r="AID86" i="4"/>
  <c r="AID81" i="4"/>
  <c r="AID87" i="4"/>
  <c r="AID79" i="4"/>
  <c r="AID66" i="4"/>
  <c r="AID62" i="4"/>
  <c r="AID58" i="4"/>
  <c r="AID54" i="4"/>
  <c r="AID50" i="4"/>
  <c r="AID109" i="4"/>
  <c r="AID45" i="4"/>
  <c r="AID41" i="4"/>
  <c r="AID37" i="4"/>
  <c r="AID104" i="4"/>
  <c r="AID100" i="4"/>
  <c r="AID82" i="4"/>
  <c r="AID65" i="4"/>
  <c r="AID61" i="4"/>
  <c r="AID57" i="4"/>
  <c r="AID53" i="4"/>
  <c r="AID49" i="4"/>
  <c r="AID122" i="4"/>
  <c r="AID90" i="4"/>
  <c r="AID38" i="4"/>
  <c r="AID35" i="4"/>
  <c r="AID33" i="4"/>
  <c r="AID31" i="4"/>
  <c r="AID99" i="4"/>
  <c r="AID78" i="4"/>
  <c r="AID76" i="4"/>
  <c r="AID74" i="4"/>
  <c r="AID72" i="4"/>
  <c r="AID70" i="4"/>
  <c r="AID68" i="4"/>
  <c r="AID46" i="4"/>
  <c r="AID63" i="4"/>
  <c r="AID52" i="4"/>
  <c r="AID48" i="4"/>
  <c r="AID25" i="4"/>
  <c r="AID24" i="4"/>
  <c r="AID23" i="4"/>
  <c r="AID18" i="4"/>
  <c r="AID14" i="4"/>
  <c r="AID84" i="4"/>
  <c r="AID75" i="4"/>
  <c r="AID67" i="4"/>
  <c r="AID59" i="4"/>
  <c r="AID40" i="4"/>
  <c r="AID22" i="4"/>
  <c r="AID135" i="4"/>
  <c r="AID32" i="4"/>
  <c r="AID143" i="4"/>
  <c r="AID91" i="4"/>
  <c r="AID89" i="4"/>
  <c r="AID55" i="4"/>
  <c r="AID51" i="4"/>
  <c r="AID47" i="4"/>
  <c r="AID21" i="4"/>
  <c r="AID17" i="4"/>
  <c r="AID13" i="4"/>
  <c r="AID11" i="4"/>
  <c r="AID9" i="4"/>
  <c r="AID7" i="4"/>
  <c r="AID101" i="4"/>
  <c r="AID73" i="4"/>
  <c r="AID43" i="4"/>
  <c r="AID34" i="4"/>
  <c r="AID69" i="4"/>
  <c r="AID42" i="4"/>
  <c r="AID16" i="4"/>
  <c r="AID39" i="4"/>
  <c r="AID80" i="4"/>
  <c r="AID113" i="4"/>
  <c r="AID77" i="4"/>
  <c r="AID20" i="4"/>
  <c r="AID64" i="4"/>
  <c r="AID60" i="4"/>
  <c r="AID44" i="4"/>
  <c r="AID28" i="4"/>
  <c r="AID27" i="4"/>
  <c r="AID15" i="4"/>
  <c r="AID10" i="4"/>
  <c r="AID6" i="4"/>
  <c r="AID30" i="4"/>
  <c r="AID56" i="4"/>
  <c r="AID2" i="4"/>
  <c r="AID36" i="4"/>
  <c r="AID71" i="4"/>
  <c r="AID8" i="4"/>
  <c r="AID12" i="4"/>
  <c r="AID19" i="4"/>
  <c r="AID26" i="4"/>
  <c r="AID165" i="4"/>
  <c r="AID195" i="4"/>
  <c r="AID148" i="4"/>
  <c r="AID29" i="4"/>
  <c r="OF2" i="5" l="1"/>
  <c r="OE3" i="5"/>
  <c r="AIF191" i="4"/>
  <c r="AIF187" i="4"/>
  <c r="AIF183" i="4"/>
  <c r="AIF194" i="4"/>
  <c r="AIF199" i="4"/>
  <c r="AIF198" i="4"/>
  <c r="AIF181" i="4"/>
  <c r="AIF176" i="4"/>
  <c r="AIF175" i="4"/>
  <c r="AIF189" i="4"/>
  <c r="AIF182" i="4"/>
  <c r="AIF171" i="4"/>
  <c r="AIF167" i="4"/>
  <c r="AIF174" i="4"/>
  <c r="AIF190" i="4"/>
  <c r="AIF180" i="4"/>
  <c r="AIF159" i="4"/>
  <c r="AIF157" i="4"/>
  <c r="AIF155" i="4"/>
  <c r="AIF153" i="4"/>
  <c r="AIF151" i="4"/>
  <c r="AIF149" i="4"/>
  <c r="AIF147" i="4"/>
  <c r="AIF145" i="4"/>
  <c r="AIF143" i="4"/>
  <c r="AIF141" i="4"/>
  <c r="AIF197" i="4"/>
  <c r="AIF162" i="4"/>
  <c r="AIF138" i="4"/>
  <c r="AIF179" i="4"/>
  <c r="AIF177" i="4"/>
  <c r="AIF172" i="4"/>
  <c r="AIF173" i="4"/>
  <c r="AIF166" i="4"/>
  <c r="AIF132" i="4"/>
  <c r="AIF188" i="4"/>
  <c r="AIF152" i="4"/>
  <c r="AIF133" i="4"/>
  <c r="AIF193" i="4"/>
  <c r="AIF185" i="4"/>
  <c r="AIF150" i="4"/>
  <c r="AIF146" i="4"/>
  <c r="AIF142" i="4"/>
  <c r="AIF130" i="4"/>
  <c r="AIF192" i="4"/>
  <c r="AIF156" i="4"/>
  <c r="AIF128" i="4"/>
  <c r="AIF114" i="4"/>
  <c r="AIF184" i="4"/>
  <c r="AIF168" i="4"/>
  <c r="AIF164" i="4"/>
  <c r="AIF163" i="4"/>
  <c r="AIF140" i="4"/>
  <c r="AIF136" i="4"/>
  <c r="AIF129" i="4"/>
  <c r="AIF110" i="4"/>
  <c r="AIF103" i="4"/>
  <c r="AIF170" i="4"/>
  <c r="AIF178" i="4"/>
  <c r="AIF160" i="4"/>
  <c r="AIF123" i="4"/>
  <c r="AIF105" i="4"/>
  <c r="AIF186" i="4"/>
  <c r="AIF169" i="4"/>
  <c r="AIF154" i="4"/>
  <c r="AIF144" i="4"/>
  <c r="AIF124" i="4"/>
  <c r="AIF115" i="4"/>
  <c r="AIF196" i="4"/>
  <c r="AIF161" i="4"/>
  <c r="AIF118" i="4"/>
  <c r="AIF120" i="4"/>
  <c r="AIF126" i="4"/>
  <c r="AIF121" i="4"/>
  <c r="AIF107" i="4"/>
  <c r="AIF97" i="4"/>
  <c r="AIF96" i="4"/>
  <c r="AIF117" i="4"/>
  <c r="AIF109" i="4"/>
  <c r="AIF104" i="4"/>
  <c r="AIF102" i="4"/>
  <c r="AIF116" i="4"/>
  <c r="AIF93" i="4"/>
  <c r="AIF92" i="4"/>
  <c r="AIF139" i="4"/>
  <c r="AIF135" i="4"/>
  <c r="AIF137" i="4"/>
  <c r="AIF119" i="4"/>
  <c r="AIF98" i="4"/>
  <c r="AIF88" i="4"/>
  <c r="AIF125" i="4"/>
  <c r="AIF106" i="4"/>
  <c r="AIF80" i="4"/>
  <c r="AIF89" i="4"/>
  <c r="AIF91" i="4"/>
  <c r="AIF84" i="4"/>
  <c r="AIF158" i="4"/>
  <c r="AIF134" i="4"/>
  <c r="AIF131" i="4"/>
  <c r="AIF81" i="4"/>
  <c r="AIF45" i="4"/>
  <c r="AIF41" i="4"/>
  <c r="AIF37" i="4"/>
  <c r="AIF99" i="4"/>
  <c r="AIF94" i="4"/>
  <c r="AIF113" i="4"/>
  <c r="AIF111" i="4"/>
  <c r="AIF95" i="4"/>
  <c r="AIF90" i="4"/>
  <c r="AIF46" i="4"/>
  <c r="AIF42" i="4"/>
  <c r="AIF35" i="4"/>
  <c r="AIF33" i="4"/>
  <c r="AIF31" i="4"/>
  <c r="AIF101" i="4"/>
  <c r="AIF62" i="4"/>
  <c r="AIF59" i="4"/>
  <c r="AIF56" i="4"/>
  <c r="AIF22" i="4"/>
  <c r="AIF122" i="4"/>
  <c r="AIF108" i="4"/>
  <c r="AIF75" i="4"/>
  <c r="AIF67" i="4"/>
  <c r="AIF40" i="4"/>
  <c r="AIF127" i="4"/>
  <c r="AIF112" i="4"/>
  <c r="AIF74" i="4"/>
  <c r="AIF32" i="4"/>
  <c r="AIF86" i="4"/>
  <c r="AIF85" i="4"/>
  <c r="AIF66" i="4"/>
  <c r="AIF55" i="4"/>
  <c r="AIF51" i="4"/>
  <c r="AIF47" i="4"/>
  <c r="AIF21" i="4"/>
  <c r="AIF17" i="4"/>
  <c r="AIF13" i="4"/>
  <c r="AIF11" i="4"/>
  <c r="AIF9" i="4"/>
  <c r="AIF7" i="4"/>
  <c r="AIF73" i="4"/>
  <c r="AIF43" i="4"/>
  <c r="AIF38" i="4"/>
  <c r="AIF72" i="4"/>
  <c r="AIF34" i="4"/>
  <c r="AIF58" i="4"/>
  <c r="AIF54" i="4"/>
  <c r="AIF50" i="4"/>
  <c r="AIF20" i="4"/>
  <c r="AIF16" i="4"/>
  <c r="AIF87" i="4"/>
  <c r="AIF71" i="4"/>
  <c r="AIF65" i="4"/>
  <c r="AIF61" i="4"/>
  <c r="AIF57" i="4"/>
  <c r="AIF77" i="4"/>
  <c r="AIF39" i="4"/>
  <c r="AIF36" i="4"/>
  <c r="AIF82" i="4"/>
  <c r="AIF63" i="4"/>
  <c r="AIF48" i="4"/>
  <c r="AIF18" i="4"/>
  <c r="AIF79" i="4"/>
  <c r="AIF53" i="4"/>
  <c r="AIF19" i="4"/>
  <c r="AIF12" i="4"/>
  <c r="AIF70" i="4"/>
  <c r="AIF28" i="4"/>
  <c r="AIF27" i="4"/>
  <c r="AIF15" i="4"/>
  <c r="AIF10" i="4"/>
  <c r="AIF6" i="4"/>
  <c r="AIF60" i="4"/>
  <c r="AIF49" i="4"/>
  <c r="AIF25" i="4"/>
  <c r="AIF14" i="4"/>
  <c r="AIF100" i="4"/>
  <c r="AIF68" i="4"/>
  <c r="AIF64" i="4"/>
  <c r="AIF44" i="4"/>
  <c r="AIF30" i="4"/>
  <c r="AIF78" i="4"/>
  <c r="AIF24" i="4"/>
  <c r="AIF76" i="4"/>
  <c r="AIF8" i="4"/>
  <c r="AIF23" i="4"/>
  <c r="AIF83" i="4"/>
  <c r="AIF2" i="4"/>
  <c r="AIF69" i="4"/>
  <c r="AIF52" i="4"/>
  <c r="AIF26" i="4"/>
  <c r="AIF165" i="4"/>
  <c r="AIF195" i="4"/>
  <c r="AIF148" i="4"/>
  <c r="AIF29" i="4"/>
  <c r="AID5" i="4"/>
  <c r="OF3" i="5" l="1"/>
  <c r="OG2" i="5"/>
  <c r="AIF5" i="4"/>
  <c r="AIH191" i="4"/>
  <c r="AIH187" i="4"/>
  <c r="AIH183" i="4"/>
  <c r="AIH179" i="4"/>
  <c r="AIH175" i="4"/>
  <c r="AIH199" i="4"/>
  <c r="AIH198" i="4"/>
  <c r="AIH189" i="4"/>
  <c r="AIH182" i="4"/>
  <c r="AIH171" i="4"/>
  <c r="AIH167" i="4"/>
  <c r="AIH174" i="4"/>
  <c r="AIH176" i="4"/>
  <c r="AIH197" i="4"/>
  <c r="AIH162" i="4"/>
  <c r="AIH196" i="4"/>
  <c r="AIH184" i="4"/>
  <c r="AIH186" i="4"/>
  <c r="AIH170" i="4"/>
  <c r="AIH169" i="4"/>
  <c r="AIH168" i="4"/>
  <c r="AIH161" i="4"/>
  <c r="AIH181" i="4"/>
  <c r="AIH172" i="4"/>
  <c r="AIH194" i="4"/>
  <c r="AIH173" i="4"/>
  <c r="AIH166" i="4"/>
  <c r="AIH141" i="4"/>
  <c r="AIH132" i="4"/>
  <c r="AIH128" i="4"/>
  <c r="AIH124" i="4"/>
  <c r="AIH188" i="4"/>
  <c r="AIH160" i="4"/>
  <c r="AIH157" i="4"/>
  <c r="AIH192" i="4"/>
  <c r="AIH149" i="4"/>
  <c r="AIH145" i="4"/>
  <c r="AIH180" i="4"/>
  <c r="AIH178" i="4"/>
  <c r="AIH121" i="4"/>
  <c r="AIH117" i="4"/>
  <c r="AIH113" i="4"/>
  <c r="AIH109" i="4"/>
  <c r="AIH177" i="4"/>
  <c r="AIH164" i="4"/>
  <c r="AIH163" i="4"/>
  <c r="AIH138" i="4"/>
  <c r="AIH155" i="4"/>
  <c r="AIH146" i="4"/>
  <c r="AIH143" i="4"/>
  <c r="AIH130" i="4"/>
  <c r="AIH127" i="4"/>
  <c r="AIH126" i="4"/>
  <c r="AIH152" i="4"/>
  <c r="AIH193" i="4"/>
  <c r="AIH185" i="4"/>
  <c r="AIH158" i="4"/>
  <c r="AIH154" i="4"/>
  <c r="AIH144" i="4"/>
  <c r="AIH115" i="4"/>
  <c r="AIH137" i="4"/>
  <c r="AIH134" i="4"/>
  <c r="AIH116" i="4"/>
  <c r="AIH101" i="4"/>
  <c r="AIH131" i="4"/>
  <c r="AIH125" i="4"/>
  <c r="AIH119" i="4"/>
  <c r="AIH150" i="4"/>
  <c r="AIH140" i="4"/>
  <c r="AIH136" i="4"/>
  <c r="AIH133" i="4"/>
  <c r="AIH129" i="4"/>
  <c r="AIH110" i="4"/>
  <c r="AIH142" i="4"/>
  <c r="AIH122" i="4"/>
  <c r="AIH159" i="4"/>
  <c r="AIH118" i="4"/>
  <c r="AIH104" i="4"/>
  <c r="AIH103" i="4"/>
  <c r="AIH102" i="4"/>
  <c r="AIH95" i="4"/>
  <c r="AIH94" i="4"/>
  <c r="AIH86" i="4"/>
  <c r="AIH93" i="4"/>
  <c r="AIH92" i="4"/>
  <c r="AIH139" i="4"/>
  <c r="AIH135" i="4"/>
  <c r="AIH105" i="4"/>
  <c r="AIH87" i="4"/>
  <c r="AIH108" i="4"/>
  <c r="AIH91" i="4"/>
  <c r="AIH90" i="4"/>
  <c r="AIH106" i="4"/>
  <c r="AIH80" i="4"/>
  <c r="AIH190" i="4"/>
  <c r="AIH151" i="4"/>
  <c r="AIH114" i="4"/>
  <c r="AIH111" i="4"/>
  <c r="AIH120" i="4"/>
  <c r="AIH97" i="4"/>
  <c r="AIH81" i="4"/>
  <c r="AIH112" i="4"/>
  <c r="AIH96" i="4"/>
  <c r="AIH98" i="4"/>
  <c r="AIH156" i="4"/>
  <c r="AIH123" i="4"/>
  <c r="AIH99" i="4"/>
  <c r="AIH100" i="4"/>
  <c r="AIH85" i="4"/>
  <c r="AIH82" i="4"/>
  <c r="AIH65" i="4"/>
  <c r="AIH61" i="4"/>
  <c r="AIH57" i="4"/>
  <c r="AIH53" i="4"/>
  <c r="AIH49" i="4"/>
  <c r="AIH153" i="4"/>
  <c r="AIH107" i="4"/>
  <c r="AIH89" i="4"/>
  <c r="AIH62" i="4"/>
  <c r="AIH59" i="4"/>
  <c r="AIH56" i="4"/>
  <c r="AIH22" i="4"/>
  <c r="AIH78" i="4"/>
  <c r="AIH76" i="4"/>
  <c r="AIH74" i="4"/>
  <c r="AIH72" i="4"/>
  <c r="AIH70" i="4"/>
  <c r="AIH68" i="4"/>
  <c r="AIH66" i="4"/>
  <c r="AIH63" i="4"/>
  <c r="AIH60" i="4"/>
  <c r="AIH50" i="4"/>
  <c r="AIH47" i="4"/>
  <c r="AIH37" i="4"/>
  <c r="AIH27" i="4"/>
  <c r="AIH23" i="4"/>
  <c r="AIH84" i="4"/>
  <c r="AIH32" i="4"/>
  <c r="AIH31" i="4"/>
  <c r="AIH147" i="4"/>
  <c r="AIH55" i="4"/>
  <c r="AIH51" i="4"/>
  <c r="AIH21" i="4"/>
  <c r="AIH17" i="4"/>
  <c r="AIH13" i="4"/>
  <c r="AIH11" i="4"/>
  <c r="AIH9" i="4"/>
  <c r="AIH7" i="4"/>
  <c r="AIH73" i="4"/>
  <c r="AIH45" i="4"/>
  <c r="AIH43" i="4"/>
  <c r="AIH38" i="4"/>
  <c r="AIH34" i="4"/>
  <c r="AIH33" i="4"/>
  <c r="AIH20" i="4"/>
  <c r="AIH16" i="4"/>
  <c r="AIH58" i="4"/>
  <c r="AIH54" i="4"/>
  <c r="AIH71" i="4"/>
  <c r="AIH41" i="4"/>
  <c r="AIH39" i="4"/>
  <c r="AIH2" i="4"/>
  <c r="AIH79" i="4"/>
  <c r="AIH48" i="4"/>
  <c r="AIH18" i="4"/>
  <c r="AIH10" i="4"/>
  <c r="AIH83" i="4"/>
  <c r="AIH12" i="4"/>
  <c r="AIH88" i="4"/>
  <c r="AIH77" i="4"/>
  <c r="AIH46" i="4"/>
  <c r="AIH75" i="4"/>
  <c r="AIH28" i="4"/>
  <c r="AIH15" i="4"/>
  <c r="AIH6" i="4"/>
  <c r="AIH8" i="4"/>
  <c r="AIH64" i="4"/>
  <c r="AIH25" i="4"/>
  <c r="AIH14" i="4"/>
  <c r="AIH44" i="4"/>
  <c r="AIH30" i="4"/>
  <c r="AIH24" i="4"/>
  <c r="AIH36" i="4"/>
  <c r="AIH35" i="4"/>
  <c r="AIH19" i="4"/>
  <c r="AIH69" i="4"/>
  <c r="AIH40" i="4"/>
  <c r="AIH52" i="4"/>
  <c r="AIH67" i="4"/>
  <c r="AIH42" i="4"/>
  <c r="AIH26" i="4"/>
  <c r="AIH165" i="4"/>
  <c r="AIH195" i="4"/>
  <c r="AIH148" i="4"/>
  <c r="AIH29" i="4"/>
  <c r="OH2" i="5" l="1"/>
  <c r="OG3" i="5"/>
  <c r="AIJ197" i="4"/>
  <c r="AIJ193" i="4"/>
  <c r="AIJ189" i="4"/>
  <c r="AIJ199" i="4"/>
  <c r="AIJ174" i="4"/>
  <c r="AIJ183" i="4"/>
  <c r="AIJ168" i="4"/>
  <c r="AIJ164" i="4"/>
  <c r="AIJ163" i="4"/>
  <c r="AIJ162" i="4"/>
  <c r="AIJ161" i="4"/>
  <c r="AIJ160" i="4"/>
  <c r="AIJ187" i="4"/>
  <c r="AIJ182" i="4"/>
  <c r="AIJ138" i="4"/>
  <c r="AIJ134" i="4"/>
  <c r="AIJ196" i="4"/>
  <c r="AIJ184" i="4"/>
  <c r="AIJ194" i="4"/>
  <c r="AIJ177" i="4"/>
  <c r="AIJ158" i="4"/>
  <c r="AIJ156" i="4"/>
  <c r="AIJ154" i="4"/>
  <c r="AIJ152" i="4"/>
  <c r="AIJ175" i="4"/>
  <c r="AIJ167" i="4"/>
  <c r="AIJ166" i="4"/>
  <c r="AIJ191" i="4"/>
  <c r="AIJ188" i="4"/>
  <c r="AIJ171" i="4"/>
  <c r="AIJ157" i="4"/>
  <c r="AIJ192" i="4"/>
  <c r="AIJ150" i="4"/>
  <c r="AIJ140" i="4"/>
  <c r="AIJ137" i="4"/>
  <c r="AIJ135" i="4"/>
  <c r="AIJ198" i="4"/>
  <c r="AIJ180" i="4"/>
  <c r="AIJ178" i="4"/>
  <c r="AIJ121" i="4"/>
  <c r="AIJ117" i="4"/>
  <c r="AIJ113" i="4"/>
  <c r="AIJ109" i="4"/>
  <c r="AIJ185" i="4"/>
  <c r="AIJ146" i="4"/>
  <c r="AIJ142" i="4"/>
  <c r="AIJ130" i="4"/>
  <c r="AIJ176" i="4"/>
  <c r="AIJ132" i="4"/>
  <c r="AIJ155" i="4"/>
  <c r="AIJ136" i="4"/>
  <c r="AIJ129" i="4"/>
  <c r="AIJ110" i="4"/>
  <c r="AIJ103" i="4"/>
  <c r="AIJ179" i="4"/>
  <c r="AIJ143" i="4"/>
  <c r="AIJ120" i="4"/>
  <c r="AIJ107" i="4"/>
  <c r="AIJ99" i="4"/>
  <c r="AIJ98" i="4"/>
  <c r="AIJ97" i="4"/>
  <c r="AIJ96" i="4"/>
  <c r="AIJ95" i="4"/>
  <c r="AIJ94" i="4"/>
  <c r="AIJ93" i="4"/>
  <c r="AIJ92" i="4"/>
  <c r="AIJ91" i="4"/>
  <c r="AIJ90" i="4"/>
  <c r="AIJ89" i="4"/>
  <c r="AIJ172" i="4"/>
  <c r="AIJ170" i="4"/>
  <c r="AIJ145" i="4"/>
  <c r="AIJ190" i="4"/>
  <c r="AIJ159" i="4"/>
  <c r="AIJ151" i="4"/>
  <c r="AIJ186" i="4"/>
  <c r="AIJ169" i="4"/>
  <c r="AIJ124" i="4"/>
  <c r="AIJ116" i="4"/>
  <c r="AIJ101" i="4"/>
  <c r="AIJ181" i="4"/>
  <c r="AIJ128" i="4"/>
  <c r="AIJ104" i="4"/>
  <c r="AIJ108" i="4"/>
  <c r="AIJ141" i="4"/>
  <c r="AIJ126" i="4"/>
  <c r="AIJ122" i="4"/>
  <c r="AIJ153" i="4"/>
  <c r="AIJ139" i="4"/>
  <c r="AIJ111" i="4"/>
  <c r="AIJ106" i="4"/>
  <c r="AIJ105" i="4"/>
  <c r="AIJ173" i="4"/>
  <c r="AIJ115" i="4"/>
  <c r="AIJ127" i="4"/>
  <c r="AIJ125" i="4"/>
  <c r="AIJ114" i="4"/>
  <c r="AIJ123" i="4"/>
  <c r="AIJ86" i="4"/>
  <c r="AIJ84" i="4"/>
  <c r="AIJ102" i="4"/>
  <c r="AIJ100" i="4"/>
  <c r="AIJ82" i="4"/>
  <c r="AIJ149" i="4"/>
  <c r="AIJ119" i="4"/>
  <c r="AIJ80" i="4"/>
  <c r="AIJ85" i="4"/>
  <c r="AIJ65" i="4"/>
  <c r="AIJ61" i="4"/>
  <c r="AIJ57" i="4"/>
  <c r="AIJ53" i="4"/>
  <c r="AIJ49" i="4"/>
  <c r="AIJ147" i="4"/>
  <c r="AIJ46" i="4"/>
  <c r="AIJ42" i="4"/>
  <c r="AIJ38" i="4"/>
  <c r="AIJ64" i="4"/>
  <c r="AIJ60" i="4"/>
  <c r="AIJ56" i="4"/>
  <c r="AIJ52" i="4"/>
  <c r="AIJ48" i="4"/>
  <c r="AIJ78" i="4"/>
  <c r="AIJ76" i="4"/>
  <c r="AIJ74" i="4"/>
  <c r="AIJ72" i="4"/>
  <c r="AIJ70" i="4"/>
  <c r="AIJ68" i="4"/>
  <c r="AIJ133" i="4"/>
  <c r="AIJ144" i="4"/>
  <c r="AIJ45" i="4"/>
  <c r="AIJ44" i="4"/>
  <c r="AIJ43" i="4"/>
  <c r="AIJ112" i="4"/>
  <c r="AIJ59" i="4"/>
  <c r="AIJ55" i="4"/>
  <c r="AIJ51" i="4"/>
  <c r="AIJ22" i="4"/>
  <c r="AIJ21" i="4"/>
  <c r="AIJ17" i="4"/>
  <c r="AIJ13" i="4"/>
  <c r="AIJ11" i="4"/>
  <c r="AIJ9" i="4"/>
  <c r="AIJ7" i="4"/>
  <c r="AIJ73" i="4"/>
  <c r="AIJ66" i="4"/>
  <c r="AIJ47" i="4"/>
  <c r="AIJ2" i="4"/>
  <c r="AIJ131" i="4"/>
  <c r="AIJ34" i="4"/>
  <c r="AIJ33" i="4"/>
  <c r="AIJ62" i="4"/>
  <c r="AIJ58" i="4"/>
  <c r="AIJ54" i="4"/>
  <c r="AIJ20" i="4"/>
  <c r="AIJ16" i="4"/>
  <c r="AIJ71" i="4"/>
  <c r="AIJ50" i="4"/>
  <c r="AIJ41" i="4"/>
  <c r="AIJ39" i="4"/>
  <c r="AIJ87" i="4"/>
  <c r="AIJ79" i="4"/>
  <c r="AIJ35" i="4"/>
  <c r="AIJ88" i="4"/>
  <c r="AIJ77" i="4"/>
  <c r="AIJ63" i="4"/>
  <c r="AIJ37" i="4"/>
  <c r="AIJ6" i="4"/>
  <c r="AIJ27" i="4"/>
  <c r="AIJ69" i="4"/>
  <c r="AIJ75" i="4"/>
  <c r="AIJ28" i="4"/>
  <c r="AIJ15" i="4"/>
  <c r="AIJ10" i="4"/>
  <c r="AIJ67" i="4"/>
  <c r="AIJ81" i="4"/>
  <c r="AIJ30" i="4"/>
  <c r="AIJ40" i="4"/>
  <c r="AIJ23" i="4"/>
  <c r="AIJ31" i="4"/>
  <c r="AIJ83" i="4"/>
  <c r="AIJ8" i="4"/>
  <c r="AIJ25" i="4"/>
  <c r="AIJ24" i="4"/>
  <c r="AIJ14" i="4"/>
  <c r="AIJ32" i="4"/>
  <c r="AIJ36" i="4"/>
  <c r="AIJ12" i="4"/>
  <c r="AIJ19" i="4"/>
  <c r="AIJ118" i="4"/>
  <c r="AIJ18" i="4"/>
  <c r="AIJ26" i="4"/>
  <c r="AIJ165" i="4"/>
  <c r="AIJ195" i="4"/>
  <c r="AIJ29" i="4"/>
  <c r="AIJ148" i="4"/>
  <c r="AIH5" i="4"/>
  <c r="OH3" i="5" l="1"/>
  <c r="OI2" i="5"/>
  <c r="AIJ5" i="4"/>
  <c r="AIL194" i="4"/>
  <c r="AIL190" i="4"/>
  <c r="AIL186" i="4"/>
  <c r="AIL182" i="4"/>
  <c r="AIL197" i="4"/>
  <c r="AIL193" i="4"/>
  <c r="AIL183" i="4"/>
  <c r="AIL168" i="4"/>
  <c r="AIL164" i="4"/>
  <c r="AIL163" i="4"/>
  <c r="AIL162" i="4"/>
  <c r="AIL161" i="4"/>
  <c r="AIL160" i="4"/>
  <c r="AIL159" i="4"/>
  <c r="AIL158" i="4"/>
  <c r="AIL157" i="4"/>
  <c r="AIL156" i="4"/>
  <c r="AIL155" i="4"/>
  <c r="AIL154" i="4"/>
  <c r="AIL153" i="4"/>
  <c r="AIL152" i="4"/>
  <c r="AIL151" i="4"/>
  <c r="AIL150" i="4"/>
  <c r="AIL149" i="4"/>
  <c r="AIL147" i="4"/>
  <c r="AIL146" i="4"/>
  <c r="AIL145" i="4"/>
  <c r="AIL144" i="4"/>
  <c r="AIL143" i="4"/>
  <c r="AIL142" i="4"/>
  <c r="AIL141" i="4"/>
  <c r="AIL196" i="4"/>
  <c r="AIL192" i="4"/>
  <c r="AIL184" i="4"/>
  <c r="AIL199" i="4"/>
  <c r="AIL174" i="4"/>
  <c r="AIL179" i="4"/>
  <c r="AIL171" i="4"/>
  <c r="AIL170" i="4"/>
  <c r="AIL169" i="4"/>
  <c r="AIL139" i="4"/>
  <c r="AIL181" i="4"/>
  <c r="AIL172" i="4"/>
  <c r="AIL188" i="4"/>
  <c r="AIL173" i="4"/>
  <c r="AIL175" i="4"/>
  <c r="AIL140" i="4"/>
  <c r="AIL137" i="4"/>
  <c r="AIL135" i="4"/>
  <c r="AIL133" i="4"/>
  <c r="AIL177" i="4"/>
  <c r="AIL176" i="4"/>
  <c r="AIL185" i="4"/>
  <c r="AIL130" i="4"/>
  <c r="AIL128" i="4"/>
  <c r="AIL126" i="4"/>
  <c r="AIL127" i="4"/>
  <c r="AIL117" i="4"/>
  <c r="AIL198" i="4"/>
  <c r="AIL189" i="4"/>
  <c r="AIL134" i="4"/>
  <c r="AIL131" i="4"/>
  <c r="AIL125" i="4"/>
  <c r="AIL113" i="4"/>
  <c r="AIL104" i="4"/>
  <c r="AIL100" i="4"/>
  <c r="AIL178" i="4"/>
  <c r="AIL166" i="4"/>
  <c r="AIL118" i="4"/>
  <c r="AIL87" i="4"/>
  <c r="AIL86" i="4"/>
  <c r="AIL85" i="4"/>
  <c r="AIL84" i="4"/>
  <c r="AIL83" i="4"/>
  <c r="AIL82" i="4"/>
  <c r="AIL81" i="4"/>
  <c r="AIL80" i="4"/>
  <c r="AIL79" i="4"/>
  <c r="AIL180" i="4"/>
  <c r="AIL120" i="4"/>
  <c r="AIL109" i="4"/>
  <c r="AIL121" i="4"/>
  <c r="AIL111" i="4"/>
  <c r="AIL112" i="4"/>
  <c r="AIL95" i="4"/>
  <c r="AIL94" i="4"/>
  <c r="AIL167" i="4"/>
  <c r="AIL115" i="4"/>
  <c r="AIL114" i="4"/>
  <c r="AIL108" i="4"/>
  <c r="AIL91" i="4"/>
  <c r="AIL90" i="4"/>
  <c r="AIL191" i="4"/>
  <c r="AIL129" i="4"/>
  <c r="AIL124" i="4"/>
  <c r="AIL123" i="4"/>
  <c r="AIL122" i="4"/>
  <c r="AIL105" i="4"/>
  <c r="AIL93" i="4"/>
  <c r="AIL107" i="4"/>
  <c r="AIL89" i="4"/>
  <c r="AIL103" i="4"/>
  <c r="AIL187" i="4"/>
  <c r="AIL101" i="4"/>
  <c r="AIL138" i="4"/>
  <c r="AIL106" i="4"/>
  <c r="AIL46" i="4"/>
  <c r="AIL42" i="4"/>
  <c r="AIL38" i="4"/>
  <c r="AIL116" i="4"/>
  <c r="AIL43" i="4"/>
  <c r="AIL39" i="4"/>
  <c r="AIL66" i="4"/>
  <c r="AIL63" i="4"/>
  <c r="AIL53" i="4"/>
  <c r="AIL50" i="4"/>
  <c r="AIL47" i="4"/>
  <c r="AIL37" i="4"/>
  <c r="AIL27" i="4"/>
  <c r="AIL23" i="4"/>
  <c r="AIL132" i="4"/>
  <c r="AIL97" i="4"/>
  <c r="AIL34" i="4"/>
  <c r="AIL32" i="4"/>
  <c r="AIL30" i="4"/>
  <c r="AIL102" i="4"/>
  <c r="AIL92" i="4"/>
  <c r="AIL74" i="4"/>
  <c r="AIL73" i="4"/>
  <c r="AIL99" i="4"/>
  <c r="AIL45" i="4"/>
  <c r="AIL33" i="4"/>
  <c r="AIL62" i="4"/>
  <c r="AIL58" i="4"/>
  <c r="AIL54" i="4"/>
  <c r="AIL20" i="4"/>
  <c r="AIL16" i="4"/>
  <c r="AIL96" i="4"/>
  <c r="AIL72" i="4"/>
  <c r="AIL71" i="4"/>
  <c r="AIL41" i="4"/>
  <c r="AIL2" i="4"/>
  <c r="AIL35" i="4"/>
  <c r="AIL110" i="4"/>
  <c r="AIL65" i="4"/>
  <c r="AIL61" i="4"/>
  <c r="AIL57" i="4"/>
  <c r="AIL36" i="4"/>
  <c r="AIL28" i="4"/>
  <c r="AIL19" i="4"/>
  <c r="AIL15" i="4"/>
  <c r="AIL12" i="4"/>
  <c r="AIL10" i="4"/>
  <c r="AIL8" i="4"/>
  <c r="AIL6" i="4"/>
  <c r="AIL78" i="4"/>
  <c r="AIL77" i="4"/>
  <c r="AIL70" i="4"/>
  <c r="AIL69" i="4"/>
  <c r="AIL75" i="4"/>
  <c r="AIL55" i="4"/>
  <c r="AIL119" i="4"/>
  <c r="AIL52" i="4"/>
  <c r="AIL18" i="4"/>
  <c r="AIL17" i="4"/>
  <c r="AIL11" i="4"/>
  <c r="AIL7" i="4"/>
  <c r="AIL98" i="4"/>
  <c r="AIL59" i="4"/>
  <c r="AIL64" i="4"/>
  <c r="AIL68" i="4"/>
  <c r="AIL51" i="4"/>
  <c r="AIL44" i="4"/>
  <c r="AIL25" i="4"/>
  <c r="AIL24" i="4"/>
  <c r="AIL14" i="4"/>
  <c r="AIL31" i="4"/>
  <c r="AIL76" i="4"/>
  <c r="AIL22" i="4"/>
  <c r="AIL67" i="4"/>
  <c r="AIL60" i="4"/>
  <c r="AIL49" i="4"/>
  <c r="AIL40" i="4"/>
  <c r="AIL136" i="4"/>
  <c r="AIL21" i="4"/>
  <c r="AIL13" i="4"/>
  <c r="AIL56" i="4"/>
  <c r="AIL9" i="4"/>
  <c r="AIL88" i="4"/>
  <c r="AIL48" i="4"/>
  <c r="AIL26" i="4"/>
  <c r="AIL165" i="4"/>
  <c r="AIL195" i="4"/>
  <c r="AIL148" i="4"/>
  <c r="AIL29" i="4"/>
  <c r="OJ2" i="5" l="1"/>
  <c r="OI3" i="5"/>
  <c r="AIL5" i="4"/>
  <c r="AIN199" i="4"/>
  <c r="AIN198" i="4"/>
  <c r="AIN194" i="4"/>
  <c r="AIN190" i="4"/>
  <c r="AIN186" i="4"/>
  <c r="AIN182" i="4"/>
  <c r="AIN178" i="4"/>
  <c r="AIN183" i="4"/>
  <c r="AIN168" i="4"/>
  <c r="AIN164" i="4"/>
  <c r="AIN163" i="4"/>
  <c r="AIN162" i="4"/>
  <c r="AIN161" i="4"/>
  <c r="AIN160" i="4"/>
  <c r="AIN159" i="4"/>
  <c r="AIN158" i="4"/>
  <c r="AIN157" i="4"/>
  <c r="AIN156" i="4"/>
  <c r="AIN155" i="4"/>
  <c r="AIN154" i="4"/>
  <c r="AIN153" i="4"/>
  <c r="AIN152" i="4"/>
  <c r="AIN151" i="4"/>
  <c r="AIN150" i="4"/>
  <c r="AIN149" i="4"/>
  <c r="AIN147" i="4"/>
  <c r="AIN146" i="4"/>
  <c r="AIN145" i="4"/>
  <c r="AIN144" i="4"/>
  <c r="AIN143" i="4"/>
  <c r="AIN142" i="4"/>
  <c r="AIN141" i="4"/>
  <c r="AIN140" i="4"/>
  <c r="AIN139" i="4"/>
  <c r="AIN138" i="4"/>
  <c r="AIN137" i="4"/>
  <c r="AIN136" i="4"/>
  <c r="AIN135" i="4"/>
  <c r="AIN134" i="4"/>
  <c r="AIN133" i="4"/>
  <c r="AIN196" i="4"/>
  <c r="AIN192" i="4"/>
  <c r="AIN184" i="4"/>
  <c r="AIN185" i="4"/>
  <c r="AIN173" i="4"/>
  <c r="AIN197" i="4"/>
  <c r="AIN179" i="4"/>
  <c r="AIN171" i="4"/>
  <c r="AIN170" i="4"/>
  <c r="AIN169" i="4"/>
  <c r="AIN189" i="4"/>
  <c r="AIN177" i="4"/>
  <c r="AIN175" i="4"/>
  <c r="AIN167" i="4"/>
  <c r="AIN166" i="4"/>
  <c r="AIN193" i="4"/>
  <c r="AIN191" i="4"/>
  <c r="AIN187" i="4"/>
  <c r="AIN172" i="4"/>
  <c r="AIN174" i="4"/>
  <c r="AIN129" i="4"/>
  <c r="AIN125" i="4"/>
  <c r="AIN176" i="4"/>
  <c r="AIN128" i="4"/>
  <c r="AIN126" i="4"/>
  <c r="AIN132" i="4"/>
  <c r="AIN124" i="4"/>
  <c r="AIN122" i="4"/>
  <c r="AIN118" i="4"/>
  <c r="AIN114" i="4"/>
  <c r="AIN110" i="4"/>
  <c r="AIN120" i="4"/>
  <c r="AIN107" i="4"/>
  <c r="AIN99" i="4"/>
  <c r="AIN98" i="4"/>
  <c r="AIN97" i="4"/>
  <c r="AIN96" i="4"/>
  <c r="AIN95" i="4"/>
  <c r="AIN94" i="4"/>
  <c r="AIN93" i="4"/>
  <c r="AIN92" i="4"/>
  <c r="AIN91" i="4"/>
  <c r="AIN90" i="4"/>
  <c r="AIN89" i="4"/>
  <c r="AIN88" i="4"/>
  <c r="AIN87" i="4"/>
  <c r="AIN116" i="4"/>
  <c r="AIN181" i="4"/>
  <c r="AIN104" i="4"/>
  <c r="AIN119" i="4"/>
  <c r="AIN117" i="4"/>
  <c r="AIN112" i="4"/>
  <c r="AIN109" i="4"/>
  <c r="AIN105" i="4"/>
  <c r="AIN108" i="4"/>
  <c r="AIN127" i="4"/>
  <c r="AIN123" i="4"/>
  <c r="AIN113" i="4"/>
  <c r="AIN106" i="4"/>
  <c r="AIN111" i="4"/>
  <c r="AIN81" i="4"/>
  <c r="AIN102" i="4"/>
  <c r="AIN115" i="4"/>
  <c r="AIN131" i="4"/>
  <c r="AIN100" i="4"/>
  <c r="AIN82" i="4"/>
  <c r="AIN64" i="4"/>
  <c r="AIN60" i="4"/>
  <c r="AIN56" i="4"/>
  <c r="AIN52" i="4"/>
  <c r="AIN48" i="4"/>
  <c r="AIN180" i="4"/>
  <c r="AIN130" i="4"/>
  <c r="AIN86" i="4"/>
  <c r="AIN83" i="4"/>
  <c r="AIN188" i="4"/>
  <c r="AIN101" i="4"/>
  <c r="AIN66" i="4"/>
  <c r="AIN63" i="4"/>
  <c r="AIN53" i="4"/>
  <c r="AIN50" i="4"/>
  <c r="AIN47" i="4"/>
  <c r="AIN37" i="4"/>
  <c r="AIN27" i="4"/>
  <c r="AIN23" i="4"/>
  <c r="AIN121" i="4"/>
  <c r="AIN46" i="4"/>
  <c r="AIN45" i="4"/>
  <c r="AIN44" i="4"/>
  <c r="AIN57" i="4"/>
  <c r="AIN54" i="4"/>
  <c r="AIN51" i="4"/>
  <c r="AIN36" i="4"/>
  <c r="AIN28" i="4"/>
  <c r="AIN24" i="4"/>
  <c r="AIN33" i="4"/>
  <c r="AIN85" i="4"/>
  <c r="AIN62" i="4"/>
  <c r="AIN58" i="4"/>
  <c r="AIN43" i="4"/>
  <c r="AIN38" i="4"/>
  <c r="AIN34" i="4"/>
  <c r="AIN20" i="4"/>
  <c r="AIN16" i="4"/>
  <c r="AIN12" i="4"/>
  <c r="AIN72" i="4"/>
  <c r="AIN71" i="4"/>
  <c r="AIN41" i="4"/>
  <c r="AIN2" i="4"/>
  <c r="AIN19" i="4"/>
  <c r="AIN15" i="4"/>
  <c r="AIN39" i="4"/>
  <c r="AIN35" i="4"/>
  <c r="AIN10" i="4"/>
  <c r="AIN79" i="4"/>
  <c r="AIN65" i="4"/>
  <c r="AIN61" i="4"/>
  <c r="AIN8" i="4"/>
  <c r="AIN6" i="4"/>
  <c r="AIN78" i="4"/>
  <c r="AIN77" i="4"/>
  <c r="AIN70" i="4"/>
  <c r="AIN69" i="4"/>
  <c r="AIN80" i="4"/>
  <c r="AIN73" i="4"/>
  <c r="AIN17" i="4"/>
  <c r="AIN11" i="4"/>
  <c r="AIN7" i="4"/>
  <c r="AIN30" i="4"/>
  <c r="AIN25" i="4"/>
  <c r="AIN59" i="4"/>
  <c r="AIN55" i="4"/>
  <c r="AIN68" i="4"/>
  <c r="AIN14" i="4"/>
  <c r="AIN42" i="4"/>
  <c r="AIN103" i="4"/>
  <c r="AIN49" i="4"/>
  <c r="AIN40" i="4"/>
  <c r="AIN21" i="4"/>
  <c r="AIN9" i="4"/>
  <c r="AIN18" i="4"/>
  <c r="AIN84" i="4"/>
  <c r="AIN31" i="4"/>
  <c r="AIN76" i="4"/>
  <c r="AIN32" i="4"/>
  <c r="AIN22" i="4"/>
  <c r="AIN13" i="4"/>
  <c r="AIN74" i="4"/>
  <c r="AIN67" i="4"/>
  <c r="AIN75" i="4"/>
  <c r="AIN26" i="4"/>
  <c r="AIN195" i="4"/>
  <c r="AIN165" i="4"/>
  <c r="AIN148" i="4"/>
  <c r="AIN29" i="4"/>
  <c r="OK2" i="5" l="1"/>
  <c r="OJ3" i="5"/>
  <c r="AIN5" i="4"/>
  <c r="AIP174" i="4"/>
  <c r="AIP172" i="4"/>
  <c r="AIP199" i="4"/>
  <c r="AIP198" i="4"/>
  <c r="AIP196" i="4"/>
  <c r="AIP192" i="4"/>
  <c r="AIP184" i="4"/>
  <c r="AIP185" i="4"/>
  <c r="AIP173" i="4"/>
  <c r="AIP194" i="4"/>
  <c r="AIP190" i="4"/>
  <c r="AIP169" i="4"/>
  <c r="AIP179" i="4"/>
  <c r="AIP171" i="4"/>
  <c r="AIP170" i="4"/>
  <c r="AIP162" i="4"/>
  <c r="AIP189" i="4"/>
  <c r="AIP177" i="4"/>
  <c r="AIP186" i="4"/>
  <c r="AIP181" i="4"/>
  <c r="AIP188" i="4"/>
  <c r="AIP183" i="4"/>
  <c r="AIP164" i="4"/>
  <c r="AIP182" i="4"/>
  <c r="AIP176" i="4"/>
  <c r="AIP160" i="4"/>
  <c r="AIP150" i="4"/>
  <c r="AIP133" i="4"/>
  <c r="AIP151" i="4"/>
  <c r="AIP178" i="4"/>
  <c r="AIP146" i="4"/>
  <c r="AIP142" i="4"/>
  <c r="AIP132" i="4"/>
  <c r="AIP124" i="4"/>
  <c r="AIP122" i="4"/>
  <c r="AIP118" i="4"/>
  <c r="AIP114" i="4"/>
  <c r="AIP110" i="4"/>
  <c r="AIP193" i="4"/>
  <c r="AIP191" i="4"/>
  <c r="AIP187" i="4"/>
  <c r="AIP157" i="4"/>
  <c r="AIP155" i="4"/>
  <c r="AIP175" i="4"/>
  <c r="AIP168" i="4"/>
  <c r="AIP143" i="4"/>
  <c r="AIP140" i="4"/>
  <c r="AIP131" i="4"/>
  <c r="AIP130" i="4"/>
  <c r="AIP126" i="4"/>
  <c r="AIP113" i="4"/>
  <c r="AIP104" i="4"/>
  <c r="AIP100" i="4"/>
  <c r="AIP154" i="4"/>
  <c r="AIP119" i="4"/>
  <c r="AIP109" i="4"/>
  <c r="AIP166" i="4"/>
  <c r="AIP152" i="4"/>
  <c r="AIP159" i="4"/>
  <c r="AIP158" i="4"/>
  <c r="AIP180" i="4"/>
  <c r="AIP144" i="4"/>
  <c r="AIP137" i="4"/>
  <c r="AIP134" i="4"/>
  <c r="AIP128" i="4"/>
  <c r="AIP117" i="4"/>
  <c r="AIP149" i="4"/>
  <c r="AIP108" i="4"/>
  <c r="AIP98" i="4"/>
  <c r="AIP96" i="4"/>
  <c r="AIP94" i="4"/>
  <c r="AIP92" i="4"/>
  <c r="AIP90" i="4"/>
  <c r="AIP136" i="4"/>
  <c r="AIP129" i="4"/>
  <c r="AIP121" i="4"/>
  <c r="AIP111" i="4"/>
  <c r="AIP163" i="4"/>
  <c r="AIP153" i="4"/>
  <c r="AIP139" i="4"/>
  <c r="AIP147" i="4"/>
  <c r="AIP123" i="4"/>
  <c r="AIP105" i="4"/>
  <c r="AIP141" i="4"/>
  <c r="AIP138" i="4"/>
  <c r="AIP116" i="4"/>
  <c r="AIP115" i="4"/>
  <c r="AIP93" i="4"/>
  <c r="AIP83" i="4"/>
  <c r="AIP135" i="4"/>
  <c r="AIP127" i="4"/>
  <c r="AIP91" i="4"/>
  <c r="AIP125" i="4"/>
  <c r="AIP106" i="4"/>
  <c r="AIP89" i="4"/>
  <c r="AIP107" i="4"/>
  <c r="AIP81" i="4"/>
  <c r="AIP103" i="4"/>
  <c r="AIP97" i="4"/>
  <c r="AIP86" i="4"/>
  <c r="AIP84" i="4"/>
  <c r="AIP156" i="4"/>
  <c r="AIP112" i="4"/>
  <c r="AIP101" i="4"/>
  <c r="AIP82" i="4"/>
  <c r="AIP161" i="4"/>
  <c r="AIP78" i="4"/>
  <c r="AIP77" i="4"/>
  <c r="AIP76" i="4"/>
  <c r="AIP75" i="4"/>
  <c r="AIP74" i="4"/>
  <c r="AIP73" i="4"/>
  <c r="AIP72" i="4"/>
  <c r="AIP71" i="4"/>
  <c r="AIP70" i="4"/>
  <c r="AIP69" i="4"/>
  <c r="AIP68" i="4"/>
  <c r="AIP67" i="4"/>
  <c r="AIP66" i="4"/>
  <c r="AIP65" i="4"/>
  <c r="AIP64" i="4"/>
  <c r="AIP63" i="4"/>
  <c r="AIP62" i="4"/>
  <c r="AIP61" i="4"/>
  <c r="AIP60" i="4"/>
  <c r="AIP59" i="4"/>
  <c r="AIP58" i="4"/>
  <c r="AIP57" i="4"/>
  <c r="AIP56" i="4"/>
  <c r="AIP55" i="4"/>
  <c r="AIP54" i="4"/>
  <c r="AIP53" i="4"/>
  <c r="AIP52" i="4"/>
  <c r="AIP51" i="4"/>
  <c r="AIP50" i="4"/>
  <c r="AIP49" i="4"/>
  <c r="AIP48" i="4"/>
  <c r="AIP47" i="4"/>
  <c r="AIP197" i="4"/>
  <c r="AIP99" i="4"/>
  <c r="AIP85" i="4"/>
  <c r="AIP167" i="4"/>
  <c r="AIP43" i="4"/>
  <c r="AIP39" i="4"/>
  <c r="AIP120" i="4"/>
  <c r="AIP88" i="4"/>
  <c r="AIP145" i="4"/>
  <c r="AIP46" i="4"/>
  <c r="AIP45" i="4"/>
  <c r="AIP44" i="4"/>
  <c r="AIP34" i="4"/>
  <c r="AIP32" i="4"/>
  <c r="AIP30" i="4"/>
  <c r="AIP95" i="4"/>
  <c r="AIP87" i="4"/>
  <c r="AIP42" i="4"/>
  <c r="AIP41" i="4"/>
  <c r="AIP40" i="4"/>
  <c r="AIP38" i="4"/>
  <c r="AIP20" i="4"/>
  <c r="AIP16" i="4"/>
  <c r="AIP2" i="4"/>
  <c r="AIP35" i="4"/>
  <c r="AIP79" i="4"/>
  <c r="AIP19" i="4"/>
  <c r="AIP15" i="4"/>
  <c r="AIP12" i="4"/>
  <c r="AIP10" i="4"/>
  <c r="AIP8" i="4"/>
  <c r="AIP6" i="4"/>
  <c r="AIP36" i="4"/>
  <c r="AIP28" i="4"/>
  <c r="AIP80" i="4"/>
  <c r="AIP27" i="4"/>
  <c r="AIP25" i="4"/>
  <c r="AIP14" i="4"/>
  <c r="AIP24" i="4"/>
  <c r="AIP31" i="4"/>
  <c r="AIP33" i="4"/>
  <c r="AIP23" i="4"/>
  <c r="AIP22" i="4"/>
  <c r="AIP21" i="4"/>
  <c r="AIP13" i="4"/>
  <c r="AIP9" i="4"/>
  <c r="AIP102" i="4"/>
  <c r="AIP18" i="4"/>
  <c r="AIP11" i="4"/>
  <c r="AIP17" i="4"/>
  <c r="AIP37" i="4"/>
  <c r="AIP7" i="4"/>
  <c r="AIP26" i="4"/>
  <c r="AIP195" i="4"/>
  <c r="AIP165" i="4"/>
  <c r="AIP148" i="4"/>
  <c r="AIP29" i="4"/>
  <c r="OK3" i="5" l="1"/>
  <c r="OL2" i="5"/>
  <c r="AIR199" i="4"/>
  <c r="AIR198" i="4"/>
  <c r="AIR197" i="4"/>
  <c r="AIR196" i="4"/>
  <c r="AIR194" i="4"/>
  <c r="AIR193" i="4"/>
  <c r="AIR192" i="4"/>
  <c r="AIR191" i="4"/>
  <c r="AIR190" i="4"/>
  <c r="AIR189" i="4"/>
  <c r="AIR188" i="4"/>
  <c r="AIR187" i="4"/>
  <c r="AIR186" i="4"/>
  <c r="AIR185" i="4"/>
  <c r="AIR184" i="4"/>
  <c r="AIR183" i="4"/>
  <c r="AIR182" i="4"/>
  <c r="AIR181" i="4"/>
  <c r="AIR180" i="4"/>
  <c r="AIR179" i="4"/>
  <c r="AIR178" i="4"/>
  <c r="AIR177" i="4"/>
  <c r="AIR176" i="4"/>
  <c r="AIR175" i="4"/>
  <c r="AIR173" i="4"/>
  <c r="AIR169" i="4"/>
  <c r="AIR139" i="4"/>
  <c r="AIR135" i="4"/>
  <c r="AIR172" i="4"/>
  <c r="AIR168" i="4"/>
  <c r="AIR167" i="4"/>
  <c r="AIR166" i="4"/>
  <c r="AIR161" i="4"/>
  <c r="AIR158" i="4"/>
  <c r="AIR156" i="4"/>
  <c r="AIR154" i="4"/>
  <c r="AIR152" i="4"/>
  <c r="AIR150" i="4"/>
  <c r="AIR146" i="4"/>
  <c r="AIR144" i="4"/>
  <c r="AIR142" i="4"/>
  <c r="AIR151" i="4"/>
  <c r="AIR170" i="4"/>
  <c r="AIR162" i="4"/>
  <c r="AIR149" i="4"/>
  <c r="AIR106" i="4"/>
  <c r="AIR105" i="4"/>
  <c r="AIR104" i="4"/>
  <c r="AIR103" i="4"/>
  <c r="AIR102" i="4"/>
  <c r="AIR101" i="4"/>
  <c r="AIR100" i="4"/>
  <c r="AIR160" i="4"/>
  <c r="AIR164" i="4"/>
  <c r="AIR153" i="4"/>
  <c r="AIR147" i="4"/>
  <c r="AIR143" i="4"/>
  <c r="AIR131" i="4"/>
  <c r="AIR134" i="4"/>
  <c r="AIR125" i="4"/>
  <c r="AIR116" i="4"/>
  <c r="AIR124" i="4"/>
  <c r="AIR123" i="4"/>
  <c r="AIR112" i="4"/>
  <c r="AIR159" i="4"/>
  <c r="AIR157" i="4"/>
  <c r="AIR141" i="4"/>
  <c r="AIR119" i="4"/>
  <c r="AIR118" i="4"/>
  <c r="AIR108" i="4"/>
  <c r="AIR98" i="4"/>
  <c r="AIR96" i="4"/>
  <c r="AIR94" i="4"/>
  <c r="AIR92" i="4"/>
  <c r="AIR90" i="4"/>
  <c r="AIR163" i="4"/>
  <c r="AIR133" i="4"/>
  <c r="AIR122" i="4"/>
  <c r="AIR110" i="4"/>
  <c r="AIR171" i="4"/>
  <c r="AIR155" i="4"/>
  <c r="AIR127" i="4"/>
  <c r="AIR115" i="4"/>
  <c r="AIR113" i="4"/>
  <c r="AIR138" i="4"/>
  <c r="AIR117" i="4"/>
  <c r="AIR93" i="4"/>
  <c r="AIR174" i="4"/>
  <c r="AIR87" i="4"/>
  <c r="AIR114" i="4"/>
  <c r="AIR129" i="4"/>
  <c r="AIR128" i="4"/>
  <c r="AIR126" i="4"/>
  <c r="AIR89" i="4"/>
  <c r="AIR145" i="4"/>
  <c r="AIR130" i="4"/>
  <c r="AIR97" i="4"/>
  <c r="AIR86" i="4"/>
  <c r="AIR84" i="4"/>
  <c r="AIR132" i="4"/>
  <c r="AIR120" i="4"/>
  <c r="AIR136" i="4"/>
  <c r="AIR121" i="4"/>
  <c r="AIR109" i="4"/>
  <c r="AIR79" i="4"/>
  <c r="AIR81" i="4"/>
  <c r="AIR64" i="4"/>
  <c r="AIR60" i="4"/>
  <c r="AIR56" i="4"/>
  <c r="AIR52" i="4"/>
  <c r="AIR48" i="4"/>
  <c r="AIR43" i="4"/>
  <c r="AIR39" i="4"/>
  <c r="AIR95" i="4"/>
  <c r="AIR140" i="4"/>
  <c r="AIR63" i="4"/>
  <c r="AIR59" i="4"/>
  <c r="AIR55" i="4"/>
  <c r="AIR51" i="4"/>
  <c r="AIR47" i="4"/>
  <c r="AIR44" i="4"/>
  <c r="AIR40" i="4"/>
  <c r="AIR34" i="4"/>
  <c r="AIR32" i="4"/>
  <c r="AIR30" i="4"/>
  <c r="AIR99" i="4"/>
  <c r="AIR36" i="4"/>
  <c r="AIR28" i="4"/>
  <c r="AIR24" i="4"/>
  <c r="AIR137" i="4"/>
  <c r="AIR107" i="4"/>
  <c r="AIR88" i="4"/>
  <c r="AIR80" i="4"/>
  <c r="AIR77" i="4"/>
  <c r="AIR75" i="4"/>
  <c r="AIR73" i="4"/>
  <c r="AIR71" i="4"/>
  <c r="AIR69" i="4"/>
  <c r="AIR67" i="4"/>
  <c r="AIR85" i="4"/>
  <c r="AIR66" i="4"/>
  <c r="AIR62" i="4"/>
  <c r="AIR58" i="4"/>
  <c r="AIR45" i="4"/>
  <c r="AIR2" i="4"/>
  <c r="AIR72" i="4"/>
  <c r="AIR54" i="4"/>
  <c r="AIR41" i="4"/>
  <c r="AIR35" i="4"/>
  <c r="AIR91" i="4"/>
  <c r="AIR19" i="4"/>
  <c r="AIR15" i="4"/>
  <c r="AIR12" i="4"/>
  <c r="AIR10" i="4"/>
  <c r="AIR8" i="4"/>
  <c r="AIR6" i="4"/>
  <c r="AIR111" i="4"/>
  <c r="AIR65" i="4"/>
  <c r="AIR61" i="4"/>
  <c r="AIR50" i="4"/>
  <c r="AIR78" i="4"/>
  <c r="AIR70" i="4"/>
  <c r="AIR57" i="4"/>
  <c r="AIR27" i="4"/>
  <c r="AIR25" i="4"/>
  <c r="AIR18" i="4"/>
  <c r="AIR14" i="4"/>
  <c r="AIR53" i="4"/>
  <c r="AIR49" i="4"/>
  <c r="AIR46" i="4"/>
  <c r="AIR82" i="4"/>
  <c r="AIR68" i="4"/>
  <c r="AIR42" i="4"/>
  <c r="AIR11" i="4"/>
  <c r="AIR38" i="4"/>
  <c r="AIR16" i="4"/>
  <c r="AIR31" i="4"/>
  <c r="AIR23" i="4"/>
  <c r="AIR22" i="4"/>
  <c r="AIR21" i="4"/>
  <c r="AIR13" i="4"/>
  <c r="AIR9" i="4"/>
  <c r="AIR74" i="4"/>
  <c r="AIR33" i="4"/>
  <c r="AIR20" i="4"/>
  <c r="AIR7" i="4"/>
  <c r="AIR76" i="4"/>
  <c r="AIR83" i="4"/>
  <c r="AIR37" i="4"/>
  <c r="AIR17" i="4"/>
  <c r="AIR26" i="4"/>
  <c r="AIR165" i="4"/>
  <c r="AIR195" i="4"/>
  <c r="AIR29" i="4"/>
  <c r="AIR148" i="4"/>
  <c r="AIP5" i="4"/>
  <c r="OL3" i="5" l="1"/>
  <c r="OM2" i="5"/>
  <c r="AIR5" i="4"/>
  <c r="AIT199" i="4"/>
  <c r="AIT198" i="4"/>
  <c r="AIT197" i="4"/>
  <c r="AIT196" i="4"/>
  <c r="AIT194" i="4"/>
  <c r="AIT193" i="4"/>
  <c r="AIT192" i="4"/>
  <c r="AIT191" i="4"/>
  <c r="AIT190" i="4"/>
  <c r="AIT189" i="4"/>
  <c r="AIT188" i="4"/>
  <c r="AIT187" i="4"/>
  <c r="AIT186" i="4"/>
  <c r="AIT185" i="4"/>
  <c r="AIT184" i="4"/>
  <c r="AIT183" i="4"/>
  <c r="AIT182" i="4"/>
  <c r="AIT181" i="4"/>
  <c r="AIT180" i="4"/>
  <c r="AIT179" i="4"/>
  <c r="AIT178" i="4"/>
  <c r="AIT177" i="4"/>
  <c r="AIT176" i="4"/>
  <c r="AIT175" i="4"/>
  <c r="AIT174" i="4"/>
  <c r="AIT173" i="4"/>
  <c r="AIT172" i="4"/>
  <c r="AIT171" i="4"/>
  <c r="AIT169" i="4"/>
  <c r="AIT168" i="4"/>
  <c r="AIT167" i="4"/>
  <c r="AIT166" i="4"/>
  <c r="AIT161" i="4"/>
  <c r="AIT158" i="4"/>
  <c r="AIT140" i="4"/>
  <c r="AIT164" i="4"/>
  <c r="AIT160" i="4"/>
  <c r="AIT170" i="4"/>
  <c r="AIT162" i="4"/>
  <c r="AIT149" i="4"/>
  <c r="AIT130" i="4"/>
  <c r="AIT126" i="4"/>
  <c r="AIT122" i="4"/>
  <c r="AIT121" i="4"/>
  <c r="AIT120" i="4"/>
  <c r="AIT119" i="4"/>
  <c r="AIT118" i="4"/>
  <c r="AIT117" i="4"/>
  <c r="AIT116" i="4"/>
  <c r="AIT115" i="4"/>
  <c r="AIT114" i="4"/>
  <c r="AIT113" i="4"/>
  <c r="AIT112" i="4"/>
  <c r="AIT111" i="4"/>
  <c r="AIT110" i="4"/>
  <c r="AIT109" i="4"/>
  <c r="AIT108" i="4"/>
  <c r="AIT107" i="4"/>
  <c r="AIT152" i="4"/>
  <c r="AIT157" i="4"/>
  <c r="AIT155" i="4"/>
  <c r="AIT150" i="4"/>
  <c r="AIT159" i="4"/>
  <c r="AIT138" i="4"/>
  <c r="AIT137" i="4"/>
  <c r="AIT136" i="4"/>
  <c r="AIT129" i="4"/>
  <c r="AIT154" i="4"/>
  <c r="AIT146" i="4"/>
  <c r="AIT153" i="4"/>
  <c r="AIT105" i="4"/>
  <c r="AIT101" i="4"/>
  <c r="AIT151" i="4"/>
  <c r="AIT144" i="4"/>
  <c r="AIT141" i="4"/>
  <c r="AIT147" i="4"/>
  <c r="AIT145" i="4"/>
  <c r="AIT131" i="4"/>
  <c r="AIT125" i="4"/>
  <c r="AIT100" i="4"/>
  <c r="AIT88" i="4"/>
  <c r="AIT142" i="4"/>
  <c r="AIT127" i="4"/>
  <c r="AIT123" i="4"/>
  <c r="AIT135" i="4"/>
  <c r="AIT132" i="4"/>
  <c r="AIT163" i="4"/>
  <c r="AIT143" i="4"/>
  <c r="AIT134" i="4"/>
  <c r="AIT92" i="4"/>
  <c r="AIT91" i="4"/>
  <c r="AIT139" i="4"/>
  <c r="AIT128" i="4"/>
  <c r="AIT106" i="4"/>
  <c r="AIT124" i="4"/>
  <c r="AIT99" i="4"/>
  <c r="AIT103" i="4"/>
  <c r="AIT89" i="4"/>
  <c r="AIT104" i="4"/>
  <c r="AIT102" i="4"/>
  <c r="AIT82" i="4"/>
  <c r="AIT96" i="4"/>
  <c r="AIT78" i="4"/>
  <c r="AIT77" i="4"/>
  <c r="AIT76" i="4"/>
  <c r="AIT75" i="4"/>
  <c r="AIT74" i="4"/>
  <c r="AIT73" i="4"/>
  <c r="AIT72" i="4"/>
  <c r="AIT71" i="4"/>
  <c r="AIT70" i="4"/>
  <c r="AIT69" i="4"/>
  <c r="AIT68" i="4"/>
  <c r="AIT67" i="4"/>
  <c r="AIT66" i="4"/>
  <c r="AIT65" i="4"/>
  <c r="AIT64" i="4"/>
  <c r="AIT63" i="4"/>
  <c r="AIT62" i="4"/>
  <c r="AIT61" i="4"/>
  <c r="AIT60" i="4"/>
  <c r="AIT59" i="4"/>
  <c r="AIT58" i="4"/>
  <c r="AIT57" i="4"/>
  <c r="AIT56" i="4"/>
  <c r="AIT55" i="4"/>
  <c r="AIT54" i="4"/>
  <c r="AIT53" i="4"/>
  <c r="AIT52" i="4"/>
  <c r="AIT51" i="4"/>
  <c r="AIT50" i="4"/>
  <c r="AIT49" i="4"/>
  <c r="AIT48" i="4"/>
  <c r="AIT47" i="4"/>
  <c r="AIT95" i="4"/>
  <c r="AIT85" i="4"/>
  <c r="AIT93" i="4"/>
  <c r="AIT94" i="4"/>
  <c r="AIT83" i="4"/>
  <c r="AIT35" i="4"/>
  <c r="AIT34" i="4"/>
  <c r="AIT33" i="4"/>
  <c r="AIT32" i="4"/>
  <c r="AIT31" i="4"/>
  <c r="AIT30" i="4"/>
  <c r="AIT133" i="4"/>
  <c r="AIT36" i="4"/>
  <c r="AIT28" i="4"/>
  <c r="AIT24" i="4"/>
  <c r="AIT81" i="4"/>
  <c r="AIT43" i="4"/>
  <c r="AIT42" i="4"/>
  <c r="AIT41" i="4"/>
  <c r="AIT156" i="4"/>
  <c r="AIT86" i="4"/>
  <c r="AIT25" i="4"/>
  <c r="AIT21" i="4"/>
  <c r="AIT20" i="4"/>
  <c r="AIT19" i="4"/>
  <c r="AIT18" i="4"/>
  <c r="AIT17" i="4"/>
  <c r="AIT16" i="4"/>
  <c r="AIT15" i="4"/>
  <c r="AIT14" i="4"/>
  <c r="AIT13" i="4"/>
  <c r="AIT12" i="4"/>
  <c r="AIT10" i="4"/>
  <c r="AIT8" i="4"/>
  <c r="AIT6" i="4"/>
  <c r="AIT79" i="4"/>
  <c r="AIT39" i="4"/>
  <c r="AIT87" i="4"/>
  <c r="AIT80" i="4"/>
  <c r="AIT27" i="4"/>
  <c r="AIT46" i="4"/>
  <c r="AIT98" i="4"/>
  <c r="AIT44" i="4"/>
  <c r="AIT38" i="4"/>
  <c r="AIT22" i="4"/>
  <c r="AIT37" i="4"/>
  <c r="AIT7" i="4"/>
  <c r="AIT40" i="4"/>
  <c r="AIT23" i="4"/>
  <c r="AIT9" i="4"/>
  <c r="AIT84" i="4"/>
  <c r="AIT11" i="4"/>
  <c r="AIT97" i="4"/>
  <c r="AIT90" i="4"/>
  <c r="AIT45" i="4"/>
  <c r="AIT2" i="4"/>
  <c r="AIT26" i="4"/>
  <c r="AIT195" i="4"/>
  <c r="AIT165" i="4"/>
  <c r="AIT148" i="4"/>
  <c r="AIT29" i="4"/>
  <c r="OM3" i="5" l="1"/>
  <c r="ON2" i="5"/>
  <c r="AIV199" i="4"/>
  <c r="AIV198" i="4"/>
  <c r="AIV197" i="4"/>
  <c r="AIV196" i="4"/>
  <c r="AIV194" i="4"/>
  <c r="AIV193" i="4"/>
  <c r="AIV192" i="4"/>
  <c r="AIV191" i="4"/>
  <c r="AIV190" i="4"/>
  <c r="AIV189" i="4"/>
  <c r="AIV188" i="4"/>
  <c r="AIV187" i="4"/>
  <c r="AIV186" i="4"/>
  <c r="AIV185" i="4"/>
  <c r="AIV184" i="4"/>
  <c r="AIV183" i="4"/>
  <c r="AIV182" i="4"/>
  <c r="AIV181" i="4"/>
  <c r="AIV180" i="4"/>
  <c r="AIV179" i="4"/>
  <c r="AIV178" i="4"/>
  <c r="AIV177" i="4"/>
  <c r="AIV176" i="4"/>
  <c r="AIV175" i="4"/>
  <c r="AIV174" i="4"/>
  <c r="AIV173" i="4"/>
  <c r="AIV172" i="4"/>
  <c r="AIV171" i="4"/>
  <c r="AIV170" i="4"/>
  <c r="AIV166" i="4"/>
  <c r="AIV169" i="4"/>
  <c r="AIV168" i="4"/>
  <c r="AIV167" i="4"/>
  <c r="AIV161" i="4"/>
  <c r="AIV158" i="4"/>
  <c r="AIV156" i="4"/>
  <c r="AIV154" i="4"/>
  <c r="AIV152" i="4"/>
  <c r="AIV150" i="4"/>
  <c r="AIV146" i="4"/>
  <c r="AIV144" i="4"/>
  <c r="AIV142" i="4"/>
  <c r="AIV163" i="4"/>
  <c r="AIV153" i="4"/>
  <c r="AIV147" i="4"/>
  <c r="AIV139" i="4"/>
  <c r="AIV160" i="4"/>
  <c r="AIV157" i="4"/>
  <c r="AIV155" i="4"/>
  <c r="AIV143" i="4"/>
  <c r="AIV131" i="4"/>
  <c r="AIV119" i="4"/>
  <c r="AIV115" i="4"/>
  <c r="AIV111" i="4"/>
  <c r="AIV124" i="4"/>
  <c r="AIV123" i="4"/>
  <c r="AIV109" i="4"/>
  <c r="AIV149" i="4"/>
  <c r="AIV137" i="4"/>
  <c r="AIV132" i="4"/>
  <c r="AIV151" i="4"/>
  <c r="AIV145" i="4"/>
  <c r="AIV125" i="4"/>
  <c r="AIV100" i="4"/>
  <c r="AIV88" i="4"/>
  <c r="AIV120" i="4"/>
  <c r="AIV107" i="4"/>
  <c r="AIV103" i="4"/>
  <c r="AIV141" i="4"/>
  <c r="AIV140" i="4"/>
  <c r="AIV126" i="4"/>
  <c r="AIV112" i="4"/>
  <c r="AIV135" i="4"/>
  <c r="AIV113" i="4"/>
  <c r="AIV114" i="4"/>
  <c r="AIV134" i="4"/>
  <c r="AIV116" i="4"/>
  <c r="AIV105" i="4"/>
  <c r="AIV92" i="4"/>
  <c r="AIV91" i="4"/>
  <c r="AIV84" i="4"/>
  <c r="AIV129" i="4"/>
  <c r="AIV130" i="4"/>
  <c r="AIV122" i="4"/>
  <c r="AIV99" i="4"/>
  <c r="AIV136" i="4"/>
  <c r="AIV121" i="4"/>
  <c r="AIV104" i="4"/>
  <c r="AIV102" i="4"/>
  <c r="AIV82" i="4"/>
  <c r="AIV108" i="4"/>
  <c r="AIV128" i="4"/>
  <c r="AIV79" i="4"/>
  <c r="AIV83" i="4"/>
  <c r="AIV95" i="4"/>
  <c r="AIV35" i="4"/>
  <c r="AIV34" i="4"/>
  <c r="AIV33" i="4"/>
  <c r="AIV32" i="4"/>
  <c r="AIV31" i="4"/>
  <c r="AIV30" i="4"/>
  <c r="AIV28" i="4"/>
  <c r="AIV27" i="4"/>
  <c r="AIV25" i="4"/>
  <c r="AIV24" i="4"/>
  <c r="AIV23" i="4"/>
  <c r="AIV22" i="4"/>
  <c r="AIV21" i="4"/>
  <c r="AIV118" i="4"/>
  <c r="AIV90" i="4"/>
  <c r="AIV86" i="4"/>
  <c r="AIV44" i="4"/>
  <c r="AIV40" i="4"/>
  <c r="AIV36" i="4"/>
  <c r="AIV164" i="4"/>
  <c r="AIV133" i="4"/>
  <c r="AIV101" i="4"/>
  <c r="AIV96" i="4"/>
  <c r="AIV78" i="4"/>
  <c r="AIV77" i="4"/>
  <c r="AIV76" i="4"/>
  <c r="AIV75" i="4"/>
  <c r="AIV74" i="4"/>
  <c r="AIV73" i="4"/>
  <c r="AIV72" i="4"/>
  <c r="AIV71" i="4"/>
  <c r="AIV70" i="4"/>
  <c r="AIV69" i="4"/>
  <c r="AIV68" i="4"/>
  <c r="AIV67" i="4"/>
  <c r="AIV81" i="4"/>
  <c r="AIV43" i="4"/>
  <c r="AIV42" i="4"/>
  <c r="AIV41" i="4"/>
  <c r="AIV159" i="4"/>
  <c r="AIV138" i="4"/>
  <c r="AIV97" i="4"/>
  <c r="AIV87" i="4"/>
  <c r="AIV80" i="4"/>
  <c r="AIV60" i="4"/>
  <c r="AIV57" i="4"/>
  <c r="AIV54" i="4"/>
  <c r="AIV117" i="4"/>
  <c r="AIV110" i="4"/>
  <c r="AIV39" i="4"/>
  <c r="AIV127" i="4"/>
  <c r="AIV47" i="4"/>
  <c r="AIV12" i="4"/>
  <c r="AIV10" i="4"/>
  <c r="AIV8" i="4"/>
  <c r="AIV6" i="4"/>
  <c r="AIV19" i="4"/>
  <c r="AIV15" i="4"/>
  <c r="AIV18" i="4"/>
  <c r="AIV94" i="4"/>
  <c r="AIV89" i="4"/>
  <c r="AIV65" i="4"/>
  <c r="AIV61" i="4"/>
  <c r="AIV50" i="4"/>
  <c r="AIV14" i="4"/>
  <c r="AIV162" i="4"/>
  <c r="AIV46" i="4"/>
  <c r="AIV98" i="4"/>
  <c r="AIV64" i="4"/>
  <c r="AIV53" i="4"/>
  <c r="AIV49" i="4"/>
  <c r="AIV93" i="4"/>
  <c r="AIV85" i="4"/>
  <c r="AIV59" i="4"/>
  <c r="AIV16" i="4"/>
  <c r="AIV9" i="4"/>
  <c r="AIV51" i="4"/>
  <c r="AIV13" i="4"/>
  <c r="AIV17" i="4"/>
  <c r="AIV55" i="4"/>
  <c r="AIV48" i="4"/>
  <c r="AIV66" i="4"/>
  <c r="AIV56" i="4"/>
  <c r="AIV37" i="4"/>
  <c r="AIV62" i="4"/>
  <c r="AIV20" i="4"/>
  <c r="AIV2" i="4"/>
  <c r="AIV58" i="4"/>
  <c r="AIV7" i="4"/>
  <c r="AIV52" i="4"/>
  <c r="AIV45" i="4"/>
  <c r="AIV11" i="4"/>
  <c r="AIV38" i="4"/>
  <c r="AIV106" i="4"/>
  <c r="AIV63" i="4"/>
  <c r="AIV26" i="4"/>
  <c r="AIV195" i="4"/>
  <c r="AIV165" i="4"/>
  <c r="AIV29" i="4"/>
  <c r="AIV148" i="4"/>
  <c r="AIT5" i="4"/>
  <c r="ON3" i="5" l="1"/>
  <c r="OO2" i="5"/>
  <c r="AIV5" i="4"/>
  <c r="AIX199" i="4"/>
  <c r="K199" i="4" s="1"/>
  <c r="M199" i="4" s="1"/>
  <c r="AIX198" i="4"/>
  <c r="K198" i="4" s="1"/>
  <c r="M198" i="4" s="1"/>
  <c r="AIX197" i="4"/>
  <c r="K197" i="4" s="1"/>
  <c r="AIX193" i="4"/>
  <c r="AIX189" i="4"/>
  <c r="AIX185" i="4"/>
  <c r="AIX181" i="4"/>
  <c r="AIX196" i="4"/>
  <c r="AIX192" i="4"/>
  <c r="AIX194" i="4"/>
  <c r="AIX190" i="4"/>
  <c r="AIX170" i="4"/>
  <c r="AIX166" i="4"/>
  <c r="AIX184" i="4"/>
  <c r="AIX177" i="4"/>
  <c r="AIX140" i="4"/>
  <c r="AIX136" i="4"/>
  <c r="AIX186" i="4"/>
  <c r="AIX172" i="4"/>
  <c r="AIX175" i="4"/>
  <c r="AIX164" i="4"/>
  <c r="AIX160" i="4"/>
  <c r="AIX180" i="4"/>
  <c r="AIX178" i="4"/>
  <c r="AIX173" i="4"/>
  <c r="AIX188" i="4"/>
  <c r="AIX174" i="4"/>
  <c r="AIX171" i="4"/>
  <c r="AIX183" i="4"/>
  <c r="AIX153" i="4"/>
  <c r="AIX152" i="4"/>
  <c r="AIX147" i="4"/>
  <c r="AIX139" i="4"/>
  <c r="AIX158" i="4"/>
  <c r="AIX191" i="4"/>
  <c r="AIX187" i="4"/>
  <c r="AIX150" i="4"/>
  <c r="AIX143" i="4"/>
  <c r="AIX131" i="4"/>
  <c r="AIX119" i="4"/>
  <c r="AIX115" i="4"/>
  <c r="AIX111" i="4"/>
  <c r="AIX107" i="4"/>
  <c r="AIX159" i="4"/>
  <c r="AIX138" i="4"/>
  <c r="AIX137" i="4"/>
  <c r="AIX129" i="4"/>
  <c r="AIX127" i="4"/>
  <c r="AIX169" i="4"/>
  <c r="AIX168" i="4"/>
  <c r="AIX167" i="4"/>
  <c r="AIX163" i="4"/>
  <c r="AIX151" i="4"/>
  <c r="AIX182" i="4"/>
  <c r="AIX179" i="4"/>
  <c r="AIX154" i="4"/>
  <c r="AIX146" i="4"/>
  <c r="AIX112" i="4"/>
  <c r="AIX105" i="4"/>
  <c r="AIX101" i="4"/>
  <c r="AIX149" i="4"/>
  <c r="AIX145" i="4"/>
  <c r="AIX122" i="4"/>
  <c r="AIX108" i="4"/>
  <c r="AIX157" i="4"/>
  <c r="AIX162" i="4"/>
  <c r="AIX161" i="4"/>
  <c r="AIX156" i="4"/>
  <c r="AIX120" i="4"/>
  <c r="AIX103" i="4"/>
  <c r="AIX133" i="4"/>
  <c r="AIX121" i="4"/>
  <c r="AIX109" i="4"/>
  <c r="AIX106" i="4"/>
  <c r="AIX155" i="4"/>
  <c r="AIX142" i="4"/>
  <c r="AIX132" i="4"/>
  <c r="AIX114" i="4"/>
  <c r="AIX130" i="4"/>
  <c r="AIX141" i="4"/>
  <c r="AIX128" i="4"/>
  <c r="AIX90" i="4"/>
  <c r="AIX89" i="4"/>
  <c r="AIX126" i="4"/>
  <c r="AIX125" i="4"/>
  <c r="AIX124" i="4"/>
  <c r="AIX123" i="4"/>
  <c r="AIX99" i="4"/>
  <c r="AIX113" i="4"/>
  <c r="AIX102" i="4"/>
  <c r="AIX100" i="4"/>
  <c r="AIX98" i="4"/>
  <c r="AIX97" i="4"/>
  <c r="AIX88" i="4"/>
  <c r="AIX176" i="4"/>
  <c r="AIX117" i="4"/>
  <c r="AIX96" i="4"/>
  <c r="AIX92" i="4"/>
  <c r="AIX78" i="4"/>
  <c r="AIX77" i="4"/>
  <c r="AIX76" i="4"/>
  <c r="AIX75" i="4"/>
  <c r="AIX74" i="4"/>
  <c r="AIX73" i="4"/>
  <c r="AIX72" i="4"/>
  <c r="AIX71" i="4"/>
  <c r="AIX70" i="4"/>
  <c r="AIX69" i="4"/>
  <c r="AIX68" i="4"/>
  <c r="AIX67" i="4"/>
  <c r="AIX66" i="4"/>
  <c r="AIX65" i="4"/>
  <c r="AIX64" i="4"/>
  <c r="AIX63" i="4"/>
  <c r="AIX62" i="4"/>
  <c r="AIX61" i="4"/>
  <c r="AIX60" i="4"/>
  <c r="AIX59" i="4"/>
  <c r="AIX58" i="4"/>
  <c r="AIX57" i="4"/>
  <c r="AIX56" i="4"/>
  <c r="AIX55" i="4"/>
  <c r="AIX54" i="4"/>
  <c r="AIX53" i="4"/>
  <c r="AIX52" i="4"/>
  <c r="AIX51" i="4"/>
  <c r="AIX50" i="4"/>
  <c r="AIX49" i="4"/>
  <c r="AIX48" i="4"/>
  <c r="AIX47" i="4"/>
  <c r="AIX46" i="4"/>
  <c r="AIX45" i="4"/>
  <c r="AIX44" i="4"/>
  <c r="AIX43" i="4"/>
  <c r="AIX42" i="4"/>
  <c r="AIX41" i="4"/>
  <c r="AIX40" i="4"/>
  <c r="AIX39" i="4"/>
  <c r="AIX38" i="4"/>
  <c r="AIX37" i="4"/>
  <c r="AIX36" i="4"/>
  <c r="AIX134" i="4"/>
  <c r="AIX95" i="4"/>
  <c r="AIX91" i="4"/>
  <c r="AIX85" i="4"/>
  <c r="AIX118" i="4"/>
  <c r="AIX87" i="4"/>
  <c r="AIX80" i="4"/>
  <c r="AIX94" i="4"/>
  <c r="AIX82" i="4"/>
  <c r="AIX116" i="4"/>
  <c r="AIX86" i="4"/>
  <c r="AIX83" i="4"/>
  <c r="AIX79" i="4"/>
  <c r="AIX20" i="4"/>
  <c r="AIX19" i="4"/>
  <c r="AIX18" i="4"/>
  <c r="AIX17" i="4"/>
  <c r="AIX16" i="4"/>
  <c r="AIX15" i="4"/>
  <c r="AIX14" i="4"/>
  <c r="AIX13" i="4"/>
  <c r="AIX12" i="4"/>
  <c r="AIX11" i="4"/>
  <c r="AIX10" i="4"/>
  <c r="AIX9" i="4"/>
  <c r="AIX8" i="4"/>
  <c r="AIX7" i="4"/>
  <c r="AIX6" i="4"/>
  <c r="AIX144" i="4"/>
  <c r="AIX35" i="4"/>
  <c r="AIX34" i="4"/>
  <c r="AIX135" i="4"/>
  <c r="AIX104" i="4"/>
  <c r="AIX25" i="4"/>
  <c r="AIX28" i="4"/>
  <c r="AIX27" i="4"/>
  <c r="AIX110" i="4"/>
  <c r="AIX93" i="4"/>
  <c r="AIX81" i="4"/>
  <c r="AIX23" i="4"/>
  <c r="AIX84" i="4"/>
  <c r="AIX31" i="4"/>
  <c r="AIX30" i="4"/>
  <c r="AIX24" i="4"/>
  <c r="AIX22" i="4"/>
  <c r="AIX21" i="4"/>
  <c r="AIX33" i="4"/>
  <c r="AIX32" i="4"/>
  <c r="AIX2" i="4"/>
  <c r="AIX26" i="4"/>
  <c r="AIX165" i="4"/>
  <c r="AIX195" i="4"/>
  <c r="AIX148" i="4"/>
  <c r="AIX29" i="4"/>
  <c r="OO3" i="5" l="1"/>
  <c r="OP2" i="5"/>
  <c r="OP3" i="5" s="1"/>
  <c r="K5" i="4"/>
  <c r="M197" i="4"/>
  <c r="M5" i="4" s="1"/>
  <c r="AIX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Darshik Dholakiya</author>
    <author>tc={2A9E7567-1A5A-4EE7-B186-B8AFEE970F00}</author>
    <author>tc={3F60D2D6-AD05-4792-8F58-99604CD9CDA6}</author>
  </authors>
  <commentList>
    <comment ref="BN5" authorId="0" shapeId="0" xr:uid="{3EF879CD-10BB-4610-B9EF-4150F5EA9168}">
      <text>
        <r>
          <rPr>
            <b/>
            <sz val="9"/>
            <color indexed="81"/>
            <rFont val="Tahoma"/>
            <family val="2"/>
          </rPr>
          <t>Darshik Dholakiya:</t>
        </r>
        <r>
          <rPr>
            <sz val="9"/>
            <color indexed="81"/>
            <rFont val="Tahoma"/>
            <family val="2"/>
          </rPr>
          <t xml:space="preserve">
15-1-26
</t>
        </r>
      </text>
    </comment>
    <comment ref="FS83" authorId="1" shapeId="0" xr:uid="{2A9E7567-1A5A-4EE7-B186-B8AFEE970F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CFT Date-31-12-25
2 CFT Date-7-01-26</t>
      </text>
    </comment>
    <comment ref="D160" authorId="2" shapeId="0" xr:uid="{3F60D2D6-AD05-4792-8F58-99604CD9CDA6}">
      <text>
        <t>[Threaded comment]
Your version of Excel allows you to read this threaded comment; however, any edits to it will get removed if the file is opened in a newer version of Excel. Learn more: https://go.microsoft.com/fwlink/?linkid=870924
Comment:
    CEIPL - upto PCC, BPS - from Anchor Cage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tc={CE812234-3BC4-4447-A612-05B05A694EDD}</author>
    <author>Darshik Dholakiya</author>
  </authors>
  <commentList>
    <comment ref="D69" authorId="0" shapeId="0" xr:uid="{CE812234-3BC4-4447-A612-05B05A694E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Extra SC-50 Start 8-Jan-26 By Bauer
Total Scope=252+50=353
</t>
      </text>
    </comment>
    <comment ref="E83" authorId="1" shapeId="0" xr:uid="{7781B5D4-9CBB-418B-8832-A1FFD9BBD920}">
      <text>
        <r>
          <rPr>
            <b/>
            <sz val="9"/>
            <color indexed="81"/>
            <rFont val="Tahoma"/>
            <family val="2"/>
          </rPr>
          <t>Darshik Dholakiya:</t>
        </r>
        <r>
          <rPr>
            <sz val="9"/>
            <color indexed="81"/>
            <rFont val="Tahoma"/>
            <family val="2"/>
          </rPr>
          <t xml:space="preserve">
Keller start SC date 9-Feb 26 Additional 181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tc={D11B4DC6-D0A7-4A49-BDF5-FD89C9549732}</author>
  </authors>
  <commentList>
    <comment ref="H318" authorId="0" shapeId="0" xr:uid="{D11B4DC6-D0A7-4A49-BDF5-FD89C9549732}">
      <text>
        <t>[Threaded comment]
Your version of Excel allows you to read this threaded comment; however, any edits to it will get removed if the file is opened in a newer version of Excel. Learn more: https://go.microsoft.com/fwlink/?linkid=870924
Comment:
    CEIPL - upto PCC, BPS - from Anchor Cage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tc={CF20B058-CC79-4850-AC7C-A4666229A412}</author>
  </authors>
  <commentList>
    <comment ref="D58" authorId="0" shapeId="0" xr:uid="{CF20B058-CC79-4850-AC7C-A4666229A412}">
      <text>
        <t>[Threaded comment]
Your version of Excel allows you to read this threaded comment; however, any edits to it will get removed if the file is opened in a newer version of Excel. Learn more: https://go.microsoft.com/fwlink/?linkid=870924
Comment:
    09-Sep-25 RC 2 Reached at Loc.143, Cabin unloading hold due to water logging &amp; wet soil, Main crane breakdown from 5-Dec-25.
AC-7 Reached at Loc.143 on 5-Dec-25.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tc={C98DDF68-08D7-4DA4-B80D-3737D3B8F0BE}</author>
  </authors>
  <commentList>
    <comment ref="H4" authorId="0" shapeId="0" xr:uid="{C98DDF68-08D7-4DA4-B80D-3737D3B8F0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Stone column location start by Menard (Scope-119 no. of stone column)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 Patel</author>
  </authors>
  <commentList>
    <comment ref="Y6" authorId="0" shapeId="0" xr:uid="{B77BE2D8-E7EF-4A5A-BC3F-3AE6D786A638}">
      <text>
        <r>
          <rPr>
            <b/>
            <sz val="9"/>
            <color indexed="81"/>
            <rFont val="Tahoma"/>
            <family val="2"/>
          </rPr>
          <t>Dev Patel:</t>
        </r>
        <r>
          <rPr>
            <sz val="9"/>
            <color indexed="81"/>
            <rFont val="Tahoma"/>
            <family val="2"/>
          </rPr>
          <t xml:space="preserve">
336-03
129-03
238-02
216-01
261-01
338-03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tc={65776CF2-6EEA-46EE-9581-D4EED554D361}</author>
  </authors>
  <commentList>
    <comment ref="E6" authorId="0" shapeId="0" xr:uid="{65776CF2-6EEA-46EE-9581-D4EED554D361}">
      <text>
        <t>[Threaded comment]
Your version of Excel allows you to read this threaded comment; however, any edits to it will get removed if the file is opened in a newer version of Excel. Learn more: https://go.microsoft.com/fwlink/?linkid=870924
Comment:
    15 Set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Darshik Dholakiya</author>
    <author>tc={816266DE-8B74-4B4A-BDE9-3B9AC079A689}</author>
    <author>tc={CD1AADF1-B468-4B09-AA23-2A37D9CACB23}</author>
    <author>tc={02754778-6C07-42C8-BD69-65E8BDFD013A}</author>
  </authors>
  <commentList>
    <comment ref="S165" authorId="0" shapeId="0" xr:uid="{12995964-9CF2-4DBD-A42E-C39B42223E79}">
      <text>
        <r>
          <rPr>
            <b/>
            <sz val="9"/>
            <color indexed="81"/>
            <rFont val="Tahoma"/>
            <family val="2"/>
          </rPr>
          <t>Darshik Dholakiya:</t>
        </r>
        <r>
          <rPr>
            <sz val="9"/>
            <color indexed="81"/>
            <rFont val="Tahoma"/>
            <family val="2"/>
          </rPr>
          <t xml:space="preserve">
Keller start sc 
Date 9-Feb-26</t>
        </r>
      </text>
    </comment>
    <comment ref="AE165" authorId="1" shapeId="0" xr:uid="{816266DE-8B74-4B4A-BDE9-3B9AC079A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pinnacle start PLT Date 24-12-2025</t>
      </text>
    </comment>
    <comment ref="AE177" authorId="2" shapeId="0" xr:uid="{CD1AADF1-B468-4B09-AA23-2A37D9CACB23}">
      <text>
        <t>[Threaded comment]
Your version of Excel allows you to read this threaded comment; however, any edits to it will get removed if the file is opened in a newer version of Excel. Learn more: https://go.microsoft.com/fwlink/?linkid=870924
Comment:
    pinnacle start PLT Date 11-12-2025</t>
      </text>
    </comment>
    <comment ref="A201" authorId="3" shapeId="0" xr:uid="{02754778-6C07-42C8-BD69-65E8BDFD0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PCC done by UNIQUE INF</t>
      </text>
    </comment>
  </commentList>
</comments>
</file>

<file path=xl/sharedStrings.xml><?xml version="1.0" encoding="utf-8"?>
<sst xmlns="http://schemas.openxmlformats.org/spreadsheetml/2006/main" count="16691" uniqueCount="2373">
  <si>
    <r>
      <t>ADANI GREEN ENERGY KHAVADA PH-II 200WTGs (1040 MW</t>
    </r>
    <r>
      <rPr>
        <b/>
        <vertAlign val="subscript"/>
        <sz val="14"/>
        <color theme="1"/>
        <rFont val="Adani Regular"/>
      </rPr>
      <t>ac</t>
    </r>
    <r>
      <rPr>
        <b/>
        <sz val="14"/>
        <color theme="1"/>
        <rFont val="Adani Regular"/>
      </rPr>
      <t>)</t>
    </r>
  </si>
  <si>
    <t>S.No</t>
  </si>
  <si>
    <t>Description</t>
  </si>
  <si>
    <t>PSS Number</t>
  </si>
  <si>
    <t>Total Scope</t>
  </si>
  <si>
    <t>Achieved</t>
  </si>
  <si>
    <t>Balance</t>
  </si>
  <si>
    <t>SPV Name</t>
  </si>
  <si>
    <t>I</t>
  </si>
  <si>
    <t>WTG CIVIL &amp; MECH</t>
  </si>
  <si>
    <t>Soil Test</t>
  </si>
  <si>
    <t>Stone Column Drawing's Status</t>
  </si>
  <si>
    <t>Stone Column</t>
  </si>
  <si>
    <t xml:space="preserve">Plateload test </t>
  </si>
  <si>
    <t>Excavation</t>
  </si>
  <si>
    <t>PCC</t>
  </si>
  <si>
    <t>Anchor Cage &amp; Assembly</t>
  </si>
  <si>
    <t>Steel Binding works</t>
  </si>
  <si>
    <t>Raft Casting</t>
  </si>
  <si>
    <t>Backfilling</t>
  </si>
  <si>
    <t>Grouting</t>
  </si>
  <si>
    <t>USS &amp; Transformer Foundation</t>
  </si>
  <si>
    <t>WTG Connecting Road</t>
  </si>
  <si>
    <t>Crane Pad</t>
  </si>
  <si>
    <t>WTG Erection</t>
  </si>
  <si>
    <t>MCC</t>
  </si>
  <si>
    <t>Pre-Comm</t>
  </si>
  <si>
    <t>WTG Commissioining</t>
  </si>
  <si>
    <t>II</t>
  </si>
  <si>
    <t>WTG ELECTRICAL (USS, Trafo &amp; 33kV)</t>
  </si>
  <si>
    <t>USS Erection &amp; Readiness</t>
  </si>
  <si>
    <t>PSS-4</t>
  </si>
  <si>
    <t>USS Testing</t>
  </si>
  <si>
    <t xml:space="preserve">PSS-8 </t>
  </si>
  <si>
    <t>PSS-8</t>
  </si>
  <si>
    <t>PSS-10</t>
  </si>
  <si>
    <t>WTG 243</t>
  </si>
  <si>
    <t>WTG 230</t>
  </si>
  <si>
    <t>WTG 133</t>
  </si>
  <si>
    <t>WTG 208</t>
  </si>
  <si>
    <t>WTG 405</t>
  </si>
  <si>
    <t>WTG 186</t>
  </si>
  <si>
    <t>WTG 244</t>
  </si>
  <si>
    <t>WTG 164</t>
  </si>
  <si>
    <t>WTG 327</t>
  </si>
  <si>
    <t>WTG 141</t>
  </si>
  <si>
    <t>WTG 329</t>
  </si>
  <si>
    <t>WTG 121</t>
  </si>
  <si>
    <t>WTG 233A</t>
  </si>
  <si>
    <t>WTG 123</t>
  </si>
  <si>
    <t>WTG 353</t>
  </si>
  <si>
    <t>WTG 143</t>
  </si>
  <si>
    <t>WTG 354</t>
  </si>
  <si>
    <t>WTG 144</t>
  </si>
  <si>
    <t>WTG 373</t>
  </si>
  <si>
    <t>WTG 145</t>
  </si>
  <si>
    <t>WTG 377</t>
  </si>
  <si>
    <t>WTG 400</t>
  </si>
  <si>
    <t>WTG 378</t>
  </si>
  <si>
    <t>WTG 376</t>
  </si>
  <si>
    <t>WTG 379</t>
  </si>
  <si>
    <t>WTG 351</t>
  </si>
  <si>
    <t>WTG 328</t>
  </si>
  <si>
    <t>WTG 326</t>
  </si>
  <si>
    <t>WTG 380</t>
  </si>
  <si>
    <t>WTG 302</t>
  </si>
  <si>
    <t>WTG 381</t>
  </si>
  <si>
    <t>WTG 382</t>
  </si>
  <si>
    <t>WTG 352</t>
  </si>
  <si>
    <t>WTG 399</t>
  </si>
  <si>
    <t>WTG 002</t>
  </si>
  <si>
    <t>WTG 401</t>
  </si>
  <si>
    <t>WTG 551</t>
  </si>
  <si>
    <t>WTG 403</t>
  </si>
  <si>
    <t>WTG 552</t>
  </si>
  <si>
    <t>WTG 404</t>
  </si>
  <si>
    <t>WTG 132</t>
  </si>
  <si>
    <t>WTG 406</t>
  </si>
  <si>
    <t>WTG 553</t>
  </si>
  <si>
    <t>WTG 407</t>
  </si>
  <si>
    <t>WTG 152</t>
  </si>
  <si>
    <t>WTG 424</t>
  </si>
  <si>
    <t>WTG 153</t>
  </si>
  <si>
    <t>WTG 425</t>
  </si>
  <si>
    <t>WTG 426</t>
  </si>
  <si>
    <t>WTG 154</t>
  </si>
  <si>
    <t>WTG 429</t>
  </si>
  <si>
    <t>WTG 131</t>
  </si>
  <si>
    <t>WTG 430</t>
  </si>
  <si>
    <t>WTG 175</t>
  </si>
  <si>
    <t>WTG 431</t>
  </si>
  <si>
    <t>WTG 176</t>
  </si>
  <si>
    <t>WTG 432</t>
  </si>
  <si>
    <t>WTG 197</t>
  </si>
  <si>
    <t>WTG 433</t>
  </si>
  <si>
    <t>WTG 198</t>
  </si>
  <si>
    <t>WTG 448</t>
  </si>
  <si>
    <t>WTG 178</t>
  </si>
  <si>
    <t>WTG 449</t>
  </si>
  <si>
    <t>WTG 177</t>
  </si>
  <si>
    <t>WTG 454</t>
  </si>
  <si>
    <t>WTG 199</t>
  </si>
  <si>
    <t>WTG 455</t>
  </si>
  <si>
    <t>WTG 221</t>
  </si>
  <si>
    <t>WTG 456</t>
  </si>
  <si>
    <t>WTG 200</t>
  </si>
  <si>
    <t>WTG 473</t>
  </si>
  <si>
    <t>WTG 155</t>
  </si>
  <si>
    <t>WTG 474</t>
  </si>
  <si>
    <t>WTG 554</t>
  </si>
  <si>
    <t>WTG 480</t>
  </si>
  <si>
    <t>WTG 555</t>
  </si>
  <si>
    <t>WTG 481</t>
  </si>
  <si>
    <t>WTG 156</t>
  </si>
  <si>
    <t>WTG 482</t>
  </si>
  <si>
    <t>WTG 179</t>
  </si>
  <si>
    <t>WTG 503</t>
  </si>
  <si>
    <t>WTG 504</t>
  </si>
  <si>
    <t>WTG 222</t>
  </si>
  <si>
    <t>WTG 505</t>
  </si>
  <si>
    <t>WTG 520</t>
  </si>
  <si>
    <t>WTG 266</t>
  </si>
  <si>
    <t>WTG 524</t>
  </si>
  <si>
    <t>WTG 267</t>
  </si>
  <si>
    <t>WTG 457</t>
  </si>
  <si>
    <t>WTG 314</t>
  </si>
  <si>
    <t>WTG 423</t>
  </si>
  <si>
    <t>WTG 290</t>
  </si>
  <si>
    <t>WTG 398</t>
  </si>
  <si>
    <t>WTG 315</t>
  </si>
  <si>
    <t>KH 53</t>
  </si>
  <si>
    <t>WTG 291</t>
  </si>
  <si>
    <t>KH 54</t>
  </si>
  <si>
    <t>WTG 316</t>
  </si>
  <si>
    <t>KH 55</t>
  </si>
  <si>
    <t>WTG 201</t>
  </si>
  <si>
    <t>KH 56</t>
  </si>
  <si>
    <t>WTG 223</t>
  </si>
  <si>
    <t>KH 57</t>
  </si>
  <si>
    <t>WTG 245</t>
  </si>
  <si>
    <t>KH 58</t>
  </si>
  <si>
    <t>WTG 268</t>
  </si>
  <si>
    <t>KH 59</t>
  </si>
  <si>
    <t>WTG 292</t>
  </si>
  <si>
    <t>KH 60</t>
  </si>
  <si>
    <t>KH 61</t>
  </si>
  <si>
    <t>KH 556</t>
  </si>
  <si>
    <t>KH 523</t>
  </si>
  <si>
    <t>KH 522</t>
  </si>
  <si>
    <t>KH 521</t>
  </si>
  <si>
    <t>KH 508</t>
  </si>
  <si>
    <t>KH 555</t>
  </si>
  <si>
    <t>KH 557</t>
  </si>
  <si>
    <t>KH 581</t>
  </si>
  <si>
    <t>KH 582</t>
  </si>
  <si>
    <t>KH 583</t>
  </si>
  <si>
    <t>KH 52</t>
  </si>
  <si>
    <t>KH 51</t>
  </si>
  <si>
    <t>KH 552</t>
  </si>
  <si>
    <t>KH 588</t>
  </si>
  <si>
    <t>KH 589</t>
  </si>
  <si>
    <t>KH 590</t>
  </si>
  <si>
    <t>KH 591</t>
  </si>
  <si>
    <t>KH 592</t>
  </si>
  <si>
    <t>KH 550</t>
  </si>
  <si>
    <t>KH 551</t>
  </si>
  <si>
    <t>KH 579</t>
  </si>
  <si>
    <t>KH 596</t>
  </si>
  <si>
    <t>KH 597</t>
  </si>
  <si>
    <t>KH 598</t>
  </si>
  <si>
    <t>KH 599</t>
  </si>
  <si>
    <t>KH 600</t>
  </si>
  <si>
    <t>KH 553</t>
  </si>
  <si>
    <t>KH 580</t>
  </si>
  <si>
    <t>KH 478</t>
  </si>
  <si>
    <t>KH 604</t>
  </si>
  <si>
    <t>KH 605</t>
  </si>
  <si>
    <t>KH 606</t>
  </si>
  <si>
    <t>KH 47</t>
  </si>
  <si>
    <t>KH 607</t>
  </si>
  <si>
    <t>KH 608</t>
  </si>
  <si>
    <t>KH 509</t>
  </si>
  <si>
    <t>KH 554</t>
  </si>
  <si>
    <t>KH 611</t>
  </si>
  <si>
    <t>KH 612</t>
  </si>
  <si>
    <t>KH 613</t>
  </si>
  <si>
    <t>KH 614</t>
  </si>
  <si>
    <t>KH 615</t>
  </si>
  <si>
    <t>KH 617</t>
  </si>
  <si>
    <t>KH 618</t>
  </si>
  <si>
    <t>KH 619</t>
  </si>
  <si>
    <t>KH 620</t>
  </si>
  <si>
    <t>KH 621</t>
  </si>
  <si>
    <t>KH 622</t>
  </si>
  <si>
    <t>KH 34</t>
  </si>
  <si>
    <t>KH 35</t>
  </si>
  <si>
    <t>KH 68</t>
  </si>
  <si>
    <r>
      <t>ADANI GREEN ENERGY KHAVDA PH-III 194 WTGs (1008.8 MW</t>
    </r>
    <r>
      <rPr>
        <b/>
        <vertAlign val="subscript"/>
        <sz val="14"/>
        <color theme="1"/>
        <rFont val="Adani Regular"/>
      </rPr>
      <t>ac</t>
    </r>
    <r>
      <rPr>
        <b/>
        <sz val="14"/>
        <color theme="1"/>
        <rFont val="Adani Regular"/>
      </rPr>
      <t>)</t>
    </r>
  </si>
  <si>
    <t>Reporting Date</t>
  </si>
  <si>
    <t>Progress Date</t>
  </si>
  <si>
    <t>Monthly Plan</t>
  </si>
  <si>
    <t>Cumulative</t>
  </si>
  <si>
    <t>SPV</t>
  </si>
  <si>
    <t>Plan</t>
  </si>
  <si>
    <t>ARE3L</t>
  </si>
  <si>
    <t>ASEJ6PL</t>
  </si>
  <si>
    <t>AHEJ5L</t>
  </si>
  <si>
    <t>AGE25BL</t>
  </si>
  <si>
    <t>AGE25CL</t>
  </si>
  <si>
    <t>AGE26AL</t>
  </si>
  <si>
    <t>PSS-08</t>
  </si>
  <si>
    <t>PSS-05</t>
  </si>
  <si>
    <t>PSS-09</t>
  </si>
  <si>
    <t>PSS-11</t>
  </si>
  <si>
    <t>PSS-12</t>
  </si>
  <si>
    <t>PSS-14</t>
  </si>
  <si>
    <t xml:space="preserve">PCC </t>
  </si>
  <si>
    <t>USS Erection</t>
  </si>
  <si>
    <t>33kV Cable Laying</t>
  </si>
  <si>
    <t>2.01.01</t>
  </si>
  <si>
    <t>HT Cable Laying</t>
  </si>
  <si>
    <t>2.01.02</t>
  </si>
  <si>
    <t>FO Cable Laying</t>
  </si>
  <si>
    <t>2.01.03</t>
  </si>
  <si>
    <t>Cable Joint</t>
  </si>
  <si>
    <t>2.01.04</t>
  </si>
  <si>
    <t>Termination</t>
  </si>
  <si>
    <t>2.02.01</t>
  </si>
  <si>
    <t>2.02.02</t>
  </si>
  <si>
    <t>2.02.03</t>
  </si>
  <si>
    <t>2.02.04</t>
  </si>
  <si>
    <t>2.03.01</t>
  </si>
  <si>
    <t>2.03.02</t>
  </si>
  <si>
    <t>2.03.03</t>
  </si>
  <si>
    <t>2.03.04</t>
  </si>
  <si>
    <t>2.04.01</t>
  </si>
  <si>
    <t>2.04.02</t>
  </si>
  <si>
    <t>2.04.03</t>
  </si>
  <si>
    <t>2.04.04</t>
  </si>
  <si>
    <t>2.05.01</t>
  </si>
  <si>
    <t>2.05.02</t>
  </si>
  <si>
    <t>2.05.03</t>
  </si>
  <si>
    <t>2.05.04</t>
  </si>
  <si>
    <t>2.06.01</t>
  </si>
  <si>
    <t>2.06.02</t>
  </si>
  <si>
    <t>2.06.03</t>
  </si>
  <si>
    <t>2.06.04</t>
  </si>
  <si>
    <t xml:space="preserve">Sr. No. </t>
  </si>
  <si>
    <t>SUB Station</t>
  </si>
  <si>
    <t>Locations</t>
  </si>
  <si>
    <t>Feeder</t>
  </si>
  <si>
    <t>WTG FDN
VENDOR</t>
  </si>
  <si>
    <t>FDN Allotment
Date</t>
  </si>
  <si>
    <t>Stone Column Contractor</t>
  </si>
  <si>
    <t>Soil Test
Status</t>
  </si>
  <si>
    <t>WTG Coordinates</t>
  </si>
  <si>
    <t>Plate Load Test</t>
  </si>
  <si>
    <t>Gravel Bed (Stone Blanket)</t>
  </si>
  <si>
    <t>Anchor Cage Assembly</t>
  </si>
  <si>
    <t xml:space="preserve">Steel Binding  </t>
  </si>
  <si>
    <t>Backfilling &amp; Compaction</t>
  </si>
  <si>
    <t>USS Precast Installation</t>
  </si>
  <si>
    <t>Road Construction (For WTG Erection)</t>
  </si>
  <si>
    <t>TURNING Development</t>
  </si>
  <si>
    <t>Crane Pad Construction</t>
  </si>
  <si>
    <t xml:space="preserve">MCC </t>
  </si>
  <si>
    <t>Pre-commissioning</t>
  </si>
  <si>
    <t>HT Cable Laying &amp; Termination</t>
  </si>
  <si>
    <t>CEA Approval</t>
  </si>
  <si>
    <t>USS CFT</t>
  </si>
  <si>
    <t>Trial Run</t>
  </si>
  <si>
    <t>Remarks</t>
  </si>
  <si>
    <t>E</t>
  </si>
  <si>
    <t>N</t>
  </si>
  <si>
    <t>Soil Test Plan Start Date</t>
  </si>
  <si>
    <t>Soil Test Plan Finish Date</t>
  </si>
  <si>
    <t>Fore Cast Finish Date</t>
  </si>
  <si>
    <t>Soil Test Actual Start Date</t>
  </si>
  <si>
    <t>Soil Test Actual FInish Date</t>
  </si>
  <si>
    <t>Impact days due to hindrance</t>
  </si>
  <si>
    <t>Stone Column Scope
(Nos)</t>
  </si>
  <si>
    <t>Stone Column Completed
(Nos)</t>
  </si>
  <si>
    <t xml:space="preserve">Stone Column  Plan Start Date </t>
  </si>
  <si>
    <t>Stone Column Plan
Finish Date</t>
  </si>
  <si>
    <t>Stone Column
Forecast Completion</t>
  </si>
  <si>
    <t>Stone Column Actual 
Start Date</t>
  </si>
  <si>
    <t>Stone Column Actual
Finish Date</t>
  </si>
  <si>
    <t>No of Days</t>
  </si>
  <si>
    <t>Scope</t>
  </si>
  <si>
    <t>Vendor</t>
  </si>
  <si>
    <t xml:space="preserve">PLT Plan Start Date </t>
  </si>
  <si>
    <t>PLT Plan
Finish Date</t>
  </si>
  <si>
    <t>PLT Forecast Completion
Date</t>
  </si>
  <si>
    <t>PLT Actual 
Start Date</t>
  </si>
  <si>
    <t>PLT Actual
Finish Date</t>
  </si>
  <si>
    <t xml:space="preserve">Excavation Plan
Start Date </t>
  </si>
  <si>
    <t>Excavation Plan
Finish Date</t>
  </si>
  <si>
    <t>Excavation
Forecast Completion</t>
  </si>
  <si>
    <t>Excavation
Actual Start Date</t>
  </si>
  <si>
    <t>Excavation
Actual
FInish Date</t>
  </si>
  <si>
    <t xml:space="preserve">Gravel Bed Plan
Start Date </t>
  </si>
  <si>
    <t xml:space="preserve">Gravel Bed Plan
Finish Date </t>
  </si>
  <si>
    <t>Gravel Bed Forecast Completion</t>
  </si>
  <si>
    <t>Gravel Bed Actual 
Start Date</t>
  </si>
  <si>
    <t>Gravel Bed Actual
Finish Date</t>
  </si>
  <si>
    <t xml:space="preserve">PCC Plan
Start Date </t>
  </si>
  <si>
    <t>PCC Plan
Finish Date</t>
  </si>
  <si>
    <t>Forecast Completion</t>
  </si>
  <si>
    <t>PCC Actual 
Start Date</t>
  </si>
  <si>
    <t>PCC Actual
Finish Date</t>
  </si>
  <si>
    <t xml:space="preserve">Anchor Cage Plan
Start Date </t>
  </si>
  <si>
    <t xml:space="preserve">Anchor Cage Plan
Finish Date </t>
  </si>
  <si>
    <t>Anchor Cage Actual 
Start Date</t>
  </si>
  <si>
    <t>Anchor Cage Actual
Finish Date</t>
  </si>
  <si>
    <t>Impact day due to hindrance</t>
  </si>
  <si>
    <t xml:space="preserve">Steel Binding Plan
Start Date </t>
  </si>
  <si>
    <t>Steel Binding  Plan
Finish Date</t>
  </si>
  <si>
    <t>Steel Binding Actual 
Start Date</t>
  </si>
  <si>
    <t>Steel Binding Actual
FInish Date</t>
  </si>
  <si>
    <t xml:space="preserve">Raft Casting Plan Start Date </t>
  </si>
  <si>
    <t>Raft Casting Plan 
Finish Date</t>
  </si>
  <si>
    <t>Raft Casting  Actual 
Start Date</t>
  </si>
  <si>
    <t>Raft Casting Actual
Finish Date</t>
  </si>
  <si>
    <t>No of Days
Excavation &amp; Raft Casting</t>
  </si>
  <si>
    <t xml:space="preserve">Backfilling Plan
Start Date </t>
  </si>
  <si>
    <t>Backfilling Plan
Finish Date</t>
  </si>
  <si>
    <t>Backfilling Actual 
Start Date</t>
  </si>
  <si>
    <t>Backfilling Actual
Finish Date</t>
  </si>
  <si>
    <t xml:space="preserve">Grouting Plan
Start Date </t>
  </si>
  <si>
    <t>Grouting Plan Finish Date</t>
  </si>
  <si>
    <t>Grouting Actual 
Start Date</t>
  </si>
  <si>
    <t>Grouting Actual 
Finish Date</t>
  </si>
  <si>
    <t>Excavation to Casting
(excl. curing)</t>
  </si>
  <si>
    <t xml:space="preserve">USS Civil Plan
Start Date </t>
  </si>
  <si>
    <t>USS Civil Plan Finish Date</t>
  </si>
  <si>
    <t>USS Civil Actual 
Start Date</t>
  </si>
  <si>
    <t>USS Civil Actual 
Finish Date</t>
  </si>
  <si>
    <t xml:space="preserve">Road Plan
Start Date </t>
  </si>
  <si>
    <t>Road Plan
Finish Date</t>
  </si>
  <si>
    <t>Road Actual 
Start Date</t>
  </si>
  <si>
    <t>Road Actual 
Finish Date</t>
  </si>
  <si>
    <t xml:space="preserve">Turning Devlopment Plan
Start Date </t>
  </si>
  <si>
    <t xml:space="preserve">Turning Devlopment Finish
Start Date </t>
  </si>
  <si>
    <t>Turning Devlopment Actual 
Start Date</t>
  </si>
  <si>
    <t>Turning Devlopment Actual
Finish Date</t>
  </si>
  <si>
    <t xml:space="preserve">Crane Pad Plan
Start Date </t>
  </si>
  <si>
    <t>Crane Pad Plan Finish Date</t>
  </si>
  <si>
    <t>Crane Pad Actual 
Start Date</t>
  </si>
  <si>
    <t>Crane Pad Actual
Finish Date</t>
  </si>
  <si>
    <t xml:space="preserve">WTG Ere Plan
Start Date </t>
  </si>
  <si>
    <t>WTG Ere Plan
Finish Date</t>
  </si>
  <si>
    <t>WTG Ere Actual Start Date</t>
  </si>
  <si>
    <t>WTG Ere Actual 
End Date</t>
  </si>
  <si>
    <t xml:space="preserve">USS Ere Plan
Start Date </t>
  </si>
  <si>
    <t>USS Ere Plan
Finish Date</t>
  </si>
  <si>
    <t>USS Ere Actual 
Start Date</t>
  </si>
  <si>
    <t>USS Ere Actual 
Finish Date</t>
  </si>
  <si>
    <t xml:space="preserve">MCC Plan Start Date </t>
  </si>
  <si>
    <t>MCC Plan Finish Date</t>
  </si>
  <si>
    <t>MCC Actual 
Start Date</t>
  </si>
  <si>
    <t>MCC Actual 
Finish Date</t>
  </si>
  <si>
    <t xml:space="preserve">Pre-Comm Plan
Start Date </t>
  </si>
  <si>
    <t>Pre-Comm Plan
Finish Date</t>
  </si>
  <si>
    <t>Pre-Comm Actual 
Start Date</t>
  </si>
  <si>
    <t>Pre-Comm Actual 
Finish Date</t>
  </si>
  <si>
    <t xml:space="preserve">USS Testing Plan
Start Date </t>
  </si>
  <si>
    <t>USS Testing Plan
Finish Date</t>
  </si>
  <si>
    <t>USS Testing Actual 
Start Date</t>
  </si>
  <si>
    <t>USS Testing Actual 
Finish Date</t>
  </si>
  <si>
    <t xml:space="preserve">HT Cable Plan
Start Date </t>
  </si>
  <si>
    <t>HT Cable Plan
Finish Date</t>
  </si>
  <si>
    <t>HT Cable Actual 
Start Date</t>
  </si>
  <si>
    <t>HT Cable Actual 
Finish Date</t>
  </si>
  <si>
    <t xml:space="preserve">CEA Approval Plan
Start Date </t>
  </si>
  <si>
    <t>CEA Approval Plan
Finish Date</t>
  </si>
  <si>
    <t>CEA Approval Actual 
Start Date</t>
  </si>
  <si>
    <t>CEA Approval Actual 
Finish Date</t>
  </si>
  <si>
    <t xml:space="preserve">Grid-Conne Plan Start Date </t>
  </si>
  <si>
    <t>Grid-Conne Plan Finish Date</t>
  </si>
  <si>
    <t>Grid-Conne Actual 
Start Date</t>
  </si>
  <si>
    <t>Grid-Conne Actual 
Finish Date</t>
  </si>
  <si>
    <t xml:space="preserve">WTG Comm Plan Start Date </t>
  </si>
  <si>
    <t>WTG Comm Plan Finish Date</t>
  </si>
  <si>
    <t>WTG Comm Actual 
Start Date</t>
  </si>
  <si>
    <t>WTG Comm Actual 
Finish Date</t>
  </si>
  <si>
    <t>Trial Run Date</t>
  </si>
  <si>
    <t>F11</t>
  </si>
  <si>
    <t>BIPL</t>
  </si>
  <si>
    <t xml:space="preserve"> 24-Aug-25</t>
  </si>
  <si>
    <t>Yes</t>
  </si>
  <si>
    <t>Done</t>
  </si>
  <si>
    <t>YES</t>
  </si>
  <si>
    <t>Keller</t>
  </si>
  <si>
    <t xml:space="preserve">Delay dur to Water logging  </t>
  </si>
  <si>
    <t xml:space="preserve">HBG- Excavation done loc alloted on30-May-25 / BIPL- Balance Work continue from 24-Aug-25 </t>
  </si>
  <si>
    <t>MECC</t>
  </si>
  <si>
    <t>AB INFRA</t>
  </si>
  <si>
    <t>09-Sep-25 RC 2 Reached at Loc.143, Cabin unloading hold due to water logging &amp; wet soil, Main crane breakdown from 5-Dec-25.AC 7 Reached at loc. 143 date 5-DEC-25</t>
  </si>
  <si>
    <t>HBG</t>
  </si>
  <si>
    <t>Hold due to water logged from 16-Jun-25</t>
  </si>
  <si>
    <t>AC 7 Reached at loc. 143 date 5-DEC-25</t>
  </si>
  <si>
    <t>TEJAS</t>
  </si>
  <si>
    <t>F10</t>
  </si>
  <si>
    <t>drawing release on 28th Feb</t>
  </si>
  <si>
    <t>Bauer</t>
  </si>
  <si>
    <t>Extra stone solumn</t>
  </si>
  <si>
    <t>F13</t>
  </si>
  <si>
    <t>SHREEJI</t>
  </si>
  <si>
    <t>RIG not availbale</t>
  </si>
  <si>
    <t>Delay due to RIG assy</t>
  </si>
  <si>
    <t>Platform preparation delay</t>
  </si>
  <si>
    <t>Drawing available on 17Mar</t>
  </si>
  <si>
    <t>F07</t>
  </si>
  <si>
    <t>MSC</t>
  </si>
  <si>
    <t>Pinnacle</t>
  </si>
  <si>
    <t>F04</t>
  </si>
  <si>
    <t>DNC</t>
  </si>
  <si>
    <t>Drawing release on 15Mar</t>
  </si>
  <si>
    <t>Saritha</t>
  </si>
  <si>
    <t>Delay due to water logging</t>
  </si>
  <si>
    <t>PLT fail</t>
  </si>
  <si>
    <t>F03</t>
  </si>
  <si>
    <t>F01</t>
  </si>
  <si>
    <t>BHAVANI</t>
  </si>
  <si>
    <t>Shifted to PSS &amp; Start this loc by menard on 1-Apr-25</t>
  </si>
  <si>
    <t>F02</t>
  </si>
  <si>
    <t>SHREERAM</t>
  </si>
  <si>
    <t>F06</t>
  </si>
  <si>
    <t>C&amp;B</t>
  </si>
  <si>
    <t>F05</t>
  </si>
  <si>
    <t>F12</t>
  </si>
  <si>
    <t>Rig shifted to PSS</t>
  </si>
  <si>
    <t>ITDC/Bauer</t>
  </si>
  <si>
    <t>29-May-25
2-Nov-25</t>
  </si>
  <si>
    <t>09-Jun-25
14-Nov-25</t>
  </si>
  <si>
    <t>Location falling under transmission line, due to that loc. co-ordinates change</t>
  </si>
  <si>
    <t>RIG shifting from Loc.243</t>
  </si>
  <si>
    <t>F08</t>
  </si>
  <si>
    <t>ODHAV</t>
  </si>
  <si>
    <t>Drawing release on 17Mar</t>
  </si>
  <si>
    <t>ITDC</t>
  </si>
  <si>
    <t>Delay due to material non available</t>
  </si>
  <si>
    <t>Excavator breakdwon</t>
  </si>
  <si>
    <t>Approch road not available due to that delayed in PCC</t>
  </si>
  <si>
    <t>PSB INFRA Work to be done Anchore cage</t>
  </si>
  <si>
    <t>Slow Progress and after achieved 120 no. of stone coumn ITDC move to the WTG 473 because of rig not penetrate inside the soil</t>
  </si>
  <si>
    <t>1) ITDC - 120 nos, Menard continue after that</t>
  </si>
  <si>
    <t>Delay due to concrete not availabel</t>
  </si>
  <si>
    <t>133 stone columns completed by ITDC Thane Tack Bauer(120 nos) continues the work. Date:-20/11/25</t>
  </si>
  <si>
    <t>Three time PLT
1.ITDC
2.Pinnacle
3.Bauer</t>
  </si>
  <si>
    <t>F14</t>
  </si>
  <si>
    <t>keller</t>
  </si>
  <si>
    <t>WTG 427</t>
  </si>
  <si>
    <t>WTG 450</t>
  </si>
  <si>
    <t>F15</t>
  </si>
  <si>
    <t>Delay due to dewatering wip</t>
  </si>
  <si>
    <t>wip</t>
  </si>
  <si>
    <t xml:space="preserve">steel set not available </t>
  </si>
  <si>
    <t xml:space="preserve">Delay Due to wet area </t>
  </si>
  <si>
    <t>Delay due to dewatering required</t>
  </si>
  <si>
    <t>SVRE</t>
  </si>
  <si>
    <t>Delay Due to wet area</t>
  </si>
  <si>
    <t>Shifted to PSS- Start by menard from 24-Mar-24</t>
  </si>
  <si>
    <t>PCC hold (49cum), Boom choked</t>
  </si>
  <si>
    <t>Dewatering Reuiqred</t>
  </si>
  <si>
    <t xml:space="preserve">Delay due to road Damage </t>
  </si>
  <si>
    <t>WTG 498</t>
  </si>
  <si>
    <t>WTG 479</t>
  </si>
  <si>
    <t>WTG 501</t>
  </si>
  <si>
    <t>WTG 502</t>
  </si>
  <si>
    <t>WTG 522</t>
  </si>
  <si>
    <t>WTG 523</t>
  </si>
  <si>
    <t>WTG 402</t>
  </si>
  <si>
    <t>WTG 428</t>
  </si>
  <si>
    <t>WTG 451</t>
  </si>
  <si>
    <t>WTG 452</t>
  </si>
  <si>
    <t>WTG 453</t>
  </si>
  <si>
    <t>Drwaing received on 8-Apr-25</t>
  </si>
  <si>
    <t>WTG 475</t>
  </si>
  <si>
    <t>WTG 476</t>
  </si>
  <si>
    <t>WTG 477</t>
  </si>
  <si>
    <t>21-11-2025
10-Jan-26</t>
  </si>
  <si>
    <t>13-12-2025
15-Jan-26</t>
  </si>
  <si>
    <t>Extra stone column number 181, with a length of 12 meters.Finish by keller (Date:22-Dec-25 to 30-Dec-25)
Start by bauer(181) Date-22-12-25</t>
  </si>
  <si>
    <t>WTG 478</t>
  </si>
  <si>
    <t>Material requeid</t>
  </si>
  <si>
    <t>WTG 496</t>
  </si>
  <si>
    <t>WTG 497</t>
  </si>
  <si>
    <t>PINNACLE/Bauer</t>
  </si>
  <si>
    <t>07-11-2025
2-Jan-26</t>
  </si>
  <si>
    <t>14-11-2025
7-Jan-26</t>
  </si>
  <si>
    <t>delay due to material shortage</t>
  </si>
  <si>
    <t>Extra stone column start 11-Dec-25 by  keller(Scope-181)
Finish by 18-Dec-25
2.PLT executed by Bauer
2-Jan-26 to 7-Jan-26</t>
  </si>
  <si>
    <t xml:space="preserve"> </t>
  </si>
  <si>
    <t>WTG 499</t>
  </si>
  <si>
    <t>WTG 500</t>
  </si>
  <si>
    <t>WTG 517</t>
  </si>
  <si>
    <t>PINNACLE</t>
  </si>
  <si>
    <t>Delay due to not available acc concarate</t>
  </si>
  <si>
    <t>WTG 518</t>
  </si>
  <si>
    <t>WTG 519</t>
  </si>
  <si>
    <t>WTG 521</t>
  </si>
  <si>
    <t>WTG 533</t>
  </si>
  <si>
    <t>WTG 534</t>
  </si>
  <si>
    <t>WTG 535</t>
  </si>
  <si>
    <t>WTG 536</t>
  </si>
  <si>
    <t>WTG 532</t>
  </si>
  <si>
    <t>WTG 516</t>
  </si>
  <si>
    <t>CEIPL</t>
  </si>
  <si>
    <t>F09</t>
  </si>
  <si>
    <t>Road work is in progress</t>
  </si>
  <si>
    <t>Pinnacles</t>
  </si>
  <si>
    <t>BPS</t>
  </si>
  <si>
    <t>CEIPL - upto PCC done loc allotted on 18-Apr-25, BPS - from Anchor Cage from 04-Jul-25</t>
  </si>
  <si>
    <t>Delay due to induction issues</t>
  </si>
  <si>
    <t xml:space="preserve">Delay due to Steel Shortage </t>
  </si>
  <si>
    <t>Hold due to road damage</t>
  </si>
  <si>
    <t>Delay due to Soil wet condition</t>
  </si>
  <si>
    <t>Road rectification requeid</t>
  </si>
  <si>
    <t xml:space="preserve">Delay due to water logging </t>
  </si>
  <si>
    <t>Hold due to TL Line &amp; Road work</t>
  </si>
  <si>
    <t>WTG 556</t>
  </si>
  <si>
    <t>F1</t>
  </si>
  <si>
    <t>WTG 557</t>
  </si>
  <si>
    <t>P</t>
  </si>
  <si>
    <t>A</t>
  </si>
  <si>
    <t>GROUND IMPROVEMENT WORK -Installation of stone column ( Khavda Wind Project)</t>
  </si>
  <si>
    <t>Sr No</t>
  </si>
  <si>
    <t>Location no</t>
  </si>
  <si>
    <t>PSS</t>
  </si>
  <si>
    <t>Drawing Status</t>
  </si>
  <si>
    <t>RIG</t>
  </si>
  <si>
    <t>Length</t>
  </si>
  <si>
    <t>Number of column in scope</t>
  </si>
  <si>
    <t>Commulative stone Column</t>
  </si>
  <si>
    <t>Start Date</t>
  </si>
  <si>
    <t>Finish Date</t>
  </si>
  <si>
    <t>Released</t>
  </si>
  <si>
    <t>R6</t>
  </si>
  <si>
    <t>R3</t>
  </si>
  <si>
    <t>R8</t>
  </si>
  <si>
    <t>R1</t>
  </si>
  <si>
    <t>Menard</t>
  </si>
  <si>
    <t>R1 / R1</t>
  </si>
  <si>
    <t>R4</t>
  </si>
  <si>
    <t>R1/R3</t>
  </si>
  <si>
    <t>Kamar/Menard</t>
  </si>
  <si>
    <t>R1/M-R1</t>
  </si>
  <si>
    <t>R2/M-R1</t>
  </si>
  <si>
    <t>R5</t>
  </si>
  <si>
    <t>R2</t>
  </si>
  <si>
    <t>R2/R4</t>
  </si>
  <si>
    <t>R5/R1</t>
  </si>
  <si>
    <t>R7/R4</t>
  </si>
  <si>
    <t>R4/R7</t>
  </si>
  <si>
    <t>R6/R3</t>
  </si>
  <si>
    <t>R7</t>
  </si>
  <si>
    <t>Rig-01</t>
  </si>
  <si>
    <t>R</t>
  </si>
  <si>
    <t>R3/R6</t>
  </si>
  <si>
    <t>Pinnacle/Bauer</t>
  </si>
  <si>
    <t>S#</t>
  </si>
  <si>
    <t>Location</t>
  </si>
  <si>
    <t>Precast readiness</t>
  </si>
  <si>
    <t>USS Foundation</t>
  </si>
  <si>
    <t>HT Panel civil FDN</t>
  </si>
  <si>
    <t>DT Erection</t>
  </si>
  <si>
    <t>BOT Erection</t>
  </si>
  <si>
    <t>Electrical readiness</t>
  </si>
  <si>
    <t>USS Commisoning</t>
  </si>
  <si>
    <t>9No's Column/Loc</t>
  </si>
  <si>
    <t>Slab casting</t>
  </si>
  <si>
    <t>DT Slab Casting</t>
  </si>
  <si>
    <t>BOT Precast</t>
  </si>
  <si>
    <t>Stair Case</t>
  </si>
  <si>
    <t>HT Excavation</t>
  </si>
  <si>
    <t>HT PCC</t>
  </si>
  <si>
    <t>DT Excavation</t>
  </si>
  <si>
    <t>DT PCC</t>
  </si>
  <si>
    <t>HT Panel Column Erection</t>
  </si>
  <si>
    <t>HT Slab Erection</t>
  </si>
  <si>
    <t>Earthing</t>
  </si>
  <si>
    <t>HT Panel erection</t>
  </si>
  <si>
    <t>Cable Tray Foundation</t>
  </si>
  <si>
    <t>Cable Tray Erection</t>
  </si>
  <si>
    <t>HT/LT Cable Laying</t>
  </si>
  <si>
    <t>Oil Filteration</t>
  </si>
  <si>
    <t>Testing</t>
  </si>
  <si>
    <t>Shreeji</t>
  </si>
  <si>
    <t>Sachi</t>
  </si>
  <si>
    <t>ShreeJi</t>
  </si>
  <si>
    <t>ICECUBE</t>
  </si>
  <si>
    <t>AKSHAR</t>
  </si>
  <si>
    <t>Varsha/Akshar</t>
  </si>
  <si>
    <t>Varsha</t>
  </si>
  <si>
    <t>sachi</t>
  </si>
  <si>
    <t>Pratibha</t>
  </si>
  <si>
    <t>SACHI</t>
  </si>
  <si>
    <t>AERIS</t>
  </si>
  <si>
    <t>shreeji</t>
  </si>
  <si>
    <t>ADANI WIND 998.4MW (PH-III 192NO'S) UG CABLE PROGRESS STATUS</t>
  </si>
  <si>
    <t>Sr. No.</t>
  </si>
  <si>
    <t>Agency 
Name</t>
  </si>
  <si>
    <t>HTCable Laying</t>
  </si>
  <si>
    <t>Cable Termination</t>
  </si>
  <si>
    <t>Feeder
(PSS-8)</t>
  </si>
  <si>
    <t>Today</t>
  </si>
  <si>
    <t xml:space="preserve">FDR -10 </t>
  </si>
  <si>
    <t>Winbee</t>
  </si>
  <si>
    <t>RING-01</t>
  </si>
  <si>
    <t>FDR- 11</t>
  </si>
  <si>
    <t>Bajrang</t>
  </si>
  <si>
    <t>RING-02</t>
  </si>
  <si>
    <t>FDR - 12</t>
  </si>
  <si>
    <t>RING-03</t>
  </si>
  <si>
    <t>FDR - 13</t>
  </si>
  <si>
    <t>Malinath</t>
  </si>
  <si>
    <t>PSS-8 Total Scope</t>
  </si>
  <si>
    <t>Total</t>
  </si>
  <si>
    <t>Feeder(PSS-5)</t>
  </si>
  <si>
    <t>PSS-5</t>
  </si>
  <si>
    <t xml:space="preserve">FDR-1 </t>
  </si>
  <si>
    <t>Akshar</t>
  </si>
  <si>
    <t>FDR-2</t>
  </si>
  <si>
    <t>FDR-3</t>
  </si>
  <si>
    <t>Sunlec</t>
  </si>
  <si>
    <t>FDR-4</t>
  </si>
  <si>
    <t>RING-04</t>
  </si>
  <si>
    <t>FDR-5</t>
  </si>
  <si>
    <t>Supreme</t>
  </si>
  <si>
    <t>RING-05</t>
  </si>
  <si>
    <t>FDR-6</t>
  </si>
  <si>
    <t>FDR-7</t>
  </si>
  <si>
    <t>FDR-8</t>
  </si>
  <si>
    <t>Ice Cube</t>
  </si>
  <si>
    <t>PSS-5 Total Scope</t>
  </si>
  <si>
    <t>Feeder(PSS-11)</t>
  </si>
  <si>
    <t>Feeder
(PSS-11)</t>
  </si>
  <si>
    <t>PSS-11 Total Scope</t>
  </si>
  <si>
    <t>Feeder(PSS-12)</t>
  </si>
  <si>
    <t>ICE Cube</t>
  </si>
  <si>
    <t>Decon</t>
  </si>
  <si>
    <t>PSS-12 Total Scope</t>
  </si>
  <si>
    <t>Feeder(PSS-14)</t>
  </si>
  <si>
    <t>Sun Electrical</t>
  </si>
  <si>
    <t>RING-06</t>
  </si>
  <si>
    <t>RING-07</t>
  </si>
  <si>
    <t>RING-08</t>
  </si>
  <si>
    <t>FDR-9</t>
  </si>
  <si>
    <t>FDR-10</t>
  </si>
  <si>
    <t>FDR-11</t>
  </si>
  <si>
    <t>Gopal J. Dabhi</t>
  </si>
  <si>
    <t>FDR-12</t>
  </si>
  <si>
    <t>FDR-13</t>
  </si>
  <si>
    <t>FDR-14</t>
  </si>
  <si>
    <t>FDR-15</t>
  </si>
  <si>
    <t>PSS-14 Total Scope</t>
  </si>
  <si>
    <t>Feeder(PSS-09)</t>
  </si>
  <si>
    <t xml:space="preserve">Ring-1 </t>
  </si>
  <si>
    <t>S #</t>
  </si>
  <si>
    <t>CABLE FROM</t>
  </si>
  <si>
    <t>CABLE TO</t>
  </si>
  <si>
    <t>TOTAL LENGTH (METER)</t>
  </si>
  <si>
    <t>TERMINATION END</t>
  </si>
  <si>
    <t>JOINTING KIT</t>
  </si>
  <si>
    <t>Jointing Cumulative</t>
  </si>
  <si>
    <t>Jointing Balance</t>
  </si>
  <si>
    <t>Termination cumulative</t>
  </si>
  <si>
    <t>Termination Balance</t>
  </si>
  <si>
    <t>Feeder nos 10:33kV Switchgear 05-IC09</t>
  </si>
  <si>
    <t>WTG141:LBS(O/G)</t>
  </si>
  <si>
    <t>WTG164:LBS(I/C)</t>
  </si>
  <si>
    <t>WTG164:LBS(O/G)</t>
  </si>
  <si>
    <t>WTG186:LBS(O/G)</t>
  </si>
  <si>
    <t>Switchgear 05-IC09</t>
  </si>
  <si>
    <t>WTG208:LBS(O/G)</t>
  </si>
  <si>
    <t>WTG230:LBS(I/C)</t>
  </si>
  <si>
    <t>WTG230:LBS(O/G)</t>
  </si>
  <si>
    <t>B</t>
  </si>
  <si>
    <t>Feeder nos 11:33kV Switchgear 07-IC09</t>
  </si>
  <si>
    <t>WTG121:LBS(O/G)</t>
  </si>
  <si>
    <t>WTG145:LBS(I/C)</t>
  </si>
  <si>
    <t>WTG145:LBS(O/G)</t>
  </si>
  <si>
    <t>Switchgear 07-IC09</t>
  </si>
  <si>
    <t>WTG123:LBS(O/G)</t>
  </si>
  <si>
    <t>WTG143:LBS(I/C)</t>
  </si>
  <si>
    <t>WTG143:LBS(O/G)</t>
  </si>
  <si>
    <t>WTG144:LBS(I/C)</t>
  </si>
  <si>
    <t>WTG144:LBS(O/G)</t>
  </si>
  <si>
    <t>C</t>
  </si>
  <si>
    <t>Feeder nos 12:33kV Switchgear 08-IC04</t>
  </si>
  <si>
    <t>WTG400:LBS(O/G)</t>
  </si>
  <si>
    <t>WTG376:LBS(I/C)</t>
  </si>
  <si>
    <t>WTG376:LBS(O/G)</t>
  </si>
  <si>
    <t>Switchgear 08-IC04</t>
  </si>
  <si>
    <t>D</t>
  </si>
  <si>
    <t>Feeder nos 13:33kV Switchgear 07-IC03</t>
  </si>
  <si>
    <t>WTG352:LBS(O/G)</t>
  </si>
  <si>
    <t>WTG351:LBS(I/C)</t>
  </si>
  <si>
    <t>WTG351:LBS(O/G)</t>
  </si>
  <si>
    <t>WTG326:LBS(I/C)</t>
  </si>
  <si>
    <t>WTG326:LBS(O/G)</t>
  </si>
  <si>
    <t>Switchgear 07-IC03</t>
  </si>
  <si>
    <t>WTG327:LBS(O/G)</t>
  </si>
  <si>
    <t>WTG302:LBS(I/C)</t>
  </si>
  <si>
    <t>WTG302:LBS(O/G)</t>
  </si>
  <si>
    <t>PSS 5</t>
  </si>
  <si>
    <t>Feeder nos 01:33kV Switchgear 05-IC01</t>
  </si>
  <si>
    <t>WTG551:LBS(O/G)</t>
  </si>
  <si>
    <t>WTG002:LBS(I/C)</t>
  </si>
  <si>
    <t>WTG002:LBS(O/G)</t>
  </si>
  <si>
    <t>WTG132:LBS(O/G)</t>
  </si>
  <si>
    <t>Switchgear 05-IC01</t>
  </si>
  <si>
    <t>WTG553:LBS(O/G)</t>
  </si>
  <si>
    <t>WTG552:LBS(I/C)</t>
  </si>
  <si>
    <t>WTG552:LBS(O/G)</t>
  </si>
  <si>
    <t>Feeder nos 02:33kV Switchgear 05-IC14</t>
  </si>
  <si>
    <t>WTG152:LBS(O/G)</t>
  </si>
  <si>
    <t>WTG133:LBS(I/C)</t>
  </si>
  <si>
    <t>WTG133:LBS(O/G)</t>
  </si>
  <si>
    <t>Switchgear 05-IC14</t>
  </si>
  <si>
    <t>WTG153:LBS(O/G)</t>
  </si>
  <si>
    <t>WTG154:LBS(I/C)</t>
  </si>
  <si>
    <t>WTG154:LBS(O/G)</t>
  </si>
  <si>
    <r>
      <rPr>
        <b/>
        <sz val="10"/>
        <rFont val="Adani Regular"/>
      </rPr>
      <t>Feeder nos 03:33kV Switchgear
07-IC14</t>
    </r>
  </si>
  <si>
    <t>WTG131:LBS(O/G)</t>
  </si>
  <si>
    <t>WTG175:LBS(I/C)</t>
  </si>
  <si>
    <t>WTG176:LBS(O/G)</t>
  </si>
  <si>
    <t>WTG175:LBS(O/G)</t>
  </si>
  <si>
    <t>Switchgear 07-IC14</t>
  </si>
  <si>
    <t>WTG197:LBS(O/G)</t>
  </si>
  <si>
    <t>WTG198:LBS(I/C)</t>
  </si>
  <si>
    <t>WTG198:LBS(O/G)</t>
  </si>
  <si>
    <r>
      <rPr>
        <b/>
        <sz val="10"/>
        <rFont val="Adani Regular"/>
      </rPr>
      <t>Feeder nos 04:33kV Switchgear
08-IC01</t>
    </r>
  </si>
  <si>
    <t>WTG178:LBS(O/G)</t>
  </si>
  <si>
    <t>WTG177:LBS(I/C)</t>
  </si>
  <si>
    <t>WTG177:LBS(O/G)</t>
  </si>
  <si>
    <t>WTG199:LBS(I/C)</t>
  </si>
  <si>
    <t>WTG199:LBS(O/G)</t>
  </si>
  <si>
    <t>Switchgear 08-IC01</t>
  </si>
  <si>
    <t>WTG200:LBS(O/G)</t>
  </si>
  <si>
    <t>WTG221:LBS(I/C)</t>
  </si>
  <si>
    <t>WTG221:LBS(O/G)</t>
  </si>
  <si>
    <t>Feeder nos 05:33kV Switchgear
07-IC01</t>
  </si>
  <si>
    <t>WTG554:LBS(O/G)</t>
  </si>
  <si>
    <t>WTG155:LBS(I/C)</t>
  </si>
  <si>
    <t>WTG155:LBS(O/G)</t>
  </si>
  <si>
    <t>WTG555:LBS(I/C)</t>
  </si>
  <si>
    <t>WTG555:LBS(O/G)</t>
  </si>
  <si>
    <t>Switchgear 07-IC01</t>
  </si>
  <si>
    <t>WTG179:LBS(O/G)</t>
  </si>
  <si>
    <t>WTG156:LBS(I/C)</t>
  </si>
  <si>
    <t>WTG156:LBS(O/G)</t>
  </si>
  <si>
    <t>F</t>
  </si>
  <si>
    <t>Feeder nos 06:33kV Switchgear
06-IC14</t>
  </si>
  <si>
    <t>WTG267:LBS(O/G)</t>
  </si>
  <si>
    <t>WTG266:LBS(I/C)</t>
  </si>
  <si>
    <t>WTG266:LBS(O/G)</t>
  </si>
  <si>
    <t>WTG243:LBS(I/C)</t>
  </si>
  <si>
    <t>WTG243:LBS(O/G)</t>
  </si>
  <si>
    <t>Switchgear 06-IC14</t>
  </si>
  <si>
    <t>WTG244:LBS(O/G)</t>
  </si>
  <si>
    <t>WTG222:LBS(I/C)</t>
  </si>
  <si>
    <t>WTG222:LBS(O/G)</t>
  </si>
  <si>
    <t>G</t>
  </si>
  <si>
    <t>Feeder nos 07:33kV Switchgear 08-IC14</t>
  </si>
  <si>
    <t>WTG316:LBS(O/G)</t>
  </si>
  <si>
    <t>WTG315:LBS(I/C)</t>
  </si>
  <si>
    <t>WTG314:LBS(O/G)</t>
  </si>
  <si>
    <t>WTG315:LBS(O/G)</t>
  </si>
  <si>
    <t>Switchgear 08-IC14</t>
  </si>
  <si>
    <t>WTG291:LBS(O/G)</t>
  </si>
  <si>
    <t>WTG290:LBS(I/C)</t>
  </si>
  <si>
    <t>WTG290:LBS(O/G)</t>
  </si>
  <si>
    <t>H</t>
  </si>
  <si>
    <t>Feeder nos 08:33kV Switchgear 06-IC01</t>
  </si>
  <si>
    <t>WTG292:LBS(O/G)</t>
  </si>
  <si>
    <t>WTG268:LBS(I/C)</t>
  </si>
  <si>
    <t>WTG268:LBS(O/G)</t>
  </si>
  <si>
    <t>WTG245:LBS(I/C)</t>
  </si>
  <si>
    <t>WTG245:LBS(O/G)</t>
  </si>
  <si>
    <t>Switchgear 06-IC01</t>
  </si>
  <si>
    <t>WTG223:LBS(O/G)</t>
  </si>
  <si>
    <t>WTG201:LBS(I/C)</t>
  </si>
  <si>
    <t>WTG201:LBS(O/G)</t>
  </si>
  <si>
    <t>PSS 11</t>
  </si>
  <si>
    <t>SR. NO.</t>
  </si>
  <si>
    <t>Feeder nos 01:33kV Switchgear 06-IC01</t>
  </si>
  <si>
    <t>WTG328:HTP(O/G)</t>
  </si>
  <si>
    <t>WTG329:HTP(I/C)</t>
  </si>
  <si>
    <t>WTG329:HTP(O/G)</t>
  </si>
  <si>
    <t>WTG353:HTP(O/G)</t>
  </si>
  <si>
    <t>WTG354:HTP(I/C)</t>
  </si>
  <si>
    <t>WTG378:HTP(O/G)</t>
  </si>
  <si>
    <t>WTG354:HTP(O/G)</t>
  </si>
  <si>
    <t>Feeder nos 02:33kV Switchgear 05-IC17</t>
  </si>
  <si>
    <t>WTG380:HTP(O/G)</t>
  </si>
  <si>
    <t>WTG379:HTPI(/C)</t>
  </si>
  <si>
    <t>WTG379:HTP(O/G)</t>
  </si>
  <si>
    <t>Switchgear 05-IC17</t>
  </si>
  <si>
    <t>WTG403:HTP(O/G)</t>
  </si>
  <si>
    <t>WTG404:HTP(I/C)</t>
  </si>
  <si>
    <t>WTG405:HTP(O/G)</t>
  </si>
  <si>
    <t>WTG404:HTP(O/G)</t>
  </si>
  <si>
    <t>Feeder nos 03:33kV Switchgear
05-IC01</t>
  </si>
  <si>
    <t>WTG429:HTP(O/G)</t>
  </si>
  <si>
    <t>WTG430:HTP(I/C)</t>
  </si>
  <si>
    <t>WTG431:HTP(O/G)</t>
  </si>
  <si>
    <t>WTG430:HTP(O/G)</t>
  </si>
  <si>
    <t>WTG454:HTP(O/G)</t>
  </si>
  <si>
    <t>WTG455:HTP(I/C)</t>
  </si>
  <si>
    <t>WTG455:HTP(O/G)</t>
  </si>
  <si>
    <t>Feeder nos 04:33kV Switchgear
08-IC17</t>
  </si>
  <si>
    <t>WTG456:HTP(O/G)</t>
  </si>
  <si>
    <t>WTG481:HTP(I/C)</t>
  </si>
  <si>
    <t>WTG481:HTP(O/G)</t>
  </si>
  <si>
    <t>Switchgear 08-IC17</t>
  </si>
  <si>
    <t>WTG479:HTP(O/G)</t>
  </si>
  <si>
    <t>WTG480:HTP(I/C)</t>
  </si>
  <si>
    <t>WTG502:HTP(O/G)</t>
  </si>
  <si>
    <t>WTG480:HTP(O/G)</t>
  </si>
  <si>
    <r>
      <rPr>
        <b/>
        <sz val="11"/>
        <rFont val="Adani Regular"/>
      </rPr>
      <t>Feeder nos 05:33kV Switchgear
07-IC17</t>
    </r>
  </si>
  <si>
    <t>WTG504:HTP(O/G)</t>
  </si>
  <si>
    <t>WTG503:HTP(I/C)</t>
  </si>
  <si>
    <t>WTG523:HTP(O/G)</t>
  </si>
  <si>
    <t>WTG503:HTP(O/G)</t>
  </si>
  <si>
    <t>Switchgear 07-IC17</t>
  </si>
  <si>
    <r>
      <rPr>
        <b/>
        <sz val="11"/>
        <rFont val="Adani Regular"/>
      </rPr>
      <t>Feeder nos 06:33kV Switchgear
07-IC01</t>
    </r>
  </si>
  <si>
    <t>WTG501:HTP(O/G)</t>
  </si>
  <si>
    <t>WTG522:HTP(I/C)</t>
  </si>
  <si>
    <t>WTG522:HTP(O/G)</t>
  </si>
  <si>
    <t>WTG524:HTP(I/C)</t>
  </si>
  <si>
    <t>WTG524:HTP(O/G)</t>
  </si>
  <si>
    <t>Feeder nos 07:33kV Switchgear 08-IC01</t>
  </si>
  <si>
    <t>WTG381:HTP(O/G)</t>
  </si>
  <si>
    <t>WTG382:HTP(I/C)</t>
  </si>
  <si>
    <t>WTG382:HTP(O/G)</t>
  </si>
  <si>
    <t>WTG406:HTP(O/G)</t>
  </si>
  <si>
    <t>WTG407:HTP(I/C)</t>
  </si>
  <si>
    <t>WTG432:HTP(O/G)</t>
  </si>
  <si>
    <t>WTG407:HTP(O/G)</t>
  </si>
  <si>
    <t>Feeder nos 08:33kV Switchgear 06-IC17</t>
  </si>
  <si>
    <t>WTG457:HTP(O/G)</t>
  </si>
  <si>
    <t>WTG433:HTP(I/C)</t>
  </si>
  <si>
    <t>WTG433:HTP(O/G)</t>
  </si>
  <si>
    <t>Switchgear 06-IC17</t>
  </si>
  <si>
    <t>WTG482:HTP(O/G)</t>
  </si>
  <si>
    <t>WTG505:HTP(I/C)</t>
  </si>
  <si>
    <t>WTG505:HTP(O/G)</t>
  </si>
  <si>
    <t>WTG233:HTP(I/C)</t>
  </si>
  <si>
    <t>WTG233:HTP(O/G)</t>
  </si>
  <si>
    <t>PSS 12</t>
  </si>
  <si>
    <t>Feeder nos 01:33kV Switchgear 01-IC17</t>
  </si>
  <si>
    <t>WTG377:LBS(O/G)</t>
  </si>
  <si>
    <t>WTG402:LBS(I/C)</t>
  </si>
  <si>
    <t>WTG402:LBS(O/G)</t>
  </si>
  <si>
    <t>Switchgear 01-IC17</t>
  </si>
  <si>
    <t>WTG426:LBS(O/G)</t>
  </si>
  <si>
    <t>WTG401:LBS(I/C)</t>
  </si>
  <si>
    <t>WTG401:LBS(O/G)</t>
  </si>
  <si>
    <t>Feeder nos 02:33kV Switchgear 01-IC02</t>
  </si>
  <si>
    <t>WTG428:LBS(O/G)</t>
  </si>
  <si>
    <t>WTG427:LBS(I/C)</t>
  </si>
  <si>
    <t>WTG427:LBS(O/G)</t>
  </si>
  <si>
    <t>Switchgear 01-IC02</t>
  </si>
  <si>
    <t>WTG451:LBS(O/G)</t>
  </si>
  <si>
    <t>WTG452:LBS(I/C)</t>
  </si>
  <si>
    <t>WTG453:LBS(O/G)</t>
  </si>
  <si>
    <t>WTG452:LBS(O/G)</t>
  </si>
  <si>
    <t>Feeder nos 03:33kV Switchgear
03-IC17</t>
  </si>
  <si>
    <t>WTG476:LBS(O/G)</t>
  </si>
  <si>
    <t>WTG477:LBS(I/C)</t>
  </si>
  <si>
    <t>WTG478:LBS(O/G)</t>
  </si>
  <si>
    <t>WTG477:LBS(O/G)</t>
  </si>
  <si>
    <t>Switchgear 03-IC17</t>
  </si>
  <si>
    <t>WTG499:LBS(O/G)</t>
  </si>
  <si>
    <t>WTG500:LBS(I/C)</t>
  </si>
  <si>
    <t>WTG500:LBS(O/G)</t>
  </si>
  <si>
    <t>Feeder nos 04:33kV Switchgear
03-IC02</t>
  </si>
  <si>
    <t>WTG520:LBS(O/G)</t>
  </si>
  <si>
    <t>WTG521:LBS(I/C)</t>
  </si>
  <si>
    <t>WTG521:LBS(O/G)</t>
  </si>
  <si>
    <t>WTG536:LBS(I/C)</t>
  </si>
  <si>
    <t>WTG536:LBS(O/G)</t>
  </si>
  <si>
    <t>Switchgear 03-IC02</t>
  </si>
  <si>
    <t>Feeder nos 05:33kV Switchgear 02-IC02</t>
  </si>
  <si>
    <t>WTG519:LBS(O/G)</t>
  </si>
  <si>
    <t>WTG518:LBS(I/C)</t>
  </si>
  <si>
    <t>WTG518:LBS(O/G)</t>
  </si>
  <si>
    <t>Switchgear 02-IC02</t>
  </si>
  <si>
    <t>WTG535:LBS(O/G)</t>
  </si>
  <si>
    <t>WTG534:LBS(I/C)</t>
  </si>
  <si>
    <t>WTG533:LBS(O/G)</t>
  </si>
  <si>
    <t>WTG534:LBS(O/G)</t>
  </si>
  <si>
    <t>Feeder nos 06:33kV Switchgear 02-IC17</t>
  </si>
  <si>
    <t>WTG475:LBS(O/G)</t>
  </si>
  <si>
    <t>WTG498:LBS(I/C)</t>
  </si>
  <si>
    <t>WTG498:LBS(O/G)</t>
  </si>
  <si>
    <t>Switchgear 02-IC17</t>
  </si>
  <si>
    <t>WTG496:LBS(O/G)</t>
  </si>
  <si>
    <t>WTG497:LBS(I/C)</t>
  </si>
  <si>
    <t>WTG517:LBS(O/G)</t>
  </si>
  <si>
    <t>WTG497:LBS(O/G)</t>
  </si>
  <si>
    <t>PSS 14</t>
  </si>
  <si>
    <r>
      <rPr>
        <b/>
        <sz val="9"/>
        <rFont val="Arial"/>
        <family val="2"/>
      </rPr>
      <t>SR. NO.</t>
    </r>
  </si>
  <si>
    <t>KH582:LBS(O/G)</t>
  </si>
  <si>
    <t>KH583:LBS(I/C)</t>
  </si>
  <si>
    <t>KH590:LBS(O/G)</t>
  </si>
  <si>
    <t>KH583:LBS(O/G)</t>
  </si>
  <si>
    <t>KH591:LBS(O/G)</t>
  </si>
  <si>
    <t>KH598:LBS(I/C)</t>
  </si>
  <si>
    <t>KH598:LBS(O/G)</t>
  </si>
  <si>
    <t>KH613:LBS(O/G)</t>
  </si>
  <si>
    <t>KH600:LBS(I/C)</t>
  </si>
  <si>
    <t>KH592:LBS(O/G)</t>
  </si>
  <si>
    <t>KH599:LBS(I/C)</t>
  </si>
  <si>
    <t>KH600:LBS(O/G)</t>
  </si>
  <si>
    <t>KH606:LBS(O/G)</t>
  </si>
  <si>
    <t>KH599:LBS(O/G)</t>
  </si>
  <si>
    <t>Feeder nos 03:33kV Switchgear 01-IC01</t>
  </si>
  <si>
    <t>KH618:LBS(O/G)</t>
  </si>
  <si>
    <t>KH614:LBS(I/C)</t>
  </si>
  <si>
    <t>KH615:LBS(O/G)</t>
  </si>
  <si>
    <t>KH614:LBS(O/G)</t>
  </si>
  <si>
    <t>Switchgear 01-IC01</t>
  </si>
  <si>
    <t>KH608:LBS(O/G)</t>
  </si>
  <si>
    <t>KH607:LBS(I/C)</t>
  </si>
  <si>
    <t>KH607:LBS(O/G)</t>
  </si>
  <si>
    <t>Feeder nos 04:33kV Switchgear 03-IC17</t>
  </si>
  <si>
    <t>KH34:LBS(O/G)</t>
  </si>
  <si>
    <t>KH35:LBS(I/C)</t>
  </si>
  <si>
    <t>KH622:LBS(O/G)</t>
  </si>
  <si>
    <t>KH619:LBS(I/C)</t>
  </si>
  <si>
    <t>KH35:LBS(O/G)</t>
  </si>
  <si>
    <t>KH620:LBS(O/G)</t>
  </si>
  <si>
    <t>KH619:LBS(O/G)</t>
  </si>
  <si>
    <t>Feeder nos 05:33kV Switchgear 04-IC02</t>
  </si>
  <si>
    <t>KH521:LBS(O/G)</t>
  </si>
  <si>
    <t>KH508:LBS(I/C)</t>
  </si>
  <si>
    <t>KH478:LBS(O/G)</t>
  </si>
  <si>
    <t>KH508:LBS(O/G)</t>
  </si>
  <si>
    <t>Switchgear 04-IC02</t>
  </si>
  <si>
    <t>KH522:LBS(O/G)</t>
  </si>
  <si>
    <t>KH509:LBS(I/C)</t>
  </si>
  <si>
    <t>KH509:LBS(O/G)</t>
  </si>
  <si>
    <t>Feeder nos 06:33kV Switchgear 04-IC01</t>
  </si>
  <si>
    <t>KH523:LBS(O/G)</t>
  </si>
  <si>
    <t>KH554:LBS(I/C)</t>
  </si>
  <si>
    <t>KH551:LBS(O/G)</t>
  </si>
  <si>
    <t>KH554:LBS(O/G)</t>
  </si>
  <si>
    <t>Switchgear 04-IC01</t>
  </si>
  <si>
    <t>KH553:LBS(O/G)</t>
  </si>
  <si>
    <t>KH556:LBS(I/C)</t>
  </si>
  <si>
    <t>KH556:LBS(O/G)</t>
  </si>
  <si>
    <t>Feeder nos 07:33kV Switchgear 02-IC17</t>
  </si>
  <si>
    <t>KH579:LBS(O/G)</t>
  </si>
  <si>
    <t>KH555:LBS(I/C)</t>
  </si>
  <si>
    <t>KH557:LBS(O/G)</t>
  </si>
  <si>
    <t>KH555:LBS(O/G)</t>
  </si>
  <si>
    <t>KH53:LBS(O/G)</t>
  </si>
  <si>
    <t>KH580:LBS(I/C)</t>
  </si>
  <si>
    <t>KH580:LBS(O/G)</t>
  </si>
  <si>
    <t>Feeder nos 08:33kV Switchgear 02-IC02</t>
  </si>
  <si>
    <t>KH581:LBS(O/G)</t>
  </si>
  <si>
    <t>KH588:LBS(I/C)</t>
  </si>
  <si>
    <t>KH54:LBS(O/G)</t>
  </si>
  <si>
    <t>KH588:LBS(O/G)</t>
  </si>
  <si>
    <t>KH589:LBS(O/G</t>
  </si>
  <si>
    <t>KH596:LBS(I/C)</t>
  </si>
  <si>
    <t>KH596:LBS(O/G)</t>
  </si>
  <si>
    <t>Feeder nos 09:33kV Switchgear 03-IC02</t>
  </si>
  <si>
    <t>KH597:LBS(O/G)</t>
  </si>
  <si>
    <t>KH604:LBS(I/C)</t>
  </si>
  <si>
    <t>KH55:LBS(O/G)</t>
  </si>
  <si>
    <t>KH604:LBS(O/G)</t>
  </si>
  <si>
    <t>KH605:LBS(O/G)</t>
  </si>
  <si>
    <t>KH56:LBS(I/C)</t>
  </si>
  <si>
    <t>KH56:LBS(O/G)</t>
  </si>
  <si>
    <t>J</t>
  </si>
  <si>
    <t>Feeder nos 10:33kV Switchgear 03-IC01</t>
  </si>
  <si>
    <t>KH68:LBS(O/G)</t>
  </si>
  <si>
    <t>KH57:LBS(I/C)</t>
  </si>
  <si>
    <t>KH617:LBS(O/G)</t>
  </si>
  <si>
    <t>KH57:LBS(O/G)</t>
  </si>
  <si>
    <t>KH612:LBS(O/G</t>
  </si>
  <si>
    <t>KH611:LBS(I/C)</t>
  </si>
  <si>
    <t>KH611:LBS(O/G)</t>
  </si>
  <si>
    <t>K</t>
  </si>
  <si>
    <t>Feeder nos 11:33kV Switchgear 04-IC17</t>
  </si>
  <si>
    <t>KH60:LBS(O/G)</t>
  </si>
  <si>
    <t>KH59:LBS(I/C)</t>
  </si>
  <si>
    <t>KH61:LBS(O/G)</t>
  </si>
  <si>
    <t>KH59:LBS(O/G)</t>
  </si>
  <si>
    <t>Switchgear 04-IC17</t>
  </si>
  <si>
    <t>KH621:LBS(O/G)</t>
  </si>
  <si>
    <t>KH58:LBS(I/C)</t>
  </si>
  <si>
    <t>KH58:LBS(O/G)</t>
  </si>
  <si>
    <t>Feeder nos 12:33kV Switchgear 02-IC01</t>
  </si>
  <si>
    <t>KH550:LBS(O/G)</t>
  </si>
  <si>
    <t>KH47:LBS(I/C)</t>
  </si>
  <si>
    <t>KH552:LBS(O/G)</t>
  </si>
  <si>
    <t>KH51:LBS(I/C)</t>
  </si>
  <si>
    <t>KH47:LBS(O/G)</t>
  </si>
  <si>
    <t>Switchgear 02-IC01</t>
  </si>
  <si>
    <t>KH51:LBS(O/G)</t>
  </si>
  <si>
    <t>KH52:LBS(I/C)</t>
  </si>
  <si>
    <t>KH52:LBS(O/G)</t>
  </si>
  <si>
    <t>Feeder nos 13:33kV Switchgear 03-IC13</t>
  </si>
  <si>
    <t>WTG373:LBS(O/G)</t>
  </si>
  <si>
    <t>WTG423:LBS(I/C)</t>
  </si>
  <si>
    <t>WTG398:LBS(O/G)</t>
  </si>
  <si>
    <t>WTG423:LBS(O/G)</t>
  </si>
  <si>
    <t>Switchgear 03-IC13</t>
  </si>
  <si>
    <t>WTG532:LBS(O/G)</t>
  </si>
  <si>
    <t>WTG516:LBS(I/C)</t>
  </si>
  <si>
    <t>WTG516:LBS(O/G)</t>
  </si>
  <si>
    <t>Feeder nos 14:33kV Switchgear 04-IC08</t>
  </si>
  <si>
    <t>WTG399:LBS(O/G)</t>
  </si>
  <si>
    <t>WTG424:LBS(I/C)</t>
  </si>
  <si>
    <t>WTG425:LBS(O/G)</t>
  </si>
  <si>
    <t>WTG424:LBS(O/G)</t>
  </si>
  <si>
    <t>Switchgear 04-IC08</t>
  </si>
  <si>
    <t>WTG448:LBS(O/G)</t>
  </si>
  <si>
    <t>WTG449:LBS(I/C)</t>
  </si>
  <si>
    <t>WTG449:LBS(O/G)</t>
  </si>
  <si>
    <t>Feeder nos 15:33kV Switchgear 02-IC13</t>
  </si>
  <si>
    <t>WTG473:LBS(O/G)</t>
  </si>
  <si>
    <t>WTG474:LBS(I/C)</t>
  </si>
  <si>
    <t>WTG450:LBS(O/G)</t>
  </si>
  <si>
    <t>WTG474:LBS(O/G)</t>
  </si>
  <si>
    <t>Switchgear 02-IC13</t>
  </si>
  <si>
    <t>PSS 09</t>
  </si>
  <si>
    <t>Feeder nos 01:33kV Switchgear 07-IC12</t>
  </si>
  <si>
    <t>WTG556:LBS(O/G)</t>
  </si>
  <si>
    <t>WTG557:LBS(I/C)</t>
  </si>
  <si>
    <t>WTG557:LBS(O/G)</t>
  </si>
  <si>
    <t>Switchgear 07-IC12</t>
  </si>
  <si>
    <t>PSS 8</t>
  </si>
  <si>
    <r>
      <rPr>
        <b/>
        <sz val="12"/>
        <rFont val="Arial"/>
        <family val="2"/>
      </rPr>
      <t>FO CABLE</t>
    </r>
  </si>
  <si>
    <t>FO CABLE</t>
  </si>
  <si>
    <t>From Block</t>
  </si>
  <si>
    <t>To Block</t>
  </si>
  <si>
    <t>Total Length (meter)</t>
  </si>
  <si>
    <t>Actual completion  (meter)</t>
  </si>
  <si>
    <t>From WTG</t>
  </si>
  <si>
    <t>To WTG</t>
  </si>
  <si>
    <t>Ring-1 (F10)</t>
  </si>
  <si>
    <r>
      <rPr>
        <b/>
        <sz val="12"/>
        <rFont val="Arial"/>
        <family val="2"/>
      </rPr>
      <t>Ring-1 (F1,F2)</t>
    </r>
  </si>
  <si>
    <t>Ring-1 (F1,F2)</t>
  </si>
  <si>
    <t>Ring-1 (F5,F6)</t>
  </si>
  <si>
    <r>
      <rPr>
        <sz val="12"/>
        <rFont val="Verdana"/>
        <family val="2"/>
      </rPr>
      <t>WTG 141</t>
    </r>
  </si>
  <si>
    <r>
      <rPr>
        <sz val="12"/>
        <rFont val="Verdana"/>
        <family val="2"/>
      </rPr>
      <t>WTG 328</t>
    </r>
  </si>
  <si>
    <r>
      <rPr>
        <sz val="12"/>
        <rFont val="Arial"/>
        <family val="2"/>
      </rPr>
      <t>PSS14</t>
    </r>
  </si>
  <si>
    <r>
      <rPr>
        <sz val="12"/>
        <rFont val="Arial"/>
        <family val="2"/>
      </rPr>
      <t>KH 554</t>
    </r>
  </si>
  <si>
    <r>
      <rPr>
        <sz val="12"/>
        <rFont val="Verdana"/>
        <family val="2"/>
      </rPr>
      <t>WTG 164</t>
    </r>
  </si>
  <si>
    <r>
      <rPr>
        <sz val="12"/>
        <rFont val="Verdana"/>
        <family val="2"/>
      </rPr>
      <t>WTG 329</t>
    </r>
  </si>
  <si>
    <r>
      <rPr>
        <sz val="12"/>
        <rFont val="Arial"/>
        <family val="2"/>
      </rPr>
      <t>KH 556</t>
    </r>
  </si>
  <si>
    <r>
      <rPr>
        <sz val="12"/>
        <rFont val="Verdana"/>
        <family val="2"/>
      </rPr>
      <t>WTG186</t>
    </r>
  </si>
  <si>
    <r>
      <rPr>
        <sz val="12"/>
        <rFont val="Verdana"/>
        <family val="2"/>
      </rPr>
      <t>WTG 353</t>
    </r>
  </si>
  <si>
    <r>
      <rPr>
        <sz val="12"/>
        <rFont val="Arial"/>
        <family val="2"/>
      </rPr>
      <t>KH 553</t>
    </r>
  </si>
  <si>
    <r>
      <rPr>
        <sz val="12"/>
        <rFont val="Verdana"/>
        <family val="2"/>
      </rPr>
      <t>WTG208</t>
    </r>
  </si>
  <si>
    <r>
      <rPr>
        <sz val="12"/>
        <rFont val="Verdana"/>
        <family val="2"/>
      </rPr>
      <t>WTG 354</t>
    </r>
  </si>
  <si>
    <r>
      <rPr>
        <sz val="12"/>
        <rFont val="Arial"/>
        <family val="2"/>
      </rPr>
      <t>KH 523</t>
    </r>
  </si>
  <si>
    <r>
      <rPr>
        <sz val="12"/>
        <rFont val="Verdana"/>
        <family val="2"/>
      </rPr>
      <t>WTG230</t>
    </r>
  </si>
  <si>
    <r>
      <rPr>
        <sz val="12"/>
        <rFont val="Verdana"/>
        <family val="2"/>
      </rPr>
      <t>WTG 378</t>
    </r>
  </si>
  <si>
    <r>
      <rPr>
        <sz val="12"/>
        <rFont val="Arial"/>
        <family val="2"/>
      </rPr>
      <t>KH 551</t>
    </r>
  </si>
  <si>
    <r>
      <rPr>
        <sz val="12"/>
        <rFont val="Verdana"/>
        <family val="2"/>
      </rPr>
      <t>PSS8</t>
    </r>
  </si>
  <si>
    <r>
      <rPr>
        <sz val="12"/>
        <rFont val="Verdana"/>
        <family val="2"/>
      </rPr>
      <t>WTG 379</t>
    </r>
  </si>
  <si>
    <r>
      <rPr>
        <sz val="12"/>
        <rFont val="Arial"/>
        <family val="2"/>
      </rPr>
      <t>KH 509</t>
    </r>
  </si>
  <si>
    <r>
      <rPr>
        <b/>
        <sz val="12"/>
        <rFont val="Arial"/>
        <family val="2"/>
      </rPr>
      <t>Total Length (Ring-1)</t>
    </r>
  </si>
  <si>
    <r>
      <rPr>
        <sz val="12"/>
        <rFont val="Verdana"/>
        <family val="2"/>
      </rPr>
      <t>WTG 380</t>
    </r>
  </si>
  <si>
    <r>
      <rPr>
        <sz val="12"/>
        <rFont val="Arial"/>
        <family val="2"/>
      </rPr>
      <t>KH 522</t>
    </r>
  </si>
  <si>
    <t>Ring-2 (F11)</t>
  </si>
  <si>
    <r>
      <rPr>
        <sz val="12"/>
        <rFont val="Verdana"/>
        <family val="2"/>
      </rPr>
      <t>WTG 403</t>
    </r>
  </si>
  <si>
    <r>
      <rPr>
        <sz val="12"/>
        <rFont val="Arial"/>
        <family val="2"/>
      </rPr>
      <t>KH 478</t>
    </r>
  </si>
  <si>
    <r>
      <rPr>
        <sz val="12"/>
        <rFont val="Verdana"/>
        <family val="2"/>
      </rPr>
      <t>WTG 123</t>
    </r>
  </si>
  <si>
    <r>
      <rPr>
        <sz val="12"/>
        <rFont val="Verdana"/>
        <family val="2"/>
      </rPr>
      <t>WTG 404</t>
    </r>
  </si>
  <si>
    <r>
      <rPr>
        <sz val="12"/>
        <rFont val="Arial"/>
        <family val="2"/>
      </rPr>
      <t>KH 508</t>
    </r>
  </si>
  <si>
    <r>
      <rPr>
        <sz val="12"/>
        <rFont val="Verdana"/>
        <family val="2"/>
      </rPr>
      <t>WTG 143</t>
    </r>
  </si>
  <si>
    <r>
      <rPr>
        <sz val="12"/>
        <rFont val="Verdana"/>
        <family val="2"/>
      </rPr>
      <t>WTG 405</t>
    </r>
  </si>
  <si>
    <t>PSS12</t>
  </si>
  <si>
    <r>
      <rPr>
        <sz val="12"/>
        <rFont val="Arial"/>
        <family val="2"/>
      </rPr>
      <t>KH 521</t>
    </r>
  </si>
  <si>
    <r>
      <rPr>
        <sz val="12"/>
        <rFont val="Verdana"/>
        <family val="2"/>
      </rPr>
      <t>WTG 144</t>
    </r>
  </si>
  <si>
    <r>
      <rPr>
        <sz val="12"/>
        <rFont val="Verdana"/>
        <family val="2"/>
      </rPr>
      <t>PSS11</t>
    </r>
  </si>
  <si>
    <t>Total Length (Ring-1)</t>
  </si>
  <si>
    <r>
      <rPr>
        <sz val="12"/>
        <rFont val="Verdana"/>
        <family val="2"/>
      </rPr>
      <t>WTG 145</t>
    </r>
  </si>
  <si>
    <t>Ring-2 (F3,F4)</t>
  </si>
  <si>
    <r>
      <rPr>
        <sz val="12"/>
        <rFont val="Verdana"/>
        <family val="2"/>
      </rPr>
      <t>WTG 121</t>
    </r>
  </si>
  <si>
    <r>
      <rPr>
        <b/>
        <sz val="12"/>
        <rFont val="Arial"/>
        <family val="2"/>
      </rPr>
      <t>Ring-2 (F3,F4)</t>
    </r>
  </si>
  <si>
    <r>
      <rPr>
        <b/>
        <sz val="12"/>
        <rFont val="Arial"/>
        <family val="2"/>
      </rPr>
      <t>Ring-2 (F12,F7)</t>
    </r>
  </si>
  <si>
    <r>
      <rPr>
        <sz val="12"/>
        <rFont val="Verdana"/>
        <family val="2"/>
      </rPr>
      <t>WTG 429</t>
    </r>
  </si>
  <si>
    <r>
      <rPr>
        <sz val="12"/>
        <rFont val="Arial"/>
        <family val="2"/>
      </rPr>
      <t>KH 580</t>
    </r>
  </si>
  <si>
    <r>
      <rPr>
        <b/>
        <sz val="12"/>
        <rFont val="Arial"/>
        <family val="2"/>
      </rPr>
      <t>Total Length (Ring-2)</t>
    </r>
  </si>
  <si>
    <r>
      <rPr>
        <sz val="12"/>
        <rFont val="Verdana"/>
        <family val="2"/>
      </rPr>
      <t>WTG 430</t>
    </r>
  </si>
  <si>
    <r>
      <rPr>
        <sz val="12"/>
        <rFont val="Arial"/>
        <family val="2"/>
      </rPr>
      <t>KH 557</t>
    </r>
  </si>
  <si>
    <t>Ring-3 (F12, F13)</t>
  </si>
  <si>
    <r>
      <rPr>
        <sz val="12"/>
        <rFont val="Verdana"/>
        <family val="2"/>
      </rPr>
      <t>WTG 431</t>
    </r>
  </si>
  <si>
    <r>
      <rPr>
        <sz val="12"/>
        <rFont val="Arial"/>
        <family val="2"/>
      </rPr>
      <t>KH 579</t>
    </r>
  </si>
  <si>
    <r>
      <rPr>
        <sz val="12"/>
        <rFont val="Verdana"/>
        <family val="2"/>
      </rPr>
      <t>WTG302</t>
    </r>
  </si>
  <si>
    <r>
      <rPr>
        <sz val="12"/>
        <rFont val="Verdana"/>
        <family val="2"/>
      </rPr>
      <t>WTG 454</t>
    </r>
  </si>
  <si>
    <r>
      <rPr>
        <sz val="12"/>
        <rFont val="Arial"/>
        <family val="2"/>
      </rPr>
      <t>KH 555</t>
    </r>
  </si>
  <si>
    <r>
      <rPr>
        <sz val="12"/>
        <rFont val="Verdana"/>
        <family val="2"/>
      </rPr>
      <t>WTG 326</t>
    </r>
  </si>
  <si>
    <r>
      <rPr>
        <sz val="12"/>
        <rFont val="Verdana"/>
        <family val="2"/>
      </rPr>
      <t>WTG 455</t>
    </r>
  </si>
  <si>
    <r>
      <rPr>
        <sz val="12"/>
        <rFont val="Arial"/>
        <family val="2"/>
      </rPr>
      <t>KH 53</t>
    </r>
  </si>
  <si>
    <r>
      <rPr>
        <sz val="12"/>
        <rFont val="Verdana"/>
        <family val="2"/>
      </rPr>
      <t>WTG 327</t>
    </r>
  </si>
  <si>
    <r>
      <rPr>
        <sz val="12"/>
        <rFont val="Verdana"/>
        <family val="2"/>
      </rPr>
      <t>WTG 456</t>
    </r>
  </si>
  <si>
    <r>
      <rPr>
        <sz val="12"/>
        <rFont val="Arial"/>
        <family val="2"/>
      </rPr>
      <t>KH 52</t>
    </r>
  </si>
  <si>
    <r>
      <rPr>
        <sz val="12"/>
        <rFont val="Verdana"/>
        <family val="2"/>
      </rPr>
      <t>WTG 351</t>
    </r>
  </si>
  <si>
    <r>
      <rPr>
        <sz val="12"/>
        <rFont val="Verdana"/>
        <family val="2"/>
      </rPr>
      <t>WTG 479</t>
    </r>
  </si>
  <si>
    <r>
      <rPr>
        <sz val="12"/>
        <rFont val="Arial"/>
        <family val="2"/>
      </rPr>
      <t>KH 51</t>
    </r>
  </si>
  <si>
    <r>
      <rPr>
        <sz val="12"/>
        <rFont val="Verdana"/>
        <family val="2"/>
      </rPr>
      <t>WTG 352</t>
    </r>
  </si>
  <si>
    <r>
      <rPr>
        <sz val="12"/>
        <rFont val="Verdana"/>
        <family val="2"/>
      </rPr>
      <t>WTG 480</t>
    </r>
  </si>
  <si>
    <r>
      <rPr>
        <sz val="12"/>
        <rFont val="Arial"/>
        <family val="2"/>
      </rPr>
      <t>KH 552</t>
    </r>
  </si>
  <si>
    <r>
      <rPr>
        <sz val="12"/>
        <rFont val="Verdana"/>
        <family val="2"/>
      </rPr>
      <t>WTG 376</t>
    </r>
  </si>
  <si>
    <r>
      <rPr>
        <sz val="12"/>
        <rFont val="Verdana"/>
        <family val="2"/>
      </rPr>
      <t>WTG 481</t>
    </r>
  </si>
  <si>
    <t>Total Length (Ring-2)</t>
  </si>
  <si>
    <r>
      <rPr>
        <sz val="12"/>
        <rFont val="Arial"/>
        <family val="2"/>
      </rPr>
      <t>KH 47</t>
    </r>
  </si>
  <si>
    <r>
      <rPr>
        <sz val="12"/>
        <rFont val="Verdana"/>
        <family val="2"/>
      </rPr>
      <t>WTG 400</t>
    </r>
  </si>
  <si>
    <r>
      <rPr>
        <sz val="12"/>
        <rFont val="Verdana"/>
        <family val="2"/>
      </rPr>
      <t>WTG 502</t>
    </r>
  </si>
  <si>
    <t>Ring-3 (F5,F6)</t>
  </si>
  <si>
    <r>
      <rPr>
        <sz val="12"/>
        <rFont val="Arial"/>
        <family val="2"/>
      </rPr>
      <t>KH 550</t>
    </r>
  </si>
  <si>
    <r>
      <rPr>
        <b/>
        <sz val="12"/>
        <rFont val="Arial"/>
        <family val="2"/>
      </rPr>
      <t>Total Length (Ring-3)</t>
    </r>
  </si>
  <si>
    <r>
      <rPr>
        <b/>
        <sz val="12"/>
        <rFont val="Arial"/>
        <family val="2"/>
      </rPr>
      <t>Meter</t>
    </r>
  </si>
  <si>
    <r>
      <rPr>
        <b/>
        <sz val="12"/>
        <rFont val="Arial"/>
        <family val="2"/>
      </rPr>
      <t>Ring-3 (F5,F6)</t>
    </r>
  </si>
  <si>
    <r>
      <rPr>
        <b/>
        <sz val="12"/>
        <rFont val="Arial"/>
        <family val="2"/>
      </rPr>
      <t>Ring-3 (F4,F3)</t>
    </r>
  </si>
  <si>
    <r>
      <rPr>
        <b/>
        <sz val="12"/>
        <rFont val="Arial"/>
        <family val="2"/>
      </rPr>
      <t>Total Length (Ring-1+2+3 )</t>
    </r>
  </si>
  <si>
    <r>
      <rPr>
        <sz val="12"/>
        <rFont val="Verdana"/>
        <family val="2"/>
      </rPr>
      <t>WTG 501</t>
    </r>
  </si>
  <si>
    <r>
      <rPr>
        <sz val="12"/>
        <rFont val="Arial"/>
        <family val="2"/>
      </rPr>
      <t>KH 607</t>
    </r>
  </si>
  <si>
    <r>
      <rPr>
        <sz val="12"/>
        <rFont val="Verdana"/>
        <family val="2"/>
      </rPr>
      <t>WTG 522</t>
    </r>
  </si>
  <si>
    <r>
      <rPr>
        <sz val="12"/>
        <rFont val="Arial"/>
        <family val="2"/>
      </rPr>
      <t>KH608</t>
    </r>
  </si>
  <si>
    <r>
      <rPr>
        <sz val="12"/>
        <rFont val="Verdana"/>
        <family val="2"/>
      </rPr>
      <t>WTG 524</t>
    </r>
  </si>
  <si>
    <r>
      <rPr>
        <sz val="12"/>
        <rFont val="Arial"/>
        <family val="2"/>
      </rPr>
      <t>KH 614</t>
    </r>
  </si>
  <si>
    <r>
      <rPr>
        <sz val="12"/>
        <rFont val="Verdana"/>
        <family val="2"/>
      </rPr>
      <t>WTG 523</t>
    </r>
  </si>
  <si>
    <r>
      <rPr>
        <sz val="12"/>
        <rFont val="Arial"/>
        <family val="2"/>
      </rPr>
      <t>KH 618</t>
    </r>
  </si>
  <si>
    <t>PSS 05</t>
  </si>
  <si>
    <r>
      <rPr>
        <sz val="12"/>
        <rFont val="Verdana"/>
        <family val="2"/>
      </rPr>
      <t>WTG 504</t>
    </r>
  </si>
  <si>
    <r>
      <rPr>
        <sz val="12"/>
        <rFont val="Arial"/>
        <family val="2"/>
      </rPr>
      <t>KH 615</t>
    </r>
  </si>
  <si>
    <r>
      <rPr>
        <sz val="12"/>
        <rFont val="Verdana"/>
        <family val="2"/>
      </rPr>
      <t>WTG 503</t>
    </r>
  </si>
  <si>
    <r>
      <rPr>
        <sz val="12"/>
        <rFont val="Arial"/>
        <family val="2"/>
      </rPr>
      <t>KH 619</t>
    </r>
  </si>
  <si>
    <r>
      <rPr>
        <b/>
        <sz val="10"/>
        <rFont val="Arial"/>
        <family val="2"/>
      </rPr>
      <t>From Block</t>
    </r>
  </si>
  <si>
    <r>
      <rPr>
        <b/>
        <sz val="10"/>
        <rFont val="Arial"/>
        <family val="2"/>
      </rPr>
      <t>To Block</t>
    </r>
  </si>
  <si>
    <r>
      <rPr>
        <b/>
        <sz val="10"/>
        <rFont val="Arial"/>
        <family val="2"/>
      </rPr>
      <t>Total Length (meter)</t>
    </r>
  </si>
  <si>
    <r>
      <rPr>
        <sz val="12"/>
        <rFont val="Arial"/>
        <family val="2"/>
      </rPr>
      <t>KH 620</t>
    </r>
  </si>
  <si>
    <r>
      <rPr>
        <b/>
        <sz val="12"/>
        <rFont val="Arial"/>
        <family val="2"/>
      </rPr>
      <t>Ring-1 (F6,F7)</t>
    </r>
  </si>
  <si>
    <r>
      <rPr>
        <sz val="12"/>
        <rFont val="Arial"/>
        <family val="2"/>
      </rPr>
      <t>KH 622</t>
    </r>
  </si>
  <si>
    <r>
      <rPr>
        <sz val="12"/>
        <rFont val="Verdana"/>
        <family val="2"/>
      </rPr>
      <t>PSS05</t>
    </r>
  </si>
  <si>
    <r>
      <rPr>
        <sz val="12"/>
        <rFont val="Verdana"/>
        <family val="2"/>
      </rPr>
      <t>WTG 222</t>
    </r>
  </si>
  <si>
    <r>
      <rPr>
        <b/>
        <sz val="12"/>
        <rFont val="Arial"/>
        <family val="2"/>
      </rPr>
      <t>Ring-4 (F7,F8)</t>
    </r>
  </si>
  <si>
    <t>Total Length (Ring-3)</t>
  </si>
  <si>
    <r>
      <rPr>
        <sz val="12"/>
        <rFont val="Arial"/>
        <family val="2"/>
      </rPr>
      <t>KH 35</t>
    </r>
  </si>
  <si>
    <r>
      <rPr>
        <sz val="12"/>
        <rFont val="Verdana"/>
        <family val="2"/>
      </rPr>
      <t>WTG 243</t>
    </r>
  </si>
  <si>
    <r>
      <rPr>
        <b/>
        <sz val="10"/>
        <rFont val="Arial"/>
        <family val="2"/>
      </rPr>
      <t>Remarks</t>
    </r>
  </si>
  <si>
    <t>Total Length (Ring-1+2+3 )</t>
  </si>
  <si>
    <r>
      <rPr>
        <sz val="12"/>
        <rFont val="Arial"/>
        <family val="2"/>
      </rPr>
      <t>KH 34</t>
    </r>
  </si>
  <si>
    <r>
      <rPr>
        <sz val="12"/>
        <rFont val="Verdana"/>
        <family val="2"/>
      </rPr>
      <t>WTG 244</t>
    </r>
  </si>
  <si>
    <r>
      <rPr>
        <sz val="12"/>
        <rFont val="Verdana"/>
        <family val="2"/>
      </rPr>
      <t>WTG 381</t>
    </r>
  </si>
  <si>
    <r>
      <rPr>
        <sz val="12"/>
        <rFont val="Verdana"/>
        <family val="2"/>
      </rPr>
      <t>WTG 266</t>
    </r>
  </si>
  <si>
    <r>
      <rPr>
        <sz val="12"/>
        <rFont val="Verdana"/>
        <family val="2"/>
      </rPr>
      <t>WTG 382</t>
    </r>
  </si>
  <si>
    <r>
      <rPr>
        <sz val="12"/>
        <rFont val="Verdana"/>
        <family val="2"/>
      </rPr>
      <t>WTG 267</t>
    </r>
  </si>
  <si>
    <r>
      <rPr>
        <sz val="12"/>
        <rFont val="Verdana"/>
        <family val="2"/>
      </rPr>
      <t>WTG 406</t>
    </r>
  </si>
  <si>
    <r>
      <rPr>
        <b/>
        <sz val="12"/>
        <rFont val="Arial"/>
        <family val="2"/>
      </rPr>
      <t>Ring-4 (F10,F11,F13)</t>
    </r>
  </si>
  <si>
    <r>
      <rPr>
        <sz val="12"/>
        <rFont val="Verdana"/>
        <family val="2"/>
      </rPr>
      <t>WTG 290</t>
    </r>
  </si>
  <si>
    <r>
      <rPr>
        <sz val="12"/>
        <rFont val="Verdana"/>
        <family val="2"/>
      </rPr>
      <t>WTG 407</t>
    </r>
  </si>
  <si>
    <r>
      <rPr>
        <sz val="12"/>
        <rFont val="Arial"/>
        <family val="2"/>
      </rPr>
      <t>KH 612</t>
    </r>
  </si>
  <si>
    <r>
      <rPr>
        <sz val="12"/>
        <rFont val="Verdana"/>
        <family val="2"/>
      </rPr>
      <t>WTG 291</t>
    </r>
  </si>
  <si>
    <r>
      <rPr>
        <sz val="12"/>
        <rFont val="Verdana"/>
        <family val="2"/>
      </rPr>
      <t>WTG 432</t>
    </r>
  </si>
  <si>
    <r>
      <rPr>
        <sz val="12"/>
        <rFont val="Arial"/>
        <family val="2"/>
      </rPr>
      <t>KH 57</t>
    </r>
  </si>
  <si>
    <r>
      <rPr>
        <sz val="12"/>
        <rFont val="Verdana"/>
        <family val="2"/>
      </rPr>
      <t>WTG 314</t>
    </r>
  </si>
  <si>
    <r>
      <rPr>
        <sz val="12"/>
        <rFont val="Verdana"/>
        <family val="2"/>
      </rPr>
      <t>WTG 433</t>
    </r>
  </si>
  <si>
    <r>
      <rPr>
        <sz val="12"/>
        <rFont val="Arial"/>
        <family val="2"/>
      </rPr>
      <t>KH 532</t>
    </r>
  </si>
  <si>
    <r>
      <rPr>
        <sz val="12"/>
        <rFont val="Verdana"/>
        <family val="2"/>
      </rPr>
      <t>WTG 315</t>
    </r>
  </si>
  <si>
    <r>
      <rPr>
        <sz val="12"/>
        <rFont val="Verdana"/>
        <family val="2"/>
      </rPr>
      <t>WTG 457</t>
    </r>
  </si>
  <si>
    <r>
      <rPr>
        <sz val="12"/>
        <rFont val="Arial"/>
        <family val="2"/>
      </rPr>
      <t>KH 68</t>
    </r>
  </si>
  <si>
    <r>
      <rPr>
        <sz val="12"/>
        <rFont val="Verdana"/>
        <family val="2"/>
      </rPr>
      <t>WTG 316</t>
    </r>
  </si>
  <si>
    <r>
      <rPr>
        <sz val="12"/>
        <rFont val="Verdana"/>
        <family val="2"/>
      </rPr>
      <t>WTG 482</t>
    </r>
  </si>
  <si>
    <r>
      <rPr>
        <sz val="12"/>
        <rFont val="Arial"/>
        <family val="2"/>
      </rPr>
      <t>KH617</t>
    </r>
  </si>
  <si>
    <r>
      <rPr>
        <sz val="12"/>
        <rFont val="Verdana"/>
        <family val="2"/>
      </rPr>
      <t>WTG 505</t>
    </r>
  </si>
  <si>
    <r>
      <rPr>
        <sz val="12"/>
        <rFont val="Arial"/>
        <family val="2"/>
      </rPr>
      <t>KH 58</t>
    </r>
  </si>
  <si>
    <r>
      <rPr>
        <sz val="12"/>
        <rFont val="Verdana"/>
        <family val="2"/>
      </rPr>
      <t>WTG 233</t>
    </r>
  </si>
  <si>
    <r>
      <rPr>
        <sz val="12"/>
        <rFont val="Arial"/>
        <family val="2"/>
      </rPr>
      <t>KH 621</t>
    </r>
  </si>
  <si>
    <r>
      <rPr>
        <b/>
        <sz val="12"/>
        <rFont val="Arial"/>
        <family val="2"/>
      </rPr>
      <t>Ring-2 (F5,F8)</t>
    </r>
  </si>
  <si>
    <r>
      <rPr>
        <sz val="12"/>
        <rFont val="Arial"/>
        <family val="2"/>
      </rPr>
      <t>KH 59</t>
    </r>
  </si>
  <si>
    <r>
      <rPr>
        <sz val="12"/>
        <rFont val="Verdana"/>
        <family val="2"/>
      </rPr>
      <t>WTG 156</t>
    </r>
  </si>
  <si>
    <r>
      <rPr>
        <b/>
        <sz val="12"/>
        <rFont val="Arial"/>
        <family val="2"/>
      </rPr>
      <t>Total Length (Ring-4)</t>
    </r>
  </si>
  <si>
    <r>
      <rPr>
        <sz val="12"/>
        <rFont val="Arial"/>
        <family val="2"/>
      </rPr>
      <t>KH 61</t>
    </r>
  </si>
  <si>
    <r>
      <rPr>
        <sz val="12"/>
        <rFont val="Verdana"/>
        <family val="2"/>
      </rPr>
      <t>WTG 155</t>
    </r>
  </si>
  <si>
    <r>
      <rPr>
        <sz val="12"/>
        <rFont val="Arial"/>
        <family val="2"/>
      </rPr>
      <t>KH 60</t>
    </r>
  </si>
  <si>
    <r>
      <rPr>
        <sz val="12"/>
        <rFont val="Verdana"/>
        <family val="2"/>
      </rPr>
      <t>WTG 554</t>
    </r>
  </si>
  <si>
    <r>
      <rPr>
        <b/>
        <sz val="12"/>
        <rFont val="Arial"/>
        <family val="2"/>
      </rPr>
      <t>Total Length (Ring-1+2+3+4 )</t>
    </r>
  </si>
  <si>
    <r>
      <rPr>
        <sz val="12"/>
        <rFont val="Verdana"/>
        <family val="2"/>
      </rPr>
      <t>WTG 555</t>
    </r>
  </si>
  <si>
    <r>
      <rPr>
        <sz val="12"/>
        <rFont val="Verdana"/>
        <family val="2"/>
      </rPr>
      <t>WTG 179</t>
    </r>
  </si>
  <si>
    <r>
      <rPr>
        <b/>
        <sz val="12"/>
        <rFont val="Arial"/>
        <family val="2"/>
      </rPr>
      <t>Ring-5 (F1,F2)</t>
    </r>
  </si>
  <si>
    <r>
      <rPr>
        <sz val="12"/>
        <rFont val="Verdana"/>
        <family val="2"/>
      </rPr>
      <t>WTG 201</t>
    </r>
  </si>
  <si>
    <r>
      <rPr>
        <sz val="12"/>
        <rFont val="Arial"/>
        <family val="2"/>
      </rPr>
      <t>KH 598</t>
    </r>
  </si>
  <si>
    <r>
      <rPr>
        <sz val="12"/>
        <rFont val="Verdana"/>
        <family val="2"/>
      </rPr>
      <t>WTG 223</t>
    </r>
  </si>
  <si>
    <r>
      <rPr>
        <sz val="12"/>
        <rFont val="Arial"/>
        <family val="2"/>
      </rPr>
      <t>KH 591</t>
    </r>
  </si>
  <si>
    <r>
      <rPr>
        <sz val="12"/>
        <rFont val="Verdana"/>
        <family val="2"/>
      </rPr>
      <t>WTG 245</t>
    </r>
  </si>
  <si>
    <r>
      <rPr>
        <sz val="12"/>
        <rFont val="Arial"/>
        <family val="2"/>
      </rPr>
      <t>KH 590</t>
    </r>
  </si>
  <si>
    <r>
      <rPr>
        <sz val="12"/>
        <rFont val="Verdana"/>
        <family val="2"/>
      </rPr>
      <t>WTG 268</t>
    </r>
  </si>
  <si>
    <r>
      <rPr>
        <sz val="12"/>
        <rFont val="Arial"/>
        <family val="2"/>
      </rPr>
      <t>KH 582</t>
    </r>
  </si>
  <si>
    <r>
      <rPr>
        <sz val="12"/>
        <rFont val="Verdana"/>
        <family val="2"/>
      </rPr>
      <t>WTG 292</t>
    </r>
  </si>
  <si>
    <r>
      <rPr>
        <sz val="12"/>
        <rFont val="Arial"/>
        <family val="2"/>
      </rPr>
      <t>KH583</t>
    </r>
  </si>
  <si>
    <r>
      <rPr>
        <sz val="12"/>
        <rFont val="Arial"/>
        <family val="2"/>
      </rPr>
      <t>KH 592</t>
    </r>
  </si>
  <si>
    <r>
      <rPr>
        <sz val="12"/>
        <rFont val="Arial"/>
        <family val="2"/>
      </rPr>
      <t>KH 599</t>
    </r>
  </si>
  <si>
    <r>
      <rPr>
        <b/>
        <sz val="12"/>
        <rFont val="Arial"/>
        <family val="2"/>
      </rPr>
      <t>Ring-3 (F4)</t>
    </r>
  </si>
  <si>
    <r>
      <rPr>
        <sz val="12"/>
        <rFont val="Arial"/>
        <family val="2"/>
      </rPr>
      <t>KH 606</t>
    </r>
  </si>
  <si>
    <r>
      <rPr>
        <sz val="12"/>
        <rFont val="Verdana"/>
        <family val="2"/>
      </rPr>
      <t>WTG 221</t>
    </r>
  </si>
  <si>
    <r>
      <rPr>
        <sz val="12"/>
        <rFont val="Arial"/>
        <family val="2"/>
      </rPr>
      <t>KH 600</t>
    </r>
  </si>
  <si>
    <r>
      <rPr>
        <sz val="12"/>
        <rFont val="Verdana"/>
        <family val="2"/>
      </rPr>
      <t>WTG 200</t>
    </r>
  </si>
  <si>
    <r>
      <rPr>
        <sz val="12"/>
        <rFont val="Arial"/>
        <family val="2"/>
      </rPr>
      <t>KH 613</t>
    </r>
  </si>
  <si>
    <r>
      <rPr>
        <sz val="12"/>
        <rFont val="Verdana"/>
        <family val="2"/>
      </rPr>
      <t>WTG 199</t>
    </r>
  </si>
  <si>
    <r>
      <rPr>
        <b/>
        <sz val="12"/>
        <rFont val="Arial"/>
        <family val="2"/>
      </rPr>
      <t>Total Length (Ring-5)</t>
    </r>
  </si>
  <si>
    <r>
      <rPr>
        <sz val="12"/>
        <rFont val="Verdana"/>
        <family val="2"/>
      </rPr>
      <t>WTG 178</t>
    </r>
  </si>
  <si>
    <r>
      <rPr>
        <b/>
        <sz val="12"/>
        <rFont val="Arial"/>
        <family val="2"/>
      </rPr>
      <t>Ring-6 (F15,F13,F10,F09)</t>
    </r>
  </si>
  <si>
    <r>
      <rPr>
        <sz val="12"/>
        <rFont val="Verdana"/>
        <family val="2"/>
      </rPr>
      <t>WTG 177</t>
    </r>
  </si>
  <si>
    <r>
      <rPr>
        <sz val="12"/>
        <rFont val="Arial"/>
        <family val="2"/>
      </rPr>
      <t>KH 56</t>
    </r>
  </si>
  <si>
    <r>
      <rPr>
        <sz val="12"/>
        <rFont val="Arial"/>
        <family val="2"/>
      </rPr>
      <t>KH 605</t>
    </r>
  </si>
  <si>
    <r>
      <rPr>
        <sz val="12"/>
        <rFont val="Arial"/>
        <family val="2"/>
      </rPr>
      <t>KH 611</t>
    </r>
  </si>
  <si>
    <r>
      <rPr>
        <b/>
        <sz val="12"/>
        <rFont val="Arial"/>
        <family val="2"/>
      </rPr>
      <t>Ring-4 (F3)</t>
    </r>
  </si>
  <si>
    <r>
      <rPr>
        <sz val="12"/>
        <rFont val="Arial"/>
        <family val="2"/>
      </rPr>
      <t>WTG 516</t>
    </r>
  </si>
  <si>
    <r>
      <rPr>
        <sz val="12"/>
        <rFont val="Verdana"/>
        <family val="2"/>
      </rPr>
      <t>WTG198</t>
    </r>
  </si>
  <si>
    <r>
      <rPr>
        <sz val="12"/>
        <rFont val="Arial"/>
        <family val="2"/>
      </rPr>
      <t>WTG423</t>
    </r>
  </si>
  <si>
    <r>
      <rPr>
        <sz val="12"/>
        <rFont val="Verdana"/>
        <family val="2"/>
      </rPr>
      <t>WTG 197</t>
    </r>
  </si>
  <si>
    <r>
      <rPr>
        <sz val="12"/>
        <rFont val="Arial"/>
        <family val="2"/>
      </rPr>
      <t>WTG 373</t>
    </r>
  </si>
  <si>
    <r>
      <rPr>
        <sz val="12"/>
        <rFont val="Verdana"/>
        <family val="2"/>
      </rPr>
      <t>WTG 176</t>
    </r>
  </si>
  <si>
    <r>
      <rPr>
        <sz val="12"/>
        <rFont val="Arial"/>
        <family val="2"/>
      </rPr>
      <t>WTG 398</t>
    </r>
  </si>
  <si>
    <r>
      <rPr>
        <sz val="12"/>
        <rFont val="Verdana"/>
        <family val="2"/>
      </rPr>
      <t>WTG 175</t>
    </r>
  </si>
  <si>
    <r>
      <rPr>
        <sz val="12"/>
        <rFont val="Arial"/>
        <family val="2"/>
      </rPr>
      <t>WTG 450</t>
    </r>
  </si>
  <si>
    <r>
      <rPr>
        <sz val="12"/>
        <rFont val="Verdana"/>
        <family val="2"/>
      </rPr>
      <t>WTG 131</t>
    </r>
  </si>
  <si>
    <r>
      <rPr>
        <sz val="12"/>
        <rFont val="Arial"/>
        <family val="2"/>
      </rPr>
      <t>WTG 473</t>
    </r>
  </si>
  <si>
    <r>
      <rPr>
        <sz val="12"/>
        <rFont val="Arial"/>
        <family val="2"/>
      </rPr>
      <t>WTG 474</t>
    </r>
  </si>
  <si>
    <r>
      <rPr>
        <b/>
        <sz val="12"/>
        <rFont val="Arial"/>
        <family val="2"/>
      </rPr>
      <t>Total Length (Ring-6)</t>
    </r>
  </si>
  <si>
    <r>
      <rPr>
        <sz val="12"/>
        <rFont val="Verdana"/>
        <family val="2"/>
      </rPr>
      <t>WTG 154</t>
    </r>
  </si>
  <si>
    <r>
      <rPr>
        <b/>
        <sz val="12"/>
        <rFont val="Arial"/>
        <family val="2"/>
      </rPr>
      <t>Ring-7 (F14,F09)</t>
    </r>
  </si>
  <si>
    <r>
      <rPr>
        <sz val="12"/>
        <rFont val="Verdana"/>
        <family val="2"/>
      </rPr>
      <t>WTG152</t>
    </r>
  </si>
  <si>
    <r>
      <rPr>
        <sz val="12"/>
        <rFont val="Arial"/>
        <family val="2"/>
      </rPr>
      <t>WTG 424</t>
    </r>
  </si>
  <si>
    <r>
      <rPr>
        <sz val="12"/>
        <rFont val="Verdana"/>
        <family val="2"/>
      </rPr>
      <t>WTG 153</t>
    </r>
  </si>
  <si>
    <r>
      <rPr>
        <sz val="12"/>
        <rFont val="Arial"/>
        <family val="2"/>
      </rPr>
      <t>WTG 399</t>
    </r>
  </si>
  <si>
    <r>
      <rPr>
        <sz val="12"/>
        <rFont val="Verdana"/>
        <family val="2"/>
      </rPr>
      <t>WTG 133</t>
    </r>
  </si>
  <si>
    <r>
      <rPr>
        <sz val="12"/>
        <rFont val="Arial"/>
        <family val="2"/>
      </rPr>
      <t>WTG 425</t>
    </r>
  </si>
  <si>
    <r>
      <rPr>
        <sz val="12"/>
        <rFont val="Verdana"/>
        <family val="2"/>
      </rPr>
      <t>WTG 553</t>
    </r>
  </si>
  <si>
    <r>
      <rPr>
        <sz val="12"/>
        <rFont val="Arial"/>
        <family val="2"/>
      </rPr>
      <t>WTG 448</t>
    </r>
  </si>
  <si>
    <r>
      <rPr>
        <sz val="12"/>
        <rFont val="Verdana"/>
        <family val="2"/>
      </rPr>
      <t>WTG 552</t>
    </r>
  </si>
  <si>
    <r>
      <rPr>
        <sz val="12"/>
        <rFont val="Arial"/>
        <family val="2"/>
      </rPr>
      <t>WTG 449</t>
    </r>
  </si>
  <si>
    <r>
      <rPr>
        <sz val="12"/>
        <rFont val="Verdana"/>
        <family val="2"/>
      </rPr>
      <t>WTG 132</t>
    </r>
  </si>
  <si>
    <r>
      <rPr>
        <sz val="12"/>
        <rFont val="Verdana"/>
        <family val="2"/>
      </rPr>
      <t>WTG 002</t>
    </r>
  </si>
  <si>
    <r>
      <rPr>
        <b/>
        <sz val="12"/>
        <rFont val="Arial"/>
        <family val="2"/>
      </rPr>
      <t>Total Length (Ring-7)</t>
    </r>
  </si>
  <si>
    <r>
      <rPr>
        <sz val="12"/>
        <rFont val="Verdana"/>
        <family val="2"/>
      </rPr>
      <t>WTG 551</t>
    </r>
  </si>
  <si>
    <r>
      <rPr>
        <b/>
        <sz val="12"/>
        <rFont val="Arial"/>
        <family val="2"/>
      </rPr>
      <t>Ring-8 (F08,F09)</t>
    </r>
  </si>
  <si>
    <r>
      <rPr>
        <sz val="12"/>
        <rFont val="Arial"/>
        <family val="2"/>
      </rPr>
      <t>KH 604</t>
    </r>
  </si>
  <si>
    <r>
      <rPr>
        <sz val="12"/>
        <rFont val="Arial"/>
        <family val="2"/>
      </rPr>
      <t>KH 597</t>
    </r>
  </si>
  <si>
    <r>
      <rPr>
        <sz val="12"/>
        <rFont val="Arial"/>
        <family val="2"/>
      </rPr>
      <t>KH 55</t>
    </r>
  </si>
  <si>
    <r>
      <rPr>
        <b/>
        <sz val="12"/>
        <rFont val="Arial"/>
        <family val="2"/>
      </rPr>
      <t>Total Length (Ring-1+2+3+4+5 )</t>
    </r>
  </si>
  <si>
    <r>
      <rPr>
        <sz val="12"/>
        <rFont val="Arial"/>
        <family val="2"/>
      </rPr>
      <t>KH 596</t>
    </r>
  </si>
  <si>
    <r>
      <rPr>
        <sz val="12"/>
        <rFont val="Arial"/>
        <family val="2"/>
      </rPr>
      <t>KH589</t>
    </r>
  </si>
  <si>
    <r>
      <rPr>
        <sz val="12"/>
        <rFont val="Arial"/>
        <family val="2"/>
      </rPr>
      <t>KH54</t>
    </r>
  </si>
  <si>
    <r>
      <rPr>
        <sz val="12"/>
        <rFont val="Arial"/>
        <family val="2"/>
      </rPr>
      <t>KH588</t>
    </r>
  </si>
  <si>
    <r>
      <rPr>
        <sz val="12"/>
        <rFont val="Arial"/>
        <family val="2"/>
      </rPr>
      <t>KH581</t>
    </r>
  </si>
  <si>
    <t>Total Length (Ring-8)</t>
  </si>
  <si>
    <t>Total Length (Ring-1+2+3+4+5+6+7+8 )</t>
  </si>
  <si>
    <t>KH 053</t>
  </si>
  <si>
    <t>KH 549</t>
  </si>
  <si>
    <t>KH 054</t>
  </si>
  <si>
    <t>KH 559</t>
  </si>
  <si>
    <t>KH 560</t>
  </si>
  <si>
    <t>KH 561</t>
  </si>
  <si>
    <t>KH 562</t>
  </si>
  <si>
    <t>KH 055</t>
  </si>
  <si>
    <t>KH 563</t>
  </si>
  <si>
    <t>KH 056</t>
  </si>
  <si>
    <t>KH 574</t>
  </si>
  <si>
    <t>KH 584</t>
  </si>
  <si>
    <t>KH 585</t>
  </si>
  <si>
    <t>KH 586</t>
  </si>
  <si>
    <t>KH 057</t>
  </si>
  <si>
    <t>KH 593</t>
  </si>
  <si>
    <t>KH 058</t>
  </si>
  <si>
    <t>KH 594</t>
  </si>
  <si>
    <t>KH 595</t>
  </si>
  <si>
    <t>KH 601</t>
  </si>
  <si>
    <t>KH 602</t>
  </si>
  <si>
    <t>KH 059</t>
  </si>
  <si>
    <t>KH 603</t>
  </si>
  <si>
    <t>KH 060</t>
  </si>
  <si>
    <t>KH 609</t>
  </si>
  <si>
    <t>KH 061</t>
  </si>
  <si>
    <t>KH 610</t>
  </si>
  <si>
    <t>KH 068</t>
  </si>
  <si>
    <t>KH 616</t>
  </si>
  <si>
    <t>KH 034</t>
  </si>
  <si>
    <t>KH 035</t>
  </si>
  <si>
    <t>KH 052</t>
  </si>
  <si>
    <t>KH 051</t>
  </si>
  <si>
    <t>KH 047</t>
  </si>
  <si>
    <t>Growth Plan Dtd. 27-Dec-24</t>
  </si>
  <si>
    <t>Growth Pla Dtd. 08-Feb-25</t>
  </si>
  <si>
    <t>Commissioning Plan ( MW) as per Growth Pla Dtd. 08-Feb-25</t>
  </si>
  <si>
    <t>WTGs</t>
  </si>
  <si>
    <t>MW</t>
  </si>
  <si>
    <t>ECOD</t>
  </si>
  <si>
    <t>22 WTGs by Jun-25</t>
  </si>
  <si>
    <t>17 WTGs by Sep-25</t>
  </si>
  <si>
    <t xml:space="preserve">AGE25CL </t>
  </si>
  <si>
    <t>10 WTGs by Jun-25</t>
  </si>
  <si>
    <t>9 WTGs by Jun-25</t>
  </si>
  <si>
    <t>7 WTGs by Jun-25</t>
  </si>
  <si>
    <t>3 WTGs by Apr-25</t>
  </si>
  <si>
    <t>5 WTGs by Jun-25</t>
  </si>
  <si>
    <t>PSS-07</t>
  </si>
  <si>
    <t>TBD</t>
  </si>
  <si>
    <t>20 Nos by Dec-25</t>
  </si>
  <si>
    <t>19 Nos by Mar-26</t>
  </si>
  <si>
    <t>15 Nos by Dec-25</t>
  </si>
  <si>
    <t>17 Nos by Dec-25</t>
  </si>
  <si>
    <t>27 Nos by Dec-25</t>
  </si>
  <si>
    <t>60 Nos by Mar-26</t>
  </si>
  <si>
    <t>PSS no.</t>
  </si>
  <si>
    <t>CRANE</t>
  </si>
  <si>
    <t>Raft Casting Finish</t>
  </si>
  <si>
    <t>Backfilling Upto 08th Layer</t>
  </si>
  <si>
    <t>Crane Assy 
Start date</t>
  </si>
  <si>
    <t>Crane Assy
Finish date</t>
  </si>
  <si>
    <t>WTG Tower 
Ere Start date</t>
  </si>
  <si>
    <t>WTG Tower
Ere Finish date</t>
  </si>
  <si>
    <t>NDT 
Start date</t>
  </si>
  <si>
    <t>NDT
 Finish date</t>
  </si>
  <si>
    <t>HB
Start date</t>
  </si>
  <si>
    <t>HB
Finish date</t>
  </si>
  <si>
    <t>Dismantling
Start date</t>
  </si>
  <si>
    <t>Dismantling
Finish date</t>
  </si>
  <si>
    <t>Package Owner</t>
  </si>
  <si>
    <t>Crane Lead</t>
  </si>
  <si>
    <t>C4_SETHIA-SANY750MT</t>
  </si>
  <si>
    <t>SK ENGINEERING</t>
  </si>
  <si>
    <t>C3_BARKAT_SANY750MT</t>
  </si>
  <si>
    <t>YASH ENGG.</t>
  </si>
  <si>
    <t>C5_ADA_SANY750MT</t>
  </si>
  <si>
    <t xml:space="preserve">JS &amp; SONS </t>
  </si>
  <si>
    <t>C7_ADA_SANY750MT</t>
  </si>
  <si>
    <t>MK</t>
  </si>
  <si>
    <t>C2_ADA_SANY750MT</t>
  </si>
  <si>
    <t>C9_ADA_SANY750MT</t>
  </si>
  <si>
    <t>C5_SETHIA-SANY750MT</t>
  </si>
  <si>
    <t>C6_ADA_SANY750MT</t>
  </si>
  <si>
    <t>C1_ADA_SANY750MT</t>
  </si>
  <si>
    <t>C1_SETHIA-SANY750MT</t>
  </si>
  <si>
    <t>C8_ADA_SANY750MT</t>
  </si>
  <si>
    <t>C10_ADA_SANY750MT</t>
  </si>
  <si>
    <t>AC7_ADA_SANY750MT</t>
  </si>
  <si>
    <t>AC9_ADA_SANY750MT</t>
  </si>
  <si>
    <t>AC5_ADA_SANY750MT</t>
  </si>
  <si>
    <t>AC10_ADA_SANY750MT</t>
  </si>
  <si>
    <t>RC5_SETHIA-SANY750MT</t>
  </si>
  <si>
    <t>AC3_ADA_SANY750MT</t>
  </si>
  <si>
    <t>AC8_ADA_SANY750MT</t>
  </si>
  <si>
    <t>RC4_SETHIA-SANY750MT</t>
  </si>
  <si>
    <t>AC6_ADA_SANY750MT</t>
  </si>
  <si>
    <t>RC1_SETHIA-SANY750MT</t>
  </si>
  <si>
    <t>AC1_ADA_SANY750MT</t>
  </si>
  <si>
    <t>AC2_ADA_SANY750MT</t>
  </si>
  <si>
    <t>RC3_BARKAT_SANY750MT</t>
  </si>
  <si>
    <t>RC2_BARKAT_SANY650MT</t>
  </si>
  <si>
    <t>Tower erection delay due to S2 Not available</t>
  </si>
  <si>
    <t>Tower erection delay due to S1 Not available</t>
  </si>
  <si>
    <t>Tower erection delay due to S2 &amp; S1 Not available</t>
  </si>
  <si>
    <t>Tower erection delay due to S5 Not available</t>
  </si>
  <si>
    <t>MANPOWER SUMMARY</t>
  </si>
  <si>
    <t>Contractor Name</t>
  </si>
  <si>
    <t>Type Of Contract</t>
  </si>
  <si>
    <t>Area</t>
  </si>
  <si>
    <t>Manpower Details</t>
  </si>
  <si>
    <t>Day</t>
  </si>
  <si>
    <t>Total Manpower(P)</t>
  </si>
  <si>
    <t>Total Manpower(A)</t>
  </si>
  <si>
    <t>M/s Saritha Enterprise</t>
  </si>
  <si>
    <t>Service</t>
  </si>
  <si>
    <t>Manpower Details (P)</t>
  </si>
  <si>
    <t>Manpower Details (A)</t>
  </si>
  <si>
    <t>M/s  Freyssinet Menard India Pvt Ltd</t>
  </si>
  <si>
    <t>M/s Bauer</t>
  </si>
  <si>
    <t>M/s Keller</t>
  </si>
  <si>
    <t>M/s Kamar</t>
  </si>
  <si>
    <t>M/s Pinnacle India</t>
  </si>
  <si>
    <t>M/s ITDC</t>
  </si>
  <si>
    <t>M/s AB Infra</t>
  </si>
  <si>
    <t>FDN</t>
  </si>
  <si>
    <t>M/s DNC</t>
  </si>
  <si>
    <t>M/s MSC</t>
  </si>
  <si>
    <t>M/s MECC</t>
  </si>
  <si>
    <t>M/s PSB Infra</t>
  </si>
  <si>
    <t>M/s MK Chaudhary</t>
  </si>
  <si>
    <t>M/s Shreeram Constructions</t>
  </si>
  <si>
    <t>M/s Tejas</t>
  </si>
  <si>
    <t>M/s Bhawani Construction</t>
  </si>
  <si>
    <t>M/s ShreeJi Constructions</t>
  </si>
  <si>
    <t>M/s CEIPL</t>
  </si>
  <si>
    <t>M/s HBG</t>
  </si>
  <si>
    <t>M/s Odhav</t>
  </si>
  <si>
    <t>M/s SVRE</t>
  </si>
  <si>
    <t>M/s BIPL</t>
  </si>
  <si>
    <t>M/s BPS</t>
  </si>
  <si>
    <t>(Civil) Departmental Manpower</t>
  </si>
  <si>
    <t>Foundation</t>
  </si>
  <si>
    <t>M/s Akshar (33kv electrical)</t>
  </si>
  <si>
    <t>UG 3kV</t>
  </si>
  <si>
    <t>M/s Varsha solar (33kv electrical)</t>
  </si>
  <si>
    <t>M/s Supreme (33kv electrical)</t>
  </si>
  <si>
    <t>M/s Winbee (33kv electrical)</t>
  </si>
  <si>
    <t>M/s Decon (33kv electrical)</t>
  </si>
  <si>
    <t>M/s Ice Cube (33kv electrical)</t>
  </si>
  <si>
    <t>M/s Malinath (33kv electrical)</t>
  </si>
  <si>
    <t>M/s First Volt (33kv electrical)</t>
  </si>
  <si>
    <t>M/s Bajarang Construction  (33kv electrical)</t>
  </si>
  <si>
    <t>M/s Sunlec (33kv electrical)</t>
  </si>
  <si>
    <t>M/s Varsha Solar (USS Electrical)</t>
  </si>
  <si>
    <t>USS</t>
  </si>
  <si>
    <t>M/s Akshar (USS Electrical)</t>
  </si>
  <si>
    <t>M/s ICE cube (USS Electrical)</t>
  </si>
  <si>
    <t>M/s Partibha (USS Electrical)</t>
  </si>
  <si>
    <t>M/s GP Projects (CranePad)</t>
  </si>
  <si>
    <t>CranePad</t>
  </si>
  <si>
    <t>M/s Harsh Earthmovers (CranePad)</t>
  </si>
  <si>
    <t>M/s Odhav (CranePad)</t>
  </si>
  <si>
    <t>M/s S S Jadeja (CranePad)</t>
  </si>
  <si>
    <t>M/s Varudi (CranePad)</t>
  </si>
  <si>
    <t>M/s shethia ( WTG Erection)</t>
  </si>
  <si>
    <t>Crane Package</t>
  </si>
  <si>
    <t>M/s Barkat ( WTG Erection)</t>
  </si>
  <si>
    <t>M/s D&amp;D Enterprise ( WTG Erection)</t>
  </si>
  <si>
    <t>M/s Ambika ( WTG Erection)</t>
  </si>
  <si>
    <t>M/s Pune Logistics ( WTG Erection)</t>
  </si>
  <si>
    <t>M/s Saini crane &amp; logistics</t>
  </si>
  <si>
    <t>Material Handling</t>
  </si>
  <si>
    <t>Raghuveer Sing &amp; Sons</t>
  </si>
  <si>
    <t>Erection/Material Handling</t>
  </si>
  <si>
    <t>Tara Chand Infra logistics sol. Ltd.</t>
  </si>
  <si>
    <t>SS Logistics</t>
  </si>
  <si>
    <t>Safar Cranes india Pvt. Ltd.</t>
  </si>
  <si>
    <t>Jain Trailer Services(I) pvt.LTD.</t>
  </si>
  <si>
    <t>Dhairya Construction</t>
  </si>
  <si>
    <t>Perennial Energy pvt. Ltd</t>
  </si>
  <si>
    <t>L C Construction khavda</t>
  </si>
  <si>
    <t>M/s SK Engg (Erection)</t>
  </si>
  <si>
    <t>Erection</t>
  </si>
  <si>
    <t>M/s J S &amp; Sons (Erection)</t>
  </si>
  <si>
    <t>M/s  I R   (Erection)</t>
  </si>
  <si>
    <t>M/s Maa Khamakya (Erection)</t>
  </si>
  <si>
    <t>M/s Yash Engg (Erection)</t>
  </si>
  <si>
    <t>M/s Vidhi Wind (Erection)</t>
  </si>
  <si>
    <t>M/s Prateek plant service  (Erection)</t>
  </si>
  <si>
    <t>M/s ABS Equipment  (Erection)</t>
  </si>
  <si>
    <t>M/s Tritorc equipment  (Erection)</t>
  </si>
  <si>
    <t>M/s X-Tore  (Erection)</t>
  </si>
  <si>
    <t>M/s H.S Engineering  (logistics)</t>
  </si>
  <si>
    <t>Logistics</t>
  </si>
  <si>
    <t>WIND PROJECT KHAVDA PH-III CRITICAL ISSUES</t>
  </si>
  <si>
    <t>Issue No</t>
  </si>
  <si>
    <t>Title</t>
  </si>
  <si>
    <t xml:space="preserve">Location </t>
  </si>
  <si>
    <t>Details</t>
  </si>
  <si>
    <t>Issue start Date</t>
  </si>
  <si>
    <t>Closure Date</t>
  </si>
  <si>
    <t>Days affected</t>
  </si>
  <si>
    <t>Open</t>
  </si>
  <si>
    <t>Responsible</t>
  </si>
  <si>
    <t>Remarks/ Resolution</t>
  </si>
  <si>
    <t>IMPACT ON</t>
  </si>
  <si>
    <t>Closed</t>
  </si>
  <si>
    <t>Khavada/PH-III/01</t>
  </si>
  <si>
    <t>location hold due to RIG shifted to PSS area</t>
  </si>
  <si>
    <t>Kamar</t>
  </si>
  <si>
    <t>Khavada/PH-III/02</t>
  </si>
  <si>
    <t>Both location hold due to RIG shifted to PSS area</t>
  </si>
  <si>
    <t>work start by menard</t>
  </si>
  <si>
    <t>Khavada/PH-III/03</t>
  </si>
  <si>
    <t>ALL</t>
  </si>
  <si>
    <t>Saritha  R1,R2,R4 &amp; R5 rigs not working due to financial crisis</t>
  </si>
  <si>
    <t>Khavada/PH-III/04</t>
  </si>
  <si>
    <t>Stone column drawing required as given sequence</t>
  </si>
  <si>
    <t>Engineering Team</t>
  </si>
  <si>
    <t>Khavada/PH-III/05</t>
  </si>
  <si>
    <t>Location hold due to High trasmission line crossing</t>
  </si>
  <si>
    <t>Column shifted from transmission line</t>
  </si>
  <si>
    <t>Khavada/PH-III/06</t>
  </si>
  <si>
    <t>RIG breakdown</t>
  </si>
  <si>
    <t>Khavada/PH-III/07</t>
  </si>
  <si>
    <t>Material feeding pipe isolator repairing work WIP</t>
  </si>
  <si>
    <t>Khavada/PH-III/08</t>
  </si>
  <si>
    <t>Breakdown due to PUMP issue</t>
  </si>
  <si>
    <t>Khavada/PH-III/09</t>
  </si>
  <si>
    <t xml:space="preserve">Power pack sensor issue </t>
  </si>
  <si>
    <t>Khavada/PH-III/10</t>
  </si>
  <si>
    <t>Breakdown due to issue DG</t>
  </si>
  <si>
    <t>Khavada/PH-III/11</t>
  </si>
  <si>
    <t>Rig shifted to new loc due to hard strata ( after completion of 120 no of columns)</t>
  </si>
  <si>
    <t>Menard Continue the location</t>
  </si>
  <si>
    <t>Khavada/PH-III/12</t>
  </si>
  <si>
    <t>Khavada/PH-III/13</t>
  </si>
  <si>
    <t>WTG 554 &amp;  WTG 555</t>
  </si>
  <si>
    <t>Work hold because conflict of land b/w reliance &amp; adani</t>
  </si>
  <si>
    <t>Adani-Land</t>
  </si>
  <si>
    <t>Khavada/PH-III/14</t>
  </si>
  <si>
    <t>Steel binding work hold due to conflict of land b/w reliance &amp; adani</t>
  </si>
  <si>
    <t>Khavada/PH-III/15</t>
  </si>
  <si>
    <t>Unable to start  further activity for FDN due to conflict of of land b/w reliance &amp; adani</t>
  </si>
  <si>
    <t>Khavada/PH-III/16</t>
  </si>
  <si>
    <t xml:space="preserve">Crane-03  Pump issue </t>
  </si>
  <si>
    <t>Khavada/PH-III/17</t>
  </si>
  <si>
    <t>WTG KH059</t>
  </si>
  <si>
    <t>Stone column work hampered due to road not available for aggregate shifting</t>
  </si>
  <si>
    <t>Khavada/PH-III/18</t>
  </si>
  <si>
    <t>Khavada/PH-III/19</t>
  </si>
  <si>
    <t>Crane-03  under maintenance</t>
  </si>
  <si>
    <t>Khavada/PH-III/20</t>
  </si>
  <si>
    <t xml:space="preserve">Fund issue </t>
  </si>
  <si>
    <t>Khavada/PH-III/21</t>
  </si>
  <si>
    <t>RIG Breakdown</t>
  </si>
  <si>
    <t>Khavada/PH-III/22</t>
  </si>
  <si>
    <t>Vibro needle isolator damage</t>
  </si>
  <si>
    <t>Khavada/PH-III/23</t>
  </si>
  <si>
    <t>PHASE 3</t>
  </si>
  <si>
    <t>All Locations</t>
  </si>
  <si>
    <t>WTG Stone column &amp; FDN work hampered due to Storm</t>
  </si>
  <si>
    <t>AGEL</t>
  </si>
  <si>
    <t>Phase 3</t>
  </si>
  <si>
    <t>Khavada/PH-III/24</t>
  </si>
  <si>
    <t>Manpower Left the siite due to Geo-Political issue.</t>
  </si>
  <si>
    <t>Khavada/PH-III/25</t>
  </si>
  <si>
    <t>Manpower Left the site due to Geo-Political issue.</t>
  </si>
  <si>
    <t>Khavada/PH-III/26</t>
  </si>
  <si>
    <t>Khavada/PH-III/27</t>
  </si>
  <si>
    <t>Khavada/PH-III/28</t>
  </si>
  <si>
    <t>WTG FDN</t>
  </si>
  <si>
    <t>Work hampering due to Anchor cage material not available</t>
  </si>
  <si>
    <t xml:space="preserve">Adani </t>
  </si>
  <si>
    <t>Khavada/PH-III/29</t>
  </si>
  <si>
    <t>R2 - Rig Breakdown due to bin door problem</t>
  </si>
  <si>
    <t>Khavada/PH-III/30</t>
  </si>
  <si>
    <t>R1 -Rig Breakdown due to gear box problem</t>
  </si>
  <si>
    <t>Khavada/PH-III/31</t>
  </si>
  <si>
    <t>Crane Pad work hampered due to water logging due to Rain</t>
  </si>
  <si>
    <t>Khavada/PH-III/32</t>
  </si>
  <si>
    <t>WTG328</t>
  </si>
  <si>
    <t>Rig Breakdown</t>
  </si>
  <si>
    <t>Khavada/PH-III/33</t>
  </si>
  <si>
    <t>HT Cable (33 Kv UG cable)</t>
  </si>
  <si>
    <t>Work hampering due to HT cable not available</t>
  </si>
  <si>
    <t>Khavada/PH-III/34</t>
  </si>
  <si>
    <t>Water Logging, Dewatering WIP for Raft Casting</t>
  </si>
  <si>
    <t>Khavada/PH-III/35</t>
  </si>
  <si>
    <t>Due to waterlogging in trench area, HT cable laying work hampered</t>
  </si>
  <si>
    <t>Khavada/PH-III/36</t>
  </si>
  <si>
    <t>Keller R3</t>
  </si>
  <si>
    <t>Keller R3 Breakdown, In Maintanance after completion of ph-2 loc (WTG375)</t>
  </si>
  <si>
    <t>R3 Rig de hired</t>
  </si>
  <si>
    <t>Khavada/PH-III/37</t>
  </si>
  <si>
    <t>All area work getting hampered due to Rain</t>
  </si>
  <si>
    <t>Khavada/PH-III/38</t>
  </si>
  <si>
    <t>Rig idle due to waterlogged at site</t>
  </si>
  <si>
    <t>Khavada/PH-III/39</t>
  </si>
  <si>
    <t>Khavada/PH-III/40</t>
  </si>
  <si>
    <t>Work Hampering due to Wet Soil issue</t>
  </si>
  <si>
    <t>Khavada/PH-III/41</t>
  </si>
  <si>
    <t>Khavada/PH-III/42</t>
  </si>
  <si>
    <t>Khavada/PH-III/43</t>
  </si>
  <si>
    <t>KH6155</t>
  </si>
  <si>
    <t>Work stopped due to aggregate not available &amp; internal shifting not possible due to road access issue.</t>
  </si>
  <si>
    <t>Khavada/PH-III/44</t>
  </si>
  <si>
    <t>Khavada/PH-III/45</t>
  </si>
  <si>
    <t>Low Productivity due to Rain &amp; Water Log condition, Soil Wet Area</t>
  </si>
  <si>
    <t>Deewatering Completed</t>
  </si>
  <si>
    <t>Khavada/PH-III/46</t>
  </si>
  <si>
    <t>Work hampered due to Rain &amp; Water logging</t>
  </si>
  <si>
    <t>Khavada/PH-III/47</t>
  </si>
  <si>
    <t>Dewatering required to execute steel binding work</t>
  </si>
  <si>
    <t>Khavada/PH-III/48</t>
  </si>
  <si>
    <t>ITDC Rig brekadown,No Productivity</t>
  </si>
  <si>
    <t>Khavada/PH-III/49</t>
  </si>
  <si>
    <t>Khavada/PH-III/50</t>
  </si>
  <si>
    <t>USS Precast</t>
  </si>
  <si>
    <t>Precast work order issue - Shreeji, Production hold</t>
  </si>
  <si>
    <t>Khavada/PH-III/51</t>
  </si>
  <si>
    <t>Precast work order issue - Sachi, Production hold</t>
  </si>
  <si>
    <t>Khavada/PH-III/52</t>
  </si>
  <si>
    <t>Khavada/PH-III/53</t>
  </si>
  <si>
    <t>Vibro needle isolator damage &amp; Dismantling wip</t>
  </si>
  <si>
    <t>Khavada/PH-III/54</t>
  </si>
  <si>
    <t>WTG 477 &amp; WTG 428</t>
  </si>
  <si>
    <t>Keller RIG maintenance WIP</t>
  </si>
  <si>
    <t>Khavada/PH-III/55</t>
  </si>
  <si>
    <t>Hydraulic oil leakage</t>
  </si>
  <si>
    <t>Khavada/PH-III/56</t>
  </si>
  <si>
    <t>Precast work hold due to land rectification wip - Shreeji</t>
  </si>
  <si>
    <t>Khavada/PH-III/57</t>
  </si>
  <si>
    <t>WTG - 402, 427, 428, 452, 453, 476, 477, 478, 499, 500, 520, 521</t>
  </si>
  <si>
    <t>Further work restricted due to eCPT failure</t>
  </si>
  <si>
    <t>Khavada/PH-III/58</t>
  </si>
  <si>
    <t xml:space="preserve">KH 34,KH 60, KH 61, KH 68. </t>
  </si>
  <si>
    <t xml:space="preserve">Due to change in Co-ordinates, Road access need to be provided. </t>
  </si>
  <si>
    <t>Khavada/PH-III/59</t>
  </si>
  <si>
    <t>WTG 536, WTG 450</t>
  </si>
  <si>
    <t>Approach road not provided for location &amp; due to recent rain road work also hampered</t>
  </si>
  <si>
    <t>Khavada/PH-III/60</t>
  </si>
  <si>
    <t>KH 35, WTG 516, WTG 532</t>
  </si>
  <si>
    <t>INFRA TEAM</t>
  </si>
  <si>
    <t>Khavada/PH-III/61</t>
  </si>
  <si>
    <t>Khavada/PH-III/62</t>
  </si>
  <si>
    <t>KH 522,KH 51,KH552</t>
  </si>
  <si>
    <t>Khavada/PH-III/63</t>
  </si>
  <si>
    <t xml:space="preserve"> KH 47, KH 550, KH 553, KH 478, KH508,</t>
  </si>
  <si>
    <t>Khavada/PH-III/64</t>
  </si>
  <si>
    <t>KH 523, KH 552,  KH 478</t>
  </si>
  <si>
    <t>Approach road not provided for location</t>
  </si>
  <si>
    <t>Khavada/PH-III/65</t>
  </si>
  <si>
    <t>Khavada/PH-III/66</t>
  </si>
  <si>
    <t>WTG De-erection wip due to FDN flange levelling not proper</t>
  </si>
  <si>
    <t>Khavada/PH-III/67</t>
  </si>
  <si>
    <t>RIG Breakdown, hydraulic pipe failure</t>
  </si>
  <si>
    <t>Khavada/PH-III/68</t>
  </si>
  <si>
    <t>WTG 582</t>
  </si>
  <si>
    <t>RIG stopped due to internal issue - pinnacle</t>
  </si>
  <si>
    <t>Khavada/PH-III/69</t>
  </si>
  <si>
    <t>Stone column work stopped due to water logged &amp; heavy rain</t>
  </si>
  <si>
    <t>Dewatering Required</t>
  </si>
  <si>
    <t>Khavada/PH-III/70</t>
  </si>
  <si>
    <t>WTG KH 615</t>
  </si>
  <si>
    <t>Raft casting work hampered due to heavy rain &amp; water logged, (In finishing stage)</t>
  </si>
  <si>
    <t>Dewatering Required/Mud Mat Required</t>
  </si>
  <si>
    <t>Khavada/PH-III/71</t>
  </si>
  <si>
    <t>Re-grouting to be done due to flange levelling issue after removing old grouting</t>
  </si>
  <si>
    <t>Khavada/PH-III/72</t>
  </si>
  <si>
    <t>AB Infra</t>
  </si>
  <si>
    <t>Khavada/PH-III/73</t>
  </si>
  <si>
    <t>Wind All Area</t>
  </si>
  <si>
    <t>All WTG works are  hampered at all location due to rain &amp; soil wet condition</t>
  </si>
  <si>
    <t>Khavada/PH-III/74</t>
  </si>
  <si>
    <t>Khavada/PH-III/75</t>
  </si>
  <si>
    <t>Khavada/PH-III/76</t>
  </si>
  <si>
    <t>Khavada/PH-III/77</t>
  </si>
  <si>
    <t>Khavada/PH-III/78</t>
  </si>
  <si>
    <t>Stone column work is on hold because the harmonic filter (PSS-12) is only 58 meters from the WTG center</t>
  </si>
  <si>
    <t>Engineering team</t>
  </si>
  <si>
    <t>Khavada/PH-III/79</t>
  </si>
  <si>
    <t>Stone column work is on hold due to an internal ITDC issue.</t>
  </si>
  <si>
    <t>Khavada/PH-III/80</t>
  </si>
  <si>
    <t>DT, nacelle, and blade materials could not reach the site because the pathway was damaged by rain</t>
  </si>
  <si>
    <t>-</t>
  </si>
  <si>
    <t>Civil Team</t>
  </si>
  <si>
    <t>Khavada/PH-III/81</t>
  </si>
  <si>
    <t>PSS-11 WTG Location</t>
  </si>
  <si>
    <t>WTG roads in PSS-11 area are damaged, immediate rectification reruired.</t>
  </si>
  <si>
    <t>INFRA</t>
  </si>
  <si>
    <t>Khavada/PH-III/82</t>
  </si>
  <si>
    <t>UG cable Work hampered due to Rain &amp; Water logging PSS 11 Area</t>
  </si>
  <si>
    <t>Nature</t>
  </si>
  <si>
    <t>UG Team</t>
  </si>
  <si>
    <t>Khavada/PH-III/83</t>
  </si>
  <si>
    <t>Cabin movement to WTG 197 delayed due to rain and incomplete pathway</t>
  </si>
  <si>
    <t>Khavada/PH-III/84</t>
  </si>
  <si>
    <t>Cabin movement to WTG 378 delayed due to rain and incomplete pathway</t>
  </si>
  <si>
    <t>Khavada/PH-III/85</t>
  </si>
  <si>
    <t>Due to continues transit mixture transportation pathway is damaged due to wet soil condition, it leads increase the time line of raft casting</t>
  </si>
  <si>
    <t>Khavada/PH-III/86</t>
  </si>
  <si>
    <t xml:space="preserve">RC-5 crane  marching delay due to lcation 406 pathaway not ready </t>
  </si>
  <si>
    <t>Civil &amp; infraTeam</t>
  </si>
  <si>
    <t>Khavada/PH-III/87</t>
  </si>
  <si>
    <t xml:space="preserve">AC-5 crane  marching delay due to lcation 379 crade pade &amp; pathaway not ready </t>
  </si>
  <si>
    <t>Khavada/PH-III/88</t>
  </si>
  <si>
    <t xml:space="preserve">crane  marching delay due to loation 404 crane pad &amp; pathaway not ready </t>
  </si>
  <si>
    <t>Khavada/PH-III/89</t>
  </si>
  <si>
    <t xml:space="preserve">RC-3 crane  marching delay due to lcation 154 entrance requeid </t>
  </si>
  <si>
    <t>Khavada/PH-III/90</t>
  </si>
  <si>
    <t xml:space="preserve">AC-1 crane  marching delay due to lcation 554 crane pad &amp; pathaway not ready </t>
  </si>
  <si>
    <t>Khavada/PH-III/91</t>
  </si>
  <si>
    <t xml:space="preserve">AC-8 crane  marching delay due to lcation 381 pathaway not ready </t>
  </si>
  <si>
    <t>Khavada/PH-III/92</t>
  </si>
  <si>
    <t xml:space="preserve">AC-9 crane  marching delay due to lcation 221 pathaway not ready </t>
  </si>
  <si>
    <t>Khavada/PH-III/93</t>
  </si>
  <si>
    <t>Crane  marching delay due to location  Soil wet condition</t>
  </si>
  <si>
    <t>Khavada/PH-III/94</t>
  </si>
  <si>
    <t>Khavada/PH-III/95</t>
  </si>
  <si>
    <t>Khavada/PH-III/96</t>
  </si>
  <si>
    <t xml:space="preserve">RC2_BARKAT_SANY650MT Main crane Breckdown </t>
  </si>
  <si>
    <t>Barkat</t>
  </si>
  <si>
    <t>Khavada/PH-III/97</t>
  </si>
  <si>
    <t>WTG erection work is hampered due to non-availability of WTG material at site.</t>
  </si>
  <si>
    <t>Khavada/PH-III/98</t>
  </si>
  <si>
    <t xml:space="preserve">WTG 429 </t>
  </si>
  <si>
    <t xml:space="preserve">crane  marching delay due to pathaway not ready </t>
  </si>
  <si>
    <t>Khavada/PH-III/99</t>
  </si>
  <si>
    <t>Foundation work is hampered due to not-availability of steel set</t>
  </si>
  <si>
    <t>Khavada/PH-III/100</t>
  </si>
  <si>
    <t>PSS-12&amp;14 WTG Location</t>
  </si>
  <si>
    <t>Khavada/PH-III/101</t>
  </si>
  <si>
    <t>USS precast erection work is hampered due to HT &amp; DT precast shortage at site</t>
  </si>
  <si>
    <t>Khavada/PH-III/102</t>
  </si>
  <si>
    <t>Khavada/PH-III/103</t>
  </si>
  <si>
    <t>WTG KH 47</t>
  </si>
  <si>
    <t>Stone column work is on hold due to an internal PINNACLE rig breckdown</t>
  </si>
  <si>
    <t>Khavada/PH-III/104</t>
  </si>
  <si>
    <t>Foundation work is hampered due to non-availability of steel at KH 621</t>
  </si>
  <si>
    <t>Khavada/PH-III/105</t>
  </si>
  <si>
    <t>Khavada/PH-III/106</t>
  </si>
  <si>
    <t xml:space="preserve">Foundation work is hampered due to non-availability of steel at Location </t>
  </si>
  <si>
    <t>Khavada/PH-III/107</t>
  </si>
  <si>
    <t>KH557</t>
  </si>
  <si>
    <t>Khavada/PH-III/108</t>
  </si>
  <si>
    <t>Khavada/PH-III/109</t>
  </si>
  <si>
    <t>Foundation work is hampered due to non-availability of steel at KH 51</t>
  </si>
  <si>
    <t>Khavada/PH-III/110</t>
  </si>
  <si>
    <t>Khavada/PH-III/111</t>
  </si>
  <si>
    <t>Boom down delay due to Nacelle extract not available at site</t>
  </si>
  <si>
    <t>ANIL</t>
  </si>
  <si>
    <t>Khavada/PH-III/112</t>
  </si>
  <si>
    <t>Khavada/PH-III/113</t>
  </si>
  <si>
    <t>Khavada/PH-III/114</t>
  </si>
  <si>
    <t>Khavada/PH-III/115</t>
  </si>
  <si>
    <t>Tower erection delay due to S2 not available at site</t>
  </si>
  <si>
    <t>Khavada/PH-III/116</t>
  </si>
  <si>
    <t>Erection delay due to WTG KIT Not available at site</t>
  </si>
  <si>
    <t>Khavada/PH-III/117</t>
  </si>
  <si>
    <t>Khavada/PH-III/118</t>
  </si>
  <si>
    <t>Khavada/PH-III/119</t>
  </si>
  <si>
    <t>Khavada/PH-III/120</t>
  </si>
  <si>
    <t>Khavada/PH-III/121</t>
  </si>
  <si>
    <t>Khavada/PH-III/122</t>
  </si>
  <si>
    <t>Erection delay due to WTG KIT &amp; S5 Not available at site</t>
  </si>
  <si>
    <t>Khavada/PH-III/123</t>
  </si>
  <si>
    <t>Khavada/PH-III/124</t>
  </si>
  <si>
    <t>Khavada/PH-III/125</t>
  </si>
  <si>
    <t>Blade erection delay due to Blade set  inter-carting trailer required</t>
  </si>
  <si>
    <t>Khavada/PH-III/126</t>
  </si>
  <si>
    <t>Khavada/PH-III/127</t>
  </si>
  <si>
    <t>Khavada/PH-III/128</t>
  </si>
  <si>
    <t xml:space="preserve">WTG 477 </t>
  </si>
  <si>
    <t>Khavada/PH-III/129</t>
  </si>
  <si>
    <t>Khavada/PH-III/130</t>
  </si>
  <si>
    <t>Khavada/PH-III/131</t>
  </si>
  <si>
    <t>Khavada/PH-III/132</t>
  </si>
  <si>
    <t>Khavada/PH-III/133</t>
  </si>
  <si>
    <t>Khavada/PH-III/134</t>
  </si>
  <si>
    <t>Khavada/PH-III/135</t>
  </si>
  <si>
    <t>Khavada/PH-III/136</t>
  </si>
  <si>
    <t>Khavada/PH-III/137</t>
  </si>
  <si>
    <t>Khavada/PH-III/138</t>
  </si>
  <si>
    <t>Khavada/PH-III/139</t>
  </si>
  <si>
    <t>Khavada/PH-III/140</t>
  </si>
  <si>
    <t>Tower erection delay due to S4 Not available</t>
  </si>
  <si>
    <t>Khavada/PH-III/141</t>
  </si>
  <si>
    <t>Khavada/PH-III/142</t>
  </si>
  <si>
    <t>Khavada/PH-III/143</t>
  </si>
  <si>
    <t>Khavada/PH-III/144</t>
  </si>
  <si>
    <t>Khavada/PH-III/145</t>
  </si>
  <si>
    <t>Khavada/PH-III/146</t>
  </si>
  <si>
    <t>Khavada/PH-III/147</t>
  </si>
  <si>
    <t>Khavada/PH-III/148</t>
  </si>
  <si>
    <t>Khavada/PH-III/149</t>
  </si>
  <si>
    <t>Khavada/PH-III/150</t>
  </si>
  <si>
    <t>Khavada/PH-III/151</t>
  </si>
  <si>
    <t>Khavada/PH-III/152</t>
  </si>
  <si>
    <t>Khavada/PH-III/153</t>
  </si>
  <si>
    <t>PH-III Material Supply Status</t>
  </si>
  <si>
    <t>Physical Available Stock</t>
  </si>
  <si>
    <t>UoM</t>
  </si>
  <si>
    <t>Recieved</t>
  </si>
  <si>
    <t>Erection Completed</t>
  </si>
  <si>
    <t>Balance Avilable</t>
  </si>
  <si>
    <t xml:space="preserve">S. No </t>
  </si>
  <si>
    <t>Block</t>
  </si>
  <si>
    <t>S5</t>
  </si>
  <si>
    <t>S4</t>
  </si>
  <si>
    <t>S3</t>
  </si>
  <si>
    <t>S2</t>
  </si>
  <si>
    <t>S1</t>
  </si>
  <si>
    <t>Nacelle</t>
  </si>
  <si>
    <t>DT</t>
  </si>
  <si>
    <t>Hub</t>
  </si>
  <si>
    <t>Blade</t>
  </si>
  <si>
    <t>Agency</t>
  </si>
  <si>
    <t>Total Received</t>
  </si>
  <si>
    <t>Phase-I</t>
  </si>
  <si>
    <t>Phase-II</t>
  </si>
  <si>
    <t>Phase-III</t>
  </si>
  <si>
    <t>CIVIL</t>
  </si>
  <si>
    <t xml:space="preserve">zero point </t>
  </si>
  <si>
    <t>Anchor Flange</t>
  </si>
  <si>
    <t>Set</t>
  </si>
  <si>
    <t>(WTG 151)</t>
  </si>
  <si>
    <t>Anchor Bolt</t>
  </si>
  <si>
    <t>Steel</t>
  </si>
  <si>
    <t>Phase I</t>
  </si>
  <si>
    <t>MECHANICAL</t>
  </si>
  <si>
    <t>PSS-9</t>
  </si>
  <si>
    <t>ARE48L</t>
  </si>
  <si>
    <t>WTG 389</t>
  </si>
  <si>
    <t>S7</t>
  </si>
  <si>
    <t>Tower-S5</t>
  </si>
  <si>
    <t>No's</t>
  </si>
  <si>
    <t>WTG 413</t>
  </si>
  <si>
    <t>Tower-S4</t>
  </si>
  <si>
    <t>WTG 363</t>
  </si>
  <si>
    <t>2DT</t>
  </si>
  <si>
    <t>Tower-S3</t>
  </si>
  <si>
    <t>WTG 438</t>
  </si>
  <si>
    <t>Tower-S2</t>
  </si>
  <si>
    <t>WTG 388</t>
  </si>
  <si>
    <t>Tower-S1</t>
  </si>
  <si>
    <t>WTG 440</t>
  </si>
  <si>
    <t>WTG 415</t>
  </si>
  <si>
    <t>Drive Turbine</t>
  </si>
  <si>
    <t>WTG 365</t>
  </si>
  <si>
    <t>WTG 342</t>
  </si>
  <si>
    <t>Bottom Platform</t>
  </si>
  <si>
    <t>WTG 414</t>
  </si>
  <si>
    <t>S8</t>
  </si>
  <si>
    <t>Blades</t>
  </si>
  <si>
    <t>WTG 317</t>
  </si>
  <si>
    <t>Kit</t>
  </si>
  <si>
    <t>WTG 439</t>
  </si>
  <si>
    <t>ELECTRICAL</t>
  </si>
  <si>
    <t>WTG 364</t>
  </si>
  <si>
    <t>Transformer</t>
  </si>
  <si>
    <t>WTG 341</t>
  </si>
  <si>
    <t>HT Panel</t>
  </si>
  <si>
    <t>WTG 339</t>
  </si>
  <si>
    <t>HT Cable</t>
  </si>
  <si>
    <t>Km</t>
  </si>
  <si>
    <t>WTG 391</t>
  </si>
  <si>
    <t>FO Cable</t>
  </si>
  <si>
    <t>WTG 340</t>
  </si>
  <si>
    <t>WTG 390</t>
  </si>
  <si>
    <t>WTG 489</t>
  </si>
  <si>
    <t>WTG 463</t>
  </si>
  <si>
    <t>WTG 464</t>
  </si>
  <si>
    <t>WTG 488</t>
  </si>
  <si>
    <t>WTG 465</t>
  </si>
  <si>
    <t>PSS-13</t>
  </si>
  <si>
    <t>ARE41L</t>
  </si>
  <si>
    <t>WTG 237</t>
  </si>
  <si>
    <t>A7</t>
  </si>
  <si>
    <t>WTG 148</t>
  </si>
  <si>
    <t>WTG 170</t>
  </si>
  <si>
    <t>WTG 191</t>
  </si>
  <si>
    <t>WTG 169</t>
  </si>
  <si>
    <t>WTG 215</t>
  </si>
  <si>
    <t>WTG 192</t>
  </si>
  <si>
    <t>WTG 236</t>
  </si>
  <si>
    <t>WTG 214</t>
  </si>
  <si>
    <t>WTG 257</t>
  </si>
  <si>
    <t>WTG 281</t>
  </si>
  <si>
    <t>WTG 357</t>
  </si>
  <si>
    <t>A6</t>
  </si>
  <si>
    <t>WTG 332</t>
  </si>
  <si>
    <t>WTG 258</t>
  </si>
  <si>
    <t>WTG 306</t>
  </si>
  <si>
    <t>A12</t>
  </si>
  <si>
    <t>WTG 282</t>
  </si>
  <si>
    <t>WTG 355</t>
  </si>
  <si>
    <t>WTG 307</t>
  </si>
  <si>
    <t>WTG 283</t>
  </si>
  <si>
    <t>WTG 356</t>
  </si>
  <si>
    <t>WTG 259</t>
  </si>
  <si>
    <t>WTG 331</t>
  </si>
  <si>
    <t>WTG 330</t>
  </si>
  <si>
    <t>WTG 305</t>
  </si>
  <si>
    <t>A11</t>
  </si>
  <si>
    <t>AGE24L</t>
  </si>
  <si>
    <t>WTG 147</t>
  </si>
  <si>
    <t>ACL</t>
  </si>
  <si>
    <t>WTG 072</t>
  </si>
  <si>
    <t>WTG 146</t>
  </si>
  <si>
    <t>WTG 125</t>
  </si>
  <si>
    <t>WTG 126</t>
  </si>
  <si>
    <t>WTG 108</t>
  </si>
  <si>
    <t>WTG 107</t>
  </si>
  <si>
    <t>WTG 106</t>
  </si>
  <si>
    <t>WTG 089</t>
  </si>
  <si>
    <t>WTG 088</t>
  </si>
  <si>
    <t>WTG 071</t>
  </si>
  <si>
    <t>WTG 055</t>
  </si>
  <si>
    <t>A4</t>
  </si>
  <si>
    <t>WTG 054</t>
  </si>
  <si>
    <t>WTG 039</t>
  </si>
  <si>
    <t>WTG 025</t>
  </si>
  <si>
    <t>AKPL</t>
  </si>
  <si>
    <t>WTG 013</t>
  </si>
  <si>
    <t>WTG 001</t>
  </si>
  <si>
    <t>WTG 070</t>
  </si>
  <si>
    <t>A3</t>
  </si>
  <si>
    <t>WTG 124</t>
  </si>
  <si>
    <t>WTG 090</t>
  </si>
  <si>
    <t>WTG 110</t>
  </si>
  <si>
    <t>WTG 109</t>
  </si>
  <si>
    <t>A2</t>
  </si>
  <si>
    <t>WTG 093</t>
  </si>
  <si>
    <t>WTG 092</t>
  </si>
  <si>
    <t>A1</t>
  </si>
  <si>
    <t>WTG 091</t>
  </si>
  <si>
    <t>WTG 075</t>
  </si>
  <si>
    <t>WTG 074</t>
  </si>
  <si>
    <t>WTG 073</t>
  </si>
  <si>
    <t>WTG 058</t>
  </si>
  <si>
    <t>WTG 056</t>
  </si>
  <si>
    <t>WTG 041</t>
  </si>
  <si>
    <t>A5</t>
  </si>
  <si>
    <t>WTG 053</t>
  </si>
  <si>
    <t>WTG 028</t>
  </si>
  <si>
    <t>WTG 027</t>
  </si>
  <si>
    <t>WTG 015</t>
  </si>
  <si>
    <t>WTG 052</t>
  </si>
  <si>
    <t>WTG 038</t>
  </si>
  <si>
    <t>WTG 037</t>
  </si>
  <si>
    <t>WTG 024</t>
  </si>
  <si>
    <t>WTG 023</t>
  </si>
  <si>
    <t>WTG 012</t>
  </si>
  <si>
    <t>WTG 068</t>
  </si>
  <si>
    <t>WTG 051</t>
  </si>
  <si>
    <t>WTG 036</t>
  </si>
  <si>
    <t>WTG 011</t>
  </si>
  <si>
    <t>WTG 040</t>
  </si>
  <si>
    <t>WTG 026</t>
  </si>
  <si>
    <t>WTG 014</t>
  </si>
  <si>
    <t>WTG 069</t>
  </si>
  <si>
    <t>WTG 057</t>
  </si>
  <si>
    <t>WTG 043</t>
  </si>
  <si>
    <t>WTG 042</t>
  </si>
  <si>
    <t>A16</t>
  </si>
  <si>
    <t>WTG 122</t>
  </si>
  <si>
    <t>WTG 105</t>
  </si>
  <si>
    <t>WTG 104</t>
  </si>
  <si>
    <t>WTG 087</t>
  </si>
  <si>
    <t>WTG 086</t>
  </si>
  <si>
    <t>WTG 235</t>
  </si>
  <si>
    <t>WTG 213</t>
  </si>
  <si>
    <t>WTG 234</t>
  </si>
  <si>
    <t>WTG 212</t>
  </si>
  <si>
    <t>WTG 304</t>
  </si>
  <si>
    <t>WTG 280</t>
  </si>
  <si>
    <t>WTG 022</t>
  </si>
  <si>
    <t>WTG 303</t>
  </si>
  <si>
    <t>WTG 279</t>
  </si>
  <si>
    <t>WTG 278</t>
  </si>
  <si>
    <t>WTG 301</t>
  </si>
  <si>
    <t>WTG 256</t>
  </si>
  <si>
    <t>WTG 168</t>
  </si>
  <si>
    <t>WTG 190</t>
  </si>
  <si>
    <t>WTG 189</t>
  </si>
  <si>
    <t>A18</t>
  </si>
  <si>
    <t>WTG 167</t>
  </si>
  <si>
    <t>WTG 035</t>
  </si>
  <si>
    <t>WTG 050</t>
  </si>
  <si>
    <t>WTG 067</t>
  </si>
  <si>
    <t>A15</t>
  </si>
  <si>
    <t>WTG 085</t>
  </si>
  <si>
    <t>WTG 103</t>
  </si>
  <si>
    <t>WTG 166</t>
  </si>
  <si>
    <t>WTG 188</t>
  </si>
  <si>
    <t>WTG 211</t>
  </si>
  <si>
    <t>WTG 233</t>
  </si>
  <si>
    <t>WTG 255</t>
  </si>
  <si>
    <t>WTG 066</t>
  </si>
  <si>
    <t>WTG 187</t>
  </si>
  <si>
    <t>WTG 210</t>
  </si>
  <si>
    <t>WTG 232</t>
  </si>
  <si>
    <t>WTG 254</t>
  </si>
  <si>
    <t>WTG 209</t>
  </si>
  <si>
    <t>WTG 231</t>
  </si>
  <si>
    <t>WTG 253</t>
  </si>
  <si>
    <t>WTG 277</t>
  </si>
  <si>
    <t>WTG 119</t>
  </si>
  <si>
    <t>WTG 252</t>
  </si>
  <si>
    <t>WTG 276</t>
  </si>
  <si>
    <t>WTG 300</t>
  </si>
  <si>
    <t>WTG 325</t>
  </si>
  <si>
    <t>WTG 350</t>
  </si>
  <si>
    <t>WTG 375</t>
  </si>
  <si>
    <t>WTG 299</t>
  </si>
  <si>
    <t>WTG 324</t>
  </si>
  <si>
    <t>WTG 349</t>
  </si>
  <si>
    <t>WTG 374</t>
  </si>
  <si>
    <t>AGE26BL</t>
  </si>
  <si>
    <t>WTG 362</t>
  </si>
  <si>
    <t>WTG 387</t>
  </si>
  <si>
    <t>WTG 412</t>
  </si>
  <si>
    <t>WTG 361</t>
  </si>
  <si>
    <t>WTG 386</t>
  </si>
  <si>
    <t>WTG 411</t>
  </si>
  <si>
    <t>WTG 437</t>
  </si>
  <si>
    <t>WTG 462</t>
  </si>
  <si>
    <t>WTG 487</t>
  </si>
  <si>
    <t>WTG 360</t>
  </si>
  <si>
    <t>WTG 385</t>
  </si>
  <si>
    <t>WTG 410</t>
  </si>
  <si>
    <t>WTG 436</t>
  </si>
  <si>
    <t>WTG 461</t>
  </si>
  <si>
    <t>WTG 486</t>
  </si>
  <si>
    <t>WTG 460</t>
  </si>
  <si>
    <t>WTG 485</t>
  </si>
  <si>
    <t>WTG 508</t>
  </si>
  <si>
    <t>WTG 383</t>
  </si>
  <si>
    <t>WTG 384</t>
  </si>
  <si>
    <t>WTG 408</t>
  </si>
  <si>
    <t>WTG 409</t>
  </si>
  <si>
    <t>WTG 434</t>
  </si>
  <si>
    <t>WTG 435</t>
  </si>
  <si>
    <t>WTG 458</t>
  </si>
  <si>
    <t>WTG 459</t>
  </si>
  <si>
    <t>WTG 483</t>
  </si>
  <si>
    <t>WTG 484</t>
  </si>
  <si>
    <t>S6</t>
  </si>
  <si>
    <t>WTG 506</t>
  </si>
  <si>
    <t>WTG 507</t>
  </si>
  <si>
    <t>WTG 101</t>
  </si>
  <si>
    <t>KHAVD02</t>
  </si>
  <si>
    <t>KHAVD03</t>
  </si>
  <si>
    <t>KHAVD05</t>
  </si>
  <si>
    <t>KHAVD06</t>
  </si>
  <si>
    <t>KHAVD01</t>
  </si>
  <si>
    <t>KHAVD04</t>
  </si>
  <si>
    <t>KHAVD07</t>
  </si>
  <si>
    <t>KHAVD08</t>
  </si>
  <si>
    <t>KHAVD09</t>
  </si>
  <si>
    <t>KHAVD10</t>
  </si>
  <si>
    <t>KHAVD11</t>
  </si>
  <si>
    <t>KHAVD12</t>
  </si>
  <si>
    <t>KHAVD13</t>
  </si>
  <si>
    <t>KHAVD14</t>
  </si>
  <si>
    <t>WTG 084</t>
  </si>
  <si>
    <t>WTG 102</t>
  </si>
  <si>
    <t>WTG 120</t>
  </si>
  <si>
    <t>WTG 142</t>
  </si>
  <si>
    <t>WTG 165</t>
  </si>
  <si>
    <t>TBF</t>
  </si>
  <si>
    <t>RIGs</t>
  </si>
  <si>
    <t>FDN Gangs</t>
  </si>
  <si>
    <t>civil</t>
  </si>
  <si>
    <t>USS Installation Gangs</t>
  </si>
  <si>
    <t>USS Erection Gangs</t>
  </si>
  <si>
    <t>UG cables Gangs</t>
  </si>
  <si>
    <t>CranePad Gangs</t>
  </si>
  <si>
    <t>WTG Erection Gangs</t>
  </si>
  <si>
    <t>Loading/Unloading Gangs</t>
  </si>
  <si>
    <t>Equipement Operator</t>
  </si>
  <si>
    <t>USS Fencing</t>
  </si>
  <si>
    <t>Testing &amp; Comissioning</t>
  </si>
  <si>
    <t>Plan Manpower</t>
  </si>
  <si>
    <t>Manpower per Gangs</t>
  </si>
  <si>
    <t>Days Count</t>
  </si>
  <si>
    <t>Per Rig</t>
  </si>
  <si>
    <t>Per FDN</t>
  </si>
  <si>
    <t>USS precast</t>
  </si>
  <si>
    <t>Per day</t>
  </si>
  <si>
    <t>USS Installation</t>
  </si>
  <si>
    <t>2 Days</t>
  </si>
  <si>
    <t>UG Cable</t>
  </si>
  <si>
    <t xml:space="preserve">Logistics Manpower </t>
  </si>
  <si>
    <t>Equipements Manpower</t>
  </si>
  <si>
    <t>1 Day</t>
  </si>
  <si>
    <t>Total Manpower</t>
  </si>
  <si>
    <t>MACHINEREIES</t>
  </si>
  <si>
    <t>Machinery Details</t>
  </si>
  <si>
    <t>JCB</t>
  </si>
  <si>
    <t>Rigs</t>
  </si>
  <si>
    <t>HYDRA</t>
  </si>
  <si>
    <t>TRAILER</t>
  </si>
  <si>
    <t>DUMPER</t>
  </si>
  <si>
    <t>DG</t>
  </si>
  <si>
    <t>Excavator</t>
  </si>
  <si>
    <t>Boom Placer</t>
  </si>
  <si>
    <t>Tanker</t>
  </si>
  <si>
    <t>Crane 120Mt</t>
  </si>
  <si>
    <t>Trailor (Self)</t>
  </si>
  <si>
    <t>Tractor</t>
  </si>
  <si>
    <t>Trailer for Roller</t>
  </si>
  <si>
    <t>Roller</t>
  </si>
  <si>
    <t>Cement Mixture</t>
  </si>
  <si>
    <t>Auger</t>
  </si>
  <si>
    <t>Grader</t>
  </si>
  <si>
    <t>Crane 110T/150T</t>
  </si>
  <si>
    <t>Man Lifter</t>
  </si>
  <si>
    <t>MLT</t>
  </si>
  <si>
    <t>Crane 250T</t>
  </si>
  <si>
    <t>Crane 150T</t>
  </si>
  <si>
    <t>MANPOWER</t>
  </si>
  <si>
    <t>Trailer</t>
  </si>
  <si>
    <t>Roller Trailer</t>
  </si>
  <si>
    <t>Hydra</t>
  </si>
  <si>
    <t>Dumper</t>
  </si>
  <si>
    <t>Rollwr Trailer</t>
  </si>
  <si>
    <t>USS Civil</t>
  </si>
  <si>
    <t>USS Electrical</t>
  </si>
  <si>
    <t>33 KV</t>
  </si>
  <si>
    <t>Equipments Details</t>
  </si>
  <si>
    <t xml:space="preserve"> Sr no</t>
  </si>
  <si>
    <t>Vendor Name</t>
  </si>
  <si>
    <t>Date</t>
  </si>
  <si>
    <t>Total Equipments</t>
  </si>
  <si>
    <t>Crane</t>
  </si>
  <si>
    <t>Air Compressor</t>
  </si>
  <si>
    <t>Power Pack</t>
  </si>
  <si>
    <t>Vibro</t>
  </si>
  <si>
    <t>JCB / Loader / Excavator</t>
  </si>
  <si>
    <t>Pick&amp;Carry</t>
  </si>
  <si>
    <t>Light Mast</t>
  </si>
  <si>
    <t>M/s Menard India</t>
  </si>
  <si>
    <t>Roller (10t &amp; 5t)</t>
  </si>
  <si>
    <t>Road Gradar</t>
  </si>
  <si>
    <t>Water Tanker</t>
  </si>
  <si>
    <t>Vibrator</t>
  </si>
  <si>
    <t>M/s ShreeRam Constructions</t>
  </si>
  <si>
    <t>M/s ShreeJi Construction</t>
  </si>
  <si>
    <t>START TIME</t>
  </si>
  <si>
    <t>END TIME</t>
  </si>
  <si>
    <t>03:00 A.M.</t>
  </si>
  <si>
    <t>04:00 A.M.</t>
  </si>
  <si>
    <t>Low to Moderate</t>
  </si>
  <si>
    <t>9:15 P.M.</t>
  </si>
  <si>
    <t>10:15 P.M.</t>
  </si>
  <si>
    <t>Heavy</t>
  </si>
  <si>
    <t xml:space="preserve">10:15 P.M. </t>
  </si>
  <si>
    <t>1:00 A.M.</t>
  </si>
  <si>
    <t xml:space="preserve">low  </t>
  </si>
  <si>
    <t>Moderate</t>
  </si>
  <si>
    <t>Slow</t>
  </si>
  <si>
    <t>moderate</t>
  </si>
  <si>
    <t>Heavy to Moderate</t>
  </si>
  <si>
    <t>SLow</t>
  </si>
  <si>
    <t>8:00:00AM</t>
  </si>
  <si>
    <t>1:00:00PM</t>
  </si>
  <si>
    <t>3:00:00PM</t>
  </si>
  <si>
    <t>4:00:00PM</t>
  </si>
  <si>
    <t>Medium</t>
  </si>
  <si>
    <t>10:00:00AM</t>
  </si>
  <si>
    <t>Rain</t>
  </si>
  <si>
    <t>Drizzling</t>
  </si>
  <si>
    <t>7:25PM</t>
  </si>
  <si>
    <t>moderate to heavy</t>
  </si>
  <si>
    <t>moderate to slow</t>
  </si>
  <si>
    <t>Road</t>
  </si>
  <si>
    <t xml:space="preserve">Turning </t>
  </si>
  <si>
    <t>Crane Pad 
Status</t>
  </si>
  <si>
    <t>Status</t>
  </si>
  <si>
    <t>Completed</t>
  </si>
  <si>
    <t>WIP</t>
  </si>
  <si>
    <t>Bipin</t>
  </si>
  <si>
    <t>Odhav</t>
  </si>
  <si>
    <t>GP Project</t>
  </si>
  <si>
    <t>Vaibhav</t>
  </si>
  <si>
    <t>Odhav(Reuse)</t>
  </si>
  <si>
    <t>SS Jadeja</t>
  </si>
  <si>
    <t>GP Project(Reuse)</t>
  </si>
  <si>
    <t>Bipin(Reuse)</t>
  </si>
  <si>
    <t>SS Jadeja(Reuse)</t>
  </si>
  <si>
    <t>Vaibhav(Reuse)</t>
  </si>
  <si>
    <t>Harsh</t>
  </si>
  <si>
    <t>Varudi</t>
  </si>
  <si>
    <t>Varudi(Reuse)</t>
  </si>
  <si>
    <t>Keshav</t>
  </si>
  <si>
    <t>Keshav(Reuse)</t>
  </si>
  <si>
    <t>Harsh(Reuse)</t>
  </si>
  <si>
    <t>Precast</t>
  </si>
  <si>
    <t>HT Column</t>
  </si>
  <si>
    <t>HT Slab</t>
  </si>
  <si>
    <t xml:space="preserve">DT Slab </t>
  </si>
  <si>
    <t>Staircase</t>
  </si>
  <si>
    <t>BOT</t>
  </si>
  <si>
    <t>Stone Column Works</t>
  </si>
  <si>
    <t>No. of Days / Count</t>
  </si>
  <si>
    <t>Cum. Total</t>
  </si>
  <si>
    <t>Cum. %</t>
  </si>
  <si>
    <t>Foundation Works</t>
  </si>
  <si>
    <t>Erection Works</t>
  </si>
  <si>
    <t>Average No. of Days</t>
  </si>
  <si>
    <t>Best Case</t>
  </si>
  <si>
    <t>Worst Case</t>
  </si>
  <si>
    <t>0 to 5 days</t>
  </si>
  <si>
    <t>0 to 15 days</t>
  </si>
  <si>
    <t>0 to 8 days</t>
  </si>
  <si>
    <t>6 to 10 days</t>
  </si>
  <si>
    <t>16 to 20 days</t>
  </si>
  <si>
    <t>9 to 12 days</t>
  </si>
  <si>
    <t>11 to 15 days</t>
  </si>
  <si>
    <t>21 to 25 days</t>
  </si>
  <si>
    <t>13 to 15 days</t>
  </si>
  <si>
    <t>26 to 30 days</t>
  </si>
  <si>
    <t>More than 20 days</t>
  </si>
  <si>
    <t>31 to 35 days</t>
  </si>
  <si>
    <t>More than 35 days</t>
  </si>
  <si>
    <t>ID</t>
  </si>
  <si>
    <t>Mobilization date</t>
  </si>
  <si>
    <t>Exit Date</t>
  </si>
  <si>
    <t>Re-Mobilization date</t>
  </si>
  <si>
    <t xml:space="preserve">Bauer </t>
  </si>
  <si>
    <t>Bauer/Keller</t>
  </si>
  <si>
    <t>USS FDN
(FDN/Precast)</t>
  </si>
  <si>
    <t>Steel bending</t>
  </si>
  <si>
    <t>Raft casting</t>
  </si>
  <si>
    <t>USS Column Works</t>
  </si>
  <si>
    <t>Crane Pad(40*40 M) &amp; Boom Assembly Area Devlopment</t>
  </si>
  <si>
    <t>USS Erection Works</t>
  </si>
  <si>
    <t>Pre-comm</t>
  </si>
  <si>
    <t>USS Testing Works</t>
  </si>
  <si>
    <t>HT Cable Laying &amp; Terminations</t>
  </si>
  <si>
    <t>WTG Ready To Charge (CFT)</t>
  </si>
  <si>
    <t>Soil Test Plan Start Date
(Nos)</t>
  </si>
  <si>
    <t>Soil Test Plan Finish Date
(Nos)</t>
  </si>
  <si>
    <t>Soil Test Actual Start Date
(Nos)</t>
  </si>
  <si>
    <t>Soil Test Actual FInish Date
(Nos)</t>
  </si>
  <si>
    <t>F2</t>
  </si>
  <si>
    <t>Delay due to internal panel issue</t>
  </si>
  <si>
    <t>Balance Civil works in progress (Fencing, Hand rail, Final layer Back filling)</t>
  </si>
  <si>
    <t>F4</t>
  </si>
  <si>
    <t>`</t>
  </si>
  <si>
    <t>F5</t>
  </si>
  <si>
    <t>hold due to shortage of material.</t>
  </si>
  <si>
    <t xml:space="preserve">Delay due to rains </t>
  </si>
  <si>
    <t>F3</t>
  </si>
  <si>
    <t>hold due to stud fouling with hub casting and may affect the pitching for blade</t>
  </si>
  <si>
    <t>KAILASHNATH</t>
  </si>
  <si>
    <t>RAVIRAJ</t>
  </si>
  <si>
    <t>ABE/UNIQUE INF</t>
  </si>
  <si>
    <t>MECC/UNIQUE INF</t>
  </si>
  <si>
    <t>Delay due to rains &amp; manpower left from site</t>
  </si>
  <si>
    <t>Upto PCC - MECC
Anchor Cage - Unique</t>
  </si>
  <si>
    <t>During casting road is damaged and Rain. Due to partial casting other process to be implmention done</t>
  </si>
  <si>
    <t>ABE / SHREE JI</t>
  </si>
  <si>
    <t>UNIQUE INF</t>
  </si>
  <si>
    <t>MSC/SHREE JI</t>
  </si>
  <si>
    <t>Sludge removing WIP</t>
  </si>
  <si>
    <t>Issue in gear box</t>
  </si>
  <si>
    <t>Loc. Hold</t>
  </si>
  <si>
    <t>Hold due to non available of material</t>
  </si>
  <si>
    <t>No techincal staff available</t>
  </si>
  <si>
    <t>F9</t>
  </si>
  <si>
    <t>WET SURFACE</t>
  </si>
  <si>
    <t>Due to water seepage wrok getting delayed</t>
  </si>
  <si>
    <t>F17</t>
  </si>
  <si>
    <t>Team divert to PSS-13 Location for priority</t>
  </si>
  <si>
    <t>Due to rain pathways is in wet condition waiting for dry cond.</t>
  </si>
  <si>
    <t>BALAJI &amp; Co</t>
  </si>
  <si>
    <t>F16</t>
  </si>
  <si>
    <t xml:space="preserve">Team divert to PSS-13 Location for priority </t>
  </si>
  <si>
    <t>Hold due to not supply concrete properly</t>
  </si>
  <si>
    <t>F6</t>
  </si>
  <si>
    <t>POWER CORP</t>
  </si>
  <si>
    <t>Loc. Hold (because of priority base other loc.)</t>
  </si>
  <si>
    <t>Delay due to USS-VCB tripped in fault</t>
  </si>
  <si>
    <t>Unique/MSC</t>
  </si>
  <si>
    <t>1. Upto Gravel work by Unique Infra</t>
  </si>
  <si>
    <t>Delay due to rains &amp; manpower left from site, departmental manpower engaged for steel binding</t>
  </si>
  <si>
    <t>hold due to replacement of material.</t>
  </si>
  <si>
    <t>1. 34No's Column done by Menard and 3No's Columns are partially done</t>
  </si>
  <si>
    <t xml:space="preserve">delay due to hub lock </t>
  </si>
  <si>
    <t>Google Loc.-Charge plan in June</t>
  </si>
  <si>
    <t>Loc hold due to material issue</t>
  </si>
  <si>
    <t>Delay due to saritha financial crisis</t>
  </si>
  <si>
    <t>Hold because of DG not reach at location due to water logged from 2-Jul'25</t>
  </si>
  <si>
    <t>Cable &amp; manpower issue</t>
  </si>
  <si>
    <t>Pre-Comm hold due to 2 nos. blade bolt broken</t>
  </si>
  <si>
    <t>Delay due to seepage</t>
  </si>
  <si>
    <t>PERENNIAL</t>
  </si>
  <si>
    <t>Work hold,Termination team not available</t>
  </si>
  <si>
    <t>Hold due to wind sensor not available</t>
  </si>
  <si>
    <t>Unskilled manpower</t>
  </si>
  <si>
    <t>After ten delta , SFRA test -testing team not done USS testing</t>
  </si>
  <si>
    <t>Work getting slow due to shortage of manpower</t>
  </si>
  <si>
    <t>C &amp; B</t>
  </si>
  <si>
    <t>POWER CORP/Odhav</t>
  </si>
  <si>
    <t>Delay due to material issue</t>
  </si>
  <si>
    <t>F7</t>
  </si>
  <si>
    <t>F8</t>
  </si>
  <si>
    <t>Delay due to slush removing work</t>
  </si>
  <si>
    <t>Delay due to crane problem</t>
  </si>
  <si>
    <t>Delay due to feeder trip</t>
  </si>
  <si>
    <t>Work  start by 25-May</t>
  </si>
  <si>
    <t>Additional stone column finish on 06-feb-25</t>
  </si>
  <si>
    <t>22-01-2025/
24-12-2025</t>
  </si>
  <si>
    <t>03-02-2025
14-01-26</t>
  </si>
  <si>
    <t xml:space="preserve">PLT Fail </t>
  </si>
  <si>
    <t>CFT apply only for HT panel</t>
  </si>
  <si>
    <t>Water seephage</t>
  </si>
  <si>
    <t xml:space="preserve">08-02-2025 / 
11-12-25 </t>
  </si>
  <si>
    <t>19-02-2025
31-12-25</t>
  </si>
  <si>
    <t>hold due to ES required (self test not done)</t>
  </si>
  <si>
    <t>Reuse loc &amp; also approach road work delay</t>
  </si>
  <si>
    <t>WTG 538</t>
  </si>
  <si>
    <t>WTG 540</t>
  </si>
  <si>
    <t>WTG 537</t>
  </si>
  <si>
    <t>Due to wet surface</t>
  </si>
  <si>
    <t>Hold due to lift cable damage</t>
  </si>
  <si>
    <t>WTG 539</t>
  </si>
  <si>
    <t>WTG 541</t>
  </si>
  <si>
    <t>WTG 542</t>
  </si>
  <si>
    <t>WTG 543</t>
  </si>
  <si>
    <t>Loc. Hold &amp; start by 18 mar 24</t>
  </si>
  <si>
    <t>WTG 544</t>
  </si>
  <si>
    <t>WTG 545</t>
  </si>
  <si>
    <t>Loc. Hold, start by 18 mar</t>
  </si>
  <si>
    <t>WTG 546</t>
  </si>
  <si>
    <t>WTG 547</t>
  </si>
  <si>
    <t>WTG 548</t>
  </si>
  <si>
    <t>WTG 549</t>
  </si>
  <si>
    <t>Loc. Hold start by 22mar</t>
  </si>
  <si>
    <t>WTG 550</t>
  </si>
  <si>
    <t>Troubleshooting Issue</t>
  </si>
  <si>
    <t>UNIQUE INF / ODHAV</t>
  </si>
  <si>
    <t>Shortage of manpower</t>
  </si>
  <si>
    <t>Tower erection delay due to  S1 Not available</t>
  </si>
  <si>
    <t>Khavada/PH-III/154</t>
  </si>
  <si>
    <t>Khavada/PH-III/155</t>
  </si>
  <si>
    <t>Khavada/PH-III/156</t>
  </si>
  <si>
    <t>Khavada/PH-III/157</t>
  </si>
  <si>
    <t>Khavada/PH-III/158</t>
  </si>
  <si>
    <t>Tower erection delay due to ( S3,S2 &amp; S1 Not available)</t>
  </si>
  <si>
    <t>Khavada/PH-III/159</t>
  </si>
  <si>
    <t>Khavada/PH-III/160</t>
  </si>
  <si>
    <t>Khavada/PH-III/161</t>
  </si>
  <si>
    <t>Khavada/PH-III/162</t>
  </si>
  <si>
    <t>Khavada/PH-III/163</t>
  </si>
  <si>
    <t>Raft casting work has been hindered because ACC has not fulfilled the concrete requirement</t>
  </si>
  <si>
    <t>ACC</t>
  </si>
  <si>
    <t>Khavada/PH-III/164</t>
  </si>
  <si>
    <t>Khavada/PH-III/165</t>
  </si>
  <si>
    <t>Khavada/PH-III/166</t>
  </si>
  <si>
    <t>Khavada/PH-III/167</t>
  </si>
  <si>
    <t>50 nos Additional column finish by bauer 
Date 11-Feb-26 to 13-Feb-26</t>
  </si>
  <si>
    <t>Crane Assembly wip</t>
  </si>
  <si>
    <t>Tower erection delay due to S3 &amp; S1 Not available</t>
  </si>
  <si>
    <t>Khavada/PH-III/168</t>
  </si>
  <si>
    <t>Tower erection delay due to ( S2 Not available)</t>
  </si>
  <si>
    <t>Tower erection delay due to ( S1 Not available)</t>
  </si>
  <si>
    <t>Khavada/PH-III/169</t>
  </si>
  <si>
    <t>Khavada/PH-III/170</t>
  </si>
  <si>
    <t>Khavada/PH-III/171</t>
  </si>
  <si>
    <t>Delay due to Material</t>
  </si>
  <si>
    <t>Keller start SC date 9-Feb 26 Additional 181 and finish Date-19-02-26</t>
  </si>
  <si>
    <t>Khavada/PH-III/172</t>
  </si>
  <si>
    <t>Khavada/PH-III/173</t>
  </si>
  <si>
    <t>Khavada/PH-III/174</t>
  </si>
  <si>
    <t>Khavada/PH-III/175</t>
  </si>
  <si>
    <t>Khavada/PH-III/176</t>
  </si>
  <si>
    <t>Khavada/PH-III/177</t>
  </si>
  <si>
    <t>Khavada/PH-III/178</t>
  </si>
  <si>
    <t>Khavada/PH-III/179</t>
  </si>
  <si>
    <t>Blade erection delay due to not available at site</t>
  </si>
  <si>
    <t>Weekly Plan (23-Feb'26 -01 -Mar'26)</t>
  </si>
  <si>
    <t>Tower erection delay due to S4,S2,S1 not available at site</t>
  </si>
  <si>
    <t>Khavada/PH-III/180</t>
  </si>
  <si>
    <t>Khavada/PH-III/181</t>
  </si>
  <si>
    <t>Tower erection delay due to S3,S2,S1 not available at site</t>
  </si>
  <si>
    <t>Tower erection delay due to S5,S4, not available at site</t>
  </si>
  <si>
    <t>Khavada/PH-III/182</t>
  </si>
  <si>
    <t>Khavada/PH-III/183</t>
  </si>
  <si>
    <t>Tower erection delay due to S5,S4,S3,S1 not available at site</t>
  </si>
  <si>
    <t>05-05-2025
12-2-2026</t>
  </si>
  <si>
    <t>1.Saritha
2.Bauer</t>
  </si>
  <si>
    <t>Tower erection delay due to S5,S4,S1 not available at site</t>
  </si>
  <si>
    <t xml:space="preserve">Tower erection delay due to grouting curing </t>
  </si>
  <si>
    <t>Khavada/PH-III/184</t>
  </si>
  <si>
    <t>Khavada/PH-III/185</t>
  </si>
  <si>
    <t>02-06-2025
26-02-2026</t>
  </si>
  <si>
    <t xml:space="preserve">                                                </t>
  </si>
  <si>
    <t>Blade preparation wip</t>
  </si>
  <si>
    <t>DT erectipn plan</t>
  </si>
  <si>
    <t>Tower erection wip</t>
  </si>
  <si>
    <t>Nacelle cover erection plan</t>
  </si>
  <si>
    <t>PH I</t>
  </si>
  <si>
    <t>PH II</t>
  </si>
  <si>
    <t>PH III</t>
  </si>
  <si>
    <t>UG</t>
  </si>
  <si>
    <t>Blade erection delay due to blade  not availablde at site</t>
  </si>
  <si>
    <t>HUB erection delay due to hub  not availablde at site</t>
  </si>
  <si>
    <t>Tower preparation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</si>
</sst>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409]d\-mmm\-yy;@"/>
    <numFmt numFmtId="165" formatCode="[$-409]dd\-mmm\-yy;@"/>
    <numFmt numFmtId="166" formatCode="0.0"/>
    <numFmt numFmtId="167" formatCode="[$-409]mmm\-yy;@"/>
    <numFmt numFmtId="168" formatCode="[$-F800]dddd\,\ mmmm\ dd\,\ yyyy"/>
    <numFmt numFmtId="169" formatCode="[$-409]d/mmm;@"/>
    <numFmt numFmtId="170" formatCode="[$-409]d/mmm/yy;@"/>
  </numFmts>
  <fonts count="70" x14ac:knownFonts="1">
    <font>
      <sz val="11"/>
      <color theme="1"/>
      <name val="Aptos Narrow"/>
      <family val="2"/>
      <scheme val="minor"/>
    </font>
    <font>
      <sz val="11"/>
      <color theme="1"/>
      <name val="Adani Regular"/>
    </font>
    <font>
      <b/>
      <sz val="11"/>
      <color theme="1"/>
      <name val="Aptos Narrow"/>
      <family val="2"/>
      <scheme val="minor"/>
    </font>
    <font>
      <sz val="11"/>
      <name val="Adani Regular"/>
    </font>
    <font>
      <sz val="11"/>
      <color rgb="FFFF0000"/>
      <name val="Adani Regular"/>
    </font>
    <font>
      <sz val="11"/>
      <color rgb="FF000000"/>
      <name val="Adani Regular"/>
    </font>
    <font>
      <sz val="8"/>
      <name val="Aptos Narrow"/>
      <family val="2"/>
      <scheme val="minor"/>
    </font>
    <font>
      <sz val="10"/>
      <color theme="1"/>
      <name val="Adani Regular"/>
    </font>
    <font>
      <b/>
      <sz val="10"/>
      <color theme="1"/>
      <name val="Adani Regular"/>
    </font>
    <font>
      <sz val="10"/>
      <name val="Adani Regular"/>
    </font>
    <font>
      <sz val="11"/>
      <name val="Calibri"/>
      <family val="2"/>
    </font>
    <font>
      <b/>
      <sz val="16"/>
      <color theme="1"/>
      <name val="Adani Regular"/>
    </font>
    <font>
      <b/>
      <sz val="10"/>
      <name val="Adani Regular"/>
    </font>
    <font>
      <sz val="11"/>
      <color rgb="FF000000"/>
      <name val="Calibri"/>
      <family val="2"/>
    </font>
    <font>
      <b/>
      <sz val="14"/>
      <color theme="1"/>
      <name val="Adani Regular"/>
    </font>
    <font>
      <b/>
      <sz val="11"/>
      <color theme="1"/>
      <name val="Adani Regular"/>
    </font>
    <font>
      <sz val="11"/>
      <color theme="1"/>
      <name val="Adani Regular"/>
      <family val="2"/>
    </font>
    <font>
      <b/>
      <sz val="11"/>
      <name val="Adani Regular"/>
    </font>
    <font>
      <sz val="12"/>
      <color theme="1"/>
      <name val="Adani Regular"/>
    </font>
    <font>
      <b/>
      <vertAlign val="subscript"/>
      <sz val="14"/>
      <color theme="1"/>
      <name val="Adani Regular"/>
    </font>
    <font>
      <b/>
      <sz val="11"/>
      <color theme="1"/>
      <name val="Trebuchet MS"/>
      <family val="2"/>
    </font>
    <font>
      <b/>
      <sz val="11"/>
      <color theme="0"/>
      <name val="Trebuchet MS"/>
      <family val="2"/>
    </font>
    <font>
      <b/>
      <sz val="11"/>
      <name val="Trebuchet MS"/>
      <family val="2"/>
    </font>
    <font>
      <b/>
      <sz val="11"/>
      <color theme="1" tint="0.249977111117893"/>
      <name val="Trebuchet MS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4"/>
      <color theme="1"/>
      <name val="Calibri Light"/>
      <family val="2"/>
    </font>
    <font>
      <b/>
      <sz val="12"/>
      <color theme="1"/>
      <name val="Calibri Light"/>
      <family val="2"/>
    </font>
    <font>
      <sz val="11"/>
      <color theme="1"/>
      <name val="Aptos Narrow"/>
      <family val="2"/>
      <scheme val="minor"/>
    </font>
    <font>
      <sz val="11"/>
      <color theme="5" tint="-0.499984740745262"/>
      <name val="Adani Regula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dani Regula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dani Regular"/>
    </font>
    <font>
      <b/>
      <sz val="10"/>
      <color rgb="FF000000"/>
      <name val="Adani Regular"/>
    </font>
    <font>
      <sz val="10"/>
      <color rgb="FF000000"/>
      <name val="Adani Regular"/>
    </font>
    <font>
      <sz val="14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dani Regular"/>
    </font>
    <font>
      <sz val="9"/>
      <name val="Adani Regular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2"/>
      <name val="Verdana"/>
      <family val="2"/>
    </font>
    <font>
      <sz val="12"/>
      <color rgb="FF000000"/>
      <name val="Verdana"/>
      <family val="2"/>
    </font>
    <font>
      <b/>
      <sz val="12"/>
      <color rgb="FF000000"/>
      <name val="Arial"/>
      <family val="2"/>
    </font>
    <font>
      <b/>
      <sz val="12"/>
      <color theme="1"/>
      <name val="Adani Regula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ptos Narrow"/>
      <family val="2"/>
      <scheme val="minor"/>
    </font>
    <font>
      <b/>
      <sz val="9"/>
      <name val="Adani Regular"/>
    </font>
    <font>
      <sz val="9"/>
      <color rgb="FF000000"/>
      <name val="Adani Regular"/>
    </font>
    <font>
      <b/>
      <sz val="11"/>
      <color rgb="FF000000"/>
      <name val="Adani Regular"/>
    </font>
    <font>
      <b/>
      <sz val="9"/>
      <name val="Arial"/>
      <family val="2"/>
    </font>
    <font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Adani Regular"/>
    </font>
    <font>
      <sz val="9"/>
      <color theme="1"/>
      <name val="Segoe UI"/>
      <family val="2"/>
    </font>
    <font>
      <sz val="11"/>
      <color theme="4"/>
      <name val="Aptos Narrow"/>
      <family val="2"/>
      <scheme val="minor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C0C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C1C1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10" fillId="0" borderId="0">
      <alignment vertical="center"/>
    </xf>
    <xf numFmtId="0" fontId="13" fillId="0" borderId="0"/>
    <xf numFmtId="0" fontId="16" fillId="0" borderId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5" fillId="0" borderId="0"/>
    <xf numFmtId="0" fontId="52" fillId="0" borderId="0"/>
    <xf numFmtId="0" fontId="54" fillId="0" borderId="0"/>
    <xf numFmtId="0" fontId="63" fillId="0" borderId="0"/>
    <xf numFmtId="43" fontId="28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69" fillId="0" borderId="0"/>
  </cellStyleXfs>
  <cellXfs count="955">
    <xf numFmtId="0" fontId="0" fillId="0" borderId="0" xfId="0"/>
    <xf numFmtId="0" fontId="23" fillId="9" borderId="15" xfId="5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5" fontId="5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5" fontId="8" fillId="6" borderId="1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5" fontId="0" fillId="0" borderId="0" xfId="0" applyNumberFormat="1"/>
    <xf numFmtId="0" fontId="2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5" fontId="5" fillId="4" borderId="1" xfId="0" applyNumberFormat="1" applyFont="1" applyFill="1" applyBorder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/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 vertical="center" wrapText="1"/>
    </xf>
    <xf numFmtId="17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28" fillId="0" borderId="0" xfId="5"/>
    <xf numFmtId="0" fontId="28" fillId="0" borderId="0" xfId="5" applyAlignment="1">
      <alignment horizontal="left"/>
    </xf>
    <xf numFmtId="0" fontId="28" fillId="0" borderId="0" xfId="5" applyAlignment="1">
      <alignment horizontal="center"/>
    </xf>
    <xf numFmtId="0" fontId="28" fillId="0" borderId="0" xfId="5" applyAlignment="1">
      <alignment horizontal="center" vertical="center"/>
    </xf>
    <xf numFmtId="0" fontId="28" fillId="0" borderId="1" xfId="5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4" borderId="0" xfId="5" applyFont="1" applyFill="1" applyAlignment="1">
      <alignment vertical="center"/>
    </xf>
    <xf numFmtId="17" fontId="1" fillId="0" borderId="1" xfId="5" applyNumberFormat="1" applyFont="1" applyBorder="1" applyAlignment="1">
      <alignment horizontal="center" vertical="center"/>
    </xf>
    <xf numFmtId="0" fontId="30" fillId="0" borderId="1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 wrapText="1"/>
    </xf>
    <xf numFmtId="0" fontId="20" fillId="0" borderId="0" xfId="5" applyFont="1"/>
    <xf numFmtId="0" fontId="22" fillId="5" borderId="6" xfId="5" applyFont="1" applyFill="1" applyBorder="1" applyAlignment="1">
      <alignment horizontal="center" vertical="center" wrapText="1"/>
    </xf>
    <xf numFmtId="0" fontId="20" fillId="5" borderId="6" xfId="5" applyFont="1" applyFill="1" applyBorder="1" applyAlignment="1">
      <alignment horizontal="center" vertical="center" wrapText="1"/>
    </xf>
    <xf numFmtId="0" fontId="22" fillId="5" borderId="1" xfId="5" applyFont="1" applyFill="1" applyBorder="1" applyAlignment="1">
      <alignment horizontal="center" vertical="center" wrapText="1"/>
    </xf>
    <xf numFmtId="0" fontId="20" fillId="5" borderId="1" xfId="5" applyFont="1" applyFill="1" applyBorder="1" applyAlignment="1">
      <alignment horizontal="center" vertical="center" wrapText="1"/>
    </xf>
    <xf numFmtId="0" fontId="21" fillId="5" borderId="1" xfId="5" applyFont="1" applyFill="1" applyBorder="1" applyAlignment="1">
      <alignment horizontal="center" vertical="center" wrapText="1"/>
    </xf>
    <xf numFmtId="0" fontId="23" fillId="9" borderId="1" xfId="5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5" fillId="11" borderId="0" xfId="0" applyFont="1" applyFill="1"/>
    <xf numFmtId="0" fontId="25" fillId="11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/>
    </xf>
    <xf numFmtId="0" fontId="24" fillId="11" borderId="0" xfId="0" applyFont="1" applyFill="1"/>
    <xf numFmtId="15" fontId="3" fillId="0" borderId="1" xfId="5" applyNumberFormat="1" applyFont="1" applyBorder="1" applyAlignment="1">
      <alignment horizontal="center" vertical="center"/>
    </xf>
    <xf numFmtId="0" fontId="7" fillId="3" borderId="0" xfId="0" applyFont="1" applyFill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5" applyFont="1"/>
    <xf numFmtId="3" fontId="0" fillId="0" borderId="1" xfId="0" applyNumberFormat="1" applyBorder="1" applyAlignment="1">
      <alignment horizontal="center" vertical="center" wrapText="1"/>
    </xf>
    <xf numFmtId="15" fontId="3" fillId="3" borderId="1" xfId="5" applyNumberFormat="1" applyFont="1" applyFill="1" applyBorder="1" applyAlignment="1">
      <alignment horizontal="center" vertical="center"/>
    </xf>
    <xf numFmtId="0" fontId="0" fillId="0" borderId="1" xfId="5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9" fontId="0" fillId="0" borderId="1" xfId="7" applyFont="1" applyBorder="1" applyAlignment="1">
      <alignment horizontal="center" vertical="center" wrapText="1"/>
    </xf>
    <xf numFmtId="15" fontId="3" fillId="0" borderId="0" xfId="5" applyNumberFormat="1" applyFont="1" applyAlignment="1">
      <alignment horizontal="center" vertical="center"/>
    </xf>
    <xf numFmtId="15" fontId="3" fillId="4" borderId="0" xfId="0" applyNumberFormat="1" applyFont="1" applyFill="1" applyAlignment="1">
      <alignment horizontal="center" vertical="center"/>
    </xf>
    <xf numFmtId="15" fontId="9" fillId="0" borderId="0" xfId="0" applyNumberFormat="1" applyFont="1" applyAlignment="1">
      <alignment horizontal="center" vertical="center"/>
    </xf>
    <xf numFmtId="0" fontId="1" fillId="0" borderId="0" xfId="5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" fillId="4" borderId="0" xfId="0" applyFont="1" applyFill="1" applyAlignment="1">
      <alignment vertical="center"/>
    </xf>
    <xf numFmtId="0" fontId="23" fillId="9" borderId="17" xfId="5" applyFont="1" applyFill="1" applyBorder="1" applyAlignment="1">
      <alignment horizontal="center" vertical="center" wrapText="1"/>
    </xf>
    <xf numFmtId="0" fontId="20" fillId="5" borderId="17" xfId="5" applyFont="1" applyFill="1" applyBorder="1" applyAlignment="1">
      <alignment horizontal="center" vertical="center" wrapText="1"/>
    </xf>
    <xf numFmtId="0" fontId="22" fillId="5" borderId="17" xfId="5" applyFont="1" applyFill="1" applyBorder="1" applyAlignment="1">
      <alignment horizontal="center" vertical="center" wrapText="1"/>
    </xf>
    <xf numFmtId="0" fontId="22" fillId="5" borderId="31" xfId="5" applyFont="1" applyFill="1" applyBorder="1" applyAlignment="1">
      <alignment horizontal="center" vertical="center" wrapText="1"/>
    </xf>
    <xf numFmtId="15" fontId="3" fillId="0" borderId="17" xfId="5" applyNumberFormat="1" applyFont="1" applyBorder="1" applyAlignment="1">
      <alignment horizontal="center" vertical="center"/>
    </xf>
    <xf numFmtId="15" fontId="5" fillId="0" borderId="1" xfId="5" applyNumberFormat="1" applyFont="1" applyBorder="1" applyAlignment="1">
      <alignment horizontal="center" vertical="center"/>
    </xf>
    <xf numFmtId="0" fontId="1" fillId="0" borderId="17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15" fontId="3" fillId="0" borderId="2" xfId="5" applyNumberFormat="1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28" fillId="0" borderId="20" xfId="5" applyBorder="1"/>
    <xf numFmtId="164" fontId="1" fillId="0" borderId="17" xfId="5" applyNumberFormat="1" applyFont="1" applyBorder="1" applyAlignment="1">
      <alignment horizontal="center" vertical="center"/>
    </xf>
    <xf numFmtId="164" fontId="1" fillId="0" borderId="1" xfId="5" applyNumberFormat="1" applyFont="1" applyBorder="1" applyAlignment="1">
      <alignment horizontal="center" vertical="center"/>
    </xf>
    <xf numFmtId="2" fontId="5" fillId="0" borderId="1" xfId="5" applyNumberFormat="1" applyFont="1" applyBorder="1" applyAlignment="1">
      <alignment horizontal="center" vertical="center"/>
    </xf>
    <xf numFmtId="15" fontId="28" fillId="0" borderId="17" xfId="5" applyNumberFormat="1" applyBorder="1" applyAlignment="1">
      <alignment horizontal="center"/>
    </xf>
    <xf numFmtId="15" fontId="28" fillId="0" borderId="1" xfId="5" applyNumberFormat="1" applyBorder="1" applyAlignment="1">
      <alignment horizontal="center"/>
    </xf>
    <xf numFmtId="0" fontId="28" fillId="0" borderId="1" xfId="5" applyBorder="1"/>
    <xf numFmtId="0" fontId="28" fillId="0" borderId="1" xfId="5" applyBorder="1" applyAlignment="1">
      <alignment horizontal="center"/>
    </xf>
    <xf numFmtId="164" fontId="1" fillId="0" borderId="1" xfId="5" applyNumberFormat="1" applyFont="1" applyBorder="1" applyAlignment="1">
      <alignment horizontal="center"/>
    </xf>
    <xf numFmtId="15" fontId="1" fillId="0" borderId="1" xfId="5" applyNumberFormat="1" applyFont="1" applyBorder="1" applyAlignment="1">
      <alignment horizontal="center"/>
    </xf>
    <xf numFmtId="15" fontId="0" fillId="0" borderId="1" xfId="5" applyNumberFormat="1" applyFont="1" applyBorder="1" applyAlignment="1">
      <alignment horizontal="center"/>
    </xf>
    <xf numFmtId="15" fontId="1" fillId="0" borderId="1" xfId="5" applyNumberFormat="1" applyFont="1" applyBorder="1" applyAlignment="1">
      <alignment horizontal="center" vertical="center"/>
    </xf>
    <xf numFmtId="15" fontId="3" fillId="0" borderId="24" xfId="5" applyNumberFormat="1" applyFont="1" applyBorder="1" applyAlignment="1">
      <alignment horizontal="center" vertical="center"/>
    </xf>
    <xf numFmtId="15" fontId="3" fillId="0" borderId="25" xfId="5" applyNumberFormat="1" applyFont="1" applyBorder="1" applyAlignment="1">
      <alignment horizontal="center" vertical="center"/>
    </xf>
    <xf numFmtId="0" fontId="28" fillId="0" borderId="25" xfId="5" applyBorder="1"/>
    <xf numFmtId="0" fontId="1" fillId="0" borderId="25" xfId="5" applyFont="1" applyBorder="1" applyAlignment="1">
      <alignment horizontal="center" vertical="center"/>
    </xf>
    <xf numFmtId="15" fontId="5" fillId="0" borderId="25" xfId="5" applyNumberFormat="1" applyFont="1" applyBorder="1" applyAlignment="1">
      <alignment horizontal="center" vertical="center"/>
    </xf>
    <xf numFmtId="0" fontId="3" fillId="0" borderId="25" xfId="5" applyFont="1" applyBorder="1" applyAlignment="1">
      <alignment horizontal="center" vertical="center"/>
    </xf>
    <xf numFmtId="0" fontId="28" fillId="0" borderId="25" xfId="5" applyBorder="1" applyAlignment="1">
      <alignment horizontal="center"/>
    </xf>
    <xf numFmtId="15" fontId="3" fillId="0" borderId="6" xfId="5" applyNumberFormat="1" applyFont="1" applyBorder="1" applyAlignment="1">
      <alignment horizontal="center" vertical="center"/>
    </xf>
    <xf numFmtId="0" fontId="23" fillId="9" borderId="21" xfId="5" applyFont="1" applyFill="1" applyBorder="1" applyAlignment="1">
      <alignment horizontal="center" vertical="center" wrapText="1"/>
    </xf>
    <xf numFmtId="0" fontId="22" fillId="5" borderId="22" xfId="5" applyFont="1" applyFill="1" applyBorder="1" applyAlignment="1">
      <alignment horizontal="center" vertical="center" wrapText="1"/>
    </xf>
    <xf numFmtId="0" fontId="4" fillId="0" borderId="21" xfId="5" applyFont="1" applyBorder="1" applyAlignment="1">
      <alignment horizontal="center" vertical="center"/>
    </xf>
    <xf numFmtId="0" fontId="4" fillId="0" borderId="21" xfId="5" applyFont="1" applyBorder="1" applyAlignment="1">
      <alignment horizontal="left" vertical="center"/>
    </xf>
    <xf numFmtId="0" fontId="28" fillId="0" borderId="21" xfId="5" applyBorder="1"/>
    <xf numFmtId="0" fontId="28" fillId="0" borderId="26" xfId="5" applyBorder="1"/>
    <xf numFmtId="0" fontId="0" fillId="0" borderId="25" xfId="5" applyFont="1" applyBorder="1" applyAlignment="1">
      <alignment horizontal="center"/>
    </xf>
    <xf numFmtId="0" fontId="0" fillId="0" borderId="25" xfId="5" applyFont="1" applyBorder="1"/>
    <xf numFmtId="0" fontId="0" fillId="0" borderId="1" xfId="5" applyFont="1" applyBorder="1" applyAlignment="1">
      <alignment horizontal="center"/>
    </xf>
    <xf numFmtId="0" fontId="0" fillId="0" borderId="1" xfId="5" applyFont="1" applyBorder="1"/>
    <xf numFmtId="0" fontId="23" fillId="9" borderId="20" xfId="5" applyFont="1" applyFill="1" applyBorder="1" applyAlignment="1">
      <alignment horizontal="center" vertical="center" wrapText="1"/>
    </xf>
    <xf numFmtId="0" fontId="1" fillId="0" borderId="21" xfId="5" applyFont="1" applyBorder="1" applyAlignment="1">
      <alignment vertical="center"/>
    </xf>
    <xf numFmtId="0" fontId="22" fillId="5" borderId="5" xfId="5" applyFont="1" applyFill="1" applyBorder="1" applyAlignment="1">
      <alignment horizontal="center" vertical="center" wrapText="1"/>
    </xf>
    <xf numFmtId="15" fontId="3" fillId="0" borderId="20" xfId="5" applyNumberFormat="1" applyFont="1" applyBorder="1" applyAlignment="1">
      <alignment horizontal="center" vertical="center"/>
    </xf>
    <xf numFmtId="0" fontId="4" fillId="0" borderId="20" xfId="5" applyFont="1" applyBorder="1" applyAlignment="1">
      <alignment horizontal="center" vertical="center"/>
    </xf>
    <xf numFmtId="0" fontId="4" fillId="0" borderId="21" xfId="5" applyFont="1" applyBorder="1" applyAlignment="1">
      <alignment horizontal="center" vertical="center" wrapText="1"/>
    </xf>
    <xf numFmtId="164" fontId="1" fillId="0" borderId="17" xfId="5" applyNumberFormat="1" applyFont="1" applyBorder="1" applyAlignment="1">
      <alignment horizontal="center"/>
    </xf>
    <xf numFmtId="164" fontId="1" fillId="0" borderId="24" xfId="5" applyNumberFormat="1" applyFont="1" applyBorder="1" applyAlignment="1">
      <alignment horizontal="center"/>
    </xf>
    <xf numFmtId="164" fontId="1" fillId="0" borderId="25" xfId="5" applyNumberFormat="1" applyFont="1" applyBorder="1" applyAlignment="1">
      <alignment horizontal="center"/>
    </xf>
    <xf numFmtId="15" fontId="3" fillId="0" borderId="21" xfId="5" applyNumberFormat="1" applyFont="1" applyBorder="1" applyAlignment="1">
      <alignment horizontal="left" vertical="center" wrapText="1"/>
    </xf>
    <xf numFmtId="164" fontId="1" fillId="0" borderId="24" xfId="5" applyNumberFormat="1" applyFont="1" applyBorder="1" applyAlignment="1">
      <alignment horizontal="center" vertical="center"/>
    </xf>
    <xf numFmtId="164" fontId="1" fillId="0" borderId="25" xfId="5" applyNumberFormat="1" applyFont="1" applyBorder="1" applyAlignment="1">
      <alignment horizontal="center" vertical="center"/>
    </xf>
    <xf numFmtId="0" fontId="23" fillId="9" borderId="17" xfId="5" applyFont="1" applyFill="1" applyBorder="1" applyAlignment="1">
      <alignment horizontal="center" vertical="center"/>
    </xf>
    <xf numFmtId="0" fontId="23" fillId="9" borderId="21" xfId="5" applyFont="1" applyFill="1" applyBorder="1" applyAlignment="1">
      <alignment horizontal="center" vertical="center"/>
    </xf>
    <xf numFmtId="0" fontId="20" fillId="5" borderId="21" xfId="5" applyFont="1" applyFill="1" applyBorder="1" applyAlignment="1">
      <alignment horizontal="center" vertical="center" wrapText="1"/>
    </xf>
    <xf numFmtId="167" fontId="3" fillId="0" borderId="21" xfId="5" applyNumberFormat="1" applyFont="1" applyBorder="1" applyAlignment="1">
      <alignment horizontal="center" vertical="center"/>
    </xf>
    <xf numFmtId="15" fontId="3" fillId="0" borderId="11" xfId="5" applyNumberFormat="1" applyFont="1" applyBorder="1" applyAlignment="1">
      <alignment horizontal="center" vertical="center"/>
    </xf>
    <xf numFmtId="15" fontId="14" fillId="10" borderId="0" xfId="2" applyNumberFormat="1" applyFont="1" applyFill="1" applyAlignment="1">
      <alignment horizontal="center" vertical="center"/>
    </xf>
    <xf numFmtId="15" fontId="14" fillId="10" borderId="7" xfId="2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16" fontId="37" fillId="14" borderId="1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8" fillId="0" borderId="27" xfId="5" applyBorder="1"/>
    <xf numFmtId="0" fontId="28" fillId="0" borderId="27" xfId="5" applyBorder="1" applyAlignment="1">
      <alignment horizontal="center"/>
    </xf>
    <xf numFmtId="0" fontId="28" fillId="0" borderId="27" xfId="5" applyBorder="1" applyAlignment="1">
      <alignment horizontal="center" vertical="center"/>
    </xf>
    <xf numFmtId="1" fontId="8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5" fontId="8" fillId="15" borderId="1" xfId="0" applyNumberFormat="1" applyFont="1" applyFill="1" applyBorder="1" applyAlignment="1">
      <alignment horizontal="center" vertical="center" textRotation="90"/>
    </xf>
    <xf numFmtId="0" fontId="7" fillId="4" borderId="0" xfId="0" applyFont="1" applyFill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5" fontId="3" fillId="4" borderId="2" xfId="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 wrapText="1"/>
    </xf>
    <xf numFmtId="15" fontId="12" fillId="2" borderId="44" xfId="2" applyNumberFormat="1" applyFont="1" applyFill="1" applyBorder="1" applyAlignment="1">
      <alignment horizontal="center" vertical="center" textRotation="90"/>
    </xf>
    <xf numFmtId="0" fontId="8" fillId="2" borderId="44" xfId="0" applyFont="1" applyFill="1" applyBorder="1" applyAlignment="1">
      <alignment horizontal="center" vertical="center"/>
    </xf>
    <xf numFmtId="0" fontId="12" fillId="9" borderId="44" xfId="0" applyFont="1" applyFill="1" applyBorder="1" applyAlignment="1">
      <alignment horizontal="center" vertical="center"/>
    </xf>
    <xf numFmtId="0" fontId="12" fillId="15" borderId="44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left" vertical="center"/>
    </xf>
    <xf numFmtId="0" fontId="12" fillId="9" borderId="44" xfId="0" applyFont="1" applyFill="1" applyBorder="1" applyAlignment="1">
      <alignment horizontal="left" vertical="center"/>
    </xf>
    <xf numFmtId="0" fontId="12" fillId="15" borderId="44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9" fillId="9" borderId="44" xfId="0" applyFont="1" applyFill="1" applyBorder="1" applyAlignment="1">
      <alignment horizontal="center" vertical="center"/>
    </xf>
    <xf numFmtId="0" fontId="9" fillId="15" borderId="44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164" fontId="34" fillId="17" borderId="5" xfId="0" applyNumberFormat="1" applyFont="1" applyFill="1" applyBorder="1" applyAlignment="1">
      <alignment horizontal="center" vertical="center" wrapText="1"/>
    </xf>
    <xf numFmtId="168" fontId="39" fillId="18" borderId="9" xfId="0" applyNumberFormat="1" applyFont="1" applyFill="1" applyBorder="1" applyAlignment="1">
      <alignment horizontal="center" vertical="center" wrapText="1"/>
    </xf>
    <xf numFmtId="168" fontId="39" fillId="18" borderId="5" xfId="0" applyNumberFormat="1" applyFont="1" applyFill="1" applyBorder="1" applyAlignment="1">
      <alignment horizontal="center" vertical="center" wrapText="1"/>
    </xf>
    <xf numFmtId="49" fontId="40" fillId="12" borderId="1" xfId="0" applyNumberFormat="1" applyFont="1" applyFill="1" applyBorder="1" applyAlignment="1">
      <alignment vertical="center" wrapText="1"/>
    </xf>
    <xf numFmtId="0" fontId="3" fillId="4" borderId="20" xfId="5" applyFont="1" applyFill="1" applyBorder="1" applyAlignment="1">
      <alignment horizontal="left" vertical="center"/>
    </xf>
    <xf numFmtId="1" fontId="3" fillId="4" borderId="20" xfId="5" applyNumberFormat="1" applyFont="1" applyFill="1" applyBorder="1" applyAlignment="1">
      <alignment horizontal="left" vertical="center"/>
    </xf>
    <xf numFmtId="1" fontId="3" fillId="4" borderId="20" xfId="6" applyNumberFormat="1" applyFont="1" applyFill="1" applyBorder="1" applyAlignment="1">
      <alignment horizontal="left" vertical="center"/>
    </xf>
    <xf numFmtId="1" fontId="22" fillId="5" borderId="5" xfId="5" applyNumberFormat="1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4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15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/>
    <xf numFmtId="0" fontId="43" fillId="0" borderId="0" xfId="0" applyFont="1"/>
    <xf numFmtId="15" fontId="44" fillId="4" borderId="1" xfId="0" applyNumberFormat="1" applyFont="1" applyFill="1" applyBorder="1" applyAlignment="1">
      <alignment horizontal="center" vertical="center"/>
    </xf>
    <xf numFmtId="15" fontId="43" fillId="0" borderId="1" xfId="0" applyNumberFormat="1" applyFont="1" applyBorder="1" applyAlignment="1">
      <alignment horizontal="center"/>
    </xf>
    <xf numFmtId="0" fontId="43" fillId="4" borderId="1" xfId="0" applyFont="1" applyFill="1" applyBorder="1" applyAlignment="1">
      <alignment horizontal="center" vertical="center"/>
    </xf>
    <xf numFmtId="164" fontId="8" fillId="19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2" fillId="0" borderId="0" xfId="0" applyFont="1"/>
    <xf numFmtId="0" fontId="8" fillId="6" borderId="9" xfId="0" applyFon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4" fillId="0" borderId="21" xfId="5" applyFont="1" applyBorder="1" applyAlignment="1">
      <alignment horizontal="left" vertical="center" wrapText="1"/>
    </xf>
    <xf numFmtId="164" fontId="7" fillId="0" borderId="0" xfId="0" applyNumberFormat="1" applyFont="1"/>
    <xf numFmtId="164" fontId="43" fillId="0" borderId="0" xfId="0" applyNumberFormat="1" applyFont="1" applyAlignment="1">
      <alignment horizontal="center" vertical="center"/>
    </xf>
    <xf numFmtId="164" fontId="8" fillId="21" borderId="1" xfId="0" applyNumberFormat="1" applyFont="1" applyFill="1" applyBorder="1" applyAlignment="1">
      <alignment horizontal="center" vertical="center"/>
    </xf>
    <xf numFmtId="164" fontId="8" fillId="21" borderId="1" xfId="0" applyNumberFormat="1" applyFont="1" applyFill="1" applyBorder="1" applyAlignment="1">
      <alignment horizontal="center" vertical="center" wrapText="1"/>
    </xf>
    <xf numFmtId="164" fontId="43" fillId="21" borderId="1" xfId="0" applyNumberFormat="1" applyFont="1" applyFill="1" applyBorder="1" applyAlignment="1">
      <alignment horizontal="center" vertical="center"/>
    </xf>
    <xf numFmtId="164" fontId="43" fillId="21" borderId="12" xfId="0" applyNumberFormat="1" applyFont="1" applyFill="1" applyBorder="1" applyAlignment="1">
      <alignment horizontal="center" vertical="center"/>
    </xf>
    <xf numFmtId="164" fontId="43" fillId="21" borderId="11" xfId="0" applyNumberFormat="1" applyFont="1" applyFill="1" applyBorder="1" applyAlignment="1">
      <alignment horizontal="center" vertical="center"/>
    </xf>
    <xf numFmtId="0" fontId="35" fillId="0" borderId="21" xfId="5" applyFont="1" applyBorder="1" applyAlignment="1">
      <alignment horizontal="left" vertical="top" wrapText="1"/>
    </xf>
    <xf numFmtId="0" fontId="4" fillId="0" borderId="21" xfId="5" applyFont="1" applyBorder="1" applyAlignment="1">
      <alignment horizontal="left" wrapText="1"/>
    </xf>
    <xf numFmtId="0" fontId="4" fillId="0" borderId="21" xfId="5" applyFont="1" applyBorder="1" applyAlignment="1">
      <alignment horizontal="left" vertical="top" wrapText="1"/>
    </xf>
    <xf numFmtId="0" fontId="7" fillId="0" borderId="47" xfId="0" applyFont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11" fillId="13" borderId="2" xfId="0" applyFont="1" applyFill="1" applyBorder="1" applyAlignment="1">
      <alignment vertical="center" wrapText="1"/>
    </xf>
    <xf numFmtId="0" fontId="11" fillId="13" borderId="17" xfId="0" applyFont="1" applyFill="1" applyBorder="1" applyAlignment="1">
      <alignment vertical="center" wrapText="1"/>
    </xf>
    <xf numFmtId="0" fontId="11" fillId="13" borderId="21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4" borderId="2" xfId="0" applyFont="1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4" borderId="21" xfId="0" applyNumberFormat="1" applyFont="1" applyFill="1" applyBorder="1" applyAlignment="1">
      <alignment horizontal="center" vertical="center"/>
    </xf>
    <xf numFmtId="1" fontId="51" fillId="4" borderId="24" xfId="0" applyNumberFormat="1" applyFont="1" applyFill="1" applyBorder="1" applyAlignment="1">
      <alignment horizontal="center" vertical="center" wrapText="1"/>
    </xf>
    <xf numFmtId="1" fontId="51" fillId="4" borderId="25" xfId="0" applyNumberFormat="1" applyFont="1" applyFill="1" applyBorder="1" applyAlignment="1">
      <alignment horizontal="center" vertical="center" wrapText="1"/>
    </xf>
    <xf numFmtId="1" fontId="51" fillId="4" borderId="26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16" fontId="28" fillId="0" borderId="0" xfId="5" applyNumberFormat="1"/>
    <xf numFmtId="0" fontId="7" fillId="0" borderId="12" xfId="0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2" fillId="0" borderId="0" xfId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2" fillId="0" borderId="62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2" fillId="20" borderId="1" xfId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2" fillId="12" borderId="1" xfId="1" applyFill="1" applyBorder="1" applyAlignment="1">
      <alignment horizontal="center" vertical="center"/>
    </xf>
    <xf numFmtId="0" fontId="2" fillId="10" borderId="64" xfId="0" applyFont="1" applyFill="1" applyBorder="1" applyAlignment="1">
      <alignment horizontal="center" vertical="center"/>
    </xf>
    <xf numFmtId="0" fontId="2" fillId="17" borderId="64" xfId="0" applyFont="1" applyFill="1" applyBorder="1" applyAlignment="1">
      <alignment horizontal="center" vertical="center"/>
    </xf>
    <xf numFmtId="15" fontId="3" fillId="0" borderId="1" xfId="5" applyNumberFormat="1" applyFont="1" applyBorder="1" applyAlignment="1">
      <alignment horizontal="center" vertical="center" wrapText="1"/>
    </xf>
    <xf numFmtId="0" fontId="22" fillId="5" borderId="21" xfId="5" applyFont="1" applyFill="1" applyBorder="1" applyAlignment="1">
      <alignment horizontal="center" vertical="center" wrapText="1"/>
    </xf>
    <xf numFmtId="15" fontId="3" fillId="0" borderId="1" xfId="5" quotePrefix="1" applyNumberFormat="1" applyFont="1" applyBorder="1" applyAlignment="1">
      <alignment horizontal="center" vertical="center"/>
    </xf>
    <xf numFmtId="0" fontId="40" fillId="12" borderId="6" xfId="0" applyFont="1" applyFill="1" applyBorder="1" applyAlignment="1">
      <alignment horizontal="center" vertical="center"/>
    </xf>
    <xf numFmtId="0" fontId="40" fillId="12" borderId="6" xfId="0" applyFont="1" applyFill="1" applyBorder="1" applyAlignment="1">
      <alignment horizontal="center" vertical="center" wrapText="1"/>
    </xf>
    <xf numFmtId="164" fontId="40" fillId="23" borderId="6" xfId="0" applyNumberFormat="1" applyFont="1" applyFill="1" applyBorder="1" applyAlignment="1">
      <alignment horizontal="center" vertical="center" wrapText="1"/>
    </xf>
    <xf numFmtId="0" fontId="40" fillId="24" borderId="6" xfId="0" applyFont="1" applyFill="1" applyBorder="1" applyAlignment="1">
      <alignment horizontal="center" vertical="center" wrapText="1"/>
    </xf>
    <xf numFmtId="0" fontId="40" fillId="23" borderId="6" xfId="0" applyFont="1" applyFill="1" applyBorder="1" applyAlignment="1">
      <alignment horizontal="center" vertical="center" wrapText="1"/>
    </xf>
    <xf numFmtId="0" fontId="41" fillId="0" borderId="1" xfId="5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5" fontId="56" fillId="0" borderId="1" xfId="5" applyNumberFormat="1" applyFont="1" applyBorder="1" applyAlignment="1">
      <alignment horizontal="center" vertical="center"/>
    </xf>
    <xf numFmtId="17" fontId="41" fillId="0" borderId="1" xfId="5" applyNumberFormat="1" applyFont="1" applyBorder="1" applyAlignment="1">
      <alignment horizontal="center" vertical="center"/>
    </xf>
    <xf numFmtId="0" fontId="41" fillId="0" borderId="1" xfId="5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9" fontId="0" fillId="0" borderId="1" xfId="0" applyNumberFormat="1" applyBorder="1"/>
    <xf numFmtId="15" fontId="0" fillId="0" borderId="6" xfId="0" applyNumberFormat="1" applyBorder="1" applyAlignment="1">
      <alignment horizontal="center" vertical="center"/>
    </xf>
    <xf numFmtId="2" fontId="3" fillId="0" borderId="0" xfId="5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1" fillId="0" borderId="0" xfId="0" applyFont="1"/>
    <xf numFmtId="0" fontId="12" fillId="22" borderId="53" xfId="8" applyFont="1" applyFill="1" applyBorder="1" applyAlignment="1">
      <alignment horizontal="center" vertical="center" wrapText="1"/>
    </xf>
    <xf numFmtId="0" fontId="12" fillId="22" borderId="57" xfId="8" applyFont="1" applyFill="1" applyBorder="1" applyAlignment="1">
      <alignment horizontal="center" vertical="center" wrapText="1"/>
    </xf>
    <xf numFmtId="0" fontId="12" fillId="22" borderId="48" xfId="8" applyFont="1" applyFill="1" applyBorder="1" applyAlignment="1">
      <alignment horizontal="left" vertical="top" indent="1"/>
    </xf>
    <xf numFmtId="0" fontId="12" fillId="22" borderId="49" xfId="8" applyFont="1" applyFill="1" applyBorder="1" applyAlignment="1">
      <alignment vertical="top" wrapText="1"/>
    </xf>
    <xf numFmtId="0" fontId="38" fillId="22" borderId="57" xfId="8" applyFont="1" applyFill="1" applyBorder="1" applyAlignment="1">
      <alignment horizontal="left" vertical="center" wrapText="1"/>
    </xf>
    <xf numFmtId="0" fontId="38" fillId="22" borderId="53" xfId="8" applyFont="1" applyFill="1" applyBorder="1" applyAlignment="1">
      <alignment horizontal="left" vertical="center" wrapText="1"/>
    </xf>
    <xf numFmtId="1" fontId="38" fillId="0" borderId="57" xfId="8" applyNumberFormat="1" applyFont="1" applyBorder="1" applyAlignment="1">
      <alignment horizontal="center" vertical="center" shrinkToFit="1"/>
    </xf>
    <xf numFmtId="1" fontId="38" fillId="0" borderId="48" xfId="8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2" fillId="22" borderId="57" xfId="8" applyFont="1" applyFill="1" applyBorder="1" applyAlignment="1">
      <alignment horizontal="center" vertical="top" wrapText="1"/>
    </xf>
    <xf numFmtId="0" fontId="12" fillId="22" borderId="49" xfId="8" applyFont="1" applyFill="1" applyBorder="1" applyAlignment="1">
      <alignment horizontal="left" vertical="top" indent="1"/>
    </xf>
    <xf numFmtId="0" fontId="38" fillId="22" borderId="48" xfId="8" applyFont="1" applyFill="1" applyBorder="1" applyAlignment="1">
      <alignment horizontal="left" vertical="center" wrapText="1"/>
    </xf>
    <xf numFmtId="0" fontId="38" fillId="22" borderId="49" xfId="8" applyFont="1" applyFill="1" applyBorder="1" applyAlignment="1">
      <alignment horizontal="left" vertical="top" indent="1"/>
    </xf>
    <xf numFmtId="1" fontId="38" fillId="0" borderId="53" xfId="8" applyNumberFormat="1" applyFont="1" applyBorder="1" applyAlignment="1">
      <alignment horizontal="center" vertical="center" shrinkToFit="1"/>
    </xf>
    <xf numFmtId="1" fontId="38" fillId="0" borderId="54" xfId="8" applyNumberFormat="1" applyFont="1" applyBorder="1" applyAlignment="1">
      <alignment horizontal="center" vertical="center" shrinkToFit="1"/>
    </xf>
    <xf numFmtId="1" fontId="37" fillId="0" borderId="1" xfId="8" applyNumberFormat="1" applyFont="1" applyBorder="1" applyAlignment="1">
      <alignment horizontal="center" vertical="center"/>
    </xf>
    <xf numFmtId="1" fontId="37" fillId="0" borderId="2" xfId="8" applyNumberFormat="1" applyFont="1" applyBorder="1" applyAlignment="1">
      <alignment horizontal="center" vertical="center"/>
    </xf>
    <xf numFmtId="0" fontId="57" fillId="22" borderId="57" xfId="0" applyFont="1" applyFill="1" applyBorder="1" applyAlignment="1">
      <alignment horizontal="center" vertical="center" wrapText="1"/>
    </xf>
    <xf numFmtId="0" fontId="1" fillId="22" borderId="57" xfId="0" applyFont="1" applyFill="1" applyBorder="1" applyAlignment="1">
      <alignment horizontal="left" vertical="center" wrapText="1"/>
    </xf>
    <xf numFmtId="1" fontId="58" fillId="0" borderId="57" xfId="0" applyNumberFormat="1" applyFont="1" applyBorder="1" applyAlignment="1">
      <alignment horizontal="center" vertical="center" shrinkToFit="1"/>
    </xf>
    <xf numFmtId="1" fontId="5" fillId="0" borderId="57" xfId="0" applyNumberFormat="1" applyFont="1" applyBorder="1" applyAlignment="1">
      <alignment horizontal="center" vertical="center" shrinkToFit="1"/>
    </xf>
    <xf numFmtId="0" fontId="57" fillId="22" borderId="57" xfId="0" applyFont="1" applyFill="1" applyBorder="1" applyAlignment="1">
      <alignment horizontal="center" vertical="top" wrapText="1"/>
    </xf>
    <xf numFmtId="0" fontId="17" fillId="22" borderId="57" xfId="10" applyFont="1" applyFill="1" applyBorder="1" applyAlignment="1">
      <alignment horizontal="center" vertical="center" wrapText="1"/>
    </xf>
    <xf numFmtId="0" fontId="58" fillId="22" borderId="57" xfId="10" applyFont="1" applyFill="1" applyBorder="1" applyAlignment="1">
      <alignment horizontal="center" vertical="center" wrapText="1"/>
    </xf>
    <xf numFmtId="1" fontId="5" fillId="0" borderId="57" xfId="10" applyNumberFormat="1" applyFont="1" applyBorder="1" applyAlignment="1">
      <alignment horizontal="center" vertical="center" shrinkToFit="1"/>
    </xf>
    <xf numFmtId="0" fontId="5" fillId="22" borderId="57" xfId="10" applyFont="1" applyFill="1" applyBorder="1" applyAlignment="1">
      <alignment horizontal="center" vertical="center" wrapText="1"/>
    </xf>
    <xf numFmtId="1" fontId="59" fillId="0" borderId="1" xfId="8" applyNumberFormat="1" applyFont="1" applyBorder="1" applyAlignment="1">
      <alignment horizontal="center" vertical="center"/>
    </xf>
    <xf numFmtId="0" fontId="17" fillId="22" borderId="48" xfId="0" applyFont="1" applyFill="1" applyBorder="1" applyAlignment="1">
      <alignment horizontal="left" vertical="top" indent="1"/>
    </xf>
    <xf numFmtId="0" fontId="17" fillId="22" borderId="49" xfId="0" applyFont="1" applyFill="1" applyBorder="1" applyAlignment="1">
      <alignment horizontal="left" vertical="top" indent="1"/>
    </xf>
    <xf numFmtId="0" fontId="1" fillId="22" borderId="48" xfId="0" applyFont="1" applyFill="1" applyBorder="1" applyAlignment="1">
      <alignment horizontal="left" vertical="top" indent="1"/>
    </xf>
    <xf numFmtId="0" fontId="1" fillId="22" borderId="49" xfId="0" applyFont="1" applyFill="1" applyBorder="1" applyAlignment="1">
      <alignment horizontal="left" vertical="top" indent="1"/>
    </xf>
    <xf numFmtId="0" fontId="17" fillId="22" borderId="48" xfId="8" applyFont="1" applyFill="1" applyBorder="1" applyAlignment="1">
      <alignment horizontal="left" vertical="center" indent="1"/>
    </xf>
    <xf numFmtId="0" fontId="17" fillId="22" borderId="49" xfId="8" applyFont="1" applyFill="1" applyBorder="1" applyAlignment="1">
      <alignment horizontal="left" vertical="center" indent="1"/>
    </xf>
    <xf numFmtId="0" fontId="5" fillId="22" borderId="49" xfId="10" applyFont="1" applyFill="1" applyBorder="1" applyAlignment="1">
      <alignment horizontal="left" vertical="center" indent="1"/>
    </xf>
    <xf numFmtId="0" fontId="17" fillId="22" borderId="48" xfId="10" applyFont="1" applyFill="1" applyBorder="1" applyAlignment="1">
      <alignment horizontal="left" vertical="center" indent="1"/>
    </xf>
    <xf numFmtId="0" fontId="17" fillId="22" borderId="49" xfId="10" applyFont="1" applyFill="1" applyBorder="1" applyAlignment="1">
      <alignment horizontal="left" vertical="center" indent="1"/>
    </xf>
    <xf numFmtId="0" fontId="1" fillId="17" borderId="1" xfId="0" applyFont="1" applyFill="1" applyBorder="1"/>
    <xf numFmtId="0" fontId="18" fillId="17" borderId="1" xfId="0" applyFont="1" applyFill="1" applyBorder="1" applyAlignment="1">
      <alignment vertical="center"/>
    </xf>
    <xf numFmtId="0" fontId="9" fillId="0" borderId="48" xfId="8" applyFont="1" applyBorder="1" applyAlignment="1">
      <alignment horizontal="center" vertical="center" wrapText="1"/>
    </xf>
    <xf numFmtId="0" fontId="9" fillId="0" borderId="48" xfId="8" applyFont="1" applyBorder="1" applyAlignment="1">
      <alignment horizontal="center" vertical="center"/>
    </xf>
    <xf numFmtId="0" fontId="9" fillId="0" borderId="54" xfId="8" applyFont="1" applyBorder="1" applyAlignment="1">
      <alignment horizontal="center" vertical="center" wrapText="1"/>
    </xf>
    <xf numFmtId="0" fontId="3" fillId="0" borderId="48" xfId="8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8" xfId="10" applyFont="1" applyBorder="1" applyAlignment="1">
      <alignment horizontal="center" vertical="center" wrapText="1"/>
    </xf>
    <xf numFmtId="0" fontId="38" fillId="22" borderId="49" xfId="8" applyFont="1" applyFill="1" applyBorder="1" applyAlignment="1">
      <alignment horizontal="left" vertical="center" wrapText="1"/>
    </xf>
    <xf numFmtId="1" fontId="37" fillId="0" borderId="1" xfId="8" applyNumberFormat="1" applyFont="1" applyBorder="1" applyAlignment="1">
      <alignment horizontal="center" vertical="top"/>
    </xf>
    <xf numFmtId="1" fontId="5" fillId="0" borderId="48" xfId="0" applyNumberFormat="1" applyFont="1" applyBorder="1" applyAlignment="1">
      <alignment horizontal="center" vertical="center" shrinkToFit="1"/>
    </xf>
    <xf numFmtId="1" fontId="5" fillId="0" borderId="48" xfId="10" applyNumberFormat="1" applyFont="1" applyBorder="1" applyAlignment="1">
      <alignment horizontal="center" vertical="center" shrinkToFit="1"/>
    </xf>
    <xf numFmtId="1" fontId="59" fillId="0" borderId="1" xfId="8" applyNumberFormat="1" applyFont="1" applyBorder="1" applyAlignment="1">
      <alignment horizontal="center" vertical="top"/>
    </xf>
    <xf numFmtId="0" fontId="38" fillId="22" borderId="48" xfId="8" applyFont="1" applyFill="1" applyBorder="1" applyAlignment="1">
      <alignment horizontal="left" vertical="top" indent="1"/>
    </xf>
    <xf numFmtId="0" fontId="18" fillId="17" borderId="0" xfId="0" applyFont="1" applyFill="1" applyAlignment="1">
      <alignment vertical="center"/>
    </xf>
    <xf numFmtId="0" fontId="12" fillId="22" borderId="70" xfId="8" applyFont="1" applyFill="1" applyBorder="1" applyAlignment="1">
      <alignment horizontal="center" vertical="center" wrapText="1"/>
    </xf>
    <xf numFmtId="0" fontId="38" fillId="22" borderId="71" xfId="8" applyFont="1" applyFill="1" applyBorder="1" applyAlignment="1">
      <alignment horizontal="left" vertical="center" wrapText="1"/>
    </xf>
    <xf numFmtId="1" fontId="38" fillId="0" borderId="70" xfId="8" applyNumberFormat="1" applyFont="1" applyBorder="1" applyAlignment="1">
      <alignment horizontal="center" vertical="center" shrinkToFit="1"/>
    </xf>
    <xf numFmtId="0" fontId="12" fillId="22" borderId="70" xfId="8" applyFont="1" applyFill="1" applyBorder="1" applyAlignment="1">
      <alignment horizontal="center" vertical="top" wrapText="1"/>
    </xf>
    <xf numFmtId="0" fontId="12" fillId="22" borderId="66" xfId="8" applyFont="1" applyFill="1" applyBorder="1" applyAlignment="1">
      <alignment horizontal="left" vertical="center" wrapText="1" indent="2"/>
    </xf>
    <xf numFmtId="0" fontId="12" fillId="22" borderId="67" xfId="8" applyFont="1" applyFill="1" applyBorder="1" applyAlignment="1">
      <alignment horizontal="left" vertical="center" wrapText="1" indent="3"/>
    </xf>
    <xf numFmtId="0" fontId="12" fillId="22" borderId="67" xfId="8" applyFont="1" applyFill="1" applyBorder="1" applyAlignment="1">
      <alignment horizontal="center" vertical="center" wrapText="1"/>
    </xf>
    <xf numFmtId="0" fontId="12" fillId="22" borderId="68" xfId="8" applyFont="1" applyFill="1" applyBorder="1" applyAlignment="1">
      <alignment horizontal="left" vertical="center" wrapText="1"/>
    </xf>
    <xf numFmtId="0" fontId="12" fillId="22" borderId="68" xfId="8" applyFont="1" applyFill="1" applyBorder="1" applyAlignment="1">
      <alignment horizontal="left" vertical="center" wrapText="1" indent="1"/>
    </xf>
    <xf numFmtId="0" fontId="12" fillId="22" borderId="68" xfId="8" applyFont="1" applyFill="1" applyBorder="1" applyAlignment="1">
      <alignment horizontal="center" vertical="center" wrapText="1"/>
    </xf>
    <xf numFmtId="0" fontId="12" fillId="22" borderId="69" xfId="8" applyFont="1" applyFill="1" applyBorder="1" applyAlignment="1">
      <alignment horizontal="center" vertical="center" wrapText="1"/>
    </xf>
    <xf numFmtId="0" fontId="12" fillId="22" borderId="59" xfId="8" applyFont="1" applyFill="1" applyBorder="1" applyAlignment="1">
      <alignment horizontal="left" vertical="center" wrapText="1" indent="2"/>
    </xf>
    <xf numFmtId="0" fontId="12" fillId="22" borderId="58" xfId="8" applyFont="1" applyFill="1" applyBorder="1" applyAlignment="1">
      <alignment horizontal="left" vertical="center" wrapText="1" indent="3"/>
    </xf>
    <xf numFmtId="0" fontId="12" fillId="22" borderId="54" xfId="8" applyFont="1" applyFill="1" applyBorder="1" applyAlignment="1">
      <alignment horizontal="center" vertical="center" wrapText="1"/>
    </xf>
    <xf numFmtId="0" fontId="12" fillId="22" borderId="54" xfId="8" applyFont="1" applyFill="1" applyBorder="1" applyAlignment="1">
      <alignment horizontal="center" vertical="center"/>
    </xf>
    <xf numFmtId="0" fontId="12" fillId="22" borderId="53" xfId="8" applyFont="1" applyFill="1" applyBorder="1" applyAlignment="1">
      <alignment horizontal="left" vertical="center" wrapText="1"/>
    </xf>
    <xf numFmtId="0" fontId="12" fillId="22" borderId="53" xfId="8" applyFont="1" applyFill="1" applyBorder="1" applyAlignment="1">
      <alignment horizontal="left" vertical="center" wrapText="1" indent="1"/>
    </xf>
    <xf numFmtId="169" fontId="0" fillId="0" borderId="0" xfId="0" applyNumberFormat="1" applyAlignment="1">
      <alignment horizontal="center" vertical="center"/>
    </xf>
    <xf numFmtId="16" fontId="3" fillId="0" borderId="1" xfId="5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23" fillId="9" borderId="72" xfId="5" applyFont="1" applyFill="1" applyBorder="1" applyAlignment="1">
      <alignment horizontal="center" vertical="center" wrapText="1"/>
    </xf>
    <xf numFmtId="170" fontId="1" fillId="0" borderId="35" xfId="5" applyNumberFormat="1" applyFont="1" applyBorder="1" applyAlignment="1">
      <alignment horizontal="center" vertical="center"/>
    </xf>
    <xf numFmtId="170" fontId="28" fillId="0" borderId="35" xfId="5" applyNumberFormat="1" applyBorder="1"/>
    <xf numFmtId="170" fontId="28" fillId="0" borderId="36" xfId="5" applyNumberFormat="1" applyBorder="1"/>
    <xf numFmtId="170" fontId="28" fillId="0" borderId="0" xfId="5" applyNumberFormat="1"/>
    <xf numFmtId="0" fontId="23" fillId="9" borderId="35" xfId="5" applyFont="1" applyFill="1" applyBorder="1" applyAlignment="1">
      <alignment horizontal="center" vertical="center" wrapText="1"/>
    </xf>
    <xf numFmtId="0" fontId="20" fillId="5" borderId="34" xfId="5" applyFont="1" applyFill="1" applyBorder="1" applyAlignment="1">
      <alignment horizontal="center" vertical="center" wrapText="1"/>
    </xf>
    <xf numFmtId="19" fontId="0" fillId="0" borderId="1" xfId="0" applyNumberFormat="1" applyBorder="1" applyAlignment="1">
      <alignment horizontal="center"/>
    </xf>
    <xf numFmtId="0" fontId="60" fillId="25" borderId="1" xfId="0" applyFont="1" applyFill="1" applyBorder="1" applyAlignment="1">
      <alignment horizontal="center" vertical="center" wrapText="1"/>
    </xf>
    <xf numFmtId="1" fontId="62" fillId="0" borderId="1" xfId="0" applyNumberFormat="1" applyFont="1" applyBorder="1" applyAlignment="1">
      <alignment horizontal="center" vertical="center" shrinkToFit="1"/>
    </xf>
    <xf numFmtId="0" fontId="3" fillId="0" borderId="1" xfId="10" applyFont="1" applyBorder="1" applyAlignment="1">
      <alignment horizontal="center" vertical="center" wrapText="1"/>
    </xf>
    <xf numFmtId="0" fontId="61" fillId="25" borderId="1" xfId="0" applyFont="1" applyFill="1" applyBorder="1" applyAlignment="1">
      <alignment horizontal="center" vertical="center" wrapText="1"/>
    </xf>
    <xf numFmtId="0" fontId="48" fillId="0" borderId="48" xfId="9" applyFont="1" applyBorder="1" applyAlignment="1">
      <alignment horizontal="center" vertical="top" wrapText="1"/>
    </xf>
    <xf numFmtId="0" fontId="48" fillId="0" borderId="50" xfId="9" applyFont="1" applyBorder="1" applyAlignment="1">
      <alignment horizontal="center" vertical="top" wrapText="1"/>
    </xf>
    <xf numFmtId="1" fontId="49" fillId="0" borderId="48" xfId="9" applyNumberFormat="1" applyFont="1" applyBorder="1" applyAlignment="1">
      <alignment horizontal="center" vertical="top" shrinkToFit="1"/>
    </xf>
    <xf numFmtId="1" fontId="49" fillId="0" borderId="50" xfId="9" applyNumberFormat="1" applyFont="1" applyBorder="1" applyAlignment="1">
      <alignment horizontal="center" vertical="top" shrinkToFit="1"/>
    </xf>
    <xf numFmtId="0" fontId="52" fillId="0" borderId="48" xfId="9" applyBorder="1" applyAlignment="1">
      <alignment horizontal="left" wrapText="1"/>
    </xf>
    <xf numFmtId="0" fontId="52" fillId="0" borderId="49" xfId="9" applyBorder="1" applyAlignment="1">
      <alignment horizontal="left" wrapText="1"/>
    </xf>
    <xf numFmtId="0" fontId="52" fillId="0" borderId="50" xfId="9" applyBorder="1" applyAlignment="1">
      <alignment horizontal="left" wrapText="1"/>
    </xf>
    <xf numFmtId="1" fontId="1" fillId="4" borderId="6" xfId="0" applyNumberFormat="1" applyFont="1" applyFill="1" applyBorder="1" applyAlignment="1">
      <alignment horizontal="center" vertical="center"/>
    </xf>
    <xf numFmtId="1" fontId="1" fillId="4" borderId="22" xfId="0" applyNumberFormat="1" applyFont="1" applyFill="1" applyBorder="1" applyAlignment="1">
      <alignment horizontal="center" vertical="center"/>
    </xf>
    <xf numFmtId="1" fontId="51" fillId="4" borderId="74" xfId="0" applyNumberFormat="1" applyFont="1" applyFill="1" applyBorder="1" applyAlignment="1">
      <alignment horizontal="center" vertical="center" wrapText="1"/>
    </xf>
    <xf numFmtId="1" fontId="51" fillId="4" borderId="73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0" fillId="0" borderId="74" xfId="0" applyBorder="1" applyAlignment="1">
      <alignment horizontal="center" vertical="center"/>
    </xf>
    <xf numFmtId="0" fontId="15" fillId="13" borderId="20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1" fontId="51" fillId="4" borderId="75" xfId="0" applyNumberFormat="1" applyFont="1" applyFill="1" applyBorder="1" applyAlignment="1">
      <alignment horizontal="center" vertical="center" wrapText="1"/>
    </xf>
    <xf numFmtId="0" fontId="17" fillId="22" borderId="48" xfId="0" applyFont="1" applyFill="1" applyBorder="1" applyAlignment="1">
      <alignment horizontal="left" vertical="top" wrapText="1" indent="1"/>
    </xf>
    <xf numFmtId="0" fontId="28" fillId="0" borderId="14" xfId="5" applyBorder="1"/>
    <xf numFmtId="0" fontId="0" fillId="10" borderId="0" xfId="0" applyFill="1" applyAlignment="1">
      <alignment wrapText="1"/>
    </xf>
    <xf numFmtId="15" fontId="18" fillId="10" borderId="0" xfId="0" applyNumberFormat="1" applyFont="1" applyFill="1" applyAlignment="1">
      <alignment horizontal="left" vertical="center"/>
    </xf>
    <xf numFmtId="15" fontId="18" fillId="10" borderId="0" xfId="2" applyNumberFormat="1" applyFont="1" applyFill="1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7" applyFont="1" applyBorder="1" applyAlignment="1">
      <alignment vertical="center"/>
    </xf>
    <xf numFmtId="1" fontId="0" fillId="0" borderId="0" xfId="0" applyNumberFormat="1" applyAlignment="1">
      <alignment vertical="center"/>
    </xf>
    <xf numFmtId="3" fontId="3" fillId="0" borderId="20" xfId="5" applyNumberFormat="1" applyFont="1" applyBorder="1" applyAlignment="1">
      <alignment horizontal="left" vertical="center"/>
    </xf>
    <xf numFmtId="0" fontId="21" fillId="5" borderId="17" xfId="5" applyFont="1" applyFill="1" applyBorder="1" applyAlignment="1">
      <alignment horizontal="center" vertical="center" wrapText="1"/>
    </xf>
    <xf numFmtId="1" fontId="22" fillId="5" borderId="9" xfId="5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1" fontId="3" fillId="4" borderId="1" xfId="5" applyNumberFormat="1" applyFont="1" applyFill="1" applyBorder="1" applyAlignment="1">
      <alignment horizontal="left" vertical="center"/>
    </xf>
    <xf numFmtId="0" fontId="22" fillId="5" borderId="34" xfId="5" applyFont="1" applyFill="1" applyBorder="1" applyAlignment="1">
      <alignment horizontal="center" vertical="center" wrapText="1"/>
    </xf>
    <xf numFmtId="0" fontId="28" fillId="0" borderId="35" xfId="5" applyBorder="1"/>
    <xf numFmtId="0" fontId="1" fillId="0" borderId="35" xfId="5" applyFont="1" applyBorder="1" applyAlignment="1">
      <alignment vertical="center"/>
    </xf>
    <xf numFmtId="0" fontId="7" fillId="0" borderId="35" xfId="5" applyFont="1" applyBorder="1" applyAlignment="1">
      <alignment vertical="center" wrapText="1"/>
    </xf>
    <xf numFmtId="0" fontId="1" fillId="0" borderId="35" xfId="5" applyFont="1" applyBorder="1" applyAlignment="1">
      <alignment vertical="center" wrapText="1"/>
    </xf>
    <xf numFmtId="0" fontId="28" fillId="0" borderId="36" xfId="5" applyBorder="1"/>
    <xf numFmtId="0" fontId="4" fillId="0" borderId="26" xfId="5" applyFont="1" applyBorder="1" applyAlignment="1">
      <alignment horizontal="center" vertical="center"/>
    </xf>
    <xf numFmtId="0" fontId="4" fillId="0" borderId="21" xfId="5" applyFont="1" applyBorder="1" applyAlignment="1">
      <alignment horizontal="left" vertical="top"/>
    </xf>
    <xf numFmtId="0" fontId="23" fillId="9" borderId="72" xfId="5" applyFont="1" applyFill="1" applyBorder="1" applyAlignment="1">
      <alignment horizontal="center" vertical="center"/>
    </xf>
    <xf numFmtId="0" fontId="23" fillId="9" borderId="35" xfId="5" applyFont="1" applyFill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29" fillId="0" borderId="21" xfId="5" applyFont="1" applyBorder="1" applyAlignment="1">
      <alignment vertical="center"/>
    </xf>
    <xf numFmtId="0" fontId="35" fillId="0" borderId="21" xfId="5" applyFont="1" applyBorder="1"/>
    <xf numFmtId="0" fontId="4" fillId="0" borderId="21" xfId="5" applyFont="1" applyBorder="1" applyAlignment="1">
      <alignment vertical="center"/>
    </xf>
    <xf numFmtId="164" fontId="29" fillId="0" borderId="21" xfId="5" applyNumberFormat="1" applyFont="1" applyBorder="1" applyAlignment="1">
      <alignment vertical="center"/>
    </xf>
    <xf numFmtId="15" fontId="3" fillId="0" borderId="21" xfId="5" applyNumberFormat="1" applyFont="1" applyBorder="1" applyAlignment="1">
      <alignment horizontal="center" vertical="center"/>
    </xf>
    <xf numFmtId="15" fontId="3" fillId="0" borderId="21" xfId="5" applyNumberFormat="1" applyFont="1" applyBorder="1" applyAlignment="1">
      <alignment horizontal="center" vertical="center" wrapText="1"/>
    </xf>
    <xf numFmtId="15" fontId="4" fillId="0" borderId="21" xfId="5" applyNumberFormat="1" applyFont="1" applyBorder="1" applyAlignment="1">
      <alignment horizontal="left" vertical="center"/>
    </xf>
    <xf numFmtId="15" fontId="36" fillId="0" borderId="21" xfId="5" applyNumberFormat="1" applyFont="1" applyBorder="1" applyAlignment="1">
      <alignment horizontal="center" vertical="center"/>
    </xf>
    <xf numFmtId="0" fontId="28" fillId="0" borderId="21" xfId="5" applyBorder="1" applyAlignment="1">
      <alignment wrapText="1"/>
    </xf>
    <xf numFmtId="0" fontId="4" fillId="0" borderId="17" xfId="5" applyFont="1" applyBorder="1" applyAlignment="1">
      <alignment horizontal="center" vertical="center"/>
    </xf>
    <xf numFmtId="15" fontId="4" fillId="0" borderId="17" xfId="5" applyNumberFormat="1" applyFont="1" applyBorder="1" applyAlignment="1">
      <alignment horizontal="center" vertical="center"/>
    </xf>
    <xf numFmtId="0" fontId="33" fillId="0" borderId="21" xfId="5" applyFont="1" applyBorder="1" applyAlignment="1">
      <alignment horizontal="center" vertical="center"/>
    </xf>
    <xf numFmtId="0" fontId="28" fillId="0" borderId="17" xfId="5" applyBorder="1"/>
    <xf numFmtId="0" fontId="35" fillId="0" borderId="17" xfId="5" applyFont="1" applyBorder="1" applyAlignment="1">
      <alignment horizontal="center" vertical="center"/>
    </xf>
    <xf numFmtId="0" fontId="1" fillId="0" borderId="24" xfId="5" applyFont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5" fontId="3" fillId="4" borderId="20" xfId="0" applyNumberFormat="1" applyFont="1" applyFill="1" applyBorder="1" applyAlignment="1">
      <alignment horizontal="center" vertical="center"/>
    </xf>
    <xf numFmtId="0" fontId="23" fillId="2" borderId="3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1" xfId="5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2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6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77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0" fillId="12" borderId="0" xfId="0" applyFont="1" applyFill="1" applyAlignment="1">
      <alignment horizontal="center" vertical="center" wrapText="1"/>
    </xf>
    <xf numFmtId="0" fontId="28" fillId="0" borderId="35" xfId="5" applyBorder="1" applyAlignment="1">
      <alignment wrapText="1"/>
    </xf>
    <xf numFmtId="0" fontId="4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8" fillId="2" borderId="44" xfId="5" applyFont="1" applyFill="1" applyBorder="1" applyAlignment="1">
      <alignment horizontal="center" vertical="center"/>
    </xf>
    <xf numFmtId="0" fontId="9" fillId="9" borderId="44" xfId="5" applyFont="1" applyFill="1" applyBorder="1" applyAlignment="1">
      <alignment horizontal="center" vertical="center"/>
    </xf>
    <xf numFmtId="0" fontId="9" fillId="15" borderId="44" xfId="5" applyFont="1" applyFill="1" applyBorder="1" applyAlignment="1">
      <alignment horizontal="center" vertical="center"/>
    </xf>
    <xf numFmtId="0" fontId="1" fillId="4" borderId="1" xfId="5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5" fontId="56" fillId="4" borderId="1" xfId="5" applyNumberFormat="1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15" fontId="3" fillId="0" borderId="25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vertical="center" wrapText="1"/>
    </xf>
    <xf numFmtId="2" fontId="7" fillId="0" borderId="25" xfId="0" applyNumberFormat="1" applyFont="1" applyBorder="1" applyAlignment="1">
      <alignment horizontal="center" vertical="center" wrapText="1"/>
    </xf>
    <xf numFmtId="167" fontId="3" fillId="0" borderId="26" xfId="5" applyNumberFormat="1" applyFont="1" applyBorder="1" applyAlignment="1">
      <alignment horizontal="center" vertical="center"/>
    </xf>
    <xf numFmtId="3" fontId="3" fillId="0" borderId="39" xfId="5" applyNumberFormat="1" applyFont="1" applyBorder="1" applyAlignment="1">
      <alignment horizontal="left" vertical="center"/>
    </xf>
    <xf numFmtId="1" fontId="3" fillId="4" borderId="25" xfId="5" applyNumberFormat="1" applyFont="1" applyFill="1" applyBorder="1" applyAlignment="1">
      <alignment horizontal="left" vertical="center"/>
    </xf>
    <xf numFmtId="15" fontId="3" fillId="4" borderId="30" xfId="5" applyNumberFormat="1" applyFont="1" applyFill="1" applyBorder="1" applyAlignment="1">
      <alignment horizontal="center" vertical="center"/>
    </xf>
    <xf numFmtId="0" fontId="4" fillId="0" borderId="24" xfId="5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1" xfId="5" applyFont="1" applyFill="1" applyBorder="1" applyAlignment="1">
      <alignment vertical="center"/>
    </xf>
    <xf numFmtId="16" fontId="0" fillId="0" borderId="0" xfId="0" applyNumberFormat="1"/>
    <xf numFmtId="15" fontId="3" fillId="4" borderId="0" xfId="5" applyNumberFormat="1" applyFont="1" applyFill="1" applyAlignment="1">
      <alignment horizontal="center" vertical="center"/>
    </xf>
    <xf numFmtId="0" fontId="1" fillId="4" borderId="0" xfId="5" applyFont="1" applyFill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5" fontId="4" fillId="0" borderId="1" xfId="5" applyNumberFormat="1" applyFont="1" applyBorder="1" applyAlignment="1">
      <alignment horizontal="center" vertical="center"/>
    </xf>
    <xf numFmtId="0" fontId="1" fillId="0" borderId="20" xfId="5" applyFont="1" applyBorder="1" applyAlignment="1">
      <alignment horizontal="center" vertical="center"/>
    </xf>
    <xf numFmtId="15" fontId="1" fillId="0" borderId="20" xfId="5" applyNumberFormat="1" applyFont="1" applyBorder="1" applyAlignment="1">
      <alignment horizontal="center" vertical="center"/>
    </xf>
    <xf numFmtId="0" fontId="58" fillId="22" borderId="48" xfId="10" applyFont="1" applyFill="1" applyBorder="1" applyAlignment="1">
      <alignment horizontal="center" vertical="center" wrapText="1"/>
    </xf>
    <xf numFmtId="1" fontId="59" fillId="0" borderId="2" xfId="8" applyNumberFormat="1" applyFont="1" applyBorder="1" applyAlignment="1">
      <alignment horizontal="center" vertical="center"/>
    </xf>
    <xf numFmtId="0" fontId="58" fillId="22" borderId="1" xfId="10" applyFont="1" applyFill="1" applyBorder="1" applyAlignment="1">
      <alignment horizontal="center" vertical="center" wrapText="1"/>
    </xf>
    <xf numFmtId="0" fontId="5" fillId="22" borderId="1" xfId="10" applyFont="1" applyFill="1" applyBorder="1" applyAlignment="1">
      <alignment horizontal="center" vertical="center" wrapText="1"/>
    </xf>
    <xf numFmtId="15" fontId="66" fillId="0" borderId="0" xfId="5" applyNumberFormat="1" applyFont="1" applyAlignment="1">
      <alignment horizontal="center" vertical="center"/>
    </xf>
    <xf numFmtId="164" fontId="43" fillId="4" borderId="0" xfId="0" applyNumberFormat="1" applyFont="1" applyFill="1" applyAlignment="1">
      <alignment horizontal="center" vertical="center"/>
    </xf>
    <xf numFmtId="164" fontId="7" fillId="4" borderId="0" xfId="0" applyNumberFormat="1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15" fontId="66" fillId="4" borderId="0" xfId="5" applyNumberFormat="1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67" fillId="0" borderId="0" xfId="0" applyFont="1"/>
    <xf numFmtId="0" fontId="41" fillId="4" borderId="1" xfId="0" applyFont="1" applyFill="1" applyBorder="1" applyAlignment="1">
      <alignment horizontal="left" vertical="center"/>
    </xf>
    <xf numFmtId="14" fontId="3" fillId="0" borderId="1" xfId="5" applyNumberFormat="1" applyFont="1" applyBorder="1" applyAlignment="1">
      <alignment horizontal="center" vertical="center"/>
    </xf>
    <xf numFmtId="0" fontId="0" fillId="0" borderId="35" xfId="5" applyFont="1" applyBorder="1" applyAlignment="1">
      <alignment wrapText="1"/>
    </xf>
    <xf numFmtId="15" fontId="43" fillId="4" borderId="1" xfId="0" applyNumberFormat="1" applyFont="1" applyFill="1" applyBorder="1" applyAlignment="1">
      <alignment horizontal="center" vertical="center"/>
    </xf>
    <xf numFmtId="15" fontId="44" fillId="4" borderId="20" xfId="0" applyNumberFormat="1" applyFont="1" applyFill="1" applyBorder="1" applyAlignment="1">
      <alignment horizontal="center" vertical="center"/>
    </xf>
    <xf numFmtId="0" fontId="43" fillId="4" borderId="20" xfId="0" applyFont="1" applyFill="1" applyBorder="1" applyAlignment="1">
      <alignment horizontal="center" vertical="center"/>
    </xf>
    <xf numFmtId="0" fontId="43" fillId="4" borderId="14" xfId="0" applyFont="1" applyFill="1" applyBorder="1" applyAlignment="1">
      <alignment horizontal="center" vertical="center"/>
    </xf>
    <xf numFmtId="167" fontId="3" fillId="0" borderId="82" xfId="5" applyNumberFormat="1" applyFont="1" applyBorder="1" applyAlignment="1">
      <alignment horizontal="center" vertical="center"/>
    </xf>
    <xf numFmtId="17" fontId="1" fillId="0" borderId="16" xfId="5" applyNumberFormat="1" applyFont="1" applyBorder="1" applyAlignment="1">
      <alignment horizontal="center" vertical="center"/>
    </xf>
    <xf numFmtId="0" fontId="1" fillId="0" borderId="16" xfId="5" applyFont="1" applyBorder="1" applyAlignment="1">
      <alignment horizontal="center" vertical="center"/>
    </xf>
    <xf numFmtId="167" fontId="3" fillId="0" borderId="37" xfId="5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14" fontId="28" fillId="0" borderId="1" xfId="5" applyNumberFormat="1" applyBorder="1" applyAlignment="1">
      <alignment horizontal="center"/>
    </xf>
    <xf numFmtId="1" fontId="1" fillId="22" borderId="49" xfId="0" applyNumberFormat="1" applyFont="1" applyFill="1" applyBorder="1" applyAlignment="1">
      <alignment horizontal="left" wrapText="1"/>
    </xf>
    <xf numFmtId="0" fontId="24" fillId="0" borderId="21" xfId="0" applyFont="1" applyBorder="1"/>
    <xf numFmtId="0" fontId="24" fillId="0" borderId="25" xfId="0" applyFont="1" applyBorder="1"/>
    <xf numFmtId="0" fontId="24" fillId="0" borderId="26" xfId="0" applyFont="1" applyBorder="1"/>
    <xf numFmtId="0" fontId="25" fillId="0" borderId="78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9" borderId="74" xfId="0" applyFont="1" applyFill="1" applyBorder="1" applyAlignment="1">
      <alignment horizontal="center" vertical="center" wrapText="1"/>
    </xf>
    <xf numFmtId="0" fontId="25" fillId="9" borderId="83" xfId="0" applyFont="1" applyFill="1" applyBorder="1" applyAlignment="1">
      <alignment horizontal="center" vertical="center"/>
    </xf>
    <xf numFmtId="0" fontId="25" fillId="9" borderId="84" xfId="0" applyFont="1" applyFill="1" applyBorder="1" applyAlignment="1">
      <alignment horizontal="center" vertical="center"/>
    </xf>
    <xf numFmtId="0" fontId="25" fillId="0" borderId="17" xfId="0" applyFont="1" applyBorder="1"/>
    <xf numFmtId="0" fontId="25" fillId="0" borderId="24" xfId="0" applyFont="1" applyBorder="1"/>
    <xf numFmtId="15" fontId="3" fillId="3" borderId="1" xfId="5" applyNumberFormat="1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14" fontId="43" fillId="0" borderId="1" xfId="0" applyNumberFormat="1" applyFont="1" applyBorder="1"/>
    <xf numFmtId="0" fontId="0" fillId="0" borderId="21" xfId="5" applyFont="1" applyBorder="1"/>
    <xf numFmtId="16" fontId="28" fillId="0" borderId="1" xfId="5" applyNumberFormat="1" applyBorder="1" applyAlignment="1">
      <alignment horizontal="center"/>
    </xf>
    <xf numFmtId="14" fontId="28" fillId="0" borderId="1" xfId="5" applyNumberFormat="1" applyBorder="1"/>
    <xf numFmtId="16" fontId="28" fillId="0" borderId="25" xfId="5" applyNumberFormat="1" applyBorder="1" applyAlignment="1">
      <alignment horizontal="center"/>
    </xf>
    <xf numFmtId="0" fontId="0" fillId="0" borderId="0" xfId="5" applyFont="1" applyAlignment="1">
      <alignment horizontal="center" vertical="center"/>
    </xf>
    <xf numFmtId="0" fontId="23" fillId="9" borderId="2" xfId="5" applyFont="1" applyFill="1" applyBorder="1" applyAlignment="1">
      <alignment horizontal="center" vertical="center" wrapText="1"/>
    </xf>
    <xf numFmtId="0" fontId="23" fillId="9" borderId="38" xfId="5" applyFont="1" applyFill="1" applyBorder="1" applyAlignment="1">
      <alignment horizontal="center" vertical="center"/>
    </xf>
    <xf numFmtId="0" fontId="28" fillId="0" borderId="0" xfId="5" applyAlignment="1">
      <alignment horizontal="left" vertical="center"/>
    </xf>
    <xf numFmtId="0" fontId="22" fillId="5" borderId="31" xfId="5" applyFont="1" applyFill="1" applyBorder="1" applyAlignment="1">
      <alignment horizontal="left" vertical="center" wrapText="1"/>
    </xf>
    <xf numFmtId="0" fontId="20" fillId="5" borderId="2" xfId="5" applyFont="1" applyFill="1" applyBorder="1" applyAlignment="1">
      <alignment horizontal="center" vertical="center" wrapText="1"/>
    </xf>
    <xf numFmtId="0" fontId="22" fillId="5" borderId="2" xfId="5" applyFont="1" applyFill="1" applyBorder="1" applyAlignment="1">
      <alignment horizontal="center" vertical="center" wrapText="1"/>
    </xf>
    <xf numFmtId="0" fontId="22" fillId="5" borderId="10" xfId="5" applyFont="1" applyFill="1" applyBorder="1" applyAlignment="1">
      <alignment horizontal="center" vertical="center" wrapText="1"/>
    </xf>
    <xf numFmtId="3" fontId="3" fillId="0" borderId="17" xfId="5" applyNumberFormat="1" applyFont="1" applyBorder="1" applyAlignment="1">
      <alignment horizontal="left" vertical="center"/>
    </xf>
    <xf numFmtId="15" fontId="3" fillId="4" borderId="1" xfId="5" applyNumberFormat="1" applyFont="1" applyFill="1" applyBorder="1" applyAlignment="1">
      <alignment horizontal="center" vertical="center"/>
    </xf>
    <xf numFmtId="15" fontId="3" fillId="4" borderId="20" xfId="5" applyNumberFormat="1" applyFont="1" applyFill="1" applyBorder="1" applyAlignment="1">
      <alignment horizontal="left" vertical="center"/>
    </xf>
    <xf numFmtId="15" fontId="3" fillId="4" borderId="2" xfId="5" applyNumberFormat="1" applyFont="1" applyFill="1" applyBorder="1" applyAlignment="1">
      <alignment horizontal="left" vertical="center"/>
    </xf>
    <xf numFmtId="0" fontId="3" fillId="4" borderId="17" xfId="5" applyFont="1" applyFill="1" applyBorder="1" applyAlignment="1">
      <alignment horizontal="center" vertical="center"/>
    </xf>
    <xf numFmtId="0" fontId="3" fillId="4" borderId="21" xfId="5" applyFont="1" applyFill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29" fillId="0" borderId="2" xfId="5" applyFont="1" applyBorder="1" applyAlignment="1">
      <alignment vertical="center"/>
    </xf>
    <xf numFmtId="167" fontId="28" fillId="0" borderId="1" xfId="5" applyNumberFormat="1" applyBorder="1"/>
    <xf numFmtId="0" fontId="4" fillId="0" borderId="2" xfId="5" applyFont="1" applyBorder="1" applyAlignment="1">
      <alignment horizontal="left" vertical="center"/>
    </xf>
    <xf numFmtId="0" fontId="3" fillId="4" borderId="2" xfId="5" applyFont="1" applyFill="1" applyBorder="1" applyAlignment="1">
      <alignment horizontal="left" vertical="center"/>
    </xf>
    <xf numFmtId="0" fontId="1" fillId="0" borderId="20" xfId="5" applyFont="1" applyBorder="1" applyAlignment="1">
      <alignment vertical="center"/>
    </xf>
    <xf numFmtId="0" fontId="4" fillId="0" borderId="2" xfId="5" applyFont="1" applyBorder="1" applyAlignment="1">
      <alignment horizontal="left" vertical="top"/>
    </xf>
    <xf numFmtId="0" fontId="1" fillId="0" borderId="2" xfId="5" applyFont="1" applyBorder="1" applyAlignment="1">
      <alignment vertical="center"/>
    </xf>
    <xf numFmtId="15" fontId="3" fillId="0" borderId="2" xfId="5" applyNumberFormat="1" applyFont="1" applyBorder="1" applyAlignment="1">
      <alignment horizontal="center" vertical="center" wrapText="1"/>
    </xf>
    <xf numFmtId="0" fontId="35" fillId="0" borderId="2" xfId="5" applyFont="1" applyBorder="1"/>
    <xf numFmtId="0" fontId="4" fillId="0" borderId="2" xfId="5" applyFont="1" applyBorder="1" applyAlignment="1">
      <alignment horizontal="left" vertical="top" wrapText="1"/>
    </xf>
    <xf numFmtId="0" fontId="4" fillId="0" borderId="2" xfId="5" applyFont="1" applyBorder="1" applyAlignment="1">
      <alignment vertical="center"/>
    </xf>
    <xf numFmtId="0" fontId="33" fillId="0" borderId="2" xfId="5" applyFont="1" applyBorder="1" applyAlignment="1">
      <alignment horizontal="center" vertical="center"/>
    </xf>
    <xf numFmtId="164" fontId="29" fillId="0" borderId="2" xfId="5" applyNumberFormat="1" applyFont="1" applyBorder="1" applyAlignment="1">
      <alignment vertical="center"/>
    </xf>
    <xf numFmtId="0" fontId="4" fillId="0" borderId="2" xfId="5" quotePrefix="1" applyFont="1" applyBorder="1" applyAlignment="1">
      <alignment horizontal="center" vertical="center"/>
    </xf>
    <xf numFmtId="0" fontId="1" fillId="0" borderId="35" xfId="5" applyFont="1" applyBorder="1" applyAlignment="1">
      <alignment vertical="top" wrapText="1"/>
    </xf>
    <xf numFmtId="15" fontId="36" fillId="0" borderId="2" xfId="5" applyNumberFormat="1" applyFont="1" applyBorder="1" applyAlignment="1">
      <alignment horizontal="center" vertical="center"/>
    </xf>
    <xf numFmtId="15" fontId="4" fillId="0" borderId="2" xfId="5" applyNumberFormat="1" applyFont="1" applyBorder="1" applyAlignment="1">
      <alignment horizontal="left" vertical="center"/>
    </xf>
    <xf numFmtId="0" fontId="28" fillId="0" borderId="2" xfId="5" applyBorder="1"/>
    <xf numFmtId="0" fontId="28" fillId="0" borderId="2" xfId="5" applyBorder="1" applyAlignment="1">
      <alignment wrapText="1"/>
    </xf>
    <xf numFmtId="0" fontId="0" fillId="0" borderId="2" xfId="5" applyFont="1" applyBorder="1"/>
    <xf numFmtId="0" fontId="0" fillId="0" borderId="21" xfId="5" applyFont="1" applyBorder="1" applyAlignment="1">
      <alignment wrapText="1"/>
    </xf>
    <xf numFmtId="0" fontId="0" fillId="0" borderId="35" xfId="5" applyFont="1" applyBorder="1"/>
    <xf numFmtId="164" fontId="1" fillId="0" borderId="1" xfId="5" applyNumberFormat="1" applyFont="1" applyBorder="1" applyAlignment="1">
      <alignment horizontal="left" vertical="center"/>
    </xf>
    <xf numFmtId="15" fontId="28" fillId="0" borderId="1" xfId="5" applyNumberFormat="1" applyBorder="1" applyAlignment="1">
      <alignment horizontal="center" vertical="center"/>
    </xf>
    <xf numFmtId="0" fontId="35" fillId="0" borderId="2" xfId="5" applyFont="1" applyBorder="1" applyAlignment="1">
      <alignment horizontal="center"/>
    </xf>
    <xf numFmtId="0" fontId="68" fillId="0" borderId="2" xfId="5" applyFont="1" applyBorder="1"/>
    <xf numFmtId="16" fontId="28" fillId="0" borderId="1" xfId="5" applyNumberFormat="1" applyBorder="1"/>
    <xf numFmtId="15" fontId="0" fillId="0" borderId="1" xfId="5" applyNumberFormat="1" applyFont="1" applyBorder="1" applyAlignment="1">
      <alignment horizontal="center" vertical="center"/>
    </xf>
    <xf numFmtId="15" fontId="28" fillId="0" borderId="17" xfId="5" applyNumberForma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5" fillId="0" borderId="1" xfId="5" applyFont="1" applyBorder="1"/>
    <xf numFmtId="15" fontId="3" fillId="0" borderId="5" xfId="5" applyNumberFormat="1" applyFont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3" fontId="3" fillId="0" borderId="24" xfId="5" applyNumberFormat="1" applyFont="1" applyBorder="1" applyAlignment="1">
      <alignment horizontal="left" vertical="center"/>
    </xf>
    <xf numFmtId="17" fontId="1" fillId="0" borderId="25" xfId="5" applyNumberFormat="1" applyFont="1" applyBorder="1" applyAlignment="1">
      <alignment horizontal="center" vertical="center"/>
    </xf>
    <xf numFmtId="0" fontId="3" fillId="4" borderId="24" xfId="5" applyFont="1" applyFill="1" applyBorder="1" applyAlignment="1">
      <alignment horizontal="center" vertical="center"/>
    </xf>
    <xf numFmtId="0" fontId="3" fillId="4" borderId="26" xfId="5" applyFont="1" applyFill="1" applyBorder="1" applyAlignment="1">
      <alignment horizontal="center" vertical="center"/>
    </xf>
    <xf numFmtId="0" fontId="28" fillId="0" borderId="30" xfId="5" applyBorder="1"/>
    <xf numFmtId="15" fontId="0" fillId="0" borderId="25" xfId="5" applyNumberFormat="1" applyFont="1" applyBorder="1" applyAlignment="1">
      <alignment horizontal="center" vertical="center"/>
    </xf>
    <xf numFmtId="15" fontId="3" fillId="0" borderId="39" xfId="5" applyNumberFormat="1" applyFont="1" applyBorder="1" applyAlignment="1">
      <alignment horizontal="center" vertical="center"/>
    </xf>
    <xf numFmtId="15" fontId="0" fillId="0" borderId="25" xfId="5" applyNumberFormat="1" applyFont="1" applyBorder="1" applyAlignment="1">
      <alignment horizontal="center"/>
    </xf>
    <xf numFmtId="15" fontId="28" fillId="0" borderId="25" xfId="5" applyNumberFormat="1" applyBorder="1" applyAlignment="1">
      <alignment horizontal="center"/>
    </xf>
    <xf numFmtId="0" fontId="28" fillId="0" borderId="85" xfId="5" applyBorder="1"/>
    <xf numFmtId="15" fontId="28" fillId="0" borderId="0" xfId="5" applyNumberFormat="1" applyAlignment="1">
      <alignment horizontal="center" vertical="center"/>
    </xf>
    <xf numFmtId="14" fontId="0" fillId="0" borderId="1" xfId="5" applyNumberFormat="1" applyFont="1" applyBorder="1" applyAlignment="1">
      <alignment horizontal="center"/>
    </xf>
    <xf numFmtId="0" fontId="28" fillId="0" borderId="25" xfId="5" applyBorder="1" applyAlignment="1">
      <alignment horizontal="center" vertical="center"/>
    </xf>
    <xf numFmtId="0" fontId="1" fillId="0" borderId="26" xfId="5" applyFont="1" applyBorder="1" applyAlignment="1">
      <alignment horizontal="center" vertical="center"/>
    </xf>
    <xf numFmtId="15" fontId="3" fillId="4" borderId="39" xfId="0" applyNumberFormat="1" applyFont="1" applyFill="1" applyBorder="1" applyAlignment="1">
      <alignment horizontal="center" vertical="center"/>
    </xf>
    <xf numFmtId="15" fontId="3" fillId="4" borderId="25" xfId="0" applyNumberFormat="1" applyFont="1" applyFill="1" applyBorder="1" applyAlignment="1">
      <alignment horizontal="center" vertical="center"/>
    </xf>
    <xf numFmtId="0" fontId="0" fillId="0" borderId="25" xfId="0" applyBorder="1"/>
    <xf numFmtId="15" fontId="5" fillId="4" borderId="25" xfId="0" applyNumberFormat="1" applyFont="1" applyFill="1" applyBorder="1" applyAlignment="1">
      <alignment horizontal="center" vertical="center"/>
    </xf>
    <xf numFmtId="0" fontId="1" fillId="0" borderId="20" xfId="5" applyFont="1" applyBorder="1" applyAlignment="1">
      <alignment horizontal="center" vertical="center" wrapText="1"/>
    </xf>
    <xf numFmtId="0" fontId="23" fillId="9" borderId="16" xfId="5" applyFont="1" applyFill="1" applyBorder="1" applyAlignment="1">
      <alignment horizontal="center" vertical="center" wrapText="1"/>
    </xf>
    <xf numFmtId="0" fontId="23" fillId="9" borderId="37" xfId="5" applyFont="1" applyFill="1" applyBorder="1" applyAlignment="1">
      <alignment horizontal="center" vertical="center" wrapText="1"/>
    </xf>
    <xf numFmtId="0" fontId="23" fillId="9" borderId="15" xfId="5" applyFont="1" applyFill="1" applyBorder="1" applyAlignment="1">
      <alignment horizontal="center" vertical="center"/>
    </xf>
    <xf numFmtId="0" fontId="23" fillId="9" borderId="16" xfId="5" applyFont="1" applyFill="1" applyBorder="1" applyAlignment="1">
      <alignment horizontal="center" vertical="center"/>
    </xf>
    <xf numFmtId="0" fontId="23" fillId="9" borderId="37" xfId="5" applyFont="1" applyFill="1" applyBorder="1" applyAlignment="1">
      <alignment horizontal="center" vertical="center"/>
    </xf>
    <xf numFmtId="0" fontId="23" fillId="9" borderId="38" xfId="5" applyFont="1" applyFill="1" applyBorder="1" applyAlignment="1">
      <alignment horizontal="center" vertical="center"/>
    </xf>
    <xf numFmtId="0" fontId="23" fillId="9" borderId="32" xfId="5" applyFont="1" applyFill="1" applyBorder="1" applyAlignment="1">
      <alignment horizontal="center" vertical="center"/>
    </xf>
    <xf numFmtId="0" fontId="23" fillId="9" borderId="33" xfId="5" applyFont="1" applyFill="1" applyBorder="1" applyAlignment="1">
      <alignment horizontal="center" vertical="center"/>
    </xf>
    <xf numFmtId="0" fontId="23" fillId="9" borderId="81" xfId="5" applyFont="1" applyFill="1" applyBorder="1" applyAlignment="1">
      <alignment horizontal="center" vertical="center"/>
    </xf>
    <xf numFmtId="0" fontId="23" fillId="9" borderId="41" xfId="5" applyFont="1" applyFill="1" applyBorder="1" applyAlignment="1">
      <alignment horizontal="center" vertical="center"/>
    </xf>
    <xf numFmtId="0" fontId="23" fillId="9" borderId="23" xfId="5" applyFont="1" applyFill="1" applyBorder="1" applyAlignment="1">
      <alignment horizontal="center" vertical="center"/>
    </xf>
    <xf numFmtId="0" fontId="23" fillId="9" borderId="2" xfId="5" applyFont="1" applyFill="1" applyBorder="1" applyAlignment="1">
      <alignment horizontal="center" vertical="center" wrapText="1"/>
    </xf>
    <xf numFmtId="0" fontId="23" fillId="9" borderId="20" xfId="5" applyFont="1" applyFill="1" applyBorder="1" applyAlignment="1">
      <alignment horizontal="center" vertical="center" wrapText="1"/>
    </xf>
    <xf numFmtId="0" fontId="23" fillId="9" borderId="43" xfId="5" applyFont="1" applyFill="1" applyBorder="1" applyAlignment="1">
      <alignment horizontal="center" vertical="center" wrapText="1"/>
    </xf>
    <xf numFmtId="0" fontId="23" fillId="9" borderId="78" xfId="5" applyFont="1" applyFill="1" applyBorder="1" applyAlignment="1">
      <alignment horizontal="center" vertical="center" wrapText="1"/>
    </xf>
    <xf numFmtId="0" fontId="23" fillId="9" borderId="40" xfId="5" applyFont="1" applyFill="1" applyBorder="1" applyAlignment="1">
      <alignment horizontal="center" vertical="center" wrapText="1"/>
    </xf>
    <xf numFmtId="0" fontId="23" fillId="9" borderId="11" xfId="5" applyFont="1" applyFill="1" applyBorder="1" applyAlignment="1">
      <alignment horizontal="center" vertical="center" wrapText="1"/>
    </xf>
    <xf numFmtId="0" fontId="23" fillId="9" borderId="40" xfId="5" applyFont="1" applyFill="1" applyBorder="1" applyAlignment="1">
      <alignment horizontal="center" vertical="center"/>
    </xf>
    <xf numFmtId="0" fontId="23" fillId="9" borderId="11" xfId="5" applyFont="1" applyFill="1" applyBorder="1" applyAlignment="1">
      <alignment horizontal="center" vertical="center"/>
    </xf>
    <xf numFmtId="0" fontId="23" fillId="9" borderId="17" xfId="5" applyFont="1" applyFill="1" applyBorder="1" applyAlignment="1">
      <alignment horizontal="center" vertical="center" wrapText="1"/>
    </xf>
    <xf numFmtId="0" fontId="23" fillId="9" borderId="79" xfId="5" applyFont="1" applyFill="1" applyBorder="1" applyAlignment="1">
      <alignment horizontal="center" vertical="center" wrapText="1"/>
    </xf>
    <xf numFmtId="0" fontId="23" fillId="9" borderId="80" xfId="5" applyFont="1" applyFill="1" applyBorder="1" applyAlignment="1">
      <alignment horizontal="center" vertical="center" wrapText="1"/>
    </xf>
    <xf numFmtId="0" fontId="23" fillId="9" borderId="38" xfId="5" applyFont="1" applyFill="1" applyBorder="1" applyAlignment="1">
      <alignment horizontal="left" vertical="center" wrapText="1"/>
    </xf>
    <xf numFmtId="0" fontId="23" fillId="9" borderId="20" xfId="5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15" fontId="14" fillId="10" borderId="0" xfId="2" applyNumberFormat="1" applyFont="1" applyFill="1" applyAlignment="1">
      <alignment horizontal="center" vertical="center"/>
    </xf>
    <xf numFmtId="15" fontId="14" fillId="10" borderId="7" xfId="2" applyNumberFormat="1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15" fontId="43" fillId="6" borderId="2" xfId="0" applyNumberFormat="1" applyFont="1" applyFill="1" applyBorder="1" applyAlignment="1">
      <alignment horizontal="center" vertical="center" textRotation="38"/>
    </xf>
    <xf numFmtId="15" fontId="43" fillId="6" borderId="20" xfId="0" applyNumberFormat="1" applyFont="1" applyFill="1" applyBorder="1" applyAlignment="1">
      <alignment horizontal="center" vertical="center" textRotation="38"/>
    </xf>
    <xf numFmtId="0" fontId="8" fillId="6" borderId="29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15" fontId="8" fillId="6" borderId="2" xfId="0" applyNumberFormat="1" applyFont="1" applyFill="1" applyBorder="1" applyAlignment="1">
      <alignment horizontal="center" vertical="center" textRotation="38"/>
    </xf>
    <xf numFmtId="15" fontId="8" fillId="6" borderId="20" xfId="0" applyNumberFormat="1" applyFont="1" applyFill="1" applyBorder="1" applyAlignment="1">
      <alignment horizontal="center" vertical="center" textRotation="38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19" borderId="6" xfId="0" applyFont="1" applyFill="1" applyBorder="1" applyAlignment="1">
      <alignment horizontal="center" vertical="center" wrapText="1"/>
    </xf>
    <xf numFmtId="0" fontId="8" fillId="19" borderId="11" xfId="0" applyFont="1" applyFill="1" applyBorder="1" applyAlignment="1">
      <alignment horizontal="center" vertical="center" wrapText="1"/>
    </xf>
    <xf numFmtId="0" fontId="8" fillId="19" borderId="6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9" borderId="20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15" fillId="13" borderId="37" xfId="0" applyFont="1" applyFill="1" applyBorder="1" applyAlignment="1">
      <alignment horizontal="center" vertical="center" wrapText="1"/>
    </xf>
    <xf numFmtId="0" fontId="51" fillId="4" borderId="24" xfId="0" applyFont="1" applyFill="1" applyBorder="1" applyAlignment="1">
      <alignment horizontal="center" vertical="center" wrapText="1"/>
    </xf>
    <xf numFmtId="0" fontId="51" fillId="4" borderId="25" xfId="0" applyFont="1" applyFill="1" applyBorder="1" applyAlignment="1">
      <alignment horizontal="center" vertical="center" wrapText="1"/>
    </xf>
    <xf numFmtId="0" fontId="51" fillId="4" borderId="30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1" fillId="4" borderId="26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15" fillId="13" borderId="38" xfId="0" applyFont="1" applyFill="1" applyBorder="1" applyAlignment="1">
      <alignment horizontal="center" vertical="center" wrapText="1"/>
    </xf>
    <xf numFmtId="0" fontId="37" fillId="0" borderId="1" xfId="8" applyFont="1" applyBorder="1" applyAlignment="1">
      <alignment horizontal="center" vertical="center" wrapText="1"/>
    </xf>
    <xf numFmtId="0" fontId="57" fillId="22" borderId="53" xfId="0" applyFont="1" applyFill="1" applyBorder="1" applyAlignment="1">
      <alignment horizontal="left" vertical="center" wrapText="1"/>
    </xf>
    <xf numFmtId="0" fontId="57" fillId="22" borderId="55" xfId="0" applyFont="1" applyFill="1" applyBorder="1" applyAlignment="1">
      <alignment horizontal="left" vertical="center" wrapText="1"/>
    </xf>
    <xf numFmtId="0" fontId="57" fillId="22" borderId="53" xfId="0" applyFont="1" applyFill="1" applyBorder="1" applyAlignment="1">
      <alignment horizontal="left" vertical="center" wrapText="1" indent="1"/>
    </xf>
    <xf numFmtId="0" fontId="57" fillId="22" borderId="55" xfId="0" applyFont="1" applyFill="1" applyBorder="1" applyAlignment="1">
      <alignment horizontal="left" vertical="center" wrapText="1" indent="1"/>
    </xf>
    <xf numFmtId="0" fontId="57" fillId="22" borderId="54" xfId="0" applyFont="1" applyFill="1" applyBorder="1" applyAlignment="1">
      <alignment horizontal="center" vertical="center" wrapText="1"/>
    </xf>
    <xf numFmtId="0" fontId="57" fillId="22" borderId="51" xfId="0" applyFont="1" applyFill="1" applyBorder="1" applyAlignment="1">
      <alignment horizontal="center" vertical="center" wrapText="1"/>
    </xf>
    <xf numFmtId="0" fontId="57" fillId="22" borderId="59" xfId="0" applyFont="1" applyFill="1" applyBorder="1" applyAlignment="1">
      <alignment horizontal="left" vertical="center" wrapText="1" indent="2"/>
    </xf>
    <xf numFmtId="0" fontId="57" fillId="22" borderId="55" xfId="0" applyFont="1" applyFill="1" applyBorder="1" applyAlignment="1">
      <alignment horizontal="left" vertical="center" wrapText="1" indent="2"/>
    </xf>
    <xf numFmtId="0" fontId="57" fillId="22" borderId="58" xfId="0" applyFont="1" applyFill="1" applyBorder="1" applyAlignment="1">
      <alignment horizontal="left" vertical="center" wrapText="1" indent="3"/>
    </xf>
    <xf numFmtId="0" fontId="57" fillId="22" borderId="51" xfId="0" applyFont="1" applyFill="1" applyBorder="1" applyAlignment="1">
      <alignment horizontal="left" vertical="center" wrapText="1" indent="3"/>
    </xf>
    <xf numFmtId="0" fontId="12" fillId="22" borderId="1" xfId="8" applyFont="1" applyFill="1" applyBorder="1" applyAlignment="1">
      <alignment horizontal="center" vertical="center" wrapText="1"/>
    </xf>
    <xf numFmtId="0" fontId="12" fillId="22" borderId="53" xfId="8" applyFont="1" applyFill="1" applyBorder="1" applyAlignment="1">
      <alignment horizontal="center" vertical="center" wrapText="1"/>
    </xf>
    <xf numFmtId="0" fontId="12" fillId="22" borderId="59" xfId="8" applyFont="1" applyFill="1" applyBorder="1" applyAlignment="1">
      <alignment horizontal="center" vertical="center" wrapText="1"/>
    </xf>
    <xf numFmtId="0" fontId="57" fillId="22" borderId="53" xfId="10" applyFont="1" applyFill="1" applyBorder="1" applyAlignment="1">
      <alignment horizontal="center" vertical="center" wrapText="1"/>
    </xf>
    <xf numFmtId="0" fontId="57" fillId="22" borderId="55" xfId="10" applyFont="1" applyFill="1" applyBorder="1" applyAlignment="1">
      <alignment horizontal="center" vertical="center" wrapText="1"/>
    </xf>
    <xf numFmtId="0" fontId="57" fillId="22" borderId="54" xfId="10" applyFont="1" applyFill="1" applyBorder="1" applyAlignment="1">
      <alignment horizontal="center" vertical="center" wrapText="1"/>
    </xf>
    <xf numFmtId="0" fontId="57" fillId="22" borderId="51" xfId="10" applyFont="1" applyFill="1" applyBorder="1" applyAlignment="1">
      <alignment horizontal="center" vertical="center" wrapText="1"/>
    </xf>
    <xf numFmtId="0" fontId="12" fillId="22" borderId="54" xfId="8" applyFont="1" applyFill="1" applyBorder="1" applyAlignment="1">
      <alignment horizontal="center" vertical="center" wrapText="1"/>
    </xf>
    <xf numFmtId="0" fontId="12" fillId="22" borderId="58" xfId="8" applyFont="1" applyFill="1" applyBorder="1" applyAlignment="1">
      <alignment horizontal="center" vertical="center" wrapText="1"/>
    </xf>
    <xf numFmtId="0" fontId="57" fillId="22" borderId="1" xfId="10" applyFont="1" applyFill="1" applyBorder="1" applyAlignment="1">
      <alignment horizontal="center" vertical="center" wrapText="1"/>
    </xf>
    <xf numFmtId="0" fontId="60" fillId="25" borderId="1" xfId="0" applyFont="1" applyFill="1" applyBorder="1" applyAlignment="1">
      <alignment horizontal="center" vertical="center" wrapText="1"/>
    </xf>
    <xf numFmtId="0" fontId="60" fillId="25" borderId="2" xfId="0" applyFont="1" applyFill="1" applyBorder="1" applyAlignment="1">
      <alignment horizontal="center" vertical="center" wrapText="1"/>
    </xf>
    <xf numFmtId="0" fontId="60" fillId="25" borderId="20" xfId="0" applyFont="1" applyFill="1" applyBorder="1" applyAlignment="1">
      <alignment horizontal="center" vertical="center" wrapText="1"/>
    </xf>
    <xf numFmtId="0" fontId="12" fillId="22" borderId="1" xfId="8" applyFont="1" applyFill="1" applyBorder="1" applyAlignment="1">
      <alignment horizontal="center" vertical="center"/>
    </xf>
    <xf numFmtId="0" fontId="60" fillId="25" borderId="2" xfId="0" applyFont="1" applyFill="1" applyBorder="1" applyAlignment="1">
      <alignment horizontal="center" vertical="center"/>
    </xf>
    <xf numFmtId="0" fontId="60" fillId="25" borderId="20" xfId="0" applyFont="1" applyFill="1" applyBorder="1" applyAlignment="1">
      <alignment horizontal="center" vertical="center"/>
    </xf>
    <xf numFmtId="0" fontId="48" fillId="0" borderId="48" xfId="9" applyFont="1" applyBorder="1" applyAlignment="1">
      <alignment horizontal="center" vertical="top" wrapText="1"/>
    </xf>
    <xf numFmtId="0" fontId="48" fillId="0" borderId="50" xfId="9" applyFont="1" applyBorder="1" applyAlignment="1">
      <alignment horizontal="center" vertical="top" wrapText="1"/>
    </xf>
    <xf numFmtId="1" fontId="49" fillId="0" borderId="48" xfId="9" applyNumberFormat="1" applyFont="1" applyBorder="1" applyAlignment="1">
      <alignment horizontal="center" vertical="top" shrinkToFit="1"/>
    </xf>
    <xf numFmtId="1" fontId="49" fillId="0" borderId="50" xfId="9" applyNumberFormat="1" applyFont="1" applyBorder="1" applyAlignment="1">
      <alignment horizontal="center" vertical="top" shrinkToFit="1"/>
    </xf>
    <xf numFmtId="0" fontId="52" fillId="0" borderId="48" xfId="9" applyBorder="1" applyAlignment="1">
      <alignment horizontal="left" wrapText="1"/>
    </xf>
    <xf numFmtId="0" fontId="52" fillId="0" borderId="49" xfId="9" applyBorder="1" applyAlignment="1">
      <alignment horizontal="left" wrapText="1"/>
    </xf>
    <xf numFmtId="0" fontId="52" fillId="0" borderId="50" xfId="9" applyBorder="1" applyAlignment="1">
      <alignment horizontal="left" wrapText="1"/>
    </xf>
    <xf numFmtId="0" fontId="47" fillId="17" borderId="51" xfId="8" applyFont="1" applyFill="1" applyBorder="1" applyAlignment="1">
      <alignment horizontal="center" vertical="center" wrapText="1"/>
    </xf>
    <xf numFmtId="0" fontId="47" fillId="17" borderId="52" xfId="8" applyFont="1" applyFill="1" applyBorder="1" applyAlignment="1">
      <alignment horizontal="center" vertical="center" wrapText="1"/>
    </xf>
    <xf numFmtId="0" fontId="47" fillId="22" borderId="48" xfId="9" applyFont="1" applyFill="1" applyBorder="1" applyAlignment="1">
      <alignment horizontal="center" vertical="top" wrapText="1"/>
    </xf>
    <xf numFmtId="0" fontId="47" fillId="22" borderId="49" xfId="9" applyFont="1" applyFill="1" applyBorder="1" applyAlignment="1">
      <alignment horizontal="center" vertical="top" wrapText="1"/>
    </xf>
    <xf numFmtId="0" fontId="47" fillId="22" borderId="50" xfId="9" applyFont="1" applyFill="1" applyBorder="1" applyAlignment="1">
      <alignment horizontal="center" vertical="top" wrapText="1"/>
    </xf>
    <xf numFmtId="0" fontId="46" fillId="22" borderId="48" xfId="9" applyFont="1" applyFill="1" applyBorder="1" applyAlignment="1">
      <alignment horizontal="center" vertical="center" wrapText="1"/>
    </xf>
    <xf numFmtId="0" fontId="46" fillId="22" borderId="50" xfId="9" applyFont="1" applyFill="1" applyBorder="1" applyAlignment="1">
      <alignment horizontal="center" vertical="center" wrapText="1"/>
    </xf>
    <xf numFmtId="0" fontId="46" fillId="22" borderId="48" xfId="9" applyFont="1" applyFill="1" applyBorder="1" applyAlignment="1">
      <alignment horizontal="left" vertical="top" wrapText="1"/>
    </xf>
    <xf numFmtId="0" fontId="46" fillId="22" borderId="50" xfId="9" applyFont="1" applyFill="1" applyBorder="1" applyAlignment="1">
      <alignment horizontal="left" vertical="top" wrapText="1"/>
    </xf>
    <xf numFmtId="0" fontId="46" fillId="22" borderId="49" xfId="9" applyFont="1" applyFill="1" applyBorder="1" applyAlignment="1">
      <alignment horizontal="center" vertical="center" wrapText="1"/>
    </xf>
    <xf numFmtId="0" fontId="47" fillId="0" borderId="48" xfId="9" applyFont="1" applyBorder="1" applyAlignment="1">
      <alignment vertical="top" wrapText="1"/>
    </xf>
    <xf numFmtId="0" fontId="47" fillId="0" borderId="49" xfId="9" applyFont="1" applyBorder="1" applyAlignment="1">
      <alignment vertical="top" wrapText="1"/>
    </xf>
    <xf numFmtId="0" fontId="47" fillId="0" borderId="50" xfId="9" applyFont="1" applyBorder="1" applyAlignment="1">
      <alignment vertical="top" wrapText="1"/>
    </xf>
    <xf numFmtId="1" fontId="50" fillId="0" borderId="48" xfId="9" applyNumberFormat="1" applyFont="1" applyBorder="1" applyAlignment="1">
      <alignment horizontal="center" vertical="top" shrinkToFit="1"/>
    </xf>
    <xf numFmtId="1" fontId="50" fillId="0" borderId="50" xfId="9" applyNumberFormat="1" applyFont="1" applyBorder="1" applyAlignment="1">
      <alignment horizontal="center" vertical="top" shrinkToFit="1"/>
    </xf>
    <xf numFmtId="0" fontId="47" fillId="0" borderId="48" xfId="9" applyFont="1" applyBorder="1" applyAlignment="1">
      <alignment horizontal="left" vertical="top" wrapText="1"/>
    </xf>
    <xf numFmtId="0" fontId="47" fillId="0" borderId="49" xfId="9" applyFont="1" applyBorder="1" applyAlignment="1">
      <alignment horizontal="left" vertical="top" wrapText="1"/>
    </xf>
    <xf numFmtId="0" fontId="47" fillId="0" borderId="50" xfId="9" applyFont="1" applyBorder="1" applyAlignment="1">
      <alignment horizontal="left" vertical="top" wrapText="1"/>
    </xf>
    <xf numFmtId="0" fontId="53" fillId="22" borderId="48" xfId="8" applyFont="1" applyFill="1" applyBorder="1" applyAlignment="1">
      <alignment horizontal="center" vertical="center" wrapText="1"/>
    </xf>
    <xf numFmtId="0" fontId="53" fillId="22" borderId="49" xfId="8" applyFont="1" applyFill="1" applyBorder="1" applyAlignment="1">
      <alignment horizontal="center" vertical="center" wrapText="1"/>
    </xf>
    <xf numFmtId="0" fontId="53" fillId="22" borderId="50" xfId="8" applyFont="1" applyFill="1" applyBorder="1" applyAlignment="1">
      <alignment horizontal="center" vertical="center" wrapText="1"/>
    </xf>
    <xf numFmtId="0" fontId="47" fillId="0" borderId="48" xfId="9" applyFont="1" applyBorder="1" applyAlignment="1">
      <alignment horizontal="left" vertical="top" wrapText="1" indent="18"/>
    </xf>
    <xf numFmtId="0" fontId="47" fillId="0" borderId="49" xfId="9" applyFont="1" applyBorder="1" applyAlignment="1">
      <alignment horizontal="left" vertical="top" wrapText="1" indent="18"/>
    </xf>
    <xf numFmtId="0" fontId="47" fillId="0" borderId="50" xfId="9" applyFont="1" applyBorder="1" applyAlignment="1">
      <alignment horizontal="left" vertical="top" wrapText="1" indent="18"/>
    </xf>
    <xf numFmtId="0" fontId="47" fillId="22" borderId="48" xfId="8" applyFont="1" applyFill="1" applyBorder="1" applyAlignment="1">
      <alignment horizontal="center" vertical="top" wrapText="1"/>
    </xf>
    <xf numFmtId="0" fontId="47" fillId="22" borderId="49" xfId="8" applyFont="1" applyFill="1" applyBorder="1" applyAlignment="1">
      <alignment horizontal="center" vertical="top" wrapText="1"/>
    </xf>
    <xf numFmtId="0" fontId="47" fillId="22" borderId="50" xfId="8" applyFont="1" applyFill="1" applyBorder="1" applyAlignment="1">
      <alignment horizontal="center" vertical="top" wrapText="1"/>
    </xf>
    <xf numFmtId="0" fontId="45" fillId="0" borderId="48" xfId="8" applyBorder="1" applyAlignment="1">
      <alignment horizontal="left" wrapText="1"/>
    </xf>
    <xf numFmtId="0" fontId="45" fillId="0" borderId="50" xfId="8" applyBorder="1" applyAlignment="1">
      <alignment horizontal="left" wrapText="1"/>
    </xf>
    <xf numFmtId="0" fontId="48" fillId="0" borderId="48" xfId="8" applyFont="1" applyBorder="1" applyAlignment="1">
      <alignment horizontal="center" vertical="top" wrapText="1"/>
    </xf>
    <xf numFmtId="0" fontId="48" fillId="0" borderId="50" xfId="8" applyFont="1" applyBorder="1" applyAlignment="1">
      <alignment horizontal="center" vertical="top" wrapText="1"/>
    </xf>
    <xf numFmtId="1" fontId="49" fillId="0" borderId="48" xfId="8" applyNumberFormat="1" applyFont="1" applyBorder="1" applyAlignment="1">
      <alignment horizontal="center" vertical="top" shrinkToFit="1"/>
    </xf>
    <xf numFmtId="1" fontId="49" fillId="0" borderId="49" xfId="8" applyNumberFormat="1" applyFont="1" applyBorder="1" applyAlignment="1">
      <alignment horizontal="center" vertical="top" shrinkToFit="1"/>
    </xf>
    <xf numFmtId="1" fontId="49" fillId="0" borderId="50" xfId="8" applyNumberFormat="1" applyFont="1" applyBorder="1" applyAlignment="1">
      <alignment horizontal="center" vertical="top" shrinkToFit="1"/>
    </xf>
    <xf numFmtId="0" fontId="45" fillId="0" borderId="49" xfId="8" applyBorder="1" applyAlignment="1">
      <alignment horizontal="left" wrapText="1"/>
    </xf>
    <xf numFmtId="0" fontId="52" fillId="0" borderId="49" xfId="9" applyBorder="1" applyAlignment="1">
      <alignment horizontal="left" vertical="center" wrapText="1"/>
    </xf>
    <xf numFmtId="0" fontId="53" fillId="22" borderId="48" xfId="8" applyFont="1" applyFill="1" applyBorder="1" applyAlignment="1">
      <alignment horizontal="left" vertical="top" wrapText="1"/>
    </xf>
    <xf numFmtId="0" fontId="53" fillId="22" borderId="49" xfId="8" applyFont="1" applyFill="1" applyBorder="1" applyAlignment="1">
      <alignment horizontal="left" vertical="top" wrapText="1"/>
    </xf>
    <xf numFmtId="0" fontId="53" fillId="22" borderId="50" xfId="8" applyFont="1" applyFill="1" applyBorder="1" applyAlignment="1">
      <alignment horizontal="left" vertical="top" wrapText="1"/>
    </xf>
    <xf numFmtId="0" fontId="47" fillId="0" borderId="48" xfId="8" applyFont="1" applyBorder="1" applyAlignment="1">
      <alignment vertical="top" wrapText="1"/>
    </xf>
    <xf numFmtId="0" fontId="47" fillId="0" borderId="49" xfId="8" applyFont="1" applyBorder="1" applyAlignment="1">
      <alignment vertical="top" wrapText="1"/>
    </xf>
    <xf numFmtId="0" fontId="47" fillId="0" borderId="50" xfId="8" applyFont="1" applyBorder="1" applyAlignment="1">
      <alignment vertical="top" wrapText="1"/>
    </xf>
    <xf numFmtId="1" fontId="50" fillId="0" borderId="48" xfId="8" applyNumberFormat="1" applyFont="1" applyBorder="1" applyAlignment="1">
      <alignment horizontal="center" vertical="top" shrinkToFit="1"/>
    </xf>
    <xf numFmtId="1" fontId="50" fillId="0" borderId="49" xfId="8" applyNumberFormat="1" applyFont="1" applyBorder="1" applyAlignment="1">
      <alignment horizontal="center" vertical="top" shrinkToFit="1"/>
    </xf>
    <xf numFmtId="1" fontId="50" fillId="0" borderId="50" xfId="8" applyNumberFormat="1" applyFont="1" applyBorder="1" applyAlignment="1">
      <alignment horizontal="center" vertical="top" shrinkToFit="1"/>
    </xf>
    <xf numFmtId="0" fontId="47" fillId="0" borderId="48" xfId="8" applyFont="1" applyBorder="1" applyAlignment="1">
      <alignment horizontal="left" vertical="top" wrapText="1"/>
    </xf>
    <xf numFmtId="0" fontId="47" fillId="0" borderId="49" xfId="8" applyFont="1" applyBorder="1" applyAlignment="1">
      <alignment horizontal="left" vertical="top" wrapText="1"/>
    </xf>
    <xf numFmtId="0" fontId="47" fillId="0" borderId="50" xfId="8" applyFont="1" applyBorder="1" applyAlignment="1">
      <alignment horizontal="left" vertical="top" wrapText="1"/>
    </xf>
    <xf numFmtId="0" fontId="47" fillId="0" borderId="48" xfId="8" applyFont="1" applyBorder="1" applyAlignment="1">
      <alignment horizontal="left" vertical="top" wrapText="1" indent="22"/>
    </xf>
    <xf numFmtId="0" fontId="47" fillId="0" borderId="49" xfId="8" applyFont="1" applyBorder="1" applyAlignment="1">
      <alignment horizontal="left" vertical="top" wrapText="1" indent="22"/>
    </xf>
    <xf numFmtId="0" fontId="47" fillId="0" borderId="50" xfId="8" applyFont="1" applyBorder="1" applyAlignment="1">
      <alignment horizontal="left" vertical="top" wrapText="1" indent="22"/>
    </xf>
    <xf numFmtId="0" fontId="48" fillId="0" borderId="48" xfId="0" applyFont="1" applyBorder="1" applyAlignment="1">
      <alignment horizontal="center" vertical="top" wrapText="1"/>
    </xf>
    <xf numFmtId="0" fontId="48" fillId="0" borderId="50" xfId="0" applyFont="1" applyBorder="1" applyAlignment="1">
      <alignment horizontal="center" vertical="top" wrapText="1"/>
    </xf>
    <xf numFmtId="1" fontId="49" fillId="0" borderId="48" xfId="0" applyNumberFormat="1" applyFont="1" applyBorder="1" applyAlignment="1">
      <alignment horizontal="center" vertical="top" shrinkToFit="1"/>
    </xf>
    <xf numFmtId="1" fontId="49" fillId="0" borderId="50" xfId="0" applyNumberFormat="1" applyFont="1" applyBorder="1" applyAlignment="1">
      <alignment horizontal="center" vertical="top" shrinkToFit="1"/>
    </xf>
    <xf numFmtId="0" fontId="0" fillId="0" borderId="48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53" fillId="22" borderId="48" xfId="0" applyFont="1" applyFill="1" applyBorder="1" applyAlignment="1">
      <alignment horizontal="center" vertical="center" wrapText="1"/>
    </xf>
    <xf numFmtId="0" fontId="53" fillId="22" borderId="50" xfId="0" applyFont="1" applyFill="1" applyBorder="1" applyAlignment="1">
      <alignment horizontal="center" vertical="center" wrapText="1"/>
    </xf>
    <xf numFmtId="0" fontId="53" fillId="22" borderId="48" xfId="0" applyFont="1" applyFill="1" applyBorder="1" applyAlignment="1">
      <alignment horizontal="left" vertical="top" wrapText="1"/>
    </xf>
    <xf numFmtId="0" fontId="53" fillId="22" borderId="50" xfId="0" applyFont="1" applyFill="1" applyBorder="1" applyAlignment="1">
      <alignment horizontal="left" vertical="top" wrapText="1"/>
    </xf>
    <xf numFmtId="0" fontId="53" fillId="22" borderId="49" xfId="0" applyFont="1" applyFill="1" applyBorder="1" applyAlignment="1">
      <alignment horizontal="center" vertical="center" wrapText="1"/>
    </xf>
    <xf numFmtId="1" fontId="50" fillId="0" borderId="48" xfId="0" applyNumberFormat="1" applyFont="1" applyBorder="1" applyAlignment="1">
      <alignment horizontal="center" vertical="top" shrinkToFit="1"/>
    </xf>
    <xf numFmtId="1" fontId="50" fillId="0" borderId="50" xfId="0" applyNumberFormat="1" applyFont="1" applyBorder="1" applyAlignment="1">
      <alignment horizontal="center" vertical="top" shrinkToFit="1"/>
    </xf>
    <xf numFmtId="0" fontId="47" fillId="0" borderId="48" xfId="0" applyFont="1" applyBorder="1" applyAlignment="1">
      <alignment horizontal="left" vertical="top" wrapText="1"/>
    </xf>
    <xf numFmtId="0" fontId="47" fillId="0" borderId="49" xfId="0" applyFont="1" applyBorder="1" applyAlignment="1">
      <alignment horizontal="left" vertical="top" wrapText="1"/>
    </xf>
    <xf numFmtId="0" fontId="47" fillId="0" borderId="50" xfId="0" applyFont="1" applyBorder="1" applyAlignment="1">
      <alignment horizontal="left" vertical="top" wrapText="1"/>
    </xf>
    <xf numFmtId="0" fontId="46" fillId="22" borderId="48" xfId="0" applyFont="1" applyFill="1" applyBorder="1" applyAlignment="1">
      <alignment horizontal="center" vertical="center" wrapText="1"/>
    </xf>
    <xf numFmtId="0" fontId="46" fillId="22" borderId="50" xfId="0" applyFont="1" applyFill="1" applyBorder="1" applyAlignment="1">
      <alignment horizontal="center" vertical="center" wrapText="1"/>
    </xf>
    <xf numFmtId="0" fontId="46" fillId="22" borderId="48" xfId="0" applyFont="1" applyFill="1" applyBorder="1" applyAlignment="1">
      <alignment horizontal="left" vertical="top" wrapText="1"/>
    </xf>
    <xf numFmtId="0" fontId="46" fillId="22" borderId="50" xfId="0" applyFont="1" applyFill="1" applyBorder="1" applyAlignment="1">
      <alignment horizontal="left" vertical="top" wrapText="1"/>
    </xf>
    <xf numFmtId="0" fontId="46" fillId="22" borderId="49" xfId="0" applyFont="1" applyFill="1" applyBorder="1" applyAlignment="1">
      <alignment horizontal="center" vertical="center" wrapText="1"/>
    </xf>
    <xf numFmtId="0" fontId="48" fillId="0" borderId="48" xfId="8" applyFont="1" applyBorder="1" applyAlignment="1">
      <alignment horizontal="center" vertical="center" wrapText="1"/>
    </xf>
    <xf numFmtId="0" fontId="48" fillId="0" borderId="50" xfId="8" applyFont="1" applyBorder="1" applyAlignment="1">
      <alignment horizontal="center" vertical="center" wrapText="1"/>
    </xf>
    <xf numFmtId="1" fontId="49" fillId="0" borderId="48" xfId="8" applyNumberFormat="1" applyFont="1" applyBorder="1" applyAlignment="1">
      <alignment horizontal="center" vertical="center" shrinkToFit="1"/>
    </xf>
    <xf numFmtId="1" fontId="49" fillId="0" borderId="50" xfId="8" applyNumberFormat="1" applyFont="1" applyBorder="1" applyAlignment="1">
      <alignment horizontal="center" vertical="center" shrinkToFit="1"/>
    </xf>
    <xf numFmtId="0" fontId="55" fillId="0" borderId="48" xfId="8" applyFont="1" applyBorder="1" applyAlignment="1">
      <alignment horizontal="left" vertical="center" wrapText="1"/>
    </xf>
    <xf numFmtId="0" fontId="55" fillId="0" borderId="49" xfId="8" applyFont="1" applyBorder="1" applyAlignment="1">
      <alignment horizontal="left" vertical="center" wrapText="1"/>
    </xf>
    <xf numFmtId="0" fontId="55" fillId="0" borderId="50" xfId="8" applyFont="1" applyBorder="1" applyAlignment="1">
      <alignment horizontal="left" vertical="center" wrapText="1"/>
    </xf>
    <xf numFmtId="1" fontId="50" fillId="0" borderId="48" xfId="8" applyNumberFormat="1" applyFont="1" applyBorder="1" applyAlignment="1">
      <alignment horizontal="center" vertical="center" shrinkToFit="1"/>
    </xf>
    <xf numFmtId="1" fontId="50" fillId="0" borderId="50" xfId="8" applyNumberFormat="1" applyFont="1" applyBorder="1" applyAlignment="1">
      <alignment horizontal="center" vertical="center" shrinkToFit="1"/>
    </xf>
    <xf numFmtId="0" fontId="47" fillId="0" borderId="48" xfId="8" applyFont="1" applyBorder="1" applyAlignment="1">
      <alignment horizontal="left" vertical="center" wrapText="1"/>
    </xf>
    <xf numFmtId="0" fontId="47" fillId="0" borderId="49" xfId="8" applyFont="1" applyBorder="1" applyAlignment="1">
      <alignment horizontal="left" vertical="center" wrapText="1"/>
    </xf>
    <xf numFmtId="0" fontId="47" fillId="0" borderId="50" xfId="8" applyFont="1" applyBorder="1" applyAlignment="1">
      <alignment horizontal="left" vertical="center" wrapText="1"/>
    </xf>
    <xf numFmtId="0" fontId="47" fillId="22" borderId="48" xfId="0" applyFont="1" applyFill="1" applyBorder="1" applyAlignment="1">
      <alignment horizontal="center" vertical="top" wrapText="1"/>
    </xf>
    <xf numFmtId="0" fontId="47" fillId="22" borderId="49" xfId="0" applyFont="1" applyFill="1" applyBorder="1" applyAlignment="1">
      <alignment horizontal="center" vertical="top" wrapText="1"/>
    </xf>
    <xf numFmtId="0" fontId="47" fillId="22" borderId="50" xfId="0" applyFont="1" applyFill="1" applyBorder="1" applyAlignment="1">
      <alignment horizontal="center" vertical="top" wrapText="1"/>
    </xf>
    <xf numFmtId="0" fontId="47" fillId="0" borderId="48" xfId="0" applyFont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7" fillId="22" borderId="48" xfId="8" applyFont="1" applyFill="1" applyBorder="1" applyAlignment="1">
      <alignment horizontal="center" vertical="center" wrapText="1"/>
    </xf>
    <xf numFmtId="0" fontId="47" fillId="22" borderId="49" xfId="8" applyFont="1" applyFill="1" applyBorder="1" applyAlignment="1">
      <alignment horizontal="center" vertical="center" wrapText="1"/>
    </xf>
    <xf numFmtId="0" fontId="47" fillId="22" borderId="50" xfId="8" applyFont="1" applyFill="1" applyBorder="1" applyAlignment="1">
      <alignment horizontal="center" vertical="center" wrapText="1"/>
    </xf>
    <xf numFmtId="0" fontId="47" fillId="0" borderId="48" xfId="8" applyFont="1" applyBorder="1" applyAlignment="1">
      <alignment horizontal="center" vertical="center" wrapText="1"/>
    </xf>
    <xf numFmtId="0" fontId="47" fillId="0" borderId="49" xfId="8" applyFont="1" applyBorder="1" applyAlignment="1">
      <alignment horizontal="center" vertical="center" wrapText="1"/>
    </xf>
    <xf numFmtId="0" fontId="47" fillId="0" borderId="50" xfId="8" applyFont="1" applyBorder="1" applyAlignment="1">
      <alignment horizontal="center" vertical="center" wrapText="1"/>
    </xf>
    <xf numFmtId="0" fontId="47" fillId="22" borderId="1" xfId="8" applyFont="1" applyFill="1" applyBorder="1" applyAlignment="1">
      <alignment horizontal="center" vertical="center" wrapText="1"/>
    </xf>
    <xf numFmtId="0" fontId="47" fillId="22" borderId="51" xfId="8" applyFont="1" applyFill="1" applyBorder="1" applyAlignment="1">
      <alignment horizontal="center" vertical="center" wrapText="1"/>
    </xf>
    <xf numFmtId="0" fontId="47" fillId="22" borderId="56" xfId="8" applyFont="1" applyFill="1" applyBorder="1" applyAlignment="1">
      <alignment horizontal="center" vertical="center" wrapText="1"/>
    </xf>
    <xf numFmtId="0" fontId="47" fillId="22" borderId="51" xfId="8" applyFont="1" applyFill="1" applyBorder="1" applyAlignment="1">
      <alignment horizontal="left" vertical="center" wrapText="1"/>
    </xf>
    <xf numFmtId="0" fontId="47" fillId="22" borderId="56" xfId="8" applyFont="1" applyFill="1" applyBorder="1" applyAlignment="1">
      <alignment horizontal="left" vertical="center" wrapText="1"/>
    </xf>
    <xf numFmtId="0" fontId="47" fillId="22" borderId="51" xfId="0" applyFont="1" applyFill="1" applyBorder="1" applyAlignment="1">
      <alignment horizontal="center" vertical="center" wrapText="1"/>
    </xf>
    <xf numFmtId="0" fontId="47" fillId="22" borderId="52" xfId="0" applyFont="1" applyFill="1" applyBorder="1" applyAlignment="1">
      <alignment horizontal="center" vertical="center" wrapText="1"/>
    </xf>
    <xf numFmtId="0" fontId="47" fillId="22" borderId="56" xfId="0" applyFont="1" applyFill="1" applyBorder="1" applyAlignment="1">
      <alignment horizontal="center" vertical="center" wrapText="1"/>
    </xf>
    <xf numFmtId="0" fontId="64" fillId="0" borderId="48" xfId="11" applyFont="1" applyBorder="1" applyAlignment="1">
      <alignment horizontal="center" vertical="top" wrapText="1"/>
    </xf>
    <xf numFmtId="0" fontId="64" fillId="0" borderId="50" xfId="11" applyFont="1" applyBorder="1" applyAlignment="1">
      <alignment horizontal="center" vertical="top" wrapText="1"/>
    </xf>
    <xf numFmtId="1" fontId="65" fillId="0" borderId="76" xfId="11" applyNumberFormat="1" applyFont="1" applyBorder="1" applyAlignment="1">
      <alignment horizontal="center" vertical="top" shrinkToFit="1"/>
    </xf>
    <xf numFmtId="0" fontId="47" fillId="0" borderId="48" xfId="11" applyFont="1" applyBorder="1" applyAlignment="1">
      <alignment horizontal="center" vertical="top" wrapText="1"/>
    </xf>
    <xf numFmtId="0" fontId="47" fillId="0" borderId="49" xfId="11" applyFont="1" applyBorder="1" applyAlignment="1">
      <alignment horizontal="center" vertical="top" wrapText="1"/>
    </xf>
    <xf numFmtId="1" fontId="65" fillId="0" borderId="48" xfId="11" applyNumberFormat="1" applyFont="1" applyBorder="1" applyAlignment="1">
      <alignment horizontal="center" vertical="top" shrinkToFit="1"/>
    </xf>
    <xf numFmtId="1" fontId="65" fillId="0" borderId="49" xfId="11" applyNumberFormat="1" applyFont="1" applyBorder="1" applyAlignment="1">
      <alignment horizontal="center" vertical="top" shrinkToFit="1"/>
    </xf>
    <xf numFmtId="0" fontId="63" fillId="0" borderId="48" xfId="11" applyBorder="1" applyAlignment="1">
      <alignment horizontal="left" wrapText="1"/>
    </xf>
    <xf numFmtId="0" fontId="63" fillId="0" borderId="50" xfId="11" applyBorder="1" applyAlignment="1">
      <alignment horizontal="left" wrapText="1"/>
    </xf>
    <xf numFmtId="0" fontId="47" fillId="0" borderId="50" xfId="1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7" fillId="14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3" fillId="0" borderId="44" xfId="3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3" fillId="0" borderId="45" xfId="3" applyFont="1" applyBorder="1" applyAlignment="1">
      <alignment horizontal="center" vertical="center" wrapText="1"/>
    </xf>
    <xf numFmtId="0" fontId="3" fillId="0" borderId="46" xfId="3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4" xfId="0" applyFont="1" applyBorder="1" applyAlignment="1">
      <alignment horizontal="left" vertical="center"/>
    </xf>
    <xf numFmtId="0" fontId="11" fillId="6" borderId="0" xfId="2" applyFont="1" applyFill="1" applyAlignment="1">
      <alignment horizontal="center" vertical="center"/>
    </xf>
    <xf numFmtId="0" fontId="7" fillId="0" borderId="44" xfId="0" applyFont="1" applyBorder="1" applyAlignment="1">
      <alignment horizontal="left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0" fillId="12" borderId="6" xfId="0" applyNumberFormat="1" applyFont="1" applyFill="1" applyBorder="1" applyAlignment="1">
      <alignment horizontal="center" vertical="center" wrapText="1"/>
    </xf>
    <xf numFmtId="49" fontId="40" fillId="12" borderId="11" xfId="0" applyNumberFormat="1" applyFont="1" applyFill="1" applyBorder="1" applyAlignment="1">
      <alignment horizontal="center" vertical="center" wrapText="1"/>
    </xf>
    <xf numFmtId="49" fontId="40" fillId="12" borderId="5" xfId="0" applyNumberFormat="1" applyFont="1" applyFill="1" applyBorder="1" applyAlignment="1">
      <alignment horizontal="center" vertical="center" wrapText="1"/>
    </xf>
    <xf numFmtId="49" fontId="40" fillId="12" borderId="13" xfId="0" applyNumberFormat="1" applyFont="1" applyFill="1" applyBorder="1" applyAlignment="1">
      <alignment horizontal="center" vertical="center" wrapText="1"/>
    </xf>
    <xf numFmtId="0" fontId="42" fillId="17" borderId="10" xfId="0" applyFont="1" applyFill="1" applyBorder="1" applyAlignment="1">
      <alignment horizontal="center" vertical="center" wrapText="1"/>
    </xf>
    <xf numFmtId="0" fontId="42" fillId="17" borderId="9" xfId="0" applyFont="1" applyFill="1" applyBorder="1" applyAlignment="1">
      <alignment horizontal="center" vertical="center" wrapText="1"/>
    </xf>
    <xf numFmtId="0" fontId="42" fillId="17" borderId="5" xfId="0" applyFont="1" applyFill="1" applyBorder="1" applyAlignment="1">
      <alignment horizontal="center" vertical="center" wrapText="1"/>
    </xf>
    <xf numFmtId="164" fontId="40" fillId="12" borderId="6" xfId="0" applyNumberFormat="1" applyFont="1" applyFill="1" applyBorder="1" applyAlignment="1">
      <alignment horizontal="center" vertical="center" wrapText="1"/>
    </xf>
    <xf numFmtId="164" fontId="40" fillId="12" borderId="11" xfId="0" applyNumberFormat="1" applyFont="1" applyFill="1" applyBorder="1" applyAlignment="1">
      <alignment horizontal="center" vertical="center" wrapText="1"/>
    </xf>
    <xf numFmtId="164" fontId="34" fillId="17" borderId="10" xfId="0" applyNumberFormat="1" applyFont="1" applyFill="1" applyBorder="1" applyAlignment="1">
      <alignment horizontal="center" vertical="center" wrapText="1"/>
    </xf>
    <xf numFmtId="164" fontId="34" fillId="17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40" fillId="12" borderId="1" xfId="0" applyNumberFormat="1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0" fontId="15" fillId="15" borderId="43" xfId="0" applyFont="1" applyFill="1" applyBorder="1" applyAlignment="1">
      <alignment horizontal="center" vertical="center" wrapText="1"/>
    </xf>
    <xf numFmtId="0" fontId="15" fillId="15" borderId="40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0" fontId="23" fillId="9" borderId="15" xfId="5" applyFont="1" applyFill="1" applyBorder="1" applyAlignment="1">
      <alignment horizontal="left" vertical="center" wrapText="1"/>
    </xf>
    <xf numFmtId="0" fontId="23" fillId="9" borderId="17" xfId="5" applyFont="1" applyFill="1" applyBorder="1" applyAlignment="1">
      <alignment horizontal="left" vertical="center" wrapText="1"/>
    </xf>
    <xf numFmtId="0" fontId="23" fillId="9" borderId="29" xfId="5" applyFont="1" applyFill="1" applyBorder="1" applyAlignment="1">
      <alignment horizontal="center" vertical="center"/>
    </xf>
    <xf numFmtId="0" fontId="23" fillId="9" borderId="29" xfId="5" applyFont="1" applyFill="1" applyBorder="1" applyAlignment="1">
      <alignment horizontal="center" vertical="center" wrapText="1"/>
    </xf>
    <xf numFmtId="0" fontId="23" fillId="9" borderId="38" xfId="5" applyFont="1" applyFill="1" applyBorder="1" applyAlignment="1">
      <alignment horizontal="center" vertical="center" wrapText="1"/>
    </xf>
    <xf numFmtId="0" fontId="22" fillId="6" borderId="21" xfId="0" applyFont="1" applyFill="1" applyBorder="1" applyAlignment="1">
      <alignment horizontal="center" vertical="center" wrapText="1"/>
    </xf>
    <xf numFmtId="15" fontId="3" fillId="4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2" fillId="6" borderId="20" xfId="0" applyFont="1" applyFill="1" applyBorder="1" applyAlignment="1">
      <alignment horizontal="center" vertical="center" wrapText="1"/>
    </xf>
    <xf numFmtId="15" fontId="3" fillId="4" borderId="2" xfId="0" applyNumberFormat="1" applyFont="1" applyFill="1" applyBorder="1" applyAlignment="1">
      <alignment horizontal="center" vertical="center"/>
    </xf>
    <xf numFmtId="15" fontId="3" fillId="4" borderId="20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 vertical="center" wrapText="1"/>
    </xf>
    <xf numFmtId="0" fontId="23" fillId="2" borderId="78" xfId="0" applyFont="1" applyFill="1" applyBorder="1" applyAlignment="1">
      <alignment horizontal="center" vertical="center" wrapText="1"/>
    </xf>
    <xf numFmtId="0" fontId="23" fillId="2" borderId="40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1" xfId="0" applyNumberFormat="1" applyFont="1" applyBorder="1" applyAlignment="1">
      <alignment horizontal="center" vertical="center"/>
    </xf>
    <xf numFmtId="0" fontId="2" fillId="0" borderId="62" xfId="1" applyBorder="1" applyAlignment="1">
      <alignment horizontal="center" vertical="center"/>
    </xf>
    <xf numFmtId="0" fontId="2" fillId="0" borderId="63" xfId="1" applyBorder="1" applyAlignment="1">
      <alignment horizontal="center" vertical="center"/>
    </xf>
    <xf numFmtId="0" fontId="2" fillId="0" borderId="65" xfId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" fontId="43" fillId="0" borderId="1" xfId="0" applyNumberFormat="1" applyFont="1" applyBorder="1"/>
    <xf numFmtId="0" fontId="0" fillId="0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 wrapText="1"/>
    </xf>
  </cellXfs>
  <cellStyles count="17">
    <cellStyle name="Comma" xfId="6" builtinId="3"/>
    <cellStyle name="Comma 2" xfId="12" xr:uid="{78174D1C-B92B-4928-95F5-6A63570F3B35}"/>
    <cellStyle name="Normal" xfId="0" builtinId="0"/>
    <cellStyle name="Normal 2" xfId="4" xr:uid="{F65BBCD9-3E94-4841-8FE1-8184A50A275F}"/>
    <cellStyle name="Normal 2 10" xfId="16" xr:uid="{87C30F6B-9928-4769-A0A4-D8246A16BEBD}"/>
    <cellStyle name="Normal 2 2" xfId="5" xr:uid="{C6B1E90F-D3B2-4FC2-8849-495BC5583148}"/>
    <cellStyle name="Normal 3" xfId="8" xr:uid="{4DCCCA59-5492-4DCA-BEB1-6CC2E66ED3C5}"/>
    <cellStyle name="Normal 4" xfId="3" xr:uid="{B39E33CF-73A2-473E-8602-B174803E22E9}"/>
    <cellStyle name="Normal 5" xfId="9" xr:uid="{40E94354-38D6-4E40-93B1-2DD83B809D45}"/>
    <cellStyle name="Normal 5 2" xfId="13" xr:uid="{0F0C7829-6FA7-4B5E-BB7F-43A16DC4C8BA}"/>
    <cellStyle name="Normal 6" xfId="10" xr:uid="{6F2F1592-D0F8-4206-A2DD-A22CD099834C}"/>
    <cellStyle name="Normal 6 2" xfId="14" xr:uid="{E8B7FCB5-C5CF-47F4-96C9-4366FB020678}"/>
    <cellStyle name="Normal 7" xfId="11" xr:uid="{A951BDF4-3508-4B30-A47C-810D0D55FE7D}"/>
    <cellStyle name="Normal 7 2" xfId="15" xr:uid="{12E7F76D-204B-478A-9593-71D11AA67282}"/>
    <cellStyle name="Normal 84" xfId="2" xr:uid="{45D6A455-60A0-4368-97EB-82CC32CD5F51}"/>
    <cellStyle name="Per cent" xfId="7" builtinId="5"/>
    <cellStyle name="RowLevel_1" xfId="1" builtinId="1" iLevel="0"/>
  </cellStyles>
  <dxfs count="6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9C0006"/>
      </font>
      <fill>
        <patternFill patternType="none">
          <bgColor auto="1"/>
        </patternFill>
      </fill>
      <border>
        <left style="thin">
          <color theme="5" tint="0.39994506668294322"/>
        </left>
        <right style="thin">
          <color theme="5" tint="0.39994506668294322"/>
        </right>
        <top/>
        <bottom/>
      </border>
    </dxf>
    <dxf>
      <font>
        <strike val="0"/>
        <color rgb="FF9C0006"/>
      </font>
      <fill>
        <patternFill>
          <bgColor rgb="FFFFC7CE"/>
        </patternFill>
      </fill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\-"/>
    </dxf>
    <dxf>
      <numFmt numFmtId="171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059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086604_adani_com/Documents/Desktop%2011-Jun-25/Khavada/2.%20WTG/PHASE-II/DPR%20-%20PHASE%202/DPR%20Khavda%20Wind%201040%20MW%20PH-II%20Report%2019-Jan-26%20-%20Copy.xlsx" TargetMode="External"/><Relationship Id="rId1" Type="http://schemas.openxmlformats.org/officeDocument/2006/relationships/externalLinkPath" Target="/personal/30086604_adani_com/Documents/Desktop%2011-Jun-25/Khavada/2.%20WTG/PHASE-II/DPR%20-%20PHASE%202/DPR%20Khavda%20Wind%201040%20MW%20PH-II%20Report%2019-Jan-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V wise Summary"/>
      <sheetName val="SUMMARY"/>
      <sheetName val="200WTG PH-II"/>
      <sheetName val="Stone Column Progress"/>
      <sheetName val="33kV-Summary"/>
      <sheetName val="33kV-FO Cable Data"/>
      <sheetName val="Sheet1"/>
      <sheetName val="33kV-HT &amp; FO Cable"/>
      <sheetName val="USS"/>
      <sheetName val="Erection status"/>
      <sheetName val="Issues"/>
      <sheetName val="Manpower"/>
      <sheetName val="Supply"/>
      <sheetName val="Rain Fall"/>
      <sheetName val="CranePad"/>
      <sheetName val="Sheet2"/>
      <sheetName val="Progress Analysis"/>
      <sheetName val="Rigg"/>
      <sheetName val="Detail-Summary"/>
      <sheetName val="Manpower Summary"/>
    </sheetNames>
    <sheetDataSet>
      <sheetData sheetId="0"/>
      <sheetData sheetId="1"/>
      <sheetData sheetId="2"/>
      <sheetData sheetId="3">
        <row r="6">
          <cell r="C6" t="str">
            <v>WTG 413</v>
          </cell>
          <cell r="D6" t="str">
            <v>Bauer</v>
          </cell>
          <cell r="E6" t="str">
            <v>Released</v>
          </cell>
          <cell r="F6"/>
          <cell r="G6">
            <v>10</v>
          </cell>
          <cell r="H6">
            <v>211</v>
          </cell>
          <cell r="I6">
            <v>211</v>
          </cell>
          <cell r="J6">
            <v>211</v>
          </cell>
          <cell r="K6">
            <v>0</v>
          </cell>
        </row>
        <row r="7">
          <cell r="C7" t="str">
            <v>WTG 488</v>
          </cell>
          <cell r="D7" t="str">
            <v>Sarita infra</v>
          </cell>
          <cell r="E7" t="str">
            <v>Released</v>
          </cell>
          <cell r="F7"/>
          <cell r="G7">
            <v>10.9</v>
          </cell>
          <cell r="H7">
            <v>211</v>
          </cell>
          <cell r="I7">
            <v>211</v>
          </cell>
          <cell r="J7">
            <v>211</v>
          </cell>
          <cell r="K7">
            <v>0</v>
          </cell>
        </row>
        <row r="8">
          <cell r="C8" t="str">
            <v>WTG 464</v>
          </cell>
          <cell r="D8" t="str">
            <v>Bauer</v>
          </cell>
          <cell r="E8" t="str">
            <v>Released</v>
          </cell>
          <cell r="F8"/>
          <cell r="G8">
            <v>11</v>
          </cell>
          <cell r="H8">
            <v>211</v>
          </cell>
          <cell r="I8">
            <v>211</v>
          </cell>
          <cell r="J8">
            <v>211</v>
          </cell>
          <cell r="K8">
            <v>0</v>
          </cell>
        </row>
        <row r="9">
          <cell r="C9" t="str">
            <v>WTG 463</v>
          </cell>
          <cell r="D9" t="str">
            <v>Sarita infra</v>
          </cell>
          <cell r="E9" t="str">
            <v>Released</v>
          </cell>
          <cell r="F9"/>
          <cell r="G9">
            <v>12</v>
          </cell>
          <cell r="H9">
            <v>199</v>
          </cell>
          <cell r="I9">
            <v>199</v>
          </cell>
          <cell r="J9">
            <v>199</v>
          </cell>
          <cell r="K9">
            <v>0</v>
          </cell>
        </row>
        <row r="10">
          <cell r="C10" t="str">
            <v>WTG 363</v>
          </cell>
          <cell r="D10" t="str">
            <v>Bauer</v>
          </cell>
          <cell r="E10" t="str">
            <v>Released</v>
          </cell>
          <cell r="F10"/>
          <cell r="G10">
            <v>12</v>
          </cell>
          <cell r="H10">
            <v>205</v>
          </cell>
          <cell r="I10">
            <v>205</v>
          </cell>
          <cell r="J10">
            <v>205</v>
          </cell>
          <cell r="K10">
            <v>0</v>
          </cell>
        </row>
        <row r="11">
          <cell r="C11" t="str">
            <v>WTG 489</v>
          </cell>
          <cell r="D11" t="str">
            <v>Bauer</v>
          </cell>
          <cell r="E11" t="str">
            <v>Released</v>
          </cell>
          <cell r="F11"/>
          <cell r="G11">
            <v>10</v>
          </cell>
          <cell r="H11">
            <v>223</v>
          </cell>
          <cell r="I11">
            <v>223</v>
          </cell>
          <cell r="J11">
            <v>223</v>
          </cell>
          <cell r="K11">
            <v>0</v>
          </cell>
        </row>
        <row r="12">
          <cell r="C12" t="str">
            <v>WTG 364</v>
          </cell>
          <cell r="D12" t="str">
            <v>Sarita infra</v>
          </cell>
          <cell r="E12" t="str">
            <v>Released</v>
          </cell>
          <cell r="F12"/>
          <cell r="G12">
            <v>10.9</v>
          </cell>
          <cell r="H12">
            <v>221</v>
          </cell>
          <cell r="I12">
            <v>211</v>
          </cell>
          <cell r="J12">
            <v>211</v>
          </cell>
          <cell r="K12">
            <v>0</v>
          </cell>
        </row>
        <row r="13">
          <cell r="C13" t="str">
            <v>WTG 389</v>
          </cell>
          <cell r="D13" t="str">
            <v>Bauer</v>
          </cell>
          <cell r="E13" t="str">
            <v>Released</v>
          </cell>
          <cell r="F13"/>
          <cell r="G13">
            <v>12</v>
          </cell>
          <cell r="H13">
            <v>207</v>
          </cell>
          <cell r="I13">
            <v>199</v>
          </cell>
          <cell r="J13">
            <v>199</v>
          </cell>
          <cell r="K13">
            <v>0</v>
          </cell>
        </row>
        <row r="14">
          <cell r="C14" t="str">
            <v>WTG 388</v>
          </cell>
          <cell r="D14" t="str">
            <v>Sarita infra</v>
          </cell>
          <cell r="E14" t="str">
            <v>Released</v>
          </cell>
          <cell r="F14"/>
          <cell r="G14">
            <v>9.5</v>
          </cell>
          <cell r="H14">
            <v>199</v>
          </cell>
          <cell r="I14">
            <v>199</v>
          </cell>
          <cell r="J14">
            <v>199</v>
          </cell>
          <cell r="K14">
            <v>0</v>
          </cell>
        </row>
        <row r="15">
          <cell r="C15" t="str">
            <v>WTG 439</v>
          </cell>
          <cell r="D15" t="str">
            <v>Bauer</v>
          </cell>
          <cell r="E15" t="str">
            <v>Released</v>
          </cell>
          <cell r="F15"/>
          <cell r="G15">
            <v>12</v>
          </cell>
          <cell r="H15">
            <v>253</v>
          </cell>
          <cell r="I15">
            <v>253</v>
          </cell>
          <cell r="J15">
            <v>253</v>
          </cell>
          <cell r="K15">
            <v>0</v>
          </cell>
        </row>
        <row r="16">
          <cell r="C16" t="str">
            <v>WTG 414</v>
          </cell>
          <cell r="D16" t="str">
            <v>Bauer</v>
          </cell>
          <cell r="E16" t="str">
            <v>Released</v>
          </cell>
          <cell r="F16"/>
          <cell r="G16">
            <v>10.5</v>
          </cell>
          <cell r="H16">
            <v>245</v>
          </cell>
          <cell r="I16">
            <v>239</v>
          </cell>
          <cell r="J16">
            <v>239</v>
          </cell>
          <cell r="K16">
            <v>0</v>
          </cell>
        </row>
        <row r="17">
          <cell r="C17" t="str">
            <v>WTG 391</v>
          </cell>
          <cell r="D17" t="str">
            <v>Bauer</v>
          </cell>
          <cell r="E17" t="str">
            <v>Released</v>
          </cell>
          <cell r="F17"/>
          <cell r="G17">
            <v>11.2</v>
          </cell>
          <cell r="H17">
            <v>223</v>
          </cell>
          <cell r="I17">
            <v>223</v>
          </cell>
          <cell r="J17">
            <v>223</v>
          </cell>
          <cell r="K17">
            <v>0</v>
          </cell>
        </row>
        <row r="18">
          <cell r="C18" t="str">
            <v>WTG 415</v>
          </cell>
          <cell r="D18" t="str">
            <v>Bauer</v>
          </cell>
          <cell r="E18" t="str">
            <v>Released</v>
          </cell>
          <cell r="F18"/>
          <cell r="G18">
            <v>12</v>
          </cell>
          <cell r="H18">
            <v>211</v>
          </cell>
          <cell r="I18">
            <v>199</v>
          </cell>
          <cell r="J18">
            <v>199</v>
          </cell>
          <cell r="K18">
            <v>0</v>
          </cell>
        </row>
        <row r="19">
          <cell r="C19" t="str">
            <v>WTG 365</v>
          </cell>
          <cell r="D19" t="str">
            <v>Sarita infra</v>
          </cell>
          <cell r="E19" t="str">
            <v>Released</v>
          </cell>
          <cell r="F19"/>
          <cell r="G19">
            <v>12</v>
          </cell>
          <cell r="H19">
            <v>199</v>
          </cell>
          <cell r="I19">
            <v>199</v>
          </cell>
          <cell r="J19">
            <v>199</v>
          </cell>
          <cell r="K19">
            <v>0</v>
          </cell>
        </row>
        <row r="20">
          <cell r="C20" t="str">
            <v>WTG 440</v>
          </cell>
          <cell r="D20" t="str">
            <v>Sarita infra</v>
          </cell>
          <cell r="E20" t="str">
            <v>Released</v>
          </cell>
          <cell r="F20"/>
          <cell r="G20">
            <v>10.5</v>
          </cell>
          <cell r="H20">
            <v>199</v>
          </cell>
          <cell r="I20">
            <v>199</v>
          </cell>
          <cell r="J20">
            <v>199</v>
          </cell>
          <cell r="K20">
            <v>0</v>
          </cell>
        </row>
        <row r="21">
          <cell r="C21" t="str">
            <v>WTG 438</v>
          </cell>
          <cell r="D21" t="str">
            <v>Bauer</v>
          </cell>
          <cell r="E21" t="str">
            <v>Released</v>
          </cell>
          <cell r="F21"/>
          <cell r="G21">
            <v>11.4</v>
          </cell>
          <cell r="H21">
            <v>199</v>
          </cell>
          <cell r="I21">
            <v>199</v>
          </cell>
          <cell r="J21">
            <v>199</v>
          </cell>
          <cell r="K21">
            <v>0</v>
          </cell>
        </row>
        <row r="22">
          <cell r="C22" t="str">
            <v>WTG 390</v>
          </cell>
          <cell r="D22" t="str">
            <v>Bauer</v>
          </cell>
          <cell r="E22" t="str">
            <v>Released</v>
          </cell>
          <cell r="F22"/>
          <cell r="G22">
            <v>12.5</v>
          </cell>
          <cell r="H22">
            <v>199</v>
          </cell>
          <cell r="I22">
            <v>199</v>
          </cell>
          <cell r="J22">
            <v>199</v>
          </cell>
          <cell r="K22">
            <v>0</v>
          </cell>
        </row>
        <row r="23">
          <cell r="C23" t="str">
            <v>WTG 465</v>
          </cell>
          <cell r="D23" t="str">
            <v>Bauer</v>
          </cell>
          <cell r="E23" t="str">
            <v>Released</v>
          </cell>
          <cell r="F23"/>
          <cell r="G23">
            <v>11.5</v>
          </cell>
          <cell r="H23">
            <v>253</v>
          </cell>
          <cell r="I23">
            <v>253</v>
          </cell>
          <cell r="J23">
            <v>253</v>
          </cell>
          <cell r="K23">
            <v>0</v>
          </cell>
        </row>
        <row r="24">
          <cell r="C24" t="str">
            <v>WTG 342</v>
          </cell>
          <cell r="D24" t="str">
            <v>Sarita infra</v>
          </cell>
          <cell r="E24" t="str">
            <v>Released</v>
          </cell>
          <cell r="F24"/>
          <cell r="G24">
            <v>13</v>
          </cell>
          <cell r="H24">
            <v>253</v>
          </cell>
          <cell r="I24">
            <v>253</v>
          </cell>
          <cell r="J24">
            <v>253</v>
          </cell>
          <cell r="K24">
            <v>0</v>
          </cell>
        </row>
        <row r="25">
          <cell r="C25" t="str">
            <v>WTG 341</v>
          </cell>
          <cell r="D25" t="str">
            <v>Bauer</v>
          </cell>
          <cell r="E25" t="str">
            <v>Released</v>
          </cell>
          <cell r="F25"/>
          <cell r="G25">
            <v>12</v>
          </cell>
          <cell r="H25">
            <v>243</v>
          </cell>
          <cell r="I25">
            <v>243</v>
          </cell>
          <cell r="J25">
            <v>243</v>
          </cell>
          <cell r="K25">
            <v>0</v>
          </cell>
        </row>
        <row r="26">
          <cell r="C26" t="str">
            <v>WTG 317</v>
          </cell>
          <cell r="D26" t="str">
            <v>Bauer</v>
          </cell>
          <cell r="E26" t="str">
            <v>Released</v>
          </cell>
          <cell r="F26"/>
          <cell r="G26">
            <v>13</v>
          </cell>
          <cell r="H26">
            <v>253</v>
          </cell>
          <cell r="I26">
            <v>253</v>
          </cell>
          <cell r="J26">
            <v>253</v>
          </cell>
          <cell r="K26">
            <v>0</v>
          </cell>
        </row>
        <row r="27">
          <cell r="C27" t="str">
            <v>WTG 339</v>
          </cell>
          <cell r="D27" t="str">
            <v>Sarita infra</v>
          </cell>
          <cell r="E27" t="str">
            <v>Released</v>
          </cell>
          <cell r="F27"/>
          <cell r="G27">
            <v>13</v>
          </cell>
          <cell r="H27">
            <v>253</v>
          </cell>
          <cell r="I27">
            <v>253</v>
          </cell>
          <cell r="J27">
            <v>253</v>
          </cell>
          <cell r="K27">
            <v>0</v>
          </cell>
        </row>
        <row r="28">
          <cell r="C28" t="str">
            <v>WTG 340</v>
          </cell>
          <cell r="D28" t="str">
            <v>Bauer</v>
          </cell>
          <cell r="E28" t="str">
            <v>Released</v>
          </cell>
          <cell r="F28"/>
          <cell r="G28">
            <v>13</v>
          </cell>
          <cell r="H28">
            <v>253</v>
          </cell>
          <cell r="I28">
            <v>253</v>
          </cell>
          <cell r="J28">
            <v>253</v>
          </cell>
          <cell r="K28">
            <v>0</v>
          </cell>
        </row>
        <row r="29">
          <cell r="C29" t="str">
            <v>WTG 236</v>
          </cell>
          <cell r="D29" t="str">
            <v>Menard</v>
          </cell>
          <cell r="E29" t="str">
            <v>Released</v>
          </cell>
          <cell r="F29"/>
          <cell r="G29">
            <v>13</v>
          </cell>
          <cell r="H29">
            <v>219</v>
          </cell>
          <cell r="I29">
            <v>219</v>
          </cell>
          <cell r="J29">
            <v>219</v>
          </cell>
          <cell r="K29">
            <v>0</v>
          </cell>
        </row>
        <row r="30">
          <cell r="C30" t="str">
            <v>WTG 357</v>
          </cell>
          <cell r="D30" t="str">
            <v>Menard</v>
          </cell>
          <cell r="E30" t="str">
            <v>Released</v>
          </cell>
          <cell r="F30"/>
          <cell r="G30">
            <v>12</v>
          </cell>
          <cell r="H30">
            <v>219</v>
          </cell>
          <cell r="I30">
            <v>219</v>
          </cell>
          <cell r="J30">
            <v>219</v>
          </cell>
          <cell r="K30">
            <v>0</v>
          </cell>
        </row>
        <row r="31">
          <cell r="C31" t="str">
            <v>WTG 332</v>
          </cell>
          <cell r="D31" t="str">
            <v>Menard</v>
          </cell>
          <cell r="E31" t="str">
            <v>Released</v>
          </cell>
          <cell r="F31"/>
          <cell r="G31">
            <v>7.5</v>
          </cell>
          <cell r="H31">
            <v>199</v>
          </cell>
          <cell r="I31">
            <v>199</v>
          </cell>
          <cell r="J31">
            <v>199</v>
          </cell>
          <cell r="K31">
            <v>0</v>
          </cell>
        </row>
        <row r="32">
          <cell r="C32" t="str">
            <v>WTG 258</v>
          </cell>
          <cell r="D32" t="str">
            <v>Bauer</v>
          </cell>
          <cell r="E32" t="str">
            <v>Released</v>
          </cell>
          <cell r="F32"/>
          <cell r="G32">
            <v>8</v>
          </cell>
          <cell r="H32">
            <v>211</v>
          </cell>
          <cell r="I32">
            <v>211</v>
          </cell>
          <cell r="J32">
            <v>211</v>
          </cell>
          <cell r="K32">
            <v>0</v>
          </cell>
        </row>
        <row r="33">
          <cell r="C33" t="str">
            <v>WTG 306</v>
          </cell>
          <cell r="D33" t="str">
            <v>Menard</v>
          </cell>
          <cell r="E33" t="str">
            <v>Released</v>
          </cell>
          <cell r="F33"/>
          <cell r="G33">
            <v>8</v>
          </cell>
          <cell r="H33">
            <v>211</v>
          </cell>
          <cell r="I33">
            <v>211</v>
          </cell>
          <cell r="J33">
            <v>211</v>
          </cell>
          <cell r="K33">
            <v>0</v>
          </cell>
        </row>
        <row r="34">
          <cell r="C34" t="str">
            <v>WTG 282</v>
          </cell>
          <cell r="D34" t="str">
            <v>Sarita infra</v>
          </cell>
          <cell r="E34" t="str">
            <v>Released</v>
          </cell>
          <cell r="F34"/>
          <cell r="G34">
            <v>12</v>
          </cell>
          <cell r="H34">
            <v>253</v>
          </cell>
          <cell r="I34">
            <v>253</v>
          </cell>
          <cell r="J34">
            <v>253</v>
          </cell>
          <cell r="K34">
            <v>0</v>
          </cell>
        </row>
        <row r="35">
          <cell r="C35" t="str">
            <v>WTG 355</v>
          </cell>
          <cell r="D35" t="str">
            <v>Sarita infra</v>
          </cell>
          <cell r="E35" t="str">
            <v>Released</v>
          </cell>
          <cell r="F35"/>
          <cell r="G35">
            <v>11</v>
          </cell>
          <cell r="H35">
            <v>223</v>
          </cell>
          <cell r="I35">
            <v>223</v>
          </cell>
          <cell r="J35">
            <v>223</v>
          </cell>
          <cell r="K35">
            <v>0</v>
          </cell>
        </row>
        <row r="36">
          <cell r="C36" t="str">
            <v>WTG 307</v>
          </cell>
          <cell r="D36" t="str">
            <v>Sarita infra</v>
          </cell>
          <cell r="E36" t="str">
            <v>Released</v>
          </cell>
          <cell r="F36"/>
          <cell r="G36">
            <v>11</v>
          </cell>
          <cell r="H36">
            <v>223</v>
          </cell>
          <cell r="I36">
            <v>223</v>
          </cell>
          <cell r="J36">
            <v>223</v>
          </cell>
          <cell r="K36">
            <v>0</v>
          </cell>
        </row>
        <row r="37">
          <cell r="C37" t="str">
            <v>WTG 330</v>
          </cell>
          <cell r="D37" t="str">
            <v>Menard</v>
          </cell>
          <cell r="E37" t="str">
            <v>Released</v>
          </cell>
          <cell r="F37"/>
          <cell r="G37">
            <v>11</v>
          </cell>
          <cell r="H37">
            <v>253</v>
          </cell>
          <cell r="I37">
            <v>253</v>
          </cell>
          <cell r="J37">
            <v>253</v>
          </cell>
          <cell r="K37">
            <v>0</v>
          </cell>
        </row>
        <row r="38">
          <cell r="C38" t="str">
            <v>WTG 305</v>
          </cell>
          <cell r="D38" t="str">
            <v>Sarita infra</v>
          </cell>
          <cell r="E38" t="str">
            <v>Released</v>
          </cell>
          <cell r="F38"/>
          <cell r="G38">
            <v>10</v>
          </cell>
          <cell r="H38">
            <v>211</v>
          </cell>
          <cell r="I38">
            <v>211</v>
          </cell>
          <cell r="J38">
            <v>211</v>
          </cell>
          <cell r="K38">
            <v>0</v>
          </cell>
        </row>
        <row r="39">
          <cell r="C39" t="str">
            <v>WTG 304</v>
          </cell>
          <cell r="D39" t="str">
            <v>Bauer</v>
          </cell>
          <cell r="E39" t="str">
            <v>Released</v>
          </cell>
          <cell r="F39"/>
          <cell r="G39">
            <v>11</v>
          </cell>
          <cell r="H39">
            <v>211</v>
          </cell>
          <cell r="I39">
            <v>211</v>
          </cell>
          <cell r="J39">
            <v>211</v>
          </cell>
          <cell r="K39">
            <v>0</v>
          </cell>
        </row>
        <row r="40">
          <cell r="C40" t="str">
            <v>WTG 283</v>
          </cell>
          <cell r="D40" t="str">
            <v>Menard</v>
          </cell>
          <cell r="E40" t="str">
            <v>Released</v>
          </cell>
          <cell r="F40"/>
          <cell r="G40">
            <v>10</v>
          </cell>
          <cell r="H40">
            <v>211</v>
          </cell>
          <cell r="I40">
            <v>211</v>
          </cell>
          <cell r="J40">
            <v>211</v>
          </cell>
          <cell r="K40">
            <v>0</v>
          </cell>
        </row>
        <row r="41">
          <cell r="C41" t="str">
            <v>WTG 281</v>
          </cell>
          <cell r="D41" t="str">
            <v>Menard</v>
          </cell>
          <cell r="E41" t="str">
            <v>Released</v>
          </cell>
          <cell r="F41"/>
          <cell r="G41">
            <v>11</v>
          </cell>
          <cell r="H41">
            <v>199</v>
          </cell>
          <cell r="I41">
            <v>199</v>
          </cell>
          <cell r="J41">
            <v>199</v>
          </cell>
          <cell r="K41">
            <v>0</v>
          </cell>
        </row>
        <row r="42">
          <cell r="C42" t="str">
            <v>WTG 356</v>
          </cell>
          <cell r="D42" t="str">
            <v>Bauer</v>
          </cell>
          <cell r="E42" t="str">
            <v>Released</v>
          </cell>
          <cell r="F42"/>
          <cell r="G42">
            <v>10</v>
          </cell>
          <cell r="H42">
            <v>211</v>
          </cell>
          <cell r="I42">
            <v>211</v>
          </cell>
          <cell r="J42">
            <v>211</v>
          </cell>
          <cell r="K42">
            <v>0</v>
          </cell>
        </row>
        <row r="43">
          <cell r="C43" t="str">
            <v>WTG 280</v>
          </cell>
          <cell r="D43" t="str">
            <v>Bauer</v>
          </cell>
          <cell r="E43" t="str">
            <v>Released</v>
          </cell>
          <cell r="F43"/>
          <cell r="G43">
            <v>12</v>
          </cell>
          <cell r="H43">
            <v>199</v>
          </cell>
          <cell r="I43">
            <v>199</v>
          </cell>
          <cell r="J43">
            <v>199</v>
          </cell>
          <cell r="K43">
            <v>0</v>
          </cell>
        </row>
        <row r="44">
          <cell r="C44" t="str">
            <v>WTG 259</v>
          </cell>
          <cell r="D44" t="str">
            <v>Sarita infra</v>
          </cell>
          <cell r="E44" t="str">
            <v>Released</v>
          </cell>
          <cell r="F44"/>
          <cell r="G44">
            <v>12</v>
          </cell>
          <cell r="H44">
            <v>253</v>
          </cell>
          <cell r="I44">
            <v>253</v>
          </cell>
          <cell r="J44">
            <v>253</v>
          </cell>
          <cell r="K44">
            <v>0</v>
          </cell>
        </row>
        <row r="45">
          <cell r="C45" t="str">
            <v>WTG 331</v>
          </cell>
          <cell r="D45" t="str">
            <v>Bauer</v>
          </cell>
          <cell r="E45" t="str">
            <v>Released</v>
          </cell>
          <cell r="F45"/>
          <cell r="G45">
            <v>12</v>
          </cell>
          <cell r="H45">
            <v>211</v>
          </cell>
          <cell r="I45">
            <v>211</v>
          </cell>
          <cell r="J45">
            <v>211</v>
          </cell>
          <cell r="K45">
            <v>0</v>
          </cell>
        </row>
        <row r="46">
          <cell r="C46" t="str">
            <v>WTG 213</v>
          </cell>
          <cell r="D46" t="str">
            <v>Bauer</v>
          </cell>
          <cell r="E46" t="str">
            <v>Released</v>
          </cell>
          <cell r="F46"/>
          <cell r="G46">
            <v>10</v>
          </cell>
          <cell r="H46">
            <v>211</v>
          </cell>
          <cell r="I46">
            <v>211</v>
          </cell>
          <cell r="J46">
            <v>211</v>
          </cell>
          <cell r="K46">
            <v>0</v>
          </cell>
        </row>
        <row r="47">
          <cell r="C47" t="str">
            <v>WTG 234</v>
          </cell>
          <cell r="D47" t="str">
            <v>Menard</v>
          </cell>
          <cell r="E47" t="str">
            <v>Released</v>
          </cell>
          <cell r="F47"/>
          <cell r="G47">
            <v>11.5</v>
          </cell>
          <cell r="H47">
            <v>199</v>
          </cell>
          <cell r="I47">
            <v>199</v>
          </cell>
          <cell r="J47">
            <v>199</v>
          </cell>
          <cell r="K47">
            <v>0</v>
          </cell>
        </row>
        <row r="48">
          <cell r="C48" t="str">
            <v>WTG 212</v>
          </cell>
          <cell r="D48" t="str">
            <v>Menard</v>
          </cell>
          <cell r="E48" t="str">
            <v>Released</v>
          </cell>
          <cell r="F48"/>
          <cell r="G48">
            <v>7</v>
          </cell>
          <cell r="H48">
            <v>199</v>
          </cell>
          <cell r="I48">
            <v>199</v>
          </cell>
          <cell r="J48">
            <v>199</v>
          </cell>
          <cell r="K48">
            <v>0</v>
          </cell>
        </row>
        <row r="49">
          <cell r="C49" t="str">
            <v>WTG 191</v>
          </cell>
          <cell r="D49" t="str">
            <v>Bauer</v>
          </cell>
          <cell r="E49" t="str">
            <v>Released</v>
          </cell>
          <cell r="F49"/>
          <cell r="G49">
            <v>13</v>
          </cell>
          <cell r="H49">
            <v>199</v>
          </cell>
          <cell r="I49">
            <v>199</v>
          </cell>
          <cell r="J49">
            <v>199</v>
          </cell>
          <cell r="K49">
            <v>0</v>
          </cell>
        </row>
        <row r="50">
          <cell r="C50" t="str">
            <v>WTG 237</v>
          </cell>
          <cell r="D50" t="str">
            <v>Sarita infra</v>
          </cell>
          <cell r="E50" t="str">
            <v>Released</v>
          </cell>
          <cell r="F50"/>
          <cell r="G50">
            <v>12</v>
          </cell>
          <cell r="H50">
            <v>219</v>
          </cell>
          <cell r="I50">
            <v>219</v>
          </cell>
          <cell r="J50">
            <v>219</v>
          </cell>
          <cell r="K50">
            <v>0</v>
          </cell>
        </row>
        <row r="51">
          <cell r="C51" t="str">
            <v>WTG 169</v>
          </cell>
          <cell r="D51" t="str">
            <v>Bauer</v>
          </cell>
          <cell r="E51" t="str">
            <v>Released</v>
          </cell>
          <cell r="F51"/>
          <cell r="G51">
            <v>10</v>
          </cell>
          <cell r="H51">
            <v>163</v>
          </cell>
          <cell r="I51">
            <v>163</v>
          </cell>
          <cell r="J51">
            <v>163</v>
          </cell>
          <cell r="K51">
            <v>0</v>
          </cell>
        </row>
        <row r="52">
          <cell r="C52" t="str">
            <v>WTG 148</v>
          </cell>
          <cell r="D52" t="str">
            <v>Sarita infra</v>
          </cell>
          <cell r="E52" t="str">
            <v>Released</v>
          </cell>
          <cell r="F52"/>
          <cell r="G52">
            <v>14</v>
          </cell>
          <cell r="H52">
            <v>199</v>
          </cell>
          <cell r="I52">
            <v>199</v>
          </cell>
          <cell r="J52">
            <v>199</v>
          </cell>
          <cell r="K52">
            <v>0</v>
          </cell>
        </row>
        <row r="53">
          <cell r="C53" t="str">
            <v>WTG 215</v>
          </cell>
          <cell r="D53" t="str">
            <v>Menard</v>
          </cell>
          <cell r="E53" t="str">
            <v>Released</v>
          </cell>
          <cell r="F53"/>
          <cell r="G53">
            <v>12</v>
          </cell>
          <cell r="H53">
            <v>219</v>
          </cell>
          <cell r="I53">
            <v>219</v>
          </cell>
          <cell r="J53">
            <v>219</v>
          </cell>
          <cell r="K53">
            <v>0</v>
          </cell>
        </row>
        <row r="54">
          <cell r="C54" t="str">
            <v>WTG 192</v>
          </cell>
          <cell r="D54" t="str">
            <v>Bauer</v>
          </cell>
          <cell r="E54" t="str">
            <v>Released</v>
          </cell>
          <cell r="F54"/>
          <cell r="G54">
            <v>10</v>
          </cell>
          <cell r="H54">
            <v>199</v>
          </cell>
          <cell r="I54">
            <v>199</v>
          </cell>
          <cell r="J54">
            <v>199</v>
          </cell>
          <cell r="K54">
            <v>0</v>
          </cell>
        </row>
        <row r="55">
          <cell r="C55" t="str">
            <v>WTG 235</v>
          </cell>
          <cell r="D55" t="str">
            <v>Menard</v>
          </cell>
          <cell r="E55" t="str">
            <v>Released</v>
          </cell>
          <cell r="F55"/>
          <cell r="G55">
            <v>10</v>
          </cell>
          <cell r="H55">
            <v>163</v>
          </cell>
          <cell r="I55">
            <v>163</v>
          </cell>
          <cell r="J55">
            <v>163</v>
          </cell>
          <cell r="K55">
            <v>0</v>
          </cell>
        </row>
        <row r="56">
          <cell r="C56" t="str">
            <v>WTG 170</v>
          </cell>
          <cell r="D56" t="str">
            <v>Bauer</v>
          </cell>
          <cell r="E56" t="str">
            <v>Released</v>
          </cell>
          <cell r="F56"/>
          <cell r="G56">
            <v>12</v>
          </cell>
          <cell r="H56">
            <v>219</v>
          </cell>
          <cell r="I56">
            <v>219</v>
          </cell>
          <cell r="J56">
            <v>219</v>
          </cell>
          <cell r="K56">
            <v>0</v>
          </cell>
        </row>
        <row r="57">
          <cell r="C57" t="str">
            <v>WTG 214</v>
          </cell>
          <cell r="D57" t="str">
            <v>Menard</v>
          </cell>
          <cell r="E57" t="str">
            <v>Released</v>
          </cell>
          <cell r="F57"/>
          <cell r="G57">
            <v>13</v>
          </cell>
          <cell r="H57">
            <v>199</v>
          </cell>
          <cell r="I57">
            <v>199</v>
          </cell>
          <cell r="J57">
            <v>199</v>
          </cell>
          <cell r="K57">
            <v>0</v>
          </cell>
        </row>
        <row r="58">
          <cell r="C58" t="str">
            <v>WTG 257</v>
          </cell>
          <cell r="D58" t="str">
            <v>Menard</v>
          </cell>
          <cell r="E58" t="str">
            <v>Released</v>
          </cell>
          <cell r="F58"/>
          <cell r="G58">
            <v>10</v>
          </cell>
          <cell r="H58">
            <v>163</v>
          </cell>
          <cell r="I58">
            <v>163</v>
          </cell>
          <cell r="J58">
            <v>163</v>
          </cell>
          <cell r="K58">
            <v>0</v>
          </cell>
        </row>
        <row r="59">
          <cell r="C59" t="str">
            <v>WTG 147</v>
          </cell>
          <cell r="D59" t="str">
            <v>Sarita infra</v>
          </cell>
          <cell r="E59" t="str">
            <v>Released</v>
          </cell>
          <cell r="F59"/>
          <cell r="G59">
            <v>13</v>
          </cell>
          <cell r="H59">
            <v>219</v>
          </cell>
          <cell r="I59">
            <v>219</v>
          </cell>
          <cell r="J59">
            <v>219</v>
          </cell>
          <cell r="K59">
            <v>0</v>
          </cell>
        </row>
        <row r="60">
          <cell r="C60" t="str">
            <v>WTG 146</v>
          </cell>
          <cell r="D60" t="str">
            <v>Sarita infra</v>
          </cell>
          <cell r="E60" t="str">
            <v>Released</v>
          </cell>
          <cell r="F60"/>
          <cell r="G60">
            <v>11</v>
          </cell>
          <cell r="H60">
            <v>163</v>
          </cell>
          <cell r="I60">
            <v>163</v>
          </cell>
          <cell r="J60">
            <v>163</v>
          </cell>
          <cell r="K60">
            <v>0</v>
          </cell>
        </row>
        <row r="61">
          <cell r="C61" t="str">
            <v>WTG 125</v>
          </cell>
          <cell r="D61" t="str">
            <v>Sarita infra</v>
          </cell>
          <cell r="E61" t="str">
            <v>Released</v>
          </cell>
          <cell r="F61"/>
          <cell r="G61">
            <v>11</v>
          </cell>
          <cell r="H61">
            <v>199</v>
          </cell>
          <cell r="I61">
            <v>199</v>
          </cell>
          <cell r="J61">
            <v>199</v>
          </cell>
          <cell r="K61">
            <v>0</v>
          </cell>
        </row>
        <row r="62">
          <cell r="C62" t="str">
            <v>WTG 126</v>
          </cell>
          <cell r="D62" t="str">
            <v>Sarita infra</v>
          </cell>
          <cell r="E62" t="str">
            <v>Released</v>
          </cell>
          <cell r="F62"/>
          <cell r="G62">
            <v>13</v>
          </cell>
          <cell r="H62">
            <v>199</v>
          </cell>
          <cell r="I62">
            <v>199</v>
          </cell>
          <cell r="J62">
            <v>199</v>
          </cell>
          <cell r="K62">
            <v>0</v>
          </cell>
        </row>
        <row r="63">
          <cell r="C63" t="str">
            <v>WTG 108</v>
          </cell>
          <cell r="D63" t="str">
            <v>Sarita infra</v>
          </cell>
          <cell r="E63" t="str">
            <v>Released</v>
          </cell>
          <cell r="F63"/>
          <cell r="G63">
            <v>12</v>
          </cell>
          <cell r="H63">
            <v>219</v>
          </cell>
          <cell r="I63">
            <v>219</v>
          </cell>
          <cell r="J63">
            <v>219</v>
          </cell>
          <cell r="K63">
            <v>0</v>
          </cell>
        </row>
        <row r="64">
          <cell r="C64" t="str">
            <v>WTG 107</v>
          </cell>
          <cell r="D64" t="str">
            <v>Sarita infra</v>
          </cell>
          <cell r="E64" t="str">
            <v>Released</v>
          </cell>
          <cell r="F64"/>
          <cell r="G64">
            <v>11</v>
          </cell>
          <cell r="H64">
            <v>163</v>
          </cell>
          <cell r="I64">
            <v>163</v>
          </cell>
          <cell r="J64">
            <v>163</v>
          </cell>
          <cell r="K64">
            <v>0</v>
          </cell>
        </row>
        <row r="65">
          <cell r="C65" t="str">
            <v>WTG 089</v>
          </cell>
          <cell r="D65" t="str">
            <v>Sarita infra</v>
          </cell>
          <cell r="E65" t="str">
            <v>Released</v>
          </cell>
          <cell r="F65"/>
          <cell r="G65">
            <v>11</v>
          </cell>
          <cell r="H65">
            <v>163</v>
          </cell>
          <cell r="I65">
            <v>163</v>
          </cell>
          <cell r="J65">
            <v>163</v>
          </cell>
          <cell r="K65">
            <v>0</v>
          </cell>
        </row>
        <row r="66">
          <cell r="C66" t="str">
            <v>WTG 071</v>
          </cell>
          <cell r="D66" t="str">
            <v>Sarita infra</v>
          </cell>
          <cell r="E66" t="str">
            <v>Released</v>
          </cell>
          <cell r="F66"/>
          <cell r="G66">
            <v>11</v>
          </cell>
          <cell r="H66">
            <v>199</v>
          </cell>
          <cell r="I66">
            <v>199</v>
          </cell>
          <cell r="J66">
            <v>199</v>
          </cell>
          <cell r="K66">
            <v>0</v>
          </cell>
        </row>
        <row r="67">
          <cell r="C67" t="str">
            <v>WTG 054</v>
          </cell>
          <cell r="D67" t="str">
            <v>Sarita infra</v>
          </cell>
          <cell r="E67" t="str">
            <v>Released</v>
          </cell>
          <cell r="F67"/>
          <cell r="G67">
            <v>11</v>
          </cell>
          <cell r="H67">
            <v>199</v>
          </cell>
          <cell r="I67">
            <v>199</v>
          </cell>
          <cell r="J67">
            <v>199</v>
          </cell>
          <cell r="K67">
            <v>0</v>
          </cell>
        </row>
        <row r="68">
          <cell r="C68" t="str">
            <v>WTG 124</v>
          </cell>
          <cell r="D68" t="str">
            <v>Sarita infra</v>
          </cell>
          <cell r="E68" t="str">
            <v>Released</v>
          </cell>
          <cell r="F68"/>
          <cell r="G68">
            <v>10</v>
          </cell>
          <cell r="H68">
            <v>163</v>
          </cell>
          <cell r="I68">
            <v>163</v>
          </cell>
          <cell r="J68">
            <v>163</v>
          </cell>
          <cell r="K68">
            <v>0</v>
          </cell>
        </row>
        <row r="69">
          <cell r="C69" t="str">
            <v>WTG 072</v>
          </cell>
          <cell r="D69" t="str">
            <v>Sarita infra</v>
          </cell>
          <cell r="E69" t="str">
            <v>Released</v>
          </cell>
          <cell r="F69"/>
          <cell r="G69">
            <v>13</v>
          </cell>
          <cell r="H69">
            <v>163</v>
          </cell>
          <cell r="I69">
            <v>163</v>
          </cell>
          <cell r="J69">
            <v>163</v>
          </cell>
          <cell r="K69">
            <v>0</v>
          </cell>
        </row>
        <row r="70">
          <cell r="C70" t="str">
            <v>WTG 106</v>
          </cell>
          <cell r="D70" t="str">
            <v>Sarita infra</v>
          </cell>
          <cell r="E70" t="str">
            <v>Released</v>
          </cell>
          <cell r="F70"/>
          <cell r="G70">
            <v>9</v>
          </cell>
          <cell r="H70">
            <v>253</v>
          </cell>
          <cell r="I70">
            <v>253</v>
          </cell>
          <cell r="J70">
            <v>253</v>
          </cell>
          <cell r="K70">
            <v>0</v>
          </cell>
        </row>
        <row r="71">
          <cell r="C71" t="str">
            <v>WTG 088</v>
          </cell>
          <cell r="D71" t="str">
            <v>Bauer</v>
          </cell>
          <cell r="E71" t="str">
            <v>Released</v>
          </cell>
          <cell r="F71"/>
          <cell r="G71">
            <v>10</v>
          </cell>
          <cell r="H71">
            <v>253</v>
          </cell>
          <cell r="I71">
            <v>253</v>
          </cell>
          <cell r="J71">
            <v>253</v>
          </cell>
          <cell r="K71">
            <v>0</v>
          </cell>
        </row>
        <row r="72">
          <cell r="C72" t="str">
            <v>WTG 055</v>
          </cell>
          <cell r="D72" t="str">
            <v>Sarita infra</v>
          </cell>
          <cell r="E72" t="str">
            <v>Released</v>
          </cell>
          <cell r="F72"/>
          <cell r="G72">
            <v>13</v>
          </cell>
          <cell r="H72">
            <v>163</v>
          </cell>
          <cell r="I72">
            <v>163</v>
          </cell>
          <cell r="J72">
            <v>163</v>
          </cell>
          <cell r="K72">
            <v>0</v>
          </cell>
        </row>
        <row r="73">
          <cell r="C73" t="str">
            <v>WTG 039</v>
          </cell>
          <cell r="D73" t="str">
            <v>Menard</v>
          </cell>
          <cell r="E73" t="str">
            <v>Released</v>
          </cell>
          <cell r="F73"/>
          <cell r="G73">
            <v>12</v>
          </cell>
          <cell r="H73">
            <v>211</v>
          </cell>
          <cell r="I73">
            <v>211</v>
          </cell>
          <cell r="J73">
            <v>211</v>
          </cell>
          <cell r="K73">
            <v>0</v>
          </cell>
        </row>
        <row r="74">
          <cell r="C74" t="str">
            <v>WTG 025</v>
          </cell>
          <cell r="D74" t="str">
            <v>Sarita infra</v>
          </cell>
          <cell r="E74" t="str">
            <v>Released</v>
          </cell>
          <cell r="F74"/>
          <cell r="G74">
            <v>11</v>
          </cell>
          <cell r="H74">
            <v>199</v>
          </cell>
          <cell r="I74">
            <v>199</v>
          </cell>
          <cell r="J74">
            <v>199</v>
          </cell>
          <cell r="K74">
            <v>0</v>
          </cell>
        </row>
        <row r="75">
          <cell r="C75" t="str">
            <v>WTG 013</v>
          </cell>
          <cell r="D75" t="str">
            <v>Sarita infra</v>
          </cell>
          <cell r="E75" t="str">
            <v>Released</v>
          </cell>
          <cell r="F75"/>
          <cell r="G75">
            <v>11</v>
          </cell>
          <cell r="H75">
            <v>253</v>
          </cell>
          <cell r="I75">
            <v>253</v>
          </cell>
          <cell r="J75">
            <v>253</v>
          </cell>
          <cell r="K75">
            <v>0</v>
          </cell>
        </row>
        <row r="76">
          <cell r="C76" t="str">
            <v>WTG 001</v>
          </cell>
          <cell r="D76" t="str">
            <v>Menard</v>
          </cell>
          <cell r="E76" t="str">
            <v>Released</v>
          </cell>
          <cell r="F76"/>
          <cell r="G76">
            <v>10</v>
          </cell>
          <cell r="H76">
            <v>211</v>
          </cell>
          <cell r="I76">
            <v>211</v>
          </cell>
          <cell r="J76">
            <v>211</v>
          </cell>
          <cell r="K76">
            <v>0</v>
          </cell>
        </row>
        <row r="77">
          <cell r="C77" t="str">
            <v>WTG 070</v>
          </cell>
          <cell r="D77" t="str">
            <v>Bauer</v>
          </cell>
          <cell r="E77" t="str">
            <v>Released (R1)</v>
          </cell>
          <cell r="F77"/>
          <cell r="G77">
            <v>11.5</v>
          </cell>
          <cell r="H77">
            <v>253</v>
          </cell>
          <cell r="I77">
            <v>253</v>
          </cell>
          <cell r="J77">
            <v>253</v>
          </cell>
          <cell r="K77">
            <v>0</v>
          </cell>
        </row>
        <row r="78">
          <cell r="C78" t="str">
            <v>WTG 090</v>
          </cell>
          <cell r="D78" t="str">
            <v>Bauer</v>
          </cell>
          <cell r="E78" t="str">
            <v>Released</v>
          </cell>
          <cell r="F78"/>
          <cell r="G78">
            <v>12</v>
          </cell>
          <cell r="H78">
            <v>219</v>
          </cell>
          <cell r="I78">
            <v>219</v>
          </cell>
          <cell r="J78">
            <v>219</v>
          </cell>
          <cell r="K78">
            <v>0</v>
          </cell>
        </row>
        <row r="79">
          <cell r="C79" t="str">
            <v>WTG 110</v>
          </cell>
          <cell r="D79" t="str">
            <v>Menard</v>
          </cell>
          <cell r="E79" t="str">
            <v>Released</v>
          </cell>
          <cell r="F79"/>
          <cell r="G79">
            <v>6</v>
          </cell>
          <cell r="H79">
            <v>199</v>
          </cell>
          <cell r="I79">
            <v>199</v>
          </cell>
          <cell r="J79">
            <v>199</v>
          </cell>
          <cell r="K79">
            <v>0</v>
          </cell>
        </row>
        <row r="80">
          <cell r="C80" t="str">
            <v>WTG 109</v>
          </cell>
          <cell r="D80" t="str">
            <v>Sarita infra</v>
          </cell>
          <cell r="E80" t="str">
            <v>Released</v>
          </cell>
          <cell r="F80"/>
          <cell r="G80">
            <v>10</v>
          </cell>
          <cell r="H80">
            <v>199</v>
          </cell>
          <cell r="I80">
            <v>199</v>
          </cell>
          <cell r="J80">
            <v>199</v>
          </cell>
          <cell r="K80">
            <v>0</v>
          </cell>
        </row>
        <row r="81">
          <cell r="C81" t="str">
            <v>WTG 093</v>
          </cell>
          <cell r="D81" t="str">
            <v>Menard</v>
          </cell>
          <cell r="E81" t="str">
            <v>Released</v>
          </cell>
          <cell r="F81"/>
          <cell r="G81">
            <v>12</v>
          </cell>
          <cell r="H81">
            <v>219</v>
          </cell>
          <cell r="I81">
            <v>219</v>
          </cell>
          <cell r="J81">
            <v>219</v>
          </cell>
          <cell r="K81">
            <v>0</v>
          </cell>
        </row>
        <row r="82">
          <cell r="C82" t="str">
            <v>WTG 092</v>
          </cell>
          <cell r="D82" t="str">
            <v>Menard</v>
          </cell>
          <cell r="E82" t="str">
            <v>Released</v>
          </cell>
          <cell r="F82"/>
          <cell r="G82">
            <v>12</v>
          </cell>
          <cell r="H82">
            <v>219</v>
          </cell>
          <cell r="I82">
            <v>219</v>
          </cell>
          <cell r="J82">
            <v>219</v>
          </cell>
          <cell r="K82">
            <v>0</v>
          </cell>
        </row>
        <row r="83">
          <cell r="C83" t="str">
            <v>WTG 091</v>
          </cell>
          <cell r="D83" t="str">
            <v>Menard</v>
          </cell>
          <cell r="E83" t="str">
            <v>Released</v>
          </cell>
          <cell r="F83"/>
          <cell r="G83">
            <v>8</v>
          </cell>
          <cell r="H83">
            <v>199</v>
          </cell>
          <cell r="I83">
            <v>199</v>
          </cell>
          <cell r="J83">
            <v>199</v>
          </cell>
          <cell r="K83">
            <v>0</v>
          </cell>
        </row>
        <row r="84">
          <cell r="C84" t="str">
            <v>WTG 075</v>
          </cell>
          <cell r="D84" t="str">
            <v>Menard</v>
          </cell>
          <cell r="E84" t="str">
            <v>Released</v>
          </cell>
          <cell r="F84"/>
          <cell r="G84">
            <v>12</v>
          </cell>
          <cell r="H84">
            <v>199</v>
          </cell>
          <cell r="I84">
            <v>199</v>
          </cell>
          <cell r="J84">
            <v>199</v>
          </cell>
          <cell r="K84">
            <v>0</v>
          </cell>
        </row>
        <row r="85">
          <cell r="C85" t="str">
            <v>WTG 074</v>
          </cell>
          <cell r="D85" t="str">
            <v>Menard</v>
          </cell>
          <cell r="E85" t="str">
            <v>Released</v>
          </cell>
          <cell r="F85"/>
          <cell r="G85">
            <v>6</v>
          </cell>
          <cell r="H85">
            <v>209</v>
          </cell>
          <cell r="I85">
            <v>209</v>
          </cell>
          <cell r="J85">
            <v>209</v>
          </cell>
          <cell r="K85">
            <v>0</v>
          </cell>
        </row>
        <row r="86">
          <cell r="C86" t="str">
            <v>WTG 058</v>
          </cell>
          <cell r="D86" t="str">
            <v>Menard</v>
          </cell>
          <cell r="E86" t="str">
            <v>Released</v>
          </cell>
          <cell r="F86"/>
          <cell r="G86">
            <v>12</v>
          </cell>
          <cell r="H86">
            <v>253</v>
          </cell>
          <cell r="I86">
            <v>253</v>
          </cell>
          <cell r="J86">
            <v>253</v>
          </cell>
          <cell r="K86">
            <v>0</v>
          </cell>
        </row>
        <row r="87">
          <cell r="C87" t="str">
            <v>WTG 056</v>
          </cell>
          <cell r="D87" t="str">
            <v>Menard</v>
          </cell>
          <cell r="E87" t="str">
            <v>Released</v>
          </cell>
          <cell r="F87"/>
          <cell r="G87">
            <v>10</v>
          </cell>
          <cell r="H87">
            <v>199</v>
          </cell>
          <cell r="I87">
            <v>199</v>
          </cell>
          <cell r="J87">
            <v>199</v>
          </cell>
          <cell r="K87">
            <v>0</v>
          </cell>
        </row>
        <row r="88">
          <cell r="C88" t="str">
            <v>WTG 360</v>
          </cell>
          <cell r="D88" t="str">
            <v>Menard</v>
          </cell>
          <cell r="E88" t="str">
            <v>Released</v>
          </cell>
          <cell r="F88"/>
          <cell r="G88">
            <v>7</v>
          </cell>
          <cell r="H88">
            <v>199</v>
          </cell>
          <cell r="I88">
            <v>199</v>
          </cell>
          <cell r="J88">
            <v>199</v>
          </cell>
          <cell r="K88">
            <v>0</v>
          </cell>
        </row>
        <row r="89">
          <cell r="C89" t="str">
            <v>WTG 057</v>
          </cell>
          <cell r="D89" t="str">
            <v>Menard</v>
          </cell>
          <cell r="E89" t="str">
            <v>Released</v>
          </cell>
          <cell r="F89"/>
          <cell r="G89">
            <v>12</v>
          </cell>
          <cell r="H89">
            <v>241</v>
          </cell>
          <cell r="I89">
            <v>241</v>
          </cell>
          <cell r="J89">
            <v>241</v>
          </cell>
          <cell r="K89">
            <v>0</v>
          </cell>
        </row>
        <row r="90">
          <cell r="C90" t="str">
            <v>WTG 073</v>
          </cell>
          <cell r="D90" t="str">
            <v>Menard</v>
          </cell>
          <cell r="E90" t="str">
            <v>Released</v>
          </cell>
          <cell r="F90"/>
          <cell r="G90">
            <v>12</v>
          </cell>
          <cell r="H90">
            <v>253</v>
          </cell>
          <cell r="I90">
            <v>253</v>
          </cell>
          <cell r="J90">
            <v>253</v>
          </cell>
          <cell r="K90">
            <v>0</v>
          </cell>
        </row>
        <row r="91">
          <cell r="C91" t="str">
            <v>WTG 041</v>
          </cell>
          <cell r="D91" t="str">
            <v>Menard</v>
          </cell>
          <cell r="E91" t="str">
            <v>Released</v>
          </cell>
          <cell r="F91"/>
          <cell r="G91">
            <v>13</v>
          </cell>
          <cell r="H91">
            <v>199</v>
          </cell>
          <cell r="I91">
            <v>199</v>
          </cell>
          <cell r="J91">
            <v>199</v>
          </cell>
          <cell r="K91">
            <v>0</v>
          </cell>
        </row>
        <row r="92">
          <cell r="C92" t="str">
            <v>WTG 053</v>
          </cell>
          <cell r="D92" t="str">
            <v>Bauer</v>
          </cell>
          <cell r="E92" t="str">
            <v>Released</v>
          </cell>
          <cell r="F92"/>
          <cell r="G92">
            <v>10.5</v>
          </cell>
          <cell r="H92">
            <v>253</v>
          </cell>
          <cell r="I92">
            <v>253</v>
          </cell>
          <cell r="J92">
            <v>253</v>
          </cell>
          <cell r="K92">
            <v>0</v>
          </cell>
        </row>
        <row r="93">
          <cell r="C93" t="str">
            <v>WTG 028</v>
          </cell>
          <cell r="D93" t="str">
            <v>Menard</v>
          </cell>
          <cell r="E93" t="str">
            <v>Released</v>
          </cell>
          <cell r="F93"/>
          <cell r="G93">
            <v>13</v>
          </cell>
          <cell r="H93">
            <v>163</v>
          </cell>
          <cell r="I93">
            <v>163</v>
          </cell>
          <cell r="J93">
            <v>163</v>
          </cell>
          <cell r="K93">
            <v>0</v>
          </cell>
        </row>
        <row r="94">
          <cell r="C94" t="str">
            <v>WTG 027</v>
          </cell>
          <cell r="D94" t="str">
            <v>Bauer</v>
          </cell>
          <cell r="E94" t="str">
            <v>Released</v>
          </cell>
          <cell r="F94" t="str">
            <v>R2</v>
          </cell>
          <cell r="G94">
            <v>13</v>
          </cell>
          <cell r="H94">
            <v>219</v>
          </cell>
          <cell r="I94">
            <v>219</v>
          </cell>
          <cell r="J94">
            <v>219</v>
          </cell>
          <cell r="K94">
            <v>0</v>
          </cell>
        </row>
        <row r="95">
          <cell r="C95" t="str">
            <v>WTG 015</v>
          </cell>
          <cell r="D95" t="str">
            <v>Menard</v>
          </cell>
          <cell r="E95" t="str">
            <v>Released</v>
          </cell>
          <cell r="F95"/>
          <cell r="G95">
            <v>12</v>
          </cell>
          <cell r="H95">
            <v>219</v>
          </cell>
          <cell r="I95">
            <v>219</v>
          </cell>
          <cell r="J95">
            <v>219</v>
          </cell>
          <cell r="K95">
            <v>0</v>
          </cell>
        </row>
        <row r="96">
          <cell r="C96" t="str">
            <v>WTG 052</v>
          </cell>
          <cell r="D96" t="str">
            <v>Bauer</v>
          </cell>
          <cell r="E96" t="str">
            <v>Released</v>
          </cell>
          <cell r="F96"/>
          <cell r="G96">
            <v>10</v>
          </cell>
          <cell r="H96">
            <v>253</v>
          </cell>
          <cell r="I96">
            <v>253</v>
          </cell>
          <cell r="J96">
            <v>253</v>
          </cell>
          <cell r="K96">
            <v>0</v>
          </cell>
        </row>
        <row r="97">
          <cell r="C97" t="str">
            <v>WTG 038</v>
          </cell>
          <cell r="D97" t="str">
            <v>Bauer</v>
          </cell>
          <cell r="E97" t="str">
            <v>Released</v>
          </cell>
          <cell r="F97"/>
          <cell r="G97">
            <v>8</v>
          </cell>
          <cell r="H97">
            <v>211</v>
          </cell>
          <cell r="I97">
            <v>211</v>
          </cell>
          <cell r="J97">
            <v>211</v>
          </cell>
          <cell r="K97">
            <v>0</v>
          </cell>
        </row>
        <row r="98">
          <cell r="C98" t="str">
            <v>WTG 037</v>
          </cell>
          <cell r="D98" t="str">
            <v>Bauer</v>
          </cell>
          <cell r="E98" t="str">
            <v>Released</v>
          </cell>
          <cell r="F98"/>
          <cell r="G98">
            <v>12</v>
          </cell>
          <cell r="H98">
            <v>253</v>
          </cell>
          <cell r="I98">
            <v>253</v>
          </cell>
          <cell r="J98">
            <v>253</v>
          </cell>
          <cell r="K98">
            <v>0</v>
          </cell>
        </row>
        <row r="99">
          <cell r="C99" t="str">
            <v>WTG 024</v>
          </cell>
          <cell r="D99" t="str">
            <v>Bauer</v>
          </cell>
          <cell r="E99" t="str">
            <v>Released</v>
          </cell>
          <cell r="F99"/>
          <cell r="G99">
            <v>12</v>
          </cell>
          <cell r="H99">
            <v>253</v>
          </cell>
          <cell r="I99">
            <v>253</v>
          </cell>
          <cell r="J99">
            <v>253</v>
          </cell>
          <cell r="K99">
            <v>0</v>
          </cell>
        </row>
        <row r="100">
          <cell r="C100" t="str">
            <v>WTG 303</v>
          </cell>
          <cell r="D100" t="str">
            <v>Menard</v>
          </cell>
          <cell r="E100" t="str">
            <v>Released</v>
          </cell>
          <cell r="F100"/>
          <cell r="G100">
            <v>11</v>
          </cell>
          <cell r="H100">
            <v>199</v>
          </cell>
          <cell r="I100">
            <v>199</v>
          </cell>
          <cell r="J100">
            <v>199</v>
          </cell>
          <cell r="K100">
            <v>0</v>
          </cell>
        </row>
        <row r="101">
          <cell r="C101" t="str">
            <v>WTG 279</v>
          </cell>
          <cell r="D101" t="str">
            <v>Menard</v>
          </cell>
          <cell r="E101" t="str">
            <v>Released</v>
          </cell>
          <cell r="F101" t="str">
            <v>R1</v>
          </cell>
          <cell r="G101">
            <v>11</v>
          </cell>
          <cell r="H101">
            <v>199</v>
          </cell>
          <cell r="I101">
            <v>199</v>
          </cell>
          <cell r="J101">
            <v>199</v>
          </cell>
          <cell r="K101">
            <v>0</v>
          </cell>
        </row>
        <row r="102">
          <cell r="C102" t="str">
            <v>WTG 278</v>
          </cell>
          <cell r="D102" t="str">
            <v>Menard</v>
          </cell>
          <cell r="E102" t="str">
            <v>Released</v>
          </cell>
          <cell r="F102"/>
          <cell r="G102">
            <v>10</v>
          </cell>
          <cell r="H102">
            <v>253</v>
          </cell>
          <cell r="I102">
            <v>253</v>
          </cell>
          <cell r="J102">
            <v>253</v>
          </cell>
          <cell r="K102">
            <v>0</v>
          </cell>
        </row>
        <row r="103">
          <cell r="C103" t="str">
            <v>WTG 301</v>
          </cell>
          <cell r="D103" t="str">
            <v>Menard</v>
          </cell>
          <cell r="E103" t="str">
            <v>Released</v>
          </cell>
          <cell r="F103" t="str">
            <v>R2</v>
          </cell>
          <cell r="G103">
            <v>12</v>
          </cell>
          <cell r="H103">
            <v>253</v>
          </cell>
          <cell r="I103">
            <v>253</v>
          </cell>
          <cell r="J103">
            <v>253</v>
          </cell>
          <cell r="K103">
            <v>0</v>
          </cell>
        </row>
        <row r="104">
          <cell r="C104" t="str">
            <v>WTG 256</v>
          </cell>
          <cell r="D104" t="str">
            <v>Menard</v>
          </cell>
          <cell r="E104" t="str">
            <v>Released</v>
          </cell>
          <cell r="F104"/>
          <cell r="G104">
            <v>11</v>
          </cell>
          <cell r="H104">
            <v>199</v>
          </cell>
          <cell r="I104">
            <v>199</v>
          </cell>
          <cell r="J104">
            <v>199</v>
          </cell>
          <cell r="K104">
            <v>0</v>
          </cell>
        </row>
        <row r="105">
          <cell r="C105" t="str">
            <v>WTG 043</v>
          </cell>
          <cell r="D105" t="str">
            <v>Sarita infra</v>
          </cell>
          <cell r="E105" t="str">
            <v>Released</v>
          </cell>
          <cell r="F105"/>
          <cell r="G105">
            <v>10.5</v>
          </cell>
          <cell r="H105">
            <v>188</v>
          </cell>
          <cell r="I105">
            <v>188</v>
          </cell>
          <cell r="J105">
            <v>188</v>
          </cell>
          <cell r="K105">
            <v>0</v>
          </cell>
        </row>
        <row r="106">
          <cell r="C106" t="str">
            <v>WTG 023</v>
          </cell>
          <cell r="D106" t="str">
            <v>Bauer</v>
          </cell>
          <cell r="E106" t="str">
            <v>Released</v>
          </cell>
          <cell r="F106"/>
          <cell r="G106">
            <v>11</v>
          </cell>
          <cell r="H106">
            <v>253</v>
          </cell>
          <cell r="I106">
            <v>253</v>
          </cell>
          <cell r="J106">
            <v>253</v>
          </cell>
          <cell r="K106">
            <v>0</v>
          </cell>
        </row>
        <row r="107">
          <cell r="C107" t="str">
            <v>WTG 012</v>
          </cell>
          <cell r="D107" t="str">
            <v>Sarita infra</v>
          </cell>
          <cell r="E107" t="str">
            <v>Released</v>
          </cell>
          <cell r="F107"/>
          <cell r="G107">
            <v>12</v>
          </cell>
          <cell r="H107">
            <v>253</v>
          </cell>
          <cell r="I107">
            <v>253</v>
          </cell>
          <cell r="J107">
            <v>253</v>
          </cell>
          <cell r="K107">
            <v>0</v>
          </cell>
        </row>
        <row r="108">
          <cell r="C108" t="str">
            <v>WTG 068</v>
          </cell>
          <cell r="D108" t="str">
            <v>Bauer</v>
          </cell>
          <cell r="E108" t="str">
            <v>Released</v>
          </cell>
          <cell r="F108"/>
          <cell r="G108">
            <v>10</v>
          </cell>
          <cell r="H108">
            <v>253</v>
          </cell>
          <cell r="I108">
            <v>253</v>
          </cell>
          <cell r="J108">
            <v>253</v>
          </cell>
          <cell r="K108">
            <v>0</v>
          </cell>
        </row>
        <row r="109">
          <cell r="C109" t="str">
            <v>WTG 051</v>
          </cell>
          <cell r="D109" t="str">
            <v>Bauer</v>
          </cell>
          <cell r="E109" t="str">
            <v>Released</v>
          </cell>
          <cell r="F109"/>
          <cell r="G109">
            <v>12</v>
          </cell>
          <cell r="H109">
            <v>211</v>
          </cell>
          <cell r="I109">
            <v>211</v>
          </cell>
          <cell r="J109">
            <v>211</v>
          </cell>
          <cell r="K109">
            <v>0</v>
          </cell>
        </row>
        <row r="110">
          <cell r="C110" t="str">
            <v>WTG 036</v>
          </cell>
          <cell r="D110" t="str">
            <v>Bauer</v>
          </cell>
          <cell r="E110" t="str">
            <v>Released</v>
          </cell>
          <cell r="F110"/>
          <cell r="G110">
            <v>10.5</v>
          </cell>
          <cell r="H110">
            <v>253</v>
          </cell>
          <cell r="I110">
            <v>253</v>
          </cell>
          <cell r="J110">
            <v>253</v>
          </cell>
          <cell r="K110">
            <v>0</v>
          </cell>
        </row>
        <row r="111">
          <cell r="C111" t="str">
            <v>WTG 022</v>
          </cell>
          <cell r="D111" t="str">
            <v>Bauer</v>
          </cell>
          <cell r="E111" t="str">
            <v>Released</v>
          </cell>
          <cell r="F111"/>
          <cell r="G111">
            <v>12</v>
          </cell>
          <cell r="H111">
            <v>253</v>
          </cell>
          <cell r="I111">
            <v>253</v>
          </cell>
          <cell r="J111">
            <v>253</v>
          </cell>
          <cell r="K111">
            <v>0</v>
          </cell>
        </row>
        <row r="112">
          <cell r="C112" t="str">
            <v>WTG 011</v>
          </cell>
          <cell r="D112" t="str">
            <v>Bauer</v>
          </cell>
          <cell r="E112" t="str">
            <v>Released</v>
          </cell>
          <cell r="F112"/>
          <cell r="G112">
            <v>12</v>
          </cell>
          <cell r="H112">
            <v>211</v>
          </cell>
          <cell r="I112">
            <v>211</v>
          </cell>
          <cell r="J112">
            <v>211</v>
          </cell>
          <cell r="K112">
            <v>0</v>
          </cell>
        </row>
        <row r="113">
          <cell r="C113" t="str">
            <v>WTG 040</v>
          </cell>
          <cell r="D113" t="str">
            <v>Bauer</v>
          </cell>
          <cell r="E113" t="str">
            <v>Released</v>
          </cell>
          <cell r="F113"/>
          <cell r="G113">
            <v>13</v>
          </cell>
          <cell r="H113">
            <v>199</v>
          </cell>
          <cell r="I113">
            <v>199</v>
          </cell>
          <cell r="J113">
            <v>199</v>
          </cell>
          <cell r="K113">
            <v>0</v>
          </cell>
        </row>
        <row r="114">
          <cell r="C114" t="str">
            <v>WTG 026</v>
          </cell>
          <cell r="D114" t="str">
            <v>Bauer</v>
          </cell>
          <cell r="E114" t="str">
            <v>Released</v>
          </cell>
          <cell r="F114"/>
          <cell r="G114">
            <v>11</v>
          </cell>
          <cell r="H114">
            <v>253</v>
          </cell>
          <cell r="I114">
            <v>253</v>
          </cell>
          <cell r="J114">
            <v>253</v>
          </cell>
          <cell r="K114">
            <v>0</v>
          </cell>
        </row>
        <row r="115">
          <cell r="C115" t="str">
            <v>WTG 014</v>
          </cell>
          <cell r="D115" t="str">
            <v>Sarita infra</v>
          </cell>
          <cell r="E115" t="str">
            <v>Released</v>
          </cell>
          <cell r="F115" t="str">
            <v>R1</v>
          </cell>
          <cell r="G115">
            <v>12</v>
          </cell>
          <cell r="H115">
            <v>253</v>
          </cell>
          <cell r="I115">
            <v>253</v>
          </cell>
          <cell r="J115">
            <v>253</v>
          </cell>
          <cell r="K115">
            <v>0</v>
          </cell>
        </row>
        <row r="116">
          <cell r="C116" t="str">
            <v>WTG 122</v>
          </cell>
          <cell r="D116" t="str">
            <v>Bauer</v>
          </cell>
          <cell r="E116" t="str">
            <v>Released</v>
          </cell>
          <cell r="F116"/>
          <cell r="G116">
            <v>8</v>
          </cell>
          <cell r="H116">
            <v>211</v>
          </cell>
          <cell r="I116">
            <v>211</v>
          </cell>
          <cell r="J116">
            <v>211</v>
          </cell>
          <cell r="K116">
            <v>0</v>
          </cell>
        </row>
        <row r="117">
          <cell r="C117" t="str">
            <v>WTG 105</v>
          </cell>
          <cell r="D117" t="str">
            <v>Bauer</v>
          </cell>
          <cell r="E117" t="str">
            <v>Released</v>
          </cell>
          <cell r="F117"/>
          <cell r="G117">
            <v>6.5</v>
          </cell>
          <cell r="H117">
            <v>253</v>
          </cell>
          <cell r="I117">
            <v>253</v>
          </cell>
          <cell r="J117">
            <v>253</v>
          </cell>
          <cell r="K117">
            <v>0</v>
          </cell>
        </row>
        <row r="118">
          <cell r="C118" t="str">
            <v>WTG 104</v>
          </cell>
          <cell r="D118" t="str">
            <v>Bauer</v>
          </cell>
          <cell r="E118" t="str">
            <v>Released</v>
          </cell>
          <cell r="F118"/>
          <cell r="G118">
            <v>8</v>
          </cell>
          <cell r="H118">
            <v>211</v>
          </cell>
          <cell r="I118">
            <v>211</v>
          </cell>
          <cell r="J118">
            <v>211</v>
          </cell>
          <cell r="K118">
            <v>0</v>
          </cell>
        </row>
        <row r="119">
          <cell r="C119" t="str">
            <v>WTG 087</v>
          </cell>
          <cell r="D119" t="str">
            <v>Bauer</v>
          </cell>
          <cell r="E119" t="str">
            <v>Released</v>
          </cell>
          <cell r="F119"/>
          <cell r="G119">
            <v>9</v>
          </cell>
          <cell r="H119">
            <v>253</v>
          </cell>
          <cell r="I119">
            <v>253</v>
          </cell>
          <cell r="J119">
            <v>253</v>
          </cell>
          <cell r="K119">
            <v>0</v>
          </cell>
        </row>
        <row r="120">
          <cell r="C120" t="str">
            <v>WTG 086</v>
          </cell>
          <cell r="D120" t="str">
            <v>Bauer</v>
          </cell>
          <cell r="E120" t="str">
            <v>Released</v>
          </cell>
          <cell r="F120"/>
          <cell r="G120">
            <v>10</v>
          </cell>
          <cell r="H120">
            <v>253</v>
          </cell>
          <cell r="I120">
            <v>253</v>
          </cell>
          <cell r="J120">
            <v>253</v>
          </cell>
          <cell r="K120">
            <v>0</v>
          </cell>
        </row>
        <row r="121">
          <cell r="C121" t="str">
            <v>WTG 069</v>
          </cell>
          <cell r="D121" t="str">
            <v>Bauer</v>
          </cell>
          <cell r="E121" t="str">
            <v>Released</v>
          </cell>
          <cell r="F121"/>
          <cell r="G121">
            <v>10</v>
          </cell>
          <cell r="H121">
            <v>253</v>
          </cell>
          <cell r="I121">
            <v>253</v>
          </cell>
          <cell r="J121">
            <v>253</v>
          </cell>
          <cell r="K121">
            <v>0</v>
          </cell>
        </row>
        <row r="122">
          <cell r="C122" t="str">
            <v>WTG 042</v>
          </cell>
          <cell r="D122" t="str">
            <v>Menard</v>
          </cell>
          <cell r="E122" t="str">
            <v>Released</v>
          </cell>
          <cell r="F122"/>
          <cell r="G122">
            <v>11</v>
          </cell>
          <cell r="H122">
            <v>163</v>
          </cell>
          <cell r="I122">
            <v>163</v>
          </cell>
          <cell r="J122">
            <v>163</v>
          </cell>
          <cell r="K122">
            <v>0</v>
          </cell>
        </row>
        <row r="123">
          <cell r="C123" t="str">
            <v>WTG 168</v>
          </cell>
          <cell r="D123" t="str">
            <v>Bauer</v>
          </cell>
          <cell r="E123" t="str">
            <v>Released</v>
          </cell>
          <cell r="F123"/>
          <cell r="G123">
            <v>12</v>
          </cell>
          <cell r="H123">
            <v>199</v>
          </cell>
          <cell r="I123">
            <v>199</v>
          </cell>
          <cell r="J123">
            <v>199</v>
          </cell>
          <cell r="K123">
            <v>0</v>
          </cell>
        </row>
        <row r="124">
          <cell r="C124" t="str">
            <v>WTG 190</v>
          </cell>
          <cell r="D124" t="str">
            <v>Menard</v>
          </cell>
          <cell r="E124" t="str">
            <v>Released</v>
          </cell>
          <cell r="F124"/>
          <cell r="G124">
            <v>12</v>
          </cell>
          <cell r="H124">
            <v>199</v>
          </cell>
          <cell r="I124">
            <v>199</v>
          </cell>
          <cell r="J124">
            <v>199</v>
          </cell>
          <cell r="K124">
            <v>0</v>
          </cell>
        </row>
        <row r="125">
          <cell r="C125" t="str">
            <v>WTG 189</v>
          </cell>
          <cell r="D125" t="str">
            <v>Menard</v>
          </cell>
          <cell r="E125" t="str">
            <v>Released</v>
          </cell>
          <cell r="F125"/>
          <cell r="G125">
            <v>7.5</v>
          </cell>
          <cell r="H125">
            <v>199</v>
          </cell>
          <cell r="I125">
            <v>199</v>
          </cell>
          <cell r="J125">
            <v>199</v>
          </cell>
          <cell r="K125">
            <v>0</v>
          </cell>
        </row>
        <row r="126">
          <cell r="C126" t="str">
            <v>WTG 167</v>
          </cell>
          <cell r="D126" t="str">
            <v>Bauer</v>
          </cell>
          <cell r="E126" t="str">
            <v>Released</v>
          </cell>
          <cell r="F126"/>
          <cell r="G126">
            <v>9</v>
          </cell>
          <cell r="H126">
            <v>199</v>
          </cell>
          <cell r="I126">
            <v>199</v>
          </cell>
          <cell r="J126">
            <v>199</v>
          </cell>
          <cell r="K126">
            <v>0</v>
          </cell>
        </row>
        <row r="127">
          <cell r="C127" t="str">
            <v>WTG 035</v>
          </cell>
          <cell r="D127" t="str">
            <v>Bauer</v>
          </cell>
          <cell r="E127" t="str">
            <v>Released</v>
          </cell>
          <cell r="F127"/>
          <cell r="G127">
            <v>10</v>
          </cell>
          <cell r="H127">
            <v>199</v>
          </cell>
          <cell r="I127">
            <v>199</v>
          </cell>
          <cell r="J127">
            <v>199</v>
          </cell>
          <cell r="K127">
            <v>0</v>
          </cell>
        </row>
        <row r="128">
          <cell r="C128" t="str">
            <v>WTG 050</v>
          </cell>
          <cell r="D128" t="str">
            <v>Bauer</v>
          </cell>
          <cell r="E128" t="str">
            <v>Released</v>
          </cell>
          <cell r="F128"/>
          <cell r="G128">
            <v>7</v>
          </cell>
          <cell r="H128">
            <v>199</v>
          </cell>
          <cell r="I128">
            <v>199</v>
          </cell>
          <cell r="J128">
            <v>199</v>
          </cell>
          <cell r="K128">
            <v>0</v>
          </cell>
        </row>
        <row r="129">
          <cell r="C129" t="str">
            <v>WTG 067</v>
          </cell>
          <cell r="D129" t="str">
            <v>Bauer</v>
          </cell>
          <cell r="E129" t="str">
            <v>Released</v>
          </cell>
          <cell r="F129"/>
          <cell r="G129">
            <v>12</v>
          </cell>
          <cell r="H129">
            <v>199</v>
          </cell>
          <cell r="I129">
            <v>199</v>
          </cell>
          <cell r="J129">
            <v>199</v>
          </cell>
          <cell r="K129">
            <v>0</v>
          </cell>
        </row>
        <row r="130">
          <cell r="C130" t="str">
            <v>WTG 085</v>
          </cell>
          <cell r="D130" t="str">
            <v>Bauer</v>
          </cell>
          <cell r="E130" t="str">
            <v>Released</v>
          </cell>
          <cell r="F130"/>
          <cell r="G130">
            <v>11</v>
          </cell>
          <cell r="H130">
            <v>199</v>
          </cell>
          <cell r="I130">
            <v>199</v>
          </cell>
          <cell r="J130">
            <v>199</v>
          </cell>
          <cell r="K130">
            <v>0</v>
          </cell>
        </row>
        <row r="131">
          <cell r="C131" t="str">
            <v>WTG 103</v>
          </cell>
          <cell r="D131" t="str">
            <v>Bauer</v>
          </cell>
          <cell r="E131" t="str">
            <v>Released</v>
          </cell>
          <cell r="F131"/>
          <cell r="G131">
            <v>8</v>
          </cell>
          <cell r="H131">
            <v>199</v>
          </cell>
          <cell r="I131">
            <v>199</v>
          </cell>
          <cell r="J131">
            <v>199</v>
          </cell>
          <cell r="K131">
            <v>0</v>
          </cell>
        </row>
        <row r="132">
          <cell r="C132" t="str">
            <v>WTG 166</v>
          </cell>
          <cell r="D132" t="str">
            <v>Bauer</v>
          </cell>
          <cell r="E132" t="str">
            <v>Released</v>
          </cell>
          <cell r="F132"/>
          <cell r="G132">
            <v>10</v>
          </cell>
          <cell r="H132">
            <v>199</v>
          </cell>
          <cell r="I132">
            <v>199</v>
          </cell>
          <cell r="J132">
            <v>199</v>
          </cell>
          <cell r="K132">
            <v>0</v>
          </cell>
        </row>
        <row r="133">
          <cell r="C133" t="str">
            <v>WTG 188</v>
          </cell>
          <cell r="D133" t="str">
            <v>Bauer</v>
          </cell>
          <cell r="E133" t="str">
            <v>Released</v>
          </cell>
          <cell r="F133" t="str">
            <v>R5</v>
          </cell>
          <cell r="G133">
            <v>12</v>
          </cell>
          <cell r="H133">
            <v>253</v>
          </cell>
          <cell r="I133">
            <v>253</v>
          </cell>
          <cell r="J133">
            <v>253</v>
          </cell>
          <cell r="K133">
            <v>0</v>
          </cell>
        </row>
        <row r="134">
          <cell r="C134" t="str">
            <v>WTG 211</v>
          </cell>
          <cell r="D134" t="str">
            <v>Menard</v>
          </cell>
          <cell r="E134" t="str">
            <v>Released</v>
          </cell>
          <cell r="F134"/>
          <cell r="G134">
            <v>7</v>
          </cell>
          <cell r="H134">
            <v>199</v>
          </cell>
          <cell r="I134">
            <v>199</v>
          </cell>
          <cell r="J134">
            <v>199</v>
          </cell>
          <cell r="K134">
            <v>0</v>
          </cell>
        </row>
        <row r="135">
          <cell r="C135" t="str">
            <v>WTG 233</v>
          </cell>
          <cell r="D135" t="str">
            <v>Menard</v>
          </cell>
          <cell r="E135" t="str">
            <v>Released</v>
          </cell>
          <cell r="F135" t="str">
            <v>R3</v>
          </cell>
          <cell r="G135">
            <v>12</v>
          </cell>
          <cell r="H135">
            <v>253</v>
          </cell>
          <cell r="I135">
            <v>253</v>
          </cell>
          <cell r="J135">
            <v>253</v>
          </cell>
          <cell r="K135">
            <v>0</v>
          </cell>
        </row>
        <row r="136">
          <cell r="C136" t="str">
            <v>WTG 255</v>
          </cell>
          <cell r="D136" t="str">
            <v>Menard</v>
          </cell>
          <cell r="E136" t="str">
            <v>Released</v>
          </cell>
          <cell r="F136" t="str">
            <v>R1</v>
          </cell>
          <cell r="G136">
            <v>10</v>
          </cell>
          <cell r="H136">
            <v>199</v>
          </cell>
          <cell r="I136">
            <v>199</v>
          </cell>
          <cell r="J136">
            <v>199</v>
          </cell>
          <cell r="K136">
            <v>0</v>
          </cell>
        </row>
        <row r="137">
          <cell r="C137" t="str">
            <v>WTG 066</v>
          </cell>
          <cell r="D137" t="str">
            <v>Bauer</v>
          </cell>
          <cell r="E137" t="str">
            <v>Released</v>
          </cell>
          <cell r="F137" t="str">
            <v>R1</v>
          </cell>
          <cell r="G137">
            <v>12</v>
          </cell>
          <cell r="H137">
            <v>199</v>
          </cell>
          <cell r="I137">
            <v>199</v>
          </cell>
          <cell r="J137">
            <v>199</v>
          </cell>
          <cell r="K137">
            <v>0</v>
          </cell>
        </row>
        <row r="138">
          <cell r="C138" t="str">
            <v>WTG 084</v>
          </cell>
          <cell r="D138" t="str">
            <v>Bauer</v>
          </cell>
          <cell r="E138" t="str">
            <v>Released</v>
          </cell>
          <cell r="F138" t="str">
            <v>R4</v>
          </cell>
          <cell r="G138">
            <v>12</v>
          </cell>
          <cell r="H138">
            <v>253</v>
          </cell>
          <cell r="I138">
            <v>253</v>
          </cell>
          <cell r="J138">
            <v>253</v>
          </cell>
          <cell r="K138">
            <v>0</v>
          </cell>
        </row>
        <row r="139">
          <cell r="C139" t="str">
            <v>WTG 102</v>
          </cell>
          <cell r="D139" t="str">
            <v>Bauer</v>
          </cell>
          <cell r="E139" t="str">
            <v>Released</v>
          </cell>
          <cell r="F139" t="str">
            <v>R4</v>
          </cell>
          <cell r="G139">
            <v>10</v>
          </cell>
          <cell r="H139">
            <v>199</v>
          </cell>
          <cell r="I139">
            <v>199</v>
          </cell>
          <cell r="J139">
            <v>199</v>
          </cell>
          <cell r="K139">
            <v>0</v>
          </cell>
        </row>
        <row r="140">
          <cell r="C140" t="str">
            <v>WTG 120</v>
          </cell>
          <cell r="D140" t="str">
            <v>Bauer</v>
          </cell>
          <cell r="E140" t="str">
            <v>Released</v>
          </cell>
          <cell r="F140" t="str">
            <v>R4</v>
          </cell>
          <cell r="G140">
            <v>12</v>
          </cell>
          <cell r="H140">
            <v>253</v>
          </cell>
          <cell r="I140">
            <v>253</v>
          </cell>
          <cell r="J140">
            <v>253</v>
          </cell>
          <cell r="K140">
            <v>0</v>
          </cell>
        </row>
        <row r="141">
          <cell r="C141" t="str">
            <v>WTG 142</v>
          </cell>
          <cell r="D141" t="str">
            <v>Bauer</v>
          </cell>
          <cell r="E141" t="str">
            <v>Released</v>
          </cell>
          <cell r="F141" t="str">
            <v>R4</v>
          </cell>
          <cell r="G141">
            <v>10.5</v>
          </cell>
          <cell r="H141">
            <v>253</v>
          </cell>
          <cell r="I141">
            <v>253</v>
          </cell>
          <cell r="J141">
            <v>253</v>
          </cell>
          <cell r="K141">
            <v>0</v>
          </cell>
        </row>
        <row r="142">
          <cell r="C142" t="str">
            <v>WTG 165</v>
          </cell>
          <cell r="D142" t="str">
            <v>Bauer</v>
          </cell>
          <cell r="E142" t="str">
            <v>Released</v>
          </cell>
          <cell r="F142"/>
          <cell r="G142">
            <v>10.5</v>
          </cell>
          <cell r="H142">
            <v>253</v>
          </cell>
          <cell r="I142">
            <v>253</v>
          </cell>
          <cell r="J142">
            <v>253</v>
          </cell>
          <cell r="K142">
            <v>0</v>
          </cell>
        </row>
        <row r="143">
          <cell r="C143" t="str">
            <v>WTG 187</v>
          </cell>
          <cell r="D143" t="str">
            <v>Bauer</v>
          </cell>
          <cell r="E143" t="str">
            <v>Released</v>
          </cell>
          <cell r="F143" t="str">
            <v>R5</v>
          </cell>
          <cell r="G143">
            <v>8</v>
          </cell>
          <cell r="H143">
            <v>199</v>
          </cell>
          <cell r="I143">
            <v>199</v>
          </cell>
          <cell r="J143">
            <v>199</v>
          </cell>
          <cell r="K143">
            <v>0</v>
          </cell>
        </row>
        <row r="144">
          <cell r="C144" t="str">
            <v>WTG 210</v>
          </cell>
          <cell r="D144" t="str">
            <v>Menard</v>
          </cell>
          <cell r="E144" t="str">
            <v>Released</v>
          </cell>
          <cell r="F144"/>
          <cell r="G144">
            <v>8</v>
          </cell>
          <cell r="H144">
            <v>199</v>
          </cell>
          <cell r="I144">
            <v>199</v>
          </cell>
          <cell r="J144">
            <v>199</v>
          </cell>
          <cell r="K144">
            <v>0</v>
          </cell>
        </row>
        <row r="145">
          <cell r="C145" t="str">
            <v>WTG 232</v>
          </cell>
          <cell r="D145" t="str">
            <v>Menard</v>
          </cell>
          <cell r="E145" t="str">
            <v>Released</v>
          </cell>
          <cell r="F145"/>
          <cell r="G145">
            <v>7</v>
          </cell>
          <cell r="H145">
            <v>199</v>
          </cell>
          <cell r="I145">
            <v>199</v>
          </cell>
          <cell r="J145">
            <v>199</v>
          </cell>
          <cell r="K145">
            <v>0</v>
          </cell>
        </row>
        <row r="146">
          <cell r="C146" t="str">
            <v>WTG 254</v>
          </cell>
          <cell r="D146" t="str">
            <v>Menard</v>
          </cell>
          <cell r="E146" t="str">
            <v>Released</v>
          </cell>
          <cell r="F146" t="str">
            <v>R2</v>
          </cell>
          <cell r="G146">
            <v>9</v>
          </cell>
          <cell r="H146">
            <v>253</v>
          </cell>
          <cell r="I146">
            <v>253</v>
          </cell>
          <cell r="J146">
            <v>253</v>
          </cell>
          <cell r="K146">
            <v>0</v>
          </cell>
        </row>
        <row r="147">
          <cell r="C147" t="str">
            <v>WTG 209</v>
          </cell>
          <cell r="D147" t="str">
            <v>Bauer</v>
          </cell>
          <cell r="E147" t="str">
            <v>Released</v>
          </cell>
          <cell r="F147" t="str">
            <v>R5</v>
          </cell>
          <cell r="G147">
            <v>6</v>
          </cell>
          <cell r="H147">
            <v>253</v>
          </cell>
          <cell r="I147">
            <v>253</v>
          </cell>
          <cell r="J147">
            <v>253</v>
          </cell>
          <cell r="K147">
            <v>0</v>
          </cell>
        </row>
        <row r="148">
          <cell r="C148" t="str">
            <v>WTG 231</v>
          </cell>
          <cell r="D148" t="str">
            <v>Bauer</v>
          </cell>
          <cell r="E148" t="str">
            <v>Released</v>
          </cell>
          <cell r="F148" t="str">
            <v>R2</v>
          </cell>
          <cell r="G148">
            <v>12</v>
          </cell>
          <cell r="H148">
            <v>253</v>
          </cell>
          <cell r="I148">
            <v>253</v>
          </cell>
          <cell r="J148">
            <v>253</v>
          </cell>
          <cell r="K148">
            <v>0</v>
          </cell>
        </row>
        <row r="149">
          <cell r="C149" t="str">
            <v>WTG 253</v>
          </cell>
          <cell r="D149" t="str">
            <v>Bauer</v>
          </cell>
          <cell r="E149" t="str">
            <v>Released</v>
          </cell>
          <cell r="F149" t="str">
            <v>R2</v>
          </cell>
          <cell r="G149">
            <v>9</v>
          </cell>
          <cell r="H149">
            <v>253</v>
          </cell>
          <cell r="I149">
            <v>253</v>
          </cell>
          <cell r="J149">
            <v>253</v>
          </cell>
          <cell r="K149">
            <v>0</v>
          </cell>
        </row>
        <row r="150">
          <cell r="C150" t="str">
            <v>WTG 277</v>
          </cell>
          <cell r="D150" t="str">
            <v>Menard</v>
          </cell>
          <cell r="E150" t="str">
            <v>Released</v>
          </cell>
          <cell r="F150" t="str">
            <v>R1</v>
          </cell>
          <cell r="G150">
            <v>9</v>
          </cell>
          <cell r="H150">
            <v>253</v>
          </cell>
          <cell r="I150">
            <v>253</v>
          </cell>
          <cell r="J150">
            <v>253</v>
          </cell>
          <cell r="K150">
            <v>0</v>
          </cell>
        </row>
        <row r="151">
          <cell r="C151" t="str">
            <v>WTG 119</v>
          </cell>
          <cell r="D151" t="str">
            <v>Bauer</v>
          </cell>
          <cell r="E151" t="str">
            <v>Released</v>
          </cell>
          <cell r="F151" t="str">
            <v>R1</v>
          </cell>
          <cell r="G151">
            <v>11</v>
          </cell>
          <cell r="H151">
            <v>253</v>
          </cell>
          <cell r="I151">
            <v>253</v>
          </cell>
          <cell r="J151">
            <v>253</v>
          </cell>
          <cell r="K151">
            <v>0</v>
          </cell>
        </row>
        <row r="152">
          <cell r="C152" t="str">
            <v>WTG 252</v>
          </cell>
          <cell r="D152" t="str">
            <v>Bauer</v>
          </cell>
          <cell r="E152" t="str">
            <v>Released</v>
          </cell>
          <cell r="F152" t="str">
            <v>R2</v>
          </cell>
          <cell r="G152">
            <v>11</v>
          </cell>
          <cell r="H152">
            <v>253</v>
          </cell>
          <cell r="I152">
            <v>253</v>
          </cell>
          <cell r="J152">
            <v>253</v>
          </cell>
          <cell r="K152">
            <v>0</v>
          </cell>
        </row>
        <row r="153">
          <cell r="C153" t="str">
            <v>WTG 276</v>
          </cell>
          <cell r="D153" t="str">
            <v>Bauer</v>
          </cell>
          <cell r="E153" t="str">
            <v>Released</v>
          </cell>
          <cell r="F153" t="str">
            <v>R3</v>
          </cell>
          <cell r="G153">
            <v>12</v>
          </cell>
          <cell r="H153">
            <v>253</v>
          </cell>
          <cell r="I153">
            <v>253</v>
          </cell>
          <cell r="J153">
            <v>253</v>
          </cell>
          <cell r="K153">
            <v>0</v>
          </cell>
        </row>
        <row r="154">
          <cell r="C154" t="str">
            <v>WTG 300</v>
          </cell>
          <cell r="D154" t="str">
            <v>Menard/Bauer</v>
          </cell>
          <cell r="E154" t="str">
            <v>Released</v>
          </cell>
          <cell r="F154" t="str">
            <v>R1</v>
          </cell>
          <cell r="G154">
            <v>11</v>
          </cell>
          <cell r="H154">
            <v>223</v>
          </cell>
          <cell r="I154">
            <v>223</v>
          </cell>
          <cell r="J154">
            <v>223</v>
          </cell>
          <cell r="K154">
            <v>0</v>
          </cell>
        </row>
        <row r="155">
          <cell r="C155" t="str">
            <v>WTG 325</v>
          </cell>
          <cell r="D155" t="str">
            <v>Menard</v>
          </cell>
          <cell r="E155" t="str">
            <v>Released</v>
          </cell>
          <cell r="F155" t="str">
            <v>R2</v>
          </cell>
          <cell r="G155">
            <v>10</v>
          </cell>
          <cell r="H155">
            <v>223</v>
          </cell>
          <cell r="I155">
            <v>223</v>
          </cell>
          <cell r="J155">
            <v>223</v>
          </cell>
          <cell r="K155">
            <v>0</v>
          </cell>
        </row>
        <row r="156">
          <cell r="C156" t="str">
            <v>WTG 350</v>
          </cell>
          <cell r="D156" t="str">
            <v>Bauer</v>
          </cell>
          <cell r="E156" t="str">
            <v>Released</v>
          </cell>
          <cell r="F156" t="str">
            <v>R2</v>
          </cell>
          <cell r="G156">
            <v>10</v>
          </cell>
          <cell r="H156">
            <v>253</v>
          </cell>
          <cell r="I156">
            <v>253</v>
          </cell>
          <cell r="J156">
            <v>253</v>
          </cell>
          <cell r="K156">
            <v>0</v>
          </cell>
        </row>
        <row r="157">
          <cell r="C157" t="str">
            <v>WTG 375</v>
          </cell>
          <cell r="D157" t="str">
            <v>Sarita infra/Keller</v>
          </cell>
          <cell r="E157" t="str">
            <v>Released</v>
          </cell>
          <cell r="F157" t="str">
            <v>R3/R3</v>
          </cell>
          <cell r="G157">
            <v>11</v>
          </cell>
          <cell r="H157">
            <v>369</v>
          </cell>
          <cell r="I157">
            <v>369</v>
          </cell>
          <cell r="J157">
            <v>369</v>
          </cell>
          <cell r="K157">
            <v>0</v>
          </cell>
        </row>
        <row r="158">
          <cell r="C158" t="str">
            <v>WTG 299</v>
          </cell>
          <cell r="D158" t="str">
            <v>Bauer</v>
          </cell>
          <cell r="E158" t="str">
            <v>Released</v>
          </cell>
          <cell r="F158" t="str">
            <v>R1</v>
          </cell>
          <cell r="G158">
            <v>12</v>
          </cell>
          <cell r="H158">
            <v>253</v>
          </cell>
          <cell r="I158">
            <v>253</v>
          </cell>
          <cell r="J158">
            <v>253</v>
          </cell>
          <cell r="K158">
            <v>0</v>
          </cell>
        </row>
        <row r="159">
          <cell r="C159" t="str">
            <v>WTG 324</v>
          </cell>
          <cell r="D159" t="str">
            <v>Menard</v>
          </cell>
          <cell r="E159" t="str">
            <v>Released</v>
          </cell>
          <cell r="F159" t="str">
            <v>R2</v>
          </cell>
          <cell r="G159">
            <v>8</v>
          </cell>
          <cell r="H159">
            <v>253</v>
          </cell>
          <cell r="I159">
            <v>253</v>
          </cell>
          <cell r="J159">
            <v>253</v>
          </cell>
          <cell r="K159">
            <v>0</v>
          </cell>
        </row>
        <row r="160">
          <cell r="C160" t="str">
            <v>WTG 349</v>
          </cell>
          <cell r="D160" t="str">
            <v>Menard</v>
          </cell>
          <cell r="E160" t="str">
            <v>Released</v>
          </cell>
          <cell r="F160" t="str">
            <v>R1</v>
          </cell>
          <cell r="G160">
            <v>12</v>
          </cell>
          <cell r="H160">
            <v>253</v>
          </cell>
          <cell r="I160">
            <v>253</v>
          </cell>
          <cell r="J160">
            <v>253</v>
          </cell>
          <cell r="K160">
            <v>0</v>
          </cell>
        </row>
        <row r="161">
          <cell r="C161" t="str">
            <v>WTG 374</v>
          </cell>
          <cell r="D161" t="str">
            <v>Bauer</v>
          </cell>
          <cell r="E161" t="str">
            <v>Released</v>
          </cell>
          <cell r="F161" t="str">
            <v>R2</v>
          </cell>
          <cell r="G161">
            <v>12</v>
          </cell>
          <cell r="H161">
            <v>253</v>
          </cell>
          <cell r="I161">
            <v>253</v>
          </cell>
          <cell r="J161">
            <v>253</v>
          </cell>
          <cell r="K161">
            <v>0</v>
          </cell>
        </row>
        <row r="162">
          <cell r="C162" t="str">
            <v>WTG 362</v>
          </cell>
          <cell r="D162" t="str">
            <v>Kamar</v>
          </cell>
          <cell r="E162" t="str">
            <v>Released</v>
          </cell>
          <cell r="F162" t="str">
            <v>R1</v>
          </cell>
          <cell r="G162">
            <v>9</v>
          </cell>
          <cell r="H162">
            <v>253</v>
          </cell>
          <cell r="I162">
            <v>253</v>
          </cell>
          <cell r="J162">
            <v>253</v>
          </cell>
          <cell r="K162">
            <v>0</v>
          </cell>
        </row>
        <row r="163">
          <cell r="C163" t="str">
            <v>WTG 387</v>
          </cell>
          <cell r="D163" t="str">
            <v>Kamar</v>
          </cell>
          <cell r="E163" t="str">
            <v>Released</v>
          </cell>
          <cell r="F163" t="str">
            <v>R2</v>
          </cell>
          <cell r="G163">
            <v>7.5</v>
          </cell>
          <cell r="H163">
            <v>253</v>
          </cell>
          <cell r="I163">
            <v>253</v>
          </cell>
          <cell r="J163">
            <v>253</v>
          </cell>
          <cell r="K163">
            <v>0</v>
          </cell>
        </row>
        <row r="164">
          <cell r="C164" t="str">
            <v>WTG 412</v>
          </cell>
          <cell r="D164" t="str">
            <v xml:space="preserve">Keller </v>
          </cell>
          <cell r="E164" t="str">
            <v>Released</v>
          </cell>
          <cell r="F164"/>
          <cell r="G164">
            <v>12</v>
          </cell>
          <cell r="H164">
            <v>199</v>
          </cell>
          <cell r="I164">
            <v>199</v>
          </cell>
          <cell r="J164">
            <v>199</v>
          </cell>
          <cell r="K164">
            <v>0</v>
          </cell>
        </row>
        <row r="165">
          <cell r="C165" t="str">
            <v>WTG 361</v>
          </cell>
          <cell r="D165" t="str">
            <v>Kamar</v>
          </cell>
          <cell r="E165" t="str">
            <v>Released</v>
          </cell>
          <cell r="F165"/>
          <cell r="G165">
            <v>10</v>
          </cell>
          <cell r="H165">
            <v>199</v>
          </cell>
          <cell r="I165">
            <v>199</v>
          </cell>
          <cell r="J165">
            <v>199</v>
          </cell>
          <cell r="K165">
            <v>0</v>
          </cell>
        </row>
        <row r="166">
          <cell r="C166" t="str">
            <v>WTG 386</v>
          </cell>
          <cell r="D166" t="str">
            <v>Kamar</v>
          </cell>
          <cell r="E166" t="str">
            <v>Released</v>
          </cell>
          <cell r="F166"/>
          <cell r="G166">
            <v>8.5</v>
          </cell>
          <cell r="H166">
            <v>199</v>
          </cell>
          <cell r="I166">
            <v>199</v>
          </cell>
          <cell r="J166">
            <v>199</v>
          </cell>
          <cell r="K166">
            <v>0</v>
          </cell>
        </row>
        <row r="167">
          <cell r="C167" t="str">
            <v>WTG 411</v>
          </cell>
          <cell r="D167" t="str">
            <v xml:space="preserve">Keller </v>
          </cell>
          <cell r="E167" t="str">
            <v>Released</v>
          </cell>
          <cell r="F167"/>
          <cell r="G167">
            <v>7</v>
          </cell>
          <cell r="H167">
            <v>253</v>
          </cell>
          <cell r="I167">
            <v>253</v>
          </cell>
          <cell r="J167">
            <v>253</v>
          </cell>
          <cell r="K167">
            <v>0</v>
          </cell>
        </row>
        <row r="168">
          <cell r="C168" t="str">
            <v>WTG 437</v>
          </cell>
          <cell r="D168" t="str">
            <v xml:space="preserve">Keller </v>
          </cell>
          <cell r="E168" t="str">
            <v>Released</v>
          </cell>
          <cell r="F168"/>
          <cell r="G168">
            <v>7</v>
          </cell>
          <cell r="H168">
            <v>199</v>
          </cell>
          <cell r="I168">
            <v>199</v>
          </cell>
          <cell r="J168">
            <v>199</v>
          </cell>
          <cell r="K168">
            <v>0</v>
          </cell>
        </row>
        <row r="169">
          <cell r="C169" t="str">
            <v>WTG 462</v>
          </cell>
          <cell r="D169" t="str">
            <v xml:space="preserve">Keller </v>
          </cell>
          <cell r="E169" t="str">
            <v>Released</v>
          </cell>
          <cell r="F169" t="str">
            <v>R1</v>
          </cell>
          <cell r="G169">
            <v>11</v>
          </cell>
          <cell r="H169">
            <v>253</v>
          </cell>
          <cell r="I169">
            <v>253</v>
          </cell>
          <cell r="J169">
            <v>253</v>
          </cell>
          <cell r="K169">
            <v>0</v>
          </cell>
        </row>
        <row r="170">
          <cell r="C170" t="str">
            <v>WTG 487</v>
          </cell>
          <cell r="D170" t="str">
            <v xml:space="preserve">Keller </v>
          </cell>
          <cell r="E170" t="str">
            <v>Released</v>
          </cell>
          <cell r="F170" t="str">
            <v>R1</v>
          </cell>
          <cell r="G170">
            <v>11</v>
          </cell>
          <cell r="H170">
            <v>303</v>
          </cell>
          <cell r="I170">
            <v>303</v>
          </cell>
          <cell r="J170">
            <v>303</v>
          </cell>
          <cell r="K170">
            <v>0</v>
          </cell>
        </row>
        <row r="171">
          <cell r="C171" t="str">
            <v>WTG 385</v>
          </cell>
          <cell r="D171" t="str">
            <v>Kamar/Bauer</v>
          </cell>
          <cell r="E171" t="str">
            <v>Released</v>
          </cell>
          <cell r="F171"/>
          <cell r="G171">
            <v>10</v>
          </cell>
          <cell r="H171" t="str">
            <v>199+112</v>
          </cell>
          <cell r="I171">
            <v>311</v>
          </cell>
          <cell r="J171">
            <v>311</v>
          </cell>
          <cell r="K171">
            <v>0</v>
          </cell>
        </row>
        <row r="172">
          <cell r="C172" t="str">
            <v>WTG 410</v>
          </cell>
          <cell r="D172" t="str">
            <v>Bauer</v>
          </cell>
          <cell r="E172" t="str">
            <v>Released</v>
          </cell>
          <cell r="F172" t="str">
            <v>R6</v>
          </cell>
          <cell r="G172">
            <v>11</v>
          </cell>
          <cell r="H172">
            <v>199</v>
          </cell>
          <cell r="I172">
            <v>199</v>
          </cell>
          <cell r="J172">
            <v>199</v>
          </cell>
          <cell r="K172">
            <v>0</v>
          </cell>
        </row>
        <row r="173">
          <cell r="C173" t="str">
            <v>WTG 436</v>
          </cell>
          <cell r="D173" t="str">
            <v>Bauer</v>
          </cell>
          <cell r="E173" t="str">
            <v>Released</v>
          </cell>
          <cell r="F173" t="str">
            <v>R6</v>
          </cell>
          <cell r="G173">
            <v>11</v>
          </cell>
          <cell r="H173">
            <v>253</v>
          </cell>
          <cell r="I173">
            <v>253</v>
          </cell>
          <cell r="J173">
            <v>253</v>
          </cell>
          <cell r="K173">
            <v>0</v>
          </cell>
        </row>
        <row r="174">
          <cell r="C174" t="str">
            <v>WTG 461</v>
          </cell>
          <cell r="D174" t="str">
            <v xml:space="preserve">Keller </v>
          </cell>
          <cell r="E174" t="str">
            <v>Released</v>
          </cell>
          <cell r="F174" t="str">
            <v>R2</v>
          </cell>
          <cell r="G174">
            <v>9</v>
          </cell>
          <cell r="H174">
            <v>253</v>
          </cell>
          <cell r="I174">
            <v>253</v>
          </cell>
          <cell r="J174">
            <v>253</v>
          </cell>
          <cell r="K174">
            <v>0</v>
          </cell>
        </row>
        <row r="175">
          <cell r="C175" t="str">
            <v>WTG 486</v>
          </cell>
          <cell r="D175" t="str">
            <v>Sarita infra</v>
          </cell>
          <cell r="E175" t="str">
            <v>Released</v>
          </cell>
          <cell r="F175" t="str">
            <v>R2</v>
          </cell>
          <cell r="G175">
            <v>11</v>
          </cell>
          <cell r="H175">
            <v>253</v>
          </cell>
          <cell r="I175">
            <v>253</v>
          </cell>
          <cell r="J175">
            <v>253</v>
          </cell>
          <cell r="K175">
            <v>0</v>
          </cell>
        </row>
        <row r="176">
          <cell r="C176" t="str">
            <v>WTG 460</v>
          </cell>
          <cell r="D176" t="str">
            <v>Bauer</v>
          </cell>
          <cell r="E176" t="str">
            <v>Released</v>
          </cell>
          <cell r="F176" t="str">
            <v>R7</v>
          </cell>
          <cell r="G176">
            <v>9</v>
          </cell>
          <cell r="H176">
            <v>253</v>
          </cell>
          <cell r="I176">
            <v>369</v>
          </cell>
          <cell r="J176">
            <v>369</v>
          </cell>
          <cell r="K176">
            <v>0</v>
          </cell>
        </row>
        <row r="177">
          <cell r="C177" t="str">
            <v>WTG 485</v>
          </cell>
          <cell r="D177" t="str">
            <v>Bauer</v>
          </cell>
          <cell r="E177" t="str">
            <v>Released</v>
          </cell>
          <cell r="F177" t="str">
            <v>R7</v>
          </cell>
          <cell r="G177">
            <v>8</v>
          </cell>
          <cell r="H177">
            <v>253</v>
          </cell>
          <cell r="I177">
            <v>253</v>
          </cell>
          <cell r="J177">
            <v>253</v>
          </cell>
          <cell r="K177">
            <v>0</v>
          </cell>
        </row>
        <row r="178">
          <cell r="C178" t="str">
            <v>WTG 508</v>
          </cell>
          <cell r="D178" t="str">
            <v>Sarita infra</v>
          </cell>
          <cell r="E178" t="str">
            <v>Released</v>
          </cell>
          <cell r="F178"/>
          <cell r="G178">
            <v>7</v>
          </cell>
          <cell r="H178">
            <v>199</v>
          </cell>
          <cell r="I178">
            <v>199</v>
          </cell>
          <cell r="J178">
            <v>199</v>
          </cell>
          <cell r="K178">
            <v>0</v>
          </cell>
        </row>
        <row r="179">
          <cell r="C179" t="str">
            <v>WTG 383</v>
          </cell>
          <cell r="D179" t="str">
            <v>Sarita infra</v>
          </cell>
          <cell r="E179" t="str">
            <v>Released</v>
          </cell>
          <cell r="F179"/>
          <cell r="G179">
            <v>10</v>
          </cell>
          <cell r="H179">
            <v>199</v>
          </cell>
          <cell r="I179">
            <v>199</v>
          </cell>
          <cell r="J179">
            <v>199</v>
          </cell>
          <cell r="K179">
            <v>0</v>
          </cell>
        </row>
        <row r="180">
          <cell r="C180" t="str">
            <v>WTG 384</v>
          </cell>
          <cell r="D180" t="str">
            <v>Sarita infra</v>
          </cell>
          <cell r="E180" t="str">
            <v>Released</v>
          </cell>
          <cell r="F180" t="str">
            <v>R3</v>
          </cell>
          <cell r="G180">
            <v>12</v>
          </cell>
          <cell r="H180">
            <v>253</v>
          </cell>
          <cell r="I180">
            <v>253</v>
          </cell>
          <cell r="J180">
            <v>253</v>
          </cell>
          <cell r="K180">
            <v>0</v>
          </cell>
        </row>
        <row r="181">
          <cell r="C181" t="str">
            <v>WTG 408</v>
          </cell>
          <cell r="D181" t="str">
            <v>Sarita infra</v>
          </cell>
          <cell r="E181" t="str">
            <v>Released</v>
          </cell>
          <cell r="F181"/>
          <cell r="G181">
            <v>12</v>
          </cell>
          <cell r="H181">
            <v>253</v>
          </cell>
          <cell r="I181">
            <v>253</v>
          </cell>
          <cell r="J181">
            <v>253</v>
          </cell>
          <cell r="K181">
            <v>0</v>
          </cell>
        </row>
        <row r="182">
          <cell r="C182" t="str">
            <v>WTG 409</v>
          </cell>
          <cell r="D182" t="str">
            <v>Sarita infra</v>
          </cell>
          <cell r="E182" t="str">
            <v>Released</v>
          </cell>
          <cell r="F182" t="str">
            <v>R2</v>
          </cell>
          <cell r="G182">
            <v>10</v>
          </cell>
          <cell r="H182">
            <v>253</v>
          </cell>
          <cell r="I182">
            <v>253</v>
          </cell>
          <cell r="J182">
            <v>253</v>
          </cell>
          <cell r="K182">
            <v>0</v>
          </cell>
        </row>
        <row r="183">
          <cell r="C183" t="str">
            <v>WTG 434</v>
          </cell>
          <cell r="D183" t="str">
            <v>Sarita/Bauer</v>
          </cell>
          <cell r="E183" t="str">
            <v>Released</v>
          </cell>
          <cell r="F183" t="str">
            <v>R3</v>
          </cell>
          <cell r="G183">
            <v>11</v>
          </cell>
          <cell r="H183">
            <v>253</v>
          </cell>
          <cell r="I183">
            <v>369</v>
          </cell>
          <cell r="J183">
            <v>369</v>
          </cell>
          <cell r="K183">
            <v>0</v>
          </cell>
        </row>
        <row r="184">
          <cell r="C184" t="str">
            <v>WTG 435</v>
          </cell>
          <cell r="D184" t="str">
            <v>Bauer</v>
          </cell>
          <cell r="E184" t="str">
            <v>Released</v>
          </cell>
          <cell r="F184" t="str">
            <v>R7</v>
          </cell>
          <cell r="G184">
            <v>12</v>
          </cell>
          <cell r="H184">
            <v>253</v>
          </cell>
          <cell r="I184">
            <v>253</v>
          </cell>
          <cell r="J184">
            <v>253</v>
          </cell>
          <cell r="K184">
            <v>0</v>
          </cell>
        </row>
        <row r="185">
          <cell r="C185" t="str">
            <v>WTG 458</v>
          </cell>
          <cell r="D185" t="str">
            <v>Sarita infra</v>
          </cell>
          <cell r="E185" t="str">
            <v>Released</v>
          </cell>
          <cell r="F185"/>
          <cell r="G185">
            <v>7</v>
          </cell>
          <cell r="H185">
            <v>253</v>
          </cell>
          <cell r="I185">
            <v>253</v>
          </cell>
          <cell r="J185">
            <v>253</v>
          </cell>
          <cell r="K185">
            <v>0</v>
          </cell>
        </row>
        <row r="186">
          <cell r="C186" t="str">
            <v>WTG 459</v>
          </cell>
          <cell r="D186" t="str">
            <v>Sarita infra</v>
          </cell>
          <cell r="E186" t="str">
            <v>Released</v>
          </cell>
          <cell r="F186"/>
          <cell r="G186">
            <v>12</v>
          </cell>
          <cell r="H186">
            <v>199</v>
          </cell>
          <cell r="I186">
            <v>199</v>
          </cell>
          <cell r="J186">
            <v>199</v>
          </cell>
          <cell r="K186">
            <v>0</v>
          </cell>
        </row>
        <row r="187">
          <cell r="C187" t="str">
            <v>WTG 483</v>
          </cell>
          <cell r="D187" t="str">
            <v>Sarita infra</v>
          </cell>
          <cell r="E187" t="str">
            <v>Released</v>
          </cell>
          <cell r="F187"/>
          <cell r="G187">
            <v>7</v>
          </cell>
          <cell r="H187">
            <v>199</v>
          </cell>
          <cell r="I187">
            <v>199</v>
          </cell>
          <cell r="J187">
            <v>199</v>
          </cell>
          <cell r="K187">
            <v>0</v>
          </cell>
        </row>
        <row r="188">
          <cell r="C188" t="str">
            <v>WTG 484</v>
          </cell>
          <cell r="D188" t="str">
            <v>Sarita infra</v>
          </cell>
          <cell r="E188" t="str">
            <v>Released</v>
          </cell>
          <cell r="F188"/>
          <cell r="G188">
            <v>9</v>
          </cell>
          <cell r="H188">
            <v>253</v>
          </cell>
          <cell r="I188">
            <v>253</v>
          </cell>
          <cell r="J188">
            <v>253</v>
          </cell>
          <cell r="K188">
            <v>0</v>
          </cell>
        </row>
        <row r="189">
          <cell r="C189" t="str">
            <v>WTG 506</v>
          </cell>
          <cell r="D189" t="str">
            <v>Sarita infra</v>
          </cell>
          <cell r="E189" t="str">
            <v>Released</v>
          </cell>
          <cell r="F189"/>
          <cell r="G189">
            <v>7</v>
          </cell>
          <cell r="H189">
            <v>199</v>
          </cell>
          <cell r="I189">
            <v>199</v>
          </cell>
          <cell r="J189">
            <v>199</v>
          </cell>
          <cell r="K189">
            <v>0</v>
          </cell>
        </row>
        <row r="190">
          <cell r="C190" t="str">
            <v>WTG 507</v>
          </cell>
          <cell r="D190" t="str">
            <v>Sarita infra</v>
          </cell>
          <cell r="E190" t="str">
            <v>Released</v>
          </cell>
          <cell r="F190"/>
          <cell r="G190">
            <v>7</v>
          </cell>
          <cell r="H190">
            <v>253</v>
          </cell>
          <cell r="I190">
            <v>253</v>
          </cell>
          <cell r="J190">
            <v>253</v>
          </cell>
          <cell r="K190">
            <v>0</v>
          </cell>
        </row>
        <row r="191">
          <cell r="C191" t="str">
            <v>WTG 101</v>
          </cell>
          <cell r="D191" t="str">
            <v>Bauer</v>
          </cell>
          <cell r="E191" t="str">
            <v>Released</v>
          </cell>
          <cell r="F191" t="str">
            <v>R1</v>
          </cell>
          <cell r="G191">
            <v>10.5</v>
          </cell>
          <cell r="H191">
            <v>253</v>
          </cell>
          <cell r="I191">
            <v>253</v>
          </cell>
          <cell r="J191">
            <v>253</v>
          </cell>
          <cell r="K191">
            <v>0</v>
          </cell>
        </row>
        <row r="192">
          <cell r="C192" t="str">
            <v>WTG 538</v>
          </cell>
          <cell r="D192" t="str">
            <v>Bauer</v>
          </cell>
          <cell r="E192" t="str">
            <v>Released</v>
          </cell>
          <cell r="F192"/>
          <cell r="G192">
            <v>12</v>
          </cell>
          <cell r="H192">
            <v>253</v>
          </cell>
          <cell r="I192">
            <v>253</v>
          </cell>
          <cell r="J192">
            <v>253</v>
          </cell>
          <cell r="K192">
            <v>0</v>
          </cell>
        </row>
        <row r="193">
          <cell r="C193" t="str">
            <v>WTG 540</v>
          </cell>
          <cell r="D193" t="str">
            <v>Bauer</v>
          </cell>
          <cell r="E193" t="str">
            <v>Released</v>
          </cell>
          <cell r="F193"/>
          <cell r="G193">
            <v>11</v>
          </cell>
          <cell r="H193">
            <v>199</v>
          </cell>
          <cell r="I193">
            <v>199</v>
          </cell>
          <cell r="J193">
            <v>199</v>
          </cell>
          <cell r="K193">
            <v>0</v>
          </cell>
        </row>
        <row r="194">
          <cell r="C194" t="str">
            <v>WTG 537</v>
          </cell>
          <cell r="D194" t="str">
            <v>Bauer</v>
          </cell>
          <cell r="E194" t="str">
            <v>Released</v>
          </cell>
          <cell r="F194"/>
          <cell r="G194">
            <v>7</v>
          </cell>
          <cell r="H194">
            <v>253</v>
          </cell>
          <cell r="I194">
            <v>253</v>
          </cell>
          <cell r="J194">
            <v>253</v>
          </cell>
          <cell r="K194">
            <v>0</v>
          </cell>
        </row>
        <row r="195">
          <cell r="C195" t="str">
            <v>WTG 539</v>
          </cell>
          <cell r="D195" t="str">
            <v>Bauer</v>
          </cell>
          <cell r="E195" t="str">
            <v>Released</v>
          </cell>
          <cell r="F195"/>
          <cell r="G195">
            <v>12</v>
          </cell>
          <cell r="H195">
            <v>253</v>
          </cell>
          <cell r="I195">
            <v>253</v>
          </cell>
          <cell r="J195">
            <v>253</v>
          </cell>
          <cell r="K195">
            <v>0</v>
          </cell>
        </row>
        <row r="196">
          <cell r="C196" t="str">
            <v>WTG 541</v>
          </cell>
          <cell r="D196" t="str">
            <v>Bauer</v>
          </cell>
          <cell r="E196" t="str">
            <v>Released</v>
          </cell>
          <cell r="F196"/>
          <cell r="G196">
            <v>10</v>
          </cell>
          <cell r="H196">
            <v>199</v>
          </cell>
          <cell r="I196">
            <v>199</v>
          </cell>
          <cell r="J196">
            <v>199</v>
          </cell>
          <cell r="K196">
            <v>0</v>
          </cell>
        </row>
        <row r="197">
          <cell r="C197" t="str">
            <v>WTG 542</v>
          </cell>
          <cell r="D197" t="str">
            <v>Bauer</v>
          </cell>
          <cell r="E197" t="str">
            <v>Released</v>
          </cell>
          <cell r="F197"/>
          <cell r="G197">
            <v>10</v>
          </cell>
          <cell r="H197">
            <v>253</v>
          </cell>
          <cell r="I197">
            <v>253</v>
          </cell>
          <cell r="J197">
            <v>253</v>
          </cell>
          <cell r="K197">
            <v>0</v>
          </cell>
        </row>
        <row r="198">
          <cell r="C198" t="str">
            <v>WTG 543</v>
          </cell>
          <cell r="D198" t="str">
            <v>Bauer</v>
          </cell>
          <cell r="E198" t="str">
            <v>Released</v>
          </cell>
          <cell r="F198"/>
          <cell r="G198">
            <v>7</v>
          </cell>
          <cell r="H198">
            <v>253</v>
          </cell>
          <cell r="I198">
            <v>253</v>
          </cell>
          <cell r="J198">
            <v>253</v>
          </cell>
          <cell r="K198">
            <v>0</v>
          </cell>
        </row>
        <row r="199">
          <cell r="C199" t="str">
            <v>WTG 544</v>
          </cell>
          <cell r="D199" t="str">
            <v>Bauer</v>
          </cell>
          <cell r="E199" t="str">
            <v>Released</v>
          </cell>
          <cell r="F199"/>
          <cell r="G199">
            <v>12</v>
          </cell>
          <cell r="H199">
            <v>253</v>
          </cell>
          <cell r="I199">
            <v>253</v>
          </cell>
          <cell r="J199">
            <v>253</v>
          </cell>
          <cell r="K199">
            <v>0</v>
          </cell>
        </row>
        <row r="200">
          <cell r="C200" t="str">
            <v>WTG 545</v>
          </cell>
          <cell r="D200" t="str">
            <v>Bauer</v>
          </cell>
          <cell r="E200" t="str">
            <v>Released</v>
          </cell>
          <cell r="F200" t="str">
            <v>R3</v>
          </cell>
          <cell r="G200">
            <v>8</v>
          </cell>
          <cell r="H200">
            <v>253</v>
          </cell>
          <cell r="I200">
            <v>253</v>
          </cell>
          <cell r="J200">
            <v>253</v>
          </cell>
          <cell r="K200">
            <v>0</v>
          </cell>
        </row>
        <row r="201">
          <cell r="C201" t="str">
            <v>WTG 546</v>
          </cell>
          <cell r="D201" t="str">
            <v>Bauer</v>
          </cell>
          <cell r="E201" t="str">
            <v>Released</v>
          </cell>
          <cell r="F201" t="str">
            <v>R6</v>
          </cell>
          <cell r="G201">
            <v>10</v>
          </cell>
          <cell r="H201">
            <v>253</v>
          </cell>
          <cell r="I201">
            <v>253</v>
          </cell>
          <cell r="J201">
            <v>253</v>
          </cell>
          <cell r="K201">
            <v>0</v>
          </cell>
        </row>
        <row r="202">
          <cell r="C202" t="str">
            <v>WTG 547</v>
          </cell>
          <cell r="D202" t="str">
            <v>Bauer</v>
          </cell>
          <cell r="E202" t="str">
            <v>Released</v>
          </cell>
          <cell r="F202"/>
          <cell r="G202">
            <v>10</v>
          </cell>
          <cell r="H202">
            <v>253</v>
          </cell>
          <cell r="I202">
            <v>253</v>
          </cell>
          <cell r="J202">
            <v>253</v>
          </cell>
          <cell r="K202">
            <v>0</v>
          </cell>
        </row>
        <row r="203">
          <cell r="C203" t="str">
            <v>WTG 548</v>
          </cell>
          <cell r="D203" t="str">
            <v>Bauer</v>
          </cell>
          <cell r="E203" t="str">
            <v>Released</v>
          </cell>
          <cell r="F203"/>
          <cell r="G203">
            <v>9</v>
          </cell>
          <cell r="H203">
            <v>253</v>
          </cell>
          <cell r="I203">
            <v>253</v>
          </cell>
          <cell r="J203">
            <v>253</v>
          </cell>
          <cell r="K203">
            <v>0</v>
          </cell>
        </row>
        <row r="204">
          <cell r="C204" t="str">
            <v>WTG 549</v>
          </cell>
          <cell r="D204" t="str">
            <v>Bauer</v>
          </cell>
          <cell r="E204" t="str">
            <v>Released</v>
          </cell>
          <cell r="F204"/>
          <cell r="G204">
            <v>6</v>
          </cell>
          <cell r="H204">
            <v>253</v>
          </cell>
          <cell r="I204">
            <v>253</v>
          </cell>
          <cell r="J204">
            <v>253</v>
          </cell>
          <cell r="K204">
            <v>0</v>
          </cell>
        </row>
        <row r="205">
          <cell r="C205" t="str">
            <v>WTG 550</v>
          </cell>
          <cell r="D205" t="str">
            <v xml:space="preserve">Keller </v>
          </cell>
          <cell r="E205" t="str">
            <v>Released</v>
          </cell>
          <cell r="F205" t="str">
            <v>R2</v>
          </cell>
          <cell r="G205">
            <v>9</v>
          </cell>
          <cell r="H205">
            <v>253</v>
          </cell>
          <cell r="I205">
            <v>253</v>
          </cell>
          <cell r="J205">
            <v>253</v>
          </cell>
          <cell r="K20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D4" t="str">
            <v>WTG 389</v>
          </cell>
          <cell r="E4" t="str">
            <v>GP</v>
          </cell>
        </row>
        <row r="5">
          <cell r="D5" t="str">
            <v>WTG 413</v>
          </cell>
          <cell r="E5" t="str">
            <v>GP</v>
          </cell>
        </row>
        <row r="6">
          <cell r="D6" t="str">
            <v>WTG 363</v>
          </cell>
          <cell r="E6" t="str">
            <v>Swastik</v>
          </cell>
        </row>
        <row r="7">
          <cell r="D7" t="str">
            <v>WTG 438</v>
          </cell>
          <cell r="E7" t="str">
            <v>GP</v>
          </cell>
        </row>
        <row r="8">
          <cell r="D8" t="str">
            <v>WTG 388</v>
          </cell>
          <cell r="E8" t="str">
            <v>Swastik</v>
          </cell>
        </row>
        <row r="9">
          <cell r="D9" t="str">
            <v>WTG 440</v>
          </cell>
          <cell r="E9" t="str">
            <v>Vaibhav</v>
          </cell>
        </row>
        <row r="10">
          <cell r="D10" t="str">
            <v>WTG 415</v>
          </cell>
          <cell r="E10" t="str">
            <v>Vaibhav</v>
          </cell>
        </row>
        <row r="11">
          <cell r="D11" t="str">
            <v>WTG 365</v>
          </cell>
          <cell r="E11" t="str">
            <v>Radhe Radhe</v>
          </cell>
        </row>
        <row r="12">
          <cell r="D12" t="str">
            <v>WTG 342</v>
          </cell>
          <cell r="E12" t="str">
            <v>Kesav</v>
          </cell>
        </row>
        <row r="13">
          <cell r="D13" t="str">
            <v>WTG 414</v>
          </cell>
          <cell r="E13" t="str">
            <v>GP</v>
          </cell>
        </row>
        <row r="14">
          <cell r="D14" t="str">
            <v>WTG 317</v>
          </cell>
          <cell r="E14" t="str">
            <v>Kesav</v>
          </cell>
        </row>
        <row r="15">
          <cell r="D15" t="str">
            <v>WTG 439</v>
          </cell>
          <cell r="E15" t="str">
            <v>Radhe Radhe</v>
          </cell>
        </row>
        <row r="16">
          <cell r="D16" t="str">
            <v>WTG 364</v>
          </cell>
          <cell r="E16" t="str">
            <v>Vaibhav</v>
          </cell>
        </row>
        <row r="17">
          <cell r="D17" t="str">
            <v>WTG 341</v>
          </cell>
          <cell r="E17" t="str">
            <v>Swastik</v>
          </cell>
        </row>
        <row r="18">
          <cell r="D18" t="str">
            <v>WTG 339</v>
          </cell>
          <cell r="E18" t="str">
            <v>Swastik</v>
          </cell>
        </row>
        <row r="19">
          <cell r="D19" t="str">
            <v>WTG 391</v>
          </cell>
          <cell r="E19" t="str">
            <v>Radhe Radhe</v>
          </cell>
        </row>
        <row r="20">
          <cell r="D20" t="str">
            <v>WTG 340</v>
          </cell>
          <cell r="E20" t="str">
            <v>Vaibhav</v>
          </cell>
        </row>
        <row r="21">
          <cell r="D21" t="str">
            <v>WTG 390</v>
          </cell>
          <cell r="E21" t="str">
            <v>Vaibhav</v>
          </cell>
        </row>
        <row r="22">
          <cell r="D22" t="str">
            <v>WTG 489</v>
          </cell>
          <cell r="E22" t="str">
            <v>Radhe Radhe</v>
          </cell>
        </row>
        <row r="23">
          <cell r="D23" t="str">
            <v>WTG 463</v>
          </cell>
          <cell r="E23" t="str">
            <v>Radhe Radhe</v>
          </cell>
        </row>
        <row r="24">
          <cell r="D24" t="str">
            <v>WTG 464</v>
          </cell>
          <cell r="E24" t="str">
            <v>Radhe Radhe</v>
          </cell>
        </row>
        <row r="25">
          <cell r="D25" t="str">
            <v>WTG 488</v>
          </cell>
          <cell r="E25" t="str">
            <v>Radhe Radhe</v>
          </cell>
        </row>
        <row r="26">
          <cell r="D26" t="str">
            <v>WTG 465</v>
          </cell>
          <cell r="E26" t="str">
            <v>Radhe Radhe</v>
          </cell>
        </row>
        <row r="27">
          <cell r="D27" t="str">
            <v>WTG 237</v>
          </cell>
          <cell r="E27" t="str">
            <v>Ontogeny / SS Jadeja</v>
          </cell>
        </row>
        <row r="28">
          <cell r="D28" t="str">
            <v>WTG 148</v>
          </cell>
          <cell r="E28" t="str">
            <v>GP</v>
          </cell>
        </row>
        <row r="29">
          <cell r="D29" t="str">
            <v>WTG 170</v>
          </cell>
          <cell r="E29" t="str">
            <v>Vipin</v>
          </cell>
        </row>
        <row r="30">
          <cell r="D30" t="str">
            <v>WTG 191</v>
          </cell>
          <cell r="E30" t="str">
            <v>GP (Reuse)</v>
          </cell>
        </row>
        <row r="31">
          <cell r="D31" t="str">
            <v>WTG 169</v>
          </cell>
          <cell r="E31" t="str">
            <v>Vaibhav</v>
          </cell>
        </row>
        <row r="32">
          <cell r="D32" t="str">
            <v>WTG 215</v>
          </cell>
          <cell r="E32" t="str">
            <v>GP</v>
          </cell>
        </row>
        <row r="33">
          <cell r="D33" t="str">
            <v>WTG 192</v>
          </cell>
          <cell r="E33" t="str">
            <v>GP</v>
          </cell>
        </row>
        <row r="34">
          <cell r="D34" t="str">
            <v>WTG 236</v>
          </cell>
          <cell r="E34" t="str">
            <v>SS Jadeja</v>
          </cell>
        </row>
        <row r="35">
          <cell r="D35" t="str">
            <v>WTG 214</v>
          </cell>
          <cell r="E35" t="str">
            <v>Vaibhav</v>
          </cell>
        </row>
        <row r="36">
          <cell r="D36" t="str">
            <v>WTG 257</v>
          </cell>
          <cell r="E36" t="str">
            <v>Ontogeny</v>
          </cell>
        </row>
        <row r="37">
          <cell r="D37" t="str">
            <v>WTG 281</v>
          </cell>
          <cell r="E37" t="str">
            <v>Radhe Radhe</v>
          </cell>
        </row>
        <row r="38">
          <cell r="D38" t="str">
            <v>WTG 357</v>
          </cell>
          <cell r="E38" t="str">
            <v>Odhav</v>
          </cell>
        </row>
        <row r="39">
          <cell r="D39" t="str">
            <v>WTG 332</v>
          </cell>
          <cell r="E39" t="str">
            <v>Odhav</v>
          </cell>
        </row>
        <row r="40">
          <cell r="D40" t="str">
            <v>WTG 258</v>
          </cell>
          <cell r="E40" t="str">
            <v>Adani (Self Resue)</v>
          </cell>
        </row>
        <row r="41">
          <cell r="D41" t="str">
            <v>WTG 306</v>
          </cell>
          <cell r="E41" t="str">
            <v>Vaibhav</v>
          </cell>
        </row>
        <row r="42">
          <cell r="D42" t="str">
            <v>WTG 282</v>
          </cell>
          <cell r="E42" t="str">
            <v>Odhav</v>
          </cell>
        </row>
        <row r="43">
          <cell r="D43" t="str">
            <v>WTG 355</v>
          </cell>
          <cell r="E43" t="str">
            <v>Odhav</v>
          </cell>
        </row>
        <row r="44">
          <cell r="D44" t="str">
            <v>WTG 307</v>
          </cell>
          <cell r="E44" t="str">
            <v>Odhav</v>
          </cell>
        </row>
        <row r="45">
          <cell r="D45" t="str">
            <v>WTG 283</v>
          </cell>
          <cell r="E45" t="str">
            <v>SS Jadeja</v>
          </cell>
        </row>
        <row r="46">
          <cell r="D46" t="str">
            <v>WTG 356</v>
          </cell>
          <cell r="E46" t="str">
            <v>Odhav</v>
          </cell>
        </row>
        <row r="47">
          <cell r="D47" t="str">
            <v>WTG 259</v>
          </cell>
          <cell r="E47" t="str">
            <v>Odhav</v>
          </cell>
        </row>
        <row r="48">
          <cell r="D48" t="str">
            <v>WTG 331</v>
          </cell>
          <cell r="E48" t="str">
            <v>Odhav</v>
          </cell>
        </row>
        <row r="49">
          <cell r="D49" t="str">
            <v>WTG 330</v>
          </cell>
          <cell r="E49" t="str">
            <v>HARSH</v>
          </cell>
        </row>
        <row r="50">
          <cell r="D50" t="str">
            <v>WTG 305</v>
          </cell>
          <cell r="E50" t="str">
            <v>Vipin</v>
          </cell>
        </row>
        <row r="51">
          <cell r="D51" t="str">
            <v>WTG 147</v>
          </cell>
          <cell r="E51" t="str">
            <v>Vaibhav</v>
          </cell>
        </row>
        <row r="52">
          <cell r="D52" t="str">
            <v>WTG 072</v>
          </cell>
          <cell r="E52" t="str">
            <v>GP</v>
          </cell>
        </row>
        <row r="53">
          <cell r="D53" t="str">
            <v>WTG 146</v>
          </cell>
          <cell r="E53" t="str">
            <v>SS Jadeja</v>
          </cell>
        </row>
        <row r="54">
          <cell r="D54" t="str">
            <v>WTG 125</v>
          </cell>
          <cell r="E54" t="str">
            <v>Vaibhav</v>
          </cell>
        </row>
        <row r="55">
          <cell r="D55" t="str">
            <v>WTG 126</v>
          </cell>
          <cell r="E55" t="str">
            <v>GP</v>
          </cell>
        </row>
        <row r="56">
          <cell r="D56" t="str">
            <v>WTG 108</v>
          </cell>
          <cell r="E56" t="str">
            <v>GP</v>
          </cell>
        </row>
        <row r="57">
          <cell r="D57" t="str">
            <v>WTG 107</v>
          </cell>
          <cell r="E57" t="str">
            <v>Vaibhav</v>
          </cell>
        </row>
        <row r="58">
          <cell r="D58" t="str">
            <v>WTG 106</v>
          </cell>
          <cell r="E58" t="str">
            <v>GP</v>
          </cell>
        </row>
        <row r="59">
          <cell r="D59" t="str">
            <v>WTG 089</v>
          </cell>
          <cell r="E59" t="str">
            <v>GP</v>
          </cell>
        </row>
        <row r="60">
          <cell r="D60" t="str">
            <v>WTG 088</v>
          </cell>
          <cell r="E60" t="str">
            <v>GP</v>
          </cell>
        </row>
        <row r="61">
          <cell r="D61" t="str">
            <v>WTG 071</v>
          </cell>
          <cell r="E61" t="str">
            <v>GP</v>
          </cell>
        </row>
        <row r="62">
          <cell r="D62" t="str">
            <v>WTG 055</v>
          </cell>
          <cell r="E62" t="str">
            <v>SS Jadeja</v>
          </cell>
        </row>
        <row r="63">
          <cell r="D63" t="str">
            <v>WTG 054</v>
          </cell>
          <cell r="E63" t="str">
            <v>Vaibhav</v>
          </cell>
        </row>
        <row r="64">
          <cell r="D64" t="str">
            <v>WTG 039</v>
          </cell>
          <cell r="E64" t="str">
            <v>SS Jadeja (Reuse)</v>
          </cell>
        </row>
        <row r="65">
          <cell r="D65" t="str">
            <v>WTG 025</v>
          </cell>
          <cell r="E65" t="str">
            <v>SS Jadeja (Reuse)</v>
          </cell>
        </row>
        <row r="66">
          <cell r="D66" t="str">
            <v>WTG 013</v>
          </cell>
          <cell r="E66" t="str">
            <v>GP</v>
          </cell>
        </row>
        <row r="67">
          <cell r="D67" t="str">
            <v>WTG 001</v>
          </cell>
          <cell r="E67" t="str">
            <v>SS Jadeja</v>
          </cell>
        </row>
        <row r="68">
          <cell r="D68" t="str">
            <v>WTG 070</v>
          </cell>
          <cell r="E68" t="str">
            <v>GP (Reuse)</v>
          </cell>
        </row>
        <row r="69">
          <cell r="D69" t="str">
            <v>WTG 124</v>
          </cell>
          <cell r="E69" t="str">
            <v>SS Jadeja</v>
          </cell>
        </row>
        <row r="70">
          <cell r="D70" t="str">
            <v>WTG 090</v>
          </cell>
          <cell r="E70" t="str">
            <v>SS Jadeja</v>
          </cell>
        </row>
        <row r="71">
          <cell r="D71" t="str">
            <v>WTG 110</v>
          </cell>
          <cell r="E71" t="str">
            <v>GP</v>
          </cell>
        </row>
        <row r="72">
          <cell r="D72" t="str">
            <v>WTG 109</v>
          </cell>
          <cell r="E72" t="str">
            <v>GP</v>
          </cell>
        </row>
        <row r="73">
          <cell r="D73" t="str">
            <v>WTG 093</v>
          </cell>
          <cell r="E73" t="str">
            <v>GP</v>
          </cell>
        </row>
        <row r="74">
          <cell r="D74" t="str">
            <v>WTG 092</v>
          </cell>
          <cell r="E74" t="str">
            <v>GP</v>
          </cell>
        </row>
        <row r="75">
          <cell r="D75" t="str">
            <v>WTG 091</v>
          </cell>
          <cell r="E75" t="str">
            <v>GP</v>
          </cell>
        </row>
        <row r="76">
          <cell r="D76" t="str">
            <v>WTG 075</v>
          </cell>
          <cell r="E76" t="str">
            <v>GP</v>
          </cell>
        </row>
        <row r="77">
          <cell r="D77" t="str">
            <v>WTG 074</v>
          </cell>
          <cell r="E77" t="str">
            <v>GP</v>
          </cell>
        </row>
        <row r="78">
          <cell r="D78" t="str">
            <v>WTG 073</v>
          </cell>
          <cell r="E78" t="str">
            <v>GP (Reuse)</v>
          </cell>
        </row>
        <row r="79">
          <cell r="D79" t="str">
            <v>WTG 058</v>
          </cell>
          <cell r="E79" t="str">
            <v>GP</v>
          </cell>
        </row>
        <row r="80">
          <cell r="D80" t="str">
            <v>WTG 056</v>
          </cell>
          <cell r="E80" t="str">
            <v>GP</v>
          </cell>
        </row>
        <row r="81">
          <cell r="D81" t="str">
            <v>WTG 041</v>
          </cell>
          <cell r="E81" t="str">
            <v>SS Jadeja</v>
          </cell>
        </row>
        <row r="82">
          <cell r="D82" t="str">
            <v>WTG 053</v>
          </cell>
          <cell r="E82" t="str">
            <v>GP</v>
          </cell>
        </row>
        <row r="83">
          <cell r="D83" t="str">
            <v>WTG 028</v>
          </cell>
          <cell r="E83" t="str">
            <v>GP</v>
          </cell>
        </row>
        <row r="84">
          <cell r="D84" t="str">
            <v>WTG 027</v>
          </cell>
          <cell r="E84" t="str">
            <v>GP (Reuse)</v>
          </cell>
        </row>
        <row r="85">
          <cell r="D85" t="str">
            <v>WTG 015</v>
          </cell>
          <cell r="E85" t="str">
            <v>SS Jadeja</v>
          </cell>
        </row>
        <row r="86">
          <cell r="D86" t="str">
            <v>WTG 052</v>
          </cell>
          <cell r="E86" t="str">
            <v>GP (Reuse)</v>
          </cell>
        </row>
        <row r="87">
          <cell r="D87" t="str">
            <v>WTG 038</v>
          </cell>
          <cell r="E87" t="str">
            <v>SS Jadeja</v>
          </cell>
        </row>
        <row r="88">
          <cell r="D88" t="str">
            <v>WTG 037</v>
          </cell>
          <cell r="E88" t="str">
            <v>SS Jadeja</v>
          </cell>
        </row>
        <row r="89">
          <cell r="D89" t="str">
            <v>WTG 024</v>
          </cell>
          <cell r="E89" t="str">
            <v>GP</v>
          </cell>
        </row>
        <row r="90">
          <cell r="D90" t="str">
            <v>WTG 023</v>
          </cell>
          <cell r="E90" t="str">
            <v>Varudi</v>
          </cell>
        </row>
        <row r="91">
          <cell r="D91" t="str">
            <v>WTG 012</v>
          </cell>
          <cell r="E91" t="str">
            <v>GP</v>
          </cell>
        </row>
        <row r="92">
          <cell r="D92" t="str">
            <v>WTG 068</v>
          </cell>
          <cell r="E92" t="str">
            <v>Odhav</v>
          </cell>
        </row>
        <row r="93">
          <cell r="D93" t="str">
            <v>WTG 051</v>
          </cell>
          <cell r="E93" t="str">
            <v>SS Jadeja</v>
          </cell>
        </row>
        <row r="94">
          <cell r="D94" t="str">
            <v>WTG 036</v>
          </cell>
          <cell r="E94" t="str">
            <v>Kesav</v>
          </cell>
        </row>
        <row r="95">
          <cell r="D95" t="str">
            <v>WTG 011</v>
          </cell>
          <cell r="E95" t="str">
            <v>GP</v>
          </cell>
        </row>
        <row r="96">
          <cell r="D96" t="str">
            <v>WTG 040</v>
          </cell>
          <cell r="E96" t="str">
            <v>SS Jadeja (Reuse)</v>
          </cell>
        </row>
        <row r="97">
          <cell r="D97" t="str">
            <v>WTG 026</v>
          </cell>
          <cell r="E97" t="str">
            <v>SS Jadeja (Reuse)</v>
          </cell>
        </row>
        <row r="98">
          <cell r="D98" t="str">
            <v>WTG 014</v>
          </cell>
          <cell r="E98" t="str">
            <v>GP</v>
          </cell>
        </row>
        <row r="99">
          <cell r="D99" t="str">
            <v>WTG 069</v>
          </cell>
          <cell r="E99" t="str">
            <v>SS Jadeja</v>
          </cell>
        </row>
        <row r="100">
          <cell r="D100" t="str">
            <v>WTG 057</v>
          </cell>
          <cell r="E100" t="str">
            <v>GP</v>
          </cell>
        </row>
        <row r="101">
          <cell r="D101" t="str">
            <v>WTG 043</v>
          </cell>
          <cell r="E101" t="str">
            <v>Vaibhav</v>
          </cell>
        </row>
        <row r="102">
          <cell r="D102" t="str">
            <v>WTG 042</v>
          </cell>
          <cell r="E102" t="str">
            <v>SS Jadeja</v>
          </cell>
        </row>
        <row r="103">
          <cell r="D103" t="str">
            <v>WTG 122</v>
          </cell>
          <cell r="E103" t="str">
            <v>Odhav</v>
          </cell>
        </row>
        <row r="104">
          <cell r="D104" t="str">
            <v>WTG 105</v>
          </cell>
          <cell r="E104" t="str">
            <v>SS Jadeja</v>
          </cell>
        </row>
        <row r="105">
          <cell r="D105" t="str">
            <v>WTG 104</v>
          </cell>
          <cell r="E105" t="str">
            <v>SS Jadeja</v>
          </cell>
        </row>
        <row r="106">
          <cell r="D106" t="str">
            <v>WTG 087</v>
          </cell>
          <cell r="E106" t="str">
            <v>SS Jadeja</v>
          </cell>
        </row>
        <row r="107">
          <cell r="D107" t="str">
            <v>WTG 086</v>
          </cell>
          <cell r="E107" t="str">
            <v>SS Jadeja</v>
          </cell>
        </row>
        <row r="108">
          <cell r="D108" t="str">
            <v>WTG 235</v>
          </cell>
          <cell r="E108" t="str">
            <v>Odhav</v>
          </cell>
        </row>
        <row r="109">
          <cell r="D109" t="str">
            <v>WTG 213</v>
          </cell>
          <cell r="E109" t="str">
            <v>Odhav</v>
          </cell>
        </row>
        <row r="110">
          <cell r="D110" t="str">
            <v>WTG 234</v>
          </cell>
          <cell r="E110" t="str">
            <v>Odhav</v>
          </cell>
        </row>
        <row r="111">
          <cell r="D111" t="str">
            <v>WTG 212</v>
          </cell>
          <cell r="E111" t="str">
            <v>Odhav</v>
          </cell>
        </row>
        <row r="112">
          <cell r="D112" t="str">
            <v>WTG 304</v>
          </cell>
          <cell r="E112" t="str">
            <v>Vipin</v>
          </cell>
        </row>
        <row r="113">
          <cell r="D113" t="str">
            <v>WTG 280</v>
          </cell>
          <cell r="E113" t="str">
            <v>Vipin</v>
          </cell>
        </row>
        <row r="114">
          <cell r="D114" t="str">
            <v>WTG 022</v>
          </cell>
          <cell r="E114" t="str">
            <v>Varudi</v>
          </cell>
        </row>
        <row r="115">
          <cell r="D115" t="str">
            <v>WTG 303</v>
          </cell>
          <cell r="E115" t="str">
            <v>SHREE  Con.</v>
          </cell>
        </row>
        <row r="116">
          <cell r="D116" t="str">
            <v>WTG 279</v>
          </cell>
          <cell r="E116" t="str">
            <v>Odhav (Reuse)</v>
          </cell>
        </row>
        <row r="117">
          <cell r="D117" t="str">
            <v>WTG 278</v>
          </cell>
          <cell r="E117" t="str">
            <v>Odhav</v>
          </cell>
        </row>
        <row r="118">
          <cell r="D118" t="str">
            <v>WTG 301</v>
          </cell>
          <cell r="E118" t="str">
            <v>Odhav (Reuse)</v>
          </cell>
        </row>
        <row r="119">
          <cell r="D119" t="str">
            <v>WTG 256</v>
          </cell>
          <cell r="E119" t="str">
            <v>ODHAV (Reuse)</v>
          </cell>
        </row>
        <row r="120">
          <cell r="D120" t="str">
            <v>WTG 168</v>
          </cell>
          <cell r="E120" t="str">
            <v>HARSH</v>
          </cell>
        </row>
        <row r="121">
          <cell r="D121" t="str">
            <v>WTG 190</v>
          </cell>
          <cell r="E121" t="str">
            <v>GP</v>
          </cell>
        </row>
        <row r="122">
          <cell r="D122" t="str">
            <v>WTG 189</v>
          </cell>
          <cell r="E122" t="str">
            <v>SS Jadeja</v>
          </cell>
        </row>
        <row r="123">
          <cell r="D123" t="str">
            <v>WTG 167</v>
          </cell>
          <cell r="E123" t="str">
            <v>Odhav (Reuse)</v>
          </cell>
        </row>
        <row r="124">
          <cell r="D124" t="str">
            <v>WTG 035</v>
          </cell>
          <cell r="E124" t="str">
            <v>Kesav</v>
          </cell>
        </row>
        <row r="125">
          <cell r="D125" t="str">
            <v>WTG 050</v>
          </cell>
          <cell r="E125" t="str">
            <v>Adani (Self Resue)</v>
          </cell>
        </row>
        <row r="126">
          <cell r="D126" t="str">
            <v>WTG 067</v>
          </cell>
          <cell r="E126" t="str">
            <v>GP (Reuse)</v>
          </cell>
        </row>
        <row r="127">
          <cell r="D127" t="str">
            <v>WTG 085</v>
          </cell>
          <cell r="E127" t="str">
            <v>GP</v>
          </cell>
        </row>
        <row r="128">
          <cell r="D128" t="str">
            <v>WTG 103</v>
          </cell>
          <cell r="E128" t="str">
            <v>Varudi</v>
          </cell>
        </row>
        <row r="129">
          <cell r="D129" t="str">
            <v>WTG 166</v>
          </cell>
          <cell r="E129" t="str">
            <v>HARSH</v>
          </cell>
        </row>
        <row r="130">
          <cell r="D130" t="str">
            <v>WTG 188</v>
          </cell>
          <cell r="E130" t="str">
            <v>GP (Reuse)</v>
          </cell>
        </row>
        <row r="131">
          <cell r="D131" t="str">
            <v>WTG 211</v>
          </cell>
          <cell r="E131" t="str">
            <v>Odhav</v>
          </cell>
        </row>
        <row r="132">
          <cell r="D132" t="str">
            <v>WTG 233</v>
          </cell>
          <cell r="E132" t="str">
            <v>Adani (Self Resue)</v>
          </cell>
        </row>
        <row r="133">
          <cell r="D133" t="str">
            <v>WTG 255</v>
          </cell>
          <cell r="E133" t="str">
            <v>Odhav (Reuse)</v>
          </cell>
        </row>
        <row r="134">
          <cell r="D134" t="str">
            <v>WTG 066</v>
          </cell>
          <cell r="E134" t="str">
            <v>Adani (Self Resue)</v>
          </cell>
        </row>
        <row r="135">
          <cell r="D135" t="str">
            <v>WTG 187</v>
          </cell>
          <cell r="E135" t="str">
            <v>GP (Reuse)</v>
          </cell>
        </row>
        <row r="136">
          <cell r="D136" t="str">
            <v>WTG 210</v>
          </cell>
          <cell r="E136" t="str">
            <v>Odhav</v>
          </cell>
        </row>
        <row r="137">
          <cell r="D137" t="str">
            <v>WTG 232</v>
          </cell>
          <cell r="E137" t="str">
            <v>ODHAV (Reuse)</v>
          </cell>
        </row>
        <row r="138">
          <cell r="D138" t="str">
            <v>WTG 254</v>
          </cell>
          <cell r="E138" t="str">
            <v>Odhav</v>
          </cell>
        </row>
        <row r="139">
          <cell r="D139" t="str">
            <v>WTG 209</v>
          </cell>
          <cell r="E139" t="str">
            <v>Odhav</v>
          </cell>
        </row>
        <row r="140">
          <cell r="D140" t="str">
            <v>WTG 231</v>
          </cell>
          <cell r="E140" t="str">
            <v>Odhav -&gt; GP Project</v>
          </cell>
        </row>
        <row r="141">
          <cell r="D141" t="str">
            <v>WTG 253</v>
          </cell>
          <cell r="E141" t="str">
            <v>Odhav (Reuse)</v>
          </cell>
        </row>
        <row r="142">
          <cell r="D142" t="str">
            <v>WTG 277</v>
          </cell>
          <cell r="E142" t="str">
            <v>Odhav</v>
          </cell>
        </row>
        <row r="143">
          <cell r="D143" t="str">
            <v>WTG 119</v>
          </cell>
          <cell r="E143" t="str">
            <v>Varudi (Reuse)</v>
          </cell>
        </row>
        <row r="144">
          <cell r="D144" t="str">
            <v>WTG 252</v>
          </cell>
          <cell r="E144" t="str">
            <v>SS Jadeja-&gt; GP Project</v>
          </cell>
        </row>
        <row r="145">
          <cell r="D145" t="str">
            <v>WTG 276</v>
          </cell>
          <cell r="E145" t="str">
            <v>Adani (Self Resue)</v>
          </cell>
        </row>
        <row r="146">
          <cell r="D146" t="str">
            <v>WTG 300</v>
          </cell>
          <cell r="E146" t="str">
            <v>Adani (Self Resue)</v>
          </cell>
        </row>
        <row r="147">
          <cell r="D147" t="str">
            <v>WTG 325</v>
          </cell>
          <cell r="E147" t="str">
            <v>HARSH (Reuse)</v>
          </cell>
        </row>
        <row r="148">
          <cell r="D148" t="str">
            <v>WTG 350</v>
          </cell>
          <cell r="E148" t="str">
            <v>GP</v>
          </cell>
        </row>
        <row r="149">
          <cell r="D149" t="str">
            <v>WTG 375</v>
          </cell>
          <cell r="E149" t="str">
            <v>Odhav</v>
          </cell>
        </row>
        <row r="150">
          <cell r="D150" t="str">
            <v>WTG 299</v>
          </cell>
          <cell r="E150" t="str">
            <v>Kesav-&gt; GP Project</v>
          </cell>
        </row>
        <row r="151">
          <cell r="D151" t="str">
            <v>WTG 324</v>
          </cell>
          <cell r="E151" t="str">
            <v>HARSH (Reuse)</v>
          </cell>
        </row>
        <row r="152">
          <cell r="D152" t="str">
            <v>WTG 349</v>
          </cell>
          <cell r="E152" t="str">
            <v>Kesav-&gt; GP Project</v>
          </cell>
        </row>
        <row r="153">
          <cell r="D153" t="str">
            <v>WTG 374</v>
          </cell>
          <cell r="E153" t="str">
            <v>SS Jadeja</v>
          </cell>
        </row>
        <row r="154">
          <cell r="D154" t="str">
            <v>WTG 362</v>
          </cell>
          <cell r="E154" t="str">
            <v>GP (Reuse)</v>
          </cell>
        </row>
        <row r="155">
          <cell r="D155" t="str">
            <v>WTG 387</v>
          </cell>
          <cell r="E155" t="str">
            <v>GP</v>
          </cell>
        </row>
        <row r="156">
          <cell r="D156" t="str">
            <v>WTG 412</v>
          </cell>
          <cell r="E156" t="str">
            <v>GP</v>
          </cell>
        </row>
        <row r="157">
          <cell r="D157" t="str">
            <v>WTG 361</v>
          </cell>
          <cell r="E157" t="str">
            <v>GP (Reuse)</v>
          </cell>
        </row>
        <row r="158">
          <cell r="D158" t="str">
            <v>WTG 386</v>
          </cell>
          <cell r="E158" t="str">
            <v>GP</v>
          </cell>
        </row>
        <row r="159">
          <cell r="D159" t="str">
            <v>WTG 411</v>
          </cell>
          <cell r="E159" t="str">
            <v>GP</v>
          </cell>
        </row>
        <row r="160">
          <cell r="D160" t="str">
            <v>WTG 437</v>
          </cell>
          <cell r="E160" t="str">
            <v>GP</v>
          </cell>
        </row>
        <row r="161">
          <cell r="D161" t="str">
            <v>WTG 462</v>
          </cell>
          <cell r="E161" t="str">
            <v>GP</v>
          </cell>
        </row>
        <row r="162">
          <cell r="D162" t="str">
            <v>WTG 487</v>
          </cell>
          <cell r="E162" t="str">
            <v>GP</v>
          </cell>
        </row>
        <row r="163">
          <cell r="D163" t="str">
            <v>WTG 360</v>
          </cell>
          <cell r="E163" t="str">
            <v>GP</v>
          </cell>
        </row>
        <row r="164">
          <cell r="D164" t="str">
            <v>WTG 385</v>
          </cell>
          <cell r="E164" t="str">
            <v>GP (Reuse)</v>
          </cell>
        </row>
        <row r="165">
          <cell r="D165" t="str">
            <v>WTG 410</v>
          </cell>
          <cell r="E165" t="str">
            <v>GP (Reuse)</v>
          </cell>
        </row>
        <row r="166">
          <cell r="D166" t="str">
            <v>WTG 436</v>
          </cell>
          <cell r="E166" t="str">
            <v>GP</v>
          </cell>
        </row>
        <row r="167">
          <cell r="D167" t="str">
            <v>WTG 461</v>
          </cell>
          <cell r="E167" t="str">
            <v>SS Jadeja</v>
          </cell>
        </row>
        <row r="168">
          <cell r="D168" t="str">
            <v>WTG 486</v>
          </cell>
          <cell r="E168" t="str">
            <v>SS Jadeja</v>
          </cell>
        </row>
        <row r="169">
          <cell r="D169" t="str">
            <v>WTG 460</v>
          </cell>
          <cell r="E169" t="str">
            <v>SS Jadeja</v>
          </cell>
        </row>
        <row r="170">
          <cell r="D170" t="str">
            <v>WTG 485</v>
          </cell>
          <cell r="E170" t="str">
            <v>SS Jadeja</v>
          </cell>
        </row>
        <row r="171">
          <cell r="D171" t="str">
            <v>WTG 508</v>
          </cell>
          <cell r="E171" t="str">
            <v>SS Jadeja</v>
          </cell>
        </row>
        <row r="172">
          <cell r="D172" t="str">
            <v>WTG 383</v>
          </cell>
          <cell r="E172" t="str">
            <v>Odhav (Reuse)</v>
          </cell>
        </row>
        <row r="173">
          <cell r="D173" t="str">
            <v>WTG 384</v>
          </cell>
          <cell r="E173" t="str">
            <v>GP</v>
          </cell>
        </row>
        <row r="174">
          <cell r="D174" t="str">
            <v>WTG 408</v>
          </cell>
          <cell r="E174" t="str">
            <v>Odhav (Reuse)</v>
          </cell>
        </row>
        <row r="175">
          <cell r="D175" t="str">
            <v>WTG 409</v>
          </cell>
          <cell r="E175" t="str">
            <v>GP (Reuse)</v>
          </cell>
        </row>
        <row r="176">
          <cell r="D176" t="str">
            <v>WTG 434</v>
          </cell>
          <cell r="E176" t="str">
            <v>Odhav (Reuse)</v>
          </cell>
        </row>
        <row r="177">
          <cell r="D177" t="str">
            <v>WTG 435</v>
          </cell>
          <cell r="E177" t="str">
            <v>GP (Reuse)</v>
          </cell>
        </row>
        <row r="178">
          <cell r="D178" t="str">
            <v>WTG 458</v>
          </cell>
          <cell r="E178" t="str">
            <v>Odhav</v>
          </cell>
        </row>
        <row r="179">
          <cell r="D179" t="str">
            <v>WTG 459</v>
          </cell>
          <cell r="E179" t="str">
            <v>Odhav</v>
          </cell>
        </row>
        <row r="180">
          <cell r="D180" t="str">
            <v>WTG 483</v>
          </cell>
          <cell r="E180" t="str">
            <v>Odhav</v>
          </cell>
        </row>
        <row r="181">
          <cell r="D181" t="str">
            <v>WTG 484</v>
          </cell>
          <cell r="E181" t="str">
            <v>Odhav</v>
          </cell>
        </row>
        <row r="182">
          <cell r="D182" t="str">
            <v>WTG 506</v>
          </cell>
          <cell r="E182" t="str">
            <v>Odhav</v>
          </cell>
        </row>
        <row r="183">
          <cell r="D183" t="str">
            <v>WTG 507</v>
          </cell>
          <cell r="E183" t="str">
            <v>Odhav (Reuse)</v>
          </cell>
        </row>
        <row r="184">
          <cell r="D184" t="str">
            <v>WTG 101</v>
          </cell>
          <cell r="E184" t="str">
            <v>Varudi (Reuse)</v>
          </cell>
        </row>
        <row r="185">
          <cell r="D185" t="str">
            <v>WTG 538</v>
          </cell>
          <cell r="E185" t="str">
            <v>HARSH (Reuse)</v>
          </cell>
        </row>
        <row r="186">
          <cell r="D186" t="str">
            <v>WTG 540</v>
          </cell>
          <cell r="E186" t="str">
            <v>HARSH</v>
          </cell>
        </row>
        <row r="187">
          <cell r="D187" t="str">
            <v>WTG 537</v>
          </cell>
          <cell r="E187" t="str">
            <v>HARSH</v>
          </cell>
        </row>
        <row r="188">
          <cell r="D188" t="str">
            <v>WTG 539</v>
          </cell>
          <cell r="E188" t="str">
            <v>HARSH</v>
          </cell>
        </row>
        <row r="189">
          <cell r="D189" t="str">
            <v>WTG 541</v>
          </cell>
          <cell r="E189" t="str">
            <v>SS Jadeja</v>
          </cell>
        </row>
        <row r="190">
          <cell r="D190" t="str">
            <v>WTG 542</v>
          </cell>
          <cell r="E190" t="str">
            <v>SS Jadeja</v>
          </cell>
        </row>
        <row r="191">
          <cell r="D191" t="str">
            <v>WTG 543</v>
          </cell>
          <cell r="E191" t="str">
            <v>SS Jadeja (Reuse)</v>
          </cell>
        </row>
        <row r="192">
          <cell r="D192" t="str">
            <v>WTG 544</v>
          </cell>
          <cell r="E192" t="str">
            <v>SS Jadeja (Reuse)</v>
          </cell>
        </row>
        <row r="193">
          <cell r="D193" t="str">
            <v>WTG 545</v>
          </cell>
          <cell r="E193" t="str">
            <v>SS Jadeja</v>
          </cell>
        </row>
        <row r="194">
          <cell r="D194" t="str">
            <v>WTG 546</v>
          </cell>
          <cell r="E194" t="str">
            <v>GP (Reuse)</v>
          </cell>
        </row>
        <row r="195">
          <cell r="D195" t="str">
            <v>WTG 547</v>
          </cell>
          <cell r="E195" t="str">
            <v>SS Jadeja</v>
          </cell>
        </row>
        <row r="196">
          <cell r="D196" t="str">
            <v>WTG 548</v>
          </cell>
          <cell r="E196" t="str">
            <v>Kesav</v>
          </cell>
        </row>
        <row r="197">
          <cell r="D197" t="str">
            <v>WTG 549</v>
          </cell>
          <cell r="E197" t="str">
            <v>Kesav</v>
          </cell>
        </row>
        <row r="198">
          <cell r="D198" t="str">
            <v>WTG 550</v>
          </cell>
          <cell r="E198" t="str">
            <v>Adani (Self Resue)</v>
          </cell>
        </row>
        <row r="199">
          <cell r="D199" t="str">
            <v>WTG 084</v>
          </cell>
          <cell r="E199" t="str">
            <v xml:space="preserve">Varudi </v>
          </cell>
        </row>
        <row r="200">
          <cell r="D200" t="str">
            <v>WTG 102</v>
          </cell>
          <cell r="E200" t="str">
            <v xml:space="preserve">Varudi </v>
          </cell>
        </row>
        <row r="201">
          <cell r="D201" t="str">
            <v>WTG 120</v>
          </cell>
          <cell r="E201" t="str">
            <v>GP (Reuse)</v>
          </cell>
        </row>
        <row r="202">
          <cell r="D202" t="str">
            <v>WTG 142</v>
          </cell>
          <cell r="E202" t="str">
            <v>GP</v>
          </cell>
        </row>
        <row r="203">
          <cell r="D203" t="str">
            <v>WTG 165</v>
          </cell>
          <cell r="E203" t="str">
            <v>GP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9EA7689-B9E3-4060-99C0-4165987B4D36}">
    <nsvFilter filterId="{FA66DCD2-4506-4A9C-91D4-14FE24FF680F}" ref="A4:GI198" tableId="0"/>
  </namedSheetView>
  <namedSheetView name="View2" id="{4E1C036F-84F0-4EE6-BF2B-84239026F167}">
    <nsvFilter filterId="{FA66DCD2-4506-4A9C-91D4-14FE24FF680F}" ref="A4:GI198" tableId="0"/>
  </namedSheetView>
  <namedSheetView name="View3" id="{8F9CB607-CAF3-47B2-B787-F4739A1D1DB7}">
    <nsvFilter filterId="{FA66DCD2-4506-4A9C-91D4-14FE24FF680F}" ref="A4:GI198" tableId="0"/>
  </namedSheetView>
  <namedSheetView name="View4" id="{3B8ADEEA-3B48-446A-B5BA-343EB3A1272C}">
    <nsvFilter filterId="{FA66DCD2-4506-4A9C-91D4-14FE24FF680F}" ref="A4:GI198" tableId="0"/>
  </namedSheetView>
  <namedSheetView name="View5" id="{4BC4D23C-B330-4928-A063-C1E5A531B94E}">
    <nsvFilter filterId="{FA66DCD2-4506-4A9C-91D4-14FE24FF680F}" ref="A4:GI198" tableId="0"/>
  </namedSheetView>
  <namedSheetView name="View6" id="{E1D9A67E-D9DE-473F-AC71-7CDC21D88DB7}">
    <nsvFilter filterId="{FA66DCD2-4506-4A9C-91D4-14FE24FF680F}" ref="A4:GI198" tableId="0"/>
  </namedSheetView>
  <namedSheetView name="View7" id="{8F06D09F-0931-4595-B531-3E59C47AAC59}">
    <nsvFilter filterId="{FA66DCD2-4506-4A9C-91D4-14FE24FF680F}" ref="A4:GI198" tableId="0"/>
  </namedSheetView>
  <namedSheetView name="View8" id="{DA1F4795-FC5F-45D5-9E58-49EA3A1174FB}">
    <nsvFilter filterId="{FA66DCD2-4506-4A9C-91D4-14FE24FF680F}" ref="A4:GI198" tableId="0">
      <columnFilter colId="72">
        <filter colId="72">
          <x:customFilters>
            <x:customFilter operator="notEqual" val=" "/>
          </x:customFilters>
        </filter>
      </columnFilter>
    </nsvFilter>
  </namedSheetView>
  <namedSheetView name="View9" id="{C988F0FB-5722-44F7-BE3E-6E06024874B0}">
    <nsvFilter filterId="{FA66DCD2-4506-4A9C-91D4-14FE24FF680F}" ref="A4:GI198" tableId="0"/>
  </namedSheetView>
  <namedSheetView name="View10" id="{E4A93DC7-AFDA-414F-9B31-908C1A42C3CB}">
    <nsvFilter filterId="{FA66DCD2-4506-4A9C-91D4-14FE24FF680F}" ref="A4:GI198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7E1FF33-5872-4825-BBB5-8BF8459D7401}">
    <nsvFilter filterId="{6DCEFB9A-34E2-4E6A-BFF6-F6FFAE077D7E}" ref="A5:VS199" tableId="0"/>
  </namedSheetView>
  <namedSheetView name="View2" id="{0BED3FED-C5AE-444C-8B4E-597C97AAEACB}">
    <nsvFilter filterId="{6DCEFB9A-34E2-4E6A-BFF6-F6FFAE077D7E}" ref="A5:VS199" tableId="0"/>
  </namedSheetView>
  <namedSheetView name="View3" id="{687DF0F4-704F-43B8-B001-E4FD86431E97}">
    <nsvFilter filterId="{6DCEFB9A-34E2-4E6A-BFF6-F6FFAE077D7E}" ref="A5:VS199" tableId="0"/>
  </namedSheetView>
  <namedSheetView name="View4" id="{F9B4535E-B993-463D-A56F-1A14210B3A42}">
    <nsvFilter filterId="{6DCEFB9A-34E2-4E6A-BFF6-F6FFAE077D7E}" ref="A5:VS19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D968EE-10A6-42A2-86AB-96262867266E}">
    <nsvFilter filterId="{3A9141B6-0D1B-49AA-909F-D0A93AD3A9E3}" ref="A3:AS197" tableId="0">
      <columnFilter colId="3">
        <filter colId="3">
          <x:filters>
            <x:filter val="WTG 222"/>
            <x:filter val="WTG 243"/>
            <x:filter val="WTG 244"/>
            <x:filter val="WTG 267"/>
            <x:filter val="WTG 291"/>
            <x:filter val="WTG 315"/>
            <x:filter val="WTG 326"/>
          </x:filters>
        </filter>
      </columnFilter>
    </nsvFilter>
  </namedSheetView>
  <namedSheetView name="View2" id="{EA8215B0-E1D5-423D-BA13-8DEA8360939B}">
    <nsvFilter filterId="{3A9141B6-0D1B-49AA-909F-D0A93AD3A9E3}" ref="A3:AS197" tableId="0"/>
  </namedSheetView>
  <namedSheetView name="View3" id="{FB2F315B-0414-44C6-90E0-D1B5009144FB}">
    <nsvFilter filterId="{3A9141B6-0D1B-49AA-909F-D0A93AD3A9E3}" ref="A3:AS197" tableId="0"/>
  </namedSheetView>
  <namedSheetView name="View4" id="{26A6FB41-D251-48D4-940D-6E86A1404230}">
    <nsvFilter filterId="{3A9141B6-0D1B-49AA-909F-D0A93AD3A9E3}" ref="A3:AS197" tableId="0"/>
  </namedSheetView>
  <namedSheetView name="View5" id="{836A21D4-AF5C-406A-95CA-7D23486EE182}">
    <nsvFilter filterId="{3A9141B6-0D1B-49AA-909F-D0A93AD3A9E3}" ref="A3:AS197" tableId="0"/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26D9717-4123-43B4-A7F7-FFB188581BCF}">
    <nsvFilter filterId="{1C08C2A5-3EB3-4011-B3CA-862DA554BF6C}" ref="A1:U196" tableId="0">
      <columnFilter colId="17">
        <filter colId="17">
          <x:customFilters>
            <x:customFilter operator="notEqual" val=" "/>
          </x:custom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6C6CC92-2D9B-4221-AD6E-641E05EAC980}">
    <nsvFilter filterId="{FA66DCD2-4506-4A9C-91D4-14FE24FF680F}" ref="A4:GG204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Moin  Pathan" id="{3F70E2F5-9D5C-430E-82C8-C9A9BFDD6DFA}" userId="S::174531@adani.com::2b5d20b5-6fae-4e26-ab43-ed13bedad79a" providerId="AD"/>
  <person displayName="Darshik Dholakiya" id="{49BDF90A-1255-4E17-BC40-4F0BD8B58CEA}" userId="S::30136015@adani.com::3313ac91-f3b6-457e-98f0-e24404d0f6a5" providerId="AD"/>
  <person displayName="Dev Patel" id="{72AF1E8F-46C7-4C21-A723-D3188A72E3F3}" userId="S::100651831@adani.com::5cd4c3d4-e35b-4eb1-bd1d-c92585d8e5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S83" dT="2026-01-09T07:45:20.66" personId="{49BDF90A-1255-4E17-BC40-4F0BD8B58CEA}" id="{2A9E7567-1A5A-4EE7-B186-B8AFEE970F00}">
    <text>1 CFT Date-31-12-25
2 CFT Date-7-01-26</text>
  </threadedComment>
  <threadedComment ref="D160" dT="2025-07-29T04:13:21.55" personId="{3F70E2F5-9D5C-430E-82C8-C9A9BFDD6DFA}" id="{3F60D2D6-AD05-4792-8F58-99604CD9CDA6}">
    <text>CEIPL - upto PCC, BPS - from Anchor Cage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9" dT="2026-01-09T04:38:06.19" personId="{49BDF90A-1255-4E17-BC40-4F0BD8B58CEA}" id="{CE812234-3BC4-4447-A612-05B05A694EDD}">
    <text xml:space="preserve">Extra SC-50 Start 8-Jan-26 By Bauer
Total Scope=252+50=353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318" dT="2025-07-29T04:13:21.55" personId="{3F70E2F5-9D5C-430E-82C8-C9A9BFDD6DFA}" id="{D11B4DC6-D0A7-4A49-BDF5-FD89C9549732}">
    <text>CEIPL - upto PCC, BPS - from Anchor Cage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58" dT="2025-12-06T09:48:42.35" personId="{49BDF90A-1255-4E17-BC40-4F0BD8B58CEA}" id="{CF20B058-CC79-4850-AC7C-A4666229A412}">
    <text>09-Sep-25 RC 2 Reached at Loc.143, Cabin unloading hold due to water logging &amp; wet soil, Main crane breakdown from 5-Dec-25.
AC-7 Reached at Loc.143 on 5-Dec-25.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4" dT="2025-03-29T08:41:52.91" personId="{72AF1E8F-46C7-4C21-A723-D3188A72E3F3}" id="{C98DDF68-08D7-4DA4-B80D-3737D3B8F0BE}">
    <text>Stone column location start by Menard (Scope-119 no. of stone column)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6" dT="2025-03-23T05:42:13.19" personId="{3F70E2F5-9D5C-430E-82C8-C9A9BFDD6DFA}" id="{65776CF2-6EEA-46EE-9581-D4EED554D361}">
    <text>15 Set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E165" dT="2025-12-24T07:41:57.76" personId="{49BDF90A-1255-4E17-BC40-4F0BD8B58CEA}" id="{816266DE-8B74-4B4A-BDE9-3B9AC079A689}">
    <text>pinnacle start PLT Date 24-12-2025</text>
  </threadedComment>
  <threadedComment ref="AE177" dT="2025-12-24T07:43:32.09" personId="{49BDF90A-1255-4E17-BC40-4F0BD8B58CEA}" id="{CD1AADF1-B468-4B09-AA23-2A37D9CACB23}">
    <text>pinnacle start PLT Date 11-12-2025</text>
  </threadedComment>
  <threadedComment ref="A201" dT="2025-02-20T09:39:29.83" personId="{3F70E2F5-9D5C-430E-82C8-C9A9BFDD6DFA}" id="{02754778-6C07-42C8-BD69-65E8BDFD013A}">
    <text>PCC done by UNIQUE INF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namedSheetView" Target="../namedSheetViews/namedSheetView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5" Type="http://schemas.microsoft.com/office/2019/04/relationships/namedSheetView" Target="../namedSheetViews/namedSheetView4.xml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5" Type="http://schemas.microsoft.com/office/2019/04/relationships/namedSheetView" Target="../namedSheetViews/namedSheetView5.x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BA07-A1CA-4515-B244-94FC690FCA6D}">
  <sheetPr codeName="Sheet1">
    <tabColor rgb="FF92D050"/>
  </sheetPr>
  <dimension ref="A1:AN90"/>
  <sheetViews>
    <sheetView zoomScale="60" zoomScaleNormal="60" workbookViewId="0">
      <pane ySplit="4" topLeftCell="A6" activePane="bottomLeft" state="frozen"/>
      <selection pane="bottomLeft" activeCell="AM4" sqref="AM4"/>
    </sheetView>
  </sheetViews>
  <sheetFormatPr defaultRowHeight="15" x14ac:dyDescent="0.25"/>
  <cols>
    <col min="1" max="1" width="4.85546875" customWidth="1"/>
    <col min="2" max="2" width="30.7109375" bestFit="1" customWidth="1"/>
    <col min="3" max="3" width="10" style="19" customWidth="1"/>
    <col min="4" max="4" width="8.7109375" style="17" customWidth="1"/>
    <col min="5" max="5" width="10.28515625" style="17" customWidth="1"/>
    <col min="6" max="6" width="7.5703125" style="17" bestFit="1" customWidth="1"/>
    <col min="7" max="7" width="0.7109375" style="16" customWidth="1"/>
    <col min="8" max="8" width="10" style="19" customWidth="1"/>
    <col min="9" max="9" width="11" style="19" customWidth="1"/>
    <col min="10" max="10" width="8.7109375" style="17" customWidth="1"/>
    <col min="11" max="11" width="10.28515625" style="17" customWidth="1"/>
    <col min="12" max="12" width="7.5703125" style="17" bestFit="1" customWidth="1"/>
    <col min="13" max="13" width="0.7109375" style="16" customWidth="1"/>
    <col min="14" max="14" width="10" style="19" customWidth="1"/>
    <col min="15" max="15" width="11" style="19" customWidth="1"/>
    <col min="16" max="16" width="8.5703125" style="17" customWidth="1"/>
    <col min="17" max="17" width="10.28515625" style="17" customWidth="1"/>
    <col min="18" max="18" width="7.5703125" style="17" bestFit="1" customWidth="1"/>
    <col min="19" max="19" width="0.7109375" style="16" customWidth="1"/>
    <col min="20" max="20" width="10" style="19" customWidth="1"/>
    <col min="21" max="21" width="9.85546875" style="19" customWidth="1"/>
    <col min="22" max="22" width="9.140625" style="17" customWidth="1"/>
    <col min="23" max="23" width="10.28515625" style="17" customWidth="1"/>
    <col min="24" max="24" width="7.5703125" style="17" bestFit="1" customWidth="1"/>
    <col min="25" max="25" width="0.7109375" style="16" customWidth="1"/>
    <col min="26" max="26" width="10" style="19" customWidth="1"/>
    <col min="27" max="27" width="11" style="19" customWidth="1"/>
    <col min="28" max="28" width="9" style="17" customWidth="1"/>
    <col min="29" max="29" width="10.28515625" style="17" customWidth="1"/>
    <col min="30" max="30" width="7.5703125" style="17" bestFit="1" customWidth="1"/>
    <col min="31" max="31" width="0.7109375" style="16" customWidth="1"/>
    <col min="32" max="32" width="10" style="19" customWidth="1"/>
    <col min="33" max="33" width="11" style="19" customWidth="1"/>
    <col min="34" max="34" width="8" style="17" customWidth="1"/>
    <col min="35" max="35" width="10.28515625" style="17" customWidth="1"/>
    <col min="36" max="36" width="7.5703125" style="17" bestFit="1" customWidth="1"/>
    <col min="37" max="37" width="0.7109375" style="16" customWidth="1"/>
    <col min="39" max="39" width="13.5703125" customWidth="1"/>
    <col min="41" max="41" width="9.140625" customWidth="1"/>
  </cols>
  <sheetData>
    <row r="1" spans="1:39" ht="16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M1" s="37"/>
    </row>
    <row r="2" spans="1:39" ht="14.45" customHeight="1" x14ac:dyDescent="0.25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</row>
    <row r="3" spans="1:39" x14ac:dyDescent="0.25">
      <c r="A3" s="647" t="s">
        <v>1</v>
      </c>
      <c r="B3" s="647" t="s">
        <v>2</v>
      </c>
      <c r="C3" s="648" t="s">
        <v>3</v>
      </c>
      <c r="D3" s="648" t="s">
        <v>4</v>
      </c>
      <c r="E3" s="648" t="s">
        <v>5</v>
      </c>
      <c r="F3" s="648" t="s">
        <v>6</v>
      </c>
      <c r="G3" s="648"/>
      <c r="H3" s="648" t="s">
        <v>3</v>
      </c>
      <c r="I3" s="649" t="s">
        <v>7</v>
      </c>
      <c r="J3" s="648" t="s">
        <v>4</v>
      </c>
      <c r="K3" s="648" t="s">
        <v>5</v>
      </c>
      <c r="L3" s="648" t="s">
        <v>6</v>
      </c>
      <c r="M3" s="648"/>
      <c r="N3" s="648" t="s">
        <v>3</v>
      </c>
      <c r="O3" s="649" t="s">
        <v>7</v>
      </c>
      <c r="P3" s="648" t="s">
        <v>4</v>
      </c>
      <c r="Q3" s="648" t="s">
        <v>5</v>
      </c>
      <c r="R3" s="648" t="s">
        <v>6</v>
      </c>
      <c r="S3" s="648"/>
      <c r="T3" s="648" t="s">
        <v>3</v>
      </c>
      <c r="U3" s="649" t="s">
        <v>7</v>
      </c>
      <c r="V3" s="648" t="s">
        <v>4</v>
      </c>
      <c r="W3" s="648" t="s">
        <v>5</v>
      </c>
      <c r="X3" s="648" t="s">
        <v>6</v>
      </c>
      <c r="Y3" s="648"/>
      <c r="Z3" s="648" t="s">
        <v>3</v>
      </c>
      <c r="AA3" s="649" t="s">
        <v>7</v>
      </c>
      <c r="AB3" s="648" t="s">
        <v>4</v>
      </c>
      <c r="AC3" s="648" t="s">
        <v>5</v>
      </c>
      <c r="AD3" s="648" t="s">
        <v>6</v>
      </c>
      <c r="AE3" s="648"/>
      <c r="AF3" s="648" t="s">
        <v>3</v>
      </c>
      <c r="AG3" s="649" t="s">
        <v>7</v>
      </c>
      <c r="AH3" s="648" t="s">
        <v>4</v>
      </c>
      <c r="AI3" s="648" t="s">
        <v>5</v>
      </c>
      <c r="AJ3" s="648" t="s">
        <v>6</v>
      </c>
      <c r="AK3" s="648"/>
    </row>
    <row r="4" spans="1:39" x14ac:dyDescent="0.25">
      <c r="A4" s="647"/>
      <c r="B4" s="647"/>
      <c r="C4" s="648"/>
      <c r="D4" s="648"/>
      <c r="E4" s="648"/>
      <c r="F4" s="648"/>
      <c r="G4" s="648"/>
      <c r="H4" s="648"/>
      <c r="I4" s="650"/>
      <c r="J4" s="648"/>
      <c r="K4" s="648"/>
      <c r="L4" s="648"/>
      <c r="M4" s="648"/>
      <c r="N4" s="648"/>
      <c r="O4" s="650"/>
      <c r="P4" s="648"/>
      <c r="Q4" s="648"/>
      <c r="R4" s="648"/>
      <c r="S4" s="648"/>
      <c r="T4" s="648"/>
      <c r="U4" s="650"/>
      <c r="V4" s="648"/>
      <c r="W4" s="648"/>
      <c r="X4" s="648"/>
      <c r="Y4" s="648"/>
      <c r="Z4" s="648"/>
      <c r="AA4" s="650"/>
      <c r="AB4" s="648"/>
      <c r="AC4" s="648"/>
      <c r="AD4" s="648"/>
      <c r="AE4" s="648"/>
      <c r="AF4" s="648"/>
      <c r="AG4" s="650"/>
      <c r="AH4" s="648"/>
      <c r="AI4" s="648"/>
      <c r="AJ4" s="648"/>
      <c r="AK4" s="648"/>
    </row>
    <row r="5" spans="1:39" ht="17.25" customHeight="1" x14ac:dyDescent="0.25">
      <c r="A5" s="4" t="s">
        <v>8</v>
      </c>
      <c r="B5" s="34" t="s">
        <v>9</v>
      </c>
      <c r="C5" s="4"/>
      <c r="D5" s="6"/>
      <c r="E5" s="6"/>
      <c r="F5" s="6"/>
      <c r="G5" s="6"/>
      <c r="H5" s="4"/>
      <c r="I5" s="4"/>
      <c r="J5" s="6"/>
      <c r="K5" s="6"/>
      <c r="L5" s="6"/>
      <c r="M5" s="6"/>
      <c r="N5" s="4"/>
      <c r="O5" s="4"/>
      <c r="P5" s="6"/>
      <c r="Q5" s="6"/>
      <c r="R5" s="6"/>
      <c r="S5" s="6"/>
      <c r="T5" s="4"/>
      <c r="U5" s="4"/>
      <c r="V5" s="6"/>
      <c r="W5" s="6"/>
      <c r="X5" s="6"/>
      <c r="Y5" s="6"/>
      <c r="Z5" s="4"/>
      <c r="AA5" s="4"/>
      <c r="AB5" s="6"/>
      <c r="AC5" s="6"/>
      <c r="AD5" s="6"/>
      <c r="AE5" s="6"/>
      <c r="AF5" s="4"/>
      <c r="AG5" s="4"/>
      <c r="AH5" s="6"/>
      <c r="AI5" s="6"/>
      <c r="AJ5" s="6"/>
      <c r="AK5" s="6"/>
    </row>
    <row r="6" spans="1:39" s="26" customFormat="1" ht="22.5" customHeight="1" x14ac:dyDescent="0.25">
      <c r="A6" s="5">
        <f t="shared" ref="A6:A23" si="0">ROW(A1)</f>
        <v>1</v>
      </c>
      <c r="B6" s="13" t="s">
        <v>10</v>
      </c>
      <c r="C6" s="5"/>
      <c r="D6" s="24">
        <f>SUM(J6,P6,V6,AB6,AH6)</f>
        <v>0</v>
      </c>
      <c r="E6" s="24">
        <f>SUM(K6,Q6,W6,AC6,AI6)</f>
        <v>0</v>
      </c>
      <c r="F6" s="24">
        <f>D6-E6</f>
        <v>0</v>
      </c>
      <c r="G6" s="25"/>
      <c r="H6" s="5"/>
      <c r="I6" s="5"/>
      <c r="J6" s="24">
        <f>COUNTIFS('WTG PH-III'!$B$5:$B$198,$H$6,'WTG PH-III'!$C$5:$C$198,$I$6)</f>
        <v>0</v>
      </c>
      <c r="K6" s="24">
        <f>COUNTIFS('WTG PH-III'!$B$5:$B$198,$H$6,'WTG PH-III'!$C$5:$C$198,$I$6,'WTG PH-III'!$P$5:$P$198,"&gt;0")</f>
        <v>0</v>
      </c>
      <c r="L6" s="24">
        <f>J6-K6</f>
        <v>0</v>
      </c>
      <c r="M6" s="25"/>
      <c r="N6" s="5"/>
      <c r="O6" s="5"/>
      <c r="P6" s="24">
        <f>COUNTIFS('WTG PH-III'!$B$5:$B$198,$N$6,'WTG PH-III'!$C$5:$C$198,$O$6)</f>
        <v>0</v>
      </c>
      <c r="Q6" s="24">
        <f>COUNTIFS('WTG PH-III'!$B$5:$B$198,$N$6,'WTG PH-III'!$C$5:$C$198,$O$6,'WTG PH-III'!$P$5:$P$198,"&gt;0")</f>
        <v>0</v>
      </c>
      <c r="R6" s="24">
        <f>P6-Q6</f>
        <v>0</v>
      </c>
      <c r="S6" s="25"/>
      <c r="T6" s="5"/>
      <c r="U6" s="5"/>
      <c r="V6" s="24">
        <f>COUNTIFS('WTG PH-III'!$B$5:$B$198,$T$6,'WTG PH-III'!$C$5:$C$198,$U$6)</f>
        <v>0</v>
      </c>
      <c r="W6" s="24">
        <f>COUNTIFS('WTG PH-III'!$B$5:$B$198,$T$6,'WTG PH-III'!$C$5:$C$198,$U$6,'WTG PH-III'!$P$5:$P$198,"&gt;0")</f>
        <v>0</v>
      </c>
      <c r="X6" s="24">
        <f>V6-W6</f>
        <v>0</v>
      </c>
      <c r="Y6" s="25"/>
      <c r="Z6" s="5"/>
      <c r="AA6" s="5"/>
      <c r="AB6" s="24">
        <f>COUNTIFS('WTG PH-III'!$B$5:$B$198,$Z$6,'WTG PH-III'!$C$5:$C$198,$AA$6)</f>
        <v>0</v>
      </c>
      <c r="AC6" s="24">
        <f>COUNTIFS('WTG PH-III'!$B$5:$B$198,$Z$6,'WTG PH-III'!$C$5:$C$198,$AA$6,'WTG PH-III'!$P$5:$P$198,"&gt;0")</f>
        <v>0</v>
      </c>
      <c r="AD6" s="24">
        <f>AB6-AC6</f>
        <v>0</v>
      </c>
      <c r="AE6" s="25"/>
      <c r="AF6" s="5"/>
      <c r="AG6" s="5"/>
      <c r="AH6" s="24">
        <f>COUNTIFS('WTG PH-III'!$B$5:$B$198,$AF$6,'WTG PH-III'!$C$5:$C$198,$AG$6)</f>
        <v>0</v>
      </c>
      <c r="AI6" s="24">
        <f>COUNTIFS('WTG PH-III'!$B$5:$B$198,$AF$6,'WTG PH-III'!$C$5:$C$198,$AG$6,'WTG PH-III'!$P$5:$P$198,"&gt;0")</f>
        <v>0</v>
      </c>
      <c r="AJ6" s="24">
        <f>AH6-AI6</f>
        <v>0</v>
      </c>
      <c r="AK6" s="25"/>
    </row>
    <row r="7" spans="1:39" s="26" customFormat="1" ht="22.5" customHeight="1" x14ac:dyDescent="0.25">
      <c r="A7" s="5">
        <f t="shared" si="0"/>
        <v>2</v>
      </c>
      <c r="B7" s="13" t="s">
        <v>11</v>
      </c>
      <c r="C7" s="5"/>
      <c r="D7" s="24">
        <f t="shared" ref="D7:D23" si="1">D6</f>
        <v>0</v>
      </c>
      <c r="E7" s="24"/>
      <c r="F7" s="24"/>
      <c r="G7" s="25"/>
      <c r="H7" s="5"/>
      <c r="I7" s="5"/>
      <c r="J7" s="24">
        <f t="shared" ref="J7:J23" si="2">J6</f>
        <v>0</v>
      </c>
      <c r="K7" s="24"/>
      <c r="L7" s="24"/>
      <c r="M7" s="25"/>
      <c r="N7" s="5"/>
      <c r="O7" s="5"/>
      <c r="P7" s="24">
        <f t="shared" ref="P7:P23" si="3">P6</f>
        <v>0</v>
      </c>
      <c r="Q7" s="24"/>
      <c r="R7" s="24"/>
      <c r="S7" s="25"/>
      <c r="T7" s="5"/>
      <c r="U7" s="5"/>
      <c r="V7" s="24">
        <f t="shared" ref="V7:V23" si="4">V6</f>
        <v>0</v>
      </c>
      <c r="W7" s="24"/>
      <c r="X7" s="24"/>
      <c r="Y7" s="25"/>
      <c r="Z7" s="5"/>
      <c r="AA7" s="5"/>
      <c r="AB7" s="24">
        <f t="shared" ref="AB7:AB23" si="5">AB6</f>
        <v>0</v>
      </c>
      <c r="AC7" s="24"/>
      <c r="AD7" s="24"/>
      <c r="AE7" s="25"/>
      <c r="AF7" s="5"/>
      <c r="AG7" s="5"/>
      <c r="AH7" s="24">
        <f t="shared" ref="AH7:AH23" si="6">AH6</f>
        <v>0</v>
      </c>
      <c r="AI7" s="24"/>
      <c r="AJ7" s="24"/>
      <c r="AK7" s="25"/>
    </row>
    <row r="8" spans="1:39" s="26" customFormat="1" ht="22.5" customHeight="1" x14ac:dyDescent="0.25">
      <c r="A8" s="5">
        <f t="shared" si="0"/>
        <v>3</v>
      </c>
      <c r="B8" s="13" t="s">
        <v>12</v>
      </c>
      <c r="C8" s="5"/>
      <c r="D8" s="24">
        <f t="shared" si="1"/>
        <v>0</v>
      </c>
      <c r="E8" s="24">
        <f t="shared" ref="E8:E26" si="7">SUM(K8,Q8,W8,AC8,AI8)</f>
        <v>0</v>
      </c>
      <c r="F8" s="24">
        <f t="shared" ref="F8:F23" si="8">D8-E8</f>
        <v>0</v>
      </c>
      <c r="G8" s="25"/>
      <c r="H8" s="5"/>
      <c r="I8" s="5"/>
      <c r="J8" s="24">
        <f t="shared" si="2"/>
        <v>0</v>
      </c>
      <c r="K8" s="24">
        <f>COUNTIFS('WTG PH-III'!$B$5:$B$198,$H$8,'WTG PH-III'!$C$5:$C$198,$I$8,'WTG PH-III'!$X$5:$X$198,"&gt;0")</f>
        <v>0</v>
      </c>
      <c r="L8" s="24">
        <f t="shared" ref="L8:L23" si="9">J8-K8</f>
        <v>0</v>
      </c>
      <c r="M8" s="25"/>
      <c r="N8" s="5"/>
      <c r="O8" s="5"/>
      <c r="P8" s="24">
        <f t="shared" si="3"/>
        <v>0</v>
      </c>
      <c r="Q8" s="24">
        <f>COUNTIFS('WTG PH-III'!$B$5:$B$198,$N$8,'WTG PH-III'!$C$5:$C$198,$O$8,'WTG PH-III'!$X$5:$X$198,"&gt;0")</f>
        <v>0</v>
      </c>
      <c r="R8" s="24">
        <f t="shared" ref="R8:R23" si="10">P8-Q8</f>
        <v>0</v>
      </c>
      <c r="S8" s="25"/>
      <c r="T8" s="5"/>
      <c r="U8" s="5"/>
      <c r="V8" s="24">
        <f t="shared" si="4"/>
        <v>0</v>
      </c>
      <c r="W8" s="24">
        <f>COUNTIFS('WTG PH-III'!$B$5:$B$198,$T$8,'WTG PH-III'!$C$5:$C$198,$U$8,'WTG PH-III'!$X$5:$X$198,"&gt;0")</f>
        <v>0</v>
      </c>
      <c r="X8" s="24">
        <f t="shared" ref="X8:X23" si="11">V8-W8</f>
        <v>0</v>
      </c>
      <c r="Y8" s="25"/>
      <c r="Z8" s="5"/>
      <c r="AA8" s="5"/>
      <c r="AB8" s="24">
        <f t="shared" si="5"/>
        <v>0</v>
      </c>
      <c r="AC8" s="24">
        <f>COUNTIFS('WTG PH-III'!$B$5:$B$198,$Z$8,'WTG PH-III'!$C$5:$C$198,$AA$8,'WTG PH-III'!$X$5:$X$198,"&gt;0")</f>
        <v>0</v>
      </c>
      <c r="AD8" s="24">
        <f t="shared" ref="AD8:AD23" si="12">AB8-AC8</f>
        <v>0</v>
      </c>
      <c r="AE8" s="25"/>
      <c r="AF8" s="5"/>
      <c r="AG8" s="5"/>
      <c r="AH8" s="24">
        <f t="shared" si="6"/>
        <v>0</v>
      </c>
      <c r="AI8" s="24">
        <f>COUNTIFS('WTG PH-III'!$B$5:$B$198,$AF$8,'WTG PH-III'!$C$5:$C$198,$AG$8,'WTG PH-III'!$X$5:$X$198,"&gt;0")</f>
        <v>0</v>
      </c>
      <c r="AJ8" s="24">
        <f t="shared" ref="AJ8:AJ23" si="13">AH8-AI8</f>
        <v>0</v>
      </c>
      <c r="AK8" s="25"/>
    </row>
    <row r="9" spans="1:39" s="26" customFormat="1" ht="22.5" customHeight="1" x14ac:dyDescent="0.25">
      <c r="A9" s="5">
        <f t="shared" si="0"/>
        <v>4</v>
      </c>
      <c r="B9" s="13" t="s">
        <v>13</v>
      </c>
      <c r="C9" s="5"/>
      <c r="D9" s="24">
        <f t="shared" si="1"/>
        <v>0</v>
      </c>
      <c r="E9" s="24">
        <f t="shared" si="7"/>
        <v>0</v>
      </c>
      <c r="F9" s="24">
        <f t="shared" si="8"/>
        <v>0</v>
      </c>
      <c r="G9" s="25"/>
      <c r="H9" s="5"/>
      <c r="I9" s="5"/>
      <c r="J9" s="24">
        <f t="shared" si="2"/>
        <v>0</v>
      </c>
      <c r="K9" s="24">
        <f>COUNTIFS('WTG PH-III'!$B$5:$B$198,$H$9,'WTG PH-III'!$C$5:$C$198,$I$9,'WTG PH-III'!$AG$5:$AG$198,"&gt;0")</f>
        <v>0</v>
      </c>
      <c r="L9" s="24">
        <f t="shared" si="9"/>
        <v>0</v>
      </c>
      <c r="M9" s="25"/>
      <c r="N9" s="5"/>
      <c r="O9" s="5"/>
      <c r="P9" s="24">
        <f t="shared" si="3"/>
        <v>0</v>
      </c>
      <c r="Q9" s="24">
        <f>COUNTIFS('WTG PH-III'!$B$5:$B$198,$N$9,'WTG PH-III'!$C$5:$C$198,$O$9,'WTG PH-III'!$AG$5:$AG$198,"&gt;0")</f>
        <v>0</v>
      </c>
      <c r="R9" s="24">
        <f t="shared" si="10"/>
        <v>0</v>
      </c>
      <c r="S9" s="25"/>
      <c r="T9" s="5"/>
      <c r="U9" s="5"/>
      <c r="V9" s="24">
        <f t="shared" si="4"/>
        <v>0</v>
      </c>
      <c r="W9" s="24">
        <f>COUNTIFS('WTG PH-III'!$B$5:$B$198,$T$9,'WTG PH-III'!$C$5:$C$198,$U$9,'WTG PH-III'!$AG$5:$AG$198,"&gt;0")</f>
        <v>0</v>
      </c>
      <c r="X9" s="24">
        <f t="shared" si="11"/>
        <v>0</v>
      </c>
      <c r="Y9" s="25"/>
      <c r="Z9" s="5"/>
      <c r="AA9" s="5"/>
      <c r="AB9" s="24">
        <f t="shared" si="5"/>
        <v>0</v>
      </c>
      <c r="AC9" s="24">
        <f>COUNTIFS('WTG PH-III'!$B$5:$B$198,$Z$9,'WTG PH-III'!$C$5:$C$198,$AA$9,'WTG PH-III'!$AG$5:$AG$198,"&gt;0")</f>
        <v>0</v>
      </c>
      <c r="AD9" s="24">
        <f t="shared" si="12"/>
        <v>0</v>
      </c>
      <c r="AE9" s="25"/>
      <c r="AF9" s="5"/>
      <c r="AG9" s="5"/>
      <c r="AH9" s="24">
        <f t="shared" si="6"/>
        <v>0</v>
      </c>
      <c r="AI9" s="24">
        <f>COUNTIFS('WTG PH-III'!$B$5:$B$198,$AF$9,'WTG PH-III'!$C$5:$C$198,$AG$9,'WTG PH-III'!$AG$5:$AG$198,"&gt;0")</f>
        <v>0</v>
      </c>
      <c r="AJ9" s="24">
        <f t="shared" si="13"/>
        <v>0</v>
      </c>
      <c r="AK9" s="25"/>
    </row>
    <row r="10" spans="1:39" s="26" customFormat="1" ht="22.5" customHeight="1" x14ac:dyDescent="0.25">
      <c r="A10" s="5">
        <f t="shared" si="0"/>
        <v>5</v>
      </c>
      <c r="B10" s="13" t="s">
        <v>14</v>
      </c>
      <c r="C10" s="5"/>
      <c r="D10" s="24">
        <f t="shared" si="1"/>
        <v>0</v>
      </c>
      <c r="E10" s="24">
        <f t="shared" si="7"/>
        <v>0</v>
      </c>
      <c r="F10" s="24">
        <f t="shared" si="8"/>
        <v>0</v>
      </c>
      <c r="G10" s="25"/>
      <c r="H10" s="5"/>
      <c r="I10" s="5"/>
      <c r="J10" s="24">
        <f t="shared" si="2"/>
        <v>0</v>
      </c>
      <c r="K10" s="24">
        <f>COUNTIFS('WTG PH-III'!$B$5:$B$198,$H$10,'WTG PH-III'!$C$5:$C$198,$I$10,'WTG PH-III'!$AM$5:$AM$198,"&gt;0")</f>
        <v>0</v>
      </c>
      <c r="L10" s="24">
        <f t="shared" si="9"/>
        <v>0</v>
      </c>
      <c r="M10" s="25"/>
      <c r="N10" s="5"/>
      <c r="O10" s="5"/>
      <c r="P10" s="24">
        <f t="shared" si="3"/>
        <v>0</v>
      </c>
      <c r="Q10" s="24">
        <f>COUNTIFS('WTG PH-III'!$B$5:$B$198,$N$10,'WTG PH-III'!$C$5:$C$198,$O$10,'WTG PH-III'!$AM$5:$AM$198,"&gt;0")</f>
        <v>0</v>
      </c>
      <c r="R10" s="24">
        <f t="shared" si="10"/>
        <v>0</v>
      </c>
      <c r="S10" s="25"/>
      <c r="T10" s="5"/>
      <c r="U10" s="5"/>
      <c r="V10" s="24">
        <f t="shared" si="4"/>
        <v>0</v>
      </c>
      <c r="W10" s="24">
        <f>COUNTIFS('WTG PH-III'!$B$5:$B$198,$T$10,'WTG PH-III'!$C$5:$C$198,$U$10,'WTG PH-III'!$AM$5:$AM$198,"&gt;0")</f>
        <v>0</v>
      </c>
      <c r="X10" s="24">
        <f t="shared" si="11"/>
        <v>0</v>
      </c>
      <c r="Y10" s="25"/>
      <c r="Z10" s="5"/>
      <c r="AA10" s="5"/>
      <c r="AB10" s="24">
        <f t="shared" si="5"/>
        <v>0</v>
      </c>
      <c r="AC10" s="24">
        <f>COUNTIFS('WTG PH-III'!$B$5:$B$198,$Z$10,'WTG PH-III'!$C$5:$C$198,$AA$10,'WTG PH-III'!$AM$5:$AM$198,"&gt;0")</f>
        <v>0</v>
      </c>
      <c r="AD10" s="24">
        <f t="shared" si="12"/>
        <v>0</v>
      </c>
      <c r="AE10" s="25"/>
      <c r="AF10" s="5"/>
      <c r="AG10" s="5"/>
      <c r="AH10" s="24">
        <f t="shared" si="6"/>
        <v>0</v>
      </c>
      <c r="AI10" s="24">
        <f>COUNTIFS('WTG PH-III'!$B$5:$B$198,$AF$10,'WTG PH-III'!$C$5:$C$198,$AG$10,'WTG PH-III'!$AM$5:$AM$198,"&gt;0")</f>
        <v>0</v>
      </c>
      <c r="AJ10" s="24">
        <f t="shared" si="13"/>
        <v>0</v>
      </c>
      <c r="AK10" s="25"/>
    </row>
    <row r="11" spans="1:39" s="26" customFormat="1" ht="22.5" customHeight="1" x14ac:dyDescent="0.25">
      <c r="A11" s="5">
        <f t="shared" si="0"/>
        <v>6</v>
      </c>
      <c r="B11" s="13" t="s">
        <v>15</v>
      </c>
      <c r="C11" s="5"/>
      <c r="D11" s="24">
        <f t="shared" si="1"/>
        <v>0</v>
      </c>
      <c r="E11" s="24">
        <f t="shared" si="7"/>
        <v>0</v>
      </c>
      <c r="F11" s="24">
        <f t="shared" si="8"/>
        <v>0</v>
      </c>
      <c r="G11" s="25"/>
      <c r="H11" s="5"/>
      <c r="I11" s="5"/>
      <c r="J11" s="24">
        <f t="shared" si="2"/>
        <v>0</v>
      </c>
      <c r="K11" s="24">
        <f>COUNTIFS('WTG PH-III'!$B$5:$B$198,$H$11,'WTG PH-III'!$C$5:$C$198,$I$11,'WTG PH-III'!$BA$5:$BA$198,"&gt;0")</f>
        <v>0</v>
      </c>
      <c r="L11" s="24">
        <f t="shared" si="9"/>
        <v>0</v>
      </c>
      <c r="M11" s="25"/>
      <c r="N11" s="5"/>
      <c r="O11" s="5"/>
      <c r="P11" s="24">
        <f t="shared" si="3"/>
        <v>0</v>
      </c>
      <c r="Q11" s="24">
        <f>COUNTIFS('WTG PH-III'!$B$5:$B$198,$N$11,'WTG PH-III'!$C$5:$C$198,$O$11,'WTG PH-III'!$BA$5:$BA$198,"&gt;0")</f>
        <v>0</v>
      </c>
      <c r="R11" s="24">
        <f t="shared" si="10"/>
        <v>0</v>
      </c>
      <c r="S11" s="25"/>
      <c r="T11" s="5"/>
      <c r="U11" s="5"/>
      <c r="V11" s="24">
        <f t="shared" si="4"/>
        <v>0</v>
      </c>
      <c r="W11" s="24">
        <f>COUNTIFS('WTG PH-III'!$B$5:$B$198,$T$11,'WTG PH-III'!$C$5:$C$198,$U$11,'WTG PH-III'!$BA$5:$BA$198,"&gt;0")</f>
        <v>0</v>
      </c>
      <c r="X11" s="24">
        <f t="shared" si="11"/>
        <v>0</v>
      </c>
      <c r="Y11" s="25"/>
      <c r="Z11" s="5"/>
      <c r="AA11" s="5"/>
      <c r="AB11" s="24">
        <f t="shared" si="5"/>
        <v>0</v>
      </c>
      <c r="AC11" s="24">
        <f>COUNTIFS('WTG PH-III'!$B$5:$B$198,$Z$11,'WTG PH-III'!$C$5:$C$198,$AA$11,'WTG PH-III'!$BA$5:$BA$198,"&gt;0")</f>
        <v>0</v>
      </c>
      <c r="AD11" s="24">
        <f t="shared" si="12"/>
        <v>0</v>
      </c>
      <c r="AE11" s="25"/>
      <c r="AF11" s="5"/>
      <c r="AG11" s="5"/>
      <c r="AH11" s="24">
        <f t="shared" si="6"/>
        <v>0</v>
      </c>
      <c r="AI11" s="24">
        <f>COUNTIFS('WTG PH-III'!$B$5:$B$198,$AF$11,'WTG PH-III'!$C$5:$C$198,$AG$11,'WTG PH-III'!$BA$5:$BA$198,"&gt;0")</f>
        <v>0</v>
      </c>
      <c r="AJ11" s="24">
        <f t="shared" si="13"/>
        <v>0</v>
      </c>
      <c r="AK11" s="25"/>
    </row>
    <row r="12" spans="1:39" s="26" customFormat="1" ht="22.5" customHeight="1" x14ac:dyDescent="0.25">
      <c r="A12" s="5">
        <f t="shared" si="0"/>
        <v>7</v>
      </c>
      <c r="B12" s="13" t="s">
        <v>16</v>
      </c>
      <c r="C12" s="5"/>
      <c r="D12" s="24">
        <f t="shared" si="1"/>
        <v>0</v>
      </c>
      <c r="E12" s="24">
        <f t="shared" si="7"/>
        <v>0</v>
      </c>
      <c r="F12" s="24">
        <f t="shared" si="8"/>
        <v>0</v>
      </c>
      <c r="G12" s="25"/>
      <c r="H12" s="5"/>
      <c r="I12" s="5"/>
      <c r="J12" s="24">
        <f t="shared" si="2"/>
        <v>0</v>
      </c>
      <c r="K12" s="24">
        <f>COUNTIFS('WTG PH-III'!$B$5:$B$198,$H$12,'WTG PH-III'!$C$5:$C$198,$I$12,'WTG PH-III'!$BH$5:$BH$198,"&gt;0")</f>
        <v>0</v>
      </c>
      <c r="L12" s="24">
        <f t="shared" si="9"/>
        <v>0</v>
      </c>
      <c r="M12" s="25"/>
      <c r="N12" s="5"/>
      <c r="O12" s="5"/>
      <c r="P12" s="24">
        <f t="shared" si="3"/>
        <v>0</v>
      </c>
      <c r="Q12" s="24">
        <f>COUNTIFS('WTG PH-III'!$B$5:$B$198,$N$12,'WTG PH-III'!$C$5:$C$198,$O$12,'WTG PH-III'!$BH$5:$BH$198,"&gt;0")</f>
        <v>0</v>
      </c>
      <c r="R12" s="24">
        <f t="shared" si="10"/>
        <v>0</v>
      </c>
      <c r="S12" s="25"/>
      <c r="T12" s="5"/>
      <c r="U12" s="5"/>
      <c r="V12" s="24">
        <f t="shared" si="4"/>
        <v>0</v>
      </c>
      <c r="W12" s="24">
        <f>COUNTIFS('WTG PH-III'!$B$5:$B$198,$T$12,'WTG PH-III'!$C$5:$C$198,$U$12,'WTG PH-III'!$BH$5:$BH$198,"&gt;0")</f>
        <v>0</v>
      </c>
      <c r="X12" s="24">
        <f t="shared" si="11"/>
        <v>0</v>
      </c>
      <c r="Y12" s="25"/>
      <c r="Z12" s="5"/>
      <c r="AA12" s="5"/>
      <c r="AB12" s="24">
        <f t="shared" si="5"/>
        <v>0</v>
      </c>
      <c r="AC12" s="24">
        <f>COUNTIFS('WTG PH-III'!$B$5:$B$198,$Z$12,'WTG PH-III'!$C$5:$C$198,$AA$12,'WTG PH-III'!$BH$5:$BH$198,"&gt;0")</f>
        <v>0</v>
      </c>
      <c r="AD12" s="24">
        <f t="shared" si="12"/>
        <v>0</v>
      </c>
      <c r="AE12" s="25"/>
      <c r="AF12" s="5"/>
      <c r="AG12" s="5"/>
      <c r="AH12" s="24">
        <f t="shared" si="6"/>
        <v>0</v>
      </c>
      <c r="AI12" s="24">
        <f>COUNTIFS('WTG PH-III'!$B$5:$B$198,$AF$12,'WTG PH-III'!$C$5:$C$198,$AG$12,'WTG PH-III'!$BH$5:$BH$198,"&gt;0")</f>
        <v>0</v>
      </c>
      <c r="AJ12" s="24">
        <f t="shared" si="13"/>
        <v>0</v>
      </c>
      <c r="AK12" s="25"/>
    </row>
    <row r="13" spans="1:39" s="26" customFormat="1" ht="22.5" customHeight="1" x14ac:dyDescent="0.25">
      <c r="A13" s="5">
        <f t="shared" si="0"/>
        <v>8</v>
      </c>
      <c r="B13" s="13" t="s">
        <v>17</v>
      </c>
      <c r="C13" s="5"/>
      <c r="D13" s="24">
        <f t="shared" si="1"/>
        <v>0</v>
      </c>
      <c r="E13" s="24">
        <f t="shared" si="7"/>
        <v>0</v>
      </c>
      <c r="F13" s="24">
        <f t="shared" si="8"/>
        <v>0</v>
      </c>
      <c r="G13" s="25"/>
      <c r="H13" s="5"/>
      <c r="I13" s="5"/>
      <c r="J13" s="24">
        <f t="shared" si="2"/>
        <v>0</v>
      </c>
      <c r="K13" s="24">
        <f>COUNTIFS('WTG PH-III'!$B$5:$B$198,$H$13,'WTG PH-III'!$C$5:$C$198,$I$13,'WTG PH-III'!$BO$5:$BO$198,"&gt;0")</f>
        <v>0</v>
      </c>
      <c r="L13" s="24">
        <f t="shared" si="9"/>
        <v>0</v>
      </c>
      <c r="M13" s="25"/>
      <c r="N13" s="5"/>
      <c r="O13" s="5"/>
      <c r="P13" s="24">
        <f t="shared" si="3"/>
        <v>0</v>
      </c>
      <c r="Q13" s="24">
        <f>COUNTIFS('WTG PH-III'!$B$5:$B$198,$N$13,'WTG PH-III'!$C$5:$C$198,$O$13,'WTG PH-III'!$BO$5:$BO$198,"&gt;0")</f>
        <v>0</v>
      </c>
      <c r="R13" s="24">
        <f t="shared" si="10"/>
        <v>0</v>
      </c>
      <c r="S13" s="25"/>
      <c r="T13" s="5"/>
      <c r="U13" s="5"/>
      <c r="V13" s="24">
        <f t="shared" si="4"/>
        <v>0</v>
      </c>
      <c r="W13" s="24">
        <f>COUNTIFS('WTG PH-III'!$B$5:$B$198,$T$13,'WTG PH-III'!$C$5:$C$198,$U$13,'WTG PH-III'!$BO$5:$BO$198,"&gt;0")</f>
        <v>0</v>
      </c>
      <c r="X13" s="24">
        <f t="shared" si="11"/>
        <v>0</v>
      </c>
      <c r="Y13" s="25"/>
      <c r="Z13" s="5"/>
      <c r="AA13" s="5"/>
      <c r="AB13" s="24">
        <f t="shared" si="5"/>
        <v>0</v>
      </c>
      <c r="AC13" s="24">
        <f>COUNTIFS('WTG PH-III'!$B$5:$B$198,$Z$13,'WTG PH-III'!$C$5:$C$198,$AA$13,'WTG PH-III'!$BO$5:$BO$198,"&gt;0")</f>
        <v>0</v>
      </c>
      <c r="AD13" s="24">
        <f t="shared" si="12"/>
        <v>0</v>
      </c>
      <c r="AE13" s="25"/>
      <c r="AF13" s="5"/>
      <c r="AG13" s="5"/>
      <c r="AH13" s="24">
        <f t="shared" si="6"/>
        <v>0</v>
      </c>
      <c r="AI13" s="24">
        <f>COUNTIFS('WTG PH-III'!$B$5:$B$198,$AF$13,'WTG PH-III'!$C$5:$C$198,$AG$13,'WTG PH-III'!$BO$5:$BO$198,"&gt;0")</f>
        <v>0</v>
      </c>
      <c r="AJ13" s="24">
        <f t="shared" si="13"/>
        <v>0</v>
      </c>
      <c r="AK13" s="25"/>
    </row>
    <row r="14" spans="1:39" s="26" customFormat="1" ht="22.5" customHeight="1" x14ac:dyDescent="0.25">
      <c r="A14" s="171">
        <f t="shared" si="0"/>
        <v>9</v>
      </c>
      <c r="B14" s="172" t="s">
        <v>18</v>
      </c>
      <c r="C14" s="171"/>
      <c r="D14" s="173">
        <f t="shared" si="1"/>
        <v>0</v>
      </c>
      <c r="E14" s="173">
        <f t="shared" si="7"/>
        <v>0</v>
      </c>
      <c r="F14" s="173">
        <f t="shared" si="8"/>
        <v>0</v>
      </c>
      <c r="G14" s="174"/>
      <c r="H14" s="171"/>
      <c r="I14" s="171"/>
      <c r="J14" s="173">
        <f t="shared" si="2"/>
        <v>0</v>
      </c>
      <c r="K14" s="173">
        <f>COUNTIFS('WTG PH-III'!$B$5:$B$198,$H$14,'WTG PH-III'!$C$5:$C$198,$I$14,'WTG PH-III'!$BV$5:$BV$198,"&gt;0")</f>
        <v>0</v>
      </c>
      <c r="L14" s="173">
        <f t="shared" si="9"/>
        <v>0</v>
      </c>
      <c r="M14" s="174"/>
      <c r="N14" s="171"/>
      <c r="O14" s="171"/>
      <c r="P14" s="173">
        <f t="shared" si="3"/>
        <v>0</v>
      </c>
      <c r="Q14" s="173">
        <f>COUNTIFS('WTG PH-III'!$B$5:$B$198,$N$14,'WTG PH-III'!$C$5:$C$198,$O$14,'WTG PH-III'!$BV$5:$BV$198,"&gt;0")</f>
        <v>0</v>
      </c>
      <c r="R14" s="173">
        <f t="shared" si="10"/>
        <v>0</v>
      </c>
      <c r="S14" s="174"/>
      <c r="T14" s="171"/>
      <c r="U14" s="171"/>
      <c r="V14" s="173">
        <f t="shared" si="4"/>
        <v>0</v>
      </c>
      <c r="W14" s="173">
        <f>COUNTIFS('WTG PH-III'!$B$5:$B$198,$T$14,'WTG PH-III'!$C$5:$C$198,$U$14,'WTG PH-III'!$BV$5:$BV$198,"&gt;0")</f>
        <v>0</v>
      </c>
      <c r="X14" s="173">
        <f t="shared" si="11"/>
        <v>0</v>
      </c>
      <c r="Y14" s="174"/>
      <c r="Z14" s="171"/>
      <c r="AA14" s="171"/>
      <c r="AB14" s="173">
        <f t="shared" si="5"/>
        <v>0</v>
      </c>
      <c r="AC14" s="173">
        <f>COUNTIFS('WTG PH-III'!$B$5:$B$198,$Z$14,'WTG PH-III'!$C$5:$C$198,$AA$14,'WTG PH-III'!$BV$5:$BV$198,"&gt;0")</f>
        <v>0</v>
      </c>
      <c r="AD14" s="173">
        <f t="shared" si="12"/>
        <v>0</v>
      </c>
      <c r="AE14" s="174"/>
      <c r="AF14" s="171"/>
      <c r="AG14" s="171"/>
      <c r="AH14" s="173">
        <f t="shared" si="6"/>
        <v>0</v>
      </c>
      <c r="AI14" s="173">
        <f>COUNTIFS('WTG PH-III'!$B$5:$B$198,$AF$14,'WTG PH-III'!$C$5:$C$198,$AG$14,'WTG PH-III'!$BV$5:$BV$198,"&gt;0")</f>
        <v>0</v>
      </c>
      <c r="AJ14" s="173">
        <f t="shared" si="13"/>
        <v>0</v>
      </c>
      <c r="AK14" s="174"/>
    </row>
    <row r="15" spans="1:39" s="26" customFormat="1" ht="22.5" customHeight="1" x14ac:dyDescent="0.25">
      <c r="A15" s="5">
        <f t="shared" si="0"/>
        <v>10</v>
      </c>
      <c r="B15" s="13" t="s">
        <v>19</v>
      </c>
      <c r="C15" s="5"/>
      <c r="D15" s="24">
        <f t="shared" si="1"/>
        <v>0</v>
      </c>
      <c r="E15" s="24">
        <f t="shared" si="7"/>
        <v>0</v>
      </c>
      <c r="F15" s="24">
        <f t="shared" si="8"/>
        <v>0</v>
      </c>
      <c r="G15" s="25"/>
      <c r="H15" s="5"/>
      <c r="I15" s="5"/>
      <c r="J15" s="24">
        <f t="shared" si="2"/>
        <v>0</v>
      </c>
      <c r="K15" s="24">
        <f>COUNTIFS('WTG PH-III'!$B$5:$B$198,$H$15,'WTG PH-III'!$C$5:$C$198,$I$15,'WTG PH-III'!$CD$5:$CD$198,"&gt;0")</f>
        <v>0</v>
      </c>
      <c r="L15" s="24">
        <f t="shared" si="9"/>
        <v>0</v>
      </c>
      <c r="M15" s="25"/>
      <c r="N15" s="5"/>
      <c r="O15" s="5"/>
      <c r="P15" s="24">
        <f t="shared" si="3"/>
        <v>0</v>
      </c>
      <c r="Q15" s="24">
        <f>COUNTIFS('WTG PH-III'!$B$5:$B$198,$N$15,'WTG PH-III'!$C$5:$C$198,$O$15,'WTG PH-III'!$CD$5:$CD$198,"&gt;0")</f>
        <v>0</v>
      </c>
      <c r="R15" s="24">
        <f t="shared" si="10"/>
        <v>0</v>
      </c>
      <c r="S15" s="25"/>
      <c r="T15" s="5"/>
      <c r="U15" s="5"/>
      <c r="V15" s="24">
        <f t="shared" si="4"/>
        <v>0</v>
      </c>
      <c r="W15" s="24">
        <f>COUNTIFS('WTG PH-III'!$B$5:$B$198,$T$15,'WTG PH-III'!$C$5:$C$198,$U$15,'WTG PH-III'!$CD$5:$CD$198,"&gt;0")</f>
        <v>0</v>
      </c>
      <c r="X15" s="24">
        <f t="shared" si="11"/>
        <v>0</v>
      </c>
      <c r="Y15" s="25"/>
      <c r="Z15" s="5"/>
      <c r="AA15" s="5"/>
      <c r="AB15" s="24">
        <f t="shared" si="5"/>
        <v>0</v>
      </c>
      <c r="AC15" s="24">
        <f>COUNTIFS('WTG PH-III'!$B$5:$B$198,$Z$15,'WTG PH-III'!$C$5:$C$198,$AA$15,'WTG PH-III'!$CD$5:$CD$198,"&gt;0")</f>
        <v>0</v>
      </c>
      <c r="AD15" s="24">
        <f t="shared" si="12"/>
        <v>0</v>
      </c>
      <c r="AE15" s="25"/>
      <c r="AF15" s="5"/>
      <c r="AG15" s="5"/>
      <c r="AH15" s="24">
        <f t="shared" si="6"/>
        <v>0</v>
      </c>
      <c r="AI15" s="24">
        <f>COUNTIFS('WTG PH-III'!$B$5:$B$198,$AF$15,'WTG PH-III'!$C$5:$C$198,$AG$15,'WTG PH-III'!$CD$5:$CD$198,"&gt;0")</f>
        <v>0</v>
      </c>
      <c r="AJ15" s="24">
        <f t="shared" si="13"/>
        <v>0</v>
      </c>
      <c r="AK15" s="25"/>
    </row>
    <row r="16" spans="1:39" s="26" customFormat="1" ht="22.5" customHeight="1" x14ac:dyDescent="0.25">
      <c r="A16" s="5">
        <f t="shared" si="0"/>
        <v>11</v>
      </c>
      <c r="B16" s="13" t="s">
        <v>20</v>
      </c>
      <c r="C16" s="5"/>
      <c r="D16" s="24">
        <f t="shared" si="1"/>
        <v>0</v>
      </c>
      <c r="E16" s="24">
        <f t="shared" si="7"/>
        <v>0</v>
      </c>
      <c r="F16" s="24">
        <f t="shared" si="8"/>
        <v>0</v>
      </c>
      <c r="G16" s="25"/>
      <c r="H16" s="5"/>
      <c r="I16" s="5"/>
      <c r="J16" s="24">
        <f t="shared" si="2"/>
        <v>0</v>
      </c>
      <c r="K16" s="24">
        <f>COUNTIFS('WTG PH-III'!$B$5:$B$198,$H$16,'WTG PH-III'!$C$5:$C$198,$I$16,'WTG PH-III'!$CK$5:$CK$198,"&gt;0")</f>
        <v>0</v>
      </c>
      <c r="L16" s="24">
        <f t="shared" si="9"/>
        <v>0</v>
      </c>
      <c r="M16" s="25"/>
      <c r="N16" s="5"/>
      <c r="O16" s="5"/>
      <c r="P16" s="24">
        <f t="shared" si="3"/>
        <v>0</v>
      </c>
      <c r="Q16" s="24">
        <f>COUNTIFS('WTG PH-III'!$B$5:$B$198,$N$16,'WTG PH-III'!$C$5:$C$198,$O$16,'WTG PH-III'!$CK$5:$CK$198,"&gt;0")</f>
        <v>0</v>
      </c>
      <c r="R16" s="24">
        <f t="shared" si="10"/>
        <v>0</v>
      </c>
      <c r="S16" s="25"/>
      <c r="T16" s="5"/>
      <c r="U16" s="5"/>
      <c r="V16" s="24">
        <f t="shared" si="4"/>
        <v>0</v>
      </c>
      <c r="W16" s="24">
        <f>COUNTIFS('WTG PH-III'!$B$5:$B$198,$T$16,'WTG PH-III'!$C$5:$C$198,$U$16,'WTG PH-III'!$CK$5:$CK$198,"&gt;0")</f>
        <v>0</v>
      </c>
      <c r="X16" s="24">
        <f t="shared" si="11"/>
        <v>0</v>
      </c>
      <c r="Y16" s="25"/>
      <c r="Z16" s="5"/>
      <c r="AA16" s="5"/>
      <c r="AB16" s="24">
        <f t="shared" si="5"/>
        <v>0</v>
      </c>
      <c r="AC16" s="24">
        <f>COUNTIFS('WTG PH-III'!$B$5:$B$198,$Z$16,'WTG PH-III'!$C$5:$C$198,$AA$16,'WTG PH-III'!$CK$5:$CK$198,"&gt;0")</f>
        <v>0</v>
      </c>
      <c r="AD16" s="24">
        <f t="shared" si="12"/>
        <v>0</v>
      </c>
      <c r="AE16" s="25"/>
      <c r="AF16" s="5"/>
      <c r="AG16" s="5"/>
      <c r="AH16" s="24">
        <f t="shared" si="6"/>
        <v>0</v>
      </c>
      <c r="AI16" s="24">
        <f>COUNTIFS('WTG PH-III'!$B$5:$B$198,$AF$16,'WTG PH-III'!$C$5:$C$198,$AG$16,'WTG PH-III'!$CK$5:$CK$198,"&gt;0")</f>
        <v>0</v>
      </c>
      <c r="AJ16" s="24">
        <f t="shared" si="13"/>
        <v>0</v>
      </c>
      <c r="AK16" s="25"/>
    </row>
    <row r="17" spans="1:37" s="26" customFormat="1" ht="22.5" customHeight="1" x14ac:dyDescent="0.25">
      <c r="A17" s="5">
        <f t="shared" si="0"/>
        <v>12</v>
      </c>
      <c r="B17" s="13" t="s">
        <v>21</v>
      </c>
      <c r="C17" s="5"/>
      <c r="D17" s="24">
        <f t="shared" si="1"/>
        <v>0</v>
      </c>
      <c r="E17" s="24">
        <f t="shared" si="7"/>
        <v>0</v>
      </c>
      <c r="F17" s="24">
        <f t="shared" si="8"/>
        <v>0</v>
      </c>
      <c r="G17" s="25"/>
      <c r="H17" s="5"/>
      <c r="I17" s="5"/>
      <c r="J17" s="24">
        <f t="shared" si="2"/>
        <v>0</v>
      </c>
      <c r="K17" s="24">
        <f>COUNTIFS('WTG PH-III'!$B$5:$B$198,$H$17,'WTG PH-III'!$C$5:$C$198,$I$17,'WTG PH-III'!$CT$5:$CT$198,"&gt;0")</f>
        <v>0</v>
      </c>
      <c r="L17" s="24">
        <f t="shared" si="9"/>
        <v>0</v>
      </c>
      <c r="M17" s="25"/>
      <c r="N17" s="5"/>
      <c r="O17" s="5"/>
      <c r="P17" s="24">
        <f t="shared" si="3"/>
        <v>0</v>
      </c>
      <c r="Q17" s="24">
        <f>COUNTIFS('WTG PH-III'!$B$5:$B$198,$N$17,'WTG PH-III'!$C$5:$C$198,$O$17,'WTG PH-III'!$CT$5:$CT$198,"&gt;0")</f>
        <v>0</v>
      </c>
      <c r="R17" s="24">
        <f t="shared" si="10"/>
        <v>0</v>
      </c>
      <c r="S17" s="25"/>
      <c r="T17" s="5"/>
      <c r="U17" s="5"/>
      <c r="V17" s="24">
        <f t="shared" si="4"/>
        <v>0</v>
      </c>
      <c r="W17" s="24">
        <f>COUNTIFS('WTG PH-III'!$B$5:$B$198,$T$17,'WTG PH-III'!$C$5:$C$198,$U$17,'WTG PH-III'!$CT$5:$CT$198,"&gt;0")</f>
        <v>0</v>
      </c>
      <c r="X17" s="24">
        <f t="shared" si="11"/>
        <v>0</v>
      </c>
      <c r="Y17" s="25"/>
      <c r="Z17" s="5"/>
      <c r="AA17" s="5"/>
      <c r="AB17" s="24">
        <f t="shared" si="5"/>
        <v>0</v>
      </c>
      <c r="AC17" s="24">
        <f>COUNTIFS('WTG PH-III'!$B$5:$B$198,$Z$17,'WTG PH-III'!$C$5:$C$198,$AA$17,'WTG PH-III'!$CT$5:$CT$198,"&gt;0")</f>
        <v>0</v>
      </c>
      <c r="AD17" s="24">
        <f t="shared" si="12"/>
        <v>0</v>
      </c>
      <c r="AE17" s="25"/>
      <c r="AF17" s="5"/>
      <c r="AG17" s="5"/>
      <c r="AH17" s="24">
        <f t="shared" si="6"/>
        <v>0</v>
      </c>
      <c r="AI17" s="24">
        <f>COUNTIFS('WTG PH-III'!$B$5:$B$198,$AF$17,'WTG PH-III'!$C$5:$C$198,$AG$17,'WTG PH-III'!$CT$5:$CT$198,"&gt;0")</f>
        <v>0</v>
      </c>
      <c r="AJ17" s="24">
        <f t="shared" si="13"/>
        <v>0</v>
      </c>
      <c r="AK17" s="25"/>
    </row>
    <row r="18" spans="1:37" s="26" customFormat="1" ht="22.5" customHeight="1" x14ac:dyDescent="0.25">
      <c r="A18" s="5">
        <f t="shared" si="0"/>
        <v>13</v>
      </c>
      <c r="B18" s="13" t="s">
        <v>22</v>
      </c>
      <c r="C18" s="5"/>
      <c r="D18" s="24">
        <f t="shared" si="1"/>
        <v>0</v>
      </c>
      <c r="E18" s="24">
        <f t="shared" si="7"/>
        <v>0</v>
      </c>
      <c r="F18" s="24">
        <f t="shared" si="8"/>
        <v>0</v>
      </c>
      <c r="G18" s="25"/>
      <c r="H18" s="5"/>
      <c r="I18" s="5"/>
      <c r="J18" s="24">
        <f t="shared" si="2"/>
        <v>0</v>
      </c>
      <c r="K18" s="24">
        <f>COUNTIFS('WTG PH-III'!$B$5:$B$198,$H$18,'WTG PH-III'!$C$5:$C$198,$I$18,'WTG PH-III'!$DA$5:$DA$198,"&gt;0")</f>
        <v>0</v>
      </c>
      <c r="L18" s="24">
        <f t="shared" si="9"/>
        <v>0</v>
      </c>
      <c r="M18" s="25"/>
      <c r="N18" s="5"/>
      <c r="O18" s="5"/>
      <c r="P18" s="24">
        <f t="shared" si="3"/>
        <v>0</v>
      </c>
      <c r="Q18" s="24">
        <f>COUNTIFS('WTG PH-III'!$B$5:$B$198,$N$18,'WTG PH-III'!$C$5:$C$198,$O$18,'WTG PH-III'!$DA$5:$DA$198,"&gt;0")</f>
        <v>0</v>
      </c>
      <c r="R18" s="24">
        <f t="shared" si="10"/>
        <v>0</v>
      </c>
      <c r="S18" s="25"/>
      <c r="T18" s="5"/>
      <c r="U18" s="5"/>
      <c r="V18" s="24">
        <f t="shared" si="4"/>
        <v>0</v>
      </c>
      <c r="W18" s="24">
        <f>COUNTIFS('WTG PH-III'!$B$5:$B$198,$T$18,'WTG PH-III'!$C$5:$C$198,$U$18,'WTG PH-III'!$DA$5:$DA$198,"&gt;0")</f>
        <v>0</v>
      </c>
      <c r="X18" s="24">
        <f t="shared" si="11"/>
        <v>0</v>
      </c>
      <c r="Y18" s="25"/>
      <c r="Z18" s="5"/>
      <c r="AA18" s="5"/>
      <c r="AB18" s="24">
        <f t="shared" si="5"/>
        <v>0</v>
      </c>
      <c r="AC18" s="24">
        <f>COUNTIFS('WTG PH-III'!$B$5:$B$198,$Z$18,'WTG PH-III'!$C$5:$C$198,$AA$18,'WTG PH-III'!$DA$5:$DA$198,"&gt;0")</f>
        <v>0</v>
      </c>
      <c r="AD18" s="24">
        <f t="shared" si="12"/>
        <v>0</v>
      </c>
      <c r="AE18" s="25"/>
      <c r="AF18" s="5"/>
      <c r="AG18" s="5"/>
      <c r="AH18" s="24">
        <f t="shared" si="6"/>
        <v>0</v>
      </c>
      <c r="AI18" s="24">
        <f>COUNTIFS('WTG PH-III'!$B$5:$B$198,$AF$18,'WTG PH-III'!$C$5:$C$198,$AG$18,'WTG PH-III'!$DA$5:$DA$198,"&gt;0")</f>
        <v>0</v>
      </c>
      <c r="AJ18" s="24">
        <f t="shared" si="13"/>
        <v>0</v>
      </c>
      <c r="AK18" s="25"/>
    </row>
    <row r="19" spans="1:37" s="26" customFormat="1" ht="22.5" customHeight="1" x14ac:dyDescent="0.25">
      <c r="A19" s="5">
        <f t="shared" si="0"/>
        <v>14</v>
      </c>
      <c r="B19" s="13" t="s">
        <v>23</v>
      </c>
      <c r="C19" s="5"/>
      <c r="D19" s="24">
        <f t="shared" si="1"/>
        <v>0</v>
      </c>
      <c r="E19" s="24">
        <f t="shared" si="7"/>
        <v>0</v>
      </c>
      <c r="F19" s="24">
        <f t="shared" si="8"/>
        <v>0</v>
      </c>
      <c r="G19" s="25"/>
      <c r="H19" s="5"/>
      <c r="I19" s="5"/>
      <c r="J19" s="24">
        <f t="shared" si="2"/>
        <v>0</v>
      </c>
      <c r="K19" s="24">
        <f>COUNTIFS('WTG PH-III'!$B$5:$B$198,$H$19,'WTG PH-III'!$C$5:$C$198,$I$19,'WTG PH-III'!$DP$5:$DP$198,"&gt;0")</f>
        <v>0</v>
      </c>
      <c r="L19" s="24">
        <f t="shared" si="9"/>
        <v>0</v>
      </c>
      <c r="M19" s="25"/>
      <c r="N19" s="5"/>
      <c r="O19" s="5"/>
      <c r="P19" s="24">
        <f t="shared" si="3"/>
        <v>0</v>
      </c>
      <c r="Q19" s="24">
        <f>COUNTIFS('WTG PH-III'!$B$5:$B$198,$N$19,'WTG PH-III'!$C$5:$C$198,$O$19,'WTG PH-III'!$DP$5:$DP$198,"&gt;0")</f>
        <v>0</v>
      </c>
      <c r="R19" s="24">
        <f t="shared" si="10"/>
        <v>0</v>
      </c>
      <c r="S19" s="25"/>
      <c r="T19" s="5"/>
      <c r="U19" s="5"/>
      <c r="V19" s="24">
        <f t="shared" si="4"/>
        <v>0</v>
      </c>
      <c r="W19" s="24">
        <f>COUNTIFS('WTG PH-III'!$B$5:$B$198,$T$19,'WTG PH-III'!$C$5:$C$198,$U$19,'WTG PH-III'!$DP$5:$DP$198,"&gt;0")</f>
        <v>0</v>
      </c>
      <c r="X19" s="24">
        <f t="shared" si="11"/>
        <v>0</v>
      </c>
      <c r="Y19" s="25"/>
      <c r="Z19" s="5"/>
      <c r="AA19" s="5"/>
      <c r="AB19" s="24">
        <f t="shared" si="5"/>
        <v>0</v>
      </c>
      <c r="AC19" s="24">
        <f>COUNTIFS('WTG PH-III'!$B$5:$B$198,$Z$19,'WTG PH-III'!$C$5:$C$198,$AA$19,'WTG PH-III'!$DP$5:$DP$198,"&gt;0")</f>
        <v>0</v>
      </c>
      <c r="AD19" s="24">
        <f t="shared" si="12"/>
        <v>0</v>
      </c>
      <c r="AE19" s="25"/>
      <c r="AF19" s="5"/>
      <c r="AG19" s="5"/>
      <c r="AH19" s="24">
        <f t="shared" si="6"/>
        <v>0</v>
      </c>
      <c r="AI19" s="24">
        <f>COUNTIFS('WTG PH-III'!$B$5:$B$198,$AF$19,'WTG PH-III'!$C$5:$C$198,$AG$19,'WTG PH-III'!$DP$5:$DP$198,"&gt;0")</f>
        <v>0</v>
      </c>
      <c r="AJ19" s="24">
        <f t="shared" si="13"/>
        <v>0</v>
      </c>
      <c r="AK19" s="25"/>
    </row>
    <row r="20" spans="1:37" s="26" customFormat="1" ht="22.5" customHeight="1" x14ac:dyDescent="0.25">
      <c r="A20" s="171">
        <f t="shared" si="0"/>
        <v>15</v>
      </c>
      <c r="B20" s="172" t="s">
        <v>24</v>
      </c>
      <c r="C20" s="171"/>
      <c r="D20" s="173">
        <f t="shared" si="1"/>
        <v>0</v>
      </c>
      <c r="E20" s="173">
        <f t="shared" si="7"/>
        <v>0</v>
      </c>
      <c r="F20" s="173">
        <f t="shared" si="8"/>
        <v>0</v>
      </c>
      <c r="G20" s="174"/>
      <c r="H20" s="171"/>
      <c r="I20" s="171"/>
      <c r="J20" s="173">
        <f t="shared" si="2"/>
        <v>0</v>
      </c>
      <c r="K20" s="173">
        <f>COUNTIFS('WTG PH-III'!$B$5:$B$198,$H$20,'WTG PH-III'!$C$5:$C$198,$I$20,'WTG PH-III'!$DW$5:$DW$198,"&gt;0")</f>
        <v>0</v>
      </c>
      <c r="L20" s="173">
        <f t="shared" si="9"/>
        <v>0</v>
      </c>
      <c r="M20" s="174"/>
      <c r="N20" s="171"/>
      <c r="O20" s="171"/>
      <c r="P20" s="173">
        <f t="shared" si="3"/>
        <v>0</v>
      </c>
      <c r="Q20" s="173">
        <f>COUNTIFS('WTG PH-III'!$B$5:$B$198,$N$20,'WTG PH-III'!$C$5:$C$198,$O$20,'WTG PH-III'!$DW$5:$DW$198,"&gt;0")</f>
        <v>0</v>
      </c>
      <c r="R20" s="173">
        <f t="shared" si="10"/>
        <v>0</v>
      </c>
      <c r="S20" s="174"/>
      <c r="T20" s="171"/>
      <c r="U20" s="171"/>
      <c r="V20" s="173">
        <f t="shared" si="4"/>
        <v>0</v>
      </c>
      <c r="W20" s="173">
        <f>COUNTIFS('WTG PH-III'!$B$5:$B$198,$T$20,'WTG PH-III'!$C$5:$C$198,$U$20,'WTG PH-III'!$DW$5:$DW$198,"&gt;0")</f>
        <v>0</v>
      </c>
      <c r="X20" s="173">
        <f t="shared" si="11"/>
        <v>0</v>
      </c>
      <c r="Y20" s="174"/>
      <c r="Z20" s="171"/>
      <c r="AA20" s="171"/>
      <c r="AB20" s="173">
        <f t="shared" si="5"/>
        <v>0</v>
      </c>
      <c r="AC20" s="173">
        <f>COUNTIFS('WTG PH-III'!$B$5:$B$198,$Z$20,'WTG PH-III'!$C$5:$C$198,$AA$20,'WTG PH-III'!$DW$5:$DW$198,"&gt;0")</f>
        <v>0</v>
      </c>
      <c r="AD20" s="173">
        <f t="shared" si="12"/>
        <v>0</v>
      </c>
      <c r="AE20" s="174"/>
      <c r="AF20" s="171"/>
      <c r="AG20" s="171"/>
      <c r="AH20" s="173">
        <f t="shared" si="6"/>
        <v>0</v>
      </c>
      <c r="AI20" s="173">
        <f>COUNTIFS('WTG PH-III'!$B$5:$B$198,$AF$20,'WTG PH-III'!$C$5:$C$198,$AG$20,'WTG PH-III'!$DW$5:$DW$198,"&gt;0")</f>
        <v>0</v>
      </c>
      <c r="AJ20" s="173">
        <f t="shared" si="13"/>
        <v>0</v>
      </c>
      <c r="AK20" s="174"/>
    </row>
    <row r="21" spans="1:37" s="26" customFormat="1" ht="22.5" customHeight="1" x14ac:dyDescent="0.25">
      <c r="A21" s="5">
        <f t="shared" si="0"/>
        <v>16</v>
      </c>
      <c r="B21" s="13" t="s">
        <v>25</v>
      </c>
      <c r="C21" s="5"/>
      <c r="D21" s="24">
        <f t="shared" si="1"/>
        <v>0</v>
      </c>
      <c r="E21" s="24">
        <f t="shared" si="7"/>
        <v>0</v>
      </c>
      <c r="F21" s="24">
        <f t="shared" si="8"/>
        <v>0</v>
      </c>
      <c r="G21" s="25"/>
      <c r="H21" s="5"/>
      <c r="I21" s="5"/>
      <c r="J21" s="24">
        <f t="shared" si="2"/>
        <v>0</v>
      </c>
      <c r="K21" s="24">
        <f>COUNTIFS('WTG PH-III'!$B$5:$B$198,$H$21,'WTG PH-III'!$C$5:$C$198,$I$21,'WTG PH-III'!$EK$5:$EK$198,"&gt;0")</f>
        <v>0</v>
      </c>
      <c r="L21" s="24">
        <f t="shared" si="9"/>
        <v>0</v>
      </c>
      <c r="M21" s="25"/>
      <c r="N21" s="5"/>
      <c r="O21" s="5"/>
      <c r="P21" s="24">
        <f t="shared" si="3"/>
        <v>0</v>
      </c>
      <c r="Q21" s="24">
        <f>COUNTIFS('WTG PH-III'!$B$5:$B$198,$N$21,'WTG PH-III'!$C$5:$C$198,$O$21,'WTG PH-III'!$EK$5:$EK$198,"&gt;0")</f>
        <v>0</v>
      </c>
      <c r="R21" s="24">
        <f t="shared" si="10"/>
        <v>0</v>
      </c>
      <c r="S21" s="25"/>
      <c r="T21" s="5"/>
      <c r="U21" s="5"/>
      <c r="V21" s="24">
        <f t="shared" si="4"/>
        <v>0</v>
      </c>
      <c r="W21" s="24">
        <f>COUNTIFS('WTG PH-III'!$B$5:$B$198,$T$21,'WTG PH-III'!$C$5:$C$198,$U$21,'WTG PH-III'!$EK$5:$EK$198,"&gt;0")</f>
        <v>0</v>
      </c>
      <c r="X21" s="24">
        <f t="shared" si="11"/>
        <v>0</v>
      </c>
      <c r="Y21" s="25"/>
      <c r="Z21" s="5"/>
      <c r="AA21" s="5"/>
      <c r="AB21" s="24">
        <f t="shared" si="5"/>
        <v>0</v>
      </c>
      <c r="AC21" s="24">
        <f>COUNTIFS('WTG PH-III'!$B$5:$B$198,$Z$21,'WTG PH-III'!$C$5:$C$198,$AA$21,'WTG PH-III'!$EK$5:$EK$198,"&gt;0")</f>
        <v>0</v>
      </c>
      <c r="AD21" s="24">
        <f t="shared" si="12"/>
        <v>0</v>
      </c>
      <c r="AE21" s="25"/>
      <c r="AF21" s="5"/>
      <c r="AG21" s="5"/>
      <c r="AH21" s="24">
        <f t="shared" si="6"/>
        <v>0</v>
      </c>
      <c r="AI21" s="24">
        <f>COUNTIFS('WTG PH-III'!$B$5:$B$198,$AF$21,'WTG PH-III'!$C$5:$C$198,$AG$21,'WTG PH-III'!$EK$5:$EK$198,"&gt;0")</f>
        <v>0</v>
      </c>
      <c r="AJ21" s="24">
        <f t="shared" si="13"/>
        <v>0</v>
      </c>
      <c r="AK21" s="25"/>
    </row>
    <row r="22" spans="1:37" s="26" customFormat="1" ht="22.5" customHeight="1" x14ac:dyDescent="0.25">
      <c r="A22" s="5">
        <f t="shared" si="0"/>
        <v>17</v>
      </c>
      <c r="B22" s="13" t="s">
        <v>26</v>
      </c>
      <c r="C22" s="5"/>
      <c r="D22" s="24">
        <f t="shared" si="1"/>
        <v>0</v>
      </c>
      <c r="E22" s="24">
        <f t="shared" si="7"/>
        <v>0</v>
      </c>
      <c r="F22" s="24">
        <f t="shared" si="8"/>
        <v>0</v>
      </c>
      <c r="G22" s="25"/>
      <c r="H22" s="5"/>
      <c r="I22" s="5"/>
      <c r="J22" s="24">
        <f t="shared" si="2"/>
        <v>0</v>
      </c>
      <c r="K22" s="24">
        <f>COUNTIFS('WTG PH-III'!$B$5:$B$198,$H$22,'WTG PH-III'!$C$5:$C$198,$I$22,'WTG PH-III'!$ER$5:$ER$198,"&gt;0")</f>
        <v>0</v>
      </c>
      <c r="L22" s="24">
        <f t="shared" si="9"/>
        <v>0</v>
      </c>
      <c r="M22" s="25"/>
      <c r="N22" s="5"/>
      <c r="O22" s="5"/>
      <c r="P22" s="24">
        <f t="shared" si="3"/>
        <v>0</v>
      </c>
      <c r="Q22" s="24">
        <f>COUNTIFS('WTG PH-III'!$B$5:$B$198,$N$22,'WTG PH-III'!$C$5:$C$198,$O$22,'WTG PH-III'!$ER$5:$ER$198,"&gt;0")</f>
        <v>0</v>
      </c>
      <c r="R22" s="24">
        <f t="shared" si="10"/>
        <v>0</v>
      </c>
      <c r="S22" s="25"/>
      <c r="T22" s="5"/>
      <c r="U22" s="5"/>
      <c r="V22" s="24">
        <f t="shared" si="4"/>
        <v>0</v>
      </c>
      <c r="W22" s="24">
        <f>COUNTIFS('WTG PH-III'!$B$5:$B$198,$T$22,'WTG PH-III'!$C$5:$C$198,$U$22,'WTG PH-III'!$ER$5:$ER$198,"&gt;0")</f>
        <v>0</v>
      </c>
      <c r="X22" s="24">
        <f t="shared" si="11"/>
        <v>0</v>
      </c>
      <c r="Y22" s="25"/>
      <c r="Z22" s="5"/>
      <c r="AA22" s="5"/>
      <c r="AB22" s="24">
        <f t="shared" si="5"/>
        <v>0</v>
      </c>
      <c r="AC22" s="24">
        <f>COUNTIFS('WTG PH-III'!$B$5:$B$198,$Z$22,'WTG PH-III'!$C$5:$C$198,$AA$22,'WTG PH-III'!$ER$5:$ER$198,"&gt;0")</f>
        <v>0</v>
      </c>
      <c r="AD22" s="24">
        <f t="shared" si="12"/>
        <v>0</v>
      </c>
      <c r="AE22" s="25"/>
      <c r="AF22" s="5"/>
      <c r="AG22" s="5"/>
      <c r="AH22" s="24">
        <f t="shared" si="6"/>
        <v>0</v>
      </c>
      <c r="AI22" s="24">
        <f>COUNTIFS('WTG PH-III'!$B$5:$B$198,$AF$22,'WTG PH-III'!$C$5:$C$198,$AG$22,'WTG PH-III'!$ER$5:$ER$198,"&gt;0")</f>
        <v>0</v>
      </c>
      <c r="AJ22" s="24">
        <f t="shared" si="13"/>
        <v>0</v>
      </c>
      <c r="AK22" s="25"/>
    </row>
    <row r="23" spans="1:37" s="26" customFormat="1" ht="22.5" customHeight="1" x14ac:dyDescent="0.25">
      <c r="A23" s="5">
        <f t="shared" si="0"/>
        <v>18</v>
      </c>
      <c r="B23" s="13" t="s">
        <v>27</v>
      </c>
      <c r="C23" s="5"/>
      <c r="D23" s="24">
        <f t="shared" si="1"/>
        <v>0</v>
      </c>
      <c r="E23" s="24">
        <f t="shared" si="7"/>
        <v>0</v>
      </c>
      <c r="F23" s="24">
        <f t="shared" si="8"/>
        <v>0</v>
      </c>
      <c r="G23" s="25"/>
      <c r="H23" s="5"/>
      <c r="I23" s="5"/>
      <c r="J23" s="24">
        <f t="shared" si="2"/>
        <v>0</v>
      </c>
      <c r="K23" s="24">
        <f>COUNTIFS('WTG PH-III'!$B$5:$B$198,$H$23,'WTG PH-III'!$C$5:$C$198,$I$23,'WTG PH-III'!$GA$5:$GA$198,"&gt;0")</f>
        <v>0</v>
      </c>
      <c r="L23" s="24">
        <f t="shared" si="9"/>
        <v>0</v>
      </c>
      <c r="M23" s="25"/>
      <c r="N23" s="5"/>
      <c r="O23" s="5"/>
      <c r="P23" s="24">
        <f t="shared" si="3"/>
        <v>0</v>
      </c>
      <c r="Q23" s="24">
        <f>COUNTIFS('WTG PH-III'!$B$5:$B$198,$N$23,'WTG PH-III'!$C$5:$C$198,$O$23,'WTG PH-III'!$GA$5:$GA$198,"&gt;0")</f>
        <v>0</v>
      </c>
      <c r="R23" s="24">
        <f t="shared" si="10"/>
        <v>0</v>
      </c>
      <c r="S23" s="25"/>
      <c r="T23" s="5"/>
      <c r="U23" s="5"/>
      <c r="V23" s="24">
        <f t="shared" si="4"/>
        <v>0</v>
      </c>
      <c r="W23" s="24">
        <f>COUNTIFS('WTG PH-III'!$B$5:$B$198,$T$23,'WTG PH-III'!$C$5:$C$198,$U$23,'WTG PH-III'!$GA$5:$GA$198,"&gt;0")</f>
        <v>0</v>
      </c>
      <c r="X23" s="24">
        <f t="shared" si="11"/>
        <v>0</v>
      </c>
      <c r="Y23" s="25"/>
      <c r="Z23" s="5"/>
      <c r="AA23" s="5"/>
      <c r="AB23" s="24">
        <f t="shared" si="5"/>
        <v>0</v>
      </c>
      <c r="AC23" s="24">
        <f>COUNTIFS('WTG PH-III'!$B$5:$B$198,$Z$23,'WTG PH-III'!$C$5:$C$198,$AA$23,'WTG PH-III'!$GA$5:$GA$198,"&gt;0")</f>
        <v>0</v>
      </c>
      <c r="AD23" s="24">
        <f t="shared" si="12"/>
        <v>0</v>
      </c>
      <c r="AE23" s="25"/>
      <c r="AF23" s="5"/>
      <c r="AG23" s="5"/>
      <c r="AH23" s="24">
        <f t="shared" si="6"/>
        <v>0</v>
      </c>
      <c r="AI23" s="24">
        <f>COUNTIFS('WTG PH-III'!$B$5:$B$198,$AF$23,'WTG PH-III'!$C$5:$C$198,$AG$23,'WTG PH-III'!$GA$5:$GA$198,"&gt;0")</f>
        <v>0</v>
      </c>
      <c r="AJ23" s="24">
        <f t="shared" si="13"/>
        <v>0</v>
      </c>
      <c r="AK23" s="25"/>
    </row>
    <row r="24" spans="1:37" s="26" customFormat="1" ht="22.5" customHeight="1" x14ac:dyDescent="0.25">
      <c r="A24" s="55" t="s">
        <v>28</v>
      </c>
      <c r="B24" s="56" t="s">
        <v>29</v>
      </c>
      <c r="C24" s="55"/>
      <c r="D24" s="57"/>
      <c r="E24" s="57"/>
      <c r="F24" s="57"/>
      <c r="G24" s="58"/>
      <c r="H24" s="55"/>
      <c r="I24" s="55"/>
      <c r="J24" s="57"/>
      <c r="K24" s="57"/>
      <c r="L24" s="57"/>
      <c r="M24" s="58"/>
      <c r="N24" s="55"/>
      <c r="O24" s="55"/>
      <c r="P24" s="57"/>
      <c r="Q24" s="57"/>
      <c r="R24" s="57"/>
      <c r="S24" s="58"/>
      <c r="T24" s="55"/>
      <c r="U24" s="55"/>
      <c r="V24" s="57"/>
      <c r="W24" s="57"/>
      <c r="X24" s="57"/>
      <c r="Y24" s="58"/>
      <c r="Z24" s="55"/>
      <c r="AA24" s="55"/>
      <c r="AB24" s="57"/>
      <c r="AC24" s="57"/>
      <c r="AD24" s="57"/>
      <c r="AE24" s="58"/>
      <c r="AF24" s="55"/>
      <c r="AG24" s="55"/>
      <c r="AH24" s="57"/>
      <c r="AI24" s="57"/>
      <c r="AJ24" s="57"/>
      <c r="AK24" s="58"/>
    </row>
    <row r="25" spans="1:37" s="26" customFormat="1" ht="22.5" customHeight="1" x14ac:dyDescent="0.25">
      <c r="A25" s="5">
        <v>1</v>
      </c>
      <c r="B25" s="13" t="s">
        <v>30</v>
      </c>
      <c r="C25" s="5" t="s">
        <v>31</v>
      </c>
      <c r="D25" s="24">
        <f>D23</f>
        <v>0</v>
      </c>
      <c r="E25" s="24">
        <f t="shared" si="7"/>
        <v>0</v>
      </c>
      <c r="F25" s="24">
        <f t="shared" ref="F25:F26" si="14">D25-E25</f>
        <v>0</v>
      </c>
      <c r="G25" s="25"/>
      <c r="H25" s="5"/>
      <c r="I25" s="5"/>
      <c r="J25" s="24">
        <f>J23</f>
        <v>0</v>
      </c>
      <c r="K25" s="24">
        <f>COUNTIFS('WTG PH-III'!$B$5:$B$198,$H$25,'WTG PH-III'!$C$5:$C$198,$I$25,'WTG PH-III'!$ED$5:$ED$198,"&gt;0")</f>
        <v>0</v>
      </c>
      <c r="L25" s="24">
        <f t="shared" ref="L25:L26" si="15">J25-K25</f>
        <v>0</v>
      </c>
      <c r="M25" s="25"/>
      <c r="N25" s="5"/>
      <c r="O25" s="5"/>
      <c r="P25" s="24">
        <f>P23</f>
        <v>0</v>
      </c>
      <c r="Q25" s="24">
        <f>COUNTIFS('WTG PH-III'!$B$5:$B$198,$N$25,'WTG PH-III'!$C$5:$C$198,$O$25,'WTG PH-III'!$ED$5:$ED$198,"&gt;0")</f>
        <v>0</v>
      </c>
      <c r="R25" s="24">
        <f t="shared" ref="R25:R26" si="16">P25-Q25</f>
        <v>0</v>
      </c>
      <c r="S25" s="25"/>
      <c r="T25" s="5"/>
      <c r="U25" s="5"/>
      <c r="V25" s="24">
        <f>V23</f>
        <v>0</v>
      </c>
      <c r="W25" s="24">
        <f>COUNTIFS('WTG PH-III'!$B$5:$B$198,$T$25,'WTG PH-III'!$C$5:$C$198,$U$25,'WTG PH-III'!$ED$5:$ED$198,"&gt;0")</f>
        <v>0</v>
      </c>
      <c r="X25" s="24">
        <f t="shared" ref="X25:X26" si="17">V25-W25</f>
        <v>0</v>
      </c>
      <c r="Y25" s="25"/>
      <c r="Z25" s="5"/>
      <c r="AA25" s="5"/>
      <c r="AB25" s="24">
        <f>AB23</f>
        <v>0</v>
      </c>
      <c r="AC25" s="24">
        <f>COUNTIFS('WTG PH-III'!$B$5:$B$198,$Z$25,'WTG PH-III'!$C$5:$C$198,$AA$25,'WTG PH-III'!$ED$5:$ED$198,"&gt;0")</f>
        <v>0</v>
      </c>
      <c r="AD25" s="24">
        <f t="shared" ref="AD25:AD26" si="18">AB25-AC25</f>
        <v>0</v>
      </c>
      <c r="AE25" s="25"/>
      <c r="AF25" s="5"/>
      <c r="AG25" s="5"/>
      <c r="AH25" s="24">
        <f>AH23</f>
        <v>0</v>
      </c>
      <c r="AI25" s="24">
        <f>COUNTIFS('WTG PH-III'!$B$5:$B$198,$AF$25,'WTG PH-III'!$C$5:$C$198,$AG$25,'WTG PH-III'!$ED$5:$ED$198,"&gt;0")</f>
        <v>0</v>
      </c>
      <c r="AJ25" s="24">
        <f t="shared" ref="AJ25:AJ26" si="19">AH25-AI25</f>
        <v>0</v>
      </c>
      <c r="AK25" s="25"/>
    </row>
    <row r="26" spans="1:37" s="26" customFormat="1" ht="22.5" customHeight="1" x14ac:dyDescent="0.25">
      <c r="A26" s="5">
        <v>2</v>
      </c>
      <c r="B26" s="13" t="s">
        <v>32</v>
      </c>
      <c r="C26" s="5" t="s">
        <v>31</v>
      </c>
      <c r="D26" s="24">
        <f>D25</f>
        <v>0</v>
      </c>
      <c r="E26" s="24">
        <f t="shared" si="7"/>
        <v>0</v>
      </c>
      <c r="F26" s="24">
        <f t="shared" si="14"/>
        <v>0</v>
      </c>
      <c r="G26" s="25"/>
      <c r="H26" s="5"/>
      <c r="I26" s="5"/>
      <c r="J26" s="24">
        <f>J25</f>
        <v>0</v>
      </c>
      <c r="K26" s="24">
        <f>COUNTIFS('WTG PH-III'!$B$5:$B$198,$H$26,'WTG PH-III'!$C$5:$C$198,$I$26,'WTG PH-III'!$EY$5:$EY$198,"&gt;0")</f>
        <v>0</v>
      </c>
      <c r="L26" s="24">
        <f t="shared" si="15"/>
        <v>0</v>
      </c>
      <c r="M26" s="25"/>
      <c r="N26" s="5"/>
      <c r="O26" s="5"/>
      <c r="P26" s="24">
        <f>P25</f>
        <v>0</v>
      </c>
      <c r="Q26" s="24">
        <f>COUNTIFS('WTG PH-III'!$B$5:$B$198,$N$26,'WTG PH-III'!$C$5:$C$198,$O$26,'WTG PH-III'!$EY$5:$EY$198,"&gt;0")</f>
        <v>0</v>
      </c>
      <c r="R26" s="24">
        <f t="shared" si="16"/>
        <v>0</v>
      </c>
      <c r="S26" s="25"/>
      <c r="T26" s="5"/>
      <c r="U26" s="5"/>
      <c r="V26" s="24">
        <f>V25</f>
        <v>0</v>
      </c>
      <c r="W26" s="24">
        <f>COUNTIFS('WTG PH-III'!$B$5:$B$198,$T$26,'WTG PH-III'!$C$5:$C$198,$U$26,'WTG PH-III'!$EY$5:$EY$198,"&gt;0")</f>
        <v>0</v>
      </c>
      <c r="X26" s="24">
        <f t="shared" si="17"/>
        <v>0</v>
      </c>
      <c r="Y26" s="25"/>
      <c r="Z26" s="5"/>
      <c r="AA26" s="5"/>
      <c r="AB26" s="24">
        <f>AB25</f>
        <v>0</v>
      </c>
      <c r="AC26" s="24">
        <f>COUNTIFS('WTG PH-III'!$B$5:$B$198,$Z$26,'WTG PH-III'!$C$5:$C$198,$AA$26,'WTG PH-III'!$EY$5:$EY$198,"&gt;0")</f>
        <v>0</v>
      </c>
      <c r="AD26" s="24">
        <f t="shared" si="18"/>
        <v>0</v>
      </c>
      <c r="AE26" s="25"/>
      <c r="AF26" s="5"/>
      <c r="AG26" s="5"/>
      <c r="AH26" s="24">
        <f>AH25</f>
        <v>0</v>
      </c>
      <c r="AI26" s="24">
        <f>COUNTIFS('WTG PH-III'!$B$5:$B$198,$AF$26,'WTG PH-III'!$C$5:$C$198,$AG$26,'WTG PH-III'!$EY$5:$EY$198,"&gt;0")</f>
        <v>0</v>
      </c>
      <c r="AJ26" s="24">
        <f t="shared" si="19"/>
        <v>0</v>
      </c>
      <c r="AK26" s="25"/>
    </row>
    <row r="27" spans="1:37" ht="17.25" customHeight="1" x14ac:dyDescent="0.25">
      <c r="A27" s="4" t="s">
        <v>8</v>
      </c>
      <c r="B27" s="34" t="s">
        <v>9</v>
      </c>
      <c r="C27" s="4"/>
      <c r="D27" s="6"/>
      <c r="E27" s="6"/>
      <c r="F27" s="6"/>
      <c r="G27" s="6"/>
      <c r="H27" s="4"/>
      <c r="I27" s="4"/>
      <c r="J27" s="6"/>
      <c r="K27" s="6"/>
      <c r="L27" s="6"/>
      <c r="M27" s="6"/>
      <c r="N27" s="4"/>
      <c r="O27" s="4"/>
      <c r="P27" s="6"/>
      <c r="Q27" s="6"/>
      <c r="R27" s="6"/>
      <c r="S27" s="6"/>
      <c r="T27" s="4"/>
      <c r="U27" s="4"/>
      <c r="V27" s="6"/>
      <c r="W27" s="6"/>
      <c r="X27" s="6"/>
      <c r="Y27" s="6"/>
      <c r="Z27" s="4"/>
      <c r="AA27" s="4"/>
      <c r="AB27" s="6"/>
      <c r="AC27" s="6"/>
      <c r="AD27" s="6"/>
      <c r="AE27" s="6"/>
      <c r="AF27" s="4"/>
      <c r="AG27" s="4"/>
      <c r="AH27" s="6"/>
      <c r="AI27" s="6"/>
      <c r="AJ27" s="6"/>
      <c r="AK27" s="6"/>
    </row>
    <row r="28" spans="1:37" s="26" customFormat="1" ht="22.5" customHeight="1" x14ac:dyDescent="0.25">
      <c r="A28" s="5">
        <f t="shared" ref="A28:A67" si="20">ROW(A23)</f>
        <v>23</v>
      </c>
      <c r="B28" s="13" t="s">
        <v>10</v>
      </c>
      <c r="C28" s="5" t="s">
        <v>33</v>
      </c>
      <c r="D28" s="24">
        <f>SUM(J28,P28,V28,AB28,AH28)</f>
        <v>0</v>
      </c>
      <c r="E28" s="24">
        <f>SUM(K28,Q28,W28,AC28,AI28)</f>
        <v>0</v>
      </c>
      <c r="F28" s="24">
        <f>D28-E28</f>
        <v>0</v>
      </c>
      <c r="G28" s="25"/>
      <c r="H28" s="5"/>
      <c r="I28" s="5"/>
      <c r="J28" s="24">
        <f>COUNTIFS('WTG PH-III'!$B$5:$B$198,$H$28,'WTG PH-III'!$C$5:$C$198,$I$28)</f>
        <v>0</v>
      </c>
      <c r="K28" s="24">
        <f>COUNTIFS('WTG PH-III'!$B$5:$B$198,$H$28,'WTG PH-III'!$C$5:$C$198,$I$28,'WTG PH-III'!$P$5:$P$198,"&gt;0")</f>
        <v>0</v>
      </c>
      <c r="L28" s="24">
        <f>J28-K28</f>
        <v>0</v>
      </c>
      <c r="M28" s="25"/>
      <c r="N28" s="5"/>
      <c r="O28" s="5"/>
      <c r="P28" s="24">
        <f>COUNTIFS('WTG PH-III'!$B$5:$B$198,$N$28,'WTG PH-III'!$C$5:$C$198,$O$28)</f>
        <v>0</v>
      </c>
      <c r="Q28" s="24">
        <f>COUNTIFS('WTG PH-III'!$B$5:$B$198,$N$28,'WTG PH-III'!$C$5:$C$198,$O$28,'WTG PH-III'!$P$5:$P$198,"&gt;0")</f>
        <v>0</v>
      </c>
      <c r="R28" s="24">
        <f>P28-Q28</f>
        <v>0</v>
      </c>
      <c r="S28" s="25"/>
      <c r="T28" s="5"/>
      <c r="U28" s="5"/>
      <c r="V28" s="24"/>
      <c r="W28" s="24"/>
      <c r="X28" s="24"/>
      <c r="Y28" s="25"/>
      <c r="Z28" s="5"/>
      <c r="AA28" s="5"/>
      <c r="AB28" s="24"/>
      <c r="AC28" s="24"/>
      <c r="AD28" s="24"/>
      <c r="AE28" s="25"/>
      <c r="AF28" s="5"/>
      <c r="AG28" s="5"/>
      <c r="AH28" s="24">
        <f>COUNTIFS('WTG PH-III'!$B$5:$B$198,$AF$28,'WTG PH-III'!$C$5:$C$198,$AG$28)</f>
        <v>0</v>
      </c>
      <c r="AI28" s="24">
        <f>COUNTIFS('WTG PH-III'!$B$5:$B$198,$AF$28,'WTG PH-III'!$C$5:$C$198,$AG$28,'WTG PH-III'!$P$5:$P$198,"&gt;0")</f>
        <v>0</v>
      </c>
      <c r="AJ28" s="24">
        <f>AH28-AI28</f>
        <v>0</v>
      </c>
      <c r="AK28" s="25"/>
    </row>
    <row r="29" spans="1:37" s="26" customFormat="1" ht="22.5" customHeight="1" x14ac:dyDescent="0.25">
      <c r="A29" s="5">
        <f t="shared" si="20"/>
        <v>24</v>
      </c>
      <c r="B29" s="13" t="s">
        <v>11</v>
      </c>
      <c r="C29" s="5" t="s">
        <v>34</v>
      </c>
      <c r="D29" s="24">
        <f t="shared" ref="D29:D45" si="21">D28</f>
        <v>0</v>
      </c>
      <c r="E29" s="24"/>
      <c r="F29" s="24"/>
      <c r="G29" s="25"/>
      <c r="H29" s="5"/>
      <c r="I29" s="5"/>
      <c r="J29" s="24">
        <f t="shared" ref="J29:J45" si="22">J28</f>
        <v>0</v>
      </c>
      <c r="K29" s="24"/>
      <c r="L29" s="24"/>
      <c r="M29" s="25"/>
      <c r="N29" s="5"/>
      <c r="O29" s="5"/>
      <c r="P29" s="24">
        <f t="shared" ref="P29:P45" si="23">P28</f>
        <v>0</v>
      </c>
      <c r="Q29" s="24"/>
      <c r="R29" s="24"/>
      <c r="S29" s="25"/>
      <c r="T29" s="5"/>
      <c r="U29" s="5"/>
      <c r="V29" s="24"/>
      <c r="W29" s="24"/>
      <c r="X29" s="24"/>
      <c r="Y29" s="25"/>
      <c r="Z29" s="5"/>
      <c r="AA29" s="5"/>
      <c r="AB29" s="24"/>
      <c r="AC29" s="24"/>
      <c r="AD29" s="24"/>
      <c r="AE29" s="25"/>
      <c r="AF29" s="5"/>
      <c r="AG29" s="5"/>
      <c r="AH29" s="24">
        <f t="shared" ref="AH29:AH45" si="24">AH28</f>
        <v>0</v>
      </c>
      <c r="AI29" s="24"/>
      <c r="AJ29" s="24"/>
      <c r="AK29" s="25"/>
    </row>
    <row r="30" spans="1:37" s="26" customFormat="1" ht="22.5" customHeight="1" x14ac:dyDescent="0.25">
      <c r="A30" s="5">
        <f t="shared" si="20"/>
        <v>25</v>
      </c>
      <c r="B30" s="13" t="s">
        <v>12</v>
      </c>
      <c r="C30" s="5" t="s">
        <v>34</v>
      </c>
      <c r="D30" s="24">
        <f t="shared" si="21"/>
        <v>0</v>
      </c>
      <c r="E30" s="24">
        <f t="shared" ref="E30:E45" si="25">SUM(K30,Q30,W30,AC30,AI30)</f>
        <v>0</v>
      </c>
      <c r="F30" s="24">
        <f t="shared" ref="F30:F45" si="26">D30-E30</f>
        <v>0</v>
      </c>
      <c r="G30" s="25"/>
      <c r="H30" s="5"/>
      <c r="I30" s="5"/>
      <c r="J30" s="24">
        <f t="shared" si="22"/>
        <v>0</v>
      </c>
      <c r="K30" s="24">
        <f>COUNTIFS('WTG PH-III'!$B$5:$B$198,$H$30,'WTG PH-III'!$C$5:$C$198,$I$30,'WTG PH-III'!$X$5:$X$198,"&gt;0")</f>
        <v>0</v>
      </c>
      <c r="L30" s="24">
        <f t="shared" ref="L30:L45" si="27">J30-K30</f>
        <v>0</v>
      </c>
      <c r="M30" s="25"/>
      <c r="N30" s="5"/>
      <c r="O30" s="5"/>
      <c r="P30" s="24">
        <f t="shared" si="23"/>
        <v>0</v>
      </c>
      <c r="Q30" s="24">
        <f>COUNTIFS('WTG PH-III'!$B$5:$B$198,$N$30,'WTG PH-III'!$C$5:$C$198,$O$30,'WTG PH-III'!$X$5:$X$198,"&gt;0")</f>
        <v>0</v>
      </c>
      <c r="R30" s="24">
        <f t="shared" ref="R30:R45" si="28">P30-Q30</f>
        <v>0</v>
      </c>
      <c r="S30" s="25"/>
      <c r="T30" s="5"/>
      <c r="U30" s="5"/>
      <c r="V30" s="24"/>
      <c r="W30" s="24"/>
      <c r="X30" s="24"/>
      <c r="Y30" s="25"/>
      <c r="Z30" s="5"/>
      <c r="AA30" s="5"/>
      <c r="AB30" s="24"/>
      <c r="AC30" s="24"/>
      <c r="AD30" s="24"/>
      <c r="AE30" s="25"/>
      <c r="AF30" s="5"/>
      <c r="AG30" s="5"/>
      <c r="AH30" s="24">
        <f t="shared" si="24"/>
        <v>0</v>
      </c>
      <c r="AI30" s="24">
        <f>COUNTIFS('WTG PH-III'!$B$5:$B$198,$AF$30,'WTG PH-III'!$C$5:$C$198,$AG$30,'WTG PH-III'!$X$5:$X$198,"&gt;0")</f>
        <v>0</v>
      </c>
      <c r="AJ30" s="24">
        <f t="shared" ref="AJ30:AJ45" si="29">AH30-AI30</f>
        <v>0</v>
      </c>
      <c r="AK30" s="25"/>
    </row>
    <row r="31" spans="1:37" s="26" customFormat="1" ht="22.5" customHeight="1" x14ac:dyDescent="0.25">
      <c r="A31" s="5">
        <f t="shared" si="20"/>
        <v>26</v>
      </c>
      <c r="B31" s="13" t="s">
        <v>13</v>
      </c>
      <c r="C31" s="5" t="s">
        <v>34</v>
      </c>
      <c r="D31" s="24">
        <f t="shared" si="21"/>
        <v>0</v>
      </c>
      <c r="E31" s="24">
        <f t="shared" si="25"/>
        <v>0</v>
      </c>
      <c r="F31" s="24">
        <f t="shared" si="26"/>
        <v>0</v>
      </c>
      <c r="G31" s="25"/>
      <c r="H31" s="5"/>
      <c r="I31" s="5"/>
      <c r="J31" s="24">
        <f t="shared" si="22"/>
        <v>0</v>
      </c>
      <c r="K31" s="24">
        <f>COUNTIFS('WTG PH-III'!$B$5:$B$198,$H$31,'WTG PH-III'!$C$5:$C$198,$I$31,'WTG PH-III'!$AG$5:$AG$198,"&gt;0")</f>
        <v>0</v>
      </c>
      <c r="L31" s="24">
        <f t="shared" si="27"/>
        <v>0</v>
      </c>
      <c r="M31" s="25"/>
      <c r="N31" s="5"/>
      <c r="O31" s="5"/>
      <c r="P31" s="24">
        <f t="shared" si="23"/>
        <v>0</v>
      </c>
      <c r="Q31" s="24">
        <f>COUNTIFS('WTG PH-III'!$B$5:$B$198,$N$31,'WTG PH-III'!$C$5:$C$198,$O$31,'WTG PH-III'!$AG$5:$AG$198,"&gt;0")</f>
        <v>0</v>
      </c>
      <c r="R31" s="24">
        <f t="shared" si="28"/>
        <v>0</v>
      </c>
      <c r="S31" s="25"/>
      <c r="T31" s="5"/>
      <c r="U31" s="5"/>
      <c r="V31" s="24"/>
      <c r="W31" s="24"/>
      <c r="X31" s="24"/>
      <c r="Y31" s="25"/>
      <c r="Z31" s="5"/>
      <c r="AA31" s="5"/>
      <c r="AB31" s="24"/>
      <c r="AC31" s="24"/>
      <c r="AD31" s="24"/>
      <c r="AE31" s="25"/>
      <c r="AF31" s="5"/>
      <c r="AG31" s="5"/>
      <c r="AH31" s="24">
        <f t="shared" si="24"/>
        <v>0</v>
      </c>
      <c r="AI31" s="24">
        <f>COUNTIFS('WTG PH-III'!$B$5:$B$198,$AF$31,'WTG PH-III'!$C$5:$C$198,$AG$31,'WTG PH-III'!$AG$5:$AG$198,"&gt;0")</f>
        <v>0</v>
      </c>
      <c r="AJ31" s="24">
        <f t="shared" si="29"/>
        <v>0</v>
      </c>
      <c r="AK31" s="25"/>
    </row>
    <row r="32" spans="1:37" s="26" customFormat="1" ht="22.5" customHeight="1" x14ac:dyDescent="0.25">
      <c r="A32" s="5">
        <f t="shared" si="20"/>
        <v>27</v>
      </c>
      <c r="B32" s="13" t="s">
        <v>14</v>
      </c>
      <c r="C32" s="5" t="s">
        <v>34</v>
      </c>
      <c r="D32" s="24">
        <f t="shared" si="21"/>
        <v>0</v>
      </c>
      <c r="E32" s="24">
        <f t="shared" si="25"/>
        <v>0</v>
      </c>
      <c r="F32" s="24">
        <f t="shared" si="26"/>
        <v>0</v>
      </c>
      <c r="G32" s="25"/>
      <c r="H32" s="5"/>
      <c r="I32" s="5"/>
      <c r="J32" s="24">
        <f t="shared" si="22"/>
        <v>0</v>
      </c>
      <c r="K32" s="24">
        <f>COUNTIFS('WTG PH-III'!$B$5:$B$198,$H$32,'WTG PH-III'!$C$5:$C$198,$I$32,'WTG PH-III'!$AM$5:$AM$198,"&gt;0")</f>
        <v>0</v>
      </c>
      <c r="L32" s="24">
        <f t="shared" si="27"/>
        <v>0</v>
      </c>
      <c r="M32" s="25"/>
      <c r="N32" s="5"/>
      <c r="O32" s="5"/>
      <c r="P32" s="24">
        <f t="shared" si="23"/>
        <v>0</v>
      </c>
      <c r="Q32" s="24">
        <f>COUNTIFS('WTG PH-III'!$B$5:$B$198,$N$32,'WTG PH-III'!$C$5:$C$198,$O$32,'WTG PH-III'!$AM$5:$AM$198,"&gt;0")</f>
        <v>0</v>
      </c>
      <c r="R32" s="24">
        <f t="shared" si="28"/>
        <v>0</v>
      </c>
      <c r="S32" s="25"/>
      <c r="T32" s="5"/>
      <c r="U32" s="5"/>
      <c r="V32" s="24"/>
      <c r="W32" s="24"/>
      <c r="X32" s="24"/>
      <c r="Y32" s="25"/>
      <c r="Z32" s="5"/>
      <c r="AA32" s="5"/>
      <c r="AB32" s="24"/>
      <c r="AC32" s="24"/>
      <c r="AD32" s="24"/>
      <c r="AE32" s="25"/>
      <c r="AF32" s="5"/>
      <c r="AG32" s="5"/>
      <c r="AH32" s="24">
        <f t="shared" si="24"/>
        <v>0</v>
      </c>
      <c r="AI32" s="24">
        <f>COUNTIFS('WTG PH-III'!$B$5:$B$198,$AF$32,'WTG PH-III'!$C$5:$C$198,$AG$32,'WTG PH-III'!$AM$5:$AM$198,"&gt;0")</f>
        <v>0</v>
      </c>
      <c r="AJ32" s="24">
        <f t="shared" si="29"/>
        <v>0</v>
      </c>
      <c r="AK32" s="25"/>
    </row>
    <row r="33" spans="1:37" s="26" customFormat="1" ht="22.5" customHeight="1" x14ac:dyDescent="0.25">
      <c r="A33" s="5">
        <f t="shared" si="20"/>
        <v>28</v>
      </c>
      <c r="B33" s="13" t="s">
        <v>15</v>
      </c>
      <c r="C33" s="5" t="s">
        <v>34</v>
      </c>
      <c r="D33" s="24">
        <f t="shared" si="21"/>
        <v>0</v>
      </c>
      <c r="E33" s="24">
        <f t="shared" si="25"/>
        <v>0</v>
      </c>
      <c r="F33" s="24">
        <f t="shared" si="26"/>
        <v>0</v>
      </c>
      <c r="G33" s="25"/>
      <c r="H33" s="5"/>
      <c r="I33" s="5"/>
      <c r="J33" s="24">
        <f t="shared" si="22"/>
        <v>0</v>
      </c>
      <c r="K33" s="24">
        <f>COUNTIFS('WTG PH-III'!$B$5:$B$198,$H$33,'WTG PH-III'!$C$5:$C$198,$I$33,'WTG PH-III'!$BA$5:$BA$198,"&gt;0")</f>
        <v>0</v>
      </c>
      <c r="L33" s="24">
        <f t="shared" si="27"/>
        <v>0</v>
      </c>
      <c r="M33" s="25"/>
      <c r="N33" s="5"/>
      <c r="O33" s="5"/>
      <c r="P33" s="24">
        <f t="shared" si="23"/>
        <v>0</v>
      </c>
      <c r="Q33" s="24">
        <f>COUNTIFS('WTG PH-III'!$B$5:$B$198,$N$33,'WTG PH-III'!$C$5:$C$198,$O$33,'WTG PH-III'!$BA$5:$BA$198,"&gt;0")</f>
        <v>0</v>
      </c>
      <c r="R33" s="24">
        <f t="shared" si="28"/>
        <v>0</v>
      </c>
      <c r="S33" s="25"/>
      <c r="T33" s="5"/>
      <c r="U33" s="5"/>
      <c r="V33" s="24"/>
      <c r="W33" s="24"/>
      <c r="X33" s="24"/>
      <c r="Y33" s="25"/>
      <c r="Z33" s="5"/>
      <c r="AA33" s="5"/>
      <c r="AB33" s="24"/>
      <c r="AC33" s="24"/>
      <c r="AD33" s="24"/>
      <c r="AE33" s="25"/>
      <c r="AF33" s="5"/>
      <c r="AG33" s="5"/>
      <c r="AH33" s="24">
        <f t="shared" si="24"/>
        <v>0</v>
      </c>
      <c r="AI33" s="24">
        <f>COUNTIFS('WTG PH-III'!$B$5:$B$198,$AF$33,'WTG PH-III'!$C$5:$C$198,$AG$33,'WTG PH-III'!$BA$5:$BA$198,"&gt;0")</f>
        <v>0</v>
      </c>
      <c r="AJ33" s="24">
        <f t="shared" si="29"/>
        <v>0</v>
      </c>
      <c r="AK33" s="25"/>
    </row>
    <row r="34" spans="1:37" s="26" customFormat="1" ht="22.5" customHeight="1" x14ac:dyDescent="0.25">
      <c r="A34" s="5">
        <f t="shared" si="20"/>
        <v>29</v>
      </c>
      <c r="B34" s="13" t="s">
        <v>16</v>
      </c>
      <c r="C34" s="5" t="s">
        <v>34</v>
      </c>
      <c r="D34" s="24">
        <f t="shared" si="21"/>
        <v>0</v>
      </c>
      <c r="E34" s="24">
        <f t="shared" si="25"/>
        <v>0</v>
      </c>
      <c r="F34" s="24">
        <f t="shared" si="26"/>
        <v>0</v>
      </c>
      <c r="G34" s="25"/>
      <c r="H34" s="5"/>
      <c r="I34" s="5"/>
      <c r="J34" s="24">
        <f t="shared" si="22"/>
        <v>0</v>
      </c>
      <c r="K34" s="24">
        <f>COUNTIFS('WTG PH-III'!$B$5:$B$198,$H$34,'WTG PH-III'!$C$5:$C$198,$I$34,'WTG PH-III'!$BH$5:$BH$198,"&gt;0")</f>
        <v>0</v>
      </c>
      <c r="L34" s="24">
        <f t="shared" si="27"/>
        <v>0</v>
      </c>
      <c r="M34" s="25"/>
      <c r="N34" s="5"/>
      <c r="O34" s="5"/>
      <c r="P34" s="24">
        <f t="shared" si="23"/>
        <v>0</v>
      </c>
      <c r="Q34" s="24">
        <f>COUNTIFS('WTG PH-III'!$B$5:$B$198,$N$34,'WTG PH-III'!$C$5:$C$198,$O$34,'WTG PH-III'!$BH$5:$BH$198,"&gt;0")</f>
        <v>0</v>
      </c>
      <c r="R34" s="24">
        <f t="shared" si="28"/>
        <v>0</v>
      </c>
      <c r="S34" s="25"/>
      <c r="T34" s="5"/>
      <c r="U34" s="5"/>
      <c r="V34" s="24"/>
      <c r="W34" s="24"/>
      <c r="X34" s="24"/>
      <c r="Y34" s="25"/>
      <c r="Z34" s="5"/>
      <c r="AA34" s="5"/>
      <c r="AB34" s="24"/>
      <c r="AC34" s="24"/>
      <c r="AD34" s="24"/>
      <c r="AE34" s="25"/>
      <c r="AF34" s="5"/>
      <c r="AG34" s="5"/>
      <c r="AH34" s="24">
        <f t="shared" si="24"/>
        <v>0</v>
      </c>
      <c r="AI34" s="24">
        <f>COUNTIFS('WTG PH-III'!$B$5:$B$198,$AF$34,'WTG PH-III'!$C$5:$C$198,$AG$34,'WTG PH-III'!$BH$5:$BH$198,"&gt;0")</f>
        <v>0</v>
      </c>
      <c r="AJ34" s="24">
        <f t="shared" si="29"/>
        <v>0</v>
      </c>
      <c r="AK34" s="25"/>
    </row>
    <row r="35" spans="1:37" s="26" customFormat="1" ht="22.5" customHeight="1" x14ac:dyDescent="0.25">
      <c r="A35" s="5">
        <f t="shared" si="20"/>
        <v>30</v>
      </c>
      <c r="B35" s="13" t="s">
        <v>17</v>
      </c>
      <c r="C35" s="5" t="s">
        <v>34</v>
      </c>
      <c r="D35" s="24">
        <f t="shared" si="21"/>
        <v>0</v>
      </c>
      <c r="E35" s="24">
        <f t="shared" si="25"/>
        <v>0</v>
      </c>
      <c r="F35" s="24">
        <f t="shared" si="26"/>
        <v>0</v>
      </c>
      <c r="G35" s="25"/>
      <c r="H35" s="5"/>
      <c r="I35" s="5"/>
      <c r="J35" s="24">
        <f t="shared" si="22"/>
        <v>0</v>
      </c>
      <c r="K35" s="24">
        <f>COUNTIFS('WTG PH-III'!$B$5:$B$198,$H$35,'WTG PH-III'!$C$5:$C$198,$I$35,'WTG PH-III'!$BO$5:$BO$198,"&gt;0")</f>
        <v>0</v>
      </c>
      <c r="L35" s="24">
        <f t="shared" si="27"/>
        <v>0</v>
      </c>
      <c r="M35" s="25"/>
      <c r="N35" s="5"/>
      <c r="O35" s="5"/>
      <c r="P35" s="24">
        <f t="shared" si="23"/>
        <v>0</v>
      </c>
      <c r="Q35" s="24">
        <f>COUNTIFS('WTG PH-III'!$B$5:$B$198,$N$35,'WTG PH-III'!$C$5:$C$198,$O$35,'WTG PH-III'!$BO$5:$BO$198,"&gt;0")</f>
        <v>0</v>
      </c>
      <c r="R35" s="24">
        <f t="shared" si="28"/>
        <v>0</v>
      </c>
      <c r="S35" s="25"/>
      <c r="T35" s="5"/>
      <c r="U35" s="5"/>
      <c r="V35" s="24"/>
      <c r="W35" s="24"/>
      <c r="X35" s="24"/>
      <c r="Y35" s="25"/>
      <c r="Z35" s="5"/>
      <c r="AA35" s="5"/>
      <c r="AB35" s="24"/>
      <c r="AC35" s="24"/>
      <c r="AD35" s="24"/>
      <c r="AE35" s="25"/>
      <c r="AF35" s="5"/>
      <c r="AG35" s="5"/>
      <c r="AH35" s="24">
        <f t="shared" si="24"/>
        <v>0</v>
      </c>
      <c r="AI35" s="24">
        <f>COUNTIFS('WTG PH-III'!$B$5:$B$198,$AF$35,'WTG PH-III'!$C$5:$C$198,$AG$35,'WTG PH-III'!$BO$5:$BO$198,"&gt;0")</f>
        <v>0</v>
      </c>
      <c r="AJ35" s="24">
        <f t="shared" si="29"/>
        <v>0</v>
      </c>
      <c r="AK35" s="25"/>
    </row>
    <row r="36" spans="1:37" s="26" customFormat="1" ht="22.5" customHeight="1" x14ac:dyDescent="0.25">
      <c r="A36" s="171">
        <f t="shared" si="20"/>
        <v>31</v>
      </c>
      <c r="B36" s="172" t="s">
        <v>18</v>
      </c>
      <c r="C36" s="171" t="s">
        <v>34</v>
      </c>
      <c r="D36" s="173">
        <f t="shared" si="21"/>
        <v>0</v>
      </c>
      <c r="E36" s="173">
        <f t="shared" si="25"/>
        <v>0</v>
      </c>
      <c r="F36" s="173">
        <f t="shared" si="26"/>
        <v>0</v>
      </c>
      <c r="G36" s="174"/>
      <c r="H36" s="171"/>
      <c r="I36" s="171"/>
      <c r="J36" s="173">
        <f t="shared" si="22"/>
        <v>0</v>
      </c>
      <c r="K36" s="173">
        <f>COUNTIFS('WTG PH-III'!$B$5:$B$198,$H$36,'WTG PH-III'!$C$5:$C$198,$I$36,'WTG PH-III'!$BV$5:$BV$198,"&gt;0")</f>
        <v>0</v>
      </c>
      <c r="L36" s="173">
        <f t="shared" si="27"/>
        <v>0</v>
      </c>
      <c r="M36" s="174"/>
      <c r="N36" s="171"/>
      <c r="O36" s="171"/>
      <c r="P36" s="173">
        <f t="shared" si="23"/>
        <v>0</v>
      </c>
      <c r="Q36" s="173">
        <f>COUNTIFS('WTG PH-III'!$B$5:$B$198,$N$36,'WTG PH-III'!$C$5:$C$198,$O$36,'WTG PH-III'!$BV$5:$BV$198,"&gt;0")</f>
        <v>0</v>
      </c>
      <c r="R36" s="173">
        <f t="shared" si="28"/>
        <v>0</v>
      </c>
      <c r="S36" s="174"/>
      <c r="T36" s="171"/>
      <c r="U36" s="171"/>
      <c r="V36" s="173"/>
      <c r="W36" s="173"/>
      <c r="X36" s="173"/>
      <c r="Y36" s="174"/>
      <c r="Z36" s="171"/>
      <c r="AA36" s="171"/>
      <c r="AB36" s="173"/>
      <c r="AC36" s="173"/>
      <c r="AD36" s="173"/>
      <c r="AE36" s="174"/>
      <c r="AF36" s="171"/>
      <c r="AG36" s="171"/>
      <c r="AH36" s="173">
        <f t="shared" si="24"/>
        <v>0</v>
      </c>
      <c r="AI36" s="173">
        <f>COUNTIFS('WTG PH-III'!$B$5:$B$198,$AF$36,'WTG PH-III'!$C$5:$C$198,$AG$36,'WTG PH-III'!$BV$5:$BV$198,"&gt;0")</f>
        <v>0</v>
      </c>
      <c r="AJ36" s="173">
        <f t="shared" si="29"/>
        <v>0</v>
      </c>
      <c r="AK36" s="174"/>
    </row>
    <row r="37" spans="1:37" s="26" customFormat="1" ht="22.5" customHeight="1" x14ac:dyDescent="0.25">
      <c r="A37" s="5">
        <f t="shared" si="20"/>
        <v>32</v>
      </c>
      <c r="B37" s="13" t="s">
        <v>19</v>
      </c>
      <c r="C37" s="5" t="s">
        <v>34</v>
      </c>
      <c r="D37" s="24">
        <f t="shared" si="21"/>
        <v>0</v>
      </c>
      <c r="E37" s="24">
        <f t="shared" si="25"/>
        <v>0</v>
      </c>
      <c r="F37" s="24">
        <f t="shared" si="26"/>
        <v>0</v>
      </c>
      <c r="G37" s="25"/>
      <c r="H37" s="5"/>
      <c r="I37" s="5"/>
      <c r="J37" s="24">
        <f t="shared" si="22"/>
        <v>0</v>
      </c>
      <c r="K37" s="24">
        <f>COUNTIFS('WTG PH-III'!$B$5:$B$198,$H$37,'WTG PH-III'!$C$5:$C$198,$I$37,'WTG PH-III'!$CD$5:$CD$198,"&gt;0")</f>
        <v>0</v>
      </c>
      <c r="L37" s="24">
        <f t="shared" si="27"/>
        <v>0</v>
      </c>
      <c r="M37" s="25"/>
      <c r="N37" s="5"/>
      <c r="O37" s="5"/>
      <c r="P37" s="24">
        <f t="shared" si="23"/>
        <v>0</v>
      </c>
      <c r="Q37" s="24">
        <f>COUNTIFS('WTG PH-III'!$B$5:$B$198,$N$37,'WTG PH-III'!$C$5:$C$198,$O$37,'WTG PH-III'!$CD$5:$CD$198,"&gt;0")</f>
        <v>0</v>
      </c>
      <c r="R37" s="24">
        <f t="shared" si="28"/>
        <v>0</v>
      </c>
      <c r="S37" s="25"/>
      <c r="T37" s="5"/>
      <c r="U37" s="5"/>
      <c r="V37" s="24"/>
      <c r="W37" s="24"/>
      <c r="X37" s="24"/>
      <c r="Y37" s="25"/>
      <c r="Z37" s="5"/>
      <c r="AA37" s="5"/>
      <c r="AB37" s="24"/>
      <c r="AC37" s="24"/>
      <c r="AD37" s="24"/>
      <c r="AE37" s="25"/>
      <c r="AF37" s="5"/>
      <c r="AG37" s="5"/>
      <c r="AH37" s="24">
        <f t="shared" si="24"/>
        <v>0</v>
      </c>
      <c r="AI37" s="24">
        <f>COUNTIFS('WTG PH-III'!$B$5:$B$198,$AF$37,'WTG PH-III'!$C$5:$C$198,$AG$37,'WTG PH-III'!$CD$5:$CD$198,"&gt;0")</f>
        <v>0</v>
      </c>
      <c r="AJ37" s="24">
        <f t="shared" si="29"/>
        <v>0</v>
      </c>
      <c r="AK37" s="25"/>
    </row>
    <row r="38" spans="1:37" s="26" customFormat="1" ht="22.5" customHeight="1" x14ac:dyDescent="0.25">
      <c r="A38" s="5">
        <f t="shared" si="20"/>
        <v>33</v>
      </c>
      <c r="B38" s="13" t="s">
        <v>20</v>
      </c>
      <c r="C38" s="5" t="s">
        <v>34</v>
      </c>
      <c r="D38" s="24">
        <f t="shared" si="21"/>
        <v>0</v>
      </c>
      <c r="E38" s="24">
        <f t="shared" si="25"/>
        <v>0</v>
      </c>
      <c r="F38" s="24">
        <f t="shared" si="26"/>
        <v>0</v>
      </c>
      <c r="G38" s="25"/>
      <c r="H38" s="5"/>
      <c r="I38" s="5"/>
      <c r="J38" s="24">
        <f t="shared" si="22"/>
        <v>0</v>
      </c>
      <c r="K38" s="24">
        <f>COUNTIFS('WTG PH-III'!$B$5:$B$198,$H$38,'WTG PH-III'!$C$5:$C$198,$I$38,'WTG PH-III'!$CK$5:$CK$198,"&gt;0")</f>
        <v>0</v>
      </c>
      <c r="L38" s="24">
        <f t="shared" si="27"/>
        <v>0</v>
      </c>
      <c r="M38" s="25"/>
      <c r="N38" s="5"/>
      <c r="O38" s="5"/>
      <c r="P38" s="24">
        <f t="shared" si="23"/>
        <v>0</v>
      </c>
      <c r="Q38" s="24">
        <f>COUNTIFS('WTG PH-III'!$B$5:$B$198,$N$38,'WTG PH-III'!$C$5:$C$198,$O$38,'WTG PH-III'!$CK$5:$CK$198,"&gt;0")</f>
        <v>0</v>
      </c>
      <c r="R38" s="24">
        <f t="shared" si="28"/>
        <v>0</v>
      </c>
      <c r="S38" s="25"/>
      <c r="T38" s="5"/>
      <c r="U38" s="5"/>
      <c r="V38" s="24"/>
      <c r="W38" s="24"/>
      <c r="X38" s="24"/>
      <c r="Y38" s="25"/>
      <c r="Z38" s="5"/>
      <c r="AA38" s="5"/>
      <c r="AB38" s="24"/>
      <c r="AC38" s="24"/>
      <c r="AD38" s="24"/>
      <c r="AE38" s="25"/>
      <c r="AF38" s="5"/>
      <c r="AG38" s="5"/>
      <c r="AH38" s="24">
        <f t="shared" si="24"/>
        <v>0</v>
      </c>
      <c r="AI38" s="24">
        <f>COUNTIFS('WTG PH-III'!$B$5:$B$198,$AF$38,'WTG PH-III'!$C$5:$C$198,$AG$38,'WTG PH-III'!$CK$5:$CK$198,"&gt;0")</f>
        <v>0</v>
      </c>
      <c r="AJ38" s="24">
        <f t="shared" si="29"/>
        <v>0</v>
      </c>
      <c r="AK38" s="25"/>
    </row>
    <row r="39" spans="1:37" s="26" customFormat="1" ht="22.5" customHeight="1" x14ac:dyDescent="0.25">
      <c r="A39" s="5">
        <f t="shared" si="20"/>
        <v>34</v>
      </c>
      <c r="B39" s="13" t="s">
        <v>21</v>
      </c>
      <c r="C39" s="5" t="s">
        <v>34</v>
      </c>
      <c r="D39" s="24">
        <f t="shared" si="21"/>
        <v>0</v>
      </c>
      <c r="E39" s="24">
        <f t="shared" si="25"/>
        <v>0</v>
      </c>
      <c r="F39" s="24">
        <f t="shared" si="26"/>
        <v>0</v>
      </c>
      <c r="G39" s="25"/>
      <c r="H39" s="5"/>
      <c r="I39" s="5"/>
      <c r="J39" s="24">
        <f t="shared" si="22"/>
        <v>0</v>
      </c>
      <c r="K39" s="24">
        <f>COUNTIFS('WTG PH-III'!$B$5:$B$198,$H$39,'WTG PH-III'!$C$5:$C$198,$I$39,'WTG PH-III'!$CT$5:$CT$198,"&gt;0")</f>
        <v>0</v>
      </c>
      <c r="L39" s="24">
        <f t="shared" si="27"/>
        <v>0</v>
      </c>
      <c r="M39" s="25"/>
      <c r="N39" s="5"/>
      <c r="O39" s="5"/>
      <c r="P39" s="24">
        <f t="shared" si="23"/>
        <v>0</v>
      </c>
      <c r="Q39" s="24">
        <f>COUNTIFS('WTG PH-III'!$B$5:$B$198,$N$39,'WTG PH-III'!$C$5:$C$198,$O$39,'WTG PH-III'!$CT$5:$CT$198,"&gt;0")</f>
        <v>0</v>
      </c>
      <c r="R39" s="24">
        <f t="shared" si="28"/>
        <v>0</v>
      </c>
      <c r="S39" s="25"/>
      <c r="T39" s="5"/>
      <c r="U39" s="5"/>
      <c r="V39" s="24"/>
      <c r="W39" s="24"/>
      <c r="X39" s="24"/>
      <c r="Y39" s="25"/>
      <c r="Z39" s="5"/>
      <c r="AA39" s="5"/>
      <c r="AB39" s="24"/>
      <c r="AC39" s="24"/>
      <c r="AD39" s="24"/>
      <c r="AE39" s="25"/>
      <c r="AF39" s="5"/>
      <c r="AG39" s="5"/>
      <c r="AH39" s="24">
        <f t="shared" si="24"/>
        <v>0</v>
      </c>
      <c r="AI39" s="24">
        <f>COUNTIFS('WTG PH-III'!$B$5:$B$198,$AF$39,'WTG PH-III'!$C$5:$C$198,$AG$39,'WTG PH-III'!$CT$5:$CT$198,"&gt;0")</f>
        <v>0</v>
      </c>
      <c r="AJ39" s="24">
        <f t="shared" si="29"/>
        <v>0</v>
      </c>
      <c r="AK39" s="25"/>
    </row>
    <row r="40" spans="1:37" s="26" customFormat="1" ht="22.5" customHeight="1" x14ac:dyDescent="0.25">
      <c r="A40" s="5">
        <f t="shared" si="20"/>
        <v>35</v>
      </c>
      <c r="B40" s="13" t="s">
        <v>22</v>
      </c>
      <c r="C40" s="5" t="s">
        <v>34</v>
      </c>
      <c r="D40" s="24">
        <f t="shared" si="21"/>
        <v>0</v>
      </c>
      <c r="E40" s="24">
        <f t="shared" si="25"/>
        <v>0</v>
      </c>
      <c r="F40" s="24">
        <f t="shared" si="26"/>
        <v>0</v>
      </c>
      <c r="G40" s="25"/>
      <c r="H40" s="5"/>
      <c r="I40" s="5"/>
      <c r="J40" s="24">
        <f t="shared" si="22"/>
        <v>0</v>
      </c>
      <c r="K40" s="24">
        <f>COUNTIFS('WTG PH-III'!$B$5:$B$198,$H$40,'WTG PH-III'!$C$5:$C$198,$I$40,'WTG PH-III'!$DA$5:$DA$198,"&gt;0")</f>
        <v>0</v>
      </c>
      <c r="L40" s="24">
        <f t="shared" si="27"/>
        <v>0</v>
      </c>
      <c r="M40" s="25"/>
      <c r="N40" s="5"/>
      <c r="O40" s="5"/>
      <c r="P40" s="24">
        <f t="shared" si="23"/>
        <v>0</v>
      </c>
      <c r="Q40" s="24">
        <f>COUNTIFS('WTG PH-III'!$B$5:$B$198,$N$40,'WTG PH-III'!$C$5:$C$198,$O$40,'WTG PH-III'!$DA$5:$DA$198,"&gt;0")</f>
        <v>0</v>
      </c>
      <c r="R40" s="24">
        <f t="shared" si="28"/>
        <v>0</v>
      </c>
      <c r="S40" s="25"/>
      <c r="T40" s="5"/>
      <c r="U40" s="5"/>
      <c r="V40" s="24"/>
      <c r="W40" s="24"/>
      <c r="X40" s="24"/>
      <c r="Y40" s="25"/>
      <c r="Z40" s="5"/>
      <c r="AA40" s="5"/>
      <c r="AB40" s="24"/>
      <c r="AC40" s="24"/>
      <c r="AD40" s="24"/>
      <c r="AE40" s="25"/>
      <c r="AF40" s="5"/>
      <c r="AG40" s="5"/>
      <c r="AH40" s="24">
        <f t="shared" si="24"/>
        <v>0</v>
      </c>
      <c r="AI40" s="24">
        <f>COUNTIFS('WTG PH-III'!$B$5:$B$198,$AF$40,'WTG PH-III'!$C$5:$C$198,$AG$40,'WTG PH-III'!$DA$5:$DA$198,"&gt;0")</f>
        <v>0</v>
      </c>
      <c r="AJ40" s="24">
        <f t="shared" si="29"/>
        <v>0</v>
      </c>
      <c r="AK40" s="25"/>
    </row>
    <row r="41" spans="1:37" s="26" customFormat="1" ht="22.5" customHeight="1" x14ac:dyDescent="0.25">
      <c r="A41" s="5">
        <f t="shared" si="20"/>
        <v>36</v>
      </c>
      <c r="B41" s="13" t="s">
        <v>23</v>
      </c>
      <c r="C41" s="5" t="s">
        <v>34</v>
      </c>
      <c r="D41" s="24">
        <f t="shared" si="21"/>
        <v>0</v>
      </c>
      <c r="E41" s="24">
        <f t="shared" si="25"/>
        <v>0</v>
      </c>
      <c r="F41" s="24">
        <f t="shared" si="26"/>
        <v>0</v>
      </c>
      <c r="G41" s="25"/>
      <c r="H41" s="5"/>
      <c r="I41" s="5"/>
      <c r="J41" s="24">
        <f t="shared" si="22"/>
        <v>0</v>
      </c>
      <c r="K41" s="24">
        <f>COUNTIFS('WTG PH-III'!$B$5:$B$198,$H$41,'WTG PH-III'!$C$5:$C$198,$I$41,'WTG PH-III'!$DP$5:$DP$198,"&gt;0")</f>
        <v>0</v>
      </c>
      <c r="L41" s="24">
        <f t="shared" si="27"/>
        <v>0</v>
      </c>
      <c r="M41" s="25"/>
      <c r="N41" s="5"/>
      <c r="O41" s="5"/>
      <c r="P41" s="24">
        <f t="shared" si="23"/>
        <v>0</v>
      </c>
      <c r="Q41" s="24">
        <f>COUNTIFS('WTG PH-III'!$B$5:$B$198,$N$41,'WTG PH-III'!$C$5:$C$198,$O$41,'WTG PH-III'!$DP$5:$DP$198,"&gt;0")</f>
        <v>0</v>
      </c>
      <c r="R41" s="24">
        <f t="shared" si="28"/>
        <v>0</v>
      </c>
      <c r="S41" s="25"/>
      <c r="T41" s="5"/>
      <c r="U41" s="5"/>
      <c r="V41" s="24"/>
      <c r="W41" s="24"/>
      <c r="X41" s="24"/>
      <c r="Y41" s="25"/>
      <c r="Z41" s="5"/>
      <c r="AA41" s="5"/>
      <c r="AB41" s="24"/>
      <c r="AC41" s="24"/>
      <c r="AD41" s="24"/>
      <c r="AE41" s="25"/>
      <c r="AF41" s="5"/>
      <c r="AG41" s="5"/>
      <c r="AH41" s="24">
        <f t="shared" si="24"/>
        <v>0</v>
      </c>
      <c r="AI41" s="24">
        <f>COUNTIFS('WTG PH-III'!$B$5:$B$198,$AF$41,'WTG PH-III'!$C$5:$C$198,$AG$41,'WTG PH-III'!$DP$5:$DP$198,"&gt;0")</f>
        <v>0</v>
      </c>
      <c r="AJ41" s="24">
        <f t="shared" si="29"/>
        <v>0</v>
      </c>
      <c r="AK41" s="25"/>
    </row>
    <row r="42" spans="1:37" s="26" customFormat="1" ht="22.5" customHeight="1" x14ac:dyDescent="0.25">
      <c r="A42" s="171">
        <f t="shared" si="20"/>
        <v>37</v>
      </c>
      <c r="B42" s="172" t="s">
        <v>24</v>
      </c>
      <c r="C42" s="171" t="s">
        <v>34</v>
      </c>
      <c r="D42" s="173">
        <f t="shared" si="21"/>
        <v>0</v>
      </c>
      <c r="E42" s="173">
        <f t="shared" si="25"/>
        <v>0</v>
      </c>
      <c r="F42" s="173">
        <f t="shared" si="26"/>
        <v>0</v>
      </c>
      <c r="G42" s="174"/>
      <c r="H42" s="171"/>
      <c r="I42" s="171"/>
      <c r="J42" s="173">
        <f t="shared" si="22"/>
        <v>0</v>
      </c>
      <c r="K42" s="173">
        <f>COUNTIFS('WTG PH-III'!$B$5:$B$198,$H$42,'WTG PH-III'!$C$5:$C$198,$I$42,'WTG PH-III'!$DW$5:$DW$198,"&gt;0")</f>
        <v>0</v>
      </c>
      <c r="L42" s="173">
        <f t="shared" si="27"/>
        <v>0</v>
      </c>
      <c r="M42" s="174"/>
      <c r="N42" s="171"/>
      <c r="O42" s="171"/>
      <c r="P42" s="173">
        <f t="shared" si="23"/>
        <v>0</v>
      </c>
      <c r="Q42" s="173">
        <f>COUNTIFS('WTG PH-III'!$B$5:$B$198,$N$42,'WTG PH-III'!$C$5:$C$198,$O$42,'WTG PH-III'!$DW$5:$DW$198,"&gt;0")</f>
        <v>0</v>
      </c>
      <c r="R42" s="173">
        <f t="shared" si="28"/>
        <v>0</v>
      </c>
      <c r="S42" s="174"/>
      <c r="T42" s="171"/>
      <c r="U42" s="171"/>
      <c r="V42" s="173"/>
      <c r="W42" s="173"/>
      <c r="X42" s="173"/>
      <c r="Y42" s="174"/>
      <c r="Z42" s="171"/>
      <c r="AA42" s="171"/>
      <c r="AB42" s="173"/>
      <c r="AC42" s="173"/>
      <c r="AD42" s="173"/>
      <c r="AE42" s="174"/>
      <c r="AF42" s="171"/>
      <c r="AG42" s="171"/>
      <c r="AH42" s="173">
        <f t="shared" si="24"/>
        <v>0</v>
      </c>
      <c r="AI42" s="173">
        <f>COUNTIFS('WTG PH-III'!$B$5:$B$198,$AF$42,'WTG PH-III'!$C$5:$C$198,$AG$42,'WTG PH-III'!$DW$5:$DW$198,"&gt;0")</f>
        <v>0</v>
      </c>
      <c r="AJ42" s="173">
        <f t="shared" si="29"/>
        <v>0</v>
      </c>
      <c r="AK42" s="174"/>
    </row>
    <row r="43" spans="1:37" s="26" customFormat="1" ht="22.5" customHeight="1" x14ac:dyDescent="0.25">
      <c r="A43" s="5">
        <f t="shared" si="20"/>
        <v>38</v>
      </c>
      <c r="B43" s="13" t="s">
        <v>25</v>
      </c>
      <c r="C43" s="5" t="s">
        <v>34</v>
      </c>
      <c r="D43" s="24">
        <f t="shared" si="21"/>
        <v>0</v>
      </c>
      <c r="E43" s="24">
        <f t="shared" si="25"/>
        <v>0</v>
      </c>
      <c r="F43" s="24">
        <f t="shared" si="26"/>
        <v>0</v>
      </c>
      <c r="G43" s="25"/>
      <c r="H43" s="5"/>
      <c r="I43" s="5"/>
      <c r="J43" s="24">
        <f t="shared" si="22"/>
        <v>0</v>
      </c>
      <c r="K43" s="24">
        <f>COUNTIFS('WTG PH-III'!$B$5:$B$198,$H$43,'WTG PH-III'!$C$5:$C$198,$I$43,'WTG PH-III'!$EK$5:$EK$198,"&gt;0")</f>
        <v>0</v>
      </c>
      <c r="L43" s="24">
        <f t="shared" si="27"/>
        <v>0</v>
      </c>
      <c r="M43" s="25"/>
      <c r="N43" s="5"/>
      <c r="O43" s="5"/>
      <c r="P43" s="24">
        <f t="shared" si="23"/>
        <v>0</v>
      </c>
      <c r="Q43" s="24">
        <f>COUNTIFS('WTG PH-III'!$B$5:$B$198,$N$43,'WTG PH-III'!$C$5:$C$198,$O$43,'WTG PH-III'!$EK$5:$EK$198,"&gt;0")</f>
        <v>0</v>
      </c>
      <c r="R43" s="24">
        <f t="shared" si="28"/>
        <v>0</v>
      </c>
      <c r="S43" s="25"/>
      <c r="T43" s="5"/>
      <c r="U43" s="5"/>
      <c r="V43" s="24"/>
      <c r="W43" s="24"/>
      <c r="X43" s="24"/>
      <c r="Y43" s="25"/>
      <c r="Z43" s="5"/>
      <c r="AA43" s="5"/>
      <c r="AB43" s="24"/>
      <c r="AC43" s="24"/>
      <c r="AD43" s="24"/>
      <c r="AE43" s="25"/>
      <c r="AF43" s="5"/>
      <c r="AG43" s="5"/>
      <c r="AH43" s="24">
        <f t="shared" si="24"/>
        <v>0</v>
      </c>
      <c r="AI43" s="24">
        <f>COUNTIFS('WTG PH-III'!$B$5:$B$198,$AF$43,'WTG PH-III'!$C$5:$C$198,$AG$43,'WTG PH-III'!$EK$5:$EK$198,"&gt;0")</f>
        <v>0</v>
      </c>
      <c r="AJ43" s="24">
        <f t="shared" si="29"/>
        <v>0</v>
      </c>
      <c r="AK43" s="25"/>
    </row>
    <row r="44" spans="1:37" s="26" customFormat="1" ht="22.5" customHeight="1" x14ac:dyDescent="0.25">
      <c r="A44" s="5">
        <f t="shared" si="20"/>
        <v>39</v>
      </c>
      <c r="B44" s="13" t="s">
        <v>26</v>
      </c>
      <c r="C44" s="5" t="s">
        <v>34</v>
      </c>
      <c r="D44" s="24">
        <f t="shared" si="21"/>
        <v>0</v>
      </c>
      <c r="E44" s="24">
        <f t="shared" si="25"/>
        <v>0</v>
      </c>
      <c r="F44" s="24">
        <f t="shared" si="26"/>
        <v>0</v>
      </c>
      <c r="G44" s="25"/>
      <c r="H44" s="5"/>
      <c r="I44" s="5"/>
      <c r="J44" s="24">
        <f t="shared" si="22"/>
        <v>0</v>
      </c>
      <c r="K44" s="24">
        <f>COUNTIFS('WTG PH-III'!$B$5:$B$198,$H$44,'WTG PH-III'!$C$5:$C$198,$I$44,'WTG PH-III'!$ER$5:$ER$198,"&gt;0")</f>
        <v>0</v>
      </c>
      <c r="L44" s="24">
        <f t="shared" si="27"/>
        <v>0</v>
      </c>
      <c r="M44" s="25"/>
      <c r="N44" s="5"/>
      <c r="O44" s="5"/>
      <c r="P44" s="24">
        <f t="shared" si="23"/>
        <v>0</v>
      </c>
      <c r="Q44" s="24">
        <f>COUNTIFS('WTG PH-III'!$B$5:$B$198,$N$44,'WTG PH-III'!$C$5:$C$198,$O$44,'WTG PH-III'!$ER$5:$ER$198,"&gt;0")</f>
        <v>0</v>
      </c>
      <c r="R44" s="24">
        <f t="shared" si="28"/>
        <v>0</v>
      </c>
      <c r="S44" s="25"/>
      <c r="T44" s="5"/>
      <c r="U44" s="5"/>
      <c r="V44" s="24"/>
      <c r="W44" s="24"/>
      <c r="X44" s="24"/>
      <c r="Y44" s="25"/>
      <c r="Z44" s="5"/>
      <c r="AA44" s="5"/>
      <c r="AB44" s="24"/>
      <c r="AC44" s="24"/>
      <c r="AD44" s="24"/>
      <c r="AE44" s="25"/>
      <c r="AF44" s="5"/>
      <c r="AG44" s="5"/>
      <c r="AH44" s="24">
        <f t="shared" si="24"/>
        <v>0</v>
      </c>
      <c r="AI44" s="24">
        <f>COUNTIFS('WTG PH-III'!$B$5:$B$198,$AF$44,'WTG PH-III'!$C$5:$C$198,$AG$44,'WTG PH-III'!$ER$5:$ER$198,"&gt;0")</f>
        <v>0</v>
      </c>
      <c r="AJ44" s="24">
        <f t="shared" si="29"/>
        <v>0</v>
      </c>
      <c r="AK44" s="25"/>
    </row>
    <row r="45" spans="1:37" s="26" customFormat="1" ht="22.5" customHeight="1" x14ac:dyDescent="0.25">
      <c r="A45" s="5">
        <f t="shared" si="20"/>
        <v>40</v>
      </c>
      <c r="B45" s="13" t="s">
        <v>27</v>
      </c>
      <c r="C45" s="5" t="s">
        <v>34</v>
      </c>
      <c r="D45" s="24">
        <f t="shared" si="21"/>
        <v>0</v>
      </c>
      <c r="E45" s="24">
        <f t="shared" si="25"/>
        <v>0</v>
      </c>
      <c r="F45" s="24">
        <f t="shared" si="26"/>
        <v>0</v>
      </c>
      <c r="G45" s="25"/>
      <c r="H45" s="5"/>
      <c r="I45" s="5"/>
      <c r="J45" s="24">
        <f t="shared" si="22"/>
        <v>0</v>
      </c>
      <c r="K45" s="24">
        <f>COUNTIFS('WTG PH-III'!$B$5:$B$198,$H$45,'WTG PH-III'!$C$5:$C$198,$I$45,'WTG PH-III'!$GA$5:$GA$198,"&gt;0")</f>
        <v>0</v>
      </c>
      <c r="L45" s="24">
        <f t="shared" si="27"/>
        <v>0</v>
      </c>
      <c r="M45" s="25"/>
      <c r="N45" s="5"/>
      <c r="O45" s="5"/>
      <c r="P45" s="24">
        <f t="shared" si="23"/>
        <v>0</v>
      </c>
      <c r="Q45" s="24">
        <f>COUNTIFS('WTG PH-III'!$B$5:$B$198,$N$45,'WTG PH-III'!$C$5:$C$198,$O$45,'WTG PH-III'!$GA$5:$GA$198,"&gt;0")</f>
        <v>0</v>
      </c>
      <c r="R45" s="24">
        <f t="shared" si="28"/>
        <v>0</v>
      </c>
      <c r="S45" s="25"/>
      <c r="T45" s="5"/>
      <c r="U45" s="5"/>
      <c r="V45" s="24"/>
      <c r="W45" s="24"/>
      <c r="X45" s="24"/>
      <c r="Y45" s="25"/>
      <c r="Z45" s="5"/>
      <c r="AA45" s="5"/>
      <c r="AB45" s="24"/>
      <c r="AC45" s="24"/>
      <c r="AD45" s="24"/>
      <c r="AE45" s="25"/>
      <c r="AF45" s="5"/>
      <c r="AG45" s="5"/>
      <c r="AH45" s="24">
        <f t="shared" si="24"/>
        <v>0</v>
      </c>
      <c r="AI45" s="24">
        <f>COUNTIFS('WTG PH-III'!$B$5:$B$198,$AF$45,'WTG PH-III'!$C$5:$C$198,$AG$45,'WTG PH-III'!$GA$5:$GA$198,"&gt;0")</f>
        <v>0</v>
      </c>
      <c r="AJ45" s="24">
        <f t="shared" si="29"/>
        <v>0</v>
      </c>
      <c r="AK45" s="25"/>
    </row>
    <row r="46" spans="1:37" s="26" customFormat="1" ht="22.5" customHeight="1" x14ac:dyDescent="0.25">
      <c r="A46" s="55" t="s">
        <v>28</v>
      </c>
      <c r="B46" s="56" t="s">
        <v>29</v>
      </c>
      <c r="C46" s="55"/>
      <c r="D46" s="57"/>
      <c r="E46" s="57"/>
      <c r="F46" s="57"/>
      <c r="G46" s="58"/>
      <c r="H46" s="55"/>
      <c r="I46" s="55"/>
      <c r="J46" s="57"/>
      <c r="K46" s="57"/>
      <c r="L46" s="57"/>
      <c r="M46" s="58"/>
      <c r="N46" s="55"/>
      <c r="O46" s="55"/>
      <c r="P46" s="57"/>
      <c r="Q46" s="57"/>
      <c r="R46" s="57"/>
      <c r="S46" s="58"/>
      <c r="T46" s="55"/>
      <c r="U46" s="55"/>
      <c r="V46" s="57"/>
      <c r="W46" s="57"/>
      <c r="X46" s="57"/>
      <c r="Y46" s="58"/>
      <c r="Z46" s="55"/>
      <c r="AA46" s="55"/>
      <c r="AB46" s="57"/>
      <c r="AC46" s="57"/>
      <c r="AD46" s="57"/>
      <c r="AE46" s="58"/>
      <c r="AF46" s="55"/>
      <c r="AG46" s="55"/>
      <c r="AH46" s="57"/>
      <c r="AI46" s="57"/>
      <c r="AJ46" s="57"/>
      <c r="AK46" s="58"/>
    </row>
    <row r="47" spans="1:37" s="26" customFormat="1" ht="22.5" customHeight="1" x14ac:dyDescent="0.25">
      <c r="A47" s="5">
        <v>1</v>
      </c>
      <c r="B47" s="13" t="s">
        <v>30</v>
      </c>
      <c r="C47" s="5" t="s">
        <v>34</v>
      </c>
      <c r="D47" s="24">
        <f>D45</f>
        <v>0</v>
      </c>
      <c r="E47" s="24">
        <f>SUM(K47,Q47,W47,AC47,AI47)</f>
        <v>0</v>
      </c>
      <c r="F47" s="24">
        <f>D47-E47</f>
        <v>0</v>
      </c>
      <c r="G47" s="25"/>
      <c r="H47" s="5"/>
      <c r="I47" s="5"/>
      <c r="J47" s="24">
        <f>J45</f>
        <v>0</v>
      </c>
      <c r="K47" s="24">
        <f>COUNTIFS('WTG PH-III'!$B$5:$B$198,$H$25,'WTG PH-III'!$C$5:$C$198,$I$25,'WTG PH-III'!$ED$5:$ED$198,"&gt;0")</f>
        <v>0</v>
      </c>
      <c r="L47" s="24">
        <f>J47-K47</f>
        <v>0</v>
      </c>
      <c r="M47" s="25"/>
      <c r="N47" s="5"/>
      <c r="O47" s="5"/>
      <c r="P47" s="24">
        <f>P45</f>
        <v>0</v>
      </c>
      <c r="Q47" s="24">
        <f>COUNTIFS('WTG PH-III'!$B$5:$B$198,$N$47,'WTG PH-III'!$C$5:$C$198,$O$47,'WTG PH-III'!$ED$5:$ED$198,"&gt;0")</f>
        <v>0</v>
      </c>
      <c r="R47" s="24">
        <f t="shared" ref="R47:R48" si="30">P47-Q47</f>
        <v>0</v>
      </c>
      <c r="S47" s="25"/>
      <c r="T47" s="5"/>
      <c r="U47" s="5"/>
      <c r="V47" s="24"/>
      <c r="W47" s="24"/>
      <c r="X47" s="24"/>
      <c r="Y47" s="25"/>
      <c r="Z47" s="5"/>
      <c r="AA47" s="5"/>
      <c r="AB47" s="24"/>
      <c r="AC47" s="24"/>
      <c r="AD47" s="24"/>
      <c r="AE47" s="25"/>
      <c r="AF47" s="5"/>
      <c r="AG47" s="5"/>
      <c r="AH47" s="24">
        <f>AH45</f>
        <v>0</v>
      </c>
      <c r="AI47" s="24">
        <f>COUNTIFS('WTG PH-III'!$B$5:$B$198,$AF$47,'WTG PH-III'!$C$5:$C$198,$AG$47,'WTG PH-III'!$ED$5:$ED$198,"&gt;0")</f>
        <v>0</v>
      </c>
      <c r="AJ47" s="24">
        <f t="shared" ref="AJ47:AJ48" si="31">AH47-AI47</f>
        <v>0</v>
      </c>
      <c r="AK47" s="25"/>
    </row>
    <row r="48" spans="1:37" s="26" customFormat="1" ht="22.5" customHeight="1" x14ac:dyDescent="0.25">
      <c r="A48" s="5">
        <v>2</v>
      </c>
      <c r="B48" s="13" t="s">
        <v>32</v>
      </c>
      <c r="C48" s="5" t="s">
        <v>34</v>
      </c>
      <c r="D48" s="24">
        <f>D47</f>
        <v>0</v>
      </c>
      <c r="E48" s="24">
        <f>SUM(K48,Q48,W48,AC48,AI48)</f>
        <v>0</v>
      </c>
      <c r="F48" s="24">
        <f>D48-E48</f>
        <v>0</v>
      </c>
      <c r="G48" s="25"/>
      <c r="H48" s="5"/>
      <c r="I48" s="5"/>
      <c r="J48" s="24">
        <f>J47</f>
        <v>0</v>
      </c>
      <c r="K48" s="24">
        <f>COUNTIFS('WTG PH-III'!$B$5:$B$198,$H$26,'WTG PH-III'!$C$5:$C$198,$I$26,'WTG PH-III'!$EY$5:$EY$198,"&gt;0")</f>
        <v>0</v>
      </c>
      <c r="L48" s="24">
        <f>J48-K48</f>
        <v>0</v>
      </c>
      <c r="M48" s="25"/>
      <c r="N48" s="5"/>
      <c r="O48" s="5"/>
      <c r="P48" s="24">
        <f>P47</f>
        <v>0</v>
      </c>
      <c r="Q48" s="24">
        <f>COUNTIFS('WTG PH-III'!$B$5:$B$198,$N$48,'WTG PH-III'!$C$5:$C$198,$O$48,'WTG PH-III'!$EY$5:$EY$198,"&gt;0")</f>
        <v>0</v>
      </c>
      <c r="R48" s="24">
        <f t="shared" si="30"/>
        <v>0</v>
      </c>
      <c r="S48" s="25"/>
      <c r="T48" s="5"/>
      <c r="U48" s="5"/>
      <c r="V48" s="24"/>
      <c r="W48" s="24"/>
      <c r="X48" s="24"/>
      <c r="Y48" s="25"/>
      <c r="Z48" s="5"/>
      <c r="AA48" s="5"/>
      <c r="AB48" s="24"/>
      <c r="AC48" s="24"/>
      <c r="AD48" s="24"/>
      <c r="AE48" s="25"/>
      <c r="AF48" s="5"/>
      <c r="AG48" s="5"/>
      <c r="AH48" s="24">
        <f>AH47</f>
        <v>0</v>
      </c>
      <c r="AI48" s="24">
        <f>COUNTIFS('WTG PH-III'!$B$5:$B$198,$AF$48,'WTG PH-III'!$C$5:$C$198,$AG$48,'WTG PH-III'!$EY$5:$EY$198,"&gt;0")</f>
        <v>0</v>
      </c>
      <c r="AJ48" s="24">
        <f t="shared" si="31"/>
        <v>0</v>
      </c>
      <c r="AK48" s="25"/>
    </row>
    <row r="49" spans="1:37" ht="17.25" customHeight="1" x14ac:dyDescent="0.25">
      <c r="A49" s="4" t="s">
        <v>8</v>
      </c>
      <c r="B49" s="34" t="s">
        <v>9</v>
      </c>
      <c r="C49" s="4"/>
      <c r="D49" s="6"/>
      <c r="E49" s="6"/>
      <c r="F49" s="6"/>
      <c r="G49" s="6"/>
      <c r="H49" s="4"/>
      <c r="I49" s="4"/>
      <c r="J49" s="6"/>
      <c r="K49" s="6"/>
      <c r="L49" s="6"/>
      <c r="M49" s="6"/>
      <c r="N49" s="4"/>
      <c r="O49" s="4"/>
      <c r="P49" s="6"/>
      <c r="Q49" s="6"/>
      <c r="R49" s="6"/>
      <c r="S49" s="6"/>
      <c r="T49" s="4"/>
      <c r="U49" s="4"/>
      <c r="V49" s="6"/>
      <c r="W49" s="6"/>
      <c r="X49" s="6"/>
      <c r="Y49" s="6"/>
      <c r="Z49" s="4"/>
      <c r="AA49" s="4"/>
      <c r="AB49" s="6"/>
      <c r="AC49" s="6"/>
      <c r="AD49" s="6"/>
      <c r="AE49" s="6"/>
      <c r="AF49" s="4"/>
      <c r="AG49" s="4"/>
      <c r="AH49" s="6"/>
      <c r="AI49" s="6"/>
      <c r="AJ49" s="6"/>
      <c r="AK49" s="6"/>
    </row>
    <row r="50" spans="1:37" s="26" customFormat="1" ht="22.5" customHeight="1" x14ac:dyDescent="0.25">
      <c r="A50" s="5">
        <f>ROW(A42)</f>
        <v>42</v>
      </c>
      <c r="B50" s="13" t="s">
        <v>10</v>
      </c>
      <c r="C50" s="5" t="s">
        <v>35</v>
      </c>
      <c r="D50" s="24">
        <f>SUM(J50,P50,V50,AB50,AH50)</f>
        <v>0</v>
      </c>
      <c r="E50" s="24">
        <f>SUM(K50,Q50,W50,AC50,AI50)</f>
        <v>0</v>
      </c>
      <c r="F50" s="24">
        <f>D50-E50</f>
        <v>0</v>
      </c>
      <c r="G50" s="25"/>
      <c r="H50" s="5"/>
      <c r="I50" s="5"/>
      <c r="J50" s="24">
        <f>COUNTIFS('WTG PH-III'!$B$5:$B$198,$H$50,'WTG PH-III'!$C$5:$C$198,$I$50)</f>
        <v>0</v>
      </c>
      <c r="K50" s="24">
        <f>COUNTIFS('WTG PH-III'!$B$5:$B$198,$H$50,'WTG PH-III'!$C$5:$C$198,$I$50,'WTG PH-III'!$P$5:$P$198,"&gt;0")</f>
        <v>0</v>
      </c>
      <c r="L50" s="24">
        <f>J50-K50</f>
        <v>0</v>
      </c>
      <c r="M50" s="25"/>
      <c r="N50" s="5"/>
      <c r="O50" s="5"/>
      <c r="P50" s="24"/>
      <c r="Q50" s="24"/>
      <c r="R50" s="24"/>
      <c r="S50" s="25"/>
      <c r="T50" s="5"/>
      <c r="U50" s="5"/>
      <c r="V50" s="24"/>
      <c r="W50" s="24"/>
      <c r="X50" s="24"/>
      <c r="Y50" s="25"/>
      <c r="Z50" s="5"/>
      <c r="AA50" s="5"/>
      <c r="AB50" s="24"/>
      <c r="AC50" s="24"/>
      <c r="AD50" s="24"/>
      <c r="AE50" s="25"/>
      <c r="AF50" s="5"/>
      <c r="AG50" s="5"/>
      <c r="AH50" s="24"/>
      <c r="AI50" s="24"/>
      <c r="AJ50" s="24"/>
      <c r="AK50" s="25"/>
    </row>
    <row r="51" spans="1:37" s="26" customFormat="1" ht="22.5" customHeight="1" x14ac:dyDescent="0.25">
      <c r="A51" s="5">
        <f>ROW(A43)</f>
        <v>43</v>
      </c>
      <c r="B51" s="13" t="s">
        <v>11</v>
      </c>
      <c r="C51" s="5" t="s">
        <v>35</v>
      </c>
      <c r="D51" s="24">
        <f t="shared" ref="D51:D67" si="32">D50</f>
        <v>0</v>
      </c>
      <c r="E51" s="24"/>
      <c r="F51" s="24"/>
      <c r="G51" s="25"/>
      <c r="H51" s="5"/>
      <c r="I51" s="5"/>
      <c r="J51" s="24">
        <f t="shared" ref="J51:J67" si="33">J50</f>
        <v>0</v>
      </c>
      <c r="K51" s="24"/>
      <c r="L51" s="24"/>
      <c r="M51" s="25"/>
      <c r="N51" s="5"/>
      <c r="O51" s="5"/>
      <c r="P51" s="24"/>
      <c r="Q51" s="24"/>
      <c r="R51" s="24"/>
      <c r="S51" s="25"/>
      <c r="T51" s="5"/>
      <c r="U51" s="5"/>
      <c r="V51" s="24"/>
      <c r="W51" s="24"/>
      <c r="X51" s="24"/>
      <c r="Y51" s="25"/>
      <c r="Z51" s="5"/>
      <c r="AA51" s="5"/>
      <c r="AB51" s="24"/>
      <c r="AC51" s="24"/>
      <c r="AD51" s="24"/>
      <c r="AE51" s="25"/>
      <c r="AF51" s="5"/>
      <c r="AG51" s="5"/>
      <c r="AH51" s="24"/>
      <c r="AI51" s="24"/>
      <c r="AJ51" s="24"/>
      <c r="AK51" s="25"/>
    </row>
    <row r="52" spans="1:37" s="26" customFormat="1" ht="22.5" customHeight="1" x14ac:dyDescent="0.25">
      <c r="A52" s="5">
        <f>ROW(A44)</f>
        <v>44</v>
      </c>
      <c r="B52" s="13" t="s">
        <v>12</v>
      </c>
      <c r="C52" s="5" t="s">
        <v>35</v>
      </c>
      <c r="D52" s="24">
        <f t="shared" si="32"/>
        <v>0</v>
      </c>
      <c r="E52" s="24">
        <f t="shared" ref="E52:E67" si="34">SUM(K52,Q52,W52,AC52,AI52)</f>
        <v>0</v>
      </c>
      <c r="F52" s="24">
        <f t="shared" ref="F52:F67" si="35">D52-E52</f>
        <v>0</v>
      </c>
      <c r="G52" s="25"/>
      <c r="H52" s="5"/>
      <c r="I52" s="5"/>
      <c r="J52" s="24">
        <f t="shared" si="33"/>
        <v>0</v>
      </c>
      <c r="K52" s="24">
        <f>COUNTIFS('WTG PH-III'!$B$5:$B$198,$H$52,'WTG PH-III'!$C$5:$C$198,$I$52,'WTG PH-III'!$X$5:$X$198,"&gt;0")</f>
        <v>0</v>
      </c>
      <c r="L52" s="24">
        <f t="shared" ref="L52:L67" si="36">J52-K52</f>
        <v>0</v>
      </c>
      <c r="M52" s="25"/>
      <c r="N52" s="5"/>
      <c r="O52" s="5"/>
      <c r="P52" s="24"/>
      <c r="Q52" s="24"/>
      <c r="R52" s="24"/>
      <c r="S52" s="25"/>
      <c r="T52" s="5"/>
      <c r="U52" s="5"/>
      <c r="V52" s="24"/>
      <c r="W52" s="24"/>
      <c r="X52" s="24"/>
      <c r="Y52" s="25"/>
      <c r="Z52" s="5"/>
      <c r="AA52" s="5"/>
      <c r="AB52" s="24"/>
      <c r="AC52" s="24"/>
      <c r="AD52" s="24"/>
      <c r="AE52" s="25"/>
      <c r="AF52" s="5"/>
      <c r="AG52" s="5"/>
      <c r="AH52" s="24"/>
      <c r="AI52" s="24"/>
      <c r="AJ52" s="24"/>
      <c r="AK52" s="25"/>
    </row>
    <row r="53" spans="1:37" s="26" customFormat="1" ht="22.5" customHeight="1" x14ac:dyDescent="0.25">
      <c r="A53" s="5">
        <f>ROW(A45)</f>
        <v>45</v>
      </c>
      <c r="B53" s="13" t="s">
        <v>13</v>
      </c>
      <c r="C53" s="5" t="s">
        <v>35</v>
      </c>
      <c r="D53" s="24">
        <f t="shared" si="32"/>
        <v>0</v>
      </c>
      <c r="E53" s="24">
        <f t="shared" si="34"/>
        <v>0</v>
      </c>
      <c r="F53" s="24">
        <f t="shared" si="35"/>
        <v>0</v>
      </c>
      <c r="G53" s="25"/>
      <c r="H53" s="5"/>
      <c r="I53" s="5"/>
      <c r="J53" s="24">
        <f t="shared" si="33"/>
        <v>0</v>
      </c>
      <c r="K53" s="24">
        <f>COUNTIFS('WTG PH-III'!$B$5:$B$198,$H$53,'WTG PH-III'!$C$5:$C$198,$I$53,'WTG PH-III'!$AG$5:$AG$198,"&gt;0")</f>
        <v>0</v>
      </c>
      <c r="L53" s="24">
        <f t="shared" si="36"/>
        <v>0</v>
      </c>
      <c r="M53" s="25"/>
      <c r="N53" s="5"/>
      <c r="O53" s="5"/>
      <c r="P53" s="24"/>
      <c r="Q53" s="24"/>
      <c r="R53" s="24"/>
      <c r="S53" s="25"/>
      <c r="T53" s="5"/>
      <c r="U53" s="5"/>
      <c r="V53" s="24"/>
      <c r="W53" s="24"/>
      <c r="X53" s="24"/>
      <c r="Y53" s="25"/>
      <c r="Z53" s="5"/>
      <c r="AA53" s="5"/>
      <c r="AB53" s="24"/>
      <c r="AC53" s="24"/>
      <c r="AD53" s="24"/>
      <c r="AE53" s="25"/>
      <c r="AF53" s="5"/>
      <c r="AG53" s="5"/>
      <c r="AH53" s="24"/>
      <c r="AI53" s="24"/>
      <c r="AJ53" s="24"/>
      <c r="AK53" s="25"/>
    </row>
    <row r="54" spans="1:37" s="26" customFormat="1" ht="22.5" customHeight="1" x14ac:dyDescent="0.25">
      <c r="A54" s="5">
        <f t="shared" si="20"/>
        <v>49</v>
      </c>
      <c r="B54" s="13" t="s">
        <v>14</v>
      </c>
      <c r="C54" s="5" t="s">
        <v>35</v>
      </c>
      <c r="D54" s="24">
        <f t="shared" si="32"/>
        <v>0</v>
      </c>
      <c r="E54" s="24">
        <f t="shared" si="34"/>
        <v>0</v>
      </c>
      <c r="F54" s="24">
        <f t="shared" si="35"/>
        <v>0</v>
      </c>
      <c r="G54" s="25"/>
      <c r="H54" s="5"/>
      <c r="I54" s="5"/>
      <c r="J54" s="24">
        <f t="shared" si="33"/>
        <v>0</v>
      </c>
      <c r="K54" s="24">
        <f>COUNTIFS('WTG PH-III'!$B$5:$B$198,$H$54,'WTG PH-III'!$C$5:$C$198,$I$54,'WTG PH-III'!$AM$5:$AM$198,"&gt;0")</f>
        <v>0</v>
      </c>
      <c r="L54" s="24">
        <f t="shared" si="36"/>
        <v>0</v>
      </c>
      <c r="M54" s="25"/>
      <c r="N54" s="5"/>
      <c r="O54" s="5"/>
      <c r="P54" s="24"/>
      <c r="Q54" s="24"/>
      <c r="R54" s="24"/>
      <c r="S54" s="25"/>
      <c r="T54" s="5"/>
      <c r="U54" s="5"/>
      <c r="V54" s="24"/>
      <c r="W54" s="24"/>
      <c r="X54" s="24"/>
      <c r="Y54" s="25"/>
      <c r="Z54" s="5"/>
      <c r="AA54" s="5"/>
      <c r="AB54" s="24"/>
      <c r="AC54" s="24"/>
      <c r="AD54" s="24"/>
      <c r="AE54" s="25"/>
      <c r="AF54" s="5"/>
      <c r="AG54" s="5"/>
      <c r="AH54" s="24"/>
      <c r="AI54" s="24"/>
      <c r="AJ54" s="24"/>
      <c r="AK54" s="25"/>
    </row>
    <row r="55" spans="1:37" s="26" customFormat="1" ht="22.5" customHeight="1" x14ac:dyDescent="0.25">
      <c r="A55" s="5">
        <f t="shared" si="20"/>
        <v>50</v>
      </c>
      <c r="B55" s="13" t="s">
        <v>15</v>
      </c>
      <c r="C55" s="5" t="s">
        <v>35</v>
      </c>
      <c r="D55" s="24">
        <f t="shared" si="32"/>
        <v>0</v>
      </c>
      <c r="E55" s="24">
        <f t="shared" si="34"/>
        <v>0</v>
      </c>
      <c r="F55" s="24">
        <f t="shared" si="35"/>
        <v>0</v>
      </c>
      <c r="G55" s="25"/>
      <c r="H55" s="5"/>
      <c r="I55" s="5"/>
      <c r="J55" s="24">
        <f t="shared" si="33"/>
        <v>0</v>
      </c>
      <c r="K55" s="24">
        <f>COUNTIFS('WTG PH-III'!$B$5:$B$198,$H$55,'WTG PH-III'!$C$5:$C$198,$I$55,'WTG PH-III'!$BA$5:$BA$198,"&gt;0")</f>
        <v>0</v>
      </c>
      <c r="L55" s="24">
        <f t="shared" si="36"/>
        <v>0</v>
      </c>
      <c r="M55" s="25"/>
      <c r="N55" s="5"/>
      <c r="O55" s="5"/>
      <c r="P55" s="24"/>
      <c r="Q55" s="24"/>
      <c r="R55" s="24"/>
      <c r="S55" s="25"/>
      <c r="T55" s="5"/>
      <c r="U55" s="5"/>
      <c r="V55" s="24"/>
      <c r="W55" s="24"/>
      <c r="X55" s="24"/>
      <c r="Y55" s="25"/>
      <c r="Z55" s="5"/>
      <c r="AA55" s="5"/>
      <c r="AB55" s="24"/>
      <c r="AC55" s="24"/>
      <c r="AD55" s="24"/>
      <c r="AE55" s="25"/>
      <c r="AF55" s="5"/>
      <c r="AG55" s="5"/>
      <c r="AH55" s="24"/>
      <c r="AI55" s="24"/>
      <c r="AJ55" s="24"/>
      <c r="AK55" s="25"/>
    </row>
    <row r="56" spans="1:37" s="26" customFormat="1" ht="22.5" customHeight="1" x14ac:dyDescent="0.25">
      <c r="A56" s="5">
        <f t="shared" si="20"/>
        <v>51</v>
      </c>
      <c r="B56" s="13" t="s">
        <v>16</v>
      </c>
      <c r="C56" s="5" t="s">
        <v>35</v>
      </c>
      <c r="D56" s="24">
        <f t="shared" si="32"/>
        <v>0</v>
      </c>
      <c r="E56" s="24">
        <f t="shared" si="34"/>
        <v>0</v>
      </c>
      <c r="F56" s="24">
        <f t="shared" si="35"/>
        <v>0</v>
      </c>
      <c r="G56" s="25"/>
      <c r="H56" s="5"/>
      <c r="I56" s="5"/>
      <c r="J56" s="24">
        <f t="shared" si="33"/>
        <v>0</v>
      </c>
      <c r="K56" s="24">
        <f>COUNTIFS('WTG PH-III'!$B$5:$B$198,$H$56,'WTG PH-III'!$C$5:$C$198,$I$56,'WTG PH-III'!$BH$5:$BH$198,"&gt;0")</f>
        <v>0</v>
      </c>
      <c r="L56" s="24">
        <f t="shared" si="36"/>
        <v>0</v>
      </c>
      <c r="M56" s="25"/>
      <c r="N56" s="5"/>
      <c r="O56" s="5"/>
      <c r="P56" s="24"/>
      <c r="Q56" s="24"/>
      <c r="R56" s="24"/>
      <c r="S56" s="25"/>
      <c r="T56" s="5"/>
      <c r="U56" s="5"/>
      <c r="V56" s="24"/>
      <c r="W56" s="24"/>
      <c r="X56" s="24"/>
      <c r="Y56" s="25"/>
      <c r="Z56" s="5"/>
      <c r="AA56" s="5"/>
      <c r="AB56" s="24"/>
      <c r="AC56" s="24"/>
      <c r="AD56" s="24"/>
      <c r="AE56" s="25"/>
      <c r="AF56" s="5"/>
      <c r="AG56" s="5"/>
      <c r="AH56" s="24"/>
      <c r="AI56" s="24"/>
      <c r="AJ56" s="24"/>
      <c r="AK56" s="25"/>
    </row>
    <row r="57" spans="1:37" s="26" customFormat="1" ht="22.5" customHeight="1" x14ac:dyDescent="0.25">
      <c r="A57" s="5">
        <f t="shared" si="20"/>
        <v>52</v>
      </c>
      <c r="B57" s="13" t="s">
        <v>17</v>
      </c>
      <c r="C57" s="5" t="s">
        <v>35</v>
      </c>
      <c r="D57" s="24">
        <f t="shared" si="32"/>
        <v>0</v>
      </c>
      <c r="E57" s="24">
        <f t="shared" si="34"/>
        <v>0</v>
      </c>
      <c r="F57" s="24">
        <f t="shared" si="35"/>
        <v>0</v>
      </c>
      <c r="G57" s="25"/>
      <c r="H57" s="5"/>
      <c r="I57" s="5"/>
      <c r="J57" s="24">
        <f t="shared" si="33"/>
        <v>0</v>
      </c>
      <c r="K57" s="24">
        <f>COUNTIFS('WTG PH-III'!$B$5:$B$198,$H$57,'WTG PH-III'!$C$5:$C$198,$I$57,'WTG PH-III'!$BO$5:$BO$198,"&gt;0")</f>
        <v>0</v>
      </c>
      <c r="L57" s="24">
        <f t="shared" si="36"/>
        <v>0</v>
      </c>
      <c r="M57" s="25"/>
      <c r="N57" s="5"/>
      <c r="O57" s="5"/>
      <c r="P57" s="24"/>
      <c r="Q57" s="24"/>
      <c r="R57" s="24"/>
      <c r="S57" s="25"/>
      <c r="T57" s="5"/>
      <c r="U57" s="5"/>
      <c r="V57" s="24"/>
      <c r="W57" s="24"/>
      <c r="X57" s="24"/>
      <c r="Y57" s="25"/>
      <c r="Z57" s="5"/>
      <c r="AA57" s="5"/>
      <c r="AB57" s="24"/>
      <c r="AC57" s="24"/>
      <c r="AD57" s="24"/>
      <c r="AE57" s="25"/>
      <c r="AF57" s="5"/>
      <c r="AG57" s="5"/>
      <c r="AH57" s="24"/>
      <c r="AI57" s="24"/>
      <c r="AJ57" s="24"/>
      <c r="AK57" s="25"/>
    </row>
    <row r="58" spans="1:37" s="26" customFormat="1" ht="22.5" customHeight="1" x14ac:dyDescent="0.25">
      <c r="A58" s="171">
        <f t="shared" si="20"/>
        <v>53</v>
      </c>
      <c r="B58" s="172" t="s">
        <v>18</v>
      </c>
      <c r="C58" s="171" t="s">
        <v>35</v>
      </c>
      <c r="D58" s="173">
        <f t="shared" si="32"/>
        <v>0</v>
      </c>
      <c r="E58" s="173">
        <f t="shared" si="34"/>
        <v>0</v>
      </c>
      <c r="F58" s="173">
        <f t="shared" si="35"/>
        <v>0</v>
      </c>
      <c r="G58" s="174"/>
      <c r="H58" s="171"/>
      <c r="I58" s="171"/>
      <c r="J58" s="173">
        <f t="shared" si="33"/>
        <v>0</v>
      </c>
      <c r="K58" s="173">
        <f>COUNTIFS('WTG PH-III'!$B$5:$B$198,$H$58,'WTG PH-III'!$C$5:$C$198,$I$58,'WTG PH-III'!$BV$5:$BV$198,"&gt;0")</f>
        <v>0</v>
      </c>
      <c r="L58" s="173">
        <f t="shared" si="36"/>
        <v>0</v>
      </c>
      <c r="M58" s="174"/>
      <c r="N58" s="171"/>
      <c r="O58" s="171"/>
      <c r="P58" s="173"/>
      <c r="Q58" s="173"/>
      <c r="R58" s="173"/>
      <c r="S58" s="174"/>
      <c r="T58" s="171"/>
      <c r="U58" s="171"/>
      <c r="V58" s="173"/>
      <c r="W58" s="173"/>
      <c r="X58" s="173"/>
      <c r="Y58" s="174"/>
      <c r="Z58" s="171"/>
      <c r="AA58" s="171"/>
      <c r="AB58" s="173"/>
      <c r="AC58" s="173"/>
      <c r="AD58" s="173"/>
      <c r="AE58" s="174"/>
      <c r="AF58" s="171"/>
      <c r="AG58" s="171"/>
      <c r="AH58" s="173"/>
      <c r="AI58" s="173"/>
      <c r="AJ58" s="173"/>
      <c r="AK58" s="174"/>
    </row>
    <row r="59" spans="1:37" s="26" customFormat="1" ht="22.5" customHeight="1" x14ac:dyDescent="0.25">
      <c r="A59" s="5">
        <f t="shared" si="20"/>
        <v>54</v>
      </c>
      <c r="B59" s="13" t="s">
        <v>19</v>
      </c>
      <c r="C59" s="5" t="s">
        <v>35</v>
      </c>
      <c r="D59" s="24">
        <f t="shared" si="32"/>
        <v>0</v>
      </c>
      <c r="E59" s="24">
        <f t="shared" si="34"/>
        <v>0</v>
      </c>
      <c r="F59" s="24">
        <f t="shared" si="35"/>
        <v>0</v>
      </c>
      <c r="G59" s="25"/>
      <c r="H59" s="5"/>
      <c r="I59" s="5"/>
      <c r="J59" s="24">
        <f t="shared" si="33"/>
        <v>0</v>
      </c>
      <c r="K59" s="24">
        <f>COUNTIFS('WTG PH-III'!$B$5:$B$198,$H$59,'WTG PH-III'!$C$5:$C$198,$I$59,'WTG PH-III'!$CD$5:$CD$198,"&gt;0")</f>
        <v>0</v>
      </c>
      <c r="L59" s="24">
        <f t="shared" si="36"/>
        <v>0</v>
      </c>
      <c r="M59" s="25"/>
      <c r="N59" s="5"/>
      <c r="O59" s="5"/>
      <c r="P59" s="24"/>
      <c r="Q59" s="24"/>
      <c r="R59" s="24"/>
      <c r="S59" s="25"/>
      <c r="T59" s="5"/>
      <c r="U59" s="5"/>
      <c r="V59" s="24"/>
      <c r="W59" s="24"/>
      <c r="X59" s="24"/>
      <c r="Y59" s="25"/>
      <c r="Z59" s="5"/>
      <c r="AA59" s="5"/>
      <c r="AB59" s="24"/>
      <c r="AC59" s="24"/>
      <c r="AD59" s="24"/>
      <c r="AE59" s="25"/>
      <c r="AF59" s="5"/>
      <c r="AG59" s="5"/>
      <c r="AH59" s="24"/>
      <c r="AI59" s="24"/>
      <c r="AJ59" s="24"/>
      <c r="AK59" s="25"/>
    </row>
    <row r="60" spans="1:37" s="26" customFormat="1" ht="22.5" customHeight="1" x14ac:dyDescent="0.25">
      <c r="A60" s="5">
        <f t="shared" si="20"/>
        <v>55</v>
      </c>
      <c r="B60" s="13" t="s">
        <v>20</v>
      </c>
      <c r="C60" s="5" t="s">
        <v>35</v>
      </c>
      <c r="D60" s="24">
        <f t="shared" si="32"/>
        <v>0</v>
      </c>
      <c r="E60" s="24">
        <f t="shared" si="34"/>
        <v>0</v>
      </c>
      <c r="F60" s="24">
        <f t="shared" si="35"/>
        <v>0</v>
      </c>
      <c r="G60" s="25"/>
      <c r="H60" s="5"/>
      <c r="I60" s="5"/>
      <c r="J60" s="24">
        <f t="shared" si="33"/>
        <v>0</v>
      </c>
      <c r="K60" s="24">
        <f>COUNTIFS('WTG PH-III'!$B$5:$B$198,$H$60,'WTG PH-III'!$C$5:$C$198,$I$60,'WTG PH-III'!$CK$5:$CK$198,"&gt;0")</f>
        <v>0</v>
      </c>
      <c r="L60" s="24">
        <f t="shared" si="36"/>
        <v>0</v>
      </c>
      <c r="M60" s="25"/>
      <c r="N60" s="5"/>
      <c r="O60" s="5"/>
      <c r="P60" s="24"/>
      <c r="Q60" s="24"/>
      <c r="R60" s="24"/>
      <c r="S60" s="25"/>
      <c r="T60" s="5"/>
      <c r="U60" s="5"/>
      <c r="V60" s="24"/>
      <c r="W60" s="24"/>
      <c r="X60" s="24"/>
      <c r="Y60" s="25"/>
      <c r="Z60" s="5"/>
      <c r="AA60" s="5"/>
      <c r="AB60" s="24"/>
      <c r="AC60" s="24"/>
      <c r="AD60" s="24"/>
      <c r="AE60" s="25"/>
      <c r="AF60" s="5"/>
      <c r="AG60" s="5"/>
      <c r="AH60" s="24"/>
      <c r="AI60" s="24"/>
      <c r="AJ60" s="24"/>
      <c r="AK60" s="25"/>
    </row>
    <row r="61" spans="1:37" s="26" customFormat="1" ht="22.5" customHeight="1" x14ac:dyDescent="0.25">
      <c r="A61" s="5">
        <f t="shared" si="20"/>
        <v>56</v>
      </c>
      <c r="B61" s="13" t="s">
        <v>21</v>
      </c>
      <c r="C61" s="5" t="s">
        <v>35</v>
      </c>
      <c r="D61" s="24">
        <f t="shared" si="32"/>
        <v>0</v>
      </c>
      <c r="E61" s="24">
        <f t="shared" si="34"/>
        <v>0</v>
      </c>
      <c r="F61" s="24">
        <f t="shared" si="35"/>
        <v>0</v>
      </c>
      <c r="G61" s="25"/>
      <c r="H61" s="5"/>
      <c r="I61" s="5"/>
      <c r="J61" s="24">
        <f t="shared" si="33"/>
        <v>0</v>
      </c>
      <c r="K61" s="24">
        <f>COUNTIFS('WTG PH-III'!$B$5:$B$198,$H$61,'WTG PH-III'!$C$5:$C$198,$I$61,'WTG PH-III'!$CT$5:$CT$198,"&gt;0")</f>
        <v>0</v>
      </c>
      <c r="L61" s="24">
        <f t="shared" si="36"/>
        <v>0</v>
      </c>
      <c r="M61" s="25"/>
      <c r="N61" s="5"/>
      <c r="O61" s="5"/>
      <c r="P61" s="24"/>
      <c r="Q61" s="24"/>
      <c r="R61" s="24"/>
      <c r="S61" s="25"/>
      <c r="T61" s="5"/>
      <c r="U61" s="5"/>
      <c r="V61" s="24"/>
      <c r="W61" s="24"/>
      <c r="X61" s="24"/>
      <c r="Y61" s="25"/>
      <c r="Z61" s="5"/>
      <c r="AA61" s="5"/>
      <c r="AB61" s="24"/>
      <c r="AC61" s="24"/>
      <c r="AD61" s="24"/>
      <c r="AE61" s="25"/>
      <c r="AF61" s="5"/>
      <c r="AG61" s="5"/>
      <c r="AH61" s="24"/>
      <c r="AI61" s="24"/>
      <c r="AJ61" s="24"/>
      <c r="AK61" s="25"/>
    </row>
    <row r="62" spans="1:37" s="26" customFormat="1" ht="22.5" customHeight="1" x14ac:dyDescent="0.25">
      <c r="A62" s="5">
        <f t="shared" si="20"/>
        <v>57</v>
      </c>
      <c r="B62" s="13" t="s">
        <v>22</v>
      </c>
      <c r="C62" s="5" t="s">
        <v>35</v>
      </c>
      <c r="D62" s="24">
        <f t="shared" si="32"/>
        <v>0</v>
      </c>
      <c r="E62" s="24">
        <f t="shared" si="34"/>
        <v>0</v>
      </c>
      <c r="F62" s="24">
        <f t="shared" si="35"/>
        <v>0</v>
      </c>
      <c r="G62" s="25"/>
      <c r="H62" s="5"/>
      <c r="I62" s="5"/>
      <c r="J62" s="24">
        <f t="shared" si="33"/>
        <v>0</v>
      </c>
      <c r="K62" s="24">
        <f>COUNTIFS('WTG PH-III'!$B$5:$B$198,$H$62,'WTG PH-III'!$C$5:$C$198,$I$62,'WTG PH-III'!$DA$5:$DA$198,"&gt;0")</f>
        <v>0</v>
      </c>
      <c r="L62" s="24">
        <f t="shared" si="36"/>
        <v>0</v>
      </c>
      <c r="M62" s="25"/>
      <c r="N62" s="5"/>
      <c r="O62" s="5"/>
      <c r="P62" s="24"/>
      <c r="Q62" s="24"/>
      <c r="R62" s="24"/>
      <c r="S62" s="25"/>
      <c r="T62" s="5"/>
      <c r="U62" s="5"/>
      <c r="V62" s="24"/>
      <c r="W62" s="24"/>
      <c r="X62" s="24"/>
      <c r="Y62" s="25"/>
      <c r="Z62" s="5"/>
      <c r="AA62" s="5"/>
      <c r="AB62" s="24"/>
      <c r="AC62" s="24"/>
      <c r="AD62" s="24"/>
      <c r="AE62" s="25"/>
      <c r="AF62" s="5"/>
      <c r="AG62" s="5"/>
      <c r="AH62" s="24"/>
      <c r="AI62" s="24"/>
      <c r="AJ62" s="24"/>
      <c r="AK62" s="25"/>
    </row>
    <row r="63" spans="1:37" s="26" customFormat="1" ht="22.5" customHeight="1" x14ac:dyDescent="0.25">
      <c r="A63" s="5">
        <f t="shared" si="20"/>
        <v>58</v>
      </c>
      <c r="B63" s="13" t="s">
        <v>23</v>
      </c>
      <c r="C63" s="5" t="s">
        <v>35</v>
      </c>
      <c r="D63" s="24">
        <f t="shared" si="32"/>
        <v>0</v>
      </c>
      <c r="E63" s="24">
        <f t="shared" si="34"/>
        <v>0</v>
      </c>
      <c r="F63" s="24">
        <f t="shared" si="35"/>
        <v>0</v>
      </c>
      <c r="G63" s="25"/>
      <c r="H63" s="5"/>
      <c r="I63" s="5"/>
      <c r="J63" s="24">
        <f t="shared" si="33"/>
        <v>0</v>
      </c>
      <c r="K63" s="24">
        <f>COUNTIFS('WTG PH-III'!$B$5:$B$198,$H$63,'WTG PH-III'!$C$5:$C$198,$I$63,'WTG PH-III'!$DP$5:$DP$198,"&gt;0")</f>
        <v>0</v>
      </c>
      <c r="L63" s="24">
        <f t="shared" si="36"/>
        <v>0</v>
      </c>
      <c r="M63" s="25"/>
      <c r="N63" s="5"/>
      <c r="O63" s="5"/>
      <c r="P63" s="24"/>
      <c r="Q63" s="24"/>
      <c r="R63" s="24"/>
      <c r="S63" s="25"/>
      <c r="T63" s="5"/>
      <c r="U63" s="5"/>
      <c r="V63" s="24"/>
      <c r="W63" s="24"/>
      <c r="X63" s="24"/>
      <c r="Y63" s="25"/>
      <c r="Z63" s="5"/>
      <c r="AA63" s="5"/>
      <c r="AB63" s="24"/>
      <c r="AC63" s="24"/>
      <c r="AD63" s="24"/>
      <c r="AE63" s="25"/>
      <c r="AF63" s="5"/>
      <c r="AG63" s="5"/>
      <c r="AH63" s="24"/>
      <c r="AI63" s="24"/>
      <c r="AJ63" s="24"/>
      <c r="AK63" s="25"/>
    </row>
    <row r="64" spans="1:37" s="26" customFormat="1" ht="22.5" customHeight="1" x14ac:dyDescent="0.25">
      <c r="A64" s="171">
        <f t="shared" si="20"/>
        <v>59</v>
      </c>
      <c r="B64" s="172" t="s">
        <v>24</v>
      </c>
      <c r="C64" s="171" t="s">
        <v>35</v>
      </c>
      <c r="D64" s="173">
        <f t="shared" si="32"/>
        <v>0</v>
      </c>
      <c r="E64" s="173">
        <f t="shared" si="34"/>
        <v>0</v>
      </c>
      <c r="F64" s="173">
        <f t="shared" si="35"/>
        <v>0</v>
      </c>
      <c r="G64" s="174"/>
      <c r="H64" s="171"/>
      <c r="I64" s="171"/>
      <c r="J64" s="173">
        <f t="shared" si="33"/>
        <v>0</v>
      </c>
      <c r="K64" s="173">
        <f>COUNTIFS('WTG PH-III'!$B$5:$B$198,$H$64,'WTG PH-III'!$C$5:$C$198,$I$64,'WTG PH-III'!$DW$5:$DW$198,"&gt;0")</f>
        <v>0</v>
      </c>
      <c r="L64" s="173">
        <f t="shared" si="36"/>
        <v>0</v>
      </c>
      <c r="M64" s="174"/>
      <c r="N64" s="171"/>
      <c r="O64" s="171"/>
      <c r="P64" s="173"/>
      <c r="Q64" s="173"/>
      <c r="R64" s="173"/>
      <c r="S64" s="174"/>
      <c r="T64" s="171"/>
      <c r="U64" s="171"/>
      <c r="V64" s="173"/>
      <c r="W64" s="173"/>
      <c r="X64" s="173"/>
      <c r="Y64" s="174"/>
      <c r="Z64" s="171"/>
      <c r="AA64" s="171"/>
      <c r="AB64" s="173"/>
      <c r="AC64" s="173"/>
      <c r="AD64" s="173"/>
      <c r="AE64" s="174"/>
      <c r="AF64" s="171"/>
      <c r="AG64" s="171"/>
      <c r="AH64" s="173"/>
      <c r="AI64" s="173"/>
      <c r="AJ64" s="173"/>
      <c r="AK64" s="174"/>
    </row>
    <row r="65" spans="1:37" s="26" customFormat="1" ht="22.5" customHeight="1" x14ac:dyDescent="0.25">
      <c r="A65" s="5">
        <f t="shared" si="20"/>
        <v>60</v>
      </c>
      <c r="B65" s="13" t="s">
        <v>25</v>
      </c>
      <c r="C65" s="5" t="s">
        <v>35</v>
      </c>
      <c r="D65" s="24">
        <f t="shared" si="32"/>
        <v>0</v>
      </c>
      <c r="E65" s="24">
        <f t="shared" si="34"/>
        <v>0</v>
      </c>
      <c r="F65" s="24">
        <f t="shared" si="35"/>
        <v>0</v>
      </c>
      <c r="G65" s="25"/>
      <c r="H65" s="5"/>
      <c r="I65" s="5"/>
      <c r="J65" s="24">
        <f t="shared" si="33"/>
        <v>0</v>
      </c>
      <c r="K65" s="24">
        <f>COUNTIFS('WTG PH-III'!$B$5:$B$198,$H$65,'WTG PH-III'!$C$5:$C$198,$I$65,'WTG PH-III'!$EK$5:$EK$198,"&gt;0")</f>
        <v>0</v>
      </c>
      <c r="L65" s="24">
        <f t="shared" si="36"/>
        <v>0</v>
      </c>
      <c r="M65" s="25"/>
      <c r="N65" s="5"/>
      <c r="O65" s="5"/>
      <c r="P65" s="24"/>
      <c r="Q65" s="24"/>
      <c r="R65" s="24"/>
      <c r="S65" s="25"/>
      <c r="T65" s="5"/>
      <c r="U65" s="5"/>
      <c r="V65" s="24"/>
      <c r="W65" s="24"/>
      <c r="X65" s="24"/>
      <c r="Y65" s="25"/>
      <c r="Z65" s="5"/>
      <c r="AA65" s="5"/>
      <c r="AB65" s="24"/>
      <c r="AC65" s="24"/>
      <c r="AD65" s="24"/>
      <c r="AE65" s="25"/>
      <c r="AF65" s="5"/>
      <c r="AG65" s="5"/>
      <c r="AH65" s="24"/>
      <c r="AI65" s="24"/>
      <c r="AJ65" s="24"/>
      <c r="AK65" s="25"/>
    </row>
    <row r="66" spans="1:37" s="26" customFormat="1" ht="22.5" customHeight="1" x14ac:dyDescent="0.25">
      <c r="A66" s="5">
        <f t="shared" si="20"/>
        <v>61</v>
      </c>
      <c r="B66" s="13" t="s">
        <v>26</v>
      </c>
      <c r="C66" s="5" t="s">
        <v>35</v>
      </c>
      <c r="D66" s="24">
        <f t="shared" si="32"/>
        <v>0</v>
      </c>
      <c r="E66" s="24">
        <f t="shared" si="34"/>
        <v>0</v>
      </c>
      <c r="F66" s="24">
        <f t="shared" si="35"/>
        <v>0</v>
      </c>
      <c r="G66" s="25"/>
      <c r="H66" s="5"/>
      <c r="I66" s="5"/>
      <c r="J66" s="24">
        <f t="shared" si="33"/>
        <v>0</v>
      </c>
      <c r="K66" s="24">
        <f>COUNTIFS('WTG PH-III'!$B$5:$B$198,$H$66,'WTG PH-III'!$C$5:$C$198,$I$66,'WTG PH-III'!$ER$5:$ER$198,"&gt;0")</f>
        <v>0</v>
      </c>
      <c r="L66" s="24">
        <f t="shared" si="36"/>
        <v>0</v>
      </c>
      <c r="M66" s="25"/>
      <c r="N66" s="5"/>
      <c r="O66" s="5"/>
      <c r="P66" s="24"/>
      <c r="Q66" s="24"/>
      <c r="R66" s="24"/>
      <c r="S66" s="25"/>
      <c r="T66" s="5"/>
      <c r="U66" s="5"/>
      <c r="V66" s="24"/>
      <c r="W66" s="24"/>
      <c r="X66" s="24"/>
      <c r="Y66" s="25"/>
      <c r="Z66" s="5"/>
      <c r="AA66" s="5"/>
      <c r="AB66" s="24"/>
      <c r="AC66" s="24"/>
      <c r="AD66" s="24"/>
      <c r="AE66" s="25"/>
      <c r="AF66" s="5"/>
      <c r="AG66" s="5"/>
      <c r="AH66" s="24"/>
      <c r="AI66" s="24"/>
      <c r="AJ66" s="24"/>
      <c r="AK66" s="25"/>
    </row>
    <row r="67" spans="1:37" s="26" customFormat="1" ht="22.5" customHeight="1" x14ac:dyDescent="0.25">
      <c r="A67" s="5">
        <f t="shared" si="20"/>
        <v>62</v>
      </c>
      <c r="B67" s="13" t="s">
        <v>27</v>
      </c>
      <c r="C67" s="5" t="s">
        <v>35</v>
      </c>
      <c r="D67" s="24">
        <f t="shared" si="32"/>
        <v>0</v>
      </c>
      <c r="E67" s="24">
        <f t="shared" si="34"/>
        <v>0</v>
      </c>
      <c r="F67" s="24">
        <f t="shared" si="35"/>
        <v>0</v>
      </c>
      <c r="G67" s="25"/>
      <c r="H67" s="5"/>
      <c r="I67" s="5"/>
      <c r="J67" s="24">
        <f t="shared" si="33"/>
        <v>0</v>
      </c>
      <c r="K67" s="24">
        <f>COUNTIFS('WTG PH-III'!$B$5:$B$198,$H$67,'WTG PH-III'!$C$5:$C$198,$I$67,'WTG PH-III'!$GA$5:$GA$198,"&gt;0")</f>
        <v>0</v>
      </c>
      <c r="L67" s="24">
        <f t="shared" si="36"/>
        <v>0</v>
      </c>
      <c r="M67" s="25"/>
      <c r="N67" s="5"/>
      <c r="O67" s="5"/>
      <c r="P67" s="24"/>
      <c r="Q67" s="24"/>
      <c r="R67" s="24"/>
      <c r="S67" s="25"/>
      <c r="T67" s="5"/>
      <c r="U67" s="5"/>
      <c r="V67" s="24"/>
      <c r="W67" s="24"/>
      <c r="X67" s="24"/>
      <c r="Y67" s="25"/>
      <c r="Z67" s="5"/>
      <c r="AA67" s="5"/>
      <c r="AB67" s="24"/>
      <c r="AC67" s="24"/>
      <c r="AD67" s="24"/>
      <c r="AE67" s="25"/>
      <c r="AF67" s="5"/>
      <c r="AG67" s="5"/>
      <c r="AH67" s="24"/>
      <c r="AI67" s="24"/>
      <c r="AJ67" s="24"/>
      <c r="AK67" s="25"/>
    </row>
    <row r="68" spans="1:37" s="26" customFormat="1" ht="22.5" customHeight="1" x14ac:dyDescent="0.25">
      <c r="A68" s="55" t="s">
        <v>28</v>
      </c>
      <c r="B68" s="56" t="s">
        <v>29</v>
      </c>
      <c r="C68" s="175" t="s">
        <v>35</v>
      </c>
      <c r="D68" s="57"/>
      <c r="E68" s="57"/>
      <c r="F68" s="57"/>
      <c r="G68" s="58"/>
      <c r="H68" s="175"/>
      <c r="I68" s="55"/>
      <c r="J68" s="57"/>
      <c r="K68" s="57"/>
      <c r="L68" s="57"/>
      <c r="M68" s="58"/>
      <c r="N68" s="175"/>
      <c r="O68" s="55"/>
      <c r="P68" s="57"/>
      <c r="Q68" s="57"/>
      <c r="R68" s="57"/>
      <c r="S68" s="58"/>
      <c r="T68" s="55"/>
      <c r="U68" s="55"/>
      <c r="V68" s="57"/>
      <c r="W68" s="57"/>
      <c r="X68" s="57"/>
      <c r="Y68" s="58"/>
      <c r="Z68" s="55"/>
      <c r="AA68" s="55"/>
      <c r="AB68" s="57"/>
      <c r="AC68" s="57"/>
      <c r="AD68" s="57"/>
      <c r="AE68" s="58"/>
      <c r="AF68" s="175"/>
      <c r="AG68" s="175"/>
      <c r="AH68" s="57"/>
      <c r="AI68" s="57"/>
      <c r="AJ68" s="57"/>
      <c r="AK68" s="58"/>
    </row>
    <row r="69" spans="1:37" s="26" customFormat="1" ht="22.5" customHeight="1" x14ac:dyDescent="0.25">
      <c r="A69" s="5">
        <v>1</v>
      </c>
      <c r="B69" s="13" t="s">
        <v>30</v>
      </c>
      <c r="C69" s="5" t="s">
        <v>35</v>
      </c>
      <c r="D69" s="24">
        <f>D67</f>
        <v>0</v>
      </c>
      <c r="E69" s="24">
        <f>SUM(K69,Q47,W69,AC69,AI47)</f>
        <v>0</v>
      </c>
      <c r="F69" s="24">
        <f t="shared" ref="F69:F70" si="37">D69-E69</f>
        <v>0</v>
      </c>
      <c r="G69" s="25"/>
      <c r="H69" s="5"/>
      <c r="I69" s="5"/>
      <c r="J69" s="24">
        <f>J67</f>
        <v>0</v>
      </c>
      <c r="K69" s="24">
        <f>COUNTIFS('WTG PH-III'!$B$5:$B$198,$H$69,'WTG PH-III'!$C$5:$C$198,$I$69,'WTG PH-III'!$ED$5:$ED$198,"&gt;0")</f>
        <v>0</v>
      </c>
      <c r="L69" s="24">
        <f t="shared" ref="L69:L70" si="38">J69-K69</f>
        <v>0</v>
      </c>
      <c r="M69" s="25"/>
      <c r="S69" s="25"/>
      <c r="T69" s="5"/>
      <c r="U69" s="5"/>
      <c r="V69" s="24"/>
      <c r="W69" s="24"/>
      <c r="X69" s="24"/>
      <c r="Y69" s="25"/>
      <c r="Z69" s="5"/>
      <c r="AA69" s="5"/>
      <c r="AB69" s="24"/>
      <c r="AC69" s="24"/>
      <c r="AD69" s="24"/>
      <c r="AE69" s="25"/>
      <c r="AK69" s="25"/>
    </row>
    <row r="70" spans="1:37" s="26" customFormat="1" ht="22.5" customHeight="1" x14ac:dyDescent="0.25">
      <c r="A70" s="5">
        <v>2</v>
      </c>
      <c r="B70" s="13" t="s">
        <v>32</v>
      </c>
      <c r="C70" s="5" t="s">
        <v>35</v>
      </c>
      <c r="D70" s="24">
        <f>D69</f>
        <v>0</v>
      </c>
      <c r="E70" s="24">
        <f>SUM(K70,Q48,W70,AC70,AI48)</f>
        <v>0</v>
      </c>
      <c r="F70" s="24">
        <f t="shared" si="37"/>
        <v>0</v>
      </c>
      <c r="G70" s="25"/>
      <c r="H70" s="5"/>
      <c r="I70" s="5"/>
      <c r="J70" s="24">
        <f>J69</f>
        <v>0</v>
      </c>
      <c r="K70" s="24">
        <f>COUNTIFS('WTG PH-III'!$B$5:$B$198,$H$70,'WTG PH-III'!$C$5:$C$198,$I$70,'WTG PH-III'!$EY$5:$EY$198,"&gt;0")</f>
        <v>0</v>
      </c>
      <c r="L70" s="24">
        <f t="shared" si="38"/>
        <v>0</v>
      </c>
      <c r="M70" s="25"/>
      <c r="S70" s="25"/>
      <c r="T70" s="5"/>
      <c r="U70" s="5"/>
      <c r="V70" s="24"/>
      <c r="W70" s="24"/>
      <c r="X70" s="24"/>
      <c r="Y70" s="25"/>
      <c r="Z70" s="5"/>
      <c r="AA70" s="5"/>
      <c r="AB70" s="24"/>
      <c r="AC70" s="24"/>
      <c r="AD70" s="24"/>
      <c r="AE70" s="25"/>
      <c r="AK70" s="25"/>
    </row>
    <row r="82" spans="40:40" x14ac:dyDescent="0.25">
      <c r="AN82">
        <v>1080</v>
      </c>
    </row>
    <row r="83" spans="40:40" x14ac:dyDescent="0.25">
      <c r="AN83">
        <v>1260</v>
      </c>
    </row>
    <row r="84" spans="40:40" x14ac:dyDescent="0.25">
      <c r="AN84">
        <v>1950</v>
      </c>
    </row>
    <row r="85" spans="40:40" x14ac:dyDescent="0.25">
      <c r="AN85">
        <v>1320</v>
      </c>
    </row>
    <row r="86" spans="40:40" x14ac:dyDescent="0.25">
      <c r="AN86">
        <v>4880</v>
      </c>
    </row>
    <row r="87" spans="40:40" x14ac:dyDescent="0.25">
      <c r="AN87">
        <f>SUM(AN82:AN86)</f>
        <v>10490</v>
      </c>
    </row>
    <row r="89" spans="40:40" x14ac:dyDescent="0.25">
      <c r="AN89">
        <v>1180</v>
      </c>
    </row>
    <row r="90" spans="40:40" x14ac:dyDescent="0.25">
      <c r="AN90">
        <v>2770</v>
      </c>
    </row>
  </sheetData>
  <mergeCells count="37">
    <mergeCell ref="AI3:AI4"/>
    <mergeCell ref="AJ3:AJ4"/>
    <mergeCell ref="C3:C4"/>
    <mergeCell ref="D3:D4"/>
    <mergeCell ref="E3:E4"/>
    <mergeCell ref="F3:F4"/>
    <mergeCell ref="G3:G4"/>
    <mergeCell ref="Q3:Q4"/>
    <mergeCell ref="R3:R4"/>
    <mergeCell ref="S3:S4"/>
    <mergeCell ref="M3:M4"/>
    <mergeCell ref="N3:N4"/>
    <mergeCell ref="O3:O4"/>
    <mergeCell ref="P3:P4"/>
    <mergeCell ref="AK3:AK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3:A4"/>
    <mergeCell ref="B3:B4"/>
    <mergeCell ref="J3:J4"/>
    <mergeCell ref="K3:K4"/>
    <mergeCell ref="L3:L4"/>
    <mergeCell ref="H3:H4"/>
    <mergeCell ref="I3:I4"/>
  </mergeCells>
  <printOptions horizontalCentered="1"/>
  <pageMargins left="0.75" right="0.28999999999999998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CC03-5213-4140-AAAC-3529577CFDA2}">
  <dimension ref="A1:B161"/>
  <sheetViews>
    <sheetView workbookViewId="0"/>
  </sheetViews>
  <sheetFormatPr defaultRowHeight="15" x14ac:dyDescent="0.25"/>
  <cols>
    <col min="1" max="1" width="12" bestFit="1" customWidth="1"/>
    <col min="2" max="2" width="10.7109375" style="67" bestFit="1" customWidth="1"/>
  </cols>
  <sheetData>
    <row r="1" spans="1:2" x14ac:dyDescent="0.25">
      <c r="A1" s="67" t="s">
        <v>36</v>
      </c>
      <c r="B1" s="67" t="s">
        <v>37</v>
      </c>
    </row>
    <row r="2" spans="1:2" x14ac:dyDescent="0.25">
      <c r="A2" s="67" t="s">
        <v>38</v>
      </c>
      <c r="B2" s="67" t="s">
        <v>39</v>
      </c>
    </row>
    <row r="3" spans="1:2" x14ac:dyDescent="0.25">
      <c r="A3" s="67" t="s">
        <v>40</v>
      </c>
      <c r="B3" s="67" t="s">
        <v>41</v>
      </c>
    </row>
    <row r="4" spans="1:2" x14ac:dyDescent="0.25">
      <c r="A4" s="67" t="s">
        <v>42</v>
      </c>
      <c r="B4" s="67" t="s">
        <v>43</v>
      </c>
    </row>
    <row r="5" spans="1:2" x14ac:dyDescent="0.25">
      <c r="A5" s="67" t="s">
        <v>44</v>
      </c>
      <c r="B5" s="67" t="s">
        <v>45</v>
      </c>
    </row>
    <row r="6" spans="1:2" x14ac:dyDescent="0.25">
      <c r="A6" s="67" t="s">
        <v>46</v>
      </c>
      <c r="B6" s="67" t="s">
        <v>47</v>
      </c>
    </row>
    <row r="7" spans="1:2" x14ac:dyDescent="0.25">
      <c r="A7" s="67" t="s">
        <v>48</v>
      </c>
      <c r="B7" s="67" t="s">
        <v>49</v>
      </c>
    </row>
    <row r="8" spans="1:2" x14ac:dyDescent="0.25">
      <c r="A8" s="67" t="s">
        <v>50</v>
      </c>
      <c r="B8" s="67" t="s">
        <v>51</v>
      </c>
    </row>
    <row r="9" spans="1:2" x14ac:dyDescent="0.25">
      <c r="A9" s="67" t="s">
        <v>52</v>
      </c>
      <c r="B9" s="67" t="s">
        <v>53</v>
      </c>
    </row>
    <row r="10" spans="1:2" x14ac:dyDescent="0.25">
      <c r="A10" s="67" t="s">
        <v>54</v>
      </c>
      <c r="B10" s="67" t="s">
        <v>55</v>
      </c>
    </row>
    <row r="11" spans="1:2" x14ac:dyDescent="0.25">
      <c r="A11" s="67" t="s">
        <v>56</v>
      </c>
      <c r="B11" s="67" t="s">
        <v>57</v>
      </c>
    </row>
    <row r="12" spans="1:2" x14ac:dyDescent="0.25">
      <c r="A12" s="67" t="s">
        <v>58</v>
      </c>
      <c r="B12" s="67" t="s">
        <v>59</v>
      </c>
    </row>
    <row r="13" spans="1:2" x14ac:dyDescent="0.25">
      <c r="A13" s="67" t="s">
        <v>60</v>
      </c>
      <c r="B13" s="67" t="s">
        <v>61</v>
      </c>
    </row>
    <row r="14" spans="1:2" x14ac:dyDescent="0.25">
      <c r="A14" s="67" t="s">
        <v>62</v>
      </c>
      <c r="B14" s="67" t="s">
        <v>63</v>
      </c>
    </row>
    <row r="15" spans="1:2" x14ac:dyDescent="0.25">
      <c r="A15" s="67" t="s">
        <v>64</v>
      </c>
      <c r="B15" s="67" t="s">
        <v>65</v>
      </c>
    </row>
    <row r="16" spans="1:2" x14ac:dyDescent="0.25">
      <c r="A16" s="67" t="s">
        <v>66</v>
      </c>
      <c r="B16" s="67" t="s">
        <v>44</v>
      </c>
    </row>
    <row r="17" spans="1:2" x14ac:dyDescent="0.25">
      <c r="A17" s="67" t="s">
        <v>67</v>
      </c>
      <c r="B17" s="67" t="s">
        <v>68</v>
      </c>
    </row>
    <row r="18" spans="1:2" x14ac:dyDescent="0.25">
      <c r="A18" s="67" t="s">
        <v>69</v>
      </c>
      <c r="B18" s="67" t="s">
        <v>70</v>
      </c>
    </row>
    <row r="19" spans="1:2" x14ac:dyDescent="0.25">
      <c r="A19" s="67" t="s">
        <v>71</v>
      </c>
      <c r="B19" s="67" t="s">
        <v>72</v>
      </c>
    </row>
    <row r="20" spans="1:2" x14ac:dyDescent="0.25">
      <c r="A20" s="67" t="s">
        <v>73</v>
      </c>
      <c r="B20" s="67" t="s">
        <v>74</v>
      </c>
    </row>
    <row r="21" spans="1:2" x14ac:dyDescent="0.25">
      <c r="A21" s="67" t="s">
        <v>75</v>
      </c>
      <c r="B21" s="67" t="s">
        <v>76</v>
      </c>
    </row>
    <row r="22" spans="1:2" x14ac:dyDescent="0.25">
      <c r="A22" s="67" t="s">
        <v>77</v>
      </c>
      <c r="B22" s="67" t="s">
        <v>78</v>
      </c>
    </row>
    <row r="23" spans="1:2" x14ac:dyDescent="0.25">
      <c r="A23" s="67" t="s">
        <v>79</v>
      </c>
      <c r="B23" s="67" t="s">
        <v>80</v>
      </c>
    </row>
    <row r="24" spans="1:2" x14ac:dyDescent="0.25">
      <c r="A24" s="67" t="s">
        <v>81</v>
      </c>
      <c r="B24" s="67" t="s">
        <v>82</v>
      </c>
    </row>
    <row r="25" spans="1:2" x14ac:dyDescent="0.25">
      <c r="A25" s="67" t="s">
        <v>83</v>
      </c>
      <c r="B25" s="67" t="s">
        <v>38</v>
      </c>
    </row>
    <row r="26" spans="1:2" x14ac:dyDescent="0.25">
      <c r="A26" s="67" t="s">
        <v>84</v>
      </c>
      <c r="B26" s="67" t="s">
        <v>85</v>
      </c>
    </row>
    <row r="27" spans="1:2" x14ac:dyDescent="0.25">
      <c r="A27" s="67" t="s">
        <v>86</v>
      </c>
      <c r="B27" s="67" t="s">
        <v>87</v>
      </c>
    </row>
    <row r="28" spans="1:2" x14ac:dyDescent="0.25">
      <c r="A28" s="67" t="s">
        <v>88</v>
      </c>
      <c r="B28" s="67" t="s">
        <v>89</v>
      </c>
    </row>
    <row r="29" spans="1:2" x14ac:dyDescent="0.25">
      <c r="A29" s="67" t="s">
        <v>90</v>
      </c>
      <c r="B29" s="67" t="s">
        <v>91</v>
      </c>
    </row>
    <row r="30" spans="1:2" x14ac:dyDescent="0.25">
      <c r="A30" s="67" t="s">
        <v>92</v>
      </c>
      <c r="B30" s="67" t="s">
        <v>93</v>
      </c>
    </row>
    <row r="31" spans="1:2" x14ac:dyDescent="0.25">
      <c r="A31" s="67" t="s">
        <v>94</v>
      </c>
      <c r="B31" s="67" t="s">
        <v>95</v>
      </c>
    </row>
    <row r="32" spans="1:2" x14ac:dyDescent="0.25">
      <c r="A32" s="67" t="s">
        <v>96</v>
      </c>
      <c r="B32" s="67" t="s">
        <v>97</v>
      </c>
    </row>
    <row r="33" spans="1:2" x14ac:dyDescent="0.25">
      <c r="A33" s="67" t="s">
        <v>98</v>
      </c>
      <c r="B33" s="67" t="s">
        <v>99</v>
      </c>
    </row>
    <row r="34" spans="1:2" x14ac:dyDescent="0.25">
      <c r="A34" s="67" t="s">
        <v>100</v>
      </c>
      <c r="B34" s="67" t="s">
        <v>101</v>
      </c>
    </row>
    <row r="35" spans="1:2" x14ac:dyDescent="0.25">
      <c r="A35" s="67" t="s">
        <v>102</v>
      </c>
      <c r="B35" s="67" t="s">
        <v>103</v>
      </c>
    </row>
    <row r="36" spans="1:2" x14ac:dyDescent="0.25">
      <c r="A36" s="67" t="s">
        <v>104</v>
      </c>
      <c r="B36" s="67" t="s">
        <v>105</v>
      </c>
    </row>
    <row r="37" spans="1:2" x14ac:dyDescent="0.25">
      <c r="A37" s="67" t="s">
        <v>106</v>
      </c>
      <c r="B37" s="67" t="s">
        <v>107</v>
      </c>
    </row>
    <row r="38" spans="1:2" x14ac:dyDescent="0.25">
      <c r="A38" s="67" t="s">
        <v>108</v>
      </c>
      <c r="B38" s="67" t="s">
        <v>109</v>
      </c>
    </row>
    <row r="39" spans="1:2" x14ac:dyDescent="0.25">
      <c r="A39" s="67" t="s">
        <v>110</v>
      </c>
      <c r="B39" s="67" t="s">
        <v>111</v>
      </c>
    </row>
    <row r="40" spans="1:2" x14ac:dyDescent="0.25">
      <c r="A40" s="67" t="s">
        <v>112</v>
      </c>
      <c r="B40" s="67" t="s">
        <v>113</v>
      </c>
    </row>
    <row r="41" spans="1:2" x14ac:dyDescent="0.25">
      <c r="A41" s="67" t="s">
        <v>114</v>
      </c>
      <c r="B41" s="67" t="s">
        <v>115</v>
      </c>
    </row>
    <row r="42" spans="1:2" x14ac:dyDescent="0.25">
      <c r="A42" s="67" t="s">
        <v>116</v>
      </c>
      <c r="B42" s="67" t="s">
        <v>36</v>
      </c>
    </row>
    <row r="43" spans="1:2" x14ac:dyDescent="0.25">
      <c r="A43" s="67" t="s">
        <v>117</v>
      </c>
      <c r="B43" s="67" t="s">
        <v>118</v>
      </c>
    </row>
    <row r="44" spans="1:2" x14ac:dyDescent="0.25">
      <c r="A44" s="67" t="s">
        <v>119</v>
      </c>
      <c r="B44" s="67" t="s">
        <v>42</v>
      </c>
    </row>
    <row r="45" spans="1:2" x14ac:dyDescent="0.25">
      <c r="A45" s="67" t="s">
        <v>120</v>
      </c>
      <c r="B45" s="67" t="s">
        <v>121</v>
      </c>
    </row>
    <row r="46" spans="1:2" x14ac:dyDescent="0.25">
      <c r="A46" s="67" t="s">
        <v>122</v>
      </c>
      <c r="B46" s="67" t="s">
        <v>123</v>
      </c>
    </row>
    <row r="47" spans="1:2" x14ac:dyDescent="0.25">
      <c r="A47" s="67" t="s">
        <v>124</v>
      </c>
      <c r="B47" s="67" t="s">
        <v>125</v>
      </c>
    </row>
    <row r="48" spans="1:2" x14ac:dyDescent="0.25">
      <c r="A48" s="67" t="s">
        <v>126</v>
      </c>
      <c r="B48" s="67" t="s">
        <v>127</v>
      </c>
    </row>
    <row r="49" spans="1:2" x14ac:dyDescent="0.25">
      <c r="A49" s="67" t="s">
        <v>128</v>
      </c>
      <c r="B49" s="67" t="s">
        <v>129</v>
      </c>
    </row>
    <row r="50" spans="1:2" x14ac:dyDescent="0.25">
      <c r="A50" s="67" t="s">
        <v>130</v>
      </c>
      <c r="B50" s="67" t="s">
        <v>131</v>
      </c>
    </row>
    <row r="51" spans="1:2" x14ac:dyDescent="0.25">
      <c r="A51" s="67" t="s">
        <v>132</v>
      </c>
      <c r="B51" s="67" t="s">
        <v>133</v>
      </c>
    </row>
    <row r="52" spans="1:2" x14ac:dyDescent="0.25">
      <c r="A52" s="67" t="s">
        <v>134</v>
      </c>
      <c r="B52" s="67" t="s">
        <v>135</v>
      </c>
    </row>
    <row r="53" spans="1:2" x14ac:dyDescent="0.25">
      <c r="A53" s="67" t="s">
        <v>136</v>
      </c>
      <c r="B53" s="67" t="s">
        <v>137</v>
      </c>
    </row>
    <row r="54" spans="1:2" x14ac:dyDescent="0.25">
      <c r="A54" s="67" t="s">
        <v>138</v>
      </c>
      <c r="B54" s="67" t="s">
        <v>139</v>
      </c>
    </row>
    <row r="55" spans="1:2" x14ac:dyDescent="0.25">
      <c r="A55" s="67" t="s">
        <v>140</v>
      </c>
      <c r="B55" s="67" t="s">
        <v>141</v>
      </c>
    </row>
    <row r="56" spans="1:2" x14ac:dyDescent="0.25">
      <c r="A56" s="67" t="s">
        <v>142</v>
      </c>
      <c r="B56" s="67" t="s">
        <v>143</v>
      </c>
    </row>
    <row r="57" spans="1:2" x14ac:dyDescent="0.25">
      <c r="A57" s="67" t="s">
        <v>144</v>
      </c>
      <c r="B57" s="67" t="s">
        <v>62</v>
      </c>
    </row>
    <row r="58" spans="1:2" x14ac:dyDescent="0.25">
      <c r="A58" s="67" t="s">
        <v>145</v>
      </c>
      <c r="B58" s="67" t="s">
        <v>50</v>
      </c>
    </row>
    <row r="59" spans="1:2" x14ac:dyDescent="0.25">
      <c r="A59" s="67" t="s">
        <v>146</v>
      </c>
      <c r="B59" s="67" t="s">
        <v>52</v>
      </c>
    </row>
    <row r="60" spans="1:2" x14ac:dyDescent="0.25">
      <c r="A60" s="67" t="s">
        <v>147</v>
      </c>
      <c r="B60" s="67" t="s">
        <v>58</v>
      </c>
    </row>
    <row r="61" spans="1:2" x14ac:dyDescent="0.25">
      <c r="A61" s="67" t="s">
        <v>148</v>
      </c>
      <c r="B61" s="67" t="s">
        <v>60</v>
      </c>
    </row>
    <row r="62" spans="1:2" x14ac:dyDescent="0.25">
      <c r="A62" s="67" t="s">
        <v>149</v>
      </c>
      <c r="B62" s="67" t="s">
        <v>64</v>
      </c>
    </row>
    <row r="63" spans="1:2" x14ac:dyDescent="0.25">
      <c r="A63" s="67" t="s">
        <v>150</v>
      </c>
      <c r="B63" s="67" t="s">
        <v>66</v>
      </c>
    </row>
    <row r="64" spans="1:2" x14ac:dyDescent="0.25">
      <c r="A64" s="67" t="s">
        <v>151</v>
      </c>
      <c r="B64" s="67" t="s">
        <v>67</v>
      </c>
    </row>
    <row r="65" spans="1:2" x14ac:dyDescent="0.25">
      <c r="A65" s="67" t="s">
        <v>152</v>
      </c>
      <c r="B65" s="67" t="s">
        <v>73</v>
      </c>
    </row>
    <row r="66" spans="1:2" x14ac:dyDescent="0.25">
      <c r="A66" s="67" t="s">
        <v>153</v>
      </c>
      <c r="B66" s="67" t="s">
        <v>75</v>
      </c>
    </row>
    <row r="67" spans="1:2" x14ac:dyDescent="0.25">
      <c r="A67" s="67" t="s">
        <v>154</v>
      </c>
      <c r="B67" s="67" t="s">
        <v>40</v>
      </c>
    </row>
    <row r="68" spans="1:2" x14ac:dyDescent="0.25">
      <c r="A68" s="67" t="s">
        <v>155</v>
      </c>
      <c r="B68" s="67" t="s">
        <v>77</v>
      </c>
    </row>
    <row r="69" spans="1:2" x14ac:dyDescent="0.25">
      <c r="A69" s="67" t="s">
        <v>156</v>
      </c>
      <c r="B69" s="67" t="s">
        <v>79</v>
      </c>
    </row>
    <row r="70" spans="1:2" x14ac:dyDescent="0.25">
      <c r="A70" s="67" t="s">
        <v>157</v>
      </c>
      <c r="B70" s="67" t="s">
        <v>86</v>
      </c>
    </row>
    <row r="71" spans="1:2" x14ac:dyDescent="0.25">
      <c r="A71" s="67" t="s">
        <v>158</v>
      </c>
      <c r="B71" s="67" t="s">
        <v>88</v>
      </c>
    </row>
    <row r="72" spans="1:2" x14ac:dyDescent="0.25">
      <c r="A72" s="67" t="s">
        <v>159</v>
      </c>
      <c r="B72" s="67" t="s">
        <v>90</v>
      </c>
    </row>
    <row r="73" spans="1:2" x14ac:dyDescent="0.25">
      <c r="A73" s="67" t="s">
        <v>160</v>
      </c>
      <c r="B73" s="67" t="s">
        <v>92</v>
      </c>
    </row>
    <row r="74" spans="1:2" x14ac:dyDescent="0.25">
      <c r="A74" s="67" t="s">
        <v>161</v>
      </c>
      <c r="B74" s="67" t="s">
        <v>94</v>
      </c>
    </row>
    <row r="75" spans="1:2" x14ac:dyDescent="0.25">
      <c r="A75" s="67" t="s">
        <v>162</v>
      </c>
      <c r="B75" s="67" t="s">
        <v>100</v>
      </c>
    </row>
    <row r="76" spans="1:2" x14ac:dyDescent="0.25">
      <c r="A76" s="67" t="s">
        <v>163</v>
      </c>
      <c r="B76" s="67" t="s">
        <v>102</v>
      </c>
    </row>
    <row r="77" spans="1:2" x14ac:dyDescent="0.25">
      <c r="A77" s="67" t="s">
        <v>164</v>
      </c>
      <c r="B77" s="67" t="s">
        <v>104</v>
      </c>
    </row>
    <row r="78" spans="1:2" x14ac:dyDescent="0.25">
      <c r="A78" s="67" t="s">
        <v>165</v>
      </c>
      <c r="B78" s="67" t="s">
        <v>110</v>
      </c>
    </row>
    <row r="79" spans="1:2" x14ac:dyDescent="0.25">
      <c r="A79" s="67" t="s">
        <v>166</v>
      </c>
      <c r="B79" s="67" t="s">
        <v>112</v>
      </c>
    </row>
    <row r="80" spans="1:2" x14ac:dyDescent="0.25">
      <c r="A80" s="67" t="s">
        <v>167</v>
      </c>
      <c r="B80" s="67" t="s">
        <v>114</v>
      </c>
    </row>
    <row r="81" spans="1:2" x14ac:dyDescent="0.25">
      <c r="A81" s="67" t="s">
        <v>168</v>
      </c>
      <c r="B81" s="67" t="s">
        <v>116</v>
      </c>
    </row>
    <row r="82" spans="1:2" x14ac:dyDescent="0.25">
      <c r="A82" s="67" t="s">
        <v>169</v>
      </c>
      <c r="B82" s="67" t="s">
        <v>117</v>
      </c>
    </row>
    <row r="83" spans="1:2" x14ac:dyDescent="0.25">
      <c r="A83" s="67" t="s">
        <v>170</v>
      </c>
      <c r="B83" s="67" t="s">
        <v>119</v>
      </c>
    </row>
    <row r="84" spans="1:2" x14ac:dyDescent="0.25">
      <c r="A84" s="67" t="s">
        <v>171</v>
      </c>
      <c r="B84" s="67" t="s">
        <v>122</v>
      </c>
    </row>
    <row r="85" spans="1:2" x14ac:dyDescent="0.25">
      <c r="A85" s="67" t="s">
        <v>172</v>
      </c>
      <c r="B85" s="67" t="s">
        <v>124</v>
      </c>
    </row>
    <row r="86" spans="1:2" x14ac:dyDescent="0.25">
      <c r="A86" s="67" t="s">
        <v>173</v>
      </c>
      <c r="B86" s="67" t="s">
        <v>48</v>
      </c>
    </row>
    <row r="87" spans="1:2" x14ac:dyDescent="0.25">
      <c r="A87" s="67" t="s">
        <v>174</v>
      </c>
      <c r="B87" s="67" t="s">
        <v>46</v>
      </c>
    </row>
    <row r="88" spans="1:2" x14ac:dyDescent="0.25">
      <c r="A88" s="67" t="s">
        <v>175</v>
      </c>
      <c r="B88" s="67" t="s">
        <v>56</v>
      </c>
    </row>
    <row r="89" spans="1:2" x14ac:dyDescent="0.25">
      <c r="A89" s="67" t="s">
        <v>176</v>
      </c>
      <c r="B89" s="67" t="s">
        <v>120</v>
      </c>
    </row>
    <row r="90" spans="1:2" x14ac:dyDescent="0.25">
      <c r="A90" s="67" t="s">
        <v>177</v>
      </c>
      <c r="B90" s="67" t="s">
        <v>178</v>
      </c>
    </row>
    <row r="91" spans="1:2" x14ac:dyDescent="0.25">
      <c r="A91" s="67" t="s">
        <v>179</v>
      </c>
      <c r="B91" s="67" t="s">
        <v>157</v>
      </c>
    </row>
    <row r="92" spans="1:2" x14ac:dyDescent="0.25">
      <c r="A92" s="67" t="s">
        <v>180</v>
      </c>
      <c r="B92" s="67" t="s">
        <v>156</v>
      </c>
    </row>
    <row r="93" spans="1:2" x14ac:dyDescent="0.25">
      <c r="A93" s="67" t="s">
        <v>181</v>
      </c>
      <c r="B93" s="67" t="s">
        <v>130</v>
      </c>
    </row>
    <row r="94" spans="1:2" x14ac:dyDescent="0.25">
      <c r="A94" s="67" t="s">
        <v>182</v>
      </c>
      <c r="B94" s="67" t="s">
        <v>132</v>
      </c>
    </row>
    <row r="95" spans="1:2" x14ac:dyDescent="0.25">
      <c r="A95" s="67" t="s">
        <v>183</v>
      </c>
      <c r="B95" s="67" t="s">
        <v>134</v>
      </c>
    </row>
    <row r="96" spans="1:2" x14ac:dyDescent="0.25">
      <c r="A96" s="67" t="s">
        <v>184</v>
      </c>
      <c r="B96" s="67" t="s">
        <v>136</v>
      </c>
    </row>
    <row r="97" spans="1:2" x14ac:dyDescent="0.25">
      <c r="A97" s="67" t="s">
        <v>185</v>
      </c>
      <c r="B97" s="67" t="s">
        <v>138</v>
      </c>
    </row>
    <row r="98" spans="1:2" x14ac:dyDescent="0.25">
      <c r="A98" s="67" t="s">
        <v>186</v>
      </c>
      <c r="B98" s="67" t="s">
        <v>140</v>
      </c>
    </row>
    <row r="99" spans="1:2" x14ac:dyDescent="0.25">
      <c r="A99" s="67" t="s">
        <v>187</v>
      </c>
      <c r="B99" s="67" t="s">
        <v>142</v>
      </c>
    </row>
    <row r="100" spans="1:2" x14ac:dyDescent="0.25">
      <c r="A100" s="67" t="s">
        <v>178</v>
      </c>
      <c r="B100" s="67" t="s">
        <v>144</v>
      </c>
    </row>
    <row r="101" spans="1:2" x14ac:dyDescent="0.25">
      <c r="A101" s="67" t="s">
        <v>188</v>
      </c>
      <c r="B101" s="67" t="s">
        <v>145</v>
      </c>
    </row>
    <row r="102" spans="1:2" x14ac:dyDescent="0.25">
      <c r="A102" s="67" t="s">
        <v>189</v>
      </c>
      <c r="B102" s="67" t="s">
        <v>174</v>
      </c>
    </row>
    <row r="103" spans="1:2" x14ac:dyDescent="0.25">
      <c r="A103" s="67" t="s">
        <v>190</v>
      </c>
      <c r="B103" s="67" t="s">
        <v>150</v>
      </c>
    </row>
    <row r="104" spans="1:2" x14ac:dyDescent="0.25">
      <c r="A104" s="67" t="s">
        <v>191</v>
      </c>
      <c r="B104" s="67" t="s">
        <v>181</v>
      </c>
    </row>
    <row r="105" spans="1:2" x14ac:dyDescent="0.25">
      <c r="A105" s="67" t="s">
        <v>192</v>
      </c>
      <c r="B105" s="67" t="s">
        <v>149</v>
      </c>
    </row>
    <row r="106" spans="1:2" x14ac:dyDescent="0.25">
      <c r="A106" s="67" t="s">
        <v>193</v>
      </c>
      <c r="B106" s="67" t="s">
        <v>148</v>
      </c>
    </row>
    <row r="107" spans="1:2" x14ac:dyDescent="0.25">
      <c r="A107" s="67" t="s">
        <v>194</v>
      </c>
      <c r="B107" s="67" t="s">
        <v>147</v>
      </c>
    </row>
    <row r="108" spans="1:2" x14ac:dyDescent="0.25">
      <c r="A108" s="67" t="s">
        <v>195</v>
      </c>
      <c r="B108" s="67" t="s">
        <v>164</v>
      </c>
    </row>
    <row r="109" spans="1:2" x14ac:dyDescent="0.25">
      <c r="A109" s="67" t="s">
        <v>196</v>
      </c>
      <c r="B109" s="67" t="s">
        <v>165</v>
      </c>
    </row>
    <row r="110" spans="1:2" x14ac:dyDescent="0.25">
      <c r="A110" s="67" t="s">
        <v>99</v>
      </c>
      <c r="B110" s="67" t="s">
        <v>158</v>
      </c>
    </row>
    <row r="111" spans="1:2" x14ac:dyDescent="0.25">
      <c r="A111" s="67" t="s">
        <v>101</v>
      </c>
      <c r="B111" s="67" t="s">
        <v>172</v>
      </c>
    </row>
    <row r="112" spans="1:2" x14ac:dyDescent="0.25">
      <c r="A112" s="67" t="s">
        <v>85</v>
      </c>
      <c r="B112" s="67" t="s">
        <v>182</v>
      </c>
    </row>
    <row r="113" spans="1:2" x14ac:dyDescent="0.25">
      <c r="A113" s="67" t="s">
        <v>70</v>
      </c>
      <c r="B113" s="67" t="s">
        <v>151</v>
      </c>
    </row>
    <row r="114" spans="1:2" x14ac:dyDescent="0.25">
      <c r="A114" s="67" t="s">
        <v>127</v>
      </c>
      <c r="B114" s="67" t="s">
        <v>146</v>
      </c>
    </row>
    <row r="115" spans="1:2" x14ac:dyDescent="0.25">
      <c r="A115" s="67" t="s">
        <v>129</v>
      </c>
      <c r="B115" s="67" t="s">
        <v>152</v>
      </c>
    </row>
    <row r="116" spans="1:2" x14ac:dyDescent="0.25">
      <c r="A116" s="67" t="s">
        <v>121</v>
      </c>
      <c r="B116" s="67" t="s">
        <v>166</v>
      </c>
    </row>
    <row r="117" spans="1:2" x14ac:dyDescent="0.25">
      <c r="A117" s="67" t="s">
        <v>103</v>
      </c>
      <c r="B117" s="67" t="s">
        <v>173</v>
      </c>
    </row>
    <row r="118" spans="1:2" x14ac:dyDescent="0.25">
      <c r="A118" s="67" t="s">
        <v>87</v>
      </c>
      <c r="B118" s="67" t="s">
        <v>153</v>
      </c>
    </row>
    <row r="119" spans="1:2" x14ac:dyDescent="0.25">
      <c r="A119" s="67" t="s">
        <v>76</v>
      </c>
      <c r="B119" s="67" t="s">
        <v>154</v>
      </c>
    </row>
    <row r="120" spans="1:2" x14ac:dyDescent="0.25">
      <c r="A120" s="67" t="s">
        <v>80</v>
      </c>
      <c r="B120" s="67" t="s">
        <v>155</v>
      </c>
    </row>
    <row r="121" spans="1:2" x14ac:dyDescent="0.25">
      <c r="A121" s="67" t="s">
        <v>82</v>
      </c>
      <c r="B121" s="67" t="s">
        <v>159</v>
      </c>
    </row>
    <row r="122" spans="1:2" x14ac:dyDescent="0.25">
      <c r="A122" s="67" t="s">
        <v>107</v>
      </c>
      <c r="B122" s="67" t="s">
        <v>160</v>
      </c>
    </row>
    <row r="123" spans="1:2" x14ac:dyDescent="0.25">
      <c r="A123" s="67" t="s">
        <v>113</v>
      </c>
      <c r="B123" s="67" t="s">
        <v>161</v>
      </c>
    </row>
    <row r="124" spans="1:2" x14ac:dyDescent="0.25">
      <c r="A124" s="67" t="s">
        <v>89</v>
      </c>
      <c r="B124" s="67" t="s">
        <v>162</v>
      </c>
    </row>
    <row r="125" spans="1:2" x14ac:dyDescent="0.25">
      <c r="A125" s="67" t="s">
        <v>91</v>
      </c>
      <c r="B125" s="67" t="s">
        <v>163</v>
      </c>
    </row>
    <row r="126" spans="1:2" x14ac:dyDescent="0.25">
      <c r="A126" s="67" t="s">
        <v>97</v>
      </c>
      <c r="B126" s="67" t="s">
        <v>167</v>
      </c>
    </row>
    <row r="127" spans="1:2" x14ac:dyDescent="0.25">
      <c r="A127" s="67" t="s">
        <v>115</v>
      </c>
      <c r="B127" s="67" t="s">
        <v>168</v>
      </c>
    </row>
    <row r="128" spans="1:2" x14ac:dyDescent="0.25">
      <c r="A128" s="67" t="s">
        <v>93</v>
      </c>
      <c r="B128" s="67" t="s">
        <v>169</v>
      </c>
    </row>
    <row r="129" spans="1:2" x14ac:dyDescent="0.25">
      <c r="A129" s="67" t="s">
        <v>95</v>
      </c>
      <c r="B129" s="67" t="s">
        <v>170</v>
      </c>
    </row>
    <row r="130" spans="1:2" x14ac:dyDescent="0.25">
      <c r="A130" s="67" t="s">
        <v>105</v>
      </c>
      <c r="B130" s="67" t="s">
        <v>171</v>
      </c>
    </row>
    <row r="131" spans="1:2" x14ac:dyDescent="0.25">
      <c r="A131" s="67" t="s">
        <v>135</v>
      </c>
      <c r="B131" s="67" t="s">
        <v>175</v>
      </c>
    </row>
    <row r="132" spans="1:2" x14ac:dyDescent="0.25">
      <c r="A132" s="67" t="s">
        <v>118</v>
      </c>
      <c r="B132" s="67" t="s">
        <v>176</v>
      </c>
    </row>
    <row r="133" spans="1:2" x14ac:dyDescent="0.25">
      <c r="A133" s="67" t="s">
        <v>137</v>
      </c>
      <c r="B133" s="67" t="s">
        <v>177</v>
      </c>
    </row>
    <row r="134" spans="1:2" x14ac:dyDescent="0.25">
      <c r="A134" s="67" t="s">
        <v>139</v>
      </c>
      <c r="B134" s="67" t="s">
        <v>179</v>
      </c>
    </row>
    <row r="135" spans="1:2" x14ac:dyDescent="0.25">
      <c r="A135" s="67" t="s">
        <v>123</v>
      </c>
      <c r="B135" s="67" t="s">
        <v>180</v>
      </c>
    </row>
    <row r="136" spans="1:2" x14ac:dyDescent="0.25">
      <c r="A136" s="67" t="s">
        <v>141</v>
      </c>
      <c r="B136" s="67" t="s">
        <v>183</v>
      </c>
    </row>
    <row r="137" spans="1:2" x14ac:dyDescent="0.25">
      <c r="A137" s="67" t="s">
        <v>131</v>
      </c>
      <c r="B137" s="67" t="s">
        <v>184</v>
      </c>
    </row>
    <row r="138" spans="1:2" x14ac:dyDescent="0.25">
      <c r="A138" s="67" t="s">
        <v>143</v>
      </c>
      <c r="B138" s="67" t="s">
        <v>185</v>
      </c>
    </row>
    <row r="139" spans="1:2" x14ac:dyDescent="0.25">
      <c r="A139" s="67" t="s">
        <v>125</v>
      </c>
      <c r="B139" s="67" t="s">
        <v>186</v>
      </c>
    </row>
    <row r="140" spans="1:2" x14ac:dyDescent="0.25">
      <c r="A140" s="67" t="s">
        <v>133</v>
      </c>
      <c r="B140" s="67" t="s">
        <v>187</v>
      </c>
    </row>
    <row r="141" spans="1:2" x14ac:dyDescent="0.25">
      <c r="A141" s="67" t="s">
        <v>111</v>
      </c>
      <c r="B141" s="67" t="s">
        <v>188</v>
      </c>
    </row>
    <row r="142" spans="1:2" x14ac:dyDescent="0.25">
      <c r="A142" s="67" t="s">
        <v>109</v>
      </c>
      <c r="B142" s="67" t="s">
        <v>189</v>
      </c>
    </row>
    <row r="143" spans="1:2" x14ac:dyDescent="0.25">
      <c r="A143" s="67" t="s">
        <v>74</v>
      </c>
      <c r="B143" s="67" t="s">
        <v>190</v>
      </c>
    </row>
    <row r="144" spans="1:2" x14ac:dyDescent="0.25">
      <c r="A144" s="67" t="s">
        <v>72</v>
      </c>
      <c r="B144" s="67" t="s">
        <v>191</v>
      </c>
    </row>
    <row r="145" spans="1:2" x14ac:dyDescent="0.25">
      <c r="A145" s="67" t="s">
        <v>78</v>
      </c>
      <c r="B145" s="67" t="s">
        <v>192</v>
      </c>
    </row>
    <row r="146" spans="1:2" x14ac:dyDescent="0.25">
      <c r="A146" s="67" t="s">
        <v>47</v>
      </c>
      <c r="B146" s="67" t="s">
        <v>193</v>
      </c>
    </row>
    <row r="147" spans="1:2" x14ac:dyDescent="0.25">
      <c r="A147" s="67" t="s">
        <v>49</v>
      </c>
      <c r="B147" s="67" t="s">
        <v>194</v>
      </c>
    </row>
    <row r="148" spans="1:2" x14ac:dyDescent="0.25">
      <c r="A148" s="67" t="s">
        <v>51</v>
      </c>
      <c r="B148" s="67" t="s">
        <v>195</v>
      </c>
    </row>
    <row r="149" spans="1:2" x14ac:dyDescent="0.25">
      <c r="A149" s="67" t="s">
        <v>53</v>
      </c>
      <c r="B149" s="67" t="s">
        <v>196</v>
      </c>
    </row>
    <row r="150" spans="1:2" x14ac:dyDescent="0.25">
      <c r="A150" s="67" t="s">
        <v>55</v>
      </c>
      <c r="B150" s="67" t="s">
        <v>54</v>
      </c>
    </row>
    <row r="151" spans="1:2" x14ac:dyDescent="0.25">
      <c r="A151" s="67" t="s">
        <v>37</v>
      </c>
      <c r="B151" s="67" t="s">
        <v>69</v>
      </c>
    </row>
    <row r="152" spans="1:2" x14ac:dyDescent="0.25">
      <c r="A152" s="67" t="s">
        <v>65</v>
      </c>
      <c r="B152" s="67" t="s">
        <v>81</v>
      </c>
    </row>
    <row r="153" spans="1:2" x14ac:dyDescent="0.25">
      <c r="A153" s="67" t="s">
        <v>63</v>
      </c>
      <c r="B153" s="67" t="s">
        <v>83</v>
      </c>
    </row>
    <row r="154" spans="1:2" x14ac:dyDescent="0.25">
      <c r="A154" s="67" t="s">
        <v>61</v>
      </c>
      <c r="B154" s="67" t="s">
        <v>96</v>
      </c>
    </row>
    <row r="155" spans="1:2" x14ac:dyDescent="0.25">
      <c r="A155" s="67" t="s">
        <v>59</v>
      </c>
      <c r="B155" s="67" t="s">
        <v>98</v>
      </c>
    </row>
    <row r="156" spans="1:2" x14ac:dyDescent="0.25">
      <c r="A156" s="67" t="s">
        <v>57</v>
      </c>
      <c r="B156" s="67" t="s">
        <v>106</v>
      </c>
    </row>
    <row r="157" spans="1:2" x14ac:dyDescent="0.25">
      <c r="A157" s="67" t="s">
        <v>39</v>
      </c>
      <c r="B157" s="67" t="s">
        <v>108</v>
      </c>
    </row>
    <row r="158" spans="1:2" x14ac:dyDescent="0.25">
      <c r="A158" s="67" t="s">
        <v>45</v>
      </c>
      <c r="B158" s="67" t="s">
        <v>128</v>
      </c>
    </row>
    <row r="159" spans="1:2" x14ac:dyDescent="0.25">
      <c r="A159" s="67" t="s">
        <v>43</v>
      </c>
    </row>
    <row r="160" spans="1:2" x14ac:dyDescent="0.25">
      <c r="A160" s="67" t="s">
        <v>68</v>
      </c>
    </row>
    <row r="161" spans="1:1" x14ac:dyDescent="0.25">
      <c r="A161" s="67" t="s">
        <v>41</v>
      </c>
    </row>
  </sheetData>
  <conditionalFormatting sqref="A1:A161">
    <cfRule type="duplicateValues" dxfId="665" priority="6"/>
    <cfRule type="duplicateValues" dxfId="664" priority="7"/>
    <cfRule type="duplicateValues" dxfId="663" priority="8"/>
  </conditionalFormatting>
  <conditionalFormatting sqref="A1:B161">
    <cfRule type="duplicateValues" dxfId="662" priority="1"/>
  </conditionalFormatting>
  <conditionalFormatting sqref="B1:B1048576">
    <cfRule type="duplicateValues" dxfId="661" priority="2"/>
    <cfRule type="duplicateValues" dxfId="660" priority="3"/>
    <cfRule type="duplicateValues" dxfId="659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7CD4-11A7-4C78-90B1-A7CCFF362513}">
  <sheetPr codeName="Sheet2">
    <tabColor rgb="FF92D050"/>
  </sheetPr>
  <dimension ref="A1:AC57"/>
  <sheetViews>
    <sheetView tabSelected="1" zoomScale="85" zoomScaleNormal="70" workbookViewId="0">
      <selection sqref="A1:Q57"/>
    </sheetView>
  </sheetViews>
  <sheetFormatPr defaultRowHeight="15" x14ac:dyDescent="0.25"/>
  <cols>
    <col min="1" max="1" width="7.85546875" bestFit="1" customWidth="1"/>
    <col min="2" max="2" width="30.7109375" bestFit="1" customWidth="1"/>
    <col min="3" max="3" width="10.28515625" style="17" customWidth="1"/>
    <col min="4" max="4" width="13.28515625" style="17" customWidth="1"/>
    <col min="5" max="5" width="11.140625" style="17" customWidth="1"/>
    <col min="6" max="6" width="0.7109375" style="16" customWidth="1"/>
    <col min="7" max="7" width="10.85546875" style="14" bestFit="1" customWidth="1"/>
    <col min="8" max="8" width="9.28515625" style="14" bestFit="1" customWidth="1"/>
    <col min="9" max="9" width="9" style="14" customWidth="1"/>
    <col min="10" max="10" width="0.7109375" style="16" customWidth="1"/>
    <col min="11" max="11" width="10.85546875" style="14" hidden="1" customWidth="1"/>
    <col min="12" max="13" width="0" style="14" hidden="1" customWidth="1"/>
    <col min="14" max="14" width="0.7109375" style="16" hidden="1" customWidth="1"/>
    <col min="15" max="15" width="11.140625" style="19" bestFit="1" customWidth="1"/>
    <col min="16" max="16" width="12" style="19" customWidth="1"/>
    <col min="17" max="17" width="13.5703125" customWidth="1"/>
    <col min="18" max="18" width="4.140625" customWidth="1"/>
    <col min="19" max="19" width="9.28515625" customWidth="1"/>
    <col min="20" max="21" width="12.140625" bestFit="1" customWidth="1"/>
    <col min="22" max="26" width="9.28515625" customWidth="1"/>
    <col min="27" max="27" width="9.85546875" hidden="1" customWidth="1"/>
    <col min="28" max="28" width="9.140625" hidden="1" customWidth="1"/>
  </cols>
  <sheetData>
    <row r="1" spans="1:29" ht="16.5" customHeight="1" x14ac:dyDescent="0.25">
      <c r="A1" s="654" t="s">
        <v>197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421"/>
      <c r="O1" s="657" t="s">
        <v>198</v>
      </c>
      <c r="P1" s="657"/>
      <c r="Q1" s="422">
        <f>Q2+1</f>
        <v>46081</v>
      </c>
      <c r="S1" s="37"/>
      <c r="T1" s="35">
        <v>46076</v>
      </c>
      <c r="U1" s="35">
        <f>T1+6</f>
        <v>46082</v>
      </c>
    </row>
    <row r="2" spans="1:29" ht="16.5" x14ac:dyDescent="0.25">
      <c r="A2" s="655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421"/>
      <c r="O2" s="658" t="s">
        <v>199</v>
      </c>
      <c r="P2" s="658"/>
      <c r="Q2" s="423">
        <v>46080</v>
      </c>
    </row>
    <row r="3" spans="1:29" x14ac:dyDescent="0.25">
      <c r="A3" s="647" t="s">
        <v>1</v>
      </c>
      <c r="B3" s="647" t="s">
        <v>2</v>
      </c>
      <c r="C3" s="648" t="s">
        <v>4</v>
      </c>
      <c r="D3" s="648" t="s">
        <v>5</v>
      </c>
      <c r="E3" s="648" t="s">
        <v>6</v>
      </c>
      <c r="F3" s="648"/>
      <c r="G3" s="656" t="s">
        <v>2345</v>
      </c>
      <c r="H3" s="656"/>
      <c r="I3" s="656"/>
      <c r="J3" s="648"/>
      <c r="K3" s="647" t="s">
        <v>200</v>
      </c>
      <c r="L3" s="647"/>
      <c r="M3" s="647"/>
      <c r="N3" s="648"/>
      <c r="O3" s="651" t="s">
        <v>201</v>
      </c>
      <c r="P3" s="652"/>
      <c r="Q3" s="653"/>
      <c r="S3" s="651" t="s">
        <v>202</v>
      </c>
      <c r="T3" s="652"/>
      <c r="U3" s="652"/>
      <c r="V3" s="652"/>
      <c r="W3" s="652"/>
      <c r="X3" s="652"/>
      <c r="Y3" s="652"/>
      <c r="Z3" s="653"/>
    </row>
    <row r="4" spans="1:29" x14ac:dyDescent="0.25">
      <c r="A4" s="647"/>
      <c r="B4" s="647"/>
      <c r="C4" s="648"/>
      <c r="D4" s="648"/>
      <c r="E4" s="648"/>
      <c r="F4" s="648"/>
      <c r="G4" s="4" t="s">
        <v>203</v>
      </c>
      <c r="H4" s="4" t="s">
        <v>5</v>
      </c>
      <c r="I4" s="4" t="s">
        <v>6</v>
      </c>
      <c r="J4" s="648"/>
      <c r="K4" s="4" t="s">
        <v>203</v>
      </c>
      <c r="L4" s="4" t="s">
        <v>5</v>
      </c>
      <c r="M4" s="4" t="s">
        <v>6</v>
      </c>
      <c r="N4" s="648"/>
      <c r="O4" s="4" t="s">
        <v>203</v>
      </c>
      <c r="P4" s="4" t="s">
        <v>5</v>
      </c>
      <c r="Q4" s="4" t="s">
        <v>6</v>
      </c>
      <c r="S4" s="4" t="s">
        <v>204</v>
      </c>
      <c r="T4" s="4" t="s">
        <v>205</v>
      </c>
      <c r="U4" s="2" t="s">
        <v>206</v>
      </c>
      <c r="V4" s="2" t="s">
        <v>207</v>
      </c>
      <c r="W4" s="2" t="s">
        <v>208</v>
      </c>
      <c r="X4" s="316" t="s">
        <v>209</v>
      </c>
      <c r="Y4" s="2" t="s">
        <v>208</v>
      </c>
      <c r="Z4" s="506" t="s">
        <v>209</v>
      </c>
    </row>
    <row r="5" spans="1:29" ht="17.25" customHeight="1" x14ac:dyDescent="0.25">
      <c r="A5" s="4" t="s">
        <v>8</v>
      </c>
      <c r="B5" s="34" t="s">
        <v>9</v>
      </c>
      <c r="C5" s="6"/>
      <c r="D5" s="6"/>
      <c r="E5" s="6"/>
      <c r="F5" s="6"/>
      <c r="G5" s="4"/>
      <c r="H5" s="4"/>
      <c r="I5" s="4"/>
      <c r="J5" s="6"/>
      <c r="K5" s="4"/>
      <c r="L5" s="4"/>
      <c r="M5" s="4"/>
      <c r="N5" s="6"/>
      <c r="O5" s="4"/>
      <c r="P5" s="4"/>
      <c r="Q5" s="4"/>
      <c r="S5" s="4" t="s">
        <v>210</v>
      </c>
      <c r="T5" s="4" t="s">
        <v>210</v>
      </c>
      <c r="U5" s="4" t="s">
        <v>211</v>
      </c>
      <c r="V5" s="4" t="s">
        <v>212</v>
      </c>
      <c r="W5" s="4" t="s">
        <v>213</v>
      </c>
      <c r="X5" s="4" t="s">
        <v>214</v>
      </c>
      <c r="Y5" s="4" t="s">
        <v>215</v>
      </c>
      <c r="Z5" s="4" t="s">
        <v>215</v>
      </c>
    </row>
    <row r="6" spans="1:29" s="26" customFormat="1" ht="22.5" customHeight="1" x14ac:dyDescent="0.25">
      <c r="A6" s="5">
        <f t="shared" ref="A6:A14" si="0">ROW(A1)</f>
        <v>1</v>
      </c>
      <c r="B6" s="13" t="s">
        <v>10</v>
      </c>
      <c r="C6" s="24">
        <v>194</v>
      </c>
      <c r="D6" s="24">
        <v>194</v>
      </c>
      <c r="E6" s="24">
        <f>C6-D6</f>
        <v>0</v>
      </c>
      <c r="F6" s="25"/>
      <c r="G6" s="5">
        <v>0</v>
      </c>
      <c r="H6" s="5">
        <v>0</v>
      </c>
      <c r="I6" s="5">
        <v>0</v>
      </c>
      <c r="J6" s="25"/>
      <c r="K6" s="5"/>
      <c r="L6" s="5"/>
      <c r="M6" s="5"/>
      <c r="N6" s="25"/>
      <c r="O6" s="5">
        <v>194</v>
      </c>
      <c r="P6" s="5">
        <v>194</v>
      </c>
      <c r="Q6" s="5">
        <f>O6-P6</f>
        <v>0</v>
      </c>
      <c r="S6" s="5">
        <f>COUNTIFS('WTG PH-III'!$P$5:$P$205,"Done",'WTG PH-III'!$C$5:$C$205,S$4,'WTG PH-III'!$B$5:$B$205,SUMMARY!S$5)</f>
        <v>5</v>
      </c>
      <c r="T6" s="5">
        <f>COUNTIFS('WTG PH-III'!$P$5:$P$205,"Done",'WTG PH-III'!$C$5:$C$205,T$4,'WTG PH-III'!$B$5:$B$205,SUMMARY!T$5)</f>
        <v>12</v>
      </c>
      <c r="U6" s="5">
        <f>COUNTIFS('WTG PH-III'!$P$5:$P$205,"Done",'WTG PH-III'!$C$5:$C$205,U$4,'WTG PH-III'!$B$5:$B$205,SUMMARY!U$5)</f>
        <v>39</v>
      </c>
      <c r="V6" s="5">
        <f>COUNTIFS('WTG PH-III'!$P$5:$P$205,"Done",'WTG PH-III'!$C$5:$C$205,V$4,'WTG PH-III'!$B$5:$B$205,SUMMARY!V$5)</f>
        <v>2</v>
      </c>
      <c r="W6" s="5">
        <f>COUNTIFS('WTG PH-III'!$P$5:$P$205,"Done",'WTG PH-III'!$C$5:$C$205,W$4,'WTG PH-III'!$B$5:$B$205,SUMMARY!W$5)</f>
        <v>36</v>
      </c>
      <c r="X6" s="5">
        <f>COUNTIFS('WTG PH-III'!$P$5:$P$205,"Done",'WTG PH-III'!$C$5:$C$205,X$4,'WTG PH-III'!$B$5:$B$205,SUMMARY!X$5)</f>
        <v>27</v>
      </c>
      <c r="Y6" s="5">
        <f>COUNTIFS('WTG PH-III'!$P$5:$P$205,"Done",'WTG PH-III'!$C$5:$C$205,Y$4,'WTG PH-III'!$B$5:$B$205,SUMMARY!Y$5)</f>
        <v>13</v>
      </c>
      <c r="Z6" s="5">
        <f>COUNTIFS('WTG PH-III'!$P$5:$P$205,"Done",'WTG PH-III'!$C$5:$C$205,Z$4,'WTG PH-III'!$B$5:$B$205,SUMMARY!Z$5)</f>
        <v>60</v>
      </c>
      <c r="AA6" s="424">
        <f>SUM(S6:Z6)</f>
        <v>194</v>
      </c>
      <c r="AB6" s="26" t="b">
        <f>AA6=D6</f>
        <v>1</v>
      </c>
    </row>
    <row r="7" spans="1:29" s="26" customFormat="1" ht="22.5" customHeight="1" x14ac:dyDescent="0.25">
      <c r="A7" s="5">
        <f t="shared" si="0"/>
        <v>2</v>
      </c>
      <c r="B7" s="13" t="s">
        <v>11</v>
      </c>
      <c r="C7" s="24">
        <v>194</v>
      </c>
      <c r="D7" s="24">
        <f>COUNTIF('Stone Column Progress'!G6:G199,'Stone Column Progress'!G6)</f>
        <v>194</v>
      </c>
      <c r="E7" s="24">
        <f>C7-D7</f>
        <v>0</v>
      </c>
      <c r="F7" s="25"/>
      <c r="G7" s="5">
        <v>0</v>
      </c>
      <c r="H7" s="5">
        <v>0</v>
      </c>
      <c r="I7" s="5">
        <v>0</v>
      </c>
      <c r="J7" s="25"/>
      <c r="K7" s="5"/>
      <c r="L7" s="5"/>
      <c r="M7" s="5"/>
      <c r="N7" s="25"/>
      <c r="O7" s="5">
        <v>194</v>
      </c>
      <c r="P7" s="5">
        <f>D7</f>
        <v>194</v>
      </c>
      <c r="Q7" s="5">
        <f>O7-P7</f>
        <v>0</v>
      </c>
      <c r="S7" s="5">
        <f>COUNTIFS('Stone Column Progress'!$C$6:$C$199,SUMMARY!S$4,'Stone Column Progress'!$F$6:$F$199,SUMMARY!S$5,'Stone Column Progress'!$G$6:$G$199,"Released")</f>
        <v>5</v>
      </c>
      <c r="T7" s="5">
        <f>COUNTIFS('Stone Column Progress'!$C$6:$C$199,SUMMARY!T$4,'Stone Column Progress'!$F$6:$F$199,SUMMARY!T$5,'Stone Column Progress'!$G$6:$G$199,"Released")</f>
        <v>12</v>
      </c>
      <c r="U7" s="5">
        <f>COUNTIFS('Stone Column Progress'!$C$6:$C$199,SUMMARY!U$4,'Stone Column Progress'!$F$6:$F$199,SUMMARY!U$5,'Stone Column Progress'!$G$6:$G$199,"Released")</f>
        <v>39</v>
      </c>
      <c r="V7" s="5">
        <f>COUNTIFS('Stone Column Progress'!$C$6:$C$199,SUMMARY!V$4,'Stone Column Progress'!$F$6:$F$199,SUMMARY!V$5,'Stone Column Progress'!$G$6:$G$199,"Released")</f>
        <v>2</v>
      </c>
      <c r="W7" s="5">
        <f>COUNTIFS('Stone Column Progress'!$C$6:$C$199,SUMMARY!W$4,'Stone Column Progress'!$F$6:$F$199,SUMMARY!W$5,'Stone Column Progress'!$G$6:$G$199,"Released")</f>
        <v>36</v>
      </c>
      <c r="X7" s="5">
        <f>COUNTIFS('Stone Column Progress'!$C$6:$C$199,SUMMARY!X$4,'Stone Column Progress'!$F$6:$F$199,SUMMARY!X$5,'Stone Column Progress'!$G$6:$G$199,"Released")</f>
        <v>27</v>
      </c>
      <c r="Y7" s="5">
        <f>COUNTIFS('Stone Column Progress'!$C$6:$C$199,SUMMARY!Y$4,'Stone Column Progress'!$F$6:$F$199,SUMMARY!Y$5,'Stone Column Progress'!$G$6:$G$199,"Released")</f>
        <v>13</v>
      </c>
      <c r="Z7" s="5">
        <f>COUNTIFS('Stone Column Progress'!$C$6:$C$199,SUMMARY!Z$4,'Stone Column Progress'!$F$6:$F$199,SUMMARY!Z$5,'Stone Column Progress'!$G$6:$G$199,"Released")</f>
        <v>60</v>
      </c>
      <c r="AA7" s="424"/>
    </row>
    <row r="8" spans="1:29" s="26" customFormat="1" ht="22.5" customHeight="1" x14ac:dyDescent="0.25">
      <c r="A8" s="5">
        <f t="shared" si="0"/>
        <v>3</v>
      </c>
      <c r="B8" s="13" t="s">
        <v>12</v>
      </c>
      <c r="C8" s="24">
        <v>194</v>
      </c>
      <c r="D8" s="24">
        <f>'WTG PH-III'!X4</f>
        <v>192</v>
      </c>
      <c r="E8" s="24">
        <f>C8-D8</f>
        <v>2</v>
      </c>
      <c r="F8" s="25"/>
      <c r="G8" s="5">
        <f>COUNTIFS('WTG PH-III'!$U$5:$U$198,"&gt;="&amp;T1,'WTG PH-III'!$U$5:$U$198,"&lt;="&amp;U1)</f>
        <v>0</v>
      </c>
      <c r="H8" s="5">
        <f>COUNTIFS('WTG PH-III'!$X$5:$X$198,"&gt;="&amp;T1,'WTG PH-III'!$X$5:$X$198,"&lt;="&amp;U1)</f>
        <v>0</v>
      </c>
      <c r="I8" s="5">
        <f t="shared" ref="I8:I23" si="1">G8-H8</f>
        <v>0</v>
      </c>
      <c r="J8" s="25"/>
      <c r="K8" s="5">
        <v>5</v>
      </c>
      <c r="L8" s="5">
        <v>2</v>
      </c>
      <c r="M8" s="5">
        <f>K8-L8</f>
        <v>3</v>
      </c>
      <c r="N8" s="25"/>
      <c r="O8" s="5">
        <f>COUNTIFS('WTG PH-III'!$U$5:$U$198,"&gt;=8-feb-25",'WTG PH-III'!$U$5:$U$198,"&lt;="&amp;U1)</f>
        <v>194</v>
      </c>
      <c r="P8" s="5">
        <f>COUNTIFS('WTG PH-III'!$X$5:$X$198,"&gt;=08-May-24",'WTG PH-III'!$X$5:$X$198,"&lt;="&amp;U1)</f>
        <v>192</v>
      </c>
      <c r="Q8" s="5">
        <f>O8-P8</f>
        <v>2</v>
      </c>
      <c r="S8" s="5">
        <f>COUNTIFS('WTG PH-III'!$X$5:$X$205,"&gt;0",'WTG PH-III'!$C$5:$C$205,S$4,'WTG PH-III'!$B$5:$B$205,SUMMARY!S$5)</f>
        <v>5</v>
      </c>
      <c r="T8" s="5">
        <f>COUNTIFS('WTG PH-III'!$X$5:$X$205,"&gt;0",'WTG PH-III'!$C$5:$C$205,T$4,'WTG PH-III'!$B$5:$B$205,SUMMARY!T$5)</f>
        <v>12</v>
      </c>
      <c r="U8" s="5">
        <f>COUNTIFS('WTG PH-III'!$X$5:$X$205,"&gt;0",'WTG PH-III'!$C$5:$C$205,U$4,'WTG PH-III'!$B$5:$B$205,SUMMARY!U$5)</f>
        <v>39</v>
      </c>
      <c r="V8" s="5">
        <f>COUNTIFS('WTG PH-III'!$X$5:$X$205,"&gt;0",'WTG PH-III'!$C$5:$C$205,V$4,'WTG PH-III'!$B$5:$B$205,SUMMARY!V$5)</f>
        <v>2</v>
      </c>
      <c r="W8" s="5">
        <f>COUNTIFS('WTG PH-III'!$X$5:$X$205,"&gt;0",'WTG PH-III'!$C$5:$C$205,W$4,'WTG PH-III'!$B$5:$B$205,SUMMARY!W$5)</f>
        <v>36</v>
      </c>
      <c r="X8" s="5">
        <f>COUNTIFS('WTG PH-III'!$X$5:$X$205,"&gt;0",'WTG PH-III'!$C$5:$C$205,X$4,'WTG PH-III'!$B$5:$B$205,SUMMARY!X$5)</f>
        <v>27</v>
      </c>
      <c r="Y8" s="5">
        <f>COUNTIFS('WTG PH-III'!$X$5:$X$205,"&gt;0",'WTG PH-III'!$C$5:$C$205,Y$4,'WTG PH-III'!$B$5:$B$205,SUMMARY!Y$5)</f>
        <v>13</v>
      </c>
      <c r="Z8" s="5">
        <f>COUNTIFS('WTG PH-III'!$X$5:$X$205,"&gt;0",'WTG PH-III'!$C$5:$C$205,Z$4,'WTG PH-III'!$B$5:$B$205,SUMMARY!Z$5)</f>
        <v>58</v>
      </c>
      <c r="AA8" s="424">
        <f t="shared" ref="AA8:AA23" si="2">SUM(S8:Z8)</f>
        <v>192</v>
      </c>
      <c r="AB8" s="26" t="b">
        <f t="shared" ref="AB8:AB14" si="3">AA8=D8</f>
        <v>1</v>
      </c>
    </row>
    <row r="9" spans="1:29" s="26" customFormat="1" ht="22.5" customHeight="1" x14ac:dyDescent="0.25">
      <c r="A9" s="5">
        <f t="shared" si="0"/>
        <v>4</v>
      </c>
      <c r="B9" s="13" t="s">
        <v>13</v>
      </c>
      <c r="C9" s="24">
        <v>63</v>
      </c>
      <c r="D9" s="24">
        <f>'WTG PH-III'!AG4</f>
        <v>61</v>
      </c>
      <c r="E9" s="24">
        <f t="shared" ref="E9:E23" si="4">C9-D9</f>
        <v>2</v>
      </c>
      <c r="F9" s="25"/>
      <c r="G9" s="5">
        <v>0</v>
      </c>
      <c r="H9" s="5">
        <f>COUNTIFS('WTG PH-III'!$AG$5:$AG$198,"&gt;="&amp;T1,'WTG PH-III'!$AG$5:$AG$198,"&lt;="&amp;U1)</f>
        <v>1</v>
      </c>
      <c r="I9" s="5">
        <f t="shared" si="1"/>
        <v>-1</v>
      </c>
      <c r="J9" s="25"/>
      <c r="K9" s="5">
        <v>7</v>
      </c>
      <c r="L9" s="5"/>
      <c r="M9" s="5">
        <v>7</v>
      </c>
      <c r="N9" s="25"/>
      <c r="O9" s="5">
        <v>63</v>
      </c>
      <c r="P9" s="5">
        <f>COUNTIFS('WTG PH-III'!$AG$5:$AG$198,"&gt;=08-Feb-25",'WTG PH-III'!$AG$5:$AG$198,"&lt;="&amp;U1)</f>
        <v>57</v>
      </c>
      <c r="Q9" s="5">
        <f>O9-P9</f>
        <v>6</v>
      </c>
      <c r="S9" s="5">
        <f>COUNTIFS('WTG PH-III'!$AG$5:$AG$205,"&gt;0",'WTG PH-III'!$C$5:$C$205,S$4,'WTG PH-III'!$B$5:$B$205,SUMMARY!S$5)</f>
        <v>1</v>
      </c>
      <c r="T9" s="5">
        <f>COUNTIFS('WTG PH-III'!$AG$5:$AG$205,"&gt;0",'WTG PH-III'!$C$5:$C$205,T$4,'WTG PH-III'!$B$5:$B$205,SUMMARY!T$5)</f>
        <v>5</v>
      </c>
      <c r="U9" s="5">
        <f>(COUNTIFS('WTG PH-III'!$AG$5:$AG$205,"&gt;0",'WTG PH-III'!$C$5:$C$205,U$4,'WTG PH-III'!$B$5:$B$205,SUMMARY!U$5))+1</f>
        <v>10</v>
      </c>
      <c r="V9" s="5">
        <f>COUNTIFS('WTG PH-III'!$AG$5:$AG$205,"&gt;0",'WTG PH-III'!$C$5:$C$205,V$4,'WTG PH-III'!$B$5:$B$205,SUMMARY!V$5)</f>
        <v>0</v>
      </c>
      <c r="W9" s="5">
        <f>COUNTIFS('WTG PH-III'!$AG$5:$AG$205,"&gt;0",'WTG PH-III'!$C$5:$C$205,W$4,'WTG PH-III'!$B$5:$B$205,SUMMARY!W$5)</f>
        <v>12</v>
      </c>
      <c r="X9" s="5">
        <f>COUNTIFS('WTG PH-III'!$AG$5:$AG$205,"&gt;0",'WTG PH-III'!$C$5:$C$205,X$4,'WTG PH-III'!$B$5:$B$205,SUMMARY!X$5)+2</f>
        <v>10</v>
      </c>
      <c r="Y9" s="5">
        <f>COUNTIFS('WTG PH-III'!$AG$5:$AG$205,"&gt;0",'WTG PH-III'!$C$5:$C$205,Y$4,'WTG PH-III'!$B$5:$B$205,SUMMARY!Y$5)</f>
        <v>5</v>
      </c>
      <c r="Z9" s="5">
        <f>COUNTIFS('WTG PH-III'!$AG$5:$AG$205,"&gt;0",'WTG PH-III'!$C$5:$C$205,Z$4,'WTG PH-III'!$B$5:$B$205,SUMMARY!Z$5)</f>
        <v>17</v>
      </c>
      <c r="AA9" s="424">
        <f t="shared" si="2"/>
        <v>60</v>
      </c>
      <c r="AB9" s="26" t="b">
        <f t="shared" si="3"/>
        <v>0</v>
      </c>
      <c r="AC9" s="425"/>
    </row>
    <row r="10" spans="1:29" s="26" customFormat="1" ht="22.5" customHeight="1" x14ac:dyDescent="0.25">
      <c r="A10" s="5">
        <f t="shared" si="0"/>
        <v>5</v>
      </c>
      <c r="B10" s="13" t="s">
        <v>14</v>
      </c>
      <c r="C10" s="24">
        <v>194</v>
      </c>
      <c r="D10" s="24">
        <f>'WTG PH-III'!AM4</f>
        <v>187</v>
      </c>
      <c r="E10" s="24">
        <f t="shared" si="4"/>
        <v>7</v>
      </c>
      <c r="F10" s="25"/>
      <c r="G10" s="5">
        <f>COUNTIFS('WTG PH-III'!$AJ$5:$AJ$198,"&gt;="&amp;T1,'WTG PH-III'!$AJ$5:$AJ$198,"&lt;="&amp;U1)</f>
        <v>0</v>
      </c>
      <c r="H10" s="5">
        <f>COUNTIFS('WTG PH-III'!$AM$5:$AM$198,"&gt;="&amp;T1,'WTG PH-III'!$AM$5:$AM$198,"&lt;="&amp;U1)</f>
        <v>2</v>
      </c>
      <c r="I10" s="5">
        <f t="shared" si="1"/>
        <v>-2</v>
      </c>
      <c r="J10" s="25"/>
      <c r="K10" s="5">
        <f>COUNTIFS('WTG PH-III'!AJ5:AJ18,"&gt;=01-Apr-24",'WTG PH-III'!AJ5:AJ18,"&lt;=30-Apr-24")</f>
        <v>0</v>
      </c>
      <c r="L10" s="5"/>
      <c r="M10" s="5">
        <f>K10-L10</f>
        <v>0</v>
      </c>
      <c r="N10" s="25"/>
      <c r="O10" s="5">
        <f>COUNTIFS('WTG PH-III'!$AJ$5:$AJ$198,"&gt;=8-feb-25",'WTG PH-III'!$AJ$5:$AJ$198,"&lt;="&amp;U1)</f>
        <v>194</v>
      </c>
      <c r="P10" s="5">
        <f>COUNTIFS('WTG PH-III'!$AM$5:$AM$198,"&gt;=08-Feb-25",'WTG PH-III'!$AM$5:$AM$198,"&lt;="&amp;U1)</f>
        <v>187</v>
      </c>
      <c r="Q10" s="5">
        <f>O10-P10</f>
        <v>7</v>
      </c>
      <c r="S10" s="5">
        <f>COUNTIFS('WTG PH-III'!$AM$5:$AM$205,"&gt;0",'WTG PH-III'!$C$5:$C$205,S$4,'WTG PH-III'!$B$5:$B$205,SUMMARY!S$5)</f>
        <v>5</v>
      </c>
      <c r="T10" s="5">
        <f>COUNTIFS('WTG PH-III'!$AM$5:$AM$205,"&gt;0",'WTG PH-III'!$C$5:$C$205,T$4,'WTG PH-III'!$B$5:$B$205,SUMMARY!T$5)</f>
        <v>11</v>
      </c>
      <c r="U10" s="5">
        <f>COUNTIFS('WTG PH-III'!$AM$5:$AM$205,"&gt;0",'WTG PH-III'!$C$5:$C$205,U$4,'WTG PH-III'!$B$5:$B$205,SUMMARY!U$5)</f>
        <v>39</v>
      </c>
      <c r="V10" s="5">
        <f>COUNTIFS('WTG PH-III'!$AM$5:$AM$205,"&gt;0",'WTG PH-III'!$C$5:$C$205,V$4,'WTG PH-III'!$B$5:$B$205,SUMMARY!V$5)</f>
        <v>2</v>
      </c>
      <c r="W10" s="5">
        <f>COUNTIFS('WTG PH-III'!$AM$5:$AM$205,"&gt;0",'WTG PH-III'!$C$5:$C$205,W$4,'WTG PH-III'!$B$5:$B$205,SUMMARY!W$5)</f>
        <v>36</v>
      </c>
      <c r="X10" s="5">
        <f>COUNTIFS('WTG PH-III'!$AM$5:$AM$205,"&gt;0",'WTG PH-III'!$C$5:$C$205,X$4,'WTG PH-III'!$B$5:$B$205,SUMMARY!X$5)</f>
        <v>27</v>
      </c>
      <c r="Y10" s="5">
        <f>COUNTIFS('WTG PH-III'!$AM$5:$AM$205,"&gt;0",'WTG PH-III'!$C$5:$C$205,Y$4,'WTG PH-III'!$B$5:$B$205,SUMMARY!Y$5)</f>
        <v>12</v>
      </c>
      <c r="Z10" s="5">
        <f>COUNTIFS('WTG PH-III'!$AM$5:$AM$205,"&gt;0",'WTG PH-III'!$C$5:$C$205,Z$4,'WTG PH-III'!$B$5:$B$205,SUMMARY!Z$5)</f>
        <v>55</v>
      </c>
      <c r="AA10" s="424">
        <f t="shared" si="2"/>
        <v>187</v>
      </c>
      <c r="AB10" s="26" t="b">
        <f t="shared" si="3"/>
        <v>1</v>
      </c>
    </row>
    <row r="11" spans="1:29" s="26" customFormat="1" ht="22.5" customHeight="1" x14ac:dyDescent="0.25">
      <c r="A11" s="5">
        <f t="shared" si="0"/>
        <v>6</v>
      </c>
      <c r="B11" s="13" t="s">
        <v>216</v>
      </c>
      <c r="C11" s="24">
        <v>194</v>
      </c>
      <c r="D11" s="24">
        <f>'WTG PH-III'!BA4</f>
        <v>180</v>
      </c>
      <c r="E11" s="24">
        <f t="shared" si="4"/>
        <v>14</v>
      </c>
      <c r="F11" s="25"/>
      <c r="G11" s="5">
        <f>COUNTIFS('WTG PH-III'!$AX$5:$AX$198,"&gt;="&amp;T1,'WTG PH-III'!$AX$5:$AX$198,"&lt;="&amp;U1)</f>
        <v>0</v>
      </c>
      <c r="H11" s="5">
        <f>COUNTIFS('WTG PH-III'!$BA$5:$BA$198,"&gt;="&amp;T1,'WTG PH-III'!$BA$5:$BA$198,"&lt;="&amp;U1)</f>
        <v>2</v>
      </c>
      <c r="I11" s="5">
        <f t="shared" si="1"/>
        <v>-2</v>
      </c>
      <c r="J11" s="25"/>
      <c r="K11" s="5">
        <f>COUNTIFS('WTG PH-III'!AX5:AX18,"&gt;=01-Apr-24",'WTG PH-III'!AX5:AX18,"&lt;=30-Apr-24")</f>
        <v>0</v>
      </c>
      <c r="L11" s="5"/>
      <c r="M11" s="5">
        <f t="shared" ref="M11:M22" si="5">K11-L11</f>
        <v>0</v>
      </c>
      <c r="N11" s="25"/>
      <c r="O11" s="5">
        <f>COUNTIFS('WTG PH-III'!$AX$5:$AX$198,"&gt;=8-feb-25",'WTG PH-III'!$AX$5:$AX$198,"&lt;="&amp;U1)</f>
        <v>194</v>
      </c>
      <c r="P11" s="5">
        <f>COUNTIFS('WTG PH-III'!$BA$5:$BA$198,"&gt;=08-Feb-25",'WTG PH-III'!$BA$5:$BA$198,"&lt;="&amp;U1)</f>
        <v>180</v>
      </c>
      <c r="Q11" s="5">
        <f t="shared" ref="Q11:Q23" si="6">O11-P11</f>
        <v>14</v>
      </c>
      <c r="R11" s="425"/>
      <c r="S11" s="5">
        <f>COUNTIFS('WTG PH-III'!$BA$5:$BA$205,"&gt;0",'WTG PH-III'!$C$5:$C$205,S$4,'WTG PH-III'!$B$5:$B$205,SUMMARY!S$5)</f>
        <v>5</v>
      </c>
      <c r="T11" s="5">
        <f>COUNTIFS('WTG PH-III'!$BA$5:$BA$205,"&gt;0",'WTG PH-III'!$C$5:$C$205,T$4,'WTG PH-III'!$B$5:$B$205,SUMMARY!T$5)</f>
        <v>11</v>
      </c>
      <c r="U11" s="5">
        <f>COUNTIFS('WTG PH-III'!$BA$5:$BA$205,"&gt;0",'WTG PH-III'!$C$5:$C$205,U$4,'WTG PH-III'!$B$5:$B$205,SUMMARY!U$5)</f>
        <v>39</v>
      </c>
      <c r="V11" s="5">
        <f>COUNTIFS('WTG PH-III'!$BA$5:$BA$205,"&gt;0",'WTG PH-III'!$C$5:$C$205,V$4,'WTG PH-III'!$B$5:$B$205,SUMMARY!V$5)</f>
        <v>2</v>
      </c>
      <c r="W11" s="5">
        <f>COUNTIFS('WTG PH-III'!$BA$5:$BA$205,"&gt;0",'WTG PH-III'!$C$5:$C$205,W$4,'WTG PH-III'!$B$5:$B$205,SUMMARY!W$5)</f>
        <v>36</v>
      </c>
      <c r="X11" s="5">
        <f>COUNTIFS('WTG PH-III'!$BA$5:$BA$205,"&gt;0",'WTG PH-III'!$C$5:$C$205,X$4,'WTG PH-III'!$B$5:$B$205,SUMMARY!X$5)</f>
        <v>27</v>
      </c>
      <c r="Y11" s="5">
        <f>COUNTIFS('WTG PH-III'!$BA$5:$BA$205,"&gt;0",'WTG PH-III'!$C$5:$C$205,Y$4,'WTG PH-III'!$B$5:$B$205,SUMMARY!Y$5)</f>
        <v>12</v>
      </c>
      <c r="Z11" s="5">
        <f>COUNTIFS('WTG PH-III'!$BA$5:$BA$205,"&gt;0",'WTG PH-III'!$C$5:$C$205,Z$4,'WTG PH-III'!$B$5:$B$205,SUMMARY!Z$5)</f>
        <v>48</v>
      </c>
      <c r="AA11" s="424">
        <f t="shared" si="2"/>
        <v>180</v>
      </c>
      <c r="AB11" s="26" t="b">
        <f t="shared" si="3"/>
        <v>1</v>
      </c>
    </row>
    <row r="12" spans="1:29" s="26" customFormat="1" ht="22.5" customHeight="1" x14ac:dyDescent="0.25">
      <c r="A12" s="5">
        <f t="shared" si="0"/>
        <v>7</v>
      </c>
      <c r="B12" s="13" t="s">
        <v>16</v>
      </c>
      <c r="C12" s="24">
        <v>194</v>
      </c>
      <c r="D12" s="24">
        <f>'WTG PH-III'!BH4</f>
        <v>177</v>
      </c>
      <c r="E12" s="24">
        <f t="shared" si="4"/>
        <v>17</v>
      </c>
      <c r="F12" s="25"/>
      <c r="G12" s="5">
        <f>COUNTIFS('WTG PH-III'!$BE$5:$BE$198,"&gt;="&amp;T1,'WTG PH-III'!$BE$5:$BE$198,"&lt;="&amp;U1)</f>
        <v>0</v>
      </c>
      <c r="H12" s="5">
        <f>COUNTIFS('WTG PH-III'!$BH$5:$BH$198,"&gt;="&amp;T1,'WTG PH-III'!$BH$5:$BH$198,"&lt;="&amp;U1)</f>
        <v>3</v>
      </c>
      <c r="I12" s="5">
        <f t="shared" si="1"/>
        <v>-3</v>
      </c>
      <c r="J12" s="25"/>
      <c r="K12" s="5">
        <f>COUNTIFS('WTG PH-III'!BE5:BE18,"&gt;=01-Apr-24",'WTG PH-III'!BE5:BE18,"&lt;=30-Apr-24")</f>
        <v>0</v>
      </c>
      <c r="L12" s="5"/>
      <c r="M12" s="5">
        <f t="shared" si="5"/>
        <v>0</v>
      </c>
      <c r="N12" s="25"/>
      <c r="O12" s="5">
        <f>COUNTIFS('WTG PH-III'!$BE$5:$BE$198,"&gt;=8-feb-25",'WTG PH-III'!$BE$5:$BE$198,"&lt;="&amp;U1)</f>
        <v>194</v>
      </c>
      <c r="P12" s="5">
        <f>COUNTIFS('WTG PH-III'!$BH$5:$BH$198,"&gt;=08-Feb-25",'WTG PH-III'!$BH$5:$BH$198,"&lt;="&amp;U1)</f>
        <v>177</v>
      </c>
      <c r="Q12" s="5">
        <f t="shared" si="6"/>
        <v>17</v>
      </c>
      <c r="S12" s="5">
        <f>COUNTIFS('WTG PH-III'!$BH$5:$BH$205,"&gt;0",'WTG PH-III'!$C$5:$C$205,S$4,'WTG PH-III'!$B$5:$B$205,SUMMARY!S$5)</f>
        <v>5</v>
      </c>
      <c r="T12" s="5">
        <f>COUNTIFS('WTG PH-III'!$BH$5:$BH$205,"&gt;0",'WTG PH-III'!$C$5:$C$205,T$4,'WTG PH-III'!$B$5:$B$205,SUMMARY!T$5)</f>
        <v>11</v>
      </c>
      <c r="U12" s="5">
        <f>COUNTIFS('WTG PH-III'!$BH$5:$BH$205,"&gt;0",'WTG PH-III'!$C$5:$C$205,U$4,'WTG PH-III'!$B$5:$B$205,SUMMARY!U$5)</f>
        <v>39</v>
      </c>
      <c r="V12" s="5">
        <f>COUNTIFS('WTG PH-III'!$BH$5:$BH$205,"&gt;0",'WTG PH-III'!$C$5:$C$205,V$4,'WTG PH-III'!$B$5:$B$205,SUMMARY!V$5)</f>
        <v>2</v>
      </c>
      <c r="W12" s="5">
        <f>COUNTIFS('WTG PH-III'!$BH$5:$BH$205,"&gt;0",'WTG PH-III'!$C$5:$C$205,W$4,'WTG PH-III'!$B$5:$B$205,SUMMARY!W$5)</f>
        <v>36</v>
      </c>
      <c r="X12" s="5">
        <f>COUNTIFS('WTG PH-III'!$BH$5:$BH$205,"&gt;0",'WTG PH-III'!$C$5:$C$205,X$4,'WTG PH-III'!$B$5:$B$205,SUMMARY!X$5)</f>
        <v>27</v>
      </c>
      <c r="Y12" s="5">
        <f>COUNTIFS('WTG PH-III'!$BH$5:$BH$205,"&gt;0",'WTG PH-III'!$C$5:$C$205,Y$4,'WTG PH-III'!$B$5:$B$205,SUMMARY!Y$5)</f>
        <v>12</v>
      </c>
      <c r="Z12" s="5">
        <f>COUNTIFS('WTG PH-III'!$BH$5:$BH$205,"&gt;0",'WTG PH-III'!$C$5:$C$205,Z$4,'WTG PH-III'!$B$5:$B$205,SUMMARY!Z$5)</f>
        <v>45</v>
      </c>
      <c r="AA12" s="424">
        <f t="shared" si="2"/>
        <v>177</v>
      </c>
      <c r="AB12" s="26" t="b">
        <f t="shared" si="3"/>
        <v>1</v>
      </c>
    </row>
    <row r="13" spans="1:29" s="26" customFormat="1" ht="22.5" customHeight="1" x14ac:dyDescent="0.25">
      <c r="A13" s="5">
        <f t="shared" si="0"/>
        <v>8</v>
      </c>
      <c r="B13" s="13" t="s">
        <v>17</v>
      </c>
      <c r="C13" s="24">
        <v>194</v>
      </c>
      <c r="D13" s="24">
        <f>'WTG PH-III'!BO4</f>
        <v>173</v>
      </c>
      <c r="E13" s="24">
        <f t="shared" si="4"/>
        <v>21</v>
      </c>
      <c r="F13" s="25"/>
      <c r="G13" s="5">
        <f>COUNTIFS('WTG PH-III'!$BL$5:$BL$198,"&gt;="&amp;T1,'WTG PH-III'!$BL$5:$BL$198,"&lt;="&amp;U1)</f>
        <v>0</v>
      </c>
      <c r="H13" s="5">
        <f>COUNTIFS('WTG PH-III'!BO5:BO198,"&gt;="&amp;T1,'WTG PH-III'!BO5:BO198,"&lt;="&amp;U1)</f>
        <v>3</v>
      </c>
      <c r="I13" s="5">
        <f t="shared" si="1"/>
        <v>-3</v>
      </c>
      <c r="J13" s="25"/>
      <c r="K13" s="5">
        <f>COUNTIFS('WTG PH-III'!BL5:BL18,"&gt;=01-Apr-24",'WTG PH-III'!BL5:BL18,"&lt;=30-Apr-24")</f>
        <v>0</v>
      </c>
      <c r="L13" s="5"/>
      <c r="M13" s="5">
        <f t="shared" si="5"/>
        <v>0</v>
      </c>
      <c r="N13" s="25"/>
      <c r="O13" s="5">
        <f>COUNTIFS('WTG PH-III'!$BL$5:$BL$198,"&gt;=8-feb-25",'WTG PH-III'!$BL$5:$BL$198,"&lt;="&amp;U1)</f>
        <v>194</v>
      </c>
      <c r="P13" s="5">
        <f>COUNTIFS('WTG PH-III'!$BO$5:$BO$198,"&gt;=08-Feb-25",'WTG PH-III'!$BO$5:$BO$198,"&lt;="&amp;U1)</f>
        <v>173</v>
      </c>
      <c r="Q13" s="5">
        <f t="shared" si="6"/>
        <v>21</v>
      </c>
      <c r="S13" s="5">
        <f>COUNTIFS('WTG PH-III'!$BO$5:$BO$205,"&gt;0",'WTG PH-III'!$C$5:$C$205,S$4,'WTG PH-III'!$B$5:$B$205,SUMMARY!S$5)</f>
        <v>5</v>
      </c>
      <c r="T13" s="5">
        <f>COUNTIFS('WTG PH-III'!$BO$5:$BO$205,"&gt;0",'WTG PH-III'!$C$5:$C$205,T$4,'WTG PH-III'!$B$5:$B$205,SUMMARY!T$5)</f>
        <v>10</v>
      </c>
      <c r="U13" s="5">
        <f>COUNTIFS('WTG PH-III'!$BO$5:$BO$205,"&gt;0",'WTG PH-III'!$C$5:$C$205,U$4,'WTG PH-III'!$B$5:$B$205,SUMMARY!U$5)</f>
        <v>39</v>
      </c>
      <c r="V13" s="5">
        <f>COUNTIFS('WTG PH-III'!$BO$5:$BO$205,"&gt;0",'WTG PH-III'!$C$5:$C$205,V$4,'WTG PH-III'!$B$5:$B$205,SUMMARY!V$5)</f>
        <v>2</v>
      </c>
      <c r="W13" s="5">
        <f>COUNTIFS('WTG PH-III'!$BO$5:$BO$205,"&gt;0",'WTG PH-III'!$C$5:$C$205,W$4,'WTG PH-III'!$B$5:$B$205,SUMMARY!W$5)</f>
        <v>36</v>
      </c>
      <c r="X13" s="5">
        <f>COUNTIFS('WTG PH-III'!$BO$5:$BO$205,"&gt;0",'WTG PH-III'!$C$5:$C$205,X$4,'WTG PH-III'!$B$5:$B$205,SUMMARY!X$5)</f>
        <v>27</v>
      </c>
      <c r="Y13" s="5">
        <f>COUNTIFS('WTG PH-III'!$BO$5:$BO$205,"&gt;0",'WTG PH-III'!$C$5:$C$205,Y$4,'WTG PH-III'!$B$5:$B$205,SUMMARY!Y$5)</f>
        <v>12</v>
      </c>
      <c r="Z13" s="5">
        <f>COUNTIFS('WTG PH-III'!$BO$5:$BO$205,"&gt;0",'WTG PH-III'!$C$5:$C$205,Z$4,'WTG PH-III'!$B$5:$B$205,SUMMARY!Z$5)</f>
        <v>42</v>
      </c>
      <c r="AA13" s="424">
        <f t="shared" si="2"/>
        <v>173</v>
      </c>
      <c r="AB13" s="26" t="b">
        <f t="shared" si="3"/>
        <v>1</v>
      </c>
    </row>
    <row r="14" spans="1:29" s="26" customFormat="1" ht="22.5" customHeight="1" x14ac:dyDescent="0.25">
      <c r="A14" s="5">
        <f t="shared" si="0"/>
        <v>9</v>
      </c>
      <c r="B14" s="13" t="s">
        <v>18</v>
      </c>
      <c r="C14" s="24">
        <v>194</v>
      </c>
      <c r="D14" s="24">
        <f>'WTG PH-III'!BV4</f>
        <v>172</v>
      </c>
      <c r="E14" s="24">
        <f t="shared" si="4"/>
        <v>22</v>
      </c>
      <c r="F14" s="25"/>
      <c r="G14" s="5">
        <f>COUNTIFS('WTG PH-III'!$BS$5:$BS$198,"&gt;="&amp;T1,'WTG PH-III'!$BS$5:$BS$198,"&lt;="&amp;U1)</f>
        <v>0</v>
      </c>
      <c r="H14" s="5">
        <f>COUNTIFS('WTG PH-III'!$BV$5:$BV$198,"&gt;="&amp;T1,'WTG PH-III'!$BV$5:$BV$198,"&lt;="&amp;U1)</f>
        <v>6</v>
      </c>
      <c r="I14" s="5">
        <f t="shared" si="1"/>
        <v>-6</v>
      </c>
      <c r="J14" s="25"/>
      <c r="K14" s="5">
        <f>COUNTIFS('WTG PH-III'!BS5:BS18,"&gt;=01-Apr-24",'WTG PH-III'!BS5:BS18,"&lt;=30-Apr-24")</f>
        <v>0</v>
      </c>
      <c r="L14" s="5"/>
      <c r="M14" s="5">
        <f t="shared" si="5"/>
        <v>0</v>
      </c>
      <c r="N14" s="25"/>
      <c r="O14" s="5">
        <f>COUNTIFS('WTG PH-III'!$BS$5:$BS$198,"&gt;=8-feb-25",'WTG PH-III'!$BS$5:$BS$198,"&lt;="&amp;U1)</f>
        <v>194</v>
      </c>
      <c r="P14" s="5">
        <f>COUNTIFS('WTG PH-III'!$BV$5:$BV$198,"&gt;=08-Feb-25",'WTG PH-III'!$BV$5:$BV$198,"&lt;="&amp;U1)</f>
        <v>172</v>
      </c>
      <c r="Q14" s="5">
        <f t="shared" si="6"/>
        <v>22</v>
      </c>
      <c r="S14" s="5">
        <f>COUNTIFS('WTG PH-III'!$BV$5:$BV$205,"&gt;0",'WTG PH-III'!$C$5:$C$205,S$4,'WTG PH-III'!$B$5:$B$205,SUMMARY!S$5)</f>
        <v>5</v>
      </c>
      <c r="T14" s="5">
        <f>COUNTIFS('WTG PH-III'!$BV$5:$BV$205,"&gt;0",'WTG PH-III'!$C$5:$C$205,T$4,'WTG PH-III'!$B$5:$B$205,SUMMARY!T$5)</f>
        <v>10</v>
      </c>
      <c r="U14" s="5">
        <f>COUNTIFS('WTG PH-III'!$BV$5:$BV$205,"&gt;0",'WTG PH-III'!$C$5:$C$205,U$4,'WTG PH-III'!$B$5:$B$205,SUMMARY!U$5)</f>
        <v>39</v>
      </c>
      <c r="V14" s="5">
        <f>COUNTIFS('WTG PH-III'!$BV$5:$BV$205,"&gt;0",'WTG PH-III'!$C$5:$C$205,V$4,'WTG PH-III'!$B$5:$B$205,SUMMARY!V$5)</f>
        <v>2</v>
      </c>
      <c r="W14" s="5">
        <f>COUNTIFS('WTG PH-III'!$BV$5:$BV$205,"&gt;0",'WTG PH-III'!$C$5:$C$205,W$4,'WTG PH-III'!$B$5:$B$205,SUMMARY!W$5)</f>
        <v>36</v>
      </c>
      <c r="X14" s="5">
        <f>COUNTIFS('WTG PH-III'!$BV$5:$BV$205,"&gt;0",'WTG PH-III'!$C$5:$C$205,X$4,'WTG PH-III'!$B$5:$B$205,SUMMARY!X$5)</f>
        <v>27</v>
      </c>
      <c r="Y14" s="5">
        <f>COUNTIFS('WTG PH-III'!$BV$5:$BV$205,"&gt;0",'WTG PH-III'!$C$5:$C$205,Y$4,'WTG PH-III'!$B$5:$B$205,SUMMARY!Y$5)</f>
        <v>12</v>
      </c>
      <c r="Z14" s="5">
        <f>COUNTIFS('WTG PH-III'!$BV$5:$BV$205,"&gt;0",'WTG PH-III'!$C$5:$C$205,Z$4,'WTG PH-III'!$B$5:$B$205,SUMMARY!Z$5)</f>
        <v>41</v>
      </c>
      <c r="AA14" s="424">
        <f t="shared" si="2"/>
        <v>172</v>
      </c>
      <c r="AB14" s="26" t="b">
        <f t="shared" si="3"/>
        <v>1</v>
      </c>
    </row>
    <row r="15" spans="1:29" s="26" customFormat="1" ht="22.5" customHeight="1" x14ac:dyDescent="0.25">
      <c r="A15" s="5">
        <f t="shared" ref="A15:A23" si="7">ROW(A10)</f>
        <v>10</v>
      </c>
      <c r="B15" s="13" t="s">
        <v>19</v>
      </c>
      <c r="C15" s="24">
        <v>194</v>
      </c>
      <c r="D15" s="24">
        <f>'WTG PH-III'!CD4</f>
        <v>76</v>
      </c>
      <c r="E15" s="24">
        <f t="shared" si="4"/>
        <v>118</v>
      </c>
      <c r="F15" s="25"/>
      <c r="G15" s="5">
        <f>COUNTIFS('WTG PH-III'!$CA$5:$CA$198,"&gt;="&amp;T1,'WTG PH-III'!$CA$5:$CA$198,"&lt;="&amp;U1)</f>
        <v>0</v>
      </c>
      <c r="H15" s="5">
        <f>COUNTIFS('WTG PH-III'!$CD$5:$CD$198,"&gt;="&amp;T1,'WTG PH-III'!$CD$5:$CD$198,"&lt;="&amp;U1)</f>
        <v>1</v>
      </c>
      <c r="I15" s="5">
        <f t="shared" si="1"/>
        <v>-1</v>
      </c>
      <c r="J15" s="25"/>
      <c r="K15" s="5">
        <f>COUNTIFS('WTG PH-III'!CA5:CA18,"&gt;=01-Apr-24",'WTG PH-III'!CA5:CA18,"&lt;=30-Apr-24")</f>
        <v>0</v>
      </c>
      <c r="L15" s="5"/>
      <c r="M15" s="5">
        <f t="shared" si="5"/>
        <v>0</v>
      </c>
      <c r="N15" s="25"/>
      <c r="O15" s="5">
        <f>COUNTIFS('WTG PH-III'!$CA$5:$CA$198,"&gt;=8-feb-25",'WTG PH-III'!$CA$5:$CA$198,"&lt;="&amp;U1)</f>
        <v>194</v>
      </c>
      <c r="P15" s="5">
        <f>COUNTIFS('WTG PH-III'!$CD$5:$CD$198,"&gt;=08-Feb-25",'WTG PH-III'!$CD$5:$CD$198,"&lt;="&amp;U1)</f>
        <v>76</v>
      </c>
      <c r="Q15" s="5">
        <f t="shared" si="6"/>
        <v>118</v>
      </c>
      <c r="S15" s="5">
        <f>COUNTIFS('WTG PH-III'!$CD$5:$CD$205,"&gt;0",'WTG PH-III'!$C$5:$C$205,S$4,'WTG PH-III'!$B$5:$B$205,SUMMARY!S$5)</f>
        <v>5</v>
      </c>
      <c r="T15" s="5">
        <f>COUNTIFS('WTG PH-III'!$CD$5:$CD$205,"&gt;0",'WTG PH-III'!$C$5:$C$205,T$4,'WTG PH-III'!$B$5:$B$205,SUMMARY!T$5)</f>
        <v>6</v>
      </c>
      <c r="U15" s="5">
        <f>COUNTIFS('WTG PH-III'!$CD$5:$CD$205,"&gt;0",'WTG PH-III'!$C$5:$C$205,U$4,'WTG PH-III'!$B$5:$B$205,SUMMARY!U$5)</f>
        <v>26</v>
      </c>
      <c r="V15" s="5">
        <f>COUNTIFS('WTG PH-III'!$CD$5:$CD$205,"&gt;0",'WTG PH-III'!$C$5:$C$205,V$4,'WTG PH-III'!$B$5:$B$205,SUMMARY!V$5)</f>
        <v>0</v>
      </c>
      <c r="W15" s="5">
        <f>COUNTIFS('WTG PH-III'!$CD$5:$CD$205,"&gt;0",'WTG PH-III'!$C$5:$C$205,W$4,'WTG PH-III'!$B$5:$B$205,SUMMARY!W$5)</f>
        <v>29</v>
      </c>
      <c r="X15" s="5">
        <f>COUNTIFS('WTG PH-III'!$CD$5:$CD$205,"&gt;0",'WTG PH-III'!$C$5:$C$205,X$4,'WTG PH-III'!$B$5:$B$205,SUMMARY!X$5)</f>
        <v>8</v>
      </c>
      <c r="Y15" s="5">
        <f>COUNTIFS('WTG PH-III'!$CD$5:$CD$205,"&gt;0",'WTG PH-III'!$C$5:$C$205,Y$4,'WTG PH-III'!$B$5:$B$205,SUMMARY!Y$5)</f>
        <v>2</v>
      </c>
      <c r="Z15" s="5">
        <f>COUNTIFS('WTG PH-III'!$CD$5:$CD$205,"&gt;0",'WTG PH-III'!$C$5:$C$205,Z$4,'WTG PH-III'!$B$5:$B$205,SUMMARY!Z$5)</f>
        <v>0</v>
      </c>
      <c r="AA15" s="5" t="e">
        <f>COUNTIFS('WTG PH-III'!$CD$5:$CD$201,"&gt;0",'WTG PH-III'!$C$5:$C$205,AA$4,'WTG PH-III'!$B$5:$B$205,SUMMARY!AA$5)</f>
        <v>#VALUE!</v>
      </c>
      <c r="AB15" s="5" t="e">
        <f>COUNTIFS('WTG PH-III'!$CD$5:$CD$201,"&gt;0",'WTG PH-III'!$C$5:$C$205,AB$4,'WTG PH-III'!$B$5:$B$205,SUMMARY!AB$5)</f>
        <v>#VALUE!</v>
      </c>
    </row>
    <row r="16" spans="1:29" s="26" customFormat="1" ht="22.5" customHeight="1" x14ac:dyDescent="0.25">
      <c r="A16" s="5">
        <f t="shared" si="7"/>
        <v>11</v>
      </c>
      <c r="B16" s="13" t="s">
        <v>20</v>
      </c>
      <c r="C16" s="24">
        <v>194</v>
      </c>
      <c r="D16" s="24">
        <f>'WTG PH-III'!CK4</f>
        <v>163</v>
      </c>
      <c r="E16" s="24">
        <f t="shared" si="4"/>
        <v>31</v>
      </c>
      <c r="F16" s="25"/>
      <c r="G16" s="5">
        <f>COUNTIFS('WTG PH-III'!$CH$5:$CH$198,"&gt;="&amp;T1,'WTG PH-III'!$CH$5:$CH$198,"&lt;="&amp;U1)</f>
        <v>0</v>
      </c>
      <c r="H16" s="5">
        <f>COUNTIFS('WTG PH-III'!$CK$5:$CK$198,"&gt;="&amp;T1,'WTG PH-III'!$CK$5:$CK$198,"&lt;="&amp;U1)</f>
        <v>7</v>
      </c>
      <c r="I16" s="5">
        <f t="shared" si="1"/>
        <v>-7</v>
      </c>
      <c r="J16" s="25"/>
      <c r="K16" s="5">
        <f>COUNTIFS('WTG PH-III'!CH5:CH18,"&gt;=01-Apr-24",'WTG PH-III'!CH5:CH18,"&lt;=30-Apr-24")</f>
        <v>0</v>
      </c>
      <c r="L16" s="5"/>
      <c r="M16" s="5">
        <f t="shared" si="5"/>
        <v>0</v>
      </c>
      <c r="N16" s="25"/>
      <c r="O16" s="5">
        <f>COUNTIFS('WTG PH-III'!$CH$5:$CH$198,"&gt;=8-feb-25",'WTG PH-III'!$CH$5:$CH$198,"&lt;="&amp;U1)</f>
        <v>194</v>
      </c>
      <c r="P16" s="5">
        <f>COUNTIFS('WTG PH-III'!$CK$5:$CK$198,"&gt;=08-Feb-25",'WTG PH-III'!$CK$5:$CK$198,"&lt;="&amp;U1)</f>
        <v>163</v>
      </c>
      <c r="Q16" s="5">
        <f t="shared" si="6"/>
        <v>31</v>
      </c>
      <c r="S16" s="5">
        <f>COUNTIFS('WTG PH-III'!$CK$5:$CK$205,"&gt;0",'WTG PH-III'!$C$5:$C$205,S$4,'WTG PH-III'!$B$5:$B$205,SUMMARY!S$5)</f>
        <v>5</v>
      </c>
      <c r="T16" s="5">
        <f>COUNTIFS('WTG PH-III'!$CK$5:$CK$205,"&gt;0",'WTG PH-III'!$C$5:$C$205,T$4,'WTG PH-III'!$B$5:$B$205,SUMMARY!T$5)</f>
        <v>10</v>
      </c>
      <c r="U16" s="5">
        <f>COUNTIFS('WTG PH-III'!$CK$5:$CK$205,"&gt;0",'WTG PH-III'!$C$5:$C$205,U$4,'WTG PH-III'!$B$5:$B$205,SUMMARY!U$5)</f>
        <v>39</v>
      </c>
      <c r="V16" s="5">
        <f>COUNTIFS('WTG PH-III'!$CK$5:$CK$205,"&gt;0",'WTG PH-III'!$C$5:$C$205,V$4,'WTG PH-III'!$B$5:$B$205,SUMMARY!V$5)</f>
        <v>2</v>
      </c>
      <c r="W16" s="5">
        <f>COUNTIFS('WTG PH-III'!$CK$5:$CK$205,"&gt;0",'WTG PH-III'!$C$5:$C$205,W$4,'WTG PH-III'!$B$5:$B$205,SUMMARY!W$5)</f>
        <v>36</v>
      </c>
      <c r="X16" s="5">
        <f>COUNTIFS('WTG PH-III'!$CK$5:$CK$205,"&gt;0",'WTG PH-III'!$C$5:$C$205,X$4,'WTG PH-III'!$B$5:$B$205,SUMMARY!X$5)</f>
        <v>27</v>
      </c>
      <c r="Y16" s="5">
        <f>COUNTIFS('WTG PH-III'!$CK$5:$CK$205,"&gt;0",'WTG PH-III'!$C$5:$C$205,Y$4,'WTG PH-III'!$B$5:$B$205,SUMMARY!Y$5)</f>
        <v>11</v>
      </c>
      <c r="Z16" s="5">
        <f>COUNTIFS('WTG PH-III'!$CK$5:$CK$205,"&gt;0",'WTG PH-III'!$C$5:$C$205,Z$4,'WTG PH-III'!$B$5:$B$205,SUMMARY!Z$5)</f>
        <v>33</v>
      </c>
      <c r="AA16" s="424">
        <f t="shared" si="2"/>
        <v>163</v>
      </c>
      <c r="AB16" s="26" t="b">
        <f t="shared" ref="AB16:AB23" si="8">AA16=D16</f>
        <v>1</v>
      </c>
    </row>
    <row r="17" spans="1:28" s="26" customFormat="1" ht="22.5" customHeight="1" x14ac:dyDescent="0.25">
      <c r="A17" s="5">
        <f t="shared" si="7"/>
        <v>12</v>
      </c>
      <c r="B17" s="13" t="s">
        <v>21</v>
      </c>
      <c r="C17" s="24">
        <v>194</v>
      </c>
      <c r="D17" s="24">
        <f>'WTG PH-III'!CT4</f>
        <v>148</v>
      </c>
      <c r="E17" s="24">
        <f t="shared" si="4"/>
        <v>46</v>
      </c>
      <c r="F17" s="25"/>
      <c r="G17" s="5">
        <f>COUNTIFS('WTG PH-III'!$CQ$5:$CQ$198,"&gt;="&amp;T1,'WTG PH-III'!$CQ$5:$CQ$198,"&lt;="&amp;U1)</f>
        <v>0</v>
      </c>
      <c r="H17" s="5">
        <f>COUNTIFS('WTG PH-III'!$CT$5:$CT$198,"&gt;="&amp;T1,'WTG PH-III'!$CT$5:$CT$198,"&lt;="&amp;U1)</f>
        <v>7</v>
      </c>
      <c r="I17" s="5">
        <f t="shared" si="1"/>
        <v>-7</v>
      </c>
      <c r="J17" s="25"/>
      <c r="K17" s="5">
        <f>COUNTIFS('WTG PH-III'!CQ5:CQ18,"&gt;=01-Apr-24",'WTG PH-III'!CQ5:CQ18,"&lt;=30-Apr-24")</f>
        <v>0</v>
      </c>
      <c r="L17" s="5"/>
      <c r="M17" s="5">
        <f t="shared" si="5"/>
        <v>0</v>
      </c>
      <c r="N17" s="25"/>
      <c r="O17" s="5">
        <f>COUNTIFS('WTG PH-III'!$CQ$5:$CQ$198,"&gt;=8-feb-25",'WTG PH-III'!$CQ$5:$CQ$198,"&lt;="&amp;U1)</f>
        <v>194</v>
      </c>
      <c r="P17" s="5">
        <f>COUNTIFS('WTG PH-III'!$CT$5:$CT$198,"&gt;=08-Feb-25",'WTG PH-III'!$CT$5:$CT$198,"&lt;="&amp;U1)</f>
        <v>148</v>
      </c>
      <c r="Q17" s="5">
        <f t="shared" si="6"/>
        <v>46</v>
      </c>
      <c r="S17" s="5">
        <f>COUNTIFS('WTG PH-III'!$CT$5:$CT$205,"&gt;0",'WTG PH-III'!$C$5:$C$205,S$4,'WTG PH-III'!$B$5:$B$205,SUMMARY!S$5)</f>
        <v>5</v>
      </c>
      <c r="T17" s="5">
        <f>COUNTIFS('WTG PH-III'!$CT$5:$CT$205,"&gt;0",'WTG PH-III'!$C$5:$C$205,T$4,'WTG PH-III'!$B$5:$B$205,SUMMARY!T$5)</f>
        <v>10</v>
      </c>
      <c r="U17" s="5">
        <f>COUNTIFS('WTG PH-III'!$CT$5:$CT$205,"&gt;0",'WTG PH-III'!$C$5:$C$205,U$4,'WTG PH-III'!$B$5:$B$205,SUMMARY!U$5)</f>
        <v>39</v>
      </c>
      <c r="V17" s="5">
        <f>COUNTIFS('WTG PH-III'!$CT$5:$CT$205,"&gt;0",'WTG PH-III'!$C$5:$C$205,V$4,'WTG PH-III'!$B$5:$B$205,SUMMARY!V$5)</f>
        <v>2</v>
      </c>
      <c r="W17" s="5">
        <f>COUNTIFS('WTG PH-III'!$CT$5:$CT$205,"&gt;0",'WTG PH-III'!$C$5:$C$205,W$4,'WTG PH-III'!$B$5:$B$205,SUMMARY!W$5)</f>
        <v>36</v>
      </c>
      <c r="X17" s="5">
        <f>COUNTIFS('WTG PH-III'!$CT$5:$CT$205,"&gt;0",'WTG PH-III'!$C$5:$C$205,X$4,'WTG PH-III'!$B$5:$B$205,SUMMARY!X$5)</f>
        <v>27</v>
      </c>
      <c r="Y17" s="5">
        <f>COUNTIFS('WTG PH-III'!$CT$5:$CT$205,"&gt;0",'WTG PH-III'!$C$5:$C$205,Y$4,'WTG PH-III'!$B$5:$B$205,SUMMARY!Y$5)</f>
        <v>12</v>
      </c>
      <c r="Z17" s="5">
        <f>COUNTIFS('WTG PH-III'!$CT$5:$CT$205,"&gt;0",'WTG PH-III'!$C$5:$C$205,Z$4,'WTG PH-III'!$B$5:$B$205,SUMMARY!Z$5)</f>
        <v>17</v>
      </c>
      <c r="AA17" s="424">
        <f t="shared" si="2"/>
        <v>148</v>
      </c>
      <c r="AB17" s="26" t="b">
        <f t="shared" si="8"/>
        <v>1</v>
      </c>
    </row>
    <row r="18" spans="1:28" s="26" customFormat="1" ht="22.5" customHeight="1" x14ac:dyDescent="0.25">
      <c r="A18" s="5">
        <f t="shared" si="7"/>
        <v>13</v>
      </c>
      <c r="B18" s="13" t="s">
        <v>22</v>
      </c>
      <c r="C18" s="24">
        <v>194</v>
      </c>
      <c r="D18" s="24">
        <f>'WTG PH-III'!DA4</f>
        <v>193</v>
      </c>
      <c r="E18" s="24">
        <f t="shared" si="4"/>
        <v>1</v>
      </c>
      <c r="F18" s="25"/>
      <c r="G18" s="5">
        <f>COUNTIFS('WTG PH-III'!$CX$5:$CX$199,"&gt;="&amp;T1,'WTG PH-III'!$CX$5:$CX$199,"&lt;="&amp;U1)</f>
        <v>0</v>
      </c>
      <c r="H18" s="5">
        <f>COUNTIFS('WTG PH-III'!$DA$5:$DA$199,"&gt;="&amp;T1,'WTG PH-III'!$DA$5:$DA$199,"&lt;="&amp;U1)</f>
        <v>0</v>
      </c>
      <c r="I18" s="5">
        <f t="shared" si="1"/>
        <v>0</v>
      </c>
      <c r="J18" s="25"/>
      <c r="K18" s="5"/>
      <c r="L18" s="5"/>
      <c r="M18" s="5"/>
      <c r="N18" s="25"/>
      <c r="O18" s="5">
        <f>COUNTIFS('WTG PH-III'!$CX$5:$CX$198,"&gt;=8-feb-25",'WTG PH-III'!$CX$5:$CX$198,"&lt;="&amp;U1)</f>
        <v>194</v>
      </c>
      <c r="P18" s="5">
        <f>COUNTIFS('WTG PH-III'!$DA$5:$DA$198,"&gt;=08-Feb-25",'WTG PH-III'!$DA$5:$DA$198,"&lt;="&amp;U1)+COUNTIFS('WTG PH-III'!DA5:DA198,"Done")</f>
        <v>193</v>
      </c>
      <c r="Q18" s="5">
        <f t="shared" si="6"/>
        <v>1</v>
      </c>
      <c r="S18" s="5">
        <f>COUNTIFS('WTG PH-III'!$DA$5:$DA$205,"&gt;0",'WTG PH-III'!$C$5:$C$205,S$4,'WTG PH-III'!$B$5:$B$205,SUMMARY!S$5)</f>
        <v>5</v>
      </c>
      <c r="T18" s="5">
        <f>COUNTIFS('WTG PH-III'!$DA$5:$DA$205,"&gt;0",'WTG PH-III'!$C$5:$C$205,T$4,'WTG PH-III'!$B$5:$B$205,SUMMARY!T$5)</f>
        <v>10</v>
      </c>
      <c r="U18" s="5">
        <f>COUNTIFS('WTG PH-III'!$DA$5:$DA$205,"&gt;0",'WTG PH-III'!$C$5:$C$205,U$4,'WTG PH-III'!$B$5:$B$205,SUMMARY!U$5)+COUNTIFS('WTG PH-III'!$DA$5:$DA$205,"Done",'WTG PH-III'!$C$5:$C$205,U$4,'WTG PH-III'!$B$5:$B$205,SUMMARY!U$5)</f>
        <v>39</v>
      </c>
      <c r="V18" s="5">
        <f>COUNTIFS('WTG PH-III'!$DA$5:$DA$205,"&gt;0",'WTG PH-III'!$C$5:$C$205,V$4,'WTG PH-III'!$B$5:$B$205,SUMMARY!V$5)</f>
        <v>1</v>
      </c>
      <c r="W18" s="5">
        <f>COUNTIFS('WTG PH-III'!$DA$5:$DA$205,"&gt;0",'WTG PH-III'!$C$5:$C$205,W$4,'WTG PH-III'!$B$5:$B$205,SUMMARY!W$5)</f>
        <v>32</v>
      </c>
      <c r="X18" s="5">
        <f>COUNTIFS('WTG PH-III'!$DA$5:$DA$205,"&gt;0",'WTG PH-III'!$C$5:$C$205,X$4,'WTG PH-III'!$B$5:$B$205,SUMMARY!X$5)</f>
        <v>17</v>
      </c>
      <c r="Y18" s="5">
        <f>COUNTIFS('WTG PH-III'!$DA$5:$DA$205,"&gt;0",'WTG PH-III'!$C$5:$C$205,Y$4,'WTG PH-III'!$B$5:$B$205,SUMMARY!Y$5)</f>
        <v>5</v>
      </c>
      <c r="Z18" s="5">
        <f>COUNTIFS('WTG PH-III'!$DA$5:$DA$205,"&gt;0",'WTG PH-III'!$C$5:$C$205,Z$4,'WTG PH-III'!$B$5:$B$205,SUMMARY!Z$5)</f>
        <v>20</v>
      </c>
      <c r="AA18" s="424">
        <f t="shared" si="2"/>
        <v>129</v>
      </c>
      <c r="AB18" s="26" t="b">
        <f t="shared" si="8"/>
        <v>0</v>
      </c>
    </row>
    <row r="19" spans="1:28" s="26" customFormat="1" ht="22.5" customHeight="1" x14ac:dyDescent="0.25">
      <c r="A19" s="5">
        <f t="shared" si="7"/>
        <v>14</v>
      </c>
      <c r="B19" s="13" t="s">
        <v>23</v>
      </c>
      <c r="C19" s="24">
        <v>194</v>
      </c>
      <c r="D19" s="24">
        <f>'WTG PH-III'!DP4</f>
        <v>153</v>
      </c>
      <c r="E19" s="24">
        <f t="shared" si="4"/>
        <v>41</v>
      </c>
      <c r="F19" s="25"/>
      <c r="G19" s="5">
        <f>COUNTIFS('WTG PH-III'!$DM$5:$DM$199,"&gt;="&amp;T1,'WTG PH-III'!$DM$5:$DM$199,"&lt;="&amp;U1)</f>
        <v>0</v>
      </c>
      <c r="H19" s="5">
        <f>COUNTIFS('WTG PH-III'!$DP$5:$DP$199,"&gt;="&amp;T1,'WTG PH-III'!$DP$5:$DP$199,"&lt;="&amp;U1)</f>
        <v>8</v>
      </c>
      <c r="I19" s="5">
        <f t="shared" si="1"/>
        <v>-8</v>
      </c>
      <c r="J19" s="25"/>
      <c r="K19" s="5"/>
      <c r="L19" s="5"/>
      <c r="M19" s="5"/>
      <c r="N19" s="25"/>
      <c r="O19" s="5">
        <f>COUNTIFS('WTG PH-III'!$DM$5:$DM$198,"&gt;=8-feb-25",'WTG PH-III'!$DM$5:$DM$198,"&lt;="&amp;U1)</f>
        <v>194</v>
      </c>
      <c r="P19" s="5">
        <f>COUNTIFS('WTG PH-III'!$DP$5:$DP$198,"&gt;=08-Feb-25",'WTG PH-III'!$DP$5:$DP$198,"&lt;="&amp;U1)</f>
        <v>153</v>
      </c>
      <c r="Q19" s="5">
        <f t="shared" si="6"/>
        <v>41</v>
      </c>
      <c r="S19" s="5">
        <f>COUNTIFS('WTG PH-III'!$DP$5:$DP$205,"&gt;0",'WTG PH-III'!$C$5:$C$205,S$4,'WTG PH-III'!$B$5:$B$205,SUMMARY!S$5)</f>
        <v>5</v>
      </c>
      <c r="T19" s="5">
        <f>COUNTIFS('WTG PH-III'!$DP$5:$DP$205,"&gt;0",'WTG PH-III'!$C$5:$C$205,T$4,'WTG PH-III'!$B$5:$B$205,SUMMARY!T$5)</f>
        <v>11</v>
      </c>
      <c r="U19" s="5">
        <f>COUNTIFS('WTG PH-III'!$DP$5:$DP$205,"&gt;0",'WTG PH-III'!$C$5:$C$205,U$4,'WTG PH-III'!$B$5:$B$205,SUMMARY!U$5)</f>
        <v>39</v>
      </c>
      <c r="V19" s="5">
        <f>COUNTIFS('WTG PH-III'!$DP$5:$DP$205,"&gt;0",'WTG PH-III'!$C$5:$C$205,V$4,'WTG PH-III'!$B$5:$B$205,SUMMARY!V$5)</f>
        <v>2</v>
      </c>
      <c r="W19" s="5">
        <f>COUNTIFS('WTG PH-III'!$DP$5:$DP$205,"&gt;0",'WTG PH-III'!$C$5:$C$205,W$4,'WTG PH-III'!$B$5:$B$205,SUMMARY!W$5)</f>
        <v>36</v>
      </c>
      <c r="X19" s="5">
        <f>COUNTIFS('WTG PH-III'!$DP$5:$DP$205,"&gt;0",'WTG PH-III'!$C$5:$C$205,X$4,'WTG PH-III'!$B$5:$B$205,SUMMARY!X$5)</f>
        <v>27</v>
      </c>
      <c r="Y19" s="5">
        <f>COUNTIFS('WTG PH-III'!$DP$5:$DP$205,"&gt;0",'WTG PH-III'!$C$5:$C$205,Y$4,'WTG PH-III'!$B$5:$B$205,SUMMARY!Y$5)</f>
        <v>11</v>
      </c>
      <c r="Z19" s="5">
        <f>COUNTIFS('WTG PH-III'!$DP$5:$DP$205,"&gt;0",'WTG PH-III'!$C$5:$C$205,Z$4,'WTG PH-III'!$B$5:$B$205,SUMMARY!Z$5)</f>
        <v>22</v>
      </c>
      <c r="AA19" s="424">
        <f t="shared" si="2"/>
        <v>153</v>
      </c>
      <c r="AB19" s="26" t="b">
        <f t="shared" si="8"/>
        <v>1</v>
      </c>
    </row>
    <row r="20" spans="1:28" s="26" customFormat="1" ht="22.5" customHeight="1" x14ac:dyDescent="0.25">
      <c r="A20" s="5">
        <f t="shared" si="7"/>
        <v>15</v>
      </c>
      <c r="B20" s="13" t="s">
        <v>24</v>
      </c>
      <c r="C20" s="24">
        <v>194</v>
      </c>
      <c r="D20" s="24">
        <f>'WTG PH-III'!DW4</f>
        <v>119</v>
      </c>
      <c r="E20" s="24">
        <f t="shared" si="4"/>
        <v>75</v>
      </c>
      <c r="F20" s="25"/>
      <c r="G20" s="5">
        <f>COUNTIFS('WTG PH-III'!$DT$5:$DT$199,"&gt;="&amp;T1,'WTG PH-III'!$DT$5:$DT$199,"&lt;="&amp;U1)</f>
        <v>10</v>
      </c>
      <c r="H20" s="5">
        <f>COUNTIFS('WTG PH-III'!$DW$5:$DW$198,"&gt;="&amp;T1,'WTG PH-III'!$DW$5:$DW$198,"&lt;="&amp;U1)</f>
        <v>4</v>
      </c>
      <c r="I20" s="5">
        <f t="shared" si="1"/>
        <v>6</v>
      </c>
      <c r="J20" s="25"/>
      <c r="K20" s="5"/>
      <c r="L20" s="5"/>
      <c r="M20" s="5">
        <f t="shared" si="5"/>
        <v>0</v>
      </c>
      <c r="N20" s="25"/>
      <c r="O20" s="5">
        <f>COUNTIFS('WTG PH-III'!$DT$5:$DT$198,"&gt;=8-feb-25",'WTG PH-III'!$DT$5:$DT$198,"&lt;="&amp;U1)</f>
        <v>194</v>
      </c>
      <c r="P20" s="5">
        <f>COUNTIFS('WTG PH-III'!$DW$5:$DW$198,"&gt;=08-Feb-25",'WTG PH-III'!$DW$5:$DW$198,"&lt;="&amp;U1)</f>
        <v>119</v>
      </c>
      <c r="Q20" s="5">
        <f>O20-P20</f>
        <v>75</v>
      </c>
      <c r="S20" s="5">
        <f>COUNTIFS('WTG PH-III'!$DW$5:$DW$205,"&gt;0",'WTG PH-III'!$C$5:$C$205,S$4,'WTG PH-III'!$B$5:$B$205,SUMMARY!S$5)</f>
        <v>5</v>
      </c>
      <c r="T20" s="5">
        <f>COUNTIFS('WTG PH-III'!$DW$5:$DW$205,"&gt;0",'WTG PH-III'!$C$5:$C$205,T$4,'WTG PH-III'!$B$5:$B$205,SUMMARY!T$5)</f>
        <v>9</v>
      </c>
      <c r="U20" s="5">
        <f>COUNTIFS('WTG PH-III'!$DW$5:$DW$205,"&gt;0",'WTG PH-III'!$C$5:$C$205,U$4,'WTG PH-III'!$B$5:$B$205,SUMMARY!U$5)</f>
        <v>39</v>
      </c>
      <c r="V20" s="5">
        <f>COUNTIFS('WTG PH-III'!$DW$5:$DW$205,"&gt;0",'WTG PH-III'!$C$5:$C$205,V$4,'WTG PH-III'!$B$5:$B$205,SUMMARY!V$5)</f>
        <v>2</v>
      </c>
      <c r="W20" s="5">
        <f>COUNTIFS('WTG PH-III'!$DW$5:$DW$205,"&gt;0",'WTG PH-III'!$C$5:$C$205,W$4,'WTG PH-III'!$B$5:$B$205,SUMMARY!W$5)</f>
        <v>36</v>
      </c>
      <c r="X20" s="5">
        <f>COUNTIFS('WTG PH-III'!$DW$5:$DW$205,"&gt;0",'WTG PH-III'!$C$5:$C$205,X$4,'WTG PH-III'!$B$5:$B$205,SUMMARY!X$5)</f>
        <v>23</v>
      </c>
      <c r="Y20" s="5">
        <f>COUNTIFS('WTG PH-III'!$DW$5:$DW$205,"&gt;0",'WTG PH-III'!$C$5:$C$205,Y$4,'WTG PH-III'!$B$5:$B$205,SUMMARY!Y$5)</f>
        <v>5</v>
      </c>
      <c r="Z20" s="5">
        <f>COUNTIFS('WTG PH-III'!$DW$5:$DW$205,"&gt;0",'WTG PH-III'!$C$5:$C$205,Z$4,'WTG PH-III'!$B$5:$B$205,SUMMARY!Z$5)</f>
        <v>0</v>
      </c>
      <c r="AA20" s="424">
        <f t="shared" si="2"/>
        <v>119</v>
      </c>
      <c r="AB20" s="26" t="b">
        <f t="shared" si="8"/>
        <v>1</v>
      </c>
    </row>
    <row r="21" spans="1:28" s="26" customFormat="1" ht="22.5" customHeight="1" x14ac:dyDescent="0.25">
      <c r="A21" s="5">
        <f t="shared" si="7"/>
        <v>16</v>
      </c>
      <c r="B21" s="13" t="s">
        <v>25</v>
      </c>
      <c r="C21" s="24">
        <v>194</v>
      </c>
      <c r="D21" s="24">
        <f>'WTG PH-III'!EK4</f>
        <v>113</v>
      </c>
      <c r="E21" s="24">
        <f t="shared" si="4"/>
        <v>81</v>
      </c>
      <c r="F21" s="25"/>
      <c r="G21" s="5">
        <f>COUNTIFS('WTG PH-III'!$EH$5:$EH$198,"&gt;="&amp;T1,'WTG PH-III'!$EH$5:$EH$198,"&lt;="&amp;U1)</f>
        <v>9</v>
      </c>
      <c r="H21" s="5">
        <f>COUNTIFS('WTG PH-III'!$EK$5:$EK$198,"&gt;="&amp;T1,'WTG PH-III'!$EK$5:$EK$198,"&lt;="&amp;U1)</f>
        <v>7</v>
      </c>
      <c r="I21" s="5">
        <f t="shared" si="1"/>
        <v>2</v>
      </c>
      <c r="J21" s="25"/>
      <c r="K21" s="5"/>
      <c r="L21" s="5"/>
      <c r="M21" s="5">
        <f t="shared" si="5"/>
        <v>0</v>
      </c>
      <c r="N21" s="25"/>
      <c r="O21" s="5">
        <f>COUNTIFS('WTG PH-III'!$EH$5:$EH$198,"&gt;=8-feb-25",'WTG PH-III'!$EH$5:$EH$198,"&lt;="&amp;U1)</f>
        <v>184</v>
      </c>
      <c r="P21" s="5">
        <f>COUNTIFS('WTG PH-III'!$EK$5:$EK$198,"&gt;=08-Feb-25",'WTG PH-III'!$EK$5:$EK$198,"&lt;="&amp;U1)</f>
        <v>113</v>
      </c>
      <c r="Q21" s="5">
        <f t="shared" si="6"/>
        <v>71</v>
      </c>
      <c r="S21" s="5">
        <f>COUNTIFS('WTG PH-III'!$EK$5:$EK$205,"&gt;0",'WTG PH-III'!$C$5:$C$205,S$4,'WTG PH-III'!$B$5:$B$205,SUMMARY!S$5)</f>
        <v>5</v>
      </c>
      <c r="T21" s="5">
        <f>COUNTIFS('WTG PH-III'!$EK$5:$EK$205,"&gt;0",'WTG PH-III'!$C$5:$C$205,T$4,'WTG PH-III'!$B$5:$B$205,SUMMARY!T$5)</f>
        <v>8</v>
      </c>
      <c r="U21" s="5">
        <f>COUNTIFS('WTG PH-III'!$EK$5:$EK$205,"&gt;0",'WTG PH-III'!$C$5:$C$205,U$4,'WTG PH-III'!$B$5:$B$205,SUMMARY!U$5)</f>
        <v>39</v>
      </c>
      <c r="V21" s="5">
        <f>COUNTIFS('WTG PH-III'!$EK$5:$EK$205,"&gt;0",'WTG PH-III'!$C$5:$C$205,V$4,'WTG PH-III'!$B$5:$B$205,SUMMARY!V$5)</f>
        <v>2</v>
      </c>
      <c r="W21" s="5">
        <f>COUNTIFS('WTG PH-III'!$EK$5:$EK$205,"&gt;0",'WTG PH-III'!$C$5:$C$205,W$4,'WTG PH-III'!$B$5:$B$205,SUMMARY!W$5)</f>
        <v>36</v>
      </c>
      <c r="X21" s="5">
        <f>COUNTIFS('WTG PH-III'!$EK$5:$EK$205,"&gt;0",'WTG PH-III'!$C$5:$C$205,X$4,'WTG PH-III'!$B$5:$B$205,SUMMARY!X$5)</f>
        <v>20</v>
      </c>
      <c r="Y21" s="5">
        <f>COUNTIFS('WTG PH-III'!$EK$5:$EK$205,"&gt;0",'WTG PH-III'!$C$5:$C$205,Y$4,'WTG PH-III'!$B$5:$B$205,SUMMARY!Y$5)</f>
        <v>3</v>
      </c>
      <c r="Z21" s="5">
        <f>COUNTIFS('WTG PH-III'!$EK$5:$EK$205,"&gt;0",'WTG PH-III'!$C$5:$C$205,Z$4,'WTG PH-III'!$B$5:$B$205,SUMMARY!Z$5)</f>
        <v>0</v>
      </c>
      <c r="AA21" s="424">
        <f t="shared" si="2"/>
        <v>113</v>
      </c>
      <c r="AB21" s="26" t="b">
        <f t="shared" si="8"/>
        <v>1</v>
      </c>
    </row>
    <row r="22" spans="1:28" s="26" customFormat="1" ht="22.5" customHeight="1" x14ac:dyDescent="0.25">
      <c r="A22" s="5">
        <f t="shared" si="7"/>
        <v>17</v>
      </c>
      <c r="B22" s="13" t="s">
        <v>26</v>
      </c>
      <c r="C22" s="24">
        <v>194</v>
      </c>
      <c r="D22" s="24">
        <f>'WTG PH-III'!ER4</f>
        <v>108</v>
      </c>
      <c r="E22" s="24">
        <f t="shared" si="4"/>
        <v>86</v>
      </c>
      <c r="F22" s="25"/>
      <c r="G22" s="5">
        <f>COUNTIFS('WTG PH-III'!$EO$5:$EO$198,"&gt;="&amp;T1,'WTG PH-III'!$EO$5:$EO$198,"&lt;="&amp;U1)</f>
        <v>7</v>
      </c>
      <c r="H22" s="5">
        <f>COUNTIFS('WTG PH-III'!$ER$5:$ER$198,"&gt;="&amp;T1,'WTG PH-III'!$ER$5:$ER$198,"&lt;="&amp;U1)</f>
        <v>5</v>
      </c>
      <c r="I22" s="5">
        <f t="shared" si="1"/>
        <v>2</v>
      </c>
      <c r="J22" s="25"/>
      <c r="K22" s="5"/>
      <c r="L22" s="5"/>
      <c r="M22" s="5">
        <f t="shared" si="5"/>
        <v>0</v>
      </c>
      <c r="N22" s="25"/>
      <c r="O22" s="5">
        <f>COUNTIFS('WTG PH-III'!$EO$5:$EO$198,"&gt;=8-feb-25",'WTG PH-III'!$EO$5:$EO$198,"&lt;="&amp;U1)</f>
        <v>181</v>
      </c>
      <c r="P22" s="5">
        <f>COUNTIFS('WTG PH-III'!$ER$5:$ER$198,"&gt;=08-Feb-25",'WTG PH-III'!$ER$5:$ER$198,"&lt;="&amp;U1)</f>
        <v>108</v>
      </c>
      <c r="Q22" s="5">
        <f t="shared" si="6"/>
        <v>73</v>
      </c>
      <c r="S22" s="5">
        <f>COUNTIFS('WTG PH-III'!$ER$5:$ER$205,"&gt;0",'WTG PH-III'!$C$5:$C$205,S$4,'WTG PH-III'!$B$5:$B$205,SUMMARY!S$5)</f>
        <v>5</v>
      </c>
      <c r="T22" s="5">
        <f>COUNTIFS('WTG PH-III'!$ER$5:$ER$205,"&gt;0",'WTG PH-III'!$C$5:$C$205,T$4,'WTG PH-III'!$B$5:$B$205,SUMMARY!T$5)</f>
        <v>7</v>
      </c>
      <c r="U22" s="5">
        <f>COUNTIFS('WTG PH-III'!$ER$5:$ER$205,"&gt;0",'WTG PH-III'!$C$5:$C$205,U$4,'WTG PH-III'!$B$5:$B$205,SUMMARY!U$5)</f>
        <v>39</v>
      </c>
      <c r="V22" s="5">
        <f>COUNTIFS('WTG PH-III'!$ER$5:$ER$205,"&gt;0",'WTG PH-III'!$C$5:$C$205,V$4,'WTG PH-III'!$B$5:$B$205,SUMMARY!V$5)</f>
        <v>2</v>
      </c>
      <c r="W22" s="5">
        <f>COUNTIFS('WTG PH-III'!$ER$5:$ER$205,"&gt;0",'WTG PH-III'!$C$5:$C$205,W$4,'WTG PH-III'!$B$5:$B$205,SUMMARY!W$5)</f>
        <v>36</v>
      </c>
      <c r="X22" s="5">
        <f>COUNTIFS('WTG PH-III'!$ER$5:$ER$205,"&gt;0",'WTG PH-III'!$C$5:$C$205,X$4,'WTG PH-III'!$B$5:$B$205,SUMMARY!X$5)</f>
        <v>17</v>
      </c>
      <c r="Y22" s="5">
        <f>COUNTIFS('WTG PH-III'!$ER$5:$ER$205,"&gt;0",'WTG PH-III'!$C$5:$C$205,Y$4,'WTG PH-III'!$B$5:$B$205,SUMMARY!Y$5)</f>
        <v>2</v>
      </c>
      <c r="Z22" s="5">
        <f>COUNTIFS('WTG PH-III'!$ER$5:$ER$205,"&gt;0",'WTG PH-III'!$C$5:$C$205,Z$4,'WTG PH-III'!$B$5:$B$205,SUMMARY!Z$5)</f>
        <v>0</v>
      </c>
      <c r="AA22" s="424">
        <f t="shared" si="2"/>
        <v>108</v>
      </c>
      <c r="AB22" s="26" t="b">
        <f t="shared" si="8"/>
        <v>1</v>
      </c>
    </row>
    <row r="23" spans="1:28" s="26" customFormat="1" ht="22.5" customHeight="1" x14ac:dyDescent="0.25">
      <c r="A23" s="5">
        <f t="shared" si="7"/>
        <v>18</v>
      </c>
      <c r="B23" s="13" t="s">
        <v>27</v>
      </c>
      <c r="C23" s="24">
        <v>194</v>
      </c>
      <c r="D23" s="24">
        <f>'WTG PH-III'!GA4</f>
        <v>82</v>
      </c>
      <c r="E23" s="24">
        <f t="shared" si="4"/>
        <v>112</v>
      </c>
      <c r="F23" s="25"/>
      <c r="G23" s="5">
        <f>COUNTIFS('WTG PH-III'!$FX$5:$FX$198,"&gt;="&amp;T1,'WTG PH-III'!$FX$5:$FX$198,"&lt;="&amp;U1)</f>
        <v>1</v>
      </c>
      <c r="H23" s="5">
        <f>COUNTIFS('WTG PH-III'!$GA$5:$GA$198,"&gt;="&amp;T1,'WTG PH-III'!$GA$5:$GA$198,"&lt;="&amp;U1)</f>
        <v>4</v>
      </c>
      <c r="I23" s="5">
        <f t="shared" si="1"/>
        <v>-3</v>
      </c>
      <c r="J23" s="25"/>
      <c r="K23" s="5"/>
      <c r="L23" s="5"/>
      <c r="M23" s="5"/>
      <c r="N23" s="25"/>
      <c r="O23" s="5">
        <f>COUNTIFS('WTG PH-III'!$FX$5:$FX$198,"&gt;=8-feb-25",'WTG PH-III'!$FX$5:$FX$198,"&lt;="&amp;U1)</f>
        <v>172</v>
      </c>
      <c r="P23" s="5">
        <f>COUNTIFS('WTG PH-III'!$GA$5:$GA$198,"&gt;=08-Feb-25",'WTG PH-III'!$GA$5:$GA$198,"&lt;="&amp;U1)</f>
        <v>82</v>
      </c>
      <c r="Q23" s="5">
        <f t="shared" si="6"/>
        <v>90</v>
      </c>
      <c r="S23" s="5">
        <f>COUNTIFS('WTG PH-III'!$GA$5:$GA$205,"&gt;0",'WTG PH-III'!$C$5:$C$205,S$4,'WTG PH-III'!$B$5:$B$205,SUMMARY!S$5)</f>
        <v>5</v>
      </c>
      <c r="T23" s="5">
        <f>COUNTIFS('WTG PH-III'!$GA$5:$GA$205,"&gt;0",'WTG PH-III'!$C$5:$C$205,T$4,'WTG PH-III'!$B$5:$B$205,SUMMARY!T$5)</f>
        <v>0</v>
      </c>
      <c r="U23" s="5">
        <f>COUNTIFS('WTG PH-III'!$GA$5:$GA$205,"&gt;0",'WTG PH-III'!$C$5:$C$205,U$4,'WTG PH-III'!$B$5:$B$205,SUMMARY!U$5)</f>
        <v>39</v>
      </c>
      <c r="V23" s="5">
        <f>COUNTIFS('WTG PH-III'!$GA$5:$GA$205,"&gt;0",'WTG PH-III'!$C$5:$C$205,V$4,'WTG PH-III'!$B$5:$B$205,SUMMARY!V$5)</f>
        <v>2</v>
      </c>
      <c r="W23" s="5">
        <f>COUNTIFS('WTG PH-III'!$GA$5:$GA$205,"&gt;0",'WTG PH-III'!$C$5:$C$205,W$4,'WTG PH-III'!$B$5:$B$205,SUMMARY!W$5)</f>
        <v>36</v>
      </c>
      <c r="X23" s="5">
        <f>COUNTIFS('WTG PH-III'!$GA$5:$GA$205,"&gt;0",'WTG PH-III'!$C$5:$C$205,X$4,'WTG PH-III'!$B$5:$B$205,SUMMARY!X$5)</f>
        <v>0</v>
      </c>
      <c r="Y23" s="5">
        <f>COUNTIFS('WTG PH-III'!$GA$5:$GA$205,"&gt;0",'WTG PH-III'!$C$5:$C$205,Y$4,'WTG PH-III'!$B$5:$B$205,SUMMARY!Y$5)</f>
        <v>0</v>
      </c>
      <c r="Z23" s="5">
        <f>COUNTIFS('WTG PH-III'!$GA$5:$GA$205,"&gt;0",'WTG PH-III'!$C$5:$C$205,Z$4,'WTG PH-III'!$B$5:$B$205,SUMMARY!Z$5)</f>
        <v>0</v>
      </c>
      <c r="AA23" s="424">
        <f t="shared" si="2"/>
        <v>82</v>
      </c>
      <c r="AB23" s="26" t="b">
        <f t="shared" si="8"/>
        <v>1</v>
      </c>
    </row>
    <row r="24" spans="1:28" s="26" customFormat="1" ht="22.5" customHeight="1" x14ac:dyDescent="0.25">
      <c r="A24" s="55" t="s">
        <v>28</v>
      </c>
      <c r="B24" s="56" t="s">
        <v>29</v>
      </c>
      <c r="C24" s="57"/>
      <c r="D24" s="57"/>
      <c r="E24" s="57"/>
      <c r="F24" s="58"/>
      <c r="G24" s="55"/>
      <c r="H24" s="55"/>
      <c r="I24" s="55"/>
      <c r="J24" s="58"/>
      <c r="K24" s="55"/>
      <c r="L24" s="55"/>
      <c r="M24" s="55"/>
      <c r="N24" s="58"/>
      <c r="O24" s="55"/>
      <c r="P24" s="59"/>
      <c r="Q24" s="59"/>
      <c r="AA24" s="424"/>
    </row>
    <row r="25" spans="1:28" s="26" customFormat="1" ht="22.5" customHeight="1" x14ac:dyDescent="0.25">
      <c r="A25" s="5">
        <v>1</v>
      </c>
      <c r="B25" s="13" t="s">
        <v>217</v>
      </c>
      <c r="C25" s="24">
        <v>194</v>
      </c>
      <c r="D25" s="24">
        <f>'WTG PH-III'!ED4</f>
        <v>117</v>
      </c>
      <c r="E25" s="24">
        <f>C25-D25</f>
        <v>77</v>
      </c>
      <c r="F25" s="25"/>
      <c r="G25" s="5">
        <f>COUNTIFS('WTG PH-III'!$EA$5:$EA$198,"&gt;="&amp;T1,'WTG PH-III'!$EA$5:$EA$198,"&lt;="&amp;U1)</f>
        <v>0</v>
      </c>
      <c r="H25" s="5">
        <f>COUNTIFS('WTG PH-III'!$ED$5:$ED$198,"&gt;="&amp;T1,'WTG PH-III'!$ED$5:$ED$198,"&lt;="&amp;U1)</f>
        <v>2</v>
      </c>
      <c r="I25" s="5">
        <f>G25-H25</f>
        <v>-2</v>
      </c>
      <c r="J25" s="25"/>
      <c r="K25" s="5"/>
      <c r="L25" s="5"/>
      <c r="M25" s="5">
        <f>K25-L25</f>
        <v>0</v>
      </c>
      <c r="N25" s="25"/>
      <c r="O25" s="5">
        <f>COUNTIFS('WTG PH-III'!$EA$5:$EA$198,"&gt;=8-feb-25",'WTG PH-III'!$EA$5:$EA$198,"&lt;="&amp;U1)</f>
        <v>194</v>
      </c>
      <c r="P25" s="5">
        <f>COUNTIFS('WTG PH-III'!$ED$5:$ED$198,"&gt;=08-Feb-25",'WTG PH-III'!$ED$5:$ED$198,"&lt;="&amp;U1)</f>
        <v>117</v>
      </c>
      <c r="Q25" s="39">
        <f>O25-P25</f>
        <v>77</v>
      </c>
      <c r="S25" s="5">
        <f>COUNTIFS('WTG PH-III'!$ED$5:$ED$205,"&gt;0",'WTG PH-III'!$C$5:$C$205,S$4,'WTG PH-III'!$B$5:$B$205,SUMMARY!S$5)</f>
        <v>5</v>
      </c>
      <c r="T25" s="5">
        <f>COUNTIFS('WTG PH-III'!$ED$5:$ED$205,"&gt;0",'WTG PH-III'!$C$5:$C$205,T$4,'WTG PH-III'!$B$5:$B$205,SUMMARY!T$5)</f>
        <v>7</v>
      </c>
      <c r="U25" s="5">
        <f>COUNTIFS('WTG PH-III'!$ED$5:$ED$205,"&gt;0",'WTG PH-III'!$C$5:$C$205,U$4,'WTG PH-III'!$B$5:$B$205,SUMMARY!U$5)</f>
        <v>39</v>
      </c>
      <c r="V25" s="5">
        <f>COUNTIFS('WTG PH-III'!$ED$5:$ED$205,"&gt;0",'WTG PH-III'!$C$5:$C$205,V$4,'WTG PH-III'!$B$5:$B$205,SUMMARY!V$5)</f>
        <v>2</v>
      </c>
      <c r="W25" s="5">
        <f>COUNTIFS('WTG PH-III'!$ED$5:$ED$205,"&gt;0",'WTG PH-III'!$C$5:$C$205,W$4,'WTG PH-III'!$B$5:$B$205,SUMMARY!W$5)</f>
        <v>36</v>
      </c>
      <c r="X25" s="5">
        <f>COUNTIFS('WTG PH-III'!$ED$5:$ED$205,"&gt;0",'WTG PH-III'!$C$5:$C$205,X$4,'WTG PH-III'!$B$5:$B$205,SUMMARY!X$5)</f>
        <v>25</v>
      </c>
      <c r="Y25" s="5">
        <f>COUNTIFS('WTG PH-III'!$ED$5:$ED$205,"&gt;0",'WTG PH-III'!$C$5:$C$205,Y$4,'WTG PH-III'!$B$5:$B$205,SUMMARY!Y$5)</f>
        <v>3</v>
      </c>
      <c r="Z25" s="5">
        <f>COUNTIFS('WTG PH-III'!$ED$5:$ED$205,"&gt;0",'WTG PH-III'!$C$5:$C$205,X$4,'WTG PH-III'!$B$5:$B$205,SUMMARY!Z$5)</f>
        <v>0</v>
      </c>
      <c r="AA25" s="424">
        <f>SUM(S25:Z25)</f>
        <v>117</v>
      </c>
      <c r="AB25" s="26" t="b">
        <f>AA25=D25</f>
        <v>1</v>
      </c>
    </row>
    <row r="26" spans="1:28" s="26" customFormat="1" ht="22.5" customHeight="1" x14ac:dyDescent="0.25">
      <c r="A26" s="5">
        <v>2</v>
      </c>
      <c r="B26" s="13" t="s">
        <v>32</v>
      </c>
      <c r="C26" s="24">
        <v>194</v>
      </c>
      <c r="D26" s="24">
        <f>'WTG PH-III'!EY4</f>
        <v>114</v>
      </c>
      <c r="E26" s="24">
        <f>C26-D26</f>
        <v>80</v>
      </c>
      <c r="F26" s="25"/>
      <c r="G26" s="5">
        <f>COUNTIFS('WTG PH-III'!$EV$5:$EV$199,"&gt;="&amp;T1,'WTG PH-III'!$EV$5:$EV$199,"&lt;="&amp;U1)</f>
        <v>13</v>
      </c>
      <c r="H26" s="5">
        <f>COUNTIFS('WTG PH-III'!$EY$5:$EY$199,"&gt;="&amp;T1,'WTG PH-III'!$EY$5:$EY$199,"&lt;="&amp;U1)</f>
        <v>0</v>
      </c>
      <c r="I26" s="5">
        <f>G26-H26</f>
        <v>13</v>
      </c>
      <c r="J26" s="25"/>
      <c r="K26" s="5"/>
      <c r="L26" s="5"/>
      <c r="M26" s="5"/>
      <c r="N26" s="25"/>
      <c r="O26" s="5">
        <f>COUNTIFS('WTG PH-III'!$EV$5:$EV$198,"&gt;=8-feb-25",'WTG PH-III'!$EV$5:$EV$198,"&lt;="&amp;U1)</f>
        <v>192</v>
      </c>
      <c r="P26" s="5">
        <f>COUNTIFS('WTG PH-III'!$EY$5:$EY$198,"&gt;=08-Feb-25",'WTG PH-III'!$EY$5:$EY$198,"&lt;="&amp;U1)</f>
        <v>114</v>
      </c>
      <c r="Q26" s="39">
        <f>O26-P26</f>
        <v>78</v>
      </c>
      <c r="S26" s="5">
        <f>COUNTIFS('WTG PH-III'!$EY$5:$EY$205,"&gt;0",'WTG PH-III'!$C$5:$C$205,S$4,'WTG PH-III'!$B$5:$B$205,SUMMARY!S$5)</f>
        <v>5</v>
      </c>
      <c r="T26" s="5">
        <f>COUNTIFS('WTG PH-III'!$EY$5:$EY$205,"&gt;0",'WTG PH-III'!$C$5:$C$205,T$4,'WTG PH-III'!$B$5:$B$205,SUMMARY!T$5)</f>
        <v>6</v>
      </c>
      <c r="U26" s="5">
        <f>COUNTIFS('WTG PH-III'!$EY$5:$EY$205,"&gt;0",'WTG PH-III'!$C$5:$C$205,U$4,'WTG PH-III'!$B$5:$B$205,SUMMARY!U$5)</f>
        <v>39</v>
      </c>
      <c r="V26" s="5">
        <f>COUNTIFS('WTG PH-III'!$EY$5:$EY$205,"&gt;0",'WTG PH-III'!$C$5:$C$205,V$4,'WTG PH-III'!$B$5:$B$205,SUMMARY!V$5)</f>
        <v>2</v>
      </c>
      <c r="W26" s="5">
        <f>COUNTIFS('WTG PH-III'!$EY$5:$EY$205,"&gt;0",'WTG PH-III'!$C$5:$C$205,W$4,'WTG PH-III'!$B$5:$B$205,SUMMARY!W$5)</f>
        <v>36</v>
      </c>
      <c r="X26" s="5">
        <f>COUNTIFS('WTG PH-III'!$EY$5:$EY$205,"&gt;0",'WTG PH-III'!$C$5:$C$205,X$4,'WTG PH-III'!$B$5:$B$205,SUMMARY!X$5)</f>
        <v>26</v>
      </c>
      <c r="Y26" s="5">
        <f>COUNTIFS('WTG PH-III'!$EY$5:$EY$205,"&gt;0",'WTG PH-III'!$C$5:$C$205,Y$4,'WTG PH-III'!$B$5:$B$205,SUMMARY!Y$5)</f>
        <v>0</v>
      </c>
      <c r="Z26" s="5">
        <f>COUNTIFS('WTG PH-III'!$EY$5:$EY$205,"&gt;0",'WTG PH-III'!$C$5:$C$205,Z$4,'WTG PH-III'!$B$5:$B$205,SUMMARY!Z$5)</f>
        <v>0</v>
      </c>
      <c r="AA26" s="424">
        <f>SUM(S26:Z26)</f>
        <v>114</v>
      </c>
      <c r="AB26" s="26" t="b">
        <f>AA26=D26</f>
        <v>1</v>
      </c>
    </row>
    <row r="27" spans="1:28" s="26" customFormat="1" ht="22.5" customHeight="1" x14ac:dyDescent="0.25">
      <c r="A27" s="55">
        <v>2</v>
      </c>
      <c r="B27" s="56" t="s">
        <v>218</v>
      </c>
      <c r="C27" s="57"/>
      <c r="D27" s="57"/>
      <c r="E27" s="57"/>
      <c r="F27" s="58"/>
      <c r="G27" s="55"/>
      <c r="H27" s="55"/>
      <c r="I27" s="55"/>
      <c r="J27" s="58"/>
      <c r="K27" s="55"/>
      <c r="L27" s="55"/>
      <c r="M27" s="55"/>
      <c r="N27" s="58"/>
      <c r="O27" s="55"/>
      <c r="P27" s="59"/>
      <c r="Q27" s="59"/>
    </row>
    <row r="28" spans="1:28" s="26" customFormat="1" ht="22.5" customHeight="1" x14ac:dyDescent="0.25">
      <c r="A28" s="55">
        <v>2.0099999999999998</v>
      </c>
      <c r="B28" s="56" t="s">
        <v>211</v>
      </c>
      <c r="C28" s="57"/>
      <c r="D28" s="57"/>
      <c r="E28" s="57"/>
      <c r="F28" s="58"/>
      <c r="G28" s="55"/>
      <c r="H28" s="55"/>
      <c r="I28" s="55"/>
      <c r="J28" s="58"/>
      <c r="K28" s="55"/>
      <c r="L28" s="55"/>
      <c r="M28" s="55"/>
      <c r="N28" s="58"/>
      <c r="O28" s="55"/>
      <c r="P28" s="59"/>
      <c r="Q28" s="59"/>
    </row>
    <row r="29" spans="1:28" s="26" customFormat="1" ht="22.5" customHeight="1" x14ac:dyDescent="0.25">
      <c r="A29" s="5" t="s">
        <v>219</v>
      </c>
      <c r="B29" s="13" t="s">
        <v>220</v>
      </c>
      <c r="C29" s="36">
        <v>103107</v>
      </c>
      <c r="D29" s="36">
        <f>'33KV - Summary'!J22</f>
        <v>103107</v>
      </c>
      <c r="E29" s="36">
        <f>C29-D29</f>
        <v>0</v>
      </c>
      <c r="F29" s="25"/>
      <c r="G29" s="5"/>
      <c r="H29" s="5"/>
      <c r="I29" s="5"/>
      <c r="J29" s="25"/>
      <c r="K29" s="5"/>
      <c r="L29" s="5"/>
      <c r="M29" s="5"/>
      <c r="N29" s="25"/>
      <c r="O29" s="39">
        <f>+C29</f>
        <v>103107</v>
      </c>
      <c r="P29" s="39">
        <f>D29</f>
        <v>103107</v>
      </c>
      <c r="Q29" s="39">
        <f>O29-P29</f>
        <v>0</v>
      </c>
      <c r="X29" s="426"/>
      <c r="Y29" s="426"/>
    </row>
    <row r="30" spans="1:28" s="26" customFormat="1" ht="22.5" customHeight="1" x14ac:dyDescent="0.25">
      <c r="A30" s="5" t="s">
        <v>221</v>
      </c>
      <c r="B30" s="13" t="s">
        <v>222</v>
      </c>
      <c r="C30" s="36">
        <f>'33KV - Summary'!V22</f>
        <v>74955</v>
      </c>
      <c r="D30" s="36">
        <f>'33KV - Summary'!X22</f>
        <v>74955</v>
      </c>
      <c r="E30" s="36">
        <f>C30-D30</f>
        <v>0</v>
      </c>
      <c r="F30" s="25"/>
      <c r="G30" s="5"/>
      <c r="H30" s="5"/>
      <c r="I30" s="5"/>
      <c r="J30" s="25"/>
      <c r="K30" s="5"/>
      <c r="L30" s="5"/>
      <c r="M30" s="5"/>
      <c r="N30" s="25"/>
      <c r="O30" s="39">
        <v>74955</v>
      </c>
      <c r="P30" s="39">
        <f>D30</f>
        <v>74955</v>
      </c>
      <c r="Q30" s="39">
        <f t="shared" ref="Q30:Q32" si="9">O30-P30</f>
        <v>0</v>
      </c>
    </row>
    <row r="31" spans="1:28" s="26" customFormat="1" ht="22.5" customHeight="1" x14ac:dyDescent="0.25">
      <c r="A31" s="5" t="s">
        <v>223</v>
      </c>
      <c r="B31" s="13" t="s">
        <v>224</v>
      </c>
      <c r="C31" s="36">
        <f>'33KV - Summary'!L22</f>
        <v>122</v>
      </c>
      <c r="D31" s="36">
        <f>'33KV - Summary'!N22</f>
        <v>122</v>
      </c>
      <c r="E31" s="36">
        <f>C31-D31</f>
        <v>0</v>
      </c>
      <c r="F31" s="25"/>
      <c r="G31" s="5"/>
      <c r="H31" s="5"/>
      <c r="I31" s="5"/>
      <c r="J31" s="25"/>
      <c r="K31" s="5"/>
      <c r="L31" s="5"/>
      <c r="M31" s="5"/>
      <c r="N31" s="25"/>
      <c r="O31" s="5">
        <v>122</v>
      </c>
      <c r="P31" s="39">
        <f>D31</f>
        <v>122</v>
      </c>
      <c r="Q31" s="39">
        <f t="shared" si="9"/>
        <v>0</v>
      </c>
    </row>
    <row r="32" spans="1:28" s="26" customFormat="1" ht="22.5" customHeight="1" x14ac:dyDescent="0.25">
      <c r="A32" s="5" t="s">
        <v>225</v>
      </c>
      <c r="B32" s="13" t="s">
        <v>226</v>
      </c>
      <c r="C32" s="36">
        <f>'33KV - Summary'!P22</f>
        <v>78</v>
      </c>
      <c r="D32" s="36">
        <f>'33KV - Summary'!R22</f>
        <v>78</v>
      </c>
      <c r="E32" s="36">
        <f>C32-D32</f>
        <v>0</v>
      </c>
      <c r="F32" s="25"/>
      <c r="G32" s="5">
        <v>1</v>
      </c>
      <c r="H32" s="5">
        <v>1</v>
      </c>
      <c r="I32" s="5">
        <v>0</v>
      </c>
      <c r="J32" s="25"/>
      <c r="K32" s="5"/>
      <c r="L32" s="5"/>
      <c r="M32" s="5"/>
      <c r="N32" s="25"/>
      <c r="O32" s="5">
        <v>78</v>
      </c>
      <c r="P32" s="39">
        <f>D32</f>
        <v>78</v>
      </c>
      <c r="Q32" s="39">
        <f t="shared" si="9"/>
        <v>0</v>
      </c>
    </row>
    <row r="33" spans="1:17" s="26" customFormat="1" ht="22.5" customHeight="1" x14ac:dyDescent="0.25">
      <c r="A33" s="55">
        <v>2.02</v>
      </c>
      <c r="B33" s="56" t="s">
        <v>210</v>
      </c>
      <c r="C33" s="57"/>
      <c r="D33" s="57"/>
      <c r="E33" s="57"/>
      <c r="F33" s="58"/>
      <c r="G33" s="55"/>
      <c r="H33" s="55"/>
      <c r="I33" s="55"/>
      <c r="J33" s="58"/>
      <c r="K33" s="55"/>
      <c r="L33" s="55"/>
      <c r="M33" s="55"/>
      <c r="N33" s="58"/>
      <c r="O33" s="55"/>
      <c r="P33" s="59"/>
      <c r="Q33" s="59"/>
    </row>
    <row r="34" spans="1:17" s="26" customFormat="1" ht="22.5" customHeight="1" x14ac:dyDescent="0.25">
      <c r="A34" s="5" t="s">
        <v>227</v>
      </c>
      <c r="B34" s="13" t="s">
        <v>220</v>
      </c>
      <c r="C34" s="36">
        <f>'33KV - Summary'!H9</f>
        <v>61930</v>
      </c>
      <c r="D34" s="36">
        <f>'33KV - Summary'!J9</f>
        <v>54730</v>
      </c>
      <c r="E34" s="36">
        <f>C34-D34</f>
        <v>7200</v>
      </c>
      <c r="F34" s="25"/>
      <c r="G34" s="5">
        <v>5000</v>
      </c>
      <c r="H34" s="5">
        <v>3100</v>
      </c>
      <c r="I34" s="5">
        <f>G34-H34</f>
        <v>1900</v>
      </c>
      <c r="J34" s="25"/>
      <c r="K34" s="5"/>
      <c r="L34" s="5"/>
      <c r="M34" s="5"/>
      <c r="N34" s="25"/>
      <c r="O34" s="39">
        <v>61475</v>
      </c>
      <c r="P34" s="39">
        <f>D34</f>
        <v>54730</v>
      </c>
      <c r="Q34" s="39">
        <f>O34-P34</f>
        <v>6745</v>
      </c>
    </row>
    <row r="35" spans="1:17" s="26" customFormat="1" ht="22.5" customHeight="1" x14ac:dyDescent="0.25">
      <c r="A35" s="5" t="s">
        <v>228</v>
      </c>
      <c r="B35" s="13" t="s">
        <v>222</v>
      </c>
      <c r="C35" s="36">
        <f>'33KV - Summary'!V9</f>
        <v>42395</v>
      </c>
      <c r="D35" s="36">
        <f>'33KV - Summary'!X9</f>
        <v>31795</v>
      </c>
      <c r="E35" s="36">
        <f t="shared" ref="E35:E37" si="10">C35-D35</f>
        <v>10600</v>
      </c>
      <c r="F35" s="25"/>
      <c r="G35" s="5">
        <v>1000</v>
      </c>
      <c r="H35" s="5"/>
      <c r="I35" s="5"/>
      <c r="J35" s="25"/>
      <c r="K35" s="5"/>
      <c r="L35" s="5"/>
      <c r="M35" s="5"/>
      <c r="N35" s="25"/>
      <c r="O35" s="39">
        <v>42020</v>
      </c>
      <c r="P35" s="39">
        <f>D35</f>
        <v>31795</v>
      </c>
      <c r="Q35" s="39">
        <f t="shared" ref="Q35:Q37" si="11">O35-P35</f>
        <v>10225</v>
      </c>
    </row>
    <row r="36" spans="1:17" s="26" customFormat="1" ht="22.5" customHeight="1" x14ac:dyDescent="0.25">
      <c r="A36" s="5" t="s">
        <v>229</v>
      </c>
      <c r="B36" s="13" t="s">
        <v>224</v>
      </c>
      <c r="C36" s="36">
        <f>'33KV - Summary'!L9</f>
        <v>74</v>
      </c>
      <c r="D36" s="36">
        <f>'33KV - Summary'!N9</f>
        <v>54</v>
      </c>
      <c r="E36" s="36">
        <f t="shared" si="10"/>
        <v>20</v>
      </c>
      <c r="F36" s="25"/>
      <c r="G36" s="5"/>
      <c r="H36" s="5"/>
      <c r="I36" s="5"/>
      <c r="J36" s="25"/>
      <c r="K36" s="5"/>
      <c r="L36" s="5"/>
      <c r="M36" s="5"/>
      <c r="N36" s="25"/>
      <c r="O36" s="5">
        <v>73</v>
      </c>
      <c r="P36" s="39">
        <f>D36</f>
        <v>54</v>
      </c>
      <c r="Q36" s="39">
        <f t="shared" si="11"/>
        <v>19</v>
      </c>
    </row>
    <row r="37" spans="1:17" s="26" customFormat="1" ht="22.5" customHeight="1" x14ac:dyDescent="0.25">
      <c r="A37" s="5" t="s">
        <v>230</v>
      </c>
      <c r="B37" s="13" t="s">
        <v>226</v>
      </c>
      <c r="C37" s="36">
        <f>'33KV - Summary'!P9</f>
        <v>34</v>
      </c>
      <c r="D37" s="36">
        <f>'33KV - Summary'!R9</f>
        <v>26</v>
      </c>
      <c r="E37" s="36">
        <f t="shared" si="10"/>
        <v>8</v>
      </c>
      <c r="F37" s="25"/>
      <c r="G37" s="5"/>
      <c r="H37" s="5"/>
      <c r="I37" s="5"/>
      <c r="J37" s="25"/>
      <c r="K37" s="5"/>
      <c r="L37" s="5"/>
      <c r="M37" s="5"/>
      <c r="N37" s="25"/>
      <c r="O37" s="5">
        <v>34</v>
      </c>
      <c r="P37" s="39">
        <f>D37</f>
        <v>26</v>
      </c>
      <c r="Q37" s="39">
        <f t="shared" si="11"/>
        <v>8</v>
      </c>
    </row>
    <row r="38" spans="1:17" s="26" customFormat="1" ht="22.5" customHeight="1" x14ac:dyDescent="0.25">
      <c r="A38" s="55">
        <v>2.0299999999999998</v>
      </c>
      <c r="B38" s="56" t="s">
        <v>213</v>
      </c>
      <c r="C38" s="57"/>
      <c r="D38" s="57"/>
      <c r="E38" s="57"/>
      <c r="F38" s="58"/>
      <c r="G38" s="55"/>
      <c r="H38" s="55"/>
      <c r="I38" s="55"/>
      <c r="J38" s="58"/>
      <c r="K38" s="55"/>
      <c r="L38" s="55"/>
      <c r="M38" s="55"/>
      <c r="N38" s="58"/>
      <c r="O38" s="55"/>
      <c r="P38" s="59"/>
      <c r="Q38" s="59"/>
    </row>
    <row r="39" spans="1:17" s="26" customFormat="1" ht="22.5" customHeight="1" x14ac:dyDescent="0.25">
      <c r="A39" s="5" t="s">
        <v>231</v>
      </c>
      <c r="B39" s="13" t="s">
        <v>220</v>
      </c>
      <c r="C39" s="24">
        <v>110000</v>
      </c>
      <c r="D39" s="36">
        <f>'33KV - Summary'!J36</f>
        <v>110000</v>
      </c>
      <c r="E39" s="36">
        <f>C39-D39</f>
        <v>0</v>
      </c>
      <c r="F39" s="25"/>
      <c r="G39" s="5"/>
      <c r="H39" s="39"/>
      <c r="I39" s="5"/>
      <c r="J39" s="25"/>
      <c r="K39" s="5"/>
      <c r="L39" s="5"/>
      <c r="M39" s="5"/>
      <c r="N39" s="25"/>
      <c r="O39" s="24">
        <v>110000</v>
      </c>
      <c r="P39" s="39">
        <f>D39</f>
        <v>110000</v>
      </c>
      <c r="Q39" s="39">
        <f>O39-P39</f>
        <v>0</v>
      </c>
    </row>
    <row r="40" spans="1:17" s="26" customFormat="1" ht="22.5" customHeight="1" x14ac:dyDescent="0.25">
      <c r="A40" s="5" t="s">
        <v>232</v>
      </c>
      <c r="B40" s="13" t="s">
        <v>222</v>
      </c>
      <c r="C40" s="24">
        <v>71895</v>
      </c>
      <c r="D40" s="36">
        <f>'33KV - Summary'!X36</f>
        <v>71895</v>
      </c>
      <c r="E40" s="36">
        <f>C40-D40</f>
        <v>0</v>
      </c>
      <c r="F40" s="25"/>
      <c r="G40" s="5"/>
      <c r="H40" s="5"/>
      <c r="I40" s="5"/>
      <c r="J40" s="25"/>
      <c r="K40" s="5"/>
      <c r="L40" s="5"/>
      <c r="M40" s="5"/>
      <c r="N40" s="25"/>
      <c r="O40" s="24">
        <v>71895</v>
      </c>
      <c r="P40" s="39">
        <f>D40</f>
        <v>71895</v>
      </c>
      <c r="Q40" s="39">
        <f>O40-P40</f>
        <v>0</v>
      </c>
    </row>
    <row r="41" spans="1:17" s="26" customFormat="1" ht="22.5" customHeight="1" x14ac:dyDescent="0.25">
      <c r="A41" s="5" t="s">
        <v>233</v>
      </c>
      <c r="B41" s="13" t="s">
        <v>224</v>
      </c>
      <c r="C41" s="24">
        <v>138</v>
      </c>
      <c r="D41" s="36">
        <f>'33KV - Summary'!N36</f>
        <v>138</v>
      </c>
      <c r="E41" s="36">
        <f>C41-D41</f>
        <v>0</v>
      </c>
      <c r="F41" s="25"/>
      <c r="G41" s="5"/>
      <c r="H41" s="5"/>
      <c r="I41" s="5"/>
      <c r="J41" s="25"/>
      <c r="K41" s="5"/>
      <c r="L41" s="5"/>
      <c r="M41" s="5"/>
      <c r="N41" s="25"/>
      <c r="O41" s="24">
        <v>138</v>
      </c>
      <c r="P41" s="39">
        <f>D41</f>
        <v>138</v>
      </c>
      <c r="Q41" s="39">
        <f>O41-P41</f>
        <v>0</v>
      </c>
    </row>
    <row r="42" spans="1:17" s="26" customFormat="1" ht="22.5" customHeight="1" x14ac:dyDescent="0.25">
      <c r="A42" s="5" t="s">
        <v>234</v>
      </c>
      <c r="B42" s="13" t="s">
        <v>226</v>
      </c>
      <c r="C42" s="24">
        <v>72</v>
      </c>
      <c r="D42" s="36">
        <f>'33KV - Summary'!R36</f>
        <v>72</v>
      </c>
      <c r="E42" s="36">
        <f>C42-D42</f>
        <v>0</v>
      </c>
      <c r="F42" s="25"/>
      <c r="G42" s="5"/>
      <c r="H42" s="5"/>
      <c r="I42" s="5"/>
      <c r="J42" s="25"/>
      <c r="K42" s="5"/>
      <c r="L42" s="5"/>
      <c r="M42" s="5"/>
      <c r="N42" s="25"/>
      <c r="O42" s="24">
        <v>72</v>
      </c>
      <c r="P42" s="39">
        <f>D42</f>
        <v>72</v>
      </c>
      <c r="Q42" s="39">
        <f>O42-P42</f>
        <v>0</v>
      </c>
    </row>
    <row r="43" spans="1:17" s="26" customFormat="1" ht="22.5" customHeight="1" x14ac:dyDescent="0.25">
      <c r="A43" s="55">
        <v>2.04</v>
      </c>
      <c r="B43" s="56" t="s">
        <v>214</v>
      </c>
      <c r="C43" s="57"/>
      <c r="D43" s="57"/>
      <c r="E43" s="57"/>
      <c r="F43" s="58"/>
      <c r="G43" s="55"/>
      <c r="H43" s="55"/>
      <c r="I43" s="55"/>
      <c r="J43" s="58"/>
      <c r="K43" s="55"/>
      <c r="L43" s="55"/>
      <c r="M43" s="55"/>
      <c r="N43" s="58"/>
      <c r="O43" s="55"/>
      <c r="P43" s="59"/>
      <c r="Q43" s="59"/>
    </row>
    <row r="44" spans="1:17" s="26" customFormat="1" ht="22.5" customHeight="1" x14ac:dyDescent="0.25">
      <c r="A44" s="5" t="s">
        <v>235</v>
      </c>
      <c r="B44" s="13" t="s">
        <v>220</v>
      </c>
      <c r="C44" s="24">
        <v>77487</v>
      </c>
      <c r="D44" s="36">
        <f>'33KV - Summary'!J48</f>
        <v>77487</v>
      </c>
      <c r="E44" s="36">
        <f>C44-D44</f>
        <v>0</v>
      </c>
      <c r="F44" s="25"/>
      <c r="G44" s="5"/>
      <c r="H44" s="5"/>
      <c r="I44" s="5"/>
      <c r="J44" s="25"/>
      <c r="K44" s="5"/>
      <c r="L44" s="5"/>
      <c r="M44" s="5"/>
      <c r="N44" s="25"/>
      <c r="O44" s="24">
        <v>77487</v>
      </c>
      <c r="P44" s="39">
        <f>D44</f>
        <v>77487</v>
      </c>
      <c r="Q44" s="39">
        <f>O44-P44</f>
        <v>0</v>
      </c>
    </row>
    <row r="45" spans="1:17" s="26" customFormat="1" ht="22.5" customHeight="1" x14ac:dyDescent="0.25">
      <c r="A45" s="5" t="s">
        <v>236</v>
      </c>
      <c r="B45" s="13" t="s">
        <v>222</v>
      </c>
      <c r="C45" s="24">
        <v>49200</v>
      </c>
      <c r="D45" s="36">
        <f>'33KV - Summary'!X48</f>
        <v>49200</v>
      </c>
      <c r="E45" s="36">
        <f>C45-D45</f>
        <v>0</v>
      </c>
      <c r="F45" s="25"/>
      <c r="G45" s="5"/>
      <c r="H45" s="5"/>
      <c r="I45" s="5"/>
      <c r="J45" s="25"/>
      <c r="K45" s="5"/>
      <c r="L45" s="5"/>
      <c r="M45" s="5"/>
      <c r="N45" s="25"/>
      <c r="O45" s="24">
        <v>49200</v>
      </c>
      <c r="P45" s="39">
        <f>D45</f>
        <v>49200</v>
      </c>
      <c r="Q45" s="39">
        <f>O45-P45</f>
        <v>0</v>
      </c>
    </row>
    <row r="46" spans="1:17" s="26" customFormat="1" ht="22.5" customHeight="1" x14ac:dyDescent="0.25">
      <c r="A46" s="5" t="s">
        <v>237</v>
      </c>
      <c r="B46" s="13" t="s">
        <v>224</v>
      </c>
      <c r="C46" s="24">
        <v>88</v>
      </c>
      <c r="D46" s="36">
        <f>'33KV - Summary'!N48</f>
        <v>88</v>
      </c>
      <c r="E46" s="36">
        <f>C46-D46</f>
        <v>0</v>
      </c>
      <c r="F46" s="25"/>
      <c r="G46" s="5"/>
      <c r="H46" s="5"/>
      <c r="I46" s="5"/>
      <c r="J46" s="25"/>
      <c r="K46" s="5"/>
      <c r="L46" s="5"/>
      <c r="M46" s="5"/>
      <c r="N46" s="25"/>
      <c r="O46" s="24">
        <v>88</v>
      </c>
      <c r="P46" s="39">
        <f>D46</f>
        <v>88</v>
      </c>
      <c r="Q46" s="39">
        <f>O46-P46</f>
        <v>0</v>
      </c>
    </row>
    <row r="47" spans="1:17" s="26" customFormat="1" ht="22.5" customHeight="1" x14ac:dyDescent="0.25">
      <c r="A47" s="5" t="s">
        <v>238</v>
      </c>
      <c r="B47" s="13" t="s">
        <v>226</v>
      </c>
      <c r="C47" s="24">
        <v>54</v>
      </c>
      <c r="D47" s="36">
        <f>'33KV - Summary'!R48</f>
        <v>54</v>
      </c>
      <c r="E47" s="36">
        <f>C47-D47</f>
        <v>0</v>
      </c>
      <c r="F47" s="25"/>
      <c r="G47" s="5"/>
      <c r="H47" s="5"/>
      <c r="I47" s="5"/>
      <c r="J47" s="25"/>
      <c r="K47" s="5"/>
      <c r="L47" s="5"/>
      <c r="M47" s="5"/>
      <c r="N47" s="25"/>
      <c r="O47" s="24">
        <v>54</v>
      </c>
      <c r="P47" s="39">
        <f>D47</f>
        <v>54</v>
      </c>
      <c r="Q47" s="39">
        <f>O47-P47</f>
        <v>0</v>
      </c>
    </row>
    <row r="48" spans="1:17" s="26" customFormat="1" ht="22.5" customHeight="1" x14ac:dyDescent="0.25">
      <c r="A48" s="55">
        <v>2.0499999999999998</v>
      </c>
      <c r="B48" s="56" t="s">
        <v>215</v>
      </c>
      <c r="C48" s="57"/>
      <c r="D48" s="57"/>
      <c r="E48" s="57"/>
      <c r="F48" s="58"/>
      <c r="G48" s="55"/>
      <c r="H48" s="55"/>
      <c r="I48" s="55"/>
      <c r="J48" s="58"/>
      <c r="K48" s="55"/>
      <c r="L48" s="55"/>
      <c r="M48" s="55"/>
      <c r="N48" s="58"/>
      <c r="O48" s="55"/>
      <c r="P48" s="59"/>
      <c r="Q48" s="59"/>
    </row>
    <row r="49" spans="1:17" s="26" customFormat="1" ht="22.5" customHeight="1" x14ac:dyDescent="0.25">
      <c r="A49" s="5" t="s">
        <v>239</v>
      </c>
      <c r="B49" s="13" t="s">
        <v>220</v>
      </c>
      <c r="C49" s="36">
        <f>'33KV - Summary'!H68</f>
        <v>200810</v>
      </c>
      <c r="D49" s="36">
        <f>'33KV - Summary'!J68</f>
        <v>76977</v>
      </c>
      <c r="E49" s="36">
        <f>C49-D49</f>
        <v>123833</v>
      </c>
      <c r="F49" s="25"/>
      <c r="G49" s="5">
        <v>10000</v>
      </c>
      <c r="H49" s="5">
        <v>8850</v>
      </c>
      <c r="I49" s="5">
        <f t="shared" ref="I49:I52" si="12">G49-H49</f>
        <v>1150</v>
      </c>
      <c r="J49" s="25"/>
      <c r="K49" s="5"/>
      <c r="L49" s="5"/>
      <c r="M49" s="5"/>
      <c r="N49" s="25"/>
      <c r="O49" s="39">
        <f>C49</f>
        <v>200810</v>
      </c>
      <c r="P49" s="39">
        <f>D49</f>
        <v>76977</v>
      </c>
      <c r="Q49" s="39">
        <f t="shared" ref="Q49:Q52" si="13">O49-P49</f>
        <v>123833</v>
      </c>
    </row>
    <row r="50" spans="1:17" s="26" customFormat="1" ht="22.5" customHeight="1" x14ac:dyDescent="0.25">
      <c r="A50" s="5" t="s">
        <v>240</v>
      </c>
      <c r="B50" s="13" t="s">
        <v>222</v>
      </c>
      <c r="C50" s="36">
        <f>'33KV - Summary'!V68</f>
        <v>142770</v>
      </c>
      <c r="D50" s="36">
        <f>'33KV - Summary'!X68</f>
        <v>0</v>
      </c>
      <c r="E50" s="36">
        <f>C50-D50</f>
        <v>142770</v>
      </c>
      <c r="F50" s="25"/>
      <c r="G50" s="5">
        <v>3000</v>
      </c>
      <c r="H50" s="5"/>
      <c r="I50" s="5">
        <f t="shared" si="12"/>
        <v>3000</v>
      </c>
      <c r="J50" s="25"/>
      <c r="K50" s="5"/>
      <c r="L50" s="5"/>
      <c r="M50" s="5"/>
      <c r="N50" s="25"/>
      <c r="O50" s="39">
        <f>C50</f>
        <v>142770</v>
      </c>
      <c r="P50" s="39">
        <f t="shared" ref="P50:P52" si="14">D50</f>
        <v>0</v>
      </c>
      <c r="Q50" s="39">
        <f t="shared" si="13"/>
        <v>142770</v>
      </c>
    </row>
    <row r="51" spans="1:17" s="26" customFormat="1" ht="22.5" customHeight="1" x14ac:dyDescent="0.25">
      <c r="A51" s="5" t="s">
        <v>241</v>
      </c>
      <c r="B51" s="13" t="s">
        <v>224</v>
      </c>
      <c r="C51" s="36">
        <f>'33KV - Summary'!L68</f>
        <v>230</v>
      </c>
      <c r="D51" s="36">
        <f>'33KV - Summary'!N68</f>
        <v>0</v>
      </c>
      <c r="E51" s="36">
        <f>C51-D51</f>
        <v>230</v>
      </c>
      <c r="F51" s="25"/>
      <c r="G51" s="5">
        <v>10</v>
      </c>
      <c r="H51" s="5"/>
      <c r="I51" s="5">
        <f t="shared" si="12"/>
        <v>10</v>
      </c>
      <c r="J51" s="25"/>
      <c r="K51" s="5"/>
      <c r="L51" s="5"/>
      <c r="M51" s="5"/>
      <c r="N51" s="25"/>
      <c r="O51" s="39">
        <f>C51</f>
        <v>230</v>
      </c>
      <c r="P51" s="39">
        <f t="shared" si="14"/>
        <v>0</v>
      </c>
      <c r="Q51" s="39">
        <f t="shared" si="13"/>
        <v>230</v>
      </c>
    </row>
    <row r="52" spans="1:17" s="26" customFormat="1" ht="22.5" customHeight="1" x14ac:dyDescent="0.25">
      <c r="A52" s="5" t="s">
        <v>242</v>
      </c>
      <c r="B52" s="13" t="s">
        <v>226</v>
      </c>
      <c r="C52" s="36">
        <f>'33KV - Summary'!P68</f>
        <v>146</v>
      </c>
      <c r="D52" s="36">
        <f>'33KV - Summary'!R68</f>
        <v>0</v>
      </c>
      <c r="E52" s="36">
        <f>C52-D52</f>
        <v>146</v>
      </c>
      <c r="F52" s="25"/>
      <c r="G52" s="5">
        <v>5</v>
      </c>
      <c r="H52" s="5"/>
      <c r="I52" s="5">
        <f t="shared" si="12"/>
        <v>5</v>
      </c>
      <c r="J52" s="25"/>
      <c r="K52" s="5"/>
      <c r="L52" s="5"/>
      <c r="M52" s="5"/>
      <c r="N52" s="25"/>
      <c r="O52" s="39">
        <f>C52</f>
        <v>146</v>
      </c>
      <c r="P52" s="39">
        <f t="shared" si="14"/>
        <v>0</v>
      </c>
      <c r="Q52" s="39">
        <f t="shared" si="13"/>
        <v>146</v>
      </c>
    </row>
    <row r="53" spans="1:17" s="26" customFormat="1" ht="22.5" customHeight="1" x14ac:dyDescent="0.25">
      <c r="A53" s="55">
        <v>2.06</v>
      </c>
      <c r="B53" s="56" t="s">
        <v>212</v>
      </c>
      <c r="C53" s="57"/>
      <c r="D53" s="57"/>
      <c r="E53" s="57"/>
      <c r="F53" s="58"/>
      <c r="G53" s="55"/>
      <c r="H53" s="55"/>
      <c r="I53" s="55"/>
      <c r="J53" s="58"/>
      <c r="K53" s="55"/>
      <c r="L53" s="55"/>
      <c r="M53" s="55"/>
      <c r="N53" s="58"/>
      <c r="O53" s="55"/>
      <c r="P53" s="59"/>
      <c r="Q53" s="59"/>
    </row>
    <row r="54" spans="1:17" s="26" customFormat="1" ht="22.5" customHeight="1" x14ac:dyDescent="0.25">
      <c r="A54" s="5" t="s">
        <v>243</v>
      </c>
      <c r="B54" s="13" t="s">
        <v>220</v>
      </c>
      <c r="C54" s="36">
        <f>'33KV - Summary'!H73</f>
        <v>4350</v>
      </c>
      <c r="D54" s="36">
        <f>'33KV - Summary'!J73</f>
        <v>4350</v>
      </c>
      <c r="E54" s="36">
        <f>C54-D54</f>
        <v>0</v>
      </c>
      <c r="F54" s="25"/>
      <c r="G54" s="5"/>
      <c r="H54" s="5"/>
      <c r="I54" s="5"/>
      <c r="J54" s="25"/>
      <c r="K54" s="5"/>
      <c r="L54" s="5"/>
      <c r="M54" s="5"/>
      <c r="N54" s="25"/>
      <c r="O54" s="39">
        <f>C54</f>
        <v>4350</v>
      </c>
      <c r="P54" s="39">
        <f>D54</f>
        <v>4350</v>
      </c>
      <c r="Q54" s="39">
        <f t="shared" ref="Q54:Q57" si="15">O54-P54</f>
        <v>0</v>
      </c>
    </row>
    <row r="55" spans="1:17" s="26" customFormat="1" ht="22.5" customHeight="1" x14ac:dyDescent="0.25">
      <c r="A55" s="5" t="s">
        <v>244</v>
      </c>
      <c r="B55" s="13" t="s">
        <v>222</v>
      </c>
      <c r="C55" s="36">
        <f>'33KV - Summary'!V73</f>
        <v>2225</v>
      </c>
      <c r="D55" s="36">
        <f>'33KV - Summary'!X73</f>
        <v>2225</v>
      </c>
      <c r="E55" s="36">
        <f>C55-D55</f>
        <v>0</v>
      </c>
      <c r="F55" s="25"/>
      <c r="G55" s="5"/>
      <c r="H55" s="5"/>
      <c r="I55" s="5"/>
      <c r="J55" s="25"/>
      <c r="K55" s="5"/>
      <c r="L55" s="5"/>
      <c r="M55" s="5"/>
      <c r="N55" s="25"/>
      <c r="O55" s="39">
        <f>C55</f>
        <v>2225</v>
      </c>
      <c r="P55" s="39">
        <f t="shared" ref="P55:P57" si="16">D55</f>
        <v>2225</v>
      </c>
      <c r="Q55" s="39">
        <f t="shared" si="15"/>
        <v>0</v>
      </c>
    </row>
    <row r="56" spans="1:17" s="26" customFormat="1" ht="22.5" customHeight="1" x14ac:dyDescent="0.25">
      <c r="A56" s="5" t="s">
        <v>245</v>
      </c>
      <c r="B56" s="13" t="s">
        <v>224</v>
      </c>
      <c r="C56" s="36">
        <f>'33KV - Summary'!L73</f>
        <v>5</v>
      </c>
      <c r="D56" s="36">
        <f>'33KV - Summary'!N73</f>
        <v>5</v>
      </c>
      <c r="E56" s="36">
        <f>C56-D56</f>
        <v>0</v>
      </c>
      <c r="F56" s="25"/>
      <c r="G56" s="5"/>
      <c r="H56" s="5"/>
      <c r="I56" s="5"/>
      <c r="J56" s="25"/>
      <c r="K56" s="5"/>
      <c r="L56" s="5"/>
      <c r="M56" s="5"/>
      <c r="N56" s="25"/>
      <c r="O56" s="39">
        <f>C56</f>
        <v>5</v>
      </c>
      <c r="P56" s="39">
        <f t="shared" si="16"/>
        <v>5</v>
      </c>
      <c r="Q56" s="39">
        <f t="shared" si="15"/>
        <v>0</v>
      </c>
    </row>
    <row r="57" spans="1:17" s="26" customFormat="1" ht="22.5" customHeight="1" x14ac:dyDescent="0.25">
      <c r="A57" s="5" t="s">
        <v>246</v>
      </c>
      <c r="B57" s="13" t="s">
        <v>226</v>
      </c>
      <c r="C57" s="36">
        <f>'33KV - Summary'!P73</f>
        <v>4</v>
      </c>
      <c r="D57" s="36">
        <f>'33KV - Summary'!R73</f>
        <v>4</v>
      </c>
      <c r="E57" s="36">
        <f>C57-D57</f>
        <v>0</v>
      </c>
      <c r="F57" s="25"/>
      <c r="G57" s="5"/>
      <c r="H57" s="5"/>
      <c r="I57" s="5"/>
      <c r="J57" s="25"/>
      <c r="K57" s="5"/>
      <c r="L57" s="5"/>
      <c r="M57" s="5"/>
      <c r="N57" s="25"/>
      <c r="O57" s="39">
        <f>C57</f>
        <v>4</v>
      </c>
      <c r="P57" s="39">
        <f t="shared" si="16"/>
        <v>4</v>
      </c>
      <c r="Q57" s="39">
        <f t="shared" si="15"/>
        <v>0</v>
      </c>
    </row>
  </sheetData>
  <mergeCells count="15">
    <mergeCell ref="S3:Z3"/>
    <mergeCell ref="A1:M2"/>
    <mergeCell ref="K3:M3"/>
    <mergeCell ref="O3:Q3"/>
    <mergeCell ref="B3:B4"/>
    <mergeCell ref="A3:A4"/>
    <mergeCell ref="G3:I3"/>
    <mergeCell ref="C3:C4"/>
    <mergeCell ref="D3:D4"/>
    <mergeCell ref="E3:E4"/>
    <mergeCell ref="F3:F4"/>
    <mergeCell ref="N3:N4"/>
    <mergeCell ref="J3:J4"/>
    <mergeCell ref="O1:P1"/>
    <mergeCell ref="O2:P2"/>
  </mergeCells>
  <phoneticPr fontId="6" type="noConversion"/>
  <printOptions horizontalCentered="1"/>
  <pageMargins left="0.75" right="0.28999999999999998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DCD2-4506-4A9C-91D4-14FE24FF680F}">
  <sheetPr codeName="Sheet3"/>
  <dimension ref="A1:GI342"/>
  <sheetViews>
    <sheetView showGridLines="0" showZeros="0" zoomScale="76" zoomScaleNormal="80" workbookViewId="0">
      <pane xSplit="6" ySplit="4" topLeftCell="BI60" activePane="bottomRight" state="frozen"/>
      <selection pane="topRight" activeCell="G1" sqref="G1"/>
      <selection pane="bottomLeft" activeCell="A5" sqref="A5"/>
      <selection pane="bottomRight" activeCell="DV122" sqref="DV122"/>
    </sheetView>
  </sheetViews>
  <sheetFormatPr defaultColWidth="9.140625" defaultRowHeight="16.5" customHeight="1" x14ac:dyDescent="0.25"/>
  <cols>
    <col min="1" max="1" width="7.140625" style="68" bestFit="1" customWidth="1"/>
    <col min="2" max="2" width="8.42578125" style="70" customWidth="1"/>
    <col min="3" max="3" width="10.85546875" style="70" bestFit="1" customWidth="1"/>
    <col min="4" max="4" width="20.42578125" style="68" bestFit="1" customWidth="1"/>
    <col min="5" max="5" width="9.85546875" style="68" bestFit="1" customWidth="1"/>
    <col min="6" max="6" width="13.28515625" style="69" bestFit="1" customWidth="1"/>
    <col min="7" max="7" width="16.140625" style="69" bestFit="1" customWidth="1"/>
    <col min="8" max="8" width="16.42578125" style="69" bestFit="1" customWidth="1"/>
    <col min="9" max="9" width="9.5703125" style="70" customWidth="1"/>
    <col min="10" max="10" width="10" style="68" customWidth="1"/>
    <col min="11" max="11" width="11.42578125" style="68" customWidth="1"/>
    <col min="12" max="12" width="15.7109375" style="68" customWidth="1"/>
    <col min="13" max="13" width="13.42578125" style="68" customWidth="1"/>
    <col min="14" max="14" width="12.42578125" style="68" customWidth="1"/>
    <col min="15" max="15" width="13.42578125" style="68" customWidth="1"/>
    <col min="16" max="16" width="12.42578125" style="68" bestFit="1" customWidth="1"/>
    <col min="17" max="17" width="18.42578125" style="68" customWidth="1"/>
    <col min="18" max="18" width="11.140625" style="68" customWidth="1"/>
    <col min="19" max="19" width="14.140625" style="68" customWidth="1"/>
    <col min="20" max="20" width="14" style="68" customWidth="1"/>
    <col min="21" max="21" width="13.7109375" style="68" customWidth="1"/>
    <col min="22" max="22" width="22.42578125" style="68" customWidth="1"/>
    <col min="23" max="24" width="12.42578125" style="68" customWidth="1"/>
    <col min="25" max="25" width="13.42578125" style="68" customWidth="1"/>
    <col min="26" max="26" width="18.42578125" style="68" customWidth="1"/>
    <col min="27" max="28" width="10.28515625" style="68" customWidth="1"/>
    <col min="29" max="29" width="12.42578125" style="68" customWidth="1"/>
    <col min="30" max="30" width="13" style="68" customWidth="1"/>
    <col min="31" max="31" width="12.42578125" style="68" customWidth="1"/>
    <col min="32" max="32" width="14.5703125" style="68" customWidth="1"/>
    <col min="33" max="33" width="13.28515625" style="68" customWidth="1"/>
    <col min="34" max="34" width="18.42578125" style="68" customWidth="1"/>
    <col min="35" max="36" width="12.42578125" style="68" bestFit="1" customWidth="1"/>
    <col min="37" max="37" width="11.85546875" style="68" customWidth="1"/>
    <col min="38" max="38" width="13.5703125" style="68" bestFit="1" customWidth="1"/>
    <col min="39" max="40" width="13.42578125" style="68" customWidth="1"/>
    <col min="41" max="41" width="18.140625" style="68" customWidth="1"/>
    <col min="42" max="43" width="12.42578125" style="68" bestFit="1" customWidth="1"/>
    <col min="44" max="44" width="11.7109375" style="68" customWidth="1"/>
    <col min="45" max="46" width="12.42578125" style="68" customWidth="1"/>
    <col min="47" max="48" width="13.42578125" style="68" customWidth="1"/>
    <col min="49" max="50" width="12.42578125" style="68" bestFit="1" customWidth="1"/>
    <col min="51" max="51" width="11.28515625" style="68" customWidth="1"/>
    <col min="52" max="52" width="12.42578125" style="68" customWidth="1"/>
    <col min="53" max="53" width="12.5703125" style="68" customWidth="1"/>
    <col min="54" max="54" width="13.42578125" style="68" customWidth="1"/>
    <col min="55" max="55" width="18.140625" style="68" customWidth="1"/>
    <col min="56" max="57" width="12.42578125" style="68" bestFit="1" customWidth="1"/>
    <col min="58" max="60" width="12.42578125" style="68" customWidth="1"/>
    <col min="61" max="61" width="13.42578125" style="68" customWidth="1"/>
    <col min="62" max="62" width="17.140625" style="68" customWidth="1"/>
    <col min="63" max="64" width="12.42578125" style="68" bestFit="1" customWidth="1"/>
    <col min="65" max="65" width="12.85546875" style="68" customWidth="1"/>
    <col min="66" max="66" width="12.42578125" style="68" customWidth="1"/>
    <col min="67" max="67" width="12.5703125" style="68" customWidth="1"/>
    <col min="68" max="68" width="13.42578125" style="68" customWidth="1"/>
    <col min="69" max="69" width="17.140625" style="68" customWidth="1"/>
    <col min="70" max="70" width="13.5703125" style="68" bestFit="1" customWidth="1"/>
    <col min="71" max="71" width="12.5703125" style="68" bestFit="1" customWidth="1"/>
    <col min="72" max="72" width="11.28515625" style="68" customWidth="1"/>
    <col min="73" max="74" width="12.5703125" style="68" customWidth="1"/>
    <col min="75" max="76" width="13.42578125" style="68" customWidth="1"/>
    <col min="77" max="77" width="17.140625" style="68" customWidth="1"/>
    <col min="78" max="79" width="12.5703125" style="68" customWidth="1"/>
    <col min="80" max="80" width="11.28515625" style="68" customWidth="1"/>
    <col min="81" max="81" width="12.42578125" style="68" customWidth="1"/>
    <col min="82" max="82" width="12.5703125" style="68" customWidth="1"/>
    <col min="83" max="83" width="13.42578125" style="68" customWidth="1"/>
    <col min="84" max="84" width="17.140625" style="68" customWidth="1"/>
    <col min="85" max="86" width="12.42578125" style="68" customWidth="1"/>
    <col min="87" max="87" width="11.28515625" style="68" customWidth="1"/>
    <col min="88" max="89" width="12.28515625" style="68" customWidth="1"/>
    <col min="90" max="92" width="13.42578125" style="68" customWidth="1"/>
    <col min="93" max="93" width="17.140625" style="68" customWidth="1"/>
    <col min="94" max="95" width="12.42578125" style="68" customWidth="1"/>
    <col min="96" max="96" width="11.28515625" style="68" customWidth="1"/>
    <col min="97" max="97" width="16.140625" style="71" customWidth="1"/>
    <col min="98" max="98" width="13.140625" style="68" customWidth="1"/>
    <col min="99" max="99" width="13.42578125" style="68" customWidth="1"/>
    <col min="100" max="105" width="17.140625" style="68" customWidth="1"/>
    <col min="106" max="106" width="12.42578125" style="68" customWidth="1"/>
    <col min="107" max="107" width="17.140625" style="68" customWidth="1"/>
    <col min="108" max="109" width="12.42578125" style="68" customWidth="1"/>
    <col min="110" max="110" width="11.28515625" style="68" customWidth="1"/>
    <col min="111" max="112" width="13.140625" style="68" customWidth="1"/>
    <col min="113" max="113" width="13.42578125" style="68" customWidth="1"/>
    <col min="114" max="114" width="17.140625" style="68" customWidth="1"/>
    <col min="115" max="115" width="21.140625" style="420" customWidth="1"/>
    <col min="116" max="117" width="12.42578125" style="68" customWidth="1"/>
    <col min="118" max="118" width="11.28515625" style="68" customWidth="1"/>
    <col min="119" max="120" width="12.42578125" style="68" customWidth="1"/>
    <col min="121" max="121" width="13.42578125" style="68" customWidth="1"/>
    <col min="122" max="122" width="17.140625" style="68" customWidth="1"/>
    <col min="123" max="124" width="12.42578125" style="68" customWidth="1"/>
    <col min="125" max="125" width="11.28515625" style="68" customWidth="1"/>
    <col min="126" max="126" width="12.28515625" style="68" customWidth="1"/>
    <col min="127" max="127" width="12.5703125" style="68" customWidth="1"/>
    <col min="128" max="128" width="13.42578125" style="68" customWidth="1"/>
    <col min="129" max="129" width="17.140625" style="68" customWidth="1"/>
    <col min="130" max="131" width="12.42578125" style="68" customWidth="1"/>
    <col min="132" max="132" width="11.28515625" style="68" customWidth="1"/>
    <col min="133" max="133" width="12.140625" style="68" customWidth="1"/>
    <col min="134" max="134" width="13.5703125" style="68" customWidth="1"/>
    <col min="135" max="135" width="13.42578125" style="68" customWidth="1"/>
    <col min="136" max="136" width="17.140625" style="68" customWidth="1"/>
    <col min="137" max="138" width="12.42578125" style="68" bestFit="1" customWidth="1"/>
    <col min="139" max="139" width="11.28515625" style="68" customWidth="1"/>
    <col min="140" max="140" width="12.5703125" style="68" customWidth="1"/>
    <col min="141" max="141" width="12.28515625" style="68" customWidth="1"/>
    <col min="142" max="142" width="13.42578125" style="68" customWidth="1"/>
    <col min="143" max="143" width="17.140625" style="68" customWidth="1"/>
    <col min="144" max="145" width="12.42578125" style="68" bestFit="1" customWidth="1"/>
    <col min="146" max="146" width="11.28515625" style="68" customWidth="1"/>
    <col min="147" max="148" width="12.42578125" style="68" customWidth="1"/>
    <col min="149" max="149" width="13.42578125" style="68" customWidth="1"/>
    <col min="150" max="155" width="17.140625" style="68" customWidth="1"/>
    <col min="156" max="156" width="13.42578125" style="68" customWidth="1"/>
    <col min="157" max="162" width="17.140625" style="68" customWidth="1"/>
    <col min="163" max="163" width="13.42578125" style="68" customWidth="1"/>
    <col min="164" max="169" width="17.140625" style="68" customWidth="1"/>
    <col min="170" max="170" width="13.42578125" style="68" customWidth="1"/>
    <col min="171" max="176" width="17.140625" style="68" customWidth="1"/>
    <col min="177" max="177" width="13.42578125" style="68" customWidth="1"/>
    <col min="178" max="178" width="17.140625" style="68" customWidth="1"/>
    <col min="179" max="180" width="12.42578125" style="68" bestFit="1" customWidth="1"/>
    <col min="181" max="181" width="12.42578125" style="68" customWidth="1"/>
    <col min="182" max="182" width="13.85546875" style="68" bestFit="1" customWidth="1"/>
    <col min="183" max="183" width="12.28515625" style="68" bestFit="1" customWidth="1"/>
    <col min="184" max="184" width="13.42578125" style="68" customWidth="1"/>
    <col min="185" max="185" width="17.140625" style="68" bestFit="1" customWidth="1"/>
    <col min="186" max="186" width="12.140625" style="394" customWidth="1"/>
    <col min="187" max="187" width="36.5703125" style="68" customWidth="1"/>
    <col min="188" max="188" width="24.7109375" style="68" customWidth="1"/>
    <col min="189" max="16384" width="9.140625" style="68"/>
  </cols>
  <sheetData>
    <row r="1" spans="1:190" ht="16.5" customHeight="1" thickBot="1" x14ac:dyDescent="0.3">
      <c r="A1" s="185"/>
      <c r="B1" s="186"/>
      <c r="C1" s="186"/>
      <c r="D1" s="187">
        <f>COLUMN(A1)</f>
        <v>1</v>
      </c>
      <c r="E1" s="187">
        <f>COLUMN(B1)</f>
        <v>2</v>
      </c>
      <c r="F1" s="187">
        <f t="shared" ref="F1" si="0">COLUMN(C1)</f>
        <v>3</v>
      </c>
      <c r="G1" s="187">
        <f t="shared" ref="G1" si="1">COLUMN(D1)</f>
        <v>4</v>
      </c>
      <c r="H1" s="187">
        <f t="shared" ref="H1" si="2">COLUMN(E1)</f>
        <v>5</v>
      </c>
      <c r="I1" s="187">
        <f t="shared" ref="I1" si="3">COLUMN(F1)</f>
        <v>6</v>
      </c>
      <c r="J1" s="187">
        <f t="shared" ref="J1" si="4">COLUMN(G1)</f>
        <v>7</v>
      </c>
      <c r="K1" s="187">
        <f t="shared" ref="K1" si="5">COLUMN(H1)</f>
        <v>8</v>
      </c>
      <c r="L1" s="187">
        <f t="shared" ref="L1" si="6">COLUMN(I1)</f>
        <v>9</v>
      </c>
      <c r="M1" s="187">
        <f t="shared" ref="M1" si="7">COLUMN(J1)</f>
        <v>10</v>
      </c>
      <c r="N1" s="187">
        <f t="shared" ref="N1" si="8">COLUMN(K1)</f>
        <v>11</v>
      </c>
      <c r="O1" s="187">
        <f t="shared" ref="O1" si="9">COLUMN(L1)</f>
        <v>12</v>
      </c>
      <c r="P1" s="187">
        <f t="shared" ref="P1" si="10">COLUMN(M1)</f>
        <v>13</v>
      </c>
      <c r="Q1" s="187">
        <f t="shared" ref="Q1" si="11">COLUMN(N1)</f>
        <v>14</v>
      </c>
      <c r="R1" s="187">
        <f t="shared" ref="R1" si="12">COLUMN(O1)</f>
        <v>15</v>
      </c>
      <c r="S1" s="187">
        <f t="shared" ref="S1" si="13">COLUMN(P1)</f>
        <v>16</v>
      </c>
      <c r="T1" s="187">
        <f t="shared" ref="T1" si="14">COLUMN(Q1)</f>
        <v>17</v>
      </c>
      <c r="U1" s="187">
        <f t="shared" ref="U1" si="15">COLUMN(R1)</f>
        <v>18</v>
      </c>
      <c r="V1" s="187">
        <f t="shared" ref="V1" si="16">COLUMN(S1)</f>
        <v>19</v>
      </c>
      <c r="W1" s="187">
        <f t="shared" ref="W1" si="17">COLUMN(T1)</f>
        <v>20</v>
      </c>
      <c r="X1" s="187">
        <f t="shared" ref="X1" si="18">COLUMN(U1)</f>
        <v>21</v>
      </c>
      <c r="Y1" s="187">
        <f t="shared" ref="Y1" si="19">COLUMN(V1)</f>
        <v>22</v>
      </c>
      <c r="Z1" s="187">
        <f t="shared" ref="Z1" si="20">COLUMN(W1)</f>
        <v>23</v>
      </c>
      <c r="AA1" s="187">
        <f t="shared" ref="AA1" si="21">COLUMN(X1)</f>
        <v>24</v>
      </c>
      <c r="AB1" s="187">
        <f t="shared" ref="AB1" si="22">COLUMN(Y1)</f>
        <v>25</v>
      </c>
      <c r="AC1" s="187">
        <f t="shared" ref="AC1" si="23">COLUMN(Z1)</f>
        <v>26</v>
      </c>
      <c r="AD1" s="187">
        <f t="shared" ref="AD1" si="24">COLUMN(AA1)</f>
        <v>27</v>
      </c>
      <c r="AE1" s="187">
        <f t="shared" ref="AE1" si="25">COLUMN(AB1)</f>
        <v>28</v>
      </c>
      <c r="AF1" s="187">
        <f t="shared" ref="AF1" si="26">COLUMN(AC1)</f>
        <v>29</v>
      </c>
      <c r="AG1" s="187">
        <f t="shared" ref="AG1" si="27">COLUMN(AD1)</f>
        <v>30</v>
      </c>
      <c r="AH1" s="187">
        <f t="shared" ref="AH1" si="28">COLUMN(AE1)</f>
        <v>31</v>
      </c>
      <c r="AI1" s="187">
        <f t="shared" ref="AI1" si="29">COLUMN(AF1)</f>
        <v>32</v>
      </c>
      <c r="AJ1" s="187">
        <f t="shared" ref="AJ1" si="30">COLUMN(AG1)</f>
        <v>33</v>
      </c>
      <c r="AK1" s="187">
        <f t="shared" ref="AK1" si="31">COLUMN(AH1)</f>
        <v>34</v>
      </c>
      <c r="AL1" s="187">
        <f t="shared" ref="AL1" si="32">COLUMN(AI1)</f>
        <v>35</v>
      </c>
      <c r="AM1" s="187">
        <f t="shared" ref="AM1" si="33">COLUMN(AJ1)</f>
        <v>36</v>
      </c>
      <c r="AN1" s="187">
        <f t="shared" ref="AN1" si="34">COLUMN(AK1)</f>
        <v>37</v>
      </c>
      <c r="AO1" s="187">
        <f t="shared" ref="AO1" si="35">COLUMN(AL1)</f>
        <v>38</v>
      </c>
      <c r="AP1" s="187">
        <f t="shared" ref="AP1" si="36">COLUMN(AM1)</f>
        <v>39</v>
      </c>
      <c r="AQ1" s="187">
        <f t="shared" ref="AQ1" si="37">COLUMN(AN1)</f>
        <v>40</v>
      </c>
      <c r="AR1" s="187">
        <f t="shared" ref="AR1" si="38">COLUMN(AO1)</f>
        <v>41</v>
      </c>
      <c r="AS1" s="187">
        <f t="shared" ref="AS1" si="39">COLUMN(AP1)</f>
        <v>42</v>
      </c>
      <c r="AT1" s="187">
        <f t="shared" ref="AT1" si="40">COLUMN(AQ1)</f>
        <v>43</v>
      </c>
      <c r="AU1" s="187">
        <f t="shared" ref="AU1" si="41">COLUMN(AR1)</f>
        <v>44</v>
      </c>
      <c r="AV1" s="187">
        <f t="shared" ref="AV1" si="42">COLUMN(AS1)</f>
        <v>45</v>
      </c>
      <c r="AW1" s="187">
        <f t="shared" ref="AW1" si="43">COLUMN(AT1)</f>
        <v>46</v>
      </c>
      <c r="AX1" s="187">
        <f t="shared" ref="AX1" si="44">COLUMN(AU1)</f>
        <v>47</v>
      </c>
      <c r="AY1" s="187">
        <f t="shared" ref="AY1" si="45">COLUMN(AV1)</f>
        <v>48</v>
      </c>
      <c r="AZ1" s="187">
        <f t="shared" ref="AZ1" si="46">COLUMN(AW1)</f>
        <v>49</v>
      </c>
      <c r="BA1" s="187">
        <f t="shared" ref="BA1" si="47">COLUMN(AX1)</f>
        <v>50</v>
      </c>
      <c r="BB1" s="187">
        <f t="shared" ref="BB1" si="48">COLUMN(AY1)</f>
        <v>51</v>
      </c>
      <c r="BC1" s="187">
        <f t="shared" ref="BC1" si="49">COLUMN(AZ1)</f>
        <v>52</v>
      </c>
      <c r="BD1" s="187">
        <f t="shared" ref="BD1" si="50">COLUMN(BA1)</f>
        <v>53</v>
      </c>
      <c r="BE1" s="187">
        <f t="shared" ref="BE1" si="51">COLUMN(BB1)</f>
        <v>54</v>
      </c>
      <c r="BF1" s="187">
        <f t="shared" ref="BF1" si="52">COLUMN(BC1)</f>
        <v>55</v>
      </c>
      <c r="BG1" s="187">
        <f t="shared" ref="BG1" si="53">COLUMN(BD1)</f>
        <v>56</v>
      </c>
      <c r="BH1" s="187">
        <f t="shared" ref="BH1" si="54">COLUMN(BE1)</f>
        <v>57</v>
      </c>
      <c r="BI1" s="187">
        <f t="shared" ref="BI1" si="55">COLUMN(BF1)</f>
        <v>58</v>
      </c>
      <c r="BJ1" s="187">
        <f t="shared" ref="BJ1" si="56">COLUMN(BG1)</f>
        <v>59</v>
      </c>
      <c r="BK1" s="187">
        <f t="shared" ref="BK1" si="57">COLUMN(BH1)</f>
        <v>60</v>
      </c>
      <c r="BL1" s="187">
        <f t="shared" ref="BL1" si="58">COLUMN(BI1)</f>
        <v>61</v>
      </c>
      <c r="BM1" s="187">
        <f t="shared" ref="BM1" si="59">COLUMN(BJ1)</f>
        <v>62</v>
      </c>
      <c r="BN1" s="187">
        <f t="shared" ref="BN1" si="60">COLUMN(BK1)</f>
        <v>63</v>
      </c>
      <c r="BO1" s="187">
        <f t="shared" ref="BO1" si="61">COLUMN(BL1)</f>
        <v>64</v>
      </c>
      <c r="BP1" s="187">
        <f t="shared" ref="BP1" si="62">COLUMN(BM1)</f>
        <v>65</v>
      </c>
      <c r="BQ1" s="187">
        <f t="shared" ref="BQ1" si="63">COLUMN(BN1)</f>
        <v>66</v>
      </c>
      <c r="BR1" s="187">
        <f t="shared" ref="BR1" si="64">COLUMN(BO1)</f>
        <v>67</v>
      </c>
      <c r="BS1" s="187">
        <f t="shared" ref="BS1" si="65">COLUMN(BP1)</f>
        <v>68</v>
      </c>
      <c r="BT1" s="187">
        <f t="shared" ref="BT1" si="66">COLUMN(BQ1)</f>
        <v>69</v>
      </c>
      <c r="BU1" s="187">
        <f t="shared" ref="BU1" si="67">COLUMN(BR1)</f>
        <v>70</v>
      </c>
      <c r="BV1" s="187">
        <f t="shared" ref="BV1" si="68">COLUMN(BS1)</f>
        <v>71</v>
      </c>
      <c r="BW1" s="187">
        <f t="shared" ref="BW1" si="69">COLUMN(BT1)</f>
        <v>72</v>
      </c>
      <c r="BX1" s="187">
        <f t="shared" ref="BX1" si="70">COLUMN(BU1)</f>
        <v>73</v>
      </c>
      <c r="BY1" s="187">
        <f t="shared" ref="BY1" si="71">COLUMN(BV1)</f>
        <v>74</v>
      </c>
      <c r="BZ1" s="187">
        <f t="shared" ref="BZ1" si="72">COLUMN(BW1)</f>
        <v>75</v>
      </c>
      <c r="CA1" s="187">
        <f t="shared" ref="CA1" si="73">COLUMN(BX1)</f>
        <v>76</v>
      </c>
      <c r="CB1" s="187">
        <f t="shared" ref="CB1" si="74">COLUMN(BY1)</f>
        <v>77</v>
      </c>
      <c r="CC1" s="187">
        <f t="shared" ref="CC1" si="75">COLUMN(BZ1)</f>
        <v>78</v>
      </c>
      <c r="CD1" s="187">
        <f t="shared" ref="CD1" si="76">COLUMN(CA1)</f>
        <v>79</v>
      </c>
      <c r="CE1" s="187">
        <f t="shared" ref="CE1" si="77">COLUMN(CB1)</f>
        <v>80</v>
      </c>
      <c r="CF1" s="187">
        <f t="shared" ref="CF1" si="78">COLUMN(CC1)</f>
        <v>81</v>
      </c>
      <c r="CG1" s="187">
        <f t="shared" ref="CG1" si="79">COLUMN(CD1)</f>
        <v>82</v>
      </c>
      <c r="CH1" s="187">
        <f t="shared" ref="CH1" si="80">COLUMN(CE1)</f>
        <v>83</v>
      </c>
      <c r="CI1" s="187">
        <f t="shared" ref="CI1" si="81">COLUMN(CF1)</f>
        <v>84</v>
      </c>
      <c r="CJ1" s="187">
        <f t="shared" ref="CJ1" si="82">COLUMN(CG1)</f>
        <v>85</v>
      </c>
      <c r="CK1" s="187">
        <f t="shared" ref="CK1" si="83">COLUMN(CH1)</f>
        <v>86</v>
      </c>
      <c r="CL1" s="187">
        <f t="shared" ref="CL1" si="84">COLUMN(CI1)</f>
        <v>87</v>
      </c>
      <c r="CM1" s="187">
        <f t="shared" ref="CM1" si="85">COLUMN(CJ1)</f>
        <v>88</v>
      </c>
      <c r="CN1" s="187">
        <f t="shared" ref="CN1" si="86">COLUMN(CK1)</f>
        <v>89</v>
      </c>
      <c r="CO1" s="187">
        <f t="shared" ref="CO1" si="87">COLUMN(CL1)</f>
        <v>90</v>
      </c>
      <c r="CP1" s="187">
        <f t="shared" ref="CP1" si="88">COLUMN(CM1)</f>
        <v>91</v>
      </c>
      <c r="CQ1" s="187">
        <f t="shared" ref="CQ1" si="89">COLUMN(CN1)</f>
        <v>92</v>
      </c>
      <c r="CR1" s="187">
        <f t="shared" ref="CR1" si="90">COLUMN(CO1)</f>
        <v>93</v>
      </c>
      <c r="CS1" s="187">
        <f t="shared" ref="CS1" si="91">COLUMN(CP1)</f>
        <v>94</v>
      </c>
      <c r="CT1" s="187">
        <f t="shared" ref="CT1" si="92">COLUMN(CQ1)</f>
        <v>95</v>
      </c>
      <c r="CU1" s="187">
        <f t="shared" ref="CU1" si="93">COLUMN(CR1)</f>
        <v>96</v>
      </c>
      <c r="CV1" s="187">
        <f t="shared" ref="CV1" si="94">COLUMN(CS1)</f>
        <v>97</v>
      </c>
      <c r="CW1" s="187">
        <f t="shared" ref="CW1" si="95">COLUMN(CT1)</f>
        <v>98</v>
      </c>
      <c r="CX1" s="187">
        <f t="shared" ref="CX1" si="96">COLUMN(CU1)</f>
        <v>99</v>
      </c>
      <c r="CY1" s="187">
        <f t="shared" ref="CY1" si="97">COLUMN(CV1)</f>
        <v>100</v>
      </c>
      <c r="CZ1" s="187">
        <f t="shared" ref="CZ1" si="98">COLUMN(CW1)</f>
        <v>101</v>
      </c>
      <c r="DA1" s="187">
        <f t="shared" ref="DA1" si="99">COLUMN(CX1)</f>
        <v>102</v>
      </c>
      <c r="DB1" s="187">
        <f t="shared" ref="DB1" si="100">COLUMN(CY1)</f>
        <v>103</v>
      </c>
      <c r="DC1" s="187">
        <f t="shared" ref="DC1" si="101">COLUMN(CZ1)</f>
        <v>104</v>
      </c>
      <c r="DD1" s="187">
        <f t="shared" ref="DD1" si="102">COLUMN(DA1)</f>
        <v>105</v>
      </c>
      <c r="DE1" s="187">
        <f t="shared" ref="DE1" si="103">COLUMN(DB1)</f>
        <v>106</v>
      </c>
      <c r="DF1" s="187">
        <f t="shared" ref="DF1" si="104">COLUMN(DC1)</f>
        <v>107</v>
      </c>
      <c r="DG1" s="187">
        <f t="shared" ref="DG1" si="105">COLUMN(DD1)</f>
        <v>108</v>
      </c>
      <c r="DH1" s="187">
        <f t="shared" ref="DH1" si="106">COLUMN(DE1)</f>
        <v>109</v>
      </c>
      <c r="DI1" s="187">
        <f t="shared" ref="DI1" si="107">COLUMN(DF1)</f>
        <v>110</v>
      </c>
      <c r="DJ1" s="187">
        <f t="shared" ref="DJ1" si="108">COLUMN(DG1)</f>
        <v>111</v>
      </c>
      <c r="DK1" s="187">
        <f t="shared" ref="DK1" si="109">COLUMN(DH1)</f>
        <v>112</v>
      </c>
      <c r="DL1" s="187">
        <f t="shared" ref="DL1" si="110">COLUMN(DI1)</f>
        <v>113</v>
      </c>
      <c r="DM1" s="187">
        <f t="shared" ref="DM1" si="111">COLUMN(DJ1)</f>
        <v>114</v>
      </c>
      <c r="DN1" s="187">
        <f t="shared" ref="DN1" si="112">COLUMN(DK1)</f>
        <v>115</v>
      </c>
      <c r="DO1" s="187">
        <f t="shared" ref="DO1" si="113">COLUMN(DL1)</f>
        <v>116</v>
      </c>
      <c r="DP1" s="187">
        <f t="shared" ref="DP1" si="114">COLUMN(DM1)</f>
        <v>117</v>
      </c>
      <c r="DQ1" s="187">
        <f t="shared" ref="DQ1" si="115">COLUMN(DN1)</f>
        <v>118</v>
      </c>
      <c r="DR1" s="187">
        <f t="shared" ref="DR1" si="116">COLUMN(DO1)</f>
        <v>119</v>
      </c>
      <c r="DS1" s="187">
        <f t="shared" ref="DS1" si="117">COLUMN(DP1)</f>
        <v>120</v>
      </c>
      <c r="DT1" s="187">
        <f t="shared" ref="DT1" si="118">COLUMN(DQ1)</f>
        <v>121</v>
      </c>
      <c r="DU1" s="187">
        <f t="shared" ref="DU1" si="119">COLUMN(DR1)</f>
        <v>122</v>
      </c>
      <c r="DV1" s="187">
        <f t="shared" ref="DV1" si="120">COLUMN(DS1)</f>
        <v>123</v>
      </c>
      <c r="DW1" s="187">
        <f t="shared" ref="DW1" si="121">COLUMN(DT1)</f>
        <v>124</v>
      </c>
      <c r="DX1" s="187">
        <f t="shared" ref="DX1" si="122">COLUMN(DU1)</f>
        <v>125</v>
      </c>
      <c r="DY1" s="187">
        <f t="shared" ref="DY1" si="123">COLUMN(DV1)</f>
        <v>126</v>
      </c>
      <c r="DZ1" s="187">
        <f t="shared" ref="DZ1" si="124">COLUMN(DW1)</f>
        <v>127</v>
      </c>
      <c r="EA1" s="187">
        <f t="shared" ref="EA1" si="125">COLUMN(DX1)</f>
        <v>128</v>
      </c>
      <c r="EB1" s="187">
        <f t="shared" ref="EB1" si="126">COLUMN(DY1)</f>
        <v>129</v>
      </c>
      <c r="EC1" s="187">
        <f t="shared" ref="EC1" si="127">COLUMN(DZ1)</f>
        <v>130</v>
      </c>
      <c r="ED1" s="187">
        <f t="shared" ref="ED1" si="128">COLUMN(EA1)</f>
        <v>131</v>
      </c>
      <c r="EE1" s="187">
        <f t="shared" ref="EE1" si="129">COLUMN(EB1)</f>
        <v>132</v>
      </c>
      <c r="EF1" s="187">
        <f t="shared" ref="EF1" si="130">COLUMN(EC1)</f>
        <v>133</v>
      </c>
      <c r="EG1" s="187">
        <f t="shared" ref="EG1" si="131">COLUMN(ED1)</f>
        <v>134</v>
      </c>
      <c r="EH1" s="187">
        <f t="shared" ref="EH1" si="132">COLUMN(EE1)</f>
        <v>135</v>
      </c>
      <c r="EI1" s="187">
        <f t="shared" ref="EI1" si="133">COLUMN(EF1)</f>
        <v>136</v>
      </c>
      <c r="EJ1" s="187">
        <f t="shared" ref="EJ1" si="134">COLUMN(EG1)</f>
        <v>137</v>
      </c>
      <c r="EK1" s="187">
        <f t="shared" ref="EK1" si="135">COLUMN(EH1)</f>
        <v>138</v>
      </c>
      <c r="EL1" s="187">
        <f t="shared" ref="EL1" si="136">COLUMN(EI1)</f>
        <v>139</v>
      </c>
      <c r="EM1" s="187">
        <f t="shared" ref="EM1" si="137">COLUMN(EJ1)</f>
        <v>140</v>
      </c>
      <c r="EN1" s="187">
        <f t="shared" ref="EN1" si="138">COLUMN(EK1)</f>
        <v>141</v>
      </c>
      <c r="EO1" s="187">
        <f t="shared" ref="EO1" si="139">COLUMN(EL1)</f>
        <v>142</v>
      </c>
      <c r="EP1" s="187">
        <f t="shared" ref="EP1" si="140">COLUMN(EM1)</f>
        <v>143</v>
      </c>
      <c r="EQ1" s="187">
        <f t="shared" ref="EQ1" si="141">COLUMN(EN1)</f>
        <v>144</v>
      </c>
      <c r="ER1" s="187">
        <f t="shared" ref="ER1" si="142">COLUMN(EO1)</f>
        <v>145</v>
      </c>
      <c r="ES1" s="187">
        <f t="shared" ref="ES1" si="143">COLUMN(EP1)</f>
        <v>146</v>
      </c>
      <c r="ET1" s="187">
        <f t="shared" ref="ET1" si="144">COLUMN(EQ1)</f>
        <v>147</v>
      </c>
      <c r="EU1" s="187">
        <f t="shared" ref="EU1" si="145">COLUMN(ER1)</f>
        <v>148</v>
      </c>
      <c r="EV1" s="187">
        <f t="shared" ref="EV1" si="146">COLUMN(ES1)</f>
        <v>149</v>
      </c>
      <c r="EW1" s="187">
        <f t="shared" ref="EW1" si="147">COLUMN(ET1)</f>
        <v>150</v>
      </c>
      <c r="EX1" s="187">
        <f t="shared" ref="EX1" si="148">COLUMN(EU1)</f>
        <v>151</v>
      </c>
      <c r="EY1" s="187">
        <f t="shared" ref="EY1" si="149">COLUMN(EV1)</f>
        <v>152</v>
      </c>
      <c r="EZ1" s="187">
        <f t="shared" ref="EZ1" si="150">COLUMN(EW1)</f>
        <v>153</v>
      </c>
      <c r="FA1" s="187">
        <f t="shared" ref="FA1" si="151">COLUMN(EX1)</f>
        <v>154</v>
      </c>
      <c r="FB1" s="187">
        <f t="shared" ref="FB1" si="152">COLUMN(EY1)</f>
        <v>155</v>
      </c>
      <c r="FC1" s="187">
        <f t="shared" ref="FC1" si="153">COLUMN(EZ1)</f>
        <v>156</v>
      </c>
      <c r="FD1" s="187">
        <f t="shared" ref="FD1" si="154">COLUMN(FA1)</f>
        <v>157</v>
      </c>
      <c r="FE1" s="187">
        <f t="shared" ref="FE1" si="155">COLUMN(FB1)</f>
        <v>158</v>
      </c>
      <c r="FF1" s="187">
        <f t="shared" ref="FF1" si="156">COLUMN(FC1)</f>
        <v>159</v>
      </c>
      <c r="FG1" s="187">
        <f t="shared" ref="FG1" si="157">COLUMN(FD1)</f>
        <v>160</v>
      </c>
      <c r="FH1" s="187">
        <f t="shared" ref="FH1" si="158">COLUMN(FE1)</f>
        <v>161</v>
      </c>
      <c r="FI1" s="187">
        <f t="shared" ref="FI1" si="159">COLUMN(FF1)</f>
        <v>162</v>
      </c>
      <c r="FJ1" s="187">
        <f t="shared" ref="FJ1" si="160">COLUMN(FG1)</f>
        <v>163</v>
      </c>
      <c r="FK1" s="187">
        <f t="shared" ref="FK1" si="161">COLUMN(FH1)</f>
        <v>164</v>
      </c>
      <c r="FL1" s="187">
        <f t="shared" ref="FL1" si="162">COLUMN(FI1)</f>
        <v>165</v>
      </c>
      <c r="FM1" s="187">
        <f t="shared" ref="FM1" si="163">COLUMN(FJ1)</f>
        <v>166</v>
      </c>
      <c r="FN1" s="187">
        <f t="shared" ref="FN1" si="164">COLUMN(FK1)</f>
        <v>167</v>
      </c>
      <c r="FO1" s="187">
        <f t="shared" ref="FO1" si="165">COLUMN(FL1)</f>
        <v>168</v>
      </c>
      <c r="FP1" s="187">
        <f t="shared" ref="FP1" si="166">COLUMN(FM1)</f>
        <v>169</v>
      </c>
      <c r="FQ1" s="187">
        <f t="shared" ref="FQ1" si="167">COLUMN(FN1)</f>
        <v>170</v>
      </c>
      <c r="FR1" s="187">
        <f t="shared" ref="FR1" si="168">COLUMN(FO1)</f>
        <v>171</v>
      </c>
      <c r="FS1" s="187">
        <f t="shared" ref="FS1" si="169">COLUMN(FP1)</f>
        <v>172</v>
      </c>
      <c r="FT1" s="187">
        <f t="shared" ref="FT1" si="170">COLUMN(FQ1)</f>
        <v>173</v>
      </c>
      <c r="FU1" s="187">
        <f t="shared" ref="FU1" si="171">COLUMN(FR1)</f>
        <v>174</v>
      </c>
      <c r="FV1" s="187">
        <f t="shared" ref="FV1" si="172">COLUMN(FS1)</f>
        <v>175</v>
      </c>
      <c r="FW1" s="187">
        <f t="shared" ref="FW1" si="173">COLUMN(FT1)</f>
        <v>176</v>
      </c>
      <c r="FX1" s="187">
        <f t="shared" ref="FX1" si="174">COLUMN(FU1)</f>
        <v>177</v>
      </c>
      <c r="FY1" s="187">
        <f t="shared" ref="FY1" si="175">COLUMN(FV1)</f>
        <v>178</v>
      </c>
      <c r="FZ1" s="187">
        <f t="shared" ref="FZ1" si="176">COLUMN(FW1)</f>
        <v>179</v>
      </c>
      <c r="GA1" s="187">
        <f t="shared" ref="GA1" si="177">COLUMN(FX1)</f>
        <v>180</v>
      </c>
      <c r="GB1" s="187">
        <f t="shared" ref="GB1" si="178">COLUMN(FY1)</f>
        <v>181</v>
      </c>
      <c r="GC1" s="187">
        <f t="shared" ref="GC1" si="179">COLUMN(FZ1)</f>
        <v>182</v>
      </c>
      <c r="GD1" s="187">
        <f t="shared" ref="GD1" si="180">COLUMN(GA1)</f>
        <v>183</v>
      </c>
      <c r="GE1" s="187">
        <f t="shared" ref="GE1" si="181">COLUMN(GB1)</f>
        <v>184</v>
      </c>
      <c r="GF1" s="71"/>
      <c r="GG1" s="71"/>
    </row>
    <row r="2" spans="1:190" s="78" customFormat="1" ht="16.5" customHeight="1" x14ac:dyDescent="0.3">
      <c r="A2" s="636" t="s">
        <v>247</v>
      </c>
      <c r="B2" s="638" t="s">
        <v>248</v>
      </c>
      <c r="C2" s="638" t="s">
        <v>202</v>
      </c>
      <c r="D2" s="640" t="s">
        <v>249</v>
      </c>
      <c r="E2" s="632" t="s">
        <v>250</v>
      </c>
      <c r="F2" s="645" t="s">
        <v>251</v>
      </c>
      <c r="G2" s="1" t="s">
        <v>252</v>
      </c>
      <c r="H2" s="635" t="s">
        <v>253</v>
      </c>
      <c r="I2" s="634" t="s">
        <v>254</v>
      </c>
      <c r="J2" s="1" t="s">
        <v>255</v>
      </c>
      <c r="K2" s="624"/>
      <c r="L2" s="625" t="s">
        <v>10</v>
      </c>
      <c r="M2" s="626"/>
      <c r="N2" s="626"/>
      <c r="O2" s="626"/>
      <c r="P2" s="626"/>
      <c r="Q2" s="627"/>
      <c r="R2" s="625" t="s">
        <v>12</v>
      </c>
      <c r="S2" s="626"/>
      <c r="T2" s="626"/>
      <c r="U2" s="626"/>
      <c r="V2" s="626"/>
      <c r="W2" s="626"/>
      <c r="X2" s="626"/>
      <c r="Y2" s="626"/>
      <c r="Z2" s="627"/>
      <c r="AA2" s="625" t="s">
        <v>256</v>
      </c>
      <c r="AB2" s="628"/>
      <c r="AC2" s="626"/>
      <c r="AD2" s="626"/>
      <c r="AE2" s="626"/>
      <c r="AF2" s="626"/>
      <c r="AG2" s="626"/>
      <c r="AH2" s="627"/>
      <c r="AI2" s="629" t="s">
        <v>14</v>
      </c>
      <c r="AJ2" s="630"/>
      <c r="AK2" s="630"/>
      <c r="AL2" s="630"/>
      <c r="AM2" s="630"/>
      <c r="AN2" s="630"/>
      <c r="AO2" s="631"/>
      <c r="AP2" s="625" t="s">
        <v>257</v>
      </c>
      <c r="AQ2" s="626"/>
      <c r="AR2" s="626"/>
      <c r="AS2" s="626"/>
      <c r="AT2" s="626"/>
      <c r="AU2" s="626"/>
      <c r="AV2" s="627"/>
      <c r="AW2" s="625" t="s">
        <v>15</v>
      </c>
      <c r="AX2" s="626"/>
      <c r="AY2" s="626"/>
      <c r="AZ2" s="626"/>
      <c r="BA2" s="626"/>
      <c r="BB2" s="626"/>
      <c r="BC2" s="627"/>
      <c r="BD2" s="625" t="s">
        <v>258</v>
      </c>
      <c r="BE2" s="626"/>
      <c r="BF2" s="626"/>
      <c r="BG2" s="626"/>
      <c r="BH2" s="626"/>
      <c r="BI2" s="626"/>
      <c r="BJ2" s="627"/>
      <c r="BK2" s="625" t="s">
        <v>259</v>
      </c>
      <c r="BL2" s="626"/>
      <c r="BM2" s="626"/>
      <c r="BN2" s="626"/>
      <c r="BO2" s="626"/>
      <c r="BP2" s="626"/>
      <c r="BQ2" s="627"/>
      <c r="BR2" s="625" t="s">
        <v>18</v>
      </c>
      <c r="BS2" s="626"/>
      <c r="BT2" s="626"/>
      <c r="BU2" s="626"/>
      <c r="BV2" s="626"/>
      <c r="BW2" s="626"/>
      <c r="BX2" s="626"/>
      <c r="BY2" s="627"/>
      <c r="BZ2" s="1" t="s">
        <v>260</v>
      </c>
      <c r="CA2" s="623"/>
      <c r="CB2" s="623"/>
      <c r="CC2" s="623"/>
      <c r="CD2" s="623"/>
      <c r="CE2" s="623"/>
      <c r="CF2" s="624"/>
      <c r="CG2" s="1" t="s">
        <v>20</v>
      </c>
      <c r="CH2" s="623"/>
      <c r="CI2" s="623"/>
      <c r="CJ2" s="623"/>
      <c r="CK2" s="623"/>
      <c r="CL2" s="623"/>
      <c r="CM2" s="623"/>
      <c r="CN2" s="623"/>
      <c r="CO2" s="624"/>
      <c r="CP2" s="1" t="s">
        <v>261</v>
      </c>
      <c r="CQ2" s="623"/>
      <c r="CR2" s="623"/>
      <c r="CS2" s="623"/>
      <c r="CT2" s="623"/>
      <c r="CU2" s="623"/>
      <c r="CV2" s="624"/>
      <c r="CW2" s="625" t="s">
        <v>262</v>
      </c>
      <c r="CX2" s="626"/>
      <c r="CY2" s="626"/>
      <c r="CZ2" s="626"/>
      <c r="DA2" s="626"/>
      <c r="DB2" s="626"/>
      <c r="DC2" s="627"/>
      <c r="DD2" s="625" t="s">
        <v>263</v>
      </c>
      <c r="DE2" s="626"/>
      <c r="DF2" s="626"/>
      <c r="DG2" s="626"/>
      <c r="DH2" s="626"/>
      <c r="DI2" s="626"/>
      <c r="DJ2" s="627"/>
      <c r="DK2" s="443"/>
      <c r="DL2" s="625" t="s">
        <v>264</v>
      </c>
      <c r="DM2" s="626"/>
      <c r="DN2" s="626"/>
      <c r="DO2" s="626"/>
      <c r="DP2" s="626"/>
      <c r="DQ2" s="626"/>
      <c r="DR2" s="627"/>
      <c r="DS2" s="625" t="s">
        <v>24</v>
      </c>
      <c r="DT2" s="626"/>
      <c r="DU2" s="626"/>
      <c r="DV2" s="626"/>
      <c r="DW2" s="626"/>
      <c r="DX2" s="626"/>
      <c r="DY2" s="627"/>
      <c r="DZ2" s="625" t="s">
        <v>217</v>
      </c>
      <c r="EA2" s="626"/>
      <c r="EB2" s="626"/>
      <c r="EC2" s="626"/>
      <c r="ED2" s="626"/>
      <c r="EE2" s="626"/>
      <c r="EF2" s="627"/>
      <c r="EG2" s="625" t="s">
        <v>265</v>
      </c>
      <c r="EH2" s="626"/>
      <c r="EI2" s="626"/>
      <c r="EJ2" s="626"/>
      <c r="EK2" s="626"/>
      <c r="EL2" s="626"/>
      <c r="EM2" s="627"/>
      <c r="EN2" s="625" t="s">
        <v>266</v>
      </c>
      <c r="EO2" s="626"/>
      <c r="EP2" s="626"/>
      <c r="EQ2" s="626"/>
      <c r="ER2" s="626"/>
      <c r="ES2" s="626"/>
      <c r="ET2" s="627"/>
      <c r="EU2" s="625" t="s">
        <v>32</v>
      </c>
      <c r="EV2" s="626"/>
      <c r="EW2" s="626"/>
      <c r="EX2" s="626"/>
      <c r="EY2" s="626"/>
      <c r="EZ2" s="626"/>
      <c r="FA2" s="627"/>
      <c r="FB2" s="625" t="s">
        <v>267</v>
      </c>
      <c r="FC2" s="626"/>
      <c r="FD2" s="626"/>
      <c r="FE2" s="626"/>
      <c r="FF2" s="626"/>
      <c r="FG2" s="626"/>
      <c r="FH2" s="627"/>
      <c r="FI2" s="625" t="s">
        <v>268</v>
      </c>
      <c r="FJ2" s="626"/>
      <c r="FK2" s="626"/>
      <c r="FL2" s="626"/>
      <c r="FM2" s="626"/>
      <c r="FN2" s="626"/>
      <c r="FO2" s="627"/>
      <c r="FP2" s="1" t="s">
        <v>269</v>
      </c>
      <c r="FQ2" s="623"/>
      <c r="FR2" s="623"/>
      <c r="FS2" s="623"/>
      <c r="FT2" s="623"/>
      <c r="FU2" s="623"/>
      <c r="FV2" s="624"/>
      <c r="FW2" s="1" t="s">
        <v>27</v>
      </c>
      <c r="FX2" s="623"/>
      <c r="FY2" s="623"/>
      <c r="FZ2" s="623"/>
      <c r="GA2" s="623"/>
      <c r="GB2" s="623"/>
      <c r="GC2" s="624"/>
      <c r="GD2" s="390" t="s">
        <v>270</v>
      </c>
      <c r="GE2" s="643" t="s">
        <v>271</v>
      </c>
    </row>
    <row r="3" spans="1:190" s="78" customFormat="1" ht="69" customHeight="1" x14ac:dyDescent="0.3">
      <c r="A3" s="637"/>
      <c r="B3" s="639"/>
      <c r="C3" s="639"/>
      <c r="D3" s="641"/>
      <c r="E3" s="633"/>
      <c r="F3" s="646"/>
      <c r="G3" s="642"/>
      <c r="H3" s="635"/>
      <c r="I3" s="634"/>
      <c r="J3" s="164" t="s">
        <v>272</v>
      </c>
      <c r="K3" s="165" t="s">
        <v>273</v>
      </c>
      <c r="L3" s="112" t="s">
        <v>274</v>
      </c>
      <c r="M3" s="84" t="s">
        <v>275</v>
      </c>
      <c r="N3" s="84" t="s">
        <v>276</v>
      </c>
      <c r="O3" s="84" t="s">
        <v>277</v>
      </c>
      <c r="P3" s="84" t="s">
        <v>278</v>
      </c>
      <c r="Q3" s="142" t="s">
        <v>279</v>
      </c>
      <c r="R3" s="112" t="s">
        <v>280</v>
      </c>
      <c r="S3" s="84" t="s">
        <v>281</v>
      </c>
      <c r="T3" s="84" t="s">
        <v>282</v>
      </c>
      <c r="U3" s="84" t="s">
        <v>283</v>
      </c>
      <c r="V3" s="84" t="s">
        <v>284</v>
      </c>
      <c r="W3" s="84" t="s">
        <v>285</v>
      </c>
      <c r="X3" s="84" t="s">
        <v>286</v>
      </c>
      <c r="Y3" s="84" t="s">
        <v>287</v>
      </c>
      <c r="Z3" s="142" t="s">
        <v>279</v>
      </c>
      <c r="AA3" s="112" t="s">
        <v>288</v>
      </c>
      <c r="AB3" s="152" t="s">
        <v>289</v>
      </c>
      <c r="AC3" s="84" t="s">
        <v>290</v>
      </c>
      <c r="AD3" s="84" t="s">
        <v>291</v>
      </c>
      <c r="AE3" s="84" t="s">
        <v>292</v>
      </c>
      <c r="AF3" s="84" t="s">
        <v>293</v>
      </c>
      <c r="AG3" s="84" t="s">
        <v>294</v>
      </c>
      <c r="AH3" s="142" t="s">
        <v>279</v>
      </c>
      <c r="AI3" s="112" t="s">
        <v>295</v>
      </c>
      <c r="AJ3" s="84" t="s">
        <v>296</v>
      </c>
      <c r="AK3" s="84" t="s">
        <v>297</v>
      </c>
      <c r="AL3" s="84" t="s">
        <v>298</v>
      </c>
      <c r="AM3" s="84" t="s">
        <v>299</v>
      </c>
      <c r="AN3" s="84" t="s">
        <v>287</v>
      </c>
      <c r="AO3" s="142" t="s">
        <v>279</v>
      </c>
      <c r="AP3" s="112" t="s">
        <v>300</v>
      </c>
      <c r="AQ3" s="84" t="s">
        <v>301</v>
      </c>
      <c r="AR3" s="84" t="s">
        <v>302</v>
      </c>
      <c r="AS3" s="84" t="s">
        <v>303</v>
      </c>
      <c r="AT3" s="84" t="s">
        <v>304</v>
      </c>
      <c r="AU3" s="84" t="s">
        <v>287</v>
      </c>
      <c r="AV3" s="142" t="s">
        <v>279</v>
      </c>
      <c r="AW3" s="112" t="s">
        <v>305</v>
      </c>
      <c r="AX3" s="84" t="s">
        <v>306</v>
      </c>
      <c r="AY3" s="84" t="s">
        <v>307</v>
      </c>
      <c r="AZ3" s="84" t="s">
        <v>308</v>
      </c>
      <c r="BA3" s="84" t="s">
        <v>309</v>
      </c>
      <c r="BB3" s="84" t="s">
        <v>287</v>
      </c>
      <c r="BC3" s="142" t="s">
        <v>279</v>
      </c>
      <c r="BD3" s="112" t="s">
        <v>310</v>
      </c>
      <c r="BE3" s="84" t="s">
        <v>311</v>
      </c>
      <c r="BF3" s="84" t="s">
        <v>307</v>
      </c>
      <c r="BG3" s="84" t="s">
        <v>312</v>
      </c>
      <c r="BH3" s="84" t="s">
        <v>313</v>
      </c>
      <c r="BI3" s="84" t="s">
        <v>287</v>
      </c>
      <c r="BJ3" s="142" t="s">
        <v>314</v>
      </c>
      <c r="BK3" s="112" t="s">
        <v>315</v>
      </c>
      <c r="BL3" s="84" t="s">
        <v>316</v>
      </c>
      <c r="BM3" s="84" t="s">
        <v>307</v>
      </c>
      <c r="BN3" s="84" t="s">
        <v>317</v>
      </c>
      <c r="BO3" s="84" t="s">
        <v>318</v>
      </c>
      <c r="BP3" s="84" t="s">
        <v>287</v>
      </c>
      <c r="BQ3" s="142" t="s">
        <v>314</v>
      </c>
      <c r="BR3" s="112" t="s">
        <v>319</v>
      </c>
      <c r="BS3" s="84" t="s">
        <v>320</v>
      </c>
      <c r="BT3" s="84" t="s">
        <v>307</v>
      </c>
      <c r="BU3" s="84" t="s">
        <v>321</v>
      </c>
      <c r="BV3" s="84" t="s">
        <v>322</v>
      </c>
      <c r="BW3" s="84" t="s">
        <v>287</v>
      </c>
      <c r="BX3" s="84" t="s">
        <v>323</v>
      </c>
      <c r="BY3" s="142" t="s">
        <v>314</v>
      </c>
      <c r="BZ3" s="112" t="s">
        <v>324</v>
      </c>
      <c r="CA3" s="84" t="s">
        <v>325</v>
      </c>
      <c r="CB3" s="84" t="s">
        <v>307</v>
      </c>
      <c r="CC3" s="84" t="s">
        <v>326</v>
      </c>
      <c r="CD3" s="84" t="s">
        <v>327</v>
      </c>
      <c r="CE3" s="84" t="s">
        <v>287</v>
      </c>
      <c r="CF3" s="142" t="s">
        <v>314</v>
      </c>
      <c r="CG3" s="112" t="s">
        <v>328</v>
      </c>
      <c r="CH3" s="84" t="s">
        <v>329</v>
      </c>
      <c r="CI3" s="84" t="s">
        <v>307</v>
      </c>
      <c r="CJ3" s="84" t="s">
        <v>330</v>
      </c>
      <c r="CK3" s="84" t="s">
        <v>331</v>
      </c>
      <c r="CL3" s="84" t="s">
        <v>287</v>
      </c>
      <c r="CM3" s="84"/>
      <c r="CN3" s="84" t="s">
        <v>332</v>
      </c>
      <c r="CO3" s="142" t="s">
        <v>314</v>
      </c>
      <c r="CP3" s="112" t="s">
        <v>333</v>
      </c>
      <c r="CQ3" s="84" t="s">
        <v>334</v>
      </c>
      <c r="CR3" s="84" t="s">
        <v>307</v>
      </c>
      <c r="CS3" s="84" t="s">
        <v>335</v>
      </c>
      <c r="CT3" s="84" t="s">
        <v>336</v>
      </c>
      <c r="CU3" s="84" t="s">
        <v>287</v>
      </c>
      <c r="CV3" s="142" t="s">
        <v>314</v>
      </c>
      <c r="CW3" s="112" t="s">
        <v>337</v>
      </c>
      <c r="CX3" s="84" t="s">
        <v>338</v>
      </c>
      <c r="CY3" s="84" t="s">
        <v>307</v>
      </c>
      <c r="CZ3" s="84" t="s">
        <v>339</v>
      </c>
      <c r="DA3" s="84" t="s">
        <v>340</v>
      </c>
      <c r="DB3" s="84" t="s">
        <v>287</v>
      </c>
      <c r="DC3" s="142" t="s">
        <v>314</v>
      </c>
      <c r="DD3" s="112" t="s">
        <v>341</v>
      </c>
      <c r="DE3" s="84" t="s">
        <v>342</v>
      </c>
      <c r="DF3" s="84" t="s">
        <v>307</v>
      </c>
      <c r="DG3" s="84" t="s">
        <v>343</v>
      </c>
      <c r="DH3" s="84" t="s">
        <v>344</v>
      </c>
      <c r="DI3" s="84" t="s">
        <v>287</v>
      </c>
      <c r="DJ3" s="142" t="s">
        <v>314</v>
      </c>
      <c r="DK3" s="444" t="s">
        <v>289</v>
      </c>
      <c r="DL3" s="112" t="s">
        <v>345</v>
      </c>
      <c r="DM3" s="84" t="s">
        <v>346</v>
      </c>
      <c r="DN3" s="84" t="s">
        <v>307</v>
      </c>
      <c r="DO3" s="84" t="s">
        <v>347</v>
      </c>
      <c r="DP3" s="84" t="s">
        <v>348</v>
      </c>
      <c r="DQ3" s="84" t="s">
        <v>287</v>
      </c>
      <c r="DR3" s="142" t="s">
        <v>314</v>
      </c>
      <c r="DS3" s="112" t="s">
        <v>349</v>
      </c>
      <c r="DT3" s="84" t="s">
        <v>350</v>
      </c>
      <c r="DU3" s="84" t="s">
        <v>307</v>
      </c>
      <c r="DV3" s="84" t="s">
        <v>351</v>
      </c>
      <c r="DW3" s="84" t="s">
        <v>352</v>
      </c>
      <c r="DX3" s="84" t="s">
        <v>287</v>
      </c>
      <c r="DY3" s="142" t="s">
        <v>314</v>
      </c>
      <c r="DZ3" s="112" t="s">
        <v>353</v>
      </c>
      <c r="EA3" s="84" t="s">
        <v>354</v>
      </c>
      <c r="EB3" s="84" t="s">
        <v>307</v>
      </c>
      <c r="EC3" s="84" t="s">
        <v>355</v>
      </c>
      <c r="ED3" s="84" t="s">
        <v>356</v>
      </c>
      <c r="EE3" s="84" t="s">
        <v>287</v>
      </c>
      <c r="EF3" s="142" t="s">
        <v>314</v>
      </c>
      <c r="EG3" s="112" t="s">
        <v>357</v>
      </c>
      <c r="EH3" s="84" t="s">
        <v>358</v>
      </c>
      <c r="EI3" s="84" t="s">
        <v>307</v>
      </c>
      <c r="EJ3" s="84" t="s">
        <v>359</v>
      </c>
      <c r="EK3" s="84" t="s">
        <v>360</v>
      </c>
      <c r="EL3" s="84" t="s">
        <v>287</v>
      </c>
      <c r="EM3" s="142" t="s">
        <v>314</v>
      </c>
      <c r="EN3" s="112" t="s">
        <v>361</v>
      </c>
      <c r="EO3" s="84" t="s">
        <v>362</v>
      </c>
      <c r="EP3" s="84" t="s">
        <v>307</v>
      </c>
      <c r="EQ3" s="84" t="s">
        <v>363</v>
      </c>
      <c r="ER3" s="84" t="s">
        <v>364</v>
      </c>
      <c r="ES3" s="84" t="s">
        <v>287</v>
      </c>
      <c r="ET3" s="142" t="s">
        <v>314</v>
      </c>
      <c r="EU3" s="112" t="s">
        <v>365</v>
      </c>
      <c r="EV3" s="84" t="s">
        <v>366</v>
      </c>
      <c r="EW3" s="84" t="s">
        <v>307</v>
      </c>
      <c r="EX3" s="84" t="s">
        <v>367</v>
      </c>
      <c r="EY3" s="84" t="s">
        <v>368</v>
      </c>
      <c r="EZ3" s="84" t="s">
        <v>287</v>
      </c>
      <c r="FA3" s="142" t="s">
        <v>314</v>
      </c>
      <c r="FB3" s="112" t="s">
        <v>369</v>
      </c>
      <c r="FC3" s="84" t="s">
        <v>370</v>
      </c>
      <c r="FD3" s="84" t="s">
        <v>307</v>
      </c>
      <c r="FE3" s="84" t="s">
        <v>371</v>
      </c>
      <c r="FF3" s="84" t="s">
        <v>372</v>
      </c>
      <c r="FG3" s="84" t="s">
        <v>287</v>
      </c>
      <c r="FH3" s="142" t="s">
        <v>314</v>
      </c>
      <c r="FI3" s="112" t="s">
        <v>373</v>
      </c>
      <c r="FJ3" s="84" t="s">
        <v>374</v>
      </c>
      <c r="FK3" s="84" t="s">
        <v>307</v>
      </c>
      <c r="FL3" s="84" t="s">
        <v>375</v>
      </c>
      <c r="FM3" s="84" t="s">
        <v>376</v>
      </c>
      <c r="FN3" s="84" t="s">
        <v>287</v>
      </c>
      <c r="FO3" s="142" t="s">
        <v>314</v>
      </c>
      <c r="FP3" s="112" t="s">
        <v>377</v>
      </c>
      <c r="FQ3" s="84" t="s">
        <v>378</v>
      </c>
      <c r="FR3" s="84" t="s">
        <v>307</v>
      </c>
      <c r="FS3" s="84" t="s">
        <v>379</v>
      </c>
      <c r="FT3" s="84" t="s">
        <v>380</v>
      </c>
      <c r="FU3" s="84" t="s">
        <v>287</v>
      </c>
      <c r="FV3" s="142" t="s">
        <v>314</v>
      </c>
      <c r="FW3" s="112" t="s">
        <v>381</v>
      </c>
      <c r="FX3" s="84" t="s">
        <v>382</v>
      </c>
      <c r="FY3" s="84" t="s">
        <v>307</v>
      </c>
      <c r="FZ3" s="84" t="s">
        <v>383</v>
      </c>
      <c r="GA3" s="84" t="s">
        <v>384</v>
      </c>
      <c r="GB3" s="84" t="s">
        <v>287</v>
      </c>
      <c r="GC3" s="142" t="s">
        <v>314</v>
      </c>
      <c r="GD3" s="395" t="s">
        <v>385</v>
      </c>
      <c r="GE3" s="644"/>
    </row>
    <row r="4" spans="1:190" s="78" customFormat="1" ht="30.75" customHeight="1" x14ac:dyDescent="0.3">
      <c r="A4" s="428"/>
      <c r="B4" s="83"/>
      <c r="C4" s="83"/>
      <c r="D4" s="81">
        <f>SUBTOTAL(3, D5:D198)</f>
        <v>194</v>
      </c>
      <c r="E4" s="299">
        <f>SUBTOTAL(3, E5:E198)</f>
        <v>194</v>
      </c>
      <c r="F4" s="154">
        <f>SUBTOTAL(3, F5:F198)</f>
        <v>191</v>
      </c>
      <c r="G4" s="115">
        <f>SUBTOTAL(3, G5:G198)</f>
        <v>191</v>
      </c>
      <c r="H4" s="221">
        <f>COUNTA(H5:H198)-COUNTIF(H5:H198,"0")</f>
        <v>193</v>
      </c>
      <c r="I4" s="429">
        <f t="shared" ref="I4:Q4" si="182">SUBTOTAL(3, I5:I198)</f>
        <v>194</v>
      </c>
      <c r="J4" s="113">
        <f t="shared" si="182"/>
        <v>194</v>
      </c>
      <c r="K4" s="166">
        <f t="shared" si="182"/>
        <v>194</v>
      </c>
      <c r="L4" s="113">
        <f t="shared" si="182"/>
        <v>0</v>
      </c>
      <c r="M4" s="82">
        <f t="shared" si="182"/>
        <v>0</v>
      </c>
      <c r="N4" s="82">
        <f t="shared" si="182"/>
        <v>0</v>
      </c>
      <c r="O4" s="81">
        <f t="shared" si="182"/>
        <v>194</v>
      </c>
      <c r="P4" s="81">
        <f t="shared" si="182"/>
        <v>194</v>
      </c>
      <c r="Q4" s="299">
        <f t="shared" si="182"/>
        <v>0</v>
      </c>
      <c r="R4" s="114">
        <f>SUM(R5:R198)</f>
        <v>49577</v>
      </c>
      <c r="S4" s="114">
        <f>SUM(S5:S198)</f>
        <v>49190</v>
      </c>
      <c r="T4" s="81">
        <f>SUBTOTAL(3, T5:T198)</f>
        <v>194</v>
      </c>
      <c r="U4" s="81">
        <f>SUBTOTAL(3, U5:U198)</f>
        <v>194</v>
      </c>
      <c r="V4" s="80"/>
      <c r="W4" s="79">
        <f>SUBTOTAL(3, W5:W198)</f>
        <v>192</v>
      </c>
      <c r="X4" s="79">
        <f>SUBTOTAL(3, X5:X198)</f>
        <v>192</v>
      </c>
      <c r="Y4" s="79"/>
      <c r="Z4" s="143">
        <f>SUBTOTAL(3, Z5:Z198)</f>
        <v>18</v>
      </c>
      <c r="AA4" s="115">
        <f>COUNTIF(AA5:AA198,"Yes")</f>
        <v>63</v>
      </c>
      <c r="AB4" s="154">
        <f>COUNTA(AB5:AB198)-COUNTIF(AB5:AB198,"0")</f>
        <v>61</v>
      </c>
      <c r="AC4" s="79">
        <f t="shared" ref="AC4:AM4" si="183">SUBTOTAL(3, AC5:AC198)</f>
        <v>20</v>
      </c>
      <c r="AD4" s="79">
        <f t="shared" si="183"/>
        <v>20</v>
      </c>
      <c r="AE4" s="79">
        <f t="shared" si="183"/>
        <v>0</v>
      </c>
      <c r="AF4" s="79">
        <f t="shared" si="183"/>
        <v>61</v>
      </c>
      <c r="AG4" s="79">
        <f t="shared" si="183"/>
        <v>61</v>
      </c>
      <c r="AH4" s="143">
        <f t="shared" si="183"/>
        <v>1</v>
      </c>
      <c r="AI4" s="115">
        <f t="shared" si="183"/>
        <v>194</v>
      </c>
      <c r="AJ4" s="79">
        <f t="shared" si="183"/>
        <v>194</v>
      </c>
      <c r="AK4" s="79">
        <f t="shared" si="183"/>
        <v>0</v>
      </c>
      <c r="AL4" s="79">
        <f t="shared" si="183"/>
        <v>189</v>
      </c>
      <c r="AM4" s="79">
        <f t="shared" si="183"/>
        <v>187</v>
      </c>
      <c r="AN4" s="79"/>
      <c r="AO4" s="143"/>
      <c r="AP4" s="115">
        <f>SUBTOTAL(3, AP5:AP198)</f>
        <v>194</v>
      </c>
      <c r="AQ4" s="79">
        <f>SUBTOTAL(3, AQ5:AQ198)</f>
        <v>194</v>
      </c>
      <c r="AR4" s="79">
        <f>SUBTOTAL(3, AR5:AR198)</f>
        <v>0</v>
      </c>
      <c r="AS4" s="79">
        <f>SUBTOTAL(3, AS5:AS198)</f>
        <v>185</v>
      </c>
      <c r="AT4" s="79">
        <f>SUBTOTAL(3, AT5:AT198)</f>
        <v>182</v>
      </c>
      <c r="AU4" s="79"/>
      <c r="AV4" s="143">
        <f t="shared" ref="AV4:BA4" si="184">SUBTOTAL(3, AV5:AV198)</f>
        <v>6</v>
      </c>
      <c r="AW4" s="115">
        <f t="shared" si="184"/>
        <v>194</v>
      </c>
      <c r="AX4" s="79">
        <f t="shared" si="184"/>
        <v>194</v>
      </c>
      <c r="AY4" s="79">
        <f t="shared" si="184"/>
        <v>0</v>
      </c>
      <c r="AZ4" s="79">
        <f t="shared" si="184"/>
        <v>180</v>
      </c>
      <c r="BA4" s="79">
        <f t="shared" si="184"/>
        <v>180</v>
      </c>
      <c r="BB4" s="79"/>
      <c r="BC4" s="143">
        <f t="shared" ref="BC4:BH4" si="185">SUBTOTAL(3, BC5:BC198)</f>
        <v>3</v>
      </c>
      <c r="BD4" s="115">
        <f t="shared" si="185"/>
        <v>194</v>
      </c>
      <c r="BE4" s="79">
        <f t="shared" si="185"/>
        <v>194</v>
      </c>
      <c r="BF4" s="79">
        <f t="shared" si="185"/>
        <v>0</v>
      </c>
      <c r="BG4" s="79">
        <f t="shared" si="185"/>
        <v>178</v>
      </c>
      <c r="BH4" s="79">
        <f t="shared" si="185"/>
        <v>177</v>
      </c>
      <c r="BI4" s="79"/>
      <c r="BJ4" s="143">
        <f t="shared" ref="BJ4:BO4" si="186">SUBTOTAL(3, BJ5:BJ198)</f>
        <v>1</v>
      </c>
      <c r="BK4" s="115">
        <f t="shared" si="186"/>
        <v>194</v>
      </c>
      <c r="BL4" s="79">
        <f t="shared" si="186"/>
        <v>194</v>
      </c>
      <c r="BM4" s="79">
        <f t="shared" si="186"/>
        <v>0</v>
      </c>
      <c r="BN4" s="79">
        <f t="shared" si="186"/>
        <v>177</v>
      </c>
      <c r="BO4" s="79">
        <f t="shared" si="186"/>
        <v>173</v>
      </c>
      <c r="BP4" s="79"/>
      <c r="BQ4" s="143">
        <f t="shared" ref="BQ4:BV4" si="187">SUBTOTAL(3, BQ5:BQ198)</f>
        <v>4</v>
      </c>
      <c r="BR4" s="115">
        <f t="shared" si="187"/>
        <v>194</v>
      </c>
      <c r="BS4" s="79">
        <f t="shared" si="187"/>
        <v>194</v>
      </c>
      <c r="BT4" s="79">
        <f t="shared" si="187"/>
        <v>0</v>
      </c>
      <c r="BU4" s="79">
        <f t="shared" si="187"/>
        <v>172</v>
      </c>
      <c r="BV4" s="79">
        <f t="shared" si="187"/>
        <v>172</v>
      </c>
      <c r="BW4" s="79"/>
      <c r="BX4" s="79"/>
      <c r="BY4" s="143">
        <f t="shared" ref="BY4:CD4" si="188">SUBTOTAL(3, BY5:BY198)</f>
        <v>5</v>
      </c>
      <c r="BZ4" s="115">
        <f t="shared" si="188"/>
        <v>194</v>
      </c>
      <c r="CA4" s="79">
        <f t="shared" si="188"/>
        <v>194</v>
      </c>
      <c r="CB4" s="79">
        <f t="shared" si="188"/>
        <v>0</v>
      </c>
      <c r="CC4" s="79">
        <f t="shared" si="188"/>
        <v>161</v>
      </c>
      <c r="CD4" s="79">
        <f t="shared" si="188"/>
        <v>76</v>
      </c>
      <c r="CE4" s="79"/>
      <c r="CF4" s="143">
        <f t="shared" ref="CF4:CK4" si="189">SUBTOTAL(3, CF5:CF198)</f>
        <v>0</v>
      </c>
      <c r="CG4" s="115">
        <f t="shared" si="189"/>
        <v>194</v>
      </c>
      <c r="CH4" s="79">
        <f t="shared" si="189"/>
        <v>194</v>
      </c>
      <c r="CI4" s="79">
        <f t="shared" si="189"/>
        <v>0</v>
      </c>
      <c r="CJ4" s="79">
        <f t="shared" si="189"/>
        <v>163</v>
      </c>
      <c r="CK4" s="79">
        <f t="shared" si="189"/>
        <v>163</v>
      </c>
      <c r="CL4" s="79"/>
      <c r="CM4" s="79"/>
      <c r="CN4" s="79"/>
      <c r="CO4" s="143">
        <f>SUBTOTAL(3, CO5:CO198)</f>
        <v>0</v>
      </c>
      <c r="CP4" s="115">
        <f>SUBTOTAL(3, CP5:CP198)</f>
        <v>194</v>
      </c>
      <c r="CQ4" s="79">
        <f>SUBTOTAL(3, CQ5:CQ198)</f>
        <v>194</v>
      </c>
      <c r="CR4" s="79">
        <f>SUBTOTAL(3, CR5:CR198)</f>
        <v>0</v>
      </c>
      <c r="CS4" s="79">
        <f>COUNTIFS(CS5:CS198,"&lt;&gt;01-01-1900", CS5:CS198,"&gt;=01-01-1900")</f>
        <v>177</v>
      </c>
      <c r="CT4" s="79">
        <f>COUNTIFS(CT5:CT198,"&lt;&gt;01-01-1900", CT5:CT198,"&gt;=01-01-1900")</f>
        <v>148</v>
      </c>
      <c r="CU4" s="79"/>
      <c r="CV4" s="143">
        <f t="shared" ref="CV4:DA4" si="190">SUBTOTAL(3, CV5:CV198)</f>
        <v>0</v>
      </c>
      <c r="CW4" s="115">
        <f t="shared" si="190"/>
        <v>194</v>
      </c>
      <c r="CX4" s="79">
        <f t="shared" si="190"/>
        <v>194</v>
      </c>
      <c r="CY4" s="79">
        <f t="shared" si="190"/>
        <v>0</v>
      </c>
      <c r="CZ4" s="79">
        <f t="shared" si="190"/>
        <v>193</v>
      </c>
      <c r="DA4" s="79">
        <f t="shared" si="190"/>
        <v>193</v>
      </c>
      <c r="DB4" s="79"/>
      <c r="DC4" s="143">
        <f t="shared" ref="DC4:DH4" si="191">SUBTOTAL(3, DC5:DC198)</f>
        <v>0</v>
      </c>
      <c r="DD4" s="115">
        <f t="shared" si="191"/>
        <v>194</v>
      </c>
      <c r="DE4" s="79">
        <f t="shared" si="191"/>
        <v>194</v>
      </c>
      <c r="DF4" s="79">
        <f t="shared" si="191"/>
        <v>0</v>
      </c>
      <c r="DG4" s="79">
        <f t="shared" si="191"/>
        <v>148</v>
      </c>
      <c r="DH4" s="79">
        <f t="shared" si="191"/>
        <v>140</v>
      </c>
      <c r="DI4" s="79"/>
      <c r="DJ4" s="143">
        <f t="shared" ref="DJ4:DP4" si="192">SUBTOTAL(3, DJ5:DJ198)</f>
        <v>0</v>
      </c>
      <c r="DK4" s="79">
        <f t="shared" si="192"/>
        <v>194</v>
      </c>
      <c r="DL4" s="115">
        <f t="shared" si="192"/>
        <v>194</v>
      </c>
      <c r="DM4" s="79">
        <f t="shared" si="192"/>
        <v>194</v>
      </c>
      <c r="DN4" s="79">
        <f t="shared" si="192"/>
        <v>0</v>
      </c>
      <c r="DO4" s="79">
        <f t="shared" si="192"/>
        <v>163</v>
      </c>
      <c r="DP4" s="79">
        <f t="shared" si="192"/>
        <v>153</v>
      </c>
      <c r="DQ4" s="79"/>
      <c r="DR4" s="143">
        <f t="shared" ref="DR4:DW4" si="193">SUBTOTAL(3, DR5:DR198)</f>
        <v>0</v>
      </c>
      <c r="DS4" s="115">
        <f t="shared" si="193"/>
        <v>194</v>
      </c>
      <c r="DT4" s="79">
        <f t="shared" si="193"/>
        <v>194</v>
      </c>
      <c r="DU4" s="79">
        <f t="shared" si="193"/>
        <v>0</v>
      </c>
      <c r="DV4" s="79">
        <f t="shared" si="193"/>
        <v>131</v>
      </c>
      <c r="DW4" s="79">
        <f t="shared" si="193"/>
        <v>119</v>
      </c>
      <c r="DX4" s="79"/>
      <c r="DY4" s="143">
        <f>SUBTOTAL(3, DY5:DY198)</f>
        <v>0</v>
      </c>
      <c r="DZ4" s="115">
        <f>SUBTOTAL(3, DZ5:DZ198)</f>
        <v>194</v>
      </c>
      <c r="EA4" s="79">
        <f>SUBTOTAL(3, EA5:EA198)</f>
        <v>194</v>
      </c>
      <c r="EB4" s="79">
        <f>SUBTOTAL(3, EB5:EB198)</f>
        <v>0</v>
      </c>
      <c r="EC4" s="79">
        <f>COUNTIFS(EC5:EC198,"&lt;&gt;01-01-1900", EC5:EC198,"&gt;=01-01-1900")</f>
        <v>135</v>
      </c>
      <c r="ED4" s="79">
        <f>SUBTOTAL(3, ED5:ED198)</f>
        <v>117</v>
      </c>
      <c r="EE4" s="79"/>
      <c r="EF4" s="143">
        <f t="shared" ref="EF4:EK4" si="194">SUBTOTAL(3, EF5:EF198)</f>
        <v>0</v>
      </c>
      <c r="EG4" s="115">
        <f t="shared" si="194"/>
        <v>194</v>
      </c>
      <c r="EH4" s="79">
        <f t="shared" si="194"/>
        <v>194</v>
      </c>
      <c r="EI4" s="79">
        <f t="shared" si="194"/>
        <v>0</v>
      </c>
      <c r="EJ4" s="79">
        <f t="shared" si="194"/>
        <v>118</v>
      </c>
      <c r="EK4" s="79">
        <f t="shared" si="194"/>
        <v>113</v>
      </c>
      <c r="EL4" s="79"/>
      <c r="EM4" s="143">
        <f t="shared" ref="EM4:ER4" si="195">SUBTOTAL(3, EM5:EM198)</f>
        <v>1</v>
      </c>
      <c r="EN4" s="115">
        <f t="shared" si="195"/>
        <v>194</v>
      </c>
      <c r="EO4" s="79">
        <f t="shared" si="195"/>
        <v>194</v>
      </c>
      <c r="EP4" s="79">
        <f t="shared" si="195"/>
        <v>0</v>
      </c>
      <c r="EQ4" s="79">
        <f t="shared" si="195"/>
        <v>111</v>
      </c>
      <c r="ER4" s="79">
        <f t="shared" si="195"/>
        <v>108</v>
      </c>
      <c r="ES4" s="79"/>
      <c r="ET4" s="143">
        <f t="shared" ref="ET4:EY4" si="196">SUBTOTAL(3, ET5:ET198)</f>
        <v>2</v>
      </c>
      <c r="EU4" s="115">
        <f t="shared" si="196"/>
        <v>194</v>
      </c>
      <c r="EV4" s="79">
        <f t="shared" si="196"/>
        <v>194</v>
      </c>
      <c r="EW4" s="79">
        <f t="shared" si="196"/>
        <v>0</v>
      </c>
      <c r="EX4" s="79">
        <f t="shared" si="196"/>
        <v>114</v>
      </c>
      <c r="EY4" s="79">
        <f t="shared" si="196"/>
        <v>114</v>
      </c>
      <c r="EZ4" s="79"/>
      <c r="FA4" s="143">
        <f t="shared" ref="FA4:FF4" si="197">SUBTOTAL(3, FA5:FA198)</f>
        <v>0</v>
      </c>
      <c r="FB4" s="115">
        <f t="shared" si="197"/>
        <v>194</v>
      </c>
      <c r="FC4" s="79">
        <f t="shared" si="197"/>
        <v>194</v>
      </c>
      <c r="FD4" s="79">
        <f t="shared" si="197"/>
        <v>0</v>
      </c>
      <c r="FE4" s="79">
        <f t="shared" si="197"/>
        <v>162</v>
      </c>
      <c r="FF4" s="79">
        <f t="shared" si="197"/>
        <v>127</v>
      </c>
      <c r="FG4" s="79"/>
      <c r="FH4" s="143">
        <f>SUBTOTAL(3, FH5:FH198)</f>
        <v>0</v>
      </c>
      <c r="FI4" s="115">
        <f>SUBTOTAL(3, FI5:FI198)</f>
        <v>194</v>
      </c>
      <c r="FJ4" s="79">
        <f>SUBTOTAL(3, FJ5:FJ198)</f>
        <v>194</v>
      </c>
      <c r="FK4" s="79"/>
      <c r="FL4" s="79">
        <f>SUBTOTAL(3, FL5:FL198)</f>
        <v>154</v>
      </c>
      <c r="FM4" s="79">
        <f>SUBTOTAL(3, FM5:FM198)</f>
        <v>154</v>
      </c>
      <c r="FN4" s="79"/>
      <c r="FO4" s="143"/>
      <c r="FP4" s="115">
        <f>SUBTOTAL(3, FP5:FP198)</f>
        <v>194</v>
      </c>
      <c r="FQ4" s="79">
        <f>SUBTOTAL(3, FQ5:FQ198)</f>
        <v>194</v>
      </c>
      <c r="FR4" s="79">
        <f>SUBTOTAL(3, FR5:FR198)</f>
        <v>0</v>
      </c>
      <c r="FS4" s="79">
        <f>SUBTOTAL(3, FS5:FS198)</f>
        <v>111</v>
      </c>
      <c r="FT4" s="79">
        <f>SUBTOTAL(3, FT5:FT198)</f>
        <v>96</v>
      </c>
      <c r="FU4" s="79"/>
      <c r="FV4" s="143">
        <f t="shared" ref="FV4:GA4" si="198">SUBTOTAL(3, FV5:FV198)</f>
        <v>0</v>
      </c>
      <c r="FW4" s="115">
        <f t="shared" si="198"/>
        <v>194</v>
      </c>
      <c r="FX4" s="79">
        <f t="shared" si="198"/>
        <v>194</v>
      </c>
      <c r="FY4" s="79">
        <f t="shared" si="198"/>
        <v>0</v>
      </c>
      <c r="FZ4" s="79">
        <f t="shared" si="198"/>
        <v>87</v>
      </c>
      <c r="GA4" s="79">
        <f t="shared" si="198"/>
        <v>82</v>
      </c>
      <c r="GB4" s="79"/>
      <c r="GC4" s="143">
        <f>SUBTOTAL(3, GC5:GC198)</f>
        <v>0</v>
      </c>
      <c r="GD4" s="396">
        <f>SUBTOTAL(3, GD5:GD198)</f>
        <v>1</v>
      </c>
      <c r="GE4" s="435"/>
    </row>
    <row r="5" spans="1:190" s="99" customFormat="1" ht="45.75" x14ac:dyDescent="0.3">
      <c r="A5" s="118">
        <f t="shared" ref="A5:A14" si="199">ROW(A1)</f>
        <v>1</v>
      </c>
      <c r="B5" s="102" t="s">
        <v>210</v>
      </c>
      <c r="C5" s="75" t="s">
        <v>205</v>
      </c>
      <c r="D5" s="73" t="s">
        <v>47</v>
      </c>
      <c r="E5" s="167" t="s">
        <v>386</v>
      </c>
      <c r="F5" s="427" t="s">
        <v>387</v>
      </c>
      <c r="G5" s="298" t="s">
        <v>388</v>
      </c>
      <c r="H5" s="219" t="str">
        <f>VLOOKUP($D5,'Stone Column Progress'!$D$6:$E$199,2,0)</f>
        <v>Saritha</v>
      </c>
      <c r="I5" s="193" t="s">
        <v>389</v>
      </c>
      <c r="J5" s="430">
        <v>533604</v>
      </c>
      <c r="K5" s="431">
        <v>2674223</v>
      </c>
      <c r="L5" s="116"/>
      <c r="M5" s="95"/>
      <c r="N5" s="117"/>
      <c r="O5" s="95" t="s">
        <v>390</v>
      </c>
      <c r="P5" s="95" t="s">
        <v>390</v>
      </c>
      <c r="Q5" s="144"/>
      <c r="R5" s="118">
        <f>VLOOKUP(D5,'Stone Column Progress'!$D$6:$M$199,7,0)</f>
        <v>199</v>
      </c>
      <c r="S5" s="73">
        <f>VLOOKUP(D5,'Stone Column Progress'!$D$6:$M$199,9,0)</f>
        <v>199</v>
      </c>
      <c r="T5" s="95">
        <v>45696</v>
      </c>
      <c r="U5" s="95">
        <v>45706</v>
      </c>
      <c r="V5" s="117" t="str">
        <f t="shared" ref="V5:V13" ca="1" si="200">IF(NOT(ISBLANK(X5)), "", IF(NOT(ISBLANK(W5)), X5 + (U5 - T5), TODAY() + (U5 - T5)))</f>
        <v/>
      </c>
      <c r="W5" s="95">
        <v>45672</v>
      </c>
      <c r="X5" s="95">
        <v>45682</v>
      </c>
      <c r="Y5" s="119"/>
      <c r="Z5" s="144"/>
      <c r="AA5" s="455" t="s">
        <v>391</v>
      </c>
      <c r="AB5" s="509" t="s">
        <v>392</v>
      </c>
      <c r="AC5" s="95"/>
      <c r="AD5" s="95"/>
      <c r="AE5" s="117"/>
      <c r="AF5" s="95">
        <v>45803</v>
      </c>
      <c r="AG5" s="95">
        <v>45834</v>
      </c>
      <c r="AH5" s="144"/>
      <c r="AI5" s="116">
        <v>45708</v>
      </c>
      <c r="AJ5" s="95">
        <v>45709</v>
      </c>
      <c r="AK5" s="117"/>
      <c r="AL5" s="95">
        <v>45886</v>
      </c>
      <c r="AM5" s="95">
        <v>45890</v>
      </c>
      <c r="AN5" s="119"/>
      <c r="AO5" s="450"/>
      <c r="AP5" s="158">
        <v>45710</v>
      </c>
      <c r="AQ5" s="130">
        <v>45710</v>
      </c>
      <c r="AR5" s="130"/>
      <c r="AS5" s="130">
        <v>45894</v>
      </c>
      <c r="AT5" s="130">
        <v>45894</v>
      </c>
      <c r="AU5" s="119"/>
      <c r="AV5" s="446"/>
      <c r="AW5" s="116">
        <v>45711</v>
      </c>
      <c r="AX5" s="95">
        <v>45712</v>
      </c>
      <c r="AY5" s="117"/>
      <c r="AZ5" s="95">
        <v>45897</v>
      </c>
      <c r="BA5" s="95">
        <v>45897</v>
      </c>
      <c r="BB5" s="119"/>
      <c r="BC5" s="144"/>
      <c r="BD5" s="116">
        <v>45713</v>
      </c>
      <c r="BE5" s="95">
        <v>45714</v>
      </c>
      <c r="BF5" s="95"/>
      <c r="BG5" s="95">
        <v>45898</v>
      </c>
      <c r="BH5" s="95">
        <v>45899</v>
      </c>
      <c r="BI5" s="119"/>
      <c r="BJ5" s="144"/>
      <c r="BK5" s="116">
        <v>45715</v>
      </c>
      <c r="BL5" s="95">
        <v>45725</v>
      </c>
      <c r="BM5" s="95"/>
      <c r="BN5" s="95">
        <v>45904</v>
      </c>
      <c r="BO5" s="95">
        <v>46040</v>
      </c>
      <c r="BP5" s="119"/>
      <c r="BQ5" s="157" t="s">
        <v>393</v>
      </c>
      <c r="BR5" s="116">
        <v>45726</v>
      </c>
      <c r="BS5" s="95">
        <v>45727</v>
      </c>
      <c r="BT5" s="95"/>
      <c r="BU5" s="95">
        <v>46040</v>
      </c>
      <c r="BV5" s="95">
        <v>46043</v>
      </c>
      <c r="BW5" s="119"/>
      <c r="BX5" s="119"/>
      <c r="BY5" s="144"/>
      <c r="BZ5" s="116">
        <v>45732</v>
      </c>
      <c r="CA5" s="95">
        <v>45735</v>
      </c>
      <c r="CB5" s="117"/>
      <c r="CC5" s="95">
        <v>46054</v>
      </c>
      <c r="CD5" s="95"/>
      <c r="CE5" s="119"/>
      <c r="CF5" s="144"/>
      <c r="CG5" s="116">
        <v>45734</v>
      </c>
      <c r="CH5" s="95">
        <v>45734</v>
      </c>
      <c r="CI5" s="95"/>
      <c r="CJ5" s="95">
        <v>46049</v>
      </c>
      <c r="CK5" s="95">
        <v>46049</v>
      </c>
      <c r="CL5" s="119"/>
      <c r="CM5" s="119"/>
      <c r="CN5" s="119"/>
      <c r="CO5" s="144"/>
      <c r="CP5" s="116">
        <v>45744</v>
      </c>
      <c r="CQ5" s="95">
        <v>45754</v>
      </c>
      <c r="CR5" s="117"/>
      <c r="CS5" s="124">
        <f>MIN(INDEX('USS SUMMARY'!R:AB,MATCH($D5,'USS SUMMARY'!D:D,0),0))</f>
        <v>46042</v>
      </c>
      <c r="CT5" s="124">
        <v>46066</v>
      </c>
      <c r="CU5" s="119"/>
      <c r="CV5" s="446"/>
      <c r="CW5" s="116">
        <v>45729</v>
      </c>
      <c r="CX5" s="95">
        <v>45736</v>
      </c>
      <c r="CY5" s="117"/>
      <c r="CZ5" s="95">
        <v>45701</v>
      </c>
      <c r="DA5" s="95">
        <v>45709</v>
      </c>
      <c r="DB5" s="119"/>
      <c r="DC5" s="144"/>
      <c r="DD5" s="116">
        <v>45729</v>
      </c>
      <c r="DE5" s="95">
        <v>45736</v>
      </c>
      <c r="DF5" s="117"/>
      <c r="DG5" s="95">
        <v>46055</v>
      </c>
      <c r="DH5" s="95">
        <v>46059</v>
      </c>
      <c r="DI5" s="119"/>
      <c r="DJ5" s="144"/>
      <c r="DK5" s="445" t="str">
        <f>_xlfn.XLOOKUP(D5,CranePad!$D$4:$D$195,CranePad!$E$4:$E$195,0,0,1)</f>
        <v>GP Project</v>
      </c>
      <c r="DL5" s="116">
        <v>45738</v>
      </c>
      <c r="DM5" s="95">
        <v>45745</v>
      </c>
      <c r="DN5" s="95"/>
      <c r="DO5" s="95">
        <v>45709</v>
      </c>
      <c r="DP5" s="95">
        <v>45724</v>
      </c>
      <c r="DQ5" s="119"/>
      <c r="DR5" s="144"/>
      <c r="DS5" s="123">
        <v>45781</v>
      </c>
      <c r="DT5" s="124">
        <v>45791</v>
      </c>
      <c r="DU5" s="124"/>
      <c r="DV5" s="124">
        <v>46058</v>
      </c>
      <c r="DW5" s="124">
        <v>46078</v>
      </c>
      <c r="DX5" s="119"/>
      <c r="DY5" s="144"/>
      <c r="DZ5" s="123">
        <v>45784</v>
      </c>
      <c r="EA5" s="124">
        <v>45792</v>
      </c>
      <c r="EB5" s="124"/>
      <c r="EC5" s="124">
        <f>IF(D5='USS SUMMARY'!AE4,MIN('USS SUMMARY'!AH4:AL4),"")</f>
        <v>46078</v>
      </c>
      <c r="ED5" s="124"/>
      <c r="EE5" s="119"/>
      <c r="EF5" s="144"/>
      <c r="EG5" s="123">
        <v>45792</v>
      </c>
      <c r="EH5" s="124">
        <v>45799</v>
      </c>
      <c r="EI5" s="124"/>
      <c r="EJ5" s="124">
        <v>46080</v>
      </c>
      <c r="EK5" s="124"/>
      <c r="EL5" s="119"/>
      <c r="EM5" s="144"/>
      <c r="EN5" s="116">
        <v>45800</v>
      </c>
      <c r="EO5" s="95">
        <v>45802</v>
      </c>
      <c r="EP5" s="95"/>
      <c r="EQ5" s="95"/>
      <c r="ER5" s="95"/>
      <c r="ES5" s="119"/>
      <c r="ET5" s="144"/>
      <c r="EU5" s="116">
        <v>45807</v>
      </c>
      <c r="EV5" s="95">
        <v>45808</v>
      </c>
      <c r="EW5" s="95"/>
      <c r="EX5" s="95"/>
      <c r="EY5" s="95"/>
      <c r="EZ5" s="119"/>
      <c r="FA5" s="144"/>
      <c r="FB5" s="116">
        <v>45748</v>
      </c>
      <c r="FC5" s="95">
        <v>45784</v>
      </c>
      <c r="FD5" s="95"/>
      <c r="FE5" s="95">
        <v>45798</v>
      </c>
      <c r="FF5" s="95">
        <v>45848</v>
      </c>
      <c r="FG5" s="119"/>
      <c r="FH5" s="144"/>
      <c r="FI5" s="116">
        <v>45767</v>
      </c>
      <c r="FJ5" s="95">
        <f t="shared" ref="FJ5:FJ14" si="201">FI5+25</f>
        <v>45792</v>
      </c>
      <c r="FK5" s="95"/>
      <c r="FL5" s="95">
        <v>45900</v>
      </c>
      <c r="FM5" s="95">
        <v>45919</v>
      </c>
      <c r="FN5" s="119"/>
      <c r="FO5" s="144"/>
      <c r="FP5" s="116">
        <v>45809</v>
      </c>
      <c r="FQ5" s="95">
        <v>45812</v>
      </c>
      <c r="FR5" s="117"/>
      <c r="FS5" s="95"/>
      <c r="FT5" s="95"/>
      <c r="FU5" s="119"/>
      <c r="FV5" s="144"/>
      <c r="FW5" s="116">
        <v>45813</v>
      </c>
      <c r="FX5" s="95">
        <v>45815</v>
      </c>
      <c r="FY5" s="117"/>
      <c r="FZ5" s="95"/>
      <c r="GA5" s="95"/>
      <c r="GB5" s="119"/>
      <c r="GC5" s="144"/>
      <c r="GD5" s="391"/>
      <c r="GE5" s="479" t="s">
        <v>394</v>
      </c>
      <c r="GF5" s="78"/>
      <c r="GG5" s="78"/>
    </row>
    <row r="6" spans="1:190" ht="16.5" customHeight="1" x14ac:dyDescent="0.3">
      <c r="A6" s="118">
        <f t="shared" si="199"/>
        <v>2</v>
      </c>
      <c r="B6" s="72" t="s">
        <v>210</v>
      </c>
      <c r="C6" s="75" t="s">
        <v>205</v>
      </c>
      <c r="D6" s="73" t="s">
        <v>49</v>
      </c>
      <c r="E6" s="167" t="s">
        <v>386</v>
      </c>
      <c r="F6" s="427" t="s">
        <v>395</v>
      </c>
      <c r="G6" s="95">
        <v>45708</v>
      </c>
      <c r="H6" s="219" t="str">
        <f>VLOOKUP($D6,'Stone Column Progress'!$D$6:$E$199,2,0)</f>
        <v>Bauer</v>
      </c>
      <c r="I6" s="193" t="s">
        <v>389</v>
      </c>
      <c r="J6" s="430">
        <v>533983</v>
      </c>
      <c r="K6" s="431">
        <v>2672250</v>
      </c>
      <c r="L6" s="116"/>
      <c r="M6" s="95"/>
      <c r="N6" s="117"/>
      <c r="O6" s="95" t="s">
        <v>390</v>
      </c>
      <c r="P6" s="95" t="s">
        <v>390</v>
      </c>
      <c r="Q6" s="144"/>
      <c r="R6" s="118">
        <f>VLOOKUP(D6,'Stone Column Progress'!$D$6:$M$199,7,0)</f>
        <v>199</v>
      </c>
      <c r="S6" s="73">
        <f>VLOOKUP(D6,'Stone Column Progress'!$D$6:$M$199,9,0)</f>
        <v>199</v>
      </c>
      <c r="T6" s="95">
        <v>45696</v>
      </c>
      <c r="U6" s="95">
        <v>45706</v>
      </c>
      <c r="V6" s="117" t="str">
        <f t="shared" ca="1" si="200"/>
        <v/>
      </c>
      <c r="W6" s="95">
        <v>45692</v>
      </c>
      <c r="X6" s="95">
        <v>45701</v>
      </c>
      <c r="Y6" s="119"/>
      <c r="Z6" s="144"/>
      <c r="AA6" s="455"/>
      <c r="AB6" s="156"/>
      <c r="AC6" s="95"/>
      <c r="AD6" s="95"/>
      <c r="AE6" s="117"/>
      <c r="AF6" s="95"/>
      <c r="AG6" s="95"/>
      <c r="AH6" s="144"/>
      <c r="AI6" s="116">
        <v>45708</v>
      </c>
      <c r="AJ6" s="95">
        <v>45709</v>
      </c>
      <c r="AK6" s="117"/>
      <c r="AL6" s="95">
        <v>45713</v>
      </c>
      <c r="AM6" s="95">
        <v>45715</v>
      </c>
      <c r="AN6" s="119"/>
      <c r="AO6" s="450"/>
      <c r="AP6" s="158">
        <v>45710</v>
      </c>
      <c r="AQ6" s="130">
        <v>45710</v>
      </c>
      <c r="AR6" s="130"/>
      <c r="AS6" s="130">
        <v>45715</v>
      </c>
      <c r="AT6" s="130">
        <v>45716</v>
      </c>
      <c r="AU6" s="119"/>
      <c r="AV6" s="446"/>
      <c r="AW6" s="116">
        <v>45711</v>
      </c>
      <c r="AX6" s="95">
        <v>45712</v>
      </c>
      <c r="AY6" s="117"/>
      <c r="AZ6" s="130">
        <v>45717</v>
      </c>
      <c r="BA6" s="130">
        <v>45717</v>
      </c>
      <c r="BB6" s="119"/>
      <c r="BC6" s="144"/>
      <c r="BD6" s="116">
        <v>45713</v>
      </c>
      <c r="BE6" s="95">
        <v>45714</v>
      </c>
      <c r="BF6" s="95"/>
      <c r="BG6" s="95">
        <v>45718</v>
      </c>
      <c r="BH6" s="95">
        <v>45719</v>
      </c>
      <c r="BI6" s="119"/>
      <c r="BJ6" s="144"/>
      <c r="BK6" s="116">
        <v>45715</v>
      </c>
      <c r="BL6" s="95">
        <v>45725</v>
      </c>
      <c r="BM6" s="95"/>
      <c r="BN6" s="95">
        <v>45720</v>
      </c>
      <c r="BO6" s="95">
        <v>45726</v>
      </c>
      <c r="BP6" s="119"/>
      <c r="BQ6" s="144"/>
      <c r="BR6" s="116">
        <v>45726</v>
      </c>
      <c r="BS6" s="95">
        <v>45727</v>
      </c>
      <c r="BT6" s="95"/>
      <c r="BU6" s="95">
        <v>45727</v>
      </c>
      <c r="BV6" s="95">
        <v>45728</v>
      </c>
      <c r="BW6" s="119"/>
      <c r="BX6" s="119"/>
      <c r="BY6" s="144"/>
      <c r="BZ6" s="116">
        <v>45732</v>
      </c>
      <c r="CA6" s="95">
        <v>45735</v>
      </c>
      <c r="CB6" s="117"/>
      <c r="CC6" s="95">
        <v>45787</v>
      </c>
      <c r="CD6" s="95">
        <v>45828</v>
      </c>
      <c r="CE6" s="119"/>
      <c r="CF6" s="144"/>
      <c r="CG6" s="116">
        <v>45734</v>
      </c>
      <c r="CH6" s="95">
        <v>45734</v>
      </c>
      <c r="CI6" s="95"/>
      <c r="CJ6" s="95">
        <v>45741</v>
      </c>
      <c r="CK6" s="95">
        <v>45741</v>
      </c>
      <c r="CL6" s="119"/>
      <c r="CM6" s="119"/>
      <c r="CN6" s="119"/>
      <c r="CO6" s="144"/>
      <c r="CP6" s="116">
        <v>45744</v>
      </c>
      <c r="CQ6" s="95">
        <v>45754</v>
      </c>
      <c r="CR6" s="117"/>
      <c r="CS6" s="124">
        <f>MIN(INDEX('USS SUMMARY'!R:AB,MATCH($D6,'USS SUMMARY'!D:D,0),0))</f>
        <v>45719</v>
      </c>
      <c r="CT6" s="95">
        <v>45823</v>
      </c>
      <c r="CU6" s="119"/>
      <c r="CV6" s="446"/>
      <c r="CW6" s="116">
        <v>45729</v>
      </c>
      <c r="CX6" s="95">
        <v>45736</v>
      </c>
      <c r="CY6" s="117"/>
      <c r="CZ6" s="95">
        <v>45698</v>
      </c>
      <c r="DA6" s="95">
        <v>45711</v>
      </c>
      <c r="DB6" s="119"/>
      <c r="DC6" s="144"/>
      <c r="DD6" s="116">
        <v>45729</v>
      </c>
      <c r="DE6" s="95">
        <v>45736</v>
      </c>
      <c r="DF6" s="117"/>
      <c r="DG6" s="95">
        <v>45996</v>
      </c>
      <c r="DH6" s="95">
        <v>46000</v>
      </c>
      <c r="DI6" s="119"/>
      <c r="DJ6" s="144"/>
      <c r="DK6" s="445" t="str">
        <f>_xlfn.XLOOKUP(D6,CranePad!$D$4:$D$195,CranePad!$E$4:$E$195,0,0,1)</f>
        <v>GP Project(Reuse)</v>
      </c>
      <c r="DL6" s="116">
        <v>45738</v>
      </c>
      <c r="DM6" s="95">
        <v>45745</v>
      </c>
      <c r="DN6" s="95"/>
      <c r="DO6" s="95">
        <v>45736</v>
      </c>
      <c r="DP6" s="95">
        <v>45749</v>
      </c>
      <c r="DQ6" s="119"/>
      <c r="DR6" s="144"/>
      <c r="DS6" s="123">
        <v>45787</v>
      </c>
      <c r="DT6" s="124">
        <v>45797</v>
      </c>
      <c r="DU6" s="124"/>
      <c r="DV6" s="124">
        <v>46000</v>
      </c>
      <c r="DW6" s="124">
        <v>46020</v>
      </c>
      <c r="DX6" s="119"/>
      <c r="DY6" s="144"/>
      <c r="DZ6" s="123">
        <v>45774</v>
      </c>
      <c r="EA6" s="124">
        <v>45782</v>
      </c>
      <c r="EB6" s="124"/>
      <c r="EC6" s="124">
        <f>IF(D6='USS SUMMARY'!AE5,MIN('USS SUMMARY'!AH5:AL5),"")</f>
        <v>45992</v>
      </c>
      <c r="ED6" s="124">
        <v>45993</v>
      </c>
      <c r="EE6" s="119"/>
      <c r="EF6" s="144"/>
      <c r="EG6" s="123">
        <v>45798</v>
      </c>
      <c r="EH6" s="124">
        <v>45805</v>
      </c>
      <c r="EI6" s="124"/>
      <c r="EJ6" s="124">
        <v>46028</v>
      </c>
      <c r="EK6" s="124">
        <v>46032</v>
      </c>
      <c r="EL6" s="119"/>
      <c r="EM6" s="144"/>
      <c r="EN6" s="116">
        <v>45806</v>
      </c>
      <c r="EO6" s="95">
        <v>45808</v>
      </c>
      <c r="EP6" s="95"/>
      <c r="EQ6" s="95">
        <v>46032</v>
      </c>
      <c r="ER6" s="95">
        <v>46036</v>
      </c>
      <c r="ES6" s="119"/>
      <c r="ET6" s="144"/>
      <c r="EU6" s="116">
        <v>45802</v>
      </c>
      <c r="EV6" s="95">
        <v>45803</v>
      </c>
      <c r="EW6" s="95"/>
      <c r="EX6" s="95">
        <v>46006</v>
      </c>
      <c r="EY6" s="95">
        <v>46006</v>
      </c>
      <c r="EZ6" s="119"/>
      <c r="FA6" s="145"/>
      <c r="FB6" s="116">
        <v>45748</v>
      </c>
      <c r="FC6" s="95">
        <v>45784</v>
      </c>
      <c r="FD6" s="95"/>
      <c r="FE6" s="95">
        <v>45799</v>
      </c>
      <c r="FF6" s="95">
        <v>45848</v>
      </c>
      <c r="FG6" s="119"/>
      <c r="FH6" s="144"/>
      <c r="FI6" s="116">
        <v>45767</v>
      </c>
      <c r="FJ6" s="95">
        <f t="shared" si="201"/>
        <v>45792</v>
      </c>
      <c r="FK6" s="95"/>
      <c r="FL6" s="95">
        <v>45900</v>
      </c>
      <c r="FM6" s="95">
        <v>45919</v>
      </c>
      <c r="FN6" s="119"/>
      <c r="FO6" s="144"/>
      <c r="FP6" s="116">
        <v>45804</v>
      </c>
      <c r="FQ6" s="95">
        <v>45807</v>
      </c>
      <c r="FR6" s="117"/>
      <c r="FS6" s="95">
        <v>46025</v>
      </c>
      <c r="FT6" s="95">
        <v>46041</v>
      </c>
      <c r="FU6" s="119"/>
      <c r="FV6" s="145"/>
      <c r="FW6" s="116">
        <v>45809</v>
      </c>
      <c r="FX6" s="95">
        <v>45811</v>
      </c>
      <c r="FY6" s="117"/>
      <c r="FZ6" s="95">
        <v>46080</v>
      </c>
      <c r="GA6" s="95"/>
      <c r="GB6" s="119"/>
      <c r="GC6" s="144"/>
      <c r="GD6" s="391"/>
      <c r="GE6" s="436"/>
      <c r="GF6" s="78"/>
      <c r="GG6" s="78"/>
    </row>
    <row r="7" spans="1:190" ht="16.5" customHeight="1" x14ac:dyDescent="0.3">
      <c r="A7" s="118">
        <f>ROW(A3)</f>
        <v>3</v>
      </c>
      <c r="B7" s="72" t="s">
        <v>210</v>
      </c>
      <c r="C7" s="75" t="s">
        <v>205</v>
      </c>
      <c r="D7" s="73" t="s">
        <v>51</v>
      </c>
      <c r="E7" s="167" t="s">
        <v>386</v>
      </c>
      <c r="F7" s="427" t="s">
        <v>396</v>
      </c>
      <c r="G7" s="95">
        <v>45710</v>
      </c>
      <c r="H7" s="219" t="str">
        <f>VLOOKUP($D7,'Stone Column Progress'!$D$6:$E$199,2,0)</f>
        <v>Saritha</v>
      </c>
      <c r="I7" s="193" t="s">
        <v>389</v>
      </c>
      <c r="J7" s="430">
        <v>534437</v>
      </c>
      <c r="K7" s="431">
        <v>2673958</v>
      </c>
      <c r="L7" s="116"/>
      <c r="M7" s="95"/>
      <c r="N7" s="117"/>
      <c r="O7" s="95" t="s">
        <v>390</v>
      </c>
      <c r="P7" s="95" t="s">
        <v>390</v>
      </c>
      <c r="Q7" s="144"/>
      <c r="R7" s="118">
        <f>VLOOKUP(D7,'Stone Column Progress'!$D$6:$M$199,7,0)</f>
        <v>199</v>
      </c>
      <c r="S7" s="73">
        <f>VLOOKUP(D7,'Stone Column Progress'!$D$6:$M$199,9,0)</f>
        <v>199</v>
      </c>
      <c r="T7" s="95">
        <v>45707</v>
      </c>
      <c r="U7" s="95">
        <v>45716</v>
      </c>
      <c r="V7" s="117" t="str">
        <f t="shared" ca="1" si="200"/>
        <v/>
      </c>
      <c r="W7" s="95">
        <v>45698</v>
      </c>
      <c r="X7" s="95">
        <v>45706</v>
      </c>
      <c r="Y7" s="119"/>
      <c r="Z7" s="144"/>
      <c r="AA7" s="455"/>
      <c r="AB7" s="156"/>
      <c r="AC7" s="95"/>
      <c r="AD7" s="95"/>
      <c r="AE7" s="117"/>
      <c r="AF7" s="95"/>
      <c r="AG7" s="95"/>
      <c r="AH7" s="144"/>
      <c r="AI7" s="116">
        <v>45731</v>
      </c>
      <c r="AJ7" s="95">
        <v>45732</v>
      </c>
      <c r="AK7" s="117"/>
      <c r="AL7" s="95">
        <v>45714</v>
      </c>
      <c r="AM7" s="95">
        <v>45715</v>
      </c>
      <c r="AN7" s="119"/>
      <c r="AO7" s="450"/>
      <c r="AP7" s="158">
        <v>45733</v>
      </c>
      <c r="AQ7" s="130">
        <v>45733</v>
      </c>
      <c r="AR7" s="130"/>
      <c r="AS7" s="130">
        <v>45715</v>
      </c>
      <c r="AT7" s="130">
        <v>45716</v>
      </c>
      <c r="AU7" s="119"/>
      <c r="AV7" s="446"/>
      <c r="AW7" s="116">
        <v>45734</v>
      </c>
      <c r="AX7" s="95">
        <v>45735</v>
      </c>
      <c r="AY7" s="117"/>
      <c r="AZ7" s="130">
        <v>45716</v>
      </c>
      <c r="BA7" s="130">
        <v>45716</v>
      </c>
      <c r="BB7" s="119"/>
      <c r="BC7" s="144"/>
      <c r="BD7" s="116">
        <v>45736</v>
      </c>
      <c r="BE7" s="95">
        <v>45737</v>
      </c>
      <c r="BF7" s="95"/>
      <c r="BG7" s="95">
        <v>45718</v>
      </c>
      <c r="BH7" s="95">
        <v>45718</v>
      </c>
      <c r="BI7" s="119"/>
      <c r="BJ7" s="144"/>
      <c r="BK7" s="116">
        <v>45738</v>
      </c>
      <c r="BL7" s="95">
        <v>45748</v>
      </c>
      <c r="BM7" s="95"/>
      <c r="BN7" s="95">
        <v>45721</v>
      </c>
      <c r="BO7" s="95">
        <v>45739</v>
      </c>
      <c r="BP7" s="119"/>
      <c r="BQ7" s="144"/>
      <c r="BR7" s="116">
        <v>45749</v>
      </c>
      <c r="BS7" s="95">
        <v>45750</v>
      </c>
      <c r="BT7" s="95"/>
      <c r="BU7" s="95">
        <v>45743</v>
      </c>
      <c r="BV7" s="95">
        <v>45744</v>
      </c>
      <c r="BW7" s="119"/>
      <c r="BX7" s="119"/>
      <c r="BY7" s="144"/>
      <c r="BZ7" s="116">
        <v>45755</v>
      </c>
      <c r="CA7" s="95">
        <v>45758</v>
      </c>
      <c r="CB7" s="117"/>
      <c r="CC7" s="95">
        <v>45750</v>
      </c>
      <c r="CD7" s="95">
        <v>45852</v>
      </c>
      <c r="CE7" s="119"/>
      <c r="CF7" s="144"/>
      <c r="CG7" s="116">
        <v>45757</v>
      </c>
      <c r="CH7" s="95">
        <v>45757</v>
      </c>
      <c r="CI7" s="95"/>
      <c r="CJ7" s="95">
        <v>45748</v>
      </c>
      <c r="CK7" s="95">
        <v>45748</v>
      </c>
      <c r="CL7" s="119"/>
      <c r="CM7" s="119"/>
      <c r="CN7" s="119"/>
      <c r="CO7" s="144"/>
      <c r="CP7" s="116">
        <v>45767</v>
      </c>
      <c r="CQ7" s="95">
        <v>45777</v>
      </c>
      <c r="CR7" s="117"/>
      <c r="CS7" s="124">
        <f>MIN(INDEX('USS SUMMARY'!R:AB,MATCH($D7,'USS SUMMARY'!D:D,0),0))</f>
        <v>45716</v>
      </c>
      <c r="CT7" s="95">
        <v>45905</v>
      </c>
      <c r="CU7" s="119"/>
      <c r="CV7" s="446"/>
      <c r="CW7" s="116">
        <v>45752</v>
      </c>
      <c r="CX7" s="95">
        <v>45759</v>
      </c>
      <c r="CY7" s="117"/>
      <c r="CZ7" s="95">
        <v>45778</v>
      </c>
      <c r="DA7" s="95">
        <v>45795</v>
      </c>
      <c r="DB7" s="119"/>
      <c r="DC7" s="144"/>
      <c r="DD7" s="116">
        <v>45752</v>
      </c>
      <c r="DE7" s="95">
        <v>45759</v>
      </c>
      <c r="DF7" s="117"/>
      <c r="DG7" s="95">
        <v>45990</v>
      </c>
      <c r="DH7" s="95">
        <v>45993</v>
      </c>
      <c r="DI7" s="119"/>
      <c r="DJ7" s="144"/>
      <c r="DK7" s="445" t="str">
        <f>_xlfn.XLOOKUP(D7,CranePad!$D$4:$D$195,CranePad!$E$4:$E$195,0,0,1)</f>
        <v>GP Project</v>
      </c>
      <c r="DL7" s="116">
        <v>45761</v>
      </c>
      <c r="DM7" s="95">
        <v>45768</v>
      </c>
      <c r="DN7" s="95"/>
      <c r="DO7" s="95">
        <v>45796</v>
      </c>
      <c r="DP7" s="95">
        <v>45804</v>
      </c>
      <c r="DQ7" s="119"/>
      <c r="DR7" s="144"/>
      <c r="DS7" s="123">
        <v>45792</v>
      </c>
      <c r="DT7" s="124">
        <v>45802</v>
      </c>
      <c r="DU7" s="124"/>
      <c r="DV7" s="124">
        <v>45996</v>
      </c>
      <c r="DW7" s="124">
        <v>46009</v>
      </c>
      <c r="DX7" s="119"/>
      <c r="DY7" s="144"/>
      <c r="DZ7" s="123">
        <v>45797</v>
      </c>
      <c r="EA7" s="124">
        <v>45805</v>
      </c>
      <c r="EB7" s="124"/>
      <c r="EC7" s="124">
        <f>IF(D7='USS SUMMARY'!AE6,MIN('USS SUMMARY'!AH6:AL6),"")</f>
        <v>45827</v>
      </c>
      <c r="ED7" s="124">
        <v>45994</v>
      </c>
      <c r="EE7" s="119"/>
      <c r="EF7" s="144"/>
      <c r="EG7" s="123">
        <v>45803</v>
      </c>
      <c r="EH7" s="124">
        <v>45810</v>
      </c>
      <c r="EI7" s="124"/>
      <c r="EJ7" s="124">
        <v>46011</v>
      </c>
      <c r="EK7" s="124">
        <v>46014</v>
      </c>
      <c r="EL7" s="119"/>
      <c r="EM7" s="144"/>
      <c r="EN7" s="116">
        <v>45811</v>
      </c>
      <c r="EO7" s="95">
        <v>45813</v>
      </c>
      <c r="EP7" s="95"/>
      <c r="EQ7" s="95">
        <v>46014</v>
      </c>
      <c r="ER7" s="95">
        <v>46016</v>
      </c>
      <c r="ES7" s="119"/>
      <c r="ET7" s="144"/>
      <c r="EU7" s="116">
        <v>45815</v>
      </c>
      <c r="EV7" s="95">
        <v>45816</v>
      </c>
      <c r="EW7" s="95"/>
      <c r="EX7" s="95">
        <v>46010</v>
      </c>
      <c r="EY7" s="95">
        <v>46010</v>
      </c>
      <c r="EZ7" s="119"/>
      <c r="FA7" s="144"/>
      <c r="FB7" s="116">
        <v>45748</v>
      </c>
      <c r="FC7" s="95">
        <v>45784</v>
      </c>
      <c r="FD7" s="95"/>
      <c r="FE7" s="95">
        <v>45801</v>
      </c>
      <c r="FF7" s="95">
        <v>45807</v>
      </c>
      <c r="FG7" s="119"/>
      <c r="FH7" s="144"/>
      <c r="FI7" s="116">
        <v>45767</v>
      </c>
      <c r="FJ7" s="95">
        <f t="shared" si="201"/>
        <v>45792</v>
      </c>
      <c r="FK7" s="95"/>
      <c r="FL7" s="95">
        <v>45900</v>
      </c>
      <c r="FM7" s="95">
        <v>45919</v>
      </c>
      <c r="FN7" s="119"/>
      <c r="FO7" s="144"/>
      <c r="FP7" s="116">
        <v>45817</v>
      </c>
      <c r="FQ7" s="95">
        <v>45820</v>
      </c>
      <c r="FR7" s="117"/>
      <c r="FS7" s="95">
        <v>46011</v>
      </c>
      <c r="FT7" s="95">
        <v>46016</v>
      </c>
      <c r="FU7" s="119"/>
      <c r="FV7" s="145"/>
      <c r="FW7" s="116">
        <v>45821</v>
      </c>
      <c r="FX7" s="95">
        <v>45823</v>
      </c>
      <c r="FY7" s="117"/>
      <c r="FZ7" s="95">
        <v>46029</v>
      </c>
      <c r="GA7" s="95"/>
      <c r="GB7" s="119"/>
      <c r="GC7" s="144"/>
      <c r="GD7" s="391"/>
      <c r="GE7" s="479" t="s">
        <v>397</v>
      </c>
      <c r="GF7" s="78"/>
      <c r="GG7" s="78"/>
    </row>
    <row r="8" spans="1:190" ht="16.5" customHeight="1" x14ac:dyDescent="0.3">
      <c r="A8" s="118">
        <f t="shared" si="199"/>
        <v>4</v>
      </c>
      <c r="B8" s="72" t="s">
        <v>210</v>
      </c>
      <c r="C8" s="75" t="s">
        <v>205</v>
      </c>
      <c r="D8" s="73" t="s">
        <v>53</v>
      </c>
      <c r="E8" s="167" t="s">
        <v>386</v>
      </c>
      <c r="F8" s="427" t="s">
        <v>398</v>
      </c>
      <c r="G8" s="95">
        <v>45801</v>
      </c>
      <c r="H8" s="219" t="str">
        <f>VLOOKUP($D8,'Stone Column Progress'!$D$6:$E$199,2,0)</f>
        <v>Bauer</v>
      </c>
      <c r="I8" s="193" t="s">
        <v>389</v>
      </c>
      <c r="J8" s="430">
        <v>534627</v>
      </c>
      <c r="K8" s="431">
        <v>2672972</v>
      </c>
      <c r="L8" s="116"/>
      <c r="M8" s="95"/>
      <c r="N8" s="117"/>
      <c r="O8" s="95" t="s">
        <v>390</v>
      </c>
      <c r="P8" s="95" t="s">
        <v>390</v>
      </c>
      <c r="Q8" s="144"/>
      <c r="R8" s="118">
        <f>VLOOKUP(D8,'Stone Column Progress'!$D$6:$M$199,7,0)</f>
        <v>253</v>
      </c>
      <c r="S8" s="73">
        <f>VLOOKUP(D8,'Stone Column Progress'!$D$6:$M$199,9,0)</f>
        <v>253</v>
      </c>
      <c r="T8" s="95">
        <v>45707</v>
      </c>
      <c r="U8" s="95">
        <v>45716</v>
      </c>
      <c r="V8" s="117" t="str">
        <f t="shared" ca="1" si="200"/>
        <v/>
      </c>
      <c r="W8" s="95">
        <v>45712</v>
      </c>
      <c r="X8" s="95">
        <v>45717</v>
      </c>
      <c r="Y8" s="119"/>
      <c r="Z8" s="144"/>
      <c r="AA8" s="455" t="s">
        <v>391</v>
      </c>
      <c r="AB8" s="509" t="s">
        <v>392</v>
      </c>
      <c r="AC8" s="95">
        <v>45721</v>
      </c>
      <c r="AD8" s="95">
        <v>45728</v>
      </c>
      <c r="AE8" s="117"/>
      <c r="AF8" s="95">
        <v>45774</v>
      </c>
      <c r="AG8" s="95">
        <v>45799</v>
      </c>
      <c r="AH8" s="144"/>
      <c r="AI8" s="116">
        <v>45736</v>
      </c>
      <c r="AJ8" s="95">
        <v>45737</v>
      </c>
      <c r="AK8" s="117"/>
      <c r="AL8" s="95">
        <v>45804</v>
      </c>
      <c r="AM8" s="95">
        <v>45808</v>
      </c>
      <c r="AN8" s="119"/>
      <c r="AO8" s="450"/>
      <c r="AP8" s="158">
        <v>45738</v>
      </c>
      <c r="AQ8" s="130">
        <v>45738</v>
      </c>
      <c r="AR8" s="130"/>
      <c r="AS8" s="130">
        <v>45809</v>
      </c>
      <c r="AT8" s="130">
        <v>45809</v>
      </c>
      <c r="AU8" s="119"/>
      <c r="AV8" s="446"/>
      <c r="AW8" s="116">
        <v>45739</v>
      </c>
      <c r="AX8" s="95">
        <v>45740</v>
      </c>
      <c r="AY8" s="117"/>
      <c r="AZ8" s="95">
        <v>45809</v>
      </c>
      <c r="BA8" s="95">
        <v>45809</v>
      </c>
      <c r="BB8" s="119"/>
      <c r="BC8" s="144"/>
      <c r="BD8" s="116">
        <v>45741</v>
      </c>
      <c r="BE8" s="95">
        <v>45742</v>
      </c>
      <c r="BF8" s="95"/>
      <c r="BG8" s="95">
        <v>45810</v>
      </c>
      <c r="BH8" s="95">
        <v>45810</v>
      </c>
      <c r="BI8" s="119"/>
      <c r="BJ8" s="144"/>
      <c r="BK8" s="116">
        <v>45743</v>
      </c>
      <c r="BL8" s="95">
        <v>45753</v>
      </c>
      <c r="BM8" s="95"/>
      <c r="BN8" s="95">
        <v>45815</v>
      </c>
      <c r="BO8" s="95">
        <v>45822</v>
      </c>
      <c r="BP8" s="119"/>
      <c r="BQ8" s="246" t="s">
        <v>399</v>
      </c>
      <c r="BR8" s="116">
        <v>45754</v>
      </c>
      <c r="BS8" s="95">
        <v>45755</v>
      </c>
      <c r="BT8" s="95"/>
      <c r="BU8" s="95">
        <v>45833</v>
      </c>
      <c r="BV8" s="95">
        <v>45833</v>
      </c>
      <c r="BW8" s="119"/>
      <c r="BX8" s="119"/>
      <c r="BY8" s="144"/>
      <c r="BZ8" s="116">
        <v>45760</v>
      </c>
      <c r="CA8" s="95">
        <v>45763</v>
      </c>
      <c r="CB8" s="117"/>
      <c r="CC8" s="95">
        <v>45882</v>
      </c>
      <c r="CD8" s="95"/>
      <c r="CE8" s="119"/>
      <c r="CF8" s="144"/>
      <c r="CG8" s="116">
        <v>45762</v>
      </c>
      <c r="CH8" s="95">
        <v>45762</v>
      </c>
      <c r="CI8" s="95"/>
      <c r="CJ8" s="95">
        <v>45863</v>
      </c>
      <c r="CK8" s="95">
        <v>45863</v>
      </c>
      <c r="CL8" s="119"/>
      <c r="CM8" s="119"/>
      <c r="CN8" s="119"/>
      <c r="CO8" s="144"/>
      <c r="CP8" s="116">
        <v>45739</v>
      </c>
      <c r="CQ8" s="95">
        <v>45749</v>
      </c>
      <c r="CR8" s="117"/>
      <c r="CS8" s="124">
        <f>MIN(INDEX('USS SUMMARY'!R:AB,MATCH($D8,'USS SUMMARY'!D:D,0),0))</f>
        <v>45899</v>
      </c>
      <c r="CT8" s="95">
        <v>45997</v>
      </c>
      <c r="CU8" s="119"/>
      <c r="CV8" s="446"/>
      <c r="CW8" s="116">
        <v>45757</v>
      </c>
      <c r="CX8" s="95">
        <v>45764</v>
      </c>
      <c r="CY8" s="117"/>
      <c r="CZ8" s="95" t="s">
        <v>390</v>
      </c>
      <c r="DA8" s="95" t="s">
        <v>390</v>
      </c>
      <c r="DB8" s="119"/>
      <c r="DC8" s="144"/>
      <c r="DD8" s="116">
        <v>45757</v>
      </c>
      <c r="DE8" s="95">
        <v>45764</v>
      </c>
      <c r="DF8" s="117"/>
      <c r="DG8" s="95">
        <v>46041</v>
      </c>
      <c r="DH8" s="95">
        <v>46043</v>
      </c>
      <c r="DI8" s="119"/>
      <c r="DJ8" s="144"/>
      <c r="DK8" s="445" t="str">
        <f>_xlfn.XLOOKUP(D8,CranePad!$D$4:$D$195,CranePad!$E$4:$E$195,0,0,1)</f>
        <v>GP Project</v>
      </c>
      <c r="DL8" s="116">
        <v>45766</v>
      </c>
      <c r="DM8" s="95">
        <v>45773</v>
      </c>
      <c r="DN8" s="95"/>
      <c r="DO8" s="95">
        <v>45962</v>
      </c>
      <c r="DP8" s="95">
        <v>46038</v>
      </c>
      <c r="DQ8" s="119"/>
      <c r="DR8" s="144"/>
      <c r="DS8" s="123">
        <v>45789</v>
      </c>
      <c r="DT8" s="124">
        <v>45800</v>
      </c>
      <c r="DU8" s="124"/>
      <c r="DV8" s="124">
        <v>46043</v>
      </c>
      <c r="DW8" s="124">
        <v>46053</v>
      </c>
      <c r="DX8" s="119"/>
      <c r="DY8" s="144"/>
      <c r="DZ8" s="123">
        <v>45774</v>
      </c>
      <c r="EA8" s="124">
        <v>45782</v>
      </c>
      <c r="EB8" s="124"/>
      <c r="EC8" s="124">
        <f>IF(D8='USS SUMMARY'!AE7,MIN('USS SUMMARY'!AH7:AL7),"")</f>
        <v>45999</v>
      </c>
      <c r="ED8" s="124">
        <v>46006</v>
      </c>
      <c r="EE8" s="119"/>
      <c r="EF8" s="144"/>
      <c r="EG8" s="123">
        <v>45801</v>
      </c>
      <c r="EH8" s="124">
        <v>45808</v>
      </c>
      <c r="EI8" s="124"/>
      <c r="EJ8" s="124">
        <v>46059</v>
      </c>
      <c r="EK8" s="124">
        <v>46063</v>
      </c>
      <c r="EL8" s="119"/>
      <c r="EM8" s="144"/>
      <c r="EN8" s="116">
        <v>45809</v>
      </c>
      <c r="EO8" s="95">
        <v>45811</v>
      </c>
      <c r="EP8" s="95"/>
      <c r="EQ8" s="95">
        <v>46065</v>
      </c>
      <c r="ER8" s="95">
        <v>46068</v>
      </c>
      <c r="ES8" s="119"/>
      <c r="ET8" s="144"/>
      <c r="EU8" s="116">
        <v>45797</v>
      </c>
      <c r="EV8" s="95">
        <v>45798</v>
      </c>
      <c r="EW8" s="95"/>
      <c r="EX8" s="95">
        <v>46007</v>
      </c>
      <c r="EY8" s="95">
        <v>46007</v>
      </c>
      <c r="EZ8" s="119"/>
      <c r="FA8" s="145"/>
      <c r="FB8" s="116">
        <v>45748</v>
      </c>
      <c r="FC8" s="95">
        <v>45784</v>
      </c>
      <c r="FD8" s="95"/>
      <c r="FE8" s="95">
        <v>45889</v>
      </c>
      <c r="FF8" s="95">
        <v>46016</v>
      </c>
      <c r="FG8" s="119"/>
      <c r="FH8" s="144"/>
      <c r="FI8" s="116">
        <v>45767</v>
      </c>
      <c r="FJ8" s="95">
        <f t="shared" si="201"/>
        <v>45792</v>
      </c>
      <c r="FK8" s="95"/>
      <c r="FL8" s="95">
        <v>45900</v>
      </c>
      <c r="FM8" s="95">
        <v>45919</v>
      </c>
      <c r="FN8" s="119"/>
      <c r="FO8" s="144"/>
      <c r="FP8" s="116">
        <v>45799</v>
      </c>
      <c r="FQ8" s="95">
        <v>45802</v>
      </c>
      <c r="FR8" s="117"/>
      <c r="FS8" s="95">
        <v>46011</v>
      </c>
      <c r="FT8" s="95"/>
      <c r="FU8" s="119"/>
      <c r="FV8" s="145"/>
      <c r="FW8" s="116">
        <v>45812</v>
      </c>
      <c r="FX8" s="95">
        <v>45814</v>
      </c>
      <c r="FY8" s="117"/>
      <c r="FZ8" s="95"/>
      <c r="GA8" s="95"/>
      <c r="GB8" s="119"/>
      <c r="GC8" s="144"/>
      <c r="GD8" s="391"/>
      <c r="GE8" s="436" t="s">
        <v>400</v>
      </c>
      <c r="GF8" s="78"/>
      <c r="GG8" s="78"/>
    </row>
    <row r="9" spans="1:190" ht="16.5" customHeight="1" x14ac:dyDescent="0.3">
      <c r="A9" s="118">
        <f t="shared" si="199"/>
        <v>5</v>
      </c>
      <c r="B9" s="72" t="s">
        <v>210</v>
      </c>
      <c r="C9" s="75" t="s">
        <v>205</v>
      </c>
      <c r="D9" s="73" t="s">
        <v>55</v>
      </c>
      <c r="E9" s="167" t="s">
        <v>386</v>
      </c>
      <c r="F9" s="427" t="s">
        <v>401</v>
      </c>
      <c r="G9" s="95">
        <v>45713</v>
      </c>
      <c r="H9" s="219" t="str">
        <f>VLOOKUP($D9,'Stone Column Progress'!$D$6:$E$199,2,0)</f>
        <v>Bauer</v>
      </c>
      <c r="I9" s="193" t="s">
        <v>389</v>
      </c>
      <c r="J9" s="430">
        <v>534816</v>
      </c>
      <c r="K9" s="431">
        <v>2671985</v>
      </c>
      <c r="L9" s="116"/>
      <c r="M9" s="95"/>
      <c r="N9" s="117"/>
      <c r="O9" s="95" t="s">
        <v>390</v>
      </c>
      <c r="P9" s="95" t="s">
        <v>390</v>
      </c>
      <c r="Q9" s="144"/>
      <c r="R9" s="118">
        <f>VLOOKUP(D9,'Stone Column Progress'!$D$6:$M$199,7,0)</f>
        <v>253</v>
      </c>
      <c r="S9" s="73">
        <f>VLOOKUP(D9,'Stone Column Progress'!$D$6:$M$199,9,0)</f>
        <v>253</v>
      </c>
      <c r="T9" s="124">
        <v>45700</v>
      </c>
      <c r="U9" s="124">
        <v>45710</v>
      </c>
      <c r="V9" s="117" t="str">
        <f t="shared" ca="1" si="200"/>
        <v/>
      </c>
      <c r="W9" s="95">
        <v>45702</v>
      </c>
      <c r="X9" s="95">
        <v>45710</v>
      </c>
      <c r="Y9" s="119"/>
      <c r="Z9" s="144"/>
      <c r="AA9" s="455"/>
      <c r="AB9" s="156"/>
      <c r="AC9" s="124"/>
      <c r="AD9" s="124"/>
      <c r="AE9" s="117"/>
      <c r="AF9" s="95"/>
      <c r="AG9" s="95"/>
      <c r="AH9" s="144"/>
      <c r="AI9" s="123">
        <v>45712</v>
      </c>
      <c r="AJ9" s="124">
        <v>45713</v>
      </c>
      <c r="AK9" s="117"/>
      <c r="AL9" s="95">
        <v>45720</v>
      </c>
      <c r="AM9" s="95">
        <v>45722</v>
      </c>
      <c r="AN9" s="119"/>
      <c r="AO9" s="450"/>
      <c r="AP9" s="158">
        <v>45714</v>
      </c>
      <c r="AQ9" s="130">
        <v>45714</v>
      </c>
      <c r="AR9" s="130"/>
      <c r="AS9" s="130">
        <v>45723</v>
      </c>
      <c r="AT9" s="130">
        <v>45725</v>
      </c>
      <c r="AU9" s="119"/>
      <c r="AV9" s="446"/>
      <c r="AW9" s="123">
        <v>45715</v>
      </c>
      <c r="AX9" s="124">
        <v>45716</v>
      </c>
      <c r="AY9" s="117"/>
      <c r="AZ9" s="130">
        <v>45726</v>
      </c>
      <c r="BA9" s="130">
        <v>45726</v>
      </c>
      <c r="BB9" s="119"/>
      <c r="BC9" s="144"/>
      <c r="BD9" s="116">
        <v>45717</v>
      </c>
      <c r="BE9" s="95">
        <v>45718</v>
      </c>
      <c r="BF9" s="95"/>
      <c r="BG9" s="95">
        <v>45728</v>
      </c>
      <c r="BH9" s="95">
        <v>45728</v>
      </c>
      <c r="BI9" s="119"/>
      <c r="BJ9" s="144"/>
      <c r="BK9" s="116">
        <v>45719</v>
      </c>
      <c r="BL9" s="95">
        <v>45729</v>
      </c>
      <c r="BM9" s="95"/>
      <c r="BN9" s="95">
        <v>45729</v>
      </c>
      <c r="BO9" s="95">
        <v>45750</v>
      </c>
      <c r="BP9" s="119"/>
      <c r="BQ9" s="144"/>
      <c r="BR9" s="116">
        <v>45730</v>
      </c>
      <c r="BS9" s="95">
        <v>45731</v>
      </c>
      <c r="BT9" s="95"/>
      <c r="BU9" s="95">
        <v>45751</v>
      </c>
      <c r="BV9" s="95">
        <v>45752</v>
      </c>
      <c r="BW9" s="119"/>
      <c r="BX9" s="119"/>
      <c r="BY9" s="144"/>
      <c r="BZ9" s="116">
        <v>45736</v>
      </c>
      <c r="CA9" s="95">
        <v>45739</v>
      </c>
      <c r="CB9" s="117"/>
      <c r="CC9" s="95">
        <v>45782</v>
      </c>
      <c r="CD9" s="95">
        <v>46016</v>
      </c>
      <c r="CE9" s="119"/>
      <c r="CF9" s="144"/>
      <c r="CG9" s="116">
        <v>45738</v>
      </c>
      <c r="CH9" s="95">
        <v>45738</v>
      </c>
      <c r="CI9" s="95"/>
      <c r="CJ9" s="95">
        <v>45764</v>
      </c>
      <c r="CK9" s="95">
        <v>45764</v>
      </c>
      <c r="CL9" s="119"/>
      <c r="CM9" s="119"/>
      <c r="CN9" s="119"/>
      <c r="CO9" s="144"/>
      <c r="CP9" s="123">
        <v>45748</v>
      </c>
      <c r="CQ9" s="124">
        <v>45758</v>
      </c>
      <c r="CR9" s="117"/>
      <c r="CS9" s="124">
        <f>MIN(INDEX('USS SUMMARY'!R:AB,MATCH($D9,'USS SUMMARY'!D:D,0),0))</f>
        <v>45751</v>
      </c>
      <c r="CT9" s="95">
        <v>45992</v>
      </c>
      <c r="CU9" s="119"/>
      <c r="CV9" s="446"/>
      <c r="CW9" s="123">
        <v>45733</v>
      </c>
      <c r="CX9" s="124">
        <v>45740</v>
      </c>
      <c r="CY9" s="117"/>
      <c r="CZ9" s="95">
        <v>45791</v>
      </c>
      <c r="DA9" s="95">
        <v>45794</v>
      </c>
      <c r="DB9" s="119"/>
      <c r="DC9" s="144"/>
      <c r="DD9" s="123">
        <v>45733</v>
      </c>
      <c r="DE9" s="124">
        <v>45740</v>
      </c>
      <c r="DF9" s="117"/>
      <c r="DG9" s="95">
        <v>45881</v>
      </c>
      <c r="DH9" s="95">
        <v>45897</v>
      </c>
      <c r="DI9" s="119"/>
      <c r="DJ9" s="144"/>
      <c r="DK9" s="445" t="str">
        <f>_xlfn.XLOOKUP(D9,CranePad!$D$4:$D$195,CranePad!$E$4:$E$195,0,0,1)</f>
        <v>GP Project</v>
      </c>
      <c r="DL9" s="116">
        <v>45742</v>
      </c>
      <c r="DM9" s="95">
        <v>45749</v>
      </c>
      <c r="DN9" s="95"/>
      <c r="DO9" s="95">
        <v>45736</v>
      </c>
      <c r="DP9" s="95">
        <v>45794</v>
      </c>
      <c r="DQ9" s="119"/>
      <c r="DR9" s="144"/>
      <c r="DS9" s="123">
        <v>45798</v>
      </c>
      <c r="DT9" s="124">
        <v>45809</v>
      </c>
      <c r="DU9" s="124"/>
      <c r="DV9" s="124">
        <v>45900</v>
      </c>
      <c r="DW9" s="124">
        <v>45981</v>
      </c>
      <c r="DX9" s="119"/>
      <c r="DY9" s="144"/>
      <c r="DZ9" s="123">
        <v>45778</v>
      </c>
      <c r="EA9" s="124">
        <v>45786</v>
      </c>
      <c r="EB9" s="124"/>
      <c r="EC9" s="124">
        <f>IF(D9='USS SUMMARY'!AE8,MIN('USS SUMMARY'!AH8:AL8),"")</f>
        <v>45992</v>
      </c>
      <c r="ED9" s="124">
        <v>46003</v>
      </c>
      <c r="EE9" s="119"/>
      <c r="EF9" s="144"/>
      <c r="EG9" s="123">
        <v>45810</v>
      </c>
      <c r="EH9" s="124">
        <v>45817</v>
      </c>
      <c r="EI9" s="124"/>
      <c r="EJ9" s="124">
        <v>45985</v>
      </c>
      <c r="EK9" s="124">
        <v>45990</v>
      </c>
      <c r="EL9" s="119"/>
      <c r="EM9" s="144"/>
      <c r="EN9" s="116">
        <v>45818</v>
      </c>
      <c r="EO9" s="95">
        <v>45820</v>
      </c>
      <c r="EP9" s="95"/>
      <c r="EQ9" s="95">
        <v>45991</v>
      </c>
      <c r="ER9" s="95">
        <v>45993</v>
      </c>
      <c r="ES9" s="119"/>
      <c r="ET9" s="144"/>
      <c r="EU9" s="116">
        <v>45806</v>
      </c>
      <c r="EV9" s="95">
        <f>EU9+1</f>
        <v>45807</v>
      </c>
      <c r="EW9" s="95"/>
      <c r="EX9" s="95">
        <v>46008</v>
      </c>
      <c r="EY9" s="95">
        <v>46008</v>
      </c>
      <c r="EZ9" s="119"/>
      <c r="FA9" s="144"/>
      <c r="FB9" s="116">
        <v>45748</v>
      </c>
      <c r="FC9" s="95">
        <v>45784</v>
      </c>
      <c r="FD9" s="95"/>
      <c r="FE9" s="95">
        <v>45809</v>
      </c>
      <c r="FF9" s="95">
        <v>46016</v>
      </c>
      <c r="FG9" s="119"/>
      <c r="FH9" s="144"/>
      <c r="FI9" s="116">
        <v>45767</v>
      </c>
      <c r="FJ9" s="95">
        <f t="shared" si="201"/>
        <v>45792</v>
      </c>
      <c r="FK9" s="95"/>
      <c r="FL9" s="95">
        <v>45900</v>
      </c>
      <c r="FM9" s="95">
        <v>45919</v>
      </c>
      <c r="FN9" s="119"/>
      <c r="FO9" s="144"/>
      <c r="FP9" s="116">
        <v>45798</v>
      </c>
      <c r="FQ9" s="95">
        <v>45801</v>
      </c>
      <c r="FR9" s="117"/>
      <c r="FS9" s="95">
        <v>46011</v>
      </c>
      <c r="FT9" s="95">
        <v>46016</v>
      </c>
      <c r="FU9" s="119"/>
      <c r="FV9" s="145"/>
      <c r="FW9" s="116">
        <v>45821</v>
      </c>
      <c r="FX9" s="95">
        <v>45823</v>
      </c>
      <c r="FY9" s="95"/>
      <c r="FZ9" s="95">
        <v>46029</v>
      </c>
      <c r="GA9" s="95"/>
      <c r="GB9" s="119"/>
      <c r="GC9" s="144"/>
      <c r="GD9" s="391"/>
      <c r="GE9" s="436"/>
      <c r="GF9" s="78"/>
      <c r="GG9" s="78"/>
    </row>
    <row r="10" spans="1:190" ht="16.5" customHeight="1" x14ac:dyDescent="0.3">
      <c r="A10" s="118">
        <f t="shared" si="199"/>
        <v>6</v>
      </c>
      <c r="B10" s="73" t="s">
        <v>210</v>
      </c>
      <c r="C10" s="75" t="s">
        <v>205</v>
      </c>
      <c r="D10" s="73" t="s">
        <v>37</v>
      </c>
      <c r="E10" s="167" t="s">
        <v>402</v>
      </c>
      <c r="F10" s="427" t="s">
        <v>398</v>
      </c>
      <c r="G10" s="95">
        <v>45807</v>
      </c>
      <c r="H10" s="219" t="str">
        <f>VLOOKUP($D10,'Stone Column Progress'!$D$6:$E$199,2,0)</f>
        <v>Bauer</v>
      </c>
      <c r="I10" s="193" t="s">
        <v>389</v>
      </c>
      <c r="J10" s="430">
        <v>537216</v>
      </c>
      <c r="K10" s="431">
        <v>2675831</v>
      </c>
      <c r="L10" s="116"/>
      <c r="M10" s="95"/>
      <c r="N10" s="117"/>
      <c r="O10" s="95" t="s">
        <v>390</v>
      </c>
      <c r="P10" s="95" t="s">
        <v>390</v>
      </c>
      <c r="Q10" s="144"/>
      <c r="R10" s="118">
        <f>VLOOKUP(D10,'Stone Column Progress'!$D$6:$M$199,7,0)</f>
        <v>303</v>
      </c>
      <c r="S10" s="73">
        <f>VLOOKUP(D10,'Stone Column Progress'!$D$6:$M$199,9,0)</f>
        <v>303</v>
      </c>
      <c r="T10" s="124">
        <v>45701</v>
      </c>
      <c r="U10" s="124">
        <v>45711</v>
      </c>
      <c r="V10" s="117" t="str">
        <f t="shared" ca="1" si="200"/>
        <v/>
      </c>
      <c r="W10" s="95">
        <v>45722</v>
      </c>
      <c r="X10" s="95">
        <v>45731</v>
      </c>
      <c r="Y10" s="119"/>
      <c r="Z10" s="157" t="s">
        <v>403</v>
      </c>
      <c r="AA10" s="455" t="s">
        <v>391</v>
      </c>
      <c r="AB10" s="155" t="s">
        <v>404</v>
      </c>
      <c r="AC10" s="124">
        <v>45716</v>
      </c>
      <c r="AD10" s="124">
        <v>45723</v>
      </c>
      <c r="AE10" s="117"/>
      <c r="AF10" s="95">
        <v>46032</v>
      </c>
      <c r="AG10" s="95">
        <v>46045</v>
      </c>
      <c r="AH10" s="144"/>
      <c r="AI10" s="116">
        <v>45726</v>
      </c>
      <c r="AJ10" s="116">
        <f>AI10+1</f>
        <v>45727</v>
      </c>
      <c r="AK10" s="117"/>
      <c r="AL10" s="95">
        <v>46072</v>
      </c>
      <c r="AM10" s="95">
        <v>46075</v>
      </c>
      <c r="AN10" s="119"/>
      <c r="AO10" s="450" t="s">
        <v>405</v>
      </c>
      <c r="AP10" s="158">
        <v>45728</v>
      </c>
      <c r="AQ10" s="130">
        <v>45728</v>
      </c>
      <c r="AR10" s="130"/>
      <c r="AS10" s="130">
        <v>46076</v>
      </c>
      <c r="AT10" s="130">
        <v>46077</v>
      </c>
      <c r="AU10" s="119"/>
      <c r="AV10" s="446"/>
      <c r="AW10" s="123">
        <v>45729</v>
      </c>
      <c r="AX10" s="124">
        <v>45730</v>
      </c>
      <c r="AY10" s="117"/>
      <c r="AZ10" s="95">
        <v>46077</v>
      </c>
      <c r="BA10" s="95">
        <v>46077</v>
      </c>
      <c r="BB10" s="119"/>
      <c r="BC10" s="144"/>
      <c r="BD10" s="116">
        <v>45731</v>
      </c>
      <c r="BE10" s="95">
        <v>45732</v>
      </c>
      <c r="BF10" s="95"/>
      <c r="BG10" s="95">
        <v>46079</v>
      </c>
      <c r="BH10" s="95">
        <v>46079</v>
      </c>
      <c r="BI10" s="119"/>
      <c r="BJ10" s="144"/>
      <c r="BK10" s="116">
        <v>45733</v>
      </c>
      <c r="BL10" s="95">
        <v>45743</v>
      </c>
      <c r="BM10" s="95"/>
      <c r="BN10" s="95">
        <v>46080</v>
      </c>
      <c r="BO10" s="95"/>
      <c r="BP10" s="119"/>
      <c r="BQ10" s="144"/>
      <c r="BR10" s="116">
        <v>45744</v>
      </c>
      <c r="BS10" s="95">
        <v>45745</v>
      </c>
      <c r="BT10" s="95"/>
      <c r="BU10" s="95"/>
      <c r="BV10" s="95"/>
      <c r="BW10" s="119"/>
      <c r="BX10" s="119"/>
      <c r="BY10" s="144"/>
      <c r="BZ10" s="116">
        <v>45750</v>
      </c>
      <c r="CA10" s="95">
        <v>45753</v>
      </c>
      <c r="CB10" s="117"/>
      <c r="CC10" s="95"/>
      <c r="CD10" s="95"/>
      <c r="CE10" s="119"/>
      <c r="CF10" s="144"/>
      <c r="CG10" s="116">
        <v>45752</v>
      </c>
      <c r="CH10" s="95">
        <v>45752</v>
      </c>
      <c r="CI10" s="95"/>
      <c r="CJ10" s="95"/>
      <c r="CK10" s="95"/>
      <c r="CL10" s="119"/>
      <c r="CM10" s="119"/>
      <c r="CN10" s="119"/>
      <c r="CO10" s="144"/>
      <c r="CP10" s="123">
        <v>45749</v>
      </c>
      <c r="CQ10" s="124">
        <v>45759</v>
      </c>
      <c r="CR10" s="117"/>
      <c r="CS10" s="124">
        <f>MIN(INDEX('USS SUMMARY'!R:AB,MATCH($D10,'USS SUMMARY'!D:D,0),0))</f>
        <v>0</v>
      </c>
      <c r="CT10" s="95"/>
      <c r="CU10" s="119"/>
      <c r="CV10" s="446"/>
      <c r="CW10" s="123">
        <v>45747</v>
      </c>
      <c r="CX10" s="124">
        <v>45754</v>
      </c>
      <c r="CY10" s="117"/>
      <c r="CZ10" s="95">
        <v>45737</v>
      </c>
      <c r="DA10" s="95">
        <v>45759</v>
      </c>
      <c r="DB10" s="119"/>
      <c r="DC10" s="144"/>
      <c r="DD10" s="123">
        <v>45747</v>
      </c>
      <c r="DE10" s="124">
        <v>45754</v>
      </c>
      <c r="DF10" s="117"/>
      <c r="DG10" s="95"/>
      <c r="DH10" s="95"/>
      <c r="DI10" s="119"/>
      <c r="DJ10" s="144"/>
      <c r="DK10" s="445" t="str">
        <f>_xlfn.XLOOKUP(D10,CranePad!$D$4:$D$195,CranePad!$E$4:$E$195,0,0,1)</f>
        <v>GP Project</v>
      </c>
      <c r="DL10" s="116">
        <v>45756</v>
      </c>
      <c r="DM10" s="95">
        <v>45763</v>
      </c>
      <c r="DN10" s="95"/>
      <c r="DO10" s="95">
        <v>45777</v>
      </c>
      <c r="DP10" s="95">
        <v>45798</v>
      </c>
      <c r="DQ10" s="119"/>
      <c r="DR10" s="144"/>
      <c r="DS10" s="123">
        <v>45795</v>
      </c>
      <c r="DT10" s="124">
        <v>45806</v>
      </c>
      <c r="DU10" s="124"/>
      <c r="DV10" s="124"/>
      <c r="DW10" s="124"/>
      <c r="DX10" s="119"/>
      <c r="DY10" s="144"/>
      <c r="DZ10" s="123">
        <v>45792</v>
      </c>
      <c r="EA10" s="124">
        <v>45800</v>
      </c>
      <c r="EB10" s="124"/>
      <c r="EC10" s="124">
        <f>IF(D10='USS SUMMARY'!AE9,MIN('USS SUMMARY'!AH9:AL9),"")</f>
        <v>0</v>
      </c>
      <c r="ED10" s="124"/>
      <c r="EE10" s="119"/>
      <c r="EF10" s="144"/>
      <c r="EG10" s="123">
        <v>45807</v>
      </c>
      <c r="EH10" s="124">
        <v>45814</v>
      </c>
      <c r="EI10" s="124"/>
      <c r="EJ10" s="124"/>
      <c r="EK10" s="124"/>
      <c r="EL10" s="119"/>
      <c r="EM10" s="144"/>
      <c r="EN10" s="116">
        <v>45815</v>
      </c>
      <c r="EO10" s="95">
        <v>45817</v>
      </c>
      <c r="EP10" s="95"/>
      <c r="EQ10" s="95"/>
      <c r="ER10" s="95"/>
      <c r="ES10" s="119"/>
      <c r="ET10" s="144"/>
      <c r="EU10" s="116">
        <v>45812</v>
      </c>
      <c r="EV10" s="95">
        <v>45813</v>
      </c>
      <c r="EW10" s="95"/>
      <c r="EX10" s="95"/>
      <c r="EY10" s="95"/>
      <c r="EZ10" s="119"/>
      <c r="FA10" s="144"/>
      <c r="FB10" s="116">
        <v>45748</v>
      </c>
      <c r="FC10" s="95">
        <v>45784</v>
      </c>
      <c r="FD10" s="95"/>
      <c r="FE10" s="95">
        <v>45977</v>
      </c>
      <c r="FF10" s="95"/>
      <c r="FG10" s="119"/>
      <c r="FH10" s="144"/>
      <c r="FI10" s="116">
        <v>45767</v>
      </c>
      <c r="FJ10" s="95">
        <f t="shared" si="201"/>
        <v>45792</v>
      </c>
      <c r="FK10" s="95"/>
      <c r="FL10" s="95">
        <v>45900</v>
      </c>
      <c r="FM10" s="95">
        <v>45919</v>
      </c>
      <c r="FN10" s="119"/>
      <c r="FO10" s="144"/>
      <c r="FP10" s="116">
        <v>45814</v>
      </c>
      <c r="FQ10" s="95">
        <v>45817</v>
      </c>
      <c r="FR10" s="117"/>
      <c r="FS10" s="95"/>
      <c r="FT10" s="95"/>
      <c r="FU10" s="119"/>
      <c r="FV10" s="145"/>
      <c r="FW10" s="116">
        <v>45818</v>
      </c>
      <c r="FX10" s="95">
        <v>45820</v>
      </c>
      <c r="FY10" s="117"/>
      <c r="FZ10" s="95"/>
      <c r="GA10" s="95"/>
      <c r="GB10" s="119"/>
      <c r="GC10" s="144"/>
      <c r="GD10" s="391"/>
      <c r="GE10" s="526" t="s">
        <v>2325</v>
      </c>
      <c r="GF10" s="78"/>
      <c r="GG10" s="78"/>
    </row>
    <row r="11" spans="1:190" ht="16.5" customHeight="1" x14ac:dyDescent="0.3">
      <c r="A11" s="118">
        <f t="shared" si="199"/>
        <v>7</v>
      </c>
      <c r="B11" s="73" t="s">
        <v>210</v>
      </c>
      <c r="C11" s="72" t="s">
        <v>204</v>
      </c>
      <c r="D11" s="73" t="s">
        <v>65</v>
      </c>
      <c r="E11" s="167" t="s">
        <v>406</v>
      </c>
      <c r="F11" s="427" t="s">
        <v>407</v>
      </c>
      <c r="G11" s="95">
        <v>45762</v>
      </c>
      <c r="H11" s="219" t="str">
        <f>VLOOKUP($D11,'Stone Column Progress'!$D$6:$E$199,2,0)</f>
        <v>Keller</v>
      </c>
      <c r="I11" s="193" t="s">
        <v>389</v>
      </c>
      <c r="J11" s="430">
        <v>540111</v>
      </c>
      <c r="K11" s="431">
        <v>2672933</v>
      </c>
      <c r="L11" s="116"/>
      <c r="M11" s="95"/>
      <c r="N11" s="117"/>
      <c r="O11" s="95" t="s">
        <v>390</v>
      </c>
      <c r="P11" s="95" t="s">
        <v>390</v>
      </c>
      <c r="Q11" s="144"/>
      <c r="R11" s="118">
        <f>VLOOKUP(D11,'Stone Column Progress'!$D$6:$M$199,7,0)</f>
        <v>253</v>
      </c>
      <c r="S11" s="73">
        <f>VLOOKUP(D11,'Stone Column Progress'!$D$6:$M$199,9,0)</f>
        <v>253</v>
      </c>
      <c r="T11" s="95">
        <v>45711</v>
      </c>
      <c r="U11" s="124">
        <v>45720</v>
      </c>
      <c r="V11" s="117" t="str">
        <f t="shared" ca="1" si="200"/>
        <v/>
      </c>
      <c r="W11" s="95">
        <v>45734</v>
      </c>
      <c r="X11" s="95">
        <v>45743</v>
      </c>
      <c r="Y11" s="119"/>
      <c r="Z11" s="144" t="s">
        <v>408</v>
      </c>
      <c r="AA11" s="455"/>
      <c r="AB11" s="156"/>
      <c r="AC11" s="124"/>
      <c r="AD11" s="124"/>
      <c r="AE11" s="117"/>
      <c r="AF11" s="95"/>
      <c r="AG11" s="95"/>
      <c r="AH11" s="144"/>
      <c r="AI11" s="123">
        <v>45735</v>
      </c>
      <c r="AJ11" s="124">
        <v>45736</v>
      </c>
      <c r="AK11" s="117"/>
      <c r="AL11" s="95">
        <v>45763</v>
      </c>
      <c r="AM11" s="95">
        <v>45765</v>
      </c>
      <c r="AN11" s="119"/>
      <c r="AO11" s="450"/>
      <c r="AP11" s="158">
        <v>45737</v>
      </c>
      <c r="AQ11" s="130">
        <v>45737</v>
      </c>
      <c r="AR11" s="130"/>
      <c r="AS11" s="130">
        <v>45766</v>
      </c>
      <c r="AT11" s="130">
        <v>45766</v>
      </c>
      <c r="AU11" s="119"/>
      <c r="AV11" s="446"/>
      <c r="AW11" s="123">
        <v>45738</v>
      </c>
      <c r="AX11" s="124">
        <v>45739</v>
      </c>
      <c r="AY11" s="117"/>
      <c r="AZ11" s="95">
        <v>45766</v>
      </c>
      <c r="BA11" s="95">
        <v>45766</v>
      </c>
      <c r="BB11" s="119"/>
      <c r="BC11" s="161"/>
      <c r="BD11" s="116">
        <v>45740</v>
      </c>
      <c r="BE11" s="95">
        <v>45741</v>
      </c>
      <c r="BF11" s="95"/>
      <c r="BG11" s="95">
        <v>45767</v>
      </c>
      <c r="BH11" s="95">
        <v>45767</v>
      </c>
      <c r="BI11" s="119"/>
      <c r="BJ11" s="144"/>
      <c r="BK11" s="116">
        <v>45742</v>
      </c>
      <c r="BL11" s="95">
        <v>45752</v>
      </c>
      <c r="BM11" s="95"/>
      <c r="BN11" s="95">
        <v>45767</v>
      </c>
      <c r="BO11" s="95">
        <v>45773</v>
      </c>
      <c r="BP11" s="119"/>
      <c r="BQ11" s="144"/>
      <c r="BR11" s="116">
        <v>45753</v>
      </c>
      <c r="BS11" s="95">
        <v>45754</v>
      </c>
      <c r="BT11" s="95"/>
      <c r="BU11" s="95">
        <v>45773</v>
      </c>
      <c r="BV11" s="95">
        <v>45774</v>
      </c>
      <c r="BW11" s="119"/>
      <c r="BX11" s="119"/>
      <c r="BY11" s="144"/>
      <c r="BZ11" s="116">
        <v>45759</v>
      </c>
      <c r="CA11" s="95">
        <v>45762</v>
      </c>
      <c r="CB11" s="117"/>
      <c r="CC11" s="95">
        <v>45778</v>
      </c>
      <c r="CD11" s="95">
        <v>45895</v>
      </c>
      <c r="CE11" s="119"/>
      <c r="CF11" s="144"/>
      <c r="CG11" s="116">
        <v>45761</v>
      </c>
      <c r="CH11" s="95">
        <v>45761</v>
      </c>
      <c r="CI11" s="95"/>
      <c r="CJ11" s="95">
        <v>45780</v>
      </c>
      <c r="CK11" s="95">
        <v>45780</v>
      </c>
      <c r="CL11" s="119"/>
      <c r="CM11" s="119"/>
      <c r="CN11" s="119"/>
      <c r="CO11" s="144"/>
      <c r="CP11" s="123">
        <v>45738</v>
      </c>
      <c r="CQ11" s="124">
        <v>45748</v>
      </c>
      <c r="CR11" s="117"/>
      <c r="CS11" s="124">
        <f>MIN(INDEX('USS SUMMARY'!R:AB,MATCH($D11,'USS SUMMARY'!D:D,0),0))</f>
        <v>45766</v>
      </c>
      <c r="CT11" s="95">
        <v>45771</v>
      </c>
      <c r="CU11" s="119"/>
      <c r="CV11" s="446"/>
      <c r="CW11" s="123">
        <v>45756</v>
      </c>
      <c r="CX11" s="124">
        <v>45763</v>
      </c>
      <c r="CY11" s="117"/>
      <c r="CZ11" s="95">
        <v>45795</v>
      </c>
      <c r="DA11" s="95">
        <v>45807</v>
      </c>
      <c r="DB11" s="119"/>
      <c r="DC11" s="144"/>
      <c r="DD11" s="123">
        <v>45756</v>
      </c>
      <c r="DE11" s="124">
        <v>45763</v>
      </c>
      <c r="DF11" s="117"/>
      <c r="DG11" s="95">
        <v>45797</v>
      </c>
      <c r="DH11" s="95">
        <v>45811</v>
      </c>
      <c r="DI11" s="119"/>
      <c r="DJ11" s="144"/>
      <c r="DK11" s="445" t="str">
        <f>_xlfn.XLOOKUP(D11,CranePad!$D$4:$D$195,CranePad!$E$4:$E$195,0,0,1)</f>
        <v>Odhav</v>
      </c>
      <c r="DL11" s="116">
        <v>45765</v>
      </c>
      <c r="DM11" s="95">
        <v>45772</v>
      </c>
      <c r="DN11" s="95"/>
      <c r="DO11" s="95">
        <v>45797</v>
      </c>
      <c r="DP11" s="95">
        <v>45811</v>
      </c>
      <c r="DQ11" s="119"/>
      <c r="DR11" s="144"/>
      <c r="DS11" s="123">
        <v>45803</v>
      </c>
      <c r="DT11" s="124">
        <v>45813</v>
      </c>
      <c r="DU11" s="124"/>
      <c r="DV11" s="124">
        <v>45822</v>
      </c>
      <c r="DW11" s="124">
        <v>45839</v>
      </c>
      <c r="DX11" s="119"/>
      <c r="DY11" s="144"/>
      <c r="DZ11" s="123">
        <v>45778</v>
      </c>
      <c r="EA11" s="124">
        <v>45786</v>
      </c>
      <c r="EB11" s="124"/>
      <c r="EC11" s="124">
        <f>IF(D11='USS SUMMARY'!AE10,MIN('USS SUMMARY'!AH10:AL10),"")</f>
        <v>45822</v>
      </c>
      <c r="ED11" s="124">
        <v>45864</v>
      </c>
      <c r="EE11" s="119"/>
      <c r="EF11" s="144"/>
      <c r="EG11" s="123">
        <v>45814</v>
      </c>
      <c r="EH11" s="124">
        <v>45821</v>
      </c>
      <c r="EI11" s="124"/>
      <c r="EJ11" s="124">
        <v>45850</v>
      </c>
      <c r="EK11" s="124">
        <v>45859</v>
      </c>
      <c r="EL11" s="119"/>
      <c r="EM11" s="144"/>
      <c r="EN11" s="116">
        <v>45822</v>
      </c>
      <c r="EO11" s="95">
        <v>45824</v>
      </c>
      <c r="EP11" s="95"/>
      <c r="EQ11" s="95">
        <v>45863</v>
      </c>
      <c r="ER11" s="95">
        <v>45864</v>
      </c>
      <c r="ES11" s="119"/>
      <c r="ET11" s="144"/>
      <c r="EU11" s="116">
        <v>45806</v>
      </c>
      <c r="EV11" s="95">
        <f>EU11+1</f>
        <v>45807</v>
      </c>
      <c r="EW11" s="95"/>
      <c r="EX11" s="95">
        <v>45891</v>
      </c>
      <c r="EY11" s="95">
        <v>45891</v>
      </c>
      <c r="EZ11" s="119"/>
      <c r="FA11" s="144"/>
      <c r="FB11" s="116">
        <v>45748</v>
      </c>
      <c r="FC11" s="95">
        <v>45784</v>
      </c>
      <c r="FD11" s="95"/>
      <c r="FE11" s="95">
        <v>45818</v>
      </c>
      <c r="FF11" s="95">
        <v>45886</v>
      </c>
      <c r="FG11" s="119"/>
      <c r="FH11" s="144"/>
      <c r="FI11" s="116">
        <v>45767</v>
      </c>
      <c r="FJ11" s="95">
        <f t="shared" si="201"/>
        <v>45792</v>
      </c>
      <c r="FK11" s="95"/>
      <c r="FL11" s="95">
        <v>45808</v>
      </c>
      <c r="FM11" s="95">
        <v>45827</v>
      </c>
      <c r="FN11" s="119"/>
      <c r="FO11" s="144"/>
      <c r="FP11" s="116">
        <v>45798</v>
      </c>
      <c r="FQ11" s="95">
        <v>45801</v>
      </c>
      <c r="FR11" s="117"/>
      <c r="FS11" s="95">
        <v>45890</v>
      </c>
      <c r="FT11" s="95">
        <v>45893</v>
      </c>
      <c r="FU11" s="119"/>
      <c r="FV11" s="144"/>
      <c r="FW11" s="116">
        <v>45825</v>
      </c>
      <c r="FX11" s="95">
        <v>45827</v>
      </c>
      <c r="FY11" s="117"/>
      <c r="FZ11" s="95">
        <v>45897</v>
      </c>
      <c r="GA11" s="95">
        <v>45898</v>
      </c>
      <c r="GB11" s="119"/>
      <c r="GC11" s="144"/>
      <c r="GD11" s="391"/>
      <c r="GE11" s="436"/>
      <c r="GF11" s="78"/>
      <c r="GG11" s="78"/>
    </row>
    <row r="12" spans="1:190" ht="16.5" customHeight="1" x14ac:dyDescent="0.3">
      <c r="A12" s="118">
        <f t="shared" si="199"/>
        <v>8</v>
      </c>
      <c r="B12" s="73" t="s">
        <v>210</v>
      </c>
      <c r="C12" s="72" t="s">
        <v>204</v>
      </c>
      <c r="D12" s="73" t="s">
        <v>63</v>
      </c>
      <c r="E12" s="167" t="s">
        <v>406</v>
      </c>
      <c r="F12" s="427" t="s">
        <v>407</v>
      </c>
      <c r="G12" s="95">
        <v>45762</v>
      </c>
      <c r="H12" s="219" t="str">
        <f>VLOOKUP($D12,'Stone Column Progress'!$D$6:$E$199,2,0)</f>
        <v>Keller</v>
      </c>
      <c r="I12" s="193" t="s">
        <v>389</v>
      </c>
      <c r="J12" s="430">
        <v>540754</v>
      </c>
      <c r="K12" s="431">
        <v>2673654</v>
      </c>
      <c r="L12" s="116"/>
      <c r="M12" s="95"/>
      <c r="N12" s="117"/>
      <c r="O12" s="95" t="s">
        <v>390</v>
      </c>
      <c r="P12" s="95" t="s">
        <v>390</v>
      </c>
      <c r="Q12" s="144"/>
      <c r="R12" s="118">
        <f>VLOOKUP(D12,'Stone Column Progress'!$D$6:$M$199,7,0)</f>
        <v>253</v>
      </c>
      <c r="S12" s="73">
        <f>VLOOKUP(D12,'Stone Column Progress'!$D$6:$M$199,9,0)</f>
        <v>253</v>
      </c>
      <c r="T12" s="95">
        <v>45704</v>
      </c>
      <c r="U12" s="95">
        <v>45714</v>
      </c>
      <c r="V12" s="117" t="str">
        <f t="shared" ca="1" si="200"/>
        <v/>
      </c>
      <c r="W12" s="95">
        <v>45716</v>
      </c>
      <c r="X12" s="95">
        <v>45725</v>
      </c>
      <c r="Y12" s="119"/>
      <c r="Z12" s="157" t="s">
        <v>409</v>
      </c>
      <c r="AA12" s="455"/>
      <c r="AB12" s="156"/>
      <c r="AC12" s="95"/>
      <c r="AD12" s="95"/>
      <c r="AE12" s="117"/>
      <c r="AF12" s="95"/>
      <c r="AG12" s="95"/>
      <c r="AH12" s="144"/>
      <c r="AI12" s="116">
        <v>45716</v>
      </c>
      <c r="AJ12" s="95">
        <v>45717</v>
      </c>
      <c r="AK12" s="117"/>
      <c r="AL12" s="95">
        <v>45763</v>
      </c>
      <c r="AM12" s="95">
        <v>45768</v>
      </c>
      <c r="AN12" s="119"/>
      <c r="AO12" s="450"/>
      <c r="AP12" s="158">
        <v>45718</v>
      </c>
      <c r="AQ12" s="130">
        <v>45718</v>
      </c>
      <c r="AR12" s="130"/>
      <c r="AS12" s="130">
        <v>45768</v>
      </c>
      <c r="AT12" s="130">
        <v>45769</v>
      </c>
      <c r="AU12" s="119"/>
      <c r="AV12" s="446"/>
      <c r="AW12" s="116">
        <v>45719</v>
      </c>
      <c r="AX12" s="95">
        <v>45720</v>
      </c>
      <c r="AY12" s="117"/>
      <c r="AZ12" s="95">
        <v>45769</v>
      </c>
      <c r="BA12" s="95">
        <v>45769</v>
      </c>
      <c r="BB12" s="119"/>
      <c r="BC12" s="144"/>
      <c r="BD12" s="116">
        <v>45721</v>
      </c>
      <c r="BE12" s="95">
        <v>45722</v>
      </c>
      <c r="BF12" s="95"/>
      <c r="BG12" s="95">
        <v>45769</v>
      </c>
      <c r="BH12" s="95">
        <v>45769</v>
      </c>
      <c r="BI12" s="119"/>
      <c r="BJ12" s="144"/>
      <c r="BK12" s="116">
        <v>45723</v>
      </c>
      <c r="BL12" s="95">
        <v>45733</v>
      </c>
      <c r="BM12" s="95"/>
      <c r="BN12" s="95">
        <v>45770</v>
      </c>
      <c r="BO12" s="95">
        <v>45777</v>
      </c>
      <c r="BP12" s="119"/>
      <c r="BQ12" s="144"/>
      <c r="BR12" s="116">
        <v>45734</v>
      </c>
      <c r="BS12" s="95">
        <v>45735</v>
      </c>
      <c r="BT12" s="95"/>
      <c r="BU12" s="95">
        <v>45777</v>
      </c>
      <c r="BV12" s="95">
        <v>45778</v>
      </c>
      <c r="BW12" s="119"/>
      <c r="BX12" s="119"/>
      <c r="BY12" s="144"/>
      <c r="BZ12" s="116">
        <v>45740</v>
      </c>
      <c r="CA12" s="95">
        <v>45743</v>
      </c>
      <c r="CB12" s="117"/>
      <c r="CC12" s="95">
        <v>45788</v>
      </c>
      <c r="CD12" s="95">
        <v>45896</v>
      </c>
      <c r="CE12" s="119"/>
      <c r="CF12" s="144"/>
      <c r="CG12" s="116">
        <v>45742</v>
      </c>
      <c r="CH12" s="95">
        <v>45742</v>
      </c>
      <c r="CI12" s="95"/>
      <c r="CJ12" s="95">
        <v>45785</v>
      </c>
      <c r="CK12" s="95">
        <v>45785</v>
      </c>
      <c r="CL12" s="119"/>
      <c r="CM12" s="119"/>
      <c r="CN12" s="119"/>
      <c r="CO12" s="144"/>
      <c r="CP12" s="116">
        <v>45752</v>
      </c>
      <c r="CQ12" s="95">
        <v>45762</v>
      </c>
      <c r="CR12" s="117"/>
      <c r="CS12" s="124">
        <f>MIN(INDEX('USS SUMMARY'!R:AB,MATCH($D12,'USS SUMMARY'!D:D,0),0))</f>
        <v>45769</v>
      </c>
      <c r="CT12" s="95">
        <v>45807</v>
      </c>
      <c r="CU12" s="119"/>
      <c r="CV12" s="446"/>
      <c r="CW12" s="116">
        <v>45737</v>
      </c>
      <c r="CX12" s="95">
        <v>45744</v>
      </c>
      <c r="CY12" s="117"/>
      <c r="CZ12" s="95">
        <v>45748</v>
      </c>
      <c r="DA12" s="95">
        <v>45765</v>
      </c>
      <c r="DB12" s="119"/>
      <c r="DC12" s="144"/>
      <c r="DD12" s="116">
        <v>45737</v>
      </c>
      <c r="DE12" s="95">
        <v>45744</v>
      </c>
      <c r="DF12" s="117"/>
      <c r="DG12" s="95">
        <v>45767</v>
      </c>
      <c r="DH12" s="95">
        <v>45797</v>
      </c>
      <c r="DI12" s="119"/>
      <c r="DJ12" s="144"/>
      <c r="DK12" s="445" t="str">
        <f>_xlfn.XLOOKUP(D12,CranePad!$D$4:$D$195,CranePad!$E$4:$E$195,0,0,1)</f>
        <v>Harsh</v>
      </c>
      <c r="DL12" s="116">
        <v>45746</v>
      </c>
      <c r="DM12" s="95">
        <v>45753</v>
      </c>
      <c r="DN12" s="95"/>
      <c r="DO12" s="95">
        <v>45767</v>
      </c>
      <c r="DP12" s="95">
        <v>45797</v>
      </c>
      <c r="DQ12" s="119"/>
      <c r="DR12" s="144"/>
      <c r="DS12" s="123">
        <v>45814</v>
      </c>
      <c r="DT12" s="124">
        <v>45825</v>
      </c>
      <c r="DU12" s="124"/>
      <c r="DV12" s="124">
        <v>45815</v>
      </c>
      <c r="DW12" s="124">
        <v>45824</v>
      </c>
      <c r="DX12" s="119"/>
      <c r="DY12" s="144"/>
      <c r="DZ12" s="123">
        <v>45782</v>
      </c>
      <c r="EA12" s="124">
        <v>45790</v>
      </c>
      <c r="EB12" s="124"/>
      <c r="EC12" s="124">
        <f>IF(D12='USS SUMMARY'!AE11,MIN('USS SUMMARY'!AH11:AL11),"")</f>
        <v>45828</v>
      </c>
      <c r="ED12" s="124">
        <v>45858</v>
      </c>
      <c r="EE12" s="119"/>
      <c r="EF12" s="144"/>
      <c r="EG12" s="123">
        <v>45826</v>
      </c>
      <c r="EH12" s="124">
        <v>45833</v>
      </c>
      <c r="EI12" s="124"/>
      <c r="EJ12" s="124">
        <v>45839</v>
      </c>
      <c r="EK12" s="124">
        <v>45850</v>
      </c>
      <c r="EL12" s="119"/>
      <c r="EM12" s="144"/>
      <c r="EN12" s="116">
        <v>45834</v>
      </c>
      <c r="EO12" s="95">
        <v>45836</v>
      </c>
      <c r="EP12" s="95"/>
      <c r="EQ12" s="95">
        <v>45851</v>
      </c>
      <c r="ER12" s="95">
        <v>45853</v>
      </c>
      <c r="ES12" s="119"/>
      <c r="ET12" s="144"/>
      <c r="EU12" s="116">
        <v>45830</v>
      </c>
      <c r="EV12" s="95">
        <v>45831</v>
      </c>
      <c r="EW12" s="95"/>
      <c r="EX12" s="95">
        <v>45884</v>
      </c>
      <c r="EY12" s="95">
        <v>45884</v>
      </c>
      <c r="EZ12" s="119"/>
      <c r="FA12" s="144"/>
      <c r="FB12" s="116">
        <v>45748</v>
      </c>
      <c r="FC12" s="95">
        <v>45784</v>
      </c>
      <c r="FD12" s="95"/>
      <c r="FE12" s="95">
        <v>45813</v>
      </c>
      <c r="FF12" s="95">
        <v>45828</v>
      </c>
      <c r="FG12" s="119"/>
      <c r="FH12" s="144"/>
      <c r="FI12" s="116">
        <v>45767</v>
      </c>
      <c r="FJ12" s="95">
        <f t="shared" si="201"/>
        <v>45792</v>
      </c>
      <c r="FK12" s="95"/>
      <c r="FL12" s="95">
        <v>45808</v>
      </c>
      <c r="FM12" s="95">
        <v>45827</v>
      </c>
      <c r="FN12" s="119"/>
      <c r="FO12" s="144"/>
      <c r="FP12" s="116">
        <v>45832</v>
      </c>
      <c r="FQ12" s="95">
        <v>45835</v>
      </c>
      <c r="FR12" s="117"/>
      <c r="FS12" s="95">
        <v>45886</v>
      </c>
      <c r="FT12" s="95">
        <v>45893</v>
      </c>
      <c r="FU12" s="119"/>
      <c r="FV12" s="144"/>
      <c r="FW12" s="116">
        <v>45837</v>
      </c>
      <c r="FX12" s="95">
        <v>45838</v>
      </c>
      <c r="FY12" s="117"/>
      <c r="FZ12" s="95">
        <v>45897</v>
      </c>
      <c r="GA12" s="95">
        <v>45897</v>
      </c>
      <c r="GB12" s="119"/>
      <c r="GC12" s="144"/>
      <c r="GD12" s="391"/>
      <c r="GE12" s="436"/>
      <c r="GF12" s="78"/>
      <c r="GG12" s="78"/>
    </row>
    <row r="13" spans="1:190" ht="16.5" customHeight="1" x14ac:dyDescent="0.3">
      <c r="A13" s="118">
        <f t="shared" si="199"/>
        <v>9</v>
      </c>
      <c r="B13" s="73" t="s">
        <v>210</v>
      </c>
      <c r="C13" s="72" t="s">
        <v>204</v>
      </c>
      <c r="D13" s="73" t="s">
        <v>44</v>
      </c>
      <c r="E13" s="167" t="s">
        <v>406</v>
      </c>
      <c r="F13" s="427" t="s">
        <v>407</v>
      </c>
      <c r="G13" s="95">
        <v>45762</v>
      </c>
      <c r="H13" s="219" t="str">
        <f>VLOOKUP($D13,'Stone Column Progress'!$D$6:$E$199,2,0)</f>
        <v>Keller</v>
      </c>
      <c r="I13" s="193" t="s">
        <v>389</v>
      </c>
      <c r="J13" s="430">
        <v>540944</v>
      </c>
      <c r="K13" s="431">
        <v>2672668</v>
      </c>
      <c r="L13" s="116"/>
      <c r="M13" s="95"/>
      <c r="N13" s="117"/>
      <c r="O13" s="95" t="s">
        <v>390</v>
      </c>
      <c r="P13" s="95" t="s">
        <v>390</v>
      </c>
      <c r="Q13" s="144"/>
      <c r="R13" s="118">
        <f>VLOOKUP(D13,'Stone Column Progress'!$D$6:$M$199,7,0)</f>
        <v>199</v>
      </c>
      <c r="S13" s="73">
        <f>VLOOKUP(D13,'Stone Column Progress'!$D$6:$M$199,9,0)</f>
        <v>199</v>
      </c>
      <c r="T13" s="95">
        <v>45702</v>
      </c>
      <c r="U13" s="95">
        <v>45712</v>
      </c>
      <c r="V13" s="117" t="str">
        <f t="shared" ca="1" si="200"/>
        <v/>
      </c>
      <c r="W13" s="95">
        <v>45726</v>
      </c>
      <c r="X13" s="95">
        <v>45733</v>
      </c>
      <c r="Y13" s="119"/>
      <c r="Z13" s="157" t="s">
        <v>410</v>
      </c>
      <c r="AA13" s="455" t="s">
        <v>391</v>
      </c>
      <c r="AB13" s="509" t="s">
        <v>404</v>
      </c>
      <c r="AC13" s="95">
        <v>45715</v>
      </c>
      <c r="AD13" s="95">
        <v>45693</v>
      </c>
      <c r="AE13" s="117"/>
      <c r="AF13" s="95">
        <v>45776</v>
      </c>
      <c r="AG13" s="95">
        <v>45803</v>
      </c>
      <c r="AH13" s="144"/>
      <c r="AI13" s="116">
        <v>45724</v>
      </c>
      <c r="AJ13" s="95">
        <v>45725</v>
      </c>
      <c r="AK13" s="117"/>
      <c r="AL13" s="95">
        <v>45807</v>
      </c>
      <c r="AM13" s="95">
        <v>45809</v>
      </c>
      <c r="AN13" s="119"/>
      <c r="AO13" s="450"/>
      <c r="AP13" s="158">
        <v>45725</v>
      </c>
      <c r="AQ13" s="130">
        <v>45726</v>
      </c>
      <c r="AR13" s="130"/>
      <c r="AS13" s="130">
        <v>45809</v>
      </c>
      <c r="AT13" s="130">
        <v>45809</v>
      </c>
      <c r="AU13" s="119"/>
      <c r="AV13" s="446"/>
      <c r="AW13" s="116">
        <v>45727</v>
      </c>
      <c r="AX13" s="95">
        <v>45728</v>
      </c>
      <c r="AY13" s="117"/>
      <c r="AZ13" s="95">
        <v>45810</v>
      </c>
      <c r="BA13" s="95">
        <v>45810</v>
      </c>
      <c r="BB13" s="119"/>
      <c r="BC13" s="144"/>
      <c r="BD13" s="116">
        <v>45729</v>
      </c>
      <c r="BE13" s="95">
        <v>45730</v>
      </c>
      <c r="BF13" s="95"/>
      <c r="BG13" s="95">
        <v>45810</v>
      </c>
      <c r="BH13" s="95">
        <v>45810</v>
      </c>
      <c r="BI13" s="119"/>
      <c r="BJ13" s="144"/>
      <c r="BK13" s="116">
        <v>45731</v>
      </c>
      <c r="BL13" s="95">
        <v>45741</v>
      </c>
      <c r="BM13" s="95"/>
      <c r="BN13" s="95">
        <v>45811</v>
      </c>
      <c r="BO13" s="95">
        <v>45815</v>
      </c>
      <c r="BP13" s="119"/>
      <c r="BQ13" s="144"/>
      <c r="BR13" s="116">
        <v>45742</v>
      </c>
      <c r="BS13" s="95">
        <v>45743</v>
      </c>
      <c r="BT13" s="95"/>
      <c r="BU13" s="95">
        <v>45816</v>
      </c>
      <c r="BV13" s="95">
        <v>45816</v>
      </c>
      <c r="BW13" s="119"/>
      <c r="BX13" s="119"/>
      <c r="BY13" s="144"/>
      <c r="BZ13" s="116">
        <v>45749</v>
      </c>
      <c r="CA13" s="95">
        <v>45752</v>
      </c>
      <c r="CB13" s="117"/>
      <c r="CC13" s="95">
        <v>45823</v>
      </c>
      <c r="CD13" s="95">
        <v>45895</v>
      </c>
      <c r="CE13" s="119"/>
      <c r="CF13" s="144"/>
      <c r="CG13" s="116">
        <v>45751</v>
      </c>
      <c r="CH13" s="95">
        <v>45751</v>
      </c>
      <c r="CI13" s="95"/>
      <c r="CJ13" s="95">
        <v>45820</v>
      </c>
      <c r="CK13" s="95">
        <v>45821</v>
      </c>
      <c r="CL13" s="119"/>
      <c r="CM13" s="119"/>
      <c r="CN13" s="119"/>
      <c r="CO13" s="144"/>
      <c r="CP13" s="116">
        <v>45762</v>
      </c>
      <c r="CQ13" s="95">
        <v>45772</v>
      </c>
      <c r="CR13" s="117"/>
      <c r="CS13" s="124">
        <f>MIN(INDEX('USS SUMMARY'!R:AB,MATCH($D13,'USS SUMMARY'!D:D,0),0))</f>
        <v>45824</v>
      </c>
      <c r="CT13" s="95">
        <v>45834</v>
      </c>
      <c r="CU13" s="119"/>
      <c r="CV13" s="446"/>
      <c r="CW13" s="116">
        <v>45735</v>
      </c>
      <c r="CX13" s="95">
        <v>45742</v>
      </c>
      <c r="CY13" s="117"/>
      <c r="CZ13" s="95">
        <v>45767</v>
      </c>
      <c r="DA13" s="95">
        <v>45778</v>
      </c>
      <c r="DB13" s="119"/>
      <c r="DC13" s="144"/>
      <c r="DD13" s="116">
        <v>45735</v>
      </c>
      <c r="DE13" s="95">
        <v>45742</v>
      </c>
      <c r="DF13" s="117"/>
      <c r="DG13" s="95">
        <v>45779</v>
      </c>
      <c r="DH13" s="95">
        <v>45803</v>
      </c>
      <c r="DI13" s="119"/>
      <c r="DJ13" s="144"/>
      <c r="DK13" s="445" t="str">
        <f>_xlfn.XLOOKUP(D13,CranePad!$D$4:$D$195,CranePad!$E$4:$E$195,0,0,1)</f>
        <v>Harsh</v>
      </c>
      <c r="DL13" s="116">
        <v>45744</v>
      </c>
      <c r="DM13" s="95">
        <v>45751</v>
      </c>
      <c r="DN13" s="95"/>
      <c r="DO13" s="95">
        <v>45779</v>
      </c>
      <c r="DP13" s="95">
        <v>45803</v>
      </c>
      <c r="DQ13" s="119"/>
      <c r="DR13" s="144"/>
      <c r="DS13" s="123">
        <v>45801</v>
      </c>
      <c r="DT13" s="124">
        <v>45813</v>
      </c>
      <c r="DU13" s="124"/>
      <c r="DV13" s="124">
        <v>45823</v>
      </c>
      <c r="DW13" s="124">
        <v>45834</v>
      </c>
      <c r="DX13" s="119"/>
      <c r="DY13" s="144"/>
      <c r="DZ13" s="123">
        <v>45780</v>
      </c>
      <c r="EA13" s="124">
        <v>45788</v>
      </c>
      <c r="EB13" s="124"/>
      <c r="EC13" s="124">
        <f>IF(D13='USS SUMMARY'!AE12,MIN('USS SUMMARY'!AH12:AL12),"")</f>
        <v>45848</v>
      </c>
      <c r="ED13" s="124">
        <v>45868</v>
      </c>
      <c r="EE13" s="119"/>
      <c r="EF13" s="144"/>
      <c r="EG13" s="123">
        <v>45814</v>
      </c>
      <c r="EH13" s="124">
        <v>45821</v>
      </c>
      <c r="EI13" s="124"/>
      <c r="EJ13" s="124">
        <v>45846</v>
      </c>
      <c r="EK13" s="124">
        <v>45856</v>
      </c>
      <c r="EL13" s="119"/>
      <c r="EM13" s="144"/>
      <c r="EN13" s="116">
        <v>45822</v>
      </c>
      <c r="EO13" s="95">
        <v>45824</v>
      </c>
      <c r="EP13" s="95"/>
      <c r="EQ13" s="95">
        <v>45862</v>
      </c>
      <c r="ER13" s="95">
        <v>45863</v>
      </c>
      <c r="ES13" s="119"/>
      <c r="ET13" s="144"/>
      <c r="EU13" s="116">
        <v>45818</v>
      </c>
      <c r="EV13" s="95">
        <v>45819</v>
      </c>
      <c r="EW13" s="95"/>
      <c r="EX13" s="95">
        <v>45883</v>
      </c>
      <c r="EY13" s="95">
        <v>45883</v>
      </c>
      <c r="EZ13" s="119"/>
      <c r="FA13" s="144"/>
      <c r="FB13" s="116">
        <v>45748</v>
      </c>
      <c r="FC13" s="95">
        <v>45784</v>
      </c>
      <c r="FD13" s="95"/>
      <c r="FE13" s="95">
        <v>45812</v>
      </c>
      <c r="FF13" s="95">
        <v>45878</v>
      </c>
      <c r="FG13" s="119"/>
      <c r="FH13" s="144"/>
      <c r="FI13" s="116">
        <v>45767</v>
      </c>
      <c r="FJ13" s="95">
        <f t="shared" si="201"/>
        <v>45792</v>
      </c>
      <c r="FK13" s="95"/>
      <c r="FL13" s="95">
        <v>45808</v>
      </c>
      <c r="FM13" s="95">
        <v>45827</v>
      </c>
      <c r="FN13" s="119"/>
      <c r="FO13" s="144"/>
      <c r="FP13" s="116">
        <v>45820</v>
      </c>
      <c r="FQ13" s="95">
        <v>45823</v>
      </c>
      <c r="FR13" s="117"/>
      <c r="FS13" s="95">
        <v>45886</v>
      </c>
      <c r="FT13" s="95">
        <v>45893</v>
      </c>
      <c r="FU13" s="119"/>
      <c r="FV13" s="144"/>
      <c r="FW13" s="116">
        <v>45825</v>
      </c>
      <c r="FX13" s="95">
        <v>45826</v>
      </c>
      <c r="FY13" s="117"/>
      <c r="FZ13" s="95">
        <v>45897</v>
      </c>
      <c r="GA13" s="95">
        <v>45898</v>
      </c>
      <c r="GB13" s="119"/>
      <c r="GC13" s="144"/>
      <c r="GD13" s="391"/>
      <c r="GE13" s="436"/>
      <c r="GF13" s="78"/>
      <c r="GG13" s="78"/>
    </row>
    <row r="14" spans="1:190" ht="16.5" customHeight="1" x14ac:dyDescent="0.3">
      <c r="A14" s="118">
        <f t="shared" si="199"/>
        <v>10</v>
      </c>
      <c r="B14" s="73" t="s">
        <v>210</v>
      </c>
      <c r="C14" s="102" t="s">
        <v>204</v>
      </c>
      <c r="D14" s="73" t="s">
        <v>61</v>
      </c>
      <c r="E14" s="167" t="s">
        <v>406</v>
      </c>
      <c r="F14" s="427" t="s">
        <v>407</v>
      </c>
      <c r="G14" s="95">
        <v>45762</v>
      </c>
      <c r="H14" s="219" t="str">
        <f>VLOOKUP($D14,'Stone Column Progress'!$D$6:$E$199,2,0)</f>
        <v>Keller</v>
      </c>
      <c r="I14" s="193" t="s">
        <v>389</v>
      </c>
      <c r="J14" s="430">
        <v>541595</v>
      </c>
      <c r="K14" s="431">
        <v>2673350</v>
      </c>
      <c r="L14" s="116"/>
      <c r="M14" s="95"/>
      <c r="N14" s="117"/>
      <c r="O14" s="95" t="s">
        <v>390</v>
      </c>
      <c r="P14" s="95" t="s">
        <v>390</v>
      </c>
      <c r="Q14" s="144"/>
      <c r="R14" s="118">
        <f>VLOOKUP(D14,'Stone Column Progress'!$D$6:$M$199,7,0)</f>
        <v>253</v>
      </c>
      <c r="S14" s="73">
        <f>VLOOKUP(D14,'Stone Column Progress'!$D$6:$M$199,9,0)</f>
        <v>253</v>
      </c>
      <c r="T14" s="95">
        <v>45715</v>
      </c>
      <c r="U14" s="95">
        <v>45724</v>
      </c>
      <c r="V14" s="117"/>
      <c r="W14" s="95">
        <v>45736</v>
      </c>
      <c r="X14" s="95">
        <v>45746</v>
      </c>
      <c r="Y14" s="119"/>
      <c r="Z14" s="157" t="s">
        <v>411</v>
      </c>
      <c r="AA14" s="116"/>
      <c r="AB14" s="155"/>
      <c r="AC14" s="95"/>
      <c r="AD14" s="95"/>
      <c r="AE14" s="117"/>
      <c r="AF14" s="95"/>
      <c r="AG14" s="95"/>
      <c r="AH14" s="144"/>
      <c r="AI14" s="116">
        <v>45744</v>
      </c>
      <c r="AJ14" s="95">
        <v>45745</v>
      </c>
      <c r="AK14" s="117"/>
      <c r="AL14" s="95">
        <v>45767</v>
      </c>
      <c r="AM14" s="95">
        <v>45770</v>
      </c>
      <c r="AN14" s="119"/>
      <c r="AO14" s="450"/>
      <c r="AP14" s="158">
        <v>45746</v>
      </c>
      <c r="AQ14" s="130">
        <v>45746</v>
      </c>
      <c r="AR14" s="130"/>
      <c r="AS14" s="130">
        <v>45770</v>
      </c>
      <c r="AT14" s="130">
        <v>45771</v>
      </c>
      <c r="AU14" s="119"/>
      <c r="AV14" s="446"/>
      <c r="AW14" s="116">
        <v>45747</v>
      </c>
      <c r="AX14" s="95">
        <v>45748</v>
      </c>
      <c r="AY14" s="117"/>
      <c r="AZ14" s="95">
        <v>45772</v>
      </c>
      <c r="BA14" s="95">
        <v>45772</v>
      </c>
      <c r="BB14" s="119"/>
      <c r="BC14" s="144"/>
      <c r="BD14" s="116">
        <v>45749</v>
      </c>
      <c r="BE14" s="95">
        <v>45750</v>
      </c>
      <c r="BF14" s="95"/>
      <c r="BG14" s="95">
        <v>45774</v>
      </c>
      <c r="BH14" s="95">
        <v>45774</v>
      </c>
      <c r="BI14" s="119"/>
      <c r="BJ14" s="144"/>
      <c r="BK14" s="116">
        <v>45751</v>
      </c>
      <c r="BL14" s="95">
        <v>45761</v>
      </c>
      <c r="BM14" s="95"/>
      <c r="BN14" s="95">
        <v>45775</v>
      </c>
      <c r="BO14" s="95">
        <v>45780</v>
      </c>
      <c r="BP14" s="119"/>
      <c r="BQ14" s="144"/>
      <c r="BR14" s="116">
        <v>45762</v>
      </c>
      <c r="BS14" s="95">
        <v>45763</v>
      </c>
      <c r="BT14" s="95"/>
      <c r="BU14" s="95">
        <v>45781</v>
      </c>
      <c r="BV14" s="95">
        <v>45782</v>
      </c>
      <c r="BW14" s="119"/>
      <c r="BX14" s="119"/>
      <c r="BY14" s="144"/>
      <c r="BZ14" s="116">
        <v>45768</v>
      </c>
      <c r="CA14" s="95">
        <v>45771</v>
      </c>
      <c r="CB14" s="117"/>
      <c r="CC14" s="95">
        <v>45787</v>
      </c>
      <c r="CD14" s="95">
        <v>45894</v>
      </c>
      <c r="CE14" s="119"/>
      <c r="CF14" s="144"/>
      <c r="CG14" s="116">
        <v>45770</v>
      </c>
      <c r="CH14" s="95">
        <v>45770</v>
      </c>
      <c r="CI14" s="95"/>
      <c r="CJ14" s="95">
        <v>45790</v>
      </c>
      <c r="CK14" s="95">
        <v>45790</v>
      </c>
      <c r="CL14" s="119"/>
      <c r="CM14" s="119"/>
      <c r="CN14" s="119"/>
      <c r="CO14" s="144"/>
      <c r="CP14" s="116">
        <v>45747</v>
      </c>
      <c r="CQ14" s="95">
        <v>45757</v>
      </c>
      <c r="CR14" s="117"/>
      <c r="CS14" s="124">
        <f>MIN(INDEX('USS SUMMARY'!R:AB,MATCH($D14,'USS SUMMARY'!D:D,0),0))</f>
        <v>45793</v>
      </c>
      <c r="CT14" s="95">
        <v>45810</v>
      </c>
      <c r="CU14" s="119"/>
      <c r="CV14" s="446"/>
      <c r="CW14" s="116">
        <v>45765</v>
      </c>
      <c r="CX14" s="95">
        <v>45772</v>
      </c>
      <c r="CY14" s="117"/>
      <c r="CZ14" s="95">
        <v>45799</v>
      </c>
      <c r="DA14" s="95">
        <v>45808</v>
      </c>
      <c r="DB14" s="119"/>
      <c r="DC14" s="144"/>
      <c r="DD14" s="116">
        <v>45765</v>
      </c>
      <c r="DE14" s="95">
        <v>45772</v>
      </c>
      <c r="DF14" s="117"/>
      <c r="DG14" s="95">
        <v>45816</v>
      </c>
      <c r="DH14" s="95">
        <v>45819</v>
      </c>
      <c r="DI14" s="119"/>
      <c r="DJ14" s="144"/>
      <c r="DK14" s="445" t="str">
        <f>_xlfn.XLOOKUP(D14,CranePad!$D$4:$D$195,CranePad!$E$4:$E$195,0,0,1)</f>
        <v>Harsh</v>
      </c>
      <c r="DL14" s="116">
        <v>45774</v>
      </c>
      <c r="DM14" s="95">
        <v>45781</v>
      </c>
      <c r="DN14" s="95"/>
      <c r="DO14" s="95">
        <v>45812</v>
      </c>
      <c r="DP14" s="95">
        <v>45817</v>
      </c>
      <c r="DQ14" s="119"/>
      <c r="DR14" s="144"/>
      <c r="DS14" s="123">
        <v>45810</v>
      </c>
      <c r="DT14" s="124">
        <v>45822</v>
      </c>
      <c r="DU14" s="124"/>
      <c r="DV14" s="124">
        <v>45820</v>
      </c>
      <c r="DW14" s="124">
        <v>45834</v>
      </c>
      <c r="DX14" s="119"/>
      <c r="DY14" s="144"/>
      <c r="DZ14" s="123">
        <v>45777</v>
      </c>
      <c r="EA14" s="124">
        <v>45785</v>
      </c>
      <c r="EB14" s="124"/>
      <c r="EC14" s="124">
        <f>IF(D14='USS SUMMARY'!AE13,MIN('USS SUMMARY'!AH13:AL13),"")</f>
        <v>45850</v>
      </c>
      <c r="ED14" s="124">
        <v>45869</v>
      </c>
      <c r="EE14" s="119"/>
      <c r="EF14" s="144"/>
      <c r="EG14" s="123">
        <v>45823</v>
      </c>
      <c r="EH14" s="124">
        <v>45830</v>
      </c>
      <c r="EI14" s="124"/>
      <c r="EJ14" s="124">
        <v>45845</v>
      </c>
      <c r="EK14" s="124">
        <v>45855</v>
      </c>
      <c r="EL14" s="119"/>
      <c r="EM14" s="144"/>
      <c r="EN14" s="116">
        <v>45831</v>
      </c>
      <c r="EO14" s="95">
        <v>45833</v>
      </c>
      <c r="EP14" s="95"/>
      <c r="EQ14" s="95">
        <v>45857</v>
      </c>
      <c r="ER14" s="95">
        <v>45861</v>
      </c>
      <c r="ES14" s="119"/>
      <c r="ET14" s="144"/>
      <c r="EU14" s="116">
        <v>45815</v>
      </c>
      <c r="EV14" s="95">
        <v>45816</v>
      </c>
      <c r="EW14" s="95"/>
      <c r="EX14" s="95">
        <v>45887</v>
      </c>
      <c r="EY14" s="95">
        <v>45887</v>
      </c>
      <c r="EZ14" s="119"/>
      <c r="FA14" s="144"/>
      <c r="FB14" s="116">
        <v>45748</v>
      </c>
      <c r="FC14" s="95">
        <v>45784</v>
      </c>
      <c r="FD14" s="95"/>
      <c r="FE14" s="95">
        <v>45807</v>
      </c>
      <c r="FF14" s="95">
        <v>45823</v>
      </c>
      <c r="FG14" s="119"/>
      <c r="FH14" s="144"/>
      <c r="FI14" s="116">
        <v>45767</v>
      </c>
      <c r="FJ14" s="95">
        <f t="shared" si="201"/>
        <v>45792</v>
      </c>
      <c r="FK14" s="95"/>
      <c r="FL14" s="95">
        <v>45808</v>
      </c>
      <c r="FM14" s="95">
        <v>45827</v>
      </c>
      <c r="FN14" s="119"/>
      <c r="FO14" s="144"/>
      <c r="FP14" s="116">
        <v>45817</v>
      </c>
      <c r="FQ14" s="95">
        <v>45820</v>
      </c>
      <c r="FR14" s="117"/>
      <c r="FS14" s="95">
        <v>45890</v>
      </c>
      <c r="FT14" s="95">
        <v>45893</v>
      </c>
      <c r="FU14" s="119"/>
      <c r="FV14" s="144"/>
      <c r="FW14" s="116">
        <v>45834</v>
      </c>
      <c r="FX14" s="95">
        <v>45835</v>
      </c>
      <c r="FY14" s="117"/>
      <c r="FZ14" s="95">
        <v>45897</v>
      </c>
      <c r="GA14" s="95">
        <v>45897</v>
      </c>
      <c r="GB14" s="119"/>
      <c r="GC14" s="144"/>
      <c r="GD14" s="391"/>
      <c r="GE14" s="436"/>
      <c r="GF14" s="78"/>
      <c r="GG14" s="78"/>
    </row>
    <row r="15" spans="1:190" ht="16.5" customHeight="1" x14ac:dyDescent="0.3">
      <c r="A15" s="118">
        <f t="shared" ref="A15:A55" si="202">ROW(A11)</f>
        <v>11</v>
      </c>
      <c r="B15" s="73" t="s">
        <v>211</v>
      </c>
      <c r="C15" s="77" t="s">
        <v>206</v>
      </c>
      <c r="D15" s="95" t="s">
        <v>133</v>
      </c>
      <c r="E15" s="167" t="s">
        <v>412</v>
      </c>
      <c r="F15" s="427" t="s">
        <v>413</v>
      </c>
      <c r="G15" s="95">
        <v>45784</v>
      </c>
      <c r="H15" s="219" t="str">
        <f>VLOOKUP($D15,'Stone Column Progress'!$D$6:$E$199,2,0)</f>
        <v>Bauer</v>
      </c>
      <c r="I15" s="193" t="s">
        <v>389</v>
      </c>
      <c r="J15" s="430">
        <v>542960</v>
      </c>
      <c r="K15" s="431">
        <v>2658138</v>
      </c>
      <c r="L15" s="116"/>
      <c r="M15" s="95"/>
      <c r="N15" s="117"/>
      <c r="O15" s="95" t="s">
        <v>390</v>
      </c>
      <c r="P15" s="95" t="s">
        <v>390</v>
      </c>
      <c r="Q15" s="144"/>
      <c r="R15" s="118">
        <f>VLOOKUP(D15,'Stone Column Progress'!$D$6:$M$199,7,0)</f>
        <v>253</v>
      </c>
      <c r="S15" s="73">
        <f>VLOOKUP(D15,'Stone Column Progress'!$D$6:$M$199,9,0)</f>
        <v>253</v>
      </c>
      <c r="T15" s="95">
        <v>45747</v>
      </c>
      <c r="U15" s="95">
        <v>45756</v>
      </c>
      <c r="V15" s="117"/>
      <c r="W15" s="95">
        <v>45756</v>
      </c>
      <c r="X15" s="95">
        <v>45763</v>
      </c>
      <c r="Y15" s="119"/>
      <c r="Z15" s="144"/>
      <c r="AA15" s="455" t="s">
        <v>391</v>
      </c>
      <c r="AB15" s="509" t="s">
        <v>414</v>
      </c>
      <c r="AC15" s="95"/>
      <c r="AD15" s="95"/>
      <c r="AE15" s="117"/>
      <c r="AF15" s="95">
        <v>45803</v>
      </c>
      <c r="AG15" s="95">
        <v>45817</v>
      </c>
      <c r="AH15" s="144"/>
      <c r="AI15" s="116">
        <v>45758</v>
      </c>
      <c r="AJ15" s="95">
        <v>45759</v>
      </c>
      <c r="AK15" s="117"/>
      <c r="AL15" s="95">
        <v>45813</v>
      </c>
      <c r="AM15" s="95">
        <v>45879</v>
      </c>
      <c r="AN15" s="119"/>
      <c r="AO15" s="450"/>
      <c r="AP15" s="158">
        <v>45760</v>
      </c>
      <c r="AQ15" s="130">
        <v>45760</v>
      </c>
      <c r="AR15" s="130"/>
      <c r="AS15" s="130">
        <v>45879</v>
      </c>
      <c r="AT15" s="130">
        <v>45880</v>
      </c>
      <c r="AU15" s="119"/>
      <c r="AV15" s="446"/>
      <c r="AW15" s="116">
        <v>45761</v>
      </c>
      <c r="AX15" s="95">
        <v>45762</v>
      </c>
      <c r="AY15" s="117"/>
      <c r="AZ15" s="95">
        <v>45880</v>
      </c>
      <c r="BA15" s="95">
        <v>45880</v>
      </c>
      <c r="BB15" s="119"/>
      <c r="BC15" s="144"/>
      <c r="BD15" s="116">
        <v>45763</v>
      </c>
      <c r="BE15" s="95">
        <v>45764</v>
      </c>
      <c r="BF15" s="95"/>
      <c r="BG15" s="95">
        <v>45881</v>
      </c>
      <c r="BH15" s="95">
        <v>45894</v>
      </c>
      <c r="BI15" s="119"/>
      <c r="BJ15" s="144"/>
      <c r="BK15" s="116">
        <v>45765</v>
      </c>
      <c r="BL15" s="95">
        <v>45775</v>
      </c>
      <c r="BM15" s="95"/>
      <c r="BN15" s="95">
        <v>45899</v>
      </c>
      <c r="BO15" s="95">
        <v>45928</v>
      </c>
      <c r="BP15" s="119"/>
      <c r="BQ15" s="144"/>
      <c r="BR15" s="116">
        <v>45776</v>
      </c>
      <c r="BS15" s="95">
        <v>45777</v>
      </c>
      <c r="BT15" s="95"/>
      <c r="BU15" s="95">
        <v>45929</v>
      </c>
      <c r="BV15" s="95">
        <v>45930</v>
      </c>
      <c r="BW15" s="119"/>
      <c r="BX15" s="119"/>
      <c r="BY15" s="144"/>
      <c r="BZ15" s="116">
        <v>45782</v>
      </c>
      <c r="CA15" s="95">
        <v>45785</v>
      </c>
      <c r="CB15" s="117"/>
      <c r="CC15" s="95">
        <v>45938</v>
      </c>
      <c r="CD15" s="95">
        <v>45976</v>
      </c>
      <c r="CE15" s="119"/>
      <c r="CF15" s="144"/>
      <c r="CG15" s="116">
        <v>45784</v>
      </c>
      <c r="CH15" s="95">
        <v>45784</v>
      </c>
      <c r="CI15" s="95"/>
      <c r="CJ15" s="95">
        <v>45944</v>
      </c>
      <c r="CK15" s="95">
        <v>45944</v>
      </c>
      <c r="CL15" s="119"/>
      <c r="CM15" s="119"/>
      <c r="CN15" s="119"/>
      <c r="CO15" s="144"/>
      <c r="CP15" s="116">
        <v>45789</v>
      </c>
      <c r="CQ15" s="95">
        <v>45799</v>
      </c>
      <c r="CR15" s="117"/>
      <c r="CS15" s="124">
        <f>MIN(INDEX('USS SUMMARY'!R:AB,MATCH($D15,'USS SUMMARY'!D:D,0),0))</f>
        <v>45879</v>
      </c>
      <c r="CT15" s="95">
        <v>45898</v>
      </c>
      <c r="CU15" s="119"/>
      <c r="CV15" s="446"/>
      <c r="CW15" s="116">
        <v>45779</v>
      </c>
      <c r="CX15" s="95">
        <v>45786</v>
      </c>
      <c r="CY15" s="117"/>
      <c r="CZ15" s="95">
        <v>45779</v>
      </c>
      <c r="DA15" s="95">
        <v>45787</v>
      </c>
      <c r="DB15" s="119"/>
      <c r="DC15" s="144"/>
      <c r="DD15" s="116">
        <v>45779</v>
      </c>
      <c r="DE15" s="95">
        <v>45786</v>
      </c>
      <c r="DF15" s="117"/>
      <c r="DG15" s="95">
        <v>45935</v>
      </c>
      <c r="DH15" s="95">
        <v>45938</v>
      </c>
      <c r="DI15" s="119"/>
      <c r="DJ15" s="144"/>
      <c r="DK15" s="445" t="str">
        <f>_xlfn.XLOOKUP(D15,CranePad!$D$4:$D$195,CranePad!$E$4:$E$195,0,0,1)</f>
        <v>GP Project</v>
      </c>
      <c r="DL15" s="116">
        <v>45788</v>
      </c>
      <c r="DM15" s="95">
        <v>45795</v>
      </c>
      <c r="DN15" s="95"/>
      <c r="DO15" s="95">
        <v>45776</v>
      </c>
      <c r="DP15" s="95">
        <v>45803</v>
      </c>
      <c r="DQ15" s="119"/>
      <c r="DR15" s="144"/>
      <c r="DS15" s="123">
        <v>45827</v>
      </c>
      <c r="DT15" s="124">
        <v>45838</v>
      </c>
      <c r="DU15" s="124"/>
      <c r="DV15" s="124">
        <v>45940</v>
      </c>
      <c r="DW15" s="124">
        <v>45952</v>
      </c>
      <c r="DX15" s="119"/>
      <c r="DY15" s="144"/>
      <c r="DZ15" s="123">
        <v>45819</v>
      </c>
      <c r="EA15" s="124">
        <v>45827</v>
      </c>
      <c r="EB15" s="124"/>
      <c r="EC15" s="124">
        <f>IF(D15='USS SUMMARY'!AE54,MIN('USS SUMMARY'!AH54:AL54),"")</f>
        <v>45921</v>
      </c>
      <c r="ED15" s="124">
        <v>45960</v>
      </c>
      <c r="EE15" s="119"/>
      <c r="EF15" s="144"/>
      <c r="EG15" s="123">
        <v>45839</v>
      </c>
      <c r="EH15" s="124">
        <v>45846</v>
      </c>
      <c r="EI15" s="124"/>
      <c r="EJ15" s="124">
        <v>45959</v>
      </c>
      <c r="EK15" s="124">
        <v>45971</v>
      </c>
      <c r="EL15" s="119"/>
      <c r="EM15" s="144"/>
      <c r="EN15" s="116">
        <v>45847</v>
      </c>
      <c r="EO15" s="95">
        <v>45849</v>
      </c>
      <c r="EP15" s="95"/>
      <c r="EQ15" s="95">
        <v>45971</v>
      </c>
      <c r="ER15" s="95">
        <v>45972</v>
      </c>
      <c r="ES15" s="119"/>
      <c r="ET15" s="144"/>
      <c r="EU15" s="116">
        <v>45947</v>
      </c>
      <c r="EV15" s="95">
        <v>45948</v>
      </c>
      <c r="EW15" s="95"/>
      <c r="EX15" s="95">
        <v>45940</v>
      </c>
      <c r="EY15" s="95">
        <v>45940</v>
      </c>
      <c r="EZ15" s="119"/>
      <c r="FA15" s="144"/>
      <c r="FB15" s="116">
        <v>45792</v>
      </c>
      <c r="FC15" s="95">
        <v>45815</v>
      </c>
      <c r="FD15" s="95"/>
      <c r="FE15" s="95">
        <v>45821</v>
      </c>
      <c r="FF15" s="95">
        <v>45940</v>
      </c>
      <c r="FG15" s="119"/>
      <c r="FH15" s="144"/>
      <c r="FI15" s="116">
        <v>45833</v>
      </c>
      <c r="FJ15" s="95">
        <f t="shared" ref="FJ15:FJ55" si="203">FI15+25</f>
        <v>45858</v>
      </c>
      <c r="FK15" s="95"/>
      <c r="FL15" s="95">
        <v>45900</v>
      </c>
      <c r="FM15" s="95">
        <v>45921</v>
      </c>
      <c r="FN15" s="119"/>
      <c r="FO15" s="144"/>
      <c r="FP15" s="116">
        <v>45949</v>
      </c>
      <c r="FQ15" s="95">
        <v>45952</v>
      </c>
      <c r="FR15" s="121"/>
      <c r="FS15" s="95">
        <v>45962</v>
      </c>
      <c r="FT15" s="95">
        <v>45972</v>
      </c>
      <c r="FU15" s="119"/>
      <c r="FV15" s="144"/>
      <c r="FW15" s="116">
        <v>45953</v>
      </c>
      <c r="FX15" s="95">
        <v>45955</v>
      </c>
      <c r="FY15" s="117"/>
      <c r="FZ15" s="95">
        <v>45972</v>
      </c>
      <c r="GA15" s="95">
        <v>45979</v>
      </c>
      <c r="GB15" s="119"/>
      <c r="GC15" s="144"/>
      <c r="GD15" s="391"/>
      <c r="GE15" s="437"/>
      <c r="GF15" s="78"/>
      <c r="GG15" s="78"/>
      <c r="GH15" s="74"/>
    </row>
    <row r="16" spans="1:190" ht="16.5" customHeight="1" x14ac:dyDescent="0.3">
      <c r="A16" s="118">
        <f t="shared" si="202"/>
        <v>12</v>
      </c>
      <c r="B16" s="72" t="s">
        <v>211</v>
      </c>
      <c r="C16" s="72" t="s">
        <v>206</v>
      </c>
      <c r="D16" s="95" t="s">
        <v>99</v>
      </c>
      <c r="E16" s="167" t="s">
        <v>415</v>
      </c>
      <c r="F16" s="427" t="s">
        <v>413</v>
      </c>
      <c r="G16" s="95">
        <v>45747</v>
      </c>
      <c r="H16" s="219" t="str">
        <f>VLOOKUP($D16,'Stone Column Progress'!$D$6:$E$199,2,0)</f>
        <v>Bauer</v>
      </c>
      <c r="I16" s="193" t="s">
        <v>389</v>
      </c>
      <c r="J16" s="430">
        <v>537727</v>
      </c>
      <c r="K16" s="431">
        <v>2660813</v>
      </c>
      <c r="L16" s="116"/>
      <c r="M16" s="95"/>
      <c r="N16" s="117"/>
      <c r="O16" s="95" t="s">
        <v>390</v>
      </c>
      <c r="P16" s="95" t="s">
        <v>390</v>
      </c>
      <c r="Q16" s="144"/>
      <c r="R16" s="118">
        <f>VLOOKUP(D16,'Stone Column Progress'!$D$6:$M$199,7,0)</f>
        <v>253</v>
      </c>
      <c r="S16" s="73">
        <f>VLOOKUP(D16,'Stone Column Progress'!$D$6:$M$199,9,0)</f>
        <v>253</v>
      </c>
      <c r="T16" s="95">
        <v>45725</v>
      </c>
      <c r="U16" s="95">
        <v>45735</v>
      </c>
      <c r="V16" s="117"/>
      <c r="W16" s="95">
        <v>45769</v>
      </c>
      <c r="X16" s="95">
        <v>45773</v>
      </c>
      <c r="Y16" s="119"/>
      <c r="Z16" s="144"/>
      <c r="AA16" s="116"/>
      <c r="AB16" s="155"/>
      <c r="AC16" s="95"/>
      <c r="AD16" s="95"/>
      <c r="AE16" s="117"/>
      <c r="AF16" s="95"/>
      <c r="AG16" s="95"/>
      <c r="AH16" s="144"/>
      <c r="AI16" s="116">
        <v>45755</v>
      </c>
      <c r="AJ16" s="95">
        <v>45756</v>
      </c>
      <c r="AK16" s="117"/>
      <c r="AL16" s="95">
        <v>45775</v>
      </c>
      <c r="AM16" s="95">
        <v>45776</v>
      </c>
      <c r="AN16" s="119"/>
      <c r="AO16" s="450"/>
      <c r="AP16" s="158">
        <v>45757</v>
      </c>
      <c r="AQ16" s="130">
        <v>45757</v>
      </c>
      <c r="AR16" s="130"/>
      <c r="AS16" s="130">
        <v>45776</v>
      </c>
      <c r="AT16" s="130">
        <v>45776</v>
      </c>
      <c r="AU16" s="119"/>
      <c r="AV16" s="446"/>
      <c r="AW16" s="116">
        <v>45758</v>
      </c>
      <c r="AX16" s="95">
        <v>45759</v>
      </c>
      <c r="AY16" s="117"/>
      <c r="AZ16" s="95">
        <v>45777</v>
      </c>
      <c r="BA16" s="95">
        <v>45777</v>
      </c>
      <c r="BB16" s="119"/>
      <c r="BC16" s="144"/>
      <c r="BD16" s="116">
        <v>45760</v>
      </c>
      <c r="BE16" s="95">
        <v>45761</v>
      </c>
      <c r="BF16" s="95"/>
      <c r="BG16" s="95">
        <v>45789</v>
      </c>
      <c r="BH16" s="95">
        <v>45790</v>
      </c>
      <c r="BI16" s="119"/>
      <c r="BJ16" s="144"/>
      <c r="BK16" s="116">
        <v>45762</v>
      </c>
      <c r="BL16" s="95">
        <v>45772</v>
      </c>
      <c r="BM16" s="95"/>
      <c r="BN16" s="95">
        <v>45791</v>
      </c>
      <c r="BO16" s="95">
        <v>45797</v>
      </c>
      <c r="BP16" s="119"/>
      <c r="BQ16" s="144"/>
      <c r="BR16" s="116">
        <v>45773</v>
      </c>
      <c r="BS16" s="95">
        <v>45774</v>
      </c>
      <c r="BT16" s="95"/>
      <c r="BU16" s="95">
        <v>45798</v>
      </c>
      <c r="BV16" s="95">
        <v>45799</v>
      </c>
      <c r="BW16" s="119"/>
      <c r="BX16" s="119"/>
      <c r="BY16" s="144"/>
      <c r="BZ16" s="116">
        <v>45779</v>
      </c>
      <c r="CA16" s="95">
        <v>45782</v>
      </c>
      <c r="CB16" s="117"/>
      <c r="CC16" s="95">
        <v>45817</v>
      </c>
      <c r="CD16" s="95">
        <v>45976</v>
      </c>
      <c r="CE16" s="119"/>
      <c r="CF16" s="144"/>
      <c r="CG16" s="116">
        <v>45781</v>
      </c>
      <c r="CH16" s="95">
        <v>45781</v>
      </c>
      <c r="CI16" s="95"/>
      <c r="CJ16" s="95">
        <v>45818</v>
      </c>
      <c r="CK16" s="95">
        <v>45818</v>
      </c>
      <c r="CL16" s="119"/>
      <c r="CM16" s="119"/>
      <c r="CN16" s="119"/>
      <c r="CO16" s="144"/>
      <c r="CP16" s="116">
        <v>45758</v>
      </c>
      <c r="CQ16" s="95">
        <v>45768</v>
      </c>
      <c r="CR16" s="117"/>
      <c r="CS16" s="124">
        <f>MIN(INDEX('USS SUMMARY'!R:AB,MATCH($D16,'USS SUMMARY'!D:D,0),0))</f>
        <v>45939</v>
      </c>
      <c r="CT16" s="95">
        <v>45945</v>
      </c>
      <c r="CU16" s="119"/>
      <c r="CV16" s="446"/>
      <c r="CW16" s="116">
        <v>45776</v>
      </c>
      <c r="CX16" s="95">
        <v>45783</v>
      </c>
      <c r="CY16" s="117"/>
      <c r="CZ16" s="95">
        <v>45941</v>
      </c>
      <c r="DA16" s="95">
        <v>45945</v>
      </c>
      <c r="DB16" s="119"/>
      <c r="DC16" s="144"/>
      <c r="DD16" s="116">
        <v>45776</v>
      </c>
      <c r="DE16" s="95">
        <v>45783</v>
      </c>
      <c r="DF16" s="117"/>
      <c r="DG16" s="95">
        <v>45945</v>
      </c>
      <c r="DH16" s="95">
        <v>45946</v>
      </c>
      <c r="DI16" s="119"/>
      <c r="DJ16" s="144"/>
      <c r="DK16" s="445" t="str">
        <f>_xlfn.XLOOKUP(D16,CranePad!$D$4:$D$195,CranePad!$E$4:$E$195,0,0,1)</f>
        <v>Varudi</v>
      </c>
      <c r="DL16" s="116">
        <v>45785</v>
      </c>
      <c r="DM16" s="95">
        <v>45792</v>
      </c>
      <c r="DN16" s="95"/>
      <c r="DO16" s="95">
        <v>45926</v>
      </c>
      <c r="DP16" s="95">
        <v>45944</v>
      </c>
      <c r="DQ16" s="119"/>
      <c r="DR16" s="144"/>
      <c r="DS16" s="123">
        <v>45824</v>
      </c>
      <c r="DT16" s="124">
        <v>45835</v>
      </c>
      <c r="DU16" s="124"/>
      <c r="DV16" s="124">
        <v>45947</v>
      </c>
      <c r="DW16" s="124">
        <v>45959</v>
      </c>
      <c r="DX16" s="119"/>
      <c r="DY16" s="144"/>
      <c r="DZ16" s="123">
        <v>45803</v>
      </c>
      <c r="EA16" s="124">
        <v>45811</v>
      </c>
      <c r="EB16" s="124"/>
      <c r="EC16" s="124">
        <f>IF(D16='USS SUMMARY'!AE21,MIN('USS SUMMARY'!AH21:AL21),"")</f>
        <v>45948</v>
      </c>
      <c r="ED16" s="124">
        <v>45959</v>
      </c>
      <c r="EE16" s="119"/>
      <c r="EF16" s="144"/>
      <c r="EG16" s="123">
        <v>45836</v>
      </c>
      <c r="EH16" s="124">
        <v>45843</v>
      </c>
      <c r="EI16" s="124"/>
      <c r="EJ16" s="124">
        <v>45965</v>
      </c>
      <c r="EK16" s="124">
        <v>45972</v>
      </c>
      <c r="EL16" s="119"/>
      <c r="EM16" s="144"/>
      <c r="EN16" s="116">
        <v>45844</v>
      </c>
      <c r="EO16" s="95">
        <v>45846</v>
      </c>
      <c r="EP16" s="95"/>
      <c r="EQ16" s="95">
        <v>45972</v>
      </c>
      <c r="ER16" s="95">
        <v>45973</v>
      </c>
      <c r="ES16" s="119"/>
      <c r="ET16" s="144"/>
      <c r="EU16" s="116">
        <v>45841</v>
      </c>
      <c r="EV16" s="95">
        <v>45842</v>
      </c>
      <c r="EW16" s="95"/>
      <c r="EX16" s="95">
        <v>45961</v>
      </c>
      <c r="EY16" s="95">
        <v>45961</v>
      </c>
      <c r="EZ16" s="119"/>
      <c r="FA16" s="144"/>
      <c r="FB16" s="116">
        <v>45792</v>
      </c>
      <c r="FC16" s="95">
        <v>45815</v>
      </c>
      <c r="FD16" s="95"/>
      <c r="FE16" s="95">
        <v>45822</v>
      </c>
      <c r="FF16" s="95">
        <v>45962</v>
      </c>
      <c r="FG16" s="119"/>
      <c r="FH16" s="144"/>
      <c r="FI16" s="116">
        <v>45792</v>
      </c>
      <c r="FJ16" s="95">
        <f t="shared" si="203"/>
        <v>45817</v>
      </c>
      <c r="FK16" s="95"/>
      <c r="FL16" s="95">
        <v>45900</v>
      </c>
      <c r="FM16" s="95">
        <v>45921</v>
      </c>
      <c r="FN16" s="119"/>
      <c r="FO16" s="144"/>
      <c r="FP16" s="116">
        <v>45843</v>
      </c>
      <c r="FQ16" s="95">
        <v>45846</v>
      </c>
      <c r="FR16" s="117"/>
      <c r="FS16" s="95">
        <v>45961</v>
      </c>
      <c r="FT16" s="95">
        <v>45972</v>
      </c>
      <c r="FU16" s="119"/>
      <c r="FV16" s="144"/>
      <c r="FW16" s="116">
        <v>45847</v>
      </c>
      <c r="FX16" s="95">
        <v>45848</v>
      </c>
      <c r="FY16" s="117"/>
      <c r="FZ16" s="95">
        <v>45972</v>
      </c>
      <c r="GA16" s="95">
        <v>45979</v>
      </c>
      <c r="GB16" s="119"/>
      <c r="GC16" s="144"/>
      <c r="GD16" s="391"/>
      <c r="GE16" s="437"/>
      <c r="GF16" s="78"/>
      <c r="GG16" s="78"/>
      <c r="GH16" s="74"/>
    </row>
    <row r="17" spans="1:191" ht="16.5" customHeight="1" x14ac:dyDescent="0.3">
      <c r="A17" s="118">
        <f t="shared" si="202"/>
        <v>13</v>
      </c>
      <c r="B17" s="73" t="s">
        <v>210</v>
      </c>
      <c r="C17" s="73" t="s">
        <v>205</v>
      </c>
      <c r="D17" s="73" t="s">
        <v>39</v>
      </c>
      <c r="E17" s="167" t="s">
        <v>402</v>
      </c>
      <c r="F17" s="427" t="s">
        <v>416</v>
      </c>
      <c r="G17" s="95">
        <v>45762</v>
      </c>
      <c r="H17" s="219" t="str">
        <f>VLOOKUP($D17,'Stone Column Progress'!$D$6:$E$199,2,0)</f>
        <v>Bauer</v>
      </c>
      <c r="I17" s="193" t="s">
        <v>389</v>
      </c>
      <c r="J17" s="430">
        <v>536418</v>
      </c>
      <c r="K17" s="431">
        <v>2675782</v>
      </c>
      <c r="L17" s="116"/>
      <c r="M17" s="95"/>
      <c r="N17" s="117"/>
      <c r="O17" s="95" t="s">
        <v>390</v>
      </c>
      <c r="P17" s="95" t="s">
        <v>390</v>
      </c>
      <c r="Q17" s="144"/>
      <c r="R17" s="118">
        <f>VLOOKUP(D17,'Stone Column Progress'!$D$6:$M$199,7,0)</f>
        <v>253</v>
      </c>
      <c r="S17" s="73">
        <f>VLOOKUP(D17,'Stone Column Progress'!$D$6:$M$199,9,0)</f>
        <v>253</v>
      </c>
      <c r="T17" s="95">
        <v>45712</v>
      </c>
      <c r="U17" s="95">
        <v>45720</v>
      </c>
      <c r="V17" s="117"/>
      <c r="W17" s="95">
        <v>45732</v>
      </c>
      <c r="X17" s="95">
        <v>45744</v>
      </c>
      <c r="Y17" s="119"/>
      <c r="Z17" s="157" t="s">
        <v>417</v>
      </c>
      <c r="AA17" s="455" t="s">
        <v>391</v>
      </c>
      <c r="AB17" s="509" t="s">
        <v>418</v>
      </c>
      <c r="AC17" s="95">
        <v>45722</v>
      </c>
      <c r="AD17" s="95">
        <v>45729</v>
      </c>
      <c r="AE17" s="117"/>
      <c r="AF17" s="95">
        <v>45812</v>
      </c>
      <c r="AG17" s="95">
        <v>45824</v>
      </c>
      <c r="AH17" s="144"/>
      <c r="AI17" s="116">
        <v>45732</v>
      </c>
      <c r="AJ17" s="95">
        <v>45733</v>
      </c>
      <c r="AK17" s="117"/>
      <c r="AL17" s="95">
        <v>45854</v>
      </c>
      <c r="AM17" s="95">
        <v>45863</v>
      </c>
      <c r="AN17" s="119"/>
      <c r="AO17" s="450"/>
      <c r="AP17" s="158">
        <v>45734</v>
      </c>
      <c r="AQ17" s="130">
        <v>45735</v>
      </c>
      <c r="AR17" s="130"/>
      <c r="AS17" s="130">
        <v>45864</v>
      </c>
      <c r="AT17" s="130">
        <v>45865</v>
      </c>
      <c r="AU17" s="119"/>
      <c r="AV17" s="446"/>
      <c r="AW17" s="116">
        <v>45736</v>
      </c>
      <c r="AX17" s="95">
        <v>45736</v>
      </c>
      <c r="AY17" s="117"/>
      <c r="AZ17" s="95">
        <v>45865</v>
      </c>
      <c r="BA17" s="95">
        <v>45865</v>
      </c>
      <c r="BB17" s="119"/>
      <c r="BC17" s="144"/>
      <c r="BD17" s="116">
        <v>45737</v>
      </c>
      <c r="BE17" s="95">
        <v>45738</v>
      </c>
      <c r="BF17" s="95"/>
      <c r="BG17" s="95">
        <v>45872</v>
      </c>
      <c r="BH17" s="95">
        <v>45872</v>
      </c>
      <c r="BI17" s="119"/>
      <c r="BJ17" s="144"/>
      <c r="BK17" s="116">
        <v>45738</v>
      </c>
      <c r="BL17" s="95">
        <v>45745</v>
      </c>
      <c r="BM17" s="95"/>
      <c r="BN17" s="95">
        <v>45876</v>
      </c>
      <c r="BO17" s="95">
        <v>45893</v>
      </c>
      <c r="BP17" s="119"/>
      <c r="BQ17" s="144"/>
      <c r="BR17" s="116">
        <v>45746</v>
      </c>
      <c r="BS17" s="95">
        <v>45747</v>
      </c>
      <c r="BT17" s="95"/>
      <c r="BU17" s="95">
        <v>45894</v>
      </c>
      <c r="BV17" s="95">
        <v>45895</v>
      </c>
      <c r="BW17" s="119"/>
      <c r="BX17" s="119"/>
      <c r="BY17" s="144"/>
      <c r="BZ17" s="116">
        <v>45748</v>
      </c>
      <c r="CA17" s="95">
        <v>45751</v>
      </c>
      <c r="CB17" s="117"/>
      <c r="CC17" s="95">
        <v>45903</v>
      </c>
      <c r="CD17" s="95"/>
      <c r="CE17" s="119"/>
      <c r="CF17" s="144"/>
      <c r="CG17" s="116">
        <v>45750</v>
      </c>
      <c r="CH17" s="95">
        <v>45750</v>
      </c>
      <c r="CI17" s="95"/>
      <c r="CJ17" s="95">
        <v>45905</v>
      </c>
      <c r="CK17" s="95">
        <v>45905</v>
      </c>
      <c r="CL17" s="119"/>
      <c r="CM17" s="119"/>
      <c r="CN17" s="119"/>
      <c r="CO17" s="144"/>
      <c r="CP17" s="116">
        <v>45759</v>
      </c>
      <c r="CQ17" s="95">
        <v>45769</v>
      </c>
      <c r="CR17" s="117"/>
      <c r="CS17" s="124">
        <f>MIN(INDEX('USS SUMMARY'!R:AB,MATCH($D17,'USS SUMMARY'!D:D,0),0))</f>
        <v>45906</v>
      </c>
      <c r="CT17" s="95">
        <v>46080</v>
      </c>
      <c r="CU17" s="119"/>
      <c r="CV17" s="446"/>
      <c r="CW17" s="116">
        <v>45744</v>
      </c>
      <c r="CX17" s="95">
        <v>45751</v>
      </c>
      <c r="CY17" s="117"/>
      <c r="CZ17" s="95">
        <v>45737</v>
      </c>
      <c r="DA17" s="95">
        <v>45763</v>
      </c>
      <c r="DB17" s="119"/>
      <c r="DC17" s="144"/>
      <c r="DD17" s="116">
        <v>45744</v>
      </c>
      <c r="DE17" s="95">
        <v>45751</v>
      </c>
      <c r="DF17" s="117"/>
      <c r="DG17" s="95"/>
      <c r="DH17" s="95"/>
      <c r="DI17" s="119"/>
      <c r="DJ17" s="144"/>
      <c r="DK17" s="445" t="str">
        <f>_xlfn.XLOOKUP(D17,CranePad!$D$4:$D$195,CranePad!$E$4:$E$195,0,0,1)</f>
        <v>GP Project</v>
      </c>
      <c r="DL17" s="116">
        <v>45753</v>
      </c>
      <c r="DM17" s="95">
        <v>45760</v>
      </c>
      <c r="DN17" s="95"/>
      <c r="DO17" s="95">
        <v>45797</v>
      </c>
      <c r="DP17" s="95">
        <v>45811</v>
      </c>
      <c r="DQ17" s="119"/>
      <c r="DR17" s="144"/>
      <c r="DS17" s="123">
        <v>45807</v>
      </c>
      <c r="DT17" s="124">
        <v>45817</v>
      </c>
      <c r="DU17" s="124"/>
      <c r="DV17" s="124">
        <v>46075</v>
      </c>
      <c r="DW17" s="124"/>
      <c r="DX17" s="119"/>
      <c r="DY17" s="144"/>
      <c r="DZ17" s="123">
        <v>45789</v>
      </c>
      <c r="EA17" s="124">
        <v>45797</v>
      </c>
      <c r="EB17" s="124"/>
      <c r="EC17" s="124">
        <f>IF(D17='USS SUMMARY'!AE16,MIN('USS SUMMARY'!AH16:AL16),"")</f>
        <v>0</v>
      </c>
      <c r="ED17" s="124"/>
      <c r="EE17" s="119"/>
      <c r="EF17" s="144"/>
      <c r="EG17" s="123">
        <v>45818</v>
      </c>
      <c r="EH17" s="124">
        <v>45825</v>
      </c>
      <c r="EI17" s="124"/>
      <c r="EJ17" s="124"/>
      <c r="EK17" s="124"/>
      <c r="EL17" s="119"/>
      <c r="EM17" s="144"/>
      <c r="EN17" s="116">
        <v>45826</v>
      </c>
      <c r="EO17" s="95">
        <v>45828</v>
      </c>
      <c r="EP17" s="95"/>
      <c r="EQ17" s="95"/>
      <c r="ER17" s="95"/>
      <c r="ES17" s="119"/>
      <c r="ET17" s="144"/>
      <c r="EU17" s="116">
        <v>45827</v>
      </c>
      <c r="EV17" s="95">
        <v>45828</v>
      </c>
      <c r="EW17" s="95"/>
      <c r="EX17" s="95"/>
      <c r="EY17" s="95"/>
      <c r="EZ17" s="119"/>
      <c r="FA17" s="144"/>
      <c r="FB17" s="116">
        <v>45748</v>
      </c>
      <c r="FC17" s="95">
        <v>45784</v>
      </c>
      <c r="FD17" s="95"/>
      <c r="FE17" s="95"/>
      <c r="FF17" s="95"/>
      <c r="FG17" s="119"/>
      <c r="FH17" s="144"/>
      <c r="FI17" s="116">
        <v>45767</v>
      </c>
      <c r="FJ17" s="95">
        <f t="shared" si="203"/>
        <v>45792</v>
      </c>
      <c r="FK17" s="95"/>
      <c r="FL17" s="95">
        <v>45900</v>
      </c>
      <c r="FM17" s="95">
        <v>45919</v>
      </c>
      <c r="FN17" s="119"/>
      <c r="FO17" s="144"/>
      <c r="FP17" s="116">
        <v>45829</v>
      </c>
      <c r="FQ17" s="95">
        <v>45832</v>
      </c>
      <c r="FR17" s="117"/>
      <c r="FS17" s="95"/>
      <c r="FT17" s="95"/>
      <c r="FU17" s="119"/>
      <c r="FV17" s="144"/>
      <c r="FW17" s="116">
        <v>45833</v>
      </c>
      <c r="FX17" s="95">
        <v>45835</v>
      </c>
      <c r="FY17" s="117"/>
      <c r="FZ17" s="95"/>
      <c r="GA17" s="95"/>
      <c r="GB17" s="119"/>
      <c r="GC17" s="144"/>
      <c r="GD17" s="391"/>
      <c r="GE17" s="436"/>
      <c r="GF17" s="78"/>
      <c r="GG17" s="78"/>
    </row>
    <row r="18" spans="1:191" ht="16.5" customHeight="1" x14ac:dyDescent="0.3">
      <c r="A18" s="118">
        <f t="shared" si="202"/>
        <v>14</v>
      </c>
      <c r="B18" s="73" t="s">
        <v>210</v>
      </c>
      <c r="C18" s="73" t="s">
        <v>205</v>
      </c>
      <c r="D18" s="73" t="s">
        <v>45</v>
      </c>
      <c r="E18" s="167" t="s">
        <v>402</v>
      </c>
      <c r="F18" s="427" t="s">
        <v>416</v>
      </c>
      <c r="G18" s="95">
        <v>45762</v>
      </c>
      <c r="H18" s="219" t="str">
        <f>VLOOKUP($D18,'Stone Column Progress'!$D$6:$E$199,2,0)</f>
        <v>Bauer</v>
      </c>
      <c r="I18" s="193" t="s">
        <v>389</v>
      </c>
      <c r="J18" s="430">
        <v>533982</v>
      </c>
      <c r="K18" s="431">
        <v>2676416</v>
      </c>
      <c r="L18" s="116"/>
      <c r="M18" s="95"/>
      <c r="N18" s="117"/>
      <c r="O18" s="95" t="s">
        <v>390</v>
      </c>
      <c r="P18" s="95" t="s">
        <v>390</v>
      </c>
      <c r="Q18" s="144"/>
      <c r="R18" s="118">
        <f>VLOOKUP(D18,'Stone Column Progress'!$D$6:$M$199,7,0)</f>
        <v>253</v>
      </c>
      <c r="S18" s="73">
        <f>VLOOKUP(D18,'Stone Column Progress'!$D$6:$M$199,9,0)</f>
        <v>253</v>
      </c>
      <c r="T18" s="95">
        <v>45705</v>
      </c>
      <c r="U18" s="95">
        <v>45715</v>
      </c>
      <c r="V18" s="117"/>
      <c r="W18" s="95">
        <v>45763</v>
      </c>
      <c r="X18" s="95">
        <v>45773</v>
      </c>
      <c r="Y18" s="119"/>
      <c r="Z18" s="144"/>
      <c r="AA18" s="455"/>
      <c r="AB18" s="156"/>
      <c r="AC18" s="95"/>
      <c r="AD18" s="95"/>
      <c r="AE18" s="117"/>
      <c r="AF18" s="95"/>
      <c r="AG18" s="95"/>
      <c r="AH18" s="144"/>
      <c r="AI18" s="116">
        <v>45717</v>
      </c>
      <c r="AJ18" s="95">
        <v>45718</v>
      </c>
      <c r="AK18" s="117"/>
      <c r="AL18" s="95">
        <v>45812</v>
      </c>
      <c r="AM18" s="95">
        <v>45814</v>
      </c>
      <c r="AN18" s="119"/>
      <c r="AO18" s="450"/>
      <c r="AP18" s="158">
        <v>45719</v>
      </c>
      <c r="AQ18" s="130">
        <v>45719</v>
      </c>
      <c r="AR18" s="130"/>
      <c r="AS18" s="130">
        <v>45840</v>
      </c>
      <c r="AT18" s="130">
        <v>45842</v>
      </c>
      <c r="AU18" s="119"/>
      <c r="AV18" s="446" t="s">
        <v>419</v>
      </c>
      <c r="AW18" s="116">
        <v>45720</v>
      </c>
      <c r="AX18" s="95">
        <v>45721</v>
      </c>
      <c r="AY18" s="117"/>
      <c r="AZ18" s="95">
        <v>45846</v>
      </c>
      <c r="BA18" s="95">
        <v>45846</v>
      </c>
      <c r="BB18" s="119"/>
      <c r="BC18" s="144"/>
      <c r="BD18" s="116">
        <v>45722</v>
      </c>
      <c r="BE18" s="95">
        <v>45723</v>
      </c>
      <c r="BF18" s="95"/>
      <c r="BG18" s="95">
        <v>45847</v>
      </c>
      <c r="BH18" s="95">
        <v>45847</v>
      </c>
      <c r="BI18" s="119"/>
      <c r="BJ18" s="144"/>
      <c r="BK18" s="116">
        <v>45724</v>
      </c>
      <c r="BL18" s="95">
        <v>45734</v>
      </c>
      <c r="BM18" s="95"/>
      <c r="BN18" s="95">
        <v>45851</v>
      </c>
      <c r="BO18" s="95">
        <v>45866</v>
      </c>
      <c r="BP18" s="119"/>
      <c r="BQ18" s="144"/>
      <c r="BR18" s="116">
        <v>45735</v>
      </c>
      <c r="BS18" s="95">
        <v>45736</v>
      </c>
      <c r="BT18" s="95"/>
      <c r="BU18" s="95">
        <v>45867</v>
      </c>
      <c r="BV18" s="95">
        <v>45868</v>
      </c>
      <c r="BW18" s="119"/>
      <c r="BX18" s="119"/>
      <c r="BY18" s="144"/>
      <c r="BZ18" s="116">
        <v>45741</v>
      </c>
      <c r="CA18" s="95">
        <v>45744</v>
      </c>
      <c r="CB18" s="117"/>
      <c r="CC18" s="95">
        <v>45882</v>
      </c>
      <c r="CD18" s="95"/>
      <c r="CE18" s="119"/>
      <c r="CF18" s="144"/>
      <c r="CG18" s="116">
        <v>45743</v>
      </c>
      <c r="CH18" s="95">
        <v>45743</v>
      </c>
      <c r="CI18" s="95"/>
      <c r="CJ18" s="95">
        <v>45883</v>
      </c>
      <c r="CK18" s="95">
        <v>45884</v>
      </c>
      <c r="CL18" s="119"/>
      <c r="CM18" s="119"/>
      <c r="CN18" s="119"/>
      <c r="CO18" s="144"/>
      <c r="CP18" s="116">
        <v>45753</v>
      </c>
      <c r="CQ18" s="95">
        <v>45763</v>
      </c>
      <c r="CR18" s="117"/>
      <c r="CS18" s="124">
        <f>MIN(INDEX('USS SUMMARY'!R:AB,MATCH($D18,'USS SUMMARY'!D:D,0),0))</f>
        <v>45864</v>
      </c>
      <c r="CT18" s="95">
        <v>45876</v>
      </c>
      <c r="CU18" s="119"/>
      <c r="CV18" s="446"/>
      <c r="CW18" s="116">
        <v>45738</v>
      </c>
      <c r="CX18" s="95">
        <v>45745</v>
      </c>
      <c r="CY18" s="117"/>
      <c r="CZ18" s="95">
        <v>45733</v>
      </c>
      <c r="DA18" s="95">
        <v>45762</v>
      </c>
      <c r="DB18" s="119"/>
      <c r="DC18" s="144"/>
      <c r="DD18" s="116">
        <v>45738</v>
      </c>
      <c r="DE18" s="95">
        <v>45745</v>
      </c>
      <c r="DF18" s="117"/>
      <c r="DG18" s="95">
        <v>46039</v>
      </c>
      <c r="DH18" s="95">
        <v>46042</v>
      </c>
      <c r="DI18" s="119"/>
      <c r="DJ18" s="144"/>
      <c r="DK18" s="445" t="str">
        <f>_xlfn.XLOOKUP(D18,CranePad!$D$4:$D$195,CranePad!$E$4:$E$195,0,0,1)</f>
        <v>GP Project</v>
      </c>
      <c r="DL18" s="116">
        <v>45747</v>
      </c>
      <c r="DM18" s="95">
        <v>45754</v>
      </c>
      <c r="DN18" s="95"/>
      <c r="DO18" s="95">
        <v>45795</v>
      </c>
      <c r="DP18" s="95">
        <v>45810</v>
      </c>
      <c r="DQ18" s="119"/>
      <c r="DR18" s="144"/>
      <c r="DS18" s="123">
        <v>45791</v>
      </c>
      <c r="DT18" s="124">
        <v>45802</v>
      </c>
      <c r="DU18" s="124"/>
      <c r="DV18" s="124">
        <v>46046</v>
      </c>
      <c r="DW18" s="124">
        <v>46073</v>
      </c>
      <c r="DX18" s="119"/>
      <c r="DY18" s="144"/>
      <c r="DZ18" s="123">
        <v>45783</v>
      </c>
      <c r="EA18" s="124">
        <v>45791</v>
      </c>
      <c r="EB18" s="124"/>
      <c r="EC18" s="124">
        <f>IF(D18='USS SUMMARY'!AE17,MIN('USS SUMMARY'!AH17:AL17),"")</f>
        <v>46070</v>
      </c>
      <c r="ED18" s="124"/>
      <c r="EE18" s="119"/>
      <c r="EF18" s="144"/>
      <c r="EG18" s="123">
        <v>45803</v>
      </c>
      <c r="EH18" s="124">
        <v>45810</v>
      </c>
      <c r="EI18" s="124"/>
      <c r="EJ18" s="124">
        <v>46077</v>
      </c>
      <c r="EK18" s="124">
        <v>46081</v>
      </c>
      <c r="EL18" s="119"/>
      <c r="EM18" s="144"/>
      <c r="EN18" s="116">
        <v>45811</v>
      </c>
      <c r="EO18" s="95">
        <v>45813</v>
      </c>
      <c r="EP18" s="95"/>
      <c r="EQ18" s="95"/>
      <c r="ER18" s="95"/>
      <c r="ES18" s="119"/>
      <c r="ET18" s="144"/>
      <c r="EU18" s="116">
        <v>45811</v>
      </c>
      <c r="EV18" s="95">
        <v>45812</v>
      </c>
      <c r="EW18" s="95"/>
      <c r="EX18" s="95"/>
      <c r="EY18" s="95"/>
      <c r="EZ18" s="119"/>
      <c r="FA18" s="144"/>
      <c r="FB18" s="116">
        <v>45748</v>
      </c>
      <c r="FC18" s="95">
        <v>45784</v>
      </c>
      <c r="FD18" s="95"/>
      <c r="FE18" s="95">
        <v>46075</v>
      </c>
      <c r="FF18" s="95"/>
      <c r="FG18" s="119"/>
      <c r="FH18" s="144"/>
      <c r="FI18" s="116">
        <v>45767</v>
      </c>
      <c r="FJ18" s="95">
        <f t="shared" si="203"/>
        <v>45792</v>
      </c>
      <c r="FK18" s="95"/>
      <c r="FL18" s="95">
        <v>45900</v>
      </c>
      <c r="FM18" s="95">
        <v>45919</v>
      </c>
      <c r="FN18" s="119"/>
      <c r="FO18" s="144"/>
      <c r="FP18" s="116">
        <v>45813</v>
      </c>
      <c r="FQ18" s="95">
        <v>45816</v>
      </c>
      <c r="FR18" s="117"/>
      <c r="FS18" s="95"/>
      <c r="FT18" s="95"/>
      <c r="FU18" s="119"/>
      <c r="FV18" s="144"/>
      <c r="FW18" s="116">
        <v>45817</v>
      </c>
      <c r="FX18" s="95">
        <v>45819</v>
      </c>
      <c r="FY18" s="117"/>
      <c r="FZ18" s="95"/>
      <c r="GA18" s="95"/>
      <c r="GB18" s="119"/>
      <c r="GC18" s="144"/>
      <c r="GD18" s="391"/>
      <c r="GE18" s="436"/>
      <c r="GF18" s="78"/>
      <c r="GG18" s="78"/>
    </row>
    <row r="19" spans="1:191" s="74" customFormat="1" ht="16.5" customHeight="1" x14ac:dyDescent="0.3">
      <c r="A19" s="118">
        <f t="shared" si="202"/>
        <v>15</v>
      </c>
      <c r="B19" s="73" t="s">
        <v>210</v>
      </c>
      <c r="C19" s="73" t="s">
        <v>205</v>
      </c>
      <c r="D19" s="73" t="s">
        <v>43</v>
      </c>
      <c r="E19" s="167" t="s">
        <v>402</v>
      </c>
      <c r="F19" s="427"/>
      <c r="G19" s="95"/>
      <c r="H19" s="219" t="str">
        <f>VLOOKUP($D19,'Stone Column Progress'!$D$6:$E$199,2,0)</f>
        <v>Bauer</v>
      </c>
      <c r="I19" s="193" t="s">
        <v>389</v>
      </c>
      <c r="J19" s="430">
        <v>534805</v>
      </c>
      <c r="K19" s="431">
        <v>2676185</v>
      </c>
      <c r="L19" s="116"/>
      <c r="M19" s="95"/>
      <c r="N19" s="117"/>
      <c r="O19" s="95" t="s">
        <v>390</v>
      </c>
      <c r="P19" s="95" t="s">
        <v>390</v>
      </c>
      <c r="Q19" s="144"/>
      <c r="R19" s="118">
        <f>VLOOKUP(D19,'Stone Column Progress'!$D$6:$M$199,7,0)</f>
        <v>378</v>
      </c>
      <c r="S19" s="73">
        <f>VLOOKUP(D19,'Stone Column Progress'!$D$6:$M$199,9,0)</f>
        <v>378</v>
      </c>
      <c r="T19" s="95">
        <v>45716</v>
      </c>
      <c r="U19" s="95">
        <v>45725</v>
      </c>
      <c r="V19" s="117"/>
      <c r="W19" s="95">
        <v>45754</v>
      </c>
      <c r="X19" s="95">
        <v>45763</v>
      </c>
      <c r="Y19" s="119"/>
      <c r="Z19" s="144"/>
      <c r="AA19" s="455" t="s">
        <v>391</v>
      </c>
      <c r="AB19" s="622" t="s">
        <v>2355</v>
      </c>
      <c r="AC19" s="95">
        <v>45726</v>
      </c>
      <c r="AD19" s="95">
        <v>45733</v>
      </c>
      <c r="AE19" s="117"/>
      <c r="AF19" s="549" t="s">
        <v>2354</v>
      </c>
      <c r="AG19" s="549" t="s">
        <v>2360</v>
      </c>
      <c r="AH19" s="144"/>
      <c r="AI19" s="116">
        <v>45734</v>
      </c>
      <c r="AJ19" s="95">
        <v>45735</v>
      </c>
      <c r="AK19" s="117"/>
      <c r="AL19" s="95"/>
      <c r="AM19" s="95"/>
      <c r="AN19" s="119"/>
      <c r="AO19" s="450"/>
      <c r="AP19" s="158">
        <v>45736</v>
      </c>
      <c r="AQ19" s="130">
        <v>45736</v>
      </c>
      <c r="AR19" s="130"/>
      <c r="AS19" s="130"/>
      <c r="AT19" s="130"/>
      <c r="AU19" s="119"/>
      <c r="AV19" s="446"/>
      <c r="AW19" s="116">
        <v>45737</v>
      </c>
      <c r="AX19" s="95">
        <v>45737</v>
      </c>
      <c r="AY19" s="117"/>
      <c r="AZ19" s="95"/>
      <c r="BA19" s="95"/>
      <c r="BB19" s="119"/>
      <c r="BC19" s="144"/>
      <c r="BD19" s="116">
        <v>45738</v>
      </c>
      <c r="BE19" s="95">
        <v>45739</v>
      </c>
      <c r="BF19" s="95"/>
      <c r="BG19" s="95"/>
      <c r="BH19" s="95"/>
      <c r="BI19" s="119"/>
      <c r="BJ19" s="144"/>
      <c r="BK19" s="116">
        <v>45739</v>
      </c>
      <c r="BL19" s="95">
        <v>45746</v>
      </c>
      <c r="BM19" s="95"/>
      <c r="BN19" s="95"/>
      <c r="BO19" s="95"/>
      <c r="BP19" s="119"/>
      <c r="BQ19" s="144"/>
      <c r="BR19" s="116">
        <v>45746</v>
      </c>
      <c r="BS19" s="95">
        <v>45747</v>
      </c>
      <c r="BT19" s="95"/>
      <c r="BU19" s="95"/>
      <c r="BV19" s="95"/>
      <c r="BW19" s="119"/>
      <c r="BX19" s="119"/>
      <c r="BY19" s="144"/>
      <c r="BZ19" s="116">
        <v>45752</v>
      </c>
      <c r="CA19" s="95">
        <v>45755</v>
      </c>
      <c r="CB19" s="117"/>
      <c r="CC19" s="95"/>
      <c r="CD19" s="95"/>
      <c r="CE19" s="119"/>
      <c r="CF19" s="144"/>
      <c r="CG19" s="116">
        <v>45754</v>
      </c>
      <c r="CH19" s="95">
        <v>45754</v>
      </c>
      <c r="CI19" s="95"/>
      <c r="CJ19" s="95"/>
      <c r="CK19" s="95"/>
      <c r="CL19" s="119"/>
      <c r="CM19" s="119"/>
      <c r="CN19" s="119"/>
      <c r="CO19" s="144"/>
      <c r="CP19" s="116">
        <v>45763</v>
      </c>
      <c r="CQ19" s="95">
        <v>45773</v>
      </c>
      <c r="CR19" s="117"/>
      <c r="CS19" s="124">
        <f>MIN(INDEX('USS SUMMARY'!R:AB,MATCH($D19,'USS SUMMARY'!D:D,0),0))</f>
        <v>0</v>
      </c>
      <c r="CT19" s="95"/>
      <c r="CU19" s="119"/>
      <c r="CV19" s="446"/>
      <c r="CW19" s="116">
        <v>45748</v>
      </c>
      <c r="CX19" s="95">
        <v>45755</v>
      </c>
      <c r="CY19" s="117"/>
      <c r="CZ19" s="95">
        <v>45733</v>
      </c>
      <c r="DA19" s="95">
        <v>45760</v>
      </c>
      <c r="DB19" s="119"/>
      <c r="DC19" s="144"/>
      <c r="DD19" s="116">
        <v>45748</v>
      </c>
      <c r="DE19" s="95">
        <v>45755</v>
      </c>
      <c r="DF19" s="117"/>
      <c r="DG19" s="95"/>
      <c r="DH19" s="95"/>
      <c r="DI19" s="119"/>
      <c r="DJ19" s="144"/>
      <c r="DK19" s="445" t="str">
        <f>_xlfn.XLOOKUP(D19,CranePad!$D$4:$D$195,CranePad!$E$4:$E$195,0,0,1)</f>
        <v>GP Project</v>
      </c>
      <c r="DL19" s="116">
        <v>45757</v>
      </c>
      <c r="DM19" s="95">
        <v>45764</v>
      </c>
      <c r="DN19" s="95"/>
      <c r="DO19" s="95">
        <v>45964</v>
      </c>
      <c r="DP19" s="95"/>
      <c r="DQ19" s="119"/>
      <c r="DR19" s="144"/>
      <c r="DS19" s="123">
        <v>45803</v>
      </c>
      <c r="DT19" s="124">
        <v>45813</v>
      </c>
      <c r="DU19" s="124"/>
      <c r="DV19" s="124"/>
      <c r="DW19" s="124"/>
      <c r="DX19" s="119"/>
      <c r="DY19" s="144"/>
      <c r="DZ19" s="123">
        <v>45793</v>
      </c>
      <c r="EA19" s="124">
        <v>45801</v>
      </c>
      <c r="EB19" s="124"/>
      <c r="EC19" s="124">
        <f>IF(D19='USS SUMMARY'!AE18,MIN('USS SUMMARY'!AH18:AL18),"")</f>
        <v>0</v>
      </c>
      <c r="ED19" s="124"/>
      <c r="EE19" s="119"/>
      <c r="EF19" s="144"/>
      <c r="EG19" s="123">
        <v>45814</v>
      </c>
      <c r="EH19" s="124">
        <v>45821</v>
      </c>
      <c r="EI19" s="124"/>
      <c r="EJ19" s="124"/>
      <c r="EK19" s="124"/>
      <c r="EL19" s="119"/>
      <c r="EM19" s="144"/>
      <c r="EN19" s="116">
        <v>45822</v>
      </c>
      <c r="EO19" s="95">
        <v>45824</v>
      </c>
      <c r="EP19" s="95"/>
      <c r="EQ19" s="95"/>
      <c r="ER19" s="95"/>
      <c r="ES19" s="119"/>
      <c r="ET19" s="144"/>
      <c r="EU19" s="116">
        <v>45826</v>
      </c>
      <c r="EV19" s="95">
        <v>45827</v>
      </c>
      <c r="EW19" s="95"/>
      <c r="EX19" s="95"/>
      <c r="EY19" s="95"/>
      <c r="EZ19" s="119"/>
      <c r="FA19" s="144"/>
      <c r="FB19" s="116">
        <v>45748</v>
      </c>
      <c r="FC19" s="95">
        <v>45784</v>
      </c>
      <c r="FD19" s="95"/>
      <c r="FE19" s="95">
        <v>46075</v>
      </c>
      <c r="FF19" s="95"/>
      <c r="FG19" s="119"/>
      <c r="FH19" s="144"/>
      <c r="FI19" s="116">
        <v>45767</v>
      </c>
      <c r="FJ19" s="95">
        <f t="shared" si="203"/>
        <v>45792</v>
      </c>
      <c r="FK19" s="95"/>
      <c r="FL19" s="95">
        <v>45900</v>
      </c>
      <c r="FM19" s="95">
        <v>45919</v>
      </c>
      <c r="FN19" s="119"/>
      <c r="FO19" s="144"/>
      <c r="FP19" s="116">
        <v>45828</v>
      </c>
      <c r="FQ19" s="95">
        <v>45831</v>
      </c>
      <c r="FR19" s="117"/>
      <c r="FS19" s="95"/>
      <c r="FT19" s="95"/>
      <c r="FU19" s="119"/>
      <c r="FV19" s="144"/>
      <c r="FW19" s="116">
        <v>45832</v>
      </c>
      <c r="FX19" s="95">
        <v>45834</v>
      </c>
      <c r="FY19" s="117"/>
      <c r="FZ19" s="95"/>
      <c r="GA19" s="95"/>
      <c r="GB19" s="119"/>
      <c r="GC19" s="144"/>
      <c r="GD19" s="391"/>
      <c r="GE19" s="437"/>
      <c r="GF19" s="78"/>
      <c r="GG19" s="78"/>
      <c r="GI19" s="68"/>
    </row>
    <row r="20" spans="1:191" ht="16.5" customHeight="1" x14ac:dyDescent="0.3">
      <c r="A20" s="118">
        <f t="shared" si="202"/>
        <v>16</v>
      </c>
      <c r="B20" s="73" t="s">
        <v>210</v>
      </c>
      <c r="C20" s="102" t="s">
        <v>204</v>
      </c>
      <c r="D20" s="73" t="s">
        <v>68</v>
      </c>
      <c r="E20" s="167" t="s">
        <v>406</v>
      </c>
      <c r="F20" s="427" t="s">
        <v>407</v>
      </c>
      <c r="G20" s="95">
        <v>45762</v>
      </c>
      <c r="H20" s="219" t="str">
        <f>VLOOKUP($D20,'Stone Column Progress'!$D$6:$E$199,2,0)</f>
        <v>Keller</v>
      </c>
      <c r="I20" s="193" t="s">
        <v>389</v>
      </c>
      <c r="J20" s="430">
        <v>541786</v>
      </c>
      <c r="K20" s="431">
        <v>2672364</v>
      </c>
      <c r="L20" s="116"/>
      <c r="M20" s="95"/>
      <c r="N20" s="117"/>
      <c r="O20" s="95" t="s">
        <v>390</v>
      </c>
      <c r="P20" s="95" t="s">
        <v>390</v>
      </c>
      <c r="Q20" s="144"/>
      <c r="R20" s="118">
        <f>VLOOKUP(D20,'Stone Column Progress'!$D$6:$M$199,7,0)</f>
        <v>211</v>
      </c>
      <c r="S20" s="73">
        <f>VLOOKUP(D20,'Stone Column Progress'!$D$6:$M$199,9,0)</f>
        <v>211</v>
      </c>
      <c r="T20" s="95">
        <v>45713</v>
      </c>
      <c r="U20" s="95">
        <v>45722</v>
      </c>
      <c r="V20" s="117"/>
      <c r="W20" s="95">
        <v>45744</v>
      </c>
      <c r="X20" s="95">
        <v>45750</v>
      </c>
      <c r="Y20" s="119"/>
      <c r="Z20" s="144"/>
      <c r="AA20" s="455"/>
      <c r="AB20" s="156"/>
      <c r="AC20" s="95"/>
      <c r="AD20" s="95"/>
      <c r="AE20" s="117"/>
      <c r="AF20" s="95"/>
      <c r="AG20" s="95"/>
      <c r="AH20" s="144"/>
      <c r="AI20" s="116">
        <v>45723</v>
      </c>
      <c r="AJ20" s="95">
        <v>45724</v>
      </c>
      <c r="AK20" s="117"/>
      <c r="AL20" s="95">
        <v>45771</v>
      </c>
      <c r="AM20" s="95">
        <v>45773</v>
      </c>
      <c r="AN20" s="119"/>
      <c r="AO20" s="450"/>
      <c r="AP20" s="158">
        <v>45725</v>
      </c>
      <c r="AQ20" s="130">
        <v>45725</v>
      </c>
      <c r="AR20" s="130"/>
      <c r="AS20" s="130">
        <v>45773</v>
      </c>
      <c r="AT20" s="130">
        <v>45774</v>
      </c>
      <c r="AU20" s="119"/>
      <c r="AV20" s="446"/>
      <c r="AW20" s="116">
        <v>45726</v>
      </c>
      <c r="AX20" s="95">
        <v>45727</v>
      </c>
      <c r="AY20" s="117"/>
      <c r="AZ20" s="95">
        <v>45775</v>
      </c>
      <c r="BA20" s="95">
        <v>45775</v>
      </c>
      <c r="BB20" s="119"/>
      <c r="BC20" s="144"/>
      <c r="BD20" s="116">
        <v>45728</v>
      </c>
      <c r="BE20" s="95">
        <v>45729</v>
      </c>
      <c r="BF20" s="95"/>
      <c r="BG20" s="95">
        <v>45792</v>
      </c>
      <c r="BH20" s="95">
        <v>45793</v>
      </c>
      <c r="BI20" s="119"/>
      <c r="BJ20" s="144"/>
      <c r="BK20" s="116">
        <v>45730</v>
      </c>
      <c r="BL20" s="95">
        <v>45740</v>
      </c>
      <c r="BM20" s="95"/>
      <c r="BN20" s="95">
        <v>45793</v>
      </c>
      <c r="BO20" s="95">
        <v>45801</v>
      </c>
      <c r="BP20" s="119"/>
      <c r="BQ20" s="144"/>
      <c r="BR20" s="116">
        <v>45741</v>
      </c>
      <c r="BS20" s="95">
        <v>45742</v>
      </c>
      <c r="BT20" s="95"/>
      <c r="BU20" s="95">
        <v>45801</v>
      </c>
      <c r="BV20" s="95">
        <v>45801</v>
      </c>
      <c r="BW20" s="119"/>
      <c r="BX20" s="119"/>
      <c r="BY20" s="144"/>
      <c r="BZ20" s="116">
        <v>45747</v>
      </c>
      <c r="CA20" s="95">
        <v>45750</v>
      </c>
      <c r="CB20" s="117"/>
      <c r="CC20" s="95">
        <v>45810</v>
      </c>
      <c r="CD20" s="95">
        <v>45895</v>
      </c>
      <c r="CE20" s="119"/>
      <c r="CF20" s="144"/>
      <c r="CG20" s="116">
        <v>45749</v>
      </c>
      <c r="CH20" s="95">
        <v>45749</v>
      </c>
      <c r="CI20" s="95"/>
      <c r="CJ20" s="95">
        <v>45810</v>
      </c>
      <c r="CK20" s="95">
        <v>45810</v>
      </c>
      <c r="CL20" s="119"/>
      <c r="CM20" s="119"/>
      <c r="CN20" s="119"/>
      <c r="CO20" s="144"/>
      <c r="CP20" s="116">
        <v>45759</v>
      </c>
      <c r="CQ20" s="95">
        <v>45769</v>
      </c>
      <c r="CR20" s="117"/>
      <c r="CS20" s="124">
        <f>MIN(INDEX('USS SUMMARY'!R:AB,MATCH($D20,'USS SUMMARY'!D:D,0),0))</f>
        <v>45775</v>
      </c>
      <c r="CT20" s="95">
        <v>45812</v>
      </c>
      <c r="CU20" s="119"/>
      <c r="CV20" s="446"/>
      <c r="CW20" s="116">
        <v>45744</v>
      </c>
      <c r="CX20" s="95">
        <v>45751</v>
      </c>
      <c r="CY20" s="117"/>
      <c r="CZ20" s="95">
        <v>45805</v>
      </c>
      <c r="DA20" s="95">
        <v>45814</v>
      </c>
      <c r="DB20" s="119"/>
      <c r="DC20" s="144"/>
      <c r="DD20" s="116">
        <v>45744</v>
      </c>
      <c r="DE20" s="95">
        <v>45751</v>
      </c>
      <c r="DF20" s="117"/>
      <c r="DG20" s="95">
        <v>45808</v>
      </c>
      <c r="DH20" s="95">
        <v>45814</v>
      </c>
      <c r="DI20" s="119"/>
      <c r="DJ20" s="144"/>
      <c r="DK20" s="445" t="str">
        <f>_xlfn.XLOOKUP(D20,CranePad!$D$4:$D$195,CranePad!$E$4:$E$195,0,0,1)</f>
        <v>Odhav</v>
      </c>
      <c r="DL20" s="116">
        <v>45753</v>
      </c>
      <c r="DM20" s="95">
        <v>45760</v>
      </c>
      <c r="DN20" s="95"/>
      <c r="DO20" s="95">
        <v>45808</v>
      </c>
      <c r="DP20" s="95">
        <v>45814</v>
      </c>
      <c r="DQ20" s="119"/>
      <c r="DR20" s="144"/>
      <c r="DS20" s="123">
        <v>45814</v>
      </c>
      <c r="DT20" s="124">
        <v>45825</v>
      </c>
      <c r="DU20" s="124"/>
      <c r="DV20" s="124">
        <v>45822</v>
      </c>
      <c r="DW20" s="124">
        <v>45841</v>
      </c>
      <c r="DX20" s="119"/>
      <c r="DY20" s="144"/>
      <c r="DZ20" s="123">
        <v>45789</v>
      </c>
      <c r="EA20" s="124">
        <v>45797</v>
      </c>
      <c r="EB20" s="124"/>
      <c r="EC20" s="124">
        <f>IF(D20='USS SUMMARY'!AE19,MIN('USS SUMMARY'!AH19:AL19),"")</f>
        <v>45823</v>
      </c>
      <c r="ED20" s="124">
        <v>45858</v>
      </c>
      <c r="EE20" s="119"/>
      <c r="EF20" s="144"/>
      <c r="EG20" s="123">
        <v>45826</v>
      </c>
      <c r="EH20" s="124">
        <v>45833</v>
      </c>
      <c r="EI20" s="124"/>
      <c r="EJ20" s="124">
        <v>45845</v>
      </c>
      <c r="EK20" s="124">
        <v>45853</v>
      </c>
      <c r="EL20" s="119"/>
      <c r="EM20" s="144"/>
      <c r="EN20" s="116">
        <v>45834</v>
      </c>
      <c r="EO20" s="95">
        <v>45836</v>
      </c>
      <c r="EP20" s="95"/>
      <c r="EQ20" s="95">
        <v>45855</v>
      </c>
      <c r="ER20" s="95">
        <v>45856</v>
      </c>
      <c r="ES20" s="119"/>
      <c r="ET20" s="442"/>
      <c r="EU20" s="116">
        <v>45822</v>
      </c>
      <c r="EV20" s="95">
        <v>45823</v>
      </c>
      <c r="EW20" s="95"/>
      <c r="EX20" s="95">
        <v>45887</v>
      </c>
      <c r="EY20" s="95">
        <v>45887</v>
      </c>
      <c r="EZ20" s="119"/>
      <c r="FA20" s="144"/>
      <c r="FB20" s="116">
        <v>45748</v>
      </c>
      <c r="FC20" s="95">
        <v>45784</v>
      </c>
      <c r="FD20" s="95"/>
      <c r="FE20" s="95">
        <v>45810</v>
      </c>
      <c r="FF20" s="95">
        <v>45823</v>
      </c>
      <c r="FG20" s="119"/>
      <c r="FH20" s="144"/>
      <c r="FI20" s="116">
        <v>45767</v>
      </c>
      <c r="FJ20" s="95">
        <f t="shared" si="203"/>
        <v>45792</v>
      </c>
      <c r="FK20" s="95"/>
      <c r="FL20" s="95">
        <v>45808</v>
      </c>
      <c r="FM20" s="95">
        <v>45827</v>
      </c>
      <c r="FN20" s="119"/>
      <c r="FO20" s="144"/>
      <c r="FP20" s="116">
        <v>45824</v>
      </c>
      <c r="FQ20" s="95">
        <v>45827</v>
      </c>
      <c r="FR20" s="117"/>
      <c r="FS20" s="95">
        <v>45890</v>
      </c>
      <c r="FT20" s="95">
        <v>45893</v>
      </c>
      <c r="FU20" s="119"/>
      <c r="FV20" s="144"/>
      <c r="FW20" s="116">
        <v>45837</v>
      </c>
      <c r="FX20" s="95">
        <v>45838</v>
      </c>
      <c r="FY20" s="117"/>
      <c r="FZ20" s="95">
        <v>45897</v>
      </c>
      <c r="GA20" s="95">
        <v>45897</v>
      </c>
      <c r="GB20" s="119"/>
      <c r="GC20" s="144"/>
      <c r="GD20" s="391"/>
      <c r="GE20" s="436"/>
      <c r="GF20" s="78"/>
      <c r="GG20" s="78"/>
    </row>
    <row r="21" spans="1:191" s="74" customFormat="1" ht="16.5" customHeight="1" x14ac:dyDescent="0.3">
      <c r="A21" s="118">
        <f t="shared" si="202"/>
        <v>17</v>
      </c>
      <c r="B21" s="73" t="s">
        <v>210</v>
      </c>
      <c r="C21" s="73" t="s">
        <v>205</v>
      </c>
      <c r="D21" s="73" t="s">
        <v>41</v>
      </c>
      <c r="E21" s="167" t="s">
        <v>402</v>
      </c>
      <c r="F21" s="427" t="s">
        <v>416</v>
      </c>
      <c r="G21" s="95">
        <v>45762</v>
      </c>
      <c r="H21" s="219" t="str">
        <f>VLOOKUP($D21,'Stone Column Progress'!$D$6:$E$199,2,0)</f>
        <v>Bauer</v>
      </c>
      <c r="I21" s="193" t="s">
        <v>389</v>
      </c>
      <c r="J21" s="430">
        <v>535604</v>
      </c>
      <c r="K21" s="431">
        <v>2675999</v>
      </c>
      <c r="L21" s="116"/>
      <c r="M21" s="95"/>
      <c r="N21" s="117"/>
      <c r="O21" s="95" t="s">
        <v>390</v>
      </c>
      <c r="P21" s="95" t="s">
        <v>390</v>
      </c>
      <c r="Q21" s="144"/>
      <c r="R21" s="118">
        <f>VLOOKUP(D21,'Stone Column Progress'!$D$6:$M$199,7,0)</f>
        <v>253</v>
      </c>
      <c r="S21" s="73">
        <f>VLOOKUP(D21,'Stone Column Progress'!$D$6:$M$199,9,0)</f>
        <v>253</v>
      </c>
      <c r="T21" s="95">
        <v>45726</v>
      </c>
      <c r="U21" s="95">
        <v>45735</v>
      </c>
      <c r="V21" s="117"/>
      <c r="W21" s="95">
        <v>45744</v>
      </c>
      <c r="X21" s="95">
        <v>45754</v>
      </c>
      <c r="Y21" s="119"/>
      <c r="Z21" s="144"/>
      <c r="AA21" s="455"/>
      <c r="AB21" s="156"/>
      <c r="AC21" s="95"/>
      <c r="AD21" s="95"/>
      <c r="AE21" s="117"/>
      <c r="AF21" s="95"/>
      <c r="AG21" s="95"/>
      <c r="AH21" s="144"/>
      <c r="AI21" s="116">
        <v>45736</v>
      </c>
      <c r="AJ21" s="95">
        <v>45737</v>
      </c>
      <c r="AK21" s="117"/>
      <c r="AL21" s="95">
        <v>45765</v>
      </c>
      <c r="AM21" s="95">
        <v>45768</v>
      </c>
      <c r="AN21" s="119"/>
      <c r="AO21" s="450"/>
      <c r="AP21" s="158">
        <v>45738</v>
      </c>
      <c r="AQ21" s="130">
        <v>45738</v>
      </c>
      <c r="AR21" s="130"/>
      <c r="AS21" s="130">
        <v>45769</v>
      </c>
      <c r="AT21" s="130">
        <v>45770</v>
      </c>
      <c r="AU21" s="119"/>
      <c r="AV21" s="446"/>
      <c r="AW21" s="116">
        <v>45739</v>
      </c>
      <c r="AX21" s="95">
        <v>45740</v>
      </c>
      <c r="AY21" s="117"/>
      <c r="AZ21" s="95">
        <v>45772</v>
      </c>
      <c r="BA21" s="95">
        <v>45772</v>
      </c>
      <c r="BB21" s="119"/>
      <c r="BC21" s="144"/>
      <c r="BD21" s="116">
        <v>45741</v>
      </c>
      <c r="BE21" s="95">
        <v>45742</v>
      </c>
      <c r="BF21" s="95"/>
      <c r="BG21" s="95">
        <v>45808</v>
      </c>
      <c r="BH21" s="95">
        <v>45808</v>
      </c>
      <c r="BI21" s="119"/>
      <c r="BJ21" s="144"/>
      <c r="BK21" s="116">
        <v>45743</v>
      </c>
      <c r="BL21" s="95">
        <v>45753</v>
      </c>
      <c r="BM21" s="95"/>
      <c r="BN21" s="95">
        <v>45813</v>
      </c>
      <c r="BO21" s="95">
        <v>45828</v>
      </c>
      <c r="BP21" s="119"/>
      <c r="BQ21" s="145"/>
      <c r="BR21" s="116">
        <v>45754</v>
      </c>
      <c r="BS21" s="95">
        <v>45755</v>
      </c>
      <c r="BT21" s="95"/>
      <c r="BU21" s="95">
        <v>45831</v>
      </c>
      <c r="BV21" s="95">
        <v>45832</v>
      </c>
      <c r="BW21" s="119"/>
      <c r="BX21" s="119"/>
      <c r="BY21" s="144"/>
      <c r="BZ21" s="116">
        <v>45760</v>
      </c>
      <c r="CA21" s="95">
        <v>45763</v>
      </c>
      <c r="CB21" s="117"/>
      <c r="CC21" s="95">
        <v>45895</v>
      </c>
      <c r="CD21" s="95">
        <v>46057</v>
      </c>
      <c r="CE21" s="119"/>
      <c r="CF21" s="144"/>
      <c r="CG21" s="116">
        <v>45762</v>
      </c>
      <c r="CH21" s="95">
        <v>45762</v>
      </c>
      <c r="CI21" s="95"/>
      <c r="CJ21" s="95">
        <v>45896</v>
      </c>
      <c r="CK21" s="95">
        <v>45896</v>
      </c>
      <c r="CL21" s="119"/>
      <c r="CM21" s="119"/>
      <c r="CN21" s="119"/>
      <c r="CO21" s="144"/>
      <c r="CP21" s="116">
        <v>45739</v>
      </c>
      <c r="CQ21" s="95">
        <v>45749</v>
      </c>
      <c r="CR21" s="117"/>
      <c r="CS21" s="124">
        <f>MIN(INDEX('USS SUMMARY'!R:AB,MATCH($D21,'USS SUMMARY'!D:D,0),0))</f>
        <v>45898</v>
      </c>
      <c r="CT21" s="95">
        <v>45902</v>
      </c>
      <c r="CU21" s="119"/>
      <c r="CV21" s="446"/>
      <c r="CW21" s="116">
        <v>45757</v>
      </c>
      <c r="CX21" s="95">
        <v>45764</v>
      </c>
      <c r="CY21" s="117"/>
      <c r="CZ21" s="95" t="s">
        <v>390</v>
      </c>
      <c r="DA21" s="95" t="s">
        <v>390</v>
      </c>
      <c r="DB21" s="119"/>
      <c r="DC21" s="144"/>
      <c r="DD21" s="116">
        <v>45757</v>
      </c>
      <c r="DE21" s="95">
        <v>45764</v>
      </c>
      <c r="DF21" s="117"/>
      <c r="DG21" s="95">
        <v>46024</v>
      </c>
      <c r="DH21" s="95">
        <v>46026</v>
      </c>
      <c r="DI21" s="119"/>
      <c r="DJ21" s="144"/>
      <c r="DK21" s="445" t="str">
        <f>_xlfn.XLOOKUP(D21,CranePad!$D$4:$D$195,CranePad!$E$4:$E$195,0,0,1)</f>
        <v>GP Project</v>
      </c>
      <c r="DL21" s="116">
        <v>45766</v>
      </c>
      <c r="DM21" s="95">
        <v>45773</v>
      </c>
      <c r="DN21" s="95"/>
      <c r="DO21" s="95">
        <v>45897</v>
      </c>
      <c r="DP21" s="95">
        <v>45903</v>
      </c>
      <c r="DQ21" s="119"/>
      <c r="DR21" s="144"/>
      <c r="DS21" s="123">
        <v>45814</v>
      </c>
      <c r="DT21" s="124">
        <v>45824</v>
      </c>
      <c r="DU21" s="124"/>
      <c r="DV21" s="124">
        <v>46025</v>
      </c>
      <c r="DW21" s="124">
        <v>46037</v>
      </c>
      <c r="DX21" s="119"/>
      <c r="DY21" s="144"/>
      <c r="DZ21" s="123">
        <v>45779</v>
      </c>
      <c r="EA21" s="124">
        <v>45787</v>
      </c>
      <c r="EB21" s="124"/>
      <c r="EC21" s="124">
        <f>IF(D21='USS SUMMARY'!AE20,MIN('USS SUMMARY'!AH20:AL20),"")</f>
        <v>46026</v>
      </c>
      <c r="ED21" s="124">
        <v>46073</v>
      </c>
      <c r="EE21" s="119"/>
      <c r="EF21" s="144"/>
      <c r="EG21" s="123">
        <v>45825</v>
      </c>
      <c r="EH21" s="124">
        <v>45832</v>
      </c>
      <c r="EI21" s="124"/>
      <c r="EJ21" s="124">
        <v>46042</v>
      </c>
      <c r="EK21" s="124">
        <v>46047</v>
      </c>
      <c r="EL21" s="119"/>
      <c r="EM21" s="144"/>
      <c r="EN21" s="116">
        <v>45833</v>
      </c>
      <c r="EO21" s="95">
        <v>45835</v>
      </c>
      <c r="EP21" s="95"/>
      <c r="EQ21" s="95">
        <v>46048</v>
      </c>
      <c r="ER21" s="95">
        <v>46048</v>
      </c>
      <c r="ES21" s="119"/>
      <c r="ET21" s="144"/>
      <c r="EU21" s="116">
        <v>45816</v>
      </c>
      <c r="EV21" s="95">
        <f>EU21+1</f>
        <v>45817</v>
      </c>
      <c r="EW21" s="95"/>
      <c r="EX21" s="95"/>
      <c r="EY21" s="95"/>
      <c r="EZ21" s="119"/>
      <c r="FA21" s="144"/>
      <c r="FB21" s="116">
        <v>45748</v>
      </c>
      <c r="FC21" s="95">
        <v>45784</v>
      </c>
      <c r="FD21" s="95"/>
      <c r="FE21" s="95">
        <v>45977</v>
      </c>
      <c r="FF21" s="95"/>
      <c r="FG21" s="119"/>
      <c r="FH21" s="144"/>
      <c r="FI21" s="116">
        <v>45767</v>
      </c>
      <c r="FJ21" s="95">
        <f t="shared" si="203"/>
        <v>45792</v>
      </c>
      <c r="FK21" s="95"/>
      <c r="FL21" s="95">
        <v>45900</v>
      </c>
      <c r="FM21" s="95">
        <v>45919</v>
      </c>
      <c r="FN21" s="119"/>
      <c r="FO21" s="144"/>
      <c r="FP21" s="116">
        <v>45814</v>
      </c>
      <c r="FQ21" s="95">
        <v>45817</v>
      </c>
      <c r="FR21" s="117"/>
      <c r="FS21" s="95"/>
      <c r="FT21" s="95"/>
      <c r="FU21" s="119"/>
      <c r="FV21" s="144"/>
      <c r="FW21" s="116">
        <v>45836</v>
      </c>
      <c r="FX21" s="95">
        <v>45837</v>
      </c>
      <c r="FY21" s="117"/>
      <c r="FZ21" s="95"/>
      <c r="GA21" s="95"/>
      <c r="GB21" s="119"/>
      <c r="GC21" s="144"/>
      <c r="GD21" s="391"/>
      <c r="GE21" s="437"/>
      <c r="GF21" s="78"/>
      <c r="GG21" s="78"/>
      <c r="GI21" s="68"/>
    </row>
    <row r="22" spans="1:191" s="74" customFormat="1" ht="16.5" customHeight="1" x14ac:dyDescent="0.3">
      <c r="A22" s="118">
        <f t="shared" si="202"/>
        <v>18</v>
      </c>
      <c r="B22" s="72" t="s">
        <v>211</v>
      </c>
      <c r="C22" s="72" t="s">
        <v>206</v>
      </c>
      <c r="D22" s="95" t="s">
        <v>101</v>
      </c>
      <c r="E22" s="167" t="s">
        <v>415</v>
      </c>
      <c r="F22" s="427" t="s">
        <v>413</v>
      </c>
      <c r="G22" s="95">
        <v>45747</v>
      </c>
      <c r="H22" s="219" t="str">
        <f>VLOOKUP($D22,'Stone Column Progress'!$D$6:$E$199,2,0)</f>
        <v>Bauer</v>
      </c>
      <c r="I22" s="193" t="s">
        <v>389</v>
      </c>
      <c r="J22" s="430">
        <v>538550</v>
      </c>
      <c r="K22" s="431">
        <v>2660542</v>
      </c>
      <c r="L22" s="116"/>
      <c r="M22" s="95"/>
      <c r="N22" s="117"/>
      <c r="O22" s="95" t="s">
        <v>390</v>
      </c>
      <c r="P22" s="95" t="s">
        <v>390</v>
      </c>
      <c r="Q22" s="153"/>
      <c r="R22" s="118">
        <f>VLOOKUP(D22,'Stone Column Progress'!$D$6:$M$199,7,0)</f>
        <v>253</v>
      </c>
      <c r="S22" s="73">
        <f>VLOOKUP(D22,'Stone Column Progress'!$D$6:$M$199,9,0)</f>
        <v>253</v>
      </c>
      <c r="T22" s="95">
        <v>45710</v>
      </c>
      <c r="U22" s="95">
        <v>45719</v>
      </c>
      <c r="V22" s="117"/>
      <c r="W22" s="95">
        <v>45707</v>
      </c>
      <c r="X22" s="95">
        <v>45716</v>
      </c>
      <c r="Y22" s="119"/>
      <c r="Z22" s="153"/>
      <c r="AA22" s="455"/>
      <c r="AB22" s="156"/>
      <c r="AC22" s="95"/>
      <c r="AD22" s="95"/>
      <c r="AE22" s="117"/>
      <c r="AF22" s="95"/>
      <c r="AG22" s="95"/>
      <c r="AH22" s="153"/>
      <c r="AI22" s="116">
        <v>45739</v>
      </c>
      <c r="AJ22" s="95">
        <v>45740</v>
      </c>
      <c r="AK22" s="117"/>
      <c r="AL22" s="95">
        <v>45747</v>
      </c>
      <c r="AM22" s="95">
        <v>45748</v>
      </c>
      <c r="AN22" s="119"/>
      <c r="AO22" s="450"/>
      <c r="AP22" s="158">
        <v>45741</v>
      </c>
      <c r="AQ22" s="130">
        <v>45741</v>
      </c>
      <c r="AR22" s="130"/>
      <c r="AS22" s="130">
        <v>45748</v>
      </c>
      <c r="AT22" s="130">
        <v>45748</v>
      </c>
      <c r="AU22" s="119"/>
      <c r="AV22" s="446"/>
      <c r="AW22" s="116">
        <v>45742</v>
      </c>
      <c r="AX22" s="95">
        <v>45743</v>
      </c>
      <c r="AY22" s="117"/>
      <c r="AZ22" s="95">
        <v>45749</v>
      </c>
      <c r="BA22" s="95">
        <v>45749</v>
      </c>
      <c r="BB22" s="119"/>
      <c r="BC22" s="144"/>
      <c r="BD22" s="116">
        <v>45744</v>
      </c>
      <c r="BE22" s="95">
        <v>45745</v>
      </c>
      <c r="BF22" s="95"/>
      <c r="BG22" s="95">
        <v>45751</v>
      </c>
      <c r="BH22" s="95">
        <v>45753</v>
      </c>
      <c r="BI22" s="119"/>
      <c r="BJ22" s="144"/>
      <c r="BK22" s="116">
        <v>45746</v>
      </c>
      <c r="BL22" s="95">
        <v>45756</v>
      </c>
      <c r="BM22" s="95"/>
      <c r="BN22" s="95">
        <v>45753</v>
      </c>
      <c r="BO22" s="95">
        <v>45764</v>
      </c>
      <c r="BP22" s="119"/>
      <c r="BQ22" s="144"/>
      <c r="BR22" s="116">
        <v>45757</v>
      </c>
      <c r="BS22" s="95">
        <v>45758</v>
      </c>
      <c r="BT22" s="95"/>
      <c r="BU22" s="95">
        <v>45766</v>
      </c>
      <c r="BV22" s="95">
        <v>45767</v>
      </c>
      <c r="BW22" s="119"/>
      <c r="BX22" s="119"/>
      <c r="BY22" s="144"/>
      <c r="BZ22" s="116">
        <v>45763</v>
      </c>
      <c r="CA22" s="95">
        <v>45766</v>
      </c>
      <c r="CB22" s="117"/>
      <c r="CC22" s="95">
        <v>45939</v>
      </c>
      <c r="CD22" s="95">
        <v>45975</v>
      </c>
      <c r="CE22" s="119"/>
      <c r="CF22" s="144"/>
      <c r="CG22" s="116">
        <v>45765</v>
      </c>
      <c r="CH22" s="95">
        <v>45765</v>
      </c>
      <c r="CI22" s="95"/>
      <c r="CJ22" s="95">
        <v>45946</v>
      </c>
      <c r="CK22" s="95">
        <v>45946</v>
      </c>
      <c r="CL22" s="388"/>
      <c r="CM22" s="119"/>
      <c r="CN22" s="119"/>
      <c r="CO22" s="144"/>
      <c r="CP22" s="116">
        <v>45742</v>
      </c>
      <c r="CQ22" s="95">
        <v>45752</v>
      </c>
      <c r="CR22" s="117"/>
      <c r="CS22" s="124">
        <f>MIN(INDEX('USS SUMMARY'!R:AB,MATCH($D22,'USS SUMMARY'!D:D,0),0))</f>
        <v>45938</v>
      </c>
      <c r="CT22" s="95">
        <v>45946</v>
      </c>
      <c r="CU22" s="119"/>
      <c r="CV22" s="446"/>
      <c r="CW22" s="116">
        <v>45760</v>
      </c>
      <c r="CX22" s="95">
        <v>45767</v>
      </c>
      <c r="CY22" s="117"/>
      <c r="CZ22" s="95">
        <v>45946</v>
      </c>
      <c r="DA22" s="95">
        <v>45952</v>
      </c>
      <c r="DB22" s="119"/>
      <c r="DC22" s="144"/>
      <c r="DD22" s="116">
        <v>45760</v>
      </c>
      <c r="DE22" s="95">
        <v>45767</v>
      </c>
      <c r="DF22" s="117"/>
      <c r="DG22" s="95">
        <v>45939</v>
      </c>
      <c r="DH22" s="95">
        <v>45943</v>
      </c>
      <c r="DI22" s="119"/>
      <c r="DJ22" s="144"/>
      <c r="DK22" s="445" t="str">
        <f>_xlfn.XLOOKUP(D22,CranePad!$D$4:$D$195,CranePad!$E$4:$E$195,0,0,1)</f>
        <v>SS Jadeja</v>
      </c>
      <c r="DL22" s="116">
        <v>45769</v>
      </c>
      <c r="DM22" s="95">
        <v>45776</v>
      </c>
      <c r="DN22" s="95"/>
      <c r="DO22" s="95">
        <v>45940</v>
      </c>
      <c r="DP22" s="95">
        <v>45945</v>
      </c>
      <c r="DQ22" s="119"/>
      <c r="DR22" s="144"/>
      <c r="DS22" s="123">
        <v>45842</v>
      </c>
      <c r="DT22" s="124">
        <v>45902</v>
      </c>
      <c r="DU22" s="124"/>
      <c r="DV22" s="124">
        <v>45948</v>
      </c>
      <c r="DW22" s="124">
        <v>45960</v>
      </c>
      <c r="DX22" s="119"/>
      <c r="DY22" s="144"/>
      <c r="DZ22" s="123">
        <v>45772</v>
      </c>
      <c r="EA22" s="124">
        <v>45780</v>
      </c>
      <c r="EB22" s="124"/>
      <c r="EC22" s="124">
        <f>IF(D22='USS SUMMARY'!AE22,MIN('USS SUMMARY'!AH22:AL22),"")</f>
        <v>45954</v>
      </c>
      <c r="ED22" s="124">
        <v>45959</v>
      </c>
      <c r="EE22" s="119"/>
      <c r="EF22" s="144"/>
      <c r="EG22" s="123">
        <v>45903</v>
      </c>
      <c r="EH22" s="124">
        <v>45910</v>
      </c>
      <c r="EI22" s="124"/>
      <c r="EJ22" s="124">
        <v>45966</v>
      </c>
      <c r="EK22" s="124">
        <v>45972</v>
      </c>
      <c r="EL22" s="119"/>
      <c r="EM22" s="144"/>
      <c r="EN22" s="116">
        <v>45911</v>
      </c>
      <c r="EO22" s="95">
        <v>45913</v>
      </c>
      <c r="EP22" s="95"/>
      <c r="EQ22" s="95">
        <v>45972</v>
      </c>
      <c r="ER22" s="95">
        <v>45973</v>
      </c>
      <c r="ES22" s="119"/>
      <c r="ET22" s="144"/>
      <c r="EU22" s="116">
        <v>45897</v>
      </c>
      <c r="EV22" s="95">
        <f>EU22+1</f>
        <v>45898</v>
      </c>
      <c r="EW22" s="95"/>
      <c r="EX22" s="95">
        <v>45961</v>
      </c>
      <c r="EY22" s="95">
        <v>45961</v>
      </c>
      <c r="EZ22" s="119"/>
      <c r="FA22" s="144"/>
      <c r="FB22" s="116">
        <v>45792</v>
      </c>
      <c r="FC22" s="95">
        <v>45815</v>
      </c>
      <c r="FD22" s="95"/>
      <c r="FE22" s="95">
        <v>45822</v>
      </c>
      <c r="FF22" s="95">
        <v>45963</v>
      </c>
      <c r="FG22" s="119"/>
      <c r="FH22" s="144"/>
      <c r="FI22" s="116">
        <v>45833</v>
      </c>
      <c r="FJ22" s="95">
        <f t="shared" si="203"/>
        <v>45858</v>
      </c>
      <c r="FK22" s="95"/>
      <c r="FL22" s="95">
        <v>45900</v>
      </c>
      <c r="FM22" s="95">
        <v>45921</v>
      </c>
      <c r="FN22" s="119"/>
      <c r="FO22" s="144"/>
      <c r="FP22" s="116">
        <v>45872</v>
      </c>
      <c r="FQ22" s="95">
        <v>45875</v>
      </c>
      <c r="FR22" s="117"/>
      <c r="FS22" s="95">
        <v>45962</v>
      </c>
      <c r="FT22" s="95">
        <v>45972</v>
      </c>
      <c r="FU22" s="119"/>
      <c r="FV22" s="144"/>
      <c r="FW22" s="116">
        <v>45914</v>
      </c>
      <c r="FX22" s="95">
        <v>45915</v>
      </c>
      <c r="FY22" s="117"/>
      <c r="FZ22" s="95">
        <v>45972</v>
      </c>
      <c r="GA22" s="95">
        <v>45979</v>
      </c>
      <c r="GB22" s="119"/>
      <c r="GC22" s="144"/>
      <c r="GD22" s="391"/>
      <c r="GE22" s="436"/>
      <c r="GF22" s="78"/>
      <c r="GG22" s="78"/>
      <c r="GH22" s="68"/>
      <c r="GI22" s="68"/>
    </row>
    <row r="23" spans="1:191" ht="16.5" customHeight="1" x14ac:dyDescent="0.3">
      <c r="A23" s="118">
        <f t="shared" si="202"/>
        <v>19</v>
      </c>
      <c r="B23" s="72" t="s">
        <v>211</v>
      </c>
      <c r="C23" s="72" t="s">
        <v>206</v>
      </c>
      <c r="D23" s="95" t="s">
        <v>91</v>
      </c>
      <c r="E23" s="167" t="s">
        <v>421</v>
      </c>
      <c r="F23" s="427" t="s">
        <v>413</v>
      </c>
      <c r="G23" s="95">
        <v>45762</v>
      </c>
      <c r="H23" s="219" t="str">
        <f>VLOOKUP($D23,'Stone Column Progress'!$D$6:$E$199,2,0)</f>
        <v>Bauer</v>
      </c>
      <c r="I23" s="193" t="s">
        <v>389</v>
      </c>
      <c r="J23" s="430">
        <v>537553</v>
      </c>
      <c r="K23" s="431">
        <v>2661818</v>
      </c>
      <c r="L23" s="116"/>
      <c r="M23" s="95"/>
      <c r="N23" s="117"/>
      <c r="O23" s="95" t="s">
        <v>390</v>
      </c>
      <c r="P23" s="95" t="s">
        <v>390</v>
      </c>
      <c r="Q23" s="144"/>
      <c r="R23" s="118">
        <f>VLOOKUP(D23,'Stone Column Progress'!$D$6:$M$199,7,0)</f>
        <v>253</v>
      </c>
      <c r="S23" s="73">
        <f>VLOOKUP(D23,'Stone Column Progress'!$D$6:$M$199,9,0)</f>
        <v>253</v>
      </c>
      <c r="T23" s="95">
        <v>45739</v>
      </c>
      <c r="U23" s="95">
        <v>45749</v>
      </c>
      <c r="V23" s="117"/>
      <c r="W23" s="95">
        <v>45763</v>
      </c>
      <c r="X23" s="95">
        <v>45768</v>
      </c>
      <c r="Y23" s="119"/>
      <c r="Z23" s="144"/>
      <c r="AA23" s="455"/>
      <c r="AB23" s="156"/>
      <c r="AC23" s="95"/>
      <c r="AD23" s="95"/>
      <c r="AE23" s="117"/>
      <c r="AF23" s="95"/>
      <c r="AG23" s="95"/>
      <c r="AH23" s="144"/>
      <c r="AI23" s="116">
        <v>45758</v>
      </c>
      <c r="AJ23" s="95">
        <v>45759</v>
      </c>
      <c r="AK23" s="117"/>
      <c r="AL23" s="95">
        <v>45773</v>
      </c>
      <c r="AM23" s="95">
        <v>45774</v>
      </c>
      <c r="AN23" s="119"/>
      <c r="AO23" s="450"/>
      <c r="AP23" s="158">
        <v>45760</v>
      </c>
      <c r="AQ23" s="130">
        <v>45760</v>
      </c>
      <c r="AR23" s="130"/>
      <c r="AS23" s="130">
        <v>45774</v>
      </c>
      <c r="AT23" s="130">
        <v>45775</v>
      </c>
      <c r="AU23" s="119"/>
      <c r="AV23" s="446"/>
      <c r="AW23" s="116">
        <v>45761</v>
      </c>
      <c r="AX23" s="95">
        <v>45762</v>
      </c>
      <c r="AY23" s="117"/>
      <c r="AZ23" s="95">
        <v>45775</v>
      </c>
      <c r="BA23" s="95">
        <v>45775</v>
      </c>
      <c r="BB23" s="119"/>
      <c r="BC23" s="144"/>
      <c r="BD23" s="116">
        <v>45763</v>
      </c>
      <c r="BE23" s="95">
        <v>45764</v>
      </c>
      <c r="BF23" s="95"/>
      <c r="BG23" s="95">
        <v>45776</v>
      </c>
      <c r="BH23" s="95">
        <v>45777</v>
      </c>
      <c r="BI23" s="119"/>
      <c r="BJ23" s="144"/>
      <c r="BK23" s="116">
        <v>45765</v>
      </c>
      <c r="BL23" s="95">
        <v>45775</v>
      </c>
      <c r="BM23" s="95"/>
      <c r="BN23" s="95">
        <v>45777</v>
      </c>
      <c r="BO23" s="95">
        <v>45787</v>
      </c>
      <c r="BP23" s="119"/>
      <c r="BQ23" s="144"/>
      <c r="BR23" s="116">
        <v>45776</v>
      </c>
      <c r="BS23" s="95">
        <v>45777</v>
      </c>
      <c r="BT23" s="95"/>
      <c r="BU23" s="95">
        <v>45789</v>
      </c>
      <c r="BV23" s="95">
        <v>45790</v>
      </c>
      <c r="BW23" s="119"/>
      <c r="BX23" s="119"/>
      <c r="BY23" s="144"/>
      <c r="BZ23" s="116">
        <v>45782</v>
      </c>
      <c r="CA23" s="95">
        <v>45785</v>
      </c>
      <c r="CB23" s="117"/>
      <c r="CC23" s="95">
        <v>45806</v>
      </c>
      <c r="CD23" s="95"/>
      <c r="CE23" s="119"/>
      <c r="CF23" s="144"/>
      <c r="CG23" s="116">
        <v>45784</v>
      </c>
      <c r="CH23" s="95">
        <v>45784</v>
      </c>
      <c r="CI23" s="95"/>
      <c r="CJ23" s="95">
        <v>45809</v>
      </c>
      <c r="CK23" s="95">
        <v>45809</v>
      </c>
      <c r="CL23" s="501"/>
      <c r="CM23" s="119"/>
      <c r="CN23" s="119"/>
      <c r="CO23" s="144"/>
      <c r="CP23" s="116">
        <v>45786</v>
      </c>
      <c r="CQ23" s="95">
        <v>45796</v>
      </c>
      <c r="CR23" s="117"/>
      <c r="CS23" s="124">
        <f>MIN(INDEX('USS SUMMARY'!R:AB,MATCH($D23,'USS SUMMARY'!D:D,0),0))</f>
        <v>45778</v>
      </c>
      <c r="CT23" s="95">
        <v>45813</v>
      </c>
      <c r="CU23" s="119"/>
      <c r="CV23" s="446"/>
      <c r="CW23" s="116">
        <v>45779</v>
      </c>
      <c r="CX23" s="95">
        <v>45786</v>
      </c>
      <c r="CY23" s="117"/>
      <c r="CZ23" s="95" t="s">
        <v>390</v>
      </c>
      <c r="DA23" s="95" t="s">
        <v>390</v>
      </c>
      <c r="DB23" s="119"/>
      <c r="DC23" s="144"/>
      <c r="DD23" s="116">
        <v>45779</v>
      </c>
      <c r="DE23" s="95">
        <v>45786</v>
      </c>
      <c r="DF23" s="117"/>
      <c r="DG23" s="95">
        <v>45940</v>
      </c>
      <c r="DH23" s="95">
        <v>45942</v>
      </c>
      <c r="DI23" s="119"/>
      <c r="DJ23" s="144"/>
      <c r="DK23" s="445" t="str">
        <f>_xlfn.XLOOKUP(D23,CranePad!$D$4:$D$195,CranePad!$E$4:$E$195,0,0,1)</f>
        <v>GP Project</v>
      </c>
      <c r="DL23" s="116">
        <v>45788</v>
      </c>
      <c r="DM23" s="95">
        <v>45795</v>
      </c>
      <c r="DN23" s="95"/>
      <c r="DO23" s="95">
        <v>45937</v>
      </c>
      <c r="DP23" s="95">
        <v>45942</v>
      </c>
      <c r="DQ23" s="119"/>
      <c r="DR23" s="144"/>
      <c r="DS23" s="123">
        <v>45800</v>
      </c>
      <c r="DT23" s="124">
        <v>45811</v>
      </c>
      <c r="DU23" s="124"/>
      <c r="DV23" s="124">
        <v>45943</v>
      </c>
      <c r="DW23" s="124">
        <v>45956</v>
      </c>
      <c r="DX23" s="119"/>
      <c r="DY23" s="144"/>
      <c r="DZ23" s="123">
        <v>45806</v>
      </c>
      <c r="EA23" s="124">
        <v>45814</v>
      </c>
      <c r="EB23" s="124"/>
      <c r="EC23" s="124">
        <f>IF(D23='USS SUMMARY'!AE38,MIN('USS SUMMARY'!AH38:AL38),"")</f>
        <v>45939</v>
      </c>
      <c r="ED23" s="124">
        <v>45956</v>
      </c>
      <c r="EE23" s="119"/>
      <c r="EF23" s="144"/>
      <c r="EG23" s="123">
        <v>45812</v>
      </c>
      <c r="EH23" s="124">
        <v>45819</v>
      </c>
      <c r="EI23" s="124"/>
      <c r="EJ23" s="124">
        <v>45960</v>
      </c>
      <c r="EK23" s="124">
        <v>45976</v>
      </c>
      <c r="EL23" s="119"/>
      <c r="EM23" s="144"/>
      <c r="EN23" s="116">
        <v>45820</v>
      </c>
      <c r="EO23" s="95">
        <v>45822</v>
      </c>
      <c r="EP23" s="95"/>
      <c r="EQ23" s="95">
        <v>45977</v>
      </c>
      <c r="ER23" s="95">
        <v>45979</v>
      </c>
      <c r="ES23" s="119"/>
      <c r="ET23" s="144"/>
      <c r="EU23" s="116">
        <v>45819</v>
      </c>
      <c r="EV23" s="95">
        <v>45820</v>
      </c>
      <c r="EW23" s="95"/>
      <c r="EX23" s="95">
        <v>45957</v>
      </c>
      <c r="EY23" s="95">
        <v>45957</v>
      </c>
      <c r="EZ23" s="119"/>
      <c r="FA23" s="144"/>
      <c r="FB23" s="116">
        <v>45748</v>
      </c>
      <c r="FC23" s="95">
        <v>45784</v>
      </c>
      <c r="FD23" s="95"/>
      <c r="FE23" s="95">
        <v>45945</v>
      </c>
      <c r="FF23" s="95">
        <v>45980</v>
      </c>
      <c r="FG23" s="119"/>
      <c r="FH23" s="144"/>
      <c r="FI23" s="116">
        <v>45792</v>
      </c>
      <c r="FJ23" s="95">
        <f t="shared" si="203"/>
        <v>45817</v>
      </c>
      <c r="FK23" s="95"/>
      <c r="FL23" s="95">
        <v>45945</v>
      </c>
      <c r="FM23" s="95">
        <v>45969</v>
      </c>
      <c r="FN23" s="119"/>
      <c r="FO23" s="144"/>
      <c r="FP23" s="116">
        <v>45821</v>
      </c>
      <c r="FQ23" s="95">
        <v>45824</v>
      </c>
      <c r="FR23" s="121"/>
      <c r="FS23" s="95">
        <v>45965</v>
      </c>
      <c r="FT23" s="95">
        <v>45982</v>
      </c>
      <c r="FU23" s="119"/>
      <c r="FV23" s="144"/>
      <c r="FW23" s="116">
        <v>45825</v>
      </c>
      <c r="FX23" s="95">
        <v>45827</v>
      </c>
      <c r="FY23" s="117"/>
      <c r="FZ23" s="95">
        <v>45983</v>
      </c>
      <c r="GA23" s="95">
        <v>45987</v>
      </c>
      <c r="GB23" s="119"/>
      <c r="GC23" s="144"/>
      <c r="GD23" s="391"/>
      <c r="GE23" s="437"/>
      <c r="GF23" s="78"/>
      <c r="GG23" s="78"/>
      <c r="GH23" s="74"/>
    </row>
    <row r="24" spans="1:191" ht="16.5" customHeight="1" x14ac:dyDescent="0.3">
      <c r="A24" s="118">
        <f t="shared" si="202"/>
        <v>20</v>
      </c>
      <c r="B24" s="73" t="s">
        <v>213</v>
      </c>
      <c r="C24" s="75" t="s">
        <v>208</v>
      </c>
      <c r="D24" s="95" t="s">
        <v>58</v>
      </c>
      <c r="E24" s="167" t="s">
        <v>422</v>
      </c>
      <c r="F24" s="427" t="s">
        <v>423</v>
      </c>
      <c r="G24" s="95">
        <v>45801</v>
      </c>
      <c r="H24" s="219" t="str">
        <f>VLOOKUP($D24,'Stone Column Progress'!$D$6:$E$199,2,0)</f>
        <v>Kamar/Menard</v>
      </c>
      <c r="I24" s="193" t="s">
        <v>389</v>
      </c>
      <c r="J24" s="430">
        <v>542809</v>
      </c>
      <c r="K24" s="431">
        <v>2671113</v>
      </c>
      <c r="L24" s="116"/>
      <c r="M24" s="95"/>
      <c r="N24" s="117"/>
      <c r="O24" s="95" t="s">
        <v>390</v>
      </c>
      <c r="P24" s="95" t="s">
        <v>390</v>
      </c>
      <c r="Q24" s="144"/>
      <c r="R24" s="118">
        <f>VLOOKUP(D24,'Stone Column Progress'!$D$6:$M$199,7,0)</f>
        <v>253</v>
      </c>
      <c r="S24" s="73">
        <f>VLOOKUP(D24,'Stone Column Progress'!$D$6:$M$199,9,0)</f>
        <v>253</v>
      </c>
      <c r="T24" s="95">
        <v>45749</v>
      </c>
      <c r="U24" s="95">
        <v>45758</v>
      </c>
      <c r="V24" s="117"/>
      <c r="W24" s="95">
        <v>45689</v>
      </c>
      <c r="X24" s="95">
        <v>45755</v>
      </c>
      <c r="Y24" s="119"/>
      <c r="Z24" s="255" t="s">
        <v>424</v>
      </c>
      <c r="AA24" s="455"/>
      <c r="AB24" s="156"/>
      <c r="AC24" s="95"/>
      <c r="AD24" s="95"/>
      <c r="AE24" s="117"/>
      <c r="AF24" s="95"/>
      <c r="AG24" s="95"/>
      <c r="AH24" s="144"/>
      <c r="AI24" s="116">
        <v>45772</v>
      </c>
      <c r="AJ24" s="95">
        <v>45773</v>
      </c>
      <c r="AK24" s="117"/>
      <c r="AL24" s="95">
        <v>45803</v>
      </c>
      <c r="AM24" s="95">
        <v>45805</v>
      </c>
      <c r="AN24" s="119"/>
      <c r="AO24" s="450"/>
      <c r="AP24" s="158">
        <v>45774</v>
      </c>
      <c r="AQ24" s="130">
        <v>45774</v>
      </c>
      <c r="AR24" s="130"/>
      <c r="AS24" s="130">
        <v>45806</v>
      </c>
      <c r="AT24" s="130">
        <v>45807</v>
      </c>
      <c r="AU24" s="119"/>
      <c r="AV24" s="446"/>
      <c r="AW24" s="116">
        <v>45775</v>
      </c>
      <c r="AX24" s="95">
        <v>45776</v>
      </c>
      <c r="AY24" s="117"/>
      <c r="AZ24" s="95">
        <v>45808</v>
      </c>
      <c r="BA24" s="95">
        <v>45808</v>
      </c>
      <c r="BB24" s="119"/>
      <c r="BC24" s="144"/>
      <c r="BD24" s="116">
        <v>45777</v>
      </c>
      <c r="BE24" s="95">
        <v>45778</v>
      </c>
      <c r="BF24" s="95"/>
      <c r="BG24" s="95">
        <v>45816</v>
      </c>
      <c r="BH24" s="95">
        <v>45817</v>
      </c>
      <c r="BI24" s="119"/>
      <c r="BJ24" s="144"/>
      <c r="BK24" s="116">
        <v>45779</v>
      </c>
      <c r="BL24" s="95">
        <v>45789</v>
      </c>
      <c r="BM24" s="95"/>
      <c r="BN24" s="95">
        <v>45818</v>
      </c>
      <c r="BO24" s="95">
        <v>45823</v>
      </c>
      <c r="BP24" s="119"/>
      <c r="BQ24" s="144"/>
      <c r="BR24" s="116">
        <v>45790</v>
      </c>
      <c r="BS24" s="95">
        <v>45791</v>
      </c>
      <c r="BT24" s="95"/>
      <c r="BU24" s="95">
        <v>45829</v>
      </c>
      <c r="BV24" s="95">
        <v>45830</v>
      </c>
      <c r="BW24" s="119"/>
      <c r="BX24" s="119"/>
      <c r="BY24" s="144"/>
      <c r="BZ24" s="116">
        <v>45796</v>
      </c>
      <c r="CA24" s="95">
        <v>45799</v>
      </c>
      <c r="CB24" s="117"/>
      <c r="CC24" s="95">
        <v>45855</v>
      </c>
      <c r="CD24" s="95">
        <v>46003</v>
      </c>
      <c r="CE24" s="119"/>
      <c r="CF24" s="144"/>
      <c r="CG24" s="116">
        <v>45798</v>
      </c>
      <c r="CH24" s="95">
        <v>45798</v>
      </c>
      <c r="CI24" s="95"/>
      <c r="CJ24" s="95">
        <v>45893</v>
      </c>
      <c r="CK24" s="95">
        <v>45893</v>
      </c>
      <c r="CL24" s="119"/>
      <c r="CM24" s="119"/>
      <c r="CN24" s="119"/>
      <c r="CO24" s="144"/>
      <c r="CP24" s="116">
        <v>45785</v>
      </c>
      <c r="CQ24" s="95">
        <v>45795</v>
      </c>
      <c r="CR24" s="117"/>
      <c r="CS24" s="124">
        <f>MIN(INDEX('USS SUMMARY'!R:AB,MATCH($D24,'USS SUMMARY'!D:D,0),0))</f>
        <v>45879</v>
      </c>
      <c r="CT24" s="95">
        <v>45972</v>
      </c>
      <c r="CU24" s="119"/>
      <c r="CV24" s="446"/>
      <c r="CW24" s="116">
        <v>45793</v>
      </c>
      <c r="CX24" s="95">
        <v>45800</v>
      </c>
      <c r="CY24" s="117"/>
      <c r="CZ24" s="95">
        <v>45974</v>
      </c>
      <c r="DA24" s="95">
        <v>45977</v>
      </c>
      <c r="DB24" s="119"/>
      <c r="DC24" s="144"/>
      <c r="DD24" s="116">
        <v>45793</v>
      </c>
      <c r="DE24" s="95">
        <v>45800</v>
      </c>
      <c r="DF24" s="117"/>
      <c r="DG24" s="95">
        <v>45973</v>
      </c>
      <c r="DH24" s="95">
        <v>45977</v>
      </c>
      <c r="DI24" s="119"/>
      <c r="DJ24" s="144"/>
      <c r="DK24" s="445" t="str">
        <f>_xlfn.XLOOKUP(D24,CranePad!$D$4:$D$195,CranePad!$E$4:$E$195,0,0,1)</f>
        <v>Odhav</v>
      </c>
      <c r="DL24" s="116">
        <v>45795</v>
      </c>
      <c r="DM24" s="95">
        <v>45802</v>
      </c>
      <c r="DN24" s="95"/>
      <c r="DO24" s="95">
        <v>45967</v>
      </c>
      <c r="DP24" s="95">
        <v>45977</v>
      </c>
      <c r="DQ24" s="119"/>
      <c r="DR24" s="144"/>
      <c r="DS24" s="123">
        <v>45936</v>
      </c>
      <c r="DT24" s="124">
        <v>45951</v>
      </c>
      <c r="DU24" s="124"/>
      <c r="DV24" s="124">
        <v>45981</v>
      </c>
      <c r="DW24" s="124">
        <v>45990</v>
      </c>
      <c r="DX24" s="119"/>
      <c r="DY24" s="144"/>
      <c r="DZ24" s="123">
        <v>45953</v>
      </c>
      <c r="EA24" s="124">
        <v>45961</v>
      </c>
      <c r="EB24" s="124"/>
      <c r="EC24" s="124">
        <f>IF(D24='USS SUMMARY'!AE65,MIN('USS SUMMARY'!AH65:AL65),"")</f>
        <v>45974</v>
      </c>
      <c r="ED24" s="124">
        <v>45984</v>
      </c>
      <c r="EE24" s="119"/>
      <c r="EF24" s="144"/>
      <c r="EG24" s="123">
        <v>45952</v>
      </c>
      <c r="EH24" s="124">
        <v>45959</v>
      </c>
      <c r="EI24" s="124"/>
      <c r="EJ24" s="124">
        <v>45994</v>
      </c>
      <c r="EK24" s="124">
        <v>45999</v>
      </c>
      <c r="EL24" s="119"/>
      <c r="EM24" s="144"/>
      <c r="EN24" s="116">
        <v>45960</v>
      </c>
      <c r="EO24" s="95">
        <v>45962</v>
      </c>
      <c r="EP24" s="95"/>
      <c r="EQ24" s="95">
        <v>45999</v>
      </c>
      <c r="ER24" s="95">
        <v>46001</v>
      </c>
      <c r="ES24" s="119"/>
      <c r="ET24" s="144"/>
      <c r="EU24" s="116">
        <v>45968</v>
      </c>
      <c r="EV24" s="95">
        <v>45969</v>
      </c>
      <c r="EW24" s="95"/>
      <c r="EX24" s="95">
        <v>45985</v>
      </c>
      <c r="EY24" s="95">
        <v>45985</v>
      </c>
      <c r="EZ24" s="119"/>
      <c r="FA24" s="144"/>
      <c r="FB24" s="116">
        <v>45935</v>
      </c>
      <c r="FC24" s="95">
        <v>45955</v>
      </c>
      <c r="FD24" s="95"/>
      <c r="FE24" s="95">
        <v>45971</v>
      </c>
      <c r="FF24" s="95">
        <v>46018</v>
      </c>
      <c r="FG24" s="119"/>
      <c r="FH24" s="144"/>
      <c r="FI24" s="116">
        <v>45925</v>
      </c>
      <c r="FJ24" s="95">
        <f t="shared" si="203"/>
        <v>45950</v>
      </c>
      <c r="FK24" s="95"/>
      <c r="FL24" s="95">
        <v>45960</v>
      </c>
      <c r="FM24" s="95">
        <v>45991</v>
      </c>
      <c r="FN24" s="119"/>
      <c r="FO24" s="144"/>
      <c r="FP24" s="116">
        <v>45970</v>
      </c>
      <c r="FQ24" s="95">
        <v>45973</v>
      </c>
      <c r="FR24" s="121"/>
      <c r="FS24" s="95">
        <v>46030</v>
      </c>
      <c r="FT24" s="95">
        <v>46053</v>
      </c>
      <c r="FU24" s="119"/>
      <c r="FV24" s="144"/>
      <c r="FW24" s="116">
        <v>45976</v>
      </c>
      <c r="FX24" s="95">
        <v>45977</v>
      </c>
      <c r="FY24" s="117"/>
      <c r="FZ24" s="95">
        <v>46059</v>
      </c>
      <c r="GA24" s="95">
        <v>46062</v>
      </c>
      <c r="GB24" s="119"/>
      <c r="GC24" s="144"/>
      <c r="GD24" s="391"/>
      <c r="GE24" s="437"/>
      <c r="GF24" s="78"/>
      <c r="GG24" s="78"/>
      <c r="GH24" s="74"/>
    </row>
    <row r="25" spans="1:191" ht="16.5" customHeight="1" x14ac:dyDescent="0.3">
      <c r="A25" s="118">
        <f t="shared" si="202"/>
        <v>21</v>
      </c>
      <c r="B25" s="72" t="s">
        <v>211</v>
      </c>
      <c r="C25" s="72" t="s">
        <v>206</v>
      </c>
      <c r="D25" s="95" t="s">
        <v>70</v>
      </c>
      <c r="E25" s="167" t="s">
        <v>422</v>
      </c>
      <c r="F25" s="427" t="s">
        <v>413</v>
      </c>
      <c r="G25" s="95">
        <v>45706</v>
      </c>
      <c r="H25" s="219" t="str">
        <f>VLOOKUP($D25,'Stone Column Progress'!$D$6:$E$199,2,0)</f>
        <v>Bauer</v>
      </c>
      <c r="I25" s="193" t="s">
        <v>389</v>
      </c>
      <c r="J25" s="430">
        <v>535036</v>
      </c>
      <c r="K25" s="431">
        <v>2662691</v>
      </c>
      <c r="L25" s="116"/>
      <c r="M25" s="95"/>
      <c r="N25" s="117"/>
      <c r="O25" s="95" t="s">
        <v>390</v>
      </c>
      <c r="P25" s="95" t="s">
        <v>390</v>
      </c>
      <c r="Q25" s="144"/>
      <c r="R25" s="118">
        <f>VLOOKUP(D25,'Stone Column Progress'!$D$6:$M$199,7,0)</f>
        <v>253</v>
      </c>
      <c r="S25" s="73">
        <f>VLOOKUP(D25,'Stone Column Progress'!$D$6:$M$199,9,0)</f>
        <v>253</v>
      </c>
      <c r="T25" s="95">
        <v>45731</v>
      </c>
      <c r="U25" s="95">
        <v>45740</v>
      </c>
      <c r="V25" s="117"/>
      <c r="W25" s="95">
        <v>45693</v>
      </c>
      <c r="X25" s="95">
        <v>45700</v>
      </c>
      <c r="Y25" s="119"/>
      <c r="Z25" s="144"/>
      <c r="AA25" s="116"/>
      <c r="AB25" s="155"/>
      <c r="AC25" s="95"/>
      <c r="AD25" s="95"/>
      <c r="AE25" s="117"/>
      <c r="AF25" s="95"/>
      <c r="AG25" s="95"/>
      <c r="AH25" s="144"/>
      <c r="AI25" s="116">
        <v>45742</v>
      </c>
      <c r="AJ25" s="95">
        <v>45743</v>
      </c>
      <c r="AK25" s="117"/>
      <c r="AL25" s="95">
        <v>45707</v>
      </c>
      <c r="AM25" s="95">
        <v>45708</v>
      </c>
      <c r="AN25" s="119"/>
      <c r="AO25" s="450"/>
      <c r="AP25" s="158">
        <v>45744</v>
      </c>
      <c r="AQ25" s="130">
        <v>45744</v>
      </c>
      <c r="AR25" s="130"/>
      <c r="AS25" s="130">
        <v>45708</v>
      </c>
      <c r="AT25" s="130">
        <v>45709</v>
      </c>
      <c r="AU25" s="119"/>
      <c r="AV25" s="446"/>
      <c r="AW25" s="116">
        <v>45745</v>
      </c>
      <c r="AX25" s="95">
        <v>45746</v>
      </c>
      <c r="AY25" s="117"/>
      <c r="AZ25" s="95">
        <v>45709</v>
      </c>
      <c r="BA25" s="95">
        <v>45709</v>
      </c>
      <c r="BB25" s="119"/>
      <c r="BC25" s="144"/>
      <c r="BD25" s="116">
        <v>45747</v>
      </c>
      <c r="BE25" s="95">
        <v>45748</v>
      </c>
      <c r="BF25" s="95"/>
      <c r="BG25" s="95">
        <v>45712</v>
      </c>
      <c r="BH25" s="95">
        <v>45712</v>
      </c>
      <c r="BI25" s="119"/>
      <c r="BJ25" s="144"/>
      <c r="BK25" s="116">
        <v>45749</v>
      </c>
      <c r="BL25" s="95">
        <v>45759</v>
      </c>
      <c r="BM25" s="95"/>
      <c r="BN25" s="95">
        <v>45713</v>
      </c>
      <c r="BO25" s="95">
        <v>45717</v>
      </c>
      <c r="BP25" s="119"/>
      <c r="BQ25" s="144"/>
      <c r="BR25" s="116">
        <v>45760</v>
      </c>
      <c r="BS25" s="95">
        <v>45761</v>
      </c>
      <c r="BT25" s="95"/>
      <c r="BU25" s="95">
        <v>45718</v>
      </c>
      <c r="BV25" s="95">
        <v>45718</v>
      </c>
      <c r="BW25" s="119"/>
      <c r="BX25" s="119"/>
      <c r="BY25" s="144"/>
      <c r="BZ25" s="116">
        <v>45766</v>
      </c>
      <c r="CA25" s="95">
        <v>45769</v>
      </c>
      <c r="CB25" s="117"/>
      <c r="CC25" s="95">
        <v>45858</v>
      </c>
      <c r="CD25" s="95">
        <v>45869</v>
      </c>
      <c r="CE25" s="119"/>
      <c r="CF25" s="144"/>
      <c r="CG25" s="116">
        <v>45768</v>
      </c>
      <c r="CH25" s="95">
        <v>45768</v>
      </c>
      <c r="CI25" s="95"/>
      <c r="CJ25" s="95">
        <v>45742</v>
      </c>
      <c r="CK25" s="95">
        <v>45742</v>
      </c>
      <c r="CL25" s="119"/>
      <c r="CM25" s="119"/>
      <c r="CN25" s="119"/>
      <c r="CO25" s="144"/>
      <c r="CP25" s="116">
        <v>45753</v>
      </c>
      <c r="CQ25" s="95">
        <v>45763</v>
      </c>
      <c r="CR25" s="117"/>
      <c r="CS25" s="124">
        <f>MIN(INDEX('USS SUMMARY'!R:AB,MATCH($D25,'USS SUMMARY'!D:D,0),0))</f>
        <v>45761</v>
      </c>
      <c r="CT25" s="95">
        <v>45813</v>
      </c>
      <c r="CU25" s="119"/>
      <c r="CV25" s="446"/>
      <c r="CW25" s="116">
        <v>45763</v>
      </c>
      <c r="CX25" s="95">
        <v>45770</v>
      </c>
      <c r="CY25" s="117"/>
      <c r="CZ25" s="95">
        <v>45723</v>
      </c>
      <c r="DA25" s="95">
        <v>45736</v>
      </c>
      <c r="DB25" s="119"/>
      <c r="DC25" s="144"/>
      <c r="DD25" s="116">
        <v>45763</v>
      </c>
      <c r="DE25" s="95">
        <v>45770</v>
      </c>
      <c r="DF25" s="117"/>
      <c r="DG25" s="95">
        <v>45935</v>
      </c>
      <c r="DH25" s="95">
        <v>45939</v>
      </c>
      <c r="DI25" s="119"/>
      <c r="DJ25" s="144"/>
      <c r="DK25" s="445" t="str">
        <f>_xlfn.XLOOKUP(D25,CranePad!$D$4:$D$195,CranePad!$E$4:$E$195,0,0,1)</f>
        <v>SS Jadeja</v>
      </c>
      <c r="DL25" s="116">
        <v>45772</v>
      </c>
      <c r="DM25" s="95">
        <v>45779</v>
      </c>
      <c r="DN25" s="95"/>
      <c r="DO25" s="95">
        <v>45736</v>
      </c>
      <c r="DP25" s="95">
        <v>45747</v>
      </c>
      <c r="DQ25" s="119"/>
      <c r="DR25" s="144"/>
      <c r="DS25" s="123">
        <v>45798</v>
      </c>
      <c r="DT25" s="124">
        <v>45809</v>
      </c>
      <c r="DU25" s="124"/>
      <c r="DV25" s="124">
        <v>45941</v>
      </c>
      <c r="DW25" s="124">
        <v>45948</v>
      </c>
      <c r="DX25" s="119"/>
      <c r="DY25" s="144"/>
      <c r="DZ25" s="123">
        <v>45803</v>
      </c>
      <c r="EA25" s="124">
        <v>45811</v>
      </c>
      <c r="EB25" s="124"/>
      <c r="EC25" s="124">
        <f>IF(D25='USS SUMMARY'!AE24,MIN('USS SUMMARY'!AH24:AL24),"")</f>
        <v>45920</v>
      </c>
      <c r="ED25" s="124">
        <v>45923</v>
      </c>
      <c r="EE25" s="119"/>
      <c r="EF25" s="144"/>
      <c r="EG25" s="123">
        <v>45810</v>
      </c>
      <c r="EH25" s="124">
        <v>45817</v>
      </c>
      <c r="EI25" s="124"/>
      <c r="EJ25" s="124">
        <v>45957</v>
      </c>
      <c r="EK25" s="124">
        <v>45967</v>
      </c>
      <c r="EL25" s="119"/>
      <c r="EM25" s="144"/>
      <c r="EN25" s="116">
        <v>45818</v>
      </c>
      <c r="EO25" s="95">
        <v>45820</v>
      </c>
      <c r="EP25" s="95"/>
      <c r="EQ25" s="95">
        <v>45967</v>
      </c>
      <c r="ER25" s="95">
        <v>45968</v>
      </c>
      <c r="ES25" s="119"/>
      <c r="ET25" s="144"/>
      <c r="EU25" s="116">
        <v>45821</v>
      </c>
      <c r="EV25" s="95">
        <v>45822</v>
      </c>
      <c r="EW25" s="95"/>
      <c r="EX25" s="95">
        <v>45953</v>
      </c>
      <c r="EY25" s="95">
        <v>45953</v>
      </c>
      <c r="EZ25" s="119"/>
      <c r="FA25" s="144"/>
      <c r="FB25" s="116">
        <v>45748</v>
      </c>
      <c r="FC25" s="95">
        <v>45784</v>
      </c>
      <c r="FD25" s="95"/>
      <c r="FE25" s="95">
        <v>45807</v>
      </c>
      <c r="FF25" s="95">
        <v>45879</v>
      </c>
      <c r="FG25" s="119"/>
      <c r="FH25" s="144"/>
      <c r="FI25" s="116">
        <v>45792</v>
      </c>
      <c r="FJ25" s="95">
        <f t="shared" si="203"/>
        <v>45817</v>
      </c>
      <c r="FK25" s="95"/>
      <c r="FL25" s="95">
        <v>45945</v>
      </c>
      <c r="FM25" s="95">
        <v>45969</v>
      </c>
      <c r="FN25" s="119"/>
      <c r="FO25" s="144"/>
      <c r="FP25" s="116">
        <v>45823</v>
      </c>
      <c r="FQ25" s="95">
        <v>45826</v>
      </c>
      <c r="FR25" s="117"/>
      <c r="FS25" s="95">
        <v>45959</v>
      </c>
      <c r="FT25" s="95">
        <v>45974</v>
      </c>
      <c r="FU25" s="119"/>
      <c r="FV25" s="145"/>
      <c r="FW25" s="116">
        <v>45827</v>
      </c>
      <c r="FX25" s="95">
        <v>45828</v>
      </c>
      <c r="FY25" s="117"/>
      <c r="FZ25" s="95">
        <v>45975</v>
      </c>
      <c r="GA25" s="95">
        <v>45982</v>
      </c>
      <c r="GB25" s="119"/>
      <c r="GC25" s="144"/>
      <c r="GD25" s="391"/>
      <c r="GE25" s="436"/>
      <c r="GF25" s="78"/>
      <c r="GG25" s="78"/>
    </row>
    <row r="26" spans="1:191" ht="16.5" customHeight="1" x14ac:dyDescent="0.3">
      <c r="A26" s="118">
        <f t="shared" si="202"/>
        <v>22</v>
      </c>
      <c r="B26" s="72" t="s">
        <v>211</v>
      </c>
      <c r="C26" s="72" t="s">
        <v>206</v>
      </c>
      <c r="D26" s="95" t="s">
        <v>38</v>
      </c>
      <c r="E26" s="167" t="s">
        <v>425</v>
      </c>
      <c r="F26" s="427" t="s">
        <v>413</v>
      </c>
      <c r="G26" s="95">
        <v>45762</v>
      </c>
      <c r="H26" s="219" t="str">
        <f>VLOOKUP($D26,'Stone Column Progress'!$D$6:$E$199,2,0)</f>
        <v>Bauer</v>
      </c>
      <c r="I26" s="193" t="s">
        <v>389</v>
      </c>
      <c r="J26" s="430">
        <v>536049</v>
      </c>
      <c r="K26" s="431">
        <v>2661379</v>
      </c>
      <c r="L26" s="116"/>
      <c r="M26" s="95"/>
      <c r="N26" s="117"/>
      <c r="O26" s="95" t="s">
        <v>390</v>
      </c>
      <c r="P26" s="95" t="s">
        <v>390</v>
      </c>
      <c r="Q26" s="144"/>
      <c r="R26" s="118">
        <f>VLOOKUP(D26,'Stone Column Progress'!$D$6:$M$199,7,0)</f>
        <v>253</v>
      </c>
      <c r="S26" s="73">
        <f>VLOOKUP(D26,'Stone Column Progress'!$D$6:$M$199,9,0)</f>
        <v>253</v>
      </c>
      <c r="T26" s="95">
        <v>45726</v>
      </c>
      <c r="U26" s="95">
        <v>45736</v>
      </c>
      <c r="V26" s="117"/>
      <c r="W26" s="95">
        <v>45724</v>
      </c>
      <c r="X26" s="95">
        <v>45733</v>
      </c>
      <c r="Y26" s="119"/>
      <c r="Z26" s="144"/>
      <c r="AA26" s="116"/>
      <c r="AB26" s="155"/>
      <c r="AC26" s="95"/>
      <c r="AD26" s="95"/>
      <c r="AE26" s="117"/>
      <c r="AF26" s="95"/>
      <c r="AG26" s="95"/>
      <c r="AH26" s="144"/>
      <c r="AI26" s="116">
        <v>45756</v>
      </c>
      <c r="AJ26" s="95">
        <v>45757</v>
      </c>
      <c r="AK26" s="117"/>
      <c r="AL26" s="95">
        <v>45763</v>
      </c>
      <c r="AM26" s="95">
        <v>45764</v>
      </c>
      <c r="AN26" s="119"/>
      <c r="AO26" s="450"/>
      <c r="AP26" s="158">
        <v>45758</v>
      </c>
      <c r="AQ26" s="130">
        <v>45758</v>
      </c>
      <c r="AR26" s="130"/>
      <c r="AS26" s="130">
        <v>45764</v>
      </c>
      <c r="AT26" s="130">
        <v>45764</v>
      </c>
      <c r="AU26" s="119"/>
      <c r="AV26" s="446"/>
      <c r="AW26" s="116">
        <v>45759</v>
      </c>
      <c r="AX26" s="95">
        <v>45760</v>
      </c>
      <c r="AY26" s="117"/>
      <c r="AZ26" s="95">
        <v>45765</v>
      </c>
      <c r="BA26" s="95">
        <v>45765</v>
      </c>
      <c r="BB26" s="119"/>
      <c r="BC26" s="144"/>
      <c r="BD26" s="116">
        <v>45761</v>
      </c>
      <c r="BE26" s="95">
        <v>45762</v>
      </c>
      <c r="BF26" s="95"/>
      <c r="BG26" s="95">
        <v>45766</v>
      </c>
      <c r="BH26" s="95">
        <v>45767</v>
      </c>
      <c r="BI26" s="119"/>
      <c r="BJ26" s="144"/>
      <c r="BK26" s="116">
        <v>45763</v>
      </c>
      <c r="BL26" s="95">
        <v>45773</v>
      </c>
      <c r="BM26" s="95"/>
      <c r="BN26" s="95">
        <v>45767</v>
      </c>
      <c r="BO26" s="95">
        <v>45778</v>
      </c>
      <c r="BP26" s="119"/>
      <c r="BQ26" s="144"/>
      <c r="BR26" s="116">
        <v>45774</v>
      </c>
      <c r="BS26" s="95">
        <v>45775</v>
      </c>
      <c r="BT26" s="95"/>
      <c r="BU26" s="95">
        <v>45782</v>
      </c>
      <c r="BV26" s="95">
        <v>45783</v>
      </c>
      <c r="BW26" s="119"/>
      <c r="BX26" s="119"/>
      <c r="BY26" s="144"/>
      <c r="BZ26" s="116">
        <v>45780</v>
      </c>
      <c r="CA26" s="95">
        <v>45783</v>
      </c>
      <c r="CB26" s="117"/>
      <c r="CC26" s="95">
        <v>45792</v>
      </c>
      <c r="CD26" s="95">
        <v>45871</v>
      </c>
      <c r="CE26" s="119"/>
      <c r="CF26" s="144"/>
      <c r="CG26" s="116">
        <v>45782</v>
      </c>
      <c r="CH26" s="95">
        <v>45782</v>
      </c>
      <c r="CI26" s="95"/>
      <c r="CJ26" s="95">
        <v>45795</v>
      </c>
      <c r="CK26" s="95">
        <v>45795</v>
      </c>
      <c r="CL26" s="119"/>
      <c r="CM26" s="119"/>
      <c r="CN26" s="119"/>
      <c r="CO26" s="144"/>
      <c r="CP26" s="116">
        <v>45759</v>
      </c>
      <c r="CQ26" s="95">
        <v>45769</v>
      </c>
      <c r="CR26" s="117"/>
      <c r="CS26" s="124">
        <f>MIN(INDEX('USS SUMMARY'!R:AB,MATCH($D26,'USS SUMMARY'!D:D,0),0))</f>
        <v>45939</v>
      </c>
      <c r="CT26" s="95">
        <v>45944</v>
      </c>
      <c r="CU26" s="119"/>
      <c r="CV26" s="446"/>
      <c r="CW26" s="116">
        <v>45777</v>
      </c>
      <c r="CX26" s="95">
        <v>45784</v>
      </c>
      <c r="CY26" s="117"/>
      <c r="CZ26" s="95">
        <v>45956</v>
      </c>
      <c r="DA26" s="95">
        <v>45960</v>
      </c>
      <c r="DB26" s="119"/>
      <c r="DC26" s="144"/>
      <c r="DD26" s="116">
        <v>45777</v>
      </c>
      <c r="DE26" s="95">
        <v>45784</v>
      </c>
      <c r="DF26" s="117"/>
      <c r="DG26" s="95">
        <v>45954</v>
      </c>
      <c r="DH26" s="95">
        <v>45957</v>
      </c>
      <c r="DI26" s="119"/>
      <c r="DJ26" s="144"/>
      <c r="DK26" s="445" t="str">
        <f>_xlfn.XLOOKUP(D26,CranePad!$D$4:$D$195,CranePad!$E$4:$E$195,0,0,1)</f>
        <v>GP Project</v>
      </c>
      <c r="DL26" s="116">
        <v>45786</v>
      </c>
      <c r="DM26" s="95">
        <v>45793</v>
      </c>
      <c r="DN26" s="95"/>
      <c r="DO26" s="95">
        <v>45947</v>
      </c>
      <c r="DP26" s="95">
        <v>45957</v>
      </c>
      <c r="DQ26" s="119"/>
      <c r="DR26" s="144"/>
      <c r="DS26" s="123">
        <v>45815</v>
      </c>
      <c r="DT26" s="124">
        <v>45825</v>
      </c>
      <c r="DU26" s="124"/>
      <c r="DV26" s="124">
        <v>45958</v>
      </c>
      <c r="DW26" s="124">
        <v>45974</v>
      </c>
      <c r="DX26" s="388"/>
      <c r="DY26" s="144"/>
      <c r="DZ26" s="123">
        <v>45804</v>
      </c>
      <c r="EA26" s="124">
        <v>45812</v>
      </c>
      <c r="EB26" s="124"/>
      <c r="EC26" s="124">
        <f>IF(D26='USS SUMMARY'!AE25,MIN('USS SUMMARY'!AH25:AL25),"")</f>
        <v>45952</v>
      </c>
      <c r="ED26" s="124">
        <v>45964</v>
      </c>
      <c r="EE26" s="119"/>
      <c r="EF26" s="144"/>
      <c r="EG26" s="123">
        <v>45826</v>
      </c>
      <c r="EH26" s="124">
        <v>45833</v>
      </c>
      <c r="EI26" s="124"/>
      <c r="EJ26" s="124">
        <v>45974</v>
      </c>
      <c r="EK26" s="124">
        <v>45981</v>
      </c>
      <c r="EL26" s="119"/>
      <c r="EM26" s="144"/>
      <c r="EN26" s="116">
        <v>45834</v>
      </c>
      <c r="EO26" s="95">
        <v>45836</v>
      </c>
      <c r="EP26" s="95"/>
      <c r="EQ26" s="95">
        <v>45981</v>
      </c>
      <c r="ER26" s="95">
        <v>45982</v>
      </c>
      <c r="ES26" s="119"/>
      <c r="ET26" s="442"/>
      <c r="EU26" s="116">
        <v>45822</v>
      </c>
      <c r="EV26" s="95">
        <v>45823</v>
      </c>
      <c r="EW26" s="95"/>
      <c r="EX26" s="95">
        <v>45976</v>
      </c>
      <c r="EY26" s="95">
        <v>45976</v>
      </c>
      <c r="EZ26" s="119"/>
      <c r="FA26" s="144"/>
      <c r="FB26" s="116">
        <v>45748</v>
      </c>
      <c r="FC26" s="95">
        <v>45784</v>
      </c>
      <c r="FD26" s="95"/>
      <c r="FE26" s="95">
        <v>45947</v>
      </c>
      <c r="FF26" s="95">
        <v>45981</v>
      </c>
      <c r="FG26" s="119"/>
      <c r="FH26" s="144"/>
      <c r="FI26" s="116">
        <v>45792</v>
      </c>
      <c r="FJ26" s="95">
        <f t="shared" si="203"/>
        <v>45817</v>
      </c>
      <c r="FK26" s="95"/>
      <c r="FL26" s="95">
        <v>45945</v>
      </c>
      <c r="FM26" s="95">
        <v>45969</v>
      </c>
      <c r="FN26" s="119"/>
      <c r="FO26" s="144"/>
      <c r="FP26" s="116">
        <v>45824</v>
      </c>
      <c r="FQ26" s="95">
        <v>45827</v>
      </c>
      <c r="FR26" s="117"/>
      <c r="FS26" s="95">
        <v>45979</v>
      </c>
      <c r="FT26" s="95">
        <v>45982</v>
      </c>
      <c r="FU26" s="119"/>
      <c r="FV26" s="145"/>
      <c r="FW26" s="116">
        <v>45837</v>
      </c>
      <c r="FX26" s="95">
        <v>45838</v>
      </c>
      <c r="FY26" s="117"/>
      <c r="FZ26" s="95">
        <v>45983</v>
      </c>
      <c r="GA26" s="95">
        <v>45987</v>
      </c>
      <c r="GB26" s="119"/>
      <c r="GC26" s="144"/>
      <c r="GD26" s="391"/>
      <c r="GE26" s="436"/>
      <c r="GF26" s="78"/>
      <c r="GG26" s="78"/>
    </row>
    <row r="27" spans="1:191" ht="16.5" customHeight="1" x14ac:dyDescent="0.3">
      <c r="A27" s="118">
        <f t="shared" si="202"/>
        <v>23</v>
      </c>
      <c r="B27" s="72" t="s">
        <v>211</v>
      </c>
      <c r="C27" s="72" t="s">
        <v>206</v>
      </c>
      <c r="D27" s="95" t="s">
        <v>127</v>
      </c>
      <c r="E27" s="167" t="s">
        <v>412</v>
      </c>
      <c r="F27" s="427" t="s">
        <v>396</v>
      </c>
      <c r="G27" s="95">
        <v>45716</v>
      </c>
      <c r="H27" s="219" t="str">
        <f>VLOOKUP($D27,'Stone Column Progress'!$D$6:$E$199,2,0)</f>
        <v>Bauer</v>
      </c>
      <c r="I27" s="193" t="s">
        <v>389</v>
      </c>
      <c r="J27" s="430">
        <v>541903</v>
      </c>
      <c r="K27" s="431">
        <v>2659403</v>
      </c>
      <c r="L27" s="116"/>
      <c r="M27" s="95"/>
      <c r="N27" s="117"/>
      <c r="O27" s="95" t="s">
        <v>390</v>
      </c>
      <c r="P27" s="95" t="s">
        <v>390</v>
      </c>
      <c r="Q27" s="144"/>
      <c r="R27" s="118">
        <f>VLOOKUP(D27,'Stone Column Progress'!$D$6:$M$199,7,0)</f>
        <v>253</v>
      </c>
      <c r="S27" s="73">
        <f>VLOOKUP(D27,'Stone Column Progress'!$D$6:$M$199,9,0)</f>
        <v>253</v>
      </c>
      <c r="T27" s="95">
        <v>45717</v>
      </c>
      <c r="U27" s="95">
        <v>45726</v>
      </c>
      <c r="V27" s="117"/>
      <c r="W27" s="95">
        <v>45705</v>
      </c>
      <c r="X27" s="95">
        <v>45715</v>
      </c>
      <c r="Y27" s="119"/>
      <c r="Z27" s="144"/>
      <c r="AA27" s="116"/>
      <c r="AB27" s="155"/>
      <c r="AC27" s="95"/>
      <c r="AD27" s="95"/>
      <c r="AE27" s="117"/>
      <c r="AF27" s="95"/>
      <c r="AG27" s="95"/>
      <c r="AH27" s="144"/>
      <c r="AI27" s="116">
        <v>45731</v>
      </c>
      <c r="AJ27" s="95">
        <v>45732</v>
      </c>
      <c r="AK27" s="117"/>
      <c r="AL27" s="95">
        <v>45727</v>
      </c>
      <c r="AM27" s="95">
        <v>45729</v>
      </c>
      <c r="AN27" s="119"/>
      <c r="AO27" s="450"/>
      <c r="AP27" s="158">
        <v>45733</v>
      </c>
      <c r="AQ27" s="130">
        <v>45733</v>
      </c>
      <c r="AR27" s="130"/>
      <c r="AS27" s="130">
        <v>45732</v>
      </c>
      <c r="AT27" s="130">
        <v>45732</v>
      </c>
      <c r="AU27" s="119"/>
      <c r="AV27" s="446"/>
      <c r="AW27" s="116">
        <v>45734</v>
      </c>
      <c r="AX27" s="95">
        <v>45735</v>
      </c>
      <c r="AY27" s="117"/>
      <c r="AZ27" s="95">
        <v>45732</v>
      </c>
      <c r="BA27" s="95">
        <v>45733</v>
      </c>
      <c r="BB27" s="119"/>
      <c r="BC27" s="144"/>
      <c r="BD27" s="116">
        <v>45736</v>
      </c>
      <c r="BE27" s="95">
        <v>45737</v>
      </c>
      <c r="BF27" s="95"/>
      <c r="BG27" s="95">
        <v>45734</v>
      </c>
      <c r="BH27" s="95">
        <v>45734</v>
      </c>
      <c r="BI27" s="119"/>
      <c r="BJ27" s="144"/>
      <c r="BK27" s="116">
        <v>45738</v>
      </c>
      <c r="BL27" s="95">
        <v>45748</v>
      </c>
      <c r="BM27" s="95"/>
      <c r="BN27" s="95">
        <v>45737</v>
      </c>
      <c r="BO27" s="95">
        <v>45744</v>
      </c>
      <c r="BP27" s="119"/>
      <c r="BQ27" s="144"/>
      <c r="BR27" s="116">
        <v>45749</v>
      </c>
      <c r="BS27" s="95">
        <v>45750</v>
      </c>
      <c r="BT27" s="95"/>
      <c r="BU27" s="95">
        <v>45746</v>
      </c>
      <c r="BV27" s="95">
        <v>45747</v>
      </c>
      <c r="BW27" s="119"/>
      <c r="BX27" s="119"/>
      <c r="BY27" s="144"/>
      <c r="BZ27" s="116">
        <v>45755</v>
      </c>
      <c r="CA27" s="95">
        <v>45758</v>
      </c>
      <c r="CB27" s="117"/>
      <c r="CC27" s="95">
        <v>45758</v>
      </c>
      <c r="CD27" s="95">
        <v>45836</v>
      </c>
      <c r="CE27" s="119"/>
      <c r="CF27" s="144"/>
      <c r="CG27" s="116">
        <v>45757</v>
      </c>
      <c r="CH27" s="95">
        <v>45757</v>
      </c>
      <c r="CI27" s="95"/>
      <c r="CJ27" s="95">
        <v>45763</v>
      </c>
      <c r="CK27" s="95">
        <v>45763</v>
      </c>
      <c r="CL27" s="119"/>
      <c r="CM27" s="119"/>
      <c r="CN27" s="119"/>
      <c r="CO27" s="144"/>
      <c r="CP27" s="116">
        <v>45742</v>
      </c>
      <c r="CQ27" s="95">
        <v>45752</v>
      </c>
      <c r="CR27" s="117"/>
      <c r="CS27" s="124">
        <f>MIN(INDEX('USS SUMMARY'!R:AB,MATCH($D27,'USS SUMMARY'!D:D,0),0))</f>
        <v>45730</v>
      </c>
      <c r="CT27" s="95">
        <v>45780</v>
      </c>
      <c r="CU27" s="119"/>
      <c r="CV27" s="446"/>
      <c r="CW27" s="116">
        <v>45752</v>
      </c>
      <c r="CX27" s="95">
        <v>45759</v>
      </c>
      <c r="CY27" s="117"/>
      <c r="CZ27" s="95" t="s">
        <v>390</v>
      </c>
      <c r="DA27" s="95" t="s">
        <v>390</v>
      </c>
      <c r="DB27" s="119"/>
      <c r="DC27" s="144"/>
      <c r="DD27" s="116">
        <v>45752</v>
      </c>
      <c r="DE27" s="95">
        <v>45759</v>
      </c>
      <c r="DF27" s="117"/>
      <c r="DG27" s="95">
        <v>45880</v>
      </c>
      <c r="DH27" s="95">
        <v>45887</v>
      </c>
      <c r="DI27" s="119"/>
      <c r="DJ27" s="144"/>
      <c r="DK27" s="445" t="str">
        <f>_xlfn.XLOOKUP(D27,CranePad!$D$4:$D$195,CranePad!$E$4:$E$195,0,0,1)</f>
        <v>GP Project</v>
      </c>
      <c r="DL27" s="116">
        <v>45761</v>
      </c>
      <c r="DM27" s="95">
        <v>45768</v>
      </c>
      <c r="DN27" s="95"/>
      <c r="DO27" s="95">
        <v>45806</v>
      </c>
      <c r="DP27" s="95">
        <v>45845</v>
      </c>
      <c r="DQ27" s="119"/>
      <c r="DR27" s="144"/>
      <c r="DS27" s="123">
        <v>45832</v>
      </c>
      <c r="DT27" s="124">
        <v>45853</v>
      </c>
      <c r="DU27" s="124"/>
      <c r="DV27" s="124">
        <v>45892</v>
      </c>
      <c r="DW27" s="124">
        <v>45930</v>
      </c>
      <c r="DX27" s="119"/>
      <c r="DY27" s="144"/>
      <c r="DZ27" s="123">
        <v>45792</v>
      </c>
      <c r="EA27" s="124">
        <v>45800</v>
      </c>
      <c r="EB27" s="124"/>
      <c r="EC27" s="124">
        <f>IF(D27='USS SUMMARY'!AE26,MIN('USS SUMMARY'!AH26:AL26),"")</f>
        <v>45882</v>
      </c>
      <c r="ED27" s="124">
        <v>45915</v>
      </c>
      <c r="EE27" s="119"/>
      <c r="EF27" s="144"/>
      <c r="EG27" s="123">
        <v>45854</v>
      </c>
      <c r="EH27" s="124">
        <v>45861</v>
      </c>
      <c r="EI27" s="124"/>
      <c r="EJ27" s="124">
        <v>45931</v>
      </c>
      <c r="EK27" s="124">
        <v>45939</v>
      </c>
      <c r="EL27" s="119"/>
      <c r="EM27" s="144"/>
      <c r="EN27" s="116">
        <v>45862</v>
      </c>
      <c r="EO27" s="95">
        <v>45864</v>
      </c>
      <c r="EP27" s="95"/>
      <c r="EQ27" s="95">
        <v>45940</v>
      </c>
      <c r="ER27" s="95">
        <v>45941</v>
      </c>
      <c r="ES27" s="119"/>
      <c r="ET27" s="144"/>
      <c r="EU27" s="116">
        <v>45875</v>
      </c>
      <c r="EV27" s="95">
        <v>45876</v>
      </c>
      <c r="EW27" s="95"/>
      <c r="EX27" s="95">
        <v>45921</v>
      </c>
      <c r="EY27" s="95">
        <v>45921</v>
      </c>
      <c r="EZ27" s="119"/>
      <c r="FA27" s="144"/>
      <c r="FB27" s="116">
        <v>45792</v>
      </c>
      <c r="FC27" s="95">
        <v>45815</v>
      </c>
      <c r="FD27" s="95"/>
      <c r="FE27" s="95">
        <v>45803</v>
      </c>
      <c r="FF27" s="95">
        <v>45946</v>
      </c>
      <c r="FG27" s="119"/>
      <c r="FH27" s="144"/>
      <c r="FI27" s="116">
        <v>45833</v>
      </c>
      <c r="FJ27" s="95">
        <f t="shared" si="203"/>
        <v>45858</v>
      </c>
      <c r="FK27" s="95"/>
      <c r="FL27" s="95">
        <v>45900</v>
      </c>
      <c r="FM27" s="95">
        <v>45921</v>
      </c>
      <c r="FN27" s="119"/>
      <c r="FO27" s="144"/>
      <c r="FP27" s="116">
        <v>45877</v>
      </c>
      <c r="FQ27" s="95">
        <v>45880</v>
      </c>
      <c r="FR27" s="117"/>
      <c r="FS27" s="95">
        <v>45928</v>
      </c>
      <c r="FT27" s="95">
        <v>45930</v>
      </c>
      <c r="FU27" s="119"/>
      <c r="FV27" s="145"/>
      <c r="FW27" s="116">
        <v>45881</v>
      </c>
      <c r="FX27" s="95">
        <v>45882</v>
      </c>
      <c r="FY27" s="117"/>
      <c r="FZ27" s="95">
        <v>45947</v>
      </c>
      <c r="GA27" s="95">
        <v>45957</v>
      </c>
      <c r="GB27" s="119"/>
      <c r="GC27" s="144"/>
      <c r="GD27" s="391"/>
      <c r="GE27" s="436"/>
      <c r="GF27" s="78"/>
      <c r="GG27" s="78"/>
    </row>
    <row r="28" spans="1:191" s="74" customFormat="1" ht="16.5" customHeight="1" x14ac:dyDescent="0.3">
      <c r="A28" s="118">
        <f t="shared" si="202"/>
        <v>24</v>
      </c>
      <c r="B28" s="72" t="s">
        <v>211</v>
      </c>
      <c r="C28" s="72" t="s">
        <v>206</v>
      </c>
      <c r="D28" s="95" t="s">
        <v>129</v>
      </c>
      <c r="E28" s="167" t="s">
        <v>412</v>
      </c>
      <c r="F28" s="427" t="s">
        <v>426</v>
      </c>
      <c r="G28" s="95">
        <v>45708</v>
      </c>
      <c r="H28" s="219" t="str">
        <f>VLOOKUP($D28,'Stone Column Progress'!$D$6:$E$199,2,0)</f>
        <v>Bauer</v>
      </c>
      <c r="I28" s="193" t="s">
        <v>389</v>
      </c>
      <c r="J28" s="430">
        <v>542753</v>
      </c>
      <c r="K28" s="431">
        <v>2659107</v>
      </c>
      <c r="L28" s="116"/>
      <c r="M28" s="95"/>
      <c r="N28" s="117"/>
      <c r="O28" s="95" t="s">
        <v>390</v>
      </c>
      <c r="P28" s="95" t="s">
        <v>390</v>
      </c>
      <c r="Q28" s="144"/>
      <c r="R28" s="118">
        <f>VLOOKUP(D28,'Stone Column Progress'!$D$6:$M$199,7,0)</f>
        <v>253</v>
      </c>
      <c r="S28" s="73">
        <f>VLOOKUP(D28,'Stone Column Progress'!$D$6:$M$199,9,0)</f>
        <v>253</v>
      </c>
      <c r="T28" s="95">
        <v>45727</v>
      </c>
      <c r="U28" s="95">
        <v>45736</v>
      </c>
      <c r="V28" s="117"/>
      <c r="W28" s="95">
        <v>45693</v>
      </c>
      <c r="X28" s="95">
        <v>45703</v>
      </c>
      <c r="Y28" s="119"/>
      <c r="Z28" s="144"/>
      <c r="AA28" s="455"/>
      <c r="AB28" s="156"/>
      <c r="AC28" s="95"/>
      <c r="AD28" s="95"/>
      <c r="AE28" s="117"/>
      <c r="AF28" s="95"/>
      <c r="AG28" s="95"/>
      <c r="AH28" s="144"/>
      <c r="AI28" s="116">
        <v>45738</v>
      </c>
      <c r="AJ28" s="95">
        <v>45739</v>
      </c>
      <c r="AK28" s="117"/>
      <c r="AL28" s="95">
        <v>45711</v>
      </c>
      <c r="AM28" s="95">
        <v>45712</v>
      </c>
      <c r="AN28" s="119"/>
      <c r="AO28" s="450"/>
      <c r="AP28" s="158">
        <v>45740</v>
      </c>
      <c r="AQ28" s="130">
        <v>45740</v>
      </c>
      <c r="AR28" s="130"/>
      <c r="AS28" s="130">
        <v>45713</v>
      </c>
      <c r="AT28" s="130">
        <v>45713</v>
      </c>
      <c r="AU28" s="119"/>
      <c r="AV28" s="446"/>
      <c r="AW28" s="116">
        <v>45741</v>
      </c>
      <c r="AX28" s="95">
        <v>45742</v>
      </c>
      <c r="AY28" s="117"/>
      <c r="AZ28" s="130">
        <v>45713</v>
      </c>
      <c r="BA28" s="130">
        <v>45713</v>
      </c>
      <c r="BB28" s="119"/>
      <c r="BC28" s="144"/>
      <c r="BD28" s="116">
        <v>45743</v>
      </c>
      <c r="BE28" s="95">
        <v>45744</v>
      </c>
      <c r="BF28" s="95"/>
      <c r="BG28" s="95">
        <v>45715</v>
      </c>
      <c r="BH28" s="95">
        <v>45715</v>
      </c>
      <c r="BI28" s="119"/>
      <c r="BJ28" s="144"/>
      <c r="BK28" s="116">
        <v>45745</v>
      </c>
      <c r="BL28" s="95">
        <v>45755</v>
      </c>
      <c r="BM28" s="95"/>
      <c r="BN28" s="95">
        <v>45716</v>
      </c>
      <c r="BO28" s="95">
        <v>45727</v>
      </c>
      <c r="BP28" s="119"/>
      <c r="BQ28" s="144"/>
      <c r="BR28" s="116">
        <v>45756</v>
      </c>
      <c r="BS28" s="95">
        <v>45757</v>
      </c>
      <c r="BT28" s="95"/>
      <c r="BU28" s="95">
        <v>45729</v>
      </c>
      <c r="BV28" s="95">
        <v>45729</v>
      </c>
      <c r="BW28" s="119"/>
      <c r="BX28" s="119"/>
      <c r="BY28" s="144"/>
      <c r="BZ28" s="116">
        <v>45762</v>
      </c>
      <c r="CA28" s="95">
        <v>45765</v>
      </c>
      <c r="CB28" s="117"/>
      <c r="CC28" s="95">
        <v>45735</v>
      </c>
      <c r="CD28" s="95">
        <v>45958</v>
      </c>
      <c r="CE28" s="119"/>
      <c r="CF28" s="144"/>
      <c r="CG28" s="116">
        <v>45764</v>
      </c>
      <c r="CH28" s="95">
        <v>45764</v>
      </c>
      <c r="CI28" s="95"/>
      <c r="CJ28" s="95">
        <v>45734</v>
      </c>
      <c r="CK28" s="95">
        <v>45734</v>
      </c>
      <c r="CL28" s="119"/>
      <c r="CM28" s="119"/>
      <c r="CN28" s="119"/>
      <c r="CO28" s="144"/>
      <c r="CP28" s="116">
        <v>45741</v>
      </c>
      <c r="CQ28" s="95">
        <v>45751</v>
      </c>
      <c r="CR28" s="117"/>
      <c r="CS28" s="124">
        <f>MIN(INDEX('USS SUMMARY'!R:AB,MATCH($D28,'USS SUMMARY'!D:D,0),0))</f>
        <v>45766</v>
      </c>
      <c r="CT28" s="95">
        <v>45868</v>
      </c>
      <c r="CU28" s="119"/>
      <c r="CV28" s="446"/>
      <c r="CW28" s="116">
        <v>45759</v>
      </c>
      <c r="CX28" s="95">
        <v>45766</v>
      </c>
      <c r="CY28" s="117"/>
      <c r="CZ28" s="95">
        <v>45734</v>
      </c>
      <c r="DA28" s="95">
        <v>45746</v>
      </c>
      <c r="DB28" s="119"/>
      <c r="DC28" s="144"/>
      <c r="DD28" s="116">
        <v>45759</v>
      </c>
      <c r="DE28" s="95">
        <v>45766</v>
      </c>
      <c r="DF28" s="117"/>
      <c r="DG28" s="95">
        <v>45746</v>
      </c>
      <c r="DH28" s="95">
        <v>45767</v>
      </c>
      <c r="DI28" s="119"/>
      <c r="DJ28" s="144"/>
      <c r="DK28" s="445" t="str">
        <f>_xlfn.XLOOKUP(D28,CranePad!$D$4:$D$195,CranePad!$E$4:$E$195,0,0,1)</f>
        <v>GP Project</v>
      </c>
      <c r="DL28" s="116">
        <v>45768</v>
      </c>
      <c r="DM28" s="95">
        <v>45775</v>
      </c>
      <c r="DN28" s="95"/>
      <c r="DO28" s="95">
        <v>45746</v>
      </c>
      <c r="DP28" s="95">
        <v>45767</v>
      </c>
      <c r="DQ28" s="119"/>
      <c r="DR28" s="144"/>
      <c r="DS28" s="123">
        <v>45805</v>
      </c>
      <c r="DT28" s="124">
        <v>45815</v>
      </c>
      <c r="DU28" s="124"/>
      <c r="DV28" s="124">
        <v>45899</v>
      </c>
      <c r="DW28" s="124">
        <v>45912</v>
      </c>
      <c r="DX28" s="119"/>
      <c r="DY28" s="144"/>
      <c r="DZ28" s="123">
        <v>45781</v>
      </c>
      <c r="EA28" s="124">
        <v>45789</v>
      </c>
      <c r="EB28" s="124"/>
      <c r="EC28" s="124">
        <f>IF(D28='USS SUMMARY'!AE27,MIN('USS SUMMARY'!AH27:AL27),"")</f>
        <v>45881</v>
      </c>
      <c r="ED28" s="124">
        <v>45918</v>
      </c>
      <c r="EE28" s="119"/>
      <c r="EF28" s="144"/>
      <c r="EG28" s="123">
        <v>45816</v>
      </c>
      <c r="EH28" s="124">
        <v>45823</v>
      </c>
      <c r="EI28" s="124"/>
      <c r="EJ28" s="124">
        <v>45914</v>
      </c>
      <c r="EK28" s="124">
        <v>45923</v>
      </c>
      <c r="EL28" s="119"/>
      <c r="EM28" s="144"/>
      <c r="EN28" s="116">
        <v>45824</v>
      </c>
      <c r="EO28" s="95">
        <v>45826</v>
      </c>
      <c r="EP28" s="95"/>
      <c r="EQ28" s="95">
        <v>45923</v>
      </c>
      <c r="ER28" s="95">
        <v>45924</v>
      </c>
      <c r="ES28" s="119"/>
      <c r="ET28" s="144"/>
      <c r="EU28" s="116">
        <v>45807</v>
      </c>
      <c r="EV28" s="95">
        <f>EU28+1</f>
        <v>45808</v>
      </c>
      <c r="EW28" s="95"/>
      <c r="EX28" s="95">
        <v>45920</v>
      </c>
      <c r="EY28" s="95">
        <v>45920</v>
      </c>
      <c r="EZ28" s="119"/>
      <c r="FA28" s="144"/>
      <c r="FB28" s="116">
        <v>45748</v>
      </c>
      <c r="FC28" s="95">
        <v>45784</v>
      </c>
      <c r="FD28" s="95"/>
      <c r="FE28" s="95">
        <v>45800</v>
      </c>
      <c r="FF28" s="95">
        <v>45903</v>
      </c>
      <c r="FG28" s="119"/>
      <c r="FH28" s="144"/>
      <c r="FI28" s="116">
        <v>45792</v>
      </c>
      <c r="FJ28" s="95">
        <f t="shared" si="203"/>
        <v>45817</v>
      </c>
      <c r="FK28" s="95"/>
      <c r="FL28" s="95">
        <v>45900</v>
      </c>
      <c r="FM28" s="95">
        <v>45921</v>
      </c>
      <c r="FN28" s="119"/>
      <c r="FO28" s="144"/>
      <c r="FP28" s="116">
        <v>45806</v>
      </c>
      <c r="FQ28" s="95">
        <v>45809</v>
      </c>
      <c r="FR28" s="121"/>
      <c r="FS28" s="95">
        <v>45919</v>
      </c>
      <c r="FT28" s="95">
        <v>45925</v>
      </c>
      <c r="FU28" s="119"/>
      <c r="FV28" s="144"/>
      <c r="FW28" s="116">
        <v>45827</v>
      </c>
      <c r="FX28" s="95">
        <v>45829</v>
      </c>
      <c r="FY28" s="117"/>
      <c r="FZ28" s="95">
        <v>45945</v>
      </c>
      <c r="GA28" s="95">
        <v>45951</v>
      </c>
      <c r="GB28" s="119"/>
      <c r="GC28" s="144"/>
      <c r="GD28" s="391"/>
      <c r="GE28" s="437"/>
      <c r="GF28" s="78"/>
      <c r="GG28" s="78"/>
      <c r="GI28" s="68"/>
    </row>
    <row r="29" spans="1:191" s="74" customFormat="1" ht="16.5" customHeight="1" x14ac:dyDescent="0.3">
      <c r="A29" s="118">
        <f t="shared" si="202"/>
        <v>25</v>
      </c>
      <c r="B29" s="72" t="s">
        <v>211</v>
      </c>
      <c r="C29" s="72" t="s">
        <v>206</v>
      </c>
      <c r="D29" s="95" t="s">
        <v>121</v>
      </c>
      <c r="E29" s="167" t="s">
        <v>427</v>
      </c>
      <c r="F29" s="427" t="s">
        <v>428</v>
      </c>
      <c r="G29" s="95">
        <v>45708</v>
      </c>
      <c r="H29" s="219" t="str">
        <f>VLOOKUP($D29,'Stone Column Progress'!$D$6:$E$199,2,0)</f>
        <v>Bauer</v>
      </c>
      <c r="I29" s="193" t="s">
        <v>389</v>
      </c>
      <c r="J29" s="430">
        <v>541076</v>
      </c>
      <c r="K29" s="431">
        <v>2659675</v>
      </c>
      <c r="L29" s="116"/>
      <c r="M29" s="95"/>
      <c r="N29" s="95"/>
      <c r="O29" s="95" t="s">
        <v>390</v>
      </c>
      <c r="P29" s="95" t="s">
        <v>390</v>
      </c>
      <c r="Q29" s="144"/>
      <c r="R29" s="118">
        <f>VLOOKUP(D29,'Stone Column Progress'!$D$6:$M$199,7,0)</f>
        <v>253</v>
      </c>
      <c r="S29" s="73">
        <f>VLOOKUP(D29,'Stone Column Progress'!$D$6:$M$199,9,0)</f>
        <v>253</v>
      </c>
      <c r="T29" s="95">
        <v>45740</v>
      </c>
      <c r="U29" s="95">
        <v>45749</v>
      </c>
      <c r="V29" s="95"/>
      <c r="W29" s="95">
        <v>45695</v>
      </c>
      <c r="X29" s="95">
        <v>45705</v>
      </c>
      <c r="Y29" s="119"/>
      <c r="Z29" s="144"/>
      <c r="AA29" s="455"/>
      <c r="AB29" s="156"/>
      <c r="AC29" s="95"/>
      <c r="AD29" s="95"/>
      <c r="AE29" s="95"/>
      <c r="AF29" s="95"/>
      <c r="AG29" s="95"/>
      <c r="AH29" s="144"/>
      <c r="AI29" s="116">
        <v>45757</v>
      </c>
      <c r="AJ29" s="95">
        <v>45758</v>
      </c>
      <c r="AK29" s="95"/>
      <c r="AL29" s="130">
        <v>45713</v>
      </c>
      <c r="AM29" s="130">
        <v>45715</v>
      </c>
      <c r="AN29" s="119"/>
      <c r="AO29" s="450"/>
      <c r="AP29" s="158">
        <v>45759</v>
      </c>
      <c r="AQ29" s="130">
        <v>45759</v>
      </c>
      <c r="AR29" s="130"/>
      <c r="AS29" s="130">
        <v>45715</v>
      </c>
      <c r="AT29" s="130">
        <v>45716</v>
      </c>
      <c r="AU29" s="119"/>
      <c r="AV29" s="446"/>
      <c r="AW29" s="116">
        <v>45760</v>
      </c>
      <c r="AX29" s="95">
        <v>45761</v>
      </c>
      <c r="AY29" s="95"/>
      <c r="AZ29" s="130">
        <v>45716</v>
      </c>
      <c r="BA29" s="130">
        <v>45716</v>
      </c>
      <c r="BB29" s="119"/>
      <c r="BC29" s="144"/>
      <c r="BD29" s="116">
        <v>45762</v>
      </c>
      <c r="BE29" s="95">
        <v>45763</v>
      </c>
      <c r="BF29" s="95"/>
      <c r="BG29" s="95">
        <v>45722</v>
      </c>
      <c r="BH29" s="95">
        <v>45723</v>
      </c>
      <c r="BI29" s="119"/>
      <c r="BJ29" s="144"/>
      <c r="BK29" s="116">
        <v>45764</v>
      </c>
      <c r="BL29" s="95">
        <v>45774</v>
      </c>
      <c r="BM29" s="95"/>
      <c r="BN29" s="95">
        <v>45723</v>
      </c>
      <c r="BO29" s="95">
        <v>45737</v>
      </c>
      <c r="BP29" s="119"/>
      <c r="BQ29" s="144"/>
      <c r="BR29" s="116">
        <v>45775</v>
      </c>
      <c r="BS29" s="95">
        <v>45776</v>
      </c>
      <c r="BT29" s="95"/>
      <c r="BU29" s="95">
        <v>45738</v>
      </c>
      <c r="BV29" s="95">
        <v>45740</v>
      </c>
      <c r="BW29" s="119"/>
      <c r="BX29" s="119"/>
      <c r="BY29" s="144"/>
      <c r="BZ29" s="116">
        <v>45781</v>
      </c>
      <c r="CA29" s="95">
        <v>45784</v>
      </c>
      <c r="CB29" s="95"/>
      <c r="CC29" s="95">
        <v>45747</v>
      </c>
      <c r="CD29" s="95">
        <v>45811</v>
      </c>
      <c r="CE29" s="119"/>
      <c r="CF29" s="144"/>
      <c r="CG29" s="116">
        <v>45783</v>
      </c>
      <c r="CH29" s="95">
        <v>45783</v>
      </c>
      <c r="CI29" s="95"/>
      <c r="CJ29" s="95">
        <v>45743</v>
      </c>
      <c r="CK29" s="95">
        <v>45743</v>
      </c>
      <c r="CL29" s="119"/>
      <c r="CM29" s="119"/>
      <c r="CN29" s="119"/>
      <c r="CO29" s="144"/>
      <c r="CP29" s="116">
        <v>45760</v>
      </c>
      <c r="CQ29" s="95">
        <v>45770</v>
      </c>
      <c r="CR29" s="95"/>
      <c r="CS29" s="124">
        <f>MIN(INDEX('USS SUMMARY'!R:AB,MATCH($D29,'USS SUMMARY'!D:D,0),0))</f>
        <v>45740</v>
      </c>
      <c r="CT29" s="95">
        <v>45817</v>
      </c>
      <c r="CU29" s="119"/>
      <c r="CV29" s="446"/>
      <c r="CW29" s="116">
        <v>45778</v>
      </c>
      <c r="CX29" s="95">
        <v>45785</v>
      </c>
      <c r="CY29" s="95"/>
      <c r="CZ29" s="95">
        <v>45729</v>
      </c>
      <c r="DA29" s="95">
        <v>45745</v>
      </c>
      <c r="DB29" s="119"/>
      <c r="DC29" s="144"/>
      <c r="DD29" s="116">
        <v>45778</v>
      </c>
      <c r="DE29" s="95">
        <v>45785</v>
      </c>
      <c r="DF29" s="95"/>
      <c r="DG29" s="95">
        <v>45887</v>
      </c>
      <c r="DH29" s="95">
        <v>45893</v>
      </c>
      <c r="DI29" s="119"/>
      <c r="DJ29" s="144"/>
      <c r="DK29" s="445" t="str">
        <f>_xlfn.XLOOKUP(D29,CranePad!$D$4:$D$195,CranePad!$E$4:$E$195,0,0,1)</f>
        <v>GP Project</v>
      </c>
      <c r="DL29" s="116">
        <v>45787</v>
      </c>
      <c r="DM29" s="95">
        <v>45794</v>
      </c>
      <c r="DN29" s="95"/>
      <c r="DO29" s="95">
        <v>45747</v>
      </c>
      <c r="DP29" s="95">
        <v>45758</v>
      </c>
      <c r="DQ29" s="119"/>
      <c r="DR29" s="144"/>
      <c r="DS29" s="123">
        <v>45857</v>
      </c>
      <c r="DT29" s="124">
        <v>45880</v>
      </c>
      <c r="DU29" s="124"/>
      <c r="DV29" s="124">
        <v>45897</v>
      </c>
      <c r="DW29" s="124">
        <v>45926</v>
      </c>
      <c r="DX29" s="119"/>
      <c r="DY29" s="144"/>
      <c r="DZ29" s="123">
        <v>45820</v>
      </c>
      <c r="EA29" s="124">
        <v>45828</v>
      </c>
      <c r="EB29" s="124"/>
      <c r="EC29" s="124">
        <f>IF(D29='USS SUMMARY'!AE28,MIN('USS SUMMARY'!AH28:AL28),"")</f>
        <v>45880</v>
      </c>
      <c r="ED29" s="124">
        <v>45919</v>
      </c>
      <c r="EE29" s="119"/>
      <c r="EF29" s="144"/>
      <c r="EG29" s="123">
        <v>45881</v>
      </c>
      <c r="EH29" s="124">
        <v>45888</v>
      </c>
      <c r="EI29" s="124"/>
      <c r="EJ29" s="124">
        <v>45927</v>
      </c>
      <c r="EK29" s="124">
        <v>45932</v>
      </c>
      <c r="EL29" s="119"/>
      <c r="EM29" s="144"/>
      <c r="EN29" s="116">
        <v>45889</v>
      </c>
      <c r="EO29" s="95">
        <v>45891</v>
      </c>
      <c r="EP29" s="95"/>
      <c r="EQ29" s="95">
        <v>45932</v>
      </c>
      <c r="ER29" s="95">
        <v>45934</v>
      </c>
      <c r="ES29" s="119"/>
      <c r="ET29" s="144"/>
      <c r="EU29" s="116">
        <v>45958</v>
      </c>
      <c r="EV29" s="95">
        <v>45959</v>
      </c>
      <c r="EW29" s="95"/>
      <c r="EX29" s="95">
        <v>45919</v>
      </c>
      <c r="EY29" s="95">
        <v>45919</v>
      </c>
      <c r="EZ29" s="119"/>
      <c r="FA29" s="144"/>
      <c r="FB29" s="116">
        <v>45792</v>
      </c>
      <c r="FC29" s="95">
        <v>45815</v>
      </c>
      <c r="FD29" s="95"/>
      <c r="FE29" s="95">
        <v>45809</v>
      </c>
      <c r="FF29" s="95">
        <v>45810</v>
      </c>
      <c r="FG29" s="119"/>
      <c r="FH29" s="144"/>
      <c r="FI29" s="116">
        <v>45833</v>
      </c>
      <c r="FJ29" s="95">
        <f t="shared" si="203"/>
        <v>45858</v>
      </c>
      <c r="FK29" s="95"/>
      <c r="FL29" s="95">
        <v>45900</v>
      </c>
      <c r="FM29" s="95">
        <v>45921</v>
      </c>
      <c r="FN29" s="119"/>
      <c r="FO29" s="144"/>
      <c r="FP29" s="116">
        <v>45960</v>
      </c>
      <c r="FQ29" s="95">
        <v>45963</v>
      </c>
      <c r="FR29" s="121"/>
      <c r="FS29" s="95">
        <v>45928</v>
      </c>
      <c r="FT29" s="95">
        <v>45929</v>
      </c>
      <c r="FU29" s="119"/>
      <c r="FV29" s="144"/>
      <c r="FW29" s="116">
        <v>45964</v>
      </c>
      <c r="FX29" s="95">
        <v>45966</v>
      </c>
      <c r="FY29" s="95"/>
      <c r="FZ29" s="95">
        <v>45947</v>
      </c>
      <c r="GA29" s="95">
        <v>45957</v>
      </c>
      <c r="GB29" s="119"/>
      <c r="GC29" s="144"/>
      <c r="GD29" s="391"/>
      <c r="GE29" s="437"/>
      <c r="GF29" s="78"/>
      <c r="GG29" s="78"/>
      <c r="GI29" s="68"/>
    </row>
    <row r="30" spans="1:191" s="74" customFormat="1" ht="16.5" customHeight="1" x14ac:dyDescent="0.3">
      <c r="A30" s="118">
        <f t="shared" si="202"/>
        <v>26</v>
      </c>
      <c r="B30" s="72" t="s">
        <v>211</v>
      </c>
      <c r="C30" s="72" t="s">
        <v>206</v>
      </c>
      <c r="D30" s="95" t="s">
        <v>103</v>
      </c>
      <c r="E30" s="167" t="s">
        <v>415</v>
      </c>
      <c r="F30" s="427" t="s">
        <v>413</v>
      </c>
      <c r="G30" s="95">
        <v>45747</v>
      </c>
      <c r="H30" s="219" t="str">
        <f>VLOOKUP($D30,'Stone Column Progress'!$D$6:$E$199,2,0)</f>
        <v>Bauer</v>
      </c>
      <c r="I30" s="193" t="s">
        <v>389</v>
      </c>
      <c r="J30" s="430">
        <v>539395</v>
      </c>
      <c r="K30" s="431">
        <v>2660244</v>
      </c>
      <c r="L30" s="116"/>
      <c r="M30" s="95"/>
      <c r="N30" s="117"/>
      <c r="O30" s="95" t="s">
        <v>390</v>
      </c>
      <c r="P30" s="95" t="s">
        <v>390</v>
      </c>
      <c r="Q30" s="144"/>
      <c r="R30" s="118">
        <f>VLOOKUP(D30,'Stone Column Progress'!$D$6:$M$199,7,0)</f>
        <v>253</v>
      </c>
      <c r="S30" s="73">
        <f>VLOOKUP(D30,'Stone Column Progress'!$D$6:$M$199,9,0)</f>
        <v>253</v>
      </c>
      <c r="T30" s="95">
        <v>45720</v>
      </c>
      <c r="U30" s="95">
        <v>45729</v>
      </c>
      <c r="V30" s="117"/>
      <c r="W30" s="95">
        <v>45706</v>
      </c>
      <c r="X30" s="95">
        <v>45717</v>
      </c>
      <c r="Y30" s="119"/>
      <c r="Z30" s="144"/>
      <c r="AA30" s="455" t="s">
        <v>391</v>
      </c>
      <c r="AB30" s="509" t="s">
        <v>414</v>
      </c>
      <c r="AC30" s="95">
        <v>45732</v>
      </c>
      <c r="AD30" s="95">
        <v>45738</v>
      </c>
      <c r="AE30" s="117"/>
      <c r="AF30" s="95">
        <v>45939</v>
      </c>
      <c r="AG30" s="95">
        <v>45947</v>
      </c>
      <c r="AH30" s="144"/>
      <c r="AI30" s="116">
        <v>45741</v>
      </c>
      <c r="AJ30" s="95">
        <v>45743</v>
      </c>
      <c r="AK30" s="117"/>
      <c r="AL30" s="95">
        <v>45965</v>
      </c>
      <c r="AM30" s="95">
        <v>45967</v>
      </c>
      <c r="AN30" s="119"/>
      <c r="AO30" s="450"/>
      <c r="AP30" s="158">
        <v>45744</v>
      </c>
      <c r="AQ30" s="130">
        <v>45744</v>
      </c>
      <c r="AR30" s="130"/>
      <c r="AS30" s="130">
        <v>45968</v>
      </c>
      <c r="AT30" s="130">
        <v>45968</v>
      </c>
      <c r="AU30" s="119"/>
      <c r="AV30" s="446"/>
      <c r="AW30" s="116">
        <v>45745</v>
      </c>
      <c r="AX30" s="95">
        <v>45745</v>
      </c>
      <c r="AY30" s="117"/>
      <c r="AZ30" s="95">
        <v>45968</v>
      </c>
      <c r="BA30" s="95">
        <v>45968</v>
      </c>
      <c r="BB30" s="119"/>
      <c r="BC30" s="144"/>
      <c r="BD30" s="116">
        <v>45746</v>
      </c>
      <c r="BE30" s="95">
        <v>45747</v>
      </c>
      <c r="BF30" s="95"/>
      <c r="BG30" s="95">
        <v>45972</v>
      </c>
      <c r="BH30" s="95">
        <v>45972</v>
      </c>
      <c r="BI30" s="119"/>
      <c r="BJ30" s="144"/>
      <c r="BK30" s="116">
        <v>45748</v>
      </c>
      <c r="BL30" s="95">
        <v>45756</v>
      </c>
      <c r="BM30" s="95"/>
      <c r="BN30" s="95">
        <v>45972</v>
      </c>
      <c r="BO30" s="95">
        <v>45976</v>
      </c>
      <c r="BP30" s="119"/>
      <c r="BQ30" s="144"/>
      <c r="BR30" s="116">
        <v>45757</v>
      </c>
      <c r="BS30" s="95">
        <v>45758</v>
      </c>
      <c r="BT30" s="95"/>
      <c r="BU30" s="95">
        <v>45977</v>
      </c>
      <c r="BV30" s="95">
        <v>45977</v>
      </c>
      <c r="BW30" s="119"/>
      <c r="BX30" s="119"/>
      <c r="BY30" s="144"/>
      <c r="BZ30" s="116">
        <v>45761</v>
      </c>
      <c r="CA30" s="95">
        <v>45764</v>
      </c>
      <c r="CB30" s="117"/>
      <c r="CC30" s="95">
        <v>45979</v>
      </c>
      <c r="CD30" s="95">
        <v>46004</v>
      </c>
      <c r="CE30" s="119"/>
      <c r="CF30" s="144"/>
      <c r="CG30" s="116">
        <v>45763</v>
      </c>
      <c r="CH30" s="95">
        <v>45763</v>
      </c>
      <c r="CI30" s="95"/>
      <c r="CJ30" s="95">
        <v>45979</v>
      </c>
      <c r="CK30" s="95">
        <v>45979</v>
      </c>
      <c r="CL30" s="119"/>
      <c r="CM30" s="119"/>
      <c r="CN30" s="119"/>
      <c r="CO30" s="144"/>
      <c r="CP30" s="116">
        <v>45765</v>
      </c>
      <c r="CQ30" s="95">
        <v>45775</v>
      </c>
      <c r="CR30" s="117"/>
      <c r="CS30" s="124">
        <f>MIN(INDEX('USS SUMMARY'!R:AB,MATCH($D30,'USS SUMMARY'!D:D,0),0))</f>
        <v>45982</v>
      </c>
      <c r="CT30" s="95">
        <v>45989</v>
      </c>
      <c r="CU30" s="119"/>
      <c r="CV30" s="446"/>
      <c r="CW30" s="116">
        <v>45752</v>
      </c>
      <c r="CX30" s="95">
        <v>45759</v>
      </c>
      <c r="CY30" s="117"/>
      <c r="CZ30" s="95">
        <v>45725</v>
      </c>
      <c r="DA30" s="95">
        <v>45740</v>
      </c>
      <c r="DB30" s="119"/>
      <c r="DC30" s="144"/>
      <c r="DD30" s="116">
        <v>45752</v>
      </c>
      <c r="DE30" s="95">
        <v>45759</v>
      </c>
      <c r="DF30" s="117"/>
      <c r="DG30" s="95">
        <v>45979</v>
      </c>
      <c r="DH30" s="95">
        <v>45985</v>
      </c>
      <c r="DI30" s="119"/>
      <c r="DJ30" s="144"/>
      <c r="DK30" s="445" t="str">
        <f>_xlfn.XLOOKUP(D30,CranePad!$D$4:$D$195,CranePad!$E$4:$E$195,0,0,1)</f>
        <v>GP Project</v>
      </c>
      <c r="DL30" s="116">
        <v>45761</v>
      </c>
      <c r="DM30" s="95">
        <v>45768</v>
      </c>
      <c r="DN30" s="95"/>
      <c r="DO30" s="95">
        <v>45741</v>
      </c>
      <c r="DP30" s="95">
        <v>45747</v>
      </c>
      <c r="DQ30" s="119"/>
      <c r="DR30" s="144"/>
      <c r="DS30" s="123">
        <v>45805</v>
      </c>
      <c r="DT30" s="124">
        <v>45815</v>
      </c>
      <c r="DU30" s="124"/>
      <c r="DV30" s="124">
        <v>45986</v>
      </c>
      <c r="DW30" s="124">
        <v>45991</v>
      </c>
      <c r="DX30" s="119"/>
      <c r="DY30" s="144"/>
      <c r="DZ30" s="123">
        <v>45804</v>
      </c>
      <c r="EA30" s="124">
        <v>45812</v>
      </c>
      <c r="EB30" s="124"/>
      <c r="EC30" s="124">
        <f>IF(D30='USS SUMMARY'!AE29,MIN('USS SUMMARY'!AH29:AL29),"")</f>
        <v>45689</v>
      </c>
      <c r="ED30" s="124">
        <v>45993</v>
      </c>
      <c r="EE30" s="119"/>
      <c r="EF30" s="144"/>
      <c r="EG30" s="123">
        <v>45816</v>
      </c>
      <c r="EH30" s="124">
        <v>45823</v>
      </c>
      <c r="EI30" s="124"/>
      <c r="EJ30" s="124">
        <v>45994</v>
      </c>
      <c r="EK30" s="124">
        <v>45998</v>
      </c>
      <c r="EL30" s="119"/>
      <c r="EM30" s="144"/>
      <c r="EN30" s="116">
        <v>45824</v>
      </c>
      <c r="EO30" s="95">
        <v>45826</v>
      </c>
      <c r="EP30" s="95"/>
      <c r="EQ30" s="95">
        <v>45998</v>
      </c>
      <c r="ER30" s="95">
        <v>46000</v>
      </c>
      <c r="ES30" s="119"/>
      <c r="ET30" s="442"/>
      <c r="EU30" s="116">
        <v>45817</v>
      </c>
      <c r="EV30" s="95">
        <v>45818</v>
      </c>
      <c r="EW30" s="95"/>
      <c r="EX30" s="95">
        <v>45994</v>
      </c>
      <c r="EY30" s="95">
        <v>45994</v>
      </c>
      <c r="EZ30" s="119"/>
      <c r="FA30" s="144"/>
      <c r="FB30" s="116">
        <v>45748</v>
      </c>
      <c r="FC30" s="95">
        <v>45784</v>
      </c>
      <c r="FD30" s="95"/>
      <c r="FE30" s="95">
        <v>45807</v>
      </c>
      <c r="FF30" s="95">
        <v>45986</v>
      </c>
      <c r="FG30" s="119"/>
      <c r="FH30" s="144"/>
      <c r="FI30" s="116">
        <v>45792</v>
      </c>
      <c r="FJ30" s="95">
        <f t="shared" si="203"/>
        <v>45817</v>
      </c>
      <c r="FK30" s="95"/>
      <c r="FL30" s="95">
        <v>45900</v>
      </c>
      <c r="FM30" s="95">
        <v>45921</v>
      </c>
      <c r="FN30" s="119"/>
      <c r="FO30" s="144"/>
      <c r="FP30" s="116">
        <v>45819</v>
      </c>
      <c r="FQ30" s="95">
        <v>45822</v>
      </c>
      <c r="FR30" s="121"/>
      <c r="FS30" s="95">
        <v>45998</v>
      </c>
      <c r="FT30" s="95">
        <v>46006</v>
      </c>
      <c r="FU30" s="119"/>
      <c r="FV30" s="144"/>
      <c r="FW30" s="116">
        <v>45827</v>
      </c>
      <c r="FX30" s="95">
        <v>45829</v>
      </c>
      <c r="FY30" s="117"/>
      <c r="FZ30" s="95">
        <v>46006</v>
      </c>
      <c r="GA30" s="95">
        <v>46015</v>
      </c>
      <c r="GB30" s="119"/>
      <c r="GC30" s="144"/>
      <c r="GD30" s="391"/>
      <c r="GE30" s="437"/>
      <c r="GF30" s="78"/>
      <c r="GG30" s="78"/>
      <c r="GI30" s="68"/>
    </row>
    <row r="31" spans="1:191" s="74" customFormat="1" ht="16.5" customHeight="1" x14ac:dyDescent="0.3">
      <c r="A31" s="118">
        <f t="shared" si="202"/>
        <v>27</v>
      </c>
      <c r="B31" s="72" t="s">
        <v>211</v>
      </c>
      <c r="C31" s="72" t="s">
        <v>206</v>
      </c>
      <c r="D31" s="95" t="s">
        <v>36</v>
      </c>
      <c r="E31" s="167" t="s">
        <v>427</v>
      </c>
      <c r="F31" s="427" t="s">
        <v>413</v>
      </c>
      <c r="G31" s="95">
        <v>45758</v>
      </c>
      <c r="H31" s="219" t="str">
        <f>VLOOKUP($D31,'Stone Column Progress'!$D$6:$E$199,2,0)</f>
        <v>Bauer</v>
      </c>
      <c r="I31" s="193" t="s">
        <v>389</v>
      </c>
      <c r="J31" s="430">
        <v>540229</v>
      </c>
      <c r="K31" s="431">
        <v>2659973</v>
      </c>
      <c r="L31" s="116"/>
      <c r="M31" s="95"/>
      <c r="N31" s="117"/>
      <c r="O31" s="95" t="s">
        <v>390</v>
      </c>
      <c r="P31" s="95" t="s">
        <v>390</v>
      </c>
      <c r="Q31" s="144"/>
      <c r="R31" s="118">
        <f>VLOOKUP(D31,'Stone Column Progress'!$D$6:$M$199,7,0)</f>
        <v>253</v>
      </c>
      <c r="S31" s="73">
        <f>VLOOKUP(D31,'Stone Column Progress'!$D$6:$M$199,9,0)</f>
        <v>253</v>
      </c>
      <c r="T31" s="95">
        <v>45730</v>
      </c>
      <c r="U31" s="95">
        <v>45739</v>
      </c>
      <c r="V31" s="117"/>
      <c r="W31" s="95">
        <v>45717</v>
      </c>
      <c r="X31" s="95">
        <v>45726</v>
      </c>
      <c r="Y31" s="119"/>
      <c r="Z31" s="144"/>
      <c r="AA31" s="455"/>
      <c r="AB31" s="156"/>
      <c r="AC31" s="95"/>
      <c r="AD31" s="95"/>
      <c r="AE31" s="117"/>
      <c r="AF31" s="95"/>
      <c r="AG31" s="95"/>
      <c r="AH31" s="144"/>
      <c r="AI31" s="116">
        <v>45747</v>
      </c>
      <c r="AJ31" s="95">
        <v>45748</v>
      </c>
      <c r="AK31" s="117"/>
      <c r="AL31" s="95">
        <v>45758</v>
      </c>
      <c r="AM31" s="95">
        <v>45759</v>
      </c>
      <c r="AN31" s="119"/>
      <c r="AO31" s="450"/>
      <c r="AP31" s="158">
        <v>45749</v>
      </c>
      <c r="AQ31" s="130">
        <v>45749</v>
      </c>
      <c r="AR31" s="130"/>
      <c r="AS31" s="130">
        <v>45759</v>
      </c>
      <c r="AT31" s="130">
        <v>45760</v>
      </c>
      <c r="AU31" s="119"/>
      <c r="AV31" s="446"/>
      <c r="AW31" s="116">
        <v>45750</v>
      </c>
      <c r="AX31" s="95">
        <v>45751</v>
      </c>
      <c r="AY31" s="117"/>
      <c r="AZ31" s="95">
        <v>45760</v>
      </c>
      <c r="BA31" s="95">
        <v>45760</v>
      </c>
      <c r="BB31" s="119"/>
      <c r="BC31" s="144"/>
      <c r="BD31" s="116">
        <v>45752</v>
      </c>
      <c r="BE31" s="95">
        <v>45753</v>
      </c>
      <c r="BF31" s="95"/>
      <c r="BG31" s="95">
        <v>45762</v>
      </c>
      <c r="BH31" s="95">
        <v>45762</v>
      </c>
      <c r="BI31" s="119"/>
      <c r="BJ31" s="144"/>
      <c r="BK31" s="116">
        <v>45754</v>
      </c>
      <c r="BL31" s="95">
        <v>45764</v>
      </c>
      <c r="BM31" s="95"/>
      <c r="BN31" s="95">
        <v>45763</v>
      </c>
      <c r="BO31" s="95">
        <v>45768</v>
      </c>
      <c r="BP31" s="119"/>
      <c r="BQ31" s="144"/>
      <c r="BR31" s="116">
        <v>45765</v>
      </c>
      <c r="BS31" s="95">
        <v>45766</v>
      </c>
      <c r="BT31" s="95"/>
      <c r="BU31" s="95">
        <v>45769</v>
      </c>
      <c r="BV31" s="95">
        <v>45769</v>
      </c>
      <c r="BW31" s="119"/>
      <c r="BX31" s="119"/>
      <c r="BY31" s="144"/>
      <c r="BZ31" s="116">
        <v>45771</v>
      </c>
      <c r="CA31" s="95">
        <v>45774</v>
      </c>
      <c r="CB31" s="117"/>
      <c r="CC31" s="95">
        <v>45773</v>
      </c>
      <c r="CD31" s="95">
        <v>45904</v>
      </c>
      <c r="CE31" s="119"/>
      <c r="CF31" s="144"/>
      <c r="CG31" s="116">
        <v>45773</v>
      </c>
      <c r="CH31" s="95">
        <v>45773</v>
      </c>
      <c r="CI31" s="95"/>
      <c r="CJ31" s="95">
        <v>45778</v>
      </c>
      <c r="CK31" s="95">
        <v>45778</v>
      </c>
      <c r="CL31" s="119"/>
      <c r="CM31" s="119"/>
      <c r="CN31" s="119"/>
      <c r="CO31" s="144"/>
      <c r="CP31" s="116">
        <v>45750</v>
      </c>
      <c r="CQ31" s="95">
        <v>45760</v>
      </c>
      <c r="CR31" s="117"/>
      <c r="CS31" s="124">
        <f>MIN(INDEX('USS SUMMARY'!R:AB,MATCH($D31,'USS SUMMARY'!D:D,0),0))</f>
        <v>45759</v>
      </c>
      <c r="CT31" s="95">
        <v>45800</v>
      </c>
      <c r="CU31" s="119"/>
      <c r="CV31" s="446"/>
      <c r="CW31" s="116">
        <v>45768</v>
      </c>
      <c r="CX31" s="95">
        <v>45775</v>
      </c>
      <c r="CY31" s="117"/>
      <c r="CZ31" s="95">
        <v>45733</v>
      </c>
      <c r="DA31" s="95">
        <v>45746</v>
      </c>
      <c r="DB31" s="119"/>
      <c r="DC31" s="144"/>
      <c r="DD31" s="116">
        <v>45768</v>
      </c>
      <c r="DE31" s="95">
        <v>45775</v>
      </c>
      <c r="DF31" s="117"/>
      <c r="DG31" s="95">
        <v>45863</v>
      </c>
      <c r="DH31" s="95">
        <v>45880</v>
      </c>
      <c r="DI31" s="119"/>
      <c r="DJ31" s="144"/>
      <c r="DK31" s="445" t="str">
        <f>_xlfn.XLOOKUP(D31,CranePad!$D$4:$D$195,CranePad!$E$4:$E$195,0,0,1)</f>
        <v>GP Project</v>
      </c>
      <c r="DL31" s="116">
        <v>45777</v>
      </c>
      <c r="DM31" s="95">
        <v>45784</v>
      </c>
      <c r="DN31" s="95"/>
      <c r="DO31" s="95">
        <v>45745</v>
      </c>
      <c r="DP31" s="95">
        <v>45751</v>
      </c>
      <c r="DQ31" s="119"/>
      <c r="DR31" s="144"/>
      <c r="DS31" s="123">
        <v>45824</v>
      </c>
      <c r="DT31" s="124">
        <v>45844</v>
      </c>
      <c r="DU31" s="124"/>
      <c r="DV31" s="124">
        <v>45880</v>
      </c>
      <c r="DW31" s="124">
        <v>45891</v>
      </c>
      <c r="DX31" s="119"/>
      <c r="DY31" s="144"/>
      <c r="DZ31" s="123">
        <v>45805</v>
      </c>
      <c r="EA31" s="124">
        <v>45813</v>
      </c>
      <c r="EB31" s="124"/>
      <c r="EC31" s="124">
        <f>IF(D31='USS SUMMARY'!AE30,MIN('USS SUMMARY'!AH30:AL30),"")</f>
        <v>45882</v>
      </c>
      <c r="ED31" s="124">
        <v>45918</v>
      </c>
      <c r="EE31" s="119"/>
      <c r="EF31" s="144"/>
      <c r="EG31" s="123">
        <v>45845</v>
      </c>
      <c r="EH31" s="124">
        <v>45852</v>
      </c>
      <c r="EI31" s="124"/>
      <c r="EJ31" s="124">
        <v>45895</v>
      </c>
      <c r="EK31" s="124">
        <v>45904</v>
      </c>
      <c r="EL31" s="119"/>
      <c r="EM31" s="144"/>
      <c r="EN31" s="116">
        <v>45853</v>
      </c>
      <c r="EO31" s="95">
        <v>45855</v>
      </c>
      <c r="EP31" s="95"/>
      <c r="EQ31" s="95">
        <v>45904</v>
      </c>
      <c r="ER31" s="95">
        <v>45905</v>
      </c>
      <c r="ES31" s="119"/>
      <c r="ET31" s="144"/>
      <c r="EU31" s="116">
        <v>45858</v>
      </c>
      <c r="EV31" s="95">
        <v>45859</v>
      </c>
      <c r="EW31" s="95"/>
      <c r="EX31" s="95">
        <v>45918</v>
      </c>
      <c r="EY31" s="95">
        <v>45918</v>
      </c>
      <c r="EZ31" s="119"/>
      <c r="FA31" s="144"/>
      <c r="FB31" s="116">
        <v>45792</v>
      </c>
      <c r="FC31" s="95">
        <v>45815</v>
      </c>
      <c r="FD31" s="95"/>
      <c r="FE31" s="95">
        <v>45821</v>
      </c>
      <c r="FF31" s="95">
        <v>45923</v>
      </c>
      <c r="FG31" s="119"/>
      <c r="FH31" s="144"/>
      <c r="FI31" s="116">
        <v>45792</v>
      </c>
      <c r="FJ31" s="95">
        <f t="shared" si="203"/>
        <v>45817</v>
      </c>
      <c r="FK31" s="95"/>
      <c r="FL31" s="95">
        <v>45900</v>
      </c>
      <c r="FM31" s="95">
        <v>45921</v>
      </c>
      <c r="FN31" s="119"/>
      <c r="FO31" s="144"/>
      <c r="FP31" s="116">
        <v>45860</v>
      </c>
      <c r="FQ31" s="95">
        <v>45863</v>
      </c>
      <c r="FR31" s="121"/>
      <c r="FS31" s="95">
        <v>45919</v>
      </c>
      <c r="FT31" s="95">
        <v>45923</v>
      </c>
      <c r="FU31" s="119"/>
      <c r="FV31" s="144"/>
      <c r="FW31" s="116">
        <v>45864</v>
      </c>
      <c r="FX31" s="95">
        <v>45866</v>
      </c>
      <c r="FY31" s="117"/>
      <c r="FZ31" s="95">
        <v>45944</v>
      </c>
      <c r="GA31" s="95">
        <v>45951</v>
      </c>
      <c r="GB31" s="119"/>
      <c r="GC31" s="144"/>
      <c r="GD31" s="391"/>
      <c r="GE31" s="437"/>
      <c r="GF31" s="78"/>
      <c r="GG31" s="78"/>
      <c r="GI31" s="68"/>
    </row>
    <row r="32" spans="1:191" s="74" customFormat="1" ht="16.5" customHeight="1" x14ac:dyDescent="0.3">
      <c r="A32" s="118">
        <f t="shared" si="202"/>
        <v>28</v>
      </c>
      <c r="B32" s="72" t="s">
        <v>211</v>
      </c>
      <c r="C32" s="72" t="s">
        <v>206</v>
      </c>
      <c r="D32" s="95" t="s">
        <v>89</v>
      </c>
      <c r="E32" s="167" t="s">
        <v>421</v>
      </c>
      <c r="F32" s="427" t="s">
        <v>413</v>
      </c>
      <c r="G32" s="95">
        <v>45762</v>
      </c>
      <c r="H32" s="219" t="str">
        <f>VLOOKUP($D32,'Stone Column Progress'!$D$6:$E$199,2,0)</f>
        <v>Saritha</v>
      </c>
      <c r="I32" s="193" t="s">
        <v>389</v>
      </c>
      <c r="J32" s="430">
        <v>537363</v>
      </c>
      <c r="K32" s="431">
        <v>2662804</v>
      </c>
      <c r="L32" s="116"/>
      <c r="M32" s="95"/>
      <c r="N32" s="117"/>
      <c r="O32" s="95" t="s">
        <v>390</v>
      </c>
      <c r="P32" s="95" t="s">
        <v>390</v>
      </c>
      <c r="Q32" s="144"/>
      <c r="R32" s="118">
        <f>VLOOKUP(D32,'Stone Column Progress'!$D$6:$M$199,7,0)</f>
        <v>253</v>
      </c>
      <c r="S32" s="73">
        <f>VLOOKUP(D32,'Stone Column Progress'!$D$6:$M$199,9,0)</f>
        <v>253</v>
      </c>
      <c r="T32" s="95">
        <v>45728</v>
      </c>
      <c r="U32" s="95">
        <v>45738</v>
      </c>
      <c r="V32" s="117"/>
      <c r="W32" s="95">
        <v>45748</v>
      </c>
      <c r="X32" s="95">
        <v>45794</v>
      </c>
      <c r="Y32" s="119"/>
      <c r="Z32" s="144"/>
      <c r="AA32" s="455"/>
      <c r="AB32" s="156"/>
      <c r="AC32" s="95"/>
      <c r="AD32" s="95"/>
      <c r="AE32" s="117"/>
      <c r="AF32" s="95"/>
      <c r="AG32" s="95"/>
      <c r="AH32" s="144"/>
      <c r="AI32" s="116">
        <v>45740</v>
      </c>
      <c r="AJ32" s="95">
        <v>45741</v>
      </c>
      <c r="AK32" s="117"/>
      <c r="AL32" s="95">
        <v>45799</v>
      </c>
      <c r="AM32" s="95">
        <v>45800</v>
      </c>
      <c r="AN32" s="119"/>
      <c r="AO32" s="450"/>
      <c r="AP32" s="158">
        <v>45742</v>
      </c>
      <c r="AQ32" s="130">
        <v>45742</v>
      </c>
      <c r="AR32" s="130"/>
      <c r="AS32" s="130">
        <v>45801</v>
      </c>
      <c r="AT32" s="130">
        <v>45801</v>
      </c>
      <c r="AU32" s="119"/>
      <c r="AV32" s="446"/>
      <c r="AW32" s="116">
        <v>45743</v>
      </c>
      <c r="AX32" s="95">
        <v>45744</v>
      </c>
      <c r="AY32" s="117"/>
      <c r="AZ32" s="95">
        <v>45801</v>
      </c>
      <c r="BA32" s="95">
        <v>45801</v>
      </c>
      <c r="BB32" s="119"/>
      <c r="BC32" s="144"/>
      <c r="BD32" s="116">
        <v>45745</v>
      </c>
      <c r="BE32" s="95">
        <v>45746</v>
      </c>
      <c r="BF32" s="95"/>
      <c r="BG32" s="95">
        <v>45803</v>
      </c>
      <c r="BH32" s="95">
        <v>45803</v>
      </c>
      <c r="BI32" s="119"/>
      <c r="BJ32" s="144"/>
      <c r="BK32" s="116">
        <v>45747</v>
      </c>
      <c r="BL32" s="95">
        <v>45757</v>
      </c>
      <c r="BM32" s="95"/>
      <c r="BN32" s="95">
        <v>45804</v>
      </c>
      <c r="BO32" s="95">
        <v>45812</v>
      </c>
      <c r="BP32" s="119"/>
      <c r="BQ32" s="144"/>
      <c r="BR32" s="116">
        <v>45758</v>
      </c>
      <c r="BS32" s="95">
        <v>45759</v>
      </c>
      <c r="BT32" s="95"/>
      <c r="BU32" s="95">
        <v>45813</v>
      </c>
      <c r="BV32" s="300">
        <v>45814</v>
      </c>
      <c r="BW32" s="119"/>
      <c r="BX32" s="119"/>
      <c r="BY32" s="144"/>
      <c r="BZ32" s="116">
        <v>45764</v>
      </c>
      <c r="CA32" s="95">
        <v>45767</v>
      </c>
      <c r="CB32" s="117"/>
      <c r="CC32" s="95">
        <v>45815</v>
      </c>
      <c r="CD32" s="95"/>
      <c r="CE32" s="119"/>
      <c r="CF32" s="144"/>
      <c r="CG32" s="116">
        <v>45766</v>
      </c>
      <c r="CH32" s="95">
        <v>45766</v>
      </c>
      <c r="CI32" s="95"/>
      <c r="CJ32" s="95">
        <v>45816</v>
      </c>
      <c r="CK32" s="95">
        <v>45816</v>
      </c>
      <c r="CL32" s="501"/>
      <c r="CM32" s="119"/>
      <c r="CN32" s="119"/>
      <c r="CO32" s="144"/>
      <c r="CP32" s="116">
        <v>45743</v>
      </c>
      <c r="CQ32" s="95">
        <v>45753</v>
      </c>
      <c r="CR32" s="117"/>
      <c r="CS32" s="124">
        <f>MIN(INDEX('USS SUMMARY'!R:AB,MATCH($D32,'USS SUMMARY'!D:D,0),0))</f>
        <v>45801</v>
      </c>
      <c r="CT32" s="95">
        <v>45805</v>
      </c>
      <c r="CU32" s="119"/>
      <c r="CV32" s="446"/>
      <c r="CW32" s="116">
        <v>45761</v>
      </c>
      <c r="CX32" s="95">
        <v>45768</v>
      </c>
      <c r="CY32" s="117"/>
      <c r="CZ32" s="95">
        <v>45956</v>
      </c>
      <c r="DA32" s="95">
        <v>45959</v>
      </c>
      <c r="DB32" s="119"/>
      <c r="DC32" s="144"/>
      <c r="DD32" s="116">
        <v>45761</v>
      </c>
      <c r="DE32" s="95">
        <v>45768</v>
      </c>
      <c r="DF32" s="117"/>
      <c r="DG32" s="95">
        <v>45956</v>
      </c>
      <c r="DH32" s="95">
        <v>45959</v>
      </c>
      <c r="DI32" s="119"/>
      <c r="DJ32" s="144"/>
      <c r="DK32" s="445" t="str">
        <f>_xlfn.XLOOKUP(D32,CranePad!$D$4:$D$195,CranePad!$E$4:$E$195,0,0,1)</f>
        <v>GP Project</v>
      </c>
      <c r="DL32" s="116">
        <v>45770</v>
      </c>
      <c r="DM32" s="95">
        <v>45777</v>
      </c>
      <c r="DN32" s="95"/>
      <c r="DO32" s="95">
        <v>45941</v>
      </c>
      <c r="DP32" s="95">
        <v>45950</v>
      </c>
      <c r="DQ32" s="119"/>
      <c r="DR32" s="144"/>
      <c r="DS32" s="123">
        <v>45816</v>
      </c>
      <c r="DT32" s="124">
        <v>45826</v>
      </c>
      <c r="DU32" s="124"/>
      <c r="DV32" s="124">
        <v>45962</v>
      </c>
      <c r="DW32" s="124">
        <v>45977</v>
      </c>
      <c r="DX32" s="119"/>
      <c r="DY32" s="144"/>
      <c r="DZ32" s="123">
        <v>45778</v>
      </c>
      <c r="EA32" s="124">
        <v>45786</v>
      </c>
      <c r="EB32" s="124"/>
      <c r="EC32" s="124">
        <f>IF(D32='USS SUMMARY'!AE37,MIN('USS SUMMARY'!AH37:AL37),"")</f>
        <v>45962</v>
      </c>
      <c r="ED32" s="124">
        <v>45964</v>
      </c>
      <c r="EE32" s="119"/>
      <c r="EF32" s="144"/>
      <c r="EG32" s="123">
        <v>45827</v>
      </c>
      <c r="EH32" s="124">
        <v>45833</v>
      </c>
      <c r="EI32" s="124"/>
      <c r="EJ32" s="124">
        <v>45978</v>
      </c>
      <c r="EK32" s="124">
        <v>45982</v>
      </c>
      <c r="EL32" s="119"/>
      <c r="EM32" s="144"/>
      <c r="EN32" s="116">
        <v>45834</v>
      </c>
      <c r="EO32" s="95">
        <v>45836</v>
      </c>
      <c r="EP32" s="95"/>
      <c r="EQ32" s="95">
        <v>45982</v>
      </c>
      <c r="ER32" s="95">
        <v>45983</v>
      </c>
      <c r="ES32" s="119"/>
      <c r="ET32" s="144"/>
      <c r="EU32" s="116">
        <v>45823</v>
      </c>
      <c r="EV32" s="95">
        <f>EU32+1</f>
        <v>45824</v>
      </c>
      <c r="EW32" s="95"/>
      <c r="EX32" s="95">
        <v>45966</v>
      </c>
      <c r="EY32" s="95">
        <v>45966</v>
      </c>
      <c r="EZ32" s="119"/>
      <c r="FA32" s="144"/>
      <c r="FB32" s="116">
        <v>45748</v>
      </c>
      <c r="FC32" s="95">
        <v>45784</v>
      </c>
      <c r="FD32" s="95"/>
      <c r="FE32" s="95">
        <v>45949</v>
      </c>
      <c r="FF32" s="95">
        <v>45976</v>
      </c>
      <c r="FG32" s="119"/>
      <c r="FH32" s="144"/>
      <c r="FI32" s="116">
        <v>45792</v>
      </c>
      <c r="FJ32" s="95">
        <f t="shared" si="203"/>
        <v>45817</v>
      </c>
      <c r="FK32" s="95"/>
      <c r="FL32" s="95">
        <v>45945</v>
      </c>
      <c r="FM32" s="95">
        <v>45969</v>
      </c>
      <c r="FN32" s="119"/>
      <c r="FO32" s="144"/>
      <c r="FP32" s="116">
        <v>45798</v>
      </c>
      <c r="FQ32" s="95">
        <v>45801</v>
      </c>
      <c r="FR32" s="121"/>
      <c r="FS32" s="95">
        <v>45978</v>
      </c>
      <c r="FT32" s="95">
        <v>45982</v>
      </c>
      <c r="FU32" s="119"/>
      <c r="FV32" s="144"/>
      <c r="FW32" s="116">
        <v>45837</v>
      </c>
      <c r="FX32" s="95">
        <v>45838</v>
      </c>
      <c r="FY32" s="117"/>
      <c r="FZ32" s="95">
        <v>45983</v>
      </c>
      <c r="GA32" s="95">
        <v>45987</v>
      </c>
      <c r="GB32" s="119"/>
      <c r="GC32" s="144"/>
      <c r="GD32" s="391"/>
      <c r="GE32" s="437"/>
      <c r="GF32" s="78"/>
      <c r="GG32" s="78"/>
      <c r="GI32" s="68"/>
    </row>
    <row r="33" spans="1:191" s="74" customFormat="1" ht="16.5" customHeight="1" x14ac:dyDescent="0.3">
      <c r="A33" s="118">
        <f t="shared" si="202"/>
        <v>29</v>
      </c>
      <c r="B33" s="72" t="s">
        <v>211</v>
      </c>
      <c r="C33" s="72" t="s">
        <v>206</v>
      </c>
      <c r="D33" s="95" t="s">
        <v>76</v>
      </c>
      <c r="E33" s="167" t="s">
        <v>422</v>
      </c>
      <c r="F33" s="427" t="s">
        <v>413</v>
      </c>
      <c r="G33" s="95">
        <v>45762</v>
      </c>
      <c r="H33" s="219" t="str">
        <f>VLOOKUP($D33,'Stone Column Progress'!$D$6:$E$199,2,0)</f>
        <v>Bauer</v>
      </c>
      <c r="I33" s="193" t="s">
        <v>389</v>
      </c>
      <c r="J33" s="430">
        <v>535878</v>
      </c>
      <c r="K33" s="431">
        <v>2662387</v>
      </c>
      <c r="L33" s="116"/>
      <c r="M33" s="95"/>
      <c r="N33" s="117"/>
      <c r="O33" s="95" t="s">
        <v>390</v>
      </c>
      <c r="P33" s="95" t="s">
        <v>390</v>
      </c>
      <c r="Q33" s="144"/>
      <c r="R33" s="118">
        <f>VLOOKUP(D33,'Stone Column Progress'!$D$6:$M$199,7,0)</f>
        <v>253</v>
      </c>
      <c r="S33" s="73">
        <f>VLOOKUP(D33,'Stone Column Progress'!$D$6:$M$199,9,0)</f>
        <v>253</v>
      </c>
      <c r="T33" s="95">
        <v>45737</v>
      </c>
      <c r="U33" s="95">
        <v>45746</v>
      </c>
      <c r="V33" s="117"/>
      <c r="W33" s="95">
        <v>45715</v>
      </c>
      <c r="X33" s="95">
        <v>45723</v>
      </c>
      <c r="Y33" s="119"/>
      <c r="Z33" s="144"/>
      <c r="AA33" s="455"/>
      <c r="AB33" s="156"/>
      <c r="AC33" s="95"/>
      <c r="AD33" s="95"/>
      <c r="AE33" s="117"/>
      <c r="AF33" s="95"/>
      <c r="AG33" s="95"/>
      <c r="AH33" s="144"/>
      <c r="AI33" s="116">
        <v>45748</v>
      </c>
      <c r="AJ33" s="95">
        <v>45749</v>
      </c>
      <c r="AK33" s="117"/>
      <c r="AL33" s="95">
        <v>45763</v>
      </c>
      <c r="AM33" s="95">
        <v>45764</v>
      </c>
      <c r="AN33" s="119"/>
      <c r="AO33" s="450"/>
      <c r="AP33" s="158">
        <v>45750</v>
      </c>
      <c r="AQ33" s="130">
        <v>45750</v>
      </c>
      <c r="AR33" s="130"/>
      <c r="AS33" s="130">
        <v>45764</v>
      </c>
      <c r="AT33" s="130">
        <v>45764</v>
      </c>
      <c r="AU33" s="119"/>
      <c r="AV33" s="446"/>
      <c r="AW33" s="116">
        <v>45751</v>
      </c>
      <c r="AX33" s="95">
        <v>45752</v>
      </c>
      <c r="AY33" s="117"/>
      <c r="AZ33" s="95">
        <v>45766</v>
      </c>
      <c r="BA33" s="95">
        <v>45766</v>
      </c>
      <c r="BB33" s="119"/>
      <c r="BC33" s="144"/>
      <c r="BD33" s="116">
        <v>45753</v>
      </c>
      <c r="BE33" s="95">
        <v>45754</v>
      </c>
      <c r="BF33" s="95"/>
      <c r="BG33" s="95">
        <v>45770</v>
      </c>
      <c r="BH33" s="95">
        <v>45770</v>
      </c>
      <c r="BI33" s="119"/>
      <c r="BJ33" s="144"/>
      <c r="BK33" s="116">
        <v>45755</v>
      </c>
      <c r="BL33" s="95">
        <v>45765</v>
      </c>
      <c r="BM33" s="95"/>
      <c r="BN33" s="95">
        <v>45771</v>
      </c>
      <c r="BO33" s="95">
        <v>45777</v>
      </c>
      <c r="BP33" s="119"/>
      <c r="BQ33" s="145"/>
      <c r="BR33" s="116">
        <v>45766</v>
      </c>
      <c r="BS33" s="95">
        <v>45767</v>
      </c>
      <c r="BT33" s="95"/>
      <c r="BU33" s="95">
        <v>45779</v>
      </c>
      <c r="BV33" s="95">
        <v>45780</v>
      </c>
      <c r="BW33" s="119"/>
      <c r="BX33" s="119"/>
      <c r="BY33" s="144"/>
      <c r="BZ33" s="116">
        <v>45772</v>
      </c>
      <c r="CA33" s="95">
        <v>45775</v>
      </c>
      <c r="CB33" s="117"/>
      <c r="CC33" s="95">
        <v>45789</v>
      </c>
      <c r="CD33" s="95"/>
      <c r="CE33" s="119"/>
      <c r="CF33" s="144"/>
      <c r="CG33" s="116">
        <v>45774</v>
      </c>
      <c r="CH33" s="95">
        <v>45774</v>
      </c>
      <c r="CI33" s="95"/>
      <c r="CJ33" s="95">
        <v>45794</v>
      </c>
      <c r="CK33" s="95">
        <v>45794</v>
      </c>
      <c r="CL33" s="119"/>
      <c r="CM33" s="119"/>
      <c r="CN33" s="119"/>
      <c r="CO33" s="144"/>
      <c r="CP33" s="116">
        <v>45751</v>
      </c>
      <c r="CQ33" s="95">
        <v>45761</v>
      </c>
      <c r="CR33" s="117"/>
      <c r="CS33" s="124">
        <f>MIN(INDEX('USS SUMMARY'!R:AB,MATCH($D33,'USS SUMMARY'!D:D,0),0))</f>
        <v>45778</v>
      </c>
      <c r="CT33" s="95">
        <v>45937</v>
      </c>
      <c r="CU33" s="119"/>
      <c r="CV33" s="446"/>
      <c r="CW33" s="116">
        <v>45769</v>
      </c>
      <c r="CX33" s="95">
        <v>45776</v>
      </c>
      <c r="CY33" s="117"/>
      <c r="CZ33" s="95" t="s">
        <v>390</v>
      </c>
      <c r="DA33" s="95" t="s">
        <v>390</v>
      </c>
      <c r="DB33" s="119"/>
      <c r="DC33" s="144"/>
      <c r="DD33" s="116">
        <v>45769</v>
      </c>
      <c r="DE33" s="95">
        <v>45776</v>
      </c>
      <c r="DF33" s="117"/>
      <c r="DG33" s="95">
        <v>45940</v>
      </c>
      <c r="DH33" s="95">
        <v>45941</v>
      </c>
      <c r="DI33" s="119"/>
      <c r="DJ33" s="144"/>
      <c r="DK33" s="445" t="str">
        <f>_xlfn.XLOOKUP(D33,CranePad!$D$4:$D$195,CranePad!$E$4:$E$195,0,0,1)</f>
        <v>GP Project</v>
      </c>
      <c r="DL33" s="116">
        <v>45778</v>
      </c>
      <c r="DM33" s="95">
        <v>45785</v>
      </c>
      <c r="DN33" s="95"/>
      <c r="DO33" s="95">
        <v>45777</v>
      </c>
      <c r="DP33" s="95">
        <v>45803</v>
      </c>
      <c r="DQ33" s="119"/>
      <c r="DR33" s="144"/>
      <c r="DS33" s="123">
        <v>45810</v>
      </c>
      <c r="DT33" s="124">
        <v>45820</v>
      </c>
      <c r="DU33" s="124"/>
      <c r="DV33" s="124">
        <v>45941</v>
      </c>
      <c r="DW33" s="124">
        <v>45949</v>
      </c>
      <c r="DX33" s="119"/>
      <c r="DY33" s="144"/>
      <c r="DZ33" s="123">
        <v>45801</v>
      </c>
      <c r="EA33" s="124">
        <v>45809</v>
      </c>
      <c r="EB33" s="124"/>
      <c r="EC33" s="124">
        <f>IF(D33='USS SUMMARY'!AE32,MIN('USS SUMMARY'!AH32:AL32),"")</f>
        <v>45931</v>
      </c>
      <c r="ED33" s="124">
        <v>45945</v>
      </c>
      <c r="EE33" s="119"/>
      <c r="EF33" s="144"/>
      <c r="EG33" s="123">
        <v>45821</v>
      </c>
      <c r="EH33" s="124">
        <v>45827</v>
      </c>
      <c r="EI33" s="124"/>
      <c r="EJ33" s="124">
        <v>45955</v>
      </c>
      <c r="EK33" s="124">
        <v>45963</v>
      </c>
      <c r="EL33" s="119"/>
      <c r="EM33" s="144"/>
      <c r="EN33" s="116">
        <v>45828</v>
      </c>
      <c r="EO33" s="95">
        <v>45830</v>
      </c>
      <c r="EP33" s="95"/>
      <c r="EQ33" s="95">
        <v>45963</v>
      </c>
      <c r="ER33" s="95">
        <v>45964</v>
      </c>
      <c r="ES33" s="119"/>
      <c r="ET33" s="144"/>
      <c r="EU33" s="116">
        <v>45824</v>
      </c>
      <c r="EV33" s="95">
        <v>45825</v>
      </c>
      <c r="EW33" s="95"/>
      <c r="EX33" s="95">
        <v>45953</v>
      </c>
      <c r="EY33" s="95">
        <v>45953</v>
      </c>
      <c r="EZ33" s="119"/>
      <c r="FA33" s="144"/>
      <c r="FB33" s="116">
        <v>45748</v>
      </c>
      <c r="FC33" s="95">
        <v>45784</v>
      </c>
      <c r="FD33" s="95"/>
      <c r="FE33" s="95">
        <v>45804</v>
      </c>
      <c r="FF33" s="95">
        <v>45962</v>
      </c>
      <c r="FG33" s="119"/>
      <c r="FH33" s="144"/>
      <c r="FI33" s="116">
        <v>45792</v>
      </c>
      <c r="FJ33" s="95">
        <f t="shared" si="203"/>
        <v>45817</v>
      </c>
      <c r="FK33" s="95"/>
      <c r="FL33" s="95">
        <v>45945</v>
      </c>
      <c r="FM33" s="95">
        <v>45969</v>
      </c>
      <c r="FN33" s="119"/>
      <c r="FO33" s="144"/>
      <c r="FP33" s="116">
        <v>45826</v>
      </c>
      <c r="FQ33" s="95">
        <v>45829</v>
      </c>
      <c r="FR33" s="121"/>
      <c r="FS33" s="95">
        <v>45959</v>
      </c>
      <c r="FT33" s="95">
        <v>45974</v>
      </c>
      <c r="FU33" s="119"/>
      <c r="FV33" s="144"/>
      <c r="FW33" s="116">
        <v>45831</v>
      </c>
      <c r="FX33" s="95">
        <v>45832</v>
      </c>
      <c r="FY33" s="117"/>
      <c r="FZ33" s="95">
        <v>45975</v>
      </c>
      <c r="GA33" s="95">
        <v>45982</v>
      </c>
      <c r="GB33" s="119"/>
      <c r="GC33" s="144"/>
      <c r="GD33" s="391"/>
      <c r="GE33" s="437"/>
      <c r="GF33" s="78"/>
      <c r="GG33" s="78"/>
      <c r="GI33" s="68"/>
    </row>
    <row r="34" spans="1:191" s="74" customFormat="1" ht="16.5" customHeight="1" x14ac:dyDescent="0.3">
      <c r="A34" s="118">
        <f t="shared" si="202"/>
        <v>30</v>
      </c>
      <c r="B34" s="72" t="s">
        <v>211</v>
      </c>
      <c r="C34" s="72" t="s">
        <v>206</v>
      </c>
      <c r="D34" s="95" t="s">
        <v>82</v>
      </c>
      <c r="E34" s="167" t="s">
        <v>425</v>
      </c>
      <c r="F34" s="427" t="s">
        <v>413</v>
      </c>
      <c r="G34" s="95">
        <v>45762</v>
      </c>
      <c r="H34" s="219" t="str">
        <f>VLOOKUP($D34,'Stone Column Progress'!$D$6:$E$199,2,0)</f>
        <v>Bauer</v>
      </c>
      <c r="I34" s="193" t="s">
        <v>389</v>
      </c>
      <c r="J34" s="430">
        <v>536712</v>
      </c>
      <c r="K34" s="431">
        <v>2662122</v>
      </c>
      <c r="L34" s="116"/>
      <c r="M34" s="95"/>
      <c r="N34" s="117"/>
      <c r="O34" s="95" t="s">
        <v>390</v>
      </c>
      <c r="P34" s="95" t="s">
        <v>390</v>
      </c>
      <c r="Q34" s="144"/>
      <c r="R34" s="118">
        <f>VLOOKUP(D34,'Stone Column Progress'!$D$6:$M$199,7,0)</f>
        <v>253</v>
      </c>
      <c r="S34" s="73">
        <f>VLOOKUP(D34,'Stone Column Progress'!$D$6:$M$199,9,0)</f>
        <v>253</v>
      </c>
      <c r="T34" s="95">
        <v>45739</v>
      </c>
      <c r="U34" s="95">
        <v>45748</v>
      </c>
      <c r="V34" s="117"/>
      <c r="W34" s="95">
        <v>45796</v>
      </c>
      <c r="X34" s="95">
        <v>45803</v>
      </c>
      <c r="Y34" s="119"/>
      <c r="Z34" s="144"/>
      <c r="AA34" s="455"/>
      <c r="AB34" s="156"/>
      <c r="AC34" s="95"/>
      <c r="AD34" s="95"/>
      <c r="AE34" s="117"/>
      <c r="AF34" s="95"/>
      <c r="AG34" s="95"/>
      <c r="AH34" s="144"/>
      <c r="AI34" s="116">
        <v>45750</v>
      </c>
      <c r="AJ34" s="95">
        <v>45751</v>
      </c>
      <c r="AK34" s="117"/>
      <c r="AL34" s="95">
        <v>45804</v>
      </c>
      <c r="AM34" s="95">
        <v>45805</v>
      </c>
      <c r="AN34" s="119"/>
      <c r="AO34" s="450"/>
      <c r="AP34" s="158">
        <v>45752</v>
      </c>
      <c r="AQ34" s="130">
        <v>45752</v>
      </c>
      <c r="AR34" s="130"/>
      <c r="AS34" s="130">
        <v>45806</v>
      </c>
      <c r="AT34" s="130">
        <v>45807</v>
      </c>
      <c r="AU34" s="119"/>
      <c r="AV34" s="446"/>
      <c r="AW34" s="116">
        <v>45753</v>
      </c>
      <c r="AX34" s="95">
        <v>45754</v>
      </c>
      <c r="AY34" s="117"/>
      <c r="AZ34" s="95">
        <v>45810</v>
      </c>
      <c r="BA34" s="95">
        <v>45810</v>
      </c>
      <c r="BB34" s="119"/>
      <c r="BC34" s="144"/>
      <c r="BD34" s="116">
        <v>45755</v>
      </c>
      <c r="BE34" s="95">
        <v>45756</v>
      </c>
      <c r="BF34" s="95"/>
      <c r="BG34" s="95">
        <v>45829</v>
      </c>
      <c r="BH34" s="95">
        <v>45830</v>
      </c>
      <c r="BI34" s="119"/>
      <c r="BJ34" s="144"/>
      <c r="BK34" s="116">
        <v>45757</v>
      </c>
      <c r="BL34" s="95">
        <v>45767</v>
      </c>
      <c r="BM34" s="95"/>
      <c r="BN34" s="95">
        <v>45831</v>
      </c>
      <c r="BO34" s="95">
        <v>45836</v>
      </c>
      <c r="BP34" s="119"/>
      <c r="BQ34" s="144"/>
      <c r="BR34" s="116">
        <v>45768</v>
      </c>
      <c r="BS34" s="95">
        <v>45769</v>
      </c>
      <c r="BT34" s="95"/>
      <c r="BU34" s="95">
        <v>45839</v>
      </c>
      <c r="BV34" s="95">
        <v>45840</v>
      </c>
      <c r="BW34" s="119"/>
      <c r="BX34" s="119"/>
      <c r="BY34" s="144"/>
      <c r="BZ34" s="116">
        <v>45774</v>
      </c>
      <c r="CA34" s="95">
        <v>45777</v>
      </c>
      <c r="CB34" s="117"/>
      <c r="CC34" s="95">
        <v>45844</v>
      </c>
      <c r="CD34" s="95"/>
      <c r="CE34" s="119"/>
      <c r="CF34" s="144"/>
      <c r="CG34" s="116">
        <v>45776</v>
      </c>
      <c r="CH34" s="95">
        <v>45776</v>
      </c>
      <c r="CI34" s="95"/>
      <c r="CJ34" s="95">
        <v>45847</v>
      </c>
      <c r="CK34" s="95">
        <v>45847</v>
      </c>
      <c r="CL34" s="501"/>
      <c r="CM34" s="119"/>
      <c r="CN34" s="119"/>
      <c r="CO34" s="144"/>
      <c r="CP34" s="116">
        <v>45761</v>
      </c>
      <c r="CQ34" s="95">
        <v>45771</v>
      </c>
      <c r="CR34" s="117"/>
      <c r="CS34" s="124">
        <f>MIN(INDEX('USS SUMMARY'!R:AB,MATCH($D34,'USS SUMMARY'!D:D,0),0))</f>
        <v>45810</v>
      </c>
      <c r="CT34" s="95">
        <v>45929</v>
      </c>
      <c r="CU34" s="119"/>
      <c r="CV34" s="446"/>
      <c r="CW34" s="116">
        <v>45771</v>
      </c>
      <c r="CX34" s="95">
        <v>45778</v>
      </c>
      <c r="CY34" s="117"/>
      <c r="CZ34" s="95" t="s">
        <v>390</v>
      </c>
      <c r="DA34" s="95" t="s">
        <v>390</v>
      </c>
      <c r="DB34" s="119"/>
      <c r="DC34" s="144"/>
      <c r="DD34" s="116">
        <v>45771</v>
      </c>
      <c r="DE34" s="95">
        <v>45778</v>
      </c>
      <c r="DF34" s="117"/>
      <c r="DG34" s="95">
        <v>45947</v>
      </c>
      <c r="DH34" s="95">
        <v>45961</v>
      </c>
      <c r="DI34" s="119"/>
      <c r="DJ34" s="144"/>
      <c r="DK34" s="445" t="str">
        <f>_xlfn.XLOOKUP(D34,CranePad!$D$4:$D$195,CranePad!$E$4:$E$195,0,0,1)</f>
        <v>GP Project</v>
      </c>
      <c r="DL34" s="116">
        <v>45780</v>
      </c>
      <c r="DM34" s="95">
        <v>45787</v>
      </c>
      <c r="DN34" s="95"/>
      <c r="DO34" s="95">
        <v>45934</v>
      </c>
      <c r="DP34" s="95">
        <v>45943</v>
      </c>
      <c r="DQ34" s="119"/>
      <c r="DR34" s="144"/>
      <c r="DS34" s="123">
        <v>45821</v>
      </c>
      <c r="DT34" s="124">
        <v>45831</v>
      </c>
      <c r="DU34" s="124"/>
      <c r="DV34" s="124">
        <v>45958</v>
      </c>
      <c r="DW34" s="124">
        <v>45976</v>
      </c>
      <c r="DX34" s="119"/>
      <c r="DY34" s="144"/>
      <c r="DZ34" s="123">
        <v>45821</v>
      </c>
      <c r="EA34" s="124">
        <v>45829</v>
      </c>
      <c r="EB34" s="124"/>
      <c r="EC34" s="124">
        <f>IF(D34='USS SUMMARY'!AE34,MIN('USS SUMMARY'!AH34:AL34),"")</f>
        <v>45938</v>
      </c>
      <c r="ED34" s="124">
        <v>45946</v>
      </c>
      <c r="EE34" s="119"/>
      <c r="EF34" s="144"/>
      <c r="EG34" s="123">
        <v>45832</v>
      </c>
      <c r="EH34" s="124">
        <v>45838</v>
      </c>
      <c r="EI34" s="124"/>
      <c r="EJ34" s="124">
        <v>45978</v>
      </c>
      <c r="EK34" s="124">
        <v>45983</v>
      </c>
      <c r="EL34" s="119"/>
      <c r="EM34" s="144"/>
      <c r="EN34" s="116">
        <v>45839</v>
      </c>
      <c r="EO34" s="95">
        <v>45841</v>
      </c>
      <c r="EP34" s="95"/>
      <c r="EQ34" s="95">
        <v>45983</v>
      </c>
      <c r="ER34" s="95">
        <v>45984</v>
      </c>
      <c r="ES34" s="119"/>
      <c r="ET34" s="144"/>
      <c r="EU34" s="116">
        <v>45874</v>
      </c>
      <c r="EV34" s="95">
        <v>45875</v>
      </c>
      <c r="EW34" s="95"/>
      <c r="EX34" s="95">
        <v>45954</v>
      </c>
      <c r="EY34" s="95">
        <v>45954</v>
      </c>
      <c r="EZ34" s="119"/>
      <c r="FA34" s="144"/>
      <c r="FB34" s="116">
        <v>45792</v>
      </c>
      <c r="FC34" s="95">
        <v>45815</v>
      </c>
      <c r="FD34" s="95"/>
      <c r="FE34" s="95">
        <v>45881</v>
      </c>
      <c r="FF34" s="95">
        <v>45955</v>
      </c>
      <c r="FG34" s="119"/>
      <c r="FH34" s="144"/>
      <c r="FI34" s="116">
        <v>45833</v>
      </c>
      <c r="FJ34" s="95">
        <f t="shared" si="203"/>
        <v>45858</v>
      </c>
      <c r="FK34" s="95"/>
      <c r="FL34" s="95">
        <v>45945</v>
      </c>
      <c r="FM34" s="95">
        <v>45969</v>
      </c>
      <c r="FN34" s="119"/>
      <c r="FO34" s="144"/>
      <c r="FP34" s="116">
        <v>45876</v>
      </c>
      <c r="FQ34" s="95">
        <v>45879</v>
      </c>
      <c r="FR34" s="121"/>
      <c r="FS34" s="95">
        <v>45978</v>
      </c>
      <c r="FT34" s="95">
        <v>45982</v>
      </c>
      <c r="FU34" s="119"/>
      <c r="FV34" s="144"/>
      <c r="FW34" s="116">
        <v>45880</v>
      </c>
      <c r="FX34" s="95">
        <v>45882</v>
      </c>
      <c r="FY34" s="117"/>
      <c r="FZ34" s="95">
        <v>45982</v>
      </c>
      <c r="GA34" s="95">
        <v>45987</v>
      </c>
      <c r="GB34" s="119"/>
      <c r="GC34" s="144"/>
      <c r="GD34" s="391"/>
      <c r="GE34" s="437"/>
      <c r="GF34" s="78"/>
      <c r="GG34" s="78"/>
      <c r="GI34" s="68"/>
    </row>
    <row r="35" spans="1:191" s="74" customFormat="1" ht="16.5" customHeight="1" x14ac:dyDescent="0.3">
      <c r="A35" s="118">
        <f t="shared" si="202"/>
        <v>31</v>
      </c>
      <c r="B35" s="72" t="s">
        <v>211</v>
      </c>
      <c r="C35" s="72" t="s">
        <v>206</v>
      </c>
      <c r="D35" s="95" t="s">
        <v>93</v>
      </c>
      <c r="E35" s="167" t="s">
        <v>421</v>
      </c>
      <c r="F35" s="427" t="s">
        <v>413</v>
      </c>
      <c r="G35" s="95">
        <v>45762</v>
      </c>
      <c r="H35" s="219" t="str">
        <f>VLOOKUP($D35,'Stone Column Progress'!$D$6:$E$199,2,0)</f>
        <v>Bauer</v>
      </c>
      <c r="I35" s="193" t="s">
        <v>389</v>
      </c>
      <c r="J35" s="430">
        <v>538197</v>
      </c>
      <c r="K35" s="431">
        <v>2662539</v>
      </c>
      <c r="L35" s="116"/>
      <c r="M35" s="95"/>
      <c r="N35" s="117"/>
      <c r="O35" s="95" t="s">
        <v>390</v>
      </c>
      <c r="P35" s="95" t="s">
        <v>390</v>
      </c>
      <c r="Q35" s="144"/>
      <c r="R35" s="118">
        <f>VLOOKUP(D35,'Stone Column Progress'!$D$6:$M$199,7,0)</f>
        <v>253</v>
      </c>
      <c r="S35" s="73">
        <f>VLOOKUP(D35,'Stone Column Progress'!$D$6:$M$199,9,0)</f>
        <v>253</v>
      </c>
      <c r="T35" s="95">
        <v>45727</v>
      </c>
      <c r="U35" s="95">
        <v>45736</v>
      </c>
      <c r="V35" s="117"/>
      <c r="W35" s="95">
        <v>45774</v>
      </c>
      <c r="X35" s="95">
        <v>45780</v>
      </c>
      <c r="Y35" s="119"/>
      <c r="Z35" s="144"/>
      <c r="AA35" s="455"/>
      <c r="AB35" s="156"/>
      <c r="AC35" s="95"/>
      <c r="AD35" s="95"/>
      <c r="AE35" s="117"/>
      <c r="AF35" s="95"/>
      <c r="AG35" s="95"/>
      <c r="AH35" s="144"/>
      <c r="AI35" s="116">
        <v>45745</v>
      </c>
      <c r="AJ35" s="95">
        <v>45746</v>
      </c>
      <c r="AK35" s="117"/>
      <c r="AL35" s="95">
        <v>45783</v>
      </c>
      <c r="AM35" s="95">
        <v>45784</v>
      </c>
      <c r="AN35" s="119"/>
      <c r="AO35" s="450"/>
      <c r="AP35" s="158">
        <v>45747</v>
      </c>
      <c r="AQ35" s="130">
        <v>45747</v>
      </c>
      <c r="AR35" s="130"/>
      <c r="AS35" s="130">
        <v>45785</v>
      </c>
      <c r="AT35" s="130">
        <v>45785</v>
      </c>
      <c r="AU35" s="119"/>
      <c r="AV35" s="446"/>
      <c r="AW35" s="116">
        <v>45748</v>
      </c>
      <c r="AX35" s="95">
        <v>45749</v>
      </c>
      <c r="AY35" s="117"/>
      <c r="AZ35" s="95">
        <v>45790</v>
      </c>
      <c r="BA35" s="95">
        <v>45790</v>
      </c>
      <c r="BB35" s="119"/>
      <c r="BC35" s="144"/>
      <c r="BD35" s="116">
        <v>45750</v>
      </c>
      <c r="BE35" s="95">
        <v>45751</v>
      </c>
      <c r="BF35" s="95"/>
      <c r="BG35" s="95">
        <v>45794</v>
      </c>
      <c r="BH35" s="95">
        <v>45794</v>
      </c>
      <c r="BI35" s="119"/>
      <c r="BJ35" s="144"/>
      <c r="BK35" s="116">
        <v>45752</v>
      </c>
      <c r="BL35" s="95">
        <v>45762</v>
      </c>
      <c r="BM35" s="95"/>
      <c r="BN35" s="95">
        <v>45795</v>
      </c>
      <c r="BO35" s="95">
        <v>45821</v>
      </c>
      <c r="BP35" s="119"/>
      <c r="BQ35" s="145"/>
      <c r="BR35" s="116">
        <v>45763</v>
      </c>
      <c r="BS35" s="95">
        <v>45764</v>
      </c>
      <c r="BT35" s="95"/>
      <c r="BU35" s="95">
        <v>45824</v>
      </c>
      <c r="BV35" s="95">
        <v>45825</v>
      </c>
      <c r="BW35" s="119"/>
      <c r="BX35" s="119"/>
      <c r="BY35" s="144"/>
      <c r="BZ35" s="116">
        <v>45769</v>
      </c>
      <c r="CA35" s="95">
        <v>45772</v>
      </c>
      <c r="CB35" s="117"/>
      <c r="CC35" s="95">
        <v>45956</v>
      </c>
      <c r="CD35" s="95"/>
      <c r="CE35" s="119"/>
      <c r="CF35" s="144"/>
      <c r="CG35" s="116">
        <v>45771</v>
      </c>
      <c r="CH35" s="95">
        <v>45771</v>
      </c>
      <c r="CI35" s="95"/>
      <c r="CJ35" s="95">
        <v>45957</v>
      </c>
      <c r="CK35" s="95">
        <v>45957</v>
      </c>
      <c r="CL35" s="501"/>
      <c r="CM35" s="119"/>
      <c r="CN35" s="119"/>
      <c r="CO35" s="144"/>
      <c r="CP35" s="116">
        <v>45796</v>
      </c>
      <c r="CQ35" s="95">
        <v>45806</v>
      </c>
      <c r="CR35" s="117"/>
      <c r="CS35" s="124">
        <f>MIN(INDEX('USS SUMMARY'!R:AB,MATCH($D35,'USS SUMMARY'!D:D,0),0))</f>
        <v>45784</v>
      </c>
      <c r="CT35" s="95">
        <v>45869</v>
      </c>
      <c r="CU35" s="119"/>
      <c r="CV35" s="446"/>
      <c r="CW35" s="116">
        <v>45766</v>
      </c>
      <c r="CX35" s="95">
        <v>45773</v>
      </c>
      <c r="CY35" s="117"/>
      <c r="CZ35" s="95" t="s">
        <v>390</v>
      </c>
      <c r="DA35" s="95" t="s">
        <v>390</v>
      </c>
      <c r="DB35" s="119"/>
      <c r="DC35" s="144"/>
      <c r="DD35" s="116">
        <v>45766</v>
      </c>
      <c r="DE35" s="95">
        <v>45773</v>
      </c>
      <c r="DF35" s="117"/>
      <c r="DG35" s="95">
        <v>45966</v>
      </c>
      <c r="DH35" s="95">
        <v>45969</v>
      </c>
      <c r="DI35" s="119"/>
      <c r="DJ35" s="144"/>
      <c r="DK35" s="445" t="str">
        <f>_xlfn.XLOOKUP(D35,CranePad!$D$4:$D$195,CranePad!$E$4:$E$195,0,0,1)</f>
        <v>GP Project</v>
      </c>
      <c r="DL35" s="116">
        <v>45775</v>
      </c>
      <c r="DM35" s="95">
        <v>45782</v>
      </c>
      <c r="DN35" s="95"/>
      <c r="DO35" s="95">
        <v>45942</v>
      </c>
      <c r="DP35" s="95">
        <v>45962</v>
      </c>
      <c r="DQ35" s="119"/>
      <c r="DR35" s="144"/>
      <c r="DS35" s="123">
        <v>45839</v>
      </c>
      <c r="DT35" s="124">
        <v>45879</v>
      </c>
      <c r="DU35" s="124"/>
      <c r="DV35" s="124">
        <v>45969</v>
      </c>
      <c r="DW35" s="124">
        <v>45978</v>
      </c>
      <c r="DX35" s="119"/>
      <c r="DY35" s="144"/>
      <c r="DZ35" s="123">
        <v>45826</v>
      </c>
      <c r="EA35" s="124">
        <v>45834</v>
      </c>
      <c r="EB35" s="124"/>
      <c r="EC35" s="124">
        <f>IF(D35='USS SUMMARY'!AE41,MIN('USS SUMMARY'!AH41:AL41),"")</f>
        <v>45973</v>
      </c>
      <c r="ED35" s="124">
        <v>45977</v>
      </c>
      <c r="EE35" s="119"/>
      <c r="EF35" s="144"/>
      <c r="EG35" s="123">
        <v>45880</v>
      </c>
      <c r="EH35" s="124">
        <v>45887</v>
      </c>
      <c r="EI35" s="124"/>
      <c r="EJ35" s="124">
        <v>45980</v>
      </c>
      <c r="EK35" s="124">
        <v>45983</v>
      </c>
      <c r="EL35" s="119"/>
      <c r="EM35" s="144"/>
      <c r="EN35" s="116">
        <v>45888</v>
      </c>
      <c r="EO35" s="95">
        <v>45890</v>
      </c>
      <c r="EP35" s="95"/>
      <c r="EQ35" s="95">
        <v>45983</v>
      </c>
      <c r="ER35" s="95">
        <v>45984</v>
      </c>
      <c r="ES35" s="119"/>
      <c r="ET35" s="144"/>
      <c r="EU35" s="116">
        <v>45934</v>
      </c>
      <c r="EV35" s="95">
        <v>45935</v>
      </c>
      <c r="EW35" s="95"/>
      <c r="EX35" s="95">
        <v>45978</v>
      </c>
      <c r="EY35" s="95">
        <v>45978</v>
      </c>
      <c r="EZ35" s="119"/>
      <c r="FA35" s="144"/>
      <c r="FB35" s="116">
        <v>45792</v>
      </c>
      <c r="FC35" s="95">
        <v>45815</v>
      </c>
      <c r="FD35" s="95"/>
      <c r="FE35" s="95">
        <v>45954</v>
      </c>
      <c r="FF35" s="95">
        <v>45981</v>
      </c>
      <c r="FG35" s="119"/>
      <c r="FH35" s="144"/>
      <c r="FI35" s="116">
        <v>45833</v>
      </c>
      <c r="FJ35" s="95">
        <f t="shared" si="203"/>
        <v>45858</v>
      </c>
      <c r="FK35" s="95"/>
      <c r="FL35" s="95">
        <v>45945</v>
      </c>
      <c r="FM35" s="95">
        <v>45969</v>
      </c>
      <c r="FN35" s="119"/>
      <c r="FO35" s="144"/>
      <c r="FP35" s="116">
        <v>45936</v>
      </c>
      <c r="FQ35" s="95">
        <v>45939</v>
      </c>
      <c r="FR35" s="121"/>
      <c r="FS35" s="95">
        <v>45979</v>
      </c>
      <c r="FT35" s="95">
        <v>45982</v>
      </c>
      <c r="FU35" s="119"/>
      <c r="FV35" s="144"/>
      <c r="FW35" s="116">
        <v>45940</v>
      </c>
      <c r="FX35" s="95">
        <v>45942</v>
      </c>
      <c r="FY35" s="117"/>
      <c r="FZ35" s="95">
        <v>45983</v>
      </c>
      <c r="GA35" s="95">
        <v>45987</v>
      </c>
      <c r="GB35" s="119"/>
      <c r="GC35" s="144"/>
      <c r="GD35" s="391"/>
      <c r="GE35" s="437"/>
      <c r="GF35" s="78"/>
      <c r="GG35" s="78"/>
      <c r="GI35" s="68"/>
    </row>
    <row r="36" spans="1:191" s="74" customFormat="1" ht="16.5" customHeight="1" x14ac:dyDescent="0.3">
      <c r="A36" s="118">
        <f t="shared" si="202"/>
        <v>32</v>
      </c>
      <c r="B36" s="72" t="s">
        <v>211</v>
      </c>
      <c r="C36" s="72" t="s">
        <v>206</v>
      </c>
      <c r="D36" s="95" t="s">
        <v>107</v>
      </c>
      <c r="E36" s="167" t="s">
        <v>429</v>
      </c>
      <c r="F36" s="427" t="s">
        <v>413</v>
      </c>
      <c r="G36" s="95">
        <v>45801</v>
      </c>
      <c r="H36" s="219" t="str">
        <f>VLOOKUP($D36,'Stone Column Progress'!$D$6:$E$199,2,0)</f>
        <v>Bauer</v>
      </c>
      <c r="I36" s="193" t="s">
        <v>389</v>
      </c>
      <c r="J36" s="430">
        <v>537091</v>
      </c>
      <c r="K36" s="431">
        <v>2660149</v>
      </c>
      <c r="L36" s="116"/>
      <c r="M36" s="95"/>
      <c r="N36" s="117"/>
      <c r="O36" s="95" t="s">
        <v>390</v>
      </c>
      <c r="P36" s="95" t="s">
        <v>390</v>
      </c>
      <c r="Q36" s="144"/>
      <c r="R36" s="118">
        <f>VLOOKUP(D36,'Stone Column Progress'!$D$6:$M$199,7,0)</f>
        <v>253</v>
      </c>
      <c r="S36" s="73">
        <f>VLOOKUP(D36,'Stone Column Progress'!$D$6:$M$199,9,0)</f>
        <v>253</v>
      </c>
      <c r="T36" s="95">
        <v>45727</v>
      </c>
      <c r="U36" s="95">
        <v>45737</v>
      </c>
      <c r="V36" s="117"/>
      <c r="W36" s="95">
        <v>45757</v>
      </c>
      <c r="X36" s="95">
        <v>45800</v>
      </c>
      <c r="Y36" s="119"/>
      <c r="Z36" s="144"/>
      <c r="AA36" s="455"/>
      <c r="AB36" s="156"/>
      <c r="AC36" s="95"/>
      <c r="AD36" s="95"/>
      <c r="AE36" s="117"/>
      <c r="AF36" s="95"/>
      <c r="AG36" s="95"/>
      <c r="AH36" s="144"/>
      <c r="AI36" s="116">
        <v>45739</v>
      </c>
      <c r="AJ36" s="95">
        <v>45740</v>
      </c>
      <c r="AK36" s="117"/>
      <c r="AL36" s="95">
        <v>45802</v>
      </c>
      <c r="AM36" s="95">
        <v>45803</v>
      </c>
      <c r="AN36" s="119"/>
      <c r="AO36" s="450"/>
      <c r="AP36" s="158">
        <v>45741</v>
      </c>
      <c r="AQ36" s="130">
        <v>45741</v>
      </c>
      <c r="AR36" s="130"/>
      <c r="AS36" s="130">
        <v>45804</v>
      </c>
      <c r="AT36" s="130">
        <v>45804</v>
      </c>
      <c r="AU36" s="119"/>
      <c r="AV36" s="446"/>
      <c r="AW36" s="116">
        <v>45742</v>
      </c>
      <c r="AX36" s="95">
        <v>45743</v>
      </c>
      <c r="AY36" s="117"/>
      <c r="AZ36" s="95">
        <v>45804</v>
      </c>
      <c r="BA36" s="95">
        <v>45804</v>
      </c>
      <c r="BB36" s="119"/>
      <c r="BC36" s="144"/>
      <c r="BD36" s="116">
        <v>45744</v>
      </c>
      <c r="BE36" s="95">
        <v>45745</v>
      </c>
      <c r="BF36" s="95"/>
      <c r="BG36" s="95">
        <v>45813</v>
      </c>
      <c r="BH36" s="95">
        <v>45814</v>
      </c>
      <c r="BI36" s="119"/>
      <c r="BJ36" s="144"/>
      <c r="BK36" s="116">
        <v>45746</v>
      </c>
      <c r="BL36" s="95">
        <v>45756</v>
      </c>
      <c r="BM36" s="95"/>
      <c r="BN36" s="95">
        <v>45814</v>
      </c>
      <c r="BO36" s="95">
        <v>45820</v>
      </c>
      <c r="BP36" s="119"/>
      <c r="BQ36" s="145"/>
      <c r="BR36" s="116">
        <v>45757</v>
      </c>
      <c r="BS36" s="95">
        <v>45758</v>
      </c>
      <c r="BT36" s="95"/>
      <c r="BU36" s="95">
        <v>45821</v>
      </c>
      <c r="BV36" s="95">
        <v>45822</v>
      </c>
      <c r="BW36" s="119"/>
      <c r="BX36" s="119"/>
      <c r="BY36" s="144"/>
      <c r="BZ36" s="116">
        <v>45763</v>
      </c>
      <c r="CA36" s="95">
        <v>45766</v>
      </c>
      <c r="CB36" s="117"/>
      <c r="CC36" s="95">
        <v>45842</v>
      </c>
      <c r="CD36" s="95"/>
      <c r="CE36" s="119"/>
      <c r="CF36" s="144"/>
      <c r="CG36" s="116">
        <v>45765</v>
      </c>
      <c r="CH36" s="95">
        <v>45765</v>
      </c>
      <c r="CI36" s="95"/>
      <c r="CJ36" s="95">
        <v>45843</v>
      </c>
      <c r="CK36" s="95">
        <v>45843</v>
      </c>
      <c r="CL36" s="501"/>
      <c r="CM36" s="119"/>
      <c r="CN36" s="119"/>
      <c r="CO36" s="144"/>
      <c r="CP36" s="116">
        <v>45742</v>
      </c>
      <c r="CQ36" s="95">
        <v>45752</v>
      </c>
      <c r="CR36" s="117"/>
      <c r="CS36" s="124">
        <f>MIN(INDEX('USS SUMMARY'!R:AB,MATCH($D36,'USS SUMMARY'!D:D,0),0))</f>
        <v>45925</v>
      </c>
      <c r="CT36" s="95">
        <v>45941</v>
      </c>
      <c r="CU36" s="119"/>
      <c r="CV36" s="446"/>
      <c r="CW36" s="116">
        <v>45760</v>
      </c>
      <c r="CX36" s="95">
        <v>45767</v>
      </c>
      <c r="CY36" s="117"/>
      <c r="CZ36" s="95" t="s">
        <v>390</v>
      </c>
      <c r="DA36" s="95" t="s">
        <v>390</v>
      </c>
      <c r="DB36" s="119"/>
      <c r="DC36" s="144"/>
      <c r="DD36" s="116">
        <v>45760</v>
      </c>
      <c r="DE36" s="95">
        <v>45767</v>
      </c>
      <c r="DF36" s="117"/>
      <c r="DG36" s="95">
        <v>45930</v>
      </c>
      <c r="DH36" s="95">
        <v>45932</v>
      </c>
      <c r="DI36" s="119"/>
      <c r="DJ36" s="144"/>
      <c r="DK36" s="445" t="str">
        <f>_xlfn.XLOOKUP(D36,CranePad!$D$4:$D$195,CranePad!$E$4:$E$195,0,0,1)</f>
        <v>GP Project</v>
      </c>
      <c r="DL36" s="116">
        <v>45769</v>
      </c>
      <c r="DM36" s="95">
        <v>45776</v>
      </c>
      <c r="DN36" s="95"/>
      <c r="DO36" s="95">
        <v>45923</v>
      </c>
      <c r="DP36" s="95">
        <v>45934</v>
      </c>
      <c r="DQ36" s="119"/>
      <c r="DR36" s="144"/>
      <c r="DS36" s="123">
        <v>45826</v>
      </c>
      <c r="DT36" s="124">
        <v>45843</v>
      </c>
      <c r="DU36" s="124"/>
      <c r="DV36" s="124">
        <v>45935</v>
      </c>
      <c r="DW36" s="124">
        <v>45944</v>
      </c>
      <c r="DX36" s="119"/>
      <c r="DY36" s="144"/>
      <c r="DZ36" s="123">
        <v>45772</v>
      </c>
      <c r="EA36" s="124">
        <v>45780</v>
      </c>
      <c r="EB36" s="124"/>
      <c r="EC36" s="124">
        <f>IF(D36='USS SUMMARY'!AE35,MIN('USS SUMMARY'!AH35:AL35),"")</f>
        <v>45946</v>
      </c>
      <c r="ED36" s="124">
        <v>45956</v>
      </c>
      <c r="EE36" s="119"/>
      <c r="EF36" s="144"/>
      <c r="EG36" s="123">
        <v>45844</v>
      </c>
      <c r="EH36" s="124">
        <v>45851</v>
      </c>
      <c r="EI36" s="124"/>
      <c r="EJ36" s="124">
        <v>45955</v>
      </c>
      <c r="EK36" s="124">
        <v>45961</v>
      </c>
      <c r="EL36" s="119"/>
      <c r="EM36" s="144"/>
      <c r="EN36" s="116">
        <v>45852</v>
      </c>
      <c r="EO36" s="95">
        <v>45854</v>
      </c>
      <c r="EP36" s="95"/>
      <c r="EQ36" s="95">
        <v>45961</v>
      </c>
      <c r="ER36" s="95">
        <v>45962</v>
      </c>
      <c r="ES36" s="119"/>
      <c r="ET36" s="144"/>
      <c r="EU36" s="116">
        <v>45835</v>
      </c>
      <c r="EV36" s="95">
        <f>EU36+1</f>
        <v>45836</v>
      </c>
      <c r="EW36" s="95"/>
      <c r="EX36" s="95">
        <v>45965</v>
      </c>
      <c r="EY36" s="95">
        <v>45965</v>
      </c>
      <c r="EZ36" s="119"/>
      <c r="FA36" s="144"/>
      <c r="FB36" s="116">
        <v>45792</v>
      </c>
      <c r="FC36" s="95">
        <v>45815</v>
      </c>
      <c r="FD36" s="95"/>
      <c r="FE36" s="95">
        <v>45806</v>
      </c>
      <c r="FF36" s="95">
        <v>45947</v>
      </c>
      <c r="FG36" s="119"/>
      <c r="FH36" s="144"/>
      <c r="FI36" s="116">
        <v>45792</v>
      </c>
      <c r="FJ36" s="95">
        <f t="shared" si="203"/>
        <v>45817</v>
      </c>
      <c r="FK36" s="95"/>
      <c r="FL36" s="95">
        <v>45945</v>
      </c>
      <c r="FM36" s="95">
        <v>45969</v>
      </c>
      <c r="FN36" s="119"/>
      <c r="FO36" s="144"/>
      <c r="FP36" s="116">
        <v>45827</v>
      </c>
      <c r="FQ36" s="95">
        <v>45830</v>
      </c>
      <c r="FR36" s="121"/>
      <c r="FS36" s="95">
        <v>45966</v>
      </c>
      <c r="FT36" s="95">
        <v>45974</v>
      </c>
      <c r="FU36" s="119"/>
      <c r="FV36" s="144"/>
      <c r="FW36" s="116">
        <v>45855</v>
      </c>
      <c r="FX36" s="95">
        <v>45857</v>
      </c>
      <c r="FY36" s="117"/>
      <c r="FZ36" s="95">
        <v>45975</v>
      </c>
      <c r="GA36" s="95">
        <v>45982</v>
      </c>
      <c r="GB36" s="119"/>
      <c r="GC36" s="144"/>
      <c r="GD36" s="391"/>
      <c r="GE36" s="437"/>
      <c r="GF36" s="78"/>
      <c r="GG36" s="78"/>
      <c r="GI36" s="68"/>
    </row>
    <row r="37" spans="1:191" s="74" customFormat="1" ht="16.5" customHeight="1" x14ac:dyDescent="0.3">
      <c r="A37" s="118">
        <f t="shared" si="202"/>
        <v>33</v>
      </c>
      <c r="B37" s="72" t="s">
        <v>211</v>
      </c>
      <c r="C37" s="72" t="s">
        <v>206</v>
      </c>
      <c r="D37" s="95" t="s">
        <v>113</v>
      </c>
      <c r="E37" s="167" t="s">
        <v>429</v>
      </c>
      <c r="F37" s="427" t="s">
        <v>413</v>
      </c>
      <c r="G37" s="95">
        <v>45801</v>
      </c>
      <c r="H37" s="219" t="str">
        <f>VLOOKUP($D37,'Stone Column Progress'!$D$6:$E$199,2,0)</f>
        <v>Bauer</v>
      </c>
      <c r="I37" s="193" t="s">
        <v>389</v>
      </c>
      <c r="J37" s="430">
        <v>537281</v>
      </c>
      <c r="K37" s="431">
        <v>2659163</v>
      </c>
      <c r="L37" s="116"/>
      <c r="M37" s="95"/>
      <c r="N37" s="117"/>
      <c r="O37" s="95" t="s">
        <v>390</v>
      </c>
      <c r="P37" s="95" t="s">
        <v>390</v>
      </c>
      <c r="Q37" s="144"/>
      <c r="R37" s="118">
        <f>VLOOKUP(D37,'Stone Column Progress'!$D$6:$M$199,7,0)</f>
        <v>253</v>
      </c>
      <c r="S37" s="73">
        <f>VLOOKUP(D37,'Stone Column Progress'!$D$6:$M$199,9,0)</f>
        <v>253</v>
      </c>
      <c r="T37" s="95">
        <v>45738</v>
      </c>
      <c r="U37" s="95">
        <v>45747</v>
      </c>
      <c r="V37" s="117"/>
      <c r="W37" s="95">
        <v>45793</v>
      </c>
      <c r="X37" s="95">
        <v>45797</v>
      </c>
      <c r="Y37" s="119"/>
      <c r="Z37" s="144"/>
      <c r="AA37" s="116"/>
      <c r="AB37" s="155"/>
      <c r="AC37" s="95"/>
      <c r="AD37" s="95"/>
      <c r="AE37" s="117"/>
      <c r="AF37" s="95"/>
      <c r="AG37" s="95"/>
      <c r="AH37" s="144"/>
      <c r="AI37" s="116">
        <v>45749</v>
      </c>
      <c r="AJ37" s="95">
        <v>45750</v>
      </c>
      <c r="AK37" s="117"/>
      <c r="AL37" s="95">
        <v>45801</v>
      </c>
      <c r="AM37" s="95">
        <v>45802</v>
      </c>
      <c r="AN37" s="119"/>
      <c r="AO37" s="450"/>
      <c r="AP37" s="158">
        <v>45751</v>
      </c>
      <c r="AQ37" s="130">
        <v>45751</v>
      </c>
      <c r="AR37" s="130"/>
      <c r="AS37" s="130">
        <v>45802</v>
      </c>
      <c r="AT37" s="130">
        <v>45803</v>
      </c>
      <c r="AU37" s="119"/>
      <c r="AV37" s="446"/>
      <c r="AW37" s="116">
        <v>45752</v>
      </c>
      <c r="AX37" s="95">
        <v>45753</v>
      </c>
      <c r="AY37" s="117"/>
      <c r="AZ37" s="95">
        <v>45803</v>
      </c>
      <c r="BA37" s="95">
        <v>45803</v>
      </c>
      <c r="BB37" s="119"/>
      <c r="BC37" s="144"/>
      <c r="BD37" s="116">
        <v>45754</v>
      </c>
      <c r="BE37" s="95">
        <v>45755</v>
      </c>
      <c r="BF37" s="95"/>
      <c r="BG37" s="95">
        <v>45808</v>
      </c>
      <c r="BH37" s="95">
        <v>45809</v>
      </c>
      <c r="BI37" s="119"/>
      <c r="BJ37" s="144"/>
      <c r="BK37" s="116">
        <v>45756</v>
      </c>
      <c r="BL37" s="95">
        <v>45766</v>
      </c>
      <c r="BM37" s="95"/>
      <c r="BN37" s="95">
        <v>45810</v>
      </c>
      <c r="BO37" s="95">
        <v>45816</v>
      </c>
      <c r="BP37" s="119"/>
      <c r="BQ37" s="144"/>
      <c r="BR37" s="116">
        <v>45767</v>
      </c>
      <c r="BS37" s="95">
        <v>45768</v>
      </c>
      <c r="BT37" s="95"/>
      <c r="BU37" s="95">
        <v>45819</v>
      </c>
      <c r="BV37" s="95">
        <v>45820</v>
      </c>
      <c r="BW37" s="119"/>
      <c r="BX37" s="119"/>
      <c r="BY37" s="144"/>
      <c r="BZ37" s="116">
        <v>45773</v>
      </c>
      <c r="CA37" s="95">
        <v>45776</v>
      </c>
      <c r="CB37" s="117"/>
      <c r="CC37" s="95">
        <v>45831</v>
      </c>
      <c r="CD37" s="95"/>
      <c r="CE37" s="119"/>
      <c r="CF37" s="144"/>
      <c r="CG37" s="116">
        <v>45775</v>
      </c>
      <c r="CH37" s="95">
        <v>45775</v>
      </c>
      <c r="CI37" s="95"/>
      <c r="CJ37" s="95">
        <v>45841</v>
      </c>
      <c r="CK37" s="95">
        <v>45841</v>
      </c>
      <c r="CL37" s="501"/>
      <c r="CM37" s="119"/>
      <c r="CN37" s="119"/>
      <c r="CO37" s="144"/>
      <c r="CP37" s="116">
        <v>45752</v>
      </c>
      <c r="CQ37" s="95">
        <v>45762</v>
      </c>
      <c r="CR37" s="117"/>
      <c r="CS37" s="124">
        <f>MIN(INDEX('USS SUMMARY'!R:AB,MATCH($D37,'USS SUMMARY'!D:D,0),0))</f>
        <v>45803</v>
      </c>
      <c r="CT37" s="95">
        <v>45808</v>
      </c>
      <c r="CU37" s="119"/>
      <c r="CV37" s="446"/>
      <c r="CW37" s="116">
        <v>45770</v>
      </c>
      <c r="CX37" s="95">
        <v>45777</v>
      </c>
      <c r="CY37" s="117"/>
      <c r="CZ37" s="95" t="s">
        <v>390</v>
      </c>
      <c r="DA37" s="95" t="s">
        <v>390</v>
      </c>
      <c r="DB37" s="119"/>
      <c r="DC37" s="144"/>
      <c r="DD37" s="116">
        <v>45770</v>
      </c>
      <c r="DE37" s="95">
        <v>45777</v>
      </c>
      <c r="DF37" s="117"/>
      <c r="DG37" s="95">
        <v>45925</v>
      </c>
      <c r="DH37" s="95">
        <v>45928</v>
      </c>
      <c r="DI37" s="119"/>
      <c r="DJ37" s="144"/>
      <c r="DK37" s="445" t="str">
        <f>_xlfn.XLOOKUP(D37,CranePad!$D$4:$D$195,CranePad!$E$4:$E$195,0,0,1)</f>
        <v>GP Project</v>
      </c>
      <c r="DL37" s="116">
        <v>45779</v>
      </c>
      <c r="DM37" s="95">
        <v>45786</v>
      </c>
      <c r="DN37" s="95"/>
      <c r="DO37" s="95">
        <v>45920</v>
      </c>
      <c r="DP37" s="95">
        <v>45930</v>
      </c>
      <c r="DQ37" s="119"/>
      <c r="DR37" s="144"/>
      <c r="DS37" s="123">
        <v>45828</v>
      </c>
      <c r="DT37" s="124">
        <v>45851</v>
      </c>
      <c r="DU37" s="124"/>
      <c r="DV37" s="124">
        <v>45931</v>
      </c>
      <c r="DW37" s="124">
        <v>45940</v>
      </c>
      <c r="DX37" s="119"/>
      <c r="DY37" s="144"/>
      <c r="DZ37" s="123">
        <v>45782</v>
      </c>
      <c r="EA37" s="124">
        <v>45790</v>
      </c>
      <c r="EB37" s="124"/>
      <c r="EC37" s="124">
        <f>IF(D37='USS SUMMARY'!AE36,MIN('USS SUMMARY'!AH36:AL36),"")</f>
        <v>45933</v>
      </c>
      <c r="ED37" s="124">
        <v>45956</v>
      </c>
      <c r="EE37" s="119"/>
      <c r="EF37" s="144"/>
      <c r="EG37" s="123">
        <v>45852</v>
      </c>
      <c r="EH37" s="124">
        <v>45859</v>
      </c>
      <c r="EI37" s="124"/>
      <c r="EJ37" s="124">
        <v>45944</v>
      </c>
      <c r="EK37" s="124">
        <v>45958</v>
      </c>
      <c r="EL37" s="119"/>
      <c r="EM37" s="144"/>
      <c r="EN37" s="116">
        <v>45860</v>
      </c>
      <c r="EO37" s="95">
        <v>45862</v>
      </c>
      <c r="EP37" s="95"/>
      <c r="EQ37" s="95">
        <v>45958</v>
      </c>
      <c r="ER37" s="95">
        <v>45959</v>
      </c>
      <c r="ES37" s="119"/>
      <c r="ET37" s="144"/>
      <c r="EU37" s="116">
        <v>45843</v>
      </c>
      <c r="EV37" s="95">
        <f>EU37+1</f>
        <v>45844</v>
      </c>
      <c r="EW37" s="95"/>
      <c r="EX37" s="95">
        <v>45947</v>
      </c>
      <c r="EY37" s="95">
        <v>45947</v>
      </c>
      <c r="EZ37" s="119"/>
      <c r="FA37" s="144"/>
      <c r="FB37" s="116">
        <v>45792</v>
      </c>
      <c r="FC37" s="95">
        <v>45815</v>
      </c>
      <c r="FD37" s="95"/>
      <c r="FE37" s="95">
        <v>45920</v>
      </c>
      <c r="FF37" s="95">
        <v>45948</v>
      </c>
      <c r="FG37" s="119"/>
      <c r="FH37" s="144"/>
      <c r="FI37" s="116">
        <v>45792</v>
      </c>
      <c r="FJ37" s="95">
        <f t="shared" si="203"/>
        <v>45817</v>
      </c>
      <c r="FK37" s="95"/>
      <c r="FL37" s="95">
        <v>45945</v>
      </c>
      <c r="FM37" s="95">
        <v>45969</v>
      </c>
      <c r="FN37" s="119"/>
      <c r="FO37" s="144"/>
      <c r="FP37" s="116">
        <v>45837</v>
      </c>
      <c r="FQ37" s="95">
        <v>45840</v>
      </c>
      <c r="FR37" s="121"/>
      <c r="FS37" s="95">
        <v>45967</v>
      </c>
      <c r="FT37" s="95">
        <v>45974</v>
      </c>
      <c r="FU37" s="119"/>
      <c r="FV37" s="144"/>
      <c r="FW37" s="116">
        <v>45863</v>
      </c>
      <c r="FX37" s="95">
        <v>45865</v>
      </c>
      <c r="FY37" s="117"/>
      <c r="FZ37" s="95">
        <v>45975</v>
      </c>
      <c r="GA37" s="95">
        <v>45982</v>
      </c>
      <c r="GB37" s="119"/>
      <c r="GC37" s="144"/>
      <c r="GD37" s="391"/>
      <c r="GE37" s="437"/>
      <c r="GF37" s="78"/>
      <c r="GG37" s="78"/>
      <c r="GI37" s="68"/>
    </row>
    <row r="38" spans="1:191" s="74" customFormat="1" ht="16.5" customHeight="1" x14ac:dyDescent="0.3">
      <c r="A38" s="118">
        <f t="shared" si="202"/>
        <v>34</v>
      </c>
      <c r="B38" s="72" t="s">
        <v>211</v>
      </c>
      <c r="C38" s="72" t="s">
        <v>206</v>
      </c>
      <c r="D38" s="95" t="s">
        <v>87</v>
      </c>
      <c r="E38" s="167" t="s">
        <v>421</v>
      </c>
      <c r="F38" s="427" t="s">
        <v>413</v>
      </c>
      <c r="G38" s="95">
        <v>45762</v>
      </c>
      <c r="H38" s="219" t="str">
        <f>VLOOKUP($D38,'Stone Column Progress'!$D$6:$E$199,2,0)</f>
        <v>Bauer</v>
      </c>
      <c r="I38" s="193" t="s">
        <v>389</v>
      </c>
      <c r="J38" s="430">
        <v>535688</v>
      </c>
      <c r="K38" s="431">
        <v>2663373</v>
      </c>
      <c r="L38" s="116"/>
      <c r="M38" s="95"/>
      <c r="N38" s="117"/>
      <c r="O38" s="95" t="s">
        <v>390</v>
      </c>
      <c r="P38" s="95" t="s">
        <v>390</v>
      </c>
      <c r="Q38" s="144"/>
      <c r="R38" s="118">
        <f>VLOOKUP(D38,'Stone Column Progress'!$D$6:$M$199,7,0)</f>
        <v>253</v>
      </c>
      <c r="S38" s="73">
        <f>VLOOKUP(D38,'Stone Column Progress'!$D$6:$M$199,9,0)</f>
        <v>253</v>
      </c>
      <c r="T38" s="95">
        <v>45707</v>
      </c>
      <c r="U38" s="95">
        <v>45716</v>
      </c>
      <c r="V38" s="117"/>
      <c r="W38" s="95">
        <v>45672</v>
      </c>
      <c r="X38" s="95">
        <v>45681</v>
      </c>
      <c r="Y38" s="119"/>
      <c r="Z38" s="144"/>
      <c r="AA38" s="455" t="s">
        <v>391</v>
      </c>
      <c r="AB38" s="509" t="s">
        <v>392</v>
      </c>
      <c r="AC38" s="95">
        <v>45723</v>
      </c>
      <c r="AD38" s="95">
        <v>45730</v>
      </c>
      <c r="AE38" s="117"/>
      <c r="AF38" s="95">
        <v>45803</v>
      </c>
      <c r="AG38" s="95">
        <v>45811</v>
      </c>
      <c r="AH38" s="144"/>
      <c r="AI38" s="116">
        <v>45736</v>
      </c>
      <c r="AJ38" s="95">
        <v>45737</v>
      </c>
      <c r="AK38" s="117"/>
      <c r="AL38" s="95">
        <v>45833</v>
      </c>
      <c r="AM38" s="95">
        <v>45864</v>
      </c>
      <c r="AN38" s="119"/>
      <c r="AO38" s="450"/>
      <c r="AP38" s="158">
        <v>45738</v>
      </c>
      <c r="AQ38" s="130">
        <v>45738</v>
      </c>
      <c r="AR38" s="130"/>
      <c r="AS38" s="130">
        <v>45865</v>
      </c>
      <c r="AT38" s="130">
        <v>45865</v>
      </c>
      <c r="AU38" s="119"/>
      <c r="AV38" s="446"/>
      <c r="AW38" s="116">
        <v>45739</v>
      </c>
      <c r="AX38" s="95">
        <v>45740</v>
      </c>
      <c r="AY38" s="117"/>
      <c r="AZ38" s="95">
        <v>45868</v>
      </c>
      <c r="BA38" s="95">
        <v>45868</v>
      </c>
      <c r="BB38" s="119"/>
      <c r="BC38" s="144"/>
      <c r="BD38" s="116">
        <v>45741</v>
      </c>
      <c r="BE38" s="95">
        <v>45742</v>
      </c>
      <c r="BF38" s="95"/>
      <c r="BG38" s="95">
        <v>45870</v>
      </c>
      <c r="BH38" s="95">
        <v>45870</v>
      </c>
      <c r="BI38" s="119"/>
      <c r="BJ38" s="144"/>
      <c r="BK38" s="116">
        <v>45743</v>
      </c>
      <c r="BL38" s="95">
        <v>45753</v>
      </c>
      <c r="BM38" s="95"/>
      <c r="BN38" s="95">
        <v>45874</v>
      </c>
      <c r="BO38" s="95">
        <v>45881</v>
      </c>
      <c r="BP38" s="119"/>
      <c r="BQ38" s="144"/>
      <c r="BR38" s="116">
        <v>45754</v>
      </c>
      <c r="BS38" s="95">
        <v>45755</v>
      </c>
      <c r="BT38" s="95"/>
      <c r="BU38" s="95">
        <v>45900</v>
      </c>
      <c r="BV38" s="95">
        <v>45901</v>
      </c>
      <c r="BW38" s="119"/>
      <c r="BX38" s="119"/>
      <c r="BY38" s="144"/>
      <c r="BZ38" s="116">
        <v>45760</v>
      </c>
      <c r="CA38" s="95">
        <v>45763</v>
      </c>
      <c r="CB38" s="117"/>
      <c r="CC38" s="95">
        <v>45944</v>
      </c>
      <c r="CD38" s="95"/>
      <c r="CE38" s="119"/>
      <c r="CF38" s="144"/>
      <c r="CG38" s="116">
        <v>45762</v>
      </c>
      <c r="CH38" s="95">
        <v>45762</v>
      </c>
      <c r="CI38" s="95"/>
      <c r="CJ38" s="95">
        <v>45946</v>
      </c>
      <c r="CK38" s="95">
        <v>45946</v>
      </c>
      <c r="CL38" s="119"/>
      <c r="CM38" s="119"/>
      <c r="CN38" s="119"/>
      <c r="CO38" s="144"/>
      <c r="CP38" s="116">
        <v>45762</v>
      </c>
      <c r="CQ38" s="95">
        <v>45772</v>
      </c>
      <c r="CR38" s="117"/>
      <c r="CS38" s="124">
        <f>MIN(INDEX('USS SUMMARY'!R:AB,MATCH($D38,'USS SUMMARY'!D:D,0),0))</f>
        <v>45949</v>
      </c>
      <c r="CT38" s="95">
        <v>45959</v>
      </c>
      <c r="CU38" s="119"/>
      <c r="CV38" s="446"/>
      <c r="CW38" s="116">
        <v>45757</v>
      </c>
      <c r="CX38" s="95">
        <v>45764</v>
      </c>
      <c r="CY38" s="117"/>
      <c r="CZ38" s="95">
        <v>45754</v>
      </c>
      <c r="DA38" s="95">
        <v>45767</v>
      </c>
      <c r="DB38" s="119"/>
      <c r="DC38" s="144"/>
      <c r="DD38" s="116">
        <v>45757</v>
      </c>
      <c r="DE38" s="95">
        <v>45764</v>
      </c>
      <c r="DF38" s="117"/>
      <c r="DG38" s="95">
        <v>45955</v>
      </c>
      <c r="DH38" s="95">
        <v>45959</v>
      </c>
      <c r="DI38" s="119"/>
      <c r="DJ38" s="144"/>
      <c r="DK38" s="445" t="str">
        <f>_xlfn.XLOOKUP(D38,CranePad!$D$4:$D$195,CranePad!$E$4:$E$195,0,0,1)</f>
        <v>GP Project</v>
      </c>
      <c r="DL38" s="116">
        <v>45766</v>
      </c>
      <c r="DM38" s="95">
        <v>45773</v>
      </c>
      <c r="DN38" s="95"/>
      <c r="DO38" s="95">
        <v>45768</v>
      </c>
      <c r="DP38" s="95">
        <v>45787</v>
      </c>
      <c r="DQ38" s="119"/>
      <c r="DR38" s="144"/>
      <c r="DS38" s="123">
        <v>45805</v>
      </c>
      <c r="DT38" s="124">
        <v>45815</v>
      </c>
      <c r="DU38" s="124"/>
      <c r="DV38" s="124">
        <v>45956</v>
      </c>
      <c r="DW38" s="124">
        <v>45977</v>
      </c>
      <c r="DX38" s="119"/>
      <c r="DY38" s="144"/>
      <c r="DZ38" s="123">
        <v>45812</v>
      </c>
      <c r="EA38" s="124">
        <v>45820</v>
      </c>
      <c r="EB38" s="124"/>
      <c r="EC38" s="124">
        <f>IF(D38='USS SUMMARY'!AE31,MIN('USS SUMMARY'!AH31:AL31),"")</f>
        <v>45962</v>
      </c>
      <c r="ED38" s="124">
        <v>45964</v>
      </c>
      <c r="EE38" s="119"/>
      <c r="EF38" s="144"/>
      <c r="EG38" s="123">
        <v>45816</v>
      </c>
      <c r="EH38" s="124">
        <v>45823</v>
      </c>
      <c r="EI38" s="124"/>
      <c r="EJ38" s="124">
        <v>45980</v>
      </c>
      <c r="EK38" s="124">
        <v>45983</v>
      </c>
      <c r="EL38" s="119"/>
      <c r="EM38" s="144"/>
      <c r="EN38" s="116">
        <v>45824</v>
      </c>
      <c r="EO38" s="95">
        <v>45826</v>
      </c>
      <c r="EP38" s="95"/>
      <c r="EQ38" s="95">
        <v>45983</v>
      </c>
      <c r="ER38" s="95">
        <v>45985</v>
      </c>
      <c r="ES38" s="508"/>
      <c r="ET38" s="144"/>
      <c r="EU38" s="116">
        <v>45825</v>
      </c>
      <c r="EV38" s="95">
        <v>45826</v>
      </c>
      <c r="EW38" s="95"/>
      <c r="EX38" s="95">
        <v>45967</v>
      </c>
      <c r="EY38" s="95">
        <v>45967</v>
      </c>
      <c r="EZ38" s="119"/>
      <c r="FA38" s="144"/>
      <c r="FB38" s="116">
        <v>45748</v>
      </c>
      <c r="FC38" s="95">
        <v>45784</v>
      </c>
      <c r="FD38" s="95"/>
      <c r="FE38" s="95">
        <v>45811</v>
      </c>
      <c r="FF38" s="95">
        <v>45979</v>
      </c>
      <c r="FG38" s="119"/>
      <c r="FH38" s="144"/>
      <c r="FI38" s="116">
        <v>45792</v>
      </c>
      <c r="FJ38" s="95">
        <f t="shared" si="203"/>
        <v>45817</v>
      </c>
      <c r="FK38" s="95"/>
      <c r="FL38" s="95">
        <v>45945</v>
      </c>
      <c r="FM38" s="95">
        <v>45969</v>
      </c>
      <c r="FN38" s="119"/>
      <c r="FO38" s="144"/>
      <c r="FP38" s="116">
        <v>45827</v>
      </c>
      <c r="FQ38" s="95">
        <v>45830</v>
      </c>
      <c r="FR38" s="121"/>
      <c r="FS38" s="95">
        <v>45978</v>
      </c>
      <c r="FT38" s="95">
        <v>45982</v>
      </c>
      <c r="FU38" s="119"/>
      <c r="FV38" s="144"/>
      <c r="FW38" s="116">
        <v>45831</v>
      </c>
      <c r="FX38" s="95">
        <v>45833</v>
      </c>
      <c r="FY38" s="117"/>
      <c r="FZ38" s="95">
        <v>45983</v>
      </c>
      <c r="GA38" s="95">
        <v>45987</v>
      </c>
      <c r="GB38" s="119"/>
      <c r="GC38" s="144"/>
      <c r="GD38" s="391"/>
      <c r="GE38" s="437"/>
      <c r="GF38" s="78"/>
      <c r="GG38" s="78"/>
      <c r="GI38" s="68"/>
    </row>
    <row r="39" spans="1:191" s="74" customFormat="1" ht="16.5" customHeight="1" x14ac:dyDescent="0.3">
      <c r="A39" s="118">
        <f t="shared" si="202"/>
        <v>35</v>
      </c>
      <c r="B39" s="72" t="s">
        <v>211</v>
      </c>
      <c r="C39" s="72" t="s">
        <v>206</v>
      </c>
      <c r="D39" s="95" t="s">
        <v>80</v>
      </c>
      <c r="E39" s="167" t="s">
        <v>425</v>
      </c>
      <c r="F39" s="427" t="s">
        <v>413</v>
      </c>
      <c r="G39" s="95">
        <v>45762</v>
      </c>
      <c r="H39" s="219" t="str">
        <f>VLOOKUP($D39,'Stone Column Progress'!$D$6:$E$199,2,0)</f>
        <v>Bauer</v>
      </c>
      <c r="I39" s="193" t="s">
        <v>389</v>
      </c>
      <c r="J39" s="430">
        <v>536522</v>
      </c>
      <c r="K39" s="431">
        <v>2663108</v>
      </c>
      <c r="L39" s="116"/>
      <c r="M39" s="95"/>
      <c r="N39" s="117"/>
      <c r="O39" s="95" t="s">
        <v>390</v>
      </c>
      <c r="P39" s="95" t="s">
        <v>390</v>
      </c>
      <c r="Q39" s="144"/>
      <c r="R39" s="118">
        <f>VLOOKUP(D39,'Stone Column Progress'!$D$6:$M$199,7,0)</f>
        <v>253</v>
      </c>
      <c r="S39" s="73">
        <f>VLOOKUP(D39,'Stone Column Progress'!$D$6:$M$199,9,0)</f>
        <v>253</v>
      </c>
      <c r="T39" s="95">
        <v>45717</v>
      </c>
      <c r="U39" s="95">
        <v>45726</v>
      </c>
      <c r="V39" s="117"/>
      <c r="W39" s="95">
        <v>45782</v>
      </c>
      <c r="X39" s="95">
        <v>45796</v>
      </c>
      <c r="Y39" s="119"/>
      <c r="Z39" s="144"/>
      <c r="AA39" s="116"/>
      <c r="AB39" s="155"/>
      <c r="AC39" s="95"/>
      <c r="AD39" s="95"/>
      <c r="AE39" s="117"/>
      <c r="AF39" s="95"/>
      <c r="AG39" s="95"/>
      <c r="AH39" s="144"/>
      <c r="AI39" s="116">
        <v>45746</v>
      </c>
      <c r="AJ39" s="95">
        <v>45747</v>
      </c>
      <c r="AK39" s="117"/>
      <c r="AL39" s="95">
        <v>45806</v>
      </c>
      <c r="AM39" s="95">
        <v>45807</v>
      </c>
      <c r="AN39" s="119"/>
      <c r="AO39" s="450"/>
      <c r="AP39" s="158">
        <v>45748</v>
      </c>
      <c r="AQ39" s="130">
        <v>45748</v>
      </c>
      <c r="AR39" s="130"/>
      <c r="AS39" s="130">
        <v>45808</v>
      </c>
      <c r="AT39" s="130">
        <v>45808</v>
      </c>
      <c r="AU39" s="119"/>
      <c r="AV39" s="446"/>
      <c r="AW39" s="116">
        <v>45749</v>
      </c>
      <c r="AX39" s="95">
        <v>45750</v>
      </c>
      <c r="AY39" s="117"/>
      <c r="AZ39" s="95">
        <v>45814</v>
      </c>
      <c r="BA39" s="95">
        <v>45814</v>
      </c>
      <c r="BB39" s="119"/>
      <c r="BC39" s="144"/>
      <c r="BD39" s="116">
        <v>45751</v>
      </c>
      <c r="BE39" s="95">
        <v>45752</v>
      </c>
      <c r="BF39" s="95"/>
      <c r="BG39" s="95">
        <v>45874</v>
      </c>
      <c r="BH39" s="95">
        <v>45874</v>
      </c>
      <c r="BI39" s="119"/>
      <c r="BJ39" s="144"/>
      <c r="BK39" s="116">
        <v>45753</v>
      </c>
      <c r="BL39" s="95">
        <v>45763</v>
      </c>
      <c r="BM39" s="95"/>
      <c r="BN39" s="95">
        <v>45876</v>
      </c>
      <c r="BO39" s="95">
        <v>45926</v>
      </c>
      <c r="BP39" s="119"/>
      <c r="BQ39" s="144"/>
      <c r="BR39" s="116">
        <v>45764</v>
      </c>
      <c r="BS39" s="95">
        <v>45765</v>
      </c>
      <c r="BT39" s="95"/>
      <c r="BU39" s="95">
        <v>45927</v>
      </c>
      <c r="BV39" s="95">
        <v>45928</v>
      </c>
      <c r="BW39" s="119"/>
      <c r="BX39" s="119"/>
      <c r="BY39" s="144"/>
      <c r="BZ39" s="116">
        <v>45770</v>
      </c>
      <c r="CA39" s="95">
        <v>45773</v>
      </c>
      <c r="CB39" s="117"/>
      <c r="CC39" s="95">
        <v>45941</v>
      </c>
      <c r="CD39" s="95"/>
      <c r="CE39" s="119"/>
      <c r="CF39" s="144"/>
      <c r="CG39" s="116">
        <v>45772</v>
      </c>
      <c r="CH39" s="95">
        <v>45772</v>
      </c>
      <c r="CI39" s="95"/>
      <c r="CJ39" s="95">
        <v>45954</v>
      </c>
      <c r="CK39" s="95">
        <v>45954</v>
      </c>
      <c r="CL39" s="501"/>
      <c r="CM39" s="119"/>
      <c r="CN39" s="119"/>
      <c r="CO39" s="144"/>
      <c r="CP39" s="116">
        <v>45749</v>
      </c>
      <c r="CQ39" s="95">
        <v>45759</v>
      </c>
      <c r="CR39" s="117"/>
      <c r="CS39" s="124">
        <f>MIN(INDEX('USS SUMMARY'!R:AB,MATCH($D39,'USS SUMMARY'!D:D,0),0))</f>
        <v>45809</v>
      </c>
      <c r="CT39" s="95">
        <v>45822</v>
      </c>
      <c r="CU39" s="119"/>
      <c r="CV39" s="446"/>
      <c r="CW39" s="116">
        <v>45767</v>
      </c>
      <c r="CX39" s="95">
        <v>45774</v>
      </c>
      <c r="CY39" s="117"/>
      <c r="CZ39" s="95" t="s">
        <v>390</v>
      </c>
      <c r="DA39" s="95" t="s">
        <v>390</v>
      </c>
      <c r="DB39" s="119"/>
      <c r="DC39" s="144"/>
      <c r="DD39" s="116">
        <v>45767</v>
      </c>
      <c r="DE39" s="95">
        <v>45774</v>
      </c>
      <c r="DF39" s="117"/>
      <c r="DG39" s="95">
        <v>45947</v>
      </c>
      <c r="DH39" s="95">
        <v>45953</v>
      </c>
      <c r="DI39" s="119"/>
      <c r="DJ39" s="144"/>
      <c r="DK39" s="445" t="str">
        <f>_xlfn.XLOOKUP(D39,CranePad!$D$4:$D$195,CranePad!$E$4:$E$195,0,0,1)</f>
        <v>GP Project</v>
      </c>
      <c r="DL39" s="116">
        <v>45776</v>
      </c>
      <c r="DM39" s="95">
        <v>45783</v>
      </c>
      <c r="DN39" s="95"/>
      <c r="DO39" s="95">
        <v>45935</v>
      </c>
      <c r="DP39" s="95">
        <v>45944</v>
      </c>
      <c r="DQ39" s="119"/>
      <c r="DR39" s="144"/>
      <c r="DS39" s="123">
        <v>45829</v>
      </c>
      <c r="DT39" s="124">
        <v>45847</v>
      </c>
      <c r="DU39" s="124"/>
      <c r="DV39" s="124">
        <v>45951</v>
      </c>
      <c r="DW39" s="124">
        <v>45974</v>
      </c>
      <c r="DX39" s="388"/>
      <c r="DY39" s="144"/>
      <c r="DZ39" s="123">
        <v>45779</v>
      </c>
      <c r="EA39" s="124">
        <v>45787</v>
      </c>
      <c r="EB39" s="124"/>
      <c r="EC39" s="124">
        <f>IF(D39='USS SUMMARY'!AE33,MIN('USS SUMMARY'!AH33:AL33),"")</f>
        <v>45958</v>
      </c>
      <c r="ED39" s="124">
        <v>45976</v>
      </c>
      <c r="EE39" s="119"/>
      <c r="EF39" s="144"/>
      <c r="EG39" s="123">
        <v>45848</v>
      </c>
      <c r="EH39" s="124">
        <v>45855</v>
      </c>
      <c r="EI39" s="124"/>
      <c r="EJ39" s="124">
        <v>45975</v>
      </c>
      <c r="EK39" s="124">
        <v>45982</v>
      </c>
      <c r="EL39" s="119"/>
      <c r="EM39" s="144"/>
      <c r="EN39" s="116">
        <v>45856</v>
      </c>
      <c r="EO39" s="95">
        <v>45858</v>
      </c>
      <c r="EP39" s="95"/>
      <c r="EQ39" s="95">
        <v>45982</v>
      </c>
      <c r="ER39" s="95">
        <v>45985</v>
      </c>
      <c r="ES39" s="119"/>
      <c r="ET39" s="144"/>
      <c r="EU39" s="116">
        <v>45887</v>
      </c>
      <c r="EV39" s="95">
        <v>45888</v>
      </c>
      <c r="EW39" s="95"/>
      <c r="EX39" s="95">
        <v>45966</v>
      </c>
      <c r="EY39" s="95">
        <v>45966</v>
      </c>
      <c r="EZ39" s="119"/>
      <c r="FA39" s="144"/>
      <c r="FB39" s="116">
        <v>45792</v>
      </c>
      <c r="FC39" s="95">
        <v>45815</v>
      </c>
      <c r="FD39" s="95"/>
      <c r="FE39" s="95">
        <v>45885</v>
      </c>
      <c r="FF39" s="95">
        <v>45954</v>
      </c>
      <c r="FG39" s="119"/>
      <c r="FH39" s="144"/>
      <c r="FI39" s="116">
        <v>45833</v>
      </c>
      <c r="FJ39" s="95">
        <f t="shared" si="203"/>
        <v>45858</v>
      </c>
      <c r="FK39" s="95"/>
      <c r="FL39" s="95">
        <v>45945</v>
      </c>
      <c r="FM39" s="95">
        <v>45969</v>
      </c>
      <c r="FN39" s="119"/>
      <c r="FO39" s="144"/>
      <c r="FP39" s="116">
        <v>45889</v>
      </c>
      <c r="FQ39" s="95">
        <v>45892</v>
      </c>
      <c r="FR39" s="121"/>
      <c r="FS39" s="95">
        <v>45978</v>
      </c>
      <c r="FT39" s="95">
        <v>45982</v>
      </c>
      <c r="FU39" s="119"/>
      <c r="FV39" s="144"/>
      <c r="FW39" s="116">
        <v>45893</v>
      </c>
      <c r="FX39" s="95">
        <v>45895</v>
      </c>
      <c r="FY39" s="117"/>
      <c r="FZ39" s="95">
        <v>45982</v>
      </c>
      <c r="GA39" s="95">
        <v>45987</v>
      </c>
      <c r="GB39" s="119"/>
      <c r="GC39" s="144"/>
      <c r="GD39" s="391"/>
      <c r="GE39" s="437"/>
      <c r="GF39" s="78"/>
      <c r="GG39" s="78"/>
      <c r="GI39" s="68"/>
    </row>
    <row r="40" spans="1:191" s="74" customFormat="1" ht="16.5" customHeight="1" x14ac:dyDescent="0.3">
      <c r="A40" s="118">
        <f t="shared" si="202"/>
        <v>36</v>
      </c>
      <c r="B40" s="72" t="s">
        <v>211</v>
      </c>
      <c r="C40" s="72" t="s">
        <v>206</v>
      </c>
      <c r="D40" s="95" t="s">
        <v>97</v>
      </c>
      <c r="E40" s="167" t="s">
        <v>415</v>
      </c>
      <c r="F40" s="427" t="s">
        <v>413</v>
      </c>
      <c r="G40" s="95">
        <v>45747</v>
      </c>
      <c r="H40" s="219" t="str">
        <f>VLOOKUP($D40,'Stone Column Progress'!$D$6:$E$199,2,0)</f>
        <v>Bauer</v>
      </c>
      <c r="I40" s="193" t="s">
        <v>389</v>
      </c>
      <c r="J40" s="430">
        <v>537933</v>
      </c>
      <c r="K40" s="431">
        <v>2659845</v>
      </c>
      <c r="L40" s="116"/>
      <c r="M40" s="95"/>
      <c r="N40" s="117"/>
      <c r="O40" s="95" t="s">
        <v>390</v>
      </c>
      <c r="P40" s="95" t="s">
        <v>390</v>
      </c>
      <c r="Q40" s="144"/>
      <c r="R40" s="118">
        <f>VLOOKUP(D40,'Stone Column Progress'!$D$6:$M$199,7,0)</f>
        <v>253</v>
      </c>
      <c r="S40" s="73">
        <f>VLOOKUP(D40,'Stone Column Progress'!$D$6:$M$199,9,0)</f>
        <v>253</v>
      </c>
      <c r="T40" s="95">
        <v>45724</v>
      </c>
      <c r="U40" s="95">
        <v>45735</v>
      </c>
      <c r="V40" s="117"/>
      <c r="W40" s="95">
        <v>45780</v>
      </c>
      <c r="X40" s="95">
        <v>45798</v>
      </c>
      <c r="Y40" s="119"/>
      <c r="Z40" s="144"/>
      <c r="AA40" s="455" t="s">
        <v>391</v>
      </c>
      <c r="AB40" s="509" t="s">
        <v>392</v>
      </c>
      <c r="AC40" s="95"/>
      <c r="AD40" s="95"/>
      <c r="AE40" s="117"/>
      <c r="AF40" s="95">
        <v>45809</v>
      </c>
      <c r="AG40" s="95">
        <v>45821</v>
      </c>
      <c r="AH40" s="144"/>
      <c r="AI40" s="116">
        <v>45737</v>
      </c>
      <c r="AJ40" s="95">
        <v>45738</v>
      </c>
      <c r="AK40" s="117"/>
      <c r="AL40" s="95">
        <v>45827</v>
      </c>
      <c r="AM40" s="95">
        <v>45828</v>
      </c>
      <c r="AN40" s="119"/>
      <c r="AO40" s="450"/>
      <c r="AP40" s="158">
        <v>45739</v>
      </c>
      <c r="AQ40" s="130">
        <v>45739</v>
      </c>
      <c r="AR40" s="130"/>
      <c r="AS40" s="130">
        <v>45828</v>
      </c>
      <c r="AT40" s="130">
        <v>45829</v>
      </c>
      <c r="AU40" s="119"/>
      <c r="AV40" s="446"/>
      <c r="AW40" s="116">
        <v>45740</v>
      </c>
      <c r="AX40" s="95">
        <v>45741</v>
      </c>
      <c r="AY40" s="117"/>
      <c r="AZ40" s="95">
        <v>45829</v>
      </c>
      <c r="BA40" s="95">
        <v>45829</v>
      </c>
      <c r="BB40" s="119"/>
      <c r="BC40" s="144"/>
      <c r="BD40" s="116">
        <v>45742</v>
      </c>
      <c r="BE40" s="95">
        <v>45743</v>
      </c>
      <c r="BF40" s="95"/>
      <c r="BG40" s="95">
        <v>45834</v>
      </c>
      <c r="BH40" s="95">
        <v>45834</v>
      </c>
      <c r="BI40" s="119"/>
      <c r="BJ40" s="144"/>
      <c r="BK40" s="116">
        <v>45744</v>
      </c>
      <c r="BL40" s="95">
        <v>45754</v>
      </c>
      <c r="BM40" s="95"/>
      <c r="BN40" s="95">
        <v>45840</v>
      </c>
      <c r="BO40" s="95">
        <v>45860</v>
      </c>
      <c r="BP40" s="119"/>
      <c r="BQ40" s="144"/>
      <c r="BR40" s="116">
        <v>45755</v>
      </c>
      <c r="BS40" s="95">
        <v>45756</v>
      </c>
      <c r="BT40" s="95"/>
      <c r="BU40" s="95">
        <v>45860</v>
      </c>
      <c r="BV40" s="95">
        <v>45861</v>
      </c>
      <c r="BW40" s="119"/>
      <c r="BX40" s="119"/>
      <c r="BY40" s="144"/>
      <c r="BZ40" s="116">
        <v>45761</v>
      </c>
      <c r="CA40" s="95">
        <v>45764</v>
      </c>
      <c r="CB40" s="117"/>
      <c r="CC40" s="95">
        <v>45868</v>
      </c>
      <c r="CD40" s="95">
        <v>45885</v>
      </c>
      <c r="CE40" s="119"/>
      <c r="CF40" s="144"/>
      <c r="CG40" s="116">
        <v>45763</v>
      </c>
      <c r="CH40" s="95">
        <v>45763</v>
      </c>
      <c r="CI40" s="95"/>
      <c r="CJ40" s="95">
        <v>45879</v>
      </c>
      <c r="CK40" s="95">
        <v>45879</v>
      </c>
      <c r="CL40" s="501"/>
      <c r="CM40" s="119"/>
      <c r="CN40" s="119"/>
      <c r="CO40" s="144"/>
      <c r="CP40" s="116">
        <v>45788</v>
      </c>
      <c r="CQ40" s="95">
        <v>45798</v>
      </c>
      <c r="CR40" s="117"/>
      <c r="CS40" s="124">
        <f>MIN(INDEX('USS SUMMARY'!R:AB,MATCH($D40,'USS SUMMARY'!D:D,0),0))</f>
        <v>45828</v>
      </c>
      <c r="CT40" s="95">
        <v>45874</v>
      </c>
      <c r="CU40" s="119"/>
      <c r="CV40" s="446"/>
      <c r="CW40" s="116">
        <v>45758</v>
      </c>
      <c r="CX40" s="95">
        <v>45765</v>
      </c>
      <c r="CY40" s="117"/>
      <c r="CZ40" s="95" t="s">
        <v>390</v>
      </c>
      <c r="DA40" s="95" t="s">
        <v>390</v>
      </c>
      <c r="DB40" s="119"/>
      <c r="DC40" s="144"/>
      <c r="DD40" s="116">
        <v>45758</v>
      </c>
      <c r="DE40" s="95">
        <v>45765</v>
      </c>
      <c r="DF40" s="117"/>
      <c r="DG40" s="95">
        <v>45936</v>
      </c>
      <c r="DH40" s="95">
        <v>45938</v>
      </c>
      <c r="DI40" s="119"/>
      <c r="DJ40" s="144"/>
      <c r="DK40" s="445" t="str">
        <f>_xlfn.XLOOKUP(D40,CranePad!$D$4:$D$195,CranePad!$E$4:$E$195,0,0,1)</f>
        <v>GP Project</v>
      </c>
      <c r="DL40" s="116">
        <v>45767</v>
      </c>
      <c r="DM40" s="95">
        <v>45774</v>
      </c>
      <c r="DN40" s="95"/>
      <c r="DO40" s="95">
        <v>45894</v>
      </c>
      <c r="DP40" s="95">
        <v>45919</v>
      </c>
      <c r="DQ40" s="119"/>
      <c r="DR40" s="144"/>
      <c r="DS40" s="123">
        <v>45812</v>
      </c>
      <c r="DT40" s="124">
        <v>45823</v>
      </c>
      <c r="DU40" s="124"/>
      <c r="DV40" s="124">
        <v>45938</v>
      </c>
      <c r="DW40" s="124">
        <v>45945</v>
      </c>
      <c r="DX40" s="119"/>
      <c r="DY40" s="144"/>
      <c r="DZ40" s="123">
        <v>45808</v>
      </c>
      <c r="EA40" s="124">
        <v>45816</v>
      </c>
      <c r="EB40" s="124"/>
      <c r="EC40" s="124">
        <f>IF(D40='USS SUMMARY'!AE39,MIN('USS SUMMARY'!AH39:AL39),"")</f>
        <v>45922</v>
      </c>
      <c r="ED40" s="124">
        <v>45936</v>
      </c>
      <c r="EE40" s="119"/>
      <c r="EF40" s="144"/>
      <c r="EG40" s="123">
        <v>45824</v>
      </c>
      <c r="EH40" s="124">
        <v>45831</v>
      </c>
      <c r="EI40" s="124"/>
      <c r="EJ40" s="124">
        <v>45945</v>
      </c>
      <c r="EK40" s="124">
        <v>45950</v>
      </c>
      <c r="EL40" s="119"/>
      <c r="EM40" s="144"/>
      <c r="EN40" s="116">
        <v>45832</v>
      </c>
      <c r="EO40" s="95">
        <v>45834</v>
      </c>
      <c r="EP40" s="95"/>
      <c r="EQ40" s="95">
        <v>45950</v>
      </c>
      <c r="ER40" s="95">
        <v>45951</v>
      </c>
      <c r="ES40" s="119"/>
      <c r="ET40" s="144"/>
      <c r="EU40" s="116">
        <v>45826</v>
      </c>
      <c r="EV40" s="95">
        <v>45827</v>
      </c>
      <c r="EW40" s="95"/>
      <c r="EX40" s="95">
        <v>45941</v>
      </c>
      <c r="EY40" s="95">
        <v>45941</v>
      </c>
      <c r="EZ40" s="119"/>
      <c r="FA40" s="144"/>
      <c r="FB40" s="116">
        <v>45748</v>
      </c>
      <c r="FC40" s="95">
        <v>45784</v>
      </c>
      <c r="FD40" s="95"/>
      <c r="FE40" s="95">
        <v>45809</v>
      </c>
      <c r="FF40" s="95">
        <v>45949</v>
      </c>
      <c r="FG40" s="119"/>
      <c r="FH40" s="144"/>
      <c r="FI40" s="116">
        <v>45792</v>
      </c>
      <c r="FJ40" s="95">
        <f t="shared" si="203"/>
        <v>45817</v>
      </c>
      <c r="FK40" s="95"/>
      <c r="FL40" s="95">
        <v>45900</v>
      </c>
      <c r="FM40" s="95">
        <v>45921</v>
      </c>
      <c r="FN40" s="119"/>
      <c r="FO40" s="144"/>
      <c r="FP40" s="116">
        <v>45828</v>
      </c>
      <c r="FQ40" s="95">
        <v>45831</v>
      </c>
      <c r="FR40" s="121"/>
      <c r="FS40" s="95">
        <v>45949</v>
      </c>
      <c r="FT40" s="95">
        <v>45952</v>
      </c>
      <c r="FU40" s="119"/>
      <c r="FV40" s="144"/>
      <c r="FW40" s="116">
        <v>45835</v>
      </c>
      <c r="FX40" s="95">
        <v>45837</v>
      </c>
      <c r="FY40" s="117"/>
      <c r="FZ40" s="95">
        <v>45953</v>
      </c>
      <c r="GA40" s="95">
        <v>45957</v>
      </c>
      <c r="GB40" s="119"/>
      <c r="GC40" s="144"/>
      <c r="GD40" s="391"/>
      <c r="GE40" s="437"/>
      <c r="GF40" s="78"/>
      <c r="GG40" s="78"/>
      <c r="GI40" s="68"/>
    </row>
    <row r="41" spans="1:191" s="74" customFormat="1" ht="16.5" customHeight="1" x14ac:dyDescent="0.3">
      <c r="A41" s="118">
        <f t="shared" si="202"/>
        <v>37</v>
      </c>
      <c r="B41" s="72" t="s">
        <v>211</v>
      </c>
      <c r="C41" s="72" t="s">
        <v>206</v>
      </c>
      <c r="D41" s="95" t="s">
        <v>115</v>
      </c>
      <c r="E41" s="167" t="s">
        <v>429</v>
      </c>
      <c r="F41" s="427" t="s">
        <v>413</v>
      </c>
      <c r="G41" s="95">
        <v>45801</v>
      </c>
      <c r="H41" s="219" t="str">
        <f>VLOOKUP($D41,'Stone Column Progress'!$D$6:$E$199,2,0)</f>
        <v>Bauer</v>
      </c>
      <c r="I41" s="193" t="s">
        <v>389</v>
      </c>
      <c r="J41" s="430">
        <v>538123</v>
      </c>
      <c r="K41" s="431">
        <v>2658859</v>
      </c>
      <c r="L41" s="116"/>
      <c r="M41" s="95"/>
      <c r="N41" s="117"/>
      <c r="O41" s="95" t="s">
        <v>390</v>
      </c>
      <c r="P41" s="95" t="s">
        <v>390</v>
      </c>
      <c r="Q41" s="144"/>
      <c r="R41" s="118">
        <f>VLOOKUP(D41,'Stone Column Progress'!$D$6:$M$199,7,0)</f>
        <v>253</v>
      </c>
      <c r="S41" s="73">
        <f>VLOOKUP(D41,'Stone Column Progress'!$D$6:$M$199,9,0)</f>
        <v>253</v>
      </c>
      <c r="T41" s="95">
        <v>45736</v>
      </c>
      <c r="U41" s="95">
        <v>45746</v>
      </c>
      <c r="V41" s="117"/>
      <c r="W41" s="95">
        <v>45776</v>
      </c>
      <c r="X41" s="95">
        <v>45792</v>
      </c>
      <c r="Y41" s="119"/>
      <c r="Z41" s="144"/>
      <c r="AA41" s="455"/>
      <c r="AB41" s="156"/>
      <c r="AC41" s="95"/>
      <c r="AD41" s="95"/>
      <c r="AE41" s="117"/>
      <c r="AF41" s="95"/>
      <c r="AG41" s="95"/>
      <c r="AH41" s="144"/>
      <c r="AI41" s="116">
        <v>45748</v>
      </c>
      <c r="AJ41" s="95">
        <v>45749</v>
      </c>
      <c r="AK41" s="117"/>
      <c r="AL41" s="95">
        <v>45803</v>
      </c>
      <c r="AM41" s="95">
        <v>45804</v>
      </c>
      <c r="AN41" s="119"/>
      <c r="AO41" s="450"/>
      <c r="AP41" s="158">
        <v>45750</v>
      </c>
      <c r="AQ41" s="130">
        <v>45750</v>
      </c>
      <c r="AR41" s="130"/>
      <c r="AS41" s="130">
        <v>45804</v>
      </c>
      <c r="AT41" s="130">
        <v>45804</v>
      </c>
      <c r="AU41" s="119"/>
      <c r="AV41" s="446"/>
      <c r="AW41" s="116">
        <v>45751</v>
      </c>
      <c r="AX41" s="95">
        <v>45752</v>
      </c>
      <c r="AY41" s="117"/>
      <c r="AZ41" s="95">
        <v>45805</v>
      </c>
      <c r="BA41" s="95">
        <v>45805</v>
      </c>
      <c r="BB41" s="119"/>
      <c r="BC41" s="144"/>
      <c r="BD41" s="116">
        <v>45753</v>
      </c>
      <c r="BE41" s="95">
        <v>45754</v>
      </c>
      <c r="BF41" s="95"/>
      <c r="BG41" s="95">
        <v>45817</v>
      </c>
      <c r="BH41" s="95">
        <v>45818</v>
      </c>
      <c r="BI41" s="119"/>
      <c r="BJ41" s="144"/>
      <c r="BK41" s="116">
        <v>45755</v>
      </c>
      <c r="BL41" s="95">
        <v>45765</v>
      </c>
      <c r="BM41" s="95"/>
      <c r="BN41" s="95">
        <v>45819</v>
      </c>
      <c r="BO41" s="95">
        <v>45826</v>
      </c>
      <c r="BP41" s="119"/>
      <c r="BQ41" s="144"/>
      <c r="BR41" s="116">
        <v>45766</v>
      </c>
      <c r="BS41" s="95">
        <v>45767</v>
      </c>
      <c r="BT41" s="95"/>
      <c r="BU41" s="95">
        <v>45828</v>
      </c>
      <c r="BV41" s="95">
        <v>45828</v>
      </c>
      <c r="BW41" s="119"/>
      <c r="BX41" s="119"/>
      <c r="BY41" s="144"/>
      <c r="BZ41" s="116">
        <v>45772</v>
      </c>
      <c r="CA41" s="95">
        <v>45775</v>
      </c>
      <c r="CB41" s="117"/>
      <c r="CC41" s="95">
        <v>45833</v>
      </c>
      <c r="CD41" s="95">
        <v>45977</v>
      </c>
      <c r="CE41" s="119"/>
      <c r="CF41" s="144"/>
      <c r="CG41" s="116">
        <v>45774</v>
      </c>
      <c r="CH41" s="95">
        <v>45774</v>
      </c>
      <c r="CI41" s="95"/>
      <c r="CJ41" s="95">
        <v>45842</v>
      </c>
      <c r="CK41" s="95">
        <v>45842</v>
      </c>
      <c r="CL41" s="501"/>
      <c r="CM41" s="119"/>
      <c r="CN41" s="119"/>
      <c r="CO41" s="144"/>
      <c r="CP41" s="116">
        <v>45784</v>
      </c>
      <c r="CQ41" s="95">
        <v>45794</v>
      </c>
      <c r="CR41" s="117"/>
      <c r="CS41" s="124">
        <f>MIN(INDEX('USS SUMMARY'!R:AB,MATCH($D41,'USS SUMMARY'!D:D,0),0))</f>
        <v>45807</v>
      </c>
      <c r="CT41" s="95">
        <v>45821</v>
      </c>
      <c r="CU41" s="119"/>
      <c r="CV41" s="446"/>
      <c r="CW41" s="116">
        <v>45769</v>
      </c>
      <c r="CX41" s="95">
        <v>45776</v>
      </c>
      <c r="CY41" s="117"/>
      <c r="CZ41" s="95" t="s">
        <v>390</v>
      </c>
      <c r="DA41" s="95" t="s">
        <v>390</v>
      </c>
      <c r="DB41" s="119"/>
      <c r="DC41" s="144"/>
      <c r="DD41" s="116">
        <v>45769</v>
      </c>
      <c r="DE41" s="95">
        <v>45776</v>
      </c>
      <c r="DF41" s="117"/>
      <c r="DG41" s="95">
        <v>45890</v>
      </c>
      <c r="DH41" s="95">
        <v>45928</v>
      </c>
      <c r="DI41" s="119"/>
      <c r="DJ41" s="144"/>
      <c r="DK41" s="445" t="str">
        <f>_xlfn.XLOOKUP(D41,CranePad!$D$4:$D$195,CranePad!$E$4:$E$195,0,0,1)</f>
        <v>GP Project</v>
      </c>
      <c r="DL41" s="116">
        <v>45778</v>
      </c>
      <c r="DM41" s="95">
        <v>45785</v>
      </c>
      <c r="DN41" s="95"/>
      <c r="DO41" s="95">
        <v>45817</v>
      </c>
      <c r="DP41" s="95">
        <v>45835</v>
      </c>
      <c r="DQ41" s="119"/>
      <c r="DR41" s="144"/>
      <c r="DS41" s="123">
        <v>45824</v>
      </c>
      <c r="DT41" s="124">
        <v>45848</v>
      </c>
      <c r="DU41" s="124"/>
      <c r="DV41" s="124">
        <v>45924</v>
      </c>
      <c r="DW41" s="124">
        <v>45938</v>
      </c>
      <c r="DX41" s="119"/>
      <c r="DY41" s="144"/>
      <c r="DZ41" s="123">
        <v>45809</v>
      </c>
      <c r="EA41" s="124">
        <v>45817</v>
      </c>
      <c r="EB41" s="124"/>
      <c r="EC41" s="124">
        <f>IF(D41='USS SUMMARY'!AE40,MIN('USS SUMMARY'!AH40:AL40),"")</f>
        <v>45927</v>
      </c>
      <c r="ED41" s="124">
        <v>45939</v>
      </c>
      <c r="EE41" s="119"/>
      <c r="EF41" s="144"/>
      <c r="EG41" s="123">
        <v>45849</v>
      </c>
      <c r="EH41" s="124">
        <v>45856</v>
      </c>
      <c r="EI41" s="124"/>
      <c r="EJ41" s="124">
        <v>45940</v>
      </c>
      <c r="EK41" s="124">
        <v>45947</v>
      </c>
      <c r="EL41" s="119"/>
      <c r="EM41" s="144"/>
      <c r="EN41" s="116">
        <v>45857</v>
      </c>
      <c r="EO41" s="95">
        <v>45859</v>
      </c>
      <c r="EP41" s="95"/>
      <c r="EQ41" s="95">
        <v>45957</v>
      </c>
      <c r="ER41" s="95">
        <v>45959</v>
      </c>
      <c r="ES41" s="119"/>
      <c r="ET41" s="144"/>
      <c r="EU41" s="116">
        <v>45912</v>
      </c>
      <c r="EV41" s="95">
        <v>45913</v>
      </c>
      <c r="EW41" s="95"/>
      <c r="EX41" s="95">
        <v>45939</v>
      </c>
      <c r="EY41" s="95">
        <v>45939</v>
      </c>
      <c r="EZ41" s="119"/>
      <c r="FA41" s="144"/>
      <c r="FB41" s="116">
        <v>45792</v>
      </c>
      <c r="FC41" s="95">
        <v>45815</v>
      </c>
      <c r="FD41" s="95"/>
      <c r="FE41" s="95">
        <v>45816</v>
      </c>
      <c r="FF41" s="95">
        <v>45963</v>
      </c>
      <c r="FG41" s="119"/>
      <c r="FH41" s="144"/>
      <c r="FI41" s="116">
        <v>45833</v>
      </c>
      <c r="FJ41" s="95">
        <f t="shared" si="203"/>
        <v>45858</v>
      </c>
      <c r="FK41" s="95"/>
      <c r="FL41" s="95">
        <v>45945</v>
      </c>
      <c r="FM41" s="95">
        <v>45969</v>
      </c>
      <c r="FN41" s="119"/>
      <c r="FO41" s="144"/>
      <c r="FP41" s="116">
        <v>45914</v>
      </c>
      <c r="FQ41" s="95">
        <v>45917</v>
      </c>
      <c r="FR41" s="121"/>
      <c r="FS41" s="95">
        <v>45960</v>
      </c>
      <c r="FT41" s="95">
        <v>45974</v>
      </c>
      <c r="FU41" s="119"/>
      <c r="FV41" s="144"/>
      <c r="FW41" s="116">
        <v>45918</v>
      </c>
      <c r="FX41" s="95">
        <v>45919</v>
      </c>
      <c r="FY41" s="117"/>
      <c r="FZ41" s="95">
        <v>45975</v>
      </c>
      <c r="GA41" s="95">
        <v>45982</v>
      </c>
      <c r="GB41" s="119"/>
      <c r="GC41" s="144"/>
      <c r="GD41" s="391"/>
      <c r="GE41" s="437"/>
      <c r="GF41" s="78"/>
      <c r="GG41" s="78"/>
      <c r="GI41" s="68"/>
    </row>
    <row r="42" spans="1:191" s="74" customFormat="1" ht="16.5" customHeight="1" x14ac:dyDescent="0.3">
      <c r="A42" s="118">
        <f t="shared" si="202"/>
        <v>38</v>
      </c>
      <c r="B42" s="73" t="s">
        <v>210</v>
      </c>
      <c r="C42" s="75" t="s">
        <v>205</v>
      </c>
      <c r="D42" s="73" t="s">
        <v>57</v>
      </c>
      <c r="E42" s="167" t="s">
        <v>430</v>
      </c>
      <c r="F42" s="427" t="s">
        <v>407</v>
      </c>
      <c r="G42" s="95">
        <v>45762</v>
      </c>
      <c r="H42" s="219" t="str">
        <f>VLOOKUP($D42,'Stone Column Progress'!$D$6:$E$199,2,0)</f>
        <v>Keller</v>
      </c>
      <c r="I42" s="193" t="s">
        <v>389</v>
      </c>
      <c r="J42" s="430">
        <v>543080</v>
      </c>
      <c r="K42" s="431">
        <v>2673767</v>
      </c>
      <c r="L42" s="116"/>
      <c r="M42" s="95"/>
      <c r="N42" s="117"/>
      <c r="O42" s="95" t="s">
        <v>390</v>
      </c>
      <c r="P42" s="95" t="s">
        <v>390</v>
      </c>
      <c r="Q42" s="144"/>
      <c r="R42" s="118">
        <f>VLOOKUP(D42,'Stone Column Progress'!$D$6:$M$199,7,0)</f>
        <v>253</v>
      </c>
      <c r="S42" s="73">
        <f>VLOOKUP(D42,'Stone Column Progress'!$D$6:$M$199,9,0)</f>
        <v>253</v>
      </c>
      <c r="T42" s="95">
        <v>45714</v>
      </c>
      <c r="U42" s="95">
        <v>45723</v>
      </c>
      <c r="V42" s="117"/>
      <c r="W42" s="95">
        <v>45759</v>
      </c>
      <c r="X42" s="95">
        <v>45812</v>
      </c>
      <c r="Y42" s="119"/>
      <c r="Z42" s="144"/>
      <c r="AA42" s="116"/>
      <c r="AB42" s="155"/>
      <c r="AC42" s="95"/>
      <c r="AD42" s="95"/>
      <c r="AE42" s="117"/>
      <c r="AF42" s="95"/>
      <c r="AG42" s="95"/>
      <c r="AH42" s="144"/>
      <c r="AI42" s="116">
        <v>45724</v>
      </c>
      <c r="AJ42" s="95">
        <v>45725</v>
      </c>
      <c r="AK42" s="117"/>
      <c r="AL42" s="95">
        <v>45819</v>
      </c>
      <c r="AM42" s="95">
        <v>45827</v>
      </c>
      <c r="AN42" s="119"/>
      <c r="AO42" s="450"/>
      <c r="AP42" s="158">
        <v>45726</v>
      </c>
      <c r="AQ42" s="130">
        <v>45726</v>
      </c>
      <c r="AR42" s="130"/>
      <c r="AS42" s="130">
        <v>45828</v>
      </c>
      <c r="AT42" s="130">
        <v>45829</v>
      </c>
      <c r="AU42" s="119"/>
      <c r="AV42" s="446"/>
      <c r="AW42" s="116">
        <v>45727</v>
      </c>
      <c r="AX42" s="95">
        <v>45728</v>
      </c>
      <c r="AY42" s="117"/>
      <c r="AZ42" s="95">
        <v>45830</v>
      </c>
      <c r="BA42" s="95">
        <v>45830</v>
      </c>
      <c r="BB42" s="119"/>
      <c r="BC42" s="144"/>
      <c r="BD42" s="116">
        <v>45729</v>
      </c>
      <c r="BE42" s="95">
        <v>45730</v>
      </c>
      <c r="BF42" s="95"/>
      <c r="BG42" s="95">
        <v>45831</v>
      </c>
      <c r="BH42" s="95">
        <v>45831</v>
      </c>
      <c r="BI42" s="119"/>
      <c r="BJ42" s="144"/>
      <c r="BK42" s="116">
        <v>45731</v>
      </c>
      <c r="BL42" s="95">
        <v>45741</v>
      </c>
      <c r="BM42" s="95"/>
      <c r="BN42" s="95">
        <v>45833</v>
      </c>
      <c r="BO42" s="95">
        <v>45847</v>
      </c>
      <c r="BP42" s="119"/>
      <c r="BQ42" s="144"/>
      <c r="BR42" s="116">
        <v>45742</v>
      </c>
      <c r="BS42" s="95">
        <v>45743</v>
      </c>
      <c r="BT42" s="95"/>
      <c r="BU42" s="95">
        <v>45848</v>
      </c>
      <c r="BV42" s="95">
        <v>45849</v>
      </c>
      <c r="BW42" s="119"/>
      <c r="BX42" s="119"/>
      <c r="BY42" s="144"/>
      <c r="BZ42" s="116">
        <v>45748</v>
      </c>
      <c r="CA42" s="95">
        <v>45751</v>
      </c>
      <c r="CB42" s="117"/>
      <c r="CC42" s="95">
        <v>45861</v>
      </c>
      <c r="CD42" s="95">
        <v>45992</v>
      </c>
      <c r="CE42" s="119"/>
      <c r="CF42" s="144"/>
      <c r="CG42" s="116">
        <v>45750</v>
      </c>
      <c r="CH42" s="95">
        <v>45750</v>
      </c>
      <c r="CI42" s="95"/>
      <c r="CJ42" s="95">
        <v>45855</v>
      </c>
      <c r="CK42" s="95">
        <v>45855</v>
      </c>
      <c r="CL42" s="119"/>
      <c r="CM42" s="119"/>
      <c r="CN42" s="119"/>
      <c r="CO42" s="144"/>
      <c r="CP42" s="116">
        <v>45755</v>
      </c>
      <c r="CQ42" s="95">
        <v>45765</v>
      </c>
      <c r="CR42" s="117"/>
      <c r="CS42" s="124">
        <f>MIN(INDEX('USS SUMMARY'!R:AB,MATCH($D42,'USS SUMMARY'!D:D,0),0))</f>
        <v>45962</v>
      </c>
      <c r="CT42" s="95">
        <v>45966</v>
      </c>
      <c r="CU42" s="119"/>
      <c r="CV42" s="446"/>
      <c r="CW42" s="116">
        <v>45745</v>
      </c>
      <c r="CX42" s="95">
        <v>45752</v>
      </c>
      <c r="CY42" s="117"/>
      <c r="CZ42" s="95">
        <v>45959</v>
      </c>
      <c r="DA42" s="95">
        <v>45960</v>
      </c>
      <c r="DB42" s="119"/>
      <c r="DC42" s="144"/>
      <c r="DD42" s="116">
        <v>45745</v>
      </c>
      <c r="DE42" s="95">
        <v>45752</v>
      </c>
      <c r="DF42" s="117"/>
      <c r="DG42" s="95">
        <v>45957</v>
      </c>
      <c r="DH42" s="95">
        <v>45959</v>
      </c>
      <c r="DI42" s="119"/>
      <c r="DJ42" s="144"/>
      <c r="DK42" s="445" t="str">
        <f>_xlfn.XLOOKUP(D42,CranePad!$D$4:$D$195,CranePad!$E$4:$E$195,0,0,1)</f>
        <v>Odhav</v>
      </c>
      <c r="DL42" s="116">
        <v>45754</v>
      </c>
      <c r="DM42" s="95">
        <v>45761</v>
      </c>
      <c r="DN42" s="95"/>
      <c r="DO42" s="95">
        <v>45903</v>
      </c>
      <c r="DP42" s="95">
        <v>45958</v>
      </c>
      <c r="DQ42" s="119"/>
      <c r="DR42" s="144"/>
      <c r="DS42" s="123">
        <v>45810</v>
      </c>
      <c r="DT42" s="124">
        <v>45820</v>
      </c>
      <c r="DU42" s="124"/>
      <c r="DV42" s="124">
        <v>45960</v>
      </c>
      <c r="DW42" s="124">
        <v>45974</v>
      </c>
      <c r="DX42" s="388"/>
      <c r="DY42" s="144"/>
      <c r="DZ42" s="123">
        <v>45775</v>
      </c>
      <c r="EA42" s="124">
        <v>45783</v>
      </c>
      <c r="EB42" s="124"/>
      <c r="EC42" s="124">
        <f>IF(D42='USS SUMMARY'!AE15,MIN('USS SUMMARY'!AH15:AL15),"")</f>
        <v>45968</v>
      </c>
      <c r="ED42" s="124">
        <v>45974</v>
      </c>
      <c r="EE42" s="119"/>
      <c r="EF42" s="144"/>
      <c r="EG42" s="123">
        <v>45821</v>
      </c>
      <c r="EH42" s="124">
        <v>45828</v>
      </c>
      <c r="EI42" s="124"/>
      <c r="EJ42" s="124">
        <v>45974</v>
      </c>
      <c r="EK42" s="124">
        <v>45980</v>
      </c>
      <c r="EL42" s="119"/>
      <c r="EM42" s="144"/>
      <c r="EN42" s="116">
        <v>45829</v>
      </c>
      <c r="EO42" s="95">
        <v>45831</v>
      </c>
      <c r="EP42" s="95"/>
      <c r="EQ42" s="95">
        <v>45986</v>
      </c>
      <c r="ER42" s="95">
        <v>45988</v>
      </c>
      <c r="ES42" s="119"/>
      <c r="ET42" s="144"/>
      <c r="EU42" s="116">
        <v>45813</v>
      </c>
      <c r="EV42" s="95">
        <v>45814</v>
      </c>
      <c r="EW42" s="95"/>
      <c r="EX42" s="95">
        <v>45975</v>
      </c>
      <c r="EY42" s="95">
        <v>45975</v>
      </c>
      <c r="EZ42" s="119"/>
      <c r="FA42" s="144"/>
      <c r="FB42" s="116">
        <v>45748</v>
      </c>
      <c r="FC42" s="95">
        <v>45784</v>
      </c>
      <c r="FD42" s="95"/>
      <c r="FE42" s="95">
        <v>45811</v>
      </c>
      <c r="FF42" s="95">
        <v>45823</v>
      </c>
      <c r="FG42" s="119"/>
      <c r="FH42" s="144"/>
      <c r="FI42" s="116">
        <v>45767</v>
      </c>
      <c r="FJ42" s="95">
        <f t="shared" si="203"/>
        <v>45792</v>
      </c>
      <c r="FK42" s="95"/>
      <c r="FL42" s="95">
        <v>45900</v>
      </c>
      <c r="FM42" s="95">
        <v>45919</v>
      </c>
      <c r="FN42" s="119"/>
      <c r="FO42" s="144"/>
      <c r="FP42" s="116">
        <v>45815</v>
      </c>
      <c r="FQ42" s="95">
        <v>45818</v>
      </c>
      <c r="FR42" s="117"/>
      <c r="FS42" s="95">
        <v>45986</v>
      </c>
      <c r="FT42" s="95">
        <v>45990</v>
      </c>
      <c r="FU42" s="119"/>
      <c r="FV42" s="144"/>
      <c r="FW42" s="116">
        <v>45832</v>
      </c>
      <c r="FX42" s="95">
        <v>45834</v>
      </c>
      <c r="FY42" s="117"/>
      <c r="FZ42" s="95">
        <v>45994</v>
      </c>
      <c r="GA42" s="95"/>
      <c r="GB42" s="119"/>
      <c r="GC42" s="144"/>
      <c r="GD42" s="391"/>
      <c r="GE42" s="436"/>
      <c r="GF42" s="78"/>
      <c r="GG42" s="78"/>
      <c r="GH42" s="68"/>
      <c r="GI42" s="68"/>
    </row>
    <row r="43" spans="1:191" s="74" customFormat="1" ht="22.5" customHeight="1" x14ac:dyDescent="0.3">
      <c r="A43" s="118">
        <f t="shared" si="202"/>
        <v>39</v>
      </c>
      <c r="B43" s="72" t="s">
        <v>211</v>
      </c>
      <c r="C43" s="72" t="s">
        <v>206</v>
      </c>
      <c r="D43" s="95" t="s">
        <v>95</v>
      </c>
      <c r="E43" s="167" t="s">
        <v>421</v>
      </c>
      <c r="F43" s="427" t="s">
        <v>413</v>
      </c>
      <c r="G43" s="95">
        <v>45762</v>
      </c>
      <c r="H43" s="219" t="str">
        <f>VLOOKUP($D43,'Stone Column Progress'!$D$6:$E$199,2,0)</f>
        <v>Bauer</v>
      </c>
      <c r="I43" s="193" t="s">
        <v>389</v>
      </c>
      <c r="J43" s="430">
        <v>538387</v>
      </c>
      <c r="K43" s="431">
        <v>2661553</v>
      </c>
      <c r="L43" s="116"/>
      <c r="M43" s="95"/>
      <c r="N43" s="117"/>
      <c r="O43" s="95" t="s">
        <v>390</v>
      </c>
      <c r="P43" s="95" t="s">
        <v>390</v>
      </c>
      <c r="Q43" s="144"/>
      <c r="R43" s="118">
        <f>VLOOKUP(D43,'Stone Column Progress'!$D$6:$M$199,7,0)</f>
        <v>451</v>
      </c>
      <c r="S43" s="73">
        <f>VLOOKUP(D43,'Stone Column Progress'!$D$6:$M$199,9,0)</f>
        <v>451</v>
      </c>
      <c r="T43" s="95">
        <v>45737</v>
      </c>
      <c r="U43" s="95">
        <v>45746</v>
      </c>
      <c r="V43" s="117"/>
      <c r="W43" s="95">
        <v>45717</v>
      </c>
      <c r="X43" s="95">
        <v>45762</v>
      </c>
      <c r="Y43" s="119"/>
      <c r="Z43" s="157" t="s">
        <v>431</v>
      </c>
      <c r="AA43" s="455" t="s">
        <v>391</v>
      </c>
      <c r="AB43" s="509" t="s">
        <v>432</v>
      </c>
      <c r="AC43" s="95">
        <v>45750</v>
      </c>
      <c r="AD43" s="95">
        <v>45757</v>
      </c>
      <c r="AE43" s="117"/>
      <c r="AF43" s="298" t="s">
        <v>433</v>
      </c>
      <c r="AG43" s="298" t="s">
        <v>434</v>
      </c>
      <c r="AH43" s="144"/>
      <c r="AI43" s="116">
        <v>45760</v>
      </c>
      <c r="AJ43" s="95">
        <v>45761</v>
      </c>
      <c r="AK43" s="117"/>
      <c r="AL43" s="95">
        <v>45977</v>
      </c>
      <c r="AM43" s="95">
        <v>45978</v>
      </c>
      <c r="AN43" s="119"/>
      <c r="AO43" s="450"/>
      <c r="AP43" s="158">
        <v>45762</v>
      </c>
      <c r="AQ43" s="130">
        <v>45762</v>
      </c>
      <c r="AR43" s="130"/>
      <c r="AS43" s="130">
        <v>45978</v>
      </c>
      <c r="AT43" s="130">
        <v>45979</v>
      </c>
      <c r="AU43" s="119"/>
      <c r="AV43" s="446"/>
      <c r="AW43" s="116">
        <v>45763</v>
      </c>
      <c r="AX43" s="95">
        <v>45764</v>
      </c>
      <c r="AY43" s="117"/>
      <c r="AZ43" s="95">
        <v>45979</v>
      </c>
      <c r="BA43" s="95">
        <v>45979</v>
      </c>
      <c r="BB43" s="119"/>
      <c r="BC43" s="144"/>
      <c r="BD43" s="116">
        <v>45765</v>
      </c>
      <c r="BE43" s="95">
        <v>45765</v>
      </c>
      <c r="BF43" s="95"/>
      <c r="BG43" s="95">
        <v>45979</v>
      </c>
      <c r="BH43" s="95">
        <v>45981</v>
      </c>
      <c r="BI43" s="119"/>
      <c r="BJ43" s="144"/>
      <c r="BK43" s="116">
        <v>45766</v>
      </c>
      <c r="BL43" s="95">
        <v>45776</v>
      </c>
      <c r="BM43" s="95"/>
      <c r="BN43" s="95">
        <v>45981</v>
      </c>
      <c r="BO43" s="95">
        <v>45984</v>
      </c>
      <c r="BP43" s="119"/>
      <c r="BQ43" s="144"/>
      <c r="BR43" s="116">
        <v>45777</v>
      </c>
      <c r="BS43" s="95">
        <v>45777</v>
      </c>
      <c r="BT43" s="95"/>
      <c r="BU43" s="95">
        <v>45985</v>
      </c>
      <c r="BV43" s="95">
        <v>45986</v>
      </c>
      <c r="BW43" s="119"/>
      <c r="BX43" s="119"/>
      <c r="BY43" s="144"/>
      <c r="BZ43" s="116">
        <v>45780</v>
      </c>
      <c r="CA43" s="95">
        <v>45785</v>
      </c>
      <c r="CB43" s="117"/>
      <c r="CC43" s="95">
        <v>45994</v>
      </c>
      <c r="CD43" s="95">
        <v>46006</v>
      </c>
      <c r="CE43" s="119"/>
      <c r="CF43" s="144"/>
      <c r="CG43" s="116">
        <v>45784</v>
      </c>
      <c r="CH43" s="95">
        <v>45784</v>
      </c>
      <c r="CI43" s="95"/>
      <c r="CJ43" s="95">
        <v>45995</v>
      </c>
      <c r="CK43" s="95">
        <v>45995</v>
      </c>
      <c r="CL43" s="119"/>
      <c r="CM43" s="119"/>
      <c r="CN43" s="119"/>
      <c r="CO43" s="144"/>
      <c r="CP43" s="116">
        <v>45789</v>
      </c>
      <c r="CQ43" s="95">
        <v>45799</v>
      </c>
      <c r="CR43" s="117"/>
      <c r="CS43" s="124">
        <f>MIN(INDEX('USS SUMMARY'!R:AB,MATCH($D43,'USS SUMMARY'!D:D,0),0))</f>
        <v>45979</v>
      </c>
      <c r="CT43" s="95">
        <v>45990</v>
      </c>
      <c r="CU43" s="119"/>
      <c r="CV43" s="446"/>
      <c r="CW43" s="116">
        <v>45769</v>
      </c>
      <c r="CX43" s="95">
        <v>45776</v>
      </c>
      <c r="CY43" s="117"/>
      <c r="CZ43" s="95" t="s">
        <v>390</v>
      </c>
      <c r="DA43" s="95" t="s">
        <v>390</v>
      </c>
      <c r="DB43" s="119"/>
      <c r="DC43" s="144"/>
      <c r="DD43" s="116">
        <v>45769</v>
      </c>
      <c r="DE43" s="95">
        <v>45776</v>
      </c>
      <c r="DF43" s="117"/>
      <c r="DG43" s="95">
        <v>45991</v>
      </c>
      <c r="DH43" s="95">
        <v>45993</v>
      </c>
      <c r="DI43" s="119"/>
      <c r="DJ43" s="144"/>
      <c r="DK43" s="445" t="str">
        <f>_xlfn.XLOOKUP(D43,CranePad!$D$4:$D$195,CranePad!$E$4:$E$195,0,0,1)</f>
        <v>Varudi</v>
      </c>
      <c r="DL43" s="116">
        <v>45778</v>
      </c>
      <c r="DM43" s="95">
        <v>45785</v>
      </c>
      <c r="DN43" s="95"/>
      <c r="DO43" s="95">
        <v>45799</v>
      </c>
      <c r="DP43" s="95">
        <v>45810</v>
      </c>
      <c r="DQ43" s="119"/>
      <c r="DR43" s="144"/>
      <c r="DS43" s="123">
        <v>45812</v>
      </c>
      <c r="DT43" s="124">
        <v>45823</v>
      </c>
      <c r="DU43" s="124"/>
      <c r="DV43" s="124">
        <v>45992</v>
      </c>
      <c r="DW43" s="124">
        <v>46004</v>
      </c>
      <c r="DX43" s="119"/>
      <c r="DY43" s="144"/>
      <c r="DZ43" s="123">
        <v>45809</v>
      </c>
      <c r="EA43" s="124">
        <v>45817</v>
      </c>
      <c r="EB43" s="124"/>
      <c r="EC43" s="124">
        <f>IF(D43='USS SUMMARY'!AE42,MIN('USS SUMMARY'!AH42:AL42),"")</f>
        <v>45991</v>
      </c>
      <c r="ED43" s="124">
        <v>45996</v>
      </c>
      <c r="EE43" s="119"/>
      <c r="EF43" s="144"/>
      <c r="EG43" s="123">
        <v>45824</v>
      </c>
      <c r="EH43" s="124">
        <v>45831</v>
      </c>
      <c r="EI43" s="124"/>
      <c r="EJ43" s="124">
        <v>46006</v>
      </c>
      <c r="EK43" s="124">
        <v>46008</v>
      </c>
      <c r="EL43" s="119"/>
      <c r="EM43" s="144"/>
      <c r="EN43" s="116">
        <v>45832</v>
      </c>
      <c r="EO43" s="95">
        <v>45834</v>
      </c>
      <c r="EP43" s="95"/>
      <c r="EQ43" s="95">
        <v>46008</v>
      </c>
      <c r="ER43" s="95">
        <v>46009</v>
      </c>
      <c r="ES43" s="119"/>
      <c r="ET43" s="144"/>
      <c r="EU43" s="116">
        <v>45827</v>
      </c>
      <c r="EV43" s="95">
        <v>45828</v>
      </c>
      <c r="EW43" s="95"/>
      <c r="EX43" s="95">
        <v>45997</v>
      </c>
      <c r="EY43" s="95">
        <v>45997</v>
      </c>
      <c r="EZ43" s="119"/>
      <c r="FA43" s="144"/>
      <c r="FB43" s="116">
        <v>45748</v>
      </c>
      <c r="FC43" s="95">
        <v>45784</v>
      </c>
      <c r="FD43" s="95"/>
      <c r="FE43" s="95">
        <v>45956</v>
      </c>
      <c r="FF43" s="95">
        <v>45980</v>
      </c>
      <c r="FG43" s="119"/>
      <c r="FH43" s="144"/>
      <c r="FI43" s="116">
        <v>45792</v>
      </c>
      <c r="FJ43" s="95">
        <f t="shared" si="203"/>
        <v>45817</v>
      </c>
      <c r="FK43" s="95"/>
      <c r="FL43" s="95">
        <v>45945</v>
      </c>
      <c r="FM43" s="95">
        <v>45969</v>
      </c>
      <c r="FN43" s="119"/>
      <c r="FO43" s="144"/>
      <c r="FP43" s="116">
        <v>45829</v>
      </c>
      <c r="FQ43" s="95">
        <v>45832</v>
      </c>
      <c r="FR43" s="121"/>
      <c r="FS43" s="95">
        <v>46006</v>
      </c>
      <c r="FT43" s="95">
        <v>46010</v>
      </c>
      <c r="FU43" s="119"/>
      <c r="FV43" s="144"/>
      <c r="FW43" s="116">
        <v>45835</v>
      </c>
      <c r="FX43" s="95">
        <v>45837</v>
      </c>
      <c r="FY43" s="117"/>
      <c r="FZ43" s="95">
        <v>46010</v>
      </c>
      <c r="GA43" s="95">
        <v>46015</v>
      </c>
      <c r="GB43" s="119"/>
      <c r="GC43" s="144"/>
      <c r="GD43" s="391"/>
      <c r="GE43" s="438" t="s">
        <v>435</v>
      </c>
      <c r="GF43" s="78"/>
      <c r="GG43" s="78"/>
      <c r="GI43" s="68"/>
    </row>
    <row r="44" spans="1:191" s="74" customFormat="1" ht="16.5" customHeight="1" x14ac:dyDescent="0.3">
      <c r="A44" s="118">
        <f t="shared" si="202"/>
        <v>40</v>
      </c>
      <c r="B44" s="72" t="s">
        <v>211</v>
      </c>
      <c r="C44" s="72" t="s">
        <v>206</v>
      </c>
      <c r="D44" s="95" t="s">
        <v>105</v>
      </c>
      <c r="E44" s="167" t="s">
        <v>415</v>
      </c>
      <c r="F44" s="427" t="s">
        <v>413</v>
      </c>
      <c r="G44" s="95">
        <v>45747</v>
      </c>
      <c r="H44" s="219" t="str">
        <f>VLOOKUP($D44,'Stone Column Progress'!$D$6:$E$199,2,0)</f>
        <v>Bauer</v>
      </c>
      <c r="I44" s="193" t="s">
        <v>389</v>
      </c>
      <c r="J44" s="430">
        <v>538767</v>
      </c>
      <c r="K44" s="431">
        <v>2659580</v>
      </c>
      <c r="L44" s="116"/>
      <c r="M44" s="95"/>
      <c r="N44" s="117"/>
      <c r="O44" s="95" t="s">
        <v>390</v>
      </c>
      <c r="P44" s="95" t="s">
        <v>390</v>
      </c>
      <c r="Q44" s="144"/>
      <c r="R44" s="118">
        <f>VLOOKUP(D44,'Stone Column Progress'!$D$6:$M$199,7,0)</f>
        <v>253</v>
      </c>
      <c r="S44" s="73">
        <f>VLOOKUP(D44,'Stone Column Progress'!$D$6:$M$199,9,0)</f>
        <v>253</v>
      </c>
      <c r="T44" s="95">
        <v>45708</v>
      </c>
      <c r="U44" s="95">
        <v>45717</v>
      </c>
      <c r="V44" s="117"/>
      <c r="W44" s="95">
        <v>45727</v>
      </c>
      <c r="X44" s="95">
        <v>45737</v>
      </c>
      <c r="Y44" s="119"/>
      <c r="Z44" s="157" t="s">
        <v>436</v>
      </c>
      <c r="AA44" s="455"/>
      <c r="AB44" s="156"/>
      <c r="AC44" s="95"/>
      <c r="AD44" s="95"/>
      <c r="AE44" s="117"/>
      <c r="AF44" s="95"/>
      <c r="AG44" s="95"/>
      <c r="AH44" s="144"/>
      <c r="AI44" s="116">
        <v>45737</v>
      </c>
      <c r="AJ44" s="95">
        <v>45738</v>
      </c>
      <c r="AK44" s="117"/>
      <c r="AL44" s="95">
        <v>45749</v>
      </c>
      <c r="AM44" s="95">
        <v>45750</v>
      </c>
      <c r="AN44" s="119"/>
      <c r="AO44" s="450"/>
      <c r="AP44" s="158">
        <v>45739</v>
      </c>
      <c r="AQ44" s="130">
        <v>45739</v>
      </c>
      <c r="AR44" s="130"/>
      <c r="AS44" s="130">
        <v>45750</v>
      </c>
      <c r="AT44" s="130">
        <v>45750</v>
      </c>
      <c r="AU44" s="119"/>
      <c r="AV44" s="446"/>
      <c r="AW44" s="116">
        <v>45740</v>
      </c>
      <c r="AX44" s="95">
        <v>45741</v>
      </c>
      <c r="AY44" s="117"/>
      <c r="AZ44" s="95">
        <v>45751</v>
      </c>
      <c r="BA44" s="95">
        <v>45751</v>
      </c>
      <c r="BB44" s="119"/>
      <c r="BC44" s="144"/>
      <c r="BD44" s="116">
        <v>45742</v>
      </c>
      <c r="BE44" s="95">
        <v>45743</v>
      </c>
      <c r="BF44" s="95"/>
      <c r="BG44" s="95">
        <v>45752</v>
      </c>
      <c r="BH44" s="95">
        <v>45753</v>
      </c>
      <c r="BI44" s="119"/>
      <c r="BJ44" s="144"/>
      <c r="BK44" s="116">
        <v>45744</v>
      </c>
      <c r="BL44" s="95">
        <v>45754</v>
      </c>
      <c r="BM44" s="95"/>
      <c r="BN44" s="95">
        <v>45753</v>
      </c>
      <c r="BO44" s="95">
        <v>45759</v>
      </c>
      <c r="BP44" s="119"/>
      <c r="BQ44" s="144"/>
      <c r="BR44" s="116">
        <v>45755</v>
      </c>
      <c r="BS44" s="95">
        <v>45756</v>
      </c>
      <c r="BT44" s="95"/>
      <c r="BU44" s="95">
        <v>45760</v>
      </c>
      <c r="BV44" s="95">
        <v>45761</v>
      </c>
      <c r="BW44" s="119"/>
      <c r="BX44" s="119"/>
      <c r="BY44" s="144"/>
      <c r="BZ44" s="116">
        <v>45761</v>
      </c>
      <c r="CA44" s="95">
        <v>45764</v>
      </c>
      <c r="CB44" s="117"/>
      <c r="CC44" s="95">
        <v>45764</v>
      </c>
      <c r="CD44" s="95">
        <v>45886</v>
      </c>
      <c r="CE44" s="119"/>
      <c r="CF44" s="144"/>
      <c r="CG44" s="116">
        <v>45763</v>
      </c>
      <c r="CH44" s="95">
        <v>45763</v>
      </c>
      <c r="CI44" s="95"/>
      <c r="CJ44" s="95">
        <v>45778</v>
      </c>
      <c r="CK44" s="95">
        <v>45778</v>
      </c>
      <c r="CL44" s="119"/>
      <c r="CM44" s="119"/>
      <c r="CN44" s="119"/>
      <c r="CO44" s="144"/>
      <c r="CP44" s="116">
        <v>45768</v>
      </c>
      <c r="CQ44" s="95">
        <v>45778</v>
      </c>
      <c r="CR44" s="117"/>
      <c r="CS44" s="124">
        <f>MIN(INDEX('USS SUMMARY'!R:AB,MATCH($D44,'USS SUMMARY'!D:D,0),0))</f>
        <v>45761</v>
      </c>
      <c r="CT44" s="95">
        <v>45821</v>
      </c>
      <c r="CU44" s="119"/>
      <c r="CV44" s="446"/>
      <c r="CW44" s="116">
        <v>45758</v>
      </c>
      <c r="CX44" s="95">
        <v>45765</v>
      </c>
      <c r="CY44" s="117"/>
      <c r="CZ44" s="95" t="s">
        <v>390</v>
      </c>
      <c r="DA44" s="95" t="s">
        <v>390</v>
      </c>
      <c r="DB44" s="119"/>
      <c r="DC44" s="144"/>
      <c r="DD44" s="116">
        <v>45758</v>
      </c>
      <c r="DE44" s="95">
        <v>45765</v>
      </c>
      <c r="DF44" s="117"/>
      <c r="DG44" s="95">
        <v>45940</v>
      </c>
      <c r="DH44" s="95">
        <v>45942</v>
      </c>
      <c r="DI44" s="119"/>
      <c r="DJ44" s="144"/>
      <c r="DK44" s="445" t="str">
        <f>_xlfn.XLOOKUP(D44,CranePad!$D$4:$D$195,CranePad!$E$4:$E$195,0,0,1)</f>
        <v>Varudi</v>
      </c>
      <c r="DL44" s="116">
        <v>45767</v>
      </c>
      <c r="DM44" s="95">
        <v>45774</v>
      </c>
      <c r="DN44" s="95"/>
      <c r="DO44" s="95">
        <v>45746</v>
      </c>
      <c r="DP44" s="95">
        <v>45758</v>
      </c>
      <c r="DQ44" s="119"/>
      <c r="DR44" s="144"/>
      <c r="DS44" s="123">
        <v>45816</v>
      </c>
      <c r="DT44" s="124">
        <v>45826</v>
      </c>
      <c r="DU44" s="124"/>
      <c r="DV44" s="124">
        <v>45931</v>
      </c>
      <c r="DW44" s="124">
        <v>45943</v>
      </c>
      <c r="DX44" s="119"/>
      <c r="DY44" s="144"/>
      <c r="DZ44" s="123">
        <v>45803</v>
      </c>
      <c r="EA44" s="124">
        <v>45811</v>
      </c>
      <c r="EB44" s="124"/>
      <c r="EC44" s="124">
        <f>IF(D44='USS SUMMARY'!AE43,MIN('USS SUMMARY'!AH43:AL43),"")</f>
        <v>45918</v>
      </c>
      <c r="ED44" s="124">
        <v>45943</v>
      </c>
      <c r="EE44" s="119"/>
      <c r="EF44" s="144"/>
      <c r="EG44" s="123">
        <v>45827</v>
      </c>
      <c r="EH44" s="124">
        <v>45833</v>
      </c>
      <c r="EI44" s="124"/>
      <c r="EJ44" s="124">
        <v>45945</v>
      </c>
      <c r="EK44" s="124">
        <v>45950</v>
      </c>
      <c r="EL44" s="119"/>
      <c r="EM44" s="144"/>
      <c r="EN44" s="116">
        <v>45834</v>
      </c>
      <c r="EO44" s="95">
        <v>45836</v>
      </c>
      <c r="EP44" s="95"/>
      <c r="EQ44" s="95">
        <v>45950</v>
      </c>
      <c r="ER44" s="95">
        <v>45951</v>
      </c>
      <c r="ES44" s="119"/>
      <c r="ET44" s="144"/>
      <c r="EU44" s="116">
        <v>45831</v>
      </c>
      <c r="EV44" s="95">
        <v>45832</v>
      </c>
      <c r="EW44" s="95"/>
      <c r="EX44" s="95">
        <v>45948</v>
      </c>
      <c r="EY44" s="95">
        <v>45948</v>
      </c>
      <c r="EZ44" s="119"/>
      <c r="FA44" s="144"/>
      <c r="FB44" s="116">
        <v>45748</v>
      </c>
      <c r="FC44" s="95">
        <v>45784</v>
      </c>
      <c r="FD44" s="95"/>
      <c r="FE44" s="95">
        <v>45803</v>
      </c>
      <c r="FF44" s="95">
        <v>45949</v>
      </c>
      <c r="FG44" s="119"/>
      <c r="FH44" s="144"/>
      <c r="FI44" s="116">
        <v>45792</v>
      </c>
      <c r="FJ44" s="95">
        <f t="shared" si="203"/>
        <v>45817</v>
      </c>
      <c r="FK44" s="95"/>
      <c r="FL44" s="95">
        <v>45900</v>
      </c>
      <c r="FM44" s="95">
        <v>45921</v>
      </c>
      <c r="FN44" s="119"/>
      <c r="FO44" s="144"/>
      <c r="FP44" s="116">
        <v>45833</v>
      </c>
      <c r="FQ44" s="95">
        <v>45836</v>
      </c>
      <c r="FR44" s="121"/>
      <c r="FS44" s="95">
        <v>45949</v>
      </c>
      <c r="FT44" s="95">
        <v>45952</v>
      </c>
      <c r="FU44" s="119"/>
      <c r="FV44" s="144"/>
      <c r="FW44" s="116">
        <v>45837</v>
      </c>
      <c r="FX44" s="95">
        <v>45838</v>
      </c>
      <c r="FY44" s="117"/>
      <c r="FZ44" s="95">
        <v>45953</v>
      </c>
      <c r="GA44" s="95">
        <v>45957</v>
      </c>
      <c r="GB44" s="119"/>
      <c r="GC44" s="144"/>
      <c r="GD44" s="391"/>
      <c r="GE44" s="437"/>
      <c r="GF44" s="78"/>
      <c r="GG44" s="78"/>
      <c r="GI44" s="68"/>
    </row>
    <row r="45" spans="1:191" s="74" customFormat="1" ht="16.5" customHeight="1" x14ac:dyDescent="0.3">
      <c r="A45" s="118">
        <f t="shared" si="202"/>
        <v>41</v>
      </c>
      <c r="B45" s="72" t="s">
        <v>211</v>
      </c>
      <c r="C45" s="72" t="s">
        <v>206</v>
      </c>
      <c r="D45" s="95" t="s">
        <v>135</v>
      </c>
      <c r="E45" s="167" t="s">
        <v>437</v>
      </c>
      <c r="F45" s="427" t="s">
        <v>438</v>
      </c>
      <c r="G45" s="95">
        <v>45779</v>
      </c>
      <c r="H45" s="219" t="str">
        <f>VLOOKUP($D45,'Stone Column Progress'!$D$6:$E$199,2,0)</f>
        <v>Bauer</v>
      </c>
      <c r="I45" s="193" t="s">
        <v>389</v>
      </c>
      <c r="J45" s="430">
        <v>538957</v>
      </c>
      <c r="K45" s="431">
        <v>2658594</v>
      </c>
      <c r="L45" s="116"/>
      <c r="M45" s="95"/>
      <c r="N45" s="117"/>
      <c r="O45" s="95" t="s">
        <v>390</v>
      </c>
      <c r="P45" s="95" t="s">
        <v>390</v>
      </c>
      <c r="Q45" s="144"/>
      <c r="R45" s="118">
        <f>VLOOKUP(D45,'Stone Column Progress'!$D$6:$M$199,7,0)</f>
        <v>253</v>
      </c>
      <c r="S45" s="73">
        <f>VLOOKUP(D45,'Stone Column Progress'!$D$6:$M$199,9,0)</f>
        <v>253</v>
      </c>
      <c r="T45" s="95">
        <v>45747</v>
      </c>
      <c r="U45" s="95">
        <v>45757</v>
      </c>
      <c r="V45" s="117"/>
      <c r="W45" s="95">
        <v>45762</v>
      </c>
      <c r="X45" s="95">
        <v>45768</v>
      </c>
      <c r="Y45" s="119"/>
      <c r="Z45" s="144"/>
      <c r="AA45" s="455"/>
      <c r="AB45" s="156"/>
      <c r="AC45" s="95"/>
      <c r="AD45" s="95"/>
      <c r="AE45" s="117"/>
      <c r="AF45" s="95"/>
      <c r="AG45" s="95"/>
      <c r="AH45" s="144"/>
      <c r="AI45" s="116">
        <v>45758</v>
      </c>
      <c r="AJ45" s="95">
        <v>45759</v>
      </c>
      <c r="AK45" s="117"/>
      <c r="AL45" s="95">
        <v>45780</v>
      </c>
      <c r="AM45" s="95">
        <v>45781</v>
      </c>
      <c r="AN45" s="119"/>
      <c r="AO45" s="450"/>
      <c r="AP45" s="158">
        <v>45760</v>
      </c>
      <c r="AQ45" s="130">
        <v>45760</v>
      </c>
      <c r="AR45" s="130"/>
      <c r="AS45" s="130">
        <v>45781</v>
      </c>
      <c r="AT45" s="130">
        <v>45782</v>
      </c>
      <c r="AU45" s="119"/>
      <c r="AV45" s="446"/>
      <c r="AW45" s="116">
        <v>45761</v>
      </c>
      <c r="AX45" s="95">
        <v>45762</v>
      </c>
      <c r="AY45" s="117"/>
      <c r="AZ45" s="95">
        <v>45783</v>
      </c>
      <c r="BA45" s="95">
        <v>45783</v>
      </c>
      <c r="BB45" s="119"/>
      <c r="BC45" s="144"/>
      <c r="BD45" s="116">
        <v>45763</v>
      </c>
      <c r="BE45" s="95">
        <v>45764</v>
      </c>
      <c r="BF45" s="95"/>
      <c r="BG45" s="95">
        <v>45806</v>
      </c>
      <c r="BH45" s="95">
        <v>45806</v>
      </c>
      <c r="BI45" s="119"/>
      <c r="BJ45" s="144"/>
      <c r="BK45" s="116">
        <v>45765</v>
      </c>
      <c r="BL45" s="95">
        <v>45775</v>
      </c>
      <c r="BM45" s="95"/>
      <c r="BN45" s="95">
        <v>45806</v>
      </c>
      <c r="BO45" s="95">
        <v>45821</v>
      </c>
      <c r="BP45" s="119"/>
      <c r="BQ45" s="144"/>
      <c r="BR45" s="116">
        <v>45776</v>
      </c>
      <c r="BS45" s="95">
        <v>45777</v>
      </c>
      <c r="BT45" s="95"/>
      <c r="BU45" s="95">
        <v>45823</v>
      </c>
      <c r="BV45" s="95">
        <v>45824</v>
      </c>
      <c r="BW45" s="119"/>
      <c r="BX45" s="119"/>
      <c r="BY45" s="144"/>
      <c r="BZ45" s="116">
        <v>45782</v>
      </c>
      <c r="CA45" s="95">
        <v>45785</v>
      </c>
      <c r="CB45" s="117"/>
      <c r="CC45" s="95">
        <v>45834</v>
      </c>
      <c r="CD45" s="95">
        <v>45958</v>
      </c>
      <c r="CE45" s="119"/>
      <c r="CF45" s="144"/>
      <c r="CG45" s="116">
        <v>45784</v>
      </c>
      <c r="CH45" s="95">
        <v>45784</v>
      </c>
      <c r="CI45" s="95"/>
      <c r="CJ45" s="95">
        <v>45865</v>
      </c>
      <c r="CK45" s="95">
        <v>45865</v>
      </c>
      <c r="CL45" s="119"/>
      <c r="CM45" s="119"/>
      <c r="CN45" s="119"/>
      <c r="CO45" s="144"/>
      <c r="CP45" s="116">
        <v>45794</v>
      </c>
      <c r="CQ45" s="95">
        <v>45804</v>
      </c>
      <c r="CR45" s="117"/>
      <c r="CS45" s="124">
        <f>MIN(INDEX('USS SUMMARY'!R:AB,MATCH($D45,'USS SUMMARY'!D:D,0),0))</f>
        <v>45783</v>
      </c>
      <c r="CT45" s="95">
        <v>45916</v>
      </c>
      <c r="CU45" s="119"/>
      <c r="CV45" s="446"/>
      <c r="CW45" s="116">
        <v>45779</v>
      </c>
      <c r="CX45" s="95">
        <v>45786</v>
      </c>
      <c r="CY45" s="117"/>
      <c r="CZ45" s="95">
        <v>45689</v>
      </c>
      <c r="DA45" s="95">
        <v>45708</v>
      </c>
      <c r="DB45" s="119"/>
      <c r="DC45" s="144"/>
      <c r="DD45" s="116">
        <v>45779</v>
      </c>
      <c r="DE45" s="95">
        <v>45786</v>
      </c>
      <c r="DF45" s="117"/>
      <c r="DG45" s="95">
        <v>45890</v>
      </c>
      <c r="DH45" s="95">
        <v>45896</v>
      </c>
      <c r="DI45" s="119"/>
      <c r="DJ45" s="144"/>
      <c r="DK45" s="445" t="str">
        <f>_xlfn.XLOOKUP(D45,CranePad!$D$4:$D$195,CranePad!$E$4:$E$195,0,0,1)</f>
        <v>Varudi</v>
      </c>
      <c r="DL45" s="116">
        <v>45788</v>
      </c>
      <c r="DM45" s="95">
        <v>45795</v>
      </c>
      <c r="DN45" s="95"/>
      <c r="DO45" s="95">
        <v>45902</v>
      </c>
      <c r="DP45" s="95">
        <v>45920</v>
      </c>
      <c r="DQ45" s="119"/>
      <c r="DR45" s="144"/>
      <c r="DS45" s="123">
        <v>45889</v>
      </c>
      <c r="DT45" s="124">
        <v>45942</v>
      </c>
      <c r="DU45" s="124"/>
      <c r="DV45" s="124">
        <v>45921</v>
      </c>
      <c r="DW45" s="124">
        <v>45932</v>
      </c>
      <c r="DX45" s="119"/>
      <c r="DY45" s="144"/>
      <c r="DZ45" s="123">
        <v>45824</v>
      </c>
      <c r="EA45" s="124">
        <v>45832</v>
      </c>
      <c r="EB45" s="124"/>
      <c r="EC45" s="124">
        <f>IF(D45='USS SUMMARY'!AE44,MIN('USS SUMMARY'!AH44:AL44),"")</f>
        <v>45916</v>
      </c>
      <c r="ED45" s="124">
        <v>45922</v>
      </c>
      <c r="EE45" s="119"/>
      <c r="EF45" s="144"/>
      <c r="EG45" s="123">
        <v>45943</v>
      </c>
      <c r="EH45" s="124">
        <v>45950</v>
      </c>
      <c r="EI45" s="124"/>
      <c r="EJ45" s="124">
        <v>45933</v>
      </c>
      <c r="EK45" s="124">
        <v>45945</v>
      </c>
      <c r="EL45" s="119"/>
      <c r="EM45" s="144"/>
      <c r="EN45" s="116">
        <v>45951</v>
      </c>
      <c r="EO45" s="95">
        <v>45953</v>
      </c>
      <c r="EP45" s="95"/>
      <c r="EQ45" s="95">
        <v>45945</v>
      </c>
      <c r="ER45" s="95">
        <v>45947</v>
      </c>
      <c r="ES45" s="119"/>
      <c r="ET45" s="144"/>
      <c r="EU45" s="116">
        <v>45962</v>
      </c>
      <c r="EV45" s="95">
        <v>45963</v>
      </c>
      <c r="EW45" s="95"/>
      <c r="EX45" s="95">
        <v>45948</v>
      </c>
      <c r="EY45" s="95">
        <v>45948</v>
      </c>
      <c r="EZ45" s="119"/>
      <c r="FA45" s="144"/>
      <c r="FB45" s="116">
        <v>45792</v>
      </c>
      <c r="FC45" s="95">
        <v>45815</v>
      </c>
      <c r="FD45" s="95"/>
      <c r="FE45" s="95">
        <v>45942</v>
      </c>
      <c r="FF45" s="95">
        <v>45950</v>
      </c>
      <c r="FG45" s="119"/>
      <c r="FH45" s="144"/>
      <c r="FI45" s="116">
        <v>45833</v>
      </c>
      <c r="FJ45" s="95">
        <f t="shared" si="203"/>
        <v>45858</v>
      </c>
      <c r="FK45" s="95"/>
      <c r="FL45" s="95">
        <v>45900</v>
      </c>
      <c r="FM45" s="95">
        <v>45921</v>
      </c>
      <c r="FN45" s="119"/>
      <c r="FO45" s="144"/>
      <c r="FP45" s="116">
        <v>45964</v>
      </c>
      <c r="FQ45" s="95">
        <v>45967</v>
      </c>
      <c r="FR45" s="121"/>
      <c r="FS45" s="95">
        <v>45949</v>
      </c>
      <c r="FT45" s="95">
        <v>45952</v>
      </c>
      <c r="FU45" s="119"/>
      <c r="FV45" s="144"/>
      <c r="FW45" s="116">
        <v>45968</v>
      </c>
      <c r="FX45" s="95">
        <v>45970</v>
      </c>
      <c r="FY45" s="117"/>
      <c r="FZ45" s="95">
        <v>45953</v>
      </c>
      <c r="GA45" s="95">
        <v>45957</v>
      </c>
      <c r="GB45" s="119"/>
      <c r="GC45" s="144"/>
      <c r="GD45" s="391"/>
      <c r="GE45" s="437"/>
      <c r="GF45" s="78"/>
      <c r="GG45" s="78"/>
      <c r="GI45" s="68"/>
    </row>
    <row r="46" spans="1:191" s="74" customFormat="1" ht="16.5" customHeight="1" x14ac:dyDescent="0.3">
      <c r="A46" s="118">
        <f t="shared" si="202"/>
        <v>42</v>
      </c>
      <c r="B46" s="72" t="s">
        <v>211</v>
      </c>
      <c r="C46" s="72" t="s">
        <v>206</v>
      </c>
      <c r="D46" s="95" t="s">
        <v>118</v>
      </c>
      <c r="E46" s="167" t="s">
        <v>427</v>
      </c>
      <c r="F46" s="427" t="s">
        <v>413</v>
      </c>
      <c r="G46" s="95">
        <v>45762</v>
      </c>
      <c r="H46" s="219" t="str">
        <f>VLOOKUP($D46,'Stone Column Progress'!$D$6:$E$199,2,0)</f>
        <v>Bauer</v>
      </c>
      <c r="I46" s="193" t="s">
        <v>389</v>
      </c>
      <c r="J46" s="430">
        <v>539608</v>
      </c>
      <c r="K46" s="431">
        <v>2659276</v>
      </c>
      <c r="L46" s="116"/>
      <c r="M46" s="95"/>
      <c r="N46" s="117"/>
      <c r="O46" s="95" t="s">
        <v>390</v>
      </c>
      <c r="P46" s="95" t="s">
        <v>390</v>
      </c>
      <c r="Q46" s="144"/>
      <c r="R46" s="118">
        <f>VLOOKUP(D46,'Stone Column Progress'!$D$6:$M$199,7,0)</f>
        <v>253</v>
      </c>
      <c r="S46" s="73">
        <f>VLOOKUP(D46,'Stone Column Progress'!$D$6:$M$199,9,0)</f>
        <v>253</v>
      </c>
      <c r="T46" s="95">
        <v>45718</v>
      </c>
      <c r="U46" s="95">
        <v>45727</v>
      </c>
      <c r="V46" s="117"/>
      <c r="W46" s="95">
        <v>45737</v>
      </c>
      <c r="X46" s="95">
        <v>45750</v>
      </c>
      <c r="Y46" s="119"/>
      <c r="Z46" s="157" t="s">
        <v>439</v>
      </c>
      <c r="AA46" s="455"/>
      <c r="AB46" s="156"/>
      <c r="AC46" s="95"/>
      <c r="AD46" s="95"/>
      <c r="AE46" s="117"/>
      <c r="AF46" s="95"/>
      <c r="AG46" s="95"/>
      <c r="AH46" s="144"/>
      <c r="AI46" s="116">
        <v>45747</v>
      </c>
      <c r="AJ46" s="95">
        <v>45748</v>
      </c>
      <c r="AK46" s="117"/>
      <c r="AL46" s="95">
        <v>45762</v>
      </c>
      <c r="AM46" s="95">
        <v>45763</v>
      </c>
      <c r="AN46" s="119"/>
      <c r="AO46" s="450"/>
      <c r="AP46" s="158">
        <v>45749</v>
      </c>
      <c r="AQ46" s="130">
        <v>45749</v>
      </c>
      <c r="AR46" s="130"/>
      <c r="AS46" s="130">
        <v>45763</v>
      </c>
      <c r="AT46" s="130">
        <v>45763</v>
      </c>
      <c r="AU46" s="119"/>
      <c r="AV46" s="446"/>
      <c r="AW46" s="116">
        <v>45750</v>
      </c>
      <c r="AX46" s="95">
        <v>45751</v>
      </c>
      <c r="AY46" s="117"/>
      <c r="AZ46" s="95">
        <v>45763</v>
      </c>
      <c r="BA46" s="95">
        <v>45763</v>
      </c>
      <c r="BB46" s="119"/>
      <c r="BC46" s="144"/>
      <c r="BD46" s="116">
        <v>45752</v>
      </c>
      <c r="BE46" s="95">
        <v>45753</v>
      </c>
      <c r="BF46" s="95"/>
      <c r="BG46" s="95">
        <v>45766</v>
      </c>
      <c r="BH46" s="95">
        <v>45767</v>
      </c>
      <c r="BI46" s="119"/>
      <c r="BJ46" s="144"/>
      <c r="BK46" s="116">
        <v>45754</v>
      </c>
      <c r="BL46" s="95">
        <v>45764</v>
      </c>
      <c r="BM46" s="95"/>
      <c r="BN46" s="95">
        <v>45768</v>
      </c>
      <c r="BO46" s="95">
        <v>45783</v>
      </c>
      <c r="BP46" s="119"/>
      <c r="BQ46" s="144"/>
      <c r="BR46" s="116">
        <v>45765</v>
      </c>
      <c r="BS46" s="95">
        <v>45766</v>
      </c>
      <c r="BT46" s="95"/>
      <c r="BU46" s="95">
        <v>45784</v>
      </c>
      <c r="BV46" s="95">
        <v>45785</v>
      </c>
      <c r="BW46" s="119"/>
      <c r="BX46" s="119"/>
      <c r="BY46" s="144"/>
      <c r="BZ46" s="116">
        <v>45771</v>
      </c>
      <c r="CA46" s="95">
        <v>45774</v>
      </c>
      <c r="CB46" s="117"/>
      <c r="CC46" s="95">
        <v>45793</v>
      </c>
      <c r="CD46" s="95">
        <v>45903</v>
      </c>
      <c r="CE46" s="119"/>
      <c r="CF46" s="144"/>
      <c r="CG46" s="116">
        <v>45773</v>
      </c>
      <c r="CH46" s="95">
        <v>45773</v>
      </c>
      <c r="CI46" s="95"/>
      <c r="CJ46" s="95">
        <v>45797</v>
      </c>
      <c r="CK46" s="95">
        <v>45797</v>
      </c>
      <c r="CL46" s="119"/>
      <c r="CM46" s="119"/>
      <c r="CN46" s="119"/>
      <c r="CO46" s="144"/>
      <c r="CP46" s="116">
        <v>45788</v>
      </c>
      <c r="CQ46" s="95">
        <v>45798</v>
      </c>
      <c r="CR46" s="117"/>
      <c r="CS46" s="124">
        <f>MIN(INDEX('USS SUMMARY'!R:AB,MATCH($D46,'USS SUMMARY'!D:D,0),0))</f>
        <v>45762</v>
      </c>
      <c r="CT46" s="95">
        <v>45800</v>
      </c>
      <c r="CU46" s="119"/>
      <c r="CV46" s="446"/>
      <c r="CW46" s="116">
        <v>45768</v>
      </c>
      <c r="CX46" s="95">
        <v>45775</v>
      </c>
      <c r="CY46" s="117"/>
      <c r="CZ46" s="95">
        <v>45689</v>
      </c>
      <c r="DA46" s="95">
        <v>45708</v>
      </c>
      <c r="DB46" s="119"/>
      <c r="DC46" s="144"/>
      <c r="DD46" s="116">
        <v>45768</v>
      </c>
      <c r="DE46" s="95">
        <v>45775</v>
      </c>
      <c r="DF46" s="117"/>
      <c r="DG46" s="95">
        <v>45859</v>
      </c>
      <c r="DH46" s="95">
        <v>45878</v>
      </c>
      <c r="DI46" s="119"/>
      <c r="DJ46" s="144"/>
      <c r="DK46" s="445" t="str">
        <f>_xlfn.XLOOKUP(D46,CranePad!$D$4:$D$195,CranePad!$E$4:$E$195,0,0,1)</f>
        <v>Varudi</v>
      </c>
      <c r="DL46" s="116">
        <v>45777</v>
      </c>
      <c r="DM46" s="95">
        <v>45784</v>
      </c>
      <c r="DN46" s="95"/>
      <c r="DO46" s="95">
        <v>45759</v>
      </c>
      <c r="DP46" s="95">
        <v>45776</v>
      </c>
      <c r="DQ46" s="119"/>
      <c r="DR46" s="144"/>
      <c r="DS46" s="123">
        <v>45829</v>
      </c>
      <c r="DT46" s="124">
        <v>45870</v>
      </c>
      <c r="DU46" s="124"/>
      <c r="DV46" s="124">
        <v>45878</v>
      </c>
      <c r="DW46" s="124">
        <v>45886</v>
      </c>
      <c r="DX46" s="119"/>
      <c r="DY46" s="144"/>
      <c r="DZ46" s="123">
        <v>45818</v>
      </c>
      <c r="EA46" s="124">
        <v>45826</v>
      </c>
      <c r="EB46" s="124"/>
      <c r="EC46" s="124">
        <f>IF(D46='USS SUMMARY'!AE45,MIN('USS SUMMARY'!AH45:AL45),"")</f>
        <v>45880</v>
      </c>
      <c r="ED46" s="124">
        <v>45919</v>
      </c>
      <c r="EE46" s="119"/>
      <c r="EF46" s="144"/>
      <c r="EG46" s="123">
        <v>45871</v>
      </c>
      <c r="EH46" s="124">
        <v>45878</v>
      </c>
      <c r="EI46" s="124"/>
      <c r="EJ46" s="124">
        <v>45887</v>
      </c>
      <c r="EK46" s="124">
        <v>45893</v>
      </c>
      <c r="EL46" s="119"/>
      <c r="EM46" s="144"/>
      <c r="EN46" s="116">
        <v>45879</v>
      </c>
      <c r="EO46" s="95">
        <v>45881</v>
      </c>
      <c r="EP46" s="95"/>
      <c r="EQ46" s="95">
        <v>45900</v>
      </c>
      <c r="ER46" s="95">
        <v>45902</v>
      </c>
      <c r="ES46" s="119"/>
      <c r="ET46" s="144"/>
      <c r="EU46" s="116">
        <v>45906</v>
      </c>
      <c r="EV46" s="95">
        <v>45907</v>
      </c>
      <c r="EW46" s="95"/>
      <c r="EX46" s="95">
        <v>45918</v>
      </c>
      <c r="EY46" s="95">
        <v>45918</v>
      </c>
      <c r="EZ46" s="119"/>
      <c r="FA46" s="144"/>
      <c r="FB46" s="116">
        <v>45792</v>
      </c>
      <c r="FC46" s="95">
        <v>45815</v>
      </c>
      <c r="FD46" s="95"/>
      <c r="FE46" s="95">
        <v>45858</v>
      </c>
      <c r="FF46" s="95">
        <v>45923</v>
      </c>
      <c r="FG46" s="119"/>
      <c r="FH46" s="144"/>
      <c r="FI46" s="116">
        <v>45833</v>
      </c>
      <c r="FJ46" s="95">
        <f t="shared" si="203"/>
        <v>45858</v>
      </c>
      <c r="FK46" s="95"/>
      <c r="FL46" s="95">
        <v>45900</v>
      </c>
      <c r="FM46" s="95">
        <v>45921</v>
      </c>
      <c r="FN46" s="119"/>
      <c r="FO46" s="144"/>
      <c r="FP46" s="116">
        <v>45908</v>
      </c>
      <c r="FQ46" s="95">
        <v>45911</v>
      </c>
      <c r="FR46" s="121"/>
      <c r="FS46" s="95">
        <v>45919</v>
      </c>
      <c r="FT46" s="95">
        <v>45923</v>
      </c>
      <c r="FU46" s="119"/>
      <c r="FV46" s="144"/>
      <c r="FW46" s="116">
        <v>45912</v>
      </c>
      <c r="FX46" s="95">
        <v>45914</v>
      </c>
      <c r="FY46" s="117"/>
      <c r="FZ46" s="95">
        <v>45944</v>
      </c>
      <c r="GA46" s="95">
        <v>45951</v>
      </c>
      <c r="GB46" s="119"/>
      <c r="GC46" s="144"/>
      <c r="GD46" s="391"/>
      <c r="GE46" s="437"/>
      <c r="GF46" s="78"/>
      <c r="GG46" s="78"/>
      <c r="GI46" s="68"/>
    </row>
    <row r="47" spans="1:191" s="74" customFormat="1" ht="16.5" customHeight="1" x14ac:dyDescent="0.3">
      <c r="A47" s="118">
        <f t="shared" si="202"/>
        <v>43</v>
      </c>
      <c r="B47" s="72" t="s">
        <v>211</v>
      </c>
      <c r="C47" s="72" t="s">
        <v>206</v>
      </c>
      <c r="D47" s="95" t="s">
        <v>137</v>
      </c>
      <c r="E47" s="167" t="s">
        <v>437</v>
      </c>
      <c r="F47" s="427" t="s">
        <v>413</v>
      </c>
      <c r="G47" s="95">
        <v>45784</v>
      </c>
      <c r="H47" s="219" t="str">
        <f>VLOOKUP($D47,'Stone Column Progress'!$D$6:$E$199,2,0)</f>
        <v>Bauer</v>
      </c>
      <c r="I47" s="193" t="s">
        <v>389</v>
      </c>
      <c r="J47" s="430">
        <v>539798</v>
      </c>
      <c r="K47" s="431">
        <v>2658290</v>
      </c>
      <c r="L47" s="116"/>
      <c r="M47" s="95"/>
      <c r="N47" s="117"/>
      <c r="O47" s="95" t="s">
        <v>390</v>
      </c>
      <c r="P47" s="95" t="s">
        <v>390</v>
      </c>
      <c r="Q47" s="144"/>
      <c r="R47" s="118">
        <f>VLOOKUP(D47,'Stone Column Progress'!$D$6:$M$199,7,0)</f>
        <v>253</v>
      </c>
      <c r="S47" s="73">
        <f>VLOOKUP(D47,'Stone Column Progress'!$D$6:$M$199,9,0)</f>
        <v>253</v>
      </c>
      <c r="T47" s="95">
        <v>45708</v>
      </c>
      <c r="U47" s="95">
        <v>45717</v>
      </c>
      <c r="V47" s="117"/>
      <c r="W47" s="95">
        <v>45750</v>
      </c>
      <c r="X47" s="95">
        <v>45761</v>
      </c>
      <c r="Y47" s="119"/>
      <c r="Z47" s="144"/>
      <c r="AA47" s="455"/>
      <c r="AB47" s="156"/>
      <c r="AC47" s="95"/>
      <c r="AD47" s="95"/>
      <c r="AE47" s="117"/>
      <c r="AF47" s="95"/>
      <c r="AG47" s="95"/>
      <c r="AH47" s="144"/>
      <c r="AI47" s="116">
        <v>45737</v>
      </c>
      <c r="AJ47" s="95">
        <v>45738</v>
      </c>
      <c r="AK47" s="117"/>
      <c r="AL47" s="95">
        <v>45794</v>
      </c>
      <c r="AM47" s="95">
        <v>45795</v>
      </c>
      <c r="AN47" s="119"/>
      <c r="AO47" s="451"/>
      <c r="AP47" s="158">
        <v>45739</v>
      </c>
      <c r="AQ47" s="130">
        <v>45739</v>
      </c>
      <c r="AR47" s="130"/>
      <c r="AS47" s="130">
        <v>45796</v>
      </c>
      <c r="AT47" s="130">
        <v>45796</v>
      </c>
      <c r="AU47" s="119"/>
      <c r="AV47" s="447"/>
      <c r="AW47" s="116">
        <v>45740</v>
      </c>
      <c r="AX47" s="95">
        <v>45741</v>
      </c>
      <c r="AY47" s="117"/>
      <c r="AZ47" s="95">
        <v>45796</v>
      </c>
      <c r="BA47" s="95">
        <v>45796</v>
      </c>
      <c r="BB47" s="119"/>
      <c r="BC47" s="144"/>
      <c r="BD47" s="116">
        <v>45742</v>
      </c>
      <c r="BE47" s="95">
        <v>45743</v>
      </c>
      <c r="BF47" s="95"/>
      <c r="BG47" s="95">
        <v>45798</v>
      </c>
      <c r="BH47" s="95">
        <v>45798</v>
      </c>
      <c r="BI47" s="119"/>
      <c r="BJ47" s="144"/>
      <c r="BK47" s="116">
        <v>45744</v>
      </c>
      <c r="BL47" s="95">
        <v>45754</v>
      </c>
      <c r="BM47" s="95"/>
      <c r="BN47" s="95">
        <v>45800</v>
      </c>
      <c r="BO47" s="95">
        <v>45807</v>
      </c>
      <c r="BP47" s="119"/>
      <c r="BQ47" s="144"/>
      <c r="BR47" s="116">
        <v>45755</v>
      </c>
      <c r="BS47" s="95">
        <v>45756</v>
      </c>
      <c r="BT47" s="95"/>
      <c r="BU47" s="95">
        <v>45809</v>
      </c>
      <c r="BV47" s="95">
        <v>45810</v>
      </c>
      <c r="BW47" s="119"/>
      <c r="BX47" s="119"/>
      <c r="BY47" s="144"/>
      <c r="BZ47" s="116">
        <v>45761</v>
      </c>
      <c r="CA47" s="95">
        <v>45764</v>
      </c>
      <c r="CB47" s="117"/>
      <c r="CC47" s="95">
        <v>45816</v>
      </c>
      <c r="CD47" s="95">
        <v>45882</v>
      </c>
      <c r="CE47" s="119"/>
      <c r="CF47" s="144"/>
      <c r="CG47" s="116">
        <v>45763</v>
      </c>
      <c r="CH47" s="95">
        <v>45763</v>
      </c>
      <c r="CI47" s="95"/>
      <c r="CJ47" s="95">
        <v>45815</v>
      </c>
      <c r="CK47" s="95">
        <v>45815</v>
      </c>
      <c r="CL47" s="119"/>
      <c r="CM47" s="119"/>
      <c r="CN47" s="119"/>
      <c r="CO47" s="144"/>
      <c r="CP47" s="116">
        <v>45768</v>
      </c>
      <c r="CQ47" s="95">
        <v>45778</v>
      </c>
      <c r="CR47" s="117"/>
      <c r="CS47" s="124">
        <f>MIN(INDEX('USS SUMMARY'!R:AB,MATCH($D47,'USS SUMMARY'!D:D,0),0))</f>
        <v>45796</v>
      </c>
      <c r="CT47" s="95">
        <v>45799</v>
      </c>
      <c r="CU47" s="119"/>
      <c r="CV47" s="446"/>
      <c r="CW47" s="116">
        <v>45758</v>
      </c>
      <c r="CX47" s="95">
        <v>45765</v>
      </c>
      <c r="CY47" s="117"/>
      <c r="CZ47" s="95">
        <v>45759</v>
      </c>
      <c r="DA47" s="95">
        <v>45770</v>
      </c>
      <c r="DB47" s="119"/>
      <c r="DC47" s="144"/>
      <c r="DD47" s="116">
        <v>45758</v>
      </c>
      <c r="DE47" s="95">
        <v>45765</v>
      </c>
      <c r="DF47" s="117"/>
      <c r="DG47" s="95">
        <v>45772</v>
      </c>
      <c r="DH47" s="95">
        <v>45780</v>
      </c>
      <c r="DI47" s="119"/>
      <c r="DJ47" s="144"/>
      <c r="DK47" s="445" t="str">
        <f>_xlfn.XLOOKUP(D47,CranePad!$D$4:$D$195,CranePad!$E$4:$E$195,0,0,1)</f>
        <v>Varudi</v>
      </c>
      <c r="DL47" s="116">
        <v>45767</v>
      </c>
      <c r="DM47" s="95">
        <v>45774</v>
      </c>
      <c r="DN47" s="95"/>
      <c r="DO47" s="95">
        <v>45772</v>
      </c>
      <c r="DP47" s="95">
        <v>45782</v>
      </c>
      <c r="DQ47" s="119"/>
      <c r="DR47" s="144"/>
      <c r="DS47" s="123">
        <v>45805</v>
      </c>
      <c r="DT47" s="124">
        <v>45815</v>
      </c>
      <c r="DU47" s="124"/>
      <c r="DV47" s="124">
        <v>45940</v>
      </c>
      <c r="DW47" s="124">
        <v>45948</v>
      </c>
      <c r="DX47" s="119"/>
      <c r="DY47" s="144"/>
      <c r="DZ47" s="123">
        <v>45803</v>
      </c>
      <c r="EA47" s="124">
        <v>45811</v>
      </c>
      <c r="EB47" s="124"/>
      <c r="EC47" s="124">
        <f>IF(D47='USS SUMMARY'!AE46,MIN('USS SUMMARY'!AH46:AL46),"")</f>
        <v>45941</v>
      </c>
      <c r="ED47" s="124">
        <v>45941</v>
      </c>
      <c r="EE47" s="119"/>
      <c r="EF47" s="144"/>
      <c r="EG47" s="123">
        <v>45816</v>
      </c>
      <c r="EH47" s="124">
        <v>45822</v>
      </c>
      <c r="EI47" s="124"/>
      <c r="EJ47" s="124">
        <v>45946</v>
      </c>
      <c r="EK47" s="124">
        <v>45952</v>
      </c>
      <c r="EL47" s="119"/>
      <c r="EM47" s="144"/>
      <c r="EN47" s="116">
        <v>45823</v>
      </c>
      <c r="EO47" s="95">
        <v>45825</v>
      </c>
      <c r="EP47" s="95"/>
      <c r="EQ47" s="95">
        <v>45952</v>
      </c>
      <c r="ER47" s="95">
        <v>45953</v>
      </c>
      <c r="ES47" s="119"/>
      <c r="ET47" s="144"/>
      <c r="EU47" s="116">
        <v>45826</v>
      </c>
      <c r="EV47" s="95">
        <v>45827</v>
      </c>
      <c r="EW47" s="95"/>
      <c r="EX47" s="95">
        <v>45949</v>
      </c>
      <c r="EY47" s="95">
        <v>45949</v>
      </c>
      <c r="EZ47" s="119"/>
      <c r="FA47" s="144"/>
      <c r="FB47" s="116">
        <v>45748</v>
      </c>
      <c r="FC47" s="95">
        <v>45784</v>
      </c>
      <c r="FD47" s="95"/>
      <c r="FE47" s="95">
        <v>45820</v>
      </c>
      <c r="FF47" s="95">
        <v>45949</v>
      </c>
      <c r="FG47" s="119"/>
      <c r="FH47" s="144"/>
      <c r="FI47" s="116">
        <v>45792</v>
      </c>
      <c r="FJ47" s="95">
        <f t="shared" si="203"/>
        <v>45817</v>
      </c>
      <c r="FK47" s="95"/>
      <c r="FL47" s="95">
        <v>45900</v>
      </c>
      <c r="FM47" s="95">
        <v>45921</v>
      </c>
      <c r="FN47" s="119"/>
      <c r="FO47" s="144"/>
      <c r="FP47" s="116">
        <v>45828</v>
      </c>
      <c r="FQ47" s="95">
        <v>45831</v>
      </c>
      <c r="FR47" s="121"/>
      <c r="FS47" s="95">
        <v>45949</v>
      </c>
      <c r="FT47" s="95">
        <v>45952</v>
      </c>
      <c r="FU47" s="119"/>
      <c r="FV47" s="144"/>
      <c r="FW47" s="116">
        <v>45832</v>
      </c>
      <c r="FX47" s="95">
        <v>45833</v>
      </c>
      <c r="FY47" s="117"/>
      <c r="FZ47" s="95">
        <v>45953</v>
      </c>
      <c r="GA47" s="95">
        <v>45957</v>
      </c>
      <c r="GB47" s="119"/>
      <c r="GC47" s="144"/>
      <c r="GD47" s="391"/>
      <c r="GE47" s="437"/>
      <c r="GF47" s="78"/>
      <c r="GG47" s="78"/>
      <c r="GI47" s="68"/>
    </row>
    <row r="48" spans="1:191" s="74" customFormat="1" ht="16.5" customHeight="1" x14ac:dyDescent="0.3">
      <c r="A48" s="118">
        <f t="shared" si="202"/>
        <v>44</v>
      </c>
      <c r="B48" s="72" t="s">
        <v>211</v>
      </c>
      <c r="C48" s="72" t="s">
        <v>206</v>
      </c>
      <c r="D48" s="95" t="s">
        <v>42</v>
      </c>
      <c r="E48" s="167" t="s">
        <v>427</v>
      </c>
      <c r="F48" s="427" t="s">
        <v>413</v>
      </c>
      <c r="G48" s="95">
        <v>45762</v>
      </c>
      <c r="H48" s="219" t="str">
        <f>VLOOKUP($D48,'Stone Column Progress'!$D$6:$E$199,2,0)</f>
        <v>Bauer</v>
      </c>
      <c r="I48" s="193" t="s">
        <v>389</v>
      </c>
      <c r="J48" s="430">
        <v>540442</v>
      </c>
      <c r="K48" s="431">
        <v>2659011</v>
      </c>
      <c r="L48" s="116"/>
      <c r="M48" s="95"/>
      <c r="N48" s="117"/>
      <c r="O48" s="95" t="s">
        <v>390</v>
      </c>
      <c r="P48" s="95" t="s">
        <v>390</v>
      </c>
      <c r="Q48" s="144"/>
      <c r="R48" s="118">
        <f>VLOOKUP(D48,'Stone Column Progress'!$D$6:$M$199,7,0)</f>
        <v>253</v>
      </c>
      <c r="S48" s="73">
        <f>VLOOKUP(D48,'Stone Column Progress'!$D$6:$M$199,9,0)</f>
        <v>253</v>
      </c>
      <c r="T48" s="95">
        <v>45728</v>
      </c>
      <c r="U48" s="95">
        <v>45737</v>
      </c>
      <c r="V48" s="117"/>
      <c r="W48" s="95">
        <v>45717</v>
      </c>
      <c r="X48" s="95">
        <v>45729</v>
      </c>
      <c r="Y48" s="119"/>
      <c r="Z48" s="144"/>
      <c r="AA48" s="455" t="s">
        <v>391</v>
      </c>
      <c r="AB48" s="509" t="s">
        <v>440</v>
      </c>
      <c r="AC48" s="95">
        <v>45740</v>
      </c>
      <c r="AD48" s="95">
        <v>45757</v>
      </c>
      <c r="AE48" s="117"/>
      <c r="AF48" s="95">
        <v>45776</v>
      </c>
      <c r="AG48" s="95">
        <v>45801</v>
      </c>
      <c r="AH48" s="256"/>
      <c r="AI48" s="116">
        <v>45760</v>
      </c>
      <c r="AJ48" s="95">
        <v>45761</v>
      </c>
      <c r="AK48" s="117"/>
      <c r="AL48" s="95">
        <v>45811</v>
      </c>
      <c r="AM48" s="95">
        <v>45812</v>
      </c>
      <c r="AN48" s="119"/>
      <c r="AO48" s="450"/>
      <c r="AP48" s="158">
        <v>45762</v>
      </c>
      <c r="AQ48" s="130">
        <v>45762</v>
      </c>
      <c r="AR48" s="130"/>
      <c r="AS48" s="130">
        <v>45813</v>
      </c>
      <c r="AT48" s="130">
        <v>45813</v>
      </c>
      <c r="AU48" s="119"/>
      <c r="AV48" s="446"/>
      <c r="AW48" s="116">
        <v>45763</v>
      </c>
      <c r="AX48" s="95">
        <v>45763</v>
      </c>
      <c r="AY48" s="117"/>
      <c r="AZ48" s="95">
        <v>45814</v>
      </c>
      <c r="BA48" s="95">
        <v>45814</v>
      </c>
      <c r="BB48" s="119"/>
      <c r="BC48" s="144"/>
      <c r="BD48" s="116">
        <v>45764</v>
      </c>
      <c r="BE48" s="95">
        <v>45764</v>
      </c>
      <c r="BF48" s="95"/>
      <c r="BG48" s="95">
        <v>45821</v>
      </c>
      <c r="BH48" s="95">
        <v>45821</v>
      </c>
      <c r="BI48" s="119"/>
      <c r="BJ48" s="144"/>
      <c r="BK48" s="116">
        <v>45765</v>
      </c>
      <c r="BL48" s="95">
        <v>45773</v>
      </c>
      <c r="BM48" s="95"/>
      <c r="BN48" s="95">
        <v>45822</v>
      </c>
      <c r="BO48" s="95">
        <v>45829</v>
      </c>
      <c r="BP48" s="119"/>
      <c r="BQ48" s="144"/>
      <c r="BR48" s="116">
        <v>45774</v>
      </c>
      <c r="BS48" s="95">
        <v>45775</v>
      </c>
      <c r="BT48" s="95"/>
      <c r="BU48" s="95">
        <v>45831</v>
      </c>
      <c r="BV48" s="95">
        <v>45831</v>
      </c>
      <c r="BW48" s="119"/>
      <c r="BX48" s="119"/>
      <c r="BY48" s="144"/>
      <c r="BZ48" s="116">
        <v>45779</v>
      </c>
      <c r="CA48" s="95">
        <v>45784</v>
      </c>
      <c r="CB48" s="117"/>
      <c r="CC48" s="95">
        <v>45840</v>
      </c>
      <c r="CD48" s="95">
        <v>45881</v>
      </c>
      <c r="CE48" s="119"/>
      <c r="CF48" s="144"/>
      <c r="CG48" s="116">
        <v>45783</v>
      </c>
      <c r="CH48" s="95">
        <v>45783</v>
      </c>
      <c r="CI48" s="95"/>
      <c r="CJ48" s="95">
        <v>45846</v>
      </c>
      <c r="CK48" s="95">
        <v>45846</v>
      </c>
      <c r="CL48" s="119"/>
      <c r="CM48" s="119"/>
      <c r="CN48" s="119"/>
      <c r="CO48" s="144"/>
      <c r="CP48" s="116">
        <v>45785</v>
      </c>
      <c r="CQ48" s="95">
        <v>45795</v>
      </c>
      <c r="CR48" s="117"/>
      <c r="CS48" s="124">
        <f>MIN(INDEX('USS SUMMARY'!R:AB,MATCH($D48,'USS SUMMARY'!D:D,0),0))</f>
        <v>45812</v>
      </c>
      <c r="CT48" s="95">
        <v>45876</v>
      </c>
      <c r="CU48" s="119"/>
      <c r="CV48" s="446"/>
      <c r="CW48" s="116">
        <v>45760</v>
      </c>
      <c r="CX48" s="95">
        <v>45767</v>
      </c>
      <c r="CY48" s="117"/>
      <c r="CZ48" s="95">
        <v>45689</v>
      </c>
      <c r="DA48" s="95">
        <v>45703</v>
      </c>
      <c r="DB48" s="119"/>
      <c r="DC48" s="144"/>
      <c r="DD48" s="116">
        <v>45760</v>
      </c>
      <c r="DE48" s="95">
        <v>45767</v>
      </c>
      <c r="DF48" s="117"/>
      <c r="DG48" s="95">
        <v>45850</v>
      </c>
      <c r="DH48" s="95">
        <v>45864</v>
      </c>
      <c r="DI48" s="119"/>
      <c r="DJ48" s="144"/>
      <c r="DK48" s="445" t="str">
        <f>_xlfn.XLOOKUP(D48,CranePad!$D$4:$D$195,CranePad!$E$4:$E$195,0,0,1)</f>
        <v>GP Project</v>
      </c>
      <c r="DL48" s="116">
        <v>45769</v>
      </c>
      <c r="DM48" s="95">
        <v>45776</v>
      </c>
      <c r="DN48" s="95"/>
      <c r="DO48" s="95">
        <v>45746</v>
      </c>
      <c r="DP48" s="95">
        <v>45758</v>
      </c>
      <c r="DQ48" s="119"/>
      <c r="DR48" s="144"/>
      <c r="DS48" s="123">
        <v>45816</v>
      </c>
      <c r="DT48" s="124">
        <v>45826</v>
      </c>
      <c r="DU48" s="124"/>
      <c r="DV48" s="124">
        <v>45866</v>
      </c>
      <c r="DW48" s="124">
        <v>45876</v>
      </c>
      <c r="DX48" s="119"/>
      <c r="DY48" s="144"/>
      <c r="DZ48" s="123">
        <v>45805</v>
      </c>
      <c r="EA48" s="124">
        <v>45813</v>
      </c>
      <c r="EB48" s="124"/>
      <c r="EC48" s="124">
        <f>IF(D48='USS SUMMARY'!AE47,MIN('USS SUMMARY'!AH47:AL47),"")</f>
        <v>45882</v>
      </c>
      <c r="ED48" s="124">
        <v>45919</v>
      </c>
      <c r="EE48" s="119"/>
      <c r="EF48" s="144"/>
      <c r="EG48" s="123">
        <v>45827</v>
      </c>
      <c r="EH48" s="124">
        <v>45833</v>
      </c>
      <c r="EI48" s="124"/>
      <c r="EJ48" s="124">
        <v>45887</v>
      </c>
      <c r="EK48" s="124">
        <v>45898</v>
      </c>
      <c r="EL48" s="119"/>
      <c r="EM48" s="157" t="s">
        <v>441</v>
      </c>
      <c r="EN48" s="116">
        <v>45834</v>
      </c>
      <c r="EO48" s="95">
        <v>45836</v>
      </c>
      <c r="EP48" s="95"/>
      <c r="EQ48" s="95">
        <v>45899</v>
      </c>
      <c r="ER48" s="95">
        <v>45902</v>
      </c>
      <c r="ES48" s="119"/>
      <c r="ET48" s="144"/>
      <c r="EU48" s="116">
        <v>45828</v>
      </c>
      <c r="EV48" s="95">
        <v>45829</v>
      </c>
      <c r="EW48" s="95"/>
      <c r="EX48" s="95">
        <v>45920</v>
      </c>
      <c r="EY48" s="95">
        <v>45920</v>
      </c>
      <c r="EZ48" s="119"/>
      <c r="FA48" s="144"/>
      <c r="FB48" s="116">
        <v>45792</v>
      </c>
      <c r="FC48" s="95">
        <v>45815</v>
      </c>
      <c r="FD48" s="95"/>
      <c r="FE48" s="95">
        <v>45825</v>
      </c>
      <c r="FF48" s="95">
        <v>45898</v>
      </c>
      <c r="FG48" s="119"/>
      <c r="FH48" s="144"/>
      <c r="FI48" s="116">
        <v>45792</v>
      </c>
      <c r="FJ48" s="95">
        <f t="shared" si="203"/>
        <v>45817</v>
      </c>
      <c r="FK48" s="95"/>
      <c r="FL48" s="95">
        <v>45900</v>
      </c>
      <c r="FM48" s="95">
        <v>45921</v>
      </c>
      <c r="FN48" s="119"/>
      <c r="FO48" s="144"/>
      <c r="FP48" s="116">
        <v>45830</v>
      </c>
      <c r="FQ48" s="95">
        <v>45833</v>
      </c>
      <c r="FR48" s="121"/>
      <c r="FS48" s="95">
        <v>45919</v>
      </c>
      <c r="FT48" s="95">
        <v>45925</v>
      </c>
      <c r="FU48" s="119"/>
      <c r="FV48" s="144"/>
      <c r="FW48" s="116">
        <v>45837</v>
      </c>
      <c r="FX48" s="95">
        <v>45838</v>
      </c>
      <c r="FY48" s="117"/>
      <c r="FZ48" s="95">
        <v>45944</v>
      </c>
      <c r="GA48" s="95">
        <v>45951</v>
      </c>
      <c r="GB48" s="119"/>
      <c r="GC48" s="144"/>
      <c r="GD48" s="391"/>
      <c r="GE48" s="437"/>
      <c r="GF48" s="78"/>
      <c r="GG48" s="78"/>
      <c r="GI48" s="68"/>
    </row>
    <row r="49" spans="1:191" s="74" customFormat="1" ht="16.5" customHeight="1" x14ac:dyDescent="0.3">
      <c r="A49" s="118">
        <f t="shared" si="202"/>
        <v>45</v>
      </c>
      <c r="B49" s="72" t="s">
        <v>211</v>
      </c>
      <c r="C49" s="72" t="s">
        <v>206</v>
      </c>
      <c r="D49" s="95" t="s">
        <v>139</v>
      </c>
      <c r="E49" s="167" t="s">
        <v>437</v>
      </c>
      <c r="F49" s="427" t="s">
        <v>396</v>
      </c>
      <c r="G49" s="95">
        <v>45779</v>
      </c>
      <c r="H49" s="219" t="str">
        <f>VLOOKUP($D49,'Stone Column Progress'!$D$6:$E$199,2,0)</f>
        <v>Bauer</v>
      </c>
      <c r="I49" s="193" t="s">
        <v>389</v>
      </c>
      <c r="J49" s="430">
        <v>540632</v>
      </c>
      <c r="K49" s="431">
        <v>2658025</v>
      </c>
      <c r="L49" s="116"/>
      <c r="M49" s="95"/>
      <c r="N49" s="117"/>
      <c r="O49" s="95" t="s">
        <v>390</v>
      </c>
      <c r="P49" s="95" t="s">
        <v>390</v>
      </c>
      <c r="Q49" s="144"/>
      <c r="R49" s="118">
        <f>VLOOKUP(D49,'Stone Column Progress'!$D$6:$M$199,7,0)</f>
        <v>253</v>
      </c>
      <c r="S49" s="73">
        <f>VLOOKUP(D49,'Stone Column Progress'!$D$6:$M$199,9,0)</f>
        <v>253</v>
      </c>
      <c r="T49" s="95">
        <v>45718</v>
      </c>
      <c r="U49" s="95">
        <v>45727</v>
      </c>
      <c r="V49" s="117"/>
      <c r="W49" s="95">
        <v>45769</v>
      </c>
      <c r="X49" s="95">
        <v>45775</v>
      </c>
      <c r="Y49" s="119"/>
      <c r="Z49" s="144"/>
      <c r="AA49" s="455"/>
      <c r="AB49" s="156"/>
      <c r="AC49" s="95"/>
      <c r="AD49" s="95"/>
      <c r="AE49" s="117"/>
      <c r="AF49" s="95"/>
      <c r="AG49" s="95"/>
      <c r="AH49" s="144"/>
      <c r="AI49" s="116">
        <v>45747</v>
      </c>
      <c r="AJ49" s="95">
        <v>45748</v>
      </c>
      <c r="AK49" s="117"/>
      <c r="AL49" s="95">
        <v>45780</v>
      </c>
      <c r="AM49" s="95">
        <v>45782</v>
      </c>
      <c r="AN49" s="119"/>
      <c r="AO49" s="450"/>
      <c r="AP49" s="158">
        <v>45749</v>
      </c>
      <c r="AQ49" s="130">
        <v>45749</v>
      </c>
      <c r="AR49" s="130"/>
      <c r="AS49" s="130">
        <v>45783</v>
      </c>
      <c r="AT49" s="130">
        <v>45784</v>
      </c>
      <c r="AU49" s="119"/>
      <c r="AV49" s="446"/>
      <c r="AW49" s="116">
        <v>45750</v>
      </c>
      <c r="AX49" s="95">
        <v>45751</v>
      </c>
      <c r="AY49" s="117"/>
      <c r="AZ49" s="95">
        <v>45784</v>
      </c>
      <c r="BA49" s="95">
        <v>45784</v>
      </c>
      <c r="BB49" s="119"/>
      <c r="BC49" s="144"/>
      <c r="BD49" s="116">
        <v>45752</v>
      </c>
      <c r="BE49" s="95">
        <v>45753</v>
      </c>
      <c r="BF49" s="95"/>
      <c r="BG49" s="95">
        <v>45791</v>
      </c>
      <c r="BH49" s="95">
        <v>45791</v>
      </c>
      <c r="BI49" s="119"/>
      <c r="BJ49" s="144"/>
      <c r="BK49" s="116">
        <v>45754</v>
      </c>
      <c r="BL49" s="95">
        <v>45764</v>
      </c>
      <c r="BM49" s="95"/>
      <c r="BN49" s="95">
        <v>45792</v>
      </c>
      <c r="BO49" s="95">
        <v>45805</v>
      </c>
      <c r="BP49" s="119"/>
      <c r="BQ49" s="144"/>
      <c r="BR49" s="116">
        <v>45765</v>
      </c>
      <c r="BS49" s="95">
        <v>45766</v>
      </c>
      <c r="BT49" s="95"/>
      <c r="BU49" s="95">
        <v>45806</v>
      </c>
      <c r="BV49" s="95">
        <v>45806</v>
      </c>
      <c r="BW49" s="119"/>
      <c r="BX49" s="119"/>
      <c r="BY49" s="144"/>
      <c r="BZ49" s="116">
        <v>45771</v>
      </c>
      <c r="CA49" s="95">
        <v>45774</v>
      </c>
      <c r="CB49" s="117"/>
      <c r="CC49" s="95">
        <v>45810</v>
      </c>
      <c r="CD49" s="95">
        <v>45881</v>
      </c>
      <c r="CE49" s="119"/>
      <c r="CF49" s="144"/>
      <c r="CG49" s="116">
        <v>45773</v>
      </c>
      <c r="CH49" s="95">
        <v>45773</v>
      </c>
      <c r="CI49" s="95"/>
      <c r="CJ49" s="95">
        <v>45810</v>
      </c>
      <c r="CK49" s="95">
        <v>45810</v>
      </c>
      <c r="CL49" s="119"/>
      <c r="CM49" s="119"/>
      <c r="CN49" s="119"/>
      <c r="CO49" s="144"/>
      <c r="CP49" s="116">
        <v>45783</v>
      </c>
      <c r="CQ49" s="95">
        <v>45793</v>
      </c>
      <c r="CR49" s="117"/>
      <c r="CS49" s="124">
        <f>MIN(INDEX('USS SUMMARY'!R:AB,MATCH($D49,'USS SUMMARY'!D:D,0),0))</f>
        <v>45784</v>
      </c>
      <c r="CT49" s="95">
        <v>45818</v>
      </c>
      <c r="CU49" s="119"/>
      <c r="CV49" s="446"/>
      <c r="CW49" s="116">
        <v>45768</v>
      </c>
      <c r="CX49" s="95">
        <v>45775</v>
      </c>
      <c r="CY49" s="117"/>
      <c r="CZ49" s="95">
        <v>45740</v>
      </c>
      <c r="DA49" s="95">
        <v>45789</v>
      </c>
      <c r="DB49" s="119"/>
      <c r="DC49" s="144"/>
      <c r="DD49" s="116">
        <v>45768</v>
      </c>
      <c r="DE49" s="95">
        <v>45775</v>
      </c>
      <c r="DF49" s="117"/>
      <c r="DG49" s="95">
        <v>45921</v>
      </c>
      <c r="DH49" s="95">
        <v>45926</v>
      </c>
      <c r="DI49" s="119"/>
      <c r="DJ49" s="144"/>
      <c r="DK49" s="445" t="str">
        <f>_xlfn.XLOOKUP(D49,CranePad!$D$4:$D$195,CranePad!$E$4:$E$195,0,0,1)</f>
        <v>GP Project</v>
      </c>
      <c r="DL49" s="116">
        <v>45777</v>
      </c>
      <c r="DM49" s="95">
        <v>45784</v>
      </c>
      <c r="DN49" s="95"/>
      <c r="DO49" s="95">
        <v>45813</v>
      </c>
      <c r="DP49" s="95">
        <v>45833</v>
      </c>
      <c r="DQ49" s="119"/>
      <c r="DR49" s="144"/>
      <c r="DS49" s="123">
        <v>45828</v>
      </c>
      <c r="DT49" s="124">
        <v>45848</v>
      </c>
      <c r="DU49" s="124"/>
      <c r="DV49" s="124">
        <v>45928</v>
      </c>
      <c r="DW49" s="124">
        <v>45938</v>
      </c>
      <c r="DX49" s="119"/>
      <c r="DY49" s="144"/>
      <c r="DZ49" s="123">
        <v>45823</v>
      </c>
      <c r="EA49" s="124">
        <v>45831</v>
      </c>
      <c r="EB49" s="124"/>
      <c r="EC49" s="124">
        <f>IF(D49='USS SUMMARY'!AE48,MIN('USS SUMMARY'!AH48:AL48),"")</f>
        <v>45880</v>
      </c>
      <c r="ED49" s="124">
        <v>45939</v>
      </c>
      <c r="EE49" s="119"/>
      <c r="EF49" s="144"/>
      <c r="EG49" s="123">
        <v>45849</v>
      </c>
      <c r="EH49" s="124">
        <v>45856</v>
      </c>
      <c r="EI49" s="124"/>
      <c r="EJ49" s="124">
        <v>45940</v>
      </c>
      <c r="EK49" s="124">
        <v>45948</v>
      </c>
      <c r="EL49" s="119"/>
      <c r="EM49" s="144"/>
      <c r="EN49" s="116">
        <v>45857</v>
      </c>
      <c r="EO49" s="95">
        <v>45859</v>
      </c>
      <c r="EP49" s="95"/>
      <c r="EQ49" s="95">
        <v>45948</v>
      </c>
      <c r="ER49" s="95">
        <v>45949</v>
      </c>
      <c r="ES49" s="119"/>
      <c r="ET49" s="144"/>
      <c r="EU49" s="116">
        <v>45981</v>
      </c>
      <c r="EV49" s="95">
        <v>45982</v>
      </c>
      <c r="EW49" s="95"/>
      <c r="EX49" s="95">
        <v>45939</v>
      </c>
      <c r="EY49" s="95">
        <v>45939</v>
      </c>
      <c r="EZ49" s="119"/>
      <c r="FA49" s="144"/>
      <c r="FB49" s="116">
        <v>45792</v>
      </c>
      <c r="FC49" s="95">
        <v>45815</v>
      </c>
      <c r="FD49" s="95"/>
      <c r="FE49" s="95">
        <v>45821</v>
      </c>
      <c r="FF49" s="95">
        <v>45950</v>
      </c>
      <c r="FG49" s="119"/>
      <c r="FH49" s="144"/>
      <c r="FI49" s="116">
        <v>45833</v>
      </c>
      <c r="FJ49" s="95">
        <f t="shared" si="203"/>
        <v>45858</v>
      </c>
      <c r="FK49" s="95"/>
      <c r="FL49" s="95">
        <v>45900</v>
      </c>
      <c r="FM49" s="95">
        <v>45921</v>
      </c>
      <c r="FN49" s="119"/>
      <c r="FO49" s="144"/>
      <c r="FP49" s="116">
        <v>45983</v>
      </c>
      <c r="FQ49" s="95">
        <v>45986</v>
      </c>
      <c r="FR49" s="121"/>
      <c r="FS49" s="95">
        <v>45943</v>
      </c>
      <c r="FT49" s="95">
        <v>45952</v>
      </c>
      <c r="FU49" s="119"/>
      <c r="FV49" s="144"/>
      <c r="FW49" s="116">
        <v>45987</v>
      </c>
      <c r="FX49" s="95">
        <v>45989</v>
      </c>
      <c r="FY49" s="117"/>
      <c r="FZ49" s="95">
        <v>45953</v>
      </c>
      <c r="GA49" s="95">
        <v>45957</v>
      </c>
      <c r="GB49" s="119"/>
      <c r="GC49" s="144"/>
      <c r="GD49" s="391"/>
      <c r="GE49" s="437"/>
      <c r="GF49" s="78"/>
      <c r="GG49" s="78"/>
      <c r="GI49" s="68"/>
    </row>
    <row r="50" spans="1:191" s="74" customFormat="1" ht="16.5" customHeight="1" x14ac:dyDescent="0.3">
      <c r="A50" s="118">
        <f t="shared" si="202"/>
        <v>46</v>
      </c>
      <c r="B50" s="72" t="s">
        <v>211</v>
      </c>
      <c r="C50" s="72" t="s">
        <v>206</v>
      </c>
      <c r="D50" s="95" t="s">
        <v>123</v>
      </c>
      <c r="E50" s="167" t="s">
        <v>427</v>
      </c>
      <c r="F50" s="427" t="s">
        <v>413</v>
      </c>
      <c r="G50" s="95">
        <v>45762</v>
      </c>
      <c r="H50" s="219" t="str">
        <f>VLOOKUP($D50,'Stone Column Progress'!$D$6:$E$199,2,0)</f>
        <v>Bauer</v>
      </c>
      <c r="I50" s="193" t="s">
        <v>389</v>
      </c>
      <c r="J50" s="430">
        <v>541284</v>
      </c>
      <c r="K50" s="431">
        <v>2658707</v>
      </c>
      <c r="L50" s="116"/>
      <c r="M50" s="95"/>
      <c r="N50" s="117"/>
      <c r="O50" s="95" t="s">
        <v>390</v>
      </c>
      <c r="P50" s="95" t="s">
        <v>390</v>
      </c>
      <c r="Q50" s="144"/>
      <c r="R50" s="118">
        <f>VLOOKUP(D50,'Stone Column Progress'!$D$6:$M$199,7,0)</f>
        <v>253</v>
      </c>
      <c r="S50" s="73">
        <f>VLOOKUP(D50,'Stone Column Progress'!$D$6:$M$199,9,0)</f>
        <v>253</v>
      </c>
      <c r="T50" s="95">
        <v>45738</v>
      </c>
      <c r="U50" s="95">
        <v>45747</v>
      </c>
      <c r="V50" s="117"/>
      <c r="W50" s="95">
        <v>45732</v>
      </c>
      <c r="X50" s="95">
        <v>45744</v>
      </c>
      <c r="Y50" s="119"/>
      <c r="Z50" s="144"/>
      <c r="AA50" s="455" t="s">
        <v>391</v>
      </c>
      <c r="AB50" s="509" t="s">
        <v>414</v>
      </c>
      <c r="AC50" s="95">
        <v>45750</v>
      </c>
      <c r="AD50" s="95">
        <v>45758</v>
      </c>
      <c r="AE50" s="117"/>
      <c r="AF50" s="95">
        <v>45771</v>
      </c>
      <c r="AG50" s="95">
        <v>45800</v>
      </c>
      <c r="AH50" s="144"/>
      <c r="AI50" s="116">
        <v>45761</v>
      </c>
      <c r="AJ50" s="95">
        <v>45762</v>
      </c>
      <c r="AK50" s="117"/>
      <c r="AL50" s="95">
        <v>45816</v>
      </c>
      <c r="AM50" s="95">
        <v>45817</v>
      </c>
      <c r="AN50" s="119"/>
      <c r="AO50" s="450"/>
      <c r="AP50" s="158">
        <v>45763</v>
      </c>
      <c r="AQ50" s="130">
        <v>45763</v>
      </c>
      <c r="AR50" s="130"/>
      <c r="AS50" s="130">
        <v>45817</v>
      </c>
      <c r="AT50" s="130">
        <v>45817</v>
      </c>
      <c r="AU50" s="119"/>
      <c r="AV50" s="446"/>
      <c r="AW50" s="116">
        <v>45764</v>
      </c>
      <c r="AX50" s="95">
        <v>45764</v>
      </c>
      <c r="AY50" s="117"/>
      <c r="AZ50" s="95">
        <v>45817</v>
      </c>
      <c r="BA50" s="95">
        <v>45817</v>
      </c>
      <c r="BB50" s="119"/>
      <c r="BC50" s="144"/>
      <c r="BD50" s="116">
        <v>45765</v>
      </c>
      <c r="BE50" s="95">
        <v>45765</v>
      </c>
      <c r="BF50" s="95"/>
      <c r="BG50" s="95">
        <v>45822</v>
      </c>
      <c r="BH50" s="95">
        <v>45823</v>
      </c>
      <c r="BI50" s="119"/>
      <c r="BJ50" s="144"/>
      <c r="BK50" s="116">
        <v>45766</v>
      </c>
      <c r="BL50" s="95">
        <v>45775</v>
      </c>
      <c r="BM50" s="95"/>
      <c r="BN50" s="95">
        <v>45824</v>
      </c>
      <c r="BO50" s="95">
        <v>45854</v>
      </c>
      <c r="BP50" s="119"/>
      <c r="BQ50" s="144"/>
      <c r="BR50" s="116">
        <v>45776</v>
      </c>
      <c r="BS50" s="95">
        <v>45777</v>
      </c>
      <c r="BT50" s="95"/>
      <c r="BU50" s="95">
        <v>45854</v>
      </c>
      <c r="BV50" s="95">
        <v>45855</v>
      </c>
      <c r="BW50" s="119"/>
      <c r="BX50" s="119"/>
      <c r="BY50" s="144"/>
      <c r="BZ50" s="116">
        <v>45782</v>
      </c>
      <c r="CA50" s="95">
        <v>45788</v>
      </c>
      <c r="CB50" s="117"/>
      <c r="CC50" s="95">
        <v>45869</v>
      </c>
      <c r="CD50" s="95">
        <v>45884</v>
      </c>
      <c r="CE50" s="119"/>
      <c r="CF50" s="144"/>
      <c r="CG50" s="116">
        <v>45787</v>
      </c>
      <c r="CH50" s="95">
        <v>45787</v>
      </c>
      <c r="CI50" s="95"/>
      <c r="CJ50" s="95">
        <v>45870</v>
      </c>
      <c r="CK50" s="95">
        <v>45870</v>
      </c>
      <c r="CL50" s="119"/>
      <c r="CM50" s="119"/>
      <c r="CN50" s="119"/>
      <c r="CO50" s="144"/>
      <c r="CP50" s="116">
        <v>45789</v>
      </c>
      <c r="CQ50" s="95">
        <v>45799</v>
      </c>
      <c r="CR50" s="117"/>
      <c r="CS50" s="124">
        <f>MIN(INDEX('USS SUMMARY'!R:AB,MATCH($D50,'USS SUMMARY'!D:D,0),0))</f>
        <v>45817</v>
      </c>
      <c r="CT50" s="95">
        <v>45820</v>
      </c>
      <c r="CU50" s="119"/>
      <c r="CV50" s="446"/>
      <c r="CW50" s="116">
        <v>45771</v>
      </c>
      <c r="CX50" s="95">
        <v>45778</v>
      </c>
      <c r="CY50" s="117"/>
      <c r="CZ50" s="95">
        <v>45689</v>
      </c>
      <c r="DA50" s="95">
        <v>45700</v>
      </c>
      <c r="DB50" s="119"/>
      <c r="DC50" s="144"/>
      <c r="DD50" s="116">
        <v>45771</v>
      </c>
      <c r="DE50" s="95">
        <v>45778</v>
      </c>
      <c r="DF50" s="117"/>
      <c r="DG50" s="95">
        <v>45859</v>
      </c>
      <c r="DH50" s="95">
        <v>45878</v>
      </c>
      <c r="DI50" s="119"/>
      <c r="DJ50" s="144"/>
      <c r="DK50" s="445" t="str">
        <f>_xlfn.XLOOKUP(D50,CranePad!$D$4:$D$195,CranePad!$E$4:$E$195,0,0,1)</f>
        <v>Varudi</v>
      </c>
      <c r="DL50" s="116">
        <v>45780</v>
      </c>
      <c r="DM50" s="95">
        <v>45787</v>
      </c>
      <c r="DN50" s="95"/>
      <c r="DO50" s="95">
        <v>45758</v>
      </c>
      <c r="DP50" s="95">
        <v>45775</v>
      </c>
      <c r="DQ50" s="119"/>
      <c r="DR50" s="144"/>
      <c r="DS50" s="123">
        <v>45854</v>
      </c>
      <c r="DT50" s="124">
        <v>45901</v>
      </c>
      <c r="DU50" s="124"/>
      <c r="DV50" s="124">
        <v>45878</v>
      </c>
      <c r="DW50" s="124">
        <v>45886</v>
      </c>
      <c r="DX50" s="119"/>
      <c r="DY50" s="144"/>
      <c r="DZ50" s="123">
        <v>45809</v>
      </c>
      <c r="EA50" s="124">
        <v>45817</v>
      </c>
      <c r="EB50" s="124"/>
      <c r="EC50" s="124">
        <f>IF(D50='USS SUMMARY'!AE49,MIN('USS SUMMARY'!AH49:AL49),"")</f>
        <v>45884</v>
      </c>
      <c r="ED50" s="124">
        <v>45919</v>
      </c>
      <c r="EE50" s="119"/>
      <c r="EF50" s="144"/>
      <c r="EG50" s="123">
        <v>45902</v>
      </c>
      <c r="EH50" s="124">
        <v>45909</v>
      </c>
      <c r="EI50" s="124"/>
      <c r="EJ50" s="124">
        <v>45893</v>
      </c>
      <c r="EK50" s="124">
        <v>45904</v>
      </c>
      <c r="EL50" s="119"/>
      <c r="EM50" s="144"/>
      <c r="EN50" s="116">
        <v>45910</v>
      </c>
      <c r="EO50" s="95">
        <v>45912</v>
      </c>
      <c r="EP50" s="95"/>
      <c r="EQ50" s="95">
        <v>45904</v>
      </c>
      <c r="ER50" s="95">
        <v>45909</v>
      </c>
      <c r="ES50" s="119"/>
      <c r="ET50" s="144"/>
      <c r="EU50" s="116">
        <v>45907</v>
      </c>
      <c r="EV50" s="95">
        <v>45908</v>
      </c>
      <c r="EW50" s="95"/>
      <c r="EX50" s="95">
        <v>45918</v>
      </c>
      <c r="EY50" s="95">
        <v>45918</v>
      </c>
      <c r="EZ50" s="119"/>
      <c r="FA50" s="144"/>
      <c r="FB50" s="116">
        <v>45792</v>
      </c>
      <c r="FC50" s="95">
        <v>45815</v>
      </c>
      <c r="FD50" s="95"/>
      <c r="FE50" s="95">
        <v>45812</v>
      </c>
      <c r="FF50" s="95">
        <v>45902</v>
      </c>
      <c r="FG50" s="119"/>
      <c r="FH50" s="144"/>
      <c r="FI50" s="116">
        <v>45833</v>
      </c>
      <c r="FJ50" s="95">
        <f t="shared" si="203"/>
        <v>45858</v>
      </c>
      <c r="FK50" s="95"/>
      <c r="FL50" s="95">
        <v>45900</v>
      </c>
      <c r="FM50" s="95">
        <v>45921</v>
      </c>
      <c r="FN50" s="119"/>
      <c r="FO50" s="144"/>
      <c r="FP50" s="116">
        <v>45909</v>
      </c>
      <c r="FQ50" s="95">
        <v>45912</v>
      </c>
      <c r="FR50" s="121"/>
      <c r="FS50" s="95">
        <v>45919</v>
      </c>
      <c r="FT50" s="95">
        <v>45925</v>
      </c>
      <c r="FU50" s="119"/>
      <c r="FV50" s="144"/>
      <c r="FW50" s="116">
        <v>45913</v>
      </c>
      <c r="FX50" s="95">
        <v>45915</v>
      </c>
      <c r="FY50" s="117"/>
      <c r="FZ50" s="95">
        <v>45944</v>
      </c>
      <c r="GA50" s="95">
        <v>45951</v>
      </c>
      <c r="GB50" s="119"/>
      <c r="GC50" s="144"/>
      <c r="GD50" s="391"/>
      <c r="GE50" s="437"/>
      <c r="GF50" s="78"/>
      <c r="GG50" s="78"/>
      <c r="GI50" s="68"/>
    </row>
    <row r="51" spans="1:191" s="74" customFormat="1" ht="16.5" customHeight="1" x14ac:dyDescent="0.3">
      <c r="A51" s="118">
        <f t="shared" si="202"/>
        <v>47</v>
      </c>
      <c r="B51" s="72" t="s">
        <v>211</v>
      </c>
      <c r="C51" s="72" t="s">
        <v>206</v>
      </c>
      <c r="D51" s="95" t="s">
        <v>141</v>
      </c>
      <c r="E51" s="167" t="s">
        <v>437</v>
      </c>
      <c r="F51" s="427" t="s">
        <v>413</v>
      </c>
      <c r="G51" s="95">
        <v>45801</v>
      </c>
      <c r="H51" s="219" t="str">
        <f>VLOOKUP($D51,'Stone Column Progress'!$D$6:$E$199,2,0)</f>
        <v>Bauer</v>
      </c>
      <c r="I51" s="193" t="s">
        <v>389</v>
      </c>
      <c r="J51" s="430">
        <v>541474</v>
      </c>
      <c r="K51" s="431">
        <v>2657721</v>
      </c>
      <c r="L51" s="116"/>
      <c r="M51" s="95"/>
      <c r="N51" s="117"/>
      <c r="O51" s="95" t="s">
        <v>390</v>
      </c>
      <c r="P51" s="95" t="s">
        <v>390</v>
      </c>
      <c r="Q51" s="144"/>
      <c r="R51" s="118">
        <f>VLOOKUP(D51,'Stone Column Progress'!$D$6:$M$199,7,0)</f>
        <v>253</v>
      </c>
      <c r="S51" s="73">
        <f>VLOOKUP(D51,'Stone Column Progress'!$D$6:$M$199,9,0)</f>
        <v>253</v>
      </c>
      <c r="T51" s="95">
        <v>45728</v>
      </c>
      <c r="U51" s="95">
        <v>45737</v>
      </c>
      <c r="V51" s="117"/>
      <c r="W51" s="95">
        <v>45772</v>
      </c>
      <c r="X51" s="95">
        <v>45779</v>
      </c>
      <c r="Y51" s="119"/>
      <c r="Z51" s="144"/>
      <c r="AA51" s="455"/>
      <c r="AB51" s="156"/>
      <c r="AC51" s="95"/>
      <c r="AD51" s="95"/>
      <c r="AE51" s="117"/>
      <c r="AF51" s="95"/>
      <c r="AG51" s="95"/>
      <c r="AH51" s="144"/>
      <c r="AI51" s="116">
        <v>45739</v>
      </c>
      <c r="AJ51" s="95">
        <v>45740</v>
      </c>
      <c r="AK51" s="117"/>
      <c r="AL51" s="95">
        <v>45810</v>
      </c>
      <c r="AM51" s="95">
        <v>45811</v>
      </c>
      <c r="AN51" s="119"/>
      <c r="AO51" s="450"/>
      <c r="AP51" s="158">
        <v>45741</v>
      </c>
      <c r="AQ51" s="130">
        <v>45741</v>
      </c>
      <c r="AR51" s="130"/>
      <c r="AS51" s="130">
        <v>45812</v>
      </c>
      <c r="AT51" s="130">
        <v>45812</v>
      </c>
      <c r="AU51" s="119"/>
      <c r="AV51" s="446"/>
      <c r="AW51" s="116">
        <v>45742</v>
      </c>
      <c r="AX51" s="95">
        <v>45743</v>
      </c>
      <c r="AY51" s="117"/>
      <c r="AZ51" s="95">
        <v>45815</v>
      </c>
      <c r="BA51" s="95">
        <v>45815</v>
      </c>
      <c r="BB51" s="119"/>
      <c r="BC51" s="144"/>
      <c r="BD51" s="116">
        <v>45744</v>
      </c>
      <c r="BE51" s="95">
        <v>45745</v>
      </c>
      <c r="BF51" s="95"/>
      <c r="BG51" s="95">
        <v>45828</v>
      </c>
      <c r="BH51" s="95">
        <v>45830</v>
      </c>
      <c r="BI51" s="119"/>
      <c r="BJ51" s="144"/>
      <c r="BK51" s="116">
        <v>45746</v>
      </c>
      <c r="BL51" s="95">
        <v>45756</v>
      </c>
      <c r="BM51" s="95"/>
      <c r="BN51" s="95">
        <v>45830</v>
      </c>
      <c r="BO51" s="95">
        <v>45833</v>
      </c>
      <c r="BP51" s="119"/>
      <c r="BQ51" s="144"/>
      <c r="BR51" s="116">
        <v>45757</v>
      </c>
      <c r="BS51" s="95">
        <v>45758</v>
      </c>
      <c r="BT51" s="95"/>
      <c r="BU51" s="95">
        <v>45834</v>
      </c>
      <c r="BV51" s="95">
        <v>45834</v>
      </c>
      <c r="BW51" s="119"/>
      <c r="BX51" s="119"/>
      <c r="BY51" s="144"/>
      <c r="BZ51" s="116">
        <v>45763</v>
      </c>
      <c r="CA51" s="95">
        <v>45766</v>
      </c>
      <c r="CB51" s="117"/>
      <c r="CC51" s="95">
        <v>45876</v>
      </c>
      <c r="CD51" s="95">
        <v>46075</v>
      </c>
      <c r="CE51" s="119"/>
      <c r="CF51" s="144"/>
      <c r="CG51" s="116">
        <v>45765</v>
      </c>
      <c r="CH51" s="95">
        <v>45765</v>
      </c>
      <c r="CI51" s="95"/>
      <c r="CJ51" s="95">
        <v>45879</v>
      </c>
      <c r="CK51" s="95">
        <v>45879</v>
      </c>
      <c r="CL51" s="119"/>
      <c r="CM51" s="119"/>
      <c r="CN51" s="119"/>
      <c r="CO51" s="144"/>
      <c r="CP51" s="116">
        <v>45767</v>
      </c>
      <c r="CQ51" s="95">
        <v>45777</v>
      </c>
      <c r="CR51" s="117"/>
      <c r="CS51" s="124">
        <f>MIN(INDEX('USS SUMMARY'!R:AB,MATCH($D51,'USS SUMMARY'!D:D,0),0))</f>
        <v>45812</v>
      </c>
      <c r="CT51" s="95">
        <v>45898</v>
      </c>
      <c r="CU51" s="119"/>
      <c r="CV51" s="446"/>
      <c r="CW51" s="116">
        <v>45760</v>
      </c>
      <c r="CX51" s="95">
        <v>45767</v>
      </c>
      <c r="CY51" s="117"/>
      <c r="CZ51" s="95">
        <v>45752</v>
      </c>
      <c r="DA51" s="95">
        <v>45793</v>
      </c>
      <c r="DB51" s="119"/>
      <c r="DC51" s="144"/>
      <c r="DD51" s="116">
        <v>45760</v>
      </c>
      <c r="DE51" s="95">
        <v>45767</v>
      </c>
      <c r="DF51" s="117"/>
      <c r="DG51" s="95">
        <v>45889</v>
      </c>
      <c r="DH51" s="95">
        <v>45912</v>
      </c>
      <c r="DI51" s="119"/>
      <c r="DJ51" s="144"/>
      <c r="DK51" s="445" t="str">
        <f>_xlfn.XLOOKUP(D51,CranePad!$D$4:$D$195,CranePad!$E$4:$E$195,0,0,1)</f>
        <v>GP Project</v>
      </c>
      <c r="DL51" s="116">
        <v>45769</v>
      </c>
      <c r="DM51" s="95">
        <v>45776</v>
      </c>
      <c r="DN51" s="95"/>
      <c r="DO51" s="95">
        <v>45788</v>
      </c>
      <c r="DP51" s="95">
        <v>45803</v>
      </c>
      <c r="DQ51" s="119"/>
      <c r="DR51" s="144"/>
      <c r="DS51" s="123">
        <v>45816</v>
      </c>
      <c r="DT51" s="124">
        <v>45826</v>
      </c>
      <c r="DU51" s="124"/>
      <c r="DV51" s="124">
        <v>45915</v>
      </c>
      <c r="DW51" s="124">
        <v>45931</v>
      </c>
      <c r="DX51" s="119"/>
      <c r="DY51" s="144"/>
      <c r="DZ51" s="123">
        <v>45802</v>
      </c>
      <c r="EA51" s="124">
        <v>45810</v>
      </c>
      <c r="EB51" s="124"/>
      <c r="EC51" s="124">
        <f>IF(D51='USS SUMMARY'!AE50,MIN('USS SUMMARY'!AH50:AL50),"")</f>
        <v>45913</v>
      </c>
      <c r="ED51" s="124">
        <v>45930</v>
      </c>
      <c r="EE51" s="119"/>
      <c r="EF51" s="144"/>
      <c r="EG51" s="123">
        <v>45827</v>
      </c>
      <c r="EH51" s="124">
        <v>45834</v>
      </c>
      <c r="EI51" s="124"/>
      <c r="EJ51" s="124">
        <v>45932</v>
      </c>
      <c r="EK51" s="124">
        <v>45942</v>
      </c>
      <c r="EL51" s="119"/>
      <c r="EM51" s="144"/>
      <c r="EN51" s="116">
        <v>45835</v>
      </c>
      <c r="EO51" s="95">
        <v>45837</v>
      </c>
      <c r="EP51" s="95"/>
      <c r="EQ51" s="95">
        <v>45943</v>
      </c>
      <c r="ER51" s="95">
        <v>45944</v>
      </c>
      <c r="ES51" s="119"/>
      <c r="ET51" s="144"/>
      <c r="EU51" s="116">
        <v>45830</v>
      </c>
      <c r="EV51" s="95">
        <v>45831</v>
      </c>
      <c r="EW51" s="95"/>
      <c r="EX51" s="95">
        <v>45942</v>
      </c>
      <c r="EY51" s="95">
        <v>45942</v>
      </c>
      <c r="EZ51" s="119"/>
      <c r="FA51" s="144"/>
      <c r="FB51" s="116">
        <v>45792</v>
      </c>
      <c r="FC51" s="95">
        <v>45815</v>
      </c>
      <c r="FD51" s="95"/>
      <c r="FE51" s="95">
        <v>45820</v>
      </c>
      <c r="FF51" s="95">
        <v>45949</v>
      </c>
      <c r="FG51" s="119"/>
      <c r="FH51" s="144"/>
      <c r="FI51" s="116">
        <v>45792</v>
      </c>
      <c r="FJ51" s="95">
        <f t="shared" si="203"/>
        <v>45817</v>
      </c>
      <c r="FK51" s="95"/>
      <c r="FL51" s="95">
        <v>45900</v>
      </c>
      <c r="FM51" s="95">
        <v>45921</v>
      </c>
      <c r="FN51" s="119"/>
      <c r="FO51" s="144"/>
      <c r="FP51" s="116">
        <v>45832</v>
      </c>
      <c r="FQ51" s="95">
        <v>45835</v>
      </c>
      <c r="FR51" s="121"/>
      <c r="FS51" s="95">
        <v>45943</v>
      </c>
      <c r="FT51" s="95">
        <v>45952</v>
      </c>
      <c r="FU51" s="119"/>
      <c r="FV51" s="144"/>
      <c r="FW51" s="116">
        <v>45838</v>
      </c>
      <c r="FX51" s="95">
        <v>45839</v>
      </c>
      <c r="FY51" s="117"/>
      <c r="FZ51" s="95">
        <v>45952</v>
      </c>
      <c r="GA51" s="95">
        <v>45957</v>
      </c>
      <c r="GB51" s="119"/>
      <c r="GC51" s="144"/>
      <c r="GD51" s="391"/>
      <c r="GE51" s="437"/>
      <c r="GF51" s="78"/>
      <c r="GG51" s="78"/>
      <c r="GI51" s="68"/>
    </row>
    <row r="52" spans="1:191" s="74" customFormat="1" ht="16.5" customHeight="1" x14ac:dyDescent="0.3">
      <c r="A52" s="118">
        <f t="shared" si="202"/>
        <v>48</v>
      </c>
      <c r="B52" s="73" t="s">
        <v>211</v>
      </c>
      <c r="C52" s="77" t="s">
        <v>206</v>
      </c>
      <c r="D52" s="95" t="s">
        <v>131</v>
      </c>
      <c r="E52" s="167" t="s">
        <v>412</v>
      </c>
      <c r="F52" s="427" t="s">
        <v>413</v>
      </c>
      <c r="G52" s="95">
        <v>45784</v>
      </c>
      <c r="H52" s="219" t="str">
        <f>VLOOKUP($D52,'Stone Column Progress'!$D$6:$E$199,2,0)</f>
        <v>Bauer</v>
      </c>
      <c r="I52" s="193" t="s">
        <v>389</v>
      </c>
      <c r="J52" s="430">
        <v>542118</v>
      </c>
      <c r="K52" s="431">
        <v>2658443</v>
      </c>
      <c r="L52" s="116"/>
      <c r="M52" s="95"/>
      <c r="N52" s="117"/>
      <c r="O52" s="95" t="s">
        <v>390</v>
      </c>
      <c r="P52" s="95" t="s">
        <v>390</v>
      </c>
      <c r="Q52" s="144"/>
      <c r="R52" s="118">
        <f>VLOOKUP(D52,'Stone Column Progress'!$D$6:$M$199,7,0)</f>
        <v>253</v>
      </c>
      <c r="S52" s="73">
        <f>VLOOKUP(D52,'Stone Column Progress'!$D$6:$M$199,9,0)</f>
        <v>253</v>
      </c>
      <c r="T52" s="95">
        <v>45737</v>
      </c>
      <c r="U52" s="95">
        <v>45746</v>
      </c>
      <c r="V52" s="117"/>
      <c r="W52" s="95">
        <v>45744</v>
      </c>
      <c r="X52" s="95">
        <v>45756</v>
      </c>
      <c r="Y52" s="119"/>
      <c r="Z52" s="144"/>
      <c r="AA52" s="455"/>
      <c r="AB52" s="156"/>
      <c r="AC52" s="95"/>
      <c r="AD52" s="95"/>
      <c r="AE52" s="117"/>
      <c r="AF52" s="95"/>
      <c r="AG52" s="95"/>
      <c r="AH52" s="144"/>
      <c r="AI52" s="116">
        <v>45752</v>
      </c>
      <c r="AJ52" s="95">
        <v>45753</v>
      </c>
      <c r="AK52" s="117"/>
      <c r="AL52" s="95">
        <v>45786</v>
      </c>
      <c r="AM52" s="95">
        <v>45787</v>
      </c>
      <c r="AN52" s="119"/>
      <c r="AO52" s="450"/>
      <c r="AP52" s="158">
        <v>45754</v>
      </c>
      <c r="AQ52" s="130">
        <v>45754</v>
      </c>
      <c r="AR52" s="130"/>
      <c r="AS52" s="130">
        <v>45788</v>
      </c>
      <c r="AT52" s="130">
        <v>45788</v>
      </c>
      <c r="AU52" s="119"/>
      <c r="AV52" s="446"/>
      <c r="AW52" s="116">
        <v>45755</v>
      </c>
      <c r="AX52" s="95">
        <v>45756</v>
      </c>
      <c r="AY52" s="117"/>
      <c r="AZ52" s="95">
        <v>45788</v>
      </c>
      <c r="BA52" s="95">
        <v>45788</v>
      </c>
      <c r="BB52" s="119"/>
      <c r="BC52" s="144"/>
      <c r="BD52" s="116">
        <v>45757</v>
      </c>
      <c r="BE52" s="95">
        <v>45758</v>
      </c>
      <c r="BF52" s="95"/>
      <c r="BG52" s="95">
        <v>45791</v>
      </c>
      <c r="BH52" s="95">
        <v>45791</v>
      </c>
      <c r="BI52" s="119"/>
      <c r="BJ52" s="144"/>
      <c r="BK52" s="116">
        <v>45759</v>
      </c>
      <c r="BL52" s="95">
        <v>45769</v>
      </c>
      <c r="BM52" s="95"/>
      <c r="BN52" s="95">
        <v>45793</v>
      </c>
      <c r="BO52" s="95">
        <v>45800</v>
      </c>
      <c r="BP52" s="119"/>
      <c r="BQ52" s="144"/>
      <c r="BR52" s="116">
        <v>45770</v>
      </c>
      <c r="BS52" s="95">
        <v>45771</v>
      </c>
      <c r="BT52" s="95"/>
      <c r="BU52" s="95">
        <v>45802</v>
      </c>
      <c r="BV52" s="95">
        <v>45803</v>
      </c>
      <c r="BW52" s="119"/>
      <c r="BX52" s="119"/>
      <c r="BY52" s="144"/>
      <c r="BZ52" s="116">
        <v>45776</v>
      </c>
      <c r="CA52" s="95">
        <v>45779</v>
      </c>
      <c r="CB52" s="117"/>
      <c r="CC52" s="95">
        <v>45810</v>
      </c>
      <c r="CD52" s="95">
        <v>45886</v>
      </c>
      <c r="CE52" s="119"/>
      <c r="CF52" s="144"/>
      <c r="CG52" s="116">
        <v>45778</v>
      </c>
      <c r="CH52" s="95">
        <v>45778</v>
      </c>
      <c r="CI52" s="95"/>
      <c r="CJ52" s="95">
        <v>45812</v>
      </c>
      <c r="CK52" s="95">
        <v>45812</v>
      </c>
      <c r="CL52" s="119"/>
      <c r="CM52" s="119"/>
      <c r="CN52" s="119"/>
      <c r="CO52" s="144"/>
      <c r="CP52" s="116">
        <v>45788</v>
      </c>
      <c r="CQ52" s="95">
        <v>45798</v>
      </c>
      <c r="CR52" s="117"/>
      <c r="CS52" s="124">
        <f>MIN(INDEX('USS SUMMARY'!R:AB,MATCH($D52,'USS SUMMARY'!D:D,0),0))</f>
        <v>45789</v>
      </c>
      <c r="CT52" s="95">
        <v>45800</v>
      </c>
      <c r="CU52" s="119"/>
      <c r="CV52" s="446"/>
      <c r="CW52" s="116">
        <v>45773</v>
      </c>
      <c r="CX52" s="95">
        <v>45780</v>
      </c>
      <c r="CY52" s="117"/>
      <c r="CZ52" s="95">
        <v>45689</v>
      </c>
      <c r="DA52" s="95">
        <v>45702</v>
      </c>
      <c r="DB52" s="119"/>
      <c r="DC52" s="144"/>
      <c r="DD52" s="116">
        <v>45773</v>
      </c>
      <c r="DE52" s="95">
        <v>45780</v>
      </c>
      <c r="DF52" s="117"/>
      <c r="DG52" s="95">
        <v>45848</v>
      </c>
      <c r="DH52" s="95">
        <v>45863</v>
      </c>
      <c r="DI52" s="119"/>
      <c r="DJ52" s="144"/>
      <c r="DK52" s="445" t="str">
        <f>_xlfn.XLOOKUP(D52,CranePad!$D$4:$D$195,CranePad!$E$4:$E$195,0,0,1)</f>
        <v>GP Project</v>
      </c>
      <c r="DL52" s="116">
        <v>45782</v>
      </c>
      <c r="DM52" s="95">
        <v>45789</v>
      </c>
      <c r="DN52" s="95"/>
      <c r="DO52" s="95">
        <v>45770</v>
      </c>
      <c r="DP52" s="95">
        <v>45789</v>
      </c>
      <c r="DQ52" s="119"/>
      <c r="DR52" s="144"/>
      <c r="DS52" s="123">
        <v>45829</v>
      </c>
      <c r="DT52" s="124">
        <v>45848</v>
      </c>
      <c r="DU52" s="124"/>
      <c r="DV52" s="124">
        <v>45866</v>
      </c>
      <c r="DW52" s="124">
        <v>45876</v>
      </c>
      <c r="DX52" s="119"/>
      <c r="DY52" s="144"/>
      <c r="DZ52" s="123">
        <v>45818</v>
      </c>
      <c r="EA52" s="124">
        <v>45826</v>
      </c>
      <c r="EB52" s="124"/>
      <c r="EC52" s="124">
        <f>IF(D52='USS SUMMARY'!AE51,MIN('USS SUMMARY'!AH51:AL51),"")</f>
        <v>45882</v>
      </c>
      <c r="ED52" s="124">
        <v>45900</v>
      </c>
      <c r="EE52" s="119"/>
      <c r="EF52" s="144"/>
      <c r="EG52" s="123">
        <v>45849</v>
      </c>
      <c r="EH52" s="124">
        <v>45856</v>
      </c>
      <c r="EI52" s="124"/>
      <c r="EJ52" s="124">
        <v>45886</v>
      </c>
      <c r="EK52" s="124">
        <v>45893</v>
      </c>
      <c r="EL52" s="119"/>
      <c r="EM52" s="144"/>
      <c r="EN52" s="116">
        <v>45857</v>
      </c>
      <c r="EO52" s="95">
        <v>45859</v>
      </c>
      <c r="EP52" s="95"/>
      <c r="EQ52" s="95">
        <v>45899</v>
      </c>
      <c r="ER52" s="95">
        <v>45905</v>
      </c>
      <c r="ES52" s="119"/>
      <c r="ET52" s="144"/>
      <c r="EU52" s="116">
        <v>45906</v>
      </c>
      <c r="EV52" s="95">
        <v>45907</v>
      </c>
      <c r="EW52" s="95"/>
      <c r="EX52" s="95">
        <v>45918</v>
      </c>
      <c r="EY52" s="95">
        <v>45918</v>
      </c>
      <c r="EZ52" s="119"/>
      <c r="FA52" s="144"/>
      <c r="FB52" s="116">
        <v>45792</v>
      </c>
      <c r="FC52" s="95">
        <v>45815</v>
      </c>
      <c r="FD52" s="95"/>
      <c r="FE52" s="95">
        <v>45795</v>
      </c>
      <c r="FF52" s="95">
        <v>45904</v>
      </c>
      <c r="FG52" s="119"/>
      <c r="FH52" s="144"/>
      <c r="FI52" s="116">
        <v>45833</v>
      </c>
      <c r="FJ52" s="95">
        <f t="shared" si="203"/>
        <v>45858</v>
      </c>
      <c r="FK52" s="95"/>
      <c r="FL52" s="95">
        <v>45900</v>
      </c>
      <c r="FM52" s="95">
        <v>45921</v>
      </c>
      <c r="FN52" s="119"/>
      <c r="FO52" s="144"/>
      <c r="FP52" s="116">
        <v>45908</v>
      </c>
      <c r="FQ52" s="95">
        <v>45911</v>
      </c>
      <c r="FR52" s="121"/>
      <c r="FS52" s="95">
        <v>45919</v>
      </c>
      <c r="FT52" s="95">
        <v>45923</v>
      </c>
      <c r="FU52" s="119"/>
      <c r="FV52" s="144"/>
      <c r="FW52" s="116">
        <v>45912</v>
      </c>
      <c r="FX52" s="95">
        <v>45914</v>
      </c>
      <c r="FY52" s="117"/>
      <c r="FZ52" s="95">
        <v>45944</v>
      </c>
      <c r="GA52" s="95">
        <v>45951</v>
      </c>
      <c r="GB52" s="119"/>
      <c r="GC52" s="144"/>
      <c r="GD52" s="391"/>
      <c r="GE52" s="437"/>
      <c r="GF52" s="78"/>
      <c r="GG52" s="78"/>
      <c r="GI52" s="68"/>
    </row>
    <row r="53" spans="1:191" s="74" customFormat="1" ht="16.5" customHeight="1" x14ac:dyDescent="0.3">
      <c r="A53" s="118">
        <f t="shared" si="202"/>
        <v>49</v>
      </c>
      <c r="B53" s="73" t="s">
        <v>211</v>
      </c>
      <c r="C53" s="72" t="s">
        <v>206</v>
      </c>
      <c r="D53" s="95" t="s">
        <v>143</v>
      </c>
      <c r="E53" s="167" t="s">
        <v>437</v>
      </c>
      <c r="F53" s="427" t="s">
        <v>398</v>
      </c>
      <c r="G53" s="95">
        <v>45779</v>
      </c>
      <c r="H53" s="219" t="str">
        <f>VLOOKUP($D53,'Stone Column Progress'!$D$6:$E$199,2,0)</f>
        <v>Bauer</v>
      </c>
      <c r="I53" s="193" t="s">
        <v>389</v>
      </c>
      <c r="J53" s="430">
        <v>542308</v>
      </c>
      <c r="K53" s="431">
        <v>2657456</v>
      </c>
      <c r="L53" s="116"/>
      <c r="M53" s="95"/>
      <c r="N53" s="117"/>
      <c r="O53" s="95" t="s">
        <v>390</v>
      </c>
      <c r="P53" s="95" t="s">
        <v>390</v>
      </c>
      <c r="Q53" s="144"/>
      <c r="R53" s="118">
        <f>VLOOKUP(D53,'Stone Column Progress'!$D$6:$M$199,7,0)</f>
        <v>253</v>
      </c>
      <c r="S53" s="73">
        <f>VLOOKUP(D53,'Stone Column Progress'!$D$6:$M$199,9,0)</f>
        <v>253</v>
      </c>
      <c r="T53" s="95">
        <v>45738</v>
      </c>
      <c r="U53" s="95">
        <v>45747</v>
      </c>
      <c r="V53" s="117"/>
      <c r="W53" s="95">
        <v>45764</v>
      </c>
      <c r="X53" s="95">
        <v>45772</v>
      </c>
      <c r="Y53" s="119"/>
      <c r="Z53" s="144"/>
      <c r="AA53" s="455"/>
      <c r="AB53" s="156"/>
      <c r="AC53" s="95"/>
      <c r="AD53" s="95"/>
      <c r="AE53" s="117"/>
      <c r="AF53" s="95"/>
      <c r="AG53" s="95"/>
      <c r="AH53" s="144"/>
      <c r="AI53" s="116">
        <v>45749</v>
      </c>
      <c r="AJ53" s="95">
        <v>45750</v>
      </c>
      <c r="AK53" s="117"/>
      <c r="AL53" s="95">
        <v>45783</v>
      </c>
      <c r="AM53" s="95">
        <v>45786</v>
      </c>
      <c r="AN53" s="119"/>
      <c r="AO53" s="450"/>
      <c r="AP53" s="158">
        <v>45751</v>
      </c>
      <c r="AQ53" s="130">
        <v>45751</v>
      </c>
      <c r="AR53" s="130"/>
      <c r="AS53" s="130">
        <v>45787</v>
      </c>
      <c r="AT53" s="130">
        <v>45789</v>
      </c>
      <c r="AU53" s="119"/>
      <c r="AV53" s="446"/>
      <c r="AW53" s="116">
        <v>45752</v>
      </c>
      <c r="AX53" s="95">
        <v>45753</v>
      </c>
      <c r="AY53" s="117"/>
      <c r="AZ53" s="95">
        <v>45790</v>
      </c>
      <c r="BA53" s="95">
        <v>45790</v>
      </c>
      <c r="BB53" s="119"/>
      <c r="BC53" s="144"/>
      <c r="BD53" s="116">
        <v>45754</v>
      </c>
      <c r="BE53" s="95">
        <v>45755</v>
      </c>
      <c r="BF53" s="95"/>
      <c r="BG53" s="95">
        <v>45794</v>
      </c>
      <c r="BH53" s="95">
        <v>45795</v>
      </c>
      <c r="BI53" s="119"/>
      <c r="BJ53" s="144"/>
      <c r="BK53" s="116">
        <v>45756</v>
      </c>
      <c r="BL53" s="95">
        <v>45766</v>
      </c>
      <c r="BM53" s="95"/>
      <c r="BN53" s="95">
        <v>45795</v>
      </c>
      <c r="BO53" s="95">
        <v>45806</v>
      </c>
      <c r="BP53" s="119"/>
      <c r="BQ53" s="144"/>
      <c r="BR53" s="116">
        <v>45767</v>
      </c>
      <c r="BS53" s="95">
        <v>45768</v>
      </c>
      <c r="BT53" s="95"/>
      <c r="BU53" s="95">
        <v>45807</v>
      </c>
      <c r="BV53" s="95">
        <v>45808</v>
      </c>
      <c r="BW53" s="119"/>
      <c r="BX53" s="119"/>
      <c r="BY53" s="144"/>
      <c r="BZ53" s="116">
        <v>45773</v>
      </c>
      <c r="CA53" s="95">
        <v>45776</v>
      </c>
      <c r="CB53" s="117"/>
      <c r="CC53" s="95">
        <v>45834</v>
      </c>
      <c r="CD53" s="95"/>
      <c r="CE53" s="119"/>
      <c r="CF53" s="144"/>
      <c r="CG53" s="116">
        <v>45775</v>
      </c>
      <c r="CH53" s="95">
        <v>45775</v>
      </c>
      <c r="CI53" s="95"/>
      <c r="CJ53" s="95">
        <v>45814</v>
      </c>
      <c r="CK53" s="95">
        <v>45814</v>
      </c>
      <c r="CL53" s="119"/>
      <c r="CM53" s="119"/>
      <c r="CN53" s="119"/>
      <c r="CO53" s="144"/>
      <c r="CP53" s="116">
        <v>45778</v>
      </c>
      <c r="CQ53" s="95">
        <v>45788</v>
      </c>
      <c r="CR53" s="117"/>
      <c r="CS53" s="124">
        <f>MIN(INDEX('USS SUMMARY'!R:AB,MATCH($D53,'USS SUMMARY'!D:D,0),0))</f>
        <v>45789</v>
      </c>
      <c r="CT53" s="95">
        <v>45814</v>
      </c>
      <c r="CU53" s="119"/>
      <c r="CV53" s="446"/>
      <c r="CW53" s="116">
        <v>45770</v>
      </c>
      <c r="CX53" s="95">
        <v>45777</v>
      </c>
      <c r="CY53" s="117"/>
      <c r="CZ53" s="95">
        <v>45741</v>
      </c>
      <c r="DA53" s="95">
        <v>45792</v>
      </c>
      <c r="DB53" s="119"/>
      <c r="DC53" s="144"/>
      <c r="DD53" s="116">
        <v>45770</v>
      </c>
      <c r="DE53" s="95">
        <v>45777</v>
      </c>
      <c r="DF53" s="117"/>
      <c r="DG53" s="95">
        <v>45890</v>
      </c>
      <c r="DH53" s="95">
        <v>45896</v>
      </c>
      <c r="DI53" s="119"/>
      <c r="DJ53" s="144"/>
      <c r="DK53" s="445" t="str">
        <f>_xlfn.XLOOKUP(D53,CranePad!$D$4:$D$195,CranePad!$E$4:$E$195,0,0,1)</f>
        <v>GP Project</v>
      </c>
      <c r="DL53" s="116">
        <v>45779</v>
      </c>
      <c r="DM53" s="95">
        <v>45786</v>
      </c>
      <c r="DN53" s="95"/>
      <c r="DO53" s="95">
        <v>45785</v>
      </c>
      <c r="DP53" s="95">
        <v>45802</v>
      </c>
      <c r="DQ53" s="119"/>
      <c r="DR53" s="144"/>
      <c r="DS53" s="123">
        <v>45848</v>
      </c>
      <c r="DT53" s="124">
        <v>45904</v>
      </c>
      <c r="DU53" s="124"/>
      <c r="DV53" s="124">
        <v>45917</v>
      </c>
      <c r="DW53" s="124">
        <v>45925</v>
      </c>
      <c r="DX53" s="119"/>
      <c r="DY53" s="144"/>
      <c r="DZ53" s="123">
        <v>45818</v>
      </c>
      <c r="EA53" s="124">
        <v>45826</v>
      </c>
      <c r="EB53" s="124"/>
      <c r="EC53" s="124">
        <f>IF(D53='USS SUMMARY'!AE52,MIN('USS SUMMARY'!AH52:AL52),"")</f>
        <v>45915</v>
      </c>
      <c r="ED53" s="124">
        <v>45931</v>
      </c>
      <c r="EE53" s="119"/>
      <c r="EF53" s="144"/>
      <c r="EG53" s="123">
        <v>45905</v>
      </c>
      <c r="EH53" s="124">
        <v>45912</v>
      </c>
      <c r="EI53" s="124"/>
      <c r="EJ53" s="124">
        <v>45926</v>
      </c>
      <c r="EK53" s="124">
        <v>45936</v>
      </c>
      <c r="EL53" s="119"/>
      <c r="EM53" s="144"/>
      <c r="EN53" s="116">
        <v>45913</v>
      </c>
      <c r="EO53" s="95">
        <v>45915</v>
      </c>
      <c r="EP53" s="95"/>
      <c r="EQ53" s="95">
        <v>45937</v>
      </c>
      <c r="ER53" s="95">
        <v>45938</v>
      </c>
      <c r="ES53" s="119"/>
      <c r="ET53" s="144"/>
      <c r="EU53" s="116">
        <v>45926</v>
      </c>
      <c r="EV53" s="95">
        <v>45927</v>
      </c>
      <c r="EW53" s="95"/>
      <c r="EX53" s="95">
        <v>45943</v>
      </c>
      <c r="EY53" s="95">
        <v>45943</v>
      </c>
      <c r="EZ53" s="119"/>
      <c r="FA53" s="144"/>
      <c r="FB53" s="116">
        <v>45792</v>
      </c>
      <c r="FC53" s="95">
        <v>45815</v>
      </c>
      <c r="FD53" s="95"/>
      <c r="FE53" s="95">
        <v>45819</v>
      </c>
      <c r="FF53" s="95">
        <v>45949</v>
      </c>
      <c r="FG53" s="119"/>
      <c r="FH53" s="144"/>
      <c r="FI53" s="116">
        <v>45833</v>
      </c>
      <c r="FJ53" s="95">
        <f t="shared" si="203"/>
        <v>45858</v>
      </c>
      <c r="FK53" s="95"/>
      <c r="FL53" s="95">
        <v>45900</v>
      </c>
      <c r="FM53" s="95">
        <v>45921</v>
      </c>
      <c r="FN53" s="119"/>
      <c r="FO53" s="144"/>
      <c r="FP53" s="116">
        <v>45928</v>
      </c>
      <c r="FQ53" s="95">
        <v>45931</v>
      </c>
      <c r="FR53" s="121"/>
      <c r="FS53" s="95">
        <v>45943</v>
      </c>
      <c r="FT53" s="95">
        <v>45944</v>
      </c>
      <c r="FU53" s="119"/>
      <c r="FV53" s="144"/>
      <c r="FW53" s="116">
        <v>45932</v>
      </c>
      <c r="FX53" s="95">
        <v>45934</v>
      </c>
      <c r="FY53" s="117"/>
      <c r="FZ53" s="95">
        <v>45953</v>
      </c>
      <c r="GA53" s="95">
        <v>45957</v>
      </c>
      <c r="GB53" s="119"/>
      <c r="GC53" s="144"/>
      <c r="GD53" s="391"/>
      <c r="GE53" s="437"/>
      <c r="GF53" s="78"/>
      <c r="GG53" s="78"/>
      <c r="GI53" s="68"/>
    </row>
    <row r="54" spans="1:191" s="74" customFormat="1" ht="16.5" customHeight="1" x14ac:dyDescent="0.3">
      <c r="A54" s="118">
        <f t="shared" si="202"/>
        <v>50</v>
      </c>
      <c r="B54" s="73" t="s">
        <v>211</v>
      </c>
      <c r="C54" s="77" t="s">
        <v>206</v>
      </c>
      <c r="D54" s="95" t="s">
        <v>125</v>
      </c>
      <c r="E54" s="167" t="s">
        <v>412</v>
      </c>
      <c r="F54" s="427" t="s">
        <v>413</v>
      </c>
      <c r="G54" s="95">
        <v>45801</v>
      </c>
      <c r="H54" s="219" t="str">
        <f>VLOOKUP($D54,'Stone Column Progress'!$D$6:$E$199,2,0)</f>
        <v>Bauer</v>
      </c>
      <c r="I54" s="193" t="s">
        <v>389</v>
      </c>
      <c r="J54" s="430">
        <v>542579</v>
      </c>
      <c r="K54" s="431">
        <v>2660111</v>
      </c>
      <c r="L54" s="116"/>
      <c r="M54" s="95"/>
      <c r="N54" s="117"/>
      <c r="O54" s="95" t="s">
        <v>390</v>
      </c>
      <c r="P54" s="95" t="s">
        <v>390</v>
      </c>
      <c r="Q54" s="144"/>
      <c r="R54" s="118">
        <f>VLOOKUP(D54,'Stone Column Progress'!$D$6:$M$199,7,0)</f>
        <v>253</v>
      </c>
      <c r="S54" s="73">
        <f>VLOOKUP(D54,'Stone Column Progress'!$D$6:$M$199,9,0)</f>
        <v>253</v>
      </c>
      <c r="T54" s="95">
        <v>45707</v>
      </c>
      <c r="U54" s="95">
        <v>45716</v>
      </c>
      <c r="V54" s="117"/>
      <c r="W54" s="95">
        <v>45673</v>
      </c>
      <c r="X54" s="95">
        <v>45691</v>
      </c>
      <c r="Y54" s="119"/>
      <c r="Z54" s="144"/>
      <c r="AA54" s="455" t="s">
        <v>391</v>
      </c>
      <c r="AB54" s="509" t="s">
        <v>414</v>
      </c>
      <c r="AC54" s="95">
        <v>45722</v>
      </c>
      <c r="AD54" s="95">
        <v>45731</v>
      </c>
      <c r="AE54" s="117"/>
      <c r="AF54" s="95">
        <v>45769</v>
      </c>
      <c r="AG54" s="95">
        <v>45786</v>
      </c>
      <c r="AH54" s="144"/>
      <c r="AI54" s="116">
        <v>45736</v>
      </c>
      <c r="AJ54" s="95">
        <v>45737</v>
      </c>
      <c r="AK54" s="117"/>
      <c r="AL54" s="95">
        <v>45814</v>
      </c>
      <c r="AM54" s="95">
        <v>45815</v>
      </c>
      <c r="AN54" s="119"/>
      <c r="AO54" s="450"/>
      <c r="AP54" s="158">
        <v>45738</v>
      </c>
      <c r="AQ54" s="130">
        <v>45738</v>
      </c>
      <c r="AR54" s="130"/>
      <c r="AS54" s="130">
        <v>45816</v>
      </c>
      <c r="AT54" s="130">
        <v>45816</v>
      </c>
      <c r="AU54" s="119"/>
      <c r="AV54" s="446"/>
      <c r="AW54" s="116">
        <v>45739</v>
      </c>
      <c r="AX54" s="95">
        <v>45740</v>
      </c>
      <c r="AY54" s="117"/>
      <c r="AZ54" s="95">
        <v>45816</v>
      </c>
      <c r="BA54" s="95">
        <v>45816</v>
      </c>
      <c r="BB54" s="119"/>
      <c r="BC54" s="144"/>
      <c r="BD54" s="116">
        <v>45741</v>
      </c>
      <c r="BE54" s="95">
        <v>45742</v>
      </c>
      <c r="BF54" s="95"/>
      <c r="BG54" s="95">
        <v>45919</v>
      </c>
      <c r="BH54" s="95">
        <v>45921</v>
      </c>
      <c r="BI54" s="119"/>
      <c r="BJ54" s="144"/>
      <c r="BK54" s="116">
        <v>45743</v>
      </c>
      <c r="BL54" s="95">
        <v>45753</v>
      </c>
      <c r="BM54" s="95"/>
      <c r="BN54" s="95">
        <v>45922</v>
      </c>
      <c r="BO54" s="95">
        <v>45930</v>
      </c>
      <c r="BP54" s="119"/>
      <c r="BQ54" s="144"/>
      <c r="BR54" s="116">
        <v>45754</v>
      </c>
      <c r="BS54" s="95">
        <v>45755</v>
      </c>
      <c r="BT54" s="95"/>
      <c r="BU54" s="95">
        <v>45930</v>
      </c>
      <c r="BV54" s="95">
        <v>45931</v>
      </c>
      <c r="BW54" s="119"/>
      <c r="BX54" s="119"/>
      <c r="BY54" s="144"/>
      <c r="BZ54" s="116">
        <v>45760</v>
      </c>
      <c r="CA54" s="95">
        <v>45763</v>
      </c>
      <c r="CB54" s="117"/>
      <c r="CC54" s="95">
        <v>45938</v>
      </c>
      <c r="CD54" s="95">
        <v>45979</v>
      </c>
      <c r="CE54" s="119"/>
      <c r="CF54" s="144"/>
      <c r="CG54" s="116">
        <v>45762</v>
      </c>
      <c r="CH54" s="95">
        <v>45762</v>
      </c>
      <c r="CI54" s="95"/>
      <c r="CJ54" s="95">
        <v>45945</v>
      </c>
      <c r="CK54" s="95">
        <v>45945</v>
      </c>
      <c r="CL54" s="119"/>
      <c r="CM54" s="119"/>
      <c r="CN54" s="119"/>
      <c r="CO54" s="144"/>
      <c r="CP54" s="116">
        <v>45772</v>
      </c>
      <c r="CQ54" s="95">
        <v>45782</v>
      </c>
      <c r="CR54" s="117"/>
      <c r="CS54" s="124">
        <f>MIN(INDEX('USS SUMMARY'!R:AB,MATCH($D54,'USS SUMMARY'!D:D,0),0))</f>
        <v>45814</v>
      </c>
      <c r="CT54" s="95">
        <v>45943</v>
      </c>
      <c r="CU54" s="119"/>
      <c r="CV54" s="446"/>
      <c r="CW54" s="116">
        <v>45757</v>
      </c>
      <c r="CX54" s="95">
        <v>45764</v>
      </c>
      <c r="CY54" s="117"/>
      <c r="CZ54" s="95">
        <v>45689</v>
      </c>
      <c r="DA54" s="95">
        <v>45706</v>
      </c>
      <c r="DB54" s="119"/>
      <c r="DC54" s="144"/>
      <c r="DD54" s="116">
        <v>45757</v>
      </c>
      <c r="DE54" s="95">
        <v>45764</v>
      </c>
      <c r="DF54" s="117"/>
      <c r="DG54" s="95">
        <v>45941</v>
      </c>
      <c r="DH54" s="95">
        <v>45945</v>
      </c>
      <c r="DI54" s="119"/>
      <c r="DJ54" s="144"/>
      <c r="DK54" s="445" t="str">
        <f>_xlfn.XLOOKUP(D54,CranePad!$D$4:$D$195,CranePad!$E$4:$E$195,0,0,1)</f>
        <v>GP Project</v>
      </c>
      <c r="DL54" s="116">
        <v>45766</v>
      </c>
      <c r="DM54" s="95">
        <v>45773</v>
      </c>
      <c r="DN54" s="95"/>
      <c r="DO54" s="95">
        <v>45745</v>
      </c>
      <c r="DP54" s="95">
        <v>45755</v>
      </c>
      <c r="DQ54" s="119"/>
      <c r="DR54" s="144"/>
      <c r="DS54" s="123">
        <v>45819</v>
      </c>
      <c r="DT54" s="124">
        <v>45831</v>
      </c>
      <c r="DU54" s="124"/>
      <c r="DV54" s="124">
        <v>45946</v>
      </c>
      <c r="DW54" s="124">
        <v>45954</v>
      </c>
      <c r="DX54" s="119"/>
      <c r="DY54" s="144"/>
      <c r="DZ54" s="123">
        <v>45807</v>
      </c>
      <c r="EA54" s="124">
        <v>45815</v>
      </c>
      <c r="EB54" s="124"/>
      <c r="EC54" s="124">
        <f>IF(D54='USS SUMMARY'!AE53,MIN('USS SUMMARY'!AH53:AL53),"")</f>
        <v>45935</v>
      </c>
      <c r="ED54" s="124">
        <v>45947</v>
      </c>
      <c r="EE54" s="119"/>
      <c r="EF54" s="144"/>
      <c r="EG54" s="123">
        <v>45832</v>
      </c>
      <c r="EH54" s="124">
        <v>45839</v>
      </c>
      <c r="EI54" s="124"/>
      <c r="EJ54" s="124">
        <v>45958</v>
      </c>
      <c r="EK54" s="124">
        <v>45968</v>
      </c>
      <c r="EL54" s="119"/>
      <c r="EM54" s="144"/>
      <c r="EN54" s="116">
        <v>45840</v>
      </c>
      <c r="EO54" s="95">
        <v>45842</v>
      </c>
      <c r="EP54" s="95"/>
      <c r="EQ54" s="95">
        <v>45968</v>
      </c>
      <c r="ER54" s="95">
        <v>45970</v>
      </c>
      <c r="ES54" s="119"/>
      <c r="ET54" s="144"/>
      <c r="EU54" s="116">
        <v>45843</v>
      </c>
      <c r="EV54" s="95">
        <v>45844</v>
      </c>
      <c r="EW54" s="95"/>
      <c r="EX54" s="95">
        <v>45960</v>
      </c>
      <c r="EY54" s="95">
        <v>45960</v>
      </c>
      <c r="EZ54" s="119"/>
      <c r="FA54" s="144"/>
      <c r="FB54" s="116">
        <v>45792</v>
      </c>
      <c r="FC54" s="95">
        <v>45815</v>
      </c>
      <c r="FD54" s="95"/>
      <c r="FE54" s="95">
        <v>45795</v>
      </c>
      <c r="FF54" s="95">
        <v>45798</v>
      </c>
      <c r="FG54" s="119"/>
      <c r="FH54" s="144"/>
      <c r="FI54" s="116">
        <v>45792</v>
      </c>
      <c r="FJ54" s="95">
        <f t="shared" si="203"/>
        <v>45817</v>
      </c>
      <c r="FK54" s="95"/>
      <c r="FL54" s="95">
        <v>45900</v>
      </c>
      <c r="FM54" s="95">
        <v>45921</v>
      </c>
      <c r="FN54" s="119"/>
      <c r="FO54" s="144"/>
      <c r="FP54" s="116">
        <v>45845</v>
      </c>
      <c r="FQ54" s="95">
        <v>45848</v>
      </c>
      <c r="FR54" s="121"/>
      <c r="FS54" s="95">
        <v>45961</v>
      </c>
      <c r="FT54" s="95">
        <v>45972</v>
      </c>
      <c r="FU54" s="119"/>
      <c r="FV54" s="144"/>
      <c r="FW54" s="116">
        <v>45849</v>
      </c>
      <c r="FX54" s="95">
        <v>45851</v>
      </c>
      <c r="FY54" s="117"/>
      <c r="FZ54" s="95">
        <v>45972</v>
      </c>
      <c r="GA54" s="95">
        <v>45979</v>
      </c>
      <c r="GB54" s="119"/>
      <c r="GC54" s="144"/>
      <c r="GD54" s="391"/>
      <c r="GE54" s="437"/>
      <c r="GF54" s="78"/>
      <c r="GG54" s="78"/>
      <c r="GI54" s="68"/>
    </row>
    <row r="55" spans="1:191" s="74" customFormat="1" ht="16.5" customHeight="1" x14ac:dyDescent="0.3">
      <c r="A55" s="118">
        <f t="shared" si="202"/>
        <v>51</v>
      </c>
      <c r="B55" s="73" t="s">
        <v>210</v>
      </c>
      <c r="C55" s="73" t="s">
        <v>205</v>
      </c>
      <c r="D55" s="73" t="s">
        <v>59</v>
      </c>
      <c r="E55" s="167" t="s">
        <v>430</v>
      </c>
      <c r="F55" s="427" t="s">
        <v>407</v>
      </c>
      <c r="G55" s="95">
        <v>45762</v>
      </c>
      <c r="H55" s="218" t="str">
        <f>VLOOKUP($D55,'Stone Column Progress'!$D$6:$E$199,2,0)</f>
        <v>Keller</v>
      </c>
      <c r="I55" s="193" t="s">
        <v>389</v>
      </c>
      <c r="J55" s="430">
        <v>542429</v>
      </c>
      <c r="K55" s="431">
        <v>2673085</v>
      </c>
      <c r="L55" s="116"/>
      <c r="M55" s="95"/>
      <c r="N55" s="117"/>
      <c r="O55" s="95" t="s">
        <v>390</v>
      </c>
      <c r="P55" s="95" t="s">
        <v>390</v>
      </c>
      <c r="Q55" s="144"/>
      <c r="R55" s="118">
        <f>VLOOKUP(D55,'Stone Column Progress'!$D$6:$M$199,7,0)</f>
        <v>253</v>
      </c>
      <c r="S55" s="73">
        <f>VLOOKUP(D55,'Stone Column Progress'!$D$6:$M$199,9,0)</f>
        <v>253</v>
      </c>
      <c r="T55" s="95">
        <v>45703</v>
      </c>
      <c r="U55" s="95">
        <v>45713</v>
      </c>
      <c r="V55" s="117"/>
      <c r="W55" s="95">
        <v>45748</v>
      </c>
      <c r="X55" s="95">
        <v>45758</v>
      </c>
      <c r="Y55" s="119"/>
      <c r="Z55" s="144"/>
      <c r="AA55" s="455" t="s">
        <v>391</v>
      </c>
      <c r="AB55" s="509" t="s">
        <v>404</v>
      </c>
      <c r="AC55" s="95">
        <v>45717</v>
      </c>
      <c r="AD55" s="95">
        <v>45724</v>
      </c>
      <c r="AE55" s="117"/>
      <c r="AF55" s="95">
        <v>45771</v>
      </c>
      <c r="AG55" s="95">
        <v>45779</v>
      </c>
      <c r="AH55" s="144"/>
      <c r="AI55" s="116">
        <v>45727</v>
      </c>
      <c r="AJ55" s="95">
        <v>45728</v>
      </c>
      <c r="AK55" s="117"/>
      <c r="AL55" s="95">
        <v>45783</v>
      </c>
      <c r="AM55" s="95">
        <v>45785</v>
      </c>
      <c r="AN55" s="119"/>
      <c r="AO55" s="450"/>
      <c r="AP55" s="158">
        <v>45729</v>
      </c>
      <c r="AQ55" s="130">
        <v>45730</v>
      </c>
      <c r="AR55" s="130"/>
      <c r="AS55" s="130">
        <v>45790</v>
      </c>
      <c r="AT55" s="130">
        <v>45792</v>
      </c>
      <c r="AU55" s="119"/>
      <c r="AV55" s="446"/>
      <c r="AW55" s="116">
        <v>45731</v>
      </c>
      <c r="AX55" s="95">
        <v>45732</v>
      </c>
      <c r="AY55" s="117"/>
      <c r="AZ55" s="95">
        <v>45793</v>
      </c>
      <c r="BA55" s="95">
        <v>45793</v>
      </c>
      <c r="BB55" s="119"/>
      <c r="BC55" s="144"/>
      <c r="BD55" s="116">
        <v>45733</v>
      </c>
      <c r="BE55" s="95">
        <v>45734</v>
      </c>
      <c r="BF55" s="95"/>
      <c r="BG55" s="95">
        <v>45794</v>
      </c>
      <c r="BH55" s="95">
        <v>45796</v>
      </c>
      <c r="BI55" s="119"/>
      <c r="BJ55" s="144"/>
      <c r="BK55" s="116">
        <v>45735</v>
      </c>
      <c r="BL55" s="95">
        <v>45745</v>
      </c>
      <c r="BM55" s="95"/>
      <c r="BN55" s="95">
        <v>45797</v>
      </c>
      <c r="BO55" s="95">
        <v>45806</v>
      </c>
      <c r="BP55" s="119"/>
      <c r="BQ55" s="144"/>
      <c r="BR55" s="116">
        <v>45746</v>
      </c>
      <c r="BS55" s="95">
        <v>45747</v>
      </c>
      <c r="BT55" s="95"/>
      <c r="BU55" s="95">
        <v>45806</v>
      </c>
      <c r="BV55" s="95">
        <v>45807</v>
      </c>
      <c r="BW55" s="119"/>
      <c r="BX55" s="119"/>
      <c r="BY55" s="144"/>
      <c r="BZ55" s="116">
        <v>45749</v>
      </c>
      <c r="CA55" s="95">
        <v>45753</v>
      </c>
      <c r="CB55" s="117"/>
      <c r="CC55" s="95">
        <v>45816</v>
      </c>
      <c r="CD55" s="95">
        <v>45872</v>
      </c>
      <c r="CE55" s="119"/>
      <c r="CF55" s="144"/>
      <c r="CG55" s="116">
        <v>45752</v>
      </c>
      <c r="CH55" s="95">
        <v>45752</v>
      </c>
      <c r="CI55" s="95"/>
      <c r="CJ55" s="95">
        <v>45818</v>
      </c>
      <c r="CK55" s="95">
        <v>45818</v>
      </c>
      <c r="CL55" s="119"/>
      <c r="CM55" s="119"/>
      <c r="CN55" s="119"/>
      <c r="CO55" s="144"/>
      <c r="CP55" s="116">
        <v>45745</v>
      </c>
      <c r="CQ55" s="95">
        <v>45755</v>
      </c>
      <c r="CR55" s="117"/>
      <c r="CS55" s="124">
        <f>MIN(INDEX('USS SUMMARY'!R:AB,MATCH($D55,'USS SUMMARY'!D:D,0),0))</f>
        <v>45793</v>
      </c>
      <c r="CT55" s="95">
        <v>45861</v>
      </c>
      <c r="CU55" s="119"/>
      <c r="CV55" s="446"/>
      <c r="CW55" s="116">
        <v>45735</v>
      </c>
      <c r="CX55" s="95">
        <v>45742</v>
      </c>
      <c r="CY55" s="117"/>
      <c r="CZ55" s="95">
        <v>45967</v>
      </c>
      <c r="DA55" s="95">
        <v>45973</v>
      </c>
      <c r="DB55" s="119"/>
      <c r="DC55" s="144"/>
      <c r="DD55" s="116">
        <v>45735</v>
      </c>
      <c r="DE55" s="95">
        <v>45742</v>
      </c>
      <c r="DF55" s="117"/>
      <c r="DG55" s="95">
        <v>45967</v>
      </c>
      <c r="DH55" s="95">
        <v>45973</v>
      </c>
      <c r="DI55" s="119"/>
      <c r="DJ55" s="144"/>
      <c r="DK55" s="445" t="str">
        <f>_xlfn.XLOOKUP(D55,CranePad!$D$4:$D$195,CranePad!$E$4:$E$195,0,0,1)</f>
        <v>Odhav</v>
      </c>
      <c r="DL55" s="116">
        <v>45744</v>
      </c>
      <c r="DM55" s="95">
        <v>45751</v>
      </c>
      <c r="DN55" s="95"/>
      <c r="DO55" s="95">
        <v>45945</v>
      </c>
      <c r="DP55" s="95">
        <v>45973</v>
      </c>
      <c r="DQ55" s="119"/>
      <c r="DR55" s="144"/>
      <c r="DS55" s="123">
        <v>45798</v>
      </c>
      <c r="DT55" s="124">
        <v>45809</v>
      </c>
      <c r="DU55" s="124"/>
      <c r="DV55" s="124">
        <v>45974</v>
      </c>
      <c r="DW55" s="124">
        <v>45981</v>
      </c>
      <c r="DX55" s="119"/>
      <c r="DY55" s="144"/>
      <c r="DZ55" s="123">
        <v>45775</v>
      </c>
      <c r="EA55" s="124">
        <v>45783</v>
      </c>
      <c r="EB55" s="124"/>
      <c r="EC55" s="124">
        <f>IF(D55='USS SUMMARY'!AE14,MIN('USS SUMMARY'!AH14:AL14),"")</f>
        <v>45828</v>
      </c>
      <c r="ED55" s="124">
        <v>45973</v>
      </c>
      <c r="EE55" s="119"/>
      <c r="EF55" s="144"/>
      <c r="EG55" s="123">
        <v>45810</v>
      </c>
      <c r="EH55" s="124">
        <v>45817</v>
      </c>
      <c r="EI55" s="124"/>
      <c r="EJ55" s="124">
        <v>45985</v>
      </c>
      <c r="EK55" s="124">
        <v>45988</v>
      </c>
      <c r="EL55" s="119"/>
      <c r="EM55" s="144"/>
      <c r="EN55" s="116">
        <v>45818</v>
      </c>
      <c r="EO55" s="95">
        <v>45820</v>
      </c>
      <c r="EP55" s="95"/>
      <c r="EQ55" s="95">
        <v>45988</v>
      </c>
      <c r="ER55" s="95">
        <v>45989</v>
      </c>
      <c r="ES55" s="119"/>
      <c r="ET55" s="144"/>
      <c r="EU55" s="116">
        <v>45807</v>
      </c>
      <c r="EV55" s="95">
        <f>EU55+1</f>
        <v>45808</v>
      </c>
      <c r="EW55" s="95"/>
      <c r="EX55" s="95">
        <v>45984</v>
      </c>
      <c r="EY55" s="95">
        <v>45984</v>
      </c>
      <c r="EZ55" s="119"/>
      <c r="FA55" s="144"/>
      <c r="FB55" s="116">
        <v>45748</v>
      </c>
      <c r="FC55" s="95">
        <v>45784</v>
      </c>
      <c r="FD55" s="95"/>
      <c r="FE55" s="95">
        <v>45813</v>
      </c>
      <c r="FF55" s="95">
        <v>45986</v>
      </c>
      <c r="FG55" s="119"/>
      <c r="FH55" s="144"/>
      <c r="FI55" s="116">
        <v>45767</v>
      </c>
      <c r="FJ55" s="95">
        <f t="shared" si="203"/>
        <v>45792</v>
      </c>
      <c r="FK55" s="95"/>
      <c r="FL55" s="95">
        <v>45900</v>
      </c>
      <c r="FM55" s="95">
        <v>45919</v>
      </c>
      <c r="FN55" s="119"/>
      <c r="FO55" s="144"/>
      <c r="FP55" s="116">
        <v>45795</v>
      </c>
      <c r="FQ55" s="95">
        <v>45798</v>
      </c>
      <c r="FR55" s="117"/>
      <c r="FS55" s="95">
        <v>45986</v>
      </c>
      <c r="FT55" s="95">
        <v>45990</v>
      </c>
      <c r="FU55" s="119"/>
      <c r="FV55" s="144"/>
      <c r="FW55" s="116">
        <v>45821</v>
      </c>
      <c r="FX55" s="95">
        <v>45822</v>
      </c>
      <c r="FY55" s="117"/>
      <c r="FZ55" s="95">
        <v>45994</v>
      </c>
      <c r="GA55" s="95"/>
      <c r="GB55" s="119"/>
      <c r="GC55" s="144"/>
      <c r="GD55" s="391"/>
      <c r="GE55" s="436"/>
      <c r="GF55" s="78"/>
      <c r="GG55" s="78"/>
      <c r="GH55" s="68"/>
      <c r="GI55" s="68"/>
    </row>
    <row r="56" spans="1:191" s="74" customFormat="1" ht="16.5" customHeight="1" x14ac:dyDescent="0.3">
      <c r="A56" s="118">
        <f t="shared" ref="A56:A64" si="204">ROW(A52)</f>
        <v>52</v>
      </c>
      <c r="B56" s="73" t="s">
        <v>211</v>
      </c>
      <c r="C56" s="77" t="s">
        <v>206</v>
      </c>
      <c r="D56" s="95" t="s">
        <v>111</v>
      </c>
      <c r="E56" s="167" t="s">
        <v>429</v>
      </c>
      <c r="F56" s="427" t="s">
        <v>413</v>
      </c>
      <c r="G56" s="95">
        <v>46025</v>
      </c>
      <c r="H56" s="219" t="str">
        <f>VLOOKUP($D56,'Stone Column Progress'!$D$6:$E$199,2,0)</f>
        <v>Bauer</v>
      </c>
      <c r="I56" s="193" t="s">
        <v>389</v>
      </c>
      <c r="J56" s="430">
        <v>536453</v>
      </c>
      <c r="K56" s="431">
        <v>2659434</v>
      </c>
      <c r="L56" s="116"/>
      <c r="M56" s="95"/>
      <c r="N56" s="117"/>
      <c r="O56" s="95" t="s">
        <v>390</v>
      </c>
      <c r="P56" s="95" t="s">
        <v>390</v>
      </c>
      <c r="Q56" s="144"/>
      <c r="R56" s="118">
        <f>VLOOKUP(D56,'Stone Column Progress'!$D$6:$M$199,7,0)</f>
        <v>253</v>
      </c>
      <c r="S56" s="73">
        <f>VLOOKUP(D56,'Stone Column Progress'!$D$6:$M$199,9,0)</f>
        <v>253</v>
      </c>
      <c r="T56" s="95">
        <v>45743</v>
      </c>
      <c r="U56" s="95">
        <v>45753</v>
      </c>
      <c r="V56" s="117"/>
      <c r="W56" s="95">
        <v>46018</v>
      </c>
      <c r="X56" s="95">
        <v>46031</v>
      </c>
      <c r="Y56" s="119"/>
      <c r="Z56" s="144"/>
      <c r="AA56" s="455"/>
      <c r="AB56" s="156"/>
      <c r="AC56" s="95"/>
      <c r="AD56" s="95"/>
      <c r="AE56" s="117"/>
      <c r="AF56" s="95"/>
      <c r="AG56" s="95"/>
      <c r="AH56" s="144"/>
      <c r="AI56" s="116">
        <v>45757</v>
      </c>
      <c r="AJ56" s="95">
        <v>45758</v>
      </c>
      <c r="AK56" s="117"/>
      <c r="AL56" s="95">
        <v>46033</v>
      </c>
      <c r="AM56" s="95">
        <v>46035</v>
      </c>
      <c r="AN56" s="119"/>
      <c r="AO56" s="450"/>
      <c r="AP56" s="158">
        <v>45759</v>
      </c>
      <c r="AQ56" s="130">
        <v>45759</v>
      </c>
      <c r="AR56" s="130"/>
      <c r="AS56" s="130">
        <v>46035</v>
      </c>
      <c r="AT56" s="130">
        <v>46035</v>
      </c>
      <c r="AU56" s="119"/>
      <c r="AV56" s="446"/>
      <c r="AW56" s="116">
        <v>45760</v>
      </c>
      <c r="AX56" s="95">
        <v>45761</v>
      </c>
      <c r="AY56" s="117"/>
      <c r="AZ56" s="95">
        <v>46036</v>
      </c>
      <c r="BA56" s="95">
        <v>46036</v>
      </c>
      <c r="BB56" s="119"/>
      <c r="BC56" s="144"/>
      <c r="BD56" s="116">
        <v>45762</v>
      </c>
      <c r="BE56" s="95">
        <v>45763</v>
      </c>
      <c r="BF56" s="95"/>
      <c r="BG56" s="95">
        <v>46037</v>
      </c>
      <c r="BH56" s="95">
        <v>46037</v>
      </c>
      <c r="BI56" s="119"/>
      <c r="BJ56" s="144"/>
      <c r="BK56" s="116">
        <v>45764</v>
      </c>
      <c r="BL56" s="95">
        <v>45774</v>
      </c>
      <c r="BM56" s="95"/>
      <c r="BN56" s="95">
        <v>46038</v>
      </c>
      <c r="BO56" s="95">
        <v>46040</v>
      </c>
      <c r="BP56" s="119"/>
      <c r="BQ56" s="144"/>
      <c r="BR56" s="116">
        <v>45775</v>
      </c>
      <c r="BS56" s="95">
        <v>45776</v>
      </c>
      <c r="BT56" s="95"/>
      <c r="BU56" s="95">
        <v>46040</v>
      </c>
      <c r="BV56" s="95">
        <v>46041</v>
      </c>
      <c r="BW56" s="119"/>
      <c r="BX56" s="119"/>
      <c r="BY56" s="144"/>
      <c r="BZ56" s="116">
        <v>45781</v>
      </c>
      <c r="CA56" s="95">
        <v>45784</v>
      </c>
      <c r="CB56" s="117"/>
      <c r="CC56" s="95">
        <v>46052</v>
      </c>
      <c r="CD56" s="95"/>
      <c r="CE56" s="119"/>
      <c r="CF56" s="144"/>
      <c r="CG56" s="116">
        <v>45783</v>
      </c>
      <c r="CH56" s="95">
        <v>45783</v>
      </c>
      <c r="CI56" s="95"/>
      <c r="CJ56" s="95">
        <v>46052</v>
      </c>
      <c r="CK56" s="95">
        <v>46052</v>
      </c>
      <c r="CL56" s="119"/>
      <c r="CM56" s="119"/>
      <c r="CN56" s="119"/>
      <c r="CO56" s="144"/>
      <c r="CP56" s="116">
        <v>45793</v>
      </c>
      <c r="CQ56" s="95">
        <v>45803</v>
      </c>
      <c r="CR56" s="117"/>
      <c r="CS56" s="124">
        <f>MIN(INDEX('USS SUMMARY'!R:AB,MATCH($D56,'USS SUMMARY'!D:D,0),0))</f>
        <v>46035</v>
      </c>
      <c r="CT56" s="95">
        <v>46042</v>
      </c>
      <c r="CU56" s="119"/>
      <c r="CV56" s="446"/>
      <c r="CW56" s="116">
        <v>45778</v>
      </c>
      <c r="CX56" s="95">
        <v>45785</v>
      </c>
      <c r="CY56" s="117"/>
      <c r="CZ56" s="95">
        <v>45714</v>
      </c>
      <c r="DA56" s="95" t="s">
        <v>390</v>
      </c>
      <c r="DB56" s="119"/>
      <c r="DC56" s="144"/>
      <c r="DD56" s="116">
        <v>45778</v>
      </c>
      <c r="DE56" s="95">
        <v>45785</v>
      </c>
      <c r="DF56" s="117"/>
      <c r="DG56" s="95">
        <v>46048</v>
      </c>
      <c r="DH56" s="95">
        <v>46052</v>
      </c>
      <c r="DI56" s="119"/>
      <c r="DJ56" s="144"/>
      <c r="DK56" s="445" t="str">
        <f>_xlfn.XLOOKUP(D56,CranePad!$D$4:$D$195,CranePad!$E$4:$E$195,0,0,1)</f>
        <v>GP Project(Reuse)</v>
      </c>
      <c r="DL56" s="116">
        <v>45787</v>
      </c>
      <c r="DM56" s="95">
        <v>45794</v>
      </c>
      <c r="DN56" s="95"/>
      <c r="DO56" s="95">
        <v>46037</v>
      </c>
      <c r="DP56" s="95">
        <v>46052</v>
      </c>
      <c r="DQ56" s="119"/>
      <c r="DR56" s="144"/>
      <c r="DS56" s="123">
        <v>45845</v>
      </c>
      <c r="DT56" s="124">
        <v>45898</v>
      </c>
      <c r="DU56" s="124"/>
      <c r="DV56" s="124">
        <v>46053</v>
      </c>
      <c r="DW56" s="124">
        <v>46066</v>
      </c>
      <c r="DX56" s="119"/>
      <c r="DY56" s="144"/>
      <c r="DZ56" s="123">
        <v>45823</v>
      </c>
      <c r="EA56" s="124">
        <v>45831</v>
      </c>
      <c r="EB56" s="124"/>
      <c r="EC56" s="124">
        <f>IF(D56='USS SUMMARY'!AE55,MIN('USS SUMMARY'!AH55:AL55),"")</f>
        <v>46061</v>
      </c>
      <c r="ED56" s="124">
        <v>46070</v>
      </c>
      <c r="EE56" s="119"/>
      <c r="EF56" s="144"/>
      <c r="EG56" s="123">
        <v>45899</v>
      </c>
      <c r="EH56" s="124">
        <v>45906</v>
      </c>
      <c r="EI56" s="124"/>
      <c r="EJ56" s="124">
        <v>46067</v>
      </c>
      <c r="EK56" s="124">
        <v>46071</v>
      </c>
      <c r="EL56" s="119"/>
      <c r="EM56" s="144"/>
      <c r="EN56" s="116">
        <v>45907</v>
      </c>
      <c r="EO56" s="95">
        <v>45909</v>
      </c>
      <c r="EP56" s="95"/>
      <c r="EQ56" s="95">
        <v>46071</v>
      </c>
      <c r="ER56" s="95">
        <v>46073</v>
      </c>
      <c r="ES56" s="119"/>
      <c r="ET56" s="144"/>
      <c r="EU56" s="116">
        <v>45931</v>
      </c>
      <c r="EV56" s="95">
        <v>45932</v>
      </c>
      <c r="EW56" s="95"/>
      <c r="EX56" s="95">
        <v>46070</v>
      </c>
      <c r="EY56" s="95">
        <v>46070</v>
      </c>
      <c r="EZ56" s="119"/>
      <c r="FA56" s="144"/>
      <c r="FB56" s="116">
        <v>45792</v>
      </c>
      <c r="FC56" s="95">
        <v>45815</v>
      </c>
      <c r="FD56" s="95"/>
      <c r="FE56" s="95">
        <v>45807</v>
      </c>
      <c r="FF56" s="95">
        <v>45986</v>
      </c>
      <c r="FG56" s="119"/>
      <c r="FH56" s="144"/>
      <c r="FI56" s="116">
        <v>45833</v>
      </c>
      <c r="FJ56" s="95">
        <f t="shared" ref="FJ56:FJ64" si="205">FI56+25</f>
        <v>45858</v>
      </c>
      <c r="FK56" s="95"/>
      <c r="FL56" s="95">
        <v>45945</v>
      </c>
      <c r="FM56" s="95">
        <v>45969</v>
      </c>
      <c r="FN56" s="119"/>
      <c r="FO56" s="144"/>
      <c r="FP56" s="116">
        <v>45933</v>
      </c>
      <c r="FQ56" s="95">
        <v>45936</v>
      </c>
      <c r="FR56" s="121"/>
      <c r="FS56" s="95">
        <v>46072</v>
      </c>
      <c r="FT56" s="95">
        <v>46074</v>
      </c>
      <c r="FU56" s="119"/>
      <c r="FV56" s="144"/>
      <c r="FW56" s="116">
        <v>45937</v>
      </c>
      <c r="FX56" s="95">
        <v>45939</v>
      </c>
      <c r="FY56" s="117"/>
      <c r="FZ56" s="95">
        <v>46075</v>
      </c>
      <c r="GA56" s="95">
        <v>46079</v>
      </c>
      <c r="GB56" s="119"/>
      <c r="GC56" s="144"/>
      <c r="GD56" s="391"/>
      <c r="GE56" s="437"/>
      <c r="GF56" s="78"/>
      <c r="GG56" s="78"/>
      <c r="GI56" s="68"/>
    </row>
    <row r="57" spans="1:191" s="74" customFormat="1" ht="16.5" customHeight="1" x14ac:dyDescent="0.3">
      <c r="A57" s="118">
        <f t="shared" si="204"/>
        <v>53</v>
      </c>
      <c r="B57" s="73" t="s">
        <v>213</v>
      </c>
      <c r="C57" s="75" t="s">
        <v>208</v>
      </c>
      <c r="D57" s="95" t="s">
        <v>88</v>
      </c>
      <c r="E57" s="167" t="s">
        <v>421</v>
      </c>
      <c r="F57" s="427" t="s">
        <v>426</v>
      </c>
      <c r="G57" s="95">
        <v>45922</v>
      </c>
      <c r="H57" s="219" t="str">
        <f>VLOOKUP($D57,'Stone Column Progress'!$D$6:$E$199,2,0)</f>
        <v>Keller</v>
      </c>
      <c r="I57" s="193" t="s">
        <v>389</v>
      </c>
      <c r="J57" s="430">
        <v>544675</v>
      </c>
      <c r="K57" s="431">
        <v>2669557</v>
      </c>
      <c r="L57" s="116"/>
      <c r="M57" s="95"/>
      <c r="N57" s="117"/>
      <c r="O57" s="95" t="s">
        <v>390</v>
      </c>
      <c r="P57" s="95" t="s">
        <v>390</v>
      </c>
      <c r="Q57" s="144"/>
      <c r="R57" s="118">
        <f>VLOOKUP(D57,'Stone Column Progress'!$D$6:$M$199,7,0)</f>
        <v>253</v>
      </c>
      <c r="S57" s="73">
        <f>VLOOKUP(D57,'Stone Column Progress'!$D$6:$M$199,9,0)</f>
        <v>253</v>
      </c>
      <c r="T57" s="95">
        <v>45763</v>
      </c>
      <c r="U57" s="95">
        <v>45772</v>
      </c>
      <c r="V57" s="117"/>
      <c r="W57" s="95">
        <v>45892</v>
      </c>
      <c r="X57" s="95">
        <v>45902</v>
      </c>
      <c r="Y57" s="119"/>
      <c r="Z57" s="144"/>
      <c r="AA57" s="116"/>
      <c r="AB57" s="155"/>
      <c r="AC57" s="95"/>
      <c r="AD57" s="95"/>
      <c r="AE57" s="117"/>
      <c r="AF57" s="95"/>
      <c r="AG57" s="95"/>
      <c r="AH57" s="144"/>
      <c r="AI57" s="116">
        <v>45789</v>
      </c>
      <c r="AJ57" s="95">
        <v>45790</v>
      </c>
      <c r="AK57" s="117"/>
      <c r="AL57" s="95">
        <v>45935</v>
      </c>
      <c r="AM57" s="95">
        <v>45939</v>
      </c>
      <c r="AN57" s="119"/>
      <c r="AO57" s="450"/>
      <c r="AP57" s="158">
        <v>45791</v>
      </c>
      <c r="AQ57" s="130">
        <v>45791</v>
      </c>
      <c r="AR57" s="130"/>
      <c r="AS57" s="130">
        <v>45941</v>
      </c>
      <c r="AT57" s="130">
        <v>45944</v>
      </c>
      <c r="AU57" s="119"/>
      <c r="AV57" s="446"/>
      <c r="AW57" s="116">
        <v>45792</v>
      </c>
      <c r="AX57" s="95">
        <v>45793</v>
      </c>
      <c r="AY57" s="117"/>
      <c r="AZ57" s="95">
        <v>45945</v>
      </c>
      <c r="BA57" s="95">
        <v>45945</v>
      </c>
      <c r="BB57" s="119"/>
      <c r="BC57" s="144"/>
      <c r="BD57" s="116">
        <v>45794</v>
      </c>
      <c r="BE57" s="95">
        <v>45795</v>
      </c>
      <c r="BF57" s="95"/>
      <c r="BG57" s="95">
        <v>45947</v>
      </c>
      <c r="BH57" s="95">
        <v>45948</v>
      </c>
      <c r="BI57" s="119"/>
      <c r="BJ57" s="144"/>
      <c r="BK57" s="116">
        <v>45796</v>
      </c>
      <c r="BL57" s="95">
        <v>45806</v>
      </c>
      <c r="BM57" s="95"/>
      <c r="BN57" s="95">
        <v>45954</v>
      </c>
      <c r="BO57" s="95">
        <v>45964</v>
      </c>
      <c r="BP57" s="119"/>
      <c r="BQ57" s="144"/>
      <c r="BR57" s="116">
        <v>45807</v>
      </c>
      <c r="BS57" s="95">
        <v>45808</v>
      </c>
      <c r="BT57" s="95"/>
      <c r="BU57" s="95">
        <v>45966</v>
      </c>
      <c r="BV57" s="95">
        <v>45966</v>
      </c>
      <c r="BW57" s="119"/>
      <c r="BX57" s="119"/>
      <c r="BY57" s="144"/>
      <c r="BZ57" s="116">
        <v>45813</v>
      </c>
      <c r="CA57" s="95">
        <v>45816</v>
      </c>
      <c r="CB57" s="117"/>
      <c r="CC57" s="95">
        <v>45974</v>
      </c>
      <c r="CD57" s="95">
        <v>46027</v>
      </c>
      <c r="CE57" s="119"/>
      <c r="CF57" s="144"/>
      <c r="CG57" s="116">
        <v>45815</v>
      </c>
      <c r="CH57" s="95">
        <v>45815</v>
      </c>
      <c r="CI57" s="95"/>
      <c r="CJ57" s="95">
        <v>45975</v>
      </c>
      <c r="CK57" s="95">
        <v>45975</v>
      </c>
      <c r="CL57" s="119"/>
      <c r="CM57" s="119"/>
      <c r="CN57" s="119"/>
      <c r="CO57" s="144"/>
      <c r="CP57" s="116">
        <v>45810</v>
      </c>
      <c r="CQ57" s="95">
        <v>45820</v>
      </c>
      <c r="CR57" s="117"/>
      <c r="CS57" s="124">
        <f>MIN(INDEX('USS SUMMARY'!R:AB,MATCH($D57,'USS SUMMARY'!D:D,0),0))</f>
        <v>45939</v>
      </c>
      <c r="CT57" s="95">
        <v>46016</v>
      </c>
      <c r="CU57" s="119"/>
      <c r="CV57" s="446"/>
      <c r="CW57" s="116">
        <v>45810</v>
      </c>
      <c r="CX57" s="95">
        <v>45817</v>
      </c>
      <c r="CY57" s="117"/>
      <c r="CZ57" s="95">
        <v>45984</v>
      </c>
      <c r="DA57" s="95" t="s">
        <v>390</v>
      </c>
      <c r="DB57" s="119"/>
      <c r="DC57" s="144"/>
      <c r="DD57" s="116">
        <v>45810</v>
      </c>
      <c r="DE57" s="95">
        <v>45817</v>
      </c>
      <c r="DF57" s="117"/>
      <c r="DG57" s="95">
        <v>45983</v>
      </c>
      <c r="DH57" s="95">
        <v>46031</v>
      </c>
      <c r="DI57" s="119"/>
      <c r="DJ57" s="144"/>
      <c r="DK57" s="445" t="str">
        <f>_xlfn.XLOOKUP(D57,CranePad!$D$4:$D$195,CranePad!$E$4:$E$195,0,0,1)</f>
        <v>GP Project</v>
      </c>
      <c r="DL57" s="116">
        <v>45812</v>
      </c>
      <c r="DM57" s="95">
        <v>45819</v>
      </c>
      <c r="DN57" s="95"/>
      <c r="DO57" s="95">
        <v>45964</v>
      </c>
      <c r="DP57" s="95">
        <v>46027</v>
      </c>
      <c r="DQ57" s="119"/>
      <c r="DR57" s="144"/>
      <c r="DS57" s="123">
        <v>45969</v>
      </c>
      <c r="DT57" s="124">
        <v>45979</v>
      </c>
      <c r="DU57" s="124"/>
      <c r="DV57" s="124">
        <v>46030</v>
      </c>
      <c r="DW57" s="124">
        <v>46042</v>
      </c>
      <c r="DX57" s="119"/>
      <c r="DY57" s="144"/>
      <c r="DZ57" s="123">
        <v>45964</v>
      </c>
      <c r="EA57" s="124">
        <v>45972</v>
      </c>
      <c r="EB57" s="124"/>
      <c r="EC57" s="124">
        <f>IF(D57='USS SUMMARY'!AE89,MIN('USS SUMMARY'!AH89:AL89),"")</f>
        <v>46017</v>
      </c>
      <c r="ED57" s="124">
        <v>46027</v>
      </c>
      <c r="EE57" s="119"/>
      <c r="EF57" s="144"/>
      <c r="EG57" s="123">
        <v>45980</v>
      </c>
      <c r="EH57" s="124">
        <v>45987</v>
      </c>
      <c r="EI57" s="124"/>
      <c r="EJ57" s="124">
        <v>46044</v>
      </c>
      <c r="EK57" s="124">
        <v>46048</v>
      </c>
      <c r="EL57" s="119"/>
      <c r="EM57" s="144"/>
      <c r="EN57" s="116">
        <v>45988</v>
      </c>
      <c r="EO57" s="95">
        <v>45990</v>
      </c>
      <c r="EP57" s="95"/>
      <c r="EQ57" s="95">
        <v>46049</v>
      </c>
      <c r="ER57" s="95">
        <v>46050</v>
      </c>
      <c r="ES57" s="119"/>
      <c r="ET57" s="144"/>
      <c r="EU57" s="116">
        <v>46002</v>
      </c>
      <c r="EV57" s="95">
        <v>46003</v>
      </c>
      <c r="EW57" s="95"/>
      <c r="EX57" s="95">
        <v>46387</v>
      </c>
      <c r="EY57" s="95">
        <v>46022</v>
      </c>
      <c r="EZ57" s="119"/>
      <c r="FA57" s="144"/>
      <c r="FB57" s="116">
        <v>45950</v>
      </c>
      <c r="FC57" s="95">
        <v>45971</v>
      </c>
      <c r="FD57" s="95"/>
      <c r="FE57" s="95">
        <v>45971</v>
      </c>
      <c r="FF57" s="95">
        <v>46052</v>
      </c>
      <c r="FG57" s="119"/>
      <c r="FH57" s="144"/>
      <c r="FI57" s="116">
        <v>45955</v>
      </c>
      <c r="FJ57" s="95">
        <f t="shared" si="205"/>
        <v>45980</v>
      </c>
      <c r="FK57" s="95"/>
      <c r="FL57" s="95">
        <v>45960</v>
      </c>
      <c r="FM57" s="95">
        <v>45991</v>
      </c>
      <c r="FN57" s="119"/>
      <c r="FO57" s="144"/>
      <c r="FP57" s="116">
        <v>46004</v>
      </c>
      <c r="FQ57" s="95">
        <v>46007</v>
      </c>
      <c r="FR57" s="121"/>
      <c r="FS57" s="95">
        <v>46046</v>
      </c>
      <c r="FT57" s="95">
        <v>46053</v>
      </c>
      <c r="FU57" s="119"/>
      <c r="FV57" s="144"/>
      <c r="FW57" s="116">
        <v>46008</v>
      </c>
      <c r="FX57" s="95">
        <v>46010</v>
      </c>
      <c r="FY57" s="117"/>
      <c r="FZ57" s="95">
        <v>46061</v>
      </c>
      <c r="GA57" s="95">
        <v>46062</v>
      </c>
      <c r="GB57" s="119"/>
      <c r="GC57" s="144"/>
      <c r="GD57" s="391"/>
      <c r="GE57" s="437"/>
      <c r="GF57" s="78"/>
      <c r="GG57" s="78"/>
      <c r="GI57" s="68"/>
    </row>
    <row r="58" spans="1:191" s="74" customFormat="1" ht="16.5" customHeight="1" x14ac:dyDescent="0.3">
      <c r="A58" s="118">
        <f t="shared" si="204"/>
        <v>54</v>
      </c>
      <c r="B58" s="73" t="s">
        <v>211</v>
      </c>
      <c r="C58" s="77" t="s">
        <v>206</v>
      </c>
      <c r="D58" s="95" t="s">
        <v>74</v>
      </c>
      <c r="E58" s="167" t="s">
        <v>422</v>
      </c>
      <c r="F58" s="427" t="s">
        <v>416</v>
      </c>
      <c r="G58" s="95">
        <v>45716</v>
      </c>
      <c r="H58" s="219" t="str">
        <f>VLOOKUP($D58,'Stone Column Progress'!$D$6:$E$199,2,0)</f>
        <v>Bauer</v>
      </c>
      <c r="I58" s="193" t="s">
        <v>389</v>
      </c>
      <c r="J58" s="430">
        <v>535251</v>
      </c>
      <c r="K58" s="431">
        <v>2661705</v>
      </c>
      <c r="L58" s="116"/>
      <c r="M58" s="95"/>
      <c r="N58" s="117"/>
      <c r="O58" s="95" t="s">
        <v>390</v>
      </c>
      <c r="P58" s="95" t="s">
        <v>390</v>
      </c>
      <c r="Q58" s="144"/>
      <c r="R58" s="118">
        <f>VLOOKUP(D58,'Stone Column Progress'!$D$6:$M$199,7,0)</f>
        <v>253</v>
      </c>
      <c r="S58" s="73">
        <f>VLOOKUP(D58,'Stone Column Progress'!$D$6:$M$199,9,0)</f>
        <v>253</v>
      </c>
      <c r="T58" s="95">
        <v>45741</v>
      </c>
      <c r="U58" s="95">
        <v>45750</v>
      </c>
      <c r="V58" s="117"/>
      <c r="W58" s="95">
        <v>45703</v>
      </c>
      <c r="X58" s="95">
        <v>45714</v>
      </c>
      <c r="Y58" s="119"/>
      <c r="Z58" s="144"/>
      <c r="AA58" s="455"/>
      <c r="AB58" s="156"/>
      <c r="AC58" s="95"/>
      <c r="AD58" s="95"/>
      <c r="AE58" s="117"/>
      <c r="AF58" s="95"/>
      <c r="AG58" s="95"/>
      <c r="AH58" s="144"/>
      <c r="AI58" s="116">
        <v>45755</v>
      </c>
      <c r="AJ58" s="95">
        <v>45756</v>
      </c>
      <c r="AK58" s="117"/>
      <c r="AL58" s="95">
        <v>45716</v>
      </c>
      <c r="AM58" s="95">
        <v>45718</v>
      </c>
      <c r="AN58" s="119"/>
      <c r="AO58" s="450"/>
      <c r="AP58" s="158">
        <v>45757</v>
      </c>
      <c r="AQ58" s="130">
        <v>45757</v>
      </c>
      <c r="AR58" s="130"/>
      <c r="AS58" s="130">
        <v>45718</v>
      </c>
      <c r="AT58" s="130">
        <v>45719</v>
      </c>
      <c r="AU58" s="119"/>
      <c r="AV58" s="446"/>
      <c r="AW58" s="116">
        <v>45758</v>
      </c>
      <c r="AX58" s="95">
        <v>45759</v>
      </c>
      <c r="AY58" s="117"/>
      <c r="AZ58" s="130">
        <v>45720</v>
      </c>
      <c r="BA58" s="130">
        <v>45720</v>
      </c>
      <c r="BB58" s="119"/>
      <c r="BC58" s="144"/>
      <c r="BD58" s="116">
        <v>45760</v>
      </c>
      <c r="BE58" s="95">
        <v>45761</v>
      </c>
      <c r="BF58" s="95"/>
      <c r="BG58" s="95">
        <v>45721</v>
      </c>
      <c r="BH58" s="95">
        <v>45721</v>
      </c>
      <c r="BI58" s="119"/>
      <c r="BJ58" s="145"/>
      <c r="BK58" s="116">
        <v>45762</v>
      </c>
      <c r="BL58" s="95">
        <v>45772</v>
      </c>
      <c r="BM58" s="95"/>
      <c r="BN58" s="95">
        <v>45722</v>
      </c>
      <c r="BO58" s="95">
        <v>45735</v>
      </c>
      <c r="BP58" s="119"/>
      <c r="BQ58" s="144"/>
      <c r="BR58" s="116">
        <v>45773</v>
      </c>
      <c r="BS58" s="95">
        <v>45774</v>
      </c>
      <c r="BT58" s="95"/>
      <c r="BU58" s="95">
        <v>45735</v>
      </c>
      <c r="BV58" s="95">
        <v>45736</v>
      </c>
      <c r="BW58" s="119"/>
      <c r="BX58" s="119"/>
      <c r="BY58" s="144"/>
      <c r="BZ58" s="116">
        <v>45779</v>
      </c>
      <c r="CA58" s="95">
        <v>45782</v>
      </c>
      <c r="CB58" s="117"/>
      <c r="CC58" s="95">
        <v>45745</v>
      </c>
      <c r="CD58" s="95">
        <v>46052</v>
      </c>
      <c r="CE58" s="119"/>
      <c r="CF58" s="144"/>
      <c r="CG58" s="116">
        <v>45781</v>
      </c>
      <c r="CH58" s="95">
        <v>45781</v>
      </c>
      <c r="CI58" s="95"/>
      <c r="CJ58" s="95">
        <v>45746</v>
      </c>
      <c r="CK58" s="95">
        <v>45746</v>
      </c>
      <c r="CL58" s="119"/>
      <c r="CM58" s="119"/>
      <c r="CN58" s="119"/>
      <c r="CO58" s="144"/>
      <c r="CP58" s="116">
        <v>45796</v>
      </c>
      <c r="CQ58" s="95">
        <v>45806</v>
      </c>
      <c r="CR58" s="117"/>
      <c r="CS58" s="124">
        <f>MIN(INDEX('USS SUMMARY'!R:AB,MATCH($D58,'USS SUMMARY'!D:D,0),0))</f>
        <v>46020</v>
      </c>
      <c r="CT58" s="95">
        <v>46022</v>
      </c>
      <c r="CU58" s="119"/>
      <c r="CV58" s="446"/>
      <c r="CW58" s="116">
        <v>45776</v>
      </c>
      <c r="CX58" s="95">
        <v>45783</v>
      </c>
      <c r="CY58" s="117"/>
      <c r="CZ58" s="95">
        <v>45713</v>
      </c>
      <c r="DA58" s="95" t="s">
        <v>390</v>
      </c>
      <c r="DB58" s="119"/>
      <c r="DC58" s="144"/>
      <c r="DD58" s="116">
        <v>45776</v>
      </c>
      <c r="DE58" s="95">
        <v>45783</v>
      </c>
      <c r="DF58" s="117"/>
      <c r="DG58" s="95">
        <v>46024</v>
      </c>
      <c r="DH58" s="95">
        <v>46027</v>
      </c>
      <c r="DI58" s="119"/>
      <c r="DJ58" s="144"/>
      <c r="DK58" s="445" t="str">
        <f>_xlfn.XLOOKUP(D58,CranePad!$D$4:$D$195,CranePad!$E$4:$E$195,0,0,1)</f>
        <v>GP Project</v>
      </c>
      <c r="DL58" s="116">
        <v>45785</v>
      </c>
      <c r="DM58" s="95">
        <v>45792</v>
      </c>
      <c r="DN58" s="95"/>
      <c r="DO58" s="95">
        <v>46019</v>
      </c>
      <c r="DP58" s="95">
        <v>46027</v>
      </c>
      <c r="DQ58" s="119"/>
      <c r="DR58" s="144"/>
      <c r="DS58" s="123">
        <v>45836</v>
      </c>
      <c r="DT58" s="124">
        <v>45870</v>
      </c>
      <c r="DU58" s="124"/>
      <c r="DV58" s="124">
        <v>46032</v>
      </c>
      <c r="DW58" s="124">
        <v>46039</v>
      </c>
      <c r="DX58" s="119"/>
      <c r="DY58" s="144"/>
      <c r="DZ58" s="123">
        <v>45826</v>
      </c>
      <c r="EA58" s="124">
        <v>45834</v>
      </c>
      <c r="EB58" s="124"/>
      <c r="EC58" s="124">
        <f>IF(D58='USS SUMMARY'!AE57,MIN('USS SUMMARY'!AH57:AL57),"")</f>
        <v>46029</v>
      </c>
      <c r="ED58" s="124">
        <v>46034</v>
      </c>
      <c r="EE58" s="119"/>
      <c r="EF58" s="144"/>
      <c r="EG58" s="123">
        <v>45871</v>
      </c>
      <c r="EH58" s="124">
        <v>45878</v>
      </c>
      <c r="EI58" s="124"/>
      <c r="EJ58" s="124">
        <v>46042</v>
      </c>
      <c r="EK58" s="124">
        <v>46044</v>
      </c>
      <c r="EL58" s="119"/>
      <c r="EM58" s="144"/>
      <c r="EN58" s="116">
        <v>45879</v>
      </c>
      <c r="EO58" s="95">
        <v>45881</v>
      </c>
      <c r="EP58" s="95"/>
      <c r="EQ58" s="95">
        <v>46045</v>
      </c>
      <c r="ER58" s="95">
        <v>46046</v>
      </c>
      <c r="ES58" s="119"/>
      <c r="ET58" s="144"/>
      <c r="EU58" s="116">
        <v>45934</v>
      </c>
      <c r="EV58" s="95">
        <v>45935</v>
      </c>
      <c r="EW58" s="95"/>
      <c r="EX58" s="95">
        <v>46039</v>
      </c>
      <c r="EY58" s="95">
        <v>46039</v>
      </c>
      <c r="EZ58" s="119"/>
      <c r="FA58" s="144"/>
      <c r="FB58" s="116">
        <v>45792</v>
      </c>
      <c r="FC58" s="95">
        <v>45815</v>
      </c>
      <c r="FD58" s="95"/>
      <c r="FE58" s="95">
        <v>45822</v>
      </c>
      <c r="FF58" s="95">
        <v>46064</v>
      </c>
      <c r="FG58" s="119"/>
      <c r="FH58" s="144"/>
      <c r="FI58" s="116">
        <v>45833</v>
      </c>
      <c r="FJ58" s="95">
        <f t="shared" si="205"/>
        <v>45858</v>
      </c>
      <c r="FK58" s="95"/>
      <c r="FL58" s="95">
        <v>45945</v>
      </c>
      <c r="FM58" s="95">
        <v>45969</v>
      </c>
      <c r="FN58" s="119"/>
      <c r="FO58" s="144"/>
      <c r="FP58" s="116">
        <v>45936</v>
      </c>
      <c r="FQ58" s="95">
        <v>45939</v>
      </c>
      <c r="FR58" s="121"/>
      <c r="FS58" s="95">
        <v>46071</v>
      </c>
      <c r="FT58" s="95">
        <v>46074</v>
      </c>
      <c r="FU58" s="119"/>
      <c r="FV58" s="144"/>
      <c r="FW58" s="116">
        <v>45940</v>
      </c>
      <c r="FX58" s="95">
        <v>45942</v>
      </c>
      <c r="FY58" s="117"/>
      <c r="FZ58" s="95">
        <v>46075</v>
      </c>
      <c r="GA58" s="95">
        <v>46079</v>
      </c>
      <c r="GB58" s="119"/>
      <c r="GC58" s="144"/>
      <c r="GD58" s="391"/>
      <c r="GE58" s="437"/>
      <c r="GF58" s="78"/>
      <c r="GG58" s="78"/>
      <c r="GI58" s="68"/>
    </row>
    <row r="59" spans="1:191" s="74" customFormat="1" ht="16.5" customHeight="1" x14ac:dyDescent="0.3">
      <c r="A59" s="118">
        <f t="shared" si="204"/>
        <v>55</v>
      </c>
      <c r="B59" s="73" t="s">
        <v>211</v>
      </c>
      <c r="C59" s="77" t="s">
        <v>206</v>
      </c>
      <c r="D59" s="95" t="s">
        <v>72</v>
      </c>
      <c r="E59" s="167" t="s">
        <v>422</v>
      </c>
      <c r="F59" s="427" t="s">
        <v>413</v>
      </c>
      <c r="G59" s="95">
        <v>46019</v>
      </c>
      <c r="H59" s="219" t="str">
        <f>VLOOKUP($D59,'Stone Column Progress'!$D$6:$E$199,2,0)</f>
        <v>Bauer</v>
      </c>
      <c r="I59" s="193" t="s">
        <v>389</v>
      </c>
      <c r="J59" s="430">
        <v>534218</v>
      </c>
      <c r="K59" s="431">
        <v>2662969</v>
      </c>
      <c r="L59" s="116"/>
      <c r="M59" s="95"/>
      <c r="N59" s="117"/>
      <c r="O59" s="95" t="s">
        <v>390</v>
      </c>
      <c r="P59" s="95" t="s">
        <v>390</v>
      </c>
      <c r="Q59" s="144"/>
      <c r="R59" s="118">
        <f>VLOOKUP(D59,'Stone Column Progress'!$D$6:$M$199,7,0)</f>
        <v>199</v>
      </c>
      <c r="S59" s="73">
        <f>VLOOKUP(D59,'Stone Column Progress'!$D$6:$M$199,9,0)</f>
        <v>199</v>
      </c>
      <c r="T59" s="95">
        <v>45720</v>
      </c>
      <c r="U59" s="95">
        <v>45730</v>
      </c>
      <c r="V59" s="117"/>
      <c r="W59" s="95">
        <v>45684</v>
      </c>
      <c r="X59" s="95">
        <v>45689</v>
      </c>
      <c r="Y59" s="119"/>
      <c r="Z59" s="144"/>
      <c r="AA59" s="455"/>
      <c r="AB59" s="156"/>
      <c r="AC59" s="95"/>
      <c r="AD59" s="95"/>
      <c r="AE59" s="117"/>
      <c r="AF59" s="95"/>
      <c r="AG59" s="95"/>
      <c r="AH59" s="144"/>
      <c r="AI59" s="116">
        <v>45750</v>
      </c>
      <c r="AJ59" s="95">
        <v>45751</v>
      </c>
      <c r="AK59" s="117"/>
      <c r="AL59" s="95">
        <v>45702</v>
      </c>
      <c r="AM59" s="95">
        <v>45717</v>
      </c>
      <c r="AN59" s="119"/>
      <c r="AO59" s="452" t="s">
        <v>442</v>
      </c>
      <c r="AP59" s="158">
        <v>45752</v>
      </c>
      <c r="AQ59" s="130">
        <v>45752</v>
      </c>
      <c r="AR59" s="130"/>
      <c r="AS59" s="130">
        <v>45717</v>
      </c>
      <c r="AT59" s="130">
        <v>45719</v>
      </c>
      <c r="AU59" s="119"/>
      <c r="AV59" s="446"/>
      <c r="AW59" s="116">
        <v>45753</v>
      </c>
      <c r="AX59" s="95">
        <v>45754</v>
      </c>
      <c r="AY59" s="117"/>
      <c r="AZ59" s="95">
        <v>45732</v>
      </c>
      <c r="BA59" s="95">
        <v>45732</v>
      </c>
      <c r="BB59" s="119"/>
      <c r="BC59" s="145" t="s">
        <v>443</v>
      </c>
      <c r="BD59" s="116">
        <v>45755</v>
      </c>
      <c r="BE59" s="95">
        <v>45756</v>
      </c>
      <c r="BF59" s="95"/>
      <c r="BG59" s="95">
        <v>45735</v>
      </c>
      <c r="BH59" s="95">
        <v>45736</v>
      </c>
      <c r="BI59" s="119"/>
      <c r="BJ59" s="144"/>
      <c r="BK59" s="116">
        <v>45757</v>
      </c>
      <c r="BL59" s="95">
        <v>45767</v>
      </c>
      <c r="BM59" s="95"/>
      <c r="BN59" s="95">
        <v>45737</v>
      </c>
      <c r="BO59" s="95">
        <v>46036</v>
      </c>
      <c r="BP59" s="119"/>
      <c r="BQ59" s="144"/>
      <c r="BR59" s="116">
        <v>45768</v>
      </c>
      <c r="BS59" s="95">
        <v>45769</v>
      </c>
      <c r="BT59" s="95"/>
      <c r="BU59" s="95">
        <v>46036</v>
      </c>
      <c r="BV59" s="95">
        <v>46037</v>
      </c>
      <c r="BW59" s="119"/>
      <c r="BX59" s="119"/>
      <c r="BY59" s="144"/>
      <c r="BZ59" s="116">
        <v>45774</v>
      </c>
      <c r="CA59" s="95">
        <v>45777</v>
      </c>
      <c r="CB59" s="117"/>
      <c r="CC59" s="95">
        <v>46039</v>
      </c>
      <c r="CD59" s="95"/>
      <c r="CE59" s="119"/>
      <c r="CF59" s="144"/>
      <c r="CG59" s="116">
        <v>45776</v>
      </c>
      <c r="CH59" s="95">
        <v>45776</v>
      </c>
      <c r="CI59" s="95"/>
      <c r="CJ59" s="95">
        <v>46040</v>
      </c>
      <c r="CK59" s="95">
        <v>46040</v>
      </c>
      <c r="CL59" s="119"/>
      <c r="CM59" s="119"/>
      <c r="CN59" s="119"/>
      <c r="CO59" s="144"/>
      <c r="CP59" s="116">
        <v>45786</v>
      </c>
      <c r="CQ59" s="95">
        <v>45796</v>
      </c>
      <c r="CR59" s="117"/>
      <c r="CS59" s="124">
        <f>MIN(INDEX('USS SUMMARY'!R:AB,MATCH($D59,'USS SUMMARY'!D:D,0),0))</f>
        <v>46054</v>
      </c>
      <c r="CT59" s="95">
        <v>46056</v>
      </c>
      <c r="CU59" s="119"/>
      <c r="CV59" s="446"/>
      <c r="CW59" s="116">
        <v>45771</v>
      </c>
      <c r="CX59" s="95">
        <v>45778</v>
      </c>
      <c r="CY59" s="117"/>
      <c r="CZ59" s="95" t="s">
        <v>390</v>
      </c>
      <c r="DA59" s="95" t="s">
        <v>390</v>
      </c>
      <c r="DB59" s="119"/>
      <c r="DC59" s="144"/>
      <c r="DD59" s="116">
        <v>45771</v>
      </c>
      <c r="DE59" s="95">
        <v>45778</v>
      </c>
      <c r="DF59" s="117"/>
      <c r="DG59" s="95">
        <v>46048</v>
      </c>
      <c r="DH59" s="95">
        <v>46052</v>
      </c>
      <c r="DI59" s="119"/>
      <c r="DJ59" s="144"/>
      <c r="DK59" s="445" t="str">
        <f>_xlfn.XLOOKUP(D59,CranePad!$D$4:$D$195,CranePad!$E$4:$E$195,0,0,1)</f>
        <v>GP Project</v>
      </c>
      <c r="DL59" s="116">
        <v>45780</v>
      </c>
      <c r="DM59" s="95">
        <v>45787</v>
      </c>
      <c r="DN59" s="95"/>
      <c r="DO59" s="95">
        <v>46044</v>
      </c>
      <c r="DP59" s="95">
        <v>46049</v>
      </c>
      <c r="DQ59" s="119"/>
      <c r="DR59" s="144"/>
      <c r="DS59" s="123">
        <v>45818</v>
      </c>
      <c r="DT59" s="124">
        <v>45828</v>
      </c>
      <c r="DU59" s="124"/>
      <c r="DV59" s="124">
        <v>46053</v>
      </c>
      <c r="DW59" s="124">
        <v>46065</v>
      </c>
      <c r="DX59" s="119"/>
      <c r="DY59" s="144"/>
      <c r="DZ59" s="123">
        <v>45826</v>
      </c>
      <c r="EA59" s="124">
        <v>45834</v>
      </c>
      <c r="EB59" s="124"/>
      <c r="EC59" s="124">
        <f>IF(D59='USS SUMMARY'!AE58,MIN('USS SUMMARY'!AH58:AL58),"")</f>
        <v>46068</v>
      </c>
      <c r="ED59" s="124">
        <v>46070</v>
      </c>
      <c r="EE59" s="119"/>
      <c r="EF59" s="144"/>
      <c r="EG59" s="123">
        <v>45829</v>
      </c>
      <c r="EH59" s="124">
        <v>45836</v>
      </c>
      <c r="EI59" s="124"/>
      <c r="EJ59" s="124">
        <v>46066</v>
      </c>
      <c r="EK59" s="124">
        <v>46071</v>
      </c>
      <c r="EL59" s="119"/>
      <c r="EM59" s="144"/>
      <c r="EN59" s="116">
        <v>45837</v>
      </c>
      <c r="EO59" s="95">
        <v>45839</v>
      </c>
      <c r="EP59" s="95"/>
      <c r="EQ59" s="95">
        <v>46071</v>
      </c>
      <c r="ER59" s="95">
        <v>46073</v>
      </c>
      <c r="ES59" s="119"/>
      <c r="ET59" s="144"/>
      <c r="EU59" s="116">
        <v>45864</v>
      </c>
      <c r="EV59" s="95">
        <v>45865</v>
      </c>
      <c r="EW59" s="95"/>
      <c r="EX59" s="95">
        <v>46070</v>
      </c>
      <c r="EY59" s="95">
        <v>46070</v>
      </c>
      <c r="EZ59" s="119"/>
      <c r="FA59" s="144"/>
      <c r="FB59" s="116">
        <v>45792</v>
      </c>
      <c r="FC59" s="95">
        <v>45815</v>
      </c>
      <c r="FD59" s="95"/>
      <c r="FE59" s="95">
        <v>46058</v>
      </c>
      <c r="FF59" s="95">
        <v>46071</v>
      </c>
      <c r="FG59" s="119"/>
      <c r="FH59" s="144"/>
      <c r="FI59" s="116">
        <v>45833</v>
      </c>
      <c r="FJ59" s="95">
        <f t="shared" si="205"/>
        <v>45858</v>
      </c>
      <c r="FK59" s="95"/>
      <c r="FL59" s="95">
        <v>45945</v>
      </c>
      <c r="FM59" s="95">
        <v>45969</v>
      </c>
      <c r="FN59" s="119"/>
      <c r="FO59" s="144"/>
      <c r="FP59" s="116">
        <v>45866</v>
      </c>
      <c r="FQ59" s="95">
        <v>45869</v>
      </c>
      <c r="FR59" s="121"/>
      <c r="FS59" s="95">
        <v>46071</v>
      </c>
      <c r="FT59" s="95">
        <v>46074</v>
      </c>
      <c r="FU59" s="119"/>
      <c r="FV59" s="144"/>
      <c r="FW59" s="116">
        <v>45870</v>
      </c>
      <c r="FX59" s="95">
        <v>45872</v>
      </c>
      <c r="FY59" s="117"/>
      <c r="FZ59" s="95">
        <v>46075</v>
      </c>
      <c r="GA59" s="95">
        <v>46079</v>
      </c>
      <c r="GB59" s="119"/>
      <c r="GC59" s="144"/>
      <c r="GD59" s="391"/>
      <c r="GE59" s="437" t="s">
        <v>444</v>
      </c>
      <c r="GF59" s="78"/>
      <c r="GG59" s="78"/>
      <c r="GI59" s="68"/>
    </row>
    <row r="60" spans="1:191" s="74" customFormat="1" ht="16.5" customHeight="1" x14ac:dyDescent="0.3">
      <c r="A60" s="118">
        <f t="shared" si="204"/>
        <v>56</v>
      </c>
      <c r="B60" s="73" t="s">
        <v>211</v>
      </c>
      <c r="C60" s="77" t="s">
        <v>206</v>
      </c>
      <c r="D60" s="95" t="s">
        <v>78</v>
      </c>
      <c r="E60" s="167" t="s">
        <v>422</v>
      </c>
      <c r="F60" s="427" t="s">
        <v>413</v>
      </c>
      <c r="G60" s="95">
        <v>45943</v>
      </c>
      <c r="H60" s="219" t="str">
        <f>VLOOKUP($D60,'Stone Column Progress'!$D$6:$E$199,2,0)</f>
        <v>Bauer</v>
      </c>
      <c r="I60" s="193" t="s">
        <v>389</v>
      </c>
      <c r="J60" s="430">
        <v>535427</v>
      </c>
      <c r="K60" s="431">
        <v>2660700</v>
      </c>
      <c r="L60" s="116"/>
      <c r="M60" s="95"/>
      <c r="N60" s="117"/>
      <c r="O60" s="95" t="s">
        <v>390</v>
      </c>
      <c r="P60" s="95" t="s">
        <v>390</v>
      </c>
      <c r="Q60" s="144"/>
      <c r="R60" s="118">
        <f>VLOOKUP(D60,'Stone Column Progress'!$D$6:$M$199,7,0)</f>
        <v>253</v>
      </c>
      <c r="S60" s="73">
        <f>VLOOKUP(D60,'Stone Column Progress'!$D$6:$M$199,9,0)</f>
        <v>253</v>
      </c>
      <c r="T60" s="95">
        <v>45720</v>
      </c>
      <c r="U60" s="95">
        <v>45729</v>
      </c>
      <c r="V60" s="117"/>
      <c r="W60" s="95">
        <v>45735</v>
      </c>
      <c r="X60" s="95">
        <v>45744</v>
      </c>
      <c r="Y60" s="119"/>
      <c r="Z60" s="144"/>
      <c r="AA60" s="455" t="s">
        <v>391</v>
      </c>
      <c r="AB60" s="509" t="s">
        <v>404</v>
      </c>
      <c r="AC60" s="95">
        <v>45731</v>
      </c>
      <c r="AD60" s="95">
        <v>45736</v>
      </c>
      <c r="AE60" s="117"/>
      <c r="AF60" s="95">
        <v>46378</v>
      </c>
      <c r="AG60" s="95">
        <v>46026</v>
      </c>
      <c r="AH60" s="144"/>
      <c r="AI60" s="116">
        <v>45738</v>
      </c>
      <c r="AJ60" s="95">
        <v>45739</v>
      </c>
      <c r="AK60" s="117"/>
      <c r="AL60" s="95">
        <v>46030</v>
      </c>
      <c r="AM60" s="95">
        <v>46031</v>
      </c>
      <c r="AN60" s="119"/>
      <c r="AO60" s="450"/>
      <c r="AP60" s="158">
        <v>45740</v>
      </c>
      <c r="AQ60" s="130">
        <v>45740</v>
      </c>
      <c r="AR60" s="130"/>
      <c r="AS60" s="130">
        <v>46031</v>
      </c>
      <c r="AT60" s="130">
        <v>46032</v>
      </c>
      <c r="AU60" s="119"/>
      <c r="AV60" s="446"/>
      <c r="AW60" s="116">
        <v>45741</v>
      </c>
      <c r="AX60" s="95">
        <v>45741</v>
      </c>
      <c r="AY60" s="117"/>
      <c r="AZ60" s="95">
        <v>46033</v>
      </c>
      <c r="BA60" s="95">
        <v>46033</v>
      </c>
      <c r="BB60" s="119"/>
      <c r="BC60" s="144"/>
      <c r="BD60" s="116">
        <v>45742</v>
      </c>
      <c r="BE60" s="95">
        <v>45742</v>
      </c>
      <c r="BF60" s="95"/>
      <c r="BG60" s="95">
        <v>46034</v>
      </c>
      <c r="BH60" s="95">
        <v>46035</v>
      </c>
      <c r="BI60" s="119"/>
      <c r="BJ60" s="144"/>
      <c r="BK60" s="116">
        <v>45743</v>
      </c>
      <c r="BL60" s="95">
        <v>45750</v>
      </c>
      <c r="BM60" s="95"/>
      <c r="BN60" s="95">
        <v>46037</v>
      </c>
      <c r="BO60" s="95">
        <v>46040</v>
      </c>
      <c r="BP60" s="119"/>
      <c r="BQ60" s="144"/>
      <c r="BR60" s="116">
        <v>45751</v>
      </c>
      <c r="BS60" s="95">
        <v>45752</v>
      </c>
      <c r="BT60" s="95"/>
      <c r="BU60" s="95">
        <v>46047</v>
      </c>
      <c r="BV60" s="95">
        <v>46048</v>
      </c>
      <c r="BW60" s="119"/>
      <c r="BX60" s="119"/>
      <c r="BY60" s="144"/>
      <c r="BZ60" s="116">
        <v>45757</v>
      </c>
      <c r="CA60" s="95">
        <v>45760</v>
      </c>
      <c r="CB60" s="117"/>
      <c r="CC60" s="95">
        <v>46052</v>
      </c>
      <c r="CD60" s="95"/>
      <c r="CE60" s="119"/>
      <c r="CF60" s="144"/>
      <c r="CG60" s="116">
        <v>45759</v>
      </c>
      <c r="CH60" s="95">
        <v>45759</v>
      </c>
      <c r="CI60" s="95"/>
      <c r="CJ60" s="95">
        <v>46052</v>
      </c>
      <c r="CK60" s="95">
        <v>46052</v>
      </c>
      <c r="CL60" s="119"/>
      <c r="CM60" s="119"/>
      <c r="CN60" s="119"/>
      <c r="CO60" s="144"/>
      <c r="CP60" s="116">
        <v>45769</v>
      </c>
      <c r="CQ60" s="95">
        <v>45779</v>
      </c>
      <c r="CR60" s="117"/>
      <c r="CS60" s="124">
        <f>MIN(INDEX('USS SUMMARY'!R:AB,MATCH($D60,'USS SUMMARY'!D:D,0),0))</f>
        <v>46032</v>
      </c>
      <c r="CT60" s="95">
        <v>46056</v>
      </c>
      <c r="CU60" s="119"/>
      <c r="CV60" s="446"/>
      <c r="CW60" s="116">
        <v>45754</v>
      </c>
      <c r="CX60" s="95">
        <v>45761</v>
      </c>
      <c r="CY60" s="117"/>
      <c r="CZ60" s="95">
        <v>45721</v>
      </c>
      <c r="DA60" s="95" t="s">
        <v>390</v>
      </c>
      <c r="DB60" s="119"/>
      <c r="DC60" s="144"/>
      <c r="DD60" s="116">
        <v>45754</v>
      </c>
      <c r="DE60" s="95">
        <v>45761</v>
      </c>
      <c r="DF60" s="117"/>
      <c r="DG60" s="95">
        <v>46049</v>
      </c>
      <c r="DH60" s="95">
        <v>46055</v>
      </c>
      <c r="DI60" s="119"/>
      <c r="DJ60" s="144"/>
      <c r="DK60" s="445" t="str">
        <f>_xlfn.XLOOKUP(D60,CranePad!$D$4:$D$195,CranePad!$E$4:$E$195,0,0,1)</f>
        <v>GP Project(Reuse)</v>
      </c>
      <c r="DL60" s="116">
        <v>45756</v>
      </c>
      <c r="DM60" s="95">
        <v>45763</v>
      </c>
      <c r="DN60" s="95"/>
      <c r="DO60" s="95">
        <v>46037</v>
      </c>
      <c r="DP60" s="95">
        <v>46052</v>
      </c>
      <c r="DQ60" s="119"/>
      <c r="DR60" s="144"/>
      <c r="DS60" s="123">
        <v>45826</v>
      </c>
      <c r="DT60" s="124">
        <v>45837</v>
      </c>
      <c r="DU60" s="124"/>
      <c r="DV60" s="124">
        <v>46062</v>
      </c>
      <c r="DW60" s="124">
        <v>46067</v>
      </c>
      <c r="DX60" s="119"/>
      <c r="DY60" s="144"/>
      <c r="DZ60" s="123">
        <v>45809</v>
      </c>
      <c r="EA60" s="124">
        <v>45817</v>
      </c>
      <c r="EB60" s="124"/>
      <c r="EC60" s="124">
        <f>IF(D60='USS SUMMARY'!AE59,MIN('USS SUMMARY'!AH59:AL59),"")</f>
        <v>46060</v>
      </c>
      <c r="ED60" s="124">
        <v>46070</v>
      </c>
      <c r="EE60" s="119"/>
      <c r="EF60" s="144"/>
      <c r="EG60" s="123">
        <v>45838</v>
      </c>
      <c r="EH60" s="124">
        <v>45845</v>
      </c>
      <c r="EI60" s="124"/>
      <c r="EJ60" s="124">
        <v>46069</v>
      </c>
      <c r="EK60" s="124">
        <v>46072</v>
      </c>
      <c r="EL60" s="119"/>
      <c r="EM60" s="144"/>
      <c r="EN60" s="116">
        <v>45846</v>
      </c>
      <c r="EO60" s="95">
        <v>45848</v>
      </c>
      <c r="EP60" s="95"/>
      <c r="EQ60" s="95">
        <v>46072</v>
      </c>
      <c r="ER60" s="95">
        <v>46074</v>
      </c>
      <c r="ES60" s="119"/>
      <c r="ET60" s="144"/>
      <c r="EU60" s="116">
        <v>45877</v>
      </c>
      <c r="EV60" s="95">
        <v>45878</v>
      </c>
      <c r="EW60" s="95"/>
      <c r="EX60" s="95">
        <v>46071</v>
      </c>
      <c r="EY60" s="95">
        <v>46071</v>
      </c>
      <c r="EZ60" s="119"/>
      <c r="FA60" s="144"/>
      <c r="FB60" s="116">
        <v>45792</v>
      </c>
      <c r="FC60" s="95">
        <v>45815</v>
      </c>
      <c r="FD60" s="95"/>
      <c r="FE60" s="95">
        <v>45897</v>
      </c>
      <c r="FF60" s="95">
        <v>46065</v>
      </c>
      <c r="FG60" s="119"/>
      <c r="FH60" s="144"/>
      <c r="FI60" s="116">
        <v>45833</v>
      </c>
      <c r="FJ60" s="95">
        <f t="shared" si="205"/>
        <v>45858</v>
      </c>
      <c r="FK60" s="95"/>
      <c r="FL60" s="95">
        <v>45945</v>
      </c>
      <c r="FM60" s="95">
        <v>45969</v>
      </c>
      <c r="FN60" s="119"/>
      <c r="FO60" s="144"/>
      <c r="FP60" s="116">
        <v>45879</v>
      </c>
      <c r="FQ60" s="95">
        <v>45882</v>
      </c>
      <c r="FR60" s="121"/>
      <c r="FS60" s="95">
        <v>46072</v>
      </c>
      <c r="FT60" s="95">
        <v>46074</v>
      </c>
      <c r="FU60" s="119"/>
      <c r="FV60" s="144"/>
      <c r="FW60" s="116">
        <v>45883</v>
      </c>
      <c r="FX60" s="95">
        <v>45884</v>
      </c>
      <c r="FY60" s="117"/>
      <c r="FZ60" s="95">
        <v>46075</v>
      </c>
      <c r="GA60" s="95">
        <v>46079</v>
      </c>
      <c r="GB60" s="119"/>
      <c r="GC60" s="144"/>
      <c r="GD60" s="391"/>
      <c r="GE60" s="437"/>
      <c r="GF60" s="78"/>
      <c r="GG60" s="78"/>
      <c r="GI60" s="68"/>
    </row>
    <row r="61" spans="1:191" s="74" customFormat="1" ht="16.5" customHeight="1" x14ac:dyDescent="0.3">
      <c r="A61" s="118">
        <f t="shared" si="204"/>
        <v>57</v>
      </c>
      <c r="B61" s="73" t="s">
        <v>213</v>
      </c>
      <c r="C61" s="75" t="s">
        <v>208</v>
      </c>
      <c r="D61" s="95" t="s">
        <v>46</v>
      </c>
      <c r="E61" s="167" t="s">
        <v>422</v>
      </c>
      <c r="F61" s="427" t="s">
        <v>416</v>
      </c>
      <c r="G61" s="95">
        <v>45986</v>
      </c>
      <c r="H61" s="219" t="str">
        <f>VLOOKUP($D61,'Stone Column Progress'!$D$6:$E$199,2,0)</f>
        <v>Menard</v>
      </c>
      <c r="I61" s="193" t="s">
        <v>389</v>
      </c>
      <c r="J61" s="430">
        <v>541325</v>
      </c>
      <c r="K61" s="431">
        <v>2670695</v>
      </c>
      <c r="L61" s="116"/>
      <c r="M61" s="95"/>
      <c r="N61" s="117"/>
      <c r="O61" s="95" t="s">
        <v>390</v>
      </c>
      <c r="P61" s="95" t="s">
        <v>390</v>
      </c>
      <c r="Q61" s="144"/>
      <c r="R61" s="118">
        <f>VLOOKUP(D61,'Stone Column Progress'!$D$6:$M$199,7,0)</f>
        <v>253</v>
      </c>
      <c r="S61" s="73">
        <f>VLOOKUP(D61,'Stone Column Progress'!$D$6:$M$199,9,0)</f>
        <v>253</v>
      </c>
      <c r="T61" s="95">
        <v>45727</v>
      </c>
      <c r="U61" s="95">
        <v>45738</v>
      </c>
      <c r="V61" s="117"/>
      <c r="W61" s="95">
        <v>45712</v>
      </c>
      <c r="X61" s="95">
        <v>45812</v>
      </c>
      <c r="Y61" s="119"/>
      <c r="Z61" s="256" t="s">
        <v>445</v>
      </c>
      <c r="AA61" s="455" t="s">
        <v>391</v>
      </c>
      <c r="AB61" s="509" t="s">
        <v>404</v>
      </c>
      <c r="AC61" s="95"/>
      <c r="AD61" s="95"/>
      <c r="AE61" s="117"/>
      <c r="AF61" s="95">
        <v>45978</v>
      </c>
      <c r="AG61" s="95">
        <v>45983</v>
      </c>
      <c r="AH61" s="144"/>
      <c r="AI61" s="116">
        <v>45757</v>
      </c>
      <c r="AJ61" s="95">
        <v>45758</v>
      </c>
      <c r="AK61" s="117"/>
      <c r="AL61" s="95">
        <v>45987</v>
      </c>
      <c r="AM61" s="95">
        <v>45990</v>
      </c>
      <c r="AN61" s="119"/>
      <c r="AO61" s="450"/>
      <c r="AP61" s="158">
        <v>45759</v>
      </c>
      <c r="AQ61" s="130">
        <v>45759</v>
      </c>
      <c r="AR61" s="130"/>
      <c r="AS61" s="130">
        <v>45990</v>
      </c>
      <c r="AT61" s="130">
        <v>45991</v>
      </c>
      <c r="AU61" s="119"/>
      <c r="AV61" s="446"/>
      <c r="AW61" s="116">
        <v>45760</v>
      </c>
      <c r="AX61" s="95">
        <v>45761</v>
      </c>
      <c r="AY61" s="117"/>
      <c r="AZ61" s="95">
        <v>45993</v>
      </c>
      <c r="BA61" s="95">
        <v>45993</v>
      </c>
      <c r="BB61" s="119"/>
      <c r="BC61" s="144"/>
      <c r="BD61" s="116">
        <v>45762</v>
      </c>
      <c r="BE61" s="95">
        <v>45763</v>
      </c>
      <c r="BF61" s="95"/>
      <c r="BG61" s="95">
        <v>45993</v>
      </c>
      <c r="BH61" s="95">
        <v>45994</v>
      </c>
      <c r="BI61" s="119"/>
      <c r="BJ61" s="144"/>
      <c r="BK61" s="116">
        <v>45764</v>
      </c>
      <c r="BL61" s="95">
        <v>45774</v>
      </c>
      <c r="BM61" s="95"/>
      <c r="BN61" s="95">
        <v>45996</v>
      </c>
      <c r="BO61" s="95">
        <v>46002</v>
      </c>
      <c r="BP61" s="119"/>
      <c r="BQ61" s="144"/>
      <c r="BR61" s="116">
        <v>45775</v>
      </c>
      <c r="BS61" s="95">
        <v>45776</v>
      </c>
      <c r="BT61" s="95"/>
      <c r="BU61" s="95">
        <v>46002</v>
      </c>
      <c r="BV61" s="95">
        <v>46003</v>
      </c>
      <c r="BW61" s="119"/>
      <c r="BX61" s="119"/>
      <c r="BY61" s="144"/>
      <c r="BZ61" s="116">
        <v>45781</v>
      </c>
      <c r="CA61" s="95">
        <v>45784</v>
      </c>
      <c r="CB61" s="117"/>
      <c r="CC61" s="95">
        <v>46006</v>
      </c>
      <c r="CD61" s="95">
        <v>46058</v>
      </c>
      <c r="CE61" s="119"/>
      <c r="CF61" s="144"/>
      <c r="CG61" s="116">
        <v>45783</v>
      </c>
      <c r="CH61" s="95">
        <v>45783</v>
      </c>
      <c r="CI61" s="95"/>
      <c r="CJ61" s="95">
        <v>46007</v>
      </c>
      <c r="CK61" s="95">
        <v>46007</v>
      </c>
      <c r="CL61" s="119"/>
      <c r="CM61" s="119"/>
      <c r="CN61" s="119"/>
      <c r="CO61" s="144"/>
      <c r="CP61" s="116">
        <v>45768</v>
      </c>
      <c r="CQ61" s="95">
        <v>45778</v>
      </c>
      <c r="CR61" s="117"/>
      <c r="CS61" s="124">
        <f>MIN(INDEX('USS SUMMARY'!R:AB,MATCH($D61,'USS SUMMARY'!D:D,0),0))</f>
        <v>45990</v>
      </c>
      <c r="CT61" s="95">
        <v>45995</v>
      </c>
      <c r="CU61" s="119"/>
      <c r="CV61" s="446"/>
      <c r="CW61" s="116">
        <v>45778</v>
      </c>
      <c r="CX61" s="95">
        <v>45785</v>
      </c>
      <c r="CY61" s="117"/>
      <c r="CZ61" s="95" t="s">
        <v>390</v>
      </c>
      <c r="DA61" s="95" t="s">
        <v>390</v>
      </c>
      <c r="DB61" s="119"/>
      <c r="DC61" s="144"/>
      <c r="DD61" s="116">
        <v>45778</v>
      </c>
      <c r="DE61" s="95">
        <v>45785</v>
      </c>
      <c r="DF61" s="117"/>
      <c r="DG61" s="95">
        <v>46023</v>
      </c>
      <c r="DH61" s="95">
        <v>46026</v>
      </c>
      <c r="DI61" s="119"/>
      <c r="DJ61" s="144"/>
      <c r="DK61" s="445" t="str">
        <f>_xlfn.XLOOKUP(D61,CranePad!$D$4:$D$195,CranePad!$E$4:$E$195,0,0,1)</f>
        <v>Odhav</v>
      </c>
      <c r="DL61" s="116">
        <v>45780</v>
      </c>
      <c r="DM61" s="95">
        <v>45787</v>
      </c>
      <c r="DN61" s="95"/>
      <c r="DO61" s="95">
        <v>46023</v>
      </c>
      <c r="DP61" s="95">
        <v>46026</v>
      </c>
      <c r="DQ61" s="119"/>
      <c r="DR61" s="144"/>
      <c r="DS61" s="123">
        <v>45833</v>
      </c>
      <c r="DT61" s="124">
        <v>45901</v>
      </c>
      <c r="DU61" s="124"/>
      <c r="DV61" s="124">
        <v>46030</v>
      </c>
      <c r="DW61" s="124">
        <v>46038</v>
      </c>
      <c r="DX61" s="119"/>
      <c r="DY61" s="144"/>
      <c r="DZ61" s="123">
        <v>45808</v>
      </c>
      <c r="EA61" s="124">
        <v>45816</v>
      </c>
      <c r="EB61" s="124"/>
      <c r="EC61" s="124">
        <f>IF(D61='USS SUMMARY'!AE60,MIN('USS SUMMARY'!AH60:AL60),"")</f>
        <v>45997</v>
      </c>
      <c r="ED61" s="124">
        <v>46017</v>
      </c>
      <c r="EE61" s="119"/>
      <c r="EF61" s="144"/>
      <c r="EG61" s="123">
        <v>45902</v>
      </c>
      <c r="EH61" s="124">
        <v>45909</v>
      </c>
      <c r="EI61" s="124"/>
      <c r="EJ61" s="124">
        <v>46042</v>
      </c>
      <c r="EK61" s="124">
        <v>46046</v>
      </c>
      <c r="EL61" s="119"/>
      <c r="EM61" s="144"/>
      <c r="EN61" s="116">
        <v>45910</v>
      </c>
      <c r="EO61" s="95">
        <v>45912</v>
      </c>
      <c r="EP61" s="95"/>
      <c r="EQ61" s="95">
        <v>46047</v>
      </c>
      <c r="ER61" s="95">
        <v>46049</v>
      </c>
      <c r="ES61" s="119"/>
      <c r="ET61" s="144"/>
      <c r="EU61" s="116">
        <v>45960</v>
      </c>
      <c r="EV61" s="95">
        <v>45961</v>
      </c>
      <c r="EW61" s="95"/>
      <c r="EX61" s="95">
        <v>46017</v>
      </c>
      <c r="EY61" s="95">
        <v>46017</v>
      </c>
      <c r="EZ61" s="119"/>
      <c r="FA61" s="144"/>
      <c r="FB61" s="116">
        <v>45792</v>
      </c>
      <c r="FC61" s="95">
        <v>45815</v>
      </c>
      <c r="FD61" s="95"/>
      <c r="FE61" s="95">
        <v>45980</v>
      </c>
      <c r="FF61" s="95">
        <v>46051</v>
      </c>
      <c r="FG61" s="119"/>
      <c r="FH61" s="144"/>
      <c r="FI61" s="116">
        <v>45925</v>
      </c>
      <c r="FJ61" s="95">
        <f t="shared" si="205"/>
        <v>45950</v>
      </c>
      <c r="FK61" s="95"/>
      <c r="FL61" s="95">
        <v>45960</v>
      </c>
      <c r="FM61" s="95">
        <v>45991</v>
      </c>
      <c r="FN61" s="119"/>
      <c r="FO61" s="144"/>
      <c r="FP61" s="116">
        <v>45962</v>
      </c>
      <c r="FQ61" s="95">
        <v>45965</v>
      </c>
      <c r="FR61" s="121"/>
      <c r="FS61" s="95">
        <v>46042</v>
      </c>
      <c r="FT61" s="95">
        <v>46053</v>
      </c>
      <c r="FU61" s="119"/>
      <c r="FV61" s="144"/>
      <c r="FW61" s="116">
        <v>45965</v>
      </c>
      <c r="FX61" s="95">
        <v>45966</v>
      </c>
      <c r="FY61" s="117"/>
      <c r="FZ61" s="95">
        <v>46060</v>
      </c>
      <c r="GA61" s="95">
        <v>46062</v>
      </c>
      <c r="GB61" s="119"/>
      <c r="GC61" s="144"/>
      <c r="GD61" s="391"/>
      <c r="GE61" s="439" t="s">
        <v>446</v>
      </c>
      <c r="GF61" s="78"/>
      <c r="GG61" s="78"/>
      <c r="GI61" s="68"/>
    </row>
    <row r="62" spans="1:191" s="74" customFormat="1" ht="16.5" customHeight="1" x14ac:dyDescent="0.3">
      <c r="A62" s="118">
        <f t="shared" si="204"/>
        <v>58</v>
      </c>
      <c r="B62" s="73" t="s">
        <v>213</v>
      </c>
      <c r="C62" s="75" t="s">
        <v>208</v>
      </c>
      <c r="D62" s="95" t="s">
        <v>50</v>
      </c>
      <c r="E62" s="167" t="s">
        <v>422</v>
      </c>
      <c r="F62" s="427" t="s">
        <v>407</v>
      </c>
      <c r="G62" s="95">
        <v>45801</v>
      </c>
      <c r="H62" s="219" t="str">
        <f>VLOOKUP($D62,'Stone Column Progress'!$D$6:$E$199,2,0)</f>
        <v>Menard</v>
      </c>
      <c r="I62" s="193" t="s">
        <v>389</v>
      </c>
      <c r="J62" s="430">
        <v>541976</v>
      </c>
      <c r="K62" s="431">
        <v>2671377</v>
      </c>
      <c r="L62" s="116"/>
      <c r="M62" s="95"/>
      <c r="N62" s="117"/>
      <c r="O62" s="95" t="s">
        <v>390</v>
      </c>
      <c r="P62" s="95" t="s">
        <v>390</v>
      </c>
      <c r="Q62" s="144"/>
      <c r="R62" s="118">
        <f>VLOOKUP(D62,'Stone Column Progress'!$D$6:$M$199,7,0)</f>
        <v>253</v>
      </c>
      <c r="S62" s="73">
        <f>VLOOKUP(D62,'Stone Column Progress'!$D$6:$M$199,9,0)</f>
        <v>253</v>
      </c>
      <c r="T62" s="95">
        <v>45739</v>
      </c>
      <c r="U62" s="95">
        <v>45748</v>
      </c>
      <c r="V62" s="117"/>
      <c r="W62" s="95">
        <v>45755</v>
      </c>
      <c r="X62" s="95">
        <v>45780</v>
      </c>
      <c r="Y62" s="119"/>
      <c r="Z62" s="144"/>
      <c r="AA62" s="455"/>
      <c r="AB62" s="156"/>
      <c r="AC62" s="95"/>
      <c r="AD62" s="95"/>
      <c r="AE62" s="117"/>
      <c r="AF62" s="95"/>
      <c r="AG62" s="95"/>
      <c r="AH62" s="144"/>
      <c r="AI62" s="116">
        <v>45778</v>
      </c>
      <c r="AJ62" s="95">
        <v>45779</v>
      </c>
      <c r="AK62" s="117"/>
      <c r="AL62" s="95">
        <v>45802</v>
      </c>
      <c r="AM62" s="95">
        <v>45805</v>
      </c>
      <c r="AN62" s="119"/>
      <c r="AO62" s="450"/>
      <c r="AP62" s="158">
        <v>45780</v>
      </c>
      <c r="AQ62" s="130">
        <v>45780</v>
      </c>
      <c r="AR62" s="130"/>
      <c r="AS62" s="130">
        <v>45806</v>
      </c>
      <c r="AT62" s="130">
        <v>45807</v>
      </c>
      <c r="AU62" s="119"/>
      <c r="AV62" s="446"/>
      <c r="AW62" s="116">
        <v>45781</v>
      </c>
      <c r="AX62" s="95">
        <v>45782</v>
      </c>
      <c r="AY62" s="117"/>
      <c r="AZ62" s="95">
        <v>45808</v>
      </c>
      <c r="BA62" s="95">
        <v>45808</v>
      </c>
      <c r="BB62" s="119"/>
      <c r="BC62" s="144"/>
      <c r="BD62" s="116">
        <v>45783</v>
      </c>
      <c r="BE62" s="95">
        <v>45784</v>
      </c>
      <c r="BF62" s="95"/>
      <c r="BG62" s="95">
        <v>45811</v>
      </c>
      <c r="BH62" s="95">
        <v>45811</v>
      </c>
      <c r="BI62" s="119"/>
      <c r="BJ62" s="144"/>
      <c r="BK62" s="116">
        <v>45785</v>
      </c>
      <c r="BL62" s="95">
        <v>45795</v>
      </c>
      <c r="BM62" s="95"/>
      <c r="BN62" s="95">
        <v>45812</v>
      </c>
      <c r="BO62" s="95">
        <v>45821</v>
      </c>
      <c r="BP62" s="119"/>
      <c r="BQ62" s="144"/>
      <c r="BR62" s="116">
        <v>45796</v>
      </c>
      <c r="BS62" s="95">
        <v>45797</v>
      </c>
      <c r="BT62" s="95"/>
      <c r="BU62" s="95">
        <v>45822</v>
      </c>
      <c r="BV62" s="95">
        <v>45822</v>
      </c>
      <c r="BW62" s="119"/>
      <c r="BX62" s="119"/>
      <c r="BY62" s="144"/>
      <c r="BZ62" s="116">
        <v>45802</v>
      </c>
      <c r="CA62" s="95">
        <v>45805</v>
      </c>
      <c r="CB62" s="117"/>
      <c r="CC62" s="95">
        <v>45971</v>
      </c>
      <c r="CD62" s="95">
        <v>46023</v>
      </c>
      <c r="CE62" s="119"/>
      <c r="CF62" s="144"/>
      <c r="CG62" s="116">
        <v>45804</v>
      </c>
      <c r="CH62" s="95">
        <v>45804</v>
      </c>
      <c r="CI62" s="95"/>
      <c r="CJ62" s="95">
        <v>45972</v>
      </c>
      <c r="CK62" s="95">
        <v>45972</v>
      </c>
      <c r="CL62" s="119"/>
      <c r="CM62" s="119"/>
      <c r="CN62" s="119"/>
      <c r="CO62" s="144"/>
      <c r="CP62" s="116">
        <v>45789</v>
      </c>
      <c r="CQ62" s="95">
        <v>45799</v>
      </c>
      <c r="CR62" s="117"/>
      <c r="CS62" s="124">
        <f>MIN(INDEX('USS SUMMARY'!R:AB,MATCH($D62,'USS SUMMARY'!D:D,0),0))</f>
        <v>45972</v>
      </c>
      <c r="CT62" s="95">
        <v>45979</v>
      </c>
      <c r="CU62" s="119"/>
      <c r="CV62" s="446"/>
      <c r="CW62" s="116">
        <v>45799</v>
      </c>
      <c r="CX62" s="95">
        <v>45806</v>
      </c>
      <c r="CY62" s="117"/>
      <c r="CZ62" s="95">
        <v>45969</v>
      </c>
      <c r="DA62" s="95">
        <v>45970</v>
      </c>
      <c r="DB62" s="119"/>
      <c r="DC62" s="144"/>
      <c r="DD62" s="116">
        <v>45799</v>
      </c>
      <c r="DE62" s="95">
        <v>45806</v>
      </c>
      <c r="DF62" s="117"/>
      <c r="DG62" s="95">
        <v>45967</v>
      </c>
      <c r="DH62" s="95">
        <v>45969</v>
      </c>
      <c r="DI62" s="119"/>
      <c r="DJ62" s="144"/>
      <c r="DK62" s="445" t="str">
        <f>_xlfn.XLOOKUP(D62,CranePad!$D$4:$D$195,CranePad!$E$4:$E$195,0,0,1)</f>
        <v>Odhav</v>
      </c>
      <c r="DL62" s="116">
        <v>45801</v>
      </c>
      <c r="DM62" s="95">
        <v>45808</v>
      </c>
      <c r="DN62" s="95"/>
      <c r="DO62" s="95">
        <v>45959</v>
      </c>
      <c r="DP62" s="95">
        <v>45969</v>
      </c>
      <c r="DQ62" s="119"/>
      <c r="DR62" s="144"/>
      <c r="DS62" s="123">
        <v>45910</v>
      </c>
      <c r="DT62" s="124">
        <v>45931</v>
      </c>
      <c r="DU62" s="124"/>
      <c r="DV62" s="124">
        <v>45970</v>
      </c>
      <c r="DW62" s="124">
        <v>45981</v>
      </c>
      <c r="DX62" s="119"/>
      <c r="DY62" s="144"/>
      <c r="DZ62" s="123">
        <v>45935</v>
      </c>
      <c r="EA62" s="124">
        <v>45943</v>
      </c>
      <c r="EB62" s="124"/>
      <c r="EC62" s="124">
        <f>IF(D62='USS SUMMARY'!AE61,MIN('USS SUMMARY'!AH61:AL61),"")</f>
        <v>45984</v>
      </c>
      <c r="ED62" s="124">
        <v>45993</v>
      </c>
      <c r="EE62" s="119"/>
      <c r="EF62" s="144"/>
      <c r="EG62" s="123">
        <v>45932</v>
      </c>
      <c r="EH62" s="124">
        <v>45939</v>
      </c>
      <c r="EI62" s="124"/>
      <c r="EJ62" s="124">
        <v>45985</v>
      </c>
      <c r="EK62" s="124">
        <v>45989</v>
      </c>
      <c r="EL62" s="119"/>
      <c r="EM62" s="144"/>
      <c r="EN62" s="116">
        <v>45940</v>
      </c>
      <c r="EO62" s="95">
        <v>45942</v>
      </c>
      <c r="EP62" s="95"/>
      <c r="EQ62" s="95">
        <v>45990</v>
      </c>
      <c r="ER62" s="95">
        <v>45991</v>
      </c>
      <c r="ES62" s="119"/>
      <c r="ET62" s="144"/>
      <c r="EU62" s="116">
        <v>45960</v>
      </c>
      <c r="EV62" s="95">
        <v>45961</v>
      </c>
      <c r="EW62" s="95"/>
      <c r="EX62" s="95">
        <v>45993</v>
      </c>
      <c r="EY62" s="95">
        <v>45993</v>
      </c>
      <c r="EZ62" s="119"/>
      <c r="FA62" s="144"/>
      <c r="FB62" s="116">
        <v>45792</v>
      </c>
      <c r="FC62" s="95">
        <v>45815</v>
      </c>
      <c r="FD62" s="95"/>
      <c r="FE62" s="95">
        <v>45980</v>
      </c>
      <c r="FF62" s="95">
        <v>46018</v>
      </c>
      <c r="FG62" s="119"/>
      <c r="FH62" s="144"/>
      <c r="FI62" s="116">
        <v>45925</v>
      </c>
      <c r="FJ62" s="95">
        <f t="shared" si="205"/>
        <v>45950</v>
      </c>
      <c r="FK62" s="95"/>
      <c r="FL62" s="95">
        <v>45960</v>
      </c>
      <c r="FM62" s="95">
        <v>45991</v>
      </c>
      <c r="FN62" s="119"/>
      <c r="FO62" s="144"/>
      <c r="FP62" s="116">
        <v>45962</v>
      </c>
      <c r="FQ62" s="95">
        <v>45965</v>
      </c>
      <c r="FR62" s="121"/>
      <c r="FS62" s="95">
        <v>46030</v>
      </c>
      <c r="FT62" s="95">
        <v>46053</v>
      </c>
      <c r="FU62" s="119"/>
      <c r="FV62" s="144"/>
      <c r="FW62" s="116">
        <v>45967</v>
      </c>
      <c r="FX62" s="95">
        <v>45968</v>
      </c>
      <c r="FY62" s="117"/>
      <c r="FZ62" s="95">
        <v>46059</v>
      </c>
      <c r="GA62" s="95">
        <v>46062</v>
      </c>
      <c r="GB62" s="119"/>
      <c r="GC62" s="144"/>
      <c r="GD62" s="391"/>
      <c r="GE62" s="437"/>
      <c r="GF62" s="78"/>
      <c r="GG62" s="78"/>
      <c r="GI62" s="68"/>
    </row>
    <row r="63" spans="1:191" s="74" customFormat="1" ht="16.5" customHeight="1" x14ac:dyDescent="0.3">
      <c r="A63" s="118">
        <f t="shared" si="204"/>
        <v>59</v>
      </c>
      <c r="B63" s="73" t="s">
        <v>213</v>
      </c>
      <c r="C63" s="75" t="s">
        <v>208</v>
      </c>
      <c r="D63" s="95" t="s">
        <v>52</v>
      </c>
      <c r="E63" s="167" t="s">
        <v>422</v>
      </c>
      <c r="F63" s="427" t="s">
        <v>426</v>
      </c>
      <c r="G63" s="95">
        <v>45982</v>
      </c>
      <c r="H63" s="219" t="str">
        <f>VLOOKUP($D63,'Stone Column Progress'!$D$6:$E$199,2,0)</f>
        <v>Bauer</v>
      </c>
      <c r="I63" s="193" t="s">
        <v>389</v>
      </c>
      <c r="J63" s="430">
        <v>542166</v>
      </c>
      <c r="K63" s="431">
        <v>2670391</v>
      </c>
      <c r="L63" s="116"/>
      <c r="M63" s="95"/>
      <c r="N63" s="117"/>
      <c r="O63" s="95" t="s">
        <v>390</v>
      </c>
      <c r="P63" s="95" t="s">
        <v>390</v>
      </c>
      <c r="Q63" s="144"/>
      <c r="R63" s="118">
        <f>VLOOKUP(D63,'Stone Column Progress'!$D$6:$M$199,7,0)</f>
        <v>199</v>
      </c>
      <c r="S63" s="73">
        <f>VLOOKUP(D63,'Stone Column Progress'!$D$6:$M$199,9,0)</f>
        <v>199</v>
      </c>
      <c r="T63" s="95">
        <v>45739</v>
      </c>
      <c r="U63" s="95">
        <v>45748</v>
      </c>
      <c r="V63" s="117"/>
      <c r="W63" s="95">
        <v>45408</v>
      </c>
      <c r="X63" s="95">
        <v>45420</v>
      </c>
      <c r="Y63" s="119"/>
      <c r="Z63" s="144"/>
      <c r="AA63" s="455" t="s">
        <v>391</v>
      </c>
      <c r="AB63" s="509" t="s">
        <v>404</v>
      </c>
      <c r="AC63" s="95">
        <v>45762</v>
      </c>
      <c r="AD63" s="95">
        <v>45770</v>
      </c>
      <c r="AE63" s="117"/>
      <c r="AF63" s="95">
        <v>45967</v>
      </c>
      <c r="AG63" s="95">
        <v>45975</v>
      </c>
      <c r="AH63" s="144"/>
      <c r="AI63" s="116">
        <v>45780</v>
      </c>
      <c r="AJ63" s="95">
        <v>45781</v>
      </c>
      <c r="AK63" s="117"/>
      <c r="AL63" s="95">
        <v>45983</v>
      </c>
      <c r="AM63" s="95">
        <v>45987</v>
      </c>
      <c r="AN63" s="119"/>
      <c r="AO63" s="450"/>
      <c r="AP63" s="158">
        <v>45782</v>
      </c>
      <c r="AQ63" s="130">
        <v>45782</v>
      </c>
      <c r="AR63" s="130"/>
      <c r="AS63" s="130">
        <v>45987</v>
      </c>
      <c r="AT63" s="130">
        <v>45989</v>
      </c>
      <c r="AU63" s="119"/>
      <c r="AV63" s="446"/>
      <c r="AW63" s="116">
        <v>45783</v>
      </c>
      <c r="AX63" s="95">
        <v>45784</v>
      </c>
      <c r="AY63" s="117"/>
      <c r="AZ63" s="95">
        <v>45990</v>
      </c>
      <c r="BA63" s="95">
        <v>45990</v>
      </c>
      <c r="BB63" s="119"/>
      <c r="BC63" s="144"/>
      <c r="BD63" s="116">
        <v>45785</v>
      </c>
      <c r="BE63" s="95">
        <v>45786</v>
      </c>
      <c r="BF63" s="95"/>
      <c r="BG63" s="95">
        <v>45992</v>
      </c>
      <c r="BH63" s="95">
        <v>45994</v>
      </c>
      <c r="BI63" s="119"/>
      <c r="BJ63" s="144"/>
      <c r="BK63" s="116">
        <v>45787</v>
      </c>
      <c r="BL63" s="95">
        <v>45797</v>
      </c>
      <c r="BM63" s="95"/>
      <c r="BN63" s="95">
        <v>45999</v>
      </c>
      <c r="BO63" s="95">
        <v>46007</v>
      </c>
      <c r="BP63" s="119"/>
      <c r="BQ63" s="144"/>
      <c r="BR63" s="116">
        <v>45798</v>
      </c>
      <c r="BS63" s="95">
        <v>45799</v>
      </c>
      <c r="BT63" s="95"/>
      <c r="BU63" s="95">
        <v>46008</v>
      </c>
      <c r="BV63" s="95">
        <v>46009</v>
      </c>
      <c r="BW63" s="119"/>
      <c r="BX63" s="119"/>
      <c r="BY63" s="144"/>
      <c r="BZ63" s="116">
        <v>45804</v>
      </c>
      <c r="CA63" s="95">
        <v>45807</v>
      </c>
      <c r="CB63" s="117"/>
      <c r="CC63" s="95">
        <v>46014</v>
      </c>
      <c r="CD63" s="95">
        <v>46059</v>
      </c>
      <c r="CE63" s="119"/>
      <c r="CF63" s="144"/>
      <c r="CG63" s="116">
        <v>45806</v>
      </c>
      <c r="CH63" s="95">
        <v>45806</v>
      </c>
      <c r="CI63" s="95"/>
      <c r="CJ63" s="95">
        <v>46015</v>
      </c>
      <c r="CK63" s="95">
        <v>46015</v>
      </c>
      <c r="CL63" s="119"/>
      <c r="CM63" s="119"/>
      <c r="CN63" s="119"/>
      <c r="CO63" s="144"/>
      <c r="CP63" s="116">
        <v>45791</v>
      </c>
      <c r="CQ63" s="95">
        <v>45801</v>
      </c>
      <c r="CR63" s="117"/>
      <c r="CS63" s="124">
        <f>MIN(INDEX('USS SUMMARY'!R:AB,MATCH($D63,'USS SUMMARY'!D:D,0),0))</f>
        <v>45986</v>
      </c>
      <c r="CT63" s="95">
        <v>45993</v>
      </c>
      <c r="CU63" s="119"/>
      <c r="CV63" s="446"/>
      <c r="CW63" s="116">
        <v>45801</v>
      </c>
      <c r="CX63" s="95">
        <v>45808</v>
      </c>
      <c r="CY63" s="117"/>
      <c r="CZ63" s="95">
        <v>45693</v>
      </c>
      <c r="DA63" s="95">
        <v>45702</v>
      </c>
      <c r="DB63" s="119"/>
      <c r="DC63" s="144"/>
      <c r="DD63" s="116">
        <v>45801</v>
      </c>
      <c r="DE63" s="95">
        <v>45808</v>
      </c>
      <c r="DF63" s="117"/>
      <c r="DG63" s="95">
        <v>46017</v>
      </c>
      <c r="DH63" s="95">
        <v>46020</v>
      </c>
      <c r="DI63" s="119"/>
      <c r="DJ63" s="144"/>
      <c r="DK63" s="445" t="str">
        <f>_xlfn.XLOOKUP(D63,CranePad!$D$4:$D$195,CranePad!$E$4:$E$195,0,0,1)</f>
        <v>Odhav(Reuse)</v>
      </c>
      <c r="DL63" s="116">
        <v>45803</v>
      </c>
      <c r="DM63" s="95">
        <v>45810</v>
      </c>
      <c r="DN63" s="95"/>
      <c r="DO63" s="95">
        <v>45704</v>
      </c>
      <c r="DP63" s="95">
        <v>45722</v>
      </c>
      <c r="DQ63" s="119"/>
      <c r="DR63" s="144"/>
      <c r="DS63" s="123">
        <v>45911</v>
      </c>
      <c r="DT63" s="124">
        <v>45936</v>
      </c>
      <c r="DU63" s="124"/>
      <c r="DV63" s="124">
        <v>46020</v>
      </c>
      <c r="DW63" s="124">
        <v>46028</v>
      </c>
      <c r="DX63" s="119"/>
      <c r="DY63" s="144"/>
      <c r="DZ63" s="123">
        <v>45940</v>
      </c>
      <c r="EA63" s="124">
        <v>45948</v>
      </c>
      <c r="EB63" s="124"/>
      <c r="EC63" s="124">
        <f>IF(D63='USS SUMMARY'!AE62,MIN('USS SUMMARY'!AH62:AL62),"")</f>
        <v>45996</v>
      </c>
      <c r="ED63" s="124">
        <v>46031</v>
      </c>
      <c r="EE63" s="119"/>
      <c r="EF63" s="144"/>
      <c r="EG63" s="123">
        <v>45937</v>
      </c>
      <c r="EH63" s="124">
        <v>45944</v>
      </c>
      <c r="EI63" s="124"/>
      <c r="EJ63" s="124">
        <v>46031</v>
      </c>
      <c r="EK63" s="124">
        <v>46035</v>
      </c>
      <c r="EL63" s="119"/>
      <c r="EM63" s="144"/>
      <c r="EN63" s="116">
        <v>45945</v>
      </c>
      <c r="EO63" s="95">
        <v>45947</v>
      </c>
      <c r="EP63" s="95"/>
      <c r="EQ63" s="95">
        <v>46035</v>
      </c>
      <c r="ER63" s="95">
        <v>46038</v>
      </c>
      <c r="ES63" s="119"/>
      <c r="ET63" s="144"/>
      <c r="EU63" s="116">
        <v>45964</v>
      </c>
      <c r="EV63" s="95">
        <v>45965</v>
      </c>
      <c r="EW63" s="95"/>
      <c r="EX63" s="95">
        <v>46018</v>
      </c>
      <c r="EY63" s="95">
        <v>46018</v>
      </c>
      <c r="EZ63" s="119"/>
      <c r="FA63" s="144"/>
      <c r="FB63" s="116">
        <v>45792</v>
      </c>
      <c r="FC63" s="95">
        <v>45815</v>
      </c>
      <c r="FD63" s="95"/>
      <c r="FE63" s="95">
        <v>45971</v>
      </c>
      <c r="FF63" s="95">
        <v>46038</v>
      </c>
      <c r="FG63" s="119"/>
      <c r="FH63" s="144"/>
      <c r="FI63" s="116">
        <v>45925</v>
      </c>
      <c r="FJ63" s="95">
        <f t="shared" si="205"/>
        <v>45950</v>
      </c>
      <c r="FK63" s="95"/>
      <c r="FL63" s="95">
        <v>45960</v>
      </c>
      <c r="FM63" s="95">
        <v>45991</v>
      </c>
      <c r="FN63" s="119"/>
      <c r="FO63" s="144"/>
      <c r="FP63" s="116">
        <v>45966</v>
      </c>
      <c r="FQ63" s="95">
        <v>45969</v>
      </c>
      <c r="FR63" s="121"/>
      <c r="FS63" s="95">
        <v>46030</v>
      </c>
      <c r="FT63" s="95">
        <v>46053</v>
      </c>
      <c r="FU63" s="119"/>
      <c r="FV63" s="144"/>
      <c r="FW63" s="116">
        <v>45969</v>
      </c>
      <c r="FX63" s="95">
        <v>45970</v>
      </c>
      <c r="FY63" s="117"/>
      <c r="FZ63" s="95">
        <v>46059</v>
      </c>
      <c r="GA63" s="95">
        <v>46062</v>
      </c>
      <c r="GB63" s="119"/>
      <c r="GC63" s="144"/>
      <c r="GD63" s="391"/>
      <c r="GE63" s="437"/>
      <c r="GF63" s="78"/>
      <c r="GG63" s="78"/>
      <c r="GI63" s="68"/>
    </row>
    <row r="64" spans="1:191" s="74" customFormat="1" ht="16.5" customHeight="1" x14ac:dyDescent="0.3">
      <c r="A64" s="118">
        <f t="shared" si="204"/>
        <v>60</v>
      </c>
      <c r="B64" s="73" t="s">
        <v>215</v>
      </c>
      <c r="C64" s="75" t="s">
        <v>208</v>
      </c>
      <c r="D64" s="95" t="s">
        <v>54</v>
      </c>
      <c r="E64" s="167" t="s">
        <v>406</v>
      </c>
      <c r="F64" s="427" t="s">
        <v>407</v>
      </c>
      <c r="G64" s="95">
        <v>45943</v>
      </c>
      <c r="H64" s="219" t="str">
        <f>VLOOKUP($D64,'Stone Column Progress'!$D$6:$E$199,2,0)</f>
        <v>Bauer</v>
      </c>
      <c r="I64" s="193" t="s">
        <v>389</v>
      </c>
      <c r="J64" s="430">
        <v>541858</v>
      </c>
      <c r="K64" s="431">
        <v>2676044</v>
      </c>
      <c r="L64" s="116"/>
      <c r="M64" s="95"/>
      <c r="N64" s="117"/>
      <c r="O64" s="95" t="s">
        <v>390</v>
      </c>
      <c r="P64" s="95" t="s">
        <v>390</v>
      </c>
      <c r="Q64" s="144"/>
      <c r="R64" s="118">
        <f>VLOOKUP(D64,'Stone Column Progress'!$D$6:$M$199,7,0)</f>
        <v>253</v>
      </c>
      <c r="S64" s="73">
        <f>VLOOKUP(D64,'Stone Column Progress'!$D$6:$M$199,9,0)</f>
        <v>253</v>
      </c>
      <c r="T64" s="95">
        <v>45729</v>
      </c>
      <c r="U64" s="95">
        <v>45740</v>
      </c>
      <c r="V64" s="117"/>
      <c r="W64" s="95">
        <v>45825</v>
      </c>
      <c r="X64" s="95">
        <v>45838</v>
      </c>
      <c r="Y64" s="119"/>
      <c r="Z64" s="144"/>
      <c r="AA64" s="455"/>
      <c r="AB64" s="156"/>
      <c r="AC64" s="95"/>
      <c r="AD64" s="95"/>
      <c r="AE64" s="117"/>
      <c r="AF64" s="95"/>
      <c r="AG64" s="95"/>
      <c r="AH64" s="144"/>
      <c r="AI64" s="116">
        <v>45761</v>
      </c>
      <c r="AJ64" s="95">
        <v>45762</v>
      </c>
      <c r="AK64" s="117"/>
      <c r="AL64" s="95">
        <v>45959</v>
      </c>
      <c r="AM64" s="95">
        <v>45961</v>
      </c>
      <c r="AN64" s="119"/>
      <c r="AO64" s="450"/>
      <c r="AP64" s="158">
        <v>45763</v>
      </c>
      <c r="AQ64" s="130">
        <v>45763</v>
      </c>
      <c r="AR64" s="130"/>
      <c r="AS64" s="130">
        <v>45962</v>
      </c>
      <c r="AT64" s="130">
        <v>45962</v>
      </c>
      <c r="AU64" s="119"/>
      <c r="AV64" s="446"/>
      <c r="AW64" s="116">
        <v>45764</v>
      </c>
      <c r="AX64" s="95">
        <v>45765</v>
      </c>
      <c r="AY64" s="117"/>
      <c r="AZ64" s="95">
        <v>45963</v>
      </c>
      <c r="BA64" s="95">
        <v>45963</v>
      </c>
      <c r="BB64" s="119"/>
      <c r="BC64" s="144"/>
      <c r="BD64" s="116">
        <v>45766</v>
      </c>
      <c r="BE64" s="95">
        <v>45767</v>
      </c>
      <c r="BF64" s="95"/>
      <c r="BG64" s="95">
        <v>45965</v>
      </c>
      <c r="BH64" s="95">
        <v>45967</v>
      </c>
      <c r="BI64" s="119"/>
      <c r="BJ64" s="144"/>
      <c r="BK64" s="116">
        <v>45768</v>
      </c>
      <c r="BL64" s="95">
        <v>45778</v>
      </c>
      <c r="BM64" s="95"/>
      <c r="BN64" s="95">
        <v>45969</v>
      </c>
      <c r="BO64" s="95">
        <v>45978</v>
      </c>
      <c r="BP64" s="119"/>
      <c r="BQ64" s="144"/>
      <c r="BR64" s="116">
        <v>45779</v>
      </c>
      <c r="BS64" s="95">
        <v>45780</v>
      </c>
      <c r="BT64" s="95"/>
      <c r="BU64" s="95">
        <v>45980</v>
      </c>
      <c r="BV64" s="95">
        <v>45981</v>
      </c>
      <c r="BW64" s="119"/>
      <c r="BX64" s="119"/>
      <c r="BY64" s="144"/>
      <c r="BZ64" s="116">
        <v>45785</v>
      </c>
      <c r="CA64" s="95">
        <v>45788</v>
      </c>
      <c r="CB64" s="117"/>
      <c r="CC64" s="95">
        <v>45985</v>
      </c>
      <c r="CD64" s="95"/>
      <c r="CE64" s="119"/>
      <c r="CF64" s="144"/>
      <c r="CG64" s="116">
        <v>45787</v>
      </c>
      <c r="CH64" s="95">
        <v>45787</v>
      </c>
      <c r="CI64" s="95"/>
      <c r="CJ64" s="95">
        <v>45985</v>
      </c>
      <c r="CK64" s="95">
        <v>45985</v>
      </c>
      <c r="CL64" s="119"/>
      <c r="CM64" s="119"/>
      <c r="CN64" s="119"/>
      <c r="CO64" s="144"/>
      <c r="CP64" s="116">
        <v>45772</v>
      </c>
      <c r="CQ64" s="95">
        <v>45782</v>
      </c>
      <c r="CR64" s="117"/>
      <c r="CS64" s="124">
        <f>MIN(INDEX('USS SUMMARY'!R:AB,MATCH($D64,'USS SUMMARY'!D:D,0),0))</f>
        <v>45961</v>
      </c>
      <c r="CT64" s="95">
        <v>46038</v>
      </c>
      <c r="CU64" s="119"/>
      <c r="CV64" s="446"/>
      <c r="CW64" s="116">
        <v>45782</v>
      </c>
      <c r="CX64" s="95">
        <v>45789</v>
      </c>
      <c r="CY64" s="117"/>
      <c r="CZ64" s="95" t="s">
        <v>390</v>
      </c>
      <c r="DA64" s="95" t="s">
        <v>390</v>
      </c>
      <c r="DB64" s="119"/>
      <c r="DC64" s="144"/>
      <c r="DD64" s="116">
        <v>45782</v>
      </c>
      <c r="DE64" s="95">
        <v>45789</v>
      </c>
      <c r="DF64" s="117"/>
      <c r="DG64" s="95">
        <v>46042</v>
      </c>
      <c r="DH64" s="95">
        <v>46047</v>
      </c>
      <c r="DI64" s="119"/>
      <c r="DJ64" s="144"/>
      <c r="DK64" s="445" t="str">
        <f>_xlfn.XLOOKUP(D64,CranePad!$D$4:$D$195,CranePad!$E$4:$E$195,0,0,1)</f>
        <v>Vaibhav</v>
      </c>
      <c r="DL64" s="116">
        <v>45784</v>
      </c>
      <c r="DM64" s="95">
        <v>45791</v>
      </c>
      <c r="DN64" s="95"/>
      <c r="DO64" s="95">
        <v>46037</v>
      </c>
      <c r="DP64" s="95">
        <v>46046</v>
      </c>
      <c r="DQ64" s="119"/>
      <c r="DR64" s="144"/>
      <c r="DS64" s="123">
        <v>45853</v>
      </c>
      <c r="DT64" s="124">
        <v>45908</v>
      </c>
      <c r="DU64" s="124"/>
      <c r="DV64" s="124">
        <v>46048</v>
      </c>
      <c r="DW64" s="124">
        <v>46076</v>
      </c>
      <c r="DX64" s="119"/>
      <c r="DY64" s="144"/>
      <c r="DZ64" s="123">
        <v>45933</v>
      </c>
      <c r="EA64" s="124">
        <v>45941</v>
      </c>
      <c r="EB64" s="124"/>
      <c r="EC64" s="124">
        <f>IF(D64='USS SUMMARY'!AE63,MIN('USS SUMMARY'!AH63:AL63),"")</f>
        <v>46043</v>
      </c>
      <c r="ED64" s="124"/>
      <c r="EE64" s="119"/>
      <c r="EF64" s="144"/>
      <c r="EG64" s="123">
        <v>45909</v>
      </c>
      <c r="EH64" s="124">
        <v>45916</v>
      </c>
      <c r="EI64" s="124"/>
      <c r="EJ64" s="124">
        <v>46079</v>
      </c>
      <c r="EK64" s="124"/>
      <c r="EL64" s="119"/>
      <c r="EM64" s="144"/>
      <c r="EN64" s="116">
        <v>45917</v>
      </c>
      <c r="EO64" s="95">
        <v>45919</v>
      </c>
      <c r="EP64" s="95"/>
      <c r="EQ64" s="95"/>
      <c r="ER64" s="95"/>
      <c r="ES64" s="119"/>
      <c r="ET64" s="144"/>
      <c r="EU64" s="116">
        <v>45960</v>
      </c>
      <c r="EV64" s="95">
        <v>45961</v>
      </c>
      <c r="EW64" s="95"/>
      <c r="EX64" s="95"/>
      <c r="EY64" s="95"/>
      <c r="EZ64" s="119"/>
      <c r="FA64" s="144"/>
      <c r="FB64" s="116">
        <v>45792</v>
      </c>
      <c r="FC64" s="95">
        <v>45815</v>
      </c>
      <c r="FD64" s="95"/>
      <c r="FE64" s="95">
        <v>46054</v>
      </c>
      <c r="FF64" s="95"/>
      <c r="FG64" s="119"/>
      <c r="FH64" s="144"/>
      <c r="FI64" s="116">
        <v>45925</v>
      </c>
      <c r="FJ64" s="95">
        <f t="shared" si="205"/>
        <v>45950</v>
      </c>
      <c r="FK64" s="95"/>
      <c r="FL64" s="95">
        <v>46053</v>
      </c>
      <c r="FM64" s="95">
        <v>46068</v>
      </c>
      <c r="FN64" s="119"/>
      <c r="FO64" s="144"/>
      <c r="FP64" s="116">
        <v>45962</v>
      </c>
      <c r="FQ64" s="95">
        <v>45965</v>
      </c>
      <c r="FR64" s="121"/>
      <c r="FS64" s="95"/>
      <c r="FT64" s="95"/>
      <c r="FU64" s="119"/>
      <c r="FV64" s="144"/>
      <c r="FW64" s="116">
        <v>45965</v>
      </c>
      <c r="FX64" s="95">
        <v>45966</v>
      </c>
      <c r="FY64" s="117"/>
      <c r="FZ64" s="95"/>
      <c r="GA64" s="95"/>
      <c r="GB64" s="119"/>
      <c r="GC64" s="144"/>
      <c r="GD64" s="391"/>
      <c r="GE64" s="437"/>
      <c r="GF64" s="78"/>
      <c r="GG64" s="78"/>
      <c r="GI64" s="68"/>
    </row>
    <row r="65" spans="1:191" s="74" customFormat="1" ht="16.5" customHeight="1" x14ac:dyDescent="0.3">
      <c r="A65" s="118">
        <f t="shared" ref="A65:A96" si="206">ROW(A61)</f>
        <v>61</v>
      </c>
      <c r="B65" s="73" t="s">
        <v>214</v>
      </c>
      <c r="C65" s="75" t="s">
        <v>209</v>
      </c>
      <c r="D65" s="95" t="s">
        <v>56</v>
      </c>
      <c r="E65" s="167" t="s">
        <v>422</v>
      </c>
      <c r="F65" s="427" t="s">
        <v>407</v>
      </c>
      <c r="G65" s="95">
        <v>46020</v>
      </c>
      <c r="H65" s="219" t="str">
        <f>VLOOKUP($D65,'Stone Column Progress'!$D$6:$E$199,2,0)</f>
        <v>Bauer</v>
      </c>
      <c r="I65" s="193" t="s">
        <v>389</v>
      </c>
      <c r="J65" s="430">
        <v>542619</v>
      </c>
      <c r="K65" s="431">
        <v>2672099</v>
      </c>
      <c r="L65" s="116"/>
      <c r="M65" s="95"/>
      <c r="N65" s="117"/>
      <c r="O65" s="95" t="s">
        <v>390</v>
      </c>
      <c r="P65" s="95" t="s">
        <v>390</v>
      </c>
      <c r="Q65" s="144"/>
      <c r="R65" s="118">
        <f>VLOOKUP(D65,'Stone Column Progress'!$D$6:$M$199,7,0)</f>
        <v>253</v>
      </c>
      <c r="S65" s="73">
        <f>VLOOKUP(D65,'Stone Column Progress'!$D$6:$M$199,9,0)</f>
        <v>253</v>
      </c>
      <c r="T65" s="95">
        <v>45738</v>
      </c>
      <c r="U65" s="95">
        <v>45748</v>
      </c>
      <c r="V65" s="117"/>
      <c r="W65" s="95">
        <v>45883</v>
      </c>
      <c r="X65" s="95">
        <v>45985</v>
      </c>
      <c r="Y65" s="119"/>
      <c r="Z65" s="144"/>
      <c r="AA65" s="456" t="s">
        <v>391</v>
      </c>
      <c r="AB65" s="155" t="s">
        <v>404</v>
      </c>
      <c r="AC65" s="95"/>
      <c r="AD65" s="95"/>
      <c r="AE65" s="117"/>
      <c r="AF65" s="95">
        <v>46003</v>
      </c>
      <c r="AG65" s="95">
        <v>46019</v>
      </c>
      <c r="AH65" s="144"/>
      <c r="AI65" s="116">
        <v>45777</v>
      </c>
      <c r="AJ65" s="95">
        <v>45778</v>
      </c>
      <c r="AK65" s="117"/>
      <c r="AL65" s="95">
        <v>46022</v>
      </c>
      <c r="AM65" s="95">
        <v>46026</v>
      </c>
      <c r="AN65" s="119"/>
      <c r="AO65" s="450"/>
      <c r="AP65" s="158">
        <v>45779</v>
      </c>
      <c r="AQ65" s="130">
        <v>45779</v>
      </c>
      <c r="AR65" s="130"/>
      <c r="AS65" s="130">
        <v>46031</v>
      </c>
      <c r="AT65" s="130">
        <v>46032</v>
      </c>
      <c r="AU65" s="119"/>
      <c r="AV65" s="446"/>
      <c r="AW65" s="116">
        <v>45780</v>
      </c>
      <c r="AX65" s="95">
        <v>45781</v>
      </c>
      <c r="AY65" s="117"/>
      <c r="AZ65" s="95">
        <v>46033</v>
      </c>
      <c r="BA65" s="95">
        <v>46033</v>
      </c>
      <c r="BB65" s="119"/>
      <c r="BC65" s="144"/>
      <c r="BD65" s="116">
        <v>45782</v>
      </c>
      <c r="BE65" s="95">
        <v>45783</v>
      </c>
      <c r="BF65" s="95"/>
      <c r="BG65" s="95">
        <v>46034</v>
      </c>
      <c r="BH65" s="95">
        <v>46035</v>
      </c>
      <c r="BI65" s="119"/>
      <c r="BJ65" s="144"/>
      <c r="BK65" s="116">
        <v>45784</v>
      </c>
      <c r="BL65" s="95">
        <v>45794</v>
      </c>
      <c r="BM65" s="95"/>
      <c r="BN65" s="95">
        <v>46035</v>
      </c>
      <c r="BO65" s="95">
        <v>46038</v>
      </c>
      <c r="BP65" s="119"/>
      <c r="BQ65" s="144"/>
      <c r="BR65" s="116">
        <v>45795</v>
      </c>
      <c r="BS65" s="95">
        <v>45796</v>
      </c>
      <c r="BT65" s="95"/>
      <c r="BU65" s="95">
        <v>46044</v>
      </c>
      <c r="BV65" s="95">
        <v>46045</v>
      </c>
      <c r="BW65" s="119"/>
      <c r="BX65" s="119"/>
      <c r="BY65" s="146" t="s">
        <v>447</v>
      </c>
      <c r="BZ65" s="116">
        <v>45801</v>
      </c>
      <c r="CA65" s="95">
        <v>45804</v>
      </c>
      <c r="CB65" s="117"/>
      <c r="CC65" s="95">
        <v>46052</v>
      </c>
      <c r="CD65" s="95"/>
      <c r="CE65" s="119"/>
      <c r="CF65" s="144"/>
      <c r="CG65" s="116">
        <v>45803</v>
      </c>
      <c r="CH65" s="95">
        <v>45803</v>
      </c>
      <c r="CI65" s="95"/>
      <c r="CJ65" s="95">
        <v>46052</v>
      </c>
      <c r="CK65" s="95">
        <v>46052</v>
      </c>
      <c r="CL65" s="119"/>
      <c r="CM65" s="119"/>
      <c r="CN65" s="119"/>
      <c r="CO65" s="144"/>
      <c r="CP65" s="116">
        <v>45777</v>
      </c>
      <c r="CQ65" s="95">
        <v>45787</v>
      </c>
      <c r="CR65" s="117"/>
      <c r="CS65" s="124">
        <f>MIN(INDEX('USS SUMMARY'!R:AB,MATCH($D65,'USS SUMMARY'!D:D,0),0))</f>
        <v>46032</v>
      </c>
      <c r="CT65" s="95">
        <v>46038</v>
      </c>
      <c r="CU65" s="119"/>
      <c r="CV65" s="446"/>
      <c r="CW65" s="116">
        <v>45798</v>
      </c>
      <c r="CX65" s="95">
        <v>45805</v>
      </c>
      <c r="CY65" s="117"/>
      <c r="CZ65" s="95" t="s">
        <v>390</v>
      </c>
      <c r="DA65" s="95" t="s">
        <v>390</v>
      </c>
      <c r="DB65" s="119"/>
      <c r="DC65" s="144"/>
      <c r="DD65" s="116">
        <v>45798</v>
      </c>
      <c r="DE65" s="95">
        <v>45805</v>
      </c>
      <c r="DF65" s="117"/>
      <c r="DG65" s="95">
        <v>46054</v>
      </c>
      <c r="DH65" s="95">
        <v>46056</v>
      </c>
      <c r="DI65" s="119"/>
      <c r="DJ65" s="144"/>
      <c r="DK65" s="445" t="str">
        <f>_xlfn.XLOOKUP(D65,CranePad!$D$4:$D$195,CranePad!$E$4:$E$195,0,0,1)</f>
        <v>GP Project</v>
      </c>
      <c r="DL65" s="116">
        <v>45800</v>
      </c>
      <c r="DM65" s="95">
        <v>45807</v>
      </c>
      <c r="DN65" s="95"/>
      <c r="DO65" s="95">
        <v>46002</v>
      </c>
      <c r="DP65" s="95">
        <v>46013</v>
      </c>
      <c r="DQ65" s="119"/>
      <c r="DR65" s="144"/>
      <c r="DS65" s="123">
        <v>45863</v>
      </c>
      <c r="DT65" s="124">
        <v>45933</v>
      </c>
      <c r="DU65" s="124"/>
      <c r="DV65" s="124">
        <v>46068</v>
      </c>
      <c r="DW65" s="124">
        <v>46075</v>
      </c>
      <c r="DX65" s="119"/>
      <c r="DY65" s="144"/>
      <c r="DZ65" s="123">
        <v>45938</v>
      </c>
      <c r="EA65" s="124">
        <v>45946</v>
      </c>
      <c r="EB65" s="124"/>
      <c r="EC65" s="124">
        <f>IF(D65='USS SUMMARY'!AE64,MIN('USS SUMMARY'!AH64:AL64),"")</f>
        <v>46046</v>
      </c>
      <c r="ED65" s="124">
        <v>46065</v>
      </c>
      <c r="EE65" s="119"/>
      <c r="EF65" s="144"/>
      <c r="EG65" s="123">
        <v>45934</v>
      </c>
      <c r="EH65" s="124">
        <v>45941</v>
      </c>
      <c r="EI65" s="124"/>
      <c r="EJ65" s="124">
        <v>46078</v>
      </c>
      <c r="EK65" s="124"/>
      <c r="EL65" s="119"/>
      <c r="EM65" s="144"/>
      <c r="EN65" s="116">
        <v>45942</v>
      </c>
      <c r="EO65" s="95">
        <v>45944</v>
      </c>
      <c r="EP65" s="95"/>
      <c r="EQ65" s="95"/>
      <c r="ER65" s="95"/>
      <c r="ES65" s="119"/>
      <c r="ET65" s="144"/>
      <c r="EU65" s="116">
        <v>45962</v>
      </c>
      <c r="EV65" s="95">
        <v>45963</v>
      </c>
      <c r="EW65" s="95"/>
      <c r="EX65" s="95">
        <v>46057</v>
      </c>
      <c r="EY65" s="95">
        <v>46057</v>
      </c>
      <c r="EZ65" s="119"/>
      <c r="FA65" s="144"/>
      <c r="FB65" s="116">
        <v>45920</v>
      </c>
      <c r="FC65" s="95">
        <v>45940</v>
      </c>
      <c r="FD65" s="95"/>
      <c r="FE65" s="95">
        <v>46013</v>
      </c>
      <c r="FF65" s="95">
        <v>46053</v>
      </c>
      <c r="FG65" s="119"/>
      <c r="FH65" s="144"/>
      <c r="FI65" s="116">
        <v>45925</v>
      </c>
      <c r="FJ65" s="95">
        <f t="shared" ref="FJ65:FJ96" si="207">FI65+25</f>
        <v>45950</v>
      </c>
      <c r="FK65" s="95"/>
      <c r="FL65" s="95">
        <v>45991</v>
      </c>
      <c r="FM65" s="95">
        <v>46010</v>
      </c>
      <c r="FN65" s="119"/>
      <c r="FO65" s="144"/>
      <c r="FP65" s="116">
        <v>45964</v>
      </c>
      <c r="FQ65" s="95">
        <v>45967</v>
      </c>
      <c r="FR65" s="121"/>
      <c r="FS65" s="95">
        <v>46076</v>
      </c>
      <c r="FT65" s="95"/>
      <c r="FU65" s="119"/>
      <c r="FV65" s="144"/>
      <c r="FW65" s="116">
        <v>45969</v>
      </c>
      <c r="FX65" s="95">
        <v>45970</v>
      </c>
      <c r="FY65" s="117"/>
      <c r="FZ65" s="95"/>
      <c r="GA65" s="95"/>
      <c r="GB65" s="119"/>
      <c r="GC65" s="144"/>
      <c r="GD65" s="391"/>
      <c r="GE65" s="439" t="s">
        <v>448</v>
      </c>
      <c r="GF65" s="78"/>
      <c r="GG65" s="78"/>
      <c r="GI65" s="68"/>
    </row>
    <row r="66" spans="1:191" s="74" customFormat="1" ht="16.5" customHeight="1" x14ac:dyDescent="0.3">
      <c r="A66" s="118">
        <f t="shared" si="206"/>
        <v>62</v>
      </c>
      <c r="B66" s="73" t="s">
        <v>213</v>
      </c>
      <c r="C66" s="75" t="s">
        <v>208</v>
      </c>
      <c r="D66" s="95" t="s">
        <v>112</v>
      </c>
      <c r="E66" s="167" t="s">
        <v>415</v>
      </c>
      <c r="F66" s="427" t="s">
        <v>407</v>
      </c>
      <c r="G66" s="95">
        <v>45943</v>
      </c>
      <c r="H66" s="219" t="str">
        <f>VLOOKUP($D66,'Stone Column Progress'!$D$6:$E$199,2,0)</f>
        <v>Saritha</v>
      </c>
      <c r="I66" s="193" t="s">
        <v>389</v>
      </c>
      <c r="J66" s="430">
        <v>546541</v>
      </c>
      <c r="K66" s="431">
        <v>2668002</v>
      </c>
      <c r="L66" s="116"/>
      <c r="M66" s="95"/>
      <c r="N66" s="117"/>
      <c r="O66" s="95" t="s">
        <v>390</v>
      </c>
      <c r="P66" s="95" t="s">
        <v>390</v>
      </c>
      <c r="Q66" s="144"/>
      <c r="R66" s="118">
        <f>VLOOKUP(D66,'Stone Column Progress'!$D$6:$M$199,7,0)</f>
        <v>253</v>
      </c>
      <c r="S66" s="73">
        <f>VLOOKUP(D66,'Stone Column Progress'!$D$6:$M$199,9,0)</f>
        <v>253</v>
      </c>
      <c r="T66" s="95">
        <v>45763</v>
      </c>
      <c r="U66" s="95">
        <v>45772</v>
      </c>
      <c r="V66" s="117"/>
      <c r="W66" s="95">
        <v>45829</v>
      </c>
      <c r="X66" s="95">
        <v>45894</v>
      </c>
      <c r="Y66" s="119"/>
      <c r="Z66" s="144"/>
      <c r="AA66" s="455" t="s">
        <v>391</v>
      </c>
      <c r="AB66" s="509" t="s">
        <v>392</v>
      </c>
      <c r="AC66" s="95"/>
      <c r="AD66" s="95"/>
      <c r="AE66" s="117"/>
      <c r="AF66" s="95">
        <v>45952</v>
      </c>
      <c r="AG66" s="95">
        <v>45960</v>
      </c>
      <c r="AH66" s="144"/>
      <c r="AI66" s="116">
        <v>45785</v>
      </c>
      <c r="AJ66" s="95">
        <v>45786</v>
      </c>
      <c r="AK66" s="117"/>
      <c r="AL66" s="95">
        <v>45986</v>
      </c>
      <c r="AM66" s="95">
        <v>45989</v>
      </c>
      <c r="AN66" s="119"/>
      <c r="AO66" s="450"/>
      <c r="AP66" s="158">
        <v>45787</v>
      </c>
      <c r="AQ66" s="130">
        <v>45787</v>
      </c>
      <c r="AR66" s="130"/>
      <c r="AS66" s="130">
        <v>45991</v>
      </c>
      <c r="AT66" s="130">
        <v>45994</v>
      </c>
      <c r="AU66" s="119"/>
      <c r="AV66" s="446"/>
      <c r="AW66" s="116">
        <v>45788</v>
      </c>
      <c r="AX66" s="95">
        <v>45789</v>
      </c>
      <c r="AY66" s="117"/>
      <c r="AZ66" s="95">
        <v>45994</v>
      </c>
      <c r="BA66" s="95">
        <v>45994</v>
      </c>
      <c r="BB66" s="119"/>
      <c r="BC66" s="144"/>
      <c r="BD66" s="116">
        <v>45790</v>
      </c>
      <c r="BE66" s="95">
        <v>45791</v>
      </c>
      <c r="BF66" s="95"/>
      <c r="BG66" s="95">
        <v>45995</v>
      </c>
      <c r="BH66" s="95">
        <v>45996</v>
      </c>
      <c r="BI66" s="119"/>
      <c r="BJ66" s="144"/>
      <c r="BK66" s="116">
        <v>45792</v>
      </c>
      <c r="BL66" s="95">
        <v>45802</v>
      </c>
      <c r="BM66" s="95"/>
      <c r="BN66" s="95">
        <v>45996</v>
      </c>
      <c r="BO66" s="95">
        <v>46002</v>
      </c>
      <c r="BP66" s="119"/>
      <c r="BQ66" s="144"/>
      <c r="BR66" s="116">
        <v>45803</v>
      </c>
      <c r="BS66" s="95">
        <v>45804</v>
      </c>
      <c r="BT66" s="95"/>
      <c r="BU66" s="95">
        <v>46003</v>
      </c>
      <c r="BV66" s="95">
        <v>46003</v>
      </c>
      <c r="BW66" s="119"/>
      <c r="BX66" s="119"/>
      <c r="BY66" s="144"/>
      <c r="BZ66" s="116">
        <v>45809</v>
      </c>
      <c r="CA66" s="95">
        <v>45812</v>
      </c>
      <c r="CB66" s="117"/>
      <c r="CC66" s="95">
        <v>46007</v>
      </c>
      <c r="CD66" s="95"/>
      <c r="CE66" s="119"/>
      <c r="CF66" s="144"/>
      <c r="CG66" s="116">
        <v>45811</v>
      </c>
      <c r="CH66" s="95">
        <v>45811</v>
      </c>
      <c r="CI66" s="95"/>
      <c r="CJ66" s="95">
        <v>46007</v>
      </c>
      <c r="CK66" s="95">
        <v>46007</v>
      </c>
      <c r="CL66" s="119"/>
      <c r="CM66" s="119"/>
      <c r="CN66" s="119"/>
      <c r="CO66" s="144"/>
      <c r="CP66" s="116">
        <v>45796</v>
      </c>
      <c r="CQ66" s="95">
        <v>45806</v>
      </c>
      <c r="CR66" s="117"/>
      <c r="CS66" s="124">
        <f>MIN(INDEX('USS SUMMARY'!R:AB,MATCH($D66,'USS SUMMARY'!D:D,0),0))</f>
        <v>45987</v>
      </c>
      <c r="CT66" s="95">
        <v>46014</v>
      </c>
      <c r="CU66" s="119"/>
      <c r="CV66" s="446"/>
      <c r="CW66" s="116">
        <v>45806</v>
      </c>
      <c r="CX66" s="95">
        <v>45813</v>
      </c>
      <c r="CY66" s="117"/>
      <c r="CZ66" s="95">
        <v>45738</v>
      </c>
      <c r="DA66" s="95">
        <v>45775</v>
      </c>
      <c r="DB66" s="119"/>
      <c r="DC66" s="144"/>
      <c r="DD66" s="116">
        <v>45806</v>
      </c>
      <c r="DE66" s="95">
        <v>45813</v>
      </c>
      <c r="DF66" s="117"/>
      <c r="DG66" s="95">
        <v>46009</v>
      </c>
      <c r="DH66" s="95">
        <v>46015</v>
      </c>
      <c r="DI66" s="119"/>
      <c r="DJ66" s="144"/>
      <c r="DK66" s="445" t="str">
        <f>_xlfn.XLOOKUP(D66,CranePad!$D$4:$D$195,CranePad!$E$4:$E$195,0,0,1)</f>
        <v>SS Jadeja</v>
      </c>
      <c r="DL66" s="116">
        <v>45808</v>
      </c>
      <c r="DM66" s="95">
        <v>45815</v>
      </c>
      <c r="DN66" s="95"/>
      <c r="DO66" s="95">
        <v>45965</v>
      </c>
      <c r="DP66" s="95">
        <v>45979</v>
      </c>
      <c r="DQ66" s="119"/>
      <c r="DR66" s="144"/>
      <c r="DS66" s="123">
        <v>45975</v>
      </c>
      <c r="DT66" s="124">
        <v>45985</v>
      </c>
      <c r="DU66" s="124"/>
      <c r="DV66" s="124">
        <v>46013</v>
      </c>
      <c r="DW66" s="124">
        <v>46022</v>
      </c>
      <c r="DX66" s="119"/>
      <c r="DY66" s="144"/>
      <c r="DZ66" s="123">
        <v>45972</v>
      </c>
      <c r="EA66" s="124">
        <v>45980</v>
      </c>
      <c r="EB66" s="124"/>
      <c r="EC66" s="124">
        <f>IF(D66='USS SUMMARY'!AE98,MIN('USS SUMMARY'!AH98:AL98),"")</f>
        <v>46010</v>
      </c>
      <c r="ED66" s="124">
        <v>46026</v>
      </c>
      <c r="EE66" s="119"/>
      <c r="EF66" s="144"/>
      <c r="EG66" s="123">
        <v>45986</v>
      </c>
      <c r="EH66" s="124">
        <v>45993</v>
      </c>
      <c r="EI66" s="124"/>
      <c r="EJ66" s="124">
        <v>46028</v>
      </c>
      <c r="EK66" s="124">
        <v>46034</v>
      </c>
      <c r="EL66" s="119"/>
      <c r="EM66" s="144"/>
      <c r="EN66" s="116">
        <v>45994</v>
      </c>
      <c r="EO66" s="95">
        <v>45996</v>
      </c>
      <c r="EP66" s="95"/>
      <c r="EQ66" s="95">
        <v>46034</v>
      </c>
      <c r="ER66" s="95">
        <v>46036</v>
      </c>
      <c r="ES66" s="119"/>
      <c r="ET66" s="144"/>
      <c r="EU66" s="116">
        <v>46010</v>
      </c>
      <c r="EV66" s="95">
        <v>46011</v>
      </c>
      <c r="EW66" s="95"/>
      <c r="EX66" s="95">
        <v>46032</v>
      </c>
      <c r="EY66" s="95">
        <v>46032</v>
      </c>
      <c r="EZ66" s="119"/>
      <c r="FA66" s="144"/>
      <c r="FB66" s="116">
        <v>45950</v>
      </c>
      <c r="FC66" s="95">
        <v>45971</v>
      </c>
      <c r="FD66" s="95"/>
      <c r="FE66" s="95">
        <v>45980</v>
      </c>
      <c r="FF66" s="95">
        <v>46054</v>
      </c>
      <c r="FG66" s="119"/>
      <c r="FH66" s="144"/>
      <c r="FI66" s="116">
        <v>45976</v>
      </c>
      <c r="FJ66" s="95">
        <f t="shared" si="207"/>
        <v>46001</v>
      </c>
      <c r="FK66" s="95"/>
      <c r="FL66" s="95">
        <v>45960</v>
      </c>
      <c r="FM66" s="95">
        <v>45991</v>
      </c>
      <c r="FN66" s="119"/>
      <c r="FO66" s="144"/>
      <c r="FP66" s="116">
        <v>46012</v>
      </c>
      <c r="FQ66" s="95">
        <v>46015</v>
      </c>
      <c r="FR66" s="121"/>
      <c r="FS66" s="95">
        <v>46046</v>
      </c>
      <c r="FT66" s="95">
        <v>46056</v>
      </c>
      <c r="FU66" s="119"/>
      <c r="FV66" s="144"/>
      <c r="FW66" s="116">
        <v>46016</v>
      </c>
      <c r="FX66" s="95">
        <v>46018</v>
      </c>
      <c r="FY66" s="117"/>
      <c r="FZ66" s="95">
        <v>46061</v>
      </c>
      <c r="GA66" s="95">
        <v>46063</v>
      </c>
      <c r="GB66" s="119"/>
      <c r="GC66" s="144"/>
      <c r="GD66" s="391"/>
      <c r="GE66" s="437"/>
      <c r="GF66" s="78"/>
      <c r="GG66" s="78"/>
      <c r="GI66" s="68"/>
    </row>
    <row r="67" spans="1:191" s="74" customFormat="1" ht="16.5" customHeight="1" x14ac:dyDescent="0.3">
      <c r="A67" s="118">
        <f t="shared" si="206"/>
        <v>63</v>
      </c>
      <c r="B67" s="72" t="s">
        <v>211</v>
      </c>
      <c r="C67" s="72" t="s">
        <v>206</v>
      </c>
      <c r="D67" s="95" t="s">
        <v>85</v>
      </c>
      <c r="E67" s="167" t="s">
        <v>425</v>
      </c>
      <c r="F67" s="427" t="s">
        <v>413</v>
      </c>
      <c r="G67" s="95">
        <v>45762</v>
      </c>
      <c r="H67" s="219" t="str">
        <f>VLOOKUP($D67,'Stone Column Progress'!$D$6:$E$199,2,0)</f>
        <v>Bauer</v>
      </c>
      <c r="I67" s="193" t="s">
        <v>389</v>
      </c>
      <c r="J67" s="430">
        <v>536879</v>
      </c>
      <c r="K67" s="431">
        <v>2661112</v>
      </c>
      <c r="L67" s="116"/>
      <c r="M67" s="95"/>
      <c r="N67" s="117"/>
      <c r="O67" s="95" t="s">
        <v>390</v>
      </c>
      <c r="P67" s="95" t="s">
        <v>390</v>
      </c>
      <c r="Q67" s="144"/>
      <c r="R67" s="118">
        <f>VLOOKUP(D67,'Stone Column Progress'!$D$6:$M$199,7,0)</f>
        <v>369</v>
      </c>
      <c r="S67" s="73">
        <f>VLOOKUP(D67,'Stone Column Progress'!$D$6:$M$199,9,0)</f>
        <v>253</v>
      </c>
      <c r="T67" s="95">
        <v>45736</v>
      </c>
      <c r="U67" s="95">
        <v>45745</v>
      </c>
      <c r="V67" s="117"/>
      <c r="W67" s="95">
        <v>45745</v>
      </c>
      <c r="X67" s="95">
        <v>45756</v>
      </c>
      <c r="Y67" s="119"/>
      <c r="Z67" s="144"/>
      <c r="AA67" s="455" t="s">
        <v>391</v>
      </c>
      <c r="AB67" s="509" t="s">
        <v>440</v>
      </c>
      <c r="AC67" s="95">
        <v>45747</v>
      </c>
      <c r="AD67" s="95">
        <v>45755</v>
      </c>
      <c r="AE67" s="117"/>
      <c r="AF67" s="95">
        <v>45803</v>
      </c>
      <c r="AG67" s="95">
        <v>45809</v>
      </c>
      <c r="AH67" s="145"/>
      <c r="AI67" s="116">
        <v>45759</v>
      </c>
      <c r="AJ67" s="95">
        <v>45760</v>
      </c>
      <c r="AK67" s="117"/>
      <c r="AL67" s="95">
        <v>45960</v>
      </c>
      <c r="AM67" s="95">
        <v>45962</v>
      </c>
      <c r="AN67" s="119"/>
      <c r="AO67" s="450"/>
      <c r="AP67" s="158">
        <v>45760</v>
      </c>
      <c r="AQ67" s="130">
        <v>45760</v>
      </c>
      <c r="AR67" s="130"/>
      <c r="AS67" s="130">
        <v>45963</v>
      </c>
      <c r="AT67" s="130">
        <v>45963</v>
      </c>
      <c r="AU67" s="119"/>
      <c r="AV67" s="446"/>
      <c r="AW67" s="116">
        <v>45761</v>
      </c>
      <c r="AX67" s="95">
        <v>45761</v>
      </c>
      <c r="AY67" s="117"/>
      <c r="AZ67" s="95">
        <v>45963</v>
      </c>
      <c r="BA67" s="95">
        <v>45963</v>
      </c>
      <c r="BB67" s="119"/>
      <c r="BC67" s="144"/>
      <c r="BD67" s="116">
        <v>45762</v>
      </c>
      <c r="BE67" s="95">
        <v>45763</v>
      </c>
      <c r="BF67" s="95"/>
      <c r="BG67" s="95">
        <v>45968</v>
      </c>
      <c r="BH67" s="95">
        <v>45969</v>
      </c>
      <c r="BI67" s="119"/>
      <c r="BJ67" s="144"/>
      <c r="BK67" s="116">
        <v>45764</v>
      </c>
      <c r="BL67" s="95">
        <v>45774</v>
      </c>
      <c r="BM67" s="95"/>
      <c r="BN67" s="95">
        <v>45970</v>
      </c>
      <c r="BO67" s="95">
        <v>45974</v>
      </c>
      <c r="BP67" s="119"/>
      <c r="BQ67" s="144"/>
      <c r="BR67" s="116">
        <v>45775</v>
      </c>
      <c r="BS67" s="95">
        <v>45776</v>
      </c>
      <c r="BT67" s="95"/>
      <c r="BU67" s="95">
        <v>45974</v>
      </c>
      <c r="BV67" s="95">
        <v>45974</v>
      </c>
      <c r="BW67" s="119"/>
      <c r="BX67" s="119"/>
      <c r="BY67" s="144"/>
      <c r="BZ67" s="116">
        <v>45781</v>
      </c>
      <c r="CA67" s="95">
        <v>45784</v>
      </c>
      <c r="CB67" s="117"/>
      <c r="CC67" s="95">
        <v>45978</v>
      </c>
      <c r="CD67" s="95">
        <v>46005</v>
      </c>
      <c r="CE67" s="119"/>
      <c r="CF67" s="144"/>
      <c r="CG67" s="116">
        <v>45783</v>
      </c>
      <c r="CH67" s="95">
        <v>45783</v>
      </c>
      <c r="CI67" s="95"/>
      <c r="CJ67" s="95">
        <v>45978</v>
      </c>
      <c r="CK67" s="95">
        <v>45978</v>
      </c>
      <c r="CL67" s="119"/>
      <c r="CM67" s="119"/>
      <c r="CN67" s="119"/>
      <c r="CO67" s="144"/>
      <c r="CP67" s="116">
        <v>45760</v>
      </c>
      <c r="CQ67" s="95">
        <v>45770</v>
      </c>
      <c r="CR67" s="117"/>
      <c r="CS67" s="124">
        <f>MIN(INDEX('USS SUMMARY'!R:AB,MATCH($D67,'USS SUMMARY'!D:D,0),0))</f>
        <v>45969</v>
      </c>
      <c r="CT67" s="95">
        <v>45985</v>
      </c>
      <c r="CU67" s="119"/>
      <c r="CV67" s="446"/>
      <c r="CW67" s="116">
        <v>45778</v>
      </c>
      <c r="CX67" s="95">
        <v>45785</v>
      </c>
      <c r="CY67" s="117"/>
      <c r="CZ67" s="95">
        <v>45978</v>
      </c>
      <c r="DA67" s="95">
        <v>45980</v>
      </c>
      <c r="DB67" s="119"/>
      <c r="DC67" s="144"/>
      <c r="DD67" s="116">
        <v>45778</v>
      </c>
      <c r="DE67" s="95">
        <v>45785</v>
      </c>
      <c r="DF67" s="117"/>
      <c r="DG67" s="95">
        <v>45978</v>
      </c>
      <c r="DH67" s="95">
        <v>45980</v>
      </c>
      <c r="DI67" s="119"/>
      <c r="DJ67" s="144"/>
      <c r="DK67" s="445" t="str">
        <f>_xlfn.XLOOKUP(D67,CranePad!$D$4:$D$195,CranePad!$E$4:$E$195,0,0,1)</f>
        <v>Varudi</v>
      </c>
      <c r="DL67" s="116">
        <v>45787</v>
      </c>
      <c r="DM67" s="95">
        <v>45794</v>
      </c>
      <c r="DN67" s="95"/>
      <c r="DO67" s="95">
        <v>45967</v>
      </c>
      <c r="DP67" s="95">
        <v>45980</v>
      </c>
      <c r="DQ67" s="119"/>
      <c r="DR67" s="144"/>
      <c r="DS67" s="123">
        <v>45804</v>
      </c>
      <c r="DT67" s="124">
        <v>45814</v>
      </c>
      <c r="DU67" s="124"/>
      <c r="DV67" s="124">
        <v>45980</v>
      </c>
      <c r="DW67" s="124">
        <v>45987</v>
      </c>
      <c r="DX67" s="119"/>
      <c r="DY67" s="144"/>
      <c r="DZ67" s="123">
        <v>45810</v>
      </c>
      <c r="EA67" s="124">
        <v>45818</v>
      </c>
      <c r="EB67" s="124"/>
      <c r="EC67" s="124">
        <f>IF(D67='USS SUMMARY'!AE23,MIN('USS SUMMARY'!AH23:AL23),"")</f>
        <v>45986</v>
      </c>
      <c r="ED67" s="124">
        <v>45989</v>
      </c>
      <c r="EE67" s="119"/>
      <c r="EF67" s="144"/>
      <c r="EG67" s="123">
        <v>45815</v>
      </c>
      <c r="EH67" s="124">
        <v>45822</v>
      </c>
      <c r="EI67" s="124"/>
      <c r="EJ67" s="124">
        <v>45990</v>
      </c>
      <c r="EK67" s="124">
        <v>45994</v>
      </c>
      <c r="EL67" s="119"/>
      <c r="EM67" s="144"/>
      <c r="EN67" s="116">
        <v>45823</v>
      </c>
      <c r="EO67" s="95">
        <v>45825</v>
      </c>
      <c r="EP67" s="95"/>
      <c r="EQ67" s="95">
        <v>45994</v>
      </c>
      <c r="ER67" s="95">
        <v>45996</v>
      </c>
      <c r="ES67" s="119"/>
      <c r="ET67" s="144"/>
      <c r="EU67" s="116">
        <v>45828</v>
      </c>
      <c r="EV67" s="95">
        <v>45829</v>
      </c>
      <c r="EW67" s="95"/>
      <c r="EX67" s="95">
        <v>45991</v>
      </c>
      <c r="EY67" s="95">
        <v>45991</v>
      </c>
      <c r="EZ67" s="119"/>
      <c r="FA67" s="144"/>
      <c r="FB67" s="116">
        <v>45748</v>
      </c>
      <c r="FC67" s="95">
        <v>45784</v>
      </c>
      <c r="FD67" s="95"/>
      <c r="FE67" s="95">
        <v>45825</v>
      </c>
      <c r="FF67" s="95">
        <v>45987</v>
      </c>
      <c r="FG67" s="119"/>
      <c r="FH67" s="144"/>
      <c r="FI67" s="116">
        <v>45792</v>
      </c>
      <c r="FJ67" s="95">
        <f t="shared" si="207"/>
        <v>45817</v>
      </c>
      <c r="FK67" s="95"/>
      <c r="FL67" s="95">
        <v>45945</v>
      </c>
      <c r="FM67" s="95">
        <v>45969</v>
      </c>
      <c r="FN67" s="119"/>
      <c r="FO67" s="144"/>
      <c r="FP67" s="116">
        <v>45830</v>
      </c>
      <c r="FQ67" s="95">
        <v>45833</v>
      </c>
      <c r="FR67" s="117"/>
      <c r="FS67" s="95">
        <v>45998</v>
      </c>
      <c r="FT67" s="95">
        <v>46006</v>
      </c>
      <c r="FU67" s="119"/>
      <c r="FV67" s="144"/>
      <c r="FW67" s="116">
        <v>45834</v>
      </c>
      <c r="FX67" s="95">
        <v>45836</v>
      </c>
      <c r="FY67" s="117"/>
      <c r="FZ67" s="95">
        <v>46006</v>
      </c>
      <c r="GA67" s="95">
        <v>46015</v>
      </c>
      <c r="GB67" s="119"/>
      <c r="GC67" s="144"/>
      <c r="GD67" s="391"/>
      <c r="GE67" s="526" t="s">
        <v>449</v>
      </c>
      <c r="GF67" s="78"/>
      <c r="GG67" s="78"/>
      <c r="GH67" s="68"/>
      <c r="GI67" s="68"/>
    </row>
    <row r="68" spans="1:191" s="74" customFormat="1" ht="16.5" customHeight="1" x14ac:dyDescent="0.3">
      <c r="A68" s="118">
        <f t="shared" si="206"/>
        <v>64</v>
      </c>
      <c r="B68" s="73" t="s">
        <v>213</v>
      </c>
      <c r="C68" s="75" t="s">
        <v>208</v>
      </c>
      <c r="D68" s="95" t="s">
        <v>62</v>
      </c>
      <c r="E68" s="167" t="s">
        <v>422</v>
      </c>
      <c r="F68" s="427" t="s">
        <v>407</v>
      </c>
      <c r="G68" s="95">
        <v>45850</v>
      </c>
      <c r="H68" s="219" t="str">
        <f>VLOOKUP($D68,'Stone Column Progress'!$D$6:$E$199,2,0)</f>
        <v>Menard</v>
      </c>
      <c r="I68" s="193" t="s">
        <v>389</v>
      </c>
      <c r="J68" s="430">
        <v>541135</v>
      </c>
      <c r="K68" s="431">
        <v>2671682</v>
      </c>
      <c r="L68" s="116"/>
      <c r="M68" s="95"/>
      <c r="N68" s="117"/>
      <c r="O68" s="95" t="s">
        <v>390</v>
      </c>
      <c r="P68" s="95" t="s">
        <v>390</v>
      </c>
      <c r="Q68" s="144"/>
      <c r="R68" s="118">
        <f>VLOOKUP(D68,'Stone Column Progress'!$D$6:$M$199,7,0)</f>
        <v>253</v>
      </c>
      <c r="S68" s="73">
        <f>VLOOKUP(D68,'Stone Column Progress'!$D$6:$M$199,9,0)</f>
        <v>253</v>
      </c>
      <c r="T68" s="95">
        <v>45727</v>
      </c>
      <c r="U68" s="95">
        <v>45738</v>
      </c>
      <c r="V68" s="117"/>
      <c r="W68" s="95">
        <v>45814</v>
      </c>
      <c r="X68" s="95">
        <v>45835</v>
      </c>
      <c r="Y68" s="119"/>
      <c r="Z68" s="144"/>
      <c r="AA68" s="455"/>
      <c r="AB68" s="156"/>
      <c r="AC68" s="95"/>
      <c r="AD68" s="95"/>
      <c r="AE68" s="117"/>
      <c r="AF68" s="95"/>
      <c r="AG68" s="95"/>
      <c r="AH68" s="144"/>
      <c r="AI68" s="116">
        <v>45779</v>
      </c>
      <c r="AJ68" s="95">
        <v>45780</v>
      </c>
      <c r="AK68" s="117"/>
      <c r="AL68" s="95">
        <v>45868</v>
      </c>
      <c r="AM68" s="95">
        <v>45872</v>
      </c>
      <c r="AN68" s="119"/>
      <c r="AO68" s="450"/>
      <c r="AP68" s="158">
        <v>45781</v>
      </c>
      <c r="AQ68" s="130">
        <v>45781</v>
      </c>
      <c r="AR68" s="130"/>
      <c r="AS68" s="130">
        <v>45873</v>
      </c>
      <c r="AT68" s="130">
        <v>45873</v>
      </c>
      <c r="AU68" s="119"/>
      <c r="AV68" s="446"/>
      <c r="AW68" s="116">
        <v>45782</v>
      </c>
      <c r="AX68" s="95">
        <v>45783</v>
      </c>
      <c r="AY68" s="117"/>
      <c r="AZ68" s="95">
        <v>45874</v>
      </c>
      <c r="BA68" s="95">
        <v>45874</v>
      </c>
      <c r="BB68" s="119"/>
      <c r="BC68" s="144"/>
      <c r="BD68" s="116">
        <v>45784</v>
      </c>
      <c r="BE68" s="95">
        <v>45785</v>
      </c>
      <c r="BF68" s="95"/>
      <c r="BG68" s="95">
        <v>45875</v>
      </c>
      <c r="BH68" s="95">
        <v>45875</v>
      </c>
      <c r="BI68" s="119"/>
      <c r="BJ68" s="144"/>
      <c r="BK68" s="116">
        <v>45786</v>
      </c>
      <c r="BL68" s="95">
        <v>45796</v>
      </c>
      <c r="BM68" s="95"/>
      <c r="BN68" s="95">
        <v>45876</v>
      </c>
      <c r="BO68" s="95">
        <v>45882</v>
      </c>
      <c r="BP68" s="119"/>
      <c r="BQ68" s="144"/>
      <c r="BR68" s="116">
        <v>45797</v>
      </c>
      <c r="BS68" s="95">
        <v>45798</v>
      </c>
      <c r="BT68" s="95"/>
      <c r="BU68" s="95">
        <v>45883</v>
      </c>
      <c r="BV68" s="95">
        <v>45884</v>
      </c>
      <c r="BW68" s="119"/>
      <c r="BX68" s="119"/>
      <c r="BY68" s="144"/>
      <c r="BZ68" s="116">
        <v>45803</v>
      </c>
      <c r="CA68" s="95">
        <v>45806</v>
      </c>
      <c r="CB68" s="117"/>
      <c r="CC68" s="95">
        <v>45962</v>
      </c>
      <c r="CD68" s="95"/>
      <c r="CE68" s="119"/>
      <c r="CF68" s="144"/>
      <c r="CG68" s="116">
        <v>45805</v>
      </c>
      <c r="CH68" s="95">
        <v>45805</v>
      </c>
      <c r="CI68" s="95"/>
      <c r="CJ68" s="95">
        <v>45895</v>
      </c>
      <c r="CK68" s="95">
        <v>45895</v>
      </c>
      <c r="CL68" s="119"/>
      <c r="CM68" s="119"/>
      <c r="CN68" s="119"/>
      <c r="CO68" s="144"/>
      <c r="CP68" s="116">
        <v>45791</v>
      </c>
      <c r="CQ68" s="95">
        <v>45801</v>
      </c>
      <c r="CR68" s="117"/>
      <c r="CS68" s="124">
        <f>MIN(INDEX('USS SUMMARY'!R:AB,MATCH($D68,'USS SUMMARY'!D:D,0),0))</f>
        <v>45987</v>
      </c>
      <c r="CT68" s="95">
        <v>45992</v>
      </c>
      <c r="CU68" s="119"/>
      <c r="CV68" s="446"/>
      <c r="CW68" s="116">
        <v>45800</v>
      </c>
      <c r="CX68" s="95">
        <v>45807</v>
      </c>
      <c r="CY68" s="117"/>
      <c r="CZ68" s="95">
        <v>45973</v>
      </c>
      <c r="DA68" s="95">
        <v>45975</v>
      </c>
      <c r="DB68" s="119"/>
      <c r="DC68" s="144"/>
      <c r="DD68" s="116">
        <v>45800</v>
      </c>
      <c r="DE68" s="95">
        <v>45807</v>
      </c>
      <c r="DF68" s="117"/>
      <c r="DG68" s="95">
        <v>45970</v>
      </c>
      <c r="DH68" s="95">
        <v>45975</v>
      </c>
      <c r="DI68" s="119"/>
      <c r="DJ68" s="144"/>
      <c r="DK68" s="445" t="str">
        <f>_xlfn.XLOOKUP(D68,CranePad!$D$4:$D$195,CranePad!$E$4:$E$195,0,0,1)</f>
        <v>Odhav</v>
      </c>
      <c r="DL68" s="116">
        <v>45802</v>
      </c>
      <c r="DM68" s="95">
        <v>45809</v>
      </c>
      <c r="DN68" s="95"/>
      <c r="DO68" s="95">
        <v>45956</v>
      </c>
      <c r="DP68" s="95">
        <v>45970</v>
      </c>
      <c r="DQ68" s="119"/>
      <c r="DR68" s="144"/>
      <c r="DS68" s="123">
        <v>45861</v>
      </c>
      <c r="DT68" s="124">
        <v>45935</v>
      </c>
      <c r="DU68" s="124"/>
      <c r="DV68" s="124">
        <v>45976</v>
      </c>
      <c r="DW68" s="124">
        <v>45985</v>
      </c>
      <c r="DX68" s="119"/>
      <c r="DY68" s="144"/>
      <c r="DZ68" s="123">
        <v>45944</v>
      </c>
      <c r="EA68" s="124">
        <v>45952</v>
      </c>
      <c r="EB68" s="124"/>
      <c r="EC68" s="124">
        <f>IF(D68='USS SUMMARY'!AE67,MIN('USS SUMMARY'!AH67:AL67),"")</f>
        <v>45994</v>
      </c>
      <c r="ED68" s="124">
        <v>45999</v>
      </c>
      <c r="EE68" s="119"/>
      <c r="EF68" s="144"/>
      <c r="EG68" s="123">
        <v>45936</v>
      </c>
      <c r="EH68" s="124">
        <v>45943</v>
      </c>
      <c r="EI68" s="124"/>
      <c r="EJ68" s="124">
        <v>45988</v>
      </c>
      <c r="EK68" s="124">
        <v>45992</v>
      </c>
      <c r="EL68" s="119"/>
      <c r="EM68" s="144"/>
      <c r="EN68" s="116">
        <v>45944</v>
      </c>
      <c r="EO68" s="95">
        <v>45946</v>
      </c>
      <c r="EP68" s="95"/>
      <c r="EQ68" s="95">
        <v>45992</v>
      </c>
      <c r="ER68" s="95">
        <v>45993</v>
      </c>
      <c r="ES68" s="119"/>
      <c r="ET68" s="144"/>
      <c r="EU68" s="116">
        <v>45966</v>
      </c>
      <c r="EV68" s="95">
        <v>45967</v>
      </c>
      <c r="EW68" s="95"/>
      <c r="EX68" s="95">
        <v>46009</v>
      </c>
      <c r="EY68" s="95">
        <v>46009</v>
      </c>
      <c r="EZ68" s="119"/>
      <c r="FA68" s="144"/>
      <c r="FB68" s="116">
        <v>45920</v>
      </c>
      <c r="FC68" s="95">
        <v>45940</v>
      </c>
      <c r="FD68" s="95"/>
      <c r="FE68" s="95">
        <v>45984</v>
      </c>
      <c r="FF68" s="95">
        <v>46019</v>
      </c>
      <c r="FG68" s="119"/>
      <c r="FH68" s="144"/>
      <c r="FI68" s="116">
        <v>45925</v>
      </c>
      <c r="FJ68" s="95">
        <f t="shared" si="207"/>
        <v>45950</v>
      </c>
      <c r="FK68" s="95"/>
      <c r="FL68" s="95">
        <v>45960</v>
      </c>
      <c r="FM68" s="95">
        <v>45991</v>
      </c>
      <c r="FN68" s="119"/>
      <c r="FO68" s="144"/>
      <c r="FP68" s="116">
        <v>45968</v>
      </c>
      <c r="FQ68" s="95">
        <v>45971</v>
      </c>
      <c r="FR68" s="121"/>
      <c r="FS68" s="95">
        <v>46030</v>
      </c>
      <c r="FT68" s="95">
        <v>46053</v>
      </c>
      <c r="FU68" s="119"/>
      <c r="FV68" s="144"/>
      <c r="FW68" s="116">
        <v>45971</v>
      </c>
      <c r="FX68" s="95">
        <v>45972</v>
      </c>
      <c r="FY68" s="117"/>
      <c r="FZ68" s="95">
        <v>46059</v>
      </c>
      <c r="GA68" s="95">
        <v>46062</v>
      </c>
      <c r="GB68" s="119"/>
      <c r="GC68" s="144"/>
      <c r="GD68" s="391"/>
      <c r="GE68" s="437"/>
      <c r="GF68" s="78"/>
      <c r="GG68" s="78"/>
      <c r="GI68" s="68"/>
    </row>
    <row r="69" spans="1:191" s="74" customFormat="1" ht="16.5" customHeight="1" x14ac:dyDescent="0.3">
      <c r="A69" s="118">
        <f t="shared" si="206"/>
        <v>65</v>
      </c>
      <c r="B69" s="73" t="s">
        <v>215</v>
      </c>
      <c r="C69" s="75" t="s">
        <v>208</v>
      </c>
      <c r="D69" s="95" t="s">
        <v>69</v>
      </c>
      <c r="E69" s="167" t="s">
        <v>450</v>
      </c>
      <c r="F69" s="427" t="s">
        <v>423</v>
      </c>
      <c r="G69" s="95">
        <v>45949</v>
      </c>
      <c r="H69" s="219" t="str">
        <f>VLOOKUP($D69,'Stone Column Progress'!$D$6:$E$199,2,0)</f>
        <v>Bauer</v>
      </c>
      <c r="I69" s="193" t="s">
        <v>389</v>
      </c>
      <c r="J69" s="430">
        <v>542890</v>
      </c>
      <c r="K69" s="431">
        <v>2674753</v>
      </c>
      <c r="L69" s="116"/>
      <c r="M69" s="95"/>
      <c r="N69" s="117"/>
      <c r="O69" s="95" t="s">
        <v>390</v>
      </c>
      <c r="P69" s="95" t="s">
        <v>390</v>
      </c>
      <c r="Q69" s="144"/>
      <c r="R69" s="118">
        <f>VLOOKUP(D69,'Stone Column Progress'!$D$6:$M$199,7,0)</f>
        <v>253</v>
      </c>
      <c r="S69" s="73">
        <f>VLOOKUP(D69,'Stone Column Progress'!$D$6:$M$199,9,0)</f>
        <v>253</v>
      </c>
      <c r="T69" s="95">
        <v>45731</v>
      </c>
      <c r="U69" s="95">
        <v>45741</v>
      </c>
      <c r="V69" s="117"/>
      <c r="W69" s="95">
        <v>45805</v>
      </c>
      <c r="X69" s="95">
        <v>45813</v>
      </c>
      <c r="Y69" s="119"/>
      <c r="Z69" s="144"/>
      <c r="AA69" s="455"/>
      <c r="AB69" s="156"/>
      <c r="AC69" s="95"/>
      <c r="AD69" s="95"/>
      <c r="AE69" s="117"/>
      <c r="AF69" s="95"/>
      <c r="AG69" s="95"/>
      <c r="AH69" s="144"/>
      <c r="AI69" s="116">
        <v>45768</v>
      </c>
      <c r="AJ69" s="95">
        <v>45769</v>
      </c>
      <c r="AK69" s="117"/>
      <c r="AL69" s="95">
        <v>45958</v>
      </c>
      <c r="AM69" s="95">
        <v>45972</v>
      </c>
      <c r="AN69" s="119"/>
      <c r="AO69" s="450"/>
      <c r="AP69" s="158">
        <v>45770</v>
      </c>
      <c r="AQ69" s="130">
        <v>45770</v>
      </c>
      <c r="AR69" s="130"/>
      <c r="AS69" s="130">
        <v>45975</v>
      </c>
      <c r="AT69" s="130">
        <v>45978</v>
      </c>
      <c r="AU69" s="119"/>
      <c r="AV69" s="448"/>
      <c r="AW69" s="116">
        <v>45771</v>
      </c>
      <c r="AX69" s="95">
        <v>45772</v>
      </c>
      <c r="AY69" s="117"/>
      <c r="AZ69" s="95">
        <v>45978</v>
      </c>
      <c r="BA69" s="95">
        <v>45979</v>
      </c>
      <c r="BB69" s="119"/>
      <c r="BC69" s="144"/>
      <c r="BD69" s="116">
        <v>45773</v>
      </c>
      <c r="BE69" s="95">
        <v>45774</v>
      </c>
      <c r="BF69" s="95"/>
      <c r="BG69" s="95">
        <v>45979</v>
      </c>
      <c r="BH69" s="95">
        <v>45979</v>
      </c>
      <c r="BI69" s="119"/>
      <c r="BJ69" s="144"/>
      <c r="BK69" s="116">
        <v>45775</v>
      </c>
      <c r="BL69" s="95">
        <v>45785</v>
      </c>
      <c r="BM69" s="95"/>
      <c r="BN69" s="95">
        <v>45980</v>
      </c>
      <c r="BO69" s="95">
        <v>45985</v>
      </c>
      <c r="BP69" s="119"/>
      <c r="BQ69" s="144"/>
      <c r="BR69" s="116">
        <v>45786</v>
      </c>
      <c r="BS69" s="95">
        <v>45787</v>
      </c>
      <c r="BT69" s="95"/>
      <c r="BU69" s="95">
        <v>45987</v>
      </c>
      <c r="BV69" s="95">
        <v>45987</v>
      </c>
      <c r="BW69" s="119"/>
      <c r="BX69" s="119"/>
      <c r="BY69" s="144"/>
      <c r="BZ69" s="116">
        <v>45792</v>
      </c>
      <c r="CA69" s="95">
        <v>45795</v>
      </c>
      <c r="CB69" s="117"/>
      <c r="CC69" s="95">
        <v>45992</v>
      </c>
      <c r="CD69" s="95">
        <v>45993</v>
      </c>
      <c r="CE69" s="119"/>
      <c r="CF69" s="144"/>
      <c r="CG69" s="116">
        <v>45794</v>
      </c>
      <c r="CH69" s="95">
        <v>45794</v>
      </c>
      <c r="CI69" s="95"/>
      <c r="CJ69" s="95">
        <v>45995</v>
      </c>
      <c r="CK69" s="95">
        <v>45995</v>
      </c>
      <c r="CL69" s="119"/>
      <c r="CM69" s="119"/>
      <c r="CN69" s="119"/>
      <c r="CO69" s="144"/>
      <c r="CP69" s="116">
        <v>45789</v>
      </c>
      <c r="CQ69" s="95">
        <v>45799</v>
      </c>
      <c r="CR69" s="117"/>
      <c r="CS69" s="124">
        <f>MIN(INDEX('USS SUMMARY'!R:AB,MATCH($D69,'USS SUMMARY'!D:D,0),0))</f>
        <v>45978</v>
      </c>
      <c r="CT69" s="95">
        <v>46028</v>
      </c>
      <c r="CU69" s="119"/>
      <c r="CV69" s="446"/>
      <c r="CW69" s="116">
        <v>45789</v>
      </c>
      <c r="CX69" s="95">
        <v>45796</v>
      </c>
      <c r="CY69" s="117"/>
      <c r="CZ69" s="95">
        <v>45998</v>
      </c>
      <c r="DA69" s="95">
        <v>46005</v>
      </c>
      <c r="DB69" s="119"/>
      <c r="DC69" s="144"/>
      <c r="DD69" s="116">
        <v>45789</v>
      </c>
      <c r="DE69" s="95">
        <v>45796</v>
      </c>
      <c r="DF69" s="117"/>
      <c r="DG69" s="95">
        <v>45999</v>
      </c>
      <c r="DH69" s="95">
        <v>46011</v>
      </c>
      <c r="DI69" s="119"/>
      <c r="DJ69" s="144"/>
      <c r="DK69" s="445" t="str">
        <f>_xlfn.XLOOKUP(D69,CranePad!$D$4:$D$195,CranePad!$E$4:$E$195,0,0,1)</f>
        <v>Odhav</v>
      </c>
      <c r="DL69" s="116">
        <v>45791</v>
      </c>
      <c r="DM69" s="95">
        <v>45798</v>
      </c>
      <c r="DN69" s="95"/>
      <c r="DO69" s="95">
        <v>45997</v>
      </c>
      <c r="DP69" s="95">
        <v>46004</v>
      </c>
      <c r="DQ69" s="119"/>
      <c r="DR69" s="144"/>
      <c r="DS69" s="123">
        <v>45889</v>
      </c>
      <c r="DT69" s="124">
        <v>45939</v>
      </c>
      <c r="DU69" s="124"/>
      <c r="DV69" s="124">
        <v>46028</v>
      </c>
      <c r="DW69" s="124">
        <v>46039</v>
      </c>
      <c r="DX69" s="119"/>
      <c r="DY69" s="144"/>
      <c r="DZ69" s="123">
        <v>45945</v>
      </c>
      <c r="EA69" s="124">
        <v>45953</v>
      </c>
      <c r="EB69" s="124"/>
      <c r="EC69" s="124">
        <f>IF(D69='USS SUMMARY'!AE68,MIN('USS SUMMARY'!AH68:AL68),"")</f>
        <v>46055</v>
      </c>
      <c r="ED69" s="124">
        <v>46072</v>
      </c>
      <c r="EE69" s="119"/>
      <c r="EF69" s="144"/>
      <c r="EG69" s="123">
        <v>45940</v>
      </c>
      <c r="EH69" s="124">
        <v>45947</v>
      </c>
      <c r="EI69" s="124"/>
      <c r="EJ69" s="124">
        <v>46044</v>
      </c>
      <c r="EK69" s="124">
        <v>46050</v>
      </c>
      <c r="EL69" s="119"/>
      <c r="EM69" s="144"/>
      <c r="EN69" s="116">
        <v>45948</v>
      </c>
      <c r="EO69" s="95">
        <v>45950</v>
      </c>
      <c r="EP69" s="95"/>
      <c r="EQ69" s="95">
        <v>46051</v>
      </c>
      <c r="ER69" s="95">
        <v>46053</v>
      </c>
      <c r="ES69" s="119"/>
      <c r="ET69" s="144"/>
      <c r="EU69" s="116">
        <v>45964</v>
      </c>
      <c r="EV69" s="95">
        <v>45965</v>
      </c>
      <c r="EW69" s="95"/>
      <c r="EX69" s="95"/>
      <c r="EY69" s="95"/>
      <c r="EZ69" s="119"/>
      <c r="FA69" s="144"/>
      <c r="FB69" s="116">
        <v>45920</v>
      </c>
      <c r="FC69" s="95">
        <v>45940</v>
      </c>
      <c r="FD69" s="95"/>
      <c r="FE69" s="95">
        <v>46024</v>
      </c>
      <c r="FF69" s="95"/>
      <c r="FG69" s="119"/>
      <c r="FH69" s="144"/>
      <c r="FI69" s="116">
        <v>45925</v>
      </c>
      <c r="FJ69" s="95">
        <f t="shared" si="207"/>
        <v>45950</v>
      </c>
      <c r="FK69" s="95"/>
      <c r="FL69" s="95">
        <v>46053</v>
      </c>
      <c r="FM69" s="95">
        <v>46068</v>
      </c>
      <c r="FN69" s="119"/>
      <c r="FO69" s="144"/>
      <c r="FP69" s="116">
        <v>45966</v>
      </c>
      <c r="FQ69" s="95">
        <v>45969</v>
      </c>
      <c r="FR69" s="121"/>
      <c r="FS69" s="95"/>
      <c r="FT69" s="95"/>
      <c r="FU69" s="119"/>
      <c r="FV69" s="144"/>
      <c r="FW69" s="116">
        <v>45971</v>
      </c>
      <c r="FX69" s="95">
        <v>45972</v>
      </c>
      <c r="FY69" s="117"/>
      <c r="FZ69" s="95"/>
      <c r="GA69" s="95"/>
      <c r="GB69" s="119"/>
      <c r="GC69" s="144"/>
      <c r="GD69" s="391"/>
      <c r="GE69" s="437"/>
      <c r="GF69" s="78"/>
      <c r="GG69" s="78"/>
      <c r="GI69" s="68"/>
    </row>
    <row r="70" spans="1:191" s="74" customFormat="1" ht="16.5" customHeight="1" x14ac:dyDescent="0.3">
      <c r="A70" s="118">
        <f t="shared" si="206"/>
        <v>66</v>
      </c>
      <c r="B70" s="73" t="s">
        <v>214</v>
      </c>
      <c r="C70" s="75" t="s">
        <v>209</v>
      </c>
      <c r="D70" s="95" t="s">
        <v>71</v>
      </c>
      <c r="E70" s="167" t="s">
        <v>422</v>
      </c>
      <c r="F70" s="427" t="s">
        <v>413</v>
      </c>
      <c r="G70" s="95">
        <v>45923</v>
      </c>
      <c r="H70" s="219" t="str">
        <f>VLOOKUP($D70,'Stone Column Progress'!$D$6:$E$199,2,0)</f>
        <v>Keller</v>
      </c>
      <c r="I70" s="193" t="s">
        <v>389</v>
      </c>
      <c r="J70" s="430">
        <v>543270</v>
      </c>
      <c r="K70" s="431">
        <v>2672781</v>
      </c>
      <c r="L70" s="116"/>
      <c r="M70" s="95"/>
      <c r="N70" s="117"/>
      <c r="O70" s="95" t="s">
        <v>390</v>
      </c>
      <c r="P70" s="95" t="s">
        <v>390</v>
      </c>
      <c r="Q70" s="144"/>
      <c r="R70" s="118">
        <f>VLOOKUP(D70,'Stone Column Progress'!$D$6:$M$199,7,0)</f>
        <v>253</v>
      </c>
      <c r="S70" s="73">
        <f>VLOOKUP(D70,'Stone Column Progress'!$D$6:$M$199,9,0)</f>
        <v>253</v>
      </c>
      <c r="T70" s="95">
        <v>45749</v>
      </c>
      <c r="U70" s="95">
        <v>45758</v>
      </c>
      <c r="V70" s="117"/>
      <c r="W70" s="95">
        <v>45843</v>
      </c>
      <c r="X70" s="95">
        <v>45853</v>
      </c>
      <c r="Y70" s="119"/>
      <c r="Z70" s="144"/>
      <c r="AA70" s="116"/>
      <c r="AB70" s="155"/>
      <c r="AC70" s="95"/>
      <c r="AD70" s="95"/>
      <c r="AE70" s="117"/>
      <c r="AF70" s="95"/>
      <c r="AG70" s="95"/>
      <c r="AH70" s="144"/>
      <c r="AI70" s="116">
        <v>45769</v>
      </c>
      <c r="AJ70" s="95">
        <v>45770</v>
      </c>
      <c r="AK70" s="117"/>
      <c r="AL70" s="95">
        <v>45925</v>
      </c>
      <c r="AM70" s="95">
        <v>45930</v>
      </c>
      <c r="AN70" s="119"/>
      <c r="AO70" s="450"/>
      <c r="AP70" s="158">
        <v>45771</v>
      </c>
      <c r="AQ70" s="130">
        <v>45771</v>
      </c>
      <c r="AR70" s="130"/>
      <c r="AS70" s="130">
        <v>45931</v>
      </c>
      <c r="AT70" s="130">
        <v>45932</v>
      </c>
      <c r="AU70" s="119"/>
      <c r="AV70" s="446"/>
      <c r="AW70" s="116">
        <v>45772</v>
      </c>
      <c r="AX70" s="95">
        <v>45773</v>
      </c>
      <c r="AY70" s="117"/>
      <c r="AZ70" s="95">
        <v>45933</v>
      </c>
      <c r="BA70" s="95">
        <v>45933</v>
      </c>
      <c r="BB70" s="119"/>
      <c r="BC70" s="144"/>
      <c r="BD70" s="116">
        <v>45774</v>
      </c>
      <c r="BE70" s="95">
        <v>45775</v>
      </c>
      <c r="BF70" s="95"/>
      <c r="BG70" s="95">
        <v>45943</v>
      </c>
      <c r="BH70" s="95">
        <v>45944</v>
      </c>
      <c r="BI70" s="119"/>
      <c r="BJ70" s="144"/>
      <c r="BK70" s="116">
        <v>45776</v>
      </c>
      <c r="BL70" s="95">
        <v>45786</v>
      </c>
      <c r="BM70" s="95"/>
      <c r="BN70" s="95">
        <v>45948</v>
      </c>
      <c r="BO70" s="95">
        <v>45954</v>
      </c>
      <c r="BP70" s="119"/>
      <c r="BQ70" s="144"/>
      <c r="BR70" s="116">
        <v>45787</v>
      </c>
      <c r="BS70" s="95">
        <v>45788</v>
      </c>
      <c r="BT70" s="95"/>
      <c r="BU70" s="95">
        <v>45956</v>
      </c>
      <c r="BV70" s="95">
        <v>45956</v>
      </c>
      <c r="BW70" s="119"/>
      <c r="BX70" s="119"/>
      <c r="BY70" s="144"/>
      <c r="BZ70" s="116">
        <v>45793</v>
      </c>
      <c r="CA70" s="95">
        <v>45796</v>
      </c>
      <c r="CB70" s="117"/>
      <c r="CC70" s="95">
        <v>46007</v>
      </c>
      <c r="CD70" s="95"/>
      <c r="CE70" s="119"/>
      <c r="CF70" s="144"/>
      <c r="CG70" s="116">
        <v>45795</v>
      </c>
      <c r="CH70" s="95">
        <v>45795</v>
      </c>
      <c r="CI70" s="95"/>
      <c r="CJ70" s="95">
        <v>46008</v>
      </c>
      <c r="CK70" s="95">
        <v>46008</v>
      </c>
      <c r="CL70" s="119"/>
      <c r="CM70" s="119"/>
      <c r="CN70" s="119"/>
      <c r="CO70" s="144"/>
      <c r="CP70" s="116">
        <v>45790</v>
      </c>
      <c r="CQ70" s="95">
        <v>45800</v>
      </c>
      <c r="CR70" s="117"/>
      <c r="CS70" s="124">
        <f>MIN(INDEX('USS SUMMARY'!R:AB,MATCH($D70,'USS SUMMARY'!D:D,0),0))</f>
        <v>45931</v>
      </c>
      <c r="CT70" s="95">
        <v>46032</v>
      </c>
      <c r="CU70" s="119"/>
      <c r="CV70" s="446"/>
      <c r="CW70" s="116">
        <v>45790</v>
      </c>
      <c r="CX70" s="95">
        <v>45797</v>
      </c>
      <c r="CY70" s="117"/>
      <c r="CZ70" s="95" t="s">
        <v>390</v>
      </c>
      <c r="DA70" s="95" t="s">
        <v>390</v>
      </c>
      <c r="DB70" s="119"/>
      <c r="DC70" s="144"/>
      <c r="DD70" s="116">
        <v>45790</v>
      </c>
      <c r="DE70" s="95">
        <v>45797</v>
      </c>
      <c r="DF70" s="117"/>
      <c r="DG70" s="95">
        <v>46008</v>
      </c>
      <c r="DH70" s="95">
        <v>46016</v>
      </c>
      <c r="DI70" s="119"/>
      <c r="DJ70" s="144"/>
      <c r="DK70" s="445" t="str">
        <f>_xlfn.XLOOKUP(D70,CranePad!$D$4:$D$195,CranePad!$E$4:$E$195,0,0,1)</f>
        <v>Vaibhav</v>
      </c>
      <c r="DL70" s="116">
        <v>45792</v>
      </c>
      <c r="DM70" s="95">
        <v>45799</v>
      </c>
      <c r="DN70" s="95"/>
      <c r="DO70" s="95">
        <v>45995</v>
      </c>
      <c r="DP70" s="95">
        <v>46015</v>
      </c>
      <c r="DQ70" s="119"/>
      <c r="DR70" s="144"/>
      <c r="DS70" s="123">
        <v>45908</v>
      </c>
      <c r="DT70" s="124">
        <v>45943</v>
      </c>
      <c r="DU70" s="124"/>
      <c r="DV70" s="124">
        <v>46017</v>
      </c>
      <c r="DW70" s="124">
        <v>46027</v>
      </c>
      <c r="DX70" s="119"/>
      <c r="DY70" s="144"/>
      <c r="DZ70" s="123">
        <v>45949</v>
      </c>
      <c r="EA70" s="124">
        <v>45957</v>
      </c>
      <c r="EB70" s="124"/>
      <c r="EC70" s="124">
        <f>IF(D70='USS SUMMARY'!AE69,MIN('USS SUMMARY'!AH69:AL69),"")</f>
        <v>46033</v>
      </c>
      <c r="ED70" s="124">
        <v>46034</v>
      </c>
      <c r="EE70" s="119"/>
      <c r="EF70" s="144"/>
      <c r="EG70" s="123">
        <v>45944</v>
      </c>
      <c r="EH70" s="124">
        <v>45951</v>
      </c>
      <c r="EI70" s="124"/>
      <c r="EJ70" s="124">
        <v>46029</v>
      </c>
      <c r="EK70" s="124">
        <v>46034</v>
      </c>
      <c r="EL70" s="119"/>
      <c r="EM70" s="144"/>
      <c r="EN70" s="116">
        <v>45952</v>
      </c>
      <c r="EO70" s="95">
        <v>45954</v>
      </c>
      <c r="EP70" s="95"/>
      <c r="EQ70" s="95">
        <v>46035</v>
      </c>
      <c r="ER70" s="95">
        <v>46037</v>
      </c>
      <c r="ES70" s="119"/>
      <c r="ET70" s="144"/>
      <c r="EU70" s="116">
        <v>45964</v>
      </c>
      <c r="EV70" s="95">
        <v>45965</v>
      </c>
      <c r="EW70" s="95"/>
      <c r="EX70" s="95">
        <v>46039</v>
      </c>
      <c r="EY70" s="95">
        <v>46039</v>
      </c>
      <c r="EZ70" s="119"/>
      <c r="FA70" s="144"/>
      <c r="FB70" s="116">
        <v>45920</v>
      </c>
      <c r="FC70" s="95">
        <v>45940</v>
      </c>
      <c r="FD70" s="95"/>
      <c r="FE70" s="95">
        <v>45998</v>
      </c>
      <c r="FF70" s="95">
        <v>46042</v>
      </c>
      <c r="FG70" s="119"/>
      <c r="FH70" s="144"/>
      <c r="FI70" s="116">
        <v>45925</v>
      </c>
      <c r="FJ70" s="95">
        <f t="shared" si="207"/>
        <v>45950</v>
      </c>
      <c r="FK70" s="95"/>
      <c r="FL70" s="95">
        <v>45991</v>
      </c>
      <c r="FM70" s="95">
        <v>46010</v>
      </c>
      <c r="FN70" s="119"/>
      <c r="FO70" s="144"/>
      <c r="FP70" s="116">
        <v>45966</v>
      </c>
      <c r="FQ70" s="95">
        <v>45969</v>
      </c>
      <c r="FR70" s="121"/>
      <c r="FS70" s="95">
        <v>46066</v>
      </c>
      <c r="FT70" s="95"/>
      <c r="FU70" s="119"/>
      <c r="FV70" s="144"/>
      <c r="FW70" s="116">
        <v>45972</v>
      </c>
      <c r="FX70" s="95">
        <v>45973</v>
      </c>
      <c r="FY70" s="117"/>
      <c r="FZ70" s="95"/>
      <c r="GA70" s="95"/>
      <c r="GB70" s="119"/>
      <c r="GC70" s="144"/>
      <c r="GD70" s="391"/>
      <c r="GE70" s="437"/>
      <c r="GF70" s="78"/>
      <c r="GG70" s="78"/>
      <c r="GI70" s="68"/>
    </row>
    <row r="71" spans="1:191" s="74" customFormat="1" ht="16.5" customHeight="1" x14ac:dyDescent="0.3">
      <c r="A71" s="118">
        <f t="shared" si="206"/>
        <v>67</v>
      </c>
      <c r="B71" s="73" t="s">
        <v>215</v>
      </c>
      <c r="C71" s="75" t="s">
        <v>208</v>
      </c>
      <c r="D71" s="95" t="s">
        <v>81</v>
      </c>
      <c r="E71" s="167" t="s">
        <v>450</v>
      </c>
      <c r="F71" s="427" t="s">
        <v>413</v>
      </c>
      <c r="G71" s="95">
        <v>46020</v>
      </c>
      <c r="H71" s="219" t="str">
        <f>VLOOKUP($D71,'Stone Column Progress'!$D$6:$E$199,2,0)</f>
        <v>Bauer</v>
      </c>
      <c r="I71" s="193" t="s">
        <v>389</v>
      </c>
      <c r="J71" s="430">
        <v>543533</v>
      </c>
      <c r="K71" s="431">
        <v>2675475</v>
      </c>
      <c r="L71" s="116"/>
      <c r="M71" s="95"/>
      <c r="N71" s="117"/>
      <c r="O71" s="95" t="s">
        <v>390</v>
      </c>
      <c r="P71" s="95" t="s">
        <v>390</v>
      </c>
      <c r="Q71" s="144"/>
      <c r="R71" s="118">
        <f>VLOOKUP(D71,'Stone Column Progress'!$D$6:$M$199,7,0)</f>
        <v>253</v>
      </c>
      <c r="S71" s="73">
        <f>VLOOKUP(D71,'Stone Column Progress'!$D$6:$M$199,9,0)</f>
        <v>253</v>
      </c>
      <c r="T71" s="95">
        <v>45753</v>
      </c>
      <c r="U71" s="95">
        <v>45762</v>
      </c>
      <c r="V71" s="117"/>
      <c r="W71" s="95">
        <v>45821</v>
      </c>
      <c r="X71" s="95">
        <v>45832</v>
      </c>
      <c r="Y71" s="119"/>
      <c r="Z71" s="144"/>
      <c r="AA71" s="455" t="s">
        <v>391</v>
      </c>
      <c r="AB71" s="156" t="s">
        <v>404</v>
      </c>
      <c r="AC71" s="95"/>
      <c r="AD71" s="95"/>
      <c r="AE71" s="117"/>
      <c r="AF71" s="95">
        <v>46009</v>
      </c>
      <c r="AG71" s="95">
        <v>46018</v>
      </c>
      <c r="AH71" s="144"/>
      <c r="AI71" s="116">
        <v>45781</v>
      </c>
      <c r="AJ71" s="95">
        <v>45782</v>
      </c>
      <c r="AK71" s="536"/>
      <c r="AL71" s="536">
        <v>46020</v>
      </c>
      <c r="AM71" s="536">
        <v>46021</v>
      </c>
      <c r="AN71" s="119"/>
      <c r="AO71" s="450"/>
      <c r="AP71" s="158">
        <v>45783</v>
      </c>
      <c r="AQ71" s="130">
        <v>45783</v>
      </c>
      <c r="AR71" s="130"/>
      <c r="AS71" s="130">
        <v>46021</v>
      </c>
      <c r="AT71" s="130">
        <v>46022</v>
      </c>
      <c r="AU71" s="119"/>
      <c r="AV71" s="446"/>
      <c r="AW71" s="116">
        <v>45784</v>
      </c>
      <c r="AX71" s="95">
        <v>45785</v>
      </c>
      <c r="AY71" s="117"/>
      <c r="AZ71" s="130">
        <v>46022</v>
      </c>
      <c r="BA71" s="130">
        <v>46022</v>
      </c>
      <c r="BB71" s="119"/>
      <c r="BC71" s="144"/>
      <c r="BD71" s="116">
        <v>45786</v>
      </c>
      <c r="BE71" s="95">
        <v>45787</v>
      </c>
      <c r="BF71" s="95"/>
      <c r="BG71" s="95">
        <v>46024</v>
      </c>
      <c r="BH71" s="95">
        <v>46025</v>
      </c>
      <c r="BI71" s="119"/>
      <c r="BJ71" s="144"/>
      <c r="BK71" s="116">
        <v>45788</v>
      </c>
      <c r="BL71" s="95">
        <v>45798</v>
      </c>
      <c r="BM71" s="95"/>
      <c r="BN71" s="95">
        <v>46044</v>
      </c>
      <c r="BO71" s="95">
        <v>46051</v>
      </c>
      <c r="BP71" s="119"/>
      <c r="BQ71" s="144"/>
      <c r="BR71" s="116">
        <v>45799</v>
      </c>
      <c r="BS71" s="95">
        <v>45800</v>
      </c>
      <c r="BT71" s="95"/>
      <c r="BU71" s="95">
        <v>46067</v>
      </c>
      <c r="BV71" s="95">
        <v>46067</v>
      </c>
      <c r="BW71" s="119"/>
      <c r="BX71" s="119"/>
      <c r="BY71" s="144"/>
      <c r="BZ71" s="116">
        <v>45805</v>
      </c>
      <c r="CA71" s="95">
        <v>45808</v>
      </c>
      <c r="CB71" s="117"/>
      <c r="CC71" s="95">
        <v>46077</v>
      </c>
      <c r="CD71" s="95"/>
      <c r="CE71" s="119"/>
      <c r="CF71" s="144"/>
      <c r="CG71" s="116">
        <v>45807</v>
      </c>
      <c r="CH71" s="95">
        <v>45807</v>
      </c>
      <c r="CI71" s="95"/>
      <c r="CJ71" s="95">
        <v>46078</v>
      </c>
      <c r="CK71" s="95">
        <v>46078</v>
      </c>
      <c r="CL71" s="119"/>
      <c r="CM71" s="119"/>
      <c r="CN71" s="119"/>
      <c r="CO71" s="144"/>
      <c r="CP71" s="116">
        <v>45807</v>
      </c>
      <c r="CQ71" s="95">
        <v>45817</v>
      </c>
      <c r="CR71" s="117"/>
      <c r="CS71" s="124">
        <f>MIN(INDEX('USS SUMMARY'!R:AB,MATCH($D71,'USS SUMMARY'!D:D,0),0))</f>
        <v>46055</v>
      </c>
      <c r="CT71" s="95">
        <v>46055</v>
      </c>
      <c r="CU71" s="119"/>
      <c r="CV71" s="446"/>
      <c r="CW71" s="116">
        <v>45802</v>
      </c>
      <c r="CX71" s="95">
        <v>45809</v>
      </c>
      <c r="CY71" s="117"/>
      <c r="CZ71" s="95" t="s">
        <v>390</v>
      </c>
      <c r="DA71" s="95" t="s">
        <v>390</v>
      </c>
      <c r="DB71" s="119"/>
      <c r="DC71" s="144"/>
      <c r="DD71" s="116">
        <v>45802</v>
      </c>
      <c r="DE71" s="95">
        <v>45809</v>
      </c>
      <c r="DF71" s="117"/>
      <c r="DG71" s="95">
        <v>46067</v>
      </c>
      <c r="DH71" s="95">
        <v>46068</v>
      </c>
      <c r="DI71" s="119"/>
      <c r="DJ71" s="144"/>
      <c r="DK71" s="445" t="str">
        <f>_xlfn.XLOOKUP(D71,CranePad!$D$4:$D$195,CranePad!$E$4:$E$195,0,0,1)</f>
        <v>Odhav</v>
      </c>
      <c r="DL71" s="116">
        <v>45804</v>
      </c>
      <c r="DM71" s="95">
        <v>45811</v>
      </c>
      <c r="DN71" s="95"/>
      <c r="DO71" s="95">
        <v>46058</v>
      </c>
      <c r="DP71" s="95">
        <v>46066</v>
      </c>
      <c r="DQ71" s="119"/>
      <c r="DR71" s="144"/>
      <c r="DS71" s="123">
        <v>45910</v>
      </c>
      <c r="DT71" s="124">
        <v>45935</v>
      </c>
      <c r="DU71" s="124"/>
      <c r="DV71" s="124">
        <v>46076</v>
      </c>
      <c r="DW71" s="124"/>
      <c r="DX71" s="119"/>
      <c r="DY71" s="144"/>
      <c r="DZ71" s="123">
        <v>45963</v>
      </c>
      <c r="EA71" s="124">
        <v>45971</v>
      </c>
      <c r="EB71" s="124"/>
      <c r="EC71" s="124">
        <f>IF(D71='USS SUMMARY'!AE70,MIN('USS SUMMARY'!AH70:AL70),"")</f>
        <v>46074</v>
      </c>
      <c r="ED71" s="124"/>
      <c r="EE71" s="119"/>
      <c r="EF71" s="144"/>
      <c r="EG71" s="123">
        <v>45936</v>
      </c>
      <c r="EH71" s="124">
        <v>45943</v>
      </c>
      <c r="EI71" s="124"/>
      <c r="EJ71" s="124"/>
      <c r="EK71" s="124"/>
      <c r="EL71" s="119"/>
      <c r="EM71" s="144"/>
      <c r="EN71" s="116">
        <v>45944</v>
      </c>
      <c r="EO71" s="95">
        <v>45946</v>
      </c>
      <c r="EP71" s="95"/>
      <c r="EQ71" s="95"/>
      <c r="ER71" s="95"/>
      <c r="ES71" s="119"/>
      <c r="ET71" s="144"/>
      <c r="EU71" s="116">
        <v>45966</v>
      </c>
      <c r="EV71" s="95">
        <v>45967</v>
      </c>
      <c r="EW71" s="95"/>
      <c r="EX71" s="95"/>
      <c r="EY71" s="95"/>
      <c r="EZ71" s="119"/>
      <c r="FA71" s="144"/>
      <c r="FB71" s="116">
        <v>45920</v>
      </c>
      <c r="FC71" s="95">
        <v>45940</v>
      </c>
      <c r="FD71" s="95"/>
      <c r="FE71" s="95">
        <v>46023</v>
      </c>
      <c r="FF71" s="95">
        <v>46075</v>
      </c>
      <c r="FG71" s="119"/>
      <c r="FH71" s="144"/>
      <c r="FI71" s="116">
        <v>45925</v>
      </c>
      <c r="FJ71" s="95">
        <f t="shared" si="207"/>
        <v>45950</v>
      </c>
      <c r="FK71" s="95"/>
      <c r="FL71" s="95">
        <v>46053</v>
      </c>
      <c r="FM71" s="95">
        <v>46068</v>
      </c>
      <c r="FN71" s="119"/>
      <c r="FO71" s="144"/>
      <c r="FP71" s="116">
        <v>45968</v>
      </c>
      <c r="FQ71" s="95">
        <v>45971</v>
      </c>
      <c r="FR71" s="121"/>
      <c r="FS71" s="95"/>
      <c r="FT71" s="95"/>
      <c r="FU71" s="119"/>
      <c r="FV71" s="144"/>
      <c r="FW71" s="116">
        <v>45973</v>
      </c>
      <c r="FX71" s="95">
        <v>45974</v>
      </c>
      <c r="FY71" s="117"/>
      <c r="FZ71" s="95"/>
      <c r="GA71" s="95"/>
      <c r="GB71" s="119"/>
      <c r="GC71" s="144"/>
      <c r="GD71" s="391"/>
      <c r="GE71" s="437"/>
      <c r="GF71" s="78"/>
      <c r="GG71" s="78"/>
      <c r="GI71" s="68"/>
    </row>
    <row r="72" spans="1:191" s="74" customFormat="1" ht="16.5" customHeight="1" x14ac:dyDescent="0.3">
      <c r="A72" s="118">
        <f t="shared" si="206"/>
        <v>68</v>
      </c>
      <c r="B72" s="73" t="s">
        <v>215</v>
      </c>
      <c r="C72" s="75" t="s">
        <v>208</v>
      </c>
      <c r="D72" s="95" t="s">
        <v>83</v>
      </c>
      <c r="E72" s="167" t="s">
        <v>450</v>
      </c>
      <c r="F72" s="427" t="s">
        <v>407</v>
      </c>
      <c r="G72" s="95">
        <v>45943</v>
      </c>
      <c r="H72" s="219" t="str">
        <f>VLOOKUP($D72,'Stone Column Progress'!$D$6:$E$199,2,0)</f>
        <v>Bauer</v>
      </c>
      <c r="I72" s="193" t="s">
        <v>389</v>
      </c>
      <c r="J72" s="430">
        <v>543723</v>
      </c>
      <c r="K72" s="431">
        <v>2674488</v>
      </c>
      <c r="L72" s="116"/>
      <c r="M72" s="95"/>
      <c r="N72" s="117"/>
      <c r="O72" s="95" t="s">
        <v>390</v>
      </c>
      <c r="P72" s="95" t="s">
        <v>390</v>
      </c>
      <c r="Q72" s="144"/>
      <c r="R72" s="118">
        <f>VLOOKUP(D72,'Stone Column Progress'!$D$6:$M$199,7,0)</f>
        <v>253</v>
      </c>
      <c r="S72" s="73">
        <f>VLOOKUP(D72,'Stone Column Progress'!$D$6:$M$199,9,0)</f>
        <v>253</v>
      </c>
      <c r="T72" s="95">
        <v>45742</v>
      </c>
      <c r="U72" s="95">
        <v>45751</v>
      </c>
      <c r="V72" s="117"/>
      <c r="W72" s="95">
        <v>45833</v>
      </c>
      <c r="X72" s="95">
        <v>45846</v>
      </c>
      <c r="Y72" s="119"/>
      <c r="Z72" s="144"/>
      <c r="AA72" s="116"/>
      <c r="AB72" s="155"/>
      <c r="AC72" s="95"/>
      <c r="AD72" s="95"/>
      <c r="AE72" s="117"/>
      <c r="AF72" s="95"/>
      <c r="AG72" s="95"/>
      <c r="AH72" s="457"/>
      <c r="AI72" s="116">
        <v>45789</v>
      </c>
      <c r="AJ72" s="95">
        <v>45790</v>
      </c>
      <c r="AK72" s="536"/>
      <c r="AL72" s="536">
        <v>45992</v>
      </c>
      <c r="AM72" s="536">
        <v>45996</v>
      </c>
      <c r="AN72" s="119"/>
      <c r="AO72" s="450"/>
      <c r="AP72" s="158">
        <v>45791</v>
      </c>
      <c r="AQ72" s="130">
        <v>45791</v>
      </c>
      <c r="AR72" s="130"/>
      <c r="AS72" s="130">
        <v>45997</v>
      </c>
      <c r="AT72" s="130">
        <v>45998</v>
      </c>
      <c r="AU72" s="119"/>
      <c r="AV72" s="446"/>
      <c r="AW72" s="116">
        <v>45792</v>
      </c>
      <c r="AX72" s="95">
        <v>45793</v>
      </c>
      <c r="AY72" s="117"/>
      <c r="AZ72" s="95">
        <v>45998</v>
      </c>
      <c r="BA72" s="95">
        <v>45998</v>
      </c>
      <c r="BB72" s="119"/>
      <c r="BC72" s="144"/>
      <c r="BD72" s="116">
        <v>45794</v>
      </c>
      <c r="BE72" s="95">
        <v>45795</v>
      </c>
      <c r="BF72" s="95"/>
      <c r="BG72" s="95">
        <v>46002</v>
      </c>
      <c r="BH72" s="95">
        <v>46002</v>
      </c>
      <c r="BI72" s="119"/>
      <c r="BJ72" s="144"/>
      <c r="BK72" s="116">
        <v>45796</v>
      </c>
      <c r="BL72" s="95">
        <v>45806</v>
      </c>
      <c r="BM72" s="95"/>
      <c r="BN72" s="95">
        <v>46006</v>
      </c>
      <c r="BO72" s="95">
        <v>46009</v>
      </c>
      <c r="BP72" s="119"/>
      <c r="BQ72" s="144"/>
      <c r="BR72" s="116">
        <v>45807</v>
      </c>
      <c r="BS72" s="95">
        <v>45808</v>
      </c>
      <c r="BT72" s="95"/>
      <c r="BU72" s="95">
        <v>46010</v>
      </c>
      <c r="BV72" s="95">
        <v>46010</v>
      </c>
      <c r="BW72" s="119"/>
      <c r="BX72" s="119"/>
      <c r="BY72" s="144"/>
      <c r="BZ72" s="116">
        <v>45813</v>
      </c>
      <c r="CA72" s="95">
        <v>45816</v>
      </c>
      <c r="CB72" s="117"/>
      <c r="CC72" s="95">
        <v>46014</v>
      </c>
      <c r="CD72" s="95"/>
      <c r="CE72" s="119"/>
      <c r="CF72" s="144"/>
      <c r="CG72" s="116">
        <v>45815</v>
      </c>
      <c r="CH72" s="95">
        <v>45815</v>
      </c>
      <c r="CI72" s="95"/>
      <c r="CJ72" s="95">
        <v>46014</v>
      </c>
      <c r="CK72" s="95">
        <v>46014</v>
      </c>
      <c r="CL72" s="119"/>
      <c r="CM72" s="119"/>
      <c r="CN72" s="119"/>
      <c r="CO72" s="144"/>
      <c r="CP72" s="116">
        <v>45795</v>
      </c>
      <c r="CQ72" s="95">
        <v>45805</v>
      </c>
      <c r="CR72" s="117"/>
      <c r="CS72" s="124">
        <f>MIN(INDEX('USS SUMMARY'!R:AB,MATCH($D72,'USS SUMMARY'!D:D,0),0))</f>
        <v>45997</v>
      </c>
      <c r="CT72" s="95">
        <v>46041</v>
      </c>
      <c r="CU72" s="119"/>
      <c r="CV72" s="446"/>
      <c r="CW72" s="116">
        <v>45810</v>
      </c>
      <c r="CX72" s="95">
        <v>45817</v>
      </c>
      <c r="CY72" s="117"/>
      <c r="CZ72" s="95">
        <v>45732</v>
      </c>
      <c r="DA72" s="95">
        <v>45795</v>
      </c>
      <c r="DB72" s="119"/>
      <c r="DC72" s="144"/>
      <c r="DD72" s="116">
        <v>45810</v>
      </c>
      <c r="DE72" s="95">
        <v>45817</v>
      </c>
      <c r="DF72" s="117"/>
      <c r="DG72" s="95">
        <v>46055</v>
      </c>
      <c r="DH72" s="95">
        <v>46057</v>
      </c>
      <c r="DI72" s="119"/>
      <c r="DJ72" s="144"/>
      <c r="DK72" s="445" t="str">
        <f>_xlfn.XLOOKUP(D72,CranePad!$D$4:$D$195,CranePad!$E$4:$E$195,0,0,1)</f>
        <v>Odhav</v>
      </c>
      <c r="DL72" s="116">
        <v>45812</v>
      </c>
      <c r="DM72" s="95">
        <v>45819</v>
      </c>
      <c r="DN72" s="95"/>
      <c r="DO72" s="95">
        <v>46034</v>
      </c>
      <c r="DP72" s="95">
        <v>46057</v>
      </c>
      <c r="DQ72" s="119"/>
      <c r="DR72" s="144"/>
      <c r="DS72" s="123">
        <v>45938</v>
      </c>
      <c r="DT72" s="124">
        <v>45953</v>
      </c>
      <c r="DU72" s="124"/>
      <c r="DV72" s="124">
        <v>46073</v>
      </c>
      <c r="DW72" s="124"/>
      <c r="DX72" s="119"/>
      <c r="DY72" s="144"/>
      <c r="DZ72" s="123">
        <v>45928</v>
      </c>
      <c r="EA72" s="124">
        <v>45936</v>
      </c>
      <c r="EB72" s="124"/>
      <c r="EC72" s="124">
        <f>IF(D72='USS SUMMARY'!AE71,MIN('USS SUMMARY'!AH71:AL71),"")</f>
        <v>46076</v>
      </c>
      <c r="ED72" s="124">
        <v>46078</v>
      </c>
      <c r="EE72" s="119"/>
      <c r="EF72" s="144"/>
      <c r="EG72" s="123">
        <v>45954</v>
      </c>
      <c r="EH72" s="124">
        <v>45961</v>
      </c>
      <c r="EI72" s="124"/>
      <c r="EJ72" s="124"/>
      <c r="EK72" s="124"/>
      <c r="EL72" s="119"/>
      <c r="EM72" s="145"/>
      <c r="EN72" s="116">
        <v>45962</v>
      </c>
      <c r="EO72" s="95">
        <v>45964</v>
      </c>
      <c r="EP72" s="95"/>
      <c r="EQ72" s="95"/>
      <c r="ER72" s="95"/>
      <c r="ES72" s="119"/>
      <c r="ET72" s="144"/>
      <c r="EU72" s="116">
        <v>45974</v>
      </c>
      <c r="EV72" s="95">
        <v>45975</v>
      </c>
      <c r="EW72" s="95"/>
      <c r="EX72" s="95"/>
      <c r="EY72" s="95"/>
      <c r="EZ72" s="119"/>
      <c r="FA72" s="144"/>
      <c r="FB72" s="116">
        <v>45935</v>
      </c>
      <c r="FC72" s="95">
        <v>45955</v>
      </c>
      <c r="FD72" s="95"/>
      <c r="FE72" s="95">
        <v>46026</v>
      </c>
      <c r="FF72" s="95"/>
      <c r="FG72" s="119"/>
      <c r="FH72" s="144"/>
      <c r="FI72" s="116">
        <v>45925</v>
      </c>
      <c r="FJ72" s="95">
        <f t="shared" si="207"/>
        <v>45950</v>
      </c>
      <c r="FK72" s="95"/>
      <c r="FL72" s="95">
        <v>46053</v>
      </c>
      <c r="FM72" s="95">
        <v>46068</v>
      </c>
      <c r="FN72" s="119"/>
      <c r="FO72" s="144"/>
      <c r="FP72" s="116">
        <v>45976</v>
      </c>
      <c r="FQ72" s="95">
        <v>45979</v>
      </c>
      <c r="FR72" s="121"/>
      <c r="FS72" s="95"/>
      <c r="FT72" s="95"/>
      <c r="FU72" s="119"/>
      <c r="FV72" s="144"/>
      <c r="FW72" s="116">
        <v>45979</v>
      </c>
      <c r="FX72" s="95">
        <v>45980</v>
      </c>
      <c r="FY72" s="117"/>
      <c r="FZ72" s="95"/>
      <c r="GA72" s="95"/>
      <c r="GB72" s="119"/>
      <c r="GC72" s="144"/>
      <c r="GD72" s="391"/>
      <c r="GE72" s="437"/>
      <c r="GF72" s="78"/>
      <c r="GG72" s="78"/>
      <c r="GI72" s="68"/>
    </row>
    <row r="73" spans="1:191" s="74" customFormat="1" ht="16.5" customHeight="1" x14ac:dyDescent="0.3">
      <c r="A73" s="118">
        <f t="shared" si="206"/>
        <v>69</v>
      </c>
      <c r="B73" s="73" t="s">
        <v>214</v>
      </c>
      <c r="C73" s="75" t="s">
        <v>209</v>
      </c>
      <c r="D73" s="95" t="s">
        <v>84</v>
      </c>
      <c r="E73" s="167" t="s">
        <v>422</v>
      </c>
      <c r="F73" s="427" t="s">
        <v>413</v>
      </c>
      <c r="G73" s="95">
        <v>46034</v>
      </c>
      <c r="H73" s="219" t="str">
        <f>VLOOKUP($D73,'Stone Column Progress'!$D$6:$E$199,2,0)</f>
        <v>Bauer</v>
      </c>
      <c r="I73" s="193" t="s">
        <v>389</v>
      </c>
      <c r="J73" s="430">
        <v>543914</v>
      </c>
      <c r="K73" s="431">
        <v>2673502</v>
      </c>
      <c r="L73" s="116"/>
      <c r="M73" s="95"/>
      <c r="N73" s="117"/>
      <c r="O73" s="95" t="s">
        <v>390</v>
      </c>
      <c r="P73" s="95" t="s">
        <v>390</v>
      </c>
      <c r="Q73" s="144"/>
      <c r="R73" s="118">
        <f>VLOOKUP(D73,'Stone Column Progress'!$D$6:$M$199,7,0)</f>
        <v>253</v>
      </c>
      <c r="S73" s="73">
        <f>VLOOKUP(D73,'Stone Column Progress'!$D$6:$M$199,9,0)</f>
        <v>253</v>
      </c>
      <c r="T73" s="95">
        <v>45759</v>
      </c>
      <c r="U73" s="95">
        <v>45768</v>
      </c>
      <c r="V73" s="117"/>
      <c r="W73" s="95">
        <v>45903</v>
      </c>
      <c r="X73" s="95">
        <v>45923</v>
      </c>
      <c r="Y73" s="119"/>
      <c r="Z73" s="144"/>
      <c r="AA73" s="455" t="s">
        <v>391</v>
      </c>
      <c r="AB73" s="156" t="s">
        <v>451</v>
      </c>
      <c r="AC73" s="95"/>
      <c r="AD73" s="95"/>
      <c r="AE73" s="117"/>
      <c r="AF73" s="95">
        <v>46015</v>
      </c>
      <c r="AG73" s="95">
        <v>46030</v>
      </c>
      <c r="AH73" s="144"/>
      <c r="AI73" s="116">
        <v>45801</v>
      </c>
      <c r="AJ73" s="95">
        <v>45802</v>
      </c>
      <c r="AK73" s="536"/>
      <c r="AL73" s="95">
        <v>46041</v>
      </c>
      <c r="AM73" s="95">
        <v>46042</v>
      </c>
      <c r="AN73" s="119"/>
      <c r="AO73" s="450"/>
      <c r="AP73" s="158">
        <v>45803</v>
      </c>
      <c r="AQ73" s="130">
        <v>45803</v>
      </c>
      <c r="AR73" s="130"/>
      <c r="AS73" s="130">
        <v>46042</v>
      </c>
      <c r="AT73" s="130">
        <v>46042</v>
      </c>
      <c r="AU73" s="119"/>
      <c r="AV73" s="448"/>
      <c r="AW73" s="116">
        <v>45804</v>
      </c>
      <c r="AX73" s="95">
        <v>45805</v>
      </c>
      <c r="AY73" s="117"/>
      <c r="AZ73" s="95">
        <v>46042</v>
      </c>
      <c r="BA73" s="95">
        <v>46042</v>
      </c>
      <c r="BB73" s="119"/>
      <c r="BC73" s="144"/>
      <c r="BD73" s="116">
        <v>45806</v>
      </c>
      <c r="BE73" s="95">
        <v>45807</v>
      </c>
      <c r="BF73" s="95"/>
      <c r="BG73" s="95">
        <v>46043</v>
      </c>
      <c r="BH73" s="95">
        <v>46043</v>
      </c>
      <c r="BI73" s="119"/>
      <c r="BJ73" s="144"/>
      <c r="BK73" s="116">
        <v>45808</v>
      </c>
      <c r="BL73" s="95">
        <v>45818</v>
      </c>
      <c r="BM73" s="95"/>
      <c r="BN73" s="95">
        <v>46046</v>
      </c>
      <c r="BO73" s="95">
        <v>46054</v>
      </c>
      <c r="BP73" s="119"/>
      <c r="BQ73" s="144"/>
      <c r="BR73" s="116">
        <v>45819</v>
      </c>
      <c r="BS73" s="95">
        <v>45820</v>
      </c>
      <c r="BT73" s="95"/>
      <c r="BU73" s="95">
        <v>46060</v>
      </c>
      <c r="BV73" s="95">
        <v>46061</v>
      </c>
      <c r="BW73" s="119"/>
      <c r="BX73" s="119"/>
      <c r="BY73" s="144"/>
      <c r="BZ73" s="116">
        <v>45825</v>
      </c>
      <c r="CA73" s="95">
        <v>45828</v>
      </c>
      <c r="CB73" s="117"/>
      <c r="CC73" s="95">
        <v>46063</v>
      </c>
      <c r="CD73" s="95"/>
      <c r="CE73" s="119"/>
      <c r="CF73" s="144"/>
      <c r="CG73" s="116">
        <v>45827</v>
      </c>
      <c r="CH73" s="95">
        <v>45827</v>
      </c>
      <c r="CI73" s="95"/>
      <c r="CJ73" s="95">
        <v>46063</v>
      </c>
      <c r="CK73" s="95">
        <v>46063</v>
      </c>
      <c r="CL73" s="119"/>
      <c r="CM73" s="119"/>
      <c r="CN73" s="119"/>
      <c r="CO73" s="144"/>
      <c r="CP73" s="116">
        <v>45807</v>
      </c>
      <c r="CQ73" s="95">
        <v>45817</v>
      </c>
      <c r="CR73" s="117"/>
      <c r="CS73" s="124">
        <f>MIN(INDEX('USS SUMMARY'!R:AB,MATCH($D73,'USS SUMMARY'!D:D,0),0))</f>
        <v>46041</v>
      </c>
      <c r="CT73" s="95">
        <v>46045</v>
      </c>
      <c r="CU73" s="119"/>
      <c r="CV73" s="446"/>
      <c r="CW73" s="116">
        <v>45822</v>
      </c>
      <c r="CX73" s="95">
        <v>45829</v>
      </c>
      <c r="CY73" s="117"/>
      <c r="CZ73" s="95">
        <v>45738</v>
      </c>
      <c r="DA73" s="95">
        <v>45772</v>
      </c>
      <c r="DB73" s="119"/>
      <c r="DC73" s="144"/>
      <c r="DD73" s="116">
        <v>45822</v>
      </c>
      <c r="DE73" s="95">
        <v>45829</v>
      </c>
      <c r="DF73" s="117"/>
      <c r="DG73" s="95">
        <v>46054</v>
      </c>
      <c r="DH73" s="95">
        <v>46069</v>
      </c>
      <c r="DI73" s="119"/>
      <c r="DJ73" s="144"/>
      <c r="DK73" s="445" t="str">
        <f>_xlfn.XLOOKUP(D73,CranePad!$D$4:$D$195,CranePad!$E$4:$E$195,0,0,1)</f>
        <v>GP Project</v>
      </c>
      <c r="DL73" s="116">
        <v>45824</v>
      </c>
      <c r="DM73" s="95">
        <v>45831</v>
      </c>
      <c r="DN73" s="95"/>
      <c r="DO73" s="95">
        <v>46028</v>
      </c>
      <c r="DP73" s="95">
        <v>46055</v>
      </c>
      <c r="DQ73" s="119"/>
      <c r="DR73" s="144"/>
      <c r="DS73" s="123">
        <v>45947</v>
      </c>
      <c r="DT73" s="124">
        <v>45962</v>
      </c>
      <c r="DU73" s="124"/>
      <c r="DV73" s="124">
        <v>46068</v>
      </c>
      <c r="DW73" s="124">
        <v>46074</v>
      </c>
      <c r="DX73" s="119"/>
      <c r="DY73" s="144"/>
      <c r="DZ73" s="123">
        <v>45971</v>
      </c>
      <c r="EA73" s="124">
        <v>45979</v>
      </c>
      <c r="EB73" s="124"/>
      <c r="EC73" s="124">
        <f>IF(D73='USS SUMMARY'!AE72,MIN('USS SUMMARY'!AH72:AL72),"")</f>
        <v>46049</v>
      </c>
      <c r="ED73" s="124">
        <v>46064</v>
      </c>
      <c r="EE73" s="119"/>
      <c r="EF73" s="144"/>
      <c r="EG73" s="123">
        <v>45963</v>
      </c>
      <c r="EH73" s="124">
        <v>45970</v>
      </c>
      <c r="EI73" s="124"/>
      <c r="EJ73" s="124">
        <v>46077</v>
      </c>
      <c r="EK73" s="124">
        <v>46081</v>
      </c>
      <c r="EL73" s="119"/>
      <c r="EM73" s="144"/>
      <c r="EN73" s="116">
        <v>45971</v>
      </c>
      <c r="EO73" s="95">
        <v>45973</v>
      </c>
      <c r="EP73" s="95"/>
      <c r="EQ73" s="95"/>
      <c r="ER73" s="95"/>
      <c r="ES73" s="119"/>
      <c r="ET73" s="144"/>
      <c r="EU73" s="116">
        <v>45972</v>
      </c>
      <c r="EV73" s="95">
        <v>45973</v>
      </c>
      <c r="EW73" s="95"/>
      <c r="EX73" s="95">
        <v>46056</v>
      </c>
      <c r="EY73" s="95">
        <v>46056</v>
      </c>
      <c r="EZ73" s="119"/>
      <c r="FA73" s="144"/>
      <c r="FB73" s="116">
        <v>45935</v>
      </c>
      <c r="FC73" s="95">
        <v>45955</v>
      </c>
      <c r="FD73" s="95"/>
      <c r="FE73" s="95">
        <v>45997</v>
      </c>
      <c r="FF73" s="95">
        <v>46042</v>
      </c>
      <c r="FG73" s="119"/>
      <c r="FH73" s="144"/>
      <c r="FI73" s="116">
        <v>45932</v>
      </c>
      <c r="FJ73" s="95">
        <f t="shared" si="207"/>
        <v>45957</v>
      </c>
      <c r="FK73" s="95"/>
      <c r="FL73" s="95">
        <v>45991</v>
      </c>
      <c r="FM73" s="95">
        <v>46010</v>
      </c>
      <c r="FN73" s="119"/>
      <c r="FO73" s="144"/>
      <c r="FP73" s="116">
        <v>45974</v>
      </c>
      <c r="FQ73" s="95">
        <v>45977</v>
      </c>
      <c r="FR73" s="121"/>
      <c r="FS73" s="95">
        <v>46079</v>
      </c>
      <c r="FT73" s="95"/>
      <c r="FU73" s="119"/>
      <c r="FV73" s="144"/>
      <c r="FW73" s="116">
        <v>45979</v>
      </c>
      <c r="FX73" s="95">
        <v>45980</v>
      </c>
      <c r="FY73" s="117"/>
      <c r="FZ73" s="95"/>
      <c r="GA73" s="95"/>
      <c r="GB73" s="119"/>
      <c r="GC73" s="144"/>
      <c r="GD73" s="391"/>
      <c r="GE73" s="437"/>
      <c r="GF73" s="78"/>
      <c r="GG73" s="78"/>
      <c r="GI73" s="68"/>
    </row>
    <row r="74" spans="1:191" s="74" customFormat="1" ht="16.5" customHeight="1" x14ac:dyDescent="0.3">
      <c r="A74" s="118">
        <f t="shared" si="206"/>
        <v>70</v>
      </c>
      <c r="B74" s="73" t="s">
        <v>214</v>
      </c>
      <c r="C74" s="75" t="s">
        <v>209</v>
      </c>
      <c r="D74" s="95" t="s">
        <v>452</v>
      </c>
      <c r="E74" s="167" t="s">
        <v>425</v>
      </c>
      <c r="F74" s="427" t="s">
        <v>426</v>
      </c>
      <c r="G74" s="95">
        <v>45975</v>
      </c>
      <c r="H74" s="219" t="str">
        <f>VLOOKUP($D74,'Stone Column Progress'!$D$6:$E$199,2,0)</f>
        <v>Keller</v>
      </c>
      <c r="I74" s="193" t="s">
        <v>389</v>
      </c>
      <c r="J74" s="430">
        <v>544104</v>
      </c>
      <c r="K74" s="431">
        <v>2672516</v>
      </c>
      <c r="L74" s="116"/>
      <c r="M74" s="95"/>
      <c r="N74" s="117"/>
      <c r="O74" s="95" t="s">
        <v>390</v>
      </c>
      <c r="P74" s="95" t="s">
        <v>390</v>
      </c>
      <c r="Q74" s="144"/>
      <c r="R74" s="118">
        <f>VLOOKUP(D74,'Stone Column Progress'!$D$6:$M$199,7,0)</f>
        <v>253</v>
      </c>
      <c r="S74" s="73">
        <f>VLOOKUP(D74,'Stone Column Progress'!$D$6:$M$199,9,0)</f>
        <v>253</v>
      </c>
      <c r="T74" s="95">
        <v>45769</v>
      </c>
      <c r="U74" s="95">
        <v>45779</v>
      </c>
      <c r="V74" s="117"/>
      <c r="W74" s="95">
        <v>45962</v>
      </c>
      <c r="X74" s="95">
        <v>45972</v>
      </c>
      <c r="Y74" s="119"/>
      <c r="Z74" s="144"/>
      <c r="AA74" s="455"/>
      <c r="AB74" s="156"/>
      <c r="AC74" s="95"/>
      <c r="AD74" s="95"/>
      <c r="AE74" s="117"/>
      <c r="AF74" s="95"/>
      <c r="AG74" s="95"/>
      <c r="AH74" s="144"/>
      <c r="AI74" s="116">
        <v>45787</v>
      </c>
      <c r="AJ74" s="95">
        <v>45788</v>
      </c>
      <c r="AK74" s="536"/>
      <c r="AL74" s="536">
        <v>45977</v>
      </c>
      <c r="AM74" s="536">
        <v>45979</v>
      </c>
      <c r="AN74" s="119"/>
      <c r="AO74" s="450"/>
      <c r="AP74" s="158">
        <v>45789</v>
      </c>
      <c r="AQ74" s="130">
        <v>45789</v>
      </c>
      <c r="AR74" s="130"/>
      <c r="AS74" s="130">
        <v>45979</v>
      </c>
      <c r="AT74" s="130">
        <v>45982</v>
      </c>
      <c r="AU74" s="119"/>
      <c r="AV74" s="446"/>
      <c r="AW74" s="116">
        <v>45790</v>
      </c>
      <c r="AX74" s="95">
        <v>45791</v>
      </c>
      <c r="AY74" s="117"/>
      <c r="AZ74" s="95">
        <v>45983</v>
      </c>
      <c r="BA74" s="95">
        <v>45983</v>
      </c>
      <c r="BB74" s="119"/>
      <c r="BC74" s="144"/>
      <c r="BD74" s="116">
        <v>45792</v>
      </c>
      <c r="BE74" s="95">
        <v>45793</v>
      </c>
      <c r="BF74" s="95"/>
      <c r="BG74" s="95">
        <v>45987</v>
      </c>
      <c r="BH74" s="95">
        <v>45988</v>
      </c>
      <c r="BI74" s="119"/>
      <c r="BJ74" s="144"/>
      <c r="BK74" s="116">
        <v>45794</v>
      </c>
      <c r="BL74" s="95">
        <v>45804</v>
      </c>
      <c r="BM74" s="95"/>
      <c r="BN74" s="95">
        <v>45988</v>
      </c>
      <c r="BO74" s="95">
        <v>45995</v>
      </c>
      <c r="BP74" s="119"/>
      <c r="BQ74" s="144"/>
      <c r="BR74" s="116">
        <v>45805</v>
      </c>
      <c r="BS74" s="95">
        <v>45806</v>
      </c>
      <c r="BT74" s="95"/>
      <c r="BU74" s="95">
        <v>45996</v>
      </c>
      <c r="BV74" s="95">
        <v>45996</v>
      </c>
      <c r="BW74" s="119"/>
      <c r="BX74" s="119"/>
      <c r="BY74" s="144"/>
      <c r="BZ74" s="116">
        <v>45811</v>
      </c>
      <c r="CA74" s="95">
        <v>45814</v>
      </c>
      <c r="CB74" s="117"/>
      <c r="CC74" s="95">
        <v>46003</v>
      </c>
      <c r="CD74" s="95"/>
      <c r="CE74" s="119"/>
      <c r="CF74" s="144"/>
      <c r="CG74" s="116">
        <v>45813</v>
      </c>
      <c r="CH74" s="95">
        <v>45813</v>
      </c>
      <c r="CI74" s="95"/>
      <c r="CJ74" s="95">
        <v>46004</v>
      </c>
      <c r="CK74" s="95">
        <v>46004</v>
      </c>
      <c r="CL74" s="119"/>
      <c r="CM74" s="119"/>
      <c r="CN74" s="119"/>
      <c r="CO74" s="144"/>
      <c r="CP74" s="116">
        <v>45787</v>
      </c>
      <c r="CQ74" s="95">
        <v>45797</v>
      </c>
      <c r="CR74" s="117"/>
      <c r="CS74" s="124">
        <f>MIN(INDEX('USS SUMMARY'!R:AB,MATCH($D74,'USS SUMMARY'!D:D,0),0))</f>
        <v>45978</v>
      </c>
      <c r="CT74" s="95">
        <v>46035</v>
      </c>
      <c r="CU74" s="119"/>
      <c r="CV74" s="446"/>
      <c r="CW74" s="116">
        <v>45808</v>
      </c>
      <c r="CX74" s="95">
        <v>45815</v>
      </c>
      <c r="CY74" s="117"/>
      <c r="CZ74" s="95" t="s">
        <v>390</v>
      </c>
      <c r="DA74" s="95" t="s">
        <v>390</v>
      </c>
      <c r="DB74" s="119"/>
      <c r="DC74" s="144"/>
      <c r="DD74" s="116">
        <v>45808</v>
      </c>
      <c r="DE74" s="95">
        <v>45815</v>
      </c>
      <c r="DF74" s="117"/>
      <c r="DG74" s="95">
        <v>46053</v>
      </c>
      <c r="DH74" s="95">
        <v>46055</v>
      </c>
      <c r="DI74" s="119"/>
      <c r="DJ74" s="144"/>
      <c r="DK74" s="445" t="str">
        <f>_xlfn.XLOOKUP(D74,CranePad!$D$4:$D$195,CranePad!$E$4:$E$195,0,0,1)</f>
        <v>GP Project</v>
      </c>
      <c r="DL74" s="116">
        <v>45810</v>
      </c>
      <c r="DM74" s="95">
        <v>45817</v>
      </c>
      <c r="DN74" s="95"/>
      <c r="DO74" s="95">
        <v>46037</v>
      </c>
      <c r="DP74" s="95">
        <v>46045</v>
      </c>
      <c r="DQ74" s="119"/>
      <c r="DR74" s="144"/>
      <c r="DS74" s="123">
        <v>45937</v>
      </c>
      <c r="DT74" s="124">
        <v>45952</v>
      </c>
      <c r="DU74" s="124"/>
      <c r="DV74" s="124">
        <v>46069</v>
      </c>
      <c r="DW74" s="124">
        <v>46077</v>
      </c>
      <c r="DX74" s="119"/>
      <c r="DY74" s="144"/>
      <c r="DZ74" s="123">
        <v>45926</v>
      </c>
      <c r="EA74" s="124">
        <v>45934</v>
      </c>
      <c r="EB74" s="124"/>
      <c r="EC74" s="124">
        <f>IF(D74='USS SUMMARY'!AE73,MIN('USS SUMMARY'!AH73:AL73),"")</f>
        <v>46040</v>
      </c>
      <c r="ED74" s="124">
        <v>46050</v>
      </c>
      <c r="EE74" s="119"/>
      <c r="EF74" s="144"/>
      <c r="EG74" s="123">
        <v>45953</v>
      </c>
      <c r="EH74" s="124">
        <v>45960</v>
      </c>
      <c r="EI74" s="124"/>
      <c r="EJ74" s="124">
        <v>46080</v>
      </c>
      <c r="EK74" s="124"/>
      <c r="EL74" s="119"/>
      <c r="EM74" s="144"/>
      <c r="EN74" s="116">
        <v>45961</v>
      </c>
      <c r="EO74" s="95">
        <v>45963</v>
      </c>
      <c r="EP74" s="95"/>
      <c r="EQ74" s="95"/>
      <c r="ER74" s="95"/>
      <c r="ES74" s="119"/>
      <c r="ET74" s="144"/>
      <c r="EU74" s="116">
        <v>45970</v>
      </c>
      <c r="EV74" s="95">
        <v>45971</v>
      </c>
      <c r="EW74" s="95"/>
      <c r="EX74" s="95">
        <v>46048</v>
      </c>
      <c r="EY74" s="95">
        <v>46048</v>
      </c>
      <c r="EZ74" s="119"/>
      <c r="FA74" s="144"/>
      <c r="FB74" s="116">
        <v>45935</v>
      </c>
      <c r="FC74" s="95">
        <v>45955</v>
      </c>
      <c r="FD74" s="95"/>
      <c r="FE74" s="95">
        <v>46009</v>
      </c>
      <c r="FF74" s="95">
        <v>46042</v>
      </c>
      <c r="FG74" s="119"/>
      <c r="FH74" s="144"/>
      <c r="FI74" s="116">
        <v>45932</v>
      </c>
      <c r="FJ74" s="95">
        <f t="shared" si="207"/>
        <v>45957</v>
      </c>
      <c r="FK74" s="95"/>
      <c r="FL74" s="95">
        <v>45991</v>
      </c>
      <c r="FM74" s="95">
        <v>46010</v>
      </c>
      <c r="FN74" s="119"/>
      <c r="FO74" s="144"/>
      <c r="FP74" s="116">
        <v>45972</v>
      </c>
      <c r="FQ74" s="95">
        <v>45975</v>
      </c>
      <c r="FR74" s="121"/>
      <c r="FS74" s="95">
        <v>46079</v>
      </c>
      <c r="FT74" s="95"/>
      <c r="FU74" s="119"/>
      <c r="FV74" s="144"/>
      <c r="FW74" s="116">
        <v>45978</v>
      </c>
      <c r="FX74" s="95">
        <v>45979</v>
      </c>
      <c r="FY74" s="117"/>
      <c r="FZ74" s="95"/>
      <c r="GA74" s="95"/>
      <c r="GB74" s="119"/>
      <c r="GC74" s="144"/>
      <c r="GD74" s="391"/>
      <c r="GE74" s="437"/>
      <c r="GF74" s="78"/>
      <c r="GG74" s="78"/>
      <c r="GI74" s="68"/>
    </row>
    <row r="75" spans="1:191" s="74" customFormat="1" ht="16.5" customHeight="1" x14ac:dyDescent="0.3">
      <c r="A75" s="118">
        <f t="shared" si="206"/>
        <v>71</v>
      </c>
      <c r="B75" s="73" t="s">
        <v>215</v>
      </c>
      <c r="C75" s="75" t="s">
        <v>208</v>
      </c>
      <c r="D75" s="95" t="s">
        <v>96</v>
      </c>
      <c r="E75" s="167" t="s">
        <v>450</v>
      </c>
      <c r="F75" s="427" t="s">
        <v>407</v>
      </c>
      <c r="G75" s="95">
        <v>45943</v>
      </c>
      <c r="H75" s="219" t="str">
        <f>VLOOKUP($D75,'Stone Column Progress'!$D$6:$E$199,2,0)</f>
        <v>Bauer</v>
      </c>
      <c r="I75" s="193" t="s">
        <v>389</v>
      </c>
      <c r="J75" s="430">
        <v>544184</v>
      </c>
      <c r="K75" s="431">
        <v>2676157</v>
      </c>
      <c r="L75" s="116"/>
      <c r="M75" s="95"/>
      <c r="N75" s="117"/>
      <c r="O75" s="95" t="s">
        <v>390</v>
      </c>
      <c r="P75" s="95" t="s">
        <v>390</v>
      </c>
      <c r="Q75" s="144"/>
      <c r="R75" s="118">
        <f>VLOOKUP(D75,'Stone Column Progress'!$D$6:$M$199,7,0)</f>
        <v>253</v>
      </c>
      <c r="S75" s="73">
        <f>VLOOKUP(D75,'Stone Column Progress'!$D$6:$M$199,9,0)</f>
        <v>253</v>
      </c>
      <c r="T75" s="95">
        <v>45732</v>
      </c>
      <c r="U75" s="95">
        <v>45742</v>
      </c>
      <c r="V75" s="117"/>
      <c r="W75" s="95">
        <v>45810</v>
      </c>
      <c r="X75" s="95">
        <v>45821</v>
      </c>
      <c r="Y75" s="119"/>
      <c r="Z75" s="144"/>
      <c r="AA75" s="455"/>
      <c r="AB75" s="156"/>
      <c r="AC75" s="95"/>
      <c r="AD75" s="95"/>
      <c r="AE75" s="117"/>
      <c r="AF75" s="95"/>
      <c r="AG75" s="95"/>
      <c r="AH75" s="144"/>
      <c r="AI75" s="116">
        <v>45794</v>
      </c>
      <c r="AJ75" s="95">
        <v>45795</v>
      </c>
      <c r="AK75" s="536"/>
      <c r="AL75" s="536">
        <v>45979</v>
      </c>
      <c r="AM75" s="536">
        <v>45981</v>
      </c>
      <c r="AN75" s="119"/>
      <c r="AO75" s="450"/>
      <c r="AP75" s="158">
        <v>45796</v>
      </c>
      <c r="AQ75" s="130">
        <v>45796</v>
      </c>
      <c r="AR75" s="130"/>
      <c r="AS75" s="130">
        <v>45982</v>
      </c>
      <c r="AT75" s="130">
        <v>45986</v>
      </c>
      <c r="AU75" s="119"/>
      <c r="AV75" s="446"/>
      <c r="AW75" s="116">
        <v>45797</v>
      </c>
      <c r="AX75" s="95">
        <v>45798</v>
      </c>
      <c r="AY75" s="117"/>
      <c r="AZ75" s="95">
        <v>45987</v>
      </c>
      <c r="BA75" s="95">
        <v>45987</v>
      </c>
      <c r="BB75" s="119"/>
      <c r="BC75" s="144"/>
      <c r="BD75" s="116">
        <v>45799</v>
      </c>
      <c r="BE75" s="95">
        <v>45800</v>
      </c>
      <c r="BF75" s="95"/>
      <c r="BG75" s="95">
        <v>45995</v>
      </c>
      <c r="BH75" s="95">
        <v>45996</v>
      </c>
      <c r="BI75" s="119"/>
      <c r="BJ75" s="144"/>
      <c r="BK75" s="116">
        <v>45801</v>
      </c>
      <c r="BL75" s="95">
        <v>45811</v>
      </c>
      <c r="BM75" s="95"/>
      <c r="BN75" s="95">
        <v>45996</v>
      </c>
      <c r="BO75" s="95">
        <v>46000</v>
      </c>
      <c r="BP75" s="119"/>
      <c r="BQ75" s="144"/>
      <c r="BR75" s="116">
        <v>45812</v>
      </c>
      <c r="BS75" s="95">
        <v>45813</v>
      </c>
      <c r="BT75" s="95"/>
      <c r="BU75" s="95">
        <v>46000</v>
      </c>
      <c r="BV75" s="95">
        <v>46000</v>
      </c>
      <c r="BW75" s="119"/>
      <c r="BX75" s="119"/>
      <c r="BY75" s="144"/>
      <c r="BZ75" s="116">
        <v>45818</v>
      </c>
      <c r="CA75" s="95">
        <v>45821</v>
      </c>
      <c r="CB75" s="117"/>
      <c r="CC75" s="95">
        <v>46004</v>
      </c>
      <c r="CD75" s="95"/>
      <c r="CE75" s="119"/>
      <c r="CF75" s="144"/>
      <c r="CG75" s="116">
        <v>45820</v>
      </c>
      <c r="CH75" s="95">
        <v>45820</v>
      </c>
      <c r="CI75" s="95"/>
      <c r="CJ75" s="95">
        <v>46008</v>
      </c>
      <c r="CK75" s="95">
        <v>46008</v>
      </c>
      <c r="CL75" s="119"/>
      <c r="CM75" s="119"/>
      <c r="CN75" s="119"/>
      <c r="CO75" s="144"/>
      <c r="CP75" s="116">
        <v>45800</v>
      </c>
      <c r="CQ75" s="95">
        <v>45810</v>
      </c>
      <c r="CR75" s="117"/>
      <c r="CS75" s="124">
        <f>MIN(INDEX('USS SUMMARY'!R:AB,MATCH($D75,'USS SUMMARY'!D:D,0),0))</f>
        <v>45986</v>
      </c>
      <c r="CT75" s="95">
        <v>46053</v>
      </c>
      <c r="CU75" s="119"/>
      <c r="CV75" s="446"/>
      <c r="CW75" s="116">
        <v>45815</v>
      </c>
      <c r="CX75" s="95">
        <v>45822</v>
      </c>
      <c r="CY75" s="117"/>
      <c r="CZ75" s="95">
        <v>45732</v>
      </c>
      <c r="DA75" s="95">
        <v>45793</v>
      </c>
      <c r="DB75" s="119"/>
      <c r="DC75" s="144"/>
      <c r="DD75" s="116">
        <v>45815</v>
      </c>
      <c r="DE75" s="95">
        <v>45822</v>
      </c>
      <c r="DF75" s="117"/>
      <c r="DG75" s="95">
        <v>46012</v>
      </c>
      <c r="DH75" s="95">
        <v>46031</v>
      </c>
      <c r="DI75" s="119"/>
      <c r="DJ75" s="144"/>
      <c r="DK75" s="445" t="str">
        <f>_xlfn.XLOOKUP(D75,CranePad!$D$4:$D$195,CranePad!$E$4:$E$195,0,0,1)</f>
        <v>GP Project</v>
      </c>
      <c r="DL75" s="116">
        <v>45817</v>
      </c>
      <c r="DM75" s="95">
        <v>45824</v>
      </c>
      <c r="DN75" s="95"/>
      <c r="DO75" s="95">
        <v>46023</v>
      </c>
      <c r="DP75" s="95">
        <v>46030</v>
      </c>
      <c r="DQ75" s="119"/>
      <c r="DR75" s="144"/>
      <c r="DS75" s="123">
        <v>45949</v>
      </c>
      <c r="DT75" s="124">
        <v>45964</v>
      </c>
      <c r="DU75" s="124"/>
      <c r="DV75" s="124">
        <v>46036</v>
      </c>
      <c r="DW75" s="124">
        <v>46050</v>
      </c>
      <c r="DX75" s="119"/>
      <c r="DY75" s="144"/>
      <c r="DZ75" s="123">
        <v>45939</v>
      </c>
      <c r="EA75" s="124">
        <v>45947</v>
      </c>
      <c r="EB75" s="124"/>
      <c r="EC75" s="124">
        <f>IF(D75='USS SUMMARY'!AE74,MIN('USS SUMMARY'!AH74:AL74),"")</f>
        <v>46075</v>
      </c>
      <c r="ED75" s="124"/>
      <c r="EE75" s="119"/>
      <c r="EF75" s="144"/>
      <c r="EG75" s="123">
        <v>45965</v>
      </c>
      <c r="EH75" s="124">
        <v>45972</v>
      </c>
      <c r="EI75" s="124"/>
      <c r="EJ75" s="124">
        <v>46051</v>
      </c>
      <c r="EK75" s="124">
        <v>46058</v>
      </c>
      <c r="EL75" s="119"/>
      <c r="EM75" s="144"/>
      <c r="EN75" s="116">
        <v>45973</v>
      </c>
      <c r="EO75" s="95">
        <v>45975</v>
      </c>
      <c r="EP75" s="95"/>
      <c r="EQ75" s="95">
        <v>46065</v>
      </c>
      <c r="ER75" s="95"/>
      <c r="ES75" s="119"/>
      <c r="ET75" s="144" t="s">
        <v>2334</v>
      </c>
      <c r="EU75" s="116">
        <v>45976</v>
      </c>
      <c r="EV75" s="95">
        <v>45977</v>
      </c>
      <c r="EW75" s="95"/>
      <c r="EX75" s="95"/>
      <c r="EY75" s="95"/>
      <c r="EZ75" s="119"/>
      <c r="FA75" s="144"/>
      <c r="FB75" s="116">
        <v>45950</v>
      </c>
      <c r="FC75" s="95">
        <v>45971</v>
      </c>
      <c r="FD75" s="95"/>
      <c r="FE75" s="95">
        <v>46028</v>
      </c>
      <c r="FF75" s="95">
        <v>46038</v>
      </c>
      <c r="FG75" s="119"/>
      <c r="FH75" s="144"/>
      <c r="FI75" s="116">
        <v>45932</v>
      </c>
      <c r="FJ75" s="95">
        <f t="shared" si="207"/>
        <v>45957</v>
      </c>
      <c r="FK75" s="95"/>
      <c r="FL75" s="95">
        <v>46053</v>
      </c>
      <c r="FM75" s="95">
        <v>46068</v>
      </c>
      <c r="FN75" s="119"/>
      <c r="FO75" s="144"/>
      <c r="FP75" s="116">
        <v>45978</v>
      </c>
      <c r="FQ75" s="95">
        <v>45981</v>
      </c>
      <c r="FR75" s="121"/>
      <c r="FS75" s="95"/>
      <c r="FT75" s="95"/>
      <c r="FU75" s="119"/>
      <c r="FV75" s="144"/>
      <c r="FW75" s="116">
        <v>45981</v>
      </c>
      <c r="FX75" s="95">
        <v>45982</v>
      </c>
      <c r="FY75" s="117"/>
      <c r="FZ75" s="95"/>
      <c r="GA75" s="95"/>
      <c r="GB75" s="119"/>
      <c r="GC75" s="144"/>
      <c r="GD75" s="391"/>
      <c r="GE75" s="437"/>
      <c r="GF75" s="78"/>
      <c r="GG75" s="78"/>
      <c r="GI75" s="68"/>
    </row>
    <row r="76" spans="1:191" s="74" customFormat="1" ht="16.5" customHeight="1" x14ac:dyDescent="0.3">
      <c r="A76" s="118">
        <f t="shared" si="206"/>
        <v>72</v>
      </c>
      <c r="B76" s="73" t="s">
        <v>215</v>
      </c>
      <c r="C76" s="75" t="s">
        <v>208</v>
      </c>
      <c r="D76" s="95" t="s">
        <v>98</v>
      </c>
      <c r="E76" s="167" t="s">
        <v>450</v>
      </c>
      <c r="F76" s="427" t="s">
        <v>407</v>
      </c>
      <c r="G76" s="95">
        <v>45943</v>
      </c>
      <c r="H76" s="219" t="str">
        <f>VLOOKUP($D76,'Stone Column Progress'!$D$6:$E$199,2,0)</f>
        <v>ITDC</v>
      </c>
      <c r="I76" s="193" t="s">
        <v>389</v>
      </c>
      <c r="J76" s="430">
        <v>544374</v>
      </c>
      <c r="K76" s="431">
        <v>2675170</v>
      </c>
      <c r="L76" s="116"/>
      <c r="M76" s="95"/>
      <c r="N76" s="117"/>
      <c r="O76" s="95" t="s">
        <v>390</v>
      </c>
      <c r="P76" s="95" t="s">
        <v>390</v>
      </c>
      <c r="Q76" s="144"/>
      <c r="R76" s="118">
        <f>VLOOKUP(D76,'Stone Column Progress'!$D$6:$M$199,7,0)</f>
        <v>253</v>
      </c>
      <c r="S76" s="73">
        <f>VLOOKUP(D76,'Stone Column Progress'!$D$6:$M$199,9,0)</f>
        <v>253</v>
      </c>
      <c r="T76" s="95">
        <v>45743</v>
      </c>
      <c r="U76" s="95">
        <v>45752</v>
      </c>
      <c r="V76" s="117"/>
      <c r="W76" s="95">
        <v>45829</v>
      </c>
      <c r="X76" s="95">
        <v>45877</v>
      </c>
      <c r="Y76" s="119"/>
      <c r="Z76" s="144"/>
      <c r="AA76" s="455"/>
      <c r="AB76" s="156"/>
      <c r="AC76" s="95"/>
      <c r="AD76" s="95"/>
      <c r="AE76" s="117"/>
      <c r="AF76" s="95"/>
      <c r="AG76" s="95"/>
      <c r="AH76" s="144"/>
      <c r="AI76" s="116">
        <v>45772</v>
      </c>
      <c r="AJ76" s="95">
        <v>45773</v>
      </c>
      <c r="AK76" s="536"/>
      <c r="AL76" s="536">
        <v>45975</v>
      </c>
      <c r="AM76" s="536">
        <v>45976</v>
      </c>
      <c r="AN76" s="119"/>
      <c r="AO76" s="450"/>
      <c r="AP76" s="158">
        <v>45774</v>
      </c>
      <c r="AQ76" s="130">
        <v>45774</v>
      </c>
      <c r="AR76" s="130"/>
      <c r="AS76" s="130">
        <v>45977</v>
      </c>
      <c r="AT76" s="130">
        <v>45978</v>
      </c>
      <c r="AU76" s="119"/>
      <c r="AV76" s="446"/>
      <c r="AW76" s="116">
        <v>45775</v>
      </c>
      <c r="AX76" s="95">
        <v>45776</v>
      </c>
      <c r="AY76" s="117"/>
      <c r="AZ76" s="95">
        <v>45979</v>
      </c>
      <c r="BA76" s="95">
        <v>45979</v>
      </c>
      <c r="BB76" s="119"/>
      <c r="BC76" s="144"/>
      <c r="BD76" s="116">
        <v>45777</v>
      </c>
      <c r="BE76" s="95">
        <v>45778</v>
      </c>
      <c r="BF76" s="95"/>
      <c r="BG76" s="95">
        <v>45981</v>
      </c>
      <c r="BH76" s="95">
        <v>45982</v>
      </c>
      <c r="BI76" s="119"/>
      <c r="BJ76" s="144"/>
      <c r="BK76" s="116">
        <v>45779</v>
      </c>
      <c r="BL76" s="95">
        <v>45789</v>
      </c>
      <c r="BM76" s="95"/>
      <c r="BN76" s="95">
        <v>45982</v>
      </c>
      <c r="BO76" s="95">
        <v>45988</v>
      </c>
      <c r="BP76" s="119"/>
      <c r="BQ76" s="144"/>
      <c r="BR76" s="116">
        <v>45790</v>
      </c>
      <c r="BS76" s="95">
        <v>45791</v>
      </c>
      <c r="BT76" s="95"/>
      <c r="BU76" s="95">
        <v>45991</v>
      </c>
      <c r="BV76" s="95">
        <v>45992</v>
      </c>
      <c r="BW76" s="119"/>
      <c r="BX76" s="119"/>
      <c r="BY76" s="144"/>
      <c r="BZ76" s="116">
        <v>45796</v>
      </c>
      <c r="CA76" s="95">
        <v>45799</v>
      </c>
      <c r="CB76" s="117"/>
      <c r="CC76" s="95">
        <v>45996</v>
      </c>
      <c r="CD76" s="95"/>
      <c r="CE76" s="119"/>
      <c r="CF76" s="144"/>
      <c r="CG76" s="116">
        <v>45798</v>
      </c>
      <c r="CH76" s="95">
        <v>45798</v>
      </c>
      <c r="CI76" s="95"/>
      <c r="CJ76" s="95">
        <v>45997</v>
      </c>
      <c r="CK76" s="95">
        <v>45997</v>
      </c>
      <c r="CL76" s="119"/>
      <c r="CM76" s="119"/>
      <c r="CN76" s="119"/>
      <c r="CO76" s="144"/>
      <c r="CP76" s="116">
        <v>45793</v>
      </c>
      <c r="CQ76" s="95">
        <v>45803</v>
      </c>
      <c r="CR76" s="117"/>
      <c r="CS76" s="124">
        <f>MIN(INDEX('USS SUMMARY'!R:AB,MATCH($D76,'USS SUMMARY'!D:D,0),0))</f>
        <v>45979</v>
      </c>
      <c r="CT76" s="95">
        <v>46046</v>
      </c>
      <c r="CU76" s="119"/>
      <c r="CV76" s="446"/>
      <c r="CW76" s="116">
        <v>45793</v>
      </c>
      <c r="CX76" s="95">
        <v>45800</v>
      </c>
      <c r="CY76" s="117"/>
      <c r="CZ76" s="95" t="s">
        <v>390</v>
      </c>
      <c r="DA76" s="95" t="s">
        <v>390</v>
      </c>
      <c r="DB76" s="119"/>
      <c r="DC76" s="144"/>
      <c r="DD76" s="116">
        <v>45793</v>
      </c>
      <c r="DE76" s="95">
        <v>45800</v>
      </c>
      <c r="DF76" s="117"/>
      <c r="DG76" s="95">
        <v>46039</v>
      </c>
      <c r="DH76" s="95">
        <v>46042</v>
      </c>
      <c r="DI76" s="119"/>
      <c r="DJ76" s="144"/>
      <c r="DK76" s="445" t="str">
        <f>_xlfn.XLOOKUP(D76,CranePad!$D$4:$D$195,CranePad!$E$4:$E$195,0,0,1)</f>
        <v>GP Project</v>
      </c>
      <c r="DL76" s="116">
        <v>45795</v>
      </c>
      <c r="DM76" s="95">
        <v>45802</v>
      </c>
      <c r="DN76" s="95"/>
      <c r="DO76" s="95">
        <v>46037</v>
      </c>
      <c r="DP76" s="95">
        <v>46042</v>
      </c>
      <c r="DQ76" s="119"/>
      <c r="DR76" s="144"/>
      <c r="DS76" s="123">
        <v>45944</v>
      </c>
      <c r="DT76" s="124">
        <v>45962</v>
      </c>
      <c r="DU76" s="124"/>
      <c r="DV76" s="124">
        <v>46057</v>
      </c>
      <c r="DW76" s="124">
        <v>46074</v>
      </c>
      <c r="DX76" s="119"/>
      <c r="DY76" s="144"/>
      <c r="DZ76" s="123">
        <v>45932</v>
      </c>
      <c r="EA76" s="124">
        <v>45940</v>
      </c>
      <c r="EB76" s="124"/>
      <c r="EC76" s="124">
        <f>IF(D76='USS SUMMARY'!AE75,MIN('USS SUMMARY'!AH75:AL75),"")</f>
        <v>46075</v>
      </c>
      <c r="ED76" s="124"/>
      <c r="EE76" s="119"/>
      <c r="EF76" s="144"/>
      <c r="EG76" s="123">
        <v>45963</v>
      </c>
      <c r="EH76" s="124">
        <v>45970</v>
      </c>
      <c r="EI76" s="124"/>
      <c r="EJ76" s="124">
        <v>46079</v>
      </c>
      <c r="EK76" s="124"/>
      <c r="EL76" s="119"/>
      <c r="EM76" s="144"/>
      <c r="EN76" s="116">
        <v>45971</v>
      </c>
      <c r="EO76" s="95">
        <v>45973</v>
      </c>
      <c r="EP76" s="95"/>
      <c r="EQ76" s="95"/>
      <c r="ER76" s="95"/>
      <c r="ES76" s="119"/>
      <c r="ET76" s="144"/>
      <c r="EU76" s="116">
        <v>45975</v>
      </c>
      <c r="EV76" s="95">
        <v>45976</v>
      </c>
      <c r="EW76" s="95"/>
      <c r="EX76" s="95"/>
      <c r="EY76" s="95"/>
      <c r="EZ76" s="119"/>
      <c r="FA76" s="144"/>
      <c r="FB76" s="116">
        <v>45935</v>
      </c>
      <c r="FC76" s="95">
        <v>45955</v>
      </c>
      <c r="FD76" s="95"/>
      <c r="FE76" s="95">
        <v>46029</v>
      </c>
      <c r="FF76" s="95"/>
      <c r="FG76" s="119"/>
      <c r="FH76" s="144"/>
      <c r="FI76" s="116">
        <v>45932</v>
      </c>
      <c r="FJ76" s="95">
        <f t="shared" si="207"/>
        <v>45957</v>
      </c>
      <c r="FK76" s="95"/>
      <c r="FL76" s="95">
        <v>46053</v>
      </c>
      <c r="FM76" s="95">
        <v>46068</v>
      </c>
      <c r="FN76" s="119"/>
      <c r="FO76" s="144"/>
      <c r="FP76" s="116">
        <v>45977</v>
      </c>
      <c r="FQ76" s="95">
        <v>45980</v>
      </c>
      <c r="FR76" s="121"/>
      <c r="FS76" s="95"/>
      <c r="FT76" s="95"/>
      <c r="FU76" s="119"/>
      <c r="FV76" s="144"/>
      <c r="FW76" s="116">
        <v>45982</v>
      </c>
      <c r="FX76" s="95">
        <v>45983</v>
      </c>
      <c r="FY76" s="117"/>
      <c r="FZ76" s="95"/>
      <c r="GA76" s="95"/>
      <c r="GB76" s="119"/>
      <c r="GC76" s="144"/>
      <c r="GD76" s="391"/>
      <c r="GE76" s="437"/>
      <c r="GF76" s="78"/>
      <c r="GG76" s="78"/>
      <c r="GI76" s="68"/>
    </row>
    <row r="77" spans="1:191" s="74" customFormat="1" ht="16.5" customHeight="1" x14ac:dyDescent="0.3">
      <c r="A77" s="118">
        <f t="shared" si="206"/>
        <v>73</v>
      </c>
      <c r="B77" s="73" t="s">
        <v>215</v>
      </c>
      <c r="C77" s="75" t="s">
        <v>208</v>
      </c>
      <c r="D77" s="95" t="s">
        <v>453</v>
      </c>
      <c r="E77" s="167" t="s">
        <v>454</v>
      </c>
      <c r="F77" s="427" t="s">
        <v>413</v>
      </c>
      <c r="G77" s="95">
        <v>46044</v>
      </c>
      <c r="H77" s="219" t="str">
        <f>VLOOKUP($D77,'Stone Column Progress'!$D$6:$E$199,2,0)</f>
        <v>Bauer</v>
      </c>
      <c r="I77" s="193" t="s">
        <v>389</v>
      </c>
      <c r="J77" s="430">
        <v>544565</v>
      </c>
      <c r="K77" s="431">
        <v>2674184</v>
      </c>
      <c r="L77" s="116"/>
      <c r="M77" s="95"/>
      <c r="N77" s="117"/>
      <c r="O77" s="95" t="s">
        <v>390</v>
      </c>
      <c r="P77" s="95" t="s">
        <v>390</v>
      </c>
      <c r="Q77" s="144"/>
      <c r="R77" s="118">
        <f>VLOOKUP(D77,'Stone Column Progress'!$D$6:$M$199,7,0)</f>
        <v>253</v>
      </c>
      <c r="S77" s="73">
        <f>VLOOKUP(D77,'Stone Column Progress'!$D$6:$M$199,9,0)</f>
        <v>253</v>
      </c>
      <c r="T77" s="95">
        <v>45752</v>
      </c>
      <c r="U77" s="95">
        <v>45762</v>
      </c>
      <c r="V77" s="117"/>
      <c r="W77" s="95">
        <v>45923</v>
      </c>
      <c r="X77" s="95">
        <v>45938</v>
      </c>
      <c r="Y77" s="119"/>
      <c r="Z77" s="144"/>
      <c r="AA77" s="455" t="s">
        <v>391</v>
      </c>
      <c r="AB77" s="156" t="s">
        <v>404</v>
      </c>
      <c r="AC77" s="95"/>
      <c r="AD77" s="95"/>
      <c r="AF77" s="117">
        <v>46035</v>
      </c>
      <c r="AG77" s="95">
        <v>46043</v>
      </c>
      <c r="AH77" s="144"/>
      <c r="AI77" s="116">
        <v>45760</v>
      </c>
      <c r="AJ77" s="95">
        <v>45761</v>
      </c>
      <c r="AK77" s="536"/>
      <c r="AL77" s="536">
        <v>46043</v>
      </c>
      <c r="AM77" s="536">
        <v>46044</v>
      </c>
      <c r="AN77" s="119"/>
      <c r="AO77" s="450"/>
      <c r="AP77" s="158">
        <v>45762</v>
      </c>
      <c r="AQ77" s="130">
        <v>45762</v>
      </c>
      <c r="AR77" s="130"/>
      <c r="AS77" s="130">
        <v>46044</v>
      </c>
      <c r="AT77" s="130">
        <v>46045</v>
      </c>
      <c r="AU77" s="119"/>
      <c r="AV77" s="446"/>
      <c r="AW77" s="116">
        <v>45763</v>
      </c>
      <c r="AX77" s="95">
        <v>45764</v>
      </c>
      <c r="AY77" s="117"/>
      <c r="AZ77" s="95">
        <v>46046</v>
      </c>
      <c r="BA77" s="95">
        <v>46046</v>
      </c>
      <c r="BB77" s="119"/>
      <c r="BC77" s="144"/>
      <c r="BD77" s="116">
        <v>45765</v>
      </c>
      <c r="BE77" s="95">
        <v>45766</v>
      </c>
      <c r="BF77" s="95"/>
      <c r="BG77" s="95">
        <v>46047</v>
      </c>
      <c r="BH77" s="95">
        <v>46047</v>
      </c>
      <c r="BI77" s="119"/>
      <c r="BJ77" s="144"/>
      <c r="BK77" s="116">
        <v>45767</v>
      </c>
      <c r="BL77" s="95">
        <v>45777</v>
      </c>
      <c r="BM77" s="95"/>
      <c r="BN77" s="95">
        <v>46049</v>
      </c>
      <c r="BO77" s="95">
        <v>46060</v>
      </c>
      <c r="BP77" s="119"/>
      <c r="BQ77" s="144"/>
      <c r="BR77" s="116">
        <v>45778</v>
      </c>
      <c r="BS77" s="95">
        <v>45779</v>
      </c>
      <c r="BT77" s="95"/>
      <c r="BU77" s="95">
        <v>46070</v>
      </c>
      <c r="BV77" s="95">
        <v>46070</v>
      </c>
      <c r="BW77" s="119"/>
      <c r="BX77" s="119"/>
      <c r="BY77" s="144"/>
      <c r="BZ77" s="116">
        <v>45784</v>
      </c>
      <c r="CA77" s="95">
        <v>45787</v>
      </c>
      <c r="CB77" s="117"/>
      <c r="CC77" s="95"/>
      <c r="CD77" s="95"/>
      <c r="CE77" s="119"/>
      <c r="CF77" s="144"/>
      <c r="CG77" s="116">
        <v>45786</v>
      </c>
      <c r="CH77" s="95">
        <v>45786</v>
      </c>
      <c r="CI77" s="95"/>
      <c r="CJ77" s="95">
        <v>46080</v>
      </c>
      <c r="CK77" s="95">
        <v>46080</v>
      </c>
      <c r="CL77" s="119"/>
      <c r="CM77" s="119"/>
      <c r="CN77" s="119"/>
      <c r="CO77" s="144"/>
      <c r="CP77" s="116">
        <v>45786</v>
      </c>
      <c r="CQ77" s="95">
        <v>45796</v>
      </c>
      <c r="CR77" s="117"/>
      <c r="CS77" s="124">
        <f>MIN(INDEX('USS SUMMARY'!R:AB,MATCH($D77,'USS SUMMARY'!D:D,0),0))</f>
        <v>46045</v>
      </c>
      <c r="CT77" s="95">
        <v>46058</v>
      </c>
      <c r="CU77" s="119"/>
      <c r="CV77" s="446"/>
      <c r="CW77" s="116">
        <v>45781</v>
      </c>
      <c r="CX77" s="95">
        <v>45788</v>
      </c>
      <c r="CY77" s="117"/>
      <c r="CZ77" s="95">
        <v>45735</v>
      </c>
      <c r="DA77" s="95">
        <v>45796</v>
      </c>
      <c r="DB77" s="119"/>
      <c r="DC77" s="144"/>
      <c r="DD77" s="116">
        <v>45781</v>
      </c>
      <c r="DE77" s="95">
        <v>45788</v>
      </c>
      <c r="DF77" s="117"/>
      <c r="DG77" s="95">
        <v>46066</v>
      </c>
      <c r="DH77" s="95">
        <v>46071</v>
      </c>
      <c r="DI77" s="119"/>
      <c r="DJ77" s="144"/>
      <c r="DK77" s="445" t="str">
        <f>_xlfn.XLOOKUP(D77,CranePad!$D$4:$D$195,CranePad!$E$4:$E$195,0,0,1)</f>
        <v>GP Project(Reuse)</v>
      </c>
      <c r="DL77" s="116">
        <v>45783</v>
      </c>
      <c r="DM77" s="95">
        <v>45790</v>
      </c>
      <c r="DN77" s="95"/>
      <c r="DO77" s="95">
        <v>46055</v>
      </c>
      <c r="DP77" s="95">
        <v>46068</v>
      </c>
      <c r="DQ77" s="119"/>
      <c r="DR77" s="144"/>
      <c r="DS77" s="123">
        <v>45933</v>
      </c>
      <c r="DT77" s="124">
        <v>45948</v>
      </c>
      <c r="DU77" s="124"/>
      <c r="DV77" s="124"/>
      <c r="DW77" s="124"/>
      <c r="DX77" s="119"/>
      <c r="DY77" s="144"/>
      <c r="DZ77" s="123">
        <v>45958</v>
      </c>
      <c r="EA77" s="124">
        <v>45966</v>
      </c>
      <c r="EB77" s="124"/>
      <c r="EC77" s="124">
        <f>IF(D77='USS SUMMARY'!AE76,MIN('USS SUMMARY'!AH76:AL76),"")</f>
        <v>46078</v>
      </c>
      <c r="ED77" s="124"/>
      <c r="EE77" s="119"/>
      <c r="EF77" s="144"/>
      <c r="EG77" s="123">
        <v>45949</v>
      </c>
      <c r="EH77" s="124">
        <v>45956</v>
      </c>
      <c r="EI77" s="124"/>
      <c r="EJ77" s="124"/>
      <c r="EK77" s="124"/>
      <c r="EL77" s="119"/>
      <c r="EM77" s="145"/>
      <c r="EN77" s="116">
        <v>45957</v>
      </c>
      <c r="EO77" s="95">
        <v>45959</v>
      </c>
      <c r="EP77" s="95"/>
      <c r="EQ77" s="95"/>
      <c r="ER77" s="95"/>
      <c r="ES77" s="119"/>
      <c r="ET77" s="144"/>
      <c r="EU77" s="116">
        <v>45965</v>
      </c>
      <c r="EV77" s="95">
        <v>45966</v>
      </c>
      <c r="EW77" s="95"/>
      <c r="EX77" s="95"/>
      <c r="EY77" s="95"/>
      <c r="EZ77" s="119"/>
      <c r="FA77" s="144"/>
      <c r="FB77" s="116">
        <v>45920</v>
      </c>
      <c r="FC77" s="95">
        <v>45940</v>
      </c>
      <c r="FD77" s="95"/>
      <c r="FE77" s="95">
        <v>46053</v>
      </c>
      <c r="FF77" s="95">
        <v>46065</v>
      </c>
      <c r="FG77" s="119"/>
      <c r="FH77" s="144"/>
      <c r="FI77" s="116">
        <v>45932</v>
      </c>
      <c r="FJ77" s="95">
        <f t="shared" si="207"/>
        <v>45957</v>
      </c>
      <c r="FK77" s="95"/>
      <c r="FL77" s="95">
        <v>46053</v>
      </c>
      <c r="FM77" s="95">
        <v>46068</v>
      </c>
      <c r="FN77" s="119"/>
      <c r="FO77" s="144"/>
      <c r="FP77" s="116">
        <v>45967</v>
      </c>
      <c r="FQ77" s="95">
        <v>45970</v>
      </c>
      <c r="FR77" s="121"/>
      <c r="FS77" s="95"/>
      <c r="FT77" s="95"/>
      <c r="FU77" s="119"/>
      <c r="FV77" s="144"/>
      <c r="FW77" s="116">
        <v>45973</v>
      </c>
      <c r="FX77" s="95">
        <v>45974</v>
      </c>
      <c r="FY77" s="117"/>
      <c r="FZ77" s="95"/>
      <c r="GA77" s="95"/>
      <c r="GB77" s="119"/>
      <c r="GC77" s="144"/>
      <c r="GD77" s="391"/>
      <c r="GE77" s="437"/>
      <c r="GF77" s="78"/>
      <c r="GG77" s="78"/>
      <c r="GI77" s="68"/>
    </row>
    <row r="78" spans="1:191" s="74" customFormat="1" ht="16.5" customHeight="1" x14ac:dyDescent="0.3">
      <c r="A78" s="118">
        <f t="shared" si="206"/>
        <v>74</v>
      </c>
      <c r="B78" s="72" t="s">
        <v>215</v>
      </c>
      <c r="C78" s="75" t="s">
        <v>209</v>
      </c>
      <c r="D78" s="73" t="s">
        <v>169</v>
      </c>
      <c r="E78" s="167" t="s">
        <v>422</v>
      </c>
      <c r="F78" s="427" t="s">
        <v>407</v>
      </c>
      <c r="G78" s="95">
        <v>45943</v>
      </c>
      <c r="H78" s="219" t="str">
        <f>VLOOKUP($D78,'Stone Column Progress'!$D$6:$E$199,2,0)</f>
        <v>Bauer</v>
      </c>
      <c r="I78" s="193" t="s">
        <v>389</v>
      </c>
      <c r="J78" s="430">
        <v>546492</v>
      </c>
      <c r="K78" s="431">
        <v>2679182</v>
      </c>
      <c r="L78" s="116"/>
      <c r="M78" s="95"/>
      <c r="N78" s="128"/>
      <c r="O78" s="95" t="s">
        <v>390</v>
      </c>
      <c r="P78" s="95" t="s">
        <v>390</v>
      </c>
      <c r="Q78" s="146"/>
      <c r="R78" s="118">
        <f>VLOOKUP(D78,'Stone Column Progress'!$D$6:$M$199,7,0)</f>
        <v>253</v>
      </c>
      <c r="S78" s="73">
        <f>VLOOKUP(D78,'Stone Column Progress'!$D$6:$M$199,9,0)</f>
        <v>253</v>
      </c>
      <c r="T78" s="95">
        <v>45807</v>
      </c>
      <c r="U78" s="95">
        <v>45816</v>
      </c>
      <c r="V78" s="117"/>
      <c r="W78" s="95">
        <v>45923</v>
      </c>
      <c r="X78" s="95">
        <v>45934</v>
      </c>
      <c r="Y78" s="119"/>
      <c r="Z78" s="146"/>
      <c r="AA78" s="116"/>
      <c r="AB78" s="155"/>
      <c r="AC78" s="95"/>
      <c r="AD78" s="127"/>
      <c r="AE78" s="128"/>
      <c r="AF78" s="129"/>
      <c r="AG78" s="129"/>
      <c r="AH78" s="146"/>
      <c r="AI78" s="116">
        <v>45950</v>
      </c>
      <c r="AJ78" s="95">
        <v>45951</v>
      </c>
      <c r="AK78" s="536"/>
      <c r="AL78" s="536">
        <v>45944</v>
      </c>
      <c r="AM78" s="536">
        <v>45948</v>
      </c>
      <c r="AN78" s="119"/>
      <c r="AO78" s="146"/>
      <c r="AP78" s="158">
        <v>45952</v>
      </c>
      <c r="AQ78" s="130">
        <v>45952</v>
      </c>
      <c r="AR78" s="130"/>
      <c r="AS78" s="130">
        <v>45949</v>
      </c>
      <c r="AT78" s="130">
        <v>45951</v>
      </c>
      <c r="AU78" s="119"/>
      <c r="AV78" s="146"/>
      <c r="AW78" s="116">
        <v>45953</v>
      </c>
      <c r="AX78" s="95">
        <v>45954</v>
      </c>
      <c r="AY78" s="128"/>
      <c r="AZ78" s="130">
        <v>45954</v>
      </c>
      <c r="BA78" s="130">
        <v>45954</v>
      </c>
      <c r="BB78" s="119"/>
      <c r="BC78" s="146"/>
      <c r="BD78" s="116">
        <v>45955</v>
      </c>
      <c r="BE78" s="95">
        <v>45956</v>
      </c>
      <c r="BF78" s="95"/>
      <c r="BG78" s="95">
        <v>45955</v>
      </c>
      <c r="BH78" s="95">
        <v>45956</v>
      </c>
      <c r="BI78" s="119"/>
      <c r="BJ78" s="146"/>
      <c r="BK78" s="116">
        <v>45957</v>
      </c>
      <c r="BL78" s="95">
        <v>45967</v>
      </c>
      <c r="BM78" s="95"/>
      <c r="BN78" s="95">
        <v>45957</v>
      </c>
      <c r="BO78" s="95">
        <v>45965</v>
      </c>
      <c r="BP78" s="119"/>
      <c r="BQ78" s="146"/>
      <c r="BR78" s="116">
        <v>45968</v>
      </c>
      <c r="BS78" s="95">
        <v>45969</v>
      </c>
      <c r="BT78" s="95"/>
      <c r="BU78" s="95">
        <v>45965</v>
      </c>
      <c r="BV78" s="95">
        <v>45966</v>
      </c>
      <c r="BW78" s="119"/>
      <c r="BX78" s="119"/>
      <c r="BY78" s="146"/>
      <c r="BZ78" s="116">
        <v>45974</v>
      </c>
      <c r="CA78" s="95">
        <v>45977</v>
      </c>
      <c r="CB78" s="151"/>
      <c r="CC78" s="95">
        <v>45998</v>
      </c>
      <c r="CD78" s="150"/>
      <c r="CE78" s="119"/>
      <c r="CF78" s="146"/>
      <c r="CG78" s="116">
        <v>45976</v>
      </c>
      <c r="CH78" s="95">
        <v>45976</v>
      </c>
      <c r="CI78" s="95"/>
      <c r="CJ78" s="95">
        <v>45999</v>
      </c>
      <c r="CK78" s="95">
        <v>45999</v>
      </c>
      <c r="CL78" s="119"/>
      <c r="CM78" s="119"/>
      <c r="CN78" s="119"/>
      <c r="CO78" s="146"/>
      <c r="CP78" s="116">
        <v>45959</v>
      </c>
      <c r="CQ78" s="95">
        <v>45969</v>
      </c>
      <c r="CR78" s="128"/>
      <c r="CS78" s="124">
        <v>45947</v>
      </c>
      <c r="CT78" s="124">
        <v>46064</v>
      </c>
      <c r="CU78" s="119"/>
      <c r="CV78" s="146"/>
      <c r="CW78" s="116">
        <v>45971</v>
      </c>
      <c r="CX78" s="95">
        <v>45978</v>
      </c>
      <c r="CY78" s="128"/>
      <c r="CZ78" s="95" t="s">
        <v>390</v>
      </c>
      <c r="DA78" s="95" t="s">
        <v>390</v>
      </c>
      <c r="DB78" s="119"/>
      <c r="DC78" s="146"/>
      <c r="DD78" s="116">
        <v>45971</v>
      </c>
      <c r="DE78" s="95">
        <v>45978</v>
      </c>
      <c r="DF78" s="128"/>
      <c r="DG78" s="127">
        <v>46019</v>
      </c>
      <c r="DH78" s="127"/>
      <c r="DI78" s="119"/>
      <c r="DJ78" s="146"/>
      <c r="DK78" s="445" t="str">
        <f>_xlfn.XLOOKUP(D78,CranePad!$D$4:$D$195,CranePad!$E$4:$E$195,0,0,1)</f>
        <v>Keshav</v>
      </c>
      <c r="DL78" s="116">
        <v>45973</v>
      </c>
      <c r="DM78" s="95">
        <v>45980</v>
      </c>
      <c r="DN78" s="95"/>
      <c r="DO78" s="95">
        <v>46013</v>
      </c>
      <c r="DP78" s="95">
        <v>46020</v>
      </c>
      <c r="DQ78" s="119"/>
      <c r="DR78" s="146"/>
      <c r="DS78" s="123">
        <v>46072</v>
      </c>
      <c r="DT78" s="124">
        <v>46081</v>
      </c>
      <c r="DU78" s="124"/>
      <c r="DV78" s="124"/>
      <c r="DW78" s="124"/>
      <c r="DX78" s="119"/>
      <c r="DY78" s="146"/>
      <c r="DZ78" s="123">
        <v>46026</v>
      </c>
      <c r="EA78" s="124">
        <v>46034</v>
      </c>
      <c r="EB78" s="124"/>
      <c r="EC78" s="124">
        <f>IF(D78='USS SUMMARY'!AE168,MIN('USS SUMMARY'!AH168:AL168),"")</f>
        <v>0</v>
      </c>
      <c r="ED78" s="124"/>
      <c r="EE78" s="119"/>
      <c r="EF78" s="146"/>
      <c r="EG78" s="123">
        <v>46082</v>
      </c>
      <c r="EH78" s="124">
        <v>46089</v>
      </c>
      <c r="EI78" s="124"/>
      <c r="EJ78" s="124"/>
      <c r="EK78" s="124"/>
      <c r="EL78" s="119"/>
      <c r="EM78" s="146"/>
      <c r="EN78" s="116">
        <v>46090</v>
      </c>
      <c r="EO78" s="95">
        <v>46092</v>
      </c>
      <c r="EP78" s="95"/>
      <c r="EQ78" s="95"/>
      <c r="ER78" s="95"/>
      <c r="ES78" s="119"/>
      <c r="ET78" s="146"/>
      <c r="EU78" s="116">
        <v>46073</v>
      </c>
      <c r="EV78" s="95">
        <f>EU78+1</f>
        <v>46074</v>
      </c>
      <c r="EW78" s="95"/>
      <c r="EX78" s="95"/>
      <c r="EY78" s="95"/>
      <c r="EZ78" s="119"/>
      <c r="FA78" s="146"/>
      <c r="FB78" s="116">
        <v>45679</v>
      </c>
      <c r="FC78" s="95">
        <v>45702</v>
      </c>
      <c r="FD78" s="95"/>
      <c r="FE78" s="95"/>
      <c r="FF78" s="95"/>
      <c r="FG78" s="119"/>
      <c r="FH78" s="146"/>
      <c r="FI78" s="116">
        <v>46044</v>
      </c>
      <c r="FJ78" s="95">
        <f t="shared" si="207"/>
        <v>46069</v>
      </c>
      <c r="FK78" s="95"/>
      <c r="FL78" s="95"/>
      <c r="FM78" s="95"/>
      <c r="FN78" s="119"/>
      <c r="FO78" s="144"/>
      <c r="FP78" s="116">
        <v>46037</v>
      </c>
      <c r="FQ78" s="95">
        <v>46040</v>
      </c>
      <c r="FR78" s="128"/>
      <c r="FS78" s="95"/>
      <c r="FT78" s="95"/>
      <c r="FU78" s="119"/>
      <c r="FV78" s="146"/>
      <c r="FW78" s="116">
        <v>46093</v>
      </c>
      <c r="FX78" s="95">
        <v>46095</v>
      </c>
      <c r="FY78" s="128"/>
      <c r="FZ78" s="129"/>
      <c r="GA78" s="129"/>
      <c r="GB78" s="119"/>
      <c r="GC78" s="146"/>
      <c r="GD78" s="392"/>
      <c r="GE78" s="436"/>
      <c r="GF78" s="78"/>
      <c r="GG78" s="78"/>
      <c r="GH78" s="68"/>
      <c r="GI78" s="68"/>
    </row>
    <row r="79" spans="1:191" s="74" customFormat="1" ht="16.5" customHeight="1" x14ac:dyDescent="0.3">
      <c r="A79" s="118">
        <f t="shared" si="206"/>
        <v>75</v>
      </c>
      <c r="B79" s="73" t="s">
        <v>215</v>
      </c>
      <c r="C79" s="75" t="s">
        <v>208</v>
      </c>
      <c r="D79" s="95" t="s">
        <v>128</v>
      </c>
      <c r="E79" s="167" t="s">
        <v>406</v>
      </c>
      <c r="F79" s="427" t="s">
        <v>423</v>
      </c>
      <c r="G79" s="95">
        <v>45830</v>
      </c>
      <c r="H79" s="219" t="str">
        <f>VLOOKUP($D79,'Stone Column Progress'!$D$6:$E$199,2,0)</f>
        <v>Bauer</v>
      </c>
      <c r="I79" s="193" t="s">
        <v>389</v>
      </c>
      <c r="J79" s="430">
        <v>542699</v>
      </c>
      <c r="K79" s="431">
        <v>2675739</v>
      </c>
      <c r="L79" s="116"/>
      <c r="M79" s="95"/>
      <c r="N79" s="117"/>
      <c r="O79" s="95" t="s">
        <v>390</v>
      </c>
      <c r="P79" s="95" t="s">
        <v>390</v>
      </c>
      <c r="Q79" s="144"/>
      <c r="R79" s="118">
        <f>VLOOKUP(D79,'Stone Column Progress'!$D$6:$M$199,7,0)</f>
        <v>253</v>
      </c>
      <c r="S79" s="73">
        <f>VLOOKUP(D79,'Stone Column Progress'!$D$6:$M$199,9,0)</f>
        <v>253</v>
      </c>
      <c r="T79" s="95">
        <v>45751</v>
      </c>
      <c r="U79" s="95">
        <v>45760</v>
      </c>
      <c r="V79" s="117"/>
      <c r="W79" s="95">
        <v>45814</v>
      </c>
      <c r="X79" s="95">
        <v>45824</v>
      </c>
      <c r="Y79" s="119"/>
      <c r="Z79" s="144"/>
      <c r="AA79" s="455"/>
      <c r="AB79" s="156"/>
      <c r="AC79" s="95"/>
      <c r="AD79" s="95"/>
      <c r="AE79" s="117"/>
      <c r="AF79" s="95"/>
      <c r="AG79" s="95"/>
      <c r="AH79" s="144"/>
      <c r="AI79" s="116">
        <v>45797</v>
      </c>
      <c r="AJ79" s="95">
        <v>45798</v>
      </c>
      <c r="AK79" s="536"/>
      <c r="AL79" s="536">
        <v>45831</v>
      </c>
      <c r="AM79" s="536">
        <v>45834</v>
      </c>
      <c r="AN79" s="119"/>
      <c r="AO79" s="450"/>
      <c r="AP79" s="158">
        <v>45799</v>
      </c>
      <c r="AQ79" s="130">
        <v>45799</v>
      </c>
      <c r="AR79" s="130"/>
      <c r="AS79" s="130">
        <v>45847</v>
      </c>
      <c r="AT79" s="130">
        <v>45847</v>
      </c>
      <c r="AU79" s="119"/>
      <c r="AV79" s="446"/>
      <c r="AW79" s="116">
        <v>45800</v>
      </c>
      <c r="AX79" s="95">
        <v>45801</v>
      </c>
      <c r="AY79" s="117"/>
      <c r="AZ79" s="95">
        <v>45847</v>
      </c>
      <c r="BA79" s="95">
        <v>45847</v>
      </c>
      <c r="BB79" s="119"/>
      <c r="BC79" s="144"/>
      <c r="BD79" s="116">
        <v>45802</v>
      </c>
      <c r="BE79" s="95">
        <v>45803</v>
      </c>
      <c r="BF79" s="95"/>
      <c r="BG79" s="95">
        <v>45856</v>
      </c>
      <c r="BH79" s="95">
        <v>45859</v>
      </c>
      <c r="BI79" s="119"/>
      <c r="BJ79" s="144" t="s">
        <v>455</v>
      </c>
      <c r="BK79" s="116">
        <v>45804</v>
      </c>
      <c r="BL79" s="95">
        <v>45814</v>
      </c>
      <c r="BM79" s="95"/>
      <c r="BN79" s="95">
        <v>45868</v>
      </c>
      <c r="BO79" s="95">
        <v>45885</v>
      </c>
      <c r="BP79" s="119"/>
      <c r="BQ79" s="144"/>
      <c r="BR79" s="116">
        <v>45815</v>
      </c>
      <c r="BS79" s="95">
        <v>45816</v>
      </c>
      <c r="BT79" s="95"/>
      <c r="BU79" s="95">
        <v>45886</v>
      </c>
      <c r="BV79" s="95">
        <v>45886</v>
      </c>
      <c r="BW79" s="119"/>
      <c r="BX79" s="119"/>
      <c r="BY79" s="144"/>
      <c r="BZ79" s="116">
        <v>45821</v>
      </c>
      <c r="CA79" s="95">
        <v>45824</v>
      </c>
      <c r="CB79" s="117"/>
      <c r="CC79" s="95">
        <v>45896</v>
      </c>
      <c r="CD79" s="95">
        <v>45993</v>
      </c>
      <c r="CE79" s="119"/>
      <c r="CF79" s="144"/>
      <c r="CG79" s="116">
        <v>45823</v>
      </c>
      <c r="CH79" s="95">
        <v>45823</v>
      </c>
      <c r="CI79" s="95"/>
      <c r="CJ79" s="95">
        <v>45901</v>
      </c>
      <c r="CK79" s="95">
        <v>45901</v>
      </c>
      <c r="CL79" s="119"/>
      <c r="CM79" s="119"/>
      <c r="CN79" s="119"/>
      <c r="CO79" s="144"/>
      <c r="CP79" s="116">
        <v>45803</v>
      </c>
      <c r="CQ79" s="95">
        <v>45813</v>
      </c>
      <c r="CR79" s="117"/>
      <c r="CS79" s="124">
        <f>MIN(INDEX('USS SUMMARY'!R:AB,MATCH($D79,'USS SUMMARY'!D:D,0),0))</f>
        <v>45846</v>
      </c>
      <c r="CT79" s="95">
        <v>46045</v>
      </c>
      <c r="CU79" s="119"/>
      <c r="CV79" s="446"/>
      <c r="CW79" s="116">
        <v>45818</v>
      </c>
      <c r="CX79" s="95">
        <v>45825</v>
      </c>
      <c r="CY79" s="117"/>
      <c r="CZ79" s="95" t="s">
        <v>390</v>
      </c>
      <c r="DA79" s="95" t="s">
        <v>390</v>
      </c>
      <c r="DB79" s="119"/>
      <c r="DC79" s="144"/>
      <c r="DD79" s="116">
        <v>45818</v>
      </c>
      <c r="DE79" s="95">
        <v>45825</v>
      </c>
      <c r="DF79" s="117"/>
      <c r="DG79" s="95">
        <v>46026</v>
      </c>
      <c r="DH79" s="95">
        <v>46028</v>
      </c>
      <c r="DI79" s="119"/>
      <c r="DJ79" s="144"/>
      <c r="DK79" s="445" t="str">
        <f>_xlfn.XLOOKUP(D79,CranePad!$D$4:$D$195,CranePad!$E$4:$E$195,0,0,1)</f>
        <v>Vaibhav</v>
      </c>
      <c r="DL79" s="116">
        <v>45820</v>
      </c>
      <c r="DM79" s="95">
        <v>45827</v>
      </c>
      <c r="DN79" s="95"/>
      <c r="DO79" s="95">
        <v>46015</v>
      </c>
      <c r="DP79" s="95">
        <v>46028</v>
      </c>
      <c r="DQ79" s="119"/>
      <c r="DR79" s="144"/>
      <c r="DS79" s="123">
        <v>45916</v>
      </c>
      <c r="DT79" s="124">
        <v>45944</v>
      </c>
      <c r="DU79" s="124"/>
      <c r="DV79" s="124">
        <v>46029</v>
      </c>
      <c r="DW79" s="124">
        <v>46043</v>
      </c>
      <c r="DX79" s="119"/>
      <c r="DY79" s="144"/>
      <c r="DZ79" s="123">
        <v>45946</v>
      </c>
      <c r="EA79" s="124">
        <v>45954</v>
      </c>
      <c r="EB79" s="124"/>
      <c r="EC79" s="124">
        <f>IF(D79='USS SUMMARY'!AE78,MIN('USS SUMMARY'!AH78:AL78),"")</f>
        <v>46055</v>
      </c>
      <c r="ED79" s="124">
        <v>46071</v>
      </c>
      <c r="EE79" s="119"/>
      <c r="EF79" s="144"/>
      <c r="EG79" s="123">
        <v>45945</v>
      </c>
      <c r="EH79" s="124">
        <v>45952</v>
      </c>
      <c r="EI79" s="124"/>
      <c r="EJ79" s="124">
        <v>46044</v>
      </c>
      <c r="EK79" s="124">
        <v>46051</v>
      </c>
      <c r="EL79" s="119"/>
      <c r="EM79" s="144"/>
      <c r="EN79" s="116">
        <v>45953</v>
      </c>
      <c r="EO79" s="95">
        <v>45955</v>
      </c>
      <c r="EP79" s="95"/>
      <c r="EQ79" s="95">
        <v>46051</v>
      </c>
      <c r="ER79" s="95">
        <v>46052</v>
      </c>
      <c r="ES79" s="119"/>
      <c r="ET79" s="144"/>
      <c r="EU79" s="116">
        <v>45968</v>
      </c>
      <c r="EV79" s="95">
        <v>45969</v>
      </c>
      <c r="EW79" s="95"/>
      <c r="EX79" s="95"/>
      <c r="EY79" s="95"/>
      <c r="EZ79" s="119"/>
      <c r="FA79" s="144"/>
      <c r="FB79" s="116">
        <v>45920</v>
      </c>
      <c r="FC79" s="95">
        <v>45940</v>
      </c>
      <c r="FD79" s="95"/>
      <c r="FE79" s="95">
        <v>46023</v>
      </c>
      <c r="FF79" s="95"/>
      <c r="FG79" s="119"/>
      <c r="FH79" s="144"/>
      <c r="FI79" s="116">
        <v>45932</v>
      </c>
      <c r="FJ79" s="95">
        <f t="shared" si="207"/>
        <v>45957</v>
      </c>
      <c r="FK79" s="95"/>
      <c r="FL79" s="95">
        <v>46053</v>
      </c>
      <c r="FM79" s="95">
        <v>46068</v>
      </c>
      <c r="FN79" s="119"/>
      <c r="FO79" s="144"/>
      <c r="FP79" s="116">
        <v>45970</v>
      </c>
      <c r="FQ79" s="95">
        <v>45973</v>
      </c>
      <c r="FR79" s="121"/>
      <c r="FS79" s="95"/>
      <c r="FT79" s="95"/>
      <c r="FU79" s="119"/>
      <c r="FV79" s="144"/>
      <c r="FW79" s="116">
        <v>45975</v>
      </c>
      <c r="FX79" s="95">
        <v>45976</v>
      </c>
      <c r="FY79" s="117"/>
      <c r="FZ79" s="95"/>
      <c r="GA79" s="95"/>
      <c r="GB79" s="119"/>
      <c r="GC79" s="144"/>
      <c r="GD79" s="391"/>
      <c r="GE79" s="437"/>
      <c r="GF79" s="78"/>
      <c r="GG79" s="78"/>
      <c r="GI79" s="68"/>
    </row>
    <row r="80" spans="1:191" s="74" customFormat="1" ht="16.5" customHeight="1" x14ac:dyDescent="0.3">
      <c r="A80" s="118">
        <f t="shared" si="206"/>
        <v>76</v>
      </c>
      <c r="B80" s="73" t="s">
        <v>213</v>
      </c>
      <c r="C80" s="75" t="s">
        <v>208</v>
      </c>
      <c r="D80" s="95" t="s">
        <v>48</v>
      </c>
      <c r="E80" s="167" t="s">
        <v>437</v>
      </c>
      <c r="F80" s="427" t="s">
        <v>413</v>
      </c>
      <c r="G80" s="95">
        <v>45994</v>
      </c>
      <c r="H80" s="219" t="str">
        <f>VLOOKUP($D80,'Stone Column Progress'!$D$6:$E$199,2,0)</f>
        <v>Bauer</v>
      </c>
      <c r="I80" s="193" t="s">
        <v>389</v>
      </c>
      <c r="J80" s="430">
        <v>548174</v>
      </c>
      <c r="K80" s="431">
        <v>2667382</v>
      </c>
      <c r="L80" s="116"/>
      <c r="M80" s="95"/>
      <c r="N80" s="117"/>
      <c r="O80" s="95" t="s">
        <v>390</v>
      </c>
      <c r="P80" s="95" t="s">
        <v>390</v>
      </c>
      <c r="Q80" s="144"/>
      <c r="R80" s="118">
        <f>VLOOKUP(D80,'Stone Column Progress'!$D$6:$M$199,7,0)</f>
        <v>253</v>
      </c>
      <c r="S80" s="73">
        <f>VLOOKUP(D80,'Stone Column Progress'!$D$6:$M$199,9,0)</f>
        <v>253</v>
      </c>
      <c r="T80" s="95">
        <v>45755</v>
      </c>
      <c r="U80" s="95">
        <v>45766</v>
      </c>
      <c r="V80" s="117"/>
      <c r="W80" s="95">
        <v>45871</v>
      </c>
      <c r="X80" s="95">
        <v>45881</v>
      </c>
      <c r="Y80" s="119"/>
      <c r="Z80" s="144"/>
      <c r="AA80" s="455" t="s">
        <v>391</v>
      </c>
      <c r="AB80" s="509" t="s">
        <v>414</v>
      </c>
      <c r="AC80" s="95"/>
      <c r="AD80" s="95"/>
      <c r="AE80" s="117"/>
      <c r="AF80" s="95">
        <v>45976</v>
      </c>
      <c r="AG80" s="95">
        <v>45987</v>
      </c>
      <c r="AH80" s="144"/>
      <c r="AI80" s="116">
        <v>45770</v>
      </c>
      <c r="AJ80" s="95">
        <v>45771</v>
      </c>
      <c r="AK80" s="536"/>
      <c r="AL80" s="536">
        <v>46000</v>
      </c>
      <c r="AM80" s="536">
        <v>46002</v>
      </c>
      <c r="AN80" s="119"/>
      <c r="AO80" s="450" t="s">
        <v>456</v>
      </c>
      <c r="AP80" s="158">
        <v>45772</v>
      </c>
      <c r="AQ80" s="130">
        <v>45772</v>
      </c>
      <c r="AR80" s="130"/>
      <c r="AS80" s="130">
        <v>46003</v>
      </c>
      <c r="AT80" s="130">
        <v>46004</v>
      </c>
      <c r="AU80" s="119"/>
      <c r="AV80" s="446"/>
      <c r="AW80" s="116">
        <v>45773</v>
      </c>
      <c r="AX80" s="95">
        <v>45774</v>
      </c>
      <c r="AY80" s="117"/>
      <c r="AZ80" s="95">
        <v>46006</v>
      </c>
      <c r="BA80" s="95">
        <v>46006</v>
      </c>
      <c r="BB80" s="119"/>
      <c r="BC80" s="144"/>
      <c r="BD80" s="116">
        <v>45775</v>
      </c>
      <c r="BE80" s="95">
        <v>45776</v>
      </c>
      <c r="BF80" s="95"/>
      <c r="BG80" s="95">
        <v>46007</v>
      </c>
      <c r="BH80" s="95">
        <v>46007</v>
      </c>
      <c r="BI80" s="119"/>
      <c r="BJ80" s="144"/>
      <c r="BK80" s="116">
        <v>45777</v>
      </c>
      <c r="BL80" s="95">
        <v>45787</v>
      </c>
      <c r="BM80" s="95"/>
      <c r="BN80" s="95">
        <v>46011</v>
      </c>
      <c r="BO80" s="95">
        <v>46017</v>
      </c>
      <c r="BP80" s="119"/>
      <c r="BQ80" s="144" t="s">
        <v>457</v>
      </c>
      <c r="BR80" s="116">
        <v>45788</v>
      </c>
      <c r="BS80" s="95">
        <v>45789</v>
      </c>
      <c r="BT80" s="95"/>
      <c r="BU80" s="95">
        <v>46019</v>
      </c>
      <c r="BV80" s="95">
        <v>46019</v>
      </c>
      <c r="BW80" s="119"/>
      <c r="BX80" s="119"/>
      <c r="BY80" s="144"/>
      <c r="BZ80" s="116">
        <v>45794</v>
      </c>
      <c r="CA80" s="95">
        <v>45797</v>
      </c>
      <c r="CB80" s="117"/>
      <c r="CC80" s="95">
        <v>46028</v>
      </c>
      <c r="CD80" s="95"/>
      <c r="CE80" s="119"/>
      <c r="CF80" s="144"/>
      <c r="CG80" s="116">
        <v>45796</v>
      </c>
      <c r="CH80" s="95">
        <v>45796</v>
      </c>
      <c r="CI80" s="95"/>
      <c r="CJ80" s="95">
        <v>46029</v>
      </c>
      <c r="CK80" s="95">
        <v>46029</v>
      </c>
      <c r="CL80" s="119"/>
      <c r="CM80" s="119"/>
      <c r="CN80" s="119"/>
      <c r="CO80" s="144"/>
      <c r="CP80" s="116">
        <v>45791</v>
      </c>
      <c r="CQ80" s="95">
        <v>45801</v>
      </c>
      <c r="CR80" s="117"/>
      <c r="CS80" s="124">
        <f>MIN(INDEX('USS SUMMARY'!R:AB,MATCH($D80,'USS SUMMARY'!D:D,0),0))</f>
        <v>46020</v>
      </c>
      <c r="CT80" s="124">
        <v>46031</v>
      </c>
      <c r="CU80" s="119"/>
      <c r="CV80" s="446"/>
      <c r="CW80" s="116">
        <v>45791</v>
      </c>
      <c r="CX80" s="95">
        <v>45798</v>
      </c>
      <c r="CY80" s="117"/>
      <c r="CZ80" s="95" t="s">
        <v>390</v>
      </c>
      <c r="DA80" s="95" t="s">
        <v>390</v>
      </c>
      <c r="DB80" s="119"/>
      <c r="DC80" s="144"/>
      <c r="DD80" s="116">
        <v>45791</v>
      </c>
      <c r="DE80" s="95">
        <v>45798</v>
      </c>
      <c r="DF80" s="117"/>
      <c r="DG80" s="95">
        <v>46020</v>
      </c>
      <c r="DH80" s="95">
        <v>46026</v>
      </c>
      <c r="DI80" s="119"/>
      <c r="DJ80" s="144"/>
      <c r="DK80" s="445" t="str">
        <f>_xlfn.XLOOKUP(D80,CranePad!$D$4:$D$195,CranePad!$E$4:$E$195,0,0,1)</f>
        <v>Bipin</v>
      </c>
      <c r="DL80" s="116">
        <v>45793</v>
      </c>
      <c r="DM80" s="95">
        <v>45800</v>
      </c>
      <c r="DN80" s="95"/>
      <c r="DO80" s="95">
        <v>46020</v>
      </c>
      <c r="DP80" s="95">
        <v>46026</v>
      </c>
      <c r="DQ80" s="119"/>
      <c r="DR80" s="144"/>
      <c r="DS80" s="123">
        <v>45965</v>
      </c>
      <c r="DT80" s="124">
        <v>45975</v>
      </c>
      <c r="DU80" s="124"/>
      <c r="DV80" s="124">
        <v>46043</v>
      </c>
      <c r="DW80" s="124">
        <v>46052</v>
      </c>
      <c r="DX80" s="119"/>
      <c r="DY80" s="144"/>
      <c r="DZ80" s="123">
        <v>45955</v>
      </c>
      <c r="EA80" s="124">
        <v>45963</v>
      </c>
      <c r="EB80" s="124"/>
      <c r="EC80" s="124">
        <f>IF(D80='USS SUMMARY'!AE79,MIN('USS SUMMARY'!AH79:AL79),"")</f>
        <v>46033</v>
      </c>
      <c r="ED80" s="124">
        <v>46040</v>
      </c>
      <c r="EE80" s="119"/>
      <c r="EF80" s="144"/>
      <c r="EG80" s="123">
        <v>45976</v>
      </c>
      <c r="EH80" s="124">
        <v>45983</v>
      </c>
      <c r="EI80" s="124"/>
      <c r="EJ80" s="124">
        <v>46053</v>
      </c>
      <c r="EK80" s="124">
        <v>46057</v>
      </c>
      <c r="EL80" s="119"/>
      <c r="EM80" s="144"/>
      <c r="EN80" s="116">
        <v>45984</v>
      </c>
      <c r="EO80" s="95">
        <v>45986</v>
      </c>
      <c r="EP80" s="95"/>
      <c r="EQ80" s="95">
        <v>46057</v>
      </c>
      <c r="ER80" s="95">
        <v>46062</v>
      </c>
      <c r="ES80" s="119"/>
      <c r="ET80" s="144"/>
      <c r="EU80" s="116">
        <v>45973</v>
      </c>
      <c r="EV80" s="95">
        <v>45974</v>
      </c>
      <c r="EW80" s="95"/>
      <c r="EX80" s="95">
        <v>46038</v>
      </c>
      <c r="EY80" s="95">
        <v>46038</v>
      </c>
      <c r="EZ80" s="119"/>
      <c r="FA80" s="144"/>
      <c r="FB80" s="116">
        <v>45950</v>
      </c>
      <c r="FC80" s="95">
        <v>45971</v>
      </c>
      <c r="FD80" s="95"/>
      <c r="FE80" s="95">
        <v>45956</v>
      </c>
      <c r="FF80" s="95">
        <v>46008</v>
      </c>
      <c r="FG80" s="119"/>
      <c r="FH80" s="144"/>
      <c r="FI80" s="116">
        <v>45932</v>
      </c>
      <c r="FJ80" s="95">
        <f t="shared" si="207"/>
        <v>45957</v>
      </c>
      <c r="FK80" s="95"/>
      <c r="FL80" s="95">
        <v>45960</v>
      </c>
      <c r="FM80" s="95">
        <v>45991</v>
      </c>
      <c r="FN80" s="119"/>
      <c r="FO80" s="144"/>
      <c r="FP80" s="116">
        <v>45975</v>
      </c>
      <c r="FQ80" s="95">
        <v>45978</v>
      </c>
      <c r="FR80" s="121"/>
      <c r="FS80" s="95">
        <v>46046</v>
      </c>
      <c r="FT80" s="95">
        <v>46058</v>
      </c>
      <c r="FU80" s="119"/>
      <c r="FV80" s="144"/>
      <c r="FW80" s="116">
        <v>45987</v>
      </c>
      <c r="FX80" s="95">
        <v>45989</v>
      </c>
      <c r="FY80" s="117"/>
      <c r="FZ80" s="95">
        <v>46064</v>
      </c>
      <c r="GA80" s="95">
        <v>46067</v>
      </c>
      <c r="GB80" s="119"/>
      <c r="GC80" s="144"/>
      <c r="GD80" s="391"/>
      <c r="GE80" s="437"/>
      <c r="GF80" s="78"/>
      <c r="GG80" s="78"/>
      <c r="GI80" s="68"/>
    </row>
    <row r="81" spans="1:191" s="74" customFormat="1" ht="16.5" customHeight="1" x14ac:dyDescent="0.3">
      <c r="A81" s="118">
        <f t="shared" si="206"/>
        <v>77</v>
      </c>
      <c r="B81" s="73" t="s">
        <v>213</v>
      </c>
      <c r="C81" s="75" t="s">
        <v>208</v>
      </c>
      <c r="D81" s="95" t="s">
        <v>64</v>
      </c>
      <c r="E81" s="167" t="s">
        <v>425</v>
      </c>
      <c r="F81" s="427" t="s">
        <v>423</v>
      </c>
      <c r="G81" s="95">
        <v>45807</v>
      </c>
      <c r="H81" s="219" t="str">
        <f>VLOOKUP($D81,'Stone Column Progress'!$D$6:$E$199,2,0)</f>
        <v>Saritha</v>
      </c>
      <c r="I81" s="193" t="s">
        <v>389</v>
      </c>
      <c r="J81" s="430">
        <v>543190</v>
      </c>
      <c r="K81" s="431">
        <v>2669140</v>
      </c>
      <c r="L81" s="116"/>
      <c r="M81" s="95"/>
      <c r="N81" s="117"/>
      <c r="O81" s="95" t="s">
        <v>390</v>
      </c>
      <c r="P81" s="95" t="s">
        <v>390</v>
      </c>
      <c r="Q81" s="144"/>
      <c r="R81" s="118">
        <f>VLOOKUP(D81,'Stone Column Progress'!$D$6:$M$199,7,0)</f>
        <v>199</v>
      </c>
      <c r="S81" s="73">
        <f>VLOOKUP(D81,'Stone Column Progress'!$D$6:$M$199,9,0)</f>
        <v>199</v>
      </c>
      <c r="T81" s="95">
        <v>45752</v>
      </c>
      <c r="U81" s="95">
        <v>45762</v>
      </c>
      <c r="V81" s="117"/>
      <c r="W81" s="95">
        <v>45745</v>
      </c>
      <c r="X81" s="95">
        <v>45805</v>
      </c>
      <c r="Y81" s="119"/>
      <c r="Z81" s="256" t="s">
        <v>458</v>
      </c>
      <c r="AA81" s="455"/>
      <c r="AB81" s="156"/>
      <c r="AC81" s="95"/>
      <c r="AD81" s="95"/>
      <c r="AE81" s="117"/>
      <c r="AF81" s="95"/>
      <c r="AG81" s="95"/>
      <c r="AH81" s="144"/>
      <c r="AI81" s="116">
        <v>45771</v>
      </c>
      <c r="AJ81" s="95">
        <v>45772</v>
      </c>
      <c r="AK81" s="536"/>
      <c r="AL81" s="536">
        <v>45820</v>
      </c>
      <c r="AM81" s="536">
        <v>45982</v>
      </c>
      <c r="AN81" s="119"/>
      <c r="AO81" s="447" t="s">
        <v>459</v>
      </c>
      <c r="AP81" s="158">
        <v>45773</v>
      </c>
      <c r="AQ81" s="130">
        <v>45773</v>
      </c>
      <c r="AR81" s="130"/>
      <c r="AS81" s="130">
        <v>45982</v>
      </c>
      <c r="AT81" s="130">
        <v>45983</v>
      </c>
      <c r="AU81" s="119"/>
      <c r="AV81" s="449"/>
      <c r="AW81" s="116">
        <v>45774</v>
      </c>
      <c r="AX81" s="95">
        <v>45775</v>
      </c>
      <c r="AY81" s="117"/>
      <c r="AZ81" s="95">
        <v>45985</v>
      </c>
      <c r="BA81" s="95">
        <v>45985</v>
      </c>
      <c r="BB81" s="119"/>
      <c r="BC81" s="144"/>
      <c r="BD81" s="116">
        <v>45776</v>
      </c>
      <c r="BE81" s="95">
        <v>45777</v>
      </c>
      <c r="BF81" s="95"/>
      <c r="BG81" s="95">
        <v>45986</v>
      </c>
      <c r="BH81" s="95">
        <v>45987</v>
      </c>
      <c r="BI81" s="119"/>
      <c r="BJ81" s="144"/>
      <c r="BK81" s="116">
        <v>45778</v>
      </c>
      <c r="BL81" s="95">
        <v>45788</v>
      </c>
      <c r="BM81" s="95"/>
      <c r="BN81" s="95">
        <v>45988</v>
      </c>
      <c r="BO81" s="95">
        <v>45990</v>
      </c>
      <c r="BP81" s="119"/>
      <c r="BQ81" s="144"/>
      <c r="BR81" s="116">
        <v>45789</v>
      </c>
      <c r="BS81" s="95">
        <v>45790</v>
      </c>
      <c r="BT81" s="95"/>
      <c r="BU81" s="95">
        <v>45991</v>
      </c>
      <c r="BV81" s="95">
        <v>45991</v>
      </c>
      <c r="BW81" s="119"/>
      <c r="BX81" s="119"/>
      <c r="BY81" s="144"/>
      <c r="BZ81" s="116">
        <v>45795</v>
      </c>
      <c r="CA81" s="95">
        <v>45798</v>
      </c>
      <c r="CB81" s="117"/>
      <c r="CC81" s="95">
        <v>45994</v>
      </c>
      <c r="CD81" s="95">
        <v>46023</v>
      </c>
      <c r="CE81" s="119"/>
      <c r="CF81" s="144"/>
      <c r="CG81" s="116">
        <v>45797</v>
      </c>
      <c r="CH81" s="95">
        <v>45797</v>
      </c>
      <c r="CI81" s="95"/>
      <c r="CJ81" s="95">
        <v>45995</v>
      </c>
      <c r="CK81" s="95">
        <v>45995</v>
      </c>
      <c r="CL81" s="119"/>
      <c r="CM81" s="119"/>
      <c r="CN81" s="119"/>
      <c r="CO81" s="144"/>
      <c r="CP81" s="116">
        <v>45792</v>
      </c>
      <c r="CQ81" s="95">
        <v>45802</v>
      </c>
      <c r="CR81" s="117"/>
      <c r="CS81" s="124">
        <f>MIN(INDEX('USS SUMMARY'!R:AB,MATCH($D81,'USS SUMMARY'!D:D,0),0))</f>
        <v>45982</v>
      </c>
      <c r="CT81" s="95">
        <v>46008</v>
      </c>
      <c r="CU81" s="119"/>
      <c r="CV81" s="446"/>
      <c r="CW81" s="116">
        <v>45792</v>
      </c>
      <c r="CX81" s="95">
        <v>45799</v>
      </c>
      <c r="CY81" s="117"/>
      <c r="CZ81" s="95">
        <v>45996</v>
      </c>
      <c r="DA81" s="95">
        <v>46001</v>
      </c>
      <c r="DB81" s="119"/>
      <c r="DC81" s="144"/>
      <c r="DD81" s="116">
        <v>45792</v>
      </c>
      <c r="DE81" s="95">
        <v>45799</v>
      </c>
      <c r="DF81" s="117"/>
      <c r="DG81" s="95">
        <v>45998</v>
      </c>
      <c r="DH81" s="95">
        <v>46001</v>
      </c>
      <c r="DI81" s="119"/>
      <c r="DJ81" s="144"/>
      <c r="DK81" s="445" t="str">
        <f>_xlfn.XLOOKUP(D81,CranePad!$D$4:$D$195,CranePad!$E$4:$E$195,0,0,1)</f>
        <v>Odhav</v>
      </c>
      <c r="DL81" s="116">
        <v>45794</v>
      </c>
      <c r="DM81" s="95">
        <v>45801</v>
      </c>
      <c r="DN81" s="95"/>
      <c r="DO81" s="95">
        <v>45997</v>
      </c>
      <c r="DP81" s="95">
        <v>46001</v>
      </c>
      <c r="DQ81" s="119"/>
      <c r="DR81" s="144"/>
      <c r="DS81" s="123">
        <v>45957</v>
      </c>
      <c r="DT81" s="124">
        <v>45967</v>
      </c>
      <c r="DU81" s="124"/>
      <c r="DV81" s="124">
        <v>46001</v>
      </c>
      <c r="DW81" s="124">
        <v>46016</v>
      </c>
      <c r="DX81" s="119"/>
      <c r="DY81" s="144"/>
      <c r="DZ81" s="123">
        <v>45962</v>
      </c>
      <c r="EA81" s="124">
        <v>45970</v>
      </c>
      <c r="EB81" s="124"/>
      <c r="EC81" s="124">
        <f>IF(D81='USS SUMMARY'!AE80,MIN('USS SUMMARY'!AH80:AL80),"")</f>
        <v>46009</v>
      </c>
      <c r="ED81" s="124">
        <v>46023</v>
      </c>
      <c r="EE81" s="119"/>
      <c r="EF81" s="144"/>
      <c r="EG81" s="123">
        <v>45968</v>
      </c>
      <c r="EH81" s="124">
        <v>45975</v>
      </c>
      <c r="EI81" s="124"/>
      <c r="EJ81" s="124">
        <v>46020</v>
      </c>
      <c r="EK81" s="124">
        <v>46025</v>
      </c>
      <c r="EL81" s="119"/>
      <c r="EM81" s="144"/>
      <c r="EN81" s="116">
        <v>45976</v>
      </c>
      <c r="EO81" s="95">
        <v>45978</v>
      </c>
      <c r="EP81" s="95"/>
      <c r="EQ81" s="95">
        <v>46025</v>
      </c>
      <c r="ER81" s="95">
        <v>46027</v>
      </c>
      <c r="ES81" s="119"/>
      <c r="ET81" s="144"/>
      <c r="EU81" s="116">
        <v>45980</v>
      </c>
      <c r="EV81" s="95">
        <v>45981</v>
      </c>
      <c r="EW81" s="95"/>
      <c r="EX81" s="95">
        <v>46020</v>
      </c>
      <c r="EY81" s="95">
        <v>46020</v>
      </c>
      <c r="EZ81" s="119"/>
      <c r="FA81" s="144"/>
      <c r="FB81" s="116">
        <v>45950</v>
      </c>
      <c r="FC81" s="95">
        <v>45971</v>
      </c>
      <c r="FD81" s="95"/>
      <c r="FE81" s="95">
        <v>45996</v>
      </c>
      <c r="FF81" s="95">
        <v>46017</v>
      </c>
      <c r="FG81" s="119"/>
      <c r="FH81" s="144"/>
      <c r="FI81" s="116">
        <v>45932</v>
      </c>
      <c r="FJ81" s="95">
        <f t="shared" si="207"/>
        <v>45957</v>
      </c>
      <c r="FK81" s="95"/>
      <c r="FL81" s="95">
        <v>45960</v>
      </c>
      <c r="FM81" s="95">
        <v>45991</v>
      </c>
      <c r="FN81" s="119"/>
      <c r="FO81" s="144"/>
      <c r="FP81" s="116">
        <v>45982</v>
      </c>
      <c r="FQ81" s="95">
        <v>45985</v>
      </c>
      <c r="FR81" s="121"/>
      <c r="FS81" s="95">
        <v>46034</v>
      </c>
      <c r="FT81" s="95">
        <v>46053</v>
      </c>
      <c r="FU81" s="119"/>
      <c r="FV81" s="144"/>
      <c r="FW81" s="116">
        <v>45986</v>
      </c>
      <c r="FX81" s="95">
        <v>45987</v>
      </c>
      <c r="FY81" s="117"/>
      <c r="FZ81" s="95">
        <v>46059</v>
      </c>
      <c r="GA81" s="95">
        <v>46062</v>
      </c>
      <c r="GB81" s="119"/>
      <c r="GC81" s="144"/>
      <c r="GD81" s="391"/>
      <c r="GE81" s="437"/>
      <c r="GF81" s="78"/>
      <c r="GG81" s="78"/>
      <c r="GI81" s="68"/>
    </row>
    <row r="82" spans="1:191" s="74" customFormat="1" ht="16.5" customHeight="1" x14ac:dyDescent="0.3">
      <c r="A82" s="118">
        <f t="shared" si="206"/>
        <v>78</v>
      </c>
      <c r="B82" s="73" t="s">
        <v>213</v>
      </c>
      <c r="C82" s="75" t="s">
        <v>208</v>
      </c>
      <c r="D82" s="95" t="s">
        <v>77</v>
      </c>
      <c r="E82" s="167" t="s">
        <v>412</v>
      </c>
      <c r="F82" s="427" t="s">
        <v>423</v>
      </c>
      <c r="G82" s="95">
        <v>45747</v>
      </c>
      <c r="H82" s="219" t="str">
        <f>VLOOKUP($D82,'Stone Column Progress'!$D$6:$E$199,2,0)</f>
        <v>Keller</v>
      </c>
      <c r="I82" s="193" t="s">
        <v>389</v>
      </c>
      <c r="J82" s="430">
        <v>544221</v>
      </c>
      <c r="K82" s="431">
        <v>2667850</v>
      </c>
      <c r="L82" s="116"/>
      <c r="M82" s="95"/>
      <c r="N82" s="117"/>
      <c r="O82" s="95" t="s">
        <v>390</v>
      </c>
      <c r="P82" s="95" t="s">
        <v>390</v>
      </c>
      <c r="Q82" s="144"/>
      <c r="R82" s="118">
        <f>VLOOKUP(D82,'Stone Column Progress'!$D$6:$M$199,7,0)</f>
        <v>253</v>
      </c>
      <c r="S82" s="73">
        <f>VLOOKUP(D82,'Stone Column Progress'!$D$6:$M$199,9,0)</f>
        <v>253</v>
      </c>
      <c r="T82" s="95">
        <v>45762</v>
      </c>
      <c r="U82" s="95">
        <v>45771</v>
      </c>
      <c r="V82" s="117"/>
      <c r="W82" s="95">
        <v>45709</v>
      </c>
      <c r="X82" s="95">
        <v>45716</v>
      </c>
      <c r="Y82" s="119"/>
      <c r="Z82" s="144"/>
      <c r="AA82" s="455"/>
      <c r="AB82" s="156"/>
      <c r="AC82" s="95"/>
      <c r="AD82" s="95"/>
      <c r="AE82" s="117"/>
      <c r="AF82" s="95"/>
      <c r="AG82" s="95"/>
      <c r="AH82" s="144"/>
      <c r="AI82" s="116">
        <v>45795</v>
      </c>
      <c r="AJ82" s="95">
        <v>45796</v>
      </c>
      <c r="AK82" s="536"/>
      <c r="AL82" s="536">
        <v>45766</v>
      </c>
      <c r="AM82" s="536">
        <v>45774</v>
      </c>
      <c r="AN82" s="119"/>
      <c r="AO82" s="450"/>
      <c r="AP82" s="158">
        <v>45797</v>
      </c>
      <c r="AQ82" s="130">
        <v>45797</v>
      </c>
      <c r="AR82" s="130"/>
      <c r="AS82" s="130">
        <v>45775</v>
      </c>
      <c r="AT82" s="130">
        <v>45777</v>
      </c>
      <c r="AU82" s="119"/>
      <c r="AV82" s="446"/>
      <c r="AW82" s="116">
        <v>45798</v>
      </c>
      <c r="AX82" s="95">
        <v>45799</v>
      </c>
      <c r="AY82" s="117"/>
      <c r="AZ82" s="95">
        <v>45778</v>
      </c>
      <c r="BA82" s="95">
        <v>45778</v>
      </c>
      <c r="BB82" s="119"/>
      <c r="BC82" s="144"/>
      <c r="BD82" s="116">
        <v>45800</v>
      </c>
      <c r="BE82" s="95">
        <v>45801</v>
      </c>
      <c r="BF82" s="95"/>
      <c r="BG82" s="95">
        <v>45798</v>
      </c>
      <c r="BH82" s="95">
        <v>45798</v>
      </c>
      <c r="BI82" s="119"/>
      <c r="BJ82" s="144"/>
      <c r="BK82" s="116">
        <v>45802</v>
      </c>
      <c r="BL82" s="95">
        <v>45812</v>
      </c>
      <c r="BM82" s="95"/>
      <c r="BN82" s="95">
        <v>45798</v>
      </c>
      <c r="BO82" s="95">
        <v>45806</v>
      </c>
      <c r="BP82" s="119"/>
      <c r="BQ82" s="144"/>
      <c r="BR82" s="116">
        <v>45813</v>
      </c>
      <c r="BS82" s="95">
        <v>45814</v>
      </c>
      <c r="BT82" s="95"/>
      <c r="BU82" s="95">
        <v>45809</v>
      </c>
      <c r="BV82" s="95">
        <v>45809</v>
      </c>
      <c r="BW82" s="119"/>
      <c r="BX82" s="119"/>
      <c r="BY82" s="144"/>
      <c r="BZ82" s="116">
        <v>45819</v>
      </c>
      <c r="CA82" s="95">
        <v>45822</v>
      </c>
      <c r="CB82" s="117"/>
      <c r="CC82" s="95">
        <v>45812</v>
      </c>
      <c r="CD82" s="95">
        <v>46025</v>
      </c>
      <c r="CE82" s="119"/>
      <c r="CF82" s="144"/>
      <c r="CG82" s="116">
        <v>45821</v>
      </c>
      <c r="CH82" s="95">
        <v>45821</v>
      </c>
      <c r="CI82" s="95"/>
      <c r="CJ82" s="95">
        <v>45814</v>
      </c>
      <c r="CK82" s="95">
        <v>45814</v>
      </c>
      <c r="CL82" s="119"/>
      <c r="CM82" s="119"/>
      <c r="CN82" s="119"/>
      <c r="CO82" s="144"/>
      <c r="CP82" s="116">
        <v>45821</v>
      </c>
      <c r="CQ82" s="95">
        <v>45831</v>
      </c>
      <c r="CR82" s="117"/>
      <c r="CS82" s="124">
        <f>MIN(INDEX('USS SUMMARY'!R:AB,MATCH($D82,'USS SUMMARY'!D:D,0),0))</f>
        <v>45777</v>
      </c>
      <c r="CT82" s="95">
        <v>45988</v>
      </c>
      <c r="CU82" s="119"/>
      <c r="CV82" s="446"/>
      <c r="CW82" s="116">
        <v>45816</v>
      </c>
      <c r="CX82" s="95">
        <v>45823</v>
      </c>
      <c r="CY82" s="117"/>
      <c r="CZ82" s="95">
        <v>45746</v>
      </c>
      <c r="DA82" s="95">
        <v>45795</v>
      </c>
      <c r="DB82" s="119"/>
      <c r="DC82" s="144"/>
      <c r="DD82" s="116">
        <v>45816</v>
      </c>
      <c r="DE82" s="95">
        <v>45823</v>
      </c>
      <c r="DF82" s="117"/>
      <c r="DG82" s="95">
        <v>45956</v>
      </c>
      <c r="DH82" s="95">
        <v>45981</v>
      </c>
      <c r="DI82" s="119"/>
      <c r="DJ82" s="144"/>
      <c r="DK82" s="445" t="str">
        <f>_xlfn.XLOOKUP(D82,CranePad!$D$4:$D$195,CranePad!$E$4:$E$195,0,0,1)</f>
        <v>GP Project</v>
      </c>
      <c r="DL82" s="116">
        <v>45818</v>
      </c>
      <c r="DM82" s="95">
        <v>45825</v>
      </c>
      <c r="DN82" s="95"/>
      <c r="DO82" s="95">
        <v>45957</v>
      </c>
      <c r="DP82" s="95">
        <v>45981</v>
      </c>
      <c r="DQ82" s="119"/>
      <c r="DR82" s="144"/>
      <c r="DS82" s="123">
        <v>45963</v>
      </c>
      <c r="DT82" s="124">
        <v>45973</v>
      </c>
      <c r="DU82" s="124"/>
      <c r="DV82" s="124">
        <v>45982</v>
      </c>
      <c r="DW82" s="124">
        <v>45990</v>
      </c>
      <c r="DX82" s="119"/>
      <c r="DY82" s="144"/>
      <c r="DZ82" s="123">
        <v>45960</v>
      </c>
      <c r="EA82" s="124">
        <v>45968</v>
      </c>
      <c r="EB82" s="124"/>
      <c r="EC82" s="124">
        <f>IF(D82='USS SUMMARY'!AE86,MIN('USS SUMMARY'!AH86:AL86),"")</f>
        <v>45991</v>
      </c>
      <c r="ED82" s="124">
        <v>45997</v>
      </c>
      <c r="EE82" s="119"/>
      <c r="EF82" s="144"/>
      <c r="EG82" s="123">
        <v>45974</v>
      </c>
      <c r="EH82" s="124">
        <v>45981</v>
      </c>
      <c r="EI82" s="124"/>
      <c r="EJ82" s="124">
        <v>45992</v>
      </c>
      <c r="EK82" s="124">
        <v>45997</v>
      </c>
      <c r="EL82" s="119"/>
      <c r="EM82" s="144"/>
      <c r="EN82" s="116">
        <v>45982</v>
      </c>
      <c r="EO82" s="95">
        <v>45984</v>
      </c>
      <c r="EP82" s="95"/>
      <c r="EQ82" s="95">
        <v>45997</v>
      </c>
      <c r="ER82" s="95">
        <v>45999</v>
      </c>
      <c r="ES82" s="119"/>
      <c r="ET82" s="144"/>
      <c r="EU82" s="116">
        <v>45998</v>
      </c>
      <c r="EV82" s="95">
        <v>45999</v>
      </c>
      <c r="EW82" s="95"/>
      <c r="EX82" s="95">
        <v>46001</v>
      </c>
      <c r="EY82" s="95">
        <v>46001</v>
      </c>
      <c r="EZ82" s="119"/>
      <c r="FA82" s="144"/>
      <c r="FB82" s="116">
        <v>45950</v>
      </c>
      <c r="FC82" s="95">
        <v>45971</v>
      </c>
      <c r="FD82" s="95"/>
      <c r="FE82" s="95">
        <v>45955</v>
      </c>
      <c r="FF82" s="95">
        <v>46008</v>
      </c>
      <c r="FG82" s="119"/>
      <c r="FH82" s="144"/>
      <c r="FI82" s="116">
        <v>45955</v>
      </c>
      <c r="FJ82" s="95">
        <f t="shared" si="207"/>
        <v>45980</v>
      </c>
      <c r="FK82" s="95"/>
      <c r="FL82" s="95">
        <v>45960</v>
      </c>
      <c r="FM82" s="95">
        <v>45991</v>
      </c>
      <c r="FN82" s="119"/>
      <c r="FO82" s="144"/>
      <c r="FP82" s="116">
        <v>46000</v>
      </c>
      <c r="FQ82" s="95">
        <v>46003</v>
      </c>
      <c r="FR82" s="121"/>
      <c r="FS82" s="95">
        <v>46022</v>
      </c>
      <c r="FT82" s="95">
        <v>46056</v>
      </c>
      <c r="FU82" s="119"/>
      <c r="FV82" s="144"/>
      <c r="FW82" s="116">
        <v>46004</v>
      </c>
      <c r="FX82" s="95">
        <v>46006</v>
      </c>
      <c r="FY82" s="117"/>
      <c r="FZ82" s="95">
        <v>46060</v>
      </c>
      <c r="GA82" s="95">
        <v>46062</v>
      </c>
      <c r="GB82" s="119"/>
      <c r="GC82" s="144"/>
      <c r="GD82" s="391"/>
      <c r="GE82" s="437"/>
      <c r="GF82" s="78"/>
      <c r="GG82" s="78"/>
      <c r="GI82" s="68"/>
    </row>
    <row r="83" spans="1:191" s="74" customFormat="1" ht="16.5" customHeight="1" x14ac:dyDescent="0.3">
      <c r="A83" s="118">
        <f t="shared" si="206"/>
        <v>79</v>
      </c>
      <c r="B83" s="73" t="s">
        <v>213</v>
      </c>
      <c r="C83" s="75" t="s">
        <v>208</v>
      </c>
      <c r="D83" s="95" t="s">
        <v>67</v>
      </c>
      <c r="E83" s="167" t="s">
        <v>412</v>
      </c>
      <c r="F83" s="427" t="s">
        <v>460</v>
      </c>
      <c r="G83" s="95">
        <v>45702</v>
      </c>
      <c r="H83" s="219" t="str">
        <f>VLOOKUP($D83,'Stone Column Progress'!$D$6:$E$199,2,0)</f>
        <v>Keller</v>
      </c>
      <c r="I83" s="193" t="s">
        <v>389</v>
      </c>
      <c r="J83" s="430">
        <v>543570</v>
      </c>
      <c r="K83" s="431">
        <v>2667168</v>
      </c>
      <c r="L83" s="116"/>
      <c r="M83" s="95"/>
      <c r="N83" s="117"/>
      <c r="O83" s="95" t="s">
        <v>390</v>
      </c>
      <c r="P83" s="95" t="s">
        <v>390</v>
      </c>
      <c r="Q83" s="144"/>
      <c r="R83" s="118">
        <f>VLOOKUP(D83,'Stone Column Progress'!$D$6:$M$199,7,0)</f>
        <v>253</v>
      </c>
      <c r="S83" s="73">
        <f>VLOOKUP(D83,'Stone Column Progress'!$D$6:$M$199,9,0)</f>
        <v>253</v>
      </c>
      <c r="T83" s="95">
        <v>45750</v>
      </c>
      <c r="U83" s="95">
        <v>45760</v>
      </c>
      <c r="V83" s="117"/>
      <c r="W83" s="95">
        <v>45694</v>
      </c>
      <c r="X83" s="95">
        <v>45700</v>
      </c>
      <c r="Y83" s="119"/>
      <c r="Z83" s="144"/>
      <c r="AA83" s="455"/>
      <c r="AB83" s="156"/>
      <c r="AC83" s="95"/>
      <c r="AD83" s="95"/>
      <c r="AE83" s="117"/>
      <c r="AF83" s="95"/>
      <c r="AG83" s="95"/>
      <c r="AH83" s="144"/>
      <c r="AI83" s="116">
        <v>45767</v>
      </c>
      <c r="AJ83" s="95">
        <v>45768</v>
      </c>
      <c r="AK83" s="536"/>
      <c r="AL83" s="536">
        <v>45703</v>
      </c>
      <c r="AM83" s="536">
        <v>45706</v>
      </c>
      <c r="AN83" s="119"/>
      <c r="AO83" s="450"/>
      <c r="AP83" s="158">
        <v>45769</v>
      </c>
      <c r="AQ83" s="130">
        <v>45769</v>
      </c>
      <c r="AR83" s="130"/>
      <c r="AS83" s="130">
        <v>45706</v>
      </c>
      <c r="AT83" s="130">
        <v>45708</v>
      </c>
      <c r="AU83" s="119"/>
      <c r="AV83" s="446"/>
      <c r="AW83" s="116">
        <v>45770</v>
      </c>
      <c r="AX83" s="95">
        <v>45771</v>
      </c>
      <c r="AY83" s="117"/>
      <c r="AZ83" s="95">
        <v>45708</v>
      </c>
      <c r="BA83" s="95">
        <v>45708</v>
      </c>
      <c r="BB83" s="119"/>
      <c r="BC83" s="144"/>
      <c r="BD83" s="116">
        <v>45772</v>
      </c>
      <c r="BE83" s="95">
        <v>45773</v>
      </c>
      <c r="BF83" s="95"/>
      <c r="BG83" s="95">
        <v>45711</v>
      </c>
      <c r="BH83" s="95">
        <v>45712</v>
      </c>
      <c r="BI83" s="119"/>
      <c r="BJ83" s="144"/>
      <c r="BK83" s="116">
        <v>45774</v>
      </c>
      <c r="BL83" s="95">
        <v>45784</v>
      </c>
      <c r="BM83" s="95"/>
      <c r="BN83" s="95">
        <v>45712</v>
      </c>
      <c r="BO83" s="95">
        <v>45727</v>
      </c>
      <c r="BP83" s="119"/>
      <c r="BQ83" s="144"/>
      <c r="BR83" s="116">
        <v>45785</v>
      </c>
      <c r="BS83" s="95">
        <v>45786</v>
      </c>
      <c r="BT83" s="95"/>
      <c r="BU83" s="95">
        <v>45729</v>
      </c>
      <c r="BV83" s="95">
        <v>45730</v>
      </c>
      <c r="BW83" s="119"/>
      <c r="BX83" s="119"/>
      <c r="BY83" s="144"/>
      <c r="BZ83" s="116">
        <v>45791</v>
      </c>
      <c r="CA83" s="95">
        <v>45794</v>
      </c>
      <c r="CB83" s="117"/>
      <c r="CC83" s="95">
        <v>45751</v>
      </c>
      <c r="CD83" s="95">
        <v>45986</v>
      </c>
      <c r="CE83" s="119"/>
      <c r="CF83" s="144"/>
      <c r="CG83" s="116">
        <v>45793</v>
      </c>
      <c r="CH83" s="95">
        <v>45793</v>
      </c>
      <c r="CI83" s="95"/>
      <c r="CJ83" s="95">
        <v>45738</v>
      </c>
      <c r="CK83" s="95">
        <v>45738</v>
      </c>
      <c r="CL83" s="119"/>
      <c r="CM83" s="119"/>
      <c r="CN83" s="119"/>
      <c r="CO83" s="144"/>
      <c r="CP83" s="116">
        <v>45778</v>
      </c>
      <c r="CQ83" s="95">
        <v>45788</v>
      </c>
      <c r="CR83" s="117"/>
      <c r="CS83" s="124">
        <f>MIN(INDEX('USS SUMMARY'!R:AB,MATCH($D83,'USS SUMMARY'!D:D,0),0))</f>
        <v>45784</v>
      </c>
      <c r="CT83" s="95">
        <v>45961</v>
      </c>
      <c r="CU83" s="119"/>
      <c r="CV83" s="446"/>
      <c r="CW83" s="116">
        <v>45788</v>
      </c>
      <c r="CX83" s="95">
        <v>45795</v>
      </c>
      <c r="CY83" s="117"/>
      <c r="CZ83" s="95">
        <v>45727</v>
      </c>
      <c r="DA83" s="95">
        <v>45737</v>
      </c>
      <c r="DB83" s="119"/>
      <c r="DC83" s="144"/>
      <c r="DD83" s="116">
        <v>45788</v>
      </c>
      <c r="DE83" s="95">
        <v>45795</v>
      </c>
      <c r="DF83" s="117"/>
      <c r="DG83" s="95">
        <v>45959</v>
      </c>
      <c r="DH83" s="95">
        <v>45961</v>
      </c>
      <c r="DI83" s="119"/>
      <c r="DJ83" s="144"/>
      <c r="DK83" s="445" t="str">
        <f>_xlfn.XLOOKUP(D83,CranePad!$D$4:$D$195,CranePad!$E$4:$E$195,0,0,1)</f>
        <v>GP Project</v>
      </c>
      <c r="DL83" s="116">
        <v>45790</v>
      </c>
      <c r="DM83" s="95">
        <v>45797</v>
      </c>
      <c r="DN83" s="95"/>
      <c r="DO83" s="95">
        <v>45736</v>
      </c>
      <c r="DP83" s="95">
        <v>45747</v>
      </c>
      <c r="DQ83" s="119"/>
      <c r="DR83" s="144"/>
      <c r="DS83" s="123">
        <v>45916</v>
      </c>
      <c r="DT83" s="124">
        <v>45941</v>
      </c>
      <c r="DU83" s="124"/>
      <c r="DV83" s="124">
        <v>45969</v>
      </c>
      <c r="DW83" s="124">
        <v>45979</v>
      </c>
      <c r="DX83" s="119"/>
      <c r="DY83" s="144"/>
      <c r="DZ83" s="123">
        <v>45957</v>
      </c>
      <c r="EA83" s="124">
        <v>45965</v>
      </c>
      <c r="EB83" s="124"/>
      <c r="EC83" s="124">
        <f>IF(D83='USS SUMMARY'!AE82,MIN('USS SUMMARY'!AH82:AL82),"")</f>
        <v>45940</v>
      </c>
      <c r="ED83" s="124">
        <v>45969</v>
      </c>
      <c r="EE83" s="119"/>
      <c r="EF83" s="144"/>
      <c r="EG83" s="123">
        <v>45942</v>
      </c>
      <c r="EH83" s="124">
        <v>45949</v>
      </c>
      <c r="EI83" s="124"/>
      <c r="EJ83" s="124">
        <v>45985</v>
      </c>
      <c r="EK83" s="124">
        <v>45989</v>
      </c>
      <c r="EL83" s="119"/>
      <c r="EM83" s="144"/>
      <c r="EN83" s="116">
        <v>45950</v>
      </c>
      <c r="EO83" s="95">
        <v>45952</v>
      </c>
      <c r="EP83" s="95"/>
      <c r="EQ83" s="95">
        <v>45990</v>
      </c>
      <c r="ER83" s="95">
        <v>45991</v>
      </c>
      <c r="ES83" s="119"/>
      <c r="ET83" s="144"/>
      <c r="EU83" s="116">
        <v>45975</v>
      </c>
      <c r="EV83" s="95">
        <v>45976</v>
      </c>
      <c r="EW83" s="95"/>
      <c r="EX83" s="95">
        <v>45985</v>
      </c>
      <c r="EY83" s="95">
        <v>45985</v>
      </c>
      <c r="EZ83" s="119"/>
      <c r="FA83" s="144"/>
      <c r="FB83" s="116">
        <v>45920</v>
      </c>
      <c r="FC83" s="95">
        <v>45940</v>
      </c>
      <c r="FD83" s="95"/>
      <c r="FE83" s="95">
        <v>45976</v>
      </c>
      <c r="FF83" s="95">
        <v>46007</v>
      </c>
      <c r="FG83" s="119"/>
      <c r="FH83" s="144"/>
      <c r="FI83" s="116">
        <v>45932</v>
      </c>
      <c r="FJ83" s="95">
        <f t="shared" si="207"/>
        <v>45957</v>
      </c>
      <c r="FK83" s="95"/>
      <c r="FL83" s="95">
        <v>45960</v>
      </c>
      <c r="FM83" s="95">
        <v>45991</v>
      </c>
      <c r="FN83" s="119"/>
      <c r="FO83" s="144"/>
      <c r="FP83" s="116">
        <v>45977</v>
      </c>
      <c r="FQ83" s="95">
        <v>45980</v>
      </c>
      <c r="FR83" s="121"/>
      <c r="FS83" s="95">
        <v>46022</v>
      </c>
      <c r="FT83" s="95">
        <v>46056</v>
      </c>
      <c r="FU83" s="119"/>
      <c r="FV83" s="144"/>
      <c r="FW83" s="116">
        <v>45981</v>
      </c>
      <c r="FX83" s="95">
        <v>45983</v>
      </c>
      <c r="FY83" s="117"/>
      <c r="FZ83" s="95">
        <v>46060</v>
      </c>
      <c r="GA83" s="95">
        <v>46062</v>
      </c>
      <c r="GB83" s="119"/>
      <c r="GC83" s="144"/>
      <c r="GD83" s="391"/>
      <c r="GE83" s="437"/>
      <c r="GF83" s="78"/>
      <c r="GG83" s="78"/>
      <c r="GI83" s="68"/>
    </row>
    <row r="84" spans="1:191" s="74" customFormat="1" ht="16.5" customHeight="1" x14ac:dyDescent="0.3">
      <c r="A84" s="118">
        <f t="shared" si="206"/>
        <v>80</v>
      </c>
      <c r="B84" s="73" t="s">
        <v>213</v>
      </c>
      <c r="C84" s="75" t="s">
        <v>208</v>
      </c>
      <c r="D84" s="95" t="s">
        <v>73</v>
      </c>
      <c r="E84" s="167" t="s">
        <v>425</v>
      </c>
      <c r="F84" s="427" t="s">
        <v>438</v>
      </c>
      <c r="G84" s="95">
        <v>45986</v>
      </c>
      <c r="H84" s="219" t="str">
        <f>VLOOKUP($D84,'Stone Column Progress'!$D$6:$E$199,2,0)</f>
        <v>Saritha</v>
      </c>
      <c r="I84" s="193" t="s">
        <v>389</v>
      </c>
      <c r="J84" s="430">
        <v>543651</v>
      </c>
      <c r="K84" s="431">
        <v>2670808</v>
      </c>
      <c r="L84" s="116"/>
      <c r="M84" s="95"/>
      <c r="N84" s="117"/>
      <c r="O84" s="95" t="s">
        <v>390</v>
      </c>
      <c r="P84" s="95" t="s">
        <v>390</v>
      </c>
      <c r="Q84" s="144"/>
      <c r="R84" s="118">
        <f>VLOOKUP(D84,'Stone Column Progress'!$D$6:$M$199,7,0)</f>
        <v>313</v>
      </c>
      <c r="S84" s="73">
        <f>VLOOKUP(D84,'Stone Column Progress'!$D$6:$M$199,9,0)</f>
        <v>313</v>
      </c>
      <c r="T84" s="95">
        <v>45750</v>
      </c>
      <c r="U84" s="95">
        <v>45759</v>
      </c>
      <c r="V84" s="117"/>
      <c r="W84" s="95">
        <v>45804</v>
      </c>
      <c r="X84" s="95">
        <v>45973</v>
      </c>
      <c r="Y84" s="119"/>
      <c r="Z84" s="144"/>
      <c r="AA84" s="455" t="s">
        <v>391</v>
      </c>
      <c r="AB84" s="509" t="s">
        <v>418</v>
      </c>
      <c r="AC84" s="95"/>
      <c r="AD84" s="95"/>
      <c r="AE84" s="117"/>
      <c r="AF84" s="95">
        <v>45979</v>
      </c>
      <c r="AG84" s="95">
        <v>45985</v>
      </c>
      <c r="AH84" s="144"/>
      <c r="AI84" s="116">
        <v>45779</v>
      </c>
      <c r="AJ84" s="95">
        <v>45780</v>
      </c>
      <c r="AK84" s="536"/>
      <c r="AL84" s="536">
        <v>45992</v>
      </c>
      <c r="AM84" s="536">
        <v>45996</v>
      </c>
      <c r="AN84" s="119"/>
      <c r="AO84" s="450"/>
      <c r="AP84" s="158">
        <v>45781</v>
      </c>
      <c r="AQ84" s="130">
        <v>45781</v>
      </c>
      <c r="AR84" s="130"/>
      <c r="AS84" s="130">
        <v>45998</v>
      </c>
      <c r="AT84" s="130">
        <v>45999</v>
      </c>
      <c r="AU84" s="119"/>
      <c r="AV84" s="446"/>
      <c r="AW84" s="116">
        <v>45782</v>
      </c>
      <c r="AX84" s="95">
        <v>45783</v>
      </c>
      <c r="AY84" s="117"/>
      <c r="AZ84" s="95">
        <v>46001</v>
      </c>
      <c r="BA84" s="95">
        <v>46001</v>
      </c>
      <c r="BB84" s="119"/>
      <c r="BC84" s="144"/>
      <c r="BD84" s="116">
        <v>45784</v>
      </c>
      <c r="BE84" s="95">
        <v>45785</v>
      </c>
      <c r="BF84" s="95"/>
      <c r="BG84" s="95">
        <v>46004</v>
      </c>
      <c r="BH84" s="95">
        <v>46004</v>
      </c>
      <c r="BI84" s="119"/>
      <c r="BJ84" s="144"/>
      <c r="BK84" s="116">
        <v>45786</v>
      </c>
      <c r="BL84" s="95">
        <v>45796</v>
      </c>
      <c r="BM84" s="95"/>
      <c r="BN84" s="95">
        <v>46013</v>
      </c>
      <c r="BO84" s="95">
        <v>46016</v>
      </c>
      <c r="BP84" s="119"/>
      <c r="BQ84" s="144"/>
      <c r="BR84" s="116">
        <v>45797</v>
      </c>
      <c r="BS84" s="95">
        <v>45798</v>
      </c>
      <c r="BT84" s="95"/>
      <c r="BU84" s="95">
        <v>46017</v>
      </c>
      <c r="BV84" s="95">
        <v>46018</v>
      </c>
      <c r="BW84" s="119"/>
      <c r="BX84" s="119"/>
      <c r="BY84" s="144"/>
      <c r="BZ84" s="116">
        <v>45803</v>
      </c>
      <c r="CA84" s="95">
        <v>45806</v>
      </c>
      <c r="CB84" s="117"/>
      <c r="CC84" s="95">
        <v>46387</v>
      </c>
      <c r="CD84" s="95">
        <v>46032</v>
      </c>
      <c r="CE84" s="119"/>
      <c r="CF84" s="144"/>
      <c r="CG84" s="116">
        <v>45805</v>
      </c>
      <c r="CH84" s="95">
        <v>45805</v>
      </c>
      <c r="CI84" s="95"/>
      <c r="CJ84" s="95">
        <v>46022</v>
      </c>
      <c r="CK84" s="95">
        <v>46022</v>
      </c>
      <c r="CL84" s="119"/>
      <c r="CM84" s="119"/>
      <c r="CN84" s="119"/>
      <c r="CO84" s="144"/>
      <c r="CP84" s="116">
        <v>45790</v>
      </c>
      <c r="CQ84" s="95">
        <v>45800</v>
      </c>
      <c r="CR84" s="117"/>
      <c r="CS84" s="124">
        <f>MIN(INDEX('USS SUMMARY'!R:AB,MATCH($D84,'USS SUMMARY'!D:D,0),0))</f>
        <v>46000</v>
      </c>
      <c r="CT84" s="95">
        <v>46010</v>
      </c>
      <c r="CU84" s="119"/>
      <c r="CV84" s="446"/>
      <c r="CW84" s="116">
        <v>45800</v>
      </c>
      <c r="CX84" s="95">
        <v>45807</v>
      </c>
      <c r="CY84" s="117"/>
      <c r="CZ84" s="95">
        <v>45736</v>
      </c>
      <c r="DA84" s="95">
        <v>45762</v>
      </c>
      <c r="DB84" s="119"/>
      <c r="DC84" s="144"/>
      <c r="DD84" s="116">
        <v>45800</v>
      </c>
      <c r="DE84" s="95">
        <v>45807</v>
      </c>
      <c r="DF84" s="117"/>
      <c r="DG84" s="95">
        <v>46020</v>
      </c>
      <c r="DH84" s="95">
        <v>46026</v>
      </c>
      <c r="DI84" s="119"/>
      <c r="DJ84" s="144"/>
      <c r="DK84" s="445" t="str">
        <f>_xlfn.XLOOKUP(D84,CranePad!$D$4:$D$195,CranePad!$E$4:$E$195,0,0,1)</f>
        <v>Odhav</v>
      </c>
      <c r="DL84" s="116">
        <v>45802</v>
      </c>
      <c r="DM84" s="95">
        <v>45809</v>
      </c>
      <c r="DN84" s="95"/>
      <c r="DO84" s="95">
        <v>45975</v>
      </c>
      <c r="DP84" s="95">
        <v>46026</v>
      </c>
      <c r="DQ84" s="119"/>
      <c r="DR84" s="144"/>
      <c r="DS84" s="123">
        <v>45963</v>
      </c>
      <c r="DT84" s="124">
        <v>45972</v>
      </c>
      <c r="DU84" s="124"/>
      <c r="DV84" s="124">
        <v>46026</v>
      </c>
      <c r="DW84" s="124">
        <v>46035</v>
      </c>
      <c r="DX84" s="119"/>
      <c r="DY84" s="144"/>
      <c r="DZ84" s="123">
        <v>45959</v>
      </c>
      <c r="EA84" s="124">
        <v>45967</v>
      </c>
      <c r="EB84" s="124"/>
      <c r="EC84" s="124">
        <f>IF(D84='USS SUMMARY'!AE83,MIN('USS SUMMARY'!AH83:AL83),"")</f>
        <v>46013</v>
      </c>
      <c r="ED84" s="124">
        <v>46032</v>
      </c>
      <c r="EE84" s="119"/>
      <c r="EF84" s="144"/>
      <c r="EG84" s="123">
        <v>45973</v>
      </c>
      <c r="EH84" s="124">
        <v>45980</v>
      </c>
      <c r="EI84" s="124"/>
      <c r="EJ84" s="124">
        <v>46042</v>
      </c>
      <c r="EK84" s="124">
        <v>46045</v>
      </c>
      <c r="EL84" s="119"/>
      <c r="EM84" s="144"/>
      <c r="EN84" s="116">
        <v>45981</v>
      </c>
      <c r="EO84" s="95">
        <v>45983</v>
      </c>
      <c r="EP84" s="95"/>
      <c r="EQ84" s="95">
        <v>46046</v>
      </c>
      <c r="ER84" s="95">
        <v>46048</v>
      </c>
      <c r="ES84" s="119"/>
      <c r="ET84" s="144"/>
      <c r="EU84" s="116">
        <v>45977</v>
      </c>
      <c r="EV84" s="95">
        <v>45978</v>
      </c>
      <c r="EW84" s="95"/>
      <c r="EX84" s="95">
        <v>46029</v>
      </c>
      <c r="EY84" s="95">
        <v>46029</v>
      </c>
      <c r="EZ84" s="119"/>
      <c r="FA84" s="144"/>
      <c r="FB84" s="116">
        <v>45950</v>
      </c>
      <c r="FC84" s="95">
        <v>45971</v>
      </c>
      <c r="FD84" s="95"/>
      <c r="FE84" s="95">
        <v>45980</v>
      </c>
      <c r="FF84" s="95">
        <v>46018</v>
      </c>
      <c r="FG84" s="119"/>
      <c r="FH84" s="144"/>
      <c r="FI84" s="116">
        <v>45932</v>
      </c>
      <c r="FJ84" s="95">
        <f t="shared" si="207"/>
        <v>45957</v>
      </c>
      <c r="FK84" s="95"/>
      <c r="FL84" s="95">
        <v>45960</v>
      </c>
      <c r="FM84" s="95">
        <v>45991</v>
      </c>
      <c r="FN84" s="119"/>
      <c r="FO84" s="144"/>
      <c r="FP84" s="116">
        <v>45979</v>
      </c>
      <c r="FQ84" s="95">
        <v>45982</v>
      </c>
      <c r="FR84" s="121"/>
      <c r="FS84" s="95">
        <v>46042</v>
      </c>
      <c r="FT84" s="95">
        <v>46053</v>
      </c>
      <c r="FU84" s="119"/>
      <c r="FV84" s="144"/>
      <c r="FW84" s="116">
        <v>45984</v>
      </c>
      <c r="FX84" s="95">
        <v>45986</v>
      </c>
      <c r="FY84" s="117"/>
      <c r="FZ84" s="95">
        <v>46059</v>
      </c>
      <c r="GA84" s="95">
        <v>46062</v>
      </c>
      <c r="GB84" s="119"/>
      <c r="GC84" s="144"/>
      <c r="GD84" s="391"/>
      <c r="GE84" s="437"/>
      <c r="GF84" s="78"/>
      <c r="GG84" s="78"/>
      <c r="GI84" s="68"/>
    </row>
    <row r="85" spans="1:191" s="74" customFormat="1" ht="16.5" customHeight="1" x14ac:dyDescent="0.3">
      <c r="A85" s="118">
        <f t="shared" si="206"/>
        <v>81</v>
      </c>
      <c r="B85" s="73" t="s">
        <v>213</v>
      </c>
      <c r="C85" s="75" t="s">
        <v>208</v>
      </c>
      <c r="D85" s="95" t="s">
        <v>75</v>
      </c>
      <c r="E85" s="167" t="s">
        <v>425</v>
      </c>
      <c r="F85" s="427" t="s">
        <v>460</v>
      </c>
      <c r="G85" s="95">
        <v>45809</v>
      </c>
      <c r="H85" s="219" t="str">
        <f>VLOOKUP($D85,'Stone Column Progress'!$D$6:$E$199,2,0)</f>
        <v>Saritha</v>
      </c>
      <c r="I85" s="193" t="s">
        <v>389</v>
      </c>
      <c r="J85" s="430">
        <v>543841</v>
      </c>
      <c r="K85" s="431">
        <v>2669822</v>
      </c>
      <c r="L85" s="116"/>
      <c r="M85" s="95"/>
      <c r="N85" s="117"/>
      <c r="O85" s="95" t="s">
        <v>390</v>
      </c>
      <c r="P85" s="95" t="s">
        <v>390</v>
      </c>
      <c r="Q85" s="144"/>
      <c r="R85" s="118">
        <f>VLOOKUP(D85,'Stone Column Progress'!$D$6:$M$199,7,0)</f>
        <v>253</v>
      </c>
      <c r="S85" s="73">
        <f>VLOOKUP(D85,'Stone Column Progress'!$D$6:$M$199,9,0)</f>
        <v>253</v>
      </c>
      <c r="T85" s="95">
        <v>45752</v>
      </c>
      <c r="U85" s="95">
        <v>45762</v>
      </c>
      <c r="V85" s="117"/>
      <c r="W85" s="95">
        <v>45777</v>
      </c>
      <c r="X85" s="95">
        <v>45806</v>
      </c>
      <c r="Y85" s="119"/>
      <c r="Z85" s="256" t="s">
        <v>461</v>
      </c>
      <c r="AA85" s="455"/>
      <c r="AB85" s="156"/>
      <c r="AC85" s="95"/>
      <c r="AD85" s="95"/>
      <c r="AE85" s="117"/>
      <c r="AF85" s="95"/>
      <c r="AG85" s="95"/>
      <c r="AH85" s="144"/>
      <c r="AI85" s="116">
        <v>45785</v>
      </c>
      <c r="AJ85" s="95">
        <v>45786</v>
      </c>
      <c r="AK85" s="536"/>
      <c r="AL85" s="536">
        <v>45810</v>
      </c>
      <c r="AM85" s="536">
        <v>45812</v>
      </c>
      <c r="AN85" s="119"/>
      <c r="AO85" s="450"/>
      <c r="AP85" s="158">
        <v>45787</v>
      </c>
      <c r="AQ85" s="130">
        <v>45787</v>
      </c>
      <c r="AR85" s="130"/>
      <c r="AS85" s="130">
        <v>45814</v>
      </c>
      <c r="AT85" s="130">
        <v>45816</v>
      </c>
      <c r="AU85" s="119"/>
      <c r="AV85" s="446"/>
      <c r="AW85" s="116">
        <v>45788</v>
      </c>
      <c r="AX85" s="95">
        <v>45789</v>
      </c>
      <c r="AY85" s="117"/>
      <c r="AZ85" s="95">
        <v>45816</v>
      </c>
      <c r="BA85" s="95">
        <v>45816</v>
      </c>
      <c r="BB85" s="119"/>
      <c r="BC85" s="144"/>
      <c r="BD85" s="116">
        <v>45790</v>
      </c>
      <c r="BE85" s="95">
        <v>45791</v>
      </c>
      <c r="BF85" s="95"/>
      <c r="BG85" s="95">
        <v>45818</v>
      </c>
      <c r="BH85" s="95">
        <v>45819</v>
      </c>
      <c r="BI85" s="119"/>
      <c r="BJ85" s="144"/>
      <c r="BK85" s="116">
        <v>45792</v>
      </c>
      <c r="BL85" s="95">
        <v>45802</v>
      </c>
      <c r="BM85" s="95"/>
      <c r="BN85" s="95">
        <v>45820</v>
      </c>
      <c r="BO85" s="95">
        <v>45844</v>
      </c>
      <c r="BP85" s="119"/>
      <c r="BQ85" s="144"/>
      <c r="BR85" s="116">
        <v>45803</v>
      </c>
      <c r="BS85" s="95">
        <v>45804</v>
      </c>
      <c r="BT85" s="95"/>
      <c r="BU85" s="95">
        <v>45846</v>
      </c>
      <c r="BV85" s="95">
        <v>45847</v>
      </c>
      <c r="BW85" s="119"/>
      <c r="BX85" s="119"/>
      <c r="BY85" s="144"/>
      <c r="BZ85" s="116">
        <v>45809</v>
      </c>
      <c r="CA85" s="95">
        <v>45812</v>
      </c>
      <c r="CB85" s="117"/>
      <c r="CC85" s="95">
        <v>45894</v>
      </c>
      <c r="CD85" s="95">
        <v>46024</v>
      </c>
      <c r="CE85" s="119"/>
      <c r="CF85" s="144"/>
      <c r="CG85" s="116">
        <v>45811</v>
      </c>
      <c r="CH85" s="95">
        <v>45811</v>
      </c>
      <c r="CI85" s="95"/>
      <c r="CJ85" s="95">
        <v>45857</v>
      </c>
      <c r="CK85" s="95">
        <v>45857</v>
      </c>
      <c r="CL85" s="119"/>
      <c r="CM85" s="119"/>
      <c r="CN85" s="119"/>
      <c r="CO85" s="144"/>
      <c r="CP85" s="116">
        <v>45796</v>
      </c>
      <c r="CQ85" s="95">
        <v>45806</v>
      </c>
      <c r="CR85" s="117"/>
      <c r="CS85" s="124">
        <f>MIN(INDEX('USS SUMMARY'!R:AB,MATCH($D85,'USS SUMMARY'!D:D,0),0))</f>
        <v>45813</v>
      </c>
      <c r="CT85" s="95">
        <v>45983</v>
      </c>
      <c r="CU85" s="119"/>
      <c r="CV85" s="446"/>
      <c r="CW85" s="116">
        <v>45806</v>
      </c>
      <c r="CX85" s="95">
        <v>45813</v>
      </c>
      <c r="CY85" s="117"/>
      <c r="CZ85" s="95">
        <v>45801</v>
      </c>
      <c r="DA85" s="95">
        <v>45810</v>
      </c>
      <c r="DB85" s="119"/>
      <c r="DC85" s="144"/>
      <c r="DD85" s="116">
        <v>45806</v>
      </c>
      <c r="DE85" s="95">
        <v>45813</v>
      </c>
      <c r="DF85" s="117"/>
      <c r="DG85" s="95">
        <v>45983</v>
      </c>
      <c r="DH85" s="95">
        <v>46014</v>
      </c>
      <c r="DI85" s="119"/>
      <c r="DJ85" s="144"/>
      <c r="DK85" s="445" t="str">
        <f>_xlfn.XLOOKUP(D85,CranePad!$D$4:$D$195,CranePad!$E$4:$E$195,0,0,1)</f>
        <v>Odhav</v>
      </c>
      <c r="DL85" s="116">
        <v>45808</v>
      </c>
      <c r="DM85" s="95">
        <v>45815</v>
      </c>
      <c r="DN85" s="95"/>
      <c r="DO85" s="95">
        <v>45967</v>
      </c>
      <c r="DP85" s="95">
        <v>46012</v>
      </c>
      <c r="DQ85" s="119"/>
      <c r="DR85" s="144"/>
      <c r="DS85" s="123">
        <v>45958</v>
      </c>
      <c r="DT85" s="124">
        <v>45968</v>
      </c>
      <c r="DU85" s="124"/>
      <c r="DV85" s="124">
        <v>46016</v>
      </c>
      <c r="DW85" s="124">
        <v>46022</v>
      </c>
      <c r="DX85" s="119"/>
      <c r="DY85" s="144"/>
      <c r="DZ85" s="123">
        <v>45960</v>
      </c>
      <c r="EA85" s="124">
        <v>45968</v>
      </c>
      <c r="EB85" s="124"/>
      <c r="EC85" s="124">
        <f>IF(D85='USS SUMMARY'!AE84,MIN('USS SUMMARY'!AH84:AL84),"")</f>
        <v>45985</v>
      </c>
      <c r="ED85" s="124">
        <v>45993</v>
      </c>
      <c r="EE85" s="119"/>
      <c r="EF85" s="144"/>
      <c r="EG85" s="123">
        <v>45969</v>
      </c>
      <c r="EH85" s="124">
        <v>45976</v>
      </c>
      <c r="EI85" s="124"/>
      <c r="EJ85" s="124">
        <v>46027</v>
      </c>
      <c r="EK85" s="124">
        <v>46031</v>
      </c>
      <c r="EL85" s="119"/>
      <c r="EM85" s="144"/>
      <c r="EN85" s="116">
        <v>45977</v>
      </c>
      <c r="EO85" s="95">
        <v>45979</v>
      </c>
      <c r="EP85" s="95"/>
      <c r="EQ85" s="95">
        <v>46031</v>
      </c>
      <c r="ER85" s="95">
        <v>46033</v>
      </c>
      <c r="ES85" s="119"/>
      <c r="ET85" s="144"/>
      <c r="EU85" s="116">
        <v>45998</v>
      </c>
      <c r="EV85" s="95">
        <v>45999</v>
      </c>
      <c r="EW85" s="95"/>
      <c r="EX85" s="95">
        <v>45994</v>
      </c>
      <c r="EY85" s="95">
        <v>45994</v>
      </c>
      <c r="EZ85" s="119"/>
      <c r="FA85" s="144"/>
      <c r="FB85" s="116">
        <v>45950</v>
      </c>
      <c r="FC85" s="95">
        <v>45971</v>
      </c>
      <c r="FD85" s="95"/>
      <c r="FE85" s="95">
        <v>45968</v>
      </c>
      <c r="FF85" s="95">
        <v>46031</v>
      </c>
      <c r="FG85" s="119"/>
      <c r="FH85" s="144"/>
      <c r="FI85" s="116">
        <v>45955</v>
      </c>
      <c r="FJ85" s="95">
        <f t="shared" si="207"/>
        <v>45980</v>
      </c>
      <c r="FK85" s="95"/>
      <c r="FL85" s="95">
        <v>45960</v>
      </c>
      <c r="FM85" s="95">
        <v>45991</v>
      </c>
      <c r="FN85" s="119"/>
      <c r="FO85" s="144"/>
      <c r="FP85" s="116">
        <v>46000</v>
      </c>
      <c r="FQ85" s="95">
        <v>46003</v>
      </c>
      <c r="FR85" s="121"/>
      <c r="FS85" s="95">
        <v>46034</v>
      </c>
      <c r="FT85" s="95">
        <v>46053</v>
      </c>
      <c r="FU85" s="119"/>
      <c r="FV85" s="144"/>
      <c r="FW85" s="116">
        <v>46004</v>
      </c>
      <c r="FX85" s="95">
        <v>46006</v>
      </c>
      <c r="FY85" s="117"/>
      <c r="FZ85" s="95">
        <v>46059</v>
      </c>
      <c r="GA85" s="95">
        <v>46062</v>
      </c>
      <c r="GB85" s="119"/>
      <c r="GC85" s="144"/>
      <c r="GD85" s="391"/>
      <c r="GE85" s="437"/>
      <c r="GF85" s="78"/>
      <c r="GG85" s="78"/>
      <c r="GI85" s="68"/>
    </row>
    <row r="86" spans="1:191" s="74" customFormat="1" ht="16.5" customHeight="1" x14ac:dyDescent="0.3">
      <c r="A86" s="118">
        <f t="shared" si="206"/>
        <v>82</v>
      </c>
      <c r="B86" s="73" t="s">
        <v>213</v>
      </c>
      <c r="C86" s="75" t="s">
        <v>208</v>
      </c>
      <c r="D86" s="95" t="s">
        <v>60</v>
      </c>
      <c r="E86" s="167" t="s">
        <v>425</v>
      </c>
      <c r="F86" s="427" t="s">
        <v>407</v>
      </c>
      <c r="G86" s="95">
        <v>45801</v>
      </c>
      <c r="H86" s="219" t="str">
        <f>VLOOKUP($D86,'Stone Column Progress'!$D$6:$E$199,2,0)</f>
        <v>Kamar/Menard</v>
      </c>
      <c r="I86" s="193" t="s">
        <v>389</v>
      </c>
      <c r="J86" s="430">
        <v>543000</v>
      </c>
      <c r="K86" s="431">
        <v>2670126</v>
      </c>
      <c r="L86" s="116"/>
      <c r="M86" s="95"/>
      <c r="N86" s="117"/>
      <c r="O86" s="95" t="s">
        <v>390</v>
      </c>
      <c r="P86" s="95" t="s">
        <v>390</v>
      </c>
      <c r="Q86" s="144"/>
      <c r="R86" s="118">
        <f>VLOOKUP(D86,'Stone Column Progress'!$D$6:$M$199,7,0)</f>
        <v>199</v>
      </c>
      <c r="S86" s="73">
        <f>VLOOKUP(D86,'Stone Column Progress'!$D$6:$M$199,9,0)</f>
        <v>199</v>
      </c>
      <c r="T86" s="95">
        <v>45749</v>
      </c>
      <c r="U86" s="95">
        <v>45758</v>
      </c>
      <c r="V86" s="117"/>
      <c r="W86" s="95">
        <v>45686</v>
      </c>
      <c r="X86" s="95">
        <v>45745</v>
      </c>
      <c r="Y86" s="119"/>
      <c r="Z86" s="246" t="s">
        <v>462</v>
      </c>
      <c r="AA86" s="455"/>
      <c r="AB86" s="156"/>
      <c r="AC86" s="95"/>
      <c r="AD86" s="95"/>
      <c r="AE86" s="117"/>
      <c r="AF86" s="95"/>
      <c r="AG86" s="95"/>
      <c r="AH86" s="144"/>
      <c r="AI86" s="116">
        <v>45779</v>
      </c>
      <c r="AJ86" s="95">
        <v>45780</v>
      </c>
      <c r="AK86" s="536"/>
      <c r="AL86" s="536">
        <v>45830</v>
      </c>
      <c r="AM86" s="536">
        <v>45832</v>
      </c>
      <c r="AN86" s="388"/>
      <c r="AO86" s="450"/>
      <c r="AP86" s="158">
        <v>45781</v>
      </c>
      <c r="AQ86" s="130">
        <v>45781</v>
      </c>
      <c r="AR86" s="130"/>
      <c r="AS86" s="130">
        <v>45833</v>
      </c>
      <c r="AT86" s="130">
        <v>45841</v>
      </c>
      <c r="AU86" s="119"/>
      <c r="AV86" s="446" t="s">
        <v>419</v>
      </c>
      <c r="AW86" s="116">
        <v>45782</v>
      </c>
      <c r="AX86" s="95">
        <v>45783</v>
      </c>
      <c r="AY86" s="117"/>
      <c r="AZ86" s="95">
        <v>45842</v>
      </c>
      <c r="BA86" s="95">
        <v>45844</v>
      </c>
      <c r="BB86" s="119"/>
      <c r="BC86" s="144" t="s">
        <v>463</v>
      </c>
      <c r="BD86" s="116">
        <v>45784</v>
      </c>
      <c r="BE86" s="95">
        <v>45785</v>
      </c>
      <c r="BF86" s="95"/>
      <c r="BG86" s="95">
        <v>45844</v>
      </c>
      <c r="BH86" s="95">
        <v>45845</v>
      </c>
      <c r="BI86" s="119"/>
      <c r="BJ86" s="144"/>
      <c r="BK86" s="116">
        <v>45786</v>
      </c>
      <c r="BL86" s="95">
        <v>45796</v>
      </c>
      <c r="BM86" s="95"/>
      <c r="BN86" s="95">
        <v>45851</v>
      </c>
      <c r="BO86" s="95">
        <v>45862</v>
      </c>
      <c r="BP86" s="119"/>
      <c r="BQ86" s="144"/>
      <c r="BR86" s="116">
        <v>45797</v>
      </c>
      <c r="BS86" s="95">
        <v>45798</v>
      </c>
      <c r="BT86" s="95"/>
      <c r="BU86" s="95">
        <v>45863</v>
      </c>
      <c r="BV86" s="95">
        <v>45864</v>
      </c>
      <c r="BW86" s="119"/>
      <c r="BX86" s="119"/>
      <c r="BY86" s="144"/>
      <c r="BZ86" s="116">
        <v>45803</v>
      </c>
      <c r="CA86" s="95">
        <v>45806</v>
      </c>
      <c r="CB86" s="117"/>
      <c r="CC86" s="95">
        <v>45874</v>
      </c>
      <c r="CD86" s="95">
        <v>46026</v>
      </c>
      <c r="CE86" s="119"/>
      <c r="CF86" s="144"/>
      <c r="CG86" s="116">
        <v>45805</v>
      </c>
      <c r="CH86" s="95">
        <v>45805</v>
      </c>
      <c r="CI86" s="95"/>
      <c r="CJ86" s="95">
        <v>45875</v>
      </c>
      <c r="CK86" s="95">
        <v>45875</v>
      </c>
      <c r="CL86" s="119"/>
      <c r="CM86" s="119"/>
      <c r="CN86" s="119"/>
      <c r="CO86" s="144"/>
      <c r="CP86" s="116">
        <v>45795</v>
      </c>
      <c r="CQ86" s="95">
        <v>45805</v>
      </c>
      <c r="CR86" s="117"/>
      <c r="CS86" s="124">
        <f>MIN(INDEX('USS SUMMARY'!R:AB,MATCH($D86,'USS SUMMARY'!D:D,0),0))</f>
        <v>45964</v>
      </c>
      <c r="CT86" s="95">
        <v>45969</v>
      </c>
      <c r="CU86" s="119"/>
      <c r="CV86" s="446"/>
      <c r="CW86" s="116">
        <v>45800</v>
      </c>
      <c r="CX86" s="95">
        <v>45807</v>
      </c>
      <c r="CY86" s="117"/>
      <c r="CZ86" s="95">
        <v>45978</v>
      </c>
      <c r="DA86" s="95">
        <v>45982</v>
      </c>
      <c r="DB86" s="119"/>
      <c r="DC86" s="144"/>
      <c r="DD86" s="116">
        <v>45800</v>
      </c>
      <c r="DE86" s="95">
        <v>45807</v>
      </c>
      <c r="DF86" s="117"/>
      <c r="DG86" s="95">
        <v>45977</v>
      </c>
      <c r="DH86" s="95">
        <v>45982</v>
      </c>
      <c r="DI86" s="119"/>
      <c r="DJ86" s="144"/>
      <c r="DK86" s="445" t="str">
        <f>_xlfn.XLOOKUP(D86,CranePad!$D$4:$D$195,CranePad!$E$4:$E$195,0,0,1)</f>
        <v>Odhav</v>
      </c>
      <c r="DL86" s="116">
        <v>45802</v>
      </c>
      <c r="DM86" s="95">
        <v>45809</v>
      </c>
      <c r="DN86" s="95"/>
      <c r="DO86" s="95">
        <v>45961</v>
      </c>
      <c r="DP86" s="95">
        <v>45982</v>
      </c>
      <c r="DQ86" s="119"/>
      <c r="DR86" s="144"/>
      <c r="DS86" s="123">
        <v>45939</v>
      </c>
      <c r="DT86" s="124">
        <v>45954</v>
      </c>
      <c r="DU86" s="124"/>
      <c r="DV86" s="124">
        <v>45982</v>
      </c>
      <c r="DW86" s="124">
        <v>45996</v>
      </c>
      <c r="DX86" s="119"/>
      <c r="DY86" s="144"/>
      <c r="DZ86" s="123">
        <v>45928</v>
      </c>
      <c r="EA86" s="124">
        <v>45936</v>
      </c>
      <c r="EB86" s="124"/>
      <c r="EC86" s="124">
        <f>IF(D86='USS SUMMARY'!AE66,MIN('USS SUMMARY'!AH66:AL66),"")</f>
        <v>45974</v>
      </c>
      <c r="ED86" s="124">
        <v>46001</v>
      </c>
      <c r="EE86" s="119"/>
      <c r="EF86" s="144"/>
      <c r="EG86" s="123">
        <v>45955</v>
      </c>
      <c r="EH86" s="124">
        <v>45962</v>
      </c>
      <c r="EI86" s="124"/>
      <c r="EJ86" s="124">
        <v>45999</v>
      </c>
      <c r="EK86" s="124">
        <v>46003</v>
      </c>
      <c r="EL86" s="119"/>
      <c r="EM86" s="144"/>
      <c r="EN86" s="116">
        <v>45963</v>
      </c>
      <c r="EO86" s="95">
        <v>45965</v>
      </c>
      <c r="EP86" s="95"/>
      <c r="EQ86" s="95">
        <v>46003</v>
      </c>
      <c r="ER86" s="95">
        <v>46005</v>
      </c>
      <c r="ES86" s="119"/>
      <c r="ET86" s="144"/>
      <c r="EU86" s="116">
        <v>45972</v>
      </c>
      <c r="EV86" s="95">
        <v>45973</v>
      </c>
      <c r="EW86" s="95"/>
      <c r="EX86" s="95">
        <v>46001</v>
      </c>
      <c r="EY86" s="95">
        <v>46001</v>
      </c>
      <c r="EZ86" s="119"/>
      <c r="FA86" s="144"/>
      <c r="FB86" s="116">
        <v>45935</v>
      </c>
      <c r="FC86" s="95">
        <v>45955</v>
      </c>
      <c r="FD86" s="95"/>
      <c r="FE86" s="95">
        <v>45968</v>
      </c>
      <c r="FF86" s="95">
        <v>46037</v>
      </c>
      <c r="FG86" s="119"/>
      <c r="FH86" s="144"/>
      <c r="FI86" s="116">
        <v>45925</v>
      </c>
      <c r="FJ86" s="95">
        <f t="shared" si="207"/>
        <v>45950</v>
      </c>
      <c r="FK86" s="95"/>
      <c r="FL86" s="95">
        <v>45960</v>
      </c>
      <c r="FM86" s="95">
        <v>45991</v>
      </c>
      <c r="FN86" s="119"/>
      <c r="FO86" s="144"/>
      <c r="FP86" s="116">
        <v>45974</v>
      </c>
      <c r="FQ86" s="95">
        <v>45977</v>
      </c>
      <c r="FR86" s="121"/>
      <c r="FS86" s="95">
        <v>46034</v>
      </c>
      <c r="FT86" s="95">
        <v>46053</v>
      </c>
      <c r="FU86" s="119"/>
      <c r="FV86" s="144"/>
      <c r="FW86" s="116">
        <v>45977</v>
      </c>
      <c r="FX86" s="95">
        <v>45978</v>
      </c>
      <c r="FY86" s="117"/>
      <c r="FZ86" s="95">
        <v>46059</v>
      </c>
      <c r="GA86" s="95">
        <v>46062</v>
      </c>
      <c r="GB86" s="119"/>
      <c r="GC86" s="144"/>
      <c r="GD86" s="391"/>
      <c r="GE86" s="437"/>
      <c r="GF86" s="78"/>
      <c r="GG86" s="78"/>
      <c r="GI86" s="68"/>
    </row>
    <row r="87" spans="1:191" s="74" customFormat="1" ht="16.5" customHeight="1" x14ac:dyDescent="0.3">
      <c r="A87" s="118">
        <f t="shared" si="206"/>
        <v>83</v>
      </c>
      <c r="B87" s="73" t="s">
        <v>213</v>
      </c>
      <c r="C87" s="75" t="s">
        <v>208</v>
      </c>
      <c r="D87" s="95" t="s">
        <v>66</v>
      </c>
      <c r="E87" s="167" t="s">
        <v>412</v>
      </c>
      <c r="F87" s="427" t="s">
        <v>423</v>
      </c>
      <c r="G87" s="95">
        <v>45747</v>
      </c>
      <c r="H87" s="219" t="str">
        <f>VLOOKUP($D87,'Stone Column Progress'!$D$6:$E$199,2,0)</f>
        <v>Keller</v>
      </c>
      <c r="I87" s="193" t="s">
        <v>389</v>
      </c>
      <c r="J87" s="430">
        <v>543380</v>
      </c>
      <c r="K87" s="431">
        <v>2668154</v>
      </c>
      <c r="L87" s="116"/>
      <c r="M87" s="95"/>
      <c r="N87" s="117"/>
      <c r="O87" s="95" t="s">
        <v>390</v>
      </c>
      <c r="P87" s="95" t="s">
        <v>390</v>
      </c>
      <c r="Q87" s="144"/>
      <c r="R87" s="118">
        <f>VLOOKUP(D87,'Stone Column Progress'!$D$6:$M$199,7,0)</f>
        <v>253</v>
      </c>
      <c r="S87" s="73">
        <f>VLOOKUP(D87,'Stone Column Progress'!$D$6:$M$199,9,0)</f>
        <v>253</v>
      </c>
      <c r="T87" s="95">
        <v>45751</v>
      </c>
      <c r="U87" s="95">
        <v>45761</v>
      </c>
      <c r="V87" s="117"/>
      <c r="W87" s="95">
        <v>45705</v>
      </c>
      <c r="X87" s="95">
        <v>45712</v>
      </c>
      <c r="Y87" s="119"/>
      <c r="Z87" s="144"/>
      <c r="AA87" s="455"/>
      <c r="AB87" s="156"/>
      <c r="AC87" s="95"/>
      <c r="AD87" s="95"/>
      <c r="AE87" s="117"/>
      <c r="AF87" s="95"/>
      <c r="AG87" s="95"/>
      <c r="AH87" s="144"/>
      <c r="AI87" s="116">
        <v>45779</v>
      </c>
      <c r="AJ87" s="95">
        <v>45780</v>
      </c>
      <c r="AK87" s="536"/>
      <c r="AL87" s="536">
        <v>45754</v>
      </c>
      <c r="AM87" s="536">
        <v>45756</v>
      </c>
      <c r="AN87" s="119"/>
      <c r="AO87" s="450"/>
      <c r="AP87" s="158">
        <v>45781</v>
      </c>
      <c r="AQ87" s="130">
        <v>45781</v>
      </c>
      <c r="AR87" s="130"/>
      <c r="AS87" s="130">
        <v>45757</v>
      </c>
      <c r="AT87" s="130">
        <v>45759</v>
      </c>
      <c r="AU87" s="119"/>
      <c r="AV87" s="446"/>
      <c r="AW87" s="116">
        <v>45782</v>
      </c>
      <c r="AX87" s="95">
        <v>45783</v>
      </c>
      <c r="AY87" s="117"/>
      <c r="AZ87" s="95">
        <v>45760</v>
      </c>
      <c r="BA87" s="95">
        <v>45760</v>
      </c>
      <c r="BB87" s="119"/>
      <c r="BC87" s="144"/>
      <c r="BD87" s="116">
        <v>45784</v>
      </c>
      <c r="BE87" s="95">
        <v>45785</v>
      </c>
      <c r="BF87" s="95"/>
      <c r="BG87" s="95">
        <v>45764</v>
      </c>
      <c r="BH87" s="95">
        <v>45765</v>
      </c>
      <c r="BI87" s="119"/>
      <c r="BJ87" s="144"/>
      <c r="BK87" s="116">
        <v>45786</v>
      </c>
      <c r="BL87" s="95">
        <v>45796</v>
      </c>
      <c r="BM87" s="95"/>
      <c r="BN87" s="95">
        <v>45767</v>
      </c>
      <c r="BO87" s="95">
        <v>45778</v>
      </c>
      <c r="BP87" s="119"/>
      <c r="BQ87" s="144"/>
      <c r="BR87" s="116">
        <v>45797</v>
      </c>
      <c r="BS87" s="95">
        <v>45798</v>
      </c>
      <c r="BT87" s="95"/>
      <c r="BU87" s="95">
        <v>45779</v>
      </c>
      <c r="BV87" s="95">
        <v>45780</v>
      </c>
      <c r="BW87" s="119"/>
      <c r="BX87" s="119"/>
      <c r="BY87" s="144"/>
      <c r="BZ87" s="116">
        <v>45803</v>
      </c>
      <c r="CA87" s="95">
        <v>45806</v>
      </c>
      <c r="CB87" s="117"/>
      <c r="CC87" s="95">
        <v>45791</v>
      </c>
      <c r="CD87" s="95">
        <v>45986</v>
      </c>
      <c r="CE87" s="119"/>
      <c r="CF87" s="144"/>
      <c r="CG87" s="116">
        <v>45805</v>
      </c>
      <c r="CH87" s="95">
        <v>45805</v>
      </c>
      <c r="CI87" s="95"/>
      <c r="CJ87" s="95">
        <v>45815</v>
      </c>
      <c r="CK87" s="95">
        <v>45815</v>
      </c>
      <c r="CL87" s="119"/>
      <c r="CM87" s="119"/>
      <c r="CN87" s="119"/>
      <c r="CO87" s="144"/>
      <c r="CP87" s="116">
        <v>45790</v>
      </c>
      <c r="CQ87" s="95">
        <v>45800</v>
      </c>
      <c r="CR87" s="117"/>
      <c r="CS87" s="124">
        <f>MIN(INDEX('USS SUMMARY'!R:AB,MATCH($D87,'USS SUMMARY'!D:D,0),0))</f>
        <v>45762</v>
      </c>
      <c r="CT87" s="95">
        <v>45980</v>
      </c>
      <c r="CU87" s="119"/>
      <c r="CV87" s="446"/>
      <c r="CW87" s="116">
        <v>45800</v>
      </c>
      <c r="CX87" s="95">
        <v>45807</v>
      </c>
      <c r="CY87" s="117"/>
      <c r="CZ87" s="95">
        <v>45746</v>
      </c>
      <c r="DA87" s="95">
        <v>45753</v>
      </c>
      <c r="DB87" s="119"/>
      <c r="DC87" s="144"/>
      <c r="DD87" s="116">
        <v>45800</v>
      </c>
      <c r="DE87" s="95">
        <v>45807</v>
      </c>
      <c r="DF87" s="117"/>
      <c r="DG87" s="95">
        <v>45976</v>
      </c>
      <c r="DH87" s="95">
        <v>45982</v>
      </c>
      <c r="DI87" s="119"/>
      <c r="DJ87" s="144"/>
      <c r="DK87" s="445" t="str">
        <f>_xlfn.XLOOKUP(D87,CranePad!$D$4:$D$195,CranePad!$E$4:$E$195,0,0,1)</f>
        <v>GP Project</v>
      </c>
      <c r="DL87" s="116">
        <v>45802</v>
      </c>
      <c r="DM87" s="95">
        <v>45809</v>
      </c>
      <c r="DN87" s="95"/>
      <c r="DO87" s="95">
        <v>45953</v>
      </c>
      <c r="DP87" s="95">
        <v>45982</v>
      </c>
      <c r="DQ87" s="119"/>
      <c r="DR87" s="144"/>
      <c r="DS87" s="123">
        <v>45952</v>
      </c>
      <c r="DT87" s="124">
        <v>45962</v>
      </c>
      <c r="DU87" s="124"/>
      <c r="DV87" s="124">
        <v>45987</v>
      </c>
      <c r="DW87" s="124">
        <v>45997</v>
      </c>
      <c r="DX87" s="119"/>
      <c r="DY87" s="144"/>
      <c r="DZ87" s="123">
        <v>45957</v>
      </c>
      <c r="EA87" s="124">
        <v>45965</v>
      </c>
      <c r="EB87" s="124"/>
      <c r="EC87" s="124">
        <f>IF(D87='USS SUMMARY'!AE81,MIN('USS SUMMARY'!AH81:AL81),"")</f>
        <v>45981</v>
      </c>
      <c r="ED87" s="124">
        <v>45985</v>
      </c>
      <c r="EE87" s="119"/>
      <c r="EF87" s="144"/>
      <c r="EG87" s="123">
        <v>45963</v>
      </c>
      <c r="EH87" s="124">
        <v>45970</v>
      </c>
      <c r="EI87" s="124"/>
      <c r="EJ87" s="124">
        <v>46001</v>
      </c>
      <c r="EK87" s="124">
        <v>46005</v>
      </c>
      <c r="EL87" s="119"/>
      <c r="EM87" s="144"/>
      <c r="EN87" s="116">
        <v>45971</v>
      </c>
      <c r="EO87" s="95">
        <v>45973</v>
      </c>
      <c r="EP87" s="95"/>
      <c r="EQ87" s="95">
        <v>46005</v>
      </c>
      <c r="ER87" s="95">
        <v>46008</v>
      </c>
      <c r="ES87" s="119"/>
      <c r="ET87" s="144"/>
      <c r="EU87" s="116">
        <v>45975</v>
      </c>
      <c r="EV87" s="95">
        <v>45976</v>
      </c>
      <c r="EW87" s="95"/>
      <c r="EX87" s="95">
        <v>45998</v>
      </c>
      <c r="EY87" s="95">
        <v>45998</v>
      </c>
      <c r="EZ87" s="119"/>
      <c r="FA87" s="144"/>
      <c r="FB87" s="116">
        <v>45935</v>
      </c>
      <c r="FC87" s="95">
        <v>45955</v>
      </c>
      <c r="FD87" s="95"/>
      <c r="FE87" s="95">
        <v>45971</v>
      </c>
      <c r="FF87" s="95">
        <v>46001</v>
      </c>
      <c r="FG87" s="119"/>
      <c r="FH87" s="144"/>
      <c r="FI87" s="116">
        <v>45932</v>
      </c>
      <c r="FJ87" s="95">
        <f t="shared" si="207"/>
        <v>45957</v>
      </c>
      <c r="FK87" s="95"/>
      <c r="FL87" s="95">
        <v>45960</v>
      </c>
      <c r="FM87" s="95">
        <v>45991</v>
      </c>
      <c r="FN87" s="119"/>
      <c r="FO87" s="144"/>
      <c r="FP87" s="116">
        <v>45977</v>
      </c>
      <c r="FQ87" s="95">
        <v>45980</v>
      </c>
      <c r="FR87" s="121"/>
      <c r="FS87" s="95">
        <v>46029</v>
      </c>
      <c r="FT87" s="95">
        <v>46056</v>
      </c>
      <c r="FU87" s="119"/>
      <c r="FV87" s="144"/>
      <c r="FW87" s="116">
        <v>45981</v>
      </c>
      <c r="FX87" s="95">
        <v>45983</v>
      </c>
      <c r="FY87" s="117"/>
      <c r="FZ87" s="95">
        <v>46060</v>
      </c>
      <c r="GA87" s="95">
        <v>46062</v>
      </c>
      <c r="GB87" s="119"/>
      <c r="GC87" s="144"/>
      <c r="GD87" s="391"/>
      <c r="GE87" s="437"/>
      <c r="GF87" s="78"/>
      <c r="GG87" s="78"/>
      <c r="GI87" s="68"/>
    </row>
    <row r="88" spans="1:191" s="74" customFormat="1" ht="16.5" customHeight="1" x14ac:dyDescent="0.3">
      <c r="A88" s="118">
        <f t="shared" si="206"/>
        <v>84</v>
      </c>
      <c r="B88" s="73" t="s">
        <v>213</v>
      </c>
      <c r="C88" s="75" t="s">
        <v>208</v>
      </c>
      <c r="D88" s="95" t="s">
        <v>79</v>
      </c>
      <c r="E88" s="167" t="s">
        <v>412</v>
      </c>
      <c r="F88" s="427" t="s">
        <v>423</v>
      </c>
      <c r="G88" s="95">
        <v>45986</v>
      </c>
      <c r="H88" s="219" t="str">
        <f>VLOOKUP($D88,'Stone Column Progress'!$D$6:$E$199,2,0)</f>
        <v>Keller</v>
      </c>
      <c r="I88" s="193" t="s">
        <v>389</v>
      </c>
      <c r="J88" s="430">
        <v>544412</v>
      </c>
      <c r="K88" s="431">
        <v>2666863</v>
      </c>
      <c r="L88" s="116"/>
      <c r="M88" s="95"/>
      <c r="N88" s="117"/>
      <c r="O88" s="95" t="s">
        <v>390</v>
      </c>
      <c r="P88" s="95" t="s">
        <v>390</v>
      </c>
      <c r="Q88" s="144"/>
      <c r="R88" s="118">
        <f>VLOOKUP(D88,'Stone Column Progress'!$D$6:$M$199,7,0)</f>
        <v>369</v>
      </c>
      <c r="S88" s="73">
        <f>VLOOKUP(D88,'Stone Column Progress'!$D$6:$M$199,9,0)</f>
        <v>369</v>
      </c>
      <c r="T88" s="95">
        <v>45761</v>
      </c>
      <c r="U88" s="95">
        <v>45770</v>
      </c>
      <c r="V88" s="117"/>
      <c r="W88" s="95">
        <v>45696</v>
      </c>
      <c r="X88" s="95">
        <v>45703</v>
      </c>
      <c r="Y88" s="119"/>
      <c r="Z88" s="144"/>
      <c r="AA88" s="455" t="s">
        <v>391</v>
      </c>
      <c r="AB88" s="509" t="s">
        <v>440</v>
      </c>
      <c r="AC88" s="95">
        <v>45776</v>
      </c>
      <c r="AD88" s="95">
        <v>45782</v>
      </c>
      <c r="AE88" s="117"/>
      <c r="AF88" s="95">
        <v>45968</v>
      </c>
      <c r="AG88" s="95">
        <v>45974</v>
      </c>
      <c r="AH88" s="144"/>
      <c r="AI88" s="116">
        <v>45787</v>
      </c>
      <c r="AJ88" s="95">
        <v>45788</v>
      </c>
      <c r="AK88" s="536"/>
      <c r="AL88" s="536">
        <v>45987</v>
      </c>
      <c r="AM88" s="536">
        <v>45988</v>
      </c>
      <c r="AN88" s="119"/>
      <c r="AO88" s="450"/>
      <c r="AP88" s="158">
        <v>45789</v>
      </c>
      <c r="AQ88" s="130">
        <v>45789</v>
      </c>
      <c r="AR88" s="130"/>
      <c r="AS88" s="130">
        <v>45989</v>
      </c>
      <c r="AT88" s="130">
        <v>45990</v>
      </c>
      <c r="AU88" s="119"/>
      <c r="AV88" s="446"/>
      <c r="AW88" s="116">
        <v>45790</v>
      </c>
      <c r="AX88" s="95">
        <v>45791</v>
      </c>
      <c r="AY88" s="117"/>
      <c r="AZ88" s="95">
        <v>45993</v>
      </c>
      <c r="BA88" s="95">
        <v>45993</v>
      </c>
      <c r="BB88" s="119"/>
      <c r="BC88" s="144"/>
      <c r="BD88" s="116">
        <v>45792</v>
      </c>
      <c r="BE88" s="95">
        <v>45793</v>
      </c>
      <c r="BF88" s="95"/>
      <c r="BG88" s="95">
        <v>45993</v>
      </c>
      <c r="BH88" s="95">
        <v>45993</v>
      </c>
      <c r="BI88" s="119"/>
      <c r="BJ88" s="144"/>
      <c r="BK88" s="116">
        <v>45794</v>
      </c>
      <c r="BL88" s="95">
        <v>45804</v>
      </c>
      <c r="BM88" s="95"/>
      <c r="BN88" s="95">
        <v>45994</v>
      </c>
      <c r="BO88" s="95">
        <v>45997</v>
      </c>
      <c r="BP88" s="119"/>
      <c r="BQ88" s="144"/>
      <c r="BR88" s="116">
        <v>45805</v>
      </c>
      <c r="BS88" s="95">
        <v>45806</v>
      </c>
      <c r="BT88" s="95"/>
      <c r="BU88" s="95">
        <v>45998</v>
      </c>
      <c r="BV88" s="95">
        <v>45999</v>
      </c>
      <c r="BW88" s="119"/>
      <c r="BX88" s="119"/>
      <c r="BY88" s="144"/>
      <c r="BZ88" s="116">
        <v>45811</v>
      </c>
      <c r="CA88" s="95">
        <v>45814</v>
      </c>
      <c r="CB88" s="117"/>
      <c r="CC88" s="95">
        <v>46007</v>
      </c>
      <c r="CD88" s="95">
        <v>46055</v>
      </c>
      <c r="CE88" s="119"/>
      <c r="CF88" s="144"/>
      <c r="CG88" s="116">
        <v>45813</v>
      </c>
      <c r="CH88" s="95">
        <v>45813</v>
      </c>
      <c r="CI88" s="95"/>
      <c r="CJ88" s="95">
        <v>46007</v>
      </c>
      <c r="CK88" s="95">
        <v>46007</v>
      </c>
      <c r="CL88" s="119"/>
      <c r="CM88" s="119"/>
      <c r="CN88" s="119"/>
      <c r="CO88" s="144"/>
      <c r="CP88" s="116">
        <v>45813</v>
      </c>
      <c r="CQ88" s="95">
        <v>45823</v>
      </c>
      <c r="CR88" s="117"/>
      <c r="CS88" s="124">
        <f>MIN(INDEX('USS SUMMARY'!R:AB,MATCH($D88,'USS SUMMARY'!D:D,0),0))</f>
        <v>45989</v>
      </c>
      <c r="CT88" s="95">
        <v>45999</v>
      </c>
      <c r="CU88" s="119"/>
      <c r="CV88" s="446"/>
      <c r="CW88" s="116">
        <v>45808</v>
      </c>
      <c r="CX88" s="95">
        <v>45815</v>
      </c>
      <c r="CY88" s="117"/>
      <c r="CZ88" s="95">
        <v>45737</v>
      </c>
      <c r="DA88" s="95">
        <v>45751</v>
      </c>
      <c r="DB88" s="119"/>
      <c r="DC88" s="144"/>
      <c r="DD88" s="116">
        <v>45808</v>
      </c>
      <c r="DE88" s="95">
        <v>45815</v>
      </c>
      <c r="DF88" s="117"/>
      <c r="DG88" s="95">
        <v>46007</v>
      </c>
      <c r="DH88" s="95">
        <v>46010</v>
      </c>
      <c r="DI88" s="119"/>
      <c r="DJ88" s="144"/>
      <c r="DK88" s="445" t="str">
        <f>_xlfn.XLOOKUP(D88,CranePad!$D$4:$D$195,CranePad!$E$4:$E$195,0,0,1)</f>
        <v>Odhav</v>
      </c>
      <c r="DL88" s="116">
        <v>45810</v>
      </c>
      <c r="DM88" s="95">
        <v>45817</v>
      </c>
      <c r="DN88" s="95"/>
      <c r="DO88" s="95">
        <v>45751</v>
      </c>
      <c r="DP88" s="95">
        <v>45762</v>
      </c>
      <c r="DQ88" s="119"/>
      <c r="DR88" s="144"/>
      <c r="DS88" s="123">
        <v>45945</v>
      </c>
      <c r="DT88" s="124">
        <v>45962</v>
      </c>
      <c r="DU88" s="124"/>
      <c r="DV88" s="124">
        <v>46010</v>
      </c>
      <c r="DW88" s="124">
        <v>46019</v>
      </c>
      <c r="DX88" s="119"/>
      <c r="DY88" s="144"/>
      <c r="DZ88" s="123">
        <v>45963</v>
      </c>
      <c r="EA88" s="124">
        <v>45971</v>
      </c>
      <c r="EB88" s="124"/>
      <c r="EC88" s="124">
        <f>IF(D88='USS SUMMARY'!AE87,MIN('USS SUMMARY'!AH87:AL87),"")</f>
        <v>46001</v>
      </c>
      <c r="ED88" s="124">
        <v>46017</v>
      </c>
      <c r="EE88" s="119"/>
      <c r="EF88" s="144"/>
      <c r="EG88" s="123">
        <v>45963</v>
      </c>
      <c r="EH88" s="124">
        <v>45970</v>
      </c>
      <c r="EI88" s="124"/>
      <c r="EJ88" s="124">
        <v>46021</v>
      </c>
      <c r="EK88" s="124">
        <v>46027</v>
      </c>
      <c r="EL88" s="119"/>
      <c r="EM88" s="144"/>
      <c r="EN88" s="116">
        <v>45971</v>
      </c>
      <c r="EO88" s="95">
        <v>45973</v>
      </c>
      <c r="EP88" s="95"/>
      <c r="EQ88" s="95">
        <v>46027</v>
      </c>
      <c r="ER88" s="95">
        <v>46029</v>
      </c>
      <c r="ES88" s="119"/>
      <c r="ET88" s="144"/>
      <c r="EU88" s="116">
        <v>46001</v>
      </c>
      <c r="EV88" s="95">
        <v>46002</v>
      </c>
      <c r="EW88" s="95"/>
      <c r="EX88" s="95">
        <v>46020</v>
      </c>
      <c r="EY88" s="95">
        <v>46020</v>
      </c>
      <c r="EZ88" s="119"/>
      <c r="FA88" s="144"/>
      <c r="FB88" s="116">
        <v>45950</v>
      </c>
      <c r="FC88" s="95">
        <v>45971</v>
      </c>
      <c r="FD88" s="95"/>
      <c r="FE88" s="95">
        <v>45980</v>
      </c>
      <c r="FF88" s="95">
        <v>46008</v>
      </c>
      <c r="FG88" s="119"/>
      <c r="FH88" s="144"/>
      <c r="FI88" s="116">
        <v>45955</v>
      </c>
      <c r="FJ88" s="95">
        <f t="shared" si="207"/>
        <v>45980</v>
      </c>
      <c r="FK88" s="95"/>
      <c r="FL88" s="95">
        <v>45960</v>
      </c>
      <c r="FM88" s="95">
        <v>45991</v>
      </c>
      <c r="FN88" s="119"/>
      <c r="FO88" s="144"/>
      <c r="FP88" s="116">
        <v>46003</v>
      </c>
      <c r="FQ88" s="95">
        <v>46006</v>
      </c>
      <c r="FR88" s="121"/>
      <c r="FS88" s="95">
        <v>46034</v>
      </c>
      <c r="FT88" s="95">
        <v>46056</v>
      </c>
      <c r="FU88" s="119"/>
      <c r="FV88" s="144"/>
      <c r="FW88" s="116">
        <v>46007</v>
      </c>
      <c r="FX88" s="95">
        <v>46009</v>
      </c>
      <c r="FY88" s="117"/>
      <c r="FZ88" s="95">
        <v>46060</v>
      </c>
      <c r="GA88" s="95">
        <v>46062</v>
      </c>
      <c r="GB88" s="119"/>
      <c r="GC88" s="144"/>
      <c r="GD88" s="391"/>
      <c r="GE88" s="437"/>
      <c r="GF88" s="78"/>
      <c r="GG88" s="78"/>
      <c r="GI88" s="68"/>
    </row>
    <row r="89" spans="1:191" s="74" customFormat="1" ht="16.5" customHeight="1" x14ac:dyDescent="0.3">
      <c r="A89" s="118">
        <f t="shared" si="206"/>
        <v>85</v>
      </c>
      <c r="B89" s="73" t="s">
        <v>213</v>
      </c>
      <c r="C89" s="75" t="s">
        <v>208</v>
      </c>
      <c r="D89" s="95" t="s">
        <v>86</v>
      </c>
      <c r="E89" s="167" t="s">
        <v>421</v>
      </c>
      <c r="F89" s="427" t="s">
        <v>438</v>
      </c>
      <c r="G89" s="95">
        <v>45833</v>
      </c>
      <c r="H89" s="220" t="str">
        <f>VLOOKUP($D89,'Stone Column Progress'!$D$6:$E$199,2,0)</f>
        <v>Saritha</v>
      </c>
      <c r="I89" s="193" t="s">
        <v>389</v>
      </c>
      <c r="J89" s="430">
        <v>544485</v>
      </c>
      <c r="K89" s="431">
        <v>2670544</v>
      </c>
      <c r="L89" s="116"/>
      <c r="M89" s="95"/>
      <c r="N89" s="117"/>
      <c r="O89" s="95" t="s">
        <v>390</v>
      </c>
      <c r="P89" s="95" t="s">
        <v>390</v>
      </c>
      <c r="Q89" s="144"/>
      <c r="R89" s="118">
        <f>VLOOKUP(D89,'Stone Column Progress'!$D$6:$M$199,7,0)</f>
        <v>199</v>
      </c>
      <c r="S89" s="73">
        <f>VLOOKUP(D89,'Stone Column Progress'!$D$6:$M$199,9,0)</f>
        <v>199</v>
      </c>
      <c r="T89" s="95">
        <v>45760</v>
      </c>
      <c r="U89" s="95">
        <v>45769</v>
      </c>
      <c r="V89" s="117"/>
      <c r="W89" s="95">
        <v>45808</v>
      </c>
      <c r="X89" s="95">
        <v>45820</v>
      </c>
      <c r="Y89" s="119"/>
      <c r="Z89" s="144"/>
      <c r="AA89" s="116"/>
      <c r="AB89" s="155"/>
      <c r="AC89" s="95"/>
      <c r="AD89" s="95"/>
      <c r="AE89" s="117"/>
      <c r="AF89" s="95"/>
      <c r="AG89" s="95"/>
      <c r="AH89" s="144"/>
      <c r="AI89" s="116">
        <v>45788</v>
      </c>
      <c r="AJ89" s="95">
        <v>45789</v>
      </c>
      <c r="AK89" s="536"/>
      <c r="AL89" s="536">
        <v>45879</v>
      </c>
      <c r="AM89" s="536">
        <v>45880</v>
      </c>
      <c r="AN89" s="119"/>
      <c r="AO89" s="450"/>
      <c r="AP89" s="158">
        <v>45790</v>
      </c>
      <c r="AQ89" s="130">
        <v>45790</v>
      </c>
      <c r="AR89" s="130"/>
      <c r="AS89" s="130">
        <v>45883</v>
      </c>
      <c r="AT89" s="130">
        <v>45903</v>
      </c>
      <c r="AU89" s="119"/>
      <c r="AV89" s="446" t="s">
        <v>464</v>
      </c>
      <c r="AW89" s="116">
        <v>45791</v>
      </c>
      <c r="AX89" s="95">
        <v>45792</v>
      </c>
      <c r="AY89" s="117"/>
      <c r="AZ89" s="95">
        <v>45904</v>
      </c>
      <c r="BA89" s="95">
        <v>45904</v>
      </c>
      <c r="BB89" s="119"/>
      <c r="BC89" s="144"/>
      <c r="BD89" s="116">
        <v>45793</v>
      </c>
      <c r="BE89" s="95">
        <v>45794</v>
      </c>
      <c r="BF89" s="95"/>
      <c r="BG89" s="95">
        <v>45905</v>
      </c>
      <c r="BH89" s="95">
        <v>45905</v>
      </c>
      <c r="BI89" s="119"/>
      <c r="BJ89" s="144"/>
      <c r="BK89" s="116">
        <v>45795</v>
      </c>
      <c r="BL89" s="95">
        <v>45805</v>
      </c>
      <c r="BM89" s="95"/>
      <c r="BN89" s="95">
        <v>45968</v>
      </c>
      <c r="BO89" s="95">
        <v>45977</v>
      </c>
      <c r="BP89" s="119"/>
      <c r="BQ89" s="144"/>
      <c r="BR89" s="116">
        <v>45806</v>
      </c>
      <c r="BS89" s="95">
        <v>45807</v>
      </c>
      <c r="BT89" s="95"/>
      <c r="BU89" s="95">
        <v>45977</v>
      </c>
      <c r="BV89" s="95">
        <v>45984</v>
      </c>
      <c r="BW89" s="119"/>
      <c r="BX89" s="119"/>
      <c r="BY89" s="144" t="s">
        <v>465</v>
      </c>
      <c r="BZ89" s="116">
        <v>45812</v>
      </c>
      <c r="CA89" s="95">
        <v>45815</v>
      </c>
      <c r="CB89" s="117"/>
      <c r="CC89" s="95">
        <v>45999</v>
      </c>
      <c r="CD89" s="95">
        <v>46030</v>
      </c>
      <c r="CE89" s="119"/>
      <c r="CF89" s="144"/>
      <c r="CG89" s="116">
        <v>45814</v>
      </c>
      <c r="CH89" s="95">
        <v>45814</v>
      </c>
      <c r="CI89" s="95"/>
      <c r="CJ89" s="95">
        <v>46000</v>
      </c>
      <c r="CK89" s="95">
        <v>46000</v>
      </c>
      <c r="CL89" s="119"/>
      <c r="CM89" s="119"/>
      <c r="CN89" s="119"/>
      <c r="CO89" s="144"/>
      <c r="CP89" s="116">
        <v>45809</v>
      </c>
      <c r="CQ89" s="95">
        <v>45819</v>
      </c>
      <c r="CR89" s="117"/>
      <c r="CS89" s="124">
        <f>MIN(INDEX('USS SUMMARY'!R:AB,MATCH($D89,'USS SUMMARY'!D:D,0),0))</f>
        <v>45998</v>
      </c>
      <c r="CT89" s="95">
        <v>46013</v>
      </c>
      <c r="CU89" s="119"/>
      <c r="CV89" s="446"/>
      <c r="CW89" s="116">
        <v>45809</v>
      </c>
      <c r="CX89" s="95">
        <v>45816</v>
      </c>
      <c r="CY89" s="117"/>
      <c r="CZ89" s="95">
        <v>45736</v>
      </c>
      <c r="DA89" s="95">
        <v>45766</v>
      </c>
      <c r="DB89" s="119"/>
      <c r="DC89" s="144"/>
      <c r="DD89" s="116">
        <v>45809</v>
      </c>
      <c r="DE89" s="95">
        <v>45816</v>
      </c>
      <c r="DF89" s="117"/>
      <c r="DG89" s="95">
        <v>46004</v>
      </c>
      <c r="DH89" s="95">
        <v>46006</v>
      </c>
      <c r="DI89" s="119"/>
      <c r="DJ89" s="144"/>
      <c r="DK89" s="445" t="str">
        <f>_xlfn.XLOOKUP(D89,CranePad!$D$4:$D$195,CranePad!$E$4:$E$195,0,0,1)</f>
        <v>SS Jadeja</v>
      </c>
      <c r="DL89" s="116">
        <v>45811</v>
      </c>
      <c r="DM89" s="95">
        <v>45818</v>
      </c>
      <c r="DN89" s="95"/>
      <c r="DO89" s="95">
        <v>45967</v>
      </c>
      <c r="DP89" s="95">
        <v>46006</v>
      </c>
      <c r="DQ89" s="119"/>
      <c r="DR89" s="144"/>
      <c r="DS89" s="123">
        <v>45973</v>
      </c>
      <c r="DT89" s="124">
        <v>45982</v>
      </c>
      <c r="DU89" s="124"/>
      <c r="DV89" s="124">
        <v>46009</v>
      </c>
      <c r="DW89" s="124">
        <v>46029</v>
      </c>
      <c r="DX89" s="119"/>
      <c r="DY89" s="144"/>
      <c r="DZ89" s="123">
        <v>45963</v>
      </c>
      <c r="EA89" s="124">
        <v>45971</v>
      </c>
      <c r="EB89" s="124"/>
      <c r="EC89" s="124">
        <f>IF(D89='USS SUMMARY'!AE88,MIN('USS SUMMARY'!AH88:AL88),"")</f>
        <v>46014</v>
      </c>
      <c r="ED89" s="124">
        <v>46031</v>
      </c>
      <c r="EE89" s="119"/>
      <c r="EF89" s="144"/>
      <c r="EG89" s="123">
        <v>45983</v>
      </c>
      <c r="EH89" s="124">
        <v>45990</v>
      </c>
      <c r="EI89" s="124"/>
      <c r="EJ89" s="124">
        <v>46032</v>
      </c>
      <c r="EK89" s="124">
        <v>46037</v>
      </c>
      <c r="EL89" s="119"/>
      <c r="EM89" s="144"/>
      <c r="EN89" s="116">
        <v>45991</v>
      </c>
      <c r="EO89" s="95">
        <v>45993</v>
      </c>
      <c r="EP89" s="95"/>
      <c r="EQ89" s="95">
        <v>46038</v>
      </c>
      <c r="ER89" s="95">
        <v>46040</v>
      </c>
      <c r="ES89" s="119"/>
      <c r="ET89" s="144"/>
      <c r="EU89" s="116">
        <v>45981</v>
      </c>
      <c r="EV89" s="95">
        <v>45982</v>
      </c>
      <c r="EW89" s="95"/>
      <c r="EX89" s="95">
        <v>46030</v>
      </c>
      <c r="EY89" s="95">
        <v>46030</v>
      </c>
      <c r="EZ89" s="119"/>
      <c r="FA89" s="144"/>
      <c r="FB89" s="116">
        <v>45950</v>
      </c>
      <c r="FC89" s="95">
        <v>45971</v>
      </c>
      <c r="FD89" s="95"/>
      <c r="FE89" s="95">
        <v>46006</v>
      </c>
      <c r="FF89" s="95">
        <v>46017</v>
      </c>
      <c r="FG89" s="119"/>
      <c r="FH89" s="144"/>
      <c r="FI89" s="116">
        <v>45955</v>
      </c>
      <c r="FJ89" s="95">
        <f t="shared" si="207"/>
        <v>45980</v>
      </c>
      <c r="FK89" s="95"/>
      <c r="FL89" s="95">
        <v>45960</v>
      </c>
      <c r="FM89" s="95">
        <v>45991</v>
      </c>
      <c r="FN89" s="119"/>
      <c r="FO89" s="144"/>
      <c r="FP89" s="116">
        <v>45983</v>
      </c>
      <c r="FQ89" s="95">
        <v>45986</v>
      </c>
      <c r="FR89" s="121"/>
      <c r="FS89" s="95">
        <v>46042</v>
      </c>
      <c r="FT89" s="95">
        <v>46053</v>
      </c>
      <c r="FU89" s="119"/>
      <c r="FV89" s="144"/>
      <c r="FW89" s="116">
        <v>45994</v>
      </c>
      <c r="FX89" s="95">
        <v>45996</v>
      </c>
      <c r="FY89" s="117"/>
      <c r="FZ89" s="95">
        <v>46062</v>
      </c>
      <c r="GA89" s="95">
        <v>46063</v>
      </c>
      <c r="GB89" s="119"/>
      <c r="GC89" s="144"/>
      <c r="GD89" s="391">
        <v>46063</v>
      </c>
      <c r="GE89" s="437"/>
      <c r="GF89" s="78"/>
      <c r="GG89" s="78"/>
      <c r="GI89" s="68"/>
    </row>
    <row r="90" spans="1:191" s="74" customFormat="1" ht="16.5" customHeight="1" x14ac:dyDescent="0.3">
      <c r="A90" s="118">
        <f t="shared" si="206"/>
        <v>86</v>
      </c>
      <c r="B90" s="75" t="s">
        <v>214</v>
      </c>
      <c r="C90" s="75" t="s">
        <v>209</v>
      </c>
      <c r="D90" s="95" t="s">
        <v>466</v>
      </c>
      <c r="E90" s="167" t="s">
        <v>427</v>
      </c>
      <c r="F90" s="427" t="s">
        <v>387</v>
      </c>
      <c r="G90" s="95">
        <v>45922</v>
      </c>
      <c r="H90" s="219" t="str">
        <f>VLOOKUP($D90,'Stone Column Progress'!$D$6:$E$199,2,0)</f>
        <v>Bauer</v>
      </c>
      <c r="I90" s="193" t="s">
        <v>389</v>
      </c>
      <c r="J90" s="430">
        <v>546239</v>
      </c>
      <c r="K90" s="431">
        <v>2673615</v>
      </c>
      <c r="L90" s="116"/>
      <c r="M90" s="95"/>
      <c r="N90" s="128"/>
      <c r="O90" s="95" t="s">
        <v>390</v>
      </c>
      <c r="P90" s="95" t="s">
        <v>390</v>
      </c>
      <c r="Q90" s="146"/>
      <c r="R90" s="118">
        <f>VLOOKUP(D90,'Stone Column Progress'!$D$6:$M$199,7,0)</f>
        <v>253</v>
      </c>
      <c r="S90" s="73">
        <f>VLOOKUP(D90,'Stone Column Progress'!$D$6:$M$199,9,0)</f>
        <v>253</v>
      </c>
      <c r="T90" s="95">
        <v>45774</v>
      </c>
      <c r="U90" s="95">
        <v>45783</v>
      </c>
      <c r="V90" s="128"/>
      <c r="W90" s="95">
        <v>45888</v>
      </c>
      <c r="X90" s="95">
        <v>45901</v>
      </c>
      <c r="Y90" s="119"/>
      <c r="Z90" s="146"/>
      <c r="AA90" s="116"/>
      <c r="AB90" s="155"/>
      <c r="AC90" s="95"/>
      <c r="AD90" s="95"/>
      <c r="AE90" s="117"/>
      <c r="AF90" s="95"/>
      <c r="AG90" s="95"/>
      <c r="AH90" s="146"/>
      <c r="AI90" s="116">
        <v>45816</v>
      </c>
      <c r="AJ90" s="95">
        <v>45817</v>
      </c>
      <c r="AK90" s="536"/>
      <c r="AL90" s="536">
        <v>45925</v>
      </c>
      <c r="AM90" s="536">
        <v>45929</v>
      </c>
      <c r="AN90" s="119"/>
      <c r="AO90" s="146"/>
      <c r="AP90" s="158">
        <v>45818</v>
      </c>
      <c r="AQ90" s="130">
        <v>45818</v>
      </c>
      <c r="AR90" s="130"/>
      <c r="AS90" s="130">
        <v>45937</v>
      </c>
      <c r="AT90" s="130">
        <v>45937</v>
      </c>
      <c r="AU90" s="119"/>
      <c r="AV90" s="146"/>
      <c r="AW90" s="116">
        <v>45819</v>
      </c>
      <c r="AX90" s="95">
        <v>45820</v>
      </c>
      <c r="AY90" s="128"/>
      <c r="AZ90" s="130">
        <v>45938</v>
      </c>
      <c r="BA90" s="130">
        <v>45938</v>
      </c>
      <c r="BB90" s="119"/>
      <c r="BC90" s="146"/>
      <c r="BD90" s="116">
        <v>45821</v>
      </c>
      <c r="BE90" s="95">
        <v>45822</v>
      </c>
      <c r="BF90" s="95"/>
      <c r="BG90" s="95">
        <v>45941</v>
      </c>
      <c r="BH90" s="95">
        <v>45943</v>
      </c>
      <c r="BI90" s="119"/>
      <c r="BJ90" s="146"/>
      <c r="BK90" s="116">
        <v>45823</v>
      </c>
      <c r="BL90" s="95">
        <v>45833</v>
      </c>
      <c r="BM90" s="95"/>
      <c r="BN90" s="95">
        <v>45949</v>
      </c>
      <c r="BO90" s="95">
        <v>45962</v>
      </c>
      <c r="BP90" s="119"/>
      <c r="BQ90" s="146"/>
      <c r="BR90" s="116">
        <v>45834</v>
      </c>
      <c r="BS90" s="95">
        <v>45835</v>
      </c>
      <c r="BT90" s="95"/>
      <c r="BU90" s="95">
        <v>45968</v>
      </c>
      <c r="BV90" s="95">
        <v>45969</v>
      </c>
      <c r="BW90" s="119"/>
      <c r="BX90" s="119"/>
      <c r="BY90" s="146"/>
      <c r="BZ90" s="116">
        <v>45840</v>
      </c>
      <c r="CA90" s="95">
        <v>45843</v>
      </c>
      <c r="CB90" s="151"/>
      <c r="CC90" s="95">
        <v>45968</v>
      </c>
      <c r="CD90" s="95">
        <v>46056</v>
      </c>
      <c r="CE90" s="119"/>
      <c r="CF90" s="146"/>
      <c r="CG90" s="116">
        <v>45842</v>
      </c>
      <c r="CH90" s="95">
        <v>45842</v>
      </c>
      <c r="CI90" s="95"/>
      <c r="CJ90" s="95">
        <v>46007</v>
      </c>
      <c r="CK90" s="95">
        <v>46007</v>
      </c>
      <c r="CL90" s="119"/>
      <c r="CM90" s="119"/>
      <c r="CN90" s="119"/>
      <c r="CO90" s="146"/>
      <c r="CP90" s="116">
        <v>45827</v>
      </c>
      <c r="CQ90" s="95">
        <v>45837</v>
      </c>
      <c r="CR90" s="128"/>
      <c r="CS90" s="124">
        <f>MIN(INDEX('USS SUMMARY'!R:AB,MATCH($D90,'USS SUMMARY'!D:D,0),0))</f>
        <v>45935</v>
      </c>
      <c r="CT90" s="124">
        <v>46031</v>
      </c>
      <c r="CU90" s="119"/>
      <c r="CV90" s="146"/>
      <c r="CW90" s="116">
        <v>45837</v>
      </c>
      <c r="CX90" s="95">
        <v>45844</v>
      </c>
      <c r="CY90" s="128"/>
      <c r="CZ90" s="95">
        <v>45737</v>
      </c>
      <c r="DA90" s="95">
        <v>45784</v>
      </c>
      <c r="DB90" s="119"/>
      <c r="DC90" s="146"/>
      <c r="DD90" s="116">
        <v>45837</v>
      </c>
      <c r="DE90" s="95">
        <v>45844</v>
      </c>
      <c r="DF90" s="128"/>
      <c r="DG90" s="95">
        <v>46005</v>
      </c>
      <c r="DH90" s="95">
        <v>46009</v>
      </c>
      <c r="DI90" s="119"/>
      <c r="DJ90" s="146"/>
      <c r="DK90" s="445" t="str">
        <f>_xlfn.XLOOKUP(D90,CranePad!$D$4:$D$195,CranePad!$E$4:$E$195,0,0,1)</f>
        <v>SS Jadeja</v>
      </c>
      <c r="DL90" s="116">
        <v>45839</v>
      </c>
      <c r="DM90" s="95">
        <v>45846</v>
      </c>
      <c r="DN90" s="95"/>
      <c r="DO90" s="95">
        <v>45994</v>
      </c>
      <c r="DP90" s="95">
        <v>46009</v>
      </c>
      <c r="DQ90" s="119"/>
      <c r="DR90" s="146"/>
      <c r="DS90" s="123">
        <v>46001</v>
      </c>
      <c r="DT90" s="124">
        <v>46011</v>
      </c>
      <c r="DU90" s="124"/>
      <c r="DV90" s="124">
        <v>46023</v>
      </c>
      <c r="DW90" s="124">
        <v>46034</v>
      </c>
      <c r="DX90" s="119"/>
      <c r="DY90" s="146"/>
      <c r="DZ90" s="123">
        <v>45993</v>
      </c>
      <c r="EA90" s="124">
        <v>46001</v>
      </c>
      <c r="EB90" s="124"/>
      <c r="EC90" s="124">
        <f>IF(D90='USS SUMMARY'!AE122,MIN('USS SUMMARY'!AH122:AL122),"")</f>
        <v>46037</v>
      </c>
      <c r="ED90" s="124">
        <v>46045</v>
      </c>
      <c r="EE90" s="119"/>
      <c r="EF90" s="146"/>
      <c r="EG90" s="123">
        <v>46012</v>
      </c>
      <c r="EH90" s="124">
        <v>46019</v>
      </c>
      <c r="EI90" s="124"/>
      <c r="EJ90" s="124">
        <v>46042</v>
      </c>
      <c r="EK90" s="124">
        <v>46044</v>
      </c>
      <c r="EL90" s="119"/>
      <c r="EM90" s="146"/>
      <c r="EN90" s="116">
        <v>46020</v>
      </c>
      <c r="EO90" s="95">
        <v>46022</v>
      </c>
      <c r="EP90" s="95"/>
      <c r="EQ90" s="95">
        <v>46045</v>
      </c>
      <c r="ER90" s="95">
        <v>46046</v>
      </c>
      <c r="ES90" s="119"/>
      <c r="ET90" s="146"/>
      <c r="EU90" s="116">
        <v>46026</v>
      </c>
      <c r="EV90" s="95">
        <v>46027</v>
      </c>
      <c r="EW90" s="95"/>
      <c r="EX90" s="95">
        <v>46045</v>
      </c>
      <c r="EY90" s="95">
        <v>46045</v>
      </c>
      <c r="EZ90" s="119"/>
      <c r="FA90" s="146"/>
      <c r="FB90" s="116">
        <v>45981</v>
      </c>
      <c r="FC90" s="95">
        <v>46001</v>
      </c>
      <c r="FD90" s="95"/>
      <c r="FE90" s="95">
        <v>45983</v>
      </c>
      <c r="FF90" s="95">
        <v>46042</v>
      </c>
      <c r="FG90" s="119"/>
      <c r="FH90" s="146"/>
      <c r="FI90" s="116">
        <v>45987</v>
      </c>
      <c r="FJ90" s="95">
        <f t="shared" si="207"/>
        <v>46012</v>
      </c>
      <c r="FK90" s="95"/>
      <c r="FL90" s="95">
        <v>45991</v>
      </c>
      <c r="FM90" s="95">
        <v>46010</v>
      </c>
      <c r="FN90" s="119"/>
      <c r="FO90" s="144"/>
      <c r="FP90" s="116">
        <v>46028</v>
      </c>
      <c r="FQ90" s="95">
        <v>46031</v>
      </c>
      <c r="FR90" s="128"/>
      <c r="FS90" s="95">
        <v>46058</v>
      </c>
      <c r="FT90" s="95">
        <v>46071</v>
      </c>
      <c r="FU90" s="119"/>
      <c r="FV90" s="146"/>
      <c r="FW90" s="116">
        <v>46032</v>
      </c>
      <c r="FX90" s="95">
        <v>46034</v>
      </c>
      <c r="FY90" s="128"/>
      <c r="FZ90" s="129"/>
      <c r="GA90" s="129"/>
      <c r="GB90" s="119"/>
      <c r="GC90" s="146"/>
      <c r="GD90" s="392"/>
      <c r="GE90" s="436"/>
      <c r="GF90" s="78"/>
      <c r="GG90" s="78"/>
      <c r="GH90" s="68"/>
      <c r="GI90" s="68"/>
    </row>
    <row r="91" spans="1:191" s="74" customFormat="1" ht="16.5" customHeight="1" x14ac:dyDescent="0.3">
      <c r="A91" s="118">
        <f t="shared" si="206"/>
        <v>87</v>
      </c>
      <c r="B91" s="73" t="s">
        <v>213</v>
      </c>
      <c r="C91" s="75" t="s">
        <v>208</v>
      </c>
      <c r="D91" s="95" t="s">
        <v>90</v>
      </c>
      <c r="E91" s="167" t="s">
        <v>421</v>
      </c>
      <c r="F91" s="427" t="s">
        <v>407</v>
      </c>
      <c r="G91" s="95">
        <v>45820</v>
      </c>
      <c r="H91" s="219" t="str">
        <f>VLOOKUP($D91,'Stone Column Progress'!$D$6:$E$199,2,0)</f>
        <v>Saritha</v>
      </c>
      <c r="I91" s="193" t="s">
        <v>389</v>
      </c>
      <c r="J91" s="430">
        <v>544865</v>
      </c>
      <c r="K91" s="431">
        <v>2668571</v>
      </c>
      <c r="L91" s="116"/>
      <c r="M91" s="95"/>
      <c r="N91" s="117"/>
      <c r="O91" s="95" t="s">
        <v>390</v>
      </c>
      <c r="P91" s="95" t="s">
        <v>390</v>
      </c>
      <c r="Q91" s="144"/>
      <c r="R91" s="118">
        <f>VLOOKUP(D91,'Stone Column Progress'!$D$6:$M$199,7,0)</f>
        <v>253</v>
      </c>
      <c r="S91" s="73">
        <f>VLOOKUP(D91,'Stone Column Progress'!$D$6:$M$199,9,0)</f>
        <v>253</v>
      </c>
      <c r="T91" s="95">
        <v>45773</v>
      </c>
      <c r="U91" s="95">
        <v>45782</v>
      </c>
      <c r="V91" s="117"/>
      <c r="W91" s="95">
        <v>45806</v>
      </c>
      <c r="X91" s="95">
        <v>45816</v>
      </c>
      <c r="Y91" s="119"/>
      <c r="Z91" s="144"/>
      <c r="AA91" s="455"/>
      <c r="AB91" s="156"/>
      <c r="AC91" s="95"/>
      <c r="AD91" s="95"/>
      <c r="AE91" s="117"/>
      <c r="AF91" s="95"/>
      <c r="AG91" s="95"/>
      <c r="AH91" s="144"/>
      <c r="AI91" s="116">
        <v>45787</v>
      </c>
      <c r="AJ91" s="95">
        <v>45788</v>
      </c>
      <c r="AK91" s="536"/>
      <c r="AL91" s="536">
        <v>45849</v>
      </c>
      <c r="AM91" s="536">
        <v>45856</v>
      </c>
      <c r="AN91" s="119"/>
      <c r="AO91" s="450"/>
      <c r="AP91" s="158">
        <v>45789</v>
      </c>
      <c r="AQ91" s="130">
        <v>45789</v>
      </c>
      <c r="AR91" s="130"/>
      <c r="AS91" s="130">
        <v>45858</v>
      </c>
      <c r="AT91" s="130">
        <v>45860</v>
      </c>
      <c r="AU91" s="119"/>
      <c r="AV91" s="446"/>
      <c r="AW91" s="116">
        <v>45790</v>
      </c>
      <c r="AX91" s="95">
        <v>45791</v>
      </c>
      <c r="AY91" s="117"/>
      <c r="AZ91" s="95">
        <v>45862</v>
      </c>
      <c r="BA91" s="95">
        <v>45862</v>
      </c>
      <c r="BB91" s="119"/>
      <c r="BC91" s="144"/>
      <c r="BD91" s="116">
        <v>45792</v>
      </c>
      <c r="BE91" s="95">
        <v>45793</v>
      </c>
      <c r="BF91" s="95"/>
      <c r="BG91" s="95">
        <v>45864</v>
      </c>
      <c r="BH91" s="95">
        <v>45864</v>
      </c>
      <c r="BI91" s="119"/>
      <c r="BJ91" s="144"/>
      <c r="BK91" s="116">
        <v>45794</v>
      </c>
      <c r="BL91" s="95">
        <v>45804</v>
      </c>
      <c r="BM91" s="95"/>
      <c r="BN91" s="95">
        <v>45868</v>
      </c>
      <c r="BO91" s="95">
        <v>45872</v>
      </c>
      <c r="BP91" s="119"/>
      <c r="BQ91" s="144"/>
      <c r="BR91" s="116">
        <v>45805</v>
      </c>
      <c r="BS91" s="95">
        <v>45806</v>
      </c>
      <c r="BT91" s="95"/>
      <c r="BU91" s="95">
        <v>45877</v>
      </c>
      <c r="BV91" s="95">
        <v>45878</v>
      </c>
      <c r="BW91" s="119"/>
      <c r="BX91" s="119"/>
      <c r="BY91" s="144"/>
      <c r="BZ91" s="116">
        <v>45811</v>
      </c>
      <c r="CA91" s="95">
        <v>45814</v>
      </c>
      <c r="CB91" s="117"/>
      <c r="CC91" s="95">
        <v>45965</v>
      </c>
      <c r="CD91" s="95">
        <v>46024</v>
      </c>
      <c r="CE91" s="119"/>
      <c r="CF91" s="144"/>
      <c r="CG91" s="116">
        <v>45813</v>
      </c>
      <c r="CH91" s="95">
        <v>45813</v>
      </c>
      <c r="CI91" s="95"/>
      <c r="CJ91" s="95">
        <v>45889</v>
      </c>
      <c r="CK91" s="95">
        <v>45889</v>
      </c>
      <c r="CL91" s="119"/>
      <c r="CM91" s="119"/>
      <c r="CN91" s="119"/>
      <c r="CO91" s="144"/>
      <c r="CP91" s="116">
        <v>45813</v>
      </c>
      <c r="CQ91" s="95">
        <v>45823</v>
      </c>
      <c r="CR91" s="117"/>
      <c r="CS91" s="124">
        <f>MIN(INDEX('USS SUMMARY'!R:AB,MATCH($D91,'USS SUMMARY'!D:D,0),0))</f>
        <v>45994</v>
      </c>
      <c r="CT91" s="95">
        <v>46000</v>
      </c>
      <c r="CU91" s="119"/>
      <c r="CV91" s="446"/>
      <c r="CW91" s="116">
        <v>45808</v>
      </c>
      <c r="CX91" s="95">
        <v>45815</v>
      </c>
      <c r="CY91" s="117"/>
      <c r="CZ91" s="95">
        <v>45738</v>
      </c>
      <c r="DA91" s="95">
        <v>45779</v>
      </c>
      <c r="DB91" s="119"/>
      <c r="DC91" s="144"/>
      <c r="DD91" s="116">
        <v>45808</v>
      </c>
      <c r="DE91" s="95">
        <v>45815</v>
      </c>
      <c r="DF91" s="117"/>
      <c r="DG91" s="95">
        <v>45997</v>
      </c>
      <c r="DH91" s="95">
        <v>45999</v>
      </c>
      <c r="DI91" s="119"/>
      <c r="DJ91" s="144"/>
      <c r="DK91" s="445" t="str">
        <f>_xlfn.XLOOKUP(D91,CranePad!$D$4:$D$195,CranePad!$E$4:$E$195,0,0,1)</f>
        <v>GP Project</v>
      </c>
      <c r="DL91" s="116">
        <v>45810</v>
      </c>
      <c r="DM91" s="95">
        <v>45817</v>
      </c>
      <c r="DN91" s="95"/>
      <c r="DO91" s="95">
        <v>45951</v>
      </c>
      <c r="DP91" s="95">
        <v>45997</v>
      </c>
      <c r="DQ91" s="119"/>
      <c r="DR91" s="144"/>
      <c r="DS91" s="123">
        <v>45979</v>
      </c>
      <c r="DT91" s="124">
        <v>45989</v>
      </c>
      <c r="DU91" s="124"/>
      <c r="DV91" s="124">
        <v>45999</v>
      </c>
      <c r="DW91" s="124">
        <v>46013</v>
      </c>
      <c r="DX91" s="119"/>
      <c r="DY91" s="144"/>
      <c r="DZ91" s="123">
        <v>45964</v>
      </c>
      <c r="EA91" s="124">
        <v>45972</v>
      </c>
      <c r="EB91" s="124"/>
      <c r="EC91" s="124">
        <f>IF(D91='USS SUMMARY'!AE90,MIN('USS SUMMARY'!AH90:AL90),"")</f>
        <v>46002</v>
      </c>
      <c r="ED91" s="124">
        <v>46012</v>
      </c>
      <c r="EE91" s="119"/>
      <c r="EF91" s="144"/>
      <c r="EG91" s="123">
        <v>45990</v>
      </c>
      <c r="EH91" s="124">
        <v>45997</v>
      </c>
      <c r="EI91" s="124"/>
      <c r="EJ91" s="124">
        <v>46016</v>
      </c>
      <c r="EK91" s="124">
        <v>46020</v>
      </c>
      <c r="EL91" s="119"/>
      <c r="EM91" s="144"/>
      <c r="EN91" s="116">
        <v>45998</v>
      </c>
      <c r="EO91" s="95">
        <v>46000</v>
      </c>
      <c r="EP91" s="95"/>
      <c r="EQ91" s="95">
        <v>46020</v>
      </c>
      <c r="ER91" s="95">
        <v>46022</v>
      </c>
      <c r="ES91" s="119"/>
      <c r="ET91" s="144"/>
      <c r="EU91" s="116">
        <v>46002</v>
      </c>
      <c r="EV91" s="95">
        <v>46003</v>
      </c>
      <c r="EW91" s="95"/>
      <c r="EX91" s="95">
        <v>46013</v>
      </c>
      <c r="EY91" s="95">
        <v>46013</v>
      </c>
      <c r="EZ91" s="119"/>
      <c r="FA91" s="144"/>
      <c r="FB91" s="116">
        <v>45950</v>
      </c>
      <c r="FC91" s="95">
        <v>45971</v>
      </c>
      <c r="FD91" s="95"/>
      <c r="FE91" s="95">
        <v>45963</v>
      </c>
      <c r="FF91" s="95">
        <v>46034</v>
      </c>
      <c r="FG91" s="119"/>
      <c r="FH91" s="144"/>
      <c r="FI91" s="116">
        <v>45955</v>
      </c>
      <c r="FJ91" s="95">
        <f t="shared" si="207"/>
        <v>45980</v>
      </c>
      <c r="FK91" s="95"/>
      <c r="FL91" s="95">
        <v>45960</v>
      </c>
      <c r="FM91" s="95">
        <v>45991</v>
      </c>
      <c r="FN91" s="119"/>
      <c r="FO91" s="144"/>
      <c r="FP91" s="116">
        <v>46004</v>
      </c>
      <c r="FQ91" s="95">
        <v>46007</v>
      </c>
      <c r="FR91" s="121"/>
      <c r="FS91" s="95">
        <v>46042</v>
      </c>
      <c r="FT91" s="95">
        <v>46053</v>
      </c>
      <c r="FU91" s="119"/>
      <c r="FV91" s="144"/>
      <c r="FW91" s="116">
        <v>46008</v>
      </c>
      <c r="FX91" s="95">
        <v>46010</v>
      </c>
      <c r="FY91" s="117"/>
      <c r="FZ91" s="95">
        <v>46060</v>
      </c>
      <c r="GA91" s="95">
        <v>46062</v>
      </c>
      <c r="GB91" s="119"/>
      <c r="GC91" s="144"/>
      <c r="GD91" s="391"/>
      <c r="GE91" s="437"/>
      <c r="GF91" s="78"/>
      <c r="GG91" s="78"/>
      <c r="GI91" s="68"/>
    </row>
    <row r="92" spans="1:191" s="74" customFormat="1" ht="16.5" customHeight="1" x14ac:dyDescent="0.3">
      <c r="A92" s="118">
        <f t="shared" si="206"/>
        <v>88</v>
      </c>
      <c r="B92" s="73" t="s">
        <v>213</v>
      </c>
      <c r="C92" s="75" t="s">
        <v>208</v>
      </c>
      <c r="D92" s="95" t="s">
        <v>92</v>
      </c>
      <c r="E92" s="167" t="s">
        <v>412</v>
      </c>
      <c r="F92" s="427" t="s">
        <v>413</v>
      </c>
      <c r="G92" s="95">
        <v>45986</v>
      </c>
      <c r="H92" s="219" t="str">
        <f>VLOOKUP($D92,'Stone Column Progress'!$D$6:$E$199,2,0)</f>
        <v>Saritha</v>
      </c>
      <c r="I92" s="193" t="s">
        <v>389</v>
      </c>
      <c r="J92" s="430">
        <v>545055</v>
      </c>
      <c r="K92" s="431">
        <v>2667585</v>
      </c>
      <c r="L92" s="116"/>
      <c r="M92" s="95"/>
      <c r="N92" s="117"/>
      <c r="O92" s="95" t="s">
        <v>390</v>
      </c>
      <c r="P92" s="95" t="s">
        <v>390</v>
      </c>
      <c r="Q92" s="144"/>
      <c r="R92" s="118">
        <f>VLOOKUP(D92,'Stone Column Progress'!$D$6:$M$199,7,0)</f>
        <v>253</v>
      </c>
      <c r="S92" s="73">
        <f>VLOOKUP(D92,'Stone Column Progress'!$D$6:$M$199,9,0)</f>
        <v>253</v>
      </c>
      <c r="T92" s="95">
        <v>45771</v>
      </c>
      <c r="U92" s="95">
        <v>45779</v>
      </c>
      <c r="V92" s="117"/>
      <c r="W92" s="95">
        <v>45772</v>
      </c>
      <c r="X92" s="95">
        <v>45794</v>
      </c>
      <c r="Y92" s="119"/>
      <c r="Z92" s="144"/>
      <c r="AA92" s="455" t="s">
        <v>391</v>
      </c>
      <c r="AB92" s="509" t="s">
        <v>392</v>
      </c>
      <c r="AC92" s="95">
        <v>45781</v>
      </c>
      <c r="AD92" s="95">
        <v>45786</v>
      </c>
      <c r="AE92" s="117"/>
      <c r="AF92" s="95">
        <v>45977</v>
      </c>
      <c r="AG92" s="95">
        <v>45980</v>
      </c>
      <c r="AH92" s="144"/>
      <c r="AI92" s="116">
        <v>45789</v>
      </c>
      <c r="AJ92" s="95">
        <v>45790</v>
      </c>
      <c r="AK92" s="536"/>
      <c r="AL92" s="536">
        <v>45989</v>
      </c>
      <c r="AM92" s="536">
        <v>45990</v>
      </c>
      <c r="AN92" s="119"/>
      <c r="AO92" s="450"/>
      <c r="AP92" s="158">
        <v>45790</v>
      </c>
      <c r="AQ92" s="130">
        <v>45791</v>
      </c>
      <c r="AR92" s="130"/>
      <c r="AS92" s="130">
        <v>45990</v>
      </c>
      <c r="AT92" s="130">
        <v>45990</v>
      </c>
      <c r="AU92" s="119"/>
      <c r="AV92" s="446"/>
      <c r="AW92" s="116">
        <v>45791</v>
      </c>
      <c r="AX92" s="95">
        <v>45792</v>
      </c>
      <c r="AY92" s="117"/>
      <c r="AZ92" s="95">
        <v>45991</v>
      </c>
      <c r="BA92" s="95">
        <v>45991</v>
      </c>
      <c r="BB92" s="119"/>
      <c r="BC92" s="144"/>
      <c r="BD92" s="116">
        <v>45793</v>
      </c>
      <c r="BE92" s="95">
        <v>45794</v>
      </c>
      <c r="BF92" s="95"/>
      <c r="BG92" s="95">
        <v>45994</v>
      </c>
      <c r="BH92" s="95">
        <v>45994</v>
      </c>
      <c r="BI92" s="119"/>
      <c r="BJ92" s="144"/>
      <c r="BK92" s="116">
        <v>45795</v>
      </c>
      <c r="BL92" s="95">
        <v>45805</v>
      </c>
      <c r="BM92" s="95"/>
      <c r="BN92" s="95">
        <v>45997</v>
      </c>
      <c r="BO92" s="95">
        <v>46006</v>
      </c>
      <c r="BP92" s="119"/>
      <c r="BQ92" s="144"/>
      <c r="BR92" s="116">
        <v>45806</v>
      </c>
      <c r="BS92" s="95">
        <v>45807</v>
      </c>
      <c r="BT92" s="95"/>
      <c r="BU92" s="95">
        <v>46006</v>
      </c>
      <c r="BV92" s="95">
        <v>46007</v>
      </c>
      <c r="BW92" s="119"/>
      <c r="BX92" s="119"/>
      <c r="BY92" s="144"/>
      <c r="BZ92" s="116">
        <v>45812</v>
      </c>
      <c r="CA92" s="95">
        <v>45815</v>
      </c>
      <c r="CB92" s="117"/>
      <c r="CC92" s="95">
        <v>46013</v>
      </c>
      <c r="CD92" s="95"/>
      <c r="CE92" s="119"/>
      <c r="CF92" s="144"/>
      <c r="CG92" s="116">
        <v>45814</v>
      </c>
      <c r="CH92" s="95">
        <v>45814</v>
      </c>
      <c r="CI92" s="95"/>
      <c r="CJ92" s="95">
        <v>46014</v>
      </c>
      <c r="CK92" s="95">
        <v>46014</v>
      </c>
      <c r="CL92" s="119"/>
      <c r="CM92" s="119"/>
      <c r="CN92" s="119"/>
      <c r="CO92" s="144"/>
      <c r="CP92" s="116">
        <v>45814</v>
      </c>
      <c r="CQ92" s="95">
        <v>45824</v>
      </c>
      <c r="CR92" s="117"/>
      <c r="CS92" s="124">
        <f>MIN(INDEX('USS SUMMARY'!R:AB,MATCH($D92,'USS SUMMARY'!D:D,0),0))</f>
        <v>45990</v>
      </c>
      <c r="CT92" s="95">
        <v>46002</v>
      </c>
      <c r="CU92" s="119"/>
      <c r="CV92" s="446"/>
      <c r="CW92" s="116">
        <v>45809</v>
      </c>
      <c r="CX92" s="95">
        <v>45816</v>
      </c>
      <c r="CY92" s="117"/>
      <c r="CZ92" s="95">
        <v>45747</v>
      </c>
      <c r="DA92" s="95">
        <v>45796</v>
      </c>
      <c r="DB92" s="119"/>
      <c r="DC92" s="144"/>
      <c r="DD92" s="116">
        <v>45809</v>
      </c>
      <c r="DE92" s="95">
        <v>45816</v>
      </c>
      <c r="DF92" s="117"/>
      <c r="DG92" s="95">
        <v>46013</v>
      </c>
      <c r="DH92" s="95">
        <v>46016</v>
      </c>
      <c r="DI92" s="119"/>
      <c r="DJ92" s="144"/>
      <c r="DK92" s="445" t="str">
        <f>_xlfn.XLOOKUP(D92,CranePad!$D$4:$D$195,CranePad!$E$4:$E$195,0,0,1)</f>
        <v>Odhav</v>
      </c>
      <c r="DL92" s="116">
        <v>45811</v>
      </c>
      <c r="DM92" s="95">
        <v>45818</v>
      </c>
      <c r="DN92" s="95"/>
      <c r="DO92" s="95">
        <v>45992</v>
      </c>
      <c r="DP92" s="95">
        <v>46014</v>
      </c>
      <c r="DQ92" s="119"/>
      <c r="DR92" s="144"/>
      <c r="DS92" s="123">
        <v>45974</v>
      </c>
      <c r="DT92" s="124">
        <v>45984</v>
      </c>
      <c r="DU92" s="124"/>
      <c r="DV92" s="124">
        <v>46016</v>
      </c>
      <c r="DW92" s="124">
        <v>46022</v>
      </c>
      <c r="DX92" s="119"/>
      <c r="DY92" s="144"/>
      <c r="DZ92" s="123">
        <v>45965</v>
      </c>
      <c r="EA92" s="124">
        <v>45973</v>
      </c>
      <c r="EB92" s="124"/>
      <c r="EC92" s="124">
        <f>IF(D92='USS SUMMARY'!AE91,MIN('USS SUMMARY'!AH91:AL91),"")</f>
        <v>46003</v>
      </c>
      <c r="ED92" s="124">
        <v>46026</v>
      </c>
      <c r="EE92" s="119"/>
      <c r="EF92" s="144"/>
      <c r="EG92" s="123">
        <v>45985</v>
      </c>
      <c r="EH92" s="124">
        <v>45992</v>
      </c>
      <c r="EI92" s="124"/>
      <c r="EJ92" s="124">
        <v>46028</v>
      </c>
      <c r="EK92" s="124">
        <v>46033</v>
      </c>
      <c r="EL92" s="119"/>
      <c r="EM92" s="144"/>
      <c r="EN92" s="116">
        <v>45993</v>
      </c>
      <c r="EO92" s="95">
        <v>45995</v>
      </c>
      <c r="EP92" s="95"/>
      <c r="EQ92" s="95">
        <v>46033</v>
      </c>
      <c r="ER92" s="95">
        <v>46035</v>
      </c>
      <c r="ES92" s="119"/>
      <c r="ET92" s="144"/>
      <c r="EU92" s="116">
        <v>46003</v>
      </c>
      <c r="EV92" s="95">
        <v>46004</v>
      </c>
      <c r="EW92" s="95"/>
      <c r="EX92" s="95">
        <v>46019</v>
      </c>
      <c r="EY92" s="95">
        <v>46019</v>
      </c>
      <c r="EZ92" s="119"/>
      <c r="FA92" s="144"/>
      <c r="FB92" s="116">
        <v>45950</v>
      </c>
      <c r="FC92" s="95">
        <v>45971</v>
      </c>
      <c r="FD92" s="95"/>
      <c r="FE92" s="95">
        <v>45957</v>
      </c>
      <c r="FF92" s="95">
        <v>46008</v>
      </c>
      <c r="FG92" s="119"/>
      <c r="FH92" s="144"/>
      <c r="FI92" s="116">
        <v>45955</v>
      </c>
      <c r="FJ92" s="95">
        <f t="shared" si="207"/>
        <v>45980</v>
      </c>
      <c r="FK92" s="95"/>
      <c r="FL92" s="95">
        <v>45960</v>
      </c>
      <c r="FM92" s="95">
        <v>45991</v>
      </c>
      <c r="FN92" s="119"/>
      <c r="FO92" s="144"/>
      <c r="FP92" s="116">
        <v>46005</v>
      </c>
      <c r="FQ92" s="95">
        <v>46008</v>
      </c>
      <c r="FR92" s="121"/>
      <c r="FS92" s="95">
        <v>46034</v>
      </c>
      <c r="FT92" s="95">
        <v>46056</v>
      </c>
      <c r="FU92" s="119"/>
      <c r="FV92" s="144"/>
      <c r="FW92" s="116">
        <v>46009</v>
      </c>
      <c r="FX92" s="95">
        <v>46011</v>
      </c>
      <c r="FY92" s="117"/>
      <c r="FZ92" s="95">
        <v>46060</v>
      </c>
      <c r="GA92" s="95">
        <v>46062</v>
      </c>
      <c r="GB92" s="119"/>
      <c r="GC92" s="144"/>
      <c r="GD92" s="391"/>
      <c r="GE92" s="437"/>
      <c r="GF92" s="78"/>
      <c r="GG92" s="78"/>
      <c r="GI92" s="68"/>
    </row>
    <row r="93" spans="1:191" s="74" customFormat="1" ht="16.5" customHeight="1" x14ac:dyDescent="0.3">
      <c r="A93" s="118">
        <f t="shared" si="206"/>
        <v>89</v>
      </c>
      <c r="B93" s="73" t="s">
        <v>213</v>
      </c>
      <c r="C93" s="75" t="s">
        <v>208</v>
      </c>
      <c r="D93" s="95" t="s">
        <v>94</v>
      </c>
      <c r="E93" s="167" t="s">
        <v>437</v>
      </c>
      <c r="F93" s="427" t="s">
        <v>407</v>
      </c>
      <c r="G93" s="95">
        <v>45943</v>
      </c>
      <c r="H93" s="219" t="str">
        <f>VLOOKUP($D93,'Stone Column Progress'!$D$6:$E$199,2,0)</f>
        <v>Keller</v>
      </c>
      <c r="I93" s="193" t="s">
        <v>389</v>
      </c>
      <c r="J93" s="430">
        <v>545246</v>
      </c>
      <c r="K93" s="431">
        <v>2666599</v>
      </c>
      <c r="L93" s="116"/>
      <c r="M93" s="95"/>
      <c r="N93" s="117"/>
      <c r="O93" s="95" t="s">
        <v>390</v>
      </c>
      <c r="P93" s="95" t="s">
        <v>390</v>
      </c>
      <c r="Q93" s="144"/>
      <c r="R93" s="118">
        <f>VLOOKUP(D93,'Stone Column Progress'!$D$6:$M$199,7,0)</f>
        <v>253</v>
      </c>
      <c r="S93" s="73">
        <f>VLOOKUP(D93,'Stone Column Progress'!$D$6:$M$199,9,0)</f>
        <v>253</v>
      </c>
      <c r="T93" s="95">
        <v>45771</v>
      </c>
      <c r="U93" s="95">
        <v>45779</v>
      </c>
      <c r="V93" s="117"/>
      <c r="W93" s="95">
        <v>45701</v>
      </c>
      <c r="X93" s="95">
        <v>45708</v>
      </c>
      <c r="Y93" s="119"/>
      <c r="Z93" s="144"/>
      <c r="AA93" s="455" t="s">
        <v>391</v>
      </c>
      <c r="AB93" s="509" t="s">
        <v>404</v>
      </c>
      <c r="AC93" s="95">
        <v>45781</v>
      </c>
      <c r="AD93" s="95">
        <v>45786</v>
      </c>
      <c r="AE93" s="117"/>
      <c r="AF93" s="95">
        <v>45940</v>
      </c>
      <c r="AG93" s="95">
        <v>45945</v>
      </c>
      <c r="AH93" s="144"/>
      <c r="AI93" s="116">
        <v>45789</v>
      </c>
      <c r="AJ93" s="95">
        <v>45790</v>
      </c>
      <c r="AK93" s="536"/>
      <c r="AL93" s="536">
        <v>45968</v>
      </c>
      <c r="AM93" s="536">
        <v>45971</v>
      </c>
      <c r="AN93" s="119"/>
      <c r="AO93" s="450"/>
      <c r="AP93" s="158">
        <v>45790</v>
      </c>
      <c r="AQ93" s="130">
        <v>45791</v>
      </c>
      <c r="AR93" s="130"/>
      <c r="AS93" s="130">
        <v>45972</v>
      </c>
      <c r="AT93" s="130">
        <v>45972</v>
      </c>
      <c r="AU93" s="119"/>
      <c r="AV93" s="446"/>
      <c r="AW93" s="116">
        <v>45791</v>
      </c>
      <c r="AX93" s="95">
        <v>45792</v>
      </c>
      <c r="AY93" s="117"/>
      <c r="AZ93" s="95">
        <v>45973</v>
      </c>
      <c r="BA93" s="95">
        <v>45973</v>
      </c>
      <c r="BB93" s="119"/>
      <c r="BC93" s="144"/>
      <c r="BD93" s="116">
        <v>45793</v>
      </c>
      <c r="BE93" s="95">
        <v>45794</v>
      </c>
      <c r="BF93" s="95"/>
      <c r="BG93" s="95">
        <v>45975</v>
      </c>
      <c r="BH93" s="95">
        <v>45977</v>
      </c>
      <c r="BI93" s="119"/>
      <c r="BJ93" s="144"/>
      <c r="BK93" s="116">
        <v>45795</v>
      </c>
      <c r="BL93" s="95">
        <v>45805</v>
      </c>
      <c r="BM93" s="95"/>
      <c r="BN93" s="95">
        <v>45978</v>
      </c>
      <c r="BO93" s="95">
        <v>45984</v>
      </c>
      <c r="BP93" s="119"/>
      <c r="BQ93" s="144"/>
      <c r="BR93" s="116">
        <v>45806</v>
      </c>
      <c r="BS93" s="95">
        <v>45807</v>
      </c>
      <c r="BT93" s="95"/>
      <c r="BU93" s="95">
        <v>45985</v>
      </c>
      <c r="BV93" s="95">
        <v>45985</v>
      </c>
      <c r="BW93" s="119"/>
      <c r="BX93" s="119"/>
      <c r="BY93" s="144"/>
      <c r="BZ93" s="116">
        <v>45812</v>
      </c>
      <c r="CA93" s="95">
        <v>45815</v>
      </c>
      <c r="CB93" s="117"/>
      <c r="CC93" s="95">
        <v>45992</v>
      </c>
      <c r="CD93" s="95"/>
      <c r="CE93" s="119"/>
      <c r="CF93" s="144"/>
      <c r="CG93" s="116">
        <v>45814</v>
      </c>
      <c r="CH93" s="95">
        <v>45814</v>
      </c>
      <c r="CI93" s="95"/>
      <c r="CJ93" s="95">
        <v>45995</v>
      </c>
      <c r="CK93" s="95">
        <v>45995</v>
      </c>
      <c r="CL93" s="119"/>
      <c r="CM93" s="119"/>
      <c r="CN93" s="119"/>
      <c r="CO93" s="144"/>
      <c r="CP93" s="116">
        <v>45814</v>
      </c>
      <c r="CQ93" s="95">
        <v>45824</v>
      </c>
      <c r="CR93" s="117"/>
      <c r="CS93" s="124">
        <f>MIN(INDEX('USS SUMMARY'!R:AB,MATCH($D93,'USS SUMMARY'!D:D,0),0))</f>
        <v>45984</v>
      </c>
      <c r="CT93" s="95">
        <v>46013</v>
      </c>
      <c r="CU93" s="119"/>
      <c r="CV93" s="446"/>
      <c r="CW93" s="116">
        <v>45809</v>
      </c>
      <c r="CX93" s="95">
        <v>45816</v>
      </c>
      <c r="CY93" s="117"/>
      <c r="CZ93" s="95">
        <v>45997</v>
      </c>
      <c r="DA93" s="95">
        <v>45999</v>
      </c>
      <c r="DB93" s="119"/>
      <c r="DC93" s="144"/>
      <c r="DD93" s="116">
        <v>45809</v>
      </c>
      <c r="DE93" s="95">
        <v>45816</v>
      </c>
      <c r="DF93" s="117"/>
      <c r="DG93" s="95">
        <v>45997</v>
      </c>
      <c r="DH93" s="95">
        <v>45999</v>
      </c>
      <c r="DI93" s="119"/>
      <c r="DJ93" s="144"/>
      <c r="DK93" s="445" t="str">
        <f>_xlfn.XLOOKUP(D93,CranePad!$D$4:$D$195,CranePad!$E$4:$E$195,0,0,1)</f>
        <v>Odhav</v>
      </c>
      <c r="DL93" s="116">
        <v>45811</v>
      </c>
      <c r="DM93" s="95">
        <v>45818</v>
      </c>
      <c r="DN93" s="95"/>
      <c r="DO93" s="95">
        <v>45751</v>
      </c>
      <c r="DP93" s="95">
        <v>45765</v>
      </c>
      <c r="DQ93" s="119"/>
      <c r="DR93" s="144"/>
      <c r="DS93" s="123">
        <v>45963</v>
      </c>
      <c r="DT93" s="124">
        <v>45973</v>
      </c>
      <c r="DU93" s="124"/>
      <c r="DV93" s="124">
        <v>45999</v>
      </c>
      <c r="DW93" s="124">
        <v>46011</v>
      </c>
      <c r="DX93" s="119"/>
      <c r="DY93" s="144"/>
      <c r="DZ93" s="123">
        <v>45966</v>
      </c>
      <c r="EA93" s="124">
        <v>45974</v>
      </c>
      <c r="EB93" s="124"/>
      <c r="EC93" s="124">
        <f>IF(D93='USS SUMMARY'!AE92,MIN('USS SUMMARY'!AH92:AL92),"")</f>
        <v>46016</v>
      </c>
      <c r="ED93" s="124">
        <v>46023</v>
      </c>
      <c r="EE93" s="119"/>
      <c r="EF93" s="144"/>
      <c r="EG93" s="123">
        <v>45974</v>
      </c>
      <c r="EH93" s="124">
        <v>45981</v>
      </c>
      <c r="EI93" s="124"/>
      <c r="EJ93" s="124">
        <v>46013</v>
      </c>
      <c r="EK93" s="124">
        <v>46020</v>
      </c>
      <c r="EL93" s="119"/>
      <c r="EM93" s="144"/>
      <c r="EN93" s="116">
        <v>45982</v>
      </c>
      <c r="EO93" s="95">
        <v>45984</v>
      </c>
      <c r="EP93" s="95"/>
      <c r="EQ93" s="95">
        <v>46020</v>
      </c>
      <c r="ER93" s="95">
        <v>46022</v>
      </c>
      <c r="ES93" s="119"/>
      <c r="ET93" s="144"/>
      <c r="EU93" s="116">
        <v>46004</v>
      </c>
      <c r="EV93" s="95">
        <v>46005</v>
      </c>
      <c r="EW93" s="95"/>
      <c r="EX93" s="95">
        <v>46023</v>
      </c>
      <c r="EY93" s="95">
        <v>46023</v>
      </c>
      <c r="EZ93" s="119"/>
      <c r="FA93" s="144"/>
      <c r="FB93" s="116">
        <v>45950</v>
      </c>
      <c r="FC93" s="95">
        <v>45971</v>
      </c>
      <c r="FD93" s="95"/>
      <c r="FE93" s="95">
        <v>45972</v>
      </c>
      <c r="FF93" s="95">
        <v>46009</v>
      </c>
      <c r="FG93" s="119"/>
      <c r="FH93" s="144"/>
      <c r="FI93" s="116">
        <v>45955</v>
      </c>
      <c r="FJ93" s="95">
        <f t="shared" si="207"/>
        <v>45980</v>
      </c>
      <c r="FK93" s="95"/>
      <c r="FL93" s="95">
        <v>45960</v>
      </c>
      <c r="FM93" s="95">
        <v>45991</v>
      </c>
      <c r="FN93" s="119"/>
      <c r="FO93" s="144"/>
      <c r="FP93" s="116">
        <v>46006</v>
      </c>
      <c r="FQ93" s="95">
        <v>46009</v>
      </c>
      <c r="FR93" s="121"/>
      <c r="FS93" s="95">
        <v>46042</v>
      </c>
      <c r="FT93" s="95">
        <v>46058</v>
      </c>
      <c r="FU93" s="119"/>
      <c r="FV93" s="144"/>
      <c r="FW93" s="116">
        <v>46010</v>
      </c>
      <c r="FX93" s="95">
        <v>46012</v>
      </c>
      <c r="FY93" s="117"/>
      <c r="FZ93" s="95">
        <v>46061</v>
      </c>
      <c r="GA93" s="95">
        <v>46063</v>
      </c>
      <c r="GB93" s="119"/>
      <c r="GC93" s="144"/>
      <c r="GD93" s="391"/>
      <c r="GE93" s="437"/>
      <c r="GF93" s="78"/>
      <c r="GG93" s="78"/>
      <c r="GI93" s="68"/>
    </row>
    <row r="94" spans="1:191" s="74" customFormat="1" ht="16.5" customHeight="1" x14ac:dyDescent="0.3">
      <c r="A94" s="118">
        <f t="shared" si="206"/>
        <v>90</v>
      </c>
      <c r="B94" s="73" t="s">
        <v>213</v>
      </c>
      <c r="C94" s="75" t="s">
        <v>208</v>
      </c>
      <c r="D94" s="95" t="s">
        <v>100</v>
      </c>
      <c r="E94" s="167" t="s">
        <v>421</v>
      </c>
      <c r="F94" s="427" t="s">
        <v>407</v>
      </c>
      <c r="G94" s="95">
        <v>45900</v>
      </c>
      <c r="H94" s="219" t="str">
        <f>VLOOKUP($D94,'Stone Column Progress'!$D$6:$E$199,2,0)</f>
        <v>Keller</v>
      </c>
      <c r="I94" s="193" t="s">
        <v>389</v>
      </c>
      <c r="J94" s="430">
        <v>545326</v>
      </c>
      <c r="K94" s="431">
        <v>2670239</v>
      </c>
      <c r="L94" s="116"/>
      <c r="M94" s="95"/>
      <c r="N94" s="117"/>
      <c r="O94" s="95" t="s">
        <v>390</v>
      </c>
      <c r="P94" s="95" t="s">
        <v>390</v>
      </c>
      <c r="Q94" s="144"/>
      <c r="R94" s="118">
        <f>VLOOKUP(D94,'Stone Column Progress'!$D$6:$M$199,7,0)</f>
        <v>253</v>
      </c>
      <c r="S94" s="73">
        <f>VLOOKUP(D94,'Stone Column Progress'!$D$6:$M$199,9,0)</f>
        <v>253</v>
      </c>
      <c r="T94" s="95">
        <v>45770</v>
      </c>
      <c r="U94" s="95">
        <v>45779</v>
      </c>
      <c r="V94" s="117"/>
      <c r="W94" s="95">
        <v>45877</v>
      </c>
      <c r="X94" s="95">
        <v>45895</v>
      </c>
      <c r="Y94" s="119"/>
      <c r="Z94" s="144"/>
      <c r="AA94" s="455"/>
      <c r="AB94" s="156"/>
      <c r="AC94" s="95"/>
      <c r="AD94" s="95"/>
      <c r="AE94" s="117"/>
      <c r="AF94" s="95"/>
      <c r="AG94" s="95"/>
      <c r="AH94" s="144"/>
      <c r="AI94" s="116">
        <v>45797</v>
      </c>
      <c r="AJ94" s="95">
        <v>45798</v>
      </c>
      <c r="AK94" s="536"/>
      <c r="AL94" s="536">
        <v>45946</v>
      </c>
      <c r="AM94" s="536">
        <v>45948</v>
      </c>
      <c r="AN94" s="119"/>
      <c r="AO94" s="450"/>
      <c r="AP94" s="158">
        <v>45799</v>
      </c>
      <c r="AQ94" s="130">
        <v>45799</v>
      </c>
      <c r="AR94" s="130"/>
      <c r="AS94" s="130">
        <v>45956</v>
      </c>
      <c r="AT94" s="130">
        <v>45957</v>
      </c>
      <c r="AU94" s="119"/>
      <c r="AV94" s="446"/>
      <c r="AW94" s="116">
        <v>45800</v>
      </c>
      <c r="AX94" s="95">
        <v>45801</v>
      </c>
      <c r="AY94" s="117"/>
      <c r="AZ94" s="95">
        <v>45957</v>
      </c>
      <c r="BA94" s="95">
        <v>45957</v>
      </c>
      <c r="BB94" s="119"/>
      <c r="BC94" s="144"/>
      <c r="BD94" s="116">
        <v>45802</v>
      </c>
      <c r="BE94" s="95">
        <v>45803</v>
      </c>
      <c r="BF94" s="95"/>
      <c r="BG94" s="95">
        <v>45958</v>
      </c>
      <c r="BH94" s="95">
        <v>45958</v>
      </c>
      <c r="BI94" s="119"/>
      <c r="BJ94" s="144"/>
      <c r="BK94" s="116">
        <v>45804</v>
      </c>
      <c r="BL94" s="95">
        <v>45814</v>
      </c>
      <c r="BM94" s="95"/>
      <c r="BN94" s="95">
        <v>45959</v>
      </c>
      <c r="BO94" s="95">
        <v>45969</v>
      </c>
      <c r="BP94" s="119"/>
      <c r="BQ94" s="144"/>
      <c r="BR94" s="116">
        <v>45815</v>
      </c>
      <c r="BS94" s="95">
        <v>45816</v>
      </c>
      <c r="BT94" s="95"/>
      <c r="BU94" s="95">
        <v>45970</v>
      </c>
      <c r="BV94" s="95">
        <v>45971</v>
      </c>
      <c r="BW94" s="119"/>
      <c r="BX94" s="119"/>
      <c r="BY94" s="144"/>
      <c r="BZ94" s="116">
        <v>45821</v>
      </c>
      <c r="CA94" s="95">
        <v>45824</v>
      </c>
      <c r="CB94" s="117"/>
      <c r="CC94" s="95">
        <v>45983</v>
      </c>
      <c r="CD94" s="95"/>
      <c r="CE94" s="119"/>
      <c r="CF94" s="144"/>
      <c r="CG94" s="116">
        <v>45823</v>
      </c>
      <c r="CH94" s="95">
        <v>45823</v>
      </c>
      <c r="CI94" s="95"/>
      <c r="CJ94" s="95">
        <v>45984</v>
      </c>
      <c r="CK94" s="95">
        <v>45984</v>
      </c>
      <c r="CL94" s="119"/>
      <c r="CM94" s="119"/>
      <c r="CN94" s="119"/>
      <c r="CO94" s="144"/>
      <c r="CP94" s="116">
        <v>45823</v>
      </c>
      <c r="CQ94" s="95">
        <v>45833</v>
      </c>
      <c r="CR94" s="117"/>
      <c r="CS94" s="124">
        <f>MIN(INDEX('USS SUMMARY'!R:AB,MATCH($D94,'USS SUMMARY'!D:D,0),0))</f>
        <v>45955</v>
      </c>
      <c r="CT94" s="95">
        <v>46020</v>
      </c>
      <c r="CU94" s="119"/>
      <c r="CV94" s="446"/>
      <c r="CW94" s="116">
        <v>45818</v>
      </c>
      <c r="CX94" s="95">
        <v>45825</v>
      </c>
      <c r="CY94" s="117"/>
      <c r="CZ94" s="95">
        <v>45736</v>
      </c>
      <c r="DA94" s="95">
        <v>45762</v>
      </c>
      <c r="DB94" s="119"/>
      <c r="DC94" s="144"/>
      <c r="DD94" s="116">
        <v>45818</v>
      </c>
      <c r="DE94" s="95">
        <v>45825</v>
      </c>
      <c r="DF94" s="117"/>
      <c r="DG94" s="95">
        <v>46015</v>
      </c>
      <c r="DH94" s="95">
        <v>46019</v>
      </c>
      <c r="DI94" s="119"/>
      <c r="DJ94" s="144"/>
      <c r="DK94" s="445" t="str">
        <f>_xlfn.XLOOKUP(D94,CranePad!$D$4:$D$195,CranePad!$E$4:$E$195,0,0,1)</f>
        <v>SS Jadeja</v>
      </c>
      <c r="DL94" s="116">
        <v>45820</v>
      </c>
      <c r="DM94" s="95">
        <v>45827</v>
      </c>
      <c r="DN94" s="95"/>
      <c r="DO94" s="95">
        <v>45967</v>
      </c>
      <c r="DP94" s="95">
        <v>46018</v>
      </c>
      <c r="DQ94" s="119"/>
      <c r="DR94" s="144"/>
      <c r="DS94" s="123">
        <v>45983</v>
      </c>
      <c r="DT94" s="124">
        <v>45992</v>
      </c>
      <c r="DU94" s="124"/>
      <c r="DV94" s="124">
        <v>46018</v>
      </c>
      <c r="DW94" s="124">
        <v>46027</v>
      </c>
      <c r="DX94" s="119"/>
      <c r="DY94" s="144"/>
      <c r="DZ94" s="123">
        <v>45967</v>
      </c>
      <c r="EA94" s="124">
        <v>45975</v>
      </c>
      <c r="EB94" s="124"/>
      <c r="EC94" s="124">
        <f>IF(D94='USS SUMMARY'!AE93,MIN('USS SUMMARY'!AH93:AL93),"")</f>
        <v>46023</v>
      </c>
      <c r="ED94" s="124">
        <v>46040</v>
      </c>
      <c r="EE94" s="119"/>
      <c r="EF94" s="144"/>
      <c r="EG94" s="123">
        <v>45993</v>
      </c>
      <c r="EH94" s="124">
        <v>46000</v>
      </c>
      <c r="EI94" s="124"/>
      <c r="EJ94" s="124">
        <v>46031</v>
      </c>
      <c r="EK94" s="124">
        <v>46034</v>
      </c>
      <c r="EL94" s="119"/>
      <c r="EM94" s="144"/>
      <c r="EN94" s="116">
        <v>46001</v>
      </c>
      <c r="EO94" s="95">
        <v>46003</v>
      </c>
      <c r="EP94" s="95"/>
      <c r="EQ94" s="95">
        <v>46035</v>
      </c>
      <c r="ER94" s="95">
        <v>46037</v>
      </c>
      <c r="ES94" s="119"/>
      <c r="ET94" s="144"/>
      <c r="EU94" s="116">
        <v>45985</v>
      </c>
      <c r="EV94" s="95">
        <v>45986</v>
      </c>
      <c r="EW94" s="95"/>
      <c r="EX94" s="95">
        <v>46038</v>
      </c>
      <c r="EY94" s="95">
        <v>46038</v>
      </c>
      <c r="EZ94" s="119"/>
      <c r="FA94" s="144"/>
      <c r="FB94" s="116">
        <v>45950</v>
      </c>
      <c r="FC94" s="95">
        <v>45971</v>
      </c>
      <c r="FD94" s="95"/>
      <c r="FE94" s="95">
        <v>45958</v>
      </c>
      <c r="FF94" s="95">
        <v>46054</v>
      </c>
      <c r="FG94" s="119"/>
      <c r="FH94" s="144"/>
      <c r="FI94" s="116">
        <v>45955</v>
      </c>
      <c r="FJ94" s="95">
        <f t="shared" si="207"/>
        <v>45980</v>
      </c>
      <c r="FK94" s="95"/>
      <c r="FL94" s="95">
        <v>45960</v>
      </c>
      <c r="FM94" s="95">
        <v>45991</v>
      </c>
      <c r="FN94" s="119"/>
      <c r="FO94" s="144"/>
      <c r="FP94" s="116">
        <v>45987</v>
      </c>
      <c r="FQ94" s="95">
        <v>45990</v>
      </c>
      <c r="FR94" s="121"/>
      <c r="FS94" s="95">
        <v>46046</v>
      </c>
      <c r="FT94" s="95">
        <v>46053</v>
      </c>
      <c r="FU94" s="119"/>
      <c r="FV94" s="144"/>
      <c r="FW94" s="116">
        <v>46004</v>
      </c>
      <c r="FX94" s="95">
        <v>46006</v>
      </c>
      <c r="FY94" s="117"/>
      <c r="FZ94" s="95">
        <v>46061</v>
      </c>
      <c r="GA94" s="95">
        <v>46062</v>
      </c>
      <c r="GB94" s="119"/>
      <c r="GC94" s="144"/>
      <c r="GD94" s="391"/>
      <c r="GE94" s="437"/>
      <c r="GF94" s="78"/>
      <c r="GG94" s="78"/>
      <c r="GI94" s="68"/>
    </row>
    <row r="95" spans="1:191" s="74" customFormat="1" ht="16.5" customHeight="1" x14ac:dyDescent="0.3">
      <c r="A95" s="118">
        <f t="shared" si="206"/>
        <v>91</v>
      </c>
      <c r="B95" s="73" t="s">
        <v>213</v>
      </c>
      <c r="C95" s="75" t="s">
        <v>208</v>
      </c>
      <c r="D95" s="95" t="s">
        <v>119</v>
      </c>
      <c r="E95" s="167" t="s">
        <v>437</v>
      </c>
      <c r="F95" s="427" t="s">
        <v>438</v>
      </c>
      <c r="G95" s="95">
        <v>45922</v>
      </c>
      <c r="H95" s="219" t="str">
        <f>VLOOKUP($D95,'Stone Column Progress'!$D$6:$E$199,2,0)</f>
        <v>Bauer</v>
      </c>
      <c r="I95" s="193" t="s">
        <v>389</v>
      </c>
      <c r="J95" s="430">
        <v>547573</v>
      </c>
      <c r="K95" s="431">
        <v>2666712</v>
      </c>
      <c r="L95" s="116"/>
      <c r="M95" s="95"/>
      <c r="N95" s="117"/>
      <c r="O95" s="95" t="s">
        <v>390</v>
      </c>
      <c r="P95" s="95" t="s">
        <v>390</v>
      </c>
      <c r="Q95" s="144"/>
      <c r="R95" s="118">
        <f>VLOOKUP(D95,'Stone Column Progress'!$D$6:$M$199,7,0)</f>
        <v>253</v>
      </c>
      <c r="S95" s="73">
        <f>VLOOKUP(D95,'Stone Column Progress'!$D$6:$M$199,9,0)</f>
        <v>253</v>
      </c>
      <c r="T95" s="95">
        <v>45751</v>
      </c>
      <c r="U95" s="95">
        <v>45761</v>
      </c>
      <c r="V95" s="117"/>
      <c r="W95" s="95">
        <v>45849</v>
      </c>
      <c r="X95" s="95">
        <v>45857</v>
      </c>
      <c r="Y95" s="119"/>
      <c r="Z95" s="144"/>
      <c r="AA95" s="116"/>
      <c r="AB95" s="155"/>
      <c r="AC95" s="95"/>
      <c r="AD95" s="95"/>
      <c r="AE95" s="117"/>
      <c r="AF95" s="95"/>
      <c r="AG95" s="95"/>
      <c r="AH95" s="144"/>
      <c r="AI95" s="116">
        <v>45768</v>
      </c>
      <c r="AJ95" s="95">
        <v>45769</v>
      </c>
      <c r="AK95" s="536"/>
      <c r="AL95" s="536">
        <v>45925</v>
      </c>
      <c r="AM95" s="536">
        <v>45927</v>
      </c>
      <c r="AN95" s="119"/>
      <c r="AO95" s="450"/>
      <c r="AP95" s="158">
        <v>45770</v>
      </c>
      <c r="AQ95" s="130">
        <v>45770</v>
      </c>
      <c r="AR95" s="130"/>
      <c r="AS95" s="130">
        <v>45928</v>
      </c>
      <c r="AT95" s="130">
        <v>45928</v>
      </c>
      <c r="AU95" s="119"/>
      <c r="AV95" s="446"/>
      <c r="AW95" s="116">
        <v>45771</v>
      </c>
      <c r="AX95" s="95">
        <v>45772</v>
      </c>
      <c r="AY95" s="117"/>
      <c r="AZ95" s="95">
        <v>45929</v>
      </c>
      <c r="BA95" s="95">
        <v>45929</v>
      </c>
      <c r="BB95" s="119"/>
      <c r="BC95" s="144"/>
      <c r="BD95" s="116">
        <v>45773</v>
      </c>
      <c r="BE95" s="95">
        <v>45774</v>
      </c>
      <c r="BF95" s="95"/>
      <c r="BG95" s="95">
        <v>45932</v>
      </c>
      <c r="BH95" s="95">
        <v>45933</v>
      </c>
      <c r="BI95" s="119"/>
      <c r="BJ95" s="144"/>
      <c r="BK95" s="116">
        <v>45775</v>
      </c>
      <c r="BL95" s="95">
        <v>45785</v>
      </c>
      <c r="BM95" s="95"/>
      <c r="BN95" s="95">
        <v>45943</v>
      </c>
      <c r="BO95" s="95">
        <v>45961</v>
      </c>
      <c r="BP95" s="119"/>
      <c r="BQ95" s="144"/>
      <c r="BR95" s="116">
        <v>45786</v>
      </c>
      <c r="BS95" s="95">
        <v>45787</v>
      </c>
      <c r="BT95" s="95"/>
      <c r="BU95" s="95">
        <v>45963</v>
      </c>
      <c r="BV95" s="95">
        <v>45964</v>
      </c>
      <c r="BW95" s="119"/>
      <c r="BX95" s="119"/>
      <c r="BY95" s="144"/>
      <c r="BZ95" s="116">
        <v>45792</v>
      </c>
      <c r="CA95" s="95">
        <v>45795</v>
      </c>
      <c r="CB95" s="117"/>
      <c r="CC95" s="95">
        <v>45970</v>
      </c>
      <c r="CD95" s="95">
        <v>46057</v>
      </c>
      <c r="CE95" s="119"/>
      <c r="CF95" s="144"/>
      <c r="CG95" s="116">
        <v>45794</v>
      </c>
      <c r="CH95" s="95">
        <v>45794</v>
      </c>
      <c r="CI95" s="95"/>
      <c r="CJ95" s="95">
        <v>45972</v>
      </c>
      <c r="CK95" s="95">
        <v>45972</v>
      </c>
      <c r="CL95" s="119"/>
      <c r="CM95" s="119"/>
      <c r="CN95" s="119"/>
      <c r="CO95" s="144"/>
      <c r="CP95" s="116">
        <v>45784</v>
      </c>
      <c r="CQ95" s="95">
        <v>45794</v>
      </c>
      <c r="CR95" s="117"/>
      <c r="CS95" s="124">
        <f>MIN(INDEX('USS SUMMARY'!R:AB,MATCH($D95,'USS SUMMARY'!D:D,0),0))</f>
        <v>45929</v>
      </c>
      <c r="CT95" s="95">
        <v>45986</v>
      </c>
      <c r="CU95" s="119"/>
      <c r="CV95" s="446"/>
      <c r="CW95" s="116">
        <v>45789</v>
      </c>
      <c r="CX95" s="95">
        <v>45796</v>
      </c>
      <c r="CY95" s="125"/>
      <c r="CZ95" s="95">
        <v>45745</v>
      </c>
      <c r="DA95" s="95">
        <v>45784</v>
      </c>
      <c r="DB95" s="119"/>
      <c r="DC95" s="144"/>
      <c r="DD95" s="116">
        <v>45789</v>
      </c>
      <c r="DE95" s="95">
        <v>45796</v>
      </c>
      <c r="DF95" s="117"/>
      <c r="DG95" s="95">
        <v>45988</v>
      </c>
      <c r="DH95" s="95">
        <v>45989</v>
      </c>
      <c r="DI95" s="119"/>
      <c r="DJ95" s="144"/>
      <c r="DK95" s="445" t="str">
        <f>_xlfn.XLOOKUP(D95,CranePad!$D$4:$D$195,CranePad!$E$4:$E$195,0,0,1)</f>
        <v>Bipin</v>
      </c>
      <c r="DL95" s="116">
        <v>45791</v>
      </c>
      <c r="DM95" s="95">
        <v>45798</v>
      </c>
      <c r="DN95" s="95"/>
      <c r="DO95" s="95">
        <v>45982</v>
      </c>
      <c r="DP95" s="95">
        <v>45989</v>
      </c>
      <c r="DQ95" s="119"/>
      <c r="DR95" s="144"/>
      <c r="DS95" s="123">
        <v>45956</v>
      </c>
      <c r="DT95" s="124">
        <v>45966</v>
      </c>
      <c r="DU95" s="124"/>
      <c r="DV95" s="124">
        <v>45989</v>
      </c>
      <c r="DW95" s="124">
        <v>46001</v>
      </c>
      <c r="DX95" s="119"/>
      <c r="DY95" s="144"/>
      <c r="DZ95" s="123">
        <v>45974</v>
      </c>
      <c r="EA95" s="124">
        <v>45982</v>
      </c>
      <c r="EB95" s="124"/>
      <c r="EC95" s="124">
        <f>IF(D95='USS SUMMARY'!AE104,MIN('USS SUMMARY'!AH104:AL104),"")</f>
        <v>45988</v>
      </c>
      <c r="ED95" s="124">
        <v>46003</v>
      </c>
      <c r="EE95" s="119"/>
      <c r="EF95" s="144"/>
      <c r="EG95" s="123">
        <v>45967</v>
      </c>
      <c r="EH95" s="124">
        <v>45974</v>
      </c>
      <c r="EI95" s="124"/>
      <c r="EJ95" s="124">
        <v>46001</v>
      </c>
      <c r="EK95" s="124">
        <v>46007</v>
      </c>
      <c r="EL95" s="119"/>
      <c r="EM95" s="144"/>
      <c r="EN95" s="116">
        <v>45975</v>
      </c>
      <c r="EO95" s="95">
        <v>45977</v>
      </c>
      <c r="EP95" s="95"/>
      <c r="EQ95" s="95">
        <v>46007</v>
      </c>
      <c r="ER95" s="95">
        <v>46009</v>
      </c>
      <c r="ES95" s="119"/>
      <c r="ET95" s="144"/>
      <c r="EU95" s="116">
        <v>46012</v>
      </c>
      <c r="EV95" s="95">
        <v>46013</v>
      </c>
      <c r="EW95" s="95"/>
      <c r="EX95" s="95">
        <v>46026</v>
      </c>
      <c r="EY95" s="95">
        <v>46026</v>
      </c>
      <c r="EZ95" s="119"/>
      <c r="FA95" s="144"/>
      <c r="FB95" s="116">
        <v>45950</v>
      </c>
      <c r="FC95" s="95">
        <v>45971</v>
      </c>
      <c r="FD95" s="95"/>
      <c r="FE95" s="95">
        <v>45973</v>
      </c>
      <c r="FF95" s="95">
        <v>46008</v>
      </c>
      <c r="FG95" s="119"/>
      <c r="FH95" s="144"/>
      <c r="FI95" s="116">
        <v>45976</v>
      </c>
      <c r="FJ95" s="95">
        <f t="shared" si="207"/>
        <v>46001</v>
      </c>
      <c r="FK95" s="95"/>
      <c r="FL95" s="95">
        <v>45960</v>
      </c>
      <c r="FM95" s="95">
        <v>45991</v>
      </c>
      <c r="FN95" s="119"/>
      <c r="FO95" s="144"/>
      <c r="FP95" s="116">
        <v>46014</v>
      </c>
      <c r="FQ95" s="95">
        <v>46017</v>
      </c>
      <c r="FR95" s="121"/>
      <c r="FS95" s="95">
        <v>46044</v>
      </c>
      <c r="FT95" s="95">
        <v>46058</v>
      </c>
      <c r="FU95" s="119"/>
      <c r="FV95" s="144"/>
      <c r="FW95" s="116">
        <v>46018</v>
      </c>
      <c r="FX95" s="95">
        <v>46020</v>
      </c>
      <c r="FY95" s="117"/>
      <c r="FZ95" s="95">
        <v>46061</v>
      </c>
      <c r="GA95" s="95">
        <v>46063</v>
      </c>
      <c r="GB95" s="119"/>
      <c r="GC95" s="144"/>
      <c r="GD95" s="391"/>
      <c r="GE95" s="437"/>
      <c r="GF95" s="78"/>
      <c r="GG95" s="78">
        <f>54+197+29</f>
        <v>280</v>
      </c>
      <c r="GI95" s="68"/>
    </row>
    <row r="96" spans="1:191" s="74" customFormat="1" ht="16.5" customHeight="1" x14ac:dyDescent="0.3">
      <c r="A96" s="118">
        <f t="shared" si="206"/>
        <v>92</v>
      </c>
      <c r="B96" s="73" t="s">
        <v>213</v>
      </c>
      <c r="C96" s="75" t="s">
        <v>208</v>
      </c>
      <c r="D96" s="95" t="s">
        <v>40</v>
      </c>
      <c r="E96" s="167" t="s">
        <v>425</v>
      </c>
      <c r="F96" s="427" t="s">
        <v>438</v>
      </c>
      <c r="G96" s="95">
        <v>45801</v>
      </c>
      <c r="H96" s="219" t="str">
        <f>VLOOKUP($D96,'Stone Column Progress'!$D$6:$E$199,2,0)</f>
        <v>Keller</v>
      </c>
      <c r="I96" s="193" t="s">
        <v>389</v>
      </c>
      <c r="J96" s="430">
        <v>544031</v>
      </c>
      <c r="K96" s="431">
        <v>2668836</v>
      </c>
      <c r="L96" s="116"/>
      <c r="M96" s="95"/>
      <c r="N96" s="117"/>
      <c r="O96" s="95" t="s">
        <v>390</v>
      </c>
      <c r="P96" s="95" t="s">
        <v>390</v>
      </c>
      <c r="Q96" s="144"/>
      <c r="R96" s="118">
        <f>VLOOKUP(D96,'Stone Column Progress'!$D$6:$M$199,7,0)</f>
        <v>253</v>
      </c>
      <c r="S96" s="73">
        <f>VLOOKUP(D96,'Stone Column Progress'!$D$6:$M$199,9,0)</f>
        <v>253</v>
      </c>
      <c r="T96" s="95">
        <v>45763</v>
      </c>
      <c r="U96" s="95">
        <v>45772</v>
      </c>
      <c r="V96" s="117"/>
      <c r="W96" s="95">
        <v>45721</v>
      </c>
      <c r="X96" s="95">
        <v>45733</v>
      </c>
      <c r="Y96" s="119"/>
      <c r="Z96" s="144"/>
      <c r="AA96" s="455"/>
      <c r="AB96" s="156"/>
      <c r="AC96" s="95"/>
      <c r="AD96" s="95"/>
      <c r="AE96" s="117"/>
      <c r="AF96" s="95"/>
      <c r="AG96" s="95"/>
      <c r="AH96" s="144"/>
      <c r="AI96" s="116">
        <v>45793</v>
      </c>
      <c r="AJ96" s="95">
        <v>45794</v>
      </c>
      <c r="AK96" s="536"/>
      <c r="AL96" s="536">
        <v>45803</v>
      </c>
      <c r="AM96" s="536">
        <v>45806</v>
      </c>
      <c r="AN96" s="119"/>
      <c r="AO96" s="450"/>
      <c r="AP96" s="158">
        <v>45795</v>
      </c>
      <c r="AQ96" s="130">
        <v>45795</v>
      </c>
      <c r="AR96" s="130"/>
      <c r="AS96" s="130">
        <v>45807</v>
      </c>
      <c r="AT96" s="130">
        <v>45808</v>
      </c>
      <c r="AU96" s="119"/>
      <c r="AV96" s="446"/>
      <c r="AW96" s="116">
        <v>45796</v>
      </c>
      <c r="AX96" s="95">
        <v>45797</v>
      </c>
      <c r="AY96" s="117"/>
      <c r="AZ96" s="95">
        <v>45810</v>
      </c>
      <c r="BA96" s="95">
        <v>45810</v>
      </c>
      <c r="BB96" s="119"/>
      <c r="BC96" s="144"/>
      <c r="BD96" s="116">
        <v>45798</v>
      </c>
      <c r="BE96" s="95">
        <v>45799</v>
      </c>
      <c r="BF96" s="95"/>
      <c r="BG96" s="95">
        <v>45854</v>
      </c>
      <c r="BH96" s="95">
        <v>45854</v>
      </c>
      <c r="BI96" s="119"/>
      <c r="BJ96" s="144"/>
      <c r="BK96" s="116">
        <v>45800</v>
      </c>
      <c r="BL96" s="95">
        <v>45810</v>
      </c>
      <c r="BM96" s="95"/>
      <c r="BN96" s="95">
        <v>45865</v>
      </c>
      <c r="BO96" s="95">
        <v>45879</v>
      </c>
      <c r="BP96" s="119"/>
      <c r="BQ96" s="144"/>
      <c r="BR96" s="116">
        <v>45811</v>
      </c>
      <c r="BS96" s="95">
        <v>45812</v>
      </c>
      <c r="BT96" s="95"/>
      <c r="BU96" s="95">
        <v>45881</v>
      </c>
      <c r="BV96" s="95">
        <v>45882</v>
      </c>
      <c r="BW96" s="119"/>
      <c r="BX96" s="119"/>
      <c r="BY96" s="144"/>
      <c r="BZ96" s="116">
        <v>45817</v>
      </c>
      <c r="CA96" s="95">
        <v>45820</v>
      </c>
      <c r="CB96" s="117"/>
      <c r="CC96" s="95">
        <v>45890</v>
      </c>
      <c r="CD96" s="95">
        <v>46058</v>
      </c>
      <c r="CE96" s="119"/>
      <c r="CF96" s="144"/>
      <c r="CG96" s="116">
        <v>45819</v>
      </c>
      <c r="CH96" s="95">
        <v>45819</v>
      </c>
      <c r="CI96" s="95"/>
      <c r="CJ96" s="95">
        <v>45985</v>
      </c>
      <c r="CK96" s="95">
        <v>45985</v>
      </c>
      <c r="CL96" s="119"/>
      <c r="CM96" s="119"/>
      <c r="CN96" s="119"/>
      <c r="CO96" s="144"/>
      <c r="CP96" s="116">
        <v>45819</v>
      </c>
      <c r="CQ96" s="95">
        <v>45829</v>
      </c>
      <c r="CR96" s="117"/>
      <c r="CS96" s="124">
        <f>MIN(INDEX('USS SUMMARY'!R:AB,MATCH($D96,'USS SUMMARY'!D:D,0),0))</f>
        <v>45809</v>
      </c>
      <c r="CT96" s="95">
        <v>45983</v>
      </c>
      <c r="CU96" s="119"/>
      <c r="CV96" s="446"/>
      <c r="CW96" s="116">
        <v>45814</v>
      </c>
      <c r="CX96" s="95">
        <v>45821</v>
      </c>
      <c r="CY96" s="117"/>
      <c r="CZ96" s="95">
        <v>45740</v>
      </c>
      <c r="DA96" s="95">
        <v>45752</v>
      </c>
      <c r="DB96" s="119"/>
      <c r="DC96" s="144"/>
      <c r="DD96" s="116">
        <v>45814</v>
      </c>
      <c r="DE96" s="95">
        <v>45821</v>
      </c>
      <c r="DF96" s="117"/>
      <c r="DG96" s="95">
        <v>45987</v>
      </c>
      <c r="DH96" s="95">
        <v>45989</v>
      </c>
      <c r="DI96" s="119"/>
      <c r="DJ96" s="144"/>
      <c r="DK96" s="445" t="str">
        <f>_xlfn.XLOOKUP(D96,CranePad!$D$4:$D$195,CranePad!$E$4:$E$195,0,0,1)</f>
        <v>GP Project</v>
      </c>
      <c r="DL96" s="116">
        <v>45816</v>
      </c>
      <c r="DM96" s="95">
        <v>45823</v>
      </c>
      <c r="DN96" s="95"/>
      <c r="DO96" s="95">
        <v>45962</v>
      </c>
      <c r="DP96" s="95">
        <v>45989</v>
      </c>
      <c r="DQ96" s="119"/>
      <c r="DR96" s="144"/>
      <c r="DS96" s="123">
        <v>45968</v>
      </c>
      <c r="DT96" s="124">
        <v>45978</v>
      </c>
      <c r="DU96" s="124"/>
      <c r="DV96" s="124">
        <v>45989</v>
      </c>
      <c r="DW96" s="124">
        <v>46001</v>
      </c>
      <c r="DX96" s="119"/>
      <c r="DY96" s="144"/>
      <c r="DZ96" s="123">
        <v>45962</v>
      </c>
      <c r="EA96" s="124">
        <v>45970</v>
      </c>
      <c r="EB96" s="124"/>
      <c r="EC96" s="124">
        <f>IF(D96='USS SUMMARY'!AE85,MIN('USS SUMMARY'!AH85:AL85),"")</f>
        <v>45987</v>
      </c>
      <c r="ED96" s="124">
        <v>46010</v>
      </c>
      <c r="EE96" s="119"/>
      <c r="EF96" s="144"/>
      <c r="EG96" s="123">
        <v>45979</v>
      </c>
      <c r="EH96" s="124">
        <v>45986</v>
      </c>
      <c r="EI96" s="124"/>
      <c r="EJ96" s="124">
        <v>46004</v>
      </c>
      <c r="EK96" s="124">
        <v>46008</v>
      </c>
      <c r="EL96" s="119"/>
      <c r="EM96" s="145"/>
      <c r="EN96" s="116">
        <v>45987</v>
      </c>
      <c r="EO96" s="95">
        <v>45989</v>
      </c>
      <c r="EP96" s="95"/>
      <c r="EQ96" s="95">
        <v>46008</v>
      </c>
      <c r="ER96" s="95">
        <v>46011</v>
      </c>
      <c r="ES96" s="119"/>
      <c r="ET96" s="144"/>
      <c r="EU96" s="116">
        <v>46000</v>
      </c>
      <c r="EV96" s="95">
        <v>46001</v>
      </c>
      <c r="EW96" s="95"/>
      <c r="EX96" s="95">
        <v>46011</v>
      </c>
      <c r="EY96" s="95">
        <v>46011</v>
      </c>
      <c r="EZ96" s="119"/>
      <c r="FA96" s="144"/>
      <c r="FB96" s="116">
        <v>45950</v>
      </c>
      <c r="FC96" s="95">
        <v>45971</v>
      </c>
      <c r="FD96" s="95"/>
      <c r="FE96" s="95">
        <v>45986</v>
      </c>
      <c r="FF96" s="95">
        <v>46050</v>
      </c>
      <c r="FG96" s="119"/>
      <c r="FH96" s="144"/>
      <c r="FI96" s="116">
        <v>45955</v>
      </c>
      <c r="FJ96" s="95">
        <f t="shared" si="207"/>
        <v>45980</v>
      </c>
      <c r="FK96" s="95"/>
      <c r="FL96" s="95">
        <v>45960</v>
      </c>
      <c r="FM96" s="95">
        <v>45991</v>
      </c>
      <c r="FN96" s="119"/>
      <c r="FO96" s="144"/>
      <c r="FP96" s="116">
        <v>46002</v>
      </c>
      <c r="FQ96" s="95">
        <v>46005</v>
      </c>
      <c r="FR96" s="121"/>
      <c r="FS96" s="95">
        <v>46042</v>
      </c>
      <c r="FT96" s="95">
        <v>46053</v>
      </c>
      <c r="FU96" s="119"/>
      <c r="FV96" s="144"/>
      <c r="FW96" s="116">
        <v>46006</v>
      </c>
      <c r="FX96" s="95">
        <v>46008</v>
      </c>
      <c r="FY96" s="117"/>
      <c r="FZ96" s="95">
        <v>46059</v>
      </c>
      <c r="GA96" s="95">
        <v>46062</v>
      </c>
      <c r="GB96" s="119"/>
      <c r="GC96" s="144"/>
      <c r="GD96" s="391"/>
      <c r="GE96" s="437"/>
      <c r="GF96" s="78"/>
      <c r="GG96" s="78"/>
      <c r="GI96" s="68"/>
    </row>
    <row r="97" spans="1:191" s="74" customFormat="1" ht="16.5" customHeight="1" x14ac:dyDescent="0.3">
      <c r="A97" s="118">
        <f t="shared" ref="A97:A128" si="208">ROW(A93)</f>
        <v>93</v>
      </c>
      <c r="B97" s="73" t="s">
        <v>211</v>
      </c>
      <c r="C97" s="77" t="s">
        <v>206</v>
      </c>
      <c r="D97" s="95" t="s">
        <v>109</v>
      </c>
      <c r="E97" s="167" t="s">
        <v>429</v>
      </c>
      <c r="F97" s="427" t="s">
        <v>413</v>
      </c>
      <c r="G97" s="95">
        <v>45957</v>
      </c>
      <c r="H97" s="219" t="str">
        <f>VLOOKUP($D97,'Stone Column Progress'!$D$6:$E$199,2,0)</f>
        <v>Bauer</v>
      </c>
      <c r="I97" s="193" t="s">
        <v>389</v>
      </c>
      <c r="J97" s="430">
        <v>536274</v>
      </c>
      <c r="K97" s="431">
        <v>2660409</v>
      </c>
      <c r="L97" s="116"/>
      <c r="M97" s="95"/>
      <c r="N97" s="117"/>
      <c r="O97" s="95" t="s">
        <v>390</v>
      </c>
      <c r="P97" s="95" t="s">
        <v>390</v>
      </c>
      <c r="Q97" s="144"/>
      <c r="R97" s="118">
        <f>VLOOKUP(D97,'Stone Column Progress'!$D$6:$M$199,7,0)</f>
        <v>253</v>
      </c>
      <c r="S97" s="73">
        <f>VLOOKUP(D97,'Stone Column Progress'!$D$6:$M$199,9,0)</f>
        <v>253</v>
      </c>
      <c r="T97" s="95">
        <v>45732</v>
      </c>
      <c r="U97" s="95">
        <v>45742</v>
      </c>
      <c r="V97" s="117"/>
      <c r="W97" s="95">
        <v>45745</v>
      </c>
      <c r="X97" s="95">
        <v>45957</v>
      </c>
      <c r="Y97" s="119"/>
      <c r="Z97" s="144"/>
      <c r="AA97" s="455"/>
      <c r="AB97" s="156"/>
      <c r="AC97" s="95"/>
      <c r="AD97" s="95"/>
      <c r="AE97" s="117"/>
      <c r="AF97" s="95"/>
      <c r="AG97" s="95"/>
      <c r="AH97" s="144"/>
      <c r="AI97" s="116">
        <v>45744</v>
      </c>
      <c r="AJ97" s="95">
        <v>45745</v>
      </c>
      <c r="AK97" s="536"/>
      <c r="AL97" s="536">
        <v>45958</v>
      </c>
      <c r="AM97" s="536">
        <v>45959</v>
      </c>
      <c r="AN97" s="119"/>
      <c r="AO97" s="450"/>
      <c r="AP97" s="158">
        <v>45746</v>
      </c>
      <c r="AQ97" s="130">
        <v>45746</v>
      </c>
      <c r="AR97" s="130"/>
      <c r="AS97" s="130">
        <v>45960</v>
      </c>
      <c r="AT97" s="130">
        <v>45961</v>
      </c>
      <c r="AU97" s="119"/>
      <c r="AV97" s="446"/>
      <c r="AW97" s="116">
        <v>45747</v>
      </c>
      <c r="AX97" s="95">
        <v>45748</v>
      </c>
      <c r="AY97" s="117"/>
      <c r="AZ97" s="95">
        <v>45961</v>
      </c>
      <c r="BA97" s="95">
        <v>45961</v>
      </c>
      <c r="BB97" s="119"/>
      <c r="BC97" s="144"/>
      <c r="BD97" s="116">
        <v>45749</v>
      </c>
      <c r="BE97" s="95">
        <v>45750</v>
      </c>
      <c r="BF97" s="95"/>
      <c r="BG97" s="95">
        <v>45962</v>
      </c>
      <c r="BH97" s="95">
        <v>45966</v>
      </c>
      <c r="BI97" s="119"/>
      <c r="BJ97" s="144"/>
      <c r="BK97" s="116">
        <v>45751</v>
      </c>
      <c r="BL97" s="95">
        <v>45761</v>
      </c>
      <c r="BM97" s="95"/>
      <c r="BN97" s="95">
        <v>45968</v>
      </c>
      <c r="BO97" s="95">
        <v>45972</v>
      </c>
      <c r="BP97" s="119"/>
      <c r="BQ97" s="144"/>
      <c r="BR97" s="116">
        <v>45762</v>
      </c>
      <c r="BS97" s="95">
        <v>45763</v>
      </c>
      <c r="BT97" s="95"/>
      <c r="BU97" s="95">
        <v>45972</v>
      </c>
      <c r="BV97" s="95">
        <v>45972</v>
      </c>
      <c r="BW97" s="119"/>
      <c r="BX97" s="119"/>
      <c r="BY97" s="144"/>
      <c r="BZ97" s="116">
        <v>45768</v>
      </c>
      <c r="CA97" s="95">
        <v>45771</v>
      </c>
      <c r="CB97" s="117"/>
      <c r="CC97" s="95">
        <v>45974</v>
      </c>
      <c r="CD97" s="95">
        <v>46006</v>
      </c>
      <c r="CE97" s="119"/>
      <c r="CF97" s="144"/>
      <c r="CG97" s="116">
        <v>45770</v>
      </c>
      <c r="CH97" s="95">
        <v>45770</v>
      </c>
      <c r="CI97" s="95"/>
      <c r="CJ97" s="95">
        <v>45975</v>
      </c>
      <c r="CK97" s="95">
        <v>45975</v>
      </c>
      <c r="CL97" s="119"/>
      <c r="CM97" s="119"/>
      <c r="CN97" s="119"/>
      <c r="CO97" s="144"/>
      <c r="CP97" s="116">
        <v>45772</v>
      </c>
      <c r="CQ97" s="95">
        <v>45782</v>
      </c>
      <c r="CR97" s="117"/>
      <c r="CS97" s="124">
        <f>MIN(INDEX('USS SUMMARY'!R:AB,MATCH($D97,'USS SUMMARY'!D:D,0),0))</f>
        <v>45958</v>
      </c>
      <c r="CT97" s="95">
        <v>45985</v>
      </c>
      <c r="CU97" s="119"/>
      <c r="CV97" s="446"/>
      <c r="CW97" s="116">
        <v>45765</v>
      </c>
      <c r="CX97" s="95">
        <v>45772</v>
      </c>
      <c r="CY97" s="117"/>
      <c r="CZ97" s="95">
        <v>45713</v>
      </c>
      <c r="DA97" s="95">
        <v>45720</v>
      </c>
      <c r="DB97" s="119"/>
      <c r="DC97" s="144"/>
      <c r="DD97" s="116">
        <v>45765</v>
      </c>
      <c r="DE97" s="95">
        <v>45772</v>
      </c>
      <c r="DF97" s="117"/>
      <c r="DG97" s="95">
        <v>45975</v>
      </c>
      <c r="DH97" s="95">
        <v>45981</v>
      </c>
      <c r="DI97" s="119"/>
      <c r="DJ97" s="144"/>
      <c r="DK97" s="445" t="str">
        <f>_xlfn.XLOOKUP(D97,CranePad!$D$4:$D$195,CranePad!$E$4:$E$195,0,0,1)</f>
        <v>GP Project(Reuse)</v>
      </c>
      <c r="DL97" s="116">
        <v>45774</v>
      </c>
      <c r="DM97" s="95">
        <v>45781</v>
      </c>
      <c r="DN97" s="95"/>
      <c r="DO97" s="95">
        <v>45974</v>
      </c>
      <c r="DP97" s="95">
        <v>45987</v>
      </c>
      <c r="DQ97" s="119"/>
      <c r="DR97" s="144"/>
      <c r="DS97" s="123">
        <v>45807</v>
      </c>
      <c r="DT97" s="124">
        <v>45817</v>
      </c>
      <c r="DU97" s="124"/>
      <c r="DV97" s="124">
        <v>45987</v>
      </c>
      <c r="DW97" s="124">
        <v>46000</v>
      </c>
      <c r="DX97" s="119"/>
      <c r="DY97" s="144"/>
      <c r="DZ97" s="123">
        <v>45812</v>
      </c>
      <c r="EA97" s="124">
        <v>45820</v>
      </c>
      <c r="EB97" s="124"/>
      <c r="EC97" s="124">
        <f>IF(D97='USS SUMMARY'!AE56,MIN('USS SUMMARY'!AH56:AL56),"")</f>
        <v>45988</v>
      </c>
      <c r="ED97" s="124">
        <v>45997</v>
      </c>
      <c r="EE97" s="119"/>
      <c r="EF97" s="144"/>
      <c r="EG97" s="123">
        <v>45818</v>
      </c>
      <c r="EH97" s="124">
        <v>45825</v>
      </c>
      <c r="EI97" s="124"/>
      <c r="EJ97" s="124">
        <v>46002</v>
      </c>
      <c r="EK97" s="124">
        <v>46005</v>
      </c>
      <c r="EL97" s="119"/>
      <c r="EM97" s="144"/>
      <c r="EN97" s="116">
        <v>45826</v>
      </c>
      <c r="EO97" s="95">
        <v>45828</v>
      </c>
      <c r="EP97" s="95"/>
      <c r="EQ97" s="95">
        <v>46005</v>
      </c>
      <c r="ER97" s="95">
        <v>46007</v>
      </c>
      <c r="ES97" s="119"/>
      <c r="ET97" s="144"/>
      <c r="EU97" s="116">
        <v>45830</v>
      </c>
      <c r="EV97" s="95">
        <v>45831</v>
      </c>
      <c r="EW97" s="95"/>
      <c r="EX97" s="95">
        <v>46003</v>
      </c>
      <c r="EY97" s="95">
        <v>46003</v>
      </c>
      <c r="EZ97" s="119"/>
      <c r="FA97" s="144"/>
      <c r="FB97" s="116">
        <v>45792</v>
      </c>
      <c r="FC97" s="95">
        <v>45815</v>
      </c>
      <c r="FD97" s="95"/>
      <c r="FE97" s="95">
        <v>45797</v>
      </c>
      <c r="FF97" s="95">
        <v>45806</v>
      </c>
      <c r="FG97" s="119"/>
      <c r="FH97" s="144"/>
      <c r="FI97" s="116">
        <v>45792</v>
      </c>
      <c r="FJ97" s="95">
        <f t="shared" ref="FJ97:FJ128" si="209">FI97+25</f>
        <v>45817</v>
      </c>
      <c r="FK97" s="95"/>
      <c r="FL97" s="95">
        <v>45945</v>
      </c>
      <c r="FM97" s="95">
        <v>45969</v>
      </c>
      <c r="FN97" s="119"/>
      <c r="FO97" s="144"/>
      <c r="FP97" s="116">
        <v>45832</v>
      </c>
      <c r="FQ97" s="95">
        <v>45835</v>
      </c>
      <c r="FR97" s="121"/>
      <c r="FS97" s="95">
        <v>46006</v>
      </c>
      <c r="FT97" s="95">
        <v>46010</v>
      </c>
      <c r="FU97" s="119"/>
      <c r="FV97" s="144"/>
      <c r="FW97" s="116">
        <v>45836</v>
      </c>
      <c r="FX97" s="95">
        <v>45838</v>
      </c>
      <c r="FY97" s="117"/>
      <c r="FZ97" s="95">
        <v>46010</v>
      </c>
      <c r="GA97" s="95">
        <v>46015</v>
      </c>
      <c r="GB97" s="119"/>
      <c r="GC97" s="144"/>
      <c r="GD97" s="391"/>
      <c r="GE97" s="437"/>
      <c r="GF97" s="78"/>
      <c r="GG97" s="78"/>
      <c r="GI97" s="68"/>
    </row>
    <row r="98" spans="1:191" s="74" customFormat="1" ht="16.5" customHeight="1" x14ac:dyDescent="0.3">
      <c r="A98" s="118">
        <f t="shared" si="208"/>
        <v>94</v>
      </c>
      <c r="B98" s="73" t="s">
        <v>213</v>
      </c>
      <c r="C98" s="75" t="s">
        <v>208</v>
      </c>
      <c r="D98" s="95" t="s">
        <v>110</v>
      </c>
      <c r="E98" s="167" t="s">
        <v>415</v>
      </c>
      <c r="F98" s="427" t="s">
        <v>413</v>
      </c>
      <c r="G98" s="95">
        <v>46013</v>
      </c>
      <c r="H98" s="219" t="str">
        <f>VLOOKUP($D98,'Stone Column Progress'!$D$6:$E$199,2,0)</f>
        <v>Keller</v>
      </c>
      <c r="I98" s="193" t="s">
        <v>389</v>
      </c>
      <c r="J98" s="430">
        <v>546350</v>
      </c>
      <c r="K98" s="431">
        <v>2668988</v>
      </c>
      <c r="L98" s="116"/>
      <c r="M98" s="95"/>
      <c r="N98" s="117"/>
      <c r="O98" s="95" t="s">
        <v>390</v>
      </c>
      <c r="P98" s="95" t="s">
        <v>390</v>
      </c>
      <c r="Q98" s="144"/>
      <c r="R98" s="118">
        <f>VLOOKUP(D98,'Stone Column Progress'!$D$6:$M$199,7,0)</f>
        <v>253</v>
      </c>
      <c r="S98" s="73">
        <f>VLOOKUP(D98,'Stone Column Progress'!$D$6:$M$199,9,0)</f>
        <v>253</v>
      </c>
      <c r="T98" s="95">
        <v>45774</v>
      </c>
      <c r="U98" s="95">
        <v>45783</v>
      </c>
      <c r="V98" s="117"/>
      <c r="W98" s="95">
        <v>45880</v>
      </c>
      <c r="X98" s="95">
        <v>45891</v>
      </c>
      <c r="Y98" s="119"/>
      <c r="Z98" s="144"/>
      <c r="AA98" s="455" t="s">
        <v>391</v>
      </c>
      <c r="AB98" s="156" t="s">
        <v>392</v>
      </c>
      <c r="AC98" s="95"/>
      <c r="AD98" s="95"/>
      <c r="AE98" s="117"/>
      <c r="AF98" s="95">
        <v>46000</v>
      </c>
      <c r="AG98" s="95">
        <v>46008</v>
      </c>
      <c r="AH98" s="144"/>
      <c r="AI98" s="116">
        <v>45795</v>
      </c>
      <c r="AJ98" s="95">
        <v>45796</v>
      </c>
      <c r="AK98" s="536"/>
      <c r="AL98" s="536">
        <v>46016</v>
      </c>
      <c r="AM98" s="536">
        <v>46017</v>
      </c>
      <c r="AN98" s="119"/>
      <c r="AO98" s="450"/>
      <c r="AP98" s="158">
        <v>45797</v>
      </c>
      <c r="AQ98" s="130">
        <v>45797</v>
      </c>
      <c r="AR98" s="130"/>
      <c r="AS98" s="130">
        <v>46018</v>
      </c>
      <c r="AT98" s="130">
        <v>46018</v>
      </c>
      <c r="AU98" s="119"/>
      <c r="AV98" s="446"/>
      <c r="AW98" s="116">
        <v>45798</v>
      </c>
      <c r="AX98" s="95">
        <v>45799</v>
      </c>
      <c r="AY98" s="117"/>
      <c r="AZ98" s="95">
        <v>46018</v>
      </c>
      <c r="BA98" s="95">
        <v>46018</v>
      </c>
      <c r="BB98" s="119"/>
      <c r="BC98" s="144"/>
      <c r="BD98" s="116">
        <v>45800</v>
      </c>
      <c r="BE98" s="95">
        <v>45801</v>
      </c>
      <c r="BF98" s="95"/>
      <c r="BG98" s="95">
        <v>46019</v>
      </c>
      <c r="BH98" s="95">
        <v>46020</v>
      </c>
      <c r="BI98" s="119"/>
      <c r="BJ98" s="144"/>
      <c r="BK98" s="116">
        <v>45802</v>
      </c>
      <c r="BL98" s="95">
        <v>45812</v>
      </c>
      <c r="BM98" s="95"/>
      <c r="BN98" s="95">
        <v>46020</v>
      </c>
      <c r="BO98" s="95">
        <v>46029</v>
      </c>
      <c r="BP98" s="119"/>
      <c r="BQ98" s="144"/>
      <c r="BR98" s="116">
        <v>45813</v>
      </c>
      <c r="BS98" s="95">
        <v>45814</v>
      </c>
      <c r="BT98" s="95"/>
      <c r="BU98" s="95">
        <v>46030</v>
      </c>
      <c r="BV98" s="95">
        <v>46031</v>
      </c>
      <c r="BW98" s="119"/>
      <c r="BX98" s="119"/>
      <c r="BY98" s="144"/>
      <c r="BZ98" s="116">
        <v>45819</v>
      </c>
      <c r="CA98" s="95">
        <v>45822</v>
      </c>
      <c r="CB98" s="117"/>
      <c r="CC98" s="95">
        <v>46038</v>
      </c>
      <c r="CD98" s="95"/>
      <c r="CE98" s="119"/>
      <c r="CF98" s="144"/>
      <c r="CG98" s="116">
        <v>45821</v>
      </c>
      <c r="CH98" s="95">
        <v>45821</v>
      </c>
      <c r="CI98" s="95"/>
      <c r="CJ98" s="95">
        <v>46039</v>
      </c>
      <c r="CK98" s="95">
        <v>46039</v>
      </c>
      <c r="CL98" s="119"/>
      <c r="CM98" s="119"/>
      <c r="CN98" s="119"/>
      <c r="CO98" s="144"/>
      <c r="CP98" s="116">
        <v>45821</v>
      </c>
      <c r="CQ98" s="95">
        <v>45831</v>
      </c>
      <c r="CR98" s="117"/>
      <c r="CS98" s="124">
        <f>MIN(INDEX('USS SUMMARY'!R:AB,MATCH($D98,'USS SUMMARY'!D:D,0),0))</f>
        <v>46017</v>
      </c>
      <c r="CT98" s="124">
        <v>46031</v>
      </c>
      <c r="CU98" s="119"/>
      <c r="CV98" s="446"/>
      <c r="CW98" s="116">
        <v>45816</v>
      </c>
      <c r="CX98" s="95">
        <v>45823</v>
      </c>
      <c r="CY98" s="117"/>
      <c r="CZ98" s="95" t="s">
        <v>390</v>
      </c>
      <c r="DA98" s="95" t="s">
        <v>390</v>
      </c>
      <c r="DB98" s="119"/>
      <c r="DC98" s="144"/>
      <c r="DD98" s="116">
        <v>45816</v>
      </c>
      <c r="DE98" s="95">
        <v>45823</v>
      </c>
      <c r="DF98" s="117"/>
      <c r="DG98" s="95">
        <v>46042</v>
      </c>
      <c r="DH98" s="95">
        <v>46044</v>
      </c>
      <c r="DI98" s="119"/>
      <c r="DJ98" s="144"/>
      <c r="DK98" s="445" t="str">
        <f>_xlfn.XLOOKUP(D98,CranePad!$D$4:$D$195,CranePad!$E$4:$E$195,0,0,1)</f>
        <v>Vaibhav</v>
      </c>
      <c r="DL98" s="116">
        <v>45818</v>
      </c>
      <c r="DM98" s="95">
        <v>45825</v>
      </c>
      <c r="DN98" s="95"/>
      <c r="DO98" s="95">
        <v>46036</v>
      </c>
      <c r="DP98" s="95">
        <v>46045</v>
      </c>
      <c r="DQ98" s="119"/>
      <c r="DR98" s="144"/>
      <c r="DS98" s="123">
        <v>45974</v>
      </c>
      <c r="DT98" s="124">
        <v>45984</v>
      </c>
      <c r="DU98" s="124"/>
      <c r="DV98" s="124">
        <v>46046</v>
      </c>
      <c r="DW98" s="124">
        <v>46053</v>
      </c>
      <c r="DX98" s="119"/>
      <c r="DY98" s="144"/>
      <c r="DZ98" s="123">
        <v>45970</v>
      </c>
      <c r="EA98" s="124">
        <v>45978</v>
      </c>
      <c r="EB98" s="124"/>
      <c r="EC98" s="124">
        <f>IF(D98='USS SUMMARY'!AE97,MIN('USS SUMMARY'!AH97:AL97),"")</f>
        <v>46023</v>
      </c>
      <c r="ED98" s="124">
        <v>46044</v>
      </c>
      <c r="EE98" s="119"/>
      <c r="EF98" s="144"/>
      <c r="EG98" s="123">
        <v>45985</v>
      </c>
      <c r="EH98" s="124">
        <v>45992</v>
      </c>
      <c r="EI98" s="124"/>
      <c r="EJ98" s="124">
        <v>46056</v>
      </c>
      <c r="EK98" s="124">
        <v>46061</v>
      </c>
      <c r="EL98" s="119"/>
      <c r="EM98" s="144"/>
      <c r="EN98" s="116">
        <v>45993</v>
      </c>
      <c r="EO98" s="95">
        <v>45995</v>
      </c>
      <c r="EP98" s="95"/>
      <c r="EQ98" s="95">
        <v>46062</v>
      </c>
      <c r="ER98" s="95">
        <v>46064</v>
      </c>
      <c r="ES98" s="119"/>
      <c r="ET98" s="144"/>
      <c r="EU98" s="116">
        <v>46008</v>
      </c>
      <c r="EV98" s="95">
        <v>46009</v>
      </c>
      <c r="EW98" s="95"/>
      <c r="EX98" s="95">
        <v>46051</v>
      </c>
      <c r="EY98" s="95">
        <v>46051</v>
      </c>
      <c r="EZ98" s="119"/>
      <c r="FA98" s="144"/>
      <c r="FB98" s="116">
        <v>45950</v>
      </c>
      <c r="FC98" s="95">
        <v>45971</v>
      </c>
      <c r="FD98" s="95"/>
      <c r="FE98" s="95">
        <v>45980</v>
      </c>
      <c r="FF98" s="95">
        <v>46055</v>
      </c>
      <c r="FG98" s="119"/>
      <c r="FH98" s="144"/>
      <c r="FI98" s="116">
        <v>45976</v>
      </c>
      <c r="FJ98" s="95">
        <f t="shared" si="209"/>
        <v>46001</v>
      </c>
      <c r="FK98" s="95"/>
      <c r="FL98" s="95">
        <v>45960</v>
      </c>
      <c r="FM98" s="95">
        <v>45991</v>
      </c>
      <c r="FN98" s="119"/>
      <c r="FO98" s="144"/>
      <c r="FP98" s="116">
        <v>46010</v>
      </c>
      <c r="FQ98" s="95">
        <v>46013</v>
      </c>
      <c r="FR98" s="121"/>
      <c r="FS98" s="95">
        <v>46052</v>
      </c>
      <c r="FT98" s="95">
        <v>46061</v>
      </c>
      <c r="FU98" s="119"/>
      <c r="FV98" s="144"/>
      <c r="FW98" s="116">
        <v>46014</v>
      </c>
      <c r="FX98" s="95">
        <v>46016</v>
      </c>
      <c r="FY98" s="117"/>
      <c r="FZ98" s="95">
        <v>46066</v>
      </c>
      <c r="GA98" s="95">
        <v>46072</v>
      </c>
      <c r="GB98" s="119"/>
      <c r="GC98" s="144"/>
      <c r="GD98" s="391"/>
      <c r="GE98" s="437"/>
      <c r="GF98" s="78"/>
      <c r="GG98" s="78"/>
      <c r="GI98" s="68"/>
    </row>
    <row r="99" spans="1:191" s="74" customFormat="1" ht="16.5" customHeight="1" x14ac:dyDescent="0.3">
      <c r="A99" s="118">
        <f t="shared" si="208"/>
        <v>95</v>
      </c>
      <c r="B99" s="73" t="s">
        <v>213</v>
      </c>
      <c r="C99" s="75" t="s">
        <v>208</v>
      </c>
      <c r="D99" s="95" t="s">
        <v>467</v>
      </c>
      <c r="E99" s="167" t="s">
        <v>415</v>
      </c>
      <c r="F99" s="427" t="s">
        <v>407</v>
      </c>
      <c r="G99" s="95">
        <v>45900</v>
      </c>
      <c r="H99" s="219" t="str">
        <f>VLOOKUP($D99,'Stone Column Progress'!$D$6:$E$199,2,0)</f>
        <v>Keller</v>
      </c>
      <c r="I99" s="193" t="s">
        <v>389</v>
      </c>
      <c r="J99" s="430">
        <v>546160</v>
      </c>
      <c r="K99" s="431">
        <v>2669975</v>
      </c>
      <c r="L99" s="116"/>
      <c r="M99" s="95"/>
      <c r="N99" s="117"/>
      <c r="O99" s="95" t="s">
        <v>390</v>
      </c>
      <c r="P99" s="95" t="s">
        <v>390</v>
      </c>
      <c r="Q99" s="144"/>
      <c r="R99" s="118">
        <f>VLOOKUP(D99,'Stone Column Progress'!$D$6:$M$199,7,0)</f>
        <v>253</v>
      </c>
      <c r="S99" s="73">
        <f>VLOOKUP(D99,'Stone Column Progress'!$D$6:$M$199,9,0)</f>
        <v>253</v>
      </c>
      <c r="T99" s="95">
        <v>45775</v>
      </c>
      <c r="U99" s="95">
        <v>45784</v>
      </c>
      <c r="V99" s="117"/>
      <c r="W99" s="95">
        <v>45867</v>
      </c>
      <c r="X99" s="95">
        <v>45876</v>
      </c>
      <c r="Y99" s="119"/>
      <c r="Z99" s="144"/>
      <c r="AA99" s="455"/>
      <c r="AB99" s="156"/>
      <c r="AC99" s="95"/>
      <c r="AD99" s="95"/>
      <c r="AE99" s="117"/>
      <c r="AF99" s="95"/>
      <c r="AG99" s="95"/>
      <c r="AH99" s="144"/>
      <c r="AI99" s="116">
        <v>45787</v>
      </c>
      <c r="AJ99" s="95">
        <v>45788</v>
      </c>
      <c r="AK99" s="536"/>
      <c r="AL99" s="536">
        <v>45940</v>
      </c>
      <c r="AM99" s="536">
        <v>45941</v>
      </c>
      <c r="AN99" s="119"/>
      <c r="AO99" s="450"/>
      <c r="AP99" s="158">
        <v>45789</v>
      </c>
      <c r="AQ99" s="130">
        <v>45789</v>
      </c>
      <c r="AR99" s="130"/>
      <c r="AS99" s="130">
        <v>45942</v>
      </c>
      <c r="AT99" s="130">
        <v>45943</v>
      </c>
      <c r="AU99" s="119"/>
      <c r="AV99" s="446"/>
      <c r="AW99" s="116">
        <v>45790</v>
      </c>
      <c r="AX99" s="95">
        <v>45791</v>
      </c>
      <c r="AY99" s="117"/>
      <c r="AZ99" s="95">
        <v>45944</v>
      </c>
      <c r="BA99" s="95">
        <v>45944</v>
      </c>
      <c r="BB99" s="119"/>
      <c r="BC99" s="144"/>
      <c r="BD99" s="116">
        <v>45792</v>
      </c>
      <c r="BE99" s="95">
        <v>45793</v>
      </c>
      <c r="BF99" s="95"/>
      <c r="BG99" s="95">
        <v>45947</v>
      </c>
      <c r="BH99" s="95">
        <v>45948</v>
      </c>
      <c r="BI99" s="119"/>
      <c r="BJ99" s="144"/>
      <c r="BK99" s="116">
        <v>45794</v>
      </c>
      <c r="BL99" s="95">
        <v>45804</v>
      </c>
      <c r="BM99" s="95"/>
      <c r="BN99" s="95">
        <v>45949</v>
      </c>
      <c r="BO99" s="95">
        <v>45959</v>
      </c>
      <c r="BP99" s="119"/>
      <c r="BQ99" s="144"/>
      <c r="BR99" s="116">
        <v>45805</v>
      </c>
      <c r="BS99" s="95">
        <v>45806</v>
      </c>
      <c r="BT99" s="95"/>
      <c r="BU99" s="95">
        <v>45960</v>
      </c>
      <c r="BV99" s="95">
        <v>45961</v>
      </c>
      <c r="BW99" s="119"/>
      <c r="BX99" s="119"/>
      <c r="BY99" s="144"/>
      <c r="BZ99" s="116">
        <v>45811</v>
      </c>
      <c r="CA99" s="95">
        <v>45814</v>
      </c>
      <c r="CB99" s="117"/>
      <c r="CC99" s="95">
        <v>45979</v>
      </c>
      <c r="CD99" s="95">
        <v>46029</v>
      </c>
      <c r="CE99" s="119"/>
      <c r="CF99" s="144"/>
      <c r="CG99" s="116">
        <v>45813</v>
      </c>
      <c r="CH99" s="95">
        <v>45813</v>
      </c>
      <c r="CI99" s="95"/>
      <c r="CJ99" s="95">
        <v>45979</v>
      </c>
      <c r="CK99" s="95">
        <v>45979</v>
      </c>
      <c r="CL99" s="119"/>
      <c r="CM99" s="119"/>
      <c r="CN99" s="119"/>
      <c r="CO99" s="144"/>
      <c r="CP99" s="116">
        <v>45813</v>
      </c>
      <c r="CQ99" s="95">
        <v>45823</v>
      </c>
      <c r="CR99" s="117"/>
      <c r="CS99" s="124">
        <f>MIN(INDEX('USS SUMMARY'!R:AB,MATCH($D99,'USS SUMMARY'!D:D,0),0))</f>
        <v>45959</v>
      </c>
      <c r="CT99" s="95">
        <v>45967</v>
      </c>
      <c r="CU99" s="119"/>
      <c r="CV99" s="446"/>
      <c r="CW99" s="116">
        <v>45808</v>
      </c>
      <c r="CX99" s="95">
        <v>45815</v>
      </c>
      <c r="CY99" s="117"/>
      <c r="CZ99" s="95">
        <v>45736</v>
      </c>
      <c r="DA99" s="95">
        <v>45772</v>
      </c>
      <c r="DB99" s="119"/>
      <c r="DC99" s="144"/>
      <c r="DD99" s="116">
        <v>45808</v>
      </c>
      <c r="DE99" s="95">
        <v>45815</v>
      </c>
      <c r="DF99" s="117"/>
      <c r="DG99" s="95">
        <v>45984</v>
      </c>
      <c r="DH99" s="95">
        <v>45989</v>
      </c>
      <c r="DI99" s="119"/>
      <c r="DJ99" s="144"/>
      <c r="DK99" s="445" t="str">
        <f>_xlfn.XLOOKUP(D99,CranePad!$D$4:$D$195,CranePad!$E$4:$E$195,0,0,1)</f>
        <v>SS Jadeja</v>
      </c>
      <c r="DL99" s="116">
        <v>45810</v>
      </c>
      <c r="DM99" s="95">
        <v>45817</v>
      </c>
      <c r="DN99" s="95"/>
      <c r="DO99" s="95">
        <v>45967</v>
      </c>
      <c r="DP99" s="95">
        <v>45989</v>
      </c>
      <c r="DQ99" s="119"/>
      <c r="DR99" s="144"/>
      <c r="DS99" s="123">
        <v>45989</v>
      </c>
      <c r="DT99" s="124">
        <v>45999</v>
      </c>
      <c r="DU99" s="124"/>
      <c r="DV99" s="124">
        <v>45990</v>
      </c>
      <c r="DW99" s="124">
        <v>46000</v>
      </c>
      <c r="DX99" s="119"/>
      <c r="DY99" s="144"/>
      <c r="DZ99" s="123">
        <v>45970</v>
      </c>
      <c r="EA99" s="124">
        <v>45978</v>
      </c>
      <c r="EB99" s="124"/>
      <c r="EC99" s="124">
        <f>IF(D99='USS SUMMARY'!AE96,MIN('USS SUMMARY'!AH96:AL96),"")</f>
        <v>45974</v>
      </c>
      <c r="ED99" s="124">
        <v>46018</v>
      </c>
      <c r="EE99" s="119"/>
      <c r="EF99" s="144"/>
      <c r="EG99" s="123">
        <v>46000</v>
      </c>
      <c r="EH99" s="124">
        <v>46007</v>
      </c>
      <c r="EI99" s="124"/>
      <c r="EJ99" s="124">
        <v>46005</v>
      </c>
      <c r="EK99" s="124">
        <v>46010</v>
      </c>
      <c r="EL99" s="119"/>
      <c r="EM99" s="144"/>
      <c r="EN99" s="116">
        <v>46008</v>
      </c>
      <c r="EO99" s="95">
        <v>46010</v>
      </c>
      <c r="EP99" s="95"/>
      <c r="EQ99" s="95">
        <v>46010</v>
      </c>
      <c r="ER99" s="95">
        <v>46012</v>
      </c>
      <c r="ES99" s="119"/>
      <c r="ET99" s="144"/>
      <c r="EU99" s="116">
        <v>45992</v>
      </c>
      <c r="EV99" s="95">
        <f>EU99+1</f>
        <v>45993</v>
      </c>
      <c r="EW99" s="95"/>
      <c r="EX99" s="95">
        <v>46020</v>
      </c>
      <c r="EY99" s="95">
        <v>46020</v>
      </c>
      <c r="EZ99" s="119"/>
      <c r="FA99" s="144"/>
      <c r="FB99" s="116">
        <v>45981</v>
      </c>
      <c r="FC99" s="95">
        <v>46001</v>
      </c>
      <c r="FD99" s="95"/>
      <c r="FE99" s="95">
        <v>45963</v>
      </c>
      <c r="FF99" s="95">
        <v>46032</v>
      </c>
      <c r="FG99" s="119"/>
      <c r="FH99" s="144"/>
      <c r="FI99" s="116">
        <v>45955</v>
      </c>
      <c r="FJ99" s="95">
        <f t="shared" si="209"/>
        <v>45980</v>
      </c>
      <c r="FK99" s="95"/>
      <c r="FL99" s="95">
        <v>45960</v>
      </c>
      <c r="FM99" s="95">
        <v>45991</v>
      </c>
      <c r="FN99" s="119"/>
      <c r="FO99" s="144"/>
      <c r="FP99" s="116">
        <v>45990</v>
      </c>
      <c r="FQ99" s="95">
        <v>45993</v>
      </c>
      <c r="FR99" s="121"/>
      <c r="FS99" s="95">
        <v>46044</v>
      </c>
      <c r="FT99" s="95">
        <v>46056</v>
      </c>
      <c r="FU99" s="119"/>
      <c r="FV99" s="144"/>
      <c r="FW99" s="116">
        <v>46011</v>
      </c>
      <c r="FX99" s="95">
        <v>46013</v>
      </c>
      <c r="FY99" s="117"/>
      <c r="FZ99" s="95">
        <v>46061</v>
      </c>
      <c r="GA99" s="95">
        <v>46063</v>
      </c>
      <c r="GB99" s="119"/>
      <c r="GC99" s="144"/>
      <c r="GD99" s="391"/>
      <c r="GE99" s="437"/>
      <c r="GF99" s="78"/>
      <c r="GG99" s="78"/>
      <c r="GI99" s="68"/>
    </row>
    <row r="100" spans="1:191" s="74" customFormat="1" ht="16.5" customHeight="1" x14ac:dyDescent="0.3">
      <c r="A100" s="118">
        <f t="shared" si="208"/>
        <v>96</v>
      </c>
      <c r="B100" s="73" t="s">
        <v>213</v>
      </c>
      <c r="C100" s="75" t="s">
        <v>208</v>
      </c>
      <c r="D100" s="95" t="s">
        <v>114</v>
      </c>
      <c r="E100" s="167" t="s">
        <v>437</v>
      </c>
      <c r="F100" s="427" t="s">
        <v>438</v>
      </c>
      <c r="G100" s="95">
        <v>46006</v>
      </c>
      <c r="H100" s="219" t="str">
        <f>VLOOKUP($D100,'Stone Column Progress'!$D$6:$E$199,2,0)</f>
        <v>Bauer</v>
      </c>
      <c r="I100" s="193" t="s">
        <v>389</v>
      </c>
      <c r="J100" s="430">
        <v>546731</v>
      </c>
      <c r="K100" s="431">
        <v>2667016</v>
      </c>
      <c r="L100" s="116"/>
      <c r="M100" s="95"/>
      <c r="N100" s="117"/>
      <c r="O100" s="95" t="s">
        <v>390</v>
      </c>
      <c r="P100" s="95" t="s">
        <v>390</v>
      </c>
      <c r="Q100" s="144"/>
      <c r="R100" s="118">
        <f>VLOOKUP(D100,'Stone Column Progress'!$D$6:$M$199,7,0)</f>
        <v>253</v>
      </c>
      <c r="S100" s="73">
        <f>VLOOKUP(D100,'Stone Column Progress'!$D$6:$M$199,9,0)</f>
        <v>253</v>
      </c>
      <c r="T100" s="95">
        <v>45762</v>
      </c>
      <c r="U100" s="95">
        <v>45771</v>
      </c>
      <c r="V100" s="117"/>
      <c r="W100" s="95">
        <v>45885</v>
      </c>
      <c r="X100" s="95">
        <v>45896</v>
      </c>
      <c r="Y100" s="119"/>
      <c r="Z100" s="144"/>
      <c r="AA100" s="455" t="s">
        <v>391</v>
      </c>
      <c r="AB100" s="509" t="s">
        <v>404</v>
      </c>
      <c r="AC100" s="95"/>
      <c r="AD100" s="95"/>
      <c r="AE100" s="117"/>
      <c r="AF100" s="95">
        <v>45972</v>
      </c>
      <c r="AG100" s="95">
        <v>46002</v>
      </c>
      <c r="AH100" s="144"/>
      <c r="AI100" s="116">
        <v>45777</v>
      </c>
      <c r="AJ100" s="95">
        <v>45778</v>
      </c>
      <c r="AK100" s="536"/>
      <c r="AL100" s="536">
        <v>46010</v>
      </c>
      <c r="AM100" s="536">
        <v>46011</v>
      </c>
      <c r="AN100" s="119"/>
      <c r="AO100" s="450"/>
      <c r="AP100" s="158">
        <v>45779</v>
      </c>
      <c r="AQ100" s="130">
        <v>45779</v>
      </c>
      <c r="AR100" s="130"/>
      <c r="AS100" s="130">
        <v>46012</v>
      </c>
      <c r="AT100" s="130">
        <v>46013</v>
      </c>
      <c r="AU100" s="119"/>
      <c r="AV100" s="446"/>
      <c r="AW100" s="116">
        <v>45780</v>
      </c>
      <c r="AX100" s="95">
        <v>45781</v>
      </c>
      <c r="AY100" s="117"/>
      <c r="AZ100" s="95">
        <v>46014</v>
      </c>
      <c r="BA100" s="95">
        <v>46014</v>
      </c>
      <c r="BB100" s="119"/>
      <c r="BC100" s="144"/>
      <c r="BD100" s="116">
        <v>45782</v>
      </c>
      <c r="BE100" s="95">
        <v>45783</v>
      </c>
      <c r="BF100" s="95"/>
      <c r="BG100" s="95">
        <v>46016</v>
      </c>
      <c r="BH100" s="95">
        <v>46018</v>
      </c>
      <c r="BI100" s="119"/>
      <c r="BJ100" s="144"/>
      <c r="BK100" s="116">
        <v>45784</v>
      </c>
      <c r="BL100" s="95">
        <v>45794</v>
      </c>
      <c r="BM100" s="95"/>
      <c r="BN100" s="95">
        <v>46019</v>
      </c>
      <c r="BO100" s="95">
        <v>46025</v>
      </c>
      <c r="BP100" s="119"/>
      <c r="BQ100" s="144"/>
      <c r="BR100" s="116">
        <v>45795</v>
      </c>
      <c r="BS100" s="95">
        <v>45796</v>
      </c>
      <c r="BT100" s="95"/>
      <c r="BU100" s="95">
        <v>46027</v>
      </c>
      <c r="BV100" s="95">
        <v>46028</v>
      </c>
      <c r="BW100" s="119"/>
      <c r="BX100" s="119"/>
      <c r="BY100" s="144"/>
      <c r="BZ100" s="116">
        <v>45801</v>
      </c>
      <c r="CA100" s="95">
        <v>45804</v>
      </c>
      <c r="CB100" s="117"/>
      <c r="CC100" s="95">
        <v>46032</v>
      </c>
      <c r="CD100" s="95">
        <v>46056</v>
      </c>
      <c r="CE100" s="119"/>
      <c r="CF100" s="144"/>
      <c r="CG100" s="116">
        <v>45803</v>
      </c>
      <c r="CH100" s="95">
        <v>45803</v>
      </c>
      <c r="CI100" s="95"/>
      <c r="CJ100" s="95">
        <v>46033</v>
      </c>
      <c r="CK100" s="95">
        <v>46033</v>
      </c>
      <c r="CL100" s="119"/>
      <c r="CM100" s="119"/>
      <c r="CN100" s="119"/>
      <c r="CO100" s="144"/>
      <c r="CP100" s="116">
        <v>45788</v>
      </c>
      <c r="CQ100" s="95">
        <v>45798</v>
      </c>
      <c r="CR100" s="117"/>
      <c r="CS100" s="124">
        <f>MIN(INDEX('USS SUMMARY'!R:AB,MATCH($D100,'USS SUMMARY'!D:D,0),0))</f>
        <v>46013</v>
      </c>
      <c r="CT100" s="95">
        <v>46025</v>
      </c>
      <c r="CU100" s="119"/>
      <c r="CV100" s="446"/>
      <c r="CW100" s="116">
        <v>45798</v>
      </c>
      <c r="CX100" s="95">
        <v>45805</v>
      </c>
      <c r="CY100" s="117"/>
      <c r="CZ100" s="95">
        <v>45745</v>
      </c>
      <c r="DA100" s="95">
        <v>45797</v>
      </c>
      <c r="DB100" s="119"/>
      <c r="DC100" s="144"/>
      <c r="DD100" s="116">
        <v>45798</v>
      </c>
      <c r="DE100" s="95">
        <v>45805</v>
      </c>
      <c r="DF100" s="117"/>
      <c r="DG100" s="95">
        <v>46041</v>
      </c>
      <c r="DH100" s="95">
        <v>46044</v>
      </c>
      <c r="DI100" s="119"/>
      <c r="DJ100" s="144"/>
      <c r="DK100" s="445" t="str">
        <f>_xlfn.XLOOKUP(D100,CranePad!$D$4:$D$195,CranePad!$E$4:$E$195,0,0,1)</f>
        <v>Bipin</v>
      </c>
      <c r="DL100" s="116">
        <v>45800</v>
      </c>
      <c r="DM100" s="95">
        <v>45807</v>
      </c>
      <c r="DN100" s="95"/>
      <c r="DO100" s="95">
        <v>45991</v>
      </c>
      <c r="DP100" s="95">
        <v>46042</v>
      </c>
      <c r="DQ100" s="119"/>
      <c r="DR100" s="144"/>
      <c r="DS100" s="123">
        <v>45967</v>
      </c>
      <c r="DT100" s="124">
        <v>45977</v>
      </c>
      <c r="DU100" s="124"/>
      <c r="DV100" s="124">
        <v>46045</v>
      </c>
      <c r="DW100" s="124">
        <v>46052</v>
      </c>
      <c r="DX100" s="119"/>
      <c r="DY100" s="144"/>
      <c r="DZ100" s="123">
        <v>45972</v>
      </c>
      <c r="EA100" s="124">
        <v>45980</v>
      </c>
      <c r="EB100" s="124"/>
      <c r="EC100" s="124">
        <f>IF(D100='USS SUMMARY'!AE99,MIN('USS SUMMARY'!AH99:AL99),"")</f>
        <v>46024</v>
      </c>
      <c r="ED100" s="124">
        <v>46044</v>
      </c>
      <c r="EE100" s="119"/>
      <c r="EF100" s="144"/>
      <c r="EG100" s="123">
        <v>45978</v>
      </c>
      <c r="EH100" s="124">
        <v>45985</v>
      </c>
      <c r="EI100" s="124"/>
      <c r="EJ100" s="124">
        <v>46053</v>
      </c>
      <c r="EK100" s="124">
        <v>46057</v>
      </c>
      <c r="EL100" s="119"/>
      <c r="EM100" s="144"/>
      <c r="EN100" s="116">
        <v>45986</v>
      </c>
      <c r="EO100" s="95">
        <v>45988</v>
      </c>
      <c r="EP100" s="95"/>
      <c r="EQ100" s="95">
        <v>46057</v>
      </c>
      <c r="ER100" s="95">
        <v>46063</v>
      </c>
      <c r="ES100" s="119"/>
      <c r="ET100" s="144"/>
      <c r="EU100" s="116">
        <v>46010</v>
      </c>
      <c r="EV100" s="95">
        <v>46011</v>
      </c>
      <c r="EW100" s="95"/>
      <c r="EX100" s="95">
        <v>46053</v>
      </c>
      <c r="EY100" s="95">
        <v>46053</v>
      </c>
      <c r="EZ100" s="119"/>
      <c r="FA100" s="144"/>
      <c r="FB100" s="116">
        <v>45950</v>
      </c>
      <c r="FC100" s="95">
        <v>45971</v>
      </c>
      <c r="FD100" s="95"/>
      <c r="FE100" s="95">
        <v>45959</v>
      </c>
      <c r="FF100" s="95">
        <v>45997</v>
      </c>
      <c r="FG100" s="119"/>
      <c r="FH100" s="144"/>
      <c r="FI100" s="116">
        <v>45976</v>
      </c>
      <c r="FJ100" s="95">
        <f t="shared" si="209"/>
        <v>46001</v>
      </c>
      <c r="FK100" s="95"/>
      <c r="FL100" s="95">
        <v>45960</v>
      </c>
      <c r="FM100" s="95">
        <v>45991</v>
      </c>
      <c r="FN100" s="119"/>
      <c r="FO100" s="144"/>
      <c r="FP100" s="116">
        <v>46012</v>
      </c>
      <c r="FQ100" s="95">
        <v>46015</v>
      </c>
      <c r="FR100" s="121"/>
      <c r="FS100" s="95">
        <v>46052</v>
      </c>
      <c r="FT100" s="95">
        <v>46058</v>
      </c>
      <c r="FU100" s="119"/>
      <c r="FV100" s="144"/>
      <c r="FW100" s="116">
        <v>46016</v>
      </c>
      <c r="FX100" s="95">
        <v>46018</v>
      </c>
      <c r="FY100" s="117"/>
      <c r="FZ100" s="95">
        <v>46063</v>
      </c>
      <c r="GA100" s="95">
        <v>46066</v>
      </c>
      <c r="GB100" s="119"/>
      <c r="GC100" s="144"/>
      <c r="GD100" s="391"/>
      <c r="GE100" s="437"/>
      <c r="GF100" s="78"/>
      <c r="GG100" s="78"/>
      <c r="GI100" s="68"/>
    </row>
    <row r="101" spans="1:191" s="74" customFormat="1" ht="16.5" customHeight="1" x14ac:dyDescent="0.3">
      <c r="A101" s="118">
        <f t="shared" si="208"/>
        <v>97</v>
      </c>
      <c r="B101" s="73" t="s">
        <v>213</v>
      </c>
      <c r="C101" s="75" t="s">
        <v>208</v>
      </c>
      <c r="D101" s="95" t="s">
        <v>468</v>
      </c>
      <c r="E101" s="167" t="s">
        <v>427</v>
      </c>
      <c r="F101" s="427" t="s">
        <v>423</v>
      </c>
      <c r="G101" s="95">
        <v>45994</v>
      </c>
      <c r="H101" s="219" t="str">
        <f>VLOOKUP($D101,'Stone Column Progress'!$D$6:$E$199,2,0)</f>
        <v>Keller</v>
      </c>
      <c r="I101" s="193" t="s">
        <v>389</v>
      </c>
      <c r="J101" s="430">
        <v>546811</v>
      </c>
      <c r="K101" s="431">
        <v>2670657</v>
      </c>
      <c r="L101" s="116"/>
      <c r="M101" s="95"/>
      <c r="N101" s="117"/>
      <c r="O101" s="95" t="s">
        <v>390</v>
      </c>
      <c r="P101" s="95" t="s">
        <v>390</v>
      </c>
      <c r="Q101" s="144"/>
      <c r="R101" s="118">
        <f>VLOOKUP(D101,'Stone Column Progress'!$D$6:$M$199,7,0)</f>
        <v>253</v>
      </c>
      <c r="S101" s="73">
        <f>VLOOKUP(D101,'Stone Column Progress'!$D$6:$M$199,9,0)</f>
        <v>253</v>
      </c>
      <c r="T101" s="95">
        <v>45778</v>
      </c>
      <c r="U101" s="95">
        <v>45788</v>
      </c>
      <c r="V101" s="117"/>
      <c r="W101" s="95">
        <v>45903</v>
      </c>
      <c r="X101" s="95">
        <v>45924</v>
      </c>
      <c r="Y101" s="119"/>
      <c r="Z101" s="144"/>
      <c r="AA101" s="455" t="s">
        <v>391</v>
      </c>
      <c r="AB101" s="510" t="s">
        <v>392</v>
      </c>
      <c r="AC101" s="95"/>
      <c r="AD101" s="95"/>
      <c r="AE101" s="117"/>
      <c r="AF101" s="95">
        <v>45980</v>
      </c>
      <c r="AG101" s="95">
        <v>45991</v>
      </c>
      <c r="AH101" s="144"/>
      <c r="AI101" s="116">
        <v>45795</v>
      </c>
      <c r="AJ101" s="95">
        <v>45796</v>
      </c>
      <c r="AK101" s="536"/>
      <c r="AL101" s="536">
        <v>45995</v>
      </c>
      <c r="AM101" s="536">
        <v>45997</v>
      </c>
      <c r="AN101" s="119"/>
      <c r="AO101" s="450"/>
      <c r="AP101" s="158">
        <v>45797</v>
      </c>
      <c r="AQ101" s="130">
        <v>45797</v>
      </c>
      <c r="AR101" s="130"/>
      <c r="AS101" s="130">
        <v>45998</v>
      </c>
      <c r="AT101" s="130">
        <v>45999</v>
      </c>
      <c r="AU101" s="119"/>
      <c r="AV101" s="446"/>
      <c r="AW101" s="116">
        <v>45798</v>
      </c>
      <c r="AX101" s="95">
        <v>45799</v>
      </c>
      <c r="AY101" s="117"/>
      <c r="AZ101" s="95">
        <v>45999</v>
      </c>
      <c r="BA101" s="95">
        <v>46000</v>
      </c>
      <c r="BB101" s="119"/>
      <c r="BC101" s="144"/>
      <c r="BD101" s="116">
        <v>45800</v>
      </c>
      <c r="BE101" s="95">
        <v>45801</v>
      </c>
      <c r="BF101" s="95"/>
      <c r="BG101" s="95">
        <v>46001</v>
      </c>
      <c r="BH101" s="95">
        <v>46001</v>
      </c>
      <c r="BI101" s="119"/>
      <c r="BJ101" s="144"/>
      <c r="BK101" s="116">
        <v>45802</v>
      </c>
      <c r="BL101" s="95">
        <v>45812</v>
      </c>
      <c r="BM101" s="95"/>
      <c r="BN101" s="95">
        <v>46002</v>
      </c>
      <c r="BO101" s="95">
        <v>46004</v>
      </c>
      <c r="BP101" s="119"/>
      <c r="BQ101" s="144"/>
      <c r="BR101" s="116">
        <v>45813</v>
      </c>
      <c r="BS101" s="95">
        <v>45814</v>
      </c>
      <c r="BT101" s="95"/>
      <c r="BU101" s="95">
        <v>46004</v>
      </c>
      <c r="BV101" s="95">
        <v>46005</v>
      </c>
      <c r="BW101" s="119"/>
      <c r="BX101" s="119"/>
      <c r="BY101" s="144"/>
      <c r="BZ101" s="116">
        <v>45819</v>
      </c>
      <c r="CA101" s="95">
        <v>45822</v>
      </c>
      <c r="CB101" s="117"/>
      <c r="CC101" s="95">
        <v>46009</v>
      </c>
      <c r="CD101" s="95">
        <v>46056</v>
      </c>
      <c r="CE101" s="119"/>
      <c r="CF101" s="144"/>
      <c r="CG101" s="116">
        <v>45821</v>
      </c>
      <c r="CH101" s="95">
        <v>45821</v>
      </c>
      <c r="CI101" s="95"/>
      <c r="CJ101" s="95">
        <v>46010</v>
      </c>
      <c r="CK101" s="95">
        <v>46010</v>
      </c>
      <c r="CL101" s="119"/>
      <c r="CM101" s="119"/>
      <c r="CN101" s="119"/>
      <c r="CO101" s="144"/>
      <c r="CP101" s="116">
        <v>45816</v>
      </c>
      <c r="CQ101" s="95">
        <v>45826</v>
      </c>
      <c r="CR101" s="117"/>
      <c r="CS101" s="124">
        <f>MIN(INDEX('USS SUMMARY'!R:AB,MATCH($D101,'USS SUMMARY'!D:D,0),0))</f>
        <v>45995</v>
      </c>
      <c r="CT101" s="95">
        <v>46020</v>
      </c>
      <c r="CU101" s="119"/>
      <c r="CV101" s="446"/>
      <c r="CW101" s="116">
        <v>45816</v>
      </c>
      <c r="CX101" s="95">
        <v>45823</v>
      </c>
      <c r="CY101" s="117"/>
      <c r="CZ101" s="95">
        <v>45738</v>
      </c>
      <c r="DA101" s="95">
        <v>45779</v>
      </c>
      <c r="DB101" s="119"/>
      <c r="DC101" s="144"/>
      <c r="DD101" s="116">
        <v>45816</v>
      </c>
      <c r="DE101" s="95">
        <v>45823</v>
      </c>
      <c r="DF101" s="117"/>
      <c r="DG101" s="95">
        <v>46018</v>
      </c>
      <c r="DH101" s="95">
        <v>46020</v>
      </c>
      <c r="DI101" s="119"/>
      <c r="DJ101" s="144"/>
      <c r="DK101" s="445" t="str">
        <f>_xlfn.XLOOKUP(D101,CranePad!$D$4:$D$195,CranePad!$E$4:$E$195,0,0,1)</f>
        <v>Vaibhav</v>
      </c>
      <c r="DL101" s="116">
        <v>45818</v>
      </c>
      <c r="DM101" s="95">
        <v>45825</v>
      </c>
      <c r="DN101" s="95"/>
      <c r="DO101" s="95">
        <v>46017</v>
      </c>
      <c r="DP101" s="95">
        <v>46020</v>
      </c>
      <c r="DQ101" s="119"/>
      <c r="DR101" s="144"/>
      <c r="DS101" s="123">
        <v>45976</v>
      </c>
      <c r="DT101" s="124">
        <v>45986</v>
      </c>
      <c r="DU101" s="124"/>
      <c r="DV101" s="124">
        <v>46024</v>
      </c>
      <c r="DW101" s="124">
        <v>46033</v>
      </c>
      <c r="DX101" s="119"/>
      <c r="DY101" s="144"/>
      <c r="DZ101" s="123">
        <v>45972</v>
      </c>
      <c r="EA101" s="124">
        <v>45980</v>
      </c>
      <c r="EB101" s="124"/>
      <c r="EC101" s="124">
        <f>IF(D101='USS SUMMARY'!AE100,MIN('USS SUMMARY'!AH100:AL100),"")</f>
        <v>46021</v>
      </c>
      <c r="ED101" s="124">
        <v>46026</v>
      </c>
      <c r="EE101" s="119"/>
      <c r="EF101" s="144"/>
      <c r="EG101" s="123">
        <v>45987</v>
      </c>
      <c r="EH101" s="124">
        <v>45994</v>
      </c>
      <c r="EI101" s="124"/>
      <c r="EJ101" s="124">
        <v>46037</v>
      </c>
      <c r="EK101" s="124">
        <v>46042</v>
      </c>
      <c r="EL101" s="119"/>
      <c r="EM101" s="144"/>
      <c r="EN101" s="116">
        <v>45995</v>
      </c>
      <c r="EO101" s="95">
        <v>45997</v>
      </c>
      <c r="EP101" s="95"/>
      <c r="EQ101" s="95">
        <v>46042</v>
      </c>
      <c r="ER101" s="95">
        <v>46043</v>
      </c>
      <c r="ES101" s="119"/>
      <c r="ET101" s="144"/>
      <c r="EU101" s="116">
        <v>46010</v>
      </c>
      <c r="EV101" s="95">
        <v>46011</v>
      </c>
      <c r="EW101" s="95"/>
      <c r="EX101" s="95">
        <v>46035</v>
      </c>
      <c r="EY101" s="95">
        <v>46035</v>
      </c>
      <c r="EZ101" s="119"/>
      <c r="FA101" s="144"/>
      <c r="FB101" s="116">
        <v>45950</v>
      </c>
      <c r="FC101" s="95">
        <v>45971</v>
      </c>
      <c r="FD101" s="95"/>
      <c r="FE101" s="95">
        <v>45987</v>
      </c>
      <c r="FF101" s="95">
        <v>46031</v>
      </c>
      <c r="FG101" s="119"/>
      <c r="FH101" s="144"/>
      <c r="FI101" s="116">
        <v>45976</v>
      </c>
      <c r="FJ101" s="95">
        <f t="shared" si="209"/>
        <v>46001</v>
      </c>
      <c r="FK101" s="95"/>
      <c r="FL101" s="95">
        <v>45960</v>
      </c>
      <c r="FM101" s="95">
        <v>45991</v>
      </c>
      <c r="FN101" s="119"/>
      <c r="FO101" s="144"/>
      <c r="FP101" s="116">
        <v>46012</v>
      </c>
      <c r="FQ101" s="95">
        <v>46015</v>
      </c>
      <c r="FR101" s="121"/>
      <c r="FS101" s="95">
        <v>46044</v>
      </c>
      <c r="FT101" s="95">
        <v>46056</v>
      </c>
      <c r="FU101" s="119"/>
      <c r="FV101" s="144"/>
      <c r="FW101" s="116">
        <v>46016</v>
      </c>
      <c r="FX101" s="95">
        <v>46018</v>
      </c>
      <c r="FY101" s="117"/>
      <c r="FZ101" s="95">
        <v>46061</v>
      </c>
      <c r="GA101" s="95">
        <v>46063</v>
      </c>
      <c r="GB101" s="119"/>
      <c r="GC101" s="144"/>
      <c r="GD101" s="391"/>
      <c r="GE101" s="437"/>
      <c r="GF101" s="78"/>
      <c r="GG101" s="78"/>
      <c r="GI101" s="68"/>
    </row>
    <row r="102" spans="1:191" s="74" customFormat="1" ht="16.5" customHeight="1" x14ac:dyDescent="0.3">
      <c r="A102" s="118">
        <f t="shared" si="208"/>
        <v>98</v>
      </c>
      <c r="B102" s="73" t="s">
        <v>213</v>
      </c>
      <c r="C102" s="75" t="s">
        <v>208</v>
      </c>
      <c r="D102" s="95" t="s">
        <v>469</v>
      </c>
      <c r="E102" s="167" t="s">
        <v>415</v>
      </c>
      <c r="F102" s="427" t="s">
        <v>416</v>
      </c>
      <c r="G102" s="95">
        <v>45922</v>
      </c>
      <c r="H102" s="219" t="str">
        <f>VLOOKUP($D102,'Stone Column Progress'!$D$6:$E$199,2,0)</f>
        <v>Keller</v>
      </c>
      <c r="I102" s="193" t="s">
        <v>389</v>
      </c>
      <c r="J102" s="430">
        <v>547001</v>
      </c>
      <c r="K102" s="431">
        <v>2669670</v>
      </c>
      <c r="L102" s="116"/>
      <c r="M102" s="95"/>
      <c r="N102" s="117"/>
      <c r="O102" s="95" t="s">
        <v>390</v>
      </c>
      <c r="P102" s="95" t="s">
        <v>390</v>
      </c>
      <c r="Q102" s="144"/>
      <c r="R102" s="118">
        <f>VLOOKUP(D102,'Stone Column Progress'!$D$6:$M$199,7,0)</f>
        <v>253</v>
      </c>
      <c r="S102" s="73">
        <f>VLOOKUP(D102,'Stone Column Progress'!$D$6:$M$199,9,0)</f>
        <v>253</v>
      </c>
      <c r="T102" s="95">
        <v>45765</v>
      </c>
      <c r="U102" s="95">
        <v>45774</v>
      </c>
      <c r="V102" s="117"/>
      <c r="W102" s="95">
        <v>45897</v>
      </c>
      <c r="X102" s="95">
        <v>45911</v>
      </c>
      <c r="Y102" s="119"/>
      <c r="Z102" s="144"/>
      <c r="AA102" s="455"/>
      <c r="AB102" s="156"/>
      <c r="AC102" s="95"/>
      <c r="AD102" s="95"/>
      <c r="AE102" s="117"/>
      <c r="AF102" s="95"/>
      <c r="AG102" s="95"/>
      <c r="AH102" s="144"/>
      <c r="AI102" s="116">
        <v>45793</v>
      </c>
      <c r="AJ102" s="95">
        <v>45794</v>
      </c>
      <c r="AK102" s="536"/>
      <c r="AL102" s="536">
        <v>45945</v>
      </c>
      <c r="AM102" s="536">
        <v>45948</v>
      </c>
      <c r="AN102" s="119"/>
      <c r="AO102" s="450"/>
      <c r="AP102" s="158">
        <v>45795</v>
      </c>
      <c r="AQ102" s="130">
        <v>45795</v>
      </c>
      <c r="AR102" s="130"/>
      <c r="AS102" s="130">
        <v>45958</v>
      </c>
      <c r="AT102" s="130">
        <v>45961</v>
      </c>
      <c r="AU102" s="119"/>
      <c r="AV102" s="446"/>
      <c r="AW102" s="116">
        <v>45796</v>
      </c>
      <c r="AX102" s="95">
        <v>45797</v>
      </c>
      <c r="AY102" s="117"/>
      <c r="AZ102" s="95">
        <v>45972</v>
      </c>
      <c r="BA102" s="95">
        <v>45973</v>
      </c>
      <c r="BB102" s="119"/>
      <c r="BC102" s="144"/>
      <c r="BD102" s="116">
        <v>45798</v>
      </c>
      <c r="BE102" s="95">
        <v>45799</v>
      </c>
      <c r="BF102" s="95"/>
      <c r="BG102" s="95">
        <v>45973</v>
      </c>
      <c r="BH102" s="95">
        <v>45974</v>
      </c>
      <c r="BI102" s="119"/>
      <c r="BJ102" s="144"/>
      <c r="BK102" s="116">
        <v>45800</v>
      </c>
      <c r="BL102" s="95">
        <v>45810</v>
      </c>
      <c r="BM102" s="95"/>
      <c r="BN102" s="95">
        <v>45974</v>
      </c>
      <c r="BO102" s="95">
        <v>45980</v>
      </c>
      <c r="BP102" s="119"/>
      <c r="BQ102" s="145"/>
      <c r="BR102" s="116">
        <v>45811</v>
      </c>
      <c r="BS102" s="95">
        <v>45812</v>
      </c>
      <c r="BT102" s="95"/>
      <c r="BU102" s="95">
        <v>45986</v>
      </c>
      <c r="BV102" s="95">
        <v>45987</v>
      </c>
      <c r="BW102" s="119"/>
      <c r="BX102" s="119"/>
      <c r="BY102" s="144"/>
      <c r="BZ102" s="116">
        <v>45817</v>
      </c>
      <c r="CA102" s="95">
        <v>45820</v>
      </c>
      <c r="CB102" s="117"/>
      <c r="CC102" s="95">
        <v>46000</v>
      </c>
      <c r="CD102" s="95">
        <v>46023</v>
      </c>
      <c r="CE102" s="119"/>
      <c r="CF102" s="144"/>
      <c r="CG102" s="116">
        <v>45819</v>
      </c>
      <c r="CH102" s="95">
        <v>45819</v>
      </c>
      <c r="CI102" s="95"/>
      <c r="CJ102" s="95">
        <v>46001</v>
      </c>
      <c r="CK102" s="95">
        <v>46001</v>
      </c>
      <c r="CL102" s="119"/>
      <c r="CM102" s="119"/>
      <c r="CN102" s="119"/>
      <c r="CO102" s="144"/>
      <c r="CP102" s="116">
        <v>45814</v>
      </c>
      <c r="CQ102" s="95">
        <v>45824</v>
      </c>
      <c r="CR102" s="117"/>
      <c r="CS102" s="124">
        <f>MIN(INDEX('USS SUMMARY'!R:AB,MATCH($D102,'USS SUMMARY'!D:D,0),0))</f>
        <v>45960</v>
      </c>
      <c r="CT102" s="95">
        <v>46017</v>
      </c>
      <c r="CU102" s="119"/>
      <c r="CV102" s="446"/>
      <c r="CW102" s="116">
        <v>45814</v>
      </c>
      <c r="CX102" s="95">
        <v>45821</v>
      </c>
      <c r="CY102" s="117"/>
      <c r="CZ102" s="95">
        <v>45738</v>
      </c>
      <c r="DA102" s="95">
        <v>45765</v>
      </c>
      <c r="DB102" s="119"/>
      <c r="DC102" s="144"/>
      <c r="DD102" s="116">
        <v>45814</v>
      </c>
      <c r="DE102" s="95">
        <v>45821</v>
      </c>
      <c r="DF102" s="117"/>
      <c r="DG102" s="95">
        <v>46000</v>
      </c>
      <c r="DH102" s="95">
        <v>46002</v>
      </c>
      <c r="DI102" s="119"/>
      <c r="DJ102" s="144"/>
      <c r="DK102" s="445" t="str">
        <f>_xlfn.XLOOKUP(D102,CranePad!$D$4:$D$195,CranePad!$E$4:$E$195,0,0,1)</f>
        <v>GP Project</v>
      </c>
      <c r="DL102" s="116">
        <v>45816</v>
      </c>
      <c r="DM102" s="95">
        <v>45823</v>
      </c>
      <c r="DN102" s="95"/>
      <c r="DO102" s="95">
        <v>45966</v>
      </c>
      <c r="DP102" s="95">
        <v>46001</v>
      </c>
      <c r="DQ102" s="119"/>
      <c r="DR102" s="144"/>
      <c r="DS102" s="123">
        <v>45978</v>
      </c>
      <c r="DT102" s="124">
        <v>45988</v>
      </c>
      <c r="DU102" s="124"/>
      <c r="DV102" s="124">
        <v>46002</v>
      </c>
      <c r="DW102" s="124">
        <v>46013</v>
      </c>
      <c r="DX102" s="119"/>
      <c r="DY102" s="144"/>
      <c r="DZ102" s="123">
        <v>45971</v>
      </c>
      <c r="EA102" s="124">
        <v>45979</v>
      </c>
      <c r="EB102" s="124"/>
      <c r="EC102" s="124">
        <f>IF(D102='USS SUMMARY'!AE101,MIN('USS SUMMARY'!AH101:AL101),"")</f>
        <v>46020</v>
      </c>
      <c r="ED102" s="124">
        <v>46023</v>
      </c>
      <c r="EE102" s="119"/>
      <c r="EF102" s="144"/>
      <c r="EG102" s="123">
        <v>45989</v>
      </c>
      <c r="EH102" s="124">
        <v>45996</v>
      </c>
      <c r="EI102" s="124"/>
      <c r="EJ102" s="124">
        <v>46015</v>
      </c>
      <c r="EK102" s="124">
        <v>46020</v>
      </c>
      <c r="EL102" s="119"/>
      <c r="EM102" s="144"/>
      <c r="EN102" s="116">
        <v>45997</v>
      </c>
      <c r="EO102" s="95">
        <v>45999</v>
      </c>
      <c r="EP102" s="95"/>
      <c r="EQ102" s="95">
        <v>46020</v>
      </c>
      <c r="ER102" s="95">
        <v>46022</v>
      </c>
      <c r="ES102" s="119"/>
      <c r="ET102" s="442"/>
      <c r="EU102" s="116">
        <v>46009</v>
      </c>
      <c r="EV102" s="95">
        <v>46010</v>
      </c>
      <c r="EW102" s="95"/>
      <c r="EX102" s="95">
        <v>46028</v>
      </c>
      <c r="EY102" s="95">
        <v>46028</v>
      </c>
      <c r="EZ102" s="119"/>
      <c r="FA102" s="144"/>
      <c r="FB102" s="116">
        <v>45950</v>
      </c>
      <c r="FC102" s="95">
        <v>45971</v>
      </c>
      <c r="FD102" s="95"/>
      <c r="FE102" s="95">
        <v>45957</v>
      </c>
      <c r="FF102" s="95">
        <v>46032</v>
      </c>
      <c r="FG102" s="119"/>
      <c r="FH102" s="144"/>
      <c r="FI102" s="116">
        <v>45976</v>
      </c>
      <c r="FJ102" s="95">
        <f t="shared" si="209"/>
        <v>46001</v>
      </c>
      <c r="FK102" s="95"/>
      <c r="FL102" s="95">
        <v>45960</v>
      </c>
      <c r="FM102" s="95">
        <v>45991</v>
      </c>
      <c r="FN102" s="119"/>
      <c r="FO102" s="144"/>
      <c r="FP102" s="116">
        <v>46011</v>
      </c>
      <c r="FQ102" s="95">
        <v>46014</v>
      </c>
      <c r="FR102" s="121"/>
      <c r="FS102" s="95">
        <v>46042</v>
      </c>
      <c r="FT102" s="95">
        <v>46056</v>
      </c>
      <c r="FU102" s="119"/>
      <c r="FV102" s="144"/>
      <c r="FW102" s="116">
        <v>46015</v>
      </c>
      <c r="FX102" s="95">
        <v>46017</v>
      </c>
      <c r="FY102" s="117"/>
      <c r="FZ102" s="95">
        <v>46061</v>
      </c>
      <c r="GA102" s="95">
        <v>46063</v>
      </c>
      <c r="GB102" s="119"/>
      <c r="GC102" s="144"/>
      <c r="GD102" s="391"/>
      <c r="GE102" s="439"/>
      <c r="GF102" s="78"/>
      <c r="GG102" s="78"/>
      <c r="GI102" s="68"/>
    </row>
    <row r="103" spans="1:191" s="74" customFormat="1" ht="16.5" customHeight="1" x14ac:dyDescent="0.3">
      <c r="A103" s="118">
        <f t="shared" si="208"/>
        <v>99</v>
      </c>
      <c r="B103" s="73" t="s">
        <v>213</v>
      </c>
      <c r="C103" s="75" t="s">
        <v>208</v>
      </c>
      <c r="D103" s="95" t="s">
        <v>116</v>
      </c>
      <c r="E103" s="167" t="s">
        <v>429</v>
      </c>
      <c r="F103" s="427" t="s">
        <v>398</v>
      </c>
      <c r="G103" s="95">
        <v>45900</v>
      </c>
      <c r="H103" s="219" t="str">
        <f>VLOOKUP($D103,'Stone Column Progress'!$D$6:$E$199,2,0)</f>
        <v>Bauer</v>
      </c>
      <c r="I103" s="193" t="s">
        <v>389</v>
      </c>
      <c r="J103" s="430">
        <v>547192</v>
      </c>
      <c r="K103" s="431">
        <v>2668684</v>
      </c>
      <c r="L103" s="116"/>
      <c r="M103" s="95"/>
      <c r="N103" s="117"/>
      <c r="O103" s="95" t="s">
        <v>390</v>
      </c>
      <c r="P103" s="95" t="s">
        <v>390</v>
      </c>
      <c r="Q103" s="144"/>
      <c r="R103" s="118">
        <f>VLOOKUP(D103,'Stone Column Progress'!$D$6:$M$199,7,0)</f>
        <v>253</v>
      </c>
      <c r="S103" s="73">
        <f>VLOOKUP(D103,'Stone Column Progress'!$D$6:$M$199,9,0)</f>
        <v>253</v>
      </c>
      <c r="T103" s="95">
        <v>45764</v>
      </c>
      <c r="U103" s="95">
        <v>45773</v>
      </c>
      <c r="V103" s="117"/>
      <c r="W103" s="95">
        <v>45882</v>
      </c>
      <c r="X103" s="95">
        <v>45892</v>
      </c>
      <c r="Y103" s="119"/>
      <c r="Z103" s="144"/>
      <c r="AA103" s="455"/>
      <c r="AB103" s="156"/>
      <c r="AC103" s="95"/>
      <c r="AD103" s="95"/>
      <c r="AE103" s="117"/>
      <c r="AF103" s="95"/>
      <c r="AG103" s="95"/>
      <c r="AH103" s="144"/>
      <c r="AI103" s="116">
        <v>45797</v>
      </c>
      <c r="AJ103" s="95">
        <v>45798</v>
      </c>
      <c r="AK103" s="536"/>
      <c r="AL103" s="536">
        <v>45902</v>
      </c>
      <c r="AM103" s="536">
        <v>45923</v>
      </c>
      <c r="AN103" s="119"/>
      <c r="AO103" s="450"/>
      <c r="AP103" s="158">
        <v>45799</v>
      </c>
      <c r="AQ103" s="130">
        <v>45799</v>
      </c>
      <c r="AR103" s="130"/>
      <c r="AS103" s="130">
        <v>45926</v>
      </c>
      <c r="AT103" s="130">
        <v>45928</v>
      </c>
      <c r="AU103" s="119"/>
      <c r="AV103" s="446"/>
      <c r="AW103" s="116">
        <v>45800</v>
      </c>
      <c r="AX103" s="95">
        <v>45801</v>
      </c>
      <c r="AY103" s="117"/>
      <c r="AZ103" s="130">
        <v>45929</v>
      </c>
      <c r="BA103" s="130">
        <v>45929</v>
      </c>
      <c r="BB103" s="119"/>
      <c r="BC103" s="144"/>
      <c r="BD103" s="116">
        <v>45802</v>
      </c>
      <c r="BE103" s="95">
        <v>45803</v>
      </c>
      <c r="BF103" s="95"/>
      <c r="BG103" s="95">
        <v>45932</v>
      </c>
      <c r="BH103" s="95">
        <v>45933</v>
      </c>
      <c r="BI103" s="119"/>
      <c r="BJ103" s="144"/>
      <c r="BK103" s="116">
        <v>45804</v>
      </c>
      <c r="BL103" s="95">
        <v>45814</v>
      </c>
      <c r="BM103" s="95"/>
      <c r="BN103" s="95">
        <v>45940</v>
      </c>
      <c r="BO103" s="95">
        <v>45952</v>
      </c>
      <c r="BP103" s="119"/>
      <c r="BQ103" s="144"/>
      <c r="BR103" s="116">
        <v>45815</v>
      </c>
      <c r="BS103" s="95">
        <v>45816</v>
      </c>
      <c r="BT103" s="95"/>
      <c r="BU103" s="95">
        <v>45953</v>
      </c>
      <c r="BV103" s="95">
        <v>45954</v>
      </c>
      <c r="BW103" s="119"/>
      <c r="BX103" s="119"/>
      <c r="BY103" s="144"/>
      <c r="BZ103" s="116">
        <v>45821</v>
      </c>
      <c r="CA103" s="95">
        <v>45824</v>
      </c>
      <c r="CB103" s="117"/>
      <c r="CC103" s="95">
        <v>45972</v>
      </c>
      <c r="CD103" s="95">
        <v>46024</v>
      </c>
      <c r="CE103" s="119"/>
      <c r="CF103" s="144"/>
      <c r="CG103" s="116">
        <v>45823</v>
      </c>
      <c r="CH103" s="95">
        <v>45823</v>
      </c>
      <c r="CI103" s="95"/>
      <c r="CJ103" s="95">
        <v>45995</v>
      </c>
      <c r="CK103" s="95">
        <v>45995</v>
      </c>
      <c r="CL103" s="119"/>
      <c r="CM103" s="119"/>
      <c r="CN103" s="119"/>
      <c r="CO103" s="144"/>
      <c r="CP103" s="116">
        <v>45818</v>
      </c>
      <c r="CQ103" s="95">
        <v>45828</v>
      </c>
      <c r="CR103" s="117"/>
      <c r="CS103" s="124">
        <f>MIN(INDEX('USS SUMMARY'!R:AB,MATCH($D103,'USS SUMMARY'!D:D,0),0))</f>
        <v>45928</v>
      </c>
      <c r="CT103" s="95">
        <v>45963</v>
      </c>
      <c r="CU103" s="119"/>
      <c r="CV103" s="446"/>
      <c r="CW103" s="116">
        <v>45818</v>
      </c>
      <c r="CX103" s="95">
        <v>45825</v>
      </c>
      <c r="CY103" s="117"/>
      <c r="CZ103" s="95">
        <v>46004</v>
      </c>
      <c r="DA103" s="95">
        <v>46006</v>
      </c>
      <c r="DB103" s="119"/>
      <c r="DC103" s="144"/>
      <c r="DD103" s="116">
        <v>45818</v>
      </c>
      <c r="DE103" s="95">
        <v>45825</v>
      </c>
      <c r="DF103" s="117"/>
      <c r="DG103" s="95">
        <v>46004</v>
      </c>
      <c r="DH103" s="95">
        <v>46006</v>
      </c>
      <c r="DI103" s="119"/>
      <c r="DJ103" s="144"/>
      <c r="DK103" s="445" t="str">
        <f>_xlfn.XLOOKUP(D103,CranePad!$D$4:$D$195,CranePad!$E$4:$E$195,0,0,1)</f>
        <v>GP Project</v>
      </c>
      <c r="DL103" s="116">
        <v>45820</v>
      </c>
      <c r="DM103" s="95">
        <v>45827</v>
      </c>
      <c r="DN103" s="95"/>
      <c r="DO103" s="95">
        <v>45963</v>
      </c>
      <c r="DP103" s="95">
        <v>46005</v>
      </c>
      <c r="DQ103" s="119"/>
      <c r="DR103" s="144"/>
      <c r="DS103" s="123">
        <v>45970</v>
      </c>
      <c r="DT103" s="124">
        <v>45980</v>
      </c>
      <c r="DU103" s="124"/>
      <c r="DV103" s="124">
        <v>46009</v>
      </c>
      <c r="DW103" s="124">
        <v>46018</v>
      </c>
      <c r="DX103" s="119"/>
      <c r="DY103" s="144"/>
      <c r="DZ103" s="123">
        <v>45971</v>
      </c>
      <c r="EA103" s="124">
        <v>45979</v>
      </c>
      <c r="EB103" s="124"/>
      <c r="EC103" s="124">
        <f>IF(D103='USS SUMMARY'!AE102,MIN('USS SUMMARY'!AH102:AL102),"")</f>
        <v>45986</v>
      </c>
      <c r="ED103" s="124">
        <v>46005</v>
      </c>
      <c r="EE103" s="119"/>
      <c r="EF103" s="144"/>
      <c r="EG103" s="123">
        <v>45981</v>
      </c>
      <c r="EH103" s="124">
        <v>45988</v>
      </c>
      <c r="EI103" s="124"/>
      <c r="EJ103" s="124">
        <v>46021</v>
      </c>
      <c r="EK103" s="124">
        <v>46027</v>
      </c>
      <c r="EL103" s="119"/>
      <c r="EM103" s="144"/>
      <c r="EN103" s="116">
        <v>45989</v>
      </c>
      <c r="EO103" s="95">
        <v>45991</v>
      </c>
      <c r="EP103" s="95"/>
      <c r="EQ103" s="95">
        <v>46027</v>
      </c>
      <c r="ER103" s="95">
        <v>46029</v>
      </c>
      <c r="ES103" s="119"/>
      <c r="ET103" s="144"/>
      <c r="EU103" s="116">
        <v>46009</v>
      </c>
      <c r="EV103" s="95">
        <v>46010</v>
      </c>
      <c r="EW103" s="95"/>
      <c r="EX103" s="95">
        <v>46006</v>
      </c>
      <c r="EY103" s="95">
        <v>46006</v>
      </c>
      <c r="EZ103" s="119"/>
      <c r="FA103" s="144"/>
      <c r="FB103" s="116">
        <v>45950</v>
      </c>
      <c r="FC103" s="95">
        <v>45971</v>
      </c>
      <c r="FD103" s="95"/>
      <c r="FE103" s="95">
        <v>45980</v>
      </c>
      <c r="FF103" s="95">
        <v>46038</v>
      </c>
      <c r="FG103" s="119"/>
      <c r="FH103" s="144"/>
      <c r="FI103" s="116">
        <v>45976</v>
      </c>
      <c r="FJ103" s="95">
        <f t="shared" si="209"/>
        <v>46001</v>
      </c>
      <c r="FK103" s="95"/>
      <c r="FL103" s="95">
        <v>45960</v>
      </c>
      <c r="FM103" s="95">
        <v>45991</v>
      </c>
      <c r="FN103" s="119"/>
      <c r="FO103" s="144"/>
      <c r="FP103" s="116">
        <v>46011</v>
      </c>
      <c r="FQ103" s="95">
        <v>46014</v>
      </c>
      <c r="FR103" s="121"/>
      <c r="FS103" s="95">
        <v>46030</v>
      </c>
      <c r="FT103" s="95">
        <v>46056</v>
      </c>
      <c r="FU103" s="119"/>
      <c r="FV103" s="144"/>
      <c r="FW103" s="116">
        <v>46015</v>
      </c>
      <c r="FX103" s="95">
        <v>46017</v>
      </c>
      <c r="FY103" s="117"/>
      <c r="FZ103" s="95">
        <v>46060</v>
      </c>
      <c r="GA103" s="95">
        <v>46063</v>
      </c>
      <c r="GB103" s="119"/>
      <c r="GC103" s="144"/>
      <c r="GD103" s="391"/>
      <c r="GE103" s="437"/>
      <c r="GF103" s="78"/>
      <c r="GG103" s="78"/>
      <c r="GI103" s="68"/>
    </row>
    <row r="104" spans="1:191" s="74" customFormat="1" ht="16.5" customHeight="1" x14ac:dyDescent="0.3">
      <c r="A104" s="118">
        <f t="shared" si="208"/>
        <v>100</v>
      </c>
      <c r="B104" s="73" t="s">
        <v>213</v>
      </c>
      <c r="C104" s="75" t="s">
        <v>208</v>
      </c>
      <c r="D104" s="95" t="s">
        <v>117</v>
      </c>
      <c r="E104" s="167" t="s">
        <v>429</v>
      </c>
      <c r="F104" s="427" t="s">
        <v>438</v>
      </c>
      <c r="G104" s="95">
        <v>45922</v>
      </c>
      <c r="H104" s="219" t="str">
        <f>VLOOKUP($D104,'Stone Column Progress'!$D$6:$E$199,2,0)</f>
        <v>Bauer</v>
      </c>
      <c r="I104" s="193" t="s">
        <v>389</v>
      </c>
      <c r="J104" s="430">
        <v>547382</v>
      </c>
      <c r="K104" s="431">
        <v>2667698</v>
      </c>
      <c r="L104" s="116"/>
      <c r="M104" s="95"/>
      <c r="N104" s="117"/>
      <c r="O104" s="95" t="s">
        <v>390</v>
      </c>
      <c r="P104" s="95" t="s">
        <v>390</v>
      </c>
      <c r="Q104" s="144"/>
      <c r="R104" s="118">
        <f>VLOOKUP(D104,'Stone Column Progress'!$D$6:$M$199,7,0)</f>
        <v>253</v>
      </c>
      <c r="S104" s="73">
        <f>VLOOKUP(D104,'Stone Column Progress'!$D$6:$M$199,9,0)</f>
        <v>253</v>
      </c>
      <c r="T104" s="95">
        <v>45773</v>
      </c>
      <c r="U104" s="95">
        <v>45782</v>
      </c>
      <c r="V104" s="117"/>
      <c r="W104" s="95">
        <v>45859</v>
      </c>
      <c r="X104" s="95">
        <v>45870</v>
      </c>
      <c r="Y104" s="119"/>
      <c r="Z104" s="144"/>
      <c r="AA104" s="455"/>
      <c r="AB104" s="156"/>
      <c r="AC104" s="95"/>
      <c r="AD104" s="95"/>
      <c r="AE104" s="117"/>
      <c r="AF104" s="95"/>
      <c r="AG104" s="95"/>
      <c r="AH104" s="144"/>
      <c r="AI104" s="116">
        <v>45787</v>
      </c>
      <c r="AJ104" s="95">
        <v>45788</v>
      </c>
      <c r="AK104" s="536"/>
      <c r="AL104" s="536">
        <v>45936</v>
      </c>
      <c r="AM104" s="536">
        <v>45938</v>
      </c>
      <c r="AN104" s="119"/>
      <c r="AO104" s="450"/>
      <c r="AP104" s="158">
        <v>45789</v>
      </c>
      <c r="AQ104" s="130">
        <v>45789</v>
      </c>
      <c r="AR104" s="130"/>
      <c r="AS104" s="130">
        <v>45945</v>
      </c>
      <c r="AT104" s="130">
        <v>45946</v>
      </c>
      <c r="AU104" s="119"/>
      <c r="AV104" s="446"/>
      <c r="AW104" s="116">
        <v>45790</v>
      </c>
      <c r="AX104" s="95">
        <v>45791</v>
      </c>
      <c r="AY104" s="117"/>
      <c r="AZ104" s="95">
        <v>45946</v>
      </c>
      <c r="BA104" s="95">
        <v>45946</v>
      </c>
      <c r="BB104" s="119"/>
      <c r="BC104" s="144"/>
      <c r="BD104" s="116">
        <v>45792</v>
      </c>
      <c r="BE104" s="95">
        <v>45793</v>
      </c>
      <c r="BF104" s="95"/>
      <c r="BG104" s="95">
        <v>45961</v>
      </c>
      <c r="BH104" s="95">
        <v>45971</v>
      </c>
      <c r="BI104" s="119"/>
      <c r="BJ104" s="144"/>
      <c r="BK104" s="116">
        <v>45794</v>
      </c>
      <c r="BL104" s="95">
        <v>45804</v>
      </c>
      <c r="BM104" s="95"/>
      <c r="BN104" s="95">
        <v>45975</v>
      </c>
      <c r="BO104" s="95">
        <v>45987</v>
      </c>
      <c r="BP104" s="119"/>
      <c r="BQ104" s="144"/>
      <c r="BR104" s="116">
        <v>45805</v>
      </c>
      <c r="BS104" s="95">
        <v>45806</v>
      </c>
      <c r="BT104" s="95"/>
      <c r="BU104" s="95">
        <v>45990</v>
      </c>
      <c r="BV104" s="95">
        <v>45991</v>
      </c>
      <c r="BW104" s="119"/>
      <c r="BX104" s="119"/>
      <c r="BY104" s="144"/>
      <c r="BZ104" s="116">
        <v>45811</v>
      </c>
      <c r="CA104" s="95">
        <v>45814</v>
      </c>
      <c r="CB104" s="117"/>
      <c r="CC104" s="95">
        <v>45996</v>
      </c>
      <c r="CD104" s="95">
        <v>46058</v>
      </c>
      <c r="CE104" s="119"/>
      <c r="CF104" s="144"/>
      <c r="CG104" s="116">
        <v>45813</v>
      </c>
      <c r="CH104" s="95">
        <v>45813</v>
      </c>
      <c r="CI104" s="95"/>
      <c r="CJ104" s="95">
        <v>45997</v>
      </c>
      <c r="CK104" s="95">
        <v>45997</v>
      </c>
      <c r="CL104" s="119"/>
      <c r="CM104" s="119"/>
      <c r="CN104" s="119"/>
      <c r="CO104" s="144"/>
      <c r="CP104" s="116">
        <v>45813</v>
      </c>
      <c r="CQ104" s="95">
        <v>45823</v>
      </c>
      <c r="CR104" s="117"/>
      <c r="CS104" s="124">
        <f>MIN(INDEX('USS SUMMARY'!R:AB,MATCH($D104,'USS SUMMARY'!D:D,0),0))</f>
        <v>45931</v>
      </c>
      <c r="CT104" s="95">
        <v>45963</v>
      </c>
      <c r="CU104" s="119"/>
      <c r="CV104" s="446"/>
      <c r="CW104" s="116">
        <v>45808</v>
      </c>
      <c r="CX104" s="95">
        <v>45815</v>
      </c>
      <c r="CY104" s="125"/>
      <c r="CZ104" s="95">
        <v>45738</v>
      </c>
      <c r="DA104" s="95">
        <v>45776</v>
      </c>
      <c r="DB104" s="119"/>
      <c r="DC104" s="144"/>
      <c r="DD104" s="116">
        <v>45808</v>
      </c>
      <c r="DE104" s="95">
        <v>45815</v>
      </c>
      <c r="DF104" s="117"/>
      <c r="DG104" s="95">
        <v>46001</v>
      </c>
      <c r="DH104" s="95">
        <v>46004</v>
      </c>
      <c r="DI104" s="119"/>
      <c r="DJ104" s="144"/>
      <c r="DK104" s="445" t="str">
        <f>_xlfn.XLOOKUP(D104,CranePad!$D$4:$D$195,CranePad!$E$4:$E$195,0,0,1)</f>
        <v>GP Project</v>
      </c>
      <c r="DL104" s="116">
        <v>45810</v>
      </c>
      <c r="DM104" s="95">
        <v>45817</v>
      </c>
      <c r="DN104" s="95"/>
      <c r="DO104" s="95">
        <v>45966</v>
      </c>
      <c r="DP104" s="95">
        <v>46000</v>
      </c>
      <c r="DQ104" s="119"/>
      <c r="DR104" s="144"/>
      <c r="DS104" s="123">
        <v>45964</v>
      </c>
      <c r="DT104" s="124">
        <v>45974</v>
      </c>
      <c r="DU104" s="124"/>
      <c r="DV104" s="124">
        <v>46002</v>
      </c>
      <c r="DW104" s="124">
        <v>46015</v>
      </c>
      <c r="DX104" s="119"/>
      <c r="DY104" s="144"/>
      <c r="DZ104" s="123">
        <v>45973</v>
      </c>
      <c r="EA104" s="124">
        <v>45981</v>
      </c>
      <c r="EB104" s="124"/>
      <c r="EC104" s="124">
        <f>IF(D104='USS SUMMARY'!AE103,MIN('USS SUMMARY'!AH103:AL103),"")</f>
        <v>45986</v>
      </c>
      <c r="ED104" s="124">
        <v>45999</v>
      </c>
      <c r="EE104" s="119"/>
      <c r="EF104" s="144"/>
      <c r="EG104" s="123">
        <v>45975</v>
      </c>
      <c r="EH104" s="124">
        <v>45982</v>
      </c>
      <c r="EI104" s="124"/>
      <c r="EJ104" s="124">
        <v>46017</v>
      </c>
      <c r="EK104" s="124">
        <v>46021</v>
      </c>
      <c r="EL104" s="119"/>
      <c r="EM104" s="144"/>
      <c r="EN104" s="116">
        <v>45983</v>
      </c>
      <c r="EO104" s="95">
        <v>45985</v>
      </c>
      <c r="EP104" s="95"/>
      <c r="EQ104" s="95">
        <v>46387</v>
      </c>
      <c r="ER104" s="95">
        <v>46024</v>
      </c>
      <c r="ES104" s="119"/>
      <c r="ET104" s="144"/>
      <c r="EU104" s="116">
        <v>46011</v>
      </c>
      <c r="EV104" s="95">
        <v>46012</v>
      </c>
      <c r="EW104" s="95"/>
      <c r="EX104" s="95">
        <v>46000</v>
      </c>
      <c r="EY104" s="95">
        <v>46000</v>
      </c>
      <c r="EZ104" s="119"/>
      <c r="FA104" s="144"/>
      <c r="FB104" s="116">
        <v>45950</v>
      </c>
      <c r="FC104" s="95">
        <v>45971</v>
      </c>
      <c r="FD104" s="95"/>
      <c r="FE104" s="95">
        <v>45957</v>
      </c>
      <c r="FF104" s="95">
        <v>46033</v>
      </c>
      <c r="FG104" s="119"/>
      <c r="FH104" s="144"/>
      <c r="FI104" s="116">
        <v>45976</v>
      </c>
      <c r="FJ104" s="95">
        <f t="shared" si="209"/>
        <v>46001</v>
      </c>
      <c r="FK104" s="95"/>
      <c r="FL104" s="95">
        <v>45960</v>
      </c>
      <c r="FM104" s="95">
        <v>45991</v>
      </c>
      <c r="FN104" s="119"/>
      <c r="FO104" s="144"/>
      <c r="FP104" s="116">
        <v>46013</v>
      </c>
      <c r="FQ104" s="95">
        <v>46016</v>
      </c>
      <c r="FR104" s="121"/>
      <c r="FS104" s="95">
        <v>46030</v>
      </c>
      <c r="FT104" s="95">
        <v>46056</v>
      </c>
      <c r="FU104" s="119"/>
      <c r="FV104" s="144"/>
      <c r="FW104" s="116">
        <v>46017</v>
      </c>
      <c r="FX104" s="95">
        <v>46019</v>
      </c>
      <c r="FY104" s="117"/>
      <c r="FZ104" s="95">
        <v>46060</v>
      </c>
      <c r="GA104" s="95">
        <v>46063</v>
      </c>
      <c r="GB104" s="119"/>
      <c r="GC104" s="144"/>
      <c r="GD104" s="391"/>
      <c r="GE104" s="437"/>
      <c r="GF104" s="78"/>
      <c r="GG104" s="78"/>
      <c r="GI104" s="68"/>
    </row>
    <row r="105" spans="1:191" s="74" customFormat="1" ht="16.5" customHeight="1" x14ac:dyDescent="0.3">
      <c r="A105" s="118">
        <f t="shared" si="208"/>
        <v>101</v>
      </c>
      <c r="B105" s="73" t="s">
        <v>213</v>
      </c>
      <c r="C105" s="75" t="s">
        <v>208</v>
      </c>
      <c r="D105" s="95" t="s">
        <v>104</v>
      </c>
      <c r="E105" s="167" t="s">
        <v>415</v>
      </c>
      <c r="F105" s="427" t="s">
        <v>407</v>
      </c>
      <c r="G105" s="95">
        <v>45850</v>
      </c>
      <c r="H105" s="219" t="str">
        <f>VLOOKUP($D105,'Stone Column Progress'!$D$6:$E$199,2,0)</f>
        <v>Saritha</v>
      </c>
      <c r="I105" s="193" t="s">
        <v>389</v>
      </c>
      <c r="J105" s="430">
        <v>545707</v>
      </c>
      <c r="K105" s="431">
        <v>2668267</v>
      </c>
      <c r="L105" s="116"/>
      <c r="M105" s="95"/>
      <c r="N105" s="117"/>
      <c r="O105" s="95" t="s">
        <v>390</v>
      </c>
      <c r="P105" s="95" t="s">
        <v>390</v>
      </c>
      <c r="Q105" s="144"/>
      <c r="R105" s="118">
        <f>VLOOKUP(D105,'Stone Column Progress'!$D$6:$M$199,7,0)</f>
        <v>253</v>
      </c>
      <c r="S105" s="73">
        <f>VLOOKUP(D105,'Stone Column Progress'!$D$6:$M$199,9,0)</f>
        <v>253</v>
      </c>
      <c r="T105" s="95">
        <v>45752</v>
      </c>
      <c r="U105" s="95">
        <v>45762</v>
      </c>
      <c r="V105" s="117"/>
      <c r="W105" s="95">
        <v>45817</v>
      </c>
      <c r="X105" s="95">
        <v>45828</v>
      </c>
      <c r="Y105" s="119"/>
      <c r="Z105" s="144"/>
      <c r="AA105" s="455"/>
      <c r="AB105" s="156"/>
      <c r="AC105" s="95"/>
      <c r="AD105" s="95"/>
      <c r="AE105" s="117"/>
      <c r="AF105" s="95"/>
      <c r="AG105" s="95"/>
      <c r="AH105" s="144"/>
      <c r="AI105" s="116">
        <v>45785</v>
      </c>
      <c r="AJ105" s="95">
        <v>45786</v>
      </c>
      <c r="AK105" s="536"/>
      <c r="AL105" s="536">
        <v>45865</v>
      </c>
      <c r="AM105" s="536">
        <v>45867</v>
      </c>
      <c r="AN105" s="119"/>
      <c r="AO105" s="450"/>
      <c r="AP105" s="158">
        <v>45787</v>
      </c>
      <c r="AQ105" s="130">
        <v>45787</v>
      </c>
      <c r="AR105" s="130"/>
      <c r="AS105" s="130">
        <v>45868</v>
      </c>
      <c r="AT105" s="130">
        <v>45868</v>
      </c>
      <c r="AU105" s="119"/>
      <c r="AV105" s="446"/>
      <c r="AW105" s="116">
        <v>45788</v>
      </c>
      <c r="AX105" s="95">
        <v>45789</v>
      </c>
      <c r="AY105" s="117"/>
      <c r="AZ105" s="95">
        <v>45869</v>
      </c>
      <c r="BA105" s="95">
        <v>45869</v>
      </c>
      <c r="BB105" s="119"/>
      <c r="BC105" s="144"/>
      <c r="BD105" s="116">
        <v>45790</v>
      </c>
      <c r="BE105" s="95">
        <v>45791</v>
      </c>
      <c r="BF105" s="95"/>
      <c r="BG105" s="95">
        <v>45870</v>
      </c>
      <c r="BH105" s="95">
        <v>45870</v>
      </c>
      <c r="BI105" s="119"/>
      <c r="BJ105" s="144"/>
      <c r="BK105" s="116">
        <v>45792</v>
      </c>
      <c r="BL105" s="95">
        <v>45802</v>
      </c>
      <c r="BM105" s="95"/>
      <c r="BN105" s="95">
        <v>45871</v>
      </c>
      <c r="BO105" s="95">
        <v>45879</v>
      </c>
      <c r="BP105" s="119"/>
      <c r="BQ105" s="144"/>
      <c r="BR105" s="116">
        <v>45803</v>
      </c>
      <c r="BS105" s="95">
        <v>45804</v>
      </c>
      <c r="BT105" s="95"/>
      <c r="BU105" s="95">
        <v>45880</v>
      </c>
      <c r="BV105" s="95">
        <v>45881</v>
      </c>
      <c r="BW105" s="119"/>
      <c r="BX105" s="119"/>
      <c r="BY105" s="144"/>
      <c r="BZ105" s="116">
        <v>45809</v>
      </c>
      <c r="CA105" s="95">
        <v>45812</v>
      </c>
      <c r="CB105" s="117"/>
      <c r="CC105" s="95">
        <v>45966</v>
      </c>
      <c r="CD105" s="95">
        <v>46026</v>
      </c>
      <c r="CE105" s="119"/>
      <c r="CF105" s="144"/>
      <c r="CG105" s="116">
        <v>45811</v>
      </c>
      <c r="CH105" s="95">
        <v>45811</v>
      </c>
      <c r="CI105" s="95"/>
      <c r="CJ105" s="95">
        <v>45968</v>
      </c>
      <c r="CK105" s="95">
        <v>45968</v>
      </c>
      <c r="CL105" s="501"/>
      <c r="CM105" s="119"/>
      <c r="CN105" s="119"/>
      <c r="CO105" s="144"/>
      <c r="CP105" s="116">
        <v>45796</v>
      </c>
      <c r="CQ105" s="95">
        <v>45806</v>
      </c>
      <c r="CR105" s="117"/>
      <c r="CS105" s="124">
        <f>MIN(INDEX('USS SUMMARY'!R:AB,MATCH($D105,'USS SUMMARY'!D:D,0),0))</f>
        <v>45967</v>
      </c>
      <c r="CT105" s="95">
        <v>45997</v>
      </c>
      <c r="CU105" s="119"/>
      <c r="CV105" s="446"/>
      <c r="CW105" s="116">
        <v>45806</v>
      </c>
      <c r="CX105" s="95">
        <v>45813</v>
      </c>
      <c r="CY105" s="117"/>
      <c r="CZ105" s="95">
        <v>45737</v>
      </c>
      <c r="DA105" s="95">
        <v>45774</v>
      </c>
      <c r="DB105" s="119"/>
      <c r="DC105" s="144"/>
      <c r="DD105" s="116">
        <v>45806</v>
      </c>
      <c r="DE105" s="95">
        <v>45813</v>
      </c>
      <c r="DF105" s="117"/>
      <c r="DG105" s="95">
        <v>45988</v>
      </c>
      <c r="DH105" s="95">
        <v>45991</v>
      </c>
      <c r="DI105" s="119"/>
      <c r="DJ105" s="144"/>
      <c r="DK105" s="445" t="str">
        <f>_xlfn.XLOOKUP(D105,CranePad!$D$4:$D$195,CranePad!$E$4:$E$195,0,0,1)</f>
        <v>GP Project</v>
      </c>
      <c r="DL105" s="116">
        <v>45808</v>
      </c>
      <c r="DM105" s="95">
        <v>45815</v>
      </c>
      <c r="DN105" s="95"/>
      <c r="DO105" s="95">
        <v>45952</v>
      </c>
      <c r="DP105" s="95">
        <v>45991</v>
      </c>
      <c r="DQ105" s="119"/>
      <c r="DR105" s="144"/>
      <c r="DS105" s="123">
        <v>45986</v>
      </c>
      <c r="DT105" s="124">
        <v>45996</v>
      </c>
      <c r="DU105" s="124"/>
      <c r="DV105" s="124">
        <v>45992</v>
      </c>
      <c r="DW105" s="124">
        <v>46002</v>
      </c>
      <c r="DX105" s="119"/>
      <c r="DY105" s="144"/>
      <c r="DZ105" s="123">
        <v>45969</v>
      </c>
      <c r="EA105" s="124">
        <v>45977</v>
      </c>
      <c r="EB105" s="124"/>
      <c r="EC105" s="124">
        <f>IF(D105='USS SUMMARY'!AE95,MIN('USS SUMMARY'!AH95:AL95),"")</f>
        <v>46000</v>
      </c>
      <c r="ED105" s="124">
        <v>46004</v>
      </c>
      <c r="EE105" s="119"/>
      <c r="EF105" s="144"/>
      <c r="EG105" s="123">
        <v>45997</v>
      </c>
      <c r="EH105" s="124">
        <v>46004</v>
      </c>
      <c r="EI105" s="124"/>
      <c r="EJ105" s="124">
        <v>46009</v>
      </c>
      <c r="EK105" s="124">
        <v>46014</v>
      </c>
      <c r="EL105" s="119"/>
      <c r="EM105" s="144"/>
      <c r="EN105" s="116">
        <v>46005</v>
      </c>
      <c r="EO105" s="95">
        <v>46007</v>
      </c>
      <c r="EP105" s="95"/>
      <c r="EQ105" s="95">
        <v>46014</v>
      </c>
      <c r="ER105" s="95">
        <v>46016</v>
      </c>
      <c r="ES105" s="119"/>
      <c r="ET105" s="144"/>
      <c r="EU105" s="116">
        <v>46007</v>
      </c>
      <c r="EV105" s="95">
        <v>46008</v>
      </c>
      <c r="EW105" s="95"/>
      <c r="EX105" s="95">
        <v>46029</v>
      </c>
      <c r="EY105" s="95">
        <v>46029</v>
      </c>
      <c r="EZ105" s="119"/>
      <c r="FA105" s="144"/>
      <c r="FB105" s="116">
        <v>45950</v>
      </c>
      <c r="FC105" s="95">
        <v>45971</v>
      </c>
      <c r="FD105" s="95"/>
      <c r="FE105" s="95">
        <v>45958</v>
      </c>
      <c r="FF105" s="95">
        <v>46033</v>
      </c>
      <c r="FG105" s="119"/>
      <c r="FH105" s="144"/>
      <c r="FI105" s="116">
        <v>45955</v>
      </c>
      <c r="FJ105" s="95">
        <f t="shared" si="209"/>
        <v>45980</v>
      </c>
      <c r="FK105" s="95"/>
      <c r="FL105" s="95">
        <v>45960</v>
      </c>
      <c r="FM105" s="95">
        <v>45991</v>
      </c>
      <c r="FN105" s="119"/>
      <c r="FO105" s="144"/>
      <c r="FP105" s="116">
        <v>46009</v>
      </c>
      <c r="FQ105" s="95">
        <v>46012</v>
      </c>
      <c r="FR105" s="121"/>
      <c r="FS105" s="95">
        <v>46045</v>
      </c>
      <c r="FT105" s="95">
        <v>46056</v>
      </c>
      <c r="FU105" s="119"/>
      <c r="FV105" s="144"/>
      <c r="FW105" s="116">
        <v>46013</v>
      </c>
      <c r="FX105" s="95">
        <v>46015</v>
      </c>
      <c r="FY105" s="117"/>
      <c r="FZ105" s="95">
        <v>46061</v>
      </c>
      <c r="GA105" s="95">
        <v>46063</v>
      </c>
      <c r="GB105" s="119"/>
      <c r="GC105" s="144"/>
      <c r="GD105" s="391"/>
      <c r="GE105" s="437"/>
      <c r="GF105" s="78"/>
      <c r="GG105" s="78"/>
      <c r="GI105" s="68"/>
    </row>
    <row r="106" spans="1:191" s="74" customFormat="1" ht="16.5" customHeight="1" x14ac:dyDescent="0.3">
      <c r="A106" s="118">
        <f t="shared" si="208"/>
        <v>102</v>
      </c>
      <c r="B106" s="73" t="s">
        <v>213</v>
      </c>
      <c r="C106" s="75" t="s">
        <v>208</v>
      </c>
      <c r="D106" s="95" t="s">
        <v>470</v>
      </c>
      <c r="E106" s="167" t="s">
        <v>427</v>
      </c>
      <c r="F106" s="427" t="s">
        <v>423</v>
      </c>
      <c r="G106" s="95">
        <v>45937</v>
      </c>
      <c r="H106" s="219" t="str">
        <f>VLOOKUP($D106,'Stone Column Progress'!$D$6:$E$199,2,0)</f>
        <v>Keller</v>
      </c>
      <c r="I106" s="193" t="s">
        <v>389</v>
      </c>
      <c r="J106" s="430">
        <v>547645</v>
      </c>
      <c r="K106" s="431">
        <v>2670392</v>
      </c>
      <c r="L106" s="116"/>
      <c r="M106" s="95"/>
      <c r="N106" s="117"/>
      <c r="O106" s="95" t="s">
        <v>390</v>
      </c>
      <c r="P106" s="95" t="s">
        <v>390</v>
      </c>
      <c r="Q106" s="144"/>
      <c r="R106" s="118">
        <f>VLOOKUP(D106,'Stone Column Progress'!$D$6:$M$199,7,0)</f>
        <v>253</v>
      </c>
      <c r="S106" s="73">
        <f>VLOOKUP(D106,'Stone Column Progress'!$D$6:$M$199,9,0)</f>
        <v>253</v>
      </c>
      <c r="T106" s="95">
        <v>45767</v>
      </c>
      <c r="U106" s="95">
        <v>45777</v>
      </c>
      <c r="V106" s="117"/>
      <c r="W106" s="95">
        <v>45915</v>
      </c>
      <c r="X106" s="95">
        <v>45926</v>
      </c>
      <c r="Y106" s="119"/>
      <c r="Z106" s="144"/>
      <c r="AA106" s="455"/>
      <c r="AB106" s="156"/>
      <c r="AC106" s="95"/>
      <c r="AD106" s="95"/>
      <c r="AE106" s="117"/>
      <c r="AF106" s="95"/>
      <c r="AG106" s="95"/>
      <c r="AH106" s="144"/>
      <c r="AI106" s="116">
        <v>45784</v>
      </c>
      <c r="AJ106" s="95">
        <v>45785</v>
      </c>
      <c r="AK106" s="536"/>
      <c r="AL106" s="536">
        <v>45941</v>
      </c>
      <c r="AM106" s="536">
        <v>45943</v>
      </c>
      <c r="AN106" s="119"/>
      <c r="AO106" s="450"/>
      <c r="AP106" s="158">
        <v>45786</v>
      </c>
      <c r="AQ106" s="130">
        <v>45786</v>
      </c>
      <c r="AR106" s="130"/>
      <c r="AS106" s="130">
        <v>45952</v>
      </c>
      <c r="AT106" s="130">
        <v>45953</v>
      </c>
      <c r="AU106" s="119"/>
      <c r="AV106" s="446"/>
      <c r="AW106" s="116">
        <v>45787</v>
      </c>
      <c r="AX106" s="95">
        <v>45788</v>
      </c>
      <c r="AY106" s="117"/>
      <c r="AZ106" s="95">
        <v>45955</v>
      </c>
      <c r="BA106" s="95">
        <v>45956</v>
      </c>
      <c r="BB106" s="119"/>
      <c r="BC106" s="144"/>
      <c r="BD106" s="116">
        <v>45789</v>
      </c>
      <c r="BE106" s="95">
        <v>45790</v>
      </c>
      <c r="BF106" s="95"/>
      <c r="BG106" s="95">
        <v>45957</v>
      </c>
      <c r="BH106" s="95">
        <v>45957</v>
      </c>
      <c r="BI106" s="119"/>
      <c r="BJ106" s="144"/>
      <c r="BK106" s="116">
        <v>45791</v>
      </c>
      <c r="BL106" s="95">
        <v>45801</v>
      </c>
      <c r="BM106" s="95"/>
      <c r="BN106" s="95">
        <v>45958</v>
      </c>
      <c r="BO106" s="95">
        <v>45969</v>
      </c>
      <c r="BP106" s="119"/>
      <c r="BQ106" s="144"/>
      <c r="BR106" s="116">
        <v>45802</v>
      </c>
      <c r="BS106" s="95">
        <v>45803</v>
      </c>
      <c r="BT106" s="95"/>
      <c r="BU106" s="95">
        <v>45972</v>
      </c>
      <c r="BV106" s="95">
        <v>45972</v>
      </c>
      <c r="BW106" s="119"/>
      <c r="BX106" s="119"/>
      <c r="BY106" s="144"/>
      <c r="BZ106" s="116">
        <v>45808</v>
      </c>
      <c r="CA106" s="95">
        <v>45811</v>
      </c>
      <c r="CB106" s="117"/>
      <c r="CC106" s="95">
        <v>45978</v>
      </c>
      <c r="CD106" s="95">
        <v>46053</v>
      </c>
      <c r="CE106" s="119"/>
      <c r="CF106" s="144"/>
      <c r="CG106" s="116">
        <v>45810</v>
      </c>
      <c r="CH106" s="95">
        <v>45810</v>
      </c>
      <c r="CI106" s="95"/>
      <c r="CJ106" s="95">
        <v>45981</v>
      </c>
      <c r="CK106" s="95">
        <v>45981</v>
      </c>
      <c r="CL106" s="119"/>
      <c r="CM106" s="119"/>
      <c r="CN106" s="119"/>
      <c r="CO106" s="144"/>
      <c r="CP106" s="116">
        <v>45810</v>
      </c>
      <c r="CQ106" s="95">
        <v>45820</v>
      </c>
      <c r="CR106" s="117"/>
      <c r="CS106" s="124">
        <f>MIN(INDEX('USS SUMMARY'!R:AB,MATCH($D106,'USS SUMMARY'!D:D,0),0))</f>
        <v>45954</v>
      </c>
      <c r="CT106" s="95">
        <v>46021</v>
      </c>
      <c r="CU106" s="119"/>
      <c r="CV106" s="446"/>
      <c r="CW106" s="116">
        <v>45805</v>
      </c>
      <c r="CX106" s="95">
        <v>45812</v>
      </c>
      <c r="CY106" s="117"/>
      <c r="CZ106" s="95">
        <v>45739</v>
      </c>
      <c r="DA106" s="95">
        <v>45779</v>
      </c>
      <c r="DB106" s="119"/>
      <c r="DC106" s="144"/>
      <c r="DD106" s="116">
        <v>45805</v>
      </c>
      <c r="DE106" s="95">
        <v>45812</v>
      </c>
      <c r="DF106" s="117"/>
      <c r="DG106" s="95">
        <v>46001</v>
      </c>
      <c r="DH106" s="95">
        <v>46015</v>
      </c>
      <c r="DI106" s="119"/>
      <c r="DJ106" s="144"/>
      <c r="DK106" s="445" t="str">
        <f>_xlfn.XLOOKUP(D106,CranePad!$D$4:$D$195,CranePad!$E$4:$E$195,0,0,1)</f>
        <v>Vaibhav</v>
      </c>
      <c r="DL106" s="116">
        <v>45807</v>
      </c>
      <c r="DM106" s="95">
        <v>45814</v>
      </c>
      <c r="DN106" s="95"/>
      <c r="DO106" s="95">
        <v>46001</v>
      </c>
      <c r="DP106" s="95">
        <v>46012</v>
      </c>
      <c r="DQ106" s="119"/>
      <c r="DR106" s="144"/>
      <c r="DS106" s="123">
        <v>45987</v>
      </c>
      <c r="DT106" s="124">
        <v>45997</v>
      </c>
      <c r="DU106" s="124"/>
      <c r="DV106" s="124">
        <v>46014</v>
      </c>
      <c r="DW106" s="124">
        <v>46022</v>
      </c>
      <c r="DX106" s="119"/>
      <c r="DY106" s="144"/>
      <c r="DZ106" s="123">
        <v>45975</v>
      </c>
      <c r="EA106" s="124">
        <v>45983</v>
      </c>
      <c r="EB106" s="124"/>
      <c r="EC106" s="124">
        <f>IF(D106='USS SUMMARY'!AE105,MIN('USS SUMMARY'!AH105:AL105),"")</f>
        <v>46022</v>
      </c>
      <c r="ED106" s="124">
        <v>46029</v>
      </c>
      <c r="EE106" s="119"/>
      <c r="EF106" s="144"/>
      <c r="EG106" s="123">
        <v>45998</v>
      </c>
      <c r="EH106" s="124">
        <v>46005</v>
      </c>
      <c r="EI106" s="124"/>
      <c r="EJ106" s="124">
        <v>46026</v>
      </c>
      <c r="EK106" s="124">
        <v>46032</v>
      </c>
      <c r="EL106" s="119"/>
      <c r="EM106" s="144"/>
      <c r="EN106" s="116">
        <v>46006</v>
      </c>
      <c r="EO106" s="95">
        <v>46008</v>
      </c>
      <c r="EP106" s="95"/>
      <c r="EQ106" s="95">
        <v>46032</v>
      </c>
      <c r="ER106" s="95">
        <v>46034</v>
      </c>
      <c r="ES106" s="119"/>
      <c r="ET106" s="144"/>
      <c r="EU106" s="116">
        <v>46013</v>
      </c>
      <c r="EV106" s="95">
        <v>46014</v>
      </c>
      <c r="EW106" s="95"/>
      <c r="EX106" s="95">
        <v>46039</v>
      </c>
      <c r="EY106" s="95">
        <v>46039</v>
      </c>
      <c r="EZ106" s="119"/>
      <c r="FA106" s="144"/>
      <c r="FB106" s="116">
        <v>45950</v>
      </c>
      <c r="FC106" s="95">
        <v>45971</v>
      </c>
      <c r="FD106" s="95"/>
      <c r="FE106" s="95">
        <v>45986</v>
      </c>
      <c r="FF106" s="95">
        <v>46031</v>
      </c>
      <c r="FG106" s="119"/>
      <c r="FH106" s="144"/>
      <c r="FI106" s="116">
        <v>45976</v>
      </c>
      <c r="FJ106" s="95">
        <f t="shared" si="209"/>
        <v>46001</v>
      </c>
      <c r="FK106" s="95"/>
      <c r="FL106" s="95">
        <v>45960</v>
      </c>
      <c r="FM106" s="95">
        <v>45991</v>
      </c>
      <c r="FN106" s="119"/>
      <c r="FO106" s="144"/>
      <c r="FP106" s="116">
        <v>46015</v>
      </c>
      <c r="FQ106" s="95">
        <v>46018</v>
      </c>
      <c r="FR106" s="121"/>
      <c r="FS106" s="95">
        <v>46046</v>
      </c>
      <c r="FT106" s="95">
        <v>46056</v>
      </c>
      <c r="FU106" s="119"/>
      <c r="FV106" s="144"/>
      <c r="FW106" s="116">
        <v>46019</v>
      </c>
      <c r="FX106" s="95">
        <v>46021</v>
      </c>
      <c r="FY106" s="117"/>
      <c r="FZ106" s="95">
        <v>46061</v>
      </c>
      <c r="GA106" s="95">
        <v>46063</v>
      </c>
      <c r="GB106" s="119"/>
      <c r="GC106" s="144"/>
      <c r="GD106" s="391"/>
      <c r="GE106" s="437"/>
      <c r="GF106" s="78"/>
      <c r="GG106" s="78"/>
      <c r="GI106" s="68"/>
    </row>
    <row r="107" spans="1:191" s="74" customFormat="1" ht="16.5" customHeight="1" x14ac:dyDescent="0.3">
      <c r="A107" s="118">
        <f t="shared" si="208"/>
        <v>103</v>
      </c>
      <c r="B107" s="73" t="s">
        <v>213</v>
      </c>
      <c r="C107" s="75" t="s">
        <v>208</v>
      </c>
      <c r="D107" s="95" t="s">
        <v>471</v>
      </c>
      <c r="E107" s="167" t="s">
        <v>429</v>
      </c>
      <c r="F107" s="427" t="s">
        <v>416</v>
      </c>
      <c r="G107" s="95">
        <v>45922</v>
      </c>
      <c r="H107" s="219" t="str">
        <f>VLOOKUP($D107,'Stone Column Progress'!$D$6:$E$199,2,0)</f>
        <v>Bauer</v>
      </c>
      <c r="I107" s="193" t="s">
        <v>389</v>
      </c>
      <c r="J107" s="430">
        <v>547835</v>
      </c>
      <c r="K107" s="431">
        <v>2669406</v>
      </c>
      <c r="L107" s="116"/>
      <c r="M107" s="95"/>
      <c r="N107" s="117"/>
      <c r="O107" s="95" t="s">
        <v>390</v>
      </c>
      <c r="P107" s="95" t="s">
        <v>390</v>
      </c>
      <c r="Q107" s="144"/>
      <c r="R107" s="118">
        <f>VLOOKUP(D107,'Stone Column Progress'!$D$6:$M$199,7,0)</f>
        <v>253</v>
      </c>
      <c r="S107" s="73">
        <f>VLOOKUP(D107,'Stone Column Progress'!$D$6:$M$199,9,0)</f>
        <v>253</v>
      </c>
      <c r="T107" s="95">
        <v>45754</v>
      </c>
      <c r="U107" s="95">
        <v>45764</v>
      </c>
      <c r="V107" s="117"/>
      <c r="W107" s="95">
        <v>45896</v>
      </c>
      <c r="X107" s="95">
        <v>45903</v>
      </c>
      <c r="Y107" s="119"/>
      <c r="Z107" s="144"/>
      <c r="AA107" s="455"/>
      <c r="AB107" s="156"/>
      <c r="AC107" s="95"/>
      <c r="AD107" s="95"/>
      <c r="AE107" s="117"/>
      <c r="AF107" s="95"/>
      <c r="AG107" s="95"/>
      <c r="AH107" s="144"/>
      <c r="AI107" s="116">
        <v>45772</v>
      </c>
      <c r="AJ107" s="95">
        <v>45773</v>
      </c>
      <c r="AK107" s="536"/>
      <c r="AL107" s="536">
        <v>45928</v>
      </c>
      <c r="AM107" s="536">
        <v>45932</v>
      </c>
      <c r="AN107" s="119"/>
      <c r="AO107" s="450"/>
      <c r="AP107" s="158">
        <v>45774</v>
      </c>
      <c r="AQ107" s="130">
        <v>45774</v>
      </c>
      <c r="AR107" s="130"/>
      <c r="AS107" s="130">
        <v>45936</v>
      </c>
      <c r="AT107" s="130">
        <v>45939</v>
      </c>
      <c r="AU107" s="119"/>
      <c r="AV107" s="446"/>
      <c r="AW107" s="116">
        <v>45775</v>
      </c>
      <c r="AX107" s="95">
        <v>45776</v>
      </c>
      <c r="AY107" s="117"/>
      <c r="AZ107" s="95">
        <v>45941</v>
      </c>
      <c r="BA107" s="95">
        <v>45942</v>
      </c>
      <c r="BB107" s="119"/>
      <c r="BC107" s="144"/>
      <c r="BD107" s="116">
        <v>45777</v>
      </c>
      <c r="BE107" s="95">
        <v>45778</v>
      </c>
      <c r="BF107" s="95"/>
      <c r="BG107" s="95">
        <v>45946</v>
      </c>
      <c r="BH107" s="95">
        <v>45946</v>
      </c>
      <c r="BI107" s="119"/>
      <c r="BJ107" s="144"/>
      <c r="BK107" s="116">
        <v>45779</v>
      </c>
      <c r="BL107" s="95">
        <v>45789</v>
      </c>
      <c r="BM107" s="95"/>
      <c r="BN107" s="95">
        <v>45949</v>
      </c>
      <c r="BO107" s="95">
        <v>45954</v>
      </c>
      <c r="BP107" s="119"/>
      <c r="BQ107" s="144"/>
      <c r="BR107" s="116">
        <v>45790</v>
      </c>
      <c r="BS107" s="95">
        <v>45791</v>
      </c>
      <c r="BT107" s="95"/>
      <c r="BU107" s="95">
        <v>45959</v>
      </c>
      <c r="BV107" s="95">
        <v>45959</v>
      </c>
      <c r="BW107" s="119"/>
      <c r="BX107" s="119"/>
      <c r="BY107" s="144"/>
      <c r="BZ107" s="116">
        <v>45796</v>
      </c>
      <c r="CA107" s="95">
        <v>45799</v>
      </c>
      <c r="CB107" s="117"/>
      <c r="CC107" s="95">
        <v>45979</v>
      </c>
      <c r="CD107" s="95">
        <v>46026</v>
      </c>
      <c r="CE107" s="119"/>
      <c r="CF107" s="144"/>
      <c r="CG107" s="116">
        <v>45798</v>
      </c>
      <c r="CH107" s="95">
        <v>45798</v>
      </c>
      <c r="CI107" s="95"/>
      <c r="CJ107" s="95">
        <v>45976</v>
      </c>
      <c r="CK107" s="95">
        <v>45976</v>
      </c>
      <c r="CL107" s="119"/>
      <c r="CM107" s="119"/>
      <c r="CN107" s="119"/>
      <c r="CO107" s="144"/>
      <c r="CP107" s="116">
        <v>45798</v>
      </c>
      <c r="CQ107" s="95">
        <v>45808</v>
      </c>
      <c r="CR107" s="117"/>
      <c r="CS107" s="124">
        <f>MIN(INDEX('USS SUMMARY'!R:AB,MATCH($D107,'USS SUMMARY'!D:D,0),0))</f>
        <v>45932</v>
      </c>
      <c r="CT107" s="95">
        <v>45989</v>
      </c>
      <c r="CU107" s="119"/>
      <c r="CV107" s="446"/>
      <c r="CW107" s="116">
        <v>45793</v>
      </c>
      <c r="CX107" s="95">
        <v>45800</v>
      </c>
      <c r="CY107" s="117"/>
      <c r="CZ107" s="95">
        <v>45738</v>
      </c>
      <c r="DA107" s="95">
        <v>45774</v>
      </c>
      <c r="DB107" s="119"/>
      <c r="DC107" s="144"/>
      <c r="DD107" s="116">
        <v>45793</v>
      </c>
      <c r="DE107" s="95">
        <v>45800</v>
      </c>
      <c r="DF107" s="117"/>
      <c r="DG107" s="95">
        <v>45998</v>
      </c>
      <c r="DH107" s="95">
        <v>46000</v>
      </c>
      <c r="DI107" s="119"/>
      <c r="DJ107" s="144"/>
      <c r="DK107" s="445" t="str">
        <f>_xlfn.XLOOKUP(D107,CranePad!$D$4:$D$195,CranePad!$E$4:$E$195,0,0,1)</f>
        <v>GP Project</v>
      </c>
      <c r="DL107" s="116">
        <v>45795</v>
      </c>
      <c r="DM107" s="95">
        <v>45802</v>
      </c>
      <c r="DN107" s="95"/>
      <c r="DO107" s="95">
        <v>45987</v>
      </c>
      <c r="DP107" s="95">
        <v>45996</v>
      </c>
      <c r="DQ107" s="119"/>
      <c r="DR107" s="144"/>
      <c r="DS107" s="123">
        <v>45967</v>
      </c>
      <c r="DT107" s="124">
        <v>45977</v>
      </c>
      <c r="DU107" s="124"/>
      <c r="DV107" s="124">
        <v>46000</v>
      </c>
      <c r="DW107" s="124">
        <v>46012</v>
      </c>
      <c r="DX107" s="119"/>
      <c r="DY107" s="144"/>
      <c r="DZ107" s="123">
        <v>45975</v>
      </c>
      <c r="EA107" s="124">
        <v>45983</v>
      </c>
      <c r="EB107" s="124"/>
      <c r="EC107" s="124">
        <f>IF(D107='USS SUMMARY'!AE106,MIN('USS SUMMARY'!AH106:AL106),"")</f>
        <v>45991</v>
      </c>
      <c r="ED107" s="124">
        <v>46018</v>
      </c>
      <c r="EE107" s="119"/>
      <c r="EF107" s="144"/>
      <c r="EG107" s="123">
        <v>45978</v>
      </c>
      <c r="EH107" s="124">
        <v>45985</v>
      </c>
      <c r="EI107" s="124"/>
      <c r="EJ107" s="124">
        <v>46014</v>
      </c>
      <c r="EK107" s="124">
        <v>46018</v>
      </c>
      <c r="EL107" s="119"/>
      <c r="EM107" s="144"/>
      <c r="EN107" s="116">
        <v>45986</v>
      </c>
      <c r="EO107" s="95">
        <v>45988</v>
      </c>
      <c r="EP107" s="95"/>
      <c r="EQ107" s="95">
        <v>46018</v>
      </c>
      <c r="ER107" s="95">
        <v>46020</v>
      </c>
      <c r="ES107" s="119"/>
      <c r="ET107" s="144"/>
      <c r="EU107" s="116">
        <v>46013</v>
      </c>
      <c r="EV107" s="95">
        <v>46014</v>
      </c>
      <c r="EW107" s="95"/>
      <c r="EX107" s="95">
        <v>46019</v>
      </c>
      <c r="EY107" s="95">
        <v>46019</v>
      </c>
      <c r="EZ107" s="119"/>
      <c r="FA107" s="144"/>
      <c r="FB107" s="116">
        <v>45950</v>
      </c>
      <c r="FC107" s="95">
        <v>45971</v>
      </c>
      <c r="FD107" s="95"/>
      <c r="FE107" s="95">
        <v>45956</v>
      </c>
      <c r="FF107" s="95">
        <v>46051</v>
      </c>
      <c r="FG107" s="119"/>
      <c r="FH107" s="144"/>
      <c r="FI107" s="116">
        <v>45976</v>
      </c>
      <c r="FJ107" s="95">
        <f t="shared" si="209"/>
        <v>46001</v>
      </c>
      <c r="FK107" s="95"/>
      <c r="FL107" s="95">
        <v>45960</v>
      </c>
      <c r="FM107" s="95">
        <v>45991</v>
      </c>
      <c r="FN107" s="119"/>
      <c r="FO107" s="144"/>
      <c r="FP107" s="116">
        <v>46015</v>
      </c>
      <c r="FQ107" s="95">
        <v>46018</v>
      </c>
      <c r="FR107" s="121"/>
      <c r="FS107" s="95">
        <v>46042</v>
      </c>
      <c r="FT107" s="95">
        <v>46056</v>
      </c>
      <c r="FU107" s="119"/>
      <c r="FV107" s="144"/>
      <c r="FW107" s="116">
        <v>46019</v>
      </c>
      <c r="FX107" s="95">
        <v>46021</v>
      </c>
      <c r="FY107" s="117"/>
      <c r="FZ107" s="95">
        <v>46060</v>
      </c>
      <c r="GA107" s="95">
        <v>46063</v>
      </c>
      <c r="GB107" s="119"/>
      <c r="GC107" s="144"/>
      <c r="GD107" s="391"/>
      <c r="GE107" s="437"/>
      <c r="GF107" s="78"/>
      <c r="GG107" s="78"/>
      <c r="GI107" s="68"/>
    </row>
    <row r="108" spans="1:191" s="74" customFormat="1" ht="16.5" customHeight="1" x14ac:dyDescent="0.3">
      <c r="A108" s="118">
        <f t="shared" si="208"/>
        <v>104</v>
      </c>
      <c r="B108" s="75" t="s">
        <v>213</v>
      </c>
      <c r="C108" s="75" t="s">
        <v>208</v>
      </c>
      <c r="D108" s="95" t="s">
        <v>124</v>
      </c>
      <c r="E108" s="167" t="s">
        <v>437</v>
      </c>
      <c r="F108" s="427" t="s">
        <v>426</v>
      </c>
      <c r="G108" s="95">
        <v>45959</v>
      </c>
      <c r="H108" s="219" t="str">
        <f>VLOOKUP($D108,'Stone Column Progress'!$D$6:$E$199,2,0)</f>
        <v>Keller</v>
      </c>
      <c r="I108" s="193" t="s">
        <v>389</v>
      </c>
      <c r="J108" s="430">
        <v>545897</v>
      </c>
      <c r="K108" s="431">
        <v>2667281</v>
      </c>
      <c r="L108" s="116"/>
      <c r="M108" s="95"/>
      <c r="N108" s="117"/>
      <c r="O108" s="95" t="s">
        <v>390</v>
      </c>
      <c r="P108" s="95" t="s">
        <v>390</v>
      </c>
      <c r="Q108" s="144"/>
      <c r="R108" s="118">
        <f>VLOOKUP(D108,'Stone Column Progress'!$D$6:$M$199,7,0)</f>
        <v>253</v>
      </c>
      <c r="S108" s="73">
        <f>VLOOKUP(D108,'Stone Column Progress'!$D$6:$M$199,9,0)</f>
        <v>253</v>
      </c>
      <c r="T108" s="95">
        <v>45772</v>
      </c>
      <c r="U108" s="95">
        <v>45781</v>
      </c>
      <c r="V108" s="117"/>
      <c r="W108" s="95">
        <v>45946</v>
      </c>
      <c r="X108" s="95">
        <v>45955</v>
      </c>
      <c r="Y108" s="119"/>
      <c r="Z108" s="144"/>
      <c r="AA108" s="116"/>
      <c r="AB108" s="155"/>
      <c r="AC108" s="95"/>
      <c r="AD108" s="95"/>
      <c r="AE108" s="117"/>
      <c r="AF108" s="95"/>
      <c r="AG108" s="95"/>
      <c r="AH108" s="144"/>
      <c r="AI108" s="116">
        <v>45785</v>
      </c>
      <c r="AJ108" s="95">
        <v>45786</v>
      </c>
      <c r="AK108" s="536"/>
      <c r="AL108" s="536">
        <v>45965</v>
      </c>
      <c r="AM108" s="536">
        <v>45966</v>
      </c>
      <c r="AN108" s="119"/>
      <c r="AO108" s="450"/>
      <c r="AP108" s="158">
        <v>45787</v>
      </c>
      <c r="AQ108" s="130">
        <v>45787</v>
      </c>
      <c r="AR108" s="130"/>
      <c r="AS108" s="130">
        <v>45972</v>
      </c>
      <c r="AT108" s="130">
        <v>45973</v>
      </c>
      <c r="AU108" s="119"/>
      <c r="AV108" s="446"/>
      <c r="AW108" s="116">
        <v>45788</v>
      </c>
      <c r="AX108" s="95">
        <v>45789</v>
      </c>
      <c r="AY108" s="117"/>
      <c r="AZ108" s="95">
        <v>45973</v>
      </c>
      <c r="BA108" s="95">
        <v>45973</v>
      </c>
      <c r="BB108" s="119"/>
      <c r="BC108" s="144"/>
      <c r="BD108" s="116">
        <v>45790</v>
      </c>
      <c r="BE108" s="95">
        <v>45791</v>
      </c>
      <c r="BF108" s="95"/>
      <c r="BG108" s="95">
        <v>45974</v>
      </c>
      <c r="BH108" s="95">
        <v>45976</v>
      </c>
      <c r="BI108" s="119"/>
      <c r="BJ108" s="144"/>
      <c r="BK108" s="116">
        <v>45792</v>
      </c>
      <c r="BL108" s="95">
        <v>45802</v>
      </c>
      <c r="BM108" s="95"/>
      <c r="BN108" s="95">
        <v>45976</v>
      </c>
      <c r="BO108" s="95">
        <v>45982</v>
      </c>
      <c r="BP108" s="119"/>
      <c r="BQ108" s="144"/>
      <c r="BR108" s="116">
        <v>45803</v>
      </c>
      <c r="BS108" s="95">
        <v>45804</v>
      </c>
      <c r="BT108" s="95"/>
      <c r="BU108" s="95">
        <v>45984</v>
      </c>
      <c r="BV108" s="95">
        <v>45985</v>
      </c>
      <c r="BW108" s="119"/>
      <c r="BX108" s="119"/>
      <c r="BY108" s="144"/>
      <c r="BZ108" s="116">
        <v>45809</v>
      </c>
      <c r="CA108" s="95">
        <v>45812</v>
      </c>
      <c r="CB108" s="117"/>
      <c r="CC108" s="95">
        <v>45991</v>
      </c>
      <c r="CD108" s="95">
        <v>46060</v>
      </c>
      <c r="CE108" s="119"/>
      <c r="CF108" s="144"/>
      <c r="CG108" s="116">
        <v>45811</v>
      </c>
      <c r="CH108" s="95">
        <v>45811</v>
      </c>
      <c r="CI108" s="95"/>
      <c r="CJ108" s="95">
        <v>45991</v>
      </c>
      <c r="CK108" s="95">
        <v>45991</v>
      </c>
      <c r="CL108" s="119"/>
      <c r="CM108" s="119"/>
      <c r="CN108" s="119"/>
      <c r="CO108" s="144"/>
      <c r="CP108" s="116">
        <v>45811</v>
      </c>
      <c r="CQ108" s="95">
        <v>45821</v>
      </c>
      <c r="CR108" s="117"/>
      <c r="CS108" s="124">
        <f>MIN(INDEX('USS SUMMARY'!R:AB,MATCH($D108,'USS SUMMARY'!D:D,0),0))</f>
        <v>45984</v>
      </c>
      <c r="CT108" s="95">
        <v>46002</v>
      </c>
      <c r="CU108" s="119"/>
      <c r="CV108" s="446"/>
      <c r="CW108" s="116">
        <v>45806</v>
      </c>
      <c r="CX108" s="95">
        <v>45813</v>
      </c>
      <c r="CY108" s="117"/>
      <c r="CZ108" s="95">
        <v>45747</v>
      </c>
      <c r="DA108" s="95">
        <v>45797</v>
      </c>
      <c r="DB108" s="119"/>
      <c r="DC108" s="144"/>
      <c r="DD108" s="116">
        <v>45806</v>
      </c>
      <c r="DE108" s="95">
        <v>45813</v>
      </c>
      <c r="DF108" s="117"/>
      <c r="DG108" s="95">
        <v>45993</v>
      </c>
      <c r="DH108" s="95">
        <v>45997</v>
      </c>
      <c r="DI108" s="119"/>
      <c r="DJ108" s="144"/>
      <c r="DK108" s="445" t="str">
        <f>_xlfn.XLOOKUP(D108,CranePad!$D$4:$D$195,CranePad!$E$4:$E$195,0,0,1)</f>
        <v>Bipin</v>
      </c>
      <c r="DL108" s="116">
        <v>45808</v>
      </c>
      <c r="DM108" s="95">
        <v>45815</v>
      </c>
      <c r="DN108" s="95"/>
      <c r="DO108" s="95">
        <v>45988</v>
      </c>
      <c r="DP108" s="95">
        <v>45995</v>
      </c>
      <c r="DQ108" s="119"/>
      <c r="DR108" s="144"/>
      <c r="DS108" s="123">
        <v>45978</v>
      </c>
      <c r="DT108" s="124">
        <v>45988</v>
      </c>
      <c r="DU108" s="124"/>
      <c r="DV108" s="124">
        <v>45997</v>
      </c>
      <c r="DW108" s="124">
        <v>46004</v>
      </c>
      <c r="DX108" s="119"/>
      <c r="DY108" s="144"/>
      <c r="DZ108" s="123">
        <v>45976</v>
      </c>
      <c r="EA108" s="124">
        <v>45984</v>
      </c>
      <c r="EB108" s="124"/>
      <c r="EC108" s="124">
        <f>IF(D108='USS SUMMARY'!AE108,MIN('USS SUMMARY'!AH108:AL108),"")</f>
        <v>46004</v>
      </c>
      <c r="ED108" s="124">
        <v>46013</v>
      </c>
      <c r="EE108" s="119"/>
      <c r="EF108" s="144"/>
      <c r="EG108" s="123">
        <v>45989</v>
      </c>
      <c r="EH108" s="124">
        <v>45996</v>
      </c>
      <c r="EI108" s="124"/>
      <c r="EJ108" s="124">
        <v>46009</v>
      </c>
      <c r="EK108" s="124">
        <v>46014</v>
      </c>
      <c r="EL108" s="119"/>
      <c r="EM108" s="144"/>
      <c r="EN108" s="116">
        <v>45997</v>
      </c>
      <c r="EO108" s="95">
        <v>45999</v>
      </c>
      <c r="EP108" s="95"/>
      <c r="EQ108" s="95">
        <v>46014</v>
      </c>
      <c r="ER108" s="95">
        <v>46016</v>
      </c>
      <c r="ES108" s="119"/>
      <c r="ET108" s="144"/>
      <c r="EU108" s="116">
        <v>46014</v>
      </c>
      <c r="EV108" s="95">
        <v>46015</v>
      </c>
      <c r="EW108" s="95"/>
      <c r="EX108" s="95">
        <v>24012</v>
      </c>
      <c r="EY108" s="95">
        <v>46015</v>
      </c>
      <c r="EZ108" s="119"/>
      <c r="FA108" s="144"/>
      <c r="FB108" s="116">
        <v>45950</v>
      </c>
      <c r="FC108" s="95">
        <v>45971</v>
      </c>
      <c r="FD108" s="95"/>
      <c r="FE108" s="95">
        <v>45958</v>
      </c>
      <c r="FF108" s="95">
        <v>45996</v>
      </c>
      <c r="FG108" s="119"/>
      <c r="FH108" s="144"/>
      <c r="FI108" s="116">
        <v>45976</v>
      </c>
      <c r="FJ108" s="95">
        <f t="shared" si="209"/>
        <v>46001</v>
      </c>
      <c r="FK108" s="95"/>
      <c r="FL108" s="95">
        <v>45960</v>
      </c>
      <c r="FM108" s="95">
        <v>45991</v>
      </c>
      <c r="FN108" s="119"/>
      <c r="FO108" s="144"/>
      <c r="FP108" s="116">
        <v>46016</v>
      </c>
      <c r="FQ108" s="95">
        <v>46019</v>
      </c>
      <c r="FR108" s="121"/>
      <c r="FS108" s="95">
        <v>46034</v>
      </c>
      <c r="FT108" s="95">
        <v>46058</v>
      </c>
      <c r="FU108" s="119"/>
      <c r="FV108" s="144"/>
      <c r="FW108" s="116">
        <v>46020</v>
      </c>
      <c r="FX108" s="95">
        <v>46022</v>
      </c>
      <c r="FY108" s="117"/>
      <c r="FZ108" s="95">
        <v>46061</v>
      </c>
      <c r="GA108" s="95">
        <v>46063</v>
      </c>
      <c r="GB108" s="119"/>
      <c r="GC108" s="144"/>
      <c r="GD108" s="391"/>
      <c r="GE108" s="437"/>
      <c r="GF108" s="78"/>
      <c r="GG108" s="78"/>
      <c r="GI108" s="68"/>
    </row>
    <row r="109" spans="1:191" s="74" customFormat="1" ht="16.5" customHeight="1" x14ac:dyDescent="0.3">
      <c r="A109" s="118">
        <f t="shared" si="208"/>
        <v>105</v>
      </c>
      <c r="B109" s="73" t="s">
        <v>213</v>
      </c>
      <c r="C109" s="75" t="s">
        <v>208</v>
      </c>
      <c r="D109" s="95" t="s">
        <v>102</v>
      </c>
      <c r="E109" s="167" t="s">
        <v>421</v>
      </c>
      <c r="F109" s="427" t="s">
        <v>407</v>
      </c>
      <c r="G109" s="95">
        <v>45943</v>
      </c>
      <c r="H109" s="219" t="str">
        <f>VLOOKUP($D109,'Stone Column Progress'!$D$6:$E$199,2,0)</f>
        <v>Saritha</v>
      </c>
      <c r="I109" s="193" t="s">
        <v>389</v>
      </c>
      <c r="J109" s="430">
        <v>545516</v>
      </c>
      <c r="K109" s="431">
        <v>2669253</v>
      </c>
      <c r="L109" s="116"/>
      <c r="M109" s="95"/>
      <c r="N109" s="117"/>
      <c r="O109" s="95" t="s">
        <v>390</v>
      </c>
      <c r="P109" s="95" t="s">
        <v>390</v>
      </c>
      <c r="Q109" s="144"/>
      <c r="R109" s="118">
        <f>VLOOKUP(D109,'Stone Column Progress'!$D$6:$M$199,7,0)</f>
        <v>253</v>
      </c>
      <c r="S109" s="73">
        <f>VLOOKUP(D109,'Stone Column Progress'!$D$6:$M$199,9,0)</f>
        <v>253</v>
      </c>
      <c r="T109" s="95">
        <v>45773</v>
      </c>
      <c r="U109" s="95">
        <v>45782</v>
      </c>
      <c r="V109" s="117"/>
      <c r="W109" s="95">
        <v>45831</v>
      </c>
      <c r="X109" s="95">
        <v>45877</v>
      </c>
      <c r="Y109" s="119"/>
      <c r="Z109" s="144"/>
      <c r="AA109" s="455" t="s">
        <v>391</v>
      </c>
      <c r="AB109" s="509" t="s">
        <v>392</v>
      </c>
      <c r="AC109" s="95">
        <v>45785</v>
      </c>
      <c r="AD109" s="95">
        <v>45793</v>
      </c>
      <c r="AE109" s="117"/>
      <c r="AF109" s="95">
        <v>45943</v>
      </c>
      <c r="AG109" s="95">
        <v>45948</v>
      </c>
      <c r="AH109" s="144"/>
      <c r="AI109" s="116">
        <v>45797</v>
      </c>
      <c r="AJ109" s="95">
        <v>45798</v>
      </c>
      <c r="AK109" s="536"/>
      <c r="AL109" s="536">
        <v>45975</v>
      </c>
      <c r="AM109" s="536">
        <v>45976</v>
      </c>
      <c r="AN109" s="119"/>
      <c r="AO109" s="450"/>
      <c r="AP109" s="158">
        <v>45799</v>
      </c>
      <c r="AQ109" s="130">
        <v>45799</v>
      </c>
      <c r="AR109" s="130"/>
      <c r="AS109" s="130">
        <v>45977</v>
      </c>
      <c r="AT109" s="130">
        <v>45978</v>
      </c>
      <c r="AU109" s="119"/>
      <c r="AV109" s="446"/>
      <c r="AW109" s="116">
        <v>45800</v>
      </c>
      <c r="AX109" s="95">
        <v>45801</v>
      </c>
      <c r="AY109" s="117"/>
      <c r="AZ109" s="95">
        <v>45978</v>
      </c>
      <c r="BA109" s="95">
        <v>45978</v>
      </c>
      <c r="BB109" s="119"/>
      <c r="BC109" s="144"/>
      <c r="BD109" s="116">
        <v>45802</v>
      </c>
      <c r="BE109" s="95">
        <v>45803</v>
      </c>
      <c r="BF109" s="95"/>
      <c r="BG109" s="95">
        <v>45979</v>
      </c>
      <c r="BH109" s="95">
        <v>45980</v>
      </c>
      <c r="BI109" s="119"/>
      <c r="BJ109" s="144"/>
      <c r="BK109" s="116">
        <v>45804</v>
      </c>
      <c r="BL109" s="95">
        <v>45814</v>
      </c>
      <c r="BM109" s="95"/>
      <c r="BN109" s="95">
        <v>45981</v>
      </c>
      <c r="BO109" s="95">
        <v>45986</v>
      </c>
      <c r="BP109" s="119"/>
      <c r="BQ109" s="144"/>
      <c r="BR109" s="116">
        <v>45815</v>
      </c>
      <c r="BS109" s="95">
        <v>45816</v>
      </c>
      <c r="BT109" s="95"/>
      <c r="BU109" s="95">
        <v>45987</v>
      </c>
      <c r="BV109" s="95">
        <v>45988</v>
      </c>
      <c r="BW109" s="119"/>
      <c r="BX109" s="119"/>
      <c r="BY109" s="144"/>
      <c r="BZ109" s="116">
        <v>45821</v>
      </c>
      <c r="CA109" s="95">
        <v>45824</v>
      </c>
      <c r="CB109" s="117"/>
      <c r="CC109" s="95">
        <v>45992</v>
      </c>
      <c r="CD109" s="95">
        <v>46027</v>
      </c>
      <c r="CE109" s="119"/>
      <c r="CF109" s="144"/>
      <c r="CG109" s="116">
        <v>45823</v>
      </c>
      <c r="CH109" s="95">
        <v>45823</v>
      </c>
      <c r="CI109" s="95"/>
      <c r="CJ109" s="95">
        <v>45995</v>
      </c>
      <c r="CK109" s="95">
        <v>45995</v>
      </c>
      <c r="CL109" s="119"/>
      <c r="CM109" s="119"/>
      <c r="CN109" s="119"/>
      <c r="CO109" s="144"/>
      <c r="CP109" s="116">
        <v>45823</v>
      </c>
      <c r="CQ109" s="95">
        <v>45833</v>
      </c>
      <c r="CR109" s="117"/>
      <c r="CS109" s="124">
        <f>MIN(INDEX('USS SUMMARY'!R:AB,MATCH($D109,'USS SUMMARY'!D:D,0),0))</f>
        <v>45984</v>
      </c>
      <c r="CT109" s="95">
        <v>46011</v>
      </c>
      <c r="CU109" s="119"/>
      <c r="CV109" s="446"/>
      <c r="CW109" s="116">
        <v>45818</v>
      </c>
      <c r="CX109" s="95">
        <v>45825</v>
      </c>
      <c r="CY109" s="117"/>
      <c r="CZ109" s="95">
        <v>45994</v>
      </c>
      <c r="DA109" s="95">
        <v>45998</v>
      </c>
      <c r="DB109" s="119"/>
      <c r="DC109" s="144"/>
      <c r="DD109" s="116">
        <v>45818</v>
      </c>
      <c r="DE109" s="95">
        <v>45825</v>
      </c>
      <c r="DF109" s="117"/>
      <c r="DG109" s="95">
        <v>45996</v>
      </c>
      <c r="DH109" s="95">
        <v>45998</v>
      </c>
      <c r="DI109" s="119"/>
      <c r="DJ109" s="144"/>
      <c r="DK109" s="445" t="str">
        <f>_xlfn.XLOOKUP(D109,CranePad!$D$4:$D$195,CranePad!$E$4:$E$195,0,0,1)</f>
        <v>SS Jadeja</v>
      </c>
      <c r="DL109" s="116">
        <v>45820</v>
      </c>
      <c r="DM109" s="95">
        <v>45827</v>
      </c>
      <c r="DN109" s="95"/>
      <c r="DO109" s="95">
        <v>45964</v>
      </c>
      <c r="DP109" s="95">
        <v>45996</v>
      </c>
      <c r="DQ109" s="119"/>
      <c r="DR109" s="144"/>
      <c r="DS109" s="123">
        <v>45980</v>
      </c>
      <c r="DT109" s="124">
        <v>45990</v>
      </c>
      <c r="DU109" s="124"/>
      <c r="DV109" s="124">
        <v>45998</v>
      </c>
      <c r="DW109" s="124">
        <v>46006</v>
      </c>
      <c r="DX109" s="119"/>
      <c r="DY109" s="144"/>
      <c r="DZ109" s="123">
        <v>45969</v>
      </c>
      <c r="EA109" s="124">
        <v>45977</v>
      </c>
      <c r="EB109" s="124"/>
      <c r="EC109" s="124">
        <f>IF(D109='USS SUMMARY'!AE94,MIN('USS SUMMARY'!AH94:AL94),"")</f>
        <v>46014</v>
      </c>
      <c r="ED109" s="124">
        <v>46021</v>
      </c>
      <c r="EE109" s="119"/>
      <c r="EF109" s="144"/>
      <c r="EG109" s="123">
        <v>45991</v>
      </c>
      <c r="EH109" s="124">
        <v>45998</v>
      </c>
      <c r="EI109" s="124"/>
      <c r="EJ109" s="124">
        <v>46010</v>
      </c>
      <c r="EK109" s="124">
        <v>46015</v>
      </c>
      <c r="EL109" s="119"/>
      <c r="EM109" s="144"/>
      <c r="EN109" s="116">
        <v>45999</v>
      </c>
      <c r="EO109" s="95">
        <v>46001</v>
      </c>
      <c r="EP109" s="95"/>
      <c r="EQ109" s="95">
        <v>46015</v>
      </c>
      <c r="ER109" s="95">
        <v>46017</v>
      </c>
      <c r="ES109" s="119"/>
      <c r="ET109" s="144"/>
      <c r="EU109" s="116">
        <v>46007</v>
      </c>
      <c r="EV109" s="95">
        <v>46008</v>
      </c>
      <c r="EW109" s="95"/>
      <c r="EX109" s="95">
        <v>46030</v>
      </c>
      <c r="EY109" s="95">
        <v>46030</v>
      </c>
      <c r="EZ109" s="119"/>
      <c r="FA109" s="144"/>
      <c r="FB109" s="116">
        <v>45950</v>
      </c>
      <c r="FC109" s="95">
        <v>45971</v>
      </c>
      <c r="FD109" s="95"/>
      <c r="FE109" s="95">
        <v>45968</v>
      </c>
      <c r="FF109" s="95">
        <v>46050</v>
      </c>
      <c r="FG109" s="119"/>
      <c r="FH109" s="144"/>
      <c r="FI109" s="116">
        <v>45955</v>
      </c>
      <c r="FJ109" s="95">
        <f t="shared" si="209"/>
        <v>45980</v>
      </c>
      <c r="FK109" s="95"/>
      <c r="FL109" s="95">
        <v>45960</v>
      </c>
      <c r="FM109" s="95">
        <v>45991</v>
      </c>
      <c r="FN109" s="119"/>
      <c r="FO109" s="144"/>
      <c r="FP109" s="116">
        <v>46009</v>
      </c>
      <c r="FQ109" s="95">
        <v>46012</v>
      </c>
      <c r="FR109" s="121"/>
      <c r="FS109" s="95">
        <v>46045</v>
      </c>
      <c r="FT109" s="95">
        <v>46053</v>
      </c>
      <c r="FU109" s="119"/>
      <c r="FV109" s="144"/>
      <c r="FW109" s="116">
        <v>46013</v>
      </c>
      <c r="FX109" s="95">
        <v>46015</v>
      </c>
      <c r="FY109" s="117"/>
      <c r="FZ109" s="95">
        <v>46061</v>
      </c>
      <c r="GA109" s="95">
        <v>46062</v>
      </c>
      <c r="GB109" s="119"/>
      <c r="GC109" s="144"/>
      <c r="GD109" s="391"/>
      <c r="GE109" s="437"/>
      <c r="GF109" s="78"/>
      <c r="GG109" s="78"/>
      <c r="GI109" s="68"/>
    </row>
    <row r="110" spans="1:191" s="74" customFormat="1" ht="16.5" customHeight="1" x14ac:dyDescent="0.3">
      <c r="A110" s="118">
        <f t="shared" si="208"/>
        <v>106</v>
      </c>
      <c r="B110" s="75" t="s">
        <v>214</v>
      </c>
      <c r="C110" s="75" t="s">
        <v>209</v>
      </c>
      <c r="D110" s="95" t="s">
        <v>472</v>
      </c>
      <c r="E110" s="167" t="s">
        <v>422</v>
      </c>
      <c r="F110" s="427" t="s">
        <v>423</v>
      </c>
      <c r="G110" s="95">
        <v>45999</v>
      </c>
      <c r="H110" s="219" t="str">
        <f>VLOOKUP($D110,'Stone Column Progress'!$D$6:$E$199,2,0)</f>
        <v>Keller</v>
      </c>
      <c r="I110" s="193" t="s">
        <v>389</v>
      </c>
      <c r="J110" s="430">
        <v>543460</v>
      </c>
      <c r="K110" s="431">
        <v>2671795</v>
      </c>
      <c r="L110" s="116"/>
      <c r="M110" s="95"/>
      <c r="N110" s="117"/>
      <c r="O110" s="95" t="s">
        <v>390</v>
      </c>
      <c r="P110" s="95" t="s">
        <v>390</v>
      </c>
      <c r="Q110" s="144"/>
      <c r="R110" s="118">
        <f>VLOOKUP(D110,'Stone Column Progress'!$D$6:$M$199,7,0)</f>
        <v>253</v>
      </c>
      <c r="S110" s="73">
        <f>VLOOKUP(D110,'Stone Column Progress'!$D$6:$M$199,9,0)</f>
        <v>253</v>
      </c>
      <c r="T110" s="95">
        <v>45758</v>
      </c>
      <c r="U110" s="95">
        <v>45768</v>
      </c>
      <c r="V110" s="117"/>
      <c r="W110" s="95">
        <v>45987</v>
      </c>
      <c r="X110" s="95">
        <v>45996</v>
      </c>
      <c r="Y110" s="119"/>
      <c r="Z110" s="144"/>
      <c r="AA110" s="455"/>
      <c r="AB110" s="156"/>
      <c r="AC110" s="95"/>
      <c r="AD110" s="95"/>
      <c r="AE110" s="117"/>
      <c r="AF110" s="95"/>
      <c r="AG110" s="95"/>
      <c r="AH110" s="144"/>
      <c r="AI110" s="116">
        <v>45783</v>
      </c>
      <c r="AJ110" s="95">
        <v>45784</v>
      </c>
      <c r="AK110" s="536"/>
      <c r="AL110" s="536">
        <v>46001</v>
      </c>
      <c r="AM110" s="536">
        <v>46003</v>
      </c>
      <c r="AN110" s="119"/>
      <c r="AO110" s="450"/>
      <c r="AP110" s="158">
        <v>45785</v>
      </c>
      <c r="AQ110" s="130">
        <v>45785</v>
      </c>
      <c r="AR110" s="130"/>
      <c r="AS110" s="130">
        <v>46004</v>
      </c>
      <c r="AT110" s="130">
        <v>46005</v>
      </c>
      <c r="AU110" s="119"/>
      <c r="AV110" s="446"/>
      <c r="AW110" s="116">
        <v>45786</v>
      </c>
      <c r="AX110" s="95">
        <v>45787</v>
      </c>
      <c r="AY110" s="117"/>
      <c r="AZ110" s="95">
        <v>46008</v>
      </c>
      <c r="BA110" s="95">
        <v>46008</v>
      </c>
      <c r="BB110" s="119"/>
      <c r="BC110" s="144"/>
      <c r="BD110" s="116">
        <v>45788</v>
      </c>
      <c r="BE110" s="95">
        <v>45789</v>
      </c>
      <c r="BF110" s="95"/>
      <c r="BG110" s="95">
        <v>46014</v>
      </c>
      <c r="BH110" s="95">
        <v>46014</v>
      </c>
      <c r="BI110" s="119"/>
      <c r="BJ110" s="144"/>
      <c r="BK110" s="116">
        <v>45790</v>
      </c>
      <c r="BL110" s="95">
        <v>45800</v>
      </c>
      <c r="BM110" s="95"/>
      <c r="BN110" s="95">
        <v>46015</v>
      </c>
      <c r="BO110" s="95">
        <v>46020</v>
      </c>
      <c r="BP110" s="119"/>
      <c r="BQ110" s="144"/>
      <c r="BR110" s="116">
        <v>45801</v>
      </c>
      <c r="BS110" s="95">
        <v>45802</v>
      </c>
      <c r="BT110" s="95"/>
      <c r="BU110" s="95">
        <v>46020</v>
      </c>
      <c r="BV110" s="95">
        <v>46021</v>
      </c>
      <c r="BW110" s="119"/>
      <c r="BX110" s="119"/>
      <c r="BY110" s="144"/>
      <c r="BZ110" s="116">
        <v>45807</v>
      </c>
      <c r="CA110" s="95">
        <v>45810</v>
      </c>
      <c r="CB110" s="117"/>
      <c r="CC110" s="95">
        <v>46026</v>
      </c>
      <c r="CD110" s="95">
        <v>46056</v>
      </c>
      <c r="CE110" s="119"/>
      <c r="CF110" s="144"/>
      <c r="CG110" s="116">
        <v>45809</v>
      </c>
      <c r="CH110" s="95">
        <v>45809</v>
      </c>
      <c r="CI110" s="95"/>
      <c r="CJ110" s="95">
        <v>46027</v>
      </c>
      <c r="CK110" s="95">
        <v>46027</v>
      </c>
      <c r="CL110" s="119"/>
      <c r="CM110" s="119"/>
      <c r="CN110" s="119"/>
      <c r="CO110" s="144"/>
      <c r="CP110" s="116">
        <v>45794</v>
      </c>
      <c r="CQ110" s="95">
        <v>45804</v>
      </c>
      <c r="CR110" s="117"/>
      <c r="CS110" s="124">
        <f>MIN(INDEX('USS SUMMARY'!R:AB,MATCH($D110,'USS SUMMARY'!D:D,0),0))</f>
        <v>46007</v>
      </c>
      <c r="CT110" s="95">
        <v>46027</v>
      </c>
      <c r="CU110" s="119"/>
      <c r="CV110" s="446"/>
      <c r="CW110" s="116">
        <v>45804</v>
      </c>
      <c r="CX110" s="95">
        <v>45811</v>
      </c>
      <c r="CY110" s="117"/>
      <c r="CZ110" s="95">
        <v>45741</v>
      </c>
      <c r="DA110" s="95">
        <v>45763</v>
      </c>
      <c r="DB110" s="119"/>
      <c r="DC110" s="144"/>
      <c r="DD110" s="116">
        <v>45804</v>
      </c>
      <c r="DE110" s="95">
        <v>45811</v>
      </c>
      <c r="DF110" s="117"/>
      <c r="DG110" s="95">
        <v>46030</v>
      </c>
      <c r="DH110" s="95">
        <v>46033</v>
      </c>
      <c r="DI110" s="119"/>
      <c r="DJ110" s="144"/>
      <c r="DK110" s="445" t="str">
        <f>_xlfn.XLOOKUP(D110,CranePad!$D$4:$D$195,CranePad!$E$4:$E$195,0,0,1)</f>
        <v>GP Project</v>
      </c>
      <c r="DL110" s="116">
        <v>45806</v>
      </c>
      <c r="DM110" s="95">
        <v>45813</v>
      </c>
      <c r="DN110" s="95"/>
      <c r="DO110" s="95">
        <v>46029</v>
      </c>
      <c r="DP110" s="95">
        <v>46034</v>
      </c>
      <c r="DQ110" s="119"/>
      <c r="DR110" s="144"/>
      <c r="DS110" s="123">
        <v>45981</v>
      </c>
      <c r="DT110" s="124">
        <v>45991</v>
      </c>
      <c r="DU110" s="124"/>
      <c r="DV110" s="124">
        <v>46032</v>
      </c>
      <c r="DW110" s="124">
        <v>46043</v>
      </c>
      <c r="DX110" s="119"/>
      <c r="DY110" s="144"/>
      <c r="DZ110" s="123">
        <v>45959</v>
      </c>
      <c r="EA110" s="124">
        <v>45967</v>
      </c>
      <c r="EB110" s="124"/>
      <c r="EC110" s="124">
        <f>IF(D110='USS SUMMARY'!AE109,MIN('USS SUMMARY'!AH109:AL109),"")</f>
        <v>46028</v>
      </c>
      <c r="ED110" s="124">
        <v>46038</v>
      </c>
      <c r="EE110" s="119"/>
      <c r="EF110" s="144"/>
      <c r="EG110" s="123">
        <v>45992</v>
      </c>
      <c r="EH110" s="124">
        <v>45999</v>
      </c>
      <c r="EI110" s="124"/>
      <c r="EJ110" s="124">
        <v>46044</v>
      </c>
      <c r="EK110" s="124">
        <v>46051</v>
      </c>
      <c r="EL110" s="119"/>
      <c r="EM110" s="144"/>
      <c r="EN110" s="116">
        <v>46000</v>
      </c>
      <c r="EO110" s="95">
        <v>46002</v>
      </c>
      <c r="EP110" s="95"/>
      <c r="EQ110" s="95">
        <v>46051</v>
      </c>
      <c r="ER110" s="95">
        <v>46053</v>
      </c>
      <c r="ES110" s="119"/>
      <c r="ET110" s="144"/>
      <c r="EU110" s="116">
        <v>45992</v>
      </c>
      <c r="EV110" s="95">
        <v>45993</v>
      </c>
      <c r="EW110" s="95"/>
      <c r="EX110" s="95">
        <v>46054</v>
      </c>
      <c r="EY110" s="95">
        <v>46054</v>
      </c>
      <c r="EZ110" s="119"/>
      <c r="FA110" s="144"/>
      <c r="FB110" s="116">
        <v>45950</v>
      </c>
      <c r="FC110" s="95">
        <v>45971</v>
      </c>
      <c r="FD110" s="95"/>
      <c r="FE110" s="95">
        <v>45998</v>
      </c>
      <c r="FF110" s="95">
        <v>46042</v>
      </c>
      <c r="FG110" s="119"/>
      <c r="FH110" s="144"/>
      <c r="FI110" s="116">
        <v>45955</v>
      </c>
      <c r="FJ110" s="95">
        <f t="shared" si="209"/>
        <v>45980</v>
      </c>
      <c r="FK110" s="95"/>
      <c r="FL110" s="95">
        <v>45991</v>
      </c>
      <c r="FM110" s="95">
        <v>46010</v>
      </c>
      <c r="FN110" s="119"/>
      <c r="FO110" s="144"/>
      <c r="FP110" s="116">
        <v>45994</v>
      </c>
      <c r="FQ110" s="95">
        <v>45997</v>
      </c>
      <c r="FR110" s="121"/>
      <c r="FS110" s="95">
        <v>46058</v>
      </c>
      <c r="FT110" s="95"/>
      <c r="FU110" s="119"/>
      <c r="FV110" s="144"/>
      <c r="FW110" s="116">
        <v>46003</v>
      </c>
      <c r="FX110" s="95">
        <v>46005</v>
      </c>
      <c r="FY110" s="117"/>
      <c r="FZ110" s="95"/>
      <c r="GA110" s="95"/>
      <c r="GB110" s="119"/>
      <c r="GC110" s="144"/>
      <c r="GD110" s="391"/>
      <c r="GE110" s="437"/>
      <c r="GF110" s="78"/>
      <c r="GG110" s="78"/>
      <c r="GI110" s="68"/>
    </row>
    <row r="111" spans="1:191" s="74" customFormat="1" ht="16.5" customHeight="1" x14ac:dyDescent="0.3">
      <c r="A111" s="118">
        <f t="shared" si="208"/>
        <v>107</v>
      </c>
      <c r="B111" s="75" t="s">
        <v>214</v>
      </c>
      <c r="C111" s="75" t="s">
        <v>209</v>
      </c>
      <c r="D111" s="95" t="s">
        <v>473</v>
      </c>
      <c r="E111" s="167" t="s">
        <v>425</v>
      </c>
      <c r="F111" s="427" t="s">
        <v>407</v>
      </c>
      <c r="G111" s="95">
        <v>45994</v>
      </c>
      <c r="H111" s="219" t="str">
        <f>VLOOKUP($D111,'Stone Column Progress'!$D$6:$E$199,2,0)</f>
        <v>Saritha</v>
      </c>
      <c r="I111" s="193" t="s">
        <v>389</v>
      </c>
      <c r="J111" s="430">
        <v>544294</v>
      </c>
      <c r="K111" s="431">
        <v>2671530</v>
      </c>
      <c r="L111" s="116"/>
      <c r="M111" s="95"/>
      <c r="N111" s="117"/>
      <c r="O111" s="95" t="s">
        <v>390</v>
      </c>
      <c r="P111" s="95" t="s">
        <v>390</v>
      </c>
      <c r="Q111" s="144"/>
      <c r="R111" s="118">
        <f>VLOOKUP(D111,'Stone Column Progress'!$D$6:$M$199,7,0)</f>
        <v>253</v>
      </c>
      <c r="S111" s="73">
        <f>VLOOKUP(D111,'Stone Column Progress'!$D$6:$M$199,9,0)</f>
        <v>253</v>
      </c>
      <c r="T111" s="95">
        <v>45769</v>
      </c>
      <c r="U111" s="95">
        <v>45778</v>
      </c>
      <c r="V111" s="117"/>
      <c r="W111" s="95">
        <v>45973</v>
      </c>
      <c r="X111" s="95">
        <v>45990</v>
      </c>
      <c r="Y111" s="119"/>
      <c r="Z111" s="144"/>
      <c r="AA111" s="116"/>
      <c r="AB111" s="155"/>
      <c r="AC111" s="95"/>
      <c r="AD111" s="95"/>
      <c r="AE111" s="117"/>
      <c r="AF111" s="95"/>
      <c r="AG111" s="95"/>
      <c r="AH111" s="144"/>
      <c r="AI111" s="116">
        <v>45785</v>
      </c>
      <c r="AJ111" s="95">
        <v>45786</v>
      </c>
      <c r="AK111" s="536"/>
      <c r="AL111" s="536">
        <v>46000</v>
      </c>
      <c r="AM111" s="536">
        <v>46001</v>
      </c>
      <c r="AN111" s="119"/>
      <c r="AO111" s="450"/>
      <c r="AP111" s="158">
        <v>45787</v>
      </c>
      <c r="AQ111" s="130">
        <v>45787</v>
      </c>
      <c r="AR111" s="130"/>
      <c r="AS111" s="130">
        <v>46002</v>
      </c>
      <c r="AT111" s="130">
        <v>46006</v>
      </c>
      <c r="AU111" s="119"/>
      <c r="AV111" s="446"/>
      <c r="AW111" s="116">
        <v>45788</v>
      </c>
      <c r="AX111" s="95">
        <v>45789</v>
      </c>
      <c r="AY111" s="117"/>
      <c r="AZ111" s="95">
        <v>46007</v>
      </c>
      <c r="BA111" s="95">
        <v>46007</v>
      </c>
      <c r="BB111" s="119"/>
      <c r="BC111" s="144"/>
      <c r="BD111" s="116">
        <v>45790</v>
      </c>
      <c r="BE111" s="95">
        <v>45791</v>
      </c>
      <c r="BF111" s="95"/>
      <c r="BG111" s="95">
        <v>46013</v>
      </c>
      <c r="BH111" s="95">
        <v>46014</v>
      </c>
      <c r="BI111" s="119"/>
      <c r="BJ111" s="144"/>
      <c r="BK111" s="116">
        <v>45792</v>
      </c>
      <c r="BL111" s="95">
        <v>45802</v>
      </c>
      <c r="BM111" s="95"/>
      <c r="BN111" s="95">
        <v>46015</v>
      </c>
      <c r="BO111" s="95">
        <v>46025</v>
      </c>
      <c r="BP111" s="119"/>
      <c r="BQ111" s="144"/>
      <c r="BR111" s="116">
        <v>45803</v>
      </c>
      <c r="BS111" s="95">
        <v>45804</v>
      </c>
      <c r="BT111" s="95"/>
      <c r="BU111" s="95">
        <v>46027</v>
      </c>
      <c r="BV111" s="95">
        <v>46028</v>
      </c>
      <c r="BW111" s="119"/>
      <c r="BX111" s="119"/>
      <c r="BY111" s="144"/>
      <c r="BZ111" s="116">
        <v>45809</v>
      </c>
      <c r="CA111" s="95">
        <v>45812</v>
      </c>
      <c r="CB111" s="117"/>
      <c r="CC111" s="95">
        <v>46033</v>
      </c>
      <c r="CD111" s="95"/>
      <c r="CE111" s="119"/>
      <c r="CF111" s="144"/>
      <c r="CG111" s="116">
        <v>45811</v>
      </c>
      <c r="CH111" s="95">
        <v>45811</v>
      </c>
      <c r="CI111" s="95"/>
      <c r="CJ111" s="95">
        <v>46034</v>
      </c>
      <c r="CK111" s="95">
        <v>46034</v>
      </c>
      <c r="CL111" s="119"/>
      <c r="CM111" s="119"/>
      <c r="CN111" s="119"/>
      <c r="CO111" s="144"/>
      <c r="CP111" s="116">
        <v>45793</v>
      </c>
      <c r="CQ111" s="95">
        <v>45803</v>
      </c>
      <c r="CR111" s="117"/>
      <c r="CS111" s="124">
        <f>MIN(INDEX('USS SUMMARY'!R:AB,MATCH($D111,'USS SUMMARY'!D:D,0),0))</f>
        <v>46001</v>
      </c>
      <c r="CT111" s="124">
        <v>46030</v>
      </c>
      <c r="CU111" s="119"/>
      <c r="CV111" s="446"/>
      <c r="CW111" s="116">
        <v>45806</v>
      </c>
      <c r="CX111" s="95">
        <v>45813</v>
      </c>
      <c r="CY111" s="117"/>
      <c r="CZ111" s="95">
        <v>45742</v>
      </c>
      <c r="DA111" s="95">
        <v>45764</v>
      </c>
      <c r="DB111" s="119"/>
      <c r="DC111" s="144"/>
      <c r="DD111" s="116">
        <v>45806</v>
      </c>
      <c r="DE111" s="95">
        <v>45813</v>
      </c>
      <c r="DF111" s="117"/>
      <c r="DG111" s="95">
        <v>46042</v>
      </c>
      <c r="DH111" s="95">
        <v>46048</v>
      </c>
      <c r="DI111" s="119"/>
      <c r="DJ111" s="144"/>
      <c r="DK111" s="445" t="str">
        <f>_xlfn.XLOOKUP(D111,CranePad!$D$4:$D$195,CranePad!$E$4:$E$195,0,0,1)</f>
        <v>Odhav</v>
      </c>
      <c r="DL111" s="116">
        <v>45808</v>
      </c>
      <c r="DM111" s="95">
        <v>45815</v>
      </c>
      <c r="DN111" s="95"/>
      <c r="DO111" s="95">
        <v>46027</v>
      </c>
      <c r="DP111" s="95">
        <v>46049</v>
      </c>
      <c r="DQ111" s="119"/>
      <c r="DR111" s="144"/>
      <c r="DS111" s="123">
        <v>45992</v>
      </c>
      <c r="DT111" s="124">
        <v>46002</v>
      </c>
      <c r="DU111" s="124"/>
      <c r="DV111" s="124">
        <v>46049</v>
      </c>
      <c r="DW111" s="124">
        <v>46070</v>
      </c>
      <c r="DX111" s="119"/>
      <c r="DY111" s="144"/>
      <c r="DZ111" s="123">
        <v>45985</v>
      </c>
      <c r="EA111" s="124">
        <v>45993</v>
      </c>
      <c r="EB111" s="124"/>
      <c r="EC111" s="124">
        <f>IF(D111='USS SUMMARY'!AE110,MIN('USS SUMMARY'!AH110:AL110),"")</f>
        <v>46037</v>
      </c>
      <c r="ED111" s="124">
        <v>46049</v>
      </c>
      <c r="EE111" s="119"/>
      <c r="EF111" s="144"/>
      <c r="EG111" s="123">
        <v>46003</v>
      </c>
      <c r="EH111" s="124">
        <v>46010</v>
      </c>
      <c r="EI111" s="124"/>
      <c r="EJ111" s="124">
        <v>46074</v>
      </c>
      <c r="EK111" s="124">
        <v>46078</v>
      </c>
      <c r="EL111" s="119"/>
      <c r="EM111" s="144"/>
      <c r="EN111" s="116">
        <v>46011</v>
      </c>
      <c r="EO111" s="95">
        <v>46013</v>
      </c>
      <c r="EP111" s="95"/>
      <c r="EQ111" s="95">
        <v>46079</v>
      </c>
      <c r="ER111" s="95"/>
      <c r="ES111" s="119"/>
      <c r="ET111" s="144"/>
      <c r="EU111" s="116">
        <v>46018</v>
      </c>
      <c r="EV111" s="95">
        <v>46019</v>
      </c>
      <c r="EW111" s="95"/>
      <c r="EX111" s="95">
        <v>46055</v>
      </c>
      <c r="EY111" s="95">
        <v>46055</v>
      </c>
      <c r="EZ111" s="119"/>
      <c r="FA111" s="144"/>
      <c r="FB111" s="116">
        <v>45981</v>
      </c>
      <c r="FC111" s="95">
        <v>46001</v>
      </c>
      <c r="FD111" s="95"/>
      <c r="FE111" s="95">
        <v>45999</v>
      </c>
      <c r="FF111" s="95">
        <v>46042</v>
      </c>
      <c r="FG111" s="119"/>
      <c r="FH111" s="144"/>
      <c r="FI111" s="116">
        <v>45987</v>
      </c>
      <c r="FJ111" s="95">
        <f t="shared" si="209"/>
        <v>46012</v>
      </c>
      <c r="FK111" s="95"/>
      <c r="FL111" s="95">
        <v>45991</v>
      </c>
      <c r="FM111" s="95">
        <v>46010</v>
      </c>
      <c r="FN111" s="119"/>
      <c r="FO111" s="144"/>
      <c r="FP111" s="116">
        <v>46020</v>
      </c>
      <c r="FQ111" s="95">
        <v>46023</v>
      </c>
      <c r="FR111" s="121"/>
      <c r="FS111" s="95">
        <v>46074</v>
      </c>
      <c r="FT111" s="95"/>
      <c r="FU111" s="119"/>
      <c r="FV111" s="144"/>
      <c r="FW111" s="116">
        <v>46024</v>
      </c>
      <c r="FX111" s="95">
        <v>46026</v>
      </c>
      <c r="FY111" s="117"/>
      <c r="FZ111" s="95"/>
      <c r="GA111" s="95"/>
      <c r="GB111" s="119"/>
      <c r="GC111" s="144"/>
      <c r="GD111" s="391"/>
      <c r="GE111" s="437"/>
      <c r="GF111" s="78"/>
      <c r="GG111" s="78"/>
      <c r="GI111" s="68"/>
    </row>
    <row r="112" spans="1:191" s="74" customFormat="1" ht="16.5" customHeight="1" x14ac:dyDescent="0.3">
      <c r="A112" s="118">
        <f t="shared" si="208"/>
        <v>108</v>
      </c>
      <c r="B112" s="75" t="s">
        <v>214</v>
      </c>
      <c r="C112" s="75" t="s">
        <v>209</v>
      </c>
      <c r="D112" s="95" t="s">
        <v>474</v>
      </c>
      <c r="E112" s="167" t="s">
        <v>425</v>
      </c>
      <c r="F112" s="427" t="s">
        <v>407</v>
      </c>
      <c r="G112" s="95">
        <v>46041</v>
      </c>
      <c r="H112" s="219" t="str">
        <f>VLOOKUP($D112,'Stone Column Progress'!$D$6:$E$199,2,0)</f>
        <v>Bauer</v>
      </c>
      <c r="I112" s="193" t="s">
        <v>389</v>
      </c>
      <c r="J112" s="430">
        <v>544755</v>
      </c>
      <c r="K112" s="431">
        <v>2673198</v>
      </c>
      <c r="L112" s="116"/>
      <c r="M112" s="95"/>
      <c r="N112" s="117"/>
      <c r="O112" s="95" t="s">
        <v>390</v>
      </c>
      <c r="P112" s="95" t="s">
        <v>390</v>
      </c>
      <c r="Q112" s="144"/>
      <c r="R112" s="118">
        <f>VLOOKUP(D112,'Stone Column Progress'!$D$6:$M$199,7,0)</f>
        <v>253</v>
      </c>
      <c r="S112" s="73">
        <f>VLOOKUP(D112,'Stone Column Progress'!$D$6:$M$199,9,0)</f>
        <v>253</v>
      </c>
      <c r="T112" s="95">
        <v>45761</v>
      </c>
      <c r="U112" s="95">
        <v>45771</v>
      </c>
      <c r="V112" s="117"/>
      <c r="W112" s="95">
        <v>45926</v>
      </c>
      <c r="X112" s="95">
        <v>45940</v>
      </c>
      <c r="Y112" s="119"/>
      <c r="Z112" s="144"/>
      <c r="AA112" s="455" t="s">
        <v>391</v>
      </c>
      <c r="AB112" s="155" t="s">
        <v>404</v>
      </c>
      <c r="AC112" s="95"/>
      <c r="AD112" s="95"/>
      <c r="AE112" s="117"/>
      <c r="AF112" s="95">
        <v>46023</v>
      </c>
      <c r="AG112" s="95">
        <v>46032</v>
      </c>
      <c r="AH112" s="144"/>
      <c r="AI112" s="116">
        <v>45782</v>
      </c>
      <c r="AJ112" s="95">
        <v>45783</v>
      </c>
      <c r="AK112" s="536"/>
      <c r="AL112" s="131">
        <v>46043</v>
      </c>
      <c r="AM112" s="131">
        <v>46045</v>
      </c>
      <c r="AN112" s="119"/>
      <c r="AO112" s="450"/>
      <c r="AP112" s="158">
        <v>45784</v>
      </c>
      <c r="AQ112" s="130">
        <v>45784</v>
      </c>
      <c r="AR112" s="130"/>
      <c r="AS112" s="130">
        <v>46047</v>
      </c>
      <c r="AT112" s="130">
        <v>46048</v>
      </c>
      <c r="AU112" s="119"/>
      <c r="AV112" s="446"/>
      <c r="AW112" s="116">
        <v>45785</v>
      </c>
      <c r="AX112" s="95">
        <v>45786</v>
      </c>
      <c r="AY112" s="117"/>
      <c r="AZ112" s="95">
        <v>46050</v>
      </c>
      <c r="BA112" s="95">
        <v>46050</v>
      </c>
      <c r="BB112" s="119"/>
      <c r="BC112" s="144"/>
      <c r="BD112" s="116">
        <v>45787</v>
      </c>
      <c r="BE112" s="95">
        <v>45788</v>
      </c>
      <c r="BF112" s="95"/>
      <c r="BG112" s="95">
        <v>46051</v>
      </c>
      <c r="BH112" s="95">
        <v>46052</v>
      </c>
      <c r="BI112" s="119"/>
      <c r="BJ112" s="144"/>
      <c r="BK112" s="116">
        <v>45789</v>
      </c>
      <c r="BL112" s="95">
        <v>45799</v>
      </c>
      <c r="BM112" s="95"/>
      <c r="BN112" s="95">
        <v>46053</v>
      </c>
      <c r="BO112" s="95">
        <v>46058</v>
      </c>
      <c r="BP112" s="119"/>
      <c r="BQ112" s="144"/>
      <c r="BR112" s="116">
        <v>45800</v>
      </c>
      <c r="BS112" s="95">
        <v>45801</v>
      </c>
      <c r="BT112" s="95"/>
      <c r="BU112" s="95">
        <v>46058</v>
      </c>
      <c r="BV112" s="95">
        <v>46059</v>
      </c>
      <c r="BW112" s="119"/>
      <c r="BX112" s="119"/>
      <c r="BY112" s="144"/>
      <c r="BZ112" s="116">
        <v>45806</v>
      </c>
      <c r="CA112" s="95">
        <v>45809</v>
      </c>
      <c r="CB112" s="117"/>
      <c r="CC112" s="95">
        <v>46064</v>
      </c>
      <c r="CD112" s="95"/>
      <c r="CE112" s="119"/>
      <c r="CF112" s="144"/>
      <c r="CG112" s="116">
        <v>45808</v>
      </c>
      <c r="CH112" s="95">
        <v>45808</v>
      </c>
      <c r="CI112" s="95"/>
      <c r="CJ112" s="95">
        <v>46066</v>
      </c>
      <c r="CK112" s="95">
        <v>46066</v>
      </c>
      <c r="CL112" s="119"/>
      <c r="CM112" s="119"/>
      <c r="CN112" s="119"/>
      <c r="CO112" s="144"/>
      <c r="CP112" s="116">
        <v>45793</v>
      </c>
      <c r="CQ112" s="95">
        <v>45803</v>
      </c>
      <c r="CR112" s="117"/>
      <c r="CS112" s="124">
        <f>MIN(INDEX('USS SUMMARY'!R:AB,MATCH($D112,'USS SUMMARY'!D:D,0),0))</f>
        <v>46049</v>
      </c>
      <c r="CT112" s="95">
        <v>46060</v>
      </c>
      <c r="CU112" s="119"/>
      <c r="CV112" s="446"/>
      <c r="CW112" s="116">
        <v>45803</v>
      </c>
      <c r="CX112" s="95">
        <v>45810</v>
      </c>
      <c r="CY112" s="117"/>
      <c r="CZ112" s="95">
        <v>45742</v>
      </c>
      <c r="DA112" s="95" t="s">
        <v>390</v>
      </c>
      <c r="DB112" s="119"/>
      <c r="DC112" s="144"/>
      <c r="DD112" s="116">
        <v>45803</v>
      </c>
      <c r="DE112" s="95">
        <v>45810</v>
      </c>
      <c r="DF112" s="117"/>
      <c r="DG112" s="95">
        <v>46071</v>
      </c>
      <c r="DH112" s="95"/>
      <c r="DI112" s="119"/>
      <c r="DJ112" s="144"/>
      <c r="DK112" s="445" t="str">
        <f>_xlfn.XLOOKUP(D112,CranePad!$D$4:$D$195,CranePad!$E$4:$E$195,0,0,1)</f>
        <v>GP Project</v>
      </c>
      <c r="DL112" s="116">
        <v>45805</v>
      </c>
      <c r="DM112" s="95">
        <v>45812</v>
      </c>
      <c r="DN112" s="95"/>
      <c r="DO112" s="95">
        <v>46061</v>
      </c>
      <c r="DP112" s="95">
        <v>46073</v>
      </c>
      <c r="DQ112" s="119"/>
      <c r="DR112" s="144"/>
      <c r="DS112" s="123">
        <v>45985</v>
      </c>
      <c r="DT112" s="124">
        <v>45995</v>
      </c>
      <c r="DU112" s="124"/>
      <c r="DV112" s="124">
        <v>46073</v>
      </c>
      <c r="DW112" s="124"/>
      <c r="DX112" s="119"/>
      <c r="DY112" s="144"/>
      <c r="DZ112" s="123">
        <v>45959</v>
      </c>
      <c r="EA112" s="124">
        <v>45967</v>
      </c>
      <c r="EB112" s="124"/>
      <c r="EC112" s="124">
        <f>IF(D112='USS SUMMARY'!AE111,MIN('USS SUMMARY'!AH111:AL111),"")</f>
        <v>46062</v>
      </c>
      <c r="ED112" s="124">
        <v>46077</v>
      </c>
      <c r="EE112" s="119"/>
      <c r="EF112" s="144"/>
      <c r="EG112" s="123">
        <v>45996</v>
      </c>
      <c r="EH112" s="124">
        <v>46003</v>
      </c>
      <c r="EI112" s="124"/>
      <c r="EJ112" s="124"/>
      <c r="EK112" s="124"/>
      <c r="EL112" s="119"/>
      <c r="EM112" s="144"/>
      <c r="EN112" s="116">
        <v>46004</v>
      </c>
      <c r="EO112" s="95">
        <v>46006</v>
      </c>
      <c r="EP112" s="95"/>
      <c r="EQ112" s="95"/>
      <c r="ER112" s="95"/>
      <c r="ES112" s="119"/>
      <c r="ET112" s="144"/>
      <c r="EU112" s="116">
        <v>45992</v>
      </c>
      <c r="EV112" s="95">
        <v>45993</v>
      </c>
      <c r="EW112" s="95"/>
      <c r="EX112" s="95">
        <v>46073</v>
      </c>
      <c r="EY112" s="95">
        <v>46073</v>
      </c>
      <c r="EZ112" s="119"/>
      <c r="FA112" s="144"/>
      <c r="FB112" s="116">
        <v>45981</v>
      </c>
      <c r="FC112" s="95">
        <v>46001</v>
      </c>
      <c r="FD112" s="95"/>
      <c r="FE112" s="95">
        <v>46000</v>
      </c>
      <c r="FF112" s="95">
        <v>46042</v>
      </c>
      <c r="FG112" s="119"/>
      <c r="FH112" s="144"/>
      <c r="FI112" s="116">
        <v>45955</v>
      </c>
      <c r="FJ112" s="95">
        <f t="shared" si="209"/>
        <v>45980</v>
      </c>
      <c r="FK112" s="95"/>
      <c r="FL112" s="95">
        <v>45991</v>
      </c>
      <c r="FM112" s="95">
        <v>46010</v>
      </c>
      <c r="FN112" s="119"/>
      <c r="FO112" s="144"/>
      <c r="FP112" s="116">
        <v>45994</v>
      </c>
      <c r="FQ112" s="95">
        <v>45997</v>
      </c>
      <c r="FR112" s="121"/>
      <c r="FS112" s="95"/>
      <c r="FT112" s="95"/>
      <c r="FU112" s="119"/>
      <c r="FV112" s="144"/>
      <c r="FW112" s="116">
        <v>46007</v>
      </c>
      <c r="FX112" s="95">
        <v>46009</v>
      </c>
      <c r="FY112" s="117"/>
      <c r="FZ112" s="95"/>
      <c r="GA112" s="95"/>
      <c r="GB112" s="119"/>
      <c r="GC112" s="144"/>
      <c r="GD112" s="391"/>
      <c r="GE112" s="437"/>
      <c r="GF112" s="78"/>
      <c r="GG112" s="78"/>
      <c r="GI112" s="68"/>
    </row>
    <row r="113" spans="1:191" s="74" customFormat="1" ht="16.5" customHeight="1" x14ac:dyDescent="0.3">
      <c r="A113" s="118">
        <f t="shared" si="208"/>
        <v>109</v>
      </c>
      <c r="B113" s="75" t="s">
        <v>214</v>
      </c>
      <c r="C113" s="75" t="s">
        <v>209</v>
      </c>
      <c r="D113" s="95" t="s">
        <v>475</v>
      </c>
      <c r="E113" s="167" t="s">
        <v>425</v>
      </c>
      <c r="F113" s="427" t="s">
        <v>426</v>
      </c>
      <c r="G113" s="95">
        <v>46025</v>
      </c>
      <c r="H113" s="219" t="str">
        <f>VLOOKUP($D113,'Stone Column Progress'!$D$6:$E$199,2,0)</f>
        <v>Bauer</v>
      </c>
      <c r="I113" s="193" t="s">
        <v>389</v>
      </c>
      <c r="J113" s="430">
        <v>544945</v>
      </c>
      <c r="K113" s="431">
        <v>2672212</v>
      </c>
      <c r="L113" s="116"/>
      <c r="M113" s="95"/>
      <c r="N113" s="117"/>
      <c r="O113" s="95" t="s">
        <v>390</v>
      </c>
      <c r="P113" s="95" t="s">
        <v>390</v>
      </c>
      <c r="Q113" s="144"/>
      <c r="R113" s="118">
        <f>VLOOKUP(D113,'Stone Column Progress'!$D$6:$M$199,7,0)</f>
        <v>253</v>
      </c>
      <c r="S113" s="73">
        <f>VLOOKUP(D113,'Stone Column Progress'!$D$6:$M$199,9,0)</f>
        <v>253</v>
      </c>
      <c r="T113" s="95">
        <v>45762</v>
      </c>
      <c r="U113" s="95">
        <v>45771</v>
      </c>
      <c r="V113" s="117"/>
      <c r="W113" s="95">
        <v>45968</v>
      </c>
      <c r="X113" s="95">
        <v>45977</v>
      </c>
      <c r="Y113" s="119"/>
      <c r="Z113" s="144"/>
      <c r="AA113" s="455" t="s">
        <v>391</v>
      </c>
      <c r="AB113" s="509" t="s">
        <v>404</v>
      </c>
      <c r="AC113" s="95"/>
      <c r="AD113" s="95"/>
      <c r="AE113" s="117"/>
      <c r="AF113" s="95">
        <v>46003</v>
      </c>
      <c r="AG113" s="95">
        <v>46025</v>
      </c>
      <c r="AH113" s="144"/>
      <c r="AI113" s="116">
        <v>45777</v>
      </c>
      <c r="AJ113" s="95">
        <v>45778</v>
      </c>
      <c r="AK113" s="536"/>
      <c r="AL113" s="131">
        <v>46030</v>
      </c>
      <c r="AM113" s="131">
        <v>46031</v>
      </c>
      <c r="AN113" s="119"/>
      <c r="AO113" s="450"/>
      <c r="AP113" s="158">
        <v>45779</v>
      </c>
      <c r="AQ113" s="130">
        <v>45779</v>
      </c>
      <c r="AR113" s="130"/>
      <c r="AS113" s="130">
        <v>46031</v>
      </c>
      <c r="AT113" s="130">
        <v>46032</v>
      </c>
      <c r="AU113" s="119"/>
      <c r="AV113" s="446"/>
      <c r="AW113" s="116">
        <v>45780</v>
      </c>
      <c r="AX113" s="95">
        <v>45781</v>
      </c>
      <c r="AY113" s="117"/>
      <c r="AZ113" s="95">
        <v>46032</v>
      </c>
      <c r="BA113" s="95">
        <v>46032</v>
      </c>
      <c r="BB113" s="119"/>
      <c r="BC113" s="144"/>
      <c r="BD113" s="116">
        <v>45782</v>
      </c>
      <c r="BE113" s="95">
        <v>45783</v>
      </c>
      <c r="BF113" s="95"/>
      <c r="BG113" s="95">
        <v>46034</v>
      </c>
      <c r="BH113" s="95">
        <v>46036</v>
      </c>
      <c r="BI113" s="119"/>
      <c r="BJ113" s="144"/>
      <c r="BK113" s="116">
        <v>45784</v>
      </c>
      <c r="BL113" s="95">
        <v>45794</v>
      </c>
      <c r="BM113" s="95"/>
      <c r="BN113" s="95">
        <v>46041</v>
      </c>
      <c r="BO113" s="95">
        <v>46046</v>
      </c>
      <c r="BP113" s="119"/>
      <c r="BQ113" s="144"/>
      <c r="BR113" s="116">
        <v>45795</v>
      </c>
      <c r="BS113" s="95">
        <v>45796</v>
      </c>
      <c r="BT113" s="95"/>
      <c r="BU113" s="95">
        <v>46048</v>
      </c>
      <c r="BV113" s="95">
        <v>46049</v>
      </c>
      <c r="BW113" s="95"/>
      <c r="BX113" s="119"/>
      <c r="BY113" s="144"/>
      <c r="BZ113" s="116">
        <v>45801</v>
      </c>
      <c r="CA113" s="95">
        <v>45804</v>
      </c>
      <c r="CB113" s="117"/>
      <c r="CC113" s="95">
        <v>46058</v>
      </c>
      <c r="CD113" s="95"/>
      <c r="CE113" s="119"/>
      <c r="CF113" s="144"/>
      <c r="CG113" s="116">
        <v>45803</v>
      </c>
      <c r="CH113" s="95">
        <v>45803</v>
      </c>
      <c r="CI113" s="95"/>
      <c r="CJ113" s="95">
        <v>46059</v>
      </c>
      <c r="CK113" s="95">
        <v>46059</v>
      </c>
      <c r="CL113" s="119"/>
      <c r="CM113" s="119"/>
      <c r="CN113" s="119"/>
      <c r="CO113" s="144"/>
      <c r="CP113" s="116">
        <v>45788</v>
      </c>
      <c r="CQ113" s="95">
        <v>45798</v>
      </c>
      <c r="CR113" s="117"/>
      <c r="CS113" s="124">
        <f>MIN(INDEX('USS SUMMARY'!R:AB,MATCH($D113,'USS SUMMARY'!D:D,0),0))</f>
        <v>46048</v>
      </c>
      <c r="CT113" s="95">
        <v>46050</v>
      </c>
      <c r="CU113" s="119"/>
      <c r="CV113" s="446"/>
      <c r="CW113" s="116">
        <v>45798</v>
      </c>
      <c r="CX113" s="95">
        <v>45805</v>
      </c>
      <c r="CY113" s="117"/>
      <c r="CZ113" s="95" t="s">
        <v>390</v>
      </c>
      <c r="DA113" s="95" t="s">
        <v>390</v>
      </c>
      <c r="DB113" s="119"/>
      <c r="DC113" s="144"/>
      <c r="DD113" s="116">
        <v>45798</v>
      </c>
      <c r="DE113" s="95">
        <v>45805</v>
      </c>
      <c r="DF113" s="117"/>
      <c r="DG113" s="95">
        <v>46070</v>
      </c>
      <c r="DH113" s="95"/>
      <c r="DI113" s="119"/>
      <c r="DJ113" s="144"/>
      <c r="DK113" s="445" t="str">
        <f>_xlfn.XLOOKUP(D113,CranePad!$D$4:$D$195,CranePad!$E$4:$E$195,0,0,1)</f>
        <v>Odhav</v>
      </c>
      <c r="DL113" s="116">
        <v>45800</v>
      </c>
      <c r="DM113" s="95">
        <v>45807</v>
      </c>
      <c r="DN113" s="95"/>
      <c r="DO113" s="95">
        <v>46042</v>
      </c>
      <c r="DP113" s="95">
        <v>46071</v>
      </c>
      <c r="DQ113" s="119"/>
      <c r="DR113" s="144"/>
      <c r="DS113" s="123">
        <v>45985</v>
      </c>
      <c r="DT113" s="124">
        <v>45995</v>
      </c>
      <c r="DU113" s="124"/>
      <c r="DV113" s="124">
        <v>46072</v>
      </c>
      <c r="DW113" s="124">
        <v>46081</v>
      </c>
      <c r="DX113" s="119"/>
      <c r="DY113" s="144"/>
      <c r="DZ113" s="123">
        <v>45958</v>
      </c>
      <c r="EA113" s="124">
        <v>45966</v>
      </c>
      <c r="EB113" s="124"/>
      <c r="EC113" s="124">
        <f>IF(D113='USS SUMMARY'!AE112,MIN('USS SUMMARY'!AH112:AL112),"")</f>
        <v>46054</v>
      </c>
      <c r="ED113" s="124">
        <v>46066</v>
      </c>
      <c r="EE113" s="119"/>
      <c r="EF113" s="144"/>
      <c r="EG113" s="123">
        <v>45996</v>
      </c>
      <c r="EH113" s="124">
        <v>46003</v>
      </c>
      <c r="EI113" s="124"/>
      <c r="EJ113" s="124"/>
      <c r="EK113" s="124"/>
      <c r="EL113" s="119"/>
      <c r="EM113" s="144"/>
      <c r="EN113" s="116">
        <v>46004</v>
      </c>
      <c r="EO113" s="95">
        <v>46006</v>
      </c>
      <c r="EP113" s="95"/>
      <c r="EQ113" s="95"/>
      <c r="ER113" s="95"/>
      <c r="ES113" s="119"/>
      <c r="ET113" s="144"/>
      <c r="EU113" s="116">
        <v>45991</v>
      </c>
      <c r="EV113" s="95">
        <v>45992</v>
      </c>
      <c r="EW113" s="95"/>
      <c r="EX113" s="95">
        <v>46075</v>
      </c>
      <c r="EY113" s="95">
        <v>46075</v>
      </c>
      <c r="EZ113" s="119"/>
      <c r="FA113" s="144"/>
      <c r="FB113" s="116">
        <v>45981</v>
      </c>
      <c r="FC113" s="95">
        <v>46001</v>
      </c>
      <c r="FD113" s="95"/>
      <c r="FE113" s="95">
        <v>46017</v>
      </c>
      <c r="FF113" s="95">
        <v>46042</v>
      </c>
      <c r="FG113" s="119"/>
      <c r="FH113" s="144"/>
      <c r="FI113" s="116">
        <v>45955</v>
      </c>
      <c r="FJ113" s="95">
        <f t="shared" si="209"/>
        <v>45980</v>
      </c>
      <c r="FK113" s="95"/>
      <c r="FL113" s="95">
        <v>45991</v>
      </c>
      <c r="FM113" s="95">
        <v>46010</v>
      </c>
      <c r="FN113" s="119"/>
      <c r="FO113" s="144"/>
      <c r="FP113" s="116">
        <v>45993</v>
      </c>
      <c r="FQ113" s="95">
        <v>45996</v>
      </c>
      <c r="FR113" s="121"/>
      <c r="FS113" s="95"/>
      <c r="FT113" s="95"/>
      <c r="FU113" s="119"/>
      <c r="FV113" s="144"/>
      <c r="FW113" s="116">
        <v>46007</v>
      </c>
      <c r="FX113" s="95">
        <v>46009</v>
      </c>
      <c r="FY113" s="117"/>
      <c r="FZ113" s="95"/>
      <c r="GA113" s="95"/>
      <c r="GB113" s="119"/>
      <c r="GC113" s="144"/>
      <c r="GD113" s="391"/>
      <c r="GE113" s="437"/>
      <c r="GF113" s="78"/>
      <c r="GG113" s="78"/>
      <c r="GI113" s="68"/>
    </row>
    <row r="114" spans="1:191" s="74" customFormat="1" ht="16.5" customHeight="1" x14ac:dyDescent="0.3">
      <c r="A114" s="118">
        <f t="shared" si="208"/>
        <v>110</v>
      </c>
      <c r="B114" s="75" t="s">
        <v>214</v>
      </c>
      <c r="C114" s="75" t="s">
        <v>209</v>
      </c>
      <c r="D114" s="95" t="s">
        <v>476</v>
      </c>
      <c r="E114" s="167" t="s">
        <v>425</v>
      </c>
      <c r="F114" s="427" t="s">
        <v>426</v>
      </c>
      <c r="G114" s="95">
        <v>45999</v>
      </c>
      <c r="H114" s="219" t="str">
        <f>VLOOKUP($D114,'Stone Column Progress'!$D$6:$E$199,2,0)</f>
        <v>Bauer</v>
      </c>
      <c r="I114" s="193" t="s">
        <v>389</v>
      </c>
      <c r="J114" s="430">
        <v>545136</v>
      </c>
      <c r="K114" s="431">
        <v>2671226</v>
      </c>
      <c r="L114" s="116"/>
      <c r="M114" s="95"/>
      <c r="N114" s="117"/>
      <c r="O114" s="95" t="s">
        <v>390</v>
      </c>
      <c r="P114" s="95" t="s">
        <v>390</v>
      </c>
      <c r="Q114" s="144"/>
      <c r="R114" s="118">
        <f>VLOOKUP(D114,'Stone Column Progress'!$D$6:$M$199,7,0)</f>
        <v>253</v>
      </c>
      <c r="S114" s="73">
        <f>VLOOKUP(D114,'Stone Column Progress'!$D$6:$M$199,9,0)</f>
        <v>253</v>
      </c>
      <c r="T114" s="95">
        <v>45749</v>
      </c>
      <c r="U114" s="95">
        <v>45758</v>
      </c>
      <c r="V114" s="117"/>
      <c r="W114" s="95">
        <v>45969</v>
      </c>
      <c r="X114" s="95">
        <v>45977</v>
      </c>
      <c r="Y114" s="119"/>
      <c r="Z114" s="144"/>
      <c r="AA114" s="455"/>
      <c r="AB114" s="509"/>
      <c r="AC114" s="95"/>
      <c r="AD114" s="95"/>
      <c r="AE114" s="117"/>
      <c r="AF114" s="95"/>
      <c r="AG114" s="95"/>
      <c r="AH114" s="144"/>
      <c r="AI114" s="116">
        <v>45759</v>
      </c>
      <c r="AJ114" s="95">
        <v>45760</v>
      </c>
      <c r="AK114" s="536"/>
      <c r="AL114" s="131">
        <v>46011</v>
      </c>
      <c r="AM114" s="131">
        <v>46014</v>
      </c>
      <c r="AN114" s="119"/>
      <c r="AO114" s="453"/>
      <c r="AP114" s="158">
        <v>45761</v>
      </c>
      <c r="AQ114" s="130">
        <v>45761</v>
      </c>
      <c r="AR114" s="130"/>
      <c r="AS114" s="130">
        <v>46017</v>
      </c>
      <c r="AT114" s="130">
        <v>46018</v>
      </c>
      <c r="AU114" s="119"/>
      <c r="AV114" s="446"/>
      <c r="AW114" s="116">
        <v>45762</v>
      </c>
      <c r="AX114" s="95">
        <v>45763</v>
      </c>
      <c r="AY114" s="117"/>
      <c r="AZ114" s="95">
        <v>46018</v>
      </c>
      <c r="BA114" s="95">
        <v>46018</v>
      </c>
      <c r="BB114" s="119"/>
      <c r="BC114" s="144"/>
      <c r="BD114" s="116">
        <v>45764</v>
      </c>
      <c r="BE114" s="95">
        <v>45765</v>
      </c>
      <c r="BF114" s="95"/>
      <c r="BG114" s="95">
        <v>46019</v>
      </c>
      <c r="BH114" s="95">
        <v>46020</v>
      </c>
      <c r="BI114" s="119"/>
      <c r="BJ114" s="144"/>
      <c r="BK114" s="116">
        <v>45766</v>
      </c>
      <c r="BL114" s="95">
        <v>45776</v>
      </c>
      <c r="BM114" s="95"/>
      <c r="BN114" s="95">
        <v>46020</v>
      </c>
      <c r="BO114" s="95">
        <v>46026</v>
      </c>
      <c r="BP114" s="119"/>
      <c r="BQ114" s="144"/>
      <c r="BR114" s="116">
        <v>45777</v>
      </c>
      <c r="BS114" s="95">
        <v>45778</v>
      </c>
      <c r="BT114" s="95"/>
      <c r="BU114" s="95">
        <v>46028</v>
      </c>
      <c r="BV114" s="95">
        <v>46029</v>
      </c>
      <c r="BW114" s="119"/>
      <c r="BX114" s="119"/>
      <c r="BY114" s="144"/>
      <c r="BZ114" s="116">
        <v>45783</v>
      </c>
      <c r="CA114" s="95">
        <v>45786</v>
      </c>
      <c r="CB114" s="117"/>
      <c r="CC114" s="95">
        <v>46047</v>
      </c>
      <c r="CD114" s="95"/>
      <c r="CE114" s="119"/>
      <c r="CF114" s="144"/>
      <c r="CG114" s="116">
        <v>45785</v>
      </c>
      <c r="CH114" s="95">
        <v>45785</v>
      </c>
      <c r="CI114" s="95"/>
      <c r="CJ114" s="95">
        <v>46047</v>
      </c>
      <c r="CK114" s="95">
        <v>46047</v>
      </c>
      <c r="CL114" s="119"/>
      <c r="CM114" s="119"/>
      <c r="CN114" s="119"/>
      <c r="CO114" s="144"/>
      <c r="CP114" s="116">
        <v>45770</v>
      </c>
      <c r="CQ114" s="95">
        <v>45780</v>
      </c>
      <c r="CR114" s="117"/>
      <c r="CS114" s="124">
        <f>MIN(INDEX('USS SUMMARY'!R:AB,MATCH($D114,'USS SUMMARY'!D:D,0),0))</f>
        <v>46039</v>
      </c>
      <c r="CT114" s="95">
        <v>46045</v>
      </c>
      <c r="CU114" s="119"/>
      <c r="CV114" s="446"/>
      <c r="CW114" s="116">
        <v>45780</v>
      </c>
      <c r="CX114" s="95">
        <v>45787</v>
      </c>
      <c r="CY114" s="117"/>
      <c r="CZ114" s="95">
        <v>45738</v>
      </c>
      <c r="DA114" s="95">
        <v>45763</v>
      </c>
      <c r="DB114" s="119"/>
      <c r="DC114" s="144"/>
      <c r="DD114" s="116">
        <v>45780</v>
      </c>
      <c r="DE114" s="95">
        <v>45787</v>
      </c>
      <c r="DF114" s="117"/>
      <c r="DG114" s="95">
        <v>46042</v>
      </c>
      <c r="DH114" s="95">
        <v>46047</v>
      </c>
      <c r="DI114" s="119"/>
      <c r="DJ114" s="144"/>
      <c r="DK114" s="445" t="str">
        <f>_xlfn.XLOOKUP(D114,CranePad!$D$4:$D$195,CranePad!$E$4:$E$195,0,0,1)</f>
        <v>Odhav</v>
      </c>
      <c r="DL114" s="116">
        <v>45782</v>
      </c>
      <c r="DM114" s="95">
        <v>45789</v>
      </c>
      <c r="DN114" s="95"/>
      <c r="DO114" s="95">
        <v>46035</v>
      </c>
      <c r="DP114" s="95">
        <v>46048</v>
      </c>
      <c r="DQ114" s="119"/>
      <c r="DR114" s="144"/>
      <c r="DS114" s="123">
        <v>46003</v>
      </c>
      <c r="DT114" s="124">
        <v>46013</v>
      </c>
      <c r="DU114" s="124"/>
      <c r="DV114" s="124">
        <v>46048</v>
      </c>
      <c r="DW114" s="124">
        <v>46068</v>
      </c>
      <c r="DX114" s="119"/>
      <c r="DY114" s="144"/>
      <c r="DZ114" s="123">
        <v>45986</v>
      </c>
      <c r="EA114" s="124">
        <v>45994</v>
      </c>
      <c r="EB114" s="124"/>
      <c r="EC114" s="124">
        <f>IF(D114='USS SUMMARY'!AE113,MIN('USS SUMMARY'!AH113:AL113),"")</f>
        <v>46046</v>
      </c>
      <c r="ED114" s="124">
        <v>46066</v>
      </c>
      <c r="EE114" s="119"/>
      <c r="EF114" s="144"/>
      <c r="EG114" s="123">
        <v>46014</v>
      </c>
      <c r="EH114" s="124">
        <v>46021</v>
      </c>
      <c r="EI114" s="124"/>
      <c r="EJ114" s="124">
        <v>46070</v>
      </c>
      <c r="EK114" s="124">
        <v>46074</v>
      </c>
      <c r="EL114" s="119"/>
      <c r="EM114" s="144"/>
      <c r="EN114" s="116">
        <v>46022</v>
      </c>
      <c r="EO114" s="95">
        <v>46024</v>
      </c>
      <c r="EP114" s="95"/>
      <c r="EQ114" s="95">
        <v>46074</v>
      </c>
      <c r="ER114" s="95">
        <v>46076</v>
      </c>
      <c r="ES114" s="119"/>
      <c r="ET114" s="144"/>
      <c r="EU114" s="116">
        <v>46019</v>
      </c>
      <c r="EV114" s="95">
        <v>46020</v>
      </c>
      <c r="EW114" s="95"/>
      <c r="EX114" s="95">
        <v>46075</v>
      </c>
      <c r="EY114" s="95">
        <v>46075</v>
      </c>
      <c r="EZ114" s="119"/>
      <c r="FA114" s="144"/>
      <c r="FB114" s="116">
        <v>45981</v>
      </c>
      <c r="FC114" s="95">
        <v>46001</v>
      </c>
      <c r="FD114" s="95"/>
      <c r="FE114" s="95">
        <v>46006</v>
      </c>
      <c r="FF114" s="95">
        <v>46042</v>
      </c>
      <c r="FG114" s="119"/>
      <c r="FH114" s="144"/>
      <c r="FI114" s="116">
        <v>45987</v>
      </c>
      <c r="FJ114" s="95">
        <f t="shared" si="209"/>
        <v>46012</v>
      </c>
      <c r="FK114" s="95"/>
      <c r="FL114" s="95">
        <v>45991</v>
      </c>
      <c r="FM114" s="95">
        <v>46010</v>
      </c>
      <c r="FN114" s="119"/>
      <c r="FO114" s="144"/>
      <c r="FP114" s="116">
        <v>46021</v>
      </c>
      <c r="FQ114" s="95">
        <v>46024</v>
      </c>
      <c r="FR114" s="121"/>
      <c r="FS114" s="95">
        <v>46076</v>
      </c>
      <c r="FT114" s="95"/>
      <c r="FU114" s="119"/>
      <c r="FV114" s="144"/>
      <c r="FW114" s="116">
        <v>46025</v>
      </c>
      <c r="FX114" s="95">
        <v>46027</v>
      </c>
      <c r="FY114" s="117"/>
      <c r="FZ114" s="95"/>
      <c r="GA114" s="95"/>
      <c r="GB114" s="119"/>
      <c r="GC114" s="144"/>
      <c r="GD114" s="391"/>
      <c r="GE114" s="437"/>
      <c r="GF114" s="78"/>
      <c r="GG114" s="78"/>
      <c r="GI114" s="68"/>
    </row>
    <row r="115" spans="1:191" s="74" customFormat="1" ht="16.5" customHeight="1" x14ac:dyDescent="0.3">
      <c r="A115" s="118">
        <f t="shared" si="208"/>
        <v>111</v>
      </c>
      <c r="B115" s="73" t="s">
        <v>215</v>
      </c>
      <c r="C115" s="75" t="s">
        <v>208</v>
      </c>
      <c r="D115" s="95" t="s">
        <v>106</v>
      </c>
      <c r="E115" s="167" t="s">
        <v>454</v>
      </c>
      <c r="F115" s="427" t="s">
        <v>438</v>
      </c>
      <c r="G115" s="95">
        <v>46044</v>
      </c>
      <c r="H115" s="219" t="str">
        <f>VLOOKUP($D115,'Stone Column Progress'!$D$6:$E$199,2,0)</f>
        <v>ITDC</v>
      </c>
      <c r="I115" s="193" t="s">
        <v>389</v>
      </c>
      <c r="J115" s="430">
        <v>545017</v>
      </c>
      <c r="K115" s="431">
        <v>2675892</v>
      </c>
      <c r="L115" s="116"/>
      <c r="M115" s="95"/>
      <c r="N115" s="117"/>
      <c r="O115" s="95" t="s">
        <v>390</v>
      </c>
      <c r="P115" s="95" t="s">
        <v>390</v>
      </c>
      <c r="Q115" s="144"/>
      <c r="R115" s="118">
        <f>VLOOKUP(D115,'Stone Column Progress'!$D$6:$M$199,7,0)</f>
        <v>253</v>
      </c>
      <c r="S115" s="73">
        <f>VLOOKUP(D115,'Stone Column Progress'!$D$6:$M$199,9,0)</f>
        <v>253</v>
      </c>
      <c r="T115" s="95">
        <v>45761</v>
      </c>
      <c r="U115" s="95">
        <v>45771</v>
      </c>
      <c r="V115" s="117"/>
      <c r="W115" s="95">
        <v>45756</v>
      </c>
      <c r="X115" s="95">
        <v>45799</v>
      </c>
      <c r="Y115" s="119"/>
      <c r="Z115" s="256" t="s">
        <v>477</v>
      </c>
      <c r="AA115" s="455" t="s">
        <v>391</v>
      </c>
      <c r="AB115" s="509" t="s">
        <v>392</v>
      </c>
      <c r="AC115" s="95"/>
      <c r="AD115" s="95"/>
      <c r="AE115" s="117"/>
      <c r="AF115" s="95">
        <v>46032</v>
      </c>
      <c r="AG115" s="95">
        <v>46042</v>
      </c>
      <c r="AH115" s="144"/>
      <c r="AI115" s="116">
        <v>45777</v>
      </c>
      <c r="AJ115" s="95">
        <v>45778</v>
      </c>
      <c r="AK115" s="536"/>
      <c r="AL115" s="131">
        <v>46056</v>
      </c>
      <c r="AM115" s="131">
        <v>46059</v>
      </c>
      <c r="AN115" s="119"/>
      <c r="AO115" s="452"/>
      <c r="AP115" s="158">
        <v>45779</v>
      </c>
      <c r="AQ115" s="130">
        <v>45779</v>
      </c>
      <c r="AR115" s="130"/>
      <c r="AS115" s="130">
        <v>46059</v>
      </c>
      <c r="AT115" s="130">
        <v>46060</v>
      </c>
      <c r="AU115" s="119"/>
      <c r="AV115" s="446"/>
      <c r="AW115" s="116">
        <v>45780</v>
      </c>
      <c r="AX115" s="95">
        <v>45781</v>
      </c>
      <c r="AY115" s="117"/>
      <c r="AZ115" s="95">
        <v>46061</v>
      </c>
      <c r="BA115" s="95">
        <v>46061</v>
      </c>
      <c r="BB115" s="119"/>
      <c r="BC115" s="145"/>
      <c r="BD115" s="116">
        <v>45782</v>
      </c>
      <c r="BE115" s="95">
        <v>45783</v>
      </c>
      <c r="BF115" s="95"/>
      <c r="BG115" s="95">
        <v>46062</v>
      </c>
      <c r="BH115" s="95">
        <v>46064</v>
      </c>
      <c r="BI115" s="119"/>
      <c r="BJ115" s="144"/>
      <c r="BK115" s="116">
        <v>45784</v>
      </c>
      <c r="BL115" s="95">
        <v>45794</v>
      </c>
      <c r="BM115" s="95"/>
      <c r="BN115" s="95">
        <v>46065</v>
      </c>
      <c r="BO115" s="95">
        <v>46071</v>
      </c>
      <c r="BP115" s="119"/>
      <c r="BQ115" s="144"/>
      <c r="BR115" s="116">
        <v>45795</v>
      </c>
      <c r="BS115" s="95">
        <v>45796</v>
      </c>
      <c r="BT115" s="95"/>
      <c r="BU115" s="95">
        <v>46076</v>
      </c>
      <c r="BV115" s="95">
        <v>46076</v>
      </c>
      <c r="BW115" s="119"/>
      <c r="BX115" s="119"/>
      <c r="BY115" s="144"/>
      <c r="BZ115" s="116">
        <v>45801</v>
      </c>
      <c r="CA115" s="95">
        <v>45804</v>
      </c>
      <c r="CB115" s="117"/>
      <c r="CC115" s="95"/>
      <c r="CD115" s="95"/>
      <c r="CE115" s="119"/>
      <c r="CF115" s="144"/>
      <c r="CG115" s="116">
        <v>45803</v>
      </c>
      <c r="CH115" s="95">
        <v>45803</v>
      </c>
      <c r="CI115" s="95"/>
      <c r="CJ115" s="95"/>
      <c r="CK115" s="95"/>
      <c r="CL115" s="119"/>
      <c r="CM115" s="119"/>
      <c r="CN115" s="119"/>
      <c r="CO115" s="144"/>
      <c r="CP115" s="116">
        <v>45785</v>
      </c>
      <c r="CQ115" s="95">
        <v>45795</v>
      </c>
      <c r="CR115" s="117"/>
      <c r="CS115" s="124">
        <f>MIN(INDEX('USS SUMMARY'!R:AB,MATCH($D115,'USS SUMMARY'!D:D,0),0))</f>
        <v>46060</v>
      </c>
      <c r="CT115" s="95">
        <v>46063</v>
      </c>
      <c r="CU115" s="119"/>
      <c r="CV115" s="446"/>
      <c r="CW115" s="116">
        <v>45798</v>
      </c>
      <c r="CX115" s="95">
        <v>45805</v>
      </c>
      <c r="CY115" s="117"/>
      <c r="CZ115" s="95">
        <v>45736</v>
      </c>
      <c r="DA115" s="95">
        <v>45803</v>
      </c>
      <c r="DB115" s="119"/>
      <c r="DC115" s="144"/>
      <c r="DD115" s="116">
        <v>45798</v>
      </c>
      <c r="DE115" s="95">
        <v>45805</v>
      </c>
      <c r="DF115" s="117"/>
      <c r="DG115" s="95"/>
      <c r="DH115" s="95"/>
      <c r="DI115" s="119"/>
      <c r="DJ115" s="144"/>
      <c r="DK115" s="445" t="str">
        <f>_xlfn.XLOOKUP(D115,CranePad!$D$4:$D$195,CranePad!$E$4:$E$195,0,0,1)</f>
        <v>Odhav(Reuse)</v>
      </c>
      <c r="DL115" s="116">
        <v>45800</v>
      </c>
      <c r="DM115" s="95">
        <v>45807</v>
      </c>
      <c r="DN115" s="95"/>
      <c r="DO115" s="95">
        <v>46075</v>
      </c>
      <c r="DP115" s="95"/>
      <c r="DQ115" s="119"/>
      <c r="DR115" s="144"/>
      <c r="DS115" s="123">
        <v>46000</v>
      </c>
      <c r="DT115" s="124">
        <v>46010</v>
      </c>
      <c r="DU115" s="124"/>
      <c r="DV115" s="124"/>
      <c r="DW115" s="124"/>
      <c r="DX115" s="119"/>
      <c r="DY115" s="144"/>
      <c r="DZ115" s="123">
        <v>45960</v>
      </c>
      <c r="EA115" s="124">
        <v>45968</v>
      </c>
      <c r="EB115" s="124"/>
      <c r="EC115" s="124">
        <f>IF(D115='USS SUMMARY'!AE114,MIN('USS SUMMARY'!AH114:AL114),"")</f>
        <v>46077</v>
      </c>
      <c r="ED115" s="124"/>
      <c r="EE115" s="119"/>
      <c r="EF115" s="144"/>
      <c r="EG115" s="123">
        <v>46011</v>
      </c>
      <c r="EH115" s="124">
        <v>46018</v>
      </c>
      <c r="EI115" s="124"/>
      <c r="EJ115" s="124"/>
      <c r="EK115" s="124"/>
      <c r="EL115" s="119"/>
      <c r="EM115" s="144"/>
      <c r="EN115" s="116">
        <v>46019</v>
      </c>
      <c r="EO115" s="95">
        <v>46021</v>
      </c>
      <c r="EP115" s="95"/>
      <c r="EQ115" s="95"/>
      <c r="ER115" s="95"/>
      <c r="ES115" s="119"/>
      <c r="ET115" s="144"/>
      <c r="EU115" s="116">
        <v>46002</v>
      </c>
      <c r="EV115" s="95">
        <f>EU115+1</f>
        <v>46003</v>
      </c>
      <c r="EW115" s="95"/>
      <c r="EX115" s="95"/>
      <c r="EY115" s="95"/>
      <c r="EZ115" s="119"/>
      <c r="FA115" s="144"/>
      <c r="FB115" s="116">
        <v>45981</v>
      </c>
      <c r="FC115" s="95">
        <v>46001</v>
      </c>
      <c r="FD115" s="95"/>
      <c r="FE115" s="95">
        <v>46023</v>
      </c>
      <c r="FF115" s="95">
        <v>46039</v>
      </c>
      <c r="FG115" s="119"/>
      <c r="FH115" s="144"/>
      <c r="FI115" s="116">
        <v>45976</v>
      </c>
      <c r="FJ115" s="95">
        <f t="shared" si="209"/>
        <v>46001</v>
      </c>
      <c r="FK115" s="95"/>
      <c r="FL115" s="95">
        <v>46053</v>
      </c>
      <c r="FM115" s="95">
        <v>46068</v>
      </c>
      <c r="FN115" s="119"/>
      <c r="FO115" s="144"/>
      <c r="FP115" s="116">
        <v>45995</v>
      </c>
      <c r="FQ115" s="95">
        <v>45998</v>
      </c>
      <c r="FR115" s="121"/>
      <c r="FS115" s="95"/>
      <c r="FT115" s="95"/>
      <c r="FU115" s="119"/>
      <c r="FV115" s="144"/>
      <c r="FW115" s="116">
        <v>46022</v>
      </c>
      <c r="FX115" s="95">
        <v>46024</v>
      </c>
      <c r="FY115" s="117"/>
      <c r="FZ115" s="95"/>
      <c r="GA115" s="95"/>
      <c r="GB115" s="119"/>
      <c r="GC115" s="144"/>
      <c r="GD115" s="391"/>
      <c r="GE115" s="437"/>
      <c r="GF115" s="78"/>
      <c r="GG115" s="78"/>
      <c r="GI115" s="68"/>
    </row>
    <row r="116" spans="1:191" s="74" customFormat="1" ht="16.5" customHeight="1" x14ac:dyDescent="0.3">
      <c r="A116" s="118">
        <f t="shared" si="208"/>
        <v>112</v>
      </c>
      <c r="B116" s="73" t="s">
        <v>215</v>
      </c>
      <c r="C116" s="75" t="s">
        <v>208</v>
      </c>
      <c r="D116" s="95" t="s">
        <v>108</v>
      </c>
      <c r="E116" s="167" t="s">
        <v>454</v>
      </c>
      <c r="F116" s="427" t="s">
        <v>438</v>
      </c>
      <c r="G116" s="95">
        <v>46040</v>
      </c>
      <c r="H116" s="219" t="str">
        <f>VLOOKUP($D116,'Stone Column Progress'!$D$6:$E$199,2,0)</f>
        <v>ITDC</v>
      </c>
      <c r="I116" s="193" t="s">
        <v>389</v>
      </c>
      <c r="J116" s="430">
        <v>545208</v>
      </c>
      <c r="K116" s="431">
        <v>2674906</v>
      </c>
      <c r="L116" s="116"/>
      <c r="M116" s="95"/>
      <c r="N116" s="117"/>
      <c r="O116" s="95" t="s">
        <v>390</v>
      </c>
      <c r="P116" s="95" t="s">
        <v>390</v>
      </c>
      <c r="Q116" s="144"/>
      <c r="R116" s="118">
        <f>VLOOKUP(D116,'Stone Column Progress'!$D$6:$M$199,7,0)</f>
        <v>253</v>
      </c>
      <c r="S116" s="73">
        <f>VLOOKUP(D116,'Stone Column Progress'!$D$6:$M$199,9,0)</f>
        <v>253</v>
      </c>
      <c r="T116" s="95">
        <v>45767</v>
      </c>
      <c r="U116" s="95">
        <v>45777</v>
      </c>
      <c r="V116" s="117"/>
      <c r="W116" s="95">
        <v>45800</v>
      </c>
      <c r="X116" s="95">
        <v>45827</v>
      </c>
      <c r="Y116" s="119"/>
      <c r="Z116" s="144"/>
      <c r="AA116" s="455" t="s">
        <v>391</v>
      </c>
      <c r="AB116" s="509" t="s">
        <v>392</v>
      </c>
      <c r="AC116" s="95"/>
      <c r="AD116" s="95"/>
      <c r="AE116" s="95"/>
      <c r="AF116" s="117">
        <v>46025</v>
      </c>
      <c r="AG116" s="95">
        <v>46036</v>
      </c>
      <c r="AH116" s="144"/>
      <c r="AI116" s="116">
        <v>45782</v>
      </c>
      <c r="AJ116" s="95">
        <v>45783</v>
      </c>
      <c r="AK116" s="536"/>
      <c r="AL116" s="131">
        <v>46043</v>
      </c>
      <c r="AM116" s="131">
        <v>46044</v>
      </c>
      <c r="AN116" s="119"/>
      <c r="AO116" s="450"/>
      <c r="AP116" s="158">
        <v>45784</v>
      </c>
      <c r="AQ116" s="130">
        <v>45784</v>
      </c>
      <c r="AR116" s="130"/>
      <c r="AS116" s="130">
        <v>46045</v>
      </c>
      <c r="AT116" s="130">
        <v>46046</v>
      </c>
      <c r="AU116" s="119"/>
      <c r="AV116" s="446"/>
      <c r="AW116" s="126">
        <v>45785</v>
      </c>
      <c r="AX116" s="127">
        <v>45786</v>
      </c>
      <c r="AY116" s="117"/>
      <c r="AZ116" s="95">
        <v>46047</v>
      </c>
      <c r="BA116" s="95">
        <v>46047</v>
      </c>
      <c r="BB116" s="119"/>
      <c r="BC116" s="144"/>
      <c r="BD116" s="116">
        <v>45787</v>
      </c>
      <c r="BE116" s="95">
        <v>45788</v>
      </c>
      <c r="BF116" s="95"/>
      <c r="BG116" s="95">
        <v>46053</v>
      </c>
      <c r="BH116" s="95">
        <v>46053</v>
      </c>
      <c r="BI116" s="119"/>
      <c r="BJ116" s="144"/>
      <c r="BK116" s="116">
        <v>45789</v>
      </c>
      <c r="BL116" s="95">
        <v>45799</v>
      </c>
      <c r="BM116" s="95"/>
      <c r="BN116" s="95">
        <v>46056</v>
      </c>
      <c r="BO116" s="95">
        <v>46060</v>
      </c>
      <c r="BP116" s="119"/>
      <c r="BQ116" s="144"/>
      <c r="BR116" s="116">
        <v>45800</v>
      </c>
      <c r="BS116" s="95">
        <v>45801</v>
      </c>
      <c r="BT116" s="95"/>
      <c r="BU116" s="95">
        <v>46067</v>
      </c>
      <c r="BV116" s="95">
        <v>46068</v>
      </c>
      <c r="BW116" s="119"/>
      <c r="BX116" s="119"/>
      <c r="BY116" s="144"/>
      <c r="BZ116" s="116">
        <v>45806</v>
      </c>
      <c r="CA116" s="95">
        <v>45809</v>
      </c>
      <c r="CB116" s="117"/>
      <c r="CC116" s="95">
        <v>46078</v>
      </c>
      <c r="CD116" s="95"/>
      <c r="CE116" s="119"/>
      <c r="CF116" s="144"/>
      <c r="CG116" s="116">
        <v>45808</v>
      </c>
      <c r="CH116" s="95">
        <v>45808</v>
      </c>
      <c r="CI116" s="95"/>
      <c r="CJ116" s="95">
        <v>46079</v>
      </c>
      <c r="CK116" s="95">
        <v>46079</v>
      </c>
      <c r="CL116" s="119"/>
      <c r="CM116" s="119"/>
      <c r="CN116" s="119"/>
      <c r="CO116" s="144"/>
      <c r="CP116" s="116">
        <v>45793</v>
      </c>
      <c r="CQ116" s="95">
        <v>45803</v>
      </c>
      <c r="CR116" s="117"/>
      <c r="CS116" s="124">
        <f>MIN(INDEX('USS SUMMARY'!R:AB,MATCH($D116,'USS SUMMARY'!D:D,0),0))</f>
        <v>46046</v>
      </c>
      <c r="CT116" s="95">
        <v>46072</v>
      </c>
      <c r="CU116" s="119"/>
      <c r="CV116" s="446"/>
      <c r="CW116" s="116">
        <v>45803</v>
      </c>
      <c r="CX116" s="95">
        <v>45810</v>
      </c>
      <c r="CY116" s="117"/>
      <c r="CZ116" s="95" t="s">
        <v>390</v>
      </c>
      <c r="DA116" s="95" t="s">
        <v>390</v>
      </c>
      <c r="DB116" s="119"/>
      <c r="DC116" s="144"/>
      <c r="DD116" s="116">
        <v>45803</v>
      </c>
      <c r="DE116" s="95">
        <v>45810</v>
      </c>
      <c r="DF116" s="117"/>
      <c r="DG116" s="95">
        <v>46072</v>
      </c>
      <c r="DH116" s="95">
        <v>46075</v>
      </c>
      <c r="DI116" s="119"/>
      <c r="DJ116" s="144"/>
      <c r="DK116" s="445" t="str">
        <f>_xlfn.XLOOKUP(D116,CranePad!$D$4:$D$195,CranePad!$E$4:$E$195,0,0,1)</f>
        <v>Odhav(Reuse)</v>
      </c>
      <c r="DL116" s="116">
        <v>45805</v>
      </c>
      <c r="DM116" s="95">
        <v>45812</v>
      </c>
      <c r="DN116" s="95"/>
      <c r="DO116" s="95">
        <v>46056</v>
      </c>
      <c r="DP116" s="95">
        <v>46075</v>
      </c>
      <c r="DQ116" s="119"/>
      <c r="DR116" s="144"/>
      <c r="DS116" s="123">
        <v>45989</v>
      </c>
      <c r="DT116" s="124">
        <v>45999</v>
      </c>
      <c r="DU116" s="124"/>
      <c r="DV116" s="124"/>
      <c r="DW116" s="124"/>
      <c r="DX116" s="119"/>
      <c r="DY116" s="144"/>
      <c r="DZ116" s="123">
        <v>45986</v>
      </c>
      <c r="EA116" s="124">
        <v>45994</v>
      </c>
      <c r="EB116" s="124"/>
      <c r="EC116" s="124">
        <f>IF(D116='USS SUMMARY'!AE115,MIN('USS SUMMARY'!AH115:AL115),"")</f>
        <v>0</v>
      </c>
      <c r="ED116" s="124"/>
      <c r="EE116" s="119"/>
      <c r="EF116" s="144"/>
      <c r="EG116" s="123">
        <v>46000</v>
      </c>
      <c r="EH116" s="124">
        <v>46007</v>
      </c>
      <c r="EI116" s="124"/>
      <c r="EJ116" s="124"/>
      <c r="EK116" s="124"/>
      <c r="EL116" s="119"/>
      <c r="EM116" s="144"/>
      <c r="EN116" s="116">
        <v>46008</v>
      </c>
      <c r="EO116" s="95">
        <v>46010</v>
      </c>
      <c r="EP116" s="95"/>
      <c r="EQ116" s="95"/>
      <c r="ER116" s="95"/>
      <c r="ES116" s="119"/>
      <c r="ET116" s="144"/>
      <c r="EU116" s="116">
        <v>46019</v>
      </c>
      <c r="EV116" s="95">
        <v>46020</v>
      </c>
      <c r="EW116" s="95"/>
      <c r="EX116" s="95"/>
      <c r="EY116" s="95"/>
      <c r="EZ116" s="119"/>
      <c r="FA116" s="144"/>
      <c r="FB116" s="116">
        <v>45981</v>
      </c>
      <c r="FC116" s="95">
        <v>46001</v>
      </c>
      <c r="FD116" s="95"/>
      <c r="FE116" s="95">
        <v>46025</v>
      </c>
      <c r="FF116" s="95"/>
      <c r="FG116" s="119"/>
      <c r="FH116" s="144"/>
      <c r="FI116" s="116">
        <v>45987</v>
      </c>
      <c r="FJ116" s="95">
        <f t="shared" si="209"/>
        <v>46012</v>
      </c>
      <c r="FK116" s="95"/>
      <c r="FL116" s="95">
        <v>46053</v>
      </c>
      <c r="FM116" s="95">
        <v>46068</v>
      </c>
      <c r="FN116" s="119"/>
      <c r="FO116" s="144"/>
      <c r="FP116" s="116">
        <v>46021</v>
      </c>
      <c r="FQ116" s="95">
        <v>46024</v>
      </c>
      <c r="FR116" s="121"/>
      <c r="FS116" s="95"/>
      <c r="FT116" s="95"/>
      <c r="FU116" s="119"/>
      <c r="FV116" s="144"/>
      <c r="FW116" s="116">
        <v>46025</v>
      </c>
      <c r="FX116" s="95">
        <v>46027</v>
      </c>
      <c r="FY116" s="117"/>
      <c r="FZ116" s="95"/>
      <c r="GA116" s="95"/>
      <c r="GB116" s="119"/>
      <c r="GC116" s="144"/>
      <c r="GD116" s="391"/>
      <c r="GE116" s="437"/>
      <c r="GF116" s="78"/>
      <c r="GG116" s="78"/>
      <c r="GI116" s="68"/>
    </row>
    <row r="117" spans="1:191" s="74" customFormat="1" ht="16.5" customHeight="1" x14ac:dyDescent="0.3">
      <c r="A117" s="118">
        <f t="shared" si="208"/>
        <v>113</v>
      </c>
      <c r="B117" s="75" t="s">
        <v>214</v>
      </c>
      <c r="C117" s="75" t="s">
        <v>209</v>
      </c>
      <c r="D117" s="95" t="s">
        <v>478</v>
      </c>
      <c r="E117" s="167" t="s">
        <v>427</v>
      </c>
      <c r="F117" s="427" t="s">
        <v>413</v>
      </c>
      <c r="G117" s="95">
        <v>45923</v>
      </c>
      <c r="H117" s="219" t="str">
        <f>VLOOKUP($D117,'Stone Column Progress'!$D$6:$E$199,2,0)</f>
        <v>Bauer</v>
      </c>
      <c r="I117" s="193" t="s">
        <v>389</v>
      </c>
      <c r="J117" s="430">
        <v>545398</v>
      </c>
      <c r="K117" s="431">
        <v>2673919</v>
      </c>
      <c r="L117" s="116"/>
      <c r="M117" s="95"/>
      <c r="N117" s="117"/>
      <c r="O117" s="95" t="s">
        <v>390</v>
      </c>
      <c r="P117" s="95" t="s">
        <v>390</v>
      </c>
      <c r="Q117" s="144"/>
      <c r="R117" s="118">
        <f>VLOOKUP(D117,'Stone Column Progress'!$D$6:$M$199,7,0)</f>
        <v>253</v>
      </c>
      <c r="S117" s="73">
        <f>VLOOKUP(D117,'Stone Column Progress'!$D$6:$M$199,9,0)</f>
        <v>253</v>
      </c>
      <c r="T117" s="95">
        <v>45763</v>
      </c>
      <c r="U117" s="95">
        <v>45773</v>
      </c>
      <c r="V117" s="117"/>
      <c r="W117" s="95">
        <v>45874</v>
      </c>
      <c r="X117" s="95">
        <v>45886</v>
      </c>
      <c r="Y117" s="119"/>
      <c r="Z117" s="144"/>
      <c r="AA117" s="455"/>
      <c r="AB117" s="509"/>
      <c r="AC117" s="95"/>
      <c r="AD117" s="95"/>
      <c r="AE117" s="117"/>
      <c r="AF117" s="95"/>
      <c r="AG117" s="95"/>
      <c r="AH117" s="144"/>
      <c r="AI117" s="116">
        <v>45807</v>
      </c>
      <c r="AJ117" s="95">
        <v>45808</v>
      </c>
      <c r="AK117" s="536"/>
      <c r="AL117" s="131">
        <v>45933</v>
      </c>
      <c r="AM117" s="131">
        <v>45935</v>
      </c>
      <c r="AN117" s="119"/>
      <c r="AO117" s="450"/>
      <c r="AP117" s="158">
        <v>45809</v>
      </c>
      <c r="AQ117" s="130">
        <v>45809</v>
      </c>
      <c r="AR117" s="130"/>
      <c r="AS117" s="130">
        <v>45937</v>
      </c>
      <c r="AT117" s="130">
        <v>45938</v>
      </c>
      <c r="AU117" s="119"/>
      <c r="AV117" s="446"/>
      <c r="AW117" s="116">
        <v>45810</v>
      </c>
      <c r="AX117" s="95">
        <v>45811</v>
      </c>
      <c r="AY117" s="117"/>
      <c r="AZ117" s="95">
        <v>45951</v>
      </c>
      <c r="BA117" s="95">
        <v>45951</v>
      </c>
      <c r="BB117" s="119"/>
      <c r="BC117" s="144"/>
      <c r="BD117" s="116">
        <v>45812</v>
      </c>
      <c r="BE117" s="95">
        <v>45813</v>
      </c>
      <c r="BF117" s="95"/>
      <c r="BG117" s="95">
        <v>45964</v>
      </c>
      <c r="BH117" s="95">
        <v>45965</v>
      </c>
      <c r="BI117" s="119"/>
      <c r="BJ117" s="144"/>
      <c r="BK117" s="116">
        <v>45814</v>
      </c>
      <c r="BL117" s="95">
        <v>45824</v>
      </c>
      <c r="BM117" s="95"/>
      <c r="BN117" s="95">
        <v>45966</v>
      </c>
      <c r="BO117" s="95">
        <v>45979</v>
      </c>
      <c r="BP117" s="119"/>
      <c r="BQ117" s="144"/>
      <c r="BR117" s="116">
        <v>45825</v>
      </c>
      <c r="BS117" s="95">
        <v>45826</v>
      </c>
      <c r="BT117" s="95"/>
      <c r="BU117" s="95">
        <v>45982</v>
      </c>
      <c r="BV117" s="95">
        <v>45983</v>
      </c>
      <c r="BW117" s="119"/>
      <c r="BX117" s="119"/>
      <c r="BY117" s="144"/>
      <c r="BZ117" s="116">
        <v>45831</v>
      </c>
      <c r="CA117" s="95">
        <v>45834</v>
      </c>
      <c r="CB117" s="117"/>
      <c r="CC117" s="95">
        <v>46008</v>
      </c>
      <c r="CD117" s="95"/>
      <c r="CE117" s="119"/>
      <c r="CF117" s="144"/>
      <c r="CG117" s="116">
        <v>45833</v>
      </c>
      <c r="CH117" s="95">
        <v>45833</v>
      </c>
      <c r="CI117" s="95"/>
      <c r="CJ117" s="95">
        <v>46009</v>
      </c>
      <c r="CK117" s="95">
        <v>46009</v>
      </c>
      <c r="CM117" s="119"/>
      <c r="CN117" s="119"/>
      <c r="CO117" s="144"/>
      <c r="CP117" s="116">
        <v>45810</v>
      </c>
      <c r="CQ117" s="95">
        <v>45820</v>
      </c>
      <c r="CR117" s="117"/>
      <c r="CS117" s="124">
        <f>MIN(INDEX('USS SUMMARY'!R:AB,MATCH($D117,'USS SUMMARY'!D:D,0),0))</f>
        <v>45935</v>
      </c>
      <c r="CT117" s="95">
        <v>46029</v>
      </c>
      <c r="CU117" s="119"/>
      <c r="CV117" s="446"/>
      <c r="CW117" s="116">
        <v>45828</v>
      </c>
      <c r="CX117" s="95">
        <v>45835</v>
      </c>
      <c r="CY117" s="117"/>
      <c r="CZ117" s="95">
        <v>45738</v>
      </c>
      <c r="DA117" s="95">
        <v>45743</v>
      </c>
      <c r="DB117" s="119"/>
      <c r="DC117" s="144"/>
      <c r="DD117" s="116">
        <v>45828</v>
      </c>
      <c r="DE117" s="95">
        <v>45835</v>
      </c>
      <c r="DF117" s="117"/>
      <c r="DG117" s="95">
        <v>46041</v>
      </c>
      <c r="DH117" s="95">
        <v>46044</v>
      </c>
      <c r="DI117" s="119"/>
      <c r="DJ117" s="144"/>
      <c r="DK117" s="445" t="str">
        <f>_xlfn.XLOOKUP(D117,CranePad!$D$4:$D$195,CranePad!$E$4:$E$195,0,0,1)</f>
        <v>Odhav</v>
      </c>
      <c r="DL117" s="116">
        <v>45830</v>
      </c>
      <c r="DM117" s="95">
        <v>45837</v>
      </c>
      <c r="DN117" s="95"/>
      <c r="DO117" s="95">
        <v>46033</v>
      </c>
      <c r="DP117" s="95">
        <v>46034</v>
      </c>
      <c r="DQ117" s="119"/>
      <c r="DR117" s="144"/>
      <c r="DS117" s="123">
        <v>45990</v>
      </c>
      <c r="DT117" s="124">
        <v>46000</v>
      </c>
      <c r="DU117" s="124"/>
      <c r="DV117" s="124">
        <v>46043</v>
      </c>
      <c r="DW117" s="124">
        <v>46051</v>
      </c>
      <c r="DX117" s="119"/>
      <c r="DY117" s="144"/>
      <c r="DZ117" s="123">
        <v>45989</v>
      </c>
      <c r="EA117" s="124">
        <v>45997</v>
      </c>
      <c r="EB117" s="124"/>
      <c r="EC117" s="124">
        <f>IF(D117='USS SUMMARY'!AE116,MIN('USS SUMMARY'!AH116:AL116),"")</f>
        <v>46031</v>
      </c>
      <c r="ED117" s="124">
        <v>46037</v>
      </c>
      <c r="EE117" s="119"/>
      <c r="EF117" s="144"/>
      <c r="EG117" s="123">
        <v>46001</v>
      </c>
      <c r="EH117" s="124">
        <v>46008</v>
      </c>
      <c r="EI117" s="124"/>
      <c r="EJ117" s="124">
        <v>46052</v>
      </c>
      <c r="EK117" s="124">
        <v>46059</v>
      </c>
      <c r="EL117" s="119"/>
      <c r="EM117" s="144"/>
      <c r="EN117" s="116">
        <v>46009</v>
      </c>
      <c r="EO117" s="95">
        <v>46011</v>
      </c>
      <c r="EP117" s="95"/>
      <c r="EQ117" s="95">
        <v>46064</v>
      </c>
      <c r="ER117" s="95">
        <v>46066</v>
      </c>
      <c r="ES117" s="119"/>
      <c r="ET117" s="144"/>
      <c r="EU117" s="116">
        <v>46007</v>
      </c>
      <c r="EV117" s="95">
        <v>46008</v>
      </c>
      <c r="EW117" s="95"/>
      <c r="EX117" s="95">
        <v>46053</v>
      </c>
      <c r="EY117" s="95">
        <v>46053</v>
      </c>
      <c r="EZ117" s="119"/>
      <c r="FA117" s="144"/>
      <c r="FB117" s="116">
        <v>45981</v>
      </c>
      <c r="FC117" s="95">
        <v>46001</v>
      </c>
      <c r="FD117" s="95"/>
      <c r="FE117" s="95">
        <v>45981</v>
      </c>
      <c r="FF117" s="95">
        <v>46042</v>
      </c>
      <c r="FG117" s="119"/>
      <c r="FH117" s="144"/>
      <c r="FI117" s="116">
        <v>45976</v>
      </c>
      <c r="FJ117" s="95">
        <f t="shared" si="209"/>
        <v>46001</v>
      </c>
      <c r="FK117" s="95"/>
      <c r="FL117" s="95">
        <v>45991</v>
      </c>
      <c r="FM117" s="95">
        <v>46010</v>
      </c>
      <c r="FN117" s="119"/>
      <c r="FO117" s="144"/>
      <c r="FP117" s="116">
        <v>46009</v>
      </c>
      <c r="FQ117" s="95">
        <v>46012</v>
      </c>
      <c r="FR117" s="121"/>
      <c r="FS117" s="95">
        <v>46058</v>
      </c>
      <c r="FT117" s="95">
        <v>46071</v>
      </c>
      <c r="FU117" s="119"/>
      <c r="FV117" s="144"/>
      <c r="FW117" s="116">
        <v>46013</v>
      </c>
      <c r="FX117" s="95">
        <v>46015</v>
      </c>
      <c r="FY117" s="117"/>
      <c r="FZ117" s="95"/>
      <c r="GA117" s="95"/>
      <c r="GB117" s="119"/>
      <c r="GC117" s="144"/>
      <c r="GD117" s="391"/>
      <c r="GE117" s="437"/>
      <c r="GF117" s="78"/>
      <c r="GG117" s="78"/>
      <c r="GI117" s="68"/>
    </row>
    <row r="118" spans="1:191" s="74" customFormat="1" ht="16.5" customHeight="1" x14ac:dyDescent="0.3">
      <c r="A118" s="118">
        <f t="shared" si="208"/>
        <v>114</v>
      </c>
      <c r="B118" s="75" t="s">
        <v>214</v>
      </c>
      <c r="C118" s="75" t="s">
        <v>209</v>
      </c>
      <c r="D118" s="95" t="s">
        <v>479</v>
      </c>
      <c r="E118" s="167" t="s">
        <v>421</v>
      </c>
      <c r="F118" s="427" t="s">
        <v>426</v>
      </c>
      <c r="G118" s="95">
        <v>45971</v>
      </c>
      <c r="H118" s="219" t="str">
        <f>VLOOKUP($D118,'Stone Column Progress'!$D$6:$E$199,2,0)</f>
        <v>Keller</v>
      </c>
      <c r="I118" s="193" t="s">
        <v>389</v>
      </c>
      <c r="J118" s="430">
        <v>545589</v>
      </c>
      <c r="K118" s="431">
        <v>2672933</v>
      </c>
      <c r="L118" s="116"/>
      <c r="M118" s="95"/>
      <c r="N118" s="117"/>
      <c r="O118" s="95" t="s">
        <v>390</v>
      </c>
      <c r="P118" s="95" t="s">
        <v>390</v>
      </c>
      <c r="Q118" s="144"/>
      <c r="R118" s="118">
        <f>VLOOKUP(D118,'Stone Column Progress'!$D$6:$M$199,7,0)</f>
        <v>253</v>
      </c>
      <c r="S118" s="73">
        <f>VLOOKUP(D118,'Stone Column Progress'!$D$6:$M$199,9,0)</f>
        <v>253</v>
      </c>
      <c r="T118" s="95">
        <v>45772</v>
      </c>
      <c r="U118" s="95">
        <v>45781</v>
      </c>
      <c r="V118" s="117"/>
      <c r="W118" s="95">
        <v>45937</v>
      </c>
      <c r="X118" s="95">
        <v>45947</v>
      </c>
      <c r="Y118" s="119"/>
      <c r="Z118" s="144"/>
      <c r="AA118" s="116"/>
      <c r="AB118" s="509"/>
      <c r="AC118" s="95"/>
      <c r="AD118" s="95"/>
      <c r="AE118" s="117"/>
      <c r="AF118" s="95"/>
      <c r="AG118" s="95"/>
      <c r="AH118" s="144"/>
      <c r="AI118" s="116">
        <v>45787</v>
      </c>
      <c r="AJ118" s="95">
        <v>45788</v>
      </c>
      <c r="AK118" s="536"/>
      <c r="AL118" s="131">
        <v>45992</v>
      </c>
      <c r="AM118" s="131">
        <v>45994</v>
      </c>
      <c r="AN118" s="119"/>
      <c r="AO118" s="450"/>
      <c r="AP118" s="158">
        <v>45789</v>
      </c>
      <c r="AQ118" s="130">
        <v>45789</v>
      </c>
      <c r="AR118" s="130"/>
      <c r="AS118" s="130">
        <v>46001</v>
      </c>
      <c r="AT118" s="130">
        <v>46003</v>
      </c>
      <c r="AU118" s="119"/>
      <c r="AV118" s="446"/>
      <c r="AW118" s="116">
        <v>45790</v>
      </c>
      <c r="AX118" s="95">
        <v>45791</v>
      </c>
      <c r="AY118" s="117"/>
      <c r="AZ118" s="95">
        <v>46004</v>
      </c>
      <c r="BA118" s="95">
        <v>46004</v>
      </c>
      <c r="BB118" s="119"/>
      <c r="BC118" s="144"/>
      <c r="BD118" s="116">
        <v>45792</v>
      </c>
      <c r="BE118" s="95">
        <v>45793</v>
      </c>
      <c r="BF118" s="95"/>
      <c r="BG118" s="95">
        <v>46009</v>
      </c>
      <c r="BH118" s="95">
        <v>46009</v>
      </c>
      <c r="BI118" s="119"/>
      <c r="BJ118" s="144"/>
      <c r="BK118" s="116">
        <v>45794</v>
      </c>
      <c r="BL118" s="95">
        <v>45804</v>
      </c>
      <c r="BM118" s="95"/>
      <c r="BN118" s="95">
        <v>46011</v>
      </c>
      <c r="BO118" s="95">
        <v>46015</v>
      </c>
      <c r="BP118" s="119"/>
      <c r="BQ118" s="144"/>
      <c r="BR118" s="116">
        <v>45805</v>
      </c>
      <c r="BS118" s="95">
        <v>45806</v>
      </c>
      <c r="BT118" s="95"/>
      <c r="BU118" s="95">
        <v>46016</v>
      </c>
      <c r="BV118" s="95">
        <v>46017</v>
      </c>
      <c r="BW118" s="119"/>
      <c r="BX118" s="119"/>
      <c r="BY118" s="144"/>
      <c r="BZ118" s="116">
        <v>45811</v>
      </c>
      <c r="CA118" s="95">
        <v>45814</v>
      </c>
      <c r="CB118" s="117"/>
      <c r="CC118" s="95">
        <v>46037</v>
      </c>
      <c r="CD118" s="95"/>
      <c r="CE118" s="119"/>
      <c r="CF118" s="144"/>
      <c r="CG118" s="116">
        <v>45813</v>
      </c>
      <c r="CH118" s="95">
        <v>45813</v>
      </c>
      <c r="CI118" s="95"/>
      <c r="CJ118" s="95">
        <v>46042</v>
      </c>
      <c r="CK118" s="95">
        <v>46042</v>
      </c>
      <c r="CL118" s="119"/>
      <c r="CM118" s="119"/>
      <c r="CN118" s="119"/>
      <c r="CO118" s="144"/>
      <c r="CP118" s="116">
        <v>45798</v>
      </c>
      <c r="CQ118" s="95">
        <v>45808</v>
      </c>
      <c r="CR118" s="117"/>
      <c r="CS118" s="124">
        <f>MIN(INDEX('USS SUMMARY'!R:AB,MATCH($D118,'USS SUMMARY'!D:D,0),0))</f>
        <v>45992</v>
      </c>
      <c r="CT118" s="95">
        <v>46038</v>
      </c>
      <c r="CU118" s="119"/>
      <c r="CV118" s="446"/>
      <c r="CW118" s="116">
        <v>45808</v>
      </c>
      <c r="CX118" s="95">
        <v>45815</v>
      </c>
      <c r="CY118" s="117"/>
      <c r="CZ118" s="95">
        <v>45738</v>
      </c>
      <c r="DA118" s="95">
        <v>45761</v>
      </c>
      <c r="DB118" s="119"/>
      <c r="DC118" s="144"/>
      <c r="DD118" s="116">
        <v>45808</v>
      </c>
      <c r="DE118" s="95">
        <v>45815</v>
      </c>
      <c r="DF118" s="117"/>
      <c r="DG118" s="95">
        <v>46048</v>
      </c>
      <c r="DH118" s="95">
        <v>46052</v>
      </c>
      <c r="DI118" s="119"/>
      <c r="DJ118" s="144"/>
      <c r="DK118" s="445" t="str">
        <f>_xlfn.XLOOKUP(D118,CranePad!$D$4:$D$195,CranePad!$E$4:$E$195,0,0,1)</f>
        <v>SS Jadeja</v>
      </c>
      <c r="DL118" s="116">
        <v>45810</v>
      </c>
      <c r="DM118" s="95">
        <v>45817</v>
      </c>
      <c r="DN118" s="95"/>
      <c r="DO118" s="95">
        <v>46025</v>
      </c>
      <c r="DP118" s="95">
        <v>46045</v>
      </c>
      <c r="DQ118" s="119"/>
      <c r="DR118" s="144"/>
      <c r="DS118" s="123">
        <v>45996</v>
      </c>
      <c r="DT118" s="124">
        <v>46006</v>
      </c>
      <c r="DU118" s="124"/>
      <c r="DV118" s="124">
        <v>46053</v>
      </c>
      <c r="DW118" s="124">
        <v>46070</v>
      </c>
      <c r="DX118" s="119"/>
      <c r="DY118" s="144"/>
      <c r="DZ118" s="123">
        <v>45988</v>
      </c>
      <c r="EA118" s="124">
        <v>45996</v>
      </c>
      <c r="EB118" s="124"/>
      <c r="EC118" s="124">
        <f>IF(D118='USS SUMMARY'!AE117,MIN('USS SUMMARY'!AH117:AL117),"")</f>
        <v>46039</v>
      </c>
      <c r="ED118" s="124">
        <v>46050</v>
      </c>
      <c r="EE118" s="119"/>
      <c r="EF118" s="144"/>
      <c r="EG118" s="123">
        <v>46007</v>
      </c>
      <c r="EH118" s="124">
        <v>46014</v>
      </c>
      <c r="EI118" s="124"/>
      <c r="EJ118" s="124">
        <v>46074</v>
      </c>
      <c r="EK118" s="124">
        <v>46079</v>
      </c>
      <c r="EL118" s="119"/>
      <c r="EM118" s="144"/>
      <c r="EN118" s="116">
        <v>46015</v>
      </c>
      <c r="EO118" s="95">
        <v>46017</v>
      </c>
      <c r="EP118" s="95"/>
      <c r="EQ118" s="95">
        <v>46080</v>
      </c>
      <c r="ER118" s="95"/>
      <c r="ES118" s="119"/>
      <c r="ET118" s="144"/>
      <c r="EU118" s="116">
        <v>46021</v>
      </c>
      <c r="EV118" s="95">
        <v>46022</v>
      </c>
      <c r="EW118" s="95"/>
      <c r="EX118" s="95"/>
      <c r="EY118" s="95"/>
      <c r="EZ118" s="119"/>
      <c r="FA118" s="144"/>
      <c r="FB118" s="116">
        <v>45981</v>
      </c>
      <c r="FC118" s="95">
        <v>46001</v>
      </c>
      <c r="FD118" s="95"/>
      <c r="FE118" s="95">
        <v>46008</v>
      </c>
      <c r="FF118" s="95">
        <v>46013</v>
      </c>
      <c r="FG118" s="119"/>
      <c r="FH118" s="144"/>
      <c r="FI118" s="116">
        <v>45987</v>
      </c>
      <c r="FJ118" s="95">
        <f t="shared" si="209"/>
        <v>46012</v>
      </c>
      <c r="FK118" s="95"/>
      <c r="FL118" s="95">
        <v>45991</v>
      </c>
      <c r="FM118" s="95">
        <v>46010</v>
      </c>
      <c r="FN118" s="119"/>
      <c r="FO118" s="144"/>
      <c r="FP118" s="116">
        <v>46023</v>
      </c>
      <c r="FQ118" s="95">
        <v>46026</v>
      </c>
      <c r="FR118" s="121"/>
      <c r="FS118" s="95"/>
      <c r="FT118" s="95"/>
      <c r="FU118" s="119"/>
      <c r="FV118" s="144"/>
      <c r="FW118" s="116">
        <v>46027</v>
      </c>
      <c r="FX118" s="95">
        <v>46029</v>
      </c>
      <c r="FY118" s="117"/>
      <c r="FZ118" s="95"/>
      <c r="GA118" s="95"/>
      <c r="GB118" s="119"/>
      <c r="GC118" s="144"/>
      <c r="GD118" s="391"/>
      <c r="GE118" s="437"/>
      <c r="GF118" s="78"/>
      <c r="GG118" s="78"/>
      <c r="GI118" s="68"/>
    </row>
    <row r="119" spans="1:191" s="74" customFormat="1" ht="16.5" customHeight="1" x14ac:dyDescent="0.3">
      <c r="A119" s="118">
        <f t="shared" si="208"/>
        <v>115</v>
      </c>
      <c r="B119" s="75" t="s">
        <v>214</v>
      </c>
      <c r="C119" s="75" t="s">
        <v>209</v>
      </c>
      <c r="D119" s="95" t="s">
        <v>480</v>
      </c>
      <c r="E119" s="167" t="s">
        <v>421</v>
      </c>
      <c r="F119" s="427" t="s">
        <v>413</v>
      </c>
      <c r="G119" s="95">
        <v>46013</v>
      </c>
      <c r="H119" s="219" t="str">
        <f>VLOOKUP($D119,'Stone Column Progress'!$D$6:$E$199,2,0)</f>
        <v>Bauer</v>
      </c>
      <c r="I119" s="193" t="s">
        <v>389</v>
      </c>
      <c r="J119" s="430">
        <v>545779</v>
      </c>
      <c r="K119" s="431">
        <v>2671947</v>
      </c>
      <c r="L119" s="116"/>
      <c r="M119" s="95"/>
      <c r="N119" s="117"/>
      <c r="O119" s="95" t="s">
        <v>390</v>
      </c>
      <c r="P119" s="95" t="s">
        <v>390</v>
      </c>
      <c r="Q119" s="144"/>
      <c r="R119" s="118">
        <f>VLOOKUP(D119,'Stone Column Progress'!$D$6:$M$199,7,0)</f>
        <v>434</v>
      </c>
      <c r="S119" s="73">
        <f>VLOOKUP(D119,'Stone Column Progress'!$D$6:$M$199,9,0)</f>
        <v>434</v>
      </c>
      <c r="T119" s="95">
        <v>45772</v>
      </c>
      <c r="U119" s="95">
        <v>45781</v>
      </c>
      <c r="V119" s="117"/>
      <c r="W119" s="95">
        <v>45943</v>
      </c>
      <c r="X119" s="95">
        <v>45954</v>
      </c>
      <c r="Y119" s="119"/>
      <c r="Z119" s="144"/>
      <c r="AA119" s="455" t="s">
        <v>391</v>
      </c>
      <c r="AB119" s="509" t="s">
        <v>404</v>
      </c>
      <c r="AC119" s="95"/>
      <c r="AD119" s="95"/>
      <c r="AE119" s="117"/>
      <c r="AF119" s="298" t="s">
        <v>481</v>
      </c>
      <c r="AG119" s="298" t="s">
        <v>482</v>
      </c>
      <c r="AH119" s="144"/>
      <c r="AI119" s="116">
        <v>45812</v>
      </c>
      <c r="AJ119" s="95">
        <v>45813</v>
      </c>
      <c r="AK119" s="536"/>
      <c r="AL119" s="131">
        <v>46039</v>
      </c>
      <c r="AM119" s="131">
        <v>46040</v>
      </c>
      <c r="AN119" s="119"/>
      <c r="AO119" s="453"/>
      <c r="AP119" s="158">
        <v>45814</v>
      </c>
      <c r="AQ119" s="130">
        <v>45814</v>
      </c>
      <c r="AR119" s="130"/>
      <c r="AS119" s="130">
        <v>46040</v>
      </c>
      <c r="AT119" s="130">
        <v>46041</v>
      </c>
      <c r="AU119" s="119"/>
      <c r="AV119" s="446"/>
      <c r="AW119" s="116">
        <v>45815</v>
      </c>
      <c r="AX119" s="95">
        <v>45816</v>
      </c>
      <c r="AY119" s="117"/>
      <c r="AZ119" s="95">
        <v>46042</v>
      </c>
      <c r="BA119" s="95">
        <v>46042</v>
      </c>
      <c r="BB119" s="119"/>
      <c r="BC119" s="144"/>
      <c r="BD119" s="116">
        <v>45817</v>
      </c>
      <c r="BE119" s="95">
        <v>45818</v>
      </c>
      <c r="BF119" s="95"/>
      <c r="BG119" s="95">
        <v>46044</v>
      </c>
      <c r="BH119" s="95">
        <v>46044</v>
      </c>
      <c r="BI119" s="119"/>
      <c r="BJ119" s="144"/>
      <c r="BK119" s="116">
        <v>45819</v>
      </c>
      <c r="BL119" s="95">
        <v>45829</v>
      </c>
      <c r="BM119" s="95"/>
      <c r="BN119" s="95">
        <v>46048</v>
      </c>
      <c r="BO119" s="95">
        <v>46064</v>
      </c>
      <c r="BP119" s="119"/>
      <c r="BQ119" s="144"/>
      <c r="BR119" s="116">
        <v>45830</v>
      </c>
      <c r="BS119" s="95">
        <v>45831</v>
      </c>
      <c r="BT119" s="95"/>
      <c r="BU119" s="95">
        <v>46065</v>
      </c>
      <c r="BV119" s="95">
        <v>46066</v>
      </c>
      <c r="BW119" s="119"/>
      <c r="BX119" s="119"/>
      <c r="BY119" s="144"/>
      <c r="BZ119" s="116">
        <v>45836</v>
      </c>
      <c r="CA119" s="95">
        <v>45839</v>
      </c>
      <c r="CB119" s="117"/>
      <c r="CC119" s="95">
        <v>46069</v>
      </c>
      <c r="CD119" s="95"/>
      <c r="CE119" s="119"/>
      <c r="CF119" s="144"/>
      <c r="CG119" s="116">
        <v>45838</v>
      </c>
      <c r="CH119" s="95">
        <v>45838</v>
      </c>
      <c r="CI119" s="95"/>
      <c r="CJ119" s="95">
        <v>46070</v>
      </c>
      <c r="CK119" s="95">
        <v>46070</v>
      </c>
      <c r="CL119" s="119"/>
      <c r="CM119" s="119"/>
      <c r="CN119" s="119"/>
      <c r="CO119" s="144"/>
      <c r="CP119" s="116">
        <v>45823</v>
      </c>
      <c r="CQ119" s="95">
        <v>45833</v>
      </c>
      <c r="CR119" s="117"/>
      <c r="CS119" s="124">
        <f>MIN(INDEX('USS SUMMARY'!R:AB,MATCH($D119,'USS SUMMARY'!D:D,0),0))</f>
        <v>46041</v>
      </c>
      <c r="CT119" s="95">
        <v>46046</v>
      </c>
      <c r="CU119" s="119"/>
      <c r="CV119" s="446"/>
      <c r="CW119" s="116">
        <v>45833</v>
      </c>
      <c r="CX119" s="95">
        <v>45840</v>
      </c>
      <c r="CY119" s="117"/>
      <c r="CZ119" s="95" t="s">
        <v>390</v>
      </c>
      <c r="DA119" s="95" t="s">
        <v>390</v>
      </c>
      <c r="DB119" s="119"/>
      <c r="DC119" s="144"/>
      <c r="DD119" s="116">
        <v>45833</v>
      </c>
      <c r="DE119" s="95">
        <v>45840</v>
      </c>
      <c r="DF119" s="117"/>
      <c r="DG119" s="95">
        <v>46074</v>
      </c>
      <c r="DH119" s="95">
        <v>46076</v>
      </c>
      <c r="DI119" s="119"/>
      <c r="DJ119" s="144"/>
      <c r="DK119" s="445" t="str">
        <f>_xlfn.XLOOKUP(D119,CranePad!$D$4:$D$195,CranePad!$E$4:$E$195,0,0,1)</f>
        <v>Bipin</v>
      </c>
      <c r="DL119" s="116">
        <v>45835</v>
      </c>
      <c r="DM119" s="95">
        <v>45842</v>
      </c>
      <c r="DN119" s="95"/>
      <c r="DO119" s="95">
        <v>46036</v>
      </c>
      <c r="DP119" s="95">
        <v>46076</v>
      </c>
      <c r="DQ119" s="119"/>
      <c r="DR119" s="144"/>
      <c r="DS119" s="123">
        <v>45996</v>
      </c>
      <c r="DT119" s="124">
        <v>46006</v>
      </c>
      <c r="DU119" s="124"/>
      <c r="DV119" s="124">
        <v>46076</v>
      </c>
      <c r="DW119" s="124"/>
      <c r="DX119" s="119"/>
      <c r="DY119" s="144"/>
      <c r="DZ119" s="123">
        <v>45990</v>
      </c>
      <c r="EA119" s="124">
        <v>45998</v>
      </c>
      <c r="EB119" s="124"/>
      <c r="EC119" s="124">
        <f>IF(D119='USS SUMMARY'!AE118,MIN('USS SUMMARY'!AH118:AL118),"")</f>
        <v>46046</v>
      </c>
      <c r="ED119" s="124">
        <v>46065</v>
      </c>
      <c r="EE119" s="119"/>
      <c r="EF119" s="144"/>
      <c r="EG119" s="123">
        <v>46007</v>
      </c>
      <c r="EH119" s="124">
        <v>46014</v>
      </c>
      <c r="EI119" s="124"/>
      <c r="EJ119" s="124"/>
      <c r="EK119" s="124"/>
      <c r="EL119" s="119"/>
      <c r="EM119" s="144"/>
      <c r="EN119" s="116">
        <v>46015</v>
      </c>
      <c r="EO119" s="95">
        <v>46017</v>
      </c>
      <c r="EP119" s="95"/>
      <c r="EQ119" s="95"/>
      <c r="ER119" s="95"/>
      <c r="ES119" s="119"/>
      <c r="ET119" s="144"/>
      <c r="EU119" s="116">
        <v>46023</v>
      </c>
      <c r="EV119" s="95">
        <v>46024</v>
      </c>
      <c r="EW119" s="95"/>
      <c r="EX119" s="95">
        <v>46057</v>
      </c>
      <c r="EY119" s="95">
        <v>46057</v>
      </c>
      <c r="EZ119" s="119"/>
      <c r="FA119" s="144"/>
      <c r="FB119" s="116">
        <v>45981</v>
      </c>
      <c r="FC119" s="95">
        <v>46001</v>
      </c>
      <c r="FD119" s="95"/>
      <c r="FE119" s="95">
        <v>46009</v>
      </c>
      <c r="FF119" s="95">
        <v>46044</v>
      </c>
      <c r="FG119" s="119"/>
      <c r="FH119" s="144"/>
      <c r="FI119" s="116">
        <v>45987</v>
      </c>
      <c r="FJ119" s="95">
        <f t="shared" si="209"/>
        <v>46012</v>
      </c>
      <c r="FK119" s="95"/>
      <c r="FL119" s="95">
        <v>45991</v>
      </c>
      <c r="FM119" s="95">
        <v>46010</v>
      </c>
      <c r="FN119" s="119"/>
      <c r="FO119" s="144"/>
      <c r="FP119" s="116">
        <v>46025</v>
      </c>
      <c r="FQ119" s="95">
        <v>46028</v>
      </c>
      <c r="FR119" s="121"/>
      <c r="FS119" s="95">
        <v>46076</v>
      </c>
      <c r="FT119" s="95"/>
      <c r="FU119" s="119"/>
      <c r="FV119" s="144"/>
      <c r="FW119" s="116">
        <v>46029</v>
      </c>
      <c r="FX119" s="95">
        <v>46031</v>
      </c>
      <c r="FY119" s="117"/>
      <c r="FZ119" s="95"/>
      <c r="GA119" s="95"/>
      <c r="GB119" s="119"/>
      <c r="GC119" s="144"/>
      <c r="GD119" s="391"/>
      <c r="GE119" s="16" t="s">
        <v>483</v>
      </c>
      <c r="GF119" s="78"/>
      <c r="GG119" s="78"/>
      <c r="GI119" s="68"/>
    </row>
    <row r="120" spans="1:191" s="74" customFormat="1" ht="16.5" customHeight="1" x14ac:dyDescent="0.3">
      <c r="A120" s="118">
        <f t="shared" si="208"/>
        <v>116</v>
      </c>
      <c r="B120" s="75" t="s">
        <v>214</v>
      </c>
      <c r="C120" s="75" t="s">
        <v>209</v>
      </c>
      <c r="D120" s="95" t="s">
        <v>484</v>
      </c>
      <c r="E120" s="167" t="s">
        <v>421</v>
      </c>
      <c r="F120" s="427" t="s">
        <v>438</v>
      </c>
      <c r="G120" s="95">
        <v>45972</v>
      </c>
      <c r="H120" s="219" t="str">
        <f>VLOOKUP($D120,'Stone Column Progress'!$D$6:$E$199,2,0)</f>
        <v>Bauer</v>
      </c>
      <c r="I120" s="193" t="s">
        <v>389</v>
      </c>
      <c r="J120" s="430">
        <v>545969</v>
      </c>
      <c r="K120" s="431">
        <v>2670961</v>
      </c>
      <c r="L120" s="116"/>
      <c r="M120" s="95"/>
      <c r="N120" s="117"/>
      <c r="O120" s="95" t="s">
        <v>390</v>
      </c>
      <c r="P120" s="95" t="s">
        <v>390</v>
      </c>
      <c r="Q120" s="144"/>
      <c r="R120" s="118">
        <f>VLOOKUP(D120,'Stone Column Progress'!$D$6:$M$199,7,0)</f>
        <v>253</v>
      </c>
      <c r="S120" s="73">
        <f>VLOOKUP(D120,'Stone Column Progress'!$D$6:$M$199,9,0)</f>
        <v>253</v>
      </c>
      <c r="T120" s="95">
        <v>45789</v>
      </c>
      <c r="U120" s="95">
        <v>45798</v>
      </c>
      <c r="V120" s="117"/>
      <c r="W120" s="95">
        <v>45955</v>
      </c>
      <c r="X120" s="95">
        <v>45968</v>
      </c>
      <c r="Y120" s="119"/>
      <c r="Z120" s="144"/>
      <c r="AA120" s="116"/>
      <c r="AB120" s="509"/>
      <c r="AC120" s="95"/>
      <c r="AD120" s="95"/>
      <c r="AE120" s="117"/>
      <c r="AF120" s="95"/>
      <c r="AG120" s="95"/>
      <c r="AH120" s="144"/>
      <c r="AI120" s="116">
        <v>45812</v>
      </c>
      <c r="AJ120" s="95">
        <v>45813</v>
      </c>
      <c r="AK120" s="536"/>
      <c r="AL120" s="131">
        <v>45984</v>
      </c>
      <c r="AM120" s="131">
        <v>45987</v>
      </c>
      <c r="AN120" s="119"/>
      <c r="AO120" s="450"/>
      <c r="AP120" s="158">
        <v>45814</v>
      </c>
      <c r="AQ120" s="130">
        <v>45814</v>
      </c>
      <c r="AR120" s="130"/>
      <c r="AS120" s="130">
        <v>45988</v>
      </c>
      <c r="AT120" s="130">
        <v>45990</v>
      </c>
      <c r="AU120" s="119"/>
      <c r="AV120" s="446"/>
      <c r="AW120" s="116">
        <v>45815</v>
      </c>
      <c r="AX120" s="95">
        <v>45816</v>
      </c>
      <c r="AY120" s="117"/>
      <c r="AZ120" s="95">
        <v>45993</v>
      </c>
      <c r="BA120" s="95">
        <v>45993</v>
      </c>
      <c r="BB120" s="119"/>
      <c r="BC120" s="144"/>
      <c r="BD120" s="116">
        <v>45817</v>
      </c>
      <c r="BE120" s="95">
        <v>45818</v>
      </c>
      <c r="BF120" s="95"/>
      <c r="BG120" s="95">
        <v>45996</v>
      </c>
      <c r="BH120" s="95">
        <v>45996</v>
      </c>
      <c r="BI120" s="119"/>
      <c r="BJ120" s="144"/>
      <c r="BK120" s="116">
        <v>45819</v>
      </c>
      <c r="BL120" s="95">
        <v>45829</v>
      </c>
      <c r="BM120" s="141"/>
      <c r="BN120" s="95">
        <v>46002</v>
      </c>
      <c r="BO120" s="95">
        <v>46007</v>
      </c>
      <c r="BP120" s="119"/>
      <c r="BQ120" s="144"/>
      <c r="BR120" s="116">
        <v>45830</v>
      </c>
      <c r="BS120" s="95">
        <v>45831</v>
      </c>
      <c r="BT120" s="95"/>
      <c r="BU120" s="95">
        <v>46007</v>
      </c>
      <c r="BV120" s="95">
        <v>46008</v>
      </c>
      <c r="BW120" s="119"/>
      <c r="BX120" s="119"/>
      <c r="BY120" s="144"/>
      <c r="BZ120" s="116">
        <v>45836</v>
      </c>
      <c r="CA120" s="95">
        <v>45839</v>
      </c>
      <c r="CB120" s="117"/>
      <c r="CC120" s="95">
        <v>46014</v>
      </c>
      <c r="CD120" s="95">
        <v>46059</v>
      </c>
      <c r="CE120" s="119"/>
      <c r="CF120" s="144"/>
      <c r="CG120" s="116">
        <v>45838</v>
      </c>
      <c r="CH120" s="95">
        <v>45838</v>
      </c>
      <c r="CI120" s="95"/>
      <c r="CJ120" s="95">
        <v>46015</v>
      </c>
      <c r="CK120" s="95">
        <v>46015</v>
      </c>
      <c r="CL120" s="119"/>
      <c r="CM120" s="119"/>
      <c r="CN120" s="119"/>
      <c r="CO120" s="144"/>
      <c r="CP120" s="116">
        <v>45823</v>
      </c>
      <c r="CQ120" s="95">
        <v>45833</v>
      </c>
      <c r="CR120" s="117"/>
      <c r="CS120" s="124">
        <f>MIN(INDEX('USS SUMMARY'!R:AB,MATCH($D120,'USS SUMMARY'!D:D,0),0))</f>
        <v>46019</v>
      </c>
      <c r="CT120" s="95">
        <v>46032</v>
      </c>
      <c r="CU120" s="119"/>
      <c r="CV120" s="446"/>
      <c r="CW120" s="116">
        <v>45833</v>
      </c>
      <c r="CX120" s="95">
        <v>45840</v>
      </c>
      <c r="CY120" s="117"/>
      <c r="CZ120" s="95">
        <v>45742</v>
      </c>
      <c r="DA120" s="95">
        <v>45775</v>
      </c>
      <c r="DB120" s="119"/>
      <c r="DC120" s="144"/>
      <c r="DD120" s="116">
        <v>45833</v>
      </c>
      <c r="DE120" s="95">
        <v>45840</v>
      </c>
      <c r="DF120" s="117"/>
      <c r="DG120" s="95">
        <v>46032</v>
      </c>
      <c r="DH120" s="95">
        <v>46036</v>
      </c>
      <c r="DI120" s="119"/>
      <c r="DJ120" s="144"/>
      <c r="DK120" s="445" t="str">
        <f>_xlfn.XLOOKUP(D120,CranePad!$D$4:$D$195,CranePad!$E$4:$E$195,0,0,1)</f>
        <v>SS Jadeja</v>
      </c>
      <c r="DL120" s="116">
        <v>45835</v>
      </c>
      <c r="DM120" s="95">
        <v>45842</v>
      </c>
      <c r="DN120" s="95"/>
      <c r="DO120" s="95">
        <v>46033</v>
      </c>
      <c r="DP120" s="95">
        <v>46036</v>
      </c>
      <c r="DQ120" s="119"/>
      <c r="DR120" s="144"/>
      <c r="DS120" s="123">
        <v>45999</v>
      </c>
      <c r="DT120" s="124">
        <v>46009</v>
      </c>
      <c r="DU120" s="124"/>
      <c r="DV120" s="124">
        <v>46035</v>
      </c>
      <c r="DW120" s="124">
        <v>46045</v>
      </c>
      <c r="DX120" s="119"/>
      <c r="DY120" s="144"/>
      <c r="DZ120" s="123">
        <v>45991</v>
      </c>
      <c r="EA120" s="124">
        <v>45999</v>
      </c>
      <c r="EB120" s="124"/>
      <c r="EC120" s="124">
        <f>IF(D120='USS SUMMARY'!AE119,MIN('USS SUMMARY'!AH119:AL119),"")</f>
        <v>46036</v>
      </c>
      <c r="ED120" s="124">
        <v>46044</v>
      </c>
      <c r="EE120" s="119"/>
      <c r="EF120" s="144"/>
      <c r="EG120" s="123">
        <v>46010</v>
      </c>
      <c r="EH120" s="124">
        <v>46017</v>
      </c>
      <c r="EI120" s="124"/>
      <c r="EJ120" s="124">
        <v>46046</v>
      </c>
      <c r="EK120" s="124">
        <v>46053</v>
      </c>
      <c r="EL120" s="119"/>
      <c r="EM120" s="144"/>
      <c r="EN120" s="116">
        <v>46018</v>
      </c>
      <c r="EO120" s="95">
        <v>46020</v>
      </c>
      <c r="EP120" s="95"/>
      <c r="EQ120" s="95">
        <v>46053</v>
      </c>
      <c r="ER120" s="95">
        <v>46055</v>
      </c>
      <c r="ES120" s="119"/>
      <c r="ET120" s="144" t="s">
        <v>485</v>
      </c>
      <c r="EU120" s="116">
        <v>46024</v>
      </c>
      <c r="EV120" s="95">
        <v>46025</v>
      </c>
      <c r="EW120" s="95"/>
      <c r="EX120" s="95">
        <v>46054</v>
      </c>
      <c r="EY120" s="95">
        <v>46054</v>
      </c>
      <c r="EZ120" s="119"/>
      <c r="FA120" s="144"/>
      <c r="FB120" s="116">
        <v>45981</v>
      </c>
      <c r="FC120" s="95">
        <v>46001</v>
      </c>
      <c r="FD120" s="95"/>
      <c r="FE120" s="95">
        <v>46009</v>
      </c>
      <c r="FF120" s="95">
        <v>46044</v>
      </c>
      <c r="FG120" s="119"/>
      <c r="FH120" s="144"/>
      <c r="FI120" s="116">
        <v>45987</v>
      </c>
      <c r="FJ120" s="95">
        <f t="shared" si="209"/>
        <v>46012</v>
      </c>
      <c r="FK120" s="95"/>
      <c r="FL120" s="95">
        <v>45991</v>
      </c>
      <c r="FM120" s="95">
        <v>46010</v>
      </c>
      <c r="FN120" s="119"/>
      <c r="FO120" s="144"/>
      <c r="FP120" s="116">
        <v>46026</v>
      </c>
      <c r="FQ120" s="95">
        <v>46029</v>
      </c>
      <c r="FR120" s="121"/>
      <c r="FS120" s="95">
        <v>46058</v>
      </c>
      <c r="FT120" s="95"/>
      <c r="FU120" s="119"/>
      <c r="FV120" s="144"/>
      <c r="FW120" s="116">
        <v>46030</v>
      </c>
      <c r="FX120" s="95">
        <v>46032</v>
      </c>
      <c r="FY120" s="117"/>
      <c r="FZ120" s="95"/>
      <c r="GA120" s="95"/>
      <c r="GB120" s="119"/>
      <c r="GC120" s="144"/>
      <c r="GD120" s="391"/>
      <c r="GE120" s="437"/>
      <c r="GF120" s="78"/>
      <c r="GG120" s="78"/>
      <c r="GI120" s="68"/>
    </row>
    <row r="121" spans="1:191" ht="16.5" customHeight="1" x14ac:dyDescent="0.3">
      <c r="A121" s="118">
        <f t="shared" si="208"/>
        <v>117</v>
      </c>
      <c r="B121" s="75" t="s">
        <v>214</v>
      </c>
      <c r="C121" s="75" t="s">
        <v>209</v>
      </c>
      <c r="D121" s="95" t="s">
        <v>486</v>
      </c>
      <c r="E121" s="167" t="s">
        <v>427</v>
      </c>
      <c r="F121" s="427" t="s">
        <v>423</v>
      </c>
      <c r="G121" s="95">
        <v>45922</v>
      </c>
      <c r="H121" s="219" t="str">
        <f>VLOOKUP($D121,'Stone Column Progress'!$D$6:$E$199,2,0)</f>
        <v>Bauer</v>
      </c>
      <c r="I121" s="193" t="s">
        <v>389</v>
      </c>
      <c r="J121" s="430">
        <v>545858</v>
      </c>
      <c r="K121" s="431">
        <v>2675587</v>
      </c>
      <c r="L121" s="116"/>
      <c r="M121" s="95"/>
      <c r="N121" s="128"/>
      <c r="O121" s="95" t="s">
        <v>390</v>
      </c>
      <c r="P121" s="95" t="s">
        <v>390</v>
      </c>
      <c r="Q121" s="146"/>
      <c r="R121" s="118">
        <f>VLOOKUP(D121,'Stone Column Progress'!$D$6:$M$199,7,0)</f>
        <v>253</v>
      </c>
      <c r="S121" s="73">
        <f>VLOOKUP(D121,'Stone Column Progress'!$D$6:$M$199,9,0)</f>
        <v>253</v>
      </c>
      <c r="T121" s="95">
        <v>45772</v>
      </c>
      <c r="U121" s="95">
        <v>45782</v>
      </c>
      <c r="V121" s="128"/>
      <c r="W121" s="95">
        <v>45855</v>
      </c>
      <c r="X121" s="95">
        <v>45871</v>
      </c>
      <c r="Y121" s="119"/>
      <c r="Z121" s="146"/>
      <c r="AA121" s="458"/>
      <c r="AB121" s="509"/>
      <c r="AC121" s="95"/>
      <c r="AD121" s="129"/>
      <c r="AE121" s="128"/>
      <c r="AF121" s="129"/>
      <c r="AG121" s="129"/>
      <c r="AH121" s="146"/>
      <c r="AI121" s="116">
        <v>45814</v>
      </c>
      <c r="AJ121" s="95">
        <v>45815</v>
      </c>
      <c r="AK121" s="536"/>
      <c r="AL121" s="131">
        <v>45924</v>
      </c>
      <c r="AM121" s="131">
        <v>45928</v>
      </c>
      <c r="AN121" s="119"/>
      <c r="AO121" s="146"/>
      <c r="AP121" s="158">
        <v>45816</v>
      </c>
      <c r="AQ121" s="130">
        <v>45816</v>
      </c>
      <c r="AR121" s="130"/>
      <c r="AS121" s="130">
        <v>45929</v>
      </c>
      <c r="AT121" s="130">
        <v>45932</v>
      </c>
      <c r="AU121" s="119"/>
      <c r="AV121" s="146"/>
      <c r="AW121" s="116">
        <v>45817</v>
      </c>
      <c r="AX121" s="95">
        <v>45818</v>
      </c>
      <c r="AY121" s="128"/>
      <c r="AZ121" s="95">
        <v>45935</v>
      </c>
      <c r="BA121" s="95">
        <v>45935</v>
      </c>
      <c r="BB121" s="119"/>
      <c r="BC121" s="146"/>
      <c r="BD121" s="116">
        <v>45819</v>
      </c>
      <c r="BE121" s="95">
        <v>45820</v>
      </c>
      <c r="BF121" s="95"/>
      <c r="BG121" s="95">
        <v>45936</v>
      </c>
      <c r="BH121" s="95">
        <v>45936</v>
      </c>
      <c r="BI121" s="119"/>
      <c r="BJ121" s="146"/>
      <c r="BK121" s="116">
        <v>45821</v>
      </c>
      <c r="BL121" s="120">
        <v>45831</v>
      </c>
      <c r="BM121" s="95"/>
      <c r="BN121" s="155">
        <v>45938</v>
      </c>
      <c r="BO121" s="95">
        <v>45945</v>
      </c>
      <c r="BP121" s="119"/>
      <c r="BQ121" s="146"/>
      <c r="BR121" s="116">
        <v>45832</v>
      </c>
      <c r="BS121" s="95">
        <v>45833</v>
      </c>
      <c r="BT121" s="95"/>
      <c r="BU121" s="95">
        <v>45946</v>
      </c>
      <c r="BV121" s="95">
        <v>45947</v>
      </c>
      <c r="BW121" s="119"/>
      <c r="BX121" s="119"/>
      <c r="BY121" s="146"/>
      <c r="BZ121" s="116">
        <v>45838</v>
      </c>
      <c r="CA121" s="95">
        <v>45841</v>
      </c>
      <c r="CB121" s="151"/>
      <c r="CC121" s="95">
        <v>45968</v>
      </c>
      <c r="CD121" s="95">
        <v>46076</v>
      </c>
      <c r="CE121" s="119"/>
      <c r="CF121" s="146"/>
      <c r="CG121" s="116">
        <v>45840</v>
      </c>
      <c r="CH121" s="95">
        <v>45840</v>
      </c>
      <c r="CI121" s="95"/>
      <c r="CJ121" s="95">
        <v>45975</v>
      </c>
      <c r="CK121" s="95">
        <v>45975</v>
      </c>
      <c r="CL121" s="119"/>
      <c r="CM121" s="119"/>
      <c r="CN121" s="119"/>
      <c r="CO121" s="146"/>
      <c r="CP121" s="116">
        <v>45825</v>
      </c>
      <c r="CQ121" s="95">
        <v>45835</v>
      </c>
      <c r="CR121" s="128"/>
      <c r="CS121" s="124">
        <f>MIN(INDEX('USS SUMMARY'!R:AB,MATCH($D121,'USS SUMMARY'!D:D,0),0))</f>
        <v>45930</v>
      </c>
      <c r="CT121" s="124">
        <v>46015</v>
      </c>
      <c r="CU121" s="119"/>
      <c r="CV121" s="146"/>
      <c r="CW121" s="116">
        <v>45835</v>
      </c>
      <c r="CX121" s="95">
        <v>45842</v>
      </c>
      <c r="CY121" s="128"/>
      <c r="CZ121" s="95">
        <v>45735</v>
      </c>
      <c r="DA121" s="95">
        <v>45783</v>
      </c>
      <c r="DB121" s="119"/>
      <c r="DC121" s="146"/>
      <c r="DD121" s="116">
        <v>45835</v>
      </c>
      <c r="DE121" s="95">
        <v>45842</v>
      </c>
      <c r="DF121" s="128"/>
      <c r="DG121" s="95">
        <v>46034</v>
      </c>
      <c r="DH121" s="95">
        <v>46037</v>
      </c>
      <c r="DI121" s="119"/>
      <c r="DJ121" s="146"/>
      <c r="DK121" s="445" t="str">
        <f>_xlfn.XLOOKUP(D121,CranePad!$D$4:$D$195,CranePad!$E$4:$E$195,0,0,1)</f>
        <v>Bipin</v>
      </c>
      <c r="DL121" s="116">
        <v>45837</v>
      </c>
      <c r="DM121" s="95">
        <v>45844</v>
      </c>
      <c r="DN121" s="95"/>
      <c r="DO121" s="95">
        <v>46019</v>
      </c>
      <c r="DP121" s="95">
        <v>46037</v>
      </c>
      <c r="DQ121" s="119"/>
      <c r="DR121" s="146"/>
      <c r="DS121" s="123">
        <v>46011</v>
      </c>
      <c r="DT121" s="124">
        <v>46021</v>
      </c>
      <c r="DU121" s="124"/>
      <c r="DV121" s="124">
        <v>46046</v>
      </c>
      <c r="DW121" s="124">
        <v>46058</v>
      </c>
      <c r="DX121" s="119"/>
      <c r="DY121" s="146"/>
      <c r="DZ121" s="123">
        <v>45992</v>
      </c>
      <c r="EA121" s="124">
        <v>46000</v>
      </c>
      <c r="EB121" s="124"/>
      <c r="EC121" s="124">
        <f>IF(D121='USS SUMMARY'!AE120,MIN('USS SUMMARY'!AH120:AL120),"")</f>
        <v>46022</v>
      </c>
      <c r="ED121" s="124">
        <v>46040</v>
      </c>
      <c r="EE121" s="119"/>
      <c r="EF121" s="146"/>
      <c r="EG121" s="123">
        <v>46022</v>
      </c>
      <c r="EH121" s="124">
        <v>46029</v>
      </c>
      <c r="EI121" s="124"/>
      <c r="EJ121" s="124">
        <v>46060</v>
      </c>
      <c r="EK121" s="124">
        <v>46066</v>
      </c>
      <c r="EL121" s="119"/>
      <c r="EM121" s="146"/>
      <c r="EN121" s="116">
        <v>46030</v>
      </c>
      <c r="EO121" s="95">
        <v>46032</v>
      </c>
      <c r="EP121" s="95"/>
      <c r="EQ121" s="95">
        <v>46067</v>
      </c>
      <c r="ER121" s="95">
        <v>46070</v>
      </c>
      <c r="ES121" s="119"/>
      <c r="ET121" s="146"/>
      <c r="EU121" s="116">
        <v>46025</v>
      </c>
      <c r="EV121" s="95">
        <v>46026</v>
      </c>
      <c r="EW121" s="95"/>
      <c r="EX121" s="95">
        <v>46056</v>
      </c>
      <c r="EY121" s="95">
        <v>46056</v>
      </c>
      <c r="EZ121" s="119"/>
      <c r="FA121" s="146"/>
      <c r="FB121" s="116">
        <v>45981</v>
      </c>
      <c r="FC121" s="95">
        <v>46001</v>
      </c>
      <c r="FD121" s="95"/>
      <c r="FE121" s="95">
        <v>45981</v>
      </c>
      <c r="FF121" s="95">
        <v>46044</v>
      </c>
      <c r="FG121" s="119"/>
      <c r="FH121" s="146"/>
      <c r="FI121" s="116">
        <v>45987</v>
      </c>
      <c r="FJ121" s="95">
        <f t="shared" si="209"/>
        <v>46012</v>
      </c>
      <c r="FK121" s="95"/>
      <c r="FL121" s="95">
        <v>45991</v>
      </c>
      <c r="FM121" s="95">
        <v>46010</v>
      </c>
      <c r="FN121" s="119"/>
      <c r="FO121" s="144"/>
      <c r="FP121" s="116">
        <v>46027</v>
      </c>
      <c r="FQ121" s="95">
        <v>46030</v>
      </c>
      <c r="FR121" s="128"/>
      <c r="FS121" s="95">
        <v>46066</v>
      </c>
      <c r="FT121" s="95">
        <v>46071</v>
      </c>
      <c r="FU121" s="119"/>
      <c r="FV121" s="146"/>
      <c r="FW121" s="116">
        <v>46033</v>
      </c>
      <c r="FX121" s="95">
        <v>46035</v>
      </c>
      <c r="FY121" s="128"/>
      <c r="FZ121" s="129"/>
      <c r="GA121" s="129"/>
      <c r="GB121" s="119"/>
      <c r="GC121" s="146"/>
      <c r="GD121" s="392"/>
      <c r="GE121" s="436"/>
      <c r="GF121" s="78"/>
      <c r="GG121" s="78"/>
    </row>
    <row r="122" spans="1:191" ht="16.5" customHeight="1" x14ac:dyDescent="0.3">
      <c r="A122" s="118">
        <f t="shared" si="208"/>
        <v>118</v>
      </c>
      <c r="B122" s="75" t="s">
        <v>214</v>
      </c>
      <c r="C122" s="75" t="s">
        <v>209</v>
      </c>
      <c r="D122" s="95" t="s">
        <v>487</v>
      </c>
      <c r="E122" s="167" t="s">
        <v>427</v>
      </c>
      <c r="F122" s="427" t="s">
        <v>438</v>
      </c>
      <c r="G122" s="95">
        <v>46031</v>
      </c>
      <c r="H122" s="219" t="str">
        <f>VLOOKUP($D122,'Stone Column Progress'!$D$6:$E$199,2,0)</f>
        <v>Bauer</v>
      </c>
      <c r="I122" s="193" t="s">
        <v>389</v>
      </c>
      <c r="J122" s="430">
        <v>546049</v>
      </c>
      <c r="K122" s="431">
        <v>2674601</v>
      </c>
      <c r="L122" s="116"/>
      <c r="M122" s="95"/>
      <c r="N122" s="128"/>
      <c r="O122" s="95" t="s">
        <v>390</v>
      </c>
      <c r="P122" s="95" t="s">
        <v>390</v>
      </c>
      <c r="Q122" s="146"/>
      <c r="R122" s="118">
        <f>VLOOKUP(D122,'Stone Column Progress'!$D$6:$M$199,7,0)</f>
        <v>253</v>
      </c>
      <c r="S122" s="73">
        <f>VLOOKUP(D122,'Stone Column Progress'!$D$6:$M$199,9,0)</f>
        <v>434</v>
      </c>
      <c r="T122" s="95">
        <v>45778</v>
      </c>
      <c r="U122" s="95">
        <v>45787</v>
      </c>
      <c r="V122" s="128"/>
      <c r="W122" s="298">
        <v>45843</v>
      </c>
      <c r="X122" s="95">
        <v>45855</v>
      </c>
      <c r="Y122" s="119"/>
      <c r="Z122" s="146"/>
      <c r="AA122" s="455" t="s">
        <v>391</v>
      </c>
      <c r="AB122" s="509" t="s">
        <v>488</v>
      </c>
      <c r="AC122" s="95"/>
      <c r="AD122" s="129"/>
      <c r="AE122" s="128"/>
      <c r="AF122" s="549" t="s">
        <v>489</v>
      </c>
      <c r="AG122" s="549" t="s">
        <v>490</v>
      </c>
      <c r="AH122" s="144"/>
      <c r="AI122" s="116">
        <v>45816</v>
      </c>
      <c r="AJ122" s="95">
        <v>45817</v>
      </c>
      <c r="AK122" s="536"/>
      <c r="AL122" s="131">
        <v>46035</v>
      </c>
      <c r="AM122" s="131">
        <v>46037</v>
      </c>
      <c r="AN122" s="119"/>
      <c r="AO122" s="447"/>
      <c r="AP122" s="158">
        <v>45818</v>
      </c>
      <c r="AQ122" s="130">
        <v>45818</v>
      </c>
      <c r="AR122" s="130"/>
      <c r="AS122" s="130">
        <v>46038</v>
      </c>
      <c r="AT122" s="130">
        <v>46044</v>
      </c>
      <c r="AU122" s="119"/>
      <c r="AV122" s="552" t="s">
        <v>491</v>
      </c>
      <c r="AW122" s="116">
        <v>45819</v>
      </c>
      <c r="AX122" s="95">
        <v>45820</v>
      </c>
      <c r="AY122" s="128"/>
      <c r="AZ122" s="95">
        <v>46044</v>
      </c>
      <c r="BA122" s="95">
        <v>46044</v>
      </c>
      <c r="BB122" s="119"/>
      <c r="BC122" s="146"/>
      <c r="BD122" s="116">
        <v>45821</v>
      </c>
      <c r="BE122" s="95">
        <v>45822</v>
      </c>
      <c r="BF122" s="95"/>
      <c r="BG122" s="95">
        <v>46046</v>
      </c>
      <c r="BH122" s="95">
        <v>46046</v>
      </c>
      <c r="BI122" s="119"/>
      <c r="BJ122" s="146"/>
      <c r="BK122" s="116">
        <v>45823</v>
      </c>
      <c r="BL122" s="95">
        <v>45833</v>
      </c>
      <c r="BM122" s="168"/>
      <c r="BN122" s="95">
        <v>46053</v>
      </c>
      <c r="BO122" s="95">
        <v>46060</v>
      </c>
      <c r="BP122" s="119"/>
      <c r="BQ122" s="146"/>
      <c r="BR122" s="116">
        <v>45834</v>
      </c>
      <c r="BS122" s="95">
        <v>45835</v>
      </c>
      <c r="BT122" s="95"/>
      <c r="BU122" s="95">
        <v>46064</v>
      </c>
      <c r="BV122" s="95">
        <v>46065</v>
      </c>
      <c r="BW122" s="119"/>
      <c r="BX122" s="119"/>
      <c r="BY122" s="146"/>
      <c r="BZ122" s="116">
        <v>45840</v>
      </c>
      <c r="CA122" s="95">
        <v>45843</v>
      </c>
      <c r="CB122" s="151"/>
      <c r="CC122" s="95">
        <v>46071</v>
      </c>
      <c r="CD122" s="150"/>
      <c r="CE122" s="119"/>
      <c r="CF122" s="146"/>
      <c r="CG122" s="116">
        <v>45842</v>
      </c>
      <c r="CH122" s="95">
        <v>45842</v>
      </c>
      <c r="CI122" s="95"/>
      <c r="CJ122" s="95">
        <v>46073</v>
      </c>
      <c r="CK122" s="95">
        <v>46073</v>
      </c>
      <c r="CL122" s="119"/>
      <c r="CM122" s="119"/>
      <c r="CN122" s="119"/>
      <c r="CO122" s="146"/>
      <c r="CP122" s="116">
        <v>45827</v>
      </c>
      <c r="CQ122" s="95">
        <v>45837</v>
      </c>
      <c r="CR122" s="128"/>
      <c r="CS122" s="124">
        <f>MIN(INDEX('USS SUMMARY'!R:AB,MATCH($D122,'USS SUMMARY'!D:D,0),0))</f>
        <v>46043</v>
      </c>
      <c r="CT122" s="124">
        <v>46059</v>
      </c>
      <c r="CU122" s="119"/>
      <c r="CV122" s="146"/>
      <c r="CW122" s="116">
        <v>45837</v>
      </c>
      <c r="CX122" s="95">
        <v>45844</v>
      </c>
      <c r="CY122" s="128"/>
      <c r="CZ122" s="95" t="s">
        <v>390</v>
      </c>
      <c r="DA122" s="95" t="s">
        <v>390</v>
      </c>
      <c r="DB122" s="119"/>
      <c r="DC122" s="146"/>
      <c r="DD122" s="116">
        <v>45837</v>
      </c>
      <c r="DE122" s="95">
        <v>45844</v>
      </c>
      <c r="DF122" s="128"/>
      <c r="DG122" s="553">
        <v>46071</v>
      </c>
      <c r="DH122" s="129"/>
      <c r="DI122" s="119"/>
      <c r="DJ122" s="146"/>
      <c r="DK122" s="445" t="str">
        <f>_xlfn.XLOOKUP(D122,CranePad!$D$4:$D$195,CranePad!$E$4:$E$195,0,0,1)</f>
        <v>Bipin</v>
      </c>
      <c r="DL122" s="116">
        <v>45839</v>
      </c>
      <c r="DM122" s="95">
        <v>45846</v>
      </c>
      <c r="DN122" s="95"/>
      <c r="DO122" s="95">
        <v>46042</v>
      </c>
      <c r="DP122" s="95">
        <v>46071</v>
      </c>
      <c r="DQ122" s="119"/>
      <c r="DR122" s="146"/>
      <c r="DS122" s="123">
        <v>46000</v>
      </c>
      <c r="DT122" s="124">
        <v>46010</v>
      </c>
      <c r="DU122" s="124"/>
      <c r="DV122" s="124">
        <v>46073</v>
      </c>
      <c r="DW122" s="124"/>
      <c r="DX122" s="119"/>
      <c r="DY122" s="146"/>
      <c r="DZ122" s="123">
        <v>45992</v>
      </c>
      <c r="EA122" s="124">
        <v>46000</v>
      </c>
      <c r="EB122" s="124"/>
      <c r="EC122" s="124">
        <f>IF(D122='USS SUMMARY'!AE121,MIN('USS SUMMARY'!AH121:AL121),"")</f>
        <v>46063</v>
      </c>
      <c r="ED122" s="124"/>
      <c r="EE122" s="119"/>
      <c r="EF122" s="146"/>
      <c r="EG122" s="123">
        <v>46011</v>
      </c>
      <c r="EH122" s="124">
        <v>46018</v>
      </c>
      <c r="EI122" s="124"/>
      <c r="EJ122" s="124"/>
      <c r="EK122" s="124"/>
      <c r="EL122" s="119"/>
      <c r="EM122" s="146"/>
      <c r="EN122" s="116">
        <v>46019</v>
      </c>
      <c r="EO122" s="95">
        <v>46021</v>
      </c>
      <c r="EP122" s="95"/>
      <c r="EQ122" s="95"/>
      <c r="ER122" s="95"/>
      <c r="ES122" s="119"/>
      <c r="ET122" s="146"/>
      <c r="EU122" s="116">
        <v>46025</v>
      </c>
      <c r="EV122" s="95">
        <v>46026</v>
      </c>
      <c r="EW122" s="95"/>
      <c r="EX122" s="95">
        <v>46074</v>
      </c>
      <c r="EY122" s="95">
        <v>46074</v>
      </c>
      <c r="EZ122" s="119"/>
      <c r="FA122" s="146"/>
      <c r="FB122" s="116">
        <v>45981</v>
      </c>
      <c r="FC122" s="95">
        <v>46001</v>
      </c>
      <c r="FD122" s="95"/>
      <c r="FE122" s="95">
        <v>45983</v>
      </c>
      <c r="FF122" s="95">
        <v>46044</v>
      </c>
      <c r="FG122" s="119"/>
      <c r="FH122" s="146"/>
      <c r="FI122" s="116">
        <v>45987</v>
      </c>
      <c r="FJ122" s="95">
        <f t="shared" si="209"/>
        <v>46012</v>
      </c>
      <c r="FK122" s="95"/>
      <c r="FL122" s="95">
        <v>45991</v>
      </c>
      <c r="FM122" s="95">
        <v>46010</v>
      </c>
      <c r="FN122" s="119"/>
      <c r="FO122" s="144"/>
      <c r="FP122" s="116">
        <v>46027</v>
      </c>
      <c r="FQ122" s="95">
        <v>46030</v>
      </c>
      <c r="FR122" s="128"/>
      <c r="FS122" s="95">
        <v>46074</v>
      </c>
      <c r="FT122" s="95"/>
      <c r="FU122" s="119"/>
      <c r="FV122" s="146"/>
      <c r="FW122" s="116">
        <v>46031</v>
      </c>
      <c r="FX122" s="95">
        <v>46033</v>
      </c>
      <c r="FY122" s="128"/>
      <c r="FZ122" s="129"/>
      <c r="GA122" s="129"/>
      <c r="GB122" s="119"/>
      <c r="GC122" s="146"/>
      <c r="GD122" s="392"/>
      <c r="GE122" s="526" t="s">
        <v>492</v>
      </c>
      <c r="GF122" s="78"/>
      <c r="GG122" s="78"/>
    </row>
    <row r="123" spans="1:191" ht="16.5" customHeight="1" x14ac:dyDescent="0.3">
      <c r="A123" s="118">
        <f t="shared" si="208"/>
        <v>119</v>
      </c>
      <c r="B123" s="73" t="s">
        <v>213</v>
      </c>
      <c r="C123" s="75" t="s">
        <v>208</v>
      </c>
      <c r="D123" s="95" t="s">
        <v>122</v>
      </c>
      <c r="E123" s="167" t="s">
        <v>427</v>
      </c>
      <c r="F123" s="427" t="s">
        <v>398</v>
      </c>
      <c r="G123" s="95">
        <v>45900</v>
      </c>
      <c r="H123" s="219" t="str">
        <f>VLOOKUP($D123,'Stone Column Progress'!$D$6:$E$199,2,0)</f>
        <v>Bauer</v>
      </c>
      <c r="I123" s="193" t="s">
        <v>389</v>
      </c>
      <c r="J123" s="430">
        <v>548026</v>
      </c>
      <c r="K123" s="431">
        <v>2668420</v>
      </c>
      <c r="L123" s="116"/>
      <c r="M123" s="95"/>
      <c r="N123" s="117"/>
      <c r="O123" s="95" t="s">
        <v>390</v>
      </c>
      <c r="P123" s="95" t="s">
        <v>390</v>
      </c>
      <c r="Q123" s="144"/>
      <c r="R123" s="118">
        <f>VLOOKUP(D123,'Stone Column Progress'!$D$6:$M$199,7,0)</f>
        <v>253</v>
      </c>
      <c r="S123" s="73">
        <f>VLOOKUP(D123,'Stone Column Progress'!$D$6:$M$199,9,0)</f>
        <v>253</v>
      </c>
      <c r="T123" s="95">
        <v>45753</v>
      </c>
      <c r="U123" s="95">
        <v>45763</v>
      </c>
      <c r="V123" s="117"/>
      <c r="W123" s="95">
        <v>45872</v>
      </c>
      <c r="X123" s="95">
        <v>45881</v>
      </c>
      <c r="Y123" s="119"/>
      <c r="Z123" s="144" t="s">
        <v>493</v>
      </c>
      <c r="AA123" s="116"/>
      <c r="AB123" s="509"/>
      <c r="AC123" s="95"/>
      <c r="AD123" s="95"/>
      <c r="AE123" s="117"/>
      <c r="AF123" s="95"/>
      <c r="AG123" s="95"/>
      <c r="AH123" s="256"/>
      <c r="AI123" s="116">
        <v>45772</v>
      </c>
      <c r="AJ123" s="95">
        <v>45773</v>
      </c>
      <c r="AK123" s="536"/>
      <c r="AL123" s="131">
        <v>45923</v>
      </c>
      <c r="AM123" s="131">
        <v>45937</v>
      </c>
      <c r="AN123" s="119"/>
      <c r="AO123" s="450" t="s">
        <v>459</v>
      </c>
      <c r="AP123" s="158">
        <v>45774</v>
      </c>
      <c r="AQ123" s="130">
        <v>45774</v>
      </c>
      <c r="AR123" s="130"/>
      <c r="AS123" s="130">
        <v>45938</v>
      </c>
      <c r="AT123" s="130">
        <v>45939</v>
      </c>
      <c r="AU123" s="119"/>
      <c r="AV123" s="446"/>
      <c r="AW123" s="116">
        <v>45775</v>
      </c>
      <c r="AX123" s="95">
        <v>45776</v>
      </c>
      <c r="AY123" s="117"/>
      <c r="AZ123" s="95">
        <v>45941</v>
      </c>
      <c r="BA123" s="95">
        <v>45942</v>
      </c>
      <c r="BB123" s="119"/>
      <c r="BC123" s="144"/>
      <c r="BD123" s="116">
        <v>45777</v>
      </c>
      <c r="BE123" s="95">
        <v>45778</v>
      </c>
      <c r="BF123" s="95"/>
      <c r="BG123" s="95">
        <v>45959</v>
      </c>
      <c r="BH123" s="95">
        <v>45960</v>
      </c>
      <c r="BI123" s="119"/>
      <c r="BJ123" s="144"/>
      <c r="BK123" s="116">
        <v>45779</v>
      </c>
      <c r="BL123" s="95">
        <v>45789</v>
      </c>
      <c r="BM123" s="95"/>
      <c r="BN123" s="95">
        <v>45962</v>
      </c>
      <c r="BO123" s="95">
        <v>45972</v>
      </c>
      <c r="BP123" s="119"/>
      <c r="BQ123" s="144"/>
      <c r="BR123" s="116">
        <v>45790</v>
      </c>
      <c r="BS123" s="95">
        <v>45791</v>
      </c>
      <c r="BT123" s="95"/>
      <c r="BU123" s="95">
        <v>45973</v>
      </c>
      <c r="BV123" s="95">
        <v>45974</v>
      </c>
      <c r="BW123" s="119"/>
      <c r="BX123" s="119"/>
      <c r="BY123" s="144"/>
      <c r="BZ123" s="116">
        <v>45796</v>
      </c>
      <c r="CA123" s="95">
        <v>45799</v>
      </c>
      <c r="CB123" s="117"/>
      <c r="CC123" s="95">
        <v>45979</v>
      </c>
      <c r="CD123" s="95">
        <v>46024</v>
      </c>
      <c r="CE123" s="119"/>
      <c r="CF123" s="144"/>
      <c r="CG123" s="116">
        <v>45798</v>
      </c>
      <c r="CH123" s="95">
        <v>45798</v>
      </c>
      <c r="CI123" s="95"/>
      <c r="CJ123" s="95">
        <v>45995</v>
      </c>
      <c r="CK123" s="95">
        <v>45995</v>
      </c>
      <c r="CL123" s="95"/>
      <c r="CM123" s="119"/>
      <c r="CN123" s="119"/>
      <c r="CO123" s="144"/>
      <c r="CP123" s="116">
        <v>45798</v>
      </c>
      <c r="CQ123" s="95">
        <v>45808</v>
      </c>
      <c r="CR123" s="117"/>
      <c r="CS123" s="124">
        <f>MIN(INDEX('USS SUMMARY'!R:AB,MATCH($D123,'USS SUMMARY'!D:D,0),0))</f>
        <v>45939</v>
      </c>
      <c r="CT123" s="95">
        <v>46017</v>
      </c>
      <c r="CU123" s="119"/>
      <c r="CV123" s="446"/>
      <c r="CW123" s="116">
        <v>45793</v>
      </c>
      <c r="CX123" s="95">
        <v>45800</v>
      </c>
      <c r="CY123" s="117"/>
      <c r="CZ123" s="95">
        <v>45997</v>
      </c>
      <c r="DA123" s="95">
        <v>46001</v>
      </c>
      <c r="DB123" s="119"/>
      <c r="DC123" s="144"/>
      <c r="DD123" s="116">
        <v>45793</v>
      </c>
      <c r="DE123" s="95">
        <v>45800</v>
      </c>
      <c r="DF123" s="117"/>
      <c r="DG123" s="95">
        <v>45997</v>
      </c>
      <c r="DH123" s="95">
        <v>46001</v>
      </c>
      <c r="DI123" s="119"/>
      <c r="DJ123" s="144"/>
      <c r="DK123" s="445" t="str">
        <f>_xlfn.XLOOKUP(D123,CranePad!$D$4:$D$195,CranePad!$E$4:$E$195,0,0,1)</f>
        <v>Vaibhav</v>
      </c>
      <c r="DL123" s="116">
        <v>45795</v>
      </c>
      <c r="DM123" s="95">
        <v>45802</v>
      </c>
      <c r="DN123" s="95"/>
      <c r="DO123" s="95">
        <v>45987</v>
      </c>
      <c r="DP123" s="95">
        <v>45998</v>
      </c>
      <c r="DQ123" s="119"/>
      <c r="DR123" s="144"/>
      <c r="DS123" s="123">
        <v>45959</v>
      </c>
      <c r="DT123" s="124">
        <v>45969</v>
      </c>
      <c r="DU123" s="124"/>
      <c r="DV123" s="124">
        <v>46005</v>
      </c>
      <c r="DW123" s="124">
        <v>46016</v>
      </c>
      <c r="DX123" s="119"/>
      <c r="DY123" s="144"/>
      <c r="DZ123" s="123">
        <v>45974</v>
      </c>
      <c r="EA123" s="124">
        <v>45982</v>
      </c>
      <c r="EB123" s="124"/>
      <c r="EC123" s="124">
        <f>IF(D123='USS SUMMARY'!AE107,MIN('USS SUMMARY'!AH107:AL107),"")</f>
        <v>46019</v>
      </c>
      <c r="ED123" s="124">
        <v>46024</v>
      </c>
      <c r="EE123" s="119"/>
      <c r="EF123" s="144"/>
      <c r="EG123" s="123">
        <v>45970</v>
      </c>
      <c r="EH123" s="124">
        <v>45977</v>
      </c>
      <c r="EI123" s="124"/>
      <c r="EJ123" s="124">
        <v>46021</v>
      </c>
      <c r="EK123" s="124">
        <v>46028</v>
      </c>
      <c r="EL123" s="119"/>
      <c r="EM123" s="144"/>
      <c r="EN123" s="116">
        <v>45978</v>
      </c>
      <c r="EO123" s="95">
        <v>45980</v>
      </c>
      <c r="EP123" s="95"/>
      <c r="EQ123" s="95">
        <v>46028</v>
      </c>
      <c r="ER123" s="95">
        <v>46031</v>
      </c>
      <c r="ES123" s="119"/>
      <c r="ET123" s="144"/>
      <c r="EU123" s="116">
        <v>46012</v>
      </c>
      <c r="EV123" s="95">
        <v>46013</v>
      </c>
      <c r="EW123" s="95"/>
      <c r="EX123" s="95">
        <v>46027</v>
      </c>
      <c r="EY123" s="95">
        <v>46027</v>
      </c>
      <c r="EZ123" s="119"/>
      <c r="FA123" s="144"/>
      <c r="FB123" s="116">
        <v>45950</v>
      </c>
      <c r="FC123" s="95">
        <v>45971</v>
      </c>
      <c r="FD123" s="95"/>
      <c r="FE123" s="95">
        <v>45985</v>
      </c>
      <c r="FF123" s="95">
        <v>46017</v>
      </c>
      <c r="FG123" s="119"/>
      <c r="FH123" s="144"/>
      <c r="FI123" s="116">
        <v>45976</v>
      </c>
      <c r="FJ123" s="95">
        <f t="shared" si="209"/>
        <v>46001</v>
      </c>
      <c r="FK123" s="95"/>
      <c r="FL123" s="95">
        <v>45960</v>
      </c>
      <c r="FM123" s="95">
        <v>45991</v>
      </c>
      <c r="FN123" s="119"/>
      <c r="FO123" s="144"/>
      <c r="FP123" s="116">
        <v>46014</v>
      </c>
      <c r="FQ123" s="95">
        <v>46017</v>
      </c>
      <c r="FR123" s="121"/>
      <c r="FS123" s="95">
        <v>46043</v>
      </c>
      <c r="FT123" s="95">
        <v>46056</v>
      </c>
      <c r="FU123" s="119"/>
      <c r="FV123" s="144"/>
      <c r="FW123" s="116">
        <v>46018</v>
      </c>
      <c r="FX123" s="95">
        <v>46020</v>
      </c>
      <c r="FY123" s="117"/>
      <c r="FZ123" s="95">
        <v>46061</v>
      </c>
      <c r="GA123" s="95">
        <v>46063</v>
      </c>
      <c r="GB123" s="119"/>
      <c r="GC123" s="144"/>
      <c r="GD123" s="391"/>
      <c r="GE123" s="437"/>
      <c r="GF123" s="78"/>
      <c r="GG123" s="78"/>
      <c r="GH123" s="74"/>
    </row>
    <row r="124" spans="1:191" ht="16.5" customHeight="1" x14ac:dyDescent="0.3">
      <c r="A124" s="118">
        <f t="shared" si="208"/>
        <v>120</v>
      </c>
      <c r="B124" s="75" t="s">
        <v>214</v>
      </c>
      <c r="C124" s="75" t="s">
        <v>209</v>
      </c>
      <c r="D124" s="95" t="s">
        <v>494</v>
      </c>
      <c r="E124" s="167" t="s">
        <v>421</v>
      </c>
      <c r="F124" s="427" t="s">
        <v>426</v>
      </c>
      <c r="G124" s="95">
        <v>45994</v>
      </c>
      <c r="H124" s="219" t="str">
        <f>VLOOKUP($D124,'Stone Column Progress'!$D$6:$E$199,2,0)</f>
        <v>Bauer</v>
      </c>
      <c r="I124" s="193" t="s">
        <v>389</v>
      </c>
      <c r="J124" s="430">
        <v>546430</v>
      </c>
      <c r="K124" s="431">
        <v>2672629</v>
      </c>
      <c r="L124" s="116"/>
      <c r="M124" s="95"/>
      <c r="N124" s="128"/>
      <c r="O124" s="95" t="s">
        <v>390</v>
      </c>
      <c r="P124" s="95" t="s">
        <v>390</v>
      </c>
      <c r="Q124" s="146"/>
      <c r="R124" s="118">
        <f>VLOOKUP(D124,'Stone Column Progress'!$D$6:$M$199,7,0)</f>
        <v>253</v>
      </c>
      <c r="S124" s="73">
        <f>VLOOKUP(D124,'Stone Column Progress'!$D$6:$M$199,9,0)</f>
        <v>253</v>
      </c>
      <c r="T124" s="95">
        <v>45782</v>
      </c>
      <c r="U124" s="95">
        <v>45791</v>
      </c>
      <c r="V124" s="128"/>
      <c r="W124" s="95">
        <v>45971</v>
      </c>
      <c r="X124" s="95">
        <v>45978</v>
      </c>
      <c r="Y124" s="119"/>
      <c r="Z124" s="146"/>
      <c r="AA124" s="458"/>
      <c r="AB124" s="509"/>
      <c r="AC124" s="95"/>
      <c r="AD124" s="95"/>
      <c r="AE124" s="128"/>
      <c r="AF124" s="129"/>
      <c r="AG124" s="129"/>
      <c r="AH124" s="146"/>
      <c r="AI124" s="116">
        <v>45817</v>
      </c>
      <c r="AJ124" s="95">
        <v>45818</v>
      </c>
      <c r="AK124" s="536"/>
      <c r="AL124" s="131">
        <v>46019</v>
      </c>
      <c r="AM124" s="131">
        <v>46020</v>
      </c>
      <c r="AN124" s="119"/>
      <c r="AO124" s="146"/>
      <c r="AP124" s="158">
        <v>45819</v>
      </c>
      <c r="AQ124" s="130">
        <v>45819</v>
      </c>
      <c r="AR124" s="130"/>
      <c r="AS124" s="130">
        <v>46021</v>
      </c>
      <c r="AT124" s="130">
        <v>46022</v>
      </c>
      <c r="AU124" s="119"/>
      <c r="AV124" s="146"/>
      <c r="AW124" s="116">
        <v>45820</v>
      </c>
      <c r="AX124" s="95">
        <v>45821</v>
      </c>
      <c r="AY124" s="128"/>
      <c r="AZ124" s="95">
        <v>46025</v>
      </c>
      <c r="BA124" s="95">
        <v>46025</v>
      </c>
      <c r="BB124" s="119"/>
      <c r="BC124" s="146"/>
      <c r="BD124" s="116">
        <v>45822</v>
      </c>
      <c r="BE124" s="95">
        <v>45823</v>
      </c>
      <c r="BF124" s="95"/>
      <c r="BG124" s="95">
        <v>46027</v>
      </c>
      <c r="BH124" s="95">
        <v>46028</v>
      </c>
      <c r="BI124" s="119"/>
      <c r="BJ124" s="146"/>
      <c r="BK124" s="116">
        <v>45824</v>
      </c>
      <c r="BL124" s="95">
        <v>45834</v>
      </c>
      <c r="BM124" s="95"/>
      <c r="BN124" s="95">
        <v>46029</v>
      </c>
      <c r="BO124" s="95">
        <v>46035</v>
      </c>
      <c r="BP124" s="119"/>
      <c r="BQ124" s="447"/>
      <c r="BR124" s="116">
        <v>45835</v>
      </c>
      <c r="BS124" s="95">
        <v>45836</v>
      </c>
      <c r="BT124" s="95"/>
      <c r="BU124" s="95">
        <v>46037</v>
      </c>
      <c r="BV124" s="95">
        <v>46039</v>
      </c>
      <c r="BW124" s="119"/>
      <c r="BX124" s="119"/>
      <c r="BY124" s="146"/>
      <c r="BZ124" s="116">
        <v>45841</v>
      </c>
      <c r="CA124" s="95">
        <v>45844</v>
      </c>
      <c r="CB124" s="151"/>
      <c r="CC124" s="95">
        <v>46048</v>
      </c>
      <c r="CD124" s="150"/>
      <c r="CE124" s="119"/>
      <c r="CF124" s="146"/>
      <c r="CG124" s="116">
        <v>45843</v>
      </c>
      <c r="CH124" s="95">
        <v>45843</v>
      </c>
      <c r="CI124" s="95"/>
      <c r="CJ124" s="95">
        <v>46048</v>
      </c>
      <c r="CK124" s="95">
        <v>46048</v>
      </c>
      <c r="CL124" s="119"/>
      <c r="CM124" s="119"/>
      <c r="CN124" s="119"/>
      <c r="CO124" s="146"/>
      <c r="CP124" s="116">
        <v>45828</v>
      </c>
      <c r="CQ124" s="95">
        <v>45838</v>
      </c>
      <c r="CR124" s="128"/>
      <c r="CS124" s="124">
        <f>MIN(INDEX('USS SUMMARY'!R:AB,MATCH($D124,'USS SUMMARY'!D:D,0),0))</f>
        <v>46024</v>
      </c>
      <c r="CT124" s="124">
        <v>46055</v>
      </c>
      <c r="CU124" s="119"/>
      <c r="CV124" s="146"/>
      <c r="CW124" s="116">
        <v>45838</v>
      </c>
      <c r="CX124" s="95">
        <v>45845</v>
      </c>
      <c r="CY124" s="128"/>
      <c r="CZ124" s="95">
        <v>45740</v>
      </c>
      <c r="DA124" s="95">
        <v>45774</v>
      </c>
      <c r="DB124" s="119"/>
      <c r="DC124" s="146"/>
      <c r="DD124" s="116">
        <v>45838</v>
      </c>
      <c r="DE124" s="95">
        <v>45845</v>
      </c>
      <c r="DF124" s="128"/>
      <c r="DG124" s="95">
        <v>46053</v>
      </c>
      <c r="DH124" s="95">
        <v>46056</v>
      </c>
      <c r="DI124" s="119"/>
      <c r="DJ124" s="146"/>
      <c r="DK124" s="445" t="str">
        <f>_xlfn.XLOOKUP(D124,CranePad!$D$4:$D$195,CranePad!$E$4:$E$195,0,0,1)</f>
        <v>SS Jadeja</v>
      </c>
      <c r="DL124" s="116">
        <v>45840</v>
      </c>
      <c r="DM124" s="95">
        <v>45847</v>
      </c>
      <c r="DN124" s="95"/>
      <c r="DO124" s="95">
        <v>46026</v>
      </c>
      <c r="DP124" s="95">
        <v>46045</v>
      </c>
      <c r="DQ124" s="119"/>
      <c r="DR124" s="146"/>
      <c r="DS124" s="123">
        <v>46007</v>
      </c>
      <c r="DT124" s="124">
        <v>46017</v>
      </c>
      <c r="DU124" s="124"/>
      <c r="DV124" s="124">
        <v>46063</v>
      </c>
      <c r="DW124" s="124">
        <v>46070</v>
      </c>
      <c r="DX124" s="119"/>
      <c r="DY124" s="146"/>
      <c r="DZ124" s="123">
        <v>45958</v>
      </c>
      <c r="EA124" s="124">
        <v>45966</v>
      </c>
      <c r="EB124" s="124"/>
      <c r="EC124" s="124">
        <f>IF(D124='USS SUMMARY'!AE123,MIN('USS SUMMARY'!AH123:AL123),"")</f>
        <v>46060</v>
      </c>
      <c r="ED124" s="124">
        <v>46064</v>
      </c>
      <c r="EE124" s="119"/>
      <c r="EF124" s="146"/>
      <c r="EG124" s="123">
        <v>46018</v>
      </c>
      <c r="EH124" s="124">
        <v>46025</v>
      </c>
      <c r="EI124" s="124"/>
      <c r="EJ124" s="124">
        <v>46073</v>
      </c>
      <c r="EK124" s="124">
        <v>46078</v>
      </c>
      <c r="EL124" s="119"/>
      <c r="EM124" s="146"/>
      <c r="EN124" s="116">
        <v>46026</v>
      </c>
      <c r="EO124" s="95">
        <v>46028</v>
      </c>
      <c r="EP124" s="95"/>
      <c r="EQ124" s="95">
        <v>46078</v>
      </c>
      <c r="ER124" s="95">
        <v>46080</v>
      </c>
      <c r="ES124" s="119"/>
      <c r="ET124" s="146"/>
      <c r="EU124" s="116">
        <v>46014</v>
      </c>
      <c r="EV124" s="95">
        <f>EU124+1</f>
        <v>46015</v>
      </c>
      <c r="EW124" s="95"/>
      <c r="EX124" s="95">
        <v>46074</v>
      </c>
      <c r="EY124" s="95">
        <v>46074</v>
      </c>
      <c r="EZ124" s="119"/>
      <c r="FA124" s="146"/>
      <c r="FB124" s="116">
        <v>45981</v>
      </c>
      <c r="FC124" s="95">
        <v>46001</v>
      </c>
      <c r="FD124" s="95"/>
      <c r="FE124" s="95">
        <v>46000</v>
      </c>
      <c r="FF124" s="95">
        <v>46023</v>
      </c>
      <c r="FG124" s="119"/>
      <c r="FH124" s="146"/>
      <c r="FI124" s="116">
        <v>45987</v>
      </c>
      <c r="FJ124" s="95">
        <f t="shared" si="209"/>
        <v>46012</v>
      </c>
      <c r="FK124" s="95"/>
      <c r="FL124" s="95">
        <v>45991</v>
      </c>
      <c r="FM124" s="95">
        <v>46010</v>
      </c>
      <c r="FN124" s="119"/>
      <c r="FO124" s="144"/>
      <c r="FP124" s="116">
        <v>45993</v>
      </c>
      <c r="FQ124" s="95">
        <v>45996</v>
      </c>
      <c r="FR124" s="128"/>
      <c r="FS124" s="95">
        <v>46076</v>
      </c>
      <c r="FT124" s="95"/>
      <c r="FU124" s="119"/>
      <c r="FV124" s="146"/>
      <c r="FW124" s="116">
        <v>46029</v>
      </c>
      <c r="FX124" s="95">
        <v>46031</v>
      </c>
      <c r="FY124" s="128"/>
      <c r="FZ124" s="129"/>
      <c r="GA124" s="129"/>
      <c r="GB124" s="119"/>
      <c r="GC124" s="146"/>
      <c r="GD124" s="392"/>
      <c r="GE124" s="436"/>
      <c r="GF124" s="78"/>
      <c r="GG124" s="78"/>
    </row>
    <row r="125" spans="1:191" ht="16.5" customHeight="1" x14ac:dyDescent="0.3">
      <c r="A125" s="118">
        <f t="shared" si="208"/>
        <v>121</v>
      </c>
      <c r="B125" s="73" t="s">
        <v>214</v>
      </c>
      <c r="C125" s="75" t="s">
        <v>209</v>
      </c>
      <c r="D125" s="95" t="s">
        <v>495</v>
      </c>
      <c r="E125" s="167" t="s">
        <v>421</v>
      </c>
      <c r="F125" s="427" t="s">
        <v>413</v>
      </c>
      <c r="G125" s="95">
        <v>45999</v>
      </c>
      <c r="H125" s="219" t="str">
        <f>VLOOKUP($D125,'Stone Column Progress'!$D$6:$E$199,2,0)</f>
        <v>Keller</v>
      </c>
      <c r="I125" s="193" t="s">
        <v>389</v>
      </c>
      <c r="J125" s="430">
        <v>546620</v>
      </c>
      <c r="K125" s="431">
        <v>2671643</v>
      </c>
      <c r="L125" s="116"/>
      <c r="M125" s="95"/>
      <c r="N125" s="128"/>
      <c r="O125" s="95" t="s">
        <v>390</v>
      </c>
      <c r="P125" s="95" t="s">
        <v>390</v>
      </c>
      <c r="Q125" s="146"/>
      <c r="R125" s="118">
        <f>VLOOKUP(D125,'Stone Column Progress'!$D$6:$M$199,7,0)</f>
        <v>253</v>
      </c>
      <c r="S125" s="73">
        <f>VLOOKUP(D125,'Stone Column Progress'!$D$6:$M$199,9,0)</f>
        <v>253</v>
      </c>
      <c r="T125" s="95">
        <v>45782</v>
      </c>
      <c r="U125" s="95">
        <v>45791</v>
      </c>
      <c r="V125" s="128"/>
      <c r="W125" s="95">
        <v>45973</v>
      </c>
      <c r="X125" s="95">
        <v>45984</v>
      </c>
      <c r="Y125" s="119"/>
      <c r="Z125" s="146" t="s">
        <v>493</v>
      </c>
      <c r="AA125" s="455" t="s">
        <v>391</v>
      </c>
      <c r="AB125" s="509" t="s">
        <v>392</v>
      </c>
      <c r="AC125" s="95"/>
      <c r="AD125" s="95"/>
      <c r="AE125" s="128"/>
      <c r="AF125" s="95">
        <v>45992</v>
      </c>
      <c r="AG125" s="95">
        <v>45999</v>
      </c>
      <c r="AH125" s="146"/>
      <c r="AI125" s="116">
        <v>45818</v>
      </c>
      <c r="AJ125" s="95">
        <v>45819</v>
      </c>
      <c r="AK125" s="536"/>
      <c r="AL125" s="131">
        <v>46000</v>
      </c>
      <c r="AM125" s="131">
        <v>46006</v>
      </c>
      <c r="AN125" s="119"/>
      <c r="AO125" s="450" t="s">
        <v>456</v>
      </c>
      <c r="AP125" s="158">
        <v>45820</v>
      </c>
      <c r="AQ125" s="130">
        <v>45820</v>
      </c>
      <c r="AR125" s="130"/>
      <c r="AS125" s="130">
        <v>46007</v>
      </c>
      <c r="AT125" s="130">
        <v>46007</v>
      </c>
      <c r="AU125" s="119"/>
      <c r="AV125" s="146"/>
      <c r="AW125" s="116">
        <v>45821</v>
      </c>
      <c r="AX125" s="95">
        <v>45822</v>
      </c>
      <c r="AY125" s="128"/>
      <c r="AZ125" s="95">
        <v>46011</v>
      </c>
      <c r="BA125" s="95">
        <v>46012</v>
      </c>
      <c r="BB125" s="119"/>
      <c r="BC125" s="146"/>
      <c r="BD125" s="116">
        <v>45823</v>
      </c>
      <c r="BE125" s="95">
        <v>45824</v>
      </c>
      <c r="BF125" s="95"/>
      <c r="BG125" s="95">
        <v>46014</v>
      </c>
      <c r="BH125" s="95">
        <v>46015</v>
      </c>
      <c r="BI125" s="119"/>
      <c r="BJ125" s="146"/>
      <c r="BK125" s="116">
        <v>45825</v>
      </c>
      <c r="BL125" s="95">
        <v>45835</v>
      </c>
      <c r="BM125" s="95"/>
      <c r="BN125" s="95">
        <v>46017</v>
      </c>
      <c r="BO125" s="95">
        <v>46021</v>
      </c>
      <c r="BP125" s="119"/>
      <c r="BQ125" s="146"/>
      <c r="BR125" s="116">
        <v>45836</v>
      </c>
      <c r="BS125" s="95">
        <v>45837</v>
      </c>
      <c r="BT125" s="95"/>
      <c r="BU125" s="95">
        <v>46024</v>
      </c>
      <c r="BV125" s="95">
        <v>46025</v>
      </c>
      <c r="BW125" s="119"/>
      <c r="BX125" s="119"/>
      <c r="BY125" s="146"/>
      <c r="BZ125" s="116">
        <v>45842</v>
      </c>
      <c r="CA125" s="95">
        <v>45845</v>
      </c>
      <c r="CB125" s="151"/>
      <c r="CC125" s="95">
        <v>46037</v>
      </c>
      <c r="CD125" s="150"/>
      <c r="CE125" s="119"/>
      <c r="CF125" s="146"/>
      <c r="CG125" s="116">
        <v>45844</v>
      </c>
      <c r="CH125" s="95">
        <v>45844</v>
      </c>
      <c r="CI125" s="95"/>
      <c r="CJ125" s="95">
        <v>46038</v>
      </c>
      <c r="CK125" s="95">
        <v>46038</v>
      </c>
      <c r="CL125" s="119"/>
      <c r="CM125" s="119"/>
      <c r="CN125" s="119"/>
      <c r="CO125" s="146"/>
      <c r="CP125" s="116">
        <v>45826</v>
      </c>
      <c r="CQ125" s="95">
        <v>45836</v>
      </c>
      <c r="CR125" s="128"/>
      <c r="CS125" s="124">
        <f>MIN(INDEX('USS SUMMARY'!R:AB,MATCH($D125,'USS SUMMARY'!D:D,0),0))</f>
        <v>46015</v>
      </c>
      <c r="CT125" s="124">
        <v>46053</v>
      </c>
      <c r="CU125" s="119"/>
      <c r="CV125" s="146"/>
      <c r="CW125" s="116">
        <v>45839</v>
      </c>
      <c r="CX125" s="95">
        <v>45846</v>
      </c>
      <c r="CY125" s="128"/>
      <c r="CZ125" s="95" t="s">
        <v>390</v>
      </c>
      <c r="DA125" s="95" t="s">
        <v>390</v>
      </c>
      <c r="DB125" s="119"/>
      <c r="DC125" s="146"/>
      <c r="DD125" s="116">
        <v>45839</v>
      </c>
      <c r="DE125" s="95">
        <v>45846</v>
      </c>
      <c r="DF125" s="128"/>
      <c r="DG125" s="95">
        <v>46044</v>
      </c>
      <c r="DH125" s="95">
        <v>46053</v>
      </c>
      <c r="DI125" s="119"/>
      <c r="DJ125" s="146"/>
      <c r="DK125" s="445" t="str">
        <f>_xlfn.XLOOKUP(D125,CranePad!$D$4:$D$195,CranePad!$E$4:$E$195,0,0,1)</f>
        <v>SS Jadeja</v>
      </c>
      <c r="DL125" s="116">
        <v>45841</v>
      </c>
      <c r="DM125" s="95">
        <v>45848</v>
      </c>
      <c r="DN125" s="95"/>
      <c r="DO125" s="95">
        <v>46036</v>
      </c>
      <c r="DP125" s="95">
        <v>46045</v>
      </c>
      <c r="DQ125" s="119"/>
      <c r="DR125" s="146"/>
      <c r="DS125" s="123">
        <v>46007</v>
      </c>
      <c r="DT125" s="124">
        <v>46017</v>
      </c>
      <c r="DU125" s="124"/>
      <c r="DV125" s="124">
        <v>46053</v>
      </c>
      <c r="DW125" s="124">
        <v>46070</v>
      </c>
      <c r="DX125" s="119"/>
      <c r="DY125" s="146"/>
      <c r="DZ125" s="123">
        <v>45993</v>
      </c>
      <c r="EA125" s="124">
        <v>46001</v>
      </c>
      <c r="EB125" s="124"/>
      <c r="EC125" s="124">
        <f>IF(D125='USS SUMMARY'!AE124,MIN('USS SUMMARY'!AH124:AL124),"")</f>
        <v>46054</v>
      </c>
      <c r="ED125" s="124">
        <v>46075</v>
      </c>
      <c r="EE125" s="119"/>
      <c r="EF125" s="146"/>
      <c r="EG125" s="123">
        <v>46018</v>
      </c>
      <c r="EH125" s="124">
        <v>46025</v>
      </c>
      <c r="EI125" s="124"/>
      <c r="EJ125" s="124">
        <v>46073</v>
      </c>
      <c r="EK125" s="124">
        <v>46077</v>
      </c>
      <c r="EL125" s="119"/>
      <c r="EM125" s="146"/>
      <c r="EN125" s="116">
        <v>46026</v>
      </c>
      <c r="EO125" s="95">
        <v>46028</v>
      </c>
      <c r="EP125" s="95"/>
      <c r="EQ125" s="95">
        <v>46077</v>
      </c>
      <c r="ER125" s="95">
        <v>46079</v>
      </c>
      <c r="ES125" s="119"/>
      <c r="ET125" s="146"/>
      <c r="EU125" s="116">
        <v>46026</v>
      </c>
      <c r="EV125" s="95">
        <v>46027</v>
      </c>
      <c r="EW125" s="95"/>
      <c r="EX125" s="95">
        <v>46073</v>
      </c>
      <c r="EY125" s="95">
        <v>46073</v>
      </c>
      <c r="EZ125" s="119"/>
      <c r="FA125" s="146"/>
      <c r="FB125" s="116">
        <v>45981</v>
      </c>
      <c r="FC125" s="95">
        <v>46001</v>
      </c>
      <c r="FD125" s="95"/>
      <c r="FE125" s="95">
        <v>46012</v>
      </c>
      <c r="FF125" s="95">
        <v>46044</v>
      </c>
      <c r="FG125" s="119"/>
      <c r="FH125" s="146"/>
      <c r="FI125" s="116">
        <v>45987</v>
      </c>
      <c r="FJ125" s="95">
        <f t="shared" si="209"/>
        <v>46012</v>
      </c>
      <c r="FK125" s="95"/>
      <c r="FL125" s="95">
        <v>45991</v>
      </c>
      <c r="FM125" s="95">
        <v>46010</v>
      </c>
      <c r="FN125" s="119"/>
      <c r="FO125" s="144"/>
      <c r="FP125" s="116">
        <v>46028</v>
      </c>
      <c r="FQ125" s="95">
        <v>46031</v>
      </c>
      <c r="FR125" s="128"/>
      <c r="FS125" s="95">
        <v>46076</v>
      </c>
      <c r="FT125" s="95"/>
      <c r="FU125" s="119"/>
      <c r="FV125" s="146"/>
      <c r="FW125" s="116">
        <v>46032</v>
      </c>
      <c r="FX125" s="95">
        <v>46034</v>
      </c>
      <c r="FY125" s="128"/>
      <c r="FZ125" s="129"/>
      <c r="GA125" s="129"/>
      <c r="GB125" s="119"/>
      <c r="GC125" s="146"/>
      <c r="GD125" s="392"/>
      <c r="GE125" s="436"/>
      <c r="GF125" s="78"/>
      <c r="GG125" s="78"/>
    </row>
    <row r="126" spans="1:191" ht="16.5" customHeight="1" x14ac:dyDescent="0.3">
      <c r="A126" s="118">
        <f t="shared" si="208"/>
        <v>122</v>
      </c>
      <c r="B126" s="73" t="s">
        <v>214</v>
      </c>
      <c r="C126" s="75" t="s">
        <v>209</v>
      </c>
      <c r="D126" s="73" t="s">
        <v>496</v>
      </c>
      <c r="E126" s="167" t="s">
        <v>427</v>
      </c>
      <c r="F126" s="427" t="s">
        <v>423</v>
      </c>
      <c r="G126" s="95">
        <v>46031</v>
      </c>
      <c r="H126" s="219" t="str">
        <f>VLOOKUP($D126,'Stone Column Progress'!$D$6:$E$199,2,0)</f>
        <v>Bauer</v>
      </c>
      <c r="I126" s="193" t="s">
        <v>389</v>
      </c>
      <c r="J126" s="430">
        <v>546692</v>
      </c>
      <c r="K126" s="431">
        <v>2675323</v>
      </c>
      <c r="L126" s="116"/>
      <c r="M126" s="95"/>
      <c r="N126" s="128"/>
      <c r="O126" s="95" t="s">
        <v>390</v>
      </c>
      <c r="P126" s="95" t="s">
        <v>390</v>
      </c>
      <c r="Q126" s="146"/>
      <c r="R126" s="118">
        <f>VLOOKUP(D126,'Stone Column Progress'!$D$6:$M$199,7,0)</f>
        <v>303</v>
      </c>
      <c r="S126" s="73">
        <f>VLOOKUP(D126,'Stone Column Progress'!$D$6:$M$199,9,0)</f>
        <v>303</v>
      </c>
      <c r="T126" s="95">
        <v>45783</v>
      </c>
      <c r="U126" s="95">
        <v>45793</v>
      </c>
      <c r="V126" s="128"/>
      <c r="W126" s="95">
        <v>45863</v>
      </c>
      <c r="X126" s="95">
        <v>45875</v>
      </c>
      <c r="Y126" s="119"/>
      <c r="Z126" s="146"/>
      <c r="AA126" s="455" t="s">
        <v>391</v>
      </c>
      <c r="AB126" s="509" t="s">
        <v>497</v>
      </c>
      <c r="AC126" s="95"/>
      <c r="AD126" s="95"/>
      <c r="AE126" s="128"/>
      <c r="AF126" s="95">
        <v>45973</v>
      </c>
      <c r="AG126" s="95">
        <v>45998</v>
      </c>
      <c r="AH126" s="144"/>
      <c r="AI126" s="116">
        <v>45818</v>
      </c>
      <c r="AJ126" s="95">
        <v>45819</v>
      </c>
      <c r="AK126" s="536"/>
      <c r="AL126" s="131">
        <v>46042</v>
      </c>
      <c r="AM126" s="131">
        <v>46043</v>
      </c>
      <c r="AN126" s="119"/>
      <c r="AO126" s="450"/>
      <c r="AP126" s="158">
        <v>45820</v>
      </c>
      <c r="AQ126" s="130">
        <v>45820</v>
      </c>
      <c r="AR126" s="130"/>
      <c r="AS126" s="130">
        <v>46044</v>
      </c>
      <c r="AT126" s="130">
        <v>46046</v>
      </c>
      <c r="AU126" s="119"/>
      <c r="AV126" s="447"/>
      <c r="AW126" s="116">
        <v>45821</v>
      </c>
      <c r="AX126" s="95">
        <v>45822</v>
      </c>
      <c r="AY126" s="128"/>
      <c r="AZ126" s="95">
        <v>46046</v>
      </c>
      <c r="BA126" s="95">
        <v>46046</v>
      </c>
      <c r="BB126" s="119"/>
      <c r="BC126" s="146"/>
      <c r="BD126" s="116">
        <v>45823</v>
      </c>
      <c r="BE126" s="95">
        <v>45824</v>
      </c>
      <c r="BF126" s="95"/>
      <c r="BG126" s="95">
        <v>46051</v>
      </c>
      <c r="BH126" s="95">
        <v>46052</v>
      </c>
      <c r="BI126" s="119"/>
      <c r="BJ126" s="146"/>
      <c r="BK126" s="116">
        <v>45825</v>
      </c>
      <c r="BL126" s="95">
        <v>45835</v>
      </c>
      <c r="BM126" s="95"/>
      <c r="BN126" s="95">
        <v>46052</v>
      </c>
      <c r="BO126" s="95">
        <v>46058</v>
      </c>
      <c r="BP126" s="119"/>
      <c r="BQ126" s="146"/>
      <c r="BR126" s="116">
        <v>45836</v>
      </c>
      <c r="BS126" s="95">
        <v>45837</v>
      </c>
      <c r="BT126" s="95"/>
      <c r="BU126" s="95">
        <v>46061</v>
      </c>
      <c r="BV126" s="95">
        <v>46062</v>
      </c>
      <c r="BW126" s="119"/>
      <c r="BX126" s="119"/>
      <c r="BY126" s="552" t="s">
        <v>498</v>
      </c>
      <c r="BZ126" s="116">
        <v>45842</v>
      </c>
      <c r="CA126" s="95">
        <v>45845</v>
      </c>
      <c r="CB126" s="151"/>
      <c r="CC126" s="615">
        <v>46066</v>
      </c>
      <c r="CD126" s="150"/>
      <c r="CE126" s="119"/>
      <c r="CF126" s="146"/>
      <c r="CG126" s="116">
        <v>45844</v>
      </c>
      <c r="CH126" s="95">
        <v>45844</v>
      </c>
      <c r="CI126" s="95"/>
      <c r="CJ126" s="95">
        <v>46067</v>
      </c>
      <c r="CK126" s="95">
        <v>46067</v>
      </c>
      <c r="CL126" s="119"/>
      <c r="CM126" s="119"/>
      <c r="CN126" s="119"/>
      <c r="CO126" s="146"/>
      <c r="CP126" s="116">
        <v>45828</v>
      </c>
      <c r="CQ126" s="95">
        <v>45838</v>
      </c>
      <c r="CR126" s="128"/>
      <c r="CS126" s="124">
        <f>MIN(INDEX('USS SUMMARY'!R:AB,MATCH($D126,'USS SUMMARY'!D:D,0),0))</f>
        <v>46045</v>
      </c>
      <c r="CT126" s="124">
        <v>46051</v>
      </c>
      <c r="CU126" s="119"/>
      <c r="CV126" s="146"/>
      <c r="CW126" s="116">
        <v>45839</v>
      </c>
      <c r="CX126" s="95">
        <v>45846</v>
      </c>
      <c r="CY126" s="128"/>
      <c r="CZ126" s="95">
        <v>45734</v>
      </c>
      <c r="DA126" s="95">
        <v>45783</v>
      </c>
      <c r="DB126" s="119"/>
      <c r="DC126" s="146"/>
      <c r="DD126" s="116">
        <v>45839</v>
      </c>
      <c r="DE126" s="95">
        <v>45846</v>
      </c>
      <c r="DF126" s="128"/>
      <c r="DG126" s="95">
        <v>46039</v>
      </c>
      <c r="DH126" s="95">
        <v>46054</v>
      </c>
      <c r="DI126" s="119"/>
      <c r="DJ126" s="146"/>
      <c r="DK126" s="445" t="str">
        <f>_xlfn.XLOOKUP(D126,CranePad!$D$4:$D$195,CranePad!$E$4:$E$195,0,0,1)</f>
        <v>Vaibhav</v>
      </c>
      <c r="DL126" s="116">
        <v>45841</v>
      </c>
      <c r="DM126" s="95">
        <v>45848</v>
      </c>
      <c r="DN126" s="95"/>
      <c r="DO126" s="95">
        <v>46025</v>
      </c>
      <c r="DP126" s="95">
        <v>46041</v>
      </c>
      <c r="DQ126" s="119"/>
      <c r="DR126" s="146"/>
      <c r="DS126" s="123">
        <v>46010</v>
      </c>
      <c r="DT126" s="124">
        <v>46020</v>
      </c>
      <c r="DU126" s="124"/>
      <c r="DV126" s="124">
        <v>46072</v>
      </c>
      <c r="DW126" s="124"/>
      <c r="DX126" s="119"/>
      <c r="DY126" s="146"/>
      <c r="DZ126" s="123">
        <v>45994</v>
      </c>
      <c r="EA126" s="124">
        <v>46002</v>
      </c>
      <c r="EB126" s="124"/>
      <c r="EC126" s="124">
        <f>IF(D126='USS SUMMARY'!AE125,MIN('USS SUMMARY'!AH125:AL125),"")</f>
        <v>46054</v>
      </c>
      <c r="ED126" s="124"/>
      <c r="EE126" s="119"/>
      <c r="EF126" s="146"/>
      <c r="EG126" s="123">
        <v>46021</v>
      </c>
      <c r="EH126" s="124">
        <v>46028</v>
      </c>
      <c r="EI126" s="124"/>
      <c r="EJ126" s="124"/>
      <c r="EK126" s="124"/>
      <c r="EL126" s="119"/>
      <c r="EM126" s="146"/>
      <c r="EN126" s="116">
        <v>46029</v>
      </c>
      <c r="EO126" s="95">
        <v>46031</v>
      </c>
      <c r="EP126" s="95"/>
      <c r="EQ126" s="95"/>
      <c r="ER126" s="95"/>
      <c r="ES126" s="119"/>
      <c r="ET126" s="146"/>
      <c r="EU126" s="116">
        <v>46027</v>
      </c>
      <c r="EV126" s="95">
        <v>46028</v>
      </c>
      <c r="EW126" s="95"/>
      <c r="EX126" s="95">
        <v>46073</v>
      </c>
      <c r="EY126" s="95">
        <v>46073</v>
      </c>
      <c r="EZ126" s="119"/>
      <c r="FA126" s="146"/>
      <c r="FB126" s="116">
        <v>45981</v>
      </c>
      <c r="FC126" s="95">
        <v>46001</v>
      </c>
      <c r="FD126" s="95"/>
      <c r="FE126" s="95">
        <v>45984</v>
      </c>
      <c r="FF126" s="95">
        <v>46044</v>
      </c>
      <c r="FG126" s="119"/>
      <c r="FH126" s="146"/>
      <c r="FI126" s="116">
        <v>45987</v>
      </c>
      <c r="FJ126" s="95">
        <f t="shared" si="209"/>
        <v>46012</v>
      </c>
      <c r="FK126" s="95"/>
      <c r="FL126" s="95">
        <v>45991</v>
      </c>
      <c r="FM126" s="95">
        <v>46010</v>
      </c>
      <c r="FN126" s="119"/>
      <c r="FO126" s="144"/>
      <c r="FP126" s="116">
        <v>46029</v>
      </c>
      <c r="FQ126" s="95">
        <v>46032</v>
      </c>
      <c r="FR126" s="128"/>
      <c r="FS126" s="95"/>
      <c r="FT126" s="95"/>
      <c r="FU126" s="119"/>
      <c r="FV126" s="146"/>
      <c r="FW126" s="116">
        <v>46033</v>
      </c>
      <c r="FX126" s="95">
        <v>46035</v>
      </c>
      <c r="FY126" s="128"/>
      <c r="FZ126" s="129"/>
      <c r="GA126" s="129"/>
      <c r="GB126" s="119"/>
      <c r="GC126" s="146"/>
      <c r="GD126" s="392"/>
      <c r="GE126" s="436"/>
      <c r="GF126" s="78"/>
      <c r="GG126" s="78"/>
    </row>
    <row r="127" spans="1:191" ht="16.5" customHeight="1" x14ac:dyDescent="0.3">
      <c r="A127" s="118">
        <f t="shared" si="208"/>
        <v>123</v>
      </c>
      <c r="B127" s="73" t="s">
        <v>214</v>
      </c>
      <c r="C127" s="75" t="s">
        <v>209</v>
      </c>
      <c r="D127" s="485" t="s">
        <v>499</v>
      </c>
      <c r="E127" s="167" t="s">
        <v>429</v>
      </c>
      <c r="F127" s="427" t="s">
        <v>407</v>
      </c>
      <c r="G127" s="95">
        <v>45922</v>
      </c>
      <c r="H127" s="219" t="str">
        <f>VLOOKUP($D127,'Stone Column Progress'!$D$6:$E$199,2,0)</f>
        <v>Bauer</v>
      </c>
      <c r="I127" s="193" t="s">
        <v>389</v>
      </c>
      <c r="J127" s="430">
        <v>546883</v>
      </c>
      <c r="K127" s="431">
        <v>2674337</v>
      </c>
      <c r="L127" s="116"/>
      <c r="M127" s="95"/>
      <c r="N127" s="128"/>
      <c r="O127" s="95" t="s">
        <v>390</v>
      </c>
      <c r="P127" s="95" t="s">
        <v>390</v>
      </c>
      <c r="Q127" s="146"/>
      <c r="R127" s="118">
        <f>VLOOKUP(D127,'Stone Column Progress'!$D$6:$M$199,7,0)</f>
        <v>253</v>
      </c>
      <c r="S127" s="73">
        <f>VLOOKUP(D127,'Stone Column Progress'!$D$6:$M$199,9,0)</f>
        <v>253</v>
      </c>
      <c r="T127" s="95">
        <v>45788</v>
      </c>
      <c r="U127" s="95">
        <v>45797</v>
      </c>
      <c r="V127" s="128"/>
      <c r="W127" s="95">
        <v>45851</v>
      </c>
      <c r="X127" s="95">
        <v>45861</v>
      </c>
      <c r="Y127" s="119"/>
      <c r="Z127" s="146"/>
      <c r="AA127" s="458"/>
      <c r="AB127" s="509"/>
      <c r="AC127" s="95"/>
      <c r="AD127" s="95"/>
      <c r="AE127" s="128"/>
      <c r="AF127" s="129"/>
      <c r="AG127" s="129"/>
      <c r="AH127" s="146"/>
      <c r="AI127" s="116">
        <v>45802</v>
      </c>
      <c r="AJ127" s="95">
        <v>45803</v>
      </c>
      <c r="AK127" s="536"/>
      <c r="AL127" s="131">
        <v>45931</v>
      </c>
      <c r="AM127" s="131">
        <v>45936</v>
      </c>
      <c r="AN127" s="119"/>
      <c r="AO127" s="146"/>
      <c r="AP127" s="158">
        <v>45804</v>
      </c>
      <c r="AQ127" s="130">
        <v>45804</v>
      </c>
      <c r="AR127" s="130"/>
      <c r="AS127" s="130">
        <v>45938</v>
      </c>
      <c r="AT127" s="130">
        <v>45939</v>
      </c>
      <c r="AU127" s="119"/>
      <c r="AV127" s="146"/>
      <c r="AW127" s="116">
        <v>45805</v>
      </c>
      <c r="AX127" s="95">
        <v>45806</v>
      </c>
      <c r="AY127" s="128"/>
      <c r="AZ127" s="95">
        <v>45940</v>
      </c>
      <c r="BA127" s="95">
        <v>45940</v>
      </c>
      <c r="BB127" s="119"/>
      <c r="BC127" s="146"/>
      <c r="BD127" s="116">
        <v>45807</v>
      </c>
      <c r="BE127" s="95">
        <v>45808</v>
      </c>
      <c r="BF127" s="95"/>
      <c r="BG127" s="95">
        <v>45942</v>
      </c>
      <c r="BH127" s="95">
        <v>45942</v>
      </c>
      <c r="BI127" s="119"/>
      <c r="BJ127" s="146"/>
      <c r="BK127" s="116">
        <v>45809</v>
      </c>
      <c r="BL127" s="95">
        <v>45819</v>
      </c>
      <c r="BM127" s="95"/>
      <c r="BN127" s="95">
        <v>45943</v>
      </c>
      <c r="BO127" s="95">
        <v>45948</v>
      </c>
      <c r="BP127" s="119"/>
      <c r="BQ127" s="146"/>
      <c r="BR127" s="116">
        <v>45820</v>
      </c>
      <c r="BS127" s="95">
        <v>45821</v>
      </c>
      <c r="BT127" s="95"/>
      <c r="BU127" s="95">
        <v>45948</v>
      </c>
      <c r="BV127" s="95">
        <v>45949</v>
      </c>
      <c r="BW127" s="119"/>
      <c r="BX127" s="119"/>
      <c r="BY127" s="146"/>
      <c r="BZ127" s="116">
        <v>45826</v>
      </c>
      <c r="CA127" s="95">
        <v>45829</v>
      </c>
      <c r="CB127" s="151"/>
      <c r="CC127" s="95">
        <v>45979</v>
      </c>
      <c r="CD127" s="95">
        <v>46058</v>
      </c>
      <c r="CE127" s="119"/>
      <c r="CF127" s="146"/>
      <c r="CG127" s="116">
        <v>45828</v>
      </c>
      <c r="CH127" s="95">
        <v>45828</v>
      </c>
      <c r="CI127" s="95"/>
      <c r="CJ127" s="95">
        <v>45988</v>
      </c>
      <c r="CK127" s="95">
        <v>45988</v>
      </c>
      <c r="CL127" s="119"/>
      <c r="CM127" s="119"/>
      <c r="CN127" s="119"/>
      <c r="CO127" s="146"/>
      <c r="CP127" s="116">
        <v>45813</v>
      </c>
      <c r="CQ127" s="95">
        <v>45823</v>
      </c>
      <c r="CR127" s="128"/>
      <c r="CS127" s="124">
        <f>MIN(INDEX('USS SUMMARY'!R:AB,MATCH($D127,'USS SUMMARY'!D:D,0),0))</f>
        <v>45935</v>
      </c>
      <c r="CT127" s="95">
        <v>46018</v>
      </c>
      <c r="CU127" s="119"/>
      <c r="CV127" s="146"/>
      <c r="CW127" s="116">
        <v>45823</v>
      </c>
      <c r="CX127" s="95">
        <v>45830</v>
      </c>
      <c r="CY127" s="128"/>
      <c r="CZ127" s="95">
        <v>45998</v>
      </c>
      <c r="DA127" s="95">
        <v>46001</v>
      </c>
      <c r="DB127" s="119"/>
      <c r="DC127" s="146"/>
      <c r="DD127" s="116">
        <v>45823</v>
      </c>
      <c r="DE127" s="95">
        <v>45830</v>
      </c>
      <c r="DF127" s="128"/>
      <c r="DG127" s="95">
        <v>45997</v>
      </c>
      <c r="DH127" s="95">
        <v>46001</v>
      </c>
      <c r="DI127" s="119"/>
      <c r="DJ127" s="146"/>
      <c r="DK127" s="445" t="str">
        <f>_xlfn.XLOOKUP(D127,CranePad!$D$4:$D$195,CranePad!$E$4:$E$195,0,0,1)</f>
        <v>Vaibhav</v>
      </c>
      <c r="DL127" s="116">
        <v>45825</v>
      </c>
      <c r="DM127" s="95">
        <v>45832</v>
      </c>
      <c r="DN127" s="95"/>
      <c r="DO127" s="95">
        <v>45994</v>
      </c>
      <c r="DP127" s="95">
        <v>46001</v>
      </c>
      <c r="DQ127" s="119"/>
      <c r="DR127" s="146"/>
      <c r="DS127" s="123">
        <v>46011</v>
      </c>
      <c r="DT127" s="124">
        <v>46021</v>
      </c>
      <c r="DU127" s="124"/>
      <c r="DV127" s="124">
        <v>46008</v>
      </c>
      <c r="DW127" s="124">
        <v>46020</v>
      </c>
      <c r="DX127" s="119"/>
      <c r="DY127" s="146"/>
      <c r="DZ127" s="123">
        <v>45994</v>
      </c>
      <c r="EA127" s="124">
        <v>46002</v>
      </c>
      <c r="EB127" s="124"/>
      <c r="EC127" s="124">
        <f>IF(D127='USS SUMMARY'!AE126,MIN('USS SUMMARY'!AH126:AL126),"")</f>
        <v>46018</v>
      </c>
      <c r="ED127" s="124">
        <v>46028</v>
      </c>
      <c r="EE127" s="119"/>
      <c r="EF127" s="146"/>
      <c r="EG127" s="123">
        <v>46022</v>
      </c>
      <c r="EH127" s="124">
        <v>46029</v>
      </c>
      <c r="EI127" s="124"/>
      <c r="EJ127" s="124">
        <v>46025</v>
      </c>
      <c r="EK127" s="124">
        <v>46031</v>
      </c>
      <c r="EL127" s="119"/>
      <c r="EM127" s="146"/>
      <c r="EN127" s="116">
        <v>46030</v>
      </c>
      <c r="EO127" s="95">
        <v>46032</v>
      </c>
      <c r="EP127" s="95"/>
      <c r="EQ127" s="95">
        <v>46031</v>
      </c>
      <c r="ER127" s="95">
        <v>46033</v>
      </c>
      <c r="ES127" s="119"/>
      <c r="ET127" s="146"/>
      <c r="EU127" s="116">
        <v>46027</v>
      </c>
      <c r="EV127" s="95">
        <v>46028</v>
      </c>
      <c r="EW127" s="95"/>
      <c r="EX127" s="95">
        <v>46037</v>
      </c>
      <c r="EY127" s="95">
        <v>46037</v>
      </c>
      <c r="EZ127" s="119"/>
      <c r="FA127" s="146"/>
      <c r="FB127" s="116">
        <v>45981</v>
      </c>
      <c r="FC127" s="95">
        <v>46001</v>
      </c>
      <c r="FD127" s="95"/>
      <c r="FE127" s="95">
        <v>45972</v>
      </c>
      <c r="FF127" s="95">
        <v>46044</v>
      </c>
      <c r="FG127" s="119"/>
      <c r="FH127" s="146"/>
      <c r="FI127" s="116">
        <v>45987</v>
      </c>
      <c r="FJ127" s="95">
        <f t="shared" si="209"/>
        <v>46012</v>
      </c>
      <c r="FK127" s="95"/>
      <c r="FL127" s="95">
        <v>45991</v>
      </c>
      <c r="FM127" s="95">
        <v>46010</v>
      </c>
      <c r="FN127" s="119"/>
      <c r="FO127" s="144"/>
      <c r="FP127" s="116">
        <v>46029</v>
      </c>
      <c r="FQ127" s="95">
        <v>46032</v>
      </c>
      <c r="FR127" s="128"/>
      <c r="FS127" s="95">
        <v>46058</v>
      </c>
      <c r="FT127" s="95">
        <v>46067</v>
      </c>
      <c r="FU127" s="119"/>
      <c r="FV127" s="146"/>
      <c r="FW127" s="116">
        <v>46033</v>
      </c>
      <c r="FX127" s="95">
        <v>46035</v>
      </c>
      <c r="FY127" s="128"/>
      <c r="FZ127" s="129"/>
      <c r="GA127" s="129"/>
      <c r="GB127" s="119"/>
      <c r="GC127" s="146"/>
      <c r="GD127" s="392"/>
      <c r="GE127" s="436"/>
      <c r="GF127" s="78"/>
      <c r="GG127" s="78"/>
    </row>
    <row r="128" spans="1:191" ht="16.5" customHeight="1" x14ac:dyDescent="0.3">
      <c r="A128" s="118">
        <f t="shared" si="208"/>
        <v>124</v>
      </c>
      <c r="B128" s="73" t="s">
        <v>214</v>
      </c>
      <c r="C128" s="75" t="s">
        <v>209</v>
      </c>
      <c r="D128" s="95" t="s">
        <v>500</v>
      </c>
      <c r="E128" s="167" t="s">
        <v>429</v>
      </c>
      <c r="F128" s="427" t="s">
        <v>407</v>
      </c>
      <c r="G128" s="95">
        <v>45943</v>
      </c>
      <c r="H128" s="219" t="str">
        <f>VLOOKUP($D128,'Stone Column Progress'!$D$6:$E$199,2,0)</f>
        <v>Bauer</v>
      </c>
      <c r="I128" s="193" t="s">
        <v>389</v>
      </c>
      <c r="J128" s="430">
        <v>547073</v>
      </c>
      <c r="K128" s="431">
        <v>2673350</v>
      </c>
      <c r="L128" s="116"/>
      <c r="M128" s="95"/>
      <c r="N128" s="128"/>
      <c r="O128" s="95" t="s">
        <v>390</v>
      </c>
      <c r="P128" s="95" t="s">
        <v>390</v>
      </c>
      <c r="Q128" s="146"/>
      <c r="R128" s="118">
        <f>VLOOKUP(D128,'Stone Column Progress'!$D$6:$M$199,7,0)</f>
        <v>253</v>
      </c>
      <c r="S128" s="73">
        <f>VLOOKUP(D128,'Stone Column Progress'!$D$6:$M$199,9,0)</f>
        <v>253</v>
      </c>
      <c r="T128" s="95">
        <v>45784</v>
      </c>
      <c r="U128" s="95">
        <v>45793</v>
      </c>
      <c r="V128" s="128"/>
      <c r="W128" s="95">
        <v>45923</v>
      </c>
      <c r="X128" s="95">
        <v>45936</v>
      </c>
      <c r="Y128" s="119"/>
      <c r="Z128" s="146"/>
      <c r="AA128" s="116"/>
      <c r="AB128" s="509"/>
      <c r="AC128" s="95"/>
      <c r="AD128" s="95"/>
      <c r="AE128" s="128"/>
      <c r="AF128" s="129"/>
      <c r="AG128" s="129"/>
      <c r="AH128" s="146"/>
      <c r="AI128" s="116">
        <v>45801</v>
      </c>
      <c r="AJ128" s="95">
        <v>45802</v>
      </c>
      <c r="AK128" s="536"/>
      <c r="AL128" s="131">
        <v>45983</v>
      </c>
      <c r="AM128" s="131">
        <v>45985</v>
      </c>
      <c r="AN128" s="119"/>
      <c r="AO128" s="146"/>
      <c r="AP128" s="158">
        <v>45803</v>
      </c>
      <c r="AQ128" s="130">
        <v>45803</v>
      </c>
      <c r="AR128" s="130"/>
      <c r="AS128" s="130">
        <v>45986</v>
      </c>
      <c r="AT128" s="130">
        <v>45989</v>
      </c>
      <c r="AU128" s="119"/>
      <c r="AV128" s="146"/>
      <c r="AW128" s="116">
        <v>45804</v>
      </c>
      <c r="AX128" s="95">
        <v>45805</v>
      </c>
      <c r="AY128" s="128"/>
      <c r="AZ128" s="131">
        <v>45990</v>
      </c>
      <c r="BA128" s="131">
        <v>45990</v>
      </c>
      <c r="BB128" s="119"/>
      <c r="BC128" s="146"/>
      <c r="BD128" s="116">
        <v>45806</v>
      </c>
      <c r="BE128" s="95">
        <v>45807</v>
      </c>
      <c r="BF128" s="95"/>
      <c r="BG128" s="95">
        <v>45997</v>
      </c>
      <c r="BH128" s="95">
        <v>45997</v>
      </c>
      <c r="BI128" s="119"/>
      <c r="BJ128" s="146"/>
      <c r="BK128" s="116">
        <v>45808</v>
      </c>
      <c r="BL128" s="95">
        <v>45818</v>
      </c>
      <c r="BM128" s="95"/>
      <c r="BN128" s="95">
        <v>45999</v>
      </c>
      <c r="BO128" s="95">
        <v>46004</v>
      </c>
      <c r="BP128" s="119"/>
      <c r="BQ128" s="447"/>
      <c r="BR128" s="116">
        <v>45819</v>
      </c>
      <c r="BS128" s="95">
        <v>45820</v>
      </c>
      <c r="BT128" s="95"/>
      <c r="BU128" s="95">
        <v>46005</v>
      </c>
      <c r="BV128" s="95">
        <v>46005</v>
      </c>
      <c r="BW128" s="119"/>
      <c r="BX128" s="119"/>
      <c r="BY128" s="146"/>
      <c r="BZ128" s="116">
        <v>45825</v>
      </c>
      <c r="CA128" s="95">
        <v>45828</v>
      </c>
      <c r="CB128" s="151"/>
      <c r="CC128" s="95">
        <v>46008</v>
      </c>
      <c r="CD128" s="95"/>
      <c r="CE128" s="119"/>
      <c r="CF128" s="146"/>
      <c r="CG128" s="116">
        <v>45827</v>
      </c>
      <c r="CH128" s="95">
        <v>45827</v>
      </c>
      <c r="CI128" s="95"/>
      <c r="CJ128" s="95">
        <v>46009</v>
      </c>
      <c r="CK128" s="95">
        <v>46009</v>
      </c>
      <c r="CM128" s="119"/>
      <c r="CN128" s="119"/>
      <c r="CO128" s="146"/>
      <c r="CP128" s="116">
        <v>45812</v>
      </c>
      <c r="CQ128" s="95">
        <v>45822</v>
      </c>
      <c r="CR128" s="128"/>
      <c r="CS128" s="124">
        <f>MIN(INDEX('USS SUMMARY'!R:AB,MATCH($D128,'USS SUMMARY'!D:D,0),0))</f>
        <v>45986</v>
      </c>
      <c r="CT128" s="124">
        <v>46034</v>
      </c>
      <c r="CU128" s="119"/>
      <c r="CV128" s="146"/>
      <c r="CW128" s="116">
        <v>45822</v>
      </c>
      <c r="CX128" s="95">
        <v>45829</v>
      </c>
      <c r="CY128" s="128"/>
      <c r="CZ128" s="95">
        <v>45734</v>
      </c>
      <c r="DA128" s="95">
        <v>45781</v>
      </c>
      <c r="DB128" s="119"/>
      <c r="DC128" s="146"/>
      <c r="DD128" s="116">
        <v>45822</v>
      </c>
      <c r="DE128" s="95">
        <v>45829</v>
      </c>
      <c r="DF128" s="128"/>
      <c r="DG128" s="95">
        <v>46032</v>
      </c>
      <c r="DH128" s="95">
        <v>46035</v>
      </c>
      <c r="DI128" s="119"/>
      <c r="DJ128" s="146"/>
      <c r="DK128" s="445" t="str">
        <f>_xlfn.XLOOKUP(D128,CranePad!$D$4:$D$195,CranePad!$E$4:$E$195,0,0,1)</f>
        <v>Vaibhav</v>
      </c>
      <c r="DL128" s="116">
        <v>45824</v>
      </c>
      <c r="DM128" s="95">
        <v>45831</v>
      </c>
      <c r="DN128" s="95"/>
      <c r="DO128" s="95">
        <v>46020</v>
      </c>
      <c r="DP128" s="95">
        <v>46033</v>
      </c>
      <c r="DQ128" s="119"/>
      <c r="DR128" s="146"/>
      <c r="DS128" s="123">
        <v>46012</v>
      </c>
      <c r="DT128" s="124">
        <v>46022</v>
      </c>
      <c r="DU128" s="124"/>
      <c r="DV128" s="124">
        <v>46034</v>
      </c>
      <c r="DW128" s="124">
        <v>46044</v>
      </c>
      <c r="DX128" s="119"/>
      <c r="DY128" s="146"/>
      <c r="DZ128" s="123">
        <v>45959</v>
      </c>
      <c r="EA128" s="124">
        <v>45967</v>
      </c>
      <c r="EB128" s="124"/>
      <c r="EC128" s="124">
        <f>IF(D128='USS SUMMARY'!AE127,MIN('USS SUMMARY'!AH127:AL127),"")</f>
        <v>46037</v>
      </c>
      <c r="ED128" s="124">
        <v>46045</v>
      </c>
      <c r="EE128" s="119"/>
      <c r="EF128" s="146"/>
      <c r="EG128" s="123">
        <v>46023</v>
      </c>
      <c r="EH128" s="124">
        <v>46030</v>
      </c>
      <c r="EI128" s="124"/>
      <c r="EJ128" s="124">
        <v>46045</v>
      </c>
      <c r="EK128" s="124">
        <v>46053</v>
      </c>
      <c r="EL128" s="119"/>
      <c r="EM128" s="146"/>
      <c r="EN128" s="116">
        <v>46031</v>
      </c>
      <c r="EO128" s="95">
        <v>46033</v>
      </c>
      <c r="EP128" s="95"/>
      <c r="EQ128" s="95">
        <v>46053</v>
      </c>
      <c r="ER128" s="95">
        <v>46055</v>
      </c>
      <c r="ES128" s="119"/>
      <c r="ET128" s="146"/>
      <c r="EU128" s="116">
        <v>46015</v>
      </c>
      <c r="EV128" s="95">
        <f>EU128+1</f>
        <v>46016</v>
      </c>
      <c r="EW128" s="95"/>
      <c r="EX128" s="95">
        <v>46046</v>
      </c>
      <c r="EY128" s="95">
        <v>46046</v>
      </c>
      <c r="EZ128" s="119"/>
      <c r="FA128" s="146"/>
      <c r="FB128" s="116">
        <v>45981</v>
      </c>
      <c r="FC128" s="95">
        <v>46001</v>
      </c>
      <c r="FD128" s="95"/>
      <c r="FE128" s="95">
        <v>45970</v>
      </c>
      <c r="FF128" s="95">
        <v>46044</v>
      </c>
      <c r="FG128" s="119"/>
      <c r="FH128" s="146"/>
      <c r="FI128" s="116">
        <v>45987</v>
      </c>
      <c r="FJ128" s="95">
        <f t="shared" si="209"/>
        <v>46012</v>
      </c>
      <c r="FK128" s="95"/>
      <c r="FL128" s="95">
        <v>45991</v>
      </c>
      <c r="FM128" s="95">
        <v>46010</v>
      </c>
      <c r="FN128" s="119"/>
      <c r="FO128" s="144"/>
      <c r="FP128" s="116">
        <v>45994</v>
      </c>
      <c r="FQ128" s="95">
        <v>45997</v>
      </c>
      <c r="FR128" s="128"/>
      <c r="FS128" s="95">
        <v>46058</v>
      </c>
      <c r="FT128" s="95">
        <v>46067</v>
      </c>
      <c r="FU128" s="119"/>
      <c r="FV128" s="146"/>
      <c r="FW128" s="116">
        <v>46034</v>
      </c>
      <c r="FX128" s="95">
        <v>46036</v>
      </c>
      <c r="FY128" s="128"/>
      <c r="FZ128" s="129"/>
      <c r="GA128" s="129"/>
      <c r="GB128" s="119"/>
      <c r="GC128" s="146"/>
      <c r="GD128" s="392"/>
      <c r="GE128" s="436"/>
      <c r="GF128" s="78"/>
      <c r="GG128" s="78"/>
    </row>
    <row r="129" spans="1:189" ht="16.5" customHeight="1" x14ac:dyDescent="0.3">
      <c r="A129" s="118">
        <f t="shared" ref="A129:A160" si="210">ROW(A125)</f>
        <v>125</v>
      </c>
      <c r="B129" s="73" t="s">
        <v>214</v>
      </c>
      <c r="C129" s="75" t="s">
        <v>209</v>
      </c>
      <c r="D129" s="73" t="s">
        <v>120</v>
      </c>
      <c r="E129" s="167" t="s">
        <v>415</v>
      </c>
      <c r="F129" s="427" t="s">
        <v>416</v>
      </c>
      <c r="G129" s="95">
        <v>45976</v>
      </c>
      <c r="H129" s="219" t="str">
        <f>VLOOKUP($D129,'Stone Column Progress'!$D$6:$E$199,2,0)</f>
        <v>Keller</v>
      </c>
      <c r="I129" s="193" t="s">
        <v>389</v>
      </c>
      <c r="J129" s="430">
        <v>547264</v>
      </c>
      <c r="K129" s="431">
        <v>2672364</v>
      </c>
      <c r="L129" s="116"/>
      <c r="M129" s="95"/>
      <c r="N129" s="128"/>
      <c r="O129" s="95" t="s">
        <v>390</v>
      </c>
      <c r="P129" s="95" t="s">
        <v>390</v>
      </c>
      <c r="Q129" s="146"/>
      <c r="R129" s="118">
        <f>VLOOKUP(D129,'Stone Column Progress'!$D$6:$M$199,7,0)</f>
        <v>253</v>
      </c>
      <c r="S129" s="73">
        <f>VLOOKUP(D129,'Stone Column Progress'!$D$6:$M$199,9,0)</f>
        <v>253</v>
      </c>
      <c r="T129" s="95">
        <v>45792</v>
      </c>
      <c r="U129" s="95">
        <v>45801</v>
      </c>
      <c r="V129" s="128"/>
      <c r="W129" s="95">
        <v>45959</v>
      </c>
      <c r="X129" s="95">
        <v>45972</v>
      </c>
      <c r="Y129" s="119"/>
      <c r="Z129" s="146"/>
      <c r="AA129" s="458"/>
      <c r="AB129" s="509"/>
      <c r="AC129" s="95"/>
      <c r="AD129" s="129"/>
      <c r="AE129" s="128"/>
      <c r="AF129" s="129"/>
      <c r="AG129" s="129"/>
      <c r="AH129" s="146"/>
      <c r="AI129" s="116">
        <v>45812</v>
      </c>
      <c r="AJ129" s="95">
        <v>45813</v>
      </c>
      <c r="AK129" s="536"/>
      <c r="AL129" s="131">
        <v>45983</v>
      </c>
      <c r="AM129" s="131">
        <v>45985</v>
      </c>
      <c r="AN129" s="119"/>
      <c r="AO129" s="146"/>
      <c r="AP129" s="158">
        <v>45814</v>
      </c>
      <c r="AQ129" s="130">
        <v>45814</v>
      </c>
      <c r="AR129" s="130"/>
      <c r="AS129" s="130">
        <v>46000</v>
      </c>
      <c r="AT129" s="130">
        <v>46002</v>
      </c>
      <c r="AU129" s="119"/>
      <c r="AV129" s="146"/>
      <c r="AW129" s="116">
        <v>45815</v>
      </c>
      <c r="AX129" s="95">
        <v>45816</v>
      </c>
      <c r="AY129" s="128"/>
      <c r="AZ129" s="130">
        <v>46005</v>
      </c>
      <c r="BA129" s="130">
        <v>46005</v>
      </c>
      <c r="BB129" s="119"/>
      <c r="BC129" s="146"/>
      <c r="BD129" s="116">
        <v>45817</v>
      </c>
      <c r="BE129" s="95">
        <v>45818</v>
      </c>
      <c r="BF129" s="95"/>
      <c r="BG129" s="95">
        <v>46007</v>
      </c>
      <c r="BH129" s="95">
        <v>46007</v>
      </c>
      <c r="BI129" s="119"/>
      <c r="BJ129" s="146"/>
      <c r="BK129" s="116">
        <v>45819</v>
      </c>
      <c r="BL129" s="95">
        <v>45829</v>
      </c>
      <c r="BM129" s="95"/>
      <c r="BN129" s="95">
        <v>46008</v>
      </c>
      <c r="BO129" s="95">
        <v>46010</v>
      </c>
      <c r="BP129" s="119"/>
      <c r="BQ129" s="146"/>
      <c r="BR129" s="116">
        <v>45830</v>
      </c>
      <c r="BS129" s="95">
        <v>45831</v>
      </c>
      <c r="BT129" s="95"/>
      <c r="BU129" s="95">
        <v>46011</v>
      </c>
      <c r="BV129" s="95">
        <v>46012</v>
      </c>
      <c r="BW129" s="119"/>
      <c r="BX129" s="119"/>
      <c r="BY129" s="146"/>
      <c r="BZ129" s="116">
        <v>45836</v>
      </c>
      <c r="CA129" s="95">
        <v>45839</v>
      </c>
      <c r="CB129" s="151"/>
      <c r="CC129" s="95">
        <v>46014</v>
      </c>
      <c r="CD129" s="95">
        <v>46058</v>
      </c>
      <c r="CE129" s="119"/>
      <c r="CF129" s="146"/>
      <c r="CG129" s="116">
        <v>45838</v>
      </c>
      <c r="CH129" s="95">
        <v>45838</v>
      </c>
      <c r="CI129" s="95"/>
      <c r="CJ129" s="95">
        <v>46015</v>
      </c>
      <c r="CK129" s="95">
        <v>46015</v>
      </c>
      <c r="CL129" s="119"/>
      <c r="CM129" s="119"/>
      <c r="CN129" s="119"/>
      <c r="CO129" s="146"/>
      <c r="CP129" s="116">
        <v>45823</v>
      </c>
      <c r="CQ129" s="95">
        <v>45833</v>
      </c>
      <c r="CR129" s="128"/>
      <c r="CS129" s="124">
        <f>MIN(INDEX('USS SUMMARY'!R:AB,MATCH($D129,'USS SUMMARY'!D:D,0),0))</f>
        <v>45999</v>
      </c>
      <c r="CT129" s="95">
        <v>46037</v>
      </c>
      <c r="CU129" s="119"/>
      <c r="CV129" s="146"/>
      <c r="CW129" s="116">
        <v>45833</v>
      </c>
      <c r="CX129" s="95">
        <v>45840</v>
      </c>
      <c r="CY129" s="128"/>
      <c r="CZ129" s="95">
        <v>45742</v>
      </c>
      <c r="DA129" s="95">
        <v>45772</v>
      </c>
      <c r="DB129" s="119"/>
      <c r="DC129" s="146"/>
      <c r="DD129" s="116">
        <v>45833</v>
      </c>
      <c r="DE129" s="95">
        <v>45840</v>
      </c>
      <c r="DF129" s="128"/>
      <c r="DG129" s="95">
        <v>46009</v>
      </c>
      <c r="DH129" s="95">
        <v>46020</v>
      </c>
      <c r="DI129" s="119"/>
      <c r="DJ129" s="146"/>
      <c r="DK129" s="445" t="str">
        <f>_xlfn.XLOOKUP(D129,CranePad!$D$4:$D$195,CranePad!$E$4:$E$195,0,0,1)</f>
        <v>Harsh</v>
      </c>
      <c r="DL129" s="116">
        <v>45835</v>
      </c>
      <c r="DM129" s="95">
        <v>45842</v>
      </c>
      <c r="DN129" s="95"/>
      <c r="DO129" s="95">
        <v>45995</v>
      </c>
      <c r="DP129" s="95">
        <v>46019</v>
      </c>
      <c r="DQ129" s="119"/>
      <c r="DR129" s="146"/>
      <c r="DS129" s="123">
        <v>46013</v>
      </c>
      <c r="DT129" s="124">
        <v>46022</v>
      </c>
      <c r="DU129" s="124"/>
      <c r="DV129" s="124">
        <v>46021</v>
      </c>
      <c r="DW129" s="124">
        <v>46030</v>
      </c>
      <c r="DX129" s="119"/>
      <c r="DY129" s="146"/>
      <c r="DZ129" s="123">
        <v>45991</v>
      </c>
      <c r="EA129" s="124">
        <v>45999</v>
      </c>
      <c r="EB129" s="124"/>
      <c r="EC129" s="124">
        <f>IF(D129='USS SUMMARY'!AE128,MIN('USS SUMMARY'!AH128:AL128),"")</f>
        <v>46038</v>
      </c>
      <c r="ED129" s="124">
        <v>46045</v>
      </c>
      <c r="EE129" s="119"/>
      <c r="EF129" s="146"/>
      <c r="EG129" s="123">
        <v>46023</v>
      </c>
      <c r="EH129" s="124">
        <v>46030</v>
      </c>
      <c r="EI129" s="124"/>
      <c r="EJ129" s="124">
        <v>46034</v>
      </c>
      <c r="EK129" s="124">
        <v>46040</v>
      </c>
      <c r="EL129" s="119"/>
      <c r="EM129" s="146"/>
      <c r="EN129" s="116">
        <v>46031</v>
      </c>
      <c r="EO129" s="95">
        <v>46033</v>
      </c>
      <c r="EP129" s="95"/>
      <c r="EQ129" s="95">
        <v>46040</v>
      </c>
      <c r="ER129" s="95">
        <v>46042</v>
      </c>
      <c r="ES129" s="119"/>
      <c r="ET129" s="146"/>
      <c r="EU129" s="116">
        <v>46024</v>
      </c>
      <c r="EV129" s="95">
        <v>46025</v>
      </c>
      <c r="EW129" s="95"/>
      <c r="EX129" s="95">
        <v>46049</v>
      </c>
      <c r="EY129" s="95">
        <v>46049</v>
      </c>
      <c r="EZ129" s="119"/>
      <c r="FA129" s="146"/>
      <c r="FB129" s="116">
        <v>45981</v>
      </c>
      <c r="FC129" s="95">
        <v>46001</v>
      </c>
      <c r="FD129" s="95"/>
      <c r="FE129" s="95">
        <v>45999</v>
      </c>
      <c r="FF129" s="95">
        <v>46023</v>
      </c>
      <c r="FG129" s="119"/>
      <c r="FH129" s="146"/>
      <c r="FI129" s="116">
        <v>45987</v>
      </c>
      <c r="FJ129" s="95">
        <f t="shared" ref="FJ129:FJ160" si="211">FI129+25</f>
        <v>46012</v>
      </c>
      <c r="FK129" s="95"/>
      <c r="FL129" s="95">
        <v>45991</v>
      </c>
      <c r="FM129" s="95">
        <v>46010</v>
      </c>
      <c r="FN129" s="119"/>
      <c r="FO129" s="144"/>
      <c r="FP129" s="116">
        <v>46026</v>
      </c>
      <c r="FQ129" s="95">
        <v>46029</v>
      </c>
      <c r="FR129" s="128"/>
      <c r="FS129" s="95">
        <v>46058</v>
      </c>
      <c r="FT129" s="95">
        <v>46067</v>
      </c>
      <c r="FU129" s="119"/>
      <c r="FV129" s="146"/>
      <c r="FW129" s="116">
        <v>46034</v>
      </c>
      <c r="FX129" s="95">
        <v>46036</v>
      </c>
      <c r="FY129" s="128"/>
      <c r="FZ129" s="129"/>
      <c r="GA129" s="129"/>
      <c r="GB129" s="119"/>
      <c r="GC129" s="146"/>
      <c r="GD129" s="392"/>
      <c r="GE129" s="436"/>
      <c r="GF129" s="78"/>
      <c r="GG129" s="78"/>
    </row>
    <row r="130" spans="1:189" ht="16.5" customHeight="1" x14ac:dyDescent="0.3">
      <c r="A130" s="118">
        <f t="shared" si="210"/>
        <v>126</v>
      </c>
      <c r="B130" s="75" t="s">
        <v>214</v>
      </c>
      <c r="C130" s="75" t="s">
        <v>209</v>
      </c>
      <c r="D130" s="73" t="s">
        <v>501</v>
      </c>
      <c r="E130" s="167" t="s">
        <v>415</v>
      </c>
      <c r="F130" s="427" t="s">
        <v>423</v>
      </c>
      <c r="G130" s="95">
        <v>45965</v>
      </c>
      <c r="H130" s="219" t="str">
        <f>VLOOKUP($D130,'Stone Column Progress'!$D$6:$E$199,2,0)</f>
        <v>Keller</v>
      </c>
      <c r="I130" s="193" t="s">
        <v>389</v>
      </c>
      <c r="J130" s="430">
        <v>547454</v>
      </c>
      <c r="K130" s="431">
        <v>2671378</v>
      </c>
      <c r="L130" s="116"/>
      <c r="M130" s="95"/>
      <c r="N130" s="128"/>
      <c r="O130" s="95" t="s">
        <v>390</v>
      </c>
      <c r="P130" s="95" t="s">
        <v>390</v>
      </c>
      <c r="Q130" s="146"/>
      <c r="R130" s="118">
        <f>VLOOKUP(D130,'Stone Column Progress'!$D$6:$M$199,7,0)</f>
        <v>253</v>
      </c>
      <c r="S130" s="73">
        <f>VLOOKUP(D130,'Stone Column Progress'!$D$6:$M$199,9,0)</f>
        <v>253</v>
      </c>
      <c r="T130" s="95">
        <v>45792</v>
      </c>
      <c r="U130" s="95">
        <v>45801</v>
      </c>
      <c r="V130" s="128"/>
      <c r="W130" s="95">
        <v>45948</v>
      </c>
      <c r="X130" s="95">
        <v>45957</v>
      </c>
      <c r="Y130" s="119"/>
      <c r="Z130" s="146"/>
      <c r="AA130" s="458"/>
      <c r="AB130" s="509"/>
      <c r="AC130" s="95"/>
      <c r="AD130" s="129"/>
      <c r="AE130" s="128"/>
      <c r="AF130" s="129"/>
      <c r="AG130" s="129"/>
      <c r="AH130" s="146"/>
      <c r="AI130" s="116">
        <v>45812</v>
      </c>
      <c r="AJ130" s="95">
        <v>45813</v>
      </c>
      <c r="AK130" s="536"/>
      <c r="AL130" s="131">
        <v>45967</v>
      </c>
      <c r="AM130" s="131">
        <v>45969</v>
      </c>
      <c r="AN130" s="119"/>
      <c r="AO130" s="146"/>
      <c r="AP130" s="158">
        <v>45814</v>
      </c>
      <c r="AQ130" s="130">
        <v>45814</v>
      </c>
      <c r="AR130" s="130"/>
      <c r="AS130" s="130">
        <v>45970</v>
      </c>
      <c r="AT130" s="130">
        <v>45971</v>
      </c>
      <c r="AU130" s="119"/>
      <c r="AV130" s="146"/>
      <c r="AW130" s="116">
        <v>45815</v>
      </c>
      <c r="AX130" s="95">
        <v>45816</v>
      </c>
      <c r="AY130" s="128"/>
      <c r="AZ130" s="95">
        <v>45971</v>
      </c>
      <c r="BA130" s="95">
        <v>45972</v>
      </c>
      <c r="BB130" s="119"/>
      <c r="BC130" s="146"/>
      <c r="BD130" s="116">
        <v>45817</v>
      </c>
      <c r="BE130" s="95">
        <v>45818</v>
      </c>
      <c r="BF130" s="95"/>
      <c r="BG130" s="95">
        <v>45973</v>
      </c>
      <c r="BH130" s="95">
        <v>45973</v>
      </c>
      <c r="BI130" s="119"/>
      <c r="BJ130" s="146"/>
      <c r="BK130" s="116">
        <v>45819</v>
      </c>
      <c r="BL130" s="95">
        <v>45829</v>
      </c>
      <c r="BM130" s="95"/>
      <c r="BN130" s="95">
        <v>45974</v>
      </c>
      <c r="BO130" s="95">
        <v>45979</v>
      </c>
      <c r="BP130" s="119"/>
      <c r="BQ130" s="146"/>
      <c r="BR130" s="116">
        <v>45830</v>
      </c>
      <c r="BS130" s="95">
        <v>45831</v>
      </c>
      <c r="BT130" s="95"/>
      <c r="BU130" s="95">
        <v>45981</v>
      </c>
      <c r="BV130" s="95">
        <v>45982</v>
      </c>
      <c r="BW130" s="119"/>
      <c r="BX130" s="119"/>
      <c r="BY130" s="146"/>
      <c r="BZ130" s="116">
        <v>45836</v>
      </c>
      <c r="CA130" s="95">
        <v>45839</v>
      </c>
      <c r="CB130" s="151"/>
      <c r="CC130" s="95">
        <v>45985</v>
      </c>
      <c r="CD130" s="95">
        <v>46055</v>
      </c>
      <c r="CE130" s="119"/>
      <c r="CF130" s="146"/>
      <c r="CG130" s="116">
        <v>45838</v>
      </c>
      <c r="CH130" s="95">
        <v>45838</v>
      </c>
      <c r="CI130" s="95"/>
      <c r="CJ130" s="95">
        <v>45985</v>
      </c>
      <c r="CK130" s="95">
        <v>45985</v>
      </c>
      <c r="CL130" s="119"/>
      <c r="CM130" s="119"/>
      <c r="CN130" s="119"/>
      <c r="CO130" s="146"/>
      <c r="CP130" s="116">
        <v>45823</v>
      </c>
      <c r="CQ130" s="95">
        <v>45833</v>
      </c>
      <c r="CR130" s="128"/>
      <c r="CS130" s="124">
        <f>MIN(INDEX('USS SUMMARY'!R:AB,MATCH($D130,'USS SUMMARY'!D:D,0),0))</f>
        <v>45981</v>
      </c>
      <c r="CT130" s="124">
        <v>46030</v>
      </c>
      <c r="CU130" s="119"/>
      <c r="CV130" s="146"/>
      <c r="CW130" s="116">
        <v>45833</v>
      </c>
      <c r="CX130" s="95">
        <v>45840</v>
      </c>
      <c r="CY130" s="128"/>
      <c r="CZ130" s="95">
        <v>46003</v>
      </c>
      <c r="DA130" s="95">
        <v>46006</v>
      </c>
      <c r="DB130" s="119"/>
      <c r="DC130" s="146"/>
      <c r="DD130" s="116">
        <v>45833</v>
      </c>
      <c r="DE130" s="95">
        <v>45840</v>
      </c>
      <c r="DF130" s="128"/>
      <c r="DG130" s="95">
        <v>46000</v>
      </c>
      <c r="DH130" s="95">
        <v>46005</v>
      </c>
      <c r="DI130" s="119"/>
      <c r="DJ130" s="146"/>
      <c r="DK130" s="445" t="str">
        <f>_xlfn.XLOOKUP(D130,CranePad!$D$4:$D$195,CranePad!$E$4:$E$195,0,0,1)</f>
        <v>Harsh</v>
      </c>
      <c r="DL130" s="116">
        <v>45835</v>
      </c>
      <c r="DM130" s="95">
        <v>45842</v>
      </c>
      <c r="DN130" s="95"/>
      <c r="DO130" s="95">
        <v>45996</v>
      </c>
      <c r="DP130" s="95">
        <v>46005</v>
      </c>
      <c r="DQ130" s="119"/>
      <c r="DR130" s="146"/>
      <c r="DS130" s="123">
        <v>45993</v>
      </c>
      <c r="DT130" s="124">
        <v>46002</v>
      </c>
      <c r="DU130" s="124"/>
      <c r="DV130" s="124">
        <v>46022</v>
      </c>
      <c r="DW130" s="124">
        <v>46032</v>
      </c>
      <c r="DX130" s="119"/>
      <c r="DY130" s="146"/>
      <c r="DZ130" s="123">
        <v>45995</v>
      </c>
      <c r="EA130" s="124">
        <v>46003</v>
      </c>
      <c r="EB130" s="124"/>
      <c r="EC130" s="124">
        <f>IF(D130='USS SUMMARY'!AE129,MIN('USS SUMMARY'!AH129:AL129),"")</f>
        <v>46032</v>
      </c>
      <c r="ED130" s="124">
        <v>46036</v>
      </c>
      <c r="EE130" s="119"/>
      <c r="EF130" s="146"/>
      <c r="EG130" s="123">
        <v>46003</v>
      </c>
      <c r="EH130" s="124">
        <v>46010</v>
      </c>
      <c r="EI130" s="124"/>
      <c r="EJ130" s="124">
        <v>46035</v>
      </c>
      <c r="EK130" s="124">
        <v>46041</v>
      </c>
      <c r="EL130" s="119"/>
      <c r="EM130" s="146"/>
      <c r="EN130" s="116">
        <v>46011</v>
      </c>
      <c r="EO130" s="95">
        <v>46013</v>
      </c>
      <c r="EP130" s="95"/>
      <c r="EQ130" s="95">
        <v>46041</v>
      </c>
      <c r="ER130" s="95">
        <v>46043</v>
      </c>
      <c r="ES130" s="119"/>
      <c r="ET130" s="146"/>
      <c r="EU130" s="116">
        <v>46028</v>
      </c>
      <c r="EV130" s="95">
        <v>46029</v>
      </c>
      <c r="EW130" s="95"/>
      <c r="EX130" s="95">
        <v>46042</v>
      </c>
      <c r="EY130" s="95">
        <v>46042</v>
      </c>
      <c r="EZ130" s="119"/>
      <c r="FA130" s="146"/>
      <c r="FB130" s="116">
        <v>45981</v>
      </c>
      <c r="FC130" s="95">
        <v>46001</v>
      </c>
      <c r="FD130" s="95"/>
      <c r="FE130" s="95">
        <v>46013</v>
      </c>
      <c r="FF130" s="95">
        <v>46044</v>
      </c>
      <c r="FG130" s="119"/>
      <c r="FH130" s="146"/>
      <c r="FI130" s="116">
        <v>45987</v>
      </c>
      <c r="FJ130" s="95">
        <f t="shared" si="211"/>
        <v>46012</v>
      </c>
      <c r="FK130" s="95"/>
      <c r="FL130" s="95">
        <v>45991</v>
      </c>
      <c r="FM130" s="95">
        <v>46010</v>
      </c>
      <c r="FN130" s="119"/>
      <c r="FO130" s="144"/>
      <c r="FP130" s="116">
        <v>46030</v>
      </c>
      <c r="FQ130" s="95">
        <v>46033</v>
      </c>
      <c r="FR130" s="128"/>
      <c r="FS130" s="95">
        <v>46058</v>
      </c>
      <c r="FT130" s="95">
        <v>46067</v>
      </c>
      <c r="FU130" s="119"/>
      <c r="FV130" s="146"/>
      <c r="FW130" s="116">
        <v>46034</v>
      </c>
      <c r="FX130" s="95">
        <v>46036</v>
      </c>
      <c r="FY130" s="128"/>
      <c r="FZ130" s="129"/>
      <c r="GA130" s="129"/>
      <c r="GB130" s="119"/>
      <c r="GC130" s="146"/>
      <c r="GD130" s="392"/>
      <c r="GE130" s="436"/>
      <c r="GF130" s="78"/>
      <c r="GG130" s="78"/>
    </row>
    <row r="131" spans="1:189" ht="16.5" customHeight="1" x14ac:dyDescent="0.3">
      <c r="A131" s="118">
        <f t="shared" si="210"/>
        <v>127</v>
      </c>
      <c r="B131" s="75" t="s">
        <v>214</v>
      </c>
      <c r="C131" s="75" t="s">
        <v>209</v>
      </c>
      <c r="D131" s="73" t="s">
        <v>502</v>
      </c>
      <c r="E131" s="167" t="s">
        <v>429</v>
      </c>
      <c r="F131" s="427" t="s">
        <v>407</v>
      </c>
      <c r="G131" s="95">
        <v>45999</v>
      </c>
      <c r="H131" s="219" t="str">
        <f>VLOOKUP($D131,'Stone Column Progress'!$D$6:$E$199,2,0)</f>
        <v>Bauer</v>
      </c>
      <c r="I131" s="193" t="s">
        <v>389</v>
      </c>
      <c r="J131" s="430">
        <v>547534</v>
      </c>
      <c r="K131" s="431">
        <v>2675018</v>
      </c>
      <c r="L131" s="116"/>
      <c r="M131" s="95"/>
      <c r="N131" s="128"/>
      <c r="O131" s="95" t="s">
        <v>390</v>
      </c>
      <c r="P131" s="95" t="s">
        <v>390</v>
      </c>
      <c r="Q131" s="146"/>
      <c r="R131" s="118">
        <f>VLOOKUP(D131,'Stone Column Progress'!$D$6:$M$199,7,0)</f>
        <v>253</v>
      </c>
      <c r="S131" s="73">
        <f>VLOOKUP(D131,'Stone Column Progress'!$D$6:$M$199,9,0)</f>
        <v>253</v>
      </c>
      <c r="T131" s="95">
        <v>45765</v>
      </c>
      <c r="U131" s="95">
        <v>45775</v>
      </c>
      <c r="V131" s="117"/>
      <c r="W131" s="95">
        <v>45897</v>
      </c>
      <c r="X131" s="95">
        <v>45910</v>
      </c>
      <c r="Y131" s="119"/>
      <c r="Z131" s="146"/>
      <c r="AA131" s="455" t="s">
        <v>391</v>
      </c>
      <c r="AB131" s="509" t="s">
        <v>404</v>
      </c>
      <c r="AC131" s="95"/>
      <c r="AD131" s="95"/>
      <c r="AE131" s="128"/>
      <c r="AF131" s="95">
        <v>45988</v>
      </c>
      <c r="AG131" s="95">
        <v>45996</v>
      </c>
      <c r="AH131" s="146"/>
      <c r="AI131" s="116">
        <v>45797</v>
      </c>
      <c r="AJ131" s="95">
        <v>45798</v>
      </c>
      <c r="AK131" s="536"/>
      <c r="AL131" s="131">
        <v>46000</v>
      </c>
      <c r="AM131" s="131">
        <v>46005</v>
      </c>
      <c r="AN131" s="119"/>
      <c r="AO131" s="450" t="s">
        <v>456</v>
      </c>
      <c r="AP131" s="158">
        <v>45799</v>
      </c>
      <c r="AQ131" s="130">
        <v>45799</v>
      </c>
      <c r="AR131" s="130"/>
      <c r="AS131" s="130">
        <v>46007</v>
      </c>
      <c r="AT131" s="130">
        <v>46009</v>
      </c>
      <c r="AU131" s="119"/>
      <c r="AV131" s="146"/>
      <c r="AW131" s="116">
        <v>45800</v>
      </c>
      <c r="AX131" s="95">
        <v>45801</v>
      </c>
      <c r="AY131" s="128"/>
      <c r="AZ131" s="95">
        <v>46013</v>
      </c>
      <c r="BA131" s="95">
        <v>46013</v>
      </c>
      <c r="BB131" s="119"/>
      <c r="BC131" s="146"/>
      <c r="BD131" s="116">
        <v>45802</v>
      </c>
      <c r="BE131" s="95">
        <v>45803</v>
      </c>
      <c r="BF131" s="95"/>
      <c r="BG131" s="95">
        <v>46015</v>
      </c>
      <c r="BH131" s="95">
        <v>46016</v>
      </c>
      <c r="BI131" s="119"/>
      <c r="BJ131" s="146"/>
      <c r="BK131" s="116">
        <v>45804</v>
      </c>
      <c r="BL131" s="95">
        <v>45814</v>
      </c>
      <c r="BM131" s="95"/>
      <c r="BN131" s="95">
        <v>46017</v>
      </c>
      <c r="BO131" s="95">
        <v>46024</v>
      </c>
      <c r="BP131" s="119"/>
      <c r="BQ131" s="146"/>
      <c r="BR131" s="116">
        <v>45815</v>
      </c>
      <c r="BS131" s="95">
        <v>45816</v>
      </c>
      <c r="BT131" s="95"/>
      <c r="BU131" s="95">
        <v>46025</v>
      </c>
      <c r="BV131" s="95">
        <v>46026</v>
      </c>
      <c r="BW131" s="119"/>
      <c r="BX131" s="119"/>
      <c r="BY131" s="146"/>
      <c r="BZ131" s="116">
        <v>45821</v>
      </c>
      <c r="CA131" s="95">
        <v>45824</v>
      </c>
      <c r="CB131" s="151"/>
      <c r="CC131" s="95">
        <v>46029</v>
      </c>
      <c r="CD131" s="95"/>
      <c r="CE131" s="119"/>
      <c r="CF131" s="146"/>
      <c r="CG131" s="116">
        <v>45823</v>
      </c>
      <c r="CH131" s="95">
        <v>45823</v>
      </c>
      <c r="CI131" s="95"/>
      <c r="CJ131" s="95">
        <v>46030</v>
      </c>
      <c r="CK131" s="95">
        <v>46030</v>
      </c>
      <c r="CL131" s="119"/>
      <c r="CM131" s="119"/>
      <c r="CN131" s="119"/>
      <c r="CO131" s="146"/>
      <c r="CP131" s="116">
        <v>45808</v>
      </c>
      <c r="CQ131" s="95">
        <v>45818</v>
      </c>
      <c r="CR131" s="128"/>
      <c r="CS131" s="124">
        <f>MIN(INDEX('USS SUMMARY'!R:AB,MATCH($D131,'USS SUMMARY'!D:D,0),0))</f>
        <v>46012</v>
      </c>
      <c r="CT131" s="124">
        <v>46030</v>
      </c>
      <c r="CU131" s="119"/>
      <c r="CV131" s="146"/>
      <c r="CW131" s="116">
        <v>45818</v>
      </c>
      <c r="CX131" s="95">
        <v>45825</v>
      </c>
      <c r="CY131" s="128"/>
      <c r="CZ131" s="95">
        <v>45736</v>
      </c>
      <c r="DA131" s="95">
        <v>45798</v>
      </c>
      <c r="DB131" s="119"/>
      <c r="DC131" s="146"/>
      <c r="DD131" s="116">
        <v>45818</v>
      </c>
      <c r="DE131" s="95">
        <v>45825</v>
      </c>
      <c r="DF131" s="128"/>
      <c r="DG131" s="95">
        <v>46026</v>
      </c>
      <c r="DH131" s="95">
        <v>46031</v>
      </c>
      <c r="DI131" s="119"/>
      <c r="DJ131" s="146"/>
      <c r="DK131" s="445" t="str">
        <f>_xlfn.XLOOKUP(D131,CranePad!$D$4:$D$195,CranePad!$E$4:$E$195,0,0,1)</f>
        <v>Harsh</v>
      </c>
      <c r="DL131" s="116">
        <v>45820</v>
      </c>
      <c r="DM131" s="95">
        <v>45827</v>
      </c>
      <c r="DN131" s="95"/>
      <c r="DO131" s="95">
        <v>46024</v>
      </c>
      <c r="DP131" s="95">
        <v>46031</v>
      </c>
      <c r="DQ131" s="119"/>
      <c r="DR131" s="146"/>
      <c r="DS131" s="123">
        <v>46012</v>
      </c>
      <c r="DT131" s="124">
        <v>46022</v>
      </c>
      <c r="DU131" s="124"/>
      <c r="DV131" s="124">
        <v>46048</v>
      </c>
      <c r="DW131" s="124">
        <v>46070</v>
      </c>
      <c r="DX131" s="119"/>
      <c r="DY131" s="146"/>
      <c r="DZ131" s="123">
        <v>45995</v>
      </c>
      <c r="EA131" s="124">
        <v>46003</v>
      </c>
      <c r="EB131" s="124"/>
      <c r="EC131" s="124">
        <f>IF(D131='USS SUMMARY'!AE130,MIN('USS SUMMARY'!AH130:AL130),"")</f>
        <v>46032</v>
      </c>
      <c r="ED131" s="124">
        <v>46048</v>
      </c>
      <c r="EE131" s="119"/>
      <c r="EF131" s="146"/>
      <c r="EG131" s="123">
        <v>46023</v>
      </c>
      <c r="EH131" s="124">
        <v>46030</v>
      </c>
      <c r="EI131" s="124"/>
      <c r="EJ131" s="124">
        <v>46072</v>
      </c>
      <c r="EK131" s="124">
        <v>46077</v>
      </c>
      <c r="EL131" s="119"/>
      <c r="EM131" s="146"/>
      <c r="EN131" s="116">
        <v>46031</v>
      </c>
      <c r="EO131" s="95">
        <v>46033</v>
      </c>
      <c r="EP131" s="95"/>
      <c r="EQ131" s="95">
        <v>46077</v>
      </c>
      <c r="ER131" s="95">
        <v>46079</v>
      </c>
      <c r="ES131" s="119"/>
      <c r="ET131" s="146"/>
      <c r="EU131" s="116">
        <v>46028</v>
      </c>
      <c r="EV131" s="95">
        <v>46029</v>
      </c>
      <c r="EW131" s="95"/>
      <c r="EX131" s="95">
        <v>46044</v>
      </c>
      <c r="EY131" s="95">
        <v>46044</v>
      </c>
      <c r="EZ131" s="119"/>
      <c r="FA131" s="146"/>
      <c r="FB131" s="116">
        <v>45981</v>
      </c>
      <c r="FC131" s="95">
        <v>46001</v>
      </c>
      <c r="FD131" s="95"/>
      <c r="FE131" s="95">
        <v>45980</v>
      </c>
      <c r="FF131" s="95">
        <v>46044</v>
      </c>
      <c r="FG131" s="119"/>
      <c r="FH131" s="146"/>
      <c r="FI131" s="116">
        <v>45987</v>
      </c>
      <c r="FJ131" s="95">
        <f t="shared" si="211"/>
        <v>46012</v>
      </c>
      <c r="FK131" s="95"/>
      <c r="FL131" s="95">
        <v>45991</v>
      </c>
      <c r="FM131" s="95">
        <v>46010</v>
      </c>
      <c r="FN131" s="119"/>
      <c r="FO131" s="144"/>
      <c r="FP131" s="116">
        <v>46030</v>
      </c>
      <c r="FQ131" s="95">
        <v>46033</v>
      </c>
      <c r="FR131" s="128"/>
      <c r="FS131" s="95">
        <v>46071</v>
      </c>
      <c r="FT131" s="95"/>
      <c r="FU131" s="119"/>
      <c r="FV131" s="146"/>
      <c r="FW131" s="116">
        <v>46034</v>
      </c>
      <c r="FX131" s="95">
        <v>46036</v>
      </c>
      <c r="FY131" s="128"/>
      <c r="FZ131" s="129"/>
      <c r="GA131" s="129"/>
      <c r="GB131" s="119"/>
      <c r="GC131" s="146"/>
      <c r="GD131" s="392"/>
      <c r="GE131" s="436"/>
      <c r="GF131" s="78"/>
      <c r="GG131" s="78"/>
    </row>
    <row r="132" spans="1:189" ht="16.5" customHeight="1" x14ac:dyDescent="0.3">
      <c r="A132" s="118">
        <f t="shared" si="210"/>
        <v>128</v>
      </c>
      <c r="B132" s="75" t="s">
        <v>214</v>
      </c>
      <c r="C132" s="75" t="s">
        <v>209</v>
      </c>
      <c r="D132" s="73" t="s">
        <v>503</v>
      </c>
      <c r="E132" s="167" t="s">
        <v>429</v>
      </c>
      <c r="F132" s="427" t="s">
        <v>407</v>
      </c>
      <c r="G132" s="95">
        <v>45922</v>
      </c>
      <c r="H132" s="219" t="str">
        <f>VLOOKUP($D132,'Stone Column Progress'!$D$6:$E$199,2,0)</f>
        <v>Bauer</v>
      </c>
      <c r="I132" s="193" t="s">
        <v>389</v>
      </c>
      <c r="J132" s="430">
        <v>547724</v>
      </c>
      <c r="K132" s="431">
        <v>2674032</v>
      </c>
      <c r="L132" s="116"/>
      <c r="M132" s="95"/>
      <c r="N132" s="128"/>
      <c r="O132" s="95" t="s">
        <v>390</v>
      </c>
      <c r="P132" s="95" t="s">
        <v>390</v>
      </c>
      <c r="Q132" s="146"/>
      <c r="R132" s="118">
        <f>VLOOKUP(D132,'Stone Column Progress'!$D$6:$M$199,7,0)</f>
        <v>253</v>
      </c>
      <c r="S132" s="73">
        <f>VLOOKUP(D132,'Stone Column Progress'!$D$6:$M$199,9,0)</f>
        <v>253</v>
      </c>
      <c r="T132" s="95">
        <v>45776</v>
      </c>
      <c r="U132" s="95">
        <v>45785</v>
      </c>
      <c r="V132" s="128"/>
      <c r="W132" s="95">
        <v>45877</v>
      </c>
      <c r="X132" s="95">
        <v>45894</v>
      </c>
      <c r="Y132" s="119"/>
      <c r="Z132" s="146"/>
      <c r="AA132" s="458"/>
      <c r="AB132" s="122"/>
      <c r="AC132" s="95"/>
      <c r="AD132" s="129"/>
      <c r="AE132" s="128"/>
      <c r="AF132" s="129"/>
      <c r="AG132" s="129"/>
      <c r="AH132" s="146"/>
      <c r="AI132" s="116">
        <v>45797</v>
      </c>
      <c r="AJ132" s="95">
        <v>45798</v>
      </c>
      <c r="AK132" s="536"/>
      <c r="AL132" s="131">
        <v>45931</v>
      </c>
      <c r="AM132" s="131">
        <v>45932</v>
      </c>
      <c r="AN132" s="119"/>
      <c r="AO132" s="146"/>
      <c r="AP132" s="158">
        <v>45799</v>
      </c>
      <c r="AQ132" s="130">
        <v>45799</v>
      </c>
      <c r="AR132" s="130"/>
      <c r="AS132" s="130">
        <v>45935</v>
      </c>
      <c r="AT132" s="130">
        <v>45936</v>
      </c>
      <c r="AU132" s="119"/>
      <c r="AV132" s="146"/>
      <c r="AW132" s="116">
        <v>45800</v>
      </c>
      <c r="AX132" s="95">
        <v>45801</v>
      </c>
      <c r="AY132" s="128"/>
      <c r="AZ132" s="95">
        <v>45937</v>
      </c>
      <c r="BA132" s="95">
        <v>45937</v>
      </c>
      <c r="BB132" s="119"/>
      <c r="BC132" s="146"/>
      <c r="BD132" s="116">
        <v>45802</v>
      </c>
      <c r="BE132" s="95">
        <v>45803</v>
      </c>
      <c r="BF132" s="95"/>
      <c r="BG132" s="95">
        <v>45938</v>
      </c>
      <c r="BH132" s="95">
        <v>45939</v>
      </c>
      <c r="BI132" s="119"/>
      <c r="BJ132" s="146"/>
      <c r="BK132" s="116">
        <v>45804</v>
      </c>
      <c r="BL132" s="95">
        <v>45814</v>
      </c>
      <c r="BM132" s="95"/>
      <c r="BN132" s="95">
        <v>45940</v>
      </c>
      <c r="BO132" s="95">
        <v>45944</v>
      </c>
      <c r="BP132" s="119"/>
      <c r="BQ132" s="146"/>
      <c r="BR132" s="116">
        <v>45815</v>
      </c>
      <c r="BS132" s="95">
        <v>45816</v>
      </c>
      <c r="BT132" s="95"/>
      <c r="BU132" s="95">
        <v>45945</v>
      </c>
      <c r="BV132" s="95">
        <v>45946</v>
      </c>
      <c r="BW132" s="119"/>
      <c r="BX132" s="119"/>
      <c r="BY132" s="146"/>
      <c r="BZ132" s="116">
        <v>45821</v>
      </c>
      <c r="CA132" s="95">
        <v>45824</v>
      </c>
      <c r="CB132" s="151"/>
      <c r="CC132" s="95">
        <v>45989</v>
      </c>
      <c r="CD132" s="95">
        <v>46059</v>
      </c>
      <c r="CE132" s="119"/>
      <c r="CF132" s="146"/>
      <c r="CG132" s="116">
        <v>45823</v>
      </c>
      <c r="CH132" s="95">
        <v>45823</v>
      </c>
      <c r="CI132" s="95"/>
      <c r="CJ132" s="95">
        <v>45989</v>
      </c>
      <c r="CK132" s="95">
        <v>45989</v>
      </c>
      <c r="CL132" s="119"/>
      <c r="CM132" s="119"/>
      <c r="CN132" s="119"/>
      <c r="CO132" s="146"/>
      <c r="CP132" s="116">
        <v>45808</v>
      </c>
      <c r="CQ132" s="95">
        <v>45818</v>
      </c>
      <c r="CR132" s="128"/>
      <c r="CS132" s="124">
        <f>MIN(INDEX('USS SUMMARY'!R:AB,MATCH($D132,'USS SUMMARY'!D:D,0),0))</f>
        <v>45932</v>
      </c>
      <c r="CT132" s="124">
        <v>46018</v>
      </c>
      <c r="CU132" s="119"/>
      <c r="CV132" s="146"/>
      <c r="CW132" s="116">
        <v>45818</v>
      </c>
      <c r="CX132" s="95">
        <v>45825</v>
      </c>
      <c r="CY132" s="128"/>
      <c r="CZ132" s="95" t="s">
        <v>390</v>
      </c>
      <c r="DA132" s="95" t="s">
        <v>390</v>
      </c>
      <c r="DB132" s="119"/>
      <c r="DC132" s="146"/>
      <c r="DD132" s="116">
        <v>45818</v>
      </c>
      <c r="DE132" s="95">
        <v>45825</v>
      </c>
      <c r="DF132" s="128"/>
      <c r="DG132" s="95">
        <v>46012</v>
      </c>
      <c r="DH132" s="95">
        <v>46021</v>
      </c>
      <c r="DI132" s="119"/>
      <c r="DJ132" s="146"/>
      <c r="DK132" s="445" t="str">
        <f>_xlfn.XLOOKUP(D132,CranePad!$D$4:$D$195,CranePad!$E$4:$E$195,0,0,1)</f>
        <v>Varudi</v>
      </c>
      <c r="DL132" s="116">
        <v>45820</v>
      </c>
      <c r="DM132" s="95">
        <v>45827</v>
      </c>
      <c r="DN132" s="95"/>
      <c r="DO132" s="95">
        <v>45996</v>
      </c>
      <c r="DP132" s="95">
        <v>46020</v>
      </c>
      <c r="DQ132" s="119"/>
      <c r="DR132" s="146"/>
      <c r="DS132" s="123">
        <v>46001</v>
      </c>
      <c r="DT132" s="124">
        <v>46011</v>
      </c>
      <c r="DU132" s="124"/>
      <c r="DV132" s="124">
        <v>46027</v>
      </c>
      <c r="DW132" s="124">
        <v>46038</v>
      </c>
      <c r="DX132" s="119"/>
      <c r="DY132" s="146"/>
      <c r="DZ132" s="123">
        <v>45996</v>
      </c>
      <c r="EA132" s="124">
        <v>46004</v>
      </c>
      <c r="EB132" s="124"/>
      <c r="EC132" s="124">
        <f>IF(D132='USS SUMMARY'!AE131,MIN('USS SUMMARY'!AH131:AL131),"")</f>
        <v>46019</v>
      </c>
      <c r="ED132" s="124">
        <v>46040</v>
      </c>
      <c r="EE132" s="119"/>
      <c r="EF132" s="146"/>
      <c r="EG132" s="123">
        <v>46012</v>
      </c>
      <c r="EH132" s="124">
        <v>46019</v>
      </c>
      <c r="EI132" s="124"/>
      <c r="EJ132" s="124">
        <v>46042</v>
      </c>
      <c r="EK132" s="124">
        <v>46048</v>
      </c>
      <c r="EL132" s="119"/>
      <c r="EM132" s="146"/>
      <c r="EN132" s="116">
        <v>46020</v>
      </c>
      <c r="EO132" s="95">
        <v>46022</v>
      </c>
      <c r="EP132" s="95"/>
      <c r="EQ132" s="95">
        <v>46049</v>
      </c>
      <c r="ER132" s="95">
        <v>46050</v>
      </c>
      <c r="ES132" s="119"/>
      <c r="ET132" s="146"/>
      <c r="EU132" s="116">
        <v>46029</v>
      </c>
      <c r="EV132" s="95">
        <v>46030</v>
      </c>
      <c r="EW132" s="95"/>
      <c r="EX132" s="95">
        <v>46045</v>
      </c>
      <c r="EY132" s="95">
        <v>46045</v>
      </c>
      <c r="EZ132" s="119"/>
      <c r="FA132" s="146"/>
      <c r="FB132" s="116">
        <v>45981</v>
      </c>
      <c r="FC132" s="95">
        <v>46001</v>
      </c>
      <c r="FD132" s="95"/>
      <c r="FE132" s="95">
        <v>45981</v>
      </c>
      <c r="FF132" s="95">
        <v>46044</v>
      </c>
      <c r="FG132" s="119"/>
      <c r="FH132" s="146"/>
      <c r="FI132" s="116">
        <v>45987</v>
      </c>
      <c r="FJ132" s="95">
        <f t="shared" si="211"/>
        <v>46012</v>
      </c>
      <c r="FK132" s="95"/>
      <c r="FL132" s="95">
        <v>45991</v>
      </c>
      <c r="FM132" s="95">
        <v>46010</v>
      </c>
      <c r="FN132" s="119"/>
      <c r="FO132" s="144"/>
      <c r="FP132" s="116">
        <v>46031</v>
      </c>
      <c r="FQ132" s="95">
        <v>46034</v>
      </c>
      <c r="FR132" s="128"/>
      <c r="FS132" s="95">
        <v>46058</v>
      </c>
      <c r="FT132" s="95">
        <v>46067</v>
      </c>
      <c r="FU132" s="119"/>
      <c r="FV132" s="146"/>
      <c r="FW132" s="116">
        <v>46035</v>
      </c>
      <c r="FX132" s="95">
        <v>46037</v>
      </c>
      <c r="FY132" s="128"/>
      <c r="FZ132" s="129"/>
      <c r="GA132" s="129"/>
      <c r="GB132" s="119"/>
      <c r="GC132" s="146"/>
      <c r="GD132" s="392"/>
      <c r="GE132" s="436"/>
      <c r="GF132" s="78"/>
      <c r="GG132" s="78"/>
    </row>
    <row r="133" spans="1:189" ht="16.5" customHeight="1" x14ac:dyDescent="0.3">
      <c r="A133" s="118">
        <f t="shared" si="210"/>
        <v>129</v>
      </c>
      <c r="B133" s="75" t="s">
        <v>214</v>
      </c>
      <c r="C133" s="75" t="s">
        <v>209</v>
      </c>
      <c r="D133" s="73" t="s">
        <v>504</v>
      </c>
      <c r="E133" s="167" t="s">
        <v>429</v>
      </c>
      <c r="F133" s="427" t="s">
        <v>413</v>
      </c>
      <c r="G133" s="95">
        <v>45994</v>
      </c>
      <c r="H133" s="219" t="str">
        <f>VLOOKUP($D133,'Stone Column Progress'!$D$6:$E$199,2,0)</f>
        <v>Bauer</v>
      </c>
      <c r="I133" s="193" t="s">
        <v>389</v>
      </c>
      <c r="J133" s="430">
        <v>547915</v>
      </c>
      <c r="K133" s="431">
        <v>2673046</v>
      </c>
      <c r="L133" s="116"/>
      <c r="M133" s="95"/>
      <c r="N133" s="128"/>
      <c r="O133" s="95" t="s">
        <v>390</v>
      </c>
      <c r="P133" s="95" t="s">
        <v>390</v>
      </c>
      <c r="Q133" s="146"/>
      <c r="R133" s="118">
        <f>VLOOKUP(D133,'Stone Column Progress'!$D$6:$M$199,7,0)</f>
        <v>253</v>
      </c>
      <c r="S133" s="73">
        <f>VLOOKUP(D133,'Stone Column Progress'!$D$6:$M$199,9,0)</f>
        <v>253</v>
      </c>
      <c r="T133" s="95">
        <v>45786</v>
      </c>
      <c r="U133" s="95">
        <v>45795</v>
      </c>
      <c r="V133" s="117"/>
      <c r="W133" s="95">
        <v>45912</v>
      </c>
      <c r="X133" s="95">
        <v>45921</v>
      </c>
      <c r="Y133" s="119"/>
      <c r="Z133" s="146"/>
      <c r="AA133" s="456" t="s">
        <v>391</v>
      </c>
      <c r="AB133" s="510" t="s">
        <v>404</v>
      </c>
      <c r="AC133" s="95"/>
      <c r="AD133" s="127"/>
      <c r="AE133" s="128"/>
      <c r="AF133" s="95">
        <v>45983</v>
      </c>
      <c r="AG133" s="95">
        <v>45990</v>
      </c>
      <c r="AH133" s="146"/>
      <c r="AI133" s="116">
        <v>45800</v>
      </c>
      <c r="AJ133" s="95">
        <v>45801</v>
      </c>
      <c r="AK133" s="536"/>
      <c r="AL133" s="131">
        <v>45996</v>
      </c>
      <c r="AM133" s="131">
        <v>45999</v>
      </c>
      <c r="AN133" s="119"/>
      <c r="AO133" s="146"/>
      <c r="AP133" s="158">
        <v>45802</v>
      </c>
      <c r="AQ133" s="130">
        <v>45802</v>
      </c>
      <c r="AR133" s="130"/>
      <c r="AS133" s="130">
        <v>45999</v>
      </c>
      <c r="AT133" s="130">
        <v>46000</v>
      </c>
      <c r="AU133" s="119"/>
      <c r="AV133" s="146"/>
      <c r="AW133" s="116">
        <v>45803</v>
      </c>
      <c r="AX133" s="95">
        <v>45804</v>
      </c>
      <c r="AY133" s="128"/>
      <c r="AZ133" s="95">
        <v>46000</v>
      </c>
      <c r="BA133" s="95">
        <v>46000</v>
      </c>
      <c r="BB133" s="119"/>
      <c r="BC133" s="146"/>
      <c r="BD133" s="116">
        <v>45805</v>
      </c>
      <c r="BE133" s="95">
        <v>45806</v>
      </c>
      <c r="BF133" s="95"/>
      <c r="BG133" s="95">
        <v>46007</v>
      </c>
      <c r="BH133" s="95">
        <v>46008</v>
      </c>
      <c r="BI133" s="119"/>
      <c r="BJ133" s="146"/>
      <c r="BK133" s="116">
        <v>45807</v>
      </c>
      <c r="BL133" s="95">
        <v>45817</v>
      </c>
      <c r="BM133" s="95"/>
      <c r="BN133" s="95">
        <v>46008</v>
      </c>
      <c r="BO133" s="95">
        <v>46014</v>
      </c>
      <c r="BP133" s="119"/>
      <c r="BQ133" s="146"/>
      <c r="BR133" s="116">
        <v>45818</v>
      </c>
      <c r="BS133" s="95">
        <v>45819</v>
      </c>
      <c r="BT133" s="95"/>
      <c r="BU133" s="95">
        <v>46015</v>
      </c>
      <c r="BV133" s="95">
        <v>46015</v>
      </c>
      <c r="BW133" s="119"/>
      <c r="BX133" s="119"/>
      <c r="BY133" s="146"/>
      <c r="BZ133" s="116">
        <v>45824</v>
      </c>
      <c r="CA133" s="95">
        <v>45827</v>
      </c>
      <c r="CB133" s="151"/>
      <c r="CC133" s="95">
        <v>46027</v>
      </c>
      <c r="CD133" s="95"/>
      <c r="CE133" s="119"/>
      <c r="CF133" s="146"/>
      <c r="CG133" s="116">
        <v>45826</v>
      </c>
      <c r="CH133" s="95">
        <v>45826</v>
      </c>
      <c r="CI133" s="95"/>
      <c r="CJ133" s="95">
        <v>46028</v>
      </c>
      <c r="CK133" s="95">
        <v>46028</v>
      </c>
      <c r="CL133" s="119"/>
      <c r="CM133" s="119"/>
      <c r="CN133" s="119"/>
      <c r="CO133" s="146"/>
      <c r="CP133" s="116">
        <v>45811</v>
      </c>
      <c r="CQ133" s="95">
        <v>45821</v>
      </c>
      <c r="CR133" s="128"/>
      <c r="CS133" s="124">
        <f>MIN(INDEX('USS SUMMARY'!R:AB,MATCH($D133,'USS SUMMARY'!D:D,0),0))</f>
        <v>45999</v>
      </c>
      <c r="CT133" s="124">
        <v>46027</v>
      </c>
      <c r="CU133" s="119"/>
      <c r="CV133" s="146"/>
      <c r="CW133" s="116">
        <v>45821</v>
      </c>
      <c r="CX133" s="95">
        <v>45828</v>
      </c>
      <c r="CY133" s="128"/>
      <c r="CZ133" s="95">
        <v>45732</v>
      </c>
      <c r="DA133" s="95">
        <v>45797</v>
      </c>
      <c r="DB133" s="119"/>
      <c r="DC133" s="146"/>
      <c r="DD133" s="116">
        <v>45821</v>
      </c>
      <c r="DE133" s="95">
        <v>45828</v>
      </c>
      <c r="DF133" s="128"/>
      <c r="DG133" s="95">
        <v>46028</v>
      </c>
      <c r="DH133" s="553">
        <v>46032</v>
      </c>
      <c r="DI133" s="119"/>
      <c r="DJ133" s="146"/>
      <c r="DK133" s="445" t="str">
        <f>_xlfn.XLOOKUP(D133,CranePad!$D$4:$D$195,CranePad!$E$4:$E$195,0,0,1)</f>
        <v>Varudi</v>
      </c>
      <c r="DL133" s="116">
        <v>45823</v>
      </c>
      <c r="DM133" s="95">
        <v>45830</v>
      </c>
      <c r="DN133" s="95"/>
      <c r="DO133" s="95">
        <v>46019</v>
      </c>
      <c r="DP133" s="95">
        <v>46033</v>
      </c>
      <c r="DQ133" s="119"/>
      <c r="DR133" s="146"/>
      <c r="DS133" s="123">
        <v>45991</v>
      </c>
      <c r="DT133" s="124">
        <v>46000</v>
      </c>
      <c r="DU133" s="124"/>
      <c r="DV133" s="124">
        <v>46046</v>
      </c>
      <c r="DW133" s="124">
        <v>46070</v>
      </c>
      <c r="DX133" s="119"/>
      <c r="DY133" s="146"/>
      <c r="DZ133" s="123">
        <v>45996</v>
      </c>
      <c r="EA133" s="124">
        <v>46004</v>
      </c>
      <c r="EB133" s="124"/>
      <c r="EC133" s="124">
        <f>IF(D133='USS SUMMARY'!AE132,MIN('USS SUMMARY'!AH132:AL132),"")</f>
        <v>46029</v>
      </c>
      <c r="ED133" s="124">
        <v>46039</v>
      </c>
      <c r="EE133" s="119"/>
      <c r="EF133" s="146"/>
      <c r="EG133" s="123">
        <v>46001</v>
      </c>
      <c r="EH133" s="124">
        <v>46008</v>
      </c>
      <c r="EI133" s="124"/>
      <c r="EJ133" s="124">
        <v>46072</v>
      </c>
      <c r="EK133" s="124">
        <v>46075</v>
      </c>
      <c r="EL133" s="119"/>
      <c r="EM133" s="146"/>
      <c r="EN133" s="116">
        <v>46009</v>
      </c>
      <c r="EO133" s="95">
        <v>46011</v>
      </c>
      <c r="EP133" s="95"/>
      <c r="EQ133" s="95">
        <v>46076</v>
      </c>
      <c r="ER133" s="95">
        <v>46080</v>
      </c>
      <c r="ES133" s="119"/>
      <c r="ET133" s="146"/>
      <c r="EU133" s="116">
        <v>46029</v>
      </c>
      <c r="EV133" s="95">
        <v>46030</v>
      </c>
      <c r="EW133" s="95"/>
      <c r="EX133" s="95">
        <v>46042</v>
      </c>
      <c r="EY133" s="95">
        <v>46042</v>
      </c>
      <c r="EZ133" s="119"/>
      <c r="FA133" s="146"/>
      <c r="FB133" s="116">
        <v>45981</v>
      </c>
      <c r="FC133" s="95">
        <v>46001</v>
      </c>
      <c r="FD133" s="95"/>
      <c r="FE133" s="95">
        <v>45976</v>
      </c>
      <c r="FF133" s="95">
        <v>46044</v>
      </c>
      <c r="FG133" s="119"/>
      <c r="FH133" s="146"/>
      <c r="FI133" s="116">
        <v>45987</v>
      </c>
      <c r="FJ133" s="95">
        <f t="shared" si="211"/>
        <v>46012</v>
      </c>
      <c r="FK133" s="95"/>
      <c r="FL133" s="95">
        <v>45991</v>
      </c>
      <c r="FM133" s="95">
        <v>46010</v>
      </c>
      <c r="FN133" s="119"/>
      <c r="FO133" s="144"/>
      <c r="FP133" s="116">
        <v>46031</v>
      </c>
      <c r="FQ133" s="95">
        <v>46034</v>
      </c>
      <c r="FR133" s="128"/>
      <c r="FS133" s="95">
        <v>46071</v>
      </c>
      <c r="FT133" s="95"/>
      <c r="FU133" s="119"/>
      <c r="FV133" s="146"/>
      <c r="FW133" s="116">
        <v>46035</v>
      </c>
      <c r="FX133" s="95">
        <v>46037</v>
      </c>
      <c r="FY133" s="128"/>
      <c r="FZ133" s="129"/>
      <c r="GA133" s="129"/>
      <c r="GB133" s="119"/>
      <c r="GC133" s="146"/>
      <c r="GD133" s="392"/>
      <c r="GE133" s="436"/>
      <c r="GF133" s="78"/>
      <c r="GG133" s="78"/>
    </row>
    <row r="134" spans="1:189" ht="16.5" customHeight="1" x14ac:dyDescent="0.3">
      <c r="A134" s="118">
        <f t="shared" si="210"/>
        <v>130</v>
      </c>
      <c r="B134" s="75" t="s">
        <v>214</v>
      </c>
      <c r="C134" s="75" t="s">
        <v>209</v>
      </c>
      <c r="D134" s="73" t="s">
        <v>505</v>
      </c>
      <c r="E134" s="167" t="s">
        <v>415</v>
      </c>
      <c r="F134" s="427" t="s">
        <v>413</v>
      </c>
      <c r="G134" s="95">
        <v>45986</v>
      </c>
      <c r="H134" s="219" t="str">
        <f>VLOOKUP($D134,'Stone Column Progress'!$D$6:$E$199,2,0)</f>
        <v>Keller</v>
      </c>
      <c r="I134" s="193" t="s">
        <v>389</v>
      </c>
      <c r="J134" s="430">
        <v>548105</v>
      </c>
      <c r="K134" s="431">
        <v>2672060</v>
      </c>
      <c r="L134" s="116"/>
      <c r="M134" s="95"/>
      <c r="N134" s="128"/>
      <c r="O134" s="95" t="s">
        <v>390</v>
      </c>
      <c r="P134" s="95" t="s">
        <v>390</v>
      </c>
      <c r="Q134" s="146"/>
      <c r="R134" s="118">
        <f>VLOOKUP(D134,'Stone Column Progress'!$D$6:$M$199,7,0)</f>
        <v>253</v>
      </c>
      <c r="S134" s="73">
        <f>VLOOKUP(D134,'Stone Column Progress'!$D$6:$M$199,9,0)</f>
        <v>253</v>
      </c>
      <c r="T134" s="95">
        <v>45767</v>
      </c>
      <c r="U134" s="95">
        <v>45777</v>
      </c>
      <c r="V134" s="117"/>
      <c r="W134" s="95">
        <v>45933</v>
      </c>
      <c r="X134" s="95">
        <v>45944</v>
      </c>
      <c r="Y134" s="119"/>
      <c r="Z134" s="146"/>
      <c r="AA134" s="458"/>
      <c r="AB134" s="122"/>
      <c r="AC134" s="95"/>
      <c r="AD134" s="129"/>
      <c r="AE134" s="128"/>
      <c r="AF134" s="129"/>
      <c r="AG134" s="129"/>
      <c r="AH134" s="146"/>
      <c r="AI134" s="116">
        <v>45795</v>
      </c>
      <c r="AJ134" s="95">
        <v>45796</v>
      </c>
      <c r="AK134" s="536"/>
      <c r="AL134" s="131">
        <v>45991</v>
      </c>
      <c r="AM134" s="131">
        <v>45992</v>
      </c>
      <c r="AN134" s="119"/>
      <c r="AO134" s="146"/>
      <c r="AP134" s="158">
        <v>45797</v>
      </c>
      <c r="AQ134" s="130">
        <v>45797</v>
      </c>
      <c r="AR134" s="130"/>
      <c r="AS134" s="130">
        <v>45997</v>
      </c>
      <c r="AT134" s="130">
        <v>45999</v>
      </c>
      <c r="AU134" s="119"/>
      <c r="AV134" s="146"/>
      <c r="AW134" s="116">
        <v>45798</v>
      </c>
      <c r="AX134" s="95">
        <v>45799</v>
      </c>
      <c r="AY134" s="128"/>
      <c r="AZ134" s="95">
        <v>45999</v>
      </c>
      <c r="BA134" s="95">
        <v>45999</v>
      </c>
      <c r="BB134" s="119"/>
      <c r="BC134" s="146"/>
      <c r="BD134" s="116">
        <v>45800</v>
      </c>
      <c r="BE134" s="95">
        <v>45801</v>
      </c>
      <c r="BF134" s="95"/>
      <c r="BG134" s="95">
        <v>46002</v>
      </c>
      <c r="BH134" s="95">
        <v>46002</v>
      </c>
      <c r="BI134" s="119"/>
      <c r="BJ134" s="146"/>
      <c r="BK134" s="116">
        <v>45802</v>
      </c>
      <c r="BL134" s="95">
        <v>45812</v>
      </c>
      <c r="BM134" s="95"/>
      <c r="BN134" s="95">
        <v>46003</v>
      </c>
      <c r="BO134" s="95">
        <v>46012</v>
      </c>
      <c r="BP134" s="119"/>
      <c r="BQ134" s="146"/>
      <c r="BR134" s="116">
        <v>45813</v>
      </c>
      <c r="BS134" s="95">
        <v>45814</v>
      </c>
      <c r="BT134" s="95"/>
      <c r="BU134" s="95">
        <v>46012</v>
      </c>
      <c r="BV134" s="95">
        <v>46013</v>
      </c>
      <c r="BW134" s="119"/>
      <c r="BX134" s="119"/>
      <c r="BY134" s="146"/>
      <c r="BZ134" s="116">
        <v>45819</v>
      </c>
      <c r="CA134" s="95">
        <v>45822</v>
      </c>
      <c r="CB134" s="151"/>
      <c r="CC134" s="95">
        <v>46047</v>
      </c>
      <c r="CD134" s="95"/>
      <c r="CE134" s="119"/>
      <c r="CF134" s="146"/>
      <c r="CG134" s="116">
        <v>45821</v>
      </c>
      <c r="CH134" s="95">
        <v>45821</v>
      </c>
      <c r="CI134" s="95"/>
      <c r="CJ134" s="95">
        <v>46017</v>
      </c>
      <c r="CK134" s="95">
        <v>46017</v>
      </c>
      <c r="CL134" s="119"/>
      <c r="CM134" s="119"/>
      <c r="CN134" s="119"/>
      <c r="CO134" s="146"/>
      <c r="CP134" s="116">
        <v>45806</v>
      </c>
      <c r="CQ134" s="95">
        <v>45816</v>
      </c>
      <c r="CR134" s="128"/>
      <c r="CS134" s="124">
        <f>MIN(INDEX('USS SUMMARY'!R:AB,MATCH($D134,'USS SUMMARY'!D:D,0),0))</f>
        <v>45998</v>
      </c>
      <c r="CT134" s="124">
        <v>46023</v>
      </c>
      <c r="CU134" s="119"/>
      <c r="CV134" s="146"/>
      <c r="CW134" s="116">
        <v>45816</v>
      </c>
      <c r="CX134" s="95">
        <v>45823</v>
      </c>
      <c r="CY134" s="128"/>
      <c r="CZ134" s="95" t="s">
        <v>390</v>
      </c>
      <c r="DA134" s="95" t="s">
        <v>390</v>
      </c>
      <c r="DB134" s="119"/>
      <c r="DC134" s="146"/>
      <c r="DD134" s="116">
        <v>45816</v>
      </c>
      <c r="DE134" s="95">
        <v>45823</v>
      </c>
      <c r="DF134" s="128"/>
      <c r="DG134" s="95">
        <v>46012</v>
      </c>
      <c r="DH134" s="95">
        <v>46035</v>
      </c>
      <c r="DI134" s="119"/>
      <c r="DJ134" s="146"/>
      <c r="DK134" s="445" t="str">
        <f>_xlfn.XLOOKUP(D134,CranePad!$D$4:$D$195,CranePad!$E$4:$E$195,0,0,1)</f>
        <v>Varudi</v>
      </c>
      <c r="DL134" s="116">
        <v>45818</v>
      </c>
      <c r="DM134" s="95">
        <v>45825</v>
      </c>
      <c r="DN134" s="95"/>
      <c r="DO134" s="95">
        <v>45995</v>
      </c>
      <c r="DP134" s="95">
        <v>46035</v>
      </c>
      <c r="DQ134" s="119"/>
      <c r="DR134" s="146"/>
      <c r="DS134" s="123">
        <v>46003</v>
      </c>
      <c r="DT134" s="124">
        <v>46012</v>
      </c>
      <c r="DU134" s="124"/>
      <c r="DV134" s="124">
        <v>46035</v>
      </c>
      <c r="DW134" s="124">
        <v>46047</v>
      </c>
      <c r="DX134" s="119"/>
      <c r="DY134" s="146"/>
      <c r="DZ134" s="123">
        <v>45995</v>
      </c>
      <c r="EA134" s="124">
        <v>46003</v>
      </c>
      <c r="EB134" s="124"/>
      <c r="EC134" s="124">
        <f>IF(D134='USS SUMMARY'!AE133,MIN('USS SUMMARY'!AH133:AL133),"")</f>
        <v>46021</v>
      </c>
      <c r="ED134" s="124">
        <v>46030</v>
      </c>
      <c r="EE134" s="119"/>
      <c r="EF134" s="146"/>
      <c r="EG134" s="123">
        <v>46013</v>
      </c>
      <c r="EH134" s="124">
        <v>46020</v>
      </c>
      <c r="EI134" s="124"/>
      <c r="EJ134" s="124">
        <v>46048</v>
      </c>
      <c r="EK134" s="124">
        <v>46056</v>
      </c>
      <c r="EL134" s="119"/>
      <c r="EM134" s="146"/>
      <c r="EN134" s="116">
        <v>46021</v>
      </c>
      <c r="EO134" s="95">
        <v>46023</v>
      </c>
      <c r="EP134" s="95"/>
      <c r="EQ134" s="95">
        <v>46056</v>
      </c>
      <c r="ER134" s="95">
        <v>46058</v>
      </c>
      <c r="ES134" s="119"/>
      <c r="ET134" s="146"/>
      <c r="EU134" s="116">
        <v>46028</v>
      </c>
      <c r="EV134" s="95">
        <v>46029</v>
      </c>
      <c r="EW134" s="95"/>
      <c r="EX134" s="95">
        <v>46034</v>
      </c>
      <c r="EY134" s="95">
        <v>46034</v>
      </c>
      <c r="EZ134" s="119"/>
      <c r="FA134" s="146"/>
      <c r="FB134" s="116">
        <v>45981</v>
      </c>
      <c r="FC134" s="95">
        <v>46001</v>
      </c>
      <c r="FD134" s="95"/>
      <c r="FE134" s="95">
        <v>46017</v>
      </c>
      <c r="FF134" s="95">
        <v>46044</v>
      </c>
      <c r="FG134" s="119"/>
      <c r="FH134" s="146"/>
      <c r="FI134" s="116">
        <v>45987</v>
      </c>
      <c r="FJ134" s="95">
        <f t="shared" si="211"/>
        <v>46012</v>
      </c>
      <c r="FK134" s="95"/>
      <c r="FL134" s="95">
        <v>45991</v>
      </c>
      <c r="FM134" s="95">
        <v>46010</v>
      </c>
      <c r="FN134" s="119"/>
      <c r="FO134" s="144"/>
      <c r="FP134" s="116">
        <v>46030</v>
      </c>
      <c r="FQ134" s="95">
        <v>46033</v>
      </c>
      <c r="FR134" s="128"/>
      <c r="FS134" s="95">
        <v>46058</v>
      </c>
      <c r="FT134" s="95">
        <v>46067</v>
      </c>
      <c r="FU134" s="119"/>
      <c r="FV134" s="146"/>
      <c r="FW134" s="116">
        <v>46034</v>
      </c>
      <c r="FX134" s="95">
        <v>46036</v>
      </c>
      <c r="FY134" s="128"/>
      <c r="FZ134" s="129"/>
      <c r="GA134" s="129"/>
      <c r="GB134" s="119"/>
      <c r="GC134" s="146"/>
      <c r="GD134" s="392"/>
      <c r="GE134" s="436"/>
      <c r="GF134" s="78"/>
      <c r="GG134" s="78"/>
    </row>
    <row r="135" spans="1:189" ht="16.5" customHeight="1" x14ac:dyDescent="0.3">
      <c r="A135" s="118">
        <f t="shared" si="210"/>
        <v>131</v>
      </c>
      <c r="B135" s="73" t="s">
        <v>215</v>
      </c>
      <c r="C135" s="75" t="s">
        <v>208</v>
      </c>
      <c r="D135" s="73" t="s">
        <v>506</v>
      </c>
      <c r="E135" s="167" t="s">
        <v>406</v>
      </c>
      <c r="F135" s="427" t="s">
        <v>416</v>
      </c>
      <c r="G135" s="95">
        <v>46008</v>
      </c>
      <c r="H135" s="219" t="str">
        <f>VLOOKUP($D135,'Stone Column Progress'!$D$6:$E$199,2,0)</f>
        <v>Bauer</v>
      </c>
      <c r="I135" s="193" t="s">
        <v>389</v>
      </c>
      <c r="J135" s="430">
        <v>547361</v>
      </c>
      <c r="K135" s="431">
        <v>2675905</v>
      </c>
      <c r="L135" s="116"/>
      <c r="M135" s="95"/>
      <c r="N135" s="128"/>
      <c r="O135" s="95" t="s">
        <v>390</v>
      </c>
      <c r="P135" s="95" t="s">
        <v>390</v>
      </c>
      <c r="Q135" s="146"/>
      <c r="R135" s="118">
        <f>VLOOKUP(D135,'Stone Column Progress'!$D$6:$M$199,7,0)</f>
        <v>253</v>
      </c>
      <c r="S135" s="73">
        <f>VLOOKUP(D135,'Stone Column Progress'!$D$6:$M$199,9,0)</f>
        <v>253</v>
      </c>
      <c r="T135" s="95">
        <v>45778</v>
      </c>
      <c r="U135" s="95">
        <v>45787</v>
      </c>
      <c r="V135" s="117"/>
      <c r="W135" s="95">
        <v>45980</v>
      </c>
      <c r="X135" s="95">
        <v>45990</v>
      </c>
      <c r="Y135" s="119"/>
      <c r="Z135" s="146"/>
      <c r="AA135" s="458"/>
      <c r="AB135" s="122"/>
      <c r="AC135" s="95"/>
      <c r="AD135" s="129"/>
      <c r="AE135" s="128"/>
      <c r="AF135" s="129"/>
      <c r="AG135" s="129"/>
      <c r="AH135" s="146"/>
      <c r="AI135" s="116">
        <v>45793</v>
      </c>
      <c r="AJ135" s="95">
        <v>45794</v>
      </c>
      <c r="AK135" s="536"/>
      <c r="AL135" s="131">
        <v>46008</v>
      </c>
      <c r="AM135" s="131">
        <v>46009</v>
      </c>
      <c r="AN135" s="119"/>
      <c r="AO135" s="447"/>
      <c r="AP135" s="158">
        <v>45795</v>
      </c>
      <c r="AQ135" s="130">
        <v>45795</v>
      </c>
      <c r="AR135" s="130"/>
      <c r="AS135" s="130">
        <v>46015</v>
      </c>
      <c r="AT135" s="130">
        <v>46016</v>
      </c>
      <c r="AU135" s="119"/>
      <c r="AV135" s="146"/>
      <c r="AW135" s="116">
        <v>45796</v>
      </c>
      <c r="AX135" s="95">
        <v>45797</v>
      </c>
      <c r="AY135" s="128"/>
      <c r="AZ135" s="95">
        <v>46017</v>
      </c>
      <c r="BA135" s="95">
        <v>46017</v>
      </c>
      <c r="BB135" s="119"/>
      <c r="BC135" s="146"/>
      <c r="BD135" s="116">
        <v>45798</v>
      </c>
      <c r="BE135" s="95">
        <v>45799</v>
      </c>
      <c r="BF135" s="95"/>
      <c r="BG135" s="95">
        <v>46020</v>
      </c>
      <c r="BH135" s="95">
        <v>46020</v>
      </c>
      <c r="BI135" s="119"/>
      <c r="BJ135" s="146"/>
      <c r="BK135" s="116">
        <v>45800</v>
      </c>
      <c r="BL135" s="95">
        <v>45810</v>
      </c>
      <c r="BM135" s="95"/>
      <c r="BN135" s="95">
        <v>46022</v>
      </c>
      <c r="BO135" s="95">
        <v>46028</v>
      </c>
      <c r="BP135" s="119"/>
      <c r="BQ135" s="146"/>
      <c r="BR135" s="116">
        <v>45811</v>
      </c>
      <c r="BS135" s="95">
        <v>45812</v>
      </c>
      <c r="BT135" s="95"/>
      <c r="BU135" s="95">
        <v>46029</v>
      </c>
      <c r="BV135" s="95">
        <v>46030</v>
      </c>
      <c r="BW135" s="119"/>
      <c r="BX135" s="119"/>
      <c r="BY135" s="146"/>
      <c r="BZ135" s="116">
        <v>45817</v>
      </c>
      <c r="CA135" s="95">
        <v>45820</v>
      </c>
      <c r="CB135" s="151"/>
      <c r="CC135" s="95">
        <v>46042</v>
      </c>
      <c r="CD135" s="95"/>
      <c r="CE135" s="119"/>
      <c r="CF135" s="146"/>
      <c r="CG135" s="116">
        <v>45819</v>
      </c>
      <c r="CH135" s="95">
        <v>45819</v>
      </c>
      <c r="CI135" s="95"/>
      <c r="CJ135" s="95">
        <v>46043</v>
      </c>
      <c r="CK135" s="95">
        <v>46043</v>
      </c>
      <c r="CL135" s="119"/>
      <c r="CM135" s="119"/>
      <c r="CN135" s="119"/>
      <c r="CO135" s="146"/>
      <c r="CP135" s="116">
        <v>45804</v>
      </c>
      <c r="CQ135" s="95">
        <v>45814</v>
      </c>
      <c r="CR135" s="128"/>
      <c r="CS135" s="124">
        <f>MIN(INDEX('USS SUMMARY'!R:AB,MATCH($D135,'USS SUMMARY'!D:D,0),0))</f>
        <v>46016</v>
      </c>
      <c r="CT135" s="124">
        <v>46076</v>
      </c>
      <c r="CU135" s="119"/>
      <c r="CV135" s="146"/>
      <c r="CW135" s="116">
        <v>45814</v>
      </c>
      <c r="CX135" s="95">
        <v>45821</v>
      </c>
      <c r="CY135" s="128"/>
      <c r="CZ135" s="95" t="s">
        <v>390</v>
      </c>
      <c r="DA135" s="95" t="s">
        <v>390</v>
      </c>
      <c r="DB135" s="119"/>
      <c r="DC135" s="146"/>
      <c r="DD135" s="116">
        <v>45814</v>
      </c>
      <c r="DE135" s="95">
        <v>45821</v>
      </c>
      <c r="DF135" s="128"/>
      <c r="DG135" s="553">
        <v>46070</v>
      </c>
      <c r="DH135" s="553">
        <v>46073</v>
      </c>
      <c r="DI135" s="119"/>
      <c r="DJ135" s="146"/>
      <c r="DK135" s="445" t="str">
        <f>_xlfn.XLOOKUP(D135,CranePad!$D$4:$D$195,CranePad!$E$4:$E$195,0,0,1)</f>
        <v>GP Project(Reuse)</v>
      </c>
      <c r="DL135" s="116">
        <v>45816</v>
      </c>
      <c r="DM135" s="95">
        <v>45823</v>
      </c>
      <c r="DN135" s="95"/>
      <c r="DO135" s="95">
        <v>46059</v>
      </c>
      <c r="DP135" s="95">
        <v>46071</v>
      </c>
      <c r="DQ135" s="119"/>
      <c r="DR135" s="146"/>
      <c r="DS135" s="123">
        <v>45998</v>
      </c>
      <c r="DT135" s="124">
        <v>46007</v>
      </c>
      <c r="DU135" s="124"/>
      <c r="DV135" s="124"/>
      <c r="DW135" s="124"/>
      <c r="DX135" s="119"/>
      <c r="DY135" s="146"/>
      <c r="DZ135" s="123">
        <v>45961</v>
      </c>
      <c r="EA135" s="124">
        <v>45969</v>
      </c>
      <c r="EB135" s="124"/>
      <c r="EC135" s="124">
        <f>IF(D135='USS SUMMARY'!AE134,MIN('USS SUMMARY'!AH134:AL134),"")</f>
        <v>0</v>
      </c>
      <c r="ED135" s="124"/>
      <c r="EE135" s="119"/>
      <c r="EF135" s="146"/>
      <c r="EG135" s="123">
        <v>46008</v>
      </c>
      <c r="EH135" s="124">
        <v>46015</v>
      </c>
      <c r="EI135" s="124"/>
      <c r="EJ135" s="124"/>
      <c r="EK135" s="124"/>
      <c r="EL135" s="119"/>
      <c r="EM135" s="146"/>
      <c r="EN135" s="116">
        <v>46016</v>
      </c>
      <c r="EO135" s="95">
        <v>46018</v>
      </c>
      <c r="EP135" s="95"/>
      <c r="EQ135" s="95"/>
      <c r="ER135" s="95"/>
      <c r="ES135" s="119"/>
      <c r="ET135" s="146"/>
      <c r="EU135" s="116">
        <v>45999</v>
      </c>
      <c r="EV135" s="95">
        <v>46000</v>
      </c>
      <c r="EW135" s="95"/>
      <c r="EX135" s="95"/>
      <c r="EY135" s="95"/>
      <c r="EZ135" s="119"/>
      <c r="FA135" s="146"/>
      <c r="FB135" s="116">
        <v>45981</v>
      </c>
      <c r="FC135" s="95">
        <v>46001</v>
      </c>
      <c r="FD135" s="95"/>
      <c r="FE135" s="95"/>
      <c r="FF135" s="95"/>
      <c r="FG135" s="119"/>
      <c r="FH135" s="146"/>
      <c r="FI135" s="116">
        <v>45976</v>
      </c>
      <c r="FJ135" s="95">
        <f t="shared" si="211"/>
        <v>46001</v>
      </c>
      <c r="FK135" s="95"/>
      <c r="FL135" s="95">
        <v>46053</v>
      </c>
      <c r="FM135" s="95">
        <v>46068</v>
      </c>
      <c r="FN135" s="119"/>
      <c r="FO135" s="144"/>
      <c r="FP135" s="116">
        <v>45996</v>
      </c>
      <c r="FQ135" s="95">
        <v>45999</v>
      </c>
      <c r="FR135" s="128"/>
      <c r="FS135" s="95"/>
      <c r="FT135" s="95"/>
      <c r="FU135" s="119"/>
      <c r="FV135" s="146"/>
      <c r="FW135" s="116">
        <v>46019</v>
      </c>
      <c r="FX135" s="95">
        <v>46021</v>
      </c>
      <c r="FY135" s="128"/>
      <c r="FZ135" s="129"/>
      <c r="GA135" s="129"/>
      <c r="GB135" s="119"/>
      <c r="GC135" s="146"/>
      <c r="GD135" s="392"/>
      <c r="GE135" s="436"/>
      <c r="GF135" s="78"/>
      <c r="GG135" s="78"/>
    </row>
    <row r="136" spans="1:189" ht="16.5" customHeight="1" x14ac:dyDescent="0.3">
      <c r="A136" s="118">
        <f t="shared" si="210"/>
        <v>132</v>
      </c>
      <c r="B136" s="73" t="s">
        <v>215</v>
      </c>
      <c r="C136" s="75" t="s">
        <v>208</v>
      </c>
      <c r="D136" s="73" t="s">
        <v>507</v>
      </c>
      <c r="E136" s="167" t="s">
        <v>406</v>
      </c>
      <c r="F136" s="427" t="s">
        <v>426</v>
      </c>
      <c r="G136" s="95">
        <v>46052</v>
      </c>
      <c r="H136" s="219" t="str">
        <f>VLOOKUP($D136,'Stone Column Progress'!$D$6:$E$199,2,0)</f>
        <v>Bauer/Keller</v>
      </c>
      <c r="I136" s="193" t="s">
        <v>389</v>
      </c>
      <c r="J136" s="430">
        <v>546537</v>
      </c>
      <c r="K136" s="431">
        <v>2676123</v>
      </c>
      <c r="L136" s="116"/>
      <c r="M136" s="95"/>
      <c r="N136" s="128"/>
      <c r="O136" s="95" t="s">
        <v>390</v>
      </c>
      <c r="P136" s="95" t="s">
        <v>390</v>
      </c>
      <c r="Q136" s="146"/>
      <c r="R136" s="118">
        <f>VLOOKUP(D136,'Stone Column Progress'!$D$6:$M$199,7,0)</f>
        <v>434</v>
      </c>
      <c r="S136" s="73">
        <f>VLOOKUP(D136,'Stone Column Progress'!$D$6:$M$199,9,0)</f>
        <v>434</v>
      </c>
      <c r="T136" s="95">
        <v>45788</v>
      </c>
      <c r="U136" s="95">
        <v>45797</v>
      </c>
      <c r="V136" s="117"/>
      <c r="W136" s="95">
        <v>45991</v>
      </c>
      <c r="X136" s="95">
        <v>46001</v>
      </c>
      <c r="Y136" s="119"/>
      <c r="Z136" s="146"/>
      <c r="AA136" s="455" t="s">
        <v>391</v>
      </c>
      <c r="AB136" s="509" t="s">
        <v>392</v>
      </c>
      <c r="AC136" s="95"/>
      <c r="AD136" s="129"/>
      <c r="AE136" s="128"/>
      <c r="AF136" s="95">
        <v>46033</v>
      </c>
      <c r="AG136" s="95">
        <v>46046</v>
      </c>
      <c r="AH136" s="552" t="s">
        <v>420</v>
      </c>
      <c r="AI136" s="116">
        <v>45802</v>
      </c>
      <c r="AJ136" s="95">
        <v>45803</v>
      </c>
      <c r="AK136" s="536"/>
      <c r="AL136" s="131"/>
      <c r="AM136" s="131"/>
      <c r="AN136" s="119"/>
      <c r="AO136" s="146"/>
      <c r="AP136" s="158">
        <v>45804</v>
      </c>
      <c r="AQ136" s="130">
        <v>45804</v>
      </c>
      <c r="AR136" s="130"/>
      <c r="AS136" s="130"/>
      <c r="AT136" s="130"/>
      <c r="AU136" s="119"/>
      <c r="AV136" s="146"/>
      <c r="AW136" s="116">
        <v>45805</v>
      </c>
      <c r="AX136" s="95">
        <v>45806</v>
      </c>
      <c r="AY136" s="128"/>
      <c r="AZ136" s="129"/>
      <c r="BA136" s="129"/>
      <c r="BB136" s="119"/>
      <c r="BC136" s="146"/>
      <c r="BD136" s="116">
        <v>45807</v>
      </c>
      <c r="BE136" s="95">
        <v>45808</v>
      </c>
      <c r="BF136" s="95"/>
      <c r="BG136" s="95"/>
      <c r="BH136" s="95"/>
      <c r="BI136" s="119"/>
      <c r="BJ136" s="146"/>
      <c r="BK136" s="116">
        <v>45809</v>
      </c>
      <c r="BL136" s="95">
        <v>45819</v>
      </c>
      <c r="BM136" s="95"/>
      <c r="BN136" s="95"/>
      <c r="BO136" s="95"/>
      <c r="BP136" s="119"/>
      <c r="BQ136" s="146"/>
      <c r="BR136" s="116">
        <v>45820</v>
      </c>
      <c r="BS136" s="95">
        <v>45821</v>
      </c>
      <c r="BT136" s="95"/>
      <c r="BU136" s="95"/>
      <c r="BV136" s="95"/>
      <c r="BW136" s="119"/>
      <c r="BX136" s="119"/>
      <c r="BY136" s="146"/>
      <c r="BZ136" s="116">
        <v>45826</v>
      </c>
      <c r="CA136" s="95">
        <v>45829</v>
      </c>
      <c r="CB136" s="151"/>
      <c r="CC136" s="95"/>
      <c r="CD136" s="95"/>
      <c r="CE136" s="119"/>
      <c r="CF136" s="146"/>
      <c r="CG136" s="116">
        <v>45828</v>
      </c>
      <c r="CH136" s="95">
        <v>45828</v>
      </c>
      <c r="CI136" s="95"/>
      <c r="CJ136" s="95"/>
      <c r="CK136" s="95"/>
      <c r="CL136" s="119"/>
      <c r="CM136" s="119"/>
      <c r="CN136" s="119"/>
      <c r="CO136" s="146"/>
      <c r="CP136" s="116">
        <v>45813</v>
      </c>
      <c r="CQ136" s="95">
        <v>45823</v>
      </c>
      <c r="CR136" s="128"/>
      <c r="CS136" s="124">
        <f>MIN(INDEX('USS SUMMARY'!R:AB,MATCH($D136,'USS SUMMARY'!D:D,0),0))</f>
        <v>0</v>
      </c>
      <c r="CT136" s="124"/>
      <c r="CU136" s="119"/>
      <c r="CV136" s="146"/>
      <c r="CW136" s="116">
        <v>45923</v>
      </c>
      <c r="CX136" s="95">
        <v>45930</v>
      </c>
      <c r="CY136" s="128"/>
      <c r="CZ136" s="95" t="s">
        <v>390</v>
      </c>
      <c r="DA136" s="95" t="s">
        <v>390</v>
      </c>
      <c r="DB136" s="119"/>
      <c r="DC136" s="146"/>
      <c r="DD136" s="116">
        <v>45923</v>
      </c>
      <c r="DE136" s="95">
        <v>45930</v>
      </c>
      <c r="DF136" s="128"/>
      <c r="DG136" s="129"/>
      <c r="DH136" s="129"/>
      <c r="DI136" s="119"/>
      <c r="DJ136" s="146"/>
      <c r="DK136" s="445" t="str">
        <f>_xlfn.XLOOKUP(D136,CranePad!$D$4:$D$195,CranePad!$E$4:$E$195,0,0,1)</f>
        <v>GP Project(Reuse)</v>
      </c>
      <c r="DL136" s="116">
        <v>45925</v>
      </c>
      <c r="DM136" s="95">
        <v>45932</v>
      </c>
      <c r="DN136" s="95"/>
      <c r="DO136" s="95">
        <v>46075</v>
      </c>
      <c r="DP136" s="95"/>
      <c r="DQ136" s="119"/>
      <c r="DR136" s="146"/>
      <c r="DS136" s="123">
        <v>46008</v>
      </c>
      <c r="DT136" s="124">
        <v>46017</v>
      </c>
      <c r="DU136" s="124"/>
      <c r="DV136" s="124"/>
      <c r="DW136" s="124"/>
      <c r="DX136" s="119"/>
      <c r="DY136" s="146"/>
      <c r="DZ136" s="123">
        <v>45998</v>
      </c>
      <c r="EA136" s="124">
        <v>46006</v>
      </c>
      <c r="EB136" s="124"/>
      <c r="EC136" s="124">
        <f>IF(D136='USS SUMMARY'!AE135,MIN('USS SUMMARY'!AH135:AL135),"")</f>
        <v>0</v>
      </c>
      <c r="ED136" s="124"/>
      <c r="EE136" s="119"/>
      <c r="EF136" s="146"/>
      <c r="EG136" s="123">
        <v>46018</v>
      </c>
      <c r="EH136" s="124">
        <v>46025</v>
      </c>
      <c r="EI136" s="124"/>
      <c r="EJ136" s="124"/>
      <c r="EK136" s="124"/>
      <c r="EL136" s="119"/>
      <c r="EM136" s="146"/>
      <c r="EN136" s="116">
        <v>46026</v>
      </c>
      <c r="EO136" s="95">
        <v>46028</v>
      </c>
      <c r="EP136" s="95"/>
      <c r="EQ136" s="95"/>
      <c r="ER136" s="95"/>
      <c r="ES136" s="119"/>
      <c r="ET136" s="146"/>
      <c r="EU136" s="116">
        <v>46031</v>
      </c>
      <c r="EV136" s="95">
        <v>46032</v>
      </c>
      <c r="EW136" s="95"/>
      <c r="EX136" s="95"/>
      <c r="EY136" s="95"/>
      <c r="EZ136" s="119"/>
      <c r="FA136" s="146"/>
      <c r="FB136" s="116">
        <v>45981</v>
      </c>
      <c r="FC136" s="95">
        <v>46001</v>
      </c>
      <c r="FD136" s="95"/>
      <c r="FE136" s="95">
        <v>46057</v>
      </c>
      <c r="FF136" s="95"/>
      <c r="FG136" s="119"/>
      <c r="FH136" s="146"/>
      <c r="FI136" s="116">
        <v>45999</v>
      </c>
      <c r="FJ136" s="95">
        <f t="shared" si="211"/>
        <v>46024</v>
      </c>
      <c r="FK136" s="95"/>
      <c r="FL136" s="95">
        <v>46053</v>
      </c>
      <c r="FM136" s="95">
        <v>46068</v>
      </c>
      <c r="FN136" s="119"/>
      <c r="FO136" s="144"/>
      <c r="FP136" s="116">
        <v>46033</v>
      </c>
      <c r="FQ136" s="95">
        <v>46036</v>
      </c>
      <c r="FR136" s="128"/>
      <c r="FS136" s="95"/>
      <c r="FT136" s="95"/>
      <c r="FU136" s="119"/>
      <c r="FV136" s="146"/>
      <c r="FW136" s="116">
        <v>46037</v>
      </c>
      <c r="FX136" s="95">
        <v>46039</v>
      </c>
      <c r="FY136" s="128"/>
      <c r="FZ136" s="129"/>
      <c r="GA136" s="129"/>
      <c r="GB136" s="119"/>
      <c r="GC136" s="146"/>
      <c r="GD136" s="392"/>
      <c r="GE136" s="436" t="s">
        <v>2335</v>
      </c>
      <c r="GF136" s="78"/>
      <c r="GG136" s="78"/>
    </row>
    <row r="137" spans="1:189" ht="16.5" customHeight="1" x14ac:dyDescent="0.3">
      <c r="A137" s="118">
        <f t="shared" si="210"/>
        <v>133</v>
      </c>
      <c r="B137" s="75" t="s">
        <v>215</v>
      </c>
      <c r="C137" s="75" t="s">
        <v>209</v>
      </c>
      <c r="D137" s="73" t="s">
        <v>130</v>
      </c>
      <c r="E137" s="167" t="s">
        <v>412</v>
      </c>
      <c r="F137" s="427" t="s">
        <v>398</v>
      </c>
      <c r="G137" s="95">
        <v>45820</v>
      </c>
      <c r="H137" s="219" t="str">
        <f>VLOOKUP($D137,'Stone Column Progress'!$D$6:$E$199,2,0)</f>
        <v>Keller</v>
      </c>
      <c r="I137" s="193" t="s">
        <v>389</v>
      </c>
      <c r="J137" s="430">
        <v>543761</v>
      </c>
      <c r="K137" s="431">
        <v>2677522</v>
      </c>
      <c r="L137" s="116"/>
      <c r="M137" s="95"/>
      <c r="N137" s="128"/>
      <c r="O137" s="95" t="s">
        <v>390</v>
      </c>
      <c r="P137" s="95" t="s">
        <v>390</v>
      </c>
      <c r="Q137" s="146"/>
      <c r="R137" s="118">
        <f>VLOOKUP(D137,'Stone Column Progress'!$D$6:$M$199,7,0)</f>
        <v>253</v>
      </c>
      <c r="S137" s="73">
        <f>VLOOKUP(D137,'Stone Column Progress'!$D$6:$M$199,9,0)</f>
        <v>253</v>
      </c>
      <c r="T137" s="95">
        <v>45806</v>
      </c>
      <c r="U137" s="95">
        <v>45816</v>
      </c>
      <c r="V137" s="128"/>
      <c r="W137" s="95">
        <v>45740</v>
      </c>
      <c r="X137" s="95">
        <v>45748</v>
      </c>
      <c r="Y137" s="119"/>
      <c r="Z137" s="146"/>
      <c r="AA137" s="458"/>
      <c r="AB137" s="122"/>
      <c r="AC137" s="95"/>
      <c r="AD137" s="129"/>
      <c r="AE137" s="128"/>
      <c r="AF137" s="129"/>
      <c r="AG137" s="129"/>
      <c r="AH137" s="146"/>
      <c r="AI137" s="116">
        <v>45917</v>
      </c>
      <c r="AJ137" s="95">
        <v>45918</v>
      </c>
      <c r="AK137" s="536"/>
      <c r="AL137" s="131">
        <v>45824</v>
      </c>
      <c r="AM137" s="131">
        <v>45983</v>
      </c>
      <c r="AN137" s="119"/>
      <c r="AO137" s="447" t="s">
        <v>459</v>
      </c>
      <c r="AP137" s="158">
        <v>45919</v>
      </c>
      <c r="AQ137" s="130">
        <v>45919</v>
      </c>
      <c r="AR137" s="130"/>
      <c r="AS137" s="130">
        <v>45984</v>
      </c>
      <c r="AT137" s="130">
        <v>45985</v>
      </c>
      <c r="AU137" s="119"/>
      <c r="AV137" s="146"/>
      <c r="AW137" s="116">
        <v>45920</v>
      </c>
      <c r="AX137" s="95">
        <v>45921</v>
      </c>
      <c r="AY137" s="128"/>
      <c r="AZ137" s="95">
        <v>45985</v>
      </c>
      <c r="BA137" s="95">
        <v>45985</v>
      </c>
      <c r="BB137" s="119"/>
      <c r="BC137" s="146"/>
      <c r="BD137" s="116">
        <v>45922</v>
      </c>
      <c r="BE137" s="95">
        <v>45923</v>
      </c>
      <c r="BF137" s="95"/>
      <c r="BG137" s="95">
        <v>45989</v>
      </c>
      <c r="BH137" s="95">
        <v>45990</v>
      </c>
      <c r="BI137" s="119"/>
      <c r="BJ137" s="146"/>
      <c r="BK137" s="116">
        <v>45924</v>
      </c>
      <c r="BL137" s="95">
        <v>45934</v>
      </c>
      <c r="BM137" s="95"/>
      <c r="BN137" s="95">
        <v>45991</v>
      </c>
      <c r="BO137" s="95">
        <v>46005</v>
      </c>
      <c r="BP137" s="119"/>
      <c r="BQ137" s="146"/>
      <c r="BR137" s="116">
        <v>45935</v>
      </c>
      <c r="BS137" s="95">
        <v>45936</v>
      </c>
      <c r="BT137" s="95"/>
      <c r="BU137" s="95">
        <v>46006</v>
      </c>
      <c r="BV137" s="95">
        <v>46006</v>
      </c>
      <c r="BW137" s="119"/>
      <c r="BX137" s="119"/>
      <c r="BY137" s="146"/>
      <c r="BZ137" s="116">
        <v>45941</v>
      </c>
      <c r="CA137" s="95">
        <v>45944</v>
      </c>
      <c r="CB137" s="151"/>
      <c r="CC137" s="95">
        <v>46009</v>
      </c>
      <c r="CD137" s="95"/>
      <c r="CE137" s="119"/>
      <c r="CF137" s="146"/>
      <c r="CG137" s="116">
        <v>45943</v>
      </c>
      <c r="CH137" s="95">
        <v>45943</v>
      </c>
      <c r="CI137" s="95"/>
      <c r="CJ137" s="95">
        <v>46010</v>
      </c>
      <c r="CK137" s="525">
        <v>46010</v>
      </c>
      <c r="CM137" s="119"/>
      <c r="CN137" s="119"/>
      <c r="CO137" s="146"/>
      <c r="CP137" s="116">
        <v>45938</v>
      </c>
      <c r="CQ137" s="95">
        <v>45948</v>
      </c>
      <c r="CR137" s="128"/>
      <c r="CS137" s="124">
        <f>MIN(INDEX('USS SUMMARY'!R:AB,MATCH($D137,'USS SUMMARY'!D:D,0),0))</f>
        <v>45983</v>
      </c>
      <c r="CT137" s="124"/>
      <c r="CU137" s="119"/>
      <c r="CV137" s="146"/>
      <c r="CW137" s="116">
        <v>46038</v>
      </c>
      <c r="CX137" s="95">
        <v>46045</v>
      </c>
      <c r="CY137" s="128"/>
      <c r="CZ137" s="95">
        <v>45732</v>
      </c>
      <c r="DA137" s="95">
        <v>45765</v>
      </c>
      <c r="DB137" s="119"/>
      <c r="DC137" s="146"/>
      <c r="DD137" s="116">
        <v>46038</v>
      </c>
      <c r="DE137" s="95">
        <v>46045</v>
      </c>
      <c r="DF137" s="128"/>
      <c r="DG137" s="129"/>
      <c r="DH137" s="129"/>
      <c r="DI137" s="119"/>
      <c r="DJ137" s="146"/>
      <c r="DK137" s="445" t="str">
        <f>_xlfn.XLOOKUP(D137,CranePad!$D$4:$D$195,CranePad!$E$4:$E$195,0,0,1)</f>
        <v>GP Project</v>
      </c>
      <c r="DL137" s="116">
        <v>46040</v>
      </c>
      <c r="DM137" s="95">
        <v>46047</v>
      </c>
      <c r="DN137" s="95"/>
      <c r="DO137" s="95"/>
      <c r="DP137" s="95"/>
      <c r="DQ137" s="119"/>
      <c r="DR137" s="146"/>
      <c r="DS137" s="123">
        <v>46018</v>
      </c>
      <c r="DT137" s="124">
        <v>46028</v>
      </c>
      <c r="DU137" s="124"/>
      <c r="DV137" s="124"/>
      <c r="DW137" s="124"/>
      <c r="DX137" s="119"/>
      <c r="DY137" s="146"/>
      <c r="DZ137" s="123">
        <v>46016</v>
      </c>
      <c r="EA137" s="124">
        <v>46024</v>
      </c>
      <c r="EB137" s="124"/>
      <c r="EC137" s="124">
        <f>IF(D137='USS SUMMARY'!AE136,MIN('USS SUMMARY'!AH136:AL136),"")</f>
        <v>0</v>
      </c>
      <c r="ED137" s="124"/>
      <c r="EE137" s="119"/>
      <c r="EF137" s="146"/>
      <c r="EG137" s="123">
        <v>46029</v>
      </c>
      <c r="EH137" s="124">
        <v>46036</v>
      </c>
      <c r="EI137" s="124"/>
      <c r="EJ137" s="124"/>
      <c r="EK137" s="124"/>
      <c r="EL137" s="119"/>
      <c r="EM137" s="146"/>
      <c r="EN137" s="116">
        <v>46037</v>
      </c>
      <c r="EO137" s="95">
        <v>46039</v>
      </c>
      <c r="EP137" s="95"/>
      <c r="EQ137" s="95"/>
      <c r="ER137" s="95"/>
      <c r="ES137" s="119"/>
      <c r="ET137" s="146"/>
      <c r="EU137" s="116">
        <v>46049</v>
      </c>
      <c r="EV137" s="95">
        <v>46050</v>
      </c>
      <c r="EW137" s="95"/>
      <c r="EX137" s="95"/>
      <c r="EY137" s="95"/>
      <c r="EZ137" s="119"/>
      <c r="FA137" s="146"/>
      <c r="FB137" s="116">
        <v>45981</v>
      </c>
      <c r="FC137" s="95">
        <v>46001</v>
      </c>
      <c r="FD137" s="95"/>
      <c r="FE137" s="95">
        <v>46060</v>
      </c>
      <c r="FF137" s="95"/>
      <c r="FG137" s="119"/>
      <c r="FH137" s="146"/>
      <c r="FI137" s="116">
        <v>45999</v>
      </c>
      <c r="FJ137" s="95">
        <f t="shared" si="211"/>
        <v>46024</v>
      </c>
      <c r="FK137" s="95"/>
      <c r="FL137" s="95"/>
      <c r="FM137" s="95"/>
      <c r="FN137" s="119"/>
      <c r="FO137" s="144"/>
      <c r="FP137" s="116">
        <v>46051</v>
      </c>
      <c r="FQ137" s="95">
        <v>46054</v>
      </c>
      <c r="FR137" s="128"/>
      <c r="FS137" s="95"/>
      <c r="FT137" s="95"/>
      <c r="FU137" s="119"/>
      <c r="FV137" s="146"/>
      <c r="FW137" s="116">
        <v>46055</v>
      </c>
      <c r="FX137" s="95">
        <v>46057</v>
      </c>
      <c r="FY137" s="128"/>
      <c r="FZ137" s="129"/>
      <c r="GA137" s="129"/>
      <c r="GB137" s="119"/>
      <c r="GC137" s="146"/>
      <c r="GD137" s="392"/>
      <c r="GE137" s="436"/>
      <c r="GF137" s="78"/>
      <c r="GG137" s="78"/>
    </row>
    <row r="138" spans="1:189" ht="16.5" customHeight="1" x14ac:dyDescent="0.3">
      <c r="A138" s="118">
        <f t="shared" si="210"/>
        <v>134</v>
      </c>
      <c r="B138" s="75" t="s">
        <v>215</v>
      </c>
      <c r="C138" s="75" t="s">
        <v>209</v>
      </c>
      <c r="D138" s="73" t="s">
        <v>132</v>
      </c>
      <c r="E138" s="167" t="s">
        <v>437</v>
      </c>
      <c r="F138" s="427" t="s">
        <v>508</v>
      </c>
      <c r="G138" s="95">
        <v>45765</v>
      </c>
      <c r="H138" s="219" t="str">
        <f>VLOOKUP($D138,'Stone Column Progress'!$D$6:$E$199,2,0)</f>
        <v>Keller</v>
      </c>
      <c r="I138" s="193" t="s">
        <v>389</v>
      </c>
      <c r="J138" s="430">
        <v>544578</v>
      </c>
      <c r="K138" s="431">
        <v>2677237</v>
      </c>
      <c r="L138" s="116"/>
      <c r="M138" s="95"/>
      <c r="N138" s="128"/>
      <c r="O138" s="95" t="s">
        <v>390</v>
      </c>
      <c r="P138" s="95" t="s">
        <v>390</v>
      </c>
      <c r="Q138" s="146"/>
      <c r="R138" s="118">
        <f>VLOOKUP(D138,'Stone Column Progress'!$D$6:$M$199,7,0)</f>
        <v>253</v>
      </c>
      <c r="S138" s="73">
        <f>VLOOKUP(D138,'Stone Column Progress'!$D$6:$M$199,9,0)</f>
        <v>253</v>
      </c>
      <c r="T138" s="95">
        <v>45817</v>
      </c>
      <c r="U138" s="95">
        <v>45827</v>
      </c>
      <c r="V138" s="128"/>
      <c r="W138" s="95">
        <v>45749</v>
      </c>
      <c r="X138" s="95">
        <v>45758</v>
      </c>
      <c r="Y138" s="119"/>
      <c r="Z138" s="146"/>
      <c r="AA138" s="458"/>
      <c r="AB138" s="122"/>
      <c r="AC138" s="95"/>
      <c r="AD138" s="129"/>
      <c r="AE138" s="128"/>
      <c r="AF138" s="129"/>
      <c r="AG138" s="129"/>
      <c r="AH138" s="146"/>
      <c r="AI138" s="116">
        <v>45928</v>
      </c>
      <c r="AJ138" s="95">
        <v>45929</v>
      </c>
      <c r="AK138" s="536"/>
      <c r="AL138" s="131">
        <v>45768</v>
      </c>
      <c r="AM138" s="131">
        <v>45771</v>
      </c>
      <c r="AN138" s="119"/>
      <c r="AO138" s="454"/>
      <c r="AP138" s="158">
        <v>45930</v>
      </c>
      <c r="AQ138" s="130">
        <v>45930</v>
      </c>
      <c r="AR138" s="130"/>
      <c r="AS138" s="130">
        <v>45772</v>
      </c>
      <c r="AT138" s="130">
        <v>45774</v>
      </c>
      <c r="AU138" s="119"/>
      <c r="AV138" s="146"/>
      <c r="AW138" s="116">
        <v>45931</v>
      </c>
      <c r="AX138" s="95">
        <v>45932</v>
      </c>
      <c r="AY138" s="128"/>
      <c r="AZ138" s="130">
        <v>45774</v>
      </c>
      <c r="BA138" s="130">
        <v>45774</v>
      </c>
      <c r="BB138" s="119"/>
      <c r="BC138" s="146"/>
      <c r="BD138" s="116">
        <v>45933</v>
      </c>
      <c r="BE138" s="95">
        <v>45934</v>
      </c>
      <c r="BF138" s="95"/>
      <c r="BG138" s="95">
        <v>45775</v>
      </c>
      <c r="BH138" s="95">
        <v>45775</v>
      </c>
      <c r="BI138" s="119"/>
      <c r="BJ138" s="146"/>
      <c r="BK138" s="116">
        <v>45935</v>
      </c>
      <c r="BL138" s="95">
        <v>45945</v>
      </c>
      <c r="BM138" s="95"/>
      <c r="BN138" s="95">
        <v>45776</v>
      </c>
      <c r="BO138" s="95">
        <v>45788</v>
      </c>
      <c r="BP138" s="119"/>
      <c r="BQ138" s="146"/>
      <c r="BR138" s="116">
        <v>45946</v>
      </c>
      <c r="BS138" s="95">
        <v>45947</v>
      </c>
      <c r="BT138" s="95"/>
      <c r="BU138" s="95">
        <v>45789</v>
      </c>
      <c r="BV138" s="95">
        <v>45790</v>
      </c>
      <c r="BW138" s="119"/>
      <c r="BX138" s="119"/>
      <c r="BY138" s="146"/>
      <c r="BZ138" s="116">
        <v>45952</v>
      </c>
      <c r="CA138" s="95">
        <v>45955</v>
      </c>
      <c r="CB138" s="151"/>
      <c r="CC138" s="95">
        <v>45794</v>
      </c>
      <c r="CD138" s="95"/>
      <c r="CE138" s="119"/>
      <c r="CF138" s="146"/>
      <c r="CG138" s="116">
        <v>45954</v>
      </c>
      <c r="CH138" s="95">
        <v>45954</v>
      </c>
      <c r="CI138" s="95"/>
      <c r="CJ138" s="95">
        <v>45811</v>
      </c>
      <c r="CK138" s="95">
        <v>45811</v>
      </c>
      <c r="CL138" s="119"/>
      <c r="CM138" s="119"/>
      <c r="CN138" s="119"/>
      <c r="CO138" s="146"/>
      <c r="CP138" s="116">
        <v>45931</v>
      </c>
      <c r="CQ138" s="95">
        <v>45941</v>
      </c>
      <c r="CR138" s="128"/>
      <c r="CS138" s="124">
        <f>MIN(INDEX('USS SUMMARY'!R:AB,MATCH($D138,'USS SUMMARY'!D:D,0),0))</f>
        <v>45773</v>
      </c>
      <c r="CT138" s="124"/>
      <c r="CU138" s="119"/>
      <c r="CV138" s="146"/>
      <c r="CW138" s="116">
        <v>46009</v>
      </c>
      <c r="CX138" s="95">
        <v>46016</v>
      </c>
      <c r="CY138" s="128"/>
      <c r="CZ138" s="95">
        <v>45735</v>
      </c>
      <c r="DA138" s="95">
        <v>45763</v>
      </c>
      <c r="DB138" s="119"/>
      <c r="DC138" s="146"/>
      <c r="DD138" s="116">
        <v>46009</v>
      </c>
      <c r="DE138" s="95">
        <v>46016</v>
      </c>
      <c r="DF138" s="128"/>
      <c r="DG138" s="95">
        <v>46011</v>
      </c>
      <c r="DH138" s="95">
        <v>46027</v>
      </c>
      <c r="DI138" s="119"/>
      <c r="DJ138" s="146"/>
      <c r="DK138" s="445" t="str">
        <f>_xlfn.XLOOKUP(D138,CranePad!$D$4:$D$195,CranePad!$E$4:$E$195,0,0,1)</f>
        <v>GP Project</v>
      </c>
      <c r="DL138" s="116">
        <v>46011</v>
      </c>
      <c r="DM138" s="95">
        <v>46018</v>
      </c>
      <c r="DN138" s="95"/>
      <c r="DO138" s="95">
        <v>46013</v>
      </c>
      <c r="DP138" s="95">
        <v>46021</v>
      </c>
      <c r="DQ138" s="119"/>
      <c r="DR138" s="146"/>
      <c r="DS138" s="123">
        <v>46029</v>
      </c>
      <c r="DT138" s="124">
        <v>46039</v>
      </c>
      <c r="DU138" s="124"/>
      <c r="DV138" s="124"/>
      <c r="DW138" s="124"/>
      <c r="DX138" s="119"/>
      <c r="DY138" s="146"/>
      <c r="DZ138" s="123">
        <v>46020</v>
      </c>
      <c r="EA138" s="124">
        <v>46028</v>
      </c>
      <c r="EB138" s="124"/>
      <c r="EC138" s="124">
        <f>IF(D138='USS SUMMARY'!AE137,MIN('USS SUMMARY'!AH137:AL137),"")</f>
        <v>0</v>
      </c>
      <c r="ED138" s="124"/>
      <c r="EE138" s="119"/>
      <c r="EF138" s="146"/>
      <c r="EG138" s="123">
        <v>46040</v>
      </c>
      <c r="EH138" s="124">
        <v>46047</v>
      </c>
      <c r="EI138" s="124"/>
      <c r="EJ138" s="124"/>
      <c r="EK138" s="124"/>
      <c r="EL138" s="119"/>
      <c r="EM138" s="146"/>
      <c r="EN138" s="116">
        <v>46048</v>
      </c>
      <c r="EO138" s="95">
        <v>46050</v>
      </c>
      <c r="EP138" s="95"/>
      <c r="EQ138" s="95"/>
      <c r="ER138" s="95"/>
      <c r="ES138" s="119"/>
      <c r="ET138" s="146"/>
      <c r="EU138" s="116">
        <v>46058</v>
      </c>
      <c r="EV138" s="95">
        <v>46059</v>
      </c>
      <c r="EW138" s="95"/>
      <c r="EX138" s="95"/>
      <c r="EY138" s="95"/>
      <c r="EZ138" s="119"/>
      <c r="FA138" s="146"/>
      <c r="FB138" s="116">
        <v>46014</v>
      </c>
      <c r="FC138" s="95">
        <v>45670</v>
      </c>
      <c r="FD138" s="95"/>
      <c r="FE138" s="95">
        <v>46072</v>
      </c>
      <c r="FF138" s="95"/>
      <c r="FG138" s="119"/>
      <c r="FH138" s="146"/>
      <c r="FI138" s="116">
        <v>46021</v>
      </c>
      <c r="FJ138" s="95">
        <f t="shared" si="211"/>
        <v>46046</v>
      </c>
      <c r="FK138" s="95"/>
      <c r="FL138" s="95">
        <v>46053</v>
      </c>
      <c r="FM138" s="95">
        <v>46068</v>
      </c>
      <c r="FN138" s="119"/>
      <c r="FO138" s="144"/>
      <c r="FP138" s="116">
        <v>46060</v>
      </c>
      <c r="FQ138" s="95">
        <v>46063</v>
      </c>
      <c r="FR138" s="128"/>
      <c r="FS138" s="95"/>
      <c r="FT138" s="95"/>
      <c r="FU138" s="119"/>
      <c r="FV138" s="146"/>
      <c r="FW138" s="116">
        <v>46064</v>
      </c>
      <c r="FX138" s="95">
        <v>46066</v>
      </c>
      <c r="FY138" s="128"/>
      <c r="FZ138" s="129"/>
      <c r="GA138" s="129"/>
      <c r="GB138" s="119"/>
      <c r="GC138" s="146"/>
      <c r="GD138" s="392"/>
      <c r="GE138" s="436"/>
      <c r="GF138" s="78"/>
      <c r="GG138" s="78"/>
    </row>
    <row r="139" spans="1:189" ht="16.5" customHeight="1" x14ac:dyDescent="0.3">
      <c r="A139" s="118">
        <f t="shared" si="210"/>
        <v>135</v>
      </c>
      <c r="B139" s="75" t="s">
        <v>215</v>
      </c>
      <c r="C139" s="75" t="s">
        <v>209</v>
      </c>
      <c r="D139" s="73" t="s">
        <v>134</v>
      </c>
      <c r="E139" s="167" t="s">
        <v>509</v>
      </c>
      <c r="F139" s="427" t="s">
        <v>423</v>
      </c>
      <c r="G139" s="95">
        <v>46035</v>
      </c>
      <c r="H139" s="219" t="str">
        <f>VLOOKUP($D139,'Stone Column Progress'!$D$6:$E$199,2,0)</f>
        <v>Keller</v>
      </c>
      <c r="I139" s="193" t="s">
        <v>389</v>
      </c>
      <c r="J139" s="430">
        <v>545396</v>
      </c>
      <c r="K139" s="431">
        <v>2676952</v>
      </c>
      <c r="L139" s="116"/>
      <c r="M139" s="95"/>
      <c r="N139" s="128"/>
      <c r="O139" s="95" t="s">
        <v>390</v>
      </c>
      <c r="P139" s="95" t="s">
        <v>390</v>
      </c>
      <c r="Q139" s="146"/>
      <c r="R139" s="118">
        <f>VLOOKUP(D139,'Stone Column Progress'!$D$6:$M$199,7,0)</f>
        <v>253</v>
      </c>
      <c r="S139" s="73">
        <f>VLOOKUP(D139,'Stone Column Progress'!$D$6:$M$199,9,0)</f>
        <v>253</v>
      </c>
      <c r="T139" s="95">
        <v>45828</v>
      </c>
      <c r="U139" s="95">
        <v>45838</v>
      </c>
      <c r="V139" s="117"/>
      <c r="W139" s="95">
        <v>45758</v>
      </c>
      <c r="X139" s="95">
        <v>45765</v>
      </c>
      <c r="Y139" s="119"/>
      <c r="Z139" s="146"/>
      <c r="AA139" s="458"/>
      <c r="AB139" s="122"/>
      <c r="AC139" s="95"/>
      <c r="AD139" s="129"/>
      <c r="AE139" s="128"/>
      <c r="AF139" s="129"/>
      <c r="AG139" s="129"/>
      <c r="AH139" s="146"/>
      <c r="AI139" s="116">
        <v>45932</v>
      </c>
      <c r="AJ139" s="95">
        <v>45933</v>
      </c>
      <c r="AK139" s="536"/>
      <c r="AL139" s="131">
        <v>46052</v>
      </c>
      <c r="AM139" s="131">
        <v>46053</v>
      </c>
      <c r="AN139" s="119"/>
      <c r="AO139" s="447"/>
      <c r="AP139" s="158">
        <v>45934</v>
      </c>
      <c r="AQ139" s="130">
        <v>45934</v>
      </c>
      <c r="AR139" s="130"/>
      <c r="AS139" s="130">
        <v>46070</v>
      </c>
      <c r="AT139" s="130">
        <v>46074</v>
      </c>
      <c r="AU139" s="119"/>
      <c r="AV139" s="146"/>
      <c r="AW139" s="116">
        <v>45935</v>
      </c>
      <c r="AX139" s="95">
        <v>45936</v>
      </c>
      <c r="AY139" s="128"/>
      <c r="AZ139" s="130">
        <v>46074</v>
      </c>
      <c r="BA139" s="130">
        <v>46075</v>
      </c>
      <c r="BB139" s="119"/>
      <c r="BC139" s="146"/>
      <c r="BD139" s="116">
        <v>45937</v>
      </c>
      <c r="BE139" s="95">
        <v>45938</v>
      </c>
      <c r="BF139" s="95"/>
      <c r="BG139" s="95">
        <v>46076</v>
      </c>
      <c r="BH139" s="95">
        <v>46077</v>
      </c>
      <c r="BI139" s="119"/>
      <c r="BJ139" s="146"/>
      <c r="BK139" s="116">
        <v>45939</v>
      </c>
      <c r="BL139" s="95">
        <v>45949</v>
      </c>
      <c r="BM139" s="128"/>
      <c r="BN139" s="95">
        <v>46047</v>
      </c>
      <c r="BO139" s="95"/>
      <c r="BP139" s="119"/>
      <c r="BQ139" s="146"/>
      <c r="BR139" s="116">
        <v>45950</v>
      </c>
      <c r="BS139" s="95">
        <v>45951</v>
      </c>
      <c r="BT139" s="95"/>
      <c r="BU139" s="95"/>
      <c r="BV139" s="95"/>
      <c r="BW139" s="119"/>
      <c r="BX139" s="119"/>
      <c r="BY139" s="146"/>
      <c r="BZ139" s="116">
        <v>45956</v>
      </c>
      <c r="CA139" s="95">
        <v>45959</v>
      </c>
      <c r="CB139" s="151"/>
      <c r="CC139" s="95"/>
      <c r="CD139" s="95"/>
      <c r="CE139" s="119"/>
      <c r="CF139" s="146"/>
      <c r="CG139" s="116">
        <v>45958</v>
      </c>
      <c r="CH139" s="95">
        <v>45958</v>
      </c>
      <c r="CI139" s="95"/>
      <c r="CJ139" s="95"/>
      <c r="CK139" s="95"/>
      <c r="CL139" s="119"/>
      <c r="CM139" s="119"/>
      <c r="CN139" s="119"/>
      <c r="CO139" s="146"/>
      <c r="CP139" s="116">
        <v>45935</v>
      </c>
      <c r="CQ139" s="95">
        <v>45945</v>
      </c>
      <c r="CR139" s="128"/>
      <c r="CS139" s="124">
        <f>MIN(INDEX('USS SUMMARY'!R:AB,MATCH($D139,'USS SUMMARY'!D:D,0),0))</f>
        <v>0</v>
      </c>
      <c r="CT139" s="124"/>
      <c r="CU139" s="119"/>
      <c r="CV139" s="146"/>
      <c r="CW139" s="116">
        <v>46013</v>
      </c>
      <c r="CX139" s="95">
        <v>46020</v>
      </c>
      <c r="CY139" s="128"/>
      <c r="CZ139" s="95">
        <v>45735</v>
      </c>
      <c r="DA139" s="95" t="s">
        <v>390</v>
      </c>
      <c r="DB139" s="119"/>
      <c r="DC139" s="146"/>
      <c r="DD139" s="116">
        <v>46013</v>
      </c>
      <c r="DE139" s="95">
        <v>46020</v>
      </c>
      <c r="DF139" s="128"/>
      <c r="DG139" s="129"/>
      <c r="DH139" s="129"/>
      <c r="DI139" s="119"/>
      <c r="DJ139" s="146"/>
      <c r="DK139" s="445" t="str">
        <f>_xlfn.XLOOKUP(D139,CranePad!$D$4:$D$195,CranePad!$E$4:$E$195,0,0,1)</f>
        <v>SS Jadeja</v>
      </c>
      <c r="DL139" s="116">
        <v>46015</v>
      </c>
      <c r="DM139" s="95">
        <v>46022</v>
      </c>
      <c r="DN139" s="95"/>
      <c r="DO139" s="95">
        <v>46059</v>
      </c>
      <c r="DP139" s="95"/>
      <c r="DQ139" s="119"/>
      <c r="DR139" s="146"/>
      <c r="DS139" s="123">
        <v>46040</v>
      </c>
      <c r="DT139" s="124">
        <v>46049</v>
      </c>
      <c r="DU139" s="124"/>
      <c r="DV139" s="124"/>
      <c r="DW139" s="124"/>
      <c r="DX139" s="119"/>
      <c r="DY139" s="146"/>
      <c r="DZ139" s="123">
        <v>45986</v>
      </c>
      <c r="EA139" s="124">
        <v>45994</v>
      </c>
      <c r="EB139" s="124"/>
      <c r="EC139" s="124">
        <f>IF(D139='USS SUMMARY'!AE138,MIN('USS SUMMARY'!AH138:AL138),"")</f>
        <v>0</v>
      </c>
      <c r="ED139" s="124"/>
      <c r="EE139" s="119"/>
      <c r="EF139" s="146"/>
      <c r="EG139" s="123">
        <v>46050</v>
      </c>
      <c r="EH139" s="124">
        <v>46057</v>
      </c>
      <c r="EI139" s="124"/>
      <c r="EJ139" s="124"/>
      <c r="EK139" s="124"/>
      <c r="EL139" s="119"/>
      <c r="EM139" s="146"/>
      <c r="EN139" s="116">
        <v>46058</v>
      </c>
      <c r="EO139" s="95">
        <v>46060</v>
      </c>
      <c r="EP139" s="95"/>
      <c r="EQ139" s="95"/>
      <c r="ER139" s="95"/>
      <c r="ES139" s="119"/>
      <c r="ET139" s="146"/>
      <c r="EU139" s="116">
        <v>46041</v>
      </c>
      <c r="EV139" s="95">
        <f>EU139+1</f>
        <v>46042</v>
      </c>
      <c r="EW139" s="95"/>
      <c r="EX139" s="95"/>
      <c r="EY139" s="95"/>
      <c r="EZ139" s="119"/>
      <c r="FA139" s="146"/>
      <c r="FB139" s="116">
        <v>46014</v>
      </c>
      <c r="FC139" s="95">
        <v>45670</v>
      </c>
      <c r="FD139" s="95"/>
      <c r="FE139" s="95">
        <v>46058</v>
      </c>
      <c r="FF139" s="95"/>
      <c r="FG139" s="119"/>
      <c r="FH139" s="146"/>
      <c r="FI139" s="116">
        <v>46021</v>
      </c>
      <c r="FJ139" s="95">
        <f t="shared" si="211"/>
        <v>46046</v>
      </c>
      <c r="FK139" s="95"/>
      <c r="FL139" s="95">
        <v>46053</v>
      </c>
      <c r="FM139" s="95">
        <v>46068</v>
      </c>
      <c r="FN139" s="119"/>
      <c r="FO139" s="144"/>
      <c r="FP139" s="116">
        <v>46041</v>
      </c>
      <c r="FQ139" s="95">
        <v>46044</v>
      </c>
      <c r="FR139" s="128"/>
      <c r="FS139" s="95"/>
      <c r="FT139" s="95"/>
      <c r="FU139" s="119"/>
      <c r="FV139" s="146"/>
      <c r="FW139" s="116">
        <v>46061</v>
      </c>
      <c r="FX139" s="95">
        <v>46063</v>
      </c>
      <c r="FY139" s="128"/>
      <c r="FZ139" s="129"/>
      <c r="GA139" s="129"/>
      <c r="GB139" s="119"/>
      <c r="GC139" s="146"/>
      <c r="GD139" s="392"/>
      <c r="GE139" s="436"/>
      <c r="GF139" s="78"/>
      <c r="GG139" s="78"/>
    </row>
    <row r="140" spans="1:189" ht="16.5" customHeight="1" x14ac:dyDescent="0.3">
      <c r="A140" s="118">
        <f t="shared" si="210"/>
        <v>136</v>
      </c>
      <c r="B140" s="75" t="s">
        <v>215</v>
      </c>
      <c r="C140" s="75" t="s">
        <v>209</v>
      </c>
      <c r="D140" s="73" t="s">
        <v>136</v>
      </c>
      <c r="E140" s="167" t="s">
        <v>509</v>
      </c>
      <c r="F140" s="427" t="s">
        <v>423</v>
      </c>
      <c r="G140" s="95">
        <v>46052</v>
      </c>
      <c r="H140" s="219" t="str">
        <f>VLOOKUP($D140,'Stone Column Progress'!$D$6:$E$199,2,0)</f>
        <v>Keller</v>
      </c>
      <c r="I140" s="193" t="s">
        <v>389</v>
      </c>
      <c r="J140" s="430">
        <v>546214</v>
      </c>
      <c r="K140" s="431">
        <v>2676667</v>
      </c>
      <c r="L140" s="116"/>
      <c r="M140" s="95"/>
      <c r="N140" s="128"/>
      <c r="O140" s="95" t="s">
        <v>390</v>
      </c>
      <c r="P140" s="95" t="s">
        <v>390</v>
      </c>
      <c r="Q140" s="146"/>
      <c r="R140" s="118">
        <f>VLOOKUP(D140,'Stone Column Progress'!$D$6:$M$199,7,0)</f>
        <v>253</v>
      </c>
      <c r="S140" s="73">
        <f>VLOOKUP(D140,'Stone Column Progress'!$D$6:$M$199,9,0)</f>
        <v>253</v>
      </c>
      <c r="T140" s="95">
        <v>45800</v>
      </c>
      <c r="U140" s="95">
        <v>45810</v>
      </c>
      <c r="V140" s="117"/>
      <c r="W140" s="95">
        <v>45766</v>
      </c>
      <c r="X140" s="95">
        <v>45777</v>
      </c>
      <c r="Y140" s="119"/>
      <c r="Z140" s="146"/>
      <c r="AA140" s="458"/>
      <c r="AB140" s="122"/>
      <c r="AC140" s="95"/>
      <c r="AD140" s="129"/>
      <c r="AE140" s="128"/>
      <c r="AF140" s="129"/>
      <c r="AG140" s="129"/>
      <c r="AH140" s="146"/>
      <c r="AI140" s="116">
        <v>45811</v>
      </c>
      <c r="AJ140" s="95">
        <v>45812</v>
      </c>
      <c r="AK140" s="536"/>
      <c r="AL140" s="131">
        <v>46059</v>
      </c>
      <c r="AM140" s="131">
        <v>46062</v>
      </c>
      <c r="AN140" s="119"/>
      <c r="AO140" s="146"/>
      <c r="AP140" s="158">
        <v>45813</v>
      </c>
      <c r="AQ140" s="130">
        <v>45813</v>
      </c>
      <c r="AR140" s="130"/>
      <c r="AS140" s="130">
        <v>46063</v>
      </c>
      <c r="AT140" s="130">
        <v>46064</v>
      </c>
      <c r="AU140" s="119"/>
      <c r="AV140" s="146"/>
      <c r="AW140" s="116">
        <v>45814</v>
      </c>
      <c r="AX140" s="95">
        <v>45815</v>
      </c>
      <c r="AY140" s="128"/>
      <c r="AZ140" s="130">
        <v>46066</v>
      </c>
      <c r="BA140" s="130">
        <v>46066</v>
      </c>
      <c r="BB140" s="119"/>
      <c r="BC140" s="146"/>
      <c r="BD140" s="116">
        <v>45816</v>
      </c>
      <c r="BE140" s="95">
        <v>45817</v>
      </c>
      <c r="BF140" s="95"/>
      <c r="BG140" s="95">
        <v>46071</v>
      </c>
      <c r="BH140" s="95">
        <v>46072</v>
      </c>
      <c r="BI140" s="119"/>
      <c r="BJ140" s="146"/>
      <c r="BK140" s="116">
        <v>45818</v>
      </c>
      <c r="BL140" s="95">
        <v>45828</v>
      </c>
      <c r="BM140" s="95"/>
      <c r="BN140" s="95">
        <v>46073</v>
      </c>
      <c r="BO140" s="95">
        <v>46077</v>
      </c>
      <c r="BP140" s="119"/>
      <c r="BQ140" s="146"/>
      <c r="BR140" s="116">
        <v>45829</v>
      </c>
      <c r="BS140" s="95">
        <v>45830</v>
      </c>
      <c r="BT140" s="95"/>
      <c r="BU140" s="95">
        <v>46077</v>
      </c>
      <c r="BV140" s="95">
        <v>46078</v>
      </c>
      <c r="BW140" s="119"/>
      <c r="BX140" s="119"/>
      <c r="BY140" s="146"/>
      <c r="BZ140" s="116">
        <v>45835</v>
      </c>
      <c r="CA140" s="95">
        <v>45838</v>
      </c>
      <c r="CB140" s="151"/>
      <c r="CC140" s="95"/>
      <c r="CD140" s="150"/>
      <c r="CE140" s="119"/>
      <c r="CF140" s="146"/>
      <c r="CG140" s="116">
        <v>45837</v>
      </c>
      <c r="CH140" s="95">
        <v>45837</v>
      </c>
      <c r="CI140" s="95"/>
      <c r="CJ140" s="95"/>
      <c r="CK140" s="95"/>
      <c r="CL140" s="119"/>
      <c r="CM140" s="119"/>
      <c r="CN140" s="119"/>
      <c r="CO140" s="146"/>
      <c r="CP140" s="116">
        <v>45814</v>
      </c>
      <c r="CQ140" s="95">
        <v>45824</v>
      </c>
      <c r="CR140" s="128"/>
      <c r="CS140" s="124">
        <f>MIN(INDEX('USS SUMMARY'!R:AB,MATCH($D140,'USS SUMMARY'!D:D,0),0))</f>
        <v>46065</v>
      </c>
      <c r="CT140" s="124"/>
      <c r="CU140" s="119"/>
      <c r="CV140" s="146"/>
      <c r="CW140" s="116">
        <v>45932</v>
      </c>
      <c r="CX140" s="95">
        <v>45939</v>
      </c>
      <c r="CY140" s="128"/>
      <c r="CZ140" s="95">
        <v>45734</v>
      </c>
      <c r="DA140" s="95">
        <v>45763</v>
      </c>
      <c r="DB140" s="119"/>
      <c r="DC140" s="146"/>
      <c r="DD140" s="116">
        <v>45932</v>
      </c>
      <c r="DE140" s="95">
        <v>45939</v>
      </c>
      <c r="DF140" s="128"/>
      <c r="DG140" s="129"/>
      <c r="DH140" s="129"/>
      <c r="DI140" s="119"/>
      <c r="DJ140" s="146"/>
      <c r="DK140" s="445" t="str">
        <f>_xlfn.XLOOKUP(D140,CranePad!$D$4:$D$195,CranePad!$E$4:$E$195,0,0,1)</f>
        <v>Keshav</v>
      </c>
      <c r="DL140" s="116">
        <v>45934</v>
      </c>
      <c r="DM140" s="95">
        <v>45941</v>
      </c>
      <c r="DN140" s="95"/>
      <c r="DO140" s="95"/>
      <c r="DP140" s="95"/>
      <c r="DQ140" s="119"/>
      <c r="DR140" s="146"/>
      <c r="DS140" s="123">
        <v>46050</v>
      </c>
      <c r="DT140" s="124">
        <v>46060</v>
      </c>
      <c r="DU140" s="124"/>
      <c r="DV140" s="124"/>
      <c r="DW140" s="124"/>
      <c r="DX140" s="119"/>
      <c r="DY140" s="146"/>
      <c r="DZ140" s="123">
        <v>45987</v>
      </c>
      <c r="EA140" s="124">
        <v>45995</v>
      </c>
      <c r="EB140" s="124"/>
      <c r="EC140" s="124">
        <f>IF(D140='USS SUMMARY'!AE139,MIN('USS SUMMARY'!AH139:AL139),"")</f>
        <v>0</v>
      </c>
      <c r="ED140" s="124"/>
      <c r="EE140" s="119"/>
      <c r="EF140" s="146"/>
      <c r="EG140" s="123">
        <v>46061</v>
      </c>
      <c r="EH140" s="124">
        <v>46068</v>
      </c>
      <c r="EI140" s="124"/>
      <c r="EJ140" s="124"/>
      <c r="EK140" s="124"/>
      <c r="EL140" s="119"/>
      <c r="EM140" s="146"/>
      <c r="EN140" s="116">
        <v>46069</v>
      </c>
      <c r="EO140" s="95">
        <v>46071</v>
      </c>
      <c r="EP140" s="95"/>
      <c r="EQ140" s="95"/>
      <c r="ER140" s="95"/>
      <c r="ES140" s="119"/>
      <c r="ET140" s="146"/>
      <c r="EU140" s="116">
        <v>46055</v>
      </c>
      <c r="EV140" s="95">
        <v>46056</v>
      </c>
      <c r="EW140" s="95"/>
      <c r="EX140" s="95"/>
      <c r="EY140" s="95"/>
      <c r="EZ140" s="119"/>
      <c r="FA140" s="146"/>
      <c r="FB140" s="116">
        <v>46014</v>
      </c>
      <c r="FC140" s="95">
        <v>45670</v>
      </c>
      <c r="FD140" s="95"/>
      <c r="FE140" s="95">
        <v>46068</v>
      </c>
      <c r="FF140" s="95">
        <v>46073</v>
      </c>
      <c r="FG140" s="119"/>
      <c r="FH140" s="146"/>
      <c r="FI140" s="116">
        <v>46021</v>
      </c>
      <c r="FJ140" s="95">
        <f t="shared" si="211"/>
        <v>46046</v>
      </c>
      <c r="FK140" s="95"/>
      <c r="FL140" s="95">
        <v>46053</v>
      </c>
      <c r="FM140" s="95">
        <v>46068</v>
      </c>
      <c r="FN140" s="119"/>
      <c r="FO140" s="144"/>
      <c r="FP140" s="116">
        <v>46057</v>
      </c>
      <c r="FQ140" s="95">
        <v>46060</v>
      </c>
      <c r="FR140" s="128"/>
      <c r="FS140" s="95"/>
      <c r="FT140" s="95"/>
      <c r="FU140" s="119"/>
      <c r="FV140" s="146"/>
      <c r="FW140" s="116">
        <v>46072</v>
      </c>
      <c r="FX140" s="95">
        <v>46074</v>
      </c>
      <c r="FY140" s="128"/>
      <c r="FZ140" s="129"/>
      <c r="GA140" s="129"/>
      <c r="GB140" s="119"/>
      <c r="GC140" s="146"/>
      <c r="GD140" s="392"/>
      <c r="GE140" s="436"/>
      <c r="GF140" s="78"/>
      <c r="GG140" s="78"/>
    </row>
    <row r="141" spans="1:189" ht="16.5" customHeight="1" x14ac:dyDescent="0.3">
      <c r="A141" s="118">
        <f t="shared" si="210"/>
        <v>137</v>
      </c>
      <c r="B141" s="75" t="s">
        <v>215</v>
      </c>
      <c r="C141" s="75" t="s">
        <v>209</v>
      </c>
      <c r="D141" s="73" t="s">
        <v>138</v>
      </c>
      <c r="E141" s="167" t="s">
        <v>402</v>
      </c>
      <c r="F141" s="427" t="s">
        <v>426</v>
      </c>
      <c r="G141" s="95">
        <v>45807</v>
      </c>
      <c r="H141" s="219" t="str">
        <f>VLOOKUP($D141,'Stone Column Progress'!$D$6:$E$199,2,0)</f>
        <v>Bauer</v>
      </c>
      <c r="I141" s="193" t="s">
        <v>389</v>
      </c>
      <c r="J141" s="430">
        <v>547669</v>
      </c>
      <c r="K141" s="431">
        <v>2677030</v>
      </c>
      <c r="L141" s="116"/>
      <c r="M141" s="95"/>
      <c r="N141" s="128"/>
      <c r="O141" s="95" t="s">
        <v>390</v>
      </c>
      <c r="P141" s="95" t="s">
        <v>390</v>
      </c>
      <c r="Q141" s="146"/>
      <c r="R141" s="118">
        <f>VLOOKUP(D141,'Stone Column Progress'!$D$6:$M$199,7,0)</f>
        <v>253</v>
      </c>
      <c r="S141" s="73">
        <f>VLOOKUP(D141,'Stone Column Progress'!$D$6:$M$199,9,0)</f>
        <v>253</v>
      </c>
      <c r="T141" s="95">
        <v>45811</v>
      </c>
      <c r="U141" s="95">
        <v>45821</v>
      </c>
      <c r="V141" s="117"/>
      <c r="W141" s="95">
        <v>45772</v>
      </c>
      <c r="X141" s="95">
        <v>45779</v>
      </c>
      <c r="Y141" s="119"/>
      <c r="Z141" s="146"/>
      <c r="AA141" s="116"/>
      <c r="AB141" s="155"/>
      <c r="AC141" s="95"/>
      <c r="AD141" s="127"/>
      <c r="AE141" s="128"/>
      <c r="AF141" s="129"/>
      <c r="AG141" s="129"/>
      <c r="AH141" s="146"/>
      <c r="AI141" s="116">
        <v>45922</v>
      </c>
      <c r="AJ141" s="95">
        <v>45923</v>
      </c>
      <c r="AK141" s="536"/>
      <c r="AL141" s="131">
        <v>45808</v>
      </c>
      <c r="AM141" s="131">
        <v>45810</v>
      </c>
      <c r="AN141" s="119"/>
      <c r="AO141" s="146"/>
      <c r="AP141" s="158">
        <v>45924</v>
      </c>
      <c r="AQ141" s="130">
        <v>45924</v>
      </c>
      <c r="AR141" s="130"/>
      <c r="AS141" s="130">
        <v>45811</v>
      </c>
      <c r="AT141" s="130">
        <v>45812</v>
      </c>
      <c r="AU141" s="119"/>
      <c r="AV141" s="146"/>
      <c r="AW141" s="116">
        <v>45925</v>
      </c>
      <c r="AX141" s="95">
        <v>45926</v>
      </c>
      <c r="AY141" s="128"/>
      <c r="AZ141" s="130">
        <v>45813</v>
      </c>
      <c r="BA141" s="130">
        <v>45813</v>
      </c>
      <c r="BB141" s="119"/>
      <c r="BC141" s="146"/>
      <c r="BD141" s="116">
        <v>45927</v>
      </c>
      <c r="BE141" s="95">
        <v>45928</v>
      </c>
      <c r="BF141" s="95"/>
      <c r="BG141" s="95">
        <v>45814</v>
      </c>
      <c r="BH141" s="95">
        <v>45815</v>
      </c>
      <c r="BI141" s="119"/>
      <c r="BJ141" s="146"/>
      <c r="BK141" s="116">
        <v>45929</v>
      </c>
      <c r="BL141" s="95">
        <v>45939</v>
      </c>
      <c r="BM141" s="95"/>
      <c r="BN141" s="95">
        <v>45818</v>
      </c>
      <c r="BO141" s="95">
        <v>45831</v>
      </c>
      <c r="BP141" s="119"/>
      <c r="BQ141" s="146"/>
      <c r="BR141" s="116">
        <v>45940</v>
      </c>
      <c r="BS141" s="95">
        <v>45941</v>
      </c>
      <c r="BT141" s="95"/>
      <c r="BU141" s="95">
        <v>45834</v>
      </c>
      <c r="BV141" s="95">
        <v>45834</v>
      </c>
      <c r="BW141" s="119"/>
      <c r="BX141" s="119"/>
      <c r="BY141" s="146"/>
      <c r="BZ141" s="116">
        <v>45946</v>
      </c>
      <c r="CA141" s="95">
        <v>45949</v>
      </c>
      <c r="CB141" s="151"/>
      <c r="CC141" s="95">
        <v>45839</v>
      </c>
      <c r="CD141" s="150"/>
      <c r="CE141" s="119"/>
      <c r="CF141" s="146"/>
      <c r="CG141" s="116">
        <v>45948</v>
      </c>
      <c r="CH141" s="95">
        <v>45948</v>
      </c>
      <c r="CI141" s="95"/>
      <c r="CJ141" s="95">
        <v>45871</v>
      </c>
      <c r="CK141" s="95">
        <v>45871</v>
      </c>
      <c r="CL141" s="119"/>
      <c r="CM141" s="119"/>
      <c r="CN141" s="119"/>
      <c r="CO141" s="146"/>
      <c r="CP141" s="116">
        <v>45925</v>
      </c>
      <c r="CQ141" s="95">
        <v>45935</v>
      </c>
      <c r="CR141" s="128"/>
      <c r="CS141" s="124">
        <f>MIN(INDEX('USS SUMMARY'!R:AB,MATCH($D141,'USS SUMMARY'!D:D,0),0))</f>
        <v>45812</v>
      </c>
      <c r="CT141" s="124"/>
      <c r="CU141" s="119"/>
      <c r="CV141" s="146"/>
      <c r="CW141" s="116">
        <v>45943</v>
      </c>
      <c r="CX141" s="95">
        <v>45950</v>
      </c>
      <c r="CY141" s="128"/>
      <c r="CZ141" s="95" t="s">
        <v>390</v>
      </c>
      <c r="DA141" s="95" t="s">
        <v>390</v>
      </c>
      <c r="DB141" s="119"/>
      <c r="DC141" s="146"/>
      <c r="DD141" s="116">
        <v>45943</v>
      </c>
      <c r="DE141" s="95">
        <v>45950</v>
      </c>
      <c r="DF141" s="128"/>
      <c r="DG141" s="129"/>
      <c r="DH141" s="129"/>
      <c r="DI141" s="119"/>
      <c r="DJ141" s="146"/>
      <c r="DK141" s="445" t="str">
        <f>_xlfn.XLOOKUP(D141,CranePad!$D$4:$D$195,CranePad!$E$4:$E$195,0,0,1)</f>
        <v>GP Project(Reuse)</v>
      </c>
      <c r="DL141" s="116">
        <v>45945</v>
      </c>
      <c r="DM141" s="95">
        <v>45952</v>
      </c>
      <c r="DN141" s="95"/>
      <c r="DO141" s="95"/>
      <c r="DP141" s="95"/>
      <c r="DQ141" s="119"/>
      <c r="DR141" s="146"/>
      <c r="DS141" s="123">
        <v>46061</v>
      </c>
      <c r="DT141" s="124">
        <v>46071</v>
      </c>
      <c r="DU141" s="124"/>
      <c r="DV141" s="124"/>
      <c r="DW141" s="124"/>
      <c r="DX141" s="119"/>
      <c r="DY141" s="146"/>
      <c r="DZ141" s="123">
        <v>46016</v>
      </c>
      <c r="EA141" s="124">
        <v>46024</v>
      </c>
      <c r="EB141" s="124"/>
      <c r="EC141" s="124">
        <f>IF(D141='USS SUMMARY'!AE140,MIN('USS SUMMARY'!AH140:AL140),"")</f>
        <v>0</v>
      </c>
      <c r="ED141" s="124"/>
      <c r="EE141" s="119"/>
      <c r="EF141" s="146"/>
      <c r="EG141" s="123">
        <v>46072</v>
      </c>
      <c r="EH141" s="124">
        <v>46079</v>
      </c>
      <c r="EI141" s="124"/>
      <c r="EJ141" s="124"/>
      <c r="EK141" s="124"/>
      <c r="EL141" s="119"/>
      <c r="EM141" s="146"/>
      <c r="EN141" s="116">
        <v>46080</v>
      </c>
      <c r="EO141" s="95">
        <v>46082</v>
      </c>
      <c r="EP141" s="95"/>
      <c r="EQ141" s="95"/>
      <c r="ER141" s="95"/>
      <c r="ES141" s="119"/>
      <c r="ET141" s="146"/>
      <c r="EU141" s="116">
        <v>46066</v>
      </c>
      <c r="EV141" s="95">
        <f>EU141+1</f>
        <v>46067</v>
      </c>
      <c r="EW141" s="95"/>
      <c r="EX141" s="95"/>
      <c r="EY141" s="95"/>
      <c r="EZ141" s="119"/>
      <c r="FA141" s="146"/>
      <c r="FB141" s="116">
        <v>45679</v>
      </c>
      <c r="FC141" s="95">
        <v>45702</v>
      </c>
      <c r="FD141" s="95"/>
      <c r="FE141" s="95"/>
      <c r="FF141" s="95"/>
      <c r="FG141" s="119"/>
      <c r="FH141" s="146"/>
      <c r="FI141" s="116">
        <v>46044</v>
      </c>
      <c r="FJ141" s="95">
        <f t="shared" si="211"/>
        <v>46069</v>
      </c>
      <c r="FK141" s="95"/>
      <c r="FL141" s="95">
        <v>46053</v>
      </c>
      <c r="FM141" s="95">
        <v>46068</v>
      </c>
      <c r="FN141" s="119"/>
      <c r="FO141" s="144"/>
      <c r="FP141" s="116">
        <v>46027</v>
      </c>
      <c r="FQ141" s="95">
        <v>46030</v>
      </c>
      <c r="FR141" s="128"/>
      <c r="FS141" s="95"/>
      <c r="FT141" s="95"/>
      <c r="FU141" s="119"/>
      <c r="FV141" s="146"/>
      <c r="FW141" s="116">
        <v>46083</v>
      </c>
      <c r="FX141" s="95">
        <v>46085</v>
      </c>
      <c r="FY141" s="128"/>
      <c r="FZ141" s="129"/>
      <c r="GA141" s="129"/>
      <c r="GB141" s="119"/>
      <c r="GC141" s="146"/>
      <c r="GD141" s="392"/>
      <c r="GE141" s="436"/>
      <c r="GF141" s="78"/>
      <c r="GG141" s="78"/>
    </row>
    <row r="142" spans="1:189" ht="16.5" customHeight="1" x14ac:dyDescent="0.3">
      <c r="A142" s="118">
        <f t="shared" si="210"/>
        <v>138</v>
      </c>
      <c r="B142" s="75" t="s">
        <v>215</v>
      </c>
      <c r="C142" s="75" t="s">
        <v>209</v>
      </c>
      <c r="D142" s="73" t="s">
        <v>140</v>
      </c>
      <c r="E142" s="167" t="s">
        <v>386</v>
      </c>
      <c r="F142" s="427" t="s">
        <v>398</v>
      </c>
      <c r="G142" s="95">
        <v>46008</v>
      </c>
      <c r="H142" s="219" t="str">
        <f>VLOOKUP($D142,'Stone Column Progress'!$D$6:$E$199,2,0)</f>
        <v>Bauer</v>
      </c>
      <c r="I142" s="193" t="s">
        <v>389</v>
      </c>
      <c r="J142" s="430">
        <v>548487</v>
      </c>
      <c r="K142" s="431">
        <v>2676745</v>
      </c>
      <c r="L142" s="116"/>
      <c r="M142" s="95"/>
      <c r="N142" s="128"/>
      <c r="O142" s="95" t="s">
        <v>390</v>
      </c>
      <c r="P142" s="95" t="s">
        <v>390</v>
      </c>
      <c r="Q142" s="146"/>
      <c r="R142" s="118">
        <f>VLOOKUP(D142,'Stone Column Progress'!$D$6:$M$199,7,0)</f>
        <v>253</v>
      </c>
      <c r="S142" s="73">
        <f>VLOOKUP(D142,'Stone Column Progress'!$D$6:$M$199,9,0)</f>
        <v>253</v>
      </c>
      <c r="T142" s="35">
        <v>45822</v>
      </c>
      <c r="U142" s="35">
        <v>45832</v>
      </c>
      <c r="V142" s="117"/>
      <c r="W142" s="95">
        <v>45764</v>
      </c>
      <c r="X142" s="95">
        <v>45771</v>
      </c>
      <c r="Y142" s="119"/>
      <c r="Z142" s="146"/>
      <c r="AA142" s="116"/>
      <c r="AB142" s="155"/>
      <c r="AC142" s="95"/>
      <c r="AD142" s="127"/>
      <c r="AE142" s="128"/>
      <c r="AF142" s="129"/>
      <c r="AG142" s="129"/>
      <c r="AH142" s="146"/>
      <c r="AI142" s="116">
        <v>45933</v>
      </c>
      <c r="AJ142" s="95">
        <v>45934</v>
      </c>
      <c r="AK142" s="536"/>
      <c r="AL142" s="131">
        <v>46017</v>
      </c>
      <c r="AM142" s="131">
        <v>46020</v>
      </c>
      <c r="AN142" s="119"/>
      <c r="AO142" s="146"/>
      <c r="AP142" s="158">
        <v>45935</v>
      </c>
      <c r="AQ142" s="130">
        <v>45935</v>
      </c>
      <c r="AR142" s="130"/>
      <c r="AS142" s="130">
        <v>46023</v>
      </c>
      <c r="AT142" s="130">
        <v>46024</v>
      </c>
      <c r="AU142" s="119"/>
      <c r="AV142" s="146"/>
      <c r="AW142" s="116">
        <v>45936</v>
      </c>
      <c r="AX142" s="95">
        <v>45937</v>
      </c>
      <c r="AY142" s="128"/>
      <c r="AZ142" s="130">
        <v>46024</v>
      </c>
      <c r="BA142" s="130">
        <v>46024</v>
      </c>
      <c r="BB142" s="119"/>
      <c r="BC142" s="146"/>
      <c r="BD142" s="116">
        <v>45938</v>
      </c>
      <c r="BE142" s="95">
        <v>45939</v>
      </c>
      <c r="BF142" s="95"/>
      <c r="BG142" s="95">
        <v>46029</v>
      </c>
      <c r="BH142" s="95">
        <v>46029</v>
      </c>
      <c r="BI142" s="119"/>
      <c r="BJ142" s="146"/>
      <c r="BK142" s="116">
        <v>45940</v>
      </c>
      <c r="BL142" s="95">
        <v>45950</v>
      </c>
      <c r="BM142" s="95"/>
      <c r="BN142" s="95">
        <v>46030</v>
      </c>
      <c r="BO142" s="95">
        <v>46033</v>
      </c>
      <c r="BP142" s="119"/>
      <c r="BQ142" s="146"/>
      <c r="BR142" s="116">
        <v>45951</v>
      </c>
      <c r="BS142" s="95">
        <v>45952</v>
      </c>
      <c r="BT142" s="95"/>
      <c r="BU142" s="95">
        <v>46034</v>
      </c>
      <c r="BV142" s="95">
        <v>46036</v>
      </c>
      <c r="BW142" s="119"/>
      <c r="BX142" s="119"/>
      <c r="BY142" s="146"/>
      <c r="BZ142" s="116">
        <v>45957</v>
      </c>
      <c r="CA142" s="95">
        <v>45960</v>
      </c>
      <c r="CB142" s="151"/>
      <c r="CC142" s="95">
        <v>46042</v>
      </c>
      <c r="CD142" s="150"/>
      <c r="CE142" s="119"/>
      <c r="CF142" s="146"/>
      <c r="CG142" s="116">
        <v>45959</v>
      </c>
      <c r="CH142" s="95">
        <v>45959</v>
      </c>
      <c r="CI142" s="95"/>
      <c r="CJ142" s="95">
        <v>46043</v>
      </c>
      <c r="CK142" s="95">
        <v>46043</v>
      </c>
      <c r="CL142" s="119"/>
      <c r="CM142" s="119"/>
      <c r="CN142" s="119"/>
      <c r="CO142" s="146"/>
      <c r="CP142" s="116">
        <v>45936</v>
      </c>
      <c r="CQ142" s="95">
        <v>45946</v>
      </c>
      <c r="CR142" s="128"/>
      <c r="CS142" s="124">
        <f>MIN(INDEX('USS SUMMARY'!R:AB,MATCH($D142,'USS SUMMARY'!D:D,0),0))</f>
        <v>46023</v>
      </c>
      <c r="CT142" s="124">
        <v>46042</v>
      </c>
      <c r="CU142" s="119"/>
      <c r="CV142" s="146"/>
      <c r="CW142" s="116">
        <v>45954</v>
      </c>
      <c r="CX142" s="95">
        <v>45961</v>
      </c>
      <c r="CY142" s="128"/>
      <c r="CZ142" s="95" t="s">
        <v>390</v>
      </c>
      <c r="DA142" s="95" t="s">
        <v>390</v>
      </c>
      <c r="DB142" s="119"/>
      <c r="DC142" s="146"/>
      <c r="DD142" s="116">
        <v>45954</v>
      </c>
      <c r="DE142" s="95">
        <v>45961</v>
      </c>
      <c r="DF142" s="128"/>
      <c r="DG142" s="129"/>
      <c r="DH142" s="129"/>
      <c r="DI142" s="119"/>
      <c r="DJ142" s="146"/>
      <c r="DK142" s="445" t="str">
        <f>_xlfn.XLOOKUP(D142,CranePad!$D$4:$D$195,CranePad!$E$4:$E$195,0,0,1)</f>
        <v>Varudi</v>
      </c>
      <c r="DL142" s="116">
        <v>45956</v>
      </c>
      <c r="DM142" s="95">
        <v>45963</v>
      </c>
      <c r="DN142" s="95"/>
      <c r="DO142" s="95">
        <v>46057</v>
      </c>
      <c r="DP142" s="95"/>
      <c r="DQ142" s="119"/>
      <c r="DR142" s="146"/>
      <c r="DS142" s="123">
        <v>46024</v>
      </c>
      <c r="DT142" s="124">
        <v>46034</v>
      </c>
      <c r="DU142" s="124"/>
      <c r="DV142" s="124"/>
      <c r="DW142" s="124"/>
      <c r="DX142" s="119"/>
      <c r="DY142" s="146"/>
      <c r="DZ142" s="123">
        <v>46025</v>
      </c>
      <c r="EA142" s="124">
        <v>46033</v>
      </c>
      <c r="EB142" s="124"/>
      <c r="EC142" s="124">
        <f>IF(D142='USS SUMMARY'!AE141,MIN('USS SUMMARY'!AH141:AL141),"")</f>
        <v>46080</v>
      </c>
      <c r="ED142" s="124"/>
      <c r="EE142" s="119"/>
      <c r="EF142" s="146"/>
      <c r="EG142" s="123">
        <v>46035</v>
      </c>
      <c r="EH142" s="124">
        <v>46042</v>
      </c>
      <c r="EI142" s="124"/>
      <c r="EJ142" s="124"/>
      <c r="EK142" s="124"/>
      <c r="EL142" s="119"/>
      <c r="EM142" s="146"/>
      <c r="EN142" s="116">
        <v>46043</v>
      </c>
      <c r="EO142" s="95">
        <v>46045</v>
      </c>
      <c r="EP142" s="95"/>
      <c r="EQ142" s="95"/>
      <c r="ER142" s="95"/>
      <c r="ES142" s="119"/>
      <c r="ET142" s="146"/>
      <c r="EU142" s="116">
        <v>46053</v>
      </c>
      <c r="EV142" s="95">
        <v>46054</v>
      </c>
      <c r="EW142" s="95"/>
      <c r="EX142" s="95"/>
      <c r="EY142" s="95"/>
      <c r="EZ142" s="119"/>
      <c r="FA142" s="146"/>
      <c r="FB142" s="116">
        <v>46014</v>
      </c>
      <c r="FC142" s="95">
        <v>45670</v>
      </c>
      <c r="FD142" s="95"/>
      <c r="FE142" s="95"/>
      <c r="FF142" s="95"/>
      <c r="FG142" s="119"/>
      <c r="FH142" s="146"/>
      <c r="FI142" s="116">
        <v>45999</v>
      </c>
      <c r="FJ142" s="95">
        <f t="shared" si="211"/>
        <v>46024</v>
      </c>
      <c r="FK142" s="95"/>
      <c r="FL142" s="95"/>
      <c r="FM142" s="95"/>
      <c r="FN142" s="119"/>
      <c r="FO142" s="144"/>
      <c r="FP142" s="116">
        <v>46055</v>
      </c>
      <c r="FQ142" s="95">
        <v>46058</v>
      </c>
      <c r="FR142" s="128"/>
      <c r="FS142" s="95"/>
      <c r="FT142" s="95"/>
      <c r="FU142" s="119"/>
      <c r="FV142" s="146"/>
      <c r="FW142" s="116">
        <v>46059</v>
      </c>
      <c r="FX142" s="95">
        <v>46061</v>
      </c>
      <c r="FY142" s="128"/>
      <c r="FZ142" s="129"/>
      <c r="GA142" s="129"/>
      <c r="GB142" s="119"/>
      <c r="GC142" s="146"/>
      <c r="GD142" s="392"/>
      <c r="GE142" s="436"/>
      <c r="GF142" s="78"/>
      <c r="GG142" s="78"/>
    </row>
    <row r="143" spans="1:189" ht="16.5" customHeight="1" x14ac:dyDescent="0.3">
      <c r="A143" s="118">
        <f t="shared" si="210"/>
        <v>139</v>
      </c>
      <c r="B143" s="75" t="s">
        <v>215</v>
      </c>
      <c r="C143" s="75" t="s">
        <v>209</v>
      </c>
      <c r="D143" s="73" t="s">
        <v>142</v>
      </c>
      <c r="E143" s="167" t="s">
        <v>386</v>
      </c>
      <c r="F143" s="427" t="s">
        <v>413</v>
      </c>
      <c r="G143" s="95">
        <v>46052</v>
      </c>
      <c r="H143" s="219" t="str">
        <f>VLOOKUP($D143,'Stone Column Progress'!$D$6:$E$199,2,0)</f>
        <v>Bauer</v>
      </c>
      <c r="I143" s="193" t="s">
        <v>389</v>
      </c>
      <c r="J143" s="430">
        <v>549283</v>
      </c>
      <c r="K143" s="431">
        <v>2676438</v>
      </c>
      <c r="L143" s="116"/>
      <c r="M143" s="95"/>
      <c r="N143" s="128"/>
      <c r="O143" s="95" t="s">
        <v>390</v>
      </c>
      <c r="P143" s="95" t="s">
        <v>390</v>
      </c>
      <c r="Q143" s="146"/>
      <c r="R143" s="118">
        <f>VLOOKUP(D143,'Stone Column Progress'!$D$6:$M$199,7,0)</f>
        <v>253</v>
      </c>
      <c r="S143" s="73">
        <f>VLOOKUP(D143,'Stone Column Progress'!$D$6:$M$199,9,0)</f>
        <v>253</v>
      </c>
      <c r="T143" s="35">
        <v>45813</v>
      </c>
      <c r="U143" s="35">
        <v>45823</v>
      </c>
      <c r="V143" s="117"/>
      <c r="W143" s="95">
        <v>45750</v>
      </c>
      <c r="X143" s="95">
        <v>45763</v>
      </c>
      <c r="Y143" s="119"/>
      <c r="Z143" s="254" t="s">
        <v>510</v>
      </c>
      <c r="AA143" s="455" t="s">
        <v>391</v>
      </c>
      <c r="AB143" s="509" t="s">
        <v>511</v>
      </c>
      <c r="AC143" s="95">
        <v>45828</v>
      </c>
      <c r="AD143" s="95">
        <v>45833</v>
      </c>
      <c r="AE143" s="128"/>
      <c r="AF143" s="117">
        <v>46035</v>
      </c>
      <c r="AG143" s="95">
        <v>46048</v>
      </c>
      <c r="AH143" s="146"/>
      <c r="AI143" s="116">
        <v>45924</v>
      </c>
      <c r="AJ143" s="95">
        <v>45925</v>
      </c>
      <c r="AK143" s="536"/>
      <c r="AL143" s="131">
        <v>46052</v>
      </c>
      <c r="AM143" s="131">
        <v>46053</v>
      </c>
      <c r="AN143" s="119"/>
      <c r="AO143" s="146"/>
      <c r="AP143" s="158">
        <v>45926</v>
      </c>
      <c r="AQ143" s="130">
        <v>45926</v>
      </c>
      <c r="AR143" s="130"/>
      <c r="AS143" s="130">
        <v>46053</v>
      </c>
      <c r="AT143" s="130">
        <v>46054</v>
      </c>
      <c r="AU143" s="119"/>
      <c r="AV143" s="146"/>
      <c r="AW143" s="116">
        <v>45927</v>
      </c>
      <c r="AX143" s="95">
        <v>45928</v>
      </c>
      <c r="AY143" s="128"/>
      <c r="AZ143" s="130">
        <v>46054</v>
      </c>
      <c r="BA143" s="130">
        <v>46054</v>
      </c>
      <c r="BB143" s="119"/>
      <c r="BC143" s="146"/>
      <c r="BD143" s="116">
        <v>45929</v>
      </c>
      <c r="BE143" s="95">
        <v>45930</v>
      </c>
      <c r="BF143" s="95"/>
      <c r="BG143" s="95">
        <v>46055</v>
      </c>
      <c r="BH143" s="95">
        <v>46055</v>
      </c>
      <c r="BI143" s="119"/>
      <c r="BJ143" s="146"/>
      <c r="BK143" s="116">
        <v>45931</v>
      </c>
      <c r="BL143" s="95">
        <v>45941</v>
      </c>
      <c r="BM143" s="95"/>
      <c r="BN143" s="95">
        <v>46067</v>
      </c>
      <c r="BO143" s="95">
        <v>46073</v>
      </c>
      <c r="BP143" s="119"/>
      <c r="BQ143" s="146"/>
      <c r="BR143" s="116">
        <v>45942</v>
      </c>
      <c r="BS143" s="95">
        <v>45943</v>
      </c>
      <c r="BT143" s="95"/>
      <c r="BU143" s="95">
        <v>46075</v>
      </c>
      <c r="BV143" s="95">
        <v>46076</v>
      </c>
      <c r="BW143" s="119"/>
      <c r="BX143" s="119"/>
      <c r="BY143" s="146"/>
      <c r="BZ143" s="116">
        <v>45948</v>
      </c>
      <c r="CA143" s="95">
        <v>45951</v>
      </c>
      <c r="CB143" s="151"/>
      <c r="CC143" s="95"/>
      <c r="CD143" s="150"/>
      <c r="CE143" s="119"/>
      <c r="CF143" s="146"/>
      <c r="CG143" s="116">
        <v>45950</v>
      </c>
      <c r="CH143" s="95">
        <v>45950</v>
      </c>
      <c r="CI143" s="95"/>
      <c r="CJ143" s="95"/>
      <c r="CK143" s="95"/>
      <c r="CL143" s="119"/>
      <c r="CM143" s="119"/>
      <c r="CN143" s="119"/>
      <c r="CO143" s="146"/>
      <c r="CP143" s="116">
        <v>45927</v>
      </c>
      <c r="CQ143" s="95">
        <v>45937</v>
      </c>
      <c r="CR143" s="128"/>
      <c r="CS143" s="124">
        <f>MIN(INDEX('USS SUMMARY'!R:AB,MATCH($D143,'USS SUMMARY'!D:D,0),0))</f>
        <v>46053</v>
      </c>
      <c r="CT143" s="124">
        <v>46069</v>
      </c>
      <c r="CU143" s="119"/>
      <c r="CV143" s="146"/>
      <c r="CW143" s="116">
        <v>46010</v>
      </c>
      <c r="CX143" s="95">
        <v>46017</v>
      </c>
      <c r="CY143" s="128"/>
      <c r="CZ143" s="95" t="s">
        <v>390</v>
      </c>
      <c r="DA143" s="95" t="s">
        <v>390</v>
      </c>
      <c r="DB143" s="119"/>
      <c r="DC143" s="146"/>
      <c r="DD143" s="116">
        <v>46010</v>
      </c>
      <c r="DE143" s="95">
        <v>46017</v>
      </c>
      <c r="DF143" s="128"/>
      <c r="DG143" s="129"/>
      <c r="DH143" s="129"/>
      <c r="DI143" s="119"/>
      <c r="DJ143" s="146"/>
      <c r="DK143" s="445" t="str">
        <f>_xlfn.XLOOKUP(D143,CranePad!$D$4:$D$195,CranePad!$E$4:$E$195,0,0,1)</f>
        <v>Varudi(Reuse)</v>
      </c>
      <c r="DL143" s="116">
        <v>46012</v>
      </c>
      <c r="DM143" s="95">
        <v>46019</v>
      </c>
      <c r="DN143" s="95"/>
      <c r="DO143" s="95"/>
      <c r="DP143" s="95"/>
      <c r="DQ143" s="119"/>
      <c r="DR143" s="146"/>
      <c r="DS143" s="123">
        <v>46035</v>
      </c>
      <c r="DT143" s="124">
        <v>46045</v>
      </c>
      <c r="DU143" s="124"/>
      <c r="DV143" s="124"/>
      <c r="DW143" s="124"/>
      <c r="DX143" s="119"/>
      <c r="DY143" s="146"/>
      <c r="DZ143" s="123">
        <v>46016</v>
      </c>
      <c r="EA143" s="124">
        <v>46024</v>
      </c>
      <c r="EB143" s="124"/>
      <c r="EC143" s="124">
        <f>IF(D143='USS SUMMARY'!AE142,MIN('USS SUMMARY'!AH142:AL142),"")</f>
        <v>46080</v>
      </c>
      <c r="ED143" s="124"/>
      <c r="EE143" s="119"/>
      <c r="EF143" s="146"/>
      <c r="EG143" s="123">
        <v>46046</v>
      </c>
      <c r="EH143" s="124">
        <v>46053</v>
      </c>
      <c r="EI143" s="124"/>
      <c r="EJ143" s="124"/>
      <c r="EK143" s="124"/>
      <c r="EL143" s="119"/>
      <c r="EM143" s="146"/>
      <c r="EN143" s="116">
        <v>46054</v>
      </c>
      <c r="EO143" s="95">
        <v>46056</v>
      </c>
      <c r="EP143" s="95"/>
      <c r="EQ143" s="95"/>
      <c r="ER143" s="95"/>
      <c r="ES143" s="119"/>
      <c r="ET143" s="146"/>
      <c r="EU143" s="116">
        <v>46045</v>
      </c>
      <c r="EV143" s="95">
        <f>EU143+1</f>
        <v>46046</v>
      </c>
      <c r="EW143" s="95"/>
      <c r="EX143" s="95"/>
      <c r="EY143" s="95"/>
      <c r="EZ143" s="119"/>
      <c r="FA143" s="146"/>
      <c r="FB143" s="116">
        <v>46014</v>
      </c>
      <c r="FC143" s="95">
        <v>45670</v>
      </c>
      <c r="FD143" s="95"/>
      <c r="FE143" s="95">
        <v>46029</v>
      </c>
      <c r="FF143" s="95"/>
      <c r="FG143" s="119"/>
      <c r="FH143" s="146"/>
      <c r="FI143" s="116">
        <v>45999</v>
      </c>
      <c r="FJ143" s="95">
        <f t="shared" si="211"/>
        <v>46024</v>
      </c>
      <c r="FK143" s="95"/>
      <c r="FL143" s="95"/>
      <c r="FM143" s="95"/>
      <c r="FN143" s="119"/>
      <c r="FO143" s="144"/>
      <c r="FP143" s="116">
        <v>46027</v>
      </c>
      <c r="FQ143" s="95">
        <v>46030</v>
      </c>
      <c r="FR143" s="128"/>
      <c r="FS143" s="95"/>
      <c r="FT143" s="95"/>
      <c r="FU143" s="119"/>
      <c r="FV143" s="146"/>
      <c r="FW143" s="116">
        <v>46057</v>
      </c>
      <c r="FX143" s="95">
        <v>46059</v>
      </c>
      <c r="FY143" s="128"/>
      <c r="FZ143" s="129"/>
      <c r="GA143" s="129"/>
      <c r="GB143" s="119"/>
      <c r="GC143" s="146"/>
      <c r="GD143" s="392"/>
      <c r="GE143" s="436"/>
      <c r="GF143" s="78"/>
      <c r="GG143" s="78"/>
    </row>
    <row r="144" spans="1:189" ht="16.5" customHeight="1" x14ac:dyDescent="0.3">
      <c r="A144" s="118">
        <f t="shared" si="210"/>
        <v>140</v>
      </c>
      <c r="B144" s="73" t="s">
        <v>215</v>
      </c>
      <c r="C144" s="75" t="s">
        <v>209</v>
      </c>
      <c r="D144" s="73" t="s">
        <v>144</v>
      </c>
      <c r="E144" s="167" t="s">
        <v>386</v>
      </c>
      <c r="F144" s="427" t="s">
        <v>438</v>
      </c>
      <c r="G144" s="95">
        <v>46009</v>
      </c>
      <c r="H144" s="219" t="str">
        <f>VLOOKUP($D144,'Stone Column Progress'!$D$6:$E$199,2,0)</f>
        <v>Bauer</v>
      </c>
      <c r="I144" s="193" t="s">
        <v>389</v>
      </c>
      <c r="J144" s="430">
        <v>551057</v>
      </c>
      <c r="K144" s="431">
        <v>2676644</v>
      </c>
      <c r="L144" s="116"/>
      <c r="M144" s="95"/>
      <c r="N144" s="128"/>
      <c r="O144" s="95" t="s">
        <v>390</v>
      </c>
      <c r="P144" s="95" t="s">
        <v>390</v>
      </c>
      <c r="Q144" s="146"/>
      <c r="R144" s="118">
        <f>VLOOKUP(D144,'Stone Column Progress'!$D$6:$M$199,7,0)</f>
        <v>253</v>
      </c>
      <c r="S144" s="73">
        <f>VLOOKUP(D144,'Stone Column Progress'!$D$6:$M$199,9,0)</f>
        <v>253</v>
      </c>
      <c r="T144" s="95">
        <v>45803</v>
      </c>
      <c r="U144" s="95">
        <v>45813</v>
      </c>
      <c r="V144" s="117"/>
      <c r="W144" s="95">
        <v>45947</v>
      </c>
      <c r="X144" s="95">
        <v>45956</v>
      </c>
      <c r="Y144" s="119"/>
      <c r="Z144" s="146"/>
      <c r="AA144" s="116"/>
      <c r="AB144" s="155"/>
      <c r="AC144" s="95"/>
      <c r="AD144" s="129"/>
      <c r="AE144" s="128"/>
      <c r="AF144" s="95"/>
      <c r="AG144" s="129"/>
      <c r="AH144" s="146"/>
      <c r="AI144" s="116">
        <v>45914</v>
      </c>
      <c r="AJ144" s="95">
        <v>45915</v>
      </c>
      <c r="AK144" s="536"/>
      <c r="AL144" s="131">
        <v>46015</v>
      </c>
      <c r="AM144" s="131">
        <v>46016</v>
      </c>
      <c r="AN144" s="119"/>
      <c r="AP144" s="158">
        <v>45916</v>
      </c>
      <c r="AQ144" s="130">
        <v>45916</v>
      </c>
      <c r="AR144" s="130"/>
      <c r="AS144" s="130">
        <v>46020</v>
      </c>
      <c r="AT144" s="130">
        <v>46025</v>
      </c>
      <c r="AU144" s="119"/>
      <c r="AV144" s="146"/>
      <c r="AW144" s="116">
        <v>45917</v>
      </c>
      <c r="AX144" s="95">
        <v>45918</v>
      </c>
      <c r="AY144" s="128"/>
      <c r="AZ144" s="130">
        <v>46029</v>
      </c>
      <c r="BA144" s="130">
        <v>46029</v>
      </c>
      <c r="BB144" s="119"/>
      <c r="BC144" s="146"/>
      <c r="BD144" s="116">
        <v>45919</v>
      </c>
      <c r="BE144" s="95">
        <v>45920</v>
      </c>
      <c r="BF144" s="95"/>
      <c r="BG144" s="95">
        <v>46031</v>
      </c>
      <c r="BH144" s="95">
        <v>46032</v>
      </c>
      <c r="BI144" s="119"/>
      <c r="BJ144" s="146"/>
      <c r="BK144" s="116">
        <v>45921</v>
      </c>
      <c r="BL144" s="95">
        <v>45931</v>
      </c>
      <c r="BM144" s="95"/>
      <c r="BN144" s="95">
        <v>46033</v>
      </c>
      <c r="BO144" s="95">
        <v>46039</v>
      </c>
      <c r="BP144" s="119"/>
      <c r="BQ144" s="146"/>
      <c r="BR144" s="116">
        <v>45932</v>
      </c>
      <c r="BS144" s="95">
        <v>45933</v>
      </c>
      <c r="BT144" s="95"/>
      <c r="BU144" s="95">
        <v>46039</v>
      </c>
      <c r="BV144" s="95">
        <v>46040</v>
      </c>
      <c r="BW144" s="119"/>
      <c r="BX144" s="119"/>
      <c r="BY144" s="146"/>
      <c r="BZ144" s="116">
        <v>45938</v>
      </c>
      <c r="CA144" s="95">
        <v>45941</v>
      </c>
      <c r="CB144" s="151"/>
      <c r="CC144" s="95">
        <v>46050</v>
      </c>
      <c r="CD144" s="150"/>
      <c r="CE144" s="119"/>
      <c r="CF144" s="146"/>
      <c r="CG144" s="116">
        <v>45940</v>
      </c>
      <c r="CH144" s="95">
        <v>45940</v>
      </c>
      <c r="CI144" s="95"/>
      <c r="CJ144" s="95">
        <v>46051</v>
      </c>
      <c r="CK144" s="95">
        <v>46051</v>
      </c>
      <c r="CL144" s="119"/>
      <c r="CM144" s="119"/>
      <c r="CN144" s="119"/>
      <c r="CO144" s="146"/>
      <c r="CP144" s="116">
        <v>45935</v>
      </c>
      <c r="CQ144" s="95">
        <v>45945</v>
      </c>
      <c r="CR144" s="128"/>
      <c r="CS144" s="124">
        <f>MIN(INDEX('USS SUMMARY'!R:AB,MATCH($D144,'USS SUMMARY'!D:D,0),0))</f>
        <v>46029</v>
      </c>
      <c r="CT144" s="124">
        <v>46059</v>
      </c>
      <c r="CU144" s="119"/>
      <c r="CV144" s="146"/>
      <c r="CW144" s="116">
        <v>46035</v>
      </c>
      <c r="CX144" s="95">
        <v>46042</v>
      </c>
      <c r="CY144" s="128"/>
      <c r="CZ144" s="95">
        <v>45734</v>
      </c>
      <c r="DA144" s="95">
        <v>45769</v>
      </c>
      <c r="DB144" s="119"/>
      <c r="DC144" s="146"/>
      <c r="DD144" s="116">
        <v>46035</v>
      </c>
      <c r="DE144" s="95">
        <v>46042</v>
      </c>
      <c r="DF144" s="128"/>
      <c r="DG144" s="553">
        <v>46075</v>
      </c>
      <c r="DH144" s="553">
        <v>46080</v>
      </c>
      <c r="DI144" s="119"/>
      <c r="DJ144" s="146"/>
      <c r="DK144" s="445" t="str">
        <f>_xlfn.XLOOKUP(D144,CranePad!$D$4:$D$195,CranePad!$E$4:$E$195,0,0,1)</f>
        <v>Varudi</v>
      </c>
      <c r="DL144" s="116">
        <v>46037</v>
      </c>
      <c r="DM144" s="95">
        <v>46044</v>
      </c>
      <c r="DN144" s="95"/>
      <c r="DO144" s="95">
        <v>46059</v>
      </c>
      <c r="DP144" s="95">
        <v>46080</v>
      </c>
      <c r="DQ144" s="119"/>
      <c r="DR144" s="146"/>
      <c r="DS144" s="123">
        <v>46057</v>
      </c>
      <c r="DT144" s="124">
        <v>46067</v>
      </c>
      <c r="DU144" s="124"/>
      <c r="DV144" s="124">
        <v>46081</v>
      </c>
      <c r="DW144" s="124"/>
      <c r="DX144" s="119"/>
      <c r="DY144" s="146"/>
      <c r="DZ144" s="123">
        <v>46024</v>
      </c>
      <c r="EA144" s="124">
        <v>46032</v>
      </c>
      <c r="EB144" s="124"/>
      <c r="EC144" s="124">
        <f>IF(D144='USS SUMMARY'!AE143,MIN('USS SUMMARY'!AH143:AL143),"")</f>
        <v>46080</v>
      </c>
      <c r="ED144" s="124"/>
      <c r="EE144" s="119"/>
      <c r="EF144" s="146"/>
      <c r="EG144" s="123">
        <v>46068</v>
      </c>
      <c r="EH144" s="124">
        <v>46075</v>
      </c>
      <c r="EI144" s="124"/>
      <c r="EJ144" s="124"/>
      <c r="EK144" s="124"/>
      <c r="EL144" s="119"/>
      <c r="EM144" s="146"/>
      <c r="EN144" s="116">
        <v>46076</v>
      </c>
      <c r="EO144" s="95">
        <v>46078</v>
      </c>
      <c r="EP144" s="95"/>
      <c r="EQ144" s="95"/>
      <c r="ER144" s="95"/>
      <c r="ES144" s="119"/>
      <c r="ET144" s="146"/>
      <c r="EU144" s="116">
        <v>46077</v>
      </c>
      <c r="EV144" s="95">
        <v>46078</v>
      </c>
      <c r="EW144" s="95"/>
      <c r="EX144" s="95"/>
      <c r="EY144" s="95"/>
      <c r="EZ144" s="119"/>
      <c r="FA144" s="146"/>
      <c r="FB144" s="116">
        <v>45679</v>
      </c>
      <c r="FC144" s="95">
        <v>45702</v>
      </c>
      <c r="FD144" s="95"/>
      <c r="FE144" s="95">
        <v>46024</v>
      </c>
      <c r="FF144" s="95">
        <v>46037</v>
      </c>
      <c r="FG144" s="119"/>
      <c r="FH144" s="146"/>
      <c r="FI144" s="116">
        <v>46044</v>
      </c>
      <c r="FJ144" s="95">
        <f t="shared" si="211"/>
        <v>46069</v>
      </c>
      <c r="FK144" s="95"/>
      <c r="FL144" s="95"/>
      <c r="FM144" s="95"/>
      <c r="FN144" s="119"/>
      <c r="FO144" s="144"/>
      <c r="FP144" s="116">
        <v>46079</v>
      </c>
      <c r="FQ144" s="95">
        <v>46082</v>
      </c>
      <c r="FR144" s="128"/>
      <c r="FS144" s="95"/>
      <c r="FT144" s="95"/>
      <c r="FU144" s="119"/>
      <c r="FV144" s="146"/>
      <c r="FW144" s="116">
        <v>46083</v>
      </c>
      <c r="FX144" s="95">
        <v>46085</v>
      </c>
      <c r="FY144" s="128"/>
      <c r="FZ144" s="129"/>
      <c r="GA144" s="129"/>
      <c r="GB144" s="119"/>
      <c r="GC144" s="146"/>
      <c r="GD144" s="392"/>
      <c r="GE144" s="436"/>
      <c r="GF144" s="78"/>
      <c r="GG144" s="78"/>
    </row>
    <row r="145" spans="1:189" ht="16.5" customHeight="1" x14ac:dyDescent="0.3">
      <c r="A145" s="118">
        <f t="shared" si="210"/>
        <v>141</v>
      </c>
      <c r="B145" s="75" t="s">
        <v>215</v>
      </c>
      <c r="C145" s="75" t="s">
        <v>209</v>
      </c>
      <c r="D145" s="73" t="s">
        <v>145</v>
      </c>
      <c r="E145" s="167" t="s">
        <v>386</v>
      </c>
      <c r="F145" s="427" t="s">
        <v>438</v>
      </c>
      <c r="G145" s="95">
        <v>46026</v>
      </c>
      <c r="H145" s="219" t="str">
        <f>VLOOKUP($D145,'Stone Column Progress'!$D$6:$E$199,2,0)</f>
        <v>Bauer</v>
      </c>
      <c r="I145" s="193" t="s">
        <v>389</v>
      </c>
      <c r="J145" s="430">
        <v>550128</v>
      </c>
      <c r="K145" s="431">
        <v>2676105</v>
      </c>
      <c r="L145" s="116"/>
      <c r="M145" s="95"/>
      <c r="N145" s="128"/>
      <c r="O145" s="95" t="s">
        <v>390</v>
      </c>
      <c r="P145" s="95" t="s">
        <v>390</v>
      </c>
      <c r="Q145" s="146"/>
      <c r="R145" s="118">
        <f>VLOOKUP(D145,'Stone Column Progress'!$D$6:$M$199,7,0)</f>
        <v>253</v>
      </c>
      <c r="S145" s="73">
        <f>VLOOKUP(D145,'Stone Column Progress'!$D$6:$M$199,9,0)</f>
        <v>253</v>
      </c>
      <c r="T145" s="95">
        <v>45824</v>
      </c>
      <c r="U145" s="95">
        <v>45834</v>
      </c>
      <c r="V145" s="117"/>
      <c r="W145" s="95">
        <v>45937</v>
      </c>
      <c r="X145" s="95">
        <v>45947</v>
      </c>
      <c r="Y145" s="119"/>
      <c r="Z145" s="146"/>
      <c r="AA145" s="116"/>
      <c r="AB145" s="155"/>
      <c r="AC145" s="95"/>
      <c r="AD145" s="129"/>
      <c r="AE145" s="128"/>
      <c r="AF145" s="129"/>
      <c r="AG145" s="129"/>
      <c r="AH145" s="146"/>
      <c r="AI145" s="116">
        <v>45940</v>
      </c>
      <c r="AJ145" s="95">
        <v>45941</v>
      </c>
      <c r="AK145" s="536"/>
      <c r="AL145" s="131">
        <v>46030</v>
      </c>
      <c r="AM145" s="131">
        <v>46032</v>
      </c>
      <c r="AN145" s="119"/>
      <c r="AO145" s="146"/>
      <c r="AP145" s="158">
        <v>45942</v>
      </c>
      <c r="AQ145" s="130">
        <v>45942</v>
      </c>
      <c r="AR145" s="130"/>
      <c r="AS145" s="130">
        <v>46033</v>
      </c>
      <c r="AT145" s="130">
        <v>46034</v>
      </c>
      <c r="AU145" s="119"/>
      <c r="AV145" s="146"/>
      <c r="AW145" s="116">
        <v>45943</v>
      </c>
      <c r="AX145" s="95">
        <v>45944</v>
      </c>
      <c r="AY145" s="128"/>
      <c r="AZ145" s="130">
        <v>46035</v>
      </c>
      <c r="BA145" s="130">
        <v>46035</v>
      </c>
      <c r="BB145" s="119"/>
      <c r="BC145" s="146"/>
      <c r="BD145" s="116">
        <v>45945</v>
      </c>
      <c r="BE145" s="95">
        <v>45946</v>
      </c>
      <c r="BF145" s="95"/>
      <c r="BG145" s="95">
        <v>46040</v>
      </c>
      <c r="BH145" s="95">
        <v>46042</v>
      </c>
      <c r="BI145" s="119"/>
      <c r="BJ145" s="146"/>
      <c r="BK145" s="116">
        <v>45947</v>
      </c>
      <c r="BL145" s="95">
        <v>45957</v>
      </c>
      <c r="BM145" s="95"/>
      <c r="BN145" s="95">
        <v>46043</v>
      </c>
      <c r="BO145" s="95">
        <v>46050</v>
      </c>
      <c r="BP145" s="119"/>
      <c r="BQ145" s="146"/>
      <c r="BR145" s="116">
        <v>45958</v>
      </c>
      <c r="BS145" s="95">
        <v>45959</v>
      </c>
      <c r="BT145" s="95"/>
      <c r="BU145" s="95">
        <v>46051</v>
      </c>
      <c r="BV145" s="95">
        <v>46052</v>
      </c>
      <c r="BW145" s="119"/>
      <c r="BX145" s="119"/>
      <c r="BY145" s="146"/>
      <c r="BZ145" s="116">
        <v>45964</v>
      </c>
      <c r="CA145" s="95">
        <v>45967</v>
      </c>
      <c r="CB145" s="151"/>
      <c r="CC145" s="95">
        <v>46060</v>
      </c>
      <c r="CD145" s="150"/>
      <c r="CE145" s="119"/>
      <c r="CF145" s="146"/>
      <c r="CG145" s="116">
        <v>45966</v>
      </c>
      <c r="CH145" s="95">
        <v>45966</v>
      </c>
      <c r="CI145" s="95"/>
      <c r="CJ145" s="95">
        <v>46060</v>
      </c>
      <c r="CK145" s="95">
        <v>46060</v>
      </c>
      <c r="CL145" s="119"/>
      <c r="CM145" s="119"/>
      <c r="CN145" s="119"/>
      <c r="CO145" s="146"/>
      <c r="CP145" s="116">
        <v>45943</v>
      </c>
      <c r="CQ145" s="95">
        <v>45953</v>
      </c>
      <c r="CR145" s="128"/>
      <c r="CS145" s="124">
        <f>MIN(INDEX('USS SUMMARY'!R:AB,MATCH($D145,'USS SUMMARY'!D:D,0),0))</f>
        <v>46034</v>
      </c>
      <c r="CT145" s="129"/>
      <c r="CU145" s="119"/>
      <c r="CV145" s="146"/>
      <c r="CW145" s="116">
        <v>46021</v>
      </c>
      <c r="CX145" s="95">
        <v>46028</v>
      </c>
      <c r="CY145" s="128"/>
      <c r="CZ145" s="95" t="s">
        <v>390</v>
      </c>
      <c r="DA145" s="95" t="s">
        <v>390</v>
      </c>
      <c r="DB145" s="119"/>
      <c r="DC145" s="146"/>
      <c r="DD145" s="116">
        <v>46021</v>
      </c>
      <c r="DE145" s="95">
        <v>46028</v>
      </c>
      <c r="DF145" s="128"/>
      <c r="DG145" s="553">
        <v>46078</v>
      </c>
      <c r="DH145" s="553">
        <v>46080</v>
      </c>
      <c r="DI145" s="119"/>
      <c r="DJ145" s="146"/>
      <c r="DK145" s="445" t="str">
        <f>_xlfn.XLOOKUP(D145,CranePad!$D$4:$D$195,CranePad!$E$4:$E$195,0,0,1)</f>
        <v>Varudi</v>
      </c>
      <c r="DL145" s="116">
        <v>46023</v>
      </c>
      <c r="DM145" s="95">
        <v>46030</v>
      </c>
      <c r="DN145" s="95"/>
      <c r="DO145" s="95">
        <v>46058</v>
      </c>
      <c r="DP145" s="95">
        <v>46080</v>
      </c>
      <c r="DQ145" s="119"/>
      <c r="DR145" s="146"/>
      <c r="DS145" s="123">
        <v>46046</v>
      </c>
      <c r="DT145" s="124">
        <v>46056</v>
      </c>
      <c r="DU145" s="124"/>
      <c r="DV145" s="124"/>
      <c r="DW145" s="124"/>
      <c r="DX145" s="119"/>
      <c r="DY145" s="146"/>
      <c r="DZ145" s="123">
        <v>45989</v>
      </c>
      <c r="EA145" s="124">
        <v>45997</v>
      </c>
      <c r="EB145" s="124"/>
      <c r="EC145" s="124">
        <f>IF(D145='USS SUMMARY'!AE144,MIN('USS SUMMARY'!AH144:AL144),"")</f>
        <v>46080</v>
      </c>
      <c r="ED145" s="124"/>
      <c r="EE145" s="119"/>
      <c r="EF145" s="146"/>
      <c r="EG145" s="123">
        <v>46057</v>
      </c>
      <c r="EH145" s="124">
        <v>46064</v>
      </c>
      <c r="EI145" s="124"/>
      <c r="EJ145" s="124"/>
      <c r="EK145" s="124"/>
      <c r="EL145" s="119"/>
      <c r="EM145" s="146"/>
      <c r="EN145" s="116">
        <v>46065</v>
      </c>
      <c r="EO145" s="95">
        <v>46067</v>
      </c>
      <c r="EP145" s="95"/>
      <c r="EQ145" s="95"/>
      <c r="ER145" s="95"/>
      <c r="ES145" s="119"/>
      <c r="ET145" s="146"/>
      <c r="EU145" s="116">
        <v>46048</v>
      </c>
      <c r="EV145" s="95">
        <f t="shared" ref="EV145:EV168" si="212">EU145+1</f>
        <v>46049</v>
      </c>
      <c r="EW145" s="95"/>
      <c r="EX145" s="95"/>
      <c r="EY145" s="95"/>
      <c r="EZ145" s="119"/>
      <c r="FA145" s="146"/>
      <c r="FB145" s="116">
        <v>46014</v>
      </c>
      <c r="FC145" s="95">
        <v>45670</v>
      </c>
      <c r="FD145" s="95"/>
      <c r="FE145" s="95">
        <v>46027</v>
      </c>
      <c r="FF145" s="95">
        <v>46034</v>
      </c>
      <c r="FG145" s="119"/>
      <c r="FH145" s="146"/>
      <c r="FI145" s="116">
        <v>46021</v>
      </c>
      <c r="FJ145" s="95">
        <f t="shared" si="211"/>
        <v>46046</v>
      </c>
      <c r="FK145" s="95"/>
      <c r="FL145" s="95"/>
      <c r="FM145" s="95"/>
      <c r="FN145" s="119"/>
      <c r="FO145" s="144"/>
      <c r="FP145" s="116">
        <v>46000</v>
      </c>
      <c r="FQ145" s="95">
        <v>46003</v>
      </c>
      <c r="FR145" s="128"/>
      <c r="FS145" s="95"/>
      <c r="FT145" s="95"/>
      <c r="FU145" s="119"/>
      <c r="FV145" s="146"/>
      <c r="FW145" s="116">
        <v>46068</v>
      </c>
      <c r="FX145" s="95">
        <v>46070</v>
      </c>
      <c r="FY145" s="128"/>
      <c r="FZ145" s="129"/>
      <c r="GA145" s="129"/>
      <c r="GB145" s="119"/>
      <c r="GC145" s="146"/>
      <c r="GD145" s="392"/>
      <c r="GE145" s="436"/>
      <c r="GF145" s="78"/>
      <c r="GG145" s="78"/>
    </row>
    <row r="146" spans="1:189" ht="16.5" customHeight="1" x14ac:dyDescent="0.3">
      <c r="A146" s="118">
        <f t="shared" si="210"/>
        <v>142</v>
      </c>
      <c r="B146" s="75" t="s">
        <v>215</v>
      </c>
      <c r="C146" s="75" t="s">
        <v>209</v>
      </c>
      <c r="D146" s="73" t="s">
        <v>146</v>
      </c>
      <c r="E146" s="167" t="s">
        <v>427</v>
      </c>
      <c r="F146" s="427" t="s">
        <v>413</v>
      </c>
      <c r="G146" s="95">
        <v>45875</v>
      </c>
      <c r="H146" s="219" t="str">
        <f>VLOOKUP($D146,'Stone Column Progress'!$D$6:$E$199,2,0)</f>
        <v>Keller</v>
      </c>
      <c r="I146" s="193" t="s">
        <v>389</v>
      </c>
      <c r="J146" s="430">
        <v>543680</v>
      </c>
      <c r="K146" s="431">
        <v>2681903</v>
      </c>
      <c r="L146" s="116"/>
      <c r="M146" s="95"/>
      <c r="N146" s="128"/>
      <c r="O146" s="95" t="s">
        <v>390</v>
      </c>
      <c r="P146" s="95" t="s">
        <v>390</v>
      </c>
      <c r="Q146" s="146"/>
      <c r="R146" s="118">
        <f>VLOOKUP(D146,'Stone Column Progress'!$D$6:$M$199,7,0)</f>
        <v>253</v>
      </c>
      <c r="S146" s="73">
        <f>VLOOKUP(D146,'Stone Column Progress'!$D$6:$M$199,9,0)</f>
        <v>253</v>
      </c>
      <c r="T146" s="95">
        <v>45784</v>
      </c>
      <c r="U146" s="95">
        <v>45794</v>
      </c>
      <c r="V146" s="117"/>
      <c r="W146" s="95">
        <v>45832</v>
      </c>
      <c r="X146" s="95">
        <v>45849</v>
      </c>
      <c r="Y146" s="119"/>
      <c r="Z146" s="146"/>
      <c r="AA146" s="458"/>
      <c r="AB146" s="122"/>
      <c r="AC146" s="95"/>
      <c r="AD146" s="129"/>
      <c r="AE146" s="128"/>
      <c r="AF146" s="129"/>
      <c r="AG146" s="129"/>
      <c r="AH146" s="146"/>
      <c r="AI146" s="116">
        <v>45802</v>
      </c>
      <c r="AJ146" s="95">
        <v>45803</v>
      </c>
      <c r="AK146" s="536"/>
      <c r="AL146" s="131">
        <v>46024</v>
      </c>
      <c r="AM146" s="131">
        <v>46025</v>
      </c>
      <c r="AN146" s="119"/>
      <c r="AO146" s="146"/>
      <c r="AP146" s="158">
        <v>45804</v>
      </c>
      <c r="AQ146" s="130">
        <v>45804</v>
      </c>
      <c r="AR146" s="130"/>
      <c r="AS146" s="130">
        <v>46025</v>
      </c>
      <c r="AT146" s="130">
        <v>46025</v>
      </c>
      <c r="AU146" s="119"/>
      <c r="AV146" s="146"/>
      <c r="AW146" s="116">
        <v>45805</v>
      </c>
      <c r="AX146" s="95">
        <v>45806</v>
      </c>
      <c r="AY146" s="128"/>
      <c r="AZ146" s="130">
        <v>46025</v>
      </c>
      <c r="BA146" s="130">
        <v>46025</v>
      </c>
      <c r="BB146" s="119"/>
      <c r="BC146" s="146"/>
      <c r="BD146" s="116">
        <v>45807</v>
      </c>
      <c r="BE146" s="95">
        <v>45808</v>
      </c>
      <c r="BF146" s="95"/>
      <c r="BG146" s="95">
        <v>46028</v>
      </c>
      <c r="BH146" s="95">
        <v>46028</v>
      </c>
      <c r="BI146" s="119"/>
      <c r="BJ146" s="146"/>
      <c r="BK146" s="116">
        <v>45809</v>
      </c>
      <c r="BL146" s="95">
        <v>45819</v>
      </c>
      <c r="BM146" s="95"/>
      <c r="BN146" s="95">
        <v>46032</v>
      </c>
      <c r="BO146" s="95">
        <v>46035</v>
      </c>
      <c r="BP146" s="119"/>
      <c r="BQ146" s="146"/>
      <c r="BR146" s="116">
        <v>45820</v>
      </c>
      <c r="BS146" s="95">
        <v>45821</v>
      </c>
      <c r="BT146" s="95"/>
      <c r="BU146" s="95">
        <v>46050</v>
      </c>
      <c r="BV146" s="95">
        <v>46051</v>
      </c>
      <c r="BW146" s="119"/>
      <c r="BX146" s="119"/>
      <c r="BY146" s="146"/>
      <c r="BZ146" s="116">
        <v>45826</v>
      </c>
      <c r="CA146" s="95">
        <v>45829</v>
      </c>
      <c r="CB146" s="151"/>
      <c r="CC146" s="95">
        <v>46061</v>
      </c>
      <c r="CD146" s="150"/>
      <c r="CE146" s="119"/>
      <c r="CF146" s="146"/>
      <c r="CG146" s="116">
        <v>45828</v>
      </c>
      <c r="CH146" s="95">
        <v>45828</v>
      </c>
      <c r="CI146" s="95"/>
      <c r="CJ146" s="95">
        <v>46061</v>
      </c>
      <c r="CK146" s="95">
        <v>46061</v>
      </c>
      <c r="CL146" s="119"/>
      <c r="CM146" s="119"/>
      <c r="CN146" s="119"/>
      <c r="CO146" s="146"/>
      <c r="CP146" s="116">
        <v>45823</v>
      </c>
      <c r="CQ146" s="95">
        <v>45833</v>
      </c>
      <c r="CR146" s="128"/>
      <c r="CS146" s="124">
        <f>MIN(INDEX('USS SUMMARY'!R:AB,MATCH($D146,'USS SUMMARY'!D:D,0),0))</f>
        <v>46024</v>
      </c>
      <c r="CT146" s="129"/>
      <c r="CU146" s="119"/>
      <c r="CV146" s="146"/>
      <c r="CW146" s="116">
        <v>45923</v>
      </c>
      <c r="CX146" s="95">
        <v>45930</v>
      </c>
      <c r="CY146" s="128"/>
      <c r="CZ146" s="95" t="s">
        <v>390</v>
      </c>
      <c r="DA146" s="95" t="s">
        <v>390</v>
      </c>
      <c r="DB146" s="119"/>
      <c r="DC146" s="146"/>
      <c r="DD146" s="116">
        <v>45923</v>
      </c>
      <c r="DE146" s="95">
        <v>45930</v>
      </c>
      <c r="DF146" s="128"/>
      <c r="DG146" s="129"/>
      <c r="DH146" s="129"/>
      <c r="DI146" s="119"/>
      <c r="DJ146" s="146"/>
      <c r="DK146" s="445" t="str">
        <f>_xlfn.XLOOKUP(D146,CranePad!$D$4:$D$195,CranePad!$E$4:$E$195,0,0,1)</f>
        <v>GP Project(Reuse)</v>
      </c>
      <c r="DL146" s="116">
        <v>45925</v>
      </c>
      <c r="DM146" s="95">
        <v>45932</v>
      </c>
      <c r="DN146" s="95"/>
      <c r="DO146" s="95">
        <v>46062</v>
      </c>
      <c r="DP146" s="95"/>
      <c r="DQ146" s="119"/>
      <c r="DR146" s="146"/>
      <c r="DS146" s="123">
        <v>46021</v>
      </c>
      <c r="DT146" s="124">
        <v>46030</v>
      </c>
      <c r="DU146" s="124"/>
      <c r="DV146" s="124"/>
      <c r="DW146" s="124"/>
      <c r="DX146" s="119"/>
      <c r="DY146" s="146"/>
      <c r="DZ146" s="123">
        <v>45989</v>
      </c>
      <c r="EA146" s="124">
        <v>45997</v>
      </c>
      <c r="EB146" s="124"/>
      <c r="EC146" s="124">
        <f>IF(D146='USS SUMMARY'!AE145,MIN('USS SUMMARY'!AH145:AL145),"")</f>
        <v>0</v>
      </c>
      <c r="ED146" s="124"/>
      <c r="EE146" s="119"/>
      <c r="EF146" s="146"/>
      <c r="EG146" s="123">
        <v>46031</v>
      </c>
      <c r="EH146" s="124">
        <v>46038</v>
      </c>
      <c r="EI146" s="124"/>
      <c r="EJ146" s="124"/>
      <c r="EK146" s="124"/>
      <c r="EL146" s="119"/>
      <c r="EM146" s="146"/>
      <c r="EN146" s="116">
        <v>46039</v>
      </c>
      <c r="EO146" s="95">
        <v>46041</v>
      </c>
      <c r="EP146" s="95"/>
      <c r="EQ146" s="95"/>
      <c r="ER146" s="95"/>
      <c r="ES146" s="119"/>
      <c r="ET146" s="146"/>
      <c r="EU146" s="116">
        <v>46023</v>
      </c>
      <c r="EV146" s="95">
        <f t="shared" si="212"/>
        <v>46024</v>
      </c>
      <c r="EW146" s="95"/>
      <c r="EX146" s="95"/>
      <c r="EY146" s="95"/>
      <c r="EZ146" s="119"/>
      <c r="FA146" s="146"/>
      <c r="FB146" s="116">
        <v>46014</v>
      </c>
      <c r="FC146" s="95">
        <v>45670</v>
      </c>
      <c r="FD146" s="95"/>
      <c r="FE146" s="95"/>
      <c r="FF146" s="95"/>
      <c r="FG146" s="119"/>
      <c r="FH146" s="146"/>
      <c r="FI146" s="116">
        <v>45999</v>
      </c>
      <c r="FJ146" s="95">
        <f t="shared" si="211"/>
        <v>46024</v>
      </c>
      <c r="FK146" s="95"/>
      <c r="FL146" s="95"/>
      <c r="FM146" s="95"/>
      <c r="FN146" s="119"/>
      <c r="FO146" s="144"/>
      <c r="FP146" s="116">
        <v>46000</v>
      </c>
      <c r="FQ146" s="95">
        <v>46003</v>
      </c>
      <c r="FR146" s="128"/>
      <c r="FS146" s="95"/>
      <c r="FT146" s="95"/>
      <c r="FU146" s="119"/>
      <c r="FV146" s="146"/>
      <c r="FW146" s="116">
        <v>46042</v>
      </c>
      <c r="FX146" s="95">
        <v>46044</v>
      </c>
      <c r="FY146" s="128"/>
      <c r="FZ146" s="129"/>
      <c r="GA146" s="129"/>
      <c r="GB146" s="119"/>
      <c r="GC146" s="146"/>
      <c r="GD146" s="392"/>
      <c r="GE146" s="436"/>
      <c r="GF146" s="78"/>
      <c r="GG146" s="78"/>
    </row>
    <row r="147" spans="1:189" ht="16.5" customHeight="1" x14ac:dyDescent="0.3">
      <c r="A147" s="118">
        <f t="shared" si="210"/>
        <v>143</v>
      </c>
      <c r="B147" s="75" t="s">
        <v>215</v>
      </c>
      <c r="C147" s="75" t="s">
        <v>209</v>
      </c>
      <c r="D147" s="73" t="s">
        <v>147</v>
      </c>
      <c r="E147" s="167" t="s">
        <v>427</v>
      </c>
      <c r="F147" s="427" t="s">
        <v>398</v>
      </c>
      <c r="G147" s="95">
        <v>46052</v>
      </c>
      <c r="H147" s="219" t="str">
        <f>VLOOKUP($D147,'Stone Column Progress'!$D$6:$E$199,2,0)</f>
        <v>Keller</v>
      </c>
      <c r="I147" s="193" t="s">
        <v>389</v>
      </c>
      <c r="J147" s="430">
        <v>544040</v>
      </c>
      <c r="K147" s="431">
        <v>2680037</v>
      </c>
      <c r="L147" s="116"/>
      <c r="M147" s="95"/>
      <c r="N147" s="128"/>
      <c r="O147" s="95" t="s">
        <v>390</v>
      </c>
      <c r="P147" s="95" t="s">
        <v>390</v>
      </c>
      <c r="Q147" s="146"/>
      <c r="R147" s="118">
        <f>VLOOKUP(D147,'Stone Column Progress'!$D$6:$M$199,7,0)</f>
        <v>253</v>
      </c>
      <c r="S147" s="73">
        <f>VLOOKUP(D147,'Stone Column Progress'!$D$6:$M$199,9,0)</f>
        <v>253</v>
      </c>
      <c r="T147" s="95">
        <v>45805</v>
      </c>
      <c r="U147" s="95">
        <v>45814</v>
      </c>
      <c r="V147" s="117"/>
      <c r="W147" s="95">
        <v>46025</v>
      </c>
      <c r="X147" s="95">
        <v>46032</v>
      </c>
      <c r="Y147" s="119"/>
      <c r="Z147" s="146"/>
      <c r="AA147" s="116"/>
      <c r="AB147" s="155"/>
      <c r="AC147" s="95"/>
      <c r="AD147" s="132"/>
      <c r="AE147" s="128"/>
      <c r="AF147" s="129"/>
      <c r="AG147" s="129"/>
      <c r="AH147" s="146"/>
      <c r="AI147" s="116">
        <v>45818</v>
      </c>
      <c r="AJ147" s="95">
        <v>45819</v>
      </c>
      <c r="AK147" s="117"/>
      <c r="AL147" s="131">
        <v>46054</v>
      </c>
      <c r="AM147" s="131">
        <v>46056</v>
      </c>
      <c r="AN147" s="119"/>
      <c r="AO147" s="146"/>
      <c r="AP147" s="158">
        <v>45820</v>
      </c>
      <c r="AQ147" s="130">
        <v>45820</v>
      </c>
      <c r="AR147" s="130"/>
      <c r="AS147" s="130">
        <v>46058</v>
      </c>
      <c r="AT147" s="130">
        <v>46060</v>
      </c>
      <c r="AU147" s="119"/>
      <c r="AV147" s="146"/>
      <c r="AW147" s="116">
        <v>45821</v>
      </c>
      <c r="AX147" s="95">
        <v>45822</v>
      </c>
      <c r="AY147" s="128"/>
      <c r="AZ147" s="130">
        <v>46062</v>
      </c>
      <c r="BA147" s="130">
        <v>46062</v>
      </c>
      <c r="BB147" s="119"/>
      <c r="BC147" s="146"/>
      <c r="BD147" s="116">
        <v>45823</v>
      </c>
      <c r="BE147" s="95">
        <v>45824</v>
      </c>
      <c r="BF147" s="95"/>
      <c r="BG147" s="95">
        <v>46063</v>
      </c>
      <c r="BH147" s="95">
        <v>46063</v>
      </c>
      <c r="BI147" s="119"/>
      <c r="BJ147" s="146"/>
      <c r="BK147" s="116">
        <v>45825</v>
      </c>
      <c r="BL147" s="95">
        <v>45835</v>
      </c>
      <c r="BM147" s="95"/>
      <c r="BN147" s="95">
        <v>46064</v>
      </c>
      <c r="BO147" s="95">
        <v>46070</v>
      </c>
      <c r="BP147" s="119"/>
      <c r="BQ147" s="146"/>
      <c r="BR147" s="116">
        <v>45836</v>
      </c>
      <c r="BS147" s="95">
        <v>45837</v>
      </c>
      <c r="BT147" s="95"/>
      <c r="BU147" s="95">
        <v>46074</v>
      </c>
      <c r="BV147" s="95">
        <v>46075</v>
      </c>
      <c r="BW147" s="119"/>
      <c r="BX147" s="119"/>
      <c r="BY147" s="146"/>
      <c r="BZ147" s="116">
        <v>45842</v>
      </c>
      <c r="CA147" s="95">
        <v>45845</v>
      </c>
      <c r="CB147" s="151"/>
      <c r="CC147" s="95">
        <v>46078</v>
      </c>
      <c r="CD147" s="150"/>
      <c r="CE147" s="119"/>
      <c r="CF147" s="146"/>
      <c r="CG147" s="116">
        <v>45844</v>
      </c>
      <c r="CH147" s="95">
        <v>45844</v>
      </c>
      <c r="CI147" s="95"/>
      <c r="CJ147" s="95">
        <v>46080</v>
      </c>
      <c r="CK147" s="95">
        <v>46080</v>
      </c>
      <c r="CL147" s="119"/>
      <c r="CM147" s="119"/>
      <c r="CN147" s="119"/>
      <c r="CO147" s="146"/>
      <c r="CP147" s="116">
        <v>45821</v>
      </c>
      <c r="CQ147" s="95">
        <v>45831</v>
      </c>
      <c r="CR147" s="128"/>
      <c r="CS147" s="124">
        <f>MIN(INDEX('USS SUMMARY'!R:AB,MATCH($D147,'USS SUMMARY'!D:D,0),0))</f>
        <v>0</v>
      </c>
      <c r="CT147" s="129"/>
      <c r="CU147" s="119"/>
      <c r="CV147" s="146"/>
      <c r="CW147" s="116">
        <v>45939</v>
      </c>
      <c r="CX147" s="95">
        <v>45946</v>
      </c>
      <c r="CY147" s="128"/>
      <c r="CZ147" s="95">
        <v>45732</v>
      </c>
      <c r="DA147" s="95" t="s">
        <v>390</v>
      </c>
      <c r="DB147" s="119"/>
      <c r="DC147" s="146"/>
      <c r="DD147" s="116">
        <v>45939</v>
      </c>
      <c r="DE147" s="95">
        <v>45946</v>
      </c>
      <c r="DF147" s="128"/>
      <c r="DG147" s="129"/>
      <c r="DH147" s="129"/>
      <c r="DI147" s="119"/>
      <c r="DJ147" s="146"/>
      <c r="DK147" s="445" t="str">
        <f>_xlfn.XLOOKUP(D147,CranePad!$D$4:$D$195,CranePad!$E$4:$E$195,0,0,1)</f>
        <v>Bipin(Reuse)</v>
      </c>
      <c r="DL147" s="116">
        <v>45941</v>
      </c>
      <c r="DM147" s="95">
        <v>45948</v>
      </c>
      <c r="DN147" s="95"/>
      <c r="DO147" s="95"/>
      <c r="DP147" s="95"/>
      <c r="DQ147" s="119"/>
      <c r="DR147" s="146"/>
      <c r="DS147" s="123">
        <v>46040</v>
      </c>
      <c r="DT147" s="124">
        <v>46050</v>
      </c>
      <c r="DU147" s="124"/>
      <c r="DV147" s="124"/>
      <c r="DW147" s="124"/>
      <c r="DX147" s="119"/>
      <c r="DY147" s="146"/>
      <c r="DZ147" s="123">
        <v>45997</v>
      </c>
      <c r="EA147" s="124">
        <v>46005</v>
      </c>
      <c r="EB147" s="124"/>
      <c r="EC147" s="124">
        <f>IF(D147='USS SUMMARY'!AE146,MIN('USS SUMMARY'!AH146:AL146),"")</f>
        <v>0</v>
      </c>
      <c r="ED147" s="124"/>
      <c r="EE147" s="119"/>
      <c r="EF147" s="146"/>
      <c r="EG147" s="123">
        <v>46051</v>
      </c>
      <c r="EH147" s="124">
        <v>46058</v>
      </c>
      <c r="EI147" s="124"/>
      <c r="EJ147" s="124"/>
      <c r="EK147" s="124"/>
      <c r="EL147" s="119"/>
      <c r="EM147" s="146"/>
      <c r="EN147" s="116">
        <v>46059</v>
      </c>
      <c r="EO147" s="95">
        <v>46061</v>
      </c>
      <c r="EP147" s="95"/>
      <c r="EQ147" s="95"/>
      <c r="ER147" s="95"/>
      <c r="ES147" s="119"/>
      <c r="ET147" s="146"/>
      <c r="EU147" s="116">
        <v>46042</v>
      </c>
      <c r="EV147" s="95">
        <f t="shared" si="212"/>
        <v>46043</v>
      </c>
      <c r="EW147" s="95"/>
      <c r="EX147" s="95"/>
      <c r="EY147" s="95"/>
      <c r="EZ147" s="119"/>
      <c r="FA147" s="146"/>
      <c r="FB147" s="116">
        <v>46014</v>
      </c>
      <c r="FC147" s="95">
        <v>45670</v>
      </c>
      <c r="FD147" s="95"/>
      <c r="FE147" s="95"/>
      <c r="FF147" s="95"/>
      <c r="FG147" s="119"/>
      <c r="FH147" s="146"/>
      <c r="FI147" s="116">
        <v>46021</v>
      </c>
      <c r="FJ147" s="95">
        <f t="shared" si="211"/>
        <v>46046</v>
      </c>
      <c r="FK147" s="95"/>
      <c r="FL147" s="95"/>
      <c r="FM147" s="95"/>
      <c r="FN147" s="119"/>
      <c r="FO147" s="144"/>
      <c r="FP147" s="116">
        <v>46008</v>
      </c>
      <c r="FQ147" s="95">
        <v>46011</v>
      </c>
      <c r="FR147" s="128"/>
      <c r="FS147" s="95"/>
      <c r="FT147" s="95"/>
      <c r="FU147" s="119"/>
      <c r="FV147" s="146"/>
      <c r="FW147" s="116">
        <v>46062</v>
      </c>
      <c r="FX147" s="95">
        <v>46064</v>
      </c>
      <c r="FY147" s="128"/>
      <c r="FZ147" s="129"/>
      <c r="GA147" s="129"/>
      <c r="GB147" s="119"/>
      <c r="GC147" s="146"/>
      <c r="GD147" s="392"/>
      <c r="GE147" s="436"/>
      <c r="GF147" s="78"/>
      <c r="GG147" s="78"/>
    </row>
    <row r="148" spans="1:189" ht="16.5" customHeight="1" x14ac:dyDescent="0.3">
      <c r="A148" s="118">
        <f t="shared" si="210"/>
        <v>144</v>
      </c>
      <c r="B148" s="75" t="s">
        <v>215</v>
      </c>
      <c r="C148" s="75" t="s">
        <v>209</v>
      </c>
      <c r="D148" s="73" t="s">
        <v>148</v>
      </c>
      <c r="E148" s="167" t="s">
        <v>429</v>
      </c>
      <c r="F148" s="427" t="s">
        <v>413</v>
      </c>
      <c r="G148" s="95">
        <v>46052</v>
      </c>
      <c r="H148" s="219" t="str">
        <f>VLOOKUP($D148,'Stone Column Progress'!$D$6:$E$199,2,0)</f>
        <v>Keller</v>
      </c>
      <c r="I148" s="193" t="s">
        <v>389</v>
      </c>
      <c r="J148" s="430">
        <v>543860</v>
      </c>
      <c r="K148" s="431">
        <v>2680970</v>
      </c>
      <c r="L148" s="116"/>
      <c r="M148" s="95"/>
      <c r="N148" s="128"/>
      <c r="O148" s="95" t="s">
        <v>390</v>
      </c>
      <c r="P148" s="95" t="s">
        <v>390</v>
      </c>
      <c r="Q148" s="146"/>
      <c r="R148" s="118">
        <f>VLOOKUP(D148,'Stone Column Progress'!$D$6:$M$199,7,0)</f>
        <v>253</v>
      </c>
      <c r="S148" s="73">
        <f>VLOOKUP(D148,'Stone Column Progress'!$D$6:$M$199,9,0)</f>
        <v>253</v>
      </c>
      <c r="T148" s="95">
        <v>45795</v>
      </c>
      <c r="U148" s="95">
        <v>45804</v>
      </c>
      <c r="V148" s="117"/>
      <c r="W148" s="95">
        <v>45984</v>
      </c>
      <c r="X148" s="95">
        <v>45994</v>
      </c>
      <c r="Y148" s="119"/>
      <c r="Z148" s="146"/>
      <c r="AA148" s="458"/>
      <c r="AB148" s="122"/>
      <c r="AC148" s="95"/>
      <c r="AD148" s="129"/>
      <c r="AE148" s="128"/>
      <c r="AF148" s="129"/>
      <c r="AG148" s="129"/>
      <c r="AH148" s="146"/>
      <c r="AI148" s="116">
        <v>45810</v>
      </c>
      <c r="AJ148" s="95">
        <v>45811</v>
      </c>
      <c r="AK148" s="117"/>
      <c r="AL148" s="131">
        <v>46053</v>
      </c>
      <c r="AM148" s="131">
        <v>46054</v>
      </c>
      <c r="AN148" s="119"/>
      <c r="AO148" s="146"/>
      <c r="AP148" s="158">
        <v>45812</v>
      </c>
      <c r="AQ148" s="130">
        <v>45812</v>
      </c>
      <c r="AR148" s="130"/>
      <c r="AS148" s="130">
        <v>46055</v>
      </c>
      <c r="AT148" s="130">
        <v>46024</v>
      </c>
      <c r="AU148" s="119"/>
      <c r="AV148" s="146"/>
      <c r="AW148" s="116">
        <v>45813</v>
      </c>
      <c r="AX148" s="95">
        <v>45814</v>
      </c>
      <c r="AY148" s="128"/>
      <c r="AZ148" s="130">
        <v>46059</v>
      </c>
      <c r="BA148" s="130">
        <v>46059</v>
      </c>
      <c r="BB148" s="119"/>
      <c r="BC148" s="146"/>
      <c r="BD148" s="116">
        <v>45815</v>
      </c>
      <c r="BE148" s="95">
        <v>45816</v>
      </c>
      <c r="BF148" s="95"/>
      <c r="BG148" s="95">
        <v>46065</v>
      </c>
      <c r="BH148" s="95">
        <v>46066</v>
      </c>
      <c r="BI148" s="119"/>
      <c r="BJ148" s="146"/>
      <c r="BK148" s="116">
        <v>45817</v>
      </c>
      <c r="BL148" s="95">
        <v>45827</v>
      </c>
      <c r="BM148" s="95"/>
      <c r="BN148" s="95">
        <v>46066</v>
      </c>
      <c r="BO148" s="95">
        <v>46073</v>
      </c>
      <c r="BP148" s="119"/>
      <c r="BQ148" s="146"/>
      <c r="BR148" s="116">
        <v>45828</v>
      </c>
      <c r="BS148" s="95">
        <v>45829</v>
      </c>
      <c r="BT148" s="95"/>
      <c r="BU148" s="95">
        <v>46073</v>
      </c>
      <c r="BV148" s="95">
        <v>46074</v>
      </c>
      <c r="BW148" s="119"/>
      <c r="BX148" s="119"/>
      <c r="BY148" s="146"/>
      <c r="BZ148" s="116">
        <v>45834</v>
      </c>
      <c r="CA148" s="95">
        <v>45837</v>
      </c>
      <c r="CB148" s="151"/>
      <c r="CC148" s="95"/>
      <c r="CD148" s="150"/>
      <c r="CE148" s="119"/>
      <c r="CF148" s="146"/>
      <c r="CG148" s="116">
        <v>45836</v>
      </c>
      <c r="CH148" s="95">
        <v>45836</v>
      </c>
      <c r="CI148" s="95"/>
      <c r="CJ148" s="95"/>
      <c r="CK148" s="95"/>
      <c r="CL148" s="119"/>
      <c r="CM148" s="119"/>
      <c r="CN148" s="119"/>
      <c r="CO148" s="146"/>
      <c r="CP148" s="116">
        <v>45813</v>
      </c>
      <c r="CQ148" s="95">
        <v>45823</v>
      </c>
      <c r="CR148" s="128"/>
      <c r="CS148" s="124">
        <f>MIN(INDEX('USS SUMMARY'!R:AB,MATCH($D148,'USS SUMMARY'!D:D,0),0))</f>
        <v>46058</v>
      </c>
      <c r="CT148" s="129"/>
      <c r="CU148" s="119"/>
      <c r="CV148" s="146"/>
      <c r="CW148" s="116">
        <v>45931</v>
      </c>
      <c r="CX148" s="95">
        <v>45938</v>
      </c>
      <c r="CY148" s="128"/>
      <c r="CZ148" s="95" t="s">
        <v>390</v>
      </c>
      <c r="DA148" s="95" t="s">
        <v>390</v>
      </c>
      <c r="DB148" s="119"/>
      <c r="DC148" s="146"/>
      <c r="DD148" s="116">
        <v>45931</v>
      </c>
      <c r="DE148" s="95">
        <v>45938</v>
      </c>
      <c r="DF148" s="128"/>
      <c r="DG148" s="129"/>
      <c r="DH148" s="129"/>
      <c r="DI148" s="119"/>
      <c r="DJ148" s="146"/>
      <c r="DK148" s="445" t="str">
        <f>_xlfn.XLOOKUP(D148,CranePad!$D$4:$D$195,CranePad!$E$4:$E$195,0,0,1)</f>
        <v>SS Jadeja(Reuse)</v>
      </c>
      <c r="DL148" s="116">
        <v>45933</v>
      </c>
      <c r="DM148" s="95">
        <v>45940</v>
      </c>
      <c r="DN148" s="95"/>
      <c r="DO148" s="95"/>
      <c r="DP148" s="95"/>
      <c r="DQ148" s="119"/>
      <c r="DR148" s="146"/>
      <c r="DS148" s="123">
        <v>46071</v>
      </c>
      <c r="DT148" s="124">
        <v>46081</v>
      </c>
      <c r="DU148" s="124"/>
      <c r="DV148" s="124"/>
      <c r="DW148" s="124"/>
      <c r="DX148" s="119"/>
      <c r="DY148" s="146"/>
      <c r="DZ148" s="123">
        <v>45996</v>
      </c>
      <c r="EA148" s="124">
        <v>46004</v>
      </c>
      <c r="EB148" s="124"/>
      <c r="EC148" s="124">
        <f>IF(D148='USS SUMMARY'!AE147,MIN('USS SUMMARY'!AH147:AL147),"")</f>
        <v>0</v>
      </c>
      <c r="ED148" s="124"/>
      <c r="EE148" s="119"/>
      <c r="EF148" s="146"/>
      <c r="EG148" s="123">
        <v>46082</v>
      </c>
      <c r="EH148" s="124">
        <v>46089</v>
      </c>
      <c r="EI148" s="124"/>
      <c r="EJ148" s="124"/>
      <c r="EK148" s="124"/>
      <c r="EL148" s="119"/>
      <c r="EM148" s="146"/>
      <c r="EN148" s="116">
        <v>46090</v>
      </c>
      <c r="EO148" s="95">
        <v>46092</v>
      </c>
      <c r="EP148" s="95"/>
      <c r="EQ148" s="95"/>
      <c r="ER148" s="95"/>
      <c r="ES148" s="119"/>
      <c r="ET148" s="146"/>
      <c r="EU148" s="116">
        <v>46075</v>
      </c>
      <c r="EV148" s="95">
        <f t="shared" si="212"/>
        <v>46076</v>
      </c>
      <c r="EW148" s="95"/>
      <c r="EX148" s="95"/>
      <c r="EY148" s="95"/>
      <c r="EZ148" s="119"/>
      <c r="FA148" s="146"/>
      <c r="FB148" s="116">
        <v>45679</v>
      </c>
      <c r="FC148" s="95">
        <v>45702</v>
      </c>
      <c r="FD148" s="95"/>
      <c r="FE148" s="95"/>
      <c r="FF148" s="95"/>
      <c r="FG148" s="119"/>
      <c r="FH148" s="146"/>
      <c r="FI148" s="116">
        <v>46044</v>
      </c>
      <c r="FJ148" s="95">
        <f t="shared" si="211"/>
        <v>46069</v>
      </c>
      <c r="FK148" s="95"/>
      <c r="FL148" s="95"/>
      <c r="FM148" s="95"/>
      <c r="FN148" s="119"/>
      <c r="FO148" s="144"/>
      <c r="FP148" s="116">
        <v>46007</v>
      </c>
      <c r="FQ148" s="95">
        <v>46010</v>
      </c>
      <c r="FR148" s="128"/>
      <c r="FS148" s="95"/>
      <c r="FT148" s="95"/>
      <c r="FU148" s="119"/>
      <c r="FV148" s="146"/>
      <c r="FW148" s="116">
        <v>46093</v>
      </c>
      <c r="FX148" s="95">
        <v>46095</v>
      </c>
      <c r="FY148" s="128"/>
      <c r="FZ148" s="129"/>
      <c r="GA148" s="129"/>
      <c r="GB148" s="119"/>
      <c r="GC148" s="146"/>
      <c r="GD148" s="392"/>
      <c r="GE148" s="436"/>
      <c r="GF148" s="78"/>
      <c r="GG148" s="78"/>
    </row>
    <row r="149" spans="1:189" ht="16.5" customHeight="1" x14ac:dyDescent="0.3">
      <c r="A149" s="118">
        <f t="shared" si="210"/>
        <v>145</v>
      </c>
      <c r="B149" s="75" t="s">
        <v>215</v>
      </c>
      <c r="C149" s="75" t="s">
        <v>209</v>
      </c>
      <c r="D149" s="73" t="s">
        <v>149</v>
      </c>
      <c r="E149" s="167" t="s">
        <v>429</v>
      </c>
      <c r="F149" s="427"/>
      <c r="G149" s="95"/>
      <c r="H149" s="219" t="str">
        <f>VLOOKUP($D149,'Stone Column Progress'!$D$6:$E$199,2,0)</f>
        <v>Bauer</v>
      </c>
      <c r="I149" s="193" t="s">
        <v>389</v>
      </c>
      <c r="J149" s="430">
        <v>544677</v>
      </c>
      <c r="K149" s="431">
        <v>2680685</v>
      </c>
      <c r="L149" s="116"/>
      <c r="M149" s="95"/>
      <c r="N149" s="128"/>
      <c r="O149" s="95" t="s">
        <v>390</v>
      </c>
      <c r="P149" s="95" t="s">
        <v>390</v>
      </c>
      <c r="Q149" s="146"/>
      <c r="R149" s="118">
        <f>VLOOKUP(D149,'Stone Column Progress'!$D$6:$M$199,7,0)</f>
        <v>199</v>
      </c>
      <c r="S149" s="73">
        <f>VLOOKUP(D149,'Stone Column Progress'!$D$6:$M$199,9,0)</f>
        <v>0</v>
      </c>
      <c r="T149" s="95">
        <v>45795</v>
      </c>
      <c r="U149" s="95">
        <v>45804</v>
      </c>
      <c r="V149" s="117"/>
      <c r="W149" s="95"/>
      <c r="X149" s="95"/>
      <c r="Y149" s="119"/>
      <c r="Z149" s="146"/>
      <c r="AA149" s="455" t="s">
        <v>391</v>
      </c>
      <c r="AB149" s="122"/>
      <c r="AC149" s="95"/>
      <c r="AD149" s="129"/>
      <c r="AE149" s="128"/>
      <c r="AF149" s="129"/>
      <c r="AG149" s="129"/>
      <c r="AH149" s="146"/>
      <c r="AI149" s="116">
        <v>45810</v>
      </c>
      <c r="AJ149" s="95">
        <v>45811</v>
      </c>
      <c r="AK149" s="117"/>
      <c r="AL149" s="131"/>
      <c r="AM149" s="131"/>
      <c r="AN149" s="119"/>
      <c r="AO149" s="146"/>
      <c r="AP149" s="158">
        <v>45812</v>
      </c>
      <c r="AQ149" s="130">
        <v>45812</v>
      </c>
      <c r="AR149" s="130"/>
      <c r="AS149" s="130"/>
      <c r="AT149" s="130"/>
      <c r="AU149" s="119"/>
      <c r="AV149" s="146"/>
      <c r="AW149" s="116">
        <v>45813</v>
      </c>
      <c r="AX149" s="95">
        <v>45814</v>
      </c>
      <c r="AY149" s="128"/>
      <c r="AZ149" s="130"/>
      <c r="BA149" s="130"/>
      <c r="BB149" s="119"/>
      <c r="BC149" s="146"/>
      <c r="BD149" s="116">
        <v>45815</v>
      </c>
      <c r="BE149" s="95">
        <v>45816</v>
      </c>
      <c r="BF149" s="95"/>
      <c r="BG149" s="95"/>
      <c r="BH149" s="95"/>
      <c r="BI149" s="119"/>
      <c r="BJ149" s="146"/>
      <c r="BK149" s="116">
        <v>45817</v>
      </c>
      <c r="BL149" s="95">
        <v>45827</v>
      </c>
      <c r="BM149" s="95"/>
      <c r="BN149" s="95"/>
      <c r="BO149" s="95"/>
      <c r="BP149" s="119"/>
      <c r="BQ149" s="146"/>
      <c r="BR149" s="116">
        <v>45828</v>
      </c>
      <c r="BS149" s="95">
        <v>45829</v>
      </c>
      <c r="BT149" s="95"/>
      <c r="BU149" s="95"/>
      <c r="BV149" s="95"/>
      <c r="BW149" s="119"/>
      <c r="BX149" s="119"/>
      <c r="BY149" s="146"/>
      <c r="BZ149" s="116">
        <v>45834</v>
      </c>
      <c r="CA149" s="95">
        <v>45837</v>
      </c>
      <c r="CB149" s="151"/>
      <c r="CC149" s="95"/>
      <c r="CD149" s="150"/>
      <c r="CE149" s="119"/>
      <c r="CF149" s="146"/>
      <c r="CG149" s="116">
        <v>45836</v>
      </c>
      <c r="CH149" s="95">
        <v>45836</v>
      </c>
      <c r="CI149" s="95"/>
      <c r="CJ149" s="95"/>
      <c r="CK149" s="95"/>
      <c r="CL149" s="119"/>
      <c r="CM149" s="119"/>
      <c r="CN149" s="119"/>
      <c r="CO149" s="146"/>
      <c r="CP149" s="116">
        <v>45813</v>
      </c>
      <c r="CQ149" s="95">
        <v>45823</v>
      </c>
      <c r="CR149" s="128"/>
      <c r="CS149" s="124">
        <f>MIN(INDEX('USS SUMMARY'!R:AB,MATCH($D149,'USS SUMMARY'!D:D,0),0))</f>
        <v>0</v>
      </c>
      <c r="CT149" s="129"/>
      <c r="CU149" s="119"/>
      <c r="CV149" s="146"/>
      <c r="CW149" s="116">
        <v>45931</v>
      </c>
      <c r="CX149" s="95">
        <v>45938</v>
      </c>
      <c r="CY149" s="128"/>
      <c r="CZ149" s="95"/>
      <c r="DA149" s="95"/>
      <c r="DB149" s="119"/>
      <c r="DC149" s="146"/>
      <c r="DD149" s="116">
        <v>45931</v>
      </c>
      <c r="DE149" s="95">
        <v>45938</v>
      </c>
      <c r="DF149" s="128"/>
      <c r="DG149" s="129"/>
      <c r="DH149" s="129"/>
      <c r="DI149" s="119"/>
      <c r="DJ149" s="146"/>
      <c r="DK149" s="445" t="str">
        <f>_xlfn.XLOOKUP(D149,CranePad!$D$4:$D$195,CranePad!$E$4:$E$195,0,0,1)</f>
        <v>GP Project(Reuse)</v>
      </c>
      <c r="DL149" s="116">
        <v>45933</v>
      </c>
      <c r="DM149" s="95">
        <v>45940</v>
      </c>
      <c r="DN149" s="95"/>
      <c r="DO149" s="95"/>
      <c r="DP149" s="95"/>
      <c r="DQ149" s="119"/>
      <c r="DR149" s="146"/>
      <c r="DS149" s="123">
        <v>46061</v>
      </c>
      <c r="DT149" s="124">
        <v>46070</v>
      </c>
      <c r="DU149" s="124"/>
      <c r="DV149" s="124"/>
      <c r="DW149" s="124"/>
      <c r="DX149" s="119"/>
      <c r="DY149" s="146"/>
      <c r="DZ149" s="123">
        <v>46006</v>
      </c>
      <c r="EA149" s="124">
        <v>46014</v>
      </c>
      <c r="EB149" s="124"/>
      <c r="EC149" s="124">
        <f>IF(D149='USS SUMMARY'!AE148,MIN('USS SUMMARY'!AH148:AL148),"")</f>
        <v>0</v>
      </c>
      <c r="ED149" s="124"/>
      <c r="EE149" s="119"/>
      <c r="EF149" s="146"/>
      <c r="EG149" s="123">
        <v>46071</v>
      </c>
      <c r="EH149" s="124">
        <v>46078</v>
      </c>
      <c r="EI149" s="124"/>
      <c r="EJ149" s="124"/>
      <c r="EK149" s="124"/>
      <c r="EL149" s="119"/>
      <c r="EM149" s="146"/>
      <c r="EN149" s="116">
        <v>46079</v>
      </c>
      <c r="EO149" s="95">
        <v>46081</v>
      </c>
      <c r="EP149" s="95"/>
      <c r="EQ149" s="95"/>
      <c r="ER149" s="95"/>
      <c r="ES149" s="119"/>
      <c r="ET149" s="146"/>
      <c r="EU149" s="116">
        <v>46075</v>
      </c>
      <c r="EV149" s="95">
        <f t="shared" si="212"/>
        <v>46076</v>
      </c>
      <c r="EW149" s="95"/>
      <c r="EX149" s="95"/>
      <c r="EY149" s="95"/>
      <c r="EZ149" s="119"/>
      <c r="FA149" s="146"/>
      <c r="FB149" s="116">
        <v>45679</v>
      </c>
      <c r="FC149" s="95">
        <v>45702</v>
      </c>
      <c r="FD149" s="95"/>
      <c r="FE149" s="95"/>
      <c r="FF149" s="95"/>
      <c r="FG149" s="119"/>
      <c r="FH149" s="146"/>
      <c r="FI149" s="116">
        <v>46044</v>
      </c>
      <c r="FJ149" s="95">
        <f t="shared" si="211"/>
        <v>46069</v>
      </c>
      <c r="FK149" s="95"/>
      <c r="FL149" s="95"/>
      <c r="FM149" s="95"/>
      <c r="FN149" s="119"/>
      <c r="FO149" s="144"/>
      <c r="FP149" s="116">
        <v>46017</v>
      </c>
      <c r="FQ149" s="95">
        <v>46020</v>
      </c>
      <c r="FR149" s="128"/>
      <c r="FS149" s="95"/>
      <c r="FT149" s="95"/>
      <c r="FU149" s="119"/>
      <c r="FV149" s="146"/>
      <c r="FW149" s="116">
        <v>46082</v>
      </c>
      <c r="FX149" s="95">
        <v>46084</v>
      </c>
      <c r="FY149" s="128"/>
      <c r="FZ149" s="129"/>
      <c r="GA149" s="129"/>
      <c r="GB149" s="119"/>
      <c r="GC149" s="146"/>
      <c r="GD149" s="392"/>
      <c r="GE149" s="436"/>
      <c r="GF149" s="78"/>
      <c r="GG149" s="78"/>
    </row>
    <row r="150" spans="1:189" ht="16.5" customHeight="1" x14ac:dyDescent="0.3">
      <c r="A150" s="118">
        <f t="shared" si="210"/>
        <v>146</v>
      </c>
      <c r="B150" s="75" t="s">
        <v>215</v>
      </c>
      <c r="C150" s="75" t="s">
        <v>209</v>
      </c>
      <c r="D150" s="73" t="s">
        <v>150</v>
      </c>
      <c r="E150" s="167" t="s">
        <v>429</v>
      </c>
      <c r="F150" s="427" t="s">
        <v>398</v>
      </c>
      <c r="G150" s="95">
        <v>46025</v>
      </c>
      <c r="H150" s="219" t="str">
        <f>VLOOKUP($D150,'Stone Column Progress'!$D$6:$E$199,2,0)</f>
        <v>Keller</v>
      </c>
      <c r="I150" s="193" t="s">
        <v>389</v>
      </c>
      <c r="J150" s="430">
        <v>544498</v>
      </c>
      <c r="K150" s="431">
        <v>2681618</v>
      </c>
      <c r="L150" s="116"/>
      <c r="M150" s="95"/>
      <c r="N150" s="128"/>
      <c r="O150" s="95" t="s">
        <v>390</v>
      </c>
      <c r="P150" s="95" t="s">
        <v>390</v>
      </c>
      <c r="Q150" s="146"/>
      <c r="R150" s="118">
        <f>VLOOKUP(D150,'Stone Column Progress'!$D$6:$M$199,7,0)</f>
        <v>253</v>
      </c>
      <c r="S150" s="73">
        <f>VLOOKUP(D150,'Stone Column Progress'!$D$6:$M$199,9,0)</f>
        <v>253</v>
      </c>
      <c r="T150" s="95">
        <v>45784</v>
      </c>
      <c r="U150" s="95">
        <v>45794</v>
      </c>
      <c r="V150" s="117"/>
      <c r="W150" s="95">
        <v>46011</v>
      </c>
      <c r="X150" s="95">
        <v>46021</v>
      </c>
      <c r="Y150" s="119"/>
      <c r="Z150" s="146"/>
      <c r="AA150" s="116"/>
      <c r="AB150" s="155"/>
      <c r="AC150" s="95"/>
      <c r="AD150" s="129"/>
      <c r="AE150" s="128"/>
      <c r="AF150" s="129"/>
      <c r="AG150" s="129"/>
      <c r="AH150" s="146"/>
      <c r="AI150" s="116">
        <v>45805</v>
      </c>
      <c r="AJ150" s="95">
        <v>45806</v>
      </c>
      <c r="AK150" s="117"/>
      <c r="AL150" s="131">
        <v>46031</v>
      </c>
      <c r="AM150" s="131">
        <v>46034</v>
      </c>
      <c r="AN150" s="119"/>
      <c r="AO150" s="146"/>
      <c r="AP150" s="158">
        <v>45807</v>
      </c>
      <c r="AQ150" s="130">
        <v>45807</v>
      </c>
      <c r="AR150" s="130"/>
      <c r="AS150" s="130">
        <v>46035</v>
      </c>
      <c r="AT150" s="130">
        <v>46037</v>
      </c>
      <c r="AU150" s="119"/>
      <c r="AV150" s="146"/>
      <c r="AW150" s="116">
        <v>45808</v>
      </c>
      <c r="AX150" s="95">
        <v>45809</v>
      </c>
      <c r="AY150" s="128"/>
      <c r="AZ150" s="130">
        <v>46040</v>
      </c>
      <c r="BA150" s="130">
        <v>46040</v>
      </c>
      <c r="BB150" s="119"/>
      <c r="BC150" s="146"/>
      <c r="BD150" s="116">
        <v>45810</v>
      </c>
      <c r="BE150" s="95">
        <v>45811</v>
      </c>
      <c r="BF150" s="95"/>
      <c r="BG150" s="95">
        <v>46042</v>
      </c>
      <c r="BH150" s="95">
        <v>46043</v>
      </c>
      <c r="BI150" s="119"/>
      <c r="BJ150" s="146"/>
      <c r="BK150" s="116">
        <v>45812</v>
      </c>
      <c r="BL150" s="95">
        <v>45822</v>
      </c>
      <c r="BM150" s="95"/>
      <c r="BN150" s="95">
        <v>46046</v>
      </c>
      <c r="BO150" s="95">
        <v>46056</v>
      </c>
      <c r="BP150" s="119"/>
      <c r="BQ150" s="146"/>
      <c r="BR150" s="116">
        <v>45823</v>
      </c>
      <c r="BS150" s="95">
        <v>45824</v>
      </c>
      <c r="BT150" s="95"/>
      <c r="BU150" s="95">
        <v>46057</v>
      </c>
      <c r="BV150" s="95">
        <v>46058</v>
      </c>
      <c r="BW150" s="119"/>
      <c r="BX150" s="119"/>
      <c r="BY150" s="146"/>
      <c r="BZ150" s="116">
        <v>45829</v>
      </c>
      <c r="CA150" s="95">
        <v>45832</v>
      </c>
      <c r="CB150" s="151"/>
      <c r="CC150" s="95">
        <v>46070</v>
      </c>
      <c r="CD150" s="150"/>
      <c r="CE150" s="119"/>
      <c r="CF150" s="146"/>
      <c r="CG150" s="116">
        <v>45831</v>
      </c>
      <c r="CH150" s="95">
        <v>45831</v>
      </c>
      <c r="CI150" s="95"/>
      <c r="CJ150" s="95">
        <v>46071</v>
      </c>
      <c r="CK150" s="95">
        <v>46071</v>
      </c>
      <c r="CL150" s="119"/>
      <c r="CM150" s="119"/>
      <c r="CN150" s="119"/>
      <c r="CO150" s="146"/>
      <c r="CP150" s="116">
        <v>45826</v>
      </c>
      <c r="CQ150" s="95">
        <v>45836</v>
      </c>
      <c r="CR150" s="128"/>
      <c r="CS150" s="124">
        <f>MIN(INDEX('USS SUMMARY'!R:AB,MATCH($D150,'USS SUMMARY'!D:D,0),0))</f>
        <v>46039</v>
      </c>
      <c r="CT150" s="129"/>
      <c r="CU150" s="119"/>
      <c r="CV150" s="146"/>
      <c r="CW150" s="116">
        <v>45926</v>
      </c>
      <c r="CX150" s="95">
        <v>45933</v>
      </c>
      <c r="CY150" s="128"/>
      <c r="CZ150" s="95">
        <v>45732</v>
      </c>
      <c r="DA150" s="95" t="s">
        <v>390</v>
      </c>
      <c r="DB150" s="119"/>
      <c r="DC150" s="146"/>
      <c r="DD150" s="116">
        <v>45926</v>
      </c>
      <c r="DE150" s="95">
        <v>45933</v>
      </c>
      <c r="DF150" s="128"/>
      <c r="DG150" s="129"/>
      <c r="DH150" s="129"/>
      <c r="DI150" s="119"/>
      <c r="DJ150" s="146"/>
      <c r="DK150" s="445" t="str">
        <f>_xlfn.XLOOKUP(D150,CranePad!$D$4:$D$195,CranePad!$E$4:$E$195,0,0,1)</f>
        <v>GP Project(Reuse)</v>
      </c>
      <c r="DL150" s="116">
        <v>45928</v>
      </c>
      <c r="DM150" s="95">
        <v>45935</v>
      </c>
      <c r="DN150" s="95"/>
      <c r="DO150" s="95"/>
      <c r="DP150" s="95"/>
      <c r="DQ150" s="119"/>
      <c r="DR150" s="146"/>
      <c r="DS150" s="123">
        <v>46031</v>
      </c>
      <c r="DT150" s="124">
        <v>46040</v>
      </c>
      <c r="DU150" s="124"/>
      <c r="DV150" s="124"/>
      <c r="DW150" s="124"/>
      <c r="DX150" s="119"/>
      <c r="DY150" s="146"/>
      <c r="DZ150" s="123">
        <v>46005</v>
      </c>
      <c r="EA150" s="124">
        <v>46013</v>
      </c>
      <c r="EB150" s="124"/>
      <c r="EC150" s="124">
        <f>IF(D150='USS SUMMARY'!AE149,MIN('USS SUMMARY'!AH149:AL149),"")</f>
        <v>0</v>
      </c>
      <c r="ED150" s="124"/>
      <c r="EE150" s="119"/>
      <c r="EF150" s="146"/>
      <c r="EG150" s="123">
        <v>46041</v>
      </c>
      <c r="EH150" s="124">
        <v>46048</v>
      </c>
      <c r="EI150" s="124"/>
      <c r="EJ150" s="124"/>
      <c r="EK150" s="124"/>
      <c r="EL150" s="119"/>
      <c r="EM150" s="146"/>
      <c r="EN150" s="116">
        <v>46049</v>
      </c>
      <c r="EO150" s="95">
        <v>46051</v>
      </c>
      <c r="EP150" s="95"/>
      <c r="EQ150" s="95"/>
      <c r="ER150" s="95"/>
      <c r="ES150" s="119"/>
      <c r="ET150" s="146"/>
      <c r="EU150" s="116">
        <v>46037</v>
      </c>
      <c r="EV150" s="95">
        <f t="shared" si="212"/>
        <v>46038</v>
      </c>
      <c r="EW150" s="95"/>
      <c r="EX150" s="95"/>
      <c r="EY150" s="95"/>
      <c r="EZ150" s="119"/>
      <c r="FA150" s="146"/>
      <c r="FB150" s="116">
        <v>46014</v>
      </c>
      <c r="FC150" s="95">
        <v>45670</v>
      </c>
      <c r="FD150" s="95"/>
      <c r="FE150" s="95"/>
      <c r="FF150" s="95"/>
      <c r="FG150" s="119"/>
      <c r="FH150" s="146"/>
      <c r="FI150" s="116">
        <v>45999</v>
      </c>
      <c r="FJ150" s="95">
        <f t="shared" si="211"/>
        <v>46024</v>
      </c>
      <c r="FK150" s="95"/>
      <c r="FL150" s="95"/>
      <c r="FM150" s="95"/>
      <c r="FN150" s="119"/>
      <c r="FO150" s="144"/>
      <c r="FP150" s="116">
        <v>46016</v>
      </c>
      <c r="FQ150" s="95">
        <v>46019</v>
      </c>
      <c r="FR150" s="128"/>
      <c r="FS150" s="95"/>
      <c r="FT150" s="95"/>
      <c r="FU150" s="119"/>
      <c r="FV150" s="146"/>
      <c r="FW150" s="116">
        <v>46052</v>
      </c>
      <c r="FX150" s="95">
        <v>46054</v>
      </c>
      <c r="FY150" s="128"/>
      <c r="FZ150" s="129"/>
      <c r="GA150" s="129"/>
      <c r="GB150" s="119"/>
      <c r="GC150" s="146"/>
      <c r="GD150" s="392"/>
      <c r="GE150" s="436"/>
      <c r="GF150" s="78"/>
      <c r="GG150" s="78"/>
    </row>
    <row r="151" spans="1:189" ht="16.5" customHeight="1" x14ac:dyDescent="0.3">
      <c r="A151" s="118">
        <f t="shared" si="210"/>
        <v>147</v>
      </c>
      <c r="B151" s="75" t="s">
        <v>215</v>
      </c>
      <c r="C151" s="75" t="s">
        <v>209</v>
      </c>
      <c r="D151" s="73" t="s">
        <v>151</v>
      </c>
      <c r="E151" s="167" t="s">
        <v>412</v>
      </c>
      <c r="F151" s="427" t="s">
        <v>413</v>
      </c>
      <c r="G151" s="95">
        <v>45875</v>
      </c>
      <c r="H151" s="219" t="str">
        <f>VLOOKUP($D151,'Stone Column Progress'!$D$6:$E$199,2,0)</f>
        <v>Keller</v>
      </c>
      <c r="I151" s="193" t="s">
        <v>389</v>
      </c>
      <c r="J151" s="430">
        <v>545315</v>
      </c>
      <c r="K151" s="431">
        <v>2681333</v>
      </c>
      <c r="L151" s="116"/>
      <c r="M151" s="95"/>
      <c r="N151" s="128"/>
      <c r="O151" s="95" t="s">
        <v>390</v>
      </c>
      <c r="P151" s="95" t="s">
        <v>390</v>
      </c>
      <c r="Q151" s="146"/>
      <c r="R151" s="118">
        <f>VLOOKUP(D151,'Stone Column Progress'!$D$6:$M$199,7,0)</f>
        <v>253</v>
      </c>
      <c r="S151" s="73">
        <f>VLOOKUP(D151,'Stone Column Progress'!$D$6:$M$199,9,0)</f>
        <v>253</v>
      </c>
      <c r="T151" s="95">
        <v>45785</v>
      </c>
      <c r="U151" s="95">
        <v>45795</v>
      </c>
      <c r="V151" s="117"/>
      <c r="W151" s="95">
        <v>45819</v>
      </c>
      <c r="X151" s="95">
        <v>45835</v>
      </c>
      <c r="Y151" s="119"/>
      <c r="Z151" s="146"/>
      <c r="AA151" s="458"/>
      <c r="AB151" s="122"/>
      <c r="AC151" s="95"/>
      <c r="AD151" s="129"/>
      <c r="AE151" s="128"/>
      <c r="AF151" s="129"/>
      <c r="AG151" s="129"/>
      <c r="AH151" s="146"/>
      <c r="AI151" s="116">
        <v>45801</v>
      </c>
      <c r="AJ151" s="95">
        <v>45802</v>
      </c>
      <c r="AK151" s="117"/>
      <c r="AL151" s="131">
        <v>46026</v>
      </c>
      <c r="AM151" s="131">
        <v>46027</v>
      </c>
      <c r="AN151" s="119"/>
      <c r="AO151" s="146"/>
      <c r="AP151" s="158">
        <v>45803</v>
      </c>
      <c r="AQ151" s="130">
        <v>45803</v>
      </c>
      <c r="AR151" s="130"/>
      <c r="AS151" s="130">
        <v>46028</v>
      </c>
      <c r="AT151" s="130">
        <v>46028</v>
      </c>
      <c r="AU151" s="119"/>
      <c r="AV151" s="146"/>
      <c r="AW151" s="116">
        <v>45804</v>
      </c>
      <c r="AX151" s="95">
        <v>45805</v>
      </c>
      <c r="AY151" s="128"/>
      <c r="AZ151" s="130">
        <v>46029</v>
      </c>
      <c r="BA151" s="130">
        <v>46029</v>
      </c>
      <c r="BB151" s="119"/>
      <c r="BC151" s="146"/>
      <c r="BD151" s="116">
        <v>45806</v>
      </c>
      <c r="BE151" s="95">
        <v>45807</v>
      </c>
      <c r="BF151" s="95"/>
      <c r="BG151" s="95">
        <v>46030</v>
      </c>
      <c r="BH151" s="95">
        <v>46031</v>
      </c>
      <c r="BI151" s="119"/>
      <c r="BJ151" s="146"/>
      <c r="BK151" s="116">
        <v>45808</v>
      </c>
      <c r="BL151" s="95">
        <v>45818</v>
      </c>
      <c r="BM151" s="95"/>
      <c r="BN151" s="95">
        <v>46042</v>
      </c>
      <c r="BO151" s="95">
        <v>46045</v>
      </c>
      <c r="BP151" s="119"/>
      <c r="BQ151" s="146"/>
      <c r="BR151" s="116">
        <v>45819</v>
      </c>
      <c r="BS151" s="95">
        <v>45820</v>
      </c>
      <c r="BT151" s="95"/>
      <c r="BU151" s="95">
        <v>46056</v>
      </c>
      <c r="BV151" s="95">
        <v>46056</v>
      </c>
      <c r="BW151" s="119"/>
      <c r="BX151" s="119"/>
      <c r="BY151" s="146"/>
      <c r="BZ151" s="116">
        <v>45825</v>
      </c>
      <c r="CA151" s="95">
        <v>45828</v>
      </c>
      <c r="CB151" s="151"/>
      <c r="CC151" s="95">
        <v>46060</v>
      </c>
      <c r="CD151" s="150"/>
      <c r="CE151" s="119"/>
      <c r="CF151" s="146"/>
      <c r="CG151" s="116">
        <v>45827</v>
      </c>
      <c r="CH151" s="95">
        <v>45827</v>
      </c>
      <c r="CI151" s="95"/>
      <c r="CJ151" s="95">
        <v>46061</v>
      </c>
      <c r="CK151" s="95">
        <v>46061</v>
      </c>
      <c r="CL151" s="119"/>
      <c r="CM151" s="119"/>
      <c r="CN151" s="119"/>
      <c r="CO151" s="146"/>
      <c r="CP151" s="116">
        <v>45804</v>
      </c>
      <c r="CQ151" s="95">
        <v>45814</v>
      </c>
      <c r="CR151" s="128"/>
      <c r="CS151" s="124">
        <f>MIN(INDEX('USS SUMMARY'!R:AB,MATCH($D151,'USS SUMMARY'!D:D,0),0))</f>
        <v>46028</v>
      </c>
      <c r="CT151" s="129"/>
      <c r="CU151" s="119"/>
      <c r="CV151" s="146"/>
      <c r="CW151" s="116">
        <v>45922</v>
      </c>
      <c r="CX151" s="95">
        <v>45929</v>
      </c>
      <c r="CY151" s="128"/>
      <c r="CZ151" s="95">
        <v>45732</v>
      </c>
      <c r="DA151" s="95" t="s">
        <v>390</v>
      </c>
      <c r="DB151" s="119"/>
      <c r="DC151" s="146"/>
      <c r="DD151" s="116">
        <v>45922</v>
      </c>
      <c r="DE151" s="95">
        <v>45929</v>
      </c>
      <c r="DF151" s="128"/>
      <c r="DG151" s="95">
        <v>46062</v>
      </c>
      <c r="DH151" s="95">
        <v>46064</v>
      </c>
      <c r="DI151" s="119"/>
      <c r="DJ151" s="146"/>
      <c r="DK151" s="445" t="str">
        <f>_xlfn.XLOOKUP(D151,CranePad!$D$4:$D$195,CranePad!$E$4:$E$195,0,0,1)</f>
        <v>GP Project</v>
      </c>
      <c r="DL151" s="116">
        <v>45924</v>
      </c>
      <c r="DM151" s="95">
        <v>45931</v>
      </c>
      <c r="DN151" s="95"/>
      <c r="DO151" s="95">
        <v>46063</v>
      </c>
      <c r="DP151" s="95">
        <v>46064</v>
      </c>
      <c r="DQ151" s="119"/>
      <c r="DR151" s="146"/>
      <c r="DS151" s="123">
        <v>46041</v>
      </c>
      <c r="DT151" s="124">
        <v>46050</v>
      </c>
      <c r="DU151" s="124"/>
      <c r="DV151" s="124"/>
      <c r="DW151" s="124"/>
      <c r="DX151" s="119"/>
      <c r="DY151" s="146"/>
      <c r="DZ151" s="123">
        <v>45992</v>
      </c>
      <c r="EA151" s="124">
        <v>46000</v>
      </c>
      <c r="EB151" s="124"/>
      <c r="EC151" s="124">
        <f>IF(D151='USS SUMMARY'!AE150,MIN('USS SUMMARY'!AH150:AL150),"")</f>
        <v>0</v>
      </c>
      <c r="ED151" s="124"/>
      <c r="EE151" s="119"/>
      <c r="EF151" s="146"/>
      <c r="EG151" s="123">
        <v>46051</v>
      </c>
      <c r="EH151" s="124">
        <v>46058</v>
      </c>
      <c r="EI151" s="124"/>
      <c r="EJ151" s="124"/>
      <c r="EK151" s="124"/>
      <c r="EL151" s="119"/>
      <c r="EM151" s="146"/>
      <c r="EN151" s="116">
        <v>46059</v>
      </c>
      <c r="EO151" s="95">
        <v>46061</v>
      </c>
      <c r="EP151" s="95"/>
      <c r="EQ151" s="95"/>
      <c r="ER151" s="95"/>
      <c r="ES151" s="119"/>
      <c r="ET151" s="146"/>
      <c r="EU151" s="116">
        <v>46044</v>
      </c>
      <c r="EV151" s="95">
        <f t="shared" si="212"/>
        <v>46045</v>
      </c>
      <c r="EW151" s="95"/>
      <c r="EX151" s="95"/>
      <c r="EY151" s="95"/>
      <c r="EZ151" s="119"/>
      <c r="FA151" s="146"/>
      <c r="FB151" s="116">
        <v>46014</v>
      </c>
      <c r="FC151" s="95">
        <v>45670</v>
      </c>
      <c r="FD151" s="95"/>
      <c r="FE151" s="95">
        <v>46059</v>
      </c>
      <c r="FF151" s="95"/>
      <c r="FG151" s="119"/>
      <c r="FH151" s="146"/>
      <c r="FI151" s="116">
        <v>46021</v>
      </c>
      <c r="FJ151" s="95">
        <f t="shared" si="211"/>
        <v>46046</v>
      </c>
      <c r="FK151" s="95"/>
      <c r="FL151" s="95"/>
      <c r="FM151" s="95"/>
      <c r="FN151" s="119"/>
      <c r="FO151" s="144"/>
      <c r="FP151" s="116">
        <v>46003</v>
      </c>
      <c r="FQ151" s="95">
        <v>46006</v>
      </c>
      <c r="FR151" s="128"/>
      <c r="FS151" s="95"/>
      <c r="FT151" s="95"/>
      <c r="FU151" s="119"/>
      <c r="FV151" s="146"/>
      <c r="FW151" s="116">
        <v>46062</v>
      </c>
      <c r="FX151" s="95">
        <v>46064</v>
      </c>
      <c r="FY151" s="128"/>
      <c r="FZ151" s="129"/>
      <c r="GA151" s="129"/>
      <c r="GB151" s="119"/>
      <c r="GC151" s="146"/>
      <c r="GD151" s="392"/>
      <c r="GE151" s="436"/>
      <c r="GF151" s="78"/>
      <c r="GG151" s="78"/>
    </row>
    <row r="152" spans="1:189" ht="16.5" customHeight="1" x14ac:dyDescent="0.3">
      <c r="A152" s="118">
        <f t="shared" si="210"/>
        <v>148</v>
      </c>
      <c r="B152" s="75" t="s">
        <v>215</v>
      </c>
      <c r="C152" s="75" t="s">
        <v>209</v>
      </c>
      <c r="D152" s="73" t="s">
        <v>152</v>
      </c>
      <c r="E152" s="167" t="s">
        <v>412</v>
      </c>
      <c r="F152" s="427" t="s">
        <v>413</v>
      </c>
      <c r="G152" s="95">
        <v>45875</v>
      </c>
      <c r="H152" s="219" t="str">
        <f>VLOOKUP($D152,'Stone Column Progress'!$D$6:$E$199,2,0)</f>
        <v>Keller</v>
      </c>
      <c r="I152" s="193" t="s">
        <v>389</v>
      </c>
      <c r="J152" s="430">
        <v>546591</v>
      </c>
      <c r="K152" s="431">
        <v>2682629</v>
      </c>
      <c r="L152" s="116"/>
      <c r="M152" s="95"/>
      <c r="N152" s="128"/>
      <c r="O152" s="95" t="s">
        <v>390</v>
      </c>
      <c r="P152" s="95" t="s">
        <v>390</v>
      </c>
      <c r="Q152" s="146"/>
      <c r="R152" s="118">
        <f>VLOOKUP(D152,'Stone Column Progress'!$D$6:$M$199,7,0)</f>
        <v>253</v>
      </c>
      <c r="S152" s="73">
        <f>VLOOKUP(D152,'Stone Column Progress'!$D$6:$M$199,9,0)</f>
        <v>253</v>
      </c>
      <c r="T152" s="95">
        <v>45786</v>
      </c>
      <c r="U152" s="95">
        <v>45796</v>
      </c>
      <c r="V152" s="117"/>
      <c r="W152" s="95">
        <v>45814</v>
      </c>
      <c r="X152" s="95">
        <v>45831</v>
      </c>
      <c r="Y152" s="119"/>
      <c r="Z152" s="146"/>
      <c r="AA152" s="458"/>
      <c r="AB152" s="122"/>
      <c r="AC152" s="95"/>
      <c r="AD152" s="129"/>
      <c r="AE152" s="128"/>
      <c r="AF152" s="129"/>
      <c r="AG152" s="129"/>
      <c r="AH152" s="146"/>
      <c r="AI152" s="116">
        <v>45805</v>
      </c>
      <c r="AJ152" s="95">
        <v>45806</v>
      </c>
      <c r="AK152" s="117"/>
      <c r="AL152" s="131">
        <v>46022</v>
      </c>
      <c r="AM152" s="131">
        <v>46024</v>
      </c>
      <c r="AN152" s="119"/>
      <c r="AO152" s="146"/>
      <c r="AP152" s="158">
        <v>45807</v>
      </c>
      <c r="AQ152" s="130">
        <v>45807</v>
      </c>
      <c r="AR152" s="130"/>
      <c r="AS152" s="130">
        <v>46024</v>
      </c>
      <c r="AT152" s="130">
        <v>46025</v>
      </c>
      <c r="AU152" s="119"/>
      <c r="AV152" s="146"/>
      <c r="AW152" s="116">
        <v>45808</v>
      </c>
      <c r="AX152" s="95">
        <v>45809</v>
      </c>
      <c r="AY152" s="128"/>
      <c r="AZ152" s="130">
        <v>46026</v>
      </c>
      <c r="BA152" s="130">
        <v>46026</v>
      </c>
      <c r="BB152" s="119"/>
      <c r="BC152" s="146"/>
      <c r="BD152" s="116">
        <v>45810</v>
      </c>
      <c r="BE152" s="95">
        <v>45811</v>
      </c>
      <c r="BF152" s="95"/>
      <c r="BG152" s="95">
        <v>46027</v>
      </c>
      <c r="BH152" s="95">
        <v>46027</v>
      </c>
      <c r="BI152" s="119"/>
      <c r="BJ152" s="146"/>
      <c r="BK152" s="116">
        <v>45812</v>
      </c>
      <c r="BL152" s="95">
        <v>45822</v>
      </c>
      <c r="BM152" s="95"/>
      <c r="BN152" s="95">
        <v>46043</v>
      </c>
      <c r="BO152" s="95">
        <v>46046</v>
      </c>
      <c r="BP152" s="119"/>
      <c r="BQ152" s="146"/>
      <c r="BR152" s="116">
        <v>45823</v>
      </c>
      <c r="BS152" s="95">
        <v>45824</v>
      </c>
      <c r="BT152" s="95"/>
      <c r="BU152" s="95">
        <v>46062</v>
      </c>
      <c r="BV152" s="95">
        <v>46063</v>
      </c>
      <c r="BW152" s="119"/>
      <c r="BX152" s="119"/>
      <c r="BY152" s="146"/>
      <c r="BZ152" s="116">
        <v>45829</v>
      </c>
      <c r="CA152" s="95">
        <v>45832</v>
      </c>
      <c r="CB152" s="151"/>
      <c r="CC152" s="95"/>
      <c r="CD152" s="150"/>
      <c r="CE152" s="119"/>
      <c r="CF152" s="146"/>
      <c r="CG152" s="116">
        <v>45831</v>
      </c>
      <c r="CH152" s="95">
        <v>45831</v>
      </c>
      <c r="CI152" s="95"/>
      <c r="CJ152" s="95"/>
      <c r="CK152" s="95"/>
      <c r="CL152" s="119"/>
      <c r="CM152" s="119"/>
      <c r="CN152" s="119"/>
      <c r="CO152" s="146"/>
      <c r="CP152" s="116">
        <v>45826</v>
      </c>
      <c r="CQ152" s="95">
        <v>45836</v>
      </c>
      <c r="CR152" s="128"/>
      <c r="CS152" s="124">
        <f>MIN(INDEX('USS SUMMARY'!R:AB,MATCH($D152,'USS SUMMARY'!D:D,0),0))</f>
        <v>46025</v>
      </c>
      <c r="CT152" s="95">
        <v>46064</v>
      </c>
      <c r="CU152" s="119"/>
      <c r="CV152" s="146"/>
      <c r="CW152" s="116">
        <v>45926</v>
      </c>
      <c r="CX152" s="95">
        <v>45933</v>
      </c>
      <c r="CY152" s="128"/>
      <c r="CZ152" s="95" t="s">
        <v>390</v>
      </c>
      <c r="DA152" s="95" t="s">
        <v>390</v>
      </c>
      <c r="DB152" s="119"/>
      <c r="DC152" s="146"/>
      <c r="DD152" s="116">
        <v>45926</v>
      </c>
      <c r="DE152" s="95">
        <v>45933</v>
      </c>
      <c r="DF152" s="128"/>
      <c r="DG152" s="95">
        <v>46074</v>
      </c>
      <c r="DH152" s="95">
        <v>46079</v>
      </c>
      <c r="DI152" s="119"/>
      <c r="DJ152" s="146"/>
      <c r="DK152" s="445" t="str">
        <f>_xlfn.XLOOKUP(D152,CranePad!$D$4:$D$195,CranePad!$E$4:$E$195,0,0,1)</f>
        <v>Odhav</v>
      </c>
      <c r="DL152" s="116">
        <v>45928</v>
      </c>
      <c r="DM152" s="95">
        <v>45935</v>
      </c>
      <c r="DN152" s="95"/>
      <c r="DO152" s="95">
        <v>46075</v>
      </c>
      <c r="DP152" s="95">
        <v>46079</v>
      </c>
      <c r="DQ152" s="119"/>
      <c r="DR152" s="146"/>
      <c r="DS152" s="123">
        <v>46043</v>
      </c>
      <c r="DT152" s="124">
        <v>46052</v>
      </c>
      <c r="DU152" s="124"/>
      <c r="DV152" s="124"/>
      <c r="DW152" s="124"/>
      <c r="DX152" s="119"/>
      <c r="DY152" s="146"/>
      <c r="DZ152" s="123">
        <v>46007</v>
      </c>
      <c r="EA152" s="124">
        <v>46015</v>
      </c>
      <c r="EB152" s="124"/>
      <c r="EC152" s="124">
        <f>IF(D152='USS SUMMARY'!AE151,MIN('USS SUMMARY'!AH151:AL151),"")</f>
        <v>0</v>
      </c>
      <c r="ED152" s="124"/>
      <c r="EE152" s="119"/>
      <c r="EF152" s="146"/>
      <c r="EG152" s="123">
        <v>46053</v>
      </c>
      <c r="EH152" s="124">
        <v>46060</v>
      </c>
      <c r="EI152" s="124"/>
      <c r="EJ152" s="124"/>
      <c r="EK152" s="124"/>
      <c r="EL152" s="119"/>
      <c r="EM152" s="146"/>
      <c r="EN152" s="116">
        <v>46061</v>
      </c>
      <c r="EO152" s="95">
        <v>46063</v>
      </c>
      <c r="EP152" s="95"/>
      <c r="EQ152" s="95"/>
      <c r="ER152" s="95"/>
      <c r="ES152" s="119"/>
      <c r="ET152" s="146"/>
      <c r="EU152" s="116">
        <v>46048</v>
      </c>
      <c r="EV152" s="95">
        <f t="shared" si="212"/>
        <v>46049</v>
      </c>
      <c r="EW152" s="95"/>
      <c r="EX152" s="95"/>
      <c r="EY152" s="95"/>
      <c r="EZ152" s="119"/>
      <c r="FA152" s="146"/>
      <c r="FB152" s="116">
        <v>46014</v>
      </c>
      <c r="FC152" s="95">
        <v>45670</v>
      </c>
      <c r="FD152" s="95"/>
      <c r="FE152" s="95">
        <v>46061</v>
      </c>
      <c r="FF152" s="95"/>
      <c r="FG152" s="119"/>
      <c r="FH152" s="146"/>
      <c r="FI152" s="116">
        <v>46021</v>
      </c>
      <c r="FJ152" s="95">
        <f t="shared" si="211"/>
        <v>46046</v>
      </c>
      <c r="FK152" s="95"/>
      <c r="FL152" s="95"/>
      <c r="FM152" s="95"/>
      <c r="FN152" s="119"/>
      <c r="FO152" s="144"/>
      <c r="FP152" s="116">
        <v>46018</v>
      </c>
      <c r="FQ152" s="95">
        <v>46021</v>
      </c>
      <c r="FR152" s="128"/>
      <c r="FS152" s="95"/>
      <c r="FT152" s="95"/>
      <c r="FU152" s="119"/>
      <c r="FV152" s="146"/>
      <c r="FW152" s="116">
        <v>46064</v>
      </c>
      <c r="FX152" s="95">
        <v>46066</v>
      </c>
      <c r="FY152" s="128"/>
      <c r="FZ152" s="129"/>
      <c r="GA152" s="129"/>
      <c r="GB152" s="119"/>
      <c r="GC152" s="146"/>
      <c r="GD152" s="392"/>
      <c r="GE152" s="436"/>
      <c r="GF152" s="78"/>
      <c r="GG152" s="78"/>
    </row>
    <row r="153" spans="1:189" ht="16.5" customHeight="1" x14ac:dyDescent="0.3">
      <c r="A153" s="118">
        <f t="shared" si="210"/>
        <v>149</v>
      </c>
      <c r="B153" s="75" t="s">
        <v>215</v>
      </c>
      <c r="C153" s="75" t="s">
        <v>209</v>
      </c>
      <c r="D153" s="73" t="s">
        <v>153</v>
      </c>
      <c r="E153" s="167" t="s">
        <v>437</v>
      </c>
      <c r="F153" s="427" t="s">
        <v>423</v>
      </c>
      <c r="G153" s="95">
        <v>46018</v>
      </c>
      <c r="H153" s="219" t="str">
        <f>VLOOKUP($D153,'Stone Column Progress'!$D$6:$E$199,2,0)</f>
        <v>Keller</v>
      </c>
      <c r="I153" s="193" t="s">
        <v>389</v>
      </c>
      <c r="J153" s="430">
        <v>544219</v>
      </c>
      <c r="K153" s="431">
        <v>2679104</v>
      </c>
      <c r="L153" s="116"/>
      <c r="M153" s="95"/>
      <c r="N153" s="128"/>
      <c r="O153" s="95" t="s">
        <v>390</v>
      </c>
      <c r="P153" s="95" t="s">
        <v>390</v>
      </c>
      <c r="Q153" s="146"/>
      <c r="R153" s="118">
        <f>VLOOKUP(D153,'Stone Column Progress'!$D$6:$M$199,7,0)</f>
        <v>253</v>
      </c>
      <c r="S153" s="73">
        <f>VLOOKUP(D153,'Stone Column Progress'!$D$6:$M$199,9,0)</f>
        <v>253</v>
      </c>
      <c r="T153" s="95">
        <v>45815</v>
      </c>
      <c r="U153" s="95">
        <v>45824</v>
      </c>
      <c r="V153" s="117"/>
      <c r="W153" s="95">
        <v>45765</v>
      </c>
      <c r="X153" s="95">
        <v>45777</v>
      </c>
      <c r="Y153" s="119"/>
      <c r="Z153" s="146"/>
      <c r="AA153" s="455" t="s">
        <v>391</v>
      </c>
      <c r="AB153" s="509" t="s">
        <v>404</v>
      </c>
      <c r="AC153" s="95"/>
      <c r="AD153" s="129"/>
      <c r="AE153" s="128"/>
      <c r="AF153" s="95">
        <v>45803</v>
      </c>
      <c r="AG153" s="95">
        <v>45823</v>
      </c>
      <c r="AH153" s="146"/>
      <c r="AI153" s="116">
        <v>45934</v>
      </c>
      <c r="AJ153" s="95">
        <v>45935</v>
      </c>
      <c r="AK153" s="117"/>
      <c r="AL153" s="131">
        <v>46020</v>
      </c>
      <c r="AM153" s="131">
        <v>46021</v>
      </c>
      <c r="AN153" s="119"/>
      <c r="AO153" s="146"/>
      <c r="AP153" s="158">
        <v>45936</v>
      </c>
      <c r="AQ153" s="130">
        <v>45936</v>
      </c>
      <c r="AR153" s="130"/>
      <c r="AS153" s="130">
        <v>46022</v>
      </c>
      <c r="AT153" s="130">
        <v>46023</v>
      </c>
      <c r="AU153" s="119"/>
      <c r="AV153" s="146"/>
      <c r="AW153" s="116">
        <v>45937</v>
      </c>
      <c r="AX153" s="95">
        <v>45938</v>
      </c>
      <c r="AY153" s="128"/>
      <c r="AZ153" s="130">
        <v>46024</v>
      </c>
      <c r="BA153" s="130">
        <v>46024</v>
      </c>
      <c r="BB153" s="119"/>
      <c r="BC153" s="146"/>
      <c r="BD153" s="116">
        <v>45939</v>
      </c>
      <c r="BE153" s="95">
        <v>45940</v>
      </c>
      <c r="BF153" s="95"/>
      <c r="BG153" s="95">
        <v>46025</v>
      </c>
      <c r="BH153" s="95">
        <v>46026</v>
      </c>
      <c r="BI153" s="119"/>
      <c r="BJ153" s="146"/>
      <c r="BK153" s="116">
        <v>45941</v>
      </c>
      <c r="BL153" s="95">
        <v>45951</v>
      </c>
      <c r="BM153" s="95"/>
      <c r="BN153" s="95">
        <v>46027</v>
      </c>
      <c r="BO153" s="95">
        <v>46030</v>
      </c>
      <c r="BP153" s="119"/>
      <c r="BQ153" s="146"/>
      <c r="BR153" s="116">
        <v>45952</v>
      </c>
      <c r="BS153" s="95">
        <v>45953</v>
      </c>
      <c r="BT153" s="95"/>
      <c r="BU153" s="95">
        <v>46031</v>
      </c>
      <c r="BV153" s="95">
        <v>46032</v>
      </c>
      <c r="BW153" s="119"/>
      <c r="BX153" s="119"/>
      <c r="BY153" s="146"/>
      <c r="BZ153" s="116">
        <v>45958</v>
      </c>
      <c r="CA153" s="95">
        <v>45961</v>
      </c>
      <c r="CB153" s="151"/>
      <c r="CC153" s="95">
        <v>46058</v>
      </c>
      <c r="CD153" s="150"/>
      <c r="CE153" s="119"/>
      <c r="CF153" s="146"/>
      <c r="CG153" s="116">
        <v>45960</v>
      </c>
      <c r="CH153" s="95">
        <v>45960</v>
      </c>
      <c r="CI153" s="95"/>
      <c r="CJ153" s="95">
        <v>46059</v>
      </c>
      <c r="CK153" s="95">
        <v>46059</v>
      </c>
      <c r="CL153" s="119"/>
      <c r="CM153" s="119"/>
      <c r="CN153" s="119"/>
      <c r="CO153" s="146"/>
      <c r="CP153" s="116">
        <v>45948</v>
      </c>
      <c r="CQ153" s="95">
        <v>45958</v>
      </c>
      <c r="CR153" s="128"/>
      <c r="CS153" s="124">
        <f>MIN(INDEX('USS SUMMARY'!R:AB,MATCH($D153,'USS SUMMARY'!D:D,0),0))</f>
        <v>46022</v>
      </c>
      <c r="CT153" s="124">
        <v>46078</v>
      </c>
      <c r="CU153" s="119"/>
      <c r="CV153" s="146"/>
      <c r="CW153" s="116">
        <v>46005</v>
      </c>
      <c r="CX153" s="95">
        <v>46012</v>
      </c>
      <c r="CY153" s="128"/>
      <c r="CZ153" s="95">
        <v>45736</v>
      </c>
      <c r="DA153" s="95">
        <v>45763</v>
      </c>
      <c r="DB153" s="119"/>
      <c r="DC153" s="146"/>
      <c r="DD153" s="116">
        <v>46005</v>
      </c>
      <c r="DE153" s="95">
        <v>46012</v>
      </c>
      <c r="DF153" s="128"/>
      <c r="DG153" s="553">
        <v>46076</v>
      </c>
      <c r="DH153" s="129"/>
      <c r="DI153" s="119"/>
      <c r="DJ153" s="146"/>
      <c r="DK153" s="445" t="str">
        <f>_xlfn.XLOOKUP(D153,CranePad!$D$4:$D$195,CranePad!$E$4:$E$195,0,0,1)</f>
        <v>GP Project</v>
      </c>
      <c r="DL153" s="116">
        <v>46007</v>
      </c>
      <c r="DM153" s="95">
        <v>46014</v>
      </c>
      <c r="DN153" s="95"/>
      <c r="DO153" s="95">
        <v>46055</v>
      </c>
      <c r="DP153" s="95">
        <v>46058</v>
      </c>
      <c r="DQ153" s="119"/>
      <c r="DR153" s="146"/>
      <c r="DS153" s="123">
        <v>46029</v>
      </c>
      <c r="DT153" s="124">
        <v>46039</v>
      </c>
      <c r="DU153" s="124"/>
      <c r="DV153" s="124"/>
      <c r="DW153" s="124"/>
      <c r="DX153" s="119"/>
      <c r="DY153" s="146"/>
      <c r="DZ153" s="123">
        <v>46037</v>
      </c>
      <c r="EA153" s="124">
        <v>46045</v>
      </c>
      <c r="EB153" s="124"/>
      <c r="EC153" s="124">
        <f>IF(D153='USS SUMMARY'!AE152,MIN('USS SUMMARY'!AH152:AL152),"")</f>
        <v>0</v>
      </c>
      <c r="ED153" s="124"/>
      <c r="EE153" s="119"/>
      <c r="EF153" s="146"/>
      <c r="EG153" s="123">
        <v>46040</v>
      </c>
      <c r="EH153" s="124">
        <v>46047</v>
      </c>
      <c r="EI153" s="124"/>
      <c r="EJ153" s="124"/>
      <c r="EK153" s="124"/>
      <c r="EL153" s="119"/>
      <c r="EM153" s="146"/>
      <c r="EN153" s="116">
        <v>46048</v>
      </c>
      <c r="EO153" s="95">
        <v>46050</v>
      </c>
      <c r="EP153" s="95"/>
      <c r="EQ153" s="95"/>
      <c r="ER153" s="95"/>
      <c r="ES153" s="119"/>
      <c r="ET153" s="146"/>
      <c r="EU153" s="116">
        <v>46046</v>
      </c>
      <c r="EV153" s="95">
        <f t="shared" si="212"/>
        <v>46047</v>
      </c>
      <c r="EW153" s="95"/>
      <c r="EX153" s="95"/>
      <c r="EY153" s="95"/>
      <c r="EZ153" s="119"/>
      <c r="FA153" s="146"/>
      <c r="FB153" s="116">
        <v>46014</v>
      </c>
      <c r="FC153" s="95">
        <v>45670</v>
      </c>
      <c r="FD153" s="95"/>
      <c r="FE153" s="95">
        <v>46073</v>
      </c>
      <c r="FF153" s="95"/>
      <c r="FG153" s="119"/>
      <c r="FH153" s="146"/>
      <c r="FI153" s="116">
        <v>45999</v>
      </c>
      <c r="FJ153" s="95">
        <f t="shared" si="211"/>
        <v>46024</v>
      </c>
      <c r="FK153" s="95"/>
      <c r="FL153" s="95">
        <v>46053</v>
      </c>
      <c r="FM153" s="95">
        <v>46068</v>
      </c>
      <c r="FN153" s="119"/>
      <c r="FO153" s="144"/>
      <c r="FP153" s="116">
        <v>46048</v>
      </c>
      <c r="FQ153" s="95">
        <v>46051</v>
      </c>
      <c r="FR153" s="128"/>
      <c r="FS153" s="95"/>
      <c r="FT153" s="95"/>
      <c r="FU153" s="119"/>
      <c r="FV153" s="146"/>
      <c r="FW153" s="116">
        <v>46052</v>
      </c>
      <c r="FX153" s="95">
        <v>46054</v>
      </c>
      <c r="FY153" s="128"/>
      <c r="FZ153" s="129"/>
      <c r="GA153" s="129"/>
      <c r="GB153" s="119"/>
      <c r="GC153" s="146"/>
      <c r="GD153" s="392"/>
      <c r="GE153" s="436"/>
      <c r="GF153" s="78"/>
      <c r="GG153" s="78"/>
    </row>
    <row r="154" spans="1:189" ht="16.5" customHeight="1" x14ac:dyDescent="0.3">
      <c r="A154" s="118">
        <f t="shared" si="210"/>
        <v>150</v>
      </c>
      <c r="B154" s="75" t="s">
        <v>215</v>
      </c>
      <c r="C154" s="75" t="s">
        <v>209</v>
      </c>
      <c r="D154" s="73" t="s">
        <v>154</v>
      </c>
      <c r="E154" s="167" t="s">
        <v>422</v>
      </c>
      <c r="F154" s="427" t="s">
        <v>423</v>
      </c>
      <c r="G154" s="95">
        <v>46076</v>
      </c>
      <c r="H154" s="219" t="str">
        <f>VLOOKUP($D154,'Stone Column Progress'!$D$6:$E$199,2,0)</f>
        <v>Pinnacle</v>
      </c>
      <c r="I154" s="193" t="s">
        <v>389</v>
      </c>
      <c r="J154" s="430">
        <v>544857</v>
      </c>
      <c r="K154" s="431">
        <v>2679752</v>
      </c>
      <c r="L154" s="116"/>
      <c r="M154" s="95"/>
      <c r="N154" s="128"/>
      <c r="O154" s="95" t="s">
        <v>390</v>
      </c>
      <c r="P154" s="95" t="s">
        <v>390</v>
      </c>
      <c r="Q154" s="146"/>
      <c r="R154" s="118">
        <f>VLOOKUP(D154,'Stone Column Progress'!$D$6:$M$199,7,0)</f>
        <v>253</v>
      </c>
      <c r="S154" s="73">
        <f>VLOOKUP(D154,'Stone Column Progress'!$D$6:$M$199,9,0)</f>
        <v>253</v>
      </c>
      <c r="T154" s="95">
        <v>45805</v>
      </c>
      <c r="U154" s="95">
        <v>45814</v>
      </c>
      <c r="V154" s="117"/>
      <c r="W154" s="95">
        <v>45878</v>
      </c>
      <c r="X154" s="95">
        <v>45968</v>
      </c>
      <c r="Y154" s="119"/>
      <c r="Z154" s="146"/>
      <c r="AA154" s="455" t="s">
        <v>391</v>
      </c>
      <c r="AB154" s="509" t="s">
        <v>451</v>
      </c>
      <c r="AC154" s="95"/>
      <c r="AD154" s="129"/>
      <c r="AE154" s="116"/>
      <c r="AF154" s="116">
        <v>46063</v>
      </c>
      <c r="AG154" s="116">
        <v>46076</v>
      </c>
      <c r="AH154" s="552"/>
      <c r="AI154" s="116">
        <v>45815</v>
      </c>
      <c r="AJ154" s="95">
        <v>45816</v>
      </c>
      <c r="AK154" s="117"/>
      <c r="AL154" s="131"/>
      <c r="AM154" s="131"/>
      <c r="AN154" s="119"/>
      <c r="AO154" s="146"/>
      <c r="AP154" s="158">
        <v>45817</v>
      </c>
      <c r="AQ154" s="130">
        <v>45817</v>
      </c>
      <c r="AR154" s="130"/>
      <c r="AS154" s="130"/>
      <c r="AT154" s="130"/>
      <c r="AU154" s="119"/>
      <c r="AV154" s="146"/>
      <c r="AW154" s="116">
        <v>45818</v>
      </c>
      <c r="AX154" s="95">
        <v>45819</v>
      </c>
      <c r="AY154" s="128"/>
      <c r="AZ154" s="130"/>
      <c r="BA154" s="130"/>
      <c r="BB154" s="119"/>
      <c r="BC154" s="146"/>
      <c r="BD154" s="116">
        <v>45820</v>
      </c>
      <c r="BE154" s="95">
        <v>45821</v>
      </c>
      <c r="BF154" s="95"/>
      <c r="BG154" s="95"/>
      <c r="BH154" s="95"/>
      <c r="BI154" s="119"/>
      <c r="BJ154" s="146"/>
      <c r="BK154" s="116">
        <v>45822</v>
      </c>
      <c r="BL154" s="95">
        <v>45832</v>
      </c>
      <c r="BM154" s="95"/>
      <c r="BN154" s="95"/>
      <c r="BO154" s="95"/>
      <c r="BP154" s="119"/>
      <c r="BQ154" s="146"/>
      <c r="BR154" s="116">
        <v>45833</v>
      </c>
      <c r="BS154" s="95">
        <v>45834</v>
      </c>
      <c r="BT154" s="95"/>
      <c r="BU154" s="95"/>
      <c r="BV154" s="95"/>
      <c r="BW154" s="119"/>
      <c r="BX154" s="119"/>
      <c r="BY154" s="146"/>
      <c r="BZ154" s="116">
        <v>45839</v>
      </c>
      <c r="CA154" s="95">
        <v>45842</v>
      </c>
      <c r="CB154" s="151"/>
      <c r="CC154" s="95"/>
      <c r="CD154" s="150"/>
      <c r="CE154" s="119"/>
      <c r="CF154" s="146"/>
      <c r="CG154" s="116">
        <v>45841</v>
      </c>
      <c r="CH154" s="95">
        <v>45841</v>
      </c>
      <c r="CI154" s="95"/>
      <c r="CJ154" s="95"/>
      <c r="CK154" s="95"/>
      <c r="CL154" s="119"/>
      <c r="CM154" s="119"/>
      <c r="CN154" s="119"/>
      <c r="CO154" s="146"/>
      <c r="CP154" s="116">
        <v>45818</v>
      </c>
      <c r="CQ154" s="95">
        <v>45828</v>
      </c>
      <c r="CR154" s="128"/>
      <c r="CS154" s="124">
        <f>MIN(INDEX('USS SUMMARY'!R:AB,MATCH($D154,'USS SUMMARY'!D:D,0),0))</f>
        <v>0</v>
      </c>
      <c r="CT154" s="129"/>
      <c r="CU154" s="119"/>
      <c r="CV154" s="146"/>
      <c r="CW154" s="116">
        <v>45936</v>
      </c>
      <c r="CX154" s="95">
        <v>45943</v>
      </c>
      <c r="CY154" s="128"/>
      <c r="CZ154" s="95">
        <v>45731</v>
      </c>
      <c r="DA154" s="95">
        <v>45764</v>
      </c>
      <c r="DB154" s="119"/>
      <c r="DC154" s="146"/>
      <c r="DD154" s="116">
        <v>45936</v>
      </c>
      <c r="DE154" s="95">
        <v>45943</v>
      </c>
      <c r="DF154" s="128"/>
      <c r="DG154" s="129"/>
      <c r="DH154" s="129"/>
      <c r="DI154" s="119"/>
      <c r="DJ154" s="146"/>
      <c r="DK154" s="445" t="str">
        <f>_xlfn.XLOOKUP(D154,CranePad!$D$4:$D$195,CranePad!$E$4:$E$195,0,0,1)</f>
        <v>Keshav(Reuse)</v>
      </c>
      <c r="DL154" s="116">
        <v>45938</v>
      </c>
      <c r="DM154" s="95">
        <v>45945</v>
      </c>
      <c r="DN154" s="95"/>
      <c r="DO154" s="95"/>
      <c r="DP154" s="95"/>
      <c r="DQ154" s="119"/>
      <c r="DR154" s="146"/>
      <c r="DS154" s="123">
        <v>46051</v>
      </c>
      <c r="DT154" s="124">
        <v>46061</v>
      </c>
      <c r="DU154" s="124"/>
      <c r="DV154" s="124"/>
      <c r="DW154" s="124"/>
      <c r="DX154" s="119"/>
      <c r="DY154" s="146"/>
      <c r="DZ154" s="123">
        <v>46007</v>
      </c>
      <c r="EA154" s="124">
        <v>46015</v>
      </c>
      <c r="EB154" s="124"/>
      <c r="EC154" s="124">
        <f>IF(D154='USS SUMMARY'!AE153,MIN('USS SUMMARY'!AH153:AL153),"")</f>
        <v>0</v>
      </c>
      <c r="ED154" s="124"/>
      <c r="EE154" s="119"/>
      <c r="EF154" s="146"/>
      <c r="EG154" s="123">
        <v>46062</v>
      </c>
      <c r="EH154" s="124">
        <v>46069</v>
      </c>
      <c r="EI154" s="124"/>
      <c r="EJ154" s="124"/>
      <c r="EK154" s="124"/>
      <c r="EL154" s="119"/>
      <c r="EM154" s="146"/>
      <c r="EN154" s="116">
        <v>46070</v>
      </c>
      <c r="EO154" s="95">
        <v>46072</v>
      </c>
      <c r="EP154" s="95"/>
      <c r="EQ154" s="95"/>
      <c r="ER154" s="95"/>
      <c r="ES154" s="119"/>
      <c r="ET154" s="146"/>
      <c r="EU154" s="116">
        <v>46054</v>
      </c>
      <c r="EV154" s="95">
        <f t="shared" si="212"/>
        <v>46055</v>
      </c>
      <c r="EW154" s="95"/>
      <c r="EX154" s="95"/>
      <c r="EY154" s="95"/>
      <c r="EZ154" s="119"/>
      <c r="FA154" s="146"/>
      <c r="FB154" s="116">
        <v>45679</v>
      </c>
      <c r="FC154" s="95">
        <v>45702</v>
      </c>
      <c r="FD154" s="95"/>
      <c r="FE154" s="95">
        <v>46079</v>
      </c>
      <c r="FF154" s="95"/>
      <c r="FG154" s="119"/>
      <c r="FH154" s="146"/>
      <c r="FI154" s="116">
        <v>46021</v>
      </c>
      <c r="FJ154" s="95">
        <f t="shared" si="211"/>
        <v>46046</v>
      </c>
      <c r="FK154" s="95"/>
      <c r="FL154" s="95"/>
      <c r="FM154" s="95"/>
      <c r="FN154" s="119"/>
      <c r="FO154" s="144"/>
      <c r="FP154" s="116">
        <v>46018</v>
      </c>
      <c r="FQ154" s="95">
        <v>46021</v>
      </c>
      <c r="FR154" s="128"/>
      <c r="FS154" s="95"/>
      <c r="FT154" s="95"/>
      <c r="FU154" s="119"/>
      <c r="FV154" s="146"/>
      <c r="FW154" s="116">
        <v>46073</v>
      </c>
      <c r="FX154" s="95">
        <v>46075</v>
      </c>
      <c r="FY154" s="128"/>
      <c r="FZ154" s="129"/>
      <c r="GA154" s="129"/>
      <c r="GB154" s="119"/>
      <c r="GC154" s="146"/>
      <c r="GD154" s="392"/>
      <c r="GE154" s="436"/>
      <c r="GF154" s="78"/>
      <c r="GG154" s="78"/>
    </row>
    <row r="155" spans="1:189" ht="16.5" customHeight="1" x14ac:dyDescent="0.3">
      <c r="A155" s="118">
        <f t="shared" si="210"/>
        <v>151</v>
      </c>
      <c r="B155" s="72" t="s">
        <v>215</v>
      </c>
      <c r="C155" s="75" t="s">
        <v>209</v>
      </c>
      <c r="D155" s="73" t="s">
        <v>155</v>
      </c>
      <c r="E155" s="167" t="s">
        <v>422</v>
      </c>
      <c r="F155" s="427" t="s">
        <v>413</v>
      </c>
      <c r="G155" s="95">
        <v>46061</v>
      </c>
      <c r="H155" s="219" t="str">
        <f>VLOOKUP($D155,'Stone Column Progress'!$D$6:$E$199,2,0)</f>
        <v>Bauer</v>
      </c>
      <c r="I155" s="193" t="s">
        <v>389</v>
      </c>
      <c r="J155" s="430">
        <v>545495</v>
      </c>
      <c r="K155" s="431">
        <v>2680400</v>
      </c>
      <c r="L155" s="116"/>
      <c r="M155" s="95"/>
      <c r="N155" s="128"/>
      <c r="O155" s="95" t="s">
        <v>390</v>
      </c>
      <c r="P155" s="95" t="s">
        <v>390</v>
      </c>
      <c r="Q155" s="146"/>
      <c r="R155" s="118">
        <f>VLOOKUP(D155,'Stone Column Progress'!$D$6:$M$199,7,0)</f>
        <v>253</v>
      </c>
      <c r="S155" s="73">
        <f>VLOOKUP(D155,'Stone Column Progress'!$D$6:$M$199,9,0)</f>
        <v>253</v>
      </c>
      <c r="T155" s="95">
        <v>45796</v>
      </c>
      <c r="U155" s="95">
        <v>45806</v>
      </c>
      <c r="V155" s="117"/>
      <c r="W155" s="95">
        <v>45818</v>
      </c>
      <c r="X155" s="95">
        <v>45827</v>
      </c>
      <c r="Y155" s="119"/>
      <c r="Z155" s="146"/>
      <c r="AA155" s="455" t="s">
        <v>389</v>
      </c>
      <c r="AB155" s="122" t="s">
        <v>451</v>
      </c>
      <c r="AC155" s="95"/>
      <c r="AD155" s="129"/>
      <c r="AE155" s="128"/>
      <c r="AF155" s="95">
        <v>46049</v>
      </c>
      <c r="AG155" s="95">
        <v>46059</v>
      </c>
      <c r="AH155" s="146"/>
      <c r="AI155" s="116">
        <v>45813</v>
      </c>
      <c r="AJ155" s="95">
        <v>45814</v>
      </c>
      <c r="AK155" s="117"/>
      <c r="AL155" s="131">
        <v>46065</v>
      </c>
      <c r="AM155" s="131">
        <v>46066</v>
      </c>
      <c r="AN155" s="119"/>
      <c r="AO155" s="146"/>
      <c r="AP155" s="158">
        <v>45815</v>
      </c>
      <c r="AQ155" s="130">
        <v>45815</v>
      </c>
      <c r="AR155" s="130"/>
      <c r="AS155" s="130">
        <v>46066</v>
      </c>
      <c r="AT155" s="130">
        <v>46066</v>
      </c>
      <c r="AU155" s="119"/>
      <c r="AV155" s="146"/>
      <c r="AW155" s="116">
        <v>45816</v>
      </c>
      <c r="AX155" s="95">
        <v>45817</v>
      </c>
      <c r="AY155" s="128"/>
      <c r="AZ155" s="130">
        <v>46072</v>
      </c>
      <c r="BA155" s="130">
        <v>46072</v>
      </c>
      <c r="BB155" s="119"/>
      <c r="BC155" s="146"/>
      <c r="BD155" s="116">
        <v>45818</v>
      </c>
      <c r="BE155" s="95">
        <v>45819</v>
      </c>
      <c r="BF155" s="95"/>
      <c r="BG155" s="95"/>
      <c r="BH155" s="95"/>
      <c r="BI155" s="119"/>
      <c r="BJ155" s="146"/>
      <c r="BK155" s="116">
        <v>45820</v>
      </c>
      <c r="BL155" s="95">
        <v>45830</v>
      </c>
      <c r="BM155" s="95"/>
      <c r="BN155" s="95"/>
      <c r="BO155" s="95"/>
      <c r="BP155" s="119"/>
      <c r="BQ155" s="146"/>
      <c r="BR155" s="116">
        <v>45831</v>
      </c>
      <c r="BS155" s="95">
        <v>45832</v>
      </c>
      <c r="BT155" s="95"/>
      <c r="BU155" s="95"/>
      <c r="BV155" s="95"/>
      <c r="BW155" s="119"/>
      <c r="BX155" s="119"/>
      <c r="BY155" s="146"/>
      <c r="BZ155" s="116">
        <v>45837</v>
      </c>
      <c r="CA155" s="95">
        <v>45840</v>
      </c>
      <c r="CB155" s="151"/>
      <c r="CC155" s="95"/>
      <c r="CD155" s="150"/>
      <c r="CE155" s="119"/>
      <c r="CF155" s="146"/>
      <c r="CG155" s="116">
        <v>45839</v>
      </c>
      <c r="CH155" s="95">
        <v>45839</v>
      </c>
      <c r="CI155" s="95"/>
      <c r="CJ155" s="95"/>
      <c r="CK155" s="95"/>
      <c r="CL155" s="119"/>
      <c r="CM155" s="119"/>
      <c r="CN155" s="119"/>
      <c r="CO155" s="146"/>
      <c r="CP155" s="116">
        <v>45816</v>
      </c>
      <c r="CQ155" s="95">
        <v>45826</v>
      </c>
      <c r="CR155" s="128"/>
      <c r="CS155" s="124">
        <f>MIN(INDEX('USS SUMMARY'!R:AB,MATCH($D155,'USS SUMMARY'!D:D,0),0))</f>
        <v>46071</v>
      </c>
      <c r="CT155" s="129"/>
      <c r="CU155" s="119"/>
      <c r="CV155" s="146"/>
      <c r="CW155" s="116">
        <v>45834</v>
      </c>
      <c r="CX155" s="95">
        <v>45841</v>
      </c>
      <c r="CY155" s="128"/>
      <c r="CZ155" s="95" t="s">
        <v>390</v>
      </c>
      <c r="DA155" s="95" t="s">
        <v>390</v>
      </c>
      <c r="DB155" s="119"/>
      <c r="DC155" s="146"/>
      <c r="DD155" s="116">
        <v>45834</v>
      </c>
      <c r="DE155" s="95">
        <v>45841</v>
      </c>
      <c r="DF155" s="128"/>
      <c r="DG155" s="129"/>
      <c r="DH155" s="129"/>
      <c r="DI155" s="119"/>
      <c r="DJ155" s="146"/>
      <c r="DK155" s="445" t="str">
        <f>_xlfn.XLOOKUP(D155,CranePad!$D$4:$D$195,CranePad!$E$4:$E$195,0,0,1)</f>
        <v>Bipin(Reuse)</v>
      </c>
      <c r="DL155" s="116">
        <v>45836</v>
      </c>
      <c r="DM155" s="95">
        <v>45843</v>
      </c>
      <c r="DN155" s="95"/>
      <c r="DO155" s="95"/>
      <c r="DP155" s="95"/>
      <c r="DQ155" s="119"/>
      <c r="DR155" s="146"/>
      <c r="DS155" s="123">
        <v>46051</v>
      </c>
      <c r="DT155" s="124">
        <v>46060</v>
      </c>
      <c r="DU155" s="124"/>
      <c r="DV155" s="124"/>
      <c r="DW155" s="124"/>
      <c r="DX155" s="119"/>
      <c r="DY155" s="146"/>
      <c r="DZ155" s="123">
        <v>45993</v>
      </c>
      <c r="EA155" s="124">
        <v>46001</v>
      </c>
      <c r="EB155" s="124"/>
      <c r="EC155" s="124">
        <f>IF(D155='USS SUMMARY'!AE154,MIN('USS SUMMARY'!AH154:AL154),"")</f>
        <v>0</v>
      </c>
      <c r="ED155" s="124"/>
      <c r="EE155" s="119"/>
      <c r="EF155" s="146"/>
      <c r="EG155" s="123">
        <v>46061</v>
      </c>
      <c r="EH155" s="124">
        <v>46068</v>
      </c>
      <c r="EI155" s="124"/>
      <c r="EJ155" s="124"/>
      <c r="EK155" s="124"/>
      <c r="EL155" s="119"/>
      <c r="EM155" s="146"/>
      <c r="EN155" s="116">
        <v>46069</v>
      </c>
      <c r="EO155" s="95">
        <v>46071</v>
      </c>
      <c r="EP155" s="95"/>
      <c r="EQ155" s="95"/>
      <c r="ER155" s="95"/>
      <c r="ES155" s="119"/>
      <c r="ET155" s="146"/>
      <c r="EU155" s="116">
        <v>46054</v>
      </c>
      <c r="EV155" s="95">
        <f t="shared" si="212"/>
        <v>46055</v>
      </c>
      <c r="EW155" s="95"/>
      <c r="EX155" s="95"/>
      <c r="EY155" s="95"/>
      <c r="EZ155" s="119"/>
      <c r="FA155" s="146"/>
      <c r="FB155" s="116">
        <v>46014</v>
      </c>
      <c r="FC155" s="95">
        <v>45670</v>
      </c>
      <c r="FD155" s="95"/>
      <c r="FE155" s="95">
        <v>46079</v>
      </c>
      <c r="FF155" s="95"/>
      <c r="FG155" s="119"/>
      <c r="FH155" s="146"/>
      <c r="FI155" s="116">
        <v>46021</v>
      </c>
      <c r="FJ155" s="95">
        <f t="shared" si="211"/>
        <v>46046</v>
      </c>
      <c r="FK155" s="95"/>
      <c r="FL155" s="95"/>
      <c r="FM155" s="95"/>
      <c r="FN155" s="119"/>
      <c r="FO155" s="144"/>
      <c r="FP155" s="116">
        <v>46004</v>
      </c>
      <c r="FQ155" s="95">
        <v>46007</v>
      </c>
      <c r="FR155" s="128"/>
      <c r="FS155" s="95"/>
      <c r="FT155" s="95"/>
      <c r="FU155" s="119"/>
      <c r="FV155" s="146"/>
      <c r="FW155" s="116">
        <v>46072</v>
      </c>
      <c r="FX155" s="95">
        <v>46074</v>
      </c>
      <c r="FY155" s="128"/>
      <c r="FZ155" s="129"/>
      <c r="GA155" s="129"/>
      <c r="GB155" s="119"/>
      <c r="GC155" s="146"/>
      <c r="GD155" s="392"/>
      <c r="GE155" s="436"/>
      <c r="GF155" s="78"/>
      <c r="GG155" s="78"/>
    </row>
    <row r="156" spans="1:189" ht="16.5" customHeight="1" x14ac:dyDescent="0.3">
      <c r="A156" s="118">
        <f t="shared" si="210"/>
        <v>152</v>
      </c>
      <c r="B156" s="72" t="s">
        <v>215</v>
      </c>
      <c r="C156" s="75" t="s">
        <v>209</v>
      </c>
      <c r="D156" s="73" t="s">
        <v>156</v>
      </c>
      <c r="E156" s="167" t="s">
        <v>430</v>
      </c>
      <c r="F156" s="427" t="s">
        <v>413</v>
      </c>
      <c r="G156" s="95">
        <v>46040</v>
      </c>
      <c r="H156" s="219" t="str">
        <f>VLOOKUP($D156,'Stone Column Progress'!$D$6:$E$199,2,0)</f>
        <v>Bauer</v>
      </c>
      <c r="I156" s="193" t="s">
        <v>389</v>
      </c>
      <c r="J156" s="430">
        <v>546133</v>
      </c>
      <c r="K156" s="431">
        <v>2681048</v>
      </c>
      <c r="L156" s="116"/>
      <c r="M156" s="95"/>
      <c r="N156" s="128"/>
      <c r="O156" s="95" t="s">
        <v>390</v>
      </c>
      <c r="P156" s="95" t="s">
        <v>390</v>
      </c>
      <c r="Q156" s="146"/>
      <c r="R156" s="118">
        <f>VLOOKUP(D156,'Stone Column Progress'!$D$6:$M$199,7,0)</f>
        <v>253</v>
      </c>
      <c r="S156" s="73">
        <f>VLOOKUP(D156,'Stone Column Progress'!$D$6:$M$199,9,0)</f>
        <v>253</v>
      </c>
      <c r="T156" s="95">
        <v>45786</v>
      </c>
      <c r="U156" s="95">
        <v>45796</v>
      </c>
      <c r="V156" s="117"/>
      <c r="W156" s="95">
        <v>45855</v>
      </c>
      <c r="X156" s="95">
        <v>45868</v>
      </c>
      <c r="Y156" s="119"/>
      <c r="Z156" s="146"/>
      <c r="AA156" s="455" t="s">
        <v>391</v>
      </c>
      <c r="AB156" s="509" t="s">
        <v>418</v>
      </c>
      <c r="AC156" s="95"/>
      <c r="AD156" s="129"/>
      <c r="AE156" s="128"/>
      <c r="AF156" s="95">
        <v>46017</v>
      </c>
      <c r="AG156" s="95">
        <v>46038</v>
      </c>
      <c r="AH156" s="146"/>
      <c r="AI156" s="116">
        <v>45944</v>
      </c>
      <c r="AJ156" s="95">
        <v>45945</v>
      </c>
      <c r="AK156" s="117"/>
      <c r="AL156" s="131">
        <v>46043</v>
      </c>
      <c r="AM156" s="131">
        <v>46044</v>
      </c>
      <c r="AN156" s="119"/>
      <c r="AO156" s="146"/>
      <c r="AP156" s="158">
        <v>45946</v>
      </c>
      <c r="AQ156" s="130">
        <v>45946</v>
      </c>
      <c r="AR156" s="130"/>
      <c r="AS156" s="130">
        <v>46044</v>
      </c>
      <c r="AT156" s="130">
        <v>46045</v>
      </c>
      <c r="AU156" s="119"/>
      <c r="AV156" s="146"/>
      <c r="AW156" s="116">
        <v>45947</v>
      </c>
      <c r="AX156" s="95">
        <v>45948</v>
      </c>
      <c r="AY156" s="128"/>
      <c r="AZ156" s="130">
        <v>46046</v>
      </c>
      <c r="BA156" s="130">
        <v>46046</v>
      </c>
      <c r="BB156" s="119"/>
      <c r="BC156" s="146"/>
      <c r="BD156" s="116">
        <v>45949</v>
      </c>
      <c r="BE156" s="95">
        <v>45950</v>
      </c>
      <c r="BF156" s="95"/>
      <c r="BG156" s="95">
        <v>46052</v>
      </c>
      <c r="BH156" s="95">
        <v>46052</v>
      </c>
      <c r="BI156" s="119"/>
      <c r="BJ156" s="146"/>
      <c r="BK156" s="116">
        <v>45951</v>
      </c>
      <c r="BL156" s="95">
        <v>45961</v>
      </c>
      <c r="BM156" s="95"/>
      <c r="BN156" s="95">
        <v>46059</v>
      </c>
      <c r="BO156" s="95">
        <v>46066</v>
      </c>
      <c r="BP156" s="119"/>
      <c r="BQ156" s="146"/>
      <c r="BR156" s="116">
        <v>45962</v>
      </c>
      <c r="BS156" s="95">
        <v>45963</v>
      </c>
      <c r="BT156" s="95"/>
      <c r="BU156" s="95">
        <v>46071</v>
      </c>
      <c r="BV156" s="95">
        <v>46072</v>
      </c>
      <c r="BW156" s="119"/>
      <c r="BX156" s="119"/>
      <c r="BY156" s="146"/>
      <c r="BZ156" s="116">
        <v>45968</v>
      </c>
      <c r="CA156" s="95">
        <v>45971</v>
      </c>
      <c r="CB156" s="151"/>
      <c r="CC156" s="95"/>
      <c r="CD156" s="150"/>
      <c r="CE156" s="119"/>
      <c r="CF156" s="146"/>
      <c r="CG156" s="116">
        <v>45970</v>
      </c>
      <c r="CH156" s="95">
        <v>45970</v>
      </c>
      <c r="CI156" s="95"/>
      <c r="CJ156" s="95"/>
      <c r="CK156" s="95"/>
      <c r="CL156" s="119"/>
      <c r="CM156" s="119"/>
      <c r="CN156" s="119"/>
      <c r="CO156" s="146"/>
      <c r="CP156" s="116">
        <v>45934</v>
      </c>
      <c r="CQ156" s="95">
        <v>45944</v>
      </c>
      <c r="CR156" s="128"/>
      <c r="CS156" s="124">
        <f>MIN(INDEX('USS SUMMARY'!R:AB,MATCH($D156,'USS SUMMARY'!D:D,0),0))</f>
        <v>46045</v>
      </c>
      <c r="CT156" s="129"/>
      <c r="CU156" s="119"/>
      <c r="CV156" s="146"/>
      <c r="CW156" s="116">
        <v>45965</v>
      </c>
      <c r="CX156" s="95">
        <v>45972</v>
      </c>
      <c r="CY156" s="128"/>
      <c r="CZ156" s="95">
        <v>45731</v>
      </c>
      <c r="DA156" s="95" t="s">
        <v>390</v>
      </c>
      <c r="DB156" s="119"/>
      <c r="DC156" s="146"/>
      <c r="DD156" s="116">
        <v>45965</v>
      </c>
      <c r="DE156" s="95">
        <v>45972</v>
      </c>
      <c r="DF156" s="128"/>
      <c r="DG156" s="129"/>
      <c r="DH156" s="129"/>
      <c r="DI156" s="119"/>
      <c r="DJ156" s="146"/>
      <c r="DK156" s="445" t="str">
        <f>_xlfn.XLOOKUP(D156,CranePad!$D$4:$D$195,CranePad!$E$4:$E$195,0,0,1)</f>
        <v>Bipin(Reuse)</v>
      </c>
      <c r="DL156" s="116">
        <v>45967</v>
      </c>
      <c r="DM156" s="95">
        <v>45974</v>
      </c>
      <c r="DN156" s="95"/>
      <c r="DO156" s="95"/>
      <c r="DP156" s="95"/>
      <c r="DQ156" s="119"/>
      <c r="DR156" s="146"/>
      <c r="DS156" s="123">
        <v>46072</v>
      </c>
      <c r="DT156" s="124">
        <v>46081</v>
      </c>
      <c r="DU156" s="124"/>
      <c r="DV156" s="124"/>
      <c r="DW156" s="124"/>
      <c r="DX156" s="119"/>
      <c r="DY156" s="146"/>
      <c r="DZ156" s="123">
        <v>46023</v>
      </c>
      <c r="EA156" s="124">
        <v>46031</v>
      </c>
      <c r="EB156" s="124"/>
      <c r="EC156" s="124">
        <f>IF(D156='USS SUMMARY'!AE155,MIN('USS SUMMARY'!AH155:AL155),"")</f>
        <v>0</v>
      </c>
      <c r="ED156" s="124"/>
      <c r="EE156" s="119"/>
      <c r="EF156" s="146"/>
      <c r="EG156" s="123">
        <v>46082</v>
      </c>
      <c r="EH156" s="124">
        <v>46089</v>
      </c>
      <c r="EI156" s="124"/>
      <c r="EJ156" s="124"/>
      <c r="EK156" s="124"/>
      <c r="EL156" s="119"/>
      <c r="EM156" s="146"/>
      <c r="EN156" s="116">
        <v>46090</v>
      </c>
      <c r="EO156" s="95">
        <v>46092</v>
      </c>
      <c r="EP156" s="95"/>
      <c r="EQ156" s="95"/>
      <c r="ER156" s="95"/>
      <c r="ES156" s="119"/>
      <c r="ET156" s="146"/>
      <c r="EU156" s="116">
        <v>46073</v>
      </c>
      <c r="EV156" s="95">
        <f t="shared" si="212"/>
        <v>46074</v>
      </c>
      <c r="EW156" s="95"/>
      <c r="EX156" s="95"/>
      <c r="EY156" s="95"/>
      <c r="EZ156" s="119"/>
      <c r="FA156" s="146"/>
      <c r="FB156" s="116">
        <v>45679</v>
      </c>
      <c r="FC156" s="95">
        <v>45702</v>
      </c>
      <c r="FD156" s="95"/>
      <c r="FE156" s="95">
        <v>46059</v>
      </c>
      <c r="FF156" s="95"/>
      <c r="FG156" s="119"/>
      <c r="FH156" s="146"/>
      <c r="FI156" s="116">
        <v>46044</v>
      </c>
      <c r="FJ156" s="95">
        <f t="shared" si="211"/>
        <v>46069</v>
      </c>
      <c r="FK156" s="95"/>
      <c r="FL156" s="95"/>
      <c r="FM156" s="95"/>
      <c r="FN156" s="119"/>
      <c r="FO156" s="144"/>
      <c r="FP156" s="116">
        <v>46034</v>
      </c>
      <c r="FQ156" s="95">
        <v>46037</v>
      </c>
      <c r="FR156" s="128"/>
      <c r="FS156" s="95"/>
      <c r="FT156" s="95"/>
      <c r="FU156" s="119"/>
      <c r="FV156" s="146"/>
      <c r="FW156" s="116">
        <v>46093</v>
      </c>
      <c r="FX156" s="95">
        <v>46095</v>
      </c>
      <c r="FY156" s="128"/>
      <c r="FZ156" s="129"/>
      <c r="GA156" s="129"/>
      <c r="GB156" s="119"/>
      <c r="GC156" s="146"/>
      <c r="GD156" s="392"/>
      <c r="GE156" s="436"/>
      <c r="GF156" s="78"/>
      <c r="GG156" s="78"/>
    </row>
    <row r="157" spans="1:189" ht="16.5" customHeight="1" x14ac:dyDescent="0.3">
      <c r="A157" s="118">
        <f t="shared" si="210"/>
        <v>153</v>
      </c>
      <c r="B157" s="72" t="s">
        <v>215</v>
      </c>
      <c r="C157" s="75" t="s">
        <v>209</v>
      </c>
      <c r="D157" s="73" t="s">
        <v>157</v>
      </c>
      <c r="E157" s="167" t="s">
        <v>430</v>
      </c>
      <c r="F157" s="427" t="s">
        <v>438</v>
      </c>
      <c r="G157" s="95">
        <v>46016</v>
      </c>
      <c r="H157" s="219" t="str">
        <f>VLOOKUP($D157,'Stone Column Progress'!$D$6:$E$199,2,0)</f>
        <v>Bauer</v>
      </c>
      <c r="I157" s="193" t="s">
        <v>389</v>
      </c>
      <c r="J157" s="430">
        <v>546771</v>
      </c>
      <c r="K157" s="431">
        <v>2681696</v>
      </c>
      <c r="L157" s="116"/>
      <c r="M157" s="95"/>
      <c r="N157" s="128"/>
      <c r="O157" s="95" t="s">
        <v>390</v>
      </c>
      <c r="P157" s="95" t="s">
        <v>390</v>
      </c>
      <c r="Q157" s="146"/>
      <c r="R157" s="118">
        <f>VLOOKUP(D157,'Stone Column Progress'!$D$6:$M$199,7,0)</f>
        <v>253</v>
      </c>
      <c r="S157" s="73">
        <f>VLOOKUP(D157,'Stone Column Progress'!$D$6:$M$199,9,0)</f>
        <v>253</v>
      </c>
      <c r="T157" s="95">
        <v>45797</v>
      </c>
      <c r="U157" s="95">
        <v>45806</v>
      </c>
      <c r="V157" s="117"/>
      <c r="W157" s="95">
        <v>45983</v>
      </c>
      <c r="X157" s="95">
        <v>45993</v>
      </c>
      <c r="Y157" s="119"/>
      <c r="Z157" s="146"/>
      <c r="AA157" s="458"/>
      <c r="AB157" s="122"/>
      <c r="AC157" s="95"/>
      <c r="AD157" s="129"/>
      <c r="AE157" s="128"/>
      <c r="AF157" s="129"/>
      <c r="AG157" s="129"/>
      <c r="AH157" s="146"/>
      <c r="AI157" s="116">
        <v>45818</v>
      </c>
      <c r="AJ157" s="95">
        <v>45819</v>
      </c>
      <c r="AK157" s="117"/>
      <c r="AL157" s="131">
        <v>46019</v>
      </c>
      <c r="AM157" s="131">
        <v>46024</v>
      </c>
      <c r="AN157" s="119"/>
      <c r="AO157" s="146"/>
      <c r="AP157" s="158">
        <v>45820</v>
      </c>
      <c r="AQ157" s="130">
        <v>45820</v>
      </c>
      <c r="AR157" s="130"/>
      <c r="AS157" s="130">
        <v>46025</v>
      </c>
      <c r="AT157" s="130">
        <v>46030</v>
      </c>
      <c r="AU157" s="119"/>
      <c r="AV157" s="146"/>
      <c r="AW157" s="116">
        <v>45821</v>
      </c>
      <c r="AX157" s="95">
        <v>45822</v>
      </c>
      <c r="AY157" s="128"/>
      <c r="AZ157" s="130">
        <v>46031</v>
      </c>
      <c r="BA157" s="130">
        <v>46031</v>
      </c>
      <c r="BB157" s="119"/>
      <c r="BC157" s="146"/>
      <c r="BD157" s="116">
        <v>45823</v>
      </c>
      <c r="BE157" s="95">
        <v>45824</v>
      </c>
      <c r="BF157" s="95"/>
      <c r="BG157" s="95">
        <v>46034</v>
      </c>
      <c r="BH157" s="95">
        <v>46035</v>
      </c>
      <c r="BI157" s="119"/>
      <c r="BJ157" s="146"/>
      <c r="BK157" s="116">
        <v>45825</v>
      </c>
      <c r="BL157" s="95">
        <v>45835</v>
      </c>
      <c r="BM157" s="95"/>
      <c r="BN157" s="95">
        <v>46037</v>
      </c>
      <c r="BO157" s="95">
        <v>46044</v>
      </c>
      <c r="BP157" s="119"/>
      <c r="BQ157" s="146"/>
      <c r="BR157" s="116">
        <v>45836</v>
      </c>
      <c r="BS157" s="95">
        <v>45837</v>
      </c>
      <c r="BT157" s="95"/>
      <c r="BU157" s="95">
        <v>46047</v>
      </c>
      <c r="BV157" s="95">
        <v>46048</v>
      </c>
      <c r="BW157" s="119"/>
      <c r="BX157" s="119"/>
      <c r="BY157" s="146"/>
      <c r="BZ157" s="116">
        <v>45842</v>
      </c>
      <c r="CA157" s="95">
        <v>45845</v>
      </c>
      <c r="CB157" s="151"/>
      <c r="CC157" s="95">
        <v>46055</v>
      </c>
      <c r="CD157" s="150"/>
      <c r="CE157" s="119"/>
      <c r="CF157" s="146"/>
      <c r="CG157" s="116">
        <v>45844</v>
      </c>
      <c r="CH157" s="95">
        <v>45844</v>
      </c>
      <c r="CI157" s="95"/>
      <c r="CJ157" s="95">
        <v>46056</v>
      </c>
      <c r="CK157" s="95">
        <v>46056</v>
      </c>
      <c r="CL157" s="119"/>
      <c r="CM157" s="119"/>
      <c r="CN157" s="119"/>
      <c r="CO157" s="146"/>
      <c r="CP157" s="116">
        <v>45821</v>
      </c>
      <c r="CQ157" s="95">
        <v>45831</v>
      </c>
      <c r="CR157" s="128"/>
      <c r="CS157" s="124">
        <f>MIN(INDEX('USS SUMMARY'!R:AB,MATCH($D157,'USS SUMMARY'!D:D,0),0))</f>
        <v>46030</v>
      </c>
      <c r="CT157" s="95"/>
      <c r="CU157" s="119"/>
      <c r="CV157" s="146"/>
      <c r="CW157" s="116">
        <v>45839</v>
      </c>
      <c r="CX157" s="95">
        <v>45846</v>
      </c>
      <c r="CY157" s="128"/>
      <c r="CZ157" s="95" t="s">
        <v>390</v>
      </c>
      <c r="DA157" s="95" t="s">
        <v>390</v>
      </c>
      <c r="DB157" s="119"/>
      <c r="DC157" s="146"/>
      <c r="DD157" s="116">
        <v>45839</v>
      </c>
      <c r="DE157" s="95">
        <v>45846</v>
      </c>
      <c r="DF157" s="128"/>
      <c r="DG157" s="95">
        <v>46054</v>
      </c>
      <c r="DH157" s="95">
        <v>46056</v>
      </c>
      <c r="DI157" s="119"/>
      <c r="DJ157" s="146"/>
      <c r="DK157" s="445" t="str">
        <f>_xlfn.XLOOKUP(D157,CranePad!$D$4:$D$195,CranePad!$E$4:$E$195,0,0,1)</f>
        <v>Harsh</v>
      </c>
      <c r="DL157" s="116">
        <v>45841</v>
      </c>
      <c r="DM157" s="95">
        <v>45848</v>
      </c>
      <c r="DN157" s="95"/>
      <c r="DO157" s="95">
        <v>46055</v>
      </c>
      <c r="DP157" s="95">
        <v>46056</v>
      </c>
      <c r="DQ157" s="119"/>
      <c r="DR157" s="146"/>
      <c r="DS157" s="123">
        <v>46033</v>
      </c>
      <c r="DT157" s="124">
        <v>46042</v>
      </c>
      <c r="DU157" s="124"/>
      <c r="DV157" s="124"/>
      <c r="DW157" s="124"/>
      <c r="DX157" s="119"/>
      <c r="DY157" s="146"/>
      <c r="DZ157" s="123">
        <v>45994</v>
      </c>
      <c r="EA157" s="124">
        <v>46002</v>
      </c>
      <c r="EB157" s="124"/>
      <c r="EC157" s="124">
        <f>IF(D157='USS SUMMARY'!AE156,MIN('USS SUMMARY'!AH156:AL156),"")</f>
        <v>0</v>
      </c>
      <c r="ED157" s="124"/>
      <c r="EE157" s="119"/>
      <c r="EF157" s="146"/>
      <c r="EG157" s="123">
        <v>46043</v>
      </c>
      <c r="EH157" s="124">
        <v>46050</v>
      </c>
      <c r="EI157" s="124"/>
      <c r="EJ157" s="124"/>
      <c r="EK157" s="124"/>
      <c r="EL157" s="119"/>
      <c r="EM157" s="146"/>
      <c r="EN157" s="116">
        <v>46051</v>
      </c>
      <c r="EO157" s="95">
        <v>46053</v>
      </c>
      <c r="EP157" s="95"/>
      <c r="EQ157" s="95"/>
      <c r="ER157" s="95"/>
      <c r="ES157" s="119"/>
      <c r="ET157" s="146"/>
      <c r="EU157" s="116">
        <v>46034</v>
      </c>
      <c r="EV157" s="95">
        <f t="shared" si="212"/>
        <v>46035</v>
      </c>
      <c r="EW157" s="95"/>
      <c r="EX157" s="95"/>
      <c r="EY157" s="95"/>
      <c r="EZ157" s="119"/>
      <c r="FA157" s="146"/>
      <c r="FB157" s="116">
        <v>46014</v>
      </c>
      <c r="FC157" s="95">
        <v>45670</v>
      </c>
      <c r="FD157" s="95"/>
      <c r="FE157" s="95"/>
      <c r="FF157" s="95"/>
      <c r="FG157" s="119"/>
      <c r="FH157" s="146"/>
      <c r="FI157" s="116">
        <v>45999</v>
      </c>
      <c r="FJ157" s="95">
        <f t="shared" si="211"/>
        <v>46024</v>
      </c>
      <c r="FK157" s="95"/>
      <c r="FL157" s="95"/>
      <c r="FM157" s="95"/>
      <c r="FN157" s="119"/>
      <c r="FO157" s="144"/>
      <c r="FP157" s="116">
        <v>46005</v>
      </c>
      <c r="FQ157" s="95">
        <v>46008</v>
      </c>
      <c r="FR157" s="128"/>
      <c r="FS157" s="95"/>
      <c r="FT157" s="95"/>
      <c r="FU157" s="119"/>
      <c r="FV157" s="146"/>
      <c r="FW157" s="116">
        <v>46054</v>
      </c>
      <c r="FX157" s="95">
        <v>46056</v>
      </c>
      <c r="FY157" s="128"/>
      <c r="FZ157" s="129"/>
      <c r="GA157" s="129"/>
      <c r="GB157" s="119"/>
      <c r="GC157" s="146"/>
      <c r="GD157" s="392"/>
      <c r="GE157" s="436"/>
      <c r="GF157" s="78"/>
      <c r="GG157" s="78"/>
    </row>
    <row r="158" spans="1:189" ht="16.5" customHeight="1" x14ac:dyDescent="0.3">
      <c r="A158" s="118">
        <f t="shared" si="210"/>
        <v>154</v>
      </c>
      <c r="B158" s="72" t="s">
        <v>215</v>
      </c>
      <c r="C158" s="75" t="s">
        <v>209</v>
      </c>
      <c r="D158" s="73" t="s">
        <v>158</v>
      </c>
      <c r="E158" s="167" t="s">
        <v>430</v>
      </c>
      <c r="F158" s="427" t="s">
        <v>413</v>
      </c>
      <c r="G158" s="95">
        <v>46058</v>
      </c>
      <c r="H158" s="219" t="str">
        <f>VLOOKUP($D158,'Stone Column Progress'!$D$6:$E$199,2,0)</f>
        <v>Saritha</v>
      </c>
      <c r="I158" s="193" t="s">
        <v>389</v>
      </c>
      <c r="J158" s="430">
        <v>547409</v>
      </c>
      <c r="K158" s="431">
        <v>2682344</v>
      </c>
      <c r="L158" s="116"/>
      <c r="M158" s="95"/>
      <c r="N158" s="128"/>
      <c r="O158" s="95" t="s">
        <v>390</v>
      </c>
      <c r="P158" s="95" t="s">
        <v>390</v>
      </c>
      <c r="Q158" s="146"/>
      <c r="R158" s="118">
        <f>VLOOKUP(D158,'Stone Column Progress'!$D$6:$M$199,7,0)</f>
        <v>253</v>
      </c>
      <c r="S158" s="73">
        <f>VLOOKUP(D158,'Stone Column Progress'!$D$6:$M$199,9,0)</f>
        <v>253</v>
      </c>
      <c r="T158" s="95">
        <v>45787</v>
      </c>
      <c r="U158" s="95">
        <v>45796</v>
      </c>
      <c r="V158" s="117"/>
      <c r="W158" s="95">
        <v>45995</v>
      </c>
      <c r="X158" s="95">
        <v>46016</v>
      </c>
      <c r="Y158" s="119"/>
      <c r="Z158" s="146"/>
      <c r="AA158" s="455" t="s">
        <v>391</v>
      </c>
      <c r="AB158" s="509" t="s">
        <v>418</v>
      </c>
      <c r="AC158" s="95"/>
      <c r="AD158" s="129"/>
      <c r="AE158" s="128"/>
      <c r="AF158" s="95">
        <v>46036</v>
      </c>
      <c r="AG158" s="95">
        <v>46048</v>
      </c>
      <c r="AH158" s="146"/>
      <c r="AI158" s="116">
        <v>45797</v>
      </c>
      <c r="AJ158" s="95">
        <v>45798</v>
      </c>
      <c r="AK158" s="117"/>
      <c r="AL158" s="131">
        <v>46059</v>
      </c>
      <c r="AM158" s="131">
        <v>46060</v>
      </c>
      <c r="AN158" s="119"/>
      <c r="AO158" s="146"/>
      <c r="AP158" s="158">
        <v>45799</v>
      </c>
      <c r="AQ158" s="130">
        <v>45799</v>
      </c>
      <c r="AR158" s="130"/>
      <c r="AS158" s="130">
        <v>46060</v>
      </c>
      <c r="AT158" s="130">
        <v>46060</v>
      </c>
      <c r="AU158" s="119"/>
      <c r="AV158" s="146"/>
      <c r="AW158" s="116">
        <v>45800</v>
      </c>
      <c r="AX158" s="95">
        <v>45801</v>
      </c>
      <c r="AY158" s="128"/>
      <c r="AZ158" s="130">
        <v>46071</v>
      </c>
      <c r="BA158" s="130">
        <v>46071</v>
      </c>
      <c r="BB158" s="119"/>
      <c r="BC158" s="146"/>
      <c r="BD158" s="116">
        <v>45802</v>
      </c>
      <c r="BE158" s="95">
        <v>45803</v>
      </c>
      <c r="BF158" s="95"/>
      <c r="BG158" s="95">
        <v>46074</v>
      </c>
      <c r="BH158" s="95">
        <v>46075</v>
      </c>
      <c r="BI158" s="119"/>
      <c r="BJ158" s="146"/>
      <c r="BK158" s="116">
        <v>45804</v>
      </c>
      <c r="BL158" s="95">
        <v>45814</v>
      </c>
      <c r="BM158" s="95"/>
      <c r="BN158" s="95">
        <v>46076</v>
      </c>
      <c r="BO158" s="95"/>
      <c r="BP158" s="119"/>
      <c r="BQ158" s="146"/>
      <c r="BR158" s="116">
        <v>45815</v>
      </c>
      <c r="BS158" s="95">
        <v>45816</v>
      </c>
      <c r="BT158" s="95"/>
      <c r="BU158" s="95"/>
      <c r="BV158" s="95"/>
      <c r="BW158" s="119"/>
      <c r="BX158" s="119"/>
      <c r="BY158" s="146"/>
      <c r="BZ158" s="116">
        <v>45821</v>
      </c>
      <c r="CA158" s="95">
        <v>45824</v>
      </c>
      <c r="CB158" s="151"/>
      <c r="CC158" s="95"/>
      <c r="CD158" s="150"/>
      <c r="CE158" s="119"/>
      <c r="CF158" s="146"/>
      <c r="CG158" s="116">
        <v>45823</v>
      </c>
      <c r="CH158" s="95">
        <v>45823</v>
      </c>
      <c r="CI158" s="95"/>
      <c r="CJ158" s="95"/>
      <c r="CK158" s="95"/>
      <c r="CL158" s="119"/>
      <c r="CM158" s="119"/>
      <c r="CN158" s="119"/>
      <c r="CO158" s="146"/>
      <c r="CP158" s="116">
        <v>45818</v>
      </c>
      <c r="CQ158" s="95">
        <v>45828</v>
      </c>
      <c r="CR158" s="128"/>
      <c r="CS158" s="124">
        <f>MIN(INDEX('USS SUMMARY'!R:AB,MATCH($D158,'USS SUMMARY'!D:D,0),0))</f>
        <v>46069</v>
      </c>
      <c r="CT158" s="95"/>
      <c r="CU158" s="119"/>
      <c r="CV158" s="146"/>
      <c r="CW158" s="116">
        <v>45918</v>
      </c>
      <c r="CX158" s="95">
        <v>45925</v>
      </c>
      <c r="CY158" s="128"/>
      <c r="CZ158" s="95" t="s">
        <v>390</v>
      </c>
      <c r="DA158" s="95" t="s">
        <v>390</v>
      </c>
      <c r="DB158" s="119"/>
      <c r="DC158" s="146"/>
      <c r="DD158" s="116">
        <v>45918</v>
      </c>
      <c r="DE158" s="95">
        <v>45925</v>
      </c>
      <c r="DF158" s="128"/>
      <c r="DG158" s="127"/>
      <c r="DH158" s="127"/>
      <c r="DI158" s="119"/>
      <c r="DJ158" s="146"/>
      <c r="DK158" s="445" t="str">
        <f>_xlfn.XLOOKUP(D158,CranePad!$D$4:$D$195,CranePad!$E$4:$E$195,0,0,1)</f>
        <v>GP Project(Reuse)</v>
      </c>
      <c r="DL158" s="116">
        <v>45920</v>
      </c>
      <c r="DM158" s="95">
        <v>45927</v>
      </c>
      <c r="DN158" s="95"/>
      <c r="DO158" s="95"/>
      <c r="DP158" s="95"/>
      <c r="DQ158" s="119"/>
      <c r="DR158" s="146"/>
      <c r="DS158" s="123">
        <v>46053</v>
      </c>
      <c r="DT158" s="124">
        <v>46062</v>
      </c>
      <c r="DU158" s="124"/>
      <c r="DV158" s="124"/>
      <c r="DW158" s="124"/>
      <c r="DX158" s="119"/>
      <c r="DY158" s="146"/>
      <c r="DZ158" s="123">
        <v>46008</v>
      </c>
      <c r="EA158" s="124">
        <v>46016</v>
      </c>
      <c r="EB158" s="124"/>
      <c r="EC158" s="124">
        <f>IF(D158='USS SUMMARY'!AE157,MIN('USS SUMMARY'!AH157:AL157),"")</f>
        <v>0</v>
      </c>
      <c r="ED158" s="124"/>
      <c r="EE158" s="119"/>
      <c r="EF158" s="146"/>
      <c r="EG158" s="123">
        <v>46063</v>
      </c>
      <c r="EH158" s="124">
        <v>46070</v>
      </c>
      <c r="EI158" s="124"/>
      <c r="EJ158" s="124"/>
      <c r="EK158" s="124"/>
      <c r="EL158" s="119"/>
      <c r="EM158" s="146"/>
      <c r="EN158" s="116">
        <v>46071</v>
      </c>
      <c r="EO158" s="95">
        <v>46073</v>
      </c>
      <c r="EP158" s="95"/>
      <c r="EQ158" s="95"/>
      <c r="ER158" s="95"/>
      <c r="ES158" s="119"/>
      <c r="ET158" s="146"/>
      <c r="EU158" s="116">
        <v>46055</v>
      </c>
      <c r="EV158" s="95">
        <f t="shared" si="212"/>
        <v>46056</v>
      </c>
      <c r="EW158" s="95"/>
      <c r="EX158" s="95"/>
      <c r="EY158" s="95"/>
      <c r="EZ158" s="119"/>
      <c r="FA158" s="146"/>
      <c r="FB158" s="116">
        <v>45679</v>
      </c>
      <c r="FC158" s="95">
        <v>45702</v>
      </c>
      <c r="FD158" s="95"/>
      <c r="FE158" s="95"/>
      <c r="FF158" s="95"/>
      <c r="FG158" s="119"/>
      <c r="FH158" s="146"/>
      <c r="FI158" s="116">
        <v>46021</v>
      </c>
      <c r="FJ158" s="95">
        <f t="shared" si="211"/>
        <v>46046</v>
      </c>
      <c r="FK158" s="95"/>
      <c r="FL158" s="95"/>
      <c r="FM158" s="95"/>
      <c r="FN158" s="119"/>
      <c r="FO158" s="144"/>
      <c r="FP158" s="116">
        <v>46019</v>
      </c>
      <c r="FQ158" s="95">
        <v>46022</v>
      </c>
      <c r="FR158" s="128"/>
      <c r="FS158" s="95"/>
      <c r="FT158" s="95"/>
      <c r="FU158" s="119"/>
      <c r="FV158" s="146"/>
      <c r="FW158" s="116">
        <v>46074</v>
      </c>
      <c r="FX158" s="95">
        <v>46076</v>
      </c>
      <c r="FY158" s="128"/>
      <c r="FZ158" s="129"/>
      <c r="GA158" s="129"/>
      <c r="GB158" s="119"/>
      <c r="GC158" s="146"/>
      <c r="GD158" s="392"/>
      <c r="GE158" s="436"/>
      <c r="GF158" s="78"/>
      <c r="GG158" s="78"/>
    </row>
    <row r="159" spans="1:189" ht="15" customHeight="1" x14ac:dyDescent="0.3">
      <c r="A159" s="118">
        <f t="shared" si="210"/>
        <v>155</v>
      </c>
      <c r="B159" s="72" t="s">
        <v>215</v>
      </c>
      <c r="C159" s="75" t="s">
        <v>209</v>
      </c>
      <c r="D159" s="73" t="s">
        <v>159</v>
      </c>
      <c r="E159" s="167" t="s">
        <v>437</v>
      </c>
      <c r="F159" s="427" t="s">
        <v>508</v>
      </c>
      <c r="G159" s="95">
        <v>45765</v>
      </c>
      <c r="H159" s="219" t="str">
        <f>VLOOKUP($D159,'Stone Column Progress'!$D$6:$E$199,2,0)</f>
        <v>Keller</v>
      </c>
      <c r="I159" s="193" t="s">
        <v>389</v>
      </c>
      <c r="J159" s="430">
        <v>544399</v>
      </c>
      <c r="K159" s="431">
        <v>2678171</v>
      </c>
      <c r="L159" s="116"/>
      <c r="M159" s="95"/>
      <c r="N159" s="128"/>
      <c r="O159" s="95" t="s">
        <v>390</v>
      </c>
      <c r="P159" s="95" t="s">
        <v>390</v>
      </c>
      <c r="Q159" s="146"/>
      <c r="R159" s="118">
        <f>VLOOKUP(D159,'Stone Column Progress'!$D$6:$M$199,7,0)</f>
        <v>253</v>
      </c>
      <c r="S159" s="73">
        <f>VLOOKUP(D159,'Stone Column Progress'!$D$6:$M$199,9,0)</f>
        <v>253</v>
      </c>
      <c r="T159" s="95">
        <v>45825</v>
      </c>
      <c r="U159" s="95">
        <v>45834</v>
      </c>
      <c r="V159" s="117"/>
      <c r="W159" s="95">
        <v>45764</v>
      </c>
      <c r="X159" s="95">
        <v>45772</v>
      </c>
      <c r="Y159" s="119"/>
      <c r="Z159" s="146"/>
      <c r="AA159" s="458"/>
      <c r="AB159" s="122"/>
      <c r="AC159" s="95"/>
      <c r="AD159" s="129"/>
      <c r="AE159" s="128"/>
      <c r="AF159" s="129"/>
      <c r="AG159" s="129"/>
      <c r="AH159" s="146"/>
      <c r="AI159" s="116">
        <v>45938</v>
      </c>
      <c r="AJ159" s="95">
        <v>45939</v>
      </c>
      <c r="AK159" s="117"/>
      <c r="AL159" s="131">
        <v>45779</v>
      </c>
      <c r="AM159" s="131">
        <v>45780</v>
      </c>
      <c r="AN159" s="119"/>
      <c r="AO159" s="146"/>
      <c r="AP159" s="158">
        <v>45940</v>
      </c>
      <c r="AQ159" s="130">
        <v>45940</v>
      </c>
      <c r="AR159" s="130"/>
      <c r="AS159" s="130">
        <v>45782</v>
      </c>
      <c r="AT159" s="130">
        <v>45784</v>
      </c>
      <c r="AU159" s="119"/>
      <c r="AV159" s="146"/>
      <c r="AW159" s="116">
        <v>45941</v>
      </c>
      <c r="AX159" s="95">
        <v>45942</v>
      </c>
      <c r="AY159" s="128"/>
      <c r="AZ159" s="130">
        <v>45795</v>
      </c>
      <c r="BA159" s="130">
        <v>45796</v>
      </c>
      <c r="BB159" s="119"/>
      <c r="BC159" s="146"/>
      <c r="BD159" s="116">
        <v>45943</v>
      </c>
      <c r="BE159" s="95">
        <v>45944</v>
      </c>
      <c r="BF159" s="95"/>
      <c r="BG159" s="95">
        <v>45798</v>
      </c>
      <c r="BH159" s="95">
        <v>45798</v>
      </c>
      <c r="BI159" s="119"/>
      <c r="BJ159" s="146"/>
      <c r="BK159" s="116">
        <v>45945</v>
      </c>
      <c r="BL159" s="95">
        <v>45955</v>
      </c>
      <c r="BM159" s="95"/>
      <c r="BN159" s="95">
        <v>45799</v>
      </c>
      <c r="BO159" s="95">
        <v>45816</v>
      </c>
      <c r="BP159" s="119"/>
      <c r="BQ159" s="146"/>
      <c r="BR159" s="116">
        <v>45956</v>
      </c>
      <c r="BS159" s="95">
        <v>45957</v>
      </c>
      <c r="BT159" s="95"/>
      <c r="BU159" s="95">
        <v>45819</v>
      </c>
      <c r="BV159" s="95">
        <v>45820</v>
      </c>
      <c r="BW159" s="119"/>
      <c r="BX159" s="119"/>
      <c r="BY159" s="146"/>
      <c r="BZ159" s="116">
        <v>45962</v>
      </c>
      <c r="CA159" s="95">
        <v>45965</v>
      </c>
      <c r="CB159" s="151"/>
      <c r="CC159" s="95">
        <v>45828</v>
      </c>
      <c r="CD159" s="150"/>
      <c r="CE159" s="119"/>
      <c r="CF159" s="146"/>
      <c r="CG159" s="116">
        <v>46064</v>
      </c>
      <c r="CH159" s="95">
        <v>46064</v>
      </c>
      <c r="CI159" s="95"/>
      <c r="CJ159" s="95">
        <v>45830</v>
      </c>
      <c r="CK159" s="95">
        <v>45830</v>
      </c>
      <c r="CL159" s="119"/>
      <c r="CM159" s="119"/>
      <c r="CN159" s="119"/>
      <c r="CO159" s="146"/>
      <c r="CP159" s="116">
        <v>45941</v>
      </c>
      <c r="CQ159" s="95">
        <v>45951</v>
      </c>
      <c r="CR159" s="128"/>
      <c r="CS159" s="124">
        <f>MIN(INDEX('USS SUMMARY'!R:AB,MATCH($D159,'USS SUMMARY'!D:D,0),0))</f>
        <v>45793</v>
      </c>
      <c r="CT159" s="95"/>
      <c r="CU159" s="119"/>
      <c r="CV159" s="146"/>
      <c r="CW159" s="116">
        <v>45999</v>
      </c>
      <c r="CX159" s="95">
        <v>46006</v>
      </c>
      <c r="CY159" s="128"/>
      <c r="CZ159" s="95" t="s">
        <v>390</v>
      </c>
      <c r="DA159" s="95" t="s">
        <v>390</v>
      </c>
      <c r="DB159" s="119"/>
      <c r="DC159" s="146"/>
      <c r="DD159" s="116">
        <v>45999</v>
      </c>
      <c r="DE159" s="95">
        <v>46006</v>
      </c>
      <c r="DF159" s="128"/>
      <c r="DG159" s="127"/>
      <c r="DH159" s="127"/>
      <c r="DI159" s="119"/>
      <c r="DJ159" s="146"/>
      <c r="DK159" s="445" t="str">
        <f>_xlfn.XLOOKUP(D159,CranePad!$D$4:$D$195,CranePad!$E$4:$E$195,0,0,1)</f>
        <v>GP Project(Reuse)</v>
      </c>
      <c r="DL159" s="116">
        <v>46001</v>
      </c>
      <c r="DM159" s="95">
        <v>46008</v>
      </c>
      <c r="DN159" s="95"/>
      <c r="DO159" s="95">
        <v>46071</v>
      </c>
      <c r="DP159" s="95">
        <v>46075</v>
      </c>
      <c r="DQ159" s="119"/>
      <c r="DR159" s="146"/>
      <c r="DS159" s="123">
        <v>46018</v>
      </c>
      <c r="DT159" s="124">
        <v>46028</v>
      </c>
      <c r="DU159" s="124"/>
      <c r="DV159" s="124"/>
      <c r="DW159" s="124"/>
      <c r="DX159" s="119"/>
      <c r="DY159" s="146"/>
      <c r="DZ159" s="123">
        <v>46030</v>
      </c>
      <c r="EA159" s="124">
        <v>46038</v>
      </c>
      <c r="EB159" s="124"/>
      <c r="EC159" s="124">
        <f>IF(D159='USS SUMMARY'!AE158,MIN('USS SUMMARY'!AH158:AL158),"")</f>
        <v>0</v>
      </c>
      <c r="ED159" s="124"/>
      <c r="EE159" s="119"/>
      <c r="EF159" s="146"/>
      <c r="EG159" s="123">
        <v>46029</v>
      </c>
      <c r="EH159" s="124">
        <v>46036</v>
      </c>
      <c r="EI159" s="124"/>
      <c r="EJ159" s="124"/>
      <c r="EK159" s="124"/>
      <c r="EL159" s="119"/>
      <c r="EM159" s="146"/>
      <c r="EN159" s="116">
        <v>46037</v>
      </c>
      <c r="EO159" s="95">
        <v>46039</v>
      </c>
      <c r="EP159" s="95"/>
      <c r="EQ159" s="95"/>
      <c r="ER159" s="95"/>
      <c r="ES159" s="119"/>
      <c r="ET159" s="146"/>
      <c r="EU159" s="116">
        <v>46039</v>
      </c>
      <c r="EV159" s="95">
        <f t="shared" si="212"/>
        <v>46040</v>
      </c>
      <c r="EW159" s="95"/>
      <c r="EX159" s="95"/>
      <c r="EY159" s="95"/>
      <c r="EZ159" s="119"/>
      <c r="FA159" s="146"/>
      <c r="FB159" s="116">
        <v>45981</v>
      </c>
      <c r="FC159" s="95">
        <v>46001</v>
      </c>
      <c r="FD159" s="95"/>
      <c r="FE159" s="95">
        <v>46072</v>
      </c>
      <c r="FF159" s="95"/>
      <c r="FG159" s="119"/>
      <c r="FH159" s="146"/>
      <c r="FI159" s="116">
        <v>45999</v>
      </c>
      <c r="FJ159" s="95">
        <f t="shared" si="211"/>
        <v>46024</v>
      </c>
      <c r="FK159" s="95"/>
      <c r="FL159" s="95">
        <v>46053</v>
      </c>
      <c r="FM159" s="95">
        <v>46068</v>
      </c>
      <c r="FN159" s="119"/>
      <c r="FO159" s="144"/>
      <c r="FP159" s="116">
        <v>46041</v>
      </c>
      <c r="FQ159" s="95">
        <v>46044</v>
      </c>
      <c r="FR159" s="128"/>
      <c r="FS159" s="95"/>
      <c r="FT159" s="95"/>
      <c r="FU159" s="119"/>
      <c r="FV159" s="146"/>
      <c r="FW159" s="116">
        <v>46045</v>
      </c>
      <c r="FX159" s="95">
        <v>46047</v>
      </c>
      <c r="FY159" s="128"/>
      <c r="FZ159" s="129"/>
      <c r="GA159" s="129"/>
      <c r="GB159" s="119"/>
      <c r="GC159" s="146"/>
      <c r="GD159" s="392"/>
      <c r="GE159" s="436"/>
      <c r="GF159" s="78"/>
      <c r="GG159" s="78"/>
    </row>
    <row r="160" spans="1:189" ht="21" customHeight="1" x14ac:dyDescent="0.3">
      <c r="A160" s="118">
        <f t="shared" si="210"/>
        <v>156</v>
      </c>
      <c r="B160" s="72" t="s">
        <v>215</v>
      </c>
      <c r="C160" s="75" t="s">
        <v>209</v>
      </c>
      <c r="D160" s="73" t="s">
        <v>160</v>
      </c>
      <c r="E160" s="167" t="s">
        <v>437</v>
      </c>
      <c r="F160" s="427" t="s">
        <v>512</v>
      </c>
      <c r="G160" s="298">
        <v>45842</v>
      </c>
      <c r="H160" s="219" t="str">
        <f>VLOOKUP($D160,'Stone Column Progress'!$D$6:$E$199,2,0)</f>
        <v>Keller</v>
      </c>
      <c r="I160" s="193" t="s">
        <v>389</v>
      </c>
      <c r="J160" s="430">
        <v>545037</v>
      </c>
      <c r="K160" s="431">
        <v>2678819</v>
      </c>
      <c r="L160" s="116"/>
      <c r="M160" s="95"/>
      <c r="N160" s="128"/>
      <c r="O160" s="95" t="s">
        <v>390</v>
      </c>
      <c r="P160" s="95" t="s">
        <v>390</v>
      </c>
      <c r="Q160" s="146"/>
      <c r="R160" s="118">
        <f>VLOOKUP(D160,'Stone Column Progress'!$D$6:$M$199,7,0)</f>
        <v>253</v>
      </c>
      <c r="S160" s="73">
        <f>VLOOKUP(D160,'Stone Column Progress'!$D$6:$M$199,9,0)</f>
        <v>253</v>
      </c>
      <c r="T160" s="95">
        <v>45815</v>
      </c>
      <c r="U160" s="95">
        <v>45825</v>
      </c>
      <c r="V160" s="117"/>
      <c r="W160" s="95">
        <v>45756</v>
      </c>
      <c r="X160" s="95">
        <v>45764</v>
      </c>
      <c r="Y160" s="119"/>
      <c r="Z160" s="146"/>
      <c r="AA160" s="116"/>
      <c r="AB160" s="155"/>
      <c r="AC160" s="95"/>
      <c r="AD160" s="129"/>
      <c r="AE160" s="128"/>
      <c r="AF160" s="129"/>
      <c r="AG160" s="129"/>
      <c r="AH160" s="146"/>
      <c r="AI160" s="116">
        <v>45942</v>
      </c>
      <c r="AJ160" s="95">
        <v>45943</v>
      </c>
      <c r="AK160" s="117"/>
      <c r="AL160" s="131">
        <v>45804</v>
      </c>
      <c r="AM160" s="131">
        <v>45809</v>
      </c>
      <c r="AN160" s="119"/>
      <c r="AO160" s="447"/>
      <c r="AP160" s="158">
        <v>45944</v>
      </c>
      <c r="AQ160" s="130">
        <v>45944</v>
      </c>
      <c r="AR160" s="130"/>
      <c r="AS160" s="130">
        <v>45810</v>
      </c>
      <c r="AT160" s="130">
        <v>45813</v>
      </c>
      <c r="AU160" s="119"/>
      <c r="AV160" s="146"/>
      <c r="AW160" s="116">
        <v>45945</v>
      </c>
      <c r="AX160" s="95">
        <v>45946</v>
      </c>
      <c r="AY160" s="128"/>
      <c r="AZ160" s="130">
        <v>45817</v>
      </c>
      <c r="BA160" s="130">
        <v>45817</v>
      </c>
      <c r="BB160" s="119"/>
      <c r="BC160" s="146"/>
      <c r="BD160" s="116">
        <v>45947</v>
      </c>
      <c r="BE160" s="95">
        <v>45948</v>
      </c>
      <c r="BF160" s="95"/>
      <c r="BG160" s="95">
        <v>45828</v>
      </c>
      <c r="BH160" s="95">
        <v>45830</v>
      </c>
      <c r="BI160" s="119"/>
      <c r="BJ160" s="146"/>
      <c r="BK160" s="116">
        <v>45949</v>
      </c>
      <c r="BL160" s="95">
        <v>45959</v>
      </c>
      <c r="BM160" s="95"/>
      <c r="BN160" s="95">
        <v>45831</v>
      </c>
      <c r="BO160" s="95">
        <v>45878</v>
      </c>
      <c r="BP160" s="119"/>
      <c r="BQ160" s="146"/>
      <c r="BR160" s="116">
        <v>45960</v>
      </c>
      <c r="BS160" s="95">
        <v>45961</v>
      </c>
      <c r="BT160" s="95"/>
      <c r="BU160" s="95">
        <v>45879</v>
      </c>
      <c r="BV160" s="95">
        <v>45880</v>
      </c>
      <c r="BW160" s="119"/>
      <c r="BX160" s="119"/>
      <c r="BY160" s="146"/>
      <c r="BZ160" s="116">
        <v>45966</v>
      </c>
      <c r="CA160" s="95">
        <v>45969</v>
      </c>
      <c r="CB160" s="151"/>
      <c r="CC160" s="95">
        <v>45897</v>
      </c>
      <c r="CD160" s="150"/>
      <c r="CE160" s="119"/>
      <c r="CF160" s="146"/>
      <c r="CG160" s="116">
        <v>45968</v>
      </c>
      <c r="CH160" s="95">
        <v>45968</v>
      </c>
      <c r="CI160" s="95"/>
      <c r="CJ160" s="95">
        <v>46011</v>
      </c>
      <c r="CK160" s="95">
        <v>46011</v>
      </c>
      <c r="CL160" s="119"/>
      <c r="CM160" s="119"/>
      <c r="CN160" s="119"/>
      <c r="CO160" s="146"/>
      <c r="CP160" s="116">
        <v>45948</v>
      </c>
      <c r="CQ160" s="95">
        <v>45958</v>
      </c>
      <c r="CR160" s="128"/>
      <c r="CS160" s="124">
        <f>MIN(INDEX('USS SUMMARY'!R:AB,MATCH($D160,'USS SUMMARY'!D:D,0),0))</f>
        <v>45812</v>
      </c>
      <c r="CT160" s="129"/>
      <c r="CU160" s="119"/>
      <c r="CV160" s="146"/>
      <c r="CW160" s="116">
        <v>45963</v>
      </c>
      <c r="CX160" s="95">
        <v>45970</v>
      </c>
      <c r="CY160" s="128"/>
      <c r="CZ160" s="95">
        <v>45734</v>
      </c>
      <c r="DA160" s="95">
        <v>45769</v>
      </c>
      <c r="DB160" s="119"/>
      <c r="DC160" s="146"/>
      <c r="DD160" s="116">
        <v>45963</v>
      </c>
      <c r="DE160" s="95">
        <v>45970</v>
      </c>
      <c r="DF160" s="128"/>
      <c r="DG160" s="95">
        <v>46025</v>
      </c>
      <c r="DH160" s="127"/>
      <c r="DI160" s="119"/>
      <c r="DJ160" s="146"/>
      <c r="DK160" s="445" t="str">
        <f>_xlfn.XLOOKUP(D160,CranePad!$D$4:$D$195,CranePad!$E$4:$E$195,0,0,1)</f>
        <v>Keshav</v>
      </c>
      <c r="DL160" s="116">
        <v>45965</v>
      </c>
      <c r="DM160" s="95">
        <v>45972</v>
      </c>
      <c r="DN160" s="95"/>
      <c r="DO160" s="95">
        <v>45962</v>
      </c>
      <c r="DP160" s="95">
        <v>46030</v>
      </c>
      <c r="DQ160" s="119"/>
      <c r="DR160" s="146"/>
      <c r="DS160" s="123">
        <v>46062</v>
      </c>
      <c r="DT160" s="124">
        <v>46071</v>
      </c>
      <c r="DU160" s="124"/>
      <c r="DV160" s="124"/>
      <c r="DW160" s="124"/>
      <c r="DX160" s="119"/>
      <c r="DY160" s="146"/>
      <c r="DZ160" s="123">
        <v>46037</v>
      </c>
      <c r="EA160" s="124">
        <v>46045</v>
      </c>
      <c r="EB160" s="124"/>
      <c r="EC160" s="124">
        <f>IF(D160='USS SUMMARY'!AE159,MIN('USS SUMMARY'!AH159:AL159),"")</f>
        <v>0</v>
      </c>
      <c r="ED160" s="124"/>
      <c r="EE160" s="119"/>
      <c r="EF160" s="146"/>
      <c r="EG160" s="123">
        <v>46072</v>
      </c>
      <c r="EH160" s="124">
        <v>46079</v>
      </c>
      <c r="EI160" s="124"/>
      <c r="EJ160" s="124"/>
      <c r="EK160" s="124"/>
      <c r="EL160" s="119"/>
      <c r="EM160" s="146"/>
      <c r="EN160" s="116">
        <v>46080</v>
      </c>
      <c r="EO160" s="95">
        <v>46082</v>
      </c>
      <c r="EP160" s="95"/>
      <c r="EQ160" s="95"/>
      <c r="ER160" s="95"/>
      <c r="ES160" s="119"/>
      <c r="ET160" s="146"/>
      <c r="EU160" s="116">
        <v>46075</v>
      </c>
      <c r="EV160" s="95">
        <f t="shared" si="212"/>
        <v>46076</v>
      </c>
      <c r="EW160" s="95"/>
      <c r="EX160" s="95"/>
      <c r="EY160" s="95"/>
      <c r="EZ160" s="119"/>
      <c r="FA160" s="146"/>
      <c r="FB160" s="116">
        <v>45679</v>
      </c>
      <c r="FC160" s="95">
        <v>45702</v>
      </c>
      <c r="FD160" s="95"/>
      <c r="FE160" s="95">
        <v>46070</v>
      </c>
      <c r="FF160" s="95"/>
      <c r="FG160" s="119"/>
      <c r="FH160" s="146"/>
      <c r="FI160" s="116">
        <v>46044</v>
      </c>
      <c r="FJ160" s="95">
        <f t="shared" si="211"/>
        <v>46069</v>
      </c>
      <c r="FK160" s="95"/>
      <c r="FL160" s="95">
        <v>46053</v>
      </c>
      <c r="FM160" s="95">
        <v>46068</v>
      </c>
      <c r="FN160" s="119"/>
      <c r="FO160" s="144"/>
      <c r="FP160" s="116">
        <v>46048</v>
      </c>
      <c r="FQ160" s="95">
        <v>46051</v>
      </c>
      <c r="FR160" s="128"/>
      <c r="FS160" s="95"/>
      <c r="FT160" s="95"/>
      <c r="FU160" s="119"/>
      <c r="FV160" s="146"/>
      <c r="FW160" s="116">
        <v>46083</v>
      </c>
      <c r="FX160" s="95">
        <v>46085</v>
      </c>
      <c r="FY160" s="128"/>
      <c r="FZ160" s="129"/>
      <c r="GA160" s="129"/>
      <c r="GB160" s="119"/>
      <c r="GC160" s="146"/>
      <c r="GD160" s="392"/>
      <c r="GE160" s="479" t="s">
        <v>513</v>
      </c>
      <c r="GF160" s="78"/>
      <c r="GG160" s="78"/>
    </row>
    <row r="161" spans="1:190" ht="16.5" customHeight="1" x14ac:dyDescent="0.3">
      <c r="A161" s="118">
        <f t="shared" ref="A161:A192" si="213">ROW(A157)</f>
        <v>157</v>
      </c>
      <c r="B161" s="72" t="s">
        <v>215</v>
      </c>
      <c r="C161" s="75" t="s">
        <v>209</v>
      </c>
      <c r="D161" s="73" t="s">
        <v>161</v>
      </c>
      <c r="E161" s="167" t="s">
        <v>422</v>
      </c>
      <c r="F161" s="427" t="s">
        <v>413</v>
      </c>
      <c r="G161" s="95">
        <v>45875</v>
      </c>
      <c r="H161" s="219" t="str">
        <f>VLOOKUP($D161,'Stone Column Progress'!$D$6:$E$199,2,0)</f>
        <v>Bauer</v>
      </c>
      <c r="I161" s="193" t="s">
        <v>389</v>
      </c>
      <c r="J161" s="430">
        <v>545675</v>
      </c>
      <c r="K161" s="431">
        <v>2679467</v>
      </c>
      <c r="L161" s="116"/>
      <c r="M161" s="95"/>
      <c r="N161" s="128"/>
      <c r="O161" s="95" t="s">
        <v>390</v>
      </c>
      <c r="P161" s="95" t="s">
        <v>390</v>
      </c>
      <c r="Q161" s="146"/>
      <c r="R161" s="118">
        <f>VLOOKUP(D161,'Stone Column Progress'!$D$6:$M$199,7,0)</f>
        <v>253</v>
      </c>
      <c r="S161" s="73">
        <f>VLOOKUP(D161,'Stone Column Progress'!$D$6:$M$199,9,0)</f>
        <v>253</v>
      </c>
      <c r="T161" s="95">
        <v>45807</v>
      </c>
      <c r="U161" s="95">
        <v>45816</v>
      </c>
      <c r="V161" s="117"/>
      <c r="W161" s="95">
        <v>45829</v>
      </c>
      <c r="X161" s="95">
        <v>45840</v>
      </c>
      <c r="Y161" s="119"/>
      <c r="Z161" s="146"/>
      <c r="AA161" s="116"/>
      <c r="AB161" s="155"/>
      <c r="AC161" s="95"/>
      <c r="AD161" s="127"/>
      <c r="AE161" s="117"/>
      <c r="AF161" s="95"/>
      <c r="AG161" s="95"/>
      <c r="AH161" s="146"/>
      <c r="AI161" s="116">
        <v>45934</v>
      </c>
      <c r="AJ161" s="95">
        <v>45935</v>
      </c>
      <c r="AK161" s="117"/>
      <c r="AL161" s="131">
        <v>45993</v>
      </c>
      <c r="AM161" s="131">
        <v>45994</v>
      </c>
      <c r="AN161" s="119"/>
      <c r="AO161" s="146"/>
      <c r="AP161" s="158">
        <v>45936</v>
      </c>
      <c r="AQ161" s="130">
        <v>45936</v>
      </c>
      <c r="AR161" s="130"/>
      <c r="AS161" s="130">
        <v>45995</v>
      </c>
      <c r="AT161" s="130">
        <v>45995</v>
      </c>
      <c r="AU161" s="119"/>
      <c r="AV161" s="146"/>
      <c r="AW161" s="116">
        <v>45937</v>
      </c>
      <c r="AX161" s="95">
        <v>45938</v>
      </c>
      <c r="AY161" s="128"/>
      <c r="AZ161" s="130">
        <v>45996</v>
      </c>
      <c r="BA161" s="130">
        <v>45996</v>
      </c>
      <c r="BB161" s="119"/>
      <c r="BC161" s="146"/>
      <c r="BD161" s="116">
        <v>45939</v>
      </c>
      <c r="BE161" s="95">
        <v>45940</v>
      </c>
      <c r="BF161" s="95"/>
      <c r="BG161" s="95">
        <v>46027</v>
      </c>
      <c r="BH161" s="95">
        <v>46027</v>
      </c>
      <c r="BI161" s="119"/>
      <c r="BJ161" s="146"/>
      <c r="BK161" s="116">
        <v>45941</v>
      </c>
      <c r="BL161" s="95">
        <v>45951</v>
      </c>
      <c r="BM161" s="95"/>
      <c r="BN161" s="95">
        <v>46027</v>
      </c>
      <c r="BO161" s="95">
        <v>46032</v>
      </c>
      <c r="BP161" s="119"/>
      <c r="BQ161" s="146"/>
      <c r="BR161" s="116">
        <v>45952</v>
      </c>
      <c r="BS161" s="95">
        <v>45953</v>
      </c>
      <c r="BT161" s="95"/>
      <c r="BU161" s="95">
        <v>46034</v>
      </c>
      <c r="BV161" s="95">
        <v>46035</v>
      </c>
      <c r="BW161" s="119"/>
      <c r="BX161" s="119"/>
      <c r="BY161" s="146"/>
      <c r="BZ161" s="116">
        <v>45958</v>
      </c>
      <c r="CA161" s="95">
        <v>45961</v>
      </c>
      <c r="CB161" s="151"/>
      <c r="CC161" s="95">
        <v>46052</v>
      </c>
      <c r="CD161" s="150"/>
      <c r="CE161" s="119"/>
      <c r="CF161" s="146"/>
      <c r="CG161" s="116">
        <v>45960</v>
      </c>
      <c r="CH161" s="95">
        <v>45960</v>
      </c>
      <c r="CI161" s="95"/>
      <c r="CJ161" s="95">
        <v>46053</v>
      </c>
      <c r="CK161" s="95">
        <v>46053</v>
      </c>
      <c r="CL161" s="119"/>
      <c r="CM161" s="119"/>
      <c r="CN161" s="119"/>
      <c r="CO161" s="146"/>
      <c r="CP161" s="116">
        <v>45937</v>
      </c>
      <c r="CQ161" s="95">
        <v>45947</v>
      </c>
      <c r="CR161" s="128"/>
      <c r="CS161" s="124">
        <f>MIN(INDEX('USS SUMMARY'!R:AB,MATCH($D161,'USS SUMMARY'!D:D,0),0))</f>
        <v>45995</v>
      </c>
      <c r="CT161" s="124">
        <v>46064</v>
      </c>
      <c r="CU161" s="119"/>
      <c r="CV161" s="146"/>
      <c r="CW161" s="116">
        <v>45955</v>
      </c>
      <c r="CX161" s="95">
        <v>45962</v>
      </c>
      <c r="CY161" s="128"/>
      <c r="CZ161" s="95">
        <v>45737</v>
      </c>
      <c r="DA161" s="95">
        <v>45770</v>
      </c>
      <c r="DB161" s="119"/>
      <c r="DC161" s="146"/>
      <c r="DD161" s="116">
        <v>45955</v>
      </c>
      <c r="DE161" s="95">
        <v>45962</v>
      </c>
      <c r="DF161" s="128"/>
      <c r="DG161" s="127"/>
      <c r="DH161" s="127"/>
      <c r="DI161" s="119"/>
      <c r="DJ161" s="146"/>
      <c r="DK161" s="445" t="str">
        <f>_xlfn.XLOOKUP(D161,CranePad!$D$4:$D$195,CranePad!$E$4:$E$195,0,0,1)</f>
        <v>SS Jadeja</v>
      </c>
      <c r="DL161" s="116">
        <v>45957</v>
      </c>
      <c r="DM161" s="95">
        <v>45964</v>
      </c>
      <c r="DN161" s="95"/>
      <c r="DO161" s="95">
        <v>46061</v>
      </c>
      <c r="DP161" s="95">
        <v>46062</v>
      </c>
      <c r="DQ161" s="119"/>
      <c r="DR161" s="146"/>
      <c r="DS161" s="123">
        <v>46072</v>
      </c>
      <c r="DT161" s="124">
        <v>46081</v>
      </c>
      <c r="DU161" s="124"/>
      <c r="DV161" s="124"/>
      <c r="DW161" s="124"/>
      <c r="DX161" s="119"/>
      <c r="DY161" s="146"/>
      <c r="DZ161" s="123">
        <v>46026</v>
      </c>
      <c r="EA161" s="124">
        <v>46034</v>
      </c>
      <c r="EB161" s="124"/>
      <c r="EC161" s="124">
        <f>IF(D161='USS SUMMARY'!AE160,MIN('USS SUMMARY'!AH160:AL160),"")</f>
        <v>0</v>
      </c>
      <c r="ED161" s="124"/>
      <c r="EE161" s="119"/>
      <c r="EF161" s="146"/>
      <c r="EG161" s="123">
        <v>46082</v>
      </c>
      <c r="EH161" s="124">
        <v>46089</v>
      </c>
      <c r="EI161" s="124"/>
      <c r="EJ161" s="124"/>
      <c r="EK161" s="124"/>
      <c r="EL161" s="119"/>
      <c r="EM161" s="146"/>
      <c r="EN161" s="116">
        <v>46090</v>
      </c>
      <c r="EO161" s="95">
        <v>46092</v>
      </c>
      <c r="EP161" s="95"/>
      <c r="EQ161" s="95"/>
      <c r="ER161" s="95"/>
      <c r="ES161" s="119"/>
      <c r="ET161" s="146"/>
      <c r="EU161" s="116">
        <v>46075</v>
      </c>
      <c r="EV161" s="95">
        <f t="shared" si="212"/>
        <v>46076</v>
      </c>
      <c r="EW161" s="95"/>
      <c r="EX161" s="95"/>
      <c r="EY161" s="95"/>
      <c r="EZ161" s="119"/>
      <c r="FA161" s="146"/>
      <c r="FB161" s="116">
        <v>45679</v>
      </c>
      <c r="FC161" s="95">
        <v>45702</v>
      </c>
      <c r="FD161" s="95"/>
      <c r="FE161" s="95">
        <v>46075</v>
      </c>
      <c r="FF161" s="95"/>
      <c r="FG161" s="119"/>
      <c r="FH161" s="146"/>
      <c r="FI161" s="116">
        <v>46044</v>
      </c>
      <c r="FJ161" s="95">
        <f t="shared" ref="FJ161:FJ192" si="214">FI161+25</f>
        <v>46069</v>
      </c>
      <c r="FK161" s="95"/>
      <c r="FL161" s="95"/>
      <c r="FM161" s="95"/>
      <c r="FN161" s="119"/>
      <c r="FO161" s="144"/>
      <c r="FP161" s="116">
        <v>46037</v>
      </c>
      <c r="FQ161" s="95">
        <v>46040</v>
      </c>
      <c r="FR161" s="128"/>
      <c r="FS161" s="95"/>
      <c r="FT161" s="95"/>
      <c r="FU161" s="119"/>
      <c r="FV161" s="146"/>
      <c r="FW161" s="116">
        <v>46093</v>
      </c>
      <c r="FX161" s="95">
        <v>46095</v>
      </c>
      <c r="FY161" s="128"/>
      <c r="FZ161" s="129"/>
      <c r="GA161" s="129"/>
      <c r="GB161" s="119"/>
      <c r="GC161" s="146"/>
      <c r="GD161" s="392"/>
      <c r="GE161" s="436"/>
      <c r="GF161" s="78"/>
      <c r="GG161" s="78"/>
    </row>
    <row r="162" spans="1:190" ht="16.5" customHeight="1" x14ac:dyDescent="0.3">
      <c r="A162" s="118">
        <f t="shared" si="213"/>
        <v>158</v>
      </c>
      <c r="B162" s="72" t="s">
        <v>215</v>
      </c>
      <c r="C162" s="75" t="s">
        <v>209</v>
      </c>
      <c r="D162" s="73" t="s">
        <v>162</v>
      </c>
      <c r="E162" s="167" t="s">
        <v>422</v>
      </c>
      <c r="F162" s="427" t="s">
        <v>398</v>
      </c>
      <c r="G162" s="95">
        <v>46061</v>
      </c>
      <c r="H162" s="219" t="str">
        <f>VLOOKUP($D162,'Stone Column Progress'!$D$6:$E$199,2,0)</f>
        <v>Bauer</v>
      </c>
      <c r="I162" s="193" t="s">
        <v>389</v>
      </c>
      <c r="J162" s="430">
        <v>546313</v>
      </c>
      <c r="K162" s="431">
        <v>2680115</v>
      </c>
      <c r="L162" s="116"/>
      <c r="M162" s="95"/>
      <c r="N162" s="128"/>
      <c r="O162" s="95" t="s">
        <v>390</v>
      </c>
      <c r="P162" s="95" t="s">
        <v>390</v>
      </c>
      <c r="Q162" s="146"/>
      <c r="R162" s="118">
        <f>VLOOKUP(D162,'Stone Column Progress'!$D$6:$M$199,7,0)</f>
        <v>253</v>
      </c>
      <c r="S162" s="73">
        <f>VLOOKUP(D162,'Stone Column Progress'!$D$6:$M$199,9,0)</f>
        <v>253</v>
      </c>
      <c r="T162" s="95">
        <v>45797</v>
      </c>
      <c r="U162" s="95">
        <v>45806</v>
      </c>
      <c r="V162" s="117"/>
      <c r="W162" s="95">
        <v>45804</v>
      </c>
      <c r="X162" s="95">
        <v>45815</v>
      </c>
      <c r="Y162" s="119"/>
      <c r="Z162" s="146"/>
      <c r="AA162" s="455" t="s">
        <v>391</v>
      </c>
      <c r="AB162" s="155" t="s">
        <v>404</v>
      </c>
      <c r="AC162" s="95"/>
      <c r="AD162" s="129"/>
      <c r="AE162" s="128"/>
      <c r="AF162" s="95">
        <v>46042</v>
      </c>
      <c r="AG162" s="95">
        <v>46053</v>
      </c>
      <c r="AH162" s="146"/>
      <c r="AI162" s="116">
        <v>45945</v>
      </c>
      <c r="AJ162" s="95">
        <v>45946</v>
      </c>
      <c r="AK162" s="117"/>
      <c r="AL162" s="131">
        <v>46062</v>
      </c>
      <c r="AM162" s="131">
        <v>46064</v>
      </c>
      <c r="AN162" s="119"/>
      <c r="AO162" s="146"/>
      <c r="AP162" s="158">
        <v>45947</v>
      </c>
      <c r="AQ162" s="130">
        <v>45947</v>
      </c>
      <c r="AR162" s="130"/>
      <c r="AS162" s="130">
        <v>46079</v>
      </c>
      <c r="AT162" s="130">
        <v>46079</v>
      </c>
      <c r="AU162" s="119"/>
      <c r="AV162" s="146"/>
      <c r="AW162" s="116">
        <v>45948</v>
      </c>
      <c r="AX162" s="95">
        <v>45949</v>
      </c>
      <c r="AY162" s="128"/>
      <c r="AZ162" s="130"/>
      <c r="BA162" s="130"/>
      <c r="BB162" s="119"/>
      <c r="BC162" s="146"/>
      <c r="BD162" s="116">
        <v>45950</v>
      </c>
      <c r="BE162" s="95">
        <v>45951</v>
      </c>
      <c r="BF162" s="95"/>
      <c r="BG162" s="95"/>
      <c r="BH162" s="95"/>
      <c r="BI162" s="119"/>
      <c r="BJ162" s="146"/>
      <c r="BK162" s="116">
        <v>45952</v>
      </c>
      <c r="BL162" s="95">
        <v>45962</v>
      </c>
      <c r="BM162" s="95"/>
      <c r="BN162" s="95"/>
      <c r="BO162" s="95"/>
      <c r="BP162" s="119"/>
      <c r="BQ162" s="146"/>
      <c r="BR162" s="116">
        <v>45963</v>
      </c>
      <c r="BS162" s="95">
        <v>45964</v>
      </c>
      <c r="BT162" s="95"/>
      <c r="BU162" s="95"/>
      <c r="BV162" s="95"/>
      <c r="BW162" s="119"/>
      <c r="BX162" s="119"/>
      <c r="BY162" s="146"/>
      <c r="BZ162" s="116">
        <v>45969</v>
      </c>
      <c r="CA162" s="95">
        <v>45972</v>
      </c>
      <c r="CB162" s="151"/>
      <c r="CC162" s="95"/>
      <c r="CD162" s="150"/>
      <c r="CE162" s="119"/>
      <c r="CF162" s="146"/>
      <c r="CG162" s="116">
        <v>45971</v>
      </c>
      <c r="CH162" s="95">
        <v>45971</v>
      </c>
      <c r="CI162" s="95"/>
      <c r="CJ162" s="95"/>
      <c r="CK162" s="95"/>
      <c r="CL162" s="119"/>
      <c r="CM162" s="119"/>
      <c r="CN162" s="119"/>
      <c r="CO162" s="146"/>
      <c r="CP162" s="116">
        <v>45948</v>
      </c>
      <c r="CQ162" s="95">
        <v>45958</v>
      </c>
      <c r="CR162" s="128"/>
      <c r="CS162" s="124">
        <f>MIN(INDEX('USS SUMMARY'!R:AB,MATCH($D162,'USS SUMMARY'!D:D,0),0))</f>
        <v>0</v>
      </c>
      <c r="CT162" s="129"/>
      <c r="CU162" s="119"/>
      <c r="CV162" s="146"/>
      <c r="CW162" s="116">
        <v>45966</v>
      </c>
      <c r="CX162" s="95">
        <v>45973</v>
      </c>
      <c r="CY162" s="128"/>
      <c r="CZ162" s="95" t="s">
        <v>390</v>
      </c>
      <c r="DA162" s="95" t="s">
        <v>390</v>
      </c>
      <c r="DB162" s="119"/>
      <c r="DC162" s="146"/>
      <c r="DD162" s="116">
        <v>45966</v>
      </c>
      <c r="DE162" s="95">
        <v>45973</v>
      </c>
      <c r="DF162" s="128"/>
      <c r="DG162" s="127"/>
      <c r="DH162" s="127"/>
      <c r="DI162" s="119"/>
      <c r="DJ162" s="146"/>
      <c r="DK162" s="445" t="str">
        <f>_xlfn.XLOOKUP(D162,CranePad!$D$4:$D$195,CranePad!$E$4:$E$195,0,0,1)</f>
        <v>Bipin(Reuse)</v>
      </c>
      <c r="DL162" s="116">
        <v>45968</v>
      </c>
      <c r="DM162" s="95">
        <v>45975</v>
      </c>
      <c r="DN162" s="95"/>
      <c r="DO162" s="95"/>
      <c r="DP162" s="95"/>
      <c r="DQ162" s="119"/>
      <c r="DR162" s="146"/>
      <c r="DS162" s="123">
        <v>46052</v>
      </c>
      <c r="DT162" s="124">
        <v>46061</v>
      </c>
      <c r="DU162" s="124"/>
      <c r="DV162" s="124"/>
      <c r="DW162" s="124"/>
      <c r="DX162" s="119"/>
      <c r="DY162" s="146"/>
      <c r="DZ162" s="123">
        <v>46019</v>
      </c>
      <c r="EA162" s="124">
        <v>46027</v>
      </c>
      <c r="EB162" s="124"/>
      <c r="EC162" s="124">
        <f>IF(D162='USS SUMMARY'!AE161,MIN('USS SUMMARY'!AH161:AL161),"")</f>
        <v>0</v>
      </c>
      <c r="ED162" s="124"/>
      <c r="EE162" s="119"/>
      <c r="EF162" s="146"/>
      <c r="EG162" s="123">
        <v>46062</v>
      </c>
      <c r="EH162" s="124">
        <v>46069</v>
      </c>
      <c r="EI162" s="124"/>
      <c r="EJ162" s="124"/>
      <c r="EK162" s="124"/>
      <c r="EL162" s="119"/>
      <c r="EM162" s="146"/>
      <c r="EN162" s="116">
        <v>46070</v>
      </c>
      <c r="EO162" s="95">
        <v>46072</v>
      </c>
      <c r="EP162" s="95"/>
      <c r="EQ162" s="95"/>
      <c r="ER162" s="95"/>
      <c r="ES162" s="119"/>
      <c r="ET162" s="146"/>
      <c r="EU162" s="116">
        <v>46056</v>
      </c>
      <c r="EV162" s="95">
        <f t="shared" si="212"/>
        <v>46057</v>
      </c>
      <c r="EW162" s="95"/>
      <c r="EX162" s="95"/>
      <c r="EY162" s="95"/>
      <c r="EZ162" s="119"/>
      <c r="FA162" s="146"/>
      <c r="FB162" s="116">
        <v>45679</v>
      </c>
      <c r="FC162" s="95">
        <v>45702</v>
      </c>
      <c r="FD162" s="95"/>
      <c r="FE162" s="95">
        <v>46075</v>
      </c>
      <c r="FF162" s="95"/>
      <c r="FG162" s="119"/>
      <c r="FH162" s="146"/>
      <c r="FI162" s="116">
        <v>46021</v>
      </c>
      <c r="FJ162" s="95">
        <f t="shared" si="214"/>
        <v>46046</v>
      </c>
      <c r="FK162" s="95"/>
      <c r="FL162" s="95"/>
      <c r="FM162" s="95"/>
      <c r="FN162" s="119"/>
      <c r="FO162" s="144"/>
      <c r="FP162" s="116">
        <v>46030</v>
      </c>
      <c r="FQ162" s="95">
        <v>46033</v>
      </c>
      <c r="FR162" s="128"/>
      <c r="FS162" s="95"/>
      <c r="FT162" s="95"/>
      <c r="FU162" s="119"/>
      <c r="FV162" s="146"/>
      <c r="FW162" s="116">
        <v>46073</v>
      </c>
      <c r="FX162" s="95">
        <v>46075</v>
      </c>
      <c r="FY162" s="128"/>
      <c r="FZ162" s="129"/>
      <c r="GA162" s="129"/>
      <c r="GB162" s="119"/>
      <c r="GC162" s="146"/>
      <c r="GD162" s="392"/>
      <c r="GE162" s="436"/>
      <c r="GF162" s="78"/>
      <c r="GG162" s="78"/>
    </row>
    <row r="163" spans="1:190" ht="16.5" customHeight="1" x14ac:dyDescent="0.3">
      <c r="A163" s="118">
        <f t="shared" si="213"/>
        <v>159</v>
      </c>
      <c r="B163" s="72" t="s">
        <v>215</v>
      </c>
      <c r="C163" s="75" t="s">
        <v>209</v>
      </c>
      <c r="D163" s="73" t="s">
        <v>163</v>
      </c>
      <c r="E163" s="167" t="s">
        <v>425</v>
      </c>
      <c r="F163" s="427" t="s">
        <v>416</v>
      </c>
      <c r="G163" s="95">
        <v>45820</v>
      </c>
      <c r="H163" s="219" t="str">
        <f>VLOOKUP($D163,'Stone Column Progress'!$D$6:$E$199,2,0)</f>
        <v>Bauer</v>
      </c>
      <c r="I163" s="193" t="s">
        <v>389</v>
      </c>
      <c r="J163" s="430">
        <v>546951</v>
      </c>
      <c r="K163" s="431">
        <v>2680763</v>
      </c>
      <c r="L163" s="116"/>
      <c r="M163" s="95"/>
      <c r="N163" s="128"/>
      <c r="O163" s="95" t="s">
        <v>390</v>
      </c>
      <c r="P163" s="95" t="s">
        <v>390</v>
      </c>
      <c r="Q163" s="146"/>
      <c r="R163" s="118">
        <f>VLOOKUP(D163,'Stone Column Progress'!$D$6:$M$199,7,0)</f>
        <v>253</v>
      </c>
      <c r="S163" s="73">
        <f>VLOOKUP(D163,'Stone Column Progress'!$D$6:$M$199,9,0)</f>
        <v>253</v>
      </c>
      <c r="T163" s="95">
        <v>45807</v>
      </c>
      <c r="U163" s="95">
        <v>45816</v>
      </c>
      <c r="V163" s="117"/>
      <c r="W163" s="95">
        <v>45781</v>
      </c>
      <c r="X163" s="95">
        <v>45796</v>
      </c>
      <c r="Y163" s="119"/>
      <c r="Z163" s="146"/>
      <c r="AA163" s="116"/>
      <c r="AB163" s="155"/>
      <c r="AC163" s="95"/>
      <c r="AD163" s="95"/>
      <c r="AE163" s="128"/>
      <c r="AF163" s="95"/>
      <c r="AG163" s="95"/>
      <c r="AH163" s="146"/>
      <c r="AI163" s="116">
        <v>45946</v>
      </c>
      <c r="AJ163" s="127">
        <v>45947</v>
      </c>
      <c r="AK163" s="117"/>
      <c r="AL163" s="131">
        <v>45889</v>
      </c>
      <c r="AM163" s="131">
        <v>45921</v>
      </c>
      <c r="AN163" s="119"/>
      <c r="AO163" s="447" t="s">
        <v>459</v>
      </c>
      <c r="AP163" s="158">
        <v>45948</v>
      </c>
      <c r="AQ163" s="130">
        <v>45948</v>
      </c>
      <c r="AR163" s="130"/>
      <c r="AS163" s="130">
        <v>45923</v>
      </c>
      <c r="AT163" s="130">
        <v>45924</v>
      </c>
      <c r="AU163" s="119"/>
      <c r="AV163" s="146"/>
      <c r="AW163" s="116">
        <v>45949</v>
      </c>
      <c r="AX163" s="95">
        <v>45950</v>
      </c>
      <c r="AY163" s="128"/>
      <c r="AZ163" s="130">
        <v>45925</v>
      </c>
      <c r="BA163" s="130">
        <v>45925</v>
      </c>
      <c r="BB163" s="119"/>
      <c r="BC163" s="146"/>
      <c r="BD163" s="116">
        <v>45951</v>
      </c>
      <c r="BE163" s="95">
        <v>45952</v>
      </c>
      <c r="BF163" s="95"/>
      <c r="BG163" s="95">
        <v>45925</v>
      </c>
      <c r="BH163" s="95">
        <v>45929</v>
      </c>
      <c r="BI163" s="119"/>
      <c r="BJ163" s="146"/>
      <c r="BK163" s="116">
        <v>45953</v>
      </c>
      <c r="BL163" s="95">
        <v>45963</v>
      </c>
      <c r="BM163" s="95"/>
      <c r="BN163" s="95">
        <v>45930</v>
      </c>
      <c r="BO163" s="95">
        <v>45950</v>
      </c>
      <c r="BP163" s="119"/>
      <c r="BQ163" s="146"/>
      <c r="BR163" s="116">
        <v>45964</v>
      </c>
      <c r="BS163" s="95">
        <v>45965</v>
      </c>
      <c r="BT163" s="95"/>
      <c r="BU163" s="95">
        <v>45950</v>
      </c>
      <c r="BV163" s="95">
        <v>45951</v>
      </c>
      <c r="BW163" s="119"/>
      <c r="BX163" s="119"/>
      <c r="BY163" s="146"/>
      <c r="BZ163" s="116">
        <v>45970</v>
      </c>
      <c r="CA163" s="95">
        <v>45973</v>
      </c>
      <c r="CB163" s="151"/>
      <c r="CC163" s="95">
        <v>45979</v>
      </c>
      <c r="CD163" s="150"/>
      <c r="CE163" s="119"/>
      <c r="CF163" s="146"/>
      <c r="CG163" s="116">
        <v>45972</v>
      </c>
      <c r="CH163" s="95">
        <v>45972</v>
      </c>
      <c r="CI163" s="95"/>
      <c r="CJ163" s="95">
        <v>45979</v>
      </c>
      <c r="CK163" s="95">
        <v>45979</v>
      </c>
      <c r="CM163" s="119"/>
      <c r="CN163" s="119"/>
      <c r="CO163" s="146"/>
      <c r="CP163" s="116">
        <v>45954</v>
      </c>
      <c r="CQ163" s="95">
        <v>45964</v>
      </c>
      <c r="CR163" s="128"/>
      <c r="CS163" s="124">
        <f>MIN(INDEX('USS SUMMARY'!R:AB,MATCH($D163,'USS SUMMARY'!D:D,0),0))</f>
        <v>45924</v>
      </c>
      <c r="CT163" s="129"/>
      <c r="CU163" s="119"/>
      <c r="CV163" s="146"/>
      <c r="CW163" s="116">
        <v>45967</v>
      </c>
      <c r="CX163" s="95">
        <v>45974</v>
      </c>
      <c r="CY163" s="128"/>
      <c r="CZ163" s="95">
        <v>45743</v>
      </c>
      <c r="DA163" s="95">
        <v>45802</v>
      </c>
      <c r="DB163" s="119"/>
      <c r="DC163" s="146"/>
      <c r="DD163" s="116">
        <v>45967</v>
      </c>
      <c r="DE163" s="95">
        <v>45974</v>
      </c>
      <c r="DF163" s="128"/>
      <c r="DG163" s="95">
        <v>46069</v>
      </c>
      <c r="DH163" s="95">
        <v>46073</v>
      </c>
      <c r="DI163" s="119"/>
      <c r="DJ163" s="146"/>
      <c r="DK163" s="445" t="str">
        <f>_xlfn.XLOOKUP(D163,CranePad!$D$4:$D$195,CranePad!$E$4:$E$195,0,0,1)</f>
        <v>Harsh</v>
      </c>
      <c r="DL163" s="116">
        <v>45969</v>
      </c>
      <c r="DM163" s="95">
        <v>45976</v>
      </c>
      <c r="DN163" s="95"/>
      <c r="DO163" s="95">
        <v>46055</v>
      </c>
      <c r="DP163" s="95">
        <v>46058</v>
      </c>
      <c r="DQ163" s="119"/>
      <c r="DR163" s="146"/>
      <c r="DS163" s="123">
        <v>46062</v>
      </c>
      <c r="DT163" s="124">
        <v>46071</v>
      </c>
      <c r="DU163" s="124"/>
      <c r="DV163" s="124">
        <v>46079</v>
      </c>
      <c r="DW163" s="124"/>
      <c r="DX163" s="119"/>
      <c r="DY163" s="146"/>
      <c r="DZ163" s="123">
        <v>46019</v>
      </c>
      <c r="EA163" s="124">
        <v>46027</v>
      </c>
      <c r="EB163" s="124"/>
      <c r="EC163" s="124">
        <f>IF(D163='USS SUMMARY'!AE162,MIN('USS SUMMARY'!AH162:AL162),"")</f>
        <v>0</v>
      </c>
      <c r="ED163" s="124"/>
      <c r="EE163" s="119"/>
      <c r="EF163" s="146"/>
      <c r="EG163" s="123">
        <v>46072</v>
      </c>
      <c r="EH163" s="124">
        <v>46079</v>
      </c>
      <c r="EI163" s="124"/>
      <c r="EJ163" s="124"/>
      <c r="EK163" s="124"/>
      <c r="EL163" s="119"/>
      <c r="EM163" s="146"/>
      <c r="EN163" s="116">
        <v>46080</v>
      </c>
      <c r="EO163" s="95">
        <v>46082</v>
      </c>
      <c r="EP163" s="95"/>
      <c r="EQ163" s="95"/>
      <c r="ER163" s="95"/>
      <c r="ES163" s="119"/>
      <c r="ET163" s="146"/>
      <c r="EU163" s="116">
        <v>46080</v>
      </c>
      <c r="EV163" s="95">
        <f t="shared" si="212"/>
        <v>46081</v>
      </c>
      <c r="EW163" s="95"/>
      <c r="EX163" s="95"/>
      <c r="EY163" s="95"/>
      <c r="EZ163" s="119"/>
      <c r="FA163" s="146"/>
      <c r="FB163" s="116">
        <v>45679</v>
      </c>
      <c r="FC163" s="95">
        <v>45702</v>
      </c>
      <c r="FD163" s="95"/>
      <c r="FE163" s="95">
        <v>46076</v>
      </c>
      <c r="FF163" s="95"/>
      <c r="FG163" s="119"/>
      <c r="FH163" s="146"/>
      <c r="FI163" s="116">
        <v>46044</v>
      </c>
      <c r="FJ163" s="95">
        <f t="shared" si="214"/>
        <v>46069</v>
      </c>
      <c r="FK163" s="95"/>
      <c r="FL163" s="95">
        <v>46053</v>
      </c>
      <c r="FM163" s="95">
        <v>46068</v>
      </c>
      <c r="FN163" s="119"/>
      <c r="FO163" s="144"/>
      <c r="FP163" s="116">
        <v>46030</v>
      </c>
      <c r="FQ163" s="95">
        <v>46033</v>
      </c>
      <c r="FR163" s="128"/>
      <c r="FS163" s="95"/>
      <c r="FT163" s="95"/>
      <c r="FU163" s="119"/>
      <c r="FV163" s="146"/>
      <c r="FW163" s="116">
        <v>46083</v>
      </c>
      <c r="FX163" s="95">
        <v>46085</v>
      </c>
      <c r="FY163" s="128"/>
      <c r="FZ163" s="129"/>
      <c r="GA163" s="129"/>
      <c r="GB163" s="119"/>
      <c r="GC163" s="146"/>
      <c r="GD163" s="392"/>
      <c r="GE163" s="436"/>
      <c r="GF163" s="78"/>
      <c r="GG163" s="78"/>
    </row>
    <row r="164" spans="1:190" ht="16.5" customHeight="1" x14ac:dyDescent="0.3">
      <c r="A164" s="118">
        <f t="shared" si="213"/>
        <v>160</v>
      </c>
      <c r="B164" s="72" t="s">
        <v>215</v>
      </c>
      <c r="C164" s="75" t="s">
        <v>209</v>
      </c>
      <c r="D164" s="73" t="s">
        <v>164</v>
      </c>
      <c r="E164" s="167" t="s">
        <v>430</v>
      </c>
      <c r="F164" s="427" t="s">
        <v>398</v>
      </c>
      <c r="G164" s="95">
        <v>46030</v>
      </c>
      <c r="H164" s="219" t="str">
        <f>VLOOKUP($D164,'Stone Column Progress'!$D$6:$E$199,2,0)</f>
        <v>Bauer</v>
      </c>
      <c r="I164" s="193" t="s">
        <v>389</v>
      </c>
      <c r="J164" s="430">
        <v>547588</v>
      </c>
      <c r="K164" s="431">
        <v>2681411</v>
      </c>
      <c r="L164" s="116"/>
      <c r="M164" s="95"/>
      <c r="N164" s="128"/>
      <c r="O164" s="95" t="s">
        <v>390</v>
      </c>
      <c r="P164" s="95" t="s">
        <v>390</v>
      </c>
      <c r="Q164" s="146"/>
      <c r="R164" s="118">
        <f>VLOOKUP(D164,'Stone Column Progress'!$D$6:$M$199,7,0)</f>
        <v>253</v>
      </c>
      <c r="S164" s="73">
        <f>VLOOKUP(D164,'Stone Column Progress'!$D$6:$M$199,9,0)</f>
        <v>253</v>
      </c>
      <c r="T164" s="95">
        <v>45797</v>
      </c>
      <c r="U164" s="95">
        <v>45806</v>
      </c>
      <c r="V164" s="117"/>
      <c r="W164" s="95">
        <v>46015</v>
      </c>
      <c r="X164" s="95">
        <v>46028</v>
      </c>
      <c r="Y164" s="119"/>
      <c r="Z164" s="146"/>
      <c r="AA164" s="458"/>
      <c r="AB164" s="122"/>
      <c r="AC164" s="95"/>
      <c r="AD164" s="127"/>
      <c r="AE164" s="128"/>
      <c r="AF164" s="95"/>
      <c r="AG164" s="127"/>
      <c r="AH164" s="146"/>
      <c r="AI164" s="116">
        <v>45934</v>
      </c>
      <c r="AJ164" s="127">
        <v>45935</v>
      </c>
      <c r="AK164" s="117"/>
      <c r="AL164" s="131">
        <v>46041</v>
      </c>
      <c r="AM164" s="131">
        <v>46044</v>
      </c>
      <c r="AN164" s="119"/>
      <c r="AO164" s="146"/>
      <c r="AP164" s="158">
        <v>45936</v>
      </c>
      <c r="AQ164" s="130">
        <v>45936</v>
      </c>
      <c r="AR164" s="130"/>
      <c r="AS164" s="130">
        <v>46045</v>
      </c>
      <c r="AT164" s="130">
        <v>46045</v>
      </c>
      <c r="AU164" s="119"/>
      <c r="AV164" s="146"/>
      <c r="AW164" s="116">
        <v>45937</v>
      </c>
      <c r="AX164" s="95">
        <v>45938</v>
      </c>
      <c r="AY164" s="128"/>
      <c r="AZ164" s="130">
        <v>46045</v>
      </c>
      <c r="BA164" s="130">
        <v>46045</v>
      </c>
      <c r="BB164" s="119"/>
      <c r="BC164" s="146"/>
      <c r="BD164" s="116">
        <v>45939</v>
      </c>
      <c r="BE164" s="95">
        <v>45940</v>
      </c>
      <c r="BF164" s="95"/>
      <c r="BG164" s="95">
        <v>46046</v>
      </c>
      <c r="BH164" s="95">
        <v>46046</v>
      </c>
      <c r="BI164" s="119"/>
      <c r="BJ164" s="146"/>
      <c r="BK164" s="116">
        <v>45941</v>
      </c>
      <c r="BL164" s="95">
        <v>45951</v>
      </c>
      <c r="BM164" s="95"/>
      <c r="BN164" s="95">
        <v>46047</v>
      </c>
      <c r="BO164" s="95">
        <v>46053</v>
      </c>
      <c r="BP164" s="119"/>
      <c r="BQ164" s="146"/>
      <c r="BR164" s="116">
        <v>45952</v>
      </c>
      <c r="BS164" s="95">
        <v>45953</v>
      </c>
      <c r="BT164" s="95"/>
      <c r="BU164" s="95">
        <v>46054</v>
      </c>
      <c r="BV164" s="95">
        <v>46055</v>
      </c>
      <c r="BW164" s="119"/>
      <c r="BX164" s="119"/>
      <c r="BY164" s="146"/>
      <c r="BZ164" s="116">
        <v>45958</v>
      </c>
      <c r="CA164" s="95">
        <v>45961</v>
      </c>
      <c r="CB164" s="151"/>
      <c r="CC164" s="95">
        <v>46071</v>
      </c>
      <c r="CD164" s="132"/>
      <c r="CE164" s="119"/>
      <c r="CF164" s="146"/>
      <c r="CG164" s="116">
        <v>45960</v>
      </c>
      <c r="CH164" s="95">
        <v>45960</v>
      </c>
      <c r="CI164" s="95"/>
      <c r="CJ164" s="95">
        <v>46075</v>
      </c>
      <c r="CK164" s="95">
        <v>46075</v>
      </c>
      <c r="CL164" s="119"/>
      <c r="CM164" s="119"/>
      <c r="CN164" s="119"/>
      <c r="CO164" s="146"/>
      <c r="CP164" s="116">
        <v>45937</v>
      </c>
      <c r="CQ164" s="95">
        <v>45947</v>
      </c>
      <c r="CR164" s="128"/>
      <c r="CS164" s="124">
        <f>MIN(INDEX('USS SUMMARY'!R:AB,MATCH($D164,'USS SUMMARY'!D:D,0),0))</f>
        <v>46045</v>
      </c>
      <c r="CT164" s="127"/>
      <c r="CU164" s="119"/>
      <c r="CV164" s="146"/>
      <c r="CW164" s="116">
        <v>45955</v>
      </c>
      <c r="CX164" s="95">
        <v>45962</v>
      </c>
      <c r="CY164" s="128"/>
      <c r="CZ164" s="95" t="s">
        <v>390</v>
      </c>
      <c r="DA164" s="95" t="s">
        <v>390</v>
      </c>
      <c r="DB164" s="119"/>
      <c r="DC164" s="146"/>
      <c r="DD164" s="116">
        <v>45955</v>
      </c>
      <c r="DE164" s="95">
        <v>45962</v>
      </c>
      <c r="DF164" s="128"/>
      <c r="DG164" s="127"/>
      <c r="DH164" s="127"/>
      <c r="DI164" s="119"/>
      <c r="DJ164" s="146"/>
      <c r="DK164" s="445" t="str">
        <f>_xlfn.XLOOKUP(D164,CranePad!$D$4:$D$195,CranePad!$E$4:$E$195,0,0,1)</f>
        <v>SS Jadeja(Reuse)</v>
      </c>
      <c r="DL164" s="116">
        <v>45957</v>
      </c>
      <c r="DM164" s="95">
        <v>45964</v>
      </c>
      <c r="DN164" s="95"/>
      <c r="DO164" s="95"/>
      <c r="DP164" s="95"/>
      <c r="DQ164" s="119"/>
      <c r="DR164" s="146"/>
      <c r="DS164" s="123">
        <v>46023</v>
      </c>
      <c r="DT164" s="124">
        <v>46032</v>
      </c>
      <c r="DU164" s="124"/>
      <c r="DV164" s="124"/>
      <c r="DW164" s="124"/>
      <c r="DX164" s="119"/>
      <c r="DY164" s="146"/>
      <c r="DZ164" s="123">
        <v>46022</v>
      </c>
      <c r="EA164" s="124">
        <v>46030</v>
      </c>
      <c r="EB164" s="124"/>
      <c r="EC164" s="124">
        <f>IF(D164='USS SUMMARY'!AE163,MIN('USS SUMMARY'!AH163:AL163),"")</f>
        <v>0</v>
      </c>
      <c r="ED164" s="124"/>
      <c r="EE164" s="119"/>
      <c r="EF164" s="146"/>
      <c r="EG164" s="123">
        <v>46033</v>
      </c>
      <c r="EH164" s="124">
        <v>46040</v>
      </c>
      <c r="EI164" s="124"/>
      <c r="EJ164" s="124"/>
      <c r="EK164" s="124"/>
      <c r="EL164" s="119"/>
      <c r="EM164" s="146"/>
      <c r="EN164" s="116">
        <v>46041</v>
      </c>
      <c r="EO164" s="95">
        <v>46043</v>
      </c>
      <c r="EP164" s="95"/>
      <c r="EQ164" s="95"/>
      <c r="ER164" s="95"/>
      <c r="ES164" s="119"/>
      <c r="ET164" s="146"/>
      <c r="EU164" s="116">
        <v>46031</v>
      </c>
      <c r="EV164" s="95">
        <f t="shared" si="212"/>
        <v>46032</v>
      </c>
      <c r="EW164" s="95"/>
      <c r="EX164" s="95"/>
      <c r="EY164" s="95"/>
      <c r="EZ164" s="119"/>
      <c r="FA164" s="146"/>
      <c r="FB164" s="116">
        <v>46014</v>
      </c>
      <c r="FC164" s="95">
        <v>45670</v>
      </c>
      <c r="FD164" s="95"/>
      <c r="FE164" s="95"/>
      <c r="FF164" s="95"/>
      <c r="FG164" s="119"/>
      <c r="FH164" s="146"/>
      <c r="FI164" s="116">
        <v>45999</v>
      </c>
      <c r="FJ164" s="95">
        <f t="shared" si="214"/>
        <v>46024</v>
      </c>
      <c r="FK164" s="95"/>
      <c r="FL164" s="95"/>
      <c r="FM164" s="95"/>
      <c r="FN164" s="119"/>
      <c r="FO164" s="144"/>
      <c r="FP164" s="116">
        <v>46033</v>
      </c>
      <c r="FQ164" s="95">
        <v>46036</v>
      </c>
      <c r="FR164" s="128"/>
      <c r="FS164" s="95"/>
      <c r="FT164" s="95"/>
      <c r="FU164" s="119"/>
      <c r="FV164" s="146"/>
      <c r="FW164" s="116">
        <v>46044</v>
      </c>
      <c r="FX164" s="95">
        <v>46046</v>
      </c>
      <c r="FY164" s="128"/>
      <c r="FZ164" s="127"/>
      <c r="GA164" s="127"/>
      <c r="GB164" s="119"/>
      <c r="GC164" s="146"/>
      <c r="GD164" s="392"/>
      <c r="GE164" s="436"/>
      <c r="GF164" s="78"/>
      <c r="GG164" s="78"/>
    </row>
    <row r="165" spans="1:190" ht="16.5" customHeight="1" x14ac:dyDescent="0.3">
      <c r="A165" s="118">
        <f t="shared" si="213"/>
        <v>161</v>
      </c>
      <c r="B165" s="72" t="s">
        <v>215</v>
      </c>
      <c r="C165" s="75" t="s">
        <v>209</v>
      </c>
      <c r="D165" s="73" t="s">
        <v>165</v>
      </c>
      <c r="E165" s="167" t="s">
        <v>427</v>
      </c>
      <c r="F165" s="427" t="s">
        <v>387</v>
      </c>
      <c r="G165" s="95">
        <v>46052</v>
      </c>
      <c r="H165" s="219" t="str">
        <f>VLOOKUP($D165,'Stone Column Progress'!$D$6:$E$199,2,0)</f>
        <v>Keller</v>
      </c>
      <c r="I165" s="193" t="s">
        <v>389</v>
      </c>
      <c r="J165" s="430">
        <v>548226</v>
      </c>
      <c r="K165" s="431">
        <v>2682059</v>
      </c>
      <c r="L165" s="116"/>
      <c r="M165" s="95"/>
      <c r="N165" s="128"/>
      <c r="O165" s="95" t="s">
        <v>390</v>
      </c>
      <c r="P165" s="95" t="s">
        <v>390</v>
      </c>
      <c r="Q165" s="146"/>
      <c r="R165" s="118">
        <f>VLOOKUP(D165,'Stone Column Progress'!$D$6:$M$199,7,0)</f>
        <v>253</v>
      </c>
      <c r="S165" s="73">
        <f>VLOOKUP(D165,'Stone Column Progress'!$D$6:$M$199,9,0)</f>
        <v>253</v>
      </c>
      <c r="T165" s="95">
        <v>45787</v>
      </c>
      <c r="U165" s="95">
        <v>45796</v>
      </c>
      <c r="V165" s="117"/>
      <c r="W165" s="95">
        <v>46035</v>
      </c>
      <c r="X165" s="95">
        <v>46044</v>
      </c>
      <c r="Y165" s="119"/>
      <c r="Z165" s="146"/>
      <c r="AA165" s="116"/>
      <c r="AB165" s="155"/>
      <c r="AC165" s="95"/>
      <c r="AD165" s="127"/>
      <c r="AE165" s="128"/>
      <c r="AF165" s="95"/>
      <c r="AG165" s="95"/>
      <c r="AH165" s="146"/>
      <c r="AI165" s="116">
        <v>45936</v>
      </c>
      <c r="AJ165" s="127">
        <v>45937</v>
      </c>
      <c r="AK165" s="117"/>
      <c r="AL165" s="131">
        <v>46055</v>
      </c>
      <c r="AM165" s="131">
        <v>46059</v>
      </c>
      <c r="AN165" s="119"/>
      <c r="AO165" s="146"/>
      <c r="AP165" s="158">
        <v>45938</v>
      </c>
      <c r="AQ165" s="130">
        <v>45938</v>
      </c>
      <c r="AR165" s="130"/>
      <c r="AS165" s="130">
        <v>46059</v>
      </c>
      <c r="AT165" s="130">
        <v>46059</v>
      </c>
      <c r="AU165" s="119"/>
      <c r="AV165" s="146"/>
      <c r="AW165" s="116">
        <v>45939</v>
      </c>
      <c r="AX165" s="95">
        <v>45940</v>
      </c>
      <c r="AY165" s="128"/>
      <c r="AZ165" s="130">
        <v>46061</v>
      </c>
      <c r="BA165" s="130">
        <v>46061</v>
      </c>
      <c r="BB165" s="119"/>
      <c r="BC165" s="146"/>
      <c r="BD165" s="116">
        <v>45941</v>
      </c>
      <c r="BE165" s="95">
        <v>45942</v>
      </c>
      <c r="BF165" s="95"/>
      <c r="BG165" s="95">
        <v>46062</v>
      </c>
      <c r="BH165" s="95">
        <v>46062</v>
      </c>
      <c r="BI165" s="119"/>
      <c r="BJ165" s="146"/>
      <c r="BK165" s="116">
        <v>45943</v>
      </c>
      <c r="BL165" s="95">
        <v>45953</v>
      </c>
      <c r="BM165" s="95"/>
      <c r="BN165" s="95">
        <v>46063</v>
      </c>
      <c r="BO165" s="95">
        <v>46069</v>
      </c>
      <c r="BP165" s="119"/>
      <c r="BQ165" s="146"/>
      <c r="BR165" s="116">
        <v>45954</v>
      </c>
      <c r="BS165" s="95">
        <v>45955</v>
      </c>
      <c r="BT165" s="95"/>
      <c r="BU165" s="95">
        <v>46070</v>
      </c>
      <c r="BV165" s="95">
        <v>46071</v>
      </c>
      <c r="BW165" s="119"/>
      <c r="BX165" s="119"/>
      <c r="BY165" s="146"/>
      <c r="BZ165" s="116">
        <v>45960</v>
      </c>
      <c r="CA165" s="95">
        <v>45963</v>
      </c>
      <c r="CB165" s="151"/>
      <c r="CC165" s="95"/>
      <c r="CD165" s="150"/>
      <c r="CE165" s="119"/>
      <c r="CF165" s="146"/>
      <c r="CG165" s="116">
        <v>45962</v>
      </c>
      <c r="CH165" s="95">
        <v>45962</v>
      </c>
      <c r="CI165" s="95"/>
      <c r="CJ165" s="95">
        <v>46078</v>
      </c>
      <c r="CK165" s="95">
        <v>46078</v>
      </c>
      <c r="CL165" s="119"/>
      <c r="CM165" s="119"/>
      <c r="CN165" s="119"/>
      <c r="CO165" s="146"/>
      <c r="CP165" s="116">
        <v>45939</v>
      </c>
      <c r="CQ165" s="95">
        <v>45949</v>
      </c>
      <c r="CR165" s="128"/>
      <c r="CS165" s="124">
        <f>MIN(INDEX('USS SUMMARY'!R:AB,MATCH($D165,'USS SUMMARY'!D:D,0),0))</f>
        <v>46063</v>
      </c>
      <c r="CT165" s="129"/>
      <c r="CU165" s="119"/>
      <c r="CV165" s="146"/>
      <c r="CW165" s="116">
        <v>45957</v>
      </c>
      <c r="CX165" s="95">
        <v>45964</v>
      </c>
      <c r="CY165" s="128"/>
      <c r="CZ165" s="95" t="s">
        <v>390</v>
      </c>
      <c r="DA165" s="95" t="s">
        <v>390</v>
      </c>
      <c r="DB165" s="119"/>
      <c r="DC165" s="146"/>
      <c r="DD165" s="116">
        <v>45957</v>
      </c>
      <c r="DE165" s="95">
        <v>45964</v>
      </c>
      <c r="DF165" s="128"/>
      <c r="DG165" s="127"/>
      <c r="DH165" s="127"/>
      <c r="DI165" s="119"/>
      <c r="DJ165" s="146"/>
      <c r="DK165" s="445" t="str">
        <f>_xlfn.XLOOKUP(D165,CranePad!$D$4:$D$195,CranePad!$E$4:$E$195,0,0,1)</f>
        <v>SS Jadeja(Reuse)</v>
      </c>
      <c r="DL165" s="116">
        <v>45959</v>
      </c>
      <c r="DM165" s="95">
        <v>45966</v>
      </c>
      <c r="DN165" s="95"/>
      <c r="DO165" s="95">
        <v>46073</v>
      </c>
      <c r="DP165" s="95"/>
      <c r="DQ165" s="119"/>
      <c r="DR165" s="146"/>
      <c r="DS165" s="123">
        <v>46063</v>
      </c>
      <c r="DT165" s="124">
        <v>46072</v>
      </c>
      <c r="DU165" s="124"/>
      <c r="DV165" s="124"/>
      <c r="DW165" s="124"/>
      <c r="DX165" s="119"/>
      <c r="DY165" s="146"/>
      <c r="DZ165" s="123">
        <v>45998</v>
      </c>
      <c r="EA165" s="124">
        <v>46006</v>
      </c>
      <c r="EB165" s="124"/>
      <c r="EC165" s="124">
        <f>IF(D165='USS SUMMARY'!AE164,MIN('USS SUMMARY'!AH164:AL164),"")</f>
        <v>0</v>
      </c>
      <c r="ED165" s="124"/>
      <c r="EE165" s="119"/>
      <c r="EF165" s="146"/>
      <c r="EG165" s="123">
        <v>46073</v>
      </c>
      <c r="EH165" s="124">
        <v>46080</v>
      </c>
      <c r="EI165" s="124"/>
      <c r="EJ165" s="124"/>
      <c r="EK165" s="124"/>
      <c r="EL165" s="119"/>
      <c r="EM165" s="146"/>
      <c r="EN165" s="116">
        <v>46081</v>
      </c>
      <c r="EO165" s="95">
        <v>46083</v>
      </c>
      <c r="EP165" s="95"/>
      <c r="EQ165" s="95"/>
      <c r="ER165" s="95"/>
      <c r="ES165" s="119"/>
      <c r="ET165" s="146"/>
      <c r="EU165" s="116">
        <v>46074</v>
      </c>
      <c r="EV165" s="95">
        <f t="shared" si="212"/>
        <v>46075</v>
      </c>
      <c r="EW165" s="95"/>
      <c r="EX165" s="95"/>
      <c r="EY165" s="95"/>
      <c r="EZ165" s="119"/>
      <c r="FA165" s="146"/>
      <c r="FB165" s="116">
        <v>45679</v>
      </c>
      <c r="FC165" s="95">
        <v>45702</v>
      </c>
      <c r="FD165" s="95"/>
      <c r="FE165" s="95"/>
      <c r="FF165" s="95"/>
      <c r="FG165" s="119"/>
      <c r="FH165" s="146"/>
      <c r="FI165" s="116">
        <v>46044</v>
      </c>
      <c r="FJ165" s="95">
        <f t="shared" si="214"/>
        <v>46069</v>
      </c>
      <c r="FK165" s="95"/>
      <c r="FL165" s="95"/>
      <c r="FM165" s="95"/>
      <c r="FN165" s="119"/>
      <c r="FO165" s="144"/>
      <c r="FP165" s="116">
        <v>46009</v>
      </c>
      <c r="FQ165" s="95">
        <v>46012</v>
      </c>
      <c r="FR165" s="128"/>
      <c r="FS165" s="95"/>
      <c r="FT165" s="95"/>
      <c r="FU165" s="119"/>
      <c r="FV165" s="146"/>
      <c r="FW165" s="116">
        <v>46084</v>
      </c>
      <c r="FX165" s="95">
        <v>46086</v>
      </c>
      <c r="FY165" s="128"/>
      <c r="FZ165" s="129"/>
      <c r="GA165" s="129"/>
      <c r="GB165" s="119"/>
      <c r="GC165" s="146"/>
      <c r="GD165" s="392"/>
      <c r="GE165" s="436"/>
      <c r="GF165" s="78"/>
      <c r="GG165" s="78"/>
    </row>
    <row r="166" spans="1:190" ht="16.5" customHeight="1" x14ac:dyDescent="0.3">
      <c r="A166" s="118">
        <f t="shared" si="213"/>
        <v>162</v>
      </c>
      <c r="B166" s="72" t="s">
        <v>215</v>
      </c>
      <c r="C166" s="75" t="s">
        <v>209</v>
      </c>
      <c r="D166" s="73" t="s">
        <v>166</v>
      </c>
      <c r="E166" s="167" t="s">
        <v>412</v>
      </c>
      <c r="F166" s="427" t="s">
        <v>413</v>
      </c>
      <c r="G166" s="95">
        <v>46064</v>
      </c>
      <c r="H166" s="219" t="str">
        <f>VLOOKUP($D166,'Stone Column Progress'!$D$6:$E$199,2,0)</f>
        <v>Keller</v>
      </c>
      <c r="I166" s="193" t="s">
        <v>389</v>
      </c>
      <c r="J166" s="430">
        <v>548864</v>
      </c>
      <c r="K166" s="431">
        <v>2682706</v>
      </c>
      <c r="L166" s="116"/>
      <c r="M166" s="95"/>
      <c r="N166" s="128"/>
      <c r="O166" s="95" t="s">
        <v>390</v>
      </c>
      <c r="P166" s="95" t="s">
        <v>390</v>
      </c>
      <c r="Q166" s="146"/>
      <c r="R166" s="118">
        <f>VLOOKUP(D166,'Stone Column Progress'!$D$6:$M$199,7,0)</f>
        <v>253</v>
      </c>
      <c r="S166" s="73">
        <f>VLOOKUP(D166,'Stone Column Progress'!$D$6:$M$199,9,0)</f>
        <v>253</v>
      </c>
      <c r="T166" s="95">
        <v>45802</v>
      </c>
      <c r="U166" s="95">
        <v>45812</v>
      </c>
      <c r="V166" s="117"/>
      <c r="W166" s="95">
        <v>45808</v>
      </c>
      <c r="X166" s="95">
        <v>45816</v>
      </c>
      <c r="Y166" s="119"/>
      <c r="Z166" s="146"/>
      <c r="AA166" s="456" t="s">
        <v>391</v>
      </c>
      <c r="AB166" s="122" t="s">
        <v>418</v>
      </c>
      <c r="AC166" s="95"/>
      <c r="AD166" s="127"/>
      <c r="AE166" s="128"/>
      <c r="AF166" s="536">
        <v>46053</v>
      </c>
      <c r="AG166" s="536">
        <v>46061</v>
      </c>
      <c r="AH166" s="146"/>
      <c r="AI166" s="116">
        <v>45941</v>
      </c>
      <c r="AJ166" s="127">
        <v>45942</v>
      </c>
      <c r="AK166" s="117"/>
      <c r="AL166" s="131">
        <v>46065</v>
      </c>
      <c r="AM166" s="131">
        <v>46066</v>
      </c>
      <c r="AN166" s="119"/>
      <c r="AO166" s="146"/>
      <c r="AP166" s="158">
        <v>45943</v>
      </c>
      <c r="AQ166" s="130">
        <v>45943</v>
      </c>
      <c r="AR166" s="130"/>
      <c r="AS166" s="130">
        <v>46066</v>
      </c>
      <c r="AT166" s="130">
        <v>46067</v>
      </c>
      <c r="AU166" s="119"/>
      <c r="AV166" s="146"/>
      <c r="AW166" s="116">
        <v>45944</v>
      </c>
      <c r="AX166" s="95">
        <v>45945</v>
      </c>
      <c r="AY166" s="128"/>
      <c r="AZ166" s="130">
        <v>46071</v>
      </c>
      <c r="BA166" s="130">
        <v>46071</v>
      </c>
      <c r="BB166" s="119"/>
      <c r="BC166" s="146"/>
      <c r="BD166" s="116">
        <v>45946</v>
      </c>
      <c r="BE166" s="95">
        <v>45947</v>
      </c>
      <c r="BF166" s="95"/>
      <c r="BG166" s="95">
        <v>46073</v>
      </c>
      <c r="BH166" s="95">
        <v>46075</v>
      </c>
      <c r="BI166" s="119"/>
      <c r="BJ166" s="146"/>
      <c r="BK166" s="116">
        <v>45948</v>
      </c>
      <c r="BL166" s="95">
        <v>45958</v>
      </c>
      <c r="BM166" s="95"/>
      <c r="BN166" s="95">
        <v>46075</v>
      </c>
      <c r="BO166" s="95">
        <v>46078</v>
      </c>
      <c r="BP166" s="119"/>
      <c r="BQ166" s="146"/>
      <c r="BR166" s="116">
        <v>45959</v>
      </c>
      <c r="BS166" s="95">
        <v>45960</v>
      </c>
      <c r="BT166" s="95"/>
      <c r="BU166" s="95">
        <v>46079</v>
      </c>
      <c r="BV166" s="95">
        <v>46080</v>
      </c>
      <c r="BW166" s="119"/>
      <c r="BX166" s="119"/>
      <c r="BY166" s="146"/>
      <c r="BZ166" s="116">
        <v>45965</v>
      </c>
      <c r="CA166" s="95">
        <v>45968</v>
      </c>
      <c r="CB166" s="151"/>
      <c r="CC166" s="95"/>
      <c r="CD166" s="150"/>
      <c r="CE166" s="119"/>
      <c r="CF166" s="146"/>
      <c r="CG166" s="116">
        <v>45967</v>
      </c>
      <c r="CH166" s="95">
        <v>45967</v>
      </c>
      <c r="CI166" s="95"/>
      <c r="CJ166" s="95"/>
      <c r="CK166" s="95"/>
      <c r="CL166" s="119"/>
      <c r="CM166" s="119"/>
      <c r="CN166" s="119"/>
      <c r="CO166" s="146"/>
      <c r="CP166" s="116">
        <v>45957</v>
      </c>
      <c r="CQ166" s="95">
        <v>45967</v>
      </c>
      <c r="CR166" s="128"/>
      <c r="CS166" s="124">
        <f>MIN(INDEX('USS SUMMARY'!R:AB,MATCH($D166,'USS SUMMARY'!D:D,0),0))</f>
        <v>46069</v>
      </c>
      <c r="CT166" s="129"/>
      <c r="CU166" s="119"/>
      <c r="CV166" s="146"/>
      <c r="CW166" s="116">
        <v>45962</v>
      </c>
      <c r="CX166" s="95">
        <v>45969</v>
      </c>
      <c r="CY166" s="128"/>
      <c r="CZ166" s="95" t="s">
        <v>390</v>
      </c>
      <c r="DA166" s="95" t="s">
        <v>390</v>
      </c>
      <c r="DB166" s="119"/>
      <c r="DC166" s="146"/>
      <c r="DD166" s="116">
        <v>45962</v>
      </c>
      <c r="DE166" s="95">
        <v>45969</v>
      </c>
      <c r="DF166" s="128"/>
      <c r="DG166" s="127"/>
      <c r="DH166" s="127"/>
      <c r="DI166" s="119"/>
      <c r="DJ166" s="146"/>
      <c r="DK166" s="445" t="str">
        <f>_xlfn.XLOOKUP(D166,CranePad!$D$4:$D$195,CranePad!$E$4:$E$195,0,0,1)</f>
        <v>Odhav(Reuse)</v>
      </c>
      <c r="DL166" s="116">
        <v>45964</v>
      </c>
      <c r="DM166" s="95">
        <v>45971</v>
      </c>
      <c r="DN166" s="95"/>
      <c r="DO166" s="95">
        <v>46074</v>
      </c>
      <c r="DP166" s="95"/>
      <c r="DQ166" s="119"/>
      <c r="DR166" s="146"/>
      <c r="DS166" s="123">
        <v>46073</v>
      </c>
      <c r="DT166" s="124">
        <v>46081</v>
      </c>
      <c r="DU166" s="124"/>
      <c r="DV166" s="124"/>
      <c r="DW166" s="124"/>
      <c r="DX166" s="119"/>
      <c r="DY166" s="146"/>
      <c r="DZ166" s="123">
        <v>46022</v>
      </c>
      <c r="EA166" s="124">
        <v>46030</v>
      </c>
      <c r="EB166" s="124"/>
      <c r="EC166" s="124">
        <f>IF(D166='USS SUMMARY'!AE165,MIN('USS SUMMARY'!AH165:AL165),"")</f>
        <v>0</v>
      </c>
      <c r="ED166" s="124"/>
      <c r="EE166" s="119"/>
      <c r="EF166" s="146"/>
      <c r="EG166" s="123">
        <v>46082</v>
      </c>
      <c r="EH166" s="124">
        <v>46089</v>
      </c>
      <c r="EI166" s="124"/>
      <c r="EJ166" s="124"/>
      <c r="EK166" s="124"/>
      <c r="EL166" s="119"/>
      <c r="EM166" s="146"/>
      <c r="EN166" s="116">
        <v>46090</v>
      </c>
      <c r="EO166" s="95">
        <v>46092</v>
      </c>
      <c r="EP166" s="95"/>
      <c r="EQ166" s="95"/>
      <c r="ER166" s="95"/>
      <c r="ES166" s="119"/>
      <c r="ET166" s="146"/>
      <c r="EU166" s="116">
        <v>46082</v>
      </c>
      <c r="EV166" s="95">
        <f t="shared" si="212"/>
        <v>46083</v>
      </c>
      <c r="EW166" s="95"/>
      <c r="EX166" s="95"/>
      <c r="EY166" s="95"/>
      <c r="EZ166" s="119"/>
      <c r="FA166" s="146"/>
      <c r="FB166" s="116">
        <v>45679</v>
      </c>
      <c r="FC166" s="95">
        <v>45702</v>
      </c>
      <c r="FD166" s="95"/>
      <c r="FE166" s="95">
        <v>46071</v>
      </c>
      <c r="FF166" s="95"/>
      <c r="FG166" s="119"/>
      <c r="FH166" s="146"/>
      <c r="FI166" s="116">
        <v>46044</v>
      </c>
      <c r="FJ166" s="95">
        <f t="shared" si="214"/>
        <v>46069</v>
      </c>
      <c r="FK166" s="95"/>
      <c r="FL166" s="95"/>
      <c r="FM166" s="95"/>
      <c r="FN166" s="119"/>
      <c r="FO166" s="144"/>
      <c r="FP166" s="116">
        <v>46033</v>
      </c>
      <c r="FQ166" s="95">
        <v>46036</v>
      </c>
      <c r="FR166" s="128"/>
      <c r="FS166" s="95"/>
      <c r="FT166" s="95"/>
      <c r="FU166" s="119"/>
      <c r="FV166" s="146"/>
      <c r="FW166" s="116">
        <v>46093</v>
      </c>
      <c r="FX166" s="95">
        <v>46095</v>
      </c>
      <c r="FY166" s="128"/>
      <c r="FZ166" s="129"/>
      <c r="GA166" s="129"/>
      <c r="GB166" s="119"/>
      <c r="GC166" s="146"/>
      <c r="GD166" s="392"/>
      <c r="GE166" s="436"/>
      <c r="GF166" s="78"/>
      <c r="GG166" s="78"/>
    </row>
    <row r="167" spans="1:190" ht="16.5" customHeight="1" x14ac:dyDescent="0.3">
      <c r="A167" s="118">
        <f t="shared" si="213"/>
        <v>163</v>
      </c>
      <c r="B167" s="72" t="s">
        <v>215</v>
      </c>
      <c r="C167" s="75" t="s">
        <v>209</v>
      </c>
      <c r="D167" s="73" t="s">
        <v>167</v>
      </c>
      <c r="E167" s="167" t="s">
        <v>437</v>
      </c>
      <c r="F167" s="427" t="s">
        <v>426</v>
      </c>
      <c r="G167" s="95">
        <v>46030</v>
      </c>
      <c r="H167" s="219" t="str">
        <f>VLOOKUP($D167,'Stone Column Progress'!$D$6:$E$199,2,0)</f>
        <v>Keller</v>
      </c>
      <c r="I167" s="193" t="s">
        <v>389</v>
      </c>
      <c r="J167" s="430">
        <v>545217</v>
      </c>
      <c r="K167" s="431">
        <v>2677886</v>
      </c>
      <c r="L167" s="116"/>
      <c r="M167" s="95"/>
      <c r="N167" s="128"/>
      <c r="O167" s="95" t="s">
        <v>390</v>
      </c>
      <c r="P167" s="95" t="s">
        <v>390</v>
      </c>
      <c r="Q167" s="146"/>
      <c r="R167" s="118">
        <f>VLOOKUP(D167,'Stone Column Progress'!$D$6:$M$199,7,0)</f>
        <v>253</v>
      </c>
      <c r="S167" s="73">
        <f>VLOOKUP(D167,'Stone Column Progress'!$D$6:$M$199,9,0)</f>
        <v>253</v>
      </c>
      <c r="T167" s="95">
        <v>45826</v>
      </c>
      <c r="U167" s="95">
        <v>45836</v>
      </c>
      <c r="V167" s="117"/>
      <c r="W167" s="95">
        <v>45780</v>
      </c>
      <c r="X167" s="95">
        <v>45805</v>
      </c>
      <c r="Y167" s="119"/>
      <c r="Z167" s="146"/>
      <c r="AA167" s="455" t="s">
        <v>391</v>
      </c>
      <c r="AB167" s="509" t="s">
        <v>404</v>
      </c>
      <c r="AC167" s="95"/>
      <c r="AD167" s="129"/>
      <c r="AE167" s="128"/>
      <c r="AF167" s="95">
        <v>46013</v>
      </c>
      <c r="AG167" s="95">
        <v>46026</v>
      </c>
      <c r="AH167" s="146"/>
      <c r="AI167" s="116">
        <v>45948</v>
      </c>
      <c r="AJ167" s="127">
        <v>45949</v>
      </c>
      <c r="AK167" s="117"/>
      <c r="AL167" s="131">
        <v>46034</v>
      </c>
      <c r="AM167" s="131">
        <v>46035</v>
      </c>
      <c r="AN167" s="119"/>
      <c r="AO167" s="146"/>
      <c r="AP167" s="158">
        <v>45950</v>
      </c>
      <c r="AQ167" s="130">
        <v>45950</v>
      </c>
      <c r="AR167" s="130"/>
      <c r="AS167" s="130">
        <v>46037</v>
      </c>
      <c r="AT167" s="130">
        <v>46040</v>
      </c>
      <c r="AU167" s="119"/>
      <c r="AV167" s="146"/>
      <c r="AW167" s="116">
        <v>45951</v>
      </c>
      <c r="AX167" s="95">
        <v>45952</v>
      </c>
      <c r="AY167" s="128"/>
      <c r="AZ167" s="130">
        <v>46044</v>
      </c>
      <c r="BA167" s="130">
        <v>46044</v>
      </c>
      <c r="BB167" s="119"/>
      <c r="BC167" s="146"/>
      <c r="BD167" s="116">
        <v>45953</v>
      </c>
      <c r="BE167" s="95">
        <v>45954</v>
      </c>
      <c r="BF167" s="95"/>
      <c r="BG167" s="95">
        <v>46045</v>
      </c>
      <c r="BH167" s="95">
        <v>46047</v>
      </c>
      <c r="BI167" s="119"/>
      <c r="BJ167" s="146"/>
      <c r="BK167" s="116">
        <v>45955</v>
      </c>
      <c r="BL167" s="95">
        <v>45965</v>
      </c>
      <c r="BM167" s="95"/>
      <c r="BN167" s="95">
        <v>46052</v>
      </c>
      <c r="BO167" s="95">
        <v>46060</v>
      </c>
      <c r="BP167" s="119"/>
      <c r="BQ167" s="146"/>
      <c r="BR167" s="116">
        <v>45966</v>
      </c>
      <c r="BS167" s="95">
        <v>45967</v>
      </c>
      <c r="BT167" s="95"/>
      <c r="BU167" s="95">
        <v>46063</v>
      </c>
      <c r="BV167" s="95">
        <v>46064</v>
      </c>
      <c r="BW167" s="119"/>
      <c r="BX167" s="119"/>
      <c r="BY167" s="146"/>
      <c r="BZ167" s="116">
        <v>45972</v>
      </c>
      <c r="CA167" s="95">
        <v>45975</v>
      </c>
      <c r="CB167" s="151"/>
      <c r="CC167" s="95">
        <v>46075</v>
      </c>
      <c r="CD167" s="150"/>
      <c r="CE167" s="119"/>
      <c r="CF167" s="146"/>
      <c r="CG167" s="116">
        <v>45974</v>
      </c>
      <c r="CH167" s="95">
        <v>45974</v>
      </c>
      <c r="CI167" s="95"/>
      <c r="CJ167" s="95">
        <v>46104</v>
      </c>
      <c r="CK167" s="95">
        <v>46076</v>
      </c>
      <c r="CL167" s="119"/>
      <c r="CM167" s="119"/>
      <c r="CN167" s="119"/>
      <c r="CO167" s="146"/>
      <c r="CP167" s="116">
        <v>45956</v>
      </c>
      <c r="CQ167" s="95">
        <v>45966</v>
      </c>
      <c r="CR167" s="128"/>
      <c r="CS167" s="124">
        <f>MIN(INDEX('USS SUMMARY'!R:AB,MATCH($D167,'USS SUMMARY'!D:D,0),0))</f>
        <v>46043</v>
      </c>
      <c r="CT167" s="124">
        <v>46058</v>
      </c>
      <c r="CU167" s="119"/>
      <c r="CV167" s="146"/>
      <c r="CW167" s="116">
        <v>45969</v>
      </c>
      <c r="CX167" s="95">
        <v>45976</v>
      </c>
      <c r="CY167" s="128"/>
      <c r="CZ167" s="95" t="s">
        <v>390</v>
      </c>
      <c r="DA167" s="95" t="s">
        <v>390</v>
      </c>
      <c r="DB167" s="119"/>
      <c r="DC167" s="146"/>
      <c r="DD167" s="116">
        <v>45969</v>
      </c>
      <c r="DE167" s="95">
        <v>45976</v>
      </c>
      <c r="DF167" s="128"/>
      <c r="DG167" s="127"/>
      <c r="DH167" s="127"/>
      <c r="DI167" s="119"/>
      <c r="DJ167" s="146"/>
      <c r="DK167" s="445" t="str">
        <f>_xlfn.XLOOKUP(D167,CranePad!$D$4:$D$195,CranePad!$E$4:$E$195,0,0,1)</f>
        <v>SS Jadeja(Reuse)</v>
      </c>
      <c r="DL167" s="116">
        <v>45971</v>
      </c>
      <c r="DM167" s="95">
        <v>45978</v>
      </c>
      <c r="DN167" s="95"/>
      <c r="DO167" s="95"/>
      <c r="DP167" s="95"/>
      <c r="DQ167" s="119"/>
      <c r="DR167" s="146"/>
      <c r="DS167" s="123">
        <v>46018</v>
      </c>
      <c r="DT167" s="124">
        <v>46028</v>
      </c>
      <c r="DU167" s="124"/>
      <c r="DV167" s="124"/>
      <c r="DW167" s="124"/>
      <c r="DX167" s="119"/>
      <c r="DY167" s="146"/>
      <c r="DZ167" s="123">
        <v>46031</v>
      </c>
      <c r="EA167" s="124">
        <v>46039</v>
      </c>
      <c r="EB167" s="124"/>
      <c r="EC167" s="124">
        <f>IF(D167='USS SUMMARY'!AE166,MIN('USS SUMMARY'!AH166:AL166),"")</f>
        <v>46075</v>
      </c>
      <c r="ED167" s="124"/>
      <c r="EE167" s="119"/>
      <c r="EF167" s="146"/>
      <c r="EG167" s="123">
        <v>46029</v>
      </c>
      <c r="EH167" s="124">
        <v>46036</v>
      </c>
      <c r="EI167" s="124"/>
      <c r="EJ167" s="124"/>
      <c r="EK167" s="124"/>
      <c r="EL167" s="119"/>
      <c r="EM167" s="146"/>
      <c r="EN167" s="116">
        <v>46037</v>
      </c>
      <c r="EO167" s="95">
        <v>46039</v>
      </c>
      <c r="EP167" s="95"/>
      <c r="EQ167" s="95"/>
      <c r="ER167" s="95"/>
      <c r="ES167" s="119"/>
      <c r="ET167" s="146"/>
      <c r="EU167" s="116">
        <v>46040</v>
      </c>
      <c r="EV167" s="95">
        <f t="shared" si="212"/>
        <v>46041</v>
      </c>
      <c r="EW167" s="95"/>
      <c r="EX167" s="95"/>
      <c r="EY167" s="95"/>
      <c r="EZ167" s="119"/>
      <c r="FA167" s="146"/>
      <c r="FB167" s="116">
        <v>46014</v>
      </c>
      <c r="FC167" s="95">
        <v>45670</v>
      </c>
      <c r="FD167" s="95"/>
      <c r="FE167" s="95">
        <v>46073</v>
      </c>
      <c r="FF167" s="95">
        <v>46078</v>
      </c>
      <c r="FG167" s="119"/>
      <c r="FH167" s="146"/>
      <c r="FI167" s="116">
        <v>45999</v>
      </c>
      <c r="FJ167" s="95">
        <f t="shared" si="214"/>
        <v>46024</v>
      </c>
      <c r="FK167" s="95"/>
      <c r="FL167" s="95">
        <v>46053</v>
      </c>
      <c r="FM167" s="95">
        <v>46068</v>
      </c>
      <c r="FN167" s="119"/>
      <c r="FO167" s="144"/>
      <c r="FP167" s="116">
        <v>46042</v>
      </c>
      <c r="FQ167" s="95">
        <v>46045</v>
      </c>
      <c r="FR167" s="128"/>
      <c r="FS167" s="95"/>
      <c r="FT167" s="95"/>
      <c r="FU167" s="119"/>
      <c r="FV167" s="146"/>
      <c r="FW167" s="116">
        <v>46046</v>
      </c>
      <c r="FX167" s="95">
        <v>46048</v>
      </c>
      <c r="FY167" s="128"/>
      <c r="FZ167" s="129"/>
      <c r="GA167" s="129"/>
      <c r="GB167" s="119"/>
      <c r="GC167" s="146"/>
      <c r="GD167" s="392"/>
      <c r="GE167" s="436"/>
      <c r="GF167" s="78"/>
      <c r="GG167" s="78"/>
    </row>
    <row r="168" spans="1:190" ht="16.5" customHeight="1" x14ac:dyDescent="0.3">
      <c r="A168" s="118">
        <f t="shared" si="213"/>
        <v>164</v>
      </c>
      <c r="B168" s="72" t="s">
        <v>215</v>
      </c>
      <c r="C168" s="75" t="s">
        <v>209</v>
      </c>
      <c r="D168" s="73" t="s">
        <v>168</v>
      </c>
      <c r="E168" s="167" t="s">
        <v>509</v>
      </c>
      <c r="F168" s="427" t="s">
        <v>398</v>
      </c>
      <c r="G168" s="95">
        <v>46044</v>
      </c>
      <c r="H168" s="219" t="str">
        <f>VLOOKUP($D168,'Stone Column Progress'!$D$6:$E$199,2,0)</f>
        <v>Keller</v>
      </c>
      <c r="I168" s="193" t="s">
        <v>389</v>
      </c>
      <c r="J168" s="430">
        <v>545855</v>
      </c>
      <c r="K168" s="431">
        <v>2678534</v>
      </c>
      <c r="L168" s="116"/>
      <c r="M168" s="95"/>
      <c r="N168" s="128"/>
      <c r="O168" s="95" t="s">
        <v>390</v>
      </c>
      <c r="P168" s="95" t="s">
        <v>390</v>
      </c>
      <c r="Q168" s="146"/>
      <c r="R168" s="118">
        <f>VLOOKUP(D168,'Stone Column Progress'!$D$6:$M$199,7,0)</f>
        <v>253</v>
      </c>
      <c r="S168" s="73">
        <f>VLOOKUP(D168,'Stone Column Progress'!$D$6:$M$199,9,0)</f>
        <v>253</v>
      </c>
      <c r="T168" s="95">
        <v>45817</v>
      </c>
      <c r="U168" s="95">
        <v>45826</v>
      </c>
      <c r="V168" s="117"/>
      <c r="W168" s="95">
        <v>45784</v>
      </c>
      <c r="X168" s="95">
        <v>45806</v>
      </c>
      <c r="Y168" s="119"/>
      <c r="Z168" s="146"/>
      <c r="AA168" s="455" t="s">
        <v>391</v>
      </c>
      <c r="AB168" s="155" t="s">
        <v>404</v>
      </c>
      <c r="AC168" s="95"/>
      <c r="AD168" s="129"/>
      <c r="AE168" s="128"/>
      <c r="AF168" s="95">
        <v>46027</v>
      </c>
      <c r="AG168" s="95">
        <v>46040</v>
      </c>
      <c r="AH168" s="146"/>
      <c r="AI168" s="116">
        <v>45948</v>
      </c>
      <c r="AJ168" s="95">
        <v>45949</v>
      </c>
      <c r="AK168" s="117"/>
      <c r="AL168" s="131">
        <v>46046</v>
      </c>
      <c r="AM168" s="131">
        <v>46048</v>
      </c>
      <c r="AN168" s="119"/>
      <c r="AO168" s="146"/>
      <c r="AP168" s="158">
        <v>45950</v>
      </c>
      <c r="AQ168" s="130">
        <v>45950</v>
      </c>
      <c r="AR168" s="130"/>
      <c r="AS168" s="130">
        <v>46050</v>
      </c>
      <c r="AT168" s="130">
        <v>46052</v>
      </c>
      <c r="AU168" s="119"/>
      <c r="AV168" s="146"/>
      <c r="AW168" s="116">
        <v>45951</v>
      </c>
      <c r="AX168" s="95">
        <v>45952</v>
      </c>
      <c r="AY168" s="128"/>
      <c r="AZ168" s="130">
        <v>46054</v>
      </c>
      <c r="BA168" s="130">
        <v>46054</v>
      </c>
      <c r="BB168" s="119"/>
      <c r="BC168" s="146"/>
      <c r="BD168" s="116">
        <v>45953</v>
      </c>
      <c r="BE168" s="95">
        <v>45954</v>
      </c>
      <c r="BF168" s="95"/>
      <c r="BG168" s="95">
        <v>46057</v>
      </c>
      <c r="BH168" s="95">
        <v>46057</v>
      </c>
      <c r="BI168" s="119"/>
      <c r="BJ168" s="146"/>
      <c r="BK168" s="116">
        <v>45955</v>
      </c>
      <c r="BL168" s="95">
        <v>45965</v>
      </c>
      <c r="BM168" s="95"/>
      <c r="BN168" s="95">
        <v>46057</v>
      </c>
      <c r="BO168" s="95">
        <v>46060</v>
      </c>
      <c r="BP168" s="119"/>
      <c r="BQ168" s="146"/>
      <c r="BR168" s="116">
        <v>45966</v>
      </c>
      <c r="BS168" s="95">
        <v>45967</v>
      </c>
      <c r="BT168" s="95"/>
      <c r="BU168" s="95">
        <v>46068</v>
      </c>
      <c r="BV168" s="95">
        <v>46069</v>
      </c>
      <c r="BW168" s="119"/>
      <c r="BX168" s="119"/>
      <c r="BY168" s="146"/>
      <c r="BZ168" s="116">
        <v>45972</v>
      </c>
      <c r="CA168" s="95">
        <v>45975</v>
      </c>
      <c r="CB168" s="151"/>
      <c r="CC168" s="95">
        <v>46075</v>
      </c>
      <c r="CD168" s="150"/>
      <c r="CE168" s="119"/>
      <c r="CF168" s="146"/>
      <c r="CG168" s="116">
        <v>45974</v>
      </c>
      <c r="CH168" s="95">
        <v>45974</v>
      </c>
      <c r="CI168" s="95"/>
      <c r="CJ168" s="95">
        <v>46079</v>
      </c>
      <c r="CK168" s="95">
        <v>46079</v>
      </c>
      <c r="CL168" s="119"/>
      <c r="CM168" s="119"/>
      <c r="CN168" s="119"/>
      <c r="CO168" s="146"/>
      <c r="CP168" s="116">
        <v>45954</v>
      </c>
      <c r="CQ168" s="95">
        <v>45964</v>
      </c>
      <c r="CR168" s="128"/>
      <c r="CS168" s="124">
        <f>MIN(INDEX('USS SUMMARY'!R:AB,MATCH($D168,'USS SUMMARY'!D:D,0),0))</f>
        <v>46053</v>
      </c>
      <c r="CT168" s="124">
        <v>46065</v>
      </c>
      <c r="CU168" s="119"/>
      <c r="CV168" s="146"/>
      <c r="CW168" s="116">
        <v>45969</v>
      </c>
      <c r="CX168" s="95">
        <v>45976</v>
      </c>
      <c r="CY168" s="128"/>
      <c r="CZ168" s="127">
        <v>45732</v>
      </c>
      <c r="DA168" s="127">
        <v>45768</v>
      </c>
      <c r="DB168" s="119"/>
      <c r="DC168" s="146"/>
      <c r="DD168" s="116">
        <v>45969</v>
      </c>
      <c r="DE168" s="95">
        <v>45976</v>
      </c>
      <c r="DF168" s="128"/>
      <c r="DG168" s="127"/>
      <c r="DH168" s="127"/>
      <c r="DI168" s="119"/>
      <c r="DJ168" s="146"/>
      <c r="DK168" s="445" t="str">
        <f>_xlfn.XLOOKUP(D168,CranePad!$D$4:$D$195,CranePad!$E$4:$E$195,0,0,1)</f>
        <v>Keshav(Reuse)</v>
      </c>
      <c r="DL168" s="116">
        <v>45971</v>
      </c>
      <c r="DM168" s="95">
        <v>45978</v>
      </c>
      <c r="DN168" s="95"/>
      <c r="DO168" s="95">
        <v>46078</v>
      </c>
      <c r="DP168" s="95"/>
      <c r="DQ168" s="119"/>
      <c r="DR168" s="146"/>
      <c r="DS168" s="123">
        <v>46062</v>
      </c>
      <c r="DT168" s="124">
        <v>46071</v>
      </c>
      <c r="DU168" s="124"/>
      <c r="DV168" s="124"/>
      <c r="DW168" s="124"/>
      <c r="DX168" s="119"/>
      <c r="DY168" s="146"/>
      <c r="DZ168" s="123">
        <v>46027</v>
      </c>
      <c r="EA168" s="124">
        <v>46035</v>
      </c>
      <c r="EB168" s="124"/>
      <c r="EC168" s="124">
        <f>IF(D168='USS SUMMARY'!AE167,MIN('USS SUMMARY'!AH167:AL167),"")</f>
        <v>46078</v>
      </c>
      <c r="ED168" s="124"/>
      <c r="EE168" s="119"/>
      <c r="EF168" s="146"/>
      <c r="EG168" s="123">
        <v>46072</v>
      </c>
      <c r="EH168" s="124">
        <v>46079</v>
      </c>
      <c r="EI168" s="124"/>
      <c r="EJ168" s="124"/>
      <c r="EK168" s="124"/>
      <c r="EL168" s="119"/>
      <c r="EM168" s="146"/>
      <c r="EN168" s="116">
        <v>46080</v>
      </c>
      <c r="EO168" s="95">
        <v>46082</v>
      </c>
      <c r="EP168" s="95"/>
      <c r="EQ168" s="95"/>
      <c r="ER168" s="95"/>
      <c r="ES168" s="119"/>
      <c r="ET168" s="146"/>
      <c r="EU168" s="116">
        <v>46067</v>
      </c>
      <c r="EV168" s="95">
        <f t="shared" si="212"/>
        <v>46068</v>
      </c>
      <c r="EW168" s="95"/>
      <c r="EX168" s="95"/>
      <c r="EY168" s="95"/>
      <c r="EZ168" s="119"/>
      <c r="FA168" s="146"/>
      <c r="FB168" s="116">
        <v>45679</v>
      </c>
      <c r="FC168" s="95">
        <v>45702</v>
      </c>
      <c r="FD168" s="95"/>
      <c r="FE168" s="95">
        <v>46058</v>
      </c>
      <c r="FF168" s="95">
        <v>46075</v>
      </c>
      <c r="FG168" s="119"/>
      <c r="FH168" s="146"/>
      <c r="FI168" s="116">
        <v>46044</v>
      </c>
      <c r="FJ168" s="95">
        <f t="shared" si="214"/>
        <v>46069</v>
      </c>
      <c r="FK168" s="95"/>
      <c r="FL168" s="95">
        <v>46053</v>
      </c>
      <c r="FM168" s="95">
        <v>46068</v>
      </c>
      <c r="FN168" s="119"/>
      <c r="FO168" s="144"/>
      <c r="FP168" s="116">
        <v>46038</v>
      </c>
      <c r="FQ168" s="95">
        <v>46041</v>
      </c>
      <c r="FR168" s="128"/>
      <c r="FS168" s="95"/>
      <c r="FT168" s="95"/>
      <c r="FU168" s="119"/>
      <c r="FV168" s="146"/>
      <c r="FW168" s="116">
        <v>46083</v>
      </c>
      <c r="FX168" s="95">
        <v>46085</v>
      </c>
      <c r="FY168" s="128"/>
      <c r="FZ168" s="129"/>
      <c r="GA168" s="129"/>
      <c r="GB168" s="119"/>
      <c r="GC168" s="146"/>
      <c r="GD168" s="392"/>
      <c r="GE168" s="436"/>
      <c r="GF168" s="78"/>
      <c r="GG168" s="78"/>
    </row>
    <row r="169" spans="1:190" ht="16.5" customHeight="1" x14ac:dyDescent="0.3">
      <c r="A169" s="118">
        <f t="shared" si="213"/>
        <v>165</v>
      </c>
      <c r="B169" s="73" t="s">
        <v>215</v>
      </c>
      <c r="C169" s="75" t="s">
        <v>208</v>
      </c>
      <c r="D169" s="95" t="s">
        <v>126</v>
      </c>
      <c r="E169" s="167" t="s">
        <v>406</v>
      </c>
      <c r="F169" s="427" t="s">
        <v>407</v>
      </c>
      <c r="G169" s="95">
        <v>45943</v>
      </c>
      <c r="H169" s="219" t="str">
        <f>VLOOKUP($D169,'Stone Column Progress'!$D$6:$E$199,2,0)</f>
        <v>Bauer</v>
      </c>
      <c r="I169" s="193" t="s">
        <v>389</v>
      </c>
      <c r="J169" s="430">
        <v>543367</v>
      </c>
      <c r="K169" s="431">
        <v>2676332</v>
      </c>
      <c r="L169" s="116"/>
      <c r="M169" s="95"/>
      <c r="N169" s="117"/>
      <c r="O169" s="95" t="s">
        <v>390</v>
      </c>
      <c r="P169" s="95" t="s">
        <v>390</v>
      </c>
      <c r="Q169" s="144"/>
      <c r="R169" s="118">
        <f>VLOOKUP(D169,'Stone Column Progress'!$D$6:$M$199,7,0)</f>
        <v>253</v>
      </c>
      <c r="S169" s="73">
        <f>VLOOKUP(D169,'Stone Column Progress'!$D$6:$M$199,9,0)</f>
        <v>253</v>
      </c>
      <c r="T169" s="95">
        <v>45741</v>
      </c>
      <c r="U169" s="95">
        <v>45750</v>
      </c>
      <c r="V169" s="117"/>
      <c r="W169" s="95">
        <v>45841</v>
      </c>
      <c r="X169" s="95">
        <v>45855</v>
      </c>
      <c r="Y169" s="119"/>
      <c r="Z169" s="144"/>
      <c r="AA169" s="116"/>
      <c r="AB169" s="155"/>
      <c r="AC169" s="95"/>
      <c r="AD169" s="95"/>
      <c r="AE169" s="117"/>
      <c r="AF169" s="95"/>
      <c r="AG169" s="95"/>
      <c r="AH169" s="144"/>
      <c r="AI169" s="116">
        <v>45787</v>
      </c>
      <c r="AJ169" s="95">
        <v>45788</v>
      </c>
      <c r="AK169" s="117"/>
      <c r="AL169" s="131">
        <v>45957</v>
      </c>
      <c r="AM169" s="131">
        <v>45959</v>
      </c>
      <c r="AN169" s="119"/>
      <c r="AO169" s="450"/>
      <c r="AP169" s="158">
        <v>45789</v>
      </c>
      <c r="AQ169" s="130">
        <v>45789</v>
      </c>
      <c r="AR169" s="130"/>
      <c r="AS169" s="130">
        <v>45959</v>
      </c>
      <c r="AT169" s="130">
        <v>45960</v>
      </c>
      <c r="AU169" s="119"/>
      <c r="AV169" s="446"/>
      <c r="AW169" s="116">
        <v>45790</v>
      </c>
      <c r="AX169" s="95">
        <v>45791</v>
      </c>
      <c r="AY169" s="117"/>
      <c r="AZ169" s="95">
        <v>45961</v>
      </c>
      <c r="BA169" s="95">
        <v>45961</v>
      </c>
      <c r="BB169" s="119"/>
      <c r="BC169" s="145"/>
      <c r="BD169" s="116">
        <v>45792</v>
      </c>
      <c r="BE169" s="95">
        <v>45793</v>
      </c>
      <c r="BF169" s="95"/>
      <c r="BG169" s="95">
        <v>45964</v>
      </c>
      <c r="BH169" s="95">
        <v>45965</v>
      </c>
      <c r="BI169" s="119"/>
      <c r="BJ169" s="144"/>
      <c r="BK169" s="116">
        <v>45794</v>
      </c>
      <c r="BL169" s="95">
        <v>45804</v>
      </c>
      <c r="BM169" s="95"/>
      <c r="BN169" s="95">
        <v>45966</v>
      </c>
      <c r="BO169" s="95">
        <v>45974</v>
      </c>
      <c r="BP169" s="119"/>
      <c r="BQ169" s="144"/>
      <c r="BR169" s="116">
        <v>45805</v>
      </c>
      <c r="BS169" s="95">
        <v>45806</v>
      </c>
      <c r="BT169" s="95"/>
      <c r="BU169" s="95">
        <v>45974</v>
      </c>
      <c r="BV169" s="95">
        <v>45975</v>
      </c>
      <c r="BW169" s="119"/>
      <c r="BX169" s="119"/>
      <c r="BY169" s="144"/>
      <c r="BZ169" s="116">
        <v>45811</v>
      </c>
      <c r="CA169" s="95">
        <v>45814</v>
      </c>
      <c r="CB169" s="117"/>
      <c r="CC169" s="95">
        <v>45980</v>
      </c>
      <c r="CD169" s="95"/>
      <c r="CE169" s="119"/>
      <c r="CF169" s="144"/>
      <c r="CG169" s="116">
        <v>45813</v>
      </c>
      <c r="CH169" s="95">
        <v>45813</v>
      </c>
      <c r="CI169" s="95"/>
      <c r="CJ169" s="95">
        <v>45981</v>
      </c>
      <c r="CK169" s="95">
        <v>45981</v>
      </c>
      <c r="CL169" s="119"/>
      <c r="CM169" s="119"/>
      <c r="CN169" s="119"/>
      <c r="CO169" s="144"/>
      <c r="CP169" s="116">
        <v>45798</v>
      </c>
      <c r="CQ169" s="95">
        <v>45808</v>
      </c>
      <c r="CR169" s="117"/>
      <c r="CS169" s="124">
        <f>MIN(INDEX('USS SUMMARY'!R:AB,MATCH($D169,'USS SUMMARY'!D:D,0),0))</f>
        <v>45994</v>
      </c>
      <c r="CT169" s="124">
        <v>46038</v>
      </c>
      <c r="CU169" s="119"/>
      <c r="CV169" s="446"/>
      <c r="CW169" s="116">
        <v>45808</v>
      </c>
      <c r="CX169" s="95">
        <v>45815</v>
      </c>
      <c r="CY169" s="117"/>
      <c r="CZ169" s="95" t="s">
        <v>390</v>
      </c>
      <c r="DA169" s="95" t="s">
        <v>390</v>
      </c>
      <c r="DB169" s="119"/>
      <c r="DC169" s="144"/>
      <c r="DD169" s="116">
        <v>45808</v>
      </c>
      <c r="DE169" s="95">
        <v>45815</v>
      </c>
      <c r="DF169" s="117"/>
      <c r="DG169" s="95">
        <v>46066</v>
      </c>
      <c r="DH169" s="95">
        <v>46067</v>
      </c>
      <c r="DI169" s="119"/>
      <c r="DJ169" s="144"/>
      <c r="DK169" s="445" t="str">
        <f>_xlfn.XLOOKUP(D169,CranePad!$D$4:$D$195,CranePad!$E$4:$E$195,0,0,1)</f>
        <v>GP Project</v>
      </c>
      <c r="DL169" s="116">
        <v>45810</v>
      </c>
      <c r="DM169" s="95">
        <v>45817</v>
      </c>
      <c r="DN169" s="95"/>
      <c r="DO169" s="95">
        <v>46034</v>
      </c>
      <c r="DP169" s="95">
        <v>46059</v>
      </c>
      <c r="DQ169" s="119"/>
      <c r="DR169" s="144"/>
      <c r="DS169" s="123">
        <v>45947</v>
      </c>
      <c r="DT169" s="124">
        <v>45962</v>
      </c>
      <c r="DU169" s="124"/>
      <c r="DV169" s="124">
        <v>46072</v>
      </c>
      <c r="DW169" s="124"/>
      <c r="DX169" s="119"/>
      <c r="DY169" s="144"/>
      <c r="DZ169" s="123">
        <v>45939</v>
      </c>
      <c r="EA169" s="124">
        <v>45947</v>
      </c>
      <c r="EB169" s="124"/>
      <c r="EC169" s="124">
        <f>IF(D169='USS SUMMARY'!AE77,MIN('USS SUMMARY'!AH77:AL77),"")</f>
        <v>46043</v>
      </c>
      <c r="ED169" s="124"/>
      <c r="EE169" s="119"/>
      <c r="EF169" s="144"/>
      <c r="EG169" s="123">
        <v>45963</v>
      </c>
      <c r="EH169" s="124">
        <v>45970</v>
      </c>
      <c r="EI169" s="124"/>
      <c r="EJ169" s="124"/>
      <c r="EK169" s="124"/>
      <c r="EL169" s="119"/>
      <c r="EM169" s="144"/>
      <c r="EN169" s="116">
        <v>45971</v>
      </c>
      <c r="EO169" s="95">
        <v>45973</v>
      </c>
      <c r="EP169" s="95"/>
      <c r="EQ169" s="95"/>
      <c r="ER169" s="95"/>
      <c r="ES169" s="119"/>
      <c r="ET169" s="144"/>
      <c r="EU169" s="116">
        <v>45976</v>
      </c>
      <c r="EV169" s="95">
        <v>45977</v>
      </c>
      <c r="EW169" s="95"/>
      <c r="EX169" s="95"/>
      <c r="EY169" s="95"/>
      <c r="EZ169" s="119"/>
      <c r="FA169" s="144"/>
      <c r="FB169" s="116">
        <v>45950</v>
      </c>
      <c r="FC169" s="95">
        <v>45971</v>
      </c>
      <c r="FD169" s="95"/>
      <c r="FE169" s="95">
        <v>46055</v>
      </c>
      <c r="FF169" s="95"/>
      <c r="FG169" s="119"/>
      <c r="FH169" s="144"/>
      <c r="FI169" s="116">
        <v>45932</v>
      </c>
      <c r="FJ169" s="95">
        <f t="shared" si="214"/>
        <v>45957</v>
      </c>
      <c r="FK169" s="95"/>
      <c r="FL169" s="95">
        <v>46053</v>
      </c>
      <c r="FM169" s="95">
        <v>46068</v>
      </c>
      <c r="FN169" s="119"/>
      <c r="FO169" s="144"/>
      <c r="FP169" s="116">
        <v>45978</v>
      </c>
      <c r="FQ169" s="95">
        <v>45981</v>
      </c>
      <c r="FR169" s="121"/>
      <c r="FS169" s="95"/>
      <c r="FT169" s="95"/>
      <c r="FU169" s="119"/>
      <c r="FV169" s="144"/>
      <c r="FW169" s="116">
        <v>45983</v>
      </c>
      <c r="FX169" s="95">
        <v>45984</v>
      </c>
      <c r="FY169" s="117"/>
      <c r="FZ169" s="95"/>
      <c r="GA169" s="95"/>
      <c r="GB169" s="119"/>
      <c r="GC169" s="144"/>
      <c r="GD169" s="391"/>
      <c r="GE169" s="437"/>
      <c r="GF169" s="78"/>
      <c r="GG169" s="78"/>
      <c r="GH169" s="74"/>
    </row>
    <row r="170" spans="1:190" ht="16.5" customHeight="1" x14ac:dyDescent="0.3">
      <c r="A170" s="118">
        <f t="shared" si="213"/>
        <v>166</v>
      </c>
      <c r="B170" s="72" t="s">
        <v>215</v>
      </c>
      <c r="C170" s="75" t="s">
        <v>209</v>
      </c>
      <c r="D170" s="73" t="s">
        <v>170</v>
      </c>
      <c r="E170" s="167" t="s">
        <v>425</v>
      </c>
      <c r="F170" s="427" t="s">
        <v>398</v>
      </c>
      <c r="G170" s="95">
        <v>46058</v>
      </c>
      <c r="H170" s="219" t="str">
        <f>VLOOKUP($D170,'Stone Column Progress'!$D$6:$E$199,2,0)</f>
        <v>Bauer</v>
      </c>
      <c r="I170" s="193" t="s">
        <v>389</v>
      </c>
      <c r="J170" s="430">
        <v>547130</v>
      </c>
      <c r="K170" s="431">
        <v>2679830</v>
      </c>
      <c r="L170" s="116"/>
      <c r="M170" s="95"/>
      <c r="N170" s="128"/>
      <c r="O170" s="95" t="s">
        <v>390</v>
      </c>
      <c r="P170" s="95" t="s">
        <v>390</v>
      </c>
      <c r="Q170" s="146"/>
      <c r="R170" s="118">
        <f>VLOOKUP(D170,'Stone Column Progress'!$D$6:$M$199,7,0)</f>
        <v>253</v>
      </c>
      <c r="S170" s="73">
        <f>VLOOKUP(D170,'Stone Column Progress'!$D$6:$M$199,9,0)</f>
        <v>253</v>
      </c>
      <c r="T170" s="95">
        <v>45817</v>
      </c>
      <c r="U170" s="95">
        <v>45826</v>
      </c>
      <c r="V170" s="117"/>
      <c r="W170" s="95">
        <v>45768</v>
      </c>
      <c r="X170" s="95">
        <v>45780</v>
      </c>
      <c r="Y170" s="119"/>
      <c r="Z170" s="146"/>
      <c r="AA170" s="455" t="s">
        <v>391</v>
      </c>
      <c r="AB170" s="155" t="s">
        <v>404</v>
      </c>
      <c r="AC170" s="95"/>
      <c r="AD170" s="132"/>
      <c r="AE170" s="128"/>
      <c r="AF170" s="95">
        <v>46042</v>
      </c>
      <c r="AG170" s="95">
        <v>46051</v>
      </c>
      <c r="AH170" s="146"/>
      <c r="AI170" s="116">
        <v>45953</v>
      </c>
      <c r="AJ170" s="95">
        <v>45954</v>
      </c>
      <c r="AK170" s="117"/>
      <c r="AL170" s="131">
        <v>46060</v>
      </c>
      <c r="AM170" s="131">
        <v>46062</v>
      </c>
      <c r="AN170" s="119"/>
      <c r="AO170" s="146"/>
      <c r="AP170" s="158">
        <v>45955</v>
      </c>
      <c r="AQ170" s="130">
        <v>45955</v>
      </c>
      <c r="AR170" s="130"/>
      <c r="AS170" s="130">
        <v>46063</v>
      </c>
      <c r="AT170" s="130">
        <v>46064</v>
      </c>
      <c r="AU170" s="119"/>
      <c r="AV170" s="146"/>
      <c r="AW170" s="116">
        <v>45956</v>
      </c>
      <c r="AX170" s="95">
        <v>45957</v>
      </c>
      <c r="AY170" s="128"/>
      <c r="AZ170" s="130">
        <v>46065</v>
      </c>
      <c r="BA170" s="130">
        <v>46065</v>
      </c>
      <c r="BB170" s="119"/>
      <c r="BC170" s="146"/>
      <c r="BD170" s="116">
        <v>45958</v>
      </c>
      <c r="BE170" s="95">
        <v>45959</v>
      </c>
      <c r="BF170" s="95"/>
      <c r="BG170" s="95">
        <v>46069</v>
      </c>
      <c r="BH170" s="95">
        <v>46069</v>
      </c>
      <c r="BI170" s="119"/>
      <c r="BJ170" s="146"/>
      <c r="BK170" s="116">
        <v>45960</v>
      </c>
      <c r="BL170" s="95">
        <v>45970</v>
      </c>
      <c r="BM170" s="95"/>
      <c r="BN170" s="95">
        <v>46070</v>
      </c>
      <c r="BO170" s="95">
        <v>46072</v>
      </c>
      <c r="BP170" s="119"/>
      <c r="BQ170" s="146"/>
      <c r="BR170" s="116">
        <v>45971</v>
      </c>
      <c r="BS170" s="95">
        <v>45972</v>
      </c>
      <c r="BT170" s="95"/>
      <c r="BU170" s="95">
        <v>46076</v>
      </c>
      <c r="BV170" s="95">
        <v>46077</v>
      </c>
      <c r="BW170" s="119"/>
      <c r="BX170" s="119"/>
      <c r="BY170" s="146"/>
      <c r="BZ170" s="116">
        <v>45977</v>
      </c>
      <c r="CA170" s="95">
        <v>45980</v>
      </c>
      <c r="CB170" s="151"/>
      <c r="CC170" s="95"/>
      <c r="CD170" s="150"/>
      <c r="CE170" s="119"/>
      <c r="CF170" s="146"/>
      <c r="CG170" s="116">
        <v>45979</v>
      </c>
      <c r="CH170" s="95">
        <v>45979</v>
      </c>
      <c r="CI170" s="95"/>
      <c r="CJ170" s="95"/>
      <c r="CK170" s="95"/>
      <c r="CL170" s="119"/>
      <c r="CM170" s="119"/>
      <c r="CN170" s="119"/>
      <c r="CO170" s="146"/>
      <c r="CP170" s="116">
        <v>45966</v>
      </c>
      <c r="CQ170" s="95">
        <v>45976</v>
      </c>
      <c r="CR170" s="128"/>
      <c r="CS170" s="124">
        <f>MIN(INDEX('USS SUMMARY'!R:AB,MATCH($D170,'USS SUMMARY'!D:D,0),0))</f>
        <v>46064</v>
      </c>
      <c r="CT170" s="124">
        <v>46079</v>
      </c>
      <c r="CU170" s="119"/>
      <c r="CV170" s="146"/>
      <c r="CW170" s="116">
        <v>45974</v>
      </c>
      <c r="CX170" s="95">
        <v>45981</v>
      </c>
      <c r="CY170" s="128"/>
      <c r="CZ170" s="95" t="s">
        <v>390</v>
      </c>
      <c r="DA170" s="95" t="s">
        <v>390</v>
      </c>
      <c r="DB170" s="119"/>
      <c r="DC170" s="146"/>
      <c r="DD170" s="116">
        <v>45974</v>
      </c>
      <c r="DE170" s="95">
        <v>45981</v>
      </c>
      <c r="DF170" s="128"/>
      <c r="DG170" s="95">
        <v>46070</v>
      </c>
      <c r="DH170" s="129"/>
      <c r="DI170" s="119"/>
      <c r="DJ170" s="146"/>
      <c r="DK170" s="445" t="str">
        <f>_xlfn.XLOOKUP(D170,CranePad!$D$4:$D$195,CranePad!$E$4:$E$195,0,0,1)</f>
        <v>Harsh(Reuse)</v>
      </c>
      <c r="DL170" s="116">
        <v>45976</v>
      </c>
      <c r="DM170" s="95">
        <v>45983</v>
      </c>
      <c r="DN170" s="95"/>
      <c r="DO170" s="95">
        <v>46071</v>
      </c>
      <c r="DP170" s="95"/>
      <c r="DQ170" s="119"/>
      <c r="DR170" s="146"/>
      <c r="DS170" s="123">
        <v>46042</v>
      </c>
      <c r="DT170" s="124">
        <v>46051</v>
      </c>
      <c r="DU170" s="124"/>
      <c r="DV170" s="124"/>
      <c r="DW170" s="124"/>
      <c r="DX170" s="119"/>
      <c r="DY170" s="146"/>
      <c r="DZ170" s="123">
        <v>46042</v>
      </c>
      <c r="EA170" s="124">
        <v>46050</v>
      </c>
      <c r="EB170" s="124"/>
      <c r="EC170" s="124">
        <f>IF(D170='USS SUMMARY'!AE169,MIN('USS SUMMARY'!AH169:AL169),"")</f>
        <v>0</v>
      </c>
      <c r="ED170" s="124"/>
      <c r="EE170" s="119"/>
      <c r="EF170" s="146"/>
      <c r="EG170" s="123">
        <v>46052</v>
      </c>
      <c r="EH170" s="124">
        <v>46059</v>
      </c>
      <c r="EI170" s="124"/>
      <c r="EJ170" s="124"/>
      <c r="EK170" s="124"/>
      <c r="EL170" s="119"/>
      <c r="EM170" s="146"/>
      <c r="EN170" s="116">
        <v>46060</v>
      </c>
      <c r="EO170" s="95">
        <v>46062</v>
      </c>
      <c r="EP170" s="95"/>
      <c r="EQ170" s="95"/>
      <c r="ER170" s="95"/>
      <c r="ES170" s="119"/>
      <c r="ET170" s="146"/>
      <c r="EU170" s="116">
        <v>46051</v>
      </c>
      <c r="EV170" s="95">
        <f t="shared" ref="EV170:EV198" si="215">EU170+1</f>
        <v>46052</v>
      </c>
      <c r="EW170" s="95"/>
      <c r="EX170" s="95"/>
      <c r="EY170" s="95"/>
      <c r="EZ170" s="119"/>
      <c r="FA170" s="146"/>
      <c r="FB170" s="116">
        <v>46014</v>
      </c>
      <c r="FC170" s="95">
        <v>45670</v>
      </c>
      <c r="FD170" s="95"/>
      <c r="FE170" s="95">
        <v>46076</v>
      </c>
      <c r="FF170" s="95"/>
      <c r="FG170" s="119"/>
      <c r="FH170" s="146"/>
      <c r="FI170" s="116">
        <v>46021</v>
      </c>
      <c r="FJ170" s="95">
        <f t="shared" si="214"/>
        <v>46046</v>
      </c>
      <c r="FK170" s="95"/>
      <c r="FL170" s="95">
        <v>46053</v>
      </c>
      <c r="FM170" s="95">
        <v>46068</v>
      </c>
      <c r="FN170" s="119"/>
      <c r="FO170" s="144"/>
      <c r="FP170" s="116">
        <v>46053</v>
      </c>
      <c r="FQ170" s="95">
        <v>46056</v>
      </c>
      <c r="FR170" s="128"/>
      <c r="FS170" s="95"/>
      <c r="FT170" s="95"/>
      <c r="FU170" s="119"/>
      <c r="FV170" s="146"/>
      <c r="FW170" s="116">
        <v>46063</v>
      </c>
      <c r="FX170" s="95">
        <v>46065</v>
      </c>
      <c r="FY170" s="128"/>
      <c r="FZ170" s="129"/>
      <c r="GA170" s="129"/>
      <c r="GB170" s="119"/>
      <c r="GC170" s="146"/>
      <c r="GD170" s="392"/>
      <c r="GE170" s="436"/>
      <c r="GF170" s="78"/>
      <c r="GG170" s="78"/>
    </row>
    <row r="171" spans="1:190" ht="16.5" customHeight="1" x14ac:dyDescent="0.3">
      <c r="A171" s="118">
        <f t="shared" si="213"/>
        <v>167</v>
      </c>
      <c r="B171" s="72" t="s">
        <v>215</v>
      </c>
      <c r="C171" s="75" t="s">
        <v>209</v>
      </c>
      <c r="D171" s="73" t="s">
        <v>171</v>
      </c>
      <c r="E171" s="167" t="s">
        <v>425</v>
      </c>
      <c r="F171" s="427" t="s">
        <v>416</v>
      </c>
      <c r="G171" s="95">
        <v>45820</v>
      </c>
      <c r="H171" s="219" t="str">
        <f>VLOOKUP($D171,'Stone Column Progress'!$D$6:$E$199,2,0)</f>
        <v>Bauer</v>
      </c>
      <c r="I171" s="193" t="s">
        <v>389</v>
      </c>
      <c r="J171" s="430">
        <v>547768</v>
      </c>
      <c r="K171" s="431">
        <v>2680478</v>
      </c>
      <c r="L171" s="116"/>
      <c r="M171" s="95"/>
      <c r="N171" s="128"/>
      <c r="O171" s="95" t="s">
        <v>390</v>
      </c>
      <c r="P171" s="95" t="s">
        <v>390</v>
      </c>
      <c r="Q171" s="146"/>
      <c r="R171" s="118">
        <f>VLOOKUP(D171,'Stone Column Progress'!$D$6:$M$199,7,0)</f>
        <v>253</v>
      </c>
      <c r="S171" s="73">
        <f>VLOOKUP(D171,'Stone Column Progress'!$D$6:$M$199,9,0)</f>
        <v>253</v>
      </c>
      <c r="T171" s="95">
        <v>45807</v>
      </c>
      <c r="U171" s="95">
        <v>45816</v>
      </c>
      <c r="V171" s="117"/>
      <c r="W171" s="95">
        <v>45807</v>
      </c>
      <c r="X171" s="95">
        <v>45818</v>
      </c>
      <c r="Y171" s="119"/>
      <c r="Z171" s="146"/>
      <c r="AA171" s="458"/>
      <c r="AB171" s="122"/>
      <c r="AC171" s="95"/>
      <c r="AD171" s="129"/>
      <c r="AE171" s="128"/>
      <c r="AF171" s="129"/>
      <c r="AG171" s="129"/>
      <c r="AH171" s="146"/>
      <c r="AI171" s="116">
        <v>45955</v>
      </c>
      <c r="AJ171" s="95">
        <v>45956</v>
      </c>
      <c r="AK171" s="117"/>
      <c r="AL171" s="131">
        <v>45973</v>
      </c>
      <c r="AM171" s="131">
        <v>45977</v>
      </c>
      <c r="AN171" s="119"/>
      <c r="AO171" s="146"/>
      <c r="AP171" s="158">
        <v>45957</v>
      </c>
      <c r="AQ171" s="130">
        <v>45957</v>
      </c>
      <c r="AR171" s="130"/>
      <c r="AS171" s="130">
        <v>45977</v>
      </c>
      <c r="AT171" s="130">
        <v>45984</v>
      </c>
      <c r="AU171" s="119"/>
      <c r="AV171" s="447" t="s">
        <v>514</v>
      </c>
      <c r="AW171" s="116">
        <v>45958</v>
      </c>
      <c r="AX171" s="95">
        <v>45959</v>
      </c>
      <c r="AY171" s="128"/>
      <c r="AZ171" s="130">
        <v>45989</v>
      </c>
      <c r="BA171" s="130">
        <v>45990</v>
      </c>
      <c r="BB171" s="119"/>
      <c r="BC171" s="146"/>
      <c r="BD171" s="116">
        <v>45960</v>
      </c>
      <c r="BE171" s="95">
        <v>45961</v>
      </c>
      <c r="BF171" s="95"/>
      <c r="BG171" s="95">
        <v>45991</v>
      </c>
      <c r="BH171" s="95">
        <v>45991</v>
      </c>
      <c r="BI171" s="119"/>
      <c r="BJ171" s="146"/>
      <c r="BK171" s="116">
        <v>45962</v>
      </c>
      <c r="BL171" s="95">
        <v>45972</v>
      </c>
      <c r="BM171" s="95"/>
      <c r="BN171" s="95">
        <v>45992</v>
      </c>
      <c r="BO171" s="95">
        <v>45996</v>
      </c>
      <c r="BP171" s="119"/>
      <c r="BQ171" s="146"/>
      <c r="BR171" s="116">
        <v>45973</v>
      </c>
      <c r="BS171" s="95">
        <v>45974</v>
      </c>
      <c r="BT171" s="95"/>
      <c r="BU171" s="95">
        <v>45997</v>
      </c>
      <c r="BV171" s="95">
        <v>45998</v>
      </c>
      <c r="BW171" s="119"/>
      <c r="BX171" s="119"/>
      <c r="BY171" s="146"/>
      <c r="BZ171" s="116">
        <v>45979</v>
      </c>
      <c r="CA171" s="95">
        <v>45982</v>
      </c>
      <c r="CB171" s="151"/>
      <c r="CC171" s="95">
        <v>46048</v>
      </c>
      <c r="CD171" s="150"/>
      <c r="CE171" s="119"/>
      <c r="CF171" s="146"/>
      <c r="CG171" s="116">
        <v>45981</v>
      </c>
      <c r="CH171" s="95">
        <v>45981</v>
      </c>
      <c r="CI171" s="95"/>
      <c r="CJ171" s="95">
        <v>46018</v>
      </c>
      <c r="CK171" s="95">
        <v>46018</v>
      </c>
      <c r="CL171" s="119"/>
      <c r="CM171" s="119"/>
      <c r="CN171" s="119"/>
      <c r="CO171" s="146"/>
      <c r="CP171" s="116">
        <v>45970</v>
      </c>
      <c r="CQ171" s="95">
        <v>45980</v>
      </c>
      <c r="CR171" s="128"/>
      <c r="CS171" s="124">
        <f>MIN(INDEX('USS SUMMARY'!R:AB,MATCH($D171,'USS SUMMARY'!D:D,0),0))</f>
        <v>45977</v>
      </c>
      <c r="CT171" s="129"/>
      <c r="CU171" s="119"/>
      <c r="CV171" s="146"/>
      <c r="CW171" s="116">
        <v>45976</v>
      </c>
      <c r="CX171" s="95">
        <v>45983</v>
      </c>
      <c r="CY171" s="128"/>
      <c r="CZ171" s="95">
        <v>45744</v>
      </c>
      <c r="DA171" s="95">
        <v>45775</v>
      </c>
      <c r="DB171" s="119"/>
      <c r="DC171" s="146"/>
      <c r="DD171" s="116">
        <v>45976</v>
      </c>
      <c r="DE171" s="95">
        <v>45983</v>
      </c>
      <c r="DF171" s="128"/>
      <c r="DG171" s="95">
        <v>46063</v>
      </c>
      <c r="DH171" s="95">
        <v>46073</v>
      </c>
      <c r="DI171" s="95"/>
      <c r="DJ171" s="146"/>
      <c r="DK171" s="445" t="str">
        <f>_xlfn.XLOOKUP(D171,CranePad!$D$4:$D$195,CranePad!$E$4:$E$195,0,0,1)</f>
        <v>Harsh</v>
      </c>
      <c r="DL171" s="116">
        <v>45978</v>
      </c>
      <c r="DM171" s="95">
        <v>45985</v>
      </c>
      <c r="DN171" s="95"/>
      <c r="DO171" s="95">
        <v>46063</v>
      </c>
      <c r="DP171" s="95">
        <v>46066</v>
      </c>
      <c r="DQ171" s="119"/>
      <c r="DR171" s="146"/>
      <c r="DS171" s="123">
        <v>46023</v>
      </c>
      <c r="DT171" s="124">
        <v>46032</v>
      </c>
      <c r="DU171" s="124"/>
      <c r="DV171" s="124"/>
      <c r="DW171" s="124"/>
      <c r="DX171" s="119"/>
      <c r="DY171" s="146"/>
      <c r="DZ171" s="123">
        <v>46029</v>
      </c>
      <c r="EA171" s="124">
        <v>46037</v>
      </c>
      <c r="EB171" s="124"/>
      <c r="EC171" s="124">
        <f>IF(D171='USS SUMMARY'!AE170,MIN('USS SUMMARY'!AH170:AL170),"")</f>
        <v>0</v>
      </c>
      <c r="ED171" s="124"/>
      <c r="EE171" s="119"/>
      <c r="EF171" s="146"/>
      <c r="EG171" s="123">
        <v>46033</v>
      </c>
      <c r="EH171" s="124">
        <v>46040</v>
      </c>
      <c r="EI171" s="124"/>
      <c r="EJ171" s="124"/>
      <c r="EK171" s="124"/>
      <c r="EL171" s="119"/>
      <c r="EM171" s="146"/>
      <c r="EN171" s="116">
        <v>46041</v>
      </c>
      <c r="EO171" s="95">
        <v>46043</v>
      </c>
      <c r="EP171" s="95"/>
      <c r="EQ171" s="95"/>
      <c r="ER171" s="95"/>
      <c r="ES171" s="119"/>
      <c r="ET171" s="146"/>
      <c r="EU171" s="116">
        <v>46038</v>
      </c>
      <c r="EV171" s="95">
        <f t="shared" si="215"/>
        <v>46039</v>
      </c>
      <c r="EW171" s="95"/>
      <c r="EX171" s="95"/>
      <c r="EY171" s="95"/>
      <c r="EZ171" s="119"/>
      <c r="FA171" s="146"/>
      <c r="FB171" s="116">
        <v>46014</v>
      </c>
      <c r="FC171" s="95">
        <v>45670</v>
      </c>
      <c r="FD171" s="95"/>
      <c r="FE171" s="95">
        <v>46077</v>
      </c>
      <c r="FF171" s="95"/>
      <c r="FG171" s="119"/>
      <c r="FH171" s="146"/>
      <c r="FI171" s="116">
        <v>45999</v>
      </c>
      <c r="FJ171" s="95">
        <f t="shared" si="214"/>
        <v>46024</v>
      </c>
      <c r="FK171" s="95"/>
      <c r="FL171" s="95">
        <v>46053</v>
      </c>
      <c r="FM171" s="95">
        <v>46068</v>
      </c>
      <c r="FN171" s="119"/>
      <c r="FO171" s="144"/>
      <c r="FP171" s="116">
        <v>46040</v>
      </c>
      <c r="FQ171" s="95">
        <v>46043</v>
      </c>
      <c r="FR171" s="128"/>
      <c r="FS171" s="95"/>
      <c r="FT171" s="95"/>
      <c r="FU171" s="119"/>
      <c r="FV171" s="146"/>
      <c r="FW171" s="116">
        <v>46044</v>
      </c>
      <c r="FX171" s="95">
        <v>46046</v>
      </c>
      <c r="FY171" s="128"/>
      <c r="FZ171" s="129"/>
      <c r="GA171" s="129"/>
      <c r="GB171" s="119"/>
      <c r="GC171" s="146"/>
      <c r="GD171" s="392"/>
      <c r="GE171" s="436"/>
      <c r="GF171" s="78"/>
      <c r="GG171" s="78"/>
    </row>
    <row r="172" spans="1:190" ht="16.5" customHeight="1" x14ac:dyDescent="0.3">
      <c r="A172" s="118">
        <f t="shared" si="213"/>
        <v>168</v>
      </c>
      <c r="B172" s="72" t="s">
        <v>215</v>
      </c>
      <c r="C172" s="75" t="s">
        <v>209</v>
      </c>
      <c r="D172" s="73" t="s">
        <v>172</v>
      </c>
      <c r="E172" s="167" t="s">
        <v>427</v>
      </c>
      <c r="F172" s="427" t="s">
        <v>426</v>
      </c>
      <c r="G172" s="95">
        <v>46045</v>
      </c>
      <c r="H172" s="219" t="str">
        <f>VLOOKUP($D172,'Stone Column Progress'!$D$6:$E$199,2,0)</f>
        <v>Bauer</v>
      </c>
      <c r="I172" s="193" t="s">
        <v>389</v>
      </c>
      <c r="J172" s="430">
        <v>548406</v>
      </c>
      <c r="K172" s="431">
        <v>2681126</v>
      </c>
      <c r="L172" s="116"/>
      <c r="M172" s="95"/>
      <c r="N172" s="128"/>
      <c r="O172" s="95" t="s">
        <v>390</v>
      </c>
      <c r="P172" s="95" t="s">
        <v>390</v>
      </c>
      <c r="Q172" s="146"/>
      <c r="R172" s="118">
        <f>VLOOKUP(D172,'Stone Column Progress'!$D$6:$M$199,7,0)</f>
        <v>253</v>
      </c>
      <c r="S172" s="73">
        <f>VLOOKUP(D172,'Stone Column Progress'!$D$6:$M$199,9,0)</f>
        <v>253</v>
      </c>
      <c r="T172" s="95">
        <v>45797</v>
      </c>
      <c r="U172" s="95">
        <v>45806</v>
      </c>
      <c r="V172" s="117"/>
      <c r="W172" s="95">
        <v>46030</v>
      </c>
      <c r="X172" s="95">
        <v>46040</v>
      </c>
      <c r="Y172" s="119"/>
      <c r="Z172" s="146"/>
      <c r="AA172" s="458"/>
      <c r="AB172" s="122"/>
      <c r="AC172" s="95"/>
      <c r="AD172" s="129"/>
      <c r="AE172" s="128"/>
      <c r="AF172" s="129"/>
      <c r="AG172" s="129"/>
      <c r="AH172" s="146"/>
      <c r="AI172" s="116">
        <v>45947</v>
      </c>
      <c r="AJ172" s="95">
        <v>45948</v>
      </c>
      <c r="AK172" s="117"/>
      <c r="AL172" s="131">
        <v>46046</v>
      </c>
      <c r="AM172" s="131">
        <v>46050</v>
      </c>
      <c r="AN172" s="119"/>
      <c r="AO172" s="146"/>
      <c r="AP172" s="158">
        <v>45949</v>
      </c>
      <c r="AQ172" s="130">
        <v>45949</v>
      </c>
      <c r="AR172" s="130"/>
      <c r="AS172" s="130">
        <v>46053</v>
      </c>
      <c r="AT172" s="130">
        <v>46058</v>
      </c>
      <c r="AU172" s="119"/>
      <c r="AV172" s="447"/>
      <c r="AW172" s="116">
        <v>45950</v>
      </c>
      <c r="AX172" s="95">
        <v>45951</v>
      </c>
      <c r="AY172" s="128"/>
      <c r="AZ172" s="130">
        <v>46060</v>
      </c>
      <c r="BA172" s="130">
        <v>46060</v>
      </c>
      <c r="BB172" s="119"/>
      <c r="BC172" s="146"/>
      <c r="BD172" s="116">
        <v>45952</v>
      </c>
      <c r="BE172" s="95">
        <v>45953</v>
      </c>
      <c r="BF172" s="95"/>
      <c r="BG172" s="95">
        <v>46062</v>
      </c>
      <c r="BH172" s="95">
        <v>46063</v>
      </c>
      <c r="BI172" s="119"/>
      <c r="BJ172" s="146"/>
      <c r="BK172" s="116">
        <v>45954</v>
      </c>
      <c r="BL172" s="95">
        <v>45964</v>
      </c>
      <c r="BM172" s="95"/>
      <c r="BN172" s="95">
        <v>46064</v>
      </c>
      <c r="BO172" s="95">
        <v>46073</v>
      </c>
      <c r="BP172" s="119"/>
      <c r="BQ172" s="146"/>
      <c r="BR172" s="116">
        <v>45965</v>
      </c>
      <c r="BS172" s="95">
        <v>45966</v>
      </c>
      <c r="BT172" s="95"/>
      <c r="BU172" s="95"/>
      <c r="BV172" s="95"/>
      <c r="BW172" s="119"/>
      <c r="BX172" s="119"/>
      <c r="BY172" s="146"/>
      <c r="BZ172" s="116">
        <v>45971</v>
      </c>
      <c r="CA172" s="95">
        <v>45974</v>
      </c>
      <c r="CB172" s="151"/>
      <c r="CC172" s="95"/>
      <c r="CD172" s="150"/>
      <c r="CE172" s="119"/>
      <c r="CF172" s="146"/>
      <c r="CG172" s="116">
        <v>45950</v>
      </c>
      <c r="CH172" s="95">
        <v>45950</v>
      </c>
      <c r="CI172" s="95"/>
      <c r="CJ172" s="95"/>
      <c r="CK172" s="95"/>
      <c r="CL172" s="119"/>
      <c r="CM172" s="119"/>
      <c r="CN172" s="119"/>
      <c r="CO172" s="146"/>
      <c r="CP172" s="116">
        <v>45950</v>
      </c>
      <c r="CQ172" s="95">
        <v>45960</v>
      </c>
      <c r="CR172" s="128"/>
      <c r="CS172" s="124">
        <f>MIN(INDEX('USS SUMMARY'!R:AB,MATCH($D172,'USS SUMMARY'!D:D,0),0))</f>
        <v>46059</v>
      </c>
      <c r="CT172" s="129"/>
      <c r="CU172" s="119"/>
      <c r="CV172" s="146"/>
      <c r="CW172" s="116">
        <v>45968</v>
      </c>
      <c r="CX172" s="95">
        <v>45975</v>
      </c>
      <c r="CY172" s="128"/>
      <c r="CZ172" s="95" t="s">
        <v>390</v>
      </c>
      <c r="DA172" s="95" t="s">
        <v>390</v>
      </c>
      <c r="DB172" s="119"/>
      <c r="DC172" s="146"/>
      <c r="DD172" s="116">
        <v>45968</v>
      </c>
      <c r="DE172" s="95">
        <v>45975</v>
      </c>
      <c r="DF172" s="128"/>
      <c r="DG172" s="129"/>
      <c r="DH172" s="129"/>
      <c r="DI172" s="119"/>
      <c r="DJ172" s="146"/>
      <c r="DK172" s="445" t="str">
        <f>_xlfn.XLOOKUP(D172,CranePad!$D$4:$D$195,CranePad!$E$4:$E$195,0,0,1)</f>
        <v>SS Jadeja(Reuse)</v>
      </c>
      <c r="DL172" s="116">
        <v>45970</v>
      </c>
      <c r="DM172" s="95">
        <v>45977</v>
      </c>
      <c r="DN172" s="95"/>
      <c r="DO172" s="95">
        <v>46056</v>
      </c>
      <c r="DP172" s="95">
        <v>46060</v>
      </c>
      <c r="DQ172" s="119"/>
      <c r="DR172" s="146"/>
      <c r="DS172" s="123">
        <v>46023</v>
      </c>
      <c r="DT172" s="124">
        <v>46032</v>
      </c>
      <c r="DU172" s="124"/>
      <c r="DV172" s="124"/>
      <c r="DW172" s="124"/>
      <c r="DX172" s="119"/>
      <c r="DY172" s="146"/>
      <c r="DZ172" s="123">
        <v>46017</v>
      </c>
      <c r="EA172" s="124">
        <v>46025</v>
      </c>
      <c r="EB172" s="124"/>
      <c r="EC172" s="124">
        <f>IF(D172='USS SUMMARY'!AE171,MIN('USS SUMMARY'!AH171:AL171),"")</f>
        <v>0</v>
      </c>
      <c r="ED172" s="124"/>
      <c r="EE172" s="119"/>
      <c r="EF172" s="146"/>
      <c r="EG172" s="123">
        <v>46033</v>
      </c>
      <c r="EH172" s="124">
        <v>46040</v>
      </c>
      <c r="EI172" s="124"/>
      <c r="EJ172" s="124"/>
      <c r="EK172" s="124"/>
      <c r="EL172" s="119"/>
      <c r="EM172" s="146"/>
      <c r="EN172" s="116">
        <v>46041</v>
      </c>
      <c r="EO172" s="95">
        <v>46043</v>
      </c>
      <c r="EP172" s="95"/>
      <c r="EQ172" s="95"/>
      <c r="ER172" s="95"/>
      <c r="ES172" s="119"/>
      <c r="ET172" s="146"/>
      <c r="EU172" s="116">
        <v>46026</v>
      </c>
      <c r="EV172" s="95">
        <f t="shared" si="215"/>
        <v>46027</v>
      </c>
      <c r="EW172" s="95"/>
      <c r="EX172" s="95"/>
      <c r="EY172" s="95"/>
      <c r="EZ172" s="119"/>
      <c r="FA172" s="146"/>
      <c r="FB172" s="116">
        <v>46014</v>
      </c>
      <c r="FC172" s="95">
        <v>45670</v>
      </c>
      <c r="FD172" s="95"/>
      <c r="FE172" s="95"/>
      <c r="FF172" s="95"/>
      <c r="FG172" s="119"/>
      <c r="FH172" s="146"/>
      <c r="FI172" s="116">
        <v>45999</v>
      </c>
      <c r="FJ172" s="95">
        <f t="shared" si="214"/>
        <v>46024</v>
      </c>
      <c r="FK172" s="95"/>
      <c r="FL172" s="95"/>
      <c r="FM172" s="95"/>
      <c r="FN172" s="119"/>
      <c r="FO172" s="144"/>
      <c r="FP172" s="116">
        <v>46028</v>
      </c>
      <c r="FQ172" s="95">
        <v>46031</v>
      </c>
      <c r="FR172" s="128"/>
      <c r="FS172" s="95"/>
      <c r="FT172" s="95"/>
      <c r="FU172" s="119"/>
      <c r="FV172" s="146"/>
      <c r="FW172" s="116">
        <v>46044</v>
      </c>
      <c r="FX172" s="95">
        <v>46046</v>
      </c>
      <c r="FY172" s="128"/>
      <c r="FZ172" s="129"/>
      <c r="GA172" s="129"/>
      <c r="GB172" s="119"/>
      <c r="GC172" s="146"/>
      <c r="GD172" s="392"/>
      <c r="GE172" s="436"/>
      <c r="GF172" s="78"/>
      <c r="GG172" s="78"/>
    </row>
    <row r="173" spans="1:190" ht="16.5" customHeight="1" x14ac:dyDescent="0.3">
      <c r="A173" s="118">
        <f t="shared" si="213"/>
        <v>169</v>
      </c>
      <c r="B173" s="72" t="s">
        <v>215</v>
      </c>
      <c r="C173" s="75" t="s">
        <v>209</v>
      </c>
      <c r="D173" s="73" t="s">
        <v>173</v>
      </c>
      <c r="E173" s="167" t="s">
        <v>412</v>
      </c>
      <c r="F173" s="427" t="s">
        <v>398</v>
      </c>
      <c r="G173" s="95">
        <v>45820</v>
      </c>
      <c r="H173" s="219" t="str">
        <f>VLOOKUP($D173,'Stone Column Progress'!$D$6:$E$199,2,0)</f>
        <v>Keller</v>
      </c>
      <c r="I173" s="193" t="s">
        <v>389</v>
      </c>
      <c r="J173" s="430">
        <v>549044</v>
      </c>
      <c r="K173" s="431">
        <v>2681774</v>
      </c>
      <c r="L173" s="116"/>
      <c r="M173" s="95"/>
      <c r="N173" s="128"/>
      <c r="O173" s="95" t="s">
        <v>390</v>
      </c>
      <c r="P173" s="95" t="s">
        <v>390</v>
      </c>
      <c r="Q173" s="146"/>
      <c r="R173" s="118">
        <f>VLOOKUP(D173,'Stone Column Progress'!$D$6:$M$199,7,0)</f>
        <v>253</v>
      </c>
      <c r="S173" s="73">
        <f>VLOOKUP(D173,'Stone Column Progress'!$D$6:$M$199,9,0)</f>
        <v>253</v>
      </c>
      <c r="T173" s="95">
        <v>45787</v>
      </c>
      <c r="U173" s="95">
        <v>45796</v>
      </c>
      <c r="V173" s="117"/>
      <c r="W173" s="95">
        <v>45806</v>
      </c>
      <c r="X173" s="95">
        <v>45818</v>
      </c>
      <c r="Y173" s="119"/>
      <c r="Z173" s="146"/>
      <c r="AA173" s="458"/>
      <c r="AB173" s="122"/>
      <c r="AC173" s="95"/>
      <c r="AD173" s="129"/>
      <c r="AE173" s="128"/>
      <c r="AF173" s="129"/>
      <c r="AG173" s="129"/>
      <c r="AH173" s="146"/>
      <c r="AI173" s="116">
        <v>45948</v>
      </c>
      <c r="AJ173" s="95">
        <v>45949</v>
      </c>
      <c r="AK173" s="117"/>
      <c r="AL173" s="131">
        <v>45963</v>
      </c>
      <c r="AM173" s="131">
        <v>45966</v>
      </c>
      <c r="AN173" s="119"/>
      <c r="AO173" s="146"/>
      <c r="AP173" s="158">
        <v>45950</v>
      </c>
      <c r="AQ173" s="130">
        <v>45950</v>
      </c>
      <c r="AR173" s="130"/>
      <c r="AS173" s="130">
        <v>45967</v>
      </c>
      <c r="AT173" s="130">
        <v>45968</v>
      </c>
      <c r="AU173" s="119"/>
      <c r="AV173" s="146"/>
      <c r="AW173" s="116">
        <v>45951</v>
      </c>
      <c r="AX173" s="95">
        <v>45952</v>
      </c>
      <c r="AY173" s="128"/>
      <c r="AZ173" s="130">
        <v>45969</v>
      </c>
      <c r="BA173" s="130">
        <v>45970</v>
      </c>
      <c r="BB173" s="119"/>
      <c r="BC173" s="146"/>
      <c r="BD173" s="116">
        <v>45953</v>
      </c>
      <c r="BE173" s="95">
        <v>45954</v>
      </c>
      <c r="BF173" s="95"/>
      <c r="BG173" s="95">
        <v>45979</v>
      </c>
      <c r="BH173" s="95">
        <v>45980</v>
      </c>
      <c r="BI173" s="119"/>
      <c r="BJ173" s="146"/>
      <c r="BK173" s="116">
        <v>45955</v>
      </c>
      <c r="BL173" s="95">
        <v>45965</v>
      </c>
      <c r="BM173" s="95"/>
      <c r="BN173" s="95">
        <v>45984</v>
      </c>
      <c r="BO173" s="95">
        <v>46024</v>
      </c>
      <c r="BP173" s="119"/>
      <c r="BQ173" s="146" t="s">
        <v>515</v>
      </c>
      <c r="BR173" s="116">
        <v>45966</v>
      </c>
      <c r="BS173" s="95">
        <v>45967</v>
      </c>
      <c r="BT173" s="95"/>
      <c r="BU173" s="95">
        <v>46026</v>
      </c>
      <c r="BV173" s="95">
        <v>46027</v>
      </c>
      <c r="BW173" s="119"/>
      <c r="BX173" s="119"/>
      <c r="BY173" s="146"/>
      <c r="BZ173" s="116">
        <v>45972</v>
      </c>
      <c r="CA173" s="95">
        <v>45975</v>
      </c>
      <c r="CB173" s="151"/>
      <c r="CC173" s="95">
        <v>46040</v>
      </c>
      <c r="CD173" s="150"/>
      <c r="CE173" s="119"/>
      <c r="CF173" s="146"/>
      <c r="CG173" s="116">
        <v>45974</v>
      </c>
      <c r="CH173" s="95">
        <v>45974</v>
      </c>
      <c r="CI173" s="95"/>
      <c r="CJ173" s="95">
        <v>46041</v>
      </c>
      <c r="CK173" s="95">
        <v>46041</v>
      </c>
      <c r="CL173" s="119"/>
      <c r="CM173" s="119"/>
      <c r="CN173" s="119"/>
      <c r="CO173" s="146"/>
      <c r="CP173" s="116">
        <v>45951</v>
      </c>
      <c r="CQ173" s="95">
        <v>45961</v>
      </c>
      <c r="CR173" s="128"/>
      <c r="CS173" s="124">
        <f>MIN(INDEX('USS SUMMARY'!R:AB,MATCH($D173,'USS SUMMARY'!D:D,0),0))</f>
        <v>45968</v>
      </c>
      <c r="CT173" s="95">
        <v>46063</v>
      </c>
      <c r="CU173" s="119"/>
      <c r="CV173" s="146"/>
      <c r="CW173" s="116">
        <v>45969</v>
      </c>
      <c r="CX173" s="95">
        <v>45976</v>
      </c>
      <c r="CY173" s="128"/>
      <c r="CZ173" s="95" t="s">
        <v>390</v>
      </c>
      <c r="DA173" s="95" t="s">
        <v>390</v>
      </c>
      <c r="DB173" s="119"/>
      <c r="DC173" s="146"/>
      <c r="DD173" s="116">
        <v>45969</v>
      </c>
      <c r="DE173" s="95">
        <v>45976</v>
      </c>
      <c r="DF173" s="128"/>
      <c r="DG173" s="536">
        <v>46076</v>
      </c>
      <c r="DH173" s="536">
        <v>46080</v>
      </c>
      <c r="DI173" s="119"/>
      <c r="DJ173" s="146"/>
      <c r="DK173" s="445" t="str">
        <f>_xlfn.XLOOKUP(D173,CranePad!$D$4:$D$195,CranePad!$E$4:$E$195,0,0,1)</f>
        <v>Harsh</v>
      </c>
      <c r="DL173" s="116">
        <v>45971</v>
      </c>
      <c r="DM173" s="95">
        <v>45978</v>
      </c>
      <c r="DN173" s="95"/>
      <c r="DO173" s="95">
        <v>46076</v>
      </c>
      <c r="DP173" s="95">
        <v>46080</v>
      </c>
      <c r="DQ173" s="119"/>
      <c r="DR173" s="146"/>
      <c r="DS173" s="123">
        <v>46073</v>
      </c>
      <c r="DT173" s="124">
        <v>46081</v>
      </c>
      <c r="DU173" s="124"/>
      <c r="DV173" s="124"/>
      <c r="DW173" s="124"/>
      <c r="DX173" s="119"/>
      <c r="DY173" s="146"/>
      <c r="DZ173" s="123">
        <v>46028</v>
      </c>
      <c r="EA173" s="124">
        <v>46036</v>
      </c>
      <c r="EB173" s="124"/>
      <c r="EC173" s="124">
        <f>IF(D173='USS SUMMARY'!AE172,MIN('USS SUMMARY'!AH172:AL172),"")</f>
        <v>0</v>
      </c>
      <c r="ED173" s="124"/>
      <c r="EE173" s="119"/>
      <c r="EF173" s="146"/>
      <c r="EG173" s="123">
        <v>46082</v>
      </c>
      <c r="EH173" s="124">
        <v>46089</v>
      </c>
      <c r="EI173" s="124"/>
      <c r="EJ173" s="124"/>
      <c r="EK173" s="124"/>
      <c r="EL173" s="119"/>
      <c r="EM173" s="146"/>
      <c r="EN173" s="116">
        <v>46090</v>
      </c>
      <c r="EO173" s="95">
        <v>46092</v>
      </c>
      <c r="EP173" s="95"/>
      <c r="EQ173" s="95"/>
      <c r="ER173" s="95"/>
      <c r="ES173" s="119"/>
      <c r="ET173" s="146"/>
      <c r="EU173" s="116">
        <v>46075</v>
      </c>
      <c r="EV173" s="95">
        <f t="shared" si="215"/>
        <v>46076</v>
      </c>
      <c r="EW173" s="95"/>
      <c r="EX173" s="95"/>
      <c r="EY173" s="95"/>
      <c r="EZ173" s="119"/>
      <c r="FA173" s="146"/>
      <c r="FB173" s="116">
        <v>45679</v>
      </c>
      <c r="FC173" s="95">
        <v>45702</v>
      </c>
      <c r="FD173" s="95"/>
      <c r="FE173" s="95">
        <v>46073</v>
      </c>
      <c r="FF173" s="95"/>
      <c r="FG173" s="119"/>
      <c r="FH173" s="146"/>
      <c r="FI173" s="116">
        <v>46044</v>
      </c>
      <c r="FJ173" s="95">
        <f t="shared" si="214"/>
        <v>46069</v>
      </c>
      <c r="FK173" s="95"/>
      <c r="FL173" s="95"/>
      <c r="FM173" s="95"/>
      <c r="FN173" s="119"/>
      <c r="FO173" s="144"/>
      <c r="FP173" s="116">
        <v>46039</v>
      </c>
      <c r="FQ173" s="95">
        <v>46042</v>
      </c>
      <c r="FR173" s="128"/>
      <c r="FS173" s="95"/>
      <c r="FT173" s="95"/>
      <c r="FU173" s="119"/>
      <c r="FV173" s="146"/>
      <c r="FW173" s="116">
        <v>46093</v>
      </c>
      <c r="FX173" s="95">
        <v>46095</v>
      </c>
      <c r="FY173" s="128"/>
      <c r="FZ173" s="129"/>
      <c r="GA173" s="129"/>
      <c r="GB173" s="119"/>
      <c r="GC173" s="146"/>
      <c r="GD173" s="392"/>
      <c r="GE173" s="436"/>
      <c r="GF173" s="78"/>
      <c r="GG173" s="78"/>
    </row>
    <row r="174" spans="1:190" ht="16.5" customHeight="1" x14ac:dyDescent="0.3">
      <c r="A174" s="118">
        <f t="shared" si="213"/>
        <v>170</v>
      </c>
      <c r="B174" s="72" t="s">
        <v>215</v>
      </c>
      <c r="C174" s="75" t="s">
        <v>209</v>
      </c>
      <c r="D174" s="73" t="s">
        <v>174</v>
      </c>
      <c r="E174" s="167" t="s">
        <v>429</v>
      </c>
      <c r="F174" s="427" t="s">
        <v>387</v>
      </c>
      <c r="G174" s="95">
        <v>46071</v>
      </c>
      <c r="H174" s="219" t="str">
        <f>VLOOKUP($D174,'Stone Column Progress'!$D$6:$E$199,2,0)</f>
        <v>Bauer</v>
      </c>
      <c r="I174" s="193" t="s">
        <v>389</v>
      </c>
      <c r="J174" s="430">
        <v>549682</v>
      </c>
      <c r="K174" s="431">
        <v>2682421</v>
      </c>
      <c r="L174" s="116"/>
      <c r="M174" s="95"/>
      <c r="N174" s="128"/>
      <c r="O174" s="95" t="s">
        <v>390</v>
      </c>
      <c r="P174" s="95" t="s">
        <v>390</v>
      </c>
      <c r="Q174" s="146"/>
      <c r="R174" s="118">
        <f>VLOOKUP(D174,'Stone Column Progress'!$D$6:$M$199,7,0)</f>
        <v>253</v>
      </c>
      <c r="S174" s="73">
        <f>VLOOKUP(D174,'Stone Column Progress'!$D$6:$M$199,9,0)</f>
        <v>253</v>
      </c>
      <c r="T174" s="95">
        <v>45788</v>
      </c>
      <c r="U174" s="95">
        <v>45797</v>
      </c>
      <c r="V174" s="117"/>
      <c r="W174" s="95">
        <v>46041</v>
      </c>
      <c r="X174" s="95">
        <v>46049</v>
      </c>
      <c r="Y174" s="119"/>
      <c r="Z174" s="146"/>
      <c r="AA174" s="455" t="s">
        <v>391</v>
      </c>
      <c r="AB174" s="122" t="s">
        <v>404</v>
      </c>
      <c r="AC174" s="95"/>
      <c r="AD174" s="129"/>
      <c r="AE174" s="128"/>
      <c r="AF174" s="116">
        <v>46058</v>
      </c>
      <c r="AG174" s="116">
        <v>46068</v>
      </c>
      <c r="AH174" s="146"/>
      <c r="AI174" s="116">
        <v>45962</v>
      </c>
      <c r="AJ174" s="95">
        <v>45963</v>
      </c>
      <c r="AK174" s="117"/>
      <c r="AL174" s="131">
        <v>46074</v>
      </c>
      <c r="AM174" s="131">
        <v>46079</v>
      </c>
      <c r="AN174" s="119"/>
      <c r="AO174" s="146"/>
      <c r="AP174" s="158">
        <v>45964</v>
      </c>
      <c r="AQ174" s="130">
        <v>45964</v>
      </c>
      <c r="AR174" s="130"/>
      <c r="AS174" s="130">
        <v>46079</v>
      </c>
      <c r="AT174" s="130"/>
      <c r="AU174" s="119"/>
      <c r="AV174" s="146"/>
      <c r="AW174" s="116">
        <v>45965</v>
      </c>
      <c r="AX174" s="95">
        <v>45966</v>
      </c>
      <c r="AY174" s="128"/>
      <c r="AZ174" s="130"/>
      <c r="BA174" s="130"/>
      <c r="BB174" s="119"/>
      <c r="BC174" s="146"/>
      <c r="BD174" s="116">
        <v>45967</v>
      </c>
      <c r="BE174" s="95">
        <v>45968</v>
      </c>
      <c r="BF174" s="95"/>
      <c r="BG174" s="95"/>
      <c r="BH174" s="95"/>
      <c r="BI174" s="119"/>
      <c r="BJ174" s="146"/>
      <c r="BK174" s="116">
        <v>45969</v>
      </c>
      <c r="BL174" s="95">
        <v>45979</v>
      </c>
      <c r="BM174" s="95"/>
      <c r="BN174" s="95"/>
      <c r="BO174" s="95"/>
      <c r="BP174" s="119"/>
      <c r="BQ174" s="146"/>
      <c r="BR174" s="116">
        <v>45980</v>
      </c>
      <c r="BS174" s="95">
        <v>45981</v>
      </c>
      <c r="BT174" s="95"/>
      <c r="BU174" s="95"/>
      <c r="BV174" s="95"/>
      <c r="BW174" s="119"/>
      <c r="BX174" s="119"/>
      <c r="BY174" s="146"/>
      <c r="BZ174" s="116">
        <v>45986</v>
      </c>
      <c r="CA174" s="95">
        <v>45989</v>
      </c>
      <c r="CB174" s="151"/>
      <c r="CC174" s="95"/>
      <c r="CD174" s="150"/>
      <c r="CE174" s="119"/>
      <c r="CF174" s="146"/>
      <c r="CG174" s="116">
        <v>45988</v>
      </c>
      <c r="CH174" s="95">
        <v>45988</v>
      </c>
      <c r="CI174" s="95"/>
      <c r="CJ174" s="95"/>
      <c r="CK174" s="95"/>
      <c r="CL174" s="119"/>
      <c r="CM174" s="119"/>
      <c r="CN174" s="119"/>
      <c r="CO174" s="146"/>
      <c r="CP174" s="116">
        <v>45965</v>
      </c>
      <c r="CQ174" s="95">
        <v>45975</v>
      </c>
      <c r="CR174" s="128"/>
      <c r="CS174" s="124">
        <f>MIN(INDEX('USS SUMMARY'!R:AB,MATCH($D174,'USS SUMMARY'!D:D,0),0))</f>
        <v>0</v>
      </c>
      <c r="CT174" s="129"/>
      <c r="CU174" s="119"/>
      <c r="CV174" s="146"/>
      <c r="CW174" s="116">
        <v>45983</v>
      </c>
      <c r="CX174" s="95">
        <v>45990</v>
      </c>
      <c r="CY174" s="128"/>
      <c r="CZ174" s="95" t="s">
        <v>390</v>
      </c>
      <c r="DA174" s="95" t="s">
        <v>390</v>
      </c>
      <c r="DB174" s="119"/>
      <c r="DC174" s="146"/>
      <c r="DD174" s="116">
        <v>45983</v>
      </c>
      <c r="DE174" s="95">
        <v>45990</v>
      </c>
      <c r="DF174" s="128"/>
      <c r="DG174" s="129"/>
      <c r="DH174" s="129"/>
      <c r="DI174" s="119"/>
      <c r="DJ174" s="146"/>
      <c r="DK174" s="445" t="str">
        <f>_xlfn.XLOOKUP(D174,CranePad!$D$4:$D$195,CranePad!$E$4:$E$195,0,0,1)</f>
        <v>Odhav(Reuse)</v>
      </c>
      <c r="DL174" s="116">
        <v>45985</v>
      </c>
      <c r="DM174" s="95">
        <v>45992</v>
      </c>
      <c r="DN174" s="95"/>
      <c r="DO174" s="95"/>
      <c r="DP174" s="95"/>
      <c r="DQ174" s="119"/>
      <c r="DR174" s="146"/>
      <c r="DS174" s="123">
        <v>46063</v>
      </c>
      <c r="DT174" s="124">
        <v>46072</v>
      </c>
      <c r="DU174" s="124"/>
      <c r="DV174" s="124"/>
      <c r="DW174" s="124"/>
      <c r="DX174" s="119"/>
      <c r="DY174" s="146"/>
      <c r="DZ174" s="123">
        <v>46036</v>
      </c>
      <c r="EA174" s="124">
        <v>46044</v>
      </c>
      <c r="EB174" s="124"/>
      <c r="EC174" s="124">
        <f>IF(D174='USS SUMMARY'!AE173,MIN('USS SUMMARY'!AH173:AL173),"")</f>
        <v>0</v>
      </c>
      <c r="ED174" s="124"/>
      <c r="EE174" s="119"/>
      <c r="EF174" s="146"/>
      <c r="EG174" s="123">
        <v>46073</v>
      </c>
      <c r="EH174" s="124">
        <v>46080</v>
      </c>
      <c r="EI174" s="124"/>
      <c r="EJ174" s="124"/>
      <c r="EK174" s="124"/>
      <c r="EL174" s="119"/>
      <c r="EM174" s="146"/>
      <c r="EN174" s="116">
        <v>46081</v>
      </c>
      <c r="EO174" s="95">
        <v>46083</v>
      </c>
      <c r="EP174" s="95"/>
      <c r="EQ174" s="95"/>
      <c r="ER174" s="95"/>
      <c r="ES174" s="119"/>
      <c r="ET174" s="146"/>
      <c r="EU174" s="116">
        <v>46070</v>
      </c>
      <c r="EV174" s="95">
        <f t="shared" si="215"/>
        <v>46071</v>
      </c>
      <c r="EW174" s="95"/>
      <c r="EX174" s="95"/>
      <c r="EY174" s="95"/>
      <c r="EZ174" s="119"/>
      <c r="FA174" s="146"/>
      <c r="FB174" s="116">
        <v>45679</v>
      </c>
      <c r="FC174" s="95">
        <v>45702</v>
      </c>
      <c r="FD174" s="95"/>
      <c r="FE174" s="95"/>
      <c r="FF174" s="95"/>
      <c r="FG174" s="119"/>
      <c r="FH174" s="146"/>
      <c r="FI174" s="116">
        <v>46044</v>
      </c>
      <c r="FJ174" s="95">
        <f t="shared" si="214"/>
        <v>46069</v>
      </c>
      <c r="FK174" s="95"/>
      <c r="FL174" s="95"/>
      <c r="FM174" s="95"/>
      <c r="FN174" s="119"/>
      <c r="FO174" s="144"/>
      <c r="FP174" s="116">
        <v>46047</v>
      </c>
      <c r="FQ174" s="95">
        <v>46050</v>
      </c>
      <c r="FR174" s="128"/>
      <c r="FS174" s="95"/>
      <c r="FT174" s="95"/>
      <c r="FU174" s="119"/>
      <c r="FV174" s="146"/>
      <c r="FW174" s="116">
        <v>46084</v>
      </c>
      <c r="FX174" s="95">
        <v>46086</v>
      </c>
      <c r="FY174" s="128"/>
      <c r="FZ174" s="129"/>
      <c r="GA174" s="129"/>
      <c r="GB174" s="119"/>
      <c r="GC174" s="146"/>
      <c r="GD174" s="392"/>
      <c r="GE174" s="436"/>
      <c r="GF174" s="78"/>
      <c r="GG174" s="78"/>
    </row>
    <row r="175" spans="1:190" ht="16.5" customHeight="1" x14ac:dyDescent="0.3">
      <c r="A175" s="118">
        <f t="shared" si="213"/>
        <v>171</v>
      </c>
      <c r="B175" s="72" t="s">
        <v>215</v>
      </c>
      <c r="C175" s="75" t="s">
        <v>209</v>
      </c>
      <c r="D175" s="73" t="s">
        <v>175</v>
      </c>
      <c r="E175" s="167" t="s">
        <v>509</v>
      </c>
      <c r="F175" s="427" t="s">
        <v>426</v>
      </c>
      <c r="G175" s="95">
        <v>45820</v>
      </c>
      <c r="H175" s="219" t="str">
        <f>VLOOKUP($D175,'Stone Column Progress'!$D$6:$E$199,2,0)</f>
        <v>Keller</v>
      </c>
      <c r="I175" s="193" t="s">
        <v>389</v>
      </c>
      <c r="J175" s="430">
        <v>546034</v>
      </c>
      <c r="K175" s="431">
        <v>2677601</v>
      </c>
      <c r="L175" s="116"/>
      <c r="M175" s="95"/>
      <c r="N175" s="128"/>
      <c r="O175" s="95" t="s">
        <v>390</v>
      </c>
      <c r="P175" s="95" t="s">
        <v>390</v>
      </c>
      <c r="Q175" s="146"/>
      <c r="R175" s="118">
        <f>VLOOKUP(D175,'Stone Column Progress'!$D$6:$M$199,7,0)</f>
        <v>253</v>
      </c>
      <c r="S175" s="73">
        <f>VLOOKUP(D175,'Stone Column Progress'!$D$6:$M$199,9,0)</f>
        <v>253</v>
      </c>
      <c r="T175" s="95">
        <v>45827</v>
      </c>
      <c r="U175" s="95">
        <v>45837</v>
      </c>
      <c r="V175" s="117"/>
      <c r="W175" s="95">
        <v>45773</v>
      </c>
      <c r="X175" s="95">
        <v>45783</v>
      </c>
      <c r="Y175" s="119"/>
      <c r="Z175" s="157"/>
      <c r="AA175" s="458"/>
      <c r="AB175" s="122"/>
      <c r="AC175" s="95"/>
      <c r="AD175" s="129"/>
      <c r="AE175" s="128"/>
      <c r="AF175" s="129"/>
      <c r="AG175" s="129"/>
      <c r="AH175" s="146"/>
      <c r="AI175" s="116">
        <v>45962</v>
      </c>
      <c r="AJ175" s="127">
        <v>45963</v>
      </c>
      <c r="AK175" s="117"/>
      <c r="AL175" s="131">
        <v>45866</v>
      </c>
      <c r="AM175" s="131">
        <v>45872</v>
      </c>
      <c r="AN175" s="119"/>
      <c r="AO175" s="447"/>
      <c r="AP175" s="158">
        <v>45964</v>
      </c>
      <c r="AQ175" s="130">
        <v>45964</v>
      </c>
      <c r="AR175" s="130"/>
      <c r="AS175" s="130">
        <v>45881</v>
      </c>
      <c r="AT175" s="130">
        <v>45883</v>
      </c>
      <c r="AU175" s="119"/>
      <c r="AV175" s="146"/>
      <c r="AW175" s="116">
        <v>45965</v>
      </c>
      <c r="AX175" s="95">
        <v>45966</v>
      </c>
      <c r="AY175" s="128"/>
      <c r="AZ175" s="130">
        <v>45885</v>
      </c>
      <c r="BA175" s="130">
        <v>45885</v>
      </c>
      <c r="BB175" s="119"/>
      <c r="BC175" s="146"/>
      <c r="BD175" s="116">
        <v>45967</v>
      </c>
      <c r="BE175" s="95">
        <v>45968</v>
      </c>
      <c r="BF175" s="95"/>
      <c r="BG175" s="95">
        <v>45889</v>
      </c>
      <c r="BH175" s="95">
        <v>45889</v>
      </c>
      <c r="BI175" s="119"/>
      <c r="BJ175" s="146"/>
      <c r="BK175" s="116">
        <v>45969</v>
      </c>
      <c r="BL175" s="95">
        <v>45979</v>
      </c>
      <c r="BM175" s="95"/>
      <c r="BN175" s="95">
        <v>45902</v>
      </c>
      <c r="BO175" s="95">
        <v>45921</v>
      </c>
      <c r="BP175" s="119"/>
      <c r="BQ175" s="146"/>
      <c r="BR175" s="116">
        <v>45980</v>
      </c>
      <c r="BS175" s="95">
        <v>45981</v>
      </c>
      <c r="BT175" s="95"/>
      <c r="BU175" s="95">
        <v>45922</v>
      </c>
      <c r="BV175" s="95">
        <v>45923</v>
      </c>
      <c r="BW175" s="119"/>
      <c r="BX175" s="119"/>
      <c r="BY175" s="146"/>
      <c r="BZ175" s="116">
        <v>45986</v>
      </c>
      <c r="CA175" s="95">
        <v>45989</v>
      </c>
      <c r="CB175" s="151"/>
      <c r="CC175" s="95">
        <v>45952</v>
      </c>
      <c r="CD175" s="150"/>
      <c r="CE175" s="119"/>
      <c r="CF175" s="146"/>
      <c r="CG175" s="116">
        <v>45988</v>
      </c>
      <c r="CH175" s="95">
        <v>45988</v>
      </c>
      <c r="CI175" s="95"/>
      <c r="CJ175" s="95">
        <v>45968</v>
      </c>
      <c r="CK175" s="95">
        <v>45969</v>
      </c>
      <c r="CL175" s="128"/>
      <c r="CM175" s="119"/>
      <c r="CN175" s="119"/>
      <c r="CO175" s="146"/>
      <c r="CP175" s="116">
        <v>45978</v>
      </c>
      <c r="CQ175" s="95">
        <v>45988</v>
      </c>
      <c r="CR175" s="128"/>
      <c r="CS175" s="124">
        <f>MIN(INDEX('USS SUMMARY'!R:AB,MATCH($D175,'USS SUMMARY'!D:D,0),0))</f>
        <v>45883</v>
      </c>
      <c r="CT175" s="129"/>
      <c r="CU175" s="119"/>
      <c r="CV175" s="146"/>
      <c r="CW175" s="116">
        <v>45983</v>
      </c>
      <c r="CX175" s="95">
        <v>45990</v>
      </c>
      <c r="CY175" s="128"/>
      <c r="CZ175" s="95" t="s">
        <v>390</v>
      </c>
      <c r="DA175" s="95" t="s">
        <v>390</v>
      </c>
      <c r="DB175" s="119"/>
      <c r="DC175" s="146"/>
      <c r="DD175" s="116">
        <v>45983</v>
      </c>
      <c r="DE175" s="95">
        <v>45990</v>
      </c>
      <c r="DF175" s="128"/>
      <c r="DG175" s="129"/>
      <c r="DH175" s="129"/>
      <c r="DI175" s="119"/>
      <c r="DJ175" s="146"/>
      <c r="DK175" s="445" t="str">
        <f>_xlfn.XLOOKUP(D175,CranePad!$D$4:$D$195,CranePad!$E$4:$E$195,0,0,1)</f>
        <v>Keshav</v>
      </c>
      <c r="DL175" s="116">
        <v>45985</v>
      </c>
      <c r="DM175" s="95">
        <v>45992</v>
      </c>
      <c r="DN175" s="95"/>
      <c r="DO175" s="95">
        <v>45966</v>
      </c>
      <c r="DP175" s="95">
        <v>46064</v>
      </c>
      <c r="DQ175" s="119"/>
      <c r="DR175" s="146"/>
      <c r="DS175" s="123">
        <v>46029</v>
      </c>
      <c r="DT175" s="124">
        <v>46039</v>
      </c>
      <c r="DU175" s="124"/>
      <c r="DV175" s="124"/>
      <c r="DW175" s="124"/>
      <c r="DX175" s="119"/>
      <c r="DY175" s="146"/>
      <c r="DZ175" s="123">
        <v>46042</v>
      </c>
      <c r="EA175" s="124">
        <v>46050</v>
      </c>
      <c r="EB175" s="124"/>
      <c r="EC175" s="124">
        <f>IF(D175='USS SUMMARY'!AE174,MIN('USS SUMMARY'!AH174:AL174),"")</f>
        <v>0</v>
      </c>
      <c r="ED175" s="124"/>
      <c r="EE175" s="119"/>
      <c r="EF175" s="146"/>
      <c r="EG175" s="123">
        <v>46040</v>
      </c>
      <c r="EH175" s="124">
        <v>46047</v>
      </c>
      <c r="EI175" s="124"/>
      <c r="EJ175" s="124"/>
      <c r="EK175" s="124"/>
      <c r="EL175" s="119"/>
      <c r="EM175" s="146"/>
      <c r="EN175" s="116">
        <v>46048</v>
      </c>
      <c r="EO175" s="95">
        <v>46050</v>
      </c>
      <c r="EP175" s="95"/>
      <c r="EQ175" s="95"/>
      <c r="ER175" s="95"/>
      <c r="ES175" s="119"/>
      <c r="ET175" s="146"/>
      <c r="EU175" s="116">
        <v>46051</v>
      </c>
      <c r="EV175" s="95">
        <f t="shared" si="215"/>
        <v>46052</v>
      </c>
      <c r="EW175" s="95"/>
      <c r="EX175" s="95"/>
      <c r="EY175" s="95"/>
      <c r="EZ175" s="119"/>
      <c r="FA175" s="146"/>
      <c r="FB175" s="116">
        <v>46014</v>
      </c>
      <c r="FC175" s="95">
        <v>45670</v>
      </c>
      <c r="FD175" s="95"/>
      <c r="FE175" s="95">
        <v>46070</v>
      </c>
      <c r="FF175" s="95">
        <v>46074</v>
      </c>
      <c r="FG175" s="119"/>
      <c r="FH175" s="146"/>
      <c r="FI175" s="116">
        <v>45999</v>
      </c>
      <c r="FJ175" s="95">
        <f t="shared" si="214"/>
        <v>46024</v>
      </c>
      <c r="FK175" s="95"/>
      <c r="FL175" s="95">
        <v>46053</v>
      </c>
      <c r="FM175" s="95">
        <v>46068</v>
      </c>
      <c r="FN175" s="119"/>
      <c r="FO175" s="144"/>
      <c r="FP175" s="116">
        <v>46053</v>
      </c>
      <c r="FQ175" s="95">
        <v>46056</v>
      </c>
      <c r="FR175" s="128"/>
      <c r="FS175" s="95"/>
      <c r="FT175" s="95"/>
      <c r="FU175" s="119"/>
      <c r="FV175" s="146"/>
      <c r="FW175" s="116">
        <v>46057</v>
      </c>
      <c r="FX175" s="95">
        <v>46059</v>
      </c>
      <c r="FY175" s="128"/>
      <c r="FZ175" s="129"/>
      <c r="GA175" s="129"/>
      <c r="GB175" s="119"/>
      <c r="GC175" s="146"/>
      <c r="GD175" s="392"/>
      <c r="GE175" s="436"/>
      <c r="GF175" s="78"/>
      <c r="GG175" s="78"/>
    </row>
    <row r="176" spans="1:190" ht="16.5" customHeight="1" x14ac:dyDescent="0.3">
      <c r="A176" s="118">
        <f t="shared" si="213"/>
        <v>172</v>
      </c>
      <c r="B176" s="72" t="s">
        <v>215</v>
      </c>
      <c r="C176" s="75" t="s">
        <v>209</v>
      </c>
      <c r="D176" s="73" t="s">
        <v>176</v>
      </c>
      <c r="E176" s="167" t="s">
        <v>509</v>
      </c>
      <c r="F176" s="427" t="s">
        <v>426</v>
      </c>
      <c r="G176" s="95">
        <v>45820</v>
      </c>
      <c r="H176" s="219" t="str">
        <f>VLOOKUP($D176,'Stone Column Progress'!$D$6:$E$199,2,0)</f>
        <v>Keller</v>
      </c>
      <c r="I176" s="193" t="s">
        <v>389</v>
      </c>
      <c r="J176" s="430">
        <v>546672</v>
      </c>
      <c r="K176" s="431">
        <v>2678249</v>
      </c>
      <c r="L176" s="116"/>
      <c r="M176" s="95"/>
      <c r="N176" s="128"/>
      <c r="O176" s="95" t="s">
        <v>390</v>
      </c>
      <c r="P176" s="95" t="s">
        <v>390</v>
      </c>
      <c r="Q176" s="146"/>
      <c r="R176" s="118">
        <f>VLOOKUP(D176,'Stone Column Progress'!$D$6:$M$199,7,0)</f>
        <v>253</v>
      </c>
      <c r="S176" s="73">
        <f>VLOOKUP(D176,'Stone Column Progress'!$D$6:$M$199,9,0)</f>
        <v>253</v>
      </c>
      <c r="T176" s="95">
        <v>45817</v>
      </c>
      <c r="U176" s="95">
        <v>45826</v>
      </c>
      <c r="V176" s="117"/>
      <c r="W176" s="95">
        <v>45782</v>
      </c>
      <c r="X176" s="95">
        <v>45812</v>
      </c>
      <c r="Y176" s="119"/>
      <c r="Z176" s="146"/>
      <c r="AA176" s="116"/>
      <c r="AB176" s="155"/>
      <c r="AC176" s="95"/>
      <c r="AD176" s="129"/>
      <c r="AE176" s="128"/>
      <c r="AF176" s="129"/>
      <c r="AG176" s="129"/>
      <c r="AH176" s="146"/>
      <c r="AI176" s="116">
        <v>45964</v>
      </c>
      <c r="AJ176" s="127">
        <v>45965</v>
      </c>
      <c r="AK176" s="117"/>
      <c r="AL176" s="131">
        <v>45904</v>
      </c>
      <c r="AM176" s="131">
        <v>45905</v>
      </c>
      <c r="AN176" s="119"/>
      <c r="AO176" s="146"/>
      <c r="AP176" s="158">
        <v>45966</v>
      </c>
      <c r="AQ176" s="130">
        <v>45966</v>
      </c>
      <c r="AR176" s="130"/>
      <c r="AS176" s="130">
        <v>45926</v>
      </c>
      <c r="AT176" s="130">
        <v>45926</v>
      </c>
      <c r="AU176" s="119"/>
      <c r="AV176" s="146"/>
      <c r="AW176" s="116">
        <v>45967</v>
      </c>
      <c r="AX176" s="95">
        <v>45968</v>
      </c>
      <c r="AY176" s="128"/>
      <c r="AZ176" s="130">
        <v>45927</v>
      </c>
      <c r="BA176" s="130">
        <v>45927</v>
      </c>
      <c r="BB176" s="119"/>
      <c r="BC176" s="146"/>
      <c r="BD176" s="116">
        <v>45969</v>
      </c>
      <c r="BE176" s="95">
        <v>45970</v>
      </c>
      <c r="BF176" s="95"/>
      <c r="BG176" s="95">
        <v>45928</v>
      </c>
      <c r="BH176" s="95">
        <v>45928</v>
      </c>
      <c r="BI176" s="119"/>
      <c r="BJ176" s="146"/>
      <c r="BK176" s="116">
        <v>45971</v>
      </c>
      <c r="BL176" s="95">
        <v>45981</v>
      </c>
      <c r="BM176" s="95"/>
      <c r="BN176" s="95">
        <v>45934</v>
      </c>
      <c r="BO176" s="95">
        <v>45942</v>
      </c>
      <c r="BP176" s="119"/>
      <c r="BQ176" s="146"/>
      <c r="BR176" s="116">
        <v>45982</v>
      </c>
      <c r="BS176" s="95">
        <v>45983</v>
      </c>
      <c r="BT176" s="95"/>
      <c r="BU176" s="95">
        <v>45943</v>
      </c>
      <c r="BV176" s="95">
        <v>45943</v>
      </c>
      <c r="BW176" s="119"/>
      <c r="BX176" s="119"/>
      <c r="BY176" s="146"/>
      <c r="BZ176" s="116">
        <v>45988</v>
      </c>
      <c r="CA176" s="95">
        <v>45991</v>
      </c>
      <c r="CB176" s="151"/>
      <c r="CC176" s="95">
        <v>45969</v>
      </c>
      <c r="CD176" s="150"/>
      <c r="CE176" s="119"/>
      <c r="CF176" s="146"/>
      <c r="CG176" s="116">
        <v>45990</v>
      </c>
      <c r="CH176" s="95">
        <v>45990</v>
      </c>
      <c r="CI176" s="95"/>
      <c r="CJ176" s="95">
        <v>45970</v>
      </c>
      <c r="CK176" s="95">
        <v>45971</v>
      </c>
      <c r="CL176" s="119"/>
      <c r="CM176" s="119"/>
      <c r="CN176" s="119"/>
      <c r="CO176" s="146"/>
      <c r="CP176" s="116">
        <v>45967</v>
      </c>
      <c r="CQ176" s="95">
        <v>45977</v>
      </c>
      <c r="CR176" s="128"/>
      <c r="CS176" s="124">
        <f>MIN(INDEX('USS SUMMARY'!R:AB,MATCH($D176,'USS SUMMARY'!D:D,0),0))</f>
        <v>45925</v>
      </c>
      <c r="CT176" s="124">
        <v>46079</v>
      </c>
      <c r="CU176" s="119"/>
      <c r="CV176" s="146"/>
      <c r="CW176" s="116">
        <v>45985</v>
      </c>
      <c r="CX176" s="95">
        <v>45992</v>
      </c>
      <c r="CY176" s="128"/>
      <c r="CZ176" s="95">
        <v>45726</v>
      </c>
      <c r="DA176" s="127">
        <v>45765</v>
      </c>
      <c r="DB176" s="119"/>
      <c r="DC176" s="146"/>
      <c r="DD176" s="116">
        <v>45985</v>
      </c>
      <c r="DE176" s="95">
        <v>45992</v>
      </c>
      <c r="DF176" s="128"/>
      <c r="DG176" s="127">
        <v>46062</v>
      </c>
      <c r="DH176" s="127">
        <v>46064</v>
      </c>
      <c r="DI176" s="119"/>
      <c r="DJ176" s="146"/>
      <c r="DK176" s="445" t="str">
        <f>_xlfn.XLOOKUP(D176,CranePad!$D$4:$D$195,CranePad!$E$4:$E$195,0,0,1)</f>
        <v>Bipin</v>
      </c>
      <c r="DL176" s="116">
        <v>45987</v>
      </c>
      <c r="DM176" s="95">
        <v>45994</v>
      </c>
      <c r="DN176" s="95"/>
      <c r="DO176" s="95">
        <v>46060</v>
      </c>
      <c r="DP176" s="95">
        <v>46080</v>
      </c>
      <c r="DQ176" s="119"/>
      <c r="DR176" s="146"/>
      <c r="DS176" s="123">
        <v>46051</v>
      </c>
      <c r="DT176" s="124">
        <v>46061</v>
      </c>
      <c r="DU176" s="124"/>
      <c r="DV176" s="124"/>
      <c r="DW176" s="124"/>
      <c r="DX176" s="119"/>
      <c r="DY176" s="146"/>
      <c r="DZ176" s="123">
        <v>46043</v>
      </c>
      <c r="EA176" s="124">
        <v>46051</v>
      </c>
      <c r="EB176" s="124"/>
      <c r="EC176" s="124">
        <f>IF(D176='USS SUMMARY'!AE175,MIN('USS SUMMARY'!AH175:AL175),"")</f>
        <v>0</v>
      </c>
      <c r="ED176" s="124"/>
      <c r="EE176" s="119"/>
      <c r="EF176" s="146"/>
      <c r="EG176" s="123">
        <v>46062</v>
      </c>
      <c r="EH176" s="124">
        <v>46069</v>
      </c>
      <c r="EI176" s="124"/>
      <c r="EJ176" s="124"/>
      <c r="EK176" s="124"/>
      <c r="EL176" s="119"/>
      <c r="EM176" s="146"/>
      <c r="EN176" s="116">
        <v>46070</v>
      </c>
      <c r="EO176" s="95">
        <v>46072</v>
      </c>
      <c r="EP176" s="95"/>
      <c r="EQ176" s="95"/>
      <c r="ER176" s="95"/>
      <c r="ES176" s="119"/>
      <c r="ET176" s="146"/>
      <c r="EU176" s="116">
        <v>46053</v>
      </c>
      <c r="EV176" s="95">
        <f t="shared" si="215"/>
        <v>46054</v>
      </c>
      <c r="EW176" s="95"/>
      <c r="EX176" s="95"/>
      <c r="EY176" s="95"/>
      <c r="EZ176" s="119"/>
      <c r="FA176" s="146"/>
      <c r="FB176" s="116">
        <v>45679</v>
      </c>
      <c r="FC176" s="95">
        <v>45702</v>
      </c>
      <c r="FD176" s="95"/>
      <c r="FE176" s="95">
        <v>46071</v>
      </c>
      <c r="FF176" s="95"/>
      <c r="FG176" s="119"/>
      <c r="FH176" s="146"/>
      <c r="FI176" s="116">
        <v>46021</v>
      </c>
      <c r="FJ176" s="95">
        <f t="shared" si="214"/>
        <v>46046</v>
      </c>
      <c r="FK176" s="95"/>
      <c r="FL176" s="95">
        <v>46053</v>
      </c>
      <c r="FM176" s="95">
        <v>46068</v>
      </c>
      <c r="FN176" s="119"/>
      <c r="FO176" s="144"/>
      <c r="FP176" s="116">
        <v>46054</v>
      </c>
      <c r="FQ176" s="95">
        <v>46057</v>
      </c>
      <c r="FR176" s="128"/>
      <c r="FS176" s="95"/>
      <c r="FT176" s="95"/>
      <c r="FU176" s="119"/>
      <c r="FV176" s="146"/>
      <c r="FW176" s="116">
        <v>46073</v>
      </c>
      <c r="FX176" s="95">
        <v>46075</v>
      </c>
      <c r="FY176" s="128"/>
      <c r="FZ176" s="129"/>
      <c r="GA176" s="129"/>
      <c r="GB176" s="119"/>
      <c r="GC176" s="146"/>
      <c r="GD176" s="392"/>
      <c r="GE176" s="436"/>
      <c r="GF176" s="78"/>
      <c r="GG176" s="78"/>
    </row>
    <row r="177" spans="1:189" x14ac:dyDescent="0.3">
      <c r="A177" s="118">
        <f t="shared" si="213"/>
        <v>173</v>
      </c>
      <c r="B177" s="72" t="s">
        <v>215</v>
      </c>
      <c r="C177" s="75" t="s">
        <v>209</v>
      </c>
      <c r="D177" s="73" t="s">
        <v>177</v>
      </c>
      <c r="E177" s="167" t="s">
        <v>425</v>
      </c>
      <c r="F177" s="427" t="s">
        <v>423</v>
      </c>
      <c r="G177" s="95">
        <v>45875</v>
      </c>
      <c r="H177" s="219" t="str">
        <f>VLOOKUP($D177,'Stone Column Progress'!$D$6:$E$199,2,0)</f>
        <v>Bauer</v>
      </c>
      <c r="I177" s="193" t="s">
        <v>389</v>
      </c>
      <c r="J177" s="430">
        <v>547310</v>
      </c>
      <c r="K177" s="431">
        <v>2678897</v>
      </c>
      <c r="L177" s="116"/>
      <c r="M177" s="95"/>
      <c r="N177" s="128"/>
      <c r="O177" s="95" t="s">
        <v>390</v>
      </c>
      <c r="P177" s="95" t="s">
        <v>390</v>
      </c>
      <c r="Q177" s="146"/>
      <c r="R177" s="118">
        <f>VLOOKUP(D177,'Stone Column Progress'!$D$6:$M$199,7,0)</f>
        <v>253</v>
      </c>
      <c r="S177" s="73">
        <f>VLOOKUP(D177,'Stone Column Progress'!$D$6:$M$199,9,0)</f>
        <v>253</v>
      </c>
      <c r="T177" s="95">
        <v>45827</v>
      </c>
      <c r="U177" s="95">
        <v>45837</v>
      </c>
      <c r="V177" s="117"/>
      <c r="W177" s="95">
        <v>45779</v>
      </c>
      <c r="X177" s="95">
        <v>45804</v>
      </c>
      <c r="Y177" s="119"/>
      <c r="Z177" s="146"/>
      <c r="AA177" s="116"/>
      <c r="AB177" s="155"/>
      <c r="AC177" s="95"/>
      <c r="AD177" s="127"/>
      <c r="AE177" s="128"/>
      <c r="AF177" s="129"/>
      <c r="AG177" s="129"/>
      <c r="AH177" s="146"/>
      <c r="AI177" s="116">
        <v>45965</v>
      </c>
      <c r="AJ177" s="127">
        <v>45966</v>
      </c>
      <c r="AK177" s="117"/>
      <c r="AL177" s="131">
        <v>45889</v>
      </c>
      <c r="AM177" s="131">
        <v>45899</v>
      </c>
      <c r="AN177" s="119"/>
      <c r="AO177" s="146"/>
      <c r="AP177" s="158">
        <v>45967</v>
      </c>
      <c r="AQ177" s="130">
        <v>45967</v>
      </c>
      <c r="AR177" s="130"/>
      <c r="AS177" s="130">
        <v>45900</v>
      </c>
      <c r="AT177" s="130">
        <v>45902</v>
      </c>
      <c r="AU177" s="119"/>
      <c r="AV177" s="146"/>
      <c r="AW177" s="116">
        <v>45968</v>
      </c>
      <c r="AX177" s="95">
        <v>45969</v>
      </c>
      <c r="AY177" s="128"/>
      <c r="AZ177" s="130">
        <v>45903</v>
      </c>
      <c r="BA177" s="130">
        <v>45903</v>
      </c>
      <c r="BB177" s="119"/>
      <c r="BC177" s="146"/>
      <c r="BD177" s="116">
        <v>45970</v>
      </c>
      <c r="BE177" s="95">
        <v>45971</v>
      </c>
      <c r="BF177" s="95"/>
      <c r="BG177" s="95">
        <v>45917</v>
      </c>
      <c r="BH177" s="95">
        <v>45917</v>
      </c>
      <c r="BI177" s="119"/>
      <c r="BJ177" s="146"/>
      <c r="BK177" s="116">
        <v>45972</v>
      </c>
      <c r="BL177" s="95">
        <v>45982</v>
      </c>
      <c r="BM177" s="95"/>
      <c r="BN177" s="95">
        <v>45925</v>
      </c>
      <c r="BO177" s="95">
        <v>45936</v>
      </c>
      <c r="BP177" s="119"/>
      <c r="BQ177" s="146"/>
      <c r="BR177" s="116">
        <v>45983</v>
      </c>
      <c r="BS177" s="95">
        <v>45984</v>
      </c>
      <c r="BT177" s="95"/>
      <c r="BU177" s="95">
        <v>45937</v>
      </c>
      <c r="BV177" s="95">
        <v>45938</v>
      </c>
      <c r="BW177" s="119"/>
      <c r="BX177" s="119"/>
      <c r="BY177" s="146"/>
      <c r="BZ177" s="116">
        <v>45989</v>
      </c>
      <c r="CA177" s="95">
        <v>45992</v>
      </c>
      <c r="CB177" s="151"/>
      <c r="CC177" s="95">
        <v>45977</v>
      </c>
      <c r="CD177" s="150"/>
      <c r="CE177" s="119"/>
      <c r="CF177" s="146"/>
      <c r="CG177" s="116">
        <v>45991</v>
      </c>
      <c r="CH177" s="95">
        <v>45991</v>
      </c>
      <c r="CI177" s="95"/>
      <c r="CJ177" s="95">
        <v>45977</v>
      </c>
      <c r="CK177" s="95">
        <v>45977</v>
      </c>
      <c r="CL177" s="119"/>
      <c r="CM177" s="119"/>
      <c r="CN177" s="119"/>
      <c r="CO177" s="146"/>
      <c r="CP177" s="116">
        <v>45968</v>
      </c>
      <c r="CQ177" s="95">
        <v>45978</v>
      </c>
      <c r="CR177" s="128"/>
      <c r="CS177" s="124">
        <f>MIN(INDEX('USS SUMMARY'!R:AB,MATCH($D177,'USS SUMMARY'!D:D,0),0))</f>
        <v>45903</v>
      </c>
      <c r="CT177" s="536">
        <v>46077</v>
      </c>
      <c r="CU177" s="119"/>
      <c r="CV177" s="146"/>
      <c r="CW177" s="116">
        <v>45986</v>
      </c>
      <c r="CX177" s="95">
        <v>45993</v>
      </c>
      <c r="CY177" s="128"/>
      <c r="CZ177" s="95">
        <v>45741</v>
      </c>
      <c r="DA177" s="95">
        <v>45796</v>
      </c>
      <c r="DB177" s="119"/>
      <c r="DC177" s="146"/>
      <c r="DD177" s="116">
        <v>45986</v>
      </c>
      <c r="DE177" s="95">
        <v>45993</v>
      </c>
      <c r="DF177" s="128"/>
      <c r="DG177" s="95">
        <v>46065</v>
      </c>
      <c r="DH177" s="95">
        <v>46067</v>
      </c>
      <c r="DI177" s="119"/>
      <c r="DJ177" s="146"/>
      <c r="DK177" s="445" t="str">
        <f>_xlfn.XLOOKUP(D177,CranePad!$D$4:$D$195,CranePad!$E$4:$E$195,0,0,1)</f>
        <v>SS Jadeja</v>
      </c>
      <c r="DL177" s="116">
        <v>45988</v>
      </c>
      <c r="DM177" s="95">
        <v>45995</v>
      </c>
      <c r="DN177" s="95"/>
      <c r="DO177" s="95">
        <v>46024</v>
      </c>
      <c r="DP177" s="95">
        <v>46035</v>
      </c>
      <c r="DQ177" s="119"/>
      <c r="DR177" s="146"/>
      <c r="DS177" s="123">
        <v>46022</v>
      </c>
      <c r="DT177" s="124">
        <v>46031</v>
      </c>
      <c r="DU177" s="124"/>
      <c r="DV177" s="124">
        <v>46080</v>
      </c>
      <c r="DW177" s="124"/>
      <c r="DX177" s="119"/>
      <c r="DY177" s="146"/>
      <c r="DZ177" s="123">
        <v>46018</v>
      </c>
      <c r="EA177" s="124">
        <v>46026</v>
      </c>
      <c r="EB177" s="124"/>
      <c r="EC177" s="124">
        <f>IF(D177='USS SUMMARY'!AE176,MIN('USS SUMMARY'!AH176:AL176),"")</f>
        <v>0</v>
      </c>
      <c r="ED177" s="124"/>
      <c r="EE177" s="119"/>
      <c r="EF177" s="146"/>
      <c r="EG177" s="123">
        <v>46032</v>
      </c>
      <c r="EH177" s="124">
        <v>46039</v>
      </c>
      <c r="EI177" s="124"/>
      <c r="EJ177" s="124"/>
      <c r="EK177" s="124"/>
      <c r="EL177" s="119"/>
      <c r="EM177" s="146"/>
      <c r="EN177" s="116">
        <v>46040</v>
      </c>
      <c r="EO177" s="95">
        <v>46042</v>
      </c>
      <c r="EP177" s="95"/>
      <c r="EQ177" s="95"/>
      <c r="ER177" s="95"/>
      <c r="ES177" s="119"/>
      <c r="ET177" s="146"/>
      <c r="EU177" s="116">
        <v>46027</v>
      </c>
      <c r="EV177" s="95">
        <f t="shared" si="215"/>
        <v>46028</v>
      </c>
      <c r="EW177" s="95"/>
      <c r="EX177" s="95"/>
      <c r="EY177" s="95"/>
      <c r="EZ177" s="119"/>
      <c r="FA177" s="146"/>
      <c r="FB177" s="116">
        <v>46014</v>
      </c>
      <c r="FC177" s="95">
        <v>45670</v>
      </c>
      <c r="FD177" s="95"/>
      <c r="FE177" s="95">
        <v>46077</v>
      </c>
      <c r="FF177" s="95"/>
      <c r="FG177" s="119"/>
      <c r="FH177" s="146"/>
      <c r="FI177" s="116">
        <v>45999</v>
      </c>
      <c r="FJ177" s="95">
        <f t="shared" si="214"/>
        <v>46024</v>
      </c>
      <c r="FK177" s="95"/>
      <c r="FL177" s="95">
        <v>46053</v>
      </c>
      <c r="FM177" s="95">
        <v>46068</v>
      </c>
      <c r="FN177" s="119"/>
      <c r="FO177" s="144"/>
      <c r="FP177" s="116">
        <v>46029</v>
      </c>
      <c r="FQ177" s="95">
        <v>46032</v>
      </c>
      <c r="FR177" s="128"/>
      <c r="FS177" s="95"/>
      <c r="FT177" s="95"/>
      <c r="FU177" s="119"/>
      <c r="FV177" s="146"/>
      <c r="FW177" s="116">
        <v>46043</v>
      </c>
      <c r="FX177" s="95">
        <v>46045</v>
      </c>
      <c r="FY177" s="128"/>
      <c r="FZ177" s="129"/>
      <c r="GA177" s="129"/>
      <c r="GB177" s="119"/>
      <c r="GC177" s="146"/>
      <c r="GD177" s="392"/>
      <c r="GE177" s="436"/>
      <c r="GF177" s="78"/>
      <c r="GG177" s="78"/>
    </row>
    <row r="178" spans="1:189" ht="16.5" customHeight="1" x14ac:dyDescent="0.3">
      <c r="A178" s="118">
        <f t="shared" si="213"/>
        <v>174</v>
      </c>
      <c r="B178" s="72" t="s">
        <v>215</v>
      </c>
      <c r="C178" s="75" t="s">
        <v>209</v>
      </c>
      <c r="D178" s="73" t="s">
        <v>179</v>
      </c>
      <c r="E178" s="167" t="s">
        <v>421</v>
      </c>
      <c r="F178" s="427" t="s">
        <v>398</v>
      </c>
      <c r="G178" s="95">
        <v>46064</v>
      </c>
      <c r="H178" s="219" t="str">
        <f>VLOOKUP($D178,'Stone Column Progress'!$D$6:$E$199,2,0)</f>
        <v>Bauer</v>
      </c>
      <c r="I178" s="193" t="s">
        <v>389</v>
      </c>
      <c r="J178" s="430">
        <v>547948</v>
      </c>
      <c r="K178" s="431">
        <v>2679545</v>
      </c>
      <c r="L178" s="116"/>
      <c r="M178" s="95"/>
      <c r="N178" s="128"/>
      <c r="O178" s="95" t="s">
        <v>390</v>
      </c>
      <c r="P178" s="95" t="s">
        <v>390</v>
      </c>
      <c r="Q178" s="146"/>
      <c r="R178" s="118">
        <f>VLOOKUP(D178,'Stone Column Progress'!$D$6:$M$199,7,0)</f>
        <v>253</v>
      </c>
      <c r="S178" s="73">
        <f>VLOOKUP(D178,'Stone Column Progress'!$D$6:$M$199,9,0)</f>
        <v>253</v>
      </c>
      <c r="T178" s="95">
        <v>45817</v>
      </c>
      <c r="U178" s="95">
        <v>45826</v>
      </c>
      <c r="V178" s="117"/>
      <c r="W178" s="95">
        <v>45805</v>
      </c>
      <c r="X178" s="95">
        <v>45817</v>
      </c>
      <c r="Y178" s="119"/>
      <c r="Z178" s="146"/>
      <c r="AA178" s="459" t="s">
        <v>391</v>
      </c>
      <c r="AB178" s="122" t="s">
        <v>404</v>
      </c>
      <c r="AC178" s="95"/>
      <c r="AD178" s="129"/>
      <c r="AE178" s="128"/>
      <c r="AF178" s="116">
        <v>46047</v>
      </c>
      <c r="AG178" s="95">
        <v>46059</v>
      </c>
      <c r="AH178" s="146"/>
      <c r="AI178" s="116">
        <v>45968</v>
      </c>
      <c r="AJ178" s="127">
        <v>45969</v>
      </c>
      <c r="AK178" s="117"/>
      <c r="AL178" s="131">
        <v>46068</v>
      </c>
      <c r="AM178" s="131">
        <v>46070</v>
      </c>
      <c r="AN178" s="119"/>
      <c r="AO178" s="146"/>
      <c r="AP178" s="158">
        <v>45970</v>
      </c>
      <c r="AQ178" s="130">
        <v>45970</v>
      </c>
      <c r="AR178" s="130"/>
      <c r="AS178" s="130"/>
      <c r="AT178" s="130"/>
      <c r="AU178" s="119"/>
      <c r="AV178" s="146"/>
      <c r="AW178" s="116">
        <v>45971</v>
      </c>
      <c r="AX178" s="95">
        <v>45972</v>
      </c>
      <c r="AY178" s="128"/>
      <c r="AZ178" s="130"/>
      <c r="BA178" s="130"/>
      <c r="BB178" s="119"/>
      <c r="BC178" s="146"/>
      <c r="BD178" s="116">
        <v>45973</v>
      </c>
      <c r="BE178" s="95">
        <v>45974</v>
      </c>
      <c r="BF178" s="95"/>
      <c r="BG178" s="95"/>
      <c r="BH178" s="95"/>
      <c r="BI178" s="119"/>
      <c r="BJ178" s="146"/>
      <c r="BK178" s="116">
        <v>45975</v>
      </c>
      <c r="BL178" s="95">
        <v>45985</v>
      </c>
      <c r="BM178" s="95"/>
      <c r="BN178" s="95"/>
      <c r="BO178" s="95"/>
      <c r="BP178" s="119"/>
      <c r="BQ178" s="146"/>
      <c r="BR178" s="116">
        <v>45986</v>
      </c>
      <c r="BS178" s="95">
        <v>45987</v>
      </c>
      <c r="BT178" s="95"/>
      <c r="BU178" s="95"/>
      <c r="BV178" s="95"/>
      <c r="BW178" s="119"/>
      <c r="BX178" s="119"/>
      <c r="BY178" s="146"/>
      <c r="BZ178" s="116">
        <v>45992</v>
      </c>
      <c r="CA178" s="95">
        <v>45995</v>
      </c>
      <c r="CB178" s="151"/>
      <c r="CC178" s="95"/>
      <c r="CD178" s="150"/>
      <c r="CE178" s="119"/>
      <c r="CF178" s="146"/>
      <c r="CG178" s="116">
        <v>45994</v>
      </c>
      <c r="CH178" s="95">
        <v>45994</v>
      </c>
      <c r="CI178" s="95"/>
      <c r="CJ178" s="95"/>
      <c r="CK178" s="95"/>
      <c r="CL178" s="119"/>
      <c r="CM178" s="119"/>
      <c r="CN178" s="119"/>
      <c r="CO178" s="146"/>
      <c r="CP178" s="116">
        <v>45971</v>
      </c>
      <c r="CQ178" s="95">
        <v>45981</v>
      </c>
      <c r="CR178" s="128"/>
      <c r="CS178" s="124">
        <f>MIN(INDEX('USS SUMMARY'!R:AB,MATCH($D178,'USS SUMMARY'!D:D,0),0))</f>
        <v>0</v>
      </c>
      <c r="CT178" s="129"/>
      <c r="CU178" s="119"/>
      <c r="CV178" s="146"/>
      <c r="CW178" s="116">
        <v>45989</v>
      </c>
      <c r="CX178" s="95">
        <v>45996</v>
      </c>
      <c r="CY178" s="128"/>
      <c r="CZ178" s="95" t="s">
        <v>390</v>
      </c>
      <c r="DA178" s="95" t="s">
        <v>390</v>
      </c>
      <c r="DB178" s="119"/>
      <c r="DC178" s="146"/>
      <c r="DD178" s="116">
        <v>45989</v>
      </c>
      <c r="DE178" s="95">
        <v>45996</v>
      </c>
      <c r="DF178" s="128"/>
      <c r="DG178" s="536">
        <v>46072</v>
      </c>
      <c r="DH178" s="536">
        <v>46076</v>
      </c>
      <c r="DI178" s="119"/>
      <c r="DJ178" s="146"/>
      <c r="DK178" s="445" t="str">
        <f>_xlfn.XLOOKUP(D178,CranePad!$D$4:$D$195,CranePad!$E$4:$E$195,0,0,1)</f>
        <v>Harsh(Reuse)</v>
      </c>
      <c r="DL178" s="116">
        <v>45991</v>
      </c>
      <c r="DM178" s="95">
        <v>45998</v>
      </c>
      <c r="DN178" s="95"/>
      <c r="DO178" s="95">
        <v>46069</v>
      </c>
      <c r="DP178" s="95">
        <v>46076</v>
      </c>
      <c r="DQ178" s="119"/>
      <c r="DR178" s="146"/>
      <c r="DS178" s="123">
        <v>46032</v>
      </c>
      <c r="DT178" s="124">
        <v>46041</v>
      </c>
      <c r="DU178" s="124"/>
      <c r="DV178" s="124"/>
      <c r="DW178" s="124"/>
      <c r="DX178" s="119"/>
      <c r="DY178" s="146"/>
      <c r="DZ178" s="123">
        <v>46045</v>
      </c>
      <c r="EA178" s="124">
        <v>46053</v>
      </c>
      <c r="EB178" s="124"/>
      <c r="EC178" s="124">
        <f>IF(D178='USS SUMMARY'!AE177,MIN('USS SUMMARY'!AH177:AL177),"")</f>
        <v>0</v>
      </c>
      <c r="ED178" s="124"/>
      <c r="EE178" s="119"/>
      <c r="EF178" s="146"/>
      <c r="EG178" s="123">
        <v>46042</v>
      </c>
      <c r="EH178" s="124">
        <v>46049</v>
      </c>
      <c r="EI178" s="124"/>
      <c r="EJ178" s="124"/>
      <c r="EK178" s="124"/>
      <c r="EL178" s="119"/>
      <c r="EM178" s="146"/>
      <c r="EN178" s="116">
        <v>46050</v>
      </c>
      <c r="EO178" s="95">
        <v>46052</v>
      </c>
      <c r="EP178" s="95"/>
      <c r="EQ178" s="95"/>
      <c r="ER178" s="95"/>
      <c r="ES178" s="119"/>
      <c r="ET178" s="146"/>
      <c r="EU178" s="116">
        <v>46054</v>
      </c>
      <c r="EV178" s="95">
        <f t="shared" si="215"/>
        <v>46055</v>
      </c>
      <c r="EW178" s="95"/>
      <c r="EX178" s="95"/>
      <c r="EY178" s="95"/>
      <c r="EZ178" s="119"/>
      <c r="FA178" s="146"/>
      <c r="FB178" s="116">
        <v>46014</v>
      </c>
      <c r="FC178" s="95">
        <v>45670</v>
      </c>
      <c r="FD178" s="95"/>
      <c r="FE178" s="95"/>
      <c r="FF178" s="95"/>
      <c r="FG178" s="119"/>
      <c r="FH178" s="146"/>
      <c r="FI178" s="116">
        <v>45999</v>
      </c>
      <c r="FJ178" s="95">
        <f t="shared" si="214"/>
        <v>46024</v>
      </c>
      <c r="FK178" s="95"/>
      <c r="FL178" s="95"/>
      <c r="FM178" s="95"/>
      <c r="FN178" s="119"/>
      <c r="FO178" s="144"/>
      <c r="FP178" s="116">
        <v>46056</v>
      </c>
      <c r="FQ178" s="95">
        <v>46059</v>
      </c>
      <c r="FR178" s="128"/>
      <c r="FS178" s="95"/>
      <c r="FT178" s="95"/>
      <c r="FU178" s="119"/>
      <c r="FV178" s="146"/>
      <c r="FW178" s="116">
        <v>46060</v>
      </c>
      <c r="FX178" s="95">
        <v>46062</v>
      </c>
      <c r="FY178" s="128"/>
      <c r="FZ178" s="129"/>
      <c r="GA178" s="129"/>
      <c r="GB178" s="119"/>
      <c r="GC178" s="146"/>
      <c r="GD178" s="392"/>
      <c r="GE178" s="436"/>
      <c r="GF178" s="78"/>
      <c r="GG178" s="78"/>
    </row>
    <row r="179" spans="1:189" ht="16.5" customHeight="1" x14ac:dyDescent="0.3">
      <c r="A179" s="118">
        <f t="shared" si="213"/>
        <v>175</v>
      </c>
      <c r="B179" s="72" t="s">
        <v>215</v>
      </c>
      <c r="C179" s="75" t="s">
        <v>209</v>
      </c>
      <c r="D179" s="73" t="s">
        <v>180</v>
      </c>
      <c r="E179" s="167" t="s">
        <v>421</v>
      </c>
      <c r="F179" s="427" t="s">
        <v>423</v>
      </c>
      <c r="G179" s="95">
        <v>45875</v>
      </c>
      <c r="H179" s="219" t="str">
        <f>VLOOKUP($D179,'Stone Column Progress'!$D$6:$E$199,2,0)</f>
        <v>Bauer</v>
      </c>
      <c r="I179" s="193" t="s">
        <v>389</v>
      </c>
      <c r="J179" s="430">
        <v>548586</v>
      </c>
      <c r="K179" s="431">
        <v>2680193</v>
      </c>
      <c r="L179" s="116"/>
      <c r="M179" s="95"/>
      <c r="N179" s="128"/>
      <c r="O179" s="95" t="s">
        <v>390</v>
      </c>
      <c r="P179" s="95" t="s">
        <v>390</v>
      </c>
      <c r="Q179" s="146"/>
      <c r="R179" s="118">
        <f>VLOOKUP(D179,'Stone Column Progress'!$D$6:$M$199,7,0)</f>
        <v>253</v>
      </c>
      <c r="S179" s="73">
        <f>VLOOKUP(D179,'Stone Column Progress'!$D$6:$M$199,9,0)</f>
        <v>253</v>
      </c>
      <c r="T179" s="95">
        <v>45807</v>
      </c>
      <c r="U179" s="95">
        <v>45816</v>
      </c>
      <c r="V179" s="117"/>
      <c r="W179" s="95">
        <v>45819</v>
      </c>
      <c r="X179" s="95">
        <v>45829</v>
      </c>
      <c r="Y179" s="119"/>
      <c r="Z179" s="146"/>
      <c r="AA179" s="458"/>
      <c r="AB179" s="122"/>
      <c r="AC179" s="95"/>
      <c r="AD179" s="129"/>
      <c r="AE179" s="128"/>
      <c r="AF179" s="129"/>
      <c r="AG179" s="129"/>
      <c r="AH179" s="146"/>
      <c r="AI179" s="116">
        <v>45971</v>
      </c>
      <c r="AJ179" s="127">
        <v>45972</v>
      </c>
      <c r="AK179" s="117"/>
      <c r="AL179" s="131">
        <v>46028</v>
      </c>
      <c r="AM179" s="131">
        <v>46029</v>
      </c>
      <c r="AN179" s="119"/>
      <c r="AO179" s="146"/>
      <c r="AP179" s="158">
        <v>45973</v>
      </c>
      <c r="AQ179" s="130">
        <v>45973</v>
      </c>
      <c r="AR179" s="130"/>
      <c r="AS179" s="130">
        <v>46031</v>
      </c>
      <c r="AT179" s="130">
        <v>46033</v>
      </c>
      <c r="AU179" s="119"/>
      <c r="AV179" s="146"/>
      <c r="AW179" s="116">
        <v>45974</v>
      </c>
      <c r="AX179" s="95">
        <v>45975</v>
      </c>
      <c r="AY179" s="128"/>
      <c r="AZ179" s="130">
        <v>46033</v>
      </c>
      <c r="BA179" s="130">
        <v>46037</v>
      </c>
      <c r="BB179" s="119"/>
      <c r="BC179" s="146" t="s">
        <v>516</v>
      </c>
      <c r="BD179" s="116">
        <v>45976</v>
      </c>
      <c r="BE179" s="95">
        <v>45977</v>
      </c>
      <c r="BF179" s="95"/>
      <c r="BG179" s="95">
        <v>46042</v>
      </c>
      <c r="BH179" s="95">
        <v>46044</v>
      </c>
      <c r="BI179" s="119"/>
      <c r="BJ179" s="146"/>
      <c r="BK179" s="116">
        <v>45978</v>
      </c>
      <c r="BL179" s="95">
        <v>45988</v>
      </c>
      <c r="BM179" s="95"/>
      <c r="BN179" s="95">
        <v>46045</v>
      </c>
      <c r="BO179" s="95">
        <v>46050</v>
      </c>
      <c r="BP179" s="119"/>
      <c r="BQ179" s="146"/>
      <c r="BR179" s="116">
        <v>45989</v>
      </c>
      <c r="BS179" s="95">
        <v>45990</v>
      </c>
      <c r="BT179" s="95"/>
      <c r="BU179" s="95">
        <v>46051</v>
      </c>
      <c r="BV179" s="95">
        <v>46052</v>
      </c>
      <c r="BW179" s="119"/>
      <c r="BX179" s="119"/>
      <c r="BY179" s="146"/>
      <c r="BZ179" s="116">
        <v>45995</v>
      </c>
      <c r="CA179" s="95">
        <v>45998</v>
      </c>
      <c r="CB179" s="151"/>
      <c r="CC179" s="95">
        <v>46058</v>
      </c>
      <c r="CD179" s="150"/>
      <c r="CE179" s="119"/>
      <c r="CF179" s="146"/>
      <c r="CG179" s="116">
        <v>45997</v>
      </c>
      <c r="CH179" s="95">
        <v>45997</v>
      </c>
      <c r="CI179" s="95"/>
      <c r="CJ179" s="95">
        <v>46072</v>
      </c>
      <c r="CK179" s="95">
        <v>46072</v>
      </c>
      <c r="CL179" s="119"/>
      <c r="CM179" s="119"/>
      <c r="CN179" s="119"/>
      <c r="CO179" s="146"/>
      <c r="CP179" s="116">
        <v>45974</v>
      </c>
      <c r="CQ179" s="95">
        <v>45984</v>
      </c>
      <c r="CR179" s="128"/>
      <c r="CS179" s="124">
        <f>MIN(INDEX('USS SUMMARY'!R:AB,MATCH($D179,'USS SUMMARY'!D:D,0),0))</f>
        <v>46036</v>
      </c>
      <c r="CT179" s="95"/>
      <c r="CU179" s="119"/>
      <c r="CV179" s="146"/>
      <c r="CW179" s="116">
        <v>45992</v>
      </c>
      <c r="CX179" s="95">
        <v>45999</v>
      </c>
      <c r="CY179" s="128"/>
      <c r="CZ179" s="127">
        <v>45743</v>
      </c>
      <c r="DA179" s="127">
        <v>45795</v>
      </c>
      <c r="DB179" s="119"/>
      <c r="DC179" s="146"/>
      <c r="DD179" s="116">
        <v>45992</v>
      </c>
      <c r="DE179" s="95">
        <v>45999</v>
      </c>
      <c r="DF179" s="128"/>
      <c r="DG179" s="127"/>
      <c r="DH179" s="127"/>
      <c r="DI179" s="119"/>
      <c r="DJ179" s="146"/>
      <c r="DK179" s="445" t="str">
        <f>_xlfn.XLOOKUP(D179,CranePad!$D$4:$D$195,CranePad!$E$4:$E$195,0,0,1)</f>
        <v>Harsh</v>
      </c>
      <c r="DL179" s="116">
        <v>45994</v>
      </c>
      <c r="DM179" s="95">
        <v>46001</v>
      </c>
      <c r="DN179" s="95"/>
      <c r="DO179" s="95"/>
      <c r="DP179" s="95"/>
      <c r="DQ179" s="119"/>
      <c r="DR179" s="146"/>
      <c r="DS179" s="123">
        <v>46033</v>
      </c>
      <c r="DT179" s="124">
        <v>46042</v>
      </c>
      <c r="DU179" s="124"/>
      <c r="DV179" s="124"/>
      <c r="DW179" s="124"/>
      <c r="DX179" s="119"/>
      <c r="DY179" s="146"/>
      <c r="DZ179" s="123">
        <v>46042</v>
      </c>
      <c r="EA179" s="124">
        <v>46050</v>
      </c>
      <c r="EB179" s="124"/>
      <c r="EC179" s="124">
        <f>IF(D179='USS SUMMARY'!AE178,MIN('USS SUMMARY'!AH178:AL178),"")</f>
        <v>0</v>
      </c>
      <c r="ED179" s="124"/>
      <c r="EE179" s="119"/>
      <c r="EF179" s="146"/>
      <c r="EG179" s="123">
        <v>46043</v>
      </c>
      <c r="EH179" s="124">
        <v>46050</v>
      </c>
      <c r="EI179" s="124"/>
      <c r="EJ179" s="124"/>
      <c r="EK179" s="124"/>
      <c r="EL179" s="119"/>
      <c r="EM179" s="146"/>
      <c r="EN179" s="116">
        <v>46051</v>
      </c>
      <c r="EO179" s="95">
        <v>46053</v>
      </c>
      <c r="EP179" s="95"/>
      <c r="EQ179" s="95"/>
      <c r="ER179" s="95"/>
      <c r="ES179" s="119"/>
      <c r="ET179" s="146"/>
      <c r="EU179" s="116">
        <v>46051</v>
      </c>
      <c r="EV179" s="95">
        <f t="shared" si="215"/>
        <v>46052</v>
      </c>
      <c r="EW179" s="95"/>
      <c r="EX179" s="95"/>
      <c r="EY179" s="95"/>
      <c r="EZ179" s="119"/>
      <c r="FA179" s="146"/>
      <c r="FB179" s="116">
        <v>46014</v>
      </c>
      <c r="FC179" s="95">
        <v>45670</v>
      </c>
      <c r="FD179" s="95"/>
      <c r="FE179" s="95"/>
      <c r="FF179" s="95"/>
      <c r="FG179" s="119"/>
      <c r="FH179" s="146"/>
      <c r="FI179" s="116">
        <v>45999</v>
      </c>
      <c r="FJ179" s="95">
        <f t="shared" si="214"/>
        <v>46024</v>
      </c>
      <c r="FK179" s="95"/>
      <c r="FL179" s="95"/>
      <c r="FM179" s="95"/>
      <c r="FN179" s="119"/>
      <c r="FO179" s="144"/>
      <c r="FP179" s="116">
        <v>46053</v>
      </c>
      <c r="FQ179" s="95">
        <v>46056</v>
      </c>
      <c r="FR179" s="128"/>
      <c r="FS179" s="95"/>
      <c r="FT179" s="95"/>
      <c r="FU179" s="119"/>
      <c r="FV179" s="146"/>
      <c r="FW179" s="116">
        <v>46057</v>
      </c>
      <c r="FX179" s="95">
        <v>46059</v>
      </c>
      <c r="FY179" s="128"/>
      <c r="FZ179" s="129"/>
      <c r="GA179" s="129"/>
      <c r="GB179" s="119"/>
      <c r="GC179" s="146"/>
      <c r="GD179" s="392"/>
      <c r="GE179" s="436"/>
      <c r="GF179" s="78"/>
      <c r="GG179" s="78"/>
    </row>
    <row r="180" spans="1:189" ht="16.5" customHeight="1" x14ac:dyDescent="0.3">
      <c r="A180" s="118">
        <f t="shared" si="213"/>
        <v>176</v>
      </c>
      <c r="B180" s="72" t="s">
        <v>215</v>
      </c>
      <c r="C180" s="75" t="s">
        <v>209</v>
      </c>
      <c r="D180" s="73" t="s">
        <v>181</v>
      </c>
      <c r="E180" s="167" t="s">
        <v>429</v>
      </c>
      <c r="F180" s="427" t="s">
        <v>407</v>
      </c>
      <c r="G180" s="95">
        <v>45943</v>
      </c>
      <c r="H180" s="219" t="str">
        <f>VLOOKUP($D180,'Stone Column Progress'!$D$6:$E$199,2,0)</f>
        <v>Keller</v>
      </c>
      <c r="I180" s="193" t="s">
        <v>389</v>
      </c>
      <c r="J180" s="430">
        <v>549224</v>
      </c>
      <c r="K180" s="431">
        <v>2680841</v>
      </c>
      <c r="L180" s="116"/>
      <c r="M180" s="95"/>
      <c r="N180" s="128"/>
      <c r="O180" s="95" t="s">
        <v>390</v>
      </c>
      <c r="P180" s="95" t="s">
        <v>390</v>
      </c>
      <c r="Q180" s="146"/>
      <c r="R180" s="118">
        <f>VLOOKUP(D180,'Stone Column Progress'!$D$6:$M$199,7,0)</f>
        <v>253</v>
      </c>
      <c r="S180" s="73">
        <f>VLOOKUP(D180,'Stone Column Progress'!$D$6:$M$199,9,0)</f>
        <v>253</v>
      </c>
      <c r="T180" s="95">
        <v>45797</v>
      </c>
      <c r="U180" s="95">
        <v>45806</v>
      </c>
      <c r="V180" s="117"/>
      <c r="W180" s="95">
        <v>45827</v>
      </c>
      <c r="X180" s="95">
        <v>45835</v>
      </c>
      <c r="Y180" s="119"/>
      <c r="Z180" s="146"/>
      <c r="AA180" s="458"/>
      <c r="AB180" s="122"/>
      <c r="AC180" s="95"/>
      <c r="AD180" s="129"/>
      <c r="AE180" s="128"/>
      <c r="AF180" s="129"/>
      <c r="AG180" s="129"/>
      <c r="AH180" s="146"/>
      <c r="AI180" s="116">
        <v>45972</v>
      </c>
      <c r="AJ180" s="127">
        <v>45973</v>
      </c>
      <c r="AK180" s="117"/>
      <c r="AL180" s="131">
        <v>46050</v>
      </c>
      <c r="AM180" s="131"/>
      <c r="AN180" s="119"/>
      <c r="AO180" s="552" t="s">
        <v>519</v>
      </c>
      <c r="AP180" s="158">
        <v>45974</v>
      </c>
      <c r="AQ180" s="130">
        <v>45974</v>
      </c>
      <c r="AR180" s="130"/>
      <c r="AS180" s="130"/>
      <c r="AT180" s="130"/>
      <c r="AU180" s="119"/>
      <c r="AV180" s="146"/>
      <c r="AW180" s="116">
        <v>45975</v>
      </c>
      <c r="AX180" s="95">
        <v>45976</v>
      </c>
      <c r="AY180" s="128"/>
      <c r="AZ180" s="130"/>
      <c r="BA180" s="130"/>
      <c r="BB180" s="119"/>
      <c r="BC180" s="146"/>
      <c r="BD180" s="116">
        <v>45977</v>
      </c>
      <c r="BE180" s="95">
        <v>45978</v>
      </c>
      <c r="BF180" s="95"/>
      <c r="BG180" s="95"/>
      <c r="BH180" s="95"/>
      <c r="BI180" s="119"/>
      <c r="BJ180" s="146"/>
      <c r="BK180" s="116">
        <v>45979</v>
      </c>
      <c r="BL180" s="95">
        <v>45989</v>
      </c>
      <c r="BM180" s="95"/>
      <c r="BN180" s="95"/>
      <c r="BO180" s="95"/>
      <c r="BP180" s="119"/>
      <c r="BQ180" s="146"/>
      <c r="BR180" s="116">
        <v>45990</v>
      </c>
      <c r="BS180" s="95">
        <v>45991</v>
      </c>
      <c r="BT180" s="95"/>
      <c r="BU180" s="95"/>
      <c r="BV180" s="95"/>
      <c r="BW180" s="119"/>
      <c r="BX180" s="119"/>
      <c r="BY180" s="146"/>
      <c r="BZ180" s="116">
        <v>45996</v>
      </c>
      <c r="CA180" s="95">
        <v>45999</v>
      </c>
      <c r="CB180" s="151"/>
      <c r="CC180" s="95"/>
      <c r="CD180" s="150"/>
      <c r="CE180" s="119"/>
      <c r="CF180" s="146"/>
      <c r="CG180" s="116">
        <v>45998</v>
      </c>
      <c r="CH180" s="95">
        <v>45998</v>
      </c>
      <c r="CI180" s="95"/>
      <c r="CJ180" s="95"/>
      <c r="CK180" s="95"/>
      <c r="CL180" s="119"/>
      <c r="CM180" s="119"/>
      <c r="CN180" s="119"/>
      <c r="CO180" s="146"/>
      <c r="CP180" s="116">
        <v>45975</v>
      </c>
      <c r="CQ180" s="95">
        <v>45985</v>
      </c>
      <c r="CR180" s="128"/>
      <c r="CS180" s="124">
        <f>MIN(INDEX('USS SUMMARY'!R:AB,MATCH($D180,'USS SUMMARY'!D:D,0),0))</f>
        <v>0</v>
      </c>
      <c r="CT180" s="95"/>
      <c r="CU180" s="119"/>
      <c r="CV180" s="146"/>
      <c r="CW180" s="116">
        <v>45993</v>
      </c>
      <c r="CX180" s="95">
        <v>46000</v>
      </c>
      <c r="CY180" s="128"/>
      <c r="CZ180" s="95" t="s">
        <v>390</v>
      </c>
      <c r="DA180" s="95" t="s">
        <v>390</v>
      </c>
      <c r="DB180" s="119"/>
      <c r="DC180" s="146"/>
      <c r="DD180" s="116">
        <v>45993</v>
      </c>
      <c r="DE180" s="95">
        <v>46000</v>
      </c>
      <c r="DF180" s="128"/>
      <c r="DG180" s="129"/>
      <c r="DH180" s="129"/>
      <c r="DI180" s="119"/>
      <c r="DJ180" s="146"/>
      <c r="DK180" s="445" t="str">
        <f>_xlfn.XLOOKUP(D180,CranePad!$D$4:$D$195,CranePad!$E$4:$E$195,0,0,1)</f>
        <v>GP Project(Reuse)</v>
      </c>
      <c r="DL180" s="116">
        <v>45995</v>
      </c>
      <c r="DM180" s="95">
        <v>46002</v>
      </c>
      <c r="DN180" s="95"/>
      <c r="DO180" s="95"/>
      <c r="DP180" s="95"/>
      <c r="DQ180" s="119"/>
      <c r="DR180" s="146"/>
      <c r="DS180" s="123">
        <v>46033</v>
      </c>
      <c r="DT180" s="124">
        <v>46042</v>
      </c>
      <c r="DU180" s="124"/>
      <c r="DV180" s="124"/>
      <c r="DW180" s="124"/>
      <c r="DX180" s="119"/>
      <c r="DY180" s="146"/>
      <c r="DZ180" s="123">
        <v>46043</v>
      </c>
      <c r="EA180" s="124">
        <v>46051</v>
      </c>
      <c r="EB180" s="124"/>
      <c r="EC180" s="124">
        <f>IF(D180='USS SUMMARY'!AE179,MIN('USS SUMMARY'!AH179:AL179),"")</f>
        <v>0</v>
      </c>
      <c r="ED180" s="124"/>
      <c r="EE180" s="119"/>
      <c r="EF180" s="146"/>
      <c r="EG180" s="123">
        <v>46043</v>
      </c>
      <c r="EH180" s="124">
        <v>46050</v>
      </c>
      <c r="EI180" s="124"/>
      <c r="EJ180" s="124"/>
      <c r="EK180" s="124"/>
      <c r="EL180" s="119"/>
      <c r="EM180" s="146"/>
      <c r="EN180" s="116">
        <v>46051</v>
      </c>
      <c r="EO180" s="95">
        <v>46053</v>
      </c>
      <c r="EP180" s="95"/>
      <c r="EQ180" s="95"/>
      <c r="ER180" s="95"/>
      <c r="ES180" s="119"/>
      <c r="ET180" s="146"/>
      <c r="EU180" s="116">
        <v>46052</v>
      </c>
      <c r="EV180" s="95">
        <f t="shared" si="215"/>
        <v>46053</v>
      </c>
      <c r="EW180" s="95"/>
      <c r="EX180" s="95"/>
      <c r="EY180" s="95"/>
      <c r="EZ180" s="119"/>
      <c r="FA180" s="146"/>
      <c r="FB180" s="116">
        <v>46014</v>
      </c>
      <c r="FC180" s="95">
        <v>45670</v>
      </c>
      <c r="FD180" s="95"/>
      <c r="FE180" s="95"/>
      <c r="FF180" s="95"/>
      <c r="FG180" s="119"/>
      <c r="FH180" s="146"/>
      <c r="FI180" s="116">
        <v>45999</v>
      </c>
      <c r="FJ180" s="95">
        <f t="shared" si="214"/>
        <v>46024</v>
      </c>
      <c r="FK180" s="95"/>
      <c r="FL180" s="95"/>
      <c r="FM180" s="95"/>
      <c r="FN180" s="119"/>
      <c r="FO180" s="144"/>
      <c r="FP180" s="116">
        <v>46054</v>
      </c>
      <c r="FQ180" s="95">
        <v>46057</v>
      </c>
      <c r="FR180" s="128"/>
      <c r="FS180" s="95"/>
      <c r="FT180" s="95"/>
      <c r="FU180" s="119"/>
      <c r="FV180" s="146"/>
      <c r="FW180" s="116">
        <v>46058</v>
      </c>
      <c r="FX180" s="95">
        <v>46060</v>
      </c>
      <c r="FY180" s="128"/>
      <c r="FZ180" s="129"/>
      <c r="GA180" s="129"/>
      <c r="GB180" s="119"/>
      <c r="GC180" s="146"/>
      <c r="GD180" s="392"/>
      <c r="GE180" s="436"/>
      <c r="GF180" s="78"/>
      <c r="GG180" s="78"/>
    </row>
    <row r="181" spans="1:189" ht="16.5" customHeight="1" x14ac:dyDescent="0.3">
      <c r="A181" s="118">
        <f t="shared" si="213"/>
        <v>177</v>
      </c>
      <c r="B181" s="72" t="s">
        <v>215</v>
      </c>
      <c r="C181" s="75" t="s">
        <v>209</v>
      </c>
      <c r="D181" s="73" t="s">
        <v>182</v>
      </c>
      <c r="E181" s="167" t="s">
        <v>427</v>
      </c>
      <c r="F181" s="427" t="s">
        <v>413</v>
      </c>
      <c r="G181" s="95">
        <v>46071</v>
      </c>
      <c r="H181" s="219" t="str">
        <f>VLOOKUP($D181,'Stone Column Progress'!$D$6:$E$199,2,0)</f>
        <v>Keller</v>
      </c>
      <c r="I181" s="193" t="s">
        <v>389</v>
      </c>
      <c r="J181" s="430">
        <v>549861</v>
      </c>
      <c r="K181" s="431">
        <v>2681489</v>
      </c>
      <c r="L181" s="116"/>
      <c r="M181" s="95"/>
      <c r="N181" s="128"/>
      <c r="O181" s="95" t="s">
        <v>390</v>
      </c>
      <c r="P181" s="95" t="s">
        <v>390</v>
      </c>
      <c r="Q181" s="146"/>
      <c r="R181" s="118">
        <f>VLOOKUP(D181,'Stone Column Progress'!$D$6:$M$199,7,0)</f>
        <v>253</v>
      </c>
      <c r="S181" s="73">
        <f>VLOOKUP(D181,'Stone Column Progress'!$D$6:$M$199,9,0)</f>
        <v>253</v>
      </c>
      <c r="T181" s="95">
        <v>45798</v>
      </c>
      <c r="U181" s="95">
        <v>45807</v>
      </c>
      <c r="V181" s="117"/>
      <c r="W181" s="95">
        <v>45817</v>
      </c>
      <c r="X181" s="95">
        <v>45826</v>
      </c>
      <c r="Y181" s="119"/>
      <c r="Z181" s="146"/>
      <c r="AA181" s="455" t="s">
        <v>389</v>
      </c>
      <c r="AB181" s="122" t="s">
        <v>392</v>
      </c>
      <c r="AC181" s="95"/>
      <c r="AD181" s="129"/>
      <c r="AE181" s="128"/>
      <c r="AF181" s="116">
        <v>46057</v>
      </c>
      <c r="AG181" s="116">
        <v>46068</v>
      </c>
      <c r="AH181" s="146"/>
      <c r="AI181" s="116">
        <v>45808</v>
      </c>
      <c r="AJ181" s="95">
        <v>45809</v>
      </c>
      <c r="AK181" s="117"/>
      <c r="AL181" s="131">
        <v>46078</v>
      </c>
      <c r="AM181" s="131">
        <v>46079</v>
      </c>
      <c r="AN181" s="119"/>
      <c r="AO181" s="146"/>
      <c r="AP181" s="158">
        <v>45810</v>
      </c>
      <c r="AQ181" s="130">
        <v>45810</v>
      </c>
      <c r="AR181" s="130"/>
      <c r="AS181" s="130">
        <v>46079</v>
      </c>
      <c r="AT181" s="130">
        <v>46080</v>
      </c>
      <c r="AU181" s="119"/>
      <c r="AV181" s="146"/>
      <c r="AW181" s="116">
        <v>45811</v>
      </c>
      <c r="AX181" s="95">
        <v>45812</v>
      </c>
      <c r="AY181" s="128"/>
      <c r="AZ181" s="130"/>
      <c r="BA181" s="130"/>
      <c r="BB181" s="119"/>
      <c r="BC181" s="146"/>
      <c r="BD181" s="116">
        <v>45813</v>
      </c>
      <c r="BE181" s="95">
        <v>45814</v>
      </c>
      <c r="BF181" s="95"/>
      <c r="BG181" s="95"/>
      <c r="BH181" s="95"/>
      <c r="BI181" s="119"/>
      <c r="BJ181" s="146"/>
      <c r="BK181" s="116">
        <v>45815</v>
      </c>
      <c r="BL181" s="95">
        <v>45825</v>
      </c>
      <c r="BM181" s="95"/>
      <c r="BN181" s="95"/>
      <c r="BO181" s="95"/>
      <c r="BP181" s="119"/>
      <c r="BQ181" s="146"/>
      <c r="BR181" s="116">
        <v>45826</v>
      </c>
      <c r="BS181" s="95">
        <v>45827</v>
      </c>
      <c r="BT181" s="95"/>
      <c r="BU181" s="95"/>
      <c r="BV181" s="95"/>
      <c r="BW181" s="119"/>
      <c r="BX181" s="119"/>
      <c r="BY181" s="146"/>
      <c r="BZ181" s="116">
        <v>45832</v>
      </c>
      <c r="CA181" s="95">
        <v>45835</v>
      </c>
      <c r="CB181" s="151"/>
      <c r="CC181" s="95"/>
      <c r="CD181" s="150"/>
      <c r="CE181" s="119"/>
      <c r="CF181" s="146"/>
      <c r="CG181" s="116">
        <v>45834</v>
      </c>
      <c r="CH181" s="95">
        <v>45834</v>
      </c>
      <c r="CI181" s="95"/>
      <c r="CJ181" s="95"/>
      <c r="CK181" s="95"/>
      <c r="CL181" s="119"/>
      <c r="CM181" s="119"/>
      <c r="CN181" s="119"/>
      <c r="CO181" s="146"/>
      <c r="CP181" s="116">
        <v>45811</v>
      </c>
      <c r="CQ181" s="95">
        <v>45821</v>
      </c>
      <c r="CR181" s="128"/>
      <c r="CS181" s="124">
        <f>MIN(INDEX('USS SUMMARY'!R:AB,MATCH($D181,'USS SUMMARY'!D:D,0),0))</f>
        <v>0</v>
      </c>
      <c r="CT181" s="129"/>
      <c r="CU181" s="119"/>
      <c r="CV181" s="146"/>
      <c r="CW181" s="116">
        <v>45829</v>
      </c>
      <c r="CX181" s="95">
        <v>45836</v>
      </c>
      <c r="CY181" s="128"/>
      <c r="CZ181" s="95" t="s">
        <v>390</v>
      </c>
      <c r="DA181" s="95" t="s">
        <v>390</v>
      </c>
      <c r="DB181" s="119"/>
      <c r="DC181" s="146"/>
      <c r="DD181" s="116">
        <v>45829</v>
      </c>
      <c r="DE181" s="95">
        <v>45836</v>
      </c>
      <c r="DF181" s="128"/>
      <c r="DG181" s="127"/>
      <c r="DH181" s="127"/>
      <c r="DI181" s="119"/>
      <c r="DJ181" s="146"/>
      <c r="DK181" s="445" t="str">
        <f>_xlfn.XLOOKUP(D181,CranePad!$D$4:$D$195,CranePad!$E$4:$E$195,0,0,1)</f>
        <v>Odhav(Reuse)</v>
      </c>
      <c r="DL181" s="116">
        <v>45831</v>
      </c>
      <c r="DM181" s="95">
        <v>45838</v>
      </c>
      <c r="DN181" s="95"/>
      <c r="DO181" s="95"/>
      <c r="DP181" s="95"/>
      <c r="DQ181" s="119"/>
      <c r="DR181" s="146"/>
      <c r="DS181" s="123">
        <v>46053</v>
      </c>
      <c r="DT181" s="124">
        <v>46062</v>
      </c>
      <c r="DU181" s="124"/>
      <c r="DV181" s="124"/>
      <c r="DW181" s="124"/>
      <c r="DX181" s="119"/>
      <c r="DY181" s="146"/>
      <c r="DZ181" s="123">
        <v>46008</v>
      </c>
      <c r="EA181" s="124">
        <v>46016</v>
      </c>
      <c r="EB181" s="124"/>
      <c r="EC181" s="124">
        <f>IF(D181='USS SUMMARY'!AE180,MIN('USS SUMMARY'!AH180:AL180),"")</f>
        <v>0</v>
      </c>
      <c r="ED181" s="124"/>
      <c r="EE181" s="119"/>
      <c r="EF181" s="146"/>
      <c r="EG181" s="123">
        <v>46063</v>
      </c>
      <c r="EH181" s="124">
        <v>46070</v>
      </c>
      <c r="EI181" s="124"/>
      <c r="EJ181" s="124"/>
      <c r="EK181" s="124"/>
      <c r="EL181" s="119"/>
      <c r="EM181" s="146"/>
      <c r="EN181" s="116">
        <v>46071</v>
      </c>
      <c r="EO181" s="95">
        <v>46073</v>
      </c>
      <c r="EP181" s="95"/>
      <c r="EQ181" s="95"/>
      <c r="ER181" s="95"/>
      <c r="ES181" s="119"/>
      <c r="ET181" s="146"/>
      <c r="EU181" s="116">
        <v>46076</v>
      </c>
      <c r="EV181" s="95">
        <f t="shared" si="215"/>
        <v>46077</v>
      </c>
      <c r="EW181" s="95"/>
      <c r="EX181" s="95"/>
      <c r="EY181" s="95"/>
      <c r="EZ181" s="119"/>
      <c r="FA181" s="146"/>
      <c r="FB181" s="116">
        <v>45679</v>
      </c>
      <c r="FC181" s="95">
        <v>45702</v>
      </c>
      <c r="FD181" s="95"/>
      <c r="FE181" s="95"/>
      <c r="FF181" s="95"/>
      <c r="FG181" s="119"/>
      <c r="FH181" s="146"/>
      <c r="FI181" s="116">
        <v>46044</v>
      </c>
      <c r="FJ181" s="95">
        <f t="shared" si="214"/>
        <v>46069</v>
      </c>
      <c r="FK181" s="95"/>
      <c r="FL181" s="95"/>
      <c r="FM181" s="95"/>
      <c r="FN181" s="119"/>
      <c r="FO181" s="144"/>
      <c r="FP181" s="116">
        <v>46078</v>
      </c>
      <c r="FQ181" s="95">
        <v>46081</v>
      </c>
      <c r="FR181" s="128"/>
      <c r="FS181" s="95"/>
      <c r="FT181" s="95"/>
      <c r="FU181" s="119"/>
      <c r="FV181" s="146"/>
      <c r="FW181" s="116">
        <v>46082</v>
      </c>
      <c r="FX181" s="95">
        <v>46084</v>
      </c>
      <c r="FY181" s="128"/>
      <c r="FZ181" s="129"/>
      <c r="GA181" s="129"/>
      <c r="GB181" s="119"/>
      <c r="GC181" s="146"/>
      <c r="GD181" s="392"/>
      <c r="GE181" s="436"/>
      <c r="GF181" s="78"/>
      <c r="GG181" s="78"/>
    </row>
    <row r="182" spans="1:189" ht="16.5" customHeight="1" x14ac:dyDescent="0.3">
      <c r="A182" s="118">
        <f t="shared" si="213"/>
        <v>178</v>
      </c>
      <c r="B182" s="72" t="s">
        <v>215</v>
      </c>
      <c r="C182" s="75" t="s">
        <v>209</v>
      </c>
      <c r="D182" s="73" t="s">
        <v>183</v>
      </c>
      <c r="E182" s="167" t="s">
        <v>402</v>
      </c>
      <c r="F182" s="427" t="s">
        <v>423</v>
      </c>
      <c r="G182" s="95">
        <v>46064</v>
      </c>
      <c r="H182" s="219" t="str">
        <f>VLOOKUP($D182,'Stone Column Progress'!$D$6:$E$199,2,0)</f>
        <v>Bauer</v>
      </c>
      <c r="I182" s="193" t="s">
        <v>389</v>
      </c>
      <c r="J182" s="430">
        <v>546877</v>
      </c>
      <c r="K182" s="431">
        <v>2677379</v>
      </c>
      <c r="L182" s="116"/>
      <c r="M182" s="95"/>
      <c r="N182" s="128"/>
      <c r="O182" s="95" t="s">
        <v>390</v>
      </c>
      <c r="P182" s="95" t="s">
        <v>390</v>
      </c>
      <c r="Q182" s="146"/>
      <c r="R182" s="118">
        <f>VLOOKUP(D182,'Stone Column Progress'!$D$6:$M$199,7,0)</f>
        <v>253</v>
      </c>
      <c r="S182" s="73">
        <f>VLOOKUP(D182,'Stone Column Progress'!$D$6:$M$199,9,0)</f>
        <v>253</v>
      </c>
      <c r="T182" s="95">
        <v>45827</v>
      </c>
      <c r="U182" s="95">
        <v>45837</v>
      </c>
      <c r="V182" s="117"/>
      <c r="W182" s="95">
        <v>45770</v>
      </c>
      <c r="X182" s="95">
        <v>45779</v>
      </c>
      <c r="Y182" s="119"/>
      <c r="Z182" s="146"/>
      <c r="AA182" s="456" t="s">
        <v>391</v>
      </c>
      <c r="AB182" s="509" t="s">
        <v>511</v>
      </c>
      <c r="AC182" s="95"/>
      <c r="AD182" s="129"/>
      <c r="AE182" s="128"/>
      <c r="AF182" s="116">
        <v>46050</v>
      </c>
      <c r="AG182" s="116">
        <v>46062</v>
      </c>
      <c r="AH182" s="146"/>
      <c r="AI182" s="116">
        <v>45971</v>
      </c>
      <c r="AJ182" s="95">
        <v>45972</v>
      </c>
      <c r="AK182" s="117"/>
      <c r="AL182" s="131">
        <v>46071</v>
      </c>
      <c r="AM182" s="131">
        <v>46071</v>
      </c>
      <c r="AN182" s="119"/>
      <c r="AO182" s="146"/>
      <c r="AP182" s="158">
        <v>45973</v>
      </c>
      <c r="AQ182" s="130">
        <v>45973</v>
      </c>
      <c r="AR182" s="130"/>
      <c r="AS182" s="130">
        <v>46072</v>
      </c>
      <c r="AT182" s="130">
        <v>46072</v>
      </c>
      <c r="AU182" s="119"/>
      <c r="AV182" s="146"/>
      <c r="AW182" s="116">
        <v>45974</v>
      </c>
      <c r="AX182" s="95">
        <v>45975</v>
      </c>
      <c r="AY182" s="128"/>
      <c r="AZ182" s="130">
        <v>46073</v>
      </c>
      <c r="BA182" s="130">
        <v>46073</v>
      </c>
      <c r="BB182" s="119"/>
      <c r="BC182" s="146"/>
      <c r="BD182" s="116">
        <v>45976</v>
      </c>
      <c r="BE182" s="95">
        <v>45977</v>
      </c>
      <c r="BF182" s="95"/>
      <c r="BG182" s="95"/>
      <c r="BH182" s="95"/>
      <c r="BI182" s="119"/>
      <c r="BJ182" s="146"/>
      <c r="BK182" s="116">
        <v>45978</v>
      </c>
      <c r="BL182" s="95">
        <v>45988</v>
      </c>
      <c r="BM182" s="95"/>
      <c r="BN182" s="95"/>
      <c r="BO182" s="95"/>
      <c r="BP182" s="119"/>
      <c r="BQ182" s="146"/>
      <c r="BR182" s="116">
        <v>45989</v>
      </c>
      <c r="BS182" s="95">
        <v>45990</v>
      </c>
      <c r="BT182" s="95"/>
      <c r="BU182" s="95"/>
      <c r="BV182" s="95"/>
      <c r="BW182" s="119"/>
      <c r="BX182" s="119"/>
      <c r="BY182" s="146"/>
      <c r="BZ182" s="116">
        <v>45995</v>
      </c>
      <c r="CA182" s="95">
        <v>45998</v>
      </c>
      <c r="CB182" s="151"/>
      <c r="CC182" s="95"/>
      <c r="CD182" s="150"/>
      <c r="CE182" s="119"/>
      <c r="CF182" s="146"/>
      <c r="CG182" s="116">
        <v>45997</v>
      </c>
      <c r="CH182" s="95">
        <v>45997</v>
      </c>
      <c r="CI182" s="95"/>
      <c r="CJ182" s="95"/>
      <c r="CK182" s="95"/>
      <c r="CL182" s="119"/>
      <c r="CM182" s="119"/>
      <c r="CN182" s="119"/>
      <c r="CO182" s="146"/>
      <c r="CP182" s="116">
        <v>45974</v>
      </c>
      <c r="CQ182" s="95">
        <v>45984</v>
      </c>
      <c r="CR182" s="128"/>
      <c r="CS182" s="124">
        <f>MIN(INDEX('USS SUMMARY'!R:AB,MATCH($D182,'USS SUMMARY'!D:D,0),0))</f>
        <v>46071</v>
      </c>
      <c r="CT182" s="129"/>
      <c r="CU182" s="119"/>
      <c r="CV182" s="146"/>
      <c r="CW182" s="116">
        <v>45992</v>
      </c>
      <c r="CX182" s="95">
        <v>45999</v>
      </c>
      <c r="CY182" s="128"/>
      <c r="CZ182" s="95" t="s">
        <v>390</v>
      </c>
      <c r="DA182" s="95" t="s">
        <v>390</v>
      </c>
      <c r="DB182" s="119"/>
      <c r="DC182" s="146"/>
      <c r="DD182" s="116">
        <v>45992</v>
      </c>
      <c r="DE182" s="95">
        <v>45999</v>
      </c>
      <c r="DF182" s="128"/>
      <c r="DG182" s="129"/>
      <c r="DH182" s="129"/>
      <c r="DI182" s="119"/>
      <c r="DJ182" s="146"/>
      <c r="DK182" s="445" t="str">
        <f>_xlfn.XLOOKUP(D182,CranePad!$D$4:$D$195,CranePad!$E$4:$E$195,0,0,1)</f>
        <v>Varudi</v>
      </c>
      <c r="DL182" s="116">
        <v>45994</v>
      </c>
      <c r="DM182" s="95">
        <v>46001</v>
      </c>
      <c r="DN182" s="95"/>
      <c r="DO182" s="95"/>
      <c r="DP182" s="95"/>
      <c r="DQ182" s="119"/>
      <c r="DR182" s="146"/>
      <c r="DS182" s="123">
        <v>46072</v>
      </c>
      <c r="DT182" s="124">
        <v>46081</v>
      </c>
      <c r="DU182" s="124"/>
      <c r="DV182" s="124"/>
      <c r="DW182" s="124"/>
      <c r="DX182" s="119"/>
      <c r="DY182" s="146"/>
      <c r="DZ182" s="123">
        <v>46041</v>
      </c>
      <c r="EA182" s="124">
        <v>46049</v>
      </c>
      <c r="EB182" s="124"/>
      <c r="EC182" s="124">
        <f>IF(D182='USS SUMMARY'!AE181,MIN('USS SUMMARY'!AH181:AL181),"")</f>
        <v>0</v>
      </c>
      <c r="ED182" s="124"/>
      <c r="EE182" s="119"/>
      <c r="EF182" s="146"/>
      <c r="EG182" s="123">
        <v>46082</v>
      </c>
      <c r="EH182" s="124">
        <v>46089</v>
      </c>
      <c r="EI182" s="124"/>
      <c r="EJ182" s="124"/>
      <c r="EK182" s="124"/>
      <c r="EL182" s="119"/>
      <c r="EM182" s="146"/>
      <c r="EN182" s="116">
        <v>46090</v>
      </c>
      <c r="EO182" s="95">
        <v>46092</v>
      </c>
      <c r="EP182" s="95"/>
      <c r="EQ182" s="95"/>
      <c r="ER182" s="95"/>
      <c r="ES182" s="119"/>
      <c r="ET182" s="146"/>
      <c r="EU182" s="116">
        <v>46081</v>
      </c>
      <c r="EV182" s="95">
        <f t="shared" si="215"/>
        <v>46082</v>
      </c>
      <c r="EW182" s="95"/>
      <c r="EX182" s="95"/>
      <c r="EY182" s="95"/>
      <c r="EZ182" s="119"/>
      <c r="FA182" s="146"/>
      <c r="FB182" s="116">
        <v>45679</v>
      </c>
      <c r="FC182" s="95">
        <v>45702</v>
      </c>
      <c r="FD182" s="95"/>
      <c r="FE182" s="95"/>
      <c r="FF182" s="95"/>
      <c r="FG182" s="119"/>
      <c r="FH182" s="146"/>
      <c r="FI182" s="116">
        <v>46044</v>
      </c>
      <c r="FJ182" s="95">
        <f t="shared" si="214"/>
        <v>46069</v>
      </c>
      <c r="FK182" s="95"/>
      <c r="FL182" s="95">
        <v>46053</v>
      </c>
      <c r="FM182" s="95">
        <v>46068</v>
      </c>
      <c r="FN182" s="119"/>
      <c r="FO182" s="144"/>
      <c r="FP182" s="116">
        <v>46052</v>
      </c>
      <c r="FQ182" s="95">
        <v>46055</v>
      </c>
      <c r="FR182" s="128"/>
      <c r="FS182" s="95"/>
      <c r="FT182" s="95"/>
      <c r="FU182" s="119"/>
      <c r="FV182" s="146"/>
      <c r="FW182" s="116">
        <v>46093</v>
      </c>
      <c r="FX182" s="95">
        <v>46095</v>
      </c>
      <c r="FY182" s="128"/>
      <c r="FZ182" s="129"/>
      <c r="GA182" s="129"/>
      <c r="GB182" s="119"/>
      <c r="GC182" s="146"/>
      <c r="GD182" s="392"/>
      <c r="GE182" s="436"/>
      <c r="GF182" s="78"/>
      <c r="GG182" s="78"/>
    </row>
    <row r="183" spans="1:189" ht="16.5" customHeight="1" x14ac:dyDescent="0.3">
      <c r="A183" s="118">
        <f t="shared" si="213"/>
        <v>179</v>
      </c>
      <c r="B183" s="72" t="s">
        <v>215</v>
      </c>
      <c r="C183" s="75" t="s">
        <v>209</v>
      </c>
      <c r="D183" s="73" t="s">
        <v>184</v>
      </c>
      <c r="E183" s="167" t="s">
        <v>402</v>
      </c>
      <c r="F183" s="427" t="s">
        <v>426</v>
      </c>
      <c r="G183" s="95">
        <v>45807</v>
      </c>
      <c r="H183" s="219" t="str">
        <f>VLOOKUP($D183,'Stone Column Progress'!$D$6:$E$199,2,0)</f>
        <v>Bauer</v>
      </c>
      <c r="I183" s="193" t="s">
        <v>389</v>
      </c>
      <c r="J183" s="430">
        <v>547490</v>
      </c>
      <c r="K183" s="431">
        <v>2677964</v>
      </c>
      <c r="L183" s="116"/>
      <c r="M183" s="95"/>
      <c r="N183" s="128"/>
      <c r="O183" s="95" t="s">
        <v>390</v>
      </c>
      <c r="P183" s="95" t="s">
        <v>390</v>
      </c>
      <c r="Q183" s="146"/>
      <c r="R183" s="118">
        <f>VLOOKUP(D183,'Stone Column Progress'!$D$6:$M$199,7,0)</f>
        <v>253</v>
      </c>
      <c r="S183" s="73">
        <f>VLOOKUP(D183,'Stone Column Progress'!$D$6:$M$199,9,0)</f>
        <v>253</v>
      </c>
      <c r="T183" s="95">
        <v>45798</v>
      </c>
      <c r="U183" s="95">
        <v>45809</v>
      </c>
      <c r="V183" s="117"/>
      <c r="W183" s="95">
        <v>45781</v>
      </c>
      <c r="X183" s="95">
        <v>45801</v>
      </c>
      <c r="Y183" s="119"/>
      <c r="Z183" s="146"/>
      <c r="AA183" s="116"/>
      <c r="AB183" s="155"/>
      <c r="AC183" s="95"/>
      <c r="AD183" s="127"/>
      <c r="AE183" s="128"/>
      <c r="AF183" s="129"/>
      <c r="AG183" s="129"/>
      <c r="AH183" s="146"/>
      <c r="AI183" s="116">
        <v>45969</v>
      </c>
      <c r="AJ183" s="127">
        <v>45970</v>
      </c>
      <c r="AK183" s="117"/>
      <c r="AL183" s="131">
        <v>45831</v>
      </c>
      <c r="AM183" s="131">
        <v>45852</v>
      </c>
      <c r="AN183" s="119"/>
      <c r="AO183" s="447" t="s">
        <v>517</v>
      </c>
      <c r="AP183" s="158">
        <v>45971</v>
      </c>
      <c r="AQ183" s="130">
        <v>45971</v>
      </c>
      <c r="AR183" s="130"/>
      <c r="AS183" s="130">
        <v>45853</v>
      </c>
      <c r="AT183" s="130">
        <v>45853</v>
      </c>
      <c r="AU183" s="119"/>
      <c r="AV183" s="146"/>
      <c r="AW183" s="116">
        <v>45972</v>
      </c>
      <c r="AX183" s="95">
        <v>45973</v>
      </c>
      <c r="AY183" s="128"/>
      <c r="AZ183" s="130">
        <v>45856</v>
      </c>
      <c r="BA183" s="130">
        <v>45856</v>
      </c>
      <c r="BB183" s="119"/>
      <c r="BC183" s="146"/>
      <c r="BD183" s="116">
        <v>45974</v>
      </c>
      <c r="BE183" s="95">
        <v>45975</v>
      </c>
      <c r="BF183" s="95"/>
      <c r="BG183" s="95">
        <v>45874</v>
      </c>
      <c r="BH183" s="95">
        <v>45874</v>
      </c>
      <c r="BI183" s="119"/>
      <c r="BJ183" s="146"/>
      <c r="BK183" s="116">
        <v>45976</v>
      </c>
      <c r="BL183" s="95">
        <v>45986</v>
      </c>
      <c r="BM183" s="95"/>
      <c r="BN183" s="95">
        <v>45879</v>
      </c>
      <c r="BO183" s="95">
        <v>45896</v>
      </c>
      <c r="BP183" s="119"/>
      <c r="BQ183" s="146"/>
      <c r="BR183" s="116">
        <v>45987</v>
      </c>
      <c r="BS183" s="95">
        <v>45988</v>
      </c>
      <c r="BT183" s="95"/>
      <c r="BU183" s="95">
        <v>45898</v>
      </c>
      <c r="BV183" s="95">
        <v>45898</v>
      </c>
      <c r="BW183" s="119"/>
      <c r="BX183" s="119"/>
      <c r="BY183" s="146"/>
      <c r="BZ183" s="116">
        <v>45993</v>
      </c>
      <c r="CA183" s="95">
        <v>45996</v>
      </c>
      <c r="CB183" s="151"/>
      <c r="CC183" s="95">
        <v>45968</v>
      </c>
      <c r="CD183" s="150"/>
      <c r="CE183" s="119"/>
      <c r="CF183" s="146"/>
      <c r="CG183" s="116">
        <v>45995</v>
      </c>
      <c r="CH183" s="95">
        <v>45995</v>
      </c>
      <c r="CI183" s="95"/>
      <c r="CJ183" s="95">
        <v>45969</v>
      </c>
      <c r="CK183" s="95">
        <v>45970</v>
      </c>
      <c r="CL183" s="119"/>
      <c r="CM183" s="119"/>
      <c r="CN183" s="119"/>
      <c r="CO183" s="146"/>
      <c r="CP183" s="116">
        <v>45972</v>
      </c>
      <c r="CQ183" s="95">
        <v>45982</v>
      </c>
      <c r="CR183" s="128"/>
      <c r="CS183" s="124">
        <f>MIN(INDEX('USS SUMMARY'!R:AB,MATCH($D183,'USS SUMMARY'!D:D,0),0))</f>
        <v>45855</v>
      </c>
      <c r="CT183" s="129"/>
      <c r="CU183" s="119"/>
      <c r="CV183" s="146"/>
      <c r="CW183" s="116">
        <v>45990</v>
      </c>
      <c r="CX183" s="95">
        <v>45997</v>
      </c>
      <c r="CY183" s="128"/>
      <c r="CZ183" s="127">
        <v>45733</v>
      </c>
      <c r="DA183" s="127">
        <v>45765</v>
      </c>
      <c r="DB183" s="119"/>
      <c r="DC183" s="146"/>
      <c r="DD183" s="116">
        <v>45990</v>
      </c>
      <c r="DE183" s="95">
        <v>45997</v>
      </c>
      <c r="DF183" s="128"/>
      <c r="DG183" s="127">
        <v>46061</v>
      </c>
      <c r="DH183" s="127">
        <v>46064</v>
      </c>
      <c r="DI183" s="119"/>
      <c r="DJ183" s="146"/>
      <c r="DK183" s="445" t="str">
        <f>_xlfn.XLOOKUP(D183,CranePad!$D$4:$D$195,CranePad!$E$4:$E$195,0,0,1)</f>
        <v>Bipin</v>
      </c>
      <c r="DL183" s="116">
        <v>45992</v>
      </c>
      <c r="DM183" s="95">
        <v>45999</v>
      </c>
      <c r="DN183" s="95"/>
      <c r="DO183" s="95">
        <v>45962</v>
      </c>
      <c r="DP183" s="95">
        <v>46060</v>
      </c>
      <c r="DQ183" s="119"/>
      <c r="DR183" s="146"/>
      <c r="DS183" s="123">
        <v>46040</v>
      </c>
      <c r="DT183" s="124">
        <v>46050</v>
      </c>
      <c r="DU183" s="124"/>
      <c r="DV183" s="124"/>
      <c r="DW183" s="124"/>
      <c r="DX183" s="119"/>
      <c r="DY183" s="146"/>
      <c r="DZ183" s="123">
        <v>46004</v>
      </c>
      <c r="EA183" s="124">
        <v>46012</v>
      </c>
      <c r="EB183" s="124"/>
      <c r="EC183" s="124">
        <f>IF(D183='USS SUMMARY'!AE182,MIN('USS SUMMARY'!AH182:AL182),"")</f>
        <v>0</v>
      </c>
      <c r="ED183" s="124"/>
      <c r="EE183" s="119"/>
      <c r="EF183" s="146"/>
      <c r="EG183" s="123">
        <v>46051</v>
      </c>
      <c r="EH183" s="124">
        <v>46058</v>
      </c>
      <c r="EI183" s="124"/>
      <c r="EJ183" s="124"/>
      <c r="EK183" s="124"/>
      <c r="EL183" s="119"/>
      <c r="EM183" s="146"/>
      <c r="EN183" s="116">
        <v>46059</v>
      </c>
      <c r="EO183" s="95">
        <v>46061</v>
      </c>
      <c r="EP183" s="95"/>
      <c r="EQ183" s="95"/>
      <c r="ER183" s="95"/>
      <c r="ES183" s="119"/>
      <c r="ET183" s="146"/>
      <c r="EU183" s="116">
        <v>46049</v>
      </c>
      <c r="EV183" s="95">
        <f t="shared" si="215"/>
        <v>46050</v>
      </c>
      <c r="EW183" s="95"/>
      <c r="EX183" s="95"/>
      <c r="EY183" s="95"/>
      <c r="EZ183" s="119"/>
      <c r="FA183" s="146"/>
      <c r="FB183" s="116">
        <v>46014</v>
      </c>
      <c r="FC183" s="95">
        <v>45670</v>
      </c>
      <c r="FD183" s="95"/>
      <c r="FE183" s="95"/>
      <c r="FF183" s="95"/>
      <c r="FG183" s="119"/>
      <c r="FH183" s="146"/>
      <c r="FI183" s="116">
        <v>46021</v>
      </c>
      <c r="FJ183" s="95">
        <f t="shared" si="214"/>
        <v>46046</v>
      </c>
      <c r="FK183" s="95"/>
      <c r="FL183" s="95">
        <v>46053</v>
      </c>
      <c r="FM183" s="95">
        <v>46068</v>
      </c>
      <c r="FN183" s="119"/>
      <c r="FO183" s="144"/>
      <c r="FP183" s="116">
        <v>46015</v>
      </c>
      <c r="FQ183" s="95">
        <v>46018</v>
      </c>
      <c r="FR183" s="128"/>
      <c r="FS183" s="95"/>
      <c r="FT183" s="95"/>
      <c r="FU183" s="119"/>
      <c r="FV183" s="146"/>
      <c r="FW183" s="116">
        <v>46062</v>
      </c>
      <c r="FX183" s="95">
        <v>46064</v>
      </c>
      <c r="FY183" s="128"/>
      <c r="FZ183" s="129"/>
      <c r="GA183" s="129"/>
      <c r="GB183" s="119"/>
      <c r="GC183" s="146"/>
      <c r="GD183" s="392"/>
      <c r="GE183" s="436"/>
      <c r="GF183" s="78"/>
      <c r="GG183" s="78"/>
    </row>
    <row r="184" spans="1:189" ht="16.5" customHeight="1" x14ac:dyDescent="0.3">
      <c r="A184" s="118">
        <f t="shared" si="213"/>
        <v>180</v>
      </c>
      <c r="B184" s="72" t="s">
        <v>215</v>
      </c>
      <c r="C184" s="75" t="s">
        <v>209</v>
      </c>
      <c r="D184" s="73" t="s">
        <v>185</v>
      </c>
      <c r="E184" s="167" t="s">
        <v>425</v>
      </c>
      <c r="F184" s="427" t="s">
        <v>407</v>
      </c>
      <c r="G184" s="95">
        <v>45875</v>
      </c>
      <c r="H184" s="219" t="str">
        <f>VLOOKUP($D184,'Stone Column Progress'!$D$6:$E$199,2,0)</f>
        <v>Bauer</v>
      </c>
      <c r="I184" s="193" t="s">
        <v>389</v>
      </c>
      <c r="J184" s="430">
        <v>548128</v>
      </c>
      <c r="K184" s="431">
        <v>2678612</v>
      </c>
      <c r="L184" s="116"/>
      <c r="M184" s="95"/>
      <c r="N184" s="128"/>
      <c r="O184" s="95" t="s">
        <v>390</v>
      </c>
      <c r="P184" s="95" t="s">
        <v>390</v>
      </c>
      <c r="Q184" s="146"/>
      <c r="R184" s="118">
        <f>VLOOKUP(D184,'Stone Column Progress'!$D$6:$M$199,7,0)</f>
        <v>253</v>
      </c>
      <c r="S184" s="73">
        <f>VLOOKUP(D184,'Stone Column Progress'!$D$6:$M$199,9,0)</f>
        <v>253</v>
      </c>
      <c r="T184" s="95">
        <v>45827</v>
      </c>
      <c r="U184" s="95">
        <v>45837</v>
      </c>
      <c r="V184" s="117"/>
      <c r="W184" s="95">
        <v>45803</v>
      </c>
      <c r="X184" s="95">
        <v>45812</v>
      </c>
      <c r="Y184" s="119"/>
      <c r="Z184" s="146"/>
      <c r="AA184" s="116"/>
      <c r="AB184" s="122"/>
      <c r="AC184" s="95"/>
      <c r="AD184" s="129"/>
      <c r="AE184" s="128"/>
      <c r="AF184" s="129"/>
      <c r="AG184" s="129"/>
      <c r="AH184" s="146"/>
      <c r="AI184" s="116">
        <v>45970</v>
      </c>
      <c r="AJ184" s="127">
        <v>45971</v>
      </c>
      <c r="AK184" s="117"/>
      <c r="AL184" s="131">
        <v>45876</v>
      </c>
      <c r="AM184" s="131">
        <v>45878</v>
      </c>
      <c r="AN184" s="119"/>
      <c r="AO184" s="146"/>
      <c r="AP184" s="158">
        <v>45972</v>
      </c>
      <c r="AQ184" s="130">
        <v>45972</v>
      </c>
      <c r="AR184" s="130"/>
      <c r="AS184" s="130">
        <v>45878</v>
      </c>
      <c r="AT184" s="130">
        <v>45879</v>
      </c>
      <c r="AU184" s="119"/>
      <c r="AV184" s="146"/>
      <c r="AW184" s="116">
        <v>45973</v>
      </c>
      <c r="AX184" s="95">
        <v>45974</v>
      </c>
      <c r="AY184" s="128"/>
      <c r="AZ184" s="130">
        <v>45819</v>
      </c>
      <c r="BA184" s="130">
        <v>45819</v>
      </c>
      <c r="BB184" s="119"/>
      <c r="BC184" s="146"/>
      <c r="BD184" s="116">
        <v>45975</v>
      </c>
      <c r="BE184" s="95">
        <v>45976</v>
      </c>
      <c r="BF184" s="95"/>
      <c r="BG184" s="95">
        <v>45882</v>
      </c>
      <c r="BH184" s="95">
        <v>45882</v>
      </c>
      <c r="BI184" s="119"/>
      <c r="BJ184" s="146"/>
      <c r="BK184" s="116">
        <v>45977</v>
      </c>
      <c r="BL184" s="95">
        <v>45987</v>
      </c>
      <c r="BM184" s="95"/>
      <c r="BN184" s="95">
        <v>45883</v>
      </c>
      <c r="BO184" s="95">
        <v>45899</v>
      </c>
      <c r="BP184" s="119"/>
      <c r="BQ184" s="146"/>
      <c r="BR184" s="116">
        <v>45988</v>
      </c>
      <c r="BS184" s="95">
        <v>45989</v>
      </c>
      <c r="BT184" s="95"/>
      <c r="BU184" s="95">
        <v>45901</v>
      </c>
      <c r="BV184" s="95">
        <v>45902</v>
      </c>
      <c r="BW184" s="119"/>
      <c r="BX184" s="119"/>
      <c r="BY184" s="146"/>
      <c r="BZ184" s="116">
        <v>45994</v>
      </c>
      <c r="CA184" s="95">
        <v>45997</v>
      </c>
      <c r="CB184" s="151"/>
      <c r="CC184" s="95">
        <v>46038</v>
      </c>
      <c r="CD184" s="150"/>
      <c r="CE184" s="119"/>
      <c r="CF184" s="146"/>
      <c r="CG184" s="116">
        <v>45996</v>
      </c>
      <c r="CH184" s="95">
        <v>45996</v>
      </c>
      <c r="CI184" s="95"/>
      <c r="CJ184" s="95">
        <v>46039</v>
      </c>
      <c r="CK184" s="95">
        <v>46039</v>
      </c>
      <c r="CL184" s="119"/>
      <c r="CM184" s="119"/>
      <c r="CN184" s="119"/>
      <c r="CO184" s="146"/>
      <c r="CP184" s="116">
        <v>45973</v>
      </c>
      <c r="CQ184" s="95">
        <v>45983</v>
      </c>
      <c r="CR184" s="128"/>
      <c r="CS184" s="124">
        <f>MIN(INDEX('USS SUMMARY'!R:AB,MATCH($D184,'USS SUMMARY'!D:D,0),0))</f>
        <v>46001</v>
      </c>
      <c r="CT184" s="124">
        <v>46078</v>
      </c>
      <c r="CU184" s="119"/>
      <c r="CV184" s="146"/>
      <c r="CW184" s="116">
        <v>45991</v>
      </c>
      <c r="CX184" s="95">
        <v>45998</v>
      </c>
      <c r="CY184" s="128"/>
      <c r="CZ184" s="95">
        <v>45741</v>
      </c>
      <c r="DA184" s="95">
        <v>45781</v>
      </c>
      <c r="DB184" s="119"/>
      <c r="DC184" s="146"/>
      <c r="DD184" s="116">
        <v>45991</v>
      </c>
      <c r="DE184" s="95">
        <v>45998</v>
      </c>
      <c r="DF184" s="128"/>
      <c r="DG184" s="95">
        <v>46074</v>
      </c>
      <c r="DH184" s="129"/>
      <c r="DI184" s="119"/>
      <c r="DJ184" s="146"/>
      <c r="DK184" s="445" t="str">
        <f>_xlfn.XLOOKUP(D184,CranePad!$D$4:$D$195,CranePad!$E$4:$E$195,0,0,1)</f>
        <v>SS Jadeja</v>
      </c>
      <c r="DL184" s="116">
        <v>45993</v>
      </c>
      <c r="DM184" s="95">
        <v>46000</v>
      </c>
      <c r="DN184" s="95"/>
      <c r="DO184" s="95">
        <v>46023</v>
      </c>
      <c r="DP184" s="95">
        <v>46031</v>
      </c>
      <c r="DQ184" s="119"/>
      <c r="DR184" s="146"/>
      <c r="DS184" s="123">
        <v>46062</v>
      </c>
      <c r="DT184" s="124">
        <v>46071</v>
      </c>
      <c r="DU184" s="124"/>
      <c r="DV184" s="124"/>
      <c r="DW184" s="124"/>
      <c r="DX184" s="119"/>
      <c r="DY184" s="146"/>
      <c r="DZ184" s="123">
        <v>46038</v>
      </c>
      <c r="EA184" s="124">
        <v>46046</v>
      </c>
      <c r="EB184" s="124"/>
      <c r="EC184" s="124">
        <f>IF(D184='USS SUMMARY'!AE183,MIN('USS SUMMARY'!AH183:AL183),"")</f>
        <v>0</v>
      </c>
      <c r="ED184" s="124"/>
      <c r="EE184" s="119"/>
      <c r="EF184" s="146"/>
      <c r="EG184" s="123">
        <v>46072</v>
      </c>
      <c r="EH184" s="124">
        <v>46079</v>
      </c>
      <c r="EI184" s="124"/>
      <c r="EJ184" s="124"/>
      <c r="EK184" s="124"/>
      <c r="EL184" s="119"/>
      <c r="EM184" s="146"/>
      <c r="EN184" s="116">
        <v>46080</v>
      </c>
      <c r="EO184" s="95">
        <v>46082</v>
      </c>
      <c r="EP184" s="95"/>
      <c r="EQ184" s="95"/>
      <c r="ER184" s="95"/>
      <c r="ES184" s="119"/>
      <c r="ET184" s="146"/>
      <c r="EU184" s="116">
        <v>46077</v>
      </c>
      <c r="EV184" s="95">
        <f t="shared" si="215"/>
        <v>46078</v>
      </c>
      <c r="EW184" s="95"/>
      <c r="EX184" s="95"/>
      <c r="EY184" s="95"/>
      <c r="EZ184" s="119"/>
      <c r="FA184" s="146"/>
      <c r="FB184" s="116">
        <v>45679</v>
      </c>
      <c r="FC184" s="95">
        <v>45702</v>
      </c>
      <c r="FD184" s="95"/>
      <c r="FE184" s="95">
        <v>46078</v>
      </c>
      <c r="FF184" s="95"/>
      <c r="FG184" s="119"/>
      <c r="FH184" s="146"/>
      <c r="FI184" s="116">
        <v>46044</v>
      </c>
      <c r="FJ184" s="95">
        <f t="shared" si="214"/>
        <v>46069</v>
      </c>
      <c r="FK184" s="95"/>
      <c r="FL184" s="95">
        <v>46053</v>
      </c>
      <c r="FM184" s="95">
        <v>46068</v>
      </c>
      <c r="FN184" s="119"/>
      <c r="FO184" s="144"/>
      <c r="FP184" s="116">
        <v>46049</v>
      </c>
      <c r="FQ184" s="95">
        <v>46052</v>
      </c>
      <c r="FR184" s="128"/>
      <c r="FS184" s="95"/>
      <c r="FT184" s="95"/>
      <c r="FU184" s="119"/>
      <c r="FV184" s="146"/>
      <c r="FW184" s="116">
        <v>46083</v>
      </c>
      <c r="FX184" s="95">
        <v>46085</v>
      </c>
      <c r="FY184" s="128"/>
      <c r="FZ184" s="129"/>
      <c r="GA184" s="129"/>
      <c r="GB184" s="119"/>
      <c r="GC184" s="146"/>
      <c r="GD184" s="392"/>
      <c r="GE184" s="436"/>
      <c r="GF184" s="78"/>
      <c r="GG184" s="78"/>
    </row>
    <row r="185" spans="1:189" ht="16.5" customHeight="1" x14ac:dyDescent="0.3">
      <c r="A185" s="118">
        <f t="shared" si="213"/>
        <v>181</v>
      </c>
      <c r="B185" s="73" t="s">
        <v>215</v>
      </c>
      <c r="C185" s="75" t="s">
        <v>209</v>
      </c>
      <c r="D185" s="73" t="s">
        <v>186</v>
      </c>
      <c r="E185" s="167" t="s">
        <v>421</v>
      </c>
      <c r="F185" s="427" t="s">
        <v>426</v>
      </c>
      <c r="G185" s="95">
        <v>46069</v>
      </c>
      <c r="H185" s="219" t="str">
        <f>VLOOKUP($D185,'Stone Column Progress'!$D$6:$E$199,2,0)</f>
        <v>Bauer</v>
      </c>
      <c r="I185" s="193" t="s">
        <v>389</v>
      </c>
      <c r="J185" s="430">
        <v>548765</v>
      </c>
      <c r="K185" s="431">
        <v>2679260</v>
      </c>
      <c r="L185" s="116"/>
      <c r="M185" s="95"/>
      <c r="N185" s="128"/>
      <c r="O185" s="95" t="s">
        <v>390</v>
      </c>
      <c r="P185" s="95" t="s">
        <v>390</v>
      </c>
      <c r="Q185" s="146"/>
      <c r="R185" s="118">
        <f>VLOOKUP(D185,'Stone Column Progress'!$D$6:$M$199,7,0)</f>
        <v>253</v>
      </c>
      <c r="S185" s="73">
        <f>VLOOKUP(D185,'Stone Column Progress'!$D$6:$M$199,9,0)</f>
        <v>253</v>
      </c>
      <c r="T185" s="95">
        <v>45817</v>
      </c>
      <c r="U185" s="95">
        <v>45826</v>
      </c>
      <c r="V185" s="117"/>
      <c r="W185" s="95">
        <v>45810</v>
      </c>
      <c r="X185" s="95">
        <v>45821</v>
      </c>
      <c r="Y185" s="119"/>
      <c r="Z185" s="146"/>
      <c r="AA185" s="455" t="s">
        <v>389</v>
      </c>
      <c r="AB185" s="122" t="s">
        <v>404</v>
      </c>
      <c r="AC185" s="95"/>
      <c r="AD185" s="129"/>
      <c r="AE185" s="554"/>
      <c r="AF185" s="116">
        <v>46054</v>
      </c>
      <c r="AG185" s="116">
        <v>46063</v>
      </c>
      <c r="AH185" s="146"/>
      <c r="AI185" s="116">
        <v>45972</v>
      </c>
      <c r="AJ185" s="95">
        <v>45973</v>
      </c>
      <c r="AK185" s="117"/>
      <c r="AL185" s="131">
        <v>46069</v>
      </c>
      <c r="AM185" s="131">
        <v>46071</v>
      </c>
      <c r="AN185" s="119"/>
      <c r="AO185" s="146"/>
      <c r="AP185" s="158">
        <v>45974</v>
      </c>
      <c r="AQ185" s="130">
        <v>45974</v>
      </c>
      <c r="AR185" s="130"/>
      <c r="AS185" s="130">
        <v>46073</v>
      </c>
      <c r="AT185" s="130">
        <v>46076</v>
      </c>
      <c r="AU185" s="119"/>
      <c r="AV185" s="146"/>
      <c r="AW185" s="116">
        <v>45975</v>
      </c>
      <c r="AX185" s="95">
        <v>45976</v>
      </c>
      <c r="AY185" s="128"/>
      <c r="AZ185" s="130">
        <v>46077</v>
      </c>
      <c r="BA185" s="130">
        <v>46077</v>
      </c>
      <c r="BB185" s="119"/>
      <c r="BC185" s="146"/>
      <c r="BD185" s="116">
        <v>45977</v>
      </c>
      <c r="BE185" s="95">
        <v>45978</v>
      </c>
      <c r="BF185" s="95"/>
      <c r="BG185" s="95">
        <v>46080</v>
      </c>
      <c r="BH185" s="95"/>
      <c r="BI185" s="119"/>
      <c r="BJ185" s="146"/>
      <c r="BK185" s="116">
        <v>45979</v>
      </c>
      <c r="BL185" s="95">
        <v>45989</v>
      </c>
      <c r="BM185" s="95"/>
      <c r="BN185" s="95"/>
      <c r="BO185" s="95"/>
      <c r="BP185" s="119"/>
      <c r="BQ185" s="146"/>
      <c r="BR185" s="116">
        <v>45990</v>
      </c>
      <c r="BS185" s="95">
        <v>45991</v>
      </c>
      <c r="BT185" s="95"/>
      <c r="BU185" s="95"/>
      <c r="BV185" s="95"/>
      <c r="BW185" s="119"/>
      <c r="BX185" s="119"/>
      <c r="BY185" s="146"/>
      <c r="BZ185" s="116">
        <v>45996</v>
      </c>
      <c r="CA185" s="95">
        <v>45999</v>
      </c>
      <c r="CB185" s="151"/>
      <c r="CC185" s="95"/>
      <c r="CD185" s="150"/>
      <c r="CE185" s="119"/>
      <c r="CF185" s="146"/>
      <c r="CG185" s="116">
        <v>45998</v>
      </c>
      <c r="CH185" s="95">
        <v>45998</v>
      </c>
      <c r="CI185" s="95"/>
      <c r="CJ185" s="95"/>
      <c r="CK185" s="95"/>
      <c r="CL185" s="119"/>
      <c r="CM185" s="119"/>
      <c r="CN185" s="119"/>
      <c r="CO185" s="146"/>
      <c r="CP185" s="116">
        <v>45975</v>
      </c>
      <c r="CQ185" s="95">
        <v>45985</v>
      </c>
      <c r="CR185" s="128"/>
      <c r="CS185" s="124">
        <f>MIN(INDEX('USS SUMMARY'!R:AB,MATCH($D185,'USS SUMMARY'!D:D,0),0))</f>
        <v>46075</v>
      </c>
      <c r="CT185" s="129"/>
      <c r="CU185" s="119"/>
      <c r="CV185" s="146"/>
      <c r="CW185" s="116">
        <v>45993</v>
      </c>
      <c r="CX185" s="95">
        <v>46000</v>
      </c>
      <c r="CY185" s="128"/>
      <c r="CZ185" s="95" t="s">
        <v>390</v>
      </c>
      <c r="DA185" s="95" t="s">
        <v>390</v>
      </c>
      <c r="DB185" s="119"/>
      <c r="DC185" s="146"/>
      <c r="DD185" s="116">
        <v>45993</v>
      </c>
      <c r="DE185" s="95">
        <v>46000</v>
      </c>
      <c r="DF185" s="128"/>
      <c r="DG185" s="129"/>
      <c r="DH185" s="129"/>
      <c r="DI185" s="119"/>
      <c r="DJ185" s="146"/>
      <c r="DK185" s="445" t="str">
        <f>_xlfn.XLOOKUP(D185,CranePad!$D$4:$D$195,CranePad!$E$4:$E$195,0,0,1)</f>
        <v>Harsh(Reuse)</v>
      </c>
      <c r="DL185" s="116">
        <v>45995</v>
      </c>
      <c r="DM185" s="95">
        <v>46002</v>
      </c>
      <c r="DN185" s="95"/>
      <c r="DO185" s="95"/>
      <c r="DP185" s="95"/>
      <c r="DQ185" s="119"/>
      <c r="DR185" s="146"/>
      <c r="DS185" s="123">
        <v>46043</v>
      </c>
      <c r="DT185" s="124">
        <v>46052</v>
      </c>
      <c r="DU185" s="124"/>
      <c r="DV185" s="124"/>
      <c r="DW185" s="124"/>
      <c r="DX185" s="119"/>
      <c r="DY185" s="146"/>
      <c r="DZ185" s="123">
        <v>46009</v>
      </c>
      <c r="EA185" s="124">
        <v>46017</v>
      </c>
      <c r="EB185" s="124"/>
      <c r="EC185" s="124">
        <f>IF(D185='USS SUMMARY'!AE184,MIN('USS SUMMARY'!AH184:AL184),"")</f>
        <v>0</v>
      </c>
      <c r="ED185" s="124"/>
      <c r="EE185" s="119"/>
      <c r="EF185" s="146"/>
      <c r="EG185" s="123">
        <v>46053</v>
      </c>
      <c r="EH185" s="124">
        <v>46060</v>
      </c>
      <c r="EI185" s="124"/>
      <c r="EJ185" s="124"/>
      <c r="EK185" s="124"/>
      <c r="EL185" s="119"/>
      <c r="EM185" s="146"/>
      <c r="EN185" s="116">
        <v>46061</v>
      </c>
      <c r="EO185" s="95">
        <v>46063</v>
      </c>
      <c r="EP185" s="95"/>
      <c r="EQ185" s="95"/>
      <c r="ER185" s="95"/>
      <c r="ES185" s="119"/>
      <c r="ET185" s="146"/>
      <c r="EU185" s="116">
        <v>46054</v>
      </c>
      <c r="EV185" s="95">
        <f t="shared" si="215"/>
        <v>46055</v>
      </c>
      <c r="EW185" s="95"/>
      <c r="EX185" s="95"/>
      <c r="EY185" s="95"/>
      <c r="EZ185" s="119"/>
      <c r="FA185" s="146"/>
      <c r="FB185" s="116">
        <v>46014</v>
      </c>
      <c r="FC185" s="95">
        <v>45670</v>
      </c>
      <c r="FD185" s="95"/>
      <c r="FE185" s="95"/>
      <c r="FF185" s="95"/>
      <c r="FG185" s="119"/>
      <c r="FH185" s="146"/>
      <c r="FI185" s="116">
        <v>46021</v>
      </c>
      <c r="FJ185" s="95">
        <f t="shared" si="214"/>
        <v>46046</v>
      </c>
      <c r="FK185" s="95"/>
      <c r="FL185" s="95"/>
      <c r="FM185" s="95"/>
      <c r="FN185" s="119"/>
      <c r="FO185" s="144"/>
      <c r="FP185" s="116">
        <v>46020</v>
      </c>
      <c r="FQ185" s="95">
        <v>46023</v>
      </c>
      <c r="FR185" s="128"/>
      <c r="FS185" s="95"/>
      <c r="FT185" s="95"/>
      <c r="FU185" s="119"/>
      <c r="FV185" s="146"/>
      <c r="FW185" s="116">
        <v>46064</v>
      </c>
      <c r="FX185" s="95">
        <v>46066</v>
      </c>
      <c r="FY185" s="128"/>
      <c r="FZ185" s="129"/>
      <c r="GA185" s="129"/>
      <c r="GB185" s="119"/>
      <c r="GC185" s="146"/>
      <c r="GD185" s="392"/>
      <c r="GE185" s="436"/>
      <c r="GF185" s="78"/>
      <c r="GG185" s="78"/>
    </row>
    <row r="186" spans="1:189" ht="16.5" customHeight="1" x14ac:dyDescent="0.3">
      <c r="A186" s="118">
        <f t="shared" si="213"/>
        <v>182</v>
      </c>
      <c r="B186" s="73" t="s">
        <v>215</v>
      </c>
      <c r="C186" s="72" t="s">
        <v>209</v>
      </c>
      <c r="D186" s="73" t="s">
        <v>187</v>
      </c>
      <c r="E186" s="167" t="s">
        <v>421</v>
      </c>
      <c r="F186" s="427" t="s">
        <v>407</v>
      </c>
      <c r="G186" s="95">
        <v>45875</v>
      </c>
      <c r="H186" s="219" t="str">
        <f>VLOOKUP($D186,'Stone Column Progress'!$D$6:$E$199,2,0)</f>
        <v>Bauer</v>
      </c>
      <c r="I186" s="193" t="s">
        <v>389</v>
      </c>
      <c r="J186" s="430">
        <v>549403</v>
      </c>
      <c r="K186" s="431">
        <v>2679908</v>
      </c>
      <c r="L186" s="116"/>
      <c r="M186" s="95"/>
      <c r="N186" s="128"/>
      <c r="O186" s="95" t="s">
        <v>390</v>
      </c>
      <c r="P186" s="95" t="s">
        <v>390</v>
      </c>
      <c r="Q186" s="146"/>
      <c r="R186" s="118">
        <f>VLOOKUP(D186,'Stone Column Progress'!$D$6:$M$199,7,0)</f>
        <v>253</v>
      </c>
      <c r="S186" s="73">
        <f>VLOOKUP(D186,'Stone Column Progress'!$D$6:$M$199,9,0)</f>
        <v>253</v>
      </c>
      <c r="T186" s="95">
        <v>45807</v>
      </c>
      <c r="U186" s="95">
        <v>45816</v>
      </c>
      <c r="V186" s="117"/>
      <c r="W186" s="95">
        <v>45819</v>
      </c>
      <c r="X186" s="95">
        <v>45836</v>
      </c>
      <c r="Y186" s="119"/>
      <c r="Z186" s="146"/>
      <c r="AA186" s="116"/>
      <c r="AB186" s="155"/>
      <c r="AC186" s="95"/>
      <c r="AD186" s="127"/>
      <c r="AE186" s="117"/>
      <c r="AF186" s="95"/>
      <c r="AG186" s="129"/>
      <c r="AH186" s="146"/>
      <c r="AI186" s="116">
        <v>45818</v>
      </c>
      <c r="AJ186" s="95">
        <v>45819</v>
      </c>
      <c r="AK186" s="117"/>
      <c r="AL186" s="131">
        <v>45881</v>
      </c>
      <c r="AM186" s="131">
        <v>45884</v>
      </c>
      <c r="AN186" s="119"/>
      <c r="AO186" s="447"/>
      <c r="AP186" s="158">
        <v>45820</v>
      </c>
      <c r="AQ186" s="130">
        <v>45820</v>
      </c>
      <c r="AR186" s="130"/>
      <c r="AS186" s="130">
        <v>45885</v>
      </c>
      <c r="AT186" s="130">
        <v>45887</v>
      </c>
      <c r="AU186" s="119"/>
      <c r="AV186" s="146"/>
      <c r="AW186" s="116">
        <v>45821</v>
      </c>
      <c r="AX186" s="95">
        <v>45822</v>
      </c>
      <c r="AY186" s="128"/>
      <c r="AZ186" s="130">
        <v>45887</v>
      </c>
      <c r="BA186" s="130">
        <v>45887</v>
      </c>
      <c r="BB186" s="119"/>
      <c r="BC186" s="146"/>
      <c r="BD186" s="116">
        <v>45823</v>
      </c>
      <c r="BE186" s="95">
        <v>45824</v>
      </c>
      <c r="BF186" s="95"/>
      <c r="BG186" s="95">
        <v>45892</v>
      </c>
      <c r="BH186" s="95">
        <v>45892</v>
      </c>
      <c r="BI186" s="119"/>
      <c r="BJ186" s="146"/>
      <c r="BK186" s="116">
        <v>45825</v>
      </c>
      <c r="BL186" s="95">
        <v>45835</v>
      </c>
      <c r="BM186" s="95"/>
      <c r="BN186" s="95">
        <v>45896</v>
      </c>
      <c r="BO186" s="95">
        <v>45901</v>
      </c>
      <c r="BP186" s="119"/>
      <c r="BQ186" s="146"/>
      <c r="BR186" s="116">
        <v>45836</v>
      </c>
      <c r="BS186" s="95">
        <v>45837</v>
      </c>
      <c r="BT186" s="95"/>
      <c r="BU186" s="95">
        <v>45905</v>
      </c>
      <c r="BV186" s="95">
        <v>45984</v>
      </c>
      <c r="BW186" s="119"/>
      <c r="BX186" s="119"/>
      <c r="BY186" s="146"/>
      <c r="BZ186" s="116">
        <v>45842</v>
      </c>
      <c r="CA186" s="95">
        <v>45845</v>
      </c>
      <c r="CB186" s="151"/>
      <c r="CC186" s="95">
        <v>46063</v>
      </c>
      <c r="CD186" s="150"/>
      <c r="CE186" s="119"/>
      <c r="CF186" s="146"/>
      <c r="CG186" s="116">
        <v>45844</v>
      </c>
      <c r="CH186" s="95">
        <v>45844</v>
      </c>
      <c r="CI186" s="95"/>
      <c r="CJ186" s="95">
        <v>46064</v>
      </c>
      <c r="CK186" s="95">
        <v>46064</v>
      </c>
      <c r="CL186" s="119"/>
      <c r="CM186" s="119"/>
      <c r="CN186" s="119"/>
      <c r="CO186" s="146"/>
      <c r="CP186" s="116">
        <v>45821</v>
      </c>
      <c r="CQ186" s="95">
        <v>45831</v>
      </c>
      <c r="CR186" s="128"/>
      <c r="CS186" s="124">
        <f>MIN(INDEX('USS SUMMARY'!R:AB,MATCH($D186,'USS SUMMARY'!D:D,0),0))</f>
        <v>45904</v>
      </c>
      <c r="CT186" s="129"/>
      <c r="CU186" s="119"/>
      <c r="CV186" s="146"/>
      <c r="CW186" s="116">
        <v>45839</v>
      </c>
      <c r="CX186" s="95">
        <v>45846</v>
      </c>
      <c r="CY186" s="128"/>
      <c r="CZ186" s="95">
        <v>45743</v>
      </c>
      <c r="DA186" s="95">
        <v>45804</v>
      </c>
      <c r="DB186" s="119"/>
      <c r="DC186" s="146"/>
      <c r="DD186" s="116">
        <v>45839</v>
      </c>
      <c r="DE186" s="95">
        <v>45846</v>
      </c>
      <c r="DF186" s="128"/>
      <c r="DG186" s="129"/>
      <c r="DH186" s="129"/>
      <c r="DI186" s="119"/>
      <c r="DJ186" s="146"/>
      <c r="DK186" s="445" t="str">
        <f>_xlfn.XLOOKUP(D186,CranePad!$D$4:$D$195,CranePad!$E$4:$E$195,0,0,1)</f>
        <v>Harsh</v>
      </c>
      <c r="DL186" s="116">
        <v>45841</v>
      </c>
      <c r="DM186" s="95">
        <v>45848</v>
      </c>
      <c r="DN186" s="95"/>
      <c r="DO186" s="95"/>
      <c r="DP186" s="95"/>
      <c r="DQ186" s="119"/>
      <c r="DR186" s="146"/>
      <c r="DS186" s="123">
        <v>46053</v>
      </c>
      <c r="DT186" s="124">
        <v>46062</v>
      </c>
      <c r="DU186" s="124"/>
      <c r="DV186" s="124"/>
      <c r="DW186" s="124"/>
      <c r="DX186" s="119"/>
      <c r="DY186" s="146"/>
      <c r="DZ186" s="123">
        <v>46009</v>
      </c>
      <c r="EA186" s="124">
        <v>46017</v>
      </c>
      <c r="EB186" s="124"/>
      <c r="EC186" s="124">
        <f>IF(D186='USS SUMMARY'!AE185,MIN('USS SUMMARY'!AH185:AL185),"")</f>
        <v>0</v>
      </c>
      <c r="ED186" s="124"/>
      <c r="EE186" s="119"/>
      <c r="EF186" s="146"/>
      <c r="EG186" s="123">
        <v>46063</v>
      </c>
      <c r="EH186" s="124">
        <v>46070</v>
      </c>
      <c r="EI186" s="124"/>
      <c r="EJ186" s="124"/>
      <c r="EK186" s="124"/>
      <c r="EL186" s="119"/>
      <c r="EM186" s="146"/>
      <c r="EN186" s="116">
        <v>46071</v>
      </c>
      <c r="EO186" s="95">
        <v>46073</v>
      </c>
      <c r="EP186" s="95"/>
      <c r="EQ186" s="95"/>
      <c r="ER186" s="95"/>
      <c r="ES186" s="119"/>
      <c r="ET186" s="146"/>
      <c r="EU186" s="116">
        <v>46077</v>
      </c>
      <c r="EV186" s="95">
        <f t="shared" si="215"/>
        <v>46078</v>
      </c>
      <c r="EW186" s="95"/>
      <c r="EX186" s="95"/>
      <c r="EY186" s="95"/>
      <c r="EZ186" s="119"/>
      <c r="FA186" s="146"/>
      <c r="FB186" s="116">
        <v>45679</v>
      </c>
      <c r="FC186" s="95">
        <v>45702</v>
      </c>
      <c r="FD186" s="95"/>
      <c r="FE186" s="95"/>
      <c r="FF186" s="95"/>
      <c r="FG186" s="119"/>
      <c r="FH186" s="146"/>
      <c r="FI186" s="116">
        <v>46044</v>
      </c>
      <c r="FJ186" s="95">
        <f t="shared" si="214"/>
        <v>46069</v>
      </c>
      <c r="FK186" s="95"/>
      <c r="FL186" s="95"/>
      <c r="FM186" s="95"/>
      <c r="FN186" s="119"/>
      <c r="FO186" s="144"/>
      <c r="FP186" s="116">
        <v>46079</v>
      </c>
      <c r="FQ186" s="95">
        <v>46082</v>
      </c>
      <c r="FR186" s="128"/>
      <c r="FS186" s="95"/>
      <c r="FT186" s="95"/>
      <c r="FU186" s="119"/>
      <c r="FV186" s="146"/>
      <c r="FW186" s="116">
        <v>46083</v>
      </c>
      <c r="FX186" s="95">
        <v>46085</v>
      </c>
      <c r="FY186" s="128"/>
      <c r="FZ186" s="129"/>
      <c r="GA186" s="129"/>
      <c r="GB186" s="119"/>
      <c r="GC186" s="146"/>
      <c r="GD186" s="392"/>
      <c r="GE186" s="436"/>
      <c r="GF186" s="78"/>
      <c r="GG186" s="78"/>
    </row>
    <row r="187" spans="1:189" ht="16.5" customHeight="1" x14ac:dyDescent="0.3">
      <c r="A187" s="118">
        <f t="shared" si="213"/>
        <v>183</v>
      </c>
      <c r="B187" s="73" t="s">
        <v>215</v>
      </c>
      <c r="C187" s="72" t="s">
        <v>209</v>
      </c>
      <c r="D187" s="73" t="s">
        <v>178</v>
      </c>
      <c r="E187" s="167" t="s">
        <v>430</v>
      </c>
      <c r="F187" s="427" t="s">
        <v>438</v>
      </c>
      <c r="G187" s="95">
        <v>46061</v>
      </c>
      <c r="H187" s="219" t="str">
        <f>VLOOKUP($D187,'Stone Column Progress'!$D$6:$E$199,2,0)</f>
        <v>Pinnacle/Bauer</v>
      </c>
      <c r="I187" s="193" t="s">
        <v>389</v>
      </c>
      <c r="J187" s="430">
        <v>550041</v>
      </c>
      <c r="K187" s="431">
        <v>2680556</v>
      </c>
      <c r="L187" s="116"/>
      <c r="M187" s="95"/>
      <c r="N187" s="128"/>
      <c r="O187" s="95" t="s">
        <v>390</v>
      </c>
      <c r="P187" s="95" t="s">
        <v>390</v>
      </c>
      <c r="Q187" s="146"/>
      <c r="R187" s="118">
        <f>VLOOKUP(D187,'Stone Column Progress'!$D$6:$M$199,7,0)</f>
        <v>253</v>
      </c>
      <c r="S187" s="73">
        <f>VLOOKUP(D187,'Stone Column Progress'!$D$6:$M$199,9,0)</f>
        <v>253</v>
      </c>
      <c r="T187" s="95">
        <v>45808</v>
      </c>
      <c r="U187" s="95">
        <v>45817</v>
      </c>
      <c r="V187" s="117"/>
      <c r="W187" s="95">
        <v>46015</v>
      </c>
      <c r="X187" s="95">
        <v>46059</v>
      </c>
      <c r="Y187" s="119"/>
      <c r="Z187" s="146"/>
      <c r="AA187" s="458"/>
      <c r="AB187" s="122"/>
      <c r="AC187" s="95"/>
      <c r="AD187" s="129"/>
      <c r="AE187" s="128"/>
      <c r="AF187" s="129"/>
      <c r="AG187" s="129"/>
      <c r="AH187" s="146"/>
      <c r="AI187" s="116">
        <v>45819</v>
      </c>
      <c r="AJ187" s="95">
        <v>45820</v>
      </c>
      <c r="AK187" s="117"/>
      <c r="AL187" s="131">
        <v>46065</v>
      </c>
      <c r="AM187" s="131">
        <v>46070</v>
      </c>
      <c r="AN187" s="119"/>
      <c r="AO187" s="146"/>
      <c r="AP187" s="158">
        <v>45821</v>
      </c>
      <c r="AQ187" s="130">
        <v>45821</v>
      </c>
      <c r="AR187" s="130"/>
      <c r="AS187" s="130"/>
      <c r="AT187" s="130"/>
      <c r="AU187" s="119"/>
      <c r="AV187" s="146"/>
      <c r="AW187" s="116">
        <v>45822</v>
      </c>
      <c r="AX187" s="95">
        <v>45823</v>
      </c>
      <c r="AY187" s="128"/>
      <c r="AZ187" s="95"/>
      <c r="BA187" s="95"/>
      <c r="BB187" s="119"/>
      <c r="BC187" s="146"/>
      <c r="BD187" s="116">
        <v>45824</v>
      </c>
      <c r="BE187" s="95">
        <v>45825</v>
      </c>
      <c r="BF187" s="95"/>
      <c r="BG187" s="95"/>
      <c r="BH187" s="95"/>
      <c r="BI187" s="119"/>
      <c r="BJ187" s="146"/>
      <c r="BK187" s="116">
        <v>45826</v>
      </c>
      <c r="BL187" s="95">
        <v>45836</v>
      </c>
      <c r="BM187" s="95"/>
      <c r="BN187" s="95"/>
      <c r="BO187" s="95"/>
      <c r="BP187" s="119"/>
      <c r="BQ187" s="146"/>
      <c r="BR187" s="116">
        <v>45837</v>
      </c>
      <c r="BS187" s="95">
        <v>45838</v>
      </c>
      <c r="BT187" s="95"/>
      <c r="BU187" s="95"/>
      <c r="BV187" s="95"/>
      <c r="BW187" s="119"/>
      <c r="BX187" s="119"/>
      <c r="BY187" s="146"/>
      <c r="BZ187" s="116">
        <v>45843</v>
      </c>
      <c r="CA187" s="95">
        <v>45846</v>
      </c>
      <c r="CB187" s="151"/>
      <c r="CC187" s="95"/>
      <c r="CD187" s="150"/>
      <c r="CE187" s="119"/>
      <c r="CF187" s="146"/>
      <c r="CG187" s="116">
        <v>45845</v>
      </c>
      <c r="CH187" s="95">
        <v>45845</v>
      </c>
      <c r="CI187" s="95"/>
      <c r="CJ187" s="95"/>
      <c r="CK187" s="95"/>
      <c r="CL187" s="119"/>
      <c r="CM187" s="119"/>
      <c r="CN187" s="119"/>
      <c r="CO187" s="146"/>
      <c r="CP187" s="116">
        <v>45822</v>
      </c>
      <c r="CQ187" s="95">
        <v>45832</v>
      </c>
      <c r="CR187" s="128"/>
      <c r="CS187" s="124">
        <f>MIN(INDEX('USS SUMMARY'!R:AB,MATCH($D187,'USS SUMMARY'!D:D,0),0))</f>
        <v>0</v>
      </c>
      <c r="CT187" s="129"/>
      <c r="CU187" s="119"/>
      <c r="CV187" s="146"/>
      <c r="CW187" s="116">
        <v>45840</v>
      </c>
      <c r="CX187" s="95">
        <v>45847</v>
      </c>
      <c r="CY187" s="128"/>
      <c r="CZ187" s="95" t="s">
        <v>390</v>
      </c>
      <c r="DA187" s="95" t="s">
        <v>390</v>
      </c>
      <c r="DB187" s="119"/>
      <c r="DC187" s="146"/>
      <c r="DD187" s="116">
        <v>45840</v>
      </c>
      <c r="DE187" s="95">
        <v>45847</v>
      </c>
      <c r="DF187" s="128"/>
      <c r="DG187" s="95"/>
      <c r="DH187" s="95"/>
      <c r="DI187" s="119"/>
      <c r="DJ187" s="146"/>
      <c r="DK187" s="445" t="str">
        <f>_xlfn.XLOOKUP(D187,CranePad!$D$4:$D$195,CranePad!$E$4:$E$195,0,0,1)</f>
        <v>GP Project(Reuse)</v>
      </c>
      <c r="DL187" s="116">
        <v>45842</v>
      </c>
      <c r="DM187" s="95">
        <v>45849</v>
      </c>
      <c r="DN187" s="95"/>
      <c r="DO187" s="95"/>
      <c r="DP187" s="95"/>
      <c r="DQ187" s="119"/>
      <c r="DR187" s="146"/>
      <c r="DS187" s="123">
        <v>46043</v>
      </c>
      <c r="DT187" s="124">
        <v>46052</v>
      </c>
      <c r="DU187" s="124"/>
      <c r="DV187" s="124"/>
      <c r="DW187" s="124"/>
      <c r="DX187" s="119"/>
      <c r="DY187" s="146"/>
      <c r="DZ187" s="123">
        <v>46034</v>
      </c>
      <c r="EA187" s="124">
        <v>46042</v>
      </c>
      <c r="EB187" s="124"/>
      <c r="EC187" s="124">
        <f>IF(D187='USS SUMMARY'!AE186,MIN('USS SUMMARY'!AH186:AL186),"")</f>
        <v>0</v>
      </c>
      <c r="ED187" s="124"/>
      <c r="EE187" s="119"/>
      <c r="EF187" s="146"/>
      <c r="EG187" s="123">
        <v>46053</v>
      </c>
      <c r="EH187" s="124">
        <v>46060</v>
      </c>
      <c r="EI187" s="124"/>
      <c r="EJ187" s="124"/>
      <c r="EK187" s="124"/>
      <c r="EL187" s="119"/>
      <c r="EM187" s="146"/>
      <c r="EN187" s="116">
        <v>46061</v>
      </c>
      <c r="EO187" s="95">
        <v>46063</v>
      </c>
      <c r="EP187" s="95"/>
      <c r="EQ187" s="95"/>
      <c r="ER187" s="95"/>
      <c r="ES187" s="119"/>
      <c r="ET187" s="146"/>
      <c r="EU187" s="116">
        <v>46044</v>
      </c>
      <c r="EV187" s="95">
        <f t="shared" si="215"/>
        <v>46045</v>
      </c>
      <c r="EW187" s="95"/>
      <c r="EX187" s="95"/>
      <c r="EY187" s="95"/>
      <c r="EZ187" s="119"/>
      <c r="FA187" s="146"/>
      <c r="FB187" s="116">
        <v>46014</v>
      </c>
      <c r="FC187" s="95">
        <v>45670</v>
      </c>
      <c r="FD187" s="95"/>
      <c r="FE187" s="95">
        <v>46071</v>
      </c>
      <c r="FF187" s="95"/>
      <c r="FG187" s="119"/>
      <c r="FH187" s="146"/>
      <c r="FI187" s="116">
        <v>46021</v>
      </c>
      <c r="FJ187" s="95">
        <f t="shared" si="214"/>
        <v>46046</v>
      </c>
      <c r="FK187" s="95"/>
      <c r="FL187" s="95"/>
      <c r="FM187" s="95"/>
      <c r="FN187" s="119"/>
      <c r="FO187" s="144"/>
      <c r="FP187" s="116">
        <v>46045</v>
      </c>
      <c r="FQ187" s="95">
        <v>46048</v>
      </c>
      <c r="FR187" s="128"/>
      <c r="FS187" s="95"/>
      <c r="FT187" s="95"/>
      <c r="FU187" s="119"/>
      <c r="FV187" s="146"/>
      <c r="FW187" s="116">
        <v>46064</v>
      </c>
      <c r="FX187" s="95">
        <v>46066</v>
      </c>
      <c r="FY187" s="128"/>
      <c r="FZ187" s="129"/>
      <c r="GA187" s="129"/>
      <c r="GB187" s="119"/>
      <c r="GC187" s="146"/>
      <c r="GD187" s="392"/>
      <c r="GE187" s="436"/>
      <c r="GF187" s="78"/>
      <c r="GG187" s="78"/>
    </row>
    <row r="188" spans="1:189" ht="16.5" customHeight="1" x14ac:dyDescent="0.3">
      <c r="A188" s="118">
        <f t="shared" si="213"/>
        <v>184</v>
      </c>
      <c r="B188" s="73" t="s">
        <v>215</v>
      </c>
      <c r="C188" s="72" t="s">
        <v>209</v>
      </c>
      <c r="D188" s="73" t="s">
        <v>188</v>
      </c>
      <c r="E188" s="167" t="s">
        <v>402</v>
      </c>
      <c r="F188" s="427" t="s">
        <v>407</v>
      </c>
      <c r="G188" s="95">
        <v>45877</v>
      </c>
      <c r="H188" s="219" t="str">
        <f>VLOOKUP($D188,'Stone Column Progress'!$D$6:$E$199,2,0)</f>
        <v>Bauer</v>
      </c>
      <c r="I188" s="193" t="s">
        <v>389</v>
      </c>
      <c r="J188" s="430">
        <v>548307</v>
      </c>
      <c r="K188" s="431">
        <v>2677679</v>
      </c>
      <c r="L188" s="116"/>
      <c r="M188" s="95"/>
      <c r="N188" s="128"/>
      <c r="O188" s="95" t="s">
        <v>390</v>
      </c>
      <c r="P188" s="95" t="s">
        <v>390</v>
      </c>
      <c r="Q188" s="146"/>
      <c r="R188" s="118">
        <f>VLOOKUP(D188,'Stone Column Progress'!$D$6:$M$199,7,0)</f>
        <v>253</v>
      </c>
      <c r="S188" s="73">
        <f>VLOOKUP(D188,'Stone Column Progress'!$D$6:$M$199,9,0)</f>
        <v>253</v>
      </c>
      <c r="T188" s="95">
        <v>45810</v>
      </c>
      <c r="U188" s="95">
        <v>45820</v>
      </c>
      <c r="V188" s="117"/>
      <c r="W188" s="95">
        <v>45780</v>
      </c>
      <c r="X188" s="95">
        <v>45809</v>
      </c>
      <c r="Y188" s="119"/>
      <c r="Z188" s="146"/>
      <c r="AA188" s="458"/>
      <c r="AB188" s="122"/>
      <c r="AC188" s="95"/>
      <c r="AD188" s="129"/>
      <c r="AE188" s="128"/>
      <c r="AF188" s="129"/>
      <c r="AG188" s="129"/>
      <c r="AH188" s="146"/>
      <c r="AI188" s="116">
        <v>45970</v>
      </c>
      <c r="AJ188" s="95">
        <v>45971</v>
      </c>
      <c r="AK188" s="117"/>
      <c r="AL188" s="131">
        <v>46055</v>
      </c>
      <c r="AM188" s="131">
        <v>46056</v>
      </c>
      <c r="AN188" s="119"/>
      <c r="AO188" s="447" t="s">
        <v>518</v>
      </c>
      <c r="AP188" s="158">
        <v>45972</v>
      </c>
      <c r="AQ188" s="130">
        <v>45972</v>
      </c>
      <c r="AR188" s="130"/>
      <c r="AS188" s="130">
        <v>46057</v>
      </c>
      <c r="AT188" s="130">
        <v>46070</v>
      </c>
      <c r="AU188" s="119"/>
      <c r="AV188" s="447" t="s">
        <v>518</v>
      </c>
      <c r="AW188" s="116">
        <v>45973</v>
      </c>
      <c r="AX188" s="95">
        <v>45974</v>
      </c>
      <c r="AY188" s="128"/>
      <c r="AZ188" s="95">
        <v>46071</v>
      </c>
      <c r="BA188" s="95">
        <v>46071</v>
      </c>
      <c r="BB188" s="119"/>
      <c r="BC188" s="146"/>
      <c r="BD188" s="116">
        <v>45975</v>
      </c>
      <c r="BE188" s="95">
        <v>45976</v>
      </c>
      <c r="BF188" s="95"/>
      <c r="BG188" s="95">
        <v>46072</v>
      </c>
      <c r="BH188" s="95">
        <v>46072</v>
      </c>
      <c r="BI188" s="119"/>
      <c r="BJ188" s="146"/>
      <c r="BK188" s="116">
        <v>45977</v>
      </c>
      <c r="BL188" s="95">
        <v>45987</v>
      </c>
      <c r="BM188" s="95"/>
      <c r="BN188" s="95">
        <v>46073</v>
      </c>
      <c r="BO188" s="95">
        <v>46079</v>
      </c>
      <c r="BP188" s="119"/>
      <c r="BQ188" s="146"/>
      <c r="BR188" s="116">
        <v>45988</v>
      </c>
      <c r="BS188" s="95">
        <v>45989</v>
      </c>
      <c r="BT188" s="95"/>
      <c r="BU188" s="95">
        <v>46080</v>
      </c>
      <c r="BV188" s="95">
        <v>46081</v>
      </c>
      <c r="BW188" s="119"/>
      <c r="BX188" s="119"/>
      <c r="BY188" s="146"/>
      <c r="BZ188" s="116">
        <v>45994</v>
      </c>
      <c r="CA188" s="95">
        <v>45997</v>
      </c>
      <c r="CB188" s="151"/>
      <c r="CC188" s="95"/>
      <c r="CD188" s="150"/>
      <c r="CE188" s="119"/>
      <c r="CF188" s="146"/>
      <c r="CG188" s="116">
        <v>45996</v>
      </c>
      <c r="CH188" s="95">
        <v>45996</v>
      </c>
      <c r="CI188" s="95"/>
      <c r="CJ188" s="95"/>
      <c r="CK188" s="95"/>
      <c r="CL188" s="119"/>
      <c r="CM188" s="119"/>
      <c r="CN188" s="119"/>
      <c r="CO188" s="146"/>
      <c r="CP188" s="116">
        <v>45973</v>
      </c>
      <c r="CQ188" s="95">
        <v>45983</v>
      </c>
      <c r="CR188" s="128"/>
      <c r="CS188" s="124">
        <f>MIN(INDEX('USS SUMMARY'!R:AB,MATCH($D188,'USS SUMMARY'!D:D,0),0))</f>
        <v>46069</v>
      </c>
      <c r="CT188" s="129"/>
      <c r="CU188" s="119"/>
      <c r="CV188" s="146"/>
      <c r="CW188" s="116">
        <v>45991</v>
      </c>
      <c r="CX188" s="95">
        <v>45998</v>
      </c>
      <c r="CY188" s="128"/>
      <c r="CZ188" s="95">
        <v>45736</v>
      </c>
      <c r="DA188" s="95">
        <v>45765</v>
      </c>
      <c r="DB188" s="119"/>
      <c r="DC188" s="146"/>
      <c r="DD188" s="116">
        <v>45991</v>
      </c>
      <c r="DE188" s="95">
        <v>45998</v>
      </c>
      <c r="DF188" s="128"/>
      <c r="DG188" s="129"/>
      <c r="DH188" s="129"/>
      <c r="DI188" s="119"/>
      <c r="DJ188" s="146"/>
      <c r="DK188" s="445" t="str">
        <f>_xlfn.XLOOKUP(D188,CranePad!$D$4:$D$195,CranePad!$E$4:$E$195,0,0,1)</f>
        <v>Bipin</v>
      </c>
      <c r="DL188" s="116">
        <v>45993</v>
      </c>
      <c r="DM188" s="95">
        <v>46000</v>
      </c>
      <c r="DN188" s="95"/>
      <c r="DO188" s="95"/>
      <c r="DP188" s="95"/>
      <c r="DQ188" s="119"/>
      <c r="DR188" s="146"/>
      <c r="DS188" s="123">
        <v>46032</v>
      </c>
      <c r="DT188" s="124">
        <v>46041</v>
      </c>
      <c r="DU188" s="124"/>
      <c r="DV188" s="124"/>
      <c r="DW188" s="124"/>
      <c r="DX188" s="119"/>
      <c r="DY188" s="146"/>
      <c r="DZ188" s="123">
        <v>46019</v>
      </c>
      <c r="EA188" s="124">
        <v>46027</v>
      </c>
      <c r="EB188" s="124"/>
      <c r="EC188" s="124">
        <f>IF(D188='USS SUMMARY'!AE187,MIN('USS SUMMARY'!AH187:AL187),"")</f>
        <v>0</v>
      </c>
      <c r="ED188" s="124"/>
      <c r="EE188" s="119"/>
      <c r="EF188" s="146"/>
      <c r="EG188" s="123">
        <v>46042</v>
      </c>
      <c r="EH188" s="124">
        <v>46049</v>
      </c>
      <c r="EI188" s="124"/>
      <c r="EJ188" s="124"/>
      <c r="EK188" s="124"/>
      <c r="EL188" s="119"/>
      <c r="EM188" s="146"/>
      <c r="EN188" s="116">
        <v>46050</v>
      </c>
      <c r="EO188" s="95">
        <v>46052</v>
      </c>
      <c r="EP188" s="95"/>
      <c r="EQ188" s="95"/>
      <c r="ER188" s="95"/>
      <c r="ES188" s="119"/>
      <c r="ET188" s="146"/>
      <c r="EU188" s="116">
        <v>46033</v>
      </c>
      <c r="EV188" s="95">
        <f t="shared" si="215"/>
        <v>46034</v>
      </c>
      <c r="EW188" s="95"/>
      <c r="EX188" s="95"/>
      <c r="EY188" s="95"/>
      <c r="EZ188" s="119"/>
      <c r="FA188" s="146"/>
      <c r="FB188" s="116">
        <v>46014</v>
      </c>
      <c r="FC188" s="95">
        <v>45670</v>
      </c>
      <c r="FD188" s="95"/>
      <c r="FE188" s="95"/>
      <c r="FF188" s="95"/>
      <c r="FG188" s="119"/>
      <c r="FH188" s="146"/>
      <c r="FI188" s="116">
        <v>45999</v>
      </c>
      <c r="FJ188" s="95">
        <f t="shared" si="214"/>
        <v>46024</v>
      </c>
      <c r="FK188" s="95"/>
      <c r="FL188" s="95">
        <v>46053</v>
      </c>
      <c r="FM188" s="95">
        <v>46068</v>
      </c>
      <c r="FN188" s="119"/>
      <c r="FO188" s="144"/>
      <c r="FP188" s="116">
        <v>46030</v>
      </c>
      <c r="FQ188" s="95">
        <v>46033</v>
      </c>
      <c r="FR188" s="128"/>
      <c r="FS188" s="95"/>
      <c r="FT188" s="95"/>
      <c r="FU188" s="119"/>
      <c r="FV188" s="146"/>
      <c r="FW188" s="116">
        <v>46053</v>
      </c>
      <c r="FX188" s="95">
        <v>46055</v>
      </c>
      <c r="FY188" s="128"/>
      <c r="FZ188" s="129"/>
      <c r="GA188" s="129"/>
      <c r="GB188" s="119"/>
      <c r="GC188" s="146"/>
      <c r="GD188" s="392"/>
      <c r="GE188" s="436"/>
      <c r="GF188" s="78"/>
      <c r="GG188" s="78"/>
    </row>
    <row r="189" spans="1:189" ht="16.5" customHeight="1" x14ac:dyDescent="0.3">
      <c r="A189" s="118">
        <f t="shared" si="213"/>
        <v>185</v>
      </c>
      <c r="B189" s="73" t="s">
        <v>215</v>
      </c>
      <c r="C189" s="72" t="s">
        <v>209</v>
      </c>
      <c r="D189" s="73" t="s">
        <v>189</v>
      </c>
      <c r="E189" s="167" t="s">
        <v>421</v>
      </c>
      <c r="F189" s="427" t="s">
        <v>407</v>
      </c>
      <c r="G189" s="95">
        <v>45877</v>
      </c>
      <c r="H189" s="219" t="str">
        <f>VLOOKUP($D189,'Stone Column Progress'!$D$6:$E$199,2,0)</f>
        <v>Bauer</v>
      </c>
      <c r="I189" s="193" t="s">
        <v>389</v>
      </c>
      <c r="J189" s="430">
        <v>548945</v>
      </c>
      <c r="K189" s="431">
        <v>2678327</v>
      </c>
      <c r="L189" s="116"/>
      <c r="M189" s="95"/>
      <c r="N189" s="128"/>
      <c r="O189" s="95" t="s">
        <v>390</v>
      </c>
      <c r="P189" s="95" t="s">
        <v>390</v>
      </c>
      <c r="Q189" s="146"/>
      <c r="R189" s="118">
        <f>VLOOKUP(D189,'Stone Column Progress'!$D$6:$M$199,7,0)</f>
        <v>253</v>
      </c>
      <c r="S189" s="73">
        <f>VLOOKUP(D189,'Stone Column Progress'!$D$6:$M$199,9,0)</f>
        <v>253</v>
      </c>
      <c r="T189" s="95">
        <v>45827</v>
      </c>
      <c r="U189" s="95">
        <v>45836</v>
      </c>
      <c r="V189" s="117"/>
      <c r="W189" s="95">
        <v>45831</v>
      </c>
      <c r="X189" s="95">
        <v>45844</v>
      </c>
      <c r="Y189" s="119"/>
      <c r="Z189" s="146"/>
      <c r="AA189" s="458"/>
      <c r="AB189" s="122"/>
      <c r="AC189" s="95"/>
      <c r="AD189" s="129"/>
      <c r="AE189" s="128"/>
      <c r="AF189" s="129"/>
      <c r="AG189" s="129"/>
      <c r="AH189" s="146"/>
      <c r="AI189" s="116">
        <v>45968</v>
      </c>
      <c r="AJ189" s="95">
        <v>45969</v>
      </c>
      <c r="AK189" s="117"/>
      <c r="AL189" s="131">
        <v>45903</v>
      </c>
      <c r="AM189" s="131"/>
      <c r="AN189" s="119"/>
      <c r="AO189" s="452" t="s">
        <v>519</v>
      </c>
      <c r="AP189" s="158">
        <v>45970</v>
      </c>
      <c r="AQ189" s="130">
        <v>45970</v>
      </c>
      <c r="AR189" s="130"/>
      <c r="AS189" s="130"/>
      <c r="AT189" s="130"/>
      <c r="AU189" s="119"/>
      <c r="AV189" s="146"/>
      <c r="AW189" s="116">
        <v>45971</v>
      </c>
      <c r="AX189" s="95">
        <v>45972</v>
      </c>
      <c r="AY189" s="128"/>
      <c r="AZ189" s="133"/>
      <c r="BA189" s="133"/>
      <c r="BB189" s="119"/>
      <c r="BC189" s="146"/>
      <c r="BD189" s="116">
        <v>45973</v>
      </c>
      <c r="BE189" s="95">
        <v>45974</v>
      </c>
      <c r="BF189" s="95"/>
      <c r="BG189" s="95"/>
      <c r="BH189" s="95"/>
      <c r="BI189" s="119"/>
      <c r="BJ189" s="146"/>
      <c r="BK189" s="116">
        <v>45975</v>
      </c>
      <c r="BL189" s="95">
        <v>45985</v>
      </c>
      <c r="BM189" s="95"/>
      <c r="BN189" s="95"/>
      <c r="BO189" s="95"/>
      <c r="BP189" s="119"/>
      <c r="BQ189" s="146"/>
      <c r="BR189" s="116">
        <v>45986</v>
      </c>
      <c r="BS189" s="95">
        <v>45987</v>
      </c>
      <c r="BT189" s="95"/>
      <c r="BU189" s="95"/>
      <c r="BV189" s="95"/>
      <c r="BW189" s="119"/>
      <c r="BX189" s="119"/>
      <c r="BY189" s="146"/>
      <c r="BZ189" s="116">
        <v>45992</v>
      </c>
      <c r="CA189" s="95">
        <v>45995</v>
      </c>
      <c r="CB189" s="151"/>
      <c r="CC189" s="95"/>
      <c r="CD189" s="150"/>
      <c r="CE189" s="119"/>
      <c r="CF189" s="146"/>
      <c r="CG189" s="116">
        <v>45994</v>
      </c>
      <c r="CH189" s="95">
        <v>45994</v>
      </c>
      <c r="CI189" s="95"/>
      <c r="CJ189" s="95"/>
      <c r="CK189" s="95"/>
      <c r="CL189" s="119"/>
      <c r="CM189" s="119"/>
      <c r="CN189" s="119"/>
      <c r="CO189" s="146"/>
      <c r="CP189" s="116">
        <v>45971</v>
      </c>
      <c r="CQ189" s="95">
        <v>45981</v>
      </c>
      <c r="CR189" s="128"/>
      <c r="CS189" s="124">
        <f>MIN(INDEX('USS SUMMARY'!R:AB,MATCH($D189,'USS SUMMARY'!D:D,0),0))</f>
        <v>0</v>
      </c>
      <c r="CT189" s="129"/>
      <c r="CU189" s="119"/>
      <c r="CV189" s="146"/>
      <c r="CW189" s="116">
        <v>45989</v>
      </c>
      <c r="CX189" s="95">
        <v>45996</v>
      </c>
      <c r="CY189" s="128"/>
      <c r="CZ189" s="95">
        <v>45743</v>
      </c>
      <c r="DA189" s="95">
        <v>45783</v>
      </c>
      <c r="DB189" s="119"/>
      <c r="DC189" s="146"/>
      <c r="DD189" s="116">
        <v>45989</v>
      </c>
      <c r="DE189" s="95">
        <v>45996</v>
      </c>
      <c r="DF189" s="128"/>
      <c r="DG189" s="129"/>
      <c r="DH189" s="129"/>
      <c r="DI189" s="119"/>
      <c r="DJ189" s="146"/>
      <c r="DK189" s="445" t="str">
        <f>_xlfn.XLOOKUP(D189,CranePad!$D$4:$D$195,CranePad!$E$4:$E$195,0,0,1)</f>
        <v>Vaibhav</v>
      </c>
      <c r="DL189" s="116">
        <v>45991</v>
      </c>
      <c r="DM189" s="95">
        <v>45998</v>
      </c>
      <c r="DN189" s="95"/>
      <c r="DO189" s="95"/>
      <c r="DP189" s="95"/>
      <c r="DQ189" s="119"/>
      <c r="DR189" s="146"/>
      <c r="DS189" s="123">
        <v>46052</v>
      </c>
      <c r="DT189" s="124">
        <v>46061</v>
      </c>
      <c r="DU189" s="124"/>
      <c r="DV189" s="124"/>
      <c r="DW189" s="124"/>
      <c r="DX189" s="119"/>
      <c r="DY189" s="146"/>
      <c r="DZ189" s="123">
        <v>46010</v>
      </c>
      <c r="EA189" s="124">
        <v>46018</v>
      </c>
      <c r="EB189" s="124"/>
      <c r="EC189" s="124">
        <f>IF(D189='USS SUMMARY'!AE188,MIN('USS SUMMARY'!AH188:AL188),"")</f>
        <v>0</v>
      </c>
      <c r="ED189" s="124"/>
      <c r="EE189" s="119"/>
      <c r="EF189" s="146"/>
      <c r="EG189" s="123">
        <v>46062</v>
      </c>
      <c r="EH189" s="124">
        <v>46069</v>
      </c>
      <c r="EI189" s="124"/>
      <c r="EJ189" s="124"/>
      <c r="EK189" s="124"/>
      <c r="EL189" s="119"/>
      <c r="EM189" s="146"/>
      <c r="EN189" s="116">
        <v>46070</v>
      </c>
      <c r="EO189" s="95">
        <v>46072</v>
      </c>
      <c r="EP189" s="95"/>
      <c r="EQ189" s="95"/>
      <c r="ER189" s="95"/>
      <c r="ES189" s="119"/>
      <c r="ET189" s="146"/>
      <c r="EU189" s="116">
        <v>46058</v>
      </c>
      <c r="EV189" s="95">
        <f t="shared" si="215"/>
        <v>46059</v>
      </c>
      <c r="EW189" s="95"/>
      <c r="EX189" s="95"/>
      <c r="EY189" s="95"/>
      <c r="EZ189" s="119"/>
      <c r="FA189" s="146"/>
      <c r="FB189" s="116">
        <v>45679</v>
      </c>
      <c r="FC189" s="95">
        <v>45702</v>
      </c>
      <c r="FD189" s="95"/>
      <c r="FE189" s="95"/>
      <c r="FF189" s="95"/>
      <c r="FG189" s="119"/>
      <c r="FH189" s="146"/>
      <c r="FI189" s="116">
        <v>46021</v>
      </c>
      <c r="FJ189" s="95">
        <f t="shared" si="214"/>
        <v>46046</v>
      </c>
      <c r="FK189" s="95"/>
      <c r="FL189" s="95"/>
      <c r="FM189" s="95"/>
      <c r="FN189" s="119"/>
      <c r="FO189" s="144"/>
      <c r="FP189" s="116">
        <v>46021</v>
      </c>
      <c r="FQ189" s="95">
        <v>46024</v>
      </c>
      <c r="FR189" s="128"/>
      <c r="FS189" s="95"/>
      <c r="FT189" s="95"/>
      <c r="FU189" s="119"/>
      <c r="FV189" s="146"/>
      <c r="FW189" s="116">
        <v>46073</v>
      </c>
      <c r="FX189" s="95">
        <v>46075</v>
      </c>
      <c r="FY189" s="128"/>
      <c r="FZ189" s="129"/>
      <c r="GA189" s="129"/>
      <c r="GB189" s="119"/>
      <c r="GC189" s="146"/>
      <c r="GD189" s="392"/>
      <c r="GE189" s="436"/>
      <c r="GF189" s="78"/>
      <c r="GG189" s="78"/>
    </row>
    <row r="190" spans="1:189" ht="16.5" customHeight="1" x14ac:dyDescent="0.3">
      <c r="A190" s="118">
        <f t="shared" si="213"/>
        <v>186</v>
      </c>
      <c r="B190" s="73" t="s">
        <v>215</v>
      </c>
      <c r="C190" s="73" t="s">
        <v>209</v>
      </c>
      <c r="D190" s="73" t="s">
        <v>190</v>
      </c>
      <c r="E190" s="167" t="s">
        <v>415</v>
      </c>
      <c r="F190" s="427" t="s">
        <v>407</v>
      </c>
      <c r="G190" s="95">
        <v>45877</v>
      </c>
      <c r="H190" s="219" t="str">
        <f>VLOOKUP($D190,'Stone Column Progress'!$D$6:$E$199,2,0)</f>
        <v>Bauer</v>
      </c>
      <c r="I190" s="193" t="s">
        <v>389</v>
      </c>
      <c r="J190" s="430">
        <v>549583</v>
      </c>
      <c r="K190" s="431">
        <v>2678975</v>
      </c>
      <c r="L190" s="116"/>
      <c r="M190" s="95"/>
      <c r="N190" s="128"/>
      <c r="O190" s="95" t="s">
        <v>390</v>
      </c>
      <c r="P190" s="95" t="s">
        <v>390</v>
      </c>
      <c r="Q190" s="146"/>
      <c r="R190" s="118">
        <f>VLOOKUP(D190,'Stone Column Progress'!$D$6:$M$199,7,0)</f>
        <v>253</v>
      </c>
      <c r="S190" s="73">
        <f>VLOOKUP(D190,'Stone Column Progress'!$D$6:$M$199,9,0)</f>
        <v>253</v>
      </c>
      <c r="T190" s="95">
        <v>45817</v>
      </c>
      <c r="U190" s="95">
        <v>45826</v>
      </c>
      <c r="V190" s="117"/>
      <c r="W190" s="95">
        <v>45813</v>
      </c>
      <c r="X190" s="95">
        <v>45823</v>
      </c>
      <c r="Y190" s="119"/>
      <c r="Z190" s="146"/>
      <c r="AA190" s="116"/>
      <c r="AB190" s="155"/>
      <c r="AC190" s="95"/>
      <c r="AD190" s="95"/>
      <c r="AE190" s="117"/>
      <c r="AF190" s="95"/>
      <c r="AG190" s="95"/>
      <c r="AH190" s="146"/>
      <c r="AI190" s="116">
        <v>45969</v>
      </c>
      <c r="AJ190" s="95">
        <v>45970</v>
      </c>
      <c r="AK190" s="117"/>
      <c r="AL190" s="131">
        <v>45893</v>
      </c>
      <c r="AM190" s="131">
        <v>45895</v>
      </c>
      <c r="AN190" s="119"/>
      <c r="AO190" s="146"/>
      <c r="AP190" s="158">
        <v>45971</v>
      </c>
      <c r="AQ190" s="130">
        <v>45971</v>
      </c>
      <c r="AR190" s="130"/>
      <c r="AS190" s="130">
        <v>45896</v>
      </c>
      <c r="AT190" s="130">
        <v>45897</v>
      </c>
      <c r="AU190" s="119"/>
      <c r="AV190" s="146"/>
      <c r="AW190" s="116">
        <v>45972</v>
      </c>
      <c r="AX190" s="95">
        <v>45973</v>
      </c>
      <c r="AY190" s="128"/>
      <c r="AZ190" s="95">
        <v>45898</v>
      </c>
      <c r="BA190" s="95">
        <v>45898</v>
      </c>
      <c r="BB190" s="119"/>
      <c r="BC190" s="146"/>
      <c r="BD190" s="116">
        <v>45974</v>
      </c>
      <c r="BE190" s="95">
        <v>45975</v>
      </c>
      <c r="BF190" s="95"/>
      <c r="BG190" s="95">
        <v>45968</v>
      </c>
      <c r="BH190" s="95">
        <v>45969</v>
      </c>
      <c r="BI190" s="119"/>
      <c r="BJ190" s="146"/>
      <c r="BK190" s="116">
        <v>45976</v>
      </c>
      <c r="BL190" s="95">
        <v>45986</v>
      </c>
      <c r="BM190" s="95"/>
      <c r="BN190" s="95">
        <v>45970</v>
      </c>
      <c r="BO190" s="95">
        <v>45976</v>
      </c>
      <c r="BP190" s="119"/>
      <c r="BQ190" s="146"/>
      <c r="BR190" s="116">
        <v>45987</v>
      </c>
      <c r="BS190" s="95">
        <v>45988</v>
      </c>
      <c r="BT190" s="95"/>
      <c r="BU190" s="95">
        <v>45977</v>
      </c>
      <c r="BV190" s="95">
        <v>45977</v>
      </c>
      <c r="BW190" s="119"/>
      <c r="BX190" s="119"/>
      <c r="BY190" s="146"/>
      <c r="BZ190" s="116">
        <v>45993</v>
      </c>
      <c r="CA190" s="95">
        <v>45996</v>
      </c>
      <c r="CB190" s="151"/>
      <c r="CC190" s="95">
        <v>46026</v>
      </c>
      <c r="CD190" s="150"/>
      <c r="CE190" s="119"/>
      <c r="CF190" s="146"/>
      <c r="CG190" s="116">
        <v>45995</v>
      </c>
      <c r="CH190" s="95">
        <v>45995</v>
      </c>
      <c r="CI190" s="95"/>
      <c r="CJ190" s="95">
        <v>46027</v>
      </c>
      <c r="CK190" s="95">
        <v>46027</v>
      </c>
      <c r="CL190" s="119"/>
      <c r="CM190" s="119"/>
      <c r="CN190" s="119"/>
      <c r="CO190" s="146"/>
      <c r="CP190" s="116">
        <v>45972</v>
      </c>
      <c r="CQ190" s="95">
        <v>45982</v>
      </c>
      <c r="CR190" s="128"/>
      <c r="CS190" s="124">
        <f>MIN(INDEX('USS SUMMARY'!R:AB,MATCH($D190,'USS SUMMARY'!D:D,0),0))</f>
        <v>46017</v>
      </c>
      <c r="CT190" s="124">
        <v>46067</v>
      </c>
      <c r="CU190" s="119"/>
      <c r="CV190" s="146"/>
      <c r="CW190" s="116">
        <v>45990</v>
      </c>
      <c r="CX190" s="95">
        <v>45997</v>
      </c>
      <c r="CY190" s="128"/>
      <c r="CZ190" s="95" t="s">
        <v>390</v>
      </c>
      <c r="DA190" s="95" t="s">
        <v>390</v>
      </c>
      <c r="DB190" s="119"/>
      <c r="DC190" s="146"/>
      <c r="DD190" s="116">
        <v>45990</v>
      </c>
      <c r="DE190" s="95">
        <v>45997</v>
      </c>
      <c r="DF190" s="128"/>
      <c r="DG190" s="95"/>
      <c r="DH190" s="95"/>
      <c r="DI190" s="119"/>
      <c r="DJ190" s="146"/>
      <c r="DK190" s="445" t="str">
        <f>_xlfn.XLOOKUP(D190,CranePad!$D$4:$D$195,CranePad!$E$4:$E$195,0,0,1)</f>
        <v>Vaibhav(Reuse)</v>
      </c>
      <c r="DL190" s="116">
        <v>45992</v>
      </c>
      <c r="DM190" s="95">
        <v>45999</v>
      </c>
      <c r="DN190" s="95"/>
      <c r="DO190" s="95"/>
      <c r="DP190" s="95"/>
      <c r="DQ190" s="119"/>
      <c r="DR190" s="146"/>
      <c r="DS190" s="123">
        <v>46072</v>
      </c>
      <c r="DT190" s="124">
        <v>46081</v>
      </c>
      <c r="DU190" s="124"/>
      <c r="DV190" s="124"/>
      <c r="DW190" s="124"/>
      <c r="DX190" s="119"/>
      <c r="DY190" s="146"/>
      <c r="DZ190" s="123">
        <v>46018</v>
      </c>
      <c r="EA190" s="124">
        <v>46026</v>
      </c>
      <c r="EB190" s="124"/>
      <c r="EC190" s="124">
        <f>IF(D190='USS SUMMARY'!AE189,MIN('USS SUMMARY'!AH189:AL189),"")</f>
        <v>0</v>
      </c>
      <c r="ED190" s="124"/>
      <c r="EE190" s="119"/>
      <c r="EF190" s="146"/>
      <c r="EG190" s="123">
        <v>46082</v>
      </c>
      <c r="EH190" s="124">
        <v>46089</v>
      </c>
      <c r="EI190" s="124"/>
      <c r="EJ190" s="124"/>
      <c r="EK190" s="124"/>
      <c r="EL190" s="119"/>
      <c r="EM190" s="146"/>
      <c r="EN190" s="116">
        <v>46090</v>
      </c>
      <c r="EO190" s="95">
        <v>46092</v>
      </c>
      <c r="EP190" s="95"/>
      <c r="EQ190" s="95"/>
      <c r="ER190" s="95"/>
      <c r="ES190" s="119"/>
      <c r="ET190" s="146"/>
      <c r="EU190" s="116">
        <v>46082</v>
      </c>
      <c r="EV190" s="95">
        <f t="shared" si="215"/>
        <v>46083</v>
      </c>
      <c r="EW190" s="95"/>
      <c r="EX190" s="95"/>
      <c r="EY190" s="95"/>
      <c r="EZ190" s="119"/>
      <c r="FA190" s="146"/>
      <c r="FB190" s="116">
        <v>45679</v>
      </c>
      <c r="FC190" s="95">
        <v>45702</v>
      </c>
      <c r="FD190" s="95"/>
      <c r="FE190" s="95"/>
      <c r="FF190" s="95"/>
      <c r="FG190" s="119"/>
      <c r="FH190" s="146"/>
      <c r="FI190" s="116">
        <v>46044</v>
      </c>
      <c r="FJ190" s="95">
        <f t="shared" si="214"/>
        <v>46069</v>
      </c>
      <c r="FK190" s="95"/>
      <c r="FL190" s="95"/>
      <c r="FM190" s="95"/>
      <c r="FN190" s="119"/>
      <c r="FO190" s="144"/>
      <c r="FP190" s="116">
        <v>46029</v>
      </c>
      <c r="FQ190" s="95">
        <v>46032</v>
      </c>
      <c r="FR190" s="128"/>
      <c r="FS190" s="95"/>
      <c r="FT190" s="95"/>
      <c r="FU190" s="119"/>
      <c r="FV190" s="146"/>
      <c r="FW190" s="116">
        <v>46093</v>
      </c>
      <c r="FX190" s="95">
        <v>46095</v>
      </c>
      <c r="FY190" s="128"/>
      <c r="FZ190" s="129"/>
      <c r="GA190" s="129"/>
      <c r="GB190" s="119"/>
      <c r="GC190" s="146"/>
      <c r="GD190" s="392"/>
      <c r="GE190" s="436"/>
      <c r="GF190" s="78"/>
      <c r="GG190" s="78"/>
    </row>
    <row r="191" spans="1:189" ht="16.5" customHeight="1" x14ac:dyDescent="0.3">
      <c r="A191" s="118">
        <f t="shared" si="213"/>
        <v>187</v>
      </c>
      <c r="B191" s="73" t="s">
        <v>215</v>
      </c>
      <c r="C191" s="73" t="s">
        <v>209</v>
      </c>
      <c r="D191" s="73" t="s">
        <v>191</v>
      </c>
      <c r="E191" s="167" t="s">
        <v>415</v>
      </c>
      <c r="F191" s="427" t="s">
        <v>407</v>
      </c>
      <c r="G191" s="95">
        <v>45943</v>
      </c>
      <c r="H191" s="219" t="str">
        <f>VLOOKUP($D191,'Stone Column Progress'!$D$6:$E$199,2,0)</f>
        <v>Bauer</v>
      </c>
      <c r="I191" s="193" t="s">
        <v>389</v>
      </c>
      <c r="J191" s="430">
        <v>550221</v>
      </c>
      <c r="K191" s="431">
        <v>2679623</v>
      </c>
      <c r="L191" s="116"/>
      <c r="M191" s="95"/>
      <c r="N191" s="128"/>
      <c r="O191" s="95" t="s">
        <v>390</v>
      </c>
      <c r="P191" s="95" t="s">
        <v>390</v>
      </c>
      <c r="Q191" s="146"/>
      <c r="R191" s="118">
        <f>VLOOKUP(D191,'Stone Column Progress'!$D$6:$M$199,7,0)</f>
        <v>253</v>
      </c>
      <c r="S191" s="73">
        <f>VLOOKUP(D191,'Stone Column Progress'!$D$6:$M$199,9,0)</f>
        <v>253</v>
      </c>
      <c r="T191" s="95">
        <v>45818</v>
      </c>
      <c r="U191" s="95">
        <v>45827</v>
      </c>
      <c r="V191" s="117"/>
      <c r="W191" s="95">
        <v>45824</v>
      </c>
      <c r="X191" s="95">
        <v>45840</v>
      </c>
      <c r="Y191" s="119"/>
      <c r="Z191" s="146"/>
      <c r="AA191" s="458"/>
      <c r="AB191" s="122"/>
      <c r="AC191" s="129"/>
      <c r="AD191" s="129"/>
      <c r="AE191" s="128"/>
      <c r="AF191" s="129"/>
      <c r="AG191" s="129"/>
      <c r="AH191" s="146"/>
      <c r="AI191" s="116">
        <v>45969</v>
      </c>
      <c r="AJ191" s="95">
        <v>45970</v>
      </c>
      <c r="AK191" s="117"/>
      <c r="AL191" s="131">
        <v>46064</v>
      </c>
      <c r="AM191" s="131">
        <v>46067</v>
      </c>
      <c r="AN191" s="119"/>
      <c r="AO191" s="452"/>
      <c r="AP191" s="158">
        <v>45971</v>
      </c>
      <c r="AQ191" s="130">
        <v>45971</v>
      </c>
      <c r="AR191" s="130"/>
      <c r="AS191" s="130">
        <v>46077</v>
      </c>
      <c r="AT191" s="130"/>
      <c r="AU191" s="119"/>
      <c r="AV191" s="146"/>
      <c r="AW191" s="116">
        <v>45972</v>
      </c>
      <c r="AX191" s="95">
        <v>45973</v>
      </c>
      <c r="AY191" s="128"/>
      <c r="AZ191" s="130"/>
      <c r="BA191" s="130"/>
      <c r="BB191" s="119"/>
      <c r="BC191" s="146"/>
      <c r="BD191" s="116">
        <v>45974</v>
      </c>
      <c r="BE191" s="95">
        <v>45975</v>
      </c>
      <c r="BF191" s="95"/>
      <c r="BG191" s="95"/>
      <c r="BH191" s="95"/>
      <c r="BI191" s="119"/>
      <c r="BJ191" s="146"/>
      <c r="BK191" s="116">
        <v>45976</v>
      </c>
      <c r="BL191" s="95">
        <v>45986</v>
      </c>
      <c r="BM191" s="95"/>
      <c r="BN191" s="95"/>
      <c r="BO191" s="95"/>
      <c r="BP191" s="119"/>
      <c r="BQ191" s="146"/>
      <c r="BR191" s="116">
        <v>45987</v>
      </c>
      <c r="BS191" s="95">
        <v>45988</v>
      </c>
      <c r="BT191" s="95"/>
      <c r="BU191" s="95"/>
      <c r="BV191" s="95"/>
      <c r="BW191" s="119"/>
      <c r="BX191" s="119"/>
      <c r="BY191" s="146"/>
      <c r="BZ191" s="116">
        <v>45993</v>
      </c>
      <c r="CA191" s="95">
        <v>45996</v>
      </c>
      <c r="CB191" s="151"/>
      <c r="CC191" s="95"/>
      <c r="CD191" s="150"/>
      <c r="CE191" s="119"/>
      <c r="CF191" s="146"/>
      <c r="CG191" s="116">
        <v>45995</v>
      </c>
      <c r="CH191" s="95">
        <v>45995</v>
      </c>
      <c r="CI191" s="95"/>
      <c r="CJ191" s="95"/>
      <c r="CK191" s="95"/>
      <c r="CL191" s="119"/>
      <c r="CM191" s="119"/>
      <c r="CN191" s="119"/>
      <c r="CO191" s="146"/>
      <c r="CP191" s="116">
        <v>45950</v>
      </c>
      <c r="CQ191" s="95">
        <v>45960</v>
      </c>
      <c r="CR191" s="128"/>
      <c r="CS191" s="124">
        <f>MIN(INDEX('USS SUMMARY'!R:AB,MATCH($D191,'USS SUMMARY'!D:D,0),0))</f>
        <v>0</v>
      </c>
      <c r="CT191" s="129"/>
      <c r="CU191" s="119"/>
      <c r="CV191" s="146"/>
      <c r="CW191" s="116">
        <v>45990</v>
      </c>
      <c r="CX191" s="95">
        <v>45997</v>
      </c>
      <c r="CY191" s="128"/>
      <c r="CZ191" s="95" t="s">
        <v>390</v>
      </c>
      <c r="DA191" s="95" t="s">
        <v>390</v>
      </c>
      <c r="DB191" s="119"/>
      <c r="DC191" s="146"/>
      <c r="DD191" s="116">
        <v>45990</v>
      </c>
      <c r="DE191" s="95">
        <v>45997</v>
      </c>
      <c r="DF191" s="128"/>
      <c r="DG191" s="95"/>
      <c r="DH191" s="95"/>
      <c r="DI191" s="119"/>
      <c r="DJ191" s="146"/>
      <c r="DK191" s="445" t="str">
        <f>_xlfn.XLOOKUP(D191,CranePad!$D$4:$D$195,CranePad!$E$4:$E$195,0,0,1)</f>
        <v>Varudi(Reuse)</v>
      </c>
      <c r="DL191" s="116">
        <v>45992</v>
      </c>
      <c r="DM191" s="95">
        <v>45999</v>
      </c>
      <c r="DN191" s="95"/>
      <c r="DO191" s="95"/>
      <c r="DP191" s="95"/>
      <c r="DQ191" s="119"/>
      <c r="DR191" s="146"/>
      <c r="DS191" s="123">
        <v>46063</v>
      </c>
      <c r="DT191" s="124">
        <v>46072</v>
      </c>
      <c r="DU191" s="124"/>
      <c r="DV191" s="124"/>
      <c r="DW191" s="124"/>
      <c r="DX191" s="119"/>
      <c r="DY191" s="146"/>
      <c r="DZ191" s="123">
        <v>46037</v>
      </c>
      <c r="EA191" s="124">
        <v>46045</v>
      </c>
      <c r="EB191" s="124"/>
      <c r="EC191" s="124">
        <f>IF(D191='USS SUMMARY'!AE190,MIN('USS SUMMARY'!AH190:AL190),"")</f>
        <v>0</v>
      </c>
      <c r="ED191" s="124"/>
      <c r="EE191" s="119"/>
      <c r="EF191" s="146"/>
      <c r="EG191" s="123">
        <v>46073</v>
      </c>
      <c r="EH191" s="124">
        <v>46080</v>
      </c>
      <c r="EI191" s="124"/>
      <c r="EJ191" s="124"/>
      <c r="EK191" s="124"/>
      <c r="EL191" s="119"/>
      <c r="EM191" s="146"/>
      <c r="EN191" s="116">
        <v>46081</v>
      </c>
      <c r="EO191" s="95">
        <v>46083</v>
      </c>
      <c r="EP191" s="95"/>
      <c r="EQ191" s="95"/>
      <c r="ER191" s="95"/>
      <c r="ES191" s="119"/>
      <c r="ET191" s="146"/>
      <c r="EU191" s="116">
        <v>46079</v>
      </c>
      <c r="EV191" s="95">
        <f t="shared" si="215"/>
        <v>46080</v>
      </c>
      <c r="EW191" s="95"/>
      <c r="EX191" s="95"/>
      <c r="EY191" s="95"/>
      <c r="EZ191" s="119"/>
      <c r="FA191" s="146"/>
      <c r="FB191" s="116">
        <v>45679</v>
      </c>
      <c r="FC191" s="95">
        <v>45702</v>
      </c>
      <c r="FD191" s="95"/>
      <c r="FE191" s="95"/>
      <c r="FF191" s="95"/>
      <c r="FG191" s="119"/>
      <c r="FH191" s="146"/>
      <c r="FI191" s="116">
        <v>46044</v>
      </c>
      <c r="FJ191" s="95">
        <f t="shared" si="214"/>
        <v>46069</v>
      </c>
      <c r="FK191" s="95"/>
      <c r="FL191" s="95"/>
      <c r="FM191" s="95"/>
      <c r="FN191" s="119"/>
      <c r="FO191" s="144"/>
      <c r="FP191" s="116">
        <v>46048</v>
      </c>
      <c r="FQ191" s="95">
        <v>46051</v>
      </c>
      <c r="FR191" s="128"/>
      <c r="FS191" s="95"/>
      <c r="FT191" s="95"/>
      <c r="FU191" s="119"/>
      <c r="FV191" s="146"/>
      <c r="FW191" s="116">
        <v>46084</v>
      </c>
      <c r="FX191" s="95">
        <v>46086</v>
      </c>
      <c r="FY191" s="128"/>
      <c r="FZ191" s="129"/>
      <c r="GA191" s="129"/>
      <c r="GB191" s="119"/>
      <c r="GC191" s="146"/>
      <c r="GD191" s="392"/>
      <c r="GE191" s="436"/>
      <c r="GF191" s="78"/>
      <c r="GG191" s="78"/>
    </row>
    <row r="192" spans="1:189" ht="16.5" customHeight="1" x14ac:dyDescent="0.3">
      <c r="A192" s="118">
        <f t="shared" si="213"/>
        <v>188</v>
      </c>
      <c r="B192" s="73" t="s">
        <v>215</v>
      </c>
      <c r="C192" s="73" t="s">
        <v>209</v>
      </c>
      <c r="D192" s="73" t="s">
        <v>192</v>
      </c>
      <c r="E192" s="167" t="s">
        <v>386</v>
      </c>
      <c r="F192" s="427" t="s">
        <v>407</v>
      </c>
      <c r="G192" s="95">
        <v>45943</v>
      </c>
      <c r="H192" s="219" t="str">
        <f>VLOOKUP($D192,'Stone Column Progress'!$D$6:$E$199,2,0)</f>
        <v>Bauer</v>
      </c>
      <c r="I192" s="193" t="s">
        <v>389</v>
      </c>
      <c r="J192" s="430">
        <v>549125</v>
      </c>
      <c r="K192" s="431">
        <v>2677394</v>
      </c>
      <c r="L192" s="116"/>
      <c r="M192" s="95"/>
      <c r="N192" s="128"/>
      <c r="O192" s="95" t="s">
        <v>390</v>
      </c>
      <c r="P192" s="95" t="s">
        <v>390</v>
      </c>
      <c r="Q192" s="146"/>
      <c r="R192" s="118">
        <f>VLOOKUP(D192,'Stone Column Progress'!$D$6:$M$199,7,0)</f>
        <v>253</v>
      </c>
      <c r="S192" s="73">
        <f>VLOOKUP(D192,'Stone Column Progress'!$D$6:$M$199,9,0)</f>
        <v>253</v>
      </c>
      <c r="T192" s="95">
        <v>45821</v>
      </c>
      <c r="U192" s="95">
        <v>45831</v>
      </c>
      <c r="V192" s="117"/>
      <c r="W192" s="95">
        <v>45828</v>
      </c>
      <c r="X192" s="95">
        <v>45836</v>
      </c>
      <c r="Y192" s="119"/>
      <c r="Z192" s="146"/>
      <c r="AA192" s="458"/>
      <c r="AB192" s="122"/>
      <c r="AC192" s="129"/>
      <c r="AD192" s="129"/>
      <c r="AE192" s="128"/>
      <c r="AF192" s="129"/>
      <c r="AG192" s="129"/>
      <c r="AH192" s="146"/>
      <c r="AI192" s="116">
        <v>45954</v>
      </c>
      <c r="AJ192" s="95">
        <v>45955</v>
      </c>
      <c r="AK192" s="117"/>
      <c r="AL192" s="95">
        <v>45994</v>
      </c>
      <c r="AM192" s="95">
        <v>45996</v>
      </c>
      <c r="AN192" s="119"/>
      <c r="AO192" s="146"/>
      <c r="AP192" s="158">
        <v>45956</v>
      </c>
      <c r="AQ192" s="130">
        <v>45956</v>
      </c>
      <c r="AR192" s="130"/>
      <c r="AS192" s="130">
        <v>46012</v>
      </c>
      <c r="AT192" s="130">
        <v>46012</v>
      </c>
      <c r="AU192" s="119"/>
      <c r="AV192" s="146"/>
      <c r="AW192" s="116">
        <v>45957</v>
      </c>
      <c r="AX192" s="95">
        <v>45958</v>
      </c>
      <c r="AY192" s="128"/>
      <c r="AZ192" s="95">
        <v>46019</v>
      </c>
      <c r="BA192" s="95">
        <v>46019</v>
      </c>
      <c r="BB192" s="119"/>
      <c r="BC192" s="146"/>
      <c r="BD192" s="116">
        <v>45959</v>
      </c>
      <c r="BE192" s="95">
        <v>45960</v>
      </c>
      <c r="BF192" s="95"/>
      <c r="BG192" s="95">
        <v>46030</v>
      </c>
      <c r="BH192" s="95">
        <v>46030</v>
      </c>
      <c r="BI192" s="119"/>
      <c r="BJ192" s="146"/>
      <c r="BK192" s="116">
        <v>45961</v>
      </c>
      <c r="BL192" s="95">
        <v>45971</v>
      </c>
      <c r="BM192" s="95"/>
      <c r="BN192" s="95">
        <v>46032</v>
      </c>
      <c r="BO192" s="95">
        <v>46043</v>
      </c>
      <c r="BP192" s="119"/>
      <c r="BQ192" s="146"/>
      <c r="BR192" s="116">
        <v>45972</v>
      </c>
      <c r="BS192" s="95">
        <v>45973</v>
      </c>
      <c r="BT192" s="95"/>
      <c r="BU192" s="95">
        <v>46047</v>
      </c>
      <c r="BV192" s="95">
        <v>46048</v>
      </c>
      <c r="BW192" s="119"/>
      <c r="BX192" s="119"/>
      <c r="BY192" s="146" t="s">
        <v>447</v>
      </c>
      <c r="BZ192" s="116">
        <v>45978</v>
      </c>
      <c r="CA192" s="95">
        <v>45981</v>
      </c>
      <c r="CB192" s="151"/>
      <c r="CC192" s="95">
        <v>46064</v>
      </c>
      <c r="CD192" s="150"/>
      <c r="CE192" s="119"/>
      <c r="CF192" s="146"/>
      <c r="CG192" s="116">
        <v>45980</v>
      </c>
      <c r="CH192" s="95">
        <v>45980</v>
      </c>
      <c r="CI192" s="95"/>
      <c r="CJ192" s="95">
        <v>46065</v>
      </c>
      <c r="CK192" s="95">
        <v>46065</v>
      </c>
      <c r="CL192" s="119"/>
      <c r="CM192" s="119"/>
      <c r="CN192" s="119"/>
      <c r="CO192" s="146"/>
      <c r="CP192" s="116">
        <v>45950</v>
      </c>
      <c r="CQ192" s="95">
        <v>45960</v>
      </c>
      <c r="CR192" s="128"/>
      <c r="CS192" s="124">
        <f>MIN(INDEX('USS SUMMARY'!R:AB,MATCH($D192,'USS SUMMARY'!D:D,0),0))</f>
        <v>45997</v>
      </c>
      <c r="CT192" s="553">
        <v>46071</v>
      </c>
      <c r="CU192" s="119"/>
      <c r="CV192" s="146"/>
      <c r="CW192" s="116">
        <v>45975</v>
      </c>
      <c r="CX192" s="95">
        <v>45982</v>
      </c>
      <c r="CY192" s="128"/>
      <c r="CZ192" s="95">
        <v>45738</v>
      </c>
      <c r="DA192" s="95">
        <v>45766</v>
      </c>
      <c r="DB192" s="119"/>
      <c r="DC192" s="146"/>
      <c r="DD192" s="116">
        <v>45975</v>
      </c>
      <c r="DE192" s="95">
        <v>45982</v>
      </c>
      <c r="DF192" s="128"/>
      <c r="DG192" s="95">
        <v>46073</v>
      </c>
      <c r="DH192" s="95">
        <v>46076</v>
      </c>
      <c r="DI192" s="119"/>
      <c r="DJ192" s="146"/>
      <c r="DK192" s="445" t="str">
        <f>_xlfn.XLOOKUP(D192,CranePad!$D$4:$D$195,CranePad!$E$4:$E$195,0,0,1)</f>
        <v>SS Jadeja</v>
      </c>
      <c r="DL192" s="116">
        <v>45977</v>
      </c>
      <c r="DM192" s="95">
        <v>45984</v>
      </c>
      <c r="DN192" s="95"/>
      <c r="DO192" s="95">
        <v>46065</v>
      </c>
      <c r="DP192" s="95">
        <v>46076</v>
      </c>
      <c r="DQ192" s="119"/>
      <c r="DR192" s="146"/>
      <c r="DS192" s="123">
        <v>46022</v>
      </c>
      <c r="DT192" s="124">
        <v>46031</v>
      </c>
      <c r="DU192" s="124"/>
      <c r="DV192" s="124">
        <v>46079</v>
      </c>
      <c r="DW192" s="124"/>
      <c r="DX192" s="119"/>
      <c r="DY192" s="146"/>
      <c r="DZ192" s="123">
        <v>46038</v>
      </c>
      <c r="EA192" s="124">
        <v>46046</v>
      </c>
      <c r="EB192" s="124"/>
      <c r="EC192" s="124">
        <f>IF(D192='USS SUMMARY'!AE191,MIN('USS SUMMARY'!AH191:AL191),"")</f>
        <v>46080</v>
      </c>
      <c r="ED192" s="124"/>
      <c r="EE192" s="119"/>
      <c r="EF192" s="146"/>
      <c r="EG192" s="123">
        <v>46032</v>
      </c>
      <c r="EH192" s="124">
        <v>46039</v>
      </c>
      <c r="EI192" s="124"/>
      <c r="EJ192" s="124"/>
      <c r="EK192" s="124"/>
      <c r="EL192" s="119"/>
      <c r="EM192" s="146"/>
      <c r="EN192" s="116">
        <v>46040</v>
      </c>
      <c r="EO192" s="95">
        <v>46042</v>
      </c>
      <c r="EP192" s="95"/>
      <c r="EQ192" s="95"/>
      <c r="ER192" s="95"/>
      <c r="ES192" s="119"/>
      <c r="ET192" s="146"/>
      <c r="EU192" s="116">
        <v>46047</v>
      </c>
      <c r="EV192" s="95">
        <f t="shared" si="215"/>
        <v>46048</v>
      </c>
      <c r="EW192" s="95"/>
      <c r="EX192" s="95"/>
      <c r="EY192" s="95"/>
      <c r="EZ192" s="119"/>
      <c r="FA192" s="146"/>
      <c r="FB192" s="116">
        <v>46014</v>
      </c>
      <c r="FC192" s="95">
        <v>45670</v>
      </c>
      <c r="FD192" s="95"/>
      <c r="FE192" s="95">
        <v>46023</v>
      </c>
      <c r="FF192" s="95">
        <v>46039</v>
      </c>
      <c r="FG192" s="119"/>
      <c r="FH192" s="146"/>
      <c r="FI192" s="116">
        <v>45999</v>
      </c>
      <c r="FJ192" s="95">
        <f t="shared" si="214"/>
        <v>46024</v>
      </c>
      <c r="FK192" s="95"/>
      <c r="FL192" s="95"/>
      <c r="FM192" s="95"/>
      <c r="FN192" s="119"/>
      <c r="FO192" s="144"/>
      <c r="FP192" s="116">
        <v>46049</v>
      </c>
      <c r="FQ192" s="95">
        <v>46052</v>
      </c>
      <c r="FR192" s="128"/>
      <c r="FS192" s="95"/>
      <c r="FT192" s="95"/>
      <c r="FU192" s="119"/>
      <c r="FV192" s="146"/>
      <c r="FW192" s="116">
        <v>46053</v>
      </c>
      <c r="FX192" s="95">
        <v>46055</v>
      </c>
      <c r="FY192" s="128"/>
      <c r="FZ192" s="129"/>
      <c r="GA192" s="129"/>
      <c r="GB192" s="119"/>
      <c r="GC192" s="146"/>
      <c r="GD192" s="392"/>
      <c r="GE192" s="436"/>
      <c r="GF192" s="78"/>
      <c r="GG192" s="78"/>
    </row>
    <row r="193" spans="1:189" ht="16.5" customHeight="1" x14ac:dyDescent="0.3">
      <c r="A193" s="118">
        <f t="shared" ref="A193:A198" si="216">ROW(A189)</f>
        <v>189</v>
      </c>
      <c r="B193" s="73" t="s">
        <v>215</v>
      </c>
      <c r="C193" s="73" t="s">
        <v>209</v>
      </c>
      <c r="D193" s="73" t="s">
        <v>193</v>
      </c>
      <c r="E193" s="167" t="s">
        <v>415</v>
      </c>
      <c r="F193" s="427"/>
      <c r="G193" s="95"/>
      <c r="H193" s="219">
        <f>VLOOKUP($D193,'Stone Column Progress'!$D$6:$E$199,2,0)</f>
        <v>0</v>
      </c>
      <c r="I193" s="193" t="s">
        <v>389</v>
      </c>
      <c r="J193" s="430">
        <v>550401</v>
      </c>
      <c r="K193" s="431">
        <v>2678690</v>
      </c>
      <c r="L193" s="116"/>
      <c r="M193" s="95"/>
      <c r="N193" s="128"/>
      <c r="O193" s="95" t="s">
        <v>390</v>
      </c>
      <c r="P193" s="95" t="s">
        <v>390</v>
      </c>
      <c r="Q193" s="146"/>
      <c r="R193" s="118">
        <f>VLOOKUP(D193,'Stone Column Progress'!$D$6:$M$199,7,0)</f>
        <v>253</v>
      </c>
      <c r="S193" s="73">
        <f>VLOOKUP(D193,'Stone Column Progress'!$D$6:$M$199,9,0)</f>
        <v>0</v>
      </c>
      <c r="T193" s="95">
        <v>45824</v>
      </c>
      <c r="U193" s="95">
        <v>45834</v>
      </c>
      <c r="V193" s="117"/>
      <c r="W193" s="95"/>
      <c r="X193" s="95"/>
      <c r="Y193" s="119"/>
      <c r="Z193" s="146"/>
      <c r="AA193" s="455" t="s">
        <v>391</v>
      </c>
      <c r="AB193" s="155"/>
      <c r="AC193" s="127"/>
      <c r="AD193" s="127"/>
      <c r="AE193" s="128"/>
      <c r="AF193" s="95"/>
      <c r="AG193" s="95"/>
      <c r="AH193" s="146"/>
      <c r="AI193" s="116">
        <v>45956</v>
      </c>
      <c r="AJ193" s="95">
        <v>45957</v>
      </c>
      <c r="AK193" s="117"/>
      <c r="AL193" s="95"/>
      <c r="AM193" s="95"/>
      <c r="AN193" s="119"/>
      <c r="AO193" s="146"/>
      <c r="AP193" s="158">
        <v>45958</v>
      </c>
      <c r="AQ193" s="130">
        <v>45958</v>
      </c>
      <c r="AR193" s="130"/>
      <c r="AS193" s="130"/>
      <c r="AT193" s="130"/>
      <c r="AU193" s="119"/>
      <c r="AV193" s="146"/>
      <c r="AW193" s="116">
        <v>45959</v>
      </c>
      <c r="AX193" s="95">
        <v>45960</v>
      </c>
      <c r="AY193" s="128"/>
      <c r="AZ193" s="130"/>
      <c r="BA193" s="130"/>
      <c r="BB193" s="119"/>
      <c r="BC193" s="146"/>
      <c r="BD193" s="116">
        <v>45961</v>
      </c>
      <c r="BE193" s="95">
        <v>45962</v>
      </c>
      <c r="BF193" s="95"/>
      <c r="BG193" s="95"/>
      <c r="BH193" s="95"/>
      <c r="BI193" s="119"/>
      <c r="BJ193" s="146"/>
      <c r="BK193" s="116">
        <v>45963</v>
      </c>
      <c r="BL193" s="95">
        <v>45973</v>
      </c>
      <c r="BM193" s="95"/>
      <c r="BN193" s="95"/>
      <c r="BO193" s="95"/>
      <c r="BP193" s="119"/>
      <c r="BQ193" s="146"/>
      <c r="BR193" s="116">
        <v>45974</v>
      </c>
      <c r="BS193" s="95">
        <v>45975</v>
      </c>
      <c r="BT193" s="95"/>
      <c r="BU193" s="95"/>
      <c r="BV193" s="95"/>
      <c r="BW193" s="119"/>
      <c r="BX193" s="119"/>
      <c r="BY193" s="146"/>
      <c r="BZ193" s="116">
        <v>45980</v>
      </c>
      <c r="CA193" s="95">
        <v>45983</v>
      </c>
      <c r="CB193" s="151"/>
      <c r="CC193" s="95"/>
      <c r="CD193" s="150"/>
      <c r="CE193" s="119"/>
      <c r="CF193" s="146"/>
      <c r="CG193" s="116">
        <v>45982</v>
      </c>
      <c r="CH193" s="95">
        <v>45982</v>
      </c>
      <c r="CI193" s="95"/>
      <c r="CJ193" s="95"/>
      <c r="CK193" s="95"/>
      <c r="CL193" s="119"/>
      <c r="CM193" s="119"/>
      <c r="CN193" s="119"/>
      <c r="CO193" s="146"/>
      <c r="CP193" s="116">
        <v>45979</v>
      </c>
      <c r="CQ193" s="95">
        <v>45989</v>
      </c>
      <c r="CR193" s="128"/>
      <c r="CS193" s="124">
        <f>MIN(INDEX('USS SUMMARY'!R:AB,MATCH($D193,'USS SUMMARY'!D:D,0),0))</f>
        <v>0</v>
      </c>
      <c r="CT193" s="129"/>
      <c r="CU193" s="119"/>
      <c r="CV193" s="146"/>
      <c r="CW193" s="116">
        <v>45977</v>
      </c>
      <c r="CX193" s="95">
        <v>45984</v>
      </c>
      <c r="CY193" s="128"/>
      <c r="CZ193" s="95" t="s">
        <v>390</v>
      </c>
      <c r="DA193" s="95" t="s">
        <v>390</v>
      </c>
      <c r="DB193" s="119"/>
      <c r="DC193" s="146"/>
      <c r="DD193" s="116">
        <v>45977</v>
      </c>
      <c r="DE193" s="95">
        <v>45984</v>
      </c>
      <c r="DF193" s="128"/>
      <c r="DG193" s="95"/>
      <c r="DH193" s="95"/>
      <c r="DI193" s="119"/>
      <c r="DJ193" s="146"/>
      <c r="DK193" s="445" t="str">
        <f>_xlfn.XLOOKUP(D193,CranePad!$D$4:$D$195,CranePad!$E$4:$E$195,0,0,1)</f>
        <v>SS Jadeja(Reuse)</v>
      </c>
      <c r="DL193" s="116">
        <v>45979</v>
      </c>
      <c r="DM193" s="95">
        <v>45986</v>
      </c>
      <c r="DN193" s="95"/>
      <c r="DO193" s="95"/>
      <c r="DP193" s="95"/>
      <c r="DQ193" s="119"/>
      <c r="DR193" s="146"/>
      <c r="DS193" s="123">
        <v>46073</v>
      </c>
      <c r="DT193" s="124">
        <v>46081</v>
      </c>
      <c r="DU193" s="124"/>
      <c r="DV193" s="124"/>
      <c r="DW193" s="124"/>
      <c r="DX193" s="119"/>
      <c r="DY193" s="146"/>
      <c r="DZ193" s="123">
        <v>46019</v>
      </c>
      <c r="EA193" s="124">
        <v>46027</v>
      </c>
      <c r="EB193" s="124"/>
      <c r="EC193" s="124">
        <f>IF(D193='USS SUMMARY'!AE192,MIN('USS SUMMARY'!AH192:AL192),"")</f>
        <v>0</v>
      </c>
      <c r="ED193" s="124"/>
      <c r="EE193" s="119"/>
      <c r="EF193" s="146"/>
      <c r="EG193" s="123">
        <v>46082</v>
      </c>
      <c r="EH193" s="124">
        <v>46089</v>
      </c>
      <c r="EI193" s="124"/>
      <c r="EJ193" s="124"/>
      <c r="EK193" s="124"/>
      <c r="EL193" s="119"/>
      <c r="EM193" s="146"/>
      <c r="EN193" s="116">
        <v>46090</v>
      </c>
      <c r="EO193" s="95">
        <v>46092</v>
      </c>
      <c r="EP193" s="95"/>
      <c r="EQ193" s="95"/>
      <c r="ER193" s="95"/>
      <c r="ES193" s="119"/>
      <c r="ET193" s="146"/>
      <c r="EU193" s="116">
        <v>46079</v>
      </c>
      <c r="EV193" s="95">
        <f t="shared" si="215"/>
        <v>46080</v>
      </c>
      <c r="EW193" s="95"/>
      <c r="EX193" s="95"/>
      <c r="EY193" s="95"/>
      <c r="EZ193" s="119"/>
      <c r="FA193" s="146"/>
      <c r="FB193" s="116">
        <v>45679</v>
      </c>
      <c r="FC193" s="95">
        <v>45702</v>
      </c>
      <c r="FD193" s="95"/>
      <c r="FE193" s="95"/>
      <c r="FF193" s="95"/>
      <c r="FG193" s="119"/>
      <c r="FH193" s="146"/>
      <c r="FI193" s="116">
        <v>46044</v>
      </c>
      <c r="FJ193" s="95">
        <f t="shared" ref="FJ193:FJ198" si="217">FI193+25</f>
        <v>46069</v>
      </c>
      <c r="FK193" s="95"/>
      <c r="FL193" s="95"/>
      <c r="FM193" s="95"/>
      <c r="FN193" s="119"/>
      <c r="FO193" s="144"/>
      <c r="FP193" s="116">
        <v>46030</v>
      </c>
      <c r="FQ193" s="95">
        <v>46033</v>
      </c>
      <c r="FR193" s="128"/>
      <c r="FS193" s="95"/>
      <c r="FT193" s="95"/>
      <c r="FU193" s="119"/>
      <c r="FV193" s="146"/>
      <c r="FW193" s="116">
        <v>46093</v>
      </c>
      <c r="FX193" s="95">
        <v>46095</v>
      </c>
      <c r="FY193" s="128"/>
      <c r="FZ193" s="129"/>
      <c r="GA193" s="129"/>
      <c r="GB193" s="119"/>
      <c r="GC193" s="146"/>
      <c r="GD193" s="392"/>
      <c r="GE193" s="436"/>
      <c r="GF193" s="78"/>
      <c r="GG193" s="78"/>
    </row>
    <row r="194" spans="1:189" ht="16.5" customHeight="1" x14ac:dyDescent="0.3">
      <c r="A194" s="118">
        <f t="shared" si="216"/>
        <v>190</v>
      </c>
      <c r="B194" s="73" t="s">
        <v>215</v>
      </c>
      <c r="C194" s="73" t="s">
        <v>209</v>
      </c>
      <c r="D194" s="73" t="s">
        <v>194</v>
      </c>
      <c r="E194" s="167" t="s">
        <v>415</v>
      </c>
      <c r="F194" s="427" t="s">
        <v>423</v>
      </c>
      <c r="G194" s="95">
        <v>46020</v>
      </c>
      <c r="H194" s="219" t="str">
        <f>VLOOKUP($D194,'Stone Column Progress'!$D$6:$E$199,2,0)</f>
        <v>Bauer</v>
      </c>
      <c r="I194" s="193" t="s">
        <v>389</v>
      </c>
      <c r="J194" s="430">
        <v>549773</v>
      </c>
      <c r="K194" s="431">
        <v>2678044</v>
      </c>
      <c r="L194" s="116"/>
      <c r="M194" s="95"/>
      <c r="N194" s="128"/>
      <c r="O194" s="95" t="s">
        <v>390</v>
      </c>
      <c r="P194" s="95" t="s">
        <v>390</v>
      </c>
      <c r="Q194" s="146"/>
      <c r="R194" s="118">
        <f>VLOOKUP(D194,'Stone Column Progress'!$D$6:$M$199,7,0)</f>
        <v>253</v>
      </c>
      <c r="S194" s="73">
        <f>VLOOKUP(D194,'Stone Column Progress'!$D$6:$M$199,9,0)</f>
        <v>253</v>
      </c>
      <c r="T194" s="95">
        <v>45827</v>
      </c>
      <c r="U194" s="95">
        <v>45836</v>
      </c>
      <c r="V194" s="117"/>
      <c r="W194" s="95">
        <v>45823</v>
      </c>
      <c r="X194" s="95">
        <v>45965</v>
      </c>
      <c r="Y194" s="119"/>
      <c r="Z194" s="146"/>
      <c r="AA194" s="458"/>
      <c r="AB194" s="122"/>
      <c r="AC194" s="129"/>
      <c r="AD194" s="129"/>
      <c r="AE194" s="128"/>
      <c r="AF194" s="129"/>
      <c r="AG194" s="129"/>
      <c r="AH194" s="146"/>
      <c r="AI194" s="116">
        <v>45959</v>
      </c>
      <c r="AJ194" s="95">
        <v>45960</v>
      </c>
      <c r="AK194" s="117"/>
      <c r="AL194" s="95">
        <v>46033</v>
      </c>
      <c r="AM194" s="95">
        <v>46034</v>
      </c>
      <c r="AN194" s="119"/>
      <c r="AO194" s="146"/>
      <c r="AP194" s="158">
        <v>45961</v>
      </c>
      <c r="AQ194" s="130">
        <v>45961</v>
      </c>
      <c r="AR194" s="130"/>
      <c r="AS194" s="130">
        <v>46037</v>
      </c>
      <c r="AT194" s="130">
        <v>46037</v>
      </c>
      <c r="AU194" s="119"/>
      <c r="AV194" s="146"/>
      <c r="AW194" s="116">
        <v>45962</v>
      </c>
      <c r="AX194" s="95">
        <v>45963</v>
      </c>
      <c r="AY194" s="128"/>
      <c r="AZ194" s="95">
        <v>46039</v>
      </c>
      <c r="BA194" s="95">
        <v>46039</v>
      </c>
      <c r="BB194" s="119"/>
      <c r="BC194" s="146"/>
      <c r="BD194" s="116">
        <v>45964</v>
      </c>
      <c r="BE194" s="95">
        <v>45965</v>
      </c>
      <c r="BF194" s="95"/>
      <c r="BG194" s="95">
        <v>46040</v>
      </c>
      <c r="BH194" s="95">
        <v>46041</v>
      </c>
      <c r="BI194" s="119"/>
      <c r="BJ194" s="146"/>
      <c r="BK194" s="116">
        <v>45966</v>
      </c>
      <c r="BL194" s="95">
        <v>45976</v>
      </c>
      <c r="BM194" s="95"/>
      <c r="BN194" s="95">
        <v>46041</v>
      </c>
      <c r="BO194" s="95">
        <v>46043</v>
      </c>
      <c r="BP194" s="119"/>
      <c r="BQ194" s="146"/>
      <c r="BR194" s="116">
        <v>45977</v>
      </c>
      <c r="BS194" s="95">
        <v>45978</v>
      </c>
      <c r="BT194" s="95"/>
      <c r="BU194" s="95">
        <v>46045</v>
      </c>
      <c r="BV194" s="95">
        <v>46046</v>
      </c>
      <c r="BW194" s="119"/>
      <c r="BX194" s="119"/>
      <c r="BY194" s="146" t="s">
        <v>447</v>
      </c>
      <c r="BZ194" s="116">
        <v>45983</v>
      </c>
      <c r="CA194" s="95">
        <v>45986</v>
      </c>
      <c r="CB194" s="151"/>
      <c r="CC194" s="95">
        <v>46054</v>
      </c>
      <c r="CD194" s="150"/>
      <c r="CE194" s="119"/>
      <c r="CF194" s="146"/>
      <c r="CG194" s="116">
        <v>45985</v>
      </c>
      <c r="CH194" s="95">
        <v>45985</v>
      </c>
      <c r="CI194" s="95"/>
      <c r="CJ194" s="95">
        <v>46055</v>
      </c>
      <c r="CK194" s="95">
        <v>46055</v>
      </c>
      <c r="CL194" s="119"/>
      <c r="CM194" s="119"/>
      <c r="CN194" s="119"/>
      <c r="CO194" s="146"/>
      <c r="CP194" s="116">
        <v>45979</v>
      </c>
      <c r="CQ194" s="95">
        <v>45989</v>
      </c>
      <c r="CR194" s="128"/>
      <c r="CS194" s="124">
        <f>MIN(INDEX('USS SUMMARY'!R:AB,MATCH($D194,'USS SUMMARY'!D:D,0),0))</f>
        <v>46038</v>
      </c>
      <c r="CT194" s="95">
        <v>46070</v>
      </c>
      <c r="CU194" s="119"/>
      <c r="CV194" s="146"/>
      <c r="CW194" s="116">
        <v>45980</v>
      </c>
      <c r="CX194" s="95">
        <v>45987</v>
      </c>
      <c r="CY194" s="128"/>
      <c r="CZ194" s="95" t="s">
        <v>390</v>
      </c>
      <c r="DA194" s="95" t="s">
        <v>390</v>
      </c>
      <c r="DB194" s="119"/>
      <c r="DC194" s="146"/>
      <c r="DD194" s="116">
        <v>45980</v>
      </c>
      <c r="DE194" s="95">
        <v>45987</v>
      </c>
      <c r="DF194" s="128"/>
      <c r="DG194" s="95"/>
      <c r="DH194" s="95"/>
      <c r="DI194" s="119"/>
      <c r="DJ194" s="146"/>
      <c r="DK194" s="445" t="str">
        <f>_xlfn.XLOOKUP(D194,CranePad!$D$4:$D$195,CranePad!$E$4:$E$195,0,0,1)</f>
        <v>SS Jadeja</v>
      </c>
      <c r="DL194" s="116">
        <v>45982</v>
      </c>
      <c r="DM194" s="95">
        <v>45989</v>
      </c>
      <c r="DN194" s="95"/>
      <c r="DO194" s="95"/>
      <c r="DP194" s="95"/>
      <c r="DQ194" s="119"/>
      <c r="DR194" s="146"/>
      <c r="DS194" s="123">
        <v>46042</v>
      </c>
      <c r="DT194" s="124">
        <v>46051</v>
      </c>
      <c r="DU194" s="124"/>
      <c r="DV194" s="124"/>
      <c r="DW194" s="124"/>
      <c r="DX194" s="119"/>
      <c r="DY194" s="146"/>
      <c r="DZ194" s="123">
        <v>46020</v>
      </c>
      <c r="EA194" s="124">
        <v>46028</v>
      </c>
      <c r="EB194" s="124"/>
      <c r="EC194" s="124">
        <f>IF(D194='USS SUMMARY'!AE193,MIN('USS SUMMARY'!AH193:AL193),"")</f>
        <v>0</v>
      </c>
      <c r="ED194" s="124"/>
      <c r="EE194" s="119"/>
      <c r="EF194" s="146"/>
      <c r="EG194" s="123">
        <v>46052</v>
      </c>
      <c r="EH194" s="124">
        <v>46059</v>
      </c>
      <c r="EI194" s="124"/>
      <c r="EJ194" s="124"/>
      <c r="EK194" s="124"/>
      <c r="EL194" s="119"/>
      <c r="EM194" s="146"/>
      <c r="EN194" s="116">
        <v>46060</v>
      </c>
      <c r="EO194" s="95">
        <v>46062</v>
      </c>
      <c r="EP194" s="95"/>
      <c r="EQ194" s="95"/>
      <c r="ER194" s="95"/>
      <c r="ES194" s="119"/>
      <c r="ET194" s="146"/>
      <c r="EU194" s="116">
        <v>46043</v>
      </c>
      <c r="EV194" s="95">
        <f t="shared" si="215"/>
        <v>46044</v>
      </c>
      <c r="EW194" s="95"/>
      <c r="EX194" s="95"/>
      <c r="EY194" s="95"/>
      <c r="EZ194" s="119"/>
      <c r="FA194" s="146"/>
      <c r="FB194" s="116">
        <v>46014</v>
      </c>
      <c r="FC194" s="95">
        <v>45670</v>
      </c>
      <c r="FD194" s="95"/>
      <c r="FE194" s="95"/>
      <c r="FF194" s="95"/>
      <c r="FG194" s="119"/>
      <c r="FH194" s="146"/>
      <c r="FI194" s="116">
        <v>46021</v>
      </c>
      <c r="FJ194" s="95">
        <f t="shared" si="217"/>
        <v>46046</v>
      </c>
      <c r="FK194" s="95"/>
      <c r="FL194" s="95"/>
      <c r="FM194" s="95"/>
      <c r="FN194" s="119"/>
      <c r="FO194" s="144"/>
      <c r="FP194" s="116">
        <v>46031</v>
      </c>
      <c r="FQ194" s="95">
        <v>46034</v>
      </c>
      <c r="FR194" s="128"/>
      <c r="FS194" s="95"/>
      <c r="FT194" s="95"/>
      <c r="FU194" s="119"/>
      <c r="FV194" s="146"/>
      <c r="FW194" s="116">
        <v>46063</v>
      </c>
      <c r="FX194" s="95">
        <v>46065</v>
      </c>
      <c r="FY194" s="128"/>
      <c r="FZ194" s="129"/>
      <c r="GA194" s="129"/>
      <c r="GB194" s="119"/>
      <c r="GC194" s="146"/>
      <c r="GD194" s="392"/>
      <c r="GE194" s="436"/>
      <c r="GF194" s="78"/>
      <c r="GG194" s="78"/>
    </row>
    <row r="195" spans="1:189" ht="16.5" customHeight="1" x14ac:dyDescent="0.3">
      <c r="A195" s="118">
        <f t="shared" si="216"/>
        <v>191</v>
      </c>
      <c r="B195" s="73" t="s">
        <v>215</v>
      </c>
      <c r="C195" s="73" t="s">
        <v>209</v>
      </c>
      <c r="D195" s="73" t="s">
        <v>195</v>
      </c>
      <c r="E195" s="167" t="s">
        <v>415</v>
      </c>
      <c r="F195" s="427" t="s">
        <v>438</v>
      </c>
      <c r="G195" s="95">
        <v>46064</v>
      </c>
      <c r="H195" s="219" t="str">
        <f>VLOOKUP($D195,'Stone Column Progress'!$D$6:$E$199,2,0)</f>
        <v>Bauer</v>
      </c>
      <c r="I195" s="193" t="s">
        <v>389</v>
      </c>
      <c r="J195" s="430">
        <v>550856</v>
      </c>
      <c r="K195" s="431">
        <v>2677632</v>
      </c>
      <c r="L195" s="116"/>
      <c r="M195" s="95"/>
      <c r="N195" s="128"/>
      <c r="O195" s="95" t="s">
        <v>390</v>
      </c>
      <c r="P195" s="95" t="s">
        <v>390</v>
      </c>
      <c r="Q195" s="146"/>
      <c r="R195" s="118">
        <f>VLOOKUP(D195,'Stone Column Progress'!$D$6:$M$199,7,0)</f>
        <v>253</v>
      </c>
      <c r="S195" s="73">
        <f>VLOOKUP(D195,'Stone Column Progress'!$D$6:$M$199,9,0)</f>
        <v>253</v>
      </c>
      <c r="T195" s="95">
        <v>45814</v>
      </c>
      <c r="U195" s="95">
        <v>45823</v>
      </c>
      <c r="V195" s="117"/>
      <c r="W195" s="95">
        <v>46000</v>
      </c>
      <c r="X195" s="95">
        <v>46012</v>
      </c>
      <c r="Y195" s="119"/>
      <c r="Z195" s="146"/>
      <c r="AA195" s="455" t="s">
        <v>391</v>
      </c>
      <c r="AB195" s="122" t="s">
        <v>404</v>
      </c>
      <c r="AC195" s="129"/>
      <c r="AD195" s="129"/>
      <c r="AE195" s="128"/>
      <c r="AF195" s="116">
        <v>46050</v>
      </c>
      <c r="AG195" s="116">
        <v>46060</v>
      </c>
      <c r="AH195" s="146"/>
      <c r="AI195" s="116">
        <v>45961</v>
      </c>
      <c r="AJ195" s="95">
        <v>45962</v>
      </c>
      <c r="AK195" s="117"/>
      <c r="AL195" s="95">
        <v>46073</v>
      </c>
      <c r="AM195" s="95">
        <v>46075</v>
      </c>
      <c r="AN195" s="119"/>
      <c r="AO195" s="146"/>
      <c r="AP195" s="158">
        <v>45963</v>
      </c>
      <c r="AQ195" s="130">
        <v>45963</v>
      </c>
      <c r="AR195" s="130"/>
      <c r="AS195" s="130">
        <v>46076</v>
      </c>
      <c r="AT195" s="130"/>
      <c r="AU195" s="119"/>
      <c r="AV195" s="146"/>
      <c r="AW195" s="116">
        <v>45964</v>
      </c>
      <c r="AX195" s="95">
        <v>45965</v>
      </c>
      <c r="AY195" s="128"/>
      <c r="AZ195" s="95"/>
      <c r="BA195" s="95"/>
      <c r="BB195" s="119"/>
      <c r="BC195" s="146"/>
      <c r="BD195" s="116">
        <v>45966</v>
      </c>
      <c r="BE195" s="95">
        <v>45967</v>
      </c>
      <c r="BF195" s="95"/>
      <c r="BG195" s="95"/>
      <c r="BH195" s="95"/>
      <c r="BI195" s="119"/>
      <c r="BJ195" s="146"/>
      <c r="BK195" s="116">
        <v>45968</v>
      </c>
      <c r="BL195" s="95">
        <v>45978</v>
      </c>
      <c r="BM195" s="95"/>
      <c r="BN195" s="95"/>
      <c r="BO195" s="95"/>
      <c r="BP195" s="119"/>
      <c r="BQ195" s="146"/>
      <c r="BR195" s="116">
        <v>45979</v>
      </c>
      <c r="BS195" s="95">
        <v>45980</v>
      </c>
      <c r="BT195" s="95"/>
      <c r="BU195" s="95"/>
      <c r="BV195" s="95"/>
      <c r="BW195" s="119"/>
      <c r="BX195" s="119"/>
      <c r="BY195" s="146"/>
      <c r="BZ195" s="116">
        <v>45985</v>
      </c>
      <c r="CA195" s="95">
        <v>45988</v>
      </c>
      <c r="CB195" s="151"/>
      <c r="CC195" s="95"/>
      <c r="CD195" s="150"/>
      <c r="CE195" s="119"/>
      <c r="CF195" s="146"/>
      <c r="CG195" s="116">
        <v>45987</v>
      </c>
      <c r="CH195" s="95">
        <v>45987</v>
      </c>
      <c r="CI195" s="95"/>
      <c r="CJ195" s="95"/>
      <c r="CK195" s="95"/>
      <c r="CL195" s="119"/>
      <c r="CM195" s="119"/>
      <c r="CN195" s="119"/>
      <c r="CO195" s="146"/>
      <c r="CP195" s="116">
        <v>45981</v>
      </c>
      <c r="CQ195" s="95">
        <v>45991</v>
      </c>
      <c r="CR195" s="128"/>
      <c r="CS195" s="124">
        <f>MIN(INDEX('USS SUMMARY'!R:AB,MATCH($D195,'USS SUMMARY'!D:D,0),0))</f>
        <v>0</v>
      </c>
      <c r="CT195" s="95"/>
      <c r="CU195" s="119"/>
      <c r="CV195" s="146"/>
      <c r="CW195" s="116">
        <v>45982</v>
      </c>
      <c r="CX195" s="95">
        <v>45989</v>
      </c>
      <c r="CY195" s="128"/>
      <c r="CZ195" s="95" t="s">
        <v>390</v>
      </c>
      <c r="DA195" s="95" t="s">
        <v>390</v>
      </c>
      <c r="DB195" s="119"/>
      <c r="DC195" s="146"/>
      <c r="DD195" s="116">
        <v>45982</v>
      </c>
      <c r="DE195" s="95">
        <v>45989</v>
      </c>
      <c r="DF195" s="128"/>
      <c r="DG195" s="95"/>
      <c r="DH195" s="95"/>
      <c r="DI195" s="119"/>
      <c r="DJ195" s="146"/>
      <c r="DK195" s="445" t="str">
        <f>_xlfn.XLOOKUP(D195,CranePad!$D$4:$D$195,CranePad!$E$4:$E$195,0,0,1)</f>
        <v>Vaibhav(Reuse)</v>
      </c>
      <c r="DL195" s="116">
        <v>45984</v>
      </c>
      <c r="DM195" s="95">
        <v>45991</v>
      </c>
      <c r="DN195" s="95"/>
      <c r="DO195" s="95"/>
      <c r="DP195" s="95"/>
      <c r="DQ195" s="119"/>
      <c r="DR195" s="146"/>
      <c r="DS195" s="123">
        <v>46068</v>
      </c>
      <c r="DT195" s="124">
        <v>46078</v>
      </c>
      <c r="DU195" s="124"/>
      <c r="DV195" s="124"/>
      <c r="DW195" s="124"/>
      <c r="DX195" s="119"/>
      <c r="DY195" s="146"/>
      <c r="DZ195" s="123">
        <v>46021</v>
      </c>
      <c r="EA195" s="124">
        <v>46029</v>
      </c>
      <c r="EB195" s="124"/>
      <c r="EC195" s="124">
        <f>IF(D195='USS SUMMARY'!AE194,MIN('USS SUMMARY'!AH194:AL194),"")</f>
        <v>0</v>
      </c>
      <c r="ED195" s="124"/>
      <c r="EE195" s="119"/>
      <c r="EF195" s="146"/>
      <c r="EG195" s="123">
        <v>46079</v>
      </c>
      <c r="EH195" s="124">
        <v>46086</v>
      </c>
      <c r="EI195" s="124"/>
      <c r="EJ195" s="124"/>
      <c r="EK195" s="124"/>
      <c r="EL195" s="119"/>
      <c r="EM195" s="146"/>
      <c r="EN195" s="116">
        <v>46087</v>
      </c>
      <c r="EO195" s="95">
        <v>46089</v>
      </c>
      <c r="EP195" s="95"/>
      <c r="EQ195" s="95"/>
      <c r="ER195" s="95"/>
      <c r="ES195" s="119"/>
      <c r="ET195" s="146"/>
      <c r="EU195" s="116">
        <v>46071</v>
      </c>
      <c r="EV195" s="95">
        <f t="shared" si="215"/>
        <v>46072</v>
      </c>
      <c r="EW195" s="95"/>
      <c r="EX195" s="95"/>
      <c r="EY195" s="95"/>
      <c r="EZ195" s="119"/>
      <c r="FA195" s="146"/>
      <c r="FB195" s="116">
        <v>45679</v>
      </c>
      <c r="FC195" s="95">
        <v>45702</v>
      </c>
      <c r="FD195" s="95"/>
      <c r="FE195" s="95"/>
      <c r="FF195" s="95"/>
      <c r="FG195" s="119"/>
      <c r="FH195" s="146"/>
      <c r="FI195" s="116">
        <v>46044</v>
      </c>
      <c r="FJ195" s="95">
        <f t="shared" si="217"/>
        <v>46069</v>
      </c>
      <c r="FK195" s="95"/>
      <c r="FL195" s="95"/>
      <c r="FM195" s="95"/>
      <c r="FN195" s="119"/>
      <c r="FO195" s="144"/>
      <c r="FP195" s="116">
        <v>46032</v>
      </c>
      <c r="FQ195" s="95">
        <v>46035</v>
      </c>
      <c r="FR195" s="128"/>
      <c r="FS195" s="95"/>
      <c r="FT195" s="95"/>
      <c r="FU195" s="119"/>
      <c r="FV195" s="146"/>
      <c r="FW195" s="116">
        <v>46090</v>
      </c>
      <c r="FX195" s="95">
        <v>46092</v>
      </c>
      <c r="FY195" s="128"/>
      <c r="FZ195" s="129"/>
      <c r="GA195" s="129"/>
      <c r="GB195" s="119"/>
      <c r="GC195" s="146"/>
      <c r="GD195" s="392"/>
      <c r="GE195" s="436"/>
      <c r="GF195" s="78"/>
      <c r="GG195" s="78"/>
    </row>
    <row r="196" spans="1:189" ht="16.5" customHeight="1" x14ac:dyDescent="0.3">
      <c r="A196" s="118">
        <f t="shared" si="216"/>
        <v>192</v>
      </c>
      <c r="B196" s="73" t="s">
        <v>215</v>
      </c>
      <c r="C196" s="73" t="s">
        <v>209</v>
      </c>
      <c r="D196" s="73" t="s">
        <v>196</v>
      </c>
      <c r="E196" s="167" t="s">
        <v>402</v>
      </c>
      <c r="F196" s="427" t="s">
        <v>438</v>
      </c>
      <c r="G196" s="95">
        <v>46009</v>
      </c>
      <c r="H196" s="434" t="str">
        <f>VLOOKUP($D196,'Stone Column Progress'!$D$6:$E$199,2,0)</f>
        <v>Bauer</v>
      </c>
      <c r="I196" s="193" t="s">
        <v>389</v>
      </c>
      <c r="J196" s="430">
        <v>548667</v>
      </c>
      <c r="K196" s="431">
        <v>2675773</v>
      </c>
      <c r="L196" s="116"/>
      <c r="M196" s="95"/>
      <c r="N196" s="128"/>
      <c r="O196" s="95" t="s">
        <v>390</v>
      </c>
      <c r="P196" s="95" t="s">
        <v>390</v>
      </c>
      <c r="Q196" s="146"/>
      <c r="R196" s="118">
        <f>VLOOKUP(D196,'Stone Column Progress'!$D$6:$M$199,7,0)</f>
        <v>253</v>
      </c>
      <c r="S196" s="73">
        <f>VLOOKUP(D196,'Stone Column Progress'!$D$6:$M$199,9,0)</f>
        <v>253</v>
      </c>
      <c r="T196" s="95">
        <v>45802</v>
      </c>
      <c r="U196" s="95">
        <v>45812</v>
      </c>
      <c r="V196" s="117"/>
      <c r="W196" s="95">
        <v>45948</v>
      </c>
      <c r="X196" s="95">
        <v>45968</v>
      </c>
      <c r="Y196" s="119"/>
      <c r="Z196" s="146"/>
      <c r="AA196" s="458"/>
      <c r="AB196" s="128"/>
      <c r="AC196" s="129"/>
      <c r="AD196" s="129"/>
      <c r="AE196" s="128"/>
      <c r="AF196" s="129"/>
      <c r="AG196" s="129"/>
      <c r="AH196" s="146"/>
      <c r="AI196" s="116">
        <v>45963</v>
      </c>
      <c r="AJ196" s="95">
        <v>45964</v>
      </c>
      <c r="AK196" s="117"/>
      <c r="AL196" s="95">
        <v>46015</v>
      </c>
      <c r="AM196" s="95">
        <v>46052</v>
      </c>
      <c r="AN196" s="119"/>
      <c r="AO196" s="146" t="s">
        <v>520</v>
      </c>
      <c r="AP196" s="158">
        <v>45965</v>
      </c>
      <c r="AQ196" s="130">
        <v>45965</v>
      </c>
      <c r="AR196" s="130"/>
      <c r="AS196" s="130">
        <v>46063</v>
      </c>
      <c r="AT196" s="130">
        <v>46065</v>
      </c>
      <c r="AU196" s="119"/>
      <c r="AV196" s="146"/>
      <c r="AW196" s="116">
        <v>45966</v>
      </c>
      <c r="AX196" s="95">
        <v>45967</v>
      </c>
      <c r="AY196" s="128"/>
      <c r="AZ196" s="95">
        <v>46071</v>
      </c>
      <c r="BA196" s="95">
        <v>46071</v>
      </c>
      <c r="BB196" s="119"/>
      <c r="BC196" s="146"/>
      <c r="BD196" s="116">
        <v>45968</v>
      </c>
      <c r="BE196" s="95">
        <v>45969</v>
      </c>
      <c r="BF196" s="95"/>
      <c r="BG196" s="95">
        <v>46077</v>
      </c>
      <c r="BH196" s="95">
        <v>46078</v>
      </c>
      <c r="BI196" s="119"/>
      <c r="BJ196" s="146"/>
      <c r="BK196" s="116">
        <v>45970</v>
      </c>
      <c r="BL196" s="95">
        <v>45980</v>
      </c>
      <c r="BM196" s="95"/>
      <c r="BN196" s="95">
        <v>46078</v>
      </c>
      <c r="BO196" s="95"/>
      <c r="BP196" s="119"/>
      <c r="BQ196" s="146"/>
      <c r="BR196" s="116">
        <v>45981</v>
      </c>
      <c r="BS196" s="95">
        <v>45982</v>
      </c>
      <c r="BT196" s="95"/>
      <c r="BU196" s="95"/>
      <c r="BV196" s="95"/>
      <c r="BW196" s="119"/>
      <c r="BX196" s="119"/>
      <c r="BY196" s="146"/>
      <c r="BZ196" s="116">
        <v>45987</v>
      </c>
      <c r="CA196" s="95">
        <v>45990</v>
      </c>
      <c r="CB196" s="151"/>
      <c r="CC196" s="150"/>
      <c r="CD196" s="150"/>
      <c r="CE196" s="119"/>
      <c r="CF196" s="146"/>
      <c r="CG196" s="116">
        <v>45989</v>
      </c>
      <c r="CH196" s="95">
        <v>45989</v>
      </c>
      <c r="CI196" s="95"/>
      <c r="CJ196" s="95"/>
      <c r="CK196" s="95"/>
      <c r="CL196" s="119"/>
      <c r="CM196" s="119"/>
      <c r="CN196" s="119"/>
      <c r="CO196" s="146"/>
      <c r="CP196" s="116">
        <v>45974</v>
      </c>
      <c r="CQ196" s="95">
        <v>45984</v>
      </c>
      <c r="CR196" s="128"/>
      <c r="CS196" s="124">
        <f>MIN(INDEX('USS SUMMARY'!R:AB,MATCH($D196,'USS SUMMARY'!D:D,0),0))</f>
        <v>46069</v>
      </c>
      <c r="CT196" s="95"/>
      <c r="CU196" s="119"/>
      <c r="CV196" s="146"/>
      <c r="CW196" s="116">
        <v>45984</v>
      </c>
      <c r="CX196" s="95">
        <v>45991</v>
      </c>
      <c r="CY196" s="128"/>
      <c r="CZ196" s="95" t="s">
        <v>390</v>
      </c>
      <c r="DA196" s="95" t="s">
        <v>390</v>
      </c>
      <c r="DB196" s="119"/>
      <c r="DC196" s="146"/>
      <c r="DD196" s="116">
        <v>45984</v>
      </c>
      <c r="DE196" s="95">
        <v>45991</v>
      </c>
      <c r="DF196" s="128"/>
      <c r="DG196" s="95"/>
      <c r="DH196" s="95"/>
      <c r="DI196" s="119"/>
      <c r="DJ196" s="146"/>
      <c r="DK196" s="445" t="str">
        <f>_xlfn.XLOOKUP(D196,CranePad!$D$4:$D$195,CranePad!$E$4:$E$195,0,0,1)</f>
        <v>Bipin</v>
      </c>
      <c r="DL196" s="116">
        <v>45986</v>
      </c>
      <c r="DM196" s="95">
        <v>45993</v>
      </c>
      <c r="DN196" s="95"/>
      <c r="DO196" s="95"/>
      <c r="DP196" s="95"/>
      <c r="DQ196" s="119"/>
      <c r="DR196" s="146"/>
      <c r="DS196" s="123">
        <v>46014</v>
      </c>
      <c r="DT196" s="124">
        <v>46023</v>
      </c>
      <c r="DU196" s="124"/>
      <c r="DV196" s="124"/>
      <c r="DW196" s="124"/>
      <c r="DX196" s="119"/>
      <c r="DY196" s="146"/>
      <c r="DZ196" s="123">
        <v>46015</v>
      </c>
      <c r="EA196" s="124">
        <v>46023</v>
      </c>
      <c r="EB196" s="124"/>
      <c r="EC196" s="124">
        <f>IF(D196='USS SUMMARY'!AE195,MIN('USS SUMMARY'!AH195:AL195),"")</f>
        <v>0</v>
      </c>
      <c r="ED196" s="124"/>
      <c r="EE196" s="119"/>
      <c r="EF196" s="146"/>
      <c r="EG196" s="123">
        <v>46024</v>
      </c>
      <c r="EH196" s="124">
        <v>46031</v>
      </c>
      <c r="EI196" s="124"/>
      <c r="EJ196" s="124"/>
      <c r="EK196" s="124"/>
      <c r="EL196" s="119"/>
      <c r="EM196" s="146"/>
      <c r="EN196" s="116">
        <v>46032</v>
      </c>
      <c r="EO196" s="95">
        <v>46034</v>
      </c>
      <c r="EP196" s="95"/>
      <c r="EQ196" s="95"/>
      <c r="ER196" s="95"/>
      <c r="ES196" s="119"/>
      <c r="ET196" s="146"/>
      <c r="EU196" s="116">
        <v>46024</v>
      </c>
      <c r="EV196" s="95">
        <f t="shared" si="215"/>
        <v>46025</v>
      </c>
      <c r="EW196" s="95"/>
      <c r="EX196" s="95"/>
      <c r="EY196" s="95"/>
      <c r="EZ196" s="119"/>
      <c r="FA196" s="146"/>
      <c r="FB196" s="116">
        <v>45981</v>
      </c>
      <c r="FC196" s="95">
        <v>46001</v>
      </c>
      <c r="FD196" s="95"/>
      <c r="FE196" s="95"/>
      <c r="FF196" s="95"/>
      <c r="FG196" s="119"/>
      <c r="FH196" s="146"/>
      <c r="FI196" s="116">
        <v>45987</v>
      </c>
      <c r="FJ196" s="95">
        <f t="shared" si="217"/>
        <v>46012</v>
      </c>
      <c r="FK196" s="95"/>
      <c r="FL196" s="95">
        <v>46053</v>
      </c>
      <c r="FM196" s="95">
        <v>46068</v>
      </c>
      <c r="FN196" s="119"/>
      <c r="FO196" s="144"/>
      <c r="FP196" s="116">
        <v>46026</v>
      </c>
      <c r="FQ196" s="95">
        <v>46029</v>
      </c>
      <c r="FR196" s="128"/>
      <c r="FS196" s="95"/>
      <c r="FT196" s="95"/>
      <c r="FU196" s="119"/>
      <c r="FV196" s="146"/>
      <c r="FW196" s="116">
        <v>46035</v>
      </c>
      <c r="FX196" s="95">
        <v>46037</v>
      </c>
      <c r="FY196" s="128"/>
      <c r="FZ196" s="129"/>
      <c r="GA196" s="129"/>
      <c r="GB196" s="119"/>
      <c r="GC196" s="146"/>
      <c r="GD196" s="392"/>
      <c r="GE196" s="436"/>
      <c r="GF196" s="78"/>
      <c r="GG196" s="78"/>
    </row>
    <row r="197" spans="1:189" ht="16.5" customHeight="1" thickBot="1" x14ac:dyDescent="0.35">
      <c r="A197" s="118">
        <f t="shared" si="216"/>
        <v>193</v>
      </c>
      <c r="B197" s="73" t="s">
        <v>212</v>
      </c>
      <c r="C197" s="73" t="s">
        <v>207</v>
      </c>
      <c r="D197" s="73" t="s">
        <v>521</v>
      </c>
      <c r="E197" s="167" t="s">
        <v>522</v>
      </c>
      <c r="F197" s="427" t="s">
        <v>413</v>
      </c>
      <c r="G197" s="95">
        <v>45982</v>
      </c>
      <c r="H197" s="219" t="str">
        <f>VLOOKUP($D197,'Stone Column Progress'!$D$6:$E$199,2,0)</f>
        <v>Bauer</v>
      </c>
      <c r="I197" s="193" t="s">
        <v>389</v>
      </c>
      <c r="J197" s="430">
        <v>541831</v>
      </c>
      <c r="K197" s="431">
        <v>2656948</v>
      </c>
      <c r="L197" s="116"/>
      <c r="M197" s="95"/>
      <c r="N197" s="128"/>
      <c r="O197" s="95" t="s">
        <v>390</v>
      </c>
      <c r="P197" s="95" t="s">
        <v>390</v>
      </c>
      <c r="Q197" s="146"/>
      <c r="R197" s="118">
        <f>VLOOKUP(D197,'Stone Column Progress'!$D$6:$M$199,7,0)</f>
        <v>253</v>
      </c>
      <c r="S197" s="73">
        <f>VLOOKUP(D197,'Stone Column Progress'!$D$6:$M$199,9,0)</f>
        <v>253</v>
      </c>
      <c r="T197" s="95">
        <v>45972</v>
      </c>
      <c r="U197" s="95">
        <v>45981</v>
      </c>
      <c r="V197" s="117"/>
      <c r="W197" s="95">
        <v>45971</v>
      </c>
      <c r="X197" s="95">
        <v>45982</v>
      </c>
      <c r="Y197" s="119"/>
      <c r="Z197" s="146"/>
      <c r="AA197" s="455"/>
      <c r="AB197" s="128"/>
      <c r="AC197" s="129"/>
      <c r="AD197" s="129"/>
      <c r="AE197" s="128"/>
      <c r="AF197" s="129"/>
      <c r="AG197" s="129"/>
      <c r="AH197" s="146"/>
      <c r="AI197" s="116">
        <f>U197+6</f>
        <v>45987</v>
      </c>
      <c r="AJ197" s="95">
        <f>AI197+2</f>
        <v>45989</v>
      </c>
      <c r="AK197" s="117"/>
      <c r="AL197" s="95">
        <v>45983</v>
      </c>
      <c r="AM197" s="95">
        <v>45984</v>
      </c>
      <c r="AN197" s="119"/>
      <c r="AO197" s="146"/>
      <c r="AP197" s="158">
        <f>AJ197+1</f>
        <v>45990</v>
      </c>
      <c r="AQ197" s="130">
        <f>AP197+1</f>
        <v>45991</v>
      </c>
      <c r="AR197" s="130"/>
      <c r="AS197" s="130">
        <v>45985</v>
      </c>
      <c r="AT197" s="130">
        <v>45988</v>
      </c>
      <c r="AU197" s="119"/>
      <c r="AV197" s="146"/>
      <c r="AW197" s="116">
        <f>AQ197+1</f>
        <v>45992</v>
      </c>
      <c r="AX197" s="95">
        <f>AW197+1</f>
        <v>45993</v>
      </c>
      <c r="AY197" s="128"/>
      <c r="AZ197" s="95">
        <v>45988</v>
      </c>
      <c r="BA197" s="95">
        <v>45988</v>
      </c>
      <c r="BB197" s="119"/>
      <c r="BC197" s="146"/>
      <c r="BD197" s="116">
        <f>AX197+1</f>
        <v>45994</v>
      </c>
      <c r="BE197" s="95">
        <f>BD197+1</f>
        <v>45995</v>
      </c>
      <c r="BF197" s="95"/>
      <c r="BG197" s="95">
        <v>45991</v>
      </c>
      <c r="BH197" s="95">
        <v>45992</v>
      </c>
      <c r="BI197" s="119"/>
      <c r="BJ197" s="146"/>
      <c r="BK197" s="116">
        <f>BE197+1</f>
        <v>45996</v>
      </c>
      <c r="BL197" s="95">
        <f>BK197+10</f>
        <v>46006</v>
      </c>
      <c r="BM197" s="95"/>
      <c r="BN197" s="95">
        <v>45992</v>
      </c>
      <c r="BO197" s="95">
        <v>45996</v>
      </c>
      <c r="BP197" s="119"/>
      <c r="BQ197" s="146"/>
      <c r="BR197" s="116">
        <v>46038</v>
      </c>
      <c r="BS197" s="95">
        <v>46039</v>
      </c>
      <c r="BT197" s="95"/>
      <c r="BU197" s="95">
        <v>45998</v>
      </c>
      <c r="BV197" s="95">
        <v>45999</v>
      </c>
      <c r="BW197" s="119"/>
      <c r="BX197" s="119"/>
      <c r="BY197" s="146"/>
      <c r="BZ197" s="116">
        <f>BS197+5</f>
        <v>46044</v>
      </c>
      <c r="CA197" s="95">
        <f>BZ197+3</f>
        <v>46047</v>
      </c>
      <c r="CB197" s="151"/>
      <c r="CC197" s="95">
        <v>46001</v>
      </c>
      <c r="CD197" s="150"/>
      <c r="CE197" s="119"/>
      <c r="CF197" s="146"/>
      <c r="CG197" s="116">
        <f>BS197+9</f>
        <v>46048</v>
      </c>
      <c r="CH197" s="95">
        <v>46048</v>
      </c>
      <c r="CI197" s="95"/>
      <c r="CJ197" s="95">
        <v>46002</v>
      </c>
      <c r="CK197" s="95">
        <v>46002</v>
      </c>
      <c r="CL197" s="119"/>
      <c r="CM197" s="119"/>
      <c r="CN197" s="119"/>
      <c r="CO197" s="146"/>
      <c r="CP197" s="116">
        <f>AW197-2</f>
        <v>45990</v>
      </c>
      <c r="CQ197" s="95">
        <f>CP197+10</f>
        <v>46000</v>
      </c>
      <c r="CR197" s="128"/>
      <c r="CS197" s="124">
        <f>MIN(INDEX('USS SUMMARY'!R:AB,MATCH($D197,'USS SUMMARY'!D:D,0),0))</f>
        <v>45987</v>
      </c>
      <c r="CT197" s="95">
        <v>46007</v>
      </c>
      <c r="CU197" s="119"/>
      <c r="CV197" s="146"/>
      <c r="CW197" s="116">
        <v>46013</v>
      </c>
      <c r="CX197" s="95">
        <v>46022</v>
      </c>
      <c r="CY197" s="128"/>
      <c r="CZ197" s="95" t="s">
        <v>390</v>
      </c>
      <c r="DA197" s="95" t="s">
        <v>390</v>
      </c>
      <c r="DB197" s="119"/>
      <c r="DC197" s="146"/>
      <c r="DD197" s="116">
        <f>BS197+10</f>
        <v>46049</v>
      </c>
      <c r="DE197" s="95">
        <f>DD197+5</f>
        <v>46054</v>
      </c>
      <c r="DF197" s="128"/>
      <c r="DG197" s="95">
        <v>46017</v>
      </c>
      <c r="DH197" s="95">
        <v>46019</v>
      </c>
      <c r="DI197" s="119"/>
      <c r="DJ197" s="146"/>
      <c r="DK197" s="445" t="str">
        <f>_xlfn.XLOOKUP(D197,CranePad!$D$4:$D$197,CranePad!$E$4:$E$197,0,0,1)</f>
        <v>GP Project(Reuse)</v>
      </c>
      <c r="DL197" s="116">
        <f>DD197</f>
        <v>46049</v>
      </c>
      <c r="DM197" s="95">
        <f>DL197+7</f>
        <v>46056</v>
      </c>
      <c r="DN197" s="95"/>
      <c r="DO197" s="95">
        <v>46015</v>
      </c>
      <c r="DP197" s="95">
        <v>46019</v>
      </c>
      <c r="DQ197" s="119"/>
      <c r="DR197" s="146"/>
      <c r="DS197" s="123">
        <v>45708</v>
      </c>
      <c r="DT197" s="124">
        <f>DS197+10</f>
        <v>45718</v>
      </c>
      <c r="DU197" s="124"/>
      <c r="DV197" s="124">
        <v>46020</v>
      </c>
      <c r="DW197" s="124">
        <v>46029</v>
      </c>
      <c r="DX197" s="119"/>
      <c r="DY197" s="146"/>
      <c r="DZ197" s="123">
        <v>45708</v>
      </c>
      <c r="EA197" s="124">
        <f>DZ197+8</f>
        <v>45716</v>
      </c>
      <c r="EB197" s="124"/>
      <c r="EC197" s="124">
        <f>IF(D197='USS SUMMARY'!AE196,MIN('USS SUMMARY'!AH196:AL196),"")</f>
        <v>46005</v>
      </c>
      <c r="ED197" s="124">
        <v>46015</v>
      </c>
      <c r="EE197" s="119"/>
      <c r="EF197" s="146"/>
      <c r="EG197" s="123">
        <f>DT197+1</f>
        <v>45719</v>
      </c>
      <c r="EH197" s="124">
        <f>EG197+6</f>
        <v>45725</v>
      </c>
      <c r="EI197" s="124"/>
      <c r="EJ197" s="124">
        <v>46034</v>
      </c>
      <c r="EK197" s="124">
        <v>46039</v>
      </c>
      <c r="EL197" s="119"/>
      <c r="EM197" s="146"/>
      <c r="EN197" s="116">
        <f>EH197+1</f>
        <v>45726</v>
      </c>
      <c r="EO197" s="95">
        <f>EN197+2</f>
        <v>45728</v>
      </c>
      <c r="EP197" s="95"/>
      <c r="EQ197" s="95">
        <v>46039</v>
      </c>
      <c r="ER197" s="95">
        <v>46041</v>
      </c>
      <c r="ES197" s="119"/>
      <c r="ET197" s="146"/>
      <c r="EU197" s="116">
        <f>EA197+3</f>
        <v>45719</v>
      </c>
      <c r="EV197" s="95">
        <f t="shared" si="215"/>
        <v>45720</v>
      </c>
      <c r="EW197" s="95"/>
      <c r="EX197" s="95">
        <v>46017</v>
      </c>
      <c r="EY197" s="95">
        <v>46017</v>
      </c>
      <c r="EZ197" s="119"/>
      <c r="FA197" s="146"/>
      <c r="FB197" s="116">
        <v>45708</v>
      </c>
      <c r="FC197" s="95">
        <f>FB197+15</f>
        <v>45723</v>
      </c>
      <c r="FD197" s="95"/>
      <c r="FE197" s="95">
        <v>46027</v>
      </c>
      <c r="FF197" s="95">
        <v>46030</v>
      </c>
      <c r="FG197" s="119"/>
      <c r="FH197" s="146"/>
      <c r="FI197" s="116">
        <v>46042</v>
      </c>
      <c r="FJ197" s="95">
        <f t="shared" si="217"/>
        <v>46067</v>
      </c>
      <c r="FK197" s="95"/>
      <c r="FL197" s="95">
        <v>46022</v>
      </c>
      <c r="FM197" s="95">
        <v>46042</v>
      </c>
      <c r="FN197" s="119"/>
      <c r="FO197" s="144"/>
      <c r="FP197" s="116">
        <f>EV197+1</f>
        <v>45721</v>
      </c>
      <c r="FQ197" s="95">
        <f>FP197+3</f>
        <v>45724</v>
      </c>
      <c r="FR197" s="128"/>
      <c r="FS197" s="95">
        <v>46035</v>
      </c>
      <c r="FT197" s="95">
        <v>46042</v>
      </c>
      <c r="FU197" s="119"/>
      <c r="FV197" s="146"/>
      <c r="FW197" s="116">
        <f>FQ198+1</f>
        <v>45731</v>
      </c>
      <c r="FX197" s="95">
        <f>FW197+2</f>
        <v>45733</v>
      </c>
      <c r="FY197" s="128"/>
      <c r="FZ197" s="135">
        <v>46053</v>
      </c>
      <c r="GA197" s="553">
        <v>46060</v>
      </c>
      <c r="GB197" s="119"/>
      <c r="GC197" s="146"/>
      <c r="GD197" s="392"/>
      <c r="GE197" s="436"/>
      <c r="GF197" s="78"/>
      <c r="GG197" s="78"/>
    </row>
    <row r="198" spans="1:189" ht="16.5" customHeight="1" thickBot="1" x14ac:dyDescent="0.35">
      <c r="A198" s="460">
        <f t="shared" si="216"/>
        <v>194</v>
      </c>
      <c r="B198" s="137" t="s">
        <v>212</v>
      </c>
      <c r="C198" s="137" t="s">
        <v>207</v>
      </c>
      <c r="D198" s="137" t="s">
        <v>523</v>
      </c>
      <c r="E198" s="495" t="s">
        <v>522</v>
      </c>
      <c r="F198" s="496" t="s">
        <v>413</v>
      </c>
      <c r="G198" s="135">
        <v>45974</v>
      </c>
      <c r="H198" s="497" t="str">
        <f>VLOOKUP($D198,'Stone Column Progress'!$D$6:$E$199,2,0)</f>
        <v>Bauer</v>
      </c>
      <c r="I198" s="498" t="s">
        <v>389</v>
      </c>
      <c r="J198" s="432">
        <v>542627</v>
      </c>
      <c r="K198" s="433">
        <v>2656602</v>
      </c>
      <c r="L198" s="134"/>
      <c r="M198" s="135"/>
      <c r="N198" s="136"/>
      <c r="O198" s="135" t="s">
        <v>390</v>
      </c>
      <c r="P198" s="135" t="s">
        <v>390</v>
      </c>
      <c r="Q198" s="147"/>
      <c r="R198" s="460">
        <f>VLOOKUP(D198,'Stone Column Progress'!$D$6:$M$199,7,0)</f>
        <v>253</v>
      </c>
      <c r="S198" s="137">
        <f>VLOOKUP(D198,'Stone Column Progress'!$D$6:$M$199,9,0)</f>
        <v>253</v>
      </c>
      <c r="T198" s="135">
        <v>45959</v>
      </c>
      <c r="U198" s="135">
        <v>45968</v>
      </c>
      <c r="V198" s="138"/>
      <c r="W198" s="135">
        <v>45959</v>
      </c>
      <c r="X198" s="135">
        <v>45970</v>
      </c>
      <c r="Y198" s="139"/>
      <c r="Z198" s="147"/>
      <c r="AA198" s="499"/>
      <c r="AB198" s="136"/>
      <c r="AC198" s="140"/>
      <c r="AD198" s="140"/>
      <c r="AE198" s="136"/>
      <c r="AF198" s="140"/>
      <c r="AG198" s="140"/>
      <c r="AH198" s="147"/>
      <c r="AI198" s="134">
        <f>U198+6</f>
        <v>45974</v>
      </c>
      <c r="AJ198" s="135">
        <f>AI198+2</f>
        <v>45976</v>
      </c>
      <c r="AK198" s="138"/>
      <c r="AL198" s="135">
        <v>45975</v>
      </c>
      <c r="AM198" s="135">
        <v>45975</v>
      </c>
      <c r="AN198" s="139"/>
      <c r="AO198" s="147"/>
      <c r="AP198" s="159">
        <f>AJ198+1</f>
        <v>45977</v>
      </c>
      <c r="AQ198" s="160">
        <f>AP198+1</f>
        <v>45978</v>
      </c>
      <c r="AR198" s="160"/>
      <c r="AS198" s="160">
        <v>45976</v>
      </c>
      <c r="AT198" s="160">
        <v>45976</v>
      </c>
      <c r="AU198" s="139"/>
      <c r="AV198" s="147"/>
      <c r="AW198" s="134">
        <f>AQ198+1</f>
        <v>45979</v>
      </c>
      <c r="AX198" s="135">
        <f>AW198+1</f>
        <v>45980</v>
      </c>
      <c r="AY198" s="136"/>
      <c r="AZ198" s="135">
        <v>45976</v>
      </c>
      <c r="BA198" s="135">
        <v>45976</v>
      </c>
      <c r="BB198" s="139"/>
      <c r="BC198" s="147"/>
      <c r="BD198" s="134">
        <f>AX198+1</f>
        <v>45981</v>
      </c>
      <c r="BE198" s="135">
        <f>BD198+1</f>
        <v>45982</v>
      </c>
      <c r="BF198" s="135"/>
      <c r="BG198" s="135">
        <v>45978</v>
      </c>
      <c r="BH198" s="135">
        <v>45978</v>
      </c>
      <c r="BI198" s="139"/>
      <c r="BJ198" s="147"/>
      <c r="BK198" s="134">
        <f>BE198+1</f>
        <v>45983</v>
      </c>
      <c r="BL198" s="135">
        <f>BK198+10</f>
        <v>45993</v>
      </c>
      <c r="BM198" s="135"/>
      <c r="BN198" s="135">
        <v>45985</v>
      </c>
      <c r="BO198" s="135">
        <v>45990</v>
      </c>
      <c r="BP198" s="139"/>
      <c r="BQ198" s="147"/>
      <c r="BR198" s="134">
        <v>46043</v>
      </c>
      <c r="BS198" s="135">
        <v>46044</v>
      </c>
      <c r="BT198" s="135"/>
      <c r="BU198" s="135">
        <v>45992</v>
      </c>
      <c r="BV198" s="135">
        <v>45993</v>
      </c>
      <c r="BW198" s="139"/>
      <c r="BX198" s="139"/>
      <c r="BY198" s="147"/>
      <c r="BZ198" s="134">
        <f>BS198+5</f>
        <v>46049</v>
      </c>
      <c r="CA198" s="135">
        <f>BZ198+3</f>
        <v>46052</v>
      </c>
      <c r="CB198" s="149"/>
      <c r="CC198" s="135">
        <v>45996</v>
      </c>
      <c r="CD198" s="148"/>
      <c r="CE198" s="139"/>
      <c r="CF198" s="147"/>
      <c r="CG198" s="134">
        <f>BS198+12</f>
        <v>46056</v>
      </c>
      <c r="CH198" s="135">
        <v>46056</v>
      </c>
      <c r="CI198" s="135"/>
      <c r="CJ198" s="135">
        <v>45997</v>
      </c>
      <c r="CK198" s="135">
        <v>45997</v>
      </c>
      <c r="CL198" s="139"/>
      <c r="CM198" s="139"/>
      <c r="CN198" s="139"/>
      <c r="CO198" s="147"/>
      <c r="CP198" s="134">
        <f>AW198-2</f>
        <v>45977</v>
      </c>
      <c r="CQ198" s="135">
        <f>CP198+10</f>
        <v>45987</v>
      </c>
      <c r="CR198" s="136"/>
      <c r="CS198" s="163">
        <f>MIN(INDEX('USS SUMMARY'!R:AB,MATCH($D198,'USS SUMMARY'!D:D,0),0))</f>
        <v>45975</v>
      </c>
      <c r="CT198" s="135">
        <v>46007</v>
      </c>
      <c r="CU198" s="139"/>
      <c r="CV198" s="147"/>
      <c r="CW198" s="134">
        <v>46011</v>
      </c>
      <c r="CX198" s="135">
        <v>46021</v>
      </c>
      <c r="CY198" s="136"/>
      <c r="CZ198" s="135">
        <v>45999</v>
      </c>
      <c r="DA198" s="135">
        <v>46003</v>
      </c>
      <c r="DB198" s="139"/>
      <c r="DC198" s="147"/>
      <c r="DD198" s="134">
        <f>BS198+10</f>
        <v>46054</v>
      </c>
      <c r="DE198" s="135">
        <f>DD198+5</f>
        <v>46059</v>
      </c>
      <c r="DF198" s="136"/>
      <c r="DG198" s="135">
        <v>46002</v>
      </c>
      <c r="DH198" s="135">
        <v>46003</v>
      </c>
      <c r="DI198" s="139"/>
      <c r="DJ198" s="147"/>
      <c r="DK198" s="445" t="str">
        <f>_xlfn.XLOOKUP(D198,CranePad!$D$4:$D$197,CranePad!$E$4:$E$197,0,0,1)</f>
        <v>GP Project(Reuse)</v>
      </c>
      <c r="DL198" s="134">
        <f>DD198</f>
        <v>46054</v>
      </c>
      <c r="DM198" s="135">
        <f>DL198+7</f>
        <v>46061</v>
      </c>
      <c r="DN198" s="135"/>
      <c r="DO198" s="135">
        <v>45997</v>
      </c>
      <c r="DP198" s="135">
        <v>46003</v>
      </c>
      <c r="DQ198" s="139"/>
      <c r="DR198" s="147"/>
      <c r="DS198" s="162">
        <f>DT197+2</f>
        <v>45720</v>
      </c>
      <c r="DT198" s="163">
        <f>DS198+10</f>
        <v>45730</v>
      </c>
      <c r="DU198" s="163"/>
      <c r="DV198" s="163">
        <v>46005</v>
      </c>
      <c r="DW198" s="163">
        <v>46015</v>
      </c>
      <c r="DX198" s="139"/>
      <c r="DY198" s="147"/>
      <c r="DZ198" s="162">
        <v>45714</v>
      </c>
      <c r="EA198" s="163">
        <f>DZ198+8</f>
        <v>45722</v>
      </c>
      <c r="EB198" s="163"/>
      <c r="EC198" s="163">
        <f>IF(D198='USS SUMMARY'!AE197,MIN('USS SUMMARY'!AH197:AL197),"")</f>
        <v>46008</v>
      </c>
      <c r="ED198" s="163">
        <v>46013</v>
      </c>
      <c r="EE198" s="139"/>
      <c r="EF198" s="147"/>
      <c r="EG198" s="162">
        <f>DT198+1</f>
        <v>45731</v>
      </c>
      <c r="EH198" s="163">
        <f>EG198+6</f>
        <v>45737</v>
      </c>
      <c r="EI198" s="163"/>
      <c r="EJ198" s="163">
        <v>46020</v>
      </c>
      <c r="EK198" s="163">
        <v>46024</v>
      </c>
      <c r="EL198" s="139"/>
      <c r="EM198" s="147"/>
      <c r="EN198" s="134">
        <f>EH198+1</f>
        <v>45738</v>
      </c>
      <c r="EO198" s="135">
        <f>EN198+2</f>
        <v>45740</v>
      </c>
      <c r="EP198" s="135"/>
      <c r="EQ198" s="135">
        <v>46024</v>
      </c>
      <c r="ER198" s="135">
        <v>46026</v>
      </c>
      <c r="ES198" s="139"/>
      <c r="ET198" s="147"/>
      <c r="EU198" s="134">
        <f>EA198+3</f>
        <v>45725</v>
      </c>
      <c r="EV198" s="135">
        <f t="shared" si="215"/>
        <v>45726</v>
      </c>
      <c r="EW198" s="135"/>
      <c r="EX198" s="135">
        <v>46017</v>
      </c>
      <c r="EY198" s="135">
        <v>46017</v>
      </c>
      <c r="EZ198" s="139"/>
      <c r="FA198" s="147"/>
      <c r="FB198" s="134">
        <v>45708</v>
      </c>
      <c r="FC198" s="135">
        <f>FB198+15</f>
        <v>45723</v>
      </c>
      <c r="FD198" s="135"/>
      <c r="FE198" s="135">
        <v>46019</v>
      </c>
      <c r="FF198" s="135">
        <v>46027</v>
      </c>
      <c r="FG198" s="139"/>
      <c r="FH198" s="147"/>
      <c r="FI198" s="134">
        <v>46042</v>
      </c>
      <c r="FJ198" s="135">
        <f t="shared" si="217"/>
        <v>46067</v>
      </c>
      <c r="FK198" s="135"/>
      <c r="FL198" s="95">
        <v>46022</v>
      </c>
      <c r="FM198" s="135">
        <v>46042</v>
      </c>
      <c r="FN198" s="139"/>
      <c r="FO198" s="441"/>
      <c r="FP198" s="134">
        <f>EV198+1</f>
        <v>45727</v>
      </c>
      <c r="FQ198" s="135">
        <f>FP198+3</f>
        <v>45730</v>
      </c>
      <c r="FR198" s="136"/>
      <c r="FS198" s="95">
        <v>46035</v>
      </c>
      <c r="FT198" s="135">
        <v>46042</v>
      </c>
      <c r="FU198" s="139"/>
      <c r="FV198" s="147"/>
      <c r="FW198" s="134">
        <f>FW197</f>
        <v>45731</v>
      </c>
      <c r="FX198" s="135">
        <f>FX197</f>
        <v>45733</v>
      </c>
      <c r="FY198" s="136"/>
      <c r="FZ198" s="135">
        <v>46053</v>
      </c>
      <c r="GA198" s="555">
        <v>46060</v>
      </c>
      <c r="GB198" s="139"/>
      <c r="GC198" s="147"/>
      <c r="GD198" s="393"/>
      <c r="GE198" s="440"/>
      <c r="GF198" s="78"/>
      <c r="GG198" s="78"/>
    </row>
    <row r="199" spans="1:189" ht="16.5" customHeight="1" x14ac:dyDescent="0.25">
      <c r="E199" s="99"/>
    </row>
    <row r="200" spans="1:189" ht="16.5" customHeight="1" x14ac:dyDescent="0.25">
      <c r="BW200" s="99"/>
    </row>
    <row r="201" spans="1:189" ht="16.5" customHeight="1" x14ac:dyDescent="0.25">
      <c r="AL201" s="99"/>
      <c r="BG201" s="99"/>
      <c r="EC201" s="105"/>
      <c r="ED201" s="105"/>
      <c r="EQ201" s="68">
        <v>0</v>
      </c>
      <c r="EX201" s="504"/>
      <c r="EY201" s="505"/>
    </row>
    <row r="202" spans="1:189" ht="16.5" customHeight="1" x14ac:dyDescent="0.25">
      <c r="CC202" s="99"/>
      <c r="CD202" s="99"/>
      <c r="CE202" s="99"/>
      <c r="EC202" s="105"/>
      <c r="ED202" s="105"/>
      <c r="EX202" s="504"/>
      <c r="EY202" s="505"/>
    </row>
    <row r="203" spans="1:189" ht="16.5" customHeight="1" x14ac:dyDescent="0.25">
      <c r="CC203" s="99"/>
      <c r="CD203" s="99"/>
      <c r="CE203" s="99"/>
      <c r="DO203" s="108"/>
      <c r="DP203"/>
      <c r="ET203" s="108"/>
      <c r="EU203" s="108"/>
      <c r="EW203" s="108"/>
      <c r="EX203" s="504"/>
      <c r="EY203" s="505"/>
    </row>
    <row r="204" spans="1:189" ht="16.5" customHeight="1" x14ac:dyDescent="0.25">
      <c r="CC204" s="99"/>
      <c r="CD204" s="99"/>
      <c r="CE204" s="99"/>
      <c r="DO204" s="108"/>
      <c r="DP204"/>
      <c r="ET204" s="108"/>
      <c r="EU204" s="108"/>
      <c r="EW204" s="108"/>
      <c r="EX204" s="504"/>
      <c r="EY204" s="505"/>
    </row>
    <row r="205" spans="1:189" ht="16.5" customHeight="1" x14ac:dyDescent="0.25">
      <c r="CC205" s="99"/>
      <c r="CD205" s="99"/>
      <c r="CE205" s="99"/>
      <c r="DO205" s="108"/>
      <c r="DP205"/>
      <c r="ET205" s="108"/>
      <c r="EU205" s="108"/>
      <c r="EW205" s="108"/>
      <c r="EX205" s="504"/>
      <c r="EY205" s="505"/>
    </row>
    <row r="206" spans="1:189" ht="16.5" customHeight="1" x14ac:dyDescent="0.25">
      <c r="CC206" s="99"/>
      <c r="CD206" s="99"/>
      <c r="CE206" s="99"/>
      <c r="DO206" s="108"/>
      <c r="DP206"/>
      <c r="ET206" s="108"/>
      <c r="EU206" s="108"/>
      <c r="EW206" s="108"/>
      <c r="EX206" s="503"/>
      <c r="EY206" s="505"/>
    </row>
    <row r="207" spans="1:189" ht="16.5" customHeight="1" x14ac:dyDescent="0.25">
      <c r="CC207" s="99"/>
      <c r="CD207" s="99"/>
      <c r="CE207" s="99"/>
      <c r="DO207" s="108"/>
      <c r="DP207"/>
      <c r="ET207" s="108"/>
      <c r="EU207" s="108"/>
      <c r="EW207" s="108"/>
      <c r="EX207" s="503"/>
      <c r="EY207" s="505"/>
    </row>
    <row r="208" spans="1:189" ht="16.5" customHeight="1" x14ac:dyDescent="0.25">
      <c r="CC208" s="99"/>
      <c r="CD208" s="99"/>
      <c r="CE208" s="99"/>
      <c r="DO208" s="108"/>
      <c r="DP208"/>
      <c r="ET208" s="105"/>
      <c r="EU208" s="105"/>
      <c r="EW208" s="105"/>
      <c r="EX208" s="503"/>
      <c r="EY208" s="505"/>
    </row>
    <row r="209" spans="4:155" ht="16.5" customHeight="1" x14ac:dyDescent="0.25">
      <c r="D209" s="105"/>
      <c r="CC209" s="99"/>
      <c r="CD209" s="99"/>
      <c r="CE209" s="99"/>
      <c r="DO209" s="108"/>
      <c r="DP209"/>
      <c r="ET209" s="105"/>
      <c r="EU209" s="105"/>
      <c r="EW209" s="105"/>
      <c r="EX209" s="503"/>
      <c r="EY209" s="505"/>
    </row>
    <row r="210" spans="4:155" ht="16.5" customHeight="1" x14ac:dyDescent="0.25">
      <c r="D210" s="105"/>
      <c r="CC210" s="99"/>
      <c r="CD210" s="99"/>
      <c r="CE210" s="99"/>
      <c r="DO210" s="108"/>
      <c r="DP210"/>
      <c r="ET210" s="105"/>
      <c r="EU210" s="105"/>
      <c r="EW210" s="105"/>
      <c r="EX210" s="503"/>
      <c r="EY210" s="505"/>
    </row>
    <row r="211" spans="4:155" ht="16.5" customHeight="1" x14ac:dyDescent="0.25">
      <c r="D211" s="105"/>
      <c r="CC211" s="99"/>
      <c r="CD211" s="99"/>
      <c r="CE211" s="99"/>
      <c r="DO211" s="108"/>
      <c r="DP211"/>
      <c r="ET211" s="105"/>
      <c r="EU211" s="105"/>
      <c r="EW211" s="105"/>
      <c r="EX211" s="503"/>
      <c r="EY211" s="505"/>
    </row>
    <row r="212" spans="4:155" ht="16.5" customHeight="1" x14ac:dyDescent="0.25">
      <c r="D212" s="105"/>
      <c r="CC212" s="99"/>
      <c r="CD212" s="99"/>
      <c r="CE212" s="99"/>
      <c r="DO212" s="108"/>
      <c r="DP212"/>
      <c r="ET212" s="105"/>
      <c r="EU212" s="105"/>
      <c r="EW212" s="105"/>
      <c r="EX212" s="503"/>
      <c r="EY212" s="505"/>
    </row>
    <row r="213" spans="4:155" ht="16.5" customHeight="1" x14ac:dyDescent="0.25">
      <c r="D213" s="105"/>
      <c r="CC213" s="99"/>
      <c r="CD213" s="99"/>
      <c r="CE213" s="99"/>
      <c r="DO213" s="108"/>
      <c r="DP213"/>
      <c r="EC213" s="105"/>
      <c r="ED213" s="105"/>
      <c r="EN213" s="99" t="s">
        <v>2361</v>
      </c>
      <c r="ET213" s="105"/>
      <c r="EU213" s="105"/>
      <c r="EW213" s="105"/>
      <c r="EX213" s="503"/>
      <c r="EY213" s="505"/>
    </row>
    <row r="214" spans="4:155" ht="16.5" customHeight="1" x14ac:dyDescent="0.25">
      <c r="D214" s="105"/>
      <c r="CC214" s="99"/>
      <c r="CD214" s="99"/>
      <c r="CE214" s="99"/>
      <c r="DO214" s="108"/>
      <c r="DP214"/>
      <c r="EC214" s="105"/>
      <c r="ED214" s="105"/>
      <c r="ET214" s="105"/>
      <c r="EU214" s="105"/>
      <c r="EW214" s="105"/>
      <c r="EX214" s="503"/>
      <c r="EY214" s="505"/>
    </row>
    <row r="215" spans="4:155" ht="16.5" customHeight="1" x14ac:dyDescent="0.25">
      <c r="D215" s="105"/>
      <c r="CC215" s="99"/>
      <c r="CD215" s="99"/>
      <c r="CE215" s="99"/>
      <c r="DO215" s="108"/>
      <c r="DP215"/>
      <c r="EC215" s="105"/>
      <c r="ED215" s="105"/>
      <c r="ET215" s="105"/>
      <c r="EU215" s="105"/>
      <c r="EW215" s="105"/>
      <c r="EX215" s="503"/>
      <c r="EY215" s="505"/>
    </row>
    <row r="216" spans="4:155" ht="16.5" customHeight="1" x14ac:dyDescent="0.25">
      <c r="D216" s="105"/>
      <c r="CC216" s="99"/>
      <c r="CD216" s="99"/>
      <c r="CE216" s="99"/>
      <c r="DO216" s="105"/>
      <c r="DP216"/>
      <c r="EC216" s="105"/>
      <c r="ED216" s="105"/>
      <c r="ET216" s="105"/>
      <c r="EU216" s="105"/>
      <c r="EW216" s="105"/>
      <c r="EX216" s="503"/>
      <c r="EY216" s="505"/>
    </row>
    <row r="217" spans="4:155" ht="16.5" customHeight="1" x14ac:dyDescent="0.25">
      <c r="D217" s="105"/>
      <c r="CC217" s="99"/>
      <c r="CD217" s="99"/>
      <c r="CE217" s="99"/>
      <c r="DO217" s="105"/>
      <c r="DP217"/>
      <c r="EC217" s="105"/>
      <c r="ED217" s="105"/>
      <c r="ET217" s="105"/>
      <c r="EU217" s="105"/>
      <c r="EW217" s="105"/>
      <c r="EX217" s="503"/>
      <c r="EY217" s="505"/>
    </row>
    <row r="218" spans="4:155" ht="16.5" customHeight="1" x14ac:dyDescent="0.25">
      <c r="D218" s="105"/>
      <c r="CC218" s="99"/>
      <c r="CD218" s="99"/>
      <c r="CE218" s="99"/>
      <c r="DO218" s="105"/>
      <c r="DP218"/>
      <c r="EC218" s="105"/>
      <c r="ED218" s="105"/>
      <c r="ET218" s="105"/>
      <c r="EU218" s="105"/>
      <c r="EW218" s="105"/>
      <c r="EX218" s="503"/>
      <c r="EY218" s="505"/>
    </row>
    <row r="219" spans="4:155" ht="16.5" customHeight="1" x14ac:dyDescent="0.25">
      <c r="D219" s="105"/>
      <c r="CD219" s="99"/>
      <c r="CE219" s="99"/>
      <c r="DO219" s="105"/>
      <c r="DP219"/>
      <c r="EC219" s="105"/>
      <c r="ED219" s="105"/>
      <c r="ET219" s="105"/>
      <c r="EU219" s="105"/>
      <c r="EW219" s="105"/>
      <c r="EX219" s="503"/>
      <c r="EY219" s="505"/>
    </row>
    <row r="220" spans="4:155" ht="16.5" customHeight="1" x14ac:dyDescent="0.25">
      <c r="D220" s="105"/>
      <c r="CD220" s="99"/>
      <c r="CE220" s="99"/>
      <c r="DO220" s="105"/>
      <c r="DP220"/>
      <c r="EC220" s="105"/>
      <c r="ED220" s="105"/>
      <c r="ET220" s="105"/>
      <c r="EU220" s="105"/>
      <c r="EW220" s="105"/>
      <c r="EX220" s="503"/>
      <c r="EY220" s="505"/>
    </row>
    <row r="221" spans="4:155" ht="16.5" customHeight="1" x14ac:dyDescent="0.25">
      <c r="D221" s="105"/>
      <c r="CD221" s="99"/>
      <c r="CE221" s="99"/>
      <c r="DO221" s="105"/>
      <c r="DP221"/>
      <c r="EC221" s="105"/>
      <c r="ED221" s="105"/>
      <c r="ET221" s="105"/>
      <c r="EU221" s="105"/>
      <c r="EW221" s="105"/>
      <c r="EX221" s="503"/>
      <c r="EY221" s="505"/>
    </row>
    <row r="222" spans="4:155" ht="16.5" customHeight="1" x14ac:dyDescent="0.25">
      <c r="D222" s="105"/>
      <c r="CD222" s="99"/>
      <c r="CE222" s="99"/>
      <c r="DO222" s="105"/>
      <c r="DP222"/>
      <c r="EC222" s="105"/>
      <c r="ED222" s="105"/>
      <c r="ET222" s="105"/>
      <c r="EU222" s="105"/>
      <c r="EW222" s="105"/>
      <c r="EX222" s="503"/>
      <c r="EY222" s="505"/>
    </row>
    <row r="223" spans="4:155" ht="16.5" customHeight="1" x14ac:dyDescent="0.25">
      <c r="D223" s="105"/>
      <c r="CD223" s="99"/>
      <c r="CE223" s="99"/>
      <c r="DO223" s="105"/>
      <c r="DP223"/>
      <c r="EC223" s="105"/>
      <c r="ED223" s="105"/>
      <c r="ET223" s="105"/>
      <c r="EU223" s="105"/>
      <c r="EW223" s="105"/>
      <c r="EX223" s="503"/>
      <c r="EY223" s="505"/>
    </row>
    <row r="224" spans="4:155" ht="16.5" customHeight="1" x14ac:dyDescent="0.25">
      <c r="D224" s="105"/>
      <c r="CD224" s="99"/>
      <c r="CE224" s="99"/>
      <c r="DO224" s="105"/>
      <c r="DP224"/>
      <c r="EC224" s="105"/>
      <c r="ED224" s="105"/>
      <c r="ET224" s="105"/>
      <c r="EU224" s="105"/>
      <c r="EW224" s="105"/>
      <c r="EX224" s="503"/>
      <c r="EY224" s="505"/>
    </row>
    <row r="225" spans="4:155" ht="16.5" customHeight="1" x14ac:dyDescent="0.25">
      <c r="D225" s="105"/>
      <c r="CD225" s="99"/>
      <c r="CE225" s="99"/>
      <c r="DO225" s="105"/>
      <c r="DP225"/>
      <c r="EC225" s="105"/>
      <c r="ED225" s="105"/>
      <c r="ET225" s="105"/>
      <c r="EU225" s="105"/>
      <c r="EW225" s="105"/>
      <c r="EX225" s="503"/>
      <c r="EY225" s="505"/>
    </row>
    <row r="226" spans="4:155" ht="16.5" customHeight="1" x14ac:dyDescent="0.25">
      <c r="D226" s="105"/>
      <c r="DO226" s="105"/>
      <c r="DP226"/>
      <c r="EC226" s="105"/>
      <c r="ED226" s="105"/>
      <c r="ET226" s="105"/>
      <c r="EU226" s="105"/>
      <c r="EW226" s="105"/>
      <c r="EX226" s="503"/>
      <c r="EY226" s="505"/>
    </row>
    <row r="227" spans="4:155" ht="16.5" customHeight="1" x14ac:dyDescent="0.25">
      <c r="D227" s="105"/>
      <c r="DO227" s="105"/>
      <c r="DP227"/>
      <c r="ED227" s="105"/>
      <c r="ET227" s="105"/>
      <c r="EU227" s="105"/>
      <c r="EW227" s="105"/>
      <c r="EX227" s="503"/>
      <c r="EY227" s="505"/>
    </row>
    <row r="228" spans="4:155" ht="16.5" customHeight="1" x14ac:dyDescent="0.25">
      <c r="D228" s="105"/>
      <c r="DO228" s="105"/>
      <c r="DP228"/>
      <c r="ED228" s="105"/>
      <c r="ET228" s="105"/>
      <c r="EU228" s="105"/>
      <c r="EW228" s="105"/>
      <c r="EX228" s="503"/>
      <c r="EY228" s="505"/>
    </row>
    <row r="229" spans="4:155" ht="16.5" customHeight="1" x14ac:dyDescent="0.25">
      <c r="D229" s="105"/>
      <c r="DO229" s="105"/>
      <c r="DP229"/>
      <c r="ET229" s="105"/>
      <c r="EU229" s="105"/>
      <c r="EW229" s="105"/>
      <c r="EX229" s="503"/>
      <c r="EY229" s="505"/>
    </row>
    <row r="230" spans="4:155" ht="16.5" customHeight="1" x14ac:dyDescent="0.25">
      <c r="D230" s="105"/>
      <c r="DO230" s="105"/>
      <c r="DP230"/>
      <c r="ET230" s="105"/>
      <c r="EU230" s="105"/>
      <c r="EW230" s="105"/>
      <c r="EX230" s="503"/>
      <c r="EY230" s="505"/>
    </row>
    <row r="231" spans="4:155" ht="16.5" customHeight="1" x14ac:dyDescent="0.25">
      <c r="D231" s="105"/>
      <c r="DO231" s="105"/>
      <c r="DP231"/>
      <c r="ET231" s="105"/>
      <c r="EW231" s="105"/>
      <c r="EX231" s="503"/>
      <c r="EY231" s="505"/>
    </row>
    <row r="232" spans="4:155" ht="16.5" customHeight="1" x14ac:dyDescent="0.25">
      <c r="D232" s="105"/>
      <c r="DO232" s="105"/>
      <c r="DP232"/>
      <c r="ET232" s="105"/>
      <c r="EW232" s="105"/>
      <c r="EX232" s="105"/>
    </row>
    <row r="233" spans="4:155" ht="16.5" customHeight="1" x14ac:dyDescent="0.25">
      <c r="D233" s="105"/>
      <c r="DO233" s="105"/>
      <c r="DP233"/>
      <c r="EW233" s="105"/>
    </row>
    <row r="234" spans="4:155" ht="16.5" customHeight="1" x14ac:dyDescent="0.25">
      <c r="D234" s="105"/>
      <c r="DO234" s="105"/>
      <c r="DP234"/>
    </row>
    <row r="235" spans="4:155" ht="16.5" customHeight="1" x14ac:dyDescent="0.25">
      <c r="D235" s="105"/>
      <c r="DO235" s="105"/>
      <c r="DP235"/>
    </row>
    <row r="236" spans="4:155" ht="16.5" customHeight="1" x14ac:dyDescent="0.25">
      <c r="D236" s="105"/>
      <c r="DO236" s="105"/>
      <c r="DP236"/>
    </row>
    <row r="237" spans="4:155" ht="16.5" customHeight="1" x14ac:dyDescent="0.25">
      <c r="D237" s="105"/>
      <c r="DO237" s="105"/>
      <c r="DP237"/>
    </row>
    <row r="238" spans="4:155" ht="16.5" customHeight="1" x14ac:dyDescent="0.25">
      <c r="D238" s="105"/>
      <c r="DO238" s="105"/>
      <c r="DP238"/>
    </row>
    <row r="239" spans="4:155" ht="16.5" customHeight="1" x14ac:dyDescent="0.25">
      <c r="D239" s="105"/>
      <c r="DO239" s="105"/>
      <c r="DP239"/>
    </row>
    <row r="240" spans="4:155" ht="16.5" customHeight="1" x14ac:dyDescent="0.25">
      <c r="D240" s="105"/>
      <c r="DO240" s="105"/>
      <c r="DP240"/>
    </row>
    <row r="241" spans="4:120" ht="16.5" customHeight="1" x14ac:dyDescent="0.25">
      <c r="D241" s="105"/>
      <c r="DO241" s="105"/>
      <c r="DP241"/>
    </row>
    <row r="242" spans="4:120" ht="16.5" customHeight="1" x14ac:dyDescent="0.25">
      <c r="D242" s="105"/>
      <c r="DO242" s="105"/>
      <c r="DP242"/>
    </row>
    <row r="243" spans="4:120" ht="16.5" customHeight="1" x14ac:dyDescent="0.25">
      <c r="D243" s="105"/>
      <c r="DO243" s="105"/>
      <c r="DP243"/>
    </row>
    <row r="244" spans="4:120" ht="16.5" customHeight="1" x14ac:dyDescent="0.25">
      <c r="D244" s="105"/>
      <c r="DO244" s="105"/>
      <c r="DP244"/>
    </row>
    <row r="245" spans="4:120" ht="16.5" customHeight="1" x14ac:dyDescent="0.25">
      <c r="D245" s="105"/>
      <c r="DO245" s="105"/>
      <c r="DP245"/>
    </row>
    <row r="246" spans="4:120" ht="16.5" customHeight="1" x14ac:dyDescent="0.25">
      <c r="D246" s="105"/>
      <c r="DO246" s="105"/>
      <c r="DP246"/>
    </row>
    <row r="247" spans="4:120" ht="16.5" customHeight="1" x14ac:dyDescent="0.25">
      <c r="D247" s="105"/>
      <c r="DO247" s="105"/>
      <c r="DP247"/>
    </row>
    <row r="248" spans="4:120" ht="16.5" customHeight="1" x14ac:dyDescent="0.25">
      <c r="D248" s="105"/>
      <c r="DO248" s="105"/>
      <c r="DP248"/>
    </row>
    <row r="249" spans="4:120" ht="16.5" customHeight="1" x14ac:dyDescent="0.25">
      <c r="D249" s="105"/>
      <c r="DO249" s="105"/>
      <c r="DP249"/>
    </row>
    <row r="250" spans="4:120" ht="16.5" customHeight="1" x14ac:dyDescent="0.25">
      <c r="D250" s="105"/>
      <c r="DO250" s="105"/>
      <c r="DP250"/>
    </row>
    <row r="251" spans="4:120" ht="16.5" customHeight="1" x14ac:dyDescent="0.25">
      <c r="D251" s="105"/>
      <c r="DO251" s="105"/>
      <c r="DP251"/>
    </row>
    <row r="252" spans="4:120" ht="16.5" customHeight="1" x14ac:dyDescent="0.25">
      <c r="D252" s="105"/>
      <c r="DP252"/>
    </row>
    <row r="253" spans="4:120" ht="16.5" customHeight="1" x14ac:dyDescent="0.25">
      <c r="D253" s="105"/>
      <c r="DP253"/>
    </row>
    <row r="254" spans="4:120" ht="16.5" customHeight="1" x14ac:dyDescent="0.25">
      <c r="D254" s="105"/>
    </row>
    <row r="255" spans="4:120" ht="16.5" customHeight="1" x14ac:dyDescent="0.25">
      <c r="D255" s="105"/>
    </row>
    <row r="256" spans="4:120" ht="16.5" customHeight="1" x14ac:dyDescent="0.25">
      <c r="D256" s="105"/>
    </row>
    <row r="257" spans="4:4" ht="16.5" customHeight="1" x14ac:dyDescent="0.25">
      <c r="D257" s="105"/>
    </row>
    <row r="258" spans="4:4" ht="16.5" customHeight="1" x14ac:dyDescent="0.25">
      <c r="D258" s="105"/>
    </row>
    <row r="259" spans="4:4" ht="16.5" customHeight="1" x14ac:dyDescent="0.25">
      <c r="D259" s="105"/>
    </row>
    <row r="260" spans="4:4" ht="16.5" customHeight="1" x14ac:dyDescent="0.25">
      <c r="D260" s="105"/>
    </row>
    <row r="261" spans="4:4" ht="16.5" customHeight="1" x14ac:dyDescent="0.25">
      <c r="D261" s="105"/>
    </row>
    <row r="262" spans="4:4" ht="16.5" customHeight="1" x14ac:dyDescent="0.25">
      <c r="D262" s="105"/>
    </row>
    <row r="263" spans="4:4" ht="16.5" customHeight="1" x14ac:dyDescent="0.25">
      <c r="D263" s="105"/>
    </row>
    <row r="264" spans="4:4" ht="16.5" customHeight="1" x14ac:dyDescent="0.25">
      <c r="D264" s="105"/>
    </row>
    <row r="265" spans="4:4" ht="16.5" customHeight="1" x14ac:dyDescent="0.25">
      <c r="D265" s="105"/>
    </row>
    <row r="266" spans="4:4" ht="16.5" customHeight="1" x14ac:dyDescent="0.25">
      <c r="D266" s="105"/>
    </row>
    <row r="267" spans="4:4" ht="16.5" customHeight="1" x14ac:dyDescent="0.25">
      <c r="D267" s="105"/>
    </row>
    <row r="268" spans="4:4" ht="16.5" customHeight="1" x14ac:dyDescent="0.25">
      <c r="D268" s="105"/>
    </row>
    <row r="269" spans="4:4" ht="16.5" customHeight="1" x14ac:dyDescent="0.25">
      <c r="D269" s="105"/>
    </row>
    <row r="270" spans="4:4" ht="16.5" customHeight="1" x14ac:dyDescent="0.25">
      <c r="D270" s="105"/>
    </row>
    <row r="271" spans="4:4" ht="16.5" customHeight="1" x14ac:dyDescent="0.25">
      <c r="D271" s="105"/>
    </row>
    <row r="272" spans="4:4" ht="16.5" customHeight="1" x14ac:dyDescent="0.25">
      <c r="D272" s="105"/>
    </row>
    <row r="273" spans="4:4" ht="16.5" customHeight="1" x14ac:dyDescent="0.25">
      <c r="D273" s="105"/>
    </row>
    <row r="274" spans="4:4" ht="16.5" customHeight="1" x14ac:dyDescent="0.25">
      <c r="D274" s="105"/>
    </row>
    <row r="275" spans="4:4" ht="16.5" customHeight="1" x14ac:dyDescent="0.25">
      <c r="D275" s="105"/>
    </row>
    <row r="276" spans="4:4" ht="16.5" customHeight="1" x14ac:dyDescent="0.25">
      <c r="D276" s="105"/>
    </row>
    <row r="277" spans="4:4" ht="16.5" customHeight="1" x14ac:dyDescent="0.25">
      <c r="D277" s="105"/>
    </row>
    <row r="278" spans="4:4" ht="16.5" customHeight="1" x14ac:dyDescent="0.25">
      <c r="D278" s="105"/>
    </row>
    <row r="279" spans="4:4" ht="16.5" customHeight="1" x14ac:dyDescent="0.25">
      <c r="D279" s="105"/>
    </row>
    <row r="280" spans="4:4" ht="16.5" customHeight="1" x14ac:dyDescent="0.25">
      <c r="D280" s="105"/>
    </row>
    <row r="281" spans="4:4" ht="16.5" customHeight="1" x14ac:dyDescent="0.25">
      <c r="D281" s="105"/>
    </row>
    <row r="282" spans="4:4" ht="16.5" customHeight="1" x14ac:dyDescent="0.25">
      <c r="D282" s="105"/>
    </row>
    <row r="283" spans="4:4" ht="16.5" customHeight="1" x14ac:dyDescent="0.25">
      <c r="D283" s="105"/>
    </row>
    <row r="284" spans="4:4" ht="16.5" customHeight="1" x14ac:dyDescent="0.25">
      <c r="D284" s="105"/>
    </row>
    <row r="285" spans="4:4" ht="16.5" customHeight="1" x14ac:dyDescent="0.25">
      <c r="D285" s="105"/>
    </row>
    <row r="286" spans="4:4" ht="16.5" customHeight="1" x14ac:dyDescent="0.25">
      <c r="D286" s="105"/>
    </row>
    <row r="287" spans="4:4" ht="16.5" customHeight="1" x14ac:dyDescent="0.25">
      <c r="D287" s="105"/>
    </row>
    <row r="288" spans="4:4" ht="16.5" customHeight="1" x14ac:dyDescent="0.25">
      <c r="D288" s="105"/>
    </row>
    <row r="289" spans="4:4" ht="16.5" customHeight="1" x14ac:dyDescent="0.25">
      <c r="D289" s="105"/>
    </row>
    <row r="290" spans="4:4" ht="16.5" customHeight="1" x14ac:dyDescent="0.25">
      <c r="D290" s="105"/>
    </row>
    <row r="291" spans="4:4" ht="16.5" customHeight="1" x14ac:dyDescent="0.25">
      <c r="D291" s="105"/>
    </row>
    <row r="292" spans="4:4" ht="16.5" customHeight="1" x14ac:dyDescent="0.25">
      <c r="D292" s="105"/>
    </row>
    <row r="293" spans="4:4" ht="16.5" customHeight="1" x14ac:dyDescent="0.25">
      <c r="D293" s="105"/>
    </row>
    <row r="294" spans="4:4" ht="16.5" customHeight="1" x14ac:dyDescent="0.25">
      <c r="D294" s="105"/>
    </row>
    <row r="295" spans="4:4" ht="16.5" customHeight="1" x14ac:dyDescent="0.25">
      <c r="D295" s="105"/>
    </row>
    <row r="296" spans="4:4" ht="16.5" customHeight="1" x14ac:dyDescent="0.25">
      <c r="D296" s="105"/>
    </row>
    <row r="297" spans="4:4" ht="16.5" customHeight="1" x14ac:dyDescent="0.25">
      <c r="D297" s="105"/>
    </row>
    <row r="298" spans="4:4" ht="16.5" customHeight="1" x14ac:dyDescent="0.25">
      <c r="D298" s="105"/>
    </row>
    <row r="299" spans="4:4" ht="16.5" customHeight="1" x14ac:dyDescent="0.25">
      <c r="D299" s="105"/>
    </row>
    <row r="300" spans="4:4" ht="16.5" customHeight="1" x14ac:dyDescent="0.25">
      <c r="D300" s="105"/>
    </row>
    <row r="301" spans="4:4" ht="16.5" customHeight="1" x14ac:dyDescent="0.25">
      <c r="D301" s="105"/>
    </row>
    <row r="302" spans="4:4" ht="16.5" customHeight="1" x14ac:dyDescent="0.25">
      <c r="D302" s="105"/>
    </row>
    <row r="303" spans="4:4" ht="16.5" customHeight="1" x14ac:dyDescent="0.25">
      <c r="D303" s="105"/>
    </row>
    <row r="304" spans="4:4" ht="16.5" customHeight="1" x14ac:dyDescent="0.25">
      <c r="D304" s="105"/>
    </row>
    <row r="305" spans="4:20" ht="16.5" customHeight="1" x14ac:dyDescent="0.25">
      <c r="D305" s="105"/>
    </row>
    <row r="306" spans="4:20" ht="16.5" customHeight="1" x14ac:dyDescent="0.25">
      <c r="D306" s="105"/>
    </row>
    <row r="307" spans="4:20" ht="16.5" customHeight="1" x14ac:dyDescent="0.25">
      <c r="D307" s="105"/>
      <c r="T307" s="280"/>
    </row>
    <row r="308" spans="4:20" ht="16.5" customHeight="1" x14ac:dyDescent="0.25">
      <c r="D308" s="105"/>
    </row>
    <row r="309" spans="4:20" ht="16.5" customHeight="1" x14ac:dyDescent="0.25">
      <c r="D309" s="105"/>
    </row>
    <row r="310" spans="4:20" ht="16.5" customHeight="1" x14ac:dyDescent="0.25">
      <c r="D310" s="105"/>
    </row>
    <row r="311" spans="4:20" ht="16.5" customHeight="1" x14ac:dyDescent="0.25">
      <c r="D311" s="105"/>
    </row>
    <row r="312" spans="4:20" ht="16.5" customHeight="1" x14ac:dyDescent="0.25">
      <c r="D312" s="105"/>
    </row>
    <row r="313" spans="4:20" ht="16.5" customHeight="1" x14ac:dyDescent="0.25">
      <c r="D313" s="105"/>
    </row>
    <row r="314" spans="4:20" ht="16.5" customHeight="1" x14ac:dyDescent="0.25">
      <c r="D314" s="105"/>
    </row>
    <row r="315" spans="4:20" ht="16.5" customHeight="1" x14ac:dyDescent="0.25">
      <c r="D315" s="105"/>
    </row>
    <row r="316" spans="4:20" ht="16.5" customHeight="1" x14ac:dyDescent="0.25">
      <c r="D316" s="105"/>
    </row>
    <row r="317" spans="4:20" ht="16.5" customHeight="1" x14ac:dyDescent="0.25">
      <c r="D317" s="105"/>
    </row>
    <row r="342" ht="22.5" customHeight="1" x14ac:dyDescent="0.25"/>
  </sheetData>
  <autoFilter ref="A4:GI198" xr:uid="{FA66DCD2-4506-4A9C-91D4-14FE24FF680F}"/>
  <mergeCells count="35">
    <mergeCell ref="GE2:GE3"/>
    <mergeCell ref="F2:F3"/>
    <mergeCell ref="FW2:GC2"/>
    <mergeCell ref="CG2:CO2"/>
    <mergeCell ref="CP2:CV2"/>
    <mergeCell ref="DL2:DR2"/>
    <mergeCell ref="DS2:DY2"/>
    <mergeCell ref="EG2:EM2"/>
    <mergeCell ref="EN2:ET2"/>
    <mergeCell ref="EU2:FA2"/>
    <mergeCell ref="DZ2:EF2"/>
    <mergeCell ref="FB2:FH2"/>
    <mergeCell ref="FI2:FO2"/>
    <mergeCell ref="FP2:FV2"/>
    <mergeCell ref="CW2:DC2"/>
    <mergeCell ref="DD2:DJ2"/>
    <mergeCell ref="E2:E3"/>
    <mergeCell ref="I2:I3"/>
    <mergeCell ref="H2:H3"/>
    <mergeCell ref="A2:A3"/>
    <mergeCell ref="C2:C3"/>
    <mergeCell ref="D2:D3"/>
    <mergeCell ref="B2:B3"/>
    <mergeCell ref="G2:G3"/>
    <mergeCell ref="BZ2:CF2"/>
    <mergeCell ref="AP2:AV2"/>
    <mergeCell ref="AA2:AH2"/>
    <mergeCell ref="L2:Q2"/>
    <mergeCell ref="J2:K2"/>
    <mergeCell ref="R2:Z2"/>
    <mergeCell ref="AW2:BC2"/>
    <mergeCell ref="AI2:AO2"/>
    <mergeCell ref="BD2:BJ2"/>
    <mergeCell ref="BK2:BQ2"/>
    <mergeCell ref="BR2:BY2"/>
  </mergeCells>
  <conditionalFormatting sqref="D1:D3 E1:GG1 D22:D199">
    <cfRule type="duplicateValues" dxfId="658" priority="1152"/>
  </conditionalFormatting>
  <conditionalFormatting sqref="D1:D3 E1:GG1 D318:D1048576 DO216:DO253 D22:D208">
    <cfRule type="duplicateValues" dxfId="657" priority="975"/>
  </conditionalFormatting>
  <conditionalFormatting sqref="D5:D21">
    <cfRule type="duplicateValues" dxfId="656" priority="108"/>
    <cfRule type="duplicateValues" dxfId="655" priority="109"/>
    <cfRule type="duplicateValues" dxfId="654" priority="110"/>
  </conditionalFormatting>
  <conditionalFormatting sqref="D5:D198">
    <cfRule type="duplicateValues" dxfId="653" priority="1161"/>
  </conditionalFormatting>
  <conditionalFormatting sqref="D5:D317">
    <cfRule type="duplicateValues" dxfId="652" priority="21"/>
  </conditionalFormatting>
  <conditionalFormatting sqref="D22:D198">
    <cfRule type="duplicateValues" dxfId="651" priority="1162"/>
  </conditionalFormatting>
  <conditionalFormatting sqref="D201:D317">
    <cfRule type="duplicateValues" dxfId="650" priority="23"/>
    <cfRule type="duplicateValues" dxfId="649" priority="24"/>
    <cfRule type="duplicateValues" dxfId="648" priority="25"/>
    <cfRule type="duplicateValues" dxfId="647" priority="26"/>
    <cfRule type="duplicateValues" dxfId="646" priority="27"/>
    <cfRule type="duplicateValues" dxfId="645" priority="28"/>
    <cfRule type="duplicateValues" dxfId="644" priority="29"/>
    <cfRule type="duplicateValues" dxfId="643" priority="30"/>
  </conditionalFormatting>
  <conditionalFormatting sqref="F5:F198 H5:I198 F199:I1048576">
    <cfRule type="cellIs" dxfId="642" priority="105" operator="equal">
      <formula>0</formula>
    </cfRule>
  </conditionalFormatting>
  <conditionalFormatting sqref="F2:I3">
    <cfRule type="cellIs" dxfId="641" priority="113" operator="equal">
      <formula>0</formula>
    </cfRule>
  </conditionalFormatting>
  <conditionalFormatting sqref="DO203:DO215">
    <cfRule type="duplicateValues" dxfId="640" priority="65"/>
    <cfRule type="duplicateValues" dxfId="639" priority="66"/>
    <cfRule type="duplicateValues" dxfId="638" priority="67"/>
  </conditionalFormatting>
  <conditionalFormatting sqref="DO203:DO251">
    <cfRule type="duplicateValues" dxfId="637" priority="68"/>
  </conditionalFormatting>
  <conditionalFormatting sqref="DO216:DO251">
    <cfRule type="duplicateValues" dxfId="636" priority="63"/>
    <cfRule type="duplicateValues" dxfId="635" priority="64"/>
  </conditionalFormatting>
  <conditionalFormatting sqref="DO203:DP253">
    <cfRule type="duplicateValues" dxfId="634" priority="62"/>
  </conditionalFormatting>
  <conditionalFormatting sqref="EC201:EC202 EC213:EC226">
    <cfRule type="duplicateValues" dxfId="633" priority="58"/>
    <cfRule type="duplicateValues" dxfId="632" priority="59"/>
    <cfRule type="duplicateValues" dxfId="631" priority="60"/>
    <cfRule type="duplicateValues" dxfId="630" priority="61"/>
  </conditionalFormatting>
  <conditionalFormatting sqref="EC201:ED202 EC213:ED228">
    <cfRule type="duplicateValues" dxfId="629" priority="52"/>
  </conditionalFormatting>
  <conditionalFormatting sqref="ED201:ED202 ED213:ED228">
    <cfRule type="duplicateValues" dxfId="628" priority="53"/>
    <cfRule type="duplicateValues" dxfId="627" priority="54"/>
    <cfRule type="duplicateValues" dxfId="626" priority="55"/>
    <cfRule type="duplicateValues" dxfId="625" priority="56"/>
    <cfRule type="duplicateValues" dxfId="624" priority="57"/>
  </conditionalFormatting>
  <conditionalFormatting sqref="ET203:ET207">
    <cfRule type="duplicateValues" dxfId="623" priority="98"/>
    <cfRule type="duplicateValues" dxfId="622" priority="99"/>
    <cfRule type="duplicateValues" dxfId="621" priority="100"/>
  </conditionalFormatting>
  <conditionalFormatting sqref="ET203:ET232">
    <cfRule type="duplicateValues" dxfId="620" priority="96"/>
    <cfRule type="duplicateValues" dxfId="619" priority="97"/>
  </conditionalFormatting>
  <conditionalFormatting sqref="ET208:ET232">
    <cfRule type="duplicateValues" dxfId="618" priority="93"/>
    <cfRule type="duplicateValues" dxfId="617" priority="94"/>
    <cfRule type="duplicateValues" dxfId="616" priority="95"/>
  </conditionalFormatting>
  <conditionalFormatting sqref="ET203:EU232">
    <cfRule type="duplicateValues" dxfId="615" priority="85"/>
  </conditionalFormatting>
  <conditionalFormatting sqref="EU203:EU207">
    <cfRule type="duplicateValues" dxfId="614" priority="89"/>
    <cfRule type="duplicateValues" dxfId="613" priority="90"/>
    <cfRule type="duplicateValues" dxfId="612" priority="91"/>
  </conditionalFormatting>
  <conditionalFormatting sqref="EU203:EU230">
    <cfRule type="duplicateValues" dxfId="611" priority="92"/>
  </conditionalFormatting>
  <conditionalFormatting sqref="EU208:EU230">
    <cfRule type="duplicateValues" dxfId="610" priority="86"/>
    <cfRule type="duplicateValues" dxfId="609" priority="87"/>
    <cfRule type="duplicateValues" dxfId="608" priority="88"/>
  </conditionalFormatting>
  <conditionalFormatting sqref="EW203:EW207">
    <cfRule type="duplicateValues" dxfId="607" priority="81"/>
    <cfRule type="duplicateValues" dxfId="606" priority="82"/>
    <cfRule type="duplicateValues" dxfId="605" priority="83"/>
  </conditionalFormatting>
  <conditionalFormatting sqref="EW203:EW233">
    <cfRule type="duplicateValues" dxfId="604" priority="84"/>
  </conditionalFormatting>
  <conditionalFormatting sqref="EW208:EW233">
    <cfRule type="duplicateValues" dxfId="603" priority="78"/>
    <cfRule type="duplicateValues" dxfId="602" priority="79"/>
    <cfRule type="duplicateValues" dxfId="601" priority="80"/>
  </conditionalFormatting>
  <conditionalFormatting sqref="EW232:EX233 EW203:EW231">
    <cfRule type="duplicateValues" dxfId="600" priority="69"/>
  </conditionalFormatting>
  <conditionalFormatting sqref="EX201:EX205">
    <cfRule type="duplicateValues" dxfId="599" priority="48"/>
    <cfRule type="duplicateValues" dxfId="598" priority="49"/>
    <cfRule type="duplicateValues" dxfId="597" priority="50"/>
  </conditionalFormatting>
  <conditionalFormatting sqref="EX201:EX231">
    <cfRule type="duplicateValues" dxfId="596" priority="51"/>
  </conditionalFormatting>
  <conditionalFormatting sqref="EX206:EX231">
    <cfRule type="duplicateValues" dxfId="595" priority="45"/>
    <cfRule type="duplicateValues" dxfId="594" priority="46"/>
    <cfRule type="duplicateValues" dxfId="593" priority="47"/>
  </conditionalFormatting>
  <conditionalFormatting sqref="EX232">
    <cfRule type="duplicateValues" dxfId="592" priority="70"/>
    <cfRule type="duplicateValues" dxfId="591" priority="71"/>
    <cfRule type="duplicateValues" dxfId="590" priority="72"/>
    <cfRule type="duplicateValues" dxfId="589" priority="73"/>
    <cfRule type="duplicateValues" dxfId="588" priority="74"/>
  </conditionalFormatting>
  <conditionalFormatting sqref="EX201:EY231">
    <cfRule type="duplicateValues" dxfId="587" priority="44"/>
  </conditionalFormatting>
  <pageMargins left="0.7" right="0.7" top="0.75" bottom="0.75" header="0.3" footer="0.3"/>
  <pageSetup orientation="portrait" r:id="rId1"/>
  <ignoredErrors>
    <ignoredError sqref="CS4 EC4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FB9A-34E2-4E6A-BFF6-F6FFAE077D7E}">
  <sheetPr codeName="Sheet4">
    <outlinePr summaryRight="0"/>
  </sheetPr>
  <dimension ref="A1:AJA353"/>
  <sheetViews>
    <sheetView zoomScale="85" zoomScaleNormal="90" workbookViewId="0">
      <pane xSplit="13" ySplit="5" topLeftCell="AFF6" activePane="bottomRight" state="frozen"/>
      <selection pane="topRight" activeCell="J1" sqref="J1"/>
      <selection pane="bottomLeft" activeCell="A6" sqref="A6"/>
      <selection pane="bottomRight" activeCell="AGO83" sqref="AGO83"/>
    </sheetView>
  </sheetViews>
  <sheetFormatPr defaultColWidth="4.85546875" defaultRowHeight="13.5" outlineLevelCol="1" x14ac:dyDescent="0.25"/>
  <cols>
    <col min="1" max="1" width="2.42578125" style="20" customWidth="1"/>
    <col min="2" max="2" width="6.42578125" style="23" bestFit="1" customWidth="1"/>
    <col min="3" max="3" width="9.85546875" style="23" bestFit="1" customWidth="1"/>
    <col min="4" max="4" width="18.42578125" style="20" bestFit="1" customWidth="1"/>
    <col min="5" max="5" width="15.85546875" style="23" bestFit="1" customWidth="1"/>
    <col min="6" max="6" width="15.85546875" style="23" customWidth="1"/>
    <col min="7" max="7" width="9.85546875" style="20" customWidth="1"/>
    <col min="8" max="8" width="12" style="20" bestFit="1" customWidth="1"/>
    <col min="9" max="9" width="9" style="60" customWidth="1"/>
    <col min="10" max="10" width="13.85546875" style="20" customWidth="1"/>
    <col min="11" max="11" width="13" style="20" bestFit="1" customWidth="1"/>
    <col min="12" max="12" width="9.5703125" style="20" customWidth="1"/>
    <col min="13" max="13" width="10.7109375" style="23" customWidth="1"/>
    <col min="14" max="14" width="13.140625" style="23" customWidth="1"/>
    <col min="15" max="15" width="12.28515625" style="23" customWidth="1"/>
    <col min="16" max="16" width="4.85546875" style="23" collapsed="1"/>
    <col min="17" max="101" width="4.85546875" style="23" hidden="1" customWidth="1" outlineLevel="1"/>
    <col min="102" max="102" width="4.85546875" style="23" collapsed="1"/>
    <col min="103" max="108" width="4.85546875" style="23" hidden="1" customWidth="1" outlineLevel="1"/>
    <col min="109" max="109" width="6.7109375" style="23" hidden="1" customWidth="1" outlineLevel="1"/>
    <col min="110" max="163" width="4.85546875" style="23" hidden="1" customWidth="1" outlineLevel="1"/>
    <col min="164" max="164" width="4.85546875" style="23" collapsed="1"/>
    <col min="165" max="190" width="4.85546875" style="23" hidden="1" customWidth="1" outlineLevel="1"/>
    <col min="191" max="191" width="5.140625" style="23" hidden="1" customWidth="1" outlineLevel="1"/>
    <col min="192" max="197" width="4.85546875" style="23" hidden="1" customWidth="1" outlineLevel="1"/>
    <col min="198" max="198" width="5.42578125" style="23" hidden="1" customWidth="1" outlineLevel="1"/>
    <col min="199" max="223" width="4.85546875" style="23" hidden="1" customWidth="1" outlineLevel="1"/>
    <col min="224" max="225" width="4.85546875" style="23" collapsed="1"/>
    <col min="226" max="226" width="5.140625" style="23" hidden="1" customWidth="1" outlineLevel="1"/>
    <col min="227" max="285" width="4.85546875" style="23" hidden="1" customWidth="1" outlineLevel="1"/>
    <col min="286" max="286" width="4.85546875" style="23"/>
    <col min="287" max="287" width="4.85546875" style="23" collapsed="1"/>
    <col min="288" max="292" width="4.85546875" style="23" hidden="1" customWidth="1" outlineLevel="1"/>
    <col min="293" max="293" width="5.28515625" style="23" hidden="1" customWidth="1" outlineLevel="1"/>
    <col min="294" max="345" width="4.85546875" style="23" hidden="1" customWidth="1" outlineLevel="1"/>
    <col min="346" max="347" width="4.85546875" style="23"/>
    <col min="348" max="383" width="4.85546875" style="23" customWidth="1" outlineLevel="1"/>
    <col min="384" max="384" width="6.7109375" style="23" customWidth="1" outlineLevel="1"/>
    <col min="385" max="385" width="5.5703125" style="23" customWidth="1" outlineLevel="1"/>
    <col min="386" max="404" width="4.85546875" style="23" customWidth="1" outlineLevel="1"/>
    <col min="405" max="405" width="6.28515625" style="23" customWidth="1" outlineLevel="1"/>
    <col min="406" max="634" width="4.85546875" style="23" customWidth="1" outlineLevel="1"/>
    <col min="635" max="635" width="5.42578125" style="23" bestFit="1" customWidth="1" outlineLevel="1"/>
    <col min="636" max="937" width="4.85546875" style="23" customWidth="1" outlineLevel="1"/>
    <col min="938" max="16384" width="4.85546875" style="20"/>
  </cols>
  <sheetData>
    <row r="1" spans="2:937" ht="14.25" hidden="1" customHeight="1" thickBot="1" x14ac:dyDescent="0.3">
      <c r="D1" s="23"/>
      <c r="K1" s="20" t="s">
        <v>524</v>
      </c>
      <c r="L1" s="20" t="s">
        <v>525</v>
      </c>
    </row>
    <row r="2" spans="2:937" x14ac:dyDescent="0.25">
      <c r="B2" s="671" t="s">
        <v>526</v>
      </c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62"/>
      <c r="N2" s="222"/>
      <c r="O2" s="222"/>
      <c r="P2" s="32"/>
      <c r="Q2" s="33"/>
      <c r="R2" s="32"/>
      <c r="S2" s="33"/>
      <c r="T2" s="32"/>
      <c r="U2" s="33"/>
      <c r="V2" s="32"/>
      <c r="W2" s="33"/>
      <c r="X2" s="32"/>
      <c r="Y2" s="33"/>
      <c r="Z2" s="32"/>
      <c r="AA2" s="33"/>
      <c r="AB2" s="32"/>
      <c r="AC2" s="33"/>
      <c r="AD2" s="32"/>
      <c r="AE2" s="33"/>
      <c r="AF2" s="32"/>
      <c r="AG2" s="33"/>
      <c r="AH2" s="32"/>
      <c r="AI2" s="33"/>
      <c r="AJ2" s="32"/>
      <c r="AK2" s="33"/>
      <c r="AL2" s="32"/>
      <c r="AM2" s="33"/>
      <c r="AN2" s="32"/>
      <c r="AO2" s="33"/>
      <c r="AP2" s="32"/>
      <c r="AQ2" s="33"/>
      <c r="AR2" s="32"/>
      <c r="AS2" s="33"/>
      <c r="AT2" s="32"/>
      <c r="AU2" s="33"/>
      <c r="AV2" s="32"/>
      <c r="AW2" s="33"/>
      <c r="AX2" s="32"/>
      <c r="AY2" s="33"/>
      <c r="AZ2" s="32"/>
      <c r="BA2" s="33"/>
      <c r="BB2" s="32"/>
      <c r="BC2" s="33"/>
      <c r="BD2" s="32"/>
      <c r="BE2" s="33"/>
      <c r="BF2" s="32"/>
      <c r="BG2" s="33"/>
      <c r="BH2" s="32"/>
      <c r="BI2" s="33"/>
      <c r="BJ2" s="32"/>
      <c r="BK2" s="33"/>
      <c r="BL2" s="32"/>
      <c r="BM2" s="33"/>
      <c r="BN2" s="32"/>
      <c r="BO2" s="33"/>
      <c r="BP2" s="32"/>
      <c r="BQ2" s="33"/>
      <c r="BR2" s="32"/>
      <c r="BS2" s="33"/>
      <c r="BT2" s="32"/>
      <c r="BU2" s="33"/>
      <c r="BV2" s="32"/>
      <c r="BW2" s="33"/>
      <c r="BX2" s="32"/>
      <c r="BY2" s="33"/>
      <c r="BZ2" s="32"/>
      <c r="CA2" s="33"/>
      <c r="CB2" s="32"/>
      <c r="CC2" s="33"/>
      <c r="CD2" s="32"/>
      <c r="CE2" s="33"/>
      <c r="CF2" s="32"/>
      <c r="CG2" s="33"/>
      <c r="CH2" s="32"/>
      <c r="CI2" s="33"/>
      <c r="CJ2" s="32"/>
      <c r="CK2" s="33"/>
      <c r="CL2" s="32"/>
      <c r="CM2" s="33"/>
      <c r="CN2" s="32"/>
      <c r="CO2" s="33"/>
      <c r="CP2" s="32"/>
      <c r="CQ2" s="33"/>
      <c r="CR2" s="32"/>
      <c r="CS2" s="33"/>
      <c r="CT2" s="32"/>
      <c r="CU2" s="33"/>
      <c r="CV2" s="32"/>
      <c r="CW2" s="33"/>
      <c r="CX2" s="32"/>
      <c r="CY2" s="33"/>
      <c r="CZ2" s="32"/>
      <c r="DA2" s="33"/>
      <c r="DB2" s="32"/>
      <c r="DC2" s="33"/>
      <c r="DD2" s="32"/>
      <c r="DE2" s="33"/>
      <c r="DF2" s="32"/>
      <c r="DG2" s="33"/>
      <c r="DH2" s="32"/>
      <c r="DI2" s="33"/>
      <c r="DJ2" s="32"/>
      <c r="DK2" s="33"/>
      <c r="DL2" s="32"/>
      <c r="DM2" s="33"/>
      <c r="DN2" s="32"/>
      <c r="DO2" s="33"/>
      <c r="DP2" s="32"/>
      <c r="DQ2" s="33"/>
      <c r="DR2" s="32"/>
      <c r="DS2" s="33"/>
      <c r="DT2" s="32"/>
      <c r="DU2" s="33"/>
      <c r="DV2" s="32"/>
      <c r="DW2" s="33"/>
      <c r="DX2" s="32"/>
      <c r="DY2" s="33"/>
      <c r="DZ2" s="32"/>
      <c r="EA2" s="33"/>
      <c r="EB2" s="32"/>
      <c r="EC2" s="33"/>
      <c r="ED2" s="32"/>
      <c r="EE2" s="33"/>
      <c r="EF2" s="32"/>
      <c r="EG2" s="33"/>
      <c r="EH2" s="32"/>
      <c r="EI2" s="33"/>
      <c r="EJ2" s="32"/>
      <c r="EK2" s="33"/>
      <c r="EL2" s="32"/>
      <c r="EM2" s="33"/>
      <c r="EN2" s="32"/>
      <c r="EO2" s="33"/>
      <c r="EP2" s="32"/>
      <c r="EQ2" s="33"/>
      <c r="ER2" s="32"/>
      <c r="ES2" s="33"/>
      <c r="ET2" s="32"/>
      <c r="EU2" s="33"/>
      <c r="EV2" s="32"/>
      <c r="EW2" s="33"/>
      <c r="EX2" s="32"/>
      <c r="EY2" s="33"/>
      <c r="EZ2" s="32"/>
      <c r="FA2" s="33"/>
      <c r="FB2" s="32"/>
      <c r="FC2" s="33"/>
      <c r="FD2" s="32"/>
      <c r="FE2" s="33"/>
      <c r="FF2" s="32"/>
      <c r="FG2" s="33"/>
      <c r="FH2" s="32"/>
      <c r="FI2" s="33"/>
      <c r="FJ2" s="32"/>
      <c r="FK2" s="33"/>
      <c r="FL2" s="32"/>
      <c r="FM2" s="33"/>
      <c r="FN2" s="32"/>
      <c r="FO2" s="33"/>
      <c r="FP2" s="32"/>
      <c r="FQ2" s="33"/>
      <c r="FR2" s="32"/>
      <c r="FS2" s="33"/>
      <c r="FT2" s="32"/>
      <c r="FU2" s="33"/>
      <c r="FV2" s="32"/>
      <c r="FW2" s="33"/>
      <c r="FX2" s="32"/>
      <c r="FY2" s="33"/>
      <c r="FZ2" s="32"/>
      <c r="GA2" s="33"/>
      <c r="GB2" s="32"/>
      <c r="GC2" s="33"/>
      <c r="GD2" s="32"/>
      <c r="GE2" s="33"/>
      <c r="GF2" s="32"/>
      <c r="GG2" s="33"/>
      <c r="GH2" s="32"/>
      <c r="GI2" s="33"/>
      <c r="GJ2" s="32"/>
      <c r="GK2" s="33"/>
      <c r="GL2" s="32"/>
      <c r="GM2" s="33"/>
      <c r="GN2" s="32"/>
      <c r="GO2" s="33"/>
      <c r="GP2" s="32"/>
      <c r="GQ2" s="33"/>
      <c r="GR2" s="32"/>
      <c r="GS2" s="33"/>
      <c r="GT2" s="32"/>
      <c r="GU2" s="33"/>
      <c r="GV2" s="32"/>
      <c r="GW2" s="33"/>
      <c r="GX2" s="32"/>
      <c r="GY2" s="33"/>
      <c r="GZ2" s="32"/>
      <c r="HA2" s="33"/>
      <c r="HB2" s="32"/>
      <c r="HC2" s="33"/>
      <c r="HD2" s="32"/>
      <c r="HE2" s="33"/>
      <c r="HF2" s="32"/>
      <c r="HG2" s="33"/>
      <c r="HH2" s="32"/>
      <c r="HI2" s="33"/>
      <c r="HJ2" s="32"/>
      <c r="HK2" s="33"/>
      <c r="HL2" s="32"/>
      <c r="HM2" s="33"/>
      <c r="HN2" s="32"/>
      <c r="HO2" s="33"/>
      <c r="HP2" s="32"/>
      <c r="HQ2" s="33"/>
      <c r="HR2" s="32"/>
      <c r="HS2" s="33"/>
      <c r="HT2" s="32"/>
      <c r="HU2" s="33"/>
      <c r="HV2" s="32"/>
      <c r="HW2" s="33"/>
      <c r="HX2" s="32"/>
      <c r="HY2" s="33"/>
      <c r="HZ2" s="32"/>
      <c r="IA2" s="33"/>
      <c r="IB2" s="32"/>
      <c r="IC2" s="33"/>
      <c r="ID2" s="32"/>
      <c r="IE2" s="33"/>
      <c r="IF2" s="32"/>
      <c r="IG2" s="33"/>
      <c r="IH2" s="32"/>
      <c r="II2" s="33"/>
      <c r="IJ2" s="32"/>
      <c r="IK2" s="33"/>
      <c r="IL2" s="32"/>
      <c r="IM2" s="33"/>
      <c r="IN2" s="32"/>
      <c r="IO2" s="33"/>
      <c r="IP2" s="32"/>
      <c r="IQ2" s="33"/>
      <c r="IR2" s="32"/>
      <c r="IS2" s="33"/>
      <c r="IT2" s="32"/>
      <c r="IU2" s="33"/>
      <c r="IV2" s="32"/>
      <c r="IW2" s="33"/>
      <c r="IX2" s="32"/>
      <c r="IY2" s="33"/>
      <c r="IZ2" s="32"/>
      <c r="JA2" s="33"/>
      <c r="JB2" s="32"/>
      <c r="JC2" s="33"/>
      <c r="JD2" s="32"/>
      <c r="JE2" s="33"/>
      <c r="JF2" s="32"/>
      <c r="JG2" s="33"/>
      <c r="JH2" s="32"/>
      <c r="JI2" s="33"/>
      <c r="JJ2" s="32"/>
      <c r="JK2" s="33"/>
      <c r="JL2" s="32"/>
      <c r="JM2" s="33"/>
      <c r="JN2" s="32"/>
      <c r="JO2" s="33"/>
      <c r="JP2" s="32"/>
      <c r="JQ2" s="33"/>
      <c r="JR2" s="32"/>
      <c r="JS2" s="33"/>
      <c r="JT2" s="33"/>
      <c r="JU2" s="33"/>
      <c r="JV2" s="33"/>
      <c r="JW2" s="33"/>
      <c r="JX2" s="33"/>
      <c r="JY2" s="33"/>
      <c r="JZ2" s="661" t="str">
        <f>TEXT(JZ3,"ddd")</f>
        <v>Fri</v>
      </c>
      <c r="KA2" s="662"/>
      <c r="KB2" s="661" t="str">
        <f t="shared" ref="KB2" si="0">TEXT(KB3,"ddd")</f>
        <v>Sat</v>
      </c>
      <c r="KC2" s="662"/>
      <c r="KD2" s="661" t="str">
        <f t="shared" ref="KD2" si="1">TEXT(KD3,"ddd")</f>
        <v>Sun</v>
      </c>
      <c r="KE2" s="662"/>
      <c r="KF2" s="661" t="str">
        <f t="shared" ref="KF2" si="2">TEXT(KF3,"ddd")</f>
        <v>Mon</v>
      </c>
      <c r="KG2" s="662"/>
      <c r="KH2" s="661" t="str">
        <f t="shared" ref="KH2" si="3">TEXT(KH3,"ddd")</f>
        <v>Tue</v>
      </c>
      <c r="KI2" s="662"/>
      <c r="KJ2" s="661" t="str">
        <f t="shared" ref="KJ2" si="4">TEXT(KJ3,"ddd")</f>
        <v>Wed</v>
      </c>
      <c r="KK2" s="662"/>
      <c r="KL2" s="661" t="str">
        <f t="shared" ref="KL2" si="5">TEXT(KL3,"ddd")</f>
        <v>Thu</v>
      </c>
      <c r="KM2" s="662"/>
      <c r="KN2" s="661" t="str">
        <f t="shared" ref="KN2" si="6">TEXT(KN3,"ddd")</f>
        <v>Fri</v>
      </c>
      <c r="KO2" s="662"/>
      <c r="KP2" s="661" t="str">
        <f t="shared" ref="KP2" si="7">TEXT(KP3,"ddd")</f>
        <v>Sat</v>
      </c>
      <c r="KQ2" s="662"/>
      <c r="KR2" s="661" t="str">
        <f t="shared" ref="KR2" si="8">TEXT(KR3,"ddd")</f>
        <v>Sun</v>
      </c>
      <c r="KS2" s="662"/>
      <c r="KT2" s="661" t="str">
        <f t="shared" ref="KT2" si="9">TEXT(KT3,"ddd")</f>
        <v>Mon</v>
      </c>
      <c r="KU2" s="662"/>
      <c r="KV2" s="661" t="str">
        <f t="shared" ref="KV2" si="10">TEXT(KV3,"ddd")</f>
        <v>Tue</v>
      </c>
      <c r="KW2" s="662"/>
      <c r="KX2" s="661" t="str">
        <f t="shared" ref="KX2" si="11">TEXT(KX3,"ddd")</f>
        <v>Wed</v>
      </c>
      <c r="KY2" s="662"/>
      <c r="KZ2" s="661" t="str">
        <f t="shared" ref="KZ2" si="12">TEXT(KZ3,"ddd")</f>
        <v>Thu</v>
      </c>
      <c r="LA2" s="662"/>
      <c r="LB2" s="661" t="str">
        <f t="shared" ref="LB2" si="13">TEXT(LB3,"ddd")</f>
        <v>Fri</v>
      </c>
      <c r="LC2" s="662"/>
      <c r="LD2" s="661" t="str">
        <f t="shared" ref="LD2" si="14">TEXT(LD3,"ddd")</f>
        <v>Sat</v>
      </c>
      <c r="LE2" s="662"/>
      <c r="LF2" s="661" t="str">
        <f t="shared" ref="LF2" si="15">TEXT(LF3,"ddd")</f>
        <v>Sun</v>
      </c>
      <c r="LG2" s="662"/>
      <c r="LH2" s="661" t="str">
        <f t="shared" ref="LH2" si="16">TEXT(LH3,"ddd")</f>
        <v>Mon</v>
      </c>
      <c r="LI2" s="662"/>
      <c r="LJ2" s="661" t="str">
        <f t="shared" ref="LJ2" si="17">TEXT(LJ3,"ddd")</f>
        <v>Tue</v>
      </c>
      <c r="LK2" s="662"/>
      <c r="LL2" s="661" t="str">
        <f t="shared" ref="LL2" si="18">TEXT(LL3,"ddd")</f>
        <v>Wed</v>
      </c>
      <c r="LM2" s="662"/>
      <c r="LN2" s="661" t="str">
        <f t="shared" ref="LN2" si="19">TEXT(LN3,"ddd")</f>
        <v>Thu</v>
      </c>
      <c r="LO2" s="662"/>
      <c r="LP2" s="661" t="str">
        <f t="shared" ref="LP2" si="20">TEXT(LP3,"ddd")</f>
        <v>Fri</v>
      </c>
      <c r="LQ2" s="662"/>
      <c r="LR2" s="661" t="str">
        <f t="shared" ref="LR2" si="21">TEXT(LR3,"ddd")</f>
        <v>Sat</v>
      </c>
      <c r="LS2" s="662"/>
      <c r="LT2" s="661" t="str">
        <f t="shared" ref="LT2" si="22">TEXT(LT3,"ddd")</f>
        <v>Sun</v>
      </c>
      <c r="LU2" s="662"/>
      <c r="LV2" s="661" t="str">
        <f t="shared" ref="LV2" si="23">TEXT(LV3,"ddd")</f>
        <v>Mon</v>
      </c>
      <c r="LW2" s="662"/>
      <c r="LX2" s="661" t="str">
        <f t="shared" ref="LX2" si="24">TEXT(LX3,"ddd")</f>
        <v>Tue</v>
      </c>
      <c r="LY2" s="662"/>
      <c r="LZ2" s="661" t="str">
        <f t="shared" ref="LZ2" si="25">TEXT(LZ3,"ddd")</f>
        <v>Wed</v>
      </c>
      <c r="MA2" s="662"/>
      <c r="MB2" s="661" t="str">
        <f t="shared" ref="MB2" si="26">TEXT(MB3,"ddd")</f>
        <v>Thu</v>
      </c>
      <c r="MC2" s="662"/>
      <c r="MD2" s="661" t="str">
        <f t="shared" ref="MD2" si="27">TEXT(MD3,"ddd")</f>
        <v>Fri</v>
      </c>
      <c r="ME2" s="662"/>
      <c r="MF2" s="661" t="str">
        <f t="shared" ref="MF2" si="28">TEXT(MF3,"ddd")</f>
        <v>Sat</v>
      </c>
      <c r="MG2" s="662"/>
      <c r="MH2" s="661" t="str">
        <f t="shared" ref="MH2" si="29">TEXT(MH3,"ddd")</f>
        <v>Sun</v>
      </c>
      <c r="MI2" s="662"/>
      <c r="MJ2" s="661" t="str">
        <f t="shared" ref="MJ2" si="30">TEXT(MJ3,"ddd")</f>
        <v>Mon</v>
      </c>
      <c r="MK2" s="662"/>
      <c r="ML2" s="661" t="str">
        <f t="shared" ref="ML2" si="31">TEXT(ML3,"ddd")</f>
        <v>Tue</v>
      </c>
      <c r="MM2" s="662"/>
      <c r="MN2" s="661" t="str">
        <f t="shared" ref="MN2" si="32">TEXT(MN3,"ddd")</f>
        <v>Wed</v>
      </c>
      <c r="MO2" s="662"/>
      <c r="MP2" s="661" t="str">
        <f t="shared" ref="MP2" si="33">TEXT(MP3,"ddd")</f>
        <v>Thu</v>
      </c>
      <c r="MQ2" s="662"/>
      <c r="MR2" s="661" t="str">
        <f t="shared" ref="MR2" si="34">TEXT(MR3,"ddd")</f>
        <v>Fri</v>
      </c>
      <c r="MS2" s="662"/>
      <c r="MT2" s="661" t="str">
        <f t="shared" ref="MT2" si="35">TEXT(MT3,"ddd")</f>
        <v>Sat</v>
      </c>
      <c r="MU2" s="662"/>
      <c r="MV2" s="661" t="str">
        <f t="shared" ref="MV2" si="36">TEXT(MV3,"ddd")</f>
        <v>Sun</v>
      </c>
      <c r="MW2" s="662"/>
      <c r="MX2" s="661" t="str">
        <f t="shared" ref="MX2" si="37">TEXT(MX3,"ddd")</f>
        <v>Mon</v>
      </c>
      <c r="MY2" s="662"/>
      <c r="MZ2" s="661" t="str">
        <f t="shared" ref="MZ2" si="38">TEXT(MZ3,"ddd")</f>
        <v>Tue</v>
      </c>
      <c r="NA2" s="662"/>
      <c r="NB2" s="661" t="str">
        <f t="shared" ref="NB2" si="39">TEXT(NB3,"ddd")</f>
        <v>Wed</v>
      </c>
      <c r="NC2" s="662"/>
      <c r="ND2" s="661" t="str">
        <f t="shared" ref="ND2" si="40">TEXT(ND3,"ddd")</f>
        <v>Thu</v>
      </c>
      <c r="NE2" s="662"/>
      <c r="NF2" s="661" t="str">
        <f t="shared" ref="NF2" si="41">TEXT(NF3,"ddd")</f>
        <v>Fri</v>
      </c>
      <c r="NG2" s="662"/>
      <c r="NH2" s="661" t="str">
        <f t="shared" ref="NH2" si="42">TEXT(NH3,"ddd")</f>
        <v>Sat</v>
      </c>
      <c r="NI2" s="662"/>
      <c r="NJ2" s="661" t="str">
        <f t="shared" ref="NJ2" si="43">TEXT(NJ3,"ddd")</f>
        <v>Sun</v>
      </c>
      <c r="NK2" s="662"/>
      <c r="NL2" s="661" t="str">
        <f t="shared" ref="NL2" si="44">TEXT(NL3,"ddd")</f>
        <v>Mon</v>
      </c>
      <c r="NM2" s="662"/>
      <c r="NN2" s="661" t="str">
        <f t="shared" ref="NN2" si="45">TEXT(NN3,"ddd")</f>
        <v>Tue</v>
      </c>
      <c r="NO2" s="662"/>
      <c r="NP2" s="661" t="str">
        <f t="shared" ref="NP2" si="46">TEXT(NP3,"ddd")</f>
        <v>Wed</v>
      </c>
      <c r="NQ2" s="662"/>
      <c r="NR2" s="661" t="str">
        <f t="shared" ref="NR2" si="47">TEXT(NR3,"ddd")</f>
        <v>Thu</v>
      </c>
      <c r="NS2" s="662"/>
      <c r="NT2" s="661" t="str">
        <f t="shared" ref="NT2" si="48">TEXT(NT3,"ddd")</f>
        <v>Fri</v>
      </c>
      <c r="NU2" s="662"/>
      <c r="NV2" s="661" t="str">
        <f t="shared" ref="NV2" si="49">TEXT(NV3,"ddd")</f>
        <v>Sat</v>
      </c>
      <c r="NW2" s="662"/>
      <c r="NX2" s="661" t="str">
        <f t="shared" ref="NX2" si="50">TEXT(NX3,"ddd")</f>
        <v>Sun</v>
      </c>
      <c r="NY2" s="662"/>
      <c r="NZ2" s="661" t="str">
        <f t="shared" ref="NZ2" si="51">TEXT(NZ3,"ddd")</f>
        <v>Mon</v>
      </c>
      <c r="OA2" s="662"/>
      <c r="OB2" s="661" t="str">
        <f t="shared" ref="OB2" si="52">TEXT(OB3,"ddd")</f>
        <v>Tue</v>
      </c>
      <c r="OC2" s="662"/>
      <c r="OD2" s="661" t="str">
        <f t="shared" ref="OD2" si="53">TEXT(OD3,"ddd")</f>
        <v>Wed</v>
      </c>
      <c r="OE2" s="662"/>
      <c r="OF2" s="661" t="str">
        <f t="shared" ref="OF2" si="54">TEXT(OF3,"ddd")</f>
        <v>Thu</v>
      </c>
      <c r="OG2" s="662"/>
      <c r="OH2" s="661" t="str">
        <f t="shared" ref="OH2" si="55">TEXT(OH3,"ddd")</f>
        <v>Fri</v>
      </c>
      <c r="OI2" s="662"/>
      <c r="OJ2" s="661" t="str">
        <f t="shared" ref="OJ2" si="56">TEXT(OJ3,"ddd")</f>
        <v>Sat</v>
      </c>
      <c r="OK2" s="662"/>
      <c r="OL2" s="661" t="str">
        <f t="shared" ref="OL2" si="57">TEXT(OL3,"ddd")</f>
        <v>Sun</v>
      </c>
      <c r="OM2" s="662"/>
      <c r="ON2" s="661" t="str">
        <f t="shared" ref="ON2:AIZ2" si="58">TEXT(ON3,"ddd")</f>
        <v>Mon</v>
      </c>
      <c r="OO2" s="662"/>
      <c r="OP2" s="661" t="str">
        <f t="shared" si="58"/>
        <v>Tue</v>
      </c>
      <c r="OQ2" s="662"/>
      <c r="OR2" s="661" t="str">
        <f t="shared" si="58"/>
        <v>Wed</v>
      </c>
      <c r="OS2" s="662"/>
      <c r="OT2" s="661" t="str">
        <f t="shared" si="58"/>
        <v>Thu</v>
      </c>
      <c r="OU2" s="662"/>
      <c r="OV2" s="661" t="str">
        <f t="shared" si="58"/>
        <v>Fri</v>
      </c>
      <c r="OW2" s="662"/>
      <c r="OX2" s="661" t="str">
        <f t="shared" si="58"/>
        <v>Sat</v>
      </c>
      <c r="OY2" s="662"/>
      <c r="OZ2" s="661" t="str">
        <f t="shared" si="58"/>
        <v>Sun</v>
      </c>
      <c r="PA2" s="662"/>
      <c r="PB2" s="661" t="str">
        <f t="shared" si="58"/>
        <v>Mon</v>
      </c>
      <c r="PC2" s="662"/>
      <c r="PD2" s="661" t="str">
        <f t="shared" si="58"/>
        <v>Tue</v>
      </c>
      <c r="PE2" s="662"/>
      <c r="PF2" s="661" t="str">
        <f t="shared" si="58"/>
        <v>Wed</v>
      </c>
      <c r="PG2" s="662"/>
      <c r="PH2" s="661" t="str">
        <f t="shared" si="58"/>
        <v>Thu</v>
      </c>
      <c r="PI2" s="662"/>
      <c r="PJ2" s="661" t="str">
        <f t="shared" si="58"/>
        <v>Fri</v>
      </c>
      <c r="PK2" s="662"/>
      <c r="PL2" s="661" t="str">
        <f t="shared" si="58"/>
        <v>Sat</v>
      </c>
      <c r="PM2" s="662"/>
      <c r="PN2" s="661" t="str">
        <f t="shared" si="58"/>
        <v>Sun</v>
      </c>
      <c r="PO2" s="662"/>
      <c r="PP2" s="661" t="str">
        <f t="shared" si="58"/>
        <v>Mon</v>
      </c>
      <c r="PQ2" s="662"/>
      <c r="PR2" s="661" t="str">
        <f t="shared" si="58"/>
        <v>Tue</v>
      </c>
      <c r="PS2" s="662"/>
      <c r="PT2" s="661" t="str">
        <f t="shared" si="58"/>
        <v>Wed</v>
      </c>
      <c r="PU2" s="662"/>
      <c r="PV2" s="661" t="str">
        <f t="shared" si="58"/>
        <v>Thu</v>
      </c>
      <c r="PW2" s="662"/>
      <c r="PX2" s="661" t="str">
        <f t="shared" si="58"/>
        <v>Fri</v>
      </c>
      <c r="PY2" s="662"/>
      <c r="PZ2" s="661" t="str">
        <f t="shared" si="58"/>
        <v>Sat</v>
      </c>
      <c r="QA2" s="662"/>
      <c r="QB2" s="661" t="str">
        <f t="shared" si="58"/>
        <v>Sun</v>
      </c>
      <c r="QC2" s="662"/>
      <c r="QD2" s="661" t="str">
        <f t="shared" si="58"/>
        <v>Mon</v>
      </c>
      <c r="QE2" s="662"/>
      <c r="QF2" s="661" t="str">
        <f t="shared" si="58"/>
        <v>Tue</v>
      </c>
      <c r="QG2" s="662"/>
      <c r="QH2" s="661" t="str">
        <f t="shared" si="58"/>
        <v>Wed</v>
      </c>
      <c r="QI2" s="662"/>
      <c r="QJ2" s="661" t="str">
        <f t="shared" si="58"/>
        <v>Thu</v>
      </c>
      <c r="QK2" s="662"/>
      <c r="QL2" s="661" t="str">
        <f t="shared" si="58"/>
        <v>Fri</v>
      </c>
      <c r="QM2" s="662"/>
      <c r="QN2" s="661" t="str">
        <f t="shared" si="58"/>
        <v>Sat</v>
      </c>
      <c r="QO2" s="662"/>
      <c r="QP2" s="661" t="str">
        <f t="shared" si="58"/>
        <v>Sun</v>
      </c>
      <c r="QQ2" s="662"/>
      <c r="QR2" s="661" t="str">
        <f t="shared" si="58"/>
        <v>Mon</v>
      </c>
      <c r="QS2" s="662"/>
      <c r="QT2" s="661" t="str">
        <f t="shared" si="58"/>
        <v>Tue</v>
      </c>
      <c r="QU2" s="662"/>
      <c r="QV2" s="661" t="str">
        <f t="shared" si="58"/>
        <v>Wed</v>
      </c>
      <c r="QW2" s="662"/>
      <c r="QX2" s="661" t="str">
        <f t="shared" si="58"/>
        <v>Thu</v>
      </c>
      <c r="QY2" s="662"/>
      <c r="QZ2" s="661" t="str">
        <f t="shared" si="58"/>
        <v>Fri</v>
      </c>
      <c r="RA2" s="662"/>
      <c r="RB2" s="661" t="str">
        <f t="shared" si="58"/>
        <v>Sat</v>
      </c>
      <c r="RC2" s="662"/>
      <c r="RD2" s="661" t="str">
        <f t="shared" si="58"/>
        <v>Sun</v>
      </c>
      <c r="RE2" s="662"/>
      <c r="RF2" s="661" t="str">
        <f t="shared" si="58"/>
        <v>Mon</v>
      </c>
      <c r="RG2" s="662"/>
      <c r="RH2" s="661" t="str">
        <f t="shared" si="58"/>
        <v>Tue</v>
      </c>
      <c r="RI2" s="662"/>
      <c r="RJ2" s="661" t="str">
        <f t="shared" si="58"/>
        <v>Wed</v>
      </c>
      <c r="RK2" s="662"/>
      <c r="RL2" s="661" t="str">
        <f t="shared" si="58"/>
        <v>Thu</v>
      </c>
      <c r="RM2" s="662"/>
      <c r="RN2" s="661" t="str">
        <f t="shared" si="58"/>
        <v>Fri</v>
      </c>
      <c r="RO2" s="662"/>
      <c r="RP2" s="661" t="str">
        <f t="shared" si="58"/>
        <v>Sat</v>
      </c>
      <c r="RQ2" s="662"/>
      <c r="RR2" s="661" t="str">
        <f t="shared" si="58"/>
        <v>Sun</v>
      </c>
      <c r="RS2" s="662"/>
      <c r="RT2" s="661" t="str">
        <f t="shared" si="58"/>
        <v>Mon</v>
      </c>
      <c r="RU2" s="662"/>
      <c r="RV2" s="661" t="str">
        <f t="shared" si="58"/>
        <v>Tue</v>
      </c>
      <c r="RW2" s="662"/>
      <c r="RX2" s="661" t="str">
        <f t="shared" si="58"/>
        <v>Wed</v>
      </c>
      <c r="RY2" s="662"/>
      <c r="RZ2" s="661" t="str">
        <f t="shared" si="58"/>
        <v>Thu</v>
      </c>
      <c r="SA2" s="662"/>
      <c r="SB2" s="661" t="str">
        <f t="shared" si="58"/>
        <v>Fri</v>
      </c>
      <c r="SC2" s="662"/>
      <c r="SD2" s="661" t="str">
        <f t="shared" si="58"/>
        <v>Sat</v>
      </c>
      <c r="SE2" s="662"/>
      <c r="SF2" s="661" t="str">
        <f t="shared" si="58"/>
        <v>Sun</v>
      </c>
      <c r="SG2" s="662"/>
      <c r="SH2" s="661" t="str">
        <f t="shared" si="58"/>
        <v>Mon</v>
      </c>
      <c r="SI2" s="662"/>
      <c r="SJ2" s="661" t="str">
        <f t="shared" si="58"/>
        <v>Tue</v>
      </c>
      <c r="SK2" s="662"/>
      <c r="SL2" s="661" t="str">
        <f t="shared" si="58"/>
        <v>Wed</v>
      </c>
      <c r="SM2" s="662"/>
      <c r="SN2" s="661" t="str">
        <f t="shared" si="58"/>
        <v>Thu</v>
      </c>
      <c r="SO2" s="662"/>
      <c r="SP2" s="661" t="str">
        <f t="shared" si="58"/>
        <v>Fri</v>
      </c>
      <c r="SQ2" s="662"/>
      <c r="SR2" s="661" t="str">
        <f t="shared" si="58"/>
        <v>Sat</v>
      </c>
      <c r="SS2" s="662"/>
      <c r="ST2" s="661" t="str">
        <f t="shared" si="58"/>
        <v>Sun</v>
      </c>
      <c r="SU2" s="662"/>
      <c r="SV2" s="661" t="str">
        <f t="shared" si="58"/>
        <v>Mon</v>
      </c>
      <c r="SW2" s="662"/>
      <c r="SX2" s="661" t="str">
        <f t="shared" si="58"/>
        <v>Tue</v>
      </c>
      <c r="SY2" s="662"/>
      <c r="SZ2" s="661" t="str">
        <f t="shared" si="58"/>
        <v>Wed</v>
      </c>
      <c r="TA2" s="662"/>
      <c r="TB2" s="661" t="str">
        <f t="shared" si="58"/>
        <v>Thu</v>
      </c>
      <c r="TC2" s="662"/>
      <c r="TD2" s="661" t="str">
        <f t="shared" si="58"/>
        <v>Fri</v>
      </c>
      <c r="TE2" s="662"/>
      <c r="TF2" s="661" t="str">
        <f t="shared" si="58"/>
        <v>Sat</v>
      </c>
      <c r="TG2" s="662"/>
      <c r="TH2" s="661" t="str">
        <f t="shared" si="58"/>
        <v>Sun</v>
      </c>
      <c r="TI2" s="662"/>
      <c r="TJ2" s="661" t="str">
        <f t="shared" si="58"/>
        <v>Mon</v>
      </c>
      <c r="TK2" s="662"/>
      <c r="TL2" s="661" t="str">
        <f t="shared" si="58"/>
        <v>Tue</v>
      </c>
      <c r="TM2" s="662"/>
      <c r="TN2" s="661" t="str">
        <f>TEXT(TN3,"ddd")</f>
        <v>Wed</v>
      </c>
      <c r="TO2" s="662"/>
      <c r="TP2" s="661" t="str">
        <f>TEXT(TP3,"ddd")</f>
        <v>Thu</v>
      </c>
      <c r="TQ2" s="662"/>
      <c r="TR2" s="661" t="str">
        <f>TEXT(TR3,"ddd")</f>
        <v>Fri</v>
      </c>
      <c r="TS2" s="662"/>
      <c r="TT2" s="661" t="str">
        <f>TEXT(TT3,"ddd")</f>
        <v>Sat</v>
      </c>
      <c r="TU2" s="662"/>
      <c r="TV2" s="661" t="str">
        <f>TEXT(TV3,"ddd")</f>
        <v>Sun</v>
      </c>
      <c r="TW2" s="662"/>
      <c r="TX2" s="661" t="str">
        <f>TEXT(TX3,"ddd")</f>
        <v>Mon</v>
      </c>
      <c r="TY2" s="662"/>
      <c r="TZ2" s="661" t="str">
        <f>TEXT(TZ3,"ddd")</f>
        <v>Tue</v>
      </c>
      <c r="UA2" s="662"/>
      <c r="UB2" s="661" t="str">
        <f>TEXT(UB3,"ddd")</f>
        <v>Wed</v>
      </c>
      <c r="UC2" s="662"/>
      <c r="UD2" s="661" t="str">
        <f>TEXT(UD3,"ddd")</f>
        <v>Thu</v>
      </c>
      <c r="UE2" s="662"/>
      <c r="UF2" s="661" t="str">
        <f>TEXT(UF3,"ddd")</f>
        <v>Fri</v>
      </c>
      <c r="UG2" s="662"/>
      <c r="UH2" s="661" t="str">
        <f t="shared" si="58"/>
        <v>Sat</v>
      </c>
      <c r="UI2" s="662"/>
      <c r="UJ2" s="661" t="str">
        <f>TEXT(UJ3,"ddd")</f>
        <v>Sun</v>
      </c>
      <c r="UK2" s="662"/>
      <c r="UL2" s="661" t="str">
        <f>TEXT(UL3,"ddd")</f>
        <v>Mon</v>
      </c>
      <c r="UM2" s="662"/>
      <c r="UN2" s="661" t="str">
        <f>TEXT(UN3,"ddd")</f>
        <v>Tue</v>
      </c>
      <c r="UO2" s="662"/>
      <c r="UP2" s="661" t="str">
        <f>TEXT(UP3,"ddd")</f>
        <v>Wed</v>
      </c>
      <c r="UQ2" s="662"/>
      <c r="UR2" s="661" t="str">
        <f>TEXT(UR3,"ddd")</f>
        <v>Thu</v>
      </c>
      <c r="US2" s="662"/>
      <c r="UT2" s="661" t="str">
        <f>TEXT(UT3,"ddd")</f>
        <v>Fri</v>
      </c>
      <c r="UU2" s="662"/>
      <c r="UV2" s="661" t="str">
        <f t="shared" si="58"/>
        <v>Sat</v>
      </c>
      <c r="UW2" s="662"/>
      <c r="UX2" s="661" t="str">
        <f t="shared" si="58"/>
        <v>Sun</v>
      </c>
      <c r="UY2" s="662"/>
      <c r="UZ2" s="661" t="str">
        <f t="shared" si="58"/>
        <v>Mon</v>
      </c>
      <c r="VA2" s="662"/>
      <c r="VB2" s="661" t="str">
        <f t="shared" si="58"/>
        <v>Tue</v>
      </c>
      <c r="VC2" s="662"/>
      <c r="VD2" s="661" t="str">
        <f>TEXT(VD3,"ddd")</f>
        <v>Wed</v>
      </c>
      <c r="VE2" s="662"/>
      <c r="VF2" s="661" t="str">
        <f>TEXT(VF3,"ddd")</f>
        <v>Thu</v>
      </c>
      <c r="VG2" s="662"/>
      <c r="VH2" s="661" t="str">
        <f>TEXT(VH3,"ddd")</f>
        <v>Fri</v>
      </c>
      <c r="VI2" s="662"/>
      <c r="VJ2" s="661" t="str">
        <f>TEXT(VJ3,"ddd")</f>
        <v>Sat</v>
      </c>
      <c r="VK2" s="662"/>
      <c r="VL2" s="661" t="str">
        <f>TEXT(VL3,"ddd")</f>
        <v>Sun</v>
      </c>
      <c r="VM2" s="662"/>
      <c r="VN2" s="661" t="str">
        <f>TEXT(VN3,"ddd")</f>
        <v>Mon</v>
      </c>
      <c r="VO2" s="662"/>
      <c r="VP2" s="661" t="str">
        <f t="shared" si="58"/>
        <v>Tue</v>
      </c>
      <c r="VQ2" s="662"/>
      <c r="VR2" s="661" t="str">
        <f t="shared" si="58"/>
        <v>Wed</v>
      </c>
      <c r="VS2" s="662"/>
      <c r="VT2" s="661" t="str">
        <f t="shared" si="58"/>
        <v>Thu</v>
      </c>
      <c r="VU2" s="662"/>
      <c r="VV2" s="661" t="str">
        <f t="shared" si="58"/>
        <v>Fri</v>
      </c>
      <c r="VW2" s="662"/>
      <c r="VX2" s="661" t="str">
        <f t="shared" si="58"/>
        <v>Sat</v>
      </c>
      <c r="VY2" s="662"/>
      <c r="VZ2" s="661" t="str">
        <f t="shared" si="58"/>
        <v>Sun</v>
      </c>
      <c r="WA2" s="662"/>
      <c r="WB2" s="661" t="str">
        <f t="shared" si="58"/>
        <v>Mon</v>
      </c>
      <c r="WC2" s="662"/>
      <c r="WD2" s="661" t="str">
        <f t="shared" si="58"/>
        <v>Tue</v>
      </c>
      <c r="WE2" s="662"/>
      <c r="WF2" s="661" t="str">
        <f t="shared" si="58"/>
        <v>Wed</v>
      </c>
      <c r="WG2" s="662"/>
      <c r="WH2" s="661" t="str">
        <f t="shared" si="58"/>
        <v>Thu</v>
      </c>
      <c r="WI2" s="662"/>
      <c r="WJ2" s="661" t="str">
        <f t="shared" si="58"/>
        <v>Fri</v>
      </c>
      <c r="WK2" s="662"/>
      <c r="WL2" s="661" t="str">
        <f t="shared" si="58"/>
        <v>Sat</v>
      </c>
      <c r="WM2" s="662"/>
      <c r="WN2" s="661" t="str">
        <f t="shared" si="58"/>
        <v>Sun</v>
      </c>
      <c r="WO2" s="662"/>
      <c r="WP2" s="661" t="str">
        <f t="shared" si="58"/>
        <v>Mon</v>
      </c>
      <c r="WQ2" s="662"/>
      <c r="WR2" s="661" t="str">
        <f t="shared" si="58"/>
        <v>Tue</v>
      </c>
      <c r="WS2" s="662"/>
      <c r="WT2" s="661" t="str">
        <f t="shared" si="58"/>
        <v>Wed</v>
      </c>
      <c r="WU2" s="662"/>
      <c r="WV2" s="661" t="str">
        <f t="shared" si="58"/>
        <v>Thu</v>
      </c>
      <c r="WW2" s="662"/>
      <c r="WX2" s="661" t="str">
        <f t="shared" si="58"/>
        <v>Fri</v>
      </c>
      <c r="WY2" s="662"/>
      <c r="WZ2" s="661" t="str">
        <f t="shared" si="58"/>
        <v>Sat</v>
      </c>
      <c r="XA2" s="662"/>
      <c r="XB2" s="661" t="str">
        <f t="shared" si="58"/>
        <v>Sun</v>
      </c>
      <c r="XC2" s="662"/>
      <c r="XD2" s="661" t="str">
        <f t="shared" si="58"/>
        <v>Mon</v>
      </c>
      <c r="XE2" s="662"/>
      <c r="XF2" s="661" t="str">
        <f t="shared" si="58"/>
        <v>Tue</v>
      </c>
      <c r="XG2" s="662"/>
      <c r="XH2" s="661" t="str">
        <f t="shared" si="58"/>
        <v>Wed</v>
      </c>
      <c r="XI2" s="662"/>
      <c r="XJ2" s="661" t="str">
        <f t="shared" si="58"/>
        <v>Thu</v>
      </c>
      <c r="XK2" s="662"/>
      <c r="XL2" s="661" t="str">
        <f t="shared" si="58"/>
        <v>Fri</v>
      </c>
      <c r="XM2" s="662"/>
      <c r="XN2" s="661" t="str">
        <f t="shared" si="58"/>
        <v>Sat</v>
      </c>
      <c r="XO2" s="662"/>
      <c r="XP2" s="661" t="str">
        <f t="shared" si="58"/>
        <v>Sun</v>
      </c>
      <c r="XQ2" s="662"/>
      <c r="XR2" s="661" t="str">
        <f t="shared" si="58"/>
        <v>Mon</v>
      </c>
      <c r="XS2" s="662"/>
      <c r="XT2" s="661" t="str">
        <f t="shared" si="58"/>
        <v>Tue</v>
      </c>
      <c r="XU2" s="662"/>
      <c r="XV2" s="661" t="str">
        <f t="shared" si="58"/>
        <v>Wed</v>
      </c>
      <c r="XW2" s="662"/>
      <c r="XX2" s="661" t="str">
        <f t="shared" si="58"/>
        <v>Thu</v>
      </c>
      <c r="XY2" s="662"/>
      <c r="XZ2" s="661" t="str">
        <f t="shared" si="58"/>
        <v>Fri</v>
      </c>
      <c r="YA2" s="662"/>
      <c r="YB2" s="661" t="str">
        <f t="shared" si="58"/>
        <v>Sat</v>
      </c>
      <c r="YC2" s="662"/>
      <c r="YD2" s="661" t="str">
        <f t="shared" si="58"/>
        <v>Sun</v>
      </c>
      <c r="YE2" s="662"/>
      <c r="YF2" s="661" t="str">
        <f t="shared" si="58"/>
        <v>Mon</v>
      </c>
      <c r="YG2" s="662"/>
      <c r="YH2" s="661" t="str">
        <f t="shared" si="58"/>
        <v>Tue</v>
      </c>
      <c r="YI2" s="662"/>
      <c r="YJ2" s="661" t="str">
        <f t="shared" si="58"/>
        <v>Wed</v>
      </c>
      <c r="YK2" s="662"/>
      <c r="YL2" s="661" t="str">
        <f t="shared" si="58"/>
        <v>Thu</v>
      </c>
      <c r="YM2" s="662"/>
      <c r="YN2" s="661" t="str">
        <f t="shared" si="58"/>
        <v>Fri</v>
      </c>
      <c r="YO2" s="662"/>
      <c r="YP2" s="661" t="str">
        <f t="shared" si="58"/>
        <v>Sat</v>
      </c>
      <c r="YQ2" s="662"/>
      <c r="YR2" s="661" t="str">
        <f t="shared" si="58"/>
        <v>Sun</v>
      </c>
      <c r="YS2" s="662"/>
      <c r="YT2" s="661" t="str">
        <f t="shared" si="58"/>
        <v>Mon</v>
      </c>
      <c r="YU2" s="662"/>
      <c r="YV2" s="661" t="str">
        <f t="shared" si="58"/>
        <v>Tue</v>
      </c>
      <c r="YW2" s="662"/>
      <c r="YX2" s="661" t="str">
        <f t="shared" si="58"/>
        <v>Wed</v>
      </c>
      <c r="YY2" s="662"/>
      <c r="YZ2" s="661" t="str">
        <f t="shared" si="58"/>
        <v>Thu</v>
      </c>
      <c r="ZA2" s="662"/>
      <c r="ZB2" s="661" t="str">
        <f t="shared" si="58"/>
        <v>Fri</v>
      </c>
      <c r="ZC2" s="662"/>
      <c r="ZD2" s="661" t="str">
        <f t="shared" si="58"/>
        <v>Sat</v>
      </c>
      <c r="ZE2" s="662"/>
      <c r="ZF2" s="661" t="str">
        <f t="shared" si="58"/>
        <v>Sun</v>
      </c>
      <c r="ZG2" s="662"/>
      <c r="ZH2" s="661" t="str">
        <f t="shared" si="58"/>
        <v>Mon</v>
      </c>
      <c r="ZI2" s="662"/>
      <c r="ZJ2" s="661" t="str">
        <f t="shared" si="58"/>
        <v>Tue</v>
      </c>
      <c r="ZK2" s="662"/>
      <c r="ZL2" s="661" t="str">
        <f t="shared" si="58"/>
        <v>Wed</v>
      </c>
      <c r="ZM2" s="662"/>
      <c r="ZN2" s="661" t="str">
        <f t="shared" si="58"/>
        <v>Thu</v>
      </c>
      <c r="ZO2" s="662"/>
      <c r="ZP2" s="661" t="str">
        <f t="shared" si="58"/>
        <v>Fri</v>
      </c>
      <c r="ZQ2" s="662"/>
      <c r="ZR2" s="661" t="str">
        <f t="shared" si="58"/>
        <v>Sat</v>
      </c>
      <c r="ZS2" s="662"/>
      <c r="ZT2" s="661" t="str">
        <f t="shared" si="58"/>
        <v>Sun</v>
      </c>
      <c r="ZU2" s="662"/>
      <c r="ZV2" s="661" t="str">
        <f t="shared" si="58"/>
        <v>Mon</v>
      </c>
      <c r="ZW2" s="662"/>
      <c r="ZX2" s="661" t="str">
        <f t="shared" si="58"/>
        <v>Tue</v>
      </c>
      <c r="ZY2" s="662"/>
      <c r="ZZ2" s="661" t="str">
        <f t="shared" si="58"/>
        <v>Wed</v>
      </c>
      <c r="AAA2" s="662"/>
      <c r="AAB2" s="661" t="str">
        <f t="shared" si="58"/>
        <v>Thu</v>
      </c>
      <c r="AAC2" s="662"/>
      <c r="AAD2" s="661" t="str">
        <f t="shared" si="58"/>
        <v>Fri</v>
      </c>
      <c r="AAE2" s="662"/>
      <c r="AAF2" s="661" t="str">
        <f t="shared" si="58"/>
        <v>Sat</v>
      </c>
      <c r="AAG2" s="662"/>
      <c r="AAH2" s="661" t="str">
        <f t="shared" si="58"/>
        <v>Sun</v>
      </c>
      <c r="AAI2" s="662"/>
      <c r="AAJ2" s="661" t="str">
        <f t="shared" si="58"/>
        <v>Mon</v>
      </c>
      <c r="AAK2" s="662"/>
      <c r="AAL2" s="661" t="str">
        <f t="shared" si="58"/>
        <v>Tue</v>
      </c>
      <c r="AAM2" s="662"/>
      <c r="AAN2" s="661" t="str">
        <f t="shared" si="58"/>
        <v>Wed</v>
      </c>
      <c r="AAO2" s="662"/>
      <c r="AAP2" s="661" t="str">
        <f t="shared" si="58"/>
        <v>Thu</v>
      </c>
      <c r="AAQ2" s="662"/>
      <c r="AAR2" s="661" t="str">
        <f t="shared" si="58"/>
        <v>Fri</v>
      </c>
      <c r="AAS2" s="662"/>
      <c r="AAT2" s="661" t="str">
        <f t="shared" si="58"/>
        <v>Sat</v>
      </c>
      <c r="AAU2" s="662"/>
      <c r="AAV2" s="661" t="str">
        <f t="shared" si="58"/>
        <v>Sun</v>
      </c>
      <c r="AAW2" s="662"/>
      <c r="AAX2" s="661" t="str">
        <f t="shared" si="58"/>
        <v>Mon</v>
      </c>
      <c r="AAY2" s="662"/>
      <c r="AAZ2" s="661" t="str">
        <f t="shared" si="58"/>
        <v>Tue</v>
      </c>
      <c r="ABA2" s="662"/>
      <c r="ABB2" s="661" t="str">
        <f t="shared" si="58"/>
        <v>Wed</v>
      </c>
      <c r="ABC2" s="662"/>
      <c r="ABD2" s="661" t="str">
        <f t="shared" si="58"/>
        <v>Thu</v>
      </c>
      <c r="ABE2" s="662"/>
      <c r="ABF2" s="661" t="str">
        <f t="shared" si="58"/>
        <v>Fri</v>
      </c>
      <c r="ABG2" s="662"/>
      <c r="ABH2" s="661" t="str">
        <f t="shared" si="58"/>
        <v>Sat</v>
      </c>
      <c r="ABI2" s="662"/>
      <c r="ABJ2" s="661" t="str">
        <f t="shared" si="58"/>
        <v>Sun</v>
      </c>
      <c r="ABK2" s="662"/>
      <c r="ABL2" s="661" t="str">
        <f t="shared" si="58"/>
        <v>Mon</v>
      </c>
      <c r="ABM2" s="662"/>
      <c r="ABN2" s="661" t="str">
        <f t="shared" si="58"/>
        <v>Tue</v>
      </c>
      <c r="ABO2" s="662"/>
      <c r="ABP2" s="661" t="str">
        <f t="shared" si="58"/>
        <v>Wed</v>
      </c>
      <c r="ABQ2" s="662"/>
      <c r="ABR2" s="661" t="str">
        <f t="shared" si="58"/>
        <v>Thu</v>
      </c>
      <c r="ABS2" s="662"/>
      <c r="ABT2" s="661" t="str">
        <f t="shared" si="58"/>
        <v>Fri</v>
      </c>
      <c r="ABU2" s="662"/>
      <c r="ABV2" s="661" t="str">
        <f t="shared" si="58"/>
        <v>Sat</v>
      </c>
      <c r="ABW2" s="662"/>
      <c r="ABX2" s="661" t="str">
        <f t="shared" si="58"/>
        <v>Sun</v>
      </c>
      <c r="ABY2" s="662"/>
      <c r="ABZ2" s="661" t="str">
        <f t="shared" si="58"/>
        <v>Mon</v>
      </c>
      <c r="ACA2" s="662"/>
      <c r="ACB2" s="661" t="str">
        <f t="shared" si="58"/>
        <v>Tue</v>
      </c>
      <c r="ACC2" s="662"/>
      <c r="ACD2" s="661" t="str">
        <f t="shared" si="58"/>
        <v>Wed</v>
      </c>
      <c r="ACE2" s="662"/>
      <c r="ACF2" s="661" t="str">
        <f t="shared" si="58"/>
        <v>Thu</v>
      </c>
      <c r="ACG2" s="662"/>
      <c r="ACH2" s="661" t="str">
        <f t="shared" si="58"/>
        <v>Fri</v>
      </c>
      <c r="ACI2" s="662"/>
      <c r="ACJ2" s="661" t="str">
        <f t="shared" si="58"/>
        <v>Sat</v>
      </c>
      <c r="ACK2" s="662"/>
      <c r="ACL2" s="661" t="str">
        <f t="shared" si="58"/>
        <v>Sun</v>
      </c>
      <c r="ACM2" s="662"/>
      <c r="ACN2" s="661" t="str">
        <f t="shared" si="58"/>
        <v>Mon</v>
      </c>
      <c r="ACO2" s="662"/>
      <c r="ACP2" s="661" t="str">
        <f t="shared" si="58"/>
        <v>Tue</v>
      </c>
      <c r="ACQ2" s="662"/>
      <c r="ACR2" s="661" t="str">
        <f t="shared" si="58"/>
        <v>Wed</v>
      </c>
      <c r="ACS2" s="662"/>
      <c r="ACT2" s="661" t="str">
        <f t="shared" si="58"/>
        <v>Thu</v>
      </c>
      <c r="ACU2" s="662"/>
      <c r="ACV2" s="661" t="str">
        <f t="shared" si="58"/>
        <v>Fri</v>
      </c>
      <c r="ACW2" s="662"/>
      <c r="ACX2" s="661" t="str">
        <f t="shared" si="58"/>
        <v>Sat</v>
      </c>
      <c r="ACY2" s="662"/>
      <c r="ACZ2" s="661" t="str">
        <f t="shared" si="58"/>
        <v>Sun</v>
      </c>
      <c r="ADA2" s="662"/>
      <c r="ADB2" s="661" t="str">
        <f t="shared" si="58"/>
        <v>Mon</v>
      </c>
      <c r="ADC2" s="662"/>
      <c r="ADD2" s="661" t="str">
        <f t="shared" si="58"/>
        <v>Tue</v>
      </c>
      <c r="ADE2" s="662"/>
      <c r="ADF2" s="661" t="str">
        <f t="shared" si="58"/>
        <v>Wed</v>
      </c>
      <c r="ADG2" s="662"/>
      <c r="ADH2" s="661" t="str">
        <f t="shared" si="58"/>
        <v>Thu</v>
      </c>
      <c r="ADI2" s="662"/>
      <c r="ADJ2" s="661" t="str">
        <f t="shared" si="58"/>
        <v>Fri</v>
      </c>
      <c r="ADK2" s="662"/>
      <c r="ADL2" s="661" t="str">
        <f t="shared" si="58"/>
        <v>Sat</v>
      </c>
      <c r="ADM2" s="662"/>
      <c r="ADN2" s="661" t="str">
        <f t="shared" si="58"/>
        <v>Sun</v>
      </c>
      <c r="ADO2" s="662"/>
      <c r="ADP2" s="661" t="str">
        <f t="shared" si="58"/>
        <v>Mon</v>
      </c>
      <c r="ADQ2" s="662"/>
      <c r="ADR2" s="661" t="str">
        <f t="shared" si="58"/>
        <v>Tue</v>
      </c>
      <c r="ADS2" s="662"/>
      <c r="ADT2" s="661" t="str">
        <f t="shared" si="58"/>
        <v>Wed</v>
      </c>
      <c r="ADU2" s="662"/>
      <c r="ADV2" s="661" t="str">
        <f t="shared" si="58"/>
        <v>Thu</v>
      </c>
      <c r="ADW2" s="662"/>
      <c r="ADX2" s="661" t="str">
        <f t="shared" si="58"/>
        <v>Fri</v>
      </c>
      <c r="ADY2" s="662"/>
      <c r="ADZ2" s="661" t="str">
        <f t="shared" si="58"/>
        <v>Sat</v>
      </c>
      <c r="AEA2" s="662"/>
      <c r="AEB2" s="661" t="str">
        <f t="shared" si="58"/>
        <v>Sun</v>
      </c>
      <c r="AEC2" s="662"/>
      <c r="AED2" s="661" t="str">
        <f t="shared" si="58"/>
        <v>Mon</v>
      </c>
      <c r="AEE2" s="662"/>
      <c r="AEF2" s="661" t="str">
        <f t="shared" si="58"/>
        <v>Tue</v>
      </c>
      <c r="AEG2" s="662"/>
      <c r="AEH2" s="661" t="str">
        <f t="shared" si="58"/>
        <v>Wed</v>
      </c>
      <c r="AEI2" s="662"/>
      <c r="AEJ2" s="661" t="str">
        <f t="shared" si="58"/>
        <v>Thu</v>
      </c>
      <c r="AEK2" s="662"/>
      <c r="AEL2" s="661" t="str">
        <f t="shared" si="58"/>
        <v>Fri</v>
      </c>
      <c r="AEM2" s="662"/>
      <c r="AEN2" s="661" t="str">
        <f t="shared" si="58"/>
        <v>Sat</v>
      </c>
      <c r="AEO2" s="662"/>
      <c r="AEP2" s="661" t="str">
        <f t="shared" si="58"/>
        <v>Sun</v>
      </c>
      <c r="AEQ2" s="662"/>
      <c r="AER2" s="661" t="str">
        <f t="shared" si="58"/>
        <v>Mon</v>
      </c>
      <c r="AES2" s="662"/>
      <c r="AET2" s="661" t="str">
        <f t="shared" si="58"/>
        <v>Tue</v>
      </c>
      <c r="AEU2" s="662"/>
      <c r="AEV2" s="661" t="str">
        <f t="shared" si="58"/>
        <v>Wed</v>
      </c>
      <c r="AEW2" s="662"/>
      <c r="AEX2" s="661" t="str">
        <f t="shared" si="58"/>
        <v>Thu</v>
      </c>
      <c r="AEY2" s="662"/>
      <c r="AEZ2" s="661" t="str">
        <f t="shared" si="58"/>
        <v>Fri</v>
      </c>
      <c r="AFA2" s="662"/>
      <c r="AFB2" s="661" t="str">
        <f t="shared" si="58"/>
        <v>Sat</v>
      </c>
      <c r="AFC2" s="662"/>
      <c r="AFD2" s="661" t="str">
        <f t="shared" si="58"/>
        <v>Sun</v>
      </c>
      <c r="AFE2" s="662"/>
      <c r="AFF2" s="661" t="str">
        <f t="shared" si="58"/>
        <v>Mon</v>
      </c>
      <c r="AFG2" s="662"/>
      <c r="AFH2" s="661" t="str">
        <f t="shared" si="58"/>
        <v>Tue</v>
      </c>
      <c r="AFI2" s="662"/>
      <c r="AFJ2" s="661" t="str">
        <f t="shared" si="58"/>
        <v>Wed</v>
      </c>
      <c r="AFK2" s="662"/>
      <c r="AFL2" s="661" t="str">
        <f t="shared" si="58"/>
        <v>Thu</v>
      </c>
      <c r="AFM2" s="662"/>
      <c r="AFN2" s="661" t="str">
        <f t="shared" si="58"/>
        <v>Fri</v>
      </c>
      <c r="AFO2" s="662"/>
      <c r="AFP2" s="661" t="str">
        <f t="shared" si="58"/>
        <v>Sat</v>
      </c>
      <c r="AFQ2" s="662"/>
      <c r="AFR2" s="661" t="str">
        <f t="shared" si="58"/>
        <v>Sun</v>
      </c>
      <c r="AFS2" s="662"/>
      <c r="AFT2" s="661" t="str">
        <f t="shared" si="58"/>
        <v>Mon</v>
      </c>
      <c r="AFU2" s="662"/>
      <c r="AFV2" s="661" t="str">
        <f t="shared" si="58"/>
        <v>Tue</v>
      </c>
      <c r="AFW2" s="662"/>
      <c r="AFX2" s="661" t="str">
        <f t="shared" si="58"/>
        <v>Wed</v>
      </c>
      <c r="AFY2" s="662"/>
      <c r="AFZ2" s="661" t="str">
        <f t="shared" si="58"/>
        <v>Thu</v>
      </c>
      <c r="AGA2" s="662"/>
      <c r="AGB2" s="661" t="str">
        <f t="shared" si="58"/>
        <v>Fri</v>
      </c>
      <c r="AGC2" s="662"/>
      <c r="AGD2" s="661" t="str">
        <f t="shared" si="58"/>
        <v>Sat</v>
      </c>
      <c r="AGE2" s="662"/>
      <c r="AGF2" s="661" t="str">
        <f t="shared" si="58"/>
        <v>Sun</v>
      </c>
      <c r="AGG2" s="662"/>
      <c r="AGH2" s="661" t="str">
        <f t="shared" si="58"/>
        <v>Mon</v>
      </c>
      <c r="AGI2" s="662"/>
      <c r="AGJ2" s="661" t="str">
        <f t="shared" si="58"/>
        <v>Tue</v>
      </c>
      <c r="AGK2" s="662"/>
      <c r="AGL2" s="661" t="str">
        <f t="shared" si="58"/>
        <v>Wed</v>
      </c>
      <c r="AGM2" s="662"/>
      <c r="AGN2" s="661" t="str">
        <f t="shared" si="58"/>
        <v>Thu</v>
      </c>
      <c r="AGO2" s="662"/>
      <c r="AGP2" s="661" t="str">
        <f t="shared" si="58"/>
        <v>Fri</v>
      </c>
      <c r="AGQ2" s="662"/>
      <c r="AGR2" s="661" t="str">
        <f t="shared" si="58"/>
        <v>Sat</v>
      </c>
      <c r="AGS2" s="662"/>
      <c r="AGT2" s="661" t="str">
        <f t="shared" si="58"/>
        <v>Sun</v>
      </c>
      <c r="AGU2" s="662"/>
      <c r="AGV2" s="661" t="str">
        <f t="shared" si="58"/>
        <v>Mon</v>
      </c>
      <c r="AGW2" s="662"/>
      <c r="AGX2" s="661" t="str">
        <f t="shared" si="58"/>
        <v>Tue</v>
      </c>
      <c r="AGY2" s="662"/>
      <c r="AGZ2" s="661" t="str">
        <f t="shared" si="58"/>
        <v>Wed</v>
      </c>
      <c r="AHA2" s="662"/>
      <c r="AHB2" s="661" t="str">
        <f t="shared" si="58"/>
        <v>Thu</v>
      </c>
      <c r="AHC2" s="662"/>
      <c r="AHD2" s="661" t="str">
        <f t="shared" si="58"/>
        <v>Fri</v>
      </c>
      <c r="AHE2" s="662"/>
      <c r="AHF2" s="661" t="str">
        <f t="shared" si="58"/>
        <v>Sat</v>
      </c>
      <c r="AHG2" s="662"/>
      <c r="AHH2" s="661" t="str">
        <f t="shared" si="58"/>
        <v>Sun</v>
      </c>
      <c r="AHI2" s="662"/>
      <c r="AHJ2" s="661" t="str">
        <f t="shared" si="58"/>
        <v>Mon</v>
      </c>
      <c r="AHK2" s="662"/>
      <c r="AHL2" s="661" t="str">
        <f t="shared" si="58"/>
        <v>Tue</v>
      </c>
      <c r="AHM2" s="662"/>
      <c r="AHN2" s="661" t="str">
        <f t="shared" si="58"/>
        <v>Wed</v>
      </c>
      <c r="AHO2" s="662"/>
      <c r="AHP2" s="661" t="str">
        <f t="shared" si="58"/>
        <v>Thu</v>
      </c>
      <c r="AHQ2" s="662"/>
      <c r="AHR2" s="661" t="str">
        <f t="shared" si="58"/>
        <v>Fri</v>
      </c>
      <c r="AHS2" s="662"/>
      <c r="AHT2" s="661" t="str">
        <f t="shared" si="58"/>
        <v>Sat</v>
      </c>
      <c r="AHU2" s="662"/>
      <c r="AHV2" s="661" t="str">
        <f t="shared" si="58"/>
        <v>Sun</v>
      </c>
      <c r="AHW2" s="662"/>
      <c r="AHX2" s="661" t="str">
        <f t="shared" si="58"/>
        <v>Mon</v>
      </c>
      <c r="AHY2" s="662"/>
      <c r="AHZ2" s="661" t="str">
        <f t="shared" si="58"/>
        <v>Tue</v>
      </c>
      <c r="AIA2" s="662"/>
      <c r="AIB2" s="661" t="str">
        <f t="shared" si="58"/>
        <v>Wed</v>
      </c>
      <c r="AIC2" s="662"/>
      <c r="AID2" s="661" t="str">
        <f t="shared" si="58"/>
        <v>Thu</v>
      </c>
      <c r="AIE2" s="662"/>
      <c r="AIF2" s="661" t="str">
        <f t="shared" si="58"/>
        <v>Fri</v>
      </c>
      <c r="AIG2" s="662"/>
      <c r="AIH2" s="661" t="str">
        <f t="shared" si="58"/>
        <v>Sat</v>
      </c>
      <c r="AII2" s="662"/>
      <c r="AIJ2" s="661" t="str">
        <f t="shared" si="58"/>
        <v>Sun</v>
      </c>
      <c r="AIK2" s="662"/>
      <c r="AIL2" s="661" t="str">
        <f t="shared" si="58"/>
        <v>Mon</v>
      </c>
      <c r="AIM2" s="662"/>
      <c r="AIN2" s="661" t="str">
        <f t="shared" si="58"/>
        <v>Tue</v>
      </c>
      <c r="AIO2" s="662"/>
      <c r="AIP2" s="661" t="str">
        <f t="shared" si="58"/>
        <v>Wed</v>
      </c>
      <c r="AIQ2" s="662"/>
      <c r="AIR2" s="661" t="str">
        <f t="shared" si="58"/>
        <v>Thu</v>
      </c>
      <c r="AIS2" s="662"/>
      <c r="AIT2" s="661" t="str">
        <f t="shared" si="58"/>
        <v>Fri</v>
      </c>
      <c r="AIU2" s="662"/>
      <c r="AIV2" s="661" t="str">
        <f t="shared" si="58"/>
        <v>Sat</v>
      </c>
      <c r="AIW2" s="662"/>
      <c r="AIX2" s="661" t="str">
        <f t="shared" si="58"/>
        <v>Sun</v>
      </c>
      <c r="AIY2" s="662"/>
      <c r="AIZ2" s="661" t="str">
        <f t="shared" si="58"/>
        <v>Mon</v>
      </c>
      <c r="AJA2" s="662"/>
    </row>
    <row r="3" spans="2:937" ht="40.5" customHeight="1" x14ac:dyDescent="0.25">
      <c r="B3" s="663" t="s">
        <v>527</v>
      </c>
      <c r="C3" s="663" t="s">
        <v>202</v>
      </c>
      <c r="D3" s="675" t="s">
        <v>528</v>
      </c>
      <c r="E3" s="678" t="s">
        <v>289</v>
      </c>
      <c r="F3" s="242" t="s">
        <v>529</v>
      </c>
      <c r="G3" s="681" t="s">
        <v>530</v>
      </c>
      <c r="H3" s="684" t="s">
        <v>531</v>
      </c>
      <c r="I3" s="684" t="s">
        <v>532</v>
      </c>
      <c r="J3" s="28" t="s">
        <v>533</v>
      </c>
      <c r="K3" s="668" t="s">
        <v>534</v>
      </c>
      <c r="L3" s="669"/>
      <c r="M3" s="670"/>
      <c r="N3" s="223"/>
      <c r="O3" s="223"/>
      <c r="P3" s="666">
        <v>45408</v>
      </c>
      <c r="Q3" s="667"/>
      <c r="R3" s="666">
        <f>P3+1</f>
        <v>45409</v>
      </c>
      <c r="S3" s="667"/>
      <c r="T3" s="666">
        <f t="shared" ref="T3" si="59">R3+1</f>
        <v>45410</v>
      </c>
      <c r="U3" s="667"/>
      <c r="V3" s="666">
        <f t="shared" ref="V3" si="60">T3+1</f>
        <v>45411</v>
      </c>
      <c r="W3" s="667"/>
      <c r="X3" s="666">
        <f t="shared" ref="X3" si="61">V3+1</f>
        <v>45412</v>
      </c>
      <c r="Y3" s="667"/>
      <c r="Z3" s="666">
        <f t="shared" ref="Z3" si="62">X3+1</f>
        <v>45413</v>
      </c>
      <c r="AA3" s="667"/>
      <c r="AB3" s="666">
        <f t="shared" ref="AB3" si="63">Z3+1</f>
        <v>45414</v>
      </c>
      <c r="AC3" s="667"/>
      <c r="AD3" s="666">
        <f t="shared" ref="AD3" si="64">AB3+1</f>
        <v>45415</v>
      </c>
      <c r="AE3" s="667"/>
      <c r="AF3" s="666">
        <f t="shared" ref="AF3" si="65">AD3+1</f>
        <v>45416</v>
      </c>
      <c r="AG3" s="667"/>
      <c r="AH3" s="666">
        <f t="shared" ref="AH3" si="66">AF3+1</f>
        <v>45417</v>
      </c>
      <c r="AI3" s="667"/>
      <c r="AJ3" s="666">
        <f t="shared" ref="AJ3" si="67">AH3+1</f>
        <v>45418</v>
      </c>
      <c r="AK3" s="667"/>
      <c r="AL3" s="666">
        <f t="shared" ref="AL3" si="68">AJ3+1</f>
        <v>45419</v>
      </c>
      <c r="AM3" s="667"/>
      <c r="AN3" s="666">
        <f t="shared" ref="AN3" si="69">AL3+1</f>
        <v>45420</v>
      </c>
      <c r="AO3" s="667"/>
      <c r="AP3" s="666">
        <f t="shared" ref="AP3" si="70">AN3+1</f>
        <v>45421</v>
      </c>
      <c r="AQ3" s="667"/>
      <c r="AR3" s="666">
        <v>45658</v>
      </c>
      <c r="AS3" s="667"/>
      <c r="AT3" s="666">
        <f>AR3+1</f>
        <v>45659</v>
      </c>
      <c r="AU3" s="667"/>
      <c r="AV3" s="666">
        <f t="shared" ref="AV3" si="71">AT3+1</f>
        <v>45660</v>
      </c>
      <c r="AW3" s="667"/>
      <c r="AX3" s="666">
        <f t="shared" ref="AX3" si="72">AV3+1</f>
        <v>45661</v>
      </c>
      <c r="AY3" s="667"/>
      <c r="AZ3" s="666">
        <f t="shared" ref="AZ3" si="73">AX3+1</f>
        <v>45662</v>
      </c>
      <c r="BA3" s="667"/>
      <c r="BB3" s="666">
        <f t="shared" ref="BB3" si="74">AZ3+1</f>
        <v>45663</v>
      </c>
      <c r="BC3" s="667"/>
      <c r="BD3" s="666">
        <f t="shared" ref="BD3" si="75">BB3+1</f>
        <v>45664</v>
      </c>
      <c r="BE3" s="667"/>
      <c r="BF3" s="666">
        <f t="shared" ref="BF3" si="76">BD3+1</f>
        <v>45665</v>
      </c>
      <c r="BG3" s="667"/>
      <c r="BH3" s="666">
        <f t="shared" ref="BH3" si="77">BF3+1</f>
        <v>45666</v>
      </c>
      <c r="BI3" s="667"/>
      <c r="BJ3" s="666">
        <f t="shared" ref="BJ3" si="78">BH3+1</f>
        <v>45667</v>
      </c>
      <c r="BK3" s="667"/>
      <c r="BL3" s="666">
        <f t="shared" ref="BL3" si="79">BJ3+1</f>
        <v>45668</v>
      </c>
      <c r="BM3" s="667"/>
      <c r="BN3" s="666">
        <f t="shared" ref="BN3" si="80">BL3+1</f>
        <v>45669</v>
      </c>
      <c r="BO3" s="667"/>
      <c r="BP3" s="666">
        <f t="shared" ref="BP3" si="81">BN3+1</f>
        <v>45670</v>
      </c>
      <c r="BQ3" s="667"/>
      <c r="BR3" s="666">
        <f t="shared" ref="BR3" si="82">BP3+1</f>
        <v>45671</v>
      </c>
      <c r="BS3" s="667"/>
      <c r="BT3" s="666">
        <f t="shared" ref="BT3" si="83">BR3+1</f>
        <v>45672</v>
      </c>
      <c r="BU3" s="667"/>
      <c r="BV3" s="666">
        <f t="shared" ref="BV3" si="84">BT3+1</f>
        <v>45673</v>
      </c>
      <c r="BW3" s="667"/>
      <c r="BX3" s="666">
        <f t="shared" ref="BX3" si="85">BV3+1</f>
        <v>45674</v>
      </c>
      <c r="BY3" s="667"/>
      <c r="BZ3" s="666">
        <f t="shared" ref="BZ3" si="86">BX3+1</f>
        <v>45675</v>
      </c>
      <c r="CA3" s="667"/>
      <c r="CB3" s="666">
        <f t="shared" ref="CB3" si="87">BZ3+1</f>
        <v>45676</v>
      </c>
      <c r="CC3" s="667"/>
      <c r="CD3" s="666">
        <f t="shared" ref="CD3" si="88">CB3+1</f>
        <v>45677</v>
      </c>
      <c r="CE3" s="667"/>
      <c r="CF3" s="666">
        <f t="shared" ref="CF3" si="89">CD3+1</f>
        <v>45678</v>
      </c>
      <c r="CG3" s="667"/>
      <c r="CH3" s="666">
        <f t="shared" ref="CH3" si="90">CF3+1</f>
        <v>45679</v>
      </c>
      <c r="CI3" s="667"/>
      <c r="CJ3" s="666">
        <f t="shared" ref="CJ3" si="91">CH3+1</f>
        <v>45680</v>
      </c>
      <c r="CK3" s="667"/>
      <c r="CL3" s="666">
        <f t="shared" ref="CL3" si="92">CJ3+1</f>
        <v>45681</v>
      </c>
      <c r="CM3" s="667"/>
      <c r="CN3" s="666">
        <f t="shared" ref="CN3" si="93">CL3+1</f>
        <v>45682</v>
      </c>
      <c r="CO3" s="667"/>
      <c r="CP3" s="666">
        <f t="shared" ref="CP3" si="94">CN3+1</f>
        <v>45683</v>
      </c>
      <c r="CQ3" s="667"/>
      <c r="CR3" s="666">
        <f t="shared" ref="CR3" si="95">CP3+1</f>
        <v>45684</v>
      </c>
      <c r="CS3" s="667"/>
      <c r="CT3" s="666">
        <f t="shared" ref="CT3" si="96">CR3+1</f>
        <v>45685</v>
      </c>
      <c r="CU3" s="667"/>
      <c r="CV3" s="666">
        <f t="shared" ref="CV3" si="97">CT3+1</f>
        <v>45686</v>
      </c>
      <c r="CW3" s="667"/>
      <c r="CX3" s="666">
        <f t="shared" ref="CX3" si="98">CV3+1</f>
        <v>45687</v>
      </c>
      <c r="CY3" s="667"/>
      <c r="CZ3" s="666">
        <f t="shared" ref="CZ3" si="99">CX3+1</f>
        <v>45688</v>
      </c>
      <c r="DA3" s="667"/>
      <c r="DB3" s="666">
        <f t="shared" ref="DB3" si="100">CZ3+1</f>
        <v>45689</v>
      </c>
      <c r="DC3" s="667"/>
      <c r="DD3" s="666">
        <f t="shared" ref="DD3" si="101">DB3+1</f>
        <v>45690</v>
      </c>
      <c r="DE3" s="667"/>
      <c r="DF3" s="666">
        <f t="shared" ref="DF3" si="102">DD3+1</f>
        <v>45691</v>
      </c>
      <c r="DG3" s="667"/>
      <c r="DH3" s="666">
        <f t="shared" ref="DH3" si="103">DF3+1</f>
        <v>45692</v>
      </c>
      <c r="DI3" s="667"/>
      <c r="DJ3" s="666">
        <f t="shared" ref="DJ3" si="104">DH3+1</f>
        <v>45693</v>
      </c>
      <c r="DK3" s="667"/>
      <c r="DL3" s="666">
        <f t="shared" ref="DL3" si="105">DJ3+1</f>
        <v>45694</v>
      </c>
      <c r="DM3" s="667"/>
      <c r="DN3" s="666">
        <f t="shared" ref="DN3" si="106">DL3+1</f>
        <v>45695</v>
      </c>
      <c r="DO3" s="667"/>
      <c r="DP3" s="666">
        <f t="shared" ref="DP3" si="107">DN3+1</f>
        <v>45696</v>
      </c>
      <c r="DQ3" s="667"/>
      <c r="DR3" s="666">
        <f t="shared" ref="DR3" si="108">DP3+1</f>
        <v>45697</v>
      </c>
      <c r="DS3" s="667"/>
      <c r="DT3" s="666">
        <f t="shared" ref="DT3" si="109">DR3+1</f>
        <v>45698</v>
      </c>
      <c r="DU3" s="667"/>
      <c r="DV3" s="666">
        <f t="shared" ref="DV3" si="110">DT3+1</f>
        <v>45699</v>
      </c>
      <c r="DW3" s="667"/>
      <c r="DX3" s="666">
        <f t="shared" ref="DX3" si="111">DV3+1</f>
        <v>45700</v>
      </c>
      <c r="DY3" s="667"/>
      <c r="DZ3" s="666">
        <f t="shared" ref="DZ3" si="112">DX3+1</f>
        <v>45701</v>
      </c>
      <c r="EA3" s="667"/>
      <c r="EB3" s="666">
        <f t="shared" ref="EB3" si="113">DZ3+1</f>
        <v>45702</v>
      </c>
      <c r="EC3" s="667"/>
      <c r="ED3" s="666">
        <f t="shared" ref="ED3" si="114">EB3+1</f>
        <v>45703</v>
      </c>
      <c r="EE3" s="667"/>
      <c r="EF3" s="666">
        <f t="shared" ref="EF3" si="115">ED3+1</f>
        <v>45704</v>
      </c>
      <c r="EG3" s="667"/>
      <c r="EH3" s="666">
        <f t="shared" ref="EH3" si="116">EF3+1</f>
        <v>45705</v>
      </c>
      <c r="EI3" s="667"/>
      <c r="EJ3" s="666">
        <f t="shared" ref="EJ3" si="117">EH3+1</f>
        <v>45706</v>
      </c>
      <c r="EK3" s="667"/>
      <c r="EL3" s="666">
        <f t="shared" ref="EL3" si="118">EJ3+1</f>
        <v>45707</v>
      </c>
      <c r="EM3" s="667"/>
      <c r="EN3" s="666">
        <f t="shared" ref="EN3" si="119">EL3+1</f>
        <v>45708</v>
      </c>
      <c r="EO3" s="667"/>
      <c r="EP3" s="666">
        <f t="shared" ref="EP3" si="120">EN3+1</f>
        <v>45709</v>
      </c>
      <c r="EQ3" s="667"/>
      <c r="ER3" s="666">
        <f t="shared" ref="ER3" si="121">EP3+1</f>
        <v>45710</v>
      </c>
      <c r="ES3" s="667"/>
      <c r="ET3" s="666">
        <f t="shared" ref="ET3" si="122">ER3+1</f>
        <v>45711</v>
      </c>
      <c r="EU3" s="667"/>
      <c r="EV3" s="666">
        <f t="shared" ref="EV3" si="123">ET3+1</f>
        <v>45712</v>
      </c>
      <c r="EW3" s="667"/>
      <c r="EX3" s="666">
        <f t="shared" ref="EX3" si="124">EV3+1</f>
        <v>45713</v>
      </c>
      <c r="EY3" s="667"/>
      <c r="EZ3" s="666">
        <f>EX3+1</f>
        <v>45714</v>
      </c>
      <c r="FA3" s="667"/>
      <c r="FB3" s="666">
        <f t="shared" ref="FB3" si="125">EZ3+1</f>
        <v>45715</v>
      </c>
      <c r="FC3" s="667"/>
      <c r="FD3" s="666">
        <f t="shared" ref="FD3" si="126">FB3+1</f>
        <v>45716</v>
      </c>
      <c r="FE3" s="667"/>
      <c r="FF3" s="666">
        <f t="shared" ref="FF3" si="127">FD3+1</f>
        <v>45717</v>
      </c>
      <c r="FG3" s="667"/>
      <c r="FH3" s="666">
        <f t="shared" ref="FH3" si="128">FF3+1</f>
        <v>45718</v>
      </c>
      <c r="FI3" s="667"/>
      <c r="FJ3" s="666">
        <f t="shared" ref="FJ3" si="129">FH3+1</f>
        <v>45719</v>
      </c>
      <c r="FK3" s="667"/>
      <c r="FL3" s="666">
        <f t="shared" ref="FL3" si="130">FJ3+1</f>
        <v>45720</v>
      </c>
      <c r="FM3" s="667"/>
      <c r="FN3" s="666">
        <f t="shared" ref="FN3" si="131">FL3+1</f>
        <v>45721</v>
      </c>
      <c r="FO3" s="667"/>
      <c r="FP3" s="666">
        <f t="shared" ref="FP3" si="132">FN3+1</f>
        <v>45722</v>
      </c>
      <c r="FQ3" s="667"/>
      <c r="FR3" s="666">
        <f t="shared" ref="FR3" si="133">FP3+1</f>
        <v>45723</v>
      </c>
      <c r="FS3" s="667"/>
      <c r="FT3" s="666">
        <f t="shared" ref="FT3" si="134">FR3+1</f>
        <v>45724</v>
      </c>
      <c r="FU3" s="667"/>
      <c r="FV3" s="666">
        <f t="shared" ref="FV3" si="135">FT3+1</f>
        <v>45725</v>
      </c>
      <c r="FW3" s="667"/>
      <c r="FX3" s="666">
        <f t="shared" ref="FX3" si="136">FV3+1</f>
        <v>45726</v>
      </c>
      <c r="FY3" s="667"/>
      <c r="FZ3" s="666">
        <f t="shared" ref="FZ3" si="137">FX3+1</f>
        <v>45727</v>
      </c>
      <c r="GA3" s="667"/>
      <c r="GB3" s="666">
        <f t="shared" ref="GB3" si="138">FZ3+1</f>
        <v>45728</v>
      </c>
      <c r="GC3" s="667"/>
      <c r="GD3" s="666">
        <f t="shared" ref="GD3" si="139">GB3+1</f>
        <v>45729</v>
      </c>
      <c r="GE3" s="667"/>
      <c r="GF3" s="666">
        <f t="shared" ref="GF3" si="140">GD3+1</f>
        <v>45730</v>
      </c>
      <c r="GG3" s="667"/>
      <c r="GH3" s="666">
        <f t="shared" ref="GH3" si="141">GF3+1</f>
        <v>45731</v>
      </c>
      <c r="GI3" s="667"/>
      <c r="GJ3" s="666">
        <f t="shared" ref="GJ3" si="142">GH3+1</f>
        <v>45732</v>
      </c>
      <c r="GK3" s="667"/>
      <c r="GL3" s="666">
        <f t="shared" ref="GL3" si="143">GJ3+1</f>
        <v>45733</v>
      </c>
      <c r="GM3" s="667"/>
      <c r="GN3" s="666">
        <f t="shared" ref="GN3" si="144">GL3+1</f>
        <v>45734</v>
      </c>
      <c r="GO3" s="667"/>
      <c r="GP3" s="666">
        <f t="shared" ref="GP3" si="145">GN3+1</f>
        <v>45735</v>
      </c>
      <c r="GQ3" s="667"/>
      <c r="GR3" s="666">
        <f t="shared" ref="GR3" si="146">GP3+1</f>
        <v>45736</v>
      </c>
      <c r="GS3" s="667"/>
      <c r="GT3" s="666">
        <f t="shared" ref="GT3" si="147">GR3+1</f>
        <v>45737</v>
      </c>
      <c r="GU3" s="667"/>
      <c r="GV3" s="666">
        <f t="shared" ref="GV3" si="148">GT3+1</f>
        <v>45738</v>
      </c>
      <c r="GW3" s="667"/>
      <c r="GX3" s="666">
        <f t="shared" ref="GX3" si="149">GV3+1</f>
        <v>45739</v>
      </c>
      <c r="GY3" s="667"/>
      <c r="GZ3" s="666">
        <f t="shared" ref="GZ3" si="150">GX3+1</f>
        <v>45740</v>
      </c>
      <c r="HA3" s="667"/>
      <c r="HB3" s="666">
        <f t="shared" ref="HB3" si="151">GZ3+1</f>
        <v>45741</v>
      </c>
      <c r="HC3" s="667"/>
      <c r="HD3" s="666">
        <f t="shared" ref="HD3" si="152">HB3+1</f>
        <v>45742</v>
      </c>
      <c r="HE3" s="667"/>
      <c r="HF3" s="666">
        <f t="shared" ref="HF3" si="153">HD3+1</f>
        <v>45743</v>
      </c>
      <c r="HG3" s="667"/>
      <c r="HH3" s="666">
        <f t="shared" ref="HH3" si="154">HF3+1</f>
        <v>45744</v>
      </c>
      <c r="HI3" s="667"/>
      <c r="HJ3" s="666">
        <f t="shared" ref="HJ3" si="155">HH3+1</f>
        <v>45745</v>
      </c>
      <c r="HK3" s="667"/>
      <c r="HL3" s="666">
        <f t="shared" ref="HL3" si="156">HJ3+1</f>
        <v>45746</v>
      </c>
      <c r="HM3" s="667"/>
      <c r="HN3" s="666">
        <f t="shared" ref="HN3" si="157">HL3+1</f>
        <v>45747</v>
      </c>
      <c r="HO3" s="667"/>
      <c r="HP3" s="666">
        <f t="shared" ref="HP3" si="158">HN3+1</f>
        <v>45748</v>
      </c>
      <c r="HQ3" s="667"/>
      <c r="HR3" s="666">
        <f t="shared" ref="HR3" si="159">HP3+1</f>
        <v>45749</v>
      </c>
      <c r="HS3" s="667"/>
      <c r="HT3" s="666">
        <f t="shared" ref="HT3" si="160">HR3+1</f>
        <v>45750</v>
      </c>
      <c r="HU3" s="667"/>
      <c r="HV3" s="666">
        <f t="shared" ref="HV3" si="161">HT3+1</f>
        <v>45751</v>
      </c>
      <c r="HW3" s="667"/>
      <c r="HX3" s="666">
        <f t="shared" ref="HX3" si="162">HV3+1</f>
        <v>45752</v>
      </c>
      <c r="HY3" s="667"/>
      <c r="HZ3" s="666">
        <f t="shared" ref="HZ3" si="163">HX3+1</f>
        <v>45753</v>
      </c>
      <c r="IA3" s="667"/>
      <c r="IB3" s="666">
        <f t="shared" ref="IB3" si="164">HZ3+1</f>
        <v>45754</v>
      </c>
      <c r="IC3" s="667"/>
      <c r="ID3" s="666">
        <f t="shared" ref="ID3" si="165">IB3+1</f>
        <v>45755</v>
      </c>
      <c r="IE3" s="667"/>
      <c r="IF3" s="666">
        <f t="shared" ref="IF3" si="166">ID3+1</f>
        <v>45756</v>
      </c>
      <c r="IG3" s="667"/>
      <c r="IH3" s="666">
        <f t="shared" ref="IH3" si="167">IF3+1</f>
        <v>45757</v>
      </c>
      <c r="II3" s="667"/>
      <c r="IJ3" s="666">
        <f t="shared" ref="IJ3" si="168">IH3+1</f>
        <v>45758</v>
      </c>
      <c r="IK3" s="667"/>
      <c r="IL3" s="666">
        <f t="shared" ref="IL3" si="169">IJ3+1</f>
        <v>45759</v>
      </c>
      <c r="IM3" s="667"/>
      <c r="IN3" s="666">
        <f t="shared" ref="IN3" si="170">IL3+1</f>
        <v>45760</v>
      </c>
      <c r="IO3" s="667"/>
      <c r="IP3" s="666">
        <f t="shared" ref="IP3" si="171">IN3+1</f>
        <v>45761</v>
      </c>
      <c r="IQ3" s="667"/>
      <c r="IR3" s="666">
        <f t="shared" ref="IR3" si="172">IP3+1</f>
        <v>45762</v>
      </c>
      <c r="IS3" s="667"/>
      <c r="IT3" s="666">
        <f t="shared" ref="IT3" si="173">IR3+1</f>
        <v>45763</v>
      </c>
      <c r="IU3" s="667"/>
      <c r="IV3" s="666">
        <f t="shared" ref="IV3" si="174">IT3+1</f>
        <v>45764</v>
      </c>
      <c r="IW3" s="667"/>
      <c r="IX3" s="666">
        <f t="shared" ref="IX3" si="175">IV3+1</f>
        <v>45765</v>
      </c>
      <c r="IY3" s="667"/>
      <c r="IZ3" s="666">
        <f t="shared" ref="IZ3" si="176">IX3+1</f>
        <v>45766</v>
      </c>
      <c r="JA3" s="667"/>
      <c r="JB3" s="666">
        <f t="shared" ref="JB3" si="177">IZ3+1</f>
        <v>45767</v>
      </c>
      <c r="JC3" s="667"/>
      <c r="JD3" s="666">
        <f t="shared" ref="JD3" si="178">JB3+1</f>
        <v>45768</v>
      </c>
      <c r="JE3" s="667"/>
      <c r="JF3" s="666">
        <f t="shared" ref="JF3" si="179">JD3+1</f>
        <v>45769</v>
      </c>
      <c r="JG3" s="667"/>
      <c r="JH3" s="666">
        <f t="shared" ref="JH3" si="180">JF3+1</f>
        <v>45770</v>
      </c>
      <c r="JI3" s="667"/>
      <c r="JJ3" s="666">
        <f t="shared" ref="JJ3" si="181">JH3+1</f>
        <v>45771</v>
      </c>
      <c r="JK3" s="667"/>
      <c r="JL3" s="666">
        <f t="shared" ref="JL3" si="182">JJ3+1</f>
        <v>45772</v>
      </c>
      <c r="JM3" s="667"/>
      <c r="JN3" s="666">
        <f t="shared" ref="JN3" si="183">JL3+1</f>
        <v>45773</v>
      </c>
      <c r="JO3" s="667"/>
      <c r="JP3" s="666">
        <f t="shared" ref="JP3" si="184">JN3+1</f>
        <v>45774</v>
      </c>
      <c r="JQ3" s="667"/>
      <c r="JR3" s="666">
        <f t="shared" ref="JR3" si="185">JP3+1</f>
        <v>45775</v>
      </c>
      <c r="JS3" s="667"/>
      <c r="JT3" s="666">
        <f t="shared" ref="JT3" si="186">JR3+1</f>
        <v>45776</v>
      </c>
      <c r="JU3" s="667"/>
      <c r="JV3" s="666">
        <f t="shared" ref="JV3" si="187">JT3+1</f>
        <v>45777</v>
      </c>
      <c r="JW3" s="667"/>
      <c r="JX3" s="666">
        <f t="shared" ref="JX3" si="188">JV3+1</f>
        <v>45778</v>
      </c>
      <c r="JY3" s="667"/>
      <c r="JZ3" s="666">
        <f t="shared" ref="JZ3" si="189">JX3+1</f>
        <v>45779</v>
      </c>
      <c r="KA3" s="667"/>
      <c r="KB3" s="666">
        <f t="shared" ref="KB3" si="190">JZ3+1</f>
        <v>45780</v>
      </c>
      <c r="KC3" s="667"/>
      <c r="KD3" s="666">
        <f t="shared" ref="KD3" si="191">KB3+1</f>
        <v>45781</v>
      </c>
      <c r="KE3" s="667"/>
      <c r="KF3" s="666">
        <f t="shared" ref="KF3" si="192">KD3+1</f>
        <v>45782</v>
      </c>
      <c r="KG3" s="667"/>
      <c r="KH3" s="666">
        <f t="shared" ref="KH3" si="193">KF3+1</f>
        <v>45783</v>
      </c>
      <c r="KI3" s="667"/>
      <c r="KJ3" s="666">
        <f t="shared" ref="KJ3" si="194">KH3+1</f>
        <v>45784</v>
      </c>
      <c r="KK3" s="667"/>
      <c r="KL3" s="666">
        <f t="shared" ref="KL3" si="195">KJ3+1</f>
        <v>45785</v>
      </c>
      <c r="KM3" s="667"/>
      <c r="KN3" s="666">
        <f t="shared" ref="KN3" si="196">KL3+1</f>
        <v>45786</v>
      </c>
      <c r="KO3" s="667"/>
      <c r="KP3" s="666">
        <f t="shared" ref="KP3" si="197">KN3+1</f>
        <v>45787</v>
      </c>
      <c r="KQ3" s="667"/>
      <c r="KR3" s="666">
        <f t="shared" ref="KR3" si="198">KP3+1</f>
        <v>45788</v>
      </c>
      <c r="KS3" s="667"/>
      <c r="KT3" s="666">
        <f t="shared" ref="KT3" si="199">KR3+1</f>
        <v>45789</v>
      </c>
      <c r="KU3" s="667"/>
      <c r="KV3" s="666">
        <f t="shared" ref="KV3" si="200">KT3+1</f>
        <v>45790</v>
      </c>
      <c r="KW3" s="667"/>
      <c r="KX3" s="666">
        <f t="shared" ref="KX3" si="201">KV3+1</f>
        <v>45791</v>
      </c>
      <c r="KY3" s="667"/>
      <c r="KZ3" s="666">
        <f t="shared" ref="KZ3" si="202">KX3+1</f>
        <v>45792</v>
      </c>
      <c r="LA3" s="667"/>
      <c r="LB3" s="666">
        <f t="shared" ref="LB3" si="203">KZ3+1</f>
        <v>45793</v>
      </c>
      <c r="LC3" s="667"/>
      <c r="LD3" s="666">
        <f t="shared" ref="LD3" si="204">LB3+1</f>
        <v>45794</v>
      </c>
      <c r="LE3" s="667"/>
      <c r="LF3" s="666">
        <f t="shared" ref="LF3" si="205">LD3+1</f>
        <v>45795</v>
      </c>
      <c r="LG3" s="667"/>
      <c r="LH3" s="666">
        <f t="shared" ref="LH3" si="206">LF3+1</f>
        <v>45796</v>
      </c>
      <c r="LI3" s="667"/>
      <c r="LJ3" s="666">
        <f t="shared" ref="LJ3" si="207">LH3+1</f>
        <v>45797</v>
      </c>
      <c r="LK3" s="667"/>
      <c r="LL3" s="666">
        <f t="shared" ref="LL3" si="208">LJ3+1</f>
        <v>45798</v>
      </c>
      <c r="LM3" s="667"/>
      <c r="LN3" s="666">
        <f t="shared" ref="LN3" si="209">LL3+1</f>
        <v>45799</v>
      </c>
      <c r="LO3" s="667"/>
      <c r="LP3" s="666">
        <f t="shared" ref="LP3" si="210">LN3+1</f>
        <v>45800</v>
      </c>
      <c r="LQ3" s="667"/>
      <c r="LR3" s="666">
        <f t="shared" ref="LR3" si="211">LP3+1</f>
        <v>45801</v>
      </c>
      <c r="LS3" s="667"/>
      <c r="LT3" s="666">
        <f t="shared" ref="LT3" si="212">LR3+1</f>
        <v>45802</v>
      </c>
      <c r="LU3" s="667"/>
      <c r="LV3" s="666">
        <f t="shared" ref="LV3" si="213">LT3+1</f>
        <v>45803</v>
      </c>
      <c r="LW3" s="667"/>
      <c r="LX3" s="666">
        <f t="shared" ref="LX3" si="214">LV3+1</f>
        <v>45804</v>
      </c>
      <c r="LY3" s="667"/>
      <c r="LZ3" s="666">
        <f t="shared" ref="LZ3" si="215">LX3+1</f>
        <v>45805</v>
      </c>
      <c r="MA3" s="667"/>
      <c r="MB3" s="666">
        <f t="shared" ref="MB3" si="216">LZ3+1</f>
        <v>45806</v>
      </c>
      <c r="MC3" s="667"/>
      <c r="MD3" s="666">
        <f t="shared" ref="MD3" si="217">MB3+1</f>
        <v>45807</v>
      </c>
      <c r="ME3" s="667"/>
      <c r="MF3" s="666">
        <f t="shared" ref="MF3" si="218">MD3+1</f>
        <v>45808</v>
      </c>
      <c r="MG3" s="667"/>
      <c r="MH3" s="666">
        <f t="shared" ref="MH3" si="219">MF3+1</f>
        <v>45809</v>
      </c>
      <c r="MI3" s="667"/>
      <c r="MJ3" s="666">
        <f t="shared" ref="MJ3" si="220">MH3+1</f>
        <v>45810</v>
      </c>
      <c r="MK3" s="667"/>
      <c r="ML3" s="666">
        <f t="shared" ref="ML3" si="221">MJ3+1</f>
        <v>45811</v>
      </c>
      <c r="MM3" s="667"/>
      <c r="MN3" s="666">
        <f t="shared" ref="MN3" si="222">ML3+1</f>
        <v>45812</v>
      </c>
      <c r="MO3" s="667"/>
      <c r="MP3" s="666">
        <f t="shared" ref="MP3" si="223">MN3+1</f>
        <v>45813</v>
      </c>
      <c r="MQ3" s="667"/>
      <c r="MR3" s="666">
        <f t="shared" ref="MR3" si="224">MP3+1</f>
        <v>45814</v>
      </c>
      <c r="MS3" s="667"/>
      <c r="MT3" s="666">
        <f t="shared" ref="MT3" si="225">MR3+1</f>
        <v>45815</v>
      </c>
      <c r="MU3" s="667"/>
      <c r="MV3" s="666">
        <f t="shared" ref="MV3" si="226">MT3+1</f>
        <v>45816</v>
      </c>
      <c r="MW3" s="667"/>
      <c r="MX3" s="666">
        <f t="shared" ref="MX3" si="227">MV3+1</f>
        <v>45817</v>
      </c>
      <c r="MY3" s="667"/>
      <c r="MZ3" s="666">
        <f t="shared" ref="MZ3" si="228">MX3+1</f>
        <v>45818</v>
      </c>
      <c r="NA3" s="667"/>
      <c r="NB3" s="666">
        <f t="shared" ref="NB3" si="229">MZ3+1</f>
        <v>45819</v>
      </c>
      <c r="NC3" s="667"/>
      <c r="ND3" s="659">
        <f t="shared" ref="ND3" si="230">NB3+1</f>
        <v>45820</v>
      </c>
      <c r="NE3" s="660"/>
      <c r="NF3" s="659">
        <f t="shared" ref="NF3" si="231">ND3+1</f>
        <v>45821</v>
      </c>
      <c r="NG3" s="660"/>
      <c r="NH3" s="659">
        <f t="shared" ref="NH3" si="232">NF3+1</f>
        <v>45822</v>
      </c>
      <c r="NI3" s="660"/>
      <c r="NJ3" s="659">
        <f t="shared" ref="NJ3" si="233">NH3+1</f>
        <v>45823</v>
      </c>
      <c r="NK3" s="660"/>
      <c r="NL3" s="659">
        <f t="shared" ref="NL3" si="234">NJ3+1</f>
        <v>45824</v>
      </c>
      <c r="NM3" s="660"/>
      <c r="NN3" s="659">
        <f t="shared" ref="NN3" si="235">NL3+1</f>
        <v>45825</v>
      </c>
      <c r="NO3" s="660"/>
      <c r="NP3" s="659">
        <f t="shared" ref="NP3" si="236">NN3+1</f>
        <v>45826</v>
      </c>
      <c r="NQ3" s="660"/>
      <c r="NR3" s="659">
        <f t="shared" ref="NR3" si="237">NP3+1</f>
        <v>45827</v>
      </c>
      <c r="NS3" s="660"/>
      <c r="NT3" s="659">
        <f t="shared" ref="NT3" si="238">NR3+1</f>
        <v>45828</v>
      </c>
      <c r="NU3" s="660"/>
      <c r="NV3" s="659">
        <f t="shared" ref="NV3" si="239">NT3+1</f>
        <v>45829</v>
      </c>
      <c r="NW3" s="660"/>
      <c r="NX3" s="659">
        <f t="shared" ref="NX3" si="240">NV3+1</f>
        <v>45830</v>
      </c>
      <c r="NY3" s="660"/>
      <c r="NZ3" s="659">
        <f t="shared" ref="NZ3" si="241">NX3+1</f>
        <v>45831</v>
      </c>
      <c r="OA3" s="660"/>
      <c r="OB3" s="659">
        <f t="shared" ref="OB3" si="242">NZ3+1</f>
        <v>45832</v>
      </c>
      <c r="OC3" s="660"/>
      <c r="OD3" s="659">
        <f t="shared" ref="OD3" si="243">OB3+1</f>
        <v>45833</v>
      </c>
      <c r="OE3" s="660"/>
      <c r="OF3" s="659">
        <f t="shared" ref="OF3" si="244">OD3+1</f>
        <v>45834</v>
      </c>
      <c r="OG3" s="660"/>
      <c r="OH3" s="659">
        <f t="shared" ref="OH3" si="245">OF3+1</f>
        <v>45835</v>
      </c>
      <c r="OI3" s="660"/>
      <c r="OJ3" s="659">
        <f t="shared" ref="OJ3" si="246">OH3+1</f>
        <v>45836</v>
      </c>
      <c r="OK3" s="660"/>
      <c r="OL3" s="659">
        <f t="shared" ref="OL3" si="247">OJ3+1</f>
        <v>45837</v>
      </c>
      <c r="OM3" s="660"/>
      <c r="ON3" s="659">
        <f>OL3+1</f>
        <v>45838</v>
      </c>
      <c r="OO3" s="660"/>
      <c r="OP3" s="659">
        <f>ON3+1</f>
        <v>45839</v>
      </c>
      <c r="OQ3" s="660"/>
      <c r="OR3" s="659">
        <f>OP3+1</f>
        <v>45840</v>
      </c>
      <c r="OS3" s="660"/>
      <c r="OT3" s="659">
        <f>OR3+1</f>
        <v>45841</v>
      </c>
      <c r="OU3" s="660"/>
      <c r="OV3" s="659">
        <f>OT3+1</f>
        <v>45842</v>
      </c>
      <c r="OW3" s="660"/>
      <c r="OX3" s="659">
        <f>OV3+1</f>
        <v>45843</v>
      </c>
      <c r="OY3" s="660"/>
      <c r="OZ3" s="659">
        <f>OX3+1</f>
        <v>45844</v>
      </c>
      <c r="PA3" s="660"/>
      <c r="PB3" s="659">
        <f>OZ3+1</f>
        <v>45845</v>
      </c>
      <c r="PC3" s="660"/>
      <c r="PD3" s="659">
        <f>PB3+1</f>
        <v>45846</v>
      </c>
      <c r="PE3" s="660"/>
      <c r="PF3" s="659">
        <f>PD3+1</f>
        <v>45847</v>
      </c>
      <c r="PG3" s="660"/>
      <c r="PH3" s="659">
        <f>PF3+1</f>
        <v>45848</v>
      </c>
      <c r="PI3" s="660"/>
      <c r="PJ3" s="659">
        <f>PH3+1</f>
        <v>45849</v>
      </c>
      <c r="PK3" s="660"/>
      <c r="PL3" s="659">
        <f>PJ3+1</f>
        <v>45850</v>
      </c>
      <c r="PM3" s="660"/>
      <c r="PN3" s="659">
        <f>PL3+1</f>
        <v>45851</v>
      </c>
      <c r="PO3" s="660"/>
      <c r="PP3" s="659">
        <f>PN3+1</f>
        <v>45852</v>
      </c>
      <c r="PQ3" s="660"/>
      <c r="PR3" s="659">
        <f>PP3+1</f>
        <v>45853</v>
      </c>
      <c r="PS3" s="660"/>
      <c r="PT3" s="659">
        <f>PR3+1</f>
        <v>45854</v>
      </c>
      <c r="PU3" s="660"/>
      <c r="PV3" s="659">
        <f>PT3+1</f>
        <v>45855</v>
      </c>
      <c r="PW3" s="660"/>
      <c r="PX3" s="659">
        <f>PV3+1</f>
        <v>45856</v>
      </c>
      <c r="PY3" s="660"/>
      <c r="PZ3" s="659">
        <f>PX3+1</f>
        <v>45857</v>
      </c>
      <c r="QA3" s="660"/>
      <c r="QB3" s="659">
        <f>PZ3+1</f>
        <v>45858</v>
      </c>
      <c r="QC3" s="660"/>
      <c r="QD3" s="659">
        <f>QB3+1</f>
        <v>45859</v>
      </c>
      <c r="QE3" s="660"/>
      <c r="QF3" s="659">
        <f>QD3+1</f>
        <v>45860</v>
      </c>
      <c r="QG3" s="660"/>
      <c r="QH3" s="659">
        <f>QF3+1</f>
        <v>45861</v>
      </c>
      <c r="QI3" s="660"/>
      <c r="QJ3" s="659">
        <f>QH3+1</f>
        <v>45862</v>
      </c>
      <c r="QK3" s="660"/>
      <c r="QL3" s="659">
        <f>QJ3+1</f>
        <v>45863</v>
      </c>
      <c r="QM3" s="660"/>
      <c r="QN3" s="659">
        <f>QL3+1</f>
        <v>45864</v>
      </c>
      <c r="QO3" s="660"/>
      <c r="QP3" s="659">
        <f>QN3+1</f>
        <v>45865</v>
      </c>
      <c r="QQ3" s="660"/>
      <c r="QR3" s="659">
        <f>QP3+1</f>
        <v>45866</v>
      </c>
      <c r="QS3" s="660"/>
      <c r="QT3" s="659">
        <f>QR3+1</f>
        <v>45867</v>
      </c>
      <c r="QU3" s="660"/>
      <c r="QV3" s="659">
        <f>QT3+1</f>
        <v>45868</v>
      </c>
      <c r="QW3" s="660"/>
      <c r="QX3" s="659">
        <f>QV3+1</f>
        <v>45869</v>
      </c>
      <c r="QY3" s="660"/>
      <c r="QZ3" s="659">
        <f>QX3+1</f>
        <v>45870</v>
      </c>
      <c r="RA3" s="660"/>
      <c r="RB3" s="659">
        <f>QZ3+1</f>
        <v>45871</v>
      </c>
      <c r="RC3" s="660"/>
      <c r="RD3" s="659">
        <f>RB3+1</f>
        <v>45872</v>
      </c>
      <c r="RE3" s="660"/>
      <c r="RF3" s="659">
        <f>RD3+1</f>
        <v>45873</v>
      </c>
      <c r="RG3" s="660"/>
      <c r="RH3" s="659">
        <f>RF3+1</f>
        <v>45874</v>
      </c>
      <c r="RI3" s="660"/>
      <c r="RJ3" s="659">
        <f t="shared" ref="RJ3" si="248">RH3+1</f>
        <v>45875</v>
      </c>
      <c r="RK3" s="660"/>
      <c r="RL3" s="659">
        <f t="shared" ref="RL3" si="249">RJ3+1</f>
        <v>45876</v>
      </c>
      <c r="RM3" s="660"/>
      <c r="RN3" s="659">
        <f t="shared" ref="RN3" si="250">RL3+1</f>
        <v>45877</v>
      </c>
      <c r="RO3" s="660"/>
      <c r="RP3" s="659">
        <f t="shared" ref="RP3" si="251">RN3+1</f>
        <v>45878</v>
      </c>
      <c r="RQ3" s="660"/>
      <c r="RR3" s="659">
        <f t="shared" ref="RR3" si="252">RP3+1</f>
        <v>45879</v>
      </c>
      <c r="RS3" s="660"/>
      <c r="RT3" s="659">
        <f t="shared" ref="RT3" si="253">RR3+1</f>
        <v>45880</v>
      </c>
      <c r="RU3" s="660"/>
      <c r="RV3" s="659">
        <f t="shared" ref="RV3" si="254">RT3+1</f>
        <v>45881</v>
      </c>
      <c r="RW3" s="660"/>
      <c r="RX3" s="659">
        <f t="shared" ref="RX3" si="255">RV3+1</f>
        <v>45882</v>
      </c>
      <c r="RY3" s="660"/>
      <c r="RZ3" s="659">
        <f t="shared" ref="RZ3" si="256">RX3+1</f>
        <v>45883</v>
      </c>
      <c r="SA3" s="660"/>
      <c r="SB3" s="659">
        <f t="shared" ref="SB3" si="257">RZ3+1</f>
        <v>45884</v>
      </c>
      <c r="SC3" s="660"/>
      <c r="SD3" s="659">
        <f t="shared" ref="SD3" si="258">SB3+1</f>
        <v>45885</v>
      </c>
      <c r="SE3" s="660"/>
      <c r="SF3" s="659">
        <f t="shared" ref="SF3" si="259">SD3+1</f>
        <v>45886</v>
      </c>
      <c r="SG3" s="660"/>
      <c r="SH3" s="659">
        <f t="shared" ref="SH3" si="260">SF3+1</f>
        <v>45887</v>
      </c>
      <c r="SI3" s="660"/>
      <c r="SJ3" s="659">
        <f t="shared" ref="SJ3" si="261">SH3+1</f>
        <v>45888</v>
      </c>
      <c r="SK3" s="660"/>
      <c r="SL3" s="659">
        <f t="shared" ref="SL3" si="262">SJ3+1</f>
        <v>45889</v>
      </c>
      <c r="SM3" s="660"/>
      <c r="SN3" s="659">
        <f t="shared" ref="SN3" si="263">SL3+1</f>
        <v>45890</v>
      </c>
      <c r="SO3" s="660"/>
      <c r="SP3" s="659">
        <f t="shared" ref="SP3" si="264">SN3+1</f>
        <v>45891</v>
      </c>
      <c r="SQ3" s="660"/>
      <c r="SR3" s="659">
        <f t="shared" ref="SR3" si="265">SP3+1</f>
        <v>45892</v>
      </c>
      <c r="SS3" s="660"/>
      <c r="ST3" s="659">
        <f t="shared" ref="ST3" si="266">SR3+1</f>
        <v>45893</v>
      </c>
      <c r="SU3" s="660"/>
      <c r="SV3" s="659">
        <f t="shared" ref="SV3" si="267">ST3+1</f>
        <v>45894</v>
      </c>
      <c r="SW3" s="660"/>
      <c r="SX3" s="659">
        <f t="shared" ref="SX3" si="268">SV3+1</f>
        <v>45895</v>
      </c>
      <c r="SY3" s="660"/>
      <c r="SZ3" s="659">
        <f t="shared" ref="SZ3" si="269">SX3+1</f>
        <v>45896</v>
      </c>
      <c r="TA3" s="660"/>
      <c r="TB3" s="659">
        <f t="shared" ref="TB3" si="270">SZ3+1</f>
        <v>45897</v>
      </c>
      <c r="TC3" s="660"/>
      <c r="TD3" s="659">
        <f t="shared" ref="TD3" si="271">TB3+1</f>
        <v>45898</v>
      </c>
      <c r="TE3" s="660"/>
      <c r="TF3" s="659">
        <f t="shared" ref="TF3" si="272">TD3+1</f>
        <v>45899</v>
      </c>
      <c r="TG3" s="660"/>
      <c r="TH3" s="659">
        <f t="shared" ref="TH3" si="273">TF3+1</f>
        <v>45900</v>
      </c>
      <c r="TI3" s="660"/>
      <c r="TJ3" s="659">
        <f t="shared" ref="TJ3" si="274">TH3+1</f>
        <v>45901</v>
      </c>
      <c r="TK3" s="660"/>
      <c r="TL3" s="659">
        <f>TJ3+1</f>
        <v>45902</v>
      </c>
      <c r="TM3" s="660"/>
      <c r="TN3" s="659">
        <f>TL3+1</f>
        <v>45903</v>
      </c>
      <c r="TO3" s="660"/>
      <c r="TP3" s="659">
        <f>TN3+1</f>
        <v>45904</v>
      </c>
      <c r="TQ3" s="660"/>
      <c r="TR3" s="659">
        <f>TP3+1</f>
        <v>45905</v>
      </c>
      <c r="TS3" s="660"/>
      <c r="TT3" s="659">
        <f>TR3+1</f>
        <v>45906</v>
      </c>
      <c r="TU3" s="660"/>
      <c r="TV3" s="659">
        <f>TT3+1</f>
        <v>45907</v>
      </c>
      <c r="TW3" s="660"/>
      <c r="TX3" s="659">
        <f>TV3+1</f>
        <v>45908</v>
      </c>
      <c r="TY3" s="660"/>
      <c r="TZ3" s="659">
        <f>TX3+1</f>
        <v>45909</v>
      </c>
      <c r="UA3" s="660"/>
      <c r="UB3" s="659">
        <f>TZ3+1</f>
        <v>45910</v>
      </c>
      <c r="UC3" s="660"/>
      <c r="UD3" s="659">
        <f>UB3+1</f>
        <v>45911</v>
      </c>
      <c r="UE3" s="660"/>
      <c r="UF3" s="659">
        <f>UD3+1</f>
        <v>45912</v>
      </c>
      <c r="UG3" s="660"/>
      <c r="UH3" s="659">
        <f t="shared" ref="UH3" si="275">UF3+1</f>
        <v>45913</v>
      </c>
      <c r="UI3" s="660"/>
      <c r="UJ3" s="659">
        <f t="shared" ref="UJ3" si="276">UH3+1</f>
        <v>45914</v>
      </c>
      <c r="UK3" s="660"/>
      <c r="UL3" s="659">
        <f t="shared" ref="UL3" si="277">UJ3+1</f>
        <v>45915</v>
      </c>
      <c r="UM3" s="660"/>
      <c r="UN3" s="659">
        <f t="shared" ref="UN3" si="278">UL3+1</f>
        <v>45916</v>
      </c>
      <c r="UO3" s="660"/>
      <c r="UP3" s="659">
        <f t="shared" ref="UP3" si="279">UN3+1</f>
        <v>45917</v>
      </c>
      <c r="UQ3" s="660"/>
      <c r="UR3" s="659">
        <f t="shared" ref="UR3" si="280">UP3+1</f>
        <v>45918</v>
      </c>
      <c r="US3" s="660"/>
      <c r="UT3" s="659">
        <f t="shared" ref="UT3" si="281">UR3+1</f>
        <v>45919</v>
      </c>
      <c r="UU3" s="660"/>
      <c r="UV3" s="659">
        <f t="shared" ref="UV3" si="282">UT3+1</f>
        <v>45920</v>
      </c>
      <c r="UW3" s="660"/>
      <c r="UX3" s="659">
        <f t="shared" ref="UX3" si="283">UV3+1</f>
        <v>45921</v>
      </c>
      <c r="UY3" s="660"/>
      <c r="UZ3" s="659">
        <f t="shared" ref="UZ3" si="284">UX3+1</f>
        <v>45922</v>
      </c>
      <c r="VA3" s="660"/>
      <c r="VB3" s="659">
        <f t="shared" ref="VB3" si="285">UZ3+1</f>
        <v>45923</v>
      </c>
      <c r="VC3" s="660"/>
      <c r="VD3" s="659">
        <f t="shared" ref="VD3" si="286">VB3+1</f>
        <v>45924</v>
      </c>
      <c r="VE3" s="660"/>
      <c r="VF3" s="659">
        <f t="shared" ref="VF3" si="287">VD3+1</f>
        <v>45925</v>
      </c>
      <c r="VG3" s="660"/>
      <c r="VH3" s="659">
        <f t="shared" ref="VH3" si="288">VF3+1</f>
        <v>45926</v>
      </c>
      <c r="VI3" s="660"/>
      <c r="VJ3" s="659">
        <f t="shared" ref="VJ3" si="289">VH3+1</f>
        <v>45927</v>
      </c>
      <c r="VK3" s="660"/>
      <c r="VL3" s="659">
        <f t="shared" ref="VL3" si="290">VJ3+1</f>
        <v>45928</v>
      </c>
      <c r="VM3" s="660"/>
      <c r="VN3" s="659">
        <f t="shared" ref="VN3" si="291">VL3+1</f>
        <v>45929</v>
      </c>
      <c r="VO3" s="660"/>
      <c r="VP3" s="659">
        <f t="shared" ref="VP3" si="292">VN3+1</f>
        <v>45930</v>
      </c>
      <c r="VQ3" s="660"/>
      <c r="VR3" s="659">
        <f t="shared" ref="VR3" si="293">VP3+1</f>
        <v>45931</v>
      </c>
      <c r="VS3" s="660"/>
      <c r="VT3" s="659">
        <f t="shared" ref="VT3" si="294">VR3+1</f>
        <v>45932</v>
      </c>
      <c r="VU3" s="660"/>
      <c r="VV3" s="659">
        <f>VT3+1</f>
        <v>45933</v>
      </c>
      <c r="VW3" s="660"/>
      <c r="VX3" s="659">
        <f t="shared" ref="VX3" si="295">VV3+1</f>
        <v>45934</v>
      </c>
      <c r="VY3" s="660"/>
      <c r="VZ3" s="659">
        <f t="shared" ref="VZ3" si="296">VX3+1</f>
        <v>45935</v>
      </c>
      <c r="WA3" s="660"/>
      <c r="WB3" s="659">
        <f t="shared" ref="WB3" si="297">VZ3+1</f>
        <v>45936</v>
      </c>
      <c r="WC3" s="660"/>
      <c r="WD3" s="659">
        <f t="shared" ref="WD3" si="298">WB3+1</f>
        <v>45937</v>
      </c>
      <c r="WE3" s="660"/>
      <c r="WF3" s="659">
        <f t="shared" ref="WF3" si="299">WD3+1</f>
        <v>45938</v>
      </c>
      <c r="WG3" s="660"/>
      <c r="WH3" s="659">
        <f t="shared" ref="WH3" si="300">WF3+1</f>
        <v>45939</v>
      </c>
      <c r="WI3" s="660"/>
      <c r="WJ3" s="659">
        <f t="shared" ref="WJ3" si="301">WH3+1</f>
        <v>45940</v>
      </c>
      <c r="WK3" s="660"/>
      <c r="WL3" s="659">
        <f t="shared" ref="WL3" si="302">WJ3+1</f>
        <v>45941</v>
      </c>
      <c r="WM3" s="660"/>
      <c r="WN3" s="659">
        <f t="shared" ref="WN3" si="303">WL3+1</f>
        <v>45942</v>
      </c>
      <c r="WO3" s="660"/>
      <c r="WP3" s="659">
        <f t="shared" ref="WP3" si="304">WN3+1</f>
        <v>45943</v>
      </c>
      <c r="WQ3" s="660"/>
      <c r="WR3" s="659">
        <f t="shared" ref="WR3" si="305">WP3+1</f>
        <v>45944</v>
      </c>
      <c r="WS3" s="660"/>
      <c r="WT3" s="659">
        <f t="shared" ref="WT3" si="306">WR3+1</f>
        <v>45945</v>
      </c>
      <c r="WU3" s="660"/>
      <c r="WV3" s="659">
        <f t="shared" ref="WV3" si="307">WT3+1</f>
        <v>45946</v>
      </c>
      <c r="WW3" s="660"/>
      <c r="WX3" s="659">
        <f t="shared" ref="WX3" si="308">WV3+1</f>
        <v>45947</v>
      </c>
      <c r="WY3" s="660"/>
      <c r="WZ3" s="659">
        <f t="shared" ref="WZ3" si="309">WX3+1</f>
        <v>45948</v>
      </c>
      <c r="XA3" s="660"/>
      <c r="XB3" s="659">
        <f t="shared" ref="XB3" si="310">WZ3+1</f>
        <v>45949</v>
      </c>
      <c r="XC3" s="660"/>
      <c r="XD3" s="659">
        <f t="shared" ref="XD3" si="311">XB3+1</f>
        <v>45950</v>
      </c>
      <c r="XE3" s="660"/>
      <c r="XF3" s="659">
        <f t="shared" ref="XF3" si="312">XD3+1</f>
        <v>45951</v>
      </c>
      <c r="XG3" s="660"/>
      <c r="XH3" s="659">
        <f t="shared" ref="XH3" si="313">XF3+1</f>
        <v>45952</v>
      </c>
      <c r="XI3" s="660"/>
      <c r="XJ3" s="659">
        <f t="shared" ref="XJ3" si="314">XH3+1</f>
        <v>45953</v>
      </c>
      <c r="XK3" s="660"/>
      <c r="XL3" s="659">
        <f t="shared" ref="XL3" si="315">XJ3+1</f>
        <v>45954</v>
      </c>
      <c r="XM3" s="660"/>
      <c r="XN3" s="659">
        <f t="shared" ref="XN3" si="316">XL3+1</f>
        <v>45955</v>
      </c>
      <c r="XO3" s="660"/>
      <c r="XP3" s="659">
        <f t="shared" ref="XP3" si="317">XN3+1</f>
        <v>45956</v>
      </c>
      <c r="XQ3" s="660"/>
      <c r="XR3" s="659">
        <f t="shared" ref="XR3" si="318">XP3+1</f>
        <v>45957</v>
      </c>
      <c r="XS3" s="660"/>
      <c r="XT3" s="659">
        <f t="shared" ref="XT3" si="319">XR3+1</f>
        <v>45958</v>
      </c>
      <c r="XU3" s="660"/>
      <c r="XV3" s="659">
        <f t="shared" ref="XV3" si="320">XT3+1</f>
        <v>45959</v>
      </c>
      <c r="XW3" s="660"/>
      <c r="XX3" s="659">
        <f t="shared" ref="XX3" si="321">XV3+1</f>
        <v>45960</v>
      </c>
      <c r="XY3" s="660"/>
      <c r="XZ3" s="659">
        <f t="shared" ref="XZ3" si="322">XX3+1</f>
        <v>45961</v>
      </c>
      <c r="YA3" s="660"/>
      <c r="YB3" s="659">
        <f t="shared" ref="YB3" si="323">XZ3+1</f>
        <v>45962</v>
      </c>
      <c r="YC3" s="660"/>
      <c r="YD3" s="659">
        <f t="shared" ref="YD3" si="324">YB3+1</f>
        <v>45963</v>
      </c>
      <c r="YE3" s="660"/>
      <c r="YF3" s="659">
        <f t="shared" ref="YF3" si="325">YD3+1</f>
        <v>45964</v>
      </c>
      <c r="YG3" s="660"/>
      <c r="YH3" s="659">
        <f t="shared" ref="YH3" si="326">YF3+1</f>
        <v>45965</v>
      </c>
      <c r="YI3" s="660"/>
      <c r="YJ3" s="659">
        <f t="shared" ref="YJ3" si="327">YH3+1</f>
        <v>45966</v>
      </c>
      <c r="YK3" s="660"/>
      <c r="YL3" s="659">
        <f t="shared" ref="YL3" si="328">YJ3+1</f>
        <v>45967</v>
      </c>
      <c r="YM3" s="660"/>
      <c r="YN3" s="659">
        <f t="shared" ref="YN3" si="329">YL3+1</f>
        <v>45968</v>
      </c>
      <c r="YO3" s="660"/>
      <c r="YP3" s="659">
        <f t="shared" ref="YP3" si="330">YN3+1</f>
        <v>45969</v>
      </c>
      <c r="YQ3" s="660"/>
      <c r="YR3" s="659">
        <f t="shared" ref="YR3" si="331">YP3+1</f>
        <v>45970</v>
      </c>
      <c r="YS3" s="660"/>
      <c r="YT3" s="659">
        <f t="shared" ref="YT3" si="332">YR3+1</f>
        <v>45971</v>
      </c>
      <c r="YU3" s="660"/>
      <c r="YV3" s="659">
        <f t="shared" ref="YV3" si="333">YT3+1</f>
        <v>45972</v>
      </c>
      <c r="YW3" s="660"/>
      <c r="YX3" s="659">
        <f t="shared" ref="YX3" si="334">YV3+1</f>
        <v>45973</v>
      </c>
      <c r="YY3" s="660"/>
      <c r="YZ3" s="659">
        <f t="shared" ref="YZ3" si="335">YX3+1</f>
        <v>45974</v>
      </c>
      <c r="ZA3" s="660"/>
      <c r="ZB3" s="659">
        <f t="shared" ref="ZB3" si="336">YZ3+1</f>
        <v>45975</v>
      </c>
      <c r="ZC3" s="660"/>
      <c r="ZD3" s="659">
        <f t="shared" ref="ZD3" si="337">ZB3+1</f>
        <v>45976</v>
      </c>
      <c r="ZE3" s="660"/>
      <c r="ZF3" s="659">
        <f t="shared" ref="ZF3" si="338">ZD3+1</f>
        <v>45977</v>
      </c>
      <c r="ZG3" s="660"/>
      <c r="ZH3" s="659">
        <f t="shared" ref="ZH3" si="339">ZF3+1</f>
        <v>45978</v>
      </c>
      <c r="ZI3" s="660"/>
      <c r="ZJ3" s="659">
        <f t="shared" ref="ZJ3" si="340">ZH3+1</f>
        <v>45979</v>
      </c>
      <c r="ZK3" s="660"/>
      <c r="ZL3" s="659">
        <f t="shared" ref="ZL3" si="341">ZJ3+1</f>
        <v>45980</v>
      </c>
      <c r="ZM3" s="660"/>
      <c r="ZN3" s="659">
        <f t="shared" ref="ZN3" si="342">ZL3+1</f>
        <v>45981</v>
      </c>
      <c r="ZO3" s="660"/>
      <c r="ZP3" s="659">
        <f t="shared" ref="ZP3" si="343">ZN3+1</f>
        <v>45982</v>
      </c>
      <c r="ZQ3" s="660"/>
      <c r="ZR3" s="659">
        <f t="shared" ref="ZR3" si="344">ZP3+1</f>
        <v>45983</v>
      </c>
      <c r="ZS3" s="660"/>
      <c r="ZT3" s="659">
        <f t="shared" ref="ZT3" si="345">ZR3+1</f>
        <v>45984</v>
      </c>
      <c r="ZU3" s="660"/>
      <c r="ZV3" s="659">
        <f t="shared" ref="ZV3" si="346">ZT3+1</f>
        <v>45985</v>
      </c>
      <c r="ZW3" s="660"/>
      <c r="ZX3" s="659">
        <f t="shared" ref="ZX3" si="347">ZV3+1</f>
        <v>45986</v>
      </c>
      <c r="ZY3" s="660"/>
      <c r="ZZ3" s="659">
        <f t="shared" ref="ZZ3" si="348">ZX3+1</f>
        <v>45987</v>
      </c>
      <c r="AAA3" s="660"/>
      <c r="AAB3" s="659">
        <f t="shared" ref="AAB3" si="349">ZZ3+1</f>
        <v>45988</v>
      </c>
      <c r="AAC3" s="660"/>
      <c r="AAD3" s="659">
        <f t="shared" ref="AAD3" si="350">AAB3+1</f>
        <v>45989</v>
      </c>
      <c r="AAE3" s="660"/>
      <c r="AAF3" s="659">
        <f t="shared" ref="AAF3" si="351">AAD3+1</f>
        <v>45990</v>
      </c>
      <c r="AAG3" s="660"/>
      <c r="AAH3" s="659">
        <f t="shared" ref="AAH3" si="352">AAF3+1</f>
        <v>45991</v>
      </c>
      <c r="AAI3" s="660"/>
      <c r="AAJ3" s="659">
        <f t="shared" ref="AAJ3" si="353">AAH3+1</f>
        <v>45992</v>
      </c>
      <c r="AAK3" s="660"/>
      <c r="AAL3" s="659">
        <f t="shared" ref="AAL3" si="354">AAJ3+1</f>
        <v>45993</v>
      </c>
      <c r="AAM3" s="660"/>
      <c r="AAN3" s="659">
        <f t="shared" ref="AAN3" si="355">AAL3+1</f>
        <v>45994</v>
      </c>
      <c r="AAO3" s="660"/>
      <c r="AAP3" s="659">
        <f t="shared" ref="AAP3" si="356">AAN3+1</f>
        <v>45995</v>
      </c>
      <c r="AAQ3" s="660"/>
      <c r="AAR3" s="659">
        <f t="shared" ref="AAR3" si="357">AAP3+1</f>
        <v>45996</v>
      </c>
      <c r="AAS3" s="660"/>
      <c r="AAT3" s="659">
        <f t="shared" ref="AAT3" si="358">AAR3+1</f>
        <v>45997</v>
      </c>
      <c r="AAU3" s="660"/>
      <c r="AAV3" s="659">
        <f t="shared" ref="AAV3" si="359">AAT3+1</f>
        <v>45998</v>
      </c>
      <c r="AAW3" s="660"/>
      <c r="AAX3" s="659">
        <f t="shared" ref="AAX3" si="360">AAV3+1</f>
        <v>45999</v>
      </c>
      <c r="AAY3" s="660"/>
      <c r="AAZ3" s="659">
        <f t="shared" ref="AAZ3" si="361">AAX3+1</f>
        <v>46000</v>
      </c>
      <c r="ABA3" s="660"/>
      <c r="ABB3" s="659">
        <f t="shared" ref="ABB3" si="362">AAZ3+1</f>
        <v>46001</v>
      </c>
      <c r="ABC3" s="660"/>
      <c r="ABD3" s="659">
        <f t="shared" ref="ABD3" si="363">ABB3+1</f>
        <v>46002</v>
      </c>
      <c r="ABE3" s="660"/>
      <c r="ABF3" s="659">
        <f t="shared" ref="ABF3" si="364">ABD3+1</f>
        <v>46003</v>
      </c>
      <c r="ABG3" s="660"/>
      <c r="ABH3" s="659">
        <f t="shared" ref="ABH3" si="365">ABF3+1</f>
        <v>46004</v>
      </c>
      <c r="ABI3" s="660"/>
      <c r="ABJ3" s="659">
        <f t="shared" ref="ABJ3" si="366">ABH3+1</f>
        <v>46005</v>
      </c>
      <c r="ABK3" s="660"/>
      <c r="ABL3" s="659">
        <f t="shared" ref="ABL3" si="367">ABJ3+1</f>
        <v>46006</v>
      </c>
      <c r="ABM3" s="660"/>
      <c r="ABN3" s="659">
        <f t="shared" ref="ABN3" si="368">ABL3+1</f>
        <v>46007</v>
      </c>
      <c r="ABO3" s="660"/>
      <c r="ABP3" s="659">
        <f t="shared" ref="ABP3" si="369">ABN3+1</f>
        <v>46008</v>
      </c>
      <c r="ABQ3" s="660"/>
      <c r="ABR3" s="659">
        <f t="shared" ref="ABR3" si="370">ABP3+1</f>
        <v>46009</v>
      </c>
      <c r="ABS3" s="660"/>
      <c r="ABT3" s="659">
        <f t="shared" ref="ABT3" si="371">ABR3+1</f>
        <v>46010</v>
      </c>
      <c r="ABU3" s="660"/>
      <c r="ABV3" s="659">
        <f t="shared" ref="ABV3" si="372">ABT3+1</f>
        <v>46011</v>
      </c>
      <c r="ABW3" s="660"/>
      <c r="ABX3" s="659">
        <f t="shared" ref="ABX3" si="373">ABV3+1</f>
        <v>46012</v>
      </c>
      <c r="ABY3" s="660"/>
      <c r="ABZ3" s="659">
        <f t="shared" ref="ABZ3" si="374">ABX3+1</f>
        <v>46013</v>
      </c>
      <c r="ACA3" s="660"/>
      <c r="ACB3" s="659">
        <f t="shared" ref="ACB3" si="375">ABZ3+1</f>
        <v>46014</v>
      </c>
      <c r="ACC3" s="660"/>
      <c r="ACD3" s="659">
        <f t="shared" ref="ACD3" si="376">ACB3+1</f>
        <v>46015</v>
      </c>
      <c r="ACE3" s="660"/>
      <c r="ACF3" s="659">
        <f t="shared" ref="ACF3" si="377">ACD3+1</f>
        <v>46016</v>
      </c>
      <c r="ACG3" s="660"/>
      <c r="ACH3" s="659">
        <f t="shared" ref="ACH3" si="378">ACF3+1</f>
        <v>46017</v>
      </c>
      <c r="ACI3" s="660"/>
      <c r="ACJ3" s="659">
        <f t="shared" ref="ACJ3" si="379">ACH3+1</f>
        <v>46018</v>
      </c>
      <c r="ACK3" s="660"/>
      <c r="ACL3" s="659">
        <f t="shared" ref="ACL3" si="380">ACJ3+1</f>
        <v>46019</v>
      </c>
      <c r="ACM3" s="660"/>
      <c r="ACN3" s="659">
        <f t="shared" ref="ACN3" si="381">ACL3+1</f>
        <v>46020</v>
      </c>
      <c r="ACO3" s="660"/>
      <c r="ACP3" s="659">
        <f t="shared" ref="ACP3" si="382">ACN3+1</f>
        <v>46021</v>
      </c>
      <c r="ACQ3" s="660"/>
      <c r="ACR3" s="659">
        <f t="shared" ref="ACR3" si="383">ACP3+1</f>
        <v>46022</v>
      </c>
      <c r="ACS3" s="660"/>
      <c r="ACT3" s="659">
        <f t="shared" ref="ACT3" si="384">ACR3+1</f>
        <v>46023</v>
      </c>
      <c r="ACU3" s="660"/>
      <c r="ACV3" s="659">
        <f t="shared" ref="ACV3" si="385">ACT3+1</f>
        <v>46024</v>
      </c>
      <c r="ACW3" s="660"/>
      <c r="ACX3" s="659">
        <f t="shared" ref="ACX3" si="386">ACV3+1</f>
        <v>46025</v>
      </c>
      <c r="ACY3" s="660"/>
      <c r="ACZ3" s="659">
        <f t="shared" ref="ACZ3" si="387">ACX3+1</f>
        <v>46026</v>
      </c>
      <c r="ADA3" s="660"/>
      <c r="ADB3" s="659">
        <f t="shared" ref="ADB3" si="388">ACZ3+1</f>
        <v>46027</v>
      </c>
      <c r="ADC3" s="660"/>
      <c r="ADD3" s="659">
        <f t="shared" ref="ADD3" si="389">ADB3+1</f>
        <v>46028</v>
      </c>
      <c r="ADE3" s="660"/>
      <c r="ADF3" s="659">
        <f t="shared" ref="ADF3" si="390">ADD3+1</f>
        <v>46029</v>
      </c>
      <c r="ADG3" s="660"/>
      <c r="ADH3" s="659">
        <f t="shared" ref="ADH3" si="391">ADF3+1</f>
        <v>46030</v>
      </c>
      <c r="ADI3" s="660"/>
      <c r="ADJ3" s="659">
        <f t="shared" ref="ADJ3" si="392">ADH3+1</f>
        <v>46031</v>
      </c>
      <c r="ADK3" s="660"/>
      <c r="ADL3" s="659">
        <f t="shared" ref="ADL3" si="393">ADJ3+1</f>
        <v>46032</v>
      </c>
      <c r="ADM3" s="660"/>
      <c r="ADN3" s="659">
        <f t="shared" ref="ADN3" si="394">ADL3+1</f>
        <v>46033</v>
      </c>
      <c r="ADO3" s="660"/>
      <c r="ADP3" s="659">
        <f t="shared" ref="ADP3" si="395">ADN3+1</f>
        <v>46034</v>
      </c>
      <c r="ADQ3" s="660"/>
      <c r="ADR3" s="659">
        <f t="shared" ref="ADR3" si="396">ADP3+1</f>
        <v>46035</v>
      </c>
      <c r="ADS3" s="660"/>
      <c r="ADT3" s="659">
        <f t="shared" ref="ADT3" si="397">ADR3+1</f>
        <v>46036</v>
      </c>
      <c r="ADU3" s="660"/>
      <c r="ADV3" s="659">
        <f t="shared" ref="ADV3" si="398">ADT3+1</f>
        <v>46037</v>
      </c>
      <c r="ADW3" s="660"/>
      <c r="ADX3" s="659">
        <f t="shared" ref="ADX3" si="399">ADV3+1</f>
        <v>46038</v>
      </c>
      <c r="ADY3" s="660"/>
      <c r="ADZ3" s="659">
        <f t="shared" ref="ADZ3" si="400">ADX3+1</f>
        <v>46039</v>
      </c>
      <c r="AEA3" s="660"/>
      <c r="AEB3" s="659">
        <f t="shared" ref="AEB3" si="401">ADZ3+1</f>
        <v>46040</v>
      </c>
      <c r="AEC3" s="660"/>
      <c r="AED3" s="659">
        <f t="shared" ref="AED3" si="402">AEB3+1</f>
        <v>46041</v>
      </c>
      <c r="AEE3" s="660"/>
      <c r="AEF3" s="659">
        <f t="shared" ref="AEF3" si="403">AED3+1</f>
        <v>46042</v>
      </c>
      <c r="AEG3" s="660"/>
      <c r="AEH3" s="659">
        <f t="shared" ref="AEH3" si="404">AEF3+1</f>
        <v>46043</v>
      </c>
      <c r="AEI3" s="660"/>
      <c r="AEJ3" s="659">
        <f t="shared" ref="AEJ3" si="405">AEH3+1</f>
        <v>46044</v>
      </c>
      <c r="AEK3" s="660"/>
      <c r="AEL3" s="659">
        <f t="shared" ref="AEL3" si="406">AEJ3+1</f>
        <v>46045</v>
      </c>
      <c r="AEM3" s="660"/>
      <c r="AEN3" s="659">
        <f t="shared" ref="AEN3" si="407">AEL3+1</f>
        <v>46046</v>
      </c>
      <c r="AEO3" s="660"/>
      <c r="AEP3" s="659">
        <f t="shared" ref="AEP3" si="408">AEN3+1</f>
        <v>46047</v>
      </c>
      <c r="AEQ3" s="660"/>
      <c r="AER3" s="659">
        <f t="shared" ref="AER3" si="409">AEP3+1</f>
        <v>46048</v>
      </c>
      <c r="AES3" s="660"/>
      <c r="AET3" s="659">
        <f t="shared" ref="AET3" si="410">AER3+1</f>
        <v>46049</v>
      </c>
      <c r="AEU3" s="660"/>
      <c r="AEV3" s="659">
        <f t="shared" ref="AEV3" si="411">AET3+1</f>
        <v>46050</v>
      </c>
      <c r="AEW3" s="660"/>
      <c r="AEX3" s="659">
        <f t="shared" ref="AEX3" si="412">AEV3+1</f>
        <v>46051</v>
      </c>
      <c r="AEY3" s="660"/>
      <c r="AEZ3" s="659">
        <f t="shared" ref="AEZ3" si="413">AEX3+1</f>
        <v>46052</v>
      </c>
      <c r="AFA3" s="660"/>
      <c r="AFB3" s="659">
        <f t="shared" ref="AFB3" si="414">AEZ3+1</f>
        <v>46053</v>
      </c>
      <c r="AFC3" s="660"/>
      <c r="AFD3" s="659">
        <f t="shared" ref="AFD3" si="415">AFB3+1</f>
        <v>46054</v>
      </c>
      <c r="AFE3" s="660"/>
      <c r="AFF3" s="659">
        <f t="shared" ref="AFF3" si="416">AFD3+1</f>
        <v>46055</v>
      </c>
      <c r="AFG3" s="660"/>
      <c r="AFH3" s="659">
        <f t="shared" ref="AFH3" si="417">AFF3+1</f>
        <v>46056</v>
      </c>
      <c r="AFI3" s="660"/>
      <c r="AFJ3" s="659">
        <f t="shared" ref="AFJ3" si="418">AFH3+1</f>
        <v>46057</v>
      </c>
      <c r="AFK3" s="660"/>
      <c r="AFL3" s="659">
        <f t="shared" ref="AFL3" si="419">AFJ3+1</f>
        <v>46058</v>
      </c>
      <c r="AFM3" s="660"/>
      <c r="AFN3" s="659">
        <f t="shared" ref="AFN3" si="420">AFL3+1</f>
        <v>46059</v>
      </c>
      <c r="AFO3" s="660"/>
      <c r="AFP3" s="659">
        <f t="shared" ref="AFP3" si="421">AFN3+1</f>
        <v>46060</v>
      </c>
      <c r="AFQ3" s="660"/>
      <c r="AFR3" s="659">
        <f t="shared" ref="AFR3" si="422">AFP3+1</f>
        <v>46061</v>
      </c>
      <c r="AFS3" s="660"/>
      <c r="AFT3" s="659">
        <f t="shared" ref="AFT3" si="423">AFR3+1</f>
        <v>46062</v>
      </c>
      <c r="AFU3" s="660"/>
      <c r="AFV3" s="659">
        <f t="shared" ref="AFV3" si="424">AFT3+1</f>
        <v>46063</v>
      </c>
      <c r="AFW3" s="660"/>
      <c r="AFX3" s="659">
        <f t="shared" ref="AFX3" si="425">AFV3+1</f>
        <v>46064</v>
      </c>
      <c r="AFY3" s="660"/>
      <c r="AFZ3" s="659">
        <f t="shared" ref="AFZ3" si="426">AFX3+1</f>
        <v>46065</v>
      </c>
      <c r="AGA3" s="660"/>
      <c r="AGB3" s="659">
        <f t="shared" ref="AGB3" si="427">AFZ3+1</f>
        <v>46066</v>
      </c>
      <c r="AGC3" s="660"/>
      <c r="AGD3" s="659">
        <f t="shared" ref="AGD3" si="428">AGB3+1</f>
        <v>46067</v>
      </c>
      <c r="AGE3" s="660"/>
      <c r="AGF3" s="659">
        <f t="shared" ref="AGF3" si="429">AGD3+1</f>
        <v>46068</v>
      </c>
      <c r="AGG3" s="660"/>
      <c r="AGH3" s="659">
        <f t="shared" ref="AGH3" si="430">AGF3+1</f>
        <v>46069</v>
      </c>
      <c r="AGI3" s="660"/>
      <c r="AGJ3" s="659">
        <f t="shared" ref="AGJ3" si="431">AGH3+1</f>
        <v>46070</v>
      </c>
      <c r="AGK3" s="660"/>
      <c r="AGL3" s="659">
        <f t="shared" ref="AGL3" si="432">AGJ3+1</f>
        <v>46071</v>
      </c>
      <c r="AGM3" s="660"/>
      <c r="AGN3" s="659">
        <f t="shared" ref="AGN3" si="433">AGL3+1</f>
        <v>46072</v>
      </c>
      <c r="AGO3" s="660"/>
      <c r="AGP3" s="659">
        <f t="shared" ref="AGP3" si="434">AGN3+1</f>
        <v>46073</v>
      </c>
      <c r="AGQ3" s="660"/>
      <c r="AGR3" s="659">
        <f t="shared" ref="AGR3" si="435">AGP3+1</f>
        <v>46074</v>
      </c>
      <c r="AGS3" s="660"/>
      <c r="AGT3" s="659">
        <f t="shared" ref="AGT3" si="436">AGR3+1</f>
        <v>46075</v>
      </c>
      <c r="AGU3" s="660"/>
      <c r="AGV3" s="659">
        <f t="shared" ref="AGV3" si="437">AGT3+1</f>
        <v>46076</v>
      </c>
      <c r="AGW3" s="660"/>
      <c r="AGX3" s="659">
        <f t="shared" ref="AGX3" si="438">AGV3+1</f>
        <v>46077</v>
      </c>
      <c r="AGY3" s="660"/>
      <c r="AGZ3" s="659">
        <f t="shared" ref="AGZ3" si="439">AGX3+1</f>
        <v>46078</v>
      </c>
      <c r="AHA3" s="660"/>
      <c r="AHB3" s="659">
        <f t="shared" ref="AHB3" si="440">AGZ3+1</f>
        <v>46079</v>
      </c>
      <c r="AHC3" s="660"/>
      <c r="AHD3" s="659">
        <f t="shared" ref="AHD3" si="441">AHB3+1</f>
        <v>46080</v>
      </c>
      <c r="AHE3" s="660"/>
      <c r="AHF3" s="659">
        <f t="shared" ref="AHF3" si="442">AHD3+1</f>
        <v>46081</v>
      </c>
      <c r="AHG3" s="660"/>
      <c r="AHH3" s="659">
        <f t="shared" ref="AHH3" si="443">AHF3+1</f>
        <v>46082</v>
      </c>
      <c r="AHI3" s="660"/>
      <c r="AHJ3" s="659">
        <f t="shared" ref="AHJ3" si="444">AHH3+1</f>
        <v>46083</v>
      </c>
      <c r="AHK3" s="660"/>
      <c r="AHL3" s="659">
        <f t="shared" ref="AHL3" si="445">AHJ3+1</f>
        <v>46084</v>
      </c>
      <c r="AHM3" s="660"/>
      <c r="AHN3" s="659">
        <f t="shared" ref="AHN3" si="446">AHL3+1</f>
        <v>46085</v>
      </c>
      <c r="AHO3" s="660"/>
      <c r="AHP3" s="659">
        <f t="shared" ref="AHP3" si="447">AHN3+1</f>
        <v>46086</v>
      </c>
      <c r="AHQ3" s="660"/>
      <c r="AHR3" s="659">
        <f t="shared" ref="AHR3" si="448">AHP3+1</f>
        <v>46087</v>
      </c>
      <c r="AHS3" s="660"/>
      <c r="AHT3" s="659">
        <f t="shared" ref="AHT3" si="449">AHR3+1</f>
        <v>46088</v>
      </c>
      <c r="AHU3" s="660"/>
      <c r="AHV3" s="659">
        <f t="shared" ref="AHV3" si="450">AHT3+1</f>
        <v>46089</v>
      </c>
      <c r="AHW3" s="660"/>
      <c r="AHX3" s="659">
        <f t="shared" ref="AHX3" si="451">AHV3+1</f>
        <v>46090</v>
      </c>
      <c r="AHY3" s="660"/>
      <c r="AHZ3" s="659">
        <f t="shared" ref="AHZ3" si="452">AHX3+1</f>
        <v>46091</v>
      </c>
      <c r="AIA3" s="660"/>
      <c r="AIB3" s="659">
        <f t="shared" ref="AIB3" si="453">AHZ3+1</f>
        <v>46092</v>
      </c>
      <c r="AIC3" s="660"/>
      <c r="AID3" s="659">
        <f t="shared" ref="AID3" si="454">AIB3+1</f>
        <v>46093</v>
      </c>
      <c r="AIE3" s="660"/>
      <c r="AIF3" s="659">
        <f t="shared" ref="AIF3" si="455">AID3+1</f>
        <v>46094</v>
      </c>
      <c r="AIG3" s="660"/>
      <c r="AIH3" s="659">
        <f t="shared" ref="AIH3" si="456">AIF3+1</f>
        <v>46095</v>
      </c>
      <c r="AII3" s="660"/>
      <c r="AIJ3" s="659">
        <f t="shared" ref="AIJ3" si="457">AIH3+1</f>
        <v>46096</v>
      </c>
      <c r="AIK3" s="660"/>
      <c r="AIL3" s="659">
        <f t="shared" ref="AIL3" si="458">AIJ3+1</f>
        <v>46097</v>
      </c>
      <c r="AIM3" s="660"/>
      <c r="AIN3" s="659">
        <f t="shared" ref="AIN3" si="459">AIL3+1</f>
        <v>46098</v>
      </c>
      <c r="AIO3" s="660"/>
      <c r="AIP3" s="659">
        <f t="shared" ref="AIP3" si="460">AIN3+1</f>
        <v>46099</v>
      </c>
      <c r="AIQ3" s="660"/>
      <c r="AIR3" s="659">
        <f t="shared" ref="AIR3" si="461">AIP3+1</f>
        <v>46100</v>
      </c>
      <c r="AIS3" s="660"/>
      <c r="AIT3" s="659">
        <f t="shared" ref="AIT3" si="462">AIR3+1</f>
        <v>46101</v>
      </c>
      <c r="AIU3" s="660"/>
      <c r="AIV3" s="659">
        <f t="shared" ref="AIV3" si="463">AIT3+1</f>
        <v>46102</v>
      </c>
      <c r="AIW3" s="660"/>
      <c r="AIX3" s="659">
        <f t="shared" ref="AIX3" si="464">AIV3+1</f>
        <v>46103</v>
      </c>
      <c r="AIY3" s="660"/>
      <c r="AIZ3" s="659">
        <f t="shared" ref="AIZ3" si="465">AIX3+1</f>
        <v>46104</v>
      </c>
      <c r="AJA3" s="660"/>
    </row>
    <row r="4" spans="2:937" ht="21" customHeight="1" x14ac:dyDescent="0.25">
      <c r="B4" s="664"/>
      <c r="C4" s="664"/>
      <c r="D4" s="676"/>
      <c r="E4" s="679"/>
      <c r="F4" s="224"/>
      <c r="G4" s="682"/>
      <c r="H4" s="685"/>
      <c r="I4" s="685"/>
      <c r="J4" s="673">
        <f>SUM(J6:J199)</f>
        <v>49577</v>
      </c>
      <c r="K4" s="28" t="s">
        <v>203</v>
      </c>
      <c r="L4" s="28" t="s">
        <v>5</v>
      </c>
      <c r="M4" s="28" t="s">
        <v>6</v>
      </c>
      <c r="N4" s="28" t="s">
        <v>535</v>
      </c>
      <c r="O4" s="28" t="s">
        <v>536</v>
      </c>
      <c r="P4" s="30" t="s">
        <v>524</v>
      </c>
      <c r="Q4" s="30" t="s">
        <v>525</v>
      </c>
      <c r="R4" s="30" t="s">
        <v>524</v>
      </c>
      <c r="S4" s="30" t="s">
        <v>525</v>
      </c>
      <c r="T4" s="30" t="s">
        <v>524</v>
      </c>
      <c r="U4" s="30" t="s">
        <v>525</v>
      </c>
      <c r="V4" s="30" t="s">
        <v>524</v>
      </c>
      <c r="W4" s="30" t="s">
        <v>525</v>
      </c>
      <c r="X4" s="30" t="s">
        <v>524</v>
      </c>
      <c r="Y4" s="30" t="s">
        <v>525</v>
      </c>
      <c r="Z4" s="30" t="s">
        <v>524</v>
      </c>
      <c r="AA4" s="30" t="s">
        <v>525</v>
      </c>
      <c r="AB4" s="30" t="s">
        <v>524</v>
      </c>
      <c r="AC4" s="30" t="s">
        <v>525</v>
      </c>
      <c r="AD4" s="30" t="s">
        <v>524</v>
      </c>
      <c r="AE4" s="30" t="s">
        <v>525</v>
      </c>
      <c r="AF4" s="30" t="s">
        <v>524</v>
      </c>
      <c r="AG4" s="30" t="s">
        <v>525</v>
      </c>
      <c r="AH4" s="30" t="s">
        <v>524</v>
      </c>
      <c r="AI4" s="30" t="s">
        <v>525</v>
      </c>
      <c r="AJ4" s="30" t="s">
        <v>524</v>
      </c>
      <c r="AK4" s="30" t="s">
        <v>525</v>
      </c>
      <c r="AL4" s="30" t="s">
        <v>524</v>
      </c>
      <c r="AM4" s="30" t="s">
        <v>525</v>
      </c>
      <c r="AN4" s="30" t="s">
        <v>524</v>
      </c>
      <c r="AO4" s="30" t="s">
        <v>525</v>
      </c>
      <c r="AP4" s="30" t="s">
        <v>524</v>
      </c>
      <c r="AQ4" s="30" t="s">
        <v>525</v>
      </c>
      <c r="AR4" s="30" t="s">
        <v>524</v>
      </c>
      <c r="AS4" s="30" t="s">
        <v>525</v>
      </c>
      <c r="AT4" s="30" t="s">
        <v>524</v>
      </c>
      <c r="AU4" s="30" t="s">
        <v>525</v>
      </c>
      <c r="AV4" s="30" t="s">
        <v>524</v>
      </c>
      <c r="AW4" s="30" t="s">
        <v>525</v>
      </c>
      <c r="AX4" s="30" t="s">
        <v>524</v>
      </c>
      <c r="AY4" s="30" t="s">
        <v>525</v>
      </c>
      <c r="AZ4" s="30" t="s">
        <v>524</v>
      </c>
      <c r="BA4" s="30" t="s">
        <v>525</v>
      </c>
      <c r="BB4" s="30" t="s">
        <v>524</v>
      </c>
      <c r="BC4" s="30" t="s">
        <v>525</v>
      </c>
      <c r="BD4" s="30" t="s">
        <v>524</v>
      </c>
      <c r="BE4" s="30" t="s">
        <v>525</v>
      </c>
      <c r="BF4" s="30" t="s">
        <v>524</v>
      </c>
      <c r="BG4" s="30" t="s">
        <v>525</v>
      </c>
      <c r="BH4" s="30" t="s">
        <v>524</v>
      </c>
      <c r="BI4" s="30" t="s">
        <v>525</v>
      </c>
      <c r="BJ4" s="30" t="s">
        <v>524</v>
      </c>
      <c r="BK4" s="30" t="s">
        <v>525</v>
      </c>
      <c r="BL4" s="30" t="s">
        <v>524</v>
      </c>
      <c r="BM4" s="30" t="s">
        <v>525</v>
      </c>
      <c r="BN4" s="30" t="s">
        <v>524</v>
      </c>
      <c r="BO4" s="30" t="s">
        <v>525</v>
      </c>
      <c r="BP4" s="30" t="s">
        <v>524</v>
      </c>
      <c r="BQ4" s="30" t="s">
        <v>525</v>
      </c>
      <c r="BR4" s="30" t="s">
        <v>524</v>
      </c>
      <c r="BS4" s="30" t="s">
        <v>525</v>
      </c>
      <c r="BT4" s="30" t="s">
        <v>524</v>
      </c>
      <c r="BU4" s="30" t="s">
        <v>525</v>
      </c>
      <c r="BV4" s="30" t="s">
        <v>524</v>
      </c>
      <c r="BW4" s="30" t="s">
        <v>525</v>
      </c>
      <c r="BX4" s="30" t="s">
        <v>524</v>
      </c>
      <c r="BY4" s="30" t="s">
        <v>525</v>
      </c>
      <c r="BZ4" s="30" t="s">
        <v>524</v>
      </c>
      <c r="CA4" s="30" t="s">
        <v>525</v>
      </c>
      <c r="CB4" s="30" t="s">
        <v>524</v>
      </c>
      <c r="CC4" s="30" t="s">
        <v>525</v>
      </c>
      <c r="CD4" s="30" t="s">
        <v>524</v>
      </c>
      <c r="CE4" s="30" t="s">
        <v>525</v>
      </c>
      <c r="CF4" s="30" t="s">
        <v>524</v>
      </c>
      <c r="CG4" s="30" t="s">
        <v>525</v>
      </c>
      <c r="CH4" s="30" t="s">
        <v>524</v>
      </c>
      <c r="CI4" s="30" t="s">
        <v>525</v>
      </c>
      <c r="CJ4" s="30" t="s">
        <v>524</v>
      </c>
      <c r="CK4" s="30" t="s">
        <v>525</v>
      </c>
      <c r="CL4" s="30" t="s">
        <v>524</v>
      </c>
      <c r="CM4" s="30" t="s">
        <v>525</v>
      </c>
      <c r="CN4" s="30" t="s">
        <v>524</v>
      </c>
      <c r="CO4" s="30" t="s">
        <v>525</v>
      </c>
      <c r="CP4" s="30" t="s">
        <v>524</v>
      </c>
      <c r="CQ4" s="30" t="s">
        <v>525</v>
      </c>
      <c r="CR4" s="30" t="s">
        <v>524</v>
      </c>
      <c r="CS4" s="30" t="s">
        <v>525</v>
      </c>
      <c r="CT4" s="30" t="s">
        <v>524</v>
      </c>
      <c r="CU4" s="30" t="s">
        <v>525</v>
      </c>
      <c r="CV4" s="30" t="s">
        <v>524</v>
      </c>
      <c r="CW4" s="30" t="s">
        <v>525</v>
      </c>
      <c r="CX4" s="30" t="s">
        <v>524</v>
      </c>
      <c r="CY4" s="30" t="s">
        <v>525</v>
      </c>
      <c r="CZ4" s="30" t="s">
        <v>524</v>
      </c>
      <c r="DA4" s="30" t="s">
        <v>525</v>
      </c>
      <c r="DB4" s="30" t="s">
        <v>524</v>
      </c>
      <c r="DC4" s="30" t="s">
        <v>525</v>
      </c>
      <c r="DD4" s="30" t="s">
        <v>524</v>
      </c>
      <c r="DE4" s="30" t="s">
        <v>525</v>
      </c>
      <c r="DF4" s="30" t="s">
        <v>524</v>
      </c>
      <c r="DG4" s="30" t="s">
        <v>525</v>
      </c>
      <c r="DH4" s="30" t="s">
        <v>524</v>
      </c>
      <c r="DI4" s="30" t="s">
        <v>525</v>
      </c>
      <c r="DJ4" s="30" t="s">
        <v>524</v>
      </c>
      <c r="DK4" s="30" t="s">
        <v>525</v>
      </c>
      <c r="DL4" s="30" t="s">
        <v>524</v>
      </c>
      <c r="DM4" s="30" t="s">
        <v>525</v>
      </c>
      <c r="DN4" s="30" t="s">
        <v>524</v>
      </c>
      <c r="DO4" s="30" t="s">
        <v>525</v>
      </c>
      <c r="DP4" s="30" t="s">
        <v>524</v>
      </c>
      <c r="DQ4" s="30" t="s">
        <v>525</v>
      </c>
      <c r="DR4" s="30" t="s">
        <v>524</v>
      </c>
      <c r="DS4" s="30" t="s">
        <v>525</v>
      </c>
      <c r="DT4" s="30" t="s">
        <v>524</v>
      </c>
      <c r="DU4" s="30" t="s">
        <v>525</v>
      </c>
      <c r="DV4" s="30" t="s">
        <v>524</v>
      </c>
      <c r="DW4" s="30" t="s">
        <v>525</v>
      </c>
      <c r="DX4" s="30" t="s">
        <v>524</v>
      </c>
      <c r="DY4" s="30" t="s">
        <v>525</v>
      </c>
      <c r="DZ4" s="30" t="s">
        <v>524</v>
      </c>
      <c r="EA4" s="30" t="s">
        <v>525</v>
      </c>
      <c r="EB4" s="30" t="s">
        <v>524</v>
      </c>
      <c r="EC4" s="30" t="s">
        <v>525</v>
      </c>
      <c r="ED4" s="30" t="s">
        <v>524</v>
      </c>
      <c r="EE4" s="30" t="s">
        <v>525</v>
      </c>
      <c r="EF4" s="30" t="s">
        <v>524</v>
      </c>
      <c r="EG4" s="30" t="s">
        <v>525</v>
      </c>
      <c r="EH4" s="30" t="s">
        <v>524</v>
      </c>
      <c r="EI4" s="30" t="s">
        <v>525</v>
      </c>
      <c r="EJ4" s="30" t="s">
        <v>524</v>
      </c>
      <c r="EK4" s="30" t="s">
        <v>525</v>
      </c>
      <c r="EL4" s="30" t="s">
        <v>524</v>
      </c>
      <c r="EM4" s="30" t="s">
        <v>525</v>
      </c>
      <c r="EN4" s="30" t="s">
        <v>524</v>
      </c>
      <c r="EO4" s="30" t="s">
        <v>525</v>
      </c>
      <c r="EP4" s="30" t="s">
        <v>524</v>
      </c>
      <c r="EQ4" s="30" t="s">
        <v>525</v>
      </c>
      <c r="ER4" s="30" t="s">
        <v>524</v>
      </c>
      <c r="ES4" s="30" t="s">
        <v>525</v>
      </c>
      <c r="ET4" s="30" t="s">
        <v>524</v>
      </c>
      <c r="EU4" s="30" t="s">
        <v>525</v>
      </c>
      <c r="EV4" s="30" t="s">
        <v>524</v>
      </c>
      <c r="EW4" s="30" t="s">
        <v>525</v>
      </c>
      <c r="EX4" s="30" t="s">
        <v>524</v>
      </c>
      <c r="EY4" s="30" t="s">
        <v>525</v>
      </c>
      <c r="EZ4" s="30" t="s">
        <v>524</v>
      </c>
      <c r="FA4" s="30" t="s">
        <v>525</v>
      </c>
      <c r="FB4" s="30" t="s">
        <v>524</v>
      </c>
      <c r="FC4" s="30" t="s">
        <v>525</v>
      </c>
      <c r="FD4" s="30" t="s">
        <v>524</v>
      </c>
      <c r="FE4" s="30" t="s">
        <v>525</v>
      </c>
      <c r="FF4" s="30" t="s">
        <v>524</v>
      </c>
      <c r="FG4" s="30" t="s">
        <v>525</v>
      </c>
      <c r="FH4" s="30" t="s">
        <v>524</v>
      </c>
      <c r="FI4" s="30" t="s">
        <v>525</v>
      </c>
      <c r="FJ4" s="30" t="s">
        <v>524</v>
      </c>
      <c r="FK4" s="30" t="s">
        <v>525</v>
      </c>
      <c r="FL4" s="30" t="s">
        <v>524</v>
      </c>
      <c r="FM4" s="30" t="s">
        <v>525</v>
      </c>
      <c r="FN4" s="30" t="s">
        <v>524</v>
      </c>
      <c r="FO4" s="30" t="s">
        <v>525</v>
      </c>
      <c r="FP4" s="30" t="s">
        <v>524</v>
      </c>
      <c r="FQ4" s="30" t="s">
        <v>525</v>
      </c>
      <c r="FR4" s="30" t="s">
        <v>524</v>
      </c>
      <c r="FS4" s="30" t="s">
        <v>525</v>
      </c>
      <c r="FT4" s="30" t="s">
        <v>524</v>
      </c>
      <c r="FU4" s="30" t="s">
        <v>525</v>
      </c>
      <c r="FV4" s="30" t="s">
        <v>524</v>
      </c>
      <c r="FW4" s="30" t="s">
        <v>525</v>
      </c>
      <c r="FX4" s="30" t="s">
        <v>524</v>
      </c>
      <c r="FY4" s="30" t="s">
        <v>525</v>
      </c>
      <c r="FZ4" s="30" t="s">
        <v>524</v>
      </c>
      <c r="GA4" s="30" t="s">
        <v>525</v>
      </c>
      <c r="GB4" s="30" t="s">
        <v>524</v>
      </c>
      <c r="GC4" s="30" t="s">
        <v>525</v>
      </c>
      <c r="GD4" s="30" t="s">
        <v>524</v>
      </c>
      <c r="GE4" s="30" t="s">
        <v>525</v>
      </c>
      <c r="GF4" s="30" t="s">
        <v>524</v>
      </c>
      <c r="GG4" s="30" t="s">
        <v>525</v>
      </c>
      <c r="GH4" s="30" t="s">
        <v>524</v>
      </c>
      <c r="GI4" s="30" t="s">
        <v>525</v>
      </c>
      <c r="GJ4" s="30" t="s">
        <v>524</v>
      </c>
      <c r="GK4" s="30" t="s">
        <v>525</v>
      </c>
      <c r="GL4" s="30" t="s">
        <v>524</v>
      </c>
      <c r="GM4" s="30" t="s">
        <v>525</v>
      </c>
      <c r="GN4" s="30" t="s">
        <v>524</v>
      </c>
      <c r="GO4" s="30" t="s">
        <v>525</v>
      </c>
      <c r="GP4" s="30" t="s">
        <v>524</v>
      </c>
      <c r="GQ4" s="30" t="s">
        <v>525</v>
      </c>
      <c r="GR4" s="30" t="s">
        <v>524</v>
      </c>
      <c r="GS4" s="30" t="s">
        <v>525</v>
      </c>
      <c r="GT4" s="30" t="s">
        <v>524</v>
      </c>
      <c r="GU4" s="30" t="s">
        <v>525</v>
      </c>
      <c r="GV4" s="30" t="s">
        <v>524</v>
      </c>
      <c r="GW4" s="30" t="s">
        <v>525</v>
      </c>
      <c r="GX4" s="30" t="s">
        <v>524</v>
      </c>
      <c r="GY4" s="30" t="s">
        <v>525</v>
      </c>
      <c r="GZ4" s="30" t="s">
        <v>524</v>
      </c>
      <c r="HA4" s="30" t="s">
        <v>525</v>
      </c>
      <c r="HB4" s="30" t="s">
        <v>524</v>
      </c>
      <c r="HC4" s="30" t="s">
        <v>525</v>
      </c>
      <c r="HD4" s="30" t="s">
        <v>524</v>
      </c>
      <c r="HE4" s="30" t="s">
        <v>525</v>
      </c>
      <c r="HF4" s="30" t="s">
        <v>524</v>
      </c>
      <c r="HG4" s="30" t="s">
        <v>525</v>
      </c>
      <c r="HH4" s="30" t="s">
        <v>524</v>
      </c>
      <c r="HI4" s="30" t="s">
        <v>525</v>
      </c>
      <c r="HJ4" s="30" t="s">
        <v>524</v>
      </c>
      <c r="HK4" s="30" t="s">
        <v>525</v>
      </c>
      <c r="HL4" s="30" t="s">
        <v>524</v>
      </c>
      <c r="HM4" s="30" t="s">
        <v>525</v>
      </c>
      <c r="HN4" s="30" t="s">
        <v>524</v>
      </c>
      <c r="HO4" s="30" t="s">
        <v>525</v>
      </c>
      <c r="HP4" s="30" t="s">
        <v>524</v>
      </c>
      <c r="HQ4" s="30" t="s">
        <v>525</v>
      </c>
      <c r="HR4" s="30" t="s">
        <v>524</v>
      </c>
      <c r="HS4" s="30" t="s">
        <v>525</v>
      </c>
      <c r="HT4" s="30" t="s">
        <v>524</v>
      </c>
      <c r="HU4" s="30" t="s">
        <v>525</v>
      </c>
      <c r="HV4" s="30" t="s">
        <v>524</v>
      </c>
      <c r="HW4" s="30" t="s">
        <v>525</v>
      </c>
      <c r="HX4" s="30" t="s">
        <v>524</v>
      </c>
      <c r="HY4" s="30" t="s">
        <v>525</v>
      </c>
      <c r="HZ4" s="30" t="s">
        <v>524</v>
      </c>
      <c r="IA4" s="30" t="s">
        <v>525</v>
      </c>
      <c r="IB4" s="30" t="s">
        <v>524</v>
      </c>
      <c r="IC4" s="30" t="s">
        <v>525</v>
      </c>
      <c r="ID4" s="30" t="s">
        <v>524</v>
      </c>
      <c r="IE4" s="30" t="s">
        <v>525</v>
      </c>
      <c r="IF4" s="30" t="s">
        <v>524</v>
      </c>
      <c r="IG4" s="30" t="s">
        <v>525</v>
      </c>
      <c r="IH4" s="30" t="s">
        <v>524</v>
      </c>
      <c r="II4" s="30" t="s">
        <v>525</v>
      </c>
      <c r="IJ4" s="30" t="s">
        <v>524</v>
      </c>
      <c r="IK4" s="30" t="s">
        <v>525</v>
      </c>
      <c r="IL4" s="30" t="s">
        <v>524</v>
      </c>
      <c r="IM4" s="30" t="s">
        <v>525</v>
      </c>
      <c r="IN4" s="30" t="s">
        <v>524</v>
      </c>
      <c r="IO4" s="30" t="s">
        <v>525</v>
      </c>
      <c r="IP4" s="30" t="s">
        <v>524</v>
      </c>
      <c r="IQ4" s="30" t="s">
        <v>525</v>
      </c>
      <c r="IR4" s="30" t="s">
        <v>524</v>
      </c>
      <c r="IS4" s="30" t="s">
        <v>525</v>
      </c>
      <c r="IT4" s="30" t="s">
        <v>524</v>
      </c>
      <c r="IU4" s="30" t="s">
        <v>525</v>
      </c>
      <c r="IV4" s="30" t="s">
        <v>524</v>
      </c>
      <c r="IW4" s="30" t="s">
        <v>525</v>
      </c>
      <c r="IX4" s="30" t="s">
        <v>524</v>
      </c>
      <c r="IY4" s="30" t="s">
        <v>525</v>
      </c>
      <c r="IZ4" s="30" t="s">
        <v>524</v>
      </c>
      <c r="JA4" s="30" t="s">
        <v>525</v>
      </c>
      <c r="JB4" s="30" t="s">
        <v>524</v>
      </c>
      <c r="JC4" s="30" t="s">
        <v>525</v>
      </c>
      <c r="JD4" s="30" t="s">
        <v>524</v>
      </c>
      <c r="JE4" s="30" t="s">
        <v>525</v>
      </c>
      <c r="JF4" s="30" t="s">
        <v>524</v>
      </c>
      <c r="JG4" s="30" t="s">
        <v>525</v>
      </c>
      <c r="JH4" s="30" t="s">
        <v>524</v>
      </c>
      <c r="JI4" s="30" t="s">
        <v>525</v>
      </c>
      <c r="JJ4" s="30" t="s">
        <v>524</v>
      </c>
      <c r="JK4" s="30" t="s">
        <v>525</v>
      </c>
      <c r="JL4" s="30" t="s">
        <v>524</v>
      </c>
      <c r="JM4" s="30" t="s">
        <v>525</v>
      </c>
      <c r="JN4" s="30" t="s">
        <v>524</v>
      </c>
      <c r="JO4" s="30" t="s">
        <v>525</v>
      </c>
      <c r="JP4" s="30" t="s">
        <v>524</v>
      </c>
      <c r="JQ4" s="30" t="s">
        <v>525</v>
      </c>
      <c r="JR4" s="30" t="s">
        <v>524</v>
      </c>
      <c r="JS4" s="30" t="s">
        <v>525</v>
      </c>
      <c r="JT4" s="30" t="s">
        <v>524</v>
      </c>
      <c r="JU4" s="30" t="s">
        <v>525</v>
      </c>
      <c r="JV4" s="30" t="s">
        <v>524</v>
      </c>
      <c r="JW4" s="30" t="s">
        <v>525</v>
      </c>
      <c r="JX4" s="30" t="s">
        <v>524</v>
      </c>
      <c r="JY4" s="30" t="s">
        <v>525</v>
      </c>
      <c r="JZ4" s="30" t="s">
        <v>524</v>
      </c>
      <c r="KA4" s="30" t="s">
        <v>525</v>
      </c>
      <c r="KB4" s="30" t="s">
        <v>524</v>
      </c>
      <c r="KC4" s="30" t="s">
        <v>525</v>
      </c>
      <c r="KD4" s="30" t="s">
        <v>524</v>
      </c>
      <c r="KE4" s="30" t="s">
        <v>525</v>
      </c>
      <c r="KF4" s="30" t="s">
        <v>524</v>
      </c>
      <c r="KG4" s="30" t="s">
        <v>525</v>
      </c>
      <c r="KH4" s="30" t="s">
        <v>524</v>
      </c>
      <c r="KI4" s="30" t="s">
        <v>525</v>
      </c>
      <c r="KJ4" s="30" t="s">
        <v>524</v>
      </c>
      <c r="KK4" s="30" t="s">
        <v>525</v>
      </c>
      <c r="KL4" s="30" t="s">
        <v>524</v>
      </c>
      <c r="KM4" s="30" t="s">
        <v>525</v>
      </c>
      <c r="KN4" s="30" t="s">
        <v>524</v>
      </c>
      <c r="KO4" s="30" t="s">
        <v>525</v>
      </c>
      <c r="KP4" s="30" t="s">
        <v>524</v>
      </c>
      <c r="KQ4" s="30" t="s">
        <v>525</v>
      </c>
      <c r="KR4" s="30" t="s">
        <v>524</v>
      </c>
      <c r="KS4" s="30" t="s">
        <v>525</v>
      </c>
      <c r="KT4" s="30" t="s">
        <v>524</v>
      </c>
      <c r="KU4" s="30" t="s">
        <v>525</v>
      </c>
      <c r="KV4" s="30" t="s">
        <v>524</v>
      </c>
      <c r="KW4" s="30" t="s">
        <v>525</v>
      </c>
      <c r="KX4" s="30" t="s">
        <v>524</v>
      </c>
      <c r="KY4" s="30" t="s">
        <v>525</v>
      </c>
      <c r="KZ4" s="30" t="s">
        <v>524</v>
      </c>
      <c r="LA4" s="30" t="s">
        <v>525</v>
      </c>
      <c r="LB4" s="30" t="s">
        <v>524</v>
      </c>
      <c r="LC4" s="30" t="s">
        <v>525</v>
      </c>
      <c r="LD4" s="30" t="s">
        <v>524</v>
      </c>
      <c r="LE4" s="30" t="s">
        <v>525</v>
      </c>
      <c r="LF4" s="30" t="s">
        <v>524</v>
      </c>
      <c r="LG4" s="30" t="s">
        <v>525</v>
      </c>
      <c r="LH4" s="30" t="s">
        <v>524</v>
      </c>
      <c r="LI4" s="30" t="s">
        <v>525</v>
      </c>
      <c r="LJ4" s="30" t="s">
        <v>524</v>
      </c>
      <c r="LK4" s="30" t="s">
        <v>525</v>
      </c>
      <c r="LL4" s="30" t="s">
        <v>524</v>
      </c>
      <c r="LM4" s="30" t="s">
        <v>525</v>
      </c>
      <c r="LN4" s="30" t="s">
        <v>524</v>
      </c>
      <c r="LO4" s="30" t="s">
        <v>525</v>
      </c>
      <c r="LP4" s="30" t="s">
        <v>524</v>
      </c>
      <c r="LQ4" s="30" t="s">
        <v>525</v>
      </c>
      <c r="LR4" s="30" t="s">
        <v>524</v>
      </c>
      <c r="LS4" s="30" t="s">
        <v>525</v>
      </c>
      <c r="LT4" s="30" t="s">
        <v>524</v>
      </c>
      <c r="LU4" s="30" t="s">
        <v>525</v>
      </c>
      <c r="LV4" s="30" t="s">
        <v>524</v>
      </c>
      <c r="LW4" s="30" t="s">
        <v>525</v>
      </c>
      <c r="LX4" s="30" t="s">
        <v>524</v>
      </c>
      <c r="LY4" s="30" t="s">
        <v>525</v>
      </c>
      <c r="LZ4" s="30" t="s">
        <v>524</v>
      </c>
      <c r="MA4" s="30" t="s">
        <v>525</v>
      </c>
      <c r="MB4" s="30" t="s">
        <v>524</v>
      </c>
      <c r="MC4" s="30" t="s">
        <v>525</v>
      </c>
      <c r="MD4" s="30" t="s">
        <v>524</v>
      </c>
      <c r="ME4" s="30" t="s">
        <v>525</v>
      </c>
      <c r="MF4" s="30" t="s">
        <v>524</v>
      </c>
      <c r="MG4" s="30" t="s">
        <v>525</v>
      </c>
      <c r="MH4" s="30" t="s">
        <v>524</v>
      </c>
      <c r="MI4" s="30" t="s">
        <v>525</v>
      </c>
      <c r="MJ4" s="30" t="s">
        <v>524</v>
      </c>
      <c r="MK4" s="30" t="s">
        <v>525</v>
      </c>
      <c r="ML4" s="30" t="s">
        <v>524</v>
      </c>
      <c r="MM4" s="30" t="s">
        <v>525</v>
      </c>
      <c r="MN4" s="30" t="s">
        <v>524</v>
      </c>
      <c r="MO4" s="30" t="s">
        <v>525</v>
      </c>
      <c r="MP4" s="30" t="s">
        <v>524</v>
      </c>
      <c r="MQ4" s="30" t="s">
        <v>525</v>
      </c>
      <c r="MR4" s="30" t="s">
        <v>524</v>
      </c>
      <c r="MS4" s="30" t="s">
        <v>525</v>
      </c>
      <c r="MT4" s="30" t="s">
        <v>524</v>
      </c>
      <c r="MU4" s="30" t="s">
        <v>525</v>
      </c>
      <c r="MV4" s="30" t="s">
        <v>524</v>
      </c>
      <c r="MW4" s="30" t="s">
        <v>525</v>
      </c>
      <c r="MX4" s="30" t="s">
        <v>524</v>
      </c>
      <c r="MY4" s="30" t="s">
        <v>525</v>
      </c>
      <c r="MZ4" s="30" t="s">
        <v>524</v>
      </c>
      <c r="NA4" s="30" t="s">
        <v>525</v>
      </c>
      <c r="NB4" s="30" t="s">
        <v>524</v>
      </c>
      <c r="NC4" s="30" t="s">
        <v>525</v>
      </c>
      <c r="ND4" s="30" t="s">
        <v>524</v>
      </c>
      <c r="NE4" s="30" t="s">
        <v>525</v>
      </c>
      <c r="NF4" s="30" t="s">
        <v>524</v>
      </c>
      <c r="NG4" s="30" t="s">
        <v>525</v>
      </c>
      <c r="NH4" s="30" t="s">
        <v>524</v>
      </c>
      <c r="NI4" s="30" t="s">
        <v>525</v>
      </c>
      <c r="NJ4" s="30" t="s">
        <v>524</v>
      </c>
      <c r="NK4" s="30" t="s">
        <v>525</v>
      </c>
      <c r="NL4" s="30" t="s">
        <v>524</v>
      </c>
      <c r="NM4" s="30" t="s">
        <v>525</v>
      </c>
      <c r="NN4" s="30" t="s">
        <v>524</v>
      </c>
      <c r="NO4" s="30" t="s">
        <v>525</v>
      </c>
      <c r="NP4" s="30" t="s">
        <v>524</v>
      </c>
      <c r="NQ4" s="30" t="s">
        <v>525</v>
      </c>
      <c r="NR4" s="30" t="s">
        <v>524</v>
      </c>
      <c r="NS4" s="30" t="s">
        <v>525</v>
      </c>
      <c r="NT4" s="30" t="s">
        <v>524</v>
      </c>
      <c r="NU4" s="30" t="s">
        <v>525</v>
      </c>
      <c r="NV4" s="30" t="s">
        <v>524</v>
      </c>
      <c r="NW4" s="30" t="s">
        <v>525</v>
      </c>
      <c r="NX4" s="30" t="s">
        <v>524</v>
      </c>
      <c r="NY4" s="30" t="s">
        <v>525</v>
      </c>
      <c r="NZ4" s="30" t="s">
        <v>524</v>
      </c>
      <c r="OA4" s="30" t="s">
        <v>525</v>
      </c>
      <c r="OB4" s="30" t="s">
        <v>524</v>
      </c>
      <c r="OC4" s="30" t="s">
        <v>525</v>
      </c>
      <c r="OD4" s="30" t="s">
        <v>524</v>
      </c>
      <c r="OE4" s="30" t="s">
        <v>525</v>
      </c>
      <c r="OF4" s="30" t="s">
        <v>524</v>
      </c>
      <c r="OG4" s="30" t="s">
        <v>525</v>
      </c>
      <c r="OH4" s="30" t="s">
        <v>524</v>
      </c>
      <c r="OI4" s="30" t="s">
        <v>525</v>
      </c>
      <c r="OJ4" s="30" t="s">
        <v>524</v>
      </c>
      <c r="OK4" s="30" t="s">
        <v>525</v>
      </c>
      <c r="OL4" s="30" t="s">
        <v>524</v>
      </c>
      <c r="OM4" s="30" t="s">
        <v>525</v>
      </c>
      <c r="ON4" s="30" t="s">
        <v>524</v>
      </c>
      <c r="OO4" s="30" t="s">
        <v>525</v>
      </c>
      <c r="OP4" s="30" t="s">
        <v>524</v>
      </c>
      <c r="OQ4" s="30" t="s">
        <v>525</v>
      </c>
      <c r="OR4" s="30" t="s">
        <v>524</v>
      </c>
      <c r="OS4" s="30" t="s">
        <v>525</v>
      </c>
      <c r="OT4" s="30" t="s">
        <v>524</v>
      </c>
      <c r="OU4" s="30" t="s">
        <v>525</v>
      </c>
      <c r="OV4" s="30" t="s">
        <v>524</v>
      </c>
      <c r="OW4" s="30" t="s">
        <v>525</v>
      </c>
      <c r="OX4" s="30" t="s">
        <v>524</v>
      </c>
      <c r="OY4" s="30" t="s">
        <v>525</v>
      </c>
      <c r="OZ4" s="30" t="s">
        <v>524</v>
      </c>
      <c r="PA4" s="30" t="s">
        <v>525</v>
      </c>
      <c r="PB4" s="30" t="s">
        <v>524</v>
      </c>
      <c r="PC4" s="30" t="s">
        <v>525</v>
      </c>
      <c r="PD4" s="30" t="s">
        <v>524</v>
      </c>
      <c r="PE4" s="30" t="s">
        <v>525</v>
      </c>
      <c r="PF4" s="30" t="s">
        <v>524</v>
      </c>
      <c r="PG4" s="30" t="s">
        <v>525</v>
      </c>
      <c r="PH4" s="30" t="s">
        <v>524</v>
      </c>
      <c r="PI4" s="30" t="s">
        <v>525</v>
      </c>
      <c r="PJ4" s="30" t="s">
        <v>524</v>
      </c>
      <c r="PK4" s="30" t="s">
        <v>525</v>
      </c>
      <c r="PL4" s="30" t="s">
        <v>524</v>
      </c>
      <c r="PM4" s="30" t="s">
        <v>525</v>
      </c>
      <c r="PN4" s="30" t="s">
        <v>524</v>
      </c>
      <c r="PO4" s="30" t="s">
        <v>525</v>
      </c>
      <c r="PP4" s="30" t="s">
        <v>524</v>
      </c>
      <c r="PQ4" s="30" t="s">
        <v>525</v>
      </c>
      <c r="PR4" s="30" t="s">
        <v>524</v>
      </c>
      <c r="PS4" s="30" t="s">
        <v>525</v>
      </c>
      <c r="PT4" s="30" t="s">
        <v>524</v>
      </c>
      <c r="PU4" s="30" t="s">
        <v>525</v>
      </c>
      <c r="PV4" s="30" t="s">
        <v>524</v>
      </c>
      <c r="PW4" s="30" t="s">
        <v>525</v>
      </c>
      <c r="PX4" s="30" t="s">
        <v>524</v>
      </c>
      <c r="PY4" s="30" t="s">
        <v>525</v>
      </c>
      <c r="PZ4" s="30" t="s">
        <v>524</v>
      </c>
      <c r="QA4" s="30" t="s">
        <v>525</v>
      </c>
      <c r="QB4" s="30" t="s">
        <v>524</v>
      </c>
      <c r="QC4" s="30" t="s">
        <v>525</v>
      </c>
      <c r="QD4" s="30" t="s">
        <v>524</v>
      </c>
      <c r="QE4" s="30" t="s">
        <v>525</v>
      </c>
      <c r="QF4" s="30" t="s">
        <v>524</v>
      </c>
      <c r="QG4" s="30" t="s">
        <v>525</v>
      </c>
      <c r="QH4" s="30" t="s">
        <v>524</v>
      </c>
      <c r="QI4" s="30" t="s">
        <v>525</v>
      </c>
      <c r="QJ4" s="30" t="s">
        <v>524</v>
      </c>
      <c r="QK4" s="30" t="s">
        <v>525</v>
      </c>
      <c r="QL4" s="30" t="s">
        <v>524</v>
      </c>
      <c r="QM4" s="30" t="s">
        <v>525</v>
      </c>
      <c r="QN4" s="30" t="s">
        <v>524</v>
      </c>
      <c r="QO4" s="30" t="s">
        <v>525</v>
      </c>
      <c r="QP4" s="30" t="s">
        <v>524</v>
      </c>
      <c r="QQ4" s="30" t="s">
        <v>525</v>
      </c>
      <c r="QR4" s="30" t="s">
        <v>524</v>
      </c>
      <c r="QS4" s="30" t="s">
        <v>525</v>
      </c>
      <c r="QT4" s="30" t="s">
        <v>524</v>
      </c>
      <c r="QU4" s="30" t="s">
        <v>525</v>
      </c>
      <c r="QV4" s="30" t="s">
        <v>524</v>
      </c>
      <c r="QW4" s="30" t="s">
        <v>525</v>
      </c>
      <c r="QX4" s="30" t="s">
        <v>524</v>
      </c>
      <c r="QY4" s="30" t="s">
        <v>525</v>
      </c>
      <c r="QZ4" s="30" t="s">
        <v>524</v>
      </c>
      <c r="RA4" s="30" t="s">
        <v>525</v>
      </c>
      <c r="RB4" s="30" t="s">
        <v>524</v>
      </c>
      <c r="RC4" s="30" t="s">
        <v>525</v>
      </c>
      <c r="RD4" s="30" t="s">
        <v>524</v>
      </c>
      <c r="RE4" s="30" t="s">
        <v>525</v>
      </c>
      <c r="RF4" s="30" t="s">
        <v>524</v>
      </c>
      <c r="RG4" s="30" t="s">
        <v>525</v>
      </c>
      <c r="RH4" s="30" t="s">
        <v>524</v>
      </c>
      <c r="RI4" s="30" t="s">
        <v>525</v>
      </c>
      <c r="RJ4" s="30" t="s">
        <v>524</v>
      </c>
      <c r="RK4" s="30" t="s">
        <v>525</v>
      </c>
      <c r="RL4" s="30" t="s">
        <v>524</v>
      </c>
      <c r="RM4" s="30" t="s">
        <v>525</v>
      </c>
      <c r="RN4" s="30" t="s">
        <v>524</v>
      </c>
      <c r="RO4" s="30" t="s">
        <v>525</v>
      </c>
      <c r="RP4" s="30" t="s">
        <v>524</v>
      </c>
      <c r="RQ4" s="30" t="s">
        <v>525</v>
      </c>
      <c r="RR4" s="30" t="s">
        <v>524</v>
      </c>
      <c r="RS4" s="30" t="s">
        <v>525</v>
      </c>
      <c r="RT4" s="30" t="s">
        <v>524</v>
      </c>
      <c r="RU4" s="30" t="s">
        <v>525</v>
      </c>
      <c r="RV4" s="30" t="s">
        <v>524</v>
      </c>
      <c r="RW4" s="30" t="s">
        <v>525</v>
      </c>
      <c r="RX4" s="30" t="s">
        <v>524</v>
      </c>
      <c r="RY4" s="30" t="s">
        <v>525</v>
      </c>
      <c r="RZ4" s="30" t="s">
        <v>524</v>
      </c>
      <c r="SA4" s="30" t="s">
        <v>525</v>
      </c>
      <c r="SB4" s="30" t="s">
        <v>524</v>
      </c>
      <c r="SC4" s="30" t="s">
        <v>525</v>
      </c>
      <c r="SD4" s="30" t="s">
        <v>524</v>
      </c>
      <c r="SE4" s="30" t="s">
        <v>525</v>
      </c>
      <c r="SF4" s="30" t="s">
        <v>524</v>
      </c>
      <c r="SG4" s="30" t="s">
        <v>525</v>
      </c>
      <c r="SH4" s="30" t="s">
        <v>524</v>
      </c>
      <c r="SI4" s="30" t="s">
        <v>525</v>
      </c>
      <c r="SJ4" s="30" t="s">
        <v>524</v>
      </c>
      <c r="SK4" s="30" t="s">
        <v>525</v>
      </c>
      <c r="SL4" s="30" t="s">
        <v>524</v>
      </c>
      <c r="SM4" s="30" t="s">
        <v>525</v>
      </c>
      <c r="SN4" s="30" t="s">
        <v>524</v>
      </c>
      <c r="SO4" s="30" t="s">
        <v>525</v>
      </c>
      <c r="SP4" s="30" t="s">
        <v>524</v>
      </c>
      <c r="SQ4" s="30" t="s">
        <v>525</v>
      </c>
      <c r="SR4" s="30" t="s">
        <v>524</v>
      </c>
      <c r="SS4" s="30" t="s">
        <v>525</v>
      </c>
      <c r="ST4" s="30" t="s">
        <v>524</v>
      </c>
      <c r="SU4" s="30" t="s">
        <v>525</v>
      </c>
      <c r="SV4" s="30" t="s">
        <v>524</v>
      </c>
      <c r="SW4" s="30" t="s">
        <v>525</v>
      </c>
      <c r="SX4" s="30" t="s">
        <v>524</v>
      </c>
      <c r="SY4" s="30" t="s">
        <v>525</v>
      </c>
      <c r="SZ4" s="30" t="s">
        <v>524</v>
      </c>
      <c r="TA4" s="30" t="s">
        <v>525</v>
      </c>
      <c r="TB4" s="30" t="s">
        <v>524</v>
      </c>
      <c r="TC4" s="30" t="s">
        <v>525</v>
      </c>
      <c r="TD4" s="30" t="s">
        <v>524</v>
      </c>
      <c r="TE4" s="30" t="s">
        <v>525</v>
      </c>
      <c r="TF4" s="30" t="s">
        <v>524</v>
      </c>
      <c r="TG4" s="30" t="s">
        <v>525</v>
      </c>
      <c r="TH4" s="30" t="s">
        <v>524</v>
      </c>
      <c r="TI4" s="30" t="s">
        <v>525</v>
      </c>
      <c r="TJ4" s="30" t="s">
        <v>524</v>
      </c>
      <c r="TK4" s="30" t="s">
        <v>525</v>
      </c>
      <c r="TL4" s="30" t="s">
        <v>524</v>
      </c>
      <c r="TM4" s="30" t="s">
        <v>525</v>
      </c>
      <c r="TN4" s="30" t="s">
        <v>524</v>
      </c>
      <c r="TO4" s="30" t="s">
        <v>525</v>
      </c>
      <c r="TP4" s="30" t="s">
        <v>524</v>
      </c>
      <c r="TQ4" s="30" t="s">
        <v>525</v>
      </c>
      <c r="TR4" s="30" t="s">
        <v>524</v>
      </c>
      <c r="TS4" s="30" t="s">
        <v>525</v>
      </c>
      <c r="TT4" s="30" t="s">
        <v>524</v>
      </c>
      <c r="TU4" s="30" t="s">
        <v>525</v>
      </c>
      <c r="TV4" s="30" t="s">
        <v>524</v>
      </c>
      <c r="TW4" s="30" t="s">
        <v>525</v>
      </c>
      <c r="TX4" s="30" t="s">
        <v>524</v>
      </c>
      <c r="TY4" s="30" t="s">
        <v>525</v>
      </c>
      <c r="TZ4" s="30" t="s">
        <v>524</v>
      </c>
      <c r="UA4" s="30" t="s">
        <v>525</v>
      </c>
      <c r="UB4" s="30" t="s">
        <v>524</v>
      </c>
      <c r="UC4" s="30" t="s">
        <v>525</v>
      </c>
      <c r="UD4" s="30" t="s">
        <v>524</v>
      </c>
      <c r="UE4" s="30" t="s">
        <v>525</v>
      </c>
      <c r="UF4" s="30" t="s">
        <v>524</v>
      </c>
      <c r="UG4" s="30" t="s">
        <v>525</v>
      </c>
      <c r="UH4" s="30" t="s">
        <v>524</v>
      </c>
      <c r="UI4" s="30" t="s">
        <v>525</v>
      </c>
      <c r="UJ4" s="30" t="s">
        <v>524</v>
      </c>
      <c r="UK4" s="30" t="s">
        <v>525</v>
      </c>
      <c r="UL4" s="30" t="s">
        <v>524</v>
      </c>
      <c r="UM4" s="30" t="s">
        <v>525</v>
      </c>
      <c r="UN4" s="30" t="s">
        <v>524</v>
      </c>
      <c r="UO4" s="30" t="s">
        <v>525</v>
      </c>
      <c r="UP4" s="30" t="s">
        <v>524</v>
      </c>
      <c r="UQ4" s="30" t="s">
        <v>525</v>
      </c>
      <c r="UR4" s="30" t="s">
        <v>524</v>
      </c>
      <c r="US4" s="30" t="s">
        <v>525</v>
      </c>
      <c r="UT4" s="30" t="s">
        <v>524</v>
      </c>
      <c r="UU4" s="30" t="s">
        <v>525</v>
      </c>
      <c r="UV4" s="30" t="s">
        <v>524</v>
      </c>
      <c r="UW4" s="30" t="s">
        <v>525</v>
      </c>
      <c r="UX4" s="30" t="s">
        <v>524</v>
      </c>
      <c r="UY4" s="30" t="s">
        <v>525</v>
      </c>
      <c r="UZ4" s="30" t="s">
        <v>524</v>
      </c>
      <c r="VA4" s="30" t="s">
        <v>525</v>
      </c>
      <c r="VB4" s="30" t="s">
        <v>524</v>
      </c>
      <c r="VC4" s="30" t="s">
        <v>525</v>
      </c>
      <c r="VD4" s="30" t="s">
        <v>524</v>
      </c>
      <c r="VE4" s="30" t="s">
        <v>525</v>
      </c>
      <c r="VF4" s="30" t="s">
        <v>524</v>
      </c>
      <c r="VG4" s="30" t="s">
        <v>525</v>
      </c>
      <c r="VH4" s="30" t="s">
        <v>524</v>
      </c>
      <c r="VI4" s="30" t="s">
        <v>525</v>
      </c>
      <c r="VJ4" s="30" t="s">
        <v>524</v>
      </c>
      <c r="VK4" s="30" t="s">
        <v>525</v>
      </c>
      <c r="VL4" s="30" t="s">
        <v>524</v>
      </c>
      <c r="VM4" s="30" t="s">
        <v>525</v>
      </c>
      <c r="VN4" s="30" t="s">
        <v>524</v>
      </c>
      <c r="VO4" s="30" t="s">
        <v>525</v>
      </c>
      <c r="VP4" s="30" t="s">
        <v>524</v>
      </c>
      <c r="VQ4" s="30" t="s">
        <v>525</v>
      </c>
      <c r="VR4" s="30" t="s">
        <v>524</v>
      </c>
      <c r="VS4" s="30" t="s">
        <v>525</v>
      </c>
      <c r="VT4" s="30" t="s">
        <v>524</v>
      </c>
      <c r="VU4" s="30" t="s">
        <v>525</v>
      </c>
      <c r="VV4" s="30" t="s">
        <v>524</v>
      </c>
      <c r="VW4" s="30" t="s">
        <v>525</v>
      </c>
      <c r="VX4" s="30" t="s">
        <v>524</v>
      </c>
      <c r="VY4" s="30" t="s">
        <v>525</v>
      </c>
      <c r="VZ4" s="30" t="s">
        <v>524</v>
      </c>
      <c r="WA4" s="30" t="s">
        <v>525</v>
      </c>
      <c r="WB4" s="30" t="s">
        <v>524</v>
      </c>
      <c r="WC4" s="30" t="s">
        <v>525</v>
      </c>
      <c r="WD4" s="30" t="s">
        <v>524</v>
      </c>
      <c r="WE4" s="30" t="s">
        <v>525</v>
      </c>
      <c r="WF4" s="30" t="s">
        <v>524</v>
      </c>
      <c r="WG4" s="30" t="s">
        <v>525</v>
      </c>
      <c r="WH4" s="30" t="s">
        <v>524</v>
      </c>
      <c r="WI4" s="30" t="s">
        <v>525</v>
      </c>
      <c r="WJ4" s="30" t="s">
        <v>524</v>
      </c>
      <c r="WK4" s="30" t="s">
        <v>525</v>
      </c>
      <c r="WL4" s="30" t="s">
        <v>524</v>
      </c>
      <c r="WM4" s="30" t="s">
        <v>525</v>
      </c>
      <c r="WN4" s="30" t="s">
        <v>524</v>
      </c>
      <c r="WO4" s="30" t="s">
        <v>525</v>
      </c>
      <c r="WP4" s="30" t="s">
        <v>524</v>
      </c>
      <c r="WQ4" s="30" t="s">
        <v>525</v>
      </c>
      <c r="WR4" s="30" t="s">
        <v>524</v>
      </c>
      <c r="WS4" s="30" t="s">
        <v>525</v>
      </c>
      <c r="WT4" s="30" t="s">
        <v>524</v>
      </c>
      <c r="WU4" s="30" t="s">
        <v>525</v>
      </c>
      <c r="WV4" s="30" t="s">
        <v>524</v>
      </c>
      <c r="WW4" s="30" t="s">
        <v>525</v>
      </c>
      <c r="WX4" s="30" t="s">
        <v>524</v>
      </c>
      <c r="WY4" s="30" t="s">
        <v>525</v>
      </c>
      <c r="WZ4" s="30" t="s">
        <v>524</v>
      </c>
      <c r="XA4" s="30" t="s">
        <v>525</v>
      </c>
      <c r="XB4" s="30" t="s">
        <v>524</v>
      </c>
      <c r="XC4" s="30" t="s">
        <v>525</v>
      </c>
      <c r="XD4" s="30" t="s">
        <v>524</v>
      </c>
      <c r="XE4" s="30" t="s">
        <v>525</v>
      </c>
      <c r="XF4" s="30" t="s">
        <v>524</v>
      </c>
      <c r="XG4" s="30" t="s">
        <v>525</v>
      </c>
      <c r="XH4" s="30" t="s">
        <v>524</v>
      </c>
      <c r="XI4" s="30" t="s">
        <v>525</v>
      </c>
      <c r="XJ4" s="30" t="s">
        <v>524</v>
      </c>
      <c r="XK4" s="30" t="s">
        <v>525</v>
      </c>
      <c r="XL4" s="30" t="s">
        <v>524</v>
      </c>
      <c r="XM4" s="30" t="s">
        <v>525</v>
      </c>
      <c r="XN4" s="30" t="s">
        <v>524</v>
      </c>
      <c r="XO4" s="30" t="s">
        <v>525</v>
      </c>
      <c r="XP4" s="30" t="s">
        <v>524</v>
      </c>
      <c r="XQ4" s="30" t="s">
        <v>525</v>
      </c>
      <c r="XR4" s="30" t="s">
        <v>524</v>
      </c>
      <c r="XS4" s="30" t="s">
        <v>525</v>
      </c>
      <c r="XT4" s="30" t="s">
        <v>524</v>
      </c>
      <c r="XU4" s="30" t="s">
        <v>525</v>
      </c>
      <c r="XV4" s="30" t="s">
        <v>524</v>
      </c>
      <c r="XW4" s="30" t="s">
        <v>525</v>
      </c>
      <c r="XX4" s="30" t="s">
        <v>524</v>
      </c>
      <c r="XY4" s="30" t="s">
        <v>525</v>
      </c>
      <c r="XZ4" s="30" t="s">
        <v>524</v>
      </c>
      <c r="YA4" s="30" t="s">
        <v>525</v>
      </c>
      <c r="YB4" s="30" t="s">
        <v>524</v>
      </c>
      <c r="YC4" s="30" t="s">
        <v>525</v>
      </c>
      <c r="YD4" s="30" t="s">
        <v>524</v>
      </c>
      <c r="YE4" s="30" t="s">
        <v>525</v>
      </c>
      <c r="YF4" s="30" t="s">
        <v>524</v>
      </c>
      <c r="YG4" s="30" t="s">
        <v>525</v>
      </c>
      <c r="YH4" s="30" t="s">
        <v>524</v>
      </c>
      <c r="YI4" s="30" t="s">
        <v>525</v>
      </c>
      <c r="YJ4" s="30" t="s">
        <v>524</v>
      </c>
      <c r="YK4" s="30" t="s">
        <v>525</v>
      </c>
      <c r="YL4" s="30" t="s">
        <v>524</v>
      </c>
      <c r="YM4" s="30" t="s">
        <v>525</v>
      </c>
      <c r="YN4" s="30" t="s">
        <v>524</v>
      </c>
      <c r="YO4" s="30" t="s">
        <v>525</v>
      </c>
      <c r="YP4" s="30" t="s">
        <v>524</v>
      </c>
      <c r="YQ4" s="30" t="s">
        <v>525</v>
      </c>
      <c r="YR4" s="30" t="s">
        <v>524</v>
      </c>
      <c r="YS4" s="30" t="s">
        <v>525</v>
      </c>
      <c r="YT4" s="30" t="s">
        <v>524</v>
      </c>
      <c r="YU4" s="30" t="s">
        <v>525</v>
      </c>
      <c r="YV4" s="30" t="s">
        <v>524</v>
      </c>
      <c r="YW4" s="30" t="s">
        <v>525</v>
      </c>
      <c r="YX4" s="30" t="s">
        <v>524</v>
      </c>
      <c r="YY4" s="30" t="s">
        <v>525</v>
      </c>
      <c r="YZ4" s="30" t="s">
        <v>524</v>
      </c>
      <c r="ZA4" s="30" t="s">
        <v>525</v>
      </c>
      <c r="ZB4" s="30" t="s">
        <v>524</v>
      </c>
      <c r="ZC4" s="30" t="s">
        <v>525</v>
      </c>
      <c r="ZD4" s="30" t="s">
        <v>524</v>
      </c>
      <c r="ZE4" s="30" t="s">
        <v>525</v>
      </c>
      <c r="ZF4" s="30" t="s">
        <v>524</v>
      </c>
      <c r="ZG4" s="30" t="s">
        <v>525</v>
      </c>
      <c r="ZH4" s="30" t="s">
        <v>524</v>
      </c>
      <c r="ZI4" s="30" t="s">
        <v>525</v>
      </c>
      <c r="ZJ4" s="30" t="s">
        <v>524</v>
      </c>
      <c r="ZK4" s="30" t="s">
        <v>525</v>
      </c>
      <c r="ZL4" s="30" t="s">
        <v>524</v>
      </c>
      <c r="ZM4" s="30" t="s">
        <v>525</v>
      </c>
      <c r="ZN4" s="30" t="s">
        <v>524</v>
      </c>
      <c r="ZO4" s="30" t="s">
        <v>525</v>
      </c>
      <c r="ZP4" s="30" t="s">
        <v>524</v>
      </c>
      <c r="ZQ4" s="30" t="s">
        <v>525</v>
      </c>
      <c r="ZR4" s="30" t="s">
        <v>524</v>
      </c>
      <c r="ZS4" s="30" t="s">
        <v>525</v>
      </c>
      <c r="ZT4" s="30" t="s">
        <v>524</v>
      </c>
      <c r="ZU4" s="30" t="s">
        <v>525</v>
      </c>
      <c r="ZV4" s="30" t="s">
        <v>524</v>
      </c>
      <c r="ZW4" s="30" t="s">
        <v>525</v>
      </c>
      <c r="ZX4" s="30" t="s">
        <v>524</v>
      </c>
      <c r="ZY4" s="30" t="s">
        <v>525</v>
      </c>
      <c r="ZZ4" s="30" t="s">
        <v>524</v>
      </c>
      <c r="AAA4" s="30" t="s">
        <v>525</v>
      </c>
      <c r="AAB4" s="30" t="s">
        <v>524</v>
      </c>
      <c r="AAC4" s="30" t="s">
        <v>525</v>
      </c>
      <c r="AAD4" s="30" t="s">
        <v>524</v>
      </c>
      <c r="AAE4" s="30" t="s">
        <v>525</v>
      </c>
      <c r="AAF4" s="30" t="s">
        <v>524</v>
      </c>
      <c r="AAG4" s="30" t="s">
        <v>525</v>
      </c>
      <c r="AAH4" s="30" t="s">
        <v>524</v>
      </c>
      <c r="AAI4" s="30" t="s">
        <v>525</v>
      </c>
      <c r="AAJ4" s="30" t="s">
        <v>524</v>
      </c>
      <c r="AAK4" s="30" t="s">
        <v>525</v>
      </c>
      <c r="AAL4" s="30" t="s">
        <v>524</v>
      </c>
      <c r="AAM4" s="30" t="s">
        <v>525</v>
      </c>
      <c r="AAN4" s="30" t="s">
        <v>524</v>
      </c>
      <c r="AAO4" s="30" t="s">
        <v>525</v>
      </c>
      <c r="AAP4" s="30" t="s">
        <v>524</v>
      </c>
      <c r="AAQ4" s="30" t="s">
        <v>525</v>
      </c>
      <c r="AAR4" s="30" t="s">
        <v>524</v>
      </c>
      <c r="AAS4" s="30" t="s">
        <v>525</v>
      </c>
      <c r="AAT4" s="30" t="s">
        <v>524</v>
      </c>
      <c r="AAU4" s="30" t="s">
        <v>525</v>
      </c>
      <c r="AAV4" s="30" t="s">
        <v>524</v>
      </c>
      <c r="AAW4" s="30" t="s">
        <v>525</v>
      </c>
      <c r="AAX4" s="30" t="s">
        <v>524</v>
      </c>
      <c r="AAY4" s="30" t="s">
        <v>525</v>
      </c>
      <c r="AAZ4" s="30" t="s">
        <v>524</v>
      </c>
      <c r="ABA4" s="30" t="s">
        <v>525</v>
      </c>
      <c r="ABB4" s="30" t="s">
        <v>524</v>
      </c>
      <c r="ABC4" s="30" t="s">
        <v>525</v>
      </c>
      <c r="ABD4" s="30" t="s">
        <v>524</v>
      </c>
      <c r="ABE4" s="30" t="s">
        <v>525</v>
      </c>
      <c r="ABF4" s="30" t="s">
        <v>524</v>
      </c>
      <c r="ABG4" s="30" t="s">
        <v>525</v>
      </c>
      <c r="ABH4" s="30" t="s">
        <v>524</v>
      </c>
      <c r="ABI4" s="30" t="s">
        <v>525</v>
      </c>
      <c r="ABJ4" s="30" t="s">
        <v>524</v>
      </c>
      <c r="ABK4" s="30" t="s">
        <v>525</v>
      </c>
      <c r="ABL4" s="30" t="s">
        <v>524</v>
      </c>
      <c r="ABM4" s="30" t="s">
        <v>525</v>
      </c>
      <c r="ABN4" s="30" t="s">
        <v>524</v>
      </c>
      <c r="ABO4" s="30" t="s">
        <v>525</v>
      </c>
      <c r="ABP4" s="30" t="s">
        <v>524</v>
      </c>
      <c r="ABQ4" s="30" t="s">
        <v>525</v>
      </c>
      <c r="ABR4" s="30" t="s">
        <v>524</v>
      </c>
      <c r="ABS4" s="30" t="s">
        <v>525</v>
      </c>
      <c r="ABT4" s="30" t="s">
        <v>524</v>
      </c>
      <c r="ABU4" s="30" t="s">
        <v>525</v>
      </c>
      <c r="ABV4" s="30" t="s">
        <v>524</v>
      </c>
      <c r="ABW4" s="30" t="s">
        <v>525</v>
      </c>
      <c r="ABX4" s="30" t="s">
        <v>524</v>
      </c>
      <c r="ABY4" s="30" t="s">
        <v>525</v>
      </c>
      <c r="ABZ4" s="30" t="s">
        <v>524</v>
      </c>
      <c r="ACA4" s="30" t="s">
        <v>525</v>
      </c>
      <c r="ACB4" s="30" t="s">
        <v>524</v>
      </c>
      <c r="ACC4" s="30" t="s">
        <v>525</v>
      </c>
      <c r="ACD4" s="30" t="s">
        <v>524</v>
      </c>
      <c r="ACE4" s="30" t="s">
        <v>525</v>
      </c>
      <c r="ACF4" s="30" t="s">
        <v>524</v>
      </c>
      <c r="ACG4" s="30" t="s">
        <v>525</v>
      </c>
      <c r="ACH4" s="30" t="s">
        <v>524</v>
      </c>
      <c r="ACI4" s="30" t="s">
        <v>525</v>
      </c>
      <c r="ACJ4" s="30" t="s">
        <v>524</v>
      </c>
      <c r="ACK4" s="30" t="s">
        <v>525</v>
      </c>
      <c r="ACL4" s="30" t="s">
        <v>524</v>
      </c>
      <c r="ACM4" s="30" t="s">
        <v>525</v>
      </c>
      <c r="ACN4" s="30" t="s">
        <v>524</v>
      </c>
      <c r="ACO4" s="30" t="s">
        <v>525</v>
      </c>
      <c r="ACP4" s="30" t="s">
        <v>524</v>
      </c>
      <c r="ACQ4" s="30" t="s">
        <v>525</v>
      </c>
      <c r="ACR4" s="30" t="s">
        <v>524</v>
      </c>
      <c r="ACS4" s="30" t="s">
        <v>525</v>
      </c>
      <c r="ACT4" s="30" t="s">
        <v>524</v>
      </c>
      <c r="ACU4" s="30" t="s">
        <v>525</v>
      </c>
      <c r="ACV4" s="30" t="s">
        <v>524</v>
      </c>
      <c r="ACW4" s="30" t="s">
        <v>525</v>
      </c>
      <c r="ACX4" s="30" t="s">
        <v>524</v>
      </c>
      <c r="ACY4" s="30" t="s">
        <v>525</v>
      </c>
      <c r="ACZ4" s="30" t="s">
        <v>524</v>
      </c>
      <c r="ADA4" s="30" t="s">
        <v>525</v>
      </c>
      <c r="ADB4" s="30" t="s">
        <v>524</v>
      </c>
      <c r="ADC4" s="30" t="s">
        <v>525</v>
      </c>
      <c r="ADD4" s="30" t="s">
        <v>524</v>
      </c>
      <c r="ADE4" s="30" t="s">
        <v>525</v>
      </c>
      <c r="ADF4" s="30" t="s">
        <v>524</v>
      </c>
      <c r="ADG4" s="30" t="s">
        <v>525</v>
      </c>
      <c r="ADH4" s="30" t="s">
        <v>524</v>
      </c>
      <c r="ADI4" s="30" t="s">
        <v>525</v>
      </c>
      <c r="ADJ4" s="30" t="s">
        <v>524</v>
      </c>
      <c r="ADK4" s="30" t="s">
        <v>525</v>
      </c>
      <c r="ADL4" s="30" t="s">
        <v>524</v>
      </c>
      <c r="ADM4" s="30" t="s">
        <v>525</v>
      </c>
      <c r="ADN4" s="30" t="s">
        <v>524</v>
      </c>
      <c r="ADO4" s="30" t="s">
        <v>525</v>
      </c>
      <c r="ADP4" s="30" t="s">
        <v>524</v>
      </c>
      <c r="ADQ4" s="30" t="s">
        <v>525</v>
      </c>
      <c r="ADR4" s="30" t="s">
        <v>524</v>
      </c>
      <c r="ADS4" s="30" t="s">
        <v>525</v>
      </c>
      <c r="ADT4" s="30" t="s">
        <v>524</v>
      </c>
      <c r="ADU4" s="30" t="s">
        <v>525</v>
      </c>
      <c r="ADV4" s="30" t="s">
        <v>524</v>
      </c>
      <c r="ADW4" s="30" t="s">
        <v>525</v>
      </c>
      <c r="ADX4" s="30" t="s">
        <v>524</v>
      </c>
      <c r="ADY4" s="30" t="s">
        <v>525</v>
      </c>
      <c r="ADZ4" s="30" t="s">
        <v>524</v>
      </c>
      <c r="AEA4" s="30" t="s">
        <v>525</v>
      </c>
      <c r="AEB4" s="30" t="s">
        <v>524</v>
      </c>
      <c r="AEC4" s="30" t="s">
        <v>525</v>
      </c>
      <c r="AED4" s="30" t="s">
        <v>524</v>
      </c>
      <c r="AEE4" s="30" t="s">
        <v>525</v>
      </c>
      <c r="AEF4" s="30" t="s">
        <v>524</v>
      </c>
      <c r="AEG4" s="30" t="s">
        <v>525</v>
      </c>
      <c r="AEH4" s="30" t="s">
        <v>524</v>
      </c>
      <c r="AEI4" s="30" t="s">
        <v>525</v>
      </c>
      <c r="AEJ4" s="30" t="s">
        <v>524</v>
      </c>
      <c r="AEK4" s="30" t="s">
        <v>525</v>
      </c>
      <c r="AEL4" s="30" t="s">
        <v>524</v>
      </c>
      <c r="AEM4" s="30" t="s">
        <v>525</v>
      </c>
      <c r="AEN4" s="30" t="s">
        <v>524</v>
      </c>
      <c r="AEO4" s="30" t="s">
        <v>525</v>
      </c>
      <c r="AEP4" s="30" t="s">
        <v>524</v>
      </c>
      <c r="AEQ4" s="30" t="s">
        <v>525</v>
      </c>
      <c r="AER4" s="30" t="s">
        <v>524</v>
      </c>
      <c r="AES4" s="30" t="s">
        <v>525</v>
      </c>
      <c r="AET4" s="30" t="s">
        <v>524</v>
      </c>
      <c r="AEU4" s="30" t="s">
        <v>525</v>
      </c>
      <c r="AEV4" s="30" t="s">
        <v>524</v>
      </c>
      <c r="AEW4" s="30" t="s">
        <v>525</v>
      </c>
      <c r="AEX4" s="30" t="s">
        <v>524</v>
      </c>
      <c r="AEY4" s="30" t="s">
        <v>525</v>
      </c>
      <c r="AEZ4" s="30" t="s">
        <v>524</v>
      </c>
      <c r="AFA4" s="30" t="s">
        <v>525</v>
      </c>
      <c r="AFB4" s="30" t="s">
        <v>524</v>
      </c>
      <c r="AFC4" s="30" t="s">
        <v>525</v>
      </c>
      <c r="AFD4" s="30" t="s">
        <v>524</v>
      </c>
      <c r="AFE4" s="30" t="s">
        <v>525</v>
      </c>
      <c r="AFF4" s="30" t="s">
        <v>524</v>
      </c>
      <c r="AFG4" s="30" t="s">
        <v>525</v>
      </c>
      <c r="AFH4" s="30" t="s">
        <v>524</v>
      </c>
      <c r="AFI4" s="30" t="s">
        <v>525</v>
      </c>
      <c r="AFJ4" s="30" t="s">
        <v>524</v>
      </c>
      <c r="AFK4" s="30" t="s">
        <v>525</v>
      </c>
      <c r="AFL4" s="30" t="s">
        <v>524</v>
      </c>
      <c r="AFM4" s="30" t="s">
        <v>525</v>
      </c>
      <c r="AFN4" s="30" t="s">
        <v>524</v>
      </c>
      <c r="AFO4" s="30" t="s">
        <v>525</v>
      </c>
      <c r="AFP4" s="30" t="s">
        <v>524</v>
      </c>
      <c r="AFQ4" s="30" t="s">
        <v>525</v>
      </c>
      <c r="AFR4" s="30" t="s">
        <v>524</v>
      </c>
      <c r="AFS4" s="30" t="s">
        <v>525</v>
      </c>
      <c r="AFT4" s="30" t="s">
        <v>524</v>
      </c>
      <c r="AFU4" s="30" t="s">
        <v>525</v>
      </c>
      <c r="AFV4" s="30" t="s">
        <v>524</v>
      </c>
      <c r="AFW4" s="30" t="s">
        <v>525</v>
      </c>
      <c r="AFX4" s="30" t="s">
        <v>524</v>
      </c>
      <c r="AFY4" s="30" t="s">
        <v>525</v>
      </c>
      <c r="AFZ4" s="30" t="s">
        <v>524</v>
      </c>
      <c r="AGA4" s="30" t="s">
        <v>525</v>
      </c>
      <c r="AGB4" s="30" t="s">
        <v>524</v>
      </c>
      <c r="AGC4" s="30" t="s">
        <v>525</v>
      </c>
      <c r="AGD4" s="30" t="s">
        <v>524</v>
      </c>
      <c r="AGE4" s="30" t="s">
        <v>525</v>
      </c>
      <c r="AGF4" s="30" t="s">
        <v>524</v>
      </c>
      <c r="AGG4" s="30" t="s">
        <v>525</v>
      </c>
      <c r="AGH4" s="30" t="s">
        <v>524</v>
      </c>
      <c r="AGI4" s="30" t="s">
        <v>525</v>
      </c>
      <c r="AGJ4" s="30" t="s">
        <v>524</v>
      </c>
      <c r="AGK4" s="30" t="s">
        <v>525</v>
      </c>
      <c r="AGL4" s="30" t="s">
        <v>524</v>
      </c>
      <c r="AGM4" s="30" t="s">
        <v>525</v>
      </c>
      <c r="AGN4" s="30" t="s">
        <v>524</v>
      </c>
      <c r="AGO4" s="30" t="s">
        <v>525</v>
      </c>
      <c r="AGP4" s="30" t="s">
        <v>524</v>
      </c>
      <c r="AGQ4" s="30" t="s">
        <v>525</v>
      </c>
      <c r="AGR4" s="30" t="s">
        <v>524</v>
      </c>
      <c r="AGS4" s="30" t="s">
        <v>525</v>
      </c>
      <c r="AGT4" s="30" t="s">
        <v>524</v>
      </c>
      <c r="AGU4" s="30" t="s">
        <v>525</v>
      </c>
      <c r="AGV4" s="30" t="s">
        <v>524</v>
      </c>
      <c r="AGW4" s="30" t="s">
        <v>525</v>
      </c>
      <c r="AGX4" s="30" t="s">
        <v>524</v>
      </c>
      <c r="AGY4" s="30" t="s">
        <v>525</v>
      </c>
      <c r="AGZ4" s="30" t="s">
        <v>524</v>
      </c>
      <c r="AHA4" s="30" t="s">
        <v>525</v>
      </c>
      <c r="AHB4" s="30" t="s">
        <v>524</v>
      </c>
      <c r="AHC4" s="30" t="s">
        <v>525</v>
      </c>
      <c r="AHD4" s="30" t="s">
        <v>524</v>
      </c>
      <c r="AHE4" s="30" t="s">
        <v>525</v>
      </c>
      <c r="AHF4" s="30" t="s">
        <v>524</v>
      </c>
      <c r="AHG4" s="30" t="s">
        <v>525</v>
      </c>
      <c r="AHH4" s="30" t="s">
        <v>524</v>
      </c>
      <c r="AHI4" s="30" t="s">
        <v>525</v>
      </c>
      <c r="AHJ4" s="30" t="s">
        <v>524</v>
      </c>
      <c r="AHK4" s="30" t="s">
        <v>525</v>
      </c>
      <c r="AHL4" s="30" t="s">
        <v>524</v>
      </c>
      <c r="AHM4" s="30" t="s">
        <v>525</v>
      </c>
      <c r="AHN4" s="30" t="s">
        <v>524</v>
      </c>
      <c r="AHO4" s="30" t="s">
        <v>525</v>
      </c>
      <c r="AHP4" s="30" t="s">
        <v>524</v>
      </c>
      <c r="AHQ4" s="30" t="s">
        <v>525</v>
      </c>
      <c r="AHR4" s="30" t="s">
        <v>524</v>
      </c>
      <c r="AHS4" s="30" t="s">
        <v>525</v>
      </c>
      <c r="AHT4" s="30" t="s">
        <v>524</v>
      </c>
      <c r="AHU4" s="30" t="s">
        <v>525</v>
      </c>
      <c r="AHV4" s="30" t="s">
        <v>524</v>
      </c>
      <c r="AHW4" s="30" t="s">
        <v>525</v>
      </c>
      <c r="AHX4" s="30" t="s">
        <v>524</v>
      </c>
      <c r="AHY4" s="30" t="s">
        <v>525</v>
      </c>
      <c r="AHZ4" s="30" t="s">
        <v>524</v>
      </c>
      <c r="AIA4" s="30" t="s">
        <v>525</v>
      </c>
      <c r="AIB4" s="30" t="s">
        <v>524</v>
      </c>
      <c r="AIC4" s="30" t="s">
        <v>525</v>
      </c>
      <c r="AID4" s="30" t="s">
        <v>524</v>
      </c>
      <c r="AIE4" s="30" t="s">
        <v>525</v>
      </c>
      <c r="AIF4" s="30" t="s">
        <v>524</v>
      </c>
      <c r="AIG4" s="30" t="s">
        <v>525</v>
      </c>
      <c r="AIH4" s="30" t="s">
        <v>524</v>
      </c>
      <c r="AII4" s="30" t="s">
        <v>525</v>
      </c>
      <c r="AIJ4" s="30" t="s">
        <v>524</v>
      </c>
      <c r="AIK4" s="30" t="s">
        <v>525</v>
      </c>
      <c r="AIL4" s="30" t="s">
        <v>524</v>
      </c>
      <c r="AIM4" s="30" t="s">
        <v>525</v>
      </c>
      <c r="AIN4" s="30" t="s">
        <v>524</v>
      </c>
      <c r="AIO4" s="30" t="s">
        <v>525</v>
      </c>
      <c r="AIP4" s="30" t="s">
        <v>524</v>
      </c>
      <c r="AIQ4" s="30" t="s">
        <v>525</v>
      </c>
      <c r="AIR4" s="30" t="s">
        <v>524</v>
      </c>
      <c r="AIS4" s="30" t="s">
        <v>525</v>
      </c>
      <c r="AIT4" s="30" t="s">
        <v>524</v>
      </c>
      <c r="AIU4" s="30" t="s">
        <v>525</v>
      </c>
      <c r="AIV4" s="30" t="s">
        <v>524</v>
      </c>
      <c r="AIW4" s="30" t="s">
        <v>525</v>
      </c>
      <c r="AIX4" s="30" t="s">
        <v>524</v>
      </c>
      <c r="AIY4" s="30" t="s">
        <v>525</v>
      </c>
      <c r="AIZ4" s="30" t="s">
        <v>524</v>
      </c>
      <c r="AJA4" s="30" t="s">
        <v>525</v>
      </c>
    </row>
    <row r="5" spans="2:937" ht="13.5" customHeight="1" x14ac:dyDescent="0.25">
      <c r="B5" s="665"/>
      <c r="C5" s="665"/>
      <c r="D5" s="677"/>
      <c r="E5" s="680"/>
      <c r="F5" s="225"/>
      <c r="G5" s="683"/>
      <c r="H5" s="686"/>
      <c r="I5" s="686"/>
      <c r="J5" s="674"/>
      <c r="K5" s="29">
        <f t="shared" ref="K5:CZ5" si="466">SUM(K6:K199)</f>
        <v>49642</v>
      </c>
      <c r="L5" s="29">
        <f t="shared" si="466"/>
        <v>49190</v>
      </c>
      <c r="M5" s="29">
        <f t="shared" si="466"/>
        <v>452</v>
      </c>
      <c r="N5" s="29"/>
      <c r="O5" s="29"/>
      <c r="P5" s="29">
        <f t="shared" si="466"/>
        <v>0</v>
      </c>
      <c r="Q5" s="29">
        <f t="shared" si="466"/>
        <v>9</v>
      </c>
      <c r="R5" s="29">
        <f t="shared" ref="R5:AQ5" si="467">SUM(R6:R199)</f>
        <v>0</v>
      </c>
      <c r="S5" s="29">
        <f t="shared" si="467"/>
        <v>6</v>
      </c>
      <c r="T5" s="29">
        <f t="shared" si="467"/>
        <v>0</v>
      </c>
      <c r="U5" s="29">
        <f t="shared" si="467"/>
        <v>10</v>
      </c>
      <c r="V5" s="29">
        <f t="shared" si="467"/>
        <v>0</v>
      </c>
      <c r="W5" s="29">
        <f t="shared" si="467"/>
        <v>12</v>
      </c>
      <c r="X5" s="29">
        <f t="shared" ref="X5:Y5" si="468">SUM(X6:X199)</f>
        <v>0</v>
      </c>
      <c r="Y5" s="29">
        <f t="shared" si="468"/>
        <v>12</v>
      </c>
      <c r="Z5" s="29">
        <f t="shared" si="467"/>
        <v>0</v>
      </c>
      <c r="AA5" s="29">
        <f t="shared" si="467"/>
        <v>0</v>
      </c>
      <c r="AB5" s="29">
        <f t="shared" ref="AB5:AC5" si="469">SUM(AB6:AB199)</f>
        <v>0</v>
      </c>
      <c r="AC5" s="29">
        <f t="shared" si="469"/>
        <v>18</v>
      </c>
      <c r="AD5" s="29">
        <f t="shared" si="467"/>
        <v>0</v>
      </c>
      <c r="AE5" s="29">
        <f t="shared" si="467"/>
        <v>20</v>
      </c>
      <c r="AF5" s="29">
        <f t="shared" ref="AF5:AG5" si="470">SUM(AF6:AF199)</f>
        <v>0</v>
      </c>
      <c r="AG5" s="29">
        <f t="shared" si="470"/>
        <v>39</v>
      </c>
      <c r="AH5" s="29">
        <f t="shared" si="467"/>
        <v>0</v>
      </c>
      <c r="AI5" s="29">
        <f t="shared" si="467"/>
        <v>0</v>
      </c>
      <c r="AJ5" s="29">
        <f t="shared" ref="AJ5:AK5" si="471">SUM(AJ6:AJ199)</f>
        <v>0</v>
      </c>
      <c r="AK5" s="29">
        <f t="shared" si="471"/>
        <v>40</v>
      </c>
      <c r="AL5" s="29">
        <f t="shared" si="467"/>
        <v>0</v>
      </c>
      <c r="AM5" s="29">
        <f t="shared" si="467"/>
        <v>9</v>
      </c>
      <c r="AN5" s="29">
        <f t="shared" ref="AN5:AO5" si="472">SUM(AN6:AN199)</f>
        <v>0</v>
      </c>
      <c r="AO5" s="29">
        <f t="shared" si="472"/>
        <v>24</v>
      </c>
      <c r="AP5" s="29">
        <f t="shared" si="467"/>
        <v>0</v>
      </c>
      <c r="AQ5" s="29">
        <f t="shared" si="467"/>
        <v>0</v>
      </c>
      <c r="AR5" s="29">
        <f t="shared" ref="AR5:AS5" si="473">SUM(AR6:AR199)</f>
        <v>0</v>
      </c>
      <c r="AS5" s="29">
        <f t="shared" si="473"/>
        <v>0</v>
      </c>
      <c r="AT5" s="29">
        <f t="shared" si="466"/>
        <v>0</v>
      </c>
      <c r="AU5" s="29">
        <f t="shared" si="466"/>
        <v>0</v>
      </c>
      <c r="AV5" s="29">
        <f t="shared" si="466"/>
        <v>0</v>
      </c>
      <c r="AW5" s="29">
        <f t="shared" si="466"/>
        <v>0</v>
      </c>
      <c r="AX5" s="29">
        <f t="shared" si="466"/>
        <v>0</v>
      </c>
      <c r="AY5" s="29">
        <f t="shared" si="466"/>
        <v>0</v>
      </c>
      <c r="AZ5" s="29">
        <f t="shared" si="466"/>
        <v>0</v>
      </c>
      <c r="BA5" s="29">
        <f t="shared" si="466"/>
        <v>0</v>
      </c>
      <c r="BB5" s="29">
        <f t="shared" si="466"/>
        <v>0</v>
      </c>
      <c r="BC5" s="29">
        <f t="shared" si="466"/>
        <v>0</v>
      </c>
      <c r="BD5" s="29">
        <f t="shared" si="466"/>
        <v>0</v>
      </c>
      <c r="BE5" s="29">
        <f t="shared" si="466"/>
        <v>0</v>
      </c>
      <c r="BF5" s="29">
        <f t="shared" si="466"/>
        <v>0</v>
      </c>
      <c r="BG5" s="29">
        <f t="shared" si="466"/>
        <v>0</v>
      </c>
      <c r="BH5" s="29">
        <f t="shared" si="466"/>
        <v>0</v>
      </c>
      <c r="BI5" s="29">
        <f t="shared" si="466"/>
        <v>0</v>
      </c>
      <c r="BJ5" s="29">
        <f t="shared" si="466"/>
        <v>0</v>
      </c>
      <c r="BK5" s="29">
        <f t="shared" si="466"/>
        <v>0</v>
      </c>
      <c r="BL5" s="29">
        <f t="shared" si="466"/>
        <v>0</v>
      </c>
      <c r="BM5" s="29">
        <f t="shared" si="466"/>
        <v>0</v>
      </c>
      <c r="BN5" s="29">
        <f t="shared" si="466"/>
        <v>0</v>
      </c>
      <c r="BO5" s="29">
        <f t="shared" si="466"/>
        <v>0</v>
      </c>
      <c r="BP5" s="29">
        <f t="shared" si="466"/>
        <v>0</v>
      </c>
      <c r="BQ5" s="29">
        <f t="shared" si="466"/>
        <v>0</v>
      </c>
      <c r="BR5" s="29">
        <f t="shared" si="466"/>
        <v>0</v>
      </c>
      <c r="BS5" s="29">
        <f t="shared" si="466"/>
        <v>0</v>
      </c>
      <c r="BT5" s="29">
        <f t="shared" si="466"/>
        <v>0</v>
      </c>
      <c r="BU5" s="29">
        <f t="shared" si="466"/>
        <v>41</v>
      </c>
      <c r="BV5" s="29">
        <f t="shared" si="466"/>
        <v>0</v>
      </c>
      <c r="BW5" s="29">
        <f t="shared" si="466"/>
        <v>50</v>
      </c>
      <c r="BX5" s="29">
        <f t="shared" si="466"/>
        <v>0</v>
      </c>
      <c r="BY5" s="29">
        <f t="shared" si="466"/>
        <v>50</v>
      </c>
      <c r="BZ5" s="29">
        <f t="shared" si="466"/>
        <v>0</v>
      </c>
      <c r="CA5" s="29">
        <f t="shared" si="466"/>
        <v>78</v>
      </c>
      <c r="CB5" s="29">
        <f t="shared" si="466"/>
        <v>0</v>
      </c>
      <c r="CC5" s="29">
        <f t="shared" si="466"/>
        <v>4</v>
      </c>
      <c r="CD5" s="29">
        <f t="shared" si="466"/>
        <v>0</v>
      </c>
      <c r="CE5" s="29">
        <f t="shared" si="466"/>
        <v>61</v>
      </c>
      <c r="CF5" s="29">
        <f t="shared" si="466"/>
        <v>0</v>
      </c>
      <c r="CG5" s="29">
        <f t="shared" si="466"/>
        <v>62</v>
      </c>
      <c r="CH5" s="29">
        <f t="shared" si="466"/>
        <v>0</v>
      </c>
      <c r="CI5" s="29">
        <f t="shared" si="466"/>
        <v>58</v>
      </c>
      <c r="CJ5" s="29">
        <f t="shared" si="466"/>
        <v>0</v>
      </c>
      <c r="CK5" s="29">
        <f t="shared" si="466"/>
        <v>61</v>
      </c>
      <c r="CL5" s="29">
        <f t="shared" si="466"/>
        <v>0</v>
      </c>
      <c r="CM5" s="29">
        <f t="shared" si="466"/>
        <v>53</v>
      </c>
      <c r="CN5" s="29">
        <f t="shared" si="466"/>
        <v>0</v>
      </c>
      <c r="CO5" s="29">
        <f t="shared" si="466"/>
        <v>43</v>
      </c>
      <c r="CP5" s="29">
        <f t="shared" si="466"/>
        <v>0</v>
      </c>
      <c r="CQ5" s="29">
        <f t="shared" si="466"/>
        <v>0</v>
      </c>
      <c r="CR5" s="29">
        <f t="shared" si="466"/>
        <v>0</v>
      </c>
      <c r="CS5" s="29">
        <f t="shared" si="466"/>
        <v>42</v>
      </c>
      <c r="CT5" s="29">
        <f t="shared" si="466"/>
        <v>0</v>
      </c>
      <c r="CU5" s="29">
        <f t="shared" si="466"/>
        <v>65</v>
      </c>
      <c r="CV5" s="29">
        <f t="shared" si="466"/>
        <v>0</v>
      </c>
      <c r="CW5" s="29">
        <f t="shared" si="466"/>
        <v>74</v>
      </c>
      <c r="CX5" s="29">
        <f t="shared" si="466"/>
        <v>0</v>
      </c>
      <c r="CY5" s="29">
        <f t="shared" si="466"/>
        <v>81</v>
      </c>
      <c r="CZ5" s="29">
        <f t="shared" si="466"/>
        <v>0</v>
      </c>
      <c r="DA5" s="29">
        <f t="shared" ref="DA5:FL5" si="474">SUM(DA6:DA199)</f>
        <v>78</v>
      </c>
      <c r="DB5" s="29">
        <f t="shared" si="474"/>
        <v>0</v>
      </c>
      <c r="DC5" s="29">
        <f t="shared" si="474"/>
        <v>110</v>
      </c>
      <c r="DD5" s="29">
        <f t="shared" si="474"/>
        <v>0</v>
      </c>
      <c r="DE5" s="29">
        <f t="shared" si="474"/>
        <v>0</v>
      </c>
      <c r="DF5" s="29">
        <f t="shared" si="474"/>
        <v>0</v>
      </c>
      <c r="DG5" s="29">
        <f t="shared" si="474"/>
        <v>82</v>
      </c>
      <c r="DH5" s="29">
        <f t="shared" si="474"/>
        <v>0</v>
      </c>
      <c r="DI5" s="29">
        <f t="shared" si="474"/>
        <v>22</v>
      </c>
      <c r="DJ5" s="29">
        <f t="shared" si="474"/>
        <v>0</v>
      </c>
      <c r="DK5" s="29">
        <f t="shared" si="474"/>
        <v>58</v>
      </c>
      <c r="DL5" s="29">
        <f t="shared" si="474"/>
        <v>0</v>
      </c>
      <c r="DM5" s="29">
        <f t="shared" si="474"/>
        <v>54</v>
      </c>
      <c r="DN5" s="29">
        <f t="shared" si="474"/>
        <v>0</v>
      </c>
      <c r="DO5" s="29">
        <f t="shared" si="474"/>
        <v>154</v>
      </c>
      <c r="DP5" s="29">
        <f t="shared" si="474"/>
        <v>36.18181818181818</v>
      </c>
      <c r="DQ5" s="29">
        <f t="shared" si="474"/>
        <v>184</v>
      </c>
      <c r="DR5" s="29">
        <f t="shared" si="474"/>
        <v>36.18181818181818</v>
      </c>
      <c r="DS5" s="29">
        <f t="shared" si="474"/>
        <v>69</v>
      </c>
      <c r="DT5" s="29">
        <f t="shared" si="474"/>
        <v>36.18181818181818</v>
      </c>
      <c r="DU5" s="29">
        <f t="shared" si="474"/>
        <v>226</v>
      </c>
      <c r="DV5" s="29">
        <f t="shared" si="474"/>
        <v>36.18181818181818</v>
      </c>
      <c r="DW5" s="29">
        <f t="shared" si="474"/>
        <v>230</v>
      </c>
      <c r="DX5" s="29">
        <f t="shared" si="474"/>
        <v>59.18181818181818</v>
      </c>
      <c r="DY5" s="29">
        <f t="shared" si="474"/>
        <v>148</v>
      </c>
      <c r="DZ5" s="29">
        <f t="shared" si="474"/>
        <v>86.72727272727272</v>
      </c>
      <c r="EA5" s="29">
        <f t="shared" si="474"/>
        <v>187</v>
      </c>
      <c r="EB5" s="29">
        <f t="shared" si="474"/>
        <v>104.81818181818181</v>
      </c>
      <c r="EC5" s="29">
        <f t="shared" si="474"/>
        <v>165</v>
      </c>
      <c r="ED5" s="29">
        <f>SUM(ED6:ED199)</f>
        <v>127.81818181818181</v>
      </c>
      <c r="EE5" s="29">
        <f t="shared" si="474"/>
        <v>213</v>
      </c>
      <c r="EF5" s="29">
        <f t="shared" si="474"/>
        <v>150.81818181818181</v>
      </c>
      <c r="EG5" s="29">
        <f t="shared" si="474"/>
        <v>0</v>
      </c>
      <c r="EH5" s="29">
        <f t="shared" si="474"/>
        <v>173.81818181818181</v>
      </c>
      <c r="EI5" s="29">
        <f t="shared" si="474"/>
        <v>167</v>
      </c>
      <c r="EJ5" s="29">
        <f t="shared" si="474"/>
        <v>173.81818181818181</v>
      </c>
      <c r="EK5" s="29">
        <f t="shared" si="474"/>
        <v>169</v>
      </c>
      <c r="EL5" s="29">
        <f t="shared" si="474"/>
        <v>233.43636363636364</v>
      </c>
      <c r="EM5" s="29">
        <f t="shared" si="474"/>
        <v>176</v>
      </c>
      <c r="EN5" s="29">
        <f t="shared" si="474"/>
        <v>284.03636363636366</v>
      </c>
      <c r="EO5" s="29">
        <f t="shared" si="474"/>
        <v>165</v>
      </c>
      <c r="EP5" s="29">
        <f t="shared" si="474"/>
        <v>284.03636363636366</v>
      </c>
      <c r="EQ5" s="29">
        <f t="shared" si="474"/>
        <v>163</v>
      </c>
      <c r="ER5" s="29">
        <f t="shared" si="474"/>
        <v>309.33636363636367</v>
      </c>
      <c r="ES5" s="29">
        <f t="shared" si="474"/>
        <v>198</v>
      </c>
      <c r="ET5" s="29">
        <f t="shared" si="474"/>
        <v>311.63636363636368</v>
      </c>
      <c r="EU5" s="29">
        <f t="shared" si="474"/>
        <v>70</v>
      </c>
      <c r="EV5" s="29">
        <f t="shared" si="474"/>
        <v>312.20202020202021</v>
      </c>
      <c r="EW5" s="29">
        <f t="shared" si="474"/>
        <v>248</v>
      </c>
      <c r="EX5" s="29">
        <f t="shared" si="474"/>
        <v>315.21111111111117</v>
      </c>
      <c r="EY5" s="29">
        <f t="shared" si="474"/>
        <v>251</v>
      </c>
      <c r="EZ5" s="29">
        <f t="shared" si="474"/>
        <v>317.51111111111118</v>
      </c>
      <c r="FA5" s="29">
        <f t="shared" si="474"/>
        <v>192</v>
      </c>
      <c r="FB5" s="29">
        <f t="shared" si="474"/>
        <v>319.81111111111119</v>
      </c>
      <c r="FC5" s="29">
        <f t="shared" si="474"/>
        <v>203</v>
      </c>
      <c r="FD5" s="29">
        <f t="shared" si="474"/>
        <v>334.6111111111112</v>
      </c>
      <c r="FE5" s="29">
        <f t="shared" si="474"/>
        <v>197</v>
      </c>
      <c r="FF5" s="29">
        <f t="shared" si="474"/>
        <v>289.41111111111115</v>
      </c>
      <c r="FG5" s="29">
        <f t="shared" si="474"/>
        <v>155</v>
      </c>
      <c r="FH5" s="29">
        <f t="shared" si="474"/>
        <v>289.41111111111115</v>
      </c>
      <c r="FI5" s="29">
        <f t="shared" si="474"/>
        <v>0</v>
      </c>
      <c r="FJ5" s="29">
        <f t="shared" si="474"/>
        <v>289.41111111111115</v>
      </c>
      <c r="FK5" s="29">
        <f t="shared" si="474"/>
        <v>169</v>
      </c>
      <c r="FL5" s="29">
        <f t="shared" si="474"/>
        <v>332.80202020202029</v>
      </c>
      <c r="FM5" s="29">
        <f t="shared" ref="FM5:HW5" si="475">SUM(FM6:FM199)</f>
        <v>157</v>
      </c>
      <c r="FN5" s="29">
        <f t="shared" si="475"/>
        <v>279.39090909090913</v>
      </c>
      <c r="FO5" s="29">
        <f t="shared" si="475"/>
        <v>165</v>
      </c>
      <c r="FP5" s="29">
        <f t="shared" si="475"/>
        <v>279.39090909090913</v>
      </c>
      <c r="FQ5" s="29">
        <f t="shared" si="475"/>
        <v>203</v>
      </c>
      <c r="FR5" s="29">
        <f t="shared" si="475"/>
        <v>258.29090909090911</v>
      </c>
      <c r="FS5" s="29">
        <f t="shared" si="475"/>
        <v>186</v>
      </c>
      <c r="FT5" s="29">
        <f t="shared" si="475"/>
        <v>254.07424242424247</v>
      </c>
      <c r="FU5" s="29">
        <f t="shared" si="475"/>
        <v>181</v>
      </c>
      <c r="FV5" s="29">
        <f t="shared" si="475"/>
        <v>251.77424242424246</v>
      </c>
      <c r="FW5" s="29">
        <f t="shared" si="475"/>
        <v>48</v>
      </c>
      <c r="FX5" s="29">
        <f t="shared" si="475"/>
        <v>262.27424242424246</v>
      </c>
      <c r="FY5" s="29">
        <f t="shared" si="475"/>
        <v>161</v>
      </c>
      <c r="FZ5" s="29">
        <f t="shared" si="475"/>
        <v>327.44090909090909</v>
      </c>
      <c r="GA5" s="29">
        <f t="shared" si="475"/>
        <v>153</v>
      </c>
      <c r="GB5" s="29">
        <f t="shared" si="475"/>
        <v>350.44090909090909</v>
      </c>
      <c r="GC5" s="29">
        <f t="shared" si="475"/>
        <v>199</v>
      </c>
      <c r="GD5" s="29">
        <f t="shared" si="475"/>
        <v>371.52424242424246</v>
      </c>
      <c r="GE5" s="29">
        <f t="shared" si="475"/>
        <v>196</v>
      </c>
      <c r="GF5" s="29">
        <f t="shared" si="475"/>
        <v>346.22424242424245</v>
      </c>
      <c r="GG5" s="29">
        <f t="shared" si="475"/>
        <v>0</v>
      </c>
      <c r="GH5" s="29">
        <f t="shared" si="475"/>
        <v>376.43333333333339</v>
      </c>
      <c r="GI5" s="29">
        <f>SUM(GI6:GI199)</f>
        <v>157</v>
      </c>
      <c r="GJ5" s="29">
        <f t="shared" si="475"/>
        <v>422.43333333333334</v>
      </c>
      <c r="GK5" s="29">
        <f t="shared" si="475"/>
        <v>72</v>
      </c>
      <c r="GL5" s="29">
        <f t="shared" si="475"/>
        <v>422.43333333333334</v>
      </c>
      <c r="GM5" s="29">
        <f t="shared" si="475"/>
        <v>178</v>
      </c>
      <c r="GN5" s="29">
        <f t="shared" si="475"/>
        <v>422.43333333333334</v>
      </c>
      <c r="GO5" s="29">
        <f t="shared" si="475"/>
        <v>91</v>
      </c>
      <c r="GP5" s="29">
        <f t="shared" si="475"/>
        <v>422.43333333333334</v>
      </c>
      <c r="GQ5" s="29">
        <f t="shared" si="475"/>
        <v>105</v>
      </c>
      <c r="GR5" s="29">
        <f t="shared" si="475"/>
        <v>412.95000000000005</v>
      </c>
      <c r="GS5" s="29">
        <f t="shared" si="475"/>
        <v>144</v>
      </c>
      <c r="GT5" s="29">
        <f t="shared" si="475"/>
        <v>435.05000000000007</v>
      </c>
      <c r="GU5" s="29">
        <f t="shared" si="475"/>
        <v>165</v>
      </c>
      <c r="GV5" s="29">
        <f t="shared" si="475"/>
        <v>460.35000000000008</v>
      </c>
      <c r="GW5" s="29">
        <f t="shared" si="475"/>
        <v>143</v>
      </c>
      <c r="GX5" s="29">
        <f t="shared" si="475"/>
        <v>488.68333333333339</v>
      </c>
      <c r="GY5" s="29">
        <f t="shared" si="475"/>
        <v>61</v>
      </c>
      <c r="GZ5" s="29">
        <f t="shared" si="475"/>
        <v>488.68333333333345</v>
      </c>
      <c r="HA5" s="29">
        <f t="shared" si="475"/>
        <v>106</v>
      </c>
      <c r="HB5" s="29">
        <f t="shared" si="475"/>
        <v>492.90000000000009</v>
      </c>
      <c r="HC5" s="29">
        <f t="shared" si="475"/>
        <v>228</v>
      </c>
      <c r="HD5" s="29">
        <f t="shared" si="475"/>
        <v>495.2000000000001</v>
      </c>
      <c r="HE5" s="29">
        <f t="shared" si="475"/>
        <v>219</v>
      </c>
      <c r="HF5" s="29">
        <f t="shared" si="475"/>
        <v>497.50000000000011</v>
      </c>
      <c r="HG5" s="29">
        <f t="shared" si="475"/>
        <v>215</v>
      </c>
      <c r="HH5" s="29">
        <f t="shared" si="475"/>
        <v>497.50000000000011</v>
      </c>
      <c r="HI5" s="29">
        <f t="shared" si="475"/>
        <v>220</v>
      </c>
      <c r="HJ5" s="29">
        <f t="shared" si="475"/>
        <v>497.50000000000011</v>
      </c>
      <c r="HK5" s="29">
        <f t="shared" si="475"/>
        <v>279</v>
      </c>
      <c r="HL5" s="29">
        <f t="shared" si="475"/>
        <v>460.60000000000014</v>
      </c>
      <c r="HM5" s="29">
        <f t="shared" si="475"/>
        <v>208</v>
      </c>
      <c r="HN5" s="29">
        <f t="shared" si="475"/>
        <v>390.20000000000005</v>
      </c>
      <c r="HO5" s="29">
        <f t="shared" si="475"/>
        <v>1</v>
      </c>
      <c r="HP5" s="29">
        <f t="shared" si="475"/>
        <v>314.3</v>
      </c>
      <c r="HQ5" s="29">
        <f t="shared" si="475"/>
        <v>247</v>
      </c>
      <c r="HR5" s="29">
        <f>SUM(HR6:HR199)</f>
        <v>316.60000000000002</v>
      </c>
      <c r="HS5" s="29">
        <f t="shared" si="475"/>
        <v>268</v>
      </c>
      <c r="HT5" s="29">
        <f>SUM(HT6:HT199)</f>
        <v>322.60000000000002</v>
      </c>
      <c r="HU5" s="29">
        <f t="shared" si="475"/>
        <v>234</v>
      </c>
      <c r="HV5" s="29">
        <f>SUM(HV6:HV199)</f>
        <v>343.30000000000007</v>
      </c>
      <c r="HW5" s="29">
        <f t="shared" si="475"/>
        <v>261</v>
      </c>
      <c r="HX5" s="29">
        <f>SUM(HX6:HX199)</f>
        <v>405.09090909090912</v>
      </c>
      <c r="HY5" s="29">
        <f t="shared" ref="HY5:KJ5" si="476">SUM(HY6:HY199)</f>
        <v>249</v>
      </c>
      <c r="HZ5" s="29">
        <f>SUM(HZ6:HZ199)</f>
        <v>428.09090909090912</v>
      </c>
      <c r="IA5" s="29">
        <f t="shared" si="476"/>
        <v>0</v>
      </c>
      <c r="IB5" s="29">
        <f>SUM(IB6:IB199)</f>
        <v>428.09090909090912</v>
      </c>
      <c r="IC5" s="29">
        <f t="shared" si="476"/>
        <v>222</v>
      </c>
      <c r="ID5" s="29">
        <f>SUM(ID6:ID199)</f>
        <v>449.17424242424249</v>
      </c>
      <c r="IE5" s="29">
        <f t="shared" si="476"/>
        <v>219</v>
      </c>
      <c r="IF5" s="29">
        <f>SUM(IF6:IF199)</f>
        <v>449.17424242424249</v>
      </c>
      <c r="IG5" s="29">
        <f t="shared" si="476"/>
        <v>224</v>
      </c>
      <c r="IH5" s="29">
        <f>SUM(IH6:IH199)</f>
        <v>423.87424242424248</v>
      </c>
      <c r="II5" s="29">
        <f t="shared" si="476"/>
        <v>246</v>
      </c>
      <c r="IJ5" s="29">
        <f>SUM(IJ6:IJ199)</f>
        <v>423.87424242424248</v>
      </c>
      <c r="IK5" s="29">
        <f t="shared" si="476"/>
        <v>206</v>
      </c>
      <c r="IL5" s="29">
        <f>SUM(IL6:IL199)</f>
        <v>353.37424242424248</v>
      </c>
      <c r="IM5" s="29">
        <f t="shared" si="476"/>
        <v>251</v>
      </c>
      <c r="IN5" s="29">
        <f>SUM(IN6:IN199)</f>
        <v>341.9742424242425</v>
      </c>
      <c r="IO5" s="29">
        <f t="shared" si="476"/>
        <v>204</v>
      </c>
      <c r="IP5" s="29">
        <f>SUM(IP6:IP199)</f>
        <v>376.57424242424247</v>
      </c>
      <c r="IQ5" s="29">
        <f t="shared" si="476"/>
        <v>235</v>
      </c>
      <c r="IR5" s="29">
        <f>SUM(IR6:IR199)</f>
        <v>406.47424242424245</v>
      </c>
      <c r="IS5" s="29">
        <f t="shared" si="476"/>
        <v>267</v>
      </c>
      <c r="IT5" s="29">
        <f>SUM(IT6:IT199)</f>
        <v>392.98333333333335</v>
      </c>
      <c r="IU5" s="29">
        <f t="shared" si="476"/>
        <v>289</v>
      </c>
      <c r="IV5" s="29">
        <f>SUM(IV6:IV199)</f>
        <v>395.28333333333336</v>
      </c>
      <c r="IW5" s="29">
        <f t="shared" si="476"/>
        <v>258</v>
      </c>
      <c r="IX5" s="29">
        <f>SUM(IX6:IX199)</f>
        <v>420.58333333333337</v>
      </c>
      <c r="IY5" s="29">
        <f t="shared" si="476"/>
        <v>311</v>
      </c>
      <c r="IZ5" s="29">
        <f>SUM(IZ6:IZ199)</f>
        <v>420.58333333333337</v>
      </c>
      <c r="JA5" s="29">
        <f t="shared" si="476"/>
        <v>321</v>
      </c>
      <c r="JB5" s="29">
        <f>SUM(JB6:JB199)</f>
        <v>468.50000000000011</v>
      </c>
      <c r="JC5" s="29">
        <f t="shared" si="476"/>
        <v>0</v>
      </c>
      <c r="JD5" s="29">
        <f>SUM(JD6:JD199)</f>
        <v>468.50000000000011</v>
      </c>
      <c r="JE5" s="29">
        <f t="shared" si="476"/>
        <v>248</v>
      </c>
      <c r="JF5" s="29">
        <f>SUM(JF6:JF199)</f>
        <v>468.50000000000011</v>
      </c>
      <c r="JG5" s="29">
        <f t="shared" si="476"/>
        <v>284</v>
      </c>
      <c r="JH5" s="29">
        <f>SUM(JH6:JH199)</f>
        <v>473.90000000000009</v>
      </c>
      <c r="JI5" s="29">
        <f t="shared" si="476"/>
        <v>322</v>
      </c>
      <c r="JJ5" s="29">
        <f>SUM(JJ6:JJ199)</f>
        <v>493.22222222222229</v>
      </c>
      <c r="JK5" s="29">
        <f t="shared" si="476"/>
        <v>313</v>
      </c>
      <c r="JL5" s="29">
        <f>SUM(JL6:JL199)</f>
        <v>488.32222222222225</v>
      </c>
      <c r="JM5" s="29">
        <f t="shared" si="476"/>
        <v>324</v>
      </c>
      <c r="JN5" s="29">
        <f>SUM(JN6:JN199)</f>
        <v>488.32222222222231</v>
      </c>
      <c r="JO5" s="29">
        <f t="shared" si="476"/>
        <v>333</v>
      </c>
      <c r="JP5" s="29">
        <f>SUM(JP6:JP199)</f>
        <v>490.62222222222232</v>
      </c>
      <c r="JQ5" s="29">
        <f t="shared" si="476"/>
        <v>258</v>
      </c>
      <c r="JR5" s="29">
        <f>SUM(JR6:JR199)</f>
        <v>490.62222222222232</v>
      </c>
      <c r="JS5" s="29">
        <f t="shared" si="476"/>
        <v>404</v>
      </c>
      <c r="JT5" s="29">
        <f t="shared" si="476"/>
        <v>492.92222222222233</v>
      </c>
      <c r="JU5" s="29">
        <f t="shared" si="476"/>
        <v>334</v>
      </c>
      <c r="JV5" s="29">
        <f t="shared" si="476"/>
        <v>492.92222222222233</v>
      </c>
      <c r="JW5" s="29">
        <f t="shared" si="476"/>
        <v>450</v>
      </c>
      <c r="JX5" s="29">
        <f t="shared" si="476"/>
        <v>497.52222222222235</v>
      </c>
      <c r="JY5" s="29">
        <f t="shared" si="476"/>
        <v>56</v>
      </c>
      <c r="JZ5" s="29">
        <f t="shared" si="476"/>
        <v>472.22222222222234</v>
      </c>
      <c r="KA5" s="29">
        <f t="shared" si="476"/>
        <v>353</v>
      </c>
      <c r="KB5" s="29">
        <f t="shared" si="476"/>
        <v>367.7000000000001</v>
      </c>
      <c r="KC5" s="29">
        <f t="shared" si="476"/>
        <v>271</v>
      </c>
      <c r="KD5" s="29">
        <f t="shared" si="476"/>
        <v>367.7000000000001</v>
      </c>
      <c r="KE5" s="29">
        <f t="shared" si="476"/>
        <v>110</v>
      </c>
      <c r="KF5" s="29">
        <f t="shared" si="476"/>
        <v>324.30000000000007</v>
      </c>
      <c r="KG5" s="29">
        <f t="shared" si="476"/>
        <v>331</v>
      </c>
      <c r="KH5" s="29">
        <f t="shared" si="476"/>
        <v>252.9454545454546</v>
      </c>
      <c r="KI5" s="29">
        <f t="shared" si="476"/>
        <v>351</v>
      </c>
      <c r="KJ5" s="29">
        <f t="shared" si="476"/>
        <v>273.64545454545458</v>
      </c>
      <c r="KK5" s="29">
        <f t="shared" ref="KK5:MV5" si="477">SUM(KK6:KK199)</f>
        <v>281</v>
      </c>
      <c r="KL5" s="29">
        <f t="shared" si="477"/>
        <v>271.34545454545457</v>
      </c>
      <c r="KM5" s="29">
        <f t="shared" si="477"/>
        <v>92</v>
      </c>
      <c r="KN5" s="29">
        <f t="shared" si="477"/>
        <v>317.34545454545457</v>
      </c>
      <c r="KO5" s="29">
        <f t="shared" si="477"/>
        <v>9</v>
      </c>
      <c r="KP5" s="29">
        <f t="shared" si="477"/>
        <v>393.24545454545461</v>
      </c>
      <c r="KQ5" s="29">
        <f t="shared" si="477"/>
        <v>4</v>
      </c>
      <c r="KR5" s="29">
        <f t="shared" si="477"/>
        <v>436.64545454545464</v>
      </c>
      <c r="KS5" s="29">
        <f t="shared" si="477"/>
        <v>0</v>
      </c>
      <c r="KT5" s="29">
        <f t="shared" si="477"/>
        <v>438.9454545454546</v>
      </c>
      <c r="KU5" s="29">
        <f t="shared" si="477"/>
        <v>29</v>
      </c>
      <c r="KV5" s="29">
        <f t="shared" si="477"/>
        <v>438.9454545454546</v>
      </c>
      <c r="KW5" s="29">
        <f t="shared" si="477"/>
        <v>39</v>
      </c>
      <c r="KX5" s="29">
        <f t="shared" si="477"/>
        <v>438.9454545454546</v>
      </c>
      <c r="KY5" s="29">
        <f t="shared" si="477"/>
        <v>36</v>
      </c>
      <c r="KZ5" s="29">
        <f t="shared" si="477"/>
        <v>438.9454545454546</v>
      </c>
      <c r="LA5" s="29">
        <f t="shared" si="477"/>
        <v>75</v>
      </c>
      <c r="LB5" s="29">
        <f t="shared" si="477"/>
        <v>438.9454545454546</v>
      </c>
      <c r="LC5" s="29">
        <f t="shared" si="477"/>
        <v>227</v>
      </c>
      <c r="LD5" s="29">
        <f t="shared" si="477"/>
        <v>386.1</v>
      </c>
      <c r="LE5" s="29">
        <f t="shared" si="477"/>
        <v>275</v>
      </c>
      <c r="LF5" s="29">
        <f t="shared" si="477"/>
        <v>385.30000000000007</v>
      </c>
      <c r="LG5" s="29">
        <f t="shared" si="477"/>
        <v>244</v>
      </c>
      <c r="LH5" s="29">
        <f t="shared" si="477"/>
        <v>360.00000000000006</v>
      </c>
      <c r="LI5" s="29">
        <f t="shared" si="477"/>
        <v>214</v>
      </c>
      <c r="LJ5" s="29">
        <f t="shared" si="477"/>
        <v>364.60000000000008</v>
      </c>
      <c r="LK5" s="29">
        <f t="shared" si="477"/>
        <v>193</v>
      </c>
      <c r="LL5" s="29">
        <f t="shared" si="477"/>
        <v>316.98333333333335</v>
      </c>
      <c r="LM5" s="29">
        <f t="shared" si="477"/>
        <v>208</v>
      </c>
      <c r="LN5" s="29">
        <f t="shared" si="477"/>
        <v>291.68333333333339</v>
      </c>
      <c r="LO5" s="29">
        <f t="shared" si="477"/>
        <v>217</v>
      </c>
      <c r="LP5" s="29">
        <f t="shared" si="477"/>
        <v>314.68333333333334</v>
      </c>
      <c r="LQ5" s="29">
        <f t="shared" si="477"/>
        <v>230</v>
      </c>
      <c r="LR5" s="29">
        <f t="shared" si="477"/>
        <v>314.68333333333334</v>
      </c>
      <c r="LS5" s="29">
        <f t="shared" si="477"/>
        <v>149</v>
      </c>
      <c r="LT5" s="29">
        <f t="shared" si="477"/>
        <v>310.08333333333331</v>
      </c>
      <c r="LU5" s="29">
        <f t="shared" si="477"/>
        <v>17</v>
      </c>
      <c r="LV5" s="29">
        <f t="shared" si="477"/>
        <v>333.08333333333337</v>
      </c>
      <c r="LW5" s="29">
        <f t="shared" si="477"/>
        <v>169</v>
      </c>
      <c r="LX5" s="29">
        <f t="shared" si="477"/>
        <v>333.08333333333337</v>
      </c>
      <c r="LY5" s="29">
        <f t="shared" si="477"/>
        <v>157</v>
      </c>
      <c r="LZ5" s="29">
        <f t="shared" si="477"/>
        <v>338.48333333333335</v>
      </c>
      <c r="MA5" s="29">
        <f t="shared" si="477"/>
        <v>222</v>
      </c>
      <c r="MB5" s="29">
        <f t="shared" si="477"/>
        <v>361.48333333333335</v>
      </c>
      <c r="MC5" s="29">
        <f t="shared" si="477"/>
        <v>214</v>
      </c>
      <c r="MD5" s="29">
        <f t="shared" si="477"/>
        <v>363.78333333333336</v>
      </c>
      <c r="ME5" s="29">
        <f t="shared" si="477"/>
        <v>211</v>
      </c>
      <c r="MF5" s="29">
        <f t="shared" si="477"/>
        <v>363.78333333333336</v>
      </c>
      <c r="MG5" s="29">
        <f t="shared" si="477"/>
        <v>315</v>
      </c>
      <c r="MH5" s="29">
        <f t="shared" si="477"/>
        <v>363.78333333333336</v>
      </c>
      <c r="MI5" s="29">
        <f t="shared" si="477"/>
        <v>191</v>
      </c>
      <c r="MJ5" s="29">
        <f t="shared" si="477"/>
        <v>365.70000000000005</v>
      </c>
      <c r="MK5" s="29">
        <f t="shared" si="477"/>
        <v>350</v>
      </c>
      <c r="ML5" s="29">
        <f t="shared" si="477"/>
        <v>365.70000000000005</v>
      </c>
      <c r="MM5" s="29">
        <f t="shared" si="477"/>
        <v>407</v>
      </c>
      <c r="MN5" s="29">
        <f t="shared" si="477"/>
        <v>365.70000000000005</v>
      </c>
      <c r="MO5" s="29">
        <f t="shared" si="477"/>
        <v>316</v>
      </c>
      <c r="MP5" s="29">
        <f t="shared" si="477"/>
        <v>342.70000000000005</v>
      </c>
      <c r="MQ5" s="29">
        <f t="shared" si="477"/>
        <v>285</v>
      </c>
      <c r="MR5" s="29">
        <f t="shared" si="477"/>
        <v>345.00000000000006</v>
      </c>
      <c r="MS5" s="29">
        <f t="shared" si="477"/>
        <v>275</v>
      </c>
      <c r="MT5" s="29">
        <f t="shared" si="477"/>
        <v>342.70000000000005</v>
      </c>
      <c r="MU5" s="29">
        <f t="shared" si="477"/>
        <v>327</v>
      </c>
      <c r="MV5" s="29">
        <f t="shared" si="477"/>
        <v>342.70000000000005</v>
      </c>
      <c r="MW5" s="29">
        <f t="shared" ref="MW5:VS5" si="478">SUM(MW6:MW199)</f>
        <v>71</v>
      </c>
      <c r="MX5" s="29">
        <f t="shared" si="478"/>
        <v>342.70000000000005</v>
      </c>
      <c r="MY5" s="29">
        <f t="shared" si="478"/>
        <v>240</v>
      </c>
      <c r="MZ5" s="29">
        <f t="shared" si="478"/>
        <v>342.7000000000001</v>
      </c>
      <c r="NA5" s="29">
        <f t="shared" si="478"/>
        <v>275</v>
      </c>
      <c r="NB5" s="29">
        <f t="shared" si="478"/>
        <v>342.7000000000001</v>
      </c>
      <c r="NC5" s="29">
        <f t="shared" si="478"/>
        <v>243</v>
      </c>
      <c r="ND5" s="29">
        <f t="shared" si="478"/>
        <v>342.7000000000001</v>
      </c>
      <c r="NE5" s="29">
        <f t="shared" si="478"/>
        <v>317</v>
      </c>
      <c r="NF5" s="29">
        <f t="shared" si="478"/>
        <v>342.70000000000005</v>
      </c>
      <c r="NG5" s="29">
        <f t="shared" si="478"/>
        <v>296</v>
      </c>
      <c r="NH5" s="29">
        <f t="shared" si="478"/>
        <v>342.70000000000005</v>
      </c>
      <c r="NI5" s="29">
        <f t="shared" si="478"/>
        <v>320</v>
      </c>
      <c r="NJ5" s="29">
        <f t="shared" si="478"/>
        <v>342.70000000000005</v>
      </c>
      <c r="NK5" s="29">
        <f t="shared" si="478"/>
        <v>229</v>
      </c>
      <c r="NL5" s="29">
        <f t="shared" si="478"/>
        <v>340.40000000000003</v>
      </c>
      <c r="NM5" s="29">
        <f t="shared" si="478"/>
        <v>250</v>
      </c>
      <c r="NN5" s="29">
        <f t="shared" si="478"/>
        <v>340.40000000000003</v>
      </c>
      <c r="NO5" s="29">
        <f t="shared" si="478"/>
        <v>179</v>
      </c>
      <c r="NP5" s="29">
        <f t="shared" si="478"/>
        <v>340.40000000000003</v>
      </c>
      <c r="NQ5" s="29">
        <f t="shared" si="478"/>
        <v>210</v>
      </c>
      <c r="NR5" s="29">
        <f t="shared" si="478"/>
        <v>331.20000000000005</v>
      </c>
      <c r="NS5" s="29">
        <f t="shared" si="478"/>
        <v>228</v>
      </c>
      <c r="NT5" s="29">
        <f t="shared" si="478"/>
        <v>305.90000000000003</v>
      </c>
      <c r="NU5" s="29">
        <f t="shared" si="478"/>
        <v>228</v>
      </c>
      <c r="NV5" s="29">
        <f t="shared" si="478"/>
        <v>305.90000000000003</v>
      </c>
      <c r="NW5" s="29">
        <f t="shared" si="478"/>
        <v>270</v>
      </c>
      <c r="NX5" s="29">
        <f t="shared" si="478"/>
        <v>305.90000000000003</v>
      </c>
      <c r="NY5" s="29">
        <f t="shared" si="478"/>
        <v>148</v>
      </c>
      <c r="NZ5" s="29">
        <f t="shared" si="478"/>
        <v>305.90000000000003</v>
      </c>
      <c r="OA5" s="29">
        <f t="shared" si="478"/>
        <v>348</v>
      </c>
      <c r="OB5" s="29">
        <f t="shared" si="478"/>
        <v>282.90000000000003</v>
      </c>
      <c r="OC5" s="29">
        <f t="shared" si="478"/>
        <v>320</v>
      </c>
      <c r="OD5" s="29">
        <f t="shared" si="478"/>
        <v>259.90000000000003</v>
      </c>
      <c r="OE5" s="29">
        <f t="shared" si="478"/>
        <v>282</v>
      </c>
      <c r="OF5" s="29">
        <f t="shared" si="478"/>
        <v>259.90000000000003</v>
      </c>
      <c r="OG5" s="29">
        <f t="shared" si="478"/>
        <v>177</v>
      </c>
      <c r="OH5" s="29">
        <f t="shared" si="478"/>
        <v>188.60000000000002</v>
      </c>
      <c r="OI5" s="29">
        <f t="shared" si="478"/>
        <v>146</v>
      </c>
      <c r="OJ5" s="29">
        <f t="shared" si="478"/>
        <v>188.60000000000002</v>
      </c>
      <c r="OK5" s="29">
        <f t="shared" si="478"/>
        <v>92</v>
      </c>
      <c r="OL5" s="29">
        <f t="shared" si="478"/>
        <v>115</v>
      </c>
      <c r="OM5" s="29">
        <f t="shared" si="478"/>
        <v>0</v>
      </c>
      <c r="ON5" s="29">
        <f t="shared" ref="ON5:OO5" si="479">SUM(ON6:ON199)</f>
        <v>23</v>
      </c>
      <c r="OO5" s="29">
        <f t="shared" si="479"/>
        <v>108</v>
      </c>
      <c r="OP5" s="29">
        <f t="shared" ref="OP5:OS5" si="480">SUM(OP6:OP199)</f>
        <v>0</v>
      </c>
      <c r="OQ5" s="29">
        <f t="shared" si="480"/>
        <v>150</v>
      </c>
      <c r="OR5" s="29">
        <f t="shared" si="480"/>
        <v>0</v>
      </c>
      <c r="OS5" s="29">
        <f t="shared" si="480"/>
        <v>112</v>
      </c>
      <c r="OT5" s="29">
        <f t="shared" ref="OT5:OY5" si="481">SUM(OT6:OT199)</f>
        <v>0</v>
      </c>
      <c r="OU5" s="29">
        <f t="shared" si="481"/>
        <v>84</v>
      </c>
      <c r="OV5" s="29">
        <f t="shared" si="481"/>
        <v>0</v>
      </c>
      <c r="OW5" s="29">
        <f t="shared" si="481"/>
        <v>112</v>
      </c>
      <c r="OX5" s="29">
        <f t="shared" si="481"/>
        <v>0</v>
      </c>
      <c r="OY5" s="29">
        <f t="shared" si="481"/>
        <v>133</v>
      </c>
      <c r="OZ5" s="29">
        <f t="shared" ref="OZ5:PK5" si="482">SUM(OZ6:OZ199)</f>
        <v>0</v>
      </c>
      <c r="PA5" s="29">
        <f t="shared" si="482"/>
        <v>102</v>
      </c>
      <c r="PB5" s="29">
        <f t="shared" si="482"/>
        <v>0</v>
      </c>
      <c r="PC5" s="29">
        <f t="shared" si="482"/>
        <v>81</v>
      </c>
      <c r="PD5" s="29">
        <f t="shared" si="482"/>
        <v>0</v>
      </c>
      <c r="PE5" s="29">
        <f t="shared" si="482"/>
        <v>71</v>
      </c>
      <c r="PF5" s="29">
        <f t="shared" si="482"/>
        <v>0</v>
      </c>
      <c r="PG5" s="29">
        <f t="shared" si="482"/>
        <v>78</v>
      </c>
      <c r="PH5" s="29">
        <f t="shared" si="482"/>
        <v>0</v>
      </c>
      <c r="PI5" s="29">
        <f t="shared" si="482"/>
        <v>78</v>
      </c>
      <c r="PJ5" s="29">
        <f t="shared" si="482"/>
        <v>0</v>
      </c>
      <c r="PK5" s="29">
        <f t="shared" si="482"/>
        <v>105</v>
      </c>
      <c r="PL5" s="29">
        <f t="shared" ref="PL5:QI5" si="483">SUM(PL6:PL199)</f>
        <v>0</v>
      </c>
      <c r="PM5" s="29">
        <f t="shared" si="483"/>
        <v>129</v>
      </c>
      <c r="PN5" s="29">
        <f t="shared" si="483"/>
        <v>0</v>
      </c>
      <c r="PO5" s="29">
        <f t="shared" si="483"/>
        <v>142</v>
      </c>
      <c r="PP5" s="29">
        <f t="shared" si="483"/>
        <v>0</v>
      </c>
      <c r="PQ5" s="29">
        <f t="shared" si="483"/>
        <v>130</v>
      </c>
      <c r="PR5" s="29">
        <f t="shared" si="483"/>
        <v>0</v>
      </c>
      <c r="PS5" s="29">
        <f t="shared" si="483"/>
        <v>89</v>
      </c>
      <c r="PT5" s="29">
        <f t="shared" si="483"/>
        <v>0</v>
      </c>
      <c r="PU5" s="29">
        <f t="shared" si="483"/>
        <v>103</v>
      </c>
      <c r="PV5" s="29">
        <f t="shared" si="483"/>
        <v>0</v>
      </c>
      <c r="PW5" s="29">
        <f t="shared" si="483"/>
        <v>88</v>
      </c>
      <c r="PX5" s="29">
        <f t="shared" si="483"/>
        <v>0</v>
      </c>
      <c r="PY5" s="29">
        <f t="shared" si="483"/>
        <v>130</v>
      </c>
      <c r="PZ5" s="29">
        <f t="shared" si="483"/>
        <v>0</v>
      </c>
      <c r="QA5" s="29">
        <f t="shared" si="483"/>
        <v>76</v>
      </c>
      <c r="QB5" s="29">
        <f t="shared" si="483"/>
        <v>0</v>
      </c>
      <c r="QC5" s="29">
        <f t="shared" si="483"/>
        <v>1</v>
      </c>
      <c r="QD5" s="29">
        <f t="shared" si="483"/>
        <v>0</v>
      </c>
      <c r="QE5" s="29">
        <f t="shared" si="483"/>
        <v>89</v>
      </c>
      <c r="QF5" s="29">
        <f t="shared" si="483"/>
        <v>0</v>
      </c>
      <c r="QG5" s="29">
        <f t="shared" si="483"/>
        <v>115</v>
      </c>
      <c r="QH5" s="29">
        <f t="shared" si="483"/>
        <v>0</v>
      </c>
      <c r="QI5" s="29">
        <f t="shared" si="483"/>
        <v>85</v>
      </c>
      <c r="QJ5" s="29">
        <f t="shared" ref="QJ5:RG5" si="484">SUM(QJ6:QJ199)</f>
        <v>0</v>
      </c>
      <c r="QK5" s="29">
        <f t="shared" si="484"/>
        <v>64</v>
      </c>
      <c r="QL5" s="29">
        <f t="shared" si="484"/>
        <v>0</v>
      </c>
      <c r="QM5" s="29">
        <f t="shared" si="484"/>
        <v>84</v>
      </c>
      <c r="QN5" s="29">
        <f t="shared" si="484"/>
        <v>0</v>
      </c>
      <c r="QO5" s="29">
        <f t="shared" si="484"/>
        <v>94</v>
      </c>
      <c r="QP5" s="29">
        <f t="shared" si="484"/>
        <v>0</v>
      </c>
      <c r="QQ5" s="29">
        <f t="shared" si="484"/>
        <v>0</v>
      </c>
      <c r="QR5" s="29">
        <f t="shared" si="484"/>
        <v>0</v>
      </c>
      <c r="QS5" s="29">
        <f t="shared" si="484"/>
        <v>65</v>
      </c>
      <c r="QT5" s="29">
        <f t="shared" si="484"/>
        <v>0</v>
      </c>
      <c r="QU5" s="29">
        <f t="shared" si="484"/>
        <v>93</v>
      </c>
      <c r="QV5" s="29">
        <f t="shared" si="484"/>
        <v>0</v>
      </c>
      <c r="QW5" s="29">
        <f t="shared" si="484"/>
        <v>107</v>
      </c>
      <c r="QX5" s="29">
        <f t="shared" si="484"/>
        <v>0</v>
      </c>
      <c r="QY5" s="29">
        <f t="shared" si="484"/>
        <v>131</v>
      </c>
      <c r="QZ5" s="29">
        <f t="shared" si="484"/>
        <v>0</v>
      </c>
      <c r="RA5" s="29">
        <f t="shared" si="484"/>
        <v>104</v>
      </c>
      <c r="RB5" s="29">
        <f t="shared" si="484"/>
        <v>0</v>
      </c>
      <c r="RC5" s="29">
        <f t="shared" si="484"/>
        <v>100</v>
      </c>
      <c r="RD5" s="29">
        <f t="shared" si="484"/>
        <v>0</v>
      </c>
      <c r="RE5" s="29">
        <f t="shared" si="484"/>
        <v>92</v>
      </c>
      <c r="RF5" s="29">
        <f t="shared" si="484"/>
        <v>0</v>
      </c>
      <c r="RG5" s="29">
        <f t="shared" si="484"/>
        <v>121</v>
      </c>
      <c r="RH5" s="29">
        <f t="shared" ref="RH5:VQ5" si="485">SUM(RH6:RH199)</f>
        <v>0</v>
      </c>
      <c r="RI5" s="29">
        <f t="shared" si="485"/>
        <v>152</v>
      </c>
      <c r="RJ5" s="29">
        <f t="shared" si="485"/>
        <v>0</v>
      </c>
      <c r="RK5" s="29">
        <f t="shared" si="485"/>
        <v>169</v>
      </c>
      <c r="RL5" s="29">
        <f t="shared" si="485"/>
        <v>0</v>
      </c>
      <c r="RM5" s="29">
        <f t="shared" si="485"/>
        <v>108</v>
      </c>
      <c r="RN5" s="29">
        <f t="shared" si="485"/>
        <v>0</v>
      </c>
      <c r="RO5" s="29">
        <f t="shared" si="485"/>
        <v>137</v>
      </c>
      <c r="RP5" s="29">
        <f t="shared" si="485"/>
        <v>0</v>
      </c>
      <c r="RQ5" s="29">
        <f t="shared" si="485"/>
        <v>160</v>
      </c>
      <c r="RR5" s="29">
        <f t="shared" si="485"/>
        <v>0</v>
      </c>
      <c r="RS5" s="29">
        <f t="shared" si="485"/>
        <v>0</v>
      </c>
      <c r="RT5" s="29">
        <f t="shared" si="485"/>
        <v>0</v>
      </c>
      <c r="RU5" s="29">
        <f t="shared" si="485"/>
        <v>153</v>
      </c>
      <c r="RV5" s="29">
        <f t="shared" si="485"/>
        <v>0</v>
      </c>
      <c r="RW5" s="29">
        <f t="shared" si="485"/>
        <v>153</v>
      </c>
      <c r="RX5" s="29">
        <f t="shared" si="485"/>
        <v>0</v>
      </c>
      <c r="RY5" s="29">
        <f t="shared" si="485"/>
        <v>151</v>
      </c>
      <c r="RZ5" s="29">
        <f t="shared" ref="RZ5:SO5" si="486">SUM(RZ6:RZ199)</f>
        <v>0</v>
      </c>
      <c r="SA5" s="29">
        <f t="shared" si="486"/>
        <v>166</v>
      </c>
      <c r="SB5" s="29">
        <f t="shared" si="486"/>
        <v>0</v>
      </c>
      <c r="SC5" s="29">
        <f t="shared" si="486"/>
        <v>30</v>
      </c>
      <c r="SD5" s="29">
        <f t="shared" si="486"/>
        <v>0</v>
      </c>
      <c r="SE5" s="29">
        <f t="shared" si="486"/>
        <v>165</v>
      </c>
      <c r="SF5" s="29">
        <f t="shared" si="486"/>
        <v>0</v>
      </c>
      <c r="SG5" s="29">
        <f t="shared" si="486"/>
        <v>81</v>
      </c>
      <c r="SH5" s="29">
        <f t="shared" si="486"/>
        <v>0</v>
      </c>
      <c r="SI5" s="29">
        <f t="shared" si="486"/>
        <v>148</v>
      </c>
      <c r="SJ5" s="29">
        <f t="shared" si="486"/>
        <v>0</v>
      </c>
      <c r="SK5" s="29">
        <f t="shared" si="486"/>
        <v>134</v>
      </c>
      <c r="SL5" s="29">
        <f t="shared" si="486"/>
        <v>0</v>
      </c>
      <c r="SM5" s="29">
        <f t="shared" si="486"/>
        <v>93</v>
      </c>
      <c r="SN5" s="29">
        <f t="shared" si="486"/>
        <v>0</v>
      </c>
      <c r="SO5" s="29">
        <f t="shared" si="486"/>
        <v>51</v>
      </c>
      <c r="SP5" s="29">
        <f t="shared" ref="SP5:TE5" si="487">SUM(SP6:SP199)</f>
        <v>0</v>
      </c>
      <c r="SQ5" s="29">
        <f t="shared" si="487"/>
        <v>86</v>
      </c>
      <c r="SR5" s="29">
        <f t="shared" si="487"/>
        <v>0</v>
      </c>
      <c r="SS5" s="29">
        <f t="shared" si="487"/>
        <v>87</v>
      </c>
      <c r="ST5" s="29">
        <f t="shared" si="487"/>
        <v>0</v>
      </c>
      <c r="SU5" s="29">
        <f t="shared" si="487"/>
        <v>62</v>
      </c>
      <c r="SV5" s="29">
        <f t="shared" si="487"/>
        <v>0</v>
      </c>
      <c r="SW5" s="29">
        <f t="shared" si="487"/>
        <v>137</v>
      </c>
      <c r="SX5" s="29">
        <f t="shared" si="487"/>
        <v>0</v>
      </c>
      <c r="SY5" s="29">
        <f t="shared" si="487"/>
        <v>115</v>
      </c>
      <c r="SZ5" s="29">
        <f t="shared" si="487"/>
        <v>0</v>
      </c>
      <c r="TA5" s="29">
        <f t="shared" si="487"/>
        <v>111</v>
      </c>
      <c r="TB5" s="29">
        <f t="shared" si="487"/>
        <v>0</v>
      </c>
      <c r="TC5" s="29">
        <f t="shared" si="487"/>
        <v>145</v>
      </c>
      <c r="TD5" s="29">
        <f t="shared" si="487"/>
        <v>0</v>
      </c>
      <c r="TE5" s="29">
        <f t="shared" si="487"/>
        <v>154</v>
      </c>
      <c r="TF5" s="29">
        <f t="shared" si="485"/>
        <v>0</v>
      </c>
      <c r="TG5" s="29">
        <f t="shared" si="485"/>
        <v>174</v>
      </c>
      <c r="TH5" s="29">
        <f t="shared" si="485"/>
        <v>0</v>
      </c>
      <c r="TI5" s="29">
        <f t="shared" si="485"/>
        <v>51</v>
      </c>
      <c r="TJ5" s="29">
        <f t="shared" ref="TJ5:TM5" si="488">SUM(TJ6:TJ199)</f>
        <v>0</v>
      </c>
      <c r="TK5" s="29">
        <f t="shared" si="488"/>
        <v>168</v>
      </c>
      <c r="TL5" s="29">
        <f t="shared" si="488"/>
        <v>0</v>
      </c>
      <c r="TM5" s="29">
        <f t="shared" si="488"/>
        <v>92</v>
      </c>
      <c r="TN5" s="29">
        <f t="shared" ref="TN5:UG5" si="489">SUM(TN6:TN199)</f>
        <v>0</v>
      </c>
      <c r="TO5" s="29">
        <f t="shared" si="489"/>
        <v>120</v>
      </c>
      <c r="TP5" s="29">
        <f t="shared" si="489"/>
        <v>0</v>
      </c>
      <c r="TQ5" s="29">
        <f t="shared" si="489"/>
        <v>91</v>
      </c>
      <c r="TR5" s="29">
        <f t="shared" si="489"/>
        <v>0</v>
      </c>
      <c r="TS5" s="29">
        <f t="shared" si="489"/>
        <v>98</v>
      </c>
      <c r="TT5" s="29">
        <f t="shared" si="489"/>
        <v>0</v>
      </c>
      <c r="TU5" s="29">
        <f t="shared" si="489"/>
        <v>63</v>
      </c>
      <c r="TV5" s="29">
        <f t="shared" si="489"/>
        <v>0</v>
      </c>
      <c r="TW5" s="29">
        <f t="shared" si="489"/>
        <v>0</v>
      </c>
      <c r="TX5" s="29">
        <f t="shared" si="489"/>
        <v>0</v>
      </c>
      <c r="TY5" s="29">
        <f t="shared" si="489"/>
        <v>0</v>
      </c>
      <c r="TZ5" s="29">
        <f t="shared" si="489"/>
        <v>0</v>
      </c>
      <c r="UA5" s="29">
        <f t="shared" si="489"/>
        <v>18</v>
      </c>
      <c r="UB5" s="29">
        <f t="shared" si="489"/>
        <v>0</v>
      </c>
      <c r="UC5" s="29">
        <f t="shared" si="489"/>
        <v>35</v>
      </c>
      <c r="UD5" s="29">
        <f t="shared" si="489"/>
        <v>0</v>
      </c>
      <c r="UE5" s="29">
        <f t="shared" si="489"/>
        <v>12</v>
      </c>
      <c r="UF5" s="29">
        <f t="shared" si="489"/>
        <v>0</v>
      </c>
      <c r="UG5" s="29">
        <f t="shared" si="489"/>
        <v>50</v>
      </c>
      <c r="UH5" s="29">
        <f t="shared" ref="UH5:UI5" si="490">SUM(UH6:UH199)</f>
        <v>0</v>
      </c>
      <c r="UI5" s="29">
        <f t="shared" si="490"/>
        <v>62</v>
      </c>
      <c r="UJ5" s="29">
        <f t="shared" ref="UJ5:UU5" si="491">SUM(UJ6:UJ199)</f>
        <v>0</v>
      </c>
      <c r="UK5" s="29">
        <f t="shared" si="491"/>
        <v>0</v>
      </c>
      <c r="UL5" s="29">
        <f t="shared" si="491"/>
        <v>0</v>
      </c>
      <c r="UM5" s="29">
        <f t="shared" si="491"/>
        <v>93</v>
      </c>
      <c r="UN5" s="29">
        <f t="shared" si="491"/>
        <v>0</v>
      </c>
      <c r="UO5" s="29">
        <f t="shared" si="491"/>
        <v>93</v>
      </c>
      <c r="UP5" s="29">
        <f t="shared" si="491"/>
        <v>0</v>
      </c>
      <c r="UQ5" s="29">
        <f t="shared" si="491"/>
        <v>0</v>
      </c>
      <c r="UR5" s="29">
        <f t="shared" si="491"/>
        <v>0</v>
      </c>
      <c r="US5" s="29">
        <f t="shared" si="491"/>
        <v>91</v>
      </c>
      <c r="UT5" s="29">
        <f t="shared" si="491"/>
        <v>0</v>
      </c>
      <c r="UU5" s="29">
        <f t="shared" si="491"/>
        <v>87</v>
      </c>
      <c r="UV5" s="29">
        <f t="shared" ref="UV5:UY5" si="492">SUM(UV6:UV199)</f>
        <v>0</v>
      </c>
      <c r="UW5" s="29">
        <f t="shared" si="492"/>
        <v>89</v>
      </c>
      <c r="UX5" s="29">
        <f t="shared" si="492"/>
        <v>0</v>
      </c>
      <c r="UY5" s="29">
        <f t="shared" si="492"/>
        <v>100</v>
      </c>
      <c r="UZ5" s="29">
        <f t="shared" ref="UZ5:VC5" si="493">SUM(UZ6:UZ199)</f>
        <v>0</v>
      </c>
      <c r="VA5" s="29">
        <f t="shared" si="493"/>
        <v>83</v>
      </c>
      <c r="VB5" s="29">
        <f t="shared" si="493"/>
        <v>0</v>
      </c>
      <c r="VC5" s="29">
        <f t="shared" si="493"/>
        <v>112</v>
      </c>
      <c r="VD5" s="29">
        <f t="shared" ref="VD5:VO5" si="494">SUM(VD6:VD199)</f>
        <v>0</v>
      </c>
      <c r="VE5" s="29">
        <f t="shared" si="494"/>
        <v>108</v>
      </c>
      <c r="VF5" s="29">
        <f t="shared" si="494"/>
        <v>0</v>
      </c>
      <c r="VG5" s="29">
        <f t="shared" si="494"/>
        <v>92</v>
      </c>
      <c r="VH5" s="29">
        <f t="shared" si="494"/>
        <v>0</v>
      </c>
      <c r="VI5" s="29">
        <f t="shared" si="494"/>
        <v>73</v>
      </c>
      <c r="VJ5" s="29">
        <f t="shared" si="494"/>
        <v>0</v>
      </c>
      <c r="VK5" s="29">
        <f t="shared" si="494"/>
        <v>108</v>
      </c>
      <c r="VL5" s="29">
        <f t="shared" si="494"/>
        <v>0</v>
      </c>
      <c r="VM5" s="29">
        <f t="shared" si="494"/>
        <v>0</v>
      </c>
      <c r="VN5" s="29">
        <f t="shared" si="494"/>
        <v>0</v>
      </c>
      <c r="VO5" s="29">
        <f t="shared" si="494"/>
        <v>129</v>
      </c>
      <c r="VP5" s="29">
        <f t="shared" si="485"/>
        <v>0</v>
      </c>
      <c r="VQ5" s="29">
        <f t="shared" si="485"/>
        <v>77</v>
      </c>
      <c r="VR5" s="29">
        <f t="shared" si="478"/>
        <v>0</v>
      </c>
      <c r="VS5" s="29">
        <f t="shared" si="478"/>
        <v>121</v>
      </c>
      <c r="VT5" s="29">
        <f t="shared" ref="VT5:VU5" si="495">SUM(VT6:VT199)</f>
        <v>0</v>
      </c>
      <c r="VU5" s="29">
        <f t="shared" si="495"/>
        <v>0</v>
      </c>
      <c r="VV5" s="29">
        <f t="shared" ref="VV5:XW5" si="496">SUM(VV6:VV199)</f>
        <v>0</v>
      </c>
      <c r="VW5" s="29">
        <f t="shared" si="496"/>
        <v>119</v>
      </c>
      <c r="VX5" s="29">
        <f t="shared" si="496"/>
        <v>0</v>
      </c>
      <c r="VY5" s="29">
        <f t="shared" si="496"/>
        <v>94</v>
      </c>
      <c r="VZ5" s="29">
        <f t="shared" si="496"/>
        <v>0</v>
      </c>
      <c r="WA5" s="29">
        <f t="shared" si="496"/>
        <v>91</v>
      </c>
      <c r="WB5" s="29">
        <f t="shared" si="496"/>
        <v>0</v>
      </c>
      <c r="WC5" s="29">
        <f t="shared" si="496"/>
        <v>48</v>
      </c>
      <c r="WD5" s="29">
        <f t="shared" si="496"/>
        <v>0</v>
      </c>
      <c r="WE5" s="29">
        <f t="shared" si="496"/>
        <v>86</v>
      </c>
      <c r="WF5" s="29">
        <f t="shared" si="496"/>
        <v>0</v>
      </c>
      <c r="WG5" s="29">
        <f t="shared" si="496"/>
        <v>111</v>
      </c>
      <c r="WH5" s="29">
        <f t="shared" si="496"/>
        <v>0</v>
      </c>
      <c r="WI5" s="29">
        <f t="shared" si="496"/>
        <v>104</v>
      </c>
      <c r="WJ5" s="29">
        <f t="shared" si="496"/>
        <v>0</v>
      </c>
      <c r="WK5" s="29">
        <f t="shared" si="496"/>
        <v>88</v>
      </c>
      <c r="WL5" s="29">
        <f t="shared" si="496"/>
        <v>0</v>
      </c>
      <c r="WM5" s="29">
        <f t="shared" si="496"/>
        <v>86</v>
      </c>
      <c r="WN5" s="29">
        <f t="shared" ref="WN5:XC5" si="497">SUM(WN6:WN199)</f>
        <v>0</v>
      </c>
      <c r="WO5" s="29">
        <f t="shared" si="497"/>
        <v>51</v>
      </c>
      <c r="WP5" s="29">
        <f t="shared" si="497"/>
        <v>0</v>
      </c>
      <c r="WQ5" s="29">
        <f t="shared" si="497"/>
        <v>100</v>
      </c>
      <c r="WR5" s="29">
        <f t="shared" si="497"/>
        <v>0</v>
      </c>
      <c r="WS5" s="29">
        <f t="shared" si="497"/>
        <v>85</v>
      </c>
      <c r="WT5" s="29">
        <f t="shared" si="497"/>
        <v>0</v>
      </c>
      <c r="WU5" s="29">
        <f t="shared" si="497"/>
        <v>67</v>
      </c>
      <c r="WV5" s="29">
        <f t="shared" si="497"/>
        <v>0</v>
      </c>
      <c r="WW5" s="29">
        <f t="shared" si="497"/>
        <v>143</v>
      </c>
      <c r="WX5" s="29">
        <f t="shared" si="497"/>
        <v>0</v>
      </c>
      <c r="WY5" s="29">
        <f t="shared" si="497"/>
        <v>104</v>
      </c>
      <c r="WZ5" s="29">
        <f t="shared" si="497"/>
        <v>0</v>
      </c>
      <c r="XA5" s="29">
        <f t="shared" si="497"/>
        <v>162</v>
      </c>
      <c r="XB5" s="29">
        <f t="shared" si="497"/>
        <v>0</v>
      </c>
      <c r="XC5" s="29">
        <f t="shared" si="497"/>
        <v>99</v>
      </c>
      <c r="XD5" s="29">
        <f t="shared" ref="XD5:XS5" si="498">SUM(XD6:XD199)</f>
        <v>0</v>
      </c>
      <c r="XE5" s="29">
        <f t="shared" si="498"/>
        <v>23</v>
      </c>
      <c r="XF5" s="29">
        <f t="shared" si="498"/>
        <v>0</v>
      </c>
      <c r="XG5" s="29">
        <f t="shared" si="498"/>
        <v>163</v>
      </c>
      <c r="XH5" s="29">
        <f t="shared" si="498"/>
        <v>0</v>
      </c>
      <c r="XI5" s="29">
        <f t="shared" si="498"/>
        <v>149</v>
      </c>
      <c r="XJ5" s="29">
        <f t="shared" si="498"/>
        <v>0</v>
      </c>
      <c r="XK5" s="29">
        <f t="shared" si="498"/>
        <v>156</v>
      </c>
      <c r="XL5" s="29">
        <f t="shared" si="498"/>
        <v>0</v>
      </c>
      <c r="XM5" s="29">
        <f t="shared" si="498"/>
        <v>131</v>
      </c>
      <c r="XN5" s="29">
        <f t="shared" si="498"/>
        <v>0</v>
      </c>
      <c r="XO5" s="29">
        <f t="shared" si="498"/>
        <v>151</v>
      </c>
      <c r="XP5" s="29">
        <f t="shared" si="498"/>
        <v>0</v>
      </c>
      <c r="XQ5" s="29">
        <f t="shared" si="498"/>
        <v>173</v>
      </c>
      <c r="XR5" s="29">
        <f t="shared" si="498"/>
        <v>0</v>
      </c>
      <c r="XS5" s="29">
        <f t="shared" si="498"/>
        <v>100</v>
      </c>
      <c r="XT5" s="29">
        <f t="shared" si="496"/>
        <v>0</v>
      </c>
      <c r="XU5" s="29">
        <f t="shared" si="496"/>
        <v>117</v>
      </c>
      <c r="XV5" s="29">
        <f t="shared" si="496"/>
        <v>25.3</v>
      </c>
      <c r="XW5" s="29">
        <f t="shared" si="496"/>
        <v>123</v>
      </c>
      <c r="XX5" s="29">
        <f t="shared" ref="XX5:YY5" si="499">SUM(XX6:XX199)</f>
        <v>25.3</v>
      </c>
      <c r="XY5" s="29">
        <f t="shared" si="499"/>
        <v>184</v>
      </c>
      <c r="XZ5" s="29">
        <f t="shared" si="499"/>
        <v>25.3</v>
      </c>
      <c r="YA5" s="29">
        <f t="shared" si="499"/>
        <v>131</v>
      </c>
      <c r="YB5" s="29">
        <f t="shared" si="499"/>
        <v>25.3</v>
      </c>
      <c r="YC5" s="29">
        <f t="shared" si="499"/>
        <v>199</v>
      </c>
      <c r="YD5" s="29">
        <f t="shared" si="499"/>
        <v>25.3</v>
      </c>
      <c r="YE5" s="29">
        <f t="shared" si="499"/>
        <v>0</v>
      </c>
      <c r="YF5" s="29">
        <f t="shared" si="499"/>
        <v>25.3</v>
      </c>
      <c r="YG5" s="29">
        <f t="shared" si="499"/>
        <v>80</v>
      </c>
      <c r="YH5" s="29">
        <f t="shared" si="499"/>
        <v>25.3</v>
      </c>
      <c r="YI5" s="29">
        <f t="shared" si="499"/>
        <v>67</v>
      </c>
      <c r="YJ5" s="29">
        <f t="shared" si="499"/>
        <v>25.3</v>
      </c>
      <c r="YK5" s="29">
        <f t="shared" si="499"/>
        <v>96</v>
      </c>
      <c r="YL5" s="29">
        <f t="shared" si="499"/>
        <v>25.3</v>
      </c>
      <c r="YM5" s="29">
        <f t="shared" si="499"/>
        <v>127</v>
      </c>
      <c r="YN5" s="29">
        <f t="shared" si="499"/>
        <v>25.3</v>
      </c>
      <c r="YO5" s="29">
        <f t="shared" si="499"/>
        <v>175</v>
      </c>
      <c r="YP5" s="29">
        <f t="shared" si="499"/>
        <v>0</v>
      </c>
      <c r="YQ5" s="29">
        <f t="shared" si="499"/>
        <v>161</v>
      </c>
      <c r="YR5" s="29">
        <f t="shared" si="499"/>
        <v>0</v>
      </c>
      <c r="YS5" s="29">
        <f t="shared" si="499"/>
        <v>123</v>
      </c>
      <c r="YT5" s="29">
        <f t="shared" si="499"/>
        <v>0</v>
      </c>
      <c r="YU5" s="29">
        <f t="shared" si="499"/>
        <v>135</v>
      </c>
      <c r="YV5" s="29">
        <f t="shared" si="499"/>
        <v>25.3</v>
      </c>
      <c r="YW5" s="29">
        <f t="shared" si="499"/>
        <v>172</v>
      </c>
      <c r="YX5" s="29">
        <f t="shared" si="499"/>
        <v>25.3</v>
      </c>
      <c r="YY5" s="29">
        <f t="shared" si="499"/>
        <v>149</v>
      </c>
      <c r="YZ5" s="29">
        <f t="shared" ref="YZ5:ZU5" si="500">SUM(YZ6:YZ199)</f>
        <v>25.3</v>
      </c>
      <c r="ZA5" s="29">
        <f t="shared" si="500"/>
        <v>156</v>
      </c>
      <c r="ZB5" s="29">
        <f t="shared" si="500"/>
        <v>25.3</v>
      </c>
      <c r="ZC5" s="29">
        <f t="shared" si="500"/>
        <v>153</v>
      </c>
      <c r="ZD5" s="29">
        <f t="shared" si="500"/>
        <v>25.3</v>
      </c>
      <c r="ZE5" s="29">
        <f t="shared" si="500"/>
        <v>0</v>
      </c>
      <c r="ZF5" s="29">
        <f t="shared" si="500"/>
        <v>25.3</v>
      </c>
      <c r="ZG5" s="29">
        <f t="shared" si="500"/>
        <v>160</v>
      </c>
      <c r="ZH5" s="29">
        <f t="shared" ref="ZH5:ZM5" si="501">SUM(ZH6:ZH199)</f>
        <v>25.3</v>
      </c>
      <c r="ZI5" s="29">
        <f t="shared" si="501"/>
        <v>104</v>
      </c>
      <c r="ZJ5" s="29">
        <f t="shared" si="501"/>
        <v>25.3</v>
      </c>
      <c r="ZK5" s="29">
        <f t="shared" si="501"/>
        <v>84</v>
      </c>
      <c r="ZL5" s="29">
        <f t="shared" si="501"/>
        <v>25.3</v>
      </c>
      <c r="ZM5" s="29">
        <f t="shared" si="501"/>
        <v>70</v>
      </c>
      <c r="ZN5" s="29">
        <f t="shared" ref="ZN5:ZS5" si="502">SUM(ZN6:ZN199)</f>
        <v>25.3</v>
      </c>
      <c r="ZO5" s="29">
        <f t="shared" si="502"/>
        <v>119</v>
      </c>
      <c r="ZP5" s="29">
        <f t="shared" si="502"/>
        <v>0</v>
      </c>
      <c r="ZQ5" s="29">
        <f t="shared" si="502"/>
        <v>99</v>
      </c>
      <c r="ZR5" s="29">
        <f t="shared" si="502"/>
        <v>0</v>
      </c>
      <c r="ZS5" s="29">
        <f t="shared" si="502"/>
        <v>133</v>
      </c>
      <c r="ZT5" s="29">
        <f t="shared" si="500"/>
        <v>0</v>
      </c>
      <c r="ZU5" s="29">
        <f t="shared" si="500"/>
        <v>119</v>
      </c>
      <c r="ZV5" s="29">
        <f t="shared" ref="ZV5:ADM5" si="503">SUM(ZV6:ZV199)</f>
        <v>0</v>
      </c>
      <c r="ZW5" s="29">
        <f t="shared" si="503"/>
        <v>117</v>
      </c>
      <c r="ZX5" s="29">
        <f t="shared" ref="ZX5:ABC5" si="504">SUM(ZX6:ZX199)</f>
        <v>0</v>
      </c>
      <c r="ZY5" s="29">
        <f t="shared" si="504"/>
        <v>94</v>
      </c>
      <c r="ZZ5" s="29">
        <f t="shared" si="504"/>
        <v>0</v>
      </c>
      <c r="AAA5" s="29">
        <f t="shared" si="504"/>
        <v>93</v>
      </c>
      <c r="AAB5" s="29">
        <f t="shared" si="504"/>
        <v>0</v>
      </c>
      <c r="AAC5" s="29">
        <f t="shared" si="504"/>
        <v>113</v>
      </c>
      <c r="AAD5" s="29">
        <f t="shared" si="504"/>
        <v>0</v>
      </c>
      <c r="AAE5" s="29">
        <f t="shared" si="504"/>
        <v>143</v>
      </c>
      <c r="AAF5" s="29">
        <f t="shared" si="504"/>
        <v>0</v>
      </c>
      <c r="AAG5" s="29">
        <f t="shared" si="504"/>
        <v>88</v>
      </c>
      <c r="AAH5" s="29">
        <f t="shared" si="504"/>
        <v>0</v>
      </c>
      <c r="AAI5" s="29">
        <f t="shared" si="504"/>
        <v>91</v>
      </c>
      <c r="AAJ5" s="29">
        <f t="shared" si="504"/>
        <v>0</v>
      </c>
      <c r="AAK5" s="29">
        <f t="shared" si="504"/>
        <v>92</v>
      </c>
      <c r="AAL5" s="29">
        <f t="shared" si="504"/>
        <v>0</v>
      </c>
      <c r="AAM5" s="29">
        <f t="shared" si="504"/>
        <v>101</v>
      </c>
      <c r="AAN5" s="29">
        <f t="shared" si="504"/>
        <v>0</v>
      </c>
      <c r="AAO5" s="29">
        <f t="shared" si="504"/>
        <v>80</v>
      </c>
      <c r="AAP5" s="29">
        <f t="shared" si="504"/>
        <v>0</v>
      </c>
      <c r="AAQ5" s="29">
        <f t="shared" si="504"/>
        <v>58</v>
      </c>
      <c r="AAR5" s="29">
        <f t="shared" si="504"/>
        <v>0</v>
      </c>
      <c r="AAS5" s="29">
        <f t="shared" si="504"/>
        <v>38</v>
      </c>
      <c r="AAT5" s="29">
        <f t="shared" si="504"/>
        <v>0</v>
      </c>
      <c r="AAU5" s="29">
        <f t="shared" si="504"/>
        <v>22</v>
      </c>
      <c r="AAV5" s="29">
        <f t="shared" si="504"/>
        <v>0</v>
      </c>
      <c r="AAW5" s="29">
        <f t="shared" si="504"/>
        <v>47</v>
      </c>
      <c r="AAX5" s="29">
        <f t="shared" si="504"/>
        <v>0</v>
      </c>
      <c r="AAY5" s="29">
        <f t="shared" si="504"/>
        <v>33</v>
      </c>
      <c r="AAZ5" s="29">
        <f t="shared" si="504"/>
        <v>0</v>
      </c>
      <c r="ABA5" s="29">
        <f t="shared" si="504"/>
        <v>55</v>
      </c>
      <c r="ABB5" s="29">
        <f t="shared" si="504"/>
        <v>0</v>
      </c>
      <c r="ABC5" s="29">
        <f t="shared" si="504"/>
        <v>55</v>
      </c>
      <c r="ABD5" s="29">
        <f t="shared" si="503"/>
        <v>0</v>
      </c>
      <c r="ABE5" s="29">
        <f t="shared" si="503"/>
        <v>45</v>
      </c>
      <c r="ABF5" s="29">
        <f t="shared" si="503"/>
        <v>0</v>
      </c>
      <c r="ABG5" s="29">
        <f t="shared" si="503"/>
        <v>77</v>
      </c>
      <c r="ABH5" s="29">
        <f t="shared" si="503"/>
        <v>0</v>
      </c>
      <c r="ABI5" s="29">
        <f t="shared" si="503"/>
        <v>63</v>
      </c>
      <c r="ABJ5" s="29">
        <f t="shared" si="503"/>
        <v>0</v>
      </c>
      <c r="ABK5" s="29">
        <f t="shared" si="503"/>
        <v>26</v>
      </c>
      <c r="ABL5" s="29">
        <f t="shared" si="503"/>
        <v>0</v>
      </c>
      <c r="ABM5" s="29">
        <f t="shared" si="503"/>
        <v>46</v>
      </c>
      <c r="ABN5" s="29">
        <f t="shared" si="503"/>
        <v>0</v>
      </c>
      <c r="ABO5" s="29">
        <f t="shared" si="503"/>
        <v>67</v>
      </c>
      <c r="ABP5" s="29">
        <f t="shared" si="503"/>
        <v>0</v>
      </c>
      <c r="ABQ5" s="29">
        <f t="shared" si="503"/>
        <v>60</v>
      </c>
      <c r="ABR5" s="29">
        <f t="shared" si="503"/>
        <v>0</v>
      </c>
      <c r="ABS5" s="29">
        <f t="shared" si="503"/>
        <v>40</v>
      </c>
      <c r="ABT5" s="29">
        <f t="shared" ref="ABT5:ACI5" si="505">SUM(ABT6:ABT199)</f>
        <v>0</v>
      </c>
      <c r="ABU5" s="29">
        <f t="shared" si="505"/>
        <v>31</v>
      </c>
      <c r="ABV5" s="29">
        <f t="shared" si="505"/>
        <v>0</v>
      </c>
      <c r="ABW5" s="29">
        <f t="shared" si="505"/>
        <v>51</v>
      </c>
      <c r="ABX5" s="29">
        <f t="shared" si="505"/>
        <v>0</v>
      </c>
      <c r="ABY5" s="29">
        <f t="shared" si="505"/>
        <v>6</v>
      </c>
      <c r="ABZ5" s="29">
        <f t="shared" si="505"/>
        <v>0</v>
      </c>
      <c r="ACA5" s="29">
        <f t="shared" si="505"/>
        <v>45</v>
      </c>
      <c r="ACB5" s="29">
        <f t="shared" si="505"/>
        <v>0</v>
      </c>
      <c r="ACC5" s="29">
        <f t="shared" si="505"/>
        <v>81</v>
      </c>
      <c r="ACD5" s="29">
        <f t="shared" si="505"/>
        <v>0</v>
      </c>
      <c r="ACE5" s="29">
        <f t="shared" si="505"/>
        <v>78</v>
      </c>
      <c r="ACF5" s="29">
        <f t="shared" si="505"/>
        <v>0</v>
      </c>
      <c r="ACG5" s="29">
        <f t="shared" si="505"/>
        <v>92</v>
      </c>
      <c r="ACH5" s="29">
        <f t="shared" si="505"/>
        <v>0</v>
      </c>
      <c r="ACI5" s="29">
        <f t="shared" si="505"/>
        <v>79</v>
      </c>
      <c r="ACJ5" s="29">
        <f t="shared" ref="ACJ5:ACY5" si="506">SUM(ACJ6:ACJ199)</f>
        <v>0</v>
      </c>
      <c r="ACK5" s="29">
        <f t="shared" si="506"/>
        <v>101</v>
      </c>
      <c r="ACL5" s="29">
        <f t="shared" si="506"/>
        <v>0</v>
      </c>
      <c r="ACM5" s="29">
        <f t="shared" si="506"/>
        <v>71</v>
      </c>
      <c r="ACN5" s="29">
        <f t="shared" si="506"/>
        <v>0</v>
      </c>
      <c r="ACO5" s="29">
        <f t="shared" si="506"/>
        <v>80</v>
      </c>
      <c r="ACP5" s="29">
        <f t="shared" si="506"/>
        <v>0</v>
      </c>
      <c r="ACQ5" s="29">
        <f t="shared" si="506"/>
        <v>80</v>
      </c>
      <c r="ACR5" s="29">
        <f t="shared" si="506"/>
        <v>0</v>
      </c>
      <c r="ACS5" s="29">
        <f t="shared" si="506"/>
        <v>40</v>
      </c>
      <c r="ACT5" s="29">
        <f t="shared" si="506"/>
        <v>0</v>
      </c>
      <c r="ACU5" s="29">
        <f t="shared" si="506"/>
        <v>0</v>
      </c>
      <c r="ACV5" s="29">
        <f t="shared" si="506"/>
        <v>0</v>
      </c>
      <c r="ACW5" s="29">
        <f t="shared" si="506"/>
        <v>53</v>
      </c>
      <c r="ACX5" s="29">
        <f t="shared" si="506"/>
        <v>0</v>
      </c>
      <c r="ACY5" s="29">
        <f t="shared" si="506"/>
        <v>76</v>
      </c>
      <c r="ACZ5" s="29">
        <f t="shared" si="503"/>
        <v>0</v>
      </c>
      <c r="ADA5" s="29">
        <f t="shared" si="503"/>
        <v>72</v>
      </c>
      <c r="ADB5" s="29">
        <f t="shared" si="503"/>
        <v>0</v>
      </c>
      <c r="ADC5" s="29">
        <f t="shared" si="503"/>
        <v>61</v>
      </c>
      <c r="ADD5" s="29">
        <f t="shared" ref="ADD5:ADG5" si="507">SUM(ADD6:ADD199)</f>
        <v>0</v>
      </c>
      <c r="ADE5" s="29">
        <f t="shared" si="507"/>
        <v>81</v>
      </c>
      <c r="ADF5" s="29">
        <f t="shared" si="507"/>
        <v>0</v>
      </c>
      <c r="ADG5" s="29">
        <f t="shared" si="507"/>
        <v>77</v>
      </c>
      <c r="ADH5" s="29">
        <f t="shared" ref="ADH5:ADK5" si="508">SUM(ADH6:ADH199)</f>
        <v>0</v>
      </c>
      <c r="ADI5" s="29">
        <f t="shared" si="508"/>
        <v>121</v>
      </c>
      <c r="ADJ5" s="29">
        <f t="shared" si="508"/>
        <v>0</v>
      </c>
      <c r="ADK5" s="29">
        <f t="shared" si="508"/>
        <v>49</v>
      </c>
      <c r="ADL5" s="29">
        <f t="shared" si="503"/>
        <v>0</v>
      </c>
      <c r="ADM5" s="29">
        <f t="shared" si="503"/>
        <v>51</v>
      </c>
      <c r="ADN5" s="29">
        <f t="shared" ref="ADN5:ADO5" si="509">SUM(ADN6:ADN199)</f>
        <v>0</v>
      </c>
      <c r="ADO5" s="29">
        <f t="shared" si="509"/>
        <v>40</v>
      </c>
      <c r="ADP5" s="29">
        <f t="shared" ref="ADP5:ADS5" si="510">SUM(ADP6:ADP199)</f>
        <v>0</v>
      </c>
      <c r="ADQ5" s="29">
        <f t="shared" si="510"/>
        <v>27</v>
      </c>
      <c r="ADR5" s="29">
        <f t="shared" si="510"/>
        <v>0</v>
      </c>
      <c r="ADS5" s="29">
        <f t="shared" si="510"/>
        <v>53</v>
      </c>
      <c r="ADT5" s="29">
        <f t="shared" ref="ADT5:AEA5" si="511">SUM(ADT6:ADT199)</f>
        <v>0</v>
      </c>
      <c r="ADU5" s="29">
        <f t="shared" si="511"/>
        <v>0</v>
      </c>
      <c r="ADV5" s="29">
        <f t="shared" si="511"/>
        <v>0</v>
      </c>
      <c r="ADW5" s="29">
        <f t="shared" si="511"/>
        <v>87</v>
      </c>
      <c r="ADX5" s="29">
        <f t="shared" si="511"/>
        <v>0</v>
      </c>
      <c r="ADY5" s="29">
        <f t="shared" si="511"/>
        <v>70</v>
      </c>
      <c r="ADZ5" s="29">
        <f t="shared" si="511"/>
        <v>0</v>
      </c>
      <c r="AEA5" s="29">
        <f t="shared" si="511"/>
        <v>79</v>
      </c>
      <c r="AEB5" s="29">
        <f t="shared" ref="AEB5:AES5" si="512">SUM(AEB6:AEB199)</f>
        <v>0</v>
      </c>
      <c r="AEC5" s="29">
        <f t="shared" si="512"/>
        <v>49</v>
      </c>
      <c r="AED5" s="29">
        <f t="shared" si="512"/>
        <v>0</v>
      </c>
      <c r="AEE5" s="29">
        <f t="shared" si="512"/>
        <v>37</v>
      </c>
      <c r="AEF5" s="29">
        <f t="shared" si="512"/>
        <v>0</v>
      </c>
      <c r="AEG5" s="29">
        <f t="shared" si="512"/>
        <v>67</v>
      </c>
      <c r="AEH5" s="29">
        <f t="shared" si="512"/>
        <v>0</v>
      </c>
      <c r="AEI5" s="29">
        <f t="shared" si="512"/>
        <v>71</v>
      </c>
      <c r="AEJ5" s="29">
        <f t="shared" si="512"/>
        <v>0</v>
      </c>
      <c r="AEK5" s="29">
        <f t="shared" si="512"/>
        <v>60</v>
      </c>
      <c r="AEL5" s="29">
        <f t="shared" si="512"/>
        <v>0</v>
      </c>
      <c r="AEM5" s="29">
        <f t="shared" si="512"/>
        <v>30</v>
      </c>
      <c r="AEN5" s="29">
        <f t="shared" si="512"/>
        <v>0</v>
      </c>
      <c r="AEO5" s="29">
        <f t="shared" si="512"/>
        <v>30</v>
      </c>
      <c r="AEP5" s="29">
        <f t="shared" si="512"/>
        <v>0</v>
      </c>
      <c r="AEQ5" s="29">
        <f t="shared" si="512"/>
        <v>24</v>
      </c>
      <c r="AER5" s="29">
        <f t="shared" si="512"/>
        <v>0</v>
      </c>
      <c r="AES5" s="29">
        <f t="shared" si="512"/>
        <v>29</v>
      </c>
      <c r="AET5" s="29">
        <f t="shared" ref="AET5:AGC5" si="513">SUM(AET6:AET199)</f>
        <v>0</v>
      </c>
      <c r="AEU5" s="29">
        <f t="shared" si="513"/>
        <v>44</v>
      </c>
      <c r="AEV5" s="29">
        <f t="shared" si="513"/>
        <v>0</v>
      </c>
      <c r="AEW5" s="29">
        <f t="shared" si="513"/>
        <v>10</v>
      </c>
      <c r="AEX5" s="29">
        <f t="shared" si="513"/>
        <v>0</v>
      </c>
      <c r="AEY5" s="29">
        <f t="shared" si="513"/>
        <v>10</v>
      </c>
      <c r="AEZ5" s="29">
        <f t="shared" si="513"/>
        <v>0</v>
      </c>
      <c r="AFA5" s="29">
        <f t="shared" si="513"/>
        <v>10</v>
      </c>
      <c r="AFB5" s="29">
        <f t="shared" si="513"/>
        <v>0</v>
      </c>
      <c r="AFC5" s="29">
        <f t="shared" si="513"/>
        <v>18</v>
      </c>
      <c r="AFD5" s="29">
        <f t="shared" si="513"/>
        <v>0</v>
      </c>
      <c r="AFE5" s="29">
        <f t="shared" si="513"/>
        <v>4</v>
      </c>
      <c r="AFF5" s="29">
        <f t="shared" si="513"/>
        <v>0</v>
      </c>
      <c r="AFG5" s="29">
        <f t="shared" si="513"/>
        <v>39</v>
      </c>
      <c r="AFH5" s="29">
        <f t="shared" si="513"/>
        <v>0</v>
      </c>
      <c r="AFI5" s="29">
        <f t="shared" si="513"/>
        <v>30</v>
      </c>
      <c r="AFJ5" s="29">
        <f t="shared" si="513"/>
        <v>0</v>
      </c>
      <c r="AFK5" s="29">
        <f t="shared" si="513"/>
        <v>27</v>
      </c>
      <c r="AFL5" s="29">
        <f t="shared" si="513"/>
        <v>0</v>
      </c>
      <c r="AFM5" s="29">
        <f t="shared" si="513"/>
        <v>40</v>
      </c>
      <c r="AFN5" s="29">
        <f t="shared" si="513"/>
        <v>0</v>
      </c>
      <c r="AFO5" s="29">
        <f t="shared" si="513"/>
        <v>12</v>
      </c>
      <c r="AFP5" s="29">
        <f t="shared" si="513"/>
        <v>0</v>
      </c>
      <c r="AFQ5" s="29">
        <f t="shared" si="513"/>
        <v>19</v>
      </c>
      <c r="AFR5" s="29">
        <f t="shared" si="513"/>
        <v>0</v>
      </c>
      <c r="AFS5" s="29">
        <f t="shared" si="513"/>
        <v>18</v>
      </c>
      <c r="AFT5" s="29">
        <f t="shared" si="513"/>
        <v>0</v>
      </c>
      <c r="AFU5" s="29">
        <f t="shared" si="513"/>
        <v>30</v>
      </c>
      <c r="AFV5" s="29">
        <f t="shared" si="513"/>
        <v>0</v>
      </c>
      <c r="AFW5" s="29">
        <f t="shared" si="513"/>
        <v>21</v>
      </c>
      <c r="AFX5" s="29">
        <f t="shared" si="513"/>
        <v>0</v>
      </c>
      <c r="AFY5" s="29">
        <f t="shared" si="513"/>
        <v>37</v>
      </c>
      <c r="AFZ5" s="29">
        <f t="shared" si="513"/>
        <v>0</v>
      </c>
      <c r="AGA5" s="29">
        <f t="shared" si="513"/>
        <v>47</v>
      </c>
      <c r="AGB5" s="29">
        <f t="shared" si="513"/>
        <v>0</v>
      </c>
      <c r="AGC5" s="29">
        <f t="shared" si="513"/>
        <v>29</v>
      </c>
      <c r="AGD5" s="29">
        <f t="shared" ref="AGD5:AIO5" si="514">SUM(AGD6:AGD199)</f>
        <v>0</v>
      </c>
      <c r="AGE5" s="29">
        <f t="shared" si="514"/>
        <v>21</v>
      </c>
      <c r="AGF5" s="29">
        <f t="shared" si="514"/>
        <v>0</v>
      </c>
      <c r="AGG5" s="29">
        <f t="shared" si="514"/>
        <v>0</v>
      </c>
      <c r="AGH5" s="29">
        <f t="shared" si="514"/>
        <v>0</v>
      </c>
      <c r="AGI5" s="29">
        <f t="shared" si="514"/>
        <v>22</v>
      </c>
      <c r="AGJ5" s="29">
        <f t="shared" si="514"/>
        <v>0</v>
      </c>
      <c r="AGK5" s="29">
        <f t="shared" si="514"/>
        <v>27</v>
      </c>
      <c r="AGL5" s="29">
        <f t="shared" si="514"/>
        <v>0</v>
      </c>
      <c r="AGM5" s="29">
        <f t="shared" si="514"/>
        <v>23</v>
      </c>
      <c r="AGN5" s="29">
        <f t="shared" si="514"/>
        <v>0</v>
      </c>
      <c r="AGO5" s="29">
        <f t="shared" si="514"/>
        <v>8</v>
      </c>
      <c r="AGP5" s="29">
        <f t="shared" si="514"/>
        <v>0</v>
      </c>
      <c r="AGQ5" s="29">
        <f t="shared" si="514"/>
        <v>0</v>
      </c>
      <c r="AGR5" s="29">
        <f t="shared" si="514"/>
        <v>0</v>
      </c>
      <c r="AGS5" s="29">
        <f t="shared" si="514"/>
        <v>0</v>
      </c>
      <c r="AGT5" s="29">
        <f t="shared" si="514"/>
        <v>0</v>
      </c>
      <c r="AGU5" s="29">
        <f t="shared" si="514"/>
        <v>0</v>
      </c>
      <c r="AGV5" s="29">
        <f t="shared" si="514"/>
        <v>0</v>
      </c>
      <c r="AGW5" s="29">
        <f t="shared" si="514"/>
        <v>0</v>
      </c>
      <c r="AGX5" s="29">
        <f t="shared" si="514"/>
        <v>0</v>
      </c>
      <c r="AGY5" s="29">
        <f t="shared" si="514"/>
        <v>0</v>
      </c>
      <c r="AGZ5" s="29">
        <f t="shared" si="514"/>
        <v>0</v>
      </c>
      <c r="AHA5" s="29">
        <f t="shared" si="514"/>
        <v>0</v>
      </c>
      <c r="AHB5" s="29">
        <f t="shared" si="514"/>
        <v>0</v>
      </c>
      <c r="AHC5" s="29">
        <f t="shared" si="514"/>
        <v>0</v>
      </c>
      <c r="AHD5" s="29">
        <f t="shared" si="514"/>
        <v>0</v>
      </c>
      <c r="AHE5" s="29">
        <f t="shared" si="514"/>
        <v>0</v>
      </c>
      <c r="AHF5" s="29">
        <f t="shared" si="514"/>
        <v>0</v>
      </c>
      <c r="AHG5" s="29">
        <f t="shared" si="514"/>
        <v>0</v>
      </c>
      <c r="AHH5" s="29">
        <f t="shared" si="514"/>
        <v>0</v>
      </c>
      <c r="AHI5" s="29">
        <f t="shared" si="514"/>
        <v>0</v>
      </c>
      <c r="AHJ5" s="29">
        <f t="shared" si="514"/>
        <v>0</v>
      </c>
      <c r="AHK5" s="29">
        <f t="shared" si="514"/>
        <v>0</v>
      </c>
      <c r="AHL5" s="29">
        <f t="shared" si="514"/>
        <v>0</v>
      </c>
      <c r="AHM5" s="29">
        <f t="shared" si="514"/>
        <v>0</v>
      </c>
      <c r="AHN5" s="29">
        <f t="shared" si="514"/>
        <v>0</v>
      </c>
      <c r="AHO5" s="29">
        <f t="shared" si="514"/>
        <v>0</v>
      </c>
      <c r="AHP5" s="29">
        <f t="shared" si="514"/>
        <v>0</v>
      </c>
      <c r="AHQ5" s="29">
        <f t="shared" si="514"/>
        <v>0</v>
      </c>
      <c r="AHR5" s="29">
        <f t="shared" si="514"/>
        <v>0</v>
      </c>
      <c r="AHS5" s="29">
        <f t="shared" si="514"/>
        <v>0</v>
      </c>
      <c r="AHT5" s="29">
        <f t="shared" si="514"/>
        <v>0</v>
      </c>
      <c r="AHU5" s="29">
        <f t="shared" si="514"/>
        <v>0</v>
      </c>
      <c r="AHV5" s="29">
        <f t="shared" si="514"/>
        <v>0</v>
      </c>
      <c r="AHW5" s="29">
        <f t="shared" si="514"/>
        <v>0</v>
      </c>
      <c r="AHX5" s="29">
        <f t="shared" si="514"/>
        <v>0</v>
      </c>
      <c r="AHY5" s="29">
        <f t="shared" si="514"/>
        <v>0</v>
      </c>
      <c r="AHZ5" s="29">
        <f t="shared" si="514"/>
        <v>0</v>
      </c>
      <c r="AIA5" s="29">
        <f t="shared" si="514"/>
        <v>0</v>
      </c>
      <c r="AIB5" s="29">
        <f t="shared" si="514"/>
        <v>0</v>
      </c>
      <c r="AIC5" s="29">
        <f t="shared" si="514"/>
        <v>0</v>
      </c>
      <c r="AID5" s="29">
        <f t="shared" si="514"/>
        <v>0</v>
      </c>
      <c r="AIE5" s="29">
        <f t="shared" si="514"/>
        <v>0</v>
      </c>
      <c r="AIF5" s="29">
        <f t="shared" si="514"/>
        <v>0</v>
      </c>
      <c r="AIG5" s="29">
        <f t="shared" si="514"/>
        <v>0</v>
      </c>
      <c r="AIH5" s="29">
        <f t="shared" si="514"/>
        <v>0</v>
      </c>
      <c r="AII5" s="29">
        <f t="shared" si="514"/>
        <v>0</v>
      </c>
      <c r="AIJ5" s="29">
        <f t="shared" si="514"/>
        <v>0</v>
      </c>
      <c r="AIK5" s="29">
        <f t="shared" si="514"/>
        <v>0</v>
      </c>
      <c r="AIL5" s="29">
        <f t="shared" si="514"/>
        <v>0</v>
      </c>
      <c r="AIM5" s="29">
        <f t="shared" si="514"/>
        <v>0</v>
      </c>
      <c r="AIN5" s="29">
        <f t="shared" si="514"/>
        <v>0</v>
      </c>
      <c r="AIO5" s="29">
        <f t="shared" si="514"/>
        <v>0</v>
      </c>
      <c r="AIP5" s="29">
        <f t="shared" ref="AIP5:AIY5" si="515">SUM(AIP6:AIP199)</f>
        <v>0</v>
      </c>
      <c r="AIQ5" s="29">
        <f t="shared" si="515"/>
        <v>0</v>
      </c>
      <c r="AIR5" s="29">
        <f t="shared" si="515"/>
        <v>0</v>
      </c>
      <c r="AIS5" s="29">
        <f t="shared" si="515"/>
        <v>0</v>
      </c>
      <c r="AIT5" s="29">
        <f t="shared" si="515"/>
        <v>0</v>
      </c>
      <c r="AIU5" s="29">
        <f t="shared" si="515"/>
        <v>0</v>
      </c>
      <c r="AIV5" s="29">
        <f t="shared" si="515"/>
        <v>0</v>
      </c>
      <c r="AIW5" s="29">
        <f t="shared" si="515"/>
        <v>0</v>
      </c>
      <c r="AIX5" s="29">
        <f t="shared" si="515"/>
        <v>0</v>
      </c>
      <c r="AIY5" s="29">
        <f t="shared" si="515"/>
        <v>0</v>
      </c>
      <c r="AIZ5" s="29">
        <f t="shared" ref="AIZ5:AJA5" si="516">SUM(AIZ6:AIZ199)</f>
        <v>0</v>
      </c>
      <c r="AJA5" s="29">
        <f t="shared" si="516"/>
        <v>0</v>
      </c>
    </row>
    <row r="6" spans="2:937" ht="13.5" customHeight="1" x14ac:dyDescent="0.25">
      <c r="B6" s="31">
        <v>1</v>
      </c>
      <c r="C6" s="192" t="s">
        <v>206</v>
      </c>
      <c r="D6" s="67" t="s">
        <v>36</v>
      </c>
      <c r="E6" s="194" t="s">
        <v>404</v>
      </c>
      <c r="F6" s="194" t="str">
        <f>_xlfn.XLOOKUP(D6,'WTG PH-III'!$D$5:$D$198,'WTG PH-III'!$B$5:$B$198,0,0,1)</f>
        <v>PSS-05</v>
      </c>
      <c r="G6" s="22" t="s">
        <v>537</v>
      </c>
      <c r="H6" s="22" t="s">
        <v>538</v>
      </c>
      <c r="I6" s="61">
        <v>13</v>
      </c>
      <c r="J6" s="21">
        <v>253</v>
      </c>
      <c r="K6" s="21">
        <f t="shared" ref="K6:K37" si="517">SUMIF($P$4:$VS$4,$K$1,P6:VS6)</f>
        <v>253.00000000000006</v>
      </c>
      <c r="L6" s="21">
        <f t="shared" ref="L6:L37" si="518">SUMIF($P$4:$AJA$4,$L$1,P6:AJA6)</f>
        <v>253</v>
      </c>
      <c r="M6" s="21">
        <f t="shared" ref="M6:M37" si="519">K6-L6</f>
        <v>0</v>
      </c>
      <c r="N6" s="95">
        <f>VLOOKUP(D6,'WTG PH-III'!$D$5:$U$198,17,0)</f>
        <v>45730</v>
      </c>
      <c r="O6" s="95">
        <f>VLOOKUP(D6,'WTG PH-III'!$D$5:$U$198,18,0)</f>
        <v>45739</v>
      </c>
      <c r="P6" s="21">
        <f t="shared" ref="P6:P37" si="520">IF($J6&gt;0,IF(AND(P$3&gt;=$N6,P$3&lt;=$O6),$J6/($O6-$N6+1),0),0)</f>
        <v>0</v>
      </c>
      <c r="Q6" s="21"/>
      <c r="R6" s="21">
        <f t="shared" ref="R6:R37" si="521">IF($J6&gt;0,IF(AND(R$3&gt;=$N6,R$3&lt;=$O6),$J6/($O6-$N6+1),0),0)</f>
        <v>0</v>
      </c>
      <c r="S6" s="21"/>
      <c r="T6" s="21">
        <f t="shared" ref="T6:T37" si="522">IF($J6&gt;0,IF(AND(T$3&gt;=$N6,T$3&lt;=$O6),$J6/($O6-$N6+1),0),0)</f>
        <v>0</v>
      </c>
      <c r="U6" s="21"/>
      <c r="V6" s="21">
        <f t="shared" ref="V6:V37" si="523">IF($J6&gt;0,IF(AND(V$3&gt;=$N6,V$3&lt;=$O6),$J6/($O6-$N6+1),0),0)</f>
        <v>0</v>
      </c>
      <c r="W6" s="21"/>
      <c r="X6" s="21">
        <f t="shared" ref="X6:X37" si="524">IF($J6&gt;0,IF(AND(X$3&gt;=$N6,X$3&lt;=$O6),$J6/($O6-$N6+1),0),0)</f>
        <v>0</v>
      </c>
      <c r="Y6" s="21"/>
      <c r="Z6" s="21">
        <f t="shared" ref="Z6:Z37" si="525">IF($J6&gt;0,IF(AND(Z$3&gt;=$N6,Z$3&lt;=$O6),$J6/($O6-$N6+1),0),0)</f>
        <v>0</v>
      </c>
      <c r="AA6" s="21"/>
      <c r="AB6" s="21">
        <f t="shared" ref="AB6:AB37" si="526">IF($J6&gt;0,IF(AND(AB$3&gt;=$N6,AB$3&lt;=$O6),$J6/($O6-$N6+1),0),0)</f>
        <v>0</v>
      </c>
      <c r="AC6" s="21"/>
      <c r="AD6" s="21">
        <f t="shared" ref="AD6:AD37" si="527">IF($J6&gt;0,IF(AND(AD$3&gt;=$N6,AD$3&lt;=$O6),$J6/($O6-$N6+1),0),0)</f>
        <v>0</v>
      </c>
      <c r="AE6" s="21"/>
      <c r="AF6" s="21">
        <f t="shared" ref="AF6:AF37" si="528">IF($J6&gt;0,IF(AND(AF$3&gt;=$N6,AF$3&lt;=$O6),$J6/($O6-$N6+1),0),0)</f>
        <v>0</v>
      </c>
      <c r="AG6" s="21"/>
      <c r="AH6" s="21">
        <f t="shared" ref="AH6:AH37" si="529">IF($J6&gt;0,IF(AND(AH$3&gt;=$N6,AH$3&lt;=$O6),$J6/($O6-$N6+1),0),0)</f>
        <v>0</v>
      </c>
      <c r="AI6" s="21"/>
      <c r="AJ6" s="21">
        <f t="shared" ref="AJ6:AJ37" si="530">IF($J6&gt;0,IF(AND(AJ$3&gt;=$N6,AJ$3&lt;=$O6),$J6/($O6-$N6+1),0),0)</f>
        <v>0</v>
      </c>
      <c r="AK6" s="21"/>
      <c r="AL6" s="21">
        <f t="shared" ref="AL6:AL37" si="531">IF($J6&gt;0,IF(AND(AL$3&gt;=$N6,AL$3&lt;=$O6),$J6/($O6-$N6+1),0),0)</f>
        <v>0</v>
      </c>
      <c r="AM6" s="21"/>
      <c r="AN6" s="21">
        <f t="shared" ref="AN6:AN37" si="532">IF($J6&gt;0,IF(AND(AN$3&gt;=$N6,AN$3&lt;=$O6),$J6/($O6-$N6+1),0),0)</f>
        <v>0</v>
      </c>
      <c r="AO6" s="21"/>
      <c r="AP6" s="21">
        <f t="shared" ref="AP6:AP37" si="533">IF($J6&gt;0,IF(AND(AP$3&gt;=$N6,AP$3&lt;=$O6),$J6/($O6-$N6+1),0),0)</f>
        <v>0</v>
      </c>
      <c r="AQ6" s="21"/>
      <c r="AR6" s="21">
        <f t="shared" ref="AR6:AR37" si="534">IF($J6&gt;0,IF(AND(AR$3&gt;=$N6,AR$3&lt;=$O6),$J6/($O6-$N6+1),0),0)</f>
        <v>0</v>
      </c>
      <c r="AS6" s="21"/>
      <c r="AT6" s="21">
        <f t="shared" ref="AT6:AT37" si="535">IF($J6&gt;0,IF(AND(AT$3&gt;=$N6,AT$3&lt;=$O6),$J6/($O6-$N6+1),0),0)</f>
        <v>0</v>
      </c>
      <c r="AU6" s="21"/>
      <c r="AV6" s="21">
        <f t="shared" ref="AV6:AV37" si="536">IF($J6&gt;0,IF(AND(AV$3&gt;=$N6,AV$3&lt;=$O6),$J6/($O6-$N6+1),0),0)</f>
        <v>0</v>
      </c>
      <c r="AW6" s="21"/>
      <c r="AX6" s="21">
        <f t="shared" ref="AX6:AX37" si="537">IF($J6&gt;0,IF(AND(AX$3&gt;=$N6,AX$3&lt;=$O6),$J6/($O6-$N6+1),0),0)</f>
        <v>0</v>
      </c>
      <c r="AY6" s="21"/>
      <c r="AZ6" s="21">
        <f t="shared" ref="AZ6:AZ37" si="538">IF($J6&gt;0,IF(AND(AZ$3&gt;=$N6,AZ$3&lt;=$O6),$J6/($O6-$N6+1),0),0)</f>
        <v>0</v>
      </c>
      <c r="BA6" s="21"/>
      <c r="BB6" s="21">
        <f t="shared" ref="BB6:BB37" si="539">IF($J6&gt;0,IF(AND(BB$3&gt;=$N6,BB$3&lt;=$O6),$J6/($O6-$N6+1),0),0)</f>
        <v>0</v>
      </c>
      <c r="BC6" s="21"/>
      <c r="BD6" s="21">
        <f t="shared" ref="BD6:BD37" si="540">IF($J6&gt;0,IF(AND(BD$3&gt;=$N6,BD$3&lt;=$O6),$J6/($O6-$N6+1),0),0)</f>
        <v>0</v>
      </c>
      <c r="BE6" s="21"/>
      <c r="BF6" s="21">
        <f t="shared" ref="BF6:BF37" si="541">IF($J6&gt;0,IF(AND(BF$3&gt;=$N6,BF$3&lt;=$O6),$J6/($O6-$N6+1),0),0)</f>
        <v>0</v>
      </c>
      <c r="BG6" s="21"/>
      <c r="BH6" s="21">
        <f t="shared" ref="BH6:BH37" si="542">IF($J6&gt;0,IF(AND(BH$3&gt;=$N6,BH$3&lt;=$O6),$J6/($O6-$N6+1),0),0)</f>
        <v>0</v>
      </c>
      <c r="BI6" s="21"/>
      <c r="BJ6" s="21">
        <f t="shared" ref="BJ6:BJ37" si="543">IF($J6&gt;0,IF(AND(BJ$3&gt;=$N6,BJ$3&lt;=$O6),$J6/($O6-$N6+1),0),0)</f>
        <v>0</v>
      </c>
      <c r="BK6" s="21"/>
      <c r="BL6" s="21">
        <f t="shared" ref="BL6:BL37" si="544">IF($J6&gt;0,IF(AND(BL$3&gt;=$N6,BL$3&lt;=$O6),$J6/($O6-$N6+1),0),0)</f>
        <v>0</v>
      </c>
      <c r="BM6" s="21"/>
      <c r="BN6" s="21">
        <f t="shared" ref="BN6:BN37" si="545">IF($J6&gt;0,IF(AND(BN$3&gt;=$N6,BN$3&lt;=$O6),$J6/($O6-$N6+1),0),0)</f>
        <v>0</v>
      </c>
      <c r="BO6" s="21"/>
      <c r="BP6" s="21">
        <f t="shared" ref="BP6:BP37" si="546">IF($J6&gt;0,IF(AND(BP$3&gt;=$N6,BP$3&lt;=$O6),$J6/($O6-$N6+1),0),0)</f>
        <v>0</v>
      </c>
      <c r="BQ6" s="21"/>
      <c r="BR6" s="21">
        <f t="shared" ref="BR6:BR37" si="547">IF($J6&gt;0,IF(AND(BR$3&gt;=$N6,BR$3&lt;=$O6),$J6/($O6-$N6+1),0),0)</f>
        <v>0</v>
      </c>
      <c r="BS6" s="21"/>
      <c r="BT6" s="21">
        <f t="shared" ref="BT6:BT37" si="548">IF($J6&gt;0,IF(AND(BT$3&gt;=$N6,BT$3&lt;=$O6),$J6/($O6-$N6+1),0),0)</f>
        <v>0</v>
      </c>
      <c r="BU6" s="21"/>
      <c r="BV6" s="21">
        <f t="shared" ref="BV6:BV37" si="549">IF($J6&gt;0,IF(AND(BV$3&gt;=$N6,BV$3&lt;=$O6),$J6/($O6-$N6+1),0),0)</f>
        <v>0</v>
      </c>
      <c r="BW6" s="21"/>
      <c r="BX6" s="21">
        <f t="shared" ref="BX6:BX37" si="550">IF($J6&gt;0,IF(AND(BX$3&gt;=$N6,BX$3&lt;=$O6),$J6/($O6-$N6+1),0),0)</f>
        <v>0</v>
      </c>
      <c r="BY6" s="21"/>
      <c r="BZ6" s="21">
        <f t="shared" ref="BZ6:BZ37" si="551">IF($J6&gt;0,IF(AND(BZ$3&gt;=$N6,BZ$3&lt;=$O6),$J6/($O6-$N6+1),0),0)</f>
        <v>0</v>
      </c>
      <c r="CA6" s="21"/>
      <c r="CB6" s="21">
        <f t="shared" ref="CB6:CB37" si="552">IF($J6&gt;0,IF(AND(CB$3&gt;=$N6,CB$3&lt;=$O6),$J6/($O6-$N6+1),0),0)</f>
        <v>0</v>
      </c>
      <c r="CC6" s="21"/>
      <c r="CD6" s="21">
        <f t="shared" ref="CD6:CD37" si="553">IF($J6&gt;0,IF(AND(CD$3&gt;=$N6,CD$3&lt;=$O6),$J6/($O6-$N6+1),0),0)</f>
        <v>0</v>
      </c>
      <c r="CE6" s="21"/>
      <c r="CF6" s="21">
        <f t="shared" ref="CF6:CF37" si="554">IF($J6&gt;0,IF(AND(CF$3&gt;=$N6,CF$3&lt;=$O6),$J6/($O6-$N6+1),0),0)</f>
        <v>0</v>
      </c>
      <c r="CG6" s="21"/>
      <c r="CH6" s="21">
        <f t="shared" ref="CH6:CH37" si="555">IF($J6&gt;0,IF(AND(CH$3&gt;=$N6,CH$3&lt;=$O6),$J6/($O6-$N6+1),0),0)</f>
        <v>0</v>
      </c>
      <c r="CI6" s="21"/>
      <c r="CJ6" s="21">
        <f t="shared" ref="CJ6:CJ37" si="556">IF($J6&gt;0,IF(AND(CJ$3&gt;=$N6,CJ$3&lt;=$O6),$J6/($O6-$N6+1),0),0)</f>
        <v>0</v>
      </c>
      <c r="CK6" s="21"/>
      <c r="CL6" s="21">
        <f t="shared" ref="CL6:CL37" si="557">IF($J6&gt;0,IF(AND(CL$3&gt;=$N6,CL$3&lt;=$O6),$J6/($O6-$N6+1),0),0)</f>
        <v>0</v>
      </c>
      <c r="CM6" s="21"/>
      <c r="CN6" s="21">
        <f t="shared" ref="CN6:CN37" si="558">IF($J6&gt;0,IF(AND(CN$3&gt;=$N6,CN$3&lt;=$O6),$J6/($O6-$N6+1),0),0)</f>
        <v>0</v>
      </c>
      <c r="CO6" s="21"/>
      <c r="CP6" s="21">
        <f t="shared" ref="CP6:CP37" si="559">IF($J6&gt;0,IF(AND(CP$3&gt;=$N6,CP$3&lt;=$O6),$J6/($O6-$N6+1),0),0)</f>
        <v>0</v>
      </c>
      <c r="CQ6" s="21"/>
      <c r="CR6" s="21">
        <f t="shared" ref="CR6:CR37" si="560">IF($J6&gt;0,IF(AND(CR$3&gt;=$N6,CR$3&lt;=$O6),$J6/($O6-$N6+1),0),0)</f>
        <v>0</v>
      </c>
      <c r="CS6" s="21"/>
      <c r="CT6" s="21">
        <f t="shared" ref="CT6:CT37" si="561">IF($J6&gt;0,IF(AND(CT$3&gt;=$N6,CT$3&lt;=$O6),$J6/($O6-$N6+1),0),0)</f>
        <v>0</v>
      </c>
      <c r="CU6" s="21"/>
      <c r="CV6" s="21">
        <f t="shared" ref="CV6:CV37" si="562">IF($J6&gt;0,IF(AND(CV$3&gt;=$N6,CV$3&lt;=$O6),$J6/($O6-$N6+1),0),0)</f>
        <v>0</v>
      </c>
      <c r="CW6" s="21"/>
      <c r="CX6" s="21">
        <f t="shared" ref="CX6:CX37" si="563">IF($J6&gt;0,IF(AND(CX$3&gt;=$N6,CX$3&lt;=$O6),$J6/($O6-$N6+1),0),0)</f>
        <v>0</v>
      </c>
      <c r="CY6" s="21"/>
      <c r="CZ6" s="21">
        <f t="shared" ref="CZ6:CZ37" si="564">IF($J6&gt;0,IF(AND(CZ$3&gt;=$N6,CZ$3&lt;=$O6),$J6/($O6-$N6+1),0),0)</f>
        <v>0</v>
      </c>
      <c r="DA6" s="21"/>
      <c r="DB6" s="21">
        <f t="shared" ref="DB6:DB37" si="565">IF($J6&gt;0,IF(AND(DB$3&gt;=$N6,DB$3&lt;=$O6),$J6/($O6-$N6+1),0),0)</f>
        <v>0</v>
      </c>
      <c r="DC6" s="21"/>
      <c r="DD6" s="21">
        <f t="shared" ref="DD6:DD37" si="566">IF($J6&gt;0,IF(AND(DD$3&gt;=$N6,DD$3&lt;=$O6),$J6/($O6-$N6+1),0),0)</f>
        <v>0</v>
      </c>
      <c r="DE6" s="21"/>
      <c r="DF6" s="21">
        <f t="shared" ref="DF6:DF37" si="567">IF($J6&gt;0,IF(AND(DF$3&gt;=$N6,DF$3&lt;=$O6),$J6/($O6-$N6+1),0),0)</f>
        <v>0</v>
      </c>
      <c r="DG6" s="21"/>
      <c r="DH6" s="21">
        <f t="shared" ref="DH6:DH37" si="568">IF($J6&gt;0,IF(AND(DH$3&gt;=$N6,DH$3&lt;=$O6),$J6/($O6-$N6+1),0),0)</f>
        <v>0</v>
      </c>
      <c r="DI6" s="21"/>
      <c r="DJ6" s="21">
        <f t="shared" ref="DJ6:DJ37" si="569">IF($J6&gt;0,IF(AND(DJ$3&gt;=$N6,DJ$3&lt;=$O6),$J6/($O6-$N6+1),0),0)</f>
        <v>0</v>
      </c>
      <c r="DK6" s="21"/>
      <c r="DL6" s="21">
        <f t="shared" ref="DL6:DL37" si="570">IF($J6&gt;0,IF(AND(DL$3&gt;=$N6,DL$3&lt;=$O6),$J6/($O6-$N6+1),0),0)</f>
        <v>0</v>
      </c>
      <c r="DM6" s="21"/>
      <c r="DN6" s="21">
        <f t="shared" ref="DN6:DN37" si="571">IF($J6&gt;0,IF(AND(DN$3&gt;=$N6,DN$3&lt;=$O6),$J6/($O6-$N6+1),0),0)</f>
        <v>0</v>
      </c>
      <c r="DO6" s="21"/>
      <c r="DP6" s="21">
        <f t="shared" ref="DP6:DP37" si="572">IF($J6&gt;0,IF(AND(DP$3&gt;=$N6,DP$3&lt;=$O6),$J6/($O6-$N6+1),0),0)</f>
        <v>0</v>
      </c>
      <c r="DQ6" s="21"/>
      <c r="DR6" s="21">
        <f t="shared" ref="DR6:DR37" si="573">IF($J6&gt;0,IF(AND(DR$3&gt;=$N6,DR$3&lt;=$O6),$J6/($O6-$N6+1),0),0)</f>
        <v>0</v>
      </c>
      <c r="DS6" s="21"/>
      <c r="DT6" s="21">
        <f t="shared" ref="DT6:DT37" si="574">IF($J6&gt;0,IF(AND(DT$3&gt;=$N6,DT$3&lt;=$O6),$J6/($O6-$N6+1),0),0)</f>
        <v>0</v>
      </c>
      <c r="DU6" s="21"/>
      <c r="DV6" s="21">
        <f t="shared" ref="DV6:DV37" si="575">IF($J6&gt;0,IF(AND(DV$3&gt;=$N6,DV$3&lt;=$O6),$J6/($O6-$N6+1),0),0)</f>
        <v>0</v>
      </c>
      <c r="DW6" s="21"/>
      <c r="DX6" s="21">
        <f t="shared" ref="DX6:DX37" si="576">IF($J6&gt;0,IF(AND(DX$3&gt;=$N6,DX$3&lt;=$O6),$J6/($O6-$N6+1),0),0)</f>
        <v>0</v>
      </c>
      <c r="DY6" s="21"/>
      <c r="DZ6" s="21">
        <f t="shared" ref="DZ6:DZ37" si="577">IF($J6&gt;0,IF(AND(DZ$3&gt;=$N6,DZ$3&lt;=$O6),$J6/($O6-$N6+1),0),0)</f>
        <v>0</v>
      </c>
      <c r="EA6" s="21"/>
      <c r="EB6" s="21">
        <f t="shared" ref="EB6:EB37" si="578">IF($J6&gt;0,IF(AND(EB$3&gt;=$N6,EB$3&lt;=$O6),$J6/($O6-$N6+1),0),0)</f>
        <v>0</v>
      </c>
      <c r="EC6" s="21"/>
      <c r="ED6" s="21">
        <f t="shared" ref="ED6:ED37" si="579">IF($J6&gt;0,IF(AND(ED$3&gt;=$N6,ED$3&lt;=$O6),$J6/($O6-$N6+1),0),0)</f>
        <v>0</v>
      </c>
      <c r="EE6" s="21"/>
      <c r="EF6" s="21">
        <f t="shared" ref="EF6:EF37" si="580">IF($J6&gt;0,IF(AND(EF$3&gt;=$N6,EF$3&lt;=$O6),$J6/($O6-$N6+1),0),0)</f>
        <v>0</v>
      </c>
      <c r="EG6" s="21"/>
      <c r="EH6" s="21">
        <f t="shared" ref="EH6:EH37" si="581">IF($J6&gt;0,IF(AND(EH$3&gt;=$N6,EH$3&lt;=$O6),$J6/($O6-$N6+1),0),0)</f>
        <v>0</v>
      </c>
      <c r="EI6" s="21"/>
      <c r="EJ6" s="21">
        <f t="shared" ref="EJ6:EJ37" si="582">IF($J6&gt;0,IF(AND(EJ$3&gt;=$N6,EJ$3&lt;=$O6),$J6/($O6-$N6+1),0),0)</f>
        <v>0</v>
      </c>
      <c r="EK6" s="21"/>
      <c r="EL6" s="21">
        <f t="shared" ref="EL6:EL37" si="583">IF($J6&gt;0,IF(AND(EL$3&gt;=$N6,EL$3&lt;=$O6),$J6/($O6-$N6+1),0),0)</f>
        <v>0</v>
      </c>
      <c r="EM6" s="21"/>
      <c r="EN6" s="21">
        <f t="shared" ref="EN6:EN37" si="584">IF($J6&gt;0,IF(AND(EN$3&gt;=$N6,EN$3&lt;=$O6),$J6/($O6-$N6+1),0),0)</f>
        <v>0</v>
      </c>
      <c r="EO6" s="21"/>
      <c r="EP6" s="21">
        <f t="shared" ref="EP6:EP37" si="585">IF($J6&gt;0,IF(AND(EP$3&gt;=$N6,EP$3&lt;=$O6),$J6/($O6-$N6+1),0),0)</f>
        <v>0</v>
      </c>
      <c r="EQ6" s="21"/>
      <c r="ER6" s="21">
        <f t="shared" ref="ER6:ER37" si="586">IF($J6&gt;0,IF(AND(ER$3&gt;=$N6,ER$3&lt;=$O6),$J6/($O6-$N6+1),0),0)</f>
        <v>0</v>
      </c>
      <c r="ES6" s="21"/>
      <c r="ET6" s="21">
        <f t="shared" ref="ET6:ET37" si="587">IF($J6&gt;0,IF(AND(ET$3&gt;=$N6,ET$3&lt;=$O6),$J6/($O6-$N6+1),0),0)</f>
        <v>0</v>
      </c>
      <c r="EU6" s="21"/>
      <c r="EV6" s="21">
        <f t="shared" ref="EV6:EV37" si="588">IF($J6&gt;0,IF(AND(EV$3&gt;=$N6,EV$3&lt;=$O6),$J6/($O6-$N6+1),0),0)</f>
        <v>0</v>
      </c>
      <c r="EW6" s="21"/>
      <c r="EX6" s="21">
        <f t="shared" ref="EX6:EX37" si="589">IF($J6&gt;0,IF(AND(EX$3&gt;=$N6,EX$3&lt;=$O6),$J6/($O6-$N6+1),0),0)</f>
        <v>0</v>
      </c>
      <c r="EY6" s="21"/>
      <c r="EZ6" s="21">
        <f t="shared" ref="EZ6:EZ37" si="590">IF($J6&gt;0,IF(AND(EZ$3&gt;=$N6,EZ$3&lt;=$O6),$J6/($O6-$N6+1),0),0)</f>
        <v>0</v>
      </c>
      <c r="FA6" s="21"/>
      <c r="FB6" s="21">
        <f t="shared" ref="FB6:FB37" si="591">IF($J6&gt;0,IF(AND(FB$3&gt;=$N6,FB$3&lt;=$O6),$J6/($O6-$N6+1),0),0)</f>
        <v>0</v>
      </c>
      <c r="FC6" s="21"/>
      <c r="FD6" s="21">
        <f t="shared" ref="FD6:FD37" si="592">IF($J6&gt;0,IF(AND(FD$3&gt;=$N6,FD$3&lt;=$O6),$J6/($O6-$N6+1),0),0)</f>
        <v>0</v>
      </c>
      <c r="FE6" s="21"/>
      <c r="FF6" s="21">
        <f t="shared" ref="FF6:FF37" si="593">IF($J6&gt;0,IF(AND(FF$3&gt;=$N6,FF$3&lt;=$O6),$J6/($O6-$N6+1),0),0)</f>
        <v>0</v>
      </c>
      <c r="FG6" s="21">
        <v>2</v>
      </c>
      <c r="FH6" s="21">
        <f t="shared" ref="FH6:FH37" si="594">IF($J6&gt;0,IF(AND(FH$3&gt;=$N6,FH$3&lt;=$O6),$J6/($O6-$N6+1),0),0)</f>
        <v>0</v>
      </c>
      <c r="FI6" s="21"/>
      <c r="FJ6" s="21">
        <f t="shared" ref="FJ6:FJ37" si="595">IF($J6&gt;0,IF(AND(FJ$3&gt;=$N6,FJ$3&lt;=$O6),$J6/($O6-$N6+1),0),0)</f>
        <v>0</v>
      </c>
      <c r="FK6" s="21">
        <v>28</v>
      </c>
      <c r="FL6" s="21">
        <f t="shared" ref="FL6:FL37" si="596">IF($J6&gt;0,IF(AND(FL$3&gt;=$N6,FL$3&lt;=$O6),$J6/($O6-$N6+1),0),0)</f>
        <v>0</v>
      </c>
      <c r="FM6" s="21">
        <v>34</v>
      </c>
      <c r="FN6" s="21">
        <f t="shared" ref="FN6:FN37" si="597">IF($J6&gt;0,IF(AND(FN$3&gt;=$N6,FN$3&lt;=$O6),$J6/($O6-$N6+1),0),0)</f>
        <v>0</v>
      </c>
      <c r="FO6" s="21">
        <v>39</v>
      </c>
      <c r="FP6" s="21">
        <f t="shared" ref="FP6:FP37" si="598">IF($J6&gt;0,IF(AND(FP$3&gt;=$N6,FP$3&lt;=$O6),$J6/($O6-$N6+1),0),0)</f>
        <v>0</v>
      </c>
      <c r="FQ6" s="21">
        <v>29</v>
      </c>
      <c r="FR6" s="21">
        <f t="shared" ref="FR6:FR37" si="599">IF($J6&gt;0,IF(AND(FR$3&gt;=$N6,FR$3&lt;=$O6),$J6/($O6-$N6+1),0),0)</f>
        <v>0</v>
      </c>
      <c r="FS6" s="21">
        <v>44</v>
      </c>
      <c r="FT6" s="21">
        <f t="shared" ref="FT6:FT37" si="600">IF($J6&gt;0,IF(AND(FT$3&gt;=$N6,FT$3&lt;=$O6),$J6/($O6-$N6+1),0),0)</f>
        <v>0</v>
      </c>
      <c r="FU6" s="21">
        <v>43</v>
      </c>
      <c r="FV6" s="21">
        <f t="shared" ref="FV6:FV37" si="601">IF($J6&gt;0,IF(AND(FV$3&gt;=$N6,FV$3&lt;=$O6),$J6/($O6-$N6+1),0),0)</f>
        <v>0</v>
      </c>
      <c r="FW6" s="21"/>
      <c r="FX6" s="21">
        <f t="shared" ref="FX6:FX37" si="602">IF($J6&gt;0,IF(AND(FX$3&gt;=$N6,FX$3&lt;=$O6),$J6/($O6-$N6+1),0),0)</f>
        <v>0</v>
      </c>
      <c r="FY6" s="21">
        <v>34</v>
      </c>
      <c r="FZ6" s="21">
        <f t="shared" ref="FZ6:FZ37" si="603">IF($J6&gt;0,IF(AND(FZ$3&gt;=$N6,FZ$3&lt;=$O6),$J6/($O6-$N6+1),0),0)</f>
        <v>0</v>
      </c>
      <c r="GA6" s="21"/>
      <c r="GB6" s="21">
        <f t="shared" ref="GB6:GB37" si="604">IF($J6&gt;0,IF(AND(GB$3&gt;=$N6,GB$3&lt;=$O6),$J6/($O6-$N6+1),0),0)</f>
        <v>0</v>
      </c>
      <c r="GC6" s="21"/>
      <c r="GD6" s="21">
        <f t="shared" ref="GD6:GD37" si="605">IF($J6&gt;0,IF(AND(GD$3&gt;=$N6,GD$3&lt;=$O6),$J6/($O6-$N6+1),0),0)</f>
        <v>0</v>
      </c>
      <c r="GE6" s="21"/>
      <c r="GF6" s="21">
        <f t="shared" ref="GF6:GF37" si="606">IF($J6&gt;0,IF(AND(GF$3&gt;=$N6,GF$3&lt;=$O6),$J6/($O6-$N6+1),0),0)</f>
        <v>25.3</v>
      </c>
      <c r="GG6" s="21"/>
      <c r="GH6" s="21">
        <f t="shared" ref="GH6:GH37" si="607">IF($J6&gt;0,IF(AND(GH$3&gt;=$N6,GH$3&lt;=$O6),$J6/($O6-$N6+1),0),0)</f>
        <v>25.3</v>
      </c>
      <c r="GI6" s="21"/>
      <c r="GJ6" s="21">
        <f t="shared" ref="GJ6:GJ37" si="608">IF($J6&gt;0,IF(AND(GJ$3&gt;=$N6,GJ$3&lt;=$O6),$J6/($O6-$N6+1),0),0)</f>
        <v>25.3</v>
      </c>
      <c r="GK6" s="21"/>
      <c r="GL6" s="21">
        <f t="shared" ref="GL6:GL37" si="609">IF($J6&gt;0,IF(AND(GL$3&gt;=$N6,GL$3&lt;=$O6),$J6/($O6-$N6+1),0),0)</f>
        <v>25.3</v>
      </c>
      <c r="GM6" s="21"/>
      <c r="GN6" s="21">
        <f t="shared" ref="GN6:GN37" si="610">IF($J6&gt;0,IF(AND(GN$3&gt;=$N6,GN$3&lt;=$O6),$J6/($O6-$N6+1),0),0)</f>
        <v>25.3</v>
      </c>
      <c r="GO6" s="21"/>
      <c r="GP6" s="21">
        <f t="shared" ref="GP6:GP37" si="611">IF($J6&gt;0,IF(AND(GP$3&gt;=$N6,GP$3&lt;=$O6),$J6/($O6-$N6+1),0),0)</f>
        <v>25.3</v>
      </c>
      <c r="GQ6" s="21"/>
      <c r="GR6" s="21">
        <f t="shared" ref="GR6:GR37" si="612">IF($J6&gt;0,IF(AND(GR$3&gt;=$N6,GR$3&lt;=$O6),$J6/($O6-$N6+1),0),0)</f>
        <v>25.3</v>
      </c>
      <c r="GS6" s="21"/>
      <c r="GT6" s="21">
        <f t="shared" ref="GT6:GT37" si="613">IF($J6&gt;0,IF(AND(GT$3&gt;=$N6,GT$3&lt;=$O6),$J6/($O6-$N6+1),0),0)</f>
        <v>25.3</v>
      </c>
      <c r="GU6" s="21"/>
      <c r="GV6" s="21">
        <f t="shared" ref="GV6:GV37" si="614">IF($J6&gt;0,IF(AND(GV$3&gt;=$N6,GV$3&lt;=$O6),$J6/($O6-$N6+1),0),0)</f>
        <v>25.3</v>
      </c>
      <c r="GW6" s="21"/>
      <c r="GX6" s="21">
        <f t="shared" ref="GX6:GX37" si="615">IF($J6&gt;0,IF(AND(GX$3&gt;=$N6,GX$3&lt;=$O6),$J6/($O6-$N6+1),0),0)</f>
        <v>25.3</v>
      </c>
      <c r="GY6" s="21"/>
      <c r="GZ6" s="21">
        <f t="shared" ref="GZ6:GZ37" si="616">IF($J6&gt;0,IF(AND(GZ$3&gt;=$N6,GZ$3&lt;=$O6),$J6/($O6-$N6+1),0),0)</f>
        <v>0</v>
      </c>
      <c r="HA6" s="21"/>
      <c r="HB6" s="21">
        <f t="shared" ref="HB6:HB37" si="617">IF($J6&gt;0,IF(AND(HB$3&gt;=$N6,HB$3&lt;=$O6),$J6/($O6-$N6+1),0),0)</f>
        <v>0</v>
      </c>
      <c r="HC6" s="21"/>
      <c r="HD6" s="21">
        <f t="shared" ref="HD6:HD37" si="618">IF($J6&gt;0,IF(AND(HD$3&gt;=$N6,HD$3&lt;=$O6),$J6/($O6-$N6+1),0),0)</f>
        <v>0</v>
      </c>
      <c r="HE6" s="21"/>
      <c r="HF6" s="21">
        <f t="shared" ref="HF6:HF37" si="619">IF($J6&gt;0,IF(AND(HF$3&gt;=$N6,HF$3&lt;=$O6),$J6/($O6-$N6+1),0),0)</f>
        <v>0</v>
      </c>
      <c r="HG6" s="21"/>
      <c r="HH6" s="21">
        <f t="shared" ref="HH6:HH37" si="620">IF($J6&gt;0,IF(AND(HH$3&gt;=$N6,HH$3&lt;=$O6),$J6/($O6-$N6+1),0),0)</f>
        <v>0</v>
      </c>
      <c r="HI6" s="21"/>
      <c r="HJ6" s="21">
        <f t="shared" ref="HJ6:HJ37" si="621">IF($J6&gt;0,IF(AND(HJ$3&gt;=$N6,HJ$3&lt;=$O6),$J6/($O6-$N6+1),0),0)</f>
        <v>0</v>
      </c>
      <c r="HK6" s="21"/>
      <c r="HL6" s="21">
        <f t="shared" ref="HL6:HL37" si="622">IF($J6&gt;0,IF(AND(HL$3&gt;=$N6,HL$3&lt;=$O6),$J6/($O6-$N6+1),0),0)</f>
        <v>0</v>
      </c>
      <c r="HM6" s="21"/>
      <c r="HN6" s="21">
        <f t="shared" ref="HN6:HN37" si="623">IF($J6&gt;0,IF(AND(HN$3&gt;=$N6,HN$3&lt;=$O6),$J6/($O6-$N6+1),0),0)</f>
        <v>0</v>
      </c>
      <c r="HO6" s="21"/>
      <c r="HP6" s="21">
        <f t="shared" ref="HP6:HP37" si="624">IF($J6&gt;0,IF(AND(HP$3&gt;=$N6,HP$3&lt;=$O6),$J6/($O6-$N6+1),0),0)</f>
        <v>0</v>
      </c>
      <c r="HQ6" s="21"/>
      <c r="HR6" s="21">
        <f t="shared" ref="HR6:HR37" si="625">IF($J6&gt;0,IF(AND(HR$3&gt;=$N6,HR$3&lt;=$O6),$J6/($O6-$N6+1),0),0)</f>
        <v>0</v>
      </c>
      <c r="HS6" s="21"/>
      <c r="HT6" s="21">
        <f t="shared" ref="HT6:HT37" si="626">IF($J6&gt;0,IF(AND(HT$3&gt;=$N6,HT$3&lt;=$O6),$J6/($O6-$N6+1),0),0)</f>
        <v>0</v>
      </c>
      <c r="HU6" s="21"/>
      <c r="HV6" s="21">
        <f t="shared" ref="HV6:HV37" si="627">IF($J6&gt;0,IF(AND(HV$3&gt;=$N6,HV$3&lt;=$O6),$J6/($O6-$N6+1),0),0)</f>
        <v>0</v>
      </c>
      <c r="HW6" s="21"/>
      <c r="HX6" s="21">
        <f t="shared" ref="HX6:HX37" si="628">IF($J6&gt;0,IF(AND(HX$3&gt;=$N6,HX$3&lt;=$O6),$J6/($O6-$N6+1),0),0)</f>
        <v>0</v>
      </c>
      <c r="HY6" s="21"/>
      <c r="HZ6" s="21">
        <f t="shared" ref="HZ6:HZ37" si="629">IF($J6&gt;0,IF(AND(HZ$3&gt;=$N6,HZ$3&lt;=$O6),$J6/($O6-$N6+1),0),0)</f>
        <v>0</v>
      </c>
      <c r="IA6" s="21"/>
      <c r="IB6" s="21">
        <f t="shared" ref="IB6:IB37" si="630">IF($J6&gt;0,IF(AND(IB$3&gt;=$N6,IB$3&lt;=$O6),$J6/($O6-$N6+1),0),0)</f>
        <v>0</v>
      </c>
      <c r="IC6" s="21"/>
      <c r="ID6" s="21">
        <f t="shared" ref="ID6:ID37" si="631">IF($J6&gt;0,IF(AND(ID$3&gt;=$N6,ID$3&lt;=$O6),$J6/($O6-$N6+1),0),0)</f>
        <v>0</v>
      </c>
      <c r="IE6" s="21"/>
      <c r="IF6" s="21">
        <f t="shared" ref="IF6:IF37" si="632">IF($J6&gt;0,IF(AND(IF$3&gt;=$N6,IF$3&lt;=$O6),$J6/($O6-$N6+1),0),0)</f>
        <v>0</v>
      </c>
      <c r="IG6" s="21"/>
      <c r="IH6" s="21">
        <f t="shared" ref="IH6:IH37" si="633">IF($J6&gt;0,IF(AND(IH$3&gt;=$N6,IH$3&lt;=$O6),$J6/($O6-$N6+1),0),0)</f>
        <v>0</v>
      </c>
      <c r="II6" s="21"/>
      <c r="IJ6" s="21">
        <f t="shared" ref="IJ6:IJ37" si="634">IF($J6&gt;0,IF(AND(IJ$3&gt;=$N6,IJ$3&lt;=$O6),$J6/($O6-$N6+1),0),0)</f>
        <v>0</v>
      </c>
      <c r="IK6" s="21"/>
      <c r="IL6" s="21">
        <f t="shared" ref="IL6:IL37" si="635">IF($J6&gt;0,IF(AND(IL$3&gt;=$N6,IL$3&lt;=$O6),$J6/($O6-$N6+1),0),0)</f>
        <v>0</v>
      </c>
      <c r="IM6" s="21"/>
      <c r="IN6" s="21">
        <f t="shared" ref="IN6:IN37" si="636">IF($J6&gt;0,IF(AND(IN$3&gt;=$N6,IN$3&lt;=$O6),$J6/($O6-$N6+1),0),0)</f>
        <v>0</v>
      </c>
      <c r="IO6" s="21"/>
      <c r="IP6" s="21">
        <f t="shared" ref="IP6:IP37" si="637">IF($J6&gt;0,IF(AND(IP$3&gt;=$N6,IP$3&lt;=$O6),$J6/($O6-$N6+1),0),0)</f>
        <v>0</v>
      </c>
      <c r="IQ6" s="21"/>
      <c r="IR6" s="21">
        <f t="shared" ref="IR6:IR37" si="638">IF($J6&gt;0,IF(AND(IR$3&gt;=$N6,IR$3&lt;=$O6),$J6/($O6-$N6+1),0),0)</f>
        <v>0</v>
      </c>
      <c r="IS6" s="21"/>
      <c r="IT6" s="21">
        <f t="shared" ref="IT6:IT37" si="639">IF($J6&gt;0,IF(AND(IT$3&gt;=$N6,IT$3&lt;=$O6),$J6/($O6-$N6+1),0),0)</f>
        <v>0</v>
      </c>
      <c r="IU6" s="21"/>
      <c r="IV6" s="21">
        <f t="shared" ref="IV6:IV37" si="640">IF($J6&gt;0,IF(AND(IV$3&gt;=$N6,IV$3&lt;=$O6),$J6/($O6-$N6+1),0),0)</f>
        <v>0</v>
      </c>
      <c r="IW6" s="21"/>
      <c r="IX6" s="21">
        <f t="shared" ref="IX6:IX37" si="641">IF($J6&gt;0,IF(AND(IX$3&gt;=$N6,IX$3&lt;=$O6),$J6/($O6-$N6+1),0),0)</f>
        <v>0</v>
      </c>
      <c r="IY6" s="21"/>
      <c r="IZ6" s="21">
        <f t="shared" ref="IZ6:IZ37" si="642">IF($J6&gt;0,IF(AND(IZ$3&gt;=$N6,IZ$3&lt;=$O6),$J6/($O6-$N6+1),0),0)</f>
        <v>0</v>
      </c>
      <c r="JA6" s="21"/>
      <c r="JB6" s="21">
        <f t="shared" ref="JB6:JB37" si="643">IF($J6&gt;0,IF(AND(JB$3&gt;=$N6,JB$3&lt;=$O6),$J6/($O6-$N6+1),0),0)</f>
        <v>0</v>
      </c>
      <c r="JC6" s="21"/>
      <c r="JD6" s="21">
        <f t="shared" ref="JD6:JD37" si="644">IF($J6&gt;0,IF(AND(JD$3&gt;=$N6,JD$3&lt;=$O6),$J6/($O6-$N6+1),0),0)</f>
        <v>0</v>
      </c>
      <c r="JE6" s="21"/>
      <c r="JF6" s="21">
        <f t="shared" ref="JF6:JF37" si="645">IF($J6&gt;0,IF(AND(JF$3&gt;=$N6,JF$3&lt;=$O6),$J6/($O6-$N6+1),0),0)</f>
        <v>0</v>
      </c>
      <c r="JG6" s="21"/>
      <c r="JH6" s="21">
        <f t="shared" ref="JH6:JH37" si="646">IF($J6&gt;0,IF(AND(JH$3&gt;=$N6,JH$3&lt;=$O6),$J6/($O6-$N6+1),0),0)</f>
        <v>0</v>
      </c>
      <c r="JI6" s="21"/>
      <c r="JJ6" s="21">
        <f t="shared" ref="JJ6:JJ37" si="647">IF($J6&gt;0,IF(AND(JJ$3&gt;=$N6,JJ$3&lt;=$O6),$J6/($O6-$N6+1),0),0)</f>
        <v>0</v>
      </c>
      <c r="JK6" s="21"/>
      <c r="JL6" s="21">
        <f t="shared" ref="JL6:JL37" si="648">IF($J6&gt;0,IF(AND(JL$3&gt;=$N6,JL$3&lt;=$O6),$J6/($O6-$N6+1),0),0)</f>
        <v>0</v>
      </c>
      <c r="JM6" s="21"/>
      <c r="JN6" s="21">
        <f t="shared" ref="JN6:JN37" si="649">IF($J6&gt;0,IF(AND(JN$3&gt;=$N6,JN$3&lt;=$O6),$J6/($O6-$N6+1),0),0)</f>
        <v>0</v>
      </c>
      <c r="JO6" s="21"/>
      <c r="JP6" s="21">
        <f t="shared" ref="JP6:JP37" si="650">IF($J6&gt;0,IF(AND(JP$3&gt;=$N6,JP$3&lt;=$O6),$J6/($O6-$N6+1),0),0)</f>
        <v>0</v>
      </c>
      <c r="JQ6" s="21"/>
      <c r="JR6" s="21">
        <f t="shared" ref="JR6:JR37" si="651">IF($J6&gt;0,IF(AND(JR$3&gt;=$N6,JR$3&lt;=$O6),$J6/($O6-$N6+1),0),0)</f>
        <v>0</v>
      </c>
      <c r="JS6" s="21"/>
      <c r="JT6" s="21">
        <f t="shared" ref="JT6:JT37" si="652">IF($J6&gt;0,IF(AND(JT$3&gt;=$N6,JT$3&lt;=$O6),$J6/($O6-$N6+1),0),0)</f>
        <v>0</v>
      </c>
      <c r="JU6" s="21"/>
      <c r="JV6" s="21">
        <f t="shared" ref="JV6:JV37" si="653">IF($J6&gt;0,IF(AND(JV$3&gt;=$N6,JV$3&lt;=$O6),$J6/($O6-$N6+1),0),0)</f>
        <v>0</v>
      </c>
      <c r="JW6" s="21"/>
      <c r="JX6" s="21">
        <f t="shared" ref="JX6:JX37" si="654">IF($J6&gt;0,IF(AND(JX$3&gt;=$N6,JX$3&lt;=$O6),$J6/($O6-$N6+1),0),0)</f>
        <v>0</v>
      </c>
      <c r="JY6" s="21"/>
      <c r="JZ6" s="21">
        <f t="shared" ref="JZ6:JZ37" si="655">IF($J6&gt;0,IF(AND(JZ$3&gt;=$N6,JZ$3&lt;=$O6),$J6/($O6-$N6+1),0),0)</f>
        <v>0</v>
      </c>
      <c r="KA6" s="21"/>
      <c r="KB6" s="21">
        <f t="shared" ref="KB6:KB37" si="656">IF($J6&gt;0,IF(AND(KB$3&gt;=$N6,KB$3&lt;=$O6),$J6/($O6-$N6+1),0),0)</f>
        <v>0</v>
      </c>
      <c r="KC6" s="21"/>
      <c r="KD6" s="21">
        <f t="shared" ref="KD6:KD37" si="657">IF($J6&gt;0,IF(AND(KD$3&gt;=$N6,KD$3&lt;=$O6),$J6/($O6-$N6+1),0),0)</f>
        <v>0</v>
      </c>
      <c r="KE6" s="21"/>
      <c r="KF6" s="21">
        <f t="shared" ref="KF6:KF37" si="658">IF($J6&gt;0,IF(AND(KF$3&gt;=$N6,KF$3&lt;=$O6),$J6/($O6-$N6+1),0),0)</f>
        <v>0</v>
      </c>
      <c r="KG6" s="21"/>
      <c r="KH6" s="21">
        <f t="shared" ref="KH6:KH37" si="659">IF($J6&gt;0,IF(AND(KH$3&gt;=$N6,KH$3&lt;=$O6),$J6/($O6-$N6+1),0),0)</f>
        <v>0</v>
      </c>
      <c r="KI6" s="21"/>
      <c r="KJ6" s="21">
        <f t="shared" ref="KJ6:KJ37" si="660">IF($J6&gt;0,IF(AND(KJ$3&gt;=$N6,KJ$3&lt;=$O6),$J6/($O6-$N6+1),0),0)</f>
        <v>0</v>
      </c>
      <c r="KK6" s="21"/>
      <c r="KL6" s="21">
        <f t="shared" ref="KL6:KL37" si="661">IF($J6&gt;0,IF(AND(KL$3&gt;=$N6,KL$3&lt;=$O6),$J6/($O6-$N6+1),0),0)</f>
        <v>0</v>
      </c>
      <c r="KM6" s="21"/>
      <c r="KN6" s="21">
        <f t="shared" ref="KN6:KN37" si="662">IF($J6&gt;0,IF(AND(KN$3&gt;=$N6,KN$3&lt;=$O6),$J6/($O6-$N6+1),0),0)</f>
        <v>0</v>
      </c>
      <c r="KO6" s="21"/>
      <c r="KP6" s="21">
        <f t="shared" ref="KP6:KP37" si="663">IF($J6&gt;0,IF(AND(KP$3&gt;=$N6,KP$3&lt;=$O6),$J6/($O6-$N6+1),0),0)</f>
        <v>0</v>
      </c>
      <c r="KQ6" s="21"/>
      <c r="KR6" s="21">
        <f t="shared" ref="KR6:KR37" si="664">IF($J6&gt;0,IF(AND(KR$3&gt;=$N6,KR$3&lt;=$O6),$J6/($O6-$N6+1),0),0)</f>
        <v>0</v>
      </c>
      <c r="KS6" s="21"/>
      <c r="KT6" s="21">
        <f t="shared" ref="KT6:KT37" si="665">IF($J6&gt;0,IF(AND(KT$3&gt;=$N6,KT$3&lt;=$O6),$J6/($O6-$N6+1),0),0)</f>
        <v>0</v>
      </c>
      <c r="KU6" s="21"/>
      <c r="KV6" s="21">
        <f t="shared" ref="KV6:KV37" si="666">IF($J6&gt;0,IF(AND(KV$3&gt;=$N6,KV$3&lt;=$O6),$J6/($O6-$N6+1),0),0)</f>
        <v>0</v>
      </c>
      <c r="KW6" s="21"/>
      <c r="KX6" s="21">
        <f t="shared" ref="KX6:KX37" si="667">IF($J6&gt;0,IF(AND(KX$3&gt;=$N6,KX$3&lt;=$O6),$J6/($O6-$N6+1),0),0)</f>
        <v>0</v>
      </c>
      <c r="KY6" s="21"/>
      <c r="KZ6" s="21">
        <f t="shared" ref="KZ6:KZ37" si="668">IF($J6&gt;0,IF(AND(KZ$3&gt;=$N6,KZ$3&lt;=$O6),$J6/($O6-$N6+1),0),0)</f>
        <v>0</v>
      </c>
      <c r="LA6" s="21"/>
      <c r="LB6" s="21">
        <f t="shared" ref="LB6:LB37" si="669">IF($J6&gt;0,IF(AND(LB$3&gt;=$N6,LB$3&lt;=$O6),$J6/($O6-$N6+1),0),0)</f>
        <v>0</v>
      </c>
      <c r="LC6" s="21"/>
      <c r="LD6" s="21">
        <f t="shared" ref="LD6:LD37" si="670">IF($J6&gt;0,IF(AND(LD$3&gt;=$N6,LD$3&lt;=$O6),$J6/($O6-$N6+1),0),0)</f>
        <v>0</v>
      </c>
      <c r="LE6" s="21"/>
      <c r="LF6" s="21">
        <f t="shared" ref="LF6:LF37" si="671">IF($J6&gt;0,IF(AND(LF$3&gt;=$N6,LF$3&lt;=$O6),$J6/($O6-$N6+1),0),0)</f>
        <v>0</v>
      </c>
      <c r="LG6" s="21"/>
      <c r="LH6" s="21">
        <f t="shared" ref="LH6:LH37" si="672">IF($J6&gt;0,IF(AND(LH$3&gt;=$N6,LH$3&lt;=$O6),$J6/($O6-$N6+1),0),0)</f>
        <v>0</v>
      </c>
      <c r="LI6" s="21"/>
      <c r="LJ6" s="21">
        <f t="shared" ref="LJ6:LJ37" si="673">IF($J6&gt;0,IF(AND(LJ$3&gt;=$N6,LJ$3&lt;=$O6),$J6/($O6-$N6+1),0),0)</f>
        <v>0</v>
      </c>
      <c r="LK6" s="21"/>
      <c r="LL6" s="21">
        <f t="shared" ref="LL6:LL37" si="674">IF($J6&gt;0,IF(AND(LL$3&gt;=$N6,LL$3&lt;=$O6),$J6/($O6-$N6+1),0),0)</f>
        <v>0</v>
      </c>
      <c r="LM6" s="21"/>
      <c r="LN6" s="21">
        <f t="shared" ref="LN6:LN37" si="675">IF($J6&gt;0,IF(AND(LN$3&gt;=$N6,LN$3&lt;=$O6),$J6/($O6-$N6+1),0),0)</f>
        <v>0</v>
      </c>
      <c r="LO6" s="21"/>
      <c r="LP6" s="21">
        <f t="shared" ref="LP6:LP37" si="676">IF($J6&gt;0,IF(AND(LP$3&gt;=$N6,LP$3&lt;=$O6),$J6/($O6-$N6+1),0),0)</f>
        <v>0</v>
      </c>
      <c r="LQ6" s="21"/>
      <c r="LR6" s="21">
        <f t="shared" ref="LR6:LR37" si="677">IF($J6&gt;0,IF(AND(LR$3&gt;=$N6,LR$3&lt;=$O6),$J6/($O6-$N6+1),0),0)</f>
        <v>0</v>
      </c>
      <c r="LS6" s="21"/>
      <c r="LT6" s="21">
        <f t="shared" ref="LT6:LT37" si="678">IF($J6&gt;0,IF(AND(LT$3&gt;=$N6,LT$3&lt;=$O6),$J6/($O6-$N6+1),0),0)</f>
        <v>0</v>
      </c>
      <c r="LU6" s="21"/>
      <c r="LV6" s="21">
        <f t="shared" ref="LV6:LV37" si="679">IF($J6&gt;0,IF(AND(LV$3&gt;=$N6,LV$3&lt;=$O6),$J6/($O6-$N6+1),0),0)</f>
        <v>0</v>
      </c>
      <c r="LW6" s="21"/>
      <c r="LX6" s="21">
        <f t="shared" ref="LX6:LX37" si="680">IF($J6&gt;0,IF(AND(LX$3&gt;=$N6,LX$3&lt;=$O6),$J6/($O6-$N6+1),0),0)</f>
        <v>0</v>
      </c>
      <c r="LY6" s="21"/>
      <c r="LZ6" s="21">
        <f t="shared" ref="LZ6:LZ37" si="681">IF($J6&gt;0,IF(AND(LZ$3&gt;=$N6,LZ$3&lt;=$O6),$J6/($O6-$N6+1),0),0)</f>
        <v>0</v>
      </c>
      <c r="MA6" s="21"/>
      <c r="MB6" s="21">
        <f t="shared" ref="MB6:MB37" si="682">IF($J6&gt;0,IF(AND(MB$3&gt;=$N6,MB$3&lt;=$O6),$J6/($O6-$N6+1),0),0)</f>
        <v>0</v>
      </c>
      <c r="MC6" s="21"/>
      <c r="MD6" s="21">
        <f t="shared" ref="MD6:MD37" si="683">IF($J6&gt;0,IF(AND(MD$3&gt;=$N6,MD$3&lt;=$O6),$J6/($O6-$N6+1),0),0)</f>
        <v>0</v>
      </c>
      <c r="ME6" s="21"/>
      <c r="MF6" s="21">
        <f t="shared" ref="MF6:MF37" si="684">IF($J6&gt;0,IF(AND(MF$3&gt;=$N6,MF$3&lt;=$O6),$J6/($O6-$N6+1),0),0)</f>
        <v>0</v>
      </c>
      <c r="MG6" s="21"/>
      <c r="MH6" s="21">
        <f t="shared" ref="MH6:MH37" si="685">IF($J6&gt;0,IF(AND(MH$3&gt;=$N6,MH$3&lt;=$O6),$J6/($O6-$N6+1),0),0)</f>
        <v>0</v>
      </c>
      <c r="MI6" s="21"/>
      <c r="MJ6" s="21">
        <f t="shared" ref="MJ6:MJ37" si="686">IF($J6&gt;0,IF(AND(MJ$3&gt;=$N6,MJ$3&lt;=$O6),$J6/($O6-$N6+1),0),0)</f>
        <v>0</v>
      </c>
      <c r="MK6" s="21"/>
      <c r="ML6" s="21">
        <f t="shared" ref="ML6:ML37" si="687">IF($J6&gt;0,IF(AND(ML$3&gt;=$N6,ML$3&lt;=$O6),$J6/($O6-$N6+1),0),0)</f>
        <v>0</v>
      </c>
      <c r="MM6" s="21"/>
      <c r="MN6" s="21">
        <f t="shared" ref="MN6:MN37" si="688">IF($J6&gt;0,IF(AND(MN$3&gt;=$N6,MN$3&lt;=$O6),$J6/($O6-$N6+1),0),0)</f>
        <v>0</v>
      </c>
      <c r="MO6" s="21"/>
      <c r="MP6" s="21">
        <f t="shared" ref="MP6:MP37" si="689">IF($J6&gt;0,IF(AND(MP$3&gt;=$N6,MP$3&lt;=$O6),$J6/($O6-$N6+1),0),0)</f>
        <v>0</v>
      </c>
      <c r="MQ6" s="21"/>
      <c r="MR6" s="21">
        <f t="shared" ref="MR6:MR37" si="690">IF($J6&gt;0,IF(AND(MR$3&gt;=$N6,MR$3&lt;=$O6),$J6/($O6-$N6+1),0),0)</f>
        <v>0</v>
      </c>
      <c r="MS6" s="21"/>
      <c r="MT6" s="21">
        <f t="shared" ref="MT6:MT37" si="691">IF($J6&gt;0,IF(AND(MT$3&gt;=$N6,MT$3&lt;=$O6),$J6/($O6-$N6+1),0),0)</f>
        <v>0</v>
      </c>
      <c r="MU6" s="21"/>
      <c r="MV6" s="21">
        <f t="shared" ref="MV6:MV37" si="692">IF($J6&gt;0,IF(AND(MV$3&gt;=$N6,MV$3&lt;=$O6),$J6/($O6-$N6+1),0),0)</f>
        <v>0</v>
      </c>
      <c r="MW6" s="21"/>
      <c r="MX6" s="21">
        <f t="shared" ref="MX6:MX37" si="693">IF($J6&gt;0,IF(AND(MX$3&gt;=$N6,MX$3&lt;=$O6),$J6/($O6-$N6+1),0),0)</f>
        <v>0</v>
      </c>
      <c r="MY6" s="21"/>
      <c r="MZ6" s="21">
        <f t="shared" ref="MZ6:MZ37" si="694">IF($J6&gt;0,IF(AND(MZ$3&gt;=$N6,MZ$3&lt;=$O6),$J6/($O6-$N6+1),0),0)</f>
        <v>0</v>
      </c>
      <c r="NA6" s="21"/>
      <c r="NB6" s="21">
        <f t="shared" ref="NB6:NB37" si="695">IF($J6&gt;0,IF(AND(NB$3&gt;=$N6,NB$3&lt;=$O6),$J6/($O6-$N6+1),0),0)</f>
        <v>0</v>
      </c>
      <c r="NC6" s="21"/>
      <c r="ND6" s="21">
        <f t="shared" ref="ND6:ND37" si="696">IF($J6&gt;0,IF(AND(ND$3&gt;=$N6,ND$3&lt;=$O6),$J6/($O6-$N6+1),0),0)</f>
        <v>0</v>
      </c>
      <c r="NE6" s="21"/>
      <c r="NF6" s="21">
        <f t="shared" ref="NF6:NF37" si="697">IF($J6&gt;0,IF(AND(NF$3&gt;=$N6,NF$3&lt;=$O6),$J6/($O6-$N6+1),0),0)</f>
        <v>0</v>
      </c>
      <c r="NG6" s="21"/>
      <c r="NH6" s="21">
        <f t="shared" ref="NH6:NH37" si="698">IF($J6&gt;0,IF(AND(NH$3&gt;=$N6,NH$3&lt;=$O6),$J6/($O6-$N6+1),0),0)</f>
        <v>0</v>
      </c>
      <c r="NI6" s="21"/>
      <c r="NJ6" s="21">
        <f t="shared" ref="NJ6:NJ37" si="699">IF($J6&gt;0,IF(AND(NJ$3&gt;=$N6,NJ$3&lt;=$O6),$J6/($O6-$N6+1),0),0)</f>
        <v>0</v>
      </c>
      <c r="NK6" s="21"/>
      <c r="NL6" s="21">
        <f t="shared" ref="NL6:NL37" si="700">IF($J6&gt;0,IF(AND(NL$3&gt;=$N6,NL$3&lt;=$O6),$J6/($O6-$N6+1),0),0)</f>
        <v>0</v>
      </c>
      <c r="NM6" s="21"/>
      <c r="NN6" s="21">
        <f t="shared" ref="NN6:NN37" si="701">IF($J6&gt;0,IF(AND(NN$3&gt;=$N6,NN$3&lt;=$O6),$J6/($O6-$N6+1),0),0)</f>
        <v>0</v>
      </c>
      <c r="NO6" s="21"/>
      <c r="NP6" s="21">
        <f t="shared" ref="NP6:NP37" si="702">IF($J6&gt;0,IF(AND(NP$3&gt;=$N6,NP$3&lt;=$O6),$J6/($O6-$N6+1),0),0)</f>
        <v>0</v>
      </c>
      <c r="NQ6" s="21"/>
      <c r="NR6" s="21">
        <f t="shared" ref="NR6:NR37" si="703">IF($J6&gt;0,IF(AND(NR$3&gt;=$N6,NR$3&lt;=$O6),$J6/($O6-$N6+1),0),0)</f>
        <v>0</v>
      </c>
      <c r="NS6" s="21"/>
      <c r="NT6" s="21">
        <f t="shared" ref="NT6:NT37" si="704">IF($J6&gt;0,IF(AND(NT$3&gt;=$N6,NT$3&lt;=$O6),$J6/($O6-$N6+1),0),0)</f>
        <v>0</v>
      </c>
      <c r="NU6" s="21"/>
      <c r="NV6" s="21">
        <f t="shared" ref="NV6:NV37" si="705">IF($J6&gt;0,IF(AND(NV$3&gt;=$N6,NV$3&lt;=$O6),$J6/($O6-$N6+1),0),0)</f>
        <v>0</v>
      </c>
      <c r="NW6" s="21"/>
      <c r="NX6" s="21">
        <f t="shared" ref="NX6:NX37" si="706">IF($J6&gt;0,IF(AND(NX$3&gt;=$N6,NX$3&lt;=$O6),$J6/($O6-$N6+1),0),0)</f>
        <v>0</v>
      </c>
      <c r="NY6" s="21"/>
      <c r="NZ6" s="21">
        <f t="shared" ref="NZ6:NZ37" si="707">IF($J6&gt;0,IF(AND(NZ$3&gt;=$N6,NZ$3&lt;=$O6),$J6/($O6-$N6+1),0),0)</f>
        <v>0</v>
      </c>
      <c r="OA6" s="21"/>
      <c r="OB6" s="21">
        <f t="shared" ref="OB6:OB37" si="708">IF($J6&gt;0,IF(AND(OB$3&gt;=$N6,OB$3&lt;=$O6),$J6/($O6-$N6+1),0),0)</f>
        <v>0</v>
      </c>
      <c r="OC6" s="21"/>
      <c r="OD6" s="21">
        <f t="shared" ref="OD6:OD37" si="709">IF($J6&gt;0,IF(AND(OD$3&gt;=$N6,OD$3&lt;=$O6),$J6/($O6-$N6+1),0),0)</f>
        <v>0</v>
      </c>
      <c r="OE6" s="21"/>
      <c r="OF6" s="21">
        <f t="shared" ref="OF6:OF37" si="710">IF($J6&gt;0,IF(AND(OF$3&gt;=$N6,OF$3&lt;=$O6),$J6/($O6-$N6+1),0),0)</f>
        <v>0</v>
      </c>
      <c r="OG6" s="21"/>
      <c r="OH6" s="21">
        <f t="shared" ref="OH6:OH37" si="711">IF($J6&gt;0,IF(AND(OH$3&gt;=$N6,OH$3&lt;=$O6),$J6/($O6-$N6+1),0),0)</f>
        <v>0</v>
      </c>
      <c r="OI6" s="21"/>
      <c r="OJ6" s="21">
        <f t="shared" ref="OJ6:OJ37" si="712">IF($J6&gt;0,IF(AND(OJ$3&gt;=$N6,OJ$3&lt;=$O6),$J6/($O6-$N6+1),0),0)</f>
        <v>0</v>
      </c>
      <c r="OK6" s="21"/>
      <c r="OL6" s="21">
        <f t="shared" ref="OL6:OL37" si="713">IF($J6&gt;0,IF(AND(OL$3&gt;=$N6,OL$3&lt;=$O6),$J6/($O6-$N6+1),0),0)</f>
        <v>0</v>
      </c>
      <c r="OM6" s="21"/>
      <c r="ON6" s="21">
        <f t="shared" ref="ON6:VR37" si="714">IF($J6&gt;0,IF(AND(ON$3&gt;=$N6,ON$3&lt;=$O6),$J6/($O6-$N6+1),0),0)</f>
        <v>0</v>
      </c>
      <c r="OO6" s="21"/>
      <c r="OP6" s="21">
        <f t="shared" si="714"/>
        <v>0</v>
      </c>
      <c r="OQ6" s="21"/>
      <c r="OR6" s="21">
        <f t="shared" si="714"/>
        <v>0</v>
      </c>
      <c r="OS6" s="21"/>
      <c r="OT6" s="21">
        <f t="shared" si="714"/>
        <v>0</v>
      </c>
      <c r="OU6" s="21"/>
      <c r="OV6" s="21">
        <f t="shared" si="714"/>
        <v>0</v>
      </c>
      <c r="OW6" s="21"/>
      <c r="OX6" s="21">
        <f t="shared" si="714"/>
        <v>0</v>
      </c>
      <c r="OY6" s="21"/>
      <c r="OZ6" s="21">
        <f t="shared" si="714"/>
        <v>0</v>
      </c>
      <c r="PA6" s="21"/>
      <c r="PB6" s="21">
        <f t="shared" ref="PB6:PL37" si="715">IF($J6&gt;0,IF(AND(PB$3&gt;=$N6,PB$3&lt;=$O6),$J6/($O6-$N6+1),0),0)</f>
        <v>0</v>
      </c>
      <c r="PC6" s="21"/>
      <c r="PD6" s="21">
        <f t="shared" si="715"/>
        <v>0</v>
      </c>
      <c r="PE6" s="21"/>
      <c r="PF6" s="21">
        <f t="shared" si="715"/>
        <v>0</v>
      </c>
      <c r="PG6" s="21"/>
      <c r="PH6" s="21">
        <f t="shared" si="715"/>
        <v>0</v>
      </c>
      <c r="PI6" s="21"/>
      <c r="PJ6" s="21">
        <f t="shared" si="715"/>
        <v>0</v>
      </c>
      <c r="PK6" s="21"/>
      <c r="PL6" s="21">
        <f t="shared" si="715"/>
        <v>0</v>
      </c>
      <c r="PM6" s="21"/>
      <c r="PN6" s="21">
        <f t="shared" ref="PN6:PX37" si="716">IF($J6&gt;0,IF(AND(PN$3&gt;=$N6,PN$3&lt;=$O6),$J6/($O6-$N6+1),0),0)</f>
        <v>0</v>
      </c>
      <c r="PO6" s="21"/>
      <c r="PP6" s="21">
        <f t="shared" si="716"/>
        <v>0</v>
      </c>
      <c r="PQ6" s="21"/>
      <c r="PR6" s="21">
        <f t="shared" si="716"/>
        <v>0</v>
      </c>
      <c r="PS6" s="21"/>
      <c r="PT6" s="21">
        <f t="shared" si="716"/>
        <v>0</v>
      </c>
      <c r="PU6" s="21"/>
      <c r="PV6" s="21">
        <f t="shared" si="716"/>
        <v>0</v>
      </c>
      <c r="PW6" s="21"/>
      <c r="PX6" s="21">
        <f t="shared" si="716"/>
        <v>0</v>
      </c>
      <c r="PY6" s="21"/>
      <c r="PZ6" s="21">
        <f t="shared" ref="PZ6:QJ37" si="717">IF($J6&gt;0,IF(AND(PZ$3&gt;=$N6,PZ$3&lt;=$O6),$J6/($O6-$N6+1),0),0)</f>
        <v>0</v>
      </c>
      <c r="QA6" s="21"/>
      <c r="QB6" s="21">
        <f t="shared" si="717"/>
        <v>0</v>
      </c>
      <c r="QC6" s="21"/>
      <c r="QD6" s="21">
        <f t="shared" si="717"/>
        <v>0</v>
      </c>
      <c r="QE6" s="21"/>
      <c r="QF6" s="21">
        <f t="shared" si="717"/>
        <v>0</v>
      </c>
      <c r="QG6" s="21"/>
      <c r="QH6" s="21">
        <f t="shared" si="717"/>
        <v>0</v>
      </c>
      <c r="QI6" s="21"/>
      <c r="QJ6" s="21">
        <f t="shared" si="717"/>
        <v>0</v>
      </c>
      <c r="QK6" s="21"/>
      <c r="QL6" s="21">
        <f t="shared" ref="QL6:QV37" si="718">IF($J6&gt;0,IF(AND(QL$3&gt;=$N6,QL$3&lt;=$O6),$J6/($O6-$N6+1),0),0)</f>
        <v>0</v>
      </c>
      <c r="QM6" s="21"/>
      <c r="QN6" s="21">
        <f t="shared" si="718"/>
        <v>0</v>
      </c>
      <c r="QO6" s="21"/>
      <c r="QP6" s="21">
        <f t="shared" si="718"/>
        <v>0</v>
      </c>
      <c r="QQ6" s="21"/>
      <c r="QR6" s="21">
        <f t="shared" si="718"/>
        <v>0</v>
      </c>
      <c r="QS6" s="21"/>
      <c r="QT6" s="21">
        <f t="shared" si="718"/>
        <v>0</v>
      </c>
      <c r="QU6" s="21"/>
      <c r="QV6" s="21">
        <f t="shared" si="718"/>
        <v>0</v>
      </c>
      <c r="QW6" s="21"/>
      <c r="QX6" s="21">
        <f t="shared" ref="QX6:RH37" si="719">IF($J6&gt;0,IF(AND(QX$3&gt;=$N6,QX$3&lt;=$O6),$J6/($O6-$N6+1),0),0)</f>
        <v>0</v>
      </c>
      <c r="QY6" s="21"/>
      <c r="QZ6" s="21">
        <f t="shared" si="719"/>
        <v>0</v>
      </c>
      <c r="RA6" s="21"/>
      <c r="RB6" s="21">
        <f t="shared" si="719"/>
        <v>0</v>
      </c>
      <c r="RC6" s="21"/>
      <c r="RD6" s="21">
        <f t="shared" si="719"/>
        <v>0</v>
      </c>
      <c r="RE6" s="21"/>
      <c r="RF6" s="21">
        <f t="shared" si="719"/>
        <v>0</v>
      </c>
      <c r="RG6" s="21"/>
      <c r="RH6" s="21">
        <f t="shared" si="719"/>
        <v>0</v>
      </c>
      <c r="RI6" s="21"/>
      <c r="RJ6" s="21">
        <f t="shared" ref="RJ6:RJ69" si="720">IF($J6&gt;0,IF(AND(RJ$3&gt;=$N6,RJ$3&lt;=$O6),$J6/($O6-$N6+1),0),0)</f>
        <v>0</v>
      </c>
      <c r="RK6" s="21"/>
      <c r="RL6" s="21">
        <f t="shared" ref="RL6:RL69" si="721">IF($J6&gt;0,IF(AND(RL$3&gt;=$N6,RL$3&lt;=$O6),$J6/($O6-$N6+1),0),0)</f>
        <v>0</v>
      </c>
      <c r="RM6" s="21"/>
      <c r="RN6" s="21">
        <f t="shared" ref="RN6:RN69" si="722">IF($J6&gt;0,IF(AND(RN$3&gt;=$N6,RN$3&lt;=$O6),$J6/($O6-$N6+1),0),0)</f>
        <v>0</v>
      </c>
      <c r="RO6" s="21"/>
      <c r="RP6" s="21">
        <f t="shared" ref="RP6:RP69" si="723">IF($J6&gt;0,IF(AND(RP$3&gt;=$N6,RP$3&lt;=$O6),$J6/($O6-$N6+1),0),0)</f>
        <v>0</v>
      </c>
      <c r="RQ6" s="21"/>
      <c r="RR6" s="21">
        <f t="shared" ref="RR6:RR69" si="724">IF($J6&gt;0,IF(AND(RR$3&gt;=$N6,RR$3&lt;=$O6),$J6/($O6-$N6+1),0),0)</f>
        <v>0</v>
      </c>
      <c r="RS6" s="21"/>
      <c r="RT6" s="21">
        <f t="shared" ref="RT6:RT69" si="725">IF($J6&gt;0,IF(AND(RT$3&gt;=$N6,RT$3&lt;=$O6),$J6/($O6-$N6+1),0),0)</f>
        <v>0</v>
      </c>
      <c r="RU6" s="21"/>
      <c r="RV6" s="21">
        <f t="shared" ref="RV6:RV69" si="726">IF($J6&gt;0,IF(AND(RV$3&gt;=$N6,RV$3&lt;=$O6),$J6/($O6-$N6+1),0),0)</f>
        <v>0</v>
      </c>
      <c r="RW6" s="21"/>
      <c r="RX6" s="21">
        <f t="shared" ref="RX6:RX69" si="727">IF($J6&gt;0,IF(AND(RX$3&gt;=$N6,RX$3&lt;=$O6),$J6/($O6-$N6+1),0),0)</f>
        <v>0</v>
      </c>
      <c r="RY6" s="21"/>
      <c r="RZ6" s="21">
        <f t="shared" ref="RZ6:RZ69" si="728">IF($J6&gt;0,IF(AND(RZ$3&gt;=$N6,RZ$3&lt;=$O6),$J6/($O6-$N6+1),0),0)</f>
        <v>0</v>
      </c>
      <c r="SA6" s="21"/>
      <c r="SB6" s="21">
        <f t="shared" ref="SB6:SB69" si="729">IF($J6&gt;0,IF(AND(SB$3&gt;=$N6,SB$3&lt;=$O6),$J6/($O6-$N6+1),0),0)</f>
        <v>0</v>
      </c>
      <c r="SC6" s="21"/>
      <c r="SD6" s="21">
        <f t="shared" ref="SD6:SD69" si="730">IF($J6&gt;0,IF(AND(SD$3&gt;=$N6,SD$3&lt;=$O6),$J6/($O6-$N6+1),0),0)</f>
        <v>0</v>
      </c>
      <c r="SE6" s="21"/>
      <c r="SF6" s="21">
        <f t="shared" ref="SF6:SF69" si="731">IF($J6&gt;0,IF(AND(SF$3&gt;=$N6,SF$3&lt;=$O6),$J6/($O6-$N6+1),0),0)</f>
        <v>0</v>
      </c>
      <c r="SG6" s="21"/>
      <c r="SH6" s="21">
        <f t="shared" ref="SH6:SH69" si="732">IF($J6&gt;0,IF(AND(SH$3&gt;=$N6,SH$3&lt;=$O6),$J6/($O6-$N6+1),0),0)</f>
        <v>0</v>
      </c>
      <c r="SI6" s="21"/>
      <c r="SJ6" s="21">
        <f t="shared" ref="SJ6:SJ69" si="733">IF($J6&gt;0,IF(AND(SJ$3&gt;=$N6,SJ$3&lt;=$O6),$J6/($O6-$N6+1),0),0)</f>
        <v>0</v>
      </c>
      <c r="SK6" s="21"/>
      <c r="SL6" s="21">
        <f t="shared" ref="SL6:SL69" si="734">IF($J6&gt;0,IF(AND(SL$3&gt;=$N6,SL$3&lt;=$O6),$J6/($O6-$N6+1),0),0)</f>
        <v>0</v>
      </c>
      <c r="SM6" s="21"/>
      <c r="SN6" s="21">
        <f t="shared" ref="SN6:SN37" si="735">IF($J6&gt;0,IF(AND(SN$3&gt;=$N6,SN$3&lt;=$O6),$J6/($O6-$N6+1),0),0)</f>
        <v>0</v>
      </c>
      <c r="SO6" s="21"/>
      <c r="SP6" s="21">
        <f t="shared" ref="SP6:SP69" si="736">IF($J6&gt;0,IF(AND(SP$3&gt;=$N6,SP$3&lt;=$O6),$J6/($O6-$N6+1),0),0)</f>
        <v>0</v>
      </c>
      <c r="SQ6" s="21"/>
      <c r="SR6" s="21">
        <f t="shared" ref="SR6:SR69" si="737">IF($J6&gt;0,IF(AND(SR$3&gt;=$N6,SR$3&lt;=$O6),$J6/($O6-$N6+1),0),0)</f>
        <v>0</v>
      </c>
      <c r="SS6" s="21"/>
      <c r="ST6" s="21">
        <f t="shared" ref="ST6:ST69" si="738">IF($J6&gt;0,IF(AND(ST$3&gt;=$N6,ST$3&lt;=$O6),$J6/($O6-$N6+1),0),0)</f>
        <v>0</v>
      </c>
      <c r="SU6" s="21"/>
      <c r="SV6" s="21">
        <f t="shared" ref="SV6:SV69" si="739">IF($J6&gt;0,IF(AND(SV$3&gt;=$N6,SV$3&lt;=$O6),$J6/($O6-$N6+1),0),0)</f>
        <v>0</v>
      </c>
      <c r="SW6" s="21"/>
      <c r="SX6" s="21">
        <f t="shared" ref="SX6:SX69" si="740">IF($J6&gt;0,IF(AND(SX$3&gt;=$N6,SX$3&lt;=$O6),$J6/($O6-$N6+1),0),0)</f>
        <v>0</v>
      </c>
      <c r="SY6" s="21"/>
      <c r="SZ6" s="21">
        <f t="shared" ref="SZ6:SZ69" si="741">IF($J6&gt;0,IF(AND(SZ$3&gt;=$N6,SZ$3&lt;=$O6),$J6/($O6-$N6+1),0),0)</f>
        <v>0</v>
      </c>
      <c r="TA6" s="21"/>
      <c r="TB6" s="21">
        <f t="shared" ref="TB6:TB69" si="742">IF($J6&gt;0,IF(AND(TB$3&gt;=$N6,TB$3&lt;=$O6),$J6/($O6-$N6+1),0),0)</f>
        <v>0</v>
      </c>
      <c r="TC6" s="21"/>
      <c r="TD6" s="21">
        <f t="shared" ref="TD6:TD37" si="743">IF($J6&gt;0,IF(AND(TD$3&gt;=$N6,TD$3&lt;=$O6),$J6/($O6-$N6+1),0),0)</f>
        <v>0</v>
      </c>
      <c r="TE6" s="21"/>
      <c r="TF6" s="21">
        <f t="shared" ref="TF6:TF69" si="744">IF($J6&gt;0,IF(AND(TF$3&gt;=$N6,TF$3&lt;=$O6),$J6/($O6-$N6+1),0),0)</f>
        <v>0</v>
      </c>
      <c r="TG6" s="21"/>
      <c r="TH6" s="21">
        <f t="shared" ref="TH6:TH69" si="745">IF($J6&gt;0,IF(AND(TH$3&gt;=$N6,TH$3&lt;=$O6),$J6/($O6-$N6+1),0),0)</f>
        <v>0</v>
      </c>
      <c r="TI6" s="21"/>
      <c r="TJ6" s="21">
        <f t="shared" ref="TJ6:TJ69" si="746">IF($J6&gt;0,IF(AND(TJ$3&gt;=$N6,TJ$3&lt;=$O6),$J6/($O6-$N6+1),0),0)</f>
        <v>0</v>
      </c>
      <c r="TK6" s="21"/>
      <c r="TL6" s="21">
        <f t="shared" ref="TL6:TL37" si="747">IF($J6&gt;0,IF(AND(TL$3&gt;=$N6,TL$3&lt;=$O6),$J6/($O6-$N6+1),0),0)</f>
        <v>0</v>
      </c>
      <c r="TM6" s="21"/>
      <c r="TN6" s="21">
        <f t="shared" ref="TN6:TN37" si="748">IF($J6&gt;0,IF(AND(TN$3&gt;=$N6,TN$3&lt;=$O6),$J6/($O6-$N6+1),0),0)</f>
        <v>0</v>
      </c>
      <c r="TO6" s="21"/>
      <c r="TP6" s="21">
        <f t="shared" ref="TP6:TP37" si="749">IF($J6&gt;0,IF(AND(TP$3&gt;=$N6,TP$3&lt;=$O6),$J6/($O6-$N6+1),0),0)</f>
        <v>0</v>
      </c>
      <c r="TQ6" s="21"/>
      <c r="TR6" s="21">
        <f t="shared" ref="TR6:TR37" si="750">IF($J6&gt;0,IF(AND(TR$3&gt;=$N6,TR$3&lt;=$O6),$J6/($O6-$N6+1),0),0)</f>
        <v>0</v>
      </c>
      <c r="TS6" s="21"/>
      <c r="TT6" s="21">
        <f t="shared" ref="TT6:TT37" si="751">IF($J6&gt;0,IF(AND(TT$3&gt;=$N6,TT$3&lt;=$O6),$J6/($O6-$N6+1),0),0)</f>
        <v>0</v>
      </c>
      <c r="TU6" s="21"/>
      <c r="TV6" s="21">
        <f t="shared" ref="TV6:TV37" si="752">IF($J6&gt;0,IF(AND(TV$3&gt;=$N6,TV$3&lt;=$O6),$J6/($O6-$N6+1),0),0)</f>
        <v>0</v>
      </c>
      <c r="TW6" s="21"/>
      <c r="TX6" s="21">
        <f t="shared" ref="TX6:TX37" si="753">IF($J6&gt;0,IF(AND(TX$3&gt;=$N6,TX$3&lt;=$O6),$J6/($O6-$N6+1),0),0)</f>
        <v>0</v>
      </c>
      <c r="TY6" s="21"/>
      <c r="TZ6" s="21">
        <f t="shared" ref="TZ6:TZ37" si="754">IF($J6&gt;0,IF(AND(TZ$3&gt;=$N6,TZ$3&lt;=$O6),$J6/($O6-$N6+1),0),0)</f>
        <v>0</v>
      </c>
      <c r="UA6" s="21"/>
      <c r="UB6" s="21">
        <f t="shared" ref="UB6:UB37" si="755">IF($J6&gt;0,IF(AND(UB$3&gt;=$N6,UB$3&lt;=$O6),$J6/($O6-$N6+1),0),0)</f>
        <v>0</v>
      </c>
      <c r="UC6" s="21"/>
      <c r="UD6" s="21">
        <f t="shared" ref="UD6:UD37" si="756">IF($J6&gt;0,IF(AND(UD$3&gt;=$N6,UD$3&lt;=$O6),$J6/($O6-$N6+1),0),0)</f>
        <v>0</v>
      </c>
      <c r="UE6" s="21"/>
      <c r="UF6" s="21">
        <f t="shared" ref="UF6:UF37" si="757">IF($J6&gt;0,IF(AND(UF$3&gt;=$N6,UF$3&lt;=$O6),$J6/($O6-$N6+1),0),0)</f>
        <v>0</v>
      </c>
      <c r="UG6" s="21"/>
      <c r="UH6" s="21">
        <f t="shared" ref="UH6:UH69" si="758">IF($J6&gt;0,IF(AND(UH$3&gt;=$N6,UH$3&lt;=$O6),$J6/($O6-$N6+1),0),0)</f>
        <v>0</v>
      </c>
      <c r="UI6" s="21"/>
      <c r="UJ6" s="21">
        <f t="shared" ref="UJ6:UJ37" si="759">IF($J6&gt;0,IF(AND(UJ$3&gt;=$N6,UJ$3&lt;=$O6),$J6/($O6-$N6+1),0),0)</f>
        <v>0</v>
      </c>
      <c r="UK6" s="21"/>
      <c r="UL6" s="21">
        <f t="shared" ref="UL6:UL37" si="760">IF($J6&gt;0,IF(AND(UL$3&gt;=$N6,UL$3&lt;=$O6),$J6/($O6-$N6+1),0),0)</f>
        <v>0</v>
      </c>
      <c r="UM6" s="21"/>
      <c r="UN6" s="21">
        <f t="shared" ref="UN6:UN37" si="761">IF($J6&gt;0,IF(AND(UN$3&gt;=$N6,UN$3&lt;=$O6),$J6/($O6-$N6+1),0),0)</f>
        <v>0</v>
      </c>
      <c r="UO6" s="21"/>
      <c r="UP6" s="21">
        <f t="shared" ref="UP6:UP37" si="762">IF($J6&gt;0,IF(AND(UP$3&gt;=$N6,UP$3&lt;=$O6),$J6/($O6-$N6+1),0),0)</f>
        <v>0</v>
      </c>
      <c r="UQ6" s="21"/>
      <c r="UR6" s="21">
        <f t="shared" ref="UR6:UR37" si="763">IF($J6&gt;0,IF(AND(UR$3&gt;=$N6,UR$3&lt;=$O6),$J6/($O6-$N6+1),0),0)</f>
        <v>0</v>
      </c>
      <c r="US6" s="21"/>
      <c r="UT6" s="21">
        <f t="shared" ref="UT6:UT37" si="764">IF($J6&gt;0,IF(AND(UT$3&gt;=$N6,UT$3&lt;=$O6),$J6/($O6-$N6+1),0),0)</f>
        <v>0</v>
      </c>
      <c r="UU6" s="21"/>
      <c r="UV6" s="21">
        <f t="shared" ref="UV6:UV69" si="765">IF($J6&gt;0,IF(AND(UV$3&gt;=$N6,UV$3&lt;=$O6),$J6/($O6-$N6+1),0),0)</f>
        <v>0</v>
      </c>
      <c r="UW6" s="21"/>
      <c r="UX6" s="21">
        <f t="shared" ref="UX6:UX37" si="766">IF($J6&gt;0,IF(AND(UX$3&gt;=$N6,UX$3&lt;=$O6),$J6/($O6-$N6+1),0),0)</f>
        <v>0</v>
      </c>
      <c r="UY6" s="21"/>
      <c r="UZ6" s="21">
        <f t="shared" ref="UZ6:UZ69" si="767">IF($J6&gt;0,IF(AND(UZ$3&gt;=$N6,UZ$3&lt;=$O6),$J6/($O6-$N6+1),0),0)</f>
        <v>0</v>
      </c>
      <c r="VA6" s="21"/>
      <c r="VB6" s="21">
        <f t="shared" ref="VB6:VB37" si="768">IF($J6&gt;0,IF(AND(VB$3&gt;=$N6,VB$3&lt;=$O6),$J6/($O6-$N6+1),0),0)</f>
        <v>0</v>
      </c>
      <c r="VC6" s="21"/>
      <c r="VD6" s="21">
        <f t="shared" ref="VD6:VD37" si="769">IF($J6&gt;0,IF(AND(VD$3&gt;=$N6,VD$3&lt;=$O6),$J6/($O6-$N6+1),0),0)</f>
        <v>0</v>
      </c>
      <c r="VE6" s="21"/>
      <c r="VF6" s="21">
        <f t="shared" ref="VF6:VF37" si="770">IF($J6&gt;0,IF(AND(VF$3&gt;=$N6,VF$3&lt;=$O6),$J6/($O6-$N6+1),0),0)</f>
        <v>0</v>
      </c>
      <c r="VG6" s="21"/>
      <c r="VH6" s="21">
        <f t="shared" ref="VH6:VH37" si="771">IF($J6&gt;0,IF(AND(VH$3&gt;=$N6,VH$3&lt;=$O6),$J6/($O6-$N6+1),0),0)</f>
        <v>0</v>
      </c>
      <c r="VI6" s="21"/>
      <c r="VJ6" s="21">
        <f t="shared" ref="VJ6:VJ37" si="772">IF($J6&gt;0,IF(AND(VJ$3&gt;=$N6,VJ$3&lt;=$O6),$J6/($O6-$N6+1),0),0)</f>
        <v>0</v>
      </c>
      <c r="VK6" s="21"/>
      <c r="VL6" s="21">
        <f t="shared" ref="VL6:VL37" si="773">IF($J6&gt;0,IF(AND(VL$3&gt;=$N6,VL$3&lt;=$O6),$J6/($O6-$N6+1),0),0)</f>
        <v>0</v>
      </c>
      <c r="VM6" s="21"/>
      <c r="VN6" s="21">
        <f t="shared" ref="VN6:VN37" si="774">IF($J6&gt;0,IF(AND(VN$3&gt;=$N6,VN$3&lt;=$O6),$J6/($O6-$N6+1),0),0)</f>
        <v>0</v>
      </c>
      <c r="VO6" s="21"/>
      <c r="VP6" s="21">
        <f t="shared" ref="VP6:VP37" si="775">IF($J6&gt;0,IF(AND(VP$3&gt;=$N6,VP$3&lt;=$O6),$J6/($O6-$N6+1),0),0)</f>
        <v>0</v>
      </c>
      <c r="VQ6" s="21"/>
      <c r="VR6" s="21">
        <f t="shared" si="714"/>
        <v>0</v>
      </c>
      <c r="VS6" s="21"/>
      <c r="VT6" s="21">
        <f t="shared" ref="VT6:AIZ37" si="776">IF($J6&gt;0,IF(AND(VT$3&gt;=$N6,VT$3&lt;=$O6),$J6/($O6-$N6+1),0),0)</f>
        <v>0</v>
      </c>
      <c r="VU6" s="21"/>
      <c r="VV6" s="21">
        <f t="shared" si="776"/>
        <v>0</v>
      </c>
      <c r="VW6" s="21"/>
      <c r="VX6" s="21">
        <f t="shared" ref="VX6:WL37" si="777">IF($J6&gt;0,IF(AND(VX$3&gt;=$N6,VX$3&lt;=$O6),$J6/($O6-$N6+1),0),0)</f>
        <v>0</v>
      </c>
      <c r="VY6" s="21"/>
      <c r="VZ6" s="21">
        <f t="shared" si="777"/>
        <v>0</v>
      </c>
      <c r="WA6" s="21"/>
      <c r="WB6" s="21">
        <f t="shared" si="777"/>
        <v>0</v>
      </c>
      <c r="WC6" s="21"/>
      <c r="WD6" s="21">
        <f t="shared" si="777"/>
        <v>0</v>
      </c>
      <c r="WE6" s="21"/>
      <c r="WF6" s="21">
        <f t="shared" si="777"/>
        <v>0</v>
      </c>
      <c r="WG6" s="21"/>
      <c r="WH6" s="21">
        <f t="shared" si="777"/>
        <v>0</v>
      </c>
      <c r="WI6" s="21"/>
      <c r="WJ6" s="21">
        <f t="shared" si="777"/>
        <v>0</v>
      </c>
      <c r="WK6" s="21"/>
      <c r="WL6" s="21">
        <f t="shared" si="777"/>
        <v>0</v>
      </c>
      <c r="WM6" s="21"/>
      <c r="WN6" s="21">
        <f t="shared" ref="WN6:XB37" si="778">IF($J6&gt;0,IF(AND(WN$3&gt;=$N6,WN$3&lt;=$O6),$J6/($O6-$N6+1),0),0)</f>
        <v>0</v>
      </c>
      <c r="WO6" s="21"/>
      <c r="WP6" s="21">
        <f t="shared" si="778"/>
        <v>0</v>
      </c>
      <c r="WQ6" s="21"/>
      <c r="WR6" s="21">
        <f t="shared" si="778"/>
        <v>0</v>
      </c>
      <c r="WS6" s="21"/>
      <c r="WT6" s="21">
        <f t="shared" si="778"/>
        <v>0</v>
      </c>
      <c r="WU6" s="21"/>
      <c r="WV6" s="21">
        <f t="shared" si="778"/>
        <v>0</v>
      </c>
      <c r="WW6" s="21"/>
      <c r="WX6" s="21">
        <f t="shared" si="778"/>
        <v>0</v>
      </c>
      <c r="WY6" s="21"/>
      <c r="WZ6" s="21">
        <f t="shared" si="778"/>
        <v>0</v>
      </c>
      <c r="XA6" s="21"/>
      <c r="XB6" s="21">
        <f t="shared" si="778"/>
        <v>0</v>
      </c>
      <c r="XC6" s="21"/>
      <c r="XD6" s="21">
        <f t="shared" ref="XD6:XR37" si="779">IF($J6&gt;0,IF(AND(XD$3&gt;=$N6,XD$3&lt;=$O6),$J6/($O6-$N6+1),0),0)</f>
        <v>0</v>
      </c>
      <c r="XE6" s="21"/>
      <c r="XF6" s="21">
        <f t="shared" si="779"/>
        <v>0</v>
      </c>
      <c r="XG6" s="21"/>
      <c r="XH6" s="21">
        <f t="shared" si="779"/>
        <v>0</v>
      </c>
      <c r="XI6" s="21"/>
      <c r="XJ6" s="21">
        <f t="shared" si="779"/>
        <v>0</v>
      </c>
      <c r="XK6" s="21"/>
      <c r="XL6" s="21">
        <f t="shared" si="779"/>
        <v>0</v>
      </c>
      <c r="XM6" s="21"/>
      <c r="XN6" s="21">
        <f t="shared" si="779"/>
        <v>0</v>
      </c>
      <c r="XO6" s="21"/>
      <c r="XP6" s="21">
        <f t="shared" si="779"/>
        <v>0</v>
      </c>
      <c r="XQ6" s="21"/>
      <c r="XR6" s="21">
        <f t="shared" si="779"/>
        <v>0</v>
      </c>
      <c r="XS6" s="21"/>
      <c r="XT6" s="21">
        <f t="shared" si="776"/>
        <v>0</v>
      </c>
      <c r="XU6" s="21"/>
      <c r="XV6" s="21">
        <f t="shared" si="776"/>
        <v>0</v>
      </c>
      <c r="XW6" s="21"/>
      <c r="XX6" s="21">
        <f t="shared" si="776"/>
        <v>0</v>
      </c>
      <c r="XY6" s="21"/>
      <c r="XZ6" s="21">
        <f t="shared" si="776"/>
        <v>0</v>
      </c>
      <c r="YA6" s="21"/>
      <c r="YB6" s="21">
        <f t="shared" ref="YB6:YB69" si="780">IF($J6&gt;0,IF(AND(YB$3&gt;=$N6,YB$3&lt;=$O6),$J6/($O6-$N6+1),0),0)</f>
        <v>0</v>
      </c>
      <c r="YC6" s="21"/>
      <c r="YD6" s="21">
        <f t="shared" ref="YD6:YD69" si="781">IF($J6&gt;0,IF(AND(YD$3&gt;=$N6,YD$3&lt;=$O6),$J6/($O6-$N6+1),0),0)</f>
        <v>0</v>
      </c>
      <c r="YE6" s="21"/>
      <c r="YF6" s="21">
        <f t="shared" ref="YF6:YF69" si="782">IF($J6&gt;0,IF(AND(YF$3&gt;=$N6,YF$3&lt;=$O6),$J6/($O6-$N6+1),0),0)</f>
        <v>0</v>
      </c>
      <c r="YG6" s="21"/>
      <c r="YH6" s="21">
        <f t="shared" ref="YH6:YH69" si="783">IF($J6&gt;0,IF(AND(YH$3&gt;=$N6,YH$3&lt;=$O6),$J6/($O6-$N6+1),0),0)</f>
        <v>0</v>
      </c>
      <c r="YI6" s="21"/>
      <c r="YJ6" s="21">
        <f t="shared" ref="YJ6:YJ69" si="784">IF($J6&gt;0,IF(AND(YJ$3&gt;=$N6,YJ$3&lt;=$O6),$J6/($O6-$N6+1),0),0)</f>
        <v>0</v>
      </c>
      <c r="YK6" s="21"/>
      <c r="YL6" s="21">
        <f t="shared" ref="YL6:YL69" si="785">IF($J6&gt;0,IF(AND(YL$3&gt;=$N6,YL$3&lt;=$O6),$J6/($O6-$N6+1),0),0)</f>
        <v>0</v>
      </c>
      <c r="YM6" s="21"/>
      <c r="YN6" s="21">
        <f t="shared" ref="YN6:YN69" si="786">IF($J6&gt;0,IF(AND(YN$3&gt;=$N6,YN$3&lt;=$O6),$J6/($O6-$N6+1),0),0)</f>
        <v>0</v>
      </c>
      <c r="YO6" s="21"/>
      <c r="YP6" s="21">
        <f t="shared" ref="YP6:YP69" si="787">IF($J6&gt;0,IF(AND(YP$3&gt;=$N6,YP$3&lt;=$O6),$J6/($O6-$N6+1),0),0)</f>
        <v>0</v>
      </c>
      <c r="YQ6" s="21"/>
      <c r="YR6" s="21">
        <f t="shared" ref="YR6:YR69" si="788">IF($J6&gt;0,IF(AND(YR$3&gt;=$N6,YR$3&lt;=$O6),$J6/($O6-$N6+1),0),0)</f>
        <v>0</v>
      </c>
      <c r="YS6" s="21"/>
      <c r="YT6" s="21">
        <f t="shared" ref="YT6:YT37" si="789">IF($J6&gt;0,IF(AND(YT$3&gt;=$N6,YT$3&lt;=$O6),$J6/($O6-$N6+1),0),0)</f>
        <v>0</v>
      </c>
      <c r="YU6" s="21"/>
      <c r="YV6" s="21">
        <f t="shared" ref="YV6:YV69" si="790">IF($J6&gt;0,IF(AND(YV$3&gt;=$N6,YV$3&lt;=$O6),$J6/($O6-$N6+1),0),0)</f>
        <v>0</v>
      </c>
      <c r="YW6" s="21"/>
      <c r="YX6" s="21">
        <f t="shared" ref="YX6:YX69" si="791">IF($J6&gt;0,IF(AND(YX$3&gt;=$N6,YX$3&lt;=$O6),$J6/($O6-$N6+1),0),0)</f>
        <v>0</v>
      </c>
      <c r="YY6" s="21"/>
      <c r="YZ6" s="21">
        <f t="shared" si="776"/>
        <v>0</v>
      </c>
      <c r="ZA6" s="21"/>
      <c r="ZB6" s="21">
        <f t="shared" ref="ZB6:ZB69" si="792">IF($J6&gt;0,IF(AND(ZB$3&gt;=$N6,ZB$3&lt;=$O6),$J6/($O6-$N6+1),0),0)</f>
        <v>0</v>
      </c>
      <c r="ZC6" s="21"/>
      <c r="ZD6" s="21">
        <f t="shared" ref="ZD6:ZD69" si="793">IF($J6&gt;0,IF(AND(ZD$3&gt;=$N6,ZD$3&lt;=$O6),$J6/($O6-$N6+1),0),0)</f>
        <v>0</v>
      </c>
      <c r="ZE6" s="21"/>
      <c r="ZF6" s="21">
        <f t="shared" ref="ZF6:ZF69" si="794">IF($J6&gt;0,IF(AND(ZF$3&gt;=$N6,ZF$3&lt;=$O6),$J6/($O6-$N6+1),0),0)</f>
        <v>0</v>
      </c>
      <c r="ZG6" s="21"/>
      <c r="ZH6" s="21">
        <f t="shared" ref="ZH6:ZH37" si="795">IF($J6&gt;0,IF(AND(ZH$3&gt;=$N6,ZH$3&lt;=$O6),$J6/($O6-$N6+1),0),0)</f>
        <v>0</v>
      </c>
      <c r="ZI6" s="21"/>
      <c r="ZJ6" s="21">
        <f t="shared" ref="ZJ6:ZJ69" si="796">IF($J6&gt;0,IF(AND(ZJ$3&gt;=$N6,ZJ$3&lt;=$O6),$J6/($O6-$N6+1),0),0)</f>
        <v>0</v>
      </c>
      <c r="ZK6" s="21"/>
      <c r="ZL6" s="21">
        <f t="shared" ref="ZL6:ZL69" si="797">IF($J6&gt;0,IF(AND(ZL$3&gt;=$N6,ZL$3&lt;=$O6),$J6/($O6-$N6+1),0),0)</f>
        <v>0</v>
      </c>
      <c r="ZM6" s="21"/>
      <c r="ZN6" s="21">
        <f t="shared" ref="ZN6:ZN37" si="798">IF($J6&gt;0,IF(AND(ZN$3&gt;=$N6,ZN$3&lt;=$O6),$J6/($O6-$N6+1),0),0)</f>
        <v>0</v>
      </c>
      <c r="ZO6" s="21"/>
      <c r="ZP6" s="21">
        <f t="shared" ref="ZP6:ZP69" si="799">IF($J6&gt;0,IF(AND(ZP$3&gt;=$N6,ZP$3&lt;=$O6),$J6/($O6-$N6+1),0),0)</f>
        <v>0</v>
      </c>
      <c r="ZQ6" s="21"/>
      <c r="ZR6" s="21">
        <f t="shared" ref="ZR6:ZR69" si="800">IF($J6&gt;0,IF(AND(ZR$3&gt;=$N6,ZR$3&lt;=$O6),$J6/($O6-$N6+1),0),0)</f>
        <v>0</v>
      </c>
      <c r="ZS6" s="21"/>
      <c r="ZT6" s="21">
        <f t="shared" si="776"/>
        <v>0</v>
      </c>
      <c r="ZU6" s="21"/>
      <c r="ZV6" s="21">
        <f t="shared" ref="ZV6:ZV37" si="801">IF($J6&gt;0,IF(AND(ZV$3&gt;=$N6,ZV$3&lt;=$O6),$J6/($O6-$N6+1),0),0)</f>
        <v>0</v>
      </c>
      <c r="ZW6" s="21"/>
      <c r="ZX6" s="21">
        <f t="shared" ref="ZX6:ZZ37" si="802">IF($J6&gt;0,IF(AND(ZX$3&gt;=$N6,ZX$3&lt;=$O6),$J6/($O6-$N6+1),0),0)</f>
        <v>0</v>
      </c>
      <c r="ZY6" s="21"/>
      <c r="ZZ6" s="21">
        <f t="shared" si="802"/>
        <v>0</v>
      </c>
      <c r="AAA6" s="21"/>
      <c r="AAB6" s="21">
        <f t="shared" ref="AAB6:AAD37" si="803">IF($J6&gt;0,IF(AND(AAB$3&gt;=$N6,AAB$3&lt;=$O6),$J6/($O6-$N6+1),0),0)</f>
        <v>0</v>
      </c>
      <c r="AAC6" s="21"/>
      <c r="AAD6" s="21">
        <f t="shared" si="803"/>
        <v>0</v>
      </c>
      <c r="AAE6" s="21"/>
      <c r="AAF6" s="21">
        <f t="shared" ref="AAF6:AAH37" si="804">IF($J6&gt;0,IF(AND(AAF$3&gt;=$N6,AAF$3&lt;=$O6),$J6/($O6-$N6+1),0),0)</f>
        <v>0</v>
      </c>
      <c r="AAG6" s="21"/>
      <c r="AAH6" s="21">
        <f t="shared" si="804"/>
        <v>0</v>
      </c>
      <c r="AAI6" s="21"/>
      <c r="AAJ6" s="21">
        <f t="shared" ref="AAJ6:AAL37" si="805">IF($J6&gt;0,IF(AND(AAJ$3&gt;=$N6,AAJ$3&lt;=$O6),$J6/($O6-$N6+1),0),0)</f>
        <v>0</v>
      </c>
      <c r="AAK6" s="21"/>
      <c r="AAL6" s="21">
        <f t="shared" si="805"/>
        <v>0</v>
      </c>
      <c r="AAM6" s="21"/>
      <c r="AAN6" s="21">
        <f t="shared" ref="AAN6:AAP37" si="806">IF($J6&gt;0,IF(AND(AAN$3&gt;=$N6,AAN$3&lt;=$O6),$J6/($O6-$N6+1),0),0)</f>
        <v>0</v>
      </c>
      <c r="AAO6" s="21"/>
      <c r="AAP6" s="21">
        <f t="shared" si="806"/>
        <v>0</v>
      </c>
      <c r="AAQ6" s="21"/>
      <c r="AAR6" s="21">
        <f t="shared" ref="AAR6:AAT37" si="807">IF($J6&gt;0,IF(AND(AAR$3&gt;=$N6,AAR$3&lt;=$O6),$J6/($O6-$N6+1),0),0)</f>
        <v>0</v>
      </c>
      <c r="AAS6" s="21"/>
      <c r="AAT6" s="21">
        <f t="shared" si="807"/>
        <v>0</v>
      </c>
      <c r="AAU6" s="21"/>
      <c r="AAV6" s="21">
        <f t="shared" ref="AAV6:AAX37" si="808">IF($J6&gt;0,IF(AND(AAV$3&gt;=$N6,AAV$3&lt;=$O6),$J6/($O6-$N6+1),0),0)</f>
        <v>0</v>
      </c>
      <c r="AAW6" s="21"/>
      <c r="AAX6" s="21">
        <f t="shared" si="808"/>
        <v>0</v>
      </c>
      <c r="AAY6" s="21"/>
      <c r="AAZ6" s="21">
        <f t="shared" ref="AAZ6:ABB37" si="809">IF($J6&gt;0,IF(AND(AAZ$3&gt;=$N6,AAZ$3&lt;=$O6),$J6/($O6-$N6+1),0),0)</f>
        <v>0</v>
      </c>
      <c r="ABA6" s="21"/>
      <c r="ABB6" s="21">
        <f t="shared" si="809"/>
        <v>0</v>
      </c>
      <c r="ABC6" s="21"/>
      <c r="ABD6" s="21">
        <f t="shared" ref="ABD6:ABF37" si="810">IF($J6&gt;0,IF(AND(ABD$3&gt;=$N6,ABD$3&lt;=$O6),$J6/($O6-$N6+1),0),0)</f>
        <v>0</v>
      </c>
      <c r="ABE6" s="21"/>
      <c r="ABF6" s="21">
        <f t="shared" si="810"/>
        <v>0</v>
      </c>
      <c r="ABG6" s="21"/>
      <c r="ABH6" s="21">
        <f t="shared" ref="ABH6:ABJ37" si="811">IF($J6&gt;0,IF(AND(ABH$3&gt;=$N6,ABH$3&lt;=$O6),$J6/($O6-$N6+1),0),0)</f>
        <v>0</v>
      </c>
      <c r="ABI6" s="21"/>
      <c r="ABJ6" s="21">
        <f t="shared" si="811"/>
        <v>0</v>
      </c>
      <c r="ABK6" s="21"/>
      <c r="ABL6" s="21">
        <f t="shared" ref="ABL6:ABN37" si="812">IF($J6&gt;0,IF(AND(ABL$3&gt;=$N6,ABL$3&lt;=$O6),$J6/($O6-$N6+1),0),0)</f>
        <v>0</v>
      </c>
      <c r="ABM6" s="21"/>
      <c r="ABN6" s="21">
        <f t="shared" si="812"/>
        <v>0</v>
      </c>
      <c r="ABO6" s="21"/>
      <c r="ABP6" s="21">
        <f t="shared" ref="ABP6:ABR37" si="813">IF($J6&gt;0,IF(AND(ABP$3&gt;=$N6,ABP$3&lt;=$O6),$J6/($O6-$N6+1),0),0)</f>
        <v>0</v>
      </c>
      <c r="ABQ6" s="21"/>
      <c r="ABR6" s="21">
        <f t="shared" si="813"/>
        <v>0</v>
      </c>
      <c r="ABS6" s="21"/>
      <c r="ABT6" s="21">
        <f t="shared" ref="ABT6:ABV37" si="814">IF($J6&gt;0,IF(AND(ABT$3&gt;=$N6,ABT$3&lt;=$O6),$J6/($O6-$N6+1),0),0)</f>
        <v>0</v>
      </c>
      <c r="ABU6" s="21"/>
      <c r="ABV6" s="21">
        <f t="shared" si="814"/>
        <v>0</v>
      </c>
      <c r="ABW6" s="21"/>
      <c r="ABX6" s="21">
        <f t="shared" ref="ABX6:ABZ37" si="815">IF($J6&gt;0,IF(AND(ABX$3&gt;=$N6,ABX$3&lt;=$O6),$J6/($O6-$N6+1),0),0)</f>
        <v>0</v>
      </c>
      <c r="ABY6" s="21"/>
      <c r="ABZ6" s="21">
        <f t="shared" si="815"/>
        <v>0</v>
      </c>
      <c r="ACA6" s="21"/>
      <c r="ACB6" s="21">
        <f t="shared" ref="ACB6:ACD37" si="816">IF($J6&gt;0,IF(AND(ACB$3&gt;=$N6,ACB$3&lt;=$O6),$J6/($O6-$N6+1),0),0)</f>
        <v>0</v>
      </c>
      <c r="ACC6" s="21"/>
      <c r="ACD6" s="21">
        <f t="shared" si="816"/>
        <v>0</v>
      </c>
      <c r="ACE6" s="21"/>
      <c r="ACF6" s="21">
        <f t="shared" ref="ACF6:ACH37" si="817">IF($J6&gt;0,IF(AND(ACF$3&gt;=$N6,ACF$3&lt;=$O6),$J6/($O6-$N6+1),0),0)</f>
        <v>0</v>
      </c>
      <c r="ACG6" s="21"/>
      <c r="ACH6" s="21">
        <f t="shared" si="817"/>
        <v>0</v>
      </c>
      <c r="ACI6" s="21"/>
      <c r="ACJ6" s="21">
        <f t="shared" ref="ACJ6:ACL37" si="818">IF($J6&gt;0,IF(AND(ACJ$3&gt;=$N6,ACJ$3&lt;=$O6),$J6/($O6-$N6+1),0),0)</f>
        <v>0</v>
      </c>
      <c r="ACK6" s="21"/>
      <c r="ACL6" s="21">
        <f t="shared" si="818"/>
        <v>0</v>
      </c>
      <c r="ACM6" s="21"/>
      <c r="ACN6" s="21">
        <f t="shared" ref="ACN6:ACP37" si="819">IF($J6&gt;0,IF(AND(ACN$3&gt;=$N6,ACN$3&lt;=$O6),$J6/($O6-$N6+1),0),0)</f>
        <v>0</v>
      </c>
      <c r="ACO6" s="21"/>
      <c r="ACP6" s="21">
        <f t="shared" si="819"/>
        <v>0</v>
      </c>
      <c r="ACQ6" s="21"/>
      <c r="ACR6" s="21">
        <f t="shared" ref="ACR6:ACT37" si="820">IF($J6&gt;0,IF(AND(ACR$3&gt;=$N6,ACR$3&lt;=$O6),$J6/($O6-$N6+1),0),0)</f>
        <v>0</v>
      </c>
      <c r="ACS6" s="21"/>
      <c r="ACT6" s="21">
        <f t="shared" si="820"/>
        <v>0</v>
      </c>
      <c r="ACU6" s="21"/>
      <c r="ACV6" s="21">
        <f t="shared" ref="ACV6:ACX37" si="821">IF($J6&gt;0,IF(AND(ACV$3&gt;=$N6,ACV$3&lt;=$O6),$J6/($O6-$N6+1),0),0)</f>
        <v>0</v>
      </c>
      <c r="ACW6" s="21"/>
      <c r="ACX6" s="21">
        <f t="shared" si="821"/>
        <v>0</v>
      </c>
      <c r="ACY6" s="21"/>
      <c r="ACZ6" s="21">
        <f t="shared" ref="ACZ6:ADB37" si="822">IF($J6&gt;0,IF(AND(ACZ$3&gt;=$N6,ACZ$3&lt;=$O6),$J6/($O6-$N6+1),0),0)</f>
        <v>0</v>
      </c>
      <c r="ADA6" s="21"/>
      <c r="ADB6" s="21">
        <f t="shared" si="822"/>
        <v>0</v>
      </c>
      <c r="ADC6" s="21"/>
      <c r="ADD6" s="21">
        <f t="shared" ref="ADD6:ADF37" si="823">IF($J6&gt;0,IF(AND(ADD$3&gt;=$N6,ADD$3&lt;=$O6),$J6/($O6-$N6+1),0),0)</f>
        <v>0</v>
      </c>
      <c r="ADE6" s="21"/>
      <c r="ADF6" s="21">
        <f t="shared" si="823"/>
        <v>0</v>
      </c>
      <c r="ADG6" s="21"/>
      <c r="ADH6" s="21">
        <f t="shared" ref="ADH6:ADJ37" si="824">IF($J6&gt;0,IF(AND(ADH$3&gt;=$N6,ADH$3&lt;=$O6),$J6/($O6-$N6+1),0),0)</f>
        <v>0</v>
      </c>
      <c r="ADI6" s="21"/>
      <c r="ADJ6" s="21">
        <f t="shared" si="824"/>
        <v>0</v>
      </c>
      <c r="ADK6" s="21"/>
      <c r="ADL6" s="21">
        <f t="shared" ref="ADL6:ADZ37" si="825">IF($J6&gt;0,IF(AND(ADL$3&gt;=$N6,ADL$3&lt;=$O6),$J6/($O6-$N6+1),0),0)</f>
        <v>0</v>
      </c>
      <c r="ADM6" s="21"/>
      <c r="ADN6" s="21">
        <f t="shared" si="825"/>
        <v>0</v>
      </c>
      <c r="ADO6" s="21"/>
      <c r="ADP6" s="21">
        <f t="shared" si="825"/>
        <v>0</v>
      </c>
      <c r="ADQ6" s="21"/>
      <c r="ADR6" s="21">
        <f t="shared" si="825"/>
        <v>0</v>
      </c>
      <c r="ADS6" s="21"/>
      <c r="ADT6" s="21">
        <f t="shared" si="825"/>
        <v>0</v>
      </c>
      <c r="ADU6" s="21"/>
      <c r="ADV6" s="21">
        <f t="shared" si="825"/>
        <v>0</v>
      </c>
      <c r="ADW6" s="21"/>
      <c r="ADX6" s="21">
        <f t="shared" si="825"/>
        <v>0</v>
      </c>
      <c r="ADY6" s="21"/>
      <c r="ADZ6" s="21">
        <f t="shared" si="825"/>
        <v>0</v>
      </c>
      <c r="AEA6" s="21"/>
      <c r="AEB6" s="21">
        <f t="shared" ref="ADV6:AEB37" si="826">IF($J6&gt;0,IF(AND(AEB$3&gt;=$N6,AEB$3&lt;=$O6),$J6/($O6-$N6+1),0),0)</f>
        <v>0</v>
      </c>
      <c r="AEC6" s="21"/>
      <c r="AED6" s="21">
        <f t="shared" ref="AED6:AER37" si="827">IF($J6&gt;0,IF(AND(AED$3&gt;=$N6,AED$3&lt;=$O6),$J6/($O6-$N6+1),0),0)</f>
        <v>0</v>
      </c>
      <c r="AEE6" s="21"/>
      <c r="AEF6" s="21">
        <f t="shared" si="827"/>
        <v>0</v>
      </c>
      <c r="AEG6" s="21"/>
      <c r="AEH6" s="21">
        <f t="shared" si="827"/>
        <v>0</v>
      </c>
      <c r="AEI6" s="21"/>
      <c r="AEJ6" s="21">
        <f t="shared" si="827"/>
        <v>0</v>
      </c>
      <c r="AEK6" s="21"/>
      <c r="AEL6" s="21">
        <f t="shared" si="827"/>
        <v>0</v>
      </c>
      <c r="AEM6" s="21"/>
      <c r="AEN6" s="21">
        <f t="shared" si="827"/>
        <v>0</v>
      </c>
      <c r="AEO6" s="21"/>
      <c r="AEP6" s="21">
        <f t="shared" si="827"/>
        <v>0</v>
      </c>
      <c r="AEQ6" s="21"/>
      <c r="AER6" s="21">
        <f t="shared" si="827"/>
        <v>0</v>
      </c>
      <c r="AES6" s="21"/>
      <c r="AET6" s="21">
        <f t="shared" ref="AEN6:AET37" si="828">IF($J6&gt;0,IF(AND(AET$3&gt;=$N6,AET$3&lt;=$O6),$J6/($O6-$N6+1),0),0)</f>
        <v>0</v>
      </c>
      <c r="AEU6" s="21"/>
      <c r="AEV6" s="21">
        <f t="shared" ref="AEV6:AFJ37" si="829">IF($J6&gt;0,IF(AND(AEV$3&gt;=$N6,AEV$3&lt;=$O6),$J6/($O6-$N6+1),0),0)</f>
        <v>0</v>
      </c>
      <c r="AEW6" s="21"/>
      <c r="AEX6" s="21">
        <f t="shared" si="829"/>
        <v>0</v>
      </c>
      <c r="AEY6" s="21"/>
      <c r="AEZ6" s="21">
        <f t="shared" si="829"/>
        <v>0</v>
      </c>
      <c r="AFA6" s="21"/>
      <c r="AFB6" s="21">
        <f t="shared" si="829"/>
        <v>0</v>
      </c>
      <c r="AFC6" s="21"/>
      <c r="AFD6" s="21">
        <f t="shared" si="829"/>
        <v>0</v>
      </c>
      <c r="AFE6" s="21"/>
      <c r="AFF6" s="21">
        <f t="shared" si="829"/>
        <v>0</v>
      </c>
      <c r="AFG6" s="21"/>
      <c r="AFH6" s="21">
        <f t="shared" si="829"/>
        <v>0</v>
      </c>
      <c r="AFI6" s="21"/>
      <c r="AFJ6" s="21">
        <f t="shared" si="829"/>
        <v>0</v>
      </c>
      <c r="AFK6" s="21"/>
      <c r="AFL6" s="21">
        <f t="shared" ref="AFF6:AFL37" si="830">IF($J6&gt;0,IF(AND(AFL$3&gt;=$N6,AFL$3&lt;=$O6),$J6/($O6-$N6+1),0),0)</f>
        <v>0</v>
      </c>
      <c r="AFM6" s="21"/>
      <c r="AFN6" s="21">
        <f t="shared" ref="AFN6:AGB37" si="831">IF($J6&gt;0,IF(AND(AFN$3&gt;=$N6,AFN$3&lt;=$O6),$J6/($O6-$N6+1),0),0)</f>
        <v>0</v>
      </c>
      <c r="AFO6" s="21"/>
      <c r="AFP6" s="21">
        <f t="shared" si="831"/>
        <v>0</v>
      </c>
      <c r="AFQ6" s="21"/>
      <c r="AFR6" s="21">
        <f t="shared" si="831"/>
        <v>0</v>
      </c>
      <c r="AFS6" s="21"/>
      <c r="AFT6" s="21">
        <f t="shared" si="831"/>
        <v>0</v>
      </c>
      <c r="AFU6" s="21"/>
      <c r="AFV6" s="21">
        <f t="shared" si="831"/>
        <v>0</v>
      </c>
      <c r="AFW6" s="21"/>
      <c r="AFX6" s="21">
        <f t="shared" si="831"/>
        <v>0</v>
      </c>
      <c r="AFY6" s="21"/>
      <c r="AFZ6" s="21">
        <f t="shared" si="831"/>
        <v>0</v>
      </c>
      <c r="AGA6" s="21"/>
      <c r="AGB6" s="21">
        <f t="shared" si="831"/>
        <v>0</v>
      </c>
      <c r="AGC6" s="21"/>
      <c r="AGD6" s="21">
        <f t="shared" ref="AFX6:AGD37" si="832">IF($J6&gt;0,IF(AND(AGD$3&gt;=$N6,AGD$3&lt;=$O6),$J6/($O6-$N6+1),0),0)</f>
        <v>0</v>
      </c>
      <c r="AGE6" s="21"/>
      <c r="AGF6" s="21">
        <f t="shared" ref="AGF6:AGT37" si="833">IF($J6&gt;0,IF(AND(AGF$3&gt;=$N6,AGF$3&lt;=$O6),$J6/($O6-$N6+1),0),0)</f>
        <v>0</v>
      </c>
      <c r="AGG6" s="21"/>
      <c r="AGH6" s="21">
        <f t="shared" si="833"/>
        <v>0</v>
      </c>
      <c r="AGI6" s="21"/>
      <c r="AGJ6" s="21">
        <f t="shared" si="833"/>
        <v>0</v>
      </c>
      <c r="AGK6" s="21"/>
      <c r="AGL6" s="21">
        <f t="shared" si="833"/>
        <v>0</v>
      </c>
      <c r="AGM6" s="21"/>
      <c r="AGN6" s="21">
        <f t="shared" si="833"/>
        <v>0</v>
      </c>
      <c r="AGO6" s="21"/>
      <c r="AGP6" s="21">
        <f t="shared" si="833"/>
        <v>0</v>
      </c>
      <c r="AGQ6" s="21"/>
      <c r="AGR6" s="21">
        <f t="shared" si="833"/>
        <v>0</v>
      </c>
      <c r="AGS6" s="21"/>
      <c r="AGT6" s="21">
        <f t="shared" si="833"/>
        <v>0</v>
      </c>
      <c r="AGU6" s="21"/>
      <c r="AGV6" s="21">
        <f t="shared" ref="AGP6:AGV37" si="834">IF($J6&gt;0,IF(AND(AGV$3&gt;=$N6,AGV$3&lt;=$O6),$J6/($O6-$N6+1),0),0)</f>
        <v>0</v>
      </c>
      <c r="AGW6" s="21"/>
      <c r="AGX6" s="21">
        <f t="shared" ref="AGX6:AHL37" si="835">IF($J6&gt;0,IF(AND(AGX$3&gt;=$N6,AGX$3&lt;=$O6),$J6/($O6-$N6+1),0),0)</f>
        <v>0</v>
      </c>
      <c r="AGY6" s="21"/>
      <c r="AGZ6" s="21">
        <f t="shared" si="835"/>
        <v>0</v>
      </c>
      <c r="AHA6" s="21"/>
      <c r="AHB6" s="21">
        <f t="shared" si="835"/>
        <v>0</v>
      </c>
      <c r="AHC6" s="21"/>
      <c r="AHD6" s="21">
        <f t="shared" si="835"/>
        <v>0</v>
      </c>
      <c r="AHE6" s="21"/>
      <c r="AHF6" s="21">
        <f t="shared" si="835"/>
        <v>0</v>
      </c>
      <c r="AHG6" s="21"/>
      <c r="AHH6" s="21">
        <f t="shared" si="835"/>
        <v>0</v>
      </c>
      <c r="AHI6" s="21"/>
      <c r="AHJ6" s="21">
        <f t="shared" si="835"/>
        <v>0</v>
      </c>
      <c r="AHK6" s="21"/>
      <c r="AHL6" s="21">
        <f t="shared" si="835"/>
        <v>0</v>
      </c>
      <c r="AHM6" s="21"/>
      <c r="AHN6" s="21">
        <f t="shared" ref="AHH6:AHN37" si="836">IF($J6&gt;0,IF(AND(AHN$3&gt;=$N6,AHN$3&lt;=$O6),$J6/($O6-$N6+1),0),0)</f>
        <v>0</v>
      </c>
      <c r="AHO6" s="21"/>
      <c r="AHP6" s="21">
        <f t="shared" ref="AHP6:AID37" si="837">IF($J6&gt;0,IF(AND(AHP$3&gt;=$N6,AHP$3&lt;=$O6),$J6/($O6-$N6+1),0),0)</f>
        <v>0</v>
      </c>
      <c r="AHQ6" s="21"/>
      <c r="AHR6" s="21">
        <f t="shared" si="837"/>
        <v>0</v>
      </c>
      <c r="AHS6" s="21"/>
      <c r="AHT6" s="21">
        <f t="shared" si="837"/>
        <v>0</v>
      </c>
      <c r="AHU6" s="21"/>
      <c r="AHV6" s="21">
        <f t="shared" si="837"/>
        <v>0</v>
      </c>
      <c r="AHW6" s="21"/>
      <c r="AHX6" s="21">
        <f t="shared" si="837"/>
        <v>0</v>
      </c>
      <c r="AHY6" s="21"/>
      <c r="AHZ6" s="21">
        <f t="shared" si="837"/>
        <v>0</v>
      </c>
      <c r="AIA6" s="21"/>
      <c r="AIB6" s="21">
        <f t="shared" si="837"/>
        <v>0</v>
      </c>
      <c r="AIC6" s="21"/>
      <c r="AID6" s="21">
        <f t="shared" si="837"/>
        <v>0</v>
      </c>
      <c r="AIE6" s="21"/>
      <c r="AIF6" s="21">
        <f t="shared" ref="AHZ6:AIF37" si="838">IF($J6&gt;0,IF(AND(AIF$3&gt;=$N6,AIF$3&lt;=$O6),$J6/($O6-$N6+1),0),0)</f>
        <v>0</v>
      </c>
      <c r="AIG6" s="21"/>
      <c r="AIH6" s="21">
        <f t="shared" ref="AIH6:AIV37" si="839">IF($J6&gt;0,IF(AND(AIH$3&gt;=$N6,AIH$3&lt;=$O6),$J6/($O6-$N6+1),0),0)</f>
        <v>0</v>
      </c>
      <c r="AII6" s="21"/>
      <c r="AIJ6" s="21">
        <f t="shared" si="839"/>
        <v>0</v>
      </c>
      <c r="AIK6" s="21"/>
      <c r="AIL6" s="21">
        <f t="shared" si="839"/>
        <v>0</v>
      </c>
      <c r="AIM6" s="21"/>
      <c r="AIN6" s="21">
        <f t="shared" si="839"/>
        <v>0</v>
      </c>
      <c r="AIO6" s="21"/>
      <c r="AIP6" s="21">
        <f t="shared" si="839"/>
        <v>0</v>
      </c>
      <c r="AIQ6" s="21"/>
      <c r="AIR6" s="21">
        <f t="shared" si="839"/>
        <v>0</v>
      </c>
      <c r="AIS6" s="21"/>
      <c r="AIT6" s="21">
        <f t="shared" si="839"/>
        <v>0</v>
      </c>
      <c r="AIU6" s="21"/>
      <c r="AIV6" s="21">
        <f t="shared" si="839"/>
        <v>0</v>
      </c>
      <c r="AIW6" s="21"/>
      <c r="AIX6" s="21">
        <f t="shared" ref="AIR6:AIX37" si="840">IF($J6&gt;0,IF(AND(AIX$3&gt;=$N6,AIX$3&lt;=$O6),$J6/($O6-$N6+1),0),0)</f>
        <v>0</v>
      </c>
      <c r="AIY6" s="21"/>
      <c r="AIZ6" s="21">
        <f t="shared" si="776"/>
        <v>0</v>
      </c>
      <c r="AJA6" s="21"/>
    </row>
    <row r="7" spans="2:937" ht="15" x14ac:dyDescent="0.25">
      <c r="B7" s="31">
        <v>2</v>
      </c>
      <c r="C7" s="192" t="s">
        <v>206</v>
      </c>
      <c r="D7" s="67" t="s">
        <v>38</v>
      </c>
      <c r="E7" s="194" t="s">
        <v>404</v>
      </c>
      <c r="F7" s="194" t="str">
        <f>_xlfn.XLOOKUP(D7,'WTG PH-III'!$D$5:$D$198,'WTG PH-III'!$B$5:$B$198,0,0,1)</f>
        <v>PSS-05</v>
      </c>
      <c r="G7" s="22" t="s">
        <v>537</v>
      </c>
      <c r="H7" s="22" t="s">
        <v>539</v>
      </c>
      <c r="I7" s="61">
        <v>13</v>
      </c>
      <c r="J7" s="21">
        <v>253</v>
      </c>
      <c r="K7" s="21">
        <f t="shared" si="517"/>
        <v>253</v>
      </c>
      <c r="L7" s="21">
        <f t="shared" si="518"/>
        <v>253</v>
      </c>
      <c r="M7" s="21">
        <f t="shared" si="519"/>
        <v>0</v>
      </c>
      <c r="N7" s="95">
        <f>VLOOKUP(D7,'WTG PH-III'!$D$5:$U$198,17,0)</f>
        <v>45726</v>
      </c>
      <c r="O7" s="95">
        <f>VLOOKUP(D7,'WTG PH-III'!$D$5:$U$198,18,0)</f>
        <v>45736</v>
      </c>
      <c r="P7" s="21">
        <f t="shared" si="520"/>
        <v>0</v>
      </c>
      <c r="Q7" s="21"/>
      <c r="R7" s="21">
        <f t="shared" si="521"/>
        <v>0</v>
      </c>
      <c r="S7" s="21"/>
      <c r="T7" s="21">
        <f t="shared" si="522"/>
        <v>0</v>
      </c>
      <c r="U7" s="21"/>
      <c r="V7" s="21">
        <f t="shared" si="523"/>
        <v>0</v>
      </c>
      <c r="W7" s="21"/>
      <c r="X7" s="21">
        <f t="shared" si="524"/>
        <v>0</v>
      </c>
      <c r="Y7" s="21"/>
      <c r="Z7" s="21">
        <f t="shared" si="525"/>
        <v>0</v>
      </c>
      <c r="AA7" s="21"/>
      <c r="AB7" s="21">
        <f t="shared" si="526"/>
        <v>0</v>
      </c>
      <c r="AC7" s="21"/>
      <c r="AD7" s="21">
        <f t="shared" si="527"/>
        <v>0</v>
      </c>
      <c r="AE7" s="21"/>
      <c r="AF7" s="21">
        <f t="shared" si="528"/>
        <v>0</v>
      </c>
      <c r="AG7" s="21"/>
      <c r="AH7" s="21">
        <f t="shared" si="529"/>
        <v>0</v>
      </c>
      <c r="AI7" s="21"/>
      <c r="AJ7" s="21">
        <f t="shared" si="530"/>
        <v>0</v>
      </c>
      <c r="AK7" s="21"/>
      <c r="AL7" s="21">
        <f t="shared" si="531"/>
        <v>0</v>
      </c>
      <c r="AM7" s="21"/>
      <c r="AN7" s="21">
        <f t="shared" si="532"/>
        <v>0</v>
      </c>
      <c r="AO7" s="21"/>
      <c r="AP7" s="21">
        <f t="shared" si="533"/>
        <v>0</v>
      </c>
      <c r="AQ7" s="21"/>
      <c r="AR7" s="21">
        <f t="shared" si="534"/>
        <v>0</v>
      </c>
      <c r="AS7" s="21"/>
      <c r="AT7" s="21">
        <f t="shared" si="535"/>
        <v>0</v>
      </c>
      <c r="AU7" s="21"/>
      <c r="AV7" s="21">
        <f t="shared" si="536"/>
        <v>0</v>
      </c>
      <c r="AW7" s="21"/>
      <c r="AX7" s="21">
        <f t="shared" si="537"/>
        <v>0</v>
      </c>
      <c r="AY7" s="21"/>
      <c r="AZ7" s="21">
        <f t="shared" si="538"/>
        <v>0</v>
      </c>
      <c r="BA7" s="21"/>
      <c r="BB7" s="21">
        <f t="shared" si="539"/>
        <v>0</v>
      </c>
      <c r="BC7" s="21"/>
      <c r="BD7" s="21">
        <f t="shared" si="540"/>
        <v>0</v>
      </c>
      <c r="BE7" s="21"/>
      <c r="BF7" s="21">
        <f t="shared" si="541"/>
        <v>0</v>
      </c>
      <c r="BG7" s="21"/>
      <c r="BH7" s="21">
        <f t="shared" si="542"/>
        <v>0</v>
      </c>
      <c r="BI7" s="21"/>
      <c r="BJ7" s="21">
        <f t="shared" si="543"/>
        <v>0</v>
      </c>
      <c r="BK7" s="21"/>
      <c r="BL7" s="21">
        <f t="shared" si="544"/>
        <v>0</v>
      </c>
      <c r="BM7" s="21"/>
      <c r="BN7" s="21">
        <f t="shared" si="545"/>
        <v>0</v>
      </c>
      <c r="BO7" s="21"/>
      <c r="BP7" s="21">
        <f t="shared" si="546"/>
        <v>0</v>
      </c>
      <c r="BQ7" s="21"/>
      <c r="BR7" s="21">
        <f t="shared" si="547"/>
        <v>0</v>
      </c>
      <c r="BS7" s="21"/>
      <c r="BT7" s="21">
        <f t="shared" si="548"/>
        <v>0</v>
      </c>
      <c r="BU7" s="21"/>
      <c r="BV7" s="21">
        <f t="shared" si="549"/>
        <v>0</v>
      </c>
      <c r="BW7" s="21"/>
      <c r="BX7" s="21">
        <f t="shared" si="550"/>
        <v>0</v>
      </c>
      <c r="BY7" s="21"/>
      <c r="BZ7" s="21">
        <f t="shared" si="551"/>
        <v>0</v>
      </c>
      <c r="CA7" s="21"/>
      <c r="CB7" s="21">
        <f t="shared" si="552"/>
        <v>0</v>
      </c>
      <c r="CC7" s="21"/>
      <c r="CD7" s="21">
        <f t="shared" si="553"/>
        <v>0</v>
      </c>
      <c r="CE7" s="21"/>
      <c r="CF7" s="21">
        <f t="shared" si="554"/>
        <v>0</v>
      </c>
      <c r="CG7" s="21"/>
      <c r="CH7" s="21">
        <f t="shared" si="555"/>
        <v>0</v>
      </c>
      <c r="CI7" s="21"/>
      <c r="CJ7" s="21">
        <f t="shared" si="556"/>
        <v>0</v>
      </c>
      <c r="CK7" s="21"/>
      <c r="CL7" s="21">
        <f t="shared" si="557"/>
        <v>0</v>
      </c>
      <c r="CM7" s="21"/>
      <c r="CN7" s="21">
        <f t="shared" si="558"/>
        <v>0</v>
      </c>
      <c r="CO7" s="21"/>
      <c r="CP7" s="21">
        <f t="shared" si="559"/>
        <v>0</v>
      </c>
      <c r="CQ7" s="21"/>
      <c r="CR7" s="21">
        <f t="shared" si="560"/>
        <v>0</v>
      </c>
      <c r="CS7" s="21"/>
      <c r="CT7" s="21">
        <f t="shared" si="561"/>
        <v>0</v>
      </c>
      <c r="CU7" s="21"/>
      <c r="CV7" s="21">
        <f t="shared" si="562"/>
        <v>0</v>
      </c>
      <c r="CW7" s="21"/>
      <c r="CX7" s="21">
        <f t="shared" si="563"/>
        <v>0</v>
      </c>
      <c r="CY7" s="21"/>
      <c r="CZ7" s="21">
        <f t="shared" si="564"/>
        <v>0</v>
      </c>
      <c r="DA7" s="21"/>
      <c r="DB7" s="21">
        <f t="shared" si="565"/>
        <v>0</v>
      </c>
      <c r="DC7" s="21"/>
      <c r="DD7" s="21">
        <f t="shared" si="566"/>
        <v>0</v>
      </c>
      <c r="DE7" s="21"/>
      <c r="DF7" s="21">
        <f t="shared" si="567"/>
        <v>0</v>
      </c>
      <c r="DG7" s="21"/>
      <c r="DH7" s="21">
        <f t="shared" si="568"/>
        <v>0</v>
      </c>
      <c r="DI7" s="21"/>
      <c r="DJ7" s="21">
        <f t="shared" si="569"/>
        <v>0</v>
      </c>
      <c r="DK7" s="21"/>
      <c r="DL7" s="21">
        <f t="shared" si="570"/>
        <v>0</v>
      </c>
      <c r="DM7" s="21"/>
      <c r="DN7" s="21">
        <f t="shared" si="571"/>
        <v>0</v>
      </c>
      <c r="DO7" s="21"/>
      <c r="DP7" s="21">
        <f t="shared" si="572"/>
        <v>0</v>
      </c>
      <c r="DQ7" s="21"/>
      <c r="DR7" s="21">
        <f t="shared" si="573"/>
        <v>0</v>
      </c>
      <c r="DS7" s="21"/>
      <c r="DT7" s="21">
        <f t="shared" si="574"/>
        <v>0</v>
      </c>
      <c r="DU7" s="21"/>
      <c r="DV7" s="21">
        <f t="shared" si="575"/>
        <v>0</v>
      </c>
      <c r="DW7" s="21"/>
      <c r="DX7" s="21">
        <f t="shared" si="576"/>
        <v>0</v>
      </c>
      <c r="DY7" s="21"/>
      <c r="DZ7" s="21">
        <f t="shared" si="577"/>
        <v>0</v>
      </c>
      <c r="EA7" s="21"/>
      <c r="EB7" s="21">
        <f t="shared" si="578"/>
        <v>0</v>
      </c>
      <c r="EC7" s="21"/>
      <c r="ED7" s="21">
        <f t="shared" si="579"/>
        <v>0</v>
      </c>
      <c r="EE7" s="21"/>
      <c r="EF7" s="21">
        <f t="shared" si="580"/>
        <v>0</v>
      </c>
      <c r="EG7" s="21"/>
      <c r="EH7" s="21">
        <f t="shared" si="581"/>
        <v>0</v>
      </c>
      <c r="EI7" s="21"/>
      <c r="EJ7" s="21">
        <f t="shared" si="582"/>
        <v>0</v>
      </c>
      <c r="EK7" s="21"/>
      <c r="EL7" s="21">
        <f t="shared" si="583"/>
        <v>0</v>
      </c>
      <c r="EM7" s="21"/>
      <c r="EN7" s="21">
        <f t="shared" si="584"/>
        <v>0</v>
      </c>
      <c r="EO7" s="21"/>
      <c r="EP7" s="21">
        <f t="shared" si="585"/>
        <v>0</v>
      </c>
      <c r="EQ7" s="21"/>
      <c r="ER7" s="21">
        <f t="shared" si="586"/>
        <v>0</v>
      </c>
      <c r="ES7" s="21"/>
      <c r="ET7" s="21">
        <f t="shared" si="587"/>
        <v>0</v>
      </c>
      <c r="EU7" s="21"/>
      <c r="EV7" s="21">
        <f t="shared" si="588"/>
        <v>0</v>
      </c>
      <c r="EW7" s="21"/>
      <c r="EX7" s="21">
        <f t="shared" si="589"/>
        <v>0</v>
      </c>
      <c r="EY7" s="21"/>
      <c r="EZ7" s="21">
        <f t="shared" si="590"/>
        <v>0</v>
      </c>
      <c r="FA7" s="21"/>
      <c r="FB7" s="21">
        <f t="shared" si="591"/>
        <v>0</v>
      </c>
      <c r="FC7" s="21"/>
      <c r="FD7" s="21">
        <f t="shared" si="592"/>
        <v>0</v>
      </c>
      <c r="FE7" s="21"/>
      <c r="FF7" s="21">
        <f t="shared" si="593"/>
        <v>0</v>
      </c>
      <c r="FG7" s="21"/>
      <c r="FH7" s="21">
        <f t="shared" si="594"/>
        <v>0</v>
      </c>
      <c r="FI7" s="21"/>
      <c r="FJ7" s="21">
        <f t="shared" si="595"/>
        <v>0</v>
      </c>
      <c r="FK7" s="21"/>
      <c r="FL7" s="21">
        <f t="shared" si="596"/>
        <v>0</v>
      </c>
      <c r="FM7" s="21"/>
      <c r="FN7" s="21">
        <f t="shared" si="597"/>
        <v>0</v>
      </c>
      <c r="FO7" s="21"/>
      <c r="FP7" s="21">
        <f t="shared" si="598"/>
        <v>0</v>
      </c>
      <c r="FQ7" s="21"/>
      <c r="FR7" s="21">
        <f t="shared" si="599"/>
        <v>0</v>
      </c>
      <c r="FS7" s="21"/>
      <c r="FT7" s="21">
        <f t="shared" si="600"/>
        <v>0</v>
      </c>
      <c r="FU7" s="21">
        <v>17</v>
      </c>
      <c r="FV7" s="21">
        <f t="shared" si="601"/>
        <v>0</v>
      </c>
      <c r="FW7" s="21"/>
      <c r="FX7" s="21">
        <f t="shared" si="602"/>
        <v>23</v>
      </c>
      <c r="FY7" s="21">
        <v>30</v>
      </c>
      <c r="FZ7" s="21">
        <f t="shared" si="603"/>
        <v>23</v>
      </c>
      <c r="GA7" s="21">
        <v>44</v>
      </c>
      <c r="GB7" s="21">
        <f t="shared" si="604"/>
        <v>23</v>
      </c>
      <c r="GC7" s="21">
        <v>39</v>
      </c>
      <c r="GD7" s="21">
        <f t="shared" si="605"/>
        <v>23</v>
      </c>
      <c r="GE7" s="21">
        <v>41</v>
      </c>
      <c r="GF7" s="21">
        <f t="shared" si="606"/>
        <v>23</v>
      </c>
      <c r="GG7" s="21"/>
      <c r="GH7" s="21">
        <f t="shared" si="607"/>
        <v>23</v>
      </c>
      <c r="GI7" s="21">
        <v>38</v>
      </c>
      <c r="GJ7" s="21">
        <f t="shared" si="608"/>
        <v>23</v>
      </c>
      <c r="GK7" s="21"/>
      <c r="GL7" s="21">
        <f t="shared" si="609"/>
        <v>23</v>
      </c>
      <c r="GM7" s="21">
        <v>44</v>
      </c>
      <c r="GN7" s="21">
        <f t="shared" si="610"/>
        <v>23</v>
      </c>
      <c r="GO7" s="21"/>
      <c r="GP7" s="21">
        <f t="shared" si="611"/>
        <v>23</v>
      </c>
      <c r="GQ7" s="21"/>
      <c r="GR7" s="21">
        <f t="shared" si="612"/>
        <v>23</v>
      </c>
      <c r="GS7" s="21"/>
      <c r="GT7" s="21">
        <f t="shared" si="613"/>
        <v>0</v>
      </c>
      <c r="GU7" s="21"/>
      <c r="GV7" s="21">
        <f t="shared" si="614"/>
        <v>0</v>
      </c>
      <c r="GW7" s="21"/>
      <c r="GX7" s="21">
        <f t="shared" si="615"/>
        <v>0</v>
      </c>
      <c r="GY7" s="21"/>
      <c r="GZ7" s="21">
        <f t="shared" si="616"/>
        <v>0</v>
      </c>
      <c r="HA7" s="21"/>
      <c r="HB7" s="21">
        <f t="shared" si="617"/>
        <v>0</v>
      </c>
      <c r="HC7" s="21"/>
      <c r="HD7" s="21">
        <f t="shared" si="618"/>
        <v>0</v>
      </c>
      <c r="HE7" s="21"/>
      <c r="HF7" s="21">
        <f t="shared" si="619"/>
        <v>0</v>
      </c>
      <c r="HG7" s="21"/>
      <c r="HH7" s="21">
        <f t="shared" si="620"/>
        <v>0</v>
      </c>
      <c r="HI7" s="21"/>
      <c r="HJ7" s="21">
        <f t="shared" si="621"/>
        <v>0</v>
      </c>
      <c r="HK7" s="21"/>
      <c r="HL7" s="21">
        <f t="shared" si="622"/>
        <v>0</v>
      </c>
      <c r="HM7" s="21"/>
      <c r="HN7" s="21">
        <f t="shared" si="623"/>
        <v>0</v>
      </c>
      <c r="HO7" s="21"/>
      <c r="HP7" s="21">
        <f t="shared" si="624"/>
        <v>0</v>
      </c>
      <c r="HQ7" s="21"/>
      <c r="HR7" s="21">
        <f t="shared" si="625"/>
        <v>0</v>
      </c>
      <c r="HS7" s="21"/>
      <c r="HT7" s="21">
        <f t="shared" si="626"/>
        <v>0</v>
      </c>
      <c r="HU7" s="21"/>
      <c r="HV7" s="21">
        <f t="shared" si="627"/>
        <v>0</v>
      </c>
      <c r="HW7" s="21"/>
      <c r="HX7" s="21">
        <f t="shared" si="628"/>
        <v>0</v>
      </c>
      <c r="HY7" s="21"/>
      <c r="HZ7" s="21">
        <f t="shared" si="629"/>
        <v>0</v>
      </c>
      <c r="IA7" s="21"/>
      <c r="IB7" s="21">
        <f t="shared" si="630"/>
        <v>0</v>
      </c>
      <c r="IC7" s="21"/>
      <c r="ID7" s="21">
        <f t="shared" si="631"/>
        <v>0</v>
      </c>
      <c r="IE7" s="21"/>
      <c r="IF7" s="21">
        <f t="shared" si="632"/>
        <v>0</v>
      </c>
      <c r="IG7" s="21"/>
      <c r="IH7" s="21">
        <f t="shared" si="633"/>
        <v>0</v>
      </c>
      <c r="II7" s="21"/>
      <c r="IJ7" s="21">
        <f t="shared" si="634"/>
        <v>0</v>
      </c>
      <c r="IK7" s="21"/>
      <c r="IL7" s="21">
        <f t="shared" si="635"/>
        <v>0</v>
      </c>
      <c r="IM7" s="21"/>
      <c r="IN7" s="21">
        <f t="shared" si="636"/>
        <v>0</v>
      </c>
      <c r="IO7" s="21"/>
      <c r="IP7" s="21">
        <f t="shared" si="637"/>
        <v>0</v>
      </c>
      <c r="IQ7" s="21"/>
      <c r="IR7" s="21">
        <f t="shared" si="638"/>
        <v>0</v>
      </c>
      <c r="IS7" s="21"/>
      <c r="IT7" s="21">
        <f t="shared" si="639"/>
        <v>0</v>
      </c>
      <c r="IU7" s="21"/>
      <c r="IV7" s="21">
        <f t="shared" si="640"/>
        <v>0</v>
      </c>
      <c r="IW7" s="21"/>
      <c r="IX7" s="21">
        <f t="shared" si="641"/>
        <v>0</v>
      </c>
      <c r="IY7" s="21"/>
      <c r="IZ7" s="21">
        <f t="shared" si="642"/>
        <v>0</v>
      </c>
      <c r="JA7" s="21"/>
      <c r="JB7" s="21">
        <f t="shared" si="643"/>
        <v>0</v>
      </c>
      <c r="JC7" s="21"/>
      <c r="JD7" s="21">
        <f t="shared" si="644"/>
        <v>0</v>
      </c>
      <c r="JE7" s="21"/>
      <c r="JF7" s="21">
        <f t="shared" si="645"/>
        <v>0</v>
      </c>
      <c r="JG7" s="21"/>
      <c r="JH7" s="21">
        <f t="shared" si="646"/>
        <v>0</v>
      </c>
      <c r="JI7" s="21"/>
      <c r="JJ7" s="21">
        <f t="shared" si="647"/>
        <v>0</v>
      </c>
      <c r="JK7" s="21"/>
      <c r="JL7" s="21">
        <f t="shared" si="648"/>
        <v>0</v>
      </c>
      <c r="JM7" s="21"/>
      <c r="JN7" s="21">
        <f t="shared" si="649"/>
        <v>0</v>
      </c>
      <c r="JO7" s="21"/>
      <c r="JP7" s="21">
        <f t="shared" si="650"/>
        <v>0</v>
      </c>
      <c r="JQ7" s="21"/>
      <c r="JR7" s="21">
        <f t="shared" si="651"/>
        <v>0</v>
      </c>
      <c r="JS7" s="21"/>
      <c r="JT7" s="21">
        <f t="shared" si="652"/>
        <v>0</v>
      </c>
      <c r="JU7" s="21"/>
      <c r="JV7" s="21">
        <f t="shared" si="653"/>
        <v>0</v>
      </c>
      <c r="JW7" s="21"/>
      <c r="JX7" s="21">
        <f t="shared" si="654"/>
        <v>0</v>
      </c>
      <c r="JY7" s="21"/>
      <c r="JZ7" s="21">
        <f t="shared" si="655"/>
        <v>0</v>
      </c>
      <c r="KA7" s="21"/>
      <c r="KB7" s="21">
        <f t="shared" si="656"/>
        <v>0</v>
      </c>
      <c r="KC7" s="21"/>
      <c r="KD7" s="21">
        <f t="shared" si="657"/>
        <v>0</v>
      </c>
      <c r="KE7" s="21"/>
      <c r="KF7" s="21">
        <f t="shared" si="658"/>
        <v>0</v>
      </c>
      <c r="KG7" s="21"/>
      <c r="KH7" s="21">
        <f t="shared" si="659"/>
        <v>0</v>
      </c>
      <c r="KI7" s="21"/>
      <c r="KJ7" s="21">
        <f t="shared" si="660"/>
        <v>0</v>
      </c>
      <c r="KK7" s="21"/>
      <c r="KL7" s="21">
        <f t="shared" si="661"/>
        <v>0</v>
      </c>
      <c r="KM7" s="21"/>
      <c r="KN7" s="21">
        <f t="shared" si="662"/>
        <v>0</v>
      </c>
      <c r="KO7" s="21"/>
      <c r="KP7" s="21">
        <f t="shared" si="663"/>
        <v>0</v>
      </c>
      <c r="KQ7" s="21"/>
      <c r="KR7" s="21">
        <f t="shared" si="664"/>
        <v>0</v>
      </c>
      <c r="KS7" s="21"/>
      <c r="KT7" s="21">
        <f t="shared" si="665"/>
        <v>0</v>
      </c>
      <c r="KU7" s="21"/>
      <c r="KV7" s="21">
        <f t="shared" si="666"/>
        <v>0</v>
      </c>
      <c r="KW7" s="21"/>
      <c r="KX7" s="21">
        <f t="shared" si="667"/>
        <v>0</v>
      </c>
      <c r="KY7" s="21"/>
      <c r="KZ7" s="21">
        <f t="shared" si="668"/>
        <v>0</v>
      </c>
      <c r="LA7" s="21"/>
      <c r="LB7" s="21">
        <f t="shared" si="669"/>
        <v>0</v>
      </c>
      <c r="LC7" s="21"/>
      <c r="LD7" s="21">
        <f t="shared" si="670"/>
        <v>0</v>
      </c>
      <c r="LE7" s="21"/>
      <c r="LF7" s="21">
        <f t="shared" si="671"/>
        <v>0</v>
      </c>
      <c r="LG7" s="21"/>
      <c r="LH7" s="21">
        <f t="shared" si="672"/>
        <v>0</v>
      </c>
      <c r="LI7" s="21"/>
      <c r="LJ7" s="21">
        <f t="shared" si="673"/>
        <v>0</v>
      </c>
      <c r="LK7" s="21"/>
      <c r="LL7" s="21">
        <f t="shared" si="674"/>
        <v>0</v>
      </c>
      <c r="LM7" s="21"/>
      <c r="LN7" s="21">
        <f t="shared" si="675"/>
        <v>0</v>
      </c>
      <c r="LO7" s="21"/>
      <c r="LP7" s="21">
        <f t="shared" si="676"/>
        <v>0</v>
      </c>
      <c r="LQ7" s="21"/>
      <c r="LR7" s="21">
        <f t="shared" si="677"/>
        <v>0</v>
      </c>
      <c r="LS7" s="21"/>
      <c r="LT7" s="21">
        <f t="shared" si="678"/>
        <v>0</v>
      </c>
      <c r="LU7" s="21"/>
      <c r="LV7" s="21">
        <f t="shared" si="679"/>
        <v>0</v>
      </c>
      <c r="LW7" s="21"/>
      <c r="LX7" s="21">
        <f t="shared" si="680"/>
        <v>0</v>
      </c>
      <c r="LY7" s="21"/>
      <c r="LZ7" s="21">
        <f t="shared" si="681"/>
        <v>0</v>
      </c>
      <c r="MA7" s="21"/>
      <c r="MB7" s="21">
        <f t="shared" si="682"/>
        <v>0</v>
      </c>
      <c r="MC7" s="21"/>
      <c r="MD7" s="21">
        <f t="shared" si="683"/>
        <v>0</v>
      </c>
      <c r="ME7" s="21"/>
      <c r="MF7" s="21">
        <f t="shared" si="684"/>
        <v>0</v>
      </c>
      <c r="MG7" s="21"/>
      <c r="MH7" s="21">
        <f t="shared" si="685"/>
        <v>0</v>
      </c>
      <c r="MI7" s="21"/>
      <c r="MJ7" s="21">
        <f t="shared" si="686"/>
        <v>0</v>
      </c>
      <c r="MK7" s="21"/>
      <c r="ML7" s="21">
        <f t="shared" si="687"/>
        <v>0</v>
      </c>
      <c r="MM7" s="21"/>
      <c r="MN7" s="21">
        <f t="shared" si="688"/>
        <v>0</v>
      </c>
      <c r="MO7" s="21"/>
      <c r="MP7" s="21">
        <f t="shared" si="689"/>
        <v>0</v>
      </c>
      <c r="MQ7" s="21"/>
      <c r="MR7" s="21">
        <f t="shared" si="690"/>
        <v>0</v>
      </c>
      <c r="MS7" s="21"/>
      <c r="MT7" s="21">
        <f t="shared" si="691"/>
        <v>0</v>
      </c>
      <c r="MU7" s="21"/>
      <c r="MV7" s="21">
        <f t="shared" si="692"/>
        <v>0</v>
      </c>
      <c r="MW7" s="21"/>
      <c r="MX7" s="21">
        <f t="shared" si="693"/>
        <v>0</v>
      </c>
      <c r="MY7" s="21"/>
      <c r="MZ7" s="21">
        <f t="shared" si="694"/>
        <v>0</v>
      </c>
      <c r="NA7" s="21"/>
      <c r="NB7" s="21">
        <f t="shared" si="695"/>
        <v>0</v>
      </c>
      <c r="NC7" s="21"/>
      <c r="ND7" s="21">
        <f t="shared" si="696"/>
        <v>0</v>
      </c>
      <c r="NE7" s="21"/>
      <c r="NF7" s="21">
        <f t="shared" si="697"/>
        <v>0</v>
      </c>
      <c r="NG7" s="21"/>
      <c r="NH7" s="21">
        <f t="shared" si="698"/>
        <v>0</v>
      </c>
      <c r="NI7" s="21"/>
      <c r="NJ7" s="21">
        <f t="shared" si="699"/>
        <v>0</v>
      </c>
      <c r="NK7" s="21"/>
      <c r="NL7" s="21">
        <f t="shared" si="700"/>
        <v>0</v>
      </c>
      <c r="NM7" s="21"/>
      <c r="NN7" s="21">
        <f t="shared" si="701"/>
        <v>0</v>
      </c>
      <c r="NO7" s="21"/>
      <c r="NP7" s="21">
        <f t="shared" si="702"/>
        <v>0</v>
      </c>
      <c r="NQ7" s="21"/>
      <c r="NR7" s="21">
        <f t="shared" si="703"/>
        <v>0</v>
      </c>
      <c r="NS7" s="21"/>
      <c r="NT7" s="21">
        <f t="shared" si="704"/>
        <v>0</v>
      </c>
      <c r="NU7" s="21"/>
      <c r="NV7" s="21">
        <f t="shared" si="705"/>
        <v>0</v>
      </c>
      <c r="NW7" s="21"/>
      <c r="NX7" s="21">
        <f t="shared" si="706"/>
        <v>0</v>
      </c>
      <c r="NY7" s="21"/>
      <c r="NZ7" s="21">
        <f t="shared" si="707"/>
        <v>0</v>
      </c>
      <c r="OA7" s="21"/>
      <c r="OB7" s="21">
        <f t="shared" si="708"/>
        <v>0</v>
      </c>
      <c r="OC7" s="21"/>
      <c r="OD7" s="21">
        <f t="shared" si="709"/>
        <v>0</v>
      </c>
      <c r="OE7" s="21"/>
      <c r="OF7" s="21">
        <f t="shared" si="710"/>
        <v>0</v>
      </c>
      <c r="OG7" s="21"/>
      <c r="OH7" s="21">
        <f t="shared" si="711"/>
        <v>0</v>
      </c>
      <c r="OI7" s="21"/>
      <c r="OJ7" s="21">
        <f t="shared" si="712"/>
        <v>0</v>
      </c>
      <c r="OK7" s="21"/>
      <c r="OL7" s="21">
        <f t="shared" si="713"/>
        <v>0</v>
      </c>
      <c r="OM7" s="21"/>
      <c r="ON7" s="21">
        <f t="shared" si="714"/>
        <v>0</v>
      </c>
      <c r="OO7" s="21"/>
      <c r="OP7" s="21">
        <f t="shared" si="714"/>
        <v>0</v>
      </c>
      <c r="OQ7" s="21"/>
      <c r="OR7" s="21">
        <f t="shared" si="714"/>
        <v>0</v>
      </c>
      <c r="OS7" s="21"/>
      <c r="OT7" s="21">
        <f t="shared" si="714"/>
        <v>0</v>
      </c>
      <c r="OU7" s="21"/>
      <c r="OV7" s="21">
        <f t="shared" si="714"/>
        <v>0</v>
      </c>
      <c r="OW7" s="21"/>
      <c r="OX7" s="21">
        <f t="shared" si="714"/>
        <v>0</v>
      </c>
      <c r="OY7" s="21"/>
      <c r="OZ7" s="21">
        <f t="shared" si="714"/>
        <v>0</v>
      </c>
      <c r="PA7" s="21"/>
      <c r="PB7" s="21">
        <f t="shared" si="715"/>
        <v>0</v>
      </c>
      <c r="PC7" s="21"/>
      <c r="PD7" s="21">
        <f t="shared" si="715"/>
        <v>0</v>
      </c>
      <c r="PE7" s="21"/>
      <c r="PF7" s="21">
        <f t="shared" si="715"/>
        <v>0</v>
      </c>
      <c r="PG7" s="21"/>
      <c r="PH7" s="21">
        <f t="shared" si="715"/>
        <v>0</v>
      </c>
      <c r="PI7" s="21"/>
      <c r="PJ7" s="21">
        <f t="shared" si="715"/>
        <v>0</v>
      </c>
      <c r="PK7" s="21"/>
      <c r="PL7" s="21">
        <f t="shared" si="715"/>
        <v>0</v>
      </c>
      <c r="PM7" s="21"/>
      <c r="PN7" s="21">
        <f t="shared" si="716"/>
        <v>0</v>
      </c>
      <c r="PO7" s="21"/>
      <c r="PP7" s="21">
        <f t="shared" si="716"/>
        <v>0</v>
      </c>
      <c r="PQ7" s="21"/>
      <c r="PR7" s="21">
        <f t="shared" si="716"/>
        <v>0</v>
      </c>
      <c r="PS7" s="21"/>
      <c r="PT7" s="21">
        <f t="shared" si="716"/>
        <v>0</v>
      </c>
      <c r="PU7" s="21"/>
      <c r="PV7" s="21">
        <f t="shared" si="716"/>
        <v>0</v>
      </c>
      <c r="PW7" s="21"/>
      <c r="PX7" s="21">
        <f t="shared" si="716"/>
        <v>0</v>
      </c>
      <c r="PY7" s="21"/>
      <c r="PZ7" s="21">
        <f t="shared" si="717"/>
        <v>0</v>
      </c>
      <c r="QA7" s="21"/>
      <c r="QB7" s="21">
        <f t="shared" si="717"/>
        <v>0</v>
      </c>
      <c r="QC7" s="21"/>
      <c r="QD7" s="21">
        <f t="shared" si="717"/>
        <v>0</v>
      </c>
      <c r="QE7" s="21"/>
      <c r="QF7" s="21">
        <f t="shared" si="717"/>
        <v>0</v>
      </c>
      <c r="QG7" s="21"/>
      <c r="QH7" s="21">
        <f t="shared" si="717"/>
        <v>0</v>
      </c>
      <c r="QI7" s="21"/>
      <c r="QJ7" s="21">
        <f t="shared" si="717"/>
        <v>0</v>
      </c>
      <c r="QK7" s="21"/>
      <c r="QL7" s="21">
        <f t="shared" si="718"/>
        <v>0</v>
      </c>
      <c r="QM7" s="21"/>
      <c r="QN7" s="21">
        <f t="shared" si="718"/>
        <v>0</v>
      </c>
      <c r="QO7" s="21"/>
      <c r="QP7" s="21">
        <f t="shared" si="718"/>
        <v>0</v>
      </c>
      <c r="QQ7" s="21"/>
      <c r="QR7" s="21">
        <f t="shared" si="718"/>
        <v>0</v>
      </c>
      <c r="QS7" s="21"/>
      <c r="QT7" s="21">
        <f t="shared" si="718"/>
        <v>0</v>
      </c>
      <c r="QU7" s="21"/>
      <c r="QV7" s="21">
        <f t="shared" si="718"/>
        <v>0</v>
      </c>
      <c r="QW7" s="21"/>
      <c r="QX7" s="21">
        <f t="shared" si="719"/>
        <v>0</v>
      </c>
      <c r="QY7" s="21"/>
      <c r="QZ7" s="21">
        <f t="shared" si="719"/>
        <v>0</v>
      </c>
      <c r="RA7" s="21"/>
      <c r="RB7" s="21">
        <f t="shared" si="719"/>
        <v>0</v>
      </c>
      <c r="RC7" s="21"/>
      <c r="RD7" s="21">
        <f t="shared" si="719"/>
        <v>0</v>
      </c>
      <c r="RE7" s="21"/>
      <c r="RF7" s="21">
        <f t="shared" si="719"/>
        <v>0</v>
      </c>
      <c r="RG7" s="21"/>
      <c r="RH7" s="21">
        <f t="shared" si="719"/>
        <v>0</v>
      </c>
      <c r="RI7" s="21"/>
      <c r="RJ7" s="21">
        <f t="shared" si="720"/>
        <v>0</v>
      </c>
      <c r="RK7" s="21"/>
      <c r="RL7" s="21">
        <f t="shared" si="721"/>
        <v>0</v>
      </c>
      <c r="RM7" s="21"/>
      <c r="RN7" s="21">
        <f t="shared" si="722"/>
        <v>0</v>
      </c>
      <c r="RO7" s="21"/>
      <c r="RP7" s="21">
        <f t="shared" si="723"/>
        <v>0</v>
      </c>
      <c r="RQ7" s="21"/>
      <c r="RR7" s="21">
        <f t="shared" si="724"/>
        <v>0</v>
      </c>
      <c r="RS7" s="21"/>
      <c r="RT7" s="21">
        <f t="shared" si="725"/>
        <v>0</v>
      </c>
      <c r="RU7" s="21"/>
      <c r="RV7" s="21">
        <f t="shared" si="726"/>
        <v>0</v>
      </c>
      <c r="RW7" s="21"/>
      <c r="RX7" s="21">
        <f t="shared" si="727"/>
        <v>0</v>
      </c>
      <c r="RY7" s="21"/>
      <c r="RZ7" s="21">
        <f t="shared" si="728"/>
        <v>0</v>
      </c>
      <c r="SA7" s="21"/>
      <c r="SB7" s="21">
        <f t="shared" si="729"/>
        <v>0</v>
      </c>
      <c r="SC7" s="21"/>
      <c r="SD7" s="21">
        <f t="shared" si="730"/>
        <v>0</v>
      </c>
      <c r="SE7" s="21"/>
      <c r="SF7" s="21">
        <f t="shared" si="731"/>
        <v>0</v>
      </c>
      <c r="SG7" s="21"/>
      <c r="SH7" s="21">
        <f t="shared" si="732"/>
        <v>0</v>
      </c>
      <c r="SI7" s="21"/>
      <c r="SJ7" s="21">
        <f t="shared" si="733"/>
        <v>0</v>
      </c>
      <c r="SK7" s="21"/>
      <c r="SL7" s="21">
        <f t="shared" si="734"/>
        <v>0</v>
      </c>
      <c r="SM7" s="21"/>
      <c r="SN7" s="21">
        <f t="shared" si="735"/>
        <v>0</v>
      </c>
      <c r="SO7" s="21"/>
      <c r="SP7" s="21">
        <f t="shared" si="736"/>
        <v>0</v>
      </c>
      <c r="SQ7" s="21"/>
      <c r="SR7" s="21">
        <f t="shared" si="737"/>
        <v>0</v>
      </c>
      <c r="SS7" s="21"/>
      <c r="ST7" s="21">
        <f t="shared" si="738"/>
        <v>0</v>
      </c>
      <c r="SU7" s="21"/>
      <c r="SV7" s="21">
        <f t="shared" si="739"/>
        <v>0</v>
      </c>
      <c r="SW7" s="21"/>
      <c r="SX7" s="21">
        <f t="shared" si="740"/>
        <v>0</v>
      </c>
      <c r="SY7" s="21"/>
      <c r="SZ7" s="21">
        <f t="shared" si="741"/>
        <v>0</v>
      </c>
      <c r="TA7" s="21"/>
      <c r="TB7" s="21">
        <f t="shared" si="742"/>
        <v>0</v>
      </c>
      <c r="TC7" s="21"/>
      <c r="TD7" s="21">
        <f t="shared" si="743"/>
        <v>0</v>
      </c>
      <c r="TE7" s="21"/>
      <c r="TF7" s="21">
        <f t="shared" si="744"/>
        <v>0</v>
      </c>
      <c r="TG7" s="21"/>
      <c r="TH7" s="21">
        <f t="shared" si="745"/>
        <v>0</v>
      </c>
      <c r="TI7" s="21"/>
      <c r="TJ7" s="21">
        <f t="shared" si="746"/>
        <v>0</v>
      </c>
      <c r="TK7" s="21"/>
      <c r="TL7" s="21">
        <f t="shared" si="747"/>
        <v>0</v>
      </c>
      <c r="TM7" s="21"/>
      <c r="TN7" s="21">
        <f t="shared" si="748"/>
        <v>0</v>
      </c>
      <c r="TO7" s="21"/>
      <c r="TP7" s="21">
        <f t="shared" si="749"/>
        <v>0</v>
      </c>
      <c r="TQ7" s="21"/>
      <c r="TR7" s="21">
        <f t="shared" si="750"/>
        <v>0</v>
      </c>
      <c r="TS7" s="21"/>
      <c r="TT7" s="21">
        <f t="shared" si="751"/>
        <v>0</v>
      </c>
      <c r="TU7" s="21"/>
      <c r="TV7" s="21">
        <f t="shared" si="752"/>
        <v>0</v>
      </c>
      <c r="TW7" s="21"/>
      <c r="TX7" s="21">
        <f t="shared" si="753"/>
        <v>0</v>
      </c>
      <c r="TY7" s="21"/>
      <c r="TZ7" s="21">
        <f t="shared" si="754"/>
        <v>0</v>
      </c>
      <c r="UA7" s="21"/>
      <c r="UB7" s="21">
        <f t="shared" si="755"/>
        <v>0</v>
      </c>
      <c r="UC7" s="21"/>
      <c r="UD7" s="21">
        <f t="shared" si="756"/>
        <v>0</v>
      </c>
      <c r="UE7" s="21"/>
      <c r="UF7" s="21">
        <f t="shared" si="757"/>
        <v>0</v>
      </c>
      <c r="UG7" s="21"/>
      <c r="UH7" s="21">
        <f t="shared" si="758"/>
        <v>0</v>
      </c>
      <c r="UI7" s="21"/>
      <c r="UJ7" s="21">
        <f t="shared" si="759"/>
        <v>0</v>
      </c>
      <c r="UK7" s="21"/>
      <c r="UL7" s="21">
        <f t="shared" si="760"/>
        <v>0</v>
      </c>
      <c r="UM7" s="21"/>
      <c r="UN7" s="21">
        <f t="shared" si="761"/>
        <v>0</v>
      </c>
      <c r="UO7" s="21"/>
      <c r="UP7" s="21">
        <f t="shared" si="762"/>
        <v>0</v>
      </c>
      <c r="UQ7" s="21"/>
      <c r="UR7" s="21">
        <f t="shared" si="763"/>
        <v>0</v>
      </c>
      <c r="US7" s="21"/>
      <c r="UT7" s="21">
        <f t="shared" si="764"/>
        <v>0</v>
      </c>
      <c r="UU7" s="21"/>
      <c r="UV7" s="21">
        <f t="shared" si="765"/>
        <v>0</v>
      </c>
      <c r="UW7" s="21"/>
      <c r="UX7" s="21">
        <f t="shared" si="766"/>
        <v>0</v>
      </c>
      <c r="UY7" s="21"/>
      <c r="UZ7" s="21">
        <f t="shared" si="767"/>
        <v>0</v>
      </c>
      <c r="VA7" s="21"/>
      <c r="VB7" s="21">
        <f t="shared" si="768"/>
        <v>0</v>
      </c>
      <c r="VC7" s="21"/>
      <c r="VD7" s="21">
        <f t="shared" si="769"/>
        <v>0</v>
      </c>
      <c r="VE7" s="21"/>
      <c r="VF7" s="21">
        <f t="shared" si="770"/>
        <v>0</v>
      </c>
      <c r="VG7" s="21"/>
      <c r="VH7" s="21">
        <f t="shared" si="771"/>
        <v>0</v>
      </c>
      <c r="VI7" s="21"/>
      <c r="VJ7" s="21">
        <f t="shared" si="772"/>
        <v>0</v>
      </c>
      <c r="VK7" s="21"/>
      <c r="VL7" s="21">
        <f t="shared" si="773"/>
        <v>0</v>
      </c>
      <c r="VM7" s="21"/>
      <c r="VN7" s="21">
        <f t="shared" si="774"/>
        <v>0</v>
      </c>
      <c r="VO7" s="21"/>
      <c r="VP7" s="21">
        <f t="shared" si="775"/>
        <v>0</v>
      </c>
      <c r="VQ7" s="21"/>
      <c r="VR7" s="21">
        <f t="shared" si="714"/>
        <v>0</v>
      </c>
      <c r="VS7" s="21"/>
      <c r="VT7" s="21">
        <f t="shared" si="776"/>
        <v>0</v>
      </c>
      <c r="VU7" s="21"/>
      <c r="VV7" s="21">
        <f t="shared" si="776"/>
        <v>0</v>
      </c>
      <c r="VW7" s="21"/>
      <c r="VX7" s="21">
        <f t="shared" si="777"/>
        <v>0</v>
      </c>
      <c r="VY7" s="21"/>
      <c r="VZ7" s="21">
        <f t="shared" si="777"/>
        <v>0</v>
      </c>
      <c r="WA7" s="21"/>
      <c r="WB7" s="21">
        <f t="shared" si="777"/>
        <v>0</v>
      </c>
      <c r="WC7" s="21"/>
      <c r="WD7" s="21">
        <f t="shared" si="777"/>
        <v>0</v>
      </c>
      <c r="WE7" s="21"/>
      <c r="WF7" s="21">
        <f t="shared" si="777"/>
        <v>0</v>
      </c>
      <c r="WG7" s="21"/>
      <c r="WH7" s="21">
        <f t="shared" si="777"/>
        <v>0</v>
      </c>
      <c r="WI7" s="21"/>
      <c r="WJ7" s="21">
        <f t="shared" si="777"/>
        <v>0</v>
      </c>
      <c r="WK7" s="21"/>
      <c r="WL7" s="21">
        <f t="shared" si="777"/>
        <v>0</v>
      </c>
      <c r="WM7" s="21"/>
      <c r="WN7" s="21">
        <f t="shared" si="778"/>
        <v>0</v>
      </c>
      <c r="WO7" s="21"/>
      <c r="WP7" s="21">
        <f t="shared" si="778"/>
        <v>0</v>
      </c>
      <c r="WQ7" s="21"/>
      <c r="WR7" s="21">
        <f t="shared" si="778"/>
        <v>0</v>
      </c>
      <c r="WS7" s="21"/>
      <c r="WT7" s="21">
        <f t="shared" si="778"/>
        <v>0</v>
      </c>
      <c r="WU7" s="21"/>
      <c r="WV7" s="21">
        <f t="shared" si="778"/>
        <v>0</v>
      </c>
      <c r="WW7" s="21"/>
      <c r="WX7" s="21">
        <f t="shared" si="778"/>
        <v>0</v>
      </c>
      <c r="WY7" s="21"/>
      <c r="WZ7" s="21">
        <f t="shared" si="778"/>
        <v>0</v>
      </c>
      <c r="XA7" s="21"/>
      <c r="XB7" s="21">
        <f t="shared" si="778"/>
        <v>0</v>
      </c>
      <c r="XC7" s="21"/>
      <c r="XD7" s="21">
        <f t="shared" si="779"/>
        <v>0</v>
      </c>
      <c r="XE7" s="21"/>
      <c r="XF7" s="21">
        <f t="shared" si="779"/>
        <v>0</v>
      </c>
      <c r="XG7" s="21"/>
      <c r="XH7" s="21">
        <f t="shared" si="779"/>
        <v>0</v>
      </c>
      <c r="XI7" s="21"/>
      <c r="XJ7" s="21">
        <f t="shared" si="779"/>
        <v>0</v>
      </c>
      <c r="XK7" s="21"/>
      <c r="XL7" s="21">
        <f t="shared" si="779"/>
        <v>0</v>
      </c>
      <c r="XM7" s="21"/>
      <c r="XN7" s="21">
        <f t="shared" si="779"/>
        <v>0</v>
      </c>
      <c r="XO7" s="21"/>
      <c r="XP7" s="21">
        <f t="shared" si="779"/>
        <v>0</v>
      </c>
      <c r="XQ7" s="21"/>
      <c r="XR7" s="21">
        <f t="shared" si="779"/>
        <v>0</v>
      </c>
      <c r="XS7" s="21"/>
      <c r="XT7" s="21">
        <f t="shared" si="776"/>
        <v>0</v>
      </c>
      <c r="XU7" s="21"/>
      <c r="XV7" s="21">
        <f t="shared" si="776"/>
        <v>0</v>
      </c>
      <c r="XW7" s="21"/>
      <c r="XX7" s="21">
        <f t="shared" si="776"/>
        <v>0</v>
      </c>
      <c r="XY7" s="21"/>
      <c r="XZ7" s="21">
        <f t="shared" si="776"/>
        <v>0</v>
      </c>
      <c r="YA7" s="21"/>
      <c r="YB7" s="21">
        <f t="shared" si="780"/>
        <v>0</v>
      </c>
      <c r="YC7" s="21"/>
      <c r="YD7" s="21">
        <f t="shared" si="781"/>
        <v>0</v>
      </c>
      <c r="YE7" s="21"/>
      <c r="YF7" s="21">
        <f t="shared" si="782"/>
        <v>0</v>
      </c>
      <c r="YG7" s="21"/>
      <c r="YH7" s="21">
        <f t="shared" si="783"/>
        <v>0</v>
      </c>
      <c r="YI7" s="21"/>
      <c r="YJ7" s="21">
        <f t="shared" si="784"/>
        <v>0</v>
      </c>
      <c r="YK7" s="21"/>
      <c r="YL7" s="21">
        <f t="shared" si="785"/>
        <v>0</v>
      </c>
      <c r="YM7" s="21"/>
      <c r="YN7" s="21">
        <f t="shared" si="786"/>
        <v>0</v>
      </c>
      <c r="YO7" s="21"/>
      <c r="YP7" s="21">
        <f t="shared" si="787"/>
        <v>0</v>
      </c>
      <c r="YQ7" s="21"/>
      <c r="YR7" s="21">
        <f t="shared" si="788"/>
        <v>0</v>
      </c>
      <c r="YS7" s="21"/>
      <c r="YT7" s="21">
        <f t="shared" si="789"/>
        <v>0</v>
      </c>
      <c r="YU7" s="21"/>
      <c r="YV7" s="21">
        <f t="shared" si="790"/>
        <v>0</v>
      </c>
      <c r="YW7" s="21"/>
      <c r="YX7" s="21">
        <f t="shared" si="791"/>
        <v>0</v>
      </c>
      <c r="YY7" s="21"/>
      <c r="YZ7" s="21">
        <f t="shared" si="776"/>
        <v>0</v>
      </c>
      <c r="ZA7" s="21"/>
      <c r="ZB7" s="21">
        <f t="shared" si="792"/>
        <v>0</v>
      </c>
      <c r="ZC7" s="21"/>
      <c r="ZD7" s="21">
        <f t="shared" si="793"/>
        <v>0</v>
      </c>
      <c r="ZE7" s="21"/>
      <c r="ZF7" s="21">
        <f t="shared" si="794"/>
        <v>0</v>
      </c>
      <c r="ZG7" s="21"/>
      <c r="ZH7" s="21">
        <f t="shared" si="795"/>
        <v>0</v>
      </c>
      <c r="ZI7" s="21"/>
      <c r="ZJ7" s="21">
        <f t="shared" si="796"/>
        <v>0</v>
      </c>
      <c r="ZK7" s="21"/>
      <c r="ZL7" s="21">
        <f t="shared" si="797"/>
        <v>0</v>
      </c>
      <c r="ZM7" s="21"/>
      <c r="ZN7" s="21">
        <f t="shared" si="798"/>
        <v>0</v>
      </c>
      <c r="ZO7" s="21"/>
      <c r="ZP7" s="21">
        <f t="shared" si="799"/>
        <v>0</v>
      </c>
      <c r="ZQ7" s="21"/>
      <c r="ZR7" s="21">
        <f t="shared" si="800"/>
        <v>0</v>
      </c>
      <c r="ZS7" s="21"/>
      <c r="ZT7" s="21">
        <f t="shared" si="776"/>
        <v>0</v>
      </c>
      <c r="ZU7" s="21"/>
      <c r="ZV7" s="21">
        <f t="shared" si="801"/>
        <v>0</v>
      </c>
      <c r="ZW7" s="21"/>
      <c r="ZX7" s="21">
        <f t="shared" si="802"/>
        <v>0</v>
      </c>
      <c r="ZY7" s="21"/>
      <c r="ZZ7" s="21">
        <f t="shared" si="802"/>
        <v>0</v>
      </c>
      <c r="AAA7" s="21"/>
      <c r="AAB7" s="21">
        <f t="shared" si="803"/>
        <v>0</v>
      </c>
      <c r="AAC7" s="21"/>
      <c r="AAD7" s="21">
        <f t="shared" si="803"/>
        <v>0</v>
      </c>
      <c r="AAE7" s="21"/>
      <c r="AAF7" s="21">
        <f t="shared" si="804"/>
        <v>0</v>
      </c>
      <c r="AAG7" s="21"/>
      <c r="AAH7" s="21">
        <f t="shared" si="804"/>
        <v>0</v>
      </c>
      <c r="AAI7" s="21"/>
      <c r="AAJ7" s="21">
        <f t="shared" si="805"/>
        <v>0</v>
      </c>
      <c r="AAK7" s="21"/>
      <c r="AAL7" s="21">
        <f t="shared" si="805"/>
        <v>0</v>
      </c>
      <c r="AAM7" s="21"/>
      <c r="AAN7" s="21">
        <f t="shared" si="806"/>
        <v>0</v>
      </c>
      <c r="AAO7" s="21"/>
      <c r="AAP7" s="21">
        <f t="shared" si="806"/>
        <v>0</v>
      </c>
      <c r="AAQ7" s="21"/>
      <c r="AAR7" s="21">
        <f t="shared" si="807"/>
        <v>0</v>
      </c>
      <c r="AAS7" s="21"/>
      <c r="AAT7" s="21">
        <f t="shared" si="807"/>
        <v>0</v>
      </c>
      <c r="AAU7" s="21"/>
      <c r="AAV7" s="21">
        <f t="shared" si="808"/>
        <v>0</v>
      </c>
      <c r="AAW7" s="21"/>
      <c r="AAX7" s="21">
        <f t="shared" si="808"/>
        <v>0</v>
      </c>
      <c r="AAY7" s="21"/>
      <c r="AAZ7" s="21">
        <f t="shared" si="809"/>
        <v>0</v>
      </c>
      <c r="ABA7" s="21"/>
      <c r="ABB7" s="21">
        <f t="shared" si="809"/>
        <v>0</v>
      </c>
      <c r="ABC7" s="21"/>
      <c r="ABD7" s="21">
        <f t="shared" si="810"/>
        <v>0</v>
      </c>
      <c r="ABE7" s="21"/>
      <c r="ABF7" s="21">
        <f t="shared" si="810"/>
        <v>0</v>
      </c>
      <c r="ABG7" s="21"/>
      <c r="ABH7" s="21">
        <f t="shared" si="811"/>
        <v>0</v>
      </c>
      <c r="ABI7" s="21"/>
      <c r="ABJ7" s="21">
        <f t="shared" si="811"/>
        <v>0</v>
      </c>
      <c r="ABK7" s="21"/>
      <c r="ABL7" s="21">
        <f t="shared" si="812"/>
        <v>0</v>
      </c>
      <c r="ABM7" s="21"/>
      <c r="ABN7" s="21">
        <f t="shared" si="812"/>
        <v>0</v>
      </c>
      <c r="ABO7" s="21"/>
      <c r="ABP7" s="21">
        <f t="shared" si="813"/>
        <v>0</v>
      </c>
      <c r="ABQ7" s="21"/>
      <c r="ABR7" s="21">
        <f t="shared" si="813"/>
        <v>0</v>
      </c>
      <c r="ABS7" s="21"/>
      <c r="ABT7" s="21">
        <f t="shared" si="814"/>
        <v>0</v>
      </c>
      <c r="ABU7" s="21"/>
      <c r="ABV7" s="21">
        <f t="shared" si="814"/>
        <v>0</v>
      </c>
      <c r="ABW7" s="21"/>
      <c r="ABX7" s="21">
        <f t="shared" si="815"/>
        <v>0</v>
      </c>
      <c r="ABY7" s="21"/>
      <c r="ABZ7" s="21">
        <f t="shared" si="815"/>
        <v>0</v>
      </c>
      <c r="ACA7" s="21"/>
      <c r="ACB7" s="21">
        <f t="shared" si="816"/>
        <v>0</v>
      </c>
      <c r="ACC7" s="21"/>
      <c r="ACD7" s="21">
        <f t="shared" si="816"/>
        <v>0</v>
      </c>
      <c r="ACE7" s="21"/>
      <c r="ACF7" s="21">
        <f t="shared" si="817"/>
        <v>0</v>
      </c>
      <c r="ACG7" s="21"/>
      <c r="ACH7" s="21">
        <f t="shared" si="817"/>
        <v>0</v>
      </c>
      <c r="ACI7" s="21"/>
      <c r="ACJ7" s="21">
        <f t="shared" si="818"/>
        <v>0</v>
      </c>
      <c r="ACK7" s="21"/>
      <c r="ACL7" s="21">
        <f t="shared" si="818"/>
        <v>0</v>
      </c>
      <c r="ACM7" s="21"/>
      <c r="ACN7" s="21">
        <f t="shared" si="819"/>
        <v>0</v>
      </c>
      <c r="ACO7" s="21"/>
      <c r="ACP7" s="21">
        <f t="shared" si="819"/>
        <v>0</v>
      </c>
      <c r="ACQ7" s="21"/>
      <c r="ACR7" s="21">
        <f t="shared" si="820"/>
        <v>0</v>
      </c>
      <c r="ACS7" s="21"/>
      <c r="ACT7" s="21">
        <f t="shared" si="820"/>
        <v>0</v>
      </c>
      <c r="ACU7" s="21"/>
      <c r="ACV7" s="21">
        <f t="shared" si="821"/>
        <v>0</v>
      </c>
      <c r="ACW7" s="21"/>
      <c r="ACX7" s="21">
        <f t="shared" si="821"/>
        <v>0</v>
      </c>
      <c r="ACY7" s="21"/>
      <c r="ACZ7" s="21">
        <f t="shared" si="822"/>
        <v>0</v>
      </c>
      <c r="ADA7" s="21"/>
      <c r="ADB7" s="21">
        <f t="shared" si="822"/>
        <v>0</v>
      </c>
      <c r="ADC7" s="21"/>
      <c r="ADD7" s="21">
        <f t="shared" si="823"/>
        <v>0</v>
      </c>
      <c r="ADE7" s="21"/>
      <c r="ADF7" s="21">
        <f t="shared" si="823"/>
        <v>0</v>
      </c>
      <c r="ADG7" s="21"/>
      <c r="ADH7" s="21">
        <f t="shared" si="824"/>
        <v>0</v>
      </c>
      <c r="ADI7" s="21"/>
      <c r="ADJ7" s="21">
        <f t="shared" si="824"/>
        <v>0</v>
      </c>
      <c r="ADK7" s="21"/>
      <c r="ADL7" s="21">
        <f t="shared" si="825"/>
        <v>0</v>
      </c>
      <c r="ADM7" s="21"/>
      <c r="ADN7" s="21">
        <f t="shared" si="825"/>
        <v>0</v>
      </c>
      <c r="ADO7" s="21"/>
      <c r="ADP7" s="21">
        <f t="shared" si="825"/>
        <v>0</v>
      </c>
      <c r="ADQ7" s="21"/>
      <c r="ADR7" s="21">
        <f t="shared" si="825"/>
        <v>0</v>
      </c>
      <c r="ADS7" s="21"/>
      <c r="ADT7" s="21">
        <f t="shared" si="825"/>
        <v>0</v>
      </c>
      <c r="ADU7" s="21"/>
      <c r="ADV7" s="21">
        <f t="shared" si="826"/>
        <v>0</v>
      </c>
      <c r="ADW7" s="21"/>
      <c r="ADX7" s="21">
        <f t="shared" si="826"/>
        <v>0</v>
      </c>
      <c r="ADY7" s="21"/>
      <c r="ADZ7" s="21">
        <f t="shared" si="826"/>
        <v>0</v>
      </c>
      <c r="AEA7" s="21"/>
      <c r="AEB7" s="21">
        <f t="shared" si="826"/>
        <v>0</v>
      </c>
      <c r="AEC7" s="21"/>
      <c r="AED7" s="21">
        <f t="shared" si="827"/>
        <v>0</v>
      </c>
      <c r="AEE7" s="21"/>
      <c r="AEF7" s="21">
        <f t="shared" si="827"/>
        <v>0</v>
      </c>
      <c r="AEG7" s="21"/>
      <c r="AEH7" s="21">
        <f t="shared" si="827"/>
        <v>0</v>
      </c>
      <c r="AEI7" s="21"/>
      <c r="AEJ7" s="21">
        <f t="shared" si="827"/>
        <v>0</v>
      </c>
      <c r="AEK7" s="21"/>
      <c r="AEL7" s="21">
        <f t="shared" si="827"/>
        <v>0</v>
      </c>
      <c r="AEM7" s="21"/>
      <c r="AEN7" s="21">
        <f t="shared" si="828"/>
        <v>0</v>
      </c>
      <c r="AEO7" s="21"/>
      <c r="AEP7" s="21">
        <f t="shared" si="828"/>
        <v>0</v>
      </c>
      <c r="AEQ7" s="21"/>
      <c r="AER7" s="21">
        <f t="shared" si="828"/>
        <v>0</v>
      </c>
      <c r="AES7" s="21"/>
      <c r="AET7" s="21">
        <f t="shared" si="828"/>
        <v>0</v>
      </c>
      <c r="AEU7" s="21"/>
      <c r="AEV7" s="21">
        <f t="shared" si="829"/>
        <v>0</v>
      </c>
      <c r="AEW7" s="21"/>
      <c r="AEX7" s="21">
        <f t="shared" si="829"/>
        <v>0</v>
      </c>
      <c r="AEY7" s="21"/>
      <c r="AEZ7" s="21">
        <f t="shared" si="829"/>
        <v>0</v>
      </c>
      <c r="AFA7" s="21"/>
      <c r="AFB7" s="21">
        <f t="shared" si="829"/>
        <v>0</v>
      </c>
      <c r="AFC7" s="21"/>
      <c r="AFD7" s="21">
        <f t="shared" si="829"/>
        <v>0</v>
      </c>
      <c r="AFE7" s="21"/>
      <c r="AFF7" s="21">
        <f t="shared" si="830"/>
        <v>0</v>
      </c>
      <c r="AFG7" s="21"/>
      <c r="AFH7" s="21">
        <f t="shared" si="830"/>
        <v>0</v>
      </c>
      <c r="AFI7" s="21"/>
      <c r="AFJ7" s="21">
        <f t="shared" si="830"/>
        <v>0</v>
      </c>
      <c r="AFK7" s="21"/>
      <c r="AFL7" s="21">
        <f t="shared" si="830"/>
        <v>0</v>
      </c>
      <c r="AFM7" s="21"/>
      <c r="AFN7" s="21">
        <f t="shared" si="831"/>
        <v>0</v>
      </c>
      <c r="AFO7" s="21"/>
      <c r="AFP7" s="21">
        <f t="shared" si="831"/>
        <v>0</v>
      </c>
      <c r="AFQ7" s="21"/>
      <c r="AFR7" s="21">
        <f t="shared" si="831"/>
        <v>0</v>
      </c>
      <c r="AFS7" s="21"/>
      <c r="AFT7" s="21">
        <f t="shared" si="831"/>
        <v>0</v>
      </c>
      <c r="AFU7" s="21"/>
      <c r="AFV7" s="21">
        <f t="shared" si="831"/>
        <v>0</v>
      </c>
      <c r="AFW7" s="21"/>
      <c r="AFX7" s="21">
        <f t="shared" si="832"/>
        <v>0</v>
      </c>
      <c r="AFY7" s="21"/>
      <c r="AFZ7" s="21">
        <f t="shared" si="832"/>
        <v>0</v>
      </c>
      <c r="AGA7" s="21"/>
      <c r="AGB7" s="21">
        <f t="shared" si="832"/>
        <v>0</v>
      </c>
      <c r="AGC7" s="21"/>
      <c r="AGD7" s="21">
        <f t="shared" si="832"/>
        <v>0</v>
      </c>
      <c r="AGE7" s="21"/>
      <c r="AGF7" s="21">
        <f t="shared" si="833"/>
        <v>0</v>
      </c>
      <c r="AGG7" s="21"/>
      <c r="AGH7" s="21">
        <f t="shared" si="833"/>
        <v>0</v>
      </c>
      <c r="AGI7" s="21"/>
      <c r="AGJ7" s="21">
        <f t="shared" si="833"/>
        <v>0</v>
      </c>
      <c r="AGK7" s="21"/>
      <c r="AGL7" s="21">
        <f t="shared" si="833"/>
        <v>0</v>
      </c>
      <c r="AGM7" s="21"/>
      <c r="AGN7" s="21">
        <f t="shared" si="833"/>
        <v>0</v>
      </c>
      <c r="AGO7" s="21"/>
      <c r="AGP7" s="21">
        <f t="shared" si="834"/>
        <v>0</v>
      </c>
      <c r="AGQ7" s="21"/>
      <c r="AGR7" s="21">
        <f t="shared" si="834"/>
        <v>0</v>
      </c>
      <c r="AGS7" s="21"/>
      <c r="AGT7" s="21">
        <f t="shared" si="834"/>
        <v>0</v>
      </c>
      <c r="AGU7" s="21"/>
      <c r="AGV7" s="21">
        <f t="shared" si="834"/>
        <v>0</v>
      </c>
      <c r="AGW7" s="21"/>
      <c r="AGX7" s="21">
        <f t="shared" si="835"/>
        <v>0</v>
      </c>
      <c r="AGY7" s="21"/>
      <c r="AGZ7" s="21">
        <f t="shared" si="835"/>
        <v>0</v>
      </c>
      <c r="AHA7" s="21"/>
      <c r="AHB7" s="21">
        <f t="shared" si="835"/>
        <v>0</v>
      </c>
      <c r="AHC7" s="21"/>
      <c r="AHD7" s="21">
        <f t="shared" si="835"/>
        <v>0</v>
      </c>
      <c r="AHE7" s="21"/>
      <c r="AHF7" s="21">
        <f t="shared" si="835"/>
        <v>0</v>
      </c>
      <c r="AHG7" s="21"/>
      <c r="AHH7" s="21">
        <f t="shared" si="836"/>
        <v>0</v>
      </c>
      <c r="AHI7" s="21"/>
      <c r="AHJ7" s="21">
        <f t="shared" si="836"/>
        <v>0</v>
      </c>
      <c r="AHK7" s="21"/>
      <c r="AHL7" s="21">
        <f t="shared" si="836"/>
        <v>0</v>
      </c>
      <c r="AHM7" s="21"/>
      <c r="AHN7" s="21">
        <f t="shared" si="836"/>
        <v>0</v>
      </c>
      <c r="AHO7" s="21"/>
      <c r="AHP7" s="21">
        <f t="shared" si="837"/>
        <v>0</v>
      </c>
      <c r="AHQ7" s="21"/>
      <c r="AHR7" s="21">
        <f t="shared" si="837"/>
        <v>0</v>
      </c>
      <c r="AHS7" s="21"/>
      <c r="AHT7" s="21">
        <f t="shared" si="837"/>
        <v>0</v>
      </c>
      <c r="AHU7" s="21"/>
      <c r="AHV7" s="21">
        <f t="shared" si="837"/>
        <v>0</v>
      </c>
      <c r="AHW7" s="21"/>
      <c r="AHX7" s="21">
        <f t="shared" si="837"/>
        <v>0</v>
      </c>
      <c r="AHY7" s="21"/>
      <c r="AHZ7" s="21">
        <f t="shared" si="838"/>
        <v>0</v>
      </c>
      <c r="AIA7" s="21"/>
      <c r="AIB7" s="21">
        <f t="shared" si="838"/>
        <v>0</v>
      </c>
      <c r="AIC7" s="21"/>
      <c r="AID7" s="21">
        <f t="shared" si="838"/>
        <v>0</v>
      </c>
      <c r="AIE7" s="21"/>
      <c r="AIF7" s="21">
        <f t="shared" si="838"/>
        <v>0</v>
      </c>
      <c r="AIG7" s="21"/>
      <c r="AIH7" s="21">
        <f t="shared" si="839"/>
        <v>0</v>
      </c>
      <c r="AII7" s="21"/>
      <c r="AIJ7" s="21">
        <f t="shared" si="839"/>
        <v>0</v>
      </c>
      <c r="AIK7" s="21"/>
      <c r="AIL7" s="21">
        <f t="shared" si="839"/>
        <v>0</v>
      </c>
      <c r="AIM7" s="21"/>
      <c r="AIN7" s="21">
        <f t="shared" si="839"/>
        <v>0</v>
      </c>
      <c r="AIO7" s="21"/>
      <c r="AIP7" s="21">
        <f t="shared" si="839"/>
        <v>0</v>
      </c>
      <c r="AIQ7" s="21"/>
      <c r="AIR7" s="21">
        <f t="shared" si="840"/>
        <v>0</v>
      </c>
      <c r="AIS7" s="21"/>
      <c r="AIT7" s="21">
        <f t="shared" si="840"/>
        <v>0</v>
      </c>
      <c r="AIU7" s="21"/>
      <c r="AIV7" s="21">
        <f t="shared" si="840"/>
        <v>0</v>
      </c>
      <c r="AIW7" s="21"/>
      <c r="AIX7" s="21">
        <f t="shared" si="840"/>
        <v>0</v>
      </c>
      <c r="AIY7" s="21"/>
      <c r="AIZ7" s="21">
        <f t="shared" si="776"/>
        <v>0</v>
      </c>
      <c r="AJA7" s="21"/>
    </row>
    <row r="8" spans="2:937" ht="15" x14ac:dyDescent="0.25">
      <c r="B8" s="31">
        <v>3</v>
      </c>
      <c r="C8" s="192" t="s">
        <v>208</v>
      </c>
      <c r="D8" s="67" t="s">
        <v>40</v>
      </c>
      <c r="E8" s="194" t="s">
        <v>392</v>
      </c>
      <c r="F8" s="194" t="str">
        <f>_xlfn.XLOOKUP(D8,'WTG PH-III'!$D$5:$D$198,'WTG PH-III'!$B$5:$B$198,0,0,1)</f>
        <v>PSS-11</v>
      </c>
      <c r="G8" s="22" t="s">
        <v>537</v>
      </c>
      <c r="H8" s="22" t="s">
        <v>539</v>
      </c>
      <c r="I8" s="61">
        <v>10</v>
      </c>
      <c r="J8" s="21">
        <v>253</v>
      </c>
      <c r="K8" s="21">
        <f t="shared" si="517"/>
        <v>253.00000000000006</v>
      </c>
      <c r="L8" s="21">
        <f t="shared" si="518"/>
        <v>253</v>
      </c>
      <c r="M8" s="21">
        <f t="shared" si="519"/>
        <v>0</v>
      </c>
      <c r="N8" s="95">
        <f>VLOOKUP(D8,'WTG PH-III'!$D$5:$U$198,17,0)</f>
        <v>45763</v>
      </c>
      <c r="O8" s="95">
        <f>VLOOKUP(D8,'WTG PH-III'!$D$5:$U$198,18,0)</f>
        <v>45772</v>
      </c>
      <c r="P8" s="21">
        <f t="shared" si="520"/>
        <v>0</v>
      </c>
      <c r="Q8" s="21"/>
      <c r="R8" s="21">
        <f t="shared" si="521"/>
        <v>0</v>
      </c>
      <c r="S8" s="21"/>
      <c r="T8" s="21">
        <f t="shared" si="522"/>
        <v>0</v>
      </c>
      <c r="U8" s="21"/>
      <c r="V8" s="21">
        <f t="shared" si="523"/>
        <v>0</v>
      </c>
      <c r="W8" s="21"/>
      <c r="X8" s="21">
        <f t="shared" si="524"/>
        <v>0</v>
      </c>
      <c r="Y8" s="21"/>
      <c r="Z8" s="21">
        <f t="shared" si="525"/>
        <v>0</v>
      </c>
      <c r="AA8" s="21"/>
      <c r="AB8" s="21">
        <f t="shared" si="526"/>
        <v>0</v>
      </c>
      <c r="AC8" s="21"/>
      <c r="AD8" s="21">
        <f t="shared" si="527"/>
        <v>0</v>
      </c>
      <c r="AE8" s="21"/>
      <c r="AF8" s="21">
        <f t="shared" si="528"/>
        <v>0</v>
      </c>
      <c r="AG8" s="21"/>
      <c r="AH8" s="21">
        <f t="shared" si="529"/>
        <v>0</v>
      </c>
      <c r="AI8" s="21"/>
      <c r="AJ8" s="21">
        <f t="shared" si="530"/>
        <v>0</v>
      </c>
      <c r="AK8" s="21"/>
      <c r="AL8" s="21">
        <f t="shared" si="531"/>
        <v>0</v>
      </c>
      <c r="AM8" s="21"/>
      <c r="AN8" s="21">
        <f t="shared" si="532"/>
        <v>0</v>
      </c>
      <c r="AO8" s="21"/>
      <c r="AP8" s="21">
        <f t="shared" si="533"/>
        <v>0</v>
      </c>
      <c r="AQ8" s="21"/>
      <c r="AR8" s="21">
        <f t="shared" si="534"/>
        <v>0</v>
      </c>
      <c r="AS8" s="21"/>
      <c r="AT8" s="21">
        <f t="shared" si="535"/>
        <v>0</v>
      </c>
      <c r="AU8" s="21"/>
      <c r="AV8" s="21">
        <f t="shared" si="536"/>
        <v>0</v>
      </c>
      <c r="AW8" s="21"/>
      <c r="AX8" s="21">
        <f t="shared" si="537"/>
        <v>0</v>
      </c>
      <c r="AY8" s="21"/>
      <c r="AZ8" s="21">
        <f t="shared" si="538"/>
        <v>0</v>
      </c>
      <c r="BA8" s="21"/>
      <c r="BB8" s="21">
        <f t="shared" si="539"/>
        <v>0</v>
      </c>
      <c r="BC8" s="21"/>
      <c r="BD8" s="21">
        <f t="shared" si="540"/>
        <v>0</v>
      </c>
      <c r="BE8" s="21"/>
      <c r="BF8" s="21">
        <f t="shared" si="541"/>
        <v>0</v>
      </c>
      <c r="BG8" s="21"/>
      <c r="BH8" s="21">
        <f t="shared" si="542"/>
        <v>0</v>
      </c>
      <c r="BI8" s="21"/>
      <c r="BJ8" s="21">
        <f t="shared" si="543"/>
        <v>0</v>
      </c>
      <c r="BK8" s="21"/>
      <c r="BL8" s="21">
        <f t="shared" si="544"/>
        <v>0</v>
      </c>
      <c r="BM8" s="21"/>
      <c r="BN8" s="21">
        <f t="shared" si="545"/>
        <v>0</v>
      </c>
      <c r="BO8" s="21"/>
      <c r="BP8" s="21">
        <f t="shared" si="546"/>
        <v>0</v>
      </c>
      <c r="BQ8" s="21"/>
      <c r="BR8" s="21">
        <f t="shared" si="547"/>
        <v>0</v>
      </c>
      <c r="BS8" s="21"/>
      <c r="BT8" s="21">
        <f t="shared" si="548"/>
        <v>0</v>
      </c>
      <c r="BU8" s="21"/>
      <c r="BV8" s="21">
        <f t="shared" si="549"/>
        <v>0</v>
      </c>
      <c r="BW8" s="21"/>
      <c r="BX8" s="21">
        <f t="shared" si="550"/>
        <v>0</v>
      </c>
      <c r="BY8" s="21"/>
      <c r="BZ8" s="21">
        <f t="shared" si="551"/>
        <v>0</v>
      </c>
      <c r="CA8" s="21"/>
      <c r="CB8" s="21">
        <f t="shared" si="552"/>
        <v>0</v>
      </c>
      <c r="CC8" s="21"/>
      <c r="CD8" s="21">
        <f t="shared" si="553"/>
        <v>0</v>
      </c>
      <c r="CE8" s="21"/>
      <c r="CF8" s="21">
        <f t="shared" si="554"/>
        <v>0</v>
      </c>
      <c r="CG8" s="21"/>
      <c r="CH8" s="21">
        <f t="shared" si="555"/>
        <v>0</v>
      </c>
      <c r="CI8" s="21"/>
      <c r="CJ8" s="21">
        <f t="shared" si="556"/>
        <v>0</v>
      </c>
      <c r="CK8" s="21"/>
      <c r="CL8" s="21">
        <f t="shared" si="557"/>
        <v>0</v>
      </c>
      <c r="CM8" s="21"/>
      <c r="CN8" s="21">
        <f t="shared" si="558"/>
        <v>0</v>
      </c>
      <c r="CO8" s="21"/>
      <c r="CP8" s="21">
        <f t="shared" si="559"/>
        <v>0</v>
      </c>
      <c r="CQ8" s="21"/>
      <c r="CR8" s="21">
        <f t="shared" si="560"/>
        <v>0</v>
      </c>
      <c r="CS8" s="21"/>
      <c r="CT8" s="21">
        <f t="shared" si="561"/>
        <v>0</v>
      </c>
      <c r="CU8" s="21"/>
      <c r="CV8" s="21">
        <f t="shared" si="562"/>
        <v>0</v>
      </c>
      <c r="CW8" s="21"/>
      <c r="CX8" s="21">
        <f t="shared" si="563"/>
        <v>0</v>
      </c>
      <c r="CY8" s="21"/>
      <c r="CZ8" s="21">
        <f t="shared" si="564"/>
        <v>0</v>
      </c>
      <c r="DA8" s="21"/>
      <c r="DB8" s="21">
        <f t="shared" si="565"/>
        <v>0</v>
      </c>
      <c r="DC8" s="21"/>
      <c r="DD8" s="21">
        <f t="shared" si="566"/>
        <v>0</v>
      </c>
      <c r="DE8" s="21"/>
      <c r="DF8" s="21">
        <f t="shared" si="567"/>
        <v>0</v>
      </c>
      <c r="DG8" s="21"/>
      <c r="DH8" s="21">
        <f t="shared" si="568"/>
        <v>0</v>
      </c>
      <c r="DI8" s="21"/>
      <c r="DJ8" s="21">
        <f t="shared" si="569"/>
        <v>0</v>
      </c>
      <c r="DK8" s="21"/>
      <c r="DL8" s="21">
        <f t="shared" si="570"/>
        <v>0</v>
      </c>
      <c r="DM8" s="21"/>
      <c r="DN8" s="21">
        <f t="shared" si="571"/>
        <v>0</v>
      </c>
      <c r="DO8" s="21"/>
      <c r="DP8" s="21">
        <f t="shared" si="572"/>
        <v>0</v>
      </c>
      <c r="DQ8" s="21"/>
      <c r="DR8" s="21">
        <f t="shared" si="573"/>
        <v>0</v>
      </c>
      <c r="DS8" s="21"/>
      <c r="DT8" s="21">
        <f t="shared" si="574"/>
        <v>0</v>
      </c>
      <c r="DU8" s="21"/>
      <c r="DV8" s="21">
        <f t="shared" si="575"/>
        <v>0</v>
      </c>
      <c r="DW8" s="21"/>
      <c r="DX8" s="21">
        <f t="shared" si="576"/>
        <v>0</v>
      </c>
      <c r="DY8" s="21"/>
      <c r="DZ8" s="21">
        <f t="shared" si="577"/>
        <v>0</v>
      </c>
      <c r="EA8" s="21"/>
      <c r="EB8" s="21">
        <f t="shared" si="578"/>
        <v>0</v>
      </c>
      <c r="EC8" s="21"/>
      <c r="ED8" s="21">
        <f t="shared" si="579"/>
        <v>0</v>
      </c>
      <c r="EE8" s="21"/>
      <c r="EF8" s="21">
        <f t="shared" si="580"/>
        <v>0</v>
      </c>
      <c r="EG8" s="21"/>
      <c r="EH8" s="21">
        <f t="shared" si="581"/>
        <v>0</v>
      </c>
      <c r="EI8" s="21"/>
      <c r="EJ8" s="21">
        <f t="shared" si="582"/>
        <v>0</v>
      </c>
      <c r="EK8" s="21"/>
      <c r="EL8" s="21">
        <f t="shared" si="583"/>
        <v>0</v>
      </c>
      <c r="EM8" s="21"/>
      <c r="EN8" s="21">
        <f t="shared" si="584"/>
        <v>0</v>
      </c>
      <c r="EO8" s="21"/>
      <c r="EP8" s="21">
        <f t="shared" si="585"/>
        <v>0</v>
      </c>
      <c r="EQ8" s="21"/>
      <c r="ER8" s="21">
        <f t="shared" si="586"/>
        <v>0</v>
      </c>
      <c r="ES8" s="21"/>
      <c r="ET8" s="21">
        <f t="shared" si="587"/>
        <v>0</v>
      </c>
      <c r="EU8" s="21"/>
      <c r="EV8" s="21">
        <f t="shared" si="588"/>
        <v>0</v>
      </c>
      <c r="EW8" s="21"/>
      <c r="EX8" s="21">
        <f t="shared" si="589"/>
        <v>0</v>
      </c>
      <c r="EY8" s="21"/>
      <c r="EZ8" s="21">
        <f t="shared" si="590"/>
        <v>0</v>
      </c>
      <c r="FA8" s="21"/>
      <c r="FB8" s="21">
        <f t="shared" si="591"/>
        <v>0</v>
      </c>
      <c r="FC8" s="21"/>
      <c r="FD8" s="21">
        <f t="shared" si="592"/>
        <v>0</v>
      </c>
      <c r="FE8" s="21"/>
      <c r="FF8" s="21">
        <f t="shared" si="593"/>
        <v>0</v>
      </c>
      <c r="FG8" s="21"/>
      <c r="FH8" s="21">
        <f t="shared" si="594"/>
        <v>0</v>
      </c>
      <c r="FI8" s="21"/>
      <c r="FJ8" s="21">
        <f t="shared" si="595"/>
        <v>0</v>
      </c>
      <c r="FK8" s="21"/>
      <c r="FL8" s="21">
        <f t="shared" si="596"/>
        <v>0</v>
      </c>
      <c r="FM8" s="21"/>
      <c r="FN8" s="21">
        <f t="shared" si="597"/>
        <v>0</v>
      </c>
      <c r="FO8" s="21">
        <v>10</v>
      </c>
      <c r="FP8" s="21">
        <f t="shared" si="598"/>
        <v>0</v>
      </c>
      <c r="FQ8" s="21">
        <v>22</v>
      </c>
      <c r="FR8" s="21">
        <f t="shared" si="599"/>
        <v>0</v>
      </c>
      <c r="FS8" s="21">
        <v>22</v>
      </c>
      <c r="FT8" s="21">
        <f t="shared" si="600"/>
        <v>0</v>
      </c>
      <c r="FU8" s="21">
        <v>21</v>
      </c>
      <c r="FV8" s="21">
        <f t="shared" si="601"/>
        <v>0</v>
      </c>
      <c r="FW8" s="21">
        <v>27</v>
      </c>
      <c r="FX8" s="21">
        <f t="shared" si="602"/>
        <v>0</v>
      </c>
      <c r="FY8" s="21">
        <v>24</v>
      </c>
      <c r="FZ8" s="21">
        <f t="shared" si="603"/>
        <v>0</v>
      </c>
      <c r="GA8" s="21">
        <v>29</v>
      </c>
      <c r="GB8" s="21">
        <f t="shared" si="604"/>
        <v>0</v>
      </c>
      <c r="GC8" s="21">
        <v>22</v>
      </c>
      <c r="GD8" s="21">
        <f t="shared" si="605"/>
        <v>0</v>
      </c>
      <c r="GE8" s="21">
        <v>21</v>
      </c>
      <c r="GF8" s="21">
        <f t="shared" si="606"/>
        <v>0</v>
      </c>
      <c r="GG8" s="21"/>
      <c r="GH8" s="21">
        <f t="shared" si="607"/>
        <v>0</v>
      </c>
      <c r="GI8" s="21">
        <v>20</v>
      </c>
      <c r="GJ8" s="21">
        <f t="shared" si="608"/>
        <v>0</v>
      </c>
      <c r="GK8" s="21"/>
      <c r="GL8" s="21">
        <f t="shared" si="609"/>
        <v>0</v>
      </c>
      <c r="GM8" s="21">
        <v>35</v>
      </c>
      <c r="GN8" s="21">
        <f t="shared" si="610"/>
        <v>0</v>
      </c>
      <c r="GO8" s="21"/>
      <c r="GP8" s="21">
        <f t="shared" si="611"/>
        <v>0</v>
      </c>
      <c r="GQ8" s="21"/>
      <c r="GR8" s="21">
        <f t="shared" si="612"/>
        <v>0</v>
      </c>
      <c r="GS8" s="21"/>
      <c r="GT8" s="21">
        <f t="shared" si="613"/>
        <v>0</v>
      </c>
      <c r="GU8" s="21"/>
      <c r="GV8" s="21">
        <f t="shared" si="614"/>
        <v>0</v>
      </c>
      <c r="GW8" s="21"/>
      <c r="GX8" s="21">
        <f t="shared" si="615"/>
        <v>0</v>
      </c>
      <c r="GY8" s="21"/>
      <c r="GZ8" s="21">
        <f t="shared" si="616"/>
        <v>0</v>
      </c>
      <c r="HA8" s="21"/>
      <c r="HB8" s="21">
        <f t="shared" si="617"/>
        <v>0</v>
      </c>
      <c r="HC8" s="21"/>
      <c r="HD8" s="21">
        <f t="shared" si="618"/>
        <v>0</v>
      </c>
      <c r="HE8" s="21"/>
      <c r="HF8" s="21">
        <f t="shared" si="619"/>
        <v>0</v>
      </c>
      <c r="HG8" s="21"/>
      <c r="HH8" s="21">
        <f t="shared" si="620"/>
        <v>0</v>
      </c>
      <c r="HI8" s="21"/>
      <c r="HJ8" s="21">
        <f t="shared" si="621"/>
        <v>0</v>
      </c>
      <c r="HK8" s="21"/>
      <c r="HL8" s="21">
        <f t="shared" si="622"/>
        <v>0</v>
      </c>
      <c r="HM8" s="21"/>
      <c r="HN8" s="21">
        <f t="shared" si="623"/>
        <v>0</v>
      </c>
      <c r="HO8" s="21"/>
      <c r="HP8" s="21">
        <f t="shared" si="624"/>
        <v>0</v>
      </c>
      <c r="HQ8" s="21"/>
      <c r="HR8" s="21">
        <f t="shared" si="625"/>
        <v>0</v>
      </c>
      <c r="HS8" s="21"/>
      <c r="HT8" s="21">
        <f t="shared" si="626"/>
        <v>0</v>
      </c>
      <c r="HU8" s="21"/>
      <c r="HV8" s="21">
        <f t="shared" si="627"/>
        <v>0</v>
      </c>
      <c r="HW8" s="21"/>
      <c r="HX8" s="21">
        <f t="shared" si="628"/>
        <v>0</v>
      </c>
      <c r="HY8" s="21"/>
      <c r="HZ8" s="21">
        <f t="shared" si="629"/>
        <v>0</v>
      </c>
      <c r="IA8" s="21"/>
      <c r="IB8" s="21">
        <f t="shared" si="630"/>
        <v>0</v>
      </c>
      <c r="IC8" s="21"/>
      <c r="ID8" s="21">
        <f t="shared" si="631"/>
        <v>0</v>
      </c>
      <c r="IE8" s="21"/>
      <c r="IF8" s="21">
        <f t="shared" si="632"/>
        <v>0</v>
      </c>
      <c r="IG8" s="21"/>
      <c r="IH8" s="21">
        <f t="shared" si="633"/>
        <v>0</v>
      </c>
      <c r="II8" s="21"/>
      <c r="IJ8" s="21">
        <f t="shared" si="634"/>
        <v>0</v>
      </c>
      <c r="IK8" s="21"/>
      <c r="IL8" s="21">
        <f t="shared" si="635"/>
        <v>0</v>
      </c>
      <c r="IM8" s="21"/>
      <c r="IN8" s="21">
        <f t="shared" si="636"/>
        <v>0</v>
      </c>
      <c r="IO8" s="21"/>
      <c r="IP8" s="21">
        <f t="shared" si="637"/>
        <v>0</v>
      </c>
      <c r="IQ8" s="21"/>
      <c r="IR8" s="21">
        <f t="shared" si="638"/>
        <v>0</v>
      </c>
      <c r="IS8" s="21"/>
      <c r="IT8" s="21">
        <f t="shared" si="639"/>
        <v>25.3</v>
      </c>
      <c r="IU8" s="21"/>
      <c r="IV8" s="21">
        <f t="shared" si="640"/>
        <v>25.3</v>
      </c>
      <c r="IW8" s="21"/>
      <c r="IX8" s="21">
        <f t="shared" si="641"/>
        <v>25.3</v>
      </c>
      <c r="IY8" s="21"/>
      <c r="IZ8" s="21">
        <f t="shared" si="642"/>
        <v>25.3</v>
      </c>
      <c r="JA8" s="21"/>
      <c r="JB8" s="21">
        <f t="shared" si="643"/>
        <v>25.3</v>
      </c>
      <c r="JC8" s="21"/>
      <c r="JD8" s="21">
        <f t="shared" si="644"/>
        <v>25.3</v>
      </c>
      <c r="JE8" s="21"/>
      <c r="JF8" s="21">
        <f t="shared" si="645"/>
        <v>25.3</v>
      </c>
      <c r="JG8" s="21"/>
      <c r="JH8" s="21">
        <f t="shared" si="646"/>
        <v>25.3</v>
      </c>
      <c r="JI8" s="21"/>
      <c r="JJ8" s="21">
        <f t="shared" si="647"/>
        <v>25.3</v>
      </c>
      <c r="JK8" s="21"/>
      <c r="JL8" s="21">
        <f t="shared" si="648"/>
        <v>25.3</v>
      </c>
      <c r="JM8" s="21"/>
      <c r="JN8" s="21">
        <f t="shared" si="649"/>
        <v>0</v>
      </c>
      <c r="JO8" s="21"/>
      <c r="JP8" s="21">
        <f t="shared" si="650"/>
        <v>0</v>
      </c>
      <c r="JQ8" s="21"/>
      <c r="JR8" s="21">
        <f t="shared" si="651"/>
        <v>0</v>
      </c>
      <c r="JS8" s="21"/>
      <c r="JT8" s="21">
        <f t="shared" si="652"/>
        <v>0</v>
      </c>
      <c r="JU8" s="21"/>
      <c r="JV8" s="21">
        <f t="shared" si="653"/>
        <v>0</v>
      </c>
      <c r="JW8" s="21"/>
      <c r="JX8" s="21">
        <f t="shared" si="654"/>
        <v>0</v>
      </c>
      <c r="JY8" s="21"/>
      <c r="JZ8" s="21">
        <f t="shared" si="655"/>
        <v>0</v>
      </c>
      <c r="KA8" s="21"/>
      <c r="KB8" s="21">
        <f t="shared" si="656"/>
        <v>0</v>
      </c>
      <c r="KC8" s="21"/>
      <c r="KD8" s="21">
        <f t="shared" si="657"/>
        <v>0</v>
      </c>
      <c r="KE8" s="21"/>
      <c r="KF8" s="21">
        <f t="shared" si="658"/>
        <v>0</v>
      </c>
      <c r="KG8" s="21"/>
      <c r="KH8" s="21">
        <f t="shared" si="659"/>
        <v>0</v>
      </c>
      <c r="KI8" s="21"/>
      <c r="KJ8" s="21">
        <f t="shared" si="660"/>
        <v>0</v>
      </c>
      <c r="KK8" s="21"/>
      <c r="KL8" s="21">
        <f t="shared" si="661"/>
        <v>0</v>
      </c>
      <c r="KM8" s="21"/>
      <c r="KN8" s="21">
        <f t="shared" si="662"/>
        <v>0</v>
      </c>
      <c r="KO8" s="21"/>
      <c r="KP8" s="21">
        <f t="shared" si="663"/>
        <v>0</v>
      </c>
      <c r="KQ8" s="21"/>
      <c r="KR8" s="21">
        <f t="shared" si="664"/>
        <v>0</v>
      </c>
      <c r="KS8" s="21"/>
      <c r="KT8" s="21">
        <f t="shared" si="665"/>
        <v>0</v>
      </c>
      <c r="KU8" s="21"/>
      <c r="KV8" s="21">
        <f t="shared" si="666"/>
        <v>0</v>
      </c>
      <c r="KW8" s="21"/>
      <c r="KX8" s="21">
        <f t="shared" si="667"/>
        <v>0</v>
      </c>
      <c r="KY8" s="21"/>
      <c r="KZ8" s="21">
        <f t="shared" si="668"/>
        <v>0</v>
      </c>
      <c r="LA8" s="21"/>
      <c r="LB8" s="21">
        <f t="shared" si="669"/>
        <v>0</v>
      </c>
      <c r="LC8" s="21"/>
      <c r="LD8" s="21">
        <f t="shared" si="670"/>
        <v>0</v>
      </c>
      <c r="LE8" s="21"/>
      <c r="LF8" s="21">
        <f t="shared" si="671"/>
        <v>0</v>
      </c>
      <c r="LG8" s="21"/>
      <c r="LH8" s="21">
        <f t="shared" si="672"/>
        <v>0</v>
      </c>
      <c r="LI8" s="21"/>
      <c r="LJ8" s="21">
        <f t="shared" si="673"/>
        <v>0</v>
      </c>
      <c r="LK8" s="21"/>
      <c r="LL8" s="21">
        <f t="shared" si="674"/>
        <v>0</v>
      </c>
      <c r="LM8" s="21"/>
      <c r="LN8" s="21">
        <f t="shared" si="675"/>
        <v>0</v>
      </c>
      <c r="LO8" s="21"/>
      <c r="LP8" s="21">
        <f t="shared" si="676"/>
        <v>0</v>
      </c>
      <c r="LQ8" s="21"/>
      <c r="LR8" s="21">
        <f t="shared" si="677"/>
        <v>0</v>
      </c>
      <c r="LS8" s="21"/>
      <c r="LT8" s="21">
        <f t="shared" si="678"/>
        <v>0</v>
      </c>
      <c r="LU8" s="21"/>
      <c r="LV8" s="21">
        <f t="shared" si="679"/>
        <v>0</v>
      </c>
      <c r="LW8" s="21"/>
      <c r="LX8" s="21">
        <f t="shared" si="680"/>
        <v>0</v>
      </c>
      <c r="LY8" s="21"/>
      <c r="LZ8" s="21">
        <f t="shared" si="681"/>
        <v>0</v>
      </c>
      <c r="MA8" s="21"/>
      <c r="MB8" s="21">
        <f t="shared" si="682"/>
        <v>0</v>
      </c>
      <c r="MC8" s="21"/>
      <c r="MD8" s="21">
        <f t="shared" si="683"/>
        <v>0</v>
      </c>
      <c r="ME8" s="21"/>
      <c r="MF8" s="21">
        <f t="shared" si="684"/>
        <v>0</v>
      </c>
      <c r="MG8" s="21"/>
      <c r="MH8" s="21">
        <f t="shared" si="685"/>
        <v>0</v>
      </c>
      <c r="MI8" s="21"/>
      <c r="MJ8" s="21">
        <f t="shared" si="686"/>
        <v>0</v>
      </c>
      <c r="MK8" s="21"/>
      <c r="ML8" s="21">
        <f t="shared" si="687"/>
        <v>0</v>
      </c>
      <c r="MM8" s="21"/>
      <c r="MN8" s="21">
        <f t="shared" si="688"/>
        <v>0</v>
      </c>
      <c r="MO8" s="21"/>
      <c r="MP8" s="21">
        <f t="shared" si="689"/>
        <v>0</v>
      </c>
      <c r="MQ8" s="21"/>
      <c r="MR8" s="21">
        <f t="shared" si="690"/>
        <v>0</v>
      </c>
      <c r="MS8" s="21"/>
      <c r="MT8" s="21">
        <f t="shared" si="691"/>
        <v>0</v>
      </c>
      <c r="MU8" s="21"/>
      <c r="MV8" s="21">
        <f t="shared" si="692"/>
        <v>0</v>
      </c>
      <c r="MW8" s="21"/>
      <c r="MX8" s="21">
        <f t="shared" si="693"/>
        <v>0</v>
      </c>
      <c r="MY8" s="21"/>
      <c r="MZ8" s="21">
        <f t="shared" si="694"/>
        <v>0</v>
      </c>
      <c r="NA8" s="21"/>
      <c r="NB8" s="21">
        <f t="shared" si="695"/>
        <v>0</v>
      </c>
      <c r="NC8" s="21"/>
      <c r="ND8" s="21">
        <f t="shared" si="696"/>
        <v>0</v>
      </c>
      <c r="NE8" s="21"/>
      <c r="NF8" s="21">
        <f t="shared" si="697"/>
        <v>0</v>
      </c>
      <c r="NG8" s="21"/>
      <c r="NH8" s="21">
        <f t="shared" si="698"/>
        <v>0</v>
      </c>
      <c r="NI8" s="21"/>
      <c r="NJ8" s="21">
        <f t="shared" si="699"/>
        <v>0</v>
      </c>
      <c r="NK8" s="21"/>
      <c r="NL8" s="21">
        <f t="shared" si="700"/>
        <v>0</v>
      </c>
      <c r="NM8" s="21"/>
      <c r="NN8" s="21">
        <f t="shared" si="701"/>
        <v>0</v>
      </c>
      <c r="NO8" s="21"/>
      <c r="NP8" s="21">
        <f t="shared" si="702"/>
        <v>0</v>
      </c>
      <c r="NQ8" s="21"/>
      <c r="NR8" s="21">
        <f t="shared" si="703"/>
        <v>0</v>
      </c>
      <c r="NS8" s="21"/>
      <c r="NT8" s="21">
        <f t="shared" si="704"/>
        <v>0</v>
      </c>
      <c r="NU8" s="21"/>
      <c r="NV8" s="21">
        <f t="shared" si="705"/>
        <v>0</v>
      </c>
      <c r="NW8" s="21"/>
      <c r="NX8" s="21">
        <f t="shared" si="706"/>
        <v>0</v>
      </c>
      <c r="NY8" s="21"/>
      <c r="NZ8" s="21">
        <f t="shared" si="707"/>
        <v>0</v>
      </c>
      <c r="OA8" s="21"/>
      <c r="OB8" s="21">
        <f t="shared" si="708"/>
        <v>0</v>
      </c>
      <c r="OC8" s="21"/>
      <c r="OD8" s="21">
        <f t="shared" si="709"/>
        <v>0</v>
      </c>
      <c r="OE8" s="21"/>
      <c r="OF8" s="21">
        <f t="shared" si="710"/>
        <v>0</v>
      </c>
      <c r="OG8" s="21"/>
      <c r="OH8" s="21">
        <f t="shared" si="711"/>
        <v>0</v>
      </c>
      <c r="OI8" s="21"/>
      <c r="OJ8" s="21">
        <f t="shared" si="712"/>
        <v>0</v>
      </c>
      <c r="OK8" s="21"/>
      <c r="OL8" s="21">
        <f t="shared" si="713"/>
        <v>0</v>
      </c>
      <c r="OM8" s="21"/>
      <c r="ON8" s="21">
        <f t="shared" si="714"/>
        <v>0</v>
      </c>
      <c r="OO8" s="21"/>
      <c r="OP8" s="21">
        <f t="shared" si="714"/>
        <v>0</v>
      </c>
      <c r="OQ8" s="21"/>
      <c r="OR8" s="21">
        <f t="shared" si="714"/>
        <v>0</v>
      </c>
      <c r="OS8" s="21"/>
      <c r="OT8" s="21">
        <f t="shared" si="714"/>
        <v>0</v>
      </c>
      <c r="OU8" s="21"/>
      <c r="OV8" s="21">
        <f t="shared" si="714"/>
        <v>0</v>
      </c>
      <c r="OW8" s="21"/>
      <c r="OX8" s="21">
        <f t="shared" si="714"/>
        <v>0</v>
      </c>
      <c r="OY8" s="21"/>
      <c r="OZ8" s="21">
        <f t="shared" si="714"/>
        <v>0</v>
      </c>
      <c r="PA8" s="21"/>
      <c r="PB8" s="21">
        <f t="shared" si="715"/>
        <v>0</v>
      </c>
      <c r="PC8" s="21"/>
      <c r="PD8" s="21">
        <f t="shared" si="715"/>
        <v>0</v>
      </c>
      <c r="PE8" s="21"/>
      <c r="PF8" s="21">
        <f t="shared" si="715"/>
        <v>0</v>
      </c>
      <c r="PG8" s="21"/>
      <c r="PH8" s="21">
        <f t="shared" si="715"/>
        <v>0</v>
      </c>
      <c r="PI8" s="21"/>
      <c r="PJ8" s="21">
        <f t="shared" si="715"/>
        <v>0</v>
      </c>
      <c r="PK8" s="21"/>
      <c r="PL8" s="21">
        <f t="shared" si="715"/>
        <v>0</v>
      </c>
      <c r="PM8" s="21"/>
      <c r="PN8" s="21">
        <f t="shared" si="716"/>
        <v>0</v>
      </c>
      <c r="PO8" s="21"/>
      <c r="PP8" s="21">
        <f t="shared" si="716"/>
        <v>0</v>
      </c>
      <c r="PQ8" s="21"/>
      <c r="PR8" s="21">
        <f t="shared" si="716"/>
        <v>0</v>
      </c>
      <c r="PS8" s="21"/>
      <c r="PT8" s="21">
        <f t="shared" si="716"/>
        <v>0</v>
      </c>
      <c r="PU8" s="21"/>
      <c r="PV8" s="21">
        <f t="shared" si="716"/>
        <v>0</v>
      </c>
      <c r="PW8" s="21"/>
      <c r="PX8" s="21">
        <f t="shared" si="716"/>
        <v>0</v>
      </c>
      <c r="PY8" s="21"/>
      <c r="PZ8" s="21">
        <f t="shared" si="717"/>
        <v>0</v>
      </c>
      <c r="QA8" s="21"/>
      <c r="QB8" s="21">
        <f t="shared" si="717"/>
        <v>0</v>
      </c>
      <c r="QC8" s="21"/>
      <c r="QD8" s="21">
        <f t="shared" si="717"/>
        <v>0</v>
      </c>
      <c r="QE8" s="21"/>
      <c r="QF8" s="21">
        <f t="shared" si="717"/>
        <v>0</v>
      </c>
      <c r="QG8" s="21"/>
      <c r="QH8" s="21">
        <f t="shared" si="717"/>
        <v>0</v>
      </c>
      <c r="QI8" s="21"/>
      <c r="QJ8" s="21">
        <f t="shared" si="717"/>
        <v>0</v>
      </c>
      <c r="QK8" s="21"/>
      <c r="QL8" s="21">
        <f t="shared" si="718"/>
        <v>0</v>
      </c>
      <c r="QM8" s="21"/>
      <c r="QN8" s="21">
        <f t="shared" si="718"/>
        <v>0</v>
      </c>
      <c r="QO8" s="21"/>
      <c r="QP8" s="21">
        <f t="shared" si="718"/>
        <v>0</v>
      </c>
      <c r="QQ8" s="21"/>
      <c r="QR8" s="21">
        <f t="shared" si="718"/>
        <v>0</v>
      </c>
      <c r="QS8" s="21"/>
      <c r="QT8" s="21">
        <f t="shared" si="718"/>
        <v>0</v>
      </c>
      <c r="QU8" s="21"/>
      <c r="QV8" s="21">
        <f t="shared" si="718"/>
        <v>0</v>
      </c>
      <c r="QW8" s="21"/>
      <c r="QX8" s="21">
        <f t="shared" si="719"/>
        <v>0</v>
      </c>
      <c r="QY8" s="21"/>
      <c r="QZ8" s="21">
        <f t="shared" si="719"/>
        <v>0</v>
      </c>
      <c r="RA8" s="21"/>
      <c r="RB8" s="21">
        <f t="shared" si="719"/>
        <v>0</v>
      </c>
      <c r="RC8" s="21"/>
      <c r="RD8" s="21">
        <f t="shared" si="719"/>
        <v>0</v>
      </c>
      <c r="RE8" s="21"/>
      <c r="RF8" s="21">
        <f t="shared" si="719"/>
        <v>0</v>
      </c>
      <c r="RG8" s="21"/>
      <c r="RH8" s="21">
        <f t="shared" si="719"/>
        <v>0</v>
      </c>
      <c r="RI8" s="21"/>
      <c r="RJ8" s="21">
        <f t="shared" si="720"/>
        <v>0</v>
      </c>
      <c r="RK8" s="21"/>
      <c r="RL8" s="21">
        <f t="shared" si="721"/>
        <v>0</v>
      </c>
      <c r="RM8" s="21"/>
      <c r="RN8" s="21">
        <f t="shared" si="722"/>
        <v>0</v>
      </c>
      <c r="RO8" s="21"/>
      <c r="RP8" s="21">
        <f t="shared" si="723"/>
        <v>0</v>
      </c>
      <c r="RQ8" s="21"/>
      <c r="RR8" s="21">
        <f t="shared" si="724"/>
        <v>0</v>
      </c>
      <c r="RS8" s="21"/>
      <c r="RT8" s="21">
        <f t="shared" si="725"/>
        <v>0</v>
      </c>
      <c r="RU8" s="21"/>
      <c r="RV8" s="21">
        <f t="shared" si="726"/>
        <v>0</v>
      </c>
      <c r="RW8" s="21"/>
      <c r="RX8" s="21">
        <f t="shared" si="727"/>
        <v>0</v>
      </c>
      <c r="RY8" s="21"/>
      <c r="RZ8" s="21">
        <f t="shared" si="728"/>
        <v>0</v>
      </c>
      <c r="SA8" s="21"/>
      <c r="SB8" s="21">
        <f t="shared" si="729"/>
        <v>0</v>
      </c>
      <c r="SC8" s="21"/>
      <c r="SD8" s="21">
        <f t="shared" si="730"/>
        <v>0</v>
      </c>
      <c r="SE8" s="21"/>
      <c r="SF8" s="21">
        <f t="shared" si="731"/>
        <v>0</v>
      </c>
      <c r="SG8" s="21"/>
      <c r="SH8" s="21">
        <f t="shared" si="732"/>
        <v>0</v>
      </c>
      <c r="SI8" s="21"/>
      <c r="SJ8" s="21">
        <f t="shared" si="733"/>
        <v>0</v>
      </c>
      <c r="SK8" s="21"/>
      <c r="SL8" s="21">
        <f t="shared" si="734"/>
        <v>0</v>
      </c>
      <c r="SM8" s="21"/>
      <c r="SN8" s="21">
        <f t="shared" si="735"/>
        <v>0</v>
      </c>
      <c r="SO8" s="21"/>
      <c r="SP8" s="21">
        <f t="shared" si="736"/>
        <v>0</v>
      </c>
      <c r="SQ8" s="21"/>
      <c r="SR8" s="21">
        <f t="shared" si="737"/>
        <v>0</v>
      </c>
      <c r="SS8" s="21"/>
      <c r="ST8" s="21">
        <f t="shared" si="738"/>
        <v>0</v>
      </c>
      <c r="SU8" s="21"/>
      <c r="SV8" s="21">
        <f t="shared" si="739"/>
        <v>0</v>
      </c>
      <c r="SW8" s="21"/>
      <c r="SX8" s="21">
        <f t="shared" si="740"/>
        <v>0</v>
      </c>
      <c r="SY8" s="21"/>
      <c r="SZ8" s="21">
        <f t="shared" si="741"/>
        <v>0</v>
      </c>
      <c r="TA8" s="21"/>
      <c r="TB8" s="21">
        <f t="shared" si="742"/>
        <v>0</v>
      </c>
      <c r="TC8" s="21"/>
      <c r="TD8" s="21">
        <f t="shared" si="743"/>
        <v>0</v>
      </c>
      <c r="TE8" s="21"/>
      <c r="TF8" s="21">
        <f t="shared" si="744"/>
        <v>0</v>
      </c>
      <c r="TG8" s="21"/>
      <c r="TH8" s="21">
        <f t="shared" si="745"/>
        <v>0</v>
      </c>
      <c r="TI8" s="21"/>
      <c r="TJ8" s="21">
        <f t="shared" si="746"/>
        <v>0</v>
      </c>
      <c r="TK8" s="21"/>
      <c r="TL8" s="21">
        <f t="shared" si="747"/>
        <v>0</v>
      </c>
      <c r="TM8" s="21"/>
      <c r="TN8" s="21">
        <f t="shared" si="748"/>
        <v>0</v>
      </c>
      <c r="TO8" s="21"/>
      <c r="TP8" s="21">
        <f t="shared" si="749"/>
        <v>0</v>
      </c>
      <c r="TQ8" s="21"/>
      <c r="TR8" s="21">
        <f t="shared" si="750"/>
        <v>0</v>
      </c>
      <c r="TS8" s="21"/>
      <c r="TT8" s="21">
        <f t="shared" si="751"/>
        <v>0</v>
      </c>
      <c r="TU8" s="21"/>
      <c r="TV8" s="21">
        <f t="shared" si="752"/>
        <v>0</v>
      </c>
      <c r="TW8" s="21"/>
      <c r="TX8" s="21">
        <f t="shared" si="753"/>
        <v>0</v>
      </c>
      <c r="TY8" s="21"/>
      <c r="TZ8" s="21">
        <f t="shared" si="754"/>
        <v>0</v>
      </c>
      <c r="UA8" s="21"/>
      <c r="UB8" s="21">
        <f t="shared" si="755"/>
        <v>0</v>
      </c>
      <c r="UC8" s="21"/>
      <c r="UD8" s="21">
        <f t="shared" si="756"/>
        <v>0</v>
      </c>
      <c r="UE8" s="21"/>
      <c r="UF8" s="21">
        <f t="shared" si="757"/>
        <v>0</v>
      </c>
      <c r="UG8" s="21"/>
      <c r="UH8" s="21">
        <f t="shared" si="758"/>
        <v>0</v>
      </c>
      <c r="UI8" s="21"/>
      <c r="UJ8" s="21">
        <f t="shared" si="759"/>
        <v>0</v>
      </c>
      <c r="UK8" s="21"/>
      <c r="UL8" s="21">
        <f t="shared" si="760"/>
        <v>0</v>
      </c>
      <c r="UM8" s="21"/>
      <c r="UN8" s="21">
        <f t="shared" si="761"/>
        <v>0</v>
      </c>
      <c r="UO8" s="21"/>
      <c r="UP8" s="21">
        <f t="shared" si="762"/>
        <v>0</v>
      </c>
      <c r="UQ8" s="21"/>
      <c r="UR8" s="21">
        <f t="shared" si="763"/>
        <v>0</v>
      </c>
      <c r="US8" s="21"/>
      <c r="UT8" s="21">
        <f t="shared" si="764"/>
        <v>0</v>
      </c>
      <c r="UU8" s="21"/>
      <c r="UV8" s="21">
        <f t="shared" si="765"/>
        <v>0</v>
      </c>
      <c r="UW8" s="21"/>
      <c r="UX8" s="21">
        <f t="shared" si="766"/>
        <v>0</v>
      </c>
      <c r="UY8" s="21"/>
      <c r="UZ8" s="21">
        <f t="shared" si="767"/>
        <v>0</v>
      </c>
      <c r="VA8" s="21"/>
      <c r="VB8" s="21">
        <f t="shared" si="768"/>
        <v>0</v>
      </c>
      <c r="VC8" s="21"/>
      <c r="VD8" s="21">
        <f t="shared" si="769"/>
        <v>0</v>
      </c>
      <c r="VE8" s="21"/>
      <c r="VF8" s="21">
        <f t="shared" si="770"/>
        <v>0</v>
      </c>
      <c r="VG8" s="21"/>
      <c r="VH8" s="21">
        <f t="shared" si="771"/>
        <v>0</v>
      </c>
      <c r="VI8" s="21"/>
      <c r="VJ8" s="21">
        <f t="shared" si="772"/>
        <v>0</v>
      </c>
      <c r="VK8" s="21"/>
      <c r="VL8" s="21">
        <f t="shared" si="773"/>
        <v>0</v>
      </c>
      <c r="VM8" s="21"/>
      <c r="VN8" s="21">
        <f t="shared" si="774"/>
        <v>0</v>
      </c>
      <c r="VO8" s="21"/>
      <c r="VP8" s="21">
        <f t="shared" si="775"/>
        <v>0</v>
      </c>
      <c r="VQ8" s="21"/>
      <c r="VR8" s="21">
        <f t="shared" si="714"/>
        <v>0</v>
      </c>
      <c r="VS8" s="21"/>
      <c r="VT8" s="21">
        <f t="shared" si="776"/>
        <v>0</v>
      </c>
      <c r="VU8" s="21"/>
      <c r="VV8" s="21">
        <f t="shared" si="776"/>
        <v>0</v>
      </c>
      <c r="VW8" s="21"/>
      <c r="VX8" s="21">
        <f t="shared" si="777"/>
        <v>0</v>
      </c>
      <c r="VY8" s="21"/>
      <c r="VZ8" s="21">
        <f t="shared" si="777"/>
        <v>0</v>
      </c>
      <c r="WA8" s="21"/>
      <c r="WB8" s="21">
        <f t="shared" si="777"/>
        <v>0</v>
      </c>
      <c r="WC8" s="21"/>
      <c r="WD8" s="21">
        <f t="shared" si="777"/>
        <v>0</v>
      </c>
      <c r="WE8" s="21"/>
      <c r="WF8" s="21">
        <f t="shared" si="777"/>
        <v>0</v>
      </c>
      <c r="WG8" s="21"/>
      <c r="WH8" s="21">
        <f t="shared" si="777"/>
        <v>0</v>
      </c>
      <c r="WI8" s="21"/>
      <c r="WJ8" s="21">
        <f t="shared" si="777"/>
        <v>0</v>
      </c>
      <c r="WK8" s="21"/>
      <c r="WL8" s="21">
        <f t="shared" si="777"/>
        <v>0</v>
      </c>
      <c r="WM8" s="21"/>
      <c r="WN8" s="21">
        <f t="shared" si="778"/>
        <v>0</v>
      </c>
      <c r="WO8" s="21"/>
      <c r="WP8" s="21">
        <f t="shared" si="778"/>
        <v>0</v>
      </c>
      <c r="WQ8" s="21"/>
      <c r="WR8" s="21">
        <f t="shared" si="778"/>
        <v>0</v>
      </c>
      <c r="WS8" s="21"/>
      <c r="WT8" s="21">
        <f t="shared" si="778"/>
        <v>0</v>
      </c>
      <c r="WU8" s="21"/>
      <c r="WV8" s="21">
        <f t="shared" si="778"/>
        <v>0</v>
      </c>
      <c r="WW8" s="21"/>
      <c r="WX8" s="21">
        <f t="shared" si="778"/>
        <v>0</v>
      </c>
      <c r="WY8" s="21"/>
      <c r="WZ8" s="21">
        <f t="shared" si="778"/>
        <v>0</v>
      </c>
      <c r="XA8" s="21"/>
      <c r="XB8" s="21">
        <f t="shared" si="778"/>
        <v>0</v>
      </c>
      <c r="XC8" s="21"/>
      <c r="XD8" s="21">
        <f t="shared" si="779"/>
        <v>0</v>
      </c>
      <c r="XE8" s="21"/>
      <c r="XF8" s="21">
        <f t="shared" si="779"/>
        <v>0</v>
      </c>
      <c r="XG8" s="21"/>
      <c r="XH8" s="21">
        <f t="shared" si="779"/>
        <v>0</v>
      </c>
      <c r="XI8" s="21"/>
      <c r="XJ8" s="21">
        <f t="shared" si="779"/>
        <v>0</v>
      </c>
      <c r="XK8" s="21"/>
      <c r="XL8" s="21">
        <f t="shared" si="779"/>
        <v>0</v>
      </c>
      <c r="XM8" s="21"/>
      <c r="XN8" s="21">
        <f t="shared" si="779"/>
        <v>0</v>
      </c>
      <c r="XO8" s="21"/>
      <c r="XP8" s="21">
        <f t="shared" si="779"/>
        <v>0</v>
      </c>
      <c r="XQ8" s="21"/>
      <c r="XR8" s="21">
        <f t="shared" si="779"/>
        <v>0</v>
      </c>
      <c r="XS8" s="21"/>
      <c r="XT8" s="21">
        <f t="shared" si="776"/>
        <v>0</v>
      </c>
      <c r="XU8" s="21"/>
      <c r="XV8" s="21">
        <f t="shared" si="776"/>
        <v>0</v>
      </c>
      <c r="XW8" s="21"/>
      <c r="XX8" s="21">
        <f t="shared" si="776"/>
        <v>0</v>
      </c>
      <c r="XY8" s="21"/>
      <c r="XZ8" s="21">
        <f t="shared" si="776"/>
        <v>0</v>
      </c>
      <c r="YA8" s="21"/>
      <c r="YB8" s="21">
        <f t="shared" si="780"/>
        <v>0</v>
      </c>
      <c r="YC8" s="21"/>
      <c r="YD8" s="21">
        <f t="shared" si="781"/>
        <v>0</v>
      </c>
      <c r="YE8" s="21"/>
      <c r="YF8" s="21">
        <f t="shared" si="782"/>
        <v>0</v>
      </c>
      <c r="YG8" s="21"/>
      <c r="YH8" s="21">
        <f t="shared" si="783"/>
        <v>0</v>
      </c>
      <c r="YI8" s="21"/>
      <c r="YJ8" s="21">
        <f t="shared" si="784"/>
        <v>0</v>
      </c>
      <c r="YK8" s="21"/>
      <c r="YL8" s="21">
        <f t="shared" si="785"/>
        <v>0</v>
      </c>
      <c r="YM8" s="21"/>
      <c r="YN8" s="21">
        <f t="shared" si="786"/>
        <v>0</v>
      </c>
      <c r="YO8" s="21"/>
      <c r="YP8" s="21">
        <f t="shared" si="787"/>
        <v>0</v>
      </c>
      <c r="YQ8" s="21"/>
      <c r="YR8" s="21">
        <f t="shared" si="788"/>
        <v>0</v>
      </c>
      <c r="YS8" s="21"/>
      <c r="YT8" s="21">
        <f t="shared" si="789"/>
        <v>0</v>
      </c>
      <c r="YU8" s="21"/>
      <c r="YV8" s="21">
        <f t="shared" si="790"/>
        <v>0</v>
      </c>
      <c r="YW8" s="21"/>
      <c r="YX8" s="21">
        <f t="shared" si="791"/>
        <v>0</v>
      </c>
      <c r="YY8" s="21"/>
      <c r="YZ8" s="21">
        <f t="shared" si="776"/>
        <v>0</v>
      </c>
      <c r="ZA8" s="21"/>
      <c r="ZB8" s="21">
        <f t="shared" si="792"/>
        <v>0</v>
      </c>
      <c r="ZC8" s="21"/>
      <c r="ZD8" s="21">
        <f t="shared" si="793"/>
        <v>0</v>
      </c>
      <c r="ZE8" s="21"/>
      <c r="ZF8" s="21">
        <f t="shared" si="794"/>
        <v>0</v>
      </c>
      <c r="ZG8" s="21"/>
      <c r="ZH8" s="21">
        <f t="shared" si="795"/>
        <v>0</v>
      </c>
      <c r="ZI8" s="21"/>
      <c r="ZJ8" s="21">
        <f t="shared" si="796"/>
        <v>0</v>
      </c>
      <c r="ZK8" s="21"/>
      <c r="ZL8" s="21">
        <f t="shared" si="797"/>
        <v>0</v>
      </c>
      <c r="ZM8" s="21"/>
      <c r="ZN8" s="21">
        <f t="shared" si="798"/>
        <v>0</v>
      </c>
      <c r="ZO8" s="21"/>
      <c r="ZP8" s="21">
        <f t="shared" si="799"/>
        <v>0</v>
      </c>
      <c r="ZQ8" s="21"/>
      <c r="ZR8" s="21">
        <f t="shared" si="800"/>
        <v>0</v>
      </c>
      <c r="ZS8" s="21"/>
      <c r="ZT8" s="21">
        <f t="shared" si="776"/>
        <v>0</v>
      </c>
      <c r="ZU8" s="21"/>
      <c r="ZV8" s="21">
        <f t="shared" si="801"/>
        <v>0</v>
      </c>
      <c r="ZW8" s="21"/>
      <c r="ZX8" s="21">
        <f t="shared" si="802"/>
        <v>0</v>
      </c>
      <c r="ZY8" s="21"/>
      <c r="ZZ8" s="21">
        <f t="shared" si="802"/>
        <v>0</v>
      </c>
      <c r="AAA8" s="21"/>
      <c r="AAB8" s="21">
        <f t="shared" si="803"/>
        <v>0</v>
      </c>
      <c r="AAC8" s="21"/>
      <c r="AAD8" s="21">
        <f t="shared" si="803"/>
        <v>0</v>
      </c>
      <c r="AAE8" s="21"/>
      <c r="AAF8" s="21">
        <f t="shared" si="804"/>
        <v>0</v>
      </c>
      <c r="AAG8" s="21"/>
      <c r="AAH8" s="21">
        <f t="shared" si="804"/>
        <v>0</v>
      </c>
      <c r="AAI8" s="21"/>
      <c r="AAJ8" s="21">
        <f t="shared" si="805"/>
        <v>0</v>
      </c>
      <c r="AAK8" s="21"/>
      <c r="AAL8" s="21">
        <f t="shared" si="805"/>
        <v>0</v>
      </c>
      <c r="AAM8" s="21"/>
      <c r="AAN8" s="21">
        <f t="shared" si="806"/>
        <v>0</v>
      </c>
      <c r="AAO8" s="21"/>
      <c r="AAP8" s="21">
        <f t="shared" si="806"/>
        <v>0</v>
      </c>
      <c r="AAQ8" s="21"/>
      <c r="AAR8" s="21">
        <f t="shared" si="807"/>
        <v>0</v>
      </c>
      <c r="AAS8" s="21"/>
      <c r="AAT8" s="21">
        <f t="shared" si="807"/>
        <v>0</v>
      </c>
      <c r="AAU8" s="21"/>
      <c r="AAV8" s="21">
        <f t="shared" si="808"/>
        <v>0</v>
      </c>
      <c r="AAW8" s="21"/>
      <c r="AAX8" s="21">
        <f t="shared" si="808"/>
        <v>0</v>
      </c>
      <c r="AAY8" s="21"/>
      <c r="AAZ8" s="21">
        <f t="shared" si="809"/>
        <v>0</v>
      </c>
      <c r="ABA8" s="21"/>
      <c r="ABB8" s="21">
        <f t="shared" si="809"/>
        <v>0</v>
      </c>
      <c r="ABC8" s="21"/>
      <c r="ABD8" s="21">
        <f t="shared" si="810"/>
        <v>0</v>
      </c>
      <c r="ABE8" s="21"/>
      <c r="ABF8" s="21">
        <f t="shared" si="810"/>
        <v>0</v>
      </c>
      <c r="ABG8" s="21"/>
      <c r="ABH8" s="21">
        <f t="shared" si="811"/>
        <v>0</v>
      </c>
      <c r="ABI8" s="21"/>
      <c r="ABJ8" s="21">
        <f t="shared" si="811"/>
        <v>0</v>
      </c>
      <c r="ABK8" s="21"/>
      <c r="ABL8" s="21">
        <f t="shared" si="812"/>
        <v>0</v>
      </c>
      <c r="ABM8" s="21"/>
      <c r="ABN8" s="21">
        <f t="shared" si="812"/>
        <v>0</v>
      </c>
      <c r="ABO8" s="21"/>
      <c r="ABP8" s="21">
        <f t="shared" si="813"/>
        <v>0</v>
      </c>
      <c r="ABQ8" s="21"/>
      <c r="ABR8" s="21">
        <f t="shared" si="813"/>
        <v>0</v>
      </c>
      <c r="ABS8" s="21"/>
      <c r="ABT8" s="21">
        <f t="shared" si="814"/>
        <v>0</v>
      </c>
      <c r="ABU8" s="21"/>
      <c r="ABV8" s="21">
        <f t="shared" si="814"/>
        <v>0</v>
      </c>
      <c r="ABW8" s="21"/>
      <c r="ABX8" s="21">
        <f t="shared" si="815"/>
        <v>0</v>
      </c>
      <c r="ABY8" s="21"/>
      <c r="ABZ8" s="21">
        <f t="shared" si="815"/>
        <v>0</v>
      </c>
      <c r="ACA8" s="21"/>
      <c r="ACB8" s="21">
        <f t="shared" si="816"/>
        <v>0</v>
      </c>
      <c r="ACC8" s="21"/>
      <c r="ACD8" s="21">
        <f t="shared" si="816"/>
        <v>0</v>
      </c>
      <c r="ACE8" s="21"/>
      <c r="ACF8" s="21">
        <f t="shared" si="817"/>
        <v>0</v>
      </c>
      <c r="ACG8" s="21"/>
      <c r="ACH8" s="21">
        <f t="shared" si="817"/>
        <v>0</v>
      </c>
      <c r="ACI8" s="21"/>
      <c r="ACJ8" s="21">
        <f t="shared" si="818"/>
        <v>0</v>
      </c>
      <c r="ACK8" s="21"/>
      <c r="ACL8" s="21">
        <f t="shared" si="818"/>
        <v>0</v>
      </c>
      <c r="ACM8" s="21"/>
      <c r="ACN8" s="21">
        <f t="shared" si="819"/>
        <v>0</v>
      </c>
      <c r="ACO8" s="21"/>
      <c r="ACP8" s="21">
        <f t="shared" si="819"/>
        <v>0</v>
      </c>
      <c r="ACQ8" s="21"/>
      <c r="ACR8" s="21">
        <f t="shared" si="820"/>
        <v>0</v>
      </c>
      <c r="ACS8" s="21"/>
      <c r="ACT8" s="21">
        <f t="shared" si="820"/>
        <v>0</v>
      </c>
      <c r="ACU8" s="21"/>
      <c r="ACV8" s="21">
        <f t="shared" si="821"/>
        <v>0</v>
      </c>
      <c r="ACW8" s="21"/>
      <c r="ACX8" s="21">
        <f t="shared" si="821"/>
        <v>0</v>
      </c>
      <c r="ACY8" s="21"/>
      <c r="ACZ8" s="21">
        <f t="shared" si="822"/>
        <v>0</v>
      </c>
      <c r="ADA8" s="21"/>
      <c r="ADB8" s="21">
        <f t="shared" si="822"/>
        <v>0</v>
      </c>
      <c r="ADC8" s="21"/>
      <c r="ADD8" s="21">
        <f t="shared" si="823"/>
        <v>0</v>
      </c>
      <c r="ADE8" s="21"/>
      <c r="ADF8" s="21">
        <f t="shared" si="823"/>
        <v>0</v>
      </c>
      <c r="ADG8" s="21"/>
      <c r="ADH8" s="21">
        <f t="shared" si="824"/>
        <v>0</v>
      </c>
      <c r="ADI8" s="21"/>
      <c r="ADJ8" s="21">
        <f t="shared" si="824"/>
        <v>0</v>
      </c>
      <c r="ADK8" s="21"/>
      <c r="ADL8" s="21">
        <f t="shared" si="825"/>
        <v>0</v>
      </c>
      <c r="ADM8" s="21"/>
      <c r="ADN8" s="21">
        <f t="shared" si="825"/>
        <v>0</v>
      </c>
      <c r="ADO8" s="21"/>
      <c r="ADP8" s="21">
        <f t="shared" si="825"/>
        <v>0</v>
      </c>
      <c r="ADQ8" s="21"/>
      <c r="ADR8" s="21">
        <f t="shared" si="825"/>
        <v>0</v>
      </c>
      <c r="ADS8" s="21"/>
      <c r="ADT8" s="21">
        <f t="shared" si="825"/>
        <v>0</v>
      </c>
      <c r="ADU8" s="21"/>
      <c r="ADV8" s="21">
        <f t="shared" si="826"/>
        <v>0</v>
      </c>
      <c r="ADW8" s="21"/>
      <c r="ADX8" s="21">
        <f t="shared" si="826"/>
        <v>0</v>
      </c>
      <c r="ADY8" s="21"/>
      <c r="ADZ8" s="21">
        <f t="shared" si="826"/>
        <v>0</v>
      </c>
      <c r="AEA8" s="21"/>
      <c r="AEB8" s="21">
        <f t="shared" si="826"/>
        <v>0</v>
      </c>
      <c r="AEC8" s="21"/>
      <c r="AED8" s="21">
        <f t="shared" si="827"/>
        <v>0</v>
      </c>
      <c r="AEE8" s="21"/>
      <c r="AEF8" s="21">
        <f t="shared" si="827"/>
        <v>0</v>
      </c>
      <c r="AEG8" s="21"/>
      <c r="AEH8" s="21">
        <f t="shared" si="827"/>
        <v>0</v>
      </c>
      <c r="AEI8" s="21"/>
      <c r="AEJ8" s="21">
        <f t="shared" si="827"/>
        <v>0</v>
      </c>
      <c r="AEK8" s="21"/>
      <c r="AEL8" s="21">
        <f t="shared" si="827"/>
        <v>0</v>
      </c>
      <c r="AEM8" s="21"/>
      <c r="AEN8" s="21">
        <f t="shared" si="828"/>
        <v>0</v>
      </c>
      <c r="AEO8" s="21"/>
      <c r="AEP8" s="21">
        <f t="shared" si="828"/>
        <v>0</v>
      </c>
      <c r="AEQ8" s="21"/>
      <c r="AER8" s="21">
        <f t="shared" si="828"/>
        <v>0</v>
      </c>
      <c r="AES8" s="21"/>
      <c r="AET8" s="21">
        <f t="shared" si="828"/>
        <v>0</v>
      </c>
      <c r="AEU8" s="21"/>
      <c r="AEV8" s="21">
        <f t="shared" si="829"/>
        <v>0</v>
      </c>
      <c r="AEW8" s="21"/>
      <c r="AEX8" s="21">
        <f t="shared" si="829"/>
        <v>0</v>
      </c>
      <c r="AEY8" s="21"/>
      <c r="AEZ8" s="21">
        <f t="shared" si="829"/>
        <v>0</v>
      </c>
      <c r="AFA8" s="21"/>
      <c r="AFB8" s="21">
        <f t="shared" si="829"/>
        <v>0</v>
      </c>
      <c r="AFC8" s="21"/>
      <c r="AFD8" s="21">
        <f t="shared" si="829"/>
        <v>0</v>
      </c>
      <c r="AFE8" s="21"/>
      <c r="AFF8" s="21">
        <f t="shared" si="830"/>
        <v>0</v>
      </c>
      <c r="AFG8" s="21"/>
      <c r="AFH8" s="21">
        <f t="shared" si="830"/>
        <v>0</v>
      </c>
      <c r="AFI8" s="21"/>
      <c r="AFJ8" s="21">
        <f t="shared" si="830"/>
        <v>0</v>
      </c>
      <c r="AFK8" s="21"/>
      <c r="AFL8" s="21">
        <f t="shared" si="830"/>
        <v>0</v>
      </c>
      <c r="AFM8" s="21"/>
      <c r="AFN8" s="21">
        <f t="shared" si="831"/>
        <v>0</v>
      </c>
      <c r="AFO8" s="21"/>
      <c r="AFP8" s="21">
        <f t="shared" si="831"/>
        <v>0</v>
      </c>
      <c r="AFQ8" s="21"/>
      <c r="AFR8" s="21">
        <f t="shared" si="831"/>
        <v>0</v>
      </c>
      <c r="AFS8" s="21"/>
      <c r="AFT8" s="21">
        <f t="shared" si="831"/>
        <v>0</v>
      </c>
      <c r="AFU8" s="21"/>
      <c r="AFV8" s="21">
        <f t="shared" si="831"/>
        <v>0</v>
      </c>
      <c r="AFW8" s="21"/>
      <c r="AFX8" s="21">
        <f t="shared" si="832"/>
        <v>0</v>
      </c>
      <c r="AFY8" s="21"/>
      <c r="AFZ8" s="21">
        <f t="shared" si="832"/>
        <v>0</v>
      </c>
      <c r="AGA8" s="21"/>
      <c r="AGB8" s="21">
        <f t="shared" si="832"/>
        <v>0</v>
      </c>
      <c r="AGC8" s="21"/>
      <c r="AGD8" s="21">
        <f t="shared" si="832"/>
        <v>0</v>
      </c>
      <c r="AGE8" s="21"/>
      <c r="AGF8" s="21">
        <f t="shared" si="833"/>
        <v>0</v>
      </c>
      <c r="AGG8" s="21"/>
      <c r="AGH8" s="21">
        <f t="shared" si="833"/>
        <v>0</v>
      </c>
      <c r="AGI8" s="21"/>
      <c r="AGJ8" s="21">
        <f t="shared" si="833"/>
        <v>0</v>
      </c>
      <c r="AGK8" s="21"/>
      <c r="AGL8" s="21">
        <f t="shared" si="833"/>
        <v>0</v>
      </c>
      <c r="AGM8" s="21"/>
      <c r="AGN8" s="21">
        <f t="shared" si="833"/>
        <v>0</v>
      </c>
      <c r="AGO8" s="21"/>
      <c r="AGP8" s="21">
        <f t="shared" si="834"/>
        <v>0</v>
      </c>
      <c r="AGQ8" s="21"/>
      <c r="AGR8" s="21">
        <f t="shared" si="834"/>
        <v>0</v>
      </c>
      <c r="AGS8" s="21"/>
      <c r="AGT8" s="21">
        <f t="shared" si="834"/>
        <v>0</v>
      </c>
      <c r="AGU8" s="21"/>
      <c r="AGV8" s="21">
        <f t="shared" si="834"/>
        <v>0</v>
      </c>
      <c r="AGW8" s="21"/>
      <c r="AGX8" s="21">
        <f t="shared" si="835"/>
        <v>0</v>
      </c>
      <c r="AGY8" s="21"/>
      <c r="AGZ8" s="21">
        <f t="shared" si="835"/>
        <v>0</v>
      </c>
      <c r="AHA8" s="21"/>
      <c r="AHB8" s="21">
        <f t="shared" si="835"/>
        <v>0</v>
      </c>
      <c r="AHC8" s="21"/>
      <c r="AHD8" s="21">
        <f t="shared" si="835"/>
        <v>0</v>
      </c>
      <c r="AHE8" s="21"/>
      <c r="AHF8" s="21">
        <f t="shared" si="835"/>
        <v>0</v>
      </c>
      <c r="AHG8" s="21"/>
      <c r="AHH8" s="21">
        <f t="shared" si="836"/>
        <v>0</v>
      </c>
      <c r="AHI8" s="21"/>
      <c r="AHJ8" s="21">
        <f t="shared" si="836"/>
        <v>0</v>
      </c>
      <c r="AHK8" s="21"/>
      <c r="AHL8" s="21">
        <f t="shared" si="836"/>
        <v>0</v>
      </c>
      <c r="AHM8" s="21"/>
      <c r="AHN8" s="21">
        <f t="shared" si="836"/>
        <v>0</v>
      </c>
      <c r="AHO8" s="21"/>
      <c r="AHP8" s="21">
        <f t="shared" si="837"/>
        <v>0</v>
      </c>
      <c r="AHQ8" s="21"/>
      <c r="AHR8" s="21">
        <f t="shared" si="837"/>
        <v>0</v>
      </c>
      <c r="AHS8" s="21"/>
      <c r="AHT8" s="21">
        <f t="shared" si="837"/>
        <v>0</v>
      </c>
      <c r="AHU8" s="21"/>
      <c r="AHV8" s="21">
        <f t="shared" si="837"/>
        <v>0</v>
      </c>
      <c r="AHW8" s="21"/>
      <c r="AHX8" s="21">
        <f t="shared" si="837"/>
        <v>0</v>
      </c>
      <c r="AHY8" s="21"/>
      <c r="AHZ8" s="21">
        <f t="shared" si="838"/>
        <v>0</v>
      </c>
      <c r="AIA8" s="21"/>
      <c r="AIB8" s="21">
        <f t="shared" si="838"/>
        <v>0</v>
      </c>
      <c r="AIC8" s="21"/>
      <c r="AID8" s="21">
        <f t="shared" si="838"/>
        <v>0</v>
      </c>
      <c r="AIE8" s="21"/>
      <c r="AIF8" s="21">
        <f t="shared" si="838"/>
        <v>0</v>
      </c>
      <c r="AIG8" s="21"/>
      <c r="AIH8" s="21">
        <f t="shared" si="839"/>
        <v>0</v>
      </c>
      <c r="AII8" s="21"/>
      <c r="AIJ8" s="21">
        <f t="shared" si="839"/>
        <v>0</v>
      </c>
      <c r="AIK8" s="21"/>
      <c r="AIL8" s="21">
        <f t="shared" si="839"/>
        <v>0</v>
      </c>
      <c r="AIM8" s="21"/>
      <c r="AIN8" s="21">
        <f t="shared" si="839"/>
        <v>0</v>
      </c>
      <c r="AIO8" s="21"/>
      <c r="AIP8" s="21">
        <f t="shared" si="839"/>
        <v>0</v>
      </c>
      <c r="AIQ8" s="21"/>
      <c r="AIR8" s="21">
        <f t="shared" si="840"/>
        <v>0</v>
      </c>
      <c r="AIS8" s="21"/>
      <c r="AIT8" s="21">
        <f t="shared" si="840"/>
        <v>0</v>
      </c>
      <c r="AIU8" s="21"/>
      <c r="AIV8" s="21">
        <f t="shared" si="840"/>
        <v>0</v>
      </c>
      <c r="AIW8" s="21"/>
      <c r="AIX8" s="21">
        <f t="shared" si="840"/>
        <v>0</v>
      </c>
      <c r="AIY8" s="21"/>
      <c r="AIZ8" s="21">
        <f t="shared" si="776"/>
        <v>0</v>
      </c>
      <c r="AJA8" s="21"/>
    </row>
    <row r="9" spans="2:937" ht="13.5" customHeight="1" x14ac:dyDescent="0.25">
      <c r="B9" s="31">
        <v>4</v>
      </c>
      <c r="C9" s="192" t="s">
        <v>206</v>
      </c>
      <c r="D9" s="67" t="s">
        <v>42</v>
      </c>
      <c r="E9" s="194" t="s">
        <v>404</v>
      </c>
      <c r="F9" s="194" t="str">
        <f>_xlfn.XLOOKUP(D9,'WTG PH-III'!$D$5:$D$198,'WTG PH-III'!$B$5:$B$198,0,0,1)</f>
        <v>PSS-05</v>
      </c>
      <c r="G9" s="22" t="s">
        <v>537</v>
      </c>
      <c r="H9" s="22" t="s">
        <v>540</v>
      </c>
      <c r="I9" s="61">
        <v>10</v>
      </c>
      <c r="J9" s="21">
        <v>253</v>
      </c>
      <c r="K9" s="21">
        <f t="shared" si="517"/>
        <v>253.00000000000006</v>
      </c>
      <c r="L9" s="21">
        <f t="shared" si="518"/>
        <v>253</v>
      </c>
      <c r="M9" s="21">
        <f t="shared" si="519"/>
        <v>0</v>
      </c>
      <c r="N9" s="95">
        <f>VLOOKUP(D9,'WTG PH-III'!$D$5:$U$198,17,0)</f>
        <v>45728</v>
      </c>
      <c r="O9" s="95">
        <f>VLOOKUP(D9,'WTG PH-III'!$D$5:$U$198,18,0)</f>
        <v>45737</v>
      </c>
      <c r="P9" s="21">
        <f t="shared" si="520"/>
        <v>0</v>
      </c>
      <c r="Q9" s="21"/>
      <c r="R9" s="21">
        <f t="shared" si="521"/>
        <v>0</v>
      </c>
      <c r="S9" s="21"/>
      <c r="T9" s="21">
        <f t="shared" si="522"/>
        <v>0</v>
      </c>
      <c r="U9" s="21"/>
      <c r="V9" s="21">
        <f t="shared" si="523"/>
        <v>0</v>
      </c>
      <c r="W9" s="21"/>
      <c r="X9" s="21">
        <f t="shared" si="524"/>
        <v>0</v>
      </c>
      <c r="Y9" s="21"/>
      <c r="Z9" s="21">
        <f t="shared" si="525"/>
        <v>0</v>
      </c>
      <c r="AA9" s="21"/>
      <c r="AB9" s="21">
        <f t="shared" si="526"/>
        <v>0</v>
      </c>
      <c r="AC9" s="21"/>
      <c r="AD9" s="21">
        <f t="shared" si="527"/>
        <v>0</v>
      </c>
      <c r="AE9" s="21"/>
      <c r="AF9" s="21">
        <f t="shared" si="528"/>
        <v>0</v>
      </c>
      <c r="AG9" s="21"/>
      <c r="AH9" s="21">
        <f t="shared" si="529"/>
        <v>0</v>
      </c>
      <c r="AI9" s="21"/>
      <c r="AJ9" s="21">
        <f t="shared" si="530"/>
        <v>0</v>
      </c>
      <c r="AK9" s="21"/>
      <c r="AL9" s="21">
        <f t="shared" si="531"/>
        <v>0</v>
      </c>
      <c r="AM9" s="21"/>
      <c r="AN9" s="21">
        <f t="shared" si="532"/>
        <v>0</v>
      </c>
      <c r="AO9" s="21"/>
      <c r="AP9" s="21">
        <f t="shared" si="533"/>
        <v>0</v>
      </c>
      <c r="AQ9" s="21"/>
      <c r="AR9" s="21">
        <f t="shared" si="534"/>
        <v>0</v>
      </c>
      <c r="AS9" s="21"/>
      <c r="AT9" s="21">
        <f t="shared" si="535"/>
        <v>0</v>
      </c>
      <c r="AU9" s="21"/>
      <c r="AV9" s="21">
        <f t="shared" si="536"/>
        <v>0</v>
      </c>
      <c r="AW9" s="21"/>
      <c r="AX9" s="21">
        <f t="shared" si="537"/>
        <v>0</v>
      </c>
      <c r="AY9" s="21"/>
      <c r="AZ9" s="21">
        <f t="shared" si="538"/>
        <v>0</v>
      </c>
      <c r="BA9" s="21"/>
      <c r="BB9" s="21">
        <f t="shared" si="539"/>
        <v>0</v>
      </c>
      <c r="BC9" s="21"/>
      <c r="BD9" s="21">
        <f t="shared" si="540"/>
        <v>0</v>
      </c>
      <c r="BE9" s="21"/>
      <c r="BF9" s="21">
        <f t="shared" si="541"/>
        <v>0</v>
      </c>
      <c r="BG9" s="21"/>
      <c r="BH9" s="21">
        <f t="shared" si="542"/>
        <v>0</v>
      </c>
      <c r="BI9" s="21"/>
      <c r="BJ9" s="21">
        <f t="shared" si="543"/>
        <v>0</v>
      </c>
      <c r="BK9" s="21"/>
      <c r="BL9" s="21">
        <f t="shared" si="544"/>
        <v>0</v>
      </c>
      <c r="BM9" s="21"/>
      <c r="BN9" s="21">
        <f t="shared" si="545"/>
        <v>0</v>
      </c>
      <c r="BO9" s="21"/>
      <c r="BP9" s="21">
        <f t="shared" si="546"/>
        <v>0</v>
      </c>
      <c r="BQ9" s="21"/>
      <c r="BR9" s="21">
        <f t="shared" si="547"/>
        <v>0</v>
      </c>
      <c r="BS9" s="21"/>
      <c r="BT9" s="21">
        <f t="shared" si="548"/>
        <v>0</v>
      </c>
      <c r="BU9" s="21"/>
      <c r="BV9" s="21">
        <f t="shared" si="549"/>
        <v>0</v>
      </c>
      <c r="BW9" s="21"/>
      <c r="BX9" s="21">
        <f t="shared" si="550"/>
        <v>0</v>
      </c>
      <c r="BY9" s="21"/>
      <c r="BZ9" s="21">
        <f t="shared" si="551"/>
        <v>0</v>
      </c>
      <c r="CA9" s="21"/>
      <c r="CB9" s="21">
        <f t="shared" si="552"/>
        <v>0</v>
      </c>
      <c r="CC9" s="21"/>
      <c r="CD9" s="21">
        <f t="shared" si="553"/>
        <v>0</v>
      </c>
      <c r="CE9" s="21"/>
      <c r="CF9" s="21">
        <f t="shared" si="554"/>
        <v>0</v>
      </c>
      <c r="CG9" s="21"/>
      <c r="CH9" s="21">
        <f t="shared" si="555"/>
        <v>0</v>
      </c>
      <c r="CI9" s="21"/>
      <c r="CJ9" s="21">
        <f t="shared" si="556"/>
        <v>0</v>
      </c>
      <c r="CK9" s="21"/>
      <c r="CL9" s="21">
        <f t="shared" si="557"/>
        <v>0</v>
      </c>
      <c r="CM9" s="21"/>
      <c r="CN9" s="21">
        <f t="shared" si="558"/>
        <v>0</v>
      </c>
      <c r="CO9" s="21"/>
      <c r="CP9" s="21">
        <f t="shared" si="559"/>
        <v>0</v>
      </c>
      <c r="CQ9" s="21"/>
      <c r="CR9" s="21">
        <f t="shared" si="560"/>
        <v>0</v>
      </c>
      <c r="CS9" s="21"/>
      <c r="CT9" s="21">
        <f t="shared" si="561"/>
        <v>0</v>
      </c>
      <c r="CU9" s="21"/>
      <c r="CV9" s="21">
        <f t="shared" si="562"/>
        <v>0</v>
      </c>
      <c r="CW9" s="21"/>
      <c r="CX9" s="21">
        <f t="shared" si="563"/>
        <v>0</v>
      </c>
      <c r="CY9" s="21"/>
      <c r="CZ9" s="21">
        <f t="shared" si="564"/>
        <v>0</v>
      </c>
      <c r="DA9" s="21"/>
      <c r="DB9" s="21">
        <f t="shared" si="565"/>
        <v>0</v>
      </c>
      <c r="DC9" s="21"/>
      <c r="DD9" s="21">
        <f t="shared" si="566"/>
        <v>0</v>
      </c>
      <c r="DE9" s="21"/>
      <c r="DF9" s="21">
        <f t="shared" si="567"/>
        <v>0</v>
      </c>
      <c r="DG9" s="21"/>
      <c r="DH9" s="21">
        <f t="shared" si="568"/>
        <v>0</v>
      </c>
      <c r="DI9" s="21"/>
      <c r="DJ9" s="21">
        <f t="shared" si="569"/>
        <v>0</v>
      </c>
      <c r="DK9" s="21"/>
      <c r="DL9" s="21">
        <f t="shared" si="570"/>
        <v>0</v>
      </c>
      <c r="DM9" s="21"/>
      <c r="DN9" s="21">
        <f t="shared" si="571"/>
        <v>0</v>
      </c>
      <c r="DO9" s="21"/>
      <c r="DP9" s="21">
        <f t="shared" si="572"/>
        <v>0</v>
      </c>
      <c r="DQ9" s="21"/>
      <c r="DR9" s="21">
        <f t="shared" si="573"/>
        <v>0</v>
      </c>
      <c r="DS9" s="21"/>
      <c r="DT9" s="21">
        <f t="shared" si="574"/>
        <v>0</v>
      </c>
      <c r="DU9" s="21"/>
      <c r="DV9" s="21">
        <f t="shared" si="575"/>
        <v>0</v>
      </c>
      <c r="DW9" s="21"/>
      <c r="DX9" s="21">
        <f t="shared" si="576"/>
        <v>0</v>
      </c>
      <c r="DY9" s="21"/>
      <c r="DZ9" s="21">
        <f t="shared" si="577"/>
        <v>0</v>
      </c>
      <c r="EA9" s="21"/>
      <c r="EB9" s="21">
        <f t="shared" si="578"/>
        <v>0</v>
      </c>
      <c r="EC9" s="21"/>
      <c r="ED9" s="21">
        <f t="shared" si="579"/>
        <v>0</v>
      </c>
      <c r="EE9" s="21"/>
      <c r="EF9" s="21">
        <f t="shared" si="580"/>
        <v>0</v>
      </c>
      <c r="EG9" s="21"/>
      <c r="EH9" s="21">
        <f t="shared" si="581"/>
        <v>0</v>
      </c>
      <c r="EI9" s="21"/>
      <c r="EJ9" s="21">
        <f t="shared" si="582"/>
        <v>0</v>
      </c>
      <c r="EK9" s="21"/>
      <c r="EL9" s="21">
        <f t="shared" si="583"/>
        <v>0</v>
      </c>
      <c r="EM9" s="21"/>
      <c r="EN9" s="21">
        <f t="shared" si="584"/>
        <v>0</v>
      </c>
      <c r="EO9" s="21"/>
      <c r="EP9" s="21">
        <f t="shared" si="585"/>
        <v>0</v>
      </c>
      <c r="EQ9" s="21"/>
      <c r="ER9" s="21">
        <f t="shared" si="586"/>
        <v>0</v>
      </c>
      <c r="ES9" s="21"/>
      <c r="ET9" s="21">
        <f t="shared" si="587"/>
        <v>0</v>
      </c>
      <c r="EU9" s="21"/>
      <c r="EV9" s="21">
        <f t="shared" si="588"/>
        <v>0</v>
      </c>
      <c r="EW9" s="21"/>
      <c r="EX9" s="21">
        <f t="shared" si="589"/>
        <v>0</v>
      </c>
      <c r="EY9" s="21"/>
      <c r="EZ9" s="21">
        <f t="shared" si="590"/>
        <v>0</v>
      </c>
      <c r="FA9" s="21"/>
      <c r="FB9" s="21">
        <f t="shared" si="591"/>
        <v>0</v>
      </c>
      <c r="FC9" s="21"/>
      <c r="FD9" s="21">
        <f t="shared" si="592"/>
        <v>0</v>
      </c>
      <c r="FE9" s="21"/>
      <c r="FF9" s="21">
        <f t="shared" si="593"/>
        <v>0</v>
      </c>
      <c r="FG9" s="21">
        <v>27</v>
      </c>
      <c r="FH9" s="21">
        <f t="shared" si="594"/>
        <v>0</v>
      </c>
      <c r="FI9" s="21"/>
      <c r="FJ9" s="21">
        <f t="shared" si="595"/>
        <v>0</v>
      </c>
      <c r="FK9" s="21">
        <v>24</v>
      </c>
      <c r="FL9" s="21">
        <f t="shared" si="596"/>
        <v>0</v>
      </c>
      <c r="FM9" s="21">
        <v>30</v>
      </c>
      <c r="FN9" s="21">
        <f t="shared" si="597"/>
        <v>0</v>
      </c>
      <c r="FO9" s="21">
        <v>19</v>
      </c>
      <c r="FP9" s="21">
        <f t="shared" si="598"/>
        <v>0</v>
      </c>
      <c r="FQ9" s="21">
        <v>29</v>
      </c>
      <c r="FR9" s="21">
        <f t="shared" si="599"/>
        <v>0</v>
      </c>
      <c r="FS9" s="21">
        <v>17</v>
      </c>
      <c r="FT9" s="21">
        <f t="shared" si="600"/>
        <v>0</v>
      </c>
      <c r="FU9" s="21">
        <v>11</v>
      </c>
      <c r="FV9" s="21">
        <f t="shared" si="601"/>
        <v>0</v>
      </c>
      <c r="FW9" s="21"/>
      <c r="FX9" s="21">
        <f t="shared" si="602"/>
        <v>0</v>
      </c>
      <c r="FY9" s="21">
        <v>23</v>
      </c>
      <c r="FZ9" s="21">
        <f t="shared" si="603"/>
        <v>0</v>
      </c>
      <c r="GA9" s="21">
        <v>24</v>
      </c>
      <c r="GB9" s="21">
        <f t="shared" si="604"/>
        <v>25.3</v>
      </c>
      <c r="GC9" s="21">
        <v>25</v>
      </c>
      <c r="GD9" s="21">
        <f t="shared" si="605"/>
        <v>25.3</v>
      </c>
      <c r="GE9" s="21">
        <v>24</v>
      </c>
      <c r="GF9" s="21">
        <f t="shared" si="606"/>
        <v>25.3</v>
      </c>
      <c r="GG9" s="21"/>
      <c r="GH9" s="21">
        <f t="shared" si="607"/>
        <v>25.3</v>
      </c>
      <c r="GI9" s="21"/>
      <c r="GJ9" s="21">
        <f t="shared" si="608"/>
        <v>25.3</v>
      </c>
      <c r="GK9" s="21"/>
      <c r="GL9" s="21">
        <f t="shared" si="609"/>
        <v>25.3</v>
      </c>
      <c r="GM9" s="21"/>
      <c r="GN9" s="21">
        <f t="shared" si="610"/>
        <v>25.3</v>
      </c>
      <c r="GO9" s="21"/>
      <c r="GP9" s="21">
        <f t="shared" si="611"/>
        <v>25.3</v>
      </c>
      <c r="GQ9" s="21"/>
      <c r="GR9" s="21">
        <f t="shared" si="612"/>
        <v>25.3</v>
      </c>
      <c r="GS9" s="21"/>
      <c r="GT9" s="21">
        <f t="shared" si="613"/>
        <v>25.3</v>
      </c>
      <c r="GU9" s="21"/>
      <c r="GV9" s="21">
        <f t="shared" si="614"/>
        <v>0</v>
      </c>
      <c r="GW9" s="21"/>
      <c r="GX9" s="21">
        <f t="shared" si="615"/>
        <v>0</v>
      </c>
      <c r="GY9" s="21"/>
      <c r="GZ9" s="21">
        <f t="shared" si="616"/>
        <v>0</v>
      </c>
      <c r="HA9" s="21"/>
      <c r="HB9" s="21">
        <f t="shared" si="617"/>
        <v>0</v>
      </c>
      <c r="HC9" s="21"/>
      <c r="HD9" s="21">
        <f t="shared" si="618"/>
        <v>0</v>
      </c>
      <c r="HE9" s="21"/>
      <c r="HF9" s="21">
        <f t="shared" si="619"/>
        <v>0</v>
      </c>
      <c r="HG9" s="21"/>
      <c r="HH9" s="21">
        <f t="shared" si="620"/>
        <v>0</v>
      </c>
      <c r="HI9" s="21"/>
      <c r="HJ9" s="21">
        <f t="shared" si="621"/>
        <v>0</v>
      </c>
      <c r="HK9" s="21"/>
      <c r="HL9" s="21">
        <f t="shared" si="622"/>
        <v>0</v>
      </c>
      <c r="HM9" s="21"/>
      <c r="HN9" s="21">
        <f t="shared" si="623"/>
        <v>0</v>
      </c>
      <c r="HO9" s="21"/>
      <c r="HP9" s="21">
        <f t="shared" si="624"/>
        <v>0</v>
      </c>
      <c r="HQ9" s="21"/>
      <c r="HR9" s="21">
        <f t="shared" si="625"/>
        <v>0</v>
      </c>
      <c r="HS9" s="21"/>
      <c r="HT9" s="21">
        <f t="shared" si="626"/>
        <v>0</v>
      </c>
      <c r="HU9" s="21"/>
      <c r="HV9" s="21">
        <f t="shared" si="627"/>
        <v>0</v>
      </c>
      <c r="HW9" s="21"/>
      <c r="HX9" s="21">
        <f t="shared" si="628"/>
        <v>0</v>
      </c>
      <c r="HY9" s="21"/>
      <c r="HZ9" s="21">
        <f t="shared" si="629"/>
        <v>0</v>
      </c>
      <c r="IA9" s="21"/>
      <c r="IB9" s="21">
        <f t="shared" si="630"/>
        <v>0</v>
      </c>
      <c r="IC9" s="21"/>
      <c r="ID9" s="21">
        <f t="shared" si="631"/>
        <v>0</v>
      </c>
      <c r="IE9" s="21"/>
      <c r="IF9" s="21">
        <f t="shared" si="632"/>
        <v>0</v>
      </c>
      <c r="IG9" s="21"/>
      <c r="IH9" s="21">
        <f t="shared" si="633"/>
        <v>0</v>
      </c>
      <c r="II9" s="21"/>
      <c r="IJ9" s="21">
        <f t="shared" si="634"/>
        <v>0</v>
      </c>
      <c r="IK9" s="21"/>
      <c r="IL9" s="21">
        <f t="shared" si="635"/>
        <v>0</v>
      </c>
      <c r="IM9" s="21"/>
      <c r="IN9" s="21">
        <f t="shared" si="636"/>
        <v>0</v>
      </c>
      <c r="IO9" s="21"/>
      <c r="IP9" s="21">
        <f t="shared" si="637"/>
        <v>0</v>
      </c>
      <c r="IQ9" s="21"/>
      <c r="IR9" s="21">
        <f t="shared" si="638"/>
        <v>0</v>
      </c>
      <c r="IS9" s="21"/>
      <c r="IT9" s="21">
        <f t="shared" si="639"/>
        <v>0</v>
      </c>
      <c r="IU9" s="21"/>
      <c r="IV9" s="21">
        <f t="shared" si="640"/>
        <v>0</v>
      </c>
      <c r="IW9" s="21"/>
      <c r="IX9" s="21">
        <f t="shared" si="641"/>
        <v>0</v>
      </c>
      <c r="IY9" s="21"/>
      <c r="IZ9" s="21">
        <f t="shared" si="642"/>
        <v>0</v>
      </c>
      <c r="JA9" s="21"/>
      <c r="JB9" s="21">
        <f t="shared" si="643"/>
        <v>0</v>
      </c>
      <c r="JC9" s="21"/>
      <c r="JD9" s="21">
        <f t="shared" si="644"/>
        <v>0</v>
      </c>
      <c r="JE9" s="21"/>
      <c r="JF9" s="21">
        <f t="shared" si="645"/>
        <v>0</v>
      </c>
      <c r="JG9" s="21"/>
      <c r="JH9" s="21">
        <f t="shared" si="646"/>
        <v>0</v>
      </c>
      <c r="JI9" s="21"/>
      <c r="JJ9" s="21">
        <f t="shared" si="647"/>
        <v>0</v>
      </c>
      <c r="JK9" s="21"/>
      <c r="JL9" s="21">
        <f t="shared" si="648"/>
        <v>0</v>
      </c>
      <c r="JM9" s="21"/>
      <c r="JN9" s="21">
        <f t="shared" si="649"/>
        <v>0</v>
      </c>
      <c r="JO9" s="21"/>
      <c r="JP9" s="21">
        <f t="shared" si="650"/>
        <v>0</v>
      </c>
      <c r="JQ9" s="21"/>
      <c r="JR9" s="21">
        <f t="shared" si="651"/>
        <v>0</v>
      </c>
      <c r="JS9" s="21"/>
      <c r="JT9" s="21">
        <f t="shared" si="652"/>
        <v>0</v>
      </c>
      <c r="JU9" s="21"/>
      <c r="JV9" s="21">
        <f t="shared" si="653"/>
        <v>0</v>
      </c>
      <c r="JW9" s="21"/>
      <c r="JX9" s="21">
        <f t="shared" si="654"/>
        <v>0</v>
      </c>
      <c r="JY9" s="21"/>
      <c r="JZ9" s="21">
        <f t="shared" si="655"/>
        <v>0</v>
      </c>
      <c r="KA9" s="21"/>
      <c r="KB9" s="21">
        <f t="shared" si="656"/>
        <v>0</v>
      </c>
      <c r="KC9" s="21"/>
      <c r="KD9" s="21">
        <f t="shared" si="657"/>
        <v>0</v>
      </c>
      <c r="KE9" s="21"/>
      <c r="KF9" s="21">
        <f t="shared" si="658"/>
        <v>0</v>
      </c>
      <c r="KG9" s="21"/>
      <c r="KH9" s="21">
        <f t="shared" si="659"/>
        <v>0</v>
      </c>
      <c r="KI9" s="21"/>
      <c r="KJ9" s="21">
        <f t="shared" si="660"/>
        <v>0</v>
      </c>
      <c r="KK9" s="21"/>
      <c r="KL9" s="21">
        <f t="shared" si="661"/>
        <v>0</v>
      </c>
      <c r="KM9" s="21"/>
      <c r="KN9" s="21">
        <f t="shared" si="662"/>
        <v>0</v>
      </c>
      <c r="KO9" s="21"/>
      <c r="KP9" s="21">
        <f t="shared" si="663"/>
        <v>0</v>
      </c>
      <c r="KQ9" s="21"/>
      <c r="KR9" s="21">
        <f t="shared" si="664"/>
        <v>0</v>
      </c>
      <c r="KS9" s="21"/>
      <c r="KT9" s="21">
        <f t="shared" si="665"/>
        <v>0</v>
      </c>
      <c r="KU9" s="21"/>
      <c r="KV9" s="21">
        <f t="shared" si="666"/>
        <v>0</v>
      </c>
      <c r="KW9" s="21"/>
      <c r="KX9" s="21">
        <f t="shared" si="667"/>
        <v>0</v>
      </c>
      <c r="KY9" s="21"/>
      <c r="KZ9" s="21">
        <f t="shared" si="668"/>
        <v>0</v>
      </c>
      <c r="LA9" s="21"/>
      <c r="LB9" s="21">
        <f t="shared" si="669"/>
        <v>0</v>
      </c>
      <c r="LC9" s="21"/>
      <c r="LD9" s="21">
        <f t="shared" si="670"/>
        <v>0</v>
      </c>
      <c r="LE9" s="21"/>
      <c r="LF9" s="21">
        <f t="shared" si="671"/>
        <v>0</v>
      </c>
      <c r="LG9" s="21"/>
      <c r="LH9" s="21">
        <f t="shared" si="672"/>
        <v>0</v>
      </c>
      <c r="LI9" s="21"/>
      <c r="LJ9" s="21">
        <f t="shared" si="673"/>
        <v>0</v>
      </c>
      <c r="LK9" s="21"/>
      <c r="LL9" s="21">
        <f t="shared" si="674"/>
        <v>0</v>
      </c>
      <c r="LM9" s="21"/>
      <c r="LN9" s="21">
        <f t="shared" si="675"/>
        <v>0</v>
      </c>
      <c r="LO9" s="21"/>
      <c r="LP9" s="21">
        <f t="shared" si="676"/>
        <v>0</v>
      </c>
      <c r="LQ9" s="21"/>
      <c r="LR9" s="21">
        <f t="shared" si="677"/>
        <v>0</v>
      </c>
      <c r="LS9" s="21"/>
      <c r="LT9" s="21">
        <f t="shared" si="678"/>
        <v>0</v>
      </c>
      <c r="LU9" s="21"/>
      <c r="LV9" s="21">
        <f t="shared" si="679"/>
        <v>0</v>
      </c>
      <c r="LW9" s="21"/>
      <c r="LX9" s="21">
        <f t="shared" si="680"/>
        <v>0</v>
      </c>
      <c r="LY9" s="21"/>
      <c r="LZ9" s="21">
        <f t="shared" si="681"/>
        <v>0</v>
      </c>
      <c r="MA9" s="21"/>
      <c r="MB9" s="21">
        <f t="shared" si="682"/>
        <v>0</v>
      </c>
      <c r="MC9" s="21"/>
      <c r="MD9" s="21">
        <f t="shared" si="683"/>
        <v>0</v>
      </c>
      <c r="ME9" s="21"/>
      <c r="MF9" s="21">
        <f t="shared" si="684"/>
        <v>0</v>
      </c>
      <c r="MG9" s="21"/>
      <c r="MH9" s="21">
        <f t="shared" si="685"/>
        <v>0</v>
      </c>
      <c r="MI9" s="21"/>
      <c r="MJ9" s="21">
        <f t="shared" si="686"/>
        <v>0</v>
      </c>
      <c r="MK9" s="21"/>
      <c r="ML9" s="21">
        <f t="shared" si="687"/>
        <v>0</v>
      </c>
      <c r="MM9" s="21"/>
      <c r="MN9" s="21">
        <f t="shared" si="688"/>
        <v>0</v>
      </c>
      <c r="MO9" s="21"/>
      <c r="MP9" s="21">
        <f t="shared" si="689"/>
        <v>0</v>
      </c>
      <c r="MQ9" s="21"/>
      <c r="MR9" s="21">
        <f t="shared" si="690"/>
        <v>0</v>
      </c>
      <c r="MS9" s="21"/>
      <c r="MT9" s="21">
        <f t="shared" si="691"/>
        <v>0</v>
      </c>
      <c r="MU9" s="21"/>
      <c r="MV9" s="21">
        <f t="shared" si="692"/>
        <v>0</v>
      </c>
      <c r="MW9" s="21"/>
      <c r="MX9" s="21">
        <f t="shared" si="693"/>
        <v>0</v>
      </c>
      <c r="MY9" s="21"/>
      <c r="MZ9" s="21">
        <f t="shared" si="694"/>
        <v>0</v>
      </c>
      <c r="NA9" s="21"/>
      <c r="NB9" s="21">
        <f t="shared" si="695"/>
        <v>0</v>
      </c>
      <c r="NC9" s="21"/>
      <c r="ND9" s="21">
        <f t="shared" si="696"/>
        <v>0</v>
      </c>
      <c r="NE9" s="21"/>
      <c r="NF9" s="21">
        <f t="shared" si="697"/>
        <v>0</v>
      </c>
      <c r="NG9" s="21"/>
      <c r="NH9" s="21">
        <f t="shared" si="698"/>
        <v>0</v>
      </c>
      <c r="NI9" s="21"/>
      <c r="NJ9" s="21">
        <f t="shared" si="699"/>
        <v>0</v>
      </c>
      <c r="NK9" s="21"/>
      <c r="NL9" s="21">
        <f t="shared" si="700"/>
        <v>0</v>
      </c>
      <c r="NM9" s="21"/>
      <c r="NN9" s="21">
        <f t="shared" si="701"/>
        <v>0</v>
      </c>
      <c r="NO9" s="21"/>
      <c r="NP9" s="21">
        <f t="shared" si="702"/>
        <v>0</v>
      </c>
      <c r="NQ9" s="21"/>
      <c r="NR9" s="21">
        <f t="shared" si="703"/>
        <v>0</v>
      </c>
      <c r="NS9" s="21"/>
      <c r="NT9" s="21">
        <f t="shared" si="704"/>
        <v>0</v>
      </c>
      <c r="NU9" s="21"/>
      <c r="NV9" s="21">
        <f t="shared" si="705"/>
        <v>0</v>
      </c>
      <c r="NW9" s="21"/>
      <c r="NX9" s="21">
        <f t="shared" si="706"/>
        <v>0</v>
      </c>
      <c r="NY9" s="21"/>
      <c r="NZ9" s="21">
        <f t="shared" si="707"/>
        <v>0</v>
      </c>
      <c r="OA9" s="21"/>
      <c r="OB9" s="21">
        <f t="shared" si="708"/>
        <v>0</v>
      </c>
      <c r="OC9" s="21"/>
      <c r="OD9" s="21">
        <f t="shared" si="709"/>
        <v>0</v>
      </c>
      <c r="OE9" s="21"/>
      <c r="OF9" s="21">
        <f t="shared" si="710"/>
        <v>0</v>
      </c>
      <c r="OG9" s="21"/>
      <c r="OH9" s="21">
        <f t="shared" si="711"/>
        <v>0</v>
      </c>
      <c r="OI9" s="21"/>
      <c r="OJ9" s="21">
        <f t="shared" si="712"/>
        <v>0</v>
      </c>
      <c r="OK9" s="21"/>
      <c r="OL9" s="21">
        <f t="shared" si="713"/>
        <v>0</v>
      </c>
      <c r="OM9" s="21"/>
      <c r="ON9" s="21">
        <f t="shared" si="714"/>
        <v>0</v>
      </c>
      <c r="OO9" s="21"/>
      <c r="OP9" s="21">
        <f t="shared" si="714"/>
        <v>0</v>
      </c>
      <c r="OQ9" s="21"/>
      <c r="OR9" s="21">
        <f t="shared" si="714"/>
        <v>0</v>
      </c>
      <c r="OS9" s="21"/>
      <c r="OT9" s="21">
        <f t="shared" si="714"/>
        <v>0</v>
      </c>
      <c r="OU9" s="21"/>
      <c r="OV9" s="21">
        <f t="shared" si="714"/>
        <v>0</v>
      </c>
      <c r="OW9" s="21"/>
      <c r="OX9" s="21">
        <f t="shared" si="714"/>
        <v>0</v>
      </c>
      <c r="OY9" s="21"/>
      <c r="OZ9" s="21">
        <f t="shared" si="714"/>
        <v>0</v>
      </c>
      <c r="PA9" s="21"/>
      <c r="PB9" s="21">
        <f t="shared" si="715"/>
        <v>0</v>
      </c>
      <c r="PC9" s="21"/>
      <c r="PD9" s="21">
        <f t="shared" si="715"/>
        <v>0</v>
      </c>
      <c r="PE9" s="21"/>
      <c r="PF9" s="21">
        <f t="shared" si="715"/>
        <v>0</v>
      </c>
      <c r="PG9" s="21"/>
      <c r="PH9" s="21">
        <f t="shared" si="715"/>
        <v>0</v>
      </c>
      <c r="PI9" s="21"/>
      <c r="PJ9" s="21">
        <f t="shared" si="715"/>
        <v>0</v>
      </c>
      <c r="PK9" s="21"/>
      <c r="PL9" s="21">
        <f t="shared" si="715"/>
        <v>0</v>
      </c>
      <c r="PM9" s="21"/>
      <c r="PN9" s="21">
        <f t="shared" si="716"/>
        <v>0</v>
      </c>
      <c r="PO9" s="21"/>
      <c r="PP9" s="21">
        <f t="shared" si="716"/>
        <v>0</v>
      </c>
      <c r="PQ9" s="21"/>
      <c r="PR9" s="21">
        <f t="shared" si="716"/>
        <v>0</v>
      </c>
      <c r="PS9" s="21"/>
      <c r="PT9" s="21">
        <f t="shared" si="716"/>
        <v>0</v>
      </c>
      <c r="PU9" s="21"/>
      <c r="PV9" s="21">
        <f t="shared" si="716"/>
        <v>0</v>
      </c>
      <c r="PW9" s="21"/>
      <c r="PX9" s="21">
        <f t="shared" si="716"/>
        <v>0</v>
      </c>
      <c r="PY9" s="21"/>
      <c r="PZ9" s="21">
        <f t="shared" si="717"/>
        <v>0</v>
      </c>
      <c r="QA9" s="21"/>
      <c r="QB9" s="21">
        <f t="shared" si="717"/>
        <v>0</v>
      </c>
      <c r="QC9" s="21"/>
      <c r="QD9" s="21">
        <f t="shared" si="717"/>
        <v>0</v>
      </c>
      <c r="QE9" s="21"/>
      <c r="QF9" s="21">
        <f t="shared" si="717"/>
        <v>0</v>
      </c>
      <c r="QG9" s="21"/>
      <c r="QH9" s="21">
        <f t="shared" si="717"/>
        <v>0</v>
      </c>
      <c r="QI9" s="21"/>
      <c r="QJ9" s="21">
        <f t="shared" si="717"/>
        <v>0</v>
      </c>
      <c r="QK9" s="21"/>
      <c r="QL9" s="21">
        <f t="shared" si="718"/>
        <v>0</v>
      </c>
      <c r="QM9" s="21"/>
      <c r="QN9" s="21">
        <f t="shared" si="718"/>
        <v>0</v>
      </c>
      <c r="QO9" s="21"/>
      <c r="QP9" s="21">
        <f t="shared" si="718"/>
        <v>0</v>
      </c>
      <c r="QQ9" s="21"/>
      <c r="QR9" s="21">
        <f t="shared" si="718"/>
        <v>0</v>
      </c>
      <c r="QS9" s="21"/>
      <c r="QT9" s="21">
        <f t="shared" si="718"/>
        <v>0</v>
      </c>
      <c r="QU9" s="21"/>
      <c r="QV9" s="21">
        <f t="shared" si="718"/>
        <v>0</v>
      </c>
      <c r="QW9" s="21"/>
      <c r="QX9" s="21">
        <f t="shared" si="719"/>
        <v>0</v>
      </c>
      <c r="QY9" s="21"/>
      <c r="QZ9" s="21">
        <f t="shared" si="719"/>
        <v>0</v>
      </c>
      <c r="RA9" s="21"/>
      <c r="RB9" s="21">
        <f t="shared" si="719"/>
        <v>0</v>
      </c>
      <c r="RC9" s="21"/>
      <c r="RD9" s="21">
        <f t="shared" si="719"/>
        <v>0</v>
      </c>
      <c r="RE9" s="21"/>
      <c r="RF9" s="21">
        <f t="shared" si="719"/>
        <v>0</v>
      </c>
      <c r="RG9" s="21"/>
      <c r="RH9" s="21">
        <f t="shared" si="719"/>
        <v>0</v>
      </c>
      <c r="RI9" s="21"/>
      <c r="RJ9" s="21">
        <f t="shared" si="720"/>
        <v>0</v>
      </c>
      <c r="RK9" s="21"/>
      <c r="RL9" s="21">
        <f t="shared" si="721"/>
        <v>0</v>
      </c>
      <c r="RM9" s="21"/>
      <c r="RN9" s="21">
        <f t="shared" si="722"/>
        <v>0</v>
      </c>
      <c r="RO9" s="21"/>
      <c r="RP9" s="21">
        <f t="shared" si="723"/>
        <v>0</v>
      </c>
      <c r="RQ9" s="21"/>
      <c r="RR9" s="21">
        <f t="shared" si="724"/>
        <v>0</v>
      </c>
      <c r="RS9" s="21"/>
      <c r="RT9" s="21">
        <f t="shared" si="725"/>
        <v>0</v>
      </c>
      <c r="RU9" s="21"/>
      <c r="RV9" s="21">
        <f t="shared" si="726"/>
        <v>0</v>
      </c>
      <c r="RW9" s="21"/>
      <c r="RX9" s="21">
        <f t="shared" si="727"/>
        <v>0</v>
      </c>
      <c r="RY9" s="21"/>
      <c r="RZ9" s="21">
        <f t="shared" si="728"/>
        <v>0</v>
      </c>
      <c r="SA9" s="21"/>
      <c r="SB9" s="21">
        <f t="shared" si="729"/>
        <v>0</v>
      </c>
      <c r="SC9" s="21"/>
      <c r="SD9" s="21">
        <f t="shared" si="730"/>
        <v>0</v>
      </c>
      <c r="SE9" s="21"/>
      <c r="SF9" s="21">
        <f t="shared" si="731"/>
        <v>0</v>
      </c>
      <c r="SG9" s="21"/>
      <c r="SH9" s="21">
        <f t="shared" si="732"/>
        <v>0</v>
      </c>
      <c r="SI9" s="21"/>
      <c r="SJ9" s="21">
        <f t="shared" si="733"/>
        <v>0</v>
      </c>
      <c r="SK9" s="21"/>
      <c r="SL9" s="21">
        <f t="shared" si="734"/>
        <v>0</v>
      </c>
      <c r="SM9" s="21"/>
      <c r="SN9" s="21">
        <f t="shared" si="735"/>
        <v>0</v>
      </c>
      <c r="SO9" s="21"/>
      <c r="SP9" s="21">
        <f t="shared" si="736"/>
        <v>0</v>
      </c>
      <c r="SQ9" s="21"/>
      <c r="SR9" s="21">
        <f t="shared" si="737"/>
        <v>0</v>
      </c>
      <c r="SS9" s="21"/>
      <c r="ST9" s="21">
        <f t="shared" si="738"/>
        <v>0</v>
      </c>
      <c r="SU9" s="21"/>
      <c r="SV9" s="21">
        <f t="shared" si="739"/>
        <v>0</v>
      </c>
      <c r="SW9" s="21"/>
      <c r="SX9" s="21">
        <f t="shared" si="740"/>
        <v>0</v>
      </c>
      <c r="SY9" s="21"/>
      <c r="SZ9" s="21">
        <f t="shared" si="741"/>
        <v>0</v>
      </c>
      <c r="TA9" s="21"/>
      <c r="TB9" s="21">
        <f t="shared" si="742"/>
        <v>0</v>
      </c>
      <c r="TC9" s="21"/>
      <c r="TD9" s="21">
        <f t="shared" si="743"/>
        <v>0</v>
      </c>
      <c r="TE9" s="21"/>
      <c r="TF9" s="21">
        <f t="shared" si="744"/>
        <v>0</v>
      </c>
      <c r="TG9" s="21"/>
      <c r="TH9" s="21">
        <f t="shared" si="745"/>
        <v>0</v>
      </c>
      <c r="TI9" s="21"/>
      <c r="TJ9" s="21">
        <f t="shared" si="746"/>
        <v>0</v>
      </c>
      <c r="TK9" s="21"/>
      <c r="TL9" s="21">
        <f t="shared" si="747"/>
        <v>0</v>
      </c>
      <c r="TM9" s="21"/>
      <c r="TN9" s="21">
        <f t="shared" si="748"/>
        <v>0</v>
      </c>
      <c r="TO9" s="21"/>
      <c r="TP9" s="21">
        <f t="shared" si="749"/>
        <v>0</v>
      </c>
      <c r="TQ9" s="21"/>
      <c r="TR9" s="21">
        <f t="shared" si="750"/>
        <v>0</v>
      </c>
      <c r="TS9" s="21"/>
      <c r="TT9" s="21">
        <f t="shared" si="751"/>
        <v>0</v>
      </c>
      <c r="TU9" s="21"/>
      <c r="TV9" s="21">
        <f t="shared" si="752"/>
        <v>0</v>
      </c>
      <c r="TW9" s="21"/>
      <c r="TX9" s="21">
        <f t="shared" si="753"/>
        <v>0</v>
      </c>
      <c r="TY9" s="21"/>
      <c r="TZ9" s="21">
        <f t="shared" si="754"/>
        <v>0</v>
      </c>
      <c r="UA9" s="21"/>
      <c r="UB9" s="21">
        <f t="shared" si="755"/>
        <v>0</v>
      </c>
      <c r="UC9" s="21"/>
      <c r="UD9" s="21">
        <f t="shared" si="756"/>
        <v>0</v>
      </c>
      <c r="UE9" s="21"/>
      <c r="UF9" s="21">
        <f t="shared" si="757"/>
        <v>0</v>
      </c>
      <c r="UG9" s="21"/>
      <c r="UH9" s="21">
        <f t="shared" si="758"/>
        <v>0</v>
      </c>
      <c r="UI9" s="21"/>
      <c r="UJ9" s="21">
        <f t="shared" si="759"/>
        <v>0</v>
      </c>
      <c r="UK9" s="21"/>
      <c r="UL9" s="21">
        <f t="shared" si="760"/>
        <v>0</v>
      </c>
      <c r="UM9" s="21"/>
      <c r="UN9" s="21">
        <f t="shared" si="761"/>
        <v>0</v>
      </c>
      <c r="UO9" s="21"/>
      <c r="UP9" s="21">
        <f t="shared" si="762"/>
        <v>0</v>
      </c>
      <c r="UQ9" s="21"/>
      <c r="UR9" s="21">
        <f t="shared" si="763"/>
        <v>0</v>
      </c>
      <c r="US9" s="21"/>
      <c r="UT9" s="21">
        <f t="shared" si="764"/>
        <v>0</v>
      </c>
      <c r="UU9" s="21"/>
      <c r="UV9" s="21">
        <f t="shared" si="765"/>
        <v>0</v>
      </c>
      <c r="UW9" s="21"/>
      <c r="UX9" s="21">
        <f t="shared" si="766"/>
        <v>0</v>
      </c>
      <c r="UY9" s="21"/>
      <c r="UZ9" s="21">
        <f t="shared" si="767"/>
        <v>0</v>
      </c>
      <c r="VA9" s="21"/>
      <c r="VB9" s="21">
        <f t="shared" si="768"/>
        <v>0</v>
      </c>
      <c r="VC9" s="21"/>
      <c r="VD9" s="21">
        <f t="shared" si="769"/>
        <v>0</v>
      </c>
      <c r="VE9" s="21"/>
      <c r="VF9" s="21">
        <f t="shared" si="770"/>
        <v>0</v>
      </c>
      <c r="VG9" s="21"/>
      <c r="VH9" s="21">
        <f t="shared" si="771"/>
        <v>0</v>
      </c>
      <c r="VI9" s="21"/>
      <c r="VJ9" s="21">
        <f t="shared" si="772"/>
        <v>0</v>
      </c>
      <c r="VK9" s="21"/>
      <c r="VL9" s="21">
        <f t="shared" si="773"/>
        <v>0</v>
      </c>
      <c r="VM9" s="21"/>
      <c r="VN9" s="21">
        <f t="shared" si="774"/>
        <v>0</v>
      </c>
      <c r="VO9" s="21"/>
      <c r="VP9" s="21">
        <f t="shared" si="775"/>
        <v>0</v>
      </c>
      <c r="VQ9" s="21"/>
      <c r="VR9" s="21">
        <f t="shared" si="714"/>
        <v>0</v>
      </c>
      <c r="VS9" s="21"/>
      <c r="VT9" s="21">
        <f t="shared" si="776"/>
        <v>0</v>
      </c>
      <c r="VU9" s="21"/>
      <c r="VV9" s="21">
        <f t="shared" si="776"/>
        <v>0</v>
      </c>
      <c r="VW9" s="21"/>
      <c r="VX9" s="21">
        <f t="shared" si="777"/>
        <v>0</v>
      </c>
      <c r="VY9" s="21"/>
      <c r="VZ9" s="21">
        <f t="shared" si="777"/>
        <v>0</v>
      </c>
      <c r="WA9" s="21"/>
      <c r="WB9" s="21">
        <f t="shared" si="777"/>
        <v>0</v>
      </c>
      <c r="WC9" s="21"/>
      <c r="WD9" s="21">
        <f t="shared" si="777"/>
        <v>0</v>
      </c>
      <c r="WE9" s="21"/>
      <c r="WF9" s="21">
        <f t="shared" si="777"/>
        <v>0</v>
      </c>
      <c r="WG9" s="21"/>
      <c r="WH9" s="21">
        <f t="shared" si="777"/>
        <v>0</v>
      </c>
      <c r="WI9" s="21"/>
      <c r="WJ9" s="21">
        <f t="shared" si="777"/>
        <v>0</v>
      </c>
      <c r="WK9" s="21"/>
      <c r="WL9" s="21">
        <f t="shared" si="777"/>
        <v>0</v>
      </c>
      <c r="WM9" s="21"/>
      <c r="WN9" s="21">
        <f t="shared" si="778"/>
        <v>0</v>
      </c>
      <c r="WO9" s="21"/>
      <c r="WP9" s="21">
        <f t="shared" si="778"/>
        <v>0</v>
      </c>
      <c r="WQ9" s="21"/>
      <c r="WR9" s="21">
        <f t="shared" si="778"/>
        <v>0</v>
      </c>
      <c r="WS9" s="21"/>
      <c r="WT9" s="21">
        <f t="shared" si="778"/>
        <v>0</v>
      </c>
      <c r="WU9" s="21"/>
      <c r="WV9" s="21">
        <f t="shared" si="778"/>
        <v>0</v>
      </c>
      <c r="WW9" s="21"/>
      <c r="WX9" s="21">
        <f t="shared" si="778"/>
        <v>0</v>
      </c>
      <c r="WY9" s="21"/>
      <c r="WZ9" s="21">
        <f t="shared" si="778"/>
        <v>0</v>
      </c>
      <c r="XA9" s="21"/>
      <c r="XB9" s="21">
        <f t="shared" si="778"/>
        <v>0</v>
      </c>
      <c r="XC9" s="21"/>
      <c r="XD9" s="21">
        <f t="shared" si="779"/>
        <v>0</v>
      </c>
      <c r="XE9" s="21"/>
      <c r="XF9" s="21">
        <f t="shared" si="779"/>
        <v>0</v>
      </c>
      <c r="XG9" s="21"/>
      <c r="XH9" s="21">
        <f t="shared" si="779"/>
        <v>0</v>
      </c>
      <c r="XI9" s="21"/>
      <c r="XJ9" s="21">
        <f t="shared" si="779"/>
        <v>0</v>
      </c>
      <c r="XK9" s="21"/>
      <c r="XL9" s="21">
        <f t="shared" si="779"/>
        <v>0</v>
      </c>
      <c r="XM9" s="21"/>
      <c r="XN9" s="21">
        <f t="shared" si="779"/>
        <v>0</v>
      </c>
      <c r="XO9" s="21"/>
      <c r="XP9" s="21">
        <f t="shared" si="779"/>
        <v>0</v>
      </c>
      <c r="XQ9" s="21"/>
      <c r="XR9" s="21">
        <f t="shared" si="779"/>
        <v>0</v>
      </c>
      <c r="XS9" s="21"/>
      <c r="XT9" s="21">
        <f t="shared" si="776"/>
        <v>0</v>
      </c>
      <c r="XU9" s="21"/>
      <c r="XV9" s="21">
        <f t="shared" si="776"/>
        <v>0</v>
      </c>
      <c r="XW9" s="21"/>
      <c r="XX9" s="21">
        <f t="shared" si="776"/>
        <v>0</v>
      </c>
      <c r="XY9" s="21"/>
      <c r="XZ9" s="21">
        <f t="shared" si="776"/>
        <v>0</v>
      </c>
      <c r="YA9" s="21"/>
      <c r="YB9" s="21">
        <f t="shared" si="780"/>
        <v>0</v>
      </c>
      <c r="YC9" s="21"/>
      <c r="YD9" s="21">
        <f t="shared" si="781"/>
        <v>0</v>
      </c>
      <c r="YE9" s="21"/>
      <c r="YF9" s="21">
        <f t="shared" si="782"/>
        <v>0</v>
      </c>
      <c r="YG9" s="21"/>
      <c r="YH9" s="21">
        <f t="shared" si="783"/>
        <v>0</v>
      </c>
      <c r="YI9" s="21"/>
      <c r="YJ9" s="21">
        <f t="shared" si="784"/>
        <v>0</v>
      </c>
      <c r="YK9" s="21"/>
      <c r="YL9" s="21">
        <f t="shared" si="785"/>
        <v>0</v>
      </c>
      <c r="YM9" s="21"/>
      <c r="YN9" s="21">
        <f t="shared" si="786"/>
        <v>0</v>
      </c>
      <c r="YO9" s="21"/>
      <c r="YP9" s="21">
        <f t="shared" si="787"/>
        <v>0</v>
      </c>
      <c r="YQ9" s="21"/>
      <c r="YR9" s="21">
        <f t="shared" si="788"/>
        <v>0</v>
      </c>
      <c r="YS9" s="21"/>
      <c r="YT9" s="21">
        <f t="shared" si="789"/>
        <v>0</v>
      </c>
      <c r="YU9" s="21"/>
      <c r="YV9" s="21">
        <f t="shared" si="790"/>
        <v>0</v>
      </c>
      <c r="YW9" s="21"/>
      <c r="YX9" s="21">
        <f t="shared" si="791"/>
        <v>0</v>
      </c>
      <c r="YY9" s="21"/>
      <c r="YZ9" s="21">
        <f t="shared" si="776"/>
        <v>0</v>
      </c>
      <c r="ZA9" s="21"/>
      <c r="ZB9" s="21">
        <f t="shared" si="792"/>
        <v>0</v>
      </c>
      <c r="ZC9" s="21"/>
      <c r="ZD9" s="21">
        <f t="shared" si="793"/>
        <v>0</v>
      </c>
      <c r="ZE9" s="21"/>
      <c r="ZF9" s="21">
        <f t="shared" si="794"/>
        <v>0</v>
      </c>
      <c r="ZG9" s="21"/>
      <c r="ZH9" s="21">
        <f t="shared" si="795"/>
        <v>0</v>
      </c>
      <c r="ZI9" s="21"/>
      <c r="ZJ9" s="21">
        <f t="shared" si="796"/>
        <v>0</v>
      </c>
      <c r="ZK9" s="21"/>
      <c r="ZL9" s="21">
        <f t="shared" si="797"/>
        <v>0</v>
      </c>
      <c r="ZM9" s="21"/>
      <c r="ZN9" s="21">
        <f t="shared" si="798"/>
        <v>0</v>
      </c>
      <c r="ZO9" s="21"/>
      <c r="ZP9" s="21">
        <f t="shared" si="799"/>
        <v>0</v>
      </c>
      <c r="ZQ9" s="21"/>
      <c r="ZR9" s="21">
        <f t="shared" si="800"/>
        <v>0</v>
      </c>
      <c r="ZS9" s="21"/>
      <c r="ZT9" s="21">
        <f t="shared" si="776"/>
        <v>0</v>
      </c>
      <c r="ZU9" s="21"/>
      <c r="ZV9" s="21">
        <f t="shared" si="801"/>
        <v>0</v>
      </c>
      <c r="ZW9" s="21"/>
      <c r="ZX9" s="21">
        <f t="shared" si="802"/>
        <v>0</v>
      </c>
      <c r="ZY9" s="21"/>
      <c r="ZZ9" s="21">
        <f t="shared" si="802"/>
        <v>0</v>
      </c>
      <c r="AAA9" s="21"/>
      <c r="AAB9" s="21">
        <f t="shared" si="803"/>
        <v>0</v>
      </c>
      <c r="AAC9" s="21"/>
      <c r="AAD9" s="21">
        <f t="shared" si="803"/>
        <v>0</v>
      </c>
      <c r="AAE9" s="21"/>
      <c r="AAF9" s="21">
        <f t="shared" si="804"/>
        <v>0</v>
      </c>
      <c r="AAG9" s="21"/>
      <c r="AAH9" s="21">
        <f t="shared" si="804"/>
        <v>0</v>
      </c>
      <c r="AAI9" s="21"/>
      <c r="AAJ9" s="21">
        <f t="shared" si="805"/>
        <v>0</v>
      </c>
      <c r="AAK9" s="21"/>
      <c r="AAL9" s="21">
        <f t="shared" si="805"/>
        <v>0</v>
      </c>
      <c r="AAM9" s="21"/>
      <c r="AAN9" s="21">
        <f t="shared" si="806"/>
        <v>0</v>
      </c>
      <c r="AAO9" s="21"/>
      <c r="AAP9" s="21">
        <f t="shared" si="806"/>
        <v>0</v>
      </c>
      <c r="AAQ9" s="21"/>
      <c r="AAR9" s="21">
        <f t="shared" si="807"/>
        <v>0</v>
      </c>
      <c r="AAS9" s="21"/>
      <c r="AAT9" s="21">
        <f t="shared" si="807"/>
        <v>0</v>
      </c>
      <c r="AAU9" s="21"/>
      <c r="AAV9" s="21">
        <f t="shared" si="808"/>
        <v>0</v>
      </c>
      <c r="AAW9" s="21"/>
      <c r="AAX9" s="21">
        <f t="shared" si="808"/>
        <v>0</v>
      </c>
      <c r="AAY9" s="21"/>
      <c r="AAZ9" s="21">
        <f t="shared" si="809"/>
        <v>0</v>
      </c>
      <c r="ABA9" s="21"/>
      <c r="ABB9" s="21">
        <f t="shared" si="809"/>
        <v>0</v>
      </c>
      <c r="ABC9" s="21"/>
      <c r="ABD9" s="21">
        <f t="shared" si="810"/>
        <v>0</v>
      </c>
      <c r="ABE9" s="21"/>
      <c r="ABF9" s="21">
        <f t="shared" si="810"/>
        <v>0</v>
      </c>
      <c r="ABG9" s="21"/>
      <c r="ABH9" s="21">
        <f t="shared" si="811"/>
        <v>0</v>
      </c>
      <c r="ABI9" s="21"/>
      <c r="ABJ9" s="21">
        <f t="shared" si="811"/>
        <v>0</v>
      </c>
      <c r="ABK9" s="21"/>
      <c r="ABL9" s="21">
        <f t="shared" si="812"/>
        <v>0</v>
      </c>
      <c r="ABM9" s="21"/>
      <c r="ABN9" s="21">
        <f t="shared" si="812"/>
        <v>0</v>
      </c>
      <c r="ABO9" s="21"/>
      <c r="ABP9" s="21">
        <f t="shared" si="813"/>
        <v>0</v>
      </c>
      <c r="ABQ9" s="21"/>
      <c r="ABR9" s="21">
        <f t="shared" si="813"/>
        <v>0</v>
      </c>
      <c r="ABS9" s="21"/>
      <c r="ABT9" s="21">
        <f t="shared" si="814"/>
        <v>0</v>
      </c>
      <c r="ABU9" s="21"/>
      <c r="ABV9" s="21">
        <f t="shared" si="814"/>
        <v>0</v>
      </c>
      <c r="ABW9" s="21"/>
      <c r="ABX9" s="21">
        <f t="shared" si="815"/>
        <v>0</v>
      </c>
      <c r="ABY9" s="21"/>
      <c r="ABZ9" s="21">
        <f t="shared" si="815"/>
        <v>0</v>
      </c>
      <c r="ACA9" s="21"/>
      <c r="ACB9" s="21">
        <f t="shared" si="816"/>
        <v>0</v>
      </c>
      <c r="ACC9" s="21"/>
      <c r="ACD9" s="21">
        <f t="shared" si="816"/>
        <v>0</v>
      </c>
      <c r="ACE9" s="21"/>
      <c r="ACF9" s="21">
        <f t="shared" si="817"/>
        <v>0</v>
      </c>
      <c r="ACG9" s="21"/>
      <c r="ACH9" s="21">
        <f t="shared" si="817"/>
        <v>0</v>
      </c>
      <c r="ACI9" s="21"/>
      <c r="ACJ9" s="21">
        <f t="shared" si="818"/>
        <v>0</v>
      </c>
      <c r="ACK9" s="21"/>
      <c r="ACL9" s="21">
        <f t="shared" si="818"/>
        <v>0</v>
      </c>
      <c r="ACM9" s="21"/>
      <c r="ACN9" s="21">
        <f t="shared" si="819"/>
        <v>0</v>
      </c>
      <c r="ACO9" s="21"/>
      <c r="ACP9" s="21">
        <f t="shared" si="819"/>
        <v>0</v>
      </c>
      <c r="ACQ9" s="21"/>
      <c r="ACR9" s="21">
        <f t="shared" si="820"/>
        <v>0</v>
      </c>
      <c r="ACS9" s="21"/>
      <c r="ACT9" s="21">
        <f t="shared" si="820"/>
        <v>0</v>
      </c>
      <c r="ACU9" s="21"/>
      <c r="ACV9" s="21">
        <f t="shared" si="821"/>
        <v>0</v>
      </c>
      <c r="ACW9" s="21"/>
      <c r="ACX9" s="21">
        <f t="shared" si="821"/>
        <v>0</v>
      </c>
      <c r="ACY9" s="21"/>
      <c r="ACZ9" s="21">
        <f t="shared" si="822"/>
        <v>0</v>
      </c>
      <c r="ADA9" s="21"/>
      <c r="ADB9" s="21">
        <f t="shared" si="822"/>
        <v>0</v>
      </c>
      <c r="ADC9" s="21"/>
      <c r="ADD9" s="21">
        <f t="shared" si="823"/>
        <v>0</v>
      </c>
      <c r="ADE9" s="21"/>
      <c r="ADF9" s="21">
        <f t="shared" si="823"/>
        <v>0</v>
      </c>
      <c r="ADG9" s="21"/>
      <c r="ADH9" s="21">
        <f t="shared" si="824"/>
        <v>0</v>
      </c>
      <c r="ADI9" s="21"/>
      <c r="ADJ9" s="21">
        <f t="shared" si="824"/>
        <v>0</v>
      </c>
      <c r="ADK9" s="21"/>
      <c r="ADL9" s="21">
        <f t="shared" si="825"/>
        <v>0</v>
      </c>
      <c r="ADM9" s="21"/>
      <c r="ADN9" s="21">
        <f t="shared" si="825"/>
        <v>0</v>
      </c>
      <c r="ADO9" s="21"/>
      <c r="ADP9" s="21">
        <f t="shared" si="825"/>
        <v>0</v>
      </c>
      <c r="ADQ9" s="21"/>
      <c r="ADR9" s="21">
        <f t="shared" si="825"/>
        <v>0</v>
      </c>
      <c r="ADS9" s="21"/>
      <c r="ADT9" s="21">
        <f t="shared" si="825"/>
        <v>0</v>
      </c>
      <c r="ADU9" s="21"/>
      <c r="ADV9" s="21">
        <f t="shared" si="826"/>
        <v>0</v>
      </c>
      <c r="ADW9" s="21"/>
      <c r="ADX9" s="21">
        <f t="shared" si="826"/>
        <v>0</v>
      </c>
      <c r="ADY9" s="21"/>
      <c r="ADZ9" s="21">
        <f t="shared" si="826"/>
        <v>0</v>
      </c>
      <c r="AEA9" s="21"/>
      <c r="AEB9" s="21">
        <f t="shared" si="826"/>
        <v>0</v>
      </c>
      <c r="AEC9" s="21"/>
      <c r="AED9" s="21">
        <f t="shared" si="827"/>
        <v>0</v>
      </c>
      <c r="AEE9" s="21"/>
      <c r="AEF9" s="21">
        <f t="shared" si="827"/>
        <v>0</v>
      </c>
      <c r="AEG9" s="21"/>
      <c r="AEH9" s="21">
        <f t="shared" si="827"/>
        <v>0</v>
      </c>
      <c r="AEI9" s="21"/>
      <c r="AEJ9" s="21">
        <f t="shared" si="827"/>
        <v>0</v>
      </c>
      <c r="AEK9" s="21"/>
      <c r="AEL9" s="21">
        <f t="shared" si="827"/>
        <v>0</v>
      </c>
      <c r="AEM9" s="21"/>
      <c r="AEN9" s="21">
        <f t="shared" si="828"/>
        <v>0</v>
      </c>
      <c r="AEO9" s="21"/>
      <c r="AEP9" s="21">
        <f t="shared" si="828"/>
        <v>0</v>
      </c>
      <c r="AEQ9" s="21"/>
      <c r="AER9" s="21">
        <f t="shared" si="828"/>
        <v>0</v>
      </c>
      <c r="AES9" s="21"/>
      <c r="AET9" s="21">
        <f t="shared" si="828"/>
        <v>0</v>
      </c>
      <c r="AEU9" s="21"/>
      <c r="AEV9" s="21">
        <f t="shared" si="829"/>
        <v>0</v>
      </c>
      <c r="AEW9" s="21"/>
      <c r="AEX9" s="21">
        <f t="shared" si="829"/>
        <v>0</v>
      </c>
      <c r="AEY9" s="21"/>
      <c r="AEZ9" s="21">
        <f t="shared" si="829"/>
        <v>0</v>
      </c>
      <c r="AFA9" s="21"/>
      <c r="AFB9" s="21">
        <f t="shared" si="829"/>
        <v>0</v>
      </c>
      <c r="AFC9" s="21"/>
      <c r="AFD9" s="21">
        <f t="shared" si="829"/>
        <v>0</v>
      </c>
      <c r="AFE9" s="21"/>
      <c r="AFF9" s="21">
        <f t="shared" si="830"/>
        <v>0</v>
      </c>
      <c r="AFG9" s="21"/>
      <c r="AFH9" s="21">
        <f t="shared" si="830"/>
        <v>0</v>
      </c>
      <c r="AFI9" s="21"/>
      <c r="AFJ9" s="21">
        <f t="shared" si="830"/>
        <v>0</v>
      </c>
      <c r="AFK9" s="21"/>
      <c r="AFL9" s="21">
        <f t="shared" si="830"/>
        <v>0</v>
      </c>
      <c r="AFM9" s="21"/>
      <c r="AFN9" s="21">
        <f t="shared" si="831"/>
        <v>0</v>
      </c>
      <c r="AFO9" s="21"/>
      <c r="AFP9" s="21">
        <f t="shared" si="831"/>
        <v>0</v>
      </c>
      <c r="AFQ9" s="21"/>
      <c r="AFR9" s="21">
        <f t="shared" si="831"/>
        <v>0</v>
      </c>
      <c r="AFS9" s="21"/>
      <c r="AFT9" s="21">
        <f t="shared" si="831"/>
        <v>0</v>
      </c>
      <c r="AFU9" s="21"/>
      <c r="AFV9" s="21">
        <f t="shared" si="831"/>
        <v>0</v>
      </c>
      <c r="AFW9" s="21"/>
      <c r="AFX9" s="21">
        <f t="shared" si="832"/>
        <v>0</v>
      </c>
      <c r="AFY9" s="21"/>
      <c r="AFZ9" s="21">
        <f t="shared" si="832"/>
        <v>0</v>
      </c>
      <c r="AGA9" s="21"/>
      <c r="AGB9" s="21">
        <f t="shared" si="832"/>
        <v>0</v>
      </c>
      <c r="AGC9" s="21"/>
      <c r="AGD9" s="21">
        <f t="shared" si="832"/>
        <v>0</v>
      </c>
      <c r="AGE9" s="21"/>
      <c r="AGF9" s="21">
        <f t="shared" si="833"/>
        <v>0</v>
      </c>
      <c r="AGG9" s="21"/>
      <c r="AGH9" s="21">
        <f t="shared" si="833"/>
        <v>0</v>
      </c>
      <c r="AGI9" s="21"/>
      <c r="AGJ9" s="21">
        <f t="shared" si="833"/>
        <v>0</v>
      </c>
      <c r="AGK9" s="21"/>
      <c r="AGL9" s="21">
        <f t="shared" si="833"/>
        <v>0</v>
      </c>
      <c r="AGM9" s="21"/>
      <c r="AGN9" s="21">
        <f t="shared" si="833"/>
        <v>0</v>
      </c>
      <c r="AGO9" s="21"/>
      <c r="AGP9" s="21">
        <f t="shared" si="834"/>
        <v>0</v>
      </c>
      <c r="AGQ9" s="21"/>
      <c r="AGR9" s="21">
        <f t="shared" si="834"/>
        <v>0</v>
      </c>
      <c r="AGS9" s="21"/>
      <c r="AGT9" s="21">
        <f t="shared" si="834"/>
        <v>0</v>
      </c>
      <c r="AGU9" s="21"/>
      <c r="AGV9" s="21">
        <f t="shared" si="834"/>
        <v>0</v>
      </c>
      <c r="AGW9" s="21"/>
      <c r="AGX9" s="21">
        <f t="shared" si="835"/>
        <v>0</v>
      </c>
      <c r="AGY9" s="21"/>
      <c r="AGZ9" s="21">
        <f t="shared" si="835"/>
        <v>0</v>
      </c>
      <c r="AHA9" s="21"/>
      <c r="AHB9" s="21">
        <f t="shared" si="835"/>
        <v>0</v>
      </c>
      <c r="AHC9" s="21"/>
      <c r="AHD9" s="21">
        <f t="shared" si="835"/>
        <v>0</v>
      </c>
      <c r="AHE9" s="21"/>
      <c r="AHF9" s="21">
        <f t="shared" si="835"/>
        <v>0</v>
      </c>
      <c r="AHG9" s="21"/>
      <c r="AHH9" s="21">
        <f t="shared" si="836"/>
        <v>0</v>
      </c>
      <c r="AHI9" s="21"/>
      <c r="AHJ9" s="21">
        <f t="shared" si="836"/>
        <v>0</v>
      </c>
      <c r="AHK9" s="21"/>
      <c r="AHL9" s="21">
        <f t="shared" si="836"/>
        <v>0</v>
      </c>
      <c r="AHM9" s="21"/>
      <c r="AHN9" s="21">
        <f t="shared" si="836"/>
        <v>0</v>
      </c>
      <c r="AHO9" s="21"/>
      <c r="AHP9" s="21">
        <f t="shared" si="837"/>
        <v>0</v>
      </c>
      <c r="AHQ9" s="21"/>
      <c r="AHR9" s="21">
        <f t="shared" si="837"/>
        <v>0</v>
      </c>
      <c r="AHS9" s="21"/>
      <c r="AHT9" s="21">
        <f t="shared" si="837"/>
        <v>0</v>
      </c>
      <c r="AHU9" s="21"/>
      <c r="AHV9" s="21">
        <f t="shared" si="837"/>
        <v>0</v>
      </c>
      <c r="AHW9" s="21"/>
      <c r="AHX9" s="21">
        <f t="shared" si="837"/>
        <v>0</v>
      </c>
      <c r="AHY9" s="21"/>
      <c r="AHZ9" s="21">
        <f t="shared" si="838"/>
        <v>0</v>
      </c>
      <c r="AIA9" s="21"/>
      <c r="AIB9" s="21">
        <f t="shared" si="838"/>
        <v>0</v>
      </c>
      <c r="AIC9" s="21"/>
      <c r="AID9" s="21">
        <f t="shared" si="838"/>
        <v>0</v>
      </c>
      <c r="AIE9" s="21"/>
      <c r="AIF9" s="21">
        <f t="shared" si="838"/>
        <v>0</v>
      </c>
      <c r="AIG9" s="21"/>
      <c r="AIH9" s="21">
        <f t="shared" si="839"/>
        <v>0</v>
      </c>
      <c r="AII9" s="21"/>
      <c r="AIJ9" s="21">
        <f t="shared" si="839"/>
        <v>0</v>
      </c>
      <c r="AIK9" s="21"/>
      <c r="AIL9" s="21">
        <f t="shared" si="839"/>
        <v>0</v>
      </c>
      <c r="AIM9" s="21"/>
      <c r="AIN9" s="21">
        <f t="shared" si="839"/>
        <v>0</v>
      </c>
      <c r="AIO9" s="21"/>
      <c r="AIP9" s="21">
        <f t="shared" si="839"/>
        <v>0</v>
      </c>
      <c r="AIQ9" s="21"/>
      <c r="AIR9" s="21">
        <f t="shared" si="840"/>
        <v>0</v>
      </c>
      <c r="AIS9" s="21"/>
      <c r="AIT9" s="21">
        <f t="shared" si="840"/>
        <v>0</v>
      </c>
      <c r="AIU9" s="21"/>
      <c r="AIV9" s="21">
        <f t="shared" si="840"/>
        <v>0</v>
      </c>
      <c r="AIW9" s="21"/>
      <c r="AIX9" s="21">
        <f t="shared" si="840"/>
        <v>0</v>
      </c>
      <c r="AIY9" s="21"/>
      <c r="AIZ9" s="21">
        <f t="shared" si="776"/>
        <v>0</v>
      </c>
      <c r="AJA9" s="21"/>
    </row>
    <row r="10" spans="2:937" ht="15" x14ac:dyDescent="0.25">
      <c r="B10" s="31">
        <v>5</v>
      </c>
      <c r="C10" s="192" t="s">
        <v>204</v>
      </c>
      <c r="D10" s="67" t="s">
        <v>44</v>
      </c>
      <c r="E10" s="194" t="s">
        <v>392</v>
      </c>
      <c r="F10" s="194" t="str">
        <f>_xlfn.XLOOKUP(D10,'WTG PH-III'!$D$5:$D$198,'WTG PH-III'!$B$5:$B$198,0,0,1)</f>
        <v>PSS-08</v>
      </c>
      <c r="G10" s="22" t="s">
        <v>537</v>
      </c>
      <c r="H10" s="22" t="s">
        <v>541</v>
      </c>
      <c r="I10" s="61">
        <v>11</v>
      </c>
      <c r="J10" s="21">
        <v>199</v>
      </c>
      <c r="K10" s="21">
        <f t="shared" si="517"/>
        <v>199</v>
      </c>
      <c r="L10" s="21">
        <f t="shared" si="518"/>
        <v>199</v>
      </c>
      <c r="M10" s="21">
        <f t="shared" si="519"/>
        <v>0</v>
      </c>
      <c r="N10" s="95">
        <f>VLOOKUP(D10,'WTG PH-III'!$D$5:$U$198,17,0)</f>
        <v>45702</v>
      </c>
      <c r="O10" s="95">
        <f>VLOOKUP(D10,'WTG PH-III'!$D$5:$U$198,18,0)</f>
        <v>45712</v>
      </c>
      <c r="P10" s="21">
        <f t="shared" si="520"/>
        <v>0</v>
      </c>
      <c r="Q10" s="21"/>
      <c r="R10" s="21">
        <f t="shared" si="521"/>
        <v>0</v>
      </c>
      <c r="S10" s="21"/>
      <c r="T10" s="21">
        <f t="shared" si="522"/>
        <v>0</v>
      </c>
      <c r="U10" s="21"/>
      <c r="V10" s="21">
        <f t="shared" si="523"/>
        <v>0</v>
      </c>
      <c r="W10" s="21"/>
      <c r="X10" s="21">
        <f t="shared" si="524"/>
        <v>0</v>
      </c>
      <c r="Y10" s="21"/>
      <c r="Z10" s="21">
        <f t="shared" si="525"/>
        <v>0</v>
      </c>
      <c r="AA10" s="21"/>
      <c r="AB10" s="21">
        <f t="shared" si="526"/>
        <v>0</v>
      </c>
      <c r="AC10" s="21"/>
      <c r="AD10" s="21">
        <f t="shared" si="527"/>
        <v>0</v>
      </c>
      <c r="AE10" s="21"/>
      <c r="AF10" s="21">
        <f t="shared" si="528"/>
        <v>0</v>
      </c>
      <c r="AG10" s="21"/>
      <c r="AH10" s="21">
        <f t="shared" si="529"/>
        <v>0</v>
      </c>
      <c r="AI10" s="21"/>
      <c r="AJ10" s="21">
        <f t="shared" si="530"/>
        <v>0</v>
      </c>
      <c r="AK10" s="21"/>
      <c r="AL10" s="21">
        <f t="shared" si="531"/>
        <v>0</v>
      </c>
      <c r="AM10" s="21"/>
      <c r="AN10" s="21">
        <f t="shared" si="532"/>
        <v>0</v>
      </c>
      <c r="AO10" s="21"/>
      <c r="AP10" s="21">
        <f t="shared" si="533"/>
        <v>0</v>
      </c>
      <c r="AQ10" s="21"/>
      <c r="AR10" s="21">
        <f t="shared" si="534"/>
        <v>0</v>
      </c>
      <c r="AS10" s="21"/>
      <c r="AT10" s="21">
        <f t="shared" si="535"/>
        <v>0</v>
      </c>
      <c r="AU10" s="21"/>
      <c r="AV10" s="21">
        <f t="shared" si="536"/>
        <v>0</v>
      </c>
      <c r="AW10" s="21"/>
      <c r="AX10" s="21">
        <f t="shared" si="537"/>
        <v>0</v>
      </c>
      <c r="AY10" s="21"/>
      <c r="AZ10" s="21">
        <f t="shared" si="538"/>
        <v>0</v>
      </c>
      <c r="BA10" s="21"/>
      <c r="BB10" s="21">
        <f t="shared" si="539"/>
        <v>0</v>
      </c>
      <c r="BC10" s="21"/>
      <c r="BD10" s="21">
        <f t="shared" si="540"/>
        <v>0</v>
      </c>
      <c r="BE10" s="21"/>
      <c r="BF10" s="21">
        <f t="shared" si="541"/>
        <v>0</v>
      </c>
      <c r="BG10" s="21"/>
      <c r="BH10" s="21">
        <f t="shared" si="542"/>
        <v>0</v>
      </c>
      <c r="BI10" s="21"/>
      <c r="BJ10" s="21">
        <f t="shared" si="543"/>
        <v>0</v>
      </c>
      <c r="BK10" s="21"/>
      <c r="BL10" s="21">
        <f t="shared" si="544"/>
        <v>0</v>
      </c>
      <c r="BM10" s="21"/>
      <c r="BN10" s="21">
        <f t="shared" si="545"/>
        <v>0</v>
      </c>
      <c r="BO10" s="21"/>
      <c r="BP10" s="21">
        <f t="shared" si="546"/>
        <v>0</v>
      </c>
      <c r="BQ10" s="21"/>
      <c r="BR10" s="21">
        <f t="shared" si="547"/>
        <v>0</v>
      </c>
      <c r="BS10" s="21"/>
      <c r="BT10" s="21">
        <f t="shared" si="548"/>
        <v>0</v>
      </c>
      <c r="BU10" s="21"/>
      <c r="BV10" s="21">
        <f t="shared" si="549"/>
        <v>0</v>
      </c>
      <c r="BW10" s="21"/>
      <c r="BX10" s="21">
        <f t="shared" si="550"/>
        <v>0</v>
      </c>
      <c r="BY10" s="21"/>
      <c r="BZ10" s="21">
        <f t="shared" si="551"/>
        <v>0</v>
      </c>
      <c r="CA10" s="21"/>
      <c r="CB10" s="21">
        <f t="shared" si="552"/>
        <v>0</v>
      </c>
      <c r="CC10" s="21"/>
      <c r="CD10" s="21">
        <f t="shared" si="553"/>
        <v>0</v>
      </c>
      <c r="CE10" s="21"/>
      <c r="CF10" s="21">
        <f t="shared" si="554"/>
        <v>0</v>
      </c>
      <c r="CG10" s="21"/>
      <c r="CH10" s="21">
        <f t="shared" si="555"/>
        <v>0</v>
      </c>
      <c r="CI10" s="21"/>
      <c r="CJ10" s="21">
        <f t="shared" si="556"/>
        <v>0</v>
      </c>
      <c r="CK10" s="21"/>
      <c r="CL10" s="21">
        <f t="shared" si="557"/>
        <v>0</v>
      </c>
      <c r="CM10" s="21"/>
      <c r="CN10" s="21">
        <f t="shared" si="558"/>
        <v>0</v>
      </c>
      <c r="CO10" s="21"/>
      <c r="CP10" s="21">
        <f t="shared" si="559"/>
        <v>0</v>
      </c>
      <c r="CQ10" s="21"/>
      <c r="CR10" s="21">
        <f t="shared" si="560"/>
        <v>0</v>
      </c>
      <c r="CS10" s="21"/>
      <c r="CT10" s="21">
        <f t="shared" si="561"/>
        <v>0</v>
      </c>
      <c r="CU10" s="21"/>
      <c r="CV10" s="21">
        <f t="shared" si="562"/>
        <v>0</v>
      </c>
      <c r="CW10" s="21"/>
      <c r="CX10" s="21">
        <f t="shared" si="563"/>
        <v>0</v>
      </c>
      <c r="CY10" s="21"/>
      <c r="CZ10" s="21">
        <f t="shared" si="564"/>
        <v>0</v>
      </c>
      <c r="DA10" s="21"/>
      <c r="DB10" s="21">
        <f t="shared" si="565"/>
        <v>0</v>
      </c>
      <c r="DC10" s="21"/>
      <c r="DD10" s="21">
        <f t="shared" si="566"/>
        <v>0</v>
      </c>
      <c r="DE10" s="21"/>
      <c r="DF10" s="21">
        <f t="shared" si="567"/>
        <v>0</v>
      </c>
      <c r="DG10" s="21"/>
      <c r="DH10" s="21">
        <f t="shared" si="568"/>
        <v>0</v>
      </c>
      <c r="DI10" s="21"/>
      <c r="DJ10" s="21">
        <f t="shared" si="569"/>
        <v>0</v>
      </c>
      <c r="DK10" s="21"/>
      <c r="DL10" s="21">
        <f t="shared" si="570"/>
        <v>0</v>
      </c>
      <c r="DM10" s="21"/>
      <c r="DN10" s="21">
        <f t="shared" si="571"/>
        <v>0</v>
      </c>
      <c r="DO10" s="21"/>
      <c r="DP10" s="21">
        <f t="shared" si="572"/>
        <v>0</v>
      </c>
      <c r="DQ10" s="21"/>
      <c r="DR10" s="21">
        <f t="shared" si="573"/>
        <v>0</v>
      </c>
      <c r="DS10" s="21"/>
      <c r="DT10" s="21">
        <f t="shared" si="574"/>
        <v>0</v>
      </c>
      <c r="DU10" s="21"/>
      <c r="DV10" s="21">
        <f t="shared" si="575"/>
        <v>0</v>
      </c>
      <c r="DW10" s="21"/>
      <c r="DX10" s="21">
        <f t="shared" si="576"/>
        <v>0</v>
      </c>
      <c r="DY10" s="21"/>
      <c r="DZ10" s="21">
        <f t="shared" si="577"/>
        <v>0</v>
      </c>
      <c r="EA10" s="21"/>
      <c r="EB10" s="21">
        <f t="shared" si="578"/>
        <v>18.09090909090909</v>
      </c>
      <c r="EC10" s="21"/>
      <c r="ED10" s="21">
        <f t="shared" si="579"/>
        <v>18.09090909090909</v>
      </c>
      <c r="EE10" s="21"/>
      <c r="EF10" s="21">
        <f t="shared" si="580"/>
        <v>18.09090909090909</v>
      </c>
      <c r="EG10" s="21"/>
      <c r="EH10" s="21">
        <f t="shared" si="581"/>
        <v>18.09090909090909</v>
      </c>
      <c r="EI10" s="21"/>
      <c r="EJ10" s="21">
        <f t="shared" si="582"/>
        <v>18.09090909090909</v>
      </c>
      <c r="EK10" s="21"/>
      <c r="EL10" s="21">
        <f t="shared" si="583"/>
        <v>18.09090909090909</v>
      </c>
      <c r="EM10" s="21"/>
      <c r="EN10" s="21">
        <f t="shared" si="584"/>
        <v>18.09090909090909</v>
      </c>
      <c r="EO10" s="21"/>
      <c r="EP10" s="21">
        <f t="shared" si="585"/>
        <v>18.09090909090909</v>
      </c>
      <c r="EQ10" s="21"/>
      <c r="ER10" s="21">
        <f t="shared" si="586"/>
        <v>18.09090909090909</v>
      </c>
      <c r="ES10" s="21"/>
      <c r="ET10" s="21">
        <f t="shared" si="587"/>
        <v>18.09090909090909</v>
      </c>
      <c r="EU10" s="21"/>
      <c r="EV10" s="21">
        <f t="shared" si="588"/>
        <v>18.09090909090909</v>
      </c>
      <c r="EW10" s="21"/>
      <c r="EX10" s="21">
        <f t="shared" si="589"/>
        <v>0</v>
      </c>
      <c r="EY10" s="21"/>
      <c r="EZ10" s="21">
        <f t="shared" si="590"/>
        <v>0</v>
      </c>
      <c r="FA10" s="21"/>
      <c r="FB10" s="21">
        <f t="shared" si="591"/>
        <v>0</v>
      </c>
      <c r="FC10" s="21"/>
      <c r="FD10" s="21">
        <f t="shared" si="592"/>
        <v>0</v>
      </c>
      <c r="FE10" s="21"/>
      <c r="FF10" s="21">
        <f t="shared" si="593"/>
        <v>0</v>
      </c>
      <c r="FG10" s="21"/>
      <c r="FH10" s="21">
        <f t="shared" si="594"/>
        <v>0</v>
      </c>
      <c r="FI10" s="21"/>
      <c r="FJ10" s="21">
        <f t="shared" si="595"/>
        <v>0</v>
      </c>
      <c r="FK10" s="21"/>
      <c r="FL10" s="21">
        <f t="shared" si="596"/>
        <v>0</v>
      </c>
      <c r="FM10" s="21"/>
      <c r="FN10" s="21">
        <f t="shared" si="597"/>
        <v>0</v>
      </c>
      <c r="FO10" s="21"/>
      <c r="FP10" s="21">
        <f t="shared" si="598"/>
        <v>0</v>
      </c>
      <c r="FQ10" s="21"/>
      <c r="FR10" s="21">
        <f t="shared" si="599"/>
        <v>0</v>
      </c>
      <c r="FS10" s="21"/>
      <c r="FT10" s="21">
        <f t="shared" si="600"/>
        <v>0</v>
      </c>
      <c r="FU10" s="21"/>
      <c r="FV10" s="21">
        <f t="shared" si="601"/>
        <v>0</v>
      </c>
      <c r="FW10" s="21"/>
      <c r="FX10" s="21">
        <f t="shared" si="602"/>
        <v>0</v>
      </c>
      <c r="FY10" s="21">
        <v>14</v>
      </c>
      <c r="FZ10" s="21">
        <f t="shared" si="603"/>
        <v>0</v>
      </c>
      <c r="GA10" s="21">
        <v>28</v>
      </c>
      <c r="GB10" s="21">
        <f t="shared" si="604"/>
        <v>0</v>
      </c>
      <c r="GC10" s="21">
        <v>34</v>
      </c>
      <c r="GD10" s="21">
        <f t="shared" si="605"/>
        <v>0</v>
      </c>
      <c r="GE10" s="21">
        <v>40</v>
      </c>
      <c r="GF10" s="21">
        <f t="shared" si="606"/>
        <v>0</v>
      </c>
      <c r="GG10" s="21"/>
      <c r="GH10" s="21">
        <f t="shared" si="607"/>
        <v>0</v>
      </c>
      <c r="GI10" s="21">
        <v>31</v>
      </c>
      <c r="GJ10" s="21">
        <f t="shared" si="608"/>
        <v>0</v>
      </c>
      <c r="GK10" s="21">
        <v>14</v>
      </c>
      <c r="GL10" s="21">
        <f t="shared" si="609"/>
        <v>0</v>
      </c>
      <c r="GM10" s="21">
        <v>38</v>
      </c>
      <c r="GN10" s="21">
        <f t="shared" si="610"/>
        <v>0</v>
      </c>
      <c r="GO10" s="21"/>
      <c r="GP10" s="21">
        <f t="shared" si="611"/>
        <v>0</v>
      </c>
      <c r="GQ10" s="21"/>
      <c r="GR10" s="21">
        <f t="shared" si="612"/>
        <v>0</v>
      </c>
      <c r="GS10" s="21"/>
      <c r="GT10" s="21">
        <f t="shared" si="613"/>
        <v>0</v>
      </c>
      <c r="GU10" s="21"/>
      <c r="GV10" s="21">
        <f t="shared" si="614"/>
        <v>0</v>
      </c>
      <c r="GW10" s="21"/>
      <c r="GX10" s="21">
        <f t="shared" si="615"/>
        <v>0</v>
      </c>
      <c r="GY10" s="21"/>
      <c r="GZ10" s="21">
        <f t="shared" si="616"/>
        <v>0</v>
      </c>
      <c r="HA10" s="21"/>
      <c r="HB10" s="21">
        <f t="shared" si="617"/>
        <v>0</v>
      </c>
      <c r="HC10" s="21"/>
      <c r="HD10" s="21">
        <f t="shared" si="618"/>
        <v>0</v>
      </c>
      <c r="HE10" s="21"/>
      <c r="HF10" s="21">
        <f t="shared" si="619"/>
        <v>0</v>
      </c>
      <c r="HG10" s="21"/>
      <c r="HH10" s="21">
        <f t="shared" si="620"/>
        <v>0</v>
      </c>
      <c r="HI10" s="21"/>
      <c r="HJ10" s="21">
        <f t="shared" si="621"/>
        <v>0</v>
      </c>
      <c r="HK10" s="21"/>
      <c r="HL10" s="21">
        <f t="shared" si="622"/>
        <v>0</v>
      </c>
      <c r="HM10" s="21"/>
      <c r="HN10" s="21">
        <f t="shared" si="623"/>
        <v>0</v>
      </c>
      <c r="HO10" s="21"/>
      <c r="HP10" s="21">
        <f t="shared" si="624"/>
        <v>0</v>
      </c>
      <c r="HQ10" s="21"/>
      <c r="HR10" s="21">
        <f t="shared" si="625"/>
        <v>0</v>
      </c>
      <c r="HS10" s="21"/>
      <c r="HT10" s="21">
        <f t="shared" si="626"/>
        <v>0</v>
      </c>
      <c r="HU10" s="21"/>
      <c r="HV10" s="21">
        <f t="shared" si="627"/>
        <v>0</v>
      </c>
      <c r="HW10" s="21"/>
      <c r="HX10" s="21">
        <f t="shared" si="628"/>
        <v>0</v>
      </c>
      <c r="HY10" s="21"/>
      <c r="HZ10" s="21">
        <f t="shared" si="629"/>
        <v>0</v>
      </c>
      <c r="IA10" s="21"/>
      <c r="IB10" s="21">
        <f t="shared" si="630"/>
        <v>0</v>
      </c>
      <c r="IC10" s="21"/>
      <c r="ID10" s="21">
        <f t="shared" si="631"/>
        <v>0</v>
      </c>
      <c r="IE10" s="21"/>
      <c r="IF10" s="21">
        <f t="shared" si="632"/>
        <v>0</v>
      </c>
      <c r="IG10" s="21"/>
      <c r="IH10" s="21">
        <f t="shared" si="633"/>
        <v>0</v>
      </c>
      <c r="II10" s="21"/>
      <c r="IJ10" s="21">
        <f t="shared" si="634"/>
        <v>0</v>
      </c>
      <c r="IK10" s="21"/>
      <c r="IL10" s="21">
        <f t="shared" si="635"/>
        <v>0</v>
      </c>
      <c r="IM10" s="21"/>
      <c r="IN10" s="21">
        <f t="shared" si="636"/>
        <v>0</v>
      </c>
      <c r="IO10" s="21"/>
      <c r="IP10" s="21">
        <f t="shared" si="637"/>
        <v>0</v>
      </c>
      <c r="IQ10" s="21"/>
      <c r="IR10" s="21">
        <f t="shared" si="638"/>
        <v>0</v>
      </c>
      <c r="IS10" s="21"/>
      <c r="IT10" s="21">
        <f t="shared" si="639"/>
        <v>0</v>
      </c>
      <c r="IU10" s="21"/>
      <c r="IV10" s="21">
        <f t="shared" si="640"/>
        <v>0</v>
      </c>
      <c r="IW10" s="21"/>
      <c r="IX10" s="21">
        <f t="shared" si="641"/>
        <v>0</v>
      </c>
      <c r="IY10" s="21"/>
      <c r="IZ10" s="21">
        <f t="shared" si="642"/>
        <v>0</v>
      </c>
      <c r="JA10" s="21"/>
      <c r="JB10" s="21">
        <f t="shared" si="643"/>
        <v>0</v>
      </c>
      <c r="JC10" s="21"/>
      <c r="JD10" s="21">
        <f t="shared" si="644"/>
        <v>0</v>
      </c>
      <c r="JE10" s="21"/>
      <c r="JF10" s="21">
        <f t="shared" si="645"/>
        <v>0</v>
      </c>
      <c r="JG10" s="21"/>
      <c r="JH10" s="21">
        <f t="shared" si="646"/>
        <v>0</v>
      </c>
      <c r="JI10" s="21"/>
      <c r="JJ10" s="21">
        <f t="shared" si="647"/>
        <v>0</v>
      </c>
      <c r="JK10" s="21"/>
      <c r="JL10" s="21">
        <f t="shared" si="648"/>
        <v>0</v>
      </c>
      <c r="JM10" s="21"/>
      <c r="JN10" s="21">
        <f t="shared" si="649"/>
        <v>0</v>
      </c>
      <c r="JO10" s="21"/>
      <c r="JP10" s="21">
        <f t="shared" si="650"/>
        <v>0</v>
      </c>
      <c r="JQ10" s="21"/>
      <c r="JR10" s="21">
        <f t="shared" si="651"/>
        <v>0</v>
      </c>
      <c r="JS10" s="21"/>
      <c r="JT10" s="21">
        <f t="shared" si="652"/>
        <v>0</v>
      </c>
      <c r="JU10" s="21"/>
      <c r="JV10" s="21">
        <f t="shared" si="653"/>
        <v>0</v>
      </c>
      <c r="JW10" s="21"/>
      <c r="JX10" s="21">
        <f t="shared" si="654"/>
        <v>0</v>
      </c>
      <c r="JY10" s="21"/>
      <c r="JZ10" s="21">
        <f t="shared" si="655"/>
        <v>0</v>
      </c>
      <c r="KA10" s="21"/>
      <c r="KB10" s="21">
        <f t="shared" si="656"/>
        <v>0</v>
      </c>
      <c r="KC10" s="21"/>
      <c r="KD10" s="21">
        <f t="shared" si="657"/>
        <v>0</v>
      </c>
      <c r="KE10" s="21"/>
      <c r="KF10" s="21">
        <f t="shared" si="658"/>
        <v>0</v>
      </c>
      <c r="KG10" s="21"/>
      <c r="KH10" s="21">
        <f t="shared" si="659"/>
        <v>0</v>
      </c>
      <c r="KI10" s="21"/>
      <c r="KJ10" s="21">
        <f t="shared" si="660"/>
        <v>0</v>
      </c>
      <c r="KK10" s="21"/>
      <c r="KL10" s="21">
        <f t="shared" si="661"/>
        <v>0</v>
      </c>
      <c r="KM10" s="21"/>
      <c r="KN10" s="21">
        <f t="shared" si="662"/>
        <v>0</v>
      </c>
      <c r="KO10" s="21"/>
      <c r="KP10" s="21">
        <f t="shared" si="663"/>
        <v>0</v>
      </c>
      <c r="KQ10" s="21"/>
      <c r="KR10" s="21">
        <f t="shared" si="664"/>
        <v>0</v>
      </c>
      <c r="KS10" s="21"/>
      <c r="KT10" s="21">
        <f t="shared" si="665"/>
        <v>0</v>
      </c>
      <c r="KU10" s="21"/>
      <c r="KV10" s="21">
        <f t="shared" si="666"/>
        <v>0</v>
      </c>
      <c r="KW10" s="21"/>
      <c r="KX10" s="21">
        <f t="shared" si="667"/>
        <v>0</v>
      </c>
      <c r="KY10" s="21"/>
      <c r="KZ10" s="21">
        <f t="shared" si="668"/>
        <v>0</v>
      </c>
      <c r="LA10" s="21"/>
      <c r="LB10" s="21">
        <f t="shared" si="669"/>
        <v>0</v>
      </c>
      <c r="LC10" s="21"/>
      <c r="LD10" s="21">
        <f t="shared" si="670"/>
        <v>0</v>
      </c>
      <c r="LE10" s="21"/>
      <c r="LF10" s="21">
        <f t="shared" si="671"/>
        <v>0</v>
      </c>
      <c r="LG10" s="21"/>
      <c r="LH10" s="21">
        <f t="shared" si="672"/>
        <v>0</v>
      </c>
      <c r="LI10" s="21"/>
      <c r="LJ10" s="21">
        <f t="shared" si="673"/>
        <v>0</v>
      </c>
      <c r="LK10" s="21"/>
      <c r="LL10" s="21">
        <f t="shared" si="674"/>
        <v>0</v>
      </c>
      <c r="LM10" s="21"/>
      <c r="LN10" s="21">
        <f t="shared" si="675"/>
        <v>0</v>
      </c>
      <c r="LO10" s="21"/>
      <c r="LP10" s="21">
        <f t="shared" si="676"/>
        <v>0</v>
      </c>
      <c r="LQ10" s="21"/>
      <c r="LR10" s="21">
        <f t="shared" si="677"/>
        <v>0</v>
      </c>
      <c r="LS10" s="21"/>
      <c r="LT10" s="21">
        <f t="shared" si="678"/>
        <v>0</v>
      </c>
      <c r="LU10" s="21"/>
      <c r="LV10" s="21">
        <f t="shared" si="679"/>
        <v>0</v>
      </c>
      <c r="LW10" s="21"/>
      <c r="LX10" s="21">
        <f t="shared" si="680"/>
        <v>0</v>
      </c>
      <c r="LY10" s="21"/>
      <c r="LZ10" s="21">
        <f t="shared" si="681"/>
        <v>0</v>
      </c>
      <c r="MA10" s="21"/>
      <c r="MB10" s="21">
        <f t="shared" si="682"/>
        <v>0</v>
      </c>
      <c r="MC10" s="21"/>
      <c r="MD10" s="21">
        <f t="shared" si="683"/>
        <v>0</v>
      </c>
      <c r="ME10" s="21"/>
      <c r="MF10" s="21">
        <f t="shared" si="684"/>
        <v>0</v>
      </c>
      <c r="MG10" s="21"/>
      <c r="MH10" s="21">
        <f t="shared" si="685"/>
        <v>0</v>
      </c>
      <c r="MI10" s="21"/>
      <c r="MJ10" s="21">
        <f t="shared" si="686"/>
        <v>0</v>
      </c>
      <c r="MK10" s="21"/>
      <c r="ML10" s="21">
        <f t="shared" si="687"/>
        <v>0</v>
      </c>
      <c r="MM10" s="21"/>
      <c r="MN10" s="21">
        <f t="shared" si="688"/>
        <v>0</v>
      </c>
      <c r="MO10" s="21"/>
      <c r="MP10" s="21">
        <f t="shared" si="689"/>
        <v>0</v>
      </c>
      <c r="MQ10" s="21"/>
      <c r="MR10" s="21">
        <f t="shared" si="690"/>
        <v>0</v>
      </c>
      <c r="MS10" s="21"/>
      <c r="MT10" s="21">
        <f t="shared" si="691"/>
        <v>0</v>
      </c>
      <c r="MU10" s="21"/>
      <c r="MV10" s="21">
        <f t="shared" si="692"/>
        <v>0</v>
      </c>
      <c r="MW10" s="21"/>
      <c r="MX10" s="21">
        <f t="shared" si="693"/>
        <v>0</v>
      </c>
      <c r="MY10" s="21"/>
      <c r="MZ10" s="21">
        <f t="shared" si="694"/>
        <v>0</v>
      </c>
      <c r="NA10" s="21"/>
      <c r="NB10" s="21">
        <f t="shared" si="695"/>
        <v>0</v>
      </c>
      <c r="NC10" s="21"/>
      <c r="ND10" s="21">
        <f t="shared" si="696"/>
        <v>0</v>
      </c>
      <c r="NE10" s="21"/>
      <c r="NF10" s="21">
        <f t="shared" si="697"/>
        <v>0</v>
      </c>
      <c r="NG10" s="21"/>
      <c r="NH10" s="21">
        <f t="shared" si="698"/>
        <v>0</v>
      </c>
      <c r="NI10" s="21"/>
      <c r="NJ10" s="21">
        <f t="shared" si="699"/>
        <v>0</v>
      </c>
      <c r="NK10" s="21"/>
      <c r="NL10" s="21">
        <f t="shared" si="700"/>
        <v>0</v>
      </c>
      <c r="NM10" s="21"/>
      <c r="NN10" s="21">
        <f t="shared" si="701"/>
        <v>0</v>
      </c>
      <c r="NO10" s="21"/>
      <c r="NP10" s="21">
        <f t="shared" si="702"/>
        <v>0</v>
      </c>
      <c r="NQ10" s="21"/>
      <c r="NR10" s="21">
        <f t="shared" si="703"/>
        <v>0</v>
      </c>
      <c r="NS10" s="21"/>
      <c r="NT10" s="21">
        <f t="shared" si="704"/>
        <v>0</v>
      </c>
      <c r="NU10" s="21"/>
      <c r="NV10" s="21">
        <f t="shared" si="705"/>
        <v>0</v>
      </c>
      <c r="NW10" s="21"/>
      <c r="NX10" s="21">
        <f t="shared" si="706"/>
        <v>0</v>
      </c>
      <c r="NY10" s="21"/>
      <c r="NZ10" s="21">
        <f t="shared" si="707"/>
        <v>0</v>
      </c>
      <c r="OA10" s="21"/>
      <c r="OB10" s="21">
        <f t="shared" si="708"/>
        <v>0</v>
      </c>
      <c r="OC10" s="21"/>
      <c r="OD10" s="21">
        <f t="shared" si="709"/>
        <v>0</v>
      </c>
      <c r="OE10" s="21"/>
      <c r="OF10" s="21">
        <f t="shared" si="710"/>
        <v>0</v>
      </c>
      <c r="OG10" s="21"/>
      <c r="OH10" s="21">
        <f t="shared" si="711"/>
        <v>0</v>
      </c>
      <c r="OI10" s="21"/>
      <c r="OJ10" s="21">
        <f t="shared" si="712"/>
        <v>0</v>
      </c>
      <c r="OK10" s="21"/>
      <c r="OL10" s="21">
        <f t="shared" si="713"/>
        <v>0</v>
      </c>
      <c r="OM10" s="21"/>
      <c r="ON10" s="21">
        <f t="shared" si="714"/>
        <v>0</v>
      </c>
      <c r="OO10" s="21"/>
      <c r="OP10" s="21">
        <f t="shared" si="714"/>
        <v>0</v>
      </c>
      <c r="OQ10" s="21"/>
      <c r="OR10" s="21">
        <f t="shared" si="714"/>
        <v>0</v>
      </c>
      <c r="OS10" s="21"/>
      <c r="OT10" s="21">
        <f t="shared" si="714"/>
        <v>0</v>
      </c>
      <c r="OU10" s="21"/>
      <c r="OV10" s="21">
        <f t="shared" si="714"/>
        <v>0</v>
      </c>
      <c r="OW10" s="21"/>
      <c r="OX10" s="21">
        <f t="shared" si="714"/>
        <v>0</v>
      </c>
      <c r="OY10" s="21"/>
      <c r="OZ10" s="21">
        <f t="shared" si="714"/>
        <v>0</v>
      </c>
      <c r="PA10" s="21"/>
      <c r="PB10" s="21">
        <f t="shared" si="715"/>
        <v>0</v>
      </c>
      <c r="PC10" s="21"/>
      <c r="PD10" s="21">
        <f t="shared" si="715"/>
        <v>0</v>
      </c>
      <c r="PE10" s="21"/>
      <c r="PF10" s="21">
        <f t="shared" si="715"/>
        <v>0</v>
      </c>
      <c r="PG10" s="21"/>
      <c r="PH10" s="21">
        <f t="shared" si="715"/>
        <v>0</v>
      </c>
      <c r="PI10" s="21"/>
      <c r="PJ10" s="21">
        <f t="shared" si="715"/>
        <v>0</v>
      </c>
      <c r="PK10" s="21"/>
      <c r="PL10" s="21">
        <f t="shared" si="715"/>
        <v>0</v>
      </c>
      <c r="PM10" s="21"/>
      <c r="PN10" s="21">
        <f t="shared" si="716"/>
        <v>0</v>
      </c>
      <c r="PO10" s="21"/>
      <c r="PP10" s="21">
        <f t="shared" si="716"/>
        <v>0</v>
      </c>
      <c r="PQ10" s="21"/>
      <c r="PR10" s="21">
        <f t="shared" si="716"/>
        <v>0</v>
      </c>
      <c r="PS10" s="21"/>
      <c r="PT10" s="21">
        <f t="shared" si="716"/>
        <v>0</v>
      </c>
      <c r="PU10" s="21"/>
      <c r="PV10" s="21">
        <f t="shared" si="716"/>
        <v>0</v>
      </c>
      <c r="PW10" s="21"/>
      <c r="PX10" s="21">
        <f t="shared" si="716"/>
        <v>0</v>
      </c>
      <c r="PY10" s="21"/>
      <c r="PZ10" s="21">
        <f t="shared" si="717"/>
        <v>0</v>
      </c>
      <c r="QA10" s="21"/>
      <c r="QB10" s="21">
        <f t="shared" si="717"/>
        <v>0</v>
      </c>
      <c r="QC10" s="21"/>
      <c r="QD10" s="21">
        <f t="shared" si="717"/>
        <v>0</v>
      </c>
      <c r="QE10" s="21"/>
      <c r="QF10" s="21">
        <f t="shared" si="717"/>
        <v>0</v>
      </c>
      <c r="QG10" s="21"/>
      <c r="QH10" s="21">
        <f t="shared" si="717"/>
        <v>0</v>
      </c>
      <c r="QI10" s="21"/>
      <c r="QJ10" s="21">
        <f t="shared" si="717"/>
        <v>0</v>
      </c>
      <c r="QK10" s="21"/>
      <c r="QL10" s="21">
        <f t="shared" si="718"/>
        <v>0</v>
      </c>
      <c r="QM10" s="21"/>
      <c r="QN10" s="21">
        <f t="shared" si="718"/>
        <v>0</v>
      </c>
      <c r="QO10" s="21"/>
      <c r="QP10" s="21">
        <f t="shared" si="718"/>
        <v>0</v>
      </c>
      <c r="QQ10" s="21"/>
      <c r="QR10" s="21">
        <f t="shared" si="718"/>
        <v>0</v>
      </c>
      <c r="QS10" s="21"/>
      <c r="QT10" s="21">
        <f t="shared" si="718"/>
        <v>0</v>
      </c>
      <c r="QU10" s="21"/>
      <c r="QV10" s="21">
        <f t="shared" si="718"/>
        <v>0</v>
      </c>
      <c r="QW10" s="21"/>
      <c r="QX10" s="21">
        <f t="shared" si="719"/>
        <v>0</v>
      </c>
      <c r="QY10" s="21"/>
      <c r="QZ10" s="21">
        <f t="shared" si="719"/>
        <v>0</v>
      </c>
      <c r="RA10" s="21"/>
      <c r="RB10" s="21">
        <f t="shared" si="719"/>
        <v>0</v>
      </c>
      <c r="RC10" s="21"/>
      <c r="RD10" s="21">
        <f t="shared" si="719"/>
        <v>0</v>
      </c>
      <c r="RE10" s="21"/>
      <c r="RF10" s="21">
        <f t="shared" si="719"/>
        <v>0</v>
      </c>
      <c r="RG10" s="21"/>
      <c r="RH10" s="21">
        <f t="shared" si="719"/>
        <v>0</v>
      </c>
      <c r="RI10" s="21"/>
      <c r="RJ10" s="21">
        <f t="shared" si="720"/>
        <v>0</v>
      </c>
      <c r="RK10" s="21"/>
      <c r="RL10" s="21">
        <f t="shared" si="721"/>
        <v>0</v>
      </c>
      <c r="RM10" s="21"/>
      <c r="RN10" s="21">
        <f t="shared" si="722"/>
        <v>0</v>
      </c>
      <c r="RO10" s="21"/>
      <c r="RP10" s="21">
        <f t="shared" si="723"/>
        <v>0</v>
      </c>
      <c r="RQ10" s="21"/>
      <c r="RR10" s="21">
        <f t="shared" si="724"/>
        <v>0</v>
      </c>
      <c r="RS10" s="21"/>
      <c r="RT10" s="21">
        <f t="shared" si="725"/>
        <v>0</v>
      </c>
      <c r="RU10" s="21"/>
      <c r="RV10" s="21">
        <f t="shared" si="726"/>
        <v>0</v>
      </c>
      <c r="RW10" s="21"/>
      <c r="RX10" s="21">
        <f t="shared" si="727"/>
        <v>0</v>
      </c>
      <c r="RY10" s="21"/>
      <c r="RZ10" s="21">
        <f t="shared" si="728"/>
        <v>0</v>
      </c>
      <c r="SA10" s="21"/>
      <c r="SB10" s="21">
        <f t="shared" si="729"/>
        <v>0</v>
      </c>
      <c r="SC10" s="21"/>
      <c r="SD10" s="21">
        <f t="shared" si="730"/>
        <v>0</v>
      </c>
      <c r="SE10" s="21"/>
      <c r="SF10" s="21">
        <f t="shared" si="731"/>
        <v>0</v>
      </c>
      <c r="SG10" s="21"/>
      <c r="SH10" s="21">
        <f t="shared" si="732"/>
        <v>0</v>
      </c>
      <c r="SI10" s="21"/>
      <c r="SJ10" s="21">
        <f t="shared" si="733"/>
        <v>0</v>
      </c>
      <c r="SK10" s="21"/>
      <c r="SL10" s="21">
        <f t="shared" si="734"/>
        <v>0</v>
      </c>
      <c r="SM10" s="21"/>
      <c r="SN10" s="21">
        <f t="shared" si="735"/>
        <v>0</v>
      </c>
      <c r="SO10" s="21"/>
      <c r="SP10" s="21">
        <f t="shared" si="736"/>
        <v>0</v>
      </c>
      <c r="SQ10" s="21"/>
      <c r="SR10" s="21">
        <f t="shared" si="737"/>
        <v>0</v>
      </c>
      <c r="SS10" s="21"/>
      <c r="ST10" s="21">
        <f t="shared" si="738"/>
        <v>0</v>
      </c>
      <c r="SU10" s="21"/>
      <c r="SV10" s="21">
        <f t="shared" si="739"/>
        <v>0</v>
      </c>
      <c r="SW10" s="21"/>
      <c r="SX10" s="21">
        <f t="shared" si="740"/>
        <v>0</v>
      </c>
      <c r="SY10" s="21"/>
      <c r="SZ10" s="21">
        <f t="shared" si="741"/>
        <v>0</v>
      </c>
      <c r="TA10" s="21"/>
      <c r="TB10" s="21">
        <f t="shared" si="742"/>
        <v>0</v>
      </c>
      <c r="TC10" s="21"/>
      <c r="TD10" s="21">
        <f t="shared" si="743"/>
        <v>0</v>
      </c>
      <c r="TE10" s="21"/>
      <c r="TF10" s="21">
        <f t="shared" si="744"/>
        <v>0</v>
      </c>
      <c r="TG10" s="21"/>
      <c r="TH10" s="21">
        <f t="shared" si="745"/>
        <v>0</v>
      </c>
      <c r="TI10" s="21"/>
      <c r="TJ10" s="21">
        <f t="shared" si="746"/>
        <v>0</v>
      </c>
      <c r="TK10" s="21"/>
      <c r="TL10" s="21">
        <f t="shared" si="747"/>
        <v>0</v>
      </c>
      <c r="TM10" s="21"/>
      <c r="TN10" s="21">
        <f t="shared" si="748"/>
        <v>0</v>
      </c>
      <c r="TO10" s="21"/>
      <c r="TP10" s="21">
        <f t="shared" si="749"/>
        <v>0</v>
      </c>
      <c r="TQ10" s="21"/>
      <c r="TR10" s="21">
        <f t="shared" si="750"/>
        <v>0</v>
      </c>
      <c r="TS10" s="21"/>
      <c r="TT10" s="21">
        <f t="shared" si="751"/>
        <v>0</v>
      </c>
      <c r="TU10" s="21"/>
      <c r="TV10" s="21">
        <f t="shared" si="752"/>
        <v>0</v>
      </c>
      <c r="TW10" s="21"/>
      <c r="TX10" s="21">
        <f t="shared" si="753"/>
        <v>0</v>
      </c>
      <c r="TY10" s="21"/>
      <c r="TZ10" s="21">
        <f t="shared" si="754"/>
        <v>0</v>
      </c>
      <c r="UA10" s="21"/>
      <c r="UB10" s="21">
        <f t="shared" si="755"/>
        <v>0</v>
      </c>
      <c r="UC10" s="21"/>
      <c r="UD10" s="21">
        <f t="shared" si="756"/>
        <v>0</v>
      </c>
      <c r="UE10" s="21"/>
      <c r="UF10" s="21">
        <f t="shared" si="757"/>
        <v>0</v>
      </c>
      <c r="UG10" s="21"/>
      <c r="UH10" s="21">
        <f t="shared" si="758"/>
        <v>0</v>
      </c>
      <c r="UI10" s="21"/>
      <c r="UJ10" s="21">
        <f t="shared" si="759"/>
        <v>0</v>
      </c>
      <c r="UK10" s="21"/>
      <c r="UL10" s="21">
        <f t="shared" si="760"/>
        <v>0</v>
      </c>
      <c r="UM10" s="21"/>
      <c r="UN10" s="21">
        <f t="shared" si="761"/>
        <v>0</v>
      </c>
      <c r="UO10" s="21"/>
      <c r="UP10" s="21">
        <f t="shared" si="762"/>
        <v>0</v>
      </c>
      <c r="UQ10" s="21"/>
      <c r="UR10" s="21">
        <f t="shared" si="763"/>
        <v>0</v>
      </c>
      <c r="US10" s="21"/>
      <c r="UT10" s="21">
        <f t="shared" si="764"/>
        <v>0</v>
      </c>
      <c r="UU10" s="21"/>
      <c r="UV10" s="21">
        <f t="shared" si="765"/>
        <v>0</v>
      </c>
      <c r="UW10" s="21"/>
      <c r="UX10" s="21">
        <f t="shared" si="766"/>
        <v>0</v>
      </c>
      <c r="UY10" s="21"/>
      <c r="UZ10" s="21">
        <f t="shared" si="767"/>
        <v>0</v>
      </c>
      <c r="VA10" s="21"/>
      <c r="VB10" s="21">
        <f t="shared" si="768"/>
        <v>0</v>
      </c>
      <c r="VC10" s="21"/>
      <c r="VD10" s="21">
        <f t="shared" si="769"/>
        <v>0</v>
      </c>
      <c r="VE10" s="21"/>
      <c r="VF10" s="21">
        <f t="shared" si="770"/>
        <v>0</v>
      </c>
      <c r="VG10" s="21"/>
      <c r="VH10" s="21">
        <f t="shared" si="771"/>
        <v>0</v>
      </c>
      <c r="VI10" s="21"/>
      <c r="VJ10" s="21">
        <f t="shared" si="772"/>
        <v>0</v>
      </c>
      <c r="VK10" s="21"/>
      <c r="VL10" s="21">
        <f t="shared" si="773"/>
        <v>0</v>
      </c>
      <c r="VM10" s="21"/>
      <c r="VN10" s="21">
        <f t="shared" si="774"/>
        <v>0</v>
      </c>
      <c r="VO10" s="21"/>
      <c r="VP10" s="21">
        <f t="shared" si="775"/>
        <v>0</v>
      </c>
      <c r="VQ10" s="21"/>
      <c r="VR10" s="21">
        <f t="shared" si="714"/>
        <v>0</v>
      </c>
      <c r="VS10" s="21"/>
      <c r="VT10" s="21">
        <f t="shared" si="776"/>
        <v>0</v>
      </c>
      <c r="VU10" s="21"/>
      <c r="VV10" s="21">
        <f t="shared" si="776"/>
        <v>0</v>
      </c>
      <c r="VW10" s="21"/>
      <c r="VX10" s="21">
        <f t="shared" si="777"/>
        <v>0</v>
      </c>
      <c r="VY10" s="21"/>
      <c r="VZ10" s="21">
        <f t="shared" si="777"/>
        <v>0</v>
      </c>
      <c r="WA10" s="21"/>
      <c r="WB10" s="21">
        <f t="shared" si="777"/>
        <v>0</v>
      </c>
      <c r="WC10" s="21"/>
      <c r="WD10" s="21">
        <f t="shared" si="777"/>
        <v>0</v>
      </c>
      <c r="WE10" s="21"/>
      <c r="WF10" s="21">
        <f t="shared" si="777"/>
        <v>0</v>
      </c>
      <c r="WG10" s="21"/>
      <c r="WH10" s="21">
        <f t="shared" si="777"/>
        <v>0</v>
      </c>
      <c r="WI10" s="21"/>
      <c r="WJ10" s="21">
        <f t="shared" si="777"/>
        <v>0</v>
      </c>
      <c r="WK10" s="21"/>
      <c r="WL10" s="21">
        <f t="shared" si="777"/>
        <v>0</v>
      </c>
      <c r="WM10" s="21"/>
      <c r="WN10" s="21">
        <f t="shared" si="778"/>
        <v>0</v>
      </c>
      <c r="WO10" s="21"/>
      <c r="WP10" s="21">
        <f t="shared" si="778"/>
        <v>0</v>
      </c>
      <c r="WQ10" s="21"/>
      <c r="WR10" s="21">
        <f t="shared" si="778"/>
        <v>0</v>
      </c>
      <c r="WS10" s="21"/>
      <c r="WT10" s="21">
        <f t="shared" si="778"/>
        <v>0</v>
      </c>
      <c r="WU10" s="21"/>
      <c r="WV10" s="21">
        <f t="shared" si="778"/>
        <v>0</v>
      </c>
      <c r="WW10" s="21"/>
      <c r="WX10" s="21">
        <f t="shared" si="778"/>
        <v>0</v>
      </c>
      <c r="WY10" s="21"/>
      <c r="WZ10" s="21">
        <f t="shared" si="778"/>
        <v>0</v>
      </c>
      <c r="XA10" s="21"/>
      <c r="XB10" s="21">
        <f t="shared" si="778"/>
        <v>0</v>
      </c>
      <c r="XC10" s="21"/>
      <c r="XD10" s="21">
        <f t="shared" si="779"/>
        <v>0</v>
      </c>
      <c r="XE10" s="21"/>
      <c r="XF10" s="21">
        <f t="shared" si="779"/>
        <v>0</v>
      </c>
      <c r="XG10" s="21"/>
      <c r="XH10" s="21">
        <f t="shared" si="779"/>
        <v>0</v>
      </c>
      <c r="XI10" s="21"/>
      <c r="XJ10" s="21">
        <f t="shared" si="779"/>
        <v>0</v>
      </c>
      <c r="XK10" s="21"/>
      <c r="XL10" s="21">
        <f t="shared" si="779"/>
        <v>0</v>
      </c>
      <c r="XM10" s="21"/>
      <c r="XN10" s="21">
        <f t="shared" si="779"/>
        <v>0</v>
      </c>
      <c r="XO10" s="21"/>
      <c r="XP10" s="21">
        <f t="shared" si="779"/>
        <v>0</v>
      </c>
      <c r="XQ10" s="21"/>
      <c r="XR10" s="21">
        <f t="shared" si="779"/>
        <v>0</v>
      </c>
      <c r="XS10" s="21"/>
      <c r="XT10" s="21">
        <f t="shared" si="776"/>
        <v>0</v>
      </c>
      <c r="XU10" s="21"/>
      <c r="XV10" s="21">
        <f t="shared" si="776"/>
        <v>0</v>
      </c>
      <c r="XW10" s="21"/>
      <c r="XX10" s="21">
        <f t="shared" si="776"/>
        <v>0</v>
      </c>
      <c r="XY10" s="21"/>
      <c r="XZ10" s="21">
        <f t="shared" si="776"/>
        <v>0</v>
      </c>
      <c r="YA10" s="21"/>
      <c r="YB10" s="21">
        <f t="shared" si="780"/>
        <v>0</v>
      </c>
      <c r="YC10" s="21"/>
      <c r="YD10" s="21">
        <f t="shared" si="781"/>
        <v>0</v>
      </c>
      <c r="YE10" s="21"/>
      <c r="YF10" s="21">
        <f t="shared" si="782"/>
        <v>0</v>
      </c>
      <c r="YG10" s="21"/>
      <c r="YH10" s="21">
        <f t="shared" si="783"/>
        <v>0</v>
      </c>
      <c r="YI10" s="21"/>
      <c r="YJ10" s="21">
        <f t="shared" si="784"/>
        <v>0</v>
      </c>
      <c r="YK10" s="21"/>
      <c r="YL10" s="21">
        <f t="shared" si="785"/>
        <v>0</v>
      </c>
      <c r="YM10" s="21"/>
      <c r="YN10" s="21">
        <f t="shared" si="786"/>
        <v>0</v>
      </c>
      <c r="YO10" s="21"/>
      <c r="YP10" s="21">
        <f t="shared" si="787"/>
        <v>0</v>
      </c>
      <c r="YQ10" s="21"/>
      <c r="YR10" s="21">
        <f t="shared" si="788"/>
        <v>0</v>
      </c>
      <c r="YS10" s="21"/>
      <c r="YT10" s="21">
        <f t="shared" si="789"/>
        <v>0</v>
      </c>
      <c r="YU10" s="21"/>
      <c r="YV10" s="21">
        <f t="shared" si="790"/>
        <v>0</v>
      </c>
      <c r="YW10" s="21"/>
      <c r="YX10" s="21">
        <f t="shared" si="791"/>
        <v>0</v>
      </c>
      <c r="YY10" s="21"/>
      <c r="YZ10" s="21">
        <f t="shared" si="776"/>
        <v>0</v>
      </c>
      <c r="ZA10" s="21"/>
      <c r="ZB10" s="21">
        <f t="shared" si="792"/>
        <v>0</v>
      </c>
      <c r="ZC10" s="21"/>
      <c r="ZD10" s="21">
        <f t="shared" si="793"/>
        <v>0</v>
      </c>
      <c r="ZE10" s="21"/>
      <c r="ZF10" s="21">
        <f t="shared" si="794"/>
        <v>0</v>
      </c>
      <c r="ZG10" s="21"/>
      <c r="ZH10" s="21">
        <f t="shared" si="795"/>
        <v>0</v>
      </c>
      <c r="ZI10" s="21"/>
      <c r="ZJ10" s="21">
        <f t="shared" si="796"/>
        <v>0</v>
      </c>
      <c r="ZK10" s="21"/>
      <c r="ZL10" s="21">
        <f t="shared" si="797"/>
        <v>0</v>
      </c>
      <c r="ZM10" s="21"/>
      <c r="ZN10" s="21">
        <f t="shared" si="798"/>
        <v>0</v>
      </c>
      <c r="ZO10" s="21"/>
      <c r="ZP10" s="21">
        <f t="shared" si="799"/>
        <v>0</v>
      </c>
      <c r="ZQ10" s="21"/>
      <c r="ZR10" s="21">
        <f t="shared" si="800"/>
        <v>0</v>
      </c>
      <c r="ZS10" s="21"/>
      <c r="ZT10" s="21">
        <f t="shared" si="776"/>
        <v>0</v>
      </c>
      <c r="ZU10" s="21"/>
      <c r="ZV10" s="21">
        <f t="shared" si="801"/>
        <v>0</v>
      </c>
      <c r="ZW10" s="21"/>
      <c r="ZX10" s="21">
        <f t="shared" si="802"/>
        <v>0</v>
      </c>
      <c r="ZY10" s="21"/>
      <c r="ZZ10" s="21">
        <f t="shared" si="802"/>
        <v>0</v>
      </c>
      <c r="AAA10" s="21"/>
      <c r="AAB10" s="21">
        <f t="shared" si="803"/>
        <v>0</v>
      </c>
      <c r="AAC10" s="21"/>
      <c r="AAD10" s="21">
        <f t="shared" si="803"/>
        <v>0</v>
      </c>
      <c r="AAE10" s="21"/>
      <c r="AAF10" s="21">
        <f t="shared" si="804"/>
        <v>0</v>
      </c>
      <c r="AAG10" s="21"/>
      <c r="AAH10" s="21">
        <f t="shared" si="804"/>
        <v>0</v>
      </c>
      <c r="AAI10" s="21"/>
      <c r="AAJ10" s="21">
        <f t="shared" si="805"/>
        <v>0</v>
      </c>
      <c r="AAK10" s="21"/>
      <c r="AAL10" s="21">
        <f t="shared" si="805"/>
        <v>0</v>
      </c>
      <c r="AAM10" s="21"/>
      <c r="AAN10" s="21">
        <f t="shared" si="806"/>
        <v>0</v>
      </c>
      <c r="AAO10" s="21"/>
      <c r="AAP10" s="21">
        <f t="shared" si="806"/>
        <v>0</v>
      </c>
      <c r="AAQ10" s="21"/>
      <c r="AAR10" s="21">
        <f t="shared" si="807"/>
        <v>0</v>
      </c>
      <c r="AAS10" s="21"/>
      <c r="AAT10" s="21">
        <f t="shared" si="807"/>
        <v>0</v>
      </c>
      <c r="AAU10" s="21"/>
      <c r="AAV10" s="21">
        <f t="shared" si="808"/>
        <v>0</v>
      </c>
      <c r="AAW10" s="21"/>
      <c r="AAX10" s="21">
        <f t="shared" si="808"/>
        <v>0</v>
      </c>
      <c r="AAY10" s="21"/>
      <c r="AAZ10" s="21">
        <f t="shared" si="809"/>
        <v>0</v>
      </c>
      <c r="ABA10" s="21"/>
      <c r="ABB10" s="21">
        <f t="shared" si="809"/>
        <v>0</v>
      </c>
      <c r="ABC10" s="21"/>
      <c r="ABD10" s="21">
        <f t="shared" si="810"/>
        <v>0</v>
      </c>
      <c r="ABE10" s="21"/>
      <c r="ABF10" s="21">
        <f t="shared" si="810"/>
        <v>0</v>
      </c>
      <c r="ABG10" s="21"/>
      <c r="ABH10" s="21">
        <f t="shared" si="811"/>
        <v>0</v>
      </c>
      <c r="ABI10" s="21"/>
      <c r="ABJ10" s="21">
        <f t="shared" si="811"/>
        <v>0</v>
      </c>
      <c r="ABK10" s="21"/>
      <c r="ABL10" s="21">
        <f t="shared" si="812"/>
        <v>0</v>
      </c>
      <c r="ABM10" s="21"/>
      <c r="ABN10" s="21">
        <f t="shared" si="812"/>
        <v>0</v>
      </c>
      <c r="ABO10" s="21"/>
      <c r="ABP10" s="21">
        <f t="shared" si="813"/>
        <v>0</v>
      </c>
      <c r="ABQ10" s="21"/>
      <c r="ABR10" s="21">
        <f t="shared" si="813"/>
        <v>0</v>
      </c>
      <c r="ABS10" s="21"/>
      <c r="ABT10" s="21">
        <f t="shared" si="814"/>
        <v>0</v>
      </c>
      <c r="ABU10" s="21"/>
      <c r="ABV10" s="21">
        <f t="shared" si="814"/>
        <v>0</v>
      </c>
      <c r="ABW10" s="21"/>
      <c r="ABX10" s="21">
        <f t="shared" si="815"/>
        <v>0</v>
      </c>
      <c r="ABY10" s="21"/>
      <c r="ABZ10" s="21">
        <f t="shared" si="815"/>
        <v>0</v>
      </c>
      <c r="ACA10" s="21"/>
      <c r="ACB10" s="21">
        <f t="shared" si="816"/>
        <v>0</v>
      </c>
      <c r="ACC10" s="21"/>
      <c r="ACD10" s="21">
        <f t="shared" si="816"/>
        <v>0</v>
      </c>
      <c r="ACE10" s="21"/>
      <c r="ACF10" s="21">
        <f t="shared" si="817"/>
        <v>0</v>
      </c>
      <c r="ACG10" s="21"/>
      <c r="ACH10" s="21">
        <f t="shared" si="817"/>
        <v>0</v>
      </c>
      <c r="ACI10" s="21"/>
      <c r="ACJ10" s="21">
        <f t="shared" si="818"/>
        <v>0</v>
      </c>
      <c r="ACK10" s="21"/>
      <c r="ACL10" s="21">
        <f t="shared" si="818"/>
        <v>0</v>
      </c>
      <c r="ACM10" s="21"/>
      <c r="ACN10" s="21">
        <f t="shared" si="819"/>
        <v>0</v>
      </c>
      <c r="ACO10" s="21"/>
      <c r="ACP10" s="21">
        <f t="shared" si="819"/>
        <v>0</v>
      </c>
      <c r="ACQ10" s="21"/>
      <c r="ACR10" s="21">
        <f t="shared" si="820"/>
        <v>0</v>
      </c>
      <c r="ACS10" s="21"/>
      <c r="ACT10" s="21">
        <f t="shared" si="820"/>
        <v>0</v>
      </c>
      <c r="ACU10" s="21"/>
      <c r="ACV10" s="21">
        <f t="shared" si="821"/>
        <v>0</v>
      </c>
      <c r="ACW10" s="21"/>
      <c r="ACX10" s="21">
        <f t="shared" si="821"/>
        <v>0</v>
      </c>
      <c r="ACY10" s="21"/>
      <c r="ACZ10" s="21">
        <f t="shared" si="822"/>
        <v>0</v>
      </c>
      <c r="ADA10" s="21"/>
      <c r="ADB10" s="21">
        <f t="shared" si="822"/>
        <v>0</v>
      </c>
      <c r="ADC10" s="21"/>
      <c r="ADD10" s="21">
        <f t="shared" si="823"/>
        <v>0</v>
      </c>
      <c r="ADE10" s="21"/>
      <c r="ADF10" s="21">
        <f t="shared" si="823"/>
        <v>0</v>
      </c>
      <c r="ADG10" s="21"/>
      <c r="ADH10" s="21">
        <f t="shared" si="824"/>
        <v>0</v>
      </c>
      <c r="ADI10" s="21"/>
      <c r="ADJ10" s="21">
        <f t="shared" si="824"/>
        <v>0</v>
      </c>
      <c r="ADK10" s="21"/>
      <c r="ADL10" s="21">
        <f t="shared" si="825"/>
        <v>0</v>
      </c>
      <c r="ADM10" s="21"/>
      <c r="ADN10" s="21">
        <f t="shared" si="825"/>
        <v>0</v>
      </c>
      <c r="ADO10" s="21"/>
      <c r="ADP10" s="21">
        <f t="shared" si="825"/>
        <v>0</v>
      </c>
      <c r="ADQ10" s="21"/>
      <c r="ADR10" s="21">
        <f t="shared" si="825"/>
        <v>0</v>
      </c>
      <c r="ADS10" s="21"/>
      <c r="ADT10" s="21">
        <f t="shared" si="825"/>
        <v>0</v>
      </c>
      <c r="ADU10" s="21"/>
      <c r="ADV10" s="21">
        <f t="shared" si="826"/>
        <v>0</v>
      </c>
      <c r="ADW10" s="21"/>
      <c r="ADX10" s="21">
        <f t="shared" si="826"/>
        <v>0</v>
      </c>
      <c r="ADY10" s="21"/>
      <c r="ADZ10" s="21">
        <f t="shared" si="826"/>
        <v>0</v>
      </c>
      <c r="AEA10" s="21"/>
      <c r="AEB10" s="21">
        <f t="shared" si="826"/>
        <v>0</v>
      </c>
      <c r="AEC10" s="21"/>
      <c r="AED10" s="21">
        <f t="shared" si="827"/>
        <v>0</v>
      </c>
      <c r="AEE10" s="21"/>
      <c r="AEF10" s="21">
        <f t="shared" si="827"/>
        <v>0</v>
      </c>
      <c r="AEG10" s="21"/>
      <c r="AEH10" s="21">
        <f t="shared" si="827"/>
        <v>0</v>
      </c>
      <c r="AEI10" s="21"/>
      <c r="AEJ10" s="21">
        <f t="shared" si="827"/>
        <v>0</v>
      </c>
      <c r="AEK10" s="21"/>
      <c r="AEL10" s="21">
        <f t="shared" si="827"/>
        <v>0</v>
      </c>
      <c r="AEM10" s="21"/>
      <c r="AEN10" s="21">
        <f t="shared" si="828"/>
        <v>0</v>
      </c>
      <c r="AEO10" s="21"/>
      <c r="AEP10" s="21">
        <f t="shared" si="828"/>
        <v>0</v>
      </c>
      <c r="AEQ10" s="21"/>
      <c r="AER10" s="21">
        <f t="shared" si="828"/>
        <v>0</v>
      </c>
      <c r="AES10" s="21"/>
      <c r="AET10" s="21">
        <f t="shared" si="828"/>
        <v>0</v>
      </c>
      <c r="AEU10" s="21"/>
      <c r="AEV10" s="21">
        <f t="shared" si="829"/>
        <v>0</v>
      </c>
      <c r="AEW10" s="21"/>
      <c r="AEX10" s="21">
        <f t="shared" si="829"/>
        <v>0</v>
      </c>
      <c r="AEY10" s="21"/>
      <c r="AEZ10" s="21">
        <f t="shared" si="829"/>
        <v>0</v>
      </c>
      <c r="AFA10" s="21"/>
      <c r="AFB10" s="21">
        <f t="shared" si="829"/>
        <v>0</v>
      </c>
      <c r="AFC10" s="21"/>
      <c r="AFD10" s="21">
        <f t="shared" si="829"/>
        <v>0</v>
      </c>
      <c r="AFE10" s="21"/>
      <c r="AFF10" s="21">
        <f t="shared" si="830"/>
        <v>0</v>
      </c>
      <c r="AFG10" s="21"/>
      <c r="AFH10" s="21">
        <f t="shared" si="830"/>
        <v>0</v>
      </c>
      <c r="AFI10" s="21"/>
      <c r="AFJ10" s="21">
        <f t="shared" si="830"/>
        <v>0</v>
      </c>
      <c r="AFK10" s="21"/>
      <c r="AFL10" s="21">
        <f t="shared" si="830"/>
        <v>0</v>
      </c>
      <c r="AFM10" s="21"/>
      <c r="AFN10" s="21">
        <f t="shared" si="831"/>
        <v>0</v>
      </c>
      <c r="AFO10" s="21"/>
      <c r="AFP10" s="21">
        <f t="shared" si="831"/>
        <v>0</v>
      </c>
      <c r="AFQ10" s="21"/>
      <c r="AFR10" s="21">
        <f t="shared" si="831"/>
        <v>0</v>
      </c>
      <c r="AFS10" s="21"/>
      <c r="AFT10" s="21">
        <f t="shared" si="831"/>
        <v>0</v>
      </c>
      <c r="AFU10" s="21"/>
      <c r="AFV10" s="21">
        <f t="shared" si="831"/>
        <v>0</v>
      </c>
      <c r="AFW10" s="21"/>
      <c r="AFX10" s="21">
        <f t="shared" si="832"/>
        <v>0</v>
      </c>
      <c r="AFY10" s="21"/>
      <c r="AFZ10" s="21">
        <f t="shared" si="832"/>
        <v>0</v>
      </c>
      <c r="AGA10" s="21"/>
      <c r="AGB10" s="21">
        <f t="shared" si="832"/>
        <v>0</v>
      </c>
      <c r="AGC10" s="21"/>
      <c r="AGD10" s="21">
        <f t="shared" si="832"/>
        <v>0</v>
      </c>
      <c r="AGE10" s="21"/>
      <c r="AGF10" s="21">
        <f t="shared" si="833"/>
        <v>0</v>
      </c>
      <c r="AGG10" s="21"/>
      <c r="AGH10" s="21">
        <f t="shared" si="833"/>
        <v>0</v>
      </c>
      <c r="AGI10" s="21"/>
      <c r="AGJ10" s="21">
        <f t="shared" si="833"/>
        <v>0</v>
      </c>
      <c r="AGK10" s="21"/>
      <c r="AGL10" s="21">
        <f t="shared" si="833"/>
        <v>0</v>
      </c>
      <c r="AGM10" s="21"/>
      <c r="AGN10" s="21">
        <f t="shared" si="833"/>
        <v>0</v>
      </c>
      <c r="AGO10" s="21"/>
      <c r="AGP10" s="21">
        <f t="shared" si="834"/>
        <v>0</v>
      </c>
      <c r="AGQ10" s="21"/>
      <c r="AGR10" s="21">
        <f t="shared" si="834"/>
        <v>0</v>
      </c>
      <c r="AGS10" s="21"/>
      <c r="AGT10" s="21">
        <f t="shared" si="834"/>
        <v>0</v>
      </c>
      <c r="AGU10" s="21"/>
      <c r="AGV10" s="21">
        <f t="shared" si="834"/>
        <v>0</v>
      </c>
      <c r="AGW10" s="21"/>
      <c r="AGX10" s="21">
        <f t="shared" si="835"/>
        <v>0</v>
      </c>
      <c r="AGY10" s="21"/>
      <c r="AGZ10" s="21">
        <f t="shared" si="835"/>
        <v>0</v>
      </c>
      <c r="AHA10" s="21"/>
      <c r="AHB10" s="21">
        <f t="shared" si="835"/>
        <v>0</v>
      </c>
      <c r="AHC10" s="21"/>
      <c r="AHD10" s="21">
        <f t="shared" si="835"/>
        <v>0</v>
      </c>
      <c r="AHE10" s="21"/>
      <c r="AHF10" s="21">
        <f t="shared" si="835"/>
        <v>0</v>
      </c>
      <c r="AHG10" s="21"/>
      <c r="AHH10" s="21">
        <f t="shared" si="836"/>
        <v>0</v>
      </c>
      <c r="AHI10" s="21"/>
      <c r="AHJ10" s="21">
        <f t="shared" si="836"/>
        <v>0</v>
      </c>
      <c r="AHK10" s="21"/>
      <c r="AHL10" s="21">
        <f t="shared" si="836"/>
        <v>0</v>
      </c>
      <c r="AHM10" s="21"/>
      <c r="AHN10" s="21">
        <f t="shared" si="836"/>
        <v>0</v>
      </c>
      <c r="AHO10" s="21"/>
      <c r="AHP10" s="21">
        <f t="shared" si="837"/>
        <v>0</v>
      </c>
      <c r="AHQ10" s="21"/>
      <c r="AHR10" s="21">
        <f t="shared" si="837"/>
        <v>0</v>
      </c>
      <c r="AHS10" s="21"/>
      <c r="AHT10" s="21">
        <f t="shared" si="837"/>
        <v>0</v>
      </c>
      <c r="AHU10" s="21"/>
      <c r="AHV10" s="21">
        <f t="shared" si="837"/>
        <v>0</v>
      </c>
      <c r="AHW10" s="21"/>
      <c r="AHX10" s="21">
        <f t="shared" si="837"/>
        <v>0</v>
      </c>
      <c r="AHY10" s="21"/>
      <c r="AHZ10" s="21">
        <f t="shared" si="838"/>
        <v>0</v>
      </c>
      <c r="AIA10" s="21"/>
      <c r="AIB10" s="21">
        <f t="shared" si="838"/>
        <v>0</v>
      </c>
      <c r="AIC10" s="21"/>
      <c r="AID10" s="21">
        <f t="shared" si="838"/>
        <v>0</v>
      </c>
      <c r="AIE10" s="21"/>
      <c r="AIF10" s="21">
        <f t="shared" si="838"/>
        <v>0</v>
      </c>
      <c r="AIG10" s="21"/>
      <c r="AIH10" s="21">
        <f t="shared" si="839"/>
        <v>0</v>
      </c>
      <c r="AII10" s="21"/>
      <c r="AIJ10" s="21">
        <f t="shared" si="839"/>
        <v>0</v>
      </c>
      <c r="AIK10" s="21"/>
      <c r="AIL10" s="21">
        <f t="shared" si="839"/>
        <v>0</v>
      </c>
      <c r="AIM10" s="21"/>
      <c r="AIN10" s="21">
        <f t="shared" si="839"/>
        <v>0</v>
      </c>
      <c r="AIO10" s="21"/>
      <c r="AIP10" s="21">
        <f t="shared" si="839"/>
        <v>0</v>
      </c>
      <c r="AIQ10" s="21"/>
      <c r="AIR10" s="21">
        <f t="shared" si="840"/>
        <v>0</v>
      </c>
      <c r="AIS10" s="21"/>
      <c r="AIT10" s="21">
        <f t="shared" si="840"/>
        <v>0</v>
      </c>
      <c r="AIU10" s="21"/>
      <c r="AIV10" s="21">
        <f t="shared" si="840"/>
        <v>0</v>
      </c>
      <c r="AIW10" s="21"/>
      <c r="AIX10" s="21">
        <f t="shared" si="840"/>
        <v>0</v>
      </c>
      <c r="AIY10" s="21"/>
      <c r="AIZ10" s="21">
        <f t="shared" si="776"/>
        <v>0</v>
      </c>
      <c r="AJA10" s="21"/>
    </row>
    <row r="11" spans="2:937" ht="15" x14ac:dyDescent="0.25">
      <c r="B11" s="31">
        <v>6</v>
      </c>
      <c r="C11" s="192" t="s">
        <v>208</v>
      </c>
      <c r="D11" s="67" t="s">
        <v>46</v>
      </c>
      <c r="E11" s="194" t="s">
        <v>542</v>
      </c>
      <c r="F11" s="194" t="str">
        <f>_xlfn.XLOOKUP(D11,'WTG PH-III'!$D$5:$D$198,'WTG PH-III'!$B$5:$B$198,0,0,1)</f>
        <v>PSS-11</v>
      </c>
      <c r="G11" s="22" t="s">
        <v>537</v>
      </c>
      <c r="H11" s="22" t="s">
        <v>543</v>
      </c>
      <c r="I11" s="61">
        <v>12</v>
      </c>
      <c r="J11" s="21">
        <v>253</v>
      </c>
      <c r="K11" s="21">
        <f t="shared" si="517"/>
        <v>253.00000000000003</v>
      </c>
      <c r="L11" s="21">
        <f t="shared" si="518"/>
        <v>253</v>
      </c>
      <c r="M11" s="21">
        <f t="shared" si="519"/>
        <v>0</v>
      </c>
      <c r="N11" s="95">
        <f>VLOOKUP(D11,'WTG PH-III'!$D$5:$U$198,17,0)</f>
        <v>45727</v>
      </c>
      <c r="O11" s="95">
        <f>VLOOKUP(D11,'WTG PH-III'!$D$5:$U$198,18,0)</f>
        <v>45738</v>
      </c>
      <c r="P11" s="21">
        <f t="shared" si="520"/>
        <v>0</v>
      </c>
      <c r="Q11" s="21"/>
      <c r="R11" s="21">
        <f t="shared" si="521"/>
        <v>0</v>
      </c>
      <c r="S11" s="21"/>
      <c r="T11" s="21">
        <f t="shared" si="522"/>
        <v>0</v>
      </c>
      <c r="U11" s="21"/>
      <c r="V11" s="21">
        <f t="shared" si="523"/>
        <v>0</v>
      </c>
      <c r="W11" s="21"/>
      <c r="X11" s="21">
        <f t="shared" si="524"/>
        <v>0</v>
      </c>
      <c r="Y11" s="21"/>
      <c r="Z11" s="21">
        <f t="shared" si="525"/>
        <v>0</v>
      </c>
      <c r="AA11" s="21"/>
      <c r="AB11" s="21">
        <f t="shared" si="526"/>
        <v>0</v>
      </c>
      <c r="AC11" s="21"/>
      <c r="AD11" s="21">
        <f t="shared" si="527"/>
        <v>0</v>
      </c>
      <c r="AE11" s="21"/>
      <c r="AF11" s="21">
        <f t="shared" si="528"/>
        <v>0</v>
      </c>
      <c r="AG11" s="21"/>
      <c r="AH11" s="21">
        <f t="shared" si="529"/>
        <v>0</v>
      </c>
      <c r="AI11" s="21"/>
      <c r="AJ11" s="21">
        <f t="shared" si="530"/>
        <v>0</v>
      </c>
      <c r="AK11" s="21"/>
      <c r="AL11" s="21">
        <f t="shared" si="531"/>
        <v>0</v>
      </c>
      <c r="AM11" s="21"/>
      <c r="AN11" s="21">
        <f t="shared" si="532"/>
        <v>0</v>
      </c>
      <c r="AO11" s="21"/>
      <c r="AP11" s="21">
        <f t="shared" si="533"/>
        <v>0</v>
      </c>
      <c r="AQ11" s="21"/>
      <c r="AR11" s="21">
        <f t="shared" si="534"/>
        <v>0</v>
      </c>
      <c r="AS11" s="21"/>
      <c r="AT11" s="21">
        <f t="shared" si="535"/>
        <v>0</v>
      </c>
      <c r="AU11" s="21"/>
      <c r="AV11" s="21">
        <f t="shared" si="536"/>
        <v>0</v>
      </c>
      <c r="AW11" s="21"/>
      <c r="AX11" s="21">
        <f t="shared" si="537"/>
        <v>0</v>
      </c>
      <c r="AY11" s="21"/>
      <c r="AZ11" s="21">
        <f t="shared" si="538"/>
        <v>0</v>
      </c>
      <c r="BA11" s="21"/>
      <c r="BB11" s="21">
        <f t="shared" si="539"/>
        <v>0</v>
      </c>
      <c r="BC11" s="21"/>
      <c r="BD11" s="21">
        <f t="shared" si="540"/>
        <v>0</v>
      </c>
      <c r="BE11" s="21"/>
      <c r="BF11" s="21">
        <f t="shared" si="541"/>
        <v>0</v>
      </c>
      <c r="BG11" s="21"/>
      <c r="BH11" s="21">
        <f t="shared" si="542"/>
        <v>0</v>
      </c>
      <c r="BI11" s="21"/>
      <c r="BJ11" s="21">
        <f t="shared" si="543"/>
        <v>0</v>
      </c>
      <c r="BK11" s="21"/>
      <c r="BL11" s="21">
        <f t="shared" si="544"/>
        <v>0</v>
      </c>
      <c r="BM11" s="21"/>
      <c r="BN11" s="21">
        <f t="shared" si="545"/>
        <v>0</v>
      </c>
      <c r="BO11" s="21"/>
      <c r="BP11" s="21">
        <f t="shared" si="546"/>
        <v>0</v>
      </c>
      <c r="BQ11" s="21"/>
      <c r="BR11" s="21">
        <f t="shared" si="547"/>
        <v>0</v>
      </c>
      <c r="BS11" s="21"/>
      <c r="BT11" s="21">
        <f t="shared" si="548"/>
        <v>0</v>
      </c>
      <c r="BU11" s="21"/>
      <c r="BV11" s="21">
        <f t="shared" si="549"/>
        <v>0</v>
      </c>
      <c r="BW11" s="21"/>
      <c r="BX11" s="21">
        <f t="shared" si="550"/>
        <v>0</v>
      </c>
      <c r="BY11" s="21"/>
      <c r="BZ11" s="21">
        <f t="shared" si="551"/>
        <v>0</v>
      </c>
      <c r="CA11" s="21"/>
      <c r="CB11" s="21">
        <f t="shared" si="552"/>
        <v>0</v>
      </c>
      <c r="CC11" s="21"/>
      <c r="CD11" s="21">
        <f t="shared" si="553"/>
        <v>0</v>
      </c>
      <c r="CE11" s="21"/>
      <c r="CF11" s="21">
        <f t="shared" si="554"/>
        <v>0</v>
      </c>
      <c r="CG11" s="21"/>
      <c r="CH11" s="21">
        <f t="shared" si="555"/>
        <v>0</v>
      </c>
      <c r="CI11" s="21"/>
      <c r="CJ11" s="21">
        <f t="shared" si="556"/>
        <v>0</v>
      </c>
      <c r="CK11" s="21"/>
      <c r="CL11" s="21">
        <f t="shared" si="557"/>
        <v>0</v>
      </c>
      <c r="CM11" s="21"/>
      <c r="CN11" s="21">
        <f t="shared" si="558"/>
        <v>0</v>
      </c>
      <c r="CO11" s="21"/>
      <c r="CP11" s="21">
        <f t="shared" si="559"/>
        <v>0</v>
      </c>
      <c r="CQ11" s="21"/>
      <c r="CR11" s="21">
        <f t="shared" si="560"/>
        <v>0</v>
      </c>
      <c r="CS11" s="21"/>
      <c r="CT11" s="21">
        <f t="shared" si="561"/>
        <v>0</v>
      </c>
      <c r="CU11" s="21"/>
      <c r="CV11" s="21">
        <f t="shared" si="562"/>
        <v>0</v>
      </c>
      <c r="CW11" s="21"/>
      <c r="CX11" s="21">
        <f t="shared" si="563"/>
        <v>0</v>
      </c>
      <c r="CY11" s="21"/>
      <c r="CZ11" s="21">
        <f t="shared" si="564"/>
        <v>0</v>
      </c>
      <c r="DA11" s="21"/>
      <c r="DB11" s="21">
        <f t="shared" si="565"/>
        <v>0</v>
      </c>
      <c r="DC11" s="21"/>
      <c r="DD11" s="21">
        <f t="shared" si="566"/>
        <v>0</v>
      </c>
      <c r="DE11" s="21"/>
      <c r="DF11" s="21">
        <f t="shared" si="567"/>
        <v>0</v>
      </c>
      <c r="DG11" s="21"/>
      <c r="DH11" s="21">
        <f t="shared" si="568"/>
        <v>0</v>
      </c>
      <c r="DI11" s="21"/>
      <c r="DJ11" s="21">
        <f t="shared" si="569"/>
        <v>0</v>
      </c>
      <c r="DK11" s="21"/>
      <c r="DL11" s="21">
        <f t="shared" si="570"/>
        <v>0</v>
      </c>
      <c r="DM11" s="21"/>
      <c r="DN11" s="21">
        <f t="shared" si="571"/>
        <v>0</v>
      </c>
      <c r="DO11" s="21"/>
      <c r="DP11" s="21">
        <f t="shared" si="572"/>
        <v>0</v>
      </c>
      <c r="DQ11" s="21"/>
      <c r="DR11" s="21">
        <f t="shared" si="573"/>
        <v>0</v>
      </c>
      <c r="DS11" s="21"/>
      <c r="DT11" s="21">
        <f t="shared" si="574"/>
        <v>0</v>
      </c>
      <c r="DU11" s="21"/>
      <c r="DV11" s="21">
        <f t="shared" si="575"/>
        <v>0</v>
      </c>
      <c r="DW11" s="21"/>
      <c r="DX11" s="21">
        <f t="shared" si="576"/>
        <v>0</v>
      </c>
      <c r="DY11" s="21"/>
      <c r="DZ11" s="21">
        <f t="shared" si="577"/>
        <v>0</v>
      </c>
      <c r="EA11" s="21"/>
      <c r="EB11" s="21">
        <f t="shared" si="578"/>
        <v>0</v>
      </c>
      <c r="EC11" s="21"/>
      <c r="ED11" s="21">
        <f t="shared" si="579"/>
        <v>0</v>
      </c>
      <c r="EE11" s="21"/>
      <c r="EF11" s="21">
        <f t="shared" si="580"/>
        <v>0</v>
      </c>
      <c r="EG11" s="21"/>
      <c r="EH11" s="21">
        <f t="shared" si="581"/>
        <v>0</v>
      </c>
      <c r="EI11" s="21"/>
      <c r="EJ11" s="21">
        <f t="shared" si="582"/>
        <v>0</v>
      </c>
      <c r="EK11" s="21"/>
      <c r="EL11" s="21">
        <f t="shared" si="583"/>
        <v>0</v>
      </c>
      <c r="EM11" s="21"/>
      <c r="EN11" s="21">
        <f t="shared" si="584"/>
        <v>0</v>
      </c>
      <c r="EO11" s="21"/>
      <c r="EP11" s="21">
        <f t="shared" si="585"/>
        <v>0</v>
      </c>
      <c r="EQ11" s="21"/>
      <c r="ER11" s="21">
        <f t="shared" si="586"/>
        <v>0</v>
      </c>
      <c r="ES11" s="21"/>
      <c r="ET11" s="21">
        <f t="shared" si="587"/>
        <v>0</v>
      </c>
      <c r="EU11" s="21"/>
      <c r="EV11" s="21">
        <f t="shared" si="588"/>
        <v>0</v>
      </c>
      <c r="EW11" s="21">
        <v>2</v>
      </c>
      <c r="EX11" s="21">
        <f t="shared" si="589"/>
        <v>0</v>
      </c>
      <c r="EY11" s="21">
        <v>5</v>
      </c>
      <c r="EZ11" s="21">
        <f t="shared" si="590"/>
        <v>0</v>
      </c>
      <c r="FA11" s="21">
        <v>5</v>
      </c>
      <c r="FB11" s="21">
        <f t="shared" si="591"/>
        <v>0</v>
      </c>
      <c r="FC11" s="21">
        <v>8</v>
      </c>
      <c r="FD11" s="21">
        <f t="shared" si="592"/>
        <v>0</v>
      </c>
      <c r="FE11" s="21">
        <v>5</v>
      </c>
      <c r="FF11" s="21">
        <f t="shared" si="593"/>
        <v>0</v>
      </c>
      <c r="FG11" s="21">
        <v>5</v>
      </c>
      <c r="FH11" s="21">
        <f t="shared" si="594"/>
        <v>0</v>
      </c>
      <c r="FI11" s="21"/>
      <c r="FJ11" s="21">
        <f t="shared" si="595"/>
        <v>0</v>
      </c>
      <c r="FK11" s="21">
        <v>7</v>
      </c>
      <c r="FL11" s="21">
        <f t="shared" si="596"/>
        <v>0</v>
      </c>
      <c r="FM11" s="21">
        <v>5</v>
      </c>
      <c r="FN11" s="21">
        <f t="shared" si="597"/>
        <v>0</v>
      </c>
      <c r="FO11" s="21">
        <v>7</v>
      </c>
      <c r="FP11" s="21">
        <f t="shared" si="598"/>
        <v>0</v>
      </c>
      <c r="FQ11" s="21">
        <v>3</v>
      </c>
      <c r="FR11" s="21">
        <f t="shared" si="599"/>
        <v>0</v>
      </c>
      <c r="FS11" s="21">
        <v>7</v>
      </c>
      <c r="FT11" s="21">
        <f t="shared" si="600"/>
        <v>0</v>
      </c>
      <c r="FU11" s="21">
        <v>7</v>
      </c>
      <c r="FV11" s="21">
        <f t="shared" si="601"/>
        <v>0</v>
      </c>
      <c r="FW11" s="21"/>
      <c r="FX11" s="21">
        <f t="shared" si="602"/>
        <v>0</v>
      </c>
      <c r="FY11" s="21">
        <v>2</v>
      </c>
      <c r="FZ11" s="21">
        <f t="shared" si="603"/>
        <v>21.083333333333332</v>
      </c>
      <c r="GA11" s="21"/>
      <c r="GB11" s="21">
        <f t="shared" si="604"/>
        <v>21.083333333333332</v>
      </c>
      <c r="GC11" s="21">
        <v>6</v>
      </c>
      <c r="GD11" s="21">
        <f t="shared" si="605"/>
        <v>21.083333333333332</v>
      </c>
      <c r="GE11" s="21">
        <v>6</v>
      </c>
      <c r="GF11" s="21">
        <f t="shared" si="606"/>
        <v>21.083333333333332</v>
      </c>
      <c r="GG11" s="21"/>
      <c r="GH11" s="21">
        <f t="shared" si="607"/>
        <v>21.083333333333332</v>
      </c>
      <c r="GI11" s="21">
        <v>1</v>
      </c>
      <c r="GJ11" s="21">
        <f t="shared" si="608"/>
        <v>21.083333333333332</v>
      </c>
      <c r="GK11" s="21"/>
      <c r="GL11" s="21">
        <f t="shared" si="609"/>
        <v>21.083333333333332</v>
      </c>
      <c r="GM11" s="21">
        <v>3</v>
      </c>
      <c r="GN11" s="21">
        <f t="shared" si="610"/>
        <v>21.083333333333332</v>
      </c>
      <c r="GO11" s="21"/>
      <c r="GP11" s="21">
        <f t="shared" si="611"/>
        <v>21.083333333333332</v>
      </c>
      <c r="GQ11" s="21"/>
      <c r="GR11" s="21">
        <f t="shared" si="612"/>
        <v>21.083333333333332</v>
      </c>
      <c r="GS11" s="21"/>
      <c r="GT11" s="21">
        <f t="shared" si="613"/>
        <v>21.083333333333332</v>
      </c>
      <c r="GU11" s="21"/>
      <c r="GV11" s="21">
        <f t="shared" si="614"/>
        <v>21.083333333333332</v>
      </c>
      <c r="GW11" s="21">
        <v>9</v>
      </c>
      <c r="GX11" s="21">
        <f t="shared" si="615"/>
        <v>0</v>
      </c>
      <c r="GY11" s="21"/>
      <c r="GZ11" s="21">
        <f t="shared" si="616"/>
        <v>0</v>
      </c>
      <c r="HA11" s="21">
        <v>3</v>
      </c>
      <c r="HB11" s="21">
        <f t="shared" si="617"/>
        <v>0</v>
      </c>
      <c r="HC11" s="21"/>
      <c r="HD11" s="21">
        <f t="shared" si="618"/>
        <v>0</v>
      </c>
      <c r="HE11" s="21"/>
      <c r="HF11" s="21">
        <f t="shared" si="619"/>
        <v>0</v>
      </c>
      <c r="HG11" s="21">
        <v>3</v>
      </c>
      <c r="HH11" s="21">
        <f t="shared" si="620"/>
        <v>0</v>
      </c>
      <c r="HI11" s="21">
        <v>13</v>
      </c>
      <c r="HJ11" s="21">
        <f t="shared" si="621"/>
        <v>0</v>
      </c>
      <c r="HK11" s="21">
        <v>7</v>
      </c>
      <c r="HL11" s="21">
        <f t="shared" si="622"/>
        <v>0</v>
      </c>
      <c r="HM11" s="21"/>
      <c r="HN11" s="21">
        <f t="shared" si="623"/>
        <v>0</v>
      </c>
      <c r="HO11" s="21">
        <v>1</v>
      </c>
      <c r="HP11" s="21">
        <f t="shared" si="624"/>
        <v>0</v>
      </c>
      <c r="HQ11" s="21"/>
      <c r="HR11" s="21">
        <f t="shared" si="625"/>
        <v>0</v>
      </c>
      <c r="HS11" s="21"/>
      <c r="HT11" s="21">
        <f t="shared" si="626"/>
        <v>0</v>
      </c>
      <c r="HU11" s="21"/>
      <c r="HV11" s="21">
        <f t="shared" si="627"/>
        <v>0</v>
      </c>
      <c r="HW11" s="21"/>
      <c r="HX11" s="21">
        <f t="shared" si="628"/>
        <v>0</v>
      </c>
      <c r="HY11" s="21"/>
      <c r="HZ11" s="21">
        <f t="shared" si="629"/>
        <v>0</v>
      </c>
      <c r="IA11" s="21"/>
      <c r="IB11" s="21">
        <f t="shared" si="630"/>
        <v>0</v>
      </c>
      <c r="IC11" s="21"/>
      <c r="ID11" s="21">
        <f t="shared" si="631"/>
        <v>0</v>
      </c>
      <c r="IE11" s="21"/>
      <c r="IF11" s="21">
        <f t="shared" si="632"/>
        <v>0</v>
      </c>
      <c r="IG11" s="21"/>
      <c r="IH11" s="21">
        <f t="shared" si="633"/>
        <v>0</v>
      </c>
      <c r="II11" s="21"/>
      <c r="IJ11" s="21">
        <f t="shared" si="634"/>
        <v>0</v>
      </c>
      <c r="IK11" s="21"/>
      <c r="IL11" s="21">
        <f t="shared" si="635"/>
        <v>0</v>
      </c>
      <c r="IM11" s="21"/>
      <c r="IN11" s="21">
        <f t="shared" si="636"/>
        <v>0</v>
      </c>
      <c r="IO11" s="21"/>
      <c r="IP11" s="21">
        <f t="shared" si="637"/>
        <v>0</v>
      </c>
      <c r="IQ11" s="21"/>
      <c r="IR11" s="21">
        <f t="shared" si="638"/>
        <v>0</v>
      </c>
      <c r="IS11" s="21"/>
      <c r="IT11" s="21">
        <f t="shared" si="639"/>
        <v>0</v>
      </c>
      <c r="IU11" s="21"/>
      <c r="IV11" s="21">
        <f t="shared" si="640"/>
        <v>0</v>
      </c>
      <c r="IW11" s="21"/>
      <c r="IX11" s="21">
        <f t="shared" si="641"/>
        <v>0</v>
      </c>
      <c r="IY11" s="21"/>
      <c r="IZ11" s="21">
        <f t="shared" si="642"/>
        <v>0</v>
      </c>
      <c r="JA11" s="21"/>
      <c r="JB11" s="21">
        <f t="shared" si="643"/>
        <v>0</v>
      </c>
      <c r="JC11" s="21"/>
      <c r="JD11" s="21">
        <f t="shared" si="644"/>
        <v>0</v>
      </c>
      <c r="JE11" s="21"/>
      <c r="JF11" s="21">
        <f t="shared" si="645"/>
        <v>0</v>
      </c>
      <c r="JG11" s="21"/>
      <c r="JH11" s="21">
        <f t="shared" si="646"/>
        <v>0</v>
      </c>
      <c r="JI11" s="21"/>
      <c r="JJ11" s="21">
        <f t="shared" si="647"/>
        <v>0</v>
      </c>
      <c r="JK11" s="21"/>
      <c r="JL11" s="21">
        <f t="shared" si="648"/>
        <v>0</v>
      </c>
      <c r="JM11" s="21"/>
      <c r="JN11" s="21">
        <f t="shared" si="649"/>
        <v>0</v>
      </c>
      <c r="JO11" s="21"/>
      <c r="JP11" s="21">
        <f t="shared" si="650"/>
        <v>0</v>
      </c>
      <c r="JQ11" s="21"/>
      <c r="JR11" s="21">
        <f t="shared" si="651"/>
        <v>0</v>
      </c>
      <c r="JS11" s="21"/>
      <c r="JT11" s="21">
        <f t="shared" si="652"/>
        <v>0</v>
      </c>
      <c r="JU11" s="21"/>
      <c r="JV11" s="21">
        <f t="shared" si="653"/>
        <v>0</v>
      </c>
      <c r="JW11" s="21"/>
      <c r="JX11" s="21">
        <f t="shared" si="654"/>
        <v>0</v>
      </c>
      <c r="JY11" s="21"/>
      <c r="JZ11" s="21">
        <f t="shared" si="655"/>
        <v>0</v>
      </c>
      <c r="KA11" s="21"/>
      <c r="KB11" s="21">
        <f t="shared" si="656"/>
        <v>0</v>
      </c>
      <c r="KC11" s="21"/>
      <c r="KD11" s="21">
        <f t="shared" si="657"/>
        <v>0</v>
      </c>
      <c r="KE11" s="21"/>
      <c r="KF11" s="21">
        <f t="shared" si="658"/>
        <v>0</v>
      </c>
      <c r="KG11" s="21">
        <v>20</v>
      </c>
      <c r="KH11" s="21">
        <f t="shared" si="659"/>
        <v>0</v>
      </c>
      <c r="KI11" s="21">
        <v>18</v>
      </c>
      <c r="KJ11" s="21">
        <f t="shared" si="660"/>
        <v>0</v>
      </c>
      <c r="KK11" s="21"/>
      <c r="KL11" s="21">
        <f t="shared" si="661"/>
        <v>0</v>
      </c>
      <c r="KM11" s="21"/>
      <c r="KN11" s="21">
        <f t="shared" si="662"/>
        <v>0</v>
      </c>
      <c r="KO11" s="21"/>
      <c r="KP11" s="21">
        <f t="shared" si="663"/>
        <v>0</v>
      </c>
      <c r="KQ11" s="21"/>
      <c r="KR11" s="21">
        <f t="shared" si="664"/>
        <v>0</v>
      </c>
      <c r="KS11" s="21"/>
      <c r="KT11" s="21">
        <f t="shared" si="665"/>
        <v>0</v>
      </c>
      <c r="KU11" s="21"/>
      <c r="KV11" s="21">
        <f t="shared" si="666"/>
        <v>0</v>
      </c>
      <c r="KW11" s="21"/>
      <c r="KX11" s="21">
        <f t="shared" si="667"/>
        <v>0</v>
      </c>
      <c r="KY11" s="21"/>
      <c r="KZ11" s="21">
        <f t="shared" si="668"/>
        <v>0</v>
      </c>
      <c r="LA11" s="21"/>
      <c r="LB11" s="21">
        <f t="shared" si="669"/>
        <v>0</v>
      </c>
      <c r="LC11" s="21"/>
      <c r="LD11" s="21">
        <f t="shared" si="670"/>
        <v>0</v>
      </c>
      <c r="LE11" s="21"/>
      <c r="LF11" s="21">
        <f t="shared" si="671"/>
        <v>0</v>
      </c>
      <c r="LG11" s="21"/>
      <c r="LH11" s="21">
        <f t="shared" si="672"/>
        <v>0</v>
      </c>
      <c r="LI11" s="21"/>
      <c r="LJ11" s="21">
        <f t="shared" si="673"/>
        <v>0</v>
      </c>
      <c r="LK11" s="21"/>
      <c r="LL11" s="21">
        <f t="shared" si="674"/>
        <v>0</v>
      </c>
      <c r="LM11" s="21"/>
      <c r="LN11" s="21">
        <f t="shared" si="675"/>
        <v>0</v>
      </c>
      <c r="LO11" s="21"/>
      <c r="LP11" s="21">
        <f t="shared" si="676"/>
        <v>0</v>
      </c>
      <c r="LQ11" s="21"/>
      <c r="LR11" s="21">
        <f t="shared" si="677"/>
        <v>0</v>
      </c>
      <c r="LS11" s="21"/>
      <c r="LT11" s="21">
        <f t="shared" si="678"/>
        <v>0</v>
      </c>
      <c r="LU11" s="21"/>
      <c r="LV11" s="21">
        <f t="shared" si="679"/>
        <v>0</v>
      </c>
      <c r="LW11" s="21"/>
      <c r="LX11" s="21">
        <f t="shared" si="680"/>
        <v>0</v>
      </c>
      <c r="LY11" s="21"/>
      <c r="LZ11" s="21">
        <f t="shared" si="681"/>
        <v>0</v>
      </c>
      <c r="MA11" s="21">
        <v>8</v>
      </c>
      <c r="MB11" s="21">
        <f t="shared" si="682"/>
        <v>0</v>
      </c>
      <c r="MC11" s="21"/>
      <c r="MD11" s="21">
        <f t="shared" si="683"/>
        <v>0</v>
      </c>
      <c r="ME11" s="21">
        <v>14</v>
      </c>
      <c r="MF11" s="21">
        <f t="shared" si="684"/>
        <v>0</v>
      </c>
      <c r="MG11" s="21">
        <v>13</v>
      </c>
      <c r="MH11" s="21">
        <f t="shared" si="685"/>
        <v>0</v>
      </c>
      <c r="MI11" s="21"/>
      <c r="MJ11" s="21">
        <f t="shared" si="686"/>
        <v>0</v>
      </c>
      <c r="MK11" s="21">
        <v>26</v>
      </c>
      <c r="ML11" s="21">
        <f t="shared" si="687"/>
        <v>0</v>
      </c>
      <c r="MM11" s="21">
        <v>24</v>
      </c>
      <c r="MN11" s="21">
        <f t="shared" si="688"/>
        <v>0</v>
      </c>
      <c r="MO11" s="21">
        <v>10</v>
      </c>
      <c r="MP11" s="21">
        <f t="shared" si="689"/>
        <v>0</v>
      </c>
      <c r="MQ11" s="21"/>
      <c r="MR11" s="21">
        <f t="shared" si="690"/>
        <v>0</v>
      </c>
      <c r="MS11" s="21"/>
      <c r="MT11" s="21">
        <f t="shared" si="691"/>
        <v>0</v>
      </c>
      <c r="MU11" s="21"/>
      <c r="MV11" s="21">
        <f t="shared" si="692"/>
        <v>0</v>
      </c>
      <c r="MW11" s="21"/>
      <c r="MX11" s="21">
        <f t="shared" si="693"/>
        <v>0</v>
      </c>
      <c r="MY11" s="21"/>
      <c r="MZ11" s="21">
        <f t="shared" si="694"/>
        <v>0</v>
      </c>
      <c r="NA11" s="21"/>
      <c r="NB11" s="21">
        <f t="shared" si="695"/>
        <v>0</v>
      </c>
      <c r="NC11" s="21"/>
      <c r="ND11" s="21">
        <f t="shared" si="696"/>
        <v>0</v>
      </c>
      <c r="NE11" s="21"/>
      <c r="NF11" s="21">
        <f t="shared" si="697"/>
        <v>0</v>
      </c>
      <c r="NG11" s="21"/>
      <c r="NH11" s="21">
        <f t="shared" si="698"/>
        <v>0</v>
      </c>
      <c r="NI11" s="21"/>
      <c r="NJ11" s="21">
        <f t="shared" si="699"/>
        <v>0</v>
      </c>
      <c r="NK11" s="21"/>
      <c r="NL11" s="21">
        <f t="shared" si="700"/>
        <v>0</v>
      </c>
      <c r="NM11" s="21"/>
      <c r="NN11" s="21">
        <f t="shared" si="701"/>
        <v>0</v>
      </c>
      <c r="NO11" s="21"/>
      <c r="NP11" s="21">
        <f t="shared" si="702"/>
        <v>0</v>
      </c>
      <c r="NQ11" s="21"/>
      <c r="NR11" s="21">
        <f t="shared" si="703"/>
        <v>0</v>
      </c>
      <c r="NS11" s="21"/>
      <c r="NT11" s="21">
        <f t="shared" si="704"/>
        <v>0</v>
      </c>
      <c r="NU11" s="21"/>
      <c r="NV11" s="21">
        <f t="shared" si="705"/>
        <v>0</v>
      </c>
      <c r="NW11" s="21"/>
      <c r="NX11" s="21">
        <f t="shared" si="706"/>
        <v>0</v>
      </c>
      <c r="NY11" s="21"/>
      <c r="NZ11" s="21">
        <f t="shared" si="707"/>
        <v>0</v>
      </c>
      <c r="OA11" s="21"/>
      <c r="OB11" s="21">
        <f t="shared" si="708"/>
        <v>0</v>
      </c>
      <c r="OC11" s="21"/>
      <c r="OD11" s="21">
        <f t="shared" si="709"/>
        <v>0</v>
      </c>
      <c r="OE11" s="21"/>
      <c r="OF11" s="21">
        <f t="shared" si="710"/>
        <v>0</v>
      </c>
      <c r="OG11" s="21"/>
      <c r="OH11" s="21">
        <f t="shared" si="711"/>
        <v>0</v>
      </c>
      <c r="OI11" s="21"/>
      <c r="OJ11" s="21">
        <f t="shared" si="712"/>
        <v>0</v>
      </c>
      <c r="OK11" s="21"/>
      <c r="OL11" s="21">
        <f t="shared" si="713"/>
        <v>0</v>
      </c>
      <c r="OM11" s="21"/>
      <c r="ON11" s="21">
        <f t="shared" si="714"/>
        <v>0</v>
      </c>
      <c r="OO11" s="21"/>
      <c r="OP11" s="21">
        <f t="shared" si="714"/>
        <v>0</v>
      </c>
      <c r="OQ11" s="21"/>
      <c r="OR11" s="21">
        <f t="shared" si="714"/>
        <v>0</v>
      </c>
      <c r="OS11" s="21"/>
      <c r="OT11" s="21">
        <f t="shared" si="714"/>
        <v>0</v>
      </c>
      <c r="OU11" s="21"/>
      <c r="OV11" s="21">
        <f t="shared" si="714"/>
        <v>0</v>
      </c>
      <c r="OW11" s="21"/>
      <c r="OX11" s="21">
        <f t="shared" si="714"/>
        <v>0</v>
      </c>
      <c r="OY11" s="21"/>
      <c r="OZ11" s="21">
        <f t="shared" si="714"/>
        <v>0</v>
      </c>
      <c r="PA11" s="21"/>
      <c r="PB11" s="21">
        <f t="shared" si="715"/>
        <v>0</v>
      </c>
      <c r="PC11" s="21"/>
      <c r="PD11" s="21">
        <f t="shared" si="715"/>
        <v>0</v>
      </c>
      <c r="PE11" s="21"/>
      <c r="PF11" s="21">
        <f t="shared" si="715"/>
        <v>0</v>
      </c>
      <c r="PG11" s="21"/>
      <c r="PH11" s="21">
        <f t="shared" si="715"/>
        <v>0</v>
      </c>
      <c r="PI11" s="21"/>
      <c r="PJ11" s="21">
        <f t="shared" si="715"/>
        <v>0</v>
      </c>
      <c r="PK11" s="21"/>
      <c r="PL11" s="21">
        <f t="shared" si="715"/>
        <v>0</v>
      </c>
      <c r="PM11" s="21"/>
      <c r="PN11" s="21">
        <f t="shared" si="716"/>
        <v>0</v>
      </c>
      <c r="PO11" s="21"/>
      <c r="PP11" s="21">
        <f t="shared" si="716"/>
        <v>0</v>
      </c>
      <c r="PQ11" s="21"/>
      <c r="PR11" s="21">
        <f t="shared" si="716"/>
        <v>0</v>
      </c>
      <c r="PS11" s="21"/>
      <c r="PT11" s="21">
        <f t="shared" si="716"/>
        <v>0</v>
      </c>
      <c r="PU11" s="21"/>
      <c r="PV11" s="21">
        <f t="shared" si="716"/>
        <v>0</v>
      </c>
      <c r="PW11" s="21"/>
      <c r="PX11" s="21">
        <f t="shared" si="716"/>
        <v>0</v>
      </c>
      <c r="PY11" s="21"/>
      <c r="PZ11" s="21">
        <f t="shared" si="717"/>
        <v>0</v>
      </c>
      <c r="QA11" s="21"/>
      <c r="QB11" s="21">
        <f t="shared" si="717"/>
        <v>0</v>
      </c>
      <c r="QC11" s="21"/>
      <c r="QD11" s="21">
        <f t="shared" si="717"/>
        <v>0</v>
      </c>
      <c r="QE11" s="21"/>
      <c r="QF11" s="21">
        <f t="shared" si="717"/>
        <v>0</v>
      </c>
      <c r="QG11" s="21"/>
      <c r="QH11" s="21">
        <f t="shared" si="717"/>
        <v>0</v>
      </c>
      <c r="QI11" s="21"/>
      <c r="QJ11" s="21">
        <f t="shared" si="717"/>
        <v>0</v>
      </c>
      <c r="QK11" s="21"/>
      <c r="QL11" s="21">
        <f t="shared" si="718"/>
        <v>0</v>
      </c>
      <c r="QM11" s="21"/>
      <c r="QN11" s="21">
        <f t="shared" si="718"/>
        <v>0</v>
      </c>
      <c r="QO11" s="21"/>
      <c r="QP11" s="21">
        <f t="shared" si="718"/>
        <v>0</v>
      </c>
      <c r="QQ11" s="21"/>
      <c r="QR11" s="21">
        <f t="shared" si="718"/>
        <v>0</v>
      </c>
      <c r="QS11" s="21"/>
      <c r="QT11" s="21">
        <f t="shared" si="718"/>
        <v>0</v>
      </c>
      <c r="QU11" s="21"/>
      <c r="QV11" s="21">
        <f t="shared" si="718"/>
        <v>0</v>
      </c>
      <c r="QW11" s="21"/>
      <c r="QX11" s="21">
        <f t="shared" si="719"/>
        <v>0</v>
      </c>
      <c r="QY11" s="21"/>
      <c r="QZ11" s="21">
        <f t="shared" si="719"/>
        <v>0</v>
      </c>
      <c r="RA11" s="21"/>
      <c r="RB11" s="21">
        <f t="shared" si="719"/>
        <v>0</v>
      </c>
      <c r="RC11" s="21"/>
      <c r="RD11" s="21">
        <f t="shared" si="719"/>
        <v>0</v>
      </c>
      <c r="RE11" s="21"/>
      <c r="RF11" s="21">
        <f t="shared" si="719"/>
        <v>0</v>
      </c>
      <c r="RG11" s="21"/>
      <c r="RH11" s="21">
        <f t="shared" si="719"/>
        <v>0</v>
      </c>
      <c r="RI11" s="21"/>
      <c r="RJ11" s="21">
        <f t="shared" si="720"/>
        <v>0</v>
      </c>
      <c r="RK11" s="21"/>
      <c r="RL11" s="21">
        <f t="shared" si="721"/>
        <v>0</v>
      </c>
      <c r="RM11" s="21"/>
      <c r="RN11" s="21">
        <f t="shared" si="722"/>
        <v>0</v>
      </c>
      <c r="RO11" s="21"/>
      <c r="RP11" s="21">
        <f t="shared" si="723"/>
        <v>0</v>
      </c>
      <c r="RQ11" s="21"/>
      <c r="RR11" s="21">
        <f t="shared" si="724"/>
        <v>0</v>
      </c>
      <c r="RS11" s="21"/>
      <c r="RT11" s="21">
        <f t="shared" si="725"/>
        <v>0</v>
      </c>
      <c r="RU11" s="21"/>
      <c r="RV11" s="21">
        <f t="shared" si="726"/>
        <v>0</v>
      </c>
      <c r="RW11" s="21"/>
      <c r="RX11" s="21">
        <f t="shared" si="727"/>
        <v>0</v>
      </c>
      <c r="RY11" s="21"/>
      <c r="RZ11" s="21">
        <f t="shared" si="728"/>
        <v>0</v>
      </c>
      <c r="SA11" s="21"/>
      <c r="SB11" s="21">
        <f t="shared" si="729"/>
        <v>0</v>
      </c>
      <c r="SC11" s="21"/>
      <c r="SD11" s="21">
        <f t="shared" si="730"/>
        <v>0</v>
      </c>
      <c r="SE11" s="21"/>
      <c r="SF11" s="21">
        <f t="shared" si="731"/>
        <v>0</v>
      </c>
      <c r="SG11" s="21"/>
      <c r="SH11" s="21">
        <f t="shared" si="732"/>
        <v>0</v>
      </c>
      <c r="SI11" s="21"/>
      <c r="SJ11" s="21">
        <f t="shared" si="733"/>
        <v>0</v>
      </c>
      <c r="SK11" s="21"/>
      <c r="SL11" s="21">
        <f t="shared" si="734"/>
        <v>0</v>
      </c>
      <c r="SM11" s="21"/>
      <c r="SN11" s="21">
        <f t="shared" si="735"/>
        <v>0</v>
      </c>
      <c r="SO11" s="21"/>
      <c r="SP11" s="21">
        <f t="shared" si="736"/>
        <v>0</v>
      </c>
      <c r="SQ11" s="21"/>
      <c r="SR11" s="21">
        <f t="shared" si="737"/>
        <v>0</v>
      </c>
      <c r="SS11" s="21"/>
      <c r="ST11" s="21">
        <f t="shared" si="738"/>
        <v>0</v>
      </c>
      <c r="SU11" s="21"/>
      <c r="SV11" s="21">
        <f t="shared" si="739"/>
        <v>0</v>
      </c>
      <c r="SW11" s="21"/>
      <c r="SX11" s="21">
        <f t="shared" si="740"/>
        <v>0</v>
      </c>
      <c r="SY11" s="21"/>
      <c r="SZ11" s="21">
        <f t="shared" si="741"/>
        <v>0</v>
      </c>
      <c r="TA11" s="21"/>
      <c r="TB11" s="21">
        <f t="shared" si="742"/>
        <v>0</v>
      </c>
      <c r="TC11" s="21"/>
      <c r="TD11" s="21">
        <f t="shared" si="743"/>
        <v>0</v>
      </c>
      <c r="TE11" s="21"/>
      <c r="TF11" s="21">
        <f t="shared" si="744"/>
        <v>0</v>
      </c>
      <c r="TG11" s="21"/>
      <c r="TH11" s="21">
        <f t="shared" si="745"/>
        <v>0</v>
      </c>
      <c r="TI11" s="21"/>
      <c r="TJ11" s="21">
        <f t="shared" si="746"/>
        <v>0</v>
      </c>
      <c r="TK11" s="21"/>
      <c r="TL11" s="21">
        <f t="shared" si="747"/>
        <v>0</v>
      </c>
      <c r="TM11" s="21"/>
      <c r="TN11" s="21">
        <f t="shared" si="748"/>
        <v>0</v>
      </c>
      <c r="TO11" s="21"/>
      <c r="TP11" s="21">
        <f t="shared" si="749"/>
        <v>0</v>
      </c>
      <c r="TQ11" s="21"/>
      <c r="TR11" s="21">
        <f t="shared" si="750"/>
        <v>0</v>
      </c>
      <c r="TS11" s="21"/>
      <c r="TT11" s="21">
        <f t="shared" si="751"/>
        <v>0</v>
      </c>
      <c r="TU11" s="21"/>
      <c r="TV11" s="21">
        <f t="shared" si="752"/>
        <v>0</v>
      </c>
      <c r="TW11" s="21"/>
      <c r="TX11" s="21">
        <f t="shared" si="753"/>
        <v>0</v>
      </c>
      <c r="TY11" s="21"/>
      <c r="TZ11" s="21">
        <f t="shared" si="754"/>
        <v>0</v>
      </c>
      <c r="UA11" s="21"/>
      <c r="UB11" s="21">
        <f t="shared" si="755"/>
        <v>0</v>
      </c>
      <c r="UC11" s="21"/>
      <c r="UD11" s="21">
        <f t="shared" si="756"/>
        <v>0</v>
      </c>
      <c r="UE11" s="21"/>
      <c r="UF11" s="21">
        <f t="shared" si="757"/>
        <v>0</v>
      </c>
      <c r="UG11" s="21"/>
      <c r="UH11" s="21">
        <f t="shared" si="758"/>
        <v>0</v>
      </c>
      <c r="UI11" s="21"/>
      <c r="UJ11" s="21">
        <f t="shared" si="759"/>
        <v>0</v>
      </c>
      <c r="UK11" s="21"/>
      <c r="UL11" s="21">
        <f t="shared" si="760"/>
        <v>0</v>
      </c>
      <c r="UM11" s="21"/>
      <c r="UN11" s="21">
        <f t="shared" si="761"/>
        <v>0</v>
      </c>
      <c r="UO11" s="21"/>
      <c r="UP11" s="21">
        <f t="shared" si="762"/>
        <v>0</v>
      </c>
      <c r="UQ11" s="21"/>
      <c r="UR11" s="21">
        <f t="shared" si="763"/>
        <v>0</v>
      </c>
      <c r="US11" s="21"/>
      <c r="UT11" s="21">
        <f t="shared" si="764"/>
        <v>0</v>
      </c>
      <c r="UU11" s="21"/>
      <c r="UV11" s="21">
        <f t="shared" si="765"/>
        <v>0</v>
      </c>
      <c r="UW11" s="21"/>
      <c r="UX11" s="21">
        <f t="shared" si="766"/>
        <v>0</v>
      </c>
      <c r="UY11" s="21"/>
      <c r="UZ11" s="21">
        <f t="shared" si="767"/>
        <v>0</v>
      </c>
      <c r="VA11" s="21"/>
      <c r="VB11" s="21">
        <f t="shared" si="768"/>
        <v>0</v>
      </c>
      <c r="VC11" s="21"/>
      <c r="VD11" s="21">
        <f t="shared" si="769"/>
        <v>0</v>
      </c>
      <c r="VE11" s="21"/>
      <c r="VF11" s="21">
        <f t="shared" si="770"/>
        <v>0</v>
      </c>
      <c r="VG11" s="21"/>
      <c r="VH11" s="21">
        <f t="shared" si="771"/>
        <v>0</v>
      </c>
      <c r="VI11" s="21"/>
      <c r="VJ11" s="21">
        <f t="shared" si="772"/>
        <v>0</v>
      </c>
      <c r="VK11" s="21"/>
      <c r="VL11" s="21">
        <f t="shared" si="773"/>
        <v>0</v>
      </c>
      <c r="VM11" s="21"/>
      <c r="VN11" s="21">
        <f t="shared" si="774"/>
        <v>0</v>
      </c>
      <c r="VO11" s="21"/>
      <c r="VP11" s="21">
        <f t="shared" si="775"/>
        <v>0</v>
      </c>
      <c r="VQ11" s="21"/>
      <c r="VR11" s="21">
        <f t="shared" si="714"/>
        <v>0</v>
      </c>
      <c r="VS11" s="21"/>
      <c r="VT11" s="21">
        <f t="shared" si="776"/>
        <v>0</v>
      </c>
      <c r="VU11" s="21"/>
      <c r="VV11" s="21">
        <f t="shared" si="776"/>
        <v>0</v>
      </c>
      <c r="VW11" s="21"/>
      <c r="VX11" s="21">
        <f t="shared" si="777"/>
        <v>0</v>
      </c>
      <c r="VY11" s="21"/>
      <c r="VZ11" s="21">
        <f t="shared" si="777"/>
        <v>0</v>
      </c>
      <c r="WA11" s="21"/>
      <c r="WB11" s="21">
        <f t="shared" si="777"/>
        <v>0</v>
      </c>
      <c r="WC11" s="21"/>
      <c r="WD11" s="21">
        <f t="shared" si="777"/>
        <v>0</v>
      </c>
      <c r="WE11" s="21"/>
      <c r="WF11" s="21">
        <f t="shared" si="777"/>
        <v>0</v>
      </c>
      <c r="WG11" s="21"/>
      <c r="WH11" s="21">
        <f t="shared" si="777"/>
        <v>0</v>
      </c>
      <c r="WI11" s="21"/>
      <c r="WJ11" s="21">
        <f t="shared" si="777"/>
        <v>0</v>
      </c>
      <c r="WK11" s="21"/>
      <c r="WL11" s="21">
        <f t="shared" si="777"/>
        <v>0</v>
      </c>
      <c r="WM11" s="21"/>
      <c r="WN11" s="21">
        <f t="shared" si="778"/>
        <v>0</v>
      </c>
      <c r="WO11" s="21"/>
      <c r="WP11" s="21">
        <f t="shared" si="778"/>
        <v>0</v>
      </c>
      <c r="WQ11" s="21"/>
      <c r="WR11" s="21">
        <f t="shared" si="778"/>
        <v>0</v>
      </c>
      <c r="WS11" s="21"/>
      <c r="WT11" s="21">
        <f t="shared" si="778"/>
        <v>0</v>
      </c>
      <c r="WU11" s="21"/>
      <c r="WV11" s="21">
        <f t="shared" si="778"/>
        <v>0</v>
      </c>
      <c r="WW11" s="21"/>
      <c r="WX11" s="21">
        <f t="shared" si="778"/>
        <v>0</v>
      </c>
      <c r="WY11" s="21"/>
      <c r="WZ11" s="21">
        <f t="shared" si="778"/>
        <v>0</v>
      </c>
      <c r="XA11" s="21"/>
      <c r="XB11" s="21">
        <f t="shared" si="778"/>
        <v>0</v>
      </c>
      <c r="XC11" s="21"/>
      <c r="XD11" s="21">
        <f t="shared" si="779"/>
        <v>0</v>
      </c>
      <c r="XE11" s="21"/>
      <c r="XF11" s="21">
        <f t="shared" si="779"/>
        <v>0</v>
      </c>
      <c r="XG11" s="21"/>
      <c r="XH11" s="21">
        <f t="shared" si="779"/>
        <v>0</v>
      </c>
      <c r="XI11" s="21"/>
      <c r="XJ11" s="21">
        <f t="shared" si="779"/>
        <v>0</v>
      </c>
      <c r="XK11" s="21"/>
      <c r="XL11" s="21">
        <f t="shared" si="779"/>
        <v>0</v>
      </c>
      <c r="XM11" s="21"/>
      <c r="XN11" s="21">
        <f t="shared" si="779"/>
        <v>0</v>
      </c>
      <c r="XO11" s="21"/>
      <c r="XP11" s="21">
        <f t="shared" si="779"/>
        <v>0</v>
      </c>
      <c r="XQ11" s="21"/>
      <c r="XR11" s="21">
        <f t="shared" si="779"/>
        <v>0</v>
      </c>
      <c r="XS11" s="21"/>
      <c r="XT11" s="21">
        <f t="shared" si="776"/>
        <v>0</v>
      </c>
      <c r="XU11" s="21"/>
      <c r="XV11" s="21">
        <f t="shared" si="776"/>
        <v>0</v>
      </c>
      <c r="XW11" s="21"/>
      <c r="XX11" s="21">
        <f t="shared" si="776"/>
        <v>0</v>
      </c>
      <c r="XY11" s="21"/>
      <c r="XZ11" s="21">
        <f t="shared" si="776"/>
        <v>0</v>
      </c>
      <c r="YA11" s="21"/>
      <c r="YB11" s="21">
        <f t="shared" si="780"/>
        <v>0</v>
      </c>
      <c r="YC11" s="21"/>
      <c r="YD11" s="21">
        <f t="shared" si="781"/>
        <v>0</v>
      </c>
      <c r="YE11" s="21"/>
      <c r="YF11" s="21">
        <f t="shared" si="782"/>
        <v>0</v>
      </c>
      <c r="YG11" s="21"/>
      <c r="YH11" s="21">
        <f t="shared" si="783"/>
        <v>0</v>
      </c>
      <c r="YI11" s="21"/>
      <c r="YJ11" s="21">
        <f t="shared" si="784"/>
        <v>0</v>
      </c>
      <c r="YK11" s="21"/>
      <c r="YL11" s="21">
        <f t="shared" si="785"/>
        <v>0</v>
      </c>
      <c r="YM11" s="21"/>
      <c r="YN11" s="21">
        <f t="shared" si="786"/>
        <v>0</v>
      </c>
      <c r="YO11" s="21"/>
      <c r="YP11" s="21">
        <f t="shared" si="787"/>
        <v>0</v>
      </c>
      <c r="YQ11" s="21"/>
      <c r="YR11" s="21">
        <f t="shared" si="788"/>
        <v>0</v>
      </c>
      <c r="YS11" s="21"/>
      <c r="YT11" s="21">
        <f t="shared" si="789"/>
        <v>0</v>
      </c>
      <c r="YU11" s="21"/>
      <c r="YV11" s="21">
        <f t="shared" si="790"/>
        <v>0</v>
      </c>
      <c r="YW11" s="21"/>
      <c r="YX11" s="21">
        <f t="shared" si="791"/>
        <v>0</v>
      </c>
      <c r="YY11" s="21"/>
      <c r="YZ11" s="21">
        <f t="shared" si="776"/>
        <v>0</v>
      </c>
      <c r="ZA11" s="21"/>
      <c r="ZB11" s="21">
        <f t="shared" si="792"/>
        <v>0</v>
      </c>
      <c r="ZC11" s="21"/>
      <c r="ZD11" s="21">
        <f t="shared" si="793"/>
        <v>0</v>
      </c>
      <c r="ZE11" s="21"/>
      <c r="ZF11" s="21">
        <f t="shared" si="794"/>
        <v>0</v>
      </c>
      <c r="ZG11" s="21"/>
      <c r="ZH11" s="21">
        <f t="shared" si="795"/>
        <v>0</v>
      </c>
      <c r="ZI11" s="21"/>
      <c r="ZJ11" s="21">
        <f t="shared" si="796"/>
        <v>0</v>
      </c>
      <c r="ZK11" s="21"/>
      <c r="ZL11" s="21">
        <f t="shared" si="797"/>
        <v>0</v>
      </c>
      <c r="ZM11" s="21"/>
      <c r="ZN11" s="21">
        <f t="shared" si="798"/>
        <v>0</v>
      </c>
      <c r="ZO11" s="21"/>
      <c r="ZP11" s="21">
        <f t="shared" si="799"/>
        <v>0</v>
      </c>
      <c r="ZQ11" s="21"/>
      <c r="ZR11" s="21">
        <f t="shared" si="800"/>
        <v>0</v>
      </c>
      <c r="ZS11" s="21"/>
      <c r="ZT11" s="21">
        <f t="shared" si="776"/>
        <v>0</v>
      </c>
      <c r="ZU11" s="21"/>
      <c r="ZV11" s="21">
        <f t="shared" si="801"/>
        <v>0</v>
      </c>
      <c r="ZW11" s="21"/>
      <c r="ZX11" s="21">
        <f t="shared" si="802"/>
        <v>0</v>
      </c>
      <c r="ZY11" s="21"/>
      <c r="ZZ11" s="21">
        <f t="shared" si="802"/>
        <v>0</v>
      </c>
      <c r="AAA11" s="21"/>
      <c r="AAB11" s="21">
        <f t="shared" si="803"/>
        <v>0</v>
      </c>
      <c r="AAC11" s="21"/>
      <c r="AAD11" s="21">
        <f t="shared" si="803"/>
        <v>0</v>
      </c>
      <c r="AAE11" s="21"/>
      <c r="AAF11" s="21">
        <f t="shared" si="804"/>
        <v>0</v>
      </c>
      <c r="AAG11" s="21"/>
      <c r="AAH11" s="21">
        <f t="shared" si="804"/>
        <v>0</v>
      </c>
      <c r="AAI11" s="21"/>
      <c r="AAJ11" s="21">
        <f t="shared" si="805"/>
        <v>0</v>
      </c>
      <c r="AAK11" s="21"/>
      <c r="AAL11" s="21">
        <f t="shared" si="805"/>
        <v>0</v>
      </c>
      <c r="AAM11" s="21"/>
      <c r="AAN11" s="21">
        <f t="shared" si="806"/>
        <v>0</v>
      </c>
      <c r="AAO11" s="21"/>
      <c r="AAP11" s="21">
        <f t="shared" si="806"/>
        <v>0</v>
      </c>
      <c r="AAQ11" s="21"/>
      <c r="AAR11" s="21">
        <f t="shared" si="807"/>
        <v>0</v>
      </c>
      <c r="AAS11" s="21"/>
      <c r="AAT11" s="21">
        <f t="shared" si="807"/>
        <v>0</v>
      </c>
      <c r="AAU11" s="21"/>
      <c r="AAV11" s="21">
        <f t="shared" si="808"/>
        <v>0</v>
      </c>
      <c r="AAW11" s="21"/>
      <c r="AAX11" s="21">
        <f t="shared" si="808"/>
        <v>0</v>
      </c>
      <c r="AAY11" s="21"/>
      <c r="AAZ11" s="21">
        <f t="shared" si="809"/>
        <v>0</v>
      </c>
      <c r="ABA11" s="21"/>
      <c r="ABB11" s="21">
        <f t="shared" si="809"/>
        <v>0</v>
      </c>
      <c r="ABC11" s="21"/>
      <c r="ABD11" s="21">
        <f t="shared" si="810"/>
        <v>0</v>
      </c>
      <c r="ABE11" s="21"/>
      <c r="ABF11" s="21">
        <f t="shared" si="810"/>
        <v>0</v>
      </c>
      <c r="ABG11" s="21"/>
      <c r="ABH11" s="21">
        <f t="shared" si="811"/>
        <v>0</v>
      </c>
      <c r="ABI11" s="21"/>
      <c r="ABJ11" s="21">
        <f t="shared" si="811"/>
        <v>0</v>
      </c>
      <c r="ABK11" s="21"/>
      <c r="ABL11" s="21">
        <f t="shared" si="812"/>
        <v>0</v>
      </c>
      <c r="ABM11" s="21"/>
      <c r="ABN11" s="21">
        <f t="shared" si="812"/>
        <v>0</v>
      </c>
      <c r="ABO11" s="21"/>
      <c r="ABP11" s="21">
        <f t="shared" si="813"/>
        <v>0</v>
      </c>
      <c r="ABQ11" s="21"/>
      <c r="ABR11" s="21">
        <f t="shared" si="813"/>
        <v>0</v>
      </c>
      <c r="ABS11" s="21"/>
      <c r="ABT11" s="21">
        <f t="shared" si="814"/>
        <v>0</v>
      </c>
      <c r="ABU11" s="21"/>
      <c r="ABV11" s="21">
        <f t="shared" si="814"/>
        <v>0</v>
      </c>
      <c r="ABW11" s="21"/>
      <c r="ABX11" s="21">
        <f t="shared" si="815"/>
        <v>0</v>
      </c>
      <c r="ABY11" s="21"/>
      <c r="ABZ11" s="21">
        <f t="shared" si="815"/>
        <v>0</v>
      </c>
      <c r="ACA11" s="21"/>
      <c r="ACB11" s="21">
        <f t="shared" si="816"/>
        <v>0</v>
      </c>
      <c r="ACC11" s="21"/>
      <c r="ACD11" s="21">
        <f t="shared" si="816"/>
        <v>0</v>
      </c>
      <c r="ACE11" s="21"/>
      <c r="ACF11" s="21">
        <f t="shared" si="817"/>
        <v>0</v>
      </c>
      <c r="ACG11" s="21"/>
      <c r="ACH11" s="21">
        <f t="shared" si="817"/>
        <v>0</v>
      </c>
      <c r="ACI11" s="21"/>
      <c r="ACJ11" s="21">
        <f t="shared" si="818"/>
        <v>0</v>
      </c>
      <c r="ACK11" s="21"/>
      <c r="ACL11" s="21">
        <f t="shared" si="818"/>
        <v>0</v>
      </c>
      <c r="ACM11" s="21"/>
      <c r="ACN11" s="21">
        <f t="shared" si="819"/>
        <v>0</v>
      </c>
      <c r="ACO11" s="21"/>
      <c r="ACP11" s="21">
        <f t="shared" si="819"/>
        <v>0</v>
      </c>
      <c r="ACQ11" s="21"/>
      <c r="ACR11" s="21">
        <f t="shared" si="820"/>
        <v>0</v>
      </c>
      <c r="ACS11" s="21"/>
      <c r="ACT11" s="21">
        <f t="shared" si="820"/>
        <v>0</v>
      </c>
      <c r="ACU11" s="21"/>
      <c r="ACV11" s="21">
        <f t="shared" si="821"/>
        <v>0</v>
      </c>
      <c r="ACW11" s="21"/>
      <c r="ACX11" s="21">
        <f t="shared" si="821"/>
        <v>0</v>
      </c>
      <c r="ACY11" s="21"/>
      <c r="ACZ11" s="21">
        <f t="shared" si="822"/>
        <v>0</v>
      </c>
      <c r="ADA11" s="21"/>
      <c r="ADB11" s="21">
        <f t="shared" si="822"/>
        <v>0</v>
      </c>
      <c r="ADC11" s="21"/>
      <c r="ADD11" s="21">
        <f t="shared" si="823"/>
        <v>0</v>
      </c>
      <c r="ADE11" s="21"/>
      <c r="ADF11" s="21">
        <f t="shared" si="823"/>
        <v>0</v>
      </c>
      <c r="ADG11" s="21"/>
      <c r="ADH11" s="21">
        <f t="shared" si="824"/>
        <v>0</v>
      </c>
      <c r="ADI11" s="21"/>
      <c r="ADJ11" s="21">
        <f t="shared" si="824"/>
        <v>0</v>
      </c>
      <c r="ADK11" s="21"/>
      <c r="ADL11" s="21">
        <f t="shared" si="825"/>
        <v>0</v>
      </c>
      <c r="ADM11" s="21"/>
      <c r="ADN11" s="21">
        <f t="shared" si="825"/>
        <v>0</v>
      </c>
      <c r="ADO11" s="21"/>
      <c r="ADP11" s="21">
        <f t="shared" si="825"/>
        <v>0</v>
      </c>
      <c r="ADQ11" s="21"/>
      <c r="ADR11" s="21">
        <f t="shared" si="825"/>
        <v>0</v>
      </c>
      <c r="ADS11" s="21"/>
      <c r="ADT11" s="21">
        <f t="shared" si="825"/>
        <v>0</v>
      </c>
      <c r="ADU11" s="21"/>
      <c r="ADV11" s="21">
        <f t="shared" si="826"/>
        <v>0</v>
      </c>
      <c r="ADW11" s="21"/>
      <c r="ADX11" s="21">
        <f t="shared" si="826"/>
        <v>0</v>
      </c>
      <c r="ADY11" s="21"/>
      <c r="ADZ11" s="21">
        <f t="shared" si="826"/>
        <v>0</v>
      </c>
      <c r="AEA11" s="21"/>
      <c r="AEB11" s="21">
        <f t="shared" si="826"/>
        <v>0</v>
      </c>
      <c r="AEC11" s="21"/>
      <c r="AED11" s="21">
        <f t="shared" si="827"/>
        <v>0</v>
      </c>
      <c r="AEE11" s="21"/>
      <c r="AEF11" s="21">
        <f t="shared" si="827"/>
        <v>0</v>
      </c>
      <c r="AEG11" s="21"/>
      <c r="AEH11" s="21">
        <f t="shared" si="827"/>
        <v>0</v>
      </c>
      <c r="AEI11" s="21"/>
      <c r="AEJ11" s="21">
        <f t="shared" si="827"/>
        <v>0</v>
      </c>
      <c r="AEK11" s="21"/>
      <c r="AEL11" s="21">
        <f t="shared" si="827"/>
        <v>0</v>
      </c>
      <c r="AEM11" s="21"/>
      <c r="AEN11" s="21">
        <f t="shared" si="828"/>
        <v>0</v>
      </c>
      <c r="AEO11" s="21"/>
      <c r="AEP11" s="21">
        <f t="shared" si="828"/>
        <v>0</v>
      </c>
      <c r="AEQ11" s="21"/>
      <c r="AER11" s="21">
        <f t="shared" si="828"/>
        <v>0</v>
      </c>
      <c r="AES11" s="21"/>
      <c r="AET11" s="21">
        <f t="shared" si="828"/>
        <v>0</v>
      </c>
      <c r="AEU11" s="21"/>
      <c r="AEV11" s="21">
        <f t="shared" si="829"/>
        <v>0</v>
      </c>
      <c r="AEW11" s="21"/>
      <c r="AEX11" s="21">
        <f t="shared" si="829"/>
        <v>0</v>
      </c>
      <c r="AEY11" s="21"/>
      <c r="AEZ11" s="21">
        <f t="shared" si="829"/>
        <v>0</v>
      </c>
      <c r="AFA11" s="21"/>
      <c r="AFB11" s="21">
        <f t="shared" si="829"/>
        <v>0</v>
      </c>
      <c r="AFC11" s="21"/>
      <c r="AFD11" s="21">
        <f t="shared" si="829"/>
        <v>0</v>
      </c>
      <c r="AFE11" s="21"/>
      <c r="AFF11" s="21">
        <f t="shared" si="830"/>
        <v>0</v>
      </c>
      <c r="AFG11" s="21"/>
      <c r="AFH11" s="21">
        <f t="shared" si="830"/>
        <v>0</v>
      </c>
      <c r="AFI11" s="21"/>
      <c r="AFJ11" s="21">
        <f t="shared" si="830"/>
        <v>0</v>
      </c>
      <c r="AFK11" s="21"/>
      <c r="AFL11" s="21">
        <f t="shared" si="830"/>
        <v>0</v>
      </c>
      <c r="AFM11" s="21"/>
      <c r="AFN11" s="21">
        <f t="shared" si="831"/>
        <v>0</v>
      </c>
      <c r="AFO11" s="21"/>
      <c r="AFP11" s="21">
        <f t="shared" si="831"/>
        <v>0</v>
      </c>
      <c r="AFQ11" s="21"/>
      <c r="AFR11" s="21">
        <f t="shared" si="831"/>
        <v>0</v>
      </c>
      <c r="AFS11" s="21"/>
      <c r="AFT11" s="21">
        <f t="shared" si="831"/>
        <v>0</v>
      </c>
      <c r="AFU11" s="21"/>
      <c r="AFV11" s="21">
        <f t="shared" si="831"/>
        <v>0</v>
      </c>
      <c r="AFW11" s="21"/>
      <c r="AFX11" s="21">
        <f t="shared" si="832"/>
        <v>0</v>
      </c>
      <c r="AFY11" s="21"/>
      <c r="AFZ11" s="21">
        <f t="shared" si="832"/>
        <v>0</v>
      </c>
      <c r="AGA11" s="21"/>
      <c r="AGB11" s="21">
        <f t="shared" si="832"/>
        <v>0</v>
      </c>
      <c r="AGC11" s="21"/>
      <c r="AGD11" s="21">
        <f t="shared" si="832"/>
        <v>0</v>
      </c>
      <c r="AGE11" s="21"/>
      <c r="AGF11" s="21">
        <f t="shared" si="833"/>
        <v>0</v>
      </c>
      <c r="AGG11" s="21"/>
      <c r="AGH11" s="21">
        <f t="shared" si="833"/>
        <v>0</v>
      </c>
      <c r="AGI11" s="21"/>
      <c r="AGJ11" s="21">
        <f t="shared" si="833"/>
        <v>0</v>
      </c>
      <c r="AGK11" s="21"/>
      <c r="AGL11" s="21">
        <f t="shared" si="833"/>
        <v>0</v>
      </c>
      <c r="AGM11" s="21"/>
      <c r="AGN11" s="21">
        <f t="shared" si="833"/>
        <v>0</v>
      </c>
      <c r="AGO11" s="21"/>
      <c r="AGP11" s="21">
        <f t="shared" si="834"/>
        <v>0</v>
      </c>
      <c r="AGQ11" s="21"/>
      <c r="AGR11" s="21">
        <f t="shared" si="834"/>
        <v>0</v>
      </c>
      <c r="AGS11" s="21"/>
      <c r="AGT11" s="21">
        <f t="shared" si="834"/>
        <v>0</v>
      </c>
      <c r="AGU11" s="21"/>
      <c r="AGV11" s="21">
        <f t="shared" si="834"/>
        <v>0</v>
      </c>
      <c r="AGW11" s="21"/>
      <c r="AGX11" s="21">
        <f t="shared" si="835"/>
        <v>0</v>
      </c>
      <c r="AGY11" s="21"/>
      <c r="AGZ11" s="21">
        <f t="shared" si="835"/>
        <v>0</v>
      </c>
      <c r="AHA11" s="21"/>
      <c r="AHB11" s="21">
        <f t="shared" si="835"/>
        <v>0</v>
      </c>
      <c r="AHC11" s="21"/>
      <c r="AHD11" s="21">
        <f t="shared" si="835"/>
        <v>0</v>
      </c>
      <c r="AHE11" s="21"/>
      <c r="AHF11" s="21">
        <f t="shared" si="835"/>
        <v>0</v>
      </c>
      <c r="AHG11" s="21"/>
      <c r="AHH11" s="21">
        <f t="shared" si="836"/>
        <v>0</v>
      </c>
      <c r="AHI11" s="21"/>
      <c r="AHJ11" s="21">
        <f t="shared" si="836"/>
        <v>0</v>
      </c>
      <c r="AHK11" s="21"/>
      <c r="AHL11" s="21">
        <f t="shared" si="836"/>
        <v>0</v>
      </c>
      <c r="AHM11" s="21"/>
      <c r="AHN11" s="21">
        <f t="shared" si="836"/>
        <v>0</v>
      </c>
      <c r="AHO11" s="21"/>
      <c r="AHP11" s="21">
        <f t="shared" si="837"/>
        <v>0</v>
      </c>
      <c r="AHQ11" s="21"/>
      <c r="AHR11" s="21">
        <f t="shared" si="837"/>
        <v>0</v>
      </c>
      <c r="AHS11" s="21"/>
      <c r="AHT11" s="21">
        <f t="shared" si="837"/>
        <v>0</v>
      </c>
      <c r="AHU11" s="21"/>
      <c r="AHV11" s="21">
        <f t="shared" si="837"/>
        <v>0</v>
      </c>
      <c r="AHW11" s="21"/>
      <c r="AHX11" s="21">
        <f t="shared" si="837"/>
        <v>0</v>
      </c>
      <c r="AHY11" s="21"/>
      <c r="AHZ11" s="21">
        <f t="shared" si="838"/>
        <v>0</v>
      </c>
      <c r="AIA11" s="21"/>
      <c r="AIB11" s="21">
        <f t="shared" si="838"/>
        <v>0</v>
      </c>
      <c r="AIC11" s="21"/>
      <c r="AID11" s="21">
        <f t="shared" si="838"/>
        <v>0</v>
      </c>
      <c r="AIE11" s="21"/>
      <c r="AIF11" s="21">
        <f t="shared" si="838"/>
        <v>0</v>
      </c>
      <c r="AIG11" s="21"/>
      <c r="AIH11" s="21">
        <f t="shared" si="839"/>
        <v>0</v>
      </c>
      <c r="AII11" s="21"/>
      <c r="AIJ11" s="21">
        <f t="shared" si="839"/>
        <v>0</v>
      </c>
      <c r="AIK11" s="21"/>
      <c r="AIL11" s="21">
        <f t="shared" si="839"/>
        <v>0</v>
      </c>
      <c r="AIM11" s="21"/>
      <c r="AIN11" s="21">
        <f t="shared" si="839"/>
        <v>0</v>
      </c>
      <c r="AIO11" s="21"/>
      <c r="AIP11" s="21">
        <f t="shared" si="839"/>
        <v>0</v>
      </c>
      <c r="AIQ11" s="21"/>
      <c r="AIR11" s="21">
        <f t="shared" si="840"/>
        <v>0</v>
      </c>
      <c r="AIS11" s="21"/>
      <c r="AIT11" s="21">
        <f t="shared" si="840"/>
        <v>0</v>
      </c>
      <c r="AIU11" s="21"/>
      <c r="AIV11" s="21">
        <f t="shared" si="840"/>
        <v>0</v>
      </c>
      <c r="AIW11" s="21"/>
      <c r="AIX11" s="21">
        <f t="shared" si="840"/>
        <v>0</v>
      </c>
      <c r="AIY11" s="21"/>
      <c r="AIZ11" s="21">
        <f t="shared" si="776"/>
        <v>0</v>
      </c>
      <c r="AJA11" s="21"/>
    </row>
    <row r="12" spans="2:937" ht="13.5" customHeight="1" x14ac:dyDescent="0.25">
      <c r="B12" s="31">
        <v>7</v>
      </c>
      <c r="C12" s="192" t="s">
        <v>208</v>
      </c>
      <c r="D12" s="67" t="s">
        <v>48</v>
      </c>
      <c r="E12" s="194" t="s">
        <v>404</v>
      </c>
      <c r="F12" s="194" t="str">
        <f>_xlfn.XLOOKUP(D12,'WTG PH-III'!$D$5:$D$198,'WTG PH-III'!$B$5:$B$198,0,0,1)</f>
        <v>PSS-11</v>
      </c>
      <c r="G12" s="22" t="s">
        <v>537</v>
      </c>
      <c r="H12" s="22" t="s">
        <v>544</v>
      </c>
      <c r="I12" s="61">
        <v>12</v>
      </c>
      <c r="J12" s="21">
        <v>253</v>
      </c>
      <c r="K12" s="21">
        <f t="shared" si="517"/>
        <v>253.00000000000003</v>
      </c>
      <c r="L12" s="21">
        <f t="shared" si="518"/>
        <v>253</v>
      </c>
      <c r="M12" s="21">
        <f t="shared" si="519"/>
        <v>0</v>
      </c>
      <c r="N12" s="95">
        <f>VLOOKUP(D12,'WTG PH-III'!$D$5:$U$198,17,0)</f>
        <v>45755</v>
      </c>
      <c r="O12" s="95">
        <f>VLOOKUP(D12,'WTG PH-III'!$D$5:$U$198,18,0)</f>
        <v>45766</v>
      </c>
      <c r="P12" s="21">
        <f t="shared" si="520"/>
        <v>0</v>
      </c>
      <c r="Q12" s="21"/>
      <c r="R12" s="21">
        <f t="shared" si="521"/>
        <v>0</v>
      </c>
      <c r="S12" s="21"/>
      <c r="T12" s="21">
        <f t="shared" si="522"/>
        <v>0</v>
      </c>
      <c r="U12" s="21"/>
      <c r="V12" s="21">
        <f t="shared" si="523"/>
        <v>0</v>
      </c>
      <c r="W12" s="21"/>
      <c r="X12" s="21">
        <f t="shared" si="524"/>
        <v>0</v>
      </c>
      <c r="Y12" s="21"/>
      <c r="Z12" s="21">
        <f t="shared" si="525"/>
        <v>0</v>
      </c>
      <c r="AA12" s="21"/>
      <c r="AB12" s="21">
        <f t="shared" si="526"/>
        <v>0</v>
      </c>
      <c r="AC12" s="21"/>
      <c r="AD12" s="21">
        <f t="shared" si="527"/>
        <v>0</v>
      </c>
      <c r="AE12" s="21"/>
      <c r="AF12" s="21">
        <f t="shared" si="528"/>
        <v>0</v>
      </c>
      <c r="AG12" s="21"/>
      <c r="AH12" s="21">
        <f t="shared" si="529"/>
        <v>0</v>
      </c>
      <c r="AI12" s="21"/>
      <c r="AJ12" s="21">
        <f t="shared" si="530"/>
        <v>0</v>
      </c>
      <c r="AK12" s="21"/>
      <c r="AL12" s="21">
        <f t="shared" si="531"/>
        <v>0</v>
      </c>
      <c r="AM12" s="21"/>
      <c r="AN12" s="21">
        <f t="shared" si="532"/>
        <v>0</v>
      </c>
      <c r="AO12" s="21"/>
      <c r="AP12" s="21">
        <f t="shared" si="533"/>
        <v>0</v>
      </c>
      <c r="AQ12" s="21"/>
      <c r="AR12" s="21">
        <f t="shared" si="534"/>
        <v>0</v>
      </c>
      <c r="AS12" s="21"/>
      <c r="AT12" s="21">
        <f t="shared" si="535"/>
        <v>0</v>
      </c>
      <c r="AU12" s="21"/>
      <c r="AV12" s="21">
        <f t="shared" si="536"/>
        <v>0</v>
      </c>
      <c r="AW12" s="21"/>
      <c r="AX12" s="21">
        <f t="shared" si="537"/>
        <v>0</v>
      </c>
      <c r="AY12" s="21"/>
      <c r="AZ12" s="21">
        <f t="shared" si="538"/>
        <v>0</v>
      </c>
      <c r="BA12" s="21"/>
      <c r="BB12" s="21">
        <f t="shared" si="539"/>
        <v>0</v>
      </c>
      <c r="BC12" s="21"/>
      <c r="BD12" s="21">
        <f t="shared" si="540"/>
        <v>0</v>
      </c>
      <c r="BE12" s="21"/>
      <c r="BF12" s="21">
        <f t="shared" si="541"/>
        <v>0</v>
      </c>
      <c r="BG12" s="21"/>
      <c r="BH12" s="21">
        <f t="shared" si="542"/>
        <v>0</v>
      </c>
      <c r="BI12" s="21"/>
      <c r="BJ12" s="21">
        <f t="shared" si="543"/>
        <v>0</v>
      </c>
      <c r="BK12" s="21"/>
      <c r="BL12" s="21">
        <f t="shared" si="544"/>
        <v>0</v>
      </c>
      <c r="BM12" s="21"/>
      <c r="BN12" s="21">
        <f t="shared" si="545"/>
        <v>0</v>
      </c>
      <c r="BO12" s="21"/>
      <c r="BP12" s="21">
        <f t="shared" si="546"/>
        <v>0</v>
      </c>
      <c r="BQ12" s="21"/>
      <c r="BR12" s="21">
        <f t="shared" si="547"/>
        <v>0</v>
      </c>
      <c r="BS12" s="21"/>
      <c r="BT12" s="21">
        <f t="shared" si="548"/>
        <v>0</v>
      </c>
      <c r="BU12" s="21"/>
      <c r="BV12" s="21">
        <f t="shared" si="549"/>
        <v>0</v>
      </c>
      <c r="BW12" s="21"/>
      <c r="BX12" s="21">
        <f t="shared" si="550"/>
        <v>0</v>
      </c>
      <c r="BY12" s="21"/>
      <c r="BZ12" s="21">
        <f t="shared" si="551"/>
        <v>0</v>
      </c>
      <c r="CA12" s="21"/>
      <c r="CB12" s="21">
        <f t="shared" si="552"/>
        <v>0</v>
      </c>
      <c r="CC12" s="21"/>
      <c r="CD12" s="21">
        <f t="shared" si="553"/>
        <v>0</v>
      </c>
      <c r="CE12" s="21"/>
      <c r="CF12" s="21">
        <f t="shared" si="554"/>
        <v>0</v>
      </c>
      <c r="CG12" s="21"/>
      <c r="CH12" s="21">
        <f t="shared" si="555"/>
        <v>0</v>
      </c>
      <c r="CI12" s="21"/>
      <c r="CJ12" s="21">
        <f t="shared" si="556"/>
        <v>0</v>
      </c>
      <c r="CK12" s="21"/>
      <c r="CL12" s="21">
        <f t="shared" si="557"/>
        <v>0</v>
      </c>
      <c r="CM12" s="21"/>
      <c r="CN12" s="21">
        <f t="shared" si="558"/>
        <v>0</v>
      </c>
      <c r="CO12" s="21"/>
      <c r="CP12" s="21">
        <f t="shared" si="559"/>
        <v>0</v>
      </c>
      <c r="CQ12" s="21"/>
      <c r="CR12" s="21">
        <f t="shared" si="560"/>
        <v>0</v>
      </c>
      <c r="CS12" s="21"/>
      <c r="CT12" s="21">
        <f t="shared" si="561"/>
        <v>0</v>
      </c>
      <c r="CU12" s="21"/>
      <c r="CV12" s="21">
        <f t="shared" si="562"/>
        <v>0</v>
      </c>
      <c r="CW12" s="21"/>
      <c r="CX12" s="21">
        <f t="shared" si="563"/>
        <v>0</v>
      </c>
      <c r="CY12" s="21"/>
      <c r="CZ12" s="21">
        <f t="shared" si="564"/>
        <v>0</v>
      </c>
      <c r="DA12" s="21"/>
      <c r="DB12" s="21">
        <f t="shared" si="565"/>
        <v>0</v>
      </c>
      <c r="DC12" s="21"/>
      <c r="DD12" s="21">
        <f t="shared" si="566"/>
        <v>0</v>
      </c>
      <c r="DE12" s="21"/>
      <c r="DF12" s="21">
        <f t="shared" si="567"/>
        <v>0</v>
      </c>
      <c r="DG12" s="21"/>
      <c r="DH12" s="21">
        <f t="shared" si="568"/>
        <v>0</v>
      </c>
      <c r="DI12" s="21"/>
      <c r="DJ12" s="21">
        <f t="shared" si="569"/>
        <v>0</v>
      </c>
      <c r="DK12" s="21"/>
      <c r="DL12" s="21">
        <f t="shared" si="570"/>
        <v>0</v>
      </c>
      <c r="DM12" s="21"/>
      <c r="DN12" s="21">
        <f t="shared" si="571"/>
        <v>0</v>
      </c>
      <c r="DO12" s="21"/>
      <c r="DP12" s="21">
        <f t="shared" si="572"/>
        <v>0</v>
      </c>
      <c r="DQ12" s="21"/>
      <c r="DR12" s="21">
        <f t="shared" si="573"/>
        <v>0</v>
      </c>
      <c r="DS12" s="21"/>
      <c r="DT12" s="21">
        <f t="shared" si="574"/>
        <v>0</v>
      </c>
      <c r="DU12" s="21"/>
      <c r="DV12" s="21">
        <f t="shared" si="575"/>
        <v>0</v>
      </c>
      <c r="DW12" s="21"/>
      <c r="DX12" s="21">
        <f t="shared" si="576"/>
        <v>0</v>
      </c>
      <c r="DY12" s="21"/>
      <c r="DZ12" s="21">
        <f t="shared" si="577"/>
        <v>0</v>
      </c>
      <c r="EA12" s="21"/>
      <c r="EB12" s="21">
        <f t="shared" si="578"/>
        <v>0</v>
      </c>
      <c r="EC12" s="21"/>
      <c r="ED12" s="21">
        <f t="shared" si="579"/>
        <v>0</v>
      </c>
      <c r="EE12" s="21"/>
      <c r="EF12" s="21">
        <f t="shared" si="580"/>
        <v>0</v>
      </c>
      <c r="EG12" s="21"/>
      <c r="EH12" s="21">
        <f t="shared" si="581"/>
        <v>0</v>
      </c>
      <c r="EI12" s="21"/>
      <c r="EJ12" s="21">
        <f t="shared" si="582"/>
        <v>0</v>
      </c>
      <c r="EK12" s="21"/>
      <c r="EL12" s="21">
        <f t="shared" si="583"/>
        <v>0</v>
      </c>
      <c r="EM12" s="21"/>
      <c r="EN12" s="21">
        <f t="shared" si="584"/>
        <v>0</v>
      </c>
      <c r="EO12" s="21"/>
      <c r="EP12" s="21">
        <f t="shared" si="585"/>
        <v>0</v>
      </c>
      <c r="EQ12" s="21"/>
      <c r="ER12" s="21">
        <f t="shared" si="586"/>
        <v>0</v>
      </c>
      <c r="ES12" s="21"/>
      <c r="ET12" s="21">
        <f t="shared" si="587"/>
        <v>0</v>
      </c>
      <c r="EU12" s="21"/>
      <c r="EV12" s="21">
        <f t="shared" si="588"/>
        <v>0</v>
      </c>
      <c r="EW12" s="21"/>
      <c r="EX12" s="21">
        <f t="shared" si="589"/>
        <v>0</v>
      </c>
      <c r="EY12" s="21"/>
      <c r="EZ12" s="21">
        <f t="shared" si="590"/>
        <v>0</v>
      </c>
      <c r="FA12" s="21"/>
      <c r="FB12" s="21">
        <f t="shared" si="591"/>
        <v>0</v>
      </c>
      <c r="FC12" s="21"/>
      <c r="FD12" s="21">
        <f t="shared" si="592"/>
        <v>0</v>
      </c>
      <c r="FE12" s="21"/>
      <c r="FF12" s="21">
        <f t="shared" si="593"/>
        <v>0</v>
      </c>
      <c r="FG12" s="21"/>
      <c r="FH12" s="21">
        <f t="shared" si="594"/>
        <v>0</v>
      </c>
      <c r="FI12" s="21"/>
      <c r="FJ12" s="21">
        <f t="shared" si="595"/>
        <v>0</v>
      </c>
      <c r="FK12" s="21"/>
      <c r="FL12" s="21">
        <f t="shared" si="596"/>
        <v>0</v>
      </c>
      <c r="FM12" s="21"/>
      <c r="FN12" s="21">
        <f t="shared" si="597"/>
        <v>0</v>
      </c>
      <c r="FO12" s="21"/>
      <c r="FP12" s="21">
        <f t="shared" si="598"/>
        <v>0</v>
      </c>
      <c r="FQ12" s="21"/>
      <c r="FR12" s="21">
        <f t="shared" si="599"/>
        <v>0</v>
      </c>
      <c r="FS12" s="21"/>
      <c r="FT12" s="21">
        <f t="shared" si="600"/>
        <v>0</v>
      </c>
      <c r="FU12" s="21"/>
      <c r="FV12" s="21">
        <f t="shared" si="601"/>
        <v>0</v>
      </c>
      <c r="FW12" s="21"/>
      <c r="FX12" s="21">
        <f t="shared" si="602"/>
        <v>0</v>
      </c>
      <c r="FY12" s="21"/>
      <c r="FZ12" s="21">
        <f t="shared" si="603"/>
        <v>0</v>
      </c>
      <c r="GA12" s="21"/>
      <c r="GB12" s="21">
        <f t="shared" si="604"/>
        <v>0</v>
      </c>
      <c r="GC12" s="21"/>
      <c r="GD12" s="21">
        <f t="shared" si="605"/>
        <v>0</v>
      </c>
      <c r="GE12" s="21"/>
      <c r="GF12" s="21">
        <f t="shared" si="606"/>
        <v>0</v>
      </c>
      <c r="GG12" s="21"/>
      <c r="GH12" s="21">
        <f t="shared" si="607"/>
        <v>0</v>
      </c>
      <c r="GI12" s="21"/>
      <c r="GJ12" s="21">
        <f t="shared" si="608"/>
        <v>0</v>
      </c>
      <c r="GK12" s="21"/>
      <c r="GL12" s="21">
        <f t="shared" si="609"/>
        <v>0</v>
      </c>
      <c r="GM12" s="21"/>
      <c r="GN12" s="21">
        <f t="shared" si="610"/>
        <v>0</v>
      </c>
      <c r="GO12" s="21"/>
      <c r="GP12" s="21">
        <f t="shared" si="611"/>
        <v>0</v>
      </c>
      <c r="GQ12" s="21"/>
      <c r="GR12" s="21">
        <f t="shared" si="612"/>
        <v>0</v>
      </c>
      <c r="GS12" s="21"/>
      <c r="GT12" s="21">
        <f t="shared" si="613"/>
        <v>0</v>
      </c>
      <c r="GU12" s="21"/>
      <c r="GV12" s="21">
        <f t="shared" si="614"/>
        <v>0</v>
      </c>
      <c r="GW12" s="21"/>
      <c r="GX12" s="21">
        <f t="shared" si="615"/>
        <v>0</v>
      </c>
      <c r="GY12" s="21"/>
      <c r="GZ12" s="21">
        <f t="shared" si="616"/>
        <v>0</v>
      </c>
      <c r="HA12" s="21"/>
      <c r="HB12" s="21">
        <f t="shared" si="617"/>
        <v>0</v>
      </c>
      <c r="HC12" s="21"/>
      <c r="HD12" s="21">
        <f t="shared" si="618"/>
        <v>0</v>
      </c>
      <c r="HE12" s="21"/>
      <c r="HF12" s="21">
        <f t="shared" si="619"/>
        <v>0</v>
      </c>
      <c r="HG12" s="21"/>
      <c r="HH12" s="21">
        <f t="shared" si="620"/>
        <v>0</v>
      </c>
      <c r="HI12" s="21"/>
      <c r="HJ12" s="21">
        <f t="shared" si="621"/>
        <v>0</v>
      </c>
      <c r="HK12" s="21"/>
      <c r="HL12" s="21">
        <f t="shared" si="622"/>
        <v>0</v>
      </c>
      <c r="HM12" s="21"/>
      <c r="HN12" s="21">
        <f t="shared" si="623"/>
        <v>0</v>
      </c>
      <c r="HO12" s="21"/>
      <c r="HP12" s="21">
        <f t="shared" si="624"/>
        <v>0</v>
      </c>
      <c r="HQ12" s="21"/>
      <c r="HR12" s="21">
        <f t="shared" si="625"/>
        <v>0</v>
      </c>
      <c r="HS12" s="21"/>
      <c r="HT12" s="21">
        <f t="shared" si="626"/>
        <v>0</v>
      </c>
      <c r="HU12" s="21"/>
      <c r="HV12" s="21">
        <f t="shared" si="627"/>
        <v>0</v>
      </c>
      <c r="HW12" s="21"/>
      <c r="HX12" s="21">
        <f t="shared" si="628"/>
        <v>0</v>
      </c>
      <c r="HY12" s="21"/>
      <c r="HZ12" s="21">
        <f t="shared" si="629"/>
        <v>0</v>
      </c>
      <c r="IA12" s="21"/>
      <c r="IB12" s="21">
        <f t="shared" si="630"/>
        <v>0</v>
      </c>
      <c r="IC12" s="21"/>
      <c r="ID12" s="21">
        <f t="shared" si="631"/>
        <v>21.083333333333332</v>
      </c>
      <c r="IE12" s="21"/>
      <c r="IF12" s="21">
        <f t="shared" si="632"/>
        <v>21.083333333333332</v>
      </c>
      <c r="IG12" s="21"/>
      <c r="IH12" s="21">
        <f t="shared" si="633"/>
        <v>21.083333333333332</v>
      </c>
      <c r="II12" s="21"/>
      <c r="IJ12" s="21">
        <f t="shared" si="634"/>
        <v>21.083333333333332</v>
      </c>
      <c r="IK12" s="21"/>
      <c r="IL12" s="21">
        <f t="shared" si="635"/>
        <v>21.083333333333332</v>
      </c>
      <c r="IM12" s="21"/>
      <c r="IN12" s="21">
        <f t="shared" si="636"/>
        <v>21.083333333333332</v>
      </c>
      <c r="IO12" s="21"/>
      <c r="IP12" s="21">
        <f t="shared" si="637"/>
        <v>21.083333333333332</v>
      </c>
      <c r="IQ12" s="21"/>
      <c r="IR12" s="21">
        <f t="shared" si="638"/>
        <v>21.083333333333332</v>
      </c>
      <c r="IS12" s="21"/>
      <c r="IT12" s="21">
        <f t="shared" si="639"/>
        <v>21.083333333333332</v>
      </c>
      <c r="IU12" s="21"/>
      <c r="IV12" s="21">
        <f t="shared" si="640"/>
        <v>21.083333333333332</v>
      </c>
      <c r="IW12" s="21"/>
      <c r="IX12" s="21">
        <f t="shared" si="641"/>
        <v>21.083333333333332</v>
      </c>
      <c r="IY12" s="21"/>
      <c r="IZ12" s="21">
        <f t="shared" si="642"/>
        <v>21.083333333333332</v>
      </c>
      <c r="JA12" s="21"/>
      <c r="JB12" s="21">
        <f t="shared" si="643"/>
        <v>0</v>
      </c>
      <c r="JC12" s="21"/>
      <c r="JD12" s="21">
        <f t="shared" si="644"/>
        <v>0</v>
      </c>
      <c r="JE12" s="21"/>
      <c r="JF12" s="21">
        <f t="shared" si="645"/>
        <v>0</v>
      </c>
      <c r="JG12" s="21"/>
      <c r="JH12" s="21">
        <f t="shared" si="646"/>
        <v>0</v>
      </c>
      <c r="JI12" s="21"/>
      <c r="JJ12" s="21">
        <f t="shared" si="647"/>
        <v>0</v>
      </c>
      <c r="JK12" s="21"/>
      <c r="JL12" s="21">
        <f t="shared" si="648"/>
        <v>0</v>
      </c>
      <c r="JM12" s="21"/>
      <c r="JN12" s="21">
        <f t="shared" si="649"/>
        <v>0</v>
      </c>
      <c r="JO12" s="21"/>
      <c r="JP12" s="21">
        <f t="shared" si="650"/>
        <v>0</v>
      </c>
      <c r="JQ12" s="21"/>
      <c r="JR12" s="21">
        <f t="shared" si="651"/>
        <v>0</v>
      </c>
      <c r="JS12" s="21"/>
      <c r="JT12" s="21">
        <f t="shared" si="652"/>
        <v>0</v>
      </c>
      <c r="JU12" s="21"/>
      <c r="JV12" s="21">
        <f t="shared" si="653"/>
        <v>0</v>
      </c>
      <c r="JW12" s="21"/>
      <c r="JX12" s="21">
        <f t="shared" si="654"/>
        <v>0</v>
      </c>
      <c r="JY12" s="21"/>
      <c r="JZ12" s="21">
        <f t="shared" si="655"/>
        <v>0</v>
      </c>
      <c r="KA12" s="21"/>
      <c r="KB12" s="21">
        <f t="shared" si="656"/>
        <v>0</v>
      </c>
      <c r="KC12" s="21"/>
      <c r="KD12" s="21">
        <f t="shared" si="657"/>
        <v>0</v>
      </c>
      <c r="KE12" s="21"/>
      <c r="KF12" s="21">
        <f t="shared" si="658"/>
        <v>0</v>
      </c>
      <c r="KG12" s="21"/>
      <c r="KH12" s="21">
        <f t="shared" si="659"/>
        <v>0</v>
      </c>
      <c r="KI12" s="21"/>
      <c r="KJ12" s="21">
        <f t="shared" si="660"/>
        <v>0</v>
      </c>
      <c r="KK12" s="21"/>
      <c r="KL12" s="21">
        <f t="shared" si="661"/>
        <v>0</v>
      </c>
      <c r="KM12" s="21"/>
      <c r="KN12" s="21">
        <f t="shared" si="662"/>
        <v>0</v>
      </c>
      <c r="KO12" s="21"/>
      <c r="KP12" s="21">
        <f t="shared" si="663"/>
        <v>0</v>
      </c>
      <c r="KQ12" s="21"/>
      <c r="KR12" s="21">
        <f t="shared" si="664"/>
        <v>0</v>
      </c>
      <c r="KS12" s="21"/>
      <c r="KT12" s="21">
        <f t="shared" si="665"/>
        <v>0</v>
      </c>
      <c r="KU12" s="21"/>
      <c r="KV12" s="21">
        <f t="shared" si="666"/>
        <v>0</v>
      </c>
      <c r="KW12" s="21"/>
      <c r="KX12" s="21">
        <f t="shared" si="667"/>
        <v>0</v>
      </c>
      <c r="KY12" s="21"/>
      <c r="KZ12" s="21">
        <f t="shared" si="668"/>
        <v>0</v>
      </c>
      <c r="LA12" s="21"/>
      <c r="LB12" s="21">
        <f t="shared" si="669"/>
        <v>0</v>
      </c>
      <c r="LC12" s="21"/>
      <c r="LD12" s="21">
        <f t="shared" si="670"/>
        <v>0</v>
      </c>
      <c r="LE12" s="21"/>
      <c r="LF12" s="21">
        <f t="shared" si="671"/>
        <v>0</v>
      </c>
      <c r="LG12" s="21"/>
      <c r="LH12" s="21">
        <f t="shared" si="672"/>
        <v>0</v>
      </c>
      <c r="LI12" s="21"/>
      <c r="LJ12" s="21">
        <f t="shared" si="673"/>
        <v>0</v>
      </c>
      <c r="LK12" s="21"/>
      <c r="LL12" s="21">
        <f t="shared" si="674"/>
        <v>0</v>
      </c>
      <c r="LM12" s="21"/>
      <c r="LN12" s="21">
        <f t="shared" si="675"/>
        <v>0</v>
      </c>
      <c r="LO12" s="21"/>
      <c r="LP12" s="21">
        <f t="shared" si="676"/>
        <v>0</v>
      </c>
      <c r="LQ12" s="21"/>
      <c r="LR12" s="21">
        <f t="shared" si="677"/>
        <v>0</v>
      </c>
      <c r="LS12" s="21"/>
      <c r="LT12" s="21">
        <f t="shared" si="678"/>
        <v>0</v>
      </c>
      <c r="LU12" s="21"/>
      <c r="LV12" s="21">
        <f t="shared" si="679"/>
        <v>0</v>
      </c>
      <c r="LW12" s="21"/>
      <c r="LX12" s="21">
        <f t="shared" si="680"/>
        <v>0</v>
      </c>
      <c r="LY12" s="21"/>
      <c r="LZ12" s="21">
        <f t="shared" si="681"/>
        <v>0</v>
      </c>
      <c r="MA12" s="21"/>
      <c r="MB12" s="21">
        <f t="shared" si="682"/>
        <v>0</v>
      </c>
      <c r="MC12" s="21"/>
      <c r="MD12" s="21">
        <f t="shared" si="683"/>
        <v>0</v>
      </c>
      <c r="ME12" s="21"/>
      <c r="MF12" s="21">
        <f t="shared" si="684"/>
        <v>0</v>
      </c>
      <c r="MG12" s="21"/>
      <c r="MH12" s="21">
        <f t="shared" si="685"/>
        <v>0</v>
      </c>
      <c r="MI12" s="21"/>
      <c r="MJ12" s="21">
        <f t="shared" si="686"/>
        <v>0</v>
      </c>
      <c r="MK12" s="21"/>
      <c r="ML12" s="21">
        <f t="shared" si="687"/>
        <v>0</v>
      </c>
      <c r="MM12" s="21"/>
      <c r="MN12" s="21">
        <f t="shared" si="688"/>
        <v>0</v>
      </c>
      <c r="MO12" s="21"/>
      <c r="MP12" s="21">
        <f t="shared" si="689"/>
        <v>0</v>
      </c>
      <c r="MQ12" s="21"/>
      <c r="MR12" s="21">
        <f t="shared" si="690"/>
        <v>0</v>
      </c>
      <c r="MS12" s="21"/>
      <c r="MT12" s="21">
        <f t="shared" si="691"/>
        <v>0</v>
      </c>
      <c r="MU12" s="21"/>
      <c r="MV12" s="21">
        <f t="shared" si="692"/>
        <v>0</v>
      </c>
      <c r="MW12" s="21"/>
      <c r="MX12" s="21">
        <f t="shared" si="693"/>
        <v>0</v>
      </c>
      <c r="MY12" s="21"/>
      <c r="MZ12" s="21">
        <f t="shared" si="694"/>
        <v>0</v>
      </c>
      <c r="NA12" s="21"/>
      <c r="NB12" s="21">
        <f t="shared" si="695"/>
        <v>0</v>
      </c>
      <c r="NC12" s="21"/>
      <c r="ND12" s="21">
        <f t="shared" si="696"/>
        <v>0</v>
      </c>
      <c r="NE12" s="21"/>
      <c r="NF12" s="21">
        <f t="shared" si="697"/>
        <v>0</v>
      </c>
      <c r="NG12" s="21"/>
      <c r="NH12" s="21">
        <f t="shared" si="698"/>
        <v>0</v>
      </c>
      <c r="NI12" s="21"/>
      <c r="NJ12" s="21">
        <f t="shared" si="699"/>
        <v>0</v>
      </c>
      <c r="NK12" s="21"/>
      <c r="NL12" s="21">
        <f t="shared" si="700"/>
        <v>0</v>
      </c>
      <c r="NM12" s="21"/>
      <c r="NN12" s="21">
        <f t="shared" si="701"/>
        <v>0</v>
      </c>
      <c r="NO12" s="21"/>
      <c r="NP12" s="21">
        <f t="shared" si="702"/>
        <v>0</v>
      </c>
      <c r="NQ12" s="21"/>
      <c r="NR12" s="21">
        <f t="shared" si="703"/>
        <v>0</v>
      </c>
      <c r="NS12" s="21"/>
      <c r="NT12" s="21">
        <f t="shared" si="704"/>
        <v>0</v>
      </c>
      <c r="NU12" s="21"/>
      <c r="NV12" s="21">
        <f t="shared" si="705"/>
        <v>0</v>
      </c>
      <c r="NW12" s="21"/>
      <c r="NX12" s="21">
        <f t="shared" si="706"/>
        <v>0</v>
      </c>
      <c r="NY12" s="21"/>
      <c r="NZ12" s="21">
        <f t="shared" si="707"/>
        <v>0</v>
      </c>
      <c r="OA12" s="21"/>
      <c r="OB12" s="21">
        <f t="shared" si="708"/>
        <v>0</v>
      </c>
      <c r="OC12" s="21"/>
      <c r="OD12" s="21">
        <f t="shared" si="709"/>
        <v>0</v>
      </c>
      <c r="OE12" s="21"/>
      <c r="OF12" s="21">
        <f t="shared" si="710"/>
        <v>0</v>
      </c>
      <c r="OG12" s="21"/>
      <c r="OH12" s="21">
        <f t="shared" si="711"/>
        <v>0</v>
      </c>
      <c r="OI12" s="21"/>
      <c r="OJ12" s="21">
        <f t="shared" si="712"/>
        <v>0</v>
      </c>
      <c r="OK12" s="21"/>
      <c r="OL12" s="21">
        <f t="shared" si="713"/>
        <v>0</v>
      </c>
      <c r="OM12" s="21"/>
      <c r="ON12" s="21">
        <f t="shared" si="714"/>
        <v>0</v>
      </c>
      <c r="OO12" s="21"/>
      <c r="OP12" s="21">
        <f t="shared" si="714"/>
        <v>0</v>
      </c>
      <c r="OQ12" s="21"/>
      <c r="OR12" s="21">
        <f t="shared" si="714"/>
        <v>0</v>
      </c>
      <c r="OS12" s="21"/>
      <c r="OT12" s="21">
        <f t="shared" si="714"/>
        <v>0</v>
      </c>
      <c r="OU12" s="21"/>
      <c r="OV12" s="21">
        <f t="shared" si="714"/>
        <v>0</v>
      </c>
      <c r="OW12" s="21"/>
      <c r="OX12" s="21">
        <f t="shared" si="714"/>
        <v>0</v>
      </c>
      <c r="OY12" s="21"/>
      <c r="OZ12" s="21">
        <f t="shared" si="714"/>
        <v>0</v>
      </c>
      <c r="PA12" s="21"/>
      <c r="PB12" s="21">
        <f t="shared" si="715"/>
        <v>0</v>
      </c>
      <c r="PC12" s="21"/>
      <c r="PD12" s="21">
        <f t="shared" si="715"/>
        <v>0</v>
      </c>
      <c r="PE12" s="21"/>
      <c r="PF12" s="21">
        <f t="shared" si="715"/>
        <v>0</v>
      </c>
      <c r="PG12" s="21"/>
      <c r="PH12" s="21">
        <f t="shared" si="715"/>
        <v>0</v>
      </c>
      <c r="PI12" s="21"/>
      <c r="PJ12" s="21">
        <f t="shared" si="715"/>
        <v>0</v>
      </c>
      <c r="PK12" s="21"/>
      <c r="PL12" s="21">
        <f t="shared" si="715"/>
        <v>0</v>
      </c>
      <c r="PM12" s="21"/>
      <c r="PN12" s="21">
        <f t="shared" si="716"/>
        <v>0</v>
      </c>
      <c r="PO12" s="21"/>
      <c r="PP12" s="21">
        <f t="shared" si="716"/>
        <v>0</v>
      </c>
      <c r="PQ12" s="21"/>
      <c r="PR12" s="21">
        <f t="shared" si="716"/>
        <v>0</v>
      </c>
      <c r="PS12" s="21"/>
      <c r="PT12" s="21">
        <f t="shared" si="716"/>
        <v>0</v>
      </c>
      <c r="PU12" s="21"/>
      <c r="PV12" s="21">
        <f t="shared" si="716"/>
        <v>0</v>
      </c>
      <c r="PW12" s="21"/>
      <c r="PX12" s="21">
        <f t="shared" si="716"/>
        <v>0</v>
      </c>
      <c r="PY12" s="21"/>
      <c r="PZ12" s="21">
        <f t="shared" si="717"/>
        <v>0</v>
      </c>
      <c r="QA12" s="21"/>
      <c r="QB12" s="21">
        <f t="shared" si="717"/>
        <v>0</v>
      </c>
      <c r="QC12" s="21"/>
      <c r="QD12" s="21">
        <f t="shared" si="717"/>
        <v>0</v>
      </c>
      <c r="QE12" s="21"/>
      <c r="QF12" s="21">
        <f t="shared" si="717"/>
        <v>0</v>
      </c>
      <c r="QG12" s="21"/>
      <c r="QH12" s="21">
        <f t="shared" si="717"/>
        <v>0</v>
      </c>
      <c r="QI12" s="21"/>
      <c r="QJ12" s="21">
        <f t="shared" si="717"/>
        <v>0</v>
      </c>
      <c r="QK12" s="21"/>
      <c r="QL12" s="21">
        <f t="shared" si="718"/>
        <v>0</v>
      </c>
      <c r="QM12" s="21"/>
      <c r="QN12" s="21">
        <f t="shared" si="718"/>
        <v>0</v>
      </c>
      <c r="QO12" s="21"/>
      <c r="QP12" s="21">
        <f t="shared" si="718"/>
        <v>0</v>
      </c>
      <c r="QQ12" s="21"/>
      <c r="QR12" s="21">
        <f t="shared" si="718"/>
        <v>0</v>
      </c>
      <c r="QS12" s="21"/>
      <c r="QT12" s="21">
        <f t="shared" si="718"/>
        <v>0</v>
      </c>
      <c r="QU12" s="21"/>
      <c r="QV12" s="21">
        <f t="shared" si="718"/>
        <v>0</v>
      </c>
      <c r="QW12" s="21"/>
      <c r="QX12" s="21">
        <f t="shared" si="719"/>
        <v>0</v>
      </c>
      <c r="QY12" s="21"/>
      <c r="QZ12" s="21">
        <f t="shared" si="719"/>
        <v>0</v>
      </c>
      <c r="RA12" s="21"/>
      <c r="RB12" s="21">
        <f t="shared" si="719"/>
        <v>0</v>
      </c>
      <c r="RC12" s="21">
        <v>2</v>
      </c>
      <c r="RD12" s="21">
        <f t="shared" si="719"/>
        <v>0</v>
      </c>
      <c r="RE12" s="21">
        <v>28</v>
      </c>
      <c r="RF12" s="21">
        <f t="shared" si="719"/>
        <v>0</v>
      </c>
      <c r="RG12" s="21">
        <v>22</v>
      </c>
      <c r="RH12" s="21">
        <f t="shared" si="719"/>
        <v>0</v>
      </c>
      <c r="RI12" s="21">
        <v>27</v>
      </c>
      <c r="RJ12" s="21">
        <f t="shared" si="720"/>
        <v>0</v>
      </c>
      <c r="RK12" s="21">
        <v>23</v>
      </c>
      <c r="RL12" s="21">
        <f t="shared" si="721"/>
        <v>0</v>
      </c>
      <c r="RM12" s="21">
        <v>25</v>
      </c>
      <c r="RN12" s="21">
        <f t="shared" si="722"/>
        <v>0</v>
      </c>
      <c r="RO12" s="21">
        <v>29</v>
      </c>
      <c r="RP12" s="21">
        <f t="shared" si="723"/>
        <v>0</v>
      </c>
      <c r="RQ12" s="21">
        <v>38</v>
      </c>
      <c r="RR12" s="21">
        <f t="shared" si="724"/>
        <v>0</v>
      </c>
      <c r="RS12" s="21"/>
      <c r="RT12" s="21">
        <f t="shared" si="725"/>
        <v>0</v>
      </c>
      <c r="RU12" s="21">
        <v>35</v>
      </c>
      <c r="RV12" s="21">
        <f t="shared" si="726"/>
        <v>0</v>
      </c>
      <c r="RW12" s="21">
        <v>24</v>
      </c>
      <c r="RX12" s="21">
        <f t="shared" si="727"/>
        <v>0</v>
      </c>
      <c r="RY12" s="21"/>
      <c r="RZ12" s="21">
        <f t="shared" si="728"/>
        <v>0</v>
      </c>
      <c r="SA12" s="21"/>
      <c r="SB12" s="21">
        <f t="shared" si="729"/>
        <v>0</v>
      </c>
      <c r="SC12" s="21"/>
      <c r="SD12" s="21">
        <f t="shared" si="730"/>
        <v>0</v>
      </c>
      <c r="SE12" s="21"/>
      <c r="SF12" s="21">
        <f t="shared" si="731"/>
        <v>0</v>
      </c>
      <c r="SG12" s="21"/>
      <c r="SH12" s="21">
        <f t="shared" si="732"/>
        <v>0</v>
      </c>
      <c r="SI12" s="21"/>
      <c r="SJ12" s="21">
        <f t="shared" si="733"/>
        <v>0</v>
      </c>
      <c r="SK12" s="21"/>
      <c r="SL12" s="21">
        <f t="shared" si="734"/>
        <v>0</v>
      </c>
      <c r="SM12" s="21"/>
      <c r="SN12" s="21">
        <f t="shared" si="735"/>
        <v>0</v>
      </c>
      <c r="SO12" s="21"/>
      <c r="SP12" s="21">
        <f t="shared" si="736"/>
        <v>0</v>
      </c>
      <c r="SQ12" s="21"/>
      <c r="SR12" s="21">
        <f t="shared" si="737"/>
        <v>0</v>
      </c>
      <c r="SS12" s="21"/>
      <c r="ST12" s="21">
        <f t="shared" si="738"/>
        <v>0</v>
      </c>
      <c r="SU12" s="21"/>
      <c r="SV12" s="21">
        <f t="shared" si="739"/>
        <v>0</v>
      </c>
      <c r="SW12" s="21"/>
      <c r="SX12" s="21">
        <f t="shared" si="740"/>
        <v>0</v>
      </c>
      <c r="SY12" s="21"/>
      <c r="SZ12" s="21">
        <f t="shared" si="741"/>
        <v>0</v>
      </c>
      <c r="TA12" s="21"/>
      <c r="TB12" s="21">
        <f t="shared" si="742"/>
        <v>0</v>
      </c>
      <c r="TC12" s="21"/>
      <c r="TD12" s="21">
        <f t="shared" si="743"/>
        <v>0</v>
      </c>
      <c r="TE12" s="21"/>
      <c r="TF12" s="21">
        <f t="shared" si="744"/>
        <v>0</v>
      </c>
      <c r="TG12" s="21"/>
      <c r="TH12" s="21">
        <f t="shared" si="745"/>
        <v>0</v>
      </c>
      <c r="TI12" s="21"/>
      <c r="TJ12" s="21">
        <f t="shared" si="746"/>
        <v>0</v>
      </c>
      <c r="TK12" s="21"/>
      <c r="TL12" s="21">
        <f t="shared" si="747"/>
        <v>0</v>
      </c>
      <c r="TM12" s="21"/>
      <c r="TN12" s="21">
        <f t="shared" si="748"/>
        <v>0</v>
      </c>
      <c r="TO12" s="21"/>
      <c r="TP12" s="21">
        <f t="shared" si="749"/>
        <v>0</v>
      </c>
      <c r="TQ12" s="21"/>
      <c r="TR12" s="21">
        <f t="shared" si="750"/>
        <v>0</v>
      </c>
      <c r="TS12" s="21"/>
      <c r="TT12" s="21">
        <f t="shared" si="751"/>
        <v>0</v>
      </c>
      <c r="TU12" s="21"/>
      <c r="TV12" s="21">
        <f t="shared" si="752"/>
        <v>0</v>
      </c>
      <c r="TW12" s="21"/>
      <c r="TX12" s="21">
        <f t="shared" si="753"/>
        <v>0</v>
      </c>
      <c r="TY12" s="21"/>
      <c r="TZ12" s="21">
        <f t="shared" si="754"/>
        <v>0</v>
      </c>
      <c r="UA12" s="21"/>
      <c r="UB12" s="21">
        <f t="shared" si="755"/>
        <v>0</v>
      </c>
      <c r="UC12" s="21"/>
      <c r="UD12" s="21">
        <f t="shared" si="756"/>
        <v>0</v>
      </c>
      <c r="UE12" s="21"/>
      <c r="UF12" s="21">
        <f t="shared" si="757"/>
        <v>0</v>
      </c>
      <c r="UG12" s="21"/>
      <c r="UH12" s="21">
        <f t="shared" si="758"/>
        <v>0</v>
      </c>
      <c r="UI12" s="21"/>
      <c r="UJ12" s="21">
        <f t="shared" si="759"/>
        <v>0</v>
      </c>
      <c r="UK12" s="21"/>
      <c r="UL12" s="21">
        <f t="shared" si="760"/>
        <v>0</v>
      </c>
      <c r="UM12" s="21"/>
      <c r="UN12" s="21">
        <f t="shared" si="761"/>
        <v>0</v>
      </c>
      <c r="UO12" s="21"/>
      <c r="UP12" s="21">
        <f t="shared" si="762"/>
        <v>0</v>
      </c>
      <c r="UQ12" s="21"/>
      <c r="UR12" s="21">
        <f t="shared" si="763"/>
        <v>0</v>
      </c>
      <c r="US12" s="21"/>
      <c r="UT12" s="21">
        <f t="shared" si="764"/>
        <v>0</v>
      </c>
      <c r="UU12" s="21"/>
      <c r="UV12" s="21">
        <f t="shared" si="765"/>
        <v>0</v>
      </c>
      <c r="UW12" s="21"/>
      <c r="UX12" s="21">
        <f t="shared" si="766"/>
        <v>0</v>
      </c>
      <c r="UY12" s="21"/>
      <c r="UZ12" s="21">
        <f t="shared" si="767"/>
        <v>0</v>
      </c>
      <c r="VA12" s="21"/>
      <c r="VB12" s="21">
        <f t="shared" si="768"/>
        <v>0</v>
      </c>
      <c r="VC12" s="21"/>
      <c r="VD12" s="21">
        <f t="shared" si="769"/>
        <v>0</v>
      </c>
      <c r="VE12" s="21"/>
      <c r="VF12" s="21">
        <f t="shared" si="770"/>
        <v>0</v>
      </c>
      <c r="VG12" s="21"/>
      <c r="VH12" s="21">
        <f t="shared" si="771"/>
        <v>0</v>
      </c>
      <c r="VI12" s="21"/>
      <c r="VJ12" s="21">
        <f t="shared" si="772"/>
        <v>0</v>
      </c>
      <c r="VK12" s="21"/>
      <c r="VL12" s="21">
        <f t="shared" si="773"/>
        <v>0</v>
      </c>
      <c r="VM12" s="21"/>
      <c r="VN12" s="21">
        <f t="shared" si="774"/>
        <v>0</v>
      </c>
      <c r="VO12" s="21"/>
      <c r="VP12" s="21">
        <f t="shared" si="775"/>
        <v>0</v>
      </c>
      <c r="VQ12" s="21"/>
      <c r="VR12" s="21">
        <f t="shared" si="714"/>
        <v>0</v>
      </c>
      <c r="VS12" s="21"/>
      <c r="VT12" s="21">
        <f t="shared" si="776"/>
        <v>0</v>
      </c>
      <c r="VU12" s="21"/>
      <c r="VV12" s="21">
        <f t="shared" si="776"/>
        <v>0</v>
      </c>
      <c r="VW12" s="21"/>
      <c r="VX12" s="21">
        <f t="shared" si="777"/>
        <v>0</v>
      </c>
      <c r="VY12" s="21"/>
      <c r="VZ12" s="21">
        <f t="shared" si="777"/>
        <v>0</v>
      </c>
      <c r="WA12" s="21"/>
      <c r="WB12" s="21">
        <f t="shared" si="777"/>
        <v>0</v>
      </c>
      <c r="WC12" s="21"/>
      <c r="WD12" s="21">
        <f t="shared" si="777"/>
        <v>0</v>
      </c>
      <c r="WE12" s="21"/>
      <c r="WF12" s="21">
        <f t="shared" si="777"/>
        <v>0</v>
      </c>
      <c r="WG12" s="21"/>
      <c r="WH12" s="21">
        <f t="shared" si="777"/>
        <v>0</v>
      </c>
      <c r="WI12" s="21"/>
      <c r="WJ12" s="21">
        <f t="shared" si="777"/>
        <v>0</v>
      </c>
      <c r="WK12" s="21"/>
      <c r="WL12" s="21">
        <f t="shared" si="777"/>
        <v>0</v>
      </c>
      <c r="WM12" s="21"/>
      <c r="WN12" s="21">
        <f t="shared" si="778"/>
        <v>0</v>
      </c>
      <c r="WO12" s="21"/>
      <c r="WP12" s="21">
        <f t="shared" si="778"/>
        <v>0</v>
      </c>
      <c r="WQ12" s="21"/>
      <c r="WR12" s="21">
        <f t="shared" si="778"/>
        <v>0</v>
      </c>
      <c r="WS12" s="21"/>
      <c r="WT12" s="21">
        <f t="shared" si="778"/>
        <v>0</v>
      </c>
      <c r="WU12" s="21"/>
      <c r="WV12" s="21">
        <f t="shared" si="778"/>
        <v>0</v>
      </c>
      <c r="WW12" s="21"/>
      <c r="WX12" s="21">
        <f t="shared" si="778"/>
        <v>0</v>
      </c>
      <c r="WY12" s="21"/>
      <c r="WZ12" s="21">
        <f t="shared" si="778"/>
        <v>0</v>
      </c>
      <c r="XA12" s="21"/>
      <c r="XB12" s="21">
        <f t="shared" si="778"/>
        <v>0</v>
      </c>
      <c r="XC12" s="21"/>
      <c r="XD12" s="21">
        <f t="shared" si="779"/>
        <v>0</v>
      </c>
      <c r="XE12" s="21"/>
      <c r="XF12" s="21">
        <f t="shared" si="779"/>
        <v>0</v>
      </c>
      <c r="XG12" s="21"/>
      <c r="XH12" s="21">
        <f t="shared" si="779"/>
        <v>0</v>
      </c>
      <c r="XI12" s="21"/>
      <c r="XJ12" s="21">
        <f t="shared" si="779"/>
        <v>0</v>
      </c>
      <c r="XK12" s="21"/>
      <c r="XL12" s="21">
        <f t="shared" si="779"/>
        <v>0</v>
      </c>
      <c r="XM12" s="21"/>
      <c r="XN12" s="21">
        <f t="shared" si="779"/>
        <v>0</v>
      </c>
      <c r="XO12" s="21"/>
      <c r="XP12" s="21">
        <f t="shared" si="779"/>
        <v>0</v>
      </c>
      <c r="XQ12" s="21"/>
      <c r="XR12" s="21">
        <f t="shared" si="779"/>
        <v>0</v>
      </c>
      <c r="XS12" s="21"/>
      <c r="XT12" s="21">
        <f t="shared" si="776"/>
        <v>0</v>
      </c>
      <c r="XU12" s="21"/>
      <c r="XV12" s="21">
        <f t="shared" si="776"/>
        <v>0</v>
      </c>
      <c r="XW12" s="21"/>
      <c r="XX12" s="21">
        <f t="shared" si="776"/>
        <v>0</v>
      </c>
      <c r="XY12" s="21"/>
      <c r="XZ12" s="21">
        <f t="shared" si="776"/>
        <v>0</v>
      </c>
      <c r="YA12" s="21"/>
      <c r="YB12" s="21">
        <f t="shared" si="780"/>
        <v>0</v>
      </c>
      <c r="YC12" s="21"/>
      <c r="YD12" s="21">
        <f t="shared" si="781"/>
        <v>0</v>
      </c>
      <c r="YE12" s="21"/>
      <c r="YF12" s="21">
        <f t="shared" si="782"/>
        <v>0</v>
      </c>
      <c r="YG12" s="21"/>
      <c r="YH12" s="21">
        <f t="shared" si="783"/>
        <v>0</v>
      </c>
      <c r="YI12" s="21"/>
      <c r="YJ12" s="21">
        <f t="shared" si="784"/>
        <v>0</v>
      </c>
      <c r="YK12" s="21"/>
      <c r="YL12" s="21">
        <f t="shared" si="785"/>
        <v>0</v>
      </c>
      <c r="YM12" s="21"/>
      <c r="YN12" s="21">
        <f t="shared" si="786"/>
        <v>0</v>
      </c>
      <c r="YO12" s="21"/>
      <c r="YP12" s="21">
        <f t="shared" si="787"/>
        <v>0</v>
      </c>
      <c r="YQ12" s="21"/>
      <c r="YR12" s="21">
        <f t="shared" si="788"/>
        <v>0</v>
      </c>
      <c r="YS12" s="21"/>
      <c r="YT12" s="21">
        <f t="shared" si="789"/>
        <v>0</v>
      </c>
      <c r="YU12" s="21"/>
      <c r="YV12" s="21">
        <f t="shared" si="790"/>
        <v>0</v>
      </c>
      <c r="YW12" s="21"/>
      <c r="YX12" s="21">
        <f t="shared" si="791"/>
        <v>0</v>
      </c>
      <c r="YY12" s="21"/>
      <c r="YZ12" s="21">
        <f t="shared" si="776"/>
        <v>0</v>
      </c>
      <c r="ZA12" s="21"/>
      <c r="ZB12" s="21">
        <f t="shared" si="792"/>
        <v>0</v>
      </c>
      <c r="ZC12" s="21"/>
      <c r="ZD12" s="21">
        <f t="shared" si="793"/>
        <v>0</v>
      </c>
      <c r="ZE12" s="21"/>
      <c r="ZF12" s="21">
        <f t="shared" si="794"/>
        <v>0</v>
      </c>
      <c r="ZG12" s="21"/>
      <c r="ZH12" s="21">
        <f t="shared" si="795"/>
        <v>0</v>
      </c>
      <c r="ZI12" s="21"/>
      <c r="ZJ12" s="21">
        <f t="shared" si="796"/>
        <v>0</v>
      </c>
      <c r="ZK12" s="21"/>
      <c r="ZL12" s="21">
        <f t="shared" si="797"/>
        <v>0</v>
      </c>
      <c r="ZM12" s="21"/>
      <c r="ZN12" s="21">
        <f t="shared" si="798"/>
        <v>0</v>
      </c>
      <c r="ZO12" s="21"/>
      <c r="ZP12" s="21">
        <f t="shared" si="799"/>
        <v>0</v>
      </c>
      <c r="ZQ12" s="21"/>
      <c r="ZR12" s="21">
        <f t="shared" si="800"/>
        <v>0</v>
      </c>
      <c r="ZS12" s="21"/>
      <c r="ZT12" s="21">
        <f t="shared" si="776"/>
        <v>0</v>
      </c>
      <c r="ZU12" s="21"/>
      <c r="ZV12" s="21">
        <f t="shared" si="801"/>
        <v>0</v>
      </c>
      <c r="ZW12" s="21"/>
      <c r="ZX12" s="21">
        <f t="shared" si="802"/>
        <v>0</v>
      </c>
      <c r="ZY12" s="21"/>
      <c r="ZZ12" s="21">
        <f t="shared" si="802"/>
        <v>0</v>
      </c>
      <c r="AAA12" s="21"/>
      <c r="AAB12" s="21">
        <f t="shared" si="803"/>
        <v>0</v>
      </c>
      <c r="AAC12" s="21"/>
      <c r="AAD12" s="21">
        <f t="shared" si="803"/>
        <v>0</v>
      </c>
      <c r="AAE12" s="21"/>
      <c r="AAF12" s="21">
        <f t="shared" si="804"/>
        <v>0</v>
      </c>
      <c r="AAG12" s="21"/>
      <c r="AAH12" s="21">
        <f t="shared" si="804"/>
        <v>0</v>
      </c>
      <c r="AAI12" s="21"/>
      <c r="AAJ12" s="21">
        <f t="shared" si="805"/>
        <v>0</v>
      </c>
      <c r="AAK12" s="21"/>
      <c r="AAL12" s="21">
        <f t="shared" si="805"/>
        <v>0</v>
      </c>
      <c r="AAM12" s="21"/>
      <c r="AAN12" s="21">
        <f t="shared" si="806"/>
        <v>0</v>
      </c>
      <c r="AAO12" s="21"/>
      <c r="AAP12" s="21">
        <f t="shared" si="806"/>
        <v>0</v>
      </c>
      <c r="AAQ12" s="21"/>
      <c r="AAR12" s="21">
        <f t="shared" si="807"/>
        <v>0</v>
      </c>
      <c r="AAS12" s="21"/>
      <c r="AAT12" s="21">
        <f t="shared" si="807"/>
        <v>0</v>
      </c>
      <c r="AAU12" s="21"/>
      <c r="AAV12" s="21">
        <f t="shared" si="808"/>
        <v>0</v>
      </c>
      <c r="AAW12" s="21"/>
      <c r="AAX12" s="21">
        <f t="shared" si="808"/>
        <v>0</v>
      </c>
      <c r="AAY12" s="21"/>
      <c r="AAZ12" s="21">
        <f t="shared" si="809"/>
        <v>0</v>
      </c>
      <c r="ABA12" s="21"/>
      <c r="ABB12" s="21">
        <f t="shared" si="809"/>
        <v>0</v>
      </c>
      <c r="ABC12" s="21"/>
      <c r="ABD12" s="21">
        <f t="shared" si="810"/>
        <v>0</v>
      </c>
      <c r="ABE12" s="21"/>
      <c r="ABF12" s="21">
        <f t="shared" si="810"/>
        <v>0</v>
      </c>
      <c r="ABG12" s="21"/>
      <c r="ABH12" s="21">
        <f t="shared" si="811"/>
        <v>0</v>
      </c>
      <c r="ABI12" s="21"/>
      <c r="ABJ12" s="21">
        <f t="shared" si="811"/>
        <v>0</v>
      </c>
      <c r="ABK12" s="21"/>
      <c r="ABL12" s="21">
        <f t="shared" si="812"/>
        <v>0</v>
      </c>
      <c r="ABM12" s="21"/>
      <c r="ABN12" s="21">
        <f t="shared" si="812"/>
        <v>0</v>
      </c>
      <c r="ABO12" s="21"/>
      <c r="ABP12" s="21">
        <f t="shared" si="813"/>
        <v>0</v>
      </c>
      <c r="ABQ12" s="21"/>
      <c r="ABR12" s="21">
        <f t="shared" si="813"/>
        <v>0</v>
      </c>
      <c r="ABS12" s="21"/>
      <c r="ABT12" s="21">
        <f t="shared" si="814"/>
        <v>0</v>
      </c>
      <c r="ABU12" s="21"/>
      <c r="ABV12" s="21">
        <f t="shared" si="814"/>
        <v>0</v>
      </c>
      <c r="ABW12" s="21"/>
      <c r="ABX12" s="21">
        <f t="shared" si="815"/>
        <v>0</v>
      </c>
      <c r="ABY12" s="21"/>
      <c r="ABZ12" s="21">
        <f t="shared" si="815"/>
        <v>0</v>
      </c>
      <c r="ACA12" s="21"/>
      <c r="ACB12" s="21">
        <f t="shared" si="816"/>
        <v>0</v>
      </c>
      <c r="ACC12" s="21"/>
      <c r="ACD12" s="21">
        <f t="shared" si="816"/>
        <v>0</v>
      </c>
      <c r="ACE12" s="21"/>
      <c r="ACF12" s="21">
        <f t="shared" si="817"/>
        <v>0</v>
      </c>
      <c r="ACG12" s="21"/>
      <c r="ACH12" s="21">
        <f t="shared" si="817"/>
        <v>0</v>
      </c>
      <c r="ACI12" s="21"/>
      <c r="ACJ12" s="21">
        <f t="shared" si="818"/>
        <v>0</v>
      </c>
      <c r="ACK12" s="21"/>
      <c r="ACL12" s="21">
        <f t="shared" si="818"/>
        <v>0</v>
      </c>
      <c r="ACM12" s="21"/>
      <c r="ACN12" s="21">
        <f t="shared" si="819"/>
        <v>0</v>
      </c>
      <c r="ACO12" s="21"/>
      <c r="ACP12" s="21">
        <f t="shared" si="819"/>
        <v>0</v>
      </c>
      <c r="ACQ12" s="21"/>
      <c r="ACR12" s="21">
        <f t="shared" si="820"/>
        <v>0</v>
      </c>
      <c r="ACS12" s="21"/>
      <c r="ACT12" s="21">
        <f t="shared" si="820"/>
        <v>0</v>
      </c>
      <c r="ACU12" s="21"/>
      <c r="ACV12" s="21">
        <f t="shared" si="821"/>
        <v>0</v>
      </c>
      <c r="ACW12" s="21"/>
      <c r="ACX12" s="21">
        <f t="shared" si="821"/>
        <v>0</v>
      </c>
      <c r="ACY12" s="21"/>
      <c r="ACZ12" s="21">
        <f t="shared" si="822"/>
        <v>0</v>
      </c>
      <c r="ADA12" s="21"/>
      <c r="ADB12" s="21">
        <f t="shared" si="822"/>
        <v>0</v>
      </c>
      <c r="ADC12" s="21"/>
      <c r="ADD12" s="21">
        <f t="shared" si="823"/>
        <v>0</v>
      </c>
      <c r="ADE12" s="21"/>
      <c r="ADF12" s="21">
        <f t="shared" si="823"/>
        <v>0</v>
      </c>
      <c r="ADG12" s="21"/>
      <c r="ADH12" s="21">
        <f t="shared" si="824"/>
        <v>0</v>
      </c>
      <c r="ADI12" s="21"/>
      <c r="ADJ12" s="21">
        <f t="shared" si="824"/>
        <v>0</v>
      </c>
      <c r="ADK12" s="21"/>
      <c r="ADL12" s="21">
        <f t="shared" si="825"/>
        <v>0</v>
      </c>
      <c r="ADM12" s="21"/>
      <c r="ADN12" s="21">
        <f t="shared" si="825"/>
        <v>0</v>
      </c>
      <c r="ADO12" s="21"/>
      <c r="ADP12" s="21">
        <f t="shared" si="825"/>
        <v>0</v>
      </c>
      <c r="ADQ12" s="21"/>
      <c r="ADR12" s="21">
        <f t="shared" si="825"/>
        <v>0</v>
      </c>
      <c r="ADS12" s="21"/>
      <c r="ADT12" s="21">
        <f t="shared" si="825"/>
        <v>0</v>
      </c>
      <c r="ADU12" s="21"/>
      <c r="ADV12" s="21">
        <f t="shared" si="826"/>
        <v>0</v>
      </c>
      <c r="ADW12" s="21"/>
      <c r="ADX12" s="21">
        <f t="shared" si="826"/>
        <v>0</v>
      </c>
      <c r="ADY12" s="21"/>
      <c r="ADZ12" s="21">
        <f t="shared" si="826"/>
        <v>0</v>
      </c>
      <c r="AEA12" s="21"/>
      <c r="AEB12" s="21">
        <f t="shared" si="826"/>
        <v>0</v>
      </c>
      <c r="AEC12" s="21"/>
      <c r="AED12" s="21">
        <f t="shared" si="827"/>
        <v>0</v>
      </c>
      <c r="AEE12" s="21"/>
      <c r="AEF12" s="21">
        <f t="shared" si="827"/>
        <v>0</v>
      </c>
      <c r="AEG12" s="21"/>
      <c r="AEH12" s="21">
        <f t="shared" si="827"/>
        <v>0</v>
      </c>
      <c r="AEI12" s="21"/>
      <c r="AEJ12" s="21">
        <f t="shared" si="827"/>
        <v>0</v>
      </c>
      <c r="AEK12" s="21"/>
      <c r="AEL12" s="21">
        <f t="shared" si="827"/>
        <v>0</v>
      </c>
      <c r="AEM12" s="21"/>
      <c r="AEN12" s="21">
        <f t="shared" si="828"/>
        <v>0</v>
      </c>
      <c r="AEO12" s="21"/>
      <c r="AEP12" s="21">
        <f t="shared" si="828"/>
        <v>0</v>
      </c>
      <c r="AEQ12" s="21"/>
      <c r="AER12" s="21">
        <f t="shared" si="828"/>
        <v>0</v>
      </c>
      <c r="AES12" s="21"/>
      <c r="AET12" s="21">
        <f t="shared" si="828"/>
        <v>0</v>
      </c>
      <c r="AEU12" s="21"/>
      <c r="AEV12" s="21">
        <f t="shared" si="829"/>
        <v>0</v>
      </c>
      <c r="AEW12" s="21"/>
      <c r="AEX12" s="21">
        <f t="shared" si="829"/>
        <v>0</v>
      </c>
      <c r="AEY12" s="21"/>
      <c r="AEZ12" s="21">
        <f t="shared" si="829"/>
        <v>0</v>
      </c>
      <c r="AFA12" s="21"/>
      <c r="AFB12" s="21">
        <f t="shared" si="829"/>
        <v>0</v>
      </c>
      <c r="AFC12" s="21"/>
      <c r="AFD12" s="21">
        <f t="shared" si="829"/>
        <v>0</v>
      </c>
      <c r="AFE12" s="21"/>
      <c r="AFF12" s="21">
        <f t="shared" si="830"/>
        <v>0</v>
      </c>
      <c r="AFG12" s="21"/>
      <c r="AFH12" s="21">
        <f t="shared" si="830"/>
        <v>0</v>
      </c>
      <c r="AFI12" s="21"/>
      <c r="AFJ12" s="21">
        <f t="shared" si="830"/>
        <v>0</v>
      </c>
      <c r="AFK12" s="21"/>
      <c r="AFL12" s="21">
        <f t="shared" si="830"/>
        <v>0</v>
      </c>
      <c r="AFM12" s="21"/>
      <c r="AFN12" s="21">
        <f t="shared" si="831"/>
        <v>0</v>
      </c>
      <c r="AFO12" s="21"/>
      <c r="AFP12" s="21">
        <f t="shared" si="831"/>
        <v>0</v>
      </c>
      <c r="AFQ12" s="21"/>
      <c r="AFR12" s="21">
        <f t="shared" si="831"/>
        <v>0</v>
      </c>
      <c r="AFS12" s="21"/>
      <c r="AFT12" s="21">
        <f t="shared" si="831"/>
        <v>0</v>
      </c>
      <c r="AFU12" s="21"/>
      <c r="AFV12" s="21">
        <f t="shared" si="831"/>
        <v>0</v>
      </c>
      <c r="AFW12" s="21"/>
      <c r="AFX12" s="21">
        <f t="shared" si="832"/>
        <v>0</v>
      </c>
      <c r="AFY12" s="21"/>
      <c r="AFZ12" s="21">
        <f t="shared" si="832"/>
        <v>0</v>
      </c>
      <c r="AGA12" s="21"/>
      <c r="AGB12" s="21">
        <f t="shared" si="832"/>
        <v>0</v>
      </c>
      <c r="AGC12" s="21"/>
      <c r="AGD12" s="21">
        <f t="shared" si="832"/>
        <v>0</v>
      </c>
      <c r="AGE12" s="21"/>
      <c r="AGF12" s="21">
        <f t="shared" si="833"/>
        <v>0</v>
      </c>
      <c r="AGG12" s="21"/>
      <c r="AGH12" s="21">
        <f t="shared" si="833"/>
        <v>0</v>
      </c>
      <c r="AGI12" s="21"/>
      <c r="AGJ12" s="21">
        <f t="shared" si="833"/>
        <v>0</v>
      </c>
      <c r="AGK12" s="21"/>
      <c r="AGL12" s="21">
        <f t="shared" si="833"/>
        <v>0</v>
      </c>
      <c r="AGM12" s="21"/>
      <c r="AGN12" s="21">
        <f t="shared" si="833"/>
        <v>0</v>
      </c>
      <c r="AGO12" s="21"/>
      <c r="AGP12" s="21">
        <f t="shared" si="834"/>
        <v>0</v>
      </c>
      <c r="AGQ12" s="21"/>
      <c r="AGR12" s="21">
        <f t="shared" si="834"/>
        <v>0</v>
      </c>
      <c r="AGS12" s="21"/>
      <c r="AGT12" s="21">
        <f t="shared" si="834"/>
        <v>0</v>
      </c>
      <c r="AGU12" s="21"/>
      <c r="AGV12" s="21">
        <f t="shared" si="834"/>
        <v>0</v>
      </c>
      <c r="AGW12" s="21"/>
      <c r="AGX12" s="21">
        <f t="shared" si="835"/>
        <v>0</v>
      </c>
      <c r="AGY12" s="21"/>
      <c r="AGZ12" s="21">
        <f t="shared" si="835"/>
        <v>0</v>
      </c>
      <c r="AHA12" s="21"/>
      <c r="AHB12" s="21">
        <f t="shared" si="835"/>
        <v>0</v>
      </c>
      <c r="AHC12" s="21"/>
      <c r="AHD12" s="21">
        <f t="shared" si="835"/>
        <v>0</v>
      </c>
      <c r="AHE12" s="21"/>
      <c r="AHF12" s="21">
        <f t="shared" si="835"/>
        <v>0</v>
      </c>
      <c r="AHG12" s="21"/>
      <c r="AHH12" s="21">
        <f t="shared" si="836"/>
        <v>0</v>
      </c>
      <c r="AHI12" s="21"/>
      <c r="AHJ12" s="21">
        <f t="shared" si="836"/>
        <v>0</v>
      </c>
      <c r="AHK12" s="21"/>
      <c r="AHL12" s="21">
        <f t="shared" si="836"/>
        <v>0</v>
      </c>
      <c r="AHM12" s="21"/>
      <c r="AHN12" s="21">
        <f t="shared" si="836"/>
        <v>0</v>
      </c>
      <c r="AHO12" s="21"/>
      <c r="AHP12" s="21">
        <f t="shared" si="837"/>
        <v>0</v>
      </c>
      <c r="AHQ12" s="21"/>
      <c r="AHR12" s="21">
        <f t="shared" si="837"/>
        <v>0</v>
      </c>
      <c r="AHS12" s="21"/>
      <c r="AHT12" s="21">
        <f t="shared" si="837"/>
        <v>0</v>
      </c>
      <c r="AHU12" s="21"/>
      <c r="AHV12" s="21">
        <f t="shared" si="837"/>
        <v>0</v>
      </c>
      <c r="AHW12" s="21"/>
      <c r="AHX12" s="21">
        <f t="shared" si="837"/>
        <v>0</v>
      </c>
      <c r="AHY12" s="21"/>
      <c r="AHZ12" s="21">
        <f t="shared" si="838"/>
        <v>0</v>
      </c>
      <c r="AIA12" s="21"/>
      <c r="AIB12" s="21">
        <f t="shared" si="838"/>
        <v>0</v>
      </c>
      <c r="AIC12" s="21"/>
      <c r="AID12" s="21">
        <f t="shared" si="838"/>
        <v>0</v>
      </c>
      <c r="AIE12" s="21"/>
      <c r="AIF12" s="21">
        <f t="shared" si="838"/>
        <v>0</v>
      </c>
      <c r="AIG12" s="21"/>
      <c r="AIH12" s="21">
        <f t="shared" si="839"/>
        <v>0</v>
      </c>
      <c r="AII12" s="21"/>
      <c r="AIJ12" s="21">
        <f t="shared" si="839"/>
        <v>0</v>
      </c>
      <c r="AIK12" s="21"/>
      <c r="AIL12" s="21">
        <f t="shared" si="839"/>
        <v>0</v>
      </c>
      <c r="AIM12" s="21"/>
      <c r="AIN12" s="21">
        <f t="shared" si="839"/>
        <v>0</v>
      </c>
      <c r="AIO12" s="21"/>
      <c r="AIP12" s="21">
        <f t="shared" si="839"/>
        <v>0</v>
      </c>
      <c r="AIQ12" s="21"/>
      <c r="AIR12" s="21">
        <f t="shared" si="840"/>
        <v>0</v>
      </c>
      <c r="AIS12" s="21"/>
      <c r="AIT12" s="21">
        <f t="shared" si="840"/>
        <v>0</v>
      </c>
      <c r="AIU12" s="21"/>
      <c r="AIV12" s="21">
        <f t="shared" si="840"/>
        <v>0</v>
      </c>
      <c r="AIW12" s="21"/>
      <c r="AIX12" s="21">
        <f t="shared" si="840"/>
        <v>0</v>
      </c>
      <c r="AIY12" s="21"/>
      <c r="AIZ12" s="21">
        <f t="shared" si="776"/>
        <v>0</v>
      </c>
      <c r="AJA12" s="21"/>
    </row>
    <row r="13" spans="2:937" ht="15" x14ac:dyDescent="0.25">
      <c r="B13" s="31">
        <v>8</v>
      </c>
      <c r="C13" s="192" t="s">
        <v>208</v>
      </c>
      <c r="D13" s="67" t="s">
        <v>50</v>
      </c>
      <c r="E13" s="194" t="s">
        <v>542</v>
      </c>
      <c r="F13" s="194" t="str">
        <f>_xlfn.XLOOKUP(D13,'WTG PH-III'!$D$5:$D$198,'WTG PH-III'!$B$5:$B$198,0,0,1)</f>
        <v>PSS-11</v>
      </c>
      <c r="G13" s="22" t="s">
        <v>537</v>
      </c>
      <c r="H13" s="22" t="s">
        <v>541</v>
      </c>
      <c r="I13" s="61">
        <v>13</v>
      </c>
      <c r="J13" s="21">
        <v>253</v>
      </c>
      <c r="K13" s="21">
        <f t="shared" si="517"/>
        <v>253.00000000000006</v>
      </c>
      <c r="L13" s="21">
        <f t="shared" si="518"/>
        <v>253</v>
      </c>
      <c r="M13" s="21">
        <f t="shared" si="519"/>
        <v>0</v>
      </c>
      <c r="N13" s="95">
        <f>VLOOKUP(D13,'WTG PH-III'!$D$5:$U$198,17,0)</f>
        <v>45739</v>
      </c>
      <c r="O13" s="95">
        <f>VLOOKUP(D13,'WTG PH-III'!$D$5:$U$198,18,0)</f>
        <v>45748</v>
      </c>
      <c r="P13" s="21">
        <f t="shared" si="520"/>
        <v>0</v>
      </c>
      <c r="Q13" s="21"/>
      <c r="R13" s="21">
        <f t="shared" si="521"/>
        <v>0</v>
      </c>
      <c r="S13" s="21"/>
      <c r="T13" s="21">
        <f t="shared" si="522"/>
        <v>0</v>
      </c>
      <c r="U13" s="21"/>
      <c r="V13" s="21">
        <f t="shared" si="523"/>
        <v>0</v>
      </c>
      <c r="W13" s="21"/>
      <c r="X13" s="21">
        <f t="shared" si="524"/>
        <v>0</v>
      </c>
      <c r="Y13" s="21"/>
      <c r="Z13" s="21">
        <f t="shared" si="525"/>
        <v>0</v>
      </c>
      <c r="AA13" s="21"/>
      <c r="AB13" s="21">
        <f t="shared" si="526"/>
        <v>0</v>
      </c>
      <c r="AC13" s="21"/>
      <c r="AD13" s="21">
        <f t="shared" si="527"/>
        <v>0</v>
      </c>
      <c r="AE13" s="21"/>
      <c r="AF13" s="21">
        <f t="shared" si="528"/>
        <v>0</v>
      </c>
      <c r="AG13" s="21"/>
      <c r="AH13" s="21">
        <f t="shared" si="529"/>
        <v>0</v>
      </c>
      <c r="AI13" s="21"/>
      <c r="AJ13" s="21">
        <f t="shared" si="530"/>
        <v>0</v>
      </c>
      <c r="AK13" s="21"/>
      <c r="AL13" s="21">
        <f t="shared" si="531"/>
        <v>0</v>
      </c>
      <c r="AM13" s="21"/>
      <c r="AN13" s="21">
        <f t="shared" si="532"/>
        <v>0</v>
      </c>
      <c r="AO13" s="21"/>
      <c r="AP13" s="21">
        <f t="shared" si="533"/>
        <v>0</v>
      </c>
      <c r="AQ13" s="21"/>
      <c r="AR13" s="21">
        <f t="shared" si="534"/>
        <v>0</v>
      </c>
      <c r="AS13" s="21"/>
      <c r="AT13" s="21">
        <f t="shared" si="535"/>
        <v>0</v>
      </c>
      <c r="AU13" s="21"/>
      <c r="AV13" s="21">
        <f t="shared" si="536"/>
        <v>0</v>
      </c>
      <c r="AW13" s="21"/>
      <c r="AX13" s="21">
        <f t="shared" si="537"/>
        <v>0</v>
      </c>
      <c r="AY13" s="21"/>
      <c r="AZ13" s="21">
        <f t="shared" si="538"/>
        <v>0</v>
      </c>
      <c r="BA13" s="21"/>
      <c r="BB13" s="21">
        <f t="shared" si="539"/>
        <v>0</v>
      </c>
      <c r="BC13" s="21"/>
      <c r="BD13" s="21">
        <f t="shared" si="540"/>
        <v>0</v>
      </c>
      <c r="BE13" s="21"/>
      <c r="BF13" s="21">
        <f t="shared" si="541"/>
        <v>0</v>
      </c>
      <c r="BG13" s="21"/>
      <c r="BH13" s="21">
        <f t="shared" si="542"/>
        <v>0</v>
      </c>
      <c r="BI13" s="21"/>
      <c r="BJ13" s="21">
        <f t="shared" si="543"/>
        <v>0</v>
      </c>
      <c r="BK13" s="21"/>
      <c r="BL13" s="21">
        <f t="shared" si="544"/>
        <v>0</v>
      </c>
      <c r="BM13" s="21"/>
      <c r="BN13" s="21">
        <f t="shared" si="545"/>
        <v>0</v>
      </c>
      <c r="BO13" s="21"/>
      <c r="BP13" s="21">
        <f t="shared" si="546"/>
        <v>0</v>
      </c>
      <c r="BQ13" s="21"/>
      <c r="BR13" s="21">
        <f t="shared" si="547"/>
        <v>0</v>
      </c>
      <c r="BS13" s="21"/>
      <c r="BT13" s="21">
        <f t="shared" si="548"/>
        <v>0</v>
      </c>
      <c r="BU13" s="21"/>
      <c r="BV13" s="21">
        <f t="shared" si="549"/>
        <v>0</v>
      </c>
      <c r="BW13" s="21"/>
      <c r="BX13" s="21">
        <f t="shared" si="550"/>
        <v>0</v>
      </c>
      <c r="BY13" s="21"/>
      <c r="BZ13" s="21">
        <f t="shared" si="551"/>
        <v>0</v>
      </c>
      <c r="CA13" s="21"/>
      <c r="CB13" s="21">
        <f t="shared" si="552"/>
        <v>0</v>
      </c>
      <c r="CC13" s="21"/>
      <c r="CD13" s="21">
        <f t="shared" si="553"/>
        <v>0</v>
      </c>
      <c r="CE13" s="21"/>
      <c r="CF13" s="21">
        <f t="shared" si="554"/>
        <v>0</v>
      </c>
      <c r="CG13" s="21"/>
      <c r="CH13" s="21">
        <f t="shared" si="555"/>
        <v>0</v>
      </c>
      <c r="CI13" s="21"/>
      <c r="CJ13" s="21">
        <f t="shared" si="556"/>
        <v>0</v>
      </c>
      <c r="CK13" s="21"/>
      <c r="CL13" s="21">
        <f t="shared" si="557"/>
        <v>0</v>
      </c>
      <c r="CM13" s="21"/>
      <c r="CN13" s="21">
        <f t="shared" si="558"/>
        <v>0</v>
      </c>
      <c r="CO13" s="21"/>
      <c r="CP13" s="21">
        <f t="shared" si="559"/>
        <v>0</v>
      </c>
      <c r="CQ13" s="21"/>
      <c r="CR13" s="21">
        <f t="shared" si="560"/>
        <v>0</v>
      </c>
      <c r="CS13" s="21"/>
      <c r="CT13" s="21">
        <f t="shared" si="561"/>
        <v>0</v>
      </c>
      <c r="CU13" s="21"/>
      <c r="CV13" s="21">
        <f t="shared" si="562"/>
        <v>0</v>
      </c>
      <c r="CW13" s="21"/>
      <c r="CX13" s="21">
        <f t="shared" si="563"/>
        <v>0</v>
      </c>
      <c r="CY13" s="21"/>
      <c r="CZ13" s="21">
        <f t="shared" si="564"/>
        <v>0</v>
      </c>
      <c r="DA13" s="21"/>
      <c r="DB13" s="21">
        <f t="shared" si="565"/>
        <v>0</v>
      </c>
      <c r="DC13" s="21"/>
      <c r="DD13" s="21">
        <f t="shared" si="566"/>
        <v>0</v>
      </c>
      <c r="DE13" s="21"/>
      <c r="DF13" s="21">
        <f t="shared" si="567"/>
        <v>0</v>
      </c>
      <c r="DG13" s="21"/>
      <c r="DH13" s="21">
        <f t="shared" si="568"/>
        <v>0</v>
      </c>
      <c r="DI13" s="21"/>
      <c r="DJ13" s="21">
        <f t="shared" si="569"/>
        <v>0</v>
      </c>
      <c r="DK13" s="21"/>
      <c r="DL13" s="21">
        <f t="shared" si="570"/>
        <v>0</v>
      </c>
      <c r="DM13" s="21"/>
      <c r="DN13" s="21">
        <f t="shared" si="571"/>
        <v>0</v>
      </c>
      <c r="DO13" s="21"/>
      <c r="DP13" s="21">
        <f t="shared" si="572"/>
        <v>0</v>
      </c>
      <c r="DQ13" s="21"/>
      <c r="DR13" s="21">
        <f t="shared" si="573"/>
        <v>0</v>
      </c>
      <c r="DS13" s="21"/>
      <c r="DT13" s="21">
        <f t="shared" si="574"/>
        <v>0</v>
      </c>
      <c r="DU13" s="21"/>
      <c r="DV13" s="21">
        <f t="shared" si="575"/>
        <v>0</v>
      </c>
      <c r="DW13" s="21"/>
      <c r="DX13" s="21">
        <f t="shared" si="576"/>
        <v>0</v>
      </c>
      <c r="DY13" s="21"/>
      <c r="DZ13" s="21">
        <f t="shared" si="577"/>
        <v>0</v>
      </c>
      <c r="EA13" s="21"/>
      <c r="EB13" s="21">
        <f t="shared" si="578"/>
        <v>0</v>
      </c>
      <c r="EC13" s="21"/>
      <c r="ED13" s="21">
        <f t="shared" si="579"/>
        <v>0</v>
      </c>
      <c r="EE13" s="21"/>
      <c r="EF13" s="21">
        <f t="shared" si="580"/>
        <v>0</v>
      </c>
      <c r="EG13" s="21"/>
      <c r="EH13" s="21">
        <f t="shared" si="581"/>
        <v>0</v>
      </c>
      <c r="EI13" s="21"/>
      <c r="EJ13" s="21">
        <f t="shared" si="582"/>
        <v>0</v>
      </c>
      <c r="EK13" s="21"/>
      <c r="EL13" s="21">
        <f t="shared" si="583"/>
        <v>0</v>
      </c>
      <c r="EM13" s="21"/>
      <c r="EN13" s="21">
        <f t="shared" si="584"/>
        <v>0</v>
      </c>
      <c r="EO13" s="21"/>
      <c r="EP13" s="21">
        <f t="shared" si="585"/>
        <v>0</v>
      </c>
      <c r="EQ13" s="21"/>
      <c r="ER13" s="21">
        <f t="shared" si="586"/>
        <v>0</v>
      </c>
      <c r="ES13" s="21"/>
      <c r="ET13" s="21">
        <f t="shared" si="587"/>
        <v>0</v>
      </c>
      <c r="EU13" s="21"/>
      <c r="EV13" s="21">
        <f t="shared" si="588"/>
        <v>0</v>
      </c>
      <c r="EW13" s="21"/>
      <c r="EX13" s="21">
        <f t="shared" si="589"/>
        <v>0</v>
      </c>
      <c r="EY13" s="21"/>
      <c r="EZ13" s="21">
        <f t="shared" si="590"/>
        <v>0</v>
      </c>
      <c r="FA13" s="21"/>
      <c r="FB13" s="21">
        <f t="shared" si="591"/>
        <v>0</v>
      </c>
      <c r="FC13" s="21"/>
      <c r="FD13" s="21">
        <f t="shared" si="592"/>
        <v>0</v>
      </c>
      <c r="FE13" s="21"/>
      <c r="FF13" s="21">
        <f t="shared" si="593"/>
        <v>0</v>
      </c>
      <c r="FG13" s="21"/>
      <c r="FH13" s="21">
        <f t="shared" si="594"/>
        <v>0</v>
      </c>
      <c r="FI13" s="21"/>
      <c r="FJ13" s="21">
        <f t="shared" si="595"/>
        <v>0</v>
      </c>
      <c r="FK13" s="21"/>
      <c r="FL13" s="21">
        <f t="shared" si="596"/>
        <v>0</v>
      </c>
      <c r="FM13" s="21"/>
      <c r="FN13" s="21">
        <f t="shared" si="597"/>
        <v>0</v>
      </c>
      <c r="FO13" s="21"/>
      <c r="FP13" s="21">
        <f t="shared" si="598"/>
        <v>0</v>
      </c>
      <c r="FQ13" s="21"/>
      <c r="FR13" s="21">
        <f t="shared" si="599"/>
        <v>0</v>
      </c>
      <c r="FS13" s="21"/>
      <c r="FT13" s="21">
        <f t="shared" si="600"/>
        <v>0</v>
      </c>
      <c r="FU13" s="21"/>
      <c r="FV13" s="21">
        <f t="shared" si="601"/>
        <v>0</v>
      </c>
      <c r="FW13" s="21"/>
      <c r="FX13" s="21">
        <f t="shared" si="602"/>
        <v>0</v>
      </c>
      <c r="FY13" s="21"/>
      <c r="FZ13" s="21">
        <f t="shared" si="603"/>
        <v>0</v>
      </c>
      <c r="GA13" s="21"/>
      <c r="GB13" s="21">
        <f t="shared" si="604"/>
        <v>0</v>
      </c>
      <c r="GC13" s="21"/>
      <c r="GD13" s="21">
        <f t="shared" si="605"/>
        <v>0</v>
      </c>
      <c r="GE13" s="21"/>
      <c r="GF13" s="21">
        <f t="shared" si="606"/>
        <v>0</v>
      </c>
      <c r="GG13" s="21"/>
      <c r="GH13" s="21">
        <f t="shared" si="607"/>
        <v>0</v>
      </c>
      <c r="GI13" s="21"/>
      <c r="GJ13" s="21">
        <f t="shared" si="608"/>
        <v>0</v>
      </c>
      <c r="GK13" s="21"/>
      <c r="GL13" s="21">
        <f t="shared" si="609"/>
        <v>0</v>
      </c>
      <c r="GM13" s="21"/>
      <c r="GN13" s="21">
        <f t="shared" si="610"/>
        <v>0</v>
      </c>
      <c r="GO13" s="21"/>
      <c r="GP13" s="21">
        <f t="shared" si="611"/>
        <v>0</v>
      </c>
      <c r="GQ13" s="21"/>
      <c r="GR13" s="21">
        <f t="shared" si="612"/>
        <v>0</v>
      </c>
      <c r="GS13" s="21"/>
      <c r="GT13" s="21">
        <f t="shared" si="613"/>
        <v>0</v>
      </c>
      <c r="GU13" s="21"/>
      <c r="GV13" s="21">
        <f t="shared" si="614"/>
        <v>0</v>
      </c>
      <c r="GW13" s="21"/>
      <c r="GX13" s="21">
        <f t="shared" si="615"/>
        <v>25.3</v>
      </c>
      <c r="GY13" s="21"/>
      <c r="GZ13" s="21">
        <f t="shared" si="616"/>
        <v>25.3</v>
      </c>
      <c r="HA13" s="21"/>
      <c r="HB13" s="21">
        <f t="shared" si="617"/>
        <v>25.3</v>
      </c>
      <c r="HC13" s="21"/>
      <c r="HD13" s="21">
        <f t="shared" si="618"/>
        <v>25.3</v>
      </c>
      <c r="HE13" s="21"/>
      <c r="HF13" s="21">
        <f t="shared" si="619"/>
        <v>25.3</v>
      </c>
      <c r="HG13" s="21"/>
      <c r="HH13" s="21">
        <f t="shared" si="620"/>
        <v>25.3</v>
      </c>
      <c r="HI13" s="21"/>
      <c r="HJ13" s="21">
        <f t="shared" si="621"/>
        <v>25.3</v>
      </c>
      <c r="HK13" s="21"/>
      <c r="HL13" s="21">
        <f t="shared" si="622"/>
        <v>25.3</v>
      </c>
      <c r="HM13" s="21"/>
      <c r="HN13" s="21">
        <f t="shared" si="623"/>
        <v>25.3</v>
      </c>
      <c r="HO13" s="21"/>
      <c r="HP13" s="21">
        <f t="shared" si="624"/>
        <v>25.3</v>
      </c>
      <c r="HQ13" s="21"/>
      <c r="HR13" s="21">
        <f t="shared" si="625"/>
        <v>0</v>
      </c>
      <c r="HS13" s="21"/>
      <c r="HT13" s="21">
        <f t="shared" si="626"/>
        <v>0</v>
      </c>
      <c r="HU13" s="21"/>
      <c r="HV13" s="21">
        <f t="shared" si="627"/>
        <v>0</v>
      </c>
      <c r="HW13" s="21"/>
      <c r="HX13" s="21">
        <f t="shared" si="628"/>
        <v>0</v>
      </c>
      <c r="HY13" s="21"/>
      <c r="HZ13" s="21">
        <f t="shared" si="629"/>
        <v>0</v>
      </c>
      <c r="IA13" s="21"/>
      <c r="IB13" s="21">
        <f t="shared" si="630"/>
        <v>0</v>
      </c>
      <c r="IC13" s="21"/>
      <c r="ID13" s="21">
        <f t="shared" si="631"/>
        <v>0</v>
      </c>
      <c r="IE13" s="21">
        <v>12</v>
      </c>
      <c r="IF13" s="21">
        <f t="shared" si="632"/>
        <v>0</v>
      </c>
      <c r="IG13" s="21">
        <v>27</v>
      </c>
      <c r="IH13" s="21">
        <f t="shared" si="633"/>
        <v>0</v>
      </c>
      <c r="II13" s="21">
        <v>33</v>
      </c>
      <c r="IJ13" s="21">
        <f t="shared" si="634"/>
        <v>0</v>
      </c>
      <c r="IK13" s="21">
        <v>28</v>
      </c>
      <c r="IL13" s="21">
        <f t="shared" si="635"/>
        <v>0</v>
      </c>
      <c r="IM13" s="21"/>
      <c r="IN13" s="21">
        <f t="shared" si="636"/>
        <v>0</v>
      </c>
      <c r="IO13" s="21"/>
      <c r="IP13" s="21">
        <f t="shared" si="637"/>
        <v>0</v>
      </c>
      <c r="IQ13" s="21">
        <v>16</v>
      </c>
      <c r="IR13" s="21">
        <f t="shared" si="638"/>
        <v>0</v>
      </c>
      <c r="IS13" s="21">
        <v>15</v>
      </c>
      <c r="IT13" s="21">
        <f t="shared" si="639"/>
        <v>0</v>
      </c>
      <c r="IU13" s="21"/>
      <c r="IV13" s="21">
        <f t="shared" si="640"/>
        <v>0</v>
      </c>
      <c r="IW13" s="21"/>
      <c r="IX13" s="21">
        <f t="shared" si="641"/>
        <v>0</v>
      </c>
      <c r="IY13" s="21"/>
      <c r="IZ13" s="21">
        <f t="shared" si="642"/>
        <v>0</v>
      </c>
      <c r="JA13" s="21">
        <v>13</v>
      </c>
      <c r="JB13" s="21">
        <f t="shared" si="643"/>
        <v>0</v>
      </c>
      <c r="JC13" s="21"/>
      <c r="JD13" s="21">
        <f t="shared" si="644"/>
        <v>0</v>
      </c>
      <c r="JE13" s="21"/>
      <c r="JF13" s="21">
        <f t="shared" si="645"/>
        <v>0</v>
      </c>
      <c r="JG13" s="21"/>
      <c r="JH13" s="21">
        <f t="shared" si="646"/>
        <v>0</v>
      </c>
      <c r="JI13" s="21"/>
      <c r="JJ13" s="21">
        <f t="shared" si="647"/>
        <v>0</v>
      </c>
      <c r="JK13" s="21"/>
      <c r="JL13" s="21">
        <f t="shared" si="648"/>
        <v>0</v>
      </c>
      <c r="JM13" s="21"/>
      <c r="JN13" s="21">
        <f t="shared" si="649"/>
        <v>0</v>
      </c>
      <c r="JO13" s="21"/>
      <c r="JP13" s="21">
        <f t="shared" si="650"/>
        <v>0</v>
      </c>
      <c r="JQ13" s="21"/>
      <c r="JR13" s="21">
        <f t="shared" si="651"/>
        <v>0</v>
      </c>
      <c r="JS13" s="21">
        <v>10</v>
      </c>
      <c r="JT13" s="21">
        <f t="shared" si="652"/>
        <v>0</v>
      </c>
      <c r="JU13" s="21">
        <v>22</v>
      </c>
      <c r="JV13" s="21">
        <f t="shared" si="653"/>
        <v>0</v>
      </c>
      <c r="JW13" s="21">
        <v>24</v>
      </c>
      <c r="JX13" s="21">
        <f t="shared" si="654"/>
        <v>0</v>
      </c>
      <c r="JY13" s="21">
        <v>11</v>
      </c>
      <c r="JZ13" s="21">
        <f t="shared" si="655"/>
        <v>0</v>
      </c>
      <c r="KA13" s="21">
        <v>18</v>
      </c>
      <c r="KB13" s="21">
        <f t="shared" si="656"/>
        <v>0</v>
      </c>
      <c r="KC13" s="21">
        <v>24</v>
      </c>
      <c r="KD13" s="21">
        <f t="shared" si="657"/>
        <v>0</v>
      </c>
      <c r="KE13" s="21"/>
      <c r="KF13" s="21">
        <f t="shared" si="658"/>
        <v>0</v>
      </c>
      <c r="KG13" s="21"/>
      <c r="KH13" s="21">
        <f t="shared" si="659"/>
        <v>0</v>
      </c>
      <c r="KI13" s="21"/>
      <c r="KJ13" s="21">
        <f t="shared" si="660"/>
        <v>0</v>
      </c>
      <c r="KK13" s="21"/>
      <c r="KL13" s="21">
        <f t="shared" si="661"/>
        <v>0</v>
      </c>
      <c r="KM13" s="21"/>
      <c r="KN13" s="21">
        <f t="shared" si="662"/>
        <v>0</v>
      </c>
      <c r="KO13" s="21"/>
      <c r="KP13" s="21">
        <f t="shared" si="663"/>
        <v>0</v>
      </c>
      <c r="KQ13" s="21"/>
      <c r="KR13" s="21">
        <f t="shared" si="664"/>
        <v>0</v>
      </c>
      <c r="KS13" s="21"/>
      <c r="KT13" s="21">
        <f t="shared" si="665"/>
        <v>0</v>
      </c>
      <c r="KU13" s="21"/>
      <c r="KV13" s="21">
        <f t="shared" si="666"/>
        <v>0</v>
      </c>
      <c r="KW13" s="21"/>
      <c r="KX13" s="21">
        <f t="shared" si="667"/>
        <v>0</v>
      </c>
      <c r="KY13" s="21"/>
      <c r="KZ13" s="21">
        <f t="shared" si="668"/>
        <v>0</v>
      </c>
      <c r="LA13" s="21"/>
      <c r="LB13" s="21">
        <f t="shared" si="669"/>
        <v>0</v>
      </c>
      <c r="LC13" s="21"/>
      <c r="LD13" s="21">
        <f t="shared" si="670"/>
        <v>0</v>
      </c>
      <c r="LE13" s="21"/>
      <c r="LF13" s="21">
        <f t="shared" si="671"/>
        <v>0</v>
      </c>
      <c r="LG13" s="21"/>
      <c r="LH13" s="21">
        <f t="shared" si="672"/>
        <v>0</v>
      </c>
      <c r="LI13" s="21"/>
      <c r="LJ13" s="21">
        <f t="shared" si="673"/>
        <v>0</v>
      </c>
      <c r="LK13" s="21"/>
      <c r="LL13" s="21">
        <f t="shared" si="674"/>
        <v>0</v>
      </c>
      <c r="LM13" s="21"/>
      <c r="LN13" s="21">
        <f t="shared" si="675"/>
        <v>0</v>
      </c>
      <c r="LO13" s="21"/>
      <c r="LP13" s="21">
        <f t="shared" si="676"/>
        <v>0</v>
      </c>
      <c r="LQ13" s="21"/>
      <c r="LR13" s="21">
        <f t="shared" si="677"/>
        <v>0</v>
      </c>
      <c r="LS13" s="21"/>
      <c r="LT13" s="21">
        <f t="shared" si="678"/>
        <v>0</v>
      </c>
      <c r="LU13" s="21"/>
      <c r="LV13" s="21">
        <f t="shared" si="679"/>
        <v>0</v>
      </c>
      <c r="LW13" s="21"/>
      <c r="LX13" s="21">
        <f t="shared" si="680"/>
        <v>0</v>
      </c>
      <c r="LY13" s="21"/>
      <c r="LZ13" s="21">
        <f t="shared" si="681"/>
        <v>0</v>
      </c>
      <c r="MA13" s="21"/>
      <c r="MB13" s="21">
        <f t="shared" si="682"/>
        <v>0</v>
      </c>
      <c r="MC13" s="21"/>
      <c r="MD13" s="21">
        <f t="shared" si="683"/>
        <v>0</v>
      </c>
      <c r="ME13" s="21"/>
      <c r="MF13" s="21">
        <f t="shared" si="684"/>
        <v>0</v>
      </c>
      <c r="MG13" s="21"/>
      <c r="MH13" s="21">
        <f t="shared" si="685"/>
        <v>0</v>
      </c>
      <c r="MI13" s="21"/>
      <c r="MJ13" s="21">
        <f t="shared" si="686"/>
        <v>0</v>
      </c>
      <c r="MK13" s="21"/>
      <c r="ML13" s="21">
        <f t="shared" si="687"/>
        <v>0</v>
      </c>
      <c r="MM13" s="21"/>
      <c r="MN13" s="21">
        <f t="shared" si="688"/>
        <v>0</v>
      </c>
      <c r="MO13" s="21"/>
      <c r="MP13" s="21">
        <f t="shared" si="689"/>
        <v>0</v>
      </c>
      <c r="MQ13" s="21"/>
      <c r="MR13" s="21">
        <f t="shared" si="690"/>
        <v>0</v>
      </c>
      <c r="MS13" s="21"/>
      <c r="MT13" s="21">
        <f t="shared" si="691"/>
        <v>0</v>
      </c>
      <c r="MU13" s="21"/>
      <c r="MV13" s="21">
        <f t="shared" si="692"/>
        <v>0</v>
      </c>
      <c r="MW13" s="21"/>
      <c r="MX13" s="21">
        <f t="shared" si="693"/>
        <v>0</v>
      </c>
      <c r="MY13" s="21"/>
      <c r="MZ13" s="21">
        <f t="shared" si="694"/>
        <v>0</v>
      </c>
      <c r="NA13" s="21"/>
      <c r="NB13" s="21">
        <f t="shared" si="695"/>
        <v>0</v>
      </c>
      <c r="NC13" s="21"/>
      <c r="ND13" s="21">
        <f t="shared" si="696"/>
        <v>0</v>
      </c>
      <c r="NE13" s="21"/>
      <c r="NF13" s="21">
        <f t="shared" si="697"/>
        <v>0</v>
      </c>
      <c r="NG13" s="21"/>
      <c r="NH13" s="21">
        <f t="shared" si="698"/>
        <v>0</v>
      </c>
      <c r="NI13" s="21"/>
      <c r="NJ13" s="21">
        <f t="shared" si="699"/>
        <v>0</v>
      </c>
      <c r="NK13" s="21"/>
      <c r="NL13" s="21">
        <f t="shared" si="700"/>
        <v>0</v>
      </c>
      <c r="NM13" s="21"/>
      <c r="NN13" s="21">
        <f t="shared" si="701"/>
        <v>0</v>
      </c>
      <c r="NO13" s="21"/>
      <c r="NP13" s="21">
        <f t="shared" si="702"/>
        <v>0</v>
      </c>
      <c r="NQ13" s="21"/>
      <c r="NR13" s="21">
        <f t="shared" si="703"/>
        <v>0</v>
      </c>
      <c r="NS13" s="21"/>
      <c r="NT13" s="21">
        <f t="shared" si="704"/>
        <v>0</v>
      </c>
      <c r="NU13" s="21"/>
      <c r="NV13" s="21">
        <f t="shared" si="705"/>
        <v>0</v>
      </c>
      <c r="NW13" s="21"/>
      <c r="NX13" s="21">
        <f t="shared" si="706"/>
        <v>0</v>
      </c>
      <c r="NY13" s="21"/>
      <c r="NZ13" s="21">
        <f t="shared" si="707"/>
        <v>0</v>
      </c>
      <c r="OA13" s="21"/>
      <c r="OB13" s="21">
        <f t="shared" si="708"/>
        <v>0</v>
      </c>
      <c r="OC13" s="21"/>
      <c r="OD13" s="21">
        <f t="shared" si="709"/>
        <v>0</v>
      </c>
      <c r="OE13" s="21"/>
      <c r="OF13" s="21">
        <f t="shared" si="710"/>
        <v>0</v>
      </c>
      <c r="OG13" s="21"/>
      <c r="OH13" s="21">
        <f t="shared" si="711"/>
        <v>0</v>
      </c>
      <c r="OI13" s="21"/>
      <c r="OJ13" s="21">
        <f t="shared" si="712"/>
        <v>0</v>
      </c>
      <c r="OK13" s="21"/>
      <c r="OL13" s="21">
        <f t="shared" si="713"/>
        <v>0</v>
      </c>
      <c r="OM13" s="21"/>
      <c r="ON13" s="21">
        <f t="shared" si="714"/>
        <v>0</v>
      </c>
      <c r="OO13" s="21"/>
      <c r="OP13" s="21">
        <f t="shared" si="714"/>
        <v>0</v>
      </c>
      <c r="OQ13" s="21"/>
      <c r="OR13" s="21">
        <f t="shared" si="714"/>
        <v>0</v>
      </c>
      <c r="OS13" s="21"/>
      <c r="OT13" s="21">
        <f t="shared" si="714"/>
        <v>0</v>
      </c>
      <c r="OU13" s="21"/>
      <c r="OV13" s="21">
        <f t="shared" si="714"/>
        <v>0</v>
      </c>
      <c r="OW13" s="21"/>
      <c r="OX13" s="21">
        <f t="shared" si="714"/>
        <v>0</v>
      </c>
      <c r="OY13" s="21"/>
      <c r="OZ13" s="21">
        <f t="shared" si="714"/>
        <v>0</v>
      </c>
      <c r="PA13" s="21"/>
      <c r="PB13" s="21">
        <f t="shared" si="715"/>
        <v>0</v>
      </c>
      <c r="PC13" s="21"/>
      <c r="PD13" s="21">
        <f t="shared" si="715"/>
        <v>0</v>
      </c>
      <c r="PE13" s="21"/>
      <c r="PF13" s="21">
        <f t="shared" si="715"/>
        <v>0</v>
      </c>
      <c r="PG13" s="21"/>
      <c r="PH13" s="21">
        <f t="shared" si="715"/>
        <v>0</v>
      </c>
      <c r="PI13" s="21"/>
      <c r="PJ13" s="21">
        <f t="shared" si="715"/>
        <v>0</v>
      </c>
      <c r="PK13" s="21"/>
      <c r="PL13" s="21">
        <f t="shared" si="715"/>
        <v>0</v>
      </c>
      <c r="PM13" s="21"/>
      <c r="PN13" s="21">
        <f t="shared" si="716"/>
        <v>0</v>
      </c>
      <c r="PO13" s="21"/>
      <c r="PP13" s="21">
        <f t="shared" si="716"/>
        <v>0</v>
      </c>
      <c r="PQ13" s="21"/>
      <c r="PR13" s="21">
        <f t="shared" si="716"/>
        <v>0</v>
      </c>
      <c r="PS13" s="21"/>
      <c r="PT13" s="21">
        <f t="shared" si="716"/>
        <v>0</v>
      </c>
      <c r="PU13" s="21"/>
      <c r="PV13" s="21">
        <f t="shared" si="716"/>
        <v>0</v>
      </c>
      <c r="PW13" s="21"/>
      <c r="PX13" s="21">
        <f t="shared" si="716"/>
        <v>0</v>
      </c>
      <c r="PY13" s="21"/>
      <c r="PZ13" s="21">
        <f t="shared" si="717"/>
        <v>0</v>
      </c>
      <c r="QA13" s="21"/>
      <c r="QB13" s="21">
        <f t="shared" si="717"/>
        <v>0</v>
      </c>
      <c r="QC13" s="21"/>
      <c r="QD13" s="21">
        <f t="shared" si="717"/>
        <v>0</v>
      </c>
      <c r="QE13" s="21"/>
      <c r="QF13" s="21">
        <f t="shared" si="717"/>
        <v>0</v>
      </c>
      <c r="QG13" s="21"/>
      <c r="QH13" s="21">
        <f t="shared" si="717"/>
        <v>0</v>
      </c>
      <c r="QI13" s="21"/>
      <c r="QJ13" s="21">
        <f t="shared" si="717"/>
        <v>0</v>
      </c>
      <c r="QK13" s="21"/>
      <c r="QL13" s="21">
        <f t="shared" si="718"/>
        <v>0</v>
      </c>
      <c r="QM13" s="21"/>
      <c r="QN13" s="21">
        <f t="shared" si="718"/>
        <v>0</v>
      </c>
      <c r="QO13" s="21"/>
      <c r="QP13" s="21">
        <f t="shared" si="718"/>
        <v>0</v>
      </c>
      <c r="QQ13" s="21"/>
      <c r="QR13" s="21">
        <f t="shared" si="718"/>
        <v>0</v>
      </c>
      <c r="QS13" s="21"/>
      <c r="QT13" s="21">
        <f t="shared" si="718"/>
        <v>0</v>
      </c>
      <c r="QU13" s="21"/>
      <c r="QV13" s="21">
        <f t="shared" si="718"/>
        <v>0</v>
      </c>
      <c r="QW13" s="21"/>
      <c r="QX13" s="21">
        <f t="shared" si="719"/>
        <v>0</v>
      </c>
      <c r="QY13" s="21"/>
      <c r="QZ13" s="21">
        <f t="shared" si="719"/>
        <v>0</v>
      </c>
      <c r="RA13" s="21"/>
      <c r="RB13" s="21">
        <f t="shared" si="719"/>
        <v>0</v>
      </c>
      <c r="RC13" s="21"/>
      <c r="RD13" s="21">
        <f t="shared" si="719"/>
        <v>0</v>
      </c>
      <c r="RE13" s="21"/>
      <c r="RF13" s="21">
        <f t="shared" si="719"/>
        <v>0</v>
      </c>
      <c r="RG13" s="21"/>
      <c r="RH13" s="21">
        <f t="shared" si="719"/>
        <v>0</v>
      </c>
      <c r="RI13" s="21"/>
      <c r="RJ13" s="21">
        <f t="shared" si="720"/>
        <v>0</v>
      </c>
      <c r="RK13" s="21"/>
      <c r="RL13" s="21">
        <f t="shared" si="721"/>
        <v>0</v>
      </c>
      <c r="RM13" s="21"/>
      <c r="RN13" s="21">
        <f t="shared" si="722"/>
        <v>0</v>
      </c>
      <c r="RO13" s="21"/>
      <c r="RP13" s="21">
        <f t="shared" si="723"/>
        <v>0</v>
      </c>
      <c r="RQ13" s="21"/>
      <c r="RR13" s="21">
        <f t="shared" si="724"/>
        <v>0</v>
      </c>
      <c r="RS13" s="21"/>
      <c r="RT13" s="21">
        <f t="shared" si="725"/>
        <v>0</v>
      </c>
      <c r="RU13" s="21"/>
      <c r="RV13" s="21">
        <f t="shared" si="726"/>
        <v>0</v>
      </c>
      <c r="RW13" s="21"/>
      <c r="RX13" s="21">
        <f t="shared" si="727"/>
        <v>0</v>
      </c>
      <c r="RY13" s="21"/>
      <c r="RZ13" s="21">
        <f t="shared" si="728"/>
        <v>0</v>
      </c>
      <c r="SA13" s="21"/>
      <c r="SB13" s="21">
        <f t="shared" si="729"/>
        <v>0</v>
      </c>
      <c r="SC13" s="21"/>
      <c r="SD13" s="21">
        <f t="shared" si="730"/>
        <v>0</v>
      </c>
      <c r="SE13" s="21"/>
      <c r="SF13" s="21">
        <f t="shared" si="731"/>
        <v>0</v>
      </c>
      <c r="SG13" s="21"/>
      <c r="SH13" s="21">
        <f t="shared" si="732"/>
        <v>0</v>
      </c>
      <c r="SI13" s="21"/>
      <c r="SJ13" s="21">
        <f t="shared" si="733"/>
        <v>0</v>
      </c>
      <c r="SK13" s="21"/>
      <c r="SL13" s="21">
        <f t="shared" si="734"/>
        <v>0</v>
      </c>
      <c r="SM13" s="21"/>
      <c r="SN13" s="21">
        <f t="shared" si="735"/>
        <v>0</v>
      </c>
      <c r="SO13" s="21"/>
      <c r="SP13" s="21">
        <f t="shared" si="736"/>
        <v>0</v>
      </c>
      <c r="SQ13" s="21"/>
      <c r="SR13" s="21">
        <f t="shared" si="737"/>
        <v>0</v>
      </c>
      <c r="SS13" s="21"/>
      <c r="ST13" s="21">
        <f t="shared" si="738"/>
        <v>0</v>
      </c>
      <c r="SU13" s="21"/>
      <c r="SV13" s="21">
        <f t="shared" si="739"/>
        <v>0</v>
      </c>
      <c r="SW13" s="21"/>
      <c r="SX13" s="21">
        <f t="shared" si="740"/>
        <v>0</v>
      </c>
      <c r="SY13" s="21"/>
      <c r="SZ13" s="21">
        <f t="shared" si="741"/>
        <v>0</v>
      </c>
      <c r="TA13" s="21"/>
      <c r="TB13" s="21">
        <f t="shared" si="742"/>
        <v>0</v>
      </c>
      <c r="TC13" s="21"/>
      <c r="TD13" s="21">
        <f t="shared" si="743"/>
        <v>0</v>
      </c>
      <c r="TE13" s="21"/>
      <c r="TF13" s="21">
        <f t="shared" si="744"/>
        <v>0</v>
      </c>
      <c r="TG13" s="21"/>
      <c r="TH13" s="21">
        <f t="shared" si="745"/>
        <v>0</v>
      </c>
      <c r="TI13" s="21"/>
      <c r="TJ13" s="21">
        <f t="shared" si="746"/>
        <v>0</v>
      </c>
      <c r="TK13" s="21"/>
      <c r="TL13" s="21">
        <f t="shared" si="747"/>
        <v>0</v>
      </c>
      <c r="TM13" s="21"/>
      <c r="TN13" s="21">
        <f t="shared" si="748"/>
        <v>0</v>
      </c>
      <c r="TO13" s="21"/>
      <c r="TP13" s="21">
        <f t="shared" si="749"/>
        <v>0</v>
      </c>
      <c r="TQ13" s="21"/>
      <c r="TR13" s="21">
        <f t="shared" si="750"/>
        <v>0</v>
      </c>
      <c r="TS13" s="21"/>
      <c r="TT13" s="21">
        <f t="shared" si="751"/>
        <v>0</v>
      </c>
      <c r="TU13" s="21"/>
      <c r="TV13" s="21">
        <f t="shared" si="752"/>
        <v>0</v>
      </c>
      <c r="TW13" s="21"/>
      <c r="TX13" s="21">
        <f t="shared" si="753"/>
        <v>0</v>
      </c>
      <c r="TY13" s="21"/>
      <c r="TZ13" s="21">
        <f t="shared" si="754"/>
        <v>0</v>
      </c>
      <c r="UA13" s="21"/>
      <c r="UB13" s="21">
        <f t="shared" si="755"/>
        <v>0</v>
      </c>
      <c r="UC13" s="21"/>
      <c r="UD13" s="21">
        <f t="shared" si="756"/>
        <v>0</v>
      </c>
      <c r="UE13" s="21"/>
      <c r="UF13" s="21">
        <f t="shared" si="757"/>
        <v>0</v>
      </c>
      <c r="UG13" s="21"/>
      <c r="UH13" s="21">
        <f t="shared" si="758"/>
        <v>0</v>
      </c>
      <c r="UI13" s="21"/>
      <c r="UJ13" s="21">
        <f t="shared" si="759"/>
        <v>0</v>
      </c>
      <c r="UK13" s="21"/>
      <c r="UL13" s="21">
        <f t="shared" si="760"/>
        <v>0</v>
      </c>
      <c r="UM13" s="21"/>
      <c r="UN13" s="21">
        <f t="shared" si="761"/>
        <v>0</v>
      </c>
      <c r="UO13" s="21"/>
      <c r="UP13" s="21">
        <f t="shared" si="762"/>
        <v>0</v>
      </c>
      <c r="UQ13" s="21"/>
      <c r="UR13" s="21">
        <f t="shared" si="763"/>
        <v>0</v>
      </c>
      <c r="US13" s="21"/>
      <c r="UT13" s="21">
        <f t="shared" si="764"/>
        <v>0</v>
      </c>
      <c r="UU13" s="21"/>
      <c r="UV13" s="21">
        <f t="shared" si="765"/>
        <v>0</v>
      </c>
      <c r="UW13" s="21"/>
      <c r="UX13" s="21">
        <f t="shared" si="766"/>
        <v>0</v>
      </c>
      <c r="UY13" s="21"/>
      <c r="UZ13" s="21">
        <f t="shared" si="767"/>
        <v>0</v>
      </c>
      <c r="VA13" s="21"/>
      <c r="VB13" s="21">
        <f t="shared" si="768"/>
        <v>0</v>
      </c>
      <c r="VC13" s="21"/>
      <c r="VD13" s="21">
        <f t="shared" si="769"/>
        <v>0</v>
      </c>
      <c r="VE13" s="21"/>
      <c r="VF13" s="21">
        <f t="shared" si="770"/>
        <v>0</v>
      </c>
      <c r="VG13" s="21"/>
      <c r="VH13" s="21">
        <f t="shared" si="771"/>
        <v>0</v>
      </c>
      <c r="VI13" s="21"/>
      <c r="VJ13" s="21">
        <f t="shared" si="772"/>
        <v>0</v>
      </c>
      <c r="VK13" s="21"/>
      <c r="VL13" s="21">
        <f t="shared" si="773"/>
        <v>0</v>
      </c>
      <c r="VM13" s="21"/>
      <c r="VN13" s="21">
        <f t="shared" si="774"/>
        <v>0</v>
      </c>
      <c r="VO13" s="21"/>
      <c r="VP13" s="21">
        <f t="shared" si="775"/>
        <v>0</v>
      </c>
      <c r="VQ13" s="21"/>
      <c r="VR13" s="21">
        <f t="shared" si="714"/>
        <v>0</v>
      </c>
      <c r="VS13" s="21"/>
      <c r="VT13" s="21">
        <f t="shared" si="776"/>
        <v>0</v>
      </c>
      <c r="VU13" s="21"/>
      <c r="VV13" s="21">
        <f t="shared" si="776"/>
        <v>0</v>
      </c>
      <c r="VW13" s="21"/>
      <c r="VX13" s="21">
        <f t="shared" si="777"/>
        <v>0</v>
      </c>
      <c r="VY13" s="21"/>
      <c r="VZ13" s="21">
        <f t="shared" si="777"/>
        <v>0</v>
      </c>
      <c r="WA13" s="21"/>
      <c r="WB13" s="21">
        <f t="shared" si="777"/>
        <v>0</v>
      </c>
      <c r="WC13" s="21"/>
      <c r="WD13" s="21">
        <f t="shared" si="777"/>
        <v>0</v>
      </c>
      <c r="WE13" s="21"/>
      <c r="WF13" s="21">
        <f t="shared" si="777"/>
        <v>0</v>
      </c>
      <c r="WG13" s="21"/>
      <c r="WH13" s="21">
        <f t="shared" si="777"/>
        <v>0</v>
      </c>
      <c r="WI13" s="21"/>
      <c r="WJ13" s="21">
        <f t="shared" si="777"/>
        <v>0</v>
      </c>
      <c r="WK13" s="21"/>
      <c r="WL13" s="21">
        <f t="shared" si="777"/>
        <v>0</v>
      </c>
      <c r="WM13" s="21"/>
      <c r="WN13" s="21">
        <f t="shared" si="778"/>
        <v>0</v>
      </c>
      <c r="WO13" s="21"/>
      <c r="WP13" s="21">
        <f t="shared" si="778"/>
        <v>0</v>
      </c>
      <c r="WQ13" s="21"/>
      <c r="WR13" s="21">
        <f t="shared" si="778"/>
        <v>0</v>
      </c>
      <c r="WS13" s="21"/>
      <c r="WT13" s="21">
        <f t="shared" si="778"/>
        <v>0</v>
      </c>
      <c r="WU13" s="21"/>
      <c r="WV13" s="21">
        <f t="shared" si="778"/>
        <v>0</v>
      </c>
      <c r="WW13" s="21"/>
      <c r="WX13" s="21">
        <f t="shared" si="778"/>
        <v>0</v>
      </c>
      <c r="WY13" s="21"/>
      <c r="WZ13" s="21">
        <f t="shared" si="778"/>
        <v>0</v>
      </c>
      <c r="XA13" s="21"/>
      <c r="XB13" s="21">
        <f t="shared" si="778"/>
        <v>0</v>
      </c>
      <c r="XC13" s="21"/>
      <c r="XD13" s="21">
        <f t="shared" si="779"/>
        <v>0</v>
      </c>
      <c r="XE13" s="21"/>
      <c r="XF13" s="21">
        <f t="shared" si="779"/>
        <v>0</v>
      </c>
      <c r="XG13" s="21"/>
      <c r="XH13" s="21">
        <f t="shared" si="779"/>
        <v>0</v>
      </c>
      <c r="XI13" s="21"/>
      <c r="XJ13" s="21">
        <f t="shared" si="779"/>
        <v>0</v>
      </c>
      <c r="XK13" s="21"/>
      <c r="XL13" s="21">
        <f t="shared" si="779"/>
        <v>0</v>
      </c>
      <c r="XM13" s="21"/>
      <c r="XN13" s="21">
        <f t="shared" si="779"/>
        <v>0</v>
      </c>
      <c r="XO13" s="21"/>
      <c r="XP13" s="21">
        <f t="shared" si="779"/>
        <v>0</v>
      </c>
      <c r="XQ13" s="21"/>
      <c r="XR13" s="21">
        <f t="shared" si="779"/>
        <v>0</v>
      </c>
      <c r="XS13" s="21"/>
      <c r="XT13" s="21">
        <f t="shared" si="776"/>
        <v>0</v>
      </c>
      <c r="XU13" s="21"/>
      <c r="XV13" s="21">
        <f t="shared" si="776"/>
        <v>0</v>
      </c>
      <c r="XW13" s="21"/>
      <c r="XX13" s="21">
        <f t="shared" si="776"/>
        <v>0</v>
      </c>
      <c r="XY13" s="21"/>
      <c r="XZ13" s="21">
        <f t="shared" si="776"/>
        <v>0</v>
      </c>
      <c r="YA13" s="21"/>
      <c r="YB13" s="21">
        <f t="shared" si="780"/>
        <v>0</v>
      </c>
      <c r="YC13" s="21"/>
      <c r="YD13" s="21">
        <f t="shared" si="781"/>
        <v>0</v>
      </c>
      <c r="YE13" s="21"/>
      <c r="YF13" s="21">
        <f t="shared" si="782"/>
        <v>0</v>
      </c>
      <c r="YG13" s="21"/>
      <c r="YH13" s="21">
        <f t="shared" si="783"/>
        <v>0</v>
      </c>
      <c r="YI13" s="21"/>
      <c r="YJ13" s="21">
        <f t="shared" si="784"/>
        <v>0</v>
      </c>
      <c r="YK13" s="21"/>
      <c r="YL13" s="21">
        <f t="shared" si="785"/>
        <v>0</v>
      </c>
      <c r="YM13" s="21"/>
      <c r="YN13" s="21">
        <f t="shared" si="786"/>
        <v>0</v>
      </c>
      <c r="YO13" s="21"/>
      <c r="YP13" s="21">
        <f t="shared" si="787"/>
        <v>0</v>
      </c>
      <c r="YQ13" s="21"/>
      <c r="YR13" s="21">
        <f t="shared" si="788"/>
        <v>0</v>
      </c>
      <c r="YS13" s="21"/>
      <c r="YT13" s="21">
        <f t="shared" si="789"/>
        <v>0</v>
      </c>
      <c r="YU13" s="21"/>
      <c r="YV13" s="21">
        <f t="shared" si="790"/>
        <v>0</v>
      </c>
      <c r="YW13" s="21"/>
      <c r="YX13" s="21">
        <f t="shared" si="791"/>
        <v>0</v>
      </c>
      <c r="YY13" s="21"/>
      <c r="YZ13" s="21">
        <f t="shared" si="776"/>
        <v>0</v>
      </c>
      <c r="ZA13" s="21"/>
      <c r="ZB13" s="21">
        <f t="shared" si="792"/>
        <v>0</v>
      </c>
      <c r="ZC13" s="21"/>
      <c r="ZD13" s="21">
        <f t="shared" si="793"/>
        <v>0</v>
      </c>
      <c r="ZE13" s="21"/>
      <c r="ZF13" s="21">
        <f t="shared" si="794"/>
        <v>0</v>
      </c>
      <c r="ZG13" s="21"/>
      <c r="ZH13" s="21">
        <f t="shared" si="795"/>
        <v>0</v>
      </c>
      <c r="ZI13" s="21"/>
      <c r="ZJ13" s="21">
        <f t="shared" si="796"/>
        <v>0</v>
      </c>
      <c r="ZK13" s="21"/>
      <c r="ZL13" s="21">
        <f t="shared" si="797"/>
        <v>0</v>
      </c>
      <c r="ZM13" s="21"/>
      <c r="ZN13" s="21">
        <f t="shared" si="798"/>
        <v>0</v>
      </c>
      <c r="ZO13" s="21"/>
      <c r="ZP13" s="21">
        <f t="shared" si="799"/>
        <v>0</v>
      </c>
      <c r="ZQ13" s="21"/>
      <c r="ZR13" s="21">
        <f t="shared" si="800"/>
        <v>0</v>
      </c>
      <c r="ZS13" s="21"/>
      <c r="ZT13" s="21">
        <f t="shared" si="776"/>
        <v>0</v>
      </c>
      <c r="ZU13" s="21"/>
      <c r="ZV13" s="21">
        <f t="shared" si="801"/>
        <v>0</v>
      </c>
      <c r="ZW13" s="21"/>
      <c r="ZX13" s="21">
        <f t="shared" si="802"/>
        <v>0</v>
      </c>
      <c r="ZY13" s="21"/>
      <c r="ZZ13" s="21">
        <f t="shared" si="802"/>
        <v>0</v>
      </c>
      <c r="AAA13" s="21"/>
      <c r="AAB13" s="21">
        <f t="shared" si="803"/>
        <v>0</v>
      </c>
      <c r="AAC13" s="21"/>
      <c r="AAD13" s="21">
        <f t="shared" si="803"/>
        <v>0</v>
      </c>
      <c r="AAE13" s="21"/>
      <c r="AAF13" s="21">
        <f t="shared" si="804"/>
        <v>0</v>
      </c>
      <c r="AAG13" s="21"/>
      <c r="AAH13" s="21">
        <f t="shared" si="804"/>
        <v>0</v>
      </c>
      <c r="AAI13" s="21"/>
      <c r="AAJ13" s="21">
        <f t="shared" si="805"/>
        <v>0</v>
      </c>
      <c r="AAK13" s="21"/>
      <c r="AAL13" s="21">
        <f t="shared" si="805"/>
        <v>0</v>
      </c>
      <c r="AAM13" s="21"/>
      <c r="AAN13" s="21">
        <f t="shared" si="806"/>
        <v>0</v>
      </c>
      <c r="AAO13" s="21"/>
      <c r="AAP13" s="21">
        <f t="shared" si="806"/>
        <v>0</v>
      </c>
      <c r="AAQ13" s="21"/>
      <c r="AAR13" s="21">
        <f t="shared" si="807"/>
        <v>0</v>
      </c>
      <c r="AAS13" s="21"/>
      <c r="AAT13" s="21">
        <f t="shared" si="807"/>
        <v>0</v>
      </c>
      <c r="AAU13" s="21"/>
      <c r="AAV13" s="21">
        <f t="shared" si="808"/>
        <v>0</v>
      </c>
      <c r="AAW13" s="21"/>
      <c r="AAX13" s="21">
        <f t="shared" si="808"/>
        <v>0</v>
      </c>
      <c r="AAY13" s="21"/>
      <c r="AAZ13" s="21">
        <f t="shared" si="809"/>
        <v>0</v>
      </c>
      <c r="ABA13" s="21"/>
      <c r="ABB13" s="21">
        <f t="shared" si="809"/>
        <v>0</v>
      </c>
      <c r="ABC13" s="21"/>
      <c r="ABD13" s="21">
        <f t="shared" si="810"/>
        <v>0</v>
      </c>
      <c r="ABE13" s="21"/>
      <c r="ABF13" s="21">
        <f t="shared" si="810"/>
        <v>0</v>
      </c>
      <c r="ABG13" s="21"/>
      <c r="ABH13" s="21">
        <f t="shared" si="811"/>
        <v>0</v>
      </c>
      <c r="ABI13" s="21"/>
      <c r="ABJ13" s="21">
        <f t="shared" si="811"/>
        <v>0</v>
      </c>
      <c r="ABK13" s="21"/>
      <c r="ABL13" s="21">
        <f t="shared" si="812"/>
        <v>0</v>
      </c>
      <c r="ABM13" s="21"/>
      <c r="ABN13" s="21">
        <f t="shared" si="812"/>
        <v>0</v>
      </c>
      <c r="ABO13" s="21"/>
      <c r="ABP13" s="21">
        <f t="shared" si="813"/>
        <v>0</v>
      </c>
      <c r="ABQ13" s="21"/>
      <c r="ABR13" s="21">
        <f t="shared" si="813"/>
        <v>0</v>
      </c>
      <c r="ABS13" s="21"/>
      <c r="ABT13" s="21">
        <f t="shared" si="814"/>
        <v>0</v>
      </c>
      <c r="ABU13" s="21"/>
      <c r="ABV13" s="21">
        <f t="shared" si="814"/>
        <v>0</v>
      </c>
      <c r="ABW13" s="21"/>
      <c r="ABX13" s="21">
        <f t="shared" si="815"/>
        <v>0</v>
      </c>
      <c r="ABY13" s="21"/>
      <c r="ABZ13" s="21">
        <f t="shared" si="815"/>
        <v>0</v>
      </c>
      <c r="ACA13" s="21"/>
      <c r="ACB13" s="21">
        <f t="shared" si="816"/>
        <v>0</v>
      </c>
      <c r="ACC13" s="21"/>
      <c r="ACD13" s="21">
        <f t="shared" si="816"/>
        <v>0</v>
      </c>
      <c r="ACE13" s="21"/>
      <c r="ACF13" s="21">
        <f t="shared" si="817"/>
        <v>0</v>
      </c>
      <c r="ACG13" s="21"/>
      <c r="ACH13" s="21">
        <f t="shared" si="817"/>
        <v>0</v>
      </c>
      <c r="ACI13" s="21"/>
      <c r="ACJ13" s="21">
        <f t="shared" si="818"/>
        <v>0</v>
      </c>
      <c r="ACK13" s="21"/>
      <c r="ACL13" s="21">
        <f t="shared" si="818"/>
        <v>0</v>
      </c>
      <c r="ACM13" s="21"/>
      <c r="ACN13" s="21">
        <f t="shared" si="819"/>
        <v>0</v>
      </c>
      <c r="ACO13" s="21"/>
      <c r="ACP13" s="21">
        <f t="shared" si="819"/>
        <v>0</v>
      </c>
      <c r="ACQ13" s="21"/>
      <c r="ACR13" s="21">
        <f t="shared" si="820"/>
        <v>0</v>
      </c>
      <c r="ACS13" s="21"/>
      <c r="ACT13" s="21">
        <f t="shared" si="820"/>
        <v>0</v>
      </c>
      <c r="ACU13" s="21"/>
      <c r="ACV13" s="21">
        <f t="shared" si="821"/>
        <v>0</v>
      </c>
      <c r="ACW13" s="21"/>
      <c r="ACX13" s="21">
        <f t="shared" si="821"/>
        <v>0</v>
      </c>
      <c r="ACY13" s="21"/>
      <c r="ACZ13" s="21">
        <f t="shared" si="822"/>
        <v>0</v>
      </c>
      <c r="ADA13" s="21"/>
      <c r="ADB13" s="21">
        <f t="shared" si="822"/>
        <v>0</v>
      </c>
      <c r="ADC13" s="21"/>
      <c r="ADD13" s="21">
        <f t="shared" si="823"/>
        <v>0</v>
      </c>
      <c r="ADE13" s="21"/>
      <c r="ADF13" s="21">
        <f t="shared" si="823"/>
        <v>0</v>
      </c>
      <c r="ADG13" s="21"/>
      <c r="ADH13" s="21">
        <f t="shared" si="824"/>
        <v>0</v>
      </c>
      <c r="ADI13" s="21"/>
      <c r="ADJ13" s="21">
        <f t="shared" si="824"/>
        <v>0</v>
      </c>
      <c r="ADK13" s="21"/>
      <c r="ADL13" s="21">
        <f t="shared" si="825"/>
        <v>0</v>
      </c>
      <c r="ADM13" s="21"/>
      <c r="ADN13" s="21">
        <f t="shared" si="825"/>
        <v>0</v>
      </c>
      <c r="ADO13" s="21"/>
      <c r="ADP13" s="21">
        <f t="shared" si="825"/>
        <v>0</v>
      </c>
      <c r="ADQ13" s="21"/>
      <c r="ADR13" s="21">
        <f t="shared" si="825"/>
        <v>0</v>
      </c>
      <c r="ADS13" s="21"/>
      <c r="ADT13" s="21">
        <f t="shared" si="825"/>
        <v>0</v>
      </c>
      <c r="ADU13" s="21"/>
      <c r="ADV13" s="21">
        <f t="shared" si="826"/>
        <v>0</v>
      </c>
      <c r="ADW13" s="21"/>
      <c r="ADX13" s="21">
        <f t="shared" si="826"/>
        <v>0</v>
      </c>
      <c r="ADY13" s="21"/>
      <c r="ADZ13" s="21">
        <f t="shared" si="826"/>
        <v>0</v>
      </c>
      <c r="AEA13" s="21"/>
      <c r="AEB13" s="21">
        <f t="shared" si="826"/>
        <v>0</v>
      </c>
      <c r="AEC13" s="21"/>
      <c r="AED13" s="21">
        <f t="shared" si="827"/>
        <v>0</v>
      </c>
      <c r="AEE13" s="21"/>
      <c r="AEF13" s="21">
        <f t="shared" si="827"/>
        <v>0</v>
      </c>
      <c r="AEG13" s="21"/>
      <c r="AEH13" s="21">
        <f t="shared" si="827"/>
        <v>0</v>
      </c>
      <c r="AEI13" s="21"/>
      <c r="AEJ13" s="21">
        <f t="shared" si="827"/>
        <v>0</v>
      </c>
      <c r="AEK13" s="21"/>
      <c r="AEL13" s="21">
        <f t="shared" si="827"/>
        <v>0</v>
      </c>
      <c r="AEM13" s="21"/>
      <c r="AEN13" s="21">
        <f t="shared" si="828"/>
        <v>0</v>
      </c>
      <c r="AEO13" s="21"/>
      <c r="AEP13" s="21">
        <f t="shared" si="828"/>
        <v>0</v>
      </c>
      <c r="AEQ13" s="21"/>
      <c r="AER13" s="21">
        <f t="shared" si="828"/>
        <v>0</v>
      </c>
      <c r="AES13" s="21"/>
      <c r="AET13" s="21">
        <f t="shared" si="828"/>
        <v>0</v>
      </c>
      <c r="AEU13" s="21"/>
      <c r="AEV13" s="21">
        <f t="shared" si="829"/>
        <v>0</v>
      </c>
      <c r="AEW13" s="21"/>
      <c r="AEX13" s="21">
        <f t="shared" si="829"/>
        <v>0</v>
      </c>
      <c r="AEY13" s="21"/>
      <c r="AEZ13" s="21">
        <f t="shared" si="829"/>
        <v>0</v>
      </c>
      <c r="AFA13" s="21"/>
      <c r="AFB13" s="21">
        <f t="shared" si="829"/>
        <v>0</v>
      </c>
      <c r="AFC13" s="21"/>
      <c r="AFD13" s="21">
        <f t="shared" si="829"/>
        <v>0</v>
      </c>
      <c r="AFE13" s="21"/>
      <c r="AFF13" s="21">
        <f t="shared" si="830"/>
        <v>0</v>
      </c>
      <c r="AFG13" s="21"/>
      <c r="AFH13" s="21">
        <f t="shared" si="830"/>
        <v>0</v>
      </c>
      <c r="AFI13" s="21"/>
      <c r="AFJ13" s="21">
        <f t="shared" si="830"/>
        <v>0</v>
      </c>
      <c r="AFK13" s="21"/>
      <c r="AFL13" s="21">
        <f t="shared" si="830"/>
        <v>0</v>
      </c>
      <c r="AFM13" s="21"/>
      <c r="AFN13" s="21">
        <f t="shared" si="831"/>
        <v>0</v>
      </c>
      <c r="AFO13" s="21"/>
      <c r="AFP13" s="21">
        <f t="shared" si="831"/>
        <v>0</v>
      </c>
      <c r="AFQ13" s="21"/>
      <c r="AFR13" s="21">
        <f t="shared" si="831"/>
        <v>0</v>
      </c>
      <c r="AFS13" s="21"/>
      <c r="AFT13" s="21">
        <f t="shared" si="831"/>
        <v>0</v>
      </c>
      <c r="AFU13" s="21"/>
      <c r="AFV13" s="21">
        <f t="shared" si="831"/>
        <v>0</v>
      </c>
      <c r="AFW13" s="21"/>
      <c r="AFX13" s="21">
        <f t="shared" si="832"/>
        <v>0</v>
      </c>
      <c r="AFY13" s="21"/>
      <c r="AFZ13" s="21">
        <f t="shared" si="832"/>
        <v>0</v>
      </c>
      <c r="AGA13" s="21"/>
      <c r="AGB13" s="21">
        <f t="shared" si="832"/>
        <v>0</v>
      </c>
      <c r="AGC13" s="21"/>
      <c r="AGD13" s="21">
        <f t="shared" si="832"/>
        <v>0</v>
      </c>
      <c r="AGE13" s="21"/>
      <c r="AGF13" s="21">
        <f t="shared" si="833"/>
        <v>0</v>
      </c>
      <c r="AGG13" s="21"/>
      <c r="AGH13" s="21">
        <f t="shared" si="833"/>
        <v>0</v>
      </c>
      <c r="AGI13" s="21"/>
      <c r="AGJ13" s="21">
        <f t="shared" si="833"/>
        <v>0</v>
      </c>
      <c r="AGK13" s="21"/>
      <c r="AGL13" s="21">
        <f t="shared" si="833"/>
        <v>0</v>
      </c>
      <c r="AGM13" s="21"/>
      <c r="AGN13" s="21">
        <f t="shared" si="833"/>
        <v>0</v>
      </c>
      <c r="AGO13" s="21"/>
      <c r="AGP13" s="21">
        <f t="shared" si="834"/>
        <v>0</v>
      </c>
      <c r="AGQ13" s="21"/>
      <c r="AGR13" s="21">
        <f t="shared" si="834"/>
        <v>0</v>
      </c>
      <c r="AGS13" s="21"/>
      <c r="AGT13" s="21">
        <f t="shared" si="834"/>
        <v>0</v>
      </c>
      <c r="AGU13" s="21"/>
      <c r="AGV13" s="21">
        <f t="shared" si="834"/>
        <v>0</v>
      </c>
      <c r="AGW13" s="21"/>
      <c r="AGX13" s="21">
        <f t="shared" si="835"/>
        <v>0</v>
      </c>
      <c r="AGY13" s="21"/>
      <c r="AGZ13" s="21">
        <f t="shared" si="835"/>
        <v>0</v>
      </c>
      <c r="AHA13" s="21"/>
      <c r="AHB13" s="21">
        <f t="shared" si="835"/>
        <v>0</v>
      </c>
      <c r="AHC13" s="21"/>
      <c r="AHD13" s="21">
        <f t="shared" si="835"/>
        <v>0</v>
      </c>
      <c r="AHE13" s="21"/>
      <c r="AHF13" s="21">
        <f t="shared" si="835"/>
        <v>0</v>
      </c>
      <c r="AHG13" s="21"/>
      <c r="AHH13" s="21">
        <f t="shared" si="836"/>
        <v>0</v>
      </c>
      <c r="AHI13" s="21"/>
      <c r="AHJ13" s="21">
        <f t="shared" si="836"/>
        <v>0</v>
      </c>
      <c r="AHK13" s="21"/>
      <c r="AHL13" s="21">
        <f t="shared" si="836"/>
        <v>0</v>
      </c>
      <c r="AHM13" s="21"/>
      <c r="AHN13" s="21">
        <f t="shared" si="836"/>
        <v>0</v>
      </c>
      <c r="AHO13" s="21"/>
      <c r="AHP13" s="21">
        <f t="shared" si="837"/>
        <v>0</v>
      </c>
      <c r="AHQ13" s="21"/>
      <c r="AHR13" s="21">
        <f t="shared" si="837"/>
        <v>0</v>
      </c>
      <c r="AHS13" s="21"/>
      <c r="AHT13" s="21">
        <f t="shared" si="837"/>
        <v>0</v>
      </c>
      <c r="AHU13" s="21"/>
      <c r="AHV13" s="21">
        <f t="shared" si="837"/>
        <v>0</v>
      </c>
      <c r="AHW13" s="21"/>
      <c r="AHX13" s="21">
        <f t="shared" si="837"/>
        <v>0</v>
      </c>
      <c r="AHY13" s="21"/>
      <c r="AHZ13" s="21">
        <f t="shared" si="838"/>
        <v>0</v>
      </c>
      <c r="AIA13" s="21"/>
      <c r="AIB13" s="21">
        <f t="shared" si="838"/>
        <v>0</v>
      </c>
      <c r="AIC13" s="21"/>
      <c r="AID13" s="21">
        <f t="shared" si="838"/>
        <v>0</v>
      </c>
      <c r="AIE13" s="21"/>
      <c r="AIF13" s="21">
        <f t="shared" si="838"/>
        <v>0</v>
      </c>
      <c r="AIG13" s="21"/>
      <c r="AIH13" s="21">
        <f t="shared" si="839"/>
        <v>0</v>
      </c>
      <c r="AII13" s="21"/>
      <c r="AIJ13" s="21">
        <f t="shared" si="839"/>
        <v>0</v>
      </c>
      <c r="AIK13" s="21"/>
      <c r="AIL13" s="21">
        <f t="shared" si="839"/>
        <v>0</v>
      </c>
      <c r="AIM13" s="21"/>
      <c r="AIN13" s="21">
        <f t="shared" si="839"/>
        <v>0</v>
      </c>
      <c r="AIO13" s="21"/>
      <c r="AIP13" s="21">
        <f t="shared" si="839"/>
        <v>0</v>
      </c>
      <c r="AIQ13" s="21"/>
      <c r="AIR13" s="21">
        <f t="shared" si="840"/>
        <v>0</v>
      </c>
      <c r="AIS13" s="21"/>
      <c r="AIT13" s="21">
        <f t="shared" si="840"/>
        <v>0</v>
      </c>
      <c r="AIU13" s="21"/>
      <c r="AIV13" s="21">
        <f t="shared" si="840"/>
        <v>0</v>
      </c>
      <c r="AIW13" s="21"/>
      <c r="AIX13" s="21">
        <f t="shared" si="840"/>
        <v>0</v>
      </c>
      <c r="AIY13" s="21"/>
      <c r="AIZ13" s="21">
        <f t="shared" si="776"/>
        <v>0</v>
      </c>
      <c r="AJA13" s="21"/>
    </row>
    <row r="14" spans="2:937" ht="15" x14ac:dyDescent="0.25">
      <c r="B14" s="31">
        <v>9</v>
      </c>
      <c r="C14" s="192" t="s">
        <v>208</v>
      </c>
      <c r="D14" s="67" t="s">
        <v>52</v>
      </c>
      <c r="E14" s="194" t="s">
        <v>404</v>
      </c>
      <c r="F14" s="194" t="str">
        <f>_xlfn.XLOOKUP(D14,'WTG PH-III'!$D$5:$D$198,'WTG PH-III'!$B$5:$B$198,0,0,1)</f>
        <v>PSS-11</v>
      </c>
      <c r="G14" s="22" t="s">
        <v>537</v>
      </c>
      <c r="H14" s="22" t="s">
        <v>541</v>
      </c>
      <c r="I14" s="61">
        <v>10</v>
      </c>
      <c r="J14" s="21">
        <v>199</v>
      </c>
      <c r="K14" s="21">
        <f t="shared" si="517"/>
        <v>199.00000000000003</v>
      </c>
      <c r="L14" s="21">
        <f t="shared" si="518"/>
        <v>199</v>
      </c>
      <c r="M14" s="21">
        <f t="shared" si="519"/>
        <v>0</v>
      </c>
      <c r="N14" s="95">
        <f>VLOOKUP(D14,'WTG PH-III'!$D$5:$U$198,17,0)</f>
        <v>45739</v>
      </c>
      <c r="O14" s="95">
        <f>VLOOKUP(D14,'WTG PH-III'!$D$5:$U$198,18,0)</f>
        <v>45748</v>
      </c>
      <c r="P14" s="21">
        <f t="shared" si="520"/>
        <v>0</v>
      </c>
      <c r="Q14" s="21">
        <v>9</v>
      </c>
      <c r="R14" s="21">
        <f t="shared" si="521"/>
        <v>0</v>
      </c>
      <c r="S14" s="21">
        <v>6</v>
      </c>
      <c r="T14" s="21">
        <f t="shared" si="522"/>
        <v>0</v>
      </c>
      <c r="U14" s="21">
        <v>10</v>
      </c>
      <c r="V14" s="21">
        <f t="shared" si="523"/>
        <v>0</v>
      </c>
      <c r="W14" s="21">
        <v>12</v>
      </c>
      <c r="X14" s="21">
        <f t="shared" si="524"/>
        <v>0</v>
      </c>
      <c r="Y14" s="21">
        <v>12</v>
      </c>
      <c r="Z14" s="21">
        <f t="shared" si="525"/>
        <v>0</v>
      </c>
      <c r="AA14" s="21">
        <v>0</v>
      </c>
      <c r="AB14" s="21">
        <f t="shared" si="526"/>
        <v>0</v>
      </c>
      <c r="AC14" s="21">
        <v>18</v>
      </c>
      <c r="AD14" s="21">
        <f t="shared" si="527"/>
        <v>0</v>
      </c>
      <c r="AE14" s="21">
        <v>20</v>
      </c>
      <c r="AF14" s="21">
        <f t="shared" si="528"/>
        <v>0</v>
      </c>
      <c r="AG14" s="21">
        <v>39</v>
      </c>
      <c r="AH14" s="21">
        <f t="shared" si="529"/>
        <v>0</v>
      </c>
      <c r="AI14" s="21">
        <v>0</v>
      </c>
      <c r="AJ14" s="21">
        <f t="shared" si="530"/>
        <v>0</v>
      </c>
      <c r="AK14" s="21">
        <v>40</v>
      </c>
      <c r="AL14" s="21">
        <f t="shared" si="531"/>
        <v>0</v>
      </c>
      <c r="AM14" s="21">
        <v>9</v>
      </c>
      <c r="AN14" s="21">
        <f t="shared" si="532"/>
        <v>0</v>
      </c>
      <c r="AO14" s="21">
        <v>24</v>
      </c>
      <c r="AP14" s="21">
        <f t="shared" si="533"/>
        <v>0</v>
      </c>
      <c r="AQ14" s="21"/>
      <c r="AR14" s="21">
        <f t="shared" si="534"/>
        <v>0</v>
      </c>
      <c r="AS14" s="21"/>
      <c r="AT14" s="21">
        <f t="shared" si="535"/>
        <v>0</v>
      </c>
      <c r="AU14" s="21"/>
      <c r="AV14" s="21">
        <f t="shared" si="536"/>
        <v>0</v>
      </c>
      <c r="AW14" s="21"/>
      <c r="AX14" s="21">
        <f t="shared" si="537"/>
        <v>0</v>
      </c>
      <c r="AY14" s="21"/>
      <c r="AZ14" s="21">
        <f t="shared" si="538"/>
        <v>0</v>
      </c>
      <c r="BA14" s="21"/>
      <c r="BB14" s="21">
        <f t="shared" si="539"/>
        <v>0</v>
      </c>
      <c r="BC14" s="21"/>
      <c r="BD14" s="21">
        <f t="shared" si="540"/>
        <v>0</v>
      </c>
      <c r="BE14" s="21"/>
      <c r="BF14" s="21">
        <f t="shared" si="541"/>
        <v>0</v>
      </c>
      <c r="BG14" s="21"/>
      <c r="BH14" s="21">
        <f t="shared" si="542"/>
        <v>0</v>
      </c>
      <c r="BI14" s="21"/>
      <c r="BJ14" s="21">
        <f t="shared" si="543"/>
        <v>0</v>
      </c>
      <c r="BK14" s="21"/>
      <c r="BL14" s="21">
        <f t="shared" si="544"/>
        <v>0</v>
      </c>
      <c r="BM14" s="21"/>
      <c r="BN14" s="21">
        <f t="shared" si="545"/>
        <v>0</v>
      </c>
      <c r="BO14" s="21"/>
      <c r="BP14" s="21">
        <f t="shared" si="546"/>
        <v>0</v>
      </c>
      <c r="BQ14" s="21"/>
      <c r="BR14" s="21">
        <f t="shared" si="547"/>
        <v>0</v>
      </c>
      <c r="BS14" s="21"/>
      <c r="BT14" s="21">
        <f t="shared" si="548"/>
        <v>0</v>
      </c>
      <c r="BU14" s="21"/>
      <c r="BV14" s="21">
        <f t="shared" si="549"/>
        <v>0</v>
      </c>
      <c r="BW14" s="21"/>
      <c r="BX14" s="21">
        <f t="shared" si="550"/>
        <v>0</v>
      </c>
      <c r="BY14" s="21"/>
      <c r="BZ14" s="21">
        <f t="shared" si="551"/>
        <v>0</v>
      </c>
      <c r="CA14" s="21"/>
      <c r="CB14" s="21">
        <f t="shared" si="552"/>
        <v>0</v>
      </c>
      <c r="CC14" s="21"/>
      <c r="CD14" s="21">
        <f t="shared" si="553"/>
        <v>0</v>
      </c>
      <c r="CE14" s="21"/>
      <c r="CF14" s="21">
        <f t="shared" si="554"/>
        <v>0</v>
      </c>
      <c r="CG14" s="21"/>
      <c r="CH14" s="21">
        <f t="shared" si="555"/>
        <v>0</v>
      </c>
      <c r="CI14" s="21"/>
      <c r="CJ14" s="21">
        <f t="shared" si="556"/>
        <v>0</v>
      </c>
      <c r="CK14" s="21"/>
      <c r="CL14" s="21">
        <f t="shared" si="557"/>
        <v>0</v>
      </c>
      <c r="CM14" s="21"/>
      <c r="CN14" s="21">
        <f t="shared" si="558"/>
        <v>0</v>
      </c>
      <c r="CO14" s="21"/>
      <c r="CP14" s="21">
        <f t="shared" si="559"/>
        <v>0</v>
      </c>
      <c r="CQ14" s="21"/>
      <c r="CR14" s="21">
        <f t="shared" si="560"/>
        <v>0</v>
      </c>
      <c r="CS14" s="21"/>
      <c r="CT14" s="21">
        <f t="shared" si="561"/>
        <v>0</v>
      </c>
      <c r="CU14" s="21"/>
      <c r="CV14" s="21">
        <f t="shared" si="562"/>
        <v>0</v>
      </c>
      <c r="CW14" s="21"/>
      <c r="CX14" s="21">
        <f t="shared" si="563"/>
        <v>0</v>
      </c>
      <c r="CY14" s="21"/>
      <c r="CZ14" s="21">
        <f t="shared" si="564"/>
        <v>0</v>
      </c>
      <c r="DA14" s="21"/>
      <c r="DB14" s="21">
        <f t="shared" si="565"/>
        <v>0</v>
      </c>
      <c r="DC14" s="21"/>
      <c r="DD14" s="21">
        <f t="shared" si="566"/>
        <v>0</v>
      </c>
      <c r="DE14" s="21"/>
      <c r="DF14" s="21">
        <f t="shared" si="567"/>
        <v>0</v>
      </c>
      <c r="DG14" s="21"/>
      <c r="DH14" s="21">
        <f t="shared" si="568"/>
        <v>0</v>
      </c>
      <c r="DI14" s="21"/>
      <c r="DJ14" s="21">
        <f t="shared" si="569"/>
        <v>0</v>
      </c>
      <c r="DK14" s="21"/>
      <c r="DL14" s="21">
        <f t="shared" si="570"/>
        <v>0</v>
      </c>
      <c r="DM14" s="21"/>
      <c r="DN14" s="21">
        <f t="shared" si="571"/>
        <v>0</v>
      </c>
      <c r="DO14" s="21"/>
      <c r="DP14" s="21">
        <f t="shared" si="572"/>
        <v>0</v>
      </c>
      <c r="DQ14" s="21"/>
      <c r="DR14" s="21">
        <f t="shared" si="573"/>
        <v>0</v>
      </c>
      <c r="DS14" s="21"/>
      <c r="DT14" s="21">
        <f t="shared" si="574"/>
        <v>0</v>
      </c>
      <c r="DU14" s="21"/>
      <c r="DV14" s="21">
        <f t="shared" si="575"/>
        <v>0</v>
      </c>
      <c r="DW14" s="21"/>
      <c r="DX14" s="21">
        <f t="shared" si="576"/>
        <v>0</v>
      </c>
      <c r="DY14" s="21"/>
      <c r="DZ14" s="21">
        <f t="shared" si="577"/>
        <v>0</v>
      </c>
      <c r="EA14" s="21"/>
      <c r="EB14" s="21">
        <f t="shared" si="578"/>
        <v>0</v>
      </c>
      <c r="EC14" s="21"/>
      <c r="ED14" s="21">
        <f t="shared" si="579"/>
        <v>0</v>
      </c>
      <c r="EE14" s="21"/>
      <c r="EF14" s="21">
        <f t="shared" si="580"/>
        <v>0</v>
      </c>
      <c r="EG14" s="21"/>
      <c r="EH14" s="21">
        <f t="shared" si="581"/>
        <v>0</v>
      </c>
      <c r="EI14" s="21"/>
      <c r="EJ14" s="21">
        <f t="shared" si="582"/>
        <v>0</v>
      </c>
      <c r="EK14" s="21"/>
      <c r="EL14" s="21">
        <f t="shared" si="583"/>
        <v>0</v>
      </c>
      <c r="EM14" s="21"/>
      <c r="EN14" s="21">
        <f t="shared" si="584"/>
        <v>0</v>
      </c>
      <c r="EO14" s="21"/>
      <c r="EP14" s="21">
        <f t="shared" si="585"/>
        <v>0</v>
      </c>
      <c r="EQ14" s="21"/>
      <c r="ER14" s="21">
        <f t="shared" si="586"/>
        <v>0</v>
      </c>
      <c r="ES14" s="21"/>
      <c r="ET14" s="21">
        <f t="shared" si="587"/>
        <v>0</v>
      </c>
      <c r="EU14" s="21"/>
      <c r="EV14" s="21">
        <f t="shared" si="588"/>
        <v>0</v>
      </c>
      <c r="EW14" s="21"/>
      <c r="EX14" s="21">
        <f t="shared" si="589"/>
        <v>0</v>
      </c>
      <c r="EY14" s="21"/>
      <c r="EZ14" s="21">
        <f t="shared" si="590"/>
        <v>0</v>
      </c>
      <c r="FA14" s="21"/>
      <c r="FB14" s="21">
        <f t="shared" si="591"/>
        <v>0</v>
      </c>
      <c r="FC14" s="21"/>
      <c r="FD14" s="21">
        <f t="shared" si="592"/>
        <v>0</v>
      </c>
      <c r="FE14" s="21"/>
      <c r="FF14" s="21">
        <f t="shared" si="593"/>
        <v>0</v>
      </c>
      <c r="FG14" s="21"/>
      <c r="FH14" s="21">
        <f t="shared" si="594"/>
        <v>0</v>
      </c>
      <c r="FI14" s="21"/>
      <c r="FJ14" s="21">
        <f t="shared" si="595"/>
        <v>0</v>
      </c>
      <c r="FK14" s="21"/>
      <c r="FL14" s="21">
        <f t="shared" si="596"/>
        <v>0</v>
      </c>
      <c r="FM14" s="21"/>
      <c r="FN14" s="21">
        <f t="shared" si="597"/>
        <v>0</v>
      </c>
      <c r="FO14" s="21"/>
      <c r="FP14" s="21">
        <f t="shared" si="598"/>
        <v>0</v>
      </c>
      <c r="FQ14" s="21"/>
      <c r="FR14" s="21">
        <f t="shared" si="599"/>
        <v>0</v>
      </c>
      <c r="FS14" s="21"/>
      <c r="FT14" s="21">
        <f t="shared" si="600"/>
        <v>0</v>
      </c>
      <c r="FU14" s="21"/>
      <c r="FV14" s="21">
        <f t="shared" si="601"/>
        <v>0</v>
      </c>
      <c r="FW14" s="21"/>
      <c r="FX14" s="21">
        <f t="shared" si="602"/>
        <v>0</v>
      </c>
      <c r="FY14" s="21"/>
      <c r="FZ14" s="21">
        <f t="shared" si="603"/>
        <v>0</v>
      </c>
      <c r="GA14" s="21"/>
      <c r="GB14" s="21">
        <f t="shared" si="604"/>
        <v>0</v>
      </c>
      <c r="GC14" s="21"/>
      <c r="GD14" s="21">
        <f t="shared" si="605"/>
        <v>0</v>
      </c>
      <c r="GE14" s="21"/>
      <c r="GF14" s="21">
        <f t="shared" si="606"/>
        <v>0</v>
      </c>
      <c r="GG14" s="21"/>
      <c r="GH14" s="21">
        <f t="shared" si="607"/>
        <v>0</v>
      </c>
      <c r="GI14" s="21"/>
      <c r="GJ14" s="21">
        <f t="shared" si="608"/>
        <v>0</v>
      </c>
      <c r="GK14" s="21"/>
      <c r="GL14" s="21">
        <f t="shared" si="609"/>
        <v>0</v>
      </c>
      <c r="GM14" s="21"/>
      <c r="GN14" s="21">
        <f t="shared" si="610"/>
        <v>0</v>
      </c>
      <c r="GO14" s="21"/>
      <c r="GP14" s="21">
        <f t="shared" si="611"/>
        <v>0</v>
      </c>
      <c r="GQ14" s="21"/>
      <c r="GR14" s="21">
        <f t="shared" si="612"/>
        <v>0</v>
      </c>
      <c r="GS14" s="21"/>
      <c r="GT14" s="21">
        <f t="shared" si="613"/>
        <v>0</v>
      </c>
      <c r="GU14" s="21"/>
      <c r="GV14" s="21">
        <f t="shared" si="614"/>
        <v>0</v>
      </c>
      <c r="GW14" s="21"/>
      <c r="GX14" s="21">
        <f t="shared" si="615"/>
        <v>19.899999999999999</v>
      </c>
      <c r="GY14" s="21"/>
      <c r="GZ14" s="21">
        <f t="shared" si="616"/>
        <v>19.899999999999999</v>
      </c>
      <c r="HA14" s="21"/>
      <c r="HB14" s="21">
        <f t="shared" si="617"/>
        <v>19.899999999999999</v>
      </c>
      <c r="HC14" s="21"/>
      <c r="HD14" s="21">
        <f t="shared" si="618"/>
        <v>19.899999999999999</v>
      </c>
      <c r="HE14" s="21"/>
      <c r="HF14" s="21">
        <f t="shared" si="619"/>
        <v>19.899999999999999</v>
      </c>
      <c r="HG14" s="21"/>
      <c r="HH14" s="21">
        <f t="shared" si="620"/>
        <v>19.899999999999999</v>
      </c>
      <c r="HI14" s="21"/>
      <c r="HJ14" s="21">
        <f t="shared" si="621"/>
        <v>19.899999999999999</v>
      </c>
      <c r="HK14" s="21"/>
      <c r="HL14" s="21">
        <f t="shared" si="622"/>
        <v>19.899999999999999</v>
      </c>
      <c r="HM14" s="21"/>
      <c r="HN14" s="21">
        <f t="shared" si="623"/>
        <v>19.899999999999999</v>
      </c>
      <c r="HO14" s="21"/>
      <c r="HP14" s="21">
        <f t="shared" si="624"/>
        <v>19.899999999999999</v>
      </c>
      <c r="HQ14" s="21"/>
      <c r="HR14" s="21">
        <f t="shared" si="625"/>
        <v>0</v>
      </c>
      <c r="HS14" s="21"/>
      <c r="HT14" s="21">
        <f t="shared" si="626"/>
        <v>0</v>
      </c>
      <c r="HU14" s="21"/>
      <c r="HV14" s="21">
        <f t="shared" si="627"/>
        <v>0</v>
      </c>
      <c r="HW14" s="21"/>
      <c r="HX14" s="21">
        <f t="shared" si="628"/>
        <v>0</v>
      </c>
      <c r="HY14" s="21"/>
      <c r="HZ14" s="21">
        <f t="shared" si="629"/>
        <v>0</v>
      </c>
      <c r="IA14" s="21"/>
      <c r="IB14" s="21">
        <f t="shared" si="630"/>
        <v>0</v>
      </c>
      <c r="IC14" s="21"/>
      <c r="ID14" s="21">
        <f t="shared" si="631"/>
        <v>0</v>
      </c>
      <c r="IE14" s="21"/>
      <c r="IF14" s="21">
        <f t="shared" si="632"/>
        <v>0</v>
      </c>
      <c r="IG14" s="21"/>
      <c r="IH14" s="21">
        <f t="shared" si="633"/>
        <v>0</v>
      </c>
      <c r="II14" s="21"/>
      <c r="IJ14" s="21">
        <f t="shared" si="634"/>
        <v>0</v>
      </c>
      <c r="IK14" s="21"/>
      <c r="IL14" s="21">
        <f t="shared" si="635"/>
        <v>0</v>
      </c>
      <c r="IM14" s="21"/>
      <c r="IN14" s="21">
        <f t="shared" si="636"/>
        <v>0</v>
      </c>
      <c r="IO14" s="21"/>
      <c r="IP14" s="21">
        <f t="shared" si="637"/>
        <v>0</v>
      </c>
      <c r="IQ14" s="21"/>
      <c r="IR14" s="21">
        <f t="shared" si="638"/>
        <v>0</v>
      </c>
      <c r="IS14" s="21"/>
      <c r="IT14" s="21">
        <f t="shared" si="639"/>
        <v>0</v>
      </c>
      <c r="IU14" s="21"/>
      <c r="IV14" s="21">
        <f t="shared" si="640"/>
        <v>0</v>
      </c>
      <c r="IW14" s="21"/>
      <c r="IX14" s="21">
        <f t="shared" si="641"/>
        <v>0</v>
      </c>
      <c r="IY14" s="21"/>
      <c r="IZ14" s="21">
        <f t="shared" si="642"/>
        <v>0</v>
      </c>
      <c r="JA14" s="21"/>
      <c r="JB14" s="21">
        <f t="shared" si="643"/>
        <v>0</v>
      </c>
      <c r="JC14" s="21"/>
      <c r="JD14" s="21">
        <f t="shared" si="644"/>
        <v>0</v>
      </c>
      <c r="JE14" s="21"/>
      <c r="JF14" s="21">
        <f t="shared" si="645"/>
        <v>0</v>
      </c>
      <c r="JG14" s="21"/>
      <c r="JH14" s="21">
        <f t="shared" si="646"/>
        <v>0</v>
      </c>
      <c r="JI14" s="21"/>
      <c r="JJ14" s="21">
        <f t="shared" si="647"/>
        <v>0</v>
      </c>
      <c r="JK14" s="21"/>
      <c r="JL14" s="21">
        <f t="shared" si="648"/>
        <v>0</v>
      </c>
      <c r="JM14" s="21"/>
      <c r="JN14" s="21">
        <f t="shared" si="649"/>
        <v>0</v>
      </c>
      <c r="JO14" s="21"/>
      <c r="JP14" s="21">
        <f t="shared" si="650"/>
        <v>0</v>
      </c>
      <c r="JQ14" s="21"/>
      <c r="JR14" s="21">
        <f t="shared" si="651"/>
        <v>0</v>
      </c>
      <c r="JS14" s="21"/>
      <c r="JT14" s="21">
        <f t="shared" si="652"/>
        <v>0</v>
      </c>
      <c r="JU14" s="21"/>
      <c r="JV14" s="21">
        <f t="shared" si="653"/>
        <v>0</v>
      </c>
      <c r="JW14" s="21"/>
      <c r="JX14" s="21">
        <f t="shared" si="654"/>
        <v>0</v>
      </c>
      <c r="JY14" s="21"/>
      <c r="JZ14" s="21">
        <f t="shared" si="655"/>
        <v>0</v>
      </c>
      <c r="KA14" s="21"/>
      <c r="KB14" s="21">
        <f t="shared" si="656"/>
        <v>0</v>
      </c>
      <c r="KC14" s="21"/>
      <c r="KD14" s="21">
        <f t="shared" si="657"/>
        <v>0</v>
      </c>
      <c r="KE14" s="21"/>
      <c r="KF14" s="21">
        <f t="shared" si="658"/>
        <v>0</v>
      </c>
      <c r="KG14" s="21"/>
      <c r="KH14" s="21">
        <f t="shared" si="659"/>
        <v>0</v>
      </c>
      <c r="KI14" s="21"/>
      <c r="KJ14" s="21">
        <f t="shared" si="660"/>
        <v>0</v>
      </c>
      <c r="KK14" s="21"/>
      <c r="KL14" s="21">
        <f t="shared" si="661"/>
        <v>0</v>
      </c>
      <c r="KM14" s="21"/>
      <c r="KN14" s="21">
        <f t="shared" si="662"/>
        <v>0</v>
      </c>
      <c r="KO14" s="21"/>
      <c r="KP14" s="21">
        <f t="shared" si="663"/>
        <v>0</v>
      </c>
      <c r="KQ14" s="21"/>
      <c r="KR14" s="21">
        <f t="shared" si="664"/>
        <v>0</v>
      </c>
      <c r="KS14" s="21"/>
      <c r="KT14" s="21">
        <f t="shared" si="665"/>
        <v>0</v>
      </c>
      <c r="KU14" s="21"/>
      <c r="KV14" s="21">
        <f t="shared" si="666"/>
        <v>0</v>
      </c>
      <c r="KW14" s="21"/>
      <c r="KX14" s="21">
        <f t="shared" si="667"/>
        <v>0</v>
      </c>
      <c r="KY14" s="21"/>
      <c r="KZ14" s="21">
        <f t="shared" si="668"/>
        <v>0</v>
      </c>
      <c r="LA14" s="21"/>
      <c r="LB14" s="21">
        <f t="shared" si="669"/>
        <v>0</v>
      </c>
      <c r="LC14" s="21"/>
      <c r="LD14" s="21">
        <f t="shared" si="670"/>
        <v>0</v>
      </c>
      <c r="LE14" s="21"/>
      <c r="LF14" s="21">
        <f t="shared" si="671"/>
        <v>0</v>
      </c>
      <c r="LG14" s="21"/>
      <c r="LH14" s="21">
        <f t="shared" si="672"/>
        <v>0</v>
      </c>
      <c r="LI14" s="21"/>
      <c r="LJ14" s="21">
        <f t="shared" si="673"/>
        <v>0</v>
      </c>
      <c r="LK14" s="21"/>
      <c r="LL14" s="21">
        <f t="shared" si="674"/>
        <v>0</v>
      </c>
      <c r="LM14" s="21"/>
      <c r="LN14" s="21">
        <f t="shared" si="675"/>
        <v>0</v>
      </c>
      <c r="LO14" s="21"/>
      <c r="LP14" s="21">
        <f t="shared" si="676"/>
        <v>0</v>
      </c>
      <c r="LQ14" s="21"/>
      <c r="LR14" s="21">
        <f t="shared" si="677"/>
        <v>0</v>
      </c>
      <c r="LS14" s="21"/>
      <c r="LT14" s="21">
        <f t="shared" si="678"/>
        <v>0</v>
      </c>
      <c r="LU14" s="21"/>
      <c r="LV14" s="21">
        <f t="shared" si="679"/>
        <v>0</v>
      </c>
      <c r="LW14" s="21"/>
      <c r="LX14" s="21">
        <f t="shared" si="680"/>
        <v>0</v>
      </c>
      <c r="LY14" s="21"/>
      <c r="LZ14" s="21">
        <f t="shared" si="681"/>
        <v>0</v>
      </c>
      <c r="MA14" s="21"/>
      <c r="MB14" s="21">
        <f t="shared" si="682"/>
        <v>0</v>
      </c>
      <c r="MC14" s="21"/>
      <c r="MD14" s="21">
        <f t="shared" si="683"/>
        <v>0</v>
      </c>
      <c r="ME14" s="21"/>
      <c r="MF14" s="21">
        <f t="shared" si="684"/>
        <v>0</v>
      </c>
      <c r="MG14" s="21"/>
      <c r="MH14" s="21">
        <f t="shared" si="685"/>
        <v>0</v>
      </c>
      <c r="MI14" s="21"/>
      <c r="MJ14" s="21">
        <f t="shared" si="686"/>
        <v>0</v>
      </c>
      <c r="MK14" s="21"/>
      <c r="ML14" s="21">
        <f t="shared" si="687"/>
        <v>0</v>
      </c>
      <c r="MM14" s="21"/>
      <c r="MN14" s="21">
        <f t="shared" si="688"/>
        <v>0</v>
      </c>
      <c r="MO14" s="21"/>
      <c r="MP14" s="21">
        <f t="shared" si="689"/>
        <v>0</v>
      </c>
      <c r="MQ14" s="21"/>
      <c r="MR14" s="21">
        <f t="shared" si="690"/>
        <v>0</v>
      </c>
      <c r="MS14" s="21"/>
      <c r="MT14" s="21">
        <f t="shared" si="691"/>
        <v>0</v>
      </c>
      <c r="MU14" s="21"/>
      <c r="MV14" s="21">
        <f t="shared" si="692"/>
        <v>0</v>
      </c>
      <c r="MW14" s="21"/>
      <c r="MX14" s="21">
        <f t="shared" si="693"/>
        <v>0</v>
      </c>
      <c r="MY14" s="21"/>
      <c r="MZ14" s="21">
        <f t="shared" si="694"/>
        <v>0</v>
      </c>
      <c r="NA14" s="21"/>
      <c r="NB14" s="21">
        <f t="shared" si="695"/>
        <v>0</v>
      </c>
      <c r="NC14" s="21"/>
      <c r="ND14" s="21">
        <f t="shared" si="696"/>
        <v>0</v>
      </c>
      <c r="NE14" s="21"/>
      <c r="NF14" s="21">
        <f t="shared" si="697"/>
        <v>0</v>
      </c>
      <c r="NG14" s="21"/>
      <c r="NH14" s="21">
        <f t="shared" si="698"/>
        <v>0</v>
      </c>
      <c r="NI14" s="21"/>
      <c r="NJ14" s="21">
        <f t="shared" si="699"/>
        <v>0</v>
      </c>
      <c r="NK14" s="21"/>
      <c r="NL14" s="21">
        <f t="shared" si="700"/>
        <v>0</v>
      </c>
      <c r="NM14" s="21"/>
      <c r="NN14" s="21">
        <f t="shared" si="701"/>
        <v>0</v>
      </c>
      <c r="NO14" s="21"/>
      <c r="NP14" s="21">
        <f t="shared" si="702"/>
        <v>0</v>
      </c>
      <c r="NQ14" s="21"/>
      <c r="NR14" s="21">
        <f t="shared" si="703"/>
        <v>0</v>
      </c>
      <c r="NS14" s="21"/>
      <c r="NT14" s="21">
        <f t="shared" si="704"/>
        <v>0</v>
      </c>
      <c r="NU14" s="21"/>
      <c r="NV14" s="21">
        <f t="shared" si="705"/>
        <v>0</v>
      </c>
      <c r="NW14" s="21"/>
      <c r="NX14" s="21">
        <f t="shared" si="706"/>
        <v>0</v>
      </c>
      <c r="NY14" s="21"/>
      <c r="NZ14" s="21">
        <f t="shared" si="707"/>
        <v>0</v>
      </c>
      <c r="OA14" s="21"/>
      <c r="OB14" s="21">
        <f t="shared" si="708"/>
        <v>0</v>
      </c>
      <c r="OC14" s="21"/>
      <c r="OD14" s="21">
        <f t="shared" si="709"/>
        <v>0</v>
      </c>
      <c r="OE14" s="21"/>
      <c r="OF14" s="21">
        <f t="shared" si="710"/>
        <v>0</v>
      </c>
      <c r="OG14" s="21"/>
      <c r="OH14" s="21">
        <f t="shared" si="711"/>
        <v>0</v>
      </c>
      <c r="OI14" s="21"/>
      <c r="OJ14" s="21">
        <f t="shared" si="712"/>
        <v>0</v>
      </c>
      <c r="OK14" s="21"/>
      <c r="OL14" s="21">
        <f t="shared" si="713"/>
        <v>0</v>
      </c>
      <c r="OM14" s="21"/>
      <c r="ON14" s="21">
        <f t="shared" si="714"/>
        <v>0</v>
      </c>
      <c r="OO14" s="21"/>
      <c r="OP14" s="21">
        <f t="shared" si="714"/>
        <v>0</v>
      </c>
      <c r="OQ14" s="21"/>
      <c r="OR14" s="21">
        <f t="shared" si="714"/>
        <v>0</v>
      </c>
      <c r="OS14" s="21"/>
      <c r="OT14" s="21">
        <f t="shared" si="714"/>
        <v>0</v>
      </c>
      <c r="OU14" s="21"/>
      <c r="OV14" s="21">
        <f t="shared" si="714"/>
        <v>0</v>
      </c>
      <c r="OW14" s="21"/>
      <c r="OX14" s="21">
        <f t="shared" si="714"/>
        <v>0</v>
      </c>
      <c r="OY14" s="21"/>
      <c r="OZ14" s="21">
        <f t="shared" si="714"/>
        <v>0</v>
      </c>
      <c r="PA14" s="21"/>
      <c r="PB14" s="21">
        <f t="shared" si="715"/>
        <v>0</v>
      </c>
      <c r="PC14" s="21"/>
      <c r="PD14" s="21">
        <f t="shared" si="715"/>
        <v>0</v>
      </c>
      <c r="PE14" s="21"/>
      <c r="PF14" s="21">
        <f t="shared" si="715"/>
        <v>0</v>
      </c>
      <c r="PG14" s="21"/>
      <c r="PH14" s="21">
        <f t="shared" si="715"/>
        <v>0</v>
      </c>
      <c r="PI14" s="21"/>
      <c r="PJ14" s="21">
        <f t="shared" si="715"/>
        <v>0</v>
      </c>
      <c r="PK14" s="21"/>
      <c r="PL14" s="21">
        <f t="shared" si="715"/>
        <v>0</v>
      </c>
      <c r="PM14" s="21"/>
      <c r="PN14" s="21">
        <f t="shared" si="716"/>
        <v>0</v>
      </c>
      <c r="PO14" s="21"/>
      <c r="PP14" s="21">
        <f t="shared" si="716"/>
        <v>0</v>
      </c>
      <c r="PQ14" s="21"/>
      <c r="PR14" s="21">
        <f t="shared" si="716"/>
        <v>0</v>
      </c>
      <c r="PS14" s="21"/>
      <c r="PT14" s="21">
        <f t="shared" si="716"/>
        <v>0</v>
      </c>
      <c r="PU14" s="21"/>
      <c r="PV14" s="21">
        <f t="shared" si="716"/>
        <v>0</v>
      </c>
      <c r="PW14" s="21"/>
      <c r="PX14" s="21">
        <f t="shared" si="716"/>
        <v>0</v>
      </c>
      <c r="PY14" s="21"/>
      <c r="PZ14" s="21">
        <f t="shared" si="717"/>
        <v>0</v>
      </c>
      <c r="QA14" s="21"/>
      <c r="QB14" s="21">
        <f t="shared" si="717"/>
        <v>0</v>
      </c>
      <c r="QC14" s="21"/>
      <c r="QD14" s="21">
        <f t="shared" si="717"/>
        <v>0</v>
      </c>
      <c r="QE14" s="21"/>
      <c r="QF14" s="21">
        <f t="shared" si="717"/>
        <v>0</v>
      </c>
      <c r="QG14" s="21"/>
      <c r="QH14" s="21">
        <f t="shared" si="717"/>
        <v>0</v>
      </c>
      <c r="QI14" s="21"/>
      <c r="QJ14" s="21">
        <f t="shared" si="717"/>
        <v>0</v>
      </c>
      <c r="QK14" s="21"/>
      <c r="QL14" s="21">
        <f t="shared" si="718"/>
        <v>0</v>
      </c>
      <c r="QM14" s="21"/>
      <c r="QN14" s="21">
        <f t="shared" si="718"/>
        <v>0</v>
      </c>
      <c r="QO14" s="21"/>
      <c r="QP14" s="21">
        <f t="shared" si="718"/>
        <v>0</v>
      </c>
      <c r="QQ14" s="21"/>
      <c r="QR14" s="21">
        <f t="shared" si="718"/>
        <v>0</v>
      </c>
      <c r="QS14" s="21"/>
      <c r="QT14" s="21">
        <f t="shared" si="718"/>
        <v>0</v>
      </c>
      <c r="QU14" s="21"/>
      <c r="QV14" s="21">
        <f t="shared" si="718"/>
        <v>0</v>
      </c>
      <c r="QW14" s="21"/>
      <c r="QX14" s="21">
        <f t="shared" si="719"/>
        <v>0</v>
      </c>
      <c r="QY14" s="21"/>
      <c r="QZ14" s="21">
        <f t="shared" si="719"/>
        <v>0</v>
      </c>
      <c r="RA14" s="21"/>
      <c r="RB14" s="21">
        <f t="shared" si="719"/>
        <v>0</v>
      </c>
      <c r="RC14" s="21"/>
      <c r="RD14" s="21">
        <f t="shared" si="719"/>
        <v>0</v>
      </c>
      <c r="RE14" s="21"/>
      <c r="RF14" s="21">
        <f t="shared" si="719"/>
        <v>0</v>
      </c>
      <c r="RG14" s="21"/>
      <c r="RH14" s="21">
        <f t="shared" si="719"/>
        <v>0</v>
      </c>
      <c r="RI14" s="21"/>
      <c r="RJ14" s="21">
        <f t="shared" si="720"/>
        <v>0</v>
      </c>
      <c r="RK14" s="21"/>
      <c r="RL14" s="21">
        <f t="shared" si="721"/>
        <v>0</v>
      </c>
      <c r="RM14" s="21"/>
      <c r="RN14" s="21">
        <f t="shared" si="722"/>
        <v>0</v>
      </c>
      <c r="RO14" s="21"/>
      <c r="RP14" s="21">
        <f t="shared" si="723"/>
        <v>0</v>
      </c>
      <c r="RQ14" s="21"/>
      <c r="RR14" s="21">
        <f t="shared" si="724"/>
        <v>0</v>
      </c>
      <c r="RS14" s="21"/>
      <c r="RT14" s="21">
        <f t="shared" si="725"/>
        <v>0</v>
      </c>
      <c r="RU14" s="21"/>
      <c r="RV14" s="21">
        <f t="shared" si="726"/>
        <v>0</v>
      </c>
      <c r="RW14" s="21"/>
      <c r="RX14" s="21">
        <f t="shared" si="727"/>
        <v>0</v>
      </c>
      <c r="RY14" s="21"/>
      <c r="RZ14" s="21">
        <f t="shared" si="728"/>
        <v>0</v>
      </c>
      <c r="SA14" s="21"/>
      <c r="SB14" s="21">
        <f t="shared" si="729"/>
        <v>0</v>
      </c>
      <c r="SC14" s="21"/>
      <c r="SD14" s="21">
        <f t="shared" si="730"/>
        <v>0</v>
      </c>
      <c r="SE14" s="21"/>
      <c r="SF14" s="21">
        <f t="shared" si="731"/>
        <v>0</v>
      </c>
      <c r="SG14" s="21"/>
      <c r="SH14" s="21">
        <f t="shared" si="732"/>
        <v>0</v>
      </c>
      <c r="SI14" s="21"/>
      <c r="SJ14" s="21">
        <f t="shared" si="733"/>
        <v>0</v>
      </c>
      <c r="SK14" s="21"/>
      <c r="SL14" s="21">
        <f t="shared" si="734"/>
        <v>0</v>
      </c>
      <c r="SM14" s="21"/>
      <c r="SN14" s="21">
        <f t="shared" si="735"/>
        <v>0</v>
      </c>
      <c r="SO14" s="21"/>
      <c r="SP14" s="21">
        <f t="shared" si="736"/>
        <v>0</v>
      </c>
      <c r="SQ14" s="21"/>
      <c r="SR14" s="21">
        <f t="shared" si="737"/>
        <v>0</v>
      </c>
      <c r="SS14" s="21"/>
      <c r="ST14" s="21">
        <f t="shared" si="738"/>
        <v>0</v>
      </c>
      <c r="SU14" s="21"/>
      <c r="SV14" s="21">
        <f t="shared" si="739"/>
        <v>0</v>
      </c>
      <c r="SW14" s="21"/>
      <c r="SX14" s="21">
        <f t="shared" si="740"/>
        <v>0</v>
      </c>
      <c r="SY14" s="21"/>
      <c r="SZ14" s="21">
        <f t="shared" si="741"/>
        <v>0</v>
      </c>
      <c r="TA14" s="21"/>
      <c r="TB14" s="21">
        <f t="shared" si="742"/>
        <v>0</v>
      </c>
      <c r="TC14" s="21"/>
      <c r="TD14" s="21">
        <f t="shared" si="743"/>
        <v>0</v>
      </c>
      <c r="TE14" s="21"/>
      <c r="TF14" s="21">
        <f t="shared" si="744"/>
        <v>0</v>
      </c>
      <c r="TG14" s="21"/>
      <c r="TH14" s="21">
        <f t="shared" si="745"/>
        <v>0</v>
      </c>
      <c r="TI14" s="21"/>
      <c r="TJ14" s="21">
        <f t="shared" si="746"/>
        <v>0</v>
      </c>
      <c r="TK14" s="21"/>
      <c r="TL14" s="21">
        <f t="shared" si="747"/>
        <v>0</v>
      </c>
      <c r="TM14" s="21"/>
      <c r="TN14" s="21">
        <f t="shared" si="748"/>
        <v>0</v>
      </c>
      <c r="TO14" s="21"/>
      <c r="TP14" s="21">
        <f t="shared" si="749"/>
        <v>0</v>
      </c>
      <c r="TQ14" s="21"/>
      <c r="TR14" s="21">
        <f t="shared" si="750"/>
        <v>0</v>
      </c>
      <c r="TS14" s="21"/>
      <c r="TT14" s="21">
        <f t="shared" si="751"/>
        <v>0</v>
      </c>
      <c r="TU14" s="21"/>
      <c r="TV14" s="21">
        <f t="shared" si="752"/>
        <v>0</v>
      </c>
      <c r="TW14" s="21"/>
      <c r="TX14" s="21">
        <f t="shared" si="753"/>
        <v>0</v>
      </c>
      <c r="TY14" s="21"/>
      <c r="TZ14" s="21">
        <f t="shared" si="754"/>
        <v>0</v>
      </c>
      <c r="UA14" s="21"/>
      <c r="UB14" s="21">
        <f t="shared" si="755"/>
        <v>0</v>
      </c>
      <c r="UC14" s="21"/>
      <c r="UD14" s="21">
        <f t="shared" si="756"/>
        <v>0</v>
      </c>
      <c r="UE14" s="21"/>
      <c r="UF14" s="21">
        <f t="shared" si="757"/>
        <v>0</v>
      </c>
      <c r="UG14" s="21"/>
      <c r="UH14" s="21">
        <f t="shared" si="758"/>
        <v>0</v>
      </c>
      <c r="UI14" s="21"/>
      <c r="UJ14" s="21">
        <f t="shared" si="759"/>
        <v>0</v>
      </c>
      <c r="UK14" s="21"/>
      <c r="UL14" s="21">
        <f t="shared" si="760"/>
        <v>0</v>
      </c>
      <c r="UM14" s="21"/>
      <c r="UN14" s="21">
        <f t="shared" si="761"/>
        <v>0</v>
      </c>
      <c r="UO14" s="21"/>
      <c r="UP14" s="21">
        <f t="shared" si="762"/>
        <v>0</v>
      </c>
      <c r="UQ14" s="21"/>
      <c r="UR14" s="21">
        <f t="shared" si="763"/>
        <v>0</v>
      </c>
      <c r="US14" s="21"/>
      <c r="UT14" s="21">
        <f t="shared" si="764"/>
        <v>0</v>
      </c>
      <c r="UU14" s="21"/>
      <c r="UV14" s="21">
        <f t="shared" si="765"/>
        <v>0</v>
      </c>
      <c r="UW14" s="21"/>
      <c r="UX14" s="21">
        <f t="shared" si="766"/>
        <v>0</v>
      </c>
      <c r="UY14" s="21"/>
      <c r="UZ14" s="21">
        <f t="shared" si="767"/>
        <v>0</v>
      </c>
      <c r="VA14" s="21"/>
      <c r="VB14" s="21">
        <f t="shared" si="768"/>
        <v>0</v>
      </c>
      <c r="VC14" s="21"/>
      <c r="VD14" s="21">
        <f t="shared" si="769"/>
        <v>0</v>
      </c>
      <c r="VE14" s="21"/>
      <c r="VF14" s="21">
        <f t="shared" si="770"/>
        <v>0</v>
      </c>
      <c r="VG14" s="21"/>
      <c r="VH14" s="21">
        <f t="shared" si="771"/>
        <v>0</v>
      </c>
      <c r="VI14" s="21"/>
      <c r="VJ14" s="21">
        <f t="shared" si="772"/>
        <v>0</v>
      </c>
      <c r="VK14" s="21"/>
      <c r="VL14" s="21">
        <f t="shared" si="773"/>
        <v>0</v>
      </c>
      <c r="VM14" s="21"/>
      <c r="VN14" s="21">
        <f t="shared" si="774"/>
        <v>0</v>
      </c>
      <c r="VO14" s="21"/>
      <c r="VP14" s="21">
        <f t="shared" si="775"/>
        <v>0</v>
      </c>
      <c r="VQ14" s="21"/>
      <c r="VR14" s="21">
        <f t="shared" si="714"/>
        <v>0</v>
      </c>
      <c r="VS14" s="21"/>
      <c r="VT14" s="21">
        <f t="shared" si="776"/>
        <v>0</v>
      </c>
      <c r="VU14" s="21"/>
      <c r="VV14" s="21">
        <f t="shared" si="776"/>
        <v>0</v>
      </c>
      <c r="VW14" s="21"/>
      <c r="VX14" s="21">
        <f t="shared" si="777"/>
        <v>0</v>
      </c>
      <c r="VY14" s="21"/>
      <c r="VZ14" s="21">
        <f t="shared" si="777"/>
        <v>0</v>
      </c>
      <c r="WA14" s="21"/>
      <c r="WB14" s="21">
        <f t="shared" si="777"/>
        <v>0</v>
      </c>
      <c r="WC14" s="21"/>
      <c r="WD14" s="21">
        <f t="shared" si="777"/>
        <v>0</v>
      </c>
      <c r="WE14" s="21"/>
      <c r="WF14" s="21">
        <f t="shared" si="777"/>
        <v>0</v>
      </c>
      <c r="WG14" s="21"/>
      <c r="WH14" s="21">
        <f t="shared" si="777"/>
        <v>0</v>
      </c>
      <c r="WI14" s="21"/>
      <c r="WJ14" s="21">
        <f t="shared" si="777"/>
        <v>0</v>
      </c>
      <c r="WK14" s="21"/>
      <c r="WL14" s="21">
        <f t="shared" si="777"/>
        <v>0</v>
      </c>
      <c r="WM14" s="21"/>
      <c r="WN14" s="21">
        <f t="shared" si="778"/>
        <v>0</v>
      </c>
      <c r="WO14" s="21"/>
      <c r="WP14" s="21">
        <f t="shared" si="778"/>
        <v>0</v>
      </c>
      <c r="WQ14" s="21"/>
      <c r="WR14" s="21">
        <f t="shared" si="778"/>
        <v>0</v>
      </c>
      <c r="WS14" s="21"/>
      <c r="WT14" s="21">
        <f t="shared" si="778"/>
        <v>0</v>
      </c>
      <c r="WU14" s="21"/>
      <c r="WV14" s="21">
        <f t="shared" si="778"/>
        <v>0</v>
      </c>
      <c r="WW14" s="21"/>
      <c r="WX14" s="21">
        <f t="shared" si="778"/>
        <v>0</v>
      </c>
      <c r="WY14" s="21"/>
      <c r="WZ14" s="21">
        <f t="shared" si="778"/>
        <v>0</v>
      </c>
      <c r="XA14" s="21"/>
      <c r="XB14" s="21">
        <f t="shared" si="778"/>
        <v>0</v>
      </c>
      <c r="XC14" s="21"/>
      <c r="XD14" s="21">
        <f t="shared" si="779"/>
        <v>0</v>
      </c>
      <c r="XE14" s="21"/>
      <c r="XF14" s="21">
        <f t="shared" si="779"/>
        <v>0</v>
      </c>
      <c r="XG14" s="21"/>
      <c r="XH14" s="21">
        <f t="shared" si="779"/>
        <v>0</v>
      </c>
      <c r="XI14" s="21"/>
      <c r="XJ14" s="21">
        <f t="shared" si="779"/>
        <v>0</v>
      </c>
      <c r="XK14" s="21"/>
      <c r="XL14" s="21">
        <f t="shared" si="779"/>
        <v>0</v>
      </c>
      <c r="XM14" s="21"/>
      <c r="XN14" s="21">
        <f t="shared" si="779"/>
        <v>0</v>
      </c>
      <c r="XO14" s="21"/>
      <c r="XP14" s="21">
        <f t="shared" si="779"/>
        <v>0</v>
      </c>
      <c r="XQ14" s="21"/>
      <c r="XR14" s="21">
        <f t="shared" si="779"/>
        <v>0</v>
      </c>
      <c r="XS14" s="21"/>
      <c r="XT14" s="21">
        <f t="shared" si="776"/>
        <v>0</v>
      </c>
      <c r="XU14" s="21"/>
      <c r="XV14" s="21">
        <f t="shared" si="776"/>
        <v>0</v>
      </c>
      <c r="XW14" s="21"/>
      <c r="XX14" s="21">
        <f t="shared" si="776"/>
        <v>0</v>
      </c>
      <c r="XY14" s="21"/>
      <c r="XZ14" s="21">
        <f t="shared" si="776"/>
        <v>0</v>
      </c>
      <c r="YA14" s="21"/>
      <c r="YB14" s="21">
        <f t="shared" si="780"/>
        <v>0</v>
      </c>
      <c r="YC14" s="21"/>
      <c r="YD14" s="21">
        <f t="shared" si="781"/>
        <v>0</v>
      </c>
      <c r="YE14" s="21"/>
      <c r="YF14" s="21">
        <f t="shared" si="782"/>
        <v>0</v>
      </c>
      <c r="YG14" s="21"/>
      <c r="YH14" s="21">
        <f t="shared" si="783"/>
        <v>0</v>
      </c>
      <c r="YI14" s="21"/>
      <c r="YJ14" s="21">
        <f t="shared" si="784"/>
        <v>0</v>
      </c>
      <c r="YK14" s="21"/>
      <c r="YL14" s="21">
        <f t="shared" si="785"/>
        <v>0</v>
      </c>
      <c r="YM14" s="21"/>
      <c r="YN14" s="21">
        <f t="shared" si="786"/>
        <v>0</v>
      </c>
      <c r="YO14" s="21"/>
      <c r="YP14" s="21">
        <f t="shared" si="787"/>
        <v>0</v>
      </c>
      <c r="YQ14" s="21"/>
      <c r="YR14" s="21">
        <f t="shared" si="788"/>
        <v>0</v>
      </c>
      <c r="YS14" s="21"/>
      <c r="YT14" s="21">
        <f t="shared" si="789"/>
        <v>0</v>
      </c>
      <c r="YU14" s="21"/>
      <c r="YV14" s="21">
        <f t="shared" si="790"/>
        <v>0</v>
      </c>
      <c r="YW14" s="21"/>
      <c r="YX14" s="21">
        <f t="shared" si="791"/>
        <v>0</v>
      </c>
      <c r="YY14" s="21"/>
      <c r="YZ14" s="21">
        <f t="shared" si="776"/>
        <v>0</v>
      </c>
      <c r="ZA14" s="21"/>
      <c r="ZB14" s="21">
        <f t="shared" si="792"/>
        <v>0</v>
      </c>
      <c r="ZC14" s="21"/>
      <c r="ZD14" s="21">
        <f t="shared" si="793"/>
        <v>0</v>
      </c>
      <c r="ZE14" s="21"/>
      <c r="ZF14" s="21">
        <f t="shared" si="794"/>
        <v>0</v>
      </c>
      <c r="ZG14" s="21"/>
      <c r="ZH14" s="21">
        <f t="shared" si="795"/>
        <v>0</v>
      </c>
      <c r="ZI14" s="21"/>
      <c r="ZJ14" s="21">
        <f t="shared" si="796"/>
        <v>0</v>
      </c>
      <c r="ZK14" s="21"/>
      <c r="ZL14" s="21">
        <f t="shared" si="797"/>
        <v>0</v>
      </c>
      <c r="ZM14" s="21"/>
      <c r="ZN14" s="21">
        <f t="shared" si="798"/>
        <v>0</v>
      </c>
      <c r="ZO14" s="21"/>
      <c r="ZP14" s="21">
        <f t="shared" si="799"/>
        <v>0</v>
      </c>
      <c r="ZQ14" s="21"/>
      <c r="ZR14" s="21">
        <f t="shared" si="800"/>
        <v>0</v>
      </c>
      <c r="ZS14" s="21"/>
      <c r="ZT14" s="21">
        <f t="shared" si="776"/>
        <v>0</v>
      </c>
      <c r="ZU14" s="21"/>
      <c r="ZV14" s="21">
        <f t="shared" si="801"/>
        <v>0</v>
      </c>
      <c r="ZW14" s="21"/>
      <c r="ZX14" s="21">
        <f t="shared" si="802"/>
        <v>0</v>
      </c>
      <c r="ZY14" s="21"/>
      <c r="ZZ14" s="21">
        <f t="shared" si="802"/>
        <v>0</v>
      </c>
      <c r="AAA14" s="21"/>
      <c r="AAB14" s="21">
        <f t="shared" si="803"/>
        <v>0</v>
      </c>
      <c r="AAC14" s="21"/>
      <c r="AAD14" s="21">
        <f t="shared" si="803"/>
        <v>0</v>
      </c>
      <c r="AAE14" s="21"/>
      <c r="AAF14" s="21">
        <f t="shared" si="804"/>
        <v>0</v>
      </c>
      <c r="AAG14" s="21"/>
      <c r="AAH14" s="21">
        <f t="shared" si="804"/>
        <v>0</v>
      </c>
      <c r="AAI14" s="21"/>
      <c r="AAJ14" s="21">
        <f t="shared" si="805"/>
        <v>0</v>
      </c>
      <c r="AAK14" s="21"/>
      <c r="AAL14" s="21">
        <f t="shared" si="805"/>
        <v>0</v>
      </c>
      <c r="AAM14" s="21"/>
      <c r="AAN14" s="21">
        <f t="shared" si="806"/>
        <v>0</v>
      </c>
      <c r="AAO14" s="21"/>
      <c r="AAP14" s="21">
        <f t="shared" si="806"/>
        <v>0</v>
      </c>
      <c r="AAQ14" s="21"/>
      <c r="AAR14" s="21">
        <f t="shared" si="807"/>
        <v>0</v>
      </c>
      <c r="AAS14" s="21"/>
      <c r="AAT14" s="21">
        <f t="shared" si="807"/>
        <v>0</v>
      </c>
      <c r="AAU14" s="21"/>
      <c r="AAV14" s="21">
        <f t="shared" si="808"/>
        <v>0</v>
      </c>
      <c r="AAW14" s="21"/>
      <c r="AAX14" s="21">
        <f t="shared" si="808"/>
        <v>0</v>
      </c>
      <c r="AAY14" s="21"/>
      <c r="AAZ14" s="21">
        <f t="shared" si="809"/>
        <v>0</v>
      </c>
      <c r="ABA14" s="21"/>
      <c r="ABB14" s="21">
        <f t="shared" si="809"/>
        <v>0</v>
      </c>
      <c r="ABC14" s="21"/>
      <c r="ABD14" s="21">
        <f t="shared" si="810"/>
        <v>0</v>
      </c>
      <c r="ABE14" s="21"/>
      <c r="ABF14" s="21">
        <f t="shared" si="810"/>
        <v>0</v>
      </c>
      <c r="ABG14" s="21"/>
      <c r="ABH14" s="21">
        <f t="shared" si="811"/>
        <v>0</v>
      </c>
      <c r="ABI14" s="21"/>
      <c r="ABJ14" s="21">
        <f t="shared" si="811"/>
        <v>0</v>
      </c>
      <c r="ABK14" s="21"/>
      <c r="ABL14" s="21">
        <f t="shared" si="812"/>
        <v>0</v>
      </c>
      <c r="ABM14" s="21"/>
      <c r="ABN14" s="21">
        <f t="shared" si="812"/>
        <v>0</v>
      </c>
      <c r="ABO14" s="21"/>
      <c r="ABP14" s="21">
        <f t="shared" si="813"/>
        <v>0</v>
      </c>
      <c r="ABQ14" s="21"/>
      <c r="ABR14" s="21">
        <f t="shared" si="813"/>
        <v>0</v>
      </c>
      <c r="ABS14" s="21"/>
      <c r="ABT14" s="21">
        <f t="shared" si="814"/>
        <v>0</v>
      </c>
      <c r="ABU14" s="21"/>
      <c r="ABV14" s="21">
        <f t="shared" si="814"/>
        <v>0</v>
      </c>
      <c r="ABW14" s="21"/>
      <c r="ABX14" s="21">
        <f t="shared" si="815"/>
        <v>0</v>
      </c>
      <c r="ABY14" s="21"/>
      <c r="ABZ14" s="21">
        <f t="shared" si="815"/>
        <v>0</v>
      </c>
      <c r="ACA14" s="21"/>
      <c r="ACB14" s="21">
        <f t="shared" si="816"/>
        <v>0</v>
      </c>
      <c r="ACC14" s="21"/>
      <c r="ACD14" s="21">
        <f t="shared" si="816"/>
        <v>0</v>
      </c>
      <c r="ACE14" s="21"/>
      <c r="ACF14" s="21">
        <f t="shared" si="817"/>
        <v>0</v>
      </c>
      <c r="ACG14" s="21"/>
      <c r="ACH14" s="21">
        <f t="shared" si="817"/>
        <v>0</v>
      </c>
      <c r="ACI14" s="21"/>
      <c r="ACJ14" s="21">
        <f t="shared" si="818"/>
        <v>0</v>
      </c>
      <c r="ACK14" s="21"/>
      <c r="ACL14" s="21">
        <f t="shared" si="818"/>
        <v>0</v>
      </c>
      <c r="ACM14" s="21"/>
      <c r="ACN14" s="21">
        <f t="shared" si="819"/>
        <v>0</v>
      </c>
      <c r="ACO14" s="21"/>
      <c r="ACP14" s="21">
        <f t="shared" si="819"/>
        <v>0</v>
      </c>
      <c r="ACQ14" s="21"/>
      <c r="ACR14" s="21">
        <f t="shared" si="820"/>
        <v>0</v>
      </c>
      <c r="ACS14" s="21"/>
      <c r="ACT14" s="21">
        <f t="shared" si="820"/>
        <v>0</v>
      </c>
      <c r="ACU14" s="21"/>
      <c r="ACV14" s="21">
        <f t="shared" si="821"/>
        <v>0</v>
      </c>
      <c r="ACW14" s="21"/>
      <c r="ACX14" s="21">
        <f t="shared" si="821"/>
        <v>0</v>
      </c>
      <c r="ACY14" s="21"/>
      <c r="ACZ14" s="21">
        <f t="shared" si="822"/>
        <v>0</v>
      </c>
      <c r="ADA14" s="21"/>
      <c r="ADB14" s="21">
        <f t="shared" si="822"/>
        <v>0</v>
      </c>
      <c r="ADC14" s="21"/>
      <c r="ADD14" s="21">
        <f t="shared" si="823"/>
        <v>0</v>
      </c>
      <c r="ADE14" s="21"/>
      <c r="ADF14" s="21">
        <f t="shared" si="823"/>
        <v>0</v>
      </c>
      <c r="ADG14" s="21"/>
      <c r="ADH14" s="21">
        <f t="shared" si="824"/>
        <v>0</v>
      </c>
      <c r="ADI14" s="21"/>
      <c r="ADJ14" s="21">
        <f t="shared" si="824"/>
        <v>0</v>
      </c>
      <c r="ADK14" s="21"/>
      <c r="ADL14" s="21">
        <f t="shared" si="825"/>
        <v>0</v>
      </c>
      <c r="ADM14" s="21"/>
      <c r="ADN14" s="21">
        <f t="shared" si="825"/>
        <v>0</v>
      </c>
      <c r="ADO14" s="21"/>
      <c r="ADP14" s="21">
        <f t="shared" si="825"/>
        <v>0</v>
      </c>
      <c r="ADQ14" s="21"/>
      <c r="ADR14" s="21">
        <f t="shared" si="825"/>
        <v>0</v>
      </c>
      <c r="ADS14" s="21"/>
      <c r="ADT14" s="21">
        <f t="shared" si="825"/>
        <v>0</v>
      </c>
      <c r="ADU14" s="21"/>
      <c r="ADV14" s="21">
        <f t="shared" si="826"/>
        <v>0</v>
      </c>
      <c r="ADW14" s="21"/>
      <c r="ADX14" s="21">
        <f t="shared" si="826"/>
        <v>0</v>
      </c>
      <c r="ADY14" s="21"/>
      <c r="ADZ14" s="21">
        <f t="shared" si="826"/>
        <v>0</v>
      </c>
      <c r="AEA14" s="21"/>
      <c r="AEB14" s="21">
        <f t="shared" si="826"/>
        <v>0</v>
      </c>
      <c r="AEC14" s="21"/>
      <c r="AED14" s="21">
        <f t="shared" si="827"/>
        <v>0</v>
      </c>
      <c r="AEE14" s="21"/>
      <c r="AEF14" s="21">
        <f t="shared" si="827"/>
        <v>0</v>
      </c>
      <c r="AEG14" s="21"/>
      <c r="AEH14" s="21">
        <f t="shared" si="827"/>
        <v>0</v>
      </c>
      <c r="AEI14" s="21"/>
      <c r="AEJ14" s="21">
        <f t="shared" si="827"/>
        <v>0</v>
      </c>
      <c r="AEK14" s="21"/>
      <c r="AEL14" s="21">
        <f t="shared" si="827"/>
        <v>0</v>
      </c>
      <c r="AEM14" s="21"/>
      <c r="AEN14" s="21">
        <f t="shared" si="828"/>
        <v>0</v>
      </c>
      <c r="AEO14" s="21"/>
      <c r="AEP14" s="21">
        <f t="shared" si="828"/>
        <v>0</v>
      </c>
      <c r="AEQ14" s="21"/>
      <c r="AER14" s="21">
        <f t="shared" si="828"/>
        <v>0</v>
      </c>
      <c r="AES14" s="21"/>
      <c r="AET14" s="21">
        <f t="shared" si="828"/>
        <v>0</v>
      </c>
      <c r="AEU14" s="21"/>
      <c r="AEV14" s="21">
        <f t="shared" si="829"/>
        <v>0</v>
      </c>
      <c r="AEW14" s="21"/>
      <c r="AEX14" s="21">
        <f t="shared" si="829"/>
        <v>0</v>
      </c>
      <c r="AEY14" s="21"/>
      <c r="AEZ14" s="21">
        <f t="shared" si="829"/>
        <v>0</v>
      </c>
      <c r="AFA14" s="21"/>
      <c r="AFB14" s="21">
        <f t="shared" si="829"/>
        <v>0</v>
      </c>
      <c r="AFC14" s="21"/>
      <c r="AFD14" s="21">
        <f t="shared" si="829"/>
        <v>0</v>
      </c>
      <c r="AFE14" s="21"/>
      <c r="AFF14" s="21">
        <f t="shared" si="830"/>
        <v>0</v>
      </c>
      <c r="AFG14" s="21"/>
      <c r="AFH14" s="21">
        <f t="shared" si="830"/>
        <v>0</v>
      </c>
      <c r="AFI14" s="21"/>
      <c r="AFJ14" s="21">
        <f t="shared" si="830"/>
        <v>0</v>
      </c>
      <c r="AFK14" s="21"/>
      <c r="AFL14" s="21">
        <f t="shared" si="830"/>
        <v>0</v>
      </c>
      <c r="AFM14" s="21"/>
      <c r="AFN14" s="21">
        <f t="shared" si="831"/>
        <v>0</v>
      </c>
      <c r="AFO14" s="21"/>
      <c r="AFP14" s="21">
        <f t="shared" si="831"/>
        <v>0</v>
      </c>
      <c r="AFQ14" s="21"/>
      <c r="AFR14" s="21">
        <f t="shared" si="831"/>
        <v>0</v>
      </c>
      <c r="AFS14" s="21"/>
      <c r="AFT14" s="21">
        <f t="shared" si="831"/>
        <v>0</v>
      </c>
      <c r="AFU14" s="21"/>
      <c r="AFV14" s="21">
        <f t="shared" si="831"/>
        <v>0</v>
      </c>
      <c r="AFW14" s="21"/>
      <c r="AFX14" s="21">
        <f t="shared" si="832"/>
        <v>0</v>
      </c>
      <c r="AFY14" s="21"/>
      <c r="AFZ14" s="21">
        <f t="shared" si="832"/>
        <v>0</v>
      </c>
      <c r="AGA14" s="21"/>
      <c r="AGB14" s="21">
        <f t="shared" si="832"/>
        <v>0</v>
      </c>
      <c r="AGC14" s="21"/>
      <c r="AGD14" s="21">
        <f t="shared" si="832"/>
        <v>0</v>
      </c>
      <c r="AGE14" s="21"/>
      <c r="AGF14" s="21">
        <f t="shared" si="833"/>
        <v>0</v>
      </c>
      <c r="AGG14" s="21"/>
      <c r="AGH14" s="21">
        <f t="shared" si="833"/>
        <v>0</v>
      </c>
      <c r="AGI14" s="21"/>
      <c r="AGJ14" s="21">
        <f t="shared" si="833"/>
        <v>0</v>
      </c>
      <c r="AGK14" s="21"/>
      <c r="AGL14" s="21">
        <f t="shared" si="833"/>
        <v>0</v>
      </c>
      <c r="AGM14" s="21"/>
      <c r="AGN14" s="21">
        <f t="shared" si="833"/>
        <v>0</v>
      </c>
      <c r="AGO14" s="21"/>
      <c r="AGP14" s="21">
        <f t="shared" si="834"/>
        <v>0</v>
      </c>
      <c r="AGQ14" s="21"/>
      <c r="AGR14" s="21">
        <f t="shared" si="834"/>
        <v>0</v>
      </c>
      <c r="AGS14" s="21"/>
      <c r="AGT14" s="21">
        <f t="shared" si="834"/>
        <v>0</v>
      </c>
      <c r="AGU14" s="21"/>
      <c r="AGV14" s="21">
        <f t="shared" si="834"/>
        <v>0</v>
      </c>
      <c r="AGW14" s="21"/>
      <c r="AGX14" s="21">
        <f t="shared" si="835"/>
        <v>0</v>
      </c>
      <c r="AGY14" s="21"/>
      <c r="AGZ14" s="21">
        <f t="shared" si="835"/>
        <v>0</v>
      </c>
      <c r="AHA14" s="21"/>
      <c r="AHB14" s="21">
        <f t="shared" si="835"/>
        <v>0</v>
      </c>
      <c r="AHC14" s="21"/>
      <c r="AHD14" s="21">
        <f t="shared" si="835"/>
        <v>0</v>
      </c>
      <c r="AHE14" s="21"/>
      <c r="AHF14" s="21">
        <f t="shared" si="835"/>
        <v>0</v>
      </c>
      <c r="AHG14" s="21"/>
      <c r="AHH14" s="21">
        <f t="shared" si="836"/>
        <v>0</v>
      </c>
      <c r="AHI14" s="21"/>
      <c r="AHJ14" s="21">
        <f t="shared" si="836"/>
        <v>0</v>
      </c>
      <c r="AHK14" s="21"/>
      <c r="AHL14" s="21">
        <f t="shared" si="836"/>
        <v>0</v>
      </c>
      <c r="AHM14" s="21"/>
      <c r="AHN14" s="21">
        <f t="shared" si="836"/>
        <v>0</v>
      </c>
      <c r="AHO14" s="21"/>
      <c r="AHP14" s="21">
        <f t="shared" si="837"/>
        <v>0</v>
      </c>
      <c r="AHQ14" s="21"/>
      <c r="AHR14" s="21">
        <f t="shared" si="837"/>
        <v>0</v>
      </c>
      <c r="AHS14" s="21"/>
      <c r="AHT14" s="21">
        <f t="shared" si="837"/>
        <v>0</v>
      </c>
      <c r="AHU14" s="21"/>
      <c r="AHV14" s="21">
        <f t="shared" si="837"/>
        <v>0</v>
      </c>
      <c r="AHW14" s="21"/>
      <c r="AHX14" s="21">
        <f t="shared" si="837"/>
        <v>0</v>
      </c>
      <c r="AHY14" s="21"/>
      <c r="AHZ14" s="21">
        <f t="shared" si="838"/>
        <v>0</v>
      </c>
      <c r="AIA14" s="21"/>
      <c r="AIB14" s="21">
        <f t="shared" si="838"/>
        <v>0</v>
      </c>
      <c r="AIC14" s="21"/>
      <c r="AID14" s="21">
        <f t="shared" si="838"/>
        <v>0</v>
      </c>
      <c r="AIE14" s="21"/>
      <c r="AIF14" s="21">
        <f t="shared" si="838"/>
        <v>0</v>
      </c>
      <c r="AIG14" s="21"/>
      <c r="AIH14" s="21">
        <f t="shared" si="839"/>
        <v>0</v>
      </c>
      <c r="AII14" s="21"/>
      <c r="AIJ14" s="21">
        <f t="shared" si="839"/>
        <v>0</v>
      </c>
      <c r="AIK14" s="21"/>
      <c r="AIL14" s="21">
        <f t="shared" si="839"/>
        <v>0</v>
      </c>
      <c r="AIM14" s="21"/>
      <c r="AIN14" s="21">
        <f t="shared" si="839"/>
        <v>0</v>
      </c>
      <c r="AIO14" s="21"/>
      <c r="AIP14" s="21">
        <f t="shared" si="839"/>
        <v>0</v>
      </c>
      <c r="AIQ14" s="21"/>
      <c r="AIR14" s="21">
        <f t="shared" si="840"/>
        <v>0</v>
      </c>
      <c r="AIS14" s="21"/>
      <c r="AIT14" s="21">
        <f t="shared" si="840"/>
        <v>0</v>
      </c>
      <c r="AIU14" s="21"/>
      <c r="AIV14" s="21">
        <f t="shared" si="840"/>
        <v>0</v>
      </c>
      <c r="AIW14" s="21"/>
      <c r="AIX14" s="21">
        <f t="shared" si="840"/>
        <v>0</v>
      </c>
      <c r="AIY14" s="21"/>
      <c r="AIZ14" s="21">
        <f t="shared" si="776"/>
        <v>0</v>
      </c>
      <c r="AJA14" s="21"/>
    </row>
    <row r="15" spans="2:937" ht="13.5" customHeight="1" x14ac:dyDescent="0.25">
      <c r="B15" s="31">
        <v>10</v>
      </c>
      <c r="C15" s="192" t="s">
        <v>208</v>
      </c>
      <c r="D15" s="67" t="s">
        <v>54</v>
      </c>
      <c r="E15" s="194" t="s">
        <v>404</v>
      </c>
      <c r="F15" s="194" t="str">
        <f>_xlfn.XLOOKUP(D15,'WTG PH-III'!$D$5:$D$198,'WTG PH-III'!$B$5:$B$198,0,0,1)</f>
        <v>PSS-14</v>
      </c>
      <c r="G15" s="22" t="s">
        <v>537</v>
      </c>
      <c r="H15" s="22" t="s">
        <v>538</v>
      </c>
      <c r="I15" s="61">
        <v>11</v>
      </c>
      <c r="J15" s="21">
        <v>253</v>
      </c>
      <c r="K15" s="21">
        <f t="shared" si="517"/>
        <v>253.00000000000003</v>
      </c>
      <c r="L15" s="21">
        <f t="shared" si="518"/>
        <v>253</v>
      </c>
      <c r="M15" s="21">
        <f t="shared" si="519"/>
        <v>0</v>
      </c>
      <c r="N15" s="95">
        <f>VLOOKUP(D15,'WTG PH-III'!$D$5:$U$198,17,0)</f>
        <v>45729</v>
      </c>
      <c r="O15" s="95">
        <f>VLOOKUP(D15,'WTG PH-III'!$D$5:$U$198,18,0)</f>
        <v>45740</v>
      </c>
      <c r="P15" s="21">
        <f t="shared" si="520"/>
        <v>0</v>
      </c>
      <c r="Q15" s="21"/>
      <c r="R15" s="21">
        <f t="shared" si="521"/>
        <v>0</v>
      </c>
      <c r="S15" s="21"/>
      <c r="T15" s="21">
        <f t="shared" si="522"/>
        <v>0</v>
      </c>
      <c r="U15" s="21"/>
      <c r="V15" s="21">
        <f t="shared" si="523"/>
        <v>0</v>
      </c>
      <c r="W15" s="21"/>
      <c r="X15" s="21">
        <f t="shared" si="524"/>
        <v>0</v>
      </c>
      <c r="Y15" s="21"/>
      <c r="Z15" s="21">
        <f t="shared" si="525"/>
        <v>0</v>
      </c>
      <c r="AA15" s="21"/>
      <c r="AB15" s="21">
        <f t="shared" si="526"/>
        <v>0</v>
      </c>
      <c r="AC15" s="21"/>
      <c r="AD15" s="21">
        <f t="shared" si="527"/>
        <v>0</v>
      </c>
      <c r="AE15" s="21"/>
      <c r="AF15" s="21">
        <f t="shared" si="528"/>
        <v>0</v>
      </c>
      <c r="AG15" s="21"/>
      <c r="AH15" s="21">
        <f t="shared" si="529"/>
        <v>0</v>
      </c>
      <c r="AI15" s="21"/>
      <c r="AJ15" s="21">
        <f t="shared" si="530"/>
        <v>0</v>
      </c>
      <c r="AK15" s="21"/>
      <c r="AL15" s="21">
        <f t="shared" si="531"/>
        <v>0</v>
      </c>
      <c r="AM15" s="21"/>
      <c r="AN15" s="21">
        <f t="shared" si="532"/>
        <v>0</v>
      </c>
      <c r="AO15" s="21"/>
      <c r="AP15" s="21">
        <f t="shared" si="533"/>
        <v>0</v>
      </c>
      <c r="AQ15" s="21"/>
      <c r="AR15" s="21">
        <f t="shared" si="534"/>
        <v>0</v>
      </c>
      <c r="AS15" s="21"/>
      <c r="AT15" s="21">
        <f t="shared" si="535"/>
        <v>0</v>
      </c>
      <c r="AU15" s="21"/>
      <c r="AV15" s="21">
        <f t="shared" si="536"/>
        <v>0</v>
      </c>
      <c r="AW15" s="21"/>
      <c r="AX15" s="21">
        <f t="shared" si="537"/>
        <v>0</v>
      </c>
      <c r="AY15" s="21"/>
      <c r="AZ15" s="21">
        <f t="shared" si="538"/>
        <v>0</v>
      </c>
      <c r="BA15" s="21"/>
      <c r="BB15" s="21">
        <f t="shared" si="539"/>
        <v>0</v>
      </c>
      <c r="BC15" s="21"/>
      <c r="BD15" s="21">
        <f t="shared" si="540"/>
        <v>0</v>
      </c>
      <c r="BE15" s="21"/>
      <c r="BF15" s="21">
        <f t="shared" si="541"/>
        <v>0</v>
      </c>
      <c r="BG15" s="21"/>
      <c r="BH15" s="21">
        <f t="shared" si="542"/>
        <v>0</v>
      </c>
      <c r="BI15" s="21"/>
      <c r="BJ15" s="21">
        <f t="shared" si="543"/>
        <v>0</v>
      </c>
      <c r="BK15" s="21"/>
      <c r="BL15" s="21">
        <f t="shared" si="544"/>
        <v>0</v>
      </c>
      <c r="BM15" s="21"/>
      <c r="BN15" s="21">
        <f t="shared" si="545"/>
        <v>0</v>
      </c>
      <c r="BO15" s="21"/>
      <c r="BP15" s="21">
        <f t="shared" si="546"/>
        <v>0</v>
      </c>
      <c r="BQ15" s="21"/>
      <c r="BR15" s="21">
        <f t="shared" si="547"/>
        <v>0</v>
      </c>
      <c r="BS15" s="21"/>
      <c r="BT15" s="21">
        <f t="shared" si="548"/>
        <v>0</v>
      </c>
      <c r="BU15" s="21"/>
      <c r="BV15" s="21">
        <f t="shared" si="549"/>
        <v>0</v>
      </c>
      <c r="BW15" s="21"/>
      <c r="BX15" s="21">
        <f t="shared" si="550"/>
        <v>0</v>
      </c>
      <c r="BY15" s="21"/>
      <c r="BZ15" s="21">
        <f t="shared" si="551"/>
        <v>0</v>
      </c>
      <c r="CA15" s="21"/>
      <c r="CB15" s="21">
        <f t="shared" si="552"/>
        <v>0</v>
      </c>
      <c r="CC15" s="21"/>
      <c r="CD15" s="21">
        <f t="shared" si="553"/>
        <v>0</v>
      </c>
      <c r="CE15" s="21"/>
      <c r="CF15" s="21">
        <f t="shared" si="554"/>
        <v>0</v>
      </c>
      <c r="CG15" s="21"/>
      <c r="CH15" s="21">
        <f t="shared" si="555"/>
        <v>0</v>
      </c>
      <c r="CI15" s="21"/>
      <c r="CJ15" s="21">
        <f t="shared" si="556"/>
        <v>0</v>
      </c>
      <c r="CK15" s="21"/>
      <c r="CL15" s="21">
        <f t="shared" si="557"/>
        <v>0</v>
      </c>
      <c r="CM15" s="21"/>
      <c r="CN15" s="21">
        <f t="shared" si="558"/>
        <v>0</v>
      </c>
      <c r="CO15" s="21"/>
      <c r="CP15" s="21">
        <f t="shared" si="559"/>
        <v>0</v>
      </c>
      <c r="CQ15" s="21"/>
      <c r="CR15" s="21">
        <f t="shared" si="560"/>
        <v>0</v>
      </c>
      <c r="CS15" s="21"/>
      <c r="CT15" s="21">
        <f t="shared" si="561"/>
        <v>0</v>
      </c>
      <c r="CU15" s="21"/>
      <c r="CV15" s="21">
        <f t="shared" si="562"/>
        <v>0</v>
      </c>
      <c r="CW15" s="21"/>
      <c r="CX15" s="21">
        <f t="shared" si="563"/>
        <v>0</v>
      </c>
      <c r="CY15" s="21"/>
      <c r="CZ15" s="21">
        <f t="shared" si="564"/>
        <v>0</v>
      </c>
      <c r="DA15" s="21"/>
      <c r="DB15" s="21">
        <f t="shared" si="565"/>
        <v>0</v>
      </c>
      <c r="DC15" s="21"/>
      <c r="DD15" s="21">
        <f t="shared" si="566"/>
        <v>0</v>
      </c>
      <c r="DE15" s="21"/>
      <c r="DF15" s="21">
        <f t="shared" si="567"/>
        <v>0</v>
      </c>
      <c r="DG15" s="21"/>
      <c r="DH15" s="21">
        <f t="shared" si="568"/>
        <v>0</v>
      </c>
      <c r="DI15" s="21"/>
      <c r="DJ15" s="21">
        <f t="shared" si="569"/>
        <v>0</v>
      </c>
      <c r="DK15" s="21"/>
      <c r="DL15" s="21">
        <f t="shared" si="570"/>
        <v>0</v>
      </c>
      <c r="DM15" s="21"/>
      <c r="DN15" s="21">
        <f t="shared" si="571"/>
        <v>0</v>
      </c>
      <c r="DO15" s="21"/>
      <c r="DP15" s="21">
        <f t="shared" si="572"/>
        <v>0</v>
      </c>
      <c r="DQ15" s="21"/>
      <c r="DR15" s="21">
        <f t="shared" si="573"/>
        <v>0</v>
      </c>
      <c r="DS15" s="21"/>
      <c r="DT15" s="21">
        <f t="shared" si="574"/>
        <v>0</v>
      </c>
      <c r="DU15" s="21"/>
      <c r="DV15" s="21">
        <f t="shared" si="575"/>
        <v>0</v>
      </c>
      <c r="DW15" s="21"/>
      <c r="DX15" s="21">
        <f t="shared" si="576"/>
        <v>0</v>
      </c>
      <c r="DY15" s="21"/>
      <c r="DZ15" s="21">
        <f t="shared" si="577"/>
        <v>0</v>
      </c>
      <c r="EA15" s="21"/>
      <c r="EB15" s="21">
        <f t="shared" si="578"/>
        <v>0</v>
      </c>
      <c r="EC15" s="21"/>
      <c r="ED15" s="21">
        <f t="shared" si="579"/>
        <v>0</v>
      </c>
      <c r="EE15" s="21"/>
      <c r="EF15" s="21">
        <f t="shared" si="580"/>
        <v>0</v>
      </c>
      <c r="EG15" s="21"/>
      <c r="EH15" s="21">
        <f t="shared" si="581"/>
        <v>0</v>
      </c>
      <c r="EI15" s="21"/>
      <c r="EJ15" s="21">
        <f t="shared" si="582"/>
        <v>0</v>
      </c>
      <c r="EK15" s="21"/>
      <c r="EL15" s="21">
        <f t="shared" si="583"/>
        <v>0</v>
      </c>
      <c r="EM15" s="21"/>
      <c r="EN15" s="21">
        <f t="shared" si="584"/>
        <v>0</v>
      </c>
      <c r="EO15" s="21"/>
      <c r="EP15" s="21">
        <f t="shared" si="585"/>
        <v>0</v>
      </c>
      <c r="EQ15" s="21"/>
      <c r="ER15" s="21">
        <f t="shared" si="586"/>
        <v>0</v>
      </c>
      <c r="ES15" s="21"/>
      <c r="ET15" s="21">
        <f t="shared" si="587"/>
        <v>0</v>
      </c>
      <c r="EU15" s="21"/>
      <c r="EV15" s="21">
        <f t="shared" si="588"/>
        <v>0</v>
      </c>
      <c r="EW15" s="21"/>
      <c r="EX15" s="21">
        <f t="shared" si="589"/>
        <v>0</v>
      </c>
      <c r="EY15" s="21"/>
      <c r="EZ15" s="21">
        <f t="shared" si="590"/>
        <v>0</v>
      </c>
      <c r="FA15" s="21"/>
      <c r="FB15" s="21">
        <f t="shared" si="591"/>
        <v>0</v>
      </c>
      <c r="FC15" s="21"/>
      <c r="FD15" s="21">
        <f t="shared" si="592"/>
        <v>0</v>
      </c>
      <c r="FE15" s="21"/>
      <c r="FF15" s="21">
        <f t="shared" si="593"/>
        <v>0</v>
      </c>
      <c r="FG15" s="21"/>
      <c r="FH15" s="21">
        <f t="shared" si="594"/>
        <v>0</v>
      </c>
      <c r="FI15" s="21"/>
      <c r="FJ15" s="21">
        <f t="shared" si="595"/>
        <v>0</v>
      </c>
      <c r="FK15" s="21"/>
      <c r="FL15" s="21">
        <f t="shared" si="596"/>
        <v>0</v>
      </c>
      <c r="FM15" s="21"/>
      <c r="FN15" s="21">
        <f t="shared" si="597"/>
        <v>0</v>
      </c>
      <c r="FO15" s="21"/>
      <c r="FP15" s="21">
        <f t="shared" si="598"/>
        <v>0</v>
      </c>
      <c r="FQ15" s="21"/>
      <c r="FR15" s="21">
        <f t="shared" si="599"/>
        <v>0</v>
      </c>
      <c r="FS15" s="21"/>
      <c r="FT15" s="21">
        <f t="shared" si="600"/>
        <v>0</v>
      </c>
      <c r="FU15" s="21"/>
      <c r="FV15" s="21">
        <f t="shared" si="601"/>
        <v>0</v>
      </c>
      <c r="FW15" s="21"/>
      <c r="FX15" s="21">
        <f t="shared" si="602"/>
        <v>0</v>
      </c>
      <c r="FY15" s="21"/>
      <c r="FZ15" s="21">
        <f t="shared" si="603"/>
        <v>0</v>
      </c>
      <c r="GA15" s="21"/>
      <c r="GB15" s="21">
        <f t="shared" si="604"/>
        <v>0</v>
      </c>
      <c r="GC15" s="21"/>
      <c r="GD15" s="21">
        <f t="shared" si="605"/>
        <v>21.083333333333332</v>
      </c>
      <c r="GE15" s="21"/>
      <c r="GF15" s="21">
        <f t="shared" si="606"/>
        <v>21.083333333333332</v>
      </c>
      <c r="GG15" s="21"/>
      <c r="GH15" s="21">
        <f t="shared" si="607"/>
        <v>21.083333333333332</v>
      </c>
      <c r="GI15" s="21"/>
      <c r="GJ15" s="21">
        <f t="shared" si="608"/>
        <v>21.083333333333332</v>
      </c>
      <c r="GK15" s="21"/>
      <c r="GL15" s="21">
        <f t="shared" si="609"/>
        <v>21.083333333333332</v>
      </c>
      <c r="GM15" s="21"/>
      <c r="GN15" s="21">
        <f t="shared" si="610"/>
        <v>21.083333333333332</v>
      </c>
      <c r="GO15" s="21"/>
      <c r="GP15" s="21">
        <f t="shared" si="611"/>
        <v>21.083333333333332</v>
      </c>
      <c r="GQ15" s="21"/>
      <c r="GR15" s="21">
        <f t="shared" si="612"/>
        <v>21.083333333333332</v>
      </c>
      <c r="GS15" s="21"/>
      <c r="GT15" s="21">
        <f t="shared" si="613"/>
        <v>21.083333333333332</v>
      </c>
      <c r="GU15" s="21"/>
      <c r="GV15" s="21">
        <f t="shared" si="614"/>
        <v>21.083333333333332</v>
      </c>
      <c r="GW15" s="21"/>
      <c r="GX15" s="21">
        <f t="shared" si="615"/>
        <v>21.083333333333332</v>
      </c>
      <c r="GY15" s="21"/>
      <c r="GZ15" s="21">
        <f t="shared" si="616"/>
        <v>21.083333333333332</v>
      </c>
      <c r="HA15" s="21"/>
      <c r="HB15" s="21">
        <f t="shared" si="617"/>
        <v>0</v>
      </c>
      <c r="HC15" s="21"/>
      <c r="HD15" s="21">
        <f t="shared" si="618"/>
        <v>0</v>
      </c>
      <c r="HE15" s="21"/>
      <c r="HF15" s="21">
        <f t="shared" si="619"/>
        <v>0</v>
      </c>
      <c r="HG15" s="21"/>
      <c r="HH15" s="21">
        <f t="shared" si="620"/>
        <v>0</v>
      </c>
      <c r="HI15" s="21"/>
      <c r="HJ15" s="21">
        <f t="shared" si="621"/>
        <v>0</v>
      </c>
      <c r="HK15" s="21"/>
      <c r="HL15" s="21">
        <f t="shared" si="622"/>
        <v>0</v>
      </c>
      <c r="HM15" s="21"/>
      <c r="HN15" s="21">
        <f t="shared" si="623"/>
        <v>0</v>
      </c>
      <c r="HO15" s="21"/>
      <c r="HP15" s="21">
        <f t="shared" si="624"/>
        <v>0</v>
      </c>
      <c r="HQ15" s="21"/>
      <c r="HR15" s="21">
        <f t="shared" si="625"/>
        <v>0</v>
      </c>
      <c r="HS15" s="21"/>
      <c r="HT15" s="21">
        <f t="shared" si="626"/>
        <v>0</v>
      </c>
      <c r="HU15" s="21"/>
      <c r="HV15" s="21">
        <f t="shared" si="627"/>
        <v>0</v>
      </c>
      <c r="HW15" s="21"/>
      <c r="HX15" s="21">
        <f t="shared" si="628"/>
        <v>0</v>
      </c>
      <c r="HY15" s="21"/>
      <c r="HZ15" s="21">
        <f t="shared" si="629"/>
        <v>0</v>
      </c>
      <c r="IA15" s="21"/>
      <c r="IB15" s="21">
        <f t="shared" si="630"/>
        <v>0</v>
      </c>
      <c r="IC15" s="21"/>
      <c r="ID15" s="21">
        <f t="shared" si="631"/>
        <v>0</v>
      </c>
      <c r="IE15" s="21"/>
      <c r="IF15" s="21">
        <f t="shared" si="632"/>
        <v>0</v>
      </c>
      <c r="IG15" s="21"/>
      <c r="IH15" s="21">
        <f t="shared" si="633"/>
        <v>0</v>
      </c>
      <c r="II15" s="21"/>
      <c r="IJ15" s="21">
        <f t="shared" si="634"/>
        <v>0</v>
      </c>
      <c r="IK15" s="21"/>
      <c r="IL15" s="21">
        <f t="shared" si="635"/>
        <v>0</v>
      </c>
      <c r="IM15" s="21"/>
      <c r="IN15" s="21">
        <f t="shared" si="636"/>
        <v>0</v>
      </c>
      <c r="IO15" s="21"/>
      <c r="IP15" s="21">
        <f t="shared" si="637"/>
        <v>0</v>
      </c>
      <c r="IQ15" s="21"/>
      <c r="IR15" s="21">
        <f t="shared" si="638"/>
        <v>0</v>
      </c>
      <c r="IS15" s="21"/>
      <c r="IT15" s="21">
        <f t="shared" si="639"/>
        <v>0</v>
      </c>
      <c r="IU15" s="21"/>
      <c r="IV15" s="21">
        <f t="shared" si="640"/>
        <v>0</v>
      </c>
      <c r="IW15" s="21"/>
      <c r="IX15" s="21">
        <f t="shared" si="641"/>
        <v>0</v>
      </c>
      <c r="IY15" s="21"/>
      <c r="IZ15" s="21">
        <f t="shared" si="642"/>
        <v>0</v>
      </c>
      <c r="JA15" s="21"/>
      <c r="JB15" s="21">
        <f t="shared" si="643"/>
        <v>0</v>
      </c>
      <c r="JC15" s="21"/>
      <c r="JD15" s="21">
        <f t="shared" si="644"/>
        <v>0</v>
      </c>
      <c r="JE15" s="21"/>
      <c r="JF15" s="21">
        <f t="shared" si="645"/>
        <v>0</v>
      </c>
      <c r="JG15" s="21"/>
      <c r="JH15" s="21">
        <f t="shared" si="646"/>
        <v>0</v>
      </c>
      <c r="JI15" s="21"/>
      <c r="JJ15" s="21">
        <f t="shared" si="647"/>
        <v>0</v>
      </c>
      <c r="JK15" s="21"/>
      <c r="JL15" s="21">
        <f t="shared" si="648"/>
        <v>0</v>
      </c>
      <c r="JM15" s="21"/>
      <c r="JN15" s="21">
        <f t="shared" si="649"/>
        <v>0</v>
      </c>
      <c r="JO15" s="21"/>
      <c r="JP15" s="21">
        <f t="shared" si="650"/>
        <v>0</v>
      </c>
      <c r="JQ15" s="21"/>
      <c r="JR15" s="21">
        <f t="shared" si="651"/>
        <v>0</v>
      </c>
      <c r="JS15" s="21"/>
      <c r="JT15" s="21">
        <f t="shared" si="652"/>
        <v>0</v>
      </c>
      <c r="JU15" s="21"/>
      <c r="JV15" s="21">
        <f t="shared" si="653"/>
        <v>0</v>
      </c>
      <c r="JW15" s="21"/>
      <c r="JX15" s="21">
        <f t="shared" si="654"/>
        <v>0</v>
      </c>
      <c r="JY15" s="21"/>
      <c r="JZ15" s="21">
        <f t="shared" si="655"/>
        <v>0</v>
      </c>
      <c r="KA15" s="21"/>
      <c r="KB15" s="21">
        <f t="shared" si="656"/>
        <v>0</v>
      </c>
      <c r="KC15" s="21"/>
      <c r="KD15" s="21">
        <f t="shared" si="657"/>
        <v>0</v>
      </c>
      <c r="KE15" s="21"/>
      <c r="KF15" s="21">
        <f t="shared" si="658"/>
        <v>0</v>
      </c>
      <c r="KG15" s="21"/>
      <c r="KH15" s="21">
        <f t="shared" si="659"/>
        <v>0</v>
      </c>
      <c r="KI15" s="21"/>
      <c r="KJ15" s="21">
        <f t="shared" si="660"/>
        <v>0</v>
      </c>
      <c r="KK15" s="21"/>
      <c r="KL15" s="21">
        <f t="shared" si="661"/>
        <v>0</v>
      </c>
      <c r="KM15" s="21"/>
      <c r="KN15" s="21">
        <f t="shared" si="662"/>
        <v>0</v>
      </c>
      <c r="KO15" s="21"/>
      <c r="KP15" s="21">
        <f t="shared" si="663"/>
        <v>0</v>
      </c>
      <c r="KQ15" s="21"/>
      <c r="KR15" s="21">
        <f t="shared" si="664"/>
        <v>0</v>
      </c>
      <c r="KS15" s="21"/>
      <c r="KT15" s="21">
        <f t="shared" si="665"/>
        <v>0</v>
      </c>
      <c r="KU15" s="21"/>
      <c r="KV15" s="21">
        <f t="shared" si="666"/>
        <v>0</v>
      </c>
      <c r="KW15" s="21"/>
      <c r="KX15" s="21">
        <f t="shared" si="667"/>
        <v>0</v>
      </c>
      <c r="KY15" s="21"/>
      <c r="KZ15" s="21">
        <f t="shared" si="668"/>
        <v>0</v>
      </c>
      <c r="LA15" s="21"/>
      <c r="LB15" s="21">
        <f t="shared" si="669"/>
        <v>0</v>
      </c>
      <c r="LC15" s="21"/>
      <c r="LD15" s="21">
        <f t="shared" si="670"/>
        <v>0</v>
      </c>
      <c r="LE15" s="21"/>
      <c r="LF15" s="21">
        <f t="shared" si="671"/>
        <v>0</v>
      </c>
      <c r="LG15" s="21"/>
      <c r="LH15" s="21">
        <f t="shared" si="672"/>
        <v>0</v>
      </c>
      <c r="LI15" s="21"/>
      <c r="LJ15" s="21">
        <f t="shared" si="673"/>
        <v>0</v>
      </c>
      <c r="LK15" s="21"/>
      <c r="LL15" s="21">
        <f t="shared" si="674"/>
        <v>0</v>
      </c>
      <c r="LM15" s="21"/>
      <c r="LN15" s="21">
        <f t="shared" si="675"/>
        <v>0</v>
      </c>
      <c r="LO15" s="21"/>
      <c r="LP15" s="21">
        <f t="shared" si="676"/>
        <v>0</v>
      </c>
      <c r="LQ15" s="21"/>
      <c r="LR15" s="21">
        <f t="shared" si="677"/>
        <v>0</v>
      </c>
      <c r="LS15" s="21"/>
      <c r="LT15" s="21">
        <f t="shared" si="678"/>
        <v>0</v>
      </c>
      <c r="LU15" s="21"/>
      <c r="LV15" s="21">
        <f t="shared" si="679"/>
        <v>0</v>
      </c>
      <c r="LW15" s="21"/>
      <c r="LX15" s="21">
        <f t="shared" si="680"/>
        <v>0</v>
      </c>
      <c r="LY15" s="21"/>
      <c r="LZ15" s="21">
        <f t="shared" si="681"/>
        <v>0</v>
      </c>
      <c r="MA15" s="21"/>
      <c r="MB15" s="21">
        <f t="shared" si="682"/>
        <v>0</v>
      </c>
      <c r="MC15" s="21"/>
      <c r="MD15" s="21">
        <f t="shared" si="683"/>
        <v>0</v>
      </c>
      <c r="ME15" s="21"/>
      <c r="MF15" s="21">
        <f t="shared" si="684"/>
        <v>0</v>
      </c>
      <c r="MG15" s="21"/>
      <c r="MH15" s="21">
        <f t="shared" si="685"/>
        <v>0</v>
      </c>
      <c r="MI15" s="21"/>
      <c r="MJ15" s="21">
        <f t="shared" si="686"/>
        <v>0</v>
      </c>
      <c r="MK15" s="21"/>
      <c r="ML15" s="21">
        <f t="shared" si="687"/>
        <v>0</v>
      </c>
      <c r="MM15" s="21"/>
      <c r="MN15" s="21">
        <f t="shared" si="688"/>
        <v>0</v>
      </c>
      <c r="MO15" s="21"/>
      <c r="MP15" s="21">
        <f t="shared" si="689"/>
        <v>0</v>
      </c>
      <c r="MQ15" s="21"/>
      <c r="MR15" s="21">
        <f t="shared" si="690"/>
        <v>0</v>
      </c>
      <c r="MS15" s="21"/>
      <c r="MT15" s="21">
        <f t="shared" si="691"/>
        <v>0</v>
      </c>
      <c r="MU15" s="21"/>
      <c r="MV15" s="21">
        <f t="shared" si="692"/>
        <v>0</v>
      </c>
      <c r="MW15" s="21"/>
      <c r="MX15" s="21">
        <f t="shared" si="693"/>
        <v>0</v>
      </c>
      <c r="MY15" s="21"/>
      <c r="MZ15" s="21">
        <f t="shared" si="694"/>
        <v>0</v>
      </c>
      <c r="NA15" s="21"/>
      <c r="NB15" s="21">
        <f t="shared" si="695"/>
        <v>0</v>
      </c>
      <c r="NC15" s="21"/>
      <c r="ND15" s="21">
        <f t="shared" si="696"/>
        <v>0</v>
      </c>
      <c r="NE15" s="21"/>
      <c r="NF15" s="21">
        <f t="shared" si="697"/>
        <v>0</v>
      </c>
      <c r="NG15" s="21"/>
      <c r="NH15" s="21">
        <f t="shared" si="698"/>
        <v>0</v>
      </c>
      <c r="NI15" s="21"/>
      <c r="NJ15" s="21">
        <f t="shared" si="699"/>
        <v>0</v>
      </c>
      <c r="NK15" s="21"/>
      <c r="NL15" s="21">
        <f t="shared" si="700"/>
        <v>0</v>
      </c>
      <c r="NM15" s="21"/>
      <c r="NN15" s="21">
        <f t="shared" si="701"/>
        <v>0</v>
      </c>
      <c r="NO15" s="21">
        <v>15</v>
      </c>
      <c r="NP15" s="21">
        <f t="shared" si="702"/>
        <v>0</v>
      </c>
      <c r="NQ15" s="21">
        <v>28</v>
      </c>
      <c r="NR15" s="21">
        <f t="shared" si="703"/>
        <v>0</v>
      </c>
      <c r="NS15" s="21">
        <v>13</v>
      </c>
      <c r="NT15" s="21">
        <f t="shared" si="704"/>
        <v>0</v>
      </c>
      <c r="NU15" s="21">
        <v>27</v>
      </c>
      <c r="NV15" s="21">
        <f t="shared" si="705"/>
        <v>0</v>
      </c>
      <c r="NW15" s="21">
        <v>28</v>
      </c>
      <c r="NX15" s="21">
        <f t="shared" si="706"/>
        <v>0</v>
      </c>
      <c r="NY15" s="21">
        <v>9</v>
      </c>
      <c r="NZ15" s="21">
        <f t="shared" si="707"/>
        <v>0</v>
      </c>
      <c r="OA15" s="21">
        <v>32</v>
      </c>
      <c r="OB15" s="21">
        <f t="shared" si="708"/>
        <v>0</v>
      </c>
      <c r="OC15" s="21">
        <v>34</v>
      </c>
      <c r="OD15" s="21">
        <f t="shared" si="709"/>
        <v>0</v>
      </c>
      <c r="OE15" s="21">
        <v>21</v>
      </c>
      <c r="OF15" s="21">
        <f t="shared" si="710"/>
        <v>0</v>
      </c>
      <c r="OG15" s="21">
        <v>6</v>
      </c>
      <c r="OH15" s="21">
        <f t="shared" si="711"/>
        <v>0</v>
      </c>
      <c r="OI15" s="21">
        <v>3</v>
      </c>
      <c r="OJ15" s="21">
        <f t="shared" si="712"/>
        <v>0</v>
      </c>
      <c r="OK15" s="21">
        <v>18</v>
      </c>
      <c r="OL15" s="21">
        <f t="shared" si="713"/>
        <v>0</v>
      </c>
      <c r="OM15" s="21"/>
      <c r="ON15" s="21">
        <f t="shared" si="714"/>
        <v>0</v>
      </c>
      <c r="OO15" s="21">
        <v>19</v>
      </c>
      <c r="OP15" s="21">
        <f t="shared" si="714"/>
        <v>0</v>
      </c>
      <c r="OQ15" s="21"/>
      <c r="OR15" s="21">
        <f t="shared" si="714"/>
        <v>0</v>
      </c>
      <c r="OS15" s="21"/>
      <c r="OT15" s="21">
        <f t="shared" si="714"/>
        <v>0</v>
      </c>
      <c r="OU15" s="21"/>
      <c r="OV15" s="21">
        <f t="shared" si="714"/>
        <v>0</v>
      </c>
      <c r="OW15" s="21"/>
      <c r="OX15" s="21">
        <f t="shared" si="714"/>
        <v>0</v>
      </c>
      <c r="OY15" s="21"/>
      <c r="OZ15" s="21">
        <f t="shared" si="714"/>
        <v>0</v>
      </c>
      <c r="PA15" s="21"/>
      <c r="PB15" s="21">
        <f t="shared" si="715"/>
        <v>0</v>
      </c>
      <c r="PC15" s="21"/>
      <c r="PD15" s="21">
        <f t="shared" si="715"/>
        <v>0</v>
      </c>
      <c r="PE15" s="21"/>
      <c r="PF15" s="21">
        <f t="shared" si="715"/>
        <v>0</v>
      </c>
      <c r="PG15" s="21"/>
      <c r="PH15" s="21">
        <f t="shared" si="715"/>
        <v>0</v>
      </c>
      <c r="PI15" s="21"/>
      <c r="PJ15" s="21">
        <f t="shared" si="715"/>
        <v>0</v>
      </c>
      <c r="PK15" s="21"/>
      <c r="PL15" s="21">
        <f t="shared" si="715"/>
        <v>0</v>
      </c>
      <c r="PM15" s="21"/>
      <c r="PN15" s="21">
        <f t="shared" si="716"/>
        <v>0</v>
      </c>
      <c r="PO15" s="21"/>
      <c r="PP15" s="21">
        <f t="shared" si="716"/>
        <v>0</v>
      </c>
      <c r="PQ15" s="21"/>
      <c r="PR15" s="21">
        <f t="shared" si="716"/>
        <v>0</v>
      </c>
      <c r="PS15" s="21"/>
      <c r="PT15" s="21">
        <f t="shared" si="716"/>
        <v>0</v>
      </c>
      <c r="PU15" s="21"/>
      <c r="PV15" s="21">
        <f t="shared" si="716"/>
        <v>0</v>
      </c>
      <c r="PW15" s="21"/>
      <c r="PX15" s="21">
        <f t="shared" si="716"/>
        <v>0</v>
      </c>
      <c r="PY15" s="21"/>
      <c r="PZ15" s="21">
        <f t="shared" si="717"/>
        <v>0</v>
      </c>
      <c r="QA15" s="21"/>
      <c r="QB15" s="21">
        <f t="shared" si="717"/>
        <v>0</v>
      </c>
      <c r="QC15" s="21"/>
      <c r="QD15" s="21">
        <f t="shared" si="717"/>
        <v>0</v>
      </c>
      <c r="QE15" s="21"/>
      <c r="QF15" s="21">
        <f t="shared" si="717"/>
        <v>0</v>
      </c>
      <c r="QG15" s="21"/>
      <c r="QH15" s="21">
        <f t="shared" si="717"/>
        <v>0</v>
      </c>
      <c r="QI15" s="21"/>
      <c r="QJ15" s="21">
        <f t="shared" si="717"/>
        <v>0</v>
      </c>
      <c r="QK15" s="21"/>
      <c r="QL15" s="21">
        <f t="shared" si="718"/>
        <v>0</v>
      </c>
      <c r="QM15" s="21"/>
      <c r="QN15" s="21">
        <f t="shared" si="718"/>
        <v>0</v>
      </c>
      <c r="QO15" s="21"/>
      <c r="QP15" s="21">
        <f t="shared" si="718"/>
        <v>0</v>
      </c>
      <c r="QQ15" s="21"/>
      <c r="QR15" s="21">
        <f t="shared" si="718"/>
        <v>0</v>
      </c>
      <c r="QS15" s="21"/>
      <c r="QT15" s="21">
        <f t="shared" si="718"/>
        <v>0</v>
      </c>
      <c r="QU15" s="21"/>
      <c r="QV15" s="21">
        <f t="shared" si="718"/>
        <v>0</v>
      </c>
      <c r="QW15" s="21"/>
      <c r="QX15" s="21">
        <f t="shared" si="719"/>
        <v>0</v>
      </c>
      <c r="QY15" s="21"/>
      <c r="QZ15" s="21">
        <f t="shared" si="719"/>
        <v>0</v>
      </c>
      <c r="RA15" s="21"/>
      <c r="RB15" s="21">
        <f t="shared" si="719"/>
        <v>0</v>
      </c>
      <c r="RC15" s="21"/>
      <c r="RD15" s="21">
        <f t="shared" si="719"/>
        <v>0</v>
      </c>
      <c r="RE15" s="21"/>
      <c r="RF15" s="21">
        <f t="shared" si="719"/>
        <v>0</v>
      </c>
      <c r="RG15" s="21"/>
      <c r="RH15" s="21">
        <f t="shared" si="719"/>
        <v>0</v>
      </c>
      <c r="RI15" s="21"/>
      <c r="RJ15" s="21">
        <f t="shared" si="720"/>
        <v>0</v>
      </c>
      <c r="RK15" s="21"/>
      <c r="RL15" s="21">
        <f t="shared" si="721"/>
        <v>0</v>
      </c>
      <c r="RM15" s="21"/>
      <c r="RN15" s="21">
        <f t="shared" si="722"/>
        <v>0</v>
      </c>
      <c r="RO15" s="21"/>
      <c r="RP15" s="21">
        <f t="shared" si="723"/>
        <v>0</v>
      </c>
      <c r="RQ15" s="21"/>
      <c r="RR15" s="21">
        <f t="shared" si="724"/>
        <v>0</v>
      </c>
      <c r="RS15" s="21"/>
      <c r="RT15" s="21">
        <f t="shared" si="725"/>
        <v>0</v>
      </c>
      <c r="RU15" s="21"/>
      <c r="RV15" s="21">
        <f t="shared" si="726"/>
        <v>0</v>
      </c>
      <c r="RW15" s="21"/>
      <c r="RX15" s="21">
        <f t="shared" si="727"/>
        <v>0</v>
      </c>
      <c r="RY15" s="21"/>
      <c r="RZ15" s="21">
        <f t="shared" si="728"/>
        <v>0</v>
      </c>
      <c r="SA15" s="21"/>
      <c r="SB15" s="21">
        <f t="shared" si="729"/>
        <v>0</v>
      </c>
      <c r="SC15" s="21"/>
      <c r="SD15" s="21">
        <f t="shared" si="730"/>
        <v>0</v>
      </c>
      <c r="SE15" s="21"/>
      <c r="SF15" s="21">
        <f t="shared" si="731"/>
        <v>0</v>
      </c>
      <c r="SG15" s="21"/>
      <c r="SH15" s="21">
        <f t="shared" si="732"/>
        <v>0</v>
      </c>
      <c r="SI15" s="21"/>
      <c r="SJ15" s="21">
        <f t="shared" si="733"/>
        <v>0</v>
      </c>
      <c r="SK15" s="21"/>
      <c r="SL15" s="21">
        <f t="shared" si="734"/>
        <v>0</v>
      </c>
      <c r="SM15" s="21"/>
      <c r="SN15" s="21">
        <f t="shared" si="735"/>
        <v>0</v>
      </c>
      <c r="SO15" s="21"/>
      <c r="SP15" s="21">
        <f t="shared" si="736"/>
        <v>0</v>
      </c>
      <c r="SQ15" s="21"/>
      <c r="SR15" s="21">
        <f t="shared" si="737"/>
        <v>0</v>
      </c>
      <c r="SS15" s="21"/>
      <c r="ST15" s="21">
        <f t="shared" si="738"/>
        <v>0</v>
      </c>
      <c r="SU15" s="21"/>
      <c r="SV15" s="21">
        <f t="shared" si="739"/>
        <v>0</v>
      </c>
      <c r="SW15" s="21"/>
      <c r="SX15" s="21">
        <f t="shared" si="740"/>
        <v>0</v>
      </c>
      <c r="SY15" s="21"/>
      <c r="SZ15" s="21">
        <f t="shared" si="741"/>
        <v>0</v>
      </c>
      <c r="TA15" s="21"/>
      <c r="TB15" s="21">
        <f t="shared" si="742"/>
        <v>0</v>
      </c>
      <c r="TC15" s="21"/>
      <c r="TD15" s="21">
        <f t="shared" si="743"/>
        <v>0</v>
      </c>
      <c r="TE15" s="21"/>
      <c r="TF15" s="21">
        <f t="shared" si="744"/>
        <v>0</v>
      </c>
      <c r="TG15" s="21"/>
      <c r="TH15" s="21">
        <f t="shared" si="745"/>
        <v>0</v>
      </c>
      <c r="TI15" s="21"/>
      <c r="TJ15" s="21">
        <f t="shared" si="746"/>
        <v>0</v>
      </c>
      <c r="TK15" s="21"/>
      <c r="TL15" s="21">
        <f t="shared" si="747"/>
        <v>0</v>
      </c>
      <c r="TM15" s="21"/>
      <c r="TN15" s="21">
        <f t="shared" si="748"/>
        <v>0</v>
      </c>
      <c r="TO15" s="21"/>
      <c r="TP15" s="21">
        <f t="shared" si="749"/>
        <v>0</v>
      </c>
      <c r="TQ15" s="21"/>
      <c r="TR15" s="21">
        <f t="shared" si="750"/>
        <v>0</v>
      </c>
      <c r="TS15" s="21"/>
      <c r="TT15" s="21">
        <f t="shared" si="751"/>
        <v>0</v>
      </c>
      <c r="TU15" s="21"/>
      <c r="TV15" s="21">
        <f t="shared" si="752"/>
        <v>0</v>
      </c>
      <c r="TW15" s="21"/>
      <c r="TX15" s="21">
        <f t="shared" si="753"/>
        <v>0</v>
      </c>
      <c r="TY15" s="21"/>
      <c r="TZ15" s="21">
        <f t="shared" si="754"/>
        <v>0</v>
      </c>
      <c r="UA15" s="21"/>
      <c r="UB15" s="21">
        <f t="shared" si="755"/>
        <v>0</v>
      </c>
      <c r="UC15" s="21"/>
      <c r="UD15" s="21">
        <f t="shared" si="756"/>
        <v>0</v>
      </c>
      <c r="UE15" s="21"/>
      <c r="UF15" s="21">
        <f t="shared" si="757"/>
        <v>0</v>
      </c>
      <c r="UG15" s="21"/>
      <c r="UH15" s="21">
        <f t="shared" si="758"/>
        <v>0</v>
      </c>
      <c r="UI15" s="21"/>
      <c r="UJ15" s="21">
        <f t="shared" si="759"/>
        <v>0</v>
      </c>
      <c r="UK15" s="21"/>
      <c r="UL15" s="21">
        <f t="shared" si="760"/>
        <v>0</v>
      </c>
      <c r="UM15" s="21"/>
      <c r="UN15" s="21">
        <f t="shared" si="761"/>
        <v>0</v>
      </c>
      <c r="UO15" s="21"/>
      <c r="UP15" s="21">
        <f t="shared" si="762"/>
        <v>0</v>
      </c>
      <c r="UQ15" s="21"/>
      <c r="UR15" s="21">
        <f t="shared" si="763"/>
        <v>0</v>
      </c>
      <c r="US15" s="21"/>
      <c r="UT15" s="21">
        <f t="shared" si="764"/>
        <v>0</v>
      </c>
      <c r="UU15" s="21"/>
      <c r="UV15" s="21">
        <f t="shared" si="765"/>
        <v>0</v>
      </c>
      <c r="UW15" s="21"/>
      <c r="UX15" s="21">
        <f t="shared" si="766"/>
        <v>0</v>
      </c>
      <c r="UY15" s="21"/>
      <c r="UZ15" s="21">
        <f t="shared" si="767"/>
        <v>0</v>
      </c>
      <c r="VA15" s="21"/>
      <c r="VB15" s="21">
        <f t="shared" si="768"/>
        <v>0</v>
      </c>
      <c r="VC15" s="21"/>
      <c r="VD15" s="21">
        <f t="shared" si="769"/>
        <v>0</v>
      </c>
      <c r="VE15" s="21"/>
      <c r="VF15" s="21">
        <f t="shared" si="770"/>
        <v>0</v>
      </c>
      <c r="VG15" s="21"/>
      <c r="VH15" s="21">
        <f t="shared" si="771"/>
        <v>0</v>
      </c>
      <c r="VI15" s="21"/>
      <c r="VJ15" s="21">
        <f t="shared" si="772"/>
        <v>0</v>
      </c>
      <c r="VK15" s="21"/>
      <c r="VL15" s="21">
        <f t="shared" si="773"/>
        <v>0</v>
      </c>
      <c r="VM15" s="21"/>
      <c r="VN15" s="21">
        <f t="shared" si="774"/>
        <v>0</v>
      </c>
      <c r="VO15" s="21"/>
      <c r="VP15" s="21">
        <f t="shared" si="775"/>
        <v>0</v>
      </c>
      <c r="VQ15" s="21"/>
      <c r="VR15" s="21">
        <f t="shared" si="714"/>
        <v>0</v>
      </c>
      <c r="VS15" s="21"/>
      <c r="VT15" s="21">
        <f t="shared" si="776"/>
        <v>0</v>
      </c>
      <c r="VU15" s="21"/>
      <c r="VV15" s="21">
        <f t="shared" si="776"/>
        <v>0</v>
      </c>
      <c r="VW15" s="21"/>
      <c r="VX15" s="21">
        <f t="shared" si="777"/>
        <v>0</v>
      </c>
      <c r="VY15" s="21"/>
      <c r="VZ15" s="21">
        <f t="shared" si="777"/>
        <v>0</v>
      </c>
      <c r="WA15" s="21"/>
      <c r="WB15" s="21">
        <f t="shared" si="777"/>
        <v>0</v>
      </c>
      <c r="WC15" s="21"/>
      <c r="WD15" s="21">
        <f t="shared" si="777"/>
        <v>0</v>
      </c>
      <c r="WE15" s="21"/>
      <c r="WF15" s="21">
        <f t="shared" si="777"/>
        <v>0</v>
      </c>
      <c r="WG15" s="21"/>
      <c r="WH15" s="21">
        <f t="shared" si="777"/>
        <v>0</v>
      </c>
      <c r="WI15" s="21"/>
      <c r="WJ15" s="21">
        <f t="shared" si="777"/>
        <v>0</v>
      </c>
      <c r="WK15" s="21"/>
      <c r="WL15" s="21">
        <f t="shared" si="777"/>
        <v>0</v>
      </c>
      <c r="WM15" s="21"/>
      <c r="WN15" s="21">
        <f t="shared" si="778"/>
        <v>0</v>
      </c>
      <c r="WO15" s="21"/>
      <c r="WP15" s="21">
        <f t="shared" si="778"/>
        <v>0</v>
      </c>
      <c r="WQ15" s="21"/>
      <c r="WR15" s="21">
        <f t="shared" si="778"/>
        <v>0</v>
      </c>
      <c r="WS15" s="21"/>
      <c r="WT15" s="21">
        <f t="shared" si="778"/>
        <v>0</v>
      </c>
      <c r="WU15" s="21"/>
      <c r="WV15" s="21">
        <f t="shared" si="778"/>
        <v>0</v>
      </c>
      <c r="WW15" s="21"/>
      <c r="WX15" s="21">
        <f t="shared" si="778"/>
        <v>0</v>
      </c>
      <c r="WY15" s="21"/>
      <c r="WZ15" s="21">
        <f t="shared" si="778"/>
        <v>0</v>
      </c>
      <c r="XA15" s="21"/>
      <c r="XB15" s="21">
        <f t="shared" si="778"/>
        <v>0</v>
      </c>
      <c r="XC15" s="21"/>
      <c r="XD15" s="21">
        <f t="shared" si="779"/>
        <v>0</v>
      </c>
      <c r="XE15" s="21"/>
      <c r="XF15" s="21">
        <f t="shared" si="779"/>
        <v>0</v>
      </c>
      <c r="XG15" s="21"/>
      <c r="XH15" s="21">
        <f t="shared" si="779"/>
        <v>0</v>
      </c>
      <c r="XI15" s="21"/>
      <c r="XJ15" s="21">
        <f t="shared" si="779"/>
        <v>0</v>
      </c>
      <c r="XK15" s="21"/>
      <c r="XL15" s="21">
        <f t="shared" si="779"/>
        <v>0</v>
      </c>
      <c r="XM15" s="21"/>
      <c r="XN15" s="21">
        <f t="shared" si="779"/>
        <v>0</v>
      </c>
      <c r="XO15" s="21"/>
      <c r="XP15" s="21">
        <f t="shared" si="779"/>
        <v>0</v>
      </c>
      <c r="XQ15" s="21"/>
      <c r="XR15" s="21">
        <f t="shared" si="779"/>
        <v>0</v>
      </c>
      <c r="XS15" s="21"/>
      <c r="XT15" s="21">
        <f t="shared" si="776"/>
        <v>0</v>
      </c>
      <c r="XU15" s="21"/>
      <c r="XV15" s="21">
        <f t="shared" si="776"/>
        <v>0</v>
      </c>
      <c r="XW15" s="21"/>
      <c r="XX15" s="21">
        <f t="shared" si="776"/>
        <v>0</v>
      </c>
      <c r="XY15" s="21"/>
      <c r="XZ15" s="21">
        <f t="shared" si="776"/>
        <v>0</v>
      </c>
      <c r="YA15" s="21"/>
      <c r="YB15" s="21">
        <f t="shared" si="780"/>
        <v>0</v>
      </c>
      <c r="YC15" s="21"/>
      <c r="YD15" s="21">
        <f t="shared" si="781"/>
        <v>0</v>
      </c>
      <c r="YE15" s="21"/>
      <c r="YF15" s="21">
        <f t="shared" si="782"/>
        <v>0</v>
      </c>
      <c r="YG15" s="21"/>
      <c r="YH15" s="21">
        <f t="shared" si="783"/>
        <v>0</v>
      </c>
      <c r="YI15" s="21"/>
      <c r="YJ15" s="21">
        <f t="shared" si="784"/>
        <v>0</v>
      </c>
      <c r="YK15" s="21"/>
      <c r="YL15" s="21">
        <f t="shared" si="785"/>
        <v>0</v>
      </c>
      <c r="YM15" s="21"/>
      <c r="YN15" s="21">
        <f t="shared" si="786"/>
        <v>0</v>
      </c>
      <c r="YO15" s="21"/>
      <c r="YP15" s="21">
        <f t="shared" si="787"/>
        <v>0</v>
      </c>
      <c r="YQ15" s="21"/>
      <c r="YR15" s="21">
        <f t="shared" si="788"/>
        <v>0</v>
      </c>
      <c r="YS15" s="21"/>
      <c r="YT15" s="21">
        <f t="shared" si="789"/>
        <v>0</v>
      </c>
      <c r="YU15" s="21"/>
      <c r="YV15" s="21">
        <f t="shared" si="790"/>
        <v>0</v>
      </c>
      <c r="YW15" s="21"/>
      <c r="YX15" s="21">
        <f t="shared" si="791"/>
        <v>0</v>
      </c>
      <c r="YY15" s="21"/>
      <c r="YZ15" s="21">
        <f t="shared" si="776"/>
        <v>0</v>
      </c>
      <c r="ZA15" s="21"/>
      <c r="ZB15" s="21">
        <f t="shared" si="792"/>
        <v>0</v>
      </c>
      <c r="ZC15" s="21"/>
      <c r="ZD15" s="21">
        <f t="shared" si="793"/>
        <v>0</v>
      </c>
      <c r="ZE15" s="21"/>
      <c r="ZF15" s="21">
        <f t="shared" si="794"/>
        <v>0</v>
      </c>
      <c r="ZG15" s="21"/>
      <c r="ZH15" s="21">
        <f t="shared" si="795"/>
        <v>0</v>
      </c>
      <c r="ZI15" s="21"/>
      <c r="ZJ15" s="21">
        <f t="shared" si="796"/>
        <v>0</v>
      </c>
      <c r="ZK15" s="21"/>
      <c r="ZL15" s="21">
        <f t="shared" si="797"/>
        <v>0</v>
      </c>
      <c r="ZM15" s="21"/>
      <c r="ZN15" s="21">
        <f t="shared" si="798"/>
        <v>0</v>
      </c>
      <c r="ZO15" s="21"/>
      <c r="ZP15" s="21">
        <f t="shared" si="799"/>
        <v>0</v>
      </c>
      <c r="ZQ15" s="21"/>
      <c r="ZR15" s="21">
        <f t="shared" si="800"/>
        <v>0</v>
      </c>
      <c r="ZS15" s="21"/>
      <c r="ZT15" s="21">
        <f t="shared" si="776"/>
        <v>0</v>
      </c>
      <c r="ZU15" s="21"/>
      <c r="ZV15" s="21">
        <f t="shared" si="801"/>
        <v>0</v>
      </c>
      <c r="ZW15" s="21"/>
      <c r="ZX15" s="21">
        <f t="shared" si="802"/>
        <v>0</v>
      </c>
      <c r="ZY15" s="21"/>
      <c r="ZZ15" s="21">
        <f t="shared" si="802"/>
        <v>0</v>
      </c>
      <c r="AAA15" s="21"/>
      <c r="AAB15" s="21">
        <f t="shared" si="803"/>
        <v>0</v>
      </c>
      <c r="AAC15" s="21"/>
      <c r="AAD15" s="21">
        <f t="shared" si="803"/>
        <v>0</v>
      </c>
      <c r="AAE15" s="21"/>
      <c r="AAF15" s="21">
        <f t="shared" si="804"/>
        <v>0</v>
      </c>
      <c r="AAG15" s="21"/>
      <c r="AAH15" s="21">
        <f t="shared" si="804"/>
        <v>0</v>
      </c>
      <c r="AAI15" s="21"/>
      <c r="AAJ15" s="21">
        <f t="shared" si="805"/>
        <v>0</v>
      </c>
      <c r="AAK15" s="21"/>
      <c r="AAL15" s="21">
        <f t="shared" si="805"/>
        <v>0</v>
      </c>
      <c r="AAM15" s="21"/>
      <c r="AAN15" s="21">
        <f t="shared" si="806"/>
        <v>0</v>
      </c>
      <c r="AAO15" s="21"/>
      <c r="AAP15" s="21">
        <f t="shared" si="806"/>
        <v>0</v>
      </c>
      <c r="AAQ15" s="21"/>
      <c r="AAR15" s="21">
        <f t="shared" si="807"/>
        <v>0</v>
      </c>
      <c r="AAS15" s="21"/>
      <c r="AAT15" s="21">
        <f t="shared" si="807"/>
        <v>0</v>
      </c>
      <c r="AAU15" s="21"/>
      <c r="AAV15" s="21">
        <f t="shared" si="808"/>
        <v>0</v>
      </c>
      <c r="AAW15" s="21"/>
      <c r="AAX15" s="21">
        <f t="shared" si="808"/>
        <v>0</v>
      </c>
      <c r="AAY15" s="21"/>
      <c r="AAZ15" s="21">
        <f t="shared" si="809"/>
        <v>0</v>
      </c>
      <c r="ABA15" s="21"/>
      <c r="ABB15" s="21">
        <f t="shared" si="809"/>
        <v>0</v>
      </c>
      <c r="ABC15" s="21"/>
      <c r="ABD15" s="21">
        <f t="shared" si="810"/>
        <v>0</v>
      </c>
      <c r="ABE15" s="21"/>
      <c r="ABF15" s="21">
        <f t="shared" si="810"/>
        <v>0</v>
      </c>
      <c r="ABG15" s="21"/>
      <c r="ABH15" s="21">
        <f t="shared" si="811"/>
        <v>0</v>
      </c>
      <c r="ABI15" s="21"/>
      <c r="ABJ15" s="21">
        <f t="shared" si="811"/>
        <v>0</v>
      </c>
      <c r="ABK15" s="21"/>
      <c r="ABL15" s="21">
        <f t="shared" si="812"/>
        <v>0</v>
      </c>
      <c r="ABM15" s="21"/>
      <c r="ABN15" s="21">
        <f t="shared" si="812"/>
        <v>0</v>
      </c>
      <c r="ABO15" s="21"/>
      <c r="ABP15" s="21">
        <f t="shared" si="813"/>
        <v>0</v>
      </c>
      <c r="ABQ15" s="21"/>
      <c r="ABR15" s="21">
        <f t="shared" si="813"/>
        <v>0</v>
      </c>
      <c r="ABS15" s="21"/>
      <c r="ABT15" s="21">
        <f t="shared" si="814"/>
        <v>0</v>
      </c>
      <c r="ABU15" s="21"/>
      <c r="ABV15" s="21">
        <f t="shared" si="814"/>
        <v>0</v>
      </c>
      <c r="ABW15" s="21"/>
      <c r="ABX15" s="21">
        <f t="shared" si="815"/>
        <v>0</v>
      </c>
      <c r="ABY15" s="21"/>
      <c r="ABZ15" s="21">
        <f t="shared" si="815"/>
        <v>0</v>
      </c>
      <c r="ACA15" s="21"/>
      <c r="ACB15" s="21">
        <f t="shared" si="816"/>
        <v>0</v>
      </c>
      <c r="ACC15" s="21"/>
      <c r="ACD15" s="21">
        <f t="shared" si="816"/>
        <v>0</v>
      </c>
      <c r="ACE15" s="21"/>
      <c r="ACF15" s="21">
        <f t="shared" si="817"/>
        <v>0</v>
      </c>
      <c r="ACG15" s="21"/>
      <c r="ACH15" s="21">
        <f t="shared" si="817"/>
        <v>0</v>
      </c>
      <c r="ACI15" s="21"/>
      <c r="ACJ15" s="21">
        <f t="shared" si="818"/>
        <v>0</v>
      </c>
      <c r="ACK15" s="21"/>
      <c r="ACL15" s="21">
        <f t="shared" si="818"/>
        <v>0</v>
      </c>
      <c r="ACM15" s="21"/>
      <c r="ACN15" s="21">
        <f t="shared" si="819"/>
        <v>0</v>
      </c>
      <c r="ACO15" s="21"/>
      <c r="ACP15" s="21">
        <f t="shared" si="819"/>
        <v>0</v>
      </c>
      <c r="ACQ15" s="21"/>
      <c r="ACR15" s="21">
        <f t="shared" si="820"/>
        <v>0</v>
      </c>
      <c r="ACS15" s="21"/>
      <c r="ACT15" s="21">
        <f t="shared" si="820"/>
        <v>0</v>
      </c>
      <c r="ACU15" s="21"/>
      <c r="ACV15" s="21">
        <f t="shared" si="821"/>
        <v>0</v>
      </c>
      <c r="ACW15" s="21"/>
      <c r="ACX15" s="21">
        <f t="shared" si="821"/>
        <v>0</v>
      </c>
      <c r="ACY15" s="21"/>
      <c r="ACZ15" s="21">
        <f t="shared" si="822"/>
        <v>0</v>
      </c>
      <c r="ADA15" s="21"/>
      <c r="ADB15" s="21">
        <f t="shared" si="822"/>
        <v>0</v>
      </c>
      <c r="ADC15" s="21"/>
      <c r="ADD15" s="21">
        <f t="shared" si="823"/>
        <v>0</v>
      </c>
      <c r="ADE15" s="21"/>
      <c r="ADF15" s="21">
        <f t="shared" si="823"/>
        <v>0</v>
      </c>
      <c r="ADG15" s="21"/>
      <c r="ADH15" s="21">
        <f t="shared" si="824"/>
        <v>0</v>
      </c>
      <c r="ADI15" s="21"/>
      <c r="ADJ15" s="21">
        <f t="shared" si="824"/>
        <v>0</v>
      </c>
      <c r="ADK15" s="21"/>
      <c r="ADL15" s="21">
        <f t="shared" si="825"/>
        <v>0</v>
      </c>
      <c r="ADM15" s="21"/>
      <c r="ADN15" s="21">
        <f t="shared" si="825"/>
        <v>0</v>
      </c>
      <c r="ADO15" s="21"/>
      <c r="ADP15" s="21">
        <f t="shared" si="825"/>
        <v>0</v>
      </c>
      <c r="ADQ15" s="21"/>
      <c r="ADR15" s="21">
        <f t="shared" si="825"/>
        <v>0</v>
      </c>
      <c r="ADS15" s="21"/>
      <c r="ADT15" s="21">
        <f t="shared" si="825"/>
        <v>0</v>
      </c>
      <c r="ADU15" s="21"/>
      <c r="ADV15" s="21">
        <f t="shared" si="826"/>
        <v>0</v>
      </c>
      <c r="ADW15" s="21"/>
      <c r="ADX15" s="21">
        <f t="shared" si="826"/>
        <v>0</v>
      </c>
      <c r="ADY15" s="21"/>
      <c r="ADZ15" s="21">
        <f t="shared" si="826"/>
        <v>0</v>
      </c>
      <c r="AEA15" s="21"/>
      <c r="AEB15" s="21">
        <f t="shared" si="826"/>
        <v>0</v>
      </c>
      <c r="AEC15" s="21"/>
      <c r="AED15" s="21">
        <f t="shared" si="827"/>
        <v>0</v>
      </c>
      <c r="AEE15" s="21"/>
      <c r="AEF15" s="21">
        <f t="shared" si="827"/>
        <v>0</v>
      </c>
      <c r="AEG15" s="21"/>
      <c r="AEH15" s="21">
        <f t="shared" si="827"/>
        <v>0</v>
      </c>
      <c r="AEI15" s="21"/>
      <c r="AEJ15" s="21">
        <f t="shared" si="827"/>
        <v>0</v>
      </c>
      <c r="AEK15" s="21"/>
      <c r="AEL15" s="21">
        <f t="shared" si="827"/>
        <v>0</v>
      </c>
      <c r="AEM15" s="21"/>
      <c r="AEN15" s="21">
        <f t="shared" si="828"/>
        <v>0</v>
      </c>
      <c r="AEO15" s="21"/>
      <c r="AEP15" s="21">
        <f t="shared" si="828"/>
        <v>0</v>
      </c>
      <c r="AEQ15" s="21"/>
      <c r="AER15" s="21">
        <f t="shared" si="828"/>
        <v>0</v>
      </c>
      <c r="AES15" s="21"/>
      <c r="AET15" s="21">
        <f t="shared" si="828"/>
        <v>0</v>
      </c>
      <c r="AEU15" s="21"/>
      <c r="AEV15" s="21">
        <f t="shared" si="829"/>
        <v>0</v>
      </c>
      <c r="AEW15" s="21"/>
      <c r="AEX15" s="21">
        <f t="shared" si="829"/>
        <v>0</v>
      </c>
      <c r="AEY15" s="21"/>
      <c r="AEZ15" s="21">
        <f t="shared" si="829"/>
        <v>0</v>
      </c>
      <c r="AFA15" s="21"/>
      <c r="AFB15" s="21">
        <f t="shared" si="829"/>
        <v>0</v>
      </c>
      <c r="AFC15" s="21"/>
      <c r="AFD15" s="21">
        <f t="shared" si="829"/>
        <v>0</v>
      </c>
      <c r="AFE15" s="21"/>
      <c r="AFF15" s="21">
        <f t="shared" si="830"/>
        <v>0</v>
      </c>
      <c r="AFG15" s="21"/>
      <c r="AFH15" s="21">
        <f t="shared" si="830"/>
        <v>0</v>
      </c>
      <c r="AFI15" s="21"/>
      <c r="AFJ15" s="21">
        <f t="shared" si="830"/>
        <v>0</v>
      </c>
      <c r="AFK15" s="21"/>
      <c r="AFL15" s="21">
        <f t="shared" si="830"/>
        <v>0</v>
      </c>
      <c r="AFM15" s="21"/>
      <c r="AFN15" s="21">
        <f t="shared" si="831"/>
        <v>0</v>
      </c>
      <c r="AFO15" s="21"/>
      <c r="AFP15" s="21">
        <f t="shared" si="831"/>
        <v>0</v>
      </c>
      <c r="AFQ15" s="21"/>
      <c r="AFR15" s="21">
        <f t="shared" si="831"/>
        <v>0</v>
      </c>
      <c r="AFS15" s="21"/>
      <c r="AFT15" s="21">
        <f t="shared" si="831"/>
        <v>0</v>
      </c>
      <c r="AFU15" s="21"/>
      <c r="AFV15" s="21">
        <f t="shared" si="831"/>
        <v>0</v>
      </c>
      <c r="AFW15" s="21"/>
      <c r="AFX15" s="21">
        <f t="shared" si="832"/>
        <v>0</v>
      </c>
      <c r="AFY15" s="21"/>
      <c r="AFZ15" s="21">
        <f t="shared" si="832"/>
        <v>0</v>
      </c>
      <c r="AGA15" s="21"/>
      <c r="AGB15" s="21">
        <f t="shared" si="832"/>
        <v>0</v>
      </c>
      <c r="AGC15" s="21"/>
      <c r="AGD15" s="21">
        <f t="shared" si="832"/>
        <v>0</v>
      </c>
      <c r="AGE15" s="21"/>
      <c r="AGF15" s="21">
        <f t="shared" si="833"/>
        <v>0</v>
      </c>
      <c r="AGG15" s="21"/>
      <c r="AGH15" s="21">
        <f t="shared" si="833"/>
        <v>0</v>
      </c>
      <c r="AGI15" s="21"/>
      <c r="AGJ15" s="21">
        <f t="shared" si="833"/>
        <v>0</v>
      </c>
      <c r="AGK15" s="21"/>
      <c r="AGL15" s="21">
        <f t="shared" si="833"/>
        <v>0</v>
      </c>
      <c r="AGM15" s="21"/>
      <c r="AGN15" s="21">
        <f t="shared" si="833"/>
        <v>0</v>
      </c>
      <c r="AGO15" s="21"/>
      <c r="AGP15" s="21">
        <f t="shared" si="834"/>
        <v>0</v>
      </c>
      <c r="AGQ15" s="21"/>
      <c r="AGR15" s="21">
        <f t="shared" si="834"/>
        <v>0</v>
      </c>
      <c r="AGS15" s="21"/>
      <c r="AGT15" s="21">
        <f t="shared" si="834"/>
        <v>0</v>
      </c>
      <c r="AGU15" s="21"/>
      <c r="AGV15" s="21">
        <f t="shared" si="834"/>
        <v>0</v>
      </c>
      <c r="AGW15" s="21"/>
      <c r="AGX15" s="21">
        <f t="shared" si="835"/>
        <v>0</v>
      </c>
      <c r="AGY15" s="21"/>
      <c r="AGZ15" s="21">
        <f t="shared" si="835"/>
        <v>0</v>
      </c>
      <c r="AHA15" s="21"/>
      <c r="AHB15" s="21">
        <f t="shared" si="835"/>
        <v>0</v>
      </c>
      <c r="AHC15" s="21"/>
      <c r="AHD15" s="21">
        <f t="shared" si="835"/>
        <v>0</v>
      </c>
      <c r="AHE15" s="21"/>
      <c r="AHF15" s="21">
        <f t="shared" si="835"/>
        <v>0</v>
      </c>
      <c r="AHG15" s="21"/>
      <c r="AHH15" s="21">
        <f t="shared" si="836"/>
        <v>0</v>
      </c>
      <c r="AHI15" s="21"/>
      <c r="AHJ15" s="21">
        <f t="shared" si="836"/>
        <v>0</v>
      </c>
      <c r="AHK15" s="21"/>
      <c r="AHL15" s="21">
        <f t="shared" si="836"/>
        <v>0</v>
      </c>
      <c r="AHM15" s="21"/>
      <c r="AHN15" s="21">
        <f t="shared" si="836"/>
        <v>0</v>
      </c>
      <c r="AHO15" s="21"/>
      <c r="AHP15" s="21">
        <f t="shared" si="837"/>
        <v>0</v>
      </c>
      <c r="AHQ15" s="21"/>
      <c r="AHR15" s="21">
        <f t="shared" si="837"/>
        <v>0</v>
      </c>
      <c r="AHS15" s="21"/>
      <c r="AHT15" s="21">
        <f t="shared" si="837"/>
        <v>0</v>
      </c>
      <c r="AHU15" s="21"/>
      <c r="AHV15" s="21">
        <f t="shared" si="837"/>
        <v>0</v>
      </c>
      <c r="AHW15" s="21"/>
      <c r="AHX15" s="21">
        <f t="shared" si="837"/>
        <v>0</v>
      </c>
      <c r="AHY15" s="21"/>
      <c r="AHZ15" s="21">
        <f t="shared" si="838"/>
        <v>0</v>
      </c>
      <c r="AIA15" s="21"/>
      <c r="AIB15" s="21">
        <f t="shared" si="838"/>
        <v>0</v>
      </c>
      <c r="AIC15" s="21"/>
      <c r="AID15" s="21">
        <f t="shared" si="838"/>
        <v>0</v>
      </c>
      <c r="AIE15" s="21"/>
      <c r="AIF15" s="21">
        <f t="shared" si="838"/>
        <v>0</v>
      </c>
      <c r="AIG15" s="21"/>
      <c r="AIH15" s="21">
        <f t="shared" si="839"/>
        <v>0</v>
      </c>
      <c r="AII15" s="21"/>
      <c r="AIJ15" s="21">
        <f t="shared" si="839"/>
        <v>0</v>
      </c>
      <c r="AIK15" s="21"/>
      <c r="AIL15" s="21">
        <f t="shared" si="839"/>
        <v>0</v>
      </c>
      <c r="AIM15" s="21"/>
      <c r="AIN15" s="21">
        <f t="shared" si="839"/>
        <v>0</v>
      </c>
      <c r="AIO15" s="21"/>
      <c r="AIP15" s="21">
        <f t="shared" si="839"/>
        <v>0</v>
      </c>
      <c r="AIQ15" s="21"/>
      <c r="AIR15" s="21">
        <f t="shared" si="840"/>
        <v>0</v>
      </c>
      <c r="AIS15" s="21"/>
      <c r="AIT15" s="21">
        <f t="shared" si="840"/>
        <v>0</v>
      </c>
      <c r="AIU15" s="21"/>
      <c r="AIV15" s="21">
        <f t="shared" si="840"/>
        <v>0</v>
      </c>
      <c r="AIW15" s="21"/>
      <c r="AIX15" s="21">
        <f t="shared" si="840"/>
        <v>0</v>
      </c>
      <c r="AIY15" s="21"/>
      <c r="AIZ15" s="21">
        <f t="shared" si="776"/>
        <v>0</v>
      </c>
      <c r="AJA15" s="21"/>
    </row>
    <row r="16" spans="2:937" ht="15" x14ac:dyDescent="0.25">
      <c r="B16" s="31">
        <v>11</v>
      </c>
      <c r="C16" s="192" t="s">
        <v>209</v>
      </c>
      <c r="D16" s="67" t="s">
        <v>56</v>
      </c>
      <c r="E16" s="194" t="s">
        <v>404</v>
      </c>
      <c r="F16" s="194" t="str">
        <f>_xlfn.XLOOKUP(D16,'WTG PH-III'!$D$5:$D$198,'WTG PH-III'!$B$5:$B$198,0,0,1)</f>
        <v>PSS-12</v>
      </c>
      <c r="G16" s="22" t="s">
        <v>537</v>
      </c>
      <c r="H16" s="22" t="s">
        <v>545</v>
      </c>
      <c r="I16" s="61">
        <v>12</v>
      </c>
      <c r="J16" s="21">
        <v>253</v>
      </c>
      <c r="K16" s="21">
        <f t="shared" si="517"/>
        <v>253</v>
      </c>
      <c r="L16" s="21">
        <f t="shared" si="518"/>
        <v>253</v>
      </c>
      <c r="M16" s="21">
        <f t="shared" si="519"/>
        <v>0</v>
      </c>
      <c r="N16" s="95">
        <f>VLOOKUP(D16,'WTG PH-III'!$D$5:$U$198,17,0)</f>
        <v>45738</v>
      </c>
      <c r="O16" s="95">
        <f>VLOOKUP(D16,'WTG PH-III'!$D$5:$U$198,18,0)</f>
        <v>45748</v>
      </c>
      <c r="P16" s="21">
        <f t="shared" si="520"/>
        <v>0</v>
      </c>
      <c r="Q16" s="21"/>
      <c r="R16" s="21">
        <f t="shared" si="521"/>
        <v>0</v>
      </c>
      <c r="S16" s="21"/>
      <c r="T16" s="21">
        <f t="shared" si="522"/>
        <v>0</v>
      </c>
      <c r="U16" s="21"/>
      <c r="V16" s="21">
        <f t="shared" si="523"/>
        <v>0</v>
      </c>
      <c r="W16" s="21"/>
      <c r="X16" s="21">
        <f t="shared" si="524"/>
        <v>0</v>
      </c>
      <c r="Y16" s="21"/>
      <c r="Z16" s="21">
        <f t="shared" si="525"/>
        <v>0</v>
      </c>
      <c r="AA16" s="21"/>
      <c r="AB16" s="21">
        <f t="shared" si="526"/>
        <v>0</v>
      </c>
      <c r="AC16" s="21"/>
      <c r="AD16" s="21">
        <f t="shared" si="527"/>
        <v>0</v>
      </c>
      <c r="AE16" s="21"/>
      <c r="AF16" s="21">
        <f t="shared" si="528"/>
        <v>0</v>
      </c>
      <c r="AG16" s="21"/>
      <c r="AH16" s="21">
        <f t="shared" si="529"/>
        <v>0</v>
      </c>
      <c r="AI16" s="21"/>
      <c r="AJ16" s="21">
        <f t="shared" si="530"/>
        <v>0</v>
      </c>
      <c r="AK16" s="21"/>
      <c r="AL16" s="21">
        <f t="shared" si="531"/>
        <v>0</v>
      </c>
      <c r="AM16" s="21"/>
      <c r="AN16" s="21">
        <f t="shared" si="532"/>
        <v>0</v>
      </c>
      <c r="AO16" s="21"/>
      <c r="AP16" s="21">
        <f t="shared" si="533"/>
        <v>0</v>
      </c>
      <c r="AQ16" s="21"/>
      <c r="AR16" s="21">
        <f t="shared" si="534"/>
        <v>0</v>
      </c>
      <c r="AS16" s="21"/>
      <c r="AT16" s="21">
        <f t="shared" si="535"/>
        <v>0</v>
      </c>
      <c r="AU16" s="21"/>
      <c r="AV16" s="21">
        <f t="shared" si="536"/>
        <v>0</v>
      </c>
      <c r="AW16" s="21"/>
      <c r="AX16" s="21">
        <f t="shared" si="537"/>
        <v>0</v>
      </c>
      <c r="AY16" s="21"/>
      <c r="AZ16" s="21">
        <f t="shared" si="538"/>
        <v>0</v>
      </c>
      <c r="BA16" s="21"/>
      <c r="BB16" s="21">
        <f t="shared" si="539"/>
        <v>0</v>
      </c>
      <c r="BC16" s="21"/>
      <c r="BD16" s="21">
        <f t="shared" si="540"/>
        <v>0</v>
      </c>
      <c r="BE16" s="21"/>
      <c r="BF16" s="21">
        <f t="shared" si="541"/>
        <v>0</v>
      </c>
      <c r="BG16" s="21"/>
      <c r="BH16" s="21">
        <f t="shared" si="542"/>
        <v>0</v>
      </c>
      <c r="BI16" s="21"/>
      <c r="BJ16" s="21">
        <f t="shared" si="543"/>
        <v>0</v>
      </c>
      <c r="BK16" s="21"/>
      <c r="BL16" s="21">
        <f t="shared" si="544"/>
        <v>0</v>
      </c>
      <c r="BM16" s="21"/>
      <c r="BN16" s="21">
        <f t="shared" si="545"/>
        <v>0</v>
      </c>
      <c r="BO16" s="21"/>
      <c r="BP16" s="21">
        <f t="shared" si="546"/>
        <v>0</v>
      </c>
      <c r="BQ16" s="21"/>
      <c r="BR16" s="21">
        <f t="shared" si="547"/>
        <v>0</v>
      </c>
      <c r="BS16" s="21"/>
      <c r="BT16" s="21">
        <f t="shared" si="548"/>
        <v>0</v>
      </c>
      <c r="BU16" s="21"/>
      <c r="BV16" s="21">
        <f t="shared" si="549"/>
        <v>0</v>
      </c>
      <c r="BW16" s="21"/>
      <c r="BX16" s="21">
        <f t="shared" si="550"/>
        <v>0</v>
      </c>
      <c r="BY16" s="21"/>
      <c r="BZ16" s="21">
        <f t="shared" si="551"/>
        <v>0</v>
      </c>
      <c r="CA16" s="21"/>
      <c r="CB16" s="21">
        <f t="shared" si="552"/>
        <v>0</v>
      </c>
      <c r="CC16" s="21"/>
      <c r="CD16" s="21">
        <f t="shared" si="553"/>
        <v>0</v>
      </c>
      <c r="CE16" s="21"/>
      <c r="CF16" s="21">
        <f t="shared" si="554"/>
        <v>0</v>
      </c>
      <c r="CG16" s="21"/>
      <c r="CH16" s="21">
        <f t="shared" si="555"/>
        <v>0</v>
      </c>
      <c r="CI16" s="21"/>
      <c r="CJ16" s="21">
        <f t="shared" si="556"/>
        <v>0</v>
      </c>
      <c r="CK16" s="21"/>
      <c r="CL16" s="21">
        <f t="shared" si="557"/>
        <v>0</v>
      </c>
      <c r="CM16" s="21"/>
      <c r="CN16" s="21">
        <f t="shared" si="558"/>
        <v>0</v>
      </c>
      <c r="CO16" s="21"/>
      <c r="CP16" s="21">
        <f t="shared" si="559"/>
        <v>0</v>
      </c>
      <c r="CQ16" s="21"/>
      <c r="CR16" s="21">
        <f t="shared" si="560"/>
        <v>0</v>
      </c>
      <c r="CS16" s="21"/>
      <c r="CT16" s="21">
        <f t="shared" si="561"/>
        <v>0</v>
      </c>
      <c r="CU16" s="21"/>
      <c r="CV16" s="21">
        <f t="shared" si="562"/>
        <v>0</v>
      </c>
      <c r="CW16" s="21"/>
      <c r="CX16" s="21">
        <f t="shared" si="563"/>
        <v>0</v>
      </c>
      <c r="CY16" s="21"/>
      <c r="CZ16" s="21">
        <f t="shared" si="564"/>
        <v>0</v>
      </c>
      <c r="DA16" s="21"/>
      <c r="DB16" s="21">
        <f t="shared" si="565"/>
        <v>0</v>
      </c>
      <c r="DC16" s="21"/>
      <c r="DD16" s="21">
        <f t="shared" si="566"/>
        <v>0</v>
      </c>
      <c r="DE16" s="21"/>
      <c r="DF16" s="21">
        <f t="shared" si="567"/>
        <v>0</v>
      </c>
      <c r="DG16" s="21"/>
      <c r="DH16" s="21">
        <f t="shared" si="568"/>
        <v>0</v>
      </c>
      <c r="DI16" s="21"/>
      <c r="DJ16" s="21">
        <f t="shared" si="569"/>
        <v>0</v>
      </c>
      <c r="DK16" s="21"/>
      <c r="DL16" s="21">
        <f t="shared" si="570"/>
        <v>0</v>
      </c>
      <c r="DM16" s="21"/>
      <c r="DN16" s="21">
        <f t="shared" si="571"/>
        <v>0</v>
      </c>
      <c r="DO16" s="21"/>
      <c r="DP16" s="21">
        <f t="shared" si="572"/>
        <v>0</v>
      </c>
      <c r="DQ16" s="21"/>
      <c r="DR16" s="21">
        <f t="shared" si="573"/>
        <v>0</v>
      </c>
      <c r="DS16" s="21"/>
      <c r="DT16" s="21">
        <f t="shared" si="574"/>
        <v>0</v>
      </c>
      <c r="DU16" s="21"/>
      <c r="DV16" s="21">
        <f t="shared" si="575"/>
        <v>0</v>
      </c>
      <c r="DW16" s="21"/>
      <c r="DX16" s="21">
        <f t="shared" si="576"/>
        <v>0</v>
      </c>
      <c r="DY16" s="21"/>
      <c r="DZ16" s="21">
        <f t="shared" si="577"/>
        <v>0</v>
      </c>
      <c r="EA16" s="21"/>
      <c r="EB16" s="21">
        <f t="shared" si="578"/>
        <v>0</v>
      </c>
      <c r="EC16" s="21"/>
      <c r="ED16" s="21">
        <f t="shared" si="579"/>
        <v>0</v>
      </c>
      <c r="EE16" s="21"/>
      <c r="EF16" s="21">
        <f t="shared" si="580"/>
        <v>0</v>
      </c>
      <c r="EG16" s="21"/>
      <c r="EH16" s="21">
        <f t="shared" si="581"/>
        <v>0</v>
      </c>
      <c r="EI16" s="21"/>
      <c r="EJ16" s="21">
        <f t="shared" si="582"/>
        <v>0</v>
      </c>
      <c r="EK16" s="21"/>
      <c r="EL16" s="21">
        <f t="shared" si="583"/>
        <v>0</v>
      </c>
      <c r="EM16" s="21"/>
      <c r="EN16" s="21">
        <f t="shared" si="584"/>
        <v>0</v>
      </c>
      <c r="EO16" s="21"/>
      <c r="EP16" s="21">
        <f t="shared" si="585"/>
        <v>0</v>
      </c>
      <c r="EQ16" s="21"/>
      <c r="ER16" s="21">
        <f t="shared" si="586"/>
        <v>0</v>
      </c>
      <c r="ES16" s="21"/>
      <c r="ET16" s="21">
        <f t="shared" si="587"/>
        <v>0</v>
      </c>
      <c r="EU16" s="21"/>
      <c r="EV16" s="21">
        <f t="shared" si="588"/>
        <v>0</v>
      </c>
      <c r="EW16" s="21"/>
      <c r="EX16" s="21">
        <f t="shared" si="589"/>
        <v>0</v>
      </c>
      <c r="EY16" s="21"/>
      <c r="EZ16" s="21">
        <f t="shared" si="590"/>
        <v>0</v>
      </c>
      <c r="FA16" s="21"/>
      <c r="FB16" s="21">
        <f t="shared" si="591"/>
        <v>0</v>
      </c>
      <c r="FC16" s="21"/>
      <c r="FD16" s="21">
        <f t="shared" si="592"/>
        <v>0</v>
      </c>
      <c r="FE16" s="21"/>
      <c r="FF16" s="21">
        <f t="shared" si="593"/>
        <v>0</v>
      </c>
      <c r="FG16" s="21"/>
      <c r="FH16" s="21">
        <f t="shared" si="594"/>
        <v>0</v>
      </c>
      <c r="FI16" s="21"/>
      <c r="FJ16" s="21">
        <f t="shared" si="595"/>
        <v>0</v>
      </c>
      <c r="FK16" s="21"/>
      <c r="FL16" s="21">
        <f t="shared" si="596"/>
        <v>0</v>
      </c>
      <c r="FM16" s="21"/>
      <c r="FN16" s="21">
        <f t="shared" si="597"/>
        <v>0</v>
      </c>
      <c r="FO16" s="21"/>
      <c r="FP16" s="21">
        <f t="shared" si="598"/>
        <v>0</v>
      </c>
      <c r="FQ16" s="21"/>
      <c r="FR16" s="21">
        <f t="shared" si="599"/>
        <v>0</v>
      </c>
      <c r="FS16" s="21"/>
      <c r="FT16" s="21">
        <f t="shared" si="600"/>
        <v>0</v>
      </c>
      <c r="FU16" s="21"/>
      <c r="FV16" s="21">
        <f t="shared" si="601"/>
        <v>0</v>
      </c>
      <c r="FW16" s="21"/>
      <c r="FX16" s="21">
        <f t="shared" si="602"/>
        <v>0</v>
      </c>
      <c r="FY16" s="21"/>
      <c r="FZ16" s="21">
        <f t="shared" si="603"/>
        <v>0</v>
      </c>
      <c r="GA16" s="21"/>
      <c r="GB16" s="21">
        <f t="shared" si="604"/>
        <v>0</v>
      </c>
      <c r="GC16" s="21"/>
      <c r="GD16" s="21">
        <f t="shared" si="605"/>
        <v>0</v>
      </c>
      <c r="GE16" s="21"/>
      <c r="GF16" s="21">
        <f t="shared" si="606"/>
        <v>0</v>
      </c>
      <c r="GG16" s="21"/>
      <c r="GH16" s="21">
        <f t="shared" si="607"/>
        <v>0</v>
      </c>
      <c r="GI16" s="21"/>
      <c r="GJ16" s="21">
        <f t="shared" si="608"/>
        <v>0</v>
      </c>
      <c r="GK16" s="21"/>
      <c r="GL16" s="21">
        <f t="shared" si="609"/>
        <v>0</v>
      </c>
      <c r="GM16" s="21"/>
      <c r="GN16" s="21">
        <f t="shared" si="610"/>
        <v>0</v>
      </c>
      <c r="GO16" s="21"/>
      <c r="GP16" s="21">
        <f t="shared" si="611"/>
        <v>0</v>
      </c>
      <c r="GQ16" s="21"/>
      <c r="GR16" s="21">
        <f t="shared" si="612"/>
        <v>0</v>
      </c>
      <c r="GS16" s="21"/>
      <c r="GT16" s="21">
        <f t="shared" si="613"/>
        <v>0</v>
      </c>
      <c r="GU16" s="21"/>
      <c r="GV16" s="21">
        <f t="shared" si="614"/>
        <v>23</v>
      </c>
      <c r="GW16" s="21"/>
      <c r="GX16" s="21">
        <f t="shared" si="615"/>
        <v>23</v>
      </c>
      <c r="GY16" s="21"/>
      <c r="GZ16" s="21">
        <f t="shared" si="616"/>
        <v>23</v>
      </c>
      <c r="HA16" s="21"/>
      <c r="HB16" s="21">
        <f t="shared" si="617"/>
        <v>23</v>
      </c>
      <c r="HC16" s="21"/>
      <c r="HD16" s="21">
        <f t="shared" si="618"/>
        <v>23</v>
      </c>
      <c r="HE16" s="21"/>
      <c r="HF16" s="21">
        <f t="shared" si="619"/>
        <v>23</v>
      </c>
      <c r="HG16" s="21"/>
      <c r="HH16" s="21">
        <f t="shared" si="620"/>
        <v>23</v>
      </c>
      <c r="HI16" s="21"/>
      <c r="HJ16" s="21">
        <f t="shared" si="621"/>
        <v>23</v>
      </c>
      <c r="HK16" s="21"/>
      <c r="HL16" s="21">
        <f t="shared" si="622"/>
        <v>23</v>
      </c>
      <c r="HM16" s="21"/>
      <c r="HN16" s="21">
        <f t="shared" si="623"/>
        <v>23</v>
      </c>
      <c r="HO16" s="21"/>
      <c r="HP16" s="21">
        <f t="shared" si="624"/>
        <v>23</v>
      </c>
      <c r="HQ16" s="21"/>
      <c r="HR16" s="21">
        <f t="shared" si="625"/>
        <v>0</v>
      </c>
      <c r="HS16" s="21"/>
      <c r="HT16" s="21">
        <f t="shared" si="626"/>
        <v>0</v>
      </c>
      <c r="HU16" s="21"/>
      <c r="HV16" s="21">
        <f t="shared" si="627"/>
        <v>0</v>
      </c>
      <c r="HW16" s="21"/>
      <c r="HX16" s="21">
        <f t="shared" si="628"/>
        <v>0</v>
      </c>
      <c r="HY16" s="21"/>
      <c r="HZ16" s="21">
        <f t="shared" si="629"/>
        <v>0</v>
      </c>
      <c r="IA16" s="21"/>
      <c r="IB16" s="21">
        <f t="shared" si="630"/>
        <v>0</v>
      </c>
      <c r="IC16" s="21"/>
      <c r="ID16" s="21">
        <f t="shared" si="631"/>
        <v>0</v>
      </c>
      <c r="IE16" s="21"/>
      <c r="IF16" s="21">
        <f t="shared" si="632"/>
        <v>0</v>
      </c>
      <c r="IG16" s="21"/>
      <c r="IH16" s="21">
        <f t="shared" si="633"/>
        <v>0</v>
      </c>
      <c r="II16" s="21"/>
      <c r="IJ16" s="21">
        <f t="shared" si="634"/>
        <v>0</v>
      </c>
      <c r="IK16" s="21"/>
      <c r="IL16" s="21">
        <f t="shared" si="635"/>
        <v>0</v>
      </c>
      <c r="IM16" s="21"/>
      <c r="IN16" s="21">
        <f t="shared" si="636"/>
        <v>0</v>
      </c>
      <c r="IO16" s="21"/>
      <c r="IP16" s="21">
        <f t="shared" si="637"/>
        <v>0</v>
      </c>
      <c r="IQ16" s="21"/>
      <c r="IR16" s="21">
        <f t="shared" si="638"/>
        <v>0</v>
      </c>
      <c r="IS16" s="21"/>
      <c r="IT16" s="21">
        <f t="shared" si="639"/>
        <v>0</v>
      </c>
      <c r="IU16" s="21"/>
      <c r="IV16" s="21">
        <f t="shared" si="640"/>
        <v>0</v>
      </c>
      <c r="IW16" s="21"/>
      <c r="IX16" s="21">
        <f t="shared" si="641"/>
        <v>0</v>
      </c>
      <c r="IY16" s="21"/>
      <c r="IZ16" s="21">
        <f t="shared" si="642"/>
        <v>0</v>
      </c>
      <c r="JA16" s="21"/>
      <c r="JB16" s="21">
        <f t="shared" si="643"/>
        <v>0</v>
      </c>
      <c r="JC16" s="21"/>
      <c r="JD16" s="21">
        <f t="shared" si="644"/>
        <v>0</v>
      </c>
      <c r="JE16" s="21"/>
      <c r="JF16" s="21">
        <f t="shared" si="645"/>
        <v>0</v>
      </c>
      <c r="JG16" s="21"/>
      <c r="JH16" s="21">
        <f t="shared" si="646"/>
        <v>0</v>
      </c>
      <c r="JI16" s="21"/>
      <c r="JJ16" s="21">
        <f t="shared" si="647"/>
        <v>0</v>
      </c>
      <c r="JK16" s="21"/>
      <c r="JL16" s="21">
        <f t="shared" si="648"/>
        <v>0</v>
      </c>
      <c r="JM16" s="21"/>
      <c r="JN16" s="21">
        <f t="shared" si="649"/>
        <v>0</v>
      </c>
      <c r="JO16" s="21"/>
      <c r="JP16" s="21">
        <f t="shared" si="650"/>
        <v>0</v>
      </c>
      <c r="JQ16" s="21"/>
      <c r="JR16" s="21">
        <f t="shared" si="651"/>
        <v>0</v>
      </c>
      <c r="JS16" s="21"/>
      <c r="JT16" s="21">
        <f t="shared" si="652"/>
        <v>0</v>
      </c>
      <c r="JU16" s="21"/>
      <c r="JV16" s="21">
        <f t="shared" si="653"/>
        <v>0</v>
      </c>
      <c r="JW16" s="21"/>
      <c r="JX16" s="21">
        <f t="shared" si="654"/>
        <v>0</v>
      </c>
      <c r="JY16" s="21"/>
      <c r="JZ16" s="21">
        <f t="shared" si="655"/>
        <v>0</v>
      </c>
      <c r="KA16" s="21"/>
      <c r="KB16" s="21">
        <f t="shared" si="656"/>
        <v>0</v>
      </c>
      <c r="KC16" s="21"/>
      <c r="KD16" s="21">
        <f t="shared" si="657"/>
        <v>0</v>
      </c>
      <c r="KE16" s="21"/>
      <c r="KF16" s="21">
        <f t="shared" si="658"/>
        <v>0</v>
      </c>
      <c r="KG16" s="21"/>
      <c r="KH16" s="21">
        <f t="shared" si="659"/>
        <v>0</v>
      </c>
      <c r="KI16" s="21"/>
      <c r="KJ16" s="21">
        <f t="shared" si="660"/>
        <v>0</v>
      </c>
      <c r="KK16" s="21"/>
      <c r="KL16" s="21">
        <f t="shared" si="661"/>
        <v>0</v>
      </c>
      <c r="KM16" s="21"/>
      <c r="KN16" s="21">
        <f t="shared" si="662"/>
        <v>0</v>
      </c>
      <c r="KO16" s="21"/>
      <c r="KP16" s="21">
        <f t="shared" si="663"/>
        <v>0</v>
      </c>
      <c r="KQ16" s="21"/>
      <c r="KR16" s="21">
        <f t="shared" si="664"/>
        <v>0</v>
      </c>
      <c r="KS16" s="21"/>
      <c r="KT16" s="21">
        <f t="shared" si="665"/>
        <v>0</v>
      </c>
      <c r="KU16" s="21"/>
      <c r="KV16" s="21">
        <f t="shared" si="666"/>
        <v>0</v>
      </c>
      <c r="KW16" s="21"/>
      <c r="KX16" s="21">
        <f t="shared" si="667"/>
        <v>0</v>
      </c>
      <c r="KY16" s="21"/>
      <c r="KZ16" s="21">
        <f t="shared" si="668"/>
        <v>0</v>
      </c>
      <c r="LA16" s="21"/>
      <c r="LB16" s="21">
        <f t="shared" si="669"/>
        <v>0</v>
      </c>
      <c r="LC16" s="21"/>
      <c r="LD16" s="21">
        <f t="shared" si="670"/>
        <v>0</v>
      </c>
      <c r="LE16" s="21"/>
      <c r="LF16" s="21">
        <f t="shared" si="671"/>
        <v>0</v>
      </c>
      <c r="LG16" s="21"/>
      <c r="LH16" s="21">
        <f t="shared" si="672"/>
        <v>0</v>
      </c>
      <c r="LI16" s="21"/>
      <c r="LJ16" s="21">
        <f t="shared" si="673"/>
        <v>0</v>
      </c>
      <c r="LK16" s="21"/>
      <c r="LL16" s="21">
        <f t="shared" si="674"/>
        <v>0</v>
      </c>
      <c r="LM16" s="21"/>
      <c r="LN16" s="21">
        <f t="shared" si="675"/>
        <v>0</v>
      </c>
      <c r="LO16" s="21"/>
      <c r="LP16" s="21">
        <f t="shared" si="676"/>
        <v>0</v>
      </c>
      <c r="LQ16" s="21"/>
      <c r="LR16" s="21">
        <f t="shared" si="677"/>
        <v>0</v>
      </c>
      <c r="LS16" s="21"/>
      <c r="LT16" s="21">
        <f t="shared" si="678"/>
        <v>0</v>
      </c>
      <c r="LU16" s="21"/>
      <c r="LV16" s="21">
        <f t="shared" si="679"/>
        <v>0</v>
      </c>
      <c r="LW16" s="21"/>
      <c r="LX16" s="21">
        <f t="shared" si="680"/>
        <v>0</v>
      </c>
      <c r="LY16" s="21"/>
      <c r="LZ16" s="21">
        <f t="shared" si="681"/>
        <v>0</v>
      </c>
      <c r="MA16" s="21"/>
      <c r="MB16" s="21">
        <f t="shared" si="682"/>
        <v>0</v>
      </c>
      <c r="MC16" s="21"/>
      <c r="MD16" s="21">
        <f t="shared" si="683"/>
        <v>0</v>
      </c>
      <c r="ME16" s="21"/>
      <c r="MF16" s="21">
        <f t="shared" si="684"/>
        <v>0</v>
      </c>
      <c r="MG16" s="21"/>
      <c r="MH16" s="21">
        <f t="shared" si="685"/>
        <v>0</v>
      </c>
      <c r="MI16" s="21"/>
      <c r="MJ16" s="21">
        <f t="shared" si="686"/>
        <v>0</v>
      </c>
      <c r="MK16" s="21"/>
      <c r="ML16" s="21">
        <f t="shared" si="687"/>
        <v>0</v>
      </c>
      <c r="MM16" s="21"/>
      <c r="MN16" s="21">
        <f t="shared" si="688"/>
        <v>0</v>
      </c>
      <c r="MO16" s="21"/>
      <c r="MP16" s="21">
        <f t="shared" si="689"/>
        <v>0</v>
      </c>
      <c r="MQ16" s="21"/>
      <c r="MR16" s="21">
        <f t="shared" si="690"/>
        <v>0</v>
      </c>
      <c r="MS16" s="21"/>
      <c r="MT16" s="21">
        <f t="shared" si="691"/>
        <v>0</v>
      </c>
      <c r="MU16" s="21"/>
      <c r="MV16" s="21">
        <f t="shared" si="692"/>
        <v>0</v>
      </c>
      <c r="MW16" s="21"/>
      <c r="MX16" s="21">
        <f t="shared" si="693"/>
        <v>0</v>
      </c>
      <c r="MY16" s="21"/>
      <c r="MZ16" s="21">
        <f t="shared" si="694"/>
        <v>0</v>
      </c>
      <c r="NA16" s="21"/>
      <c r="NB16" s="21">
        <f t="shared" si="695"/>
        <v>0</v>
      </c>
      <c r="NC16" s="21"/>
      <c r="ND16" s="21">
        <f t="shared" si="696"/>
        <v>0</v>
      </c>
      <c r="NE16" s="21"/>
      <c r="NF16" s="21">
        <f t="shared" si="697"/>
        <v>0</v>
      </c>
      <c r="NG16" s="21"/>
      <c r="NH16" s="21">
        <f t="shared" si="698"/>
        <v>0</v>
      </c>
      <c r="NI16" s="21"/>
      <c r="NJ16" s="21">
        <f t="shared" si="699"/>
        <v>0</v>
      </c>
      <c r="NK16" s="21"/>
      <c r="NL16" s="21">
        <f t="shared" si="700"/>
        <v>0</v>
      </c>
      <c r="NM16" s="21"/>
      <c r="NN16" s="21">
        <f t="shared" si="701"/>
        <v>0</v>
      </c>
      <c r="NO16" s="21"/>
      <c r="NP16" s="21">
        <f t="shared" si="702"/>
        <v>0</v>
      </c>
      <c r="NQ16" s="21"/>
      <c r="NR16" s="21">
        <f t="shared" si="703"/>
        <v>0</v>
      </c>
      <c r="NS16" s="21"/>
      <c r="NT16" s="21">
        <f t="shared" si="704"/>
        <v>0</v>
      </c>
      <c r="NU16" s="21"/>
      <c r="NV16" s="21">
        <f t="shared" si="705"/>
        <v>0</v>
      </c>
      <c r="NW16" s="21"/>
      <c r="NX16" s="21">
        <f t="shared" si="706"/>
        <v>0</v>
      </c>
      <c r="NY16" s="21"/>
      <c r="NZ16" s="21">
        <f t="shared" si="707"/>
        <v>0</v>
      </c>
      <c r="OA16" s="21"/>
      <c r="OB16" s="21">
        <f t="shared" si="708"/>
        <v>0</v>
      </c>
      <c r="OC16" s="21"/>
      <c r="OD16" s="21">
        <f t="shared" si="709"/>
        <v>0</v>
      </c>
      <c r="OE16" s="21"/>
      <c r="OF16" s="21">
        <f t="shared" si="710"/>
        <v>0</v>
      </c>
      <c r="OG16" s="21"/>
      <c r="OH16" s="21">
        <f t="shared" si="711"/>
        <v>0</v>
      </c>
      <c r="OI16" s="21"/>
      <c r="OJ16" s="21">
        <f t="shared" si="712"/>
        <v>0</v>
      </c>
      <c r="OK16" s="21"/>
      <c r="OL16" s="21">
        <f t="shared" si="713"/>
        <v>0</v>
      </c>
      <c r="OM16" s="21"/>
      <c r="ON16" s="21">
        <f t="shared" si="714"/>
        <v>0</v>
      </c>
      <c r="OO16" s="21"/>
      <c r="OP16" s="21">
        <f t="shared" si="714"/>
        <v>0</v>
      </c>
      <c r="OQ16" s="21"/>
      <c r="OR16" s="21">
        <f t="shared" si="714"/>
        <v>0</v>
      </c>
      <c r="OS16" s="21"/>
      <c r="OT16" s="21">
        <f t="shared" si="714"/>
        <v>0</v>
      </c>
      <c r="OU16" s="21"/>
      <c r="OV16" s="21">
        <f t="shared" si="714"/>
        <v>0</v>
      </c>
      <c r="OW16" s="21"/>
      <c r="OX16" s="21">
        <f t="shared" si="714"/>
        <v>0</v>
      </c>
      <c r="OY16" s="21"/>
      <c r="OZ16" s="21">
        <f t="shared" si="714"/>
        <v>0</v>
      </c>
      <c r="PA16" s="21"/>
      <c r="PB16" s="21">
        <f t="shared" si="715"/>
        <v>0</v>
      </c>
      <c r="PC16" s="21"/>
      <c r="PD16" s="21">
        <f t="shared" si="715"/>
        <v>0</v>
      </c>
      <c r="PE16" s="21"/>
      <c r="PF16" s="21">
        <f t="shared" si="715"/>
        <v>0</v>
      </c>
      <c r="PG16" s="21"/>
      <c r="PH16" s="21">
        <f t="shared" si="715"/>
        <v>0</v>
      </c>
      <c r="PI16" s="21"/>
      <c r="PJ16" s="21">
        <f t="shared" si="715"/>
        <v>0</v>
      </c>
      <c r="PK16" s="21"/>
      <c r="PL16" s="21">
        <f t="shared" si="715"/>
        <v>0</v>
      </c>
      <c r="PM16" s="21"/>
      <c r="PN16" s="21">
        <f t="shared" si="716"/>
        <v>0</v>
      </c>
      <c r="PO16" s="21"/>
      <c r="PP16" s="21">
        <f t="shared" si="716"/>
        <v>0</v>
      </c>
      <c r="PQ16" s="21"/>
      <c r="PR16" s="21">
        <f t="shared" si="716"/>
        <v>0</v>
      </c>
      <c r="PS16" s="21"/>
      <c r="PT16" s="21">
        <f t="shared" si="716"/>
        <v>0</v>
      </c>
      <c r="PU16" s="21"/>
      <c r="PV16" s="21">
        <f t="shared" si="716"/>
        <v>0</v>
      </c>
      <c r="PW16" s="21"/>
      <c r="PX16" s="21">
        <f t="shared" si="716"/>
        <v>0</v>
      </c>
      <c r="PY16" s="21"/>
      <c r="PZ16" s="21">
        <f t="shared" si="717"/>
        <v>0</v>
      </c>
      <c r="QA16" s="21"/>
      <c r="QB16" s="21">
        <f t="shared" si="717"/>
        <v>0</v>
      </c>
      <c r="QC16" s="21"/>
      <c r="QD16" s="21">
        <f t="shared" si="717"/>
        <v>0</v>
      </c>
      <c r="QE16" s="21"/>
      <c r="QF16" s="21">
        <f t="shared" si="717"/>
        <v>0</v>
      </c>
      <c r="QG16" s="21"/>
      <c r="QH16" s="21">
        <f t="shared" si="717"/>
        <v>0</v>
      </c>
      <c r="QI16" s="21"/>
      <c r="QJ16" s="21">
        <f t="shared" si="717"/>
        <v>0</v>
      </c>
      <c r="QK16" s="21"/>
      <c r="QL16" s="21">
        <f t="shared" si="718"/>
        <v>0</v>
      </c>
      <c r="QM16" s="21"/>
      <c r="QN16" s="21">
        <f t="shared" si="718"/>
        <v>0</v>
      </c>
      <c r="QO16" s="21"/>
      <c r="QP16" s="21">
        <f t="shared" si="718"/>
        <v>0</v>
      </c>
      <c r="QQ16" s="21"/>
      <c r="QR16" s="21">
        <f t="shared" si="718"/>
        <v>0</v>
      </c>
      <c r="QS16" s="21"/>
      <c r="QT16" s="21">
        <f t="shared" si="718"/>
        <v>0</v>
      </c>
      <c r="QU16" s="21"/>
      <c r="QV16" s="21">
        <f t="shared" si="718"/>
        <v>0</v>
      </c>
      <c r="QW16" s="21"/>
      <c r="QX16" s="21">
        <f t="shared" si="719"/>
        <v>0</v>
      </c>
      <c r="QY16" s="21"/>
      <c r="QZ16" s="21">
        <f t="shared" si="719"/>
        <v>0</v>
      </c>
      <c r="RA16" s="21"/>
      <c r="RB16" s="21">
        <f t="shared" si="719"/>
        <v>0</v>
      </c>
      <c r="RC16" s="21"/>
      <c r="RD16" s="21">
        <f t="shared" si="719"/>
        <v>0</v>
      </c>
      <c r="RE16" s="21"/>
      <c r="RF16" s="21">
        <f t="shared" si="719"/>
        <v>0</v>
      </c>
      <c r="RG16" s="21"/>
      <c r="RH16" s="21">
        <f t="shared" si="719"/>
        <v>0</v>
      </c>
      <c r="RI16" s="21"/>
      <c r="RJ16" s="21">
        <f t="shared" si="720"/>
        <v>0</v>
      </c>
      <c r="RK16" s="21"/>
      <c r="RL16" s="21">
        <f t="shared" si="721"/>
        <v>0</v>
      </c>
      <c r="RM16" s="21"/>
      <c r="RN16" s="21">
        <f t="shared" si="722"/>
        <v>0</v>
      </c>
      <c r="RO16" s="21"/>
      <c r="RP16" s="21">
        <f t="shared" si="723"/>
        <v>0</v>
      </c>
      <c r="RQ16" s="21"/>
      <c r="RR16" s="21">
        <f t="shared" si="724"/>
        <v>0</v>
      </c>
      <c r="RS16" s="21"/>
      <c r="RT16" s="21">
        <f t="shared" si="725"/>
        <v>0</v>
      </c>
      <c r="RU16" s="21"/>
      <c r="RV16" s="21">
        <f t="shared" si="726"/>
        <v>0</v>
      </c>
      <c r="RW16" s="21"/>
      <c r="RX16" s="21">
        <f t="shared" si="727"/>
        <v>0</v>
      </c>
      <c r="RY16" s="21"/>
      <c r="RZ16" s="21">
        <f t="shared" si="728"/>
        <v>0</v>
      </c>
      <c r="SA16" s="21">
        <v>3</v>
      </c>
      <c r="SB16" s="21">
        <f t="shared" si="729"/>
        <v>0</v>
      </c>
      <c r="SC16" s="21"/>
      <c r="SD16" s="21">
        <f t="shared" si="730"/>
        <v>0</v>
      </c>
      <c r="SE16" s="21">
        <v>9</v>
      </c>
      <c r="SF16" s="21">
        <f t="shared" si="731"/>
        <v>0</v>
      </c>
      <c r="SG16" s="21">
        <v>8</v>
      </c>
      <c r="SH16" s="21">
        <f t="shared" si="732"/>
        <v>0</v>
      </c>
      <c r="SI16" s="21"/>
      <c r="SJ16" s="21">
        <f t="shared" si="733"/>
        <v>0</v>
      </c>
      <c r="SK16" s="21"/>
      <c r="SL16" s="21">
        <f t="shared" si="734"/>
        <v>0</v>
      </c>
      <c r="SM16" s="21"/>
      <c r="SN16" s="21">
        <f t="shared" si="735"/>
        <v>0</v>
      </c>
      <c r="SO16" s="21"/>
      <c r="SP16" s="21">
        <f t="shared" si="736"/>
        <v>0</v>
      </c>
      <c r="SQ16" s="21"/>
      <c r="SR16" s="21">
        <f t="shared" si="737"/>
        <v>0</v>
      </c>
      <c r="SS16" s="21"/>
      <c r="ST16" s="21">
        <f t="shared" si="738"/>
        <v>0</v>
      </c>
      <c r="SU16" s="21"/>
      <c r="SV16" s="21">
        <f t="shared" si="739"/>
        <v>0</v>
      </c>
      <c r="SW16" s="21"/>
      <c r="SX16" s="21">
        <f t="shared" si="740"/>
        <v>0</v>
      </c>
      <c r="SY16" s="21">
        <v>20</v>
      </c>
      <c r="SZ16" s="21">
        <f t="shared" si="741"/>
        <v>0</v>
      </c>
      <c r="TA16" s="21">
        <v>8</v>
      </c>
      <c r="TB16" s="21">
        <f t="shared" si="742"/>
        <v>0</v>
      </c>
      <c r="TC16" s="21">
        <v>6</v>
      </c>
      <c r="TD16" s="21">
        <f t="shared" si="743"/>
        <v>0</v>
      </c>
      <c r="TE16" s="21"/>
      <c r="TF16" s="21">
        <f t="shared" si="744"/>
        <v>0</v>
      </c>
      <c r="TG16" s="21">
        <v>7</v>
      </c>
      <c r="TH16" s="21">
        <f t="shared" si="745"/>
        <v>0</v>
      </c>
      <c r="TI16" s="21"/>
      <c r="TJ16" s="21">
        <f t="shared" si="746"/>
        <v>0</v>
      </c>
      <c r="TK16" s="21">
        <v>14</v>
      </c>
      <c r="TL16" s="21">
        <f t="shared" si="747"/>
        <v>0</v>
      </c>
      <c r="TM16" s="21"/>
      <c r="TN16" s="21">
        <f t="shared" si="748"/>
        <v>0</v>
      </c>
      <c r="TO16" s="21">
        <v>14</v>
      </c>
      <c r="TP16" s="21">
        <f t="shared" si="749"/>
        <v>0</v>
      </c>
      <c r="TQ16" s="21">
        <v>2</v>
      </c>
      <c r="TR16" s="21">
        <f t="shared" si="750"/>
        <v>0</v>
      </c>
      <c r="TS16" s="21"/>
      <c r="TT16" s="21">
        <f t="shared" si="751"/>
        <v>0</v>
      </c>
      <c r="TU16" s="21"/>
      <c r="TV16" s="21">
        <f t="shared" si="752"/>
        <v>0</v>
      </c>
      <c r="TW16" s="21"/>
      <c r="TX16" s="21">
        <f t="shared" si="753"/>
        <v>0</v>
      </c>
      <c r="TY16" s="21"/>
      <c r="TZ16" s="21">
        <f t="shared" si="754"/>
        <v>0</v>
      </c>
      <c r="UA16" s="21"/>
      <c r="UB16" s="21">
        <f t="shared" si="755"/>
        <v>0</v>
      </c>
      <c r="UC16" s="21"/>
      <c r="UD16" s="21">
        <f t="shared" si="756"/>
        <v>0</v>
      </c>
      <c r="UE16" s="21"/>
      <c r="UF16" s="21">
        <f t="shared" si="757"/>
        <v>0</v>
      </c>
      <c r="UG16" s="21"/>
      <c r="UH16" s="21">
        <f t="shared" si="758"/>
        <v>0</v>
      </c>
      <c r="UI16" s="21"/>
      <c r="UJ16" s="21">
        <f t="shared" si="759"/>
        <v>0</v>
      </c>
      <c r="UK16" s="21"/>
      <c r="UL16" s="21">
        <f t="shared" si="760"/>
        <v>0</v>
      </c>
      <c r="UM16" s="21"/>
      <c r="UN16" s="21">
        <f t="shared" si="761"/>
        <v>0</v>
      </c>
      <c r="UO16" s="21"/>
      <c r="UP16" s="21">
        <f t="shared" si="762"/>
        <v>0</v>
      </c>
      <c r="UQ16" s="21"/>
      <c r="UR16" s="21">
        <f t="shared" si="763"/>
        <v>0</v>
      </c>
      <c r="US16" s="21"/>
      <c r="UT16" s="21">
        <f t="shared" si="764"/>
        <v>0</v>
      </c>
      <c r="UU16" s="21"/>
      <c r="UV16" s="21">
        <f t="shared" si="765"/>
        <v>0</v>
      </c>
      <c r="UW16" s="21"/>
      <c r="UX16" s="21">
        <f t="shared" si="766"/>
        <v>0</v>
      </c>
      <c r="UY16" s="21"/>
      <c r="UZ16" s="21">
        <f t="shared" si="767"/>
        <v>0</v>
      </c>
      <c r="VA16" s="21"/>
      <c r="VB16" s="21">
        <f t="shared" si="768"/>
        <v>0</v>
      </c>
      <c r="VC16" s="21"/>
      <c r="VD16" s="21">
        <f t="shared" si="769"/>
        <v>0</v>
      </c>
      <c r="VE16" s="21"/>
      <c r="VF16" s="21">
        <f t="shared" si="770"/>
        <v>0</v>
      </c>
      <c r="VG16" s="21"/>
      <c r="VH16" s="21">
        <f t="shared" si="771"/>
        <v>0</v>
      </c>
      <c r="VI16" s="21"/>
      <c r="VJ16" s="21">
        <f t="shared" si="772"/>
        <v>0</v>
      </c>
      <c r="VK16" s="21"/>
      <c r="VL16" s="21">
        <f t="shared" si="773"/>
        <v>0</v>
      </c>
      <c r="VM16" s="21"/>
      <c r="VN16" s="21">
        <f t="shared" si="774"/>
        <v>0</v>
      </c>
      <c r="VO16" s="21"/>
      <c r="VP16" s="21">
        <f t="shared" si="775"/>
        <v>0</v>
      </c>
      <c r="VQ16" s="21"/>
      <c r="VR16" s="21">
        <f t="shared" si="714"/>
        <v>0</v>
      </c>
      <c r="VS16" s="21"/>
      <c r="VT16" s="21">
        <f t="shared" si="776"/>
        <v>0</v>
      </c>
      <c r="VU16" s="21"/>
      <c r="VV16" s="21">
        <f t="shared" si="776"/>
        <v>0</v>
      </c>
      <c r="VW16" s="21"/>
      <c r="VX16" s="21">
        <f t="shared" si="777"/>
        <v>0</v>
      </c>
      <c r="VY16" s="21"/>
      <c r="VZ16" s="21">
        <f t="shared" si="777"/>
        <v>0</v>
      </c>
      <c r="WA16" s="21"/>
      <c r="WB16" s="21">
        <f t="shared" si="777"/>
        <v>0</v>
      </c>
      <c r="WC16" s="21"/>
      <c r="WD16" s="21">
        <f t="shared" si="777"/>
        <v>0</v>
      </c>
      <c r="WE16" s="21"/>
      <c r="WF16" s="21">
        <f t="shared" si="777"/>
        <v>0</v>
      </c>
      <c r="WG16" s="21"/>
      <c r="WH16" s="21">
        <f t="shared" si="777"/>
        <v>0</v>
      </c>
      <c r="WI16" s="21"/>
      <c r="WJ16" s="21">
        <f t="shared" si="777"/>
        <v>0</v>
      </c>
      <c r="WK16" s="21"/>
      <c r="WL16" s="21">
        <f t="shared" si="777"/>
        <v>0</v>
      </c>
      <c r="WM16" s="21"/>
      <c r="WN16" s="21">
        <f t="shared" si="778"/>
        <v>0</v>
      </c>
      <c r="WO16" s="21"/>
      <c r="WP16" s="21">
        <f t="shared" si="778"/>
        <v>0</v>
      </c>
      <c r="WQ16" s="21"/>
      <c r="WR16" s="21">
        <f t="shared" si="778"/>
        <v>0</v>
      </c>
      <c r="WS16" s="21"/>
      <c r="WT16" s="21">
        <f t="shared" si="778"/>
        <v>0</v>
      </c>
      <c r="WU16" s="21"/>
      <c r="WV16" s="21">
        <f t="shared" si="778"/>
        <v>0</v>
      </c>
      <c r="WW16" s="21"/>
      <c r="WX16" s="21">
        <f t="shared" si="778"/>
        <v>0</v>
      </c>
      <c r="WY16" s="21"/>
      <c r="WZ16" s="21">
        <f t="shared" si="778"/>
        <v>0</v>
      </c>
      <c r="XA16" s="21">
        <v>5</v>
      </c>
      <c r="XB16" s="21">
        <f t="shared" si="778"/>
        <v>0</v>
      </c>
      <c r="XC16" s="21">
        <v>6</v>
      </c>
      <c r="XD16" s="21">
        <f t="shared" si="779"/>
        <v>0</v>
      </c>
      <c r="XE16" s="21"/>
      <c r="XF16" s="21">
        <f t="shared" si="779"/>
        <v>0</v>
      </c>
      <c r="XG16" s="21">
        <v>14</v>
      </c>
      <c r="XH16" s="21">
        <f t="shared" si="779"/>
        <v>0</v>
      </c>
      <c r="XI16" s="21">
        <v>14</v>
      </c>
      <c r="XJ16" s="21">
        <f t="shared" si="779"/>
        <v>0</v>
      </c>
      <c r="XK16" s="21">
        <v>2</v>
      </c>
      <c r="XL16" s="21">
        <f t="shared" si="779"/>
        <v>0</v>
      </c>
      <c r="XM16" s="21"/>
      <c r="XN16" s="21">
        <f t="shared" si="779"/>
        <v>0</v>
      </c>
      <c r="XO16" s="21"/>
      <c r="XP16" s="21">
        <f t="shared" si="779"/>
        <v>0</v>
      </c>
      <c r="XQ16" s="21"/>
      <c r="XR16" s="21">
        <f t="shared" si="779"/>
        <v>0</v>
      </c>
      <c r="XS16" s="21"/>
      <c r="XT16" s="21">
        <f t="shared" si="776"/>
        <v>0</v>
      </c>
      <c r="XU16" s="21"/>
      <c r="XV16" s="21">
        <f t="shared" si="776"/>
        <v>0</v>
      </c>
      <c r="XW16" s="21"/>
      <c r="XX16" s="21">
        <f t="shared" si="776"/>
        <v>0</v>
      </c>
      <c r="XY16" s="21"/>
      <c r="XZ16" s="21">
        <f t="shared" si="776"/>
        <v>0</v>
      </c>
      <c r="YA16" s="21"/>
      <c r="YB16" s="21">
        <f t="shared" si="780"/>
        <v>0</v>
      </c>
      <c r="YC16" s="21"/>
      <c r="YD16" s="21">
        <f t="shared" si="781"/>
        <v>0</v>
      </c>
      <c r="YE16" s="21"/>
      <c r="YF16" s="21">
        <f t="shared" si="782"/>
        <v>0</v>
      </c>
      <c r="YG16" s="21"/>
      <c r="YH16" s="21">
        <f t="shared" si="783"/>
        <v>0</v>
      </c>
      <c r="YI16" s="21"/>
      <c r="YJ16" s="21">
        <f t="shared" si="784"/>
        <v>0</v>
      </c>
      <c r="YK16" s="21"/>
      <c r="YL16" s="21">
        <f t="shared" si="785"/>
        <v>0</v>
      </c>
      <c r="YM16" s="21"/>
      <c r="YN16" s="21">
        <f t="shared" si="786"/>
        <v>0</v>
      </c>
      <c r="YO16" s="21"/>
      <c r="YP16" s="21">
        <f t="shared" si="787"/>
        <v>0</v>
      </c>
      <c r="YQ16" s="21"/>
      <c r="YR16" s="21">
        <f t="shared" si="788"/>
        <v>0</v>
      </c>
      <c r="YS16" s="21"/>
      <c r="YT16" s="21">
        <f t="shared" si="789"/>
        <v>0</v>
      </c>
      <c r="YU16" s="21"/>
      <c r="YV16" s="21">
        <f t="shared" si="790"/>
        <v>0</v>
      </c>
      <c r="YW16" s="21"/>
      <c r="YX16" s="21">
        <f t="shared" si="791"/>
        <v>0</v>
      </c>
      <c r="YY16" s="21">
        <v>1</v>
      </c>
      <c r="YZ16" s="21">
        <f t="shared" si="776"/>
        <v>0</v>
      </c>
      <c r="ZA16" s="21"/>
      <c r="ZB16" s="21">
        <f t="shared" si="792"/>
        <v>0</v>
      </c>
      <c r="ZC16" s="21"/>
      <c r="ZD16" s="21">
        <f t="shared" si="793"/>
        <v>0</v>
      </c>
      <c r="ZE16" s="21"/>
      <c r="ZF16" s="21">
        <f t="shared" si="794"/>
        <v>0</v>
      </c>
      <c r="ZG16" s="21"/>
      <c r="ZH16" s="21">
        <f t="shared" si="795"/>
        <v>0</v>
      </c>
      <c r="ZI16" s="21"/>
      <c r="ZJ16" s="21">
        <f t="shared" si="796"/>
        <v>0</v>
      </c>
      <c r="ZK16" s="21"/>
      <c r="ZL16" s="21">
        <f t="shared" si="797"/>
        <v>0</v>
      </c>
      <c r="ZM16" s="21"/>
      <c r="ZN16" s="21">
        <f t="shared" si="798"/>
        <v>0</v>
      </c>
      <c r="ZO16" s="21">
        <v>26</v>
      </c>
      <c r="ZP16" s="21">
        <f t="shared" si="799"/>
        <v>0</v>
      </c>
      <c r="ZQ16" s="21">
        <v>18</v>
      </c>
      <c r="ZR16" s="21">
        <f t="shared" si="800"/>
        <v>0</v>
      </c>
      <c r="ZS16" s="21">
        <v>29</v>
      </c>
      <c r="ZT16" s="21">
        <f t="shared" si="776"/>
        <v>0</v>
      </c>
      <c r="ZU16" s="21">
        <v>22</v>
      </c>
      <c r="ZV16" s="21">
        <f t="shared" si="801"/>
        <v>0</v>
      </c>
      <c r="ZW16" s="21">
        <v>25</v>
      </c>
      <c r="ZX16" s="21">
        <f t="shared" si="802"/>
        <v>0</v>
      </c>
      <c r="ZY16" s="21"/>
      <c r="ZZ16" s="21">
        <f t="shared" si="802"/>
        <v>0</v>
      </c>
      <c r="AAA16" s="21"/>
      <c r="AAB16" s="21">
        <f t="shared" si="803"/>
        <v>0</v>
      </c>
      <c r="AAC16" s="21"/>
      <c r="AAD16" s="21">
        <f t="shared" si="803"/>
        <v>0</v>
      </c>
      <c r="AAE16" s="21"/>
      <c r="AAF16" s="21">
        <f t="shared" si="804"/>
        <v>0</v>
      </c>
      <c r="AAG16" s="21"/>
      <c r="AAH16" s="21">
        <f t="shared" si="804"/>
        <v>0</v>
      </c>
      <c r="AAI16" s="21"/>
      <c r="AAJ16" s="21">
        <f t="shared" si="805"/>
        <v>0</v>
      </c>
      <c r="AAK16" s="21"/>
      <c r="AAL16" s="21">
        <f t="shared" si="805"/>
        <v>0</v>
      </c>
      <c r="AAM16" s="21"/>
      <c r="AAN16" s="21">
        <f t="shared" si="806"/>
        <v>0</v>
      </c>
      <c r="AAO16" s="21"/>
      <c r="AAP16" s="21">
        <f t="shared" si="806"/>
        <v>0</v>
      </c>
      <c r="AAQ16" s="21"/>
      <c r="AAR16" s="21">
        <f t="shared" si="807"/>
        <v>0</v>
      </c>
      <c r="AAS16" s="21"/>
      <c r="AAT16" s="21">
        <f t="shared" si="807"/>
        <v>0</v>
      </c>
      <c r="AAU16" s="21"/>
      <c r="AAV16" s="21">
        <f t="shared" si="808"/>
        <v>0</v>
      </c>
      <c r="AAW16" s="21"/>
      <c r="AAX16" s="21">
        <f t="shared" si="808"/>
        <v>0</v>
      </c>
      <c r="AAY16" s="21"/>
      <c r="AAZ16" s="21">
        <f t="shared" si="809"/>
        <v>0</v>
      </c>
      <c r="ABA16" s="21"/>
      <c r="ABB16" s="21">
        <f t="shared" si="809"/>
        <v>0</v>
      </c>
      <c r="ABC16" s="21"/>
      <c r="ABD16" s="21">
        <f t="shared" si="810"/>
        <v>0</v>
      </c>
      <c r="ABE16" s="21"/>
      <c r="ABF16" s="21">
        <f t="shared" si="810"/>
        <v>0</v>
      </c>
      <c r="ABG16" s="21"/>
      <c r="ABH16" s="21">
        <f t="shared" si="811"/>
        <v>0</v>
      </c>
      <c r="ABI16" s="21"/>
      <c r="ABJ16" s="21">
        <f t="shared" si="811"/>
        <v>0</v>
      </c>
      <c r="ABK16" s="21"/>
      <c r="ABL16" s="21">
        <f t="shared" si="812"/>
        <v>0</v>
      </c>
      <c r="ABM16" s="21"/>
      <c r="ABN16" s="21">
        <f t="shared" si="812"/>
        <v>0</v>
      </c>
      <c r="ABO16" s="21"/>
      <c r="ABP16" s="21">
        <f t="shared" si="813"/>
        <v>0</v>
      </c>
      <c r="ABQ16" s="21"/>
      <c r="ABR16" s="21">
        <f t="shared" si="813"/>
        <v>0</v>
      </c>
      <c r="ABS16" s="21"/>
      <c r="ABT16" s="21">
        <f t="shared" si="814"/>
        <v>0</v>
      </c>
      <c r="ABU16" s="21"/>
      <c r="ABV16" s="21">
        <f t="shared" si="814"/>
        <v>0</v>
      </c>
      <c r="ABW16" s="21"/>
      <c r="ABX16" s="21">
        <f t="shared" si="815"/>
        <v>0</v>
      </c>
      <c r="ABY16" s="21"/>
      <c r="ABZ16" s="21">
        <f t="shared" si="815"/>
        <v>0</v>
      </c>
      <c r="ACA16" s="21"/>
      <c r="ACB16" s="21">
        <f t="shared" si="816"/>
        <v>0</v>
      </c>
      <c r="ACC16" s="21"/>
      <c r="ACD16" s="21">
        <f t="shared" si="816"/>
        <v>0</v>
      </c>
      <c r="ACE16" s="21"/>
      <c r="ACF16" s="21">
        <f t="shared" si="817"/>
        <v>0</v>
      </c>
      <c r="ACG16" s="21"/>
      <c r="ACH16" s="21">
        <f t="shared" si="817"/>
        <v>0</v>
      </c>
      <c r="ACI16" s="21"/>
      <c r="ACJ16" s="21">
        <f t="shared" si="818"/>
        <v>0</v>
      </c>
      <c r="ACK16" s="21"/>
      <c r="ACL16" s="21">
        <f t="shared" si="818"/>
        <v>0</v>
      </c>
      <c r="ACM16" s="21"/>
      <c r="ACN16" s="21">
        <f t="shared" si="819"/>
        <v>0</v>
      </c>
      <c r="ACO16" s="21"/>
      <c r="ACP16" s="21">
        <f t="shared" si="819"/>
        <v>0</v>
      </c>
      <c r="ACQ16" s="21"/>
      <c r="ACR16" s="21">
        <f t="shared" si="820"/>
        <v>0</v>
      </c>
      <c r="ACS16" s="21"/>
      <c r="ACT16" s="21">
        <f t="shared" si="820"/>
        <v>0</v>
      </c>
      <c r="ACU16" s="21"/>
      <c r="ACV16" s="21">
        <f t="shared" si="821"/>
        <v>0</v>
      </c>
      <c r="ACW16" s="21"/>
      <c r="ACX16" s="21">
        <f t="shared" si="821"/>
        <v>0</v>
      </c>
      <c r="ACY16" s="21"/>
      <c r="ACZ16" s="21">
        <f t="shared" si="822"/>
        <v>0</v>
      </c>
      <c r="ADA16" s="21"/>
      <c r="ADB16" s="21">
        <f t="shared" si="822"/>
        <v>0</v>
      </c>
      <c r="ADC16" s="21"/>
      <c r="ADD16" s="21">
        <f t="shared" si="823"/>
        <v>0</v>
      </c>
      <c r="ADE16" s="21"/>
      <c r="ADF16" s="21">
        <f t="shared" si="823"/>
        <v>0</v>
      </c>
      <c r="ADG16" s="21"/>
      <c r="ADH16" s="21">
        <f t="shared" si="824"/>
        <v>0</v>
      </c>
      <c r="ADI16" s="21"/>
      <c r="ADJ16" s="21">
        <f t="shared" si="824"/>
        <v>0</v>
      </c>
      <c r="ADK16" s="21"/>
      <c r="ADL16" s="21">
        <f t="shared" si="825"/>
        <v>0</v>
      </c>
      <c r="ADM16" s="21"/>
      <c r="ADN16" s="21">
        <f t="shared" si="825"/>
        <v>0</v>
      </c>
      <c r="ADO16" s="21"/>
      <c r="ADP16" s="21">
        <f t="shared" si="825"/>
        <v>0</v>
      </c>
      <c r="ADQ16" s="21"/>
      <c r="ADR16" s="21">
        <f t="shared" si="825"/>
        <v>0</v>
      </c>
      <c r="ADS16" s="21"/>
      <c r="ADT16" s="21">
        <f t="shared" si="825"/>
        <v>0</v>
      </c>
      <c r="ADU16" s="21"/>
      <c r="ADV16" s="21">
        <f t="shared" si="826"/>
        <v>0</v>
      </c>
      <c r="ADW16" s="21"/>
      <c r="ADX16" s="21">
        <f t="shared" si="826"/>
        <v>0</v>
      </c>
      <c r="ADY16" s="21"/>
      <c r="ADZ16" s="21">
        <f t="shared" si="826"/>
        <v>0</v>
      </c>
      <c r="AEA16" s="21"/>
      <c r="AEB16" s="21">
        <f t="shared" si="826"/>
        <v>0</v>
      </c>
      <c r="AEC16" s="21"/>
      <c r="AED16" s="21">
        <f t="shared" si="827"/>
        <v>0</v>
      </c>
      <c r="AEE16" s="21"/>
      <c r="AEF16" s="21">
        <f t="shared" si="827"/>
        <v>0</v>
      </c>
      <c r="AEG16" s="21"/>
      <c r="AEH16" s="21">
        <f t="shared" si="827"/>
        <v>0</v>
      </c>
      <c r="AEI16" s="21"/>
      <c r="AEJ16" s="21">
        <f t="shared" si="827"/>
        <v>0</v>
      </c>
      <c r="AEK16" s="21"/>
      <c r="AEL16" s="21">
        <f t="shared" si="827"/>
        <v>0</v>
      </c>
      <c r="AEM16" s="21"/>
      <c r="AEN16" s="21">
        <f t="shared" si="828"/>
        <v>0</v>
      </c>
      <c r="AEO16" s="21"/>
      <c r="AEP16" s="21">
        <f t="shared" si="828"/>
        <v>0</v>
      </c>
      <c r="AEQ16" s="21"/>
      <c r="AER16" s="21">
        <f t="shared" si="828"/>
        <v>0</v>
      </c>
      <c r="AES16" s="21"/>
      <c r="AET16" s="21">
        <f t="shared" si="828"/>
        <v>0</v>
      </c>
      <c r="AEU16" s="21"/>
      <c r="AEV16" s="21">
        <f t="shared" si="829"/>
        <v>0</v>
      </c>
      <c r="AEW16" s="21"/>
      <c r="AEX16" s="21">
        <f t="shared" si="829"/>
        <v>0</v>
      </c>
      <c r="AEY16" s="21"/>
      <c r="AEZ16" s="21">
        <f t="shared" si="829"/>
        <v>0</v>
      </c>
      <c r="AFA16" s="21"/>
      <c r="AFB16" s="21">
        <f t="shared" si="829"/>
        <v>0</v>
      </c>
      <c r="AFC16" s="21"/>
      <c r="AFD16" s="21">
        <f t="shared" si="829"/>
        <v>0</v>
      </c>
      <c r="AFE16" s="21"/>
      <c r="AFF16" s="21">
        <f t="shared" si="830"/>
        <v>0</v>
      </c>
      <c r="AFG16" s="21"/>
      <c r="AFH16" s="21">
        <f t="shared" si="830"/>
        <v>0</v>
      </c>
      <c r="AFI16" s="21"/>
      <c r="AFJ16" s="21">
        <f t="shared" si="830"/>
        <v>0</v>
      </c>
      <c r="AFK16" s="21"/>
      <c r="AFL16" s="21">
        <f t="shared" si="830"/>
        <v>0</v>
      </c>
      <c r="AFM16" s="21"/>
      <c r="AFN16" s="21">
        <f t="shared" si="831"/>
        <v>0</v>
      </c>
      <c r="AFO16" s="21"/>
      <c r="AFP16" s="21">
        <f t="shared" si="831"/>
        <v>0</v>
      </c>
      <c r="AFQ16" s="21"/>
      <c r="AFR16" s="21">
        <f t="shared" si="831"/>
        <v>0</v>
      </c>
      <c r="AFS16" s="21"/>
      <c r="AFT16" s="21">
        <f t="shared" si="831"/>
        <v>0</v>
      </c>
      <c r="AFU16" s="21"/>
      <c r="AFV16" s="21">
        <f t="shared" si="831"/>
        <v>0</v>
      </c>
      <c r="AFW16" s="21"/>
      <c r="AFX16" s="21">
        <f t="shared" si="832"/>
        <v>0</v>
      </c>
      <c r="AFY16" s="21"/>
      <c r="AFZ16" s="21">
        <f t="shared" si="832"/>
        <v>0</v>
      </c>
      <c r="AGA16" s="21"/>
      <c r="AGB16" s="21">
        <f t="shared" si="832"/>
        <v>0</v>
      </c>
      <c r="AGC16" s="21"/>
      <c r="AGD16" s="21">
        <f t="shared" si="832"/>
        <v>0</v>
      </c>
      <c r="AGE16" s="21"/>
      <c r="AGF16" s="21">
        <f t="shared" si="833"/>
        <v>0</v>
      </c>
      <c r="AGG16" s="21"/>
      <c r="AGH16" s="21">
        <f t="shared" si="833"/>
        <v>0</v>
      </c>
      <c r="AGI16" s="21"/>
      <c r="AGJ16" s="21">
        <f t="shared" si="833"/>
        <v>0</v>
      </c>
      <c r="AGK16" s="21"/>
      <c r="AGL16" s="21">
        <f t="shared" si="833"/>
        <v>0</v>
      </c>
      <c r="AGM16" s="21"/>
      <c r="AGN16" s="21">
        <f t="shared" si="833"/>
        <v>0</v>
      </c>
      <c r="AGO16" s="21"/>
      <c r="AGP16" s="21">
        <f t="shared" si="834"/>
        <v>0</v>
      </c>
      <c r="AGQ16" s="21"/>
      <c r="AGR16" s="21">
        <f t="shared" si="834"/>
        <v>0</v>
      </c>
      <c r="AGS16" s="21"/>
      <c r="AGT16" s="21">
        <f t="shared" si="834"/>
        <v>0</v>
      </c>
      <c r="AGU16" s="21"/>
      <c r="AGV16" s="21">
        <f t="shared" si="834"/>
        <v>0</v>
      </c>
      <c r="AGW16" s="21"/>
      <c r="AGX16" s="21">
        <f t="shared" si="835"/>
        <v>0</v>
      </c>
      <c r="AGY16" s="21"/>
      <c r="AGZ16" s="21">
        <f t="shared" si="835"/>
        <v>0</v>
      </c>
      <c r="AHA16" s="21"/>
      <c r="AHB16" s="21">
        <f t="shared" si="835"/>
        <v>0</v>
      </c>
      <c r="AHC16" s="21"/>
      <c r="AHD16" s="21">
        <f t="shared" si="835"/>
        <v>0</v>
      </c>
      <c r="AHE16" s="21"/>
      <c r="AHF16" s="21">
        <f t="shared" si="835"/>
        <v>0</v>
      </c>
      <c r="AHG16" s="21"/>
      <c r="AHH16" s="21">
        <f t="shared" si="836"/>
        <v>0</v>
      </c>
      <c r="AHI16" s="21"/>
      <c r="AHJ16" s="21">
        <f t="shared" si="836"/>
        <v>0</v>
      </c>
      <c r="AHK16" s="21"/>
      <c r="AHL16" s="21">
        <f t="shared" si="836"/>
        <v>0</v>
      </c>
      <c r="AHM16" s="21"/>
      <c r="AHN16" s="21">
        <f t="shared" si="836"/>
        <v>0</v>
      </c>
      <c r="AHO16" s="21"/>
      <c r="AHP16" s="21">
        <f t="shared" si="837"/>
        <v>0</v>
      </c>
      <c r="AHQ16" s="21"/>
      <c r="AHR16" s="21">
        <f t="shared" si="837"/>
        <v>0</v>
      </c>
      <c r="AHS16" s="21"/>
      <c r="AHT16" s="21">
        <f t="shared" si="837"/>
        <v>0</v>
      </c>
      <c r="AHU16" s="21"/>
      <c r="AHV16" s="21">
        <f t="shared" si="837"/>
        <v>0</v>
      </c>
      <c r="AHW16" s="21"/>
      <c r="AHX16" s="21">
        <f t="shared" si="837"/>
        <v>0</v>
      </c>
      <c r="AHY16" s="21"/>
      <c r="AHZ16" s="21">
        <f t="shared" si="838"/>
        <v>0</v>
      </c>
      <c r="AIA16" s="21"/>
      <c r="AIB16" s="21">
        <f t="shared" si="838"/>
        <v>0</v>
      </c>
      <c r="AIC16" s="21"/>
      <c r="AID16" s="21">
        <f t="shared" si="838"/>
        <v>0</v>
      </c>
      <c r="AIE16" s="21"/>
      <c r="AIF16" s="21">
        <f t="shared" si="838"/>
        <v>0</v>
      </c>
      <c r="AIG16" s="21"/>
      <c r="AIH16" s="21">
        <f t="shared" si="839"/>
        <v>0</v>
      </c>
      <c r="AII16" s="21"/>
      <c r="AIJ16" s="21">
        <f t="shared" si="839"/>
        <v>0</v>
      </c>
      <c r="AIK16" s="21"/>
      <c r="AIL16" s="21">
        <f t="shared" si="839"/>
        <v>0</v>
      </c>
      <c r="AIM16" s="21"/>
      <c r="AIN16" s="21">
        <f t="shared" si="839"/>
        <v>0</v>
      </c>
      <c r="AIO16" s="21"/>
      <c r="AIP16" s="21">
        <f t="shared" si="839"/>
        <v>0</v>
      </c>
      <c r="AIQ16" s="21"/>
      <c r="AIR16" s="21">
        <f t="shared" si="840"/>
        <v>0</v>
      </c>
      <c r="AIS16" s="21"/>
      <c r="AIT16" s="21">
        <f t="shared" si="840"/>
        <v>0</v>
      </c>
      <c r="AIU16" s="21"/>
      <c r="AIV16" s="21">
        <f t="shared" si="840"/>
        <v>0</v>
      </c>
      <c r="AIW16" s="21"/>
      <c r="AIX16" s="21">
        <f t="shared" si="840"/>
        <v>0</v>
      </c>
      <c r="AIY16" s="21"/>
      <c r="AIZ16" s="21">
        <f t="shared" si="776"/>
        <v>0</v>
      </c>
      <c r="AJA16" s="21"/>
    </row>
    <row r="17" spans="2:937" ht="15" x14ac:dyDescent="0.25">
      <c r="B17" s="31">
        <v>12</v>
      </c>
      <c r="C17" s="192" t="s">
        <v>208</v>
      </c>
      <c r="D17" s="67" t="s">
        <v>58</v>
      </c>
      <c r="E17" s="194" t="s">
        <v>546</v>
      </c>
      <c r="F17" s="194" t="str">
        <f>_xlfn.XLOOKUP(D17,'WTG PH-III'!$D$5:$D$198,'WTG PH-III'!$B$5:$B$198,0,0,1)</f>
        <v>PSS-11</v>
      </c>
      <c r="G17" s="22" t="s">
        <v>537</v>
      </c>
      <c r="H17" s="22" t="s">
        <v>547</v>
      </c>
      <c r="I17" s="61">
        <v>10</v>
      </c>
      <c r="J17" s="21">
        <v>253</v>
      </c>
      <c r="K17" s="21">
        <f t="shared" si="517"/>
        <v>253.00000000000006</v>
      </c>
      <c r="L17" s="21">
        <f t="shared" si="518"/>
        <v>253</v>
      </c>
      <c r="M17" s="21">
        <f t="shared" si="519"/>
        <v>0</v>
      </c>
      <c r="N17" s="95">
        <f>VLOOKUP(D17,'WTG PH-III'!$D$5:$U$198,17,0)</f>
        <v>45749</v>
      </c>
      <c r="O17" s="95">
        <f>VLOOKUP(D17,'WTG PH-III'!$D$5:$U$198,18,0)</f>
        <v>45758</v>
      </c>
      <c r="P17" s="21">
        <f t="shared" si="520"/>
        <v>0</v>
      </c>
      <c r="Q17" s="21"/>
      <c r="R17" s="21">
        <f t="shared" si="521"/>
        <v>0</v>
      </c>
      <c r="S17" s="21"/>
      <c r="T17" s="21">
        <f t="shared" si="522"/>
        <v>0</v>
      </c>
      <c r="U17" s="21"/>
      <c r="V17" s="21">
        <f t="shared" si="523"/>
        <v>0</v>
      </c>
      <c r="W17" s="21"/>
      <c r="X17" s="21">
        <f t="shared" si="524"/>
        <v>0</v>
      </c>
      <c r="Y17" s="21"/>
      <c r="Z17" s="21">
        <f t="shared" si="525"/>
        <v>0</v>
      </c>
      <c r="AA17" s="21"/>
      <c r="AB17" s="21">
        <f t="shared" si="526"/>
        <v>0</v>
      </c>
      <c r="AC17" s="21"/>
      <c r="AD17" s="21">
        <f t="shared" si="527"/>
        <v>0</v>
      </c>
      <c r="AE17" s="21"/>
      <c r="AF17" s="21">
        <f t="shared" si="528"/>
        <v>0</v>
      </c>
      <c r="AG17" s="21"/>
      <c r="AH17" s="21">
        <f t="shared" si="529"/>
        <v>0</v>
      </c>
      <c r="AI17" s="21"/>
      <c r="AJ17" s="21">
        <f t="shared" si="530"/>
        <v>0</v>
      </c>
      <c r="AK17" s="21"/>
      <c r="AL17" s="21">
        <f t="shared" si="531"/>
        <v>0</v>
      </c>
      <c r="AM17" s="21"/>
      <c r="AN17" s="21">
        <f t="shared" si="532"/>
        <v>0</v>
      </c>
      <c r="AO17" s="21"/>
      <c r="AP17" s="21">
        <f t="shared" si="533"/>
        <v>0</v>
      </c>
      <c r="AQ17" s="21"/>
      <c r="AR17" s="21">
        <f t="shared" si="534"/>
        <v>0</v>
      </c>
      <c r="AS17" s="21"/>
      <c r="AT17" s="21">
        <f t="shared" si="535"/>
        <v>0</v>
      </c>
      <c r="AU17" s="21"/>
      <c r="AV17" s="21">
        <f t="shared" si="536"/>
        <v>0</v>
      </c>
      <c r="AW17" s="21"/>
      <c r="AX17" s="21">
        <f t="shared" si="537"/>
        <v>0</v>
      </c>
      <c r="AY17" s="21"/>
      <c r="AZ17" s="21">
        <f t="shared" si="538"/>
        <v>0</v>
      </c>
      <c r="BA17" s="21"/>
      <c r="BB17" s="21">
        <f t="shared" si="539"/>
        <v>0</v>
      </c>
      <c r="BC17" s="21"/>
      <c r="BD17" s="21">
        <f t="shared" si="540"/>
        <v>0</v>
      </c>
      <c r="BE17" s="21"/>
      <c r="BF17" s="21">
        <f t="shared" si="541"/>
        <v>0</v>
      </c>
      <c r="BG17" s="21"/>
      <c r="BH17" s="21">
        <f t="shared" si="542"/>
        <v>0</v>
      </c>
      <c r="BI17" s="21"/>
      <c r="BJ17" s="21">
        <f t="shared" si="543"/>
        <v>0</v>
      </c>
      <c r="BK17" s="21"/>
      <c r="BL17" s="21">
        <f t="shared" si="544"/>
        <v>0</v>
      </c>
      <c r="BM17" s="21"/>
      <c r="BN17" s="21">
        <f t="shared" si="545"/>
        <v>0</v>
      </c>
      <c r="BO17" s="21"/>
      <c r="BP17" s="21">
        <f t="shared" si="546"/>
        <v>0</v>
      </c>
      <c r="BQ17" s="21"/>
      <c r="BR17" s="21">
        <f t="shared" si="547"/>
        <v>0</v>
      </c>
      <c r="BS17" s="21"/>
      <c r="BT17" s="21">
        <f t="shared" si="548"/>
        <v>0</v>
      </c>
      <c r="BU17" s="21"/>
      <c r="BV17" s="21">
        <f t="shared" si="549"/>
        <v>0</v>
      </c>
      <c r="BW17" s="21"/>
      <c r="BX17" s="21">
        <f t="shared" si="550"/>
        <v>0</v>
      </c>
      <c r="BY17" s="21"/>
      <c r="BZ17" s="21">
        <f t="shared" si="551"/>
        <v>0</v>
      </c>
      <c r="CA17" s="21"/>
      <c r="CB17" s="21">
        <f t="shared" si="552"/>
        <v>0</v>
      </c>
      <c r="CC17" s="21"/>
      <c r="CD17" s="21">
        <f t="shared" si="553"/>
        <v>0</v>
      </c>
      <c r="CE17" s="21"/>
      <c r="CF17" s="21">
        <f t="shared" si="554"/>
        <v>0</v>
      </c>
      <c r="CG17" s="21"/>
      <c r="CH17" s="21">
        <f t="shared" si="555"/>
        <v>0</v>
      </c>
      <c r="CI17" s="21"/>
      <c r="CJ17" s="21">
        <f t="shared" si="556"/>
        <v>0</v>
      </c>
      <c r="CK17" s="21"/>
      <c r="CL17" s="21">
        <f t="shared" si="557"/>
        <v>0</v>
      </c>
      <c r="CM17" s="21"/>
      <c r="CN17" s="21">
        <f t="shared" si="558"/>
        <v>0</v>
      </c>
      <c r="CO17" s="21"/>
      <c r="CP17" s="21">
        <f t="shared" si="559"/>
        <v>0</v>
      </c>
      <c r="CQ17" s="21"/>
      <c r="CR17" s="21">
        <f t="shared" si="560"/>
        <v>0</v>
      </c>
      <c r="CS17" s="21"/>
      <c r="CT17" s="21">
        <f t="shared" si="561"/>
        <v>0</v>
      </c>
      <c r="CU17" s="21"/>
      <c r="CV17" s="21">
        <f t="shared" si="562"/>
        <v>0</v>
      </c>
      <c r="CW17" s="21"/>
      <c r="CX17" s="21">
        <f t="shared" si="563"/>
        <v>0</v>
      </c>
      <c r="CY17" s="21"/>
      <c r="CZ17" s="21">
        <f t="shared" si="564"/>
        <v>0</v>
      </c>
      <c r="DA17" s="21"/>
      <c r="DB17" s="21">
        <f t="shared" si="565"/>
        <v>0</v>
      </c>
      <c r="DC17" s="21">
        <v>6</v>
      </c>
      <c r="DD17" s="21">
        <f t="shared" si="566"/>
        <v>0</v>
      </c>
      <c r="DE17" s="21"/>
      <c r="DF17" s="21">
        <f t="shared" si="567"/>
        <v>0</v>
      </c>
      <c r="DG17" s="21">
        <v>13</v>
      </c>
      <c r="DH17" s="21">
        <f t="shared" si="568"/>
        <v>0</v>
      </c>
      <c r="DI17" s="21">
        <v>9</v>
      </c>
      <c r="DJ17" s="21">
        <f t="shared" si="569"/>
        <v>0</v>
      </c>
      <c r="DK17" s="21"/>
      <c r="DL17" s="21">
        <f t="shared" si="570"/>
        <v>0</v>
      </c>
      <c r="DM17" s="21"/>
      <c r="DN17" s="21">
        <f t="shared" si="571"/>
        <v>0</v>
      </c>
      <c r="DO17" s="21"/>
      <c r="DP17" s="21">
        <f t="shared" si="572"/>
        <v>0</v>
      </c>
      <c r="DQ17" s="21"/>
      <c r="DR17" s="21">
        <f t="shared" si="573"/>
        <v>0</v>
      </c>
      <c r="DS17" s="21"/>
      <c r="DT17" s="21">
        <f t="shared" si="574"/>
        <v>0</v>
      </c>
      <c r="DU17" s="21"/>
      <c r="DV17" s="21">
        <f t="shared" si="575"/>
        <v>0</v>
      </c>
      <c r="DW17" s="21"/>
      <c r="DX17" s="21">
        <f t="shared" si="576"/>
        <v>0</v>
      </c>
      <c r="DY17" s="21"/>
      <c r="DZ17" s="21">
        <f t="shared" si="577"/>
        <v>0</v>
      </c>
      <c r="EA17" s="21"/>
      <c r="EB17" s="21">
        <f t="shared" si="578"/>
        <v>0</v>
      </c>
      <c r="EC17" s="21"/>
      <c r="ED17" s="21">
        <f t="shared" si="579"/>
        <v>0</v>
      </c>
      <c r="EE17" s="21"/>
      <c r="EF17" s="21">
        <f t="shared" si="580"/>
        <v>0</v>
      </c>
      <c r="EG17" s="21"/>
      <c r="EH17" s="21">
        <f t="shared" si="581"/>
        <v>0</v>
      </c>
      <c r="EI17" s="21"/>
      <c r="EJ17" s="21">
        <f t="shared" si="582"/>
        <v>0</v>
      </c>
      <c r="EK17" s="21"/>
      <c r="EL17" s="21">
        <f t="shared" si="583"/>
        <v>0</v>
      </c>
      <c r="EM17" s="21"/>
      <c r="EN17" s="21">
        <f t="shared" si="584"/>
        <v>0</v>
      </c>
      <c r="EO17" s="21"/>
      <c r="EP17" s="21">
        <f t="shared" si="585"/>
        <v>0</v>
      </c>
      <c r="EQ17" s="21"/>
      <c r="ER17" s="21">
        <f t="shared" si="586"/>
        <v>0</v>
      </c>
      <c r="ES17" s="21"/>
      <c r="ET17" s="21">
        <f t="shared" si="587"/>
        <v>0</v>
      </c>
      <c r="EU17" s="21"/>
      <c r="EV17" s="21">
        <f t="shared" si="588"/>
        <v>0</v>
      </c>
      <c r="EW17" s="21"/>
      <c r="EX17" s="21">
        <f t="shared" si="589"/>
        <v>0</v>
      </c>
      <c r="EY17" s="21"/>
      <c r="EZ17" s="21">
        <f t="shared" si="590"/>
        <v>0</v>
      </c>
      <c r="FA17" s="21"/>
      <c r="FB17" s="21">
        <f t="shared" si="591"/>
        <v>0</v>
      </c>
      <c r="FC17" s="21"/>
      <c r="FD17" s="21">
        <f t="shared" si="592"/>
        <v>0</v>
      </c>
      <c r="FE17" s="21"/>
      <c r="FF17" s="21">
        <f t="shared" si="593"/>
        <v>0</v>
      </c>
      <c r="FG17" s="21"/>
      <c r="FH17" s="21">
        <f t="shared" si="594"/>
        <v>0</v>
      </c>
      <c r="FI17" s="21"/>
      <c r="FJ17" s="21">
        <f t="shared" si="595"/>
        <v>0</v>
      </c>
      <c r="FK17" s="21"/>
      <c r="FL17" s="21">
        <f t="shared" si="596"/>
        <v>0</v>
      </c>
      <c r="FM17" s="21"/>
      <c r="FN17" s="21">
        <f t="shared" si="597"/>
        <v>0</v>
      </c>
      <c r="FO17" s="21"/>
      <c r="FP17" s="21">
        <f t="shared" si="598"/>
        <v>0</v>
      </c>
      <c r="FQ17" s="21"/>
      <c r="FR17" s="21">
        <f t="shared" si="599"/>
        <v>0</v>
      </c>
      <c r="FS17" s="21"/>
      <c r="FT17" s="21">
        <f t="shared" si="600"/>
        <v>0</v>
      </c>
      <c r="FU17" s="21"/>
      <c r="FV17" s="21">
        <f t="shared" si="601"/>
        <v>0</v>
      </c>
      <c r="FW17" s="21"/>
      <c r="FX17" s="21">
        <f t="shared" si="602"/>
        <v>0</v>
      </c>
      <c r="FY17" s="21"/>
      <c r="FZ17" s="21">
        <f t="shared" si="603"/>
        <v>0</v>
      </c>
      <c r="GA17" s="21"/>
      <c r="GB17" s="21">
        <f t="shared" si="604"/>
        <v>0</v>
      </c>
      <c r="GC17" s="21"/>
      <c r="GD17" s="21">
        <f t="shared" si="605"/>
        <v>0</v>
      </c>
      <c r="GE17" s="21"/>
      <c r="GF17" s="21">
        <f t="shared" si="606"/>
        <v>0</v>
      </c>
      <c r="GG17" s="21"/>
      <c r="GH17" s="21">
        <f t="shared" si="607"/>
        <v>0</v>
      </c>
      <c r="GI17" s="21"/>
      <c r="GJ17" s="21">
        <f t="shared" si="608"/>
        <v>0</v>
      </c>
      <c r="GK17" s="21"/>
      <c r="GL17" s="21">
        <f t="shared" si="609"/>
        <v>0</v>
      </c>
      <c r="GM17" s="21"/>
      <c r="GN17" s="21">
        <f t="shared" si="610"/>
        <v>0</v>
      </c>
      <c r="GO17" s="21"/>
      <c r="GP17" s="21">
        <f t="shared" si="611"/>
        <v>0</v>
      </c>
      <c r="GQ17" s="21"/>
      <c r="GR17" s="21">
        <f t="shared" si="612"/>
        <v>0</v>
      </c>
      <c r="GS17" s="21"/>
      <c r="GT17" s="21">
        <f t="shared" si="613"/>
        <v>0</v>
      </c>
      <c r="GU17" s="21"/>
      <c r="GV17" s="21">
        <f t="shared" si="614"/>
        <v>0</v>
      </c>
      <c r="GW17" s="21"/>
      <c r="GX17" s="21">
        <f t="shared" si="615"/>
        <v>0</v>
      </c>
      <c r="GY17" s="21"/>
      <c r="GZ17" s="21">
        <f t="shared" si="616"/>
        <v>0</v>
      </c>
      <c r="HA17" s="21"/>
      <c r="HB17" s="21">
        <f t="shared" si="617"/>
        <v>0</v>
      </c>
      <c r="HC17" s="21"/>
      <c r="HD17" s="21">
        <f t="shared" si="618"/>
        <v>0</v>
      </c>
      <c r="HE17" s="21"/>
      <c r="HF17" s="21">
        <f t="shared" si="619"/>
        <v>0</v>
      </c>
      <c r="HG17" s="21"/>
      <c r="HH17" s="21">
        <f t="shared" si="620"/>
        <v>0</v>
      </c>
      <c r="HI17" s="21"/>
      <c r="HJ17" s="21">
        <f t="shared" si="621"/>
        <v>0</v>
      </c>
      <c r="HK17" s="21"/>
      <c r="HL17" s="21">
        <f t="shared" si="622"/>
        <v>0</v>
      </c>
      <c r="HM17" s="21"/>
      <c r="HN17" s="21">
        <f t="shared" si="623"/>
        <v>0</v>
      </c>
      <c r="HO17" s="21"/>
      <c r="HP17" s="21">
        <f t="shared" si="624"/>
        <v>0</v>
      </c>
      <c r="HQ17" s="21">
        <v>32</v>
      </c>
      <c r="HR17" s="21">
        <f t="shared" si="625"/>
        <v>25.3</v>
      </c>
      <c r="HS17" s="21">
        <v>28</v>
      </c>
      <c r="HT17" s="21">
        <f t="shared" si="626"/>
        <v>25.3</v>
      </c>
      <c r="HU17" s="21">
        <v>30</v>
      </c>
      <c r="HV17" s="21">
        <f t="shared" si="627"/>
        <v>25.3</v>
      </c>
      <c r="HW17" s="21">
        <v>45</v>
      </c>
      <c r="HX17" s="21">
        <f t="shared" si="628"/>
        <v>25.3</v>
      </c>
      <c r="HY17" s="21">
        <v>40</v>
      </c>
      <c r="HZ17" s="21">
        <f t="shared" si="629"/>
        <v>25.3</v>
      </c>
      <c r="IA17" s="21"/>
      <c r="IB17" s="21">
        <f t="shared" si="630"/>
        <v>25.3</v>
      </c>
      <c r="IC17" s="21">
        <v>45</v>
      </c>
      <c r="ID17" s="21">
        <f t="shared" si="631"/>
        <v>25.3</v>
      </c>
      <c r="IE17" s="21">
        <v>5</v>
      </c>
      <c r="IF17" s="21">
        <f t="shared" si="632"/>
        <v>25.3</v>
      </c>
      <c r="IG17" s="21"/>
      <c r="IH17" s="21">
        <f t="shared" si="633"/>
        <v>25.3</v>
      </c>
      <c r="II17" s="21"/>
      <c r="IJ17" s="21">
        <f t="shared" si="634"/>
        <v>25.3</v>
      </c>
      <c r="IK17" s="21"/>
      <c r="IL17" s="21">
        <f t="shared" si="635"/>
        <v>0</v>
      </c>
      <c r="IM17" s="21"/>
      <c r="IN17" s="21">
        <f t="shared" si="636"/>
        <v>0</v>
      </c>
      <c r="IO17" s="21"/>
      <c r="IP17" s="21">
        <f t="shared" si="637"/>
        <v>0</v>
      </c>
      <c r="IQ17" s="21"/>
      <c r="IR17" s="21">
        <f t="shared" si="638"/>
        <v>0</v>
      </c>
      <c r="IS17" s="21"/>
      <c r="IT17" s="21">
        <f t="shared" si="639"/>
        <v>0</v>
      </c>
      <c r="IU17" s="21"/>
      <c r="IV17" s="21">
        <f t="shared" si="640"/>
        <v>0</v>
      </c>
      <c r="IW17" s="21"/>
      <c r="IX17" s="21">
        <f t="shared" si="641"/>
        <v>0</v>
      </c>
      <c r="IY17" s="21"/>
      <c r="IZ17" s="21">
        <f t="shared" si="642"/>
        <v>0</v>
      </c>
      <c r="JA17" s="21"/>
      <c r="JB17" s="21">
        <f t="shared" si="643"/>
        <v>0</v>
      </c>
      <c r="JC17" s="21"/>
      <c r="JD17" s="21">
        <f t="shared" si="644"/>
        <v>0</v>
      </c>
      <c r="JE17" s="21"/>
      <c r="JF17" s="21">
        <f t="shared" si="645"/>
        <v>0</v>
      </c>
      <c r="JG17" s="21"/>
      <c r="JH17" s="21">
        <f t="shared" si="646"/>
        <v>0</v>
      </c>
      <c r="JI17" s="21"/>
      <c r="JJ17" s="21">
        <f t="shared" si="647"/>
        <v>0</v>
      </c>
      <c r="JK17" s="21"/>
      <c r="JL17" s="21">
        <f t="shared" si="648"/>
        <v>0</v>
      </c>
      <c r="JM17" s="21"/>
      <c r="JN17" s="21">
        <f t="shared" si="649"/>
        <v>0</v>
      </c>
      <c r="JO17" s="21"/>
      <c r="JP17" s="21">
        <f t="shared" si="650"/>
        <v>0</v>
      </c>
      <c r="JQ17" s="21"/>
      <c r="JR17" s="21">
        <f t="shared" si="651"/>
        <v>0</v>
      </c>
      <c r="JS17" s="21"/>
      <c r="JT17" s="21">
        <f t="shared" si="652"/>
        <v>0</v>
      </c>
      <c r="JU17" s="21"/>
      <c r="JV17" s="21">
        <f t="shared" si="653"/>
        <v>0</v>
      </c>
      <c r="JW17" s="21"/>
      <c r="JX17" s="21">
        <f t="shared" si="654"/>
        <v>0</v>
      </c>
      <c r="JY17" s="21"/>
      <c r="JZ17" s="21">
        <f t="shared" si="655"/>
        <v>0</v>
      </c>
      <c r="KA17" s="21"/>
      <c r="KB17" s="21">
        <f t="shared" si="656"/>
        <v>0</v>
      </c>
      <c r="KC17" s="21"/>
      <c r="KD17" s="21">
        <f t="shared" si="657"/>
        <v>0</v>
      </c>
      <c r="KE17" s="21"/>
      <c r="KF17" s="21">
        <f t="shared" si="658"/>
        <v>0</v>
      </c>
      <c r="KG17" s="21"/>
      <c r="KH17" s="21">
        <f t="shared" si="659"/>
        <v>0</v>
      </c>
      <c r="KI17" s="21"/>
      <c r="KJ17" s="21">
        <f t="shared" si="660"/>
        <v>0</v>
      </c>
      <c r="KK17" s="21"/>
      <c r="KL17" s="21">
        <f t="shared" si="661"/>
        <v>0</v>
      </c>
      <c r="KM17" s="21"/>
      <c r="KN17" s="21">
        <f t="shared" si="662"/>
        <v>0</v>
      </c>
      <c r="KO17" s="21"/>
      <c r="KP17" s="21">
        <f t="shared" si="663"/>
        <v>0</v>
      </c>
      <c r="KQ17" s="21"/>
      <c r="KR17" s="21">
        <f t="shared" si="664"/>
        <v>0</v>
      </c>
      <c r="KS17" s="21"/>
      <c r="KT17" s="21">
        <f t="shared" si="665"/>
        <v>0</v>
      </c>
      <c r="KU17" s="21"/>
      <c r="KV17" s="21">
        <f t="shared" si="666"/>
        <v>0</v>
      </c>
      <c r="KW17" s="21"/>
      <c r="KX17" s="21">
        <f t="shared" si="667"/>
        <v>0</v>
      </c>
      <c r="KY17" s="21"/>
      <c r="KZ17" s="21">
        <f t="shared" si="668"/>
        <v>0</v>
      </c>
      <c r="LA17" s="21"/>
      <c r="LB17" s="21">
        <f t="shared" si="669"/>
        <v>0</v>
      </c>
      <c r="LC17" s="21"/>
      <c r="LD17" s="21">
        <f t="shared" si="670"/>
        <v>0</v>
      </c>
      <c r="LE17" s="21"/>
      <c r="LF17" s="21">
        <f t="shared" si="671"/>
        <v>0</v>
      </c>
      <c r="LG17" s="21"/>
      <c r="LH17" s="21">
        <f t="shared" si="672"/>
        <v>0</v>
      </c>
      <c r="LI17" s="21"/>
      <c r="LJ17" s="21">
        <f t="shared" si="673"/>
        <v>0</v>
      </c>
      <c r="LK17" s="21"/>
      <c r="LL17" s="21">
        <f t="shared" si="674"/>
        <v>0</v>
      </c>
      <c r="LM17" s="21"/>
      <c r="LN17" s="21">
        <f t="shared" si="675"/>
        <v>0</v>
      </c>
      <c r="LO17" s="21"/>
      <c r="LP17" s="21">
        <f t="shared" si="676"/>
        <v>0</v>
      </c>
      <c r="LQ17" s="21"/>
      <c r="LR17" s="21">
        <f t="shared" si="677"/>
        <v>0</v>
      </c>
      <c r="LS17" s="21"/>
      <c r="LT17" s="21">
        <f t="shared" si="678"/>
        <v>0</v>
      </c>
      <c r="LU17" s="21"/>
      <c r="LV17" s="21">
        <f t="shared" si="679"/>
        <v>0</v>
      </c>
      <c r="LW17" s="21"/>
      <c r="LX17" s="21">
        <f t="shared" si="680"/>
        <v>0</v>
      </c>
      <c r="LY17" s="21"/>
      <c r="LZ17" s="21">
        <f t="shared" si="681"/>
        <v>0</v>
      </c>
      <c r="MA17" s="21"/>
      <c r="MB17" s="21">
        <f t="shared" si="682"/>
        <v>0</v>
      </c>
      <c r="MC17" s="21"/>
      <c r="MD17" s="21">
        <f t="shared" si="683"/>
        <v>0</v>
      </c>
      <c r="ME17" s="21"/>
      <c r="MF17" s="21">
        <f t="shared" si="684"/>
        <v>0</v>
      </c>
      <c r="MG17" s="21"/>
      <c r="MH17" s="21">
        <f t="shared" si="685"/>
        <v>0</v>
      </c>
      <c r="MI17" s="21"/>
      <c r="MJ17" s="21">
        <f t="shared" si="686"/>
        <v>0</v>
      </c>
      <c r="MK17" s="21"/>
      <c r="ML17" s="21">
        <f t="shared" si="687"/>
        <v>0</v>
      </c>
      <c r="MM17" s="21"/>
      <c r="MN17" s="21">
        <f t="shared" si="688"/>
        <v>0</v>
      </c>
      <c r="MO17" s="21"/>
      <c r="MP17" s="21">
        <f t="shared" si="689"/>
        <v>0</v>
      </c>
      <c r="MQ17" s="21"/>
      <c r="MR17" s="21">
        <f t="shared" si="690"/>
        <v>0</v>
      </c>
      <c r="MS17" s="21"/>
      <c r="MT17" s="21">
        <f t="shared" si="691"/>
        <v>0</v>
      </c>
      <c r="MU17" s="21"/>
      <c r="MV17" s="21">
        <f t="shared" si="692"/>
        <v>0</v>
      </c>
      <c r="MW17" s="21"/>
      <c r="MX17" s="21">
        <f t="shared" si="693"/>
        <v>0</v>
      </c>
      <c r="MY17" s="21"/>
      <c r="MZ17" s="21">
        <f t="shared" si="694"/>
        <v>0</v>
      </c>
      <c r="NA17" s="21"/>
      <c r="NB17" s="21">
        <f t="shared" si="695"/>
        <v>0</v>
      </c>
      <c r="NC17" s="21"/>
      <c r="ND17" s="21">
        <f t="shared" si="696"/>
        <v>0</v>
      </c>
      <c r="NE17" s="21"/>
      <c r="NF17" s="21">
        <f t="shared" si="697"/>
        <v>0</v>
      </c>
      <c r="NG17" s="21"/>
      <c r="NH17" s="21">
        <f t="shared" si="698"/>
        <v>0</v>
      </c>
      <c r="NI17" s="21"/>
      <c r="NJ17" s="21">
        <f t="shared" si="699"/>
        <v>0</v>
      </c>
      <c r="NK17" s="21"/>
      <c r="NL17" s="21">
        <f t="shared" si="700"/>
        <v>0</v>
      </c>
      <c r="NM17" s="21"/>
      <c r="NN17" s="21">
        <f t="shared" si="701"/>
        <v>0</v>
      </c>
      <c r="NO17" s="21"/>
      <c r="NP17" s="21">
        <f t="shared" si="702"/>
        <v>0</v>
      </c>
      <c r="NQ17" s="21"/>
      <c r="NR17" s="21">
        <f t="shared" si="703"/>
        <v>0</v>
      </c>
      <c r="NS17" s="21"/>
      <c r="NT17" s="21">
        <f t="shared" si="704"/>
        <v>0</v>
      </c>
      <c r="NU17" s="21"/>
      <c r="NV17" s="21">
        <f t="shared" si="705"/>
        <v>0</v>
      </c>
      <c r="NW17" s="21"/>
      <c r="NX17" s="21">
        <f t="shared" si="706"/>
        <v>0</v>
      </c>
      <c r="NY17" s="21"/>
      <c r="NZ17" s="21">
        <f t="shared" si="707"/>
        <v>0</v>
      </c>
      <c r="OA17" s="21"/>
      <c r="OB17" s="21">
        <f t="shared" si="708"/>
        <v>0</v>
      </c>
      <c r="OC17" s="21"/>
      <c r="OD17" s="21">
        <f t="shared" si="709"/>
        <v>0</v>
      </c>
      <c r="OE17" s="21"/>
      <c r="OF17" s="21">
        <f t="shared" si="710"/>
        <v>0</v>
      </c>
      <c r="OG17" s="21"/>
      <c r="OH17" s="21">
        <f t="shared" si="711"/>
        <v>0</v>
      </c>
      <c r="OI17" s="21"/>
      <c r="OJ17" s="21">
        <f t="shared" si="712"/>
        <v>0</v>
      </c>
      <c r="OK17" s="21"/>
      <c r="OL17" s="21">
        <f t="shared" si="713"/>
        <v>0</v>
      </c>
      <c r="OM17" s="21"/>
      <c r="ON17" s="21">
        <f t="shared" si="714"/>
        <v>0</v>
      </c>
      <c r="OO17" s="21"/>
      <c r="OP17" s="21">
        <f t="shared" si="714"/>
        <v>0</v>
      </c>
      <c r="OQ17" s="21"/>
      <c r="OR17" s="21">
        <f t="shared" si="714"/>
        <v>0</v>
      </c>
      <c r="OS17" s="21"/>
      <c r="OT17" s="21">
        <f t="shared" si="714"/>
        <v>0</v>
      </c>
      <c r="OU17" s="21"/>
      <c r="OV17" s="21">
        <f t="shared" si="714"/>
        <v>0</v>
      </c>
      <c r="OW17" s="21"/>
      <c r="OX17" s="21">
        <f t="shared" si="714"/>
        <v>0</v>
      </c>
      <c r="OY17" s="21"/>
      <c r="OZ17" s="21">
        <f t="shared" si="714"/>
        <v>0</v>
      </c>
      <c r="PA17" s="21"/>
      <c r="PB17" s="21">
        <f t="shared" si="715"/>
        <v>0</v>
      </c>
      <c r="PC17" s="21"/>
      <c r="PD17" s="21">
        <f t="shared" si="715"/>
        <v>0</v>
      </c>
      <c r="PE17" s="21"/>
      <c r="PF17" s="21">
        <f t="shared" si="715"/>
        <v>0</v>
      </c>
      <c r="PG17" s="21"/>
      <c r="PH17" s="21">
        <f t="shared" si="715"/>
        <v>0</v>
      </c>
      <c r="PI17" s="21"/>
      <c r="PJ17" s="21">
        <f t="shared" si="715"/>
        <v>0</v>
      </c>
      <c r="PK17" s="21"/>
      <c r="PL17" s="21">
        <f t="shared" si="715"/>
        <v>0</v>
      </c>
      <c r="PM17" s="21"/>
      <c r="PN17" s="21">
        <f t="shared" si="716"/>
        <v>0</v>
      </c>
      <c r="PO17" s="21"/>
      <c r="PP17" s="21">
        <f t="shared" si="716"/>
        <v>0</v>
      </c>
      <c r="PQ17" s="21"/>
      <c r="PR17" s="21">
        <f t="shared" si="716"/>
        <v>0</v>
      </c>
      <c r="PS17" s="21"/>
      <c r="PT17" s="21">
        <f t="shared" si="716"/>
        <v>0</v>
      </c>
      <c r="PU17" s="21"/>
      <c r="PV17" s="21">
        <f t="shared" si="716"/>
        <v>0</v>
      </c>
      <c r="PW17" s="21"/>
      <c r="PX17" s="21">
        <f t="shared" si="716"/>
        <v>0</v>
      </c>
      <c r="PY17" s="21"/>
      <c r="PZ17" s="21">
        <f t="shared" si="717"/>
        <v>0</v>
      </c>
      <c r="QA17" s="21"/>
      <c r="QB17" s="21">
        <f t="shared" si="717"/>
        <v>0</v>
      </c>
      <c r="QC17" s="21"/>
      <c r="QD17" s="21">
        <f t="shared" si="717"/>
        <v>0</v>
      </c>
      <c r="QE17" s="21"/>
      <c r="QF17" s="21">
        <f t="shared" si="717"/>
        <v>0</v>
      </c>
      <c r="QG17" s="21"/>
      <c r="QH17" s="21">
        <f t="shared" si="717"/>
        <v>0</v>
      </c>
      <c r="QI17" s="21"/>
      <c r="QJ17" s="21">
        <f t="shared" si="717"/>
        <v>0</v>
      </c>
      <c r="QK17" s="21"/>
      <c r="QL17" s="21">
        <f t="shared" si="718"/>
        <v>0</v>
      </c>
      <c r="QM17" s="21"/>
      <c r="QN17" s="21">
        <f t="shared" si="718"/>
        <v>0</v>
      </c>
      <c r="QO17" s="21"/>
      <c r="QP17" s="21">
        <f t="shared" si="718"/>
        <v>0</v>
      </c>
      <c r="QQ17" s="21"/>
      <c r="QR17" s="21">
        <f t="shared" si="718"/>
        <v>0</v>
      </c>
      <c r="QS17" s="21"/>
      <c r="QT17" s="21">
        <f t="shared" si="718"/>
        <v>0</v>
      </c>
      <c r="QU17" s="21"/>
      <c r="QV17" s="21">
        <f t="shared" si="718"/>
        <v>0</v>
      </c>
      <c r="QW17" s="21"/>
      <c r="QX17" s="21">
        <f t="shared" si="719"/>
        <v>0</v>
      </c>
      <c r="QY17" s="21"/>
      <c r="QZ17" s="21">
        <f t="shared" si="719"/>
        <v>0</v>
      </c>
      <c r="RA17" s="21"/>
      <c r="RB17" s="21">
        <f t="shared" si="719"/>
        <v>0</v>
      </c>
      <c r="RC17" s="21"/>
      <c r="RD17" s="21">
        <f t="shared" si="719"/>
        <v>0</v>
      </c>
      <c r="RE17" s="21"/>
      <c r="RF17" s="21">
        <f t="shared" si="719"/>
        <v>0</v>
      </c>
      <c r="RG17" s="21"/>
      <c r="RH17" s="21">
        <f t="shared" si="719"/>
        <v>0</v>
      </c>
      <c r="RI17" s="21"/>
      <c r="RJ17" s="21">
        <f t="shared" si="720"/>
        <v>0</v>
      </c>
      <c r="RK17" s="21"/>
      <c r="RL17" s="21">
        <f t="shared" si="721"/>
        <v>0</v>
      </c>
      <c r="RM17" s="21"/>
      <c r="RN17" s="21">
        <f t="shared" si="722"/>
        <v>0</v>
      </c>
      <c r="RO17" s="21"/>
      <c r="RP17" s="21">
        <f t="shared" si="723"/>
        <v>0</v>
      </c>
      <c r="RQ17" s="21"/>
      <c r="RR17" s="21">
        <f t="shared" si="724"/>
        <v>0</v>
      </c>
      <c r="RS17" s="21"/>
      <c r="RT17" s="21">
        <f t="shared" si="725"/>
        <v>0</v>
      </c>
      <c r="RU17" s="21"/>
      <c r="RV17" s="21">
        <f t="shared" si="726"/>
        <v>0</v>
      </c>
      <c r="RW17" s="21"/>
      <c r="RX17" s="21">
        <f t="shared" si="727"/>
        <v>0</v>
      </c>
      <c r="RY17" s="21"/>
      <c r="RZ17" s="21">
        <f t="shared" si="728"/>
        <v>0</v>
      </c>
      <c r="SA17" s="21"/>
      <c r="SB17" s="21">
        <f t="shared" si="729"/>
        <v>0</v>
      </c>
      <c r="SC17" s="21"/>
      <c r="SD17" s="21">
        <f t="shared" si="730"/>
        <v>0</v>
      </c>
      <c r="SE17" s="21"/>
      <c r="SF17" s="21">
        <f t="shared" si="731"/>
        <v>0</v>
      </c>
      <c r="SG17" s="21"/>
      <c r="SH17" s="21">
        <f t="shared" si="732"/>
        <v>0</v>
      </c>
      <c r="SI17" s="21"/>
      <c r="SJ17" s="21">
        <f t="shared" si="733"/>
        <v>0</v>
      </c>
      <c r="SK17" s="21"/>
      <c r="SL17" s="21">
        <f t="shared" si="734"/>
        <v>0</v>
      </c>
      <c r="SM17" s="21"/>
      <c r="SN17" s="21">
        <f t="shared" si="735"/>
        <v>0</v>
      </c>
      <c r="SO17" s="21"/>
      <c r="SP17" s="21">
        <f t="shared" si="736"/>
        <v>0</v>
      </c>
      <c r="SQ17" s="21"/>
      <c r="SR17" s="21">
        <f t="shared" si="737"/>
        <v>0</v>
      </c>
      <c r="SS17" s="21"/>
      <c r="ST17" s="21">
        <f t="shared" si="738"/>
        <v>0</v>
      </c>
      <c r="SU17" s="21"/>
      <c r="SV17" s="21">
        <f t="shared" si="739"/>
        <v>0</v>
      </c>
      <c r="SW17" s="21"/>
      <c r="SX17" s="21">
        <f t="shared" si="740"/>
        <v>0</v>
      </c>
      <c r="SY17" s="21"/>
      <c r="SZ17" s="21">
        <f t="shared" si="741"/>
        <v>0</v>
      </c>
      <c r="TA17" s="21"/>
      <c r="TB17" s="21">
        <f t="shared" si="742"/>
        <v>0</v>
      </c>
      <c r="TC17" s="21"/>
      <c r="TD17" s="21">
        <f t="shared" si="743"/>
        <v>0</v>
      </c>
      <c r="TE17" s="21"/>
      <c r="TF17" s="21">
        <f t="shared" si="744"/>
        <v>0</v>
      </c>
      <c r="TG17" s="21"/>
      <c r="TH17" s="21">
        <f t="shared" si="745"/>
        <v>0</v>
      </c>
      <c r="TI17" s="21"/>
      <c r="TJ17" s="21">
        <f t="shared" si="746"/>
        <v>0</v>
      </c>
      <c r="TK17" s="21"/>
      <c r="TL17" s="21">
        <f t="shared" si="747"/>
        <v>0</v>
      </c>
      <c r="TM17" s="21"/>
      <c r="TN17" s="21">
        <f t="shared" si="748"/>
        <v>0</v>
      </c>
      <c r="TO17" s="21"/>
      <c r="TP17" s="21">
        <f t="shared" si="749"/>
        <v>0</v>
      </c>
      <c r="TQ17" s="21"/>
      <c r="TR17" s="21">
        <f t="shared" si="750"/>
        <v>0</v>
      </c>
      <c r="TS17" s="21"/>
      <c r="TT17" s="21">
        <f t="shared" si="751"/>
        <v>0</v>
      </c>
      <c r="TU17" s="21"/>
      <c r="TV17" s="21">
        <f t="shared" si="752"/>
        <v>0</v>
      </c>
      <c r="TW17" s="21"/>
      <c r="TX17" s="21">
        <f t="shared" si="753"/>
        <v>0</v>
      </c>
      <c r="TY17" s="21"/>
      <c r="TZ17" s="21">
        <f t="shared" si="754"/>
        <v>0</v>
      </c>
      <c r="UA17" s="21"/>
      <c r="UB17" s="21">
        <f t="shared" si="755"/>
        <v>0</v>
      </c>
      <c r="UC17" s="21"/>
      <c r="UD17" s="21">
        <f t="shared" si="756"/>
        <v>0</v>
      </c>
      <c r="UE17" s="21"/>
      <c r="UF17" s="21">
        <f t="shared" si="757"/>
        <v>0</v>
      </c>
      <c r="UG17" s="21"/>
      <c r="UH17" s="21">
        <f t="shared" si="758"/>
        <v>0</v>
      </c>
      <c r="UI17" s="21"/>
      <c r="UJ17" s="21">
        <f t="shared" si="759"/>
        <v>0</v>
      </c>
      <c r="UK17" s="21"/>
      <c r="UL17" s="21">
        <f t="shared" si="760"/>
        <v>0</v>
      </c>
      <c r="UM17" s="21"/>
      <c r="UN17" s="21">
        <f t="shared" si="761"/>
        <v>0</v>
      </c>
      <c r="UO17" s="21"/>
      <c r="UP17" s="21">
        <f t="shared" si="762"/>
        <v>0</v>
      </c>
      <c r="UQ17" s="21"/>
      <c r="UR17" s="21">
        <f t="shared" si="763"/>
        <v>0</v>
      </c>
      <c r="US17" s="21"/>
      <c r="UT17" s="21">
        <f t="shared" si="764"/>
        <v>0</v>
      </c>
      <c r="UU17" s="21"/>
      <c r="UV17" s="21">
        <f t="shared" si="765"/>
        <v>0</v>
      </c>
      <c r="UW17" s="21"/>
      <c r="UX17" s="21">
        <f t="shared" si="766"/>
        <v>0</v>
      </c>
      <c r="UY17" s="21"/>
      <c r="UZ17" s="21">
        <f t="shared" si="767"/>
        <v>0</v>
      </c>
      <c r="VA17" s="21"/>
      <c r="VB17" s="21">
        <f t="shared" si="768"/>
        <v>0</v>
      </c>
      <c r="VC17" s="21"/>
      <c r="VD17" s="21">
        <f t="shared" si="769"/>
        <v>0</v>
      </c>
      <c r="VE17" s="21"/>
      <c r="VF17" s="21">
        <f t="shared" si="770"/>
        <v>0</v>
      </c>
      <c r="VG17" s="21"/>
      <c r="VH17" s="21">
        <f t="shared" si="771"/>
        <v>0</v>
      </c>
      <c r="VI17" s="21"/>
      <c r="VJ17" s="21">
        <f t="shared" si="772"/>
        <v>0</v>
      </c>
      <c r="VK17" s="21"/>
      <c r="VL17" s="21">
        <f t="shared" si="773"/>
        <v>0</v>
      </c>
      <c r="VM17" s="21"/>
      <c r="VN17" s="21">
        <f t="shared" si="774"/>
        <v>0</v>
      </c>
      <c r="VO17" s="21"/>
      <c r="VP17" s="21">
        <f t="shared" si="775"/>
        <v>0</v>
      </c>
      <c r="VQ17" s="21"/>
      <c r="VR17" s="21">
        <f t="shared" si="714"/>
        <v>0</v>
      </c>
      <c r="VS17" s="21"/>
      <c r="VT17" s="21">
        <f t="shared" si="776"/>
        <v>0</v>
      </c>
      <c r="VU17" s="21"/>
      <c r="VV17" s="21">
        <f t="shared" si="776"/>
        <v>0</v>
      </c>
      <c r="VW17" s="21"/>
      <c r="VX17" s="21">
        <f t="shared" si="777"/>
        <v>0</v>
      </c>
      <c r="VY17" s="21"/>
      <c r="VZ17" s="21">
        <f t="shared" si="777"/>
        <v>0</v>
      </c>
      <c r="WA17" s="21"/>
      <c r="WB17" s="21">
        <f t="shared" si="777"/>
        <v>0</v>
      </c>
      <c r="WC17" s="21"/>
      <c r="WD17" s="21">
        <f t="shared" si="777"/>
        <v>0</v>
      </c>
      <c r="WE17" s="21"/>
      <c r="WF17" s="21">
        <f t="shared" si="777"/>
        <v>0</v>
      </c>
      <c r="WG17" s="21"/>
      <c r="WH17" s="21">
        <f t="shared" si="777"/>
        <v>0</v>
      </c>
      <c r="WI17" s="21"/>
      <c r="WJ17" s="21">
        <f t="shared" si="777"/>
        <v>0</v>
      </c>
      <c r="WK17" s="21"/>
      <c r="WL17" s="21">
        <f t="shared" si="777"/>
        <v>0</v>
      </c>
      <c r="WM17" s="21"/>
      <c r="WN17" s="21">
        <f t="shared" si="778"/>
        <v>0</v>
      </c>
      <c r="WO17" s="21"/>
      <c r="WP17" s="21">
        <f t="shared" si="778"/>
        <v>0</v>
      </c>
      <c r="WQ17" s="21"/>
      <c r="WR17" s="21">
        <f t="shared" si="778"/>
        <v>0</v>
      </c>
      <c r="WS17" s="21"/>
      <c r="WT17" s="21">
        <f t="shared" si="778"/>
        <v>0</v>
      </c>
      <c r="WU17" s="21"/>
      <c r="WV17" s="21">
        <f t="shared" si="778"/>
        <v>0</v>
      </c>
      <c r="WW17" s="21"/>
      <c r="WX17" s="21">
        <f t="shared" si="778"/>
        <v>0</v>
      </c>
      <c r="WY17" s="21"/>
      <c r="WZ17" s="21">
        <f t="shared" si="778"/>
        <v>0</v>
      </c>
      <c r="XA17" s="21"/>
      <c r="XB17" s="21">
        <f t="shared" si="778"/>
        <v>0</v>
      </c>
      <c r="XC17" s="21"/>
      <c r="XD17" s="21">
        <f t="shared" si="779"/>
        <v>0</v>
      </c>
      <c r="XE17" s="21"/>
      <c r="XF17" s="21">
        <f t="shared" si="779"/>
        <v>0</v>
      </c>
      <c r="XG17" s="21"/>
      <c r="XH17" s="21">
        <f t="shared" si="779"/>
        <v>0</v>
      </c>
      <c r="XI17" s="21"/>
      <c r="XJ17" s="21">
        <f t="shared" si="779"/>
        <v>0</v>
      </c>
      <c r="XK17" s="21"/>
      <c r="XL17" s="21">
        <f t="shared" si="779"/>
        <v>0</v>
      </c>
      <c r="XM17" s="21"/>
      <c r="XN17" s="21">
        <f t="shared" si="779"/>
        <v>0</v>
      </c>
      <c r="XO17" s="21"/>
      <c r="XP17" s="21">
        <f t="shared" si="779"/>
        <v>0</v>
      </c>
      <c r="XQ17" s="21"/>
      <c r="XR17" s="21">
        <f t="shared" si="779"/>
        <v>0</v>
      </c>
      <c r="XS17" s="21"/>
      <c r="XT17" s="21">
        <f t="shared" si="776"/>
        <v>0</v>
      </c>
      <c r="XU17" s="21"/>
      <c r="XV17" s="21">
        <f t="shared" si="776"/>
        <v>0</v>
      </c>
      <c r="XW17" s="21"/>
      <c r="XX17" s="21">
        <f t="shared" si="776"/>
        <v>0</v>
      </c>
      <c r="XY17" s="21"/>
      <c r="XZ17" s="21">
        <f t="shared" si="776"/>
        <v>0</v>
      </c>
      <c r="YA17" s="21"/>
      <c r="YB17" s="21">
        <f t="shared" si="780"/>
        <v>0</v>
      </c>
      <c r="YC17" s="21"/>
      <c r="YD17" s="21">
        <f t="shared" si="781"/>
        <v>0</v>
      </c>
      <c r="YE17" s="21"/>
      <c r="YF17" s="21">
        <f t="shared" si="782"/>
        <v>0</v>
      </c>
      <c r="YG17" s="21"/>
      <c r="YH17" s="21">
        <f t="shared" si="783"/>
        <v>0</v>
      </c>
      <c r="YI17" s="21"/>
      <c r="YJ17" s="21">
        <f t="shared" si="784"/>
        <v>0</v>
      </c>
      <c r="YK17" s="21"/>
      <c r="YL17" s="21">
        <f t="shared" si="785"/>
        <v>0</v>
      </c>
      <c r="YM17" s="21"/>
      <c r="YN17" s="21">
        <f t="shared" si="786"/>
        <v>0</v>
      </c>
      <c r="YO17" s="21"/>
      <c r="YP17" s="21">
        <f t="shared" si="787"/>
        <v>0</v>
      </c>
      <c r="YQ17" s="21"/>
      <c r="YR17" s="21">
        <f t="shared" si="788"/>
        <v>0</v>
      </c>
      <c r="YS17" s="21"/>
      <c r="YT17" s="21">
        <f t="shared" si="789"/>
        <v>0</v>
      </c>
      <c r="YU17" s="21"/>
      <c r="YV17" s="21">
        <f t="shared" si="790"/>
        <v>0</v>
      </c>
      <c r="YW17" s="21"/>
      <c r="YX17" s="21">
        <f t="shared" si="791"/>
        <v>0</v>
      </c>
      <c r="YY17" s="21"/>
      <c r="YZ17" s="21">
        <f t="shared" si="776"/>
        <v>0</v>
      </c>
      <c r="ZA17" s="21"/>
      <c r="ZB17" s="21">
        <f t="shared" si="792"/>
        <v>0</v>
      </c>
      <c r="ZC17" s="21"/>
      <c r="ZD17" s="21">
        <f t="shared" si="793"/>
        <v>0</v>
      </c>
      <c r="ZE17" s="21"/>
      <c r="ZF17" s="21">
        <f t="shared" si="794"/>
        <v>0</v>
      </c>
      <c r="ZG17" s="21"/>
      <c r="ZH17" s="21">
        <f t="shared" si="795"/>
        <v>0</v>
      </c>
      <c r="ZI17" s="21"/>
      <c r="ZJ17" s="21">
        <f t="shared" si="796"/>
        <v>0</v>
      </c>
      <c r="ZK17" s="21"/>
      <c r="ZL17" s="21">
        <f t="shared" si="797"/>
        <v>0</v>
      </c>
      <c r="ZM17" s="21"/>
      <c r="ZN17" s="21">
        <f t="shared" si="798"/>
        <v>0</v>
      </c>
      <c r="ZO17" s="21"/>
      <c r="ZP17" s="21">
        <f t="shared" si="799"/>
        <v>0</v>
      </c>
      <c r="ZQ17" s="21"/>
      <c r="ZR17" s="21">
        <f t="shared" si="800"/>
        <v>0</v>
      </c>
      <c r="ZS17" s="21"/>
      <c r="ZT17" s="21">
        <f t="shared" si="776"/>
        <v>0</v>
      </c>
      <c r="ZU17" s="21"/>
      <c r="ZV17" s="21">
        <f t="shared" si="801"/>
        <v>0</v>
      </c>
      <c r="ZW17" s="21"/>
      <c r="ZX17" s="21">
        <f t="shared" si="802"/>
        <v>0</v>
      </c>
      <c r="ZY17" s="21"/>
      <c r="ZZ17" s="21">
        <f t="shared" si="802"/>
        <v>0</v>
      </c>
      <c r="AAA17" s="21"/>
      <c r="AAB17" s="21">
        <f t="shared" si="803"/>
        <v>0</v>
      </c>
      <c r="AAC17" s="21"/>
      <c r="AAD17" s="21">
        <f t="shared" si="803"/>
        <v>0</v>
      </c>
      <c r="AAE17" s="21"/>
      <c r="AAF17" s="21">
        <f t="shared" si="804"/>
        <v>0</v>
      </c>
      <c r="AAG17" s="21"/>
      <c r="AAH17" s="21">
        <f t="shared" si="804"/>
        <v>0</v>
      </c>
      <c r="AAI17" s="21"/>
      <c r="AAJ17" s="21">
        <f t="shared" si="805"/>
        <v>0</v>
      </c>
      <c r="AAK17" s="21"/>
      <c r="AAL17" s="21">
        <f t="shared" si="805"/>
        <v>0</v>
      </c>
      <c r="AAM17" s="21"/>
      <c r="AAN17" s="21">
        <f t="shared" si="806"/>
        <v>0</v>
      </c>
      <c r="AAO17" s="21"/>
      <c r="AAP17" s="21">
        <f t="shared" si="806"/>
        <v>0</v>
      </c>
      <c r="AAQ17" s="21"/>
      <c r="AAR17" s="21">
        <f t="shared" si="807"/>
        <v>0</v>
      </c>
      <c r="AAS17" s="21"/>
      <c r="AAT17" s="21">
        <f t="shared" si="807"/>
        <v>0</v>
      </c>
      <c r="AAU17" s="21"/>
      <c r="AAV17" s="21">
        <f t="shared" si="808"/>
        <v>0</v>
      </c>
      <c r="AAW17" s="21"/>
      <c r="AAX17" s="21">
        <f t="shared" si="808"/>
        <v>0</v>
      </c>
      <c r="AAY17" s="21"/>
      <c r="AAZ17" s="21">
        <f t="shared" si="809"/>
        <v>0</v>
      </c>
      <c r="ABA17" s="21"/>
      <c r="ABB17" s="21">
        <f t="shared" si="809"/>
        <v>0</v>
      </c>
      <c r="ABC17" s="21"/>
      <c r="ABD17" s="21">
        <f t="shared" si="810"/>
        <v>0</v>
      </c>
      <c r="ABE17" s="21"/>
      <c r="ABF17" s="21">
        <f t="shared" si="810"/>
        <v>0</v>
      </c>
      <c r="ABG17" s="21"/>
      <c r="ABH17" s="21">
        <f t="shared" si="811"/>
        <v>0</v>
      </c>
      <c r="ABI17" s="21"/>
      <c r="ABJ17" s="21">
        <f t="shared" si="811"/>
        <v>0</v>
      </c>
      <c r="ABK17" s="21"/>
      <c r="ABL17" s="21">
        <f t="shared" si="812"/>
        <v>0</v>
      </c>
      <c r="ABM17" s="21"/>
      <c r="ABN17" s="21">
        <f t="shared" si="812"/>
        <v>0</v>
      </c>
      <c r="ABO17" s="21"/>
      <c r="ABP17" s="21">
        <f t="shared" si="813"/>
        <v>0</v>
      </c>
      <c r="ABQ17" s="21"/>
      <c r="ABR17" s="21">
        <f t="shared" si="813"/>
        <v>0</v>
      </c>
      <c r="ABS17" s="21"/>
      <c r="ABT17" s="21">
        <f t="shared" si="814"/>
        <v>0</v>
      </c>
      <c r="ABU17" s="21"/>
      <c r="ABV17" s="21">
        <f t="shared" si="814"/>
        <v>0</v>
      </c>
      <c r="ABW17" s="21"/>
      <c r="ABX17" s="21">
        <f t="shared" si="815"/>
        <v>0</v>
      </c>
      <c r="ABY17" s="21"/>
      <c r="ABZ17" s="21">
        <f t="shared" si="815"/>
        <v>0</v>
      </c>
      <c r="ACA17" s="21"/>
      <c r="ACB17" s="21">
        <f t="shared" si="816"/>
        <v>0</v>
      </c>
      <c r="ACC17" s="21"/>
      <c r="ACD17" s="21">
        <f t="shared" si="816"/>
        <v>0</v>
      </c>
      <c r="ACE17" s="21"/>
      <c r="ACF17" s="21">
        <f t="shared" si="817"/>
        <v>0</v>
      </c>
      <c r="ACG17" s="21"/>
      <c r="ACH17" s="21">
        <f t="shared" si="817"/>
        <v>0</v>
      </c>
      <c r="ACI17" s="21"/>
      <c r="ACJ17" s="21">
        <f t="shared" si="818"/>
        <v>0</v>
      </c>
      <c r="ACK17" s="21"/>
      <c r="ACL17" s="21">
        <f t="shared" si="818"/>
        <v>0</v>
      </c>
      <c r="ACM17" s="21"/>
      <c r="ACN17" s="21">
        <f t="shared" si="819"/>
        <v>0</v>
      </c>
      <c r="ACO17" s="21"/>
      <c r="ACP17" s="21">
        <f t="shared" si="819"/>
        <v>0</v>
      </c>
      <c r="ACQ17" s="21"/>
      <c r="ACR17" s="21">
        <f t="shared" si="820"/>
        <v>0</v>
      </c>
      <c r="ACS17" s="21"/>
      <c r="ACT17" s="21">
        <f t="shared" si="820"/>
        <v>0</v>
      </c>
      <c r="ACU17" s="21"/>
      <c r="ACV17" s="21">
        <f t="shared" si="821"/>
        <v>0</v>
      </c>
      <c r="ACW17" s="21"/>
      <c r="ACX17" s="21">
        <f t="shared" si="821"/>
        <v>0</v>
      </c>
      <c r="ACY17" s="21"/>
      <c r="ACZ17" s="21">
        <f t="shared" si="822"/>
        <v>0</v>
      </c>
      <c r="ADA17" s="21"/>
      <c r="ADB17" s="21">
        <f t="shared" si="822"/>
        <v>0</v>
      </c>
      <c r="ADC17" s="21"/>
      <c r="ADD17" s="21">
        <f t="shared" si="823"/>
        <v>0</v>
      </c>
      <c r="ADE17" s="21"/>
      <c r="ADF17" s="21">
        <f t="shared" si="823"/>
        <v>0</v>
      </c>
      <c r="ADG17" s="21"/>
      <c r="ADH17" s="21">
        <f t="shared" si="824"/>
        <v>0</v>
      </c>
      <c r="ADI17" s="21"/>
      <c r="ADJ17" s="21">
        <f t="shared" si="824"/>
        <v>0</v>
      </c>
      <c r="ADK17" s="21"/>
      <c r="ADL17" s="21">
        <f t="shared" si="825"/>
        <v>0</v>
      </c>
      <c r="ADM17" s="21"/>
      <c r="ADN17" s="21">
        <f t="shared" si="825"/>
        <v>0</v>
      </c>
      <c r="ADO17" s="21"/>
      <c r="ADP17" s="21">
        <f t="shared" si="825"/>
        <v>0</v>
      </c>
      <c r="ADQ17" s="21"/>
      <c r="ADR17" s="21">
        <f t="shared" si="825"/>
        <v>0</v>
      </c>
      <c r="ADS17" s="21"/>
      <c r="ADT17" s="21">
        <f t="shared" si="825"/>
        <v>0</v>
      </c>
      <c r="ADU17" s="21"/>
      <c r="ADV17" s="21">
        <f t="shared" si="826"/>
        <v>0</v>
      </c>
      <c r="ADW17" s="21"/>
      <c r="ADX17" s="21">
        <f t="shared" si="826"/>
        <v>0</v>
      </c>
      <c r="ADY17" s="21"/>
      <c r="ADZ17" s="21">
        <f t="shared" si="826"/>
        <v>0</v>
      </c>
      <c r="AEA17" s="21"/>
      <c r="AEB17" s="21">
        <f t="shared" si="826"/>
        <v>0</v>
      </c>
      <c r="AEC17" s="21"/>
      <c r="AED17" s="21">
        <f t="shared" si="827"/>
        <v>0</v>
      </c>
      <c r="AEE17" s="21"/>
      <c r="AEF17" s="21">
        <f t="shared" si="827"/>
        <v>0</v>
      </c>
      <c r="AEG17" s="21"/>
      <c r="AEH17" s="21">
        <f t="shared" si="827"/>
        <v>0</v>
      </c>
      <c r="AEI17" s="21"/>
      <c r="AEJ17" s="21">
        <f t="shared" si="827"/>
        <v>0</v>
      </c>
      <c r="AEK17" s="21"/>
      <c r="AEL17" s="21">
        <f t="shared" si="827"/>
        <v>0</v>
      </c>
      <c r="AEM17" s="21"/>
      <c r="AEN17" s="21">
        <f t="shared" si="828"/>
        <v>0</v>
      </c>
      <c r="AEO17" s="21"/>
      <c r="AEP17" s="21">
        <f t="shared" si="828"/>
        <v>0</v>
      </c>
      <c r="AEQ17" s="21"/>
      <c r="AER17" s="21">
        <f t="shared" si="828"/>
        <v>0</v>
      </c>
      <c r="AES17" s="21"/>
      <c r="AET17" s="21">
        <f t="shared" si="828"/>
        <v>0</v>
      </c>
      <c r="AEU17" s="21"/>
      <c r="AEV17" s="21">
        <f t="shared" si="829"/>
        <v>0</v>
      </c>
      <c r="AEW17" s="21"/>
      <c r="AEX17" s="21">
        <f t="shared" si="829"/>
        <v>0</v>
      </c>
      <c r="AEY17" s="21"/>
      <c r="AEZ17" s="21">
        <f t="shared" si="829"/>
        <v>0</v>
      </c>
      <c r="AFA17" s="21"/>
      <c r="AFB17" s="21">
        <f t="shared" si="829"/>
        <v>0</v>
      </c>
      <c r="AFC17" s="21"/>
      <c r="AFD17" s="21">
        <f t="shared" si="829"/>
        <v>0</v>
      </c>
      <c r="AFE17" s="21"/>
      <c r="AFF17" s="21">
        <f t="shared" si="830"/>
        <v>0</v>
      </c>
      <c r="AFG17" s="21"/>
      <c r="AFH17" s="21">
        <f t="shared" si="830"/>
        <v>0</v>
      </c>
      <c r="AFI17" s="21"/>
      <c r="AFJ17" s="21">
        <f t="shared" si="830"/>
        <v>0</v>
      </c>
      <c r="AFK17" s="21"/>
      <c r="AFL17" s="21">
        <f t="shared" si="830"/>
        <v>0</v>
      </c>
      <c r="AFM17" s="21"/>
      <c r="AFN17" s="21">
        <f t="shared" si="831"/>
        <v>0</v>
      </c>
      <c r="AFO17" s="21"/>
      <c r="AFP17" s="21">
        <f t="shared" si="831"/>
        <v>0</v>
      </c>
      <c r="AFQ17" s="21"/>
      <c r="AFR17" s="21">
        <f t="shared" si="831"/>
        <v>0</v>
      </c>
      <c r="AFS17" s="21"/>
      <c r="AFT17" s="21">
        <f t="shared" si="831"/>
        <v>0</v>
      </c>
      <c r="AFU17" s="21"/>
      <c r="AFV17" s="21">
        <f t="shared" si="831"/>
        <v>0</v>
      </c>
      <c r="AFW17" s="21"/>
      <c r="AFX17" s="21">
        <f t="shared" si="832"/>
        <v>0</v>
      </c>
      <c r="AFY17" s="21"/>
      <c r="AFZ17" s="21">
        <f t="shared" si="832"/>
        <v>0</v>
      </c>
      <c r="AGA17" s="21"/>
      <c r="AGB17" s="21">
        <f t="shared" si="832"/>
        <v>0</v>
      </c>
      <c r="AGC17" s="21"/>
      <c r="AGD17" s="21">
        <f t="shared" si="832"/>
        <v>0</v>
      </c>
      <c r="AGE17" s="21"/>
      <c r="AGF17" s="21">
        <f t="shared" si="833"/>
        <v>0</v>
      </c>
      <c r="AGG17" s="21"/>
      <c r="AGH17" s="21">
        <f t="shared" si="833"/>
        <v>0</v>
      </c>
      <c r="AGI17" s="21"/>
      <c r="AGJ17" s="21">
        <f t="shared" si="833"/>
        <v>0</v>
      </c>
      <c r="AGK17" s="21"/>
      <c r="AGL17" s="21">
        <f t="shared" si="833"/>
        <v>0</v>
      </c>
      <c r="AGM17" s="21"/>
      <c r="AGN17" s="21">
        <f t="shared" si="833"/>
        <v>0</v>
      </c>
      <c r="AGO17" s="21"/>
      <c r="AGP17" s="21">
        <f t="shared" si="834"/>
        <v>0</v>
      </c>
      <c r="AGQ17" s="21"/>
      <c r="AGR17" s="21">
        <f t="shared" si="834"/>
        <v>0</v>
      </c>
      <c r="AGS17" s="21"/>
      <c r="AGT17" s="21">
        <f t="shared" si="834"/>
        <v>0</v>
      </c>
      <c r="AGU17" s="21"/>
      <c r="AGV17" s="21">
        <f t="shared" si="834"/>
        <v>0</v>
      </c>
      <c r="AGW17" s="21"/>
      <c r="AGX17" s="21">
        <f t="shared" si="835"/>
        <v>0</v>
      </c>
      <c r="AGY17" s="21"/>
      <c r="AGZ17" s="21">
        <f t="shared" si="835"/>
        <v>0</v>
      </c>
      <c r="AHA17" s="21"/>
      <c r="AHB17" s="21">
        <f t="shared" si="835"/>
        <v>0</v>
      </c>
      <c r="AHC17" s="21"/>
      <c r="AHD17" s="21">
        <f t="shared" si="835"/>
        <v>0</v>
      </c>
      <c r="AHE17" s="21"/>
      <c r="AHF17" s="21">
        <f t="shared" si="835"/>
        <v>0</v>
      </c>
      <c r="AHG17" s="21"/>
      <c r="AHH17" s="21">
        <f t="shared" si="836"/>
        <v>0</v>
      </c>
      <c r="AHI17" s="21"/>
      <c r="AHJ17" s="21">
        <f t="shared" si="836"/>
        <v>0</v>
      </c>
      <c r="AHK17" s="21"/>
      <c r="AHL17" s="21">
        <f t="shared" si="836"/>
        <v>0</v>
      </c>
      <c r="AHM17" s="21"/>
      <c r="AHN17" s="21">
        <f t="shared" si="836"/>
        <v>0</v>
      </c>
      <c r="AHO17" s="21"/>
      <c r="AHP17" s="21">
        <f t="shared" si="837"/>
        <v>0</v>
      </c>
      <c r="AHQ17" s="21"/>
      <c r="AHR17" s="21">
        <f t="shared" si="837"/>
        <v>0</v>
      </c>
      <c r="AHS17" s="21"/>
      <c r="AHT17" s="21">
        <f t="shared" si="837"/>
        <v>0</v>
      </c>
      <c r="AHU17" s="21"/>
      <c r="AHV17" s="21">
        <f t="shared" si="837"/>
        <v>0</v>
      </c>
      <c r="AHW17" s="21"/>
      <c r="AHX17" s="21">
        <f t="shared" si="837"/>
        <v>0</v>
      </c>
      <c r="AHY17" s="21"/>
      <c r="AHZ17" s="21">
        <f t="shared" si="838"/>
        <v>0</v>
      </c>
      <c r="AIA17" s="21"/>
      <c r="AIB17" s="21">
        <f t="shared" si="838"/>
        <v>0</v>
      </c>
      <c r="AIC17" s="21"/>
      <c r="AID17" s="21">
        <f t="shared" si="838"/>
        <v>0</v>
      </c>
      <c r="AIE17" s="21"/>
      <c r="AIF17" s="21">
        <f t="shared" si="838"/>
        <v>0</v>
      </c>
      <c r="AIG17" s="21"/>
      <c r="AIH17" s="21">
        <f t="shared" si="839"/>
        <v>0</v>
      </c>
      <c r="AII17" s="21"/>
      <c r="AIJ17" s="21">
        <f t="shared" si="839"/>
        <v>0</v>
      </c>
      <c r="AIK17" s="21"/>
      <c r="AIL17" s="21">
        <f t="shared" si="839"/>
        <v>0</v>
      </c>
      <c r="AIM17" s="21"/>
      <c r="AIN17" s="21">
        <f t="shared" si="839"/>
        <v>0</v>
      </c>
      <c r="AIO17" s="21"/>
      <c r="AIP17" s="21">
        <f t="shared" si="839"/>
        <v>0</v>
      </c>
      <c r="AIQ17" s="21"/>
      <c r="AIR17" s="21">
        <f t="shared" si="840"/>
        <v>0</v>
      </c>
      <c r="AIS17" s="21"/>
      <c r="AIT17" s="21">
        <f t="shared" si="840"/>
        <v>0</v>
      </c>
      <c r="AIU17" s="21"/>
      <c r="AIV17" s="21">
        <f t="shared" si="840"/>
        <v>0</v>
      </c>
      <c r="AIW17" s="21"/>
      <c r="AIX17" s="21">
        <f t="shared" si="840"/>
        <v>0</v>
      </c>
      <c r="AIY17" s="21"/>
      <c r="AIZ17" s="21">
        <f t="shared" si="776"/>
        <v>0</v>
      </c>
      <c r="AJA17" s="21"/>
    </row>
    <row r="18" spans="2:937" ht="13.5" customHeight="1" x14ac:dyDescent="0.25">
      <c r="B18" s="31">
        <v>13</v>
      </c>
      <c r="C18" s="192" t="s">
        <v>208</v>
      </c>
      <c r="D18" s="67" t="s">
        <v>60</v>
      </c>
      <c r="E18" s="194" t="s">
        <v>546</v>
      </c>
      <c r="F18" s="194" t="str">
        <f>_xlfn.XLOOKUP(D18,'WTG PH-III'!$D$5:$D$198,'WTG PH-III'!$B$5:$B$198,0,0,1)</f>
        <v>PSS-11</v>
      </c>
      <c r="G18" s="22" t="s">
        <v>537</v>
      </c>
      <c r="H18" s="22" t="s">
        <v>548</v>
      </c>
      <c r="I18" s="61">
        <v>9.5</v>
      </c>
      <c r="J18" s="21">
        <v>199</v>
      </c>
      <c r="K18" s="21">
        <f t="shared" si="517"/>
        <v>199.00000000000003</v>
      </c>
      <c r="L18" s="21">
        <f t="shared" si="518"/>
        <v>199</v>
      </c>
      <c r="M18" s="21">
        <f t="shared" si="519"/>
        <v>0</v>
      </c>
      <c r="N18" s="95">
        <f>VLOOKUP(D18,'WTG PH-III'!$D$5:$U$198,17,0)</f>
        <v>45749</v>
      </c>
      <c r="O18" s="95">
        <f>VLOOKUP(D18,'WTG PH-III'!$D$5:$U$198,18,0)</f>
        <v>45758</v>
      </c>
      <c r="P18" s="21">
        <f t="shared" si="520"/>
        <v>0</v>
      </c>
      <c r="Q18" s="21"/>
      <c r="R18" s="21">
        <f t="shared" si="521"/>
        <v>0</v>
      </c>
      <c r="S18" s="21"/>
      <c r="T18" s="21">
        <f t="shared" si="522"/>
        <v>0</v>
      </c>
      <c r="U18" s="21"/>
      <c r="V18" s="21">
        <f t="shared" si="523"/>
        <v>0</v>
      </c>
      <c r="W18" s="21"/>
      <c r="X18" s="21">
        <f t="shared" si="524"/>
        <v>0</v>
      </c>
      <c r="Y18" s="21"/>
      <c r="Z18" s="21">
        <f t="shared" si="525"/>
        <v>0</v>
      </c>
      <c r="AA18" s="21"/>
      <c r="AB18" s="21">
        <f t="shared" si="526"/>
        <v>0</v>
      </c>
      <c r="AC18" s="21"/>
      <c r="AD18" s="21">
        <f t="shared" si="527"/>
        <v>0</v>
      </c>
      <c r="AE18" s="21"/>
      <c r="AF18" s="21">
        <f t="shared" si="528"/>
        <v>0</v>
      </c>
      <c r="AG18" s="21"/>
      <c r="AH18" s="21">
        <f t="shared" si="529"/>
        <v>0</v>
      </c>
      <c r="AI18" s="21"/>
      <c r="AJ18" s="21">
        <f t="shared" si="530"/>
        <v>0</v>
      </c>
      <c r="AK18" s="21"/>
      <c r="AL18" s="21">
        <f t="shared" si="531"/>
        <v>0</v>
      </c>
      <c r="AM18" s="21"/>
      <c r="AN18" s="21">
        <f t="shared" si="532"/>
        <v>0</v>
      </c>
      <c r="AO18" s="21"/>
      <c r="AP18" s="21">
        <f t="shared" si="533"/>
        <v>0</v>
      </c>
      <c r="AQ18" s="21"/>
      <c r="AR18" s="21">
        <f t="shared" si="534"/>
        <v>0</v>
      </c>
      <c r="AS18" s="21"/>
      <c r="AT18" s="21">
        <f t="shared" si="535"/>
        <v>0</v>
      </c>
      <c r="AU18" s="21"/>
      <c r="AV18" s="21">
        <f t="shared" si="536"/>
        <v>0</v>
      </c>
      <c r="AW18" s="21"/>
      <c r="AX18" s="21">
        <f t="shared" si="537"/>
        <v>0</v>
      </c>
      <c r="AY18" s="21"/>
      <c r="AZ18" s="21">
        <f t="shared" si="538"/>
        <v>0</v>
      </c>
      <c r="BA18" s="21"/>
      <c r="BB18" s="21">
        <f t="shared" si="539"/>
        <v>0</v>
      </c>
      <c r="BC18" s="21"/>
      <c r="BD18" s="21">
        <f t="shared" si="540"/>
        <v>0</v>
      </c>
      <c r="BE18" s="21"/>
      <c r="BF18" s="21">
        <f t="shared" si="541"/>
        <v>0</v>
      </c>
      <c r="BG18" s="21"/>
      <c r="BH18" s="21">
        <f t="shared" si="542"/>
        <v>0</v>
      </c>
      <c r="BI18" s="21"/>
      <c r="BJ18" s="21">
        <f t="shared" si="543"/>
        <v>0</v>
      </c>
      <c r="BK18" s="21"/>
      <c r="BL18" s="21">
        <f t="shared" si="544"/>
        <v>0</v>
      </c>
      <c r="BM18" s="21"/>
      <c r="BN18" s="21">
        <f t="shared" si="545"/>
        <v>0</v>
      </c>
      <c r="BO18" s="21"/>
      <c r="BP18" s="21">
        <f t="shared" si="546"/>
        <v>0</v>
      </c>
      <c r="BQ18" s="21"/>
      <c r="BR18" s="21">
        <f t="shared" si="547"/>
        <v>0</v>
      </c>
      <c r="BS18" s="21"/>
      <c r="BT18" s="21">
        <f t="shared" si="548"/>
        <v>0</v>
      </c>
      <c r="BU18" s="21"/>
      <c r="BV18" s="21">
        <f t="shared" si="549"/>
        <v>0</v>
      </c>
      <c r="BW18" s="21"/>
      <c r="BX18" s="21">
        <f t="shared" si="550"/>
        <v>0</v>
      </c>
      <c r="BY18" s="21"/>
      <c r="BZ18" s="21">
        <f t="shared" si="551"/>
        <v>0</v>
      </c>
      <c r="CA18" s="21"/>
      <c r="CB18" s="21">
        <f t="shared" si="552"/>
        <v>0</v>
      </c>
      <c r="CC18" s="21"/>
      <c r="CD18" s="21">
        <f t="shared" si="553"/>
        <v>0</v>
      </c>
      <c r="CE18" s="21"/>
      <c r="CF18" s="21">
        <f t="shared" si="554"/>
        <v>0</v>
      </c>
      <c r="CG18" s="21"/>
      <c r="CH18" s="21">
        <f t="shared" si="555"/>
        <v>0</v>
      </c>
      <c r="CI18" s="21"/>
      <c r="CJ18" s="21">
        <f t="shared" si="556"/>
        <v>0</v>
      </c>
      <c r="CK18" s="21"/>
      <c r="CL18" s="21">
        <f t="shared" si="557"/>
        <v>0</v>
      </c>
      <c r="CM18" s="21"/>
      <c r="CN18" s="21">
        <f t="shared" si="558"/>
        <v>0</v>
      </c>
      <c r="CO18" s="21"/>
      <c r="CP18" s="21">
        <f t="shared" si="559"/>
        <v>0</v>
      </c>
      <c r="CQ18" s="21"/>
      <c r="CR18" s="21">
        <f t="shared" si="560"/>
        <v>0</v>
      </c>
      <c r="CS18" s="21"/>
      <c r="CT18" s="21">
        <f t="shared" si="561"/>
        <v>0</v>
      </c>
      <c r="CU18" s="21"/>
      <c r="CV18" s="21">
        <f t="shared" si="562"/>
        <v>0</v>
      </c>
      <c r="CW18" s="21">
        <v>3</v>
      </c>
      <c r="CX18" s="21">
        <f t="shared" si="563"/>
        <v>0</v>
      </c>
      <c r="CY18" s="21">
        <v>10</v>
      </c>
      <c r="CZ18" s="21">
        <f t="shared" si="564"/>
        <v>0</v>
      </c>
      <c r="DA18" s="21">
        <v>19</v>
      </c>
      <c r="DB18" s="21">
        <f t="shared" si="565"/>
        <v>0</v>
      </c>
      <c r="DC18" s="21">
        <v>18</v>
      </c>
      <c r="DD18" s="21">
        <f t="shared" si="566"/>
        <v>0</v>
      </c>
      <c r="DE18" s="21"/>
      <c r="DF18" s="21">
        <f t="shared" si="567"/>
        <v>0</v>
      </c>
      <c r="DG18" s="21">
        <v>20</v>
      </c>
      <c r="DH18" s="21">
        <f t="shared" si="568"/>
        <v>0</v>
      </c>
      <c r="DI18" s="21">
        <v>10</v>
      </c>
      <c r="DJ18" s="21">
        <f t="shared" si="569"/>
        <v>0</v>
      </c>
      <c r="DK18" s="21"/>
      <c r="DL18" s="21">
        <f t="shared" si="570"/>
        <v>0</v>
      </c>
      <c r="DM18" s="21"/>
      <c r="DN18" s="21">
        <f t="shared" si="571"/>
        <v>0</v>
      </c>
      <c r="DO18" s="21"/>
      <c r="DP18" s="21">
        <f t="shared" si="572"/>
        <v>0</v>
      </c>
      <c r="DQ18" s="21"/>
      <c r="DR18" s="21">
        <f t="shared" si="573"/>
        <v>0</v>
      </c>
      <c r="DS18" s="21"/>
      <c r="DT18" s="21">
        <f t="shared" si="574"/>
        <v>0</v>
      </c>
      <c r="DU18" s="21"/>
      <c r="DV18" s="21">
        <f t="shared" si="575"/>
        <v>0</v>
      </c>
      <c r="DW18" s="21"/>
      <c r="DX18" s="21">
        <f t="shared" si="576"/>
        <v>0</v>
      </c>
      <c r="DY18" s="21"/>
      <c r="DZ18" s="21">
        <f t="shared" si="577"/>
        <v>0</v>
      </c>
      <c r="EA18" s="21"/>
      <c r="EB18" s="21">
        <f t="shared" si="578"/>
        <v>0</v>
      </c>
      <c r="EC18" s="21"/>
      <c r="ED18" s="21">
        <f t="shared" si="579"/>
        <v>0</v>
      </c>
      <c r="EE18" s="21"/>
      <c r="EF18" s="21">
        <f t="shared" si="580"/>
        <v>0</v>
      </c>
      <c r="EG18" s="21"/>
      <c r="EH18" s="21">
        <f t="shared" si="581"/>
        <v>0</v>
      </c>
      <c r="EI18" s="21"/>
      <c r="EJ18" s="21">
        <f t="shared" si="582"/>
        <v>0</v>
      </c>
      <c r="EK18" s="21"/>
      <c r="EL18" s="21">
        <f t="shared" si="583"/>
        <v>0</v>
      </c>
      <c r="EM18" s="21"/>
      <c r="EN18" s="21">
        <f t="shared" si="584"/>
        <v>0</v>
      </c>
      <c r="EO18" s="21"/>
      <c r="EP18" s="21">
        <f t="shared" si="585"/>
        <v>0</v>
      </c>
      <c r="EQ18" s="21"/>
      <c r="ER18" s="21">
        <f t="shared" si="586"/>
        <v>0</v>
      </c>
      <c r="ES18" s="21"/>
      <c r="ET18" s="21">
        <f t="shared" si="587"/>
        <v>0</v>
      </c>
      <c r="EU18" s="21"/>
      <c r="EV18" s="21">
        <f t="shared" si="588"/>
        <v>0</v>
      </c>
      <c r="EW18" s="21"/>
      <c r="EX18" s="21">
        <f t="shared" si="589"/>
        <v>0</v>
      </c>
      <c r="EY18" s="21"/>
      <c r="EZ18" s="21">
        <f t="shared" si="590"/>
        <v>0</v>
      </c>
      <c r="FA18" s="21"/>
      <c r="FB18" s="21">
        <f t="shared" si="591"/>
        <v>0</v>
      </c>
      <c r="FC18" s="21"/>
      <c r="FD18" s="21">
        <f t="shared" si="592"/>
        <v>0</v>
      </c>
      <c r="FE18" s="21"/>
      <c r="FF18" s="21">
        <f t="shared" si="593"/>
        <v>0</v>
      </c>
      <c r="FG18" s="21"/>
      <c r="FH18" s="21">
        <f t="shared" si="594"/>
        <v>0</v>
      </c>
      <c r="FI18" s="21"/>
      <c r="FJ18" s="21">
        <f t="shared" si="595"/>
        <v>0</v>
      </c>
      <c r="FK18" s="21"/>
      <c r="FL18" s="21">
        <f t="shared" si="596"/>
        <v>0</v>
      </c>
      <c r="FM18" s="21"/>
      <c r="FN18" s="21">
        <f t="shared" si="597"/>
        <v>0</v>
      </c>
      <c r="FO18" s="21"/>
      <c r="FP18" s="21">
        <f t="shared" si="598"/>
        <v>0</v>
      </c>
      <c r="FQ18" s="21"/>
      <c r="FR18" s="21">
        <f t="shared" si="599"/>
        <v>0</v>
      </c>
      <c r="FS18" s="21"/>
      <c r="FT18" s="21">
        <f t="shared" si="600"/>
        <v>0</v>
      </c>
      <c r="FU18" s="21"/>
      <c r="FV18" s="21">
        <f t="shared" si="601"/>
        <v>0</v>
      </c>
      <c r="FW18" s="21"/>
      <c r="FX18" s="21">
        <f t="shared" si="602"/>
        <v>0</v>
      </c>
      <c r="FY18" s="21"/>
      <c r="FZ18" s="21">
        <f t="shared" si="603"/>
        <v>0</v>
      </c>
      <c r="GA18" s="21"/>
      <c r="GB18" s="21">
        <f t="shared" si="604"/>
        <v>0</v>
      </c>
      <c r="GC18" s="21"/>
      <c r="GD18" s="21">
        <f t="shared" si="605"/>
        <v>0</v>
      </c>
      <c r="GE18" s="21"/>
      <c r="GF18" s="21">
        <f t="shared" si="606"/>
        <v>0</v>
      </c>
      <c r="GG18" s="21"/>
      <c r="GH18" s="21">
        <f t="shared" si="607"/>
        <v>0</v>
      </c>
      <c r="GI18" s="21"/>
      <c r="GJ18" s="21">
        <f t="shared" si="608"/>
        <v>0</v>
      </c>
      <c r="GK18" s="21"/>
      <c r="GL18" s="21">
        <f t="shared" si="609"/>
        <v>0</v>
      </c>
      <c r="GM18" s="21"/>
      <c r="GN18" s="21">
        <f t="shared" si="610"/>
        <v>0</v>
      </c>
      <c r="GO18" s="21"/>
      <c r="GP18" s="21">
        <f t="shared" si="611"/>
        <v>0</v>
      </c>
      <c r="GQ18" s="21"/>
      <c r="GR18" s="21">
        <f t="shared" si="612"/>
        <v>0</v>
      </c>
      <c r="GS18" s="21"/>
      <c r="GT18" s="21">
        <f t="shared" si="613"/>
        <v>0</v>
      </c>
      <c r="GU18" s="21"/>
      <c r="GV18" s="21">
        <f t="shared" si="614"/>
        <v>0</v>
      </c>
      <c r="GW18" s="21"/>
      <c r="GX18" s="21">
        <f t="shared" si="615"/>
        <v>0</v>
      </c>
      <c r="GY18" s="21"/>
      <c r="GZ18" s="21">
        <f t="shared" si="616"/>
        <v>0</v>
      </c>
      <c r="HA18" s="21">
        <v>25</v>
      </c>
      <c r="HB18" s="21">
        <f t="shared" si="617"/>
        <v>0</v>
      </c>
      <c r="HC18" s="21">
        <v>36</v>
      </c>
      <c r="HD18" s="21">
        <f t="shared" si="618"/>
        <v>0</v>
      </c>
      <c r="HE18" s="21">
        <v>5</v>
      </c>
      <c r="HF18" s="21">
        <f t="shared" si="619"/>
        <v>0</v>
      </c>
      <c r="HG18" s="21">
        <v>27</v>
      </c>
      <c r="HH18" s="21">
        <f t="shared" si="620"/>
        <v>0</v>
      </c>
      <c r="HI18" s="21">
        <v>17</v>
      </c>
      <c r="HJ18" s="21">
        <f t="shared" si="621"/>
        <v>0</v>
      </c>
      <c r="HK18" s="21">
        <v>9</v>
      </c>
      <c r="HL18" s="21">
        <f t="shared" si="622"/>
        <v>0</v>
      </c>
      <c r="HM18" s="21"/>
      <c r="HN18" s="21">
        <f t="shared" si="623"/>
        <v>0</v>
      </c>
      <c r="HO18" s="21"/>
      <c r="HP18" s="21">
        <f t="shared" si="624"/>
        <v>0</v>
      </c>
      <c r="HQ18" s="21"/>
      <c r="HR18" s="21">
        <f t="shared" si="625"/>
        <v>19.899999999999999</v>
      </c>
      <c r="HS18" s="21"/>
      <c r="HT18" s="21">
        <f t="shared" si="626"/>
        <v>19.899999999999999</v>
      </c>
      <c r="HU18" s="21"/>
      <c r="HV18" s="21">
        <f t="shared" si="627"/>
        <v>19.899999999999999</v>
      </c>
      <c r="HW18" s="21"/>
      <c r="HX18" s="21">
        <f t="shared" si="628"/>
        <v>19.899999999999999</v>
      </c>
      <c r="HY18" s="21"/>
      <c r="HZ18" s="21">
        <f t="shared" si="629"/>
        <v>19.899999999999999</v>
      </c>
      <c r="IA18" s="21"/>
      <c r="IB18" s="21">
        <f t="shared" si="630"/>
        <v>19.899999999999999</v>
      </c>
      <c r="IC18" s="21"/>
      <c r="ID18" s="21">
        <f t="shared" si="631"/>
        <v>19.899999999999999</v>
      </c>
      <c r="IE18" s="21"/>
      <c r="IF18" s="21">
        <f t="shared" si="632"/>
        <v>19.899999999999999</v>
      </c>
      <c r="IG18" s="21"/>
      <c r="IH18" s="21">
        <f t="shared" si="633"/>
        <v>19.899999999999999</v>
      </c>
      <c r="II18" s="21"/>
      <c r="IJ18" s="21">
        <f t="shared" si="634"/>
        <v>19.899999999999999</v>
      </c>
      <c r="IK18" s="21"/>
      <c r="IL18" s="21">
        <f t="shared" si="635"/>
        <v>0</v>
      </c>
      <c r="IM18" s="21"/>
      <c r="IN18" s="21">
        <f t="shared" si="636"/>
        <v>0</v>
      </c>
      <c r="IO18" s="21"/>
      <c r="IP18" s="21">
        <f t="shared" si="637"/>
        <v>0</v>
      </c>
      <c r="IQ18" s="21"/>
      <c r="IR18" s="21">
        <f t="shared" si="638"/>
        <v>0</v>
      </c>
      <c r="IS18" s="21"/>
      <c r="IT18" s="21">
        <f t="shared" si="639"/>
        <v>0</v>
      </c>
      <c r="IU18" s="21"/>
      <c r="IV18" s="21">
        <f t="shared" si="640"/>
        <v>0</v>
      </c>
      <c r="IW18" s="21"/>
      <c r="IX18" s="21">
        <f t="shared" si="641"/>
        <v>0</v>
      </c>
      <c r="IY18" s="21"/>
      <c r="IZ18" s="21">
        <f t="shared" si="642"/>
        <v>0</v>
      </c>
      <c r="JA18" s="21"/>
      <c r="JB18" s="21">
        <f t="shared" si="643"/>
        <v>0</v>
      </c>
      <c r="JC18" s="21"/>
      <c r="JD18" s="21">
        <f t="shared" si="644"/>
        <v>0</v>
      </c>
      <c r="JE18" s="21"/>
      <c r="JF18" s="21">
        <f t="shared" si="645"/>
        <v>0</v>
      </c>
      <c r="JG18" s="21"/>
      <c r="JH18" s="21">
        <f t="shared" si="646"/>
        <v>0</v>
      </c>
      <c r="JI18" s="21"/>
      <c r="JJ18" s="21">
        <f t="shared" si="647"/>
        <v>0</v>
      </c>
      <c r="JK18" s="21"/>
      <c r="JL18" s="21">
        <f t="shared" si="648"/>
        <v>0</v>
      </c>
      <c r="JM18" s="21"/>
      <c r="JN18" s="21">
        <f t="shared" si="649"/>
        <v>0</v>
      </c>
      <c r="JO18" s="21"/>
      <c r="JP18" s="21">
        <f t="shared" si="650"/>
        <v>0</v>
      </c>
      <c r="JQ18" s="21"/>
      <c r="JR18" s="21">
        <f t="shared" si="651"/>
        <v>0</v>
      </c>
      <c r="JS18" s="21"/>
      <c r="JT18" s="21">
        <f t="shared" si="652"/>
        <v>0</v>
      </c>
      <c r="JU18" s="21"/>
      <c r="JV18" s="21">
        <f t="shared" si="653"/>
        <v>0</v>
      </c>
      <c r="JW18" s="21"/>
      <c r="JX18" s="21">
        <f t="shared" si="654"/>
        <v>0</v>
      </c>
      <c r="JY18" s="21"/>
      <c r="JZ18" s="21">
        <f t="shared" si="655"/>
        <v>0</v>
      </c>
      <c r="KA18" s="21"/>
      <c r="KB18" s="21">
        <f t="shared" si="656"/>
        <v>0</v>
      </c>
      <c r="KC18" s="21"/>
      <c r="KD18" s="21">
        <f t="shared" si="657"/>
        <v>0</v>
      </c>
      <c r="KE18" s="21"/>
      <c r="KF18" s="21">
        <f t="shared" si="658"/>
        <v>0</v>
      </c>
      <c r="KG18" s="21"/>
      <c r="KH18" s="21">
        <f t="shared" si="659"/>
        <v>0</v>
      </c>
      <c r="KI18" s="21"/>
      <c r="KJ18" s="21">
        <f t="shared" si="660"/>
        <v>0</v>
      </c>
      <c r="KK18" s="21"/>
      <c r="KL18" s="21">
        <f t="shared" si="661"/>
        <v>0</v>
      </c>
      <c r="KM18" s="21"/>
      <c r="KN18" s="21">
        <f t="shared" si="662"/>
        <v>0</v>
      </c>
      <c r="KO18" s="21"/>
      <c r="KP18" s="21">
        <f t="shared" si="663"/>
        <v>0</v>
      </c>
      <c r="KQ18" s="21"/>
      <c r="KR18" s="21">
        <f t="shared" si="664"/>
        <v>0</v>
      </c>
      <c r="KS18" s="21"/>
      <c r="KT18" s="21">
        <f t="shared" si="665"/>
        <v>0</v>
      </c>
      <c r="KU18" s="21"/>
      <c r="KV18" s="21">
        <f t="shared" si="666"/>
        <v>0</v>
      </c>
      <c r="KW18" s="21"/>
      <c r="KX18" s="21">
        <f t="shared" si="667"/>
        <v>0</v>
      </c>
      <c r="KY18" s="21"/>
      <c r="KZ18" s="21">
        <f t="shared" si="668"/>
        <v>0</v>
      </c>
      <c r="LA18" s="21"/>
      <c r="LB18" s="21">
        <f t="shared" si="669"/>
        <v>0</v>
      </c>
      <c r="LC18" s="21"/>
      <c r="LD18" s="21">
        <f t="shared" si="670"/>
        <v>0</v>
      </c>
      <c r="LE18" s="21"/>
      <c r="LF18" s="21">
        <f t="shared" si="671"/>
        <v>0</v>
      </c>
      <c r="LG18" s="21"/>
      <c r="LH18" s="21">
        <f t="shared" si="672"/>
        <v>0</v>
      </c>
      <c r="LI18" s="21"/>
      <c r="LJ18" s="21">
        <f t="shared" si="673"/>
        <v>0</v>
      </c>
      <c r="LK18" s="21"/>
      <c r="LL18" s="21">
        <f t="shared" si="674"/>
        <v>0</v>
      </c>
      <c r="LM18" s="21"/>
      <c r="LN18" s="21">
        <f t="shared" si="675"/>
        <v>0</v>
      </c>
      <c r="LO18" s="21"/>
      <c r="LP18" s="21">
        <f t="shared" si="676"/>
        <v>0</v>
      </c>
      <c r="LQ18" s="21"/>
      <c r="LR18" s="21">
        <f t="shared" si="677"/>
        <v>0</v>
      </c>
      <c r="LS18" s="21"/>
      <c r="LT18" s="21">
        <f t="shared" si="678"/>
        <v>0</v>
      </c>
      <c r="LU18" s="21"/>
      <c r="LV18" s="21">
        <f t="shared" si="679"/>
        <v>0</v>
      </c>
      <c r="LW18" s="21"/>
      <c r="LX18" s="21">
        <f t="shared" si="680"/>
        <v>0</v>
      </c>
      <c r="LY18" s="21"/>
      <c r="LZ18" s="21">
        <f t="shared" si="681"/>
        <v>0</v>
      </c>
      <c r="MA18" s="21"/>
      <c r="MB18" s="21">
        <f t="shared" si="682"/>
        <v>0</v>
      </c>
      <c r="MC18" s="21"/>
      <c r="MD18" s="21">
        <f t="shared" si="683"/>
        <v>0</v>
      </c>
      <c r="ME18" s="21"/>
      <c r="MF18" s="21">
        <f t="shared" si="684"/>
        <v>0</v>
      </c>
      <c r="MG18" s="21"/>
      <c r="MH18" s="21">
        <f t="shared" si="685"/>
        <v>0</v>
      </c>
      <c r="MI18" s="21"/>
      <c r="MJ18" s="21">
        <f t="shared" si="686"/>
        <v>0</v>
      </c>
      <c r="MK18" s="21"/>
      <c r="ML18" s="21">
        <f t="shared" si="687"/>
        <v>0</v>
      </c>
      <c r="MM18" s="21"/>
      <c r="MN18" s="21">
        <f t="shared" si="688"/>
        <v>0</v>
      </c>
      <c r="MO18" s="21"/>
      <c r="MP18" s="21">
        <f t="shared" si="689"/>
        <v>0</v>
      </c>
      <c r="MQ18" s="21"/>
      <c r="MR18" s="21">
        <f t="shared" si="690"/>
        <v>0</v>
      </c>
      <c r="MS18" s="21"/>
      <c r="MT18" s="21">
        <f t="shared" si="691"/>
        <v>0</v>
      </c>
      <c r="MU18" s="21"/>
      <c r="MV18" s="21">
        <f t="shared" si="692"/>
        <v>0</v>
      </c>
      <c r="MW18" s="21"/>
      <c r="MX18" s="21">
        <f t="shared" si="693"/>
        <v>0</v>
      </c>
      <c r="MY18" s="21"/>
      <c r="MZ18" s="21">
        <f t="shared" si="694"/>
        <v>0</v>
      </c>
      <c r="NA18" s="21"/>
      <c r="NB18" s="21">
        <f t="shared" si="695"/>
        <v>0</v>
      </c>
      <c r="NC18" s="21"/>
      <c r="ND18" s="21">
        <f t="shared" si="696"/>
        <v>0</v>
      </c>
      <c r="NE18" s="21"/>
      <c r="NF18" s="21">
        <f t="shared" si="697"/>
        <v>0</v>
      </c>
      <c r="NG18" s="21"/>
      <c r="NH18" s="21">
        <f t="shared" si="698"/>
        <v>0</v>
      </c>
      <c r="NI18" s="21"/>
      <c r="NJ18" s="21">
        <f t="shared" si="699"/>
        <v>0</v>
      </c>
      <c r="NK18" s="21"/>
      <c r="NL18" s="21">
        <f t="shared" si="700"/>
        <v>0</v>
      </c>
      <c r="NM18" s="21"/>
      <c r="NN18" s="21">
        <f t="shared" si="701"/>
        <v>0</v>
      </c>
      <c r="NO18" s="21"/>
      <c r="NP18" s="21">
        <f t="shared" si="702"/>
        <v>0</v>
      </c>
      <c r="NQ18" s="21"/>
      <c r="NR18" s="21">
        <f t="shared" si="703"/>
        <v>0</v>
      </c>
      <c r="NS18" s="21"/>
      <c r="NT18" s="21">
        <f t="shared" si="704"/>
        <v>0</v>
      </c>
      <c r="NU18" s="21"/>
      <c r="NV18" s="21">
        <f t="shared" si="705"/>
        <v>0</v>
      </c>
      <c r="NW18" s="21"/>
      <c r="NX18" s="21">
        <f t="shared" si="706"/>
        <v>0</v>
      </c>
      <c r="NY18" s="21"/>
      <c r="NZ18" s="21">
        <f t="shared" si="707"/>
        <v>0</v>
      </c>
      <c r="OA18" s="21"/>
      <c r="OB18" s="21">
        <f t="shared" si="708"/>
        <v>0</v>
      </c>
      <c r="OC18" s="21"/>
      <c r="OD18" s="21">
        <f t="shared" si="709"/>
        <v>0</v>
      </c>
      <c r="OE18" s="21"/>
      <c r="OF18" s="21">
        <f t="shared" si="710"/>
        <v>0</v>
      </c>
      <c r="OG18" s="21"/>
      <c r="OH18" s="21">
        <f t="shared" si="711"/>
        <v>0</v>
      </c>
      <c r="OI18" s="21"/>
      <c r="OJ18" s="21">
        <f t="shared" si="712"/>
        <v>0</v>
      </c>
      <c r="OK18" s="21"/>
      <c r="OL18" s="21">
        <f t="shared" si="713"/>
        <v>0</v>
      </c>
      <c r="OM18" s="21"/>
      <c r="ON18" s="21">
        <f t="shared" si="714"/>
        <v>0</v>
      </c>
      <c r="OO18" s="21"/>
      <c r="OP18" s="21">
        <f t="shared" si="714"/>
        <v>0</v>
      </c>
      <c r="OQ18" s="21"/>
      <c r="OR18" s="21">
        <f t="shared" si="714"/>
        <v>0</v>
      </c>
      <c r="OS18" s="21"/>
      <c r="OT18" s="21">
        <f t="shared" si="714"/>
        <v>0</v>
      </c>
      <c r="OU18" s="21"/>
      <c r="OV18" s="21">
        <f t="shared" si="714"/>
        <v>0</v>
      </c>
      <c r="OW18" s="21"/>
      <c r="OX18" s="21">
        <f t="shared" si="714"/>
        <v>0</v>
      </c>
      <c r="OY18" s="21"/>
      <c r="OZ18" s="21">
        <f t="shared" si="714"/>
        <v>0</v>
      </c>
      <c r="PA18" s="21"/>
      <c r="PB18" s="21">
        <f t="shared" si="715"/>
        <v>0</v>
      </c>
      <c r="PC18" s="21"/>
      <c r="PD18" s="21">
        <f t="shared" si="715"/>
        <v>0</v>
      </c>
      <c r="PE18" s="21"/>
      <c r="PF18" s="21">
        <f t="shared" si="715"/>
        <v>0</v>
      </c>
      <c r="PG18" s="21"/>
      <c r="PH18" s="21">
        <f t="shared" si="715"/>
        <v>0</v>
      </c>
      <c r="PI18" s="21"/>
      <c r="PJ18" s="21">
        <f t="shared" si="715"/>
        <v>0</v>
      </c>
      <c r="PK18" s="21"/>
      <c r="PL18" s="21">
        <f t="shared" si="715"/>
        <v>0</v>
      </c>
      <c r="PM18" s="21"/>
      <c r="PN18" s="21">
        <f t="shared" si="716"/>
        <v>0</v>
      </c>
      <c r="PO18" s="21"/>
      <c r="PP18" s="21">
        <f t="shared" si="716"/>
        <v>0</v>
      </c>
      <c r="PQ18" s="21"/>
      <c r="PR18" s="21">
        <f t="shared" si="716"/>
        <v>0</v>
      </c>
      <c r="PS18" s="21"/>
      <c r="PT18" s="21">
        <f t="shared" si="716"/>
        <v>0</v>
      </c>
      <c r="PU18" s="21"/>
      <c r="PV18" s="21">
        <f t="shared" si="716"/>
        <v>0</v>
      </c>
      <c r="PW18" s="21"/>
      <c r="PX18" s="21">
        <f t="shared" si="716"/>
        <v>0</v>
      </c>
      <c r="PY18" s="21"/>
      <c r="PZ18" s="21">
        <f t="shared" si="717"/>
        <v>0</v>
      </c>
      <c r="QA18" s="21"/>
      <c r="QB18" s="21">
        <f t="shared" si="717"/>
        <v>0</v>
      </c>
      <c r="QC18" s="21"/>
      <c r="QD18" s="21">
        <f t="shared" si="717"/>
        <v>0</v>
      </c>
      <c r="QE18" s="21"/>
      <c r="QF18" s="21">
        <f t="shared" si="717"/>
        <v>0</v>
      </c>
      <c r="QG18" s="21"/>
      <c r="QH18" s="21">
        <f t="shared" si="717"/>
        <v>0</v>
      </c>
      <c r="QI18" s="21"/>
      <c r="QJ18" s="21">
        <f t="shared" si="717"/>
        <v>0</v>
      </c>
      <c r="QK18" s="21"/>
      <c r="QL18" s="21">
        <f t="shared" si="718"/>
        <v>0</v>
      </c>
      <c r="QM18" s="21"/>
      <c r="QN18" s="21">
        <f t="shared" si="718"/>
        <v>0</v>
      </c>
      <c r="QO18" s="21"/>
      <c r="QP18" s="21">
        <f t="shared" si="718"/>
        <v>0</v>
      </c>
      <c r="QQ18" s="21"/>
      <c r="QR18" s="21">
        <f t="shared" si="718"/>
        <v>0</v>
      </c>
      <c r="QS18" s="21"/>
      <c r="QT18" s="21">
        <f t="shared" si="718"/>
        <v>0</v>
      </c>
      <c r="QU18" s="21"/>
      <c r="QV18" s="21">
        <f t="shared" si="718"/>
        <v>0</v>
      </c>
      <c r="QW18" s="21"/>
      <c r="QX18" s="21">
        <f t="shared" si="719"/>
        <v>0</v>
      </c>
      <c r="QY18" s="21"/>
      <c r="QZ18" s="21">
        <f t="shared" si="719"/>
        <v>0</v>
      </c>
      <c r="RA18" s="21"/>
      <c r="RB18" s="21">
        <f t="shared" si="719"/>
        <v>0</v>
      </c>
      <c r="RC18" s="21"/>
      <c r="RD18" s="21">
        <f t="shared" si="719"/>
        <v>0</v>
      </c>
      <c r="RE18" s="21"/>
      <c r="RF18" s="21">
        <f t="shared" si="719"/>
        <v>0</v>
      </c>
      <c r="RG18" s="21"/>
      <c r="RH18" s="21">
        <f t="shared" si="719"/>
        <v>0</v>
      </c>
      <c r="RI18" s="21"/>
      <c r="RJ18" s="21">
        <f t="shared" si="720"/>
        <v>0</v>
      </c>
      <c r="RK18" s="21"/>
      <c r="RL18" s="21">
        <f t="shared" si="721"/>
        <v>0</v>
      </c>
      <c r="RM18" s="21"/>
      <c r="RN18" s="21">
        <f t="shared" si="722"/>
        <v>0</v>
      </c>
      <c r="RO18" s="21"/>
      <c r="RP18" s="21">
        <f t="shared" si="723"/>
        <v>0</v>
      </c>
      <c r="RQ18" s="21"/>
      <c r="RR18" s="21">
        <f t="shared" si="724"/>
        <v>0</v>
      </c>
      <c r="RS18" s="21"/>
      <c r="RT18" s="21">
        <f t="shared" si="725"/>
        <v>0</v>
      </c>
      <c r="RU18" s="21"/>
      <c r="RV18" s="21">
        <f t="shared" si="726"/>
        <v>0</v>
      </c>
      <c r="RW18" s="21"/>
      <c r="RX18" s="21">
        <f t="shared" si="727"/>
        <v>0</v>
      </c>
      <c r="RY18" s="21"/>
      <c r="RZ18" s="21">
        <f t="shared" si="728"/>
        <v>0</v>
      </c>
      <c r="SA18" s="21"/>
      <c r="SB18" s="21">
        <f t="shared" si="729"/>
        <v>0</v>
      </c>
      <c r="SC18" s="21"/>
      <c r="SD18" s="21">
        <f t="shared" si="730"/>
        <v>0</v>
      </c>
      <c r="SE18" s="21"/>
      <c r="SF18" s="21">
        <f t="shared" si="731"/>
        <v>0</v>
      </c>
      <c r="SG18" s="21"/>
      <c r="SH18" s="21">
        <f t="shared" si="732"/>
        <v>0</v>
      </c>
      <c r="SI18" s="21"/>
      <c r="SJ18" s="21">
        <f t="shared" si="733"/>
        <v>0</v>
      </c>
      <c r="SK18" s="21"/>
      <c r="SL18" s="21">
        <f t="shared" si="734"/>
        <v>0</v>
      </c>
      <c r="SM18" s="21"/>
      <c r="SN18" s="21">
        <f t="shared" si="735"/>
        <v>0</v>
      </c>
      <c r="SO18" s="21"/>
      <c r="SP18" s="21">
        <f t="shared" si="736"/>
        <v>0</v>
      </c>
      <c r="SQ18" s="21"/>
      <c r="SR18" s="21">
        <f t="shared" si="737"/>
        <v>0</v>
      </c>
      <c r="SS18" s="21"/>
      <c r="ST18" s="21">
        <f t="shared" si="738"/>
        <v>0</v>
      </c>
      <c r="SU18" s="21"/>
      <c r="SV18" s="21">
        <f t="shared" si="739"/>
        <v>0</v>
      </c>
      <c r="SW18" s="21"/>
      <c r="SX18" s="21">
        <f t="shared" si="740"/>
        <v>0</v>
      </c>
      <c r="SY18" s="21"/>
      <c r="SZ18" s="21">
        <f t="shared" si="741"/>
        <v>0</v>
      </c>
      <c r="TA18" s="21"/>
      <c r="TB18" s="21">
        <f t="shared" si="742"/>
        <v>0</v>
      </c>
      <c r="TC18" s="21"/>
      <c r="TD18" s="21">
        <f t="shared" si="743"/>
        <v>0</v>
      </c>
      <c r="TE18" s="21"/>
      <c r="TF18" s="21">
        <f t="shared" si="744"/>
        <v>0</v>
      </c>
      <c r="TG18" s="21"/>
      <c r="TH18" s="21">
        <f t="shared" si="745"/>
        <v>0</v>
      </c>
      <c r="TI18" s="21"/>
      <c r="TJ18" s="21">
        <f t="shared" si="746"/>
        <v>0</v>
      </c>
      <c r="TK18" s="21"/>
      <c r="TL18" s="21">
        <f t="shared" si="747"/>
        <v>0</v>
      </c>
      <c r="TM18" s="21"/>
      <c r="TN18" s="21">
        <f t="shared" si="748"/>
        <v>0</v>
      </c>
      <c r="TO18" s="21"/>
      <c r="TP18" s="21">
        <f t="shared" si="749"/>
        <v>0</v>
      </c>
      <c r="TQ18" s="21"/>
      <c r="TR18" s="21">
        <f t="shared" si="750"/>
        <v>0</v>
      </c>
      <c r="TS18" s="21"/>
      <c r="TT18" s="21">
        <f t="shared" si="751"/>
        <v>0</v>
      </c>
      <c r="TU18" s="21"/>
      <c r="TV18" s="21">
        <f t="shared" si="752"/>
        <v>0</v>
      </c>
      <c r="TW18" s="21"/>
      <c r="TX18" s="21">
        <f t="shared" si="753"/>
        <v>0</v>
      </c>
      <c r="TY18" s="21"/>
      <c r="TZ18" s="21">
        <f t="shared" si="754"/>
        <v>0</v>
      </c>
      <c r="UA18" s="21"/>
      <c r="UB18" s="21">
        <f t="shared" si="755"/>
        <v>0</v>
      </c>
      <c r="UC18" s="21"/>
      <c r="UD18" s="21">
        <f t="shared" si="756"/>
        <v>0</v>
      </c>
      <c r="UE18" s="21"/>
      <c r="UF18" s="21">
        <f t="shared" si="757"/>
        <v>0</v>
      </c>
      <c r="UG18" s="21"/>
      <c r="UH18" s="21">
        <f t="shared" si="758"/>
        <v>0</v>
      </c>
      <c r="UI18" s="21"/>
      <c r="UJ18" s="21">
        <f t="shared" si="759"/>
        <v>0</v>
      </c>
      <c r="UK18" s="21"/>
      <c r="UL18" s="21">
        <f t="shared" si="760"/>
        <v>0</v>
      </c>
      <c r="UM18" s="21"/>
      <c r="UN18" s="21">
        <f t="shared" si="761"/>
        <v>0</v>
      </c>
      <c r="UO18" s="21"/>
      <c r="UP18" s="21">
        <f t="shared" si="762"/>
        <v>0</v>
      </c>
      <c r="UQ18" s="21"/>
      <c r="UR18" s="21">
        <f t="shared" si="763"/>
        <v>0</v>
      </c>
      <c r="US18" s="21"/>
      <c r="UT18" s="21">
        <f t="shared" si="764"/>
        <v>0</v>
      </c>
      <c r="UU18" s="21"/>
      <c r="UV18" s="21">
        <f t="shared" si="765"/>
        <v>0</v>
      </c>
      <c r="UW18" s="21"/>
      <c r="UX18" s="21">
        <f t="shared" si="766"/>
        <v>0</v>
      </c>
      <c r="UY18" s="21"/>
      <c r="UZ18" s="21">
        <f t="shared" si="767"/>
        <v>0</v>
      </c>
      <c r="VA18" s="21"/>
      <c r="VB18" s="21">
        <f t="shared" si="768"/>
        <v>0</v>
      </c>
      <c r="VC18" s="21"/>
      <c r="VD18" s="21">
        <f t="shared" si="769"/>
        <v>0</v>
      </c>
      <c r="VE18" s="21"/>
      <c r="VF18" s="21">
        <f t="shared" si="770"/>
        <v>0</v>
      </c>
      <c r="VG18" s="21"/>
      <c r="VH18" s="21">
        <f t="shared" si="771"/>
        <v>0</v>
      </c>
      <c r="VI18" s="21"/>
      <c r="VJ18" s="21">
        <f t="shared" si="772"/>
        <v>0</v>
      </c>
      <c r="VK18" s="21"/>
      <c r="VL18" s="21">
        <f t="shared" si="773"/>
        <v>0</v>
      </c>
      <c r="VM18" s="21"/>
      <c r="VN18" s="21">
        <f t="shared" si="774"/>
        <v>0</v>
      </c>
      <c r="VO18" s="21"/>
      <c r="VP18" s="21">
        <f t="shared" si="775"/>
        <v>0</v>
      </c>
      <c r="VQ18" s="21"/>
      <c r="VR18" s="21">
        <f t="shared" si="714"/>
        <v>0</v>
      </c>
      <c r="VS18" s="21"/>
      <c r="VT18" s="21">
        <f t="shared" si="776"/>
        <v>0</v>
      </c>
      <c r="VU18" s="21"/>
      <c r="VV18" s="21">
        <f t="shared" si="776"/>
        <v>0</v>
      </c>
      <c r="VW18" s="21"/>
      <c r="VX18" s="21">
        <f t="shared" si="777"/>
        <v>0</v>
      </c>
      <c r="VY18" s="21"/>
      <c r="VZ18" s="21">
        <f t="shared" si="777"/>
        <v>0</v>
      </c>
      <c r="WA18" s="21"/>
      <c r="WB18" s="21">
        <f t="shared" si="777"/>
        <v>0</v>
      </c>
      <c r="WC18" s="21"/>
      <c r="WD18" s="21">
        <f t="shared" si="777"/>
        <v>0</v>
      </c>
      <c r="WE18" s="21"/>
      <c r="WF18" s="21">
        <f t="shared" si="777"/>
        <v>0</v>
      </c>
      <c r="WG18" s="21"/>
      <c r="WH18" s="21">
        <f t="shared" si="777"/>
        <v>0</v>
      </c>
      <c r="WI18" s="21"/>
      <c r="WJ18" s="21">
        <f t="shared" si="777"/>
        <v>0</v>
      </c>
      <c r="WK18" s="21"/>
      <c r="WL18" s="21">
        <f t="shared" si="777"/>
        <v>0</v>
      </c>
      <c r="WM18" s="21"/>
      <c r="WN18" s="21">
        <f t="shared" si="778"/>
        <v>0</v>
      </c>
      <c r="WO18" s="21"/>
      <c r="WP18" s="21">
        <f t="shared" si="778"/>
        <v>0</v>
      </c>
      <c r="WQ18" s="21"/>
      <c r="WR18" s="21">
        <f t="shared" si="778"/>
        <v>0</v>
      </c>
      <c r="WS18" s="21"/>
      <c r="WT18" s="21">
        <f t="shared" si="778"/>
        <v>0</v>
      </c>
      <c r="WU18" s="21"/>
      <c r="WV18" s="21">
        <f t="shared" si="778"/>
        <v>0</v>
      </c>
      <c r="WW18" s="21"/>
      <c r="WX18" s="21">
        <f t="shared" si="778"/>
        <v>0</v>
      </c>
      <c r="WY18" s="21"/>
      <c r="WZ18" s="21">
        <f t="shared" si="778"/>
        <v>0</v>
      </c>
      <c r="XA18" s="21"/>
      <c r="XB18" s="21">
        <f t="shared" si="778"/>
        <v>0</v>
      </c>
      <c r="XC18" s="21"/>
      <c r="XD18" s="21">
        <f t="shared" si="779"/>
        <v>0</v>
      </c>
      <c r="XE18" s="21"/>
      <c r="XF18" s="21">
        <f t="shared" si="779"/>
        <v>0</v>
      </c>
      <c r="XG18" s="21"/>
      <c r="XH18" s="21">
        <f t="shared" si="779"/>
        <v>0</v>
      </c>
      <c r="XI18" s="21"/>
      <c r="XJ18" s="21">
        <f t="shared" si="779"/>
        <v>0</v>
      </c>
      <c r="XK18" s="21"/>
      <c r="XL18" s="21">
        <f t="shared" si="779"/>
        <v>0</v>
      </c>
      <c r="XM18" s="21"/>
      <c r="XN18" s="21">
        <f t="shared" si="779"/>
        <v>0</v>
      </c>
      <c r="XO18" s="21"/>
      <c r="XP18" s="21">
        <f t="shared" si="779"/>
        <v>0</v>
      </c>
      <c r="XQ18" s="21"/>
      <c r="XR18" s="21">
        <f t="shared" si="779"/>
        <v>0</v>
      </c>
      <c r="XS18" s="21"/>
      <c r="XT18" s="21">
        <f t="shared" si="776"/>
        <v>0</v>
      </c>
      <c r="XU18" s="21"/>
      <c r="XV18" s="21">
        <f t="shared" si="776"/>
        <v>0</v>
      </c>
      <c r="XW18" s="21"/>
      <c r="XX18" s="21">
        <f t="shared" si="776"/>
        <v>0</v>
      </c>
      <c r="XY18" s="21"/>
      <c r="XZ18" s="21">
        <f t="shared" si="776"/>
        <v>0</v>
      </c>
      <c r="YA18" s="21"/>
      <c r="YB18" s="21">
        <f t="shared" si="780"/>
        <v>0</v>
      </c>
      <c r="YC18" s="21"/>
      <c r="YD18" s="21">
        <f t="shared" si="781"/>
        <v>0</v>
      </c>
      <c r="YE18" s="21"/>
      <c r="YF18" s="21">
        <f t="shared" si="782"/>
        <v>0</v>
      </c>
      <c r="YG18" s="21"/>
      <c r="YH18" s="21">
        <f t="shared" si="783"/>
        <v>0</v>
      </c>
      <c r="YI18" s="21"/>
      <c r="YJ18" s="21">
        <f t="shared" si="784"/>
        <v>0</v>
      </c>
      <c r="YK18" s="21"/>
      <c r="YL18" s="21">
        <f t="shared" si="785"/>
        <v>0</v>
      </c>
      <c r="YM18" s="21"/>
      <c r="YN18" s="21">
        <f t="shared" si="786"/>
        <v>0</v>
      </c>
      <c r="YO18" s="21"/>
      <c r="YP18" s="21">
        <f t="shared" si="787"/>
        <v>0</v>
      </c>
      <c r="YQ18" s="21"/>
      <c r="YR18" s="21">
        <f t="shared" si="788"/>
        <v>0</v>
      </c>
      <c r="YS18" s="21"/>
      <c r="YT18" s="21">
        <f t="shared" si="789"/>
        <v>0</v>
      </c>
      <c r="YU18" s="21"/>
      <c r="YV18" s="21">
        <f t="shared" si="790"/>
        <v>0</v>
      </c>
      <c r="YW18" s="21"/>
      <c r="YX18" s="21">
        <f t="shared" si="791"/>
        <v>0</v>
      </c>
      <c r="YY18" s="21"/>
      <c r="YZ18" s="21">
        <f t="shared" si="776"/>
        <v>0</v>
      </c>
      <c r="ZA18" s="21"/>
      <c r="ZB18" s="21">
        <f t="shared" si="792"/>
        <v>0</v>
      </c>
      <c r="ZC18" s="21"/>
      <c r="ZD18" s="21">
        <f t="shared" si="793"/>
        <v>0</v>
      </c>
      <c r="ZE18" s="21"/>
      <c r="ZF18" s="21">
        <f t="shared" si="794"/>
        <v>0</v>
      </c>
      <c r="ZG18" s="21"/>
      <c r="ZH18" s="21">
        <f t="shared" si="795"/>
        <v>0</v>
      </c>
      <c r="ZI18" s="21"/>
      <c r="ZJ18" s="21">
        <f t="shared" si="796"/>
        <v>0</v>
      </c>
      <c r="ZK18" s="21"/>
      <c r="ZL18" s="21">
        <f t="shared" si="797"/>
        <v>0</v>
      </c>
      <c r="ZM18" s="21"/>
      <c r="ZN18" s="21">
        <f t="shared" si="798"/>
        <v>0</v>
      </c>
      <c r="ZO18" s="21"/>
      <c r="ZP18" s="21">
        <f t="shared" si="799"/>
        <v>0</v>
      </c>
      <c r="ZQ18" s="21"/>
      <c r="ZR18" s="21">
        <f t="shared" si="800"/>
        <v>0</v>
      </c>
      <c r="ZS18" s="21"/>
      <c r="ZT18" s="21">
        <f t="shared" si="776"/>
        <v>0</v>
      </c>
      <c r="ZU18" s="21"/>
      <c r="ZV18" s="21">
        <f t="shared" si="801"/>
        <v>0</v>
      </c>
      <c r="ZW18" s="21"/>
      <c r="ZX18" s="21">
        <f t="shared" si="802"/>
        <v>0</v>
      </c>
      <c r="ZY18" s="21"/>
      <c r="ZZ18" s="21">
        <f t="shared" si="802"/>
        <v>0</v>
      </c>
      <c r="AAA18" s="21"/>
      <c r="AAB18" s="21">
        <f t="shared" si="803"/>
        <v>0</v>
      </c>
      <c r="AAC18" s="21"/>
      <c r="AAD18" s="21">
        <f t="shared" si="803"/>
        <v>0</v>
      </c>
      <c r="AAE18" s="21"/>
      <c r="AAF18" s="21">
        <f t="shared" si="804"/>
        <v>0</v>
      </c>
      <c r="AAG18" s="21"/>
      <c r="AAH18" s="21">
        <f t="shared" si="804"/>
        <v>0</v>
      </c>
      <c r="AAI18" s="21"/>
      <c r="AAJ18" s="21">
        <f t="shared" si="805"/>
        <v>0</v>
      </c>
      <c r="AAK18" s="21"/>
      <c r="AAL18" s="21">
        <f t="shared" si="805"/>
        <v>0</v>
      </c>
      <c r="AAM18" s="21"/>
      <c r="AAN18" s="21">
        <f t="shared" si="806"/>
        <v>0</v>
      </c>
      <c r="AAO18" s="21"/>
      <c r="AAP18" s="21">
        <f t="shared" si="806"/>
        <v>0</v>
      </c>
      <c r="AAQ18" s="21"/>
      <c r="AAR18" s="21">
        <f t="shared" si="807"/>
        <v>0</v>
      </c>
      <c r="AAS18" s="21"/>
      <c r="AAT18" s="21">
        <f t="shared" si="807"/>
        <v>0</v>
      </c>
      <c r="AAU18" s="21"/>
      <c r="AAV18" s="21">
        <f t="shared" si="808"/>
        <v>0</v>
      </c>
      <c r="AAW18" s="21"/>
      <c r="AAX18" s="21">
        <f t="shared" si="808"/>
        <v>0</v>
      </c>
      <c r="AAY18" s="21"/>
      <c r="AAZ18" s="21">
        <f t="shared" si="809"/>
        <v>0</v>
      </c>
      <c r="ABA18" s="21"/>
      <c r="ABB18" s="21">
        <f t="shared" si="809"/>
        <v>0</v>
      </c>
      <c r="ABC18" s="21"/>
      <c r="ABD18" s="21">
        <f t="shared" si="810"/>
        <v>0</v>
      </c>
      <c r="ABE18" s="21"/>
      <c r="ABF18" s="21">
        <f t="shared" si="810"/>
        <v>0</v>
      </c>
      <c r="ABG18" s="21"/>
      <c r="ABH18" s="21">
        <f t="shared" si="811"/>
        <v>0</v>
      </c>
      <c r="ABI18" s="21"/>
      <c r="ABJ18" s="21">
        <f t="shared" si="811"/>
        <v>0</v>
      </c>
      <c r="ABK18" s="21"/>
      <c r="ABL18" s="21">
        <f t="shared" si="812"/>
        <v>0</v>
      </c>
      <c r="ABM18" s="21"/>
      <c r="ABN18" s="21">
        <f t="shared" si="812"/>
        <v>0</v>
      </c>
      <c r="ABO18" s="21"/>
      <c r="ABP18" s="21">
        <f t="shared" si="813"/>
        <v>0</v>
      </c>
      <c r="ABQ18" s="21"/>
      <c r="ABR18" s="21">
        <f t="shared" si="813"/>
        <v>0</v>
      </c>
      <c r="ABS18" s="21"/>
      <c r="ABT18" s="21">
        <f t="shared" si="814"/>
        <v>0</v>
      </c>
      <c r="ABU18" s="21"/>
      <c r="ABV18" s="21">
        <f t="shared" si="814"/>
        <v>0</v>
      </c>
      <c r="ABW18" s="21"/>
      <c r="ABX18" s="21">
        <f t="shared" si="815"/>
        <v>0</v>
      </c>
      <c r="ABY18" s="21"/>
      <c r="ABZ18" s="21">
        <f t="shared" si="815"/>
        <v>0</v>
      </c>
      <c r="ACA18" s="21"/>
      <c r="ACB18" s="21">
        <f t="shared" si="816"/>
        <v>0</v>
      </c>
      <c r="ACC18" s="21"/>
      <c r="ACD18" s="21">
        <f t="shared" si="816"/>
        <v>0</v>
      </c>
      <c r="ACE18" s="21"/>
      <c r="ACF18" s="21">
        <f t="shared" si="817"/>
        <v>0</v>
      </c>
      <c r="ACG18" s="21"/>
      <c r="ACH18" s="21">
        <f t="shared" si="817"/>
        <v>0</v>
      </c>
      <c r="ACI18" s="21"/>
      <c r="ACJ18" s="21">
        <f t="shared" si="818"/>
        <v>0</v>
      </c>
      <c r="ACK18" s="21"/>
      <c r="ACL18" s="21">
        <f t="shared" si="818"/>
        <v>0</v>
      </c>
      <c r="ACM18" s="21"/>
      <c r="ACN18" s="21">
        <f t="shared" si="819"/>
        <v>0</v>
      </c>
      <c r="ACO18" s="21"/>
      <c r="ACP18" s="21">
        <f t="shared" si="819"/>
        <v>0</v>
      </c>
      <c r="ACQ18" s="21"/>
      <c r="ACR18" s="21">
        <f t="shared" si="820"/>
        <v>0</v>
      </c>
      <c r="ACS18" s="21"/>
      <c r="ACT18" s="21">
        <f t="shared" si="820"/>
        <v>0</v>
      </c>
      <c r="ACU18" s="21"/>
      <c r="ACV18" s="21">
        <f t="shared" si="821"/>
        <v>0</v>
      </c>
      <c r="ACW18" s="21"/>
      <c r="ACX18" s="21">
        <f t="shared" si="821"/>
        <v>0</v>
      </c>
      <c r="ACY18" s="21"/>
      <c r="ACZ18" s="21">
        <f t="shared" si="822"/>
        <v>0</v>
      </c>
      <c r="ADA18" s="21"/>
      <c r="ADB18" s="21">
        <f t="shared" si="822"/>
        <v>0</v>
      </c>
      <c r="ADC18" s="21"/>
      <c r="ADD18" s="21">
        <f t="shared" si="823"/>
        <v>0</v>
      </c>
      <c r="ADE18" s="21"/>
      <c r="ADF18" s="21">
        <f t="shared" si="823"/>
        <v>0</v>
      </c>
      <c r="ADG18" s="21"/>
      <c r="ADH18" s="21">
        <f t="shared" si="824"/>
        <v>0</v>
      </c>
      <c r="ADI18" s="21"/>
      <c r="ADJ18" s="21">
        <f t="shared" si="824"/>
        <v>0</v>
      </c>
      <c r="ADK18" s="21"/>
      <c r="ADL18" s="21">
        <f t="shared" si="825"/>
        <v>0</v>
      </c>
      <c r="ADM18" s="21"/>
      <c r="ADN18" s="21">
        <f t="shared" si="825"/>
        <v>0</v>
      </c>
      <c r="ADO18" s="21"/>
      <c r="ADP18" s="21">
        <f t="shared" si="825"/>
        <v>0</v>
      </c>
      <c r="ADQ18" s="21"/>
      <c r="ADR18" s="21">
        <f t="shared" si="825"/>
        <v>0</v>
      </c>
      <c r="ADS18" s="21"/>
      <c r="ADT18" s="21">
        <f t="shared" si="825"/>
        <v>0</v>
      </c>
      <c r="ADU18" s="21"/>
      <c r="ADV18" s="21">
        <f t="shared" si="826"/>
        <v>0</v>
      </c>
      <c r="ADW18" s="21"/>
      <c r="ADX18" s="21">
        <f t="shared" si="826"/>
        <v>0</v>
      </c>
      <c r="ADY18" s="21"/>
      <c r="ADZ18" s="21">
        <f t="shared" si="826"/>
        <v>0</v>
      </c>
      <c r="AEA18" s="21"/>
      <c r="AEB18" s="21">
        <f t="shared" si="826"/>
        <v>0</v>
      </c>
      <c r="AEC18" s="21"/>
      <c r="AED18" s="21">
        <f t="shared" si="827"/>
        <v>0</v>
      </c>
      <c r="AEE18" s="21"/>
      <c r="AEF18" s="21">
        <f t="shared" si="827"/>
        <v>0</v>
      </c>
      <c r="AEG18" s="21"/>
      <c r="AEH18" s="21">
        <f t="shared" si="827"/>
        <v>0</v>
      </c>
      <c r="AEI18" s="21"/>
      <c r="AEJ18" s="21">
        <f t="shared" si="827"/>
        <v>0</v>
      </c>
      <c r="AEK18" s="21"/>
      <c r="AEL18" s="21">
        <f t="shared" si="827"/>
        <v>0</v>
      </c>
      <c r="AEM18" s="21"/>
      <c r="AEN18" s="21">
        <f t="shared" si="828"/>
        <v>0</v>
      </c>
      <c r="AEO18" s="21"/>
      <c r="AEP18" s="21">
        <f t="shared" si="828"/>
        <v>0</v>
      </c>
      <c r="AEQ18" s="21"/>
      <c r="AER18" s="21">
        <f t="shared" si="828"/>
        <v>0</v>
      </c>
      <c r="AES18" s="21"/>
      <c r="AET18" s="21">
        <f t="shared" si="828"/>
        <v>0</v>
      </c>
      <c r="AEU18" s="21"/>
      <c r="AEV18" s="21">
        <f t="shared" si="829"/>
        <v>0</v>
      </c>
      <c r="AEW18" s="21"/>
      <c r="AEX18" s="21">
        <f t="shared" si="829"/>
        <v>0</v>
      </c>
      <c r="AEY18" s="21"/>
      <c r="AEZ18" s="21">
        <f t="shared" si="829"/>
        <v>0</v>
      </c>
      <c r="AFA18" s="21"/>
      <c r="AFB18" s="21">
        <f t="shared" si="829"/>
        <v>0</v>
      </c>
      <c r="AFC18" s="21"/>
      <c r="AFD18" s="21">
        <f t="shared" si="829"/>
        <v>0</v>
      </c>
      <c r="AFE18" s="21"/>
      <c r="AFF18" s="21">
        <f t="shared" si="830"/>
        <v>0</v>
      </c>
      <c r="AFG18" s="21"/>
      <c r="AFH18" s="21">
        <f t="shared" si="830"/>
        <v>0</v>
      </c>
      <c r="AFI18" s="21"/>
      <c r="AFJ18" s="21">
        <f t="shared" si="830"/>
        <v>0</v>
      </c>
      <c r="AFK18" s="21"/>
      <c r="AFL18" s="21">
        <f t="shared" si="830"/>
        <v>0</v>
      </c>
      <c r="AFM18" s="21"/>
      <c r="AFN18" s="21">
        <f t="shared" si="831"/>
        <v>0</v>
      </c>
      <c r="AFO18" s="21"/>
      <c r="AFP18" s="21">
        <f t="shared" si="831"/>
        <v>0</v>
      </c>
      <c r="AFQ18" s="21"/>
      <c r="AFR18" s="21">
        <f t="shared" si="831"/>
        <v>0</v>
      </c>
      <c r="AFS18" s="21"/>
      <c r="AFT18" s="21">
        <f t="shared" si="831"/>
        <v>0</v>
      </c>
      <c r="AFU18" s="21"/>
      <c r="AFV18" s="21">
        <f t="shared" si="831"/>
        <v>0</v>
      </c>
      <c r="AFW18" s="21"/>
      <c r="AFX18" s="21">
        <f t="shared" si="832"/>
        <v>0</v>
      </c>
      <c r="AFY18" s="21"/>
      <c r="AFZ18" s="21">
        <f t="shared" si="832"/>
        <v>0</v>
      </c>
      <c r="AGA18" s="21"/>
      <c r="AGB18" s="21">
        <f t="shared" si="832"/>
        <v>0</v>
      </c>
      <c r="AGC18" s="21"/>
      <c r="AGD18" s="21">
        <f t="shared" si="832"/>
        <v>0</v>
      </c>
      <c r="AGE18" s="21"/>
      <c r="AGF18" s="21">
        <f t="shared" si="833"/>
        <v>0</v>
      </c>
      <c r="AGG18" s="21"/>
      <c r="AGH18" s="21">
        <f t="shared" si="833"/>
        <v>0</v>
      </c>
      <c r="AGI18" s="21"/>
      <c r="AGJ18" s="21">
        <f t="shared" si="833"/>
        <v>0</v>
      </c>
      <c r="AGK18" s="21"/>
      <c r="AGL18" s="21">
        <f t="shared" si="833"/>
        <v>0</v>
      </c>
      <c r="AGM18" s="21"/>
      <c r="AGN18" s="21">
        <f t="shared" si="833"/>
        <v>0</v>
      </c>
      <c r="AGO18" s="21"/>
      <c r="AGP18" s="21">
        <f t="shared" si="834"/>
        <v>0</v>
      </c>
      <c r="AGQ18" s="21"/>
      <c r="AGR18" s="21">
        <f t="shared" si="834"/>
        <v>0</v>
      </c>
      <c r="AGS18" s="21"/>
      <c r="AGT18" s="21">
        <f t="shared" si="834"/>
        <v>0</v>
      </c>
      <c r="AGU18" s="21"/>
      <c r="AGV18" s="21">
        <f t="shared" si="834"/>
        <v>0</v>
      </c>
      <c r="AGW18" s="21"/>
      <c r="AGX18" s="21">
        <f t="shared" si="835"/>
        <v>0</v>
      </c>
      <c r="AGY18" s="21"/>
      <c r="AGZ18" s="21">
        <f t="shared" si="835"/>
        <v>0</v>
      </c>
      <c r="AHA18" s="21"/>
      <c r="AHB18" s="21">
        <f t="shared" si="835"/>
        <v>0</v>
      </c>
      <c r="AHC18" s="21"/>
      <c r="AHD18" s="21">
        <f t="shared" si="835"/>
        <v>0</v>
      </c>
      <c r="AHE18" s="21"/>
      <c r="AHF18" s="21">
        <f t="shared" si="835"/>
        <v>0</v>
      </c>
      <c r="AHG18" s="21"/>
      <c r="AHH18" s="21">
        <f t="shared" si="836"/>
        <v>0</v>
      </c>
      <c r="AHI18" s="21"/>
      <c r="AHJ18" s="21">
        <f t="shared" si="836"/>
        <v>0</v>
      </c>
      <c r="AHK18" s="21"/>
      <c r="AHL18" s="21">
        <f t="shared" si="836"/>
        <v>0</v>
      </c>
      <c r="AHM18" s="21"/>
      <c r="AHN18" s="21">
        <f t="shared" si="836"/>
        <v>0</v>
      </c>
      <c r="AHO18" s="21"/>
      <c r="AHP18" s="21">
        <f t="shared" si="837"/>
        <v>0</v>
      </c>
      <c r="AHQ18" s="21"/>
      <c r="AHR18" s="21">
        <f t="shared" si="837"/>
        <v>0</v>
      </c>
      <c r="AHS18" s="21"/>
      <c r="AHT18" s="21">
        <f t="shared" si="837"/>
        <v>0</v>
      </c>
      <c r="AHU18" s="21"/>
      <c r="AHV18" s="21">
        <f t="shared" si="837"/>
        <v>0</v>
      </c>
      <c r="AHW18" s="21"/>
      <c r="AHX18" s="21">
        <f t="shared" si="837"/>
        <v>0</v>
      </c>
      <c r="AHY18" s="21"/>
      <c r="AHZ18" s="21">
        <f t="shared" si="838"/>
        <v>0</v>
      </c>
      <c r="AIA18" s="21"/>
      <c r="AIB18" s="21">
        <f t="shared" si="838"/>
        <v>0</v>
      </c>
      <c r="AIC18" s="21"/>
      <c r="AID18" s="21">
        <f t="shared" si="838"/>
        <v>0</v>
      </c>
      <c r="AIE18" s="21"/>
      <c r="AIF18" s="21">
        <f t="shared" si="838"/>
        <v>0</v>
      </c>
      <c r="AIG18" s="21"/>
      <c r="AIH18" s="21">
        <f t="shared" si="839"/>
        <v>0</v>
      </c>
      <c r="AII18" s="21"/>
      <c r="AIJ18" s="21">
        <f t="shared" si="839"/>
        <v>0</v>
      </c>
      <c r="AIK18" s="21"/>
      <c r="AIL18" s="21">
        <f t="shared" si="839"/>
        <v>0</v>
      </c>
      <c r="AIM18" s="21"/>
      <c r="AIN18" s="21">
        <f t="shared" si="839"/>
        <v>0</v>
      </c>
      <c r="AIO18" s="21"/>
      <c r="AIP18" s="21">
        <f t="shared" si="839"/>
        <v>0</v>
      </c>
      <c r="AIQ18" s="21"/>
      <c r="AIR18" s="21">
        <f t="shared" si="840"/>
        <v>0</v>
      </c>
      <c r="AIS18" s="21"/>
      <c r="AIT18" s="21">
        <f t="shared" si="840"/>
        <v>0</v>
      </c>
      <c r="AIU18" s="21"/>
      <c r="AIV18" s="21">
        <f t="shared" si="840"/>
        <v>0</v>
      </c>
      <c r="AIW18" s="21"/>
      <c r="AIX18" s="21">
        <f t="shared" si="840"/>
        <v>0</v>
      </c>
      <c r="AIY18" s="21"/>
      <c r="AIZ18" s="21">
        <f t="shared" si="776"/>
        <v>0</v>
      </c>
      <c r="AJA18" s="21"/>
    </row>
    <row r="19" spans="2:937" ht="15" x14ac:dyDescent="0.25">
      <c r="B19" s="31">
        <v>14</v>
      </c>
      <c r="C19" s="192" t="s">
        <v>208</v>
      </c>
      <c r="D19" s="67" t="s">
        <v>62</v>
      </c>
      <c r="E19" s="194" t="s">
        <v>542</v>
      </c>
      <c r="F19" s="194" t="str">
        <f>_xlfn.XLOOKUP(D19,'WTG PH-III'!$D$5:$D$198,'WTG PH-III'!$B$5:$B$198,0,0,1)</f>
        <v>PSS-11</v>
      </c>
      <c r="G19" s="22" t="s">
        <v>537</v>
      </c>
      <c r="H19" s="22" t="s">
        <v>541</v>
      </c>
      <c r="I19" s="61">
        <v>12</v>
      </c>
      <c r="J19" s="21">
        <v>253</v>
      </c>
      <c r="K19" s="21">
        <f t="shared" si="517"/>
        <v>253.00000000000003</v>
      </c>
      <c r="L19" s="21">
        <f t="shared" si="518"/>
        <v>253</v>
      </c>
      <c r="M19" s="21">
        <f t="shared" si="519"/>
        <v>0</v>
      </c>
      <c r="N19" s="95">
        <f>VLOOKUP(D19,'WTG PH-III'!$D$5:$U$198,17,0)</f>
        <v>45727</v>
      </c>
      <c r="O19" s="95">
        <f>VLOOKUP(D19,'WTG PH-III'!$D$5:$U$198,18,0)</f>
        <v>45738</v>
      </c>
      <c r="P19" s="21">
        <f t="shared" si="520"/>
        <v>0</v>
      </c>
      <c r="Q19" s="21"/>
      <c r="R19" s="21">
        <f t="shared" si="521"/>
        <v>0</v>
      </c>
      <c r="S19" s="21"/>
      <c r="T19" s="21">
        <f t="shared" si="522"/>
        <v>0</v>
      </c>
      <c r="U19" s="21"/>
      <c r="V19" s="21">
        <f t="shared" si="523"/>
        <v>0</v>
      </c>
      <c r="W19" s="21"/>
      <c r="X19" s="21">
        <f t="shared" si="524"/>
        <v>0</v>
      </c>
      <c r="Y19" s="21"/>
      <c r="Z19" s="21">
        <f t="shared" si="525"/>
        <v>0</v>
      </c>
      <c r="AA19" s="21"/>
      <c r="AB19" s="21">
        <f t="shared" si="526"/>
        <v>0</v>
      </c>
      <c r="AC19" s="21"/>
      <c r="AD19" s="21">
        <f t="shared" si="527"/>
        <v>0</v>
      </c>
      <c r="AE19" s="21"/>
      <c r="AF19" s="21">
        <f t="shared" si="528"/>
        <v>0</v>
      </c>
      <c r="AG19" s="21"/>
      <c r="AH19" s="21">
        <f t="shared" si="529"/>
        <v>0</v>
      </c>
      <c r="AI19" s="21"/>
      <c r="AJ19" s="21">
        <f t="shared" si="530"/>
        <v>0</v>
      </c>
      <c r="AK19" s="21"/>
      <c r="AL19" s="21">
        <f t="shared" si="531"/>
        <v>0</v>
      </c>
      <c r="AM19" s="21"/>
      <c r="AN19" s="21">
        <f t="shared" si="532"/>
        <v>0</v>
      </c>
      <c r="AO19" s="21"/>
      <c r="AP19" s="21">
        <f t="shared" si="533"/>
        <v>0</v>
      </c>
      <c r="AQ19" s="21"/>
      <c r="AR19" s="21">
        <f t="shared" si="534"/>
        <v>0</v>
      </c>
      <c r="AS19" s="21"/>
      <c r="AT19" s="21">
        <f t="shared" si="535"/>
        <v>0</v>
      </c>
      <c r="AU19" s="21"/>
      <c r="AV19" s="21">
        <f t="shared" si="536"/>
        <v>0</v>
      </c>
      <c r="AW19" s="21"/>
      <c r="AX19" s="21">
        <f t="shared" si="537"/>
        <v>0</v>
      </c>
      <c r="AY19" s="21"/>
      <c r="AZ19" s="21">
        <f t="shared" si="538"/>
        <v>0</v>
      </c>
      <c r="BA19" s="21"/>
      <c r="BB19" s="21">
        <f t="shared" si="539"/>
        <v>0</v>
      </c>
      <c r="BC19" s="21"/>
      <c r="BD19" s="21">
        <f t="shared" si="540"/>
        <v>0</v>
      </c>
      <c r="BE19" s="21"/>
      <c r="BF19" s="21">
        <f t="shared" si="541"/>
        <v>0</v>
      </c>
      <c r="BG19" s="21"/>
      <c r="BH19" s="21">
        <f t="shared" si="542"/>
        <v>0</v>
      </c>
      <c r="BI19" s="21"/>
      <c r="BJ19" s="21">
        <f t="shared" si="543"/>
        <v>0</v>
      </c>
      <c r="BK19" s="21"/>
      <c r="BL19" s="21">
        <f t="shared" si="544"/>
        <v>0</v>
      </c>
      <c r="BM19" s="21"/>
      <c r="BN19" s="21">
        <f t="shared" si="545"/>
        <v>0</v>
      </c>
      <c r="BO19" s="21"/>
      <c r="BP19" s="21">
        <f t="shared" si="546"/>
        <v>0</v>
      </c>
      <c r="BQ19" s="21"/>
      <c r="BR19" s="21">
        <f t="shared" si="547"/>
        <v>0</v>
      </c>
      <c r="BS19" s="21"/>
      <c r="BT19" s="21">
        <f t="shared" si="548"/>
        <v>0</v>
      </c>
      <c r="BU19" s="21"/>
      <c r="BV19" s="21">
        <f t="shared" si="549"/>
        <v>0</v>
      </c>
      <c r="BW19" s="21"/>
      <c r="BX19" s="21">
        <f t="shared" si="550"/>
        <v>0</v>
      </c>
      <c r="BY19" s="21"/>
      <c r="BZ19" s="21">
        <f t="shared" si="551"/>
        <v>0</v>
      </c>
      <c r="CA19" s="21"/>
      <c r="CB19" s="21">
        <f t="shared" si="552"/>
        <v>0</v>
      </c>
      <c r="CC19" s="21"/>
      <c r="CD19" s="21">
        <f t="shared" si="553"/>
        <v>0</v>
      </c>
      <c r="CE19" s="21"/>
      <c r="CF19" s="21">
        <f t="shared" si="554"/>
        <v>0</v>
      </c>
      <c r="CG19" s="21"/>
      <c r="CH19" s="21">
        <f t="shared" si="555"/>
        <v>0</v>
      </c>
      <c r="CI19" s="21"/>
      <c r="CJ19" s="21">
        <f t="shared" si="556"/>
        <v>0</v>
      </c>
      <c r="CK19" s="21"/>
      <c r="CL19" s="21">
        <f t="shared" si="557"/>
        <v>0</v>
      </c>
      <c r="CM19" s="21"/>
      <c r="CN19" s="21">
        <f t="shared" si="558"/>
        <v>0</v>
      </c>
      <c r="CO19" s="21"/>
      <c r="CP19" s="21">
        <f t="shared" si="559"/>
        <v>0</v>
      </c>
      <c r="CQ19" s="21"/>
      <c r="CR19" s="21">
        <f t="shared" si="560"/>
        <v>0</v>
      </c>
      <c r="CS19" s="21"/>
      <c r="CT19" s="21">
        <f t="shared" si="561"/>
        <v>0</v>
      </c>
      <c r="CU19" s="21"/>
      <c r="CV19" s="21">
        <f t="shared" si="562"/>
        <v>0</v>
      </c>
      <c r="CW19" s="21"/>
      <c r="CX19" s="21">
        <f t="shared" si="563"/>
        <v>0</v>
      </c>
      <c r="CY19" s="21"/>
      <c r="CZ19" s="21">
        <f t="shared" si="564"/>
        <v>0</v>
      </c>
      <c r="DA19" s="21"/>
      <c r="DB19" s="21">
        <f t="shared" si="565"/>
        <v>0</v>
      </c>
      <c r="DC19" s="21"/>
      <c r="DD19" s="21">
        <f t="shared" si="566"/>
        <v>0</v>
      </c>
      <c r="DE19" s="21"/>
      <c r="DF19" s="21">
        <f t="shared" si="567"/>
        <v>0</v>
      </c>
      <c r="DG19" s="21"/>
      <c r="DH19" s="21">
        <f t="shared" si="568"/>
        <v>0</v>
      </c>
      <c r="DI19" s="21"/>
      <c r="DJ19" s="21">
        <f t="shared" si="569"/>
        <v>0</v>
      </c>
      <c r="DK19" s="21"/>
      <c r="DL19" s="21">
        <f t="shared" si="570"/>
        <v>0</v>
      </c>
      <c r="DM19" s="21"/>
      <c r="DN19" s="21">
        <f t="shared" si="571"/>
        <v>0</v>
      </c>
      <c r="DO19" s="21"/>
      <c r="DP19" s="21">
        <f t="shared" si="572"/>
        <v>0</v>
      </c>
      <c r="DQ19" s="21"/>
      <c r="DR19" s="21">
        <f t="shared" si="573"/>
        <v>0</v>
      </c>
      <c r="DS19" s="21"/>
      <c r="DT19" s="21">
        <f t="shared" si="574"/>
        <v>0</v>
      </c>
      <c r="DU19" s="21"/>
      <c r="DV19" s="21">
        <f t="shared" si="575"/>
        <v>0</v>
      </c>
      <c r="DW19" s="21"/>
      <c r="DX19" s="21">
        <f t="shared" si="576"/>
        <v>0</v>
      </c>
      <c r="DY19" s="21"/>
      <c r="DZ19" s="21">
        <f t="shared" si="577"/>
        <v>0</v>
      </c>
      <c r="EA19" s="21"/>
      <c r="EB19" s="21">
        <f t="shared" si="578"/>
        <v>0</v>
      </c>
      <c r="EC19" s="21"/>
      <c r="ED19" s="21">
        <f t="shared" si="579"/>
        <v>0</v>
      </c>
      <c r="EE19" s="21"/>
      <c r="EF19" s="21">
        <f t="shared" si="580"/>
        <v>0</v>
      </c>
      <c r="EG19" s="21"/>
      <c r="EH19" s="21">
        <f t="shared" si="581"/>
        <v>0</v>
      </c>
      <c r="EI19" s="21"/>
      <c r="EJ19" s="21">
        <f t="shared" si="582"/>
        <v>0</v>
      </c>
      <c r="EK19" s="21"/>
      <c r="EL19" s="21">
        <f t="shared" si="583"/>
        <v>0</v>
      </c>
      <c r="EM19" s="21"/>
      <c r="EN19" s="21">
        <f t="shared" si="584"/>
        <v>0</v>
      </c>
      <c r="EO19" s="21"/>
      <c r="EP19" s="21">
        <f t="shared" si="585"/>
        <v>0</v>
      </c>
      <c r="EQ19" s="21"/>
      <c r="ER19" s="21">
        <f t="shared" si="586"/>
        <v>0</v>
      </c>
      <c r="ES19" s="21"/>
      <c r="ET19" s="21">
        <f t="shared" si="587"/>
        <v>0</v>
      </c>
      <c r="EU19" s="21"/>
      <c r="EV19" s="21">
        <f t="shared" si="588"/>
        <v>0</v>
      </c>
      <c r="EW19" s="21"/>
      <c r="EX19" s="21">
        <f t="shared" si="589"/>
        <v>0</v>
      </c>
      <c r="EY19" s="21"/>
      <c r="EZ19" s="21">
        <f t="shared" si="590"/>
        <v>0</v>
      </c>
      <c r="FA19" s="21"/>
      <c r="FB19" s="21">
        <f t="shared" si="591"/>
        <v>0</v>
      </c>
      <c r="FC19" s="21"/>
      <c r="FD19" s="21">
        <f t="shared" si="592"/>
        <v>0</v>
      </c>
      <c r="FE19" s="21"/>
      <c r="FF19" s="21">
        <f t="shared" si="593"/>
        <v>0</v>
      </c>
      <c r="FG19" s="21"/>
      <c r="FH19" s="21">
        <f t="shared" si="594"/>
        <v>0</v>
      </c>
      <c r="FI19" s="21"/>
      <c r="FJ19" s="21">
        <f t="shared" si="595"/>
        <v>0</v>
      </c>
      <c r="FK19" s="21"/>
      <c r="FL19" s="21">
        <f t="shared" si="596"/>
        <v>0</v>
      </c>
      <c r="FM19" s="21"/>
      <c r="FN19" s="21">
        <f t="shared" si="597"/>
        <v>0</v>
      </c>
      <c r="FO19" s="21"/>
      <c r="FP19" s="21">
        <f t="shared" si="598"/>
        <v>0</v>
      </c>
      <c r="FQ19" s="21"/>
      <c r="FR19" s="21">
        <f t="shared" si="599"/>
        <v>0</v>
      </c>
      <c r="FS19" s="21"/>
      <c r="FT19" s="21">
        <f t="shared" si="600"/>
        <v>0</v>
      </c>
      <c r="FU19" s="21"/>
      <c r="FV19" s="21">
        <f t="shared" si="601"/>
        <v>0</v>
      </c>
      <c r="FW19" s="21"/>
      <c r="FX19" s="21">
        <f t="shared" si="602"/>
        <v>0</v>
      </c>
      <c r="FY19" s="21"/>
      <c r="FZ19" s="21">
        <f t="shared" si="603"/>
        <v>21.083333333333332</v>
      </c>
      <c r="GA19" s="21"/>
      <c r="GB19" s="21">
        <f t="shared" si="604"/>
        <v>21.083333333333332</v>
      </c>
      <c r="GC19" s="21"/>
      <c r="GD19" s="21">
        <f t="shared" si="605"/>
        <v>21.083333333333332</v>
      </c>
      <c r="GE19" s="21"/>
      <c r="GF19" s="21">
        <f t="shared" si="606"/>
        <v>21.083333333333332</v>
      </c>
      <c r="GG19" s="21"/>
      <c r="GH19" s="21">
        <f t="shared" si="607"/>
        <v>21.083333333333332</v>
      </c>
      <c r="GI19" s="21"/>
      <c r="GJ19" s="21">
        <f t="shared" si="608"/>
        <v>21.083333333333332</v>
      </c>
      <c r="GK19" s="21"/>
      <c r="GL19" s="21">
        <f t="shared" si="609"/>
        <v>21.083333333333332</v>
      </c>
      <c r="GM19" s="21"/>
      <c r="GN19" s="21">
        <f t="shared" si="610"/>
        <v>21.083333333333332</v>
      </c>
      <c r="GO19" s="21"/>
      <c r="GP19" s="21">
        <f t="shared" si="611"/>
        <v>21.083333333333332</v>
      </c>
      <c r="GQ19" s="21"/>
      <c r="GR19" s="21">
        <f t="shared" si="612"/>
        <v>21.083333333333332</v>
      </c>
      <c r="GS19" s="21"/>
      <c r="GT19" s="21">
        <f t="shared" si="613"/>
        <v>21.083333333333332</v>
      </c>
      <c r="GU19" s="21"/>
      <c r="GV19" s="21">
        <f t="shared" si="614"/>
        <v>21.083333333333332</v>
      </c>
      <c r="GW19" s="21"/>
      <c r="GX19" s="21">
        <f t="shared" si="615"/>
        <v>0</v>
      </c>
      <c r="GY19" s="21"/>
      <c r="GZ19" s="21">
        <f t="shared" si="616"/>
        <v>0</v>
      </c>
      <c r="HA19" s="21"/>
      <c r="HB19" s="21">
        <f t="shared" si="617"/>
        <v>0</v>
      </c>
      <c r="HC19" s="21"/>
      <c r="HD19" s="21">
        <f t="shared" si="618"/>
        <v>0</v>
      </c>
      <c r="HE19" s="21"/>
      <c r="HF19" s="21">
        <f t="shared" si="619"/>
        <v>0</v>
      </c>
      <c r="HG19" s="21"/>
      <c r="HH19" s="21">
        <f t="shared" si="620"/>
        <v>0</v>
      </c>
      <c r="HI19" s="21"/>
      <c r="HJ19" s="21">
        <f t="shared" si="621"/>
        <v>0</v>
      </c>
      <c r="HK19" s="21"/>
      <c r="HL19" s="21">
        <f t="shared" si="622"/>
        <v>0</v>
      </c>
      <c r="HM19" s="21"/>
      <c r="HN19" s="21">
        <f t="shared" si="623"/>
        <v>0</v>
      </c>
      <c r="HO19" s="21"/>
      <c r="HP19" s="21">
        <f t="shared" si="624"/>
        <v>0</v>
      </c>
      <c r="HQ19" s="21"/>
      <c r="HR19" s="21">
        <f t="shared" si="625"/>
        <v>0</v>
      </c>
      <c r="HS19" s="21"/>
      <c r="HT19" s="21">
        <f t="shared" si="626"/>
        <v>0</v>
      </c>
      <c r="HU19" s="21"/>
      <c r="HV19" s="21">
        <f t="shared" si="627"/>
        <v>0</v>
      </c>
      <c r="HW19" s="21"/>
      <c r="HX19" s="21">
        <f t="shared" si="628"/>
        <v>0</v>
      </c>
      <c r="HY19" s="21"/>
      <c r="HZ19" s="21">
        <f t="shared" si="629"/>
        <v>0</v>
      </c>
      <c r="IA19" s="21"/>
      <c r="IB19" s="21">
        <f t="shared" si="630"/>
        <v>0</v>
      </c>
      <c r="IC19" s="21"/>
      <c r="ID19" s="21">
        <f t="shared" si="631"/>
        <v>0</v>
      </c>
      <c r="IE19" s="21"/>
      <c r="IF19" s="21">
        <f t="shared" si="632"/>
        <v>0</v>
      </c>
      <c r="IG19" s="21"/>
      <c r="IH19" s="21">
        <f t="shared" si="633"/>
        <v>0</v>
      </c>
      <c r="II19" s="21"/>
      <c r="IJ19" s="21">
        <f t="shared" si="634"/>
        <v>0</v>
      </c>
      <c r="IK19" s="21"/>
      <c r="IL19" s="21">
        <f t="shared" si="635"/>
        <v>0</v>
      </c>
      <c r="IM19" s="21"/>
      <c r="IN19" s="21">
        <f t="shared" si="636"/>
        <v>0</v>
      </c>
      <c r="IO19" s="21"/>
      <c r="IP19" s="21">
        <f t="shared" si="637"/>
        <v>0</v>
      </c>
      <c r="IQ19" s="21"/>
      <c r="IR19" s="21">
        <f t="shared" si="638"/>
        <v>0</v>
      </c>
      <c r="IS19" s="21"/>
      <c r="IT19" s="21">
        <f t="shared" si="639"/>
        <v>0</v>
      </c>
      <c r="IU19" s="21"/>
      <c r="IV19" s="21">
        <f t="shared" si="640"/>
        <v>0</v>
      </c>
      <c r="IW19" s="21"/>
      <c r="IX19" s="21">
        <f t="shared" si="641"/>
        <v>0</v>
      </c>
      <c r="IY19" s="21"/>
      <c r="IZ19" s="21">
        <f t="shared" si="642"/>
        <v>0</v>
      </c>
      <c r="JA19" s="21"/>
      <c r="JB19" s="21">
        <f t="shared" si="643"/>
        <v>0</v>
      </c>
      <c r="JC19" s="21"/>
      <c r="JD19" s="21">
        <f t="shared" si="644"/>
        <v>0</v>
      </c>
      <c r="JE19" s="21"/>
      <c r="JF19" s="21">
        <f t="shared" si="645"/>
        <v>0</v>
      </c>
      <c r="JG19" s="21"/>
      <c r="JH19" s="21">
        <f t="shared" si="646"/>
        <v>0</v>
      </c>
      <c r="JI19" s="21"/>
      <c r="JJ19" s="21">
        <f t="shared" si="647"/>
        <v>0</v>
      </c>
      <c r="JK19" s="21"/>
      <c r="JL19" s="21">
        <f t="shared" si="648"/>
        <v>0</v>
      </c>
      <c r="JM19" s="21"/>
      <c r="JN19" s="21">
        <f t="shared" si="649"/>
        <v>0</v>
      </c>
      <c r="JO19" s="21"/>
      <c r="JP19" s="21">
        <f t="shared" si="650"/>
        <v>0</v>
      </c>
      <c r="JQ19" s="21"/>
      <c r="JR19" s="21">
        <f t="shared" si="651"/>
        <v>0</v>
      </c>
      <c r="JS19" s="21"/>
      <c r="JT19" s="21">
        <f t="shared" si="652"/>
        <v>0</v>
      </c>
      <c r="JU19" s="21"/>
      <c r="JV19" s="21">
        <f t="shared" si="653"/>
        <v>0</v>
      </c>
      <c r="JW19" s="21"/>
      <c r="JX19" s="21">
        <f t="shared" si="654"/>
        <v>0</v>
      </c>
      <c r="JY19" s="21"/>
      <c r="JZ19" s="21">
        <f t="shared" si="655"/>
        <v>0</v>
      </c>
      <c r="KA19" s="21"/>
      <c r="KB19" s="21">
        <f t="shared" si="656"/>
        <v>0</v>
      </c>
      <c r="KC19" s="21"/>
      <c r="KD19" s="21">
        <f t="shared" si="657"/>
        <v>0</v>
      </c>
      <c r="KE19" s="21"/>
      <c r="KF19" s="21">
        <f t="shared" si="658"/>
        <v>0</v>
      </c>
      <c r="KG19" s="21"/>
      <c r="KH19" s="21">
        <f t="shared" si="659"/>
        <v>0</v>
      </c>
      <c r="KI19" s="21"/>
      <c r="KJ19" s="21">
        <f t="shared" si="660"/>
        <v>0</v>
      </c>
      <c r="KK19" s="21"/>
      <c r="KL19" s="21">
        <f t="shared" si="661"/>
        <v>0</v>
      </c>
      <c r="KM19" s="21"/>
      <c r="KN19" s="21">
        <f t="shared" si="662"/>
        <v>0</v>
      </c>
      <c r="KO19" s="21"/>
      <c r="KP19" s="21">
        <f t="shared" si="663"/>
        <v>0</v>
      </c>
      <c r="KQ19" s="21"/>
      <c r="KR19" s="21">
        <f t="shared" si="664"/>
        <v>0</v>
      </c>
      <c r="KS19" s="21"/>
      <c r="KT19" s="21">
        <f t="shared" si="665"/>
        <v>0</v>
      </c>
      <c r="KU19" s="21"/>
      <c r="KV19" s="21">
        <f t="shared" si="666"/>
        <v>0</v>
      </c>
      <c r="KW19" s="21"/>
      <c r="KX19" s="21">
        <f t="shared" si="667"/>
        <v>0</v>
      </c>
      <c r="KY19" s="21"/>
      <c r="KZ19" s="21">
        <f t="shared" si="668"/>
        <v>0</v>
      </c>
      <c r="LA19" s="21"/>
      <c r="LB19" s="21">
        <f t="shared" si="669"/>
        <v>0</v>
      </c>
      <c r="LC19" s="21"/>
      <c r="LD19" s="21">
        <f t="shared" si="670"/>
        <v>0</v>
      </c>
      <c r="LE19" s="21"/>
      <c r="LF19" s="21">
        <f t="shared" si="671"/>
        <v>0</v>
      </c>
      <c r="LG19" s="21"/>
      <c r="LH19" s="21">
        <f t="shared" si="672"/>
        <v>0</v>
      </c>
      <c r="LI19" s="21"/>
      <c r="LJ19" s="21">
        <f t="shared" si="673"/>
        <v>0</v>
      </c>
      <c r="LK19" s="21"/>
      <c r="LL19" s="21">
        <f t="shared" si="674"/>
        <v>0</v>
      </c>
      <c r="LM19" s="21"/>
      <c r="LN19" s="21">
        <f t="shared" si="675"/>
        <v>0</v>
      </c>
      <c r="LO19" s="21"/>
      <c r="LP19" s="21">
        <f t="shared" si="676"/>
        <v>0</v>
      </c>
      <c r="LQ19" s="21"/>
      <c r="LR19" s="21">
        <f t="shared" si="677"/>
        <v>0</v>
      </c>
      <c r="LS19" s="21"/>
      <c r="LT19" s="21">
        <f t="shared" si="678"/>
        <v>0</v>
      </c>
      <c r="LU19" s="21"/>
      <c r="LV19" s="21">
        <f t="shared" si="679"/>
        <v>0</v>
      </c>
      <c r="LW19" s="21"/>
      <c r="LX19" s="21">
        <f t="shared" si="680"/>
        <v>0</v>
      </c>
      <c r="LY19" s="21"/>
      <c r="LZ19" s="21">
        <f t="shared" si="681"/>
        <v>0</v>
      </c>
      <c r="MA19" s="21"/>
      <c r="MB19" s="21">
        <f t="shared" si="682"/>
        <v>0</v>
      </c>
      <c r="MC19" s="21"/>
      <c r="MD19" s="21">
        <f t="shared" si="683"/>
        <v>0</v>
      </c>
      <c r="ME19" s="21"/>
      <c r="MF19" s="21">
        <f t="shared" si="684"/>
        <v>0</v>
      </c>
      <c r="MG19" s="21"/>
      <c r="MH19" s="21">
        <f t="shared" si="685"/>
        <v>0</v>
      </c>
      <c r="MI19" s="21"/>
      <c r="MJ19" s="21">
        <f t="shared" si="686"/>
        <v>0</v>
      </c>
      <c r="MK19" s="21"/>
      <c r="ML19" s="21">
        <f t="shared" si="687"/>
        <v>0</v>
      </c>
      <c r="MM19" s="21"/>
      <c r="MN19" s="21">
        <f t="shared" si="688"/>
        <v>0</v>
      </c>
      <c r="MO19" s="21"/>
      <c r="MP19" s="21">
        <f t="shared" si="689"/>
        <v>0</v>
      </c>
      <c r="MQ19" s="21"/>
      <c r="MR19" s="21">
        <f t="shared" si="690"/>
        <v>0</v>
      </c>
      <c r="MS19" s="21">
        <v>1</v>
      </c>
      <c r="MT19" s="21">
        <f t="shared" si="691"/>
        <v>0</v>
      </c>
      <c r="MU19" s="21">
        <v>18</v>
      </c>
      <c r="MV19" s="21">
        <f t="shared" si="692"/>
        <v>0</v>
      </c>
      <c r="MW19" s="21"/>
      <c r="MX19" s="21">
        <f t="shared" si="693"/>
        <v>0</v>
      </c>
      <c r="MY19" s="21">
        <v>21</v>
      </c>
      <c r="MZ19" s="21">
        <f t="shared" si="694"/>
        <v>0</v>
      </c>
      <c r="NA19" s="21">
        <v>19</v>
      </c>
      <c r="NB19" s="21">
        <f t="shared" si="695"/>
        <v>0</v>
      </c>
      <c r="NC19" s="21">
        <v>7</v>
      </c>
      <c r="ND19" s="21">
        <f t="shared" si="696"/>
        <v>0</v>
      </c>
      <c r="NE19" s="21"/>
      <c r="NF19" s="21">
        <f t="shared" si="697"/>
        <v>0</v>
      </c>
      <c r="NG19" s="21"/>
      <c r="NH19" s="21">
        <f t="shared" si="698"/>
        <v>0</v>
      </c>
      <c r="NI19" s="21">
        <v>23</v>
      </c>
      <c r="NJ19" s="21">
        <f t="shared" si="699"/>
        <v>0</v>
      </c>
      <c r="NK19" s="21"/>
      <c r="NL19" s="21">
        <f t="shared" si="700"/>
        <v>0</v>
      </c>
      <c r="NM19" s="21">
        <v>11</v>
      </c>
      <c r="NN19" s="21">
        <f t="shared" si="701"/>
        <v>0</v>
      </c>
      <c r="NO19" s="21">
        <v>29</v>
      </c>
      <c r="NP19" s="21">
        <f t="shared" si="702"/>
        <v>0</v>
      </c>
      <c r="NQ19" s="21">
        <v>11</v>
      </c>
      <c r="NR19" s="21">
        <f t="shared" si="703"/>
        <v>0</v>
      </c>
      <c r="NS19" s="21">
        <v>15</v>
      </c>
      <c r="NT19" s="21">
        <f t="shared" si="704"/>
        <v>0</v>
      </c>
      <c r="NU19" s="21">
        <v>15</v>
      </c>
      <c r="NV19" s="21">
        <f t="shared" si="705"/>
        <v>0</v>
      </c>
      <c r="NW19" s="21">
        <v>14</v>
      </c>
      <c r="NX19" s="21">
        <f t="shared" si="706"/>
        <v>0</v>
      </c>
      <c r="NY19" s="21"/>
      <c r="NZ19" s="21">
        <f t="shared" si="707"/>
        <v>0</v>
      </c>
      <c r="OA19" s="21">
        <v>8</v>
      </c>
      <c r="OB19" s="21">
        <f t="shared" si="708"/>
        <v>0</v>
      </c>
      <c r="OC19" s="21">
        <v>13</v>
      </c>
      <c r="OD19" s="21">
        <f t="shared" si="709"/>
        <v>0</v>
      </c>
      <c r="OE19" s="21">
        <v>15</v>
      </c>
      <c r="OF19" s="21">
        <f t="shared" si="710"/>
        <v>0</v>
      </c>
      <c r="OG19" s="21">
        <v>17</v>
      </c>
      <c r="OH19" s="21">
        <f t="shared" si="711"/>
        <v>0</v>
      </c>
      <c r="OI19" s="21">
        <v>16</v>
      </c>
      <c r="OJ19" s="21">
        <f t="shared" si="712"/>
        <v>0</v>
      </c>
      <c r="OK19" s="21"/>
      <c r="OL19" s="21">
        <f t="shared" si="713"/>
        <v>0</v>
      </c>
      <c r="OM19" s="21"/>
      <c r="ON19" s="21">
        <f t="shared" si="714"/>
        <v>0</v>
      </c>
      <c r="OO19" s="21"/>
      <c r="OP19" s="21">
        <f t="shared" si="714"/>
        <v>0</v>
      </c>
      <c r="OQ19" s="21"/>
      <c r="OR19" s="21">
        <f t="shared" si="714"/>
        <v>0</v>
      </c>
      <c r="OS19" s="21"/>
      <c r="OT19" s="21">
        <f t="shared" si="714"/>
        <v>0</v>
      </c>
      <c r="OU19" s="21"/>
      <c r="OV19" s="21">
        <f t="shared" si="714"/>
        <v>0</v>
      </c>
      <c r="OW19" s="21"/>
      <c r="OX19" s="21">
        <f t="shared" si="714"/>
        <v>0</v>
      </c>
      <c r="OY19" s="21"/>
      <c r="OZ19" s="21">
        <f t="shared" si="714"/>
        <v>0</v>
      </c>
      <c r="PA19" s="21"/>
      <c r="PB19" s="21">
        <f t="shared" si="715"/>
        <v>0</v>
      </c>
      <c r="PC19" s="21"/>
      <c r="PD19" s="21">
        <f t="shared" si="715"/>
        <v>0</v>
      </c>
      <c r="PE19" s="21"/>
      <c r="PF19" s="21">
        <f t="shared" si="715"/>
        <v>0</v>
      </c>
      <c r="PG19" s="21"/>
      <c r="PH19" s="21">
        <f t="shared" si="715"/>
        <v>0</v>
      </c>
      <c r="PI19" s="21"/>
      <c r="PJ19" s="21">
        <f t="shared" si="715"/>
        <v>0</v>
      </c>
      <c r="PK19" s="21"/>
      <c r="PL19" s="21">
        <f t="shared" si="715"/>
        <v>0</v>
      </c>
      <c r="PM19" s="21"/>
      <c r="PN19" s="21">
        <f t="shared" si="716"/>
        <v>0</v>
      </c>
      <c r="PO19" s="21"/>
      <c r="PP19" s="21">
        <f t="shared" si="716"/>
        <v>0</v>
      </c>
      <c r="PQ19" s="21"/>
      <c r="PR19" s="21">
        <f t="shared" si="716"/>
        <v>0</v>
      </c>
      <c r="PS19" s="21"/>
      <c r="PT19" s="21">
        <f t="shared" si="716"/>
        <v>0</v>
      </c>
      <c r="PU19" s="21"/>
      <c r="PV19" s="21">
        <f t="shared" si="716"/>
        <v>0</v>
      </c>
      <c r="PW19" s="21"/>
      <c r="PX19" s="21">
        <f t="shared" si="716"/>
        <v>0</v>
      </c>
      <c r="PY19" s="21"/>
      <c r="PZ19" s="21">
        <f t="shared" si="717"/>
        <v>0</v>
      </c>
      <c r="QA19" s="21"/>
      <c r="QB19" s="21">
        <f t="shared" si="717"/>
        <v>0</v>
      </c>
      <c r="QC19" s="21"/>
      <c r="QD19" s="21">
        <f t="shared" si="717"/>
        <v>0</v>
      </c>
      <c r="QE19" s="21"/>
      <c r="QF19" s="21">
        <f t="shared" si="717"/>
        <v>0</v>
      </c>
      <c r="QG19" s="21"/>
      <c r="QH19" s="21">
        <f t="shared" si="717"/>
        <v>0</v>
      </c>
      <c r="QI19" s="21"/>
      <c r="QJ19" s="21">
        <f t="shared" si="717"/>
        <v>0</v>
      </c>
      <c r="QK19" s="21"/>
      <c r="QL19" s="21">
        <f t="shared" si="718"/>
        <v>0</v>
      </c>
      <c r="QM19" s="21"/>
      <c r="QN19" s="21">
        <f t="shared" si="718"/>
        <v>0</v>
      </c>
      <c r="QO19" s="21"/>
      <c r="QP19" s="21">
        <f t="shared" si="718"/>
        <v>0</v>
      </c>
      <c r="QQ19" s="21"/>
      <c r="QR19" s="21">
        <f t="shared" si="718"/>
        <v>0</v>
      </c>
      <c r="QS19" s="21"/>
      <c r="QT19" s="21">
        <f t="shared" si="718"/>
        <v>0</v>
      </c>
      <c r="QU19" s="21"/>
      <c r="QV19" s="21">
        <f t="shared" si="718"/>
        <v>0</v>
      </c>
      <c r="QW19" s="21"/>
      <c r="QX19" s="21">
        <f t="shared" si="719"/>
        <v>0</v>
      </c>
      <c r="QY19" s="21"/>
      <c r="QZ19" s="21">
        <f t="shared" si="719"/>
        <v>0</v>
      </c>
      <c r="RA19" s="21"/>
      <c r="RB19" s="21">
        <f t="shared" si="719"/>
        <v>0</v>
      </c>
      <c r="RC19" s="21"/>
      <c r="RD19" s="21">
        <f t="shared" si="719"/>
        <v>0</v>
      </c>
      <c r="RE19" s="21"/>
      <c r="RF19" s="21">
        <f t="shared" si="719"/>
        <v>0</v>
      </c>
      <c r="RG19" s="21"/>
      <c r="RH19" s="21">
        <f t="shared" si="719"/>
        <v>0</v>
      </c>
      <c r="RI19" s="21"/>
      <c r="RJ19" s="21">
        <f t="shared" si="720"/>
        <v>0</v>
      </c>
      <c r="RK19" s="21"/>
      <c r="RL19" s="21">
        <f t="shared" si="721"/>
        <v>0</v>
      </c>
      <c r="RM19" s="21"/>
      <c r="RN19" s="21">
        <f t="shared" si="722"/>
        <v>0</v>
      </c>
      <c r="RO19" s="21"/>
      <c r="RP19" s="21">
        <f t="shared" si="723"/>
        <v>0</v>
      </c>
      <c r="RQ19" s="21"/>
      <c r="RR19" s="21">
        <f t="shared" si="724"/>
        <v>0</v>
      </c>
      <c r="RS19" s="21"/>
      <c r="RT19" s="21">
        <f t="shared" si="725"/>
        <v>0</v>
      </c>
      <c r="RU19" s="21"/>
      <c r="RV19" s="21">
        <f t="shared" si="726"/>
        <v>0</v>
      </c>
      <c r="RW19" s="21"/>
      <c r="RX19" s="21">
        <f t="shared" si="727"/>
        <v>0</v>
      </c>
      <c r="RY19" s="21"/>
      <c r="RZ19" s="21">
        <f t="shared" si="728"/>
        <v>0</v>
      </c>
      <c r="SA19" s="21"/>
      <c r="SB19" s="21">
        <f t="shared" si="729"/>
        <v>0</v>
      </c>
      <c r="SC19" s="21"/>
      <c r="SD19" s="21">
        <f t="shared" si="730"/>
        <v>0</v>
      </c>
      <c r="SE19" s="21"/>
      <c r="SF19" s="21">
        <f t="shared" si="731"/>
        <v>0</v>
      </c>
      <c r="SG19" s="21"/>
      <c r="SH19" s="21">
        <f t="shared" si="732"/>
        <v>0</v>
      </c>
      <c r="SI19" s="21"/>
      <c r="SJ19" s="21">
        <f t="shared" si="733"/>
        <v>0</v>
      </c>
      <c r="SK19" s="21"/>
      <c r="SL19" s="21">
        <f t="shared" si="734"/>
        <v>0</v>
      </c>
      <c r="SM19" s="21"/>
      <c r="SN19" s="21">
        <f t="shared" si="735"/>
        <v>0</v>
      </c>
      <c r="SO19" s="21"/>
      <c r="SP19" s="21">
        <f t="shared" si="736"/>
        <v>0</v>
      </c>
      <c r="SQ19" s="21"/>
      <c r="SR19" s="21">
        <f t="shared" si="737"/>
        <v>0</v>
      </c>
      <c r="SS19" s="21"/>
      <c r="ST19" s="21">
        <f t="shared" si="738"/>
        <v>0</v>
      </c>
      <c r="SU19" s="21"/>
      <c r="SV19" s="21">
        <f t="shared" si="739"/>
        <v>0</v>
      </c>
      <c r="SW19" s="21"/>
      <c r="SX19" s="21">
        <f t="shared" si="740"/>
        <v>0</v>
      </c>
      <c r="SY19" s="21"/>
      <c r="SZ19" s="21">
        <f t="shared" si="741"/>
        <v>0</v>
      </c>
      <c r="TA19" s="21"/>
      <c r="TB19" s="21">
        <f t="shared" si="742"/>
        <v>0</v>
      </c>
      <c r="TC19" s="21"/>
      <c r="TD19" s="21">
        <f t="shared" si="743"/>
        <v>0</v>
      </c>
      <c r="TE19" s="21"/>
      <c r="TF19" s="21">
        <f t="shared" si="744"/>
        <v>0</v>
      </c>
      <c r="TG19" s="21"/>
      <c r="TH19" s="21">
        <f t="shared" si="745"/>
        <v>0</v>
      </c>
      <c r="TI19" s="21"/>
      <c r="TJ19" s="21">
        <f t="shared" si="746"/>
        <v>0</v>
      </c>
      <c r="TK19" s="21"/>
      <c r="TL19" s="21">
        <f t="shared" si="747"/>
        <v>0</v>
      </c>
      <c r="TM19" s="21"/>
      <c r="TN19" s="21">
        <f t="shared" si="748"/>
        <v>0</v>
      </c>
      <c r="TO19" s="21"/>
      <c r="TP19" s="21">
        <f t="shared" si="749"/>
        <v>0</v>
      </c>
      <c r="TQ19" s="21"/>
      <c r="TR19" s="21">
        <f t="shared" si="750"/>
        <v>0</v>
      </c>
      <c r="TS19" s="21"/>
      <c r="TT19" s="21">
        <f t="shared" si="751"/>
        <v>0</v>
      </c>
      <c r="TU19" s="21"/>
      <c r="TV19" s="21">
        <f t="shared" si="752"/>
        <v>0</v>
      </c>
      <c r="TW19" s="21"/>
      <c r="TX19" s="21">
        <f t="shared" si="753"/>
        <v>0</v>
      </c>
      <c r="TY19" s="21"/>
      <c r="TZ19" s="21">
        <f t="shared" si="754"/>
        <v>0</v>
      </c>
      <c r="UA19" s="21"/>
      <c r="UB19" s="21">
        <f t="shared" si="755"/>
        <v>0</v>
      </c>
      <c r="UC19" s="21"/>
      <c r="UD19" s="21">
        <f t="shared" si="756"/>
        <v>0</v>
      </c>
      <c r="UE19" s="21"/>
      <c r="UF19" s="21">
        <f t="shared" si="757"/>
        <v>0</v>
      </c>
      <c r="UG19" s="21"/>
      <c r="UH19" s="21">
        <f t="shared" si="758"/>
        <v>0</v>
      </c>
      <c r="UI19" s="21"/>
      <c r="UJ19" s="21">
        <f t="shared" si="759"/>
        <v>0</v>
      </c>
      <c r="UK19" s="21"/>
      <c r="UL19" s="21">
        <f t="shared" si="760"/>
        <v>0</v>
      </c>
      <c r="UM19" s="21"/>
      <c r="UN19" s="21">
        <f t="shared" si="761"/>
        <v>0</v>
      </c>
      <c r="UO19" s="21"/>
      <c r="UP19" s="21">
        <f t="shared" si="762"/>
        <v>0</v>
      </c>
      <c r="UQ19" s="21"/>
      <c r="UR19" s="21">
        <f t="shared" si="763"/>
        <v>0</v>
      </c>
      <c r="US19" s="21"/>
      <c r="UT19" s="21">
        <f t="shared" si="764"/>
        <v>0</v>
      </c>
      <c r="UU19" s="21"/>
      <c r="UV19" s="21">
        <f t="shared" si="765"/>
        <v>0</v>
      </c>
      <c r="UW19" s="21"/>
      <c r="UX19" s="21">
        <f t="shared" si="766"/>
        <v>0</v>
      </c>
      <c r="UY19" s="21"/>
      <c r="UZ19" s="21">
        <f t="shared" si="767"/>
        <v>0</v>
      </c>
      <c r="VA19" s="21"/>
      <c r="VB19" s="21">
        <f t="shared" si="768"/>
        <v>0</v>
      </c>
      <c r="VC19" s="21"/>
      <c r="VD19" s="21">
        <f t="shared" si="769"/>
        <v>0</v>
      </c>
      <c r="VE19" s="21"/>
      <c r="VF19" s="21">
        <f t="shared" si="770"/>
        <v>0</v>
      </c>
      <c r="VG19" s="21"/>
      <c r="VH19" s="21">
        <f t="shared" si="771"/>
        <v>0</v>
      </c>
      <c r="VI19" s="21"/>
      <c r="VJ19" s="21">
        <f t="shared" si="772"/>
        <v>0</v>
      </c>
      <c r="VK19" s="21"/>
      <c r="VL19" s="21">
        <f t="shared" si="773"/>
        <v>0</v>
      </c>
      <c r="VM19" s="21"/>
      <c r="VN19" s="21">
        <f t="shared" si="774"/>
        <v>0</v>
      </c>
      <c r="VO19" s="21"/>
      <c r="VP19" s="21">
        <f t="shared" si="775"/>
        <v>0</v>
      </c>
      <c r="VQ19" s="21"/>
      <c r="VR19" s="21">
        <f t="shared" si="714"/>
        <v>0</v>
      </c>
      <c r="VS19" s="21"/>
      <c r="VT19" s="21">
        <f t="shared" si="776"/>
        <v>0</v>
      </c>
      <c r="VU19" s="21"/>
      <c r="VV19" s="21">
        <f t="shared" si="776"/>
        <v>0</v>
      </c>
      <c r="VW19" s="21"/>
      <c r="VX19" s="21">
        <f t="shared" si="777"/>
        <v>0</v>
      </c>
      <c r="VY19" s="21"/>
      <c r="VZ19" s="21">
        <f t="shared" si="777"/>
        <v>0</v>
      </c>
      <c r="WA19" s="21"/>
      <c r="WB19" s="21">
        <f t="shared" si="777"/>
        <v>0</v>
      </c>
      <c r="WC19" s="21"/>
      <c r="WD19" s="21">
        <f t="shared" si="777"/>
        <v>0</v>
      </c>
      <c r="WE19" s="21"/>
      <c r="WF19" s="21">
        <f t="shared" si="777"/>
        <v>0</v>
      </c>
      <c r="WG19" s="21"/>
      <c r="WH19" s="21">
        <f t="shared" si="777"/>
        <v>0</v>
      </c>
      <c r="WI19" s="21"/>
      <c r="WJ19" s="21">
        <f t="shared" si="777"/>
        <v>0</v>
      </c>
      <c r="WK19" s="21"/>
      <c r="WL19" s="21">
        <f t="shared" si="777"/>
        <v>0</v>
      </c>
      <c r="WM19" s="21"/>
      <c r="WN19" s="21">
        <f t="shared" si="778"/>
        <v>0</v>
      </c>
      <c r="WO19" s="21"/>
      <c r="WP19" s="21">
        <f t="shared" si="778"/>
        <v>0</v>
      </c>
      <c r="WQ19" s="21"/>
      <c r="WR19" s="21">
        <f t="shared" si="778"/>
        <v>0</v>
      </c>
      <c r="WS19" s="21"/>
      <c r="WT19" s="21">
        <f t="shared" si="778"/>
        <v>0</v>
      </c>
      <c r="WU19" s="21"/>
      <c r="WV19" s="21">
        <f t="shared" si="778"/>
        <v>0</v>
      </c>
      <c r="WW19" s="21"/>
      <c r="WX19" s="21">
        <f t="shared" si="778"/>
        <v>0</v>
      </c>
      <c r="WY19" s="21"/>
      <c r="WZ19" s="21">
        <f t="shared" si="778"/>
        <v>0</v>
      </c>
      <c r="XA19" s="21"/>
      <c r="XB19" s="21">
        <f t="shared" si="778"/>
        <v>0</v>
      </c>
      <c r="XC19" s="21"/>
      <c r="XD19" s="21">
        <f t="shared" si="779"/>
        <v>0</v>
      </c>
      <c r="XE19" s="21"/>
      <c r="XF19" s="21">
        <f t="shared" si="779"/>
        <v>0</v>
      </c>
      <c r="XG19" s="21"/>
      <c r="XH19" s="21">
        <f t="shared" si="779"/>
        <v>0</v>
      </c>
      <c r="XI19" s="21"/>
      <c r="XJ19" s="21">
        <f t="shared" si="779"/>
        <v>0</v>
      </c>
      <c r="XK19" s="21"/>
      <c r="XL19" s="21">
        <f t="shared" si="779"/>
        <v>0</v>
      </c>
      <c r="XM19" s="21"/>
      <c r="XN19" s="21">
        <f t="shared" si="779"/>
        <v>0</v>
      </c>
      <c r="XO19" s="21"/>
      <c r="XP19" s="21">
        <f t="shared" si="779"/>
        <v>0</v>
      </c>
      <c r="XQ19" s="21"/>
      <c r="XR19" s="21">
        <f t="shared" si="779"/>
        <v>0</v>
      </c>
      <c r="XS19" s="21"/>
      <c r="XT19" s="21">
        <f t="shared" si="776"/>
        <v>0</v>
      </c>
      <c r="XU19" s="21"/>
      <c r="XV19" s="21">
        <f t="shared" si="776"/>
        <v>0</v>
      </c>
      <c r="XW19" s="21"/>
      <c r="XX19" s="21">
        <f t="shared" si="776"/>
        <v>0</v>
      </c>
      <c r="XY19" s="21"/>
      <c r="XZ19" s="21">
        <f t="shared" si="776"/>
        <v>0</v>
      </c>
      <c r="YA19" s="21"/>
      <c r="YB19" s="21">
        <f t="shared" si="780"/>
        <v>0</v>
      </c>
      <c r="YC19" s="21"/>
      <c r="YD19" s="21">
        <f t="shared" si="781"/>
        <v>0</v>
      </c>
      <c r="YE19" s="21"/>
      <c r="YF19" s="21">
        <f t="shared" si="782"/>
        <v>0</v>
      </c>
      <c r="YG19" s="21"/>
      <c r="YH19" s="21">
        <f t="shared" si="783"/>
        <v>0</v>
      </c>
      <c r="YI19" s="21"/>
      <c r="YJ19" s="21">
        <f t="shared" si="784"/>
        <v>0</v>
      </c>
      <c r="YK19" s="21"/>
      <c r="YL19" s="21">
        <f t="shared" si="785"/>
        <v>0</v>
      </c>
      <c r="YM19" s="21"/>
      <c r="YN19" s="21">
        <f t="shared" si="786"/>
        <v>0</v>
      </c>
      <c r="YO19" s="21"/>
      <c r="YP19" s="21">
        <f t="shared" si="787"/>
        <v>0</v>
      </c>
      <c r="YQ19" s="21"/>
      <c r="YR19" s="21">
        <f t="shared" si="788"/>
        <v>0</v>
      </c>
      <c r="YS19" s="21"/>
      <c r="YT19" s="21">
        <f t="shared" si="789"/>
        <v>0</v>
      </c>
      <c r="YU19" s="21"/>
      <c r="YV19" s="21">
        <f t="shared" si="790"/>
        <v>0</v>
      </c>
      <c r="YW19" s="21"/>
      <c r="YX19" s="21">
        <f t="shared" si="791"/>
        <v>0</v>
      </c>
      <c r="YY19" s="21"/>
      <c r="YZ19" s="21">
        <f t="shared" si="776"/>
        <v>0</v>
      </c>
      <c r="ZA19" s="21"/>
      <c r="ZB19" s="21">
        <f t="shared" si="792"/>
        <v>0</v>
      </c>
      <c r="ZC19" s="21"/>
      <c r="ZD19" s="21">
        <f t="shared" si="793"/>
        <v>0</v>
      </c>
      <c r="ZE19" s="21"/>
      <c r="ZF19" s="21">
        <f t="shared" si="794"/>
        <v>0</v>
      </c>
      <c r="ZG19" s="21"/>
      <c r="ZH19" s="21">
        <f t="shared" si="795"/>
        <v>0</v>
      </c>
      <c r="ZI19" s="21"/>
      <c r="ZJ19" s="21">
        <f t="shared" si="796"/>
        <v>0</v>
      </c>
      <c r="ZK19" s="21"/>
      <c r="ZL19" s="21">
        <f t="shared" si="797"/>
        <v>0</v>
      </c>
      <c r="ZM19" s="21"/>
      <c r="ZN19" s="21">
        <f t="shared" si="798"/>
        <v>0</v>
      </c>
      <c r="ZO19" s="21"/>
      <c r="ZP19" s="21">
        <f t="shared" si="799"/>
        <v>0</v>
      </c>
      <c r="ZQ19" s="21"/>
      <c r="ZR19" s="21">
        <f t="shared" si="800"/>
        <v>0</v>
      </c>
      <c r="ZS19" s="21"/>
      <c r="ZT19" s="21">
        <f t="shared" si="776"/>
        <v>0</v>
      </c>
      <c r="ZU19" s="21"/>
      <c r="ZV19" s="21">
        <f t="shared" si="801"/>
        <v>0</v>
      </c>
      <c r="ZW19" s="21"/>
      <c r="ZX19" s="21">
        <f t="shared" si="802"/>
        <v>0</v>
      </c>
      <c r="ZY19" s="21"/>
      <c r="ZZ19" s="21">
        <f t="shared" si="802"/>
        <v>0</v>
      </c>
      <c r="AAA19" s="21"/>
      <c r="AAB19" s="21">
        <f t="shared" si="803"/>
        <v>0</v>
      </c>
      <c r="AAC19" s="21"/>
      <c r="AAD19" s="21">
        <f t="shared" si="803"/>
        <v>0</v>
      </c>
      <c r="AAE19" s="21"/>
      <c r="AAF19" s="21">
        <f t="shared" si="804"/>
        <v>0</v>
      </c>
      <c r="AAG19" s="21"/>
      <c r="AAH19" s="21">
        <f t="shared" si="804"/>
        <v>0</v>
      </c>
      <c r="AAI19" s="21"/>
      <c r="AAJ19" s="21">
        <f t="shared" si="805"/>
        <v>0</v>
      </c>
      <c r="AAK19" s="21"/>
      <c r="AAL19" s="21">
        <f t="shared" si="805"/>
        <v>0</v>
      </c>
      <c r="AAM19" s="21"/>
      <c r="AAN19" s="21">
        <f t="shared" si="806"/>
        <v>0</v>
      </c>
      <c r="AAO19" s="21"/>
      <c r="AAP19" s="21">
        <f t="shared" si="806"/>
        <v>0</v>
      </c>
      <c r="AAQ19" s="21"/>
      <c r="AAR19" s="21">
        <f t="shared" si="807"/>
        <v>0</v>
      </c>
      <c r="AAS19" s="21"/>
      <c r="AAT19" s="21">
        <f t="shared" si="807"/>
        <v>0</v>
      </c>
      <c r="AAU19" s="21"/>
      <c r="AAV19" s="21">
        <f t="shared" si="808"/>
        <v>0</v>
      </c>
      <c r="AAW19" s="21"/>
      <c r="AAX19" s="21">
        <f t="shared" si="808"/>
        <v>0</v>
      </c>
      <c r="AAY19" s="21"/>
      <c r="AAZ19" s="21">
        <f t="shared" si="809"/>
        <v>0</v>
      </c>
      <c r="ABA19" s="21"/>
      <c r="ABB19" s="21">
        <f t="shared" si="809"/>
        <v>0</v>
      </c>
      <c r="ABC19" s="21"/>
      <c r="ABD19" s="21">
        <f t="shared" si="810"/>
        <v>0</v>
      </c>
      <c r="ABE19" s="21"/>
      <c r="ABF19" s="21">
        <f t="shared" si="810"/>
        <v>0</v>
      </c>
      <c r="ABG19" s="21"/>
      <c r="ABH19" s="21">
        <f t="shared" si="811"/>
        <v>0</v>
      </c>
      <c r="ABI19" s="21"/>
      <c r="ABJ19" s="21">
        <f t="shared" si="811"/>
        <v>0</v>
      </c>
      <c r="ABK19" s="21"/>
      <c r="ABL19" s="21">
        <f t="shared" si="812"/>
        <v>0</v>
      </c>
      <c r="ABM19" s="21"/>
      <c r="ABN19" s="21">
        <f t="shared" si="812"/>
        <v>0</v>
      </c>
      <c r="ABO19" s="21"/>
      <c r="ABP19" s="21">
        <f t="shared" si="813"/>
        <v>0</v>
      </c>
      <c r="ABQ19" s="21"/>
      <c r="ABR19" s="21">
        <f t="shared" si="813"/>
        <v>0</v>
      </c>
      <c r="ABS19" s="21"/>
      <c r="ABT19" s="21">
        <f t="shared" si="814"/>
        <v>0</v>
      </c>
      <c r="ABU19" s="21"/>
      <c r="ABV19" s="21">
        <f t="shared" si="814"/>
        <v>0</v>
      </c>
      <c r="ABW19" s="21"/>
      <c r="ABX19" s="21">
        <f t="shared" si="815"/>
        <v>0</v>
      </c>
      <c r="ABY19" s="21"/>
      <c r="ABZ19" s="21">
        <f t="shared" si="815"/>
        <v>0</v>
      </c>
      <c r="ACA19" s="21"/>
      <c r="ACB19" s="21">
        <f t="shared" si="816"/>
        <v>0</v>
      </c>
      <c r="ACC19" s="21"/>
      <c r="ACD19" s="21">
        <f t="shared" si="816"/>
        <v>0</v>
      </c>
      <c r="ACE19" s="21"/>
      <c r="ACF19" s="21">
        <f t="shared" si="817"/>
        <v>0</v>
      </c>
      <c r="ACG19" s="21"/>
      <c r="ACH19" s="21">
        <f t="shared" si="817"/>
        <v>0</v>
      </c>
      <c r="ACI19" s="21"/>
      <c r="ACJ19" s="21">
        <f t="shared" si="818"/>
        <v>0</v>
      </c>
      <c r="ACK19" s="21"/>
      <c r="ACL19" s="21">
        <f t="shared" si="818"/>
        <v>0</v>
      </c>
      <c r="ACM19" s="21"/>
      <c r="ACN19" s="21">
        <f t="shared" si="819"/>
        <v>0</v>
      </c>
      <c r="ACO19" s="21"/>
      <c r="ACP19" s="21">
        <f t="shared" si="819"/>
        <v>0</v>
      </c>
      <c r="ACQ19" s="21"/>
      <c r="ACR19" s="21">
        <f t="shared" si="820"/>
        <v>0</v>
      </c>
      <c r="ACS19" s="21"/>
      <c r="ACT19" s="21">
        <f t="shared" si="820"/>
        <v>0</v>
      </c>
      <c r="ACU19" s="21"/>
      <c r="ACV19" s="21">
        <f t="shared" si="821"/>
        <v>0</v>
      </c>
      <c r="ACW19" s="21"/>
      <c r="ACX19" s="21">
        <f t="shared" si="821"/>
        <v>0</v>
      </c>
      <c r="ACY19" s="21"/>
      <c r="ACZ19" s="21">
        <f t="shared" si="822"/>
        <v>0</v>
      </c>
      <c r="ADA19" s="21"/>
      <c r="ADB19" s="21">
        <f t="shared" si="822"/>
        <v>0</v>
      </c>
      <c r="ADC19" s="21"/>
      <c r="ADD19" s="21">
        <f t="shared" si="823"/>
        <v>0</v>
      </c>
      <c r="ADE19" s="21"/>
      <c r="ADF19" s="21">
        <f t="shared" si="823"/>
        <v>0</v>
      </c>
      <c r="ADG19" s="21"/>
      <c r="ADH19" s="21">
        <f t="shared" si="824"/>
        <v>0</v>
      </c>
      <c r="ADI19" s="21"/>
      <c r="ADJ19" s="21">
        <f t="shared" si="824"/>
        <v>0</v>
      </c>
      <c r="ADK19" s="21"/>
      <c r="ADL19" s="21">
        <f t="shared" si="825"/>
        <v>0</v>
      </c>
      <c r="ADM19" s="21"/>
      <c r="ADN19" s="21">
        <f t="shared" si="825"/>
        <v>0</v>
      </c>
      <c r="ADO19" s="21"/>
      <c r="ADP19" s="21">
        <f t="shared" si="825"/>
        <v>0</v>
      </c>
      <c r="ADQ19" s="21"/>
      <c r="ADR19" s="21">
        <f t="shared" si="825"/>
        <v>0</v>
      </c>
      <c r="ADS19" s="21"/>
      <c r="ADT19" s="21">
        <f t="shared" si="825"/>
        <v>0</v>
      </c>
      <c r="ADU19" s="21"/>
      <c r="ADV19" s="21">
        <f t="shared" si="826"/>
        <v>0</v>
      </c>
      <c r="ADW19" s="21"/>
      <c r="ADX19" s="21">
        <f t="shared" si="826"/>
        <v>0</v>
      </c>
      <c r="ADY19" s="21"/>
      <c r="ADZ19" s="21">
        <f t="shared" si="826"/>
        <v>0</v>
      </c>
      <c r="AEA19" s="21"/>
      <c r="AEB19" s="21">
        <f t="shared" si="826"/>
        <v>0</v>
      </c>
      <c r="AEC19" s="21"/>
      <c r="AED19" s="21">
        <f t="shared" si="827"/>
        <v>0</v>
      </c>
      <c r="AEE19" s="21"/>
      <c r="AEF19" s="21">
        <f t="shared" si="827"/>
        <v>0</v>
      </c>
      <c r="AEG19" s="21"/>
      <c r="AEH19" s="21">
        <f t="shared" si="827"/>
        <v>0</v>
      </c>
      <c r="AEI19" s="21"/>
      <c r="AEJ19" s="21">
        <f t="shared" si="827"/>
        <v>0</v>
      </c>
      <c r="AEK19" s="21"/>
      <c r="AEL19" s="21">
        <f t="shared" si="827"/>
        <v>0</v>
      </c>
      <c r="AEM19" s="21"/>
      <c r="AEN19" s="21">
        <f t="shared" si="828"/>
        <v>0</v>
      </c>
      <c r="AEO19" s="21"/>
      <c r="AEP19" s="21">
        <f t="shared" si="828"/>
        <v>0</v>
      </c>
      <c r="AEQ19" s="21"/>
      <c r="AER19" s="21">
        <f t="shared" si="828"/>
        <v>0</v>
      </c>
      <c r="AES19" s="21"/>
      <c r="AET19" s="21">
        <f t="shared" si="828"/>
        <v>0</v>
      </c>
      <c r="AEU19" s="21"/>
      <c r="AEV19" s="21">
        <f t="shared" si="829"/>
        <v>0</v>
      </c>
      <c r="AEW19" s="21"/>
      <c r="AEX19" s="21">
        <f t="shared" si="829"/>
        <v>0</v>
      </c>
      <c r="AEY19" s="21"/>
      <c r="AEZ19" s="21">
        <f t="shared" si="829"/>
        <v>0</v>
      </c>
      <c r="AFA19" s="21"/>
      <c r="AFB19" s="21">
        <f t="shared" si="829"/>
        <v>0</v>
      </c>
      <c r="AFC19" s="21"/>
      <c r="AFD19" s="21">
        <f t="shared" si="829"/>
        <v>0</v>
      </c>
      <c r="AFE19" s="21"/>
      <c r="AFF19" s="21">
        <f t="shared" si="830"/>
        <v>0</v>
      </c>
      <c r="AFG19" s="21"/>
      <c r="AFH19" s="21">
        <f t="shared" si="830"/>
        <v>0</v>
      </c>
      <c r="AFI19" s="21"/>
      <c r="AFJ19" s="21">
        <f t="shared" si="830"/>
        <v>0</v>
      </c>
      <c r="AFK19" s="21"/>
      <c r="AFL19" s="21">
        <f t="shared" si="830"/>
        <v>0</v>
      </c>
      <c r="AFM19" s="21"/>
      <c r="AFN19" s="21">
        <f t="shared" si="831"/>
        <v>0</v>
      </c>
      <c r="AFO19" s="21"/>
      <c r="AFP19" s="21">
        <f t="shared" si="831"/>
        <v>0</v>
      </c>
      <c r="AFQ19" s="21"/>
      <c r="AFR19" s="21">
        <f t="shared" si="831"/>
        <v>0</v>
      </c>
      <c r="AFS19" s="21"/>
      <c r="AFT19" s="21">
        <f t="shared" si="831"/>
        <v>0</v>
      </c>
      <c r="AFU19" s="21"/>
      <c r="AFV19" s="21">
        <f t="shared" si="831"/>
        <v>0</v>
      </c>
      <c r="AFW19" s="21"/>
      <c r="AFX19" s="21">
        <f t="shared" si="832"/>
        <v>0</v>
      </c>
      <c r="AFY19" s="21"/>
      <c r="AFZ19" s="21">
        <f t="shared" si="832"/>
        <v>0</v>
      </c>
      <c r="AGA19" s="21"/>
      <c r="AGB19" s="21">
        <f t="shared" si="832"/>
        <v>0</v>
      </c>
      <c r="AGC19" s="21"/>
      <c r="AGD19" s="21">
        <f t="shared" si="832"/>
        <v>0</v>
      </c>
      <c r="AGE19" s="21"/>
      <c r="AGF19" s="21">
        <f t="shared" si="833"/>
        <v>0</v>
      </c>
      <c r="AGG19" s="21"/>
      <c r="AGH19" s="21">
        <f t="shared" si="833"/>
        <v>0</v>
      </c>
      <c r="AGI19" s="21"/>
      <c r="AGJ19" s="21">
        <f t="shared" si="833"/>
        <v>0</v>
      </c>
      <c r="AGK19" s="21"/>
      <c r="AGL19" s="21">
        <f t="shared" si="833"/>
        <v>0</v>
      </c>
      <c r="AGM19" s="21"/>
      <c r="AGN19" s="21">
        <f t="shared" si="833"/>
        <v>0</v>
      </c>
      <c r="AGO19" s="21"/>
      <c r="AGP19" s="21">
        <f t="shared" si="834"/>
        <v>0</v>
      </c>
      <c r="AGQ19" s="21"/>
      <c r="AGR19" s="21">
        <f t="shared" si="834"/>
        <v>0</v>
      </c>
      <c r="AGS19" s="21"/>
      <c r="AGT19" s="21">
        <f t="shared" si="834"/>
        <v>0</v>
      </c>
      <c r="AGU19" s="21"/>
      <c r="AGV19" s="21">
        <f t="shared" si="834"/>
        <v>0</v>
      </c>
      <c r="AGW19" s="21"/>
      <c r="AGX19" s="21">
        <f t="shared" si="835"/>
        <v>0</v>
      </c>
      <c r="AGY19" s="21"/>
      <c r="AGZ19" s="21">
        <f t="shared" si="835"/>
        <v>0</v>
      </c>
      <c r="AHA19" s="21"/>
      <c r="AHB19" s="21">
        <f t="shared" si="835"/>
        <v>0</v>
      </c>
      <c r="AHC19" s="21"/>
      <c r="AHD19" s="21">
        <f t="shared" si="835"/>
        <v>0</v>
      </c>
      <c r="AHE19" s="21"/>
      <c r="AHF19" s="21">
        <f t="shared" si="835"/>
        <v>0</v>
      </c>
      <c r="AHG19" s="21"/>
      <c r="AHH19" s="21">
        <f t="shared" si="836"/>
        <v>0</v>
      </c>
      <c r="AHI19" s="21"/>
      <c r="AHJ19" s="21">
        <f t="shared" si="836"/>
        <v>0</v>
      </c>
      <c r="AHK19" s="21"/>
      <c r="AHL19" s="21">
        <f t="shared" si="836"/>
        <v>0</v>
      </c>
      <c r="AHM19" s="21"/>
      <c r="AHN19" s="21">
        <f t="shared" si="836"/>
        <v>0</v>
      </c>
      <c r="AHO19" s="21"/>
      <c r="AHP19" s="21">
        <f t="shared" si="837"/>
        <v>0</v>
      </c>
      <c r="AHQ19" s="21"/>
      <c r="AHR19" s="21">
        <f t="shared" si="837"/>
        <v>0</v>
      </c>
      <c r="AHS19" s="21"/>
      <c r="AHT19" s="21">
        <f t="shared" si="837"/>
        <v>0</v>
      </c>
      <c r="AHU19" s="21"/>
      <c r="AHV19" s="21">
        <f t="shared" si="837"/>
        <v>0</v>
      </c>
      <c r="AHW19" s="21"/>
      <c r="AHX19" s="21">
        <f t="shared" si="837"/>
        <v>0</v>
      </c>
      <c r="AHY19" s="21"/>
      <c r="AHZ19" s="21">
        <f t="shared" si="838"/>
        <v>0</v>
      </c>
      <c r="AIA19" s="21"/>
      <c r="AIB19" s="21">
        <f t="shared" si="838"/>
        <v>0</v>
      </c>
      <c r="AIC19" s="21"/>
      <c r="AID19" s="21">
        <f t="shared" si="838"/>
        <v>0</v>
      </c>
      <c r="AIE19" s="21"/>
      <c r="AIF19" s="21">
        <f t="shared" si="838"/>
        <v>0</v>
      </c>
      <c r="AIG19" s="21"/>
      <c r="AIH19" s="21">
        <f t="shared" si="839"/>
        <v>0</v>
      </c>
      <c r="AII19" s="21"/>
      <c r="AIJ19" s="21">
        <f t="shared" si="839"/>
        <v>0</v>
      </c>
      <c r="AIK19" s="21"/>
      <c r="AIL19" s="21">
        <f t="shared" si="839"/>
        <v>0</v>
      </c>
      <c r="AIM19" s="21"/>
      <c r="AIN19" s="21">
        <f t="shared" si="839"/>
        <v>0</v>
      </c>
      <c r="AIO19" s="21"/>
      <c r="AIP19" s="21">
        <f t="shared" si="839"/>
        <v>0</v>
      </c>
      <c r="AIQ19" s="21"/>
      <c r="AIR19" s="21">
        <f t="shared" si="840"/>
        <v>0</v>
      </c>
      <c r="AIS19" s="21"/>
      <c r="AIT19" s="21">
        <f t="shared" si="840"/>
        <v>0</v>
      </c>
      <c r="AIU19" s="21"/>
      <c r="AIV19" s="21">
        <f t="shared" si="840"/>
        <v>0</v>
      </c>
      <c r="AIW19" s="21"/>
      <c r="AIX19" s="21">
        <f t="shared" si="840"/>
        <v>0</v>
      </c>
      <c r="AIY19" s="21"/>
      <c r="AIZ19" s="21">
        <f t="shared" si="776"/>
        <v>0</v>
      </c>
      <c r="AJA19" s="21"/>
    </row>
    <row r="20" spans="2:937" ht="15" x14ac:dyDescent="0.25">
      <c r="B20" s="31">
        <v>15</v>
      </c>
      <c r="C20" s="192" t="s">
        <v>208</v>
      </c>
      <c r="D20" s="67" t="s">
        <v>64</v>
      </c>
      <c r="E20" s="194" t="s">
        <v>418</v>
      </c>
      <c r="F20" s="194" t="str">
        <f>_xlfn.XLOOKUP(D20,'WTG PH-III'!$D$5:$D$198,'WTG PH-III'!$B$5:$B$198,0,0,1)</f>
        <v>PSS-11</v>
      </c>
      <c r="G20" s="22" t="s">
        <v>537</v>
      </c>
      <c r="H20" s="22" t="s">
        <v>549</v>
      </c>
      <c r="I20" s="61">
        <v>10</v>
      </c>
      <c r="J20" s="21">
        <v>199</v>
      </c>
      <c r="K20" s="21">
        <f t="shared" si="517"/>
        <v>199</v>
      </c>
      <c r="L20" s="21">
        <f t="shared" si="518"/>
        <v>199</v>
      </c>
      <c r="M20" s="21">
        <f t="shared" si="519"/>
        <v>0</v>
      </c>
      <c r="N20" s="95">
        <f>VLOOKUP(D20,'WTG PH-III'!$D$5:$U$198,17,0)</f>
        <v>45752</v>
      </c>
      <c r="O20" s="95">
        <f>VLOOKUP(D20,'WTG PH-III'!$D$5:$U$198,18,0)</f>
        <v>45762</v>
      </c>
      <c r="P20" s="21">
        <f t="shared" si="520"/>
        <v>0</v>
      </c>
      <c r="Q20" s="21"/>
      <c r="R20" s="21">
        <f t="shared" si="521"/>
        <v>0</v>
      </c>
      <c r="S20" s="21"/>
      <c r="T20" s="21">
        <f t="shared" si="522"/>
        <v>0</v>
      </c>
      <c r="U20" s="21"/>
      <c r="V20" s="21">
        <f t="shared" si="523"/>
        <v>0</v>
      </c>
      <c r="W20" s="21"/>
      <c r="X20" s="21">
        <f t="shared" si="524"/>
        <v>0</v>
      </c>
      <c r="Y20" s="21"/>
      <c r="Z20" s="21">
        <f t="shared" si="525"/>
        <v>0</v>
      </c>
      <c r="AA20" s="21"/>
      <c r="AB20" s="21">
        <f t="shared" si="526"/>
        <v>0</v>
      </c>
      <c r="AC20" s="21"/>
      <c r="AD20" s="21">
        <f t="shared" si="527"/>
        <v>0</v>
      </c>
      <c r="AE20" s="21"/>
      <c r="AF20" s="21">
        <f t="shared" si="528"/>
        <v>0</v>
      </c>
      <c r="AG20" s="21"/>
      <c r="AH20" s="21">
        <f t="shared" si="529"/>
        <v>0</v>
      </c>
      <c r="AI20" s="21"/>
      <c r="AJ20" s="21">
        <f t="shared" si="530"/>
        <v>0</v>
      </c>
      <c r="AK20" s="21"/>
      <c r="AL20" s="21">
        <f t="shared" si="531"/>
        <v>0</v>
      </c>
      <c r="AM20" s="21"/>
      <c r="AN20" s="21">
        <f t="shared" si="532"/>
        <v>0</v>
      </c>
      <c r="AO20" s="21"/>
      <c r="AP20" s="21">
        <f t="shared" si="533"/>
        <v>0</v>
      </c>
      <c r="AQ20" s="21"/>
      <c r="AR20" s="21">
        <f t="shared" si="534"/>
        <v>0</v>
      </c>
      <c r="AS20" s="21"/>
      <c r="AT20" s="21">
        <f t="shared" si="535"/>
        <v>0</v>
      </c>
      <c r="AU20" s="21"/>
      <c r="AV20" s="21">
        <f t="shared" si="536"/>
        <v>0</v>
      </c>
      <c r="AW20" s="21"/>
      <c r="AX20" s="21">
        <f t="shared" si="537"/>
        <v>0</v>
      </c>
      <c r="AY20" s="21"/>
      <c r="AZ20" s="21">
        <f t="shared" si="538"/>
        <v>0</v>
      </c>
      <c r="BA20" s="21"/>
      <c r="BB20" s="21">
        <f t="shared" si="539"/>
        <v>0</v>
      </c>
      <c r="BC20" s="21"/>
      <c r="BD20" s="21">
        <f t="shared" si="540"/>
        <v>0</v>
      </c>
      <c r="BE20" s="21"/>
      <c r="BF20" s="21">
        <f t="shared" si="541"/>
        <v>0</v>
      </c>
      <c r="BG20" s="21"/>
      <c r="BH20" s="21">
        <f t="shared" si="542"/>
        <v>0</v>
      </c>
      <c r="BI20" s="21"/>
      <c r="BJ20" s="21">
        <f t="shared" si="543"/>
        <v>0</v>
      </c>
      <c r="BK20" s="21"/>
      <c r="BL20" s="21">
        <f t="shared" si="544"/>
        <v>0</v>
      </c>
      <c r="BM20" s="21"/>
      <c r="BN20" s="21">
        <f t="shared" si="545"/>
        <v>0</v>
      </c>
      <c r="BO20" s="21"/>
      <c r="BP20" s="21">
        <f t="shared" si="546"/>
        <v>0</v>
      </c>
      <c r="BQ20" s="21"/>
      <c r="BR20" s="21">
        <f t="shared" si="547"/>
        <v>0</v>
      </c>
      <c r="BS20" s="21"/>
      <c r="BT20" s="21">
        <f t="shared" si="548"/>
        <v>0</v>
      </c>
      <c r="BU20" s="21"/>
      <c r="BV20" s="21">
        <f t="shared" si="549"/>
        <v>0</v>
      </c>
      <c r="BW20" s="21"/>
      <c r="BX20" s="21">
        <f t="shared" si="550"/>
        <v>0</v>
      </c>
      <c r="BY20" s="21"/>
      <c r="BZ20" s="21">
        <f t="shared" si="551"/>
        <v>0</v>
      </c>
      <c r="CA20" s="21"/>
      <c r="CB20" s="21">
        <f t="shared" si="552"/>
        <v>0</v>
      </c>
      <c r="CC20" s="21"/>
      <c r="CD20" s="21">
        <f t="shared" si="553"/>
        <v>0</v>
      </c>
      <c r="CE20" s="21"/>
      <c r="CF20" s="21">
        <f t="shared" si="554"/>
        <v>0</v>
      </c>
      <c r="CG20" s="21"/>
      <c r="CH20" s="21">
        <f t="shared" si="555"/>
        <v>0</v>
      </c>
      <c r="CI20" s="21"/>
      <c r="CJ20" s="21">
        <f t="shared" si="556"/>
        <v>0</v>
      </c>
      <c r="CK20" s="21"/>
      <c r="CL20" s="21">
        <f t="shared" si="557"/>
        <v>0</v>
      </c>
      <c r="CM20" s="21"/>
      <c r="CN20" s="21">
        <f t="shared" si="558"/>
        <v>0</v>
      </c>
      <c r="CO20" s="21"/>
      <c r="CP20" s="21">
        <f t="shared" si="559"/>
        <v>0</v>
      </c>
      <c r="CQ20" s="21"/>
      <c r="CR20" s="21">
        <f t="shared" si="560"/>
        <v>0</v>
      </c>
      <c r="CS20" s="21"/>
      <c r="CT20" s="21">
        <f t="shared" si="561"/>
        <v>0</v>
      </c>
      <c r="CU20" s="21"/>
      <c r="CV20" s="21">
        <f t="shared" si="562"/>
        <v>0</v>
      </c>
      <c r="CW20" s="21"/>
      <c r="CX20" s="21">
        <f t="shared" si="563"/>
        <v>0</v>
      </c>
      <c r="CY20" s="21"/>
      <c r="CZ20" s="21">
        <f t="shared" si="564"/>
        <v>0</v>
      </c>
      <c r="DA20" s="21"/>
      <c r="DB20" s="21">
        <f t="shared" si="565"/>
        <v>0</v>
      </c>
      <c r="DC20" s="21"/>
      <c r="DD20" s="21">
        <f t="shared" si="566"/>
        <v>0</v>
      </c>
      <c r="DE20" s="21"/>
      <c r="DF20" s="21">
        <f t="shared" si="567"/>
        <v>0</v>
      </c>
      <c r="DG20" s="21"/>
      <c r="DH20" s="21">
        <f t="shared" si="568"/>
        <v>0</v>
      </c>
      <c r="DI20" s="21"/>
      <c r="DJ20" s="21">
        <f t="shared" si="569"/>
        <v>0</v>
      </c>
      <c r="DK20" s="21"/>
      <c r="DL20" s="21">
        <f t="shared" si="570"/>
        <v>0</v>
      </c>
      <c r="DM20" s="21"/>
      <c r="DN20" s="21">
        <f t="shared" si="571"/>
        <v>0</v>
      </c>
      <c r="DO20" s="21"/>
      <c r="DP20" s="21">
        <f t="shared" si="572"/>
        <v>0</v>
      </c>
      <c r="DQ20" s="21"/>
      <c r="DR20" s="21">
        <f t="shared" si="573"/>
        <v>0</v>
      </c>
      <c r="DS20" s="21"/>
      <c r="DT20" s="21">
        <f t="shared" si="574"/>
        <v>0</v>
      </c>
      <c r="DU20" s="21"/>
      <c r="DV20" s="21">
        <f t="shared" si="575"/>
        <v>0</v>
      </c>
      <c r="DW20" s="21"/>
      <c r="DX20" s="21">
        <f t="shared" si="576"/>
        <v>0</v>
      </c>
      <c r="DY20" s="21"/>
      <c r="DZ20" s="21">
        <f t="shared" si="577"/>
        <v>0</v>
      </c>
      <c r="EA20" s="21"/>
      <c r="EB20" s="21">
        <f t="shared" si="578"/>
        <v>0</v>
      </c>
      <c r="EC20" s="21"/>
      <c r="ED20" s="21">
        <f t="shared" si="579"/>
        <v>0</v>
      </c>
      <c r="EE20" s="21"/>
      <c r="EF20" s="21">
        <f t="shared" si="580"/>
        <v>0</v>
      </c>
      <c r="EG20" s="21"/>
      <c r="EH20" s="21">
        <f t="shared" si="581"/>
        <v>0</v>
      </c>
      <c r="EI20" s="21"/>
      <c r="EJ20" s="21">
        <f t="shared" si="582"/>
        <v>0</v>
      </c>
      <c r="EK20" s="21"/>
      <c r="EL20" s="21">
        <f t="shared" si="583"/>
        <v>0</v>
      </c>
      <c r="EM20" s="21"/>
      <c r="EN20" s="21">
        <f t="shared" si="584"/>
        <v>0</v>
      </c>
      <c r="EO20" s="21"/>
      <c r="EP20" s="21">
        <f t="shared" si="585"/>
        <v>0</v>
      </c>
      <c r="EQ20" s="21"/>
      <c r="ER20" s="21">
        <f t="shared" si="586"/>
        <v>0</v>
      </c>
      <c r="ES20" s="21"/>
      <c r="ET20" s="21">
        <f t="shared" si="587"/>
        <v>0</v>
      </c>
      <c r="EU20" s="21"/>
      <c r="EV20" s="21">
        <f t="shared" si="588"/>
        <v>0</v>
      </c>
      <c r="EW20" s="21"/>
      <c r="EX20" s="21">
        <f t="shared" si="589"/>
        <v>0</v>
      </c>
      <c r="EY20" s="21"/>
      <c r="EZ20" s="21">
        <f t="shared" si="590"/>
        <v>0</v>
      </c>
      <c r="FA20" s="21"/>
      <c r="FB20" s="21">
        <f t="shared" si="591"/>
        <v>0</v>
      </c>
      <c r="FC20" s="21"/>
      <c r="FD20" s="21">
        <f t="shared" si="592"/>
        <v>0</v>
      </c>
      <c r="FE20" s="21"/>
      <c r="FF20" s="21">
        <f t="shared" si="593"/>
        <v>0</v>
      </c>
      <c r="FG20" s="21"/>
      <c r="FH20" s="21">
        <f t="shared" si="594"/>
        <v>0</v>
      </c>
      <c r="FI20" s="21"/>
      <c r="FJ20" s="21">
        <f t="shared" si="595"/>
        <v>0</v>
      </c>
      <c r="FK20" s="21"/>
      <c r="FL20" s="21">
        <f t="shared" si="596"/>
        <v>0</v>
      </c>
      <c r="FM20" s="21"/>
      <c r="FN20" s="21">
        <f t="shared" si="597"/>
        <v>0</v>
      </c>
      <c r="FO20" s="21"/>
      <c r="FP20" s="21">
        <f t="shared" si="598"/>
        <v>0</v>
      </c>
      <c r="FQ20" s="21"/>
      <c r="FR20" s="21">
        <f t="shared" si="599"/>
        <v>0</v>
      </c>
      <c r="FS20" s="21"/>
      <c r="FT20" s="21">
        <f t="shared" si="600"/>
        <v>0</v>
      </c>
      <c r="FU20" s="21"/>
      <c r="FV20" s="21">
        <f t="shared" si="601"/>
        <v>0</v>
      </c>
      <c r="FW20" s="21"/>
      <c r="FX20" s="21">
        <f t="shared" si="602"/>
        <v>0</v>
      </c>
      <c r="FY20" s="21"/>
      <c r="FZ20" s="21">
        <f t="shared" si="603"/>
        <v>0</v>
      </c>
      <c r="GA20" s="21"/>
      <c r="GB20" s="21">
        <f t="shared" si="604"/>
        <v>0</v>
      </c>
      <c r="GC20" s="21"/>
      <c r="GD20" s="21">
        <f t="shared" si="605"/>
        <v>0</v>
      </c>
      <c r="GE20" s="21"/>
      <c r="GF20" s="21">
        <f t="shared" si="606"/>
        <v>0</v>
      </c>
      <c r="GG20" s="21"/>
      <c r="GH20" s="21">
        <f t="shared" si="607"/>
        <v>0</v>
      </c>
      <c r="GI20" s="21"/>
      <c r="GJ20" s="21">
        <f t="shared" si="608"/>
        <v>0</v>
      </c>
      <c r="GK20" s="21"/>
      <c r="GL20" s="21">
        <f t="shared" si="609"/>
        <v>0</v>
      </c>
      <c r="GM20" s="21"/>
      <c r="GN20" s="21">
        <f t="shared" si="610"/>
        <v>0</v>
      </c>
      <c r="GO20" s="21"/>
      <c r="GP20" s="21">
        <f t="shared" si="611"/>
        <v>0</v>
      </c>
      <c r="GQ20" s="21"/>
      <c r="GR20" s="21">
        <f t="shared" si="612"/>
        <v>0</v>
      </c>
      <c r="GS20" s="21"/>
      <c r="GT20" s="21">
        <f t="shared" si="613"/>
        <v>0</v>
      </c>
      <c r="GU20" s="21"/>
      <c r="GV20" s="21">
        <f t="shared" si="614"/>
        <v>0</v>
      </c>
      <c r="GW20" s="21"/>
      <c r="GX20" s="21">
        <f t="shared" si="615"/>
        <v>0</v>
      </c>
      <c r="GY20" s="21"/>
      <c r="GZ20" s="21">
        <f t="shared" si="616"/>
        <v>0</v>
      </c>
      <c r="HA20" s="21"/>
      <c r="HB20" s="21">
        <f t="shared" si="617"/>
        <v>0</v>
      </c>
      <c r="HC20" s="21"/>
      <c r="HD20" s="21">
        <f t="shared" si="618"/>
        <v>0</v>
      </c>
      <c r="HE20" s="21"/>
      <c r="HF20" s="21">
        <f t="shared" si="619"/>
        <v>0</v>
      </c>
      <c r="HG20" s="21"/>
      <c r="HH20" s="21">
        <f t="shared" si="620"/>
        <v>0</v>
      </c>
      <c r="HI20" s="21"/>
      <c r="HJ20" s="21">
        <f t="shared" si="621"/>
        <v>0</v>
      </c>
      <c r="HK20" s="21">
        <v>11</v>
      </c>
      <c r="HL20" s="21">
        <f t="shared" si="622"/>
        <v>0</v>
      </c>
      <c r="HM20" s="21"/>
      <c r="HN20" s="21">
        <f t="shared" si="623"/>
        <v>0</v>
      </c>
      <c r="HO20" s="21"/>
      <c r="HP20" s="21">
        <f t="shared" si="624"/>
        <v>0</v>
      </c>
      <c r="HQ20" s="21"/>
      <c r="HR20" s="21">
        <f t="shared" si="625"/>
        <v>0</v>
      </c>
      <c r="HS20" s="21"/>
      <c r="HT20" s="21">
        <f t="shared" si="626"/>
        <v>0</v>
      </c>
      <c r="HU20" s="21"/>
      <c r="HV20" s="21">
        <f t="shared" si="627"/>
        <v>0</v>
      </c>
      <c r="HW20" s="21"/>
      <c r="HX20" s="21">
        <f t="shared" si="628"/>
        <v>18.09090909090909</v>
      </c>
      <c r="HY20" s="21"/>
      <c r="HZ20" s="21">
        <f t="shared" si="629"/>
        <v>18.09090909090909</v>
      </c>
      <c r="IA20" s="21"/>
      <c r="IB20" s="21">
        <f t="shared" si="630"/>
        <v>18.09090909090909</v>
      </c>
      <c r="IC20" s="21"/>
      <c r="ID20" s="21">
        <f t="shared" si="631"/>
        <v>18.09090909090909</v>
      </c>
      <c r="IE20" s="21"/>
      <c r="IF20" s="21">
        <f t="shared" si="632"/>
        <v>18.09090909090909</v>
      </c>
      <c r="IG20" s="21"/>
      <c r="IH20" s="21">
        <f t="shared" si="633"/>
        <v>18.09090909090909</v>
      </c>
      <c r="II20" s="21"/>
      <c r="IJ20" s="21">
        <f t="shared" si="634"/>
        <v>18.09090909090909</v>
      </c>
      <c r="IK20" s="21"/>
      <c r="IL20" s="21">
        <f t="shared" si="635"/>
        <v>18.09090909090909</v>
      </c>
      <c r="IM20" s="21"/>
      <c r="IN20" s="21">
        <f t="shared" si="636"/>
        <v>18.09090909090909</v>
      </c>
      <c r="IO20" s="21"/>
      <c r="IP20" s="21">
        <f t="shared" si="637"/>
        <v>18.09090909090909</v>
      </c>
      <c r="IQ20" s="21"/>
      <c r="IR20" s="21">
        <f t="shared" si="638"/>
        <v>18.09090909090909</v>
      </c>
      <c r="IS20" s="21"/>
      <c r="IT20" s="21">
        <f t="shared" si="639"/>
        <v>0</v>
      </c>
      <c r="IU20" s="21"/>
      <c r="IV20" s="21">
        <f t="shared" si="640"/>
        <v>0</v>
      </c>
      <c r="IW20" s="21"/>
      <c r="IX20" s="21">
        <f t="shared" si="641"/>
        <v>0</v>
      </c>
      <c r="IY20" s="21"/>
      <c r="IZ20" s="21">
        <f t="shared" si="642"/>
        <v>0</v>
      </c>
      <c r="JA20" s="21"/>
      <c r="JB20" s="21">
        <f t="shared" si="643"/>
        <v>0</v>
      </c>
      <c r="JC20" s="21"/>
      <c r="JD20" s="21">
        <f t="shared" si="644"/>
        <v>0</v>
      </c>
      <c r="JE20" s="21"/>
      <c r="JF20" s="21">
        <f t="shared" si="645"/>
        <v>0</v>
      </c>
      <c r="JG20" s="21"/>
      <c r="JH20" s="21">
        <f t="shared" si="646"/>
        <v>0</v>
      </c>
      <c r="JI20" s="21"/>
      <c r="JJ20" s="21">
        <f t="shared" si="647"/>
        <v>0</v>
      </c>
      <c r="JK20" s="21"/>
      <c r="JL20" s="21">
        <f t="shared" si="648"/>
        <v>0</v>
      </c>
      <c r="JM20" s="21"/>
      <c r="JN20" s="21">
        <f t="shared" si="649"/>
        <v>0</v>
      </c>
      <c r="JO20" s="21"/>
      <c r="JP20" s="21">
        <f t="shared" si="650"/>
        <v>0</v>
      </c>
      <c r="JQ20" s="21"/>
      <c r="JR20" s="21">
        <f t="shared" si="651"/>
        <v>0</v>
      </c>
      <c r="JS20" s="21"/>
      <c r="JT20" s="21">
        <f t="shared" si="652"/>
        <v>0</v>
      </c>
      <c r="JU20" s="21"/>
      <c r="JV20" s="21">
        <f t="shared" si="653"/>
        <v>0</v>
      </c>
      <c r="JW20" s="21"/>
      <c r="JX20" s="21">
        <f t="shared" si="654"/>
        <v>0</v>
      </c>
      <c r="JY20" s="21"/>
      <c r="JZ20" s="21">
        <f t="shared" si="655"/>
        <v>0</v>
      </c>
      <c r="KA20" s="21"/>
      <c r="KB20" s="21">
        <f t="shared" si="656"/>
        <v>0</v>
      </c>
      <c r="KC20" s="21"/>
      <c r="KD20" s="21">
        <f t="shared" si="657"/>
        <v>0</v>
      </c>
      <c r="KE20" s="21"/>
      <c r="KF20" s="21">
        <f t="shared" si="658"/>
        <v>0</v>
      </c>
      <c r="KG20" s="21"/>
      <c r="KH20" s="21">
        <f t="shared" si="659"/>
        <v>0</v>
      </c>
      <c r="KI20" s="21"/>
      <c r="KJ20" s="21">
        <f t="shared" si="660"/>
        <v>0</v>
      </c>
      <c r="KK20" s="21"/>
      <c r="KL20" s="21">
        <f t="shared" si="661"/>
        <v>0</v>
      </c>
      <c r="KM20" s="21"/>
      <c r="KN20" s="21">
        <f t="shared" si="662"/>
        <v>0</v>
      </c>
      <c r="KO20" s="21"/>
      <c r="KP20" s="21">
        <f t="shared" si="663"/>
        <v>0</v>
      </c>
      <c r="KQ20" s="21"/>
      <c r="KR20" s="21">
        <f t="shared" si="664"/>
        <v>0</v>
      </c>
      <c r="KS20" s="21"/>
      <c r="KT20" s="21">
        <f t="shared" si="665"/>
        <v>0</v>
      </c>
      <c r="KU20" s="21"/>
      <c r="KV20" s="21">
        <f t="shared" si="666"/>
        <v>0</v>
      </c>
      <c r="KW20" s="21"/>
      <c r="KX20" s="21">
        <f t="shared" si="667"/>
        <v>0</v>
      </c>
      <c r="KY20" s="21"/>
      <c r="KZ20" s="21">
        <f t="shared" si="668"/>
        <v>0</v>
      </c>
      <c r="LA20" s="21"/>
      <c r="LB20" s="21">
        <f t="shared" si="669"/>
        <v>0</v>
      </c>
      <c r="LC20" s="21"/>
      <c r="LD20" s="21">
        <f t="shared" si="670"/>
        <v>0</v>
      </c>
      <c r="LE20" s="21"/>
      <c r="LF20" s="21">
        <f t="shared" si="671"/>
        <v>0</v>
      </c>
      <c r="LG20" s="21"/>
      <c r="LH20" s="21">
        <f t="shared" si="672"/>
        <v>0</v>
      </c>
      <c r="LI20" s="21">
        <v>14</v>
      </c>
      <c r="LJ20" s="21">
        <f t="shared" si="673"/>
        <v>0</v>
      </c>
      <c r="LK20" s="21">
        <v>30</v>
      </c>
      <c r="LL20" s="21">
        <f t="shared" si="674"/>
        <v>0</v>
      </c>
      <c r="LM20" s="21">
        <v>24</v>
      </c>
      <c r="LN20" s="21">
        <f t="shared" si="675"/>
        <v>0</v>
      </c>
      <c r="LO20" s="21">
        <v>34</v>
      </c>
      <c r="LP20" s="21">
        <f t="shared" si="676"/>
        <v>0</v>
      </c>
      <c r="LQ20" s="21">
        <v>31</v>
      </c>
      <c r="LR20" s="21">
        <f t="shared" si="677"/>
        <v>0</v>
      </c>
      <c r="LS20" s="21">
        <v>21</v>
      </c>
      <c r="LT20" s="21">
        <f t="shared" si="678"/>
        <v>0</v>
      </c>
      <c r="LU20" s="21"/>
      <c r="LV20" s="21">
        <f t="shared" si="679"/>
        <v>0</v>
      </c>
      <c r="LW20" s="21">
        <v>28</v>
      </c>
      <c r="LX20" s="21">
        <f t="shared" si="680"/>
        <v>0</v>
      </c>
      <c r="LY20" s="21">
        <v>2</v>
      </c>
      <c r="LZ20" s="21">
        <f t="shared" si="681"/>
        <v>0</v>
      </c>
      <c r="MA20" s="21">
        <v>4</v>
      </c>
      <c r="MB20" s="21">
        <f t="shared" si="682"/>
        <v>0</v>
      </c>
      <c r="MC20" s="21"/>
      <c r="MD20" s="21">
        <f t="shared" si="683"/>
        <v>0</v>
      </c>
      <c r="ME20" s="21"/>
      <c r="MF20" s="21">
        <f t="shared" si="684"/>
        <v>0</v>
      </c>
      <c r="MG20" s="21"/>
      <c r="MH20" s="21">
        <f t="shared" si="685"/>
        <v>0</v>
      </c>
      <c r="MI20" s="21"/>
      <c r="MJ20" s="21">
        <f t="shared" si="686"/>
        <v>0</v>
      </c>
      <c r="MK20" s="21"/>
      <c r="ML20" s="21">
        <f t="shared" si="687"/>
        <v>0</v>
      </c>
      <c r="MM20" s="21"/>
      <c r="MN20" s="21">
        <f t="shared" si="688"/>
        <v>0</v>
      </c>
      <c r="MO20" s="21"/>
      <c r="MP20" s="21">
        <f t="shared" si="689"/>
        <v>0</v>
      </c>
      <c r="MQ20" s="21"/>
      <c r="MR20" s="21">
        <f t="shared" si="690"/>
        <v>0</v>
      </c>
      <c r="MS20" s="21"/>
      <c r="MT20" s="21">
        <f t="shared" si="691"/>
        <v>0</v>
      </c>
      <c r="MU20" s="21"/>
      <c r="MV20" s="21">
        <f t="shared" si="692"/>
        <v>0</v>
      </c>
      <c r="MW20" s="21"/>
      <c r="MX20" s="21">
        <f t="shared" si="693"/>
        <v>0</v>
      </c>
      <c r="MY20" s="21"/>
      <c r="MZ20" s="21">
        <f t="shared" si="694"/>
        <v>0</v>
      </c>
      <c r="NA20" s="21"/>
      <c r="NB20" s="21">
        <f t="shared" si="695"/>
        <v>0</v>
      </c>
      <c r="NC20" s="21"/>
      <c r="ND20" s="21">
        <f t="shared" si="696"/>
        <v>0</v>
      </c>
      <c r="NE20" s="21"/>
      <c r="NF20" s="21">
        <f t="shared" si="697"/>
        <v>0</v>
      </c>
      <c r="NG20" s="21"/>
      <c r="NH20" s="21">
        <f t="shared" si="698"/>
        <v>0</v>
      </c>
      <c r="NI20" s="21"/>
      <c r="NJ20" s="21">
        <f t="shared" si="699"/>
        <v>0</v>
      </c>
      <c r="NK20" s="21"/>
      <c r="NL20" s="21">
        <f t="shared" si="700"/>
        <v>0</v>
      </c>
      <c r="NM20" s="21"/>
      <c r="NN20" s="21">
        <f t="shared" si="701"/>
        <v>0</v>
      </c>
      <c r="NO20" s="21"/>
      <c r="NP20" s="21">
        <f t="shared" si="702"/>
        <v>0</v>
      </c>
      <c r="NQ20" s="21"/>
      <c r="NR20" s="21">
        <f t="shared" si="703"/>
        <v>0</v>
      </c>
      <c r="NS20" s="21"/>
      <c r="NT20" s="21">
        <f t="shared" si="704"/>
        <v>0</v>
      </c>
      <c r="NU20" s="21"/>
      <c r="NV20" s="21">
        <f t="shared" si="705"/>
        <v>0</v>
      </c>
      <c r="NW20" s="21"/>
      <c r="NX20" s="21">
        <f t="shared" si="706"/>
        <v>0</v>
      </c>
      <c r="NY20" s="21"/>
      <c r="NZ20" s="21">
        <f t="shared" si="707"/>
        <v>0</v>
      </c>
      <c r="OA20" s="21"/>
      <c r="OB20" s="21">
        <f t="shared" si="708"/>
        <v>0</v>
      </c>
      <c r="OC20" s="21"/>
      <c r="OD20" s="21">
        <f t="shared" si="709"/>
        <v>0</v>
      </c>
      <c r="OE20" s="21"/>
      <c r="OF20" s="21">
        <f t="shared" si="710"/>
        <v>0</v>
      </c>
      <c r="OG20" s="21"/>
      <c r="OH20" s="21">
        <f t="shared" si="711"/>
        <v>0</v>
      </c>
      <c r="OI20" s="21"/>
      <c r="OJ20" s="21">
        <f t="shared" si="712"/>
        <v>0</v>
      </c>
      <c r="OK20" s="21"/>
      <c r="OL20" s="21">
        <f t="shared" si="713"/>
        <v>0</v>
      </c>
      <c r="OM20" s="21"/>
      <c r="ON20" s="21">
        <f t="shared" si="714"/>
        <v>0</v>
      </c>
      <c r="OO20" s="21"/>
      <c r="OP20" s="21">
        <f t="shared" si="714"/>
        <v>0</v>
      </c>
      <c r="OQ20" s="21"/>
      <c r="OR20" s="21">
        <f t="shared" si="714"/>
        <v>0</v>
      </c>
      <c r="OS20" s="21"/>
      <c r="OT20" s="21">
        <f t="shared" si="714"/>
        <v>0</v>
      </c>
      <c r="OU20" s="21"/>
      <c r="OV20" s="21">
        <f t="shared" si="714"/>
        <v>0</v>
      </c>
      <c r="OW20" s="21"/>
      <c r="OX20" s="21">
        <f t="shared" si="714"/>
        <v>0</v>
      </c>
      <c r="OY20" s="21"/>
      <c r="OZ20" s="21">
        <f t="shared" si="714"/>
        <v>0</v>
      </c>
      <c r="PA20" s="21"/>
      <c r="PB20" s="21">
        <f t="shared" si="715"/>
        <v>0</v>
      </c>
      <c r="PC20" s="21"/>
      <c r="PD20" s="21">
        <f t="shared" si="715"/>
        <v>0</v>
      </c>
      <c r="PE20" s="21"/>
      <c r="PF20" s="21">
        <f t="shared" si="715"/>
        <v>0</v>
      </c>
      <c r="PG20" s="21"/>
      <c r="PH20" s="21">
        <f t="shared" si="715"/>
        <v>0</v>
      </c>
      <c r="PI20" s="21"/>
      <c r="PJ20" s="21">
        <f t="shared" si="715"/>
        <v>0</v>
      </c>
      <c r="PK20" s="21"/>
      <c r="PL20" s="21">
        <f t="shared" si="715"/>
        <v>0</v>
      </c>
      <c r="PM20" s="21"/>
      <c r="PN20" s="21">
        <f t="shared" si="716"/>
        <v>0</v>
      </c>
      <c r="PO20" s="21"/>
      <c r="PP20" s="21">
        <f t="shared" si="716"/>
        <v>0</v>
      </c>
      <c r="PQ20" s="21"/>
      <c r="PR20" s="21">
        <f t="shared" si="716"/>
        <v>0</v>
      </c>
      <c r="PS20" s="21"/>
      <c r="PT20" s="21">
        <f t="shared" si="716"/>
        <v>0</v>
      </c>
      <c r="PU20" s="21"/>
      <c r="PV20" s="21">
        <f t="shared" si="716"/>
        <v>0</v>
      </c>
      <c r="PW20" s="21"/>
      <c r="PX20" s="21">
        <f t="shared" si="716"/>
        <v>0</v>
      </c>
      <c r="PY20" s="21"/>
      <c r="PZ20" s="21">
        <f t="shared" si="717"/>
        <v>0</v>
      </c>
      <c r="QA20" s="21"/>
      <c r="QB20" s="21">
        <f t="shared" si="717"/>
        <v>0</v>
      </c>
      <c r="QC20" s="21"/>
      <c r="QD20" s="21">
        <f t="shared" si="717"/>
        <v>0</v>
      </c>
      <c r="QE20" s="21"/>
      <c r="QF20" s="21">
        <f t="shared" si="717"/>
        <v>0</v>
      </c>
      <c r="QG20" s="21"/>
      <c r="QH20" s="21">
        <f t="shared" si="717"/>
        <v>0</v>
      </c>
      <c r="QI20" s="21"/>
      <c r="QJ20" s="21">
        <f t="shared" si="717"/>
        <v>0</v>
      </c>
      <c r="QK20" s="21"/>
      <c r="QL20" s="21">
        <f t="shared" si="718"/>
        <v>0</v>
      </c>
      <c r="QM20" s="21"/>
      <c r="QN20" s="21">
        <f t="shared" si="718"/>
        <v>0</v>
      </c>
      <c r="QO20" s="21"/>
      <c r="QP20" s="21">
        <f t="shared" si="718"/>
        <v>0</v>
      </c>
      <c r="QQ20" s="21"/>
      <c r="QR20" s="21">
        <f t="shared" si="718"/>
        <v>0</v>
      </c>
      <c r="QS20" s="21"/>
      <c r="QT20" s="21">
        <f t="shared" si="718"/>
        <v>0</v>
      </c>
      <c r="QU20" s="21"/>
      <c r="QV20" s="21">
        <f t="shared" si="718"/>
        <v>0</v>
      </c>
      <c r="QW20" s="21"/>
      <c r="QX20" s="21">
        <f t="shared" si="719"/>
        <v>0</v>
      </c>
      <c r="QY20" s="21"/>
      <c r="QZ20" s="21">
        <f t="shared" si="719"/>
        <v>0</v>
      </c>
      <c r="RA20" s="21"/>
      <c r="RB20" s="21">
        <f t="shared" si="719"/>
        <v>0</v>
      </c>
      <c r="RC20" s="21"/>
      <c r="RD20" s="21">
        <f t="shared" si="719"/>
        <v>0</v>
      </c>
      <c r="RE20" s="21"/>
      <c r="RF20" s="21">
        <f t="shared" si="719"/>
        <v>0</v>
      </c>
      <c r="RG20" s="21"/>
      <c r="RH20" s="21">
        <f t="shared" si="719"/>
        <v>0</v>
      </c>
      <c r="RI20" s="21"/>
      <c r="RJ20" s="21">
        <f t="shared" si="720"/>
        <v>0</v>
      </c>
      <c r="RK20" s="21"/>
      <c r="RL20" s="21">
        <f t="shared" si="721"/>
        <v>0</v>
      </c>
      <c r="RM20" s="21"/>
      <c r="RN20" s="21">
        <f t="shared" si="722"/>
        <v>0</v>
      </c>
      <c r="RO20" s="21"/>
      <c r="RP20" s="21">
        <f t="shared" si="723"/>
        <v>0</v>
      </c>
      <c r="RQ20" s="21"/>
      <c r="RR20" s="21">
        <f t="shared" si="724"/>
        <v>0</v>
      </c>
      <c r="RS20" s="21"/>
      <c r="RT20" s="21">
        <f t="shared" si="725"/>
        <v>0</v>
      </c>
      <c r="RU20" s="21"/>
      <c r="RV20" s="21">
        <f t="shared" si="726"/>
        <v>0</v>
      </c>
      <c r="RW20" s="21"/>
      <c r="RX20" s="21">
        <f t="shared" si="727"/>
        <v>0</v>
      </c>
      <c r="RY20" s="21"/>
      <c r="RZ20" s="21">
        <f t="shared" si="728"/>
        <v>0</v>
      </c>
      <c r="SA20" s="21"/>
      <c r="SB20" s="21">
        <f t="shared" si="729"/>
        <v>0</v>
      </c>
      <c r="SC20" s="21"/>
      <c r="SD20" s="21">
        <f t="shared" si="730"/>
        <v>0</v>
      </c>
      <c r="SE20" s="21"/>
      <c r="SF20" s="21">
        <f t="shared" si="731"/>
        <v>0</v>
      </c>
      <c r="SG20" s="21"/>
      <c r="SH20" s="21">
        <f t="shared" si="732"/>
        <v>0</v>
      </c>
      <c r="SI20" s="21"/>
      <c r="SJ20" s="21">
        <f t="shared" si="733"/>
        <v>0</v>
      </c>
      <c r="SK20" s="21"/>
      <c r="SL20" s="21">
        <f t="shared" si="734"/>
        <v>0</v>
      </c>
      <c r="SM20" s="21"/>
      <c r="SN20" s="21">
        <f t="shared" si="735"/>
        <v>0</v>
      </c>
      <c r="SO20" s="21"/>
      <c r="SP20" s="21">
        <f t="shared" si="736"/>
        <v>0</v>
      </c>
      <c r="SQ20" s="21"/>
      <c r="SR20" s="21">
        <f t="shared" si="737"/>
        <v>0</v>
      </c>
      <c r="SS20" s="21"/>
      <c r="ST20" s="21">
        <f t="shared" si="738"/>
        <v>0</v>
      </c>
      <c r="SU20" s="21"/>
      <c r="SV20" s="21">
        <f t="shared" si="739"/>
        <v>0</v>
      </c>
      <c r="SW20" s="21"/>
      <c r="SX20" s="21">
        <f t="shared" si="740"/>
        <v>0</v>
      </c>
      <c r="SY20" s="21"/>
      <c r="SZ20" s="21">
        <f t="shared" si="741"/>
        <v>0</v>
      </c>
      <c r="TA20" s="21"/>
      <c r="TB20" s="21">
        <f t="shared" si="742"/>
        <v>0</v>
      </c>
      <c r="TC20" s="21"/>
      <c r="TD20" s="21">
        <f t="shared" si="743"/>
        <v>0</v>
      </c>
      <c r="TE20" s="21"/>
      <c r="TF20" s="21">
        <f t="shared" si="744"/>
        <v>0</v>
      </c>
      <c r="TG20" s="21"/>
      <c r="TH20" s="21">
        <f t="shared" si="745"/>
        <v>0</v>
      </c>
      <c r="TI20" s="21"/>
      <c r="TJ20" s="21">
        <f t="shared" si="746"/>
        <v>0</v>
      </c>
      <c r="TK20" s="21"/>
      <c r="TL20" s="21">
        <f t="shared" si="747"/>
        <v>0</v>
      </c>
      <c r="TM20" s="21"/>
      <c r="TN20" s="21">
        <f t="shared" si="748"/>
        <v>0</v>
      </c>
      <c r="TO20" s="21"/>
      <c r="TP20" s="21">
        <f t="shared" si="749"/>
        <v>0</v>
      </c>
      <c r="TQ20" s="21"/>
      <c r="TR20" s="21">
        <f t="shared" si="750"/>
        <v>0</v>
      </c>
      <c r="TS20" s="21"/>
      <c r="TT20" s="21">
        <f t="shared" si="751"/>
        <v>0</v>
      </c>
      <c r="TU20" s="21"/>
      <c r="TV20" s="21">
        <f t="shared" si="752"/>
        <v>0</v>
      </c>
      <c r="TW20" s="21"/>
      <c r="TX20" s="21">
        <f t="shared" si="753"/>
        <v>0</v>
      </c>
      <c r="TY20" s="21"/>
      <c r="TZ20" s="21">
        <f t="shared" si="754"/>
        <v>0</v>
      </c>
      <c r="UA20" s="21"/>
      <c r="UB20" s="21">
        <f t="shared" si="755"/>
        <v>0</v>
      </c>
      <c r="UC20" s="21"/>
      <c r="UD20" s="21">
        <f t="shared" si="756"/>
        <v>0</v>
      </c>
      <c r="UE20" s="21"/>
      <c r="UF20" s="21">
        <f t="shared" si="757"/>
        <v>0</v>
      </c>
      <c r="UG20" s="21"/>
      <c r="UH20" s="21">
        <f t="shared" si="758"/>
        <v>0</v>
      </c>
      <c r="UI20" s="21"/>
      <c r="UJ20" s="21">
        <f t="shared" si="759"/>
        <v>0</v>
      </c>
      <c r="UK20" s="21"/>
      <c r="UL20" s="21">
        <f t="shared" si="760"/>
        <v>0</v>
      </c>
      <c r="UM20" s="21"/>
      <c r="UN20" s="21">
        <f t="shared" si="761"/>
        <v>0</v>
      </c>
      <c r="UO20" s="21"/>
      <c r="UP20" s="21">
        <f t="shared" si="762"/>
        <v>0</v>
      </c>
      <c r="UQ20" s="21"/>
      <c r="UR20" s="21">
        <f t="shared" si="763"/>
        <v>0</v>
      </c>
      <c r="US20" s="21"/>
      <c r="UT20" s="21">
        <f t="shared" si="764"/>
        <v>0</v>
      </c>
      <c r="UU20" s="21"/>
      <c r="UV20" s="21">
        <f t="shared" si="765"/>
        <v>0</v>
      </c>
      <c r="UW20" s="21"/>
      <c r="UX20" s="21">
        <f t="shared" si="766"/>
        <v>0</v>
      </c>
      <c r="UY20" s="21"/>
      <c r="UZ20" s="21">
        <f t="shared" si="767"/>
        <v>0</v>
      </c>
      <c r="VA20" s="21"/>
      <c r="VB20" s="21">
        <f t="shared" si="768"/>
        <v>0</v>
      </c>
      <c r="VC20" s="21"/>
      <c r="VD20" s="21">
        <f t="shared" si="769"/>
        <v>0</v>
      </c>
      <c r="VE20" s="21"/>
      <c r="VF20" s="21">
        <f t="shared" si="770"/>
        <v>0</v>
      </c>
      <c r="VG20" s="21"/>
      <c r="VH20" s="21">
        <f t="shared" si="771"/>
        <v>0</v>
      </c>
      <c r="VI20" s="21"/>
      <c r="VJ20" s="21">
        <f t="shared" si="772"/>
        <v>0</v>
      </c>
      <c r="VK20" s="21"/>
      <c r="VL20" s="21">
        <f t="shared" si="773"/>
        <v>0</v>
      </c>
      <c r="VM20" s="21"/>
      <c r="VN20" s="21">
        <f t="shared" si="774"/>
        <v>0</v>
      </c>
      <c r="VO20" s="21"/>
      <c r="VP20" s="21">
        <f t="shared" si="775"/>
        <v>0</v>
      </c>
      <c r="VQ20" s="21"/>
      <c r="VR20" s="21">
        <f t="shared" si="714"/>
        <v>0</v>
      </c>
      <c r="VS20" s="21"/>
      <c r="VT20" s="21">
        <f t="shared" si="776"/>
        <v>0</v>
      </c>
      <c r="VU20" s="21"/>
      <c r="VV20" s="21">
        <f t="shared" si="776"/>
        <v>0</v>
      </c>
      <c r="VW20" s="21"/>
      <c r="VX20" s="21">
        <f t="shared" si="777"/>
        <v>0</v>
      </c>
      <c r="VY20" s="21"/>
      <c r="VZ20" s="21">
        <f t="shared" si="777"/>
        <v>0</v>
      </c>
      <c r="WA20" s="21"/>
      <c r="WB20" s="21">
        <f t="shared" si="777"/>
        <v>0</v>
      </c>
      <c r="WC20" s="21"/>
      <c r="WD20" s="21">
        <f t="shared" si="777"/>
        <v>0</v>
      </c>
      <c r="WE20" s="21"/>
      <c r="WF20" s="21">
        <f t="shared" si="777"/>
        <v>0</v>
      </c>
      <c r="WG20" s="21"/>
      <c r="WH20" s="21">
        <f t="shared" si="777"/>
        <v>0</v>
      </c>
      <c r="WI20" s="21"/>
      <c r="WJ20" s="21">
        <f t="shared" si="777"/>
        <v>0</v>
      </c>
      <c r="WK20" s="21"/>
      <c r="WL20" s="21">
        <f t="shared" si="777"/>
        <v>0</v>
      </c>
      <c r="WM20" s="21"/>
      <c r="WN20" s="21">
        <f t="shared" si="778"/>
        <v>0</v>
      </c>
      <c r="WO20" s="21"/>
      <c r="WP20" s="21">
        <f t="shared" si="778"/>
        <v>0</v>
      </c>
      <c r="WQ20" s="21"/>
      <c r="WR20" s="21">
        <f t="shared" si="778"/>
        <v>0</v>
      </c>
      <c r="WS20" s="21"/>
      <c r="WT20" s="21">
        <f t="shared" si="778"/>
        <v>0</v>
      </c>
      <c r="WU20" s="21"/>
      <c r="WV20" s="21">
        <f t="shared" si="778"/>
        <v>0</v>
      </c>
      <c r="WW20" s="21"/>
      <c r="WX20" s="21">
        <f t="shared" si="778"/>
        <v>0</v>
      </c>
      <c r="WY20" s="21"/>
      <c r="WZ20" s="21">
        <f t="shared" si="778"/>
        <v>0</v>
      </c>
      <c r="XA20" s="21"/>
      <c r="XB20" s="21">
        <f t="shared" si="778"/>
        <v>0</v>
      </c>
      <c r="XC20" s="21"/>
      <c r="XD20" s="21">
        <f t="shared" si="779"/>
        <v>0</v>
      </c>
      <c r="XE20" s="21"/>
      <c r="XF20" s="21">
        <f t="shared" si="779"/>
        <v>0</v>
      </c>
      <c r="XG20" s="21"/>
      <c r="XH20" s="21">
        <f t="shared" si="779"/>
        <v>0</v>
      </c>
      <c r="XI20" s="21"/>
      <c r="XJ20" s="21">
        <f t="shared" si="779"/>
        <v>0</v>
      </c>
      <c r="XK20" s="21"/>
      <c r="XL20" s="21">
        <f t="shared" si="779"/>
        <v>0</v>
      </c>
      <c r="XM20" s="21"/>
      <c r="XN20" s="21">
        <f t="shared" si="779"/>
        <v>0</v>
      </c>
      <c r="XO20" s="21"/>
      <c r="XP20" s="21">
        <f t="shared" si="779"/>
        <v>0</v>
      </c>
      <c r="XQ20" s="21"/>
      <c r="XR20" s="21">
        <f t="shared" si="779"/>
        <v>0</v>
      </c>
      <c r="XS20" s="21"/>
      <c r="XT20" s="21">
        <f t="shared" si="776"/>
        <v>0</v>
      </c>
      <c r="XU20" s="21"/>
      <c r="XV20" s="21">
        <f t="shared" si="776"/>
        <v>0</v>
      </c>
      <c r="XW20" s="21"/>
      <c r="XX20" s="21">
        <f t="shared" si="776"/>
        <v>0</v>
      </c>
      <c r="XY20" s="21"/>
      <c r="XZ20" s="21">
        <f t="shared" si="776"/>
        <v>0</v>
      </c>
      <c r="YA20" s="21"/>
      <c r="YB20" s="21">
        <f t="shared" si="780"/>
        <v>0</v>
      </c>
      <c r="YC20" s="21"/>
      <c r="YD20" s="21">
        <f t="shared" si="781"/>
        <v>0</v>
      </c>
      <c r="YE20" s="21"/>
      <c r="YF20" s="21">
        <f t="shared" si="782"/>
        <v>0</v>
      </c>
      <c r="YG20" s="21"/>
      <c r="YH20" s="21">
        <f t="shared" si="783"/>
        <v>0</v>
      </c>
      <c r="YI20" s="21"/>
      <c r="YJ20" s="21">
        <f t="shared" si="784"/>
        <v>0</v>
      </c>
      <c r="YK20" s="21"/>
      <c r="YL20" s="21">
        <f t="shared" si="785"/>
        <v>0</v>
      </c>
      <c r="YM20" s="21"/>
      <c r="YN20" s="21">
        <f t="shared" si="786"/>
        <v>0</v>
      </c>
      <c r="YO20" s="21"/>
      <c r="YP20" s="21">
        <f t="shared" si="787"/>
        <v>0</v>
      </c>
      <c r="YQ20" s="21"/>
      <c r="YR20" s="21">
        <f t="shared" si="788"/>
        <v>0</v>
      </c>
      <c r="YS20" s="21"/>
      <c r="YT20" s="21">
        <f t="shared" si="789"/>
        <v>0</v>
      </c>
      <c r="YU20" s="21"/>
      <c r="YV20" s="21">
        <f t="shared" si="790"/>
        <v>0</v>
      </c>
      <c r="YW20" s="21"/>
      <c r="YX20" s="21">
        <f t="shared" si="791"/>
        <v>0</v>
      </c>
      <c r="YY20" s="21"/>
      <c r="YZ20" s="21">
        <f t="shared" si="776"/>
        <v>0</v>
      </c>
      <c r="ZA20" s="21"/>
      <c r="ZB20" s="21">
        <f t="shared" si="792"/>
        <v>0</v>
      </c>
      <c r="ZC20" s="21"/>
      <c r="ZD20" s="21">
        <f t="shared" si="793"/>
        <v>0</v>
      </c>
      <c r="ZE20" s="21"/>
      <c r="ZF20" s="21">
        <f t="shared" si="794"/>
        <v>0</v>
      </c>
      <c r="ZG20" s="21"/>
      <c r="ZH20" s="21">
        <f t="shared" si="795"/>
        <v>0</v>
      </c>
      <c r="ZI20" s="21"/>
      <c r="ZJ20" s="21">
        <f t="shared" si="796"/>
        <v>0</v>
      </c>
      <c r="ZK20" s="21"/>
      <c r="ZL20" s="21">
        <f t="shared" si="797"/>
        <v>0</v>
      </c>
      <c r="ZM20" s="21"/>
      <c r="ZN20" s="21">
        <f t="shared" si="798"/>
        <v>0</v>
      </c>
      <c r="ZO20" s="21"/>
      <c r="ZP20" s="21">
        <f t="shared" si="799"/>
        <v>0</v>
      </c>
      <c r="ZQ20" s="21"/>
      <c r="ZR20" s="21">
        <f t="shared" si="800"/>
        <v>0</v>
      </c>
      <c r="ZS20" s="21"/>
      <c r="ZT20" s="21">
        <f t="shared" si="776"/>
        <v>0</v>
      </c>
      <c r="ZU20" s="21"/>
      <c r="ZV20" s="21">
        <f t="shared" si="801"/>
        <v>0</v>
      </c>
      <c r="ZW20" s="21"/>
      <c r="ZX20" s="21">
        <f t="shared" si="802"/>
        <v>0</v>
      </c>
      <c r="ZY20" s="21"/>
      <c r="ZZ20" s="21">
        <f t="shared" si="802"/>
        <v>0</v>
      </c>
      <c r="AAA20" s="21"/>
      <c r="AAB20" s="21">
        <f t="shared" si="803"/>
        <v>0</v>
      </c>
      <c r="AAC20" s="21"/>
      <c r="AAD20" s="21">
        <f t="shared" si="803"/>
        <v>0</v>
      </c>
      <c r="AAE20" s="21"/>
      <c r="AAF20" s="21">
        <f t="shared" si="804"/>
        <v>0</v>
      </c>
      <c r="AAG20" s="21"/>
      <c r="AAH20" s="21">
        <f t="shared" si="804"/>
        <v>0</v>
      </c>
      <c r="AAI20" s="21"/>
      <c r="AAJ20" s="21">
        <f t="shared" si="805"/>
        <v>0</v>
      </c>
      <c r="AAK20" s="21"/>
      <c r="AAL20" s="21">
        <f t="shared" si="805"/>
        <v>0</v>
      </c>
      <c r="AAM20" s="21"/>
      <c r="AAN20" s="21">
        <f t="shared" si="806"/>
        <v>0</v>
      </c>
      <c r="AAO20" s="21"/>
      <c r="AAP20" s="21">
        <f t="shared" si="806"/>
        <v>0</v>
      </c>
      <c r="AAQ20" s="21"/>
      <c r="AAR20" s="21">
        <f t="shared" si="807"/>
        <v>0</v>
      </c>
      <c r="AAS20" s="21"/>
      <c r="AAT20" s="21">
        <f t="shared" si="807"/>
        <v>0</v>
      </c>
      <c r="AAU20" s="21"/>
      <c r="AAV20" s="21">
        <f t="shared" si="808"/>
        <v>0</v>
      </c>
      <c r="AAW20" s="21"/>
      <c r="AAX20" s="21">
        <f t="shared" si="808"/>
        <v>0</v>
      </c>
      <c r="AAY20" s="21"/>
      <c r="AAZ20" s="21">
        <f t="shared" si="809"/>
        <v>0</v>
      </c>
      <c r="ABA20" s="21"/>
      <c r="ABB20" s="21">
        <f t="shared" si="809"/>
        <v>0</v>
      </c>
      <c r="ABC20" s="21"/>
      <c r="ABD20" s="21">
        <f t="shared" si="810"/>
        <v>0</v>
      </c>
      <c r="ABE20" s="21"/>
      <c r="ABF20" s="21">
        <f t="shared" si="810"/>
        <v>0</v>
      </c>
      <c r="ABG20" s="21"/>
      <c r="ABH20" s="21">
        <f t="shared" si="811"/>
        <v>0</v>
      </c>
      <c r="ABI20" s="21"/>
      <c r="ABJ20" s="21">
        <f t="shared" si="811"/>
        <v>0</v>
      </c>
      <c r="ABK20" s="21"/>
      <c r="ABL20" s="21">
        <f t="shared" si="812"/>
        <v>0</v>
      </c>
      <c r="ABM20" s="21"/>
      <c r="ABN20" s="21">
        <f t="shared" si="812"/>
        <v>0</v>
      </c>
      <c r="ABO20" s="21"/>
      <c r="ABP20" s="21">
        <f t="shared" si="813"/>
        <v>0</v>
      </c>
      <c r="ABQ20" s="21"/>
      <c r="ABR20" s="21">
        <f t="shared" si="813"/>
        <v>0</v>
      </c>
      <c r="ABS20" s="21"/>
      <c r="ABT20" s="21">
        <f t="shared" si="814"/>
        <v>0</v>
      </c>
      <c r="ABU20" s="21"/>
      <c r="ABV20" s="21">
        <f t="shared" si="814"/>
        <v>0</v>
      </c>
      <c r="ABW20" s="21"/>
      <c r="ABX20" s="21">
        <f t="shared" si="815"/>
        <v>0</v>
      </c>
      <c r="ABY20" s="21"/>
      <c r="ABZ20" s="21">
        <f t="shared" si="815"/>
        <v>0</v>
      </c>
      <c r="ACA20" s="21"/>
      <c r="ACB20" s="21">
        <f t="shared" si="816"/>
        <v>0</v>
      </c>
      <c r="ACC20" s="21"/>
      <c r="ACD20" s="21">
        <f t="shared" si="816"/>
        <v>0</v>
      </c>
      <c r="ACE20" s="21"/>
      <c r="ACF20" s="21">
        <f t="shared" si="817"/>
        <v>0</v>
      </c>
      <c r="ACG20" s="21"/>
      <c r="ACH20" s="21">
        <f t="shared" si="817"/>
        <v>0</v>
      </c>
      <c r="ACI20" s="21"/>
      <c r="ACJ20" s="21">
        <f t="shared" si="818"/>
        <v>0</v>
      </c>
      <c r="ACK20" s="21"/>
      <c r="ACL20" s="21">
        <f t="shared" si="818"/>
        <v>0</v>
      </c>
      <c r="ACM20" s="21"/>
      <c r="ACN20" s="21">
        <f t="shared" si="819"/>
        <v>0</v>
      </c>
      <c r="ACO20" s="21"/>
      <c r="ACP20" s="21">
        <f t="shared" si="819"/>
        <v>0</v>
      </c>
      <c r="ACQ20" s="21"/>
      <c r="ACR20" s="21">
        <f t="shared" si="820"/>
        <v>0</v>
      </c>
      <c r="ACS20" s="21"/>
      <c r="ACT20" s="21">
        <f t="shared" si="820"/>
        <v>0</v>
      </c>
      <c r="ACU20" s="21"/>
      <c r="ACV20" s="21">
        <f t="shared" si="821"/>
        <v>0</v>
      </c>
      <c r="ACW20" s="21"/>
      <c r="ACX20" s="21">
        <f t="shared" si="821"/>
        <v>0</v>
      </c>
      <c r="ACY20" s="21"/>
      <c r="ACZ20" s="21">
        <f t="shared" si="822"/>
        <v>0</v>
      </c>
      <c r="ADA20" s="21"/>
      <c r="ADB20" s="21">
        <f t="shared" si="822"/>
        <v>0</v>
      </c>
      <c r="ADC20" s="21"/>
      <c r="ADD20" s="21">
        <f t="shared" si="823"/>
        <v>0</v>
      </c>
      <c r="ADE20" s="21"/>
      <c r="ADF20" s="21">
        <f t="shared" si="823"/>
        <v>0</v>
      </c>
      <c r="ADG20" s="21"/>
      <c r="ADH20" s="21">
        <f t="shared" si="824"/>
        <v>0</v>
      </c>
      <c r="ADI20" s="21"/>
      <c r="ADJ20" s="21">
        <f t="shared" si="824"/>
        <v>0</v>
      </c>
      <c r="ADK20" s="21"/>
      <c r="ADL20" s="21">
        <f t="shared" si="825"/>
        <v>0</v>
      </c>
      <c r="ADM20" s="21"/>
      <c r="ADN20" s="21">
        <f t="shared" si="825"/>
        <v>0</v>
      </c>
      <c r="ADO20" s="21"/>
      <c r="ADP20" s="21">
        <f t="shared" si="825"/>
        <v>0</v>
      </c>
      <c r="ADQ20" s="21"/>
      <c r="ADR20" s="21">
        <f t="shared" si="825"/>
        <v>0</v>
      </c>
      <c r="ADS20" s="21"/>
      <c r="ADT20" s="21">
        <f t="shared" si="825"/>
        <v>0</v>
      </c>
      <c r="ADU20" s="21"/>
      <c r="ADV20" s="21">
        <f t="shared" si="826"/>
        <v>0</v>
      </c>
      <c r="ADW20" s="21"/>
      <c r="ADX20" s="21">
        <f t="shared" si="826"/>
        <v>0</v>
      </c>
      <c r="ADY20" s="21"/>
      <c r="ADZ20" s="21">
        <f t="shared" si="826"/>
        <v>0</v>
      </c>
      <c r="AEA20" s="21"/>
      <c r="AEB20" s="21">
        <f t="shared" si="826"/>
        <v>0</v>
      </c>
      <c r="AEC20" s="21"/>
      <c r="AED20" s="21">
        <f t="shared" si="827"/>
        <v>0</v>
      </c>
      <c r="AEE20" s="21"/>
      <c r="AEF20" s="21">
        <f t="shared" si="827"/>
        <v>0</v>
      </c>
      <c r="AEG20" s="21"/>
      <c r="AEH20" s="21">
        <f t="shared" si="827"/>
        <v>0</v>
      </c>
      <c r="AEI20" s="21"/>
      <c r="AEJ20" s="21">
        <f t="shared" si="827"/>
        <v>0</v>
      </c>
      <c r="AEK20" s="21"/>
      <c r="AEL20" s="21">
        <f t="shared" si="827"/>
        <v>0</v>
      </c>
      <c r="AEM20" s="21"/>
      <c r="AEN20" s="21">
        <f t="shared" si="828"/>
        <v>0</v>
      </c>
      <c r="AEO20" s="21"/>
      <c r="AEP20" s="21">
        <f t="shared" si="828"/>
        <v>0</v>
      </c>
      <c r="AEQ20" s="21"/>
      <c r="AER20" s="21">
        <f t="shared" si="828"/>
        <v>0</v>
      </c>
      <c r="AES20" s="21"/>
      <c r="AET20" s="21">
        <f t="shared" si="828"/>
        <v>0</v>
      </c>
      <c r="AEU20" s="21"/>
      <c r="AEV20" s="21">
        <f t="shared" si="829"/>
        <v>0</v>
      </c>
      <c r="AEW20" s="21"/>
      <c r="AEX20" s="21">
        <f t="shared" si="829"/>
        <v>0</v>
      </c>
      <c r="AEY20" s="21"/>
      <c r="AEZ20" s="21">
        <f t="shared" si="829"/>
        <v>0</v>
      </c>
      <c r="AFA20" s="21"/>
      <c r="AFB20" s="21">
        <f t="shared" si="829"/>
        <v>0</v>
      </c>
      <c r="AFC20" s="21"/>
      <c r="AFD20" s="21">
        <f t="shared" si="829"/>
        <v>0</v>
      </c>
      <c r="AFE20" s="21"/>
      <c r="AFF20" s="21">
        <f t="shared" si="830"/>
        <v>0</v>
      </c>
      <c r="AFG20" s="21"/>
      <c r="AFH20" s="21">
        <f t="shared" si="830"/>
        <v>0</v>
      </c>
      <c r="AFI20" s="21"/>
      <c r="AFJ20" s="21">
        <f t="shared" si="830"/>
        <v>0</v>
      </c>
      <c r="AFK20" s="21"/>
      <c r="AFL20" s="21">
        <f t="shared" si="830"/>
        <v>0</v>
      </c>
      <c r="AFM20" s="21"/>
      <c r="AFN20" s="21">
        <f t="shared" si="831"/>
        <v>0</v>
      </c>
      <c r="AFO20" s="21"/>
      <c r="AFP20" s="21">
        <f t="shared" si="831"/>
        <v>0</v>
      </c>
      <c r="AFQ20" s="21"/>
      <c r="AFR20" s="21">
        <f t="shared" si="831"/>
        <v>0</v>
      </c>
      <c r="AFS20" s="21"/>
      <c r="AFT20" s="21">
        <f t="shared" si="831"/>
        <v>0</v>
      </c>
      <c r="AFU20" s="21"/>
      <c r="AFV20" s="21">
        <f t="shared" si="831"/>
        <v>0</v>
      </c>
      <c r="AFW20" s="21"/>
      <c r="AFX20" s="21">
        <f t="shared" si="832"/>
        <v>0</v>
      </c>
      <c r="AFY20" s="21"/>
      <c r="AFZ20" s="21">
        <f t="shared" si="832"/>
        <v>0</v>
      </c>
      <c r="AGA20" s="21"/>
      <c r="AGB20" s="21">
        <f t="shared" si="832"/>
        <v>0</v>
      </c>
      <c r="AGC20" s="21"/>
      <c r="AGD20" s="21">
        <f t="shared" si="832"/>
        <v>0</v>
      </c>
      <c r="AGE20" s="21"/>
      <c r="AGF20" s="21">
        <f t="shared" si="833"/>
        <v>0</v>
      </c>
      <c r="AGG20" s="21"/>
      <c r="AGH20" s="21">
        <f t="shared" si="833"/>
        <v>0</v>
      </c>
      <c r="AGI20" s="21"/>
      <c r="AGJ20" s="21">
        <f t="shared" si="833"/>
        <v>0</v>
      </c>
      <c r="AGK20" s="21"/>
      <c r="AGL20" s="21">
        <f t="shared" si="833"/>
        <v>0</v>
      </c>
      <c r="AGM20" s="21"/>
      <c r="AGN20" s="21">
        <f t="shared" si="833"/>
        <v>0</v>
      </c>
      <c r="AGO20" s="21"/>
      <c r="AGP20" s="21">
        <f t="shared" si="834"/>
        <v>0</v>
      </c>
      <c r="AGQ20" s="21"/>
      <c r="AGR20" s="21">
        <f t="shared" si="834"/>
        <v>0</v>
      </c>
      <c r="AGS20" s="21"/>
      <c r="AGT20" s="21">
        <f t="shared" si="834"/>
        <v>0</v>
      </c>
      <c r="AGU20" s="21"/>
      <c r="AGV20" s="21">
        <f t="shared" si="834"/>
        <v>0</v>
      </c>
      <c r="AGW20" s="21"/>
      <c r="AGX20" s="21">
        <f t="shared" si="835"/>
        <v>0</v>
      </c>
      <c r="AGY20" s="21"/>
      <c r="AGZ20" s="21">
        <f t="shared" si="835"/>
        <v>0</v>
      </c>
      <c r="AHA20" s="21"/>
      <c r="AHB20" s="21">
        <f t="shared" si="835"/>
        <v>0</v>
      </c>
      <c r="AHC20" s="21"/>
      <c r="AHD20" s="21">
        <f t="shared" si="835"/>
        <v>0</v>
      </c>
      <c r="AHE20" s="21"/>
      <c r="AHF20" s="21">
        <f t="shared" si="835"/>
        <v>0</v>
      </c>
      <c r="AHG20" s="21"/>
      <c r="AHH20" s="21">
        <f t="shared" si="836"/>
        <v>0</v>
      </c>
      <c r="AHI20" s="21"/>
      <c r="AHJ20" s="21">
        <f t="shared" si="836"/>
        <v>0</v>
      </c>
      <c r="AHK20" s="21"/>
      <c r="AHL20" s="21">
        <f t="shared" si="836"/>
        <v>0</v>
      </c>
      <c r="AHM20" s="21"/>
      <c r="AHN20" s="21">
        <f t="shared" si="836"/>
        <v>0</v>
      </c>
      <c r="AHO20" s="21"/>
      <c r="AHP20" s="21">
        <f t="shared" si="837"/>
        <v>0</v>
      </c>
      <c r="AHQ20" s="21"/>
      <c r="AHR20" s="21">
        <f t="shared" si="837"/>
        <v>0</v>
      </c>
      <c r="AHS20" s="21"/>
      <c r="AHT20" s="21">
        <f t="shared" si="837"/>
        <v>0</v>
      </c>
      <c r="AHU20" s="21"/>
      <c r="AHV20" s="21">
        <f t="shared" si="837"/>
        <v>0</v>
      </c>
      <c r="AHW20" s="21"/>
      <c r="AHX20" s="21">
        <f t="shared" si="837"/>
        <v>0</v>
      </c>
      <c r="AHY20" s="21"/>
      <c r="AHZ20" s="21">
        <f t="shared" si="838"/>
        <v>0</v>
      </c>
      <c r="AIA20" s="21"/>
      <c r="AIB20" s="21">
        <f t="shared" si="838"/>
        <v>0</v>
      </c>
      <c r="AIC20" s="21"/>
      <c r="AID20" s="21">
        <f t="shared" si="838"/>
        <v>0</v>
      </c>
      <c r="AIE20" s="21"/>
      <c r="AIF20" s="21">
        <f t="shared" si="838"/>
        <v>0</v>
      </c>
      <c r="AIG20" s="21"/>
      <c r="AIH20" s="21">
        <f t="shared" si="839"/>
        <v>0</v>
      </c>
      <c r="AII20" s="21"/>
      <c r="AIJ20" s="21">
        <f t="shared" si="839"/>
        <v>0</v>
      </c>
      <c r="AIK20" s="21"/>
      <c r="AIL20" s="21">
        <f t="shared" si="839"/>
        <v>0</v>
      </c>
      <c r="AIM20" s="21"/>
      <c r="AIN20" s="21">
        <f t="shared" si="839"/>
        <v>0</v>
      </c>
      <c r="AIO20" s="21"/>
      <c r="AIP20" s="21">
        <f t="shared" si="839"/>
        <v>0</v>
      </c>
      <c r="AIQ20" s="21"/>
      <c r="AIR20" s="21">
        <f t="shared" si="840"/>
        <v>0</v>
      </c>
      <c r="AIS20" s="21"/>
      <c r="AIT20" s="21">
        <f t="shared" si="840"/>
        <v>0</v>
      </c>
      <c r="AIU20" s="21"/>
      <c r="AIV20" s="21">
        <f t="shared" si="840"/>
        <v>0</v>
      </c>
      <c r="AIW20" s="21"/>
      <c r="AIX20" s="21">
        <f t="shared" si="840"/>
        <v>0</v>
      </c>
      <c r="AIY20" s="21"/>
      <c r="AIZ20" s="21">
        <f t="shared" si="776"/>
        <v>0</v>
      </c>
      <c r="AJA20" s="21"/>
    </row>
    <row r="21" spans="2:937" ht="13.5" customHeight="1" x14ac:dyDescent="0.25">
      <c r="B21" s="31">
        <v>16</v>
      </c>
      <c r="C21" s="192" t="s">
        <v>208</v>
      </c>
      <c r="D21" s="67" t="s">
        <v>66</v>
      </c>
      <c r="E21" s="194" t="s">
        <v>392</v>
      </c>
      <c r="F21" s="194" t="str">
        <f>_xlfn.XLOOKUP(D21,'WTG PH-III'!$D$5:$D$198,'WTG PH-III'!$B$5:$B$198,0,0,1)</f>
        <v>PSS-11</v>
      </c>
      <c r="G21" s="22" t="s">
        <v>537</v>
      </c>
      <c r="H21" s="22" t="s">
        <v>550</v>
      </c>
      <c r="I21" s="61">
        <v>12</v>
      </c>
      <c r="J21" s="21">
        <v>253</v>
      </c>
      <c r="K21" s="21">
        <f t="shared" si="517"/>
        <v>253</v>
      </c>
      <c r="L21" s="21">
        <f t="shared" si="518"/>
        <v>253</v>
      </c>
      <c r="M21" s="21">
        <f t="shared" si="519"/>
        <v>0</v>
      </c>
      <c r="N21" s="95">
        <f>VLOOKUP(D21,'WTG PH-III'!$D$5:$U$198,17,0)</f>
        <v>45751</v>
      </c>
      <c r="O21" s="95">
        <f>VLOOKUP(D21,'WTG PH-III'!$D$5:$U$198,18,0)</f>
        <v>45761</v>
      </c>
      <c r="P21" s="21">
        <f t="shared" si="520"/>
        <v>0</v>
      </c>
      <c r="Q21" s="21"/>
      <c r="R21" s="21">
        <f t="shared" si="521"/>
        <v>0</v>
      </c>
      <c r="S21" s="21"/>
      <c r="T21" s="21">
        <f t="shared" si="522"/>
        <v>0</v>
      </c>
      <c r="U21" s="21"/>
      <c r="V21" s="21">
        <f t="shared" si="523"/>
        <v>0</v>
      </c>
      <c r="W21" s="21"/>
      <c r="X21" s="21">
        <f t="shared" si="524"/>
        <v>0</v>
      </c>
      <c r="Y21" s="21"/>
      <c r="Z21" s="21">
        <f t="shared" si="525"/>
        <v>0</v>
      </c>
      <c r="AA21" s="21"/>
      <c r="AB21" s="21">
        <f t="shared" si="526"/>
        <v>0</v>
      </c>
      <c r="AC21" s="21"/>
      <c r="AD21" s="21">
        <f t="shared" si="527"/>
        <v>0</v>
      </c>
      <c r="AE21" s="21"/>
      <c r="AF21" s="21">
        <f t="shared" si="528"/>
        <v>0</v>
      </c>
      <c r="AG21" s="21"/>
      <c r="AH21" s="21">
        <f t="shared" si="529"/>
        <v>0</v>
      </c>
      <c r="AI21" s="21"/>
      <c r="AJ21" s="21">
        <f t="shared" si="530"/>
        <v>0</v>
      </c>
      <c r="AK21" s="21"/>
      <c r="AL21" s="21">
        <f t="shared" si="531"/>
        <v>0</v>
      </c>
      <c r="AM21" s="21"/>
      <c r="AN21" s="21">
        <f t="shared" si="532"/>
        <v>0</v>
      </c>
      <c r="AO21" s="21"/>
      <c r="AP21" s="21">
        <f t="shared" si="533"/>
        <v>0</v>
      </c>
      <c r="AQ21" s="21"/>
      <c r="AR21" s="21">
        <f t="shared" si="534"/>
        <v>0</v>
      </c>
      <c r="AS21" s="21"/>
      <c r="AT21" s="21">
        <f t="shared" si="535"/>
        <v>0</v>
      </c>
      <c r="AU21" s="21"/>
      <c r="AV21" s="21">
        <f t="shared" si="536"/>
        <v>0</v>
      </c>
      <c r="AW21" s="21"/>
      <c r="AX21" s="21">
        <f t="shared" si="537"/>
        <v>0</v>
      </c>
      <c r="AY21" s="21"/>
      <c r="AZ21" s="21">
        <f t="shared" si="538"/>
        <v>0</v>
      </c>
      <c r="BA21" s="21"/>
      <c r="BB21" s="21">
        <f t="shared" si="539"/>
        <v>0</v>
      </c>
      <c r="BC21" s="21"/>
      <c r="BD21" s="21">
        <f t="shared" si="540"/>
        <v>0</v>
      </c>
      <c r="BE21" s="21"/>
      <c r="BF21" s="21">
        <f t="shared" si="541"/>
        <v>0</v>
      </c>
      <c r="BG21" s="21"/>
      <c r="BH21" s="21">
        <f t="shared" si="542"/>
        <v>0</v>
      </c>
      <c r="BI21" s="21"/>
      <c r="BJ21" s="21">
        <f t="shared" si="543"/>
        <v>0</v>
      </c>
      <c r="BK21" s="21"/>
      <c r="BL21" s="21">
        <f t="shared" si="544"/>
        <v>0</v>
      </c>
      <c r="BM21" s="21"/>
      <c r="BN21" s="21">
        <f t="shared" si="545"/>
        <v>0</v>
      </c>
      <c r="BO21" s="21"/>
      <c r="BP21" s="21">
        <f t="shared" si="546"/>
        <v>0</v>
      </c>
      <c r="BQ21" s="21"/>
      <c r="BR21" s="21">
        <f t="shared" si="547"/>
        <v>0</v>
      </c>
      <c r="BS21" s="21"/>
      <c r="BT21" s="21">
        <f t="shared" si="548"/>
        <v>0</v>
      </c>
      <c r="BU21" s="21"/>
      <c r="BV21" s="21">
        <f t="shared" si="549"/>
        <v>0</v>
      </c>
      <c r="BW21" s="21"/>
      <c r="BX21" s="21">
        <f t="shared" si="550"/>
        <v>0</v>
      </c>
      <c r="BY21" s="21"/>
      <c r="BZ21" s="21">
        <f t="shared" si="551"/>
        <v>0</v>
      </c>
      <c r="CA21" s="21"/>
      <c r="CB21" s="21">
        <f t="shared" si="552"/>
        <v>0</v>
      </c>
      <c r="CC21" s="21"/>
      <c r="CD21" s="21">
        <f t="shared" si="553"/>
        <v>0</v>
      </c>
      <c r="CE21" s="21"/>
      <c r="CF21" s="21">
        <f t="shared" si="554"/>
        <v>0</v>
      </c>
      <c r="CG21" s="21"/>
      <c r="CH21" s="21">
        <f t="shared" si="555"/>
        <v>0</v>
      </c>
      <c r="CI21" s="21"/>
      <c r="CJ21" s="21">
        <f t="shared" si="556"/>
        <v>0</v>
      </c>
      <c r="CK21" s="21"/>
      <c r="CL21" s="21">
        <f t="shared" si="557"/>
        <v>0</v>
      </c>
      <c r="CM21" s="21"/>
      <c r="CN21" s="21">
        <f t="shared" si="558"/>
        <v>0</v>
      </c>
      <c r="CO21" s="21"/>
      <c r="CP21" s="21">
        <f t="shared" si="559"/>
        <v>0</v>
      </c>
      <c r="CQ21" s="21"/>
      <c r="CR21" s="21">
        <f t="shared" si="560"/>
        <v>0</v>
      </c>
      <c r="CS21" s="21"/>
      <c r="CT21" s="21">
        <f t="shared" si="561"/>
        <v>0</v>
      </c>
      <c r="CU21" s="21"/>
      <c r="CV21" s="21">
        <f t="shared" si="562"/>
        <v>0</v>
      </c>
      <c r="CW21" s="21"/>
      <c r="CX21" s="21">
        <f t="shared" si="563"/>
        <v>0</v>
      </c>
      <c r="CY21" s="21"/>
      <c r="CZ21" s="21">
        <f t="shared" si="564"/>
        <v>0</v>
      </c>
      <c r="DA21" s="21"/>
      <c r="DB21" s="21">
        <f t="shared" si="565"/>
        <v>0</v>
      </c>
      <c r="DC21" s="21"/>
      <c r="DD21" s="21">
        <f t="shared" si="566"/>
        <v>0</v>
      </c>
      <c r="DE21" s="21"/>
      <c r="DF21" s="21">
        <f t="shared" si="567"/>
        <v>0</v>
      </c>
      <c r="DG21" s="21"/>
      <c r="DH21" s="21">
        <f t="shared" si="568"/>
        <v>0</v>
      </c>
      <c r="DI21" s="21"/>
      <c r="DJ21" s="21">
        <f t="shared" si="569"/>
        <v>0</v>
      </c>
      <c r="DK21" s="21"/>
      <c r="DL21" s="21">
        <f t="shared" si="570"/>
        <v>0</v>
      </c>
      <c r="DM21" s="21"/>
      <c r="DN21" s="21">
        <f t="shared" si="571"/>
        <v>0</v>
      </c>
      <c r="DO21" s="21"/>
      <c r="DP21" s="21">
        <f t="shared" si="572"/>
        <v>0</v>
      </c>
      <c r="DQ21" s="21"/>
      <c r="DR21" s="21">
        <f t="shared" si="573"/>
        <v>0</v>
      </c>
      <c r="DS21" s="21"/>
      <c r="DT21" s="21">
        <f t="shared" si="574"/>
        <v>0</v>
      </c>
      <c r="DU21" s="21"/>
      <c r="DV21" s="21">
        <f t="shared" si="575"/>
        <v>0</v>
      </c>
      <c r="DW21" s="21"/>
      <c r="DX21" s="21">
        <f t="shared" si="576"/>
        <v>0</v>
      </c>
      <c r="DY21" s="21"/>
      <c r="DZ21" s="21">
        <f t="shared" si="577"/>
        <v>0</v>
      </c>
      <c r="EA21" s="21"/>
      <c r="EB21" s="21">
        <f t="shared" si="578"/>
        <v>0</v>
      </c>
      <c r="EC21" s="21"/>
      <c r="ED21" s="21">
        <f t="shared" si="579"/>
        <v>0</v>
      </c>
      <c r="EE21" s="21"/>
      <c r="EF21" s="21">
        <f t="shared" si="580"/>
        <v>0</v>
      </c>
      <c r="EG21" s="21"/>
      <c r="EH21" s="21">
        <f t="shared" si="581"/>
        <v>0</v>
      </c>
      <c r="EI21" s="21">
        <v>27</v>
      </c>
      <c r="EJ21" s="21">
        <f t="shared" si="582"/>
        <v>0</v>
      </c>
      <c r="EK21" s="21">
        <v>26</v>
      </c>
      <c r="EL21" s="21">
        <f t="shared" si="583"/>
        <v>0</v>
      </c>
      <c r="EM21" s="21">
        <v>25</v>
      </c>
      <c r="EN21" s="21">
        <f t="shared" si="584"/>
        <v>0</v>
      </c>
      <c r="EO21" s="21">
        <v>28</v>
      </c>
      <c r="EP21" s="21">
        <f t="shared" si="585"/>
        <v>0</v>
      </c>
      <c r="EQ21" s="21">
        <v>32</v>
      </c>
      <c r="ER21" s="21">
        <f t="shared" si="586"/>
        <v>0</v>
      </c>
      <c r="ES21" s="21">
        <v>34</v>
      </c>
      <c r="ET21" s="21">
        <f t="shared" si="587"/>
        <v>0</v>
      </c>
      <c r="EU21" s="21">
        <v>40</v>
      </c>
      <c r="EV21" s="21">
        <f t="shared" si="588"/>
        <v>0</v>
      </c>
      <c r="EW21" s="21">
        <v>41</v>
      </c>
      <c r="EX21" s="21">
        <f t="shared" si="589"/>
        <v>0</v>
      </c>
      <c r="EY21" s="21"/>
      <c r="EZ21" s="21">
        <f t="shared" si="590"/>
        <v>0</v>
      </c>
      <c r="FA21" s="21"/>
      <c r="FB21" s="21">
        <f t="shared" si="591"/>
        <v>0</v>
      </c>
      <c r="FC21" s="21"/>
      <c r="FD21" s="21">
        <f t="shared" si="592"/>
        <v>0</v>
      </c>
      <c r="FE21" s="21"/>
      <c r="FF21" s="21">
        <f t="shared" si="593"/>
        <v>0</v>
      </c>
      <c r="FG21" s="21"/>
      <c r="FH21" s="21">
        <f t="shared" si="594"/>
        <v>0</v>
      </c>
      <c r="FI21" s="21"/>
      <c r="FJ21" s="21">
        <f t="shared" si="595"/>
        <v>0</v>
      </c>
      <c r="FK21" s="21"/>
      <c r="FL21" s="21">
        <f t="shared" si="596"/>
        <v>0</v>
      </c>
      <c r="FM21" s="21"/>
      <c r="FN21" s="21">
        <f t="shared" si="597"/>
        <v>0</v>
      </c>
      <c r="FO21" s="21"/>
      <c r="FP21" s="21">
        <f t="shared" si="598"/>
        <v>0</v>
      </c>
      <c r="FQ21" s="21"/>
      <c r="FR21" s="21">
        <f t="shared" si="599"/>
        <v>0</v>
      </c>
      <c r="FS21" s="21"/>
      <c r="FT21" s="21">
        <f t="shared" si="600"/>
        <v>0</v>
      </c>
      <c r="FU21" s="21"/>
      <c r="FV21" s="21">
        <f t="shared" si="601"/>
        <v>0</v>
      </c>
      <c r="FW21" s="21"/>
      <c r="FX21" s="21">
        <f t="shared" si="602"/>
        <v>0</v>
      </c>
      <c r="FY21" s="21"/>
      <c r="FZ21" s="21">
        <f t="shared" si="603"/>
        <v>0</v>
      </c>
      <c r="GA21" s="21"/>
      <c r="GB21" s="21">
        <f t="shared" si="604"/>
        <v>0</v>
      </c>
      <c r="GC21" s="21"/>
      <c r="GD21" s="21">
        <f t="shared" si="605"/>
        <v>0</v>
      </c>
      <c r="GE21" s="21"/>
      <c r="GF21" s="21">
        <f t="shared" si="606"/>
        <v>0</v>
      </c>
      <c r="GG21" s="21"/>
      <c r="GH21" s="21">
        <f t="shared" si="607"/>
        <v>0</v>
      </c>
      <c r="GI21" s="21"/>
      <c r="GJ21" s="21">
        <f t="shared" si="608"/>
        <v>0</v>
      </c>
      <c r="GK21" s="21"/>
      <c r="GL21" s="21">
        <f t="shared" si="609"/>
        <v>0</v>
      </c>
      <c r="GM21" s="21"/>
      <c r="GN21" s="21">
        <f t="shared" si="610"/>
        <v>0</v>
      </c>
      <c r="GO21" s="21"/>
      <c r="GP21" s="21">
        <f t="shared" si="611"/>
        <v>0</v>
      </c>
      <c r="GQ21" s="21"/>
      <c r="GR21" s="21">
        <f t="shared" si="612"/>
        <v>0</v>
      </c>
      <c r="GS21" s="21"/>
      <c r="GT21" s="21">
        <f t="shared" si="613"/>
        <v>0</v>
      </c>
      <c r="GU21" s="21"/>
      <c r="GV21" s="21">
        <f t="shared" si="614"/>
        <v>0</v>
      </c>
      <c r="GW21" s="21"/>
      <c r="GX21" s="21">
        <f t="shared" si="615"/>
        <v>0</v>
      </c>
      <c r="GY21" s="21"/>
      <c r="GZ21" s="21">
        <f t="shared" si="616"/>
        <v>0</v>
      </c>
      <c r="HA21" s="21"/>
      <c r="HB21" s="21">
        <f t="shared" si="617"/>
        <v>0</v>
      </c>
      <c r="HC21" s="21"/>
      <c r="HD21" s="21">
        <f t="shared" si="618"/>
        <v>0</v>
      </c>
      <c r="HE21" s="21"/>
      <c r="HF21" s="21">
        <f t="shared" si="619"/>
        <v>0</v>
      </c>
      <c r="HG21" s="21"/>
      <c r="HH21" s="21">
        <f t="shared" si="620"/>
        <v>0</v>
      </c>
      <c r="HI21" s="21"/>
      <c r="HJ21" s="21">
        <f t="shared" si="621"/>
        <v>0</v>
      </c>
      <c r="HK21" s="21"/>
      <c r="HL21" s="21">
        <f t="shared" si="622"/>
        <v>0</v>
      </c>
      <c r="HM21" s="21"/>
      <c r="HN21" s="21">
        <f t="shared" si="623"/>
        <v>0</v>
      </c>
      <c r="HO21" s="21"/>
      <c r="HP21" s="21">
        <f t="shared" si="624"/>
        <v>0</v>
      </c>
      <c r="HQ21" s="21"/>
      <c r="HR21" s="21">
        <f t="shared" si="625"/>
        <v>0</v>
      </c>
      <c r="HS21" s="21"/>
      <c r="HT21" s="21">
        <f t="shared" si="626"/>
        <v>0</v>
      </c>
      <c r="HU21" s="21"/>
      <c r="HV21" s="21">
        <f t="shared" si="627"/>
        <v>23</v>
      </c>
      <c r="HW21" s="21"/>
      <c r="HX21" s="21">
        <f t="shared" si="628"/>
        <v>23</v>
      </c>
      <c r="HY21" s="21"/>
      <c r="HZ21" s="21">
        <f t="shared" si="629"/>
        <v>23</v>
      </c>
      <c r="IA21" s="21"/>
      <c r="IB21" s="21">
        <f t="shared" si="630"/>
        <v>23</v>
      </c>
      <c r="IC21" s="21"/>
      <c r="ID21" s="21">
        <f t="shared" si="631"/>
        <v>23</v>
      </c>
      <c r="IE21" s="21"/>
      <c r="IF21" s="21">
        <f t="shared" si="632"/>
        <v>23</v>
      </c>
      <c r="IG21" s="21"/>
      <c r="IH21" s="21">
        <f t="shared" si="633"/>
        <v>23</v>
      </c>
      <c r="II21" s="21"/>
      <c r="IJ21" s="21">
        <f t="shared" si="634"/>
        <v>23</v>
      </c>
      <c r="IK21" s="21"/>
      <c r="IL21" s="21">
        <f t="shared" si="635"/>
        <v>23</v>
      </c>
      <c r="IM21" s="21"/>
      <c r="IN21" s="21">
        <f t="shared" si="636"/>
        <v>23</v>
      </c>
      <c r="IO21" s="21"/>
      <c r="IP21" s="21">
        <f t="shared" si="637"/>
        <v>23</v>
      </c>
      <c r="IQ21" s="21"/>
      <c r="IR21" s="21">
        <f t="shared" si="638"/>
        <v>0</v>
      </c>
      <c r="IS21" s="21"/>
      <c r="IT21" s="21">
        <f t="shared" si="639"/>
        <v>0</v>
      </c>
      <c r="IU21" s="21"/>
      <c r="IV21" s="21">
        <f t="shared" si="640"/>
        <v>0</v>
      </c>
      <c r="IW21" s="21"/>
      <c r="IX21" s="21">
        <f t="shared" si="641"/>
        <v>0</v>
      </c>
      <c r="IY21" s="21"/>
      <c r="IZ21" s="21">
        <f t="shared" si="642"/>
        <v>0</v>
      </c>
      <c r="JA21" s="21"/>
      <c r="JB21" s="21">
        <f t="shared" si="643"/>
        <v>0</v>
      </c>
      <c r="JC21" s="21"/>
      <c r="JD21" s="21">
        <f t="shared" si="644"/>
        <v>0</v>
      </c>
      <c r="JE21" s="21"/>
      <c r="JF21" s="21">
        <f t="shared" si="645"/>
        <v>0</v>
      </c>
      <c r="JG21" s="21"/>
      <c r="JH21" s="21">
        <f t="shared" si="646"/>
        <v>0</v>
      </c>
      <c r="JI21" s="21"/>
      <c r="JJ21" s="21">
        <f t="shared" si="647"/>
        <v>0</v>
      </c>
      <c r="JK21" s="21"/>
      <c r="JL21" s="21">
        <f t="shared" si="648"/>
        <v>0</v>
      </c>
      <c r="JM21" s="21"/>
      <c r="JN21" s="21">
        <f t="shared" si="649"/>
        <v>0</v>
      </c>
      <c r="JO21" s="21"/>
      <c r="JP21" s="21">
        <f t="shared" si="650"/>
        <v>0</v>
      </c>
      <c r="JQ21" s="21"/>
      <c r="JR21" s="21">
        <f t="shared" si="651"/>
        <v>0</v>
      </c>
      <c r="JS21" s="21"/>
      <c r="JT21" s="21">
        <f t="shared" si="652"/>
        <v>0</v>
      </c>
      <c r="JU21" s="21"/>
      <c r="JV21" s="21">
        <f t="shared" si="653"/>
        <v>0</v>
      </c>
      <c r="JW21" s="21"/>
      <c r="JX21" s="21">
        <f t="shared" si="654"/>
        <v>0</v>
      </c>
      <c r="JY21" s="21"/>
      <c r="JZ21" s="21">
        <f t="shared" si="655"/>
        <v>0</v>
      </c>
      <c r="KA21" s="21"/>
      <c r="KB21" s="21">
        <f t="shared" si="656"/>
        <v>0</v>
      </c>
      <c r="KC21" s="21"/>
      <c r="KD21" s="21">
        <f t="shared" si="657"/>
        <v>0</v>
      </c>
      <c r="KE21" s="21"/>
      <c r="KF21" s="21">
        <f t="shared" si="658"/>
        <v>0</v>
      </c>
      <c r="KG21" s="21"/>
      <c r="KH21" s="21">
        <f t="shared" si="659"/>
        <v>0</v>
      </c>
      <c r="KI21" s="21"/>
      <c r="KJ21" s="21">
        <f t="shared" si="660"/>
        <v>0</v>
      </c>
      <c r="KK21" s="21"/>
      <c r="KL21" s="21">
        <f t="shared" si="661"/>
        <v>0</v>
      </c>
      <c r="KM21" s="21"/>
      <c r="KN21" s="21">
        <f t="shared" si="662"/>
        <v>0</v>
      </c>
      <c r="KO21" s="21"/>
      <c r="KP21" s="21">
        <f t="shared" si="663"/>
        <v>0</v>
      </c>
      <c r="KQ21" s="21"/>
      <c r="KR21" s="21">
        <f t="shared" si="664"/>
        <v>0</v>
      </c>
      <c r="KS21" s="21"/>
      <c r="KT21" s="21">
        <f t="shared" si="665"/>
        <v>0</v>
      </c>
      <c r="KU21" s="21"/>
      <c r="KV21" s="21">
        <f t="shared" si="666"/>
        <v>0</v>
      </c>
      <c r="KW21" s="21"/>
      <c r="KX21" s="21">
        <f t="shared" si="667"/>
        <v>0</v>
      </c>
      <c r="KY21" s="21"/>
      <c r="KZ21" s="21">
        <f t="shared" si="668"/>
        <v>0</v>
      </c>
      <c r="LA21" s="21"/>
      <c r="LB21" s="21">
        <f t="shared" si="669"/>
        <v>0</v>
      </c>
      <c r="LC21" s="21"/>
      <c r="LD21" s="21">
        <f t="shared" si="670"/>
        <v>0</v>
      </c>
      <c r="LE21" s="21"/>
      <c r="LF21" s="21">
        <f t="shared" si="671"/>
        <v>0</v>
      </c>
      <c r="LG21" s="21"/>
      <c r="LH21" s="21">
        <f t="shared" si="672"/>
        <v>0</v>
      </c>
      <c r="LI21" s="21"/>
      <c r="LJ21" s="21">
        <f t="shared" si="673"/>
        <v>0</v>
      </c>
      <c r="LK21" s="21"/>
      <c r="LL21" s="21">
        <f t="shared" si="674"/>
        <v>0</v>
      </c>
      <c r="LM21" s="21"/>
      <c r="LN21" s="21">
        <f t="shared" si="675"/>
        <v>0</v>
      </c>
      <c r="LO21" s="21"/>
      <c r="LP21" s="21">
        <f t="shared" si="676"/>
        <v>0</v>
      </c>
      <c r="LQ21" s="21"/>
      <c r="LR21" s="21">
        <f t="shared" si="677"/>
        <v>0</v>
      </c>
      <c r="LS21" s="21"/>
      <c r="LT21" s="21">
        <f t="shared" si="678"/>
        <v>0</v>
      </c>
      <c r="LU21" s="21"/>
      <c r="LV21" s="21">
        <f t="shared" si="679"/>
        <v>0</v>
      </c>
      <c r="LW21" s="21"/>
      <c r="LX21" s="21">
        <f t="shared" si="680"/>
        <v>0</v>
      </c>
      <c r="LY21" s="21"/>
      <c r="LZ21" s="21">
        <f t="shared" si="681"/>
        <v>0</v>
      </c>
      <c r="MA21" s="21"/>
      <c r="MB21" s="21">
        <f t="shared" si="682"/>
        <v>0</v>
      </c>
      <c r="MC21" s="21"/>
      <c r="MD21" s="21">
        <f t="shared" si="683"/>
        <v>0</v>
      </c>
      <c r="ME21" s="21"/>
      <c r="MF21" s="21">
        <f t="shared" si="684"/>
        <v>0</v>
      </c>
      <c r="MG21" s="21"/>
      <c r="MH21" s="21">
        <f t="shared" si="685"/>
        <v>0</v>
      </c>
      <c r="MI21" s="21"/>
      <c r="MJ21" s="21">
        <f t="shared" si="686"/>
        <v>0</v>
      </c>
      <c r="MK21" s="21"/>
      <c r="ML21" s="21">
        <f t="shared" si="687"/>
        <v>0</v>
      </c>
      <c r="MM21" s="21"/>
      <c r="MN21" s="21">
        <f t="shared" si="688"/>
        <v>0</v>
      </c>
      <c r="MO21" s="21"/>
      <c r="MP21" s="21">
        <f t="shared" si="689"/>
        <v>0</v>
      </c>
      <c r="MQ21" s="21"/>
      <c r="MR21" s="21">
        <f t="shared" si="690"/>
        <v>0</v>
      </c>
      <c r="MS21" s="21"/>
      <c r="MT21" s="21">
        <f t="shared" si="691"/>
        <v>0</v>
      </c>
      <c r="MU21" s="21"/>
      <c r="MV21" s="21">
        <f t="shared" si="692"/>
        <v>0</v>
      </c>
      <c r="MW21" s="21"/>
      <c r="MX21" s="21">
        <f t="shared" si="693"/>
        <v>0</v>
      </c>
      <c r="MY21" s="21"/>
      <c r="MZ21" s="21">
        <f t="shared" si="694"/>
        <v>0</v>
      </c>
      <c r="NA21" s="21"/>
      <c r="NB21" s="21">
        <f t="shared" si="695"/>
        <v>0</v>
      </c>
      <c r="NC21" s="21"/>
      <c r="ND21" s="21">
        <f t="shared" si="696"/>
        <v>0</v>
      </c>
      <c r="NE21" s="21"/>
      <c r="NF21" s="21">
        <f t="shared" si="697"/>
        <v>0</v>
      </c>
      <c r="NG21" s="21"/>
      <c r="NH21" s="21">
        <f t="shared" si="698"/>
        <v>0</v>
      </c>
      <c r="NI21" s="21"/>
      <c r="NJ21" s="21">
        <f t="shared" si="699"/>
        <v>0</v>
      </c>
      <c r="NK21" s="21"/>
      <c r="NL21" s="21">
        <f t="shared" si="700"/>
        <v>0</v>
      </c>
      <c r="NM21" s="21"/>
      <c r="NN21" s="21">
        <f t="shared" si="701"/>
        <v>0</v>
      </c>
      <c r="NO21" s="21"/>
      <c r="NP21" s="21">
        <f t="shared" si="702"/>
        <v>0</v>
      </c>
      <c r="NQ21" s="21"/>
      <c r="NR21" s="21">
        <f t="shared" si="703"/>
        <v>0</v>
      </c>
      <c r="NS21" s="21"/>
      <c r="NT21" s="21">
        <f t="shared" si="704"/>
        <v>0</v>
      </c>
      <c r="NU21" s="21"/>
      <c r="NV21" s="21">
        <f t="shared" si="705"/>
        <v>0</v>
      </c>
      <c r="NW21" s="21"/>
      <c r="NX21" s="21">
        <f t="shared" si="706"/>
        <v>0</v>
      </c>
      <c r="NY21" s="21"/>
      <c r="NZ21" s="21">
        <f t="shared" si="707"/>
        <v>0</v>
      </c>
      <c r="OA21" s="21"/>
      <c r="OB21" s="21">
        <f t="shared" si="708"/>
        <v>0</v>
      </c>
      <c r="OC21" s="21"/>
      <c r="OD21" s="21">
        <f t="shared" si="709"/>
        <v>0</v>
      </c>
      <c r="OE21" s="21"/>
      <c r="OF21" s="21">
        <f t="shared" si="710"/>
        <v>0</v>
      </c>
      <c r="OG21" s="21"/>
      <c r="OH21" s="21">
        <f t="shared" si="711"/>
        <v>0</v>
      </c>
      <c r="OI21" s="21"/>
      <c r="OJ21" s="21">
        <f t="shared" si="712"/>
        <v>0</v>
      </c>
      <c r="OK21" s="21"/>
      <c r="OL21" s="21">
        <f t="shared" si="713"/>
        <v>0</v>
      </c>
      <c r="OM21" s="21"/>
      <c r="ON21" s="21">
        <f t="shared" si="714"/>
        <v>0</v>
      </c>
      <c r="OO21" s="21"/>
      <c r="OP21" s="21">
        <f t="shared" si="714"/>
        <v>0</v>
      </c>
      <c r="OQ21" s="21"/>
      <c r="OR21" s="21">
        <f t="shared" si="714"/>
        <v>0</v>
      </c>
      <c r="OS21" s="21"/>
      <c r="OT21" s="21">
        <f t="shared" si="714"/>
        <v>0</v>
      </c>
      <c r="OU21" s="21"/>
      <c r="OV21" s="21">
        <f t="shared" si="714"/>
        <v>0</v>
      </c>
      <c r="OW21" s="21"/>
      <c r="OX21" s="21">
        <f t="shared" si="714"/>
        <v>0</v>
      </c>
      <c r="OY21" s="21"/>
      <c r="OZ21" s="21">
        <f t="shared" si="714"/>
        <v>0</v>
      </c>
      <c r="PA21" s="21"/>
      <c r="PB21" s="21">
        <f t="shared" si="715"/>
        <v>0</v>
      </c>
      <c r="PC21" s="21"/>
      <c r="PD21" s="21">
        <f t="shared" si="715"/>
        <v>0</v>
      </c>
      <c r="PE21" s="21"/>
      <c r="PF21" s="21">
        <f t="shared" si="715"/>
        <v>0</v>
      </c>
      <c r="PG21" s="21"/>
      <c r="PH21" s="21">
        <f t="shared" si="715"/>
        <v>0</v>
      </c>
      <c r="PI21" s="21"/>
      <c r="PJ21" s="21">
        <f t="shared" si="715"/>
        <v>0</v>
      </c>
      <c r="PK21" s="21"/>
      <c r="PL21" s="21">
        <f t="shared" si="715"/>
        <v>0</v>
      </c>
      <c r="PM21" s="21"/>
      <c r="PN21" s="21">
        <f t="shared" si="716"/>
        <v>0</v>
      </c>
      <c r="PO21" s="21"/>
      <c r="PP21" s="21">
        <f t="shared" si="716"/>
        <v>0</v>
      </c>
      <c r="PQ21" s="21"/>
      <c r="PR21" s="21">
        <f t="shared" si="716"/>
        <v>0</v>
      </c>
      <c r="PS21" s="21"/>
      <c r="PT21" s="21">
        <f t="shared" si="716"/>
        <v>0</v>
      </c>
      <c r="PU21" s="21"/>
      <c r="PV21" s="21">
        <f t="shared" si="716"/>
        <v>0</v>
      </c>
      <c r="PW21" s="21"/>
      <c r="PX21" s="21">
        <f t="shared" si="716"/>
        <v>0</v>
      </c>
      <c r="PY21" s="21"/>
      <c r="PZ21" s="21">
        <f t="shared" si="717"/>
        <v>0</v>
      </c>
      <c r="QA21" s="21"/>
      <c r="QB21" s="21">
        <f t="shared" si="717"/>
        <v>0</v>
      </c>
      <c r="QC21" s="21"/>
      <c r="QD21" s="21">
        <f t="shared" si="717"/>
        <v>0</v>
      </c>
      <c r="QE21" s="21"/>
      <c r="QF21" s="21">
        <f t="shared" si="717"/>
        <v>0</v>
      </c>
      <c r="QG21" s="21"/>
      <c r="QH21" s="21">
        <f t="shared" si="717"/>
        <v>0</v>
      </c>
      <c r="QI21" s="21"/>
      <c r="QJ21" s="21">
        <f t="shared" si="717"/>
        <v>0</v>
      </c>
      <c r="QK21" s="21"/>
      <c r="QL21" s="21">
        <f t="shared" si="718"/>
        <v>0</v>
      </c>
      <c r="QM21" s="21"/>
      <c r="QN21" s="21">
        <f t="shared" si="718"/>
        <v>0</v>
      </c>
      <c r="QO21" s="21"/>
      <c r="QP21" s="21">
        <f t="shared" si="718"/>
        <v>0</v>
      </c>
      <c r="QQ21" s="21"/>
      <c r="QR21" s="21">
        <f t="shared" si="718"/>
        <v>0</v>
      </c>
      <c r="QS21" s="21"/>
      <c r="QT21" s="21">
        <f t="shared" si="718"/>
        <v>0</v>
      </c>
      <c r="QU21" s="21"/>
      <c r="QV21" s="21">
        <f t="shared" si="718"/>
        <v>0</v>
      </c>
      <c r="QW21" s="21"/>
      <c r="QX21" s="21">
        <f t="shared" si="719"/>
        <v>0</v>
      </c>
      <c r="QY21" s="21"/>
      <c r="QZ21" s="21">
        <f t="shared" si="719"/>
        <v>0</v>
      </c>
      <c r="RA21" s="21"/>
      <c r="RB21" s="21">
        <f t="shared" si="719"/>
        <v>0</v>
      </c>
      <c r="RC21" s="21"/>
      <c r="RD21" s="21">
        <f t="shared" si="719"/>
        <v>0</v>
      </c>
      <c r="RE21" s="21"/>
      <c r="RF21" s="21">
        <f t="shared" si="719"/>
        <v>0</v>
      </c>
      <c r="RG21" s="21"/>
      <c r="RH21" s="21">
        <f t="shared" si="719"/>
        <v>0</v>
      </c>
      <c r="RI21" s="21"/>
      <c r="RJ21" s="21">
        <f t="shared" si="720"/>
        <v>0</v>
      </c>
      <c r="RK21" s="21"/>
      <c r="RL21" s="21">
        <f t="shared" si="721"/>
        <v>0</v>
      </c>
      <c r="RM21" s="21"/>
      <c r="RN21" s="21">
        <f t="shared" si="722"/>
        <v>0</v>
      </c>
      <c r="RO21" s="21"/>
      <c r="RP21" s="21">
        <f t="shared" si="723"/>
        <v>0</v>
      </c>
      <c r="RQ21" s="21"/>
      <c r="RR21" s="21">
        <f t="shared" si="724"/>
        <v>0</v>
      </c>
      <c r="RS21" s="21"/>
      <c r="RT21" s="21">
        <f t="shared" si="725"/>
        <v>0</v>
      </c>
      <c r="RU21" s="21"/>
      <c r="RV21" s="21">
        <f t="shared" si="726"/>
        <v>0</v>
      </c>
      <c r="RW21" s="21"/>
      <c r="RX21" s="21">
        <f t="shared" si="727"/>
        <v>0</v>
      </c>
      <c r="RY21" s="21"/>
      <c r="RZ21" s="21">
        <f t="shared" si="728"/>
        <v>0</v>
      </c>
      <c r="SA21" s="21"/>
      <c r="SB21" s="21">
        <f t="shared" si="729"/>
        <v>0</v>
      </c>
      <c r="SC21" s="21"/>
      <c r="SD21" s="21">
        <f t="shared" si="730"/>
        <v>0</v>
      </c>
      <c r="SE21" s="21"/>
      <c r="SF21" s="21">
        <f t="shared" si="731"/>
        <v>0</v>
      </c>
      <c r="SG21" s="21"/>
      <c r="SH21" s="21">
        <f t="shared" si="732"/>
        <v>0</v>
      </c>
      <c r="SI21" s="21"/>
      <c r="SJ21" s="21">
        <f t="shared" si="733"/>
        <v>0</v>
      </c>
      <c r="SK21" s="21"/>
      <c r="SL21" s="21">
        <f t="shared" si="734"/>
        <v>0</v>
      </c>
      <c r="SM21" s="21"/>
      <c r="SN21" s="21">
        <f t="shared" si="735"/>
        <v>0</v>
      </c>
      <c r="SO21" s="21"/>
      <c r="SP21" s="21">
        <f t="shared" si="736"/>
        <v>0</v>
      </c>
      <c r="SQ21" s="21"/>
      <c r="SR21" s="21">
        <f t="shared" si="737"/>
        <v>0</v>
      </c>
      <c r="SS21" s="21"/>
      <c r="ST21" s="21">
        <f t="shared" si="738"/>
        <v>0</v>
      </c>
      <c r="SU21" s="21"/>
      <c r="SV21" s="21">
        <f t="shared" si="739"/>
        <v>0</v>
      </c>
      <c r="SW21" s="21"/>
      <c r="SX21" s="21">
        <f t="shared" si="740"/>
        <v>0</v>
      </c>
      <c r="SY21" s="21"/>
      <c r="SZ21" s="21">
        <f t="shared" si="741"/>
        <v>0</v>
      </c>
      <c r="TA21" s="21"/>
      <c r="TB21" s="21">
        <f t="shared" si="742"/>
        <v>0</v>
      </c>
      <c r="TC21" s="21"/>
      <c r="TD21" s="21">
        <f t="shared" si="743"/>
        <v>0</v>
      </c>
      <c r="TE21" s="21"/>
      <c r="TF21" s="21">
        <f t="shared" si="744"/>
        <v>0</v>
      </c>
      <c r="TG21" s="21"/>
      <c r="TH21" s="21">
        <f t="shared" si="745"/>
        <v>0</v>
      </c>
      <c r="TI21" s="21"/>
      <c r="TJ21" s="21">
        <f t="shared" si="746"/>
        <v>0</v>
      </c>
      <c r="TK21" s="21"/>
      <c r="TL21" s="21">
        <f t="shared" si="747"/>
        <v>0</v>
      </c>
      <c r="TM21" s="21"/>
      <c r="TN21" s="21">
        <f t="shared" si="748"/>
        <v>0</v>
      </c>
      <c r="TO21" s="21"/>
      <c r="TP21" s="21">
        <f t="shared" si="749"/>
        <v>0</v>
      </c>
      <c r="TQ21" s="21"/>
      <c r="TR21" s="21">
        <f t="shared" si="750"/>
        <v>0</v>
      </c>
      <c r="TS21" s="21"/>
      <c r="TT21" s="21">
        <f t="shared" si="751"/>
        <v>0</v>
      </c>
      <c r="TU21" s="21"/>
      <c r="TV21" s="21">
        <f t="shared" si="752"/>
        <v>0</v>
      </c>
      <c r="TW21" s="21"/>
      <c r="TX21" s="21">
        <f t="shared" si="753"/>
        <v>0</v>
      </c>
      <c r="TY21" s="21"/>
      <c r="TZ21" s="21">
        <f t="shared" si="754"/>
        <v>0</v>
      </c>
      <c r="UA21" s="21"/>
      <c r="UB21" s="21">
        <f t="shared" si="755"/>
        <v>0</v>
      </c>
      <c r="UC21" s="21"/>
      <c r="UD21" s="21">
        <f t="shared" si="756"/>
        <v>0</v>
      </c>
      <c r="UE21" s="21"/>
      <c r="UF21" s="21">
        <f t="shared" si="757"/>
        <v>0</v>
      </c>
      <c r="UG21" s="21"/>
      <c r="UH21" s="21">
        <f t="shared" si="758"/>
        <v>0</v>
      </c>
      <c r="UI21" s="21"/>
      <c r="UJ21" s="21">
        <f t="shared" si="759"/>
        <v>0</v>
      </c>
      <c r="UK21" s="21"/>
      <c r="UL21" s="21">
        <f t="shared" si="760"/>
        <v>0</v>
      </c>
      <c r="UM21" s="21"/>
      <c r="UN21" s="21">
        <f t="shared" si="761"/>
        <v>0</v>
      </c>
      <c r="UO21" s="21"/>
      <c r="UP21" s="21">
        <f t="shared" si="762"/>
        <v>0</v>
      </c>
      <c r="UQ21" s="21"/>
      <c r="UR21" s="21">
        <f t="shared" si="763"/>
        <v>0</v>
      </c>
      <c r="US21" s="21"/>
      <c r="UT21" s="21">
        <f t="shared" si="764"/>
        <v>0</v>
      </c>
      <c r="UU21" s="21"/>
      <c r="UV21" s="21">
        <f t="shared" si="765"/>
        <v>0</v>
      </c>
      <c r="UW21" s="21"/>
      <c r="UX21" s="21">
        <f t="shared" si="766"/>
        <v>0</v>
      </c>
      <c r="UY21" s="21"/>
      <c r="UZ21" s="21">
        <f t="shared" si="767"/>
        <v>0</v>
      </c>
      <c r="VA21" s="21"/>
      <c r="VB21" s="21">
        <f t="shared" si="768"/>
        <v>0</v>
      </c>
      <c r="VC21" s="21"/>
      <c r="VD21" s="21">
        <f t="shared" si="769"/>
        <v>0</v>
      </c>
      <c r="VE21" s="21"/>
      <c r="VF21" s="21">
        <f t="shared" si="770"/>
        <v>0</v>
      </c>
      <c r="VG21" s="21"/>
      <c r="VH21" s="21">
        <f t="shared" si="771"/>
        <v>0</v>
      </c>
      <c r="VI21" s="21"/>
      <c r="VJ21" s="21">
        <f t="shared" si="772"/>
        <v>0</v>
      </c>
      <c r="VK21" s="21"/>
      <c r="VL21" s="21">
        <f t="shared" si="773"/>
        <v>0</v>
      </c>
      <c r="VM21" s="21"/>
      <c r="VN21" s="21">
        <f t="shared" si="774"/>
        <v>0</v>
      </c>
      <c r="VO21" s="21"/>
      <c r="VP21" s="21">
        <f t="shared" si="775"/>
        <v>0</v>
      </c>
      <c r="VQ21" s="21"/>
      <c r="VR21" s="21">
        <f t="shared" si="714"/>
        <v>0</v>
      </c>
      <c r="VS21" s="21"/>
      <c r="VT21" s="21">
        <f t="shared" si="776"/>
        <v>0</v>
      </c>
      <c r="VU21" s="21"/>
      <c r="VV21" s="21">
        <f t="shared" si="776"/>
        <v>0</v>
      </c>
      <c r="VW21" s="21"/>
      <c r="VX21" s="21">
        <f t="shared" si="777"/>
        <v>0</v>
      </c>
      <c r="VY21" s="21"/>
      <c r="VZ21" s="21">
        <f t="shared" si="777"/>
        <v>0</v>
      </c>
      <c r="WA21" s="21"/>
      <c r="WB21" s="21">
        <f t="shared" si="777"/>
        <v>0</v>
      </c>
      <c r="WC21" s="21"/>
      <c r="WD21" s="21">
        <f t="shared" si="777"/>
        <v>0</v>
      </c>
      <c r="WE21" s="21"/>
      <c r="WF21" s="21">
        <f t="shared" si="777"/>
        <v>0</v>
      </c>
      <c r="WG21" s="21"/>
      <c r="WH21" s="21">
        <f t="shared" si="777"/>
        <v>0</v>
      </c>
      <c r="WI21" s="21"/>
      <c r="WJ21" s="21">
        <f t="shared" si="777"/>
        <v>0</v>
      </c>
      <c r="WK21" s="21"/>
      <c r="WL21" s="21">
        <f t="shared" si="777"/>
        <v>0</v>
      </c>
      <c r="WM21" s="21"/>
      <c r="WN21" s="21">
        <f t="shared" si="778"/>
        <v>0</v>
      </c>
      <c r="WO21" s="21"/>
      <c r="WP21" s="21">
        <f t="shared" si="778"/>
        <v>0</v>
      </c>
      <c r="WQ21" s="21"/>
      <c r="WR21" s="21">
        <f t="shared" si="778"/>
        <v>0</v>
      </c>
      <c r="WS21" s="21"/>
      <c r="WT21" s="21">
        <f t="shared" si="778"/>
        <v>0</v>
      </c>
      <c r="WU21" s="21"/>
      <c r="WV21" s="21">
        <f t="shared" si="778"/>
        <v>0</v>
      </c>
      <c r="WW21" s="21"/>
      <c r="WX21" s="21">
        <f t="shared" si="778"/>
        <v>0</v>
      </c>
      <c r="WY21" s="21"/>
      <c r="WZ21" s="21">
        <f t="shared" si="778"/>
        <v>0</v>
      </c>
      <c r="XA21" s="21"/>
      <c r="XB21" s="21">
        <f t="shared" si="778"/>
        <v>0</v>
      </c>
      <c r="XC21" s="21"/>
      <c r="XD21" s="21">
        <f t="shared" si="779"/>
        <v>0</v>
      </c>
      <c r="XE21" s="21"/>
      <c r="XF21" s="21">
        <f t="shared" si="779"/>
        <v>0</v>
      </c>
      <c r="XG21" s="21"/>
      <c r="XH21" s="21">
        <f t="shared" si="779"/>
        <v>0</v>
      </c>
      <c r="XI21" s="21"/>
      <c r="XJ21" s="21">
        <f t="shared" si="779"/>
        <v>0</v>
      </c>
      <c r="XK21" s="21"/>
      <c r="XL21" s="21">
        <f t="shared" si="779"/>
        <v>0</v>
      </c>
      <c r="XM21" s="21"/>
      <c r="XN21" s="21">
        <f t="shared" si="779"/>
        <v>0</v>
      </c>
      <c r="XO21" s="21"/>
      <c r="XP21" s="21">
        <f t="shared" si="779"/>
        <v>0</v>
      </c>
      <c r="XQ21" s="21"/>
      <c r="XR21" s="21">
        <f t="shared" si="779"/>
        <v>0</v>
      </c>
      <c r="XS21" s="21"/>
      <c r="XT21" s="21">
        <f t="shared" si="776"/>
        <v>0</v>
      </c>
      <c r="XU21" s="21"/>
      <c r="XV21" s="21">
        <f t="shared" si="776"/>
        <v>0</v>
      </c>
      <c r="XW21" s="21"/>
      <c r="XX21" s="21">
        <f t="shared" si="776"/>
        <v>0</v>
      </c>
      <c r="XY21" s="21"/>
      <c r="XZ21" s="21">
        <f t="shared" ref="XT21:XZ37" si="841">IF($J21&gt;0,IF(AND(XZ$3&gt;=$N21,XZ$3&lt;=$O21),$J21/($O21-$N21+1),0),0)</f>
        <v>0</v>
      </c>
      <c r="YA21" s="21"/>
      <c r="YB21" s="21">
        <f t="shared" si="780"/>
        <v>0</v>
      </c>
      <c r="YC21" s="21"/>
      <c r="YD21" s="21">
        <f t="shared" si="781"/>
        <v>0</v>
      </c>
      <c r="YE21" s="21"/>
      <c r="YF21" s="21">
        <f t="shared" si="782"/>
        <v>0</v>
      </c>
      <c r="YG21" s="21"/>
      <c r="YH21" s="21">
        <f t="shared" si="783"/>
        <v>0</v>
      </c>
      <c r="YI21" s="21"/>
      <c r="YJ21" s="21">
        <f t="shared" si="784"/>
        <v>0</v>
      </c>
      <c r="YK21" s="21"/>
      <c r="YL21" s="21">
        <f t="shared" si="785"/>
        <v>0</v>
      </c>
      <c r="YM21" s="21"/>
      <c r="YN21" s="21">
        <f t="shared" si="786"/>
        <v>0</v>
      </c>
      <c r="YO21" s="21"/>
      <c r="YP21" s="21">
        <f t="shared" si="787"/>
        <v>0</v>
      </c>
      <c r="YQ21" s="21"/>
      <c r="YR21" s="21">
        <f t="shared" si="788"/>
        <v>0</v>
      </c>
      <c r="YS21" s="21"/>
      <c r="YT21" s="21">
        <f t="shared" si="789"/>
        <v>0</v>
      </c>
      <c r="YU21" s="21"/>
      <c r="YV21" s="21">
        <f t="shared" si="790"/>
        <v>0</v>
      </c>
      <c r="YW21" s="21"/>
      <c r="YX21" s="21">
        <f t="shared" si="791"/>
        <v>0</v>
      </c>
      <c r="YY21" s="21"/>
      <c r="YZ21" s="21">
        <f t="shared" si="776"/>
        <v>0</v>
      </c>
      <c r="ZA21" s="21"/>
      <c r="ZB21" s="21">
        <f t="shared" si="792"/>
        <v>0</v>
      </c>
      <c r="ZC21" s="21"/>
      <c r="ZD21" s="21">
        <f t="shared" si="793"/>
        <v>0</v>
      </c>
      <c r="ZE21" s="21"/>
      <c r="ZF21" s="21">
        <f t="shared" si="794"/>
        <v>0</v>
      </c>
      <c r="ZG21" s="21"/>
      <c r="ZH21" s="21">
        <f t="shared" si="795"/>
        <v>0</v>
      </c>
      <c r="ZI21" s="21"/>
      <c r="ZJ21" s="21">
        <f t="shared" si="796"/>
        <v>0</v>
      </c>
      <c r="ZK21" s="21"/>
      <c r="ZL21" s="21">
        <f t="shared" si="797"/>
        <v>0</v>
      </c>
      <c r="ZM21" s="21"/>
      <c r="ZN21" s="21">
        <f t="shared" si="798"/>
        <v>0</v>
      </c>
      <c r="ZO21" s="21"/>
      <c r="ZP21" s="21">
        <f t="shared" si="799"/>
        <v>0</v>
      </c>
      <c r="ZQ21" s="21"/>
      <c r="ZR21" s="21">
        <f t="shared" si="800"/>
        <v>0</v>
      </c>
      <c r="ZS21" s="21"/>
      <c r="ZT21" s="21">
        <f t="shared" si="776"/>
        <v>0</v>
      </c>
      <c r="ZU21" s="21"/>
      <c r="ZV21" s="21">
        <f t="shared" si="801"/>
        <v>0</v>
      </c>
      <c r="ZW21" s="21"/>
      <c r="ZX21" s="21">
        <f t="shared" si="802"/>
        <v>0</v>
      </c>
      <c r="ZY21" s="21"/>
      <c r="ZZ21" s="21">
        <f t="shared" si="802"/>
        <v>0</v>
      </c>
      <c r="AAA21" s="21"/>
      <c r="AAB21" s="21">
        <f t="shared" si="803"/>
        <v>0</v>
      </c>
      <c r="AAC21" s="21"/>
      <c r="AAD21" s="21">
        <f t="shared" si="803"/>
        <v>0</v>
      </c>
      <c r="AAE21" s="21"/>
      <c r="AAF21" s="21">
        <f t="shared" si="804"/>
        <v>0</v>
      </c>
      <c r="AAG21" s="21"/>
      <c r="AAH21" s="21">
        <f t="shared" si="804"/>
        <v>0</v>
      </c>
      <c r="AAI21" s="21"/>
      <c r="AAJ21" s="21">
        <f t="shared" si="805"/>
        <v>0</v>
      </c>
      <c r="AAK21" s="21"/>
      <c r="AAL21" s="21">
        <f t="shared" si="805"/>
        <v>0</v>
      </c>
      <c r="AAM21" s="21"/>
      <c r="AAN21" s="21">
        <f t="shared" si="806"/>
        <v>0</v>
      </c>
      <c r="AAO21" s="21"/>
      <c r="AAP21" s="21">
        <f t="shared" si="806"/>
        <v>0</v>
      </c>
      <c r="AAQ21" s="21"/>
      <c r="AAR21" s="21">
        <f t="shared" si="807"/>
        <v>0</v>
      </c>
      <c r="AAS21" s="21"/>
      <c r="AAT21" s="21">
        <f t="shared" si="807"/>
        <v>0</v>
      </c>
      <c r="AAU21" s="21"/>
      <c r="AAV21" s="21">
        <f t="shared" si="808"/>
        <v>0</v>
      </c>
      <c r="AAW21" s="21"/>
      <c r="AAX21" s="21">
        <f t="shared" si="808"/>
        <v>0</v>
      </c>
      <c r="AAY21" s="21"/>
      <c r="AAZ21" s="21">
        <f t="shared" si="809"/>
        <v>0</v>
      </c>
      <c r="ABA21" s="21"/>
      <c r="ABB21" s="21">
        <f t="shared" si="809"/>
        <v>0</v>
      </c>
      <c r="ABC21" s="21"/>
      <c r="ABD21" s="21">
        <f t="shared" si="810"/>
        <v>0</v>
      </c>
      <c r="ABE21" s="21"/>
      <c r="ABF21" s="21">
        <f t="shared" si="810"/>
        <v>0</v>
      </c>
      <c r="ABG21" s="21"/>
      <c r="ABH21" s="21">
        <f t="shared" si="811"/>
        <v>0</v>
      </c>
      <c r="ABI21" s="21"/>
      <c r="ABJ21" s="21">
        <f t="shared" si="811"/>
        <v>0</v>
      </c>
      <c r="ABK21" s="21"/>
      <c r="ABL21" s="21">
        <f t="shared" si="812"/>
        <v>0</v>
      </c>
      <c r="ABM21" s="21"/>
      <c r="ABN21" s="21">
        <f t="shared" si="812"/>
        <v>0</v>
      </c>
      <c r="ABO21" s="21"/>
      <c r="ABP21" s="21">
        <f t="shared" si="813"/>
        <v>0</v>
      </c>
      <c r="ABQ21" s="21"/>
      <c r="ABR21" s="21">
        <f t="shared" si="813"/>
        <v>0</v>
      </c>
      <c r="ABS21" s="21"/>
      <c r="ABT21" s="21">
        <f t="shared" si="814"/>
        <v>0</v>
      </c>
      <c r="ABU21" s="21"/>
      <c r="ABV21" s="21">
        <f t="shared" si="814"/>
        <v>0</v>
      </c>
      <c r="ABW21" s="21"/>
      <c r="ABX21" s="21">
        <f t="shared" si="815"/>
        <v>0</v>
      </c>
      <c r="ABY21" s="21"/>
      <c r="ABZ21" s="21">
        <f t="shared" si="815"/>
        <v>0</v>
      </c>
      <c r="ACA21" s="21"/>
      <c r="ACB21" s="21">
        <f t="shared" si="816"/>
        <v>0</v>
      </c>
      <c r="ACC21" s="21"/>
      <c r="ACD21" s="21">
        <f t="shared" si="816"/>
        <v>0</v>
      </c>
      <c r="ACE21" s="21"/>
      <c r="ACF21" s="21">
        <f t="shared" si="817"/>
        <v>0</v>
      </c>
      <c r="ACG21" s="21"/>
      <c r="ACH21" s="21">
        <f t="shared" si="817"/>
        <v>0</v>
      </c>
      <c r="ACI21" s="21"/>
      <c r="ACJ21" s="21">
        <f t="shared" si="818"/>
        <v>0</v>
      </c>
      <c r="ACK21" s="21"/>
      <c r="ACL21" s="21">
        <f t="shared" si="818"/>
        <v>0</v>
      </c>
      <c r="ACM21" s="21"/>
      <c r="ACN21" s="21">
        <f t="shared" si="819"/>
        <v>0</v>
      </c>
      <c r="ACO21" s="21"/>
      <c r="ACP21" s="21">
        <f t="shared" si="819"/>
        <v>0</v>
      </c>
      <c r="ACQ21" s="21"/>
      <c r="ACR21" s="21">
        <f t="shared" si="820"/>
        <v>0</v>
      </c>
      <c r="ACS21" s="21"/>
      <c r="ACT21" s="21">
        <f t="shared" si="820"/>
        <v>0</v>
      </c>
      <c r="ACU21" s="21"/>
      <c r="ACV21" s="21">
        <f t="shared" si="821"/>
        <v>0</v>
      </c>
      <c r="ACW21" s="21"/>
      <c r="ACX21" s="21">
        <f t="shared" si="821"/>
        <v>0</v>
      </c>
      <c r="ACY21" s="21"/>
      <c r="ACZ21" s="21">
        <f t="shared" si="822"/>
        <v>0</v>
      </c>
      <c r="ADA21" s="21"/>
      <c r="ADB21" s="21">
        <f t="shared" si="822"/>
        <v>0</v>
      </c>
      <c r="ADC21" s="21"/>
      <c r="ADD21" s="21">
        <f t="shared" si="823"/>
        <v>0</v>
      </c>
      <c r="ADE21" s="21"/>
      <c r="ADF21" s="21">
        <f t="shared" si="823"/>
        <v>0</v>
      </c>
      <c r="ADG21" s="21"/>
      <c r="ADH21" s="21">
        <f t="shared" si="824"/>
        <v>0</v>
      </c>
      <c r="ADI21" s="21"/>
      <c r="ADJ21" s="21">
        <f t="shared" si="824"/>
        <v>0</v>
      </c>
      <c r="ADK21" s="21"/>
      <c r="ADL21" s="21">
        <f t="shared" si="825"/>
        <v>0</v>
      </c>
      <c r="ADM21" s="21"/>
      <c r="ADN21" s="21">
        <f t="shared" si="825"/>
        <v>0</v>
      </c>
      <c r="ADO21" s="21"/>
      <c r="ADP21" s="21">
        <f t="shared" si="825"/>
        <v>0</v>
      </c>
      <c r="ADQ21" s="21"/>
      <c r="ADR21" s="21">
        <f t="shared" si="825"/>
        <v>0</v>
      </c>
      <c r="ADS21" s="21"/>
      <c r="ADT21" s="21">
        <f t="shared" si="825"/>
        <v>0</v>
      </c>
      <c r="ADU21" s="21"/>
      <c r="ADV21" s="21">
        <f t="shared" si="826"/>
        <v>0</v>
      </c>
      <c r="ADW21" s="21"/>
      <c r="ADX21" s="21">
        <f t="shared" si="826"/>
        <v>0</v>
      </c>
      <c r="ADY21" s="21"/>
      <c r="ADZ21" s="21">
        <f t="shared" si="826"/>
        <v>0</v>
      </c>
      <c r="AEA21" s="21"/>
      <c r="AEB21" s="21">
        <f t="shared" si="826"/>
        <v>0</v>
      </c>
      <c r="AEC21" s="21"/>
      <c r="AED21" s="21">
        <f t="shared" si="827"/>
        <v>0</v>
      </c>
      <c r="AEE21" s="21"/>
      <c r="AEF21" s="21">
        <f t="shared" si="827"/>
        <v>0</v>
      </c>
      <c r="AEG21" s="21"/>
      <c r="AEH21" s="21">
        <f t="shared" si="827"/>
        <v>0</v>
      </c>
      <c r="AEI21" s="21"/>
      <c r="AEJ21" s="21">
        <f t="shared" si="827"/>
        <v>0</v>
      </c>
      <c r="AEK21" s="21"/>
      <c r="AEL21" s="21">
        <f t="shared" si="827"/>
        <v>0</v>
      </c>
      <c r="AEM21" s="21"/>
      <c r="AEN21" s="21">
        <f t="shared" si="828"/>
        <v>0</v>
      </c>
      <c r="AEO21" s="21"/>
      <c r="AEP21" s="21">
        <f t="shared" si="828"/>
        <v>0</v>
      </c>
      <c r="AEQ21" s="21"/>
      <c r="AER21" s="21">
        <f t="shared" si="828"/>
        <v>0</v>
      </c>
      <c r="AES21" s="21"/>
      <c r="AET21" s="21">
        <f t="shared" si="828"/>
        <v>0</v>
      </c>
      <c r="AEU21" s="21"/>
      <c r="AEV21" s="21">
        <f t="shared" si="829"/>
        <v>0</v>
      </c>
      <c r="AEW21" s="21"/>
      <c r="AEX21" s="21">
        <f t="shared" si="829"/>
        <v>0</v>
      </c>
      <c r="AEY21" s="21"/>
      <c r="AEZ21" s="21">
        <f t="shared" si="829"/>
        <v>0</v>
      </c>
      <c r="AFA21" s="21"/>
      <c r="AFB21" s="21">
        <f t="shared" si="829"/>
        <v>0</v>
      </c>
      <c r="AFC21" s="21"/>
      <c r="AFD21" s="21">
        <f t="shared" si="829"/>
        <v>0</v>
      </c>
      <c r="AFE21" s="21"/>
      <c r="AFF21" s="21">
        <f t="shared" si="830"/>
        <v>0</v>
      </c>
      <c r="AFG21" s="21"/>
      <c r="AFH21" s="21">
        <f t="shared" si="830"/>
        <v>0</v>
      </c>
      <c r="AFI21" s="21"/>
      <c r="AFJ21" s="21">
        <f t="shared" si="830"/>
        <v>0</v>
      </c>
      <c r="AFK21" s="21"/>
      <c r="AFL21" s="21">
        <f t="shared" si="830"/>
        <v>0</v>
      </c>
      <c r="AFM21" s="21"/>
      <c r="AFN21" s="21">
        <f t="shared" si="831"/>
        <v>0</v>
      </c>
      <c r="AFO21" s="21"/>
      <c r="AFP21" s="21">
        <f t="shared" si="831"/>
        <v>0</v>
      </c>
      <c r="AFQ21" s="21"/>
      <c r="AFR21" s="21">
        <f t="shared" si="831"/>
        <v>0</v>
      </c>
      <c r="AFS21" s="21"/>
      <c r="AFT21" s="21">
        <f t="shared" si="831"/>
        <v>0</v>
      </c>
      <c r="AFU21" s="21"/>
      <c r="AFV21" s="21">
        <f t="shared" si="831"/>
        <v>0</v>
      </c>
      <c r="AFW21" s="21"/>
      <c r="AFX21" s="21">
        <f t="shared" si="832"/>
        <v>0</v>
      </c>
      <c r="AFY21" s="21"/>
      <c r="AFZ21" s="21">
        <f t="shared" si="832"/>
        <v>0</v>
      </c>
      <c r="AGA21" s="21"/>
      <c r="AGB21" s="21">
        <f t="shared" si="832"/>
        <v>0</v>
      </c>
      <c r="AGC21" s="21"/>
      <c r="AGD21" s="21">
        <f t="shared" si="832"/>
        <v>0</v>
      </c>
      <c r="AGE21" s="21"/>
      <c r="AGF21" s="21">
        <f t="shared" si="833"/>
        <v>0</v>
      </c>
      <c r="AGG21" s="21"/>
      <c r="AGH21" s="21">
        <f t="shared" si="833"/>
        <v>0</v>
      </c>
      <c r="AGI21" s="21"/>
      <c r="AGJ21" s="21">
        <f t="shared" si="833"/>
        <v>0</v>
      </c>
      <c r="AGK21" s="21"/>
      <c r="AGL21" s="21">
        <f t="shared" si="833"/>
        <v>0</v>
      </c>
      <c r="AGM21" s="21"/>
      <c r="AGN21" s="21">
        <f t="shared" si="833"/>
        <v>0</v>
      </c>
      <c r="AGO21" s="21"/>
      <c r="AGP21" s="21">
        <f t="shared" si="834"/>
        <v>0</v>
      </c>
      <c r="AGQ21" s="21"/>
      <c r="AGR21" s="21">
        <f t="shared" si="834"/>
        <v>0</v>
      </c>
      <c r="AGS21" s="21"/>
      <c r="AGT21" s="21">
        <f t="shared" si="834"/>
        <v>0</v>
      </c>
      <c r="AGU21" s="21"/>
      <c r="AGV21" s="21">
        <f t="shared" si="834"/>
        <v>0</v>
      </c>
      <c r="AGW21" s="21"/>
      <c r="AGX21" s="21">
        <f t="shared" si="835"/>
        <v>0</v>
      </c>
      <c r="AGY21" s="21"/>
      <c r="AGZ21" s="21">
        <f t="shared" si="835"/>
        <v>0</v>
      </c>
      <c r="AHA21" s="21"/>
      <c r="AHB21" s="21">
        <f t="shared" si="835"/>
        <v>0</v>
      </c>
      <c r="AHC21" s="21"/>
      <c r="AHD21" s="21">
        <f t="shared" si="835"/>
        <v>0</v>
      </c>
      <c r="AHE21" s="21"/>
      <c r="AHF21" s="21">
        <f t="shared" si="835"/>
        <v>0</v>
      </c>
      <c r="AHG21" s="21"/>
      <c r="AHH21" s="21">
        <f t="shared" si="836"/>
        <v>0</v>
      </c>
      <c r="AHI21" s="21"/>
      <c r="AHJ21" s="21">
        <f t="shared" si="836"/>
        <v>0</v>
      </c>
      <c r="AHK21" s="21"/>
      <c r="AHL21" s="21">
        <f t="shared" si="836"/>
        <v>0</v>
      </c>
      <c r="AHM21" s="21"/>
      <c r="AHN21" s="21">
        <f t="shared" si="836"/>
        <v>0</v>
      </c>
      <c r="AHO21" s="21"/>
      <c r="AHP21" s="21">
        <f t="shared" si="837"/>
        <v>0</v>
      </c>
      <c r="AHQ21" s="21"/>
      <c r="AHR21" s="21">
        <f t="shared" si="837"/>
        <v>0</v>
      </c>
      <c r="AHS21" s="21"/>
      <c r="AHT21" s="21">
        <f t="shared" si="837"/>
        <v>0</v>
      </c>
      <c r="AHU21" s="21"/>
      <c r="AHV21" s="21">
        <f t="shared" si="837"/>
        <v>0</v>
      </c>
      <c r="AHW21" s="21"/>
      <c r="AHX21" s="21">
        <f t="shared" si="837"/>
        <v>0</v>
      </c>
      <c r="AHY21" s="21"/>
      <c r="AHZ21" s="21">
        <f t="shared" si="838"/>
        <v>0</v>
      </c>
      <c r="AIA21" s="21"/>
      <c r="AIB21" s="21">
        <f t="shared" si="838"/>
        <v>0</v>
      </c>
      <c r="AIC21" s="21"/>
      <c r="AID21" s="21">
        <f t="shared" si="838"/>
        <v>0</v>
      </c>
      <c r="AIE21" s="21"/>
      <c r="AIF21" s="21">
        <f t="shared" si="838"/>
        <v>0</v>
      </c>
      <c r="AIG21" s="21"/>
      <c r="AIH21" s="21">
        <f t="shared" si="839"/>
        <v>0</v>
      </c>
      <c r="AII21" s="21"/>
      <c r="AIJ21" s="21">
        <f t="shared" si="839"/>
        <v>0</v>
      </c>
      <c r="AIK21" s="21"/>
      <c r="AIL21" s="21">
        <f t="shared" si="839"/>
        <v>0</v>
      </c>
      <c r="AIM21" s="21"/>
      <c r="AIN21" s="21">
        <f t="shared" si="839"/>
        <v>0</v>
      </c>
      <c r="AIO21" s="21"/>
      <c r="AIP21" s="21">
        <f t="shared" si="839"/>
        <v>0</v>
      </c>
      <c r="AIQ21" s="21"/>
      <c r="AIR21" s="21">
        <f t="shared" si="840"/>
        <v>0</v>
      </c>
      <c r="AIS21" s="21"/>
      <c r="AIT21" s="21">
        <f t="shared" si="840"/>
        <v>0</v>
      </c>
      <c r="AIU21" s="21"/>
      <c r="AIV21" s="21">
        <f t="shared" si="840"/>
        <v>0</v>
      </c>
      <c r="AIW21" s="21"/>
      <c r="AIX21" s="21">
        <f t="shared" si="840"/>
        <v>0</v>
      </c>
      <c r="AIY21" s="21"/>
      <c r="AIZ21" s="21">
        <f t="shared" si="776"/>
        <v>0</v>
      </c>
      <c r="AJA21" s="21"/>
    </row>
    <row r="22" spans="2:937" ht="15" x14ac:dyDescent="0.25">
      <c r="B22" s="31">
        <v>17</v>
      </c>
      <c r="C22" s="192" t="s">
        <v>208</v>
      </c>
      <c r="D22" s="67" t="s">
        <v>67</v>
      </c>
      <c r="E22" s="194" t="s">
        <v>392</v>
      </c>
      <c r="F22" s="194" t="str">
        <f>_xlfn.XLOOKUP(D22,'WTG PH-III'!$D$5:$D$198,'WTG PH-III'!$B$5:$B$198,0,0,1)</f>
        <v>PSS-11</v>
      </c>
      <c r="G22" s="22" t="s">
        <v>537</v>
      </c>
      <c r="H22" s="22" t="s">
        <v>541</v>
      </c>
      <c r="I22" s="61">
        <v>10</v>
      </c>
      <c r="J22" s="21">
        <v>253</v>
      </c>
      <c r="K22" s="21">
        <f t="shared" si="517"/>
        <v>253</v>
      </c>
      <c r="L22" s="21">
        <f t="shared" si="518"/>
        <v>253</v>
      </c>
      <c r="M22" s="21">
        <f t="shared" si="519"/>
        <v>0</v>
      </c>
      <c r="N22" s="95">
        <f>VLOOKUP(D22,'WTG PH-III'!$D$5:$U$198,17,0)</f>
        <v>45750</v>
      </c>
      <c r="O22" s="95">
        <f>VLOOKUP(D22,'WTG PH-III'!$D$5:$U$198,18,0)</f>
        <v>45760</v>
      </c>
      <c r="P22" s="21">
        <f t="shared" si="520"/>
        <v>0</v>
      </c>
      <c r="Q22" s="21"/>
      <c r="R22" s="21">
        <f t="shared" si="521"/>
        <v>0</v>
      </c>
      <c r="S22" s="21"/>
      <c r="T22" s="21">
        <f t="shared" si="522"/>
        <v>0</v>
      </c>
      <c r="U22" s="21"/>
      <c r="V22" s="21">
        <f t="shared" si="523"/>
        <v>0</v>
      </c>
      <c r="W22" s="21"/>
      <c r="X22" s="21">
        <f t="shared" si="524"/>
        <v>0</v>
      </c>
      <c r="Y22" s="21"/>
      <c r="Z22" s="21">
        <f t="shared" si="525"/>
        <v>0</v>
      </c>
      <c r="AA22" s="21"/>
      <c r="AB22" s="21">
        <f t="shared" si="526"/>
        <v>0</v>
      </c>
      <c r="AC22" s="21"/>
      <c r="AD22" s="21">
        <f t="shared" si="527"/>
        <v>0</v>
      </c>
      <c r="AE22" s="21"/>
      <c r="AF22" s="21">
        <f t="shared" si="528"/>
        <v>0</v>
      </c>
      <c r="AG22" s="21"/>
      <c r="AH22" s="21">
        <f t="shared" si="529"/>
        <v>0</v>
      </c>
      <c r="AI22" s="21"/>
      <c r="AJ22" s="21">
        <f t="shared" si="530"/>
        <v>0</v>
      </c>
      <c r="AK22" s="21"/>
      <c r="AL22" s="21">
        <f t="shared" si="531"/>
        <v>0</v>
      </c>
      <c r="AM22" s="21"/>
      <c r="AN22" s="21">
        <f t="shared" si="532"/>
        <v>0</v>
      </c>
      <c r="AO22" s="21"/>
      <c r="AP22" s="21">
        <f t="shared" si="533"/>
        <v>0</v>
      </c>
      <c r="AQ22" s="21"/>
      <c r="AR22" s="21">
        <f t="shared" si="534"/>
        <v>0</v>
      </c>
      <c r="AS22" s="21"/>
      <c r="AT22" s="21">
        <f t="shared" si="535"/>
        <v>0</v>
      </c>
      <c r="AU22" s="21"/>
      <c r="AV22" s="21">
        <f t="shared" si="536"/>
        <v>0</v>
      </c>
      <c r="AW22" s="21"/>
      <c r="AX22" s="21">
        <f t="shared" si="537"/>
        <v>0</v>
      </c>
      <c r="AY22" s="21"/>
      <c r="AZ22" s="21">
        <f t="shared" si="538"/>
        <v>0</v>
      </c>
      <c r="BA22" s="21"/>
      <c r="BB22" s="21">
        <f t="shared" si="539"/>
        <v>0</v>
      </c>
      <c r="BC22" s="21"/>
      <c r="BD22" s="21">
        <f t="shared" si="540"/>
        <v>0</v>
      </c>
      <c r="BE22" s="21"/>
      <c r="BF22" s="21">
        <f t="shared" si="541"/>
        <v>0</v>
      </c>
      <c r="BG22" s="21"/>
      <c r="BH22" s="21">
        <f t="shared" si="542"/>
        <v>0</v>
      </c>
      <c r="BI22" s="21"/>
      <c r="BJ22" s="21">
        <f t="shared" si="543"/>
        <v>0</v>
      </c>
      <c r="BK22" s="21"/>
      <c r="BL22" s="21">
        <f t="shared" si="544"/>
        <v>0</v>
      </c>
      <c r="BM22" s="21"/>
      <c r="BN22" s="21">
        <f t="shared" si="545"/>
        <v>0</v>
      </c>
      <c r="BO22" s="21"/>
      <c r="BP22" s="21">
        <f t="shared" si="546"/>
        <v>0</v>
      </c>
      <c r="BQ22" s="21"/>
      <c r="BR22" s="21">
        <f t="shared" si="547"/>
        <v>0</v>
      </c>
      <c r="BS22" s="21"/>
      <c r="BT22" s="21">
        <f t="shared" si="548"/>
        <v>0</v>
      </c>
      <c r="BU22" s="21"/>
      <c r="BV22" s="21">
        <f t="shared" si="549"/>
        <v>0</v>
      </c>
      <c r="BW22" s="21"/>
      <c r="BX22" s="21">
        <f t="shared" si="550"/>
        <v>0</v>
      </c>
      <c r="BY22" s="21"/>
      <c r="BZ22" s="21">
        <f t="shared" si="551"/>
        <v>0</v>
      </c>
      <c r="CA22" s="21"/>
      <c r="CB22" s="21">
        <f t="shared" si="552"/>
        <v>0</v>
      </c>
      <c r="CC22" s="21"/>
      <c r="CD22" s="21">
        <f t="shared" si="553"/>
        <v>0</v>
      </c>
      <c r="CE22" s="21"/>
      <c r="CF22" s="21">
        <f t="shared" si="554"/>
        <v>0</v>
      </c>
      <c r="CG22" s="21"/>
      <c r="CH22" s="21">
        <f t="shared" si="555"/>
        <v>0</v>
      </c>
      <c r="CI22" s="21"/>
      <c r="CJ22" s="21">
        <f t="shared" si="556"/>
        <v>0</v>
      </c>
      <c r="CK22" s="21"/>
      <c r="CL22" s="21">
        <f t="shared" si="557"/>
        <v>0</v>
      </c>
      <c r="CM22" s="21"/>
      <c r="CN22" s="21">
        <f t="shared" si="558"/>
        <v>0</v>
      </c>
      <c r="CO22" s="21"/>
      <c r="CP22" s="21">
        <f t="shared" si="559"/>
        <v>0</v>
      </c>
      <c r="CQ22" s="21"/>
      <c r="CR22" s="21">
        <f t="shared" si="560"/>
        <v>0</v>
      </c>
      <c r="CS22" s="21"/>
      <c r="CT22" s="21">
        <f t="shared" si="561"/>
        <v>0</v>
      </c>
      <c r="CU22" s="21"/>
      <c r="CV22" s="21">
        <f t="shared" si="562"/>
        <v>0</v>
      </c>
      <c r="CW22" s="21"/>
      <c r="CX22" s="21">
        <f t="shared" si="563"/>
        <v>0</v>
      </c>
      <c r="CY22" s="21"/>
      <c r="CZ22" s="21">
        <f t="shared" si="564"/>
        <v>0</v>
      </c>
      <c r="DA22" s="21"/>
      <c r="DB22" s="21">
        <f t="shared" si="565"/>
        <v>0</v>
      </c>
      <c r="DC22" s="21"/>
      <c r="DD22" s="21">
        <f t="shared" si="566"/>
        <v>0</v>
      </c>
      <c r="DE22" s="21"/>
      <c r="DF22" s="21">
        <f t="shared" si="567"/>
        <v>0</v>
      </c>
      <c r="DG22" s="21"/>
      <c r="DH22" s="21">
        <f t="shared" si="568"/>
        <v>0</v>
      </c>
      <c r="DI22" s="21"/>
      <c r="DJ22" s="21">
        <f t="shared" si="569"/>
        <v>0</v>
      </c>
      <c r="DK22" s="21"/>
      <c r="DL22" s="21">
        <f t="shared" si="570"/>
        <v>0</v>
      </c>
      <c r="DM22" s="21">
        <v>18</v>
      </c>
      <c r="DN22" s="21">
        <f t="shared" si="571"/>
        <v>0</v>
      </c>
      <c r="DO22" s="21">
        <v>43</v>
      </c>
      <c r="DP22" s="21">
        <f t="shared" si="572"/>
        <v>0</v>
      </c>
      <c r="DQ22" s="21">
        <v>45</v>
      </c>
      <c r="DR22" s="21">
        <f t="shared" si="573"/>
        <v>0</v>
      </c>
      <c r="DS22" s="21">
        <v>38</v>
      </c>
      <c r="DT22" s="21">
        <f t="shared" si="574"/>
        <v>0</v>
      </c>
      <c r="DU22" s="21">
        <v>40</v>
      </c>
      <c r="DV22" s="21">
        <f t="shared" si="575"/>
        <v>0</v>
      </c>
      <c r="DW22" s="21">
        <v>44</v>
      </c>
      <c r="DX22" s="21">
        <f t="shared" si="576"/>
        <v>0</v>
      </c>
      <c r="DY22" s="21">
        <v>25</v>
      </c>
      <c r="DZ22" s="21">
        <f t="shared" si="577"/>
        <v>0</v>
      </c>
      <c r="EA22" s="21"/>
      <c r="EB22" s="21">
        <f t="shared" si="578"/>
        <v>0</v>
      </c>
      <c r="EC22" s="21"/>
      <c r="ED22" s="21">
        <f t="shared" si="579"/>
        <v>0</v>
      </c>
      <c r="EE22" s="21"/>
      <c r="EF22" s="21">
        <f t="shared" si="580"/>
        <v>0</v>
      </c>
      <c r="EG22" s="21"/>
      <c r="EH22" s="21">
        <f t="shared" si="581"/>
        <v>0</v>
      </c>
      <c r="EI22" s="21"/>
      <c r="EJ22" s="21">
        <f t="shared" si="582"/>
        <v>0</v>
      </c>
      <c r="EK22" s="21"/>
      <c r="EL22" s="21">
        <f t="shared" si="583"/>
        <v>0</v>
      </c>
      <c r="EM22" s="21"/>
      <c r="EN22" s="21">
        <f t="shared" si="584"/>
        <v>0</v>
      </c>
      <c r="EO22" s="21"/>
      <c r="EP22" s="21">
        <f t="shared" si="585"/>
        <v>0</v>
      </c>
      <c r="EQ22" s="21"/>
      <c r="ER22" s="21">
        <f t="shared" si="586"/>
        <v>0</v>
      </c>
      <c r="ES22" s="21"/>
      <c r="ET22" s="21">
        <f t="shared" si="587"/>
        <v>0</v>
      </c>
      <c r="EU22" s="21"/>
      <c r="EV22" s="21">
        <f t="shared" si="588"/>
        <v>0</v>
      </c>
      <c r="EW22" s="21"/>
      <c r="EX22" s="21">
        <f t="shared" si="589"/>
        <v>0</v>
      </c>
      <c r="EY22" s="21"/>
      <c r="EZ22" s="21">
        <f t="shared" si="590"/>
        <v>0</v>
      </c>
      <c r="FA22" s="21"/>
      <c r="FB22" s="21">
        <f t="shared" si="591"/>
        <v>0</v>
      </c>
      <c r="FC22" s="21"/>
      <c r="FD22" s="21">
        <f t="shared" si="592"/>
        <v>0</v>
      </c>
      <c r="FE22" s="21"/>
      <c r="FF22" s="21">
        <f t="shared" si="593"/>
        <v>0</v>
      </c>
      <c r="FG22" s="21"/>
      <c r="FH22" s="21">
        <f t="shared" si="594"/>
        <v>0</v>
      </c>
      <c r="FI22" s="21"/>
      <c r="FJ22" s="21">
        <f t="shared" si="595"/>
        <v>0</v>
      </c>
      <c r="FK22" s="21"/>
      <c r="FL22" s="21">
        <f t="shared" si="596"/>
        <v>0</v>
      </c>
      <c r="FM22" s="21"/>
      <c r="FN22" s="21">
        <f t="shared" si="597"/>
        <v>0</v>
      </c>
      <c r="FO22" s="21"/>
      <c r="FP22" s="21">
        <f t="shared" si="598"/>
        <v>0</v>
      </c>
      <c r="FQ22" s="21"/>
      <c r="FR22" s="21">
        <f t="shared" si="599"/>
        <v>0</v>
      </c>
      <c r="FS22" s="21"/>
      <c r="FT22" s="21">
        <f t="shared" si="600"/>
        <v>0</v>
      </c>
      <c r="FU22" s="21"/>
      <c r="FV22" s="21">
        <f t="shared" si="601"/>
        <v>0</v>
      </c>
      <c r="FW22" s="21"/>
      <c r="FX22" s="21">
        <f t="shared" si="602"/>
        <v>0</v>
      </c>
      <c r="FY22" s="21"/>
      <c r="FZ22" s="21">
        <f t="shared" si="603"/>
        <v>0</v>
      </c>
      <c r="GA22" s="21"/>
      <c r="GB22" s="21">
        <f t="shared" si="604"/>
        <v>0</v>
      </c>
      <c r="GC22" s="21"/>
      <c r="GD22" s="21">
        <f t="shared" si="605"/>
        <v>0</v>
      </c>
      <c r="GE22" s="21"/>
      <c r="GF22" s="21">
        <f t="shared" si="606"/>
        <v>0</v>
      </c>
      <c r="GG22" s="21"/>
      <c r="GH22" s="21">
        <f t="shared" si="607"/>
        <v>0</v>
      </c>
      <c r="GI22" s="21"/>
      <c r="GJ22" s="21">
        <f t="shared" si="608"/>
        <v>0</v>
      </c>
      <c r="GK22" s="21"/>
      <c r="GL22" s="21">
        <f t="shared" si="609"/>
        <v>0</v>
      </c>
      <c r="GM22" s="21"/>
      <c r="GN22" s="21">
        <f t="shared" si="610"/>
        <v>0</v>
      </c>
      <c r="GO22" s="21"/>
      <c r="GP22" s="21">
        <f t="shared" si="611"/>
        <v>0</v>
      </c>
      <c r="GQ22" s="21"/>
      <c r="GR22" s="21">
        <f t="shared" si="612"/>
        <v>0</v>
      </c>
      <c r="GS22" s="21"/>
      <c r="GT22" s="21">
        <f t="shared" si="613"/>
        <v>0</v>
      </c>
      <c r="GU22" s="21"/>
      <c r="GV22" s="21">
        <f t="shared" si="614"/>
        <v>0</v>
      </c>
      <c r="GW22" s="21"/>
      <c r="GX22" s="21">
        <f t="shared" si="615"/>
        <v>0</v>
      </c>
      <c r="GY22" s="21"/>
      <c r="GZ22" s="21">
        <f t="shared" si="616"/>
        <v>0</v>
      </c>
      <c r="HA22" s="21"/>
      <c r="HB22" s="21">
        <f t="shared" si="617"/>
        <v>0</v>
      </c>
      <c r="HC22" s="21"/>
      <c r="HD22" s="21">
        <f t="shared" si="618"/>
        <v>0</v>
      </c>
      <c r="HE22" s="21"/>
      <c r="HF22" s="21">
        <f t="shared" si="619"/>
        <v>0</v>
      </c>
      <c r="HG22" s="21"/>
      <c r="HH22" s="21">
        <f t="shared" si="620"/>
        <v>0</v>
      </c>
      <c r="HI22" s="21"/>
      <c r="HJ22" s="21">
        <f t="shared" si="621"/>
        <v>0</v>
      </c>
      <c r="HK22" s="21"/>
      <c r="HL22" s="21">
        <f t="shared" si="622"/>
        <v>0</v>
      </c>
      <c r="HM22" s="21"/>
      <c r="HN22" s="21">
        <f t="shared" si="623"/>
        <v>0</v>
      </c>
      <c r="HO22" s="21"/>
      <c r="HP22" s="21">
        <f t="shared" si="624"/>
        <v>0</v>
      </c>
      <c r="HQ22" s="21"/>
      <c r="HR22" s="21">
        <f t="shared" si="625"/>
        <v>0</v>
      </c>
      <c r="HS22" s="21"/>
      <c r="HT22" s="21">
        <f t="shared" si="626"/>
        <v>23</v>
      </c>
      <c r="HU22" s="21"/>
      <c r="HV22" s="21">
        <f t="shared" si="627"/>
        <v>23</v>
      </c>
      <c r="HW22" s="21"/>
      <c r="HX22" s="21">
        <f t="shared" si="628"/>
        <v>23</v>
      </c>
      <c r="HY22" s="21"/>
      <c r="HZ22" s="21">
        <f t="shared" si="629"/>
        <v>23</v>
      </c>
      <c r="IA22" s="21"/>
      <c r="IB22" s="21">
        <f t="shared" si="630"/>
        <v>23</v>
      </c>
      <c r="IC22" s="21"/>
      <c r="ID22" s="21">
        <f t="shared" si="631"/>
        <v>23</v>
      </c>
      <c r="IE22" s="21"/>
      <c r="IF22" s="21">
        <f t="shared" si="632"/>
        <v>23</v>
      </c>
      <c r="IG22" s="21"/>
      <c r="IH22" s="21">
        <f t="shared" si="633"/>
        <v>23</v>
      </c>
      <c r="II22" s="21"/>
      <c r="IJ22" s="21">
        <f t="shared" si="634"/>
        <v>23</v>
      </c>
      <c r="IK22" s="21"/>
      <c r="IL22" s="21">
        <f t="shared" si="635"/>
        <v>23</v>
      </c>
      <c r="IM22" s="21"/>
      <c r="IN22" s="21">
        <f t="shared" si="636"/>
        <v>23</v>
      </c>
      <c r="IO22" s="21"/>
      <c r="IP22" s="21">
        <f t="shared" si="637"/>
        <v>0</v>
      </c>
      <c r="IQ22" s="21"/>
      <c r="IR22" s="21">
        <f t="shared" si="638"/>
        <v>0</v>
      </c>
      <c r="IS22" s="21"/>
      <c r="IT22" s="21">
        <f t="shared" si="639"/>
        <v>0</v>
      </c>
      <c r="IU22" s="21"/>
      <c r="IV22" s="21">
        <f t="shared" si="640"/>
        <v>0</v>
      </c>
      <c r="IW22" s="21"/>
      <c r="IX22" s="21">
        <f t="shared" si="641"/>
        <v>0</v>
      </c>
      <c r="IY22" s="21"/>
      <c r="IZ22" s="21">
        <f t="shared" si="642"/>
        <v>0</v>
      </c>
      <c r="JA22" s="21"/>
      <c r="JB22" s="21">
        <f t="shared" si="643"/>
        <v>0</v>
      </c>
      <c r="JC22" s="21"/>
      <c r="JD22" s="21">
        <f t="shared" si="644"/>
        <v>0</v>
      </c>
      <c r="JE22" s="21"/>
      <c r="JF22" s="21">
        <f t="shared" si="645"/>
        <v>0</v>
      </c>
      <c r="JG22" s="21"/>
      <c r="JH22" s="21">
        <f t="shared" si="646"/>
        <v>0</v>
      </c>
      <c r="JI22" s="21"/>
      <c r="JJ22" s="21">
        <f t="shared" si="647"/>
        <v>0</v>
      </c>
      <c r="JK22" s="21"/>
      <c r="JL22" s="21">
        <f t="shared" si="648"/>
        <v>0</v>
      </c>
      <c r="JM22" s="21"/>
      <c r="JN22" s="21">
        <f t="shared" si="649"/>
        <v>0</v>
      </c>
      <c r="JO22" s="21"/>
      <c r="JP22" s="21">
        <f t="shared" si="650"/>
        <v>0</v>
      </c>
      <c r="JQ22" s="21"/>
      <c r="JR22" s="21">
        <f t="shared" si="651"/>
        <v>0</v>
      </c>
      <c r="JS22" s="21"/>
      <c r="JT22" s="21">
        <f t="shared" si="652"/>
        <v>0</v>
      </c>
      <c r="JU22" s="21"/>
      <c r="JV22" s="21">
        <f t="shared" si="653"/>
        <v>0</v>
      </c>
      <c r="JW22" s="21"/>
      <c r="JX22" s="21">
        <f t="shared" si="654"/>
        <v>0</v>
      </c>
      <c r="JY22" s="21"/>
      <c r="JZ22" s="21">
        <f t="shared" si="655"/>
        <v>0</v>
      </c>
      <c r="KA22" s="21"/>
      <c r="KB22" s="21">
        <f t="shared" si="656"/>
        <v>0</v>
      </c>
      <c r="KC22" s="21"/>
      <c r="KD22" s="21">
        <f t="shared" si="657"/>
        <v>0</v>
      </c>
      <c r="KE22" s="21"/>
      <c r="KF22" s="21">
        <f t="shared" si="658"/>
        <v>0</v>
      </c>
      <c r="KG22" s="21"/>
      <c r="KH22" s="21">
        <f t="shared" si="659"/>
        <v>0</v>
      </c>
      <c r="KI22" s="21"/>
      <c r="KJ22" s="21">
        <f t="shared" si="660"/>
        <v>0</v>
      </c>
      <c r="KK22" s="21"/>
      <c r="KL22" s="21">
        <f t="shared" si="661"/>
        <v>0</v>
      </c>
      <c r="KM22" s="21"/>
      <c r="KN22" s="21">
        <f t="shared" si="662"/>
        <v>0</v>
      </c>
      <c r="KO22" s="21"/>
      <c r="KP22" s="21">
        <f t="shared" si="663"/>
        <v>0</v>
      </c>
      <c r="KQ22" s="21"/>
      <c r="KR22" s="21">
        <f t="shared" si="664"/>
        <v>0</v>
      </c>
      <c r="KS22" s="21"/>
      <c r="KT22" s="21">
        <f t="shared" si="665"/>
        <v>0</v>
      </c>
      <c r="KU22" s="21"/>
      <c r="KV22" s="21">
        <f t="shared" si="666"/>
        <v>0</v>
      </c>
      <c r="KW22" s="21"/>
      <c r="KX22" s="21">
        <f t="shared" si="667"/>
        <v>0</v>
      </c>
      <c r="KY22" s="21"/>
      <c r="KZ22" s="21">
        <f t="shared" si="668"/>
        <v>0</v>
      </c>
      <c r="LA22" s="21"/>
      <c r="LB22" s="21">
        <f t="shared" si="669"/>
        <v>0</v>
      </c>
      <c r="LC22" s="21"/>
      <c r="LD22" s="21">
        <f t="shared" si="670"/>
        <v>0</v>
      </c>
      <c r="LE22" s="21"/>
      <c r="LF22" s="21">
        <f t="shared" si="671"/>
        <v>0</v>
      </c>
      <c r="LG22" s="21"/>
      <c r="LH22" s="21">
        <f t="shared" si="672"/>
        <v>0</v>
      </c>
      <c r="LI22" s="21"/>
      <c r="LJ22" s="21">
        <f t="shared" si="673"/>
        <v>0</v>
      </c>
      <c r="LK22" s="21"/>
      <c r="LL22" s="21">
        <f t="shared" si="674"/>
        <v>0</v>
      </c>
      <c r="LM22" s="21"/>
      <c r="LN22" s="21">
        <f t="shared" si="675"/>
        <v>0</v>
      </c>
      <c r="LO22" s="21"/>
      <c r="LP22" s="21">
        <f t="shared" si="676"/>
        <v>0</v>
      </c>
      <c r="LQ22" s="21"/>
      <c r="LR22" s="21">
        <f t="shared" si="677"/>
        <v>0</v>
      </c>
      <c r="LS22" s="21"/>
      <c r="LT22" s="21">
        <f t="shared" si="678"/>
        <v>0</v>
      </c>
      <c r="LU22" s="21"/>
      <c r="LV22" s="21">
        <f t="shared" si="679"/>
        <v>0</v>
      </c>
      <c r="LW22" s="21"/>
      <c r="LX22" s="21">
        <f t="shared" si="680"/>
        <v>0</v>
      </c>
      <c r="LY22" s="21"/>
      <c r="LZ22" s="21">
        <f t="shared" si="681"/>
        <v>0</v>
      </c>
      <c r="MA22" s="21"/>
      <c r="MB22" s="21">
        <f t="shared" si="682"/>
        <v>0</v>
      </c>
      <c r="MC22" s="21"/>
      <c r="MD22" s="21">
        <f t="shared" si="683"/>
        <v>0</v>
      </c>
      <c r="ME22" s="21"/>
      <c r="MF22" s="21">
        <f t="shared" si="684"/>
        <v>0</v>
      </c>
      <c r="MG22" s="21"/>
      <c r="MH22" s="21">
        <f t="shared" si="685"/>
        <v>0</v>
      </c>
      <c r="MI22" s="21"/>
      <c r="MJ22" s="21">
        <f t="shared" si="686"/>
        <v>0</v>
      </c>
      <c r="MK22" s="21"/>
      <c r="ML22" s="21">
        <f t="shared" si="687"/>
        <v>0</v>
      </c>
      <c r="MM22" s="21"/>
      <c r="MN22" s="21">
        <f t="shared" si="688"/>
        <v>0</v>
      </c>
      <c r="MO22" s="21"/>
      <c r="MP22" s="21">
        <f t="shared" si="689"/>
        <v>0</v>
      </c>
      <c r="MQ22" s="21"/>
      <c r="MR22" s="21">
        <f t="shared" si="690"/>
        <v>0</v>
      </c>
      <c r="MS22" s="21"/>
      <c r="MT22" s="21">
        <f t="shared" si="691"/>
        <v>0</v>
      </c>
      <c r="MU22" s="21"/>
      <c r="MV22" s="21">
        <f t="shared" si="692"/>
        <v>0</v>
      </c>
      <c r="MW22" s="21"/>
      <c r="MX22" s="21">
        <f t="shared" si="693"/>
        <v>0</v>
      </c>
      <c r="MY22" s="21"/>
      <c r="MZ22" s="21">
        <f t="shared" si="694"/>
        <v>0</v>
      </c>
      <c r="NA22" s="21"/>
      <c r="NB22" s="21">
        <f t="shared" si="695"/>
        <v>0</v>
      </c>
      <c r="NC22" s="21"/>
      <c r="ND22" s="21">
        <f t="shared" si="696"/>
        <v>0</v>
      </c>
      <c r="NE22" s="21"/>
      <c r="NF22" s="21">
        <f t="shared" si="697"/>
        <v>0</v>
      </c>
      <c r="NG22" s="21"/>
      <c r="NH22" s="21">
        <f t="shared" si="698"/>
        <v>0</v>
      </c>
      <c r="NI22" s="21"/>
      <c r="NJ22" s="21">
        <f t="shared" si="699"/>
        <v>0</v>
      </c>
      <c r="NK22" s="21"/>
      <c r="NL22" s="21">
        <f t="shared" si="700"/>
        <v>0</v>
      </c>
      <c r="NM22" s="21"/>
      <c r="NN22" s="21">
        <f t="shared" si="701"/>
        <v>0</v>
      </c>
      <c r="NO22" s="21"/>
      <c r="NP22" s="21">
        <f t="shared" si="702"/>
        <v>0</v>
      </c>
      <c r="NQ22" s="21"/>
      <c r="NR22" s="21">
        <f t="shared" si="703"/>
        <v>0</v>
      </c>
      <c r="NS22" s="21"/>
      <c r="NT22" s="21">
        <f t="shared" si="704"/>
        <v>0</v>
      </c>
      <c r="NU22" s="21"/>
      <c r="NV22" s="21">
        <f t="shared" si="705"/>
        <v>0</v>
      </c>
      <c r="NW22" s="21"/>
      <c r="NX22" s="21">
        <f t="shared" si="706"/>
        <v>0</v>
      </c>
      <c r="NY22" s="21"/>
      <c r="NZ22" s="21">
        <f t="shared" si="707"/>
        <v>0</v>
      </c>
      <c r="OA22" s="21"/>
      <c r="OB22" s="21">
        <f t="shared" si="708"/>
        <v>0</v>
      </c>
      <c r="OC22" s="21"/>
      <c r="OD22" s="21">
        <f t="shared" si="709"/>
        <v>0</v>
      </c>
      <c r="OE22" s="21"/>
      <c r="OF22" s="21">
        <f t="shared" si="710"/>
        <v>0</v>
      </c>
      <c r="OG22" s="21"/>
      <c r="OH22" s="21">
        <f t="shared" si="711"/>
        <v>0</v>
      </c>
      <c r="OI22" s="21"/>
      <c r="OJ22" s="21">
        <f t="shared" si="712"/>
        <v>0</v>
      </c>
      <c r="OK22" s="21"/>
      <c r="OL22" s="21">
        <f t="shared" si="713"/>
        <v>0</v>
      </c>
      <c r="OM22" s="21"/>
      <c r="ON22" s="21">
        <f t="shared" si="714"/>
        <v>0</v>
      </c>
      <c r="OO22" s="21"/>
      <c r="OP22" s="21">
        <f t="shared" si="714"/>
        <v>0</v>
      </c>
      <c r="OQ22" s="21"/>
      <c r="OR22" s="21">
        <f t="shared" si="714"/>
        <v>0</v>
      </c>
      <c r="OS22" s="21"/>
      <c r="OT22" s="21">
        <f t="shared" si="714"/>
        <v>0</v>
      </c>
      <c r="OU22" s="21"/>
      <c r="OV22" s="21">
        <f t="shared" si="714"/>
        <v>0</v>
      </c>
      <c r="OW22" s="21"/>
      <c r="OX22" s="21">
        <f t="shared" si="714"/>
        <v>0</v>
      </c>
      <c r="OY22" s="21"/>
      <c r="OZ22" s="21">
        <f t="shared" si="714"/>
        <v>0</v>
      </c>
      <c r="PA22" s="21"/>
      <c r="PB22" s="21">
        <f t="shared" si="715"/>
        <v>0</v>
      </c>
      <c r="PC22" s="21"/>
      <c r="PD22" s="21">
        <f t="shared" si="715"/>
        <v>0</v>
      </c>
      <c r="PE22" s="21"/>
      <c r="PF22" s="21">
        <f t="shared" si="715"/>
        <v>0</v>
      </c>
      <c r="PG22" s="21"/>
      <c r="PH22" s="21">
        <f t="shared" si="715"/>
        <v>0</v>
      </c>
      <c r="PI22" s="21"/>
      <c r="PJ22" s="21">
        <f t="shared" si="715"/>
        <v>0</v>
      </c>
      <c r="PK22" s="21"/>
      <c r="PL22" s="21">
        <f t="shared" si="715"/>
        <v>0</v>
      </c>
      <c r="PM22" s="21"/>
      <c r="PN22" s="21">
        <f t="shared" si="716"/>
        <v>0</v>
      </c>
      <c r="PO22" s="21"/>
      <c r="PP22" s="21">
        <f t="shared" si="716"/>
        <v>0</v>
      </c>
      <c r="PQ22" s="21"/>
      <c r="PR22" s="21">
        <f t="shared" si="716"/>
        <v>0</v>
      </c>
      <c r="PS22" s="21"/>
      <c r="PT22" s="21">
        <f t="shared" si="716"/>
        <v>0</v>
      </c>
      <c r="PU22" s="21"/>
      <c r="PV22" s="21">
        <f t="shared" si="716"/>
        <v>0</v>
      </c>
      <c r="PW22" s="21"/>
      <c r="PX22" s="21">
        <f t="shared" si="716"/>
        <v>0</v>
      </c>
      <c r="PY22" s="21"/>
      <c r="PZ22" s="21">
        <f t="shared" si="717"/>
        <v>0</v>
      </c>
      <c r="QA22" s="21"/>
      <c r="QB22" s="21">
        <f t="shared" si="717"/>
        <v>0</v>
      </c>
      <c r="QC22" s="21"/>
      <c r="QD22" s="21">
        <f t="shared" si="717"/>
        <v>0</v>
      </c>
      <c r="QE22" s="21"/>
      <c r="QF22" s="21">
        <f t="shared" si="717"/>
        <v>0</v>
      </c>
      <c r="QG22" s="21"/>
      <c r="QH22" s="21">
        <f t="shared" si="717"/>
        <v>0</v>
      </c>
      <c r="QI22" s="21"/>
      <c r="QJ22" s="21">
        <f t="shared" si="717"/>
        <v>0</v>
      </c>
      <c r="QK22" s="21"/>
      <c r="QL22" s="21">
        <f t="shared" si="718"/>
        <v>0</v>
      </c>
      <c r="QM22" s="21"/>
      <c r="QN22" s="21">
        <f t="shared" si="718"/>
        <v>0</v>
      </c>
      <c r="QO22" s="21"/>
      <c r="QP22" s="21">
        <f t="shared" si="718"/>
        <v>0</v>
      </c>
      <c r="QQ22" s="21"/>
      <c r="QR22" s="21">
        <f t="shared" si="718"/>
        <v>0</v>
      </c>
      <c r="QS22" s="21"/>
      <c r="QT22" s="21">
        <f t="shared" si="718"/>
        <v>0</v>
      </c>
      <c r="QU22" s="21"/>
      <c r="QV22" s="21">
        <f t="shared" si="718"/>
        <v>0</v>
      </c>
      <c r="QW22" s="21"/>
      <c r="QX22" s="21">
        <f t="shared" si="719"/>
        <v>0</v>
      </c>
      <c r="QY22" s="21"/>
      <c r="QZ22" s="21">
        <f t="shared" si="719"/>
        <v>0</v>
      </c>
      <c r="RA22" s="21"/>
      <c r="RB22" s="21">
        <f t="shared" si="719"/>
        <v>0</v>
      </c>
      <c r="RC22" s="21"/>
      <c r="RD22" s="21">
        <f t="shared" si="719"/>
        <v>0</v>
      </c>
      <c r="RE22" s="21"/>
      <c r="RF22" s="21">
        <f t="shared" si="719"/>
        <v>0</v>
      </c>
      <c r="RG22" s="21"/>
      <c r="RH22" s="21">
        <f t="shared" si="719"/>
        <v>0</v>
      </c>
      <c r="RI22" s="21"/>
      <c r="RJ22" s="21">
        <f t="shared" si="720"/>
        <v>0</v>
      </c>
      <c r="RK22" s="21"/>
      <c r="RL22" s="21">
        <f t="shared" si="721"/>
        <v>0</v>
      </c>
      <c r="RM22" s="21"/>
      <c r="RN22" s="21">
        <f t="shared" si="722"/>
        <v>0</v>
      </c>
      <c r="RO22" s="21"/>
      <c r="RP22" s="21">
        <f t="shared" si="723"/>
        <v>0</v>
      </c>
      <c r="RQ22" s="21"/>
      <c r="RR22" s="21">
        <f t="shared" si="724"/>
        <v>0</v>
      </c>
      <c r="RS22" s="21"/>
      <c r="RT22" s="21">
        <f t="shared" si="725"/>
        <v>0</v>
      </c>
      <c r="RU22" s="21"/>
      <c r="RV22" s="21">
        <f t="shared" si="726"/>
        <v>0</v>
      </c>
      <c r="RW22" s="21"/>
      <c r="RX22" s="21">
        <f t="shared" si="727"/>
        <v>0</v>
      </c>
      <c r="RY22" s="21"/>
      <c r="RZ22" s="21">
        <f t="shared" si="728"/>
        <v>0</v>
      </c>
      <c r="SA22" s="21"/>
      <c r="SB22" s="21">
        <f t="shared" si="729"/>
        <v>0</v>
      </c>
      <c r="SC22" s="21"/>
      <c r="SD22" s="21">
        <f t="shared" si="730"/>
        <v>0</v>
      </c>
      <c r="SE22" s="21"/>
      <c r="SF22" s="21">
        <f t="shared" si="731"/>
        <v>0</v>
      </c>
      <c r="SG22" s="21"/>
      <c r="SH22" s="21">
        <f t="shared" si="732"/>
        <v>0</v>
      </c>
      <c r="SI22" s="21"/>
      <c r="SJ22" s="21">
        <f t="shared" si="733"/>
        <v>0</v>
      </c>
      <c r="SK22" s="21"/>
      <c r="SL22" s="21">
        <f t="shared" si="734"/>
        <v>0</v>
      </c>
      <c r="SM22" s="21"/>
      <c r="SN22" s="21">
        <f t="shared" si="735"/>
        <v>0</v>
      </c>
      <c r="SO22" s="21"/>
      <c r="SP22" s="21">
        <f t="shared" si="736"/>
        <v>0</v>
      </c>
      <c r="SQ22" s="21"/>
      <c r="SR22" s="21">
        <f t="shared" si="737"/>
        <v>0</v>
      </c>
      <c r="SS22" s="21"/>
      <c r="ST22" s="21">
        <f t="shared" si="738"/>
        <v>0</v>
      </c>
      <c r="SU22" s="21"/>
      <c r="SV22" s="21">
        <f t="shared" si="739"/>
        <v>0</v>
      </c>
      <c r="SW22" s="21"/>
      <c r="SX22" s="21">
        <f t="shared" si="740"/>
        <v>0</v>
      </c>
      <c r="SY22" s="21"/>
      <c r="SZ22" s="21">
        <f t="shared" si="741"/>
        <v>0</v>
      </c>
      <c r="TA22" s="21"/>
      <c r="TB22" s="21">
        <f t="shared" si="742"/>
        <v>0</v>
      </c>
      <c r="TC22" s="21"/>
      <c r="TD22" s="21">
        <f t="shared" si="743"/>
        <v>0</v>
      </c>
      <c r="TE22" s="21"/>
      <c r="TF22" s="21">
        <f t="shared" si="744"/>
        <v>0</v>
      </c>
      <c r="TG22" s="21"/>
      <c r="TH22" s="21">
        <f t="shared" si="745"/>
        <v>0</v>
      </c>
      <c r="TI22" s="21"/>
      <c r="TJ22" s="21">
        <f t="shared" si="746"/>
        <v>0</v>
      </c>
      <c r="TK22" s="21"/>
      <c r="TL22" s="21">
        <f t="shared" si="747"/>
        <v>0</v>
      </c>
      <c r="TM22" s="21"/>
      <c r="TN22" s="21">
        <f t="shared" si="748"/>
        <v>0</v>
      </c>
      <c r="TO22" s="21"/>
      <c r="TP22" s="21">
        <f t="shared" si="749"/>
        <v>0</v>
      </c>
      <c r="TQ22" s="21"/>
      <c r="TR22" s="21">
        <f t="shared" si="750"/>
        <v>0</v>
      </c>
      <c r="TS22" s="21"/>
      <c r="TT22" s="21">
        <f t="shared" si="751"/>
        <v>0</v>
      </c>
      <c r="TU22" s="21"/>
      <c r="TV22" s="21">
        <f t="shared" si="752"/>
        <v>0</v>
      </c>
      <c r="TW22" s="21"/>
      <c r="TX22" s="21">
        <f t="shared" si="753"/>
        <v>0</v>
      </c>
      <c r="TY22" s="21"/>
      <c r="TZ22" s="21">
        <f t="shared" si="754"/>
        <v>0</v>
      </c>
      <c r="UA22" s="21"/>
      <c r="UB22" s="21">
        <f t="shared" si="755"/>
        <v>0</v>
      </c>
      <c r="UC22" s="21"/>
      <c r="UD22" s="21">
        <f t="shared" si="756"/>
        <v>0</v>
      </c>
      <c r="UE22" s="21"/>
      <c r="UF22" s="21">
        <f t="shared" si="757"/>
        <v>0</v>
      </c>
      <c r="UG22" s="21"/>
      <c r="UH22" s="21">
        <f t="shared" si="758"/>
        <v>0</v>
      </c>
      <c r="UI22" s="21"/>
      <c r="UJ22" s="21">
        <f t="shared" si="759"/>
        <v>0</v>
      </c>
      <c r="UK22" s="21"/>
      <c r="UL22" s="21">
        <f t="shared" si="760"/>
        <v>0</v>
      </c>
      <c r="UM22" s="21"/>
      <c r="UN22" s="21">
        <f t="shared" si="761"/>
        <v>0</v>
      </c>
      <c r="UO22" s="21"/>
      <c r="UP22" s="21">
        <f t="shared" si="762"/>
        <v>0</v>
      </c>
      <c r="UQ22" s="21"/>
      <c r="UR22" s="21">
        <f t="shared" si="763"/>
        <v>0</v>
      </c>
      <c r="US22" s="21"/>
      <c r="UT22" s="21">
        <f t="shared" si="764"/>
        <v>0</v>
      </c>
      <c r="UU22" s="21"/>
      <c r="UV22" s="21">
        <f t="shared" si="765"/>
        <v>0</v>
      </c>
      <c r="UW22" s="21"/>
      <c r="UX22" s="21">
        <f t="shared" si="766"/>
        <v>0</v>
      </c>
      <c r="UY22" s="21"/>
      <c r="UZ22" s="21">
        <f t="shared" si="767"/>
        <v>0</v>
      </c>
      <c r="VA22" s="21"/>
      <c r="VB22" s="21">
        <f t="shared" si="768"/>
        <v>0</v>
      </c>
      <c r="VC22" s="21"/>
      <c r="VD22" s="21">
        <f t="shared" si="769"/>
        <v>0</v>
      </c>
      <c r="VE22" s="21"/>
      <c r="VF22" s="21">
        <f t="shared" si="770"/>
        <v>0</v>
      </c>
      <c r="VG22" s="21"/>
      <c r="VH22" s="21">
        <f t="shared" si="771"/>
        <v>0</v>
      </c>
      <c r="VI22" s="21"/>
      <c r="VJ22" s="21">
        <f t="shared" si="772"/>
        <v>0</v>
      </c>
      <c r="VK22" s="21"/>
      <c r="VL22" s="21">
        <f t="shared" si="773"/>
        <v>0</v>
      </c>
      <c r="VM22" s="21"/>
      <c r="VN22" s="21">
        <f t="shared" si="774"/>
        <v>0</v>
      </c>
      <c r="VO22" s="21"/>
      <c r="VP22" s="21">
        <f t="shared" si="775"/>
        <v>0</v>
      </c>
      <c r="VQ22" s="21"/>
      <c r="VR22" s="21">
        <f t="shared" si="714"/>
        <v>0</v>
      </c>
      <c r="VS22" s="21"/>
      <c r="VT22" s="21">
        <f t="shared" si="776"/>
        <v>0</v>
      </c>
      <c r="VU22" s="21"/>
      <c r="VV22" s="21">
        <f t="shared" si="776"/>
        <v>0</v>
      </c>
      <c r="VW22" s="21"/>
      <c r="VX22" s="21">
        <f t="shared" si="777"/>
        <v>0</v>
      </c>
      <c r="VY22" s="21"/>
      <c r="VZ22" s="21">
        <f t="shared" si="777"/>
        <v>0</v>
      </c>
      <c r="WA22" s="21"/>
      <c r="WB22" s="21">
        <f t="shared" si="777"/>
        <v>0</v>
      </c>
      <c r="WC22" s="21"/>
      <c r="WD22" s="21">
        <f t="shared" si="777"/>
        <v>0</v>
      </c>
      <c r="WE22" s="21"/>
      <c r="WF22" s="21">
        <f t="shared" si="777"/>
        <v>0</v>
      </c>
      <c r="WG22" s="21"/>
      <c r="WH22" s="21">
        <f t="shared" si="777"/>
        <v>0</v>
      </c>
      <c r="WI22" s="21"/>
      <c r="WJ22" s="21">
        <f t="shared" si="777"/>
        <v>0</v>
      </c>
      <c r="WK22" s="21"/>
      <c r="WL22" s="21">
        <f t="shared" si="777"/>
        <v>0</v>
      </c>
      <c r="WM22" s="21"/>
      <c r="WN22" s="21">
        <f t="shared" si="778"/>
        <v>0</v>
      </c>
      <c r="WO22" s="21"/>
      <c r="WP22" s="21">
        <f t="shared" si="778"/>
        <v>0</v>
      </c>
      <c r="WQ22" s="21"/>
      <c r="WR22" s="21">
        <f t="shared" si="778"/>
        <v>0</v>
      </c>
      <c r="WS22" s="21"/>
      <c r="WT22" s="21">
        <f t="shared" si="778"/>
        <v>0</v>
      </c>
      <c r="WU22" s="21"/>
      <c r="WV22" s="21">
        <f t="shared" si="778"/>
        <v>0</v>
      </c>
      <c r="WW22" s="21"/>
      <c r="WX22" s="21">
        <f t="shared" si="778"/>
        <v>0</v>
      </c>
      <c r="WY22" s="21"/>
      <c r="WZ22" s="21">
        <f t="shared" si="778"/>
        <v>0</v>
      </c>
      <c r="XA22" s="21"/>
      <c r="XB22" s="21">
        <f t="shared" si="778"/>
        <v>0</v>
      </c>
      <c r="XC22" s="21"/>
      <c r="XD22" s="21">
        <f t="shared" si="779"/>
        <v>0</v>
      </c>
      <c r="XE22" s="21"/>
      <c r="XF22" s="21">
        <f t="shared" si="779"/>
        <v>0</v>
      </c>
      <c r="XG22" s="21"/>
      <c r="XH22" s="21">
        <f t="shared" si="779"/>
        <v>0</v>
      </c>
      <c r="XI22" s="21"/>
      <c r="XJ22" s="21">
        <f t="shared" si="779"/>
        <v>0</v>
      </c>
      <c r="XK22" s="21"/>
      <c r="XL22" s="21">
        <f t="shared" si="779"/>
        <v>0</v>
      </c>
      <c r="XM22" s="21"/>
      <c r="XN22" s="21">
        <f t="shared" si="779"/>
        <v>0</v>
      </c>
      <c r="XO22" s="21"/>
      <c r="XP22" s="21">
        <f t="shared" si="779"/>
        <v>0</v>
      </c>
      <c r="XQ22" s="21"/>
      <c r="XR22" s="21">
        <f t="shared" si="779"/>
        <v>0</v>
      </c>
      <c r="XS22" s="21"/>
      <c r="XT22" s="21">
        <f t="shared" si="841"/>
        <v>0</v>
      </c>
      <c r="XU22" s="21"/>
      <c r="XV22" s="21">
        <f t="shared" si="841"/>
        <v>0</v>
      </c>
      <c r="XW22" s="21"/>
      <c r="XX22" s="21">
        <f t="shared" si="841"/>
        <v>0</v>
      </c>
      <c r="XY22" s="21"/>
      <c r="XZ22" s="21">
        <f t="shared" si="841"/>
        <v>0</v>
      </c>
      <c r="YA22" s="21"/>
      <c r="YB22" s="21">
        <f t="shared" si="780"/>
        <v>0</v>
      </c>
      <c r="YC22" s="21"/>
      <c r="YD22" s="21">
        <f t="shared" si="781"/>
        <v>0</v>
      </c>
      <c r="YE22" s="21"/>
      <c r="YF22" s="21">
        <f t="shared" si="782"/>
        <v>0</v>
      </c>
      <c r="YG22" s="21"/>
      <c r="YH22" s="21">
        <f t="shared" si="783"/>
        <v>0</v>
      </c>
      <c r="YI22" s="21"/>
      <c r="YJ22" s="21">
        <f t="shared" si="784"/>
        <v>0</v>
      </c>
      <c r="YK22" s="21"/>
      <c r="YL22" s="21">
        <f t="shared" si="785"/>
        <v>0</v>
      </c>
      <c r="YM22" s="21"/>
      <c r="YN22" s="21">
        <f t="shared" si="786"/>
        <v>0</v>
      </c>
      <c r="YO22" s="21"/>
      <c r="YP22" s="21">
        <f t="shared" si="787"/>
        <v>0</v>
      </c>
      <c r="YQ22" s="21"/>
      <c r="YR22" s="21">
        <f t="shared" si="788"/>
        <v>0</v>
      </c>
      <c r="YS22" s="21"/>
      <c r="YT22" s="21">
        <f t="shared" si="789"/>
        <v>0</v>
      </c>
      <c r="YU22" s="21"/>
      <c r="YV22" s="21">
        <f t="shared" si="790"/>
        <v>0</v>
      </c>
      <c r="YW22" s="21"/>
      <c r="YX22" s="21">
        <f t="shared" si="791"/>
        <v>0</v>
      </c>
      <c r="YY22" s="21"/>
      <c r="YZ22" s="21">
        <f t="shared" si="776"/>
        <v>0</v>
      </c>
      <c r="ZA22" s="21"/>
      <c r="ZB22" s="21">
        <f t="shared" si="792"/>
        <v>0</v>
      </c>
      <c r="ZC22" s="21"/>
      <c r="ZD22" s="21">
        <f t="shared" si="793"/>
        <v>0</v>
      </c>
      <c r="ZE22" s="21"/>
      <c r="ZF22" s="21">
        <f t="shared" si="794"/>
        <v>0</v>
      </c>
      <c r="ZG22" s="21"/>
      <c r="ZH22" s="21">
        <f t="shared" si="795"/>
        <v>0</v>
      </c>
      <c r="ZI22" s="21"/>
      <c r="ZJ22" s="21">
        <f t="shared" si="796"/>
        <v>0</v>
      </c>
      <c r="ZK22" s="21"/>
      <c r="ZL22" s="21">
        <f t="shared" si="797"/>
        <v>0</v>
      </c>
      <c r="ZM22" s="21"/>
      <c r="ZN22" s="21">
        <f t="shared" si="798"/>
        <v>0</v>
      </c>
      <c r="ZO22" s="21"/>
      <c r="ZP22" s="21">
        <f t="shared" si="799"/>
        <v>0</v>
      </c>
      <c r="ZQ22" s="21"/>
      <c r="ZR22" s="21">
        <f t="shared" si="800"/>
        <v>0</v>
      </c>
      <c r="ZS22" s="21"/>
      <c r="ZT22" s="21">
        <f t="shared" si="776"/>
        <v>0</v>
      </c>
      <c r="ZU22" s="21"/>
      <c r="ZV22" s="21">
        <f t="shared" si="801"/>
        <v>0</v>
      </c>
      <c r="ZW22" s="21"/>
      <c r="ZX22" s="21">
        <f t="shared" si="802"/>
        <v>0</v>
      </c>
      <c r="ZY22" s="21"/>
      <c r="ZZ22" s="21">
        <f t="shared" si="802"/>
        <v>0</v>
      </c>
      <c r="AAA22" s="21"/>
      <c r="AAB22" s="21">
        <f t="shared" si="803"/>
        <v>0</v>
      </c>
      <c r="AAC22" s="21"/>
      <c r="AAD22" s="21">
        <f t="shared" si="803"/>
        <v>0</v>
      </c>
      <c r="AAE22" s="21"/>
      <c r="AAF22" s="21">
        <f t="shared" si="804"/>
        <v>0</v>
      </c>
      <c r="AAG22" s="21"/>
      <c r="AAH22" s="21">
        <f t="shared" si="804"/>
        <v>0</v>
      </c>
      <c r="AAI22" s="21"/>
      <c r="AAJ22" s="21">
        <f t="shared" si="805"/>
        <v>0</v>
      </c>
      <c r="AAK22" s="21"/>
      <c r="AAL22" s="21">
        <f t="shared" si="805"/>
        <v>0</v>
      </c>
      <c r="AAM22" s="21"/>
      <c r="AAN22" s="21">
        <f t="shared" si="806"/>
        <v>0</v>
      </c>
      <c r="AAO22" s="21"/>
      <c r="AAP22" s="21">
        <f t="shared" si="806"/>
        <v>0</v>
      </c>
      <c r="AAQ22" s="21"/>
      <c r="AAR22" s="21">
        <f t="shared" si="807"/>
        <v>0</v>
      </c>
      <c r="AAS22" s="21"/>
      <c r="AAT22" s="21">
        <f t="shared" si="807"/>
        <v>0</v>
      </c>
      <c r="AAU22" s="21"/>
      <c r="AAV22" s="21">
        <f t="shared" si="808"/>
        <v>0</v>
      </c>
      <c r="AAW22" s="21"/>
      <c r="AAX22" s="21">
        <f t="shared" si="808"/>
        <v>0</v>
      </c>
      <c r="AAY22" s="21"/>
      <c r="AAZ22" s="21">
        <f t="shared" si="809"/>
        <v>0</v>
      </c>
      <c r="ABA22" s="21"/>
      <c r="ABB22" s="21">
        <f t="shared" si="809"/>
        <v>0</v>
      </c>
      <c r="ABC22" s="21"/>
      <c r="ABD22" s="21">
        <f t="shared" si="810"/>
        <v>0</v>
      </c>
      <c r="ABE22" s="21"/>
      <c r="ABF22" s="21">
        <f t="shared" si="810"/>
        <v>0</v>
      </c>
      <c r="ABG22" s="21"/>
      <c r="ABH22" s="21">
        <f t="shared" si="811"/>
        <v>0</v>
      </c>
      <c r="ABI22" s="21"/>
      <c r="ABJ22" s="21">
        <f t="shared" si="811"/>
        <v>0</v>
      </c>
      <c r="ABK22" s="21"/>
      <c r="ABL22" s="21">
        <f t="shared" si="812"/>
        <v>0</v>
      </c>
      <c r="ABM22" s="21"/>
      <c r="ABN22" s="21">
        <f t="shared" si="812"/>
        <v>0</v>
      </c>
      <c r="ABO22" s="21"/>
      <c r="ABP22" s="21">
        <f t="shared" si="813"/>
        <v>0</v>
      </c>
      <c r="ABQ22" s="21"/>
      <c r="ABR22" s="21">
        <f t="shared" si="813"/>
        <v>0</v>
      </c>
      <c r="ABS22" s="21"/>
      <c r="ABT22" s="21">
        <f t="shared" si="814"/>
        <v>0</v>
      </c>
      <c r="ABU22" s="21"/>
      <c r="ABV22" s="21">
        <f t="shared" si="814"/>
        <v>0</v>
      </c>
      <c r="ABW22" s="21"/>
      <c r="ABX22" s="21">
        <f t="shared" si="815"/>
        <v>0</v>
      </c>
      <c r="ABY22" s="21"/>
      <c r="ABZ22" s="21">
        <f t="shared" si="815"/>
        <v>0</v>
      </c>
      <c r="ACA22" s="21"/>
      <c r="ACB22" s="21">
        <f t="shared" si="816"/>
        <v>0</v>
      </c>
      <c r="ACC22" s="21"/>
      <c r="ACD22" s="21">
        <f t="shared" si="816"/>
        <v>0</v>
      </c>
      <c r="ACE22" s="21"/>
      <c r="ACF22" s="21">
        <f t="shared" si="817"/>
        <v>0</v>
      </c>
      <c r="ACG22" s="21"/>
      <c r="ACH22" s="21">
        <f t="shared" si="817"/>
        <v>0</v>
      </c>
      <c r="ACI22" s="21"/>
      <c r="ACJ22" s="21">
        <f t="shared" si="818"/>
        <v>0</v>
      </c>
      <c r="ACK22" s="21"/>
      <c r="ACL22" s="21">
        <f t="shared" si="818"/>
        <v>0</v>
      </c>
      <c r="ACM22" s="21"/>
      <c r="ACN22" s="21">
        <f t="shared" si="819"/>
        <v>0</v>
      </c>
      <c r="ACO22" s="21"/>
      <c r="ACP22" s="21">
        <f t="shared" si="819"/>
        <v>0</v>
      </c>
      <c r="ACQ22" s="21"/>
      <c r="ACR22" s="21">
        <f t="shared" si="820"/>
        <v>0</v>
      </c>
      <c r="ACS22" s="21"/>
      <c r="ACT22" s="21">
        <f t="shared" si="820"/>
        <v>0</v>
      </c>
      <c r="ACU22" s="21"/>
      <c r="ACV22" s="21">
        <f t="shared" si="821"/>
        <v>0</v>
      </c>
      <c r="ACW22" s="21"/>
      <c r="ACX22" s="21">
        <f t="shared" si="821"/>
        <v>0</v>
      </c>
      <c r="ACY22" s="21"/>
      <c r="ACZ22" s="21">
        <f t="shared" si="822"/>
        <v>0</v>
      </c>
      <c r="ADA22" s="21"/>
      <c r="ADB22" s="21">
        <f t="shared" si="822"/>
        <v>0</v>
      </c>
      <c r="ADC22" s="21"/>
      <c r="ADD22" s="21">
        <f t="shared" si="823"/>
        <v>0</v>
      </c>
      <c r="ADE22" s="21"/>
      <c r="ADF22" s="21">
        <f t="shared" si="823"/>
        <v>0</v>
      </c>
      <c r="ADG22" s="21"/>
      <c r="ADH22" s="21">
        <f t="shared" si="824"/>
        <v>0</v>
      </c>
      <c r="ADI22" s="21"/>
      <c r="ADJ22" s="21">
        <f t="shared" si="824"/>
        <v>0</v>
      </c>
      <c r="ADK22" s="21"/>
      <c r="ADL22" s="21">
        <f t="shared" si="825"/>
        <v>0</v>
      </c>
      <c r="ADM22" s="21"/>
      <c r="ADN22" s="21">
        <f t="shared" si="825"/>
        <v>0</v>
      </c>
      <c r="ADO22" s="21"/>
      <c r="ADP22" s="21">
        <f t="shared" si="825"/>
        <v>0</v>
      </c>
      <c r="ADQ22" s="21"/>
      <c r="ADR22" s="21">
        <f t="shared" si="825"/>
        <v>0</v>
      </c>
      <c r="ADS22" s="21"/>
      <c r="ADT22" s="21">
        <f t="shared" si="825"/>
        <v>0</v>
      </c>
      <c r="ADU22" s="21"/>
      <c r="ADV22" s="21">
        <f t="shared" si="826"/>
        <v>0</v>
      </c>
      <c r="ADW22" s="21"/>
      <c r="ADX22" s="21">
        <f t="shared" si="826"/>
        <v>0</v>
      </c>
      <c r="ADY22" s="21"/>
      <c r="ADZ22" s="21">
        <f t="shared" si="826"/>
        <v>0</v>
      </c>
      <c r="AEA22" s="21"/>
      <c r="AEB22" s="21">
        <f t="shared" si="826"/>
        <v>0</v>
      </c>
      <c r="AEC22" s="21"/>
      <c r="AED22" s="21">
        <f t="shared" si="827"/>
        <v>0</v>
      </c>
      <c r="AEE22" s="21"/>
      <c r="AEF22" s="21">
        <f t="shared" si="827"/>
        <v>0</v>
      </c>
      <c r="AEG22" s="21"/>
      <c r="AEH22" s="21">
        <f t="shared" si="827"/>
        <v>0</v>
      </c>
      <c r="AEI22" s="21"/>
      <c r="AEJ22" s="21">
        <f t="shared" si="827"/>
        <v>0</v>
      </c>
      <c r="AEK22" s="21"/>
      <c r="AEL22" s="21">
        <f t="shared" si="827"/>
        <v>0</v>
      </c>
      <c r="AEM22" s="21"/>
      <c r="AEN22" s="21">
        <f t="shared" si="828"/>
        <v>0</v>
      </c>
      <c r="AEO22" s="21"/>
      <c r="AEP22" s="21">
        <f t="shared" si="828"/>
        <v>0</v>
      </c>
      <c r="AEQ22" s="21"/>
      <c r="AER22" s="21">
        <f t="shared" si="828"/>
        <v>0</v>
      </c>
      <c r="AES22" s="21"/>
      <c r="AET22" s="21">
        <f t="shared" si="828"/>
        <v>0</v>
      </c>
      <c r="AEU22" s="21"/>
      <c r="AEV22" s="21">
        <f t="shared" si="829"/>
        <v>0</v>
      </c>
      <c r="AEW22" s="21"/>
      <c r="AEX22" s="21">
        <f t="shared" si="829"/>
        <v>0</v>
      </c>
      <c r="AEY22" s="21"/>
      <c r="AEZ22" s="21">
        <f t="shared" si="829"/>
        <v>0</v>
      </c>
      <c r="AFA22" s="21"/>
      <c r="AFB22" s="21">
        <f t="shared" si="829"/>
        <v>0</v>
      </c>
      <c r="AFC22" s="21"/>
      <c r="AFD22" s="21">
        <f t="shared" si="829"/>
        <v>0</v>
      </c>
      <c r="AFE22" s="21"/>
      <c r="AFF22" s="21">
        <f t="shared" si="830"/>
        <v>0</v>
      </c>
      <c r="AFG22" s="21"/>
      <c r="AFH22" s="21">
        <f t="shared" si="830"/>
        <v>0</v>
      </c>
      <c r="AFI22" s="21"/>
      <c r="AFJ22" s="21">
        <f t="shared" si="830"/>
        <v>0</v>
      </c>
      <c r="AFK22" s="21"/>
      <c r="AFL22" s="21">
        <f t="shared" si="830"/>
        <v>0</v>
      </c>
      <c r="AFM22" s="21"/>
      <c r="AFN22" s="21">
        <f t="shared" si="831"/>
        <v>0</v>
      </c>
      <c r="AFO22" s="21"/>
      <c r="AFP22" s="21">
        <f t="shared" si="831"/>
        <v>0</v>
      </c>
      <c r="AFQ22" s="21"/>
      <c r="AFR22" s="21">
        <f t="shared" si="831"/>
        <v>0</v>
      </c>
      <c r="AFS22" s="21"/>
      <c r="AFT22" s="21">
        <f t="shared" si="831"/>
        <v>0</v>
      </c>
      <c r="AFU22" s="21"/>
      <c r="AFV22" s="21">
        <f t="shared" si="831"/>
        <v>0</v>
      </c>
      <c r="AFW22" s="21"/>
      <c r="AFX22" s="21">
        <f t="shared" si="832"/>
        <v>0</v>
      </c>
      <c r="AFY22" s="21"/>
      <c r="AFZ22" s="21">
        <f t="shared" si="832"/>
        <v>0</v>
      </c>
      <c r="AGA22" s="21"/>
      <c r="AGB22" s="21">
        <f t="shared" si="832"/>
        <v>0</v>
      </c>
      <c r="AGC22" s="21"/>
      <c r="AGD22" s="21">
        <f t="shared" si="832"/>
        <v>0</v>
      </c>
      <c r="AGE22" s="21"/>
      <c r="AGF22" s="21">
        <f t="shared" si="833"/>
        <v>0</v>
      </c>
      <c r="AGG22" s="21"/>
      <c r="AGH22" s="21">
        <f t="shared" si="833"/>
        <v>0</v>
      </c>
      <c r="AGI22" s="21"/>
      <c r="AGJ22" s="21">
        <f t="shared" si="833"/>
        <v>0</v>
      </c>
      <c r="AGK22" s="21"/>
      <c r="AGL22" s="21">
        <f t="shared" si="833"/>
        <v>0</v>
      </c>
      <c r="AGM22" s="21"/>
      <c r="AGN22" s="21">
        <f t="shared" si="833"/>
        <v>0</v>
      </c>
      <c r="AGO22" s="21"/>
      <c r="AGP22" s="21">
        <f t="shared" si="834"/>
        <v>0</v>
      </c>
      <c r="AGQ22" s="21"/>
      <c r="AGR22" s="21">
        <f t="shared" si="834"/>
        <v>0</v>
      </c>
      <c r="AGS22" s="21"/>
      <c r="AGT22" s="21">
        <f t="shared" si="834"/>
        <v>0</v>
      </c>
      <c r="AGU22" s="21"/>
      <c r="AGV22" s="21">
        <f t="shared" si="834"/>
        <v>0</v>
      </c>
      <c r="AGW22" s="21"/>
      <c r="AGX22" s="21">
        <f t="shared" si="835"/>
        <v>0</v>
      </c>
      <c r="AGY22" s="21"/>
      <c r="AGZ22" s="21">
        <f t="shared" si="835"/>
        <v>0</v>
      </c>
      <c r="AHA22" s="21"/>
      <c r="AHB22" s="21">
        <f t="shared" si="835"/>
        <v>0</v>
      </c>
      <c r="AHC22" s="21"/>
      <c r="AHD22" s="21">
        <f t="shared" si="835"/>
        <v>0</v>
      </c>
      <c r="AHE22" s="21"/>
      <c r="AHF22" s="21">
        <f t="shared" si="835"/>
        <v>0</v>
      </c>
      <c r="AHG22" s="21"/>
      <c r="AHH22" s="21">
        <f t="shared" si="836"/>
        <v>0</v>
      </c>
      <c r="AHI22" s="21"/>
      <c r="AHJ22" s="21">
        <f t="shared" si="836"/>
        <v>0</v>
      </c>
      <c r="AHK22" s="21"/>
      <c r="AHL22" s="21">
        <f t="shared" si="836"/>
        <v>0</v>
      </c>
      <c r="AHM22" s="21"/>
      <c r="AHN22" s="21">
        <f t="shared" si="836"/>
        <v>0</v>
      </c>
      <c r="AHO22" s="21"/>
      <c r="AHP22" s="21">
        <f t="shared" si="837"/>
        <v>0</v>
      </c>
      <c r="AHQ22" s="21"/>
      <c r="AHR22" s="21">
        <f t="shared" si="837"/>
        <v>0</v>
      </c>
      <c r="AHS22" s="21"/>
      <c r="AHT22" s="21">
        <f t="shared" si="837"/>
        <v>0</v>
      </c>
      <c r="AHU22" s="21"/>
      <c r="AHV22" s="21">
        <f t="shared" si="837"/>
        <v>0</v>
      </c>
      <c r="AHW22" s="21"/>
      <c r="AHX22" s="21">
        <f t="shared" si="837"/>
        <v>0</v>
      </c>
      <c r="AHY22" s="21"/>
      <c r="AHZ22" s="21">
        <f t="shared" si="838"/>
        <v>0</v>
      </c>
      <c r="AIA22" s="21"/>
      <c r="AIB22" s="21">
        <f t="shared" si="838"/>
        <v>0</v>
      </c>
      <c r="AIC22" s="21"/>
      <c r="AID22" s="21">
        <f t="shared" si="838"/>
        <v>0</v>
      </c>
      <c r="AIE22" s="21"/>
      <c r="AIF22" s="21">
        <f t="shared" si="838"/>
        <v>0</v>
      </c>
      <c r="AIG22" s="21"/>
      <c r="AIH22" s="21">
        <f t="shared" si="839"/>
        <v>0</v>
      </c>
      <c r="AII22" s="21"/>
      <c r="AIJ22" s="21">
        <f t="shared" si="839"/>
        <v>0</v>
      </c>
      <c r="AIK22" s="21"/>
      <c r="AIL22" s="21">
        <f t="shared" si="839"/>
        <v>0</v>
      </c>
      <c r="AIM22" s="21"/>
      <c r="AIN22" s="21">
        <f t="shared" si="839"/>
        <v>0</v>
      </c>
      <c r="AIO22" s="21"/>
      <c r="AIP22" s="21">
        <f t="shared" si="839"/>
        <v>0</v>
      </c>
      <c r="AIQ22" s="21"/>
      <c r="AIR22" s="21">
        <f t="shared" si="840"/>
        <v>0</v>
      </c>
      <c r="AIS22" s="21"/>
      <c r="AIT22" s="21">
        <f t="shared" si="840"/>
        <v>0</v>
      </c>
      <c r="AIU22" s="21"/>
      <c r="AIV22" s="21">
        <f t="shared" si="840"/>
        <v>0</v>
      </c>
      <c r="AIW22" s="21"/>
      <c r="AIX22" s="21">
        <f t="shared" si="840"/>
        <v>0</v>
      </c>
      <c r="AIY22" s="21"/>
      <c r="AIZ22" s="21">
        <f t="shared" si="776"/>
        <v>0</v>
      </c>
      <c r="AJA22" s="21"/>
    </row>
    <row r="23" spans="2:937" ht="15" x14ac:dyDescent="0.25">
      <c r="B23" s="31">
        <v>18</v>
      </c>
      <c r="C23" s="192" t="s">
        <v>208</v>
      </c>
      <c r="D23" s="67" t="s">
        <v>69</v>
      </c>
      <c r="E23" s="194" t="s">
        <v>404</v>
      </c>
      <c r="F23" s="194" t="str">
        <f>_xlfn.XLOOKUP(D23,'WTG PH-III'!$D$5:$D$198,'WTG PH-III'!$B$5:$B$198,0,0,1)</f>
        <v>PSS-14</v>
      </c>
      <c r="G23" s="22" t="s">
        <v>537</v>
      </c>
      <c r="H23" s="22" t="s">
        <v>538</v>
      </c>
      <c r="I23" s="61">
        <v>9</v>
      </c>
      <c r="J23" s="21">
        <v>253</v>
      </c>
      <c r="K23" s="21">
        <f t="shared" si="517"/>
        <v>253</v>
      </c>
      <c r="L23" s="21">
        <f t="shared" si="518"/>
        <v>253</v>
      </c>
      <c r="M23" s="21">
        <f t="shared" si="519"/>
        <v>0</v>
      </c>
      <c r="N23" s="95">
        <f>VLOOKUP(D23,'WTG PH-III'!$D$5:$U$198,17,0)</f>
        <v>45731</v>
      </c>
      <c r="O23" s="95">
        <f>VLOOKUP(D23,'WTG PH-III'!$D$5:$U$198,18,0)</f>
        <v>45741</v>
      </c>
      <c r="P23" s="21">
        <f t="shared" si="520"/>
        <v>0</v>
      </c>
      <c r="Q23" s="21"/>
      <c r="R23" s="21">
        <f t="shared" si="521"/>
        <v>0</v>
      </c>
      <c r="S23" s="21"/>
      <c r="T23" s="21">
        <f t="shared" si="522"/>
        <v>0</v>
      </c>
      <c r="U23" s="21"/>
      <c r="V23" s="21">
        <f t="shared" si="523"/>
        <v>0</v>
      </c>
      <c r="W23" s="21"/>
      <c r="X23" s="21">
        <f t="shared" si="524"/>
        <v>0</v>
      </c>
      <c r="Y23" s="21"/>
      <c r="Z23" s="21">
        <f t="shared" si="525"/>
        <v>0</v>
      </c>
      <c r="AA23" s="21"/>
      <c r="AB23" s="21">
        <f t="shared" si="526"/>
        <v>0</v>
      </c>
      <c r="AC23" s="21"/>
      <c r="AD23" s="21">
        <f t="shared" si="527"/>
        <v>0</v>
      </c>
      <c r="AE23" s="21"/>
      <c r="AF23" s="21">
        <f t="shared" si="528"/>
        <v>0</v>
      </c>
      <c r="AG23" s="21"/>
      <c r="AH23" s="21">
        <f t="shared" si="529"/>
        <v>0</v>
      </c>
      <c r="AI23" s="21"/>
      <c r="AJ23" s="21">
        <f t="shared" si="530"/>
        <v>0</v>
      </c>
      <c r="AK23" s="21"/>
      <c r="AL23" s="21">
        <f t="shared" si="531"/>
        <v>0</v>
      </c>
      <c r="AM23" s="21"/>
      <c r="AN23" s="21">
        <f t="shared" si="532"/>
        <v>0</v>
      </c>
      <c r="AO23" s="21"/>
      <c r="AP23" s="21">
        <f t="shared" si="533"/>
        <v>0</v>
      </c>
      <c r="AQ23" s="21"/>
      <c r="AR23" s="21">
        <f t="shared" si="534"/>
        <v>0</v>
      </c>
      <c r="AS23" s="21"/>
      <c r="AT23" s="21">
        <f t="shared" si="535"/>
        <v>0</v>
      </c>
      <c r="AU23" s="21"/>
      <c r="AV23" s="21">
        <f t="shared" si="536"/>
        <v>0</v>
      </c>
      <c r="AW23" s="21"/>
      <c r="AX23" s="21">
        <f t="shared" si="537"/>
        <v>0</v>
      </c>
      <c r="AY23" s="21"/>
      <c r="AZ23" s="21">
        <f t="shared" si="538"/>
        <v>0</v>
      </c>
      <c r="BA23" s="21"/>
      <c r="BB23" s="21">
        <f t="shared" si="539"/>
        <v>0</v>
      </c>
      <c r="BC23" s="21"/>
      <c r="BD23" s="21">
        <f t="shared" si="540"/>
        <v>0</v>
      </c>
      <c r="BE23" s="21"/>
      <c r="BF23" s="21">
        <f t="shared" si="541"/>
        <v>0</v>
      </c>
      <c r="BG23" s="21"/>
      <c r="BH23" s="21">
        <f t="shared" si="542"/>
        <v>0</v>
      </c>
      <c r="BI23" s="21"/>
      <c r="BJ23" s="21">
        <f t="shared" si="543"/>
        <v>0</v>
      </c>
      <c r="BK23" s="21"/>
      <c r="BL23" s="21">
        <f t="shared" si="544"/>
        <v>0</v>
      </c>
      <c r="BM23" s="21"/>
      <c r="BN23" s="21">
        <f t="shared" si="545"/>
        <v>0</v>
      </c>
      <c r="BO23" s="21"/>
      <c r="BP23" s="21">
        <f t="shared" si="546"/>
        <v>0</v>
      </c>
      <c r="BQ23" s="21"/>
      <c r="BR23" s="21">
        <f t="shared" si="547"/>
        <v>0</v>
      </c>
      <c r="BS23" s="21"/>
      <c r="BT23" s="21">
        <f t="shared" si="548"/>
        <v>0</v>
      </c>
      <c r="BU23" s="21"/>
      <c r="BV23" s="21">
        <f t="shared" si="549"/>
        <v>0</v>
      </c>
      <c r="BW23" s="21"/>
      <c r="BX23" s="21">
        <f t="shared" si="550"/>
        <v>0</v>
      </c>
      <c r="BY23" s="21"/>
      <c r="BZ23" s="21">
        <f t="shared" si="551"/>
        <v>0</v>
      </c>
      <c r="CA23" s="21"/>
      <c r="CB23" s="21">
        <f t="shared" si="552"/>
        <v>0</v>
      </c>
      <c r="CC23" s="21"/>
      <c r="CD23" s="21">
        <f t="shared" si="553"/>
        <v>0</v>
      </c>
      <c r="CE23" s="21"/>
      <c r="CF23" s="21">
        <f t="shared" si="554"/>
        <v>0</v>
      </c>
      <c r="CG23" s="21"/>
      <c r="CH23" s="21">
        <f t="shared" si="555"/>
        <v>0</v>
      </c>
      <c r="CI23" s="21"/>
      <c r="CJ23" s="21">
        <f t="shared" si="556"/>
        <v>0</v>
      </c>
      <c r="CK23" s="21"/>
      <c r="CL23" s="21">
        <f t="shared" si="557"/>
        <v>0</v>
      </c>
      <c r="CM23" s="21"/>
      <c r="CN23" s="21">
        <f t="shared" si="558"/>
        <v>0</v>
      </c>
      <c r="CO23" s="21"/>
      <c r="CP23" s="21">
        <f t="shared" si="559"/>
        <v>0</v>
      </c>
      <c r="CQ23" s="21"/>
      <c r="CR23" s="21">
        <f t="shared" si="560"/>
        <v>0</v>
      </c>
      <c r="CS23" s="21"/>
      <c r="CT23" s="21">
        <f t="shared" si="561"/>
        <v>0</v>
      </c>
      <c r="CU23" s="21"/>
      <c r="CV23" s="21">
        <f t="shared" si="562"/>
        <v>0</v>
      </c>
      <c r="CW23" s="21"/>
      <c r="CX23" s="21">
        <f t="shared" si="563"/>
        <v>0</v>
      </c>
      <c r="CY23" s="21"/>
      <c r="CZ23" s="21">
        <f t="shared" si="564"/>
        <v>0</v>
      </c>
      <c r="DA23" s="21"/>
      <c r="DB23" s="21">
        <f t="shared" si="565"/>
        <v>0</v>
      </c>
      <c r="DC23" s="21"/>
      <c r="DD23" s="21">
        <f t="shared" si="566"/>
        <v>0</v>
      </c>
      <c r="DE23" s="21"/>
      <c r="DF23" s="21">
        <f t="shared" si="567"/>
        <v>0</v>
      </c>
      <c r="DG23" s="21"/>
      <c r="DH23" s="21">
        <f t="shared" si="568"/>
        <v>0</v>
      </c>
      <c r="DI23" s="21"/>
      <c r="DJ23" s="21">
        <f t="shared" si="569"/>
        <v>0</v>
      </c>
      <c r="DK23" s="21"/>
      <c r="DL23" s="21">
        <f t="shared" si="570"/>
        <v>0</v>
      </c>
      <c r="DM23" s="21"/>
      <c r="DN23" s="21">
        <f t="shared" si="571"/>
        <v>0</v>
      </c>
      <c r="DO23" s="21"/>
      <c r="DP23" s="21">
        <f t="shared" si="572"/>
        <v>0</v>
      </c>
      <c r="DQ23" s="21"/>
      <c r="DR23" s="21">
        <f t="shared" si="573"/>
        <v>0</v>
      </c>
      <c r="DS23" s="21"/>
      <c r="DT23" s="21">
        <f t="shared" si="574"/>
        <v>0</v>
      </c>
      <c r="DU23" s="21"/>
      <c r="DV23" s="21">
        <f t="shared" si="575"/>
        <v>0</v>
      </c>
      <c r="DW23" s="21"/>
      <c r="DX23" s="21">
        <f t="shared" si="576"/>
        <v>0</v>
      </c>
      <c r="DY23" s="21"/>
      <c r="DZ23" s="21">
        <f t="shared" si="577"/>
        <v>0</v>
      </c>
      <c r="EA23" s="21"/>
      <c r="EB23" s="21">
        <f t="shared" si="578"/>
        <v>0</v>
      </c>
      <c r="EC23" s="21"/>
      <c r="ED23" s="21">
        <f t="shared" si="579"/>
        <v>0</v>
      </c>
      <c r="EE23" s="21"/>
      <c r="EF23" s="21">
        <f t="shared" si="580"/>
        <v>0</v>
      </c>
      <c r="EG23" s="21"/>
      <c r="EH23" s="21">
        <f t="shared" si="581"/>
        <v>0</v>
      </c>
      <c r="EI23" s="21"/>
      <c r="EJ23" s="21">
        <f t="shared" si="582"/>
        <v>0</v>
      </c>
      <c r="EK23" s="21"/>
      <c r="EL23" s="21">
        <f t="shared" si="583"/>
        <v>0</v>
      </c>
      <c r="EM23" s="21"/>
      <c r="EN23" s="21">
        <f t="shared" si="584"/>
        <v>0</v>
      </c>
      <c r="EO23" s="21"/>
      <c r="EP23" s="21">
        <f t="shared" si="585"/>
        <v>0</v>
      </c>
      <c r="EQ23" s="21"/>
      <c r="ER23" s="21">
        <f t="shared" si="586"/>
        <v>0</v>
      </c>
      <c r="ES23" s="21"/>
      <c r="ET23" s="21">
        <f t="shared" si="587"/>
        <v>0</v>
      </c>
      <c r="EU23" s="21"/>
      <c r="EV23" s="21">
        <f t="shared" si="588"/>
        <v>0</v>
      </c>
      <c r="EW23" s="21"/>
      <c r="EX23" s="21">
        <f t="shared" si="589"/>
        <v>0</v>
      </c>
      <c r="EY23" s="21"/>
      <c r="EZ23" s="21">
        <f t="shared" si="590"/>
        <v>0</v>
      </c>
      <c r="FA23" s="21"/>
      <c r="FB23" s="21">
        <f t="shared" si="591"/>
        <v>0</v>
      </c>
      <c r="FC23" s="21"/>
      <c r="FD23" s="21">
        <f t="shared" si="592"/>
        <v>0</v>
      </c>
      <c r="FE23" s="21"/>
      <c r="FF23" s="21">
        <f t="shared" si="593"/>
        <v>0</v>
      </c>
      <c r="FG23" s="21"/>
      <c r="FH23" s="21">
        <f t="shared" si="594"/>
        <v>0</v>
      </c>
      <c r="FI23" s="21"/>
      <c r="FJ23" s="21">
        <f t="shared" si="595"/>
        <v>0</v>
      </c>
      <c r="FK23" s="21"/>
      <c r="FL23" s="21">
        <f t="shared" si="596"/>
        <v>0</v>
      </c>
      <c r="FM23" s="21"/>
      <c r="FN23" s="21">
        <f t="shared" si="597"/>
        <v>0</v>
      </c>
      <c r="FO23" s="21"/>
      <c r="FP23" s="21">
        <f t="shared" si="598"/>
        <v>0</v>
      </c>
      <c r="FQ23" s="21"/>
      <c r="FR23" s="21">
        <f t="shared" si="599"/>
        <v>0</v>
      </c>
      <c r="FS23" s="21"/>
      <c r="FT23" s="21">
        <f t="shared" si="600"/>
        <v>0</v>
      </c>
      <c r="FU23" s="21"/>
      <c r="FV23" s="21">
        <f t="shared" si="601"/>
        <v>0</v>
      </c>
      <c r="FW23" s="21"/>
      <c r="FX23" s="21">
        <f t="shared" si="602"/>
        <v>0</v>
      </c>
      <c r="FY23" s="21"/>
      <c r="FZ23" s="21">
        <f t="shared" si="603"/>
        <v>0</v>
      </c>
      <c r="GA23" s="21"/>
      <c r="GB23" s="21">
        <f t="shared" si="604"/>
        <v>0</v>
      </c>
      <c r="GC23" s="21"/>
      <c r="GD23" s="21">
        <f t="shared" si="605"/>
        <v>0</v>
      </c>
      <c r="GE23" s="21"/>
      <c r="GF23" s="21">
        <f t="shared" si="606"/>
        <v>0</v>
      </c>
      <c r="GG23" s="21"/>
      <c r="GH23" s="21">
        <f t="shared" si="607"/>
        <v>23</v>
      </c>
      <c r="GI23" s="21"/>
      <c r="GJ23" s="21">
        <f t="shared" si="608"/>
        <v>23</v>
      </c>
      <c r="GK23" s="21"/>
      <c r="GL23" s="21">
        <f t="shared" si="609"/>
        <v>23</v>
      </c>
      <c r="GM23" s="21"/>
      <c r="GN23" s="21">
        <f t="shared" si="610"/>
        <v>23</v>
      </c>
      <c r="GO23" s="21"/>
      <c r="GP23" s="21">
        <f t="shared" si="611"/>
        <v>23</v>
      </c>
      <c r="GQ23" s="21"/>
      <c r="GR23" s="21">
        <f t="shared" si="612"/>
        <v>23</v>
      </c>
      <c r="GS23" s="21"/>
      <c r="GT23" s="21">
        <f t="shared" si="613"/>
        <v>23</v>
      </c>
      <c r="GU23" s="21"/>
      <c r="GV23" s="21">
        <f t="shared" si="614"/>
        <v>23</v>
      </c>
      <c r="GW23" s="21"/>
      <c r="GX23" s="21">
        <f t="shared" si="615"/>
        <v>23</v>
      </c>
      <c r="GY23" s="21"/>
      <c r="GZ23" s="21">
        <f t="shared" si="616"/>
        <v>23</v>
      </c>
      <c r="HA23" s="21"/>
      <c r="HB23" s="21">
        <f t="shared" si="617"/>
        <v>23</v>
      </c>
      <c r="HC23" s="21"/>
      <c r="HD23" s="21">
        <f t="shared" si="618"/>
        <v>0</v>
      </c>
      <c r="HE23" s="21"/>
      <c r="HF23" s="21">
        <f t="shared" si="619"/>
        <v>0</v>
      </c>
      <c r="HG23" s="21"/>
      <c r="HH23" s="21">
        <f t="shared" si="620"/>
        <v>0</v>
      </c>
      <c r="HI23" s="21"/>
      <c r="HJ23" s="21">
        <f t="shared" si="621"/>
        <v>0</v>
      </c>
      <c r="HK23" s="21"/>
      <c r="HL23" s="21">
        <f t="shared" si="622"/>
        <v>0</v>
      </c>
      <c r="HM23" s="21"/>
      <c r="HN23" s="21">
        <f t="shared" si="623"/>
        <v>0</v>
      </c>
      <c r="HO23" s="21"/>
      <c r="HP23" s="21">
        <f t="shared" si="624"/>
        <v>0</v>
      </c>
      <c r="HQ23" s="21"/>
      <c r="HR23" s="21">
        <f t="shared" si="625"/>
        <v>0</v>
      </c>
      <c r="HS23" s="21"/>
      <c r="HT23" s="21">
        <f t="shared" si="626"/>
        <v>0</v>
      </c>
      <c r="HU23" s="21"/>
      <c r="HV23" s="21">
        <f t="shared" si="627"/>
        <v>0</v>
      </c>
      <c r="HW23" s="21"/>
      <c r="HX23" s="21">
        <f t="shared" si="628"/>
        <v>0</v>
      </c>
      <c r="HY23" s="21"/>
      <c r="HZ23" s="21">
        <f t="shared" si="629"/>
        <v>0</v>
      </c>
      <c r="IA23" s="21"/>
      <c r="IB23" s="21">
        <f t="shared" si="630"/>
        <v>0</v>
      </c>
      <c r="IC23" s="21"/>
      <c r="ID23" s="21">
        <f t="shared" si="631"/>
        <v>0</v>
      </c>
      <c r="IE23" s="21"/>
      <c r="IF23" s="21">
        <f t="shared" si="632"/>
        <v>0</v>
      </c>
      <c r="IG23" s="21"/>
      <c r="IH23" s="21">
        <f t="shared" si="633"/>
        <v>0</v>
      </c>
      <c r="II23" s="21"/>
      <c r="IJ23" s="21">
        <f t="shared" si="634"/>
        <v>0</v>
      </c>
      <c r="IK23" s="21"/>
      <c r="IL23" s="21">
        <f t="shared" si="635"/>
        <v>0</v>
      </c>
      <c r="IM23" s="21"/>
      <c r="IN23" s="21">
        <f t="shared" si="636"/>
        <v>0</v>
      </c>
      <c r="IO23" s="21"/>
      <c r="IP23" s="21">
        <f t="shared" si="637"/>
        <v>0</v>
      </c>
      <c r="IQ23" s="21"/>
      <c r="IR23" s="21">
        <f t="shared" si="638"/>
        <v>0</v>
      </c>
      <c r="IS23" s="21"/>
      <c r="IT23" s="21">
        <f t="shared" si="639"/>
        <v>0</v>
      </c>
      <c r="IU23" s="21"/>
      <c r="IV23" s="21">
        <f t="shared" si="640"/>
        <v>0</v>
      </c>
      <c r="IW23" s="21"/>
      <c r="IX23" s="21">
        <f t="shared" si="641"/>
        <v>0</v>
      </c>
      <c r="IY23" s="21"/>
      <c r="IZ23" s="21">
        <f t="shared" si="642"/>
        <v>0</v>
      </c>
      <c r="JA23" s="21"/>
      <c r="JB23" s="21">
        <f t="shared" si="643"/>
        <v>0</v>
      </c>
      <c r="JC23" s="21"/>
      <c r="JD23" s="21">
        <f t="shared" si="644"/>
        <v>0</v>
      </c>
      <c r="JE23" s="21"/>
      <c r="JF23" s="21">
        <f t="shared" si="645"/>
        <v>0</v>
      </c>
      <c r="JG23" s="21"/>
      <c r="JH23" s="21">
        <f t="shared" si="646"/>
        <v>0</v>
      </c>
      <c r="JI23" s="21"/>
      <c r="JJ23" s="21">
        <f t="shared" si="647"/>
        <v>0</v>
      </c>
      <c r="JK23" s="21"/>
      <c r="JL23" s="21">
        <f t="shared" si="648"/>
        <v>0</v>
      </c>
      <c r="JM23" s="21"/>
      <c r="JN23" s="21">
        <f t="shared" si="649"/>
        <v>0</v>
      </c>
      <c r="JO23" s="21"/>
      <c r="JP23" s="21">
        <f t="shared" si="650"/>
        <v>0</v>
      </c>
      <c r="JQ23" s="21"/>
      <c r="JR23" s="21">
        <f t="shared" si="651"/>
        <v>0</v>
      </c>
      <c r="JS23" s="21"/>
      <c r="JT23" s="21">
        <f t="shared" si="652"/>
        <v>0</v>
      </c>
      <c r="JU23" s="21"/>
      <c r="JV23" s="21">
        <f t="shared" si="653"/>
        <v>0</v>
      </c>
      <c r="JW23" s="21"/>
      <c r="JX23" s="21">
        <f t="shared" si="654"/>
        <v>0</v>
      </c>
      <c r="JY23" s="21"/>
      <c r="JZ23" s="21">
        <f t="shared" si="655"/>
        <v>0</v>
      </c>
      <c r="KA23" s="21"/>
      <c r="KB23" s="21">
        <f t="shared" si="656"/>
        <v>0</v>
      </c>
      <c r="KC23" s="21"/>
      <c r="KD23" s="21">
        <f t="shared" si="657"/>
        <v>0</v>
      </c>
      <c r="KE23" s="21"/>
      <c r="KF23" s="21">
        <f t="shared" si="658"/>
        <v>0</v>
      </c>
      <c r="KG23" s="21"/>
      <c r="KH23" s="21">
        <f t="shared" si="659"/>
        <v>0</v>
      </c>
      <c r="KI23" s="21"/>
      <c r="KJ23" s="21">
        <f t="shared" si="660"/>
        <v>0</v>
      </c>
      <c r="KK23" s="21"/>
      <c r="KL23" s="21">
        <f t="shared" si="661"/>
        <v>0</v>
      </c>
      <c r="KM23" s="21"/>
      <c r="KN23" s="21">
        <f t="shared" si="662"/>
        <v>0</v>
      </c>
      <c r="KO23" s="21"/>
      <c r="KP23" s="21">
        <f t="shared" si="663"/>
        <v>0</v>
      </c>
      <c r="KQ23" s="21"/>
      <c r="KR23" s="21">
        <f t="shared" si="664"/>
        <v>0</v>
      </c>
      <c r="KS23" s="21"/>
      <c r="KT23" s="21">
        <f t="shared" si="665"/>
        <v>0</v>
      </c>
      <c r="KU23" s="21"/>
      <c r="KV23" s="21">
        <f t="shared" si="666"/>
        <v>0</v>
      </c>
      <c r="KW23" s="21"/>
      <c r="KX23" s="21">
        <f t="shared" si="667"/>
        <v>0</v>
      </c>
      <c r="KY23" s="21"/>
      <c r="KZ23" s="21">
        <f t="shared" si="668"/>
        <v>0</v>
      </c>
      <c r="LA23" s="21"/>
      <c r="LB23" s="21">
        <f t="shared" si="669"/>
        <v>0</v>
      </c>
      <c r="LC23" s="21"/>
      <c r="LD23" s="21">
        <f t="shared" si="670"/>
        <v>0</v>
      </c>
      <c r="LE23" s="21"/>
      <c r="LF23" s="21">
        <f t="shared" si="671"/>
        <v>0</v>
      </c>
      <c r="LG23" s="21"/>
      <c r="LH23" s="21">
        <f t="shared" si="672"/>
        <v>0</v>
      </c>
      <c r="LI23" s="21"/>
      <c r="LJ23" s="21">
        <f t="shared" si="673"/>
        <v>0</v>
      </c>
      <c r="LK23" s="21"/>
      <c r="LL23" s="21">
        <f t="shared" si="674"/>
        <v>0</v>
      </c>
      <c r="LM23" s="21"/>
      <c r="LN23" s="21">
        <f t="shared" si="675"/>
        <v>0</v>
      </c>
      <c r="LO23" s="21"/>
      <c r="LP23" s="21">
        <f t="shared" si="676"/>
        <v>0</v>
      </c>
      <c r="LQ23" s="21"/>
      <c r="LR23" s="21">
        <f t="shared" si="677"/>
        <v>0</v>
      </c>
      <c r="LS23" s="21"/>
      <c r="LT23" s="21">
        <f t="shared" si="678"/>
        <v>0</v>
      </c>
      <c r="LU23" s="21"/>
      <c r="LV23" s="21">
        <f t="shared" si="679"/>
        <v>0</v>
      </c>
      <c r="LW23" s="21"/>
      <c r="LX23" s="21">
        <f t="shared" si="680"/>
        <v>0</v>
      </c>
      <c r="LY23" s="21"/>
      <c r="LZ23" s="21">
        <f t="shared" si="681"/>
        <v>0</v>
      </c>
      <c r="MA23" s="21">
        <v>25</v>
      </c>
      <c r="MB23" s="21">
        <f t="shared" si="682"/>
        <v>0</v>
      </c>
      <c r="MC23" s="21">
        <v>26</v>
      </c>
      <c r="MD23" s="21">
        <f t="shared" si="683"/>
        <v>0</v>
      </c>
      <c r="ME23" s="21">
        <v>15</v>
      </c>
      <c r="MF23" s="21">
        <f t="shared" si="684"/>
        <v>0</v>
      </c>
      <c r="MG23" s="21">
        <v>39</v>
      </c>
      <c r="MH23" s="21">
        <f t="shared" si="685"/>
        <v>0</v>
      </c>
      <c r="MI23" s="21">
        <v>39</v>
      </c>
      <c r="MJ23" s="21">
        <f t="shared" si="686"/>
        <v>0</v>
      </c>
      <c r="MK23" s="21">
        <v>24</v>
      </c>
      <c r="ML23" s="21">
        <f t="shared" si="687"/>
        <v>0</v>
      </c>
      <c r="MM23" s="21">
        <v>36</v>
      </c>
      <c r="MN23" s="21">
        <f t="shared" si="688"/>
        <v>0</v>
      </c>
      <c r="MO23" s="21">
        <v>26</v>
      </c>
      <c r="MP23" s="21">
        <f t="shared" si="689"/>
        <v>0</v>
      </c>
      <c r="MQ23" s="21">
        <v>23</v>
      </c>
      <c r="MR23" s="21">
        <f t="shared" si="690"/>
        <v>0</v>
      </c>
      <c r="MS23" s="21"/>
      <c r="MT23" s="21">
        <f t="shared" si="691"/>
        <v>0</v>
      </c>
      <c r="MU23" s="21"/>
      <c r="MV23" s="21">
        <f t="shared" si="692"/>
        <v>0</v>
      </c>
      <c r="MW23" s="21"/>
      <c r="MX23" s="21">
        <f t="shared" si="693"/>
        <v>0</v>
      </c>
      <c r="MY23" s="21"/>
      <c r="MZ23" s="21">
        <f t="shared" si="694"/>
        <v>0</v>
      </c>
      <c r="NA23" s="21"/>
      <c r="NB23" s="21">
        <f t="shared" si="695"/>
        <v>0</v>
      </c>
      <c r="NC23" s="21"/>
      <c r="ND23" s="21">
        <f t="shared" si="696"/>
        <v>0</v>
      </c>
      <c r="NE23" s="21"/>
      <c r="NF23" s="21">
        <f t="shared" si="697"/>
        <v>0</v>
      </c>
      <c r="NG23" s="21"/>
      <c r="NH23" s="21">
        <f t="shared" si="698"/>
        <v>0</v>
      </c>
      <c r="NI23" s="21"/>
      <c r="NJ23" s="21">
        <f t="shared" si="699"/>
        <v>0</v>
      </c>
      <c r="NK23" s="21"/>
      <c r="NL23" s="21">
        <f t="shared" si="700"/>
        <v>0</v>
      </c>
      <c r="NM23" s="21"/>
      <c r="NN23" s="21">
        <f t="shared" si="701"/>
        <v>0</v>
      </c>
      <c r="NO23" s="21"/>
      <c r="NP23" s="21">
        <f t="shared" si="702"/>
        <v>0</v>
      </c>
      <c r="NQ23" s="21"/>
      <c r="NR23" s="21">
        <f t="shared" si="703"/>
        <v>0</v>
      </c>
      <c r="NS23" s="21"/>
      <c r="NT23" s="21">
        <f t="shared" si="704"/>
        <v>0</v>
      </c>
      <c r="NU23" s="21"/>
      <c r="NV23" s="21">
        <f t="shared" si="705"/>
        <v>0</v>
      </c>
      <c r="NW23" s="21"/>
      <c r="NX23" s="21">
        <f t="shared" si="706"/>
        <v>0</v>
      </c>
      <c r="NY23" s="21"/>
      <c r="NZ23" s="21">
        <f t="shared" si="707"/>
        <v>0</v>
      </c>
      <c r="OA23" s="21"/>
      <c r="OB23" s="21">
        <f t="shared" si="708"/>
        <v>0</v>
      </c>
      <c r="OC23" s="21"/>
      <c r="OD23" s="21">
        <f t="shared" si="709"/>
        <v>0</v>
      </c>
      <c r="OE23" s="21"/>
      <c r="OF23" s="21">
        <f t="shared" si="710"/>
        <v>0</v>
      </c>
      <c r="OG23" s="21"/>
      <c r="OH23" s="21">
        <f t="shared" si="711"/>
        <v>0</v>
      </c>
      <c r="OI23" s="21"/>
      <c r="OJ23" s="21">
        <f t="shared" si="712"/>
        <v>0</v>
      </c>
      <c r="OK23" s="21"/>
      <c r="OL23" s="21">
        <f t="shared" si="713"/>
        <v>0</v>
      </c>
      <c r="OM23" s="21"/>
      <c r="ON23" s="21">
        <f t="shared" si="714"/>
        <v>0</v>
      </c>
      <c r="OO23" s="21"/>
      <c r="OP23" s="21">
        <f t="shared" si="714"/>
        <v>0</v>
      </c>
      <c r="OQ23" s="21"/>
      <c r="OR23" s="21">
        <f t="shared" si="714"/>
        <v>0</v>
      </c>
      <c r="OS23" s="21"/>
      <c r="OT23" s="21">
        <f t="shared" si="714"/>
        <v>0</v>
      </c>
      <c r="OU23" s="21"/>
      <c r="OV23" s="21">
        <f t="shared" si="714"/>
        <v>0</v>
      </c>
      <c r="OW23" s="21"/>
      <c r="OX23" s="21">
        <f t="shared" si="714"/>
        <v>0</v>
      </c>
      <c r="OY23" s="21"/>
      <c r="OZ23" s="21">
        <f t="shared" si="714"/>
        <v>0</v>
      </c>
      <c r="PA23" s="21"/>
      <c r="PB23" s="21">
        <f t="shared" si="715"/>
        <v>0</v>
      </c>
      <c r="PC23" s="21"/>
      <c r="PD23" s="21">
        <f t="shared" si="715"/>
        <v>0</v>
      </c>
      <c r="PE23" s="21"/>
      <c r="PF23" s="21">
        <f t="shared" si="715"/>
        <v>0</v>
      </c>
      <c r="PG23" s="21"/>
      <c r="PH23" s="21">
        <f t="shared" si="715"/>
        <v>0</v>
      </c>
      <c r="PI23" s="21"/>
      <c r="PJ23" s="21">
        <f t="shared" si="715"/>
        <v>0</v>
      </c>
      <c r="PK23" s="21"/>
      <c r="PL23" s="21">
        <f t="shared" si="715"/>
        <v>0</v>
      </c>
      <c r="PM23" s="21"/>
      <c r="PN23" s="21">
        <f t="shared" si="716"/>
        <v>0</v>
      </c>
      <c r="PO23" s="21"/>
      <c r="PP23" s="21">
        <f t="shared" si="716"/>
        <v>0</v>
      </c>
      <c r="PQ23" s="21"/>
      <c r="PR23" s="21">
        <f t="shared" si="716"/>
        <v>0</v>
      </c>
      <c r="PS23" s="21"/>
      <c r="PT23" s="21">
        <f t="shared" si="716"/>
        <v>0</v>
      </c>
      <c r="PU23" s="21"/>
      <c r="PV23" s="21">
        <f t="shared" si="716"/>
        <v>0</v>
      </c>
      <c r="PW23" s="21"/>
      <c r="PX23" s="21">
        <f t="shared" si="716"/>
        <v>0</v>
      </c>
      <c r="PY23" s="21"/>
      <c r="PZ23" s="21">
        <f t="shared" si="717"/>
        <v>0</v>
      </c>
      <c r="QA23" s="21"/>
      <c r="QB23" s="21">
        <f t="shared" si="717"/>
        <v>0</v>
      </c>
      <c r="QC23" s="21"/>
      <c r="QD23" s="21">
        <f t="shared" si="717"/>
        <v>0</v>
      </c>
      <c r="QE23" s="21"/>
      <c r="QF23" s="21">
        <f t="shared" si="717"/>
        <v>0</v>
      </c>
      <c r="QG23" s="21"/>
      <c r="QH23" s="21">
        <f t="shared" si="717"/>
        <v>0</v>
      </c>
      <c r="QI23" s="21"/>
      <c r="QJ23" s="21">
        <f t="shared" si="717"/>
        <v>0</v>
      </c>
      <c r="QK23" s="21"/>
      <c r="QL23" s="21">
        <f t="shared" si="718"/>
        <v>0</v>
      </c>
      <c r="QM23" s="21"/>
      <c r="QN23" s="21">
        <f t="shared" si="718"/>
        <v>0</v>
      </c>
      <c r="QO23" s="21"/>
      <c r="QP23" s="21">
        <f t="shared" si="718"/>
        <v>0</v>
      </c>
      <c r="QQ23" s="21"/>
      <c r="QR23" s="21">
        <f t="shared" si="718"/>
        <v>0</v>
      </c>
      <c r="QS23" s="21"/>
      <c r="QT23" s="21">
        <f t="shared" si="718"/>
        <v>0</v>
      </c>
      <c r="QU23" s="21"/>
      <c r="QV23" s="21">
        <f t="shared" si="718"/>
        <v>0</v>
      </c>
      <c r="QW23" s="21"/>
      <c r="QX23" s="21">
        <f t="shared" si="719"/>
        <v>0</v>
      </c>
      <c r="QY23" s="21"/>
      <c r="QZ23" s="21">
        <f t="shared" si="719"/>
        <v>0</v>
      </c>
      <c r="RA23" s="21"/>
      <c r="RB23" s="21">
        <f t="shared" si="719"/>
        <v>0</v>
      </c>
      <c r="RC23" s="21"/>
      <c r="RD23" s="21">
        <f t="shared" si="719"/>
        <v>0</v>
      </c>
      <c r="RE23" s="21"/>
      <c r="RF23" s="21">
        <f t="shared" si="719"/>
        <v>0</v>
      </c>
      <c r="RG23" s="21"/>
      <c r="RH23" s="21">
        <f t="shared" si="719"/>
        <v>0</v>
      </c>
      <c r="RI23" s="21"/>
      <c r="RJ23" s="21">
        <f t="shared" si="720"/>
        <v>0</v>
      </c>
      <c r="RK23" s="21"/>
      <c r="RL23" s="21">
        <f t="shared" si="721"/>
        <v>0</v>
      </c>
      <c r="RM23" s="21"/>
      <c r="RN23" s="21">
        <f t="shared" si="722"/>
        <v>0</v>
      </c>
      <c r="RO23" s="21"/>
      <c r="RP23" s="21">
        <f t="shared" si="723"/>
        <v>0</v>
      </c>
      <c r="RQ23" s="21"/>
      <c r="RR23" s="21">
        <f t="shared" si="724"/>
        <v>0</v>
      </c>
      <c r="RS23" s="21"/>
      <c r="RT23" s="21">
        <f t="shared" si="725"/>
        <v>0</v>
      </c>
      <c r="RU23" s="21"/>
      <c r="RV23" s="21">
        <f t="shared" si="726"/>
        <v>0</v>
      </c>
      <c r="RW23" s="21"/>
      <c r="RX23" s="21">
        <f t="shared" si="727"/>
        <v>0</v>
      </c>
      <c r="RY23" s="21"/>
      <c r="RZ23" s="21">
        <f t="shared" si="728"/>
        <v>0</v>
      </c>
      <c r="SA23" s="21"/>
      <c r="SB23" s="21">
        <f t="shared" si="729"/>
        <v>0</v>
      </c>
      <c r="SC23" s="21"/>
      <c r="SD23" s="21">
        <f t="shared" si="730"/>
        <v>0</v>
      </c>
      <c r="SE23" s="21"/>
      <c r="SF23" s="21">
        <f t="shared" si="731"/>
        <v>0</v>
      </c>
      <c r="SG23" s="21"/>
      <c r="SH23" s="21">
        <f t="shared" si="732"/>
        <v>0</v>
      </c>
      <c r="SI23" s="21"/>
      <c r="SJ23" s="21">
        <f t="shared" si="733"/>
        <v>0</v>
      </c>
      <c r="SK23" s="21"/>
      <c r="SL23" s="21">
        <f t="shared" si="734"/>
        <v>0</v>
      </c>
      <c r="SM23" s="21"/>
      <c r="SN23" s="21">
        <f t="shared" si="735"/>
        <v>0</v>
      </c>
      <c r="SO23" s="21"/>
      <c r="SP23" s="21">
        <f t="shared" si="736"/>
        <v>0</v>
      </c>
      <c r="SQ23" s="21"/>
      <c r="SR23" s="21">
        <f t="shared" si="737"/>
        <v>0</v>
      </c>
      <c r="SS23" s="21"/>
      <c r="ST23" s="21">
        <f t="shared" si="738"/>
        <v>0</v>
      </c>
      <c r="SU23" s="21"/>
      <c r="SV23" s="21">
        <f t="shared" si="739"/>
        <v>0</v>
      </c>
      <c r="SW23" s="21"/>
      <c r="SX23" s="21">
        <f t="shared" si="740"/>
        <v>0</v>
      </c>
      <c r="SY23" s="21"/>
      <c r="SZ23" s="21">
        <f t="shared" si="741"/>
        <v>0</v>
      </c>
      <c r="TA23" s="21"/>
      <c r="TB23" s="21">
        <f t="shared" si="742"/>
        <v>0</v>
      </c>
      <c r="TC23" s="21"/>
      <c r="TD23" s="21">
        <f t="shared" si="743"/>
        <v>0</v>
      </c>
      <c r="TE23" s="21"/>
      <c r="TF23" s="21">
        <f t="shared" si="744"/>
        <v>0</v>
      </c>
      <c r="TG23" s="21"/>
      <c r="TH23" s="21">
        <f t="shared" si="745"/>
        <v>0</v>
      </c>
      <c r="TI23" s="21"/>
      <c r="TJ23" s="21">
        <f t="shared" si="746"/>
        <v>0</v>
      </c>
      <c r="TK23" s="21"/>
      <c r="TL23" s="21">
        <f t="shared" si="747"/>
        <v>0</v>
      </c>
      <c r="TM23" s="21"/>
      <c r="TN23" s="21">
        <f t="shared" si="748"/>
        <v>0</v>
      </c>
      <c r="TO23" s="21"/>
      <c r="TP23" s="21">
        <f t="shared" si="749"/>
        <v>0</v>
      </c>
      <c r="TQ23" s="21"/>
      <c r="TR23" s="21">
        <f t="shared" si="750"/>
        <v>0</v>
      </c>
      <c r="TS23" s="21"/>
      <c r="TT23" s="21">
        <f t="shared" si="751"/>
        <v>0</v>
      </c>
      <c r="TU23" s="21"/>
      <c r="TV23" s="21">
        <f t="shared" si="752"/>
        <v>0</v>
      </c>
      <c r="TW23" s="21"/>
      <c r="TX23" s="21">
        <f t="shared" si="753"/>
        <v>0</v>
      </c>
      <c r="TY23" s="21"/>
      <c r="TZ23" s="21">
        <f t="shared" si="754"/>
        <v>0</v>
      </c>
      <c r="UA23" s="21"/>
      <c r="UB23" s="21">
        <f t="shared" si="755"/>
        <v>0</v>
      </c>
      <c r="UC23" s="21"/>
      <c r="UD23" s="21">
        <f t="shared" si="756"/>
        <v>0</v>
      </c>
      <c r="UE23" s="21"/>
      <c r="UF23" s="21">
        <f t="shared" si="757"/>
        <v>0</v>
      </c>
      <c r="UG23" s="21"/>
      <c r="UH23" s="21">
        <f t="shared" si="758"/>
        <v>0</v>
      </c>
      <c r="UI23" s="21"/>
      <c r="UJ23" s="21">
        <f t="shared" si="759"/>
        <v>0</v>
      </c>
      <c r="UK23" s="21"/>
      <c r="UL23" s="21">
        <f t="shared" si="760"/>
        <v>0</v>
      </c>
      <c r="UM23" s="21"/>
      <c r="UN23" s="21">
        <f t="shared" si="761"/>
        <v>0</v>
      </c>
      <c r="UO23" s="21"/>
      <c r="UP23" s="21">
        <f t="shared" si="762"/>
        <v>0</v>
      </c>
      <c r="UQ23" s="21"/>
      <c r="UR23" s="21">
        <f t="shared" si="763"/>
        <v>0</v>
      </c>
      <c r="US23" s="21"/>
      <c r="UT23" s="21">
        <f t="shared" si="764"/>
        <v>0</v>
      </c>
      <c r="UU23" s="21"/>
      <c r="UV23" s="21">
        <f t="shared" si="765"/>
        <v>0</v>
      </c>
      <c r="UW23" s="21"/>
      <c r="UX23" s="21">
        <f t="shared" si="766"/>
        <v>0</v>
      </c>
      <c r="UY23" s="21"/>
      <c r="UZ23" s="21">
        <f t="shared" si="767"/>
        <v>0</v>
      </c>
      <c r="VA23" s="21"/>
      <c r="VB23" s="21">
        <f t="shared" si="768"/>
        <v>0</v>
      </c>
      <c r="VC23" s="21"/>
      <c r="VD23" s="21">
        <f t="shared" si="769"/>
        <v>0</v>
      </c>
      <c r="VE23" s="21"/>
      <c r="VF23" s="21">
        <f t="shared" si="770"/>
        <v>0</v>
      </c>
      <c r="VG23" s="21"/>
      <c r="VH23" s="21">
        <f t="shared" si="771"/>
        <v>0</v>
      </c>
      <c r="VI23" s="21"/>
      <c r="VJ23" s="21">
        <f t="shared" si="772"/>
        <v>0</v>
      </c>
      <c r="VK23" s="21"/>
      <c r="VL23" s="21">
        <f t="shared" si="773"/>
        <v>0</v>
      </c>
      <c r="VM23" s="21"/>
      <c r="VN23" s="21">
        <f t="shared" si="774"/>
        <v>0</v>
      </c>
      <c r="VO23" s="21"/>
      <c r="VP23" s="21">
        <f t="shared" si="775"/>
        <v>0</v>
      </c>
      <c r="VQ23" s="21"/>
      <c r="VR23" s="21">
        <f t="shared" si="714"/>
        <v>0</v>
      </c>
      <c r="VS23" s="21"/>
      <c r="VT23" s="21">
        <f t="shared" si="776"/>
        <v>0</v>
      </c>
      <c r="VU23" s="21"/>
      <c r="VV23" s="21">
        <f t="shared" si="776"/>
        <v>0</v>
      </c>
      <c r="VW23" s="21"/>
      <c r="VX23" s="21">
        <f t="shared" si="777"/>
        <v>0</v>
      </c>
      <c r="VY23" s="21"/>
      <c r="VZ23" s="21">
        <f t="shared" si="777"/>
        <v>0</v>
      </c>
      <c r="WA23" s="21"/>
      <c r="WB23" s="21">
        <f t="shared" si="777"/>
        <v>0</v>
      </c>
      <c r="WC23" s="21"/>
      <c r="WD23" s="21">
        <f t="shared" si="777"/>
        <v>0</v>
      </c>
      <c r="WE23" s="21"/>
      <c r="WF23" s="21">
        <f t="shared" si="777"/>
        <v>0</v>
      </c>
      <c r="WG23" s="21"/>
      <c r="WH23" s="21">
        <f t="shared" si="777"/>
        <v>0</v>
      </c>
      <c r="WI23" s="21"/>
      <c r="WJ23" s="21">
        <f t="shared" si="777"/>
        <v>0</v>
      </c>
      <c r="WK23" s="21"/>
      <c r="WL23" s="21">
        <f t="shared" si="777"/>
        <v>0</v>
      </c>
      <c r="WM23" s="21"/>
      <c r="WN23" s="21">
        <f t="shared" si="778"/>
        <v>0</v>
      </c>
      <c r="WO23" s="21"/>
      <c r="WP23" s="21">
        <f t="shared" si="778"/>
        <v>0</v>
      </c>
      <c r="WQ23" s="21"/>
      <c r="WR23" s="21">
        <f t="shared" si="778"/>
        <v>0</v>
      </c>
      <c r="WS23" s="21"/>
      <c r="WT23" s="21">
        <f t="shared" si="778"/>
        <v>0</v>
      </c>
      <c r="WU23" s="21"/>
      <c r="WV23" s="21">
        <f t="shared" si="778"/>
        <v>0</v>
      </c>
      <c r="WW23" s="21"/>
      <c r="WX23" s="21">
        <f t="shared" si="778"/>
        <v>0</v>
      </c>
      <c r="WY23" s="21"/>
      <c r="WZ23" s="21">
        <f t="shared" si="778"/>
        <v>0</v>
      </c>
      <c r="XA23" s="21"/>
      <c r="XB23" s="21">
        <f t="shared" si="778"/>
        <v>0</v>
      </c>
      <c r="XC23" s="21"/>
      <c r="XD23" s="21">
        <f t="shared" si="779"/>
        <v>0</v>
      </c>
      <c r="XE23" s="21"/>
      <c r="XF23" s="21">
        <f t="shared" si="779"/>
        <v>0</v>
      </c>
      <c r="XG23" s="21"/>
      <c r="XH23" s="21">
        <f t="shared" si="779"/>
        <v>0</v>
      </c>
      <c r="XI23" s="21"/>
      <c r="XJ23" s="21">
        <f t="shared" si="779"/>
        <v>0</v>
      </c>
      <c r="XK23" s="21"/>
      <c r="XL23" s="21">
        <f t="shared" si="779"/>
        <v>0</v>
      </c>
      <c r="XM23" s="21"/>
      <c r="XN23" s="21">
        <f t="shared" si="779"/>
        <v>0</v>
      </c>
      <c r="XO23" s="21"/>
      <c r="XP23" s="21">
        <f t="shared" si="779"/>
        <v>0</v>
      </c>
      <c r="XQ23" s="21"/>
      <c r="XR23" s="21">
        <f t="shared" si="779"/>
        <v>0</v>
      </c>
      <c r="XS23" s="21"/>
      <c r="XT23" s="21">
        <f t="shared" si="841"/>
        <v>0</v>
      </c>
      <c r="XU23" s="21"/>
      <c r="XV23" s="21">
        <f t="shared" si="841"/>
        <v>0</v>
      </c>
      <c r="XW23" s="21"/>
      <c r="XX23" s="21">
        <f t="shared" si="841"/>
        <v>0</v>
      </c>
      <c r="XY23" s="21"/>
      <c r="XZ23" s="21">
        <f t="shared" si="841"/>
        <v>0</v>
      </c>
      <c r="YA23" s="21"/>
      <c r="YB23" s="21">
        <f t="shared" si="780"/>
        <v>0</v>
      </c>
      <c r="YC23" s="21"/>
      <c r="YD23" s="21">
        <f t="shared" si="781"/>
        <v>0</v>
      </c>
      <c r="YE23" s="21"/>
      <c r="YF23" s="21">
        <f t="shared" si="782"/>
        <v>0</v>
      </c>
      <c r="YG23" s="21"/>
      <c r="YH23" s="21">
        <f t="shared" si="783"/>
        <v>0</v>
      </c>
      <c r="YI23" s="21"/>
      <c r="YJ23" s="21">
        <f t="shared" si="784"/>
        <v>0</v>
      </c>
      <c r="YK23" s="21"/>
      <c r="YL23" s="21">
        <f t="shared" si="785"/>
        <v>0</v>
      </c>
      <c r="YM23" s="21"/>
      <c r="YN23" s="21">
        <f t="shared" si="786"/>
        <v>0</v>
      </c>
      <c r="YO23" s="21"/>
      <c r="YP23" s="21">
        <f t="shared" si="787"/>
        <v>0</v>
      </c>
      <c r="YQ23" s="21"/>
      <c r="YR23" s="21">
        <f t="shared" si="788"/>
        <v>0</v>
      </c>
      <c r="YS23" s="21"/>
      <c r="YT23" s="21">
        <f t="shared" si="789"/>
        <v>0</v>
      </c>
      <c r="YU23" s="21"/>
      <c r="YV23" s="21">
        <f t="shared" si="790"/>
        <v>0</v>
      </c>
      <c r="YW23" s="21"/>
      <c r="YX23" s="21">
        <f t="shared" si="791"/>
        <v>0</v>
      </c>
      <c r="YY23" s="21"/>
      <c r="YZ23" s="21">
        <f t="shared" si="776"/>
        <v>0</v>
      </c>
      <c r="ZA23" s="21"/>
      <c r="ZB23" s="21">
        <f t="shared" si="792"/>
        <v>0</v>
      </c>
      <c r="ZC23" s="21"/>
      <c r="ZD23" s="21">
        <f t="shared" si="793"/>
        <v>0</v>
      </c>
      <c r="ZE23" s="21"/>
      <c r="ZF23" s="21">
        <f t="shared" si="794"/>
        <v>0</v>
      </c>
      <c r="ZG23" s="21"/>
      <c r="ZH23" s="21">
        <f t="shared" si="795"/>
        <v>0</v>
      </c>
      <c r="ZI23" s="21"/>
      <c r="ZJ23" s="21">
        <f t="shared" si="796"/>
        <v>0</v>
      </c>
      <c r="ZK23" s="21"/>
      <c r="ZL23" s="21">
        <f t="shared" si="797"/>
        <v>0</v>
      </c>
      <c r="ZM23" s="21"/>
      <c r="ZN23" s="21">
        <f t="shared" si="798"/>
        <v>0</v>
      </c>
      <c r="ZO23" s="21"/>
      <c r="ZP23" s="21">
        <f t="shared" si="799"/>
        <v>0</v>
      </c>
      <c r="ZQ23" s="21"/>
      <c r="ZR23" s="21">
        <f t="shared" si="800"/>
        <v>0</v>
      </c>
      <c r="ZS23" s="21"/>
      <c r="ZT23" s="21">
        <f t="shared" si="776"/>
        <v>0</v>
      </c>
      <c r="ZU23" s="21"/>
      <c r="ZV23" s="21">
        <f t="shared" si="801"/>
        <v>0</v>
      </c>
      <c r="ZW23" s="21"/>
      <c r="ZX23" s="21">
        <f t="shared" si="802"/>
        <v>0</v>
      </c>
      <c r="ZY23" s="21"/>
      <c r="ZZ23" s="21">
        <f t="shared" si="802"/>
        <v>0</v>
      </c>
      <c r="AAA23" s="21"/>
      <c r="AAB23" s="21">
        <f t="shared" si="803"/>
        <v>0</v>
      </c>
      <c r="AAC23" s="21"/>
      <c r="AAD23" s="21">
        <f t="shared" si="803"/>
        <v>0</v>
      </c>
      <c r="AAE23" s="21"/>
      <c r="AAF23" s="21">
        <f t="shared" si="804"/>
        <v>0</v>
      </c>
      <c r="AAG23" s="21"/>
      <c r="AAH23" s="21">
        <f t="shared" si="804"/>
        <v>0</v>
      </c>
      <c r="AAI23" s="21"/>
      <c r="AAJ23" s="21">
        <f t="shared" si="805"/>
        <v>0</v>
      </c>
      <c r="AAK23" s="21"/>
      <c r="AAL23" s="21">
        <f t="shared" si="805"/>
        <v>0</v>
      </c>
      <c r="AAM23" s="21"/>
      <c r="AAN23" s="21">
        <f t="shared" si="806"/>
        <v>0</v>
      </c>
      <c r="AAO23" s="21"/>
      <c r="AAP23" s="21">
        <f t="shared" si="806"/>
        <v>0</v>
      </c>
      <c r="AAQ23" s="21"/>
      <c r="AAR23" s="21">
        <f t="shared" si="807"/>
        <v>0</v>
      </c>
      <c r="AAS23" s="21"/>
      <c r="AAT23" s="21">
        <f t="shared" si="807"/>
        <v>0</v>
      </c>
      <c r="AAU23" s="21"/>
      <c r="AAV23" s="21">
        <f t="shared" si="808"/>
        <v>0</v>
      </c>
      <c r="AAW23" s="21"/>
      <c r="AAX23" s="21">
        <f t="shared" si="808"/>
        <v>0</v>
      </c>
      <c r="AAY23" s="21"/>
      <c r="AAZ23" s="21">
        <f t="shared" si="809"/>
        <v>0</v>
      </c>
      <c r="ABA23" s="21"/>
      <c r="ABB23" s="21">
        <f t="shared" si="809"/>
        <v>0</v>
      </c>
      <c r="ABC23" s="21"/>
      <c r="ABD23" s="21">
        <f t="shared" si="810"/>
        <v>0</v>
      </c>
      <c r="ABE23" s="21"/>
      <c r="ABF23" s="21">
        <f t="shared" si="810"/>
        <v>0</v>
      </c>
      <c r="ABG23" s="21"/>
      <c r="ABH23" s="21">
        <f t="shared" si="811"/>
        <v>0</v>
      </c>
      <c r="ABI23" s="21"/>
      <c r="ABJ23" s="21">
        <f t="shared" si="811"/>
        <v>0</v>
      </c>
      <c r="ABK23" s="21"/>
      <c r="ABL23" s="21">
        <f t="shared" si="812"/>
        <v>0</v>
      </c>
      <c r="ABM23" s="21"/>
      <c r="ABN23" s="21">
        <f t="shared" si="812"/>
        <v>0</v>
      </c>
      <c r="ABO23" s="21"/>
      <c r="ABP23" s="21">
        <f t="shared" si="813"/>
        <v>0</v>
      </c>
      <c r="ABQ23" s="21"/>
      <c r="ABR23" s="21">
        <f t="shared" si="813"/>
        <v>0</v>
      </c>
      <c r="ABS23" s="21"/>
      <c r="ABT23" s="21">
        <f t="shared" si="814"/>
        <v>0</v>
      </c>
      <c r="ABU23" s="21"/>
      <c r="ABV23" s="21">
        <f t="shared" si="814"/>
        <v>0</v>
      </c>
      <c r="ABW23" s="21"/>
      <c r="ABX23" s="21">
        <f t="shared" si="815"/>
        <v>0</v>
      </c>
      <c r="ABY23" s="21"/>
      <c r="ABZ23" s="21">
        <f t="shared" si="815"/>
        <v>0</v>
      </c>
      <c r="ACA23" s="21"/>
      <c r="ACB23" s="21">
        <f t="shared" si="816"/>
        <v>0</v>
      </c>
      <c r="ACC23" s="21"/>
      <c r="ACD23" s="21">
        <f t="shared" si="816"/>
        <v>0</v>
      </c>
      <c r="ACE23" s="21"/>
      <c r="ACF23" s="21">
        <f t="shared" si="817"/>
        <v>0</v>
      </c>
      <c r="ACG23" s="21"/>
      <c r="ACH23" s="21">
        <f t="shared" si="817"/>
        <v>0</v>
      </c>
      <c r="ACI23" s="21"/>
      <c r="ACJ23" s="21">
        <f t="shared" si="818"/>
        <v>0</v>
      </c>
      <c r="ACK23" s="21"/>
      <c r="ACL23" s="21">
        <f t="shared" si="818"/>
        <v>0</v>
      </c>
      <c r="ACM23" s="21"/>
      <c r="ACN23" s="21">
        <f t="shared" si="819"/>
        <v>0</v>
      </c>
      <c r="ACO23" s="21"/>
      <c r="ACP23" s="21">
        <f t="shared" si="819"/>
        <v>0</v>
      </c>
      <c r="ACQ23" s="21"/>
      <c r="ACR23" s="21">
        <f t="shared" si="820"/>
        <v>0</v>
      </c>
      <c r="ACS23" s="21"/>
      <c r="ACT23" s="21">
        <f t="shared" si="820"/>
        <v>0</v>
      </c>
      <c r="ACU23" s="21"/>
      <c r="ACV23" s="21">
        <f t="shared" si="821"/>
        <v>0</v>
      </c>
      <c r="ACW23" s="21"/>
      <c r="ACX23" s="21">
        <f t="shared" si="821"/>
        <v>0</v>
      </c>
      <c r="ACY23" s="21"/>
      <c r="ACZ23" s="21">
        <f t="shared" si="822"/>
        <v>0</v>
      </c>
      <c r="ADA23" s="21"/>
      <c r="ADB23" s="21">
        <f t="shared" si="822"/>
        <v>0</v>
      </c>
      <c r="ADC23" s="21"/>
      <c r="ADD23" s="21">
        <f t="shared" si="823"/>
        <v>0</v>
      </c>
      <c r="ADE23" s="21"/>
      <c r="ADF23" s="21">
        <f t="shared" si="823"/>
        <v>0</v>
      </c>
      <c r="ADG23" s="21"/>
      <c r="ADH23" s="21">
        <f t="shared" si="824"/>
        <v>0</v>
      </c>
      <c r="ADI23" s="21"/>
      <c r="ADJ23" s="21">
        <f t="shared" si="824"/>
        <v>0</v>
      </c>
      <c r="ADK23" s="21"/>
      <c r="ADL23" s="21">
        <f t="shared" si="825"/>
        <v>0</v>
      </c>
      <c r="ADM23" s="21"/>
      <c r="ADN23" s="21">
        <f t="shared" si="825"/>
        <v>0</v>
      </c>
      <c r="ADO23" s="21"/>
      <c r="ADP23" s="21">
        <f t="shared" si="825"/>
        <v>0</v>
      </c>
      <c r="ADQ23" s="21"/>
      <c r="ADR23" s="21">
        <f t="shared" si="825"/>
        <v>0</v>
      </c>
      <c r="ADS23" s="21"/>
      <c r="ADT23" s="21">
        <f t="shared" si="825"/>
        <v>0</v>
      </c>
      <c r="ADU23" s="21"/>
      <c r="ADV23" s="21">
        <f t="shared" si="826"/>
        <v>0</v>
      </c>
      <c r="ADW23" s="21"/>
      <c r="ADX23" s="21">
        <f t="shared" si="826"/>
        <v>0</v>
      </c>
      <c r="ADY23" s="21"/>
      <c r="ADZ23" s="21">
        <f t="shared" si="826"/>
        <v>0</v>
      </c>
      <c r="AEA23" s="21"/>
      <c r="AEB23" s="21">
        <f t="shared" si="826"/>
        <v>0</v>
      </c>
      <c r="AEC23" s="21"/>
      <c r="AED23" s="21">
        <f t="shared" si="827"/>
        <v>0</v>
      </c>
      <c r="AEE23" s="21"/>
      <c r="AEF23" s="21">
        <f t="shared" si="827"/>
        <v>0</v>
      </c>
      <c r="AEG23" s="21"/>
      <c r="AEH23" s="21">
        <f t="shared" si="827"/>
        <v>0</v>
      </c>
      <c r="AEI23" s="21"/>
      <c r="AEJ23" s="21">
        <f t="shared" si="827"/>
        <v>0</v>
      </c>
      <c r="AEK23" s="21"/>
      <c r="AEL23" s="21">
        <f t="shared" si="827"/>
        <v>0</v>
      </c>
      <c r="AEM23" s="21"/>
      <c r="AEN23" s="21">
        <f t="shared" si="828"/>
        <v>0</v>
      </c>
      <c r="AEO23" s="21"/>
      <c r="AEP23" s="21">
        <f t="shared" si="828"/>
        <v>0</v>
      </c>
      <c r="AEQ23" s="21"/>
      <c r="AER23" s="21">
        <f t="shared" si="828"/>
        <v>0</v>
      </c>
      <c r="AES23" s="21"/>
      <c r="AET23" s="21">
        <f t="shared" si="828"/>
        <v>0</v>
      </c>
      <c r="AEU23" s="21"/>
      <c r="AEV23" s="21">
        <f t="shared" si="829"/>
        <v>0</v>
      </c>
      <c r="AEW23" s="21"/>
      <c r="AEX23" s="21">
        <f t="shared" si="829"/>
        <v>0</v>
      </c>
      <c r="AEY23" s="21"/>
      <c r="AEZ23" s="21">
        <f t="shared" si="829"/>
        <v>0</v>
      </c>
      <c r="AFA23" s="21"/>
      <c r="AFB23" s="21">
        <f t="shared" si="829"/>
        <v>0</v>
      </c>
      <c r="AFC23" s="21"/>
      <c r="AFD23" s="21">
        <f t="shared" si="829"/>
        <v>0</v>
      </c>
      <c r="AFE23" s="21"/>
      <c r="AFF23" s="21">
        <f t="shared" si="830"/>
        <v>0</v>
      </c>
      <c r="AFG23" s="21"/>
      <c r="AFH23" s="21">
        <f t="shared" si="830"/>
        <v>0</v>
      </c>
      <c r="AFI23" s="21"/>
      <c r="AFJ23" s="21">
        <f t="shared" si="830"/>
        <v>0</v>
      </c>
      <c r="AFK23" s="21"/>
      <c r="AFL23" s="21">
        <f t="shared" si="830"/>
        <v>0</v>
      </c>
      <c r="AFM23" s="21"/>
      <c r="AFN23" s="21">
        <f t="shared" si="831"/>
        <v>0</v>
      </c>
      <c r="AFO23" s="21"/>
      <c r="AFP23" s="21">
        <f t="shared" si="831"/>
        <v>0</v>
      </c>
      <c r="AFQ23" s="21"/>
      <c r="AFR23" s="21">
        <f t="shared" si="831"/>
        <v>0</v>
      </c>
      <c r="AFS23" s="21"/>
      <c r="AFT23" s="21">
        <f t="shared" si="831"/>
        <v>0</v>
      </c>
      <c r="AFU23" s="21"/>
      <c r="AFV23" s="21">
        <f t="shared" si="831"/>
        <v>0</v>
      </c>
      <c r="AFW23" s="21"/>
      <c r="AFX23" s="21">
        <f t="shared" si="832"/>
        <v>0</v>
      </c>
      <c r="AFY23" s="21"/>
      <c r="AFZ23" s="21">
        <f t="shared" si="832"/>
        <v>0</v>
      </c>
      <c r="AGA23" s="21"/>
      <c r="AGB23" s="21">
        <f t="shared" si="832"/>
        <v>0</v>
      </c>
      <c r="AGC23" s="21"/>
      <c r="AGD23" s="21">
        <f t="shared" si="832"/>
        <v>0</v>
      </c>
      <c r="AGE23" s="21"/>
      <c r="AGF23" s="21">
        <f t="shared" si="833"/>
        <v>0</v>
      </c>
      <c r="AGG23" s="21"/>
      <c r="AGH23" s="21">
        <f t="shared" si="833"/>
        <v>0</v>
      </c>
      <c r="AGI23" s="21"/>
      <c r="AGJ23" s="21">
        <f t="shared" si="833"/>
        <v>0</v>
      </c>
      <c r="AGK23" s="21"/>
      <c r="AGL23" s="21">
        <f t="shared" si="833"/>
        <v>0</v>
      </c>
      <c r="AGM23" s="21"/>
      <c r="AGN23" s="21">
        <f t="shared" si="833"/>
        <v>0</v>
      </c>
      <c r="AGO23" s="21"/>
      <c r="AGP23" s="21">
        <f t="shared" si="834"/>
        <v>0</v>
      </c>
      <c r="AGQ23" s="21"/>
      <c r="AGR23" s="21">
        <f t="shared" si="834"/>
        <v>0</v>
      </c>
      <c r="AGS23" s="21"/>
      <c r="AGT23" s="21">
        <f t="shared" si="834"/>
        <v>0</v>
      </c>
      <c r="AGU23" s="21"/>
      <c r="AGV23" s="21">
        <f t="shared" si="834"/>
        <v>0</v>
      </c>
      <c r="AGW23" s="21"/>
      <c r="AGX23" s="21">
        <f t="shared" si="835"/>
        <v>0</v>
      </c>
      <c r="AGY23" s="21"/>
      <c r="AGZ23" s="21">
        <f t="shared" si="835"/>
        <v>0</v>
      </c>
      <c r="AHA23" s="21"/>
      <c r="AHB23" s="21">
        <f t="shared" si="835"/>
        <v>0</v>
      </c>
      <c r="AHC23" s="21"/>
      <c r="AHD23" s="21">
        <f t="shared" si="835"/>
        <v>0</v>
      </c>
      <c r="AHE23" s="21"/>
      <c r="AHF23" s="21">
        <f t="shared" si="835"/>
        <v>0</v>
      </c>
      <c r="AHG23" s="21"/>
      <c r="AHH23" s="21">
        <f t="shared" si="836"/>
        <v>0</v>
      </c>
      <c r="AHI23" s="21"/>
      <c r="AHJ23" s="21">
        <f t="shared" si="836"/>
        <v>0</v>
      </c>
      <c r="AHK23" s="21"/>
      <c r="AHL23" s="21">
        <f t="shared" si="836"/>
        <v>0</v>
      </c>
      <c r="AHM23" s="21"/>
      <c r="AHN23" s="21">
        <f t="shared" si="836"/>
        <v>0</v>
      </c>
      <c r="AHO23" s="21"/>
      <c r="AHP23" s="21">
        <f t="shared" si="837"/>
        <v>0</v>
      </c>
      <c r="AHQ23" s="21"/>
      <c r="AHR23" s="21">
        <f t="shared" si="837"/>
        <v>0</v>
      </c>
      <c r="AHS23" s="21"/>
      <c r="AHT23" s="21">
        <f t="shared" si="837"/>
        <v>0</v>
      </c>
      <c r="AHU23" s="21"/>
      <c r="AHV23" s="21">
        <f t="shared" si="837"/>
        <v>0</v>
      </c>
      <c r="AHW23" s="21"/>
      <c r="AHX23" s="21">
        <f t="shared" si="837"/>
        <v>0</v>
      </c>
      <c r="AHY23" s="21"/>
      <c r="AHZ23" s="21">
        <f t="shared" si="838"/>
        <v>0</v>
      </c>
      <c r="AIA23" s="21"/>
      <c r="AIB23" s="21">
        <f t="shared" si="838"/>
        <v>0</v>
      </c>
      <c r="AIC23" s="21"/>
      <c r="AID23" s="21">
        <f t="shared" si="838"/>
        <v>0</v>
      </c>
      <c r="AIE23" s="21"/>
      <c r="AIF23" s="21">
        <f t="shared" si="838"/>
        <v>0</v>
      </c>
      <c r="AIG23" s="21"/>
      <c r="AIH23" s="21">
        <f t="shared" si="839"/>
        <v>0</v>
      </c>
      <c r="AII23" s="21"/>
      <c r="AIJ23" s="21">
        <f t="shared" si="839"/>
        <v>0</v>
      </c>
      <c r="AIK23" s="21"/>
      <c r="AIL23" s="21">
        <f t="shared" si="839"/>
        <v>0</v>
      </c>
      <c r="AIM23" s="21"/>
      <c r="AIN23" s="21">
        <f t="shared" si="839"/>
        <v>0</v>
      </c>
      <c r="AIO23" s="21"/>
      <c r="AIP23" s="21">
        <f t="shared" si="839"/>
        <v>0</v>
      </c>
      <c r="AIQ23" s="21"/>
      <c r="AIR23" s="21">
        <f t="shared" si="840"/>
        <v>0</v>
      </c>
      <c r="AIS23" s="21"/>
      <c r="AIT23" s="21">
        <f t="shared" si="840"/>
        <v>0</v>
      </c>
      <c r="AIU23" s="21"/>
      <c r="AIV23" s="21">
        <f t="shared" si="840"/>
        <v>0</v>
      </c>
      <c r="AIW23" s="21"/>
      <c r="AIX23" s="21">
        <f t="shared" si="840"/>
        <v>0</v>
      </c>
      <c r="AIY23" s="21"/>
      <c r="AIZ23" s="21">
        <f t="shared" si="776"/>
        <v>0</v>
      </c>
      <c r="AJA23" s="21"/>
    </row>
    <row r="24" spans="2:937" ht="13.5" customHeight="1" x14ac:dyDescent="0.25">
      <c r="B24" s="31">
        <v>19</v>
      </c>
      <c r="C24" s="192" t="s">
        <v>209</v>
      </c>
      <c r="D24" s="67" t="s">
        <v>71</v>
      </c>
      <c r="E24" s="194" t="s">
        <v>392</v>
      </c>
      <c r="F24" s="194" t="str">
        <f>_xlfn.XLOOKUP(D24,'WTG PH-III'!$D$5:$D$198,'WTG PH-III'!$B$5:$B$198,0,0,1)</f>
        <v>PSS-12</v>
      </c>
      <c r="G24" s="22" t="s">
        <v>537</v>
      </c>
      <c r="H24" s="22" t="s">
        <v>541</v>
      </c>
      <c r="I24" s="61">
        <v>9</v>
      </c>
      <c r="J24" s="21">
        <v>253</v>
      </c>
      <c r="K24" s="21">
        <f t="shared" si="517"/>
        <v>253.00000000000006</v>
      </c>
      <c r="L24" s="21">
        <f t="shared" si="518"/>
        <v>253</v>
      </c>
      <c r="M24" s="21">
        <f t="shared" si="519"/>
        <v>0</v>
      </c>
      <c r="N24" s="95">
        <f>VLOOKUP(D24,'WTG PH-III'!$D$5:$U$198,17,0)</f>
        <v>45749</v>
      </c>
      <c r="O24" s="95">
        <f>VLOOKUP(D24,'WTG PH-III'!$D$5:$U$198,18,0)</f>
        <v>45758</v>
      </c>
      <c r="P24" s="21">
        <f t="shared" si="520"/>
        <v>0</v>
      </c>
      <c r="Q24" s="21"/>
      <c r="R24" s="21">
        <f t="shared" si="521"/>
        <v>0</v>
      </c>
      <c r="S24" s="21"/>
      <c r="T24" s="21">
        <f t="shared" si="522"/>
        <v>0</v>
      </c>
      <c r="U24" s="21"/>
      <c r="V24" s="21">
        <f t="shared" si="523"/>
        <v>0</v>
      </c>
      <c r="W24" s="21"/>
      <c r="X24" s="21">
        <f t="shared" si="524"/>
        <v>0</v>
      </c>
      <c r="Y24" s="21"/>
      <c r="Z24" s="21">
        <f t="shared" si="525"/>
        <v>0</v>
      </c>
      <c r="AA24" s="21"/>
      <c r="AB24" s="21">
        <f t="shared" si="526"/>
        <v>0</v>
      </c>
      <c r="AC24" s="21"/>
      <c r="AD24" s="21">
        <f t="shared" si="527"/>
        <v>0</v>
      </c>
      <c r="AE24" s="21"/>
      <c r="AF24" s="21">
        <f t="shared" si="528"/>
        <v>0</v>
      </c>
      <c r="AG24" s="21"/>
      <c r="AH24" s="21">
        <f t="shared" si="529"/>
        <v>0</v>
      </c>
      <c r="AI24" s="21"/>
      <c r="AJ24" s="21">
        <f t="shared" si="530"/>
        <v>0</v>
      </c>
      <c r="AK24" s="21"/>
      <c r="AL24" s="21">
        <f t="shared" si="531"/>
        <v>0</v>
      </c>
      <c r="AM24" s="21"/>
      <c r="AN24" s="21">
        <f t="shared" si="532"/>
        <v>0</v>
      </c>
      <c r="AO24" s="21"/>
      <c r="AP24" s="21">
        <f t="shared" si="533"/>
        <v>0</v>
      </c>
      <c r="AQ24" s="21"/>
      <c r="AR24" s="21">
        <f t="shared" si="534"/>
        <v>0</v>
      </c>
      <c r="AS24" s="21"/>
      <c r="AT24" s="21">
        <f t="shared" si="535"/>
        <v>0</v>
      </c>
      <c r="AU24" s="21"/>
      <c r="AV24" s="21">
        <f t="shared" si="536"/>
        <v>0</v>
      </c>
      <c r="AW24" s="21"/>
      <c r="AX24" s="21">
        <f t="shared" si="537"/>
        <v>0</v>
      </c>
      <c r="AY24" s="21"/>
      <c r="AZ24" s="21">
        <f t="shared" si="538"/>
        <v>0</v>
      </c>
      <c r="BA24" s="21"/>
      <c r="BB24" s="21">
        <f t="shared" si="539"/>
        <v>0</v>
      </c>
      <c r="BC24" s="21"/>
      <c r="BD24" s="21">
        <f t="shared" si="540"/>
        <v>0</v>
      </c>
      <c r="BE24" s="21"/>
      <c r="BF24" s="21">
        <f t="shared" si="541"/>
        <v>0</v>
      </c>
      <c r="BG24" s="21"/>
      <c r="BH24" s="21">
        <f t="shared" si="542"/>
        <v>0</v>
      </c>
      <c r="BI24" s="21"/>
      <c r="BJ24" s="21">
        <f t="shared" si="543"/>
        <v>0</v>
      </c>
      <c r="BK24" s="21"/>
      <c r="BL24" s="21">
        <f t="shared" si="544"/>
        <v>0</v>
      </c>
      <c r="BM24" s="21"/>
      <c r="BN24" s="21">
        <f t="shared" si="545"/>
        <v>0</v>
      </c>
      <c r="BO24" s="21"/>
      <c r="BP24" s="21">
        <f t="shared" si="546"/>
        <v>0</v>
      </c>
      <c r="BQ24" s="21"/>
      <c r="BR24" s="21">
        <f t="shared" si="547"/>
        <v>0</v>
      </c>
      <c r="BS24" s="21"/>
      <c r="BT24" s="21">
        <f t="shared" si="548"/>
        <v>0</v>
      </c>
      <c r="BU24" s="21"/>
      <c r="BV24" s="21">
        <f t="shared" si="549"/>
        <v>0</v>
      </c>
      <c r="BW24" s="21"/>
      <c r="BX24" s="21">
        <f t="shared" si="550"/>
        <v>0</v>
      </c>
      <c r="BY24" s="21"/>
      <c r="BZ24" s="21">
        <f t="shared" si="551"/>
        <v>0</v>
      </c>
      <c r="CA24" s="21"/>
      <c r="CB24" s="21">
        <f t="shared" si="552"/>
        <v>0</v>
      </c>
      <c r="CC24" s="21"/>
      <c r="CD24" s="21">
        <f t="shared" si="553"/>
        <v>0</v>
      </c>
      <c r="CE24" s="21"/>
      <c r="CF24" s="21">
        <f t="shared" si="554"/>
        <v>0</v>
      </c>
      <c r="CG24" s="21"/>
      <c r="CH24" s="21">
        <f t="shared" si="555"/>
        <v>0</v>
      </c>
      <c r="CI24" s="21"/>
      <c r="CJ24" s="21">
        <f t="shared" si="556"/>
        <v>0</v>
      </c>
      <c r="CK24" s="21"/>
      <c r="CL24" s="21">
        <f t="shared" si="557"/>
        <v>0</v>
      </c>
      <c r="CM24" s="21"/>
      <c r="CN24" s="21">
        <f t="shared" si="558"/>
        <v>0</v>
      </c>
      <c r="CO24" s="21"/>
      <c r="CP24" s="21">
        <f t="shared" si="559"/>
        <v>0</v>
      </c>
      <c r="CQ24" s="21"/>
      <c r="CR24" s="21">
        <f t="shared" si="560"/>
        <v>0</v>
      </c>
      <c r="CS24" s="21"/>
      <c r="CT24" s="21">
        <f t="shared" si="561"/>
        <v>0</v>
      </c>
      <c r="CU24" s="21"/>
      <c r="CV24" s="21">
        <f t="shared" si="562"/>
        <v>0</v>
      </c>
      <c r="CW24" s="21"/>
      <c r="CX24" s="21">
        <f t="shared" si="563"/>
        <v>0</v>
      </c>
      <c r="CY24" s="21"/>
      <c r="CZ24" s="21">
        <f t="shared" si="564"/>
        <v>0</v>
      </c>
      <c r="DA24" s="21"/>
      <c r="DB24" s="21">
        <f t="shared" si="565"/>
        <v>0</v>
      </c>
      <c r="DC24" s="21"/>
      <c r="DD24" s="21">
        <f t="shared" si="566"/>
        <v>0</v>
      </c>
      <c r="DE24" s="21"/>
      <c r="DF24" s="21">
        <f t="shared" si="567"/>
        <v>0</v>
      </c>
      <c r="DG24" s="21"/>
      <c r="DH24" s="21">
        <f t="shared" si="568"/>
        <v>0</v>
      </c>
      <c r="DI24" s="21"/>
      <c r="DJ24" s="21">
        <f t="shared" si="569"/>
        <v>0</v>
      </c>
      <c r="DK24" s="21"/>
      <c r="DL24" s="21">
        <f t="shared" si="570"/>
        <v>0</v>
      </c>
      <c r="DM24" s="21"/>
      <c r="DN24" s="21">
        <f t="shared" si="571"/>
        <v>0</v>
      </c>
      <c r="DO24" s="21"/>
      <c r="DP24" s="21">
        <f t="shared" si="572"/>
        <v>0</v>
      </c>
      <c r="DQ24" s="21"/>
      <c r="DR24" s="21">
        <f t="shared" si="573"/>
        <v>0</v>
      </c>
      <c r="DS24" s="21"/>
      <c r="DT24" s="21">
        <f t="shared" si="574"/>
        <v>0</v>
      </c>
      <c r="DU24" s="21"/>
      <c r="DV24" s="21">
        <f t="shared" si="575"/>
        <v>0</v>
      </c>
      <c r="DW24" s="21"/>
      <c r="DX24" s="21">
        <f t="shared" si="576"/>
        <v>0</v>
      </c>
      <c r="DY24" s="21"/>
      <c r="DZ24" s="21">
        <f t="shared" si="577"/>
        <v>0</v>
      </c>
      <c r="EA24" s="21"/>
      <c r="EB24" s="21">
        <f t="shared" si="578"/>
        <v>0</v>
      </c>
      <c r="EC24" s="21"/>
      <c r="ED24" s="21">
        <f t="shared" si="579"/>
        <v>0</v>
      </c>
      <c r="EE24" s="21"/>
      <c r="EF24" s="21">
        <f t="shared" si="580"/>
        <v>0</v>
      </c>
      <c r="EG24" s="21"/>
      <c r="EH24" s="21">
        <f t="shared" si="581"/>
        <v>0</v>
      </c>
      <c r="EI24" s="21"/>
      <c r="EJ24" s="21">
        <f t="shared" si="582"/>
        <v>0</v>
      </c>
      <c r="EK24" s="21"/>
      <c r="EL24" s="21">
        <f t="shared" si="583"/>
        <v>0</v>
      </c>
      <c r="EM24" s="21"/>
      <c r="EN24" s="21">
        <f t="shared" si="584"/>
        <v>0</v>
      </c>
      <c r="EO24" s="21"/>
      <c r="EP24" s="21">
        <f t="shared" si="585"/>
        <v>0</v>
      </c>
      <c r="EQ24" s="21"/>
      <c r="ER24" s="21">
        <f t="shared" si="586"/>
        <v>0</v>
      </c>
      <c r="ES24" s="21"/>
      <c r="ET24" s="21">
        <f t="shared" si="587"/>
        <v>0</v>
      </c>
      <c r="EU24" s="21"/>
      <c r="EV24" s="21">
        <f t="shared" si="588"/>
        <v>0</v>
      </c>
      <c r="EW24" s="21"/>
      <c r="EX24" s="21">
        <f t="shared" si="589"/>
        <v>0</v>
      </c>
      <c r="EY24" s="21"/>
      <c r="EZ24" s="21">
        <f t="shared" si="590"/>
        <v>0</v>
      </c>
      <c r="FA24" s="21"/>
      <c r="FB24" s="21">
        <f t="shared" si="591"/>
        <v>0</v>
      </c>
      <c r="FC24" s="21"/>
      <c r="FD24" s="21">
        <f t="shared" si="592"/>
        <v>0</v>
      </c>
      <c r="FE24" s="21"/>
      <c r="FF24" s="21">
        <f t="shared" si="593"/>
        <v>0</v>
      </c>
      <c r="FG24" s="21"/>
      <c r="FH24" s="21">
        <f t="shared" si="594"/>
        <v>0</v>
      </c>
      <c r="FI24" s="21"/>
      <c r="FJ24" s="21">
        <f t="shared" si="595"/>
        <v>0</v>
      </c>
      <c r="FK24" s="21"/>
      <c r="FL24" s="21">
        <f t="shared" si="596"/>
        <v>0</v>
      </c>
      <c r="FM24" s="21"/>
      <c r="FN24" s="21">
        <f t="shared" si="597"/>
        <v>0</v>
      </c>
      <c r="FO24" s="21"/>
      <c r="FP24" s="21">
        <f t="shared" si="598"/>
        <v>0</v>
      </c>
      <c r="FQ24" s="21"/>
      <c r="FR24" s="21">
        <f t="shared" si="599"/>
        <v>0</v>
      </c>
      <c r="FS24" s="21"/>
      <c r="FT24" s="21">
        <f t="shared" si="600"/>
        <v>0</v>
      </c>
      <c r="FU24" s="21"/>
      <c r="FV24" s="21">
        <f t="shared" si="601"/>
        <v>0</v>
      </c>
      <c r="FW24" s="21"/>
      <c r="FX24" s="21">
        <f t="shared" si="602"/>
        <v>0</v>
      </c>
      <c r="FY24" s="21"/>
      <c r="FZ24" s="21">
        <f t="shared" si="603"/>
        <v>0</v>
      </c>
      <c r="GA24" s="21"/>
      <c r="GB24" s="21">
        <f t="shared" si="604"/>
        <v>0</v>
      </c>
      <c r="GC24" s="21"/>
      <c r="GD24" s="21">
        <f t="shared" si="605"/>
        <v>0</v>
      </c>
      <c r="GE24" s="21"/>
      <c r="GF24" s="21">
        <f t="shared" si="606"/>
        <v>0</v>
      </c>
      <c r="GG24" s="21"/>
      <c r="GH24" s="21">
        <f t="shared" si="607"/>
        <v>0</v>
      </c>
      <c r="GI24" s="21"/>
      <c r="GJ24" s="21">
        <f t="shared" si="608"/>
        <v>0</v>
      </c>
      <c r="GK24" s="21"/>
      <c r="GL24" s="21">
        <f t="shared" si="609"/>
        <v>0</v>
      </c>
      <c r="GM24" s="21"/>
      <c r="GN24" s="21">
        <f t="shared" si="610"/>
        <v>0</v>
      </c>
      <c r="GO24" s="21"/>
      <c r="GP24" s="21">
        <f t="shared" si="611"/>
        <v>0</v>
      </c>
      <c r="GQ24" s="21"/>
      <c r="GR24" s="21">
        <f t="shared" si="612"/>
        <v>0</v>
      </c>
      <c r="GS24" s="21"/>
      <c r="GT24" s="21">
        <f t="shared" si="613"/>
        <v>0</v>
      </c>
      <c r="GU24" s="21"/>
      <c r="GV24" s="21">
        <f t="shared" si="614"/>
        <v>0</v>
      </c>
      <c r="GW24" s="21"/>
      <c r="GX24" s="21">
        <f t="shared" si="615"/>
        <v>0</v>
      </c>
      <c r="GY24" s="21"/>
      <c r="GZ24" s="21">
        <f t="shared" si="616"/>
        <v>0</v>
      </c>
      <c r="HA24" s="21"/>
      <c r="HB24" s="21">
        <f t="shared" si="617"/>
        <v>0</v>
      </c>
      <c r="HC24" s="21"/>
      <c r="HD24" s="21">
        <f t="shared" si="618"/>
        <v>0</v>
      </c>
      <c r="HE24" s="21"/>
      <c r="HF24" s="21">
        <f t="shared" si="619"/>
        <v>0</v>
      </c>
      <c r="HG24" s="21"/>
      <c r="HH24" s="21">
        <f t="shared" si="620"/>
        <v>0</v>
      </c>
      <c r="HI24" s="21"/>
      <c r="HJ24" s="21">
        <f t="shared" si="621"/>
        <v>0</v>
      </c>
      <c r="HK24" s="21"/>
      <c r="HL24" s="21">
        <f t="shared" si="622"/>
        <v>0</v>
      </c>
      <c r="HM24" s="21"/>
      <c r="HN24" s="21">
        <f t="shared" si="623"/>
        <v>0</v>
      </c>
      <c r="HO24" s="21"/>
      <c r="HP24" s="21">
        <f t="shared" si="624"/>
        <v>0</v>
      </c>
      <c r="HQ24" s="21"/>
      <c r="HR24" s="21">
        <f t="shared" si="625"/>
        <v>25.3</v>
      </c>
      <c r="HS24" s="21"/>
      <c r="HT24" s="21">
        <f t="shared" si="626"/>
        <v>25.3</v>
      </c>
      <c r="HU24" s="21"/>
      <c r="HV24" s="21">
        <f t="shared" si="627"/>
        <v>25.3</v>
      </c>
      <c r="HW24" s="21"/>
      <c r="HX24" s="21">
        <f t="shared" si="628"/>
        <v>25.3</v>
      </c>
      <c r="HY24" s="21"/>
      <c r="HZ24" s="21">
        <f t="shared" si="629"/>
        <v>25.3</v>
      </c>
      <c r="IA24" s="21"/>
      <c r="IB24" s="21">
        <f t="shared" si="630"/>
        <v>25.3</v>
      </c>
      <c r="IC24" s="21"/>
      <c r="ID24" s="21">
        <f t="shared" si="631"/>
        <v>25.3</v>
      </c>
      <c r="IE24" s="21"/>
      <c r="IF24" s="21">
        <f t="shared" si="632"/>
        <v>25.3</v>
      </c>
      <c r="IG24" s="21"/>
      <c r="IH24" s="21">
        <f t="shared" si="633"/>
        <v>25.3</v>
      </c>
      <c r="II24" s="21"/>
      <c r="IJ24" s="21">
        <f t="shared" si="634"/>
        <v>25.3</v>
      </c>
      <c r="IK24" s="21"/>
      <c r="IL24" s="21">
        <f t="shared" si="635"/>
        <v>0</v>
      </c>
      <c r="IM24" s="21"/>
      <c r="IN24" s="21">
        <f t="shared" si="636"/>
        <v>0</v>
      </c>
      <c r="IO24" s="21"/>
      <c r="IP24" s="21">
        <f t="shared" si="637"/>
        <v>0</v>
      </c>
      <c r="IQ24" s="21"/>
      <c r="IR24" s="21">
        <f t="shared" si="638"/>
        <v>0</v>
      </c>
      <c r="IS24" s="21"/>
      <c r="IT24" s="21">
        <f t="shared" si="639"/>
        <v>0</v>
      </c>
      <c r="IU24" s="21"/>
      <c r="IV24" s="21">
        <f t="shared" si="640"/>
        <v>0</v>
      </c>
      <c r="IW24" s="21"/>
      <c r="IX24" s="21">
        <f t="shared" si="641"/>
        <v>0</v>
      </c>
      <c r="IY24" s="21"/>
      <c r="IZ24" s="21">
        <f t="shared" si="642"/>
        <v>0</v>
      </c>
      <c r="JA24" s="21"/>
      <c r="JB24" s="21">
        <f t="shared" si="643"/>
        <v>0</v>
      </c>
      <c r="JC24" s="21"/>
      <c r="JD24" s="21">
        <f t="shared" si="644"/>
        <v>0</v>
      </c>
      <c r="JE24" s="21"/>
      <c r="JF24" s="21">
        <f t="shared" si="645"/>
        <v>0</v>
      </c>
      <c r="JG24" s="21"/>
      <c r="JH24" s="21">
        <f t="shared" si="646"/>
        <v>0</v>
      </c>
      <c r="JI24" s="21"/>
      <c r="JJ24" s="21">
        <f t="shared" si="647"/>
        <v>0</v>
      </c>
      <c r="JK24" s="21"/>
      <c r="JL24" s="21">
        <f t="shared" si="648"/>
        <v>0</v>
      </c>
      <c r="JM24" s="21"/>
      <c r="JN24" s="21">
        <f t="shared" si="649"/>
        <v>0</v>
      </c>
      <c r="JO24" s="21"/>
      <c r="JP24" s="21">
        <f t="shared" si="650"/>
        <v>0</v>
      </c>
      <c r="JQ24" s="21"/>
      <c r="JR24" s="21">
        <f t="shared" si="651"/>
        <v>0</v>
      </c>
      <c r="JS24" s="21"/>
      <c r="JT24" s="21">
        <f t="shared" si="652"/>
        <v>0</v>
      </c>
      <c r="JU24" s="21"/>
      <c r="JV24" s="21">
        <f t="shared" si="653"/>
        <v>0</v>
      </c>
      <c r="JW24" s="21"/>
      <c r="JX24" s="21">
        <f t="shared" si="654"/>
        <v>0</v>
      </c>
      <c r="JY24" s="21"/>
      <c r="JZ24" s="21">
        <f t="shared" si="655"/>
        <v>0</v>
      </c>
      <c r="KA24" s="21"/>
      <c r="KB24" s="21">
        <f t="shared" si="656"/>
        <v>0</v>
      </c>
      <c r="KC24" s="21"/>
      <c r="KD24" s="21">
        <f t="shared" si="657"/>
        <v>0</v>
      </c>
      <c r="KE24" s="21"/>
      <c r="KF24" s="21">
        <f t="shared" si="658"/>
        <v>0</v>
      </c>
      <c r="KG24" s="21"/>
      <c r="KH24" s="21">
        <f t="shared" si="659"/>
        <v>0</v>
      </c>
      <c r="KI24" s="21"/>
      <c r="KJ24" s="21">
        <f t="shared" si="660"/>
        <v>0</v>
      </c>
      <c r="KK24" s="21"/>
      <c r="KL24" s="21">
        <f t="shared" si="661"/>
        <v>0</v>
      </c>
      <c r="KM24" s="21"/>
      <c r="KN24" s="21">
        <f t="shared" si="662"/>
        <v>0</v>
      </c>
      <c r="KO24" s="21"/>
      <c r="KP24" s="21">
        <f t="shared" si="663"/>
        <v>0</v>
      </c>
      <c r="KQ24" s="21"/>
      <c r="KR24" s="21">
        <f t="shared" si="664"/>
        <v>0</v>
      </c>
      <c r="KS24" s="21"/>
      <c r="KT24" s="21">
        <f t="shared" si="665"/>
        <v>0</v>
      </c>
      <c r="KU24" s="21"/>
      <c r="KV24" s="21">
        <f t="shared" si="666"/>
        <v>0</v>
      </c>
      <c r="KW24" s="21"/>
      <c r="KX24" s="21">
        <f t="shared" si="667"/>
        <v>0</v>
      </c>
      <c r="KY24" s="21"/>
      <c r="KZ24" s="21">
        <f t="shared" si="668"/>
        <v>0</v>
      </c>
      <c r="LA24" s="21"/>
      <c r="LB24" s="21">
        <f t="shared" si="669"/>
        <v>0</v>
      </c>
      <c r="LC24" s="21"/>
      <c r="LD24" s="21">
        <f t="shared" si="670"/>
        <v>0</v>
      </c>
      <c r="LE24" s="21"/>
      <c r="LF24" s="21">
        <f t="shared" si="671"/>
        <v>0</v>
      </c>
      <c r="LG24" s="21"/>
      <c r="LH24" s="21">
        <f t="shared" si="672"/>
        <v>0</v>
      </c>
      <c r="LI24" s="21"/>
      <c r="LJ24" s="21">
        <f t="shared" si="673"/>
        <v>0</v>
      </c>
      <c r="LK24" s="21"/>
      <c r="LL24" s="21">
        <f t="shared" si="674"/>
        <v>0</v>
      </c>
      <c r="LM24" s="21"/>
      <c r="LN24" s="21">
        <f t="shared" si="675"/>
        <v>0</v>
      </c>
      <c r="LO24" s="21"/>
      <c r="LP24" s="21">
        <f t="shared" si="676"/>
        <v>0</v>
      </c>
      <c r="LQ24" s="21"/>
      <c r="LR24" s="21">
        <f t="shared" si="677"/>
        <v>0</v>
      </c>
      <c r="LS24" s="21"/>
      <c r="LT24" s="21">
        <f t="shared" si="678"/>
        <v>0</v>
      </c>
      <c r="LU24" s="21"/>
      <c r="LV24" s="21">
        <f t="shared" si="679"/>
        <v>0</v>
      </c>
      <c r="LW24" s="21"/>
      <c r="LX24" s="21">
        <f t="shared" si="680"/>
        <v>0</v>
      </c>
      <c r="LY24" s="21"/>
      <c r="LZ24" s="21">
        <f t="shared" si="681"/>
        <v>0</v>
      </c>
      <c r="MA24" s="21"/>
      <c r="MB24" s="21">
        <f t="shared" si="682"/>
        <v>0</v>
      </c>
      <c r="MC24" s="21"/>
      <c r="MD24" s="21">
        <f t="shared" si="683"/>
        <v>0</v>
      </c>
      <c r="ME24" s="21"/>
      <c r="MF24" s="21">
        <f t="shared" si="684"/>
        <v>0</v>
      </c>
      <c r="MG24" s="21"/>
      <c r="MH24" s="21">
        <f t="shared" si="685"/>
        <v>0</v>
      </c>
      <c r="MI24" s="21"/>
      <c r="MJ24" s="21">
        <f t="shared" si="686"/>
        <v>0</v>
      </c>
      <c r="MK24" s="21"/>
      <c r="ML24" s="21">
        <f t="shared" si="687"/>
        <v>0</v>
      </c>
      <c r="MM24" s="21"/>
      <c r="MN24" s="21">
        <f t="shared" si="688"/>
        <v>0</v>
      </c>
      <c r="MO24" s="21"/>
      <c r="MP24" s="21">
        <f t="shared" si="689"/>
        <v>0</v>
      </c>
      <c r="MQ24" s="21"/>
      <c r="MR24" s="21">
        <f t="shared" si="690"/>
        <v>0</v>
      </c>
      <c r="MS24" s="21"/>
      <c r="MT24" s="21">
        <f t="shared" si="691"/>
        <v>0</v>
      </c>
      <c r="MU24" s="21"/>
      <c r="MV24" s="21">
        <f t="shared" si="692"/>
        <v>0</v>
      </c>
      <c r="MW24" s="21"/>
      <c r="MX24" s="21">
        <f t="shared" si="693"/>
        <v>0</v>
      </c>
      <c r="MY24" s="21"/>
      <c r="MZ24" s="21">
        <f t="shared" si="694"/>
        <v>0</v>
      </c>
      <c r="NA24" s="21"/>
      <c r="NB24" s="21">
        <f t="shared" si="695"/>
        <v>0</v>
      </c>
      <c r="NC24" s="21"/>
      <c r="ND24" s="21">
        <f t="shared" si="696"/>
        <v>0</v>
      </c>
      <c r="NE24" s="21"/>
      <c r="NF24" s="21">
        <f t="shared" si="697"/>
        <v>0</v>
      </c>
      <c r="NG24" s="21"/>
      <c r="NH24" s="21">
        <f t="shared" si="698"/>
        <v>0</v>
      </c>
      <c r="NI24" s="21"/>
      <c r="NJ24" s="21">
        <f t="shared" si="699"/>
        <v>0</v>
      </c>
      <c r="NK24" s="21"/>
      <c r="NL24" s="21">
        <f t="shared" si="700"/>
        <v>0</v>
      </c>
      <c r="NM24" s="21"/>
      <c r="NN24" s="21">
        <f t="shared" si="701"/>
        <v>0</v>
      </c>
      <c r="NO24" s="21"/>
      <c r="NP24" s="21">
        <f t="shared" si="702"/>
        <v>0</v>
      </c>
      <c r="NQ24" s="21"/>
      <c r="NR24" s="21">
        <f t="shared" si="703"/>
        <v>0</v>
      </c>
      <c r="NS24" s="21"/>
      <c r="NT24" s="21">
        <f t="shared" si="704"/>
        <v>0</v>
      </c>
      <c r="NU24" s="21"/>
      <c r="NV24" s="21">
        <f t="shared" si="705"/>
        <v>0</v>
      </c>
      <c r="NW24" s="21"/>
      <c r="NX24" s="21">
        <f t="shared" si="706"/>
        <v>0</v>
      </c>
      <c r="NY24" s="21"/>
      <c r="NZ24" s="21">
        <f t="shared" si="707"/>
        <v>0</v>
      </c>
      <c r="OA24" s="21"/>
      <c r="OB24" s="21">
        <f t="shared" si="708"/>
        <v>0</v>
      </c>
      <c r="OC24" s="21"/>
      <c r="OD24" s="21">
        <f t="shared" si="709"/>
        <v>0</v>
      </c>
      <c r="OE24" s="21"/>
      <c r="OF24" s="21">
        <f t="shared" si="710"/>
        <v>0</v>
      </c>
      <c r="OG24" s="21"/>
      <c r="OH24" s="21">
        <f t="shared" si="711"/>
        <v>0</v>
      </c>
      <c r="OI24" s="21"/>
      <c r="OJ24" s="21">
        <f t="shared" si="712"/>
        <v>0</v>
      </c>
      <c r="OK24" s="21"/>
      <c r="OL24" s="21">
        <f t="shared" si="713"/>
        <v>0</v>
      </c>
      <c r="OM24" s="21"/>
      <c r="ON24" s="21">
        <f t="shared" si="714"/>
        <v>0</v>
      </c>
      <c r="OO24" s="21"/>
      <c r="OP24" s="21">
        <f t="shared" si="714"/>
        <v>0</v>
      </c>
      <c r="OQ24" s="21"/>
      <c r="OR24" s="21">
        <f t="shared" si="714"/>
        <v>0</v>
      </c>
      <c r="OS24" s="21"/>
      <c r="OT24" s="21">
        <f t="shared" si="714"/>
        <v>0</v>
      </c>
      <c r="OU24" s="21"/>
      <c r="OV24" s="21">
        <f t="shared" si="714"/>
        <v>0</v>
      </c>
      <c r="OW24" s="21"/>
      <c r="OX24" s="21">
        <f t="shared" si="714"/>
        <v>0</v>
      </c>
      <c r="OY24" s="21">
        <v>8</v>
      </c>
      <c r="OZ24" s="21">
        <f t="shared" si="714"/>
        <v>0</v>
      </c>
      <c r="PA24" s="21">
        <v>16</v>
      </c>
      <c r="PB24" s="21">
        <f t="shared" si="715"/>
        <v>0</v>
      </c>
      <c r="PC24" s="21">
        <v>16</v>
      </c>
      <c r="PD24" s="21">
        <f t="shared" si="715"/>
        <v>0</v>
      </c>
      <c r="PE24" s="21">
        <v>17</v>
      </c>
      <c r="PF24" s="21">
        <f t="shared" si="715"/>
        <v>0</v>
      </c>
      <c r="PG24" s="21">
        <v>18</v>
      </c>
      <c r="PH24" s="21">
        <f t="shared" si="715"/>
        <v>0</v>
      </c>
      <c r="PI24" s="21">
        <v>30</v>
      </c>
      <c r="PJ24" s="21">
        <f t="shared" si="715"/>
        <v>0</v>
      </c>
      <c r="PK24" s="21">
        <v>40</v>
      </c>
      <c r="PL24" s="21">
        <f t="shared" si="715"/>
        <v>0</v>
      </c>
      <c r="PM24" s="21">
        <v>38</v>
      </c>
      <c r="PN24" s="21">
        <f t="shared" si="716"/>
        <v>0</v>
      </c>
      <c r="PO24" s="21">
        <v>33</v>
      </c>
      <c r="PP24" s="21">
        <f t="shared" si="716"/>
        <v>0</v>
      </c>
      <c r="PQ24" s="21">
        <v>29</v>
      </c>
      <c r="PR24" s="21">
        <f t="shared" si="716"/>
        <v>0</v>
      </c>
      <c r="PS24" s="21">
        <v>8</v>
      </c>
      <c r="PT24" s="21">
        <f t="shared" si="716"/>
        <v>0</v>
      </c>
      <c r="PU24" s="21"/>
      <c r="PV24" s="21">
        <f t="shared" si="716"/>
        <v>0</v>
      </c>
      <c r="PW24" s="21"/>
      <c r="PX24" s="21">
        <f t="shared" si="716"/>
        <v>0</v>
      </c>
      <c r="PY24" s="21"/>
      <c r="PZ24" s="21">
        <f t="shared" si="717"/>
        <v>0</v>
      </c>
      <c r="QA24" s="21"/>
      <c r="QB24" s="21">
        <f t="shared" si="717"/>
        <v>0</v>
      </c>
      <c r="QC24" s="21"/>
      <c r="QD24" s="21">
        <f t="shared" si="717"/>
        <v>0</v>
      </c>
      <c r="QE24" s="21"/>
      <c r="QF24" s="21">
        <f t="shared" si="717"/>
        <v>0</v>
      </c>
      <c r="QG24" s="21"/>
      <c r="QH24" s="21">
        <f t="shared" si="717"/>
        <v>0</v>
      </c>
      <c r="QI24" s="21"/>
      <c r="QJ24" s="21">
        <f t="shared" si="717"/>
        <v>0</v>
      </c>
      <c r="QK24" s="21"/>
      <c r="QL24" s="21">
        <f t="shared" si="718"/>
        <v>0</v>
      </c>
      <c r="QM24" s="21"/>
      <c r="QN24" s="21">
        <f t="shared" si="718"/>
        <v>0</v>
      </c>
      <c r="QO24" s="21"/>
      <c r="QP24" s="21">
        <f t="shared" si="718"/>
        <v>0</v>
      </c>
      <c r="QQ24" s="21"/>
      <c r="QR24" s="21">
        <f t="shared" si="718"/>
        <v>0</v>
      </c>
      <c r="QS24" s="21"/>
      <c r="QT24" s="21">
        <f t="shared" si="718"/>
        <v>0</v>
      </c>
      <c r="QU24" s="21"/>
      <c r="QV24" s="21">
        <f t="shared" si="718"/>
        <v>0</v>
      </c>
      <c r="QW24" s="21"/>
      <c r="QX24" s="21">
        <f t="shared" si="719"/>
        <v>0</v>
      </c>
      <c r="QY24" s="21"/>
      <c r="QZ24" s="21">
        <f t="shared" si="719"/>
        <v>0</v>
      </c>
      <c r="RA24" s="21"/>
      <c r="RB24" s="21">
        <f t="shared" si="719"/>
        <v>0</v>
      </c>
      <c r="RC24" s="21"/>
      <c r="RD24" s="21">
        <f t="shared" si="719"/>
        <v>0</v>
      </c>
      <c r="RE24" s="21"/>
      <c r="RF24" s="21">
        <f t="shared" si="719"/>
        <v>0</v>
      </c>
      <c r="RG24" s="21"/>
      <c r="RH24" s="21">
        <f t="shared" si="719"/>
        <v>0</v>
      </c>
      <c r="RI24" s="21"/>
      <c r="RJ24" s="21">
        <f t="shared" si="720"/>
        <v>0</v>
      </c>
      <c r="RK24" s="21"/>
      <c r="RL24" s="21">
        <f t="shared" si="721"/>
        <v>0</v>
      </c>
      <c r="RM24" s="21"/>
      <c r="RN24" s="21">
        <f t="shared" si="722"/>
        <v>0</v>
      </c>
      <c r="RO24" s="21"/>
      <c r="RP24" s="21">
        <f t="shared" si="723"/>
        <v>0</v>
      </c>
      <c r="RQ24" s="21"/>
      <c r="RR24" s="21">
        <f t="shared" si="724"/>
        <v>0</v>
      </c>
      <c r="RS24" s="21"/>
      <c r="RT24" s="21">
        <f t="shared" si="725"/>
        <v>0</v>
      </c>
      <c r="RU24" s="21"/>
      <c r="RV24" s="21">
        <f t="shared" si="726"/>
        <v>0</v>
      </c>
      <c r="RW24" s="21"/>
      <c r="RX24" s="21">
        <f t="shared" si="727"/>
        <v>0</v>
      </c>
      <c r="RY24" s="21"/>
      <c r="RZ24" s="21">
        <f t="shared" si="728"/>
        <v>0</v>
      </c>
      <c r="SA24" s="21"/>
      <c r="SB24" s="21">
        <f t="shared" si="729"/>
        <v>0</v>
      </c>
      <c r="SC24" s="21"/>
      <c r="SD24" s="21">
        <f t="shared" si="730"/>
        <v>0</v>
      </c>
      <c r="SE24" s="21"/>
      <c r="SF24" s="21">
        <f t="shared" si="731"/>
        <v>0</v>
      </c>
      <c r="SG24" s="21"/>
      <c r="SH24" s="21">
        <f t="shared" si="732"/>
        <v>0</v>
      </c>
      <c r="SI24" s="21"/>
      <c r="SJ24" s="21">
        <f t="shared" si="733"/>
        <v>0</v>
      </c>
      <c r="SK24" s="21"/>
      <c r="SL24" s="21">
        <f t="shared" si="734"/>
        <v>0</v>
      </c>
      <c r="SM24" s="21"/>
      <c r="SN24" s="21">
        <f t="shared" si="735"/>
        <v>0</v>
      </c>
      <c r="SO24" s="21"/>
      <c r="SP24" s="21">
        <f t="shared" si="736"/>
        <v>0</v>
      </c>
      <c r="SQ24" s="21"/>
      <c r="SR24" s="21">
        <f t="shared" si="737"/>
        <v>0</v>
      </c>
      <c r="SS24" s="21"/>
      <c r="ST24" s="21">
        <f t="shared" si="738"/>
        <v>0</v>
      </c>
      <c r="SU24" s="21"/>
      <c r="SV24" s="21">
        <f t="shared" si="739"/>
        <v>0</v>
      </c>
      <c r="SW24" s="21"/>
      <c r="SX24" s="21">
        <f t="shared" si="740"/>
        <v>0</v>
      </c>
      <c r="SY24" s="21"/>
      <c r="SZ24" s="21">
        <f t="shared" si="741"/>
        <v>0</v>
      </c>
      <c r="TA24" s="21"/>
      <c r="TB24" s="21">
        <f t="shared" si="742"/>
        <v>0</v>
      </c>
      <c r="TC24" s="21"/>
      <c r="TD24" s="21">
        <f t="shared" si="743"/>
        <v>0</v>
      </c>
      <c r="TE24" s="21"/>
      <c r="TF24" s="21">
        <f t="shared" si="744"/>
        <v>0</v>
      </c>
      <c r="TG24" s="21"/>
      <c r="TH24" s="21">
        <f t="shared" si="745"/>
        <v>0</v>
      </c>
      <c r="TI24" s="21"/>
      <c r="TJ24" s="21">
        <f t="shared" si="746"/>
        <v>0</v>
      </c>
      <c r="TK24" s="21"/>
      <c r="TL24" s="21">
        <f t="shared" si="747"/>
        <v>0</v>
      </c>
      <c r="TM24" s="21"/>
      <c r="TN24" s="21">
        <f t="shared" si="748"/>
        <v>0</v>
      </c>
      <c r="TO24" s="21"/>
      <c r="TP24" s="21">
        <f t="shared" si="749"/>
        <v>0</v>
      </c>
      <c r="TQ24" s="21"/>
      <c r="TR24" s="21">
        <f t="shared" si="750"/>
        <v>0</v>
      </c>
      <c r="TS24" s="21"/>
      <c r="TT24" s="21">
        <f t="shared" si="751"/>
        <v>0</v>
      </c>
      <c r="TU24" s="21"/>
      <c r="TV24" s="21">
        <f t="shared" si="752"/>
        <v>0</v>
      </c>
      <c r="TW24" s="21"/>
      <c r="TX24" s="21">
        <f t="shared" si="753"/>
        <v>0</v>
      </c>
      <c r="TY24" s="21"/>
      <c r="TZ24" s="21">
        <f t="shared" si="754"/>
        <v>0</v>
      </c>
      <c r="UA24" s="21"/>
      <c r="UB24" s="21">
        <f t="shared" si="755"/>
        <v>0</v>
      </c>
      <c r="UC24" s="21"/>
      <c r="UD24" s="21">
        <f t="shared" si="756"/>
        <v>0</v>
      </c>
      <c r="UE24" s="21"/>
      <c r="UF24" s="21">
        <f t="shared" si="757"/>
        <v>0</v>
      </c>
      <c r="UG24" s="21"/>
      <c r="UH24" s="21">
        <f t="shared" si="758"/>
        <v>0</v>
      </c>
      <c r="UI24" s="21"/>
      <c r="UJ24" s="21">
        <f t="shared" si="759"/>
        <v>0</v>
      </c>
      <c r="UK24" s="21"/>
      <c r="UL24" s="21">
        <f t="shared" si="760"/>
        <v>0</v>
      </c>
      <c r="UM24" s="21"/>
      <c r="UN24" s="21">
        <f t="shared" si="761"/>
        <v>0</v>
      </c>
      <c r="UO24" s="21"/>
      <c r="UP24" s="21">
        <f t="shared" si="762"/>
        <v>0</v>
      </c>
      <c r="UQ24" s="21"/>
      <c r="UR24" s="21">
        <f t="shared" si="763"/>
        <v>0</v>
      </c>
      <c r="US24" s="21"/>
      <c r="UT24" s="21">
        <f t="shared" si="764"/>
        <v>0</v>
      </c>
      <c r="UU24" s="21"/>
      <c r="UV24" s="21">
        <f t="shared" si="765"/>
        <v>0</v>
      </c>
      <c r="UW24" s="21"/>
      <c r="UX24" s="21">
        <f t="shared" si="766"/>
        <v>0</v>
      </c>
      <c r="UY24" s="21"/>
      <c r="UZ24" s="21">
        <f t="shared" si="767"/>
        <v>0</v>
      </c>
      <c r="VA24" s="21"/>
      <c r="VB24" s="21">
        <f t="shared" si="768"/>
        <v>0</v>
      </c>
      <c r="VC24" s="21"/>
      <c r="VD24" s="21">
        <f t="shared" si="769"/>
        <v>0</v>
      </c>
      <c r="VE24" s="21"/>
      <c r="VF24" s="21">
        <f t="shared" si="770"/>
        <v>0</v>
      </c>
      <c r="VG24" s="21"/>
      <c r="VH24" s="21">
        <f t="shared" si="771"/>
        <v>0</v>
      </c>
      <c r="VI24" s="21"/>
      <c r="VJ24" s="21">
        <f t="shared" si="772"/>
        <v>0</v>
      </c>
      <c r="VK24" s="21"/>
      <c r="VL24" s="21">
        <f t="shared" si="773"/>
        <v>0</v>
      </c>
      <c r="VM24" s="21"/>
      <c r="VN24" s="21">
        <f t="shared" si="774"/>
        <v>0</v>
      </c>
      <c r="VO24" s="21"/>
      <c r="VP24" s="21">
        <f t="shared" si="775"/>
        <v>0</v>
      </c>
      <c r="VQ24" s="21"/>
      <c r="VR24" s="21">
        <f t="shared" si="714"/>
        <v>0</v>
      </c>
      <c r="VS24" s="21"/>
      <c r="VT24" s="21">
        <f t="shared" si="776"/>
        <v>0</v>
      </c>
      <c r="VU24" s="21"/>
      <c r="VV24" s="21">
        <f t="shared" si="776"/>
        <v>0</v>
      </c>
      <c r="VW24" s="21"/>
      <c r="VX24" s="21">
        <f t="shared" si="777"/>
        <v>0</v>
      </c>
      <c r="VY24" s="21"/>
      <c r="VZ24" s="21">
        <f t="shared" si="777"/>
        <v>0</v>
      </c>
      <c r="WA24" s="21"/>
      <c r="WB24" s="21">
        <f t="shared" si="777"/>
        <v>0</v>
      </c>
      <c r="WC24" s="21"/>
      <c r="WD24" s="21">
        <f t="shared" si="777"/>
        <v>0</v>
      </c>
      <c r="WE24" s="21"/>
      <c r="WF24" s="21">
        <f t="shared" si="777"/>
        <v>0</v>
      </c>
      <c r="WG24" s="21"/>
      <c r="WH24" s="21">
        <f t="shared" si="777"/>
        <v>0</v>
      </c>
      <c r="WI24" s="21"/>
      <c r="WJ24" s="21">
        <f t="shared" si="777"/>
        <v>0</v>
      </c>
      <c r="WK24" s="21"/>
      <c r="WL24" s="21">
        <f t="shared" si="777"/>
        <v>0</v>
      </c>
      <c r="WM24" s="21"/>
      <c r="WN24" s="21">
        <f t="shared" si="778"/>
        <v>0</v>
      </c>
      <c r="WO24" s="21"/>
      <c r="WP24" s="21">
        <f t="shared" si="778"/>
        <v>0</v>
      </c>
      <c r="WQ24" s="21"/>
      <c r="WR24" s="21">
        <f t="shared" si="778"/>
        <v>0</v>
      </c>
      <c r="WS24" s="21"/>
      <c r="WT24" s="21">
        <f t="shared" si="778"/>
        <v>0</v>
      </c>
      <c r="WU24" s="21"/>
      <c r="WV24" s="21">
        <f t="shared" si="778"/>
        <v>0</v>
      </c>
      <c r="WW24" s="21"/>
      <c r="WX24" s="21">
        <f t="shared" si="778"/>
        <v>0</v>
      </c>
      <c r="WY24" s="21"/>
      <c r="WZ24" s="21">
        <f t="shared" si="778"/>
        <v>0</v>
      </c>
      <c r="XA24" s="21"/>
      <c r="XB24" s="21">
        <f t="shared" si="778"/>
        <v>0</v>
      </c>
      <c r="XC24" s="21"/>
      <c r="XD24" s="21">
        <f t="shared" si="779"/>
        <v>0</v>
      </c>
      <c r="XE24" s="21"/>
      <c r="XF24" s="21">
        <f t="shared" si="779"/>
        <v>0</v>
      </c>
      <c r="XG24" s="21"/>
      <c r="XH24" s="21">
        <f t="shared" si="779"/>
        <v>0</v>
      </c>
      <c r="XI24" s="21"/>
      <c r="XJ24" s="21">
        <f t="shared" si="779"/>
        <v>0</v>
      </c>
      <c r="XK24" s="21"/>
      <c r="XL24" s="21">
        <f t="shared" si="779"/>
        <v>0</v>
      </c>
      <c r="XM24" s="21"/>
      <c r="XN24" s="21">
        <f t="shared" si="779"/>
        <v>0</v>
      </c>
      <c r="XO24" s="21"/>
      <c r="XP24" s="21">
        <f t="shared" si="779"/>
        <v>0</v>
      </c>
      <c r="XQ24" s="21"/>
      <c r="XR24" s="21">
        <f t="shared" si="779"/>
        <v>0</v>
      </c>
      <c r="XS24" s="21"/>
      <c r="XT24" s="21">
        <f t="shared" si="841"/>
        <v>0</v>
      </c>
      <c r="XU24" s="21"/>
      <c r="XV24" s="21">
        <f t="shared" si="841"/>
        <v>0</v>
      </c>
      <c r="XW24" s="21"/>
      <c r="XX24" s="21">
        <f t="shared" si="841"/>
        <v>0</v>
      </c>
      <c r="XY24" s="21"/>
      <c r="XZ24" s="21">
        <f t="shared" si="841"/>
        <v>0</v>
      </c>
      <c r="YA24" s="21"/>
      <c r="YB24" s="21">
        <f t="shared" si="780"/>
        <v>0</v>
      </c>
      <c r="YC24" s="21"/>
      <c r="YD24" s="21">
        <f t="shared" si="781"/>
        <v>0</v>
      </c>
      <c r="YE24" s="21"/>
      <c r="YF24" s="21">
        <f t="shared" si="782"/>
        <v>0</v>
      </c>
      <c r="YG24" s="21"/>
      <c r="YH24" s="21">
        <f t="shared" si="783"/>
        <v>0</v>
      </c>
      <c r="YI24" s="21"/>
      <c r="YJ24" s="21">
        <f t="shared" si="784"/>
        <v>0</v>
      </c>
      <c r="YK24" s="21"/>
      <c r="YL24" s="21">
        <f t="shared" si="785"/>
        <v>0</v>
      </c>
      <c r="YM24" s="21"/>
      <c r="YN24" s="21">
        <f t="shared" si="786"/>
        <v>0</v>
      </c>
      <c r="YO24" s="21"/>
      <c r="YP24" s="21">
        <f t="shared" si="787"/>
        <v>0</v>
      </c>
      <c r="YQ24" s="21"/>
      <c r="YR24" s="21">
        <f t="shared" si="788"/>
        <v>0</v>
      </c>
      <c r="YS24" s="21"/>
      <c r="YT24" s="21">
        <f t="shared" si="789"/>
        <v>0</v>
      </c>
      <c r="YU24" s="21"/>
      <c r="YV24" s="21">
        <f t="shared" si="790"/>
        <v>0</v>
      </c>
      <c r="YW24" s="21"/>
      <c r="YX24" s="21">
        <f t="shared" si="791"/>
        <v>0</v>
      </c>
      <c r="YY24" s="21"/>
      <c r="YZ24" s="21">
        <f t="shared" si="776"/>
        <v>0</v>
      </c>
      <c r="ZA24" s="21"/>
      <c r="ZB24" s="21">
        <f t="shared" si="792"/>
        <v>0</v>
      </c>
      <c r="ZC24" s="21"/>
      <c r="ZD24" s="21">
        <f t="shared" si="793"/>
        <v>0</v>
      </c>
      <c r="ZE24" s="21"/>
      <c r="ZF24" s="21">
        <f t="shared" si="794"/>
        <v>0</v>
      </c>
      <c r="ZG24" s="21"/>
      <c r="ZH24" s="21">
        <f t="shared" si="795"/>
        <v>0</v>
      </c>
      <c r="ZI24" s="21"/>
      <c r="ZJ24" s="21">
        <f t="shared" si="796"/>
        <v>0</v>
      </c>
      <c r="ZK24" s="21"/>
      <c r="ZL24" s="21">
        <f t="shared" si="797"/>
        <v>0</v>
      </c>
      <c r="ZM24" s="21"/>
      <c r="ZN24" s="21">
        <f t="shared" si="798"/>
        <v>0</v>
      </c>
      <c r="ZO24" s="21"/>
      <c r="ZP24" s="21">
        <f t="shared" si="799"/>
        <v>0</v>
      </c>
      <c r="ZQ24" s="21"/>
      <c r="ZR24" s="21">
        <f t="shared" si="800"/>
        <v>0</v>
      </c>
      <c r="ZS24" s="21"/>
      <c r="ZT24" s="21">
        <f t="shared" si="776"/>
        <v>0</v>
      </c>
      <c r="ZU24" s="21"/>
      <c r="ZV24" s="21">
        <f t="shared" si="801"/>
        <v>0</v>
      </c>
      <c r="ZW24" s="21"/>
      <c r="ZX24" s="21">
        <f t="shared" si="802"/>
        <v>0</v>
      </c>
      <c r="ZY24" s="21"/>
      <c r="ZZ24" s="21">
        <f t="shared" si="802"/>
        <v>0</v>
      </c>
      <c r="AAA24" s="21"/>
      <c r="AAB24" s="21">
        <f t="shared" si="803"/>
        <v>0</v>
      </c>
      <c r="AAC24" s="21"/>
      <c r="AAD24" s="21">
        <f t="shared" si="803"/>
        <v>0</v>
      </c>
      <c r="AAE24" s="21"/>
      <c r="AAF24" s="21">
        <f t="shared" si="804"/>
        <v>0</v>
      </c>
      <c r="AAG24" s="21"/>
      <c r="AAH24" s="21">
        <f t="shared" si="804"/>
        <v>0</v>
      </c>
      <c r="AAI24" s="21"/>
      <c r="AAJ24" s="21">
        <f t="shared" si="805"/>
        <v>0</v>
      </c>
      <c r="AAK24" s="21"/>
      <c r="AAL24" s="21">
        <f t="shared" si="805"/>
        <v>0</v>
      </c>
      <c r="AAM24" s="21"/>
      <c r="AAN24" s="21">
        <f t="shared" si="806"/>
        <v>0</v>
      </c>
      <c r="AAO24" s="21"/>
      <c r="AAP24" s="21">
        <f t="shared" si="806"/>
        <v>0</v>
      </c>
      <c r="AAQ24" s="21"/>
      <c r="AAR24" s="21">
        <f t="shared" si="807"/>
        <v>0</v>
      </c>
      <c r="AAS24" s="21"/>
      <c r="AAT24" s="21">
        <f t="shared" si="807"/>
        <v>0</v>
      </c>
      <c r="AAU24" s="21"/>
      <c r="AAV24" s="21">
        <f t="shared" si="808"/>
        <v>0</v>
      </c>
      <c r="AAW24" s="21"/>
      <c r="AAX24" s="21">
        <f t="shared" si="808"/>
        <v>0</v>
      </c>
      <c r="AAY24" s="21"/>
      <c r="AAZ24" s="21">
        <f t="shared" si="809"/>
        <v>0</v>
      </c>
      <c r="ABA24" s="21"/>
      <c r="ABB24" s="21">
        <f t="shared" si="809"/>
        <v>0</v>
      </c>
      <c r="ABC24" s="21"/>
      <c r="ABD24" s="21">
        <f t="shared" si="810"/>
        <v>0</v>
      </c>
      <c r="ABE24" s="21"/>
      <c r="ABF24" s="21">
        <f t="shared" si="810"/>
        <v>0</v>
      </c>
      <c r="ABG24" s="21"/>
      <c r="ABH24" s="21">
        <f t="shared" si="811"/>
        <v>0</v>
      </c>
      <c r="ABI24" s="21"/>
      <c r="ABJ24" s="21">
        <f t="shared" si="811"/>
        <v>0</v>
      </c>
      <c r="ABK24" s="21"/>
      <c r="ABL24" s="21">
        <f t="shared" si="812"/>
        <v>0</v>
      </c>
      <c r="ABM24" s="21"/>
      <c r="ABN24" s="21">
        <f t="shared" si="812"/>
        <v>0</v>
      </c>
      <c r="ABO24" s="21"/>
      <c r="ABP24" s="21">
        <f t="shared" si="813"/>
        <v>0</v>
      </c>
      <c r="ABQ24" s="21"/>
      <c r="ABR24" s="21">
        <f t="shared" si="813"/>
        <v>0</v>
      </c>
      <c r="ABS24" s="21"/>
      <c r="ABT24" s="21">
        <f t="shared" si="814"/>
        <v>0</v>
      </c>
      <c r="ABU24" s="21"/>
      <c r="ABV24" s="21">
        <f t="shared" si="814"/>
        <v>0</v>
      </c>
      <c r="ABW24" s="21"/>
      <c r="ABX24" s="21">
        <f t="shared" si="815"/>
        <v>0</v>
      </c>
      <c r="ABY24" s="21"/>
      <c r="ABZ24" s="21">
        <f t="shared" si="815"/>
        <v>0</v>
      </c>
      <c r="ACA24" s="21"/>
      <c r="ACB24" s="21">
        <f t="shared" si="816"/>
        <v>0</v>
      </c>
      <c r="ACC24" s="21"/>
      <c r="ACD24" s="21">
        <f t="shared" si="816"/>
        <v>0</v>
      </c>
      <c r="ACE24" s="21"/>
      <c r="ACF24" s="21">
        <f t="shared" si="817"/>
        <v>0</v>
      </c>
      <c r="ACG24" s="21"/>
      <c r="ACH24" s="21">
        <f t="shared" si="817"/>
        <v>0</v>
      </c>
      <c r="ACI24" s="21"/>
      <c r="ACJ24" s="21">
        <f t="shared" si="818"/>
        <v>0</v>
      </c>
      <c r="ACK24" s="21"/>
      <c r="ACL24" s="21">
        <f t="shared" si="818"/>
        <v>0</v>
      </c>
      <c r="ACM24" s="21"/>
      <c r="ACN24" s="21">
        <f t="shared" si="819"/>
        <v>0</v>
      </c>
      <c r="ACO24" s="21"/>
      <c r="ACP24" s="21">
        <f t="shared" si="819"/>
        <v>0</v>
      </c>
      <c r="ACQ24" s="21"/>
      <c r="ACR24" s="21">
        <f t="shared" si="820"/>
        <v>0</v>
      </c>
      <c r="ACS24" s="21"/>
      <c r="ACT24" s="21">
        <f t="shared" si="820"/>
        <v>0</v>
      </c>
      <c r="ACU24" s="21"/>
      <c r="ACV24" s="21">
        <f t="shared" si="821"/>
        <v>0</v>
      </c>
      <c r="ACW24" s="21"/>
      <c r="ACX24" s="21">
        <f t="shared" si="821"/>
        <v>0</v>
      </c>
      <c r="ACY24" s="21"/>
      <c r="ACZ24" s="21">
        <f t="shared" si="822"/>
        <v>0</v>
      </c>
      <c r="ADA24" s="21"/>
      <c r="ADB24" s="21">
        <f t="shared" si="822"/>
        <v>0</v>
      </c>
      <c r="ADC24" s="21"/>
      <c r="ADD24" s="21">
        <f t="shared" si="823"/>
        <v>0</v>
      </c>
      <c r="ADE24" s="21"/>
      <c r="ADF24" s="21">
        <f t="shared" si="823"/>
        <v>0</v>
      </c>
      <c r="ADG24" s="21"/>
      <c r="ADH24" s="21">
        <f t="shared" si="824"/>
        <v>0</v>
      </c>
      <c r="ADI24" s="21"/>
      <c r="ADJ24" s="21">
        <f t="shared" si="824"/>
        <v>0</v>
      </c>
      <c r="ADK24" s="21"/>
      <c r="ADL24" s="21">
        <f t="shared" si="825"/>
        <v>0</v>
      </c>
      <c r="ADM24" s="21"/>
      <c r="ADN24" s="21">
        <f t="shared" si="825"/>
        <v>0</v>
      </c>
      <c r="ADO24" s="21"/>
      <c r="ADP24" s="21">
        <f t="shared" si="825"/>
        <v>0</v>
      </c>
      <c r="ADQ24" s="21"/>
      <c r="ADR24" s="21">
        <f t="shared" si="825"/>
        <v>0</v>
      </c>
      <c r="ADS24" s="21"/>
      <c r="ADT24" s="21">
        <f t="shared" si="825"/>
        <v>0</v>
      </c>
      <c r="ADU24" s="21"/>
      <c r="ADV24" s="21">
        <f t="shared" si="826"/>
        <v>0</v>
      </c>
      <c r="ADW24" s="21"/>
      <c r="ADX24" s="21">
        <f t="shared" si="826"/>
        <v>0</v>
      </c>
      <c r="ADY24" s="21"/>
      <c r="ADZ24" s="21">
        <f t="shared" si="826"/>
        <v>0</v>
      </c>
      <c r="AEA24" s="21"/>
      <c r="AEB24" s="21">
        <f t="shared" si="826"/>
        <v>0</v>
      </c>
      <c r="AEC24" s="21"/>
      <c r="AED24" s="21">
        <f t="shared" si="827"/>
        <v>0</v>
      </c>
      <c r="AEE24" s="21"/>
      <c r="AEF24" s="21">
        <f t="shared" si="827"/>
        <v>0</v>
      </c>
      <c r="AEG24" s="21"/>
      <c r="AEH24" s="21">
        <f t="shared" si="827"/>
        <v>0</v>
      </c>
      <c r="AEI24" s="21"/>
      <c r="AEJ24" s="21">
        <f t="shared" si="827"/>
        <v>0</v>
      </c>
      <c r="AEK24" s="21"/>
      <c r="AEL24" s="21">
        <f t="shared" si="827"/>
        <v>0</v>
      </c>
      <c r="AEM24" s="21"/>
      <c r="AEN24" s="21">
        <f t="shared" si="828"/>
        <v>0</v>
      </c>
      <c r="AEO24" s="21"/>
      <c r="AEP24" s="21">
        <f t="shared" si="828"/>
        <v>0</v>
      </c>
      <c r="AEQ24" s="21"/>
      <c r="AER24" s="21">
        <f t="shared" si="828"/>
        <v>0</v>
      </c>
      <c r="AES24" s="21"/>
      <c r="AET24" s="21">
        <f t="shared" si="828"/>
        <v>0</v>
      </c>
      <c r="AEU24" s="21"/>
      <c r="AEV24" s="21">
        <f t="shared" si="829"/>
        <v>0</v>
      </c>
      <c r="AEW24" s="21"/>
      <c r="AEX24" s="21">
        <f t="shared" si="829"/>
        <v>0</v>
      </c>
      <c r="AEY24" s="21"/>
      <c r="AEZ24" s="21">
        <f t="shared" si="829"/>
        <v>0</v>
      </c>
      <c r="AFA24" s="21"/>
      <c r="AFB24" s="21">
        <f t="shared" si="829"/>
        <v>0</v>
      </c>
      <c r="AFC24" s="21"/>
      <c r="AFD24" s="21">
        <f t="shared" si="829"/>
        <v>0</v>
      </c>
      <c r="AFE24" s="21"/>
      <c r="AFF24" s="21">
        <f t="shared" si="830"/>
        <v>0</v>
      </c>
      <c r="AFG24" s="21"/>
      <c r="AFH24" s="21">
        <f t="shared" si="830"/>
        <v>0</v>
      </c>
      <c r="AFI24" s="21"/>
      <c r="AFJ24" s="21">
        <f t="shared" si="830"/>
        <v>0</v>
      </c>
      <c r="AFK24" s="21"/>
      <c r="AFL24" s="21">
        <f t="shared" si="830"/>
        <v>0</v>
      </c>
      <c r="AFM24" s="21"/>
      <c r="AFN24" s="21">
        <f t="shared" si="831"/>
        <v>0</v>
      </c>
      <c r="AFO24" s="21"/>
      <c r="AFP24" s="21">
        <f t="shared" si="831"/>
        <v>0</v>
      </c>
      <c r="AFQ24" s="21"/>
      <c r="AFR24" s="21">
        <f t="shared" si="831"/>
        <v>0</v>
      </c>
      <c r="AFS24" s="21"/>
      <c r="AFT24" s="21">
        <f t="shared" si="831"/>
        <v>0</v>
      </c>
      <c r="AFU24" s="21"/>
      <c r="AFV24" s="21">
        <f t="shared" si="831"/>
        <v>0</v>
      </c>
      <c r="AFW24" s="21"/>
      <c r="AFX24" s="21">
        <f t="shared" si="832"/>
        <v>0</v>
      </c>
      <c r="AFY24" s="21"/>
      <c r="AFZ24" s="21">
        <f t="shared" si="832"/>
        <v>0</v>
      </c>
      <c r="AGA24" s="21"/>
      <c r="AGB24" s="21">
        <f t="shared" si="832"/>
        <v>0</v>
      </c>
      <c r="AGC24" s="21"/>
      <c r="AGD24" s="21">
        <f t="shared" si="832"/>
        <v>0</v>
      </c>
      <c r="AGE24" s="21"/>
      <c r="AGF24" s="21">
        <f t="shared" si="833"/>
        <v>0</v>
      </c>
      <c r="AGG24" s="21"/>
      <c r="AGH24" s="21">
        <f t="shared" si="833"/>
        <v>0</v>
      </c>
      <c r="AGI24" s="21"/>
      <c r="AGJ24" s="21">
        <f t="shared" si="833"/>
        <v>0</v>
      </c>
      <c r="AGK24" s="21"/>
      <c r="AGL24" s="21">
        <f t="shared" si="833"/>
        <v>0</v>
      </c>
      <c r="AGM24" s="21"/>
      <c r="AGN24" s="21">
        <f t="shared" si="833"/>
        <v>0</v>
      </c>
      <c r="AGO24" s="21"/>
      <c r="AGP24" s="21">
        <f t="shared" si="834"/>
        <v>0</v>
      </c>
      <c r="AGQ24" s="21"/>
      <c r="AGR24" s="21">
        <f t="shared" si="834"/>
        <v>0</v>
      </c>
      <c r="AGS24" s="21"/>
      <c r="AGT24" s="21">
        <f t="shared" si="834"/>
        <v>0</v>
      </c>
      <c r="AGU24" s="21"/>
      <c r="AGV24" s="21">
        <f t="shared" si="834"/>
        <v>0</v>
      </c>
      <c r="AGW24" s="21"/>
      <c r="AGX24" s="21">
        <f t="shared" si="835"/>
        <v>0</v>
      </c>
      <c r="AGY24" s="21"/>
      <c r="AGZ24" s="21">
        <f t="shared" si="835"/>
        <v>0</v>
      </c>
      <c r="AHA24" s="21"/>
      <c r="AHB24" s="21">
        <f t="shared" si="835"/>
        <v>0</v>
      </c>
      <c r="AHC24" s="21"/>
      <c r="AHD24" s="21">
        <f t="shared" si="835"/>
        <v>0</v>
      </c>
      <c r="AHE24" s="21"/>
      <c r="AHF24" s="21">
        <f t="shared" si="835"/>
        <v>0</v>
      </c>
      <c r="AHG24" s="21"/>
      <c r="AHH24" s="21">
        <f t="shared" si="836"/>
        <v>0</v>
      </c>
      <c r="AHI24" s="21"/>
      <c r="AHJ24" s="21">
        <f t="shared" si="836"/>
        <v>0</v>
      </c>
      <c r="AHK24" s="21"/>
      <c r="AHL24" s="21">
        <f t="shared" si="836"/>
        <v>0</v>
      </c>
      <c r="AHM24" s="21"/>
      <c r="AHN24" s="21">
        <f t="shared" si="836"/>
        <v>0</v>
      </c>
      <c r="AHO24" s="21"/>
      <c r="AHP24" s="21">
        <f t="shared" si="837"/>
        <v>0</v>
      </c>
      <c r="AHQ24" s="21"/>
      <c r="AHR24" s="21">
        <f t="shared" si="837"/>
        <v>0</v>
      </c>
      <c r="AHS24" s="21"/>
      <c r="AHT24" s="21">
        <f t="shared" si="837"/>
        <v>0</v>
      </c>
      <c r="AHU24" s="21"/>
      <c r="AHV24" s="21">
        <f t="shared" si="837"/>
        <v>0</v>
      </c>
      <c r="AHW24" s="21"/>
      <c r="AHX24" s="21">
        <f t="shared" si="837"/>
        <v>0</v>
      </c>
      <c r="AHY24" s="21"/>
      <c r="AHZ24" s="21">
        <f t="shared" si="838"/>
        <v>0</v>
      </c>
      <c r="AIA24" s="21"/>
      <c r="AIB24" s="21">
        <f t="shared" si="838"/>
        <v>0</v>
      </c>
      <c r="AIC24" s="21"/>
      <c r="AID24" s="21">
        <f t="shared" si="838"/>
        <v>0</v>
      </c>
      <c r="AIE24" s="21"/>
      <c r="AIF24" s="21">
        <f t="shared" si="838"/>
        <v>0</v>
      </c>
      <c r="AIG24" s="21"/>
      <c r="AIH24" s="21">
        <f t="shared" si="839"/>
        <v>0</v>
      </c>
      <c r="AII24" s="21"/>
      <c r="AIJ24" s="21">
        <f t="shared" si="839"/>
        <v>0</v>
      </c>
      <c r="AIK24" s="21"/>
      <c r="AIL24" s="21">
        <f t="shared" si="839"/>
        <v>0</v>
      </c>
      <c r="AIM24" s="21"/>
      <c r="AIN24" s="21">
        <f t="shared" si="839"/>
        <v>0</v>
      </c>
      <c r="AIO24" s="21"/>
      <c r="AIP24" s="21">
        <f t="shared" si="839"/>
        <v>0</v>
      </c>
      <c r="AIQ24" s="21"/>
      <c r="AIR24" s="21">
        <f t="shared" si="840"/>
        <v>0</v>
      </c>
      <c r="AIS24" s="21"/>
      <c r="AIT24" s="21">
        <f t="shared" si="840"/>
        <v>0</v>
      </c>
      <c r="AIU24" s="21"/>
      <c r="AIV24" s="21">
        <f t="shared" si="840"/>
        <v>0</v>
      </c>
      <c r="AIW24" s="21"/>
      <c r="AIX24" s="21">
        <f t="shared" si="840"/>
        <v>0</v>
      </c>
      <c r="AIY24" s="21"/>
      <c r="AIZ24" s="21">
        <f t="shared" si="776"/>
        <v>0</v>
      </c>
      <c r="AJA24" s="21"/>
    </row>
    <row r="25" spans="2:937" ht="15" x14ac:dyDescent="0.25">
      <c r="B25" s="31">
        <v>20</v>
      </c>
      <c r="C25" s="192" t="s">
        <v>209</v>
      </c>
      <c r="D25" s="67" t="s">
        <v>472</v>
      </c>
      <c r="E25" s="194" t="s">
        <v>392</v>
      </c>
      <c r="F25" s="194" t="str">
        <f>_xlfn.XLOOKUP(D25,'WTG PH-III'!$D$5:$D$198,'WTG PH-III'!$B$5:$B$198,0,0,1)</f>
        <v>PSS-12</v>
      </c>
      <c r="G25" s="22" t="s">
        <v>537</v>
      </c>
      <c r="H25" s="22" t="s">
        <v>541</v>
      </c>
      <c r="I25" s="61">
        <v>13</v>
      </c>
      <c r="J25" s="21">
        <v>253</v>
      </c>
      <c r="K25" s="21">
        <f t="shared" si="517"/>
        <v>253</v>
      </c>
      <c r="L25" s="21">
        <f t="shared" si="518"/>
        <v>253</v>
      </c>
      <c r="M25" s="21">
        <f t="shared" si="519"/>
        <v>0</v>
      </c>
      <c r="N25" s="95">
        <f>VLOOKUP(D25,'WTG PH-III'!$D$5:$U$198,17,0)</f>
        <v>45758</v>
      </c>
      <c r="O25" s="95">
        <f>VLOOKUP(D25,'WTG PH-III'!$D$5:$U$198,18,0)</f>
        <v>45768</v>
      </c>
      <c r="P25" s="21">
        <f t="shared" si="520"/>
        <v>0</v>
      </c>
      <c r="Q25" s="21"/>
      <c r="R25" s="21">
        <f t="shared" si="521"/>
        <v>0</v>
      </c>
      <c r="S25" s="21"/>
      <c r="T25" s="21">
        <f t="shared" si="522"/>
        <v>0</v>
      </c>
      <c r="U25" s="21"/>
      <c r="V25" s="21">
        <f t="shared" si="523"/>
        <v>0</v>
      </c>
      <c r="W25" s="21"/>
      <c r="X25" s="21">
        <f t="shared" si="524"/>
        <v>0</v>
      </c>
      <c r="Y25" s="21"/>
      <c r="Z25" s="21">
        <f t="shared" si="525"/>
        <v>0</v>
      </c>
      <c r="AA25" s="21"/>
      <c r="AB25" s="21">
        <f t="shared" si="526"/>
        <v>0</v>
      </c>
      <c r="AC25" s="21"/>
      <c r="AD25" s="21">
        <f t="shared" si="527"/>
        <v>0</v>
      </c>
      <c r="AE25" s="21"/>
      <c r="AF25" s="21">
        <f t="shared" si="528"/>
        <v>0</v>
      </c>
      <c r="AG25" s="21"/>
      <c r="AH25" s="21">
        <f t="shared" si="529"/>
        <v>0</v>
      </c>
      <c r="AI25" s="21"/>
      <c r="AJ25" s="21">
        <f t="shared" si="530"/>
        <v>0</v>
      </c>
      <c r="AK25" s="21"/>
      <c r="AL25" s="21">
        <f t="shared" si="531"/>
        <v>0</v>
      </c>
      <c r="AM25" s="21"/>
      <c r="AN25" s="21">
        <f t="shared" si="532"/>
        <v>0</v>
      </c>
      <c r="AO25" s="21"/>
      <c r="AP25" s="21">
        <f t="shared" si="533"/>
        <v>0</v>
      </c>
      <c r="AQ25" s="21"/>
      <c r="AR25" s="21">
        <f t="shared" si="534"/>
        <v>0</v>
      </c>
      <c r="AS25" s="21"/>
      <c r="AT25" s="21">
        <f t="shared" si="535"/>
        <v>0</v>
      </c>
      <c r="AU25" s="21"/>
      <c r="AV25" s="21">
        <f t="shared" si="536"/>
        <v>0</v>
      </c>
      <c r="AW25" s="21"/>
      <c r="AX25" s="21">
        <f t="shared" si="537"/>
        <v>0</v>
      </c>
      <c r="AY25" s="21"/>
      <c r="AZ25" s="21">
        <f t="shared" si="538"/>
        <v>0</v>
      </c>
      <c r="BA25" s="21"/>
      <c r="BB25" s="21">
        <f t="shared" si="539"/>
        <v>0</v>
      </c>
      <c r="BC25" s="21"/>
      <c r="BD25" s="21">
        <f t="shared" si="540"/>
        <v>0</v>
      </c>
      <c r="BE25" s="21"/>
      <c r="BF25" s="21">
        <f t="shared" si="541"/>
        <v>0</v>
      </c>
      <c r="BG25" s="21"/>
      <c r="BH25" s="21">
        <f t="shared" si="542"/>
        <v>0</v>
      </c>
      <c r="BI25" s="21"/>
      <c r="BJ25" s="21">
        <f t="shared" si="543"/>
        <v>0</v>
      </c>
      <c r="BK25" s="21"/>
      <c r="BL25" s="21">
        <f t="shared" si="544"/>
        <v>0</v>
      </c>
      <c r="BM25" s="21"/>
      <c r="BN25" s="21">
        <f t="shared" si="545"/>
        <v>0</v>
      </c>
      <c r="BO25" s="21"/>
      <c r="BP25" s="21">
        <f t="shared" si="546"/>
        <v>0</v>
      </c>
      <c r="BQ25" s="21"/>
      <c r="BR25" s="21">
        <f t="shared" si="547"/>
        <v>0</v>
      </c>
      <c r="BS25" s="21"/>
      <c r="BT25" s="21">
        <f t="shared" si="548"/>
        <v>0</v>
      </c>
      <c r="BU25" s="21"/>
      <c r="BV25" s="21">
        <f t="shared" si="549"/>
        <v>0</v>
      </c>
      <c r="BW25" s="21"/>
      <c r="BX25" s="21">
        <f t="shared" si="550"/>
        <v>0</v>
      </c>
      <c r="BY25" s="21"/>
      <c r="BZ25" s="21">
        <f t="shared" si="551"/>
        <v>0</v>
      </c>
      <c r="CA25" s="21"/>
      <c r="CB25" s="21">
        <f t="shared" si="552"/>
        <v>0</v>
      </c>
      <c r="CC25" s="21"/>
      <c r="CD25" s="21">
        <f t="shared" si="553"/>
        <v>0</v>
      </c>
      <c r="CE25" s="21"/>
      <c r="CF25" s="21">
        <f t="shared" si="554"/>
        <v>0</v>
      </c>
      <c r="CG25" s="21"/>
      <c r="CH25" s="21">
        <f t="shared" si="555"/>
        <v>0</v>
      </c>
      <c r="CI25" s="21"/>
      <c r="CJ25" s="21">
        <f t="shared" si="556"/>
        <v>0</v>
      </c>
      <c r="CK25" s="21"/>
      <c r="CL25" s="21">
        <f t="shared" si="557"/>
        <v>0</v>
      </c>
      <c r="CM25" s="21"/>
      <c r="CN25" s="21">
        <f t="shared" si="558"/>
        <v>0</v>
      </c>
      <c r="CO25" s="21"/>
      <c r="CP25" s="21">
        <f t="shared" si="559"/>
        <v>0</v>
      </c>
      <c r="CQ25" s="21"/>
      <c r="CR25" s="21">
        <f t="shared" si="560"/>
        <v>0</v>
      </c>
      <c r="CS25" s="21"/>
      <c r="CT25" s="21">
        <f t="shared" si="561"/>
        <v>0</v>
      </c>
      <c r="CU25" s="21"/>
      <c r="CV25" s="21">
        <f t="shared" si="562"/>
        <v>0</v>
      </c>
      <c r="CW25" s="21"/>
      <c r="CX25" s="21">
        <f t="shared" si="563"/>
        <v>0</v>
      </c>
      <c r="CY25" s="21"/>
      <c r="CZ25" s="21">
        <f t="shared" si="564"/>
        <v>0</v>
      </c>
      <c r="DA25" s="21"/>
      <c r="DB25" s="21">
        <f t="shared" si="565"/>
        <v>0</v>
      </c>
      <c r="DC25" s="21"/>
      <c r="DD25" s="21">
        <f t="shared" si="566"/>
        <v>0</v>
      </c>
      <c r="DE25" s="21"/>
      <c r="DF25" s="21">
        <f t="shared" si="567"/>
        <v>0</v>
      </c>
      <c r="DG25" s="21"/>
      <c r="DH25" s="21">
        <f t="shared" si="568"/>
        <v>0</v>
      </c>
      <c r="DI25" s="21"/>
      <c r="DJ25" s="21">
        <f t="shared" si="569"/>
        <v>0</v>
      </c>
      <c r="DK25" s="21"/>
      <c r="DL25" s="21">
        <f t="shared" si="570"/>
        <v>0</v>
      </c>
      <c r="DM25" s="21"/>
      <c r="DN25" s="21">
        <f t="shared" si="571"/>
        <v>0</v>
      </c>
      <c r="DO25" s="21"/>
      <c r="DP25" s="21">
        <f t="shared" si="572"/>
        <v>0</v>
      </c>
      <c r="DQ25" s="21"/>
      <c r="DR25" s="21">
        <f t="shared" si="573"/>
        <v>0</v>
      </c>
      <c r="DS25" s="21"/>
      <c r="DT25" s="21">
        <f t="shared" si="574"/>
        <v>0</v>
      </c>
      <c r="DU25" s="21"/>
      <c r="DV25" s="21">
        <f t="shared" si="575"/>
        <v>0</v>
      </c>
      <c r="DW25" s="21"/>
      <c r="DX25" s="21">
        <f t="shared" si="576"/>
        <v>0</v>
      </c>
      <c r="DY25" s="21"/>
      <c r="DZ25" s="21">
        <f t="shared" si="577"/>
        <v>0</v>
      </c>
      <c r="EA25" s="21"/>
      <c r="EB25" s="21">
        <f t="shared" si="578"/>
        <v>0</v>
      </c>
      <c r="EC25" s="21"/>
      <c r="ED25" s="21">
        <f t="shared" si="579"/>
        <v>0</v>
      </c>
      <c r="EE25" s="21"/>
      <c r="EF25" s="21">
        <f t="shared" si="580"/>
        <v>0</v>
      </c>
      <c r="EG25" s="21"/>
      <c r="EH25" s="21">
        <f t="shared" si="581"/>
        <v>0</v>
      </c>
      <c r="EI25" s="21"/>
      <c r="EJ25" s="21">
        <f t="shared" si="582"/>
        <v>0</v>
      </c>
      <c r="EK25" s="21"/>
      <c r="EL25" s="21">
        <f t="shared" si="583"/>
        <v>0</v>
      </c>
      <c r="EM25" s="21"/>
      <c r="EN25" s="21">
        <f t="shared" si="584"/>
        <v>0</v>
      </c>
      <c r="EO25" s="21"/>
      <c r="EP25" s="21">
        <f t="shared" si="585"/>
        <v>0</v>
      </c>
      <c r="EQ25" s="21"/>
      <c r="ER25" s="21">
        <f t="shared" si="586"/>
        <v>0</v>
      </c>
      <c r="ES25" s="21"/>
      <c r="ET25" s="21">
        <f t="shared" si="587"/>
        <v>0</v>
      </c>
      <c r="EU25" s="21"/>
      <c r="EV25" s="21">
        <f t="shared" si="588"/>
        <v>0</v>
      </c>
      <c r="EW25" s="21"/>
      <c r="EX25" s="21">
        <f t="shared" si="589"/>
        <v>0</v>
      </c>
      <c r="EY25" s="21"/>
      <c r="EZ25" s="21">
        <f t="shared" si="590"/>
        <v>0</v>
      </c>
      <c r="FA25" s="21"/>
      <c r="FB25" s="21">
        <f t="shared" si="591"/>
        <v>0</v>
      </c>
      <c r="FC25" s="21"/>
      <c r="FD25" s="21">
        <f t="shared" si="592"/>
        <v>0</v>
      </c>
      <c r="FE25" s="21"/>
      <c r="FF25" s="21">
        <f t="shared" si="593"/>
        <v>0</v>
      </c>
      <c r="FG25" s="21"/>
      <c r="FH25" s="21">
        <f t="shared" si="594"/>
        <v>0</v>
      </c>
      <c r="FI25" s="21"/>
      <c r="FJ25" s="21">
        <f t="shared" si="595"/>
        <v>0</v>
      </c>
      <c r="FK25" s="21"/>
      <c r="FL25" s="21">
        <f t="shared" si="596"/>
        <v>0</v>
      </c>
      <c r="FM25" s="21"/>
      <c r="FN25" s="21">
        <f t="shared" si="597"/>
        <v>0</v>
      </c>
      <c r="FO25" s="21"/>
      <c r="FP25" s="21">
        <f t="shared" si="598"/>
        <v>0</v>
      </c>
      <c r="FQ25" s="21"/>
      <c r="FR25" s="21">
        <f t="shared" si="599"/>
        <v>0</v>
      </c>
      <c r="FS25" s="21"/>
      <c r="FT25" s="21">
        <f t="shared" si="600"/>
        <v>0</v>
      </c>
      <c r="FU25" s="21"/>
      <c r="FV25" s="21">
        <f t="shared" si="601"/>
        <v>0</v>
      </c>
      <c r="FW25" s="21"/>
      <c r="FX25" s="21">
        <f t="shared" si="602"/>
        <v>0</v>
      </c>
      <c r="FY25" s="21"/>
      <c r="FZ25" s="21">
        <f t="shared" si="603"/>
        <v>0</v>
      </c>
      <c r="GA25" s="21"/>
      <c r="GB25" s="21">
        <f t="shared" si="604"/>
        <v>0</v>
      </c>
      <c r="GC25" s="21"/>
      <c r="GD25" s="21">
        <f t="shared" si="605"/>
        <v>0</v>
      </c>
      <c r="GE25" s="21"/>
      <c r="GF25" s="21">
        <f t="shared" si="606"/>
        <v>0</v>
      </c>
      <c r="GG25" s="21"/>
      <c r="GH25" s="21">
        <f t="shared" si="607"/>
        <v>0</v>
      </c>
      <c r="GI25" s="21"/>
      <c r="GJ25" s="21">
        <f t="shared" si="608"/>
        <v>0</v>
      </c>
      <c r="GK25" s="21"/>
      <c r="GL25" s="21">
        <f t="shared" si="609"/>
        <v>0</v>
      </c>
      <c r="GM25" s="21"/>
      <c r="GN25" s="21">
        <f t="shared" si="610"/>
        <v>0</v>
      </c>
      <c r="GO25" s="21"/>
      <c r="GP25" s="21">
        <f t="shared" si="611"/>
        <v>0</v>
      </c>
      <c r="GQ25" s="21"/>
      <c r="GR25" s="21">
        <f t="shared" si="612"/>
        <v>0</v>
      </c>
      <c r="GS25" s="21"/>
      <c r="GT25" s="21">
        <f t="shared" si="613"/>
        <v>0</v>
      </c>
      <c r="GU25" s="21"/>
      <c r="GV25" s="21">
        <f t="shared" si="614"/>
        <v>0</v>
      </c>
      <c r="GW25" s="21"/>
      <c r="GX25" s="21">
        <f t="shared" si="615"/>
        <v>0</v>
      </c>
      <c r="GY25" s="21"/>
      <c r="GZ25" s="21">
        <f t="shared" si="616"/>
        <v>0</v>
      </c>
      <c r="HA25" s="21"/>
      <c r="HB25" s="21">
        <f t="shared" si="617"/>
        <v>0</v>
      </c>
      <c r="HC25" s="21"/>
      <c r="HD25" s="21">
        <f t="shared" si="618"/>
        <v>0</v>
      </c>
      <c r="HE25" s="21"/>
      <c r="HF25" s="21">
        <f t="shared" si="619"/>
        <v>0</v>
      </c>
      <c r="HG25" s="21"/>
      <c r="HH25" s="21">
        <f t="shared" si="620"/>
        <v>0</v>
      </c>
      <c r="HI25" s="21"/>
      <c r="HJ25" s="21">
        <f t="shared" si="621"/>
        <v>0</v>
      </c>
      <c r="HK25" s="21"/>
      <c r="HL25" s="21">
        <f t="shared" si="622"/>
        <v>0</v>
      </c>
      <c r="HM25" s="21"/>
      <c r="HN25" s="21">
        <f t="shared" si="623"/>
        <v>0</v>
      </c>
      <c r="HO25" s="21"/>
      <c r="HP25" s="21">
        <f t="shared" si="624"/>
        <v>0</v>
      </c>
      <c r="HQ25" s="21"/>
      <c r="HR25" s="21">
        <f t="shared" si="625"/>
        <v>0</v>
      </c>
      <c r="HS25" s="21"/>
      <c r="HT25" s="21">
        <f t="shared" si="626"/>
        <v>0</v>
      </c>
      <c r="HU25" s="21"/>
      <c r="HV25" s="21">
        <f t="shared" si="627"/>
        <v>0</v>
      </c>
      <c r="HW25" s="21"/>
      <c r="HX25" s="21">
        <f t="shared" si="628"/>
        <v>0</v>
      </c>
      <c r="HY25" s="21"/>
      <c r="HZ25" s="21">
        <f t="shared" si="629"/>
        <v>0</v>
      </c>
      <c r="IA25" s="21"/>
      <c r="IB25" s="21">
        <f t="shared" si="630"/>
        <v>0</v>
      </c>
      <c r="IC25" s="21"/>
      <c r="ID25" s="21">
        <f t="shared" si="631"/>
        <v>0</v>
      </c>
      <c r="IE25" s="21"/>
      <c r="IF25" s="21">
        <f t="shared" si="632"/>
        <v>0</v>
      </c>
      <c r="IG25" s="21"/>
      <c r="IH25" s="21">
        <f t="shared" si="633"/>
        <v>0</v>
      </c>
      <c r="II25" s="21"/>
      <c r="IJ25" s="21">
        <f t="shared" si="634"/>
        <v>23</v>
      </c>
      <c r="IK25" s="21"/>
      <c r="IL25" s="21">
        <f t="shared" si="635"/>
        <v>23</v>
      </c>
      <c r="IM25" s="21"/>
      <c r="IN25" s="21">
        <f t="shared" si="636"/>
        <v>23</v>
      </c>
      <c r="IO25" s="21"/>
      <c r="IP25" s="21">
        <f t="shared" si="637"/>
        <v>23</v>
      </c>
      <c r="IQ25" s="21"/>
      <c r="IR25" s="21">
        <f t="shared" si="638"/>
        <v>23</v>
      </c>
      <c r="IS25" s="21"/>
      <c r="IT25" s="21">
        <f t="shared" si="639"/>
        <v>23</v>
      </c>
      <c r="IU25" s="21"/>
      <c r="IV25" s="21">
        <f t="shared" si="640"/>
        <v>23</v>
      </c>
      <c r="IW25" s="21"/>
      <c r="IX25" s="21">
        <f t="shared" si="641"/>
        <v>23</v>
      </c>
      <c r="IY25" s="21"/>
      <c r="IZ25" s="21">
        <f t="shared" si="642"/>
        <v>23</v>
      </c>
      <c r="JA25" s="21"/>
      <c r="JB25" s="21">
        <f t="shared" si="643"/>
        <v>23</v>
      </c>
      <c r="JC25" s="21"/>
      <c r="JD25" s="21">
        <f t="shared" si="644"/>
        <v>23</v>
      </c>
      <c r="JE25" s="21"/>
      <c r="JF25" s="21">
        <f t="shared" si="645"/>
        <v>0</v>
      </c>
      <c r="JG25" s="21"/>
      <c r="JH25" s="21">
        <f t="shared" si="646"/>
        <v>0</v>
      </c>
      <c r="JI25" s="21"/>
      <c r="JJ25" s="21">
        <f t="shared" si="647"/>
        <v>0</v>
      </c>
      <c r="JK25" s="21"/>
      <c r="JL25" s="21">
        <f t="shared" si="648"/>
        <v>0</v>
      </c>
      <c r="JM25" s="21"/>
      <c r="JN25" s="21">
        <f t="shared" si="649"/>
        <v>0</v>
      </c>
      <c r="JO25" s="21"/>
      <c r="JP25" s="21">
        <f t="shared" si="650"/>
        <v>0</v>
      </c>
      <c r="JQ25" s="21"/>
      <c r="JR25" s="21">
        <f t="shared" si="651"/>
        <v>0</v>
      </c>
      <c r="JS25" s="21"/>
      <c r="JT25" s="21">
        <f t="shared" si="652"/>
        <v>0</v>
      </c>
      <c r="JU25" s="21"/>
      <c r="JV25" s="21">
        <f t="shared" si="653"/>
        <v>0</v>
      </c>
      <c r="JW25" s="21"/>
      <c r="JX25" s="21">
        <f t="shared" si="654"/>
        <v>0</v>
      </c>
      <c r="JY25" s="21"/>
      <c r="JZ25" s="21">
        <f t="shared" si="655"/>
        <v>0</v>
      </c>
      <c r="KA25" s="21"/>
      <c r="KB25" s="21">
        <f t="shared" si="656"/>
        <v>0</v>
      </c>
      <c r="KC25" s="21"/>
      <c r="KD25" s="21">
        <f t="shared" si="657"/>
        <v>0</v>
      </c>
      <c r="KE25" s="21"/>
      <c r="KF25" s="21">
        <f t="shared" si="658"/>
        <v>0</v>
      </c>
      <c r="KG25" s="21"/>
      <c r="KH25" s="21">
        <f t="shared" si="659"/>
        <v>0</v>
      </c>
      <c r="KI25" s="21"/>
      <c r="KJ25" s="21">
        <f t="shared" si="660"/>
        <v>0</v>
      </c>
      <c r="KK25" s="21"/>
      <c r="KL25" s="21">
        <f t="shared" si="661"/>
        <v>0</v>
      </c>
      <c r="KM25" s="21"/>
      <c r="KN25" s="21">
        <f t="shared" si="662"/>
        <v>0</v>
      </c>
      <c r="KO25" s="21"/>
      <c r="KP25" s="21">
        <f t="shared" si="663"/>
        <v>0</v>
      </c>
      <c r="KQ25" s="21"/>
      <c r="KR25" s="21">
        <f t="shared" si="664"/>
        <v>0</v>
      </c>
      <c r="KS25" s="21"/>
      <c r="KT25" s="21">
        <f t="shared" si="665"/>
        <v>0</v>
      </c>
      <c r="KU25" s="21"/>
      <c r="KV25" s="21">
        <f t="shared" si="666"/>
        <v>0</v>
      </c>
      <c r="KW25" s="21"/>
      <c r="KX25" s="21">
        <f t="shared" si="667"/>
        <v>0</v>
      </c>
      <c r="KY25" s="21"/>
      <c r="KZ25" s="21">
        <f t="shared" si="668"/>
        <v>0</v>
      </c>
      <c r="LA25" s="21"/>
      <c r="LB25" s="21">
        <f t="shared" si="669"/>
        <v>0</v>
      </c>
      <c r="LC25" s="21"/>
      <c r="LD25" s="21">
        <f t="shared" si="670"/>
        <v>0</v>
      </c>
      <c r="LE25" s="21"/>
      <c r="LF25" s="21">
        <f t="shared" si="671"/>
        <v>0</v>
      </c>
      <c r="LG25" s="21"/>
      <c r="LH25" s="21">
        <f t="shared" si="672"/>
        <v>0</v>
      </c>
      <c r="LI25" s="21"/>
      <c r="LJ25" s="21">
        <f t="shared" si="673"/>
        <v>0</v>
      </c>
      <c r="LK25" s="21"/>
      <c r="LL25" s="21">
        <f t="shared" si="674"/>
        <v>0</v>
      </c>
      <c r="LM25" s="21"/>
      <c r="LN25" s="21">
        <f t="shared" si="675"/>
        <v>0</v>
      </c>
      <c r="LO25" s="21"/>
      <c r="LP25" s="21">
        <f t="shared" si="676"/>
        <v>0</v>
      </c>
      <c r="LQ25" s="21"/>
      <c r="LR25" s="21">
        <f t="shared" si="677"/>
        <v>0</v>
      </c>
      <c r="LS25" s="21"/>
      <c r="LT25" s="21">
        <f t="shared" si="678"/>
        <v>0</v>
      </c>
      <c r="LU25" s="21"/>
      <c r="LV25" s="21">
        <f t="shared" si="679"/>
        <v>0</v>
      </c>
      <c r="LW25" s="21"/>
      <c r="LX25" s="21">
        <f t="shared" si="680"/>
        <v>0</v>
      </c>
      <c r="LY25" s="21"/>
      <c r="LZ25" s="21">
        <f t="shared" si="681"/>
        <v>0</v>
      </c>
      <c r="MA25" s="21"/>
      <c r="MB25" s="21">
        <f t="shared" si="682"/>
        <v>0</v>
      </c>
      <c r="MC25" s="21"/>
      <c r="MD25" s="21">
        <f t="shared" si="683"/>
        <v>0</v>
      </c>
      <c r="ME25" s="21"/>
      <c r="MF25" s="21">
        <f t="shared" si="684"/>
        <v>0</v>
      </c>
      <c r="MG25" s="21"/>
      <c r="MH25" s="21">
        <f t="shared" si="685"/>
        <v>0</v>
      </c>
      <c r="MI25" s="21"/>
      <c r="MJ25" s="21">
        <f t="shared" si="686"/>
        <v>0</v>
      </c>
      <c r="MK25" s="21"/>
      <c r="ML25" s="21">
        <f t="shared" si="687"/>
        <v>0</v>
      </c>
      <c r="MM25" s="21"/>
      <c r="MN25" s="21">
        <f t="shared" si="688"/>
        <v>0</v>
      </c>
      <c r="MO25" s="21"/>
      <c r="MP25" s="21">
        <f t="shared" si="689"/>
        <v>0</v>
      </c>
      <c r="MQ25" s="21"/>
      <c r="MR25" s="21">
        <f t="shared" si="690"/>
        <v>0</v>
      </c>
      <c r="MS25" s="21"/>
      <c r="MT25" s="21">
        <f t="shared" si="691"/>
        <v>0</v>
      </c>
      <c r="MU25" s="21"/>
      <c r="MV25" s="21">
        <f t="shared" si="692"/>
        <v>0</v>
      </c>
      <c r="MW25" s="21"/>
      <c r="MX25" s="21">
        <f t="shared" si="693"/>
        <v>0</v>
      </c>
      <c r="MY25" s="21"/>
      <c r="MZ25" s="21">
        <f t="shared" si="694"/>
        <v>0</v>
      </c>
      <c r="NA25" s="21"/>
      <c r="NB25" s="21">
        <f t="shared" si="695"/>
        <v>0</v>
      </c>
      <c r="NC25" s="21"/>
      <c r="ND25" s="21">
        <f t="shared" si="696"/>
        <v>0</v>
      </c>
      <c r="NE25" s="21"/>
      <c r="NF25" s="21">
        <f t="shared" si="697"/>
        <v>0</v>
      </c>
      <c r="NG25" s="21"/>
      <c r="NH25" s="21">
        <f t="shared" si="698"/>
        <v>0</v>
      </c>
      <c r="NI25" s="21"/>
      <c r="NJ25" s="21">
        <f t="shared" si="699"/>
        <v>0</v>
      </c>
      <c r="NK25" s="21"/>
      <c r="NL25" s="21">
        <f t="shared" si="700"/>
        <v>0</v>
      </c>
      <c r="NM25" s="21"/>
      <c r="NN25" s="21">
        <f t="shared" si="701"/>
        <v>0</v>
      </c>
      <c r="NO25" s="21"/>
      <c r="NP25" s="21">
        <f t="shared" si="702"/>
        <v>0</v>
      </c>
      <c r="NQ25" s="21"/>
      <c r="NR25" s="21">
        <f t="shared" si="703"/>
        <v>0</v>
      </c>
      <c r="NS25" s="21"/>
      <c r="NT25" s="21">
        <f t="shared" si="704"/>
        <v>0</v>
      </c>
      <c r="NU25" s="21"/>
      <c r="NV25" s="21">
        <f t="shared" si="705"/>
        <v>0</v>
      </c>
      <c r="NW25" s="21"/>
      <c r="NX25" s="21">
        <f t="shared" si="706"/>
        <v>0</v>
      </c>
      <c r="NY25" s="21"/>
      <c r="NZ25" s="21">
        <f t="shared" si="707"/>
        <v>0</v>
      </c>
      <c r="OA25" s="21"/>
      <c r="OB25" s="21">
        <f t="shared" si="708"/>
        <v>0</v>
      </c>
      <c r="OC25" s="21"/>
      <c r="OD25" s="21">
        <f t="shared" si="709"/>
        <v>0</v>
      </c>
      <c r="OE25" s="21"/>
      <c r="OF25" s="21">
        <f t="shared" si="710"/>
        <v>0</v>
      </c>
      <c r="OG25" s="21"/>
      <c r="OH25" s="21">
        <f t="shared" si="711"/>
        <v>0</v>
      </c>
      <c r="OI25" s="21"/>
      <c r="OJ25" s="21">
        <f t="shared" si="712"/>
        <v>0</v>
      </c>
      <c r="OK25" s="21"/>
      <c r="OL25" s="21">
        <f t="shared" si="713"/>
        <v>0</v>
      </c>
      <c r="OM25" s="21"/>
      <c r="ON25" s="21">
        <f t="shared" si="714"/>
        <v>0</v>
      </c>
      <c r="OO25" s="21"/>
      <c r="OP25" s="21">
        <f t="shared" si="714"/>
        <v>0</v>
      </c>
      <c r="OQ25" s="21"/>
      <c r="OR25" s="21">
        <f t="shared" si="714"/>
        <v>0</v>
      </c>
      <c r="OS25" s="21"/>
      <c r="OT25" s="21">
        <f t="shared" si="714"/>
        <v>0</v>
      </c>
      <c r="OU25" s="21"/>
      <c r="OV25" s="21">
        <f t="shared" si="714"/>
        <v>0</v>
      </c>
      <c r="OW25" s="21"/>
      <c r="OX25" s="21">
        <f t="shared" si="714"/>
        <v>0</v>
      </c>
      <c r="OY25" s="21"/>
      <c r="OZ25" s="21">
        <f t="shared" si="714"/>
        <v>0</v>
      </c>
      <c r="PA25" s="21"/>
      <c r="PB25" s="21">
        <f t="shared" si="715"/>
        <v>0</v>
      </c>
      <c r="PC25" s="21"/>
      <c r="PD25" s="21">
        <f t="shared" si="715"/>
        <v>0</v>
      </c>
      <c r="PE25" s="21"/>
      <c r="PF25" s="21">
        <f t="shared" si="715"/>
        <v>0</v>
      </c>
      <c r="PG25" s="21"/>
      <c r="PH25" s="21">
        <f t="shared" si="715"/>
        <v>0</v>
      </c>
      <c r="PI25" s="21"/>
      <c r="PJ25" s="21">
        <f t="shared" si="715"/>
        <v>0</v>
      </c>
      <c r="PK25" s="21"/>
      <c r="PL25" s="21">
        <f t="shared" si="715"/>
        <v>0</v>
      </c>
      <c r="PM25" s="21"/>
      <c r="PN25" s="21">
        <f t="shared" si="716"/>
        <v>0</v>
      </c>
      <c r="PO25" s="21"/>
      <c r="PP25" s="21">
        <f t="shared" si="716"/>
        <v>0</v>
      </c>
      <c r="PQ25" s="21"/>
      <c r="PR25" s="21">
        <f t="shared" si="716"/>
        <v>0</v>
      </c>
      <c r="PS25" s="21"/>
      <c r="PT25" s="21">
        <f t="shared" si="716"/>
        <v>0</v>
      </c>
      <c r="PU25" s="21"/>
      <c r="PV25" s="21">
        <f t="shared" si="716"/>
        <v>0</v>
      </c>
      <c r="PW25" s="21"/>
      <c r="PX25" s="21">
        <f t="shared" si="716"/>
        <v>0</v>
      </c>
      <c r="PY25" s="21"/>
      <c r="PZ25" s="21">
        <f t="shared" si="717"/>
        <v>0</v>
      </c>
      <c r="QA25" s="21"/>
      <c r="QB25" s="21">
        <f t="shared" si="717"/>
        <v>0</v>
      </c>
      <c r="QC25" s="21"/>
      <c r="QD25" s="21">
        <f t="shared" si="717"/>
        <v>0</v>
      </c>
      <c r="QE25" s="21"/>
      <c r="QF25" s="21">
        <f t="shared" si="717"/>
        <v>0</v>
      </c>
      <c r="QG25" s="21"/>
      <c r="QH25" s="21">
        <f t="shared" si="717"/>
        <v>0</v>
      </c>
      <c r="QI25" s="21"/>
      <c r="QJ25" s="21">
        <f t="shared" si="717"/>
        <v>0</v>
      </c>
      <c r="QK25" s="21"/>
      <c r="QL25" s="21">
        <f t="shared" si="718"/>
        <v>0</v>
      </c>
      <c r="QM25" s="21"/>
      <c r="QN25" s="21">
        <f t="shared" si="718"/>
        <v>0</v>
      </c>
      <c r="QO25" s="21"/>
      <c r="QP25" s="21">
        <f t="shared" si="718"/>
        <v>0</v>
      </c>
      <c r="QQ25" s="21"/>
      <c r="QR25" s="21">
        <f t="shared" si="718"/>
        <v>0</v>
      </c>
      <c r="QS25" s="21"/>
      <c r="QT25" s="21">
        <f t="shared" si="718"/>
        <v>0</v>
      </c>
      <c r="QU25" s="21"/>
      <c r="QV25" s="21">
        <f t="shared" si="718"/>
        <v>0</v>
      </c>
      <c r="QW25" s="21"/>
      <c r="QX25" s="21">
        <f t="shared" si="719"/>
        <v>0</v>
      </c>
      <c r="QY25" s="21"/>
      <c r="QZ25" s="21">
        <f t="shared" si="719"/>
        <v>0</v>
      </c>
      <c r="RA25" s="21"/>
      <c r="RB25" s="21">
        <f t="shared" si="719"/>
        <v>0</v>
      </c>
      <c r="RC25" s="21"/>
      <c r="RD25" s="21">
        <f t="shared" si="719"/>
        <v>0</v>
      </c>
      <c r="RE25" s="21"/>
      <c r="RF25" s="21">
        <f t="shared" si="719"/>
        <v>0</v>
      </c>
      <c r="RG25" s="21"/>
      <c r="RH25" s="21">
        <f t="shared" si="719"/>
        <v>0</v>
      </c>
      <c r="RI25" s="21"/>
      <c r="RJ25" s="21">
        <f t="shared" si="720"/>
        <v>0</v>
      </c>
      <c r="RK25" s="21"/>
      <c r="RL25" s="21">
        <f t="shared" si="721"/>
        <v>0</v>
      </c>
      <c r="RM25" s="21"/>
      <c r="RN25" s="21">
        <f t="shared" si="722"/>
        <v>0</v>
      </c>
      <c r="RO25" s="21"/>
      <c r="RP25" s="21">
        <f t="shared" si="723"/>
        <v>0</v>
      </c>
      <c r="RQ25" s="21"/>
      <c r="RR25" s="21">
        <f t="shared" si="724"/>
        <v>0</v>
      </c>
      <c r="RS25" s="21"/>
      <c r="RT25" s="21">
        <f t="shared" si="725"/>
        <v>0</v>
      </c>
      <c r="RU25" s="21"/>
      <c r="RV25" s="21">
        <f t="shared" si="726"/>
        <v>0</v>
      </c>
      <c r="RW25" s="21"/>
      <c r="RX25" s="21">
        <f t="shared" si="727"/>
        <v>0</v>
      </c>
      <c r="RY25" s="21"/>
      <c r="RZ25" s="21">
        <f t="shared" si="728"/>
        <v>0</v>
      </c>
      <c r="SA25" s="21"/>
      <c r="SB25" s="21">
        <f t="shared" si="729"/>
        <v>0</v>
      </c>
      <c r="SC25" s="21"/>
      <c r="SD25" s="21">
        <f t="shared" si="730"/>
        <v>0</v>
      </c>
      <c r="SE25" s="21"/>
      <c r="SF25" s="21">
        <f t="shared" si="731"/>
        <v>0</v>
      </c>
      <c r="SG25" s="21"/>
      <c r="SH25" s="21">
        <f t="shared" si="732"/>
        <v>0</v>
      </c>
      <c r="SI25" s="21"/>
      <c r="SJ25" s="21">
        <f t="shared" si="733"/>
        <v>0</v>
      </c>
      <c r="SK25" s="21"/>
      <c r="SL25" s="21">
        <f t="shared" si="734"/>
        <v>0</v>
      </c>
      <c r="SM25" s="21"/>
      <c r="SN25" s="21">
        <f t="shared" si="735"/>
        <v>0</v>
      </c>
      <c r="SO25" s="21"/>
      <c r="SP25" s="21">
        <f t="shared" si="736"/>
        <v>0</v>
      </c>
      <c r="SQ25" s="21"/>
      <c r="SR25" s="21">
        <f t="shared" si="737"/>
        <v>0</v>
      </c>
      <c r="SS25" s="21"/>
      <c r="ST25" s="21">
        <f t="shared" si="738"/>
        <v>0</v>
      </c>
      <c r="SU25" s="21"/>
      <c r="SV25" s="21">
        <f t="shared" si="739"/>
        <v>0</v>
      </c>
      <c r="SW25" s="21"/>
      <c r="SX25" s="21">
        <f t="shared" si="740"/>
        <v>0</v>
      </c>
      <c r="SY25" s="21"/>
      <c r="SZ25" s="21">
        <f t="shared" si="741"/>
        <v>0</v>
      </c>
      <c r="TA25" s="21"/>
      <c r="TB25" s="21">
        <f t="shared" si="742"/>
        <v>0</v>
      </c>
      <c r="TC25" s="21"/>
      <c r="TD25" s="21">
        <f t="shared" si="743"/>
        <v>0</v>
      </c>
      <c r="TE25" s="21"/>
      <c r="TF25" s="21">
        <f t="shared" si="744"/>
        <v>0</v>
      </c>
      <c r="TG25" s="21"/>
      <c r="TH25" s="21">
        <f t="shared" si="745"/>
        <v>0</v>
      </c>
      <c r="TI25" s="21"/>
      <c r="TJ25" s="21">
        <f t="shared" si="746"/>
        <v>0</v>
      </c>
      <c r="TK25" s="21"/>
      <c r="TL25" s="21">
        <f t="shared" si="747"/>
        <v>0</v>
      </c>
      <c r="TM25" s="21"/>
      <c r="TN25" s="21">
        <f t="shared" si="748"/>
        <v>0</v>
      </c>
      <c r="TO25" s="21"/>
      <c r="TP25" s="21">
        <f t="shared" si="749"/>
        <v>0</v>
      </c>
      <c r="TQ25" s="21"/>
      <c r="TR25" s="21">
        <f t="shared" si="750"/>
        <v>0</v>
      </c>
      <c r="TS25" s="21"/>
      <c r="TT25" s="21">
        <f t="shared" si="751"/>
        <v>0</v>
      </c>
      <c r="TU25" s="21"/>
      <c r="TV25" s="21">
        <f t="shared" si="752"/>
        <v>0</v>
      </c>
      <c r="TW25" s="21"/>
      <c r="TX25" s="21">
        <f t="shared" si="753"/>
        <v>0</v>
      </c>
      <c r="TY25" s="21"/>
      <c r="TZ25" s="21">
        <f t="shared" si="754"/>
        <v>0</v>
      </c>
      <c r="UA25" s="21"/>
      <c r="UB25" s="21">
        <f t="shared" si="755"/>
        <v>0</v>
      </c>
      <c r="UC25" s="21"/>
      <c r="UD25" s="21">
        <f t="shared" si="756"/>
        <v>0</v>
      </c>
      <c r="UE25" s="21"/>
      <c r="UF25" s="21">
        <f t="shared" si="757"/>
        <v>0</v>
      </c>
      <c r="UG25" s="21"/>
      <c r="UH25" s="21">
        <f t="shared" si="758"/>
        <v>0</v>
      </c>
      <c r="UI25" s="21"/>
      <c r="UJ25" s="21">
        <f t="shared" si="759"/>
        <v>0</v>
      </c>
      <c r="UK25" s="21"/>
      <c r="UL25" s="21">
        <f t="shared" si="760"/>
        <v>0</v>
      </c>
      <c r="UM25" s="21"/>
      <c r="UN25" s="21">
        <f t="shared" si="761"/>
        <v>0</v>
      </c>
      <c r="UO25" s="21"/>
      <c r="UP25" s="21">
        <f t="shared" si="762"/>
        <v>0</v>
      </c>
      <c r="UQ25" s="21"/>
      <c r="UR25" s="21">
        <f t="shared" si="763"/>
        <v>0</v>
      </c>
      <c r="US25" s="21"/>
      <c r="UT25" s="21">
        <f t="shared" si="764"/>
        <v>0</v>
      </c>
      <c r="UU25" s="21"/>
      <c r="UV25" s="21">
        <f t="shared" si="765"/>
        <v>0</v>
      </c>
      <c r="UW25" s="21"/>
      <c r="UX25" s="21">
        <f t="shared" si="766"/>
        <v>0</v>
      </c>
      <c r="UY25" s="21"/>
      <c r="UZ25" s="21">
        <f t="shared" si="767"/>
        <v>0</v>
      </c>
      <c r="VA25" s="21"/>
      <c r="VB25" s="21">
        <f t="shared" si="768"/>
        <v>0</v>
      </c>
      <c r="VC25" s="21"/>
      <c r="VD25" s="21">
        <f t="shared" si="769"/>
        <v>0</v>
      </c>
      <c r="VE25" s="21"/>
      <c r="VF25" s="21">
        <f t="shared" si="770"/>
        <v>0</v>
      </c>
      <c r="VG25" s="21"/>
      <c r="VH25" s="21">
        <f t="shared" si="771"/>
        <v>0</v>
      </c>
      <c r="VI25" s="21"/>
      <c r="VJ25" s="21">
        <f t="shared" si="772"/>
        <v>0</v>
      </c>
      <c r="VK25" s="21"/>
      <c r="VL25" s="21">
        <f t="shared" si="773"/>
        <v>0</v>
      </c>
      <c r="VM25" s="21"/>
      <c r="VN25" s="21">
        <f t="shared" si="774"/>
        <v>0</v>
      </c>
      <c r="VO25" s="21"/>
      <c r="VP25" s="21">
        <f t="shared" si="775"/>
        <v>0</v>
      </c>
      <c r="VQ25" s="21"/>
      <c r="VR25" s="21">
        <f t="shared" si="714"/>
        <v>0</v>
      </c>
      <c r="VS25" s="21"/>
      <c r="VT25" s="21">
        <f t="shared" si="776"/>
        <v>0</v>
      </c>
      <c r="VU25" s="21"/>
      <c r="VV25" s="21">
        <f t="shared" si="776"/>
        <v>0</v>
      </c>
      <c r="VW25" s="21"/>
      <c r="VX25" s="21">
        <f t="shared" si="777"/>
        <v>0</v>
      </c>
      <c r="VY25" s="21"/>
      <c r="VZ25" s="21">
        <f t="shared" si="777"/>
        <v>0</v>
      </c>
      <c r="WA25" s="21"/>
      <c r="WB25" s="21">
        <f t="shared" si="777"/>
        <v>0</v>
      </c>
      <c r="WC25" s="21"/>
      <c r="WD25" s="21">
        <f t="shared" si="777"/>
        <v>0</v>
      </c>
      <c r="WE25" s="21"/>
      <c r="WF25" s="21">
        <f t="shared" si="777"/>
        <v>0</v>
      </c>
      <c r="WG25" s="21"/>
      <c r="WH25" s="21">
        <f t="shared" si="777"/>
        <v>0</v>
      </c>
      <c r="WI25" s="21"/>
      <c r="WJ25" s="21">
        <f t="shared" si="777"/>
        <v>0</v>
      </c>
      <c r="WK25" s="21"/>
      <c r="WL25" s="21">
        <f t="shared" si="777"/>
        <v>0</v>
      </c>
      <c r="WM25" s="21"/>
      <c r="WN25" s="21">
        <f t="shared" si="778"/>
        <v>0</v>
      </c>
      <c r="WO25" s="21"/>
      <c r="WP25" s="21">
        <f t="shared" si="778"/>
        <v>0</v>
      </c>
      <c r="WQ25" s="21"/>
      <c r="WR25" s="21">
        <f t="shared" si="778"/>
        <v>0</v>
      </c>
      <c r="WS25" s="21"/>
      <c r="WT25" s="21">
        <f t="shared" si="778"/>
        <v>0</v>
      </c>
      <c r="WU25" s="21"/>
      <c r="WV25" s="21">
        <f t="shared" si="778"/>
        <v>0</v>
      </c>
      <c r="WW25" s="21"/>
      <c r="WX25" s="21">
        <f t="shared" si="778"/>
        <v>0</v>
      </c>
      <c r="WY25" s="21"/>
      <c r="WZ25" s="21">
        <f t="shared" si="778"/>
        <v>0</v>
      </c>
      <c r="XA25" s="21"/>
      <c r="XB25" s="21">
        <f t="shared" si="778"/>
        <v>0</v>
      </c>
      <c r="XC25" s="21"/>
      <c r="XD25" s="21">
        <f t="shared" si="779"/>
        <v>0</v>
      </c>
      <c r="XE25" s="21"/>
      <c r="XF25" s="21">
        <f t="shared" si="779"/>
        <v>0</v>
      </c>
      <c r="XG25" s="21"/>
      <c r="XH25" s="21">
        <f t="shared" si="779"/>
        <v>0</v>
      </c>
      <c r="XI25" s="21"/>
      <c r="XJ25" s="21">
        <f t="shared" si="779"/>
        <v>0</v>
      </c>
      <c r="XK25" s="21"/>
      <c r="XL25" s="21">
        <f t="shared" si="779"/>
        <v>0</v>
      </c>
      <c r="XM25" s="21"/>
      <c r="XN25" s="21">
        <f t="shared" si="779"/>
        <v>0</v>
      </c>
      <c r="XO25" s="21"/>
      <c r="XP25" s="21">
        <f t="shared" si="779"/>
        <v>0</v>
      </c>
      <c r="XQ25" s="21"/>
      <c r="XR25" s="21">
        <f t="shared" si="779"/>
        <v>0</v>
      </c>
      <c r="XS25" s="21"/>
      <c r="XT25" s="21">
        <f t="shared" si="841"/>
        <v>0</v>
      </c>
      <c r="XU25" s="21"/>
      <c r="XV25" s="21">
        <f t="shared" si="841"/>
        <v>0</v>
      </c>
      <c r="XW25" s="21"/>
      <c r="XX25" s="21">
        <f t="shared" si="841"/>
        <v>0</v>
      </c>
      <c r="XY25" s="21"/>
      <c r="XZ25" s="21">
        <f t="shared" si="841"/>
        <v>0</v>
      </c>
      <c r="YA25" s="21"/>
      <c r="YB25" s="21">
        <f t="shared" si="780"/>
        <v>0</v>
      </c>
      <c r="YC25" s="21"/>
      <c r="YD25" s="21">
        <f t="shared" si="781"/>
        <v>0</v>
      </c>
      <c r="YE25" s="21"/>
      <c r="YF25" s="21">
        <f t="shared" si="782"/>
        <v>0</v>
      </c>
      <c r="YG25" s="21"/>
      <c r="YH25" s="21">
        <f t="shared" si="783"/>
        <v>0</v>
      </c>
      <c r="YI25" s="21"/>
      <c r="YJ25" s="21">
        <f t="shared" si="784"/>
        <v>0</v>
      </c>
      <c r="YK25" s="21"/>
      <c r="YL25" s="21">
        <f t="shared" si="785"/>
        <v>0</v>
      </c>
      <c r="YM25" s="21"/>
      <c r="YN25" s="21">
        <f t="shared" si="786"/>
        <v>0</v>
      </c>
      <c r="YO25" s="21"/>
      <c r="YP25" s="21">
        <f t="shared" si="787"/>
        <v>0</v>
      </c>
      <c r="YQ25" s="21"/>
      <c r="YR25" s="21">
        <f t="shared" si="788"/>
        <v>0</v>
      </c>
      <c r="YS25" s="21"/>
      <c r="YT25" s="21">
        <f t="shared" si="789"/>
        <v>0</v>
      </c>
      <c r="YU25" s="21"/>
      <c r="YV25" s="21">
        <f t="shared" si="790"/>
        <v>0</v>
      </c>
      <c r="YW25" s="21"/>
      <c r="YX25" s="21">
        <f t="shared" si="791"/>
        <v>0</v>
      </c>
      <c r="YY25" s="21"/>
      <c r="YZ25" s="21">
        <f t="shared" si="776"/>
        <v>0</v>
      </c>
      <c r="ZA25" s="21"/>
      <c r="ZB25" s="21">
        <f t="shared" si="792"/>
        <v>0</v>
      </c>
      <c r="ZC25" s="21"/>
      <c r="ZD25" s="21">
        <f t="shared" si="793"/>
        <v>0</v>
      </c>
      <c r="ZE25" s="21"/>
      <c r="ZF25" s="21">
        <f t="shared" si="794"/>
        <v>0</v>
      </c>
      <c r="ZG25" s="21"/>
      <c r="ZH25" s="21">
        <f t="shared" si="795"/>
        <v>0</v>
      </c>
      <c r="ZI25" s="21"/>
      <c r="ZJ25" s="21">
        <f t="shared" si="796"/>
        <v>0</v>
      </c>
      <c r="ZK25" s="21"/>
      <c r="ZL25" s="21">
        <f t="shared" si="797"/>
        <v>0</v>
      </c>
      <c r="ZM25" s="21"/>
      <c r="ZN25" s="21">
        <f t="shared" si="798"/>
        <v>0</v>
      </c>
      <c r="ZO25" s="21"/>
      <c r="ZP25" s="21">
        <f t="shared" si="799"/>
        <v>0</v>
      </c>
      <c r="ZQ25" s="21"/>
      <c r="ZR25" s="21">
        <f t="shared" si="800"/>
        <v>0</v>
      </c>
      <c r="ZS25" s="21"/>
      <c r="ZT25" s="21">
        <f t="shared" si="776"/>
        <v>0</v>
      </c>
      <c r="ZU25" s="21"/>
      <c r="ZV25" s="21">
        <f t="shared" si="801"/>
        <v>0</v>
      </c>
      <c r="ZW25" s="21"/>
      <c r="ZX25" s="21">
        <f t="shared" si="802"/>
        <v>0</v>
      </c>
      <c r="ZY25" s="21"/>
      <c r="ZZ25" s="21">
        <f t="shared" si="802"/>
        <v>0</v>
      </c>
      <c r="AAA25" s="21">
        <v>3</v>
      </c>
      <c r="AAB25" s="21">
        <f t="shared" si="803"/>
        <v>0</v>
      </c>
      <c r="AAC25" s="21">
        <v>25</v>
      </c>
      <c r="AAD25" s="21">
        <f t="shared" si="803"/>
        <v>0</v>
      </c>
      <c r="AAE25" s="21">
        <v>29</v>
      </c>
      <c r="AAF25" s="21">
        <f t="shared" si="804"/>
        <v>0</v>
      </c>
      <c r="AAG25" s="21">
        <v>30</v>
      </c>
      <c r="AAH25" s="21">
        <f t="shared" si="804"/>
        <v>0</v>
      </c>
      <c r="AAI25" s="21">
        <v>34</v>
      </c>
      <c r="AAJ25" s="21">
        <f t="shared" si="805"/>
        <v>0</v>
      </c>
      <c r="AAK25" s="21">
        <v>30</v>
      </c>
      <c r="AAL25" s="21">
        <f t="shared" si="805"/>
        <v>0</v>
      </c>
      <c r="AAM25" s="21">
        <v>33</v>
      </c>
      <c r="AAN25" s="21">
        <f t="shared" si="806"/>
        <v>0</v>
      </c>
      <c r="AAO25" s="21">
        <v>31</v>
      </c>
      <c r="AAP25" s="21">
        <f t="shared" si="806"/>
        <v>0</v>
      </c>
      <c r="AAQ25" s="21">
        <v>31</v>
      </c>
      <c r="AAR25" s="21">
        <f t="shared" si="807"/>
        <v>0</v>
      </c>
      <c r="AAS25" s="21">
        <v>7</v>
      </c>
      <c r="AAT25" s="21">
        <f t="shared" si="807"/>
        <v>0</v>
      </c>
      <c r="AAU25" s="21"/>
      <c r="AAV25" s="21">
        <f t="shared" si="808"/>
        <v>0</v>
      </c>
      <c r="AAW25" s="21"/>
      <c r="AAX25" s="21">
        <f t="shared" si="808"/>
        <v>0</v>
      </c>
      <c r="AAY25" s="21"/>
      <c r="AAZ25" s="21">
        <f t="shared" si="809"/>
        <v>0</v>
      </c>
      <c r="ABA25" s="21"/>
      <c r="ABB25" s="21">
        <f t="shared" si="809"/>
        <v>0</v>
      </c>
      <c r="ABC25" s="21"/>
      <c r="ABD25" s="21">
        <f t="shared" si="810"/>
        <v>0</v>
      </c>
      <c r="ABE25" s="21"/>
      <c r="ABF25" s="21">
        <f t="shared" si="810"/>
        <v>0</v>
      </c>
      <c r="ABG25" s="21"/>
      <c r="ABH25" s="21">
        <f t="shared" si="811"/>
        <v>0</v>
      </c>
      <c r="ABI25" s="21"/>
      <c r="ABJ25" s="21">
        <f t="shared" si="811"/>
        <v>0</v>
      </c>
      <c r="ABK25" s="21"/>
      <c r="ABL25" s="21">
        <f t="shared" si="812"/>
        <v>0</v>
      </c>
      <c r="ABM25" s="21"/>
      <c r="ABN25" s="21">
        <f t="shared" si="812"/>
        <v>0</v>
      </c>
      <c r="ABO25" s="21"/>
      <c r="ABP25" s="21">
        <f t="shared" si="813"/>
        <v>0</v>
      </c>
      <c r="ABQ25" s="21"/>
      <c r="ABR25" s="21">
        <f t="shared" si="813"/>
        <v>0</v>
      </c>
      <c r="ABS25" s="21"/>
      <c r="ABT25" s="21">
        <f t="shared" si="814"/>
        <v>0</v>
      </c>
      <c r="ABU25" s="21"/>
      <c r="ABV25" s="21">
        <f t="shared" si="814"/>
        <v>0</v>
      </c>
      <c r="ABW25" s="21"/>
      <c r="ABX25" s="21">
        <f t="shared" si="815"/>
        <v>0</v>
      </c>
      <c r="ABY25" s="21"/>
      <c r="ABZ25" s="21">
        <f t="shared" si="815"/>
        <v>0</v>
      </c>
      <c r="ACA25" s="21"/>
      <c r="ACB25" s="21">
        <f t="shared" si="816"/>
        <v>0</v>
      </c>
      <c r="ACC25" s="21"/>
      <c r="ACD25" s="21">
        <f t="shared" si="816"/>
        <v>0</v>
      </c>
      <c r="ACE25" s="21"/>
      <c r="ACF25" s="21">
        <f t="shared" si="817"/>
        <v>0</v>
      </c>
      <c r="ACG25" s="21"/>
      <c r="ACH25" s="21">
        <f t="shared" si="817"/>
        <v>0</v>
      </c>
      <c r="ACI25" s="21"/>
      <c r="ACJ25" s="21">
        <f t="shared" si="818"/>
        <v>0</v>
      </c>
      <c r="ACK25" s="21"/>
      <c r="ACL25" s="21">
        <f t="shared" si="818"/>
        <v>0</v>
      </c>
      <c r="ACM25" s="21"/>
      <c r="ACN25" s="21">
        <f t="shared" si="819"/>
        <v>0</v>
      </c>
      <c r="ACO25" s="21"/>
      <c r="ACP25" s="21">
        <f t="shared" si="819"/>
        <v>0</v>
      </c>
      <c r="ACQ25" s="21"/>
      <c r="ACR25" s="21">
        <f t="shared" si="820"/>
        <v>0</v>
      </c>
      <c r="ACS25" s="21"/>
      <c r="ACT25" s="21">
        <f t="shared" si="820"/>
        <v>0</v>
      </c>
      <c r="ACU25" s="21"/>
      <c r="ACV25" s="21">
        <f t="shared" si="821"/>
        <v>0</v>
      </c>
      <c r="ACW25" s="21"/>
      <c r="ACX25" s="21">
        <f t="shared" si="821"/>
        <v>0</v>
      </c>
      <c r="ACY25" s="21"/>
      <c r="ACZ25" s="21">
        <f t="shared" si="822"/>
        <v>0</v>
      </c>
      <c r="ADA25" s="21"/>
      <c r="ADB25" s="21">
        <f t="shared" si="822"/>
        <v>0</v>
      </c>
      <c r="ADC25" s="21"/>
      <c r="ADD25" s="21">
        <f t="shared" si="823"/>
        <v>0</v>
      </c>
      <c r="ADE25" s="21"/>
      <c r="ADF25" s="21">
        <f t="shared" si="823"/>
        <v>0</v>
      </c>
      <c r="ADG25" s="21"/>
      <c r="ADH25" s="21">
        <f t="shared" si="824"/>
        <v>0</v>
      </c>
      <c r="ADI25" s="21"/>
      <c r="ADJ25" s="21">
        <f t="shared" si="824"/>
        <v>0</v>
      </c>
      <c r="ADK25" s="21"/>
      <c r="ADL25" s="21">
        <f t="shared" si="825"/>
        <v>0</v>
      </c>
      <c r="ADM25" s="21"/>
      <c r="ADN25" s="21">
        <f t="shared" si="825"/>
        <v>0</v>
      </c>
      <c r="ADO25" s="21"/>
      <c r="ADP25" s="21">
        <f t="shared" si="825"/>
        <v>0</v>
      </c>
      <c r="ADQ25" s="21"/>
      <c r="ADR25" s="21">
        <f t="shared" si="825"/>
        <v>0</v>
      </c>
      <c r="ADS25" s="21"/>
      <c r="ADT25" s="21">
        <f t="shared" si="825"/>
        <v>0</v>
      </c>
      <c r="ADU25" s="21"/>
      <c r="ADV25" s="21">
        <f t="shared" si="826"/>
        <v>0</v>
      </c>
      <c r="ADW25" s="21"/>
      <c r="ADX25" s="21">
        <f t="shared" si="826"/>
        <v>0</v>
      </c>
      <c r="ADY25" s="21"/>
      <c r="ADZ25" s="21">
        <f t="shared" si="826"/>
        <v>0</v>
      </c>
      <c r="AEA25" s="21"/>
      <c r="AEB25" s="21">
        <f t="shared" si="826"/>
        <v>0</v>
      </c>
      <c r="AEC25" s="21"/>
      <c r="AED25" s="21">
        <f t="shared" si="827"/>
        <v>0</v>
      </c>
      <c r="AEE25" s="21"/>
      <c r="AEF25" s="21">
        <f t="shared" si="827"/>
        <v>0</v>
      </c>
      <c r="AEG25" s="21"/>
      <c r="AEH25" s="21">
        <f t="shared" si="827"/>
        <v>0</v>
      </c>
      <c r="AEI25" s="21"/>
      <c r="AEJ25" s="21">
        <f t="shared" si="827"/>
        <v>0</v>
      </c>
      <c r="AEK25" s="21"/>
      <c r="AEL25" s="21">
        <f t="shared" si="827"/>
        <v>0</v>
      </c>
      <c r="AEM25" s="21"/>
      <c r="AEN25" s="21">
        <f t="shared" si="828"/>
        <v>0</v>
      </c>
      <c r="AEO25" s="21"/>
      <c r="AEP25" s="21">
        <f t="shared" si="828"/>
        <v>0</v>
      </c>
      <c r="AEQ25" s="21"/>
      <c r="AER25" s="21">
        <f t="shared" si="828"/>
        <v>0</v>
      </c>
      <c r="AES25" s="21"/>
      <c r="AET25" s="21">
        <f t="shared" si="828"/>
        <v>0</v>
      </c>
      <c r="AEU25" s="21"/>
      <c r="AEV25" s="21">
        <f t="shared" si="829"/>
        <v>0</v>
      </c>
      <c r="AEW25" s="21"/>
      <c r="AEX25" s="21">
        <f t="shared" si="829"/>
        <v>0</v>
      </c>
      <c r="AEY25" s="21"/>
      <c r="AEZ25" s="21">
        <f t="shared" si="829"/>
        <v>0</v>
      </c>
      <c r="AFA25" s="21"/>
      <c r="AFB25" s="21">
        <f t="shared" si="829"/>
        <v>0</v>
      </c>
      <c r="AFC25" s="21"/>
      <c r="AFD25" s="21">
        <f t="shared" si="829"/>
        <v>0</v>
      </c>
      <c r="AFE25" s="21"/>
      <c r="AFF25" s="21">
        <f t="shared" si="830"/>
        <v>0</v>
      </c>
      <c r="AFG25" s="21"/>
      <c r="AFH25" s="21">
        <f t="shared" si="830"/>
        <v>0</v>
      </c>
      <c r="AFI25" s="21"/>
      <c r="AFJ25" s="21">
        <f t="shared" si="830"/>
        <v>0</v>
      </c>
      <c r="AFK25" s="21"/>
      <c r="AFL25" s="21">
        <f t="shared" si="830"/>
        <v>0</v>
      </c>
      <c r="AFM25" s="21"/>
      <c r="AFN25" s="21">
        <f t="shared" si="831"/>
        <v>0</v>
      </c>
      <c r="AFO25" s="21"/>
      <c r="AFP25" s="21">
        <f t="shared" si="831"/>
        <v>0</v>
      </c>
      <c r="AFQ25" s="21"/>
      <c r="AFR25" s="21">
        <f t="shared" si="831"/>
        <v>0</v>
      </c>
      <c r="AFS25" s="21"/>
      <c r="AFT25" s="21">
        <f t="shared" si="831"/>
        <v>0</v>
      </c>
      <c r="AFU25" s="21"/>
      <c r="AFV25" s="21">
        <f t="shared" si="831"/>
        <v>0</v>
      </c>
      <c r="AFW25" s="21"/>
      <c r="AFX25" s="21">
        <f t="shared" si="832"/>
        <v>0</v>
      </c>
      <c r="AFY25" s="21"/>
      <c r="AFZ25" s="21">
        <f t="shared" si="832"/>
        <v>0</v>
      </c>
      <c r="AGA25" s="21"/>
      <c r="AGB25" s="21">
        <f t="shared" si="832"/>
        <v>0</v>
      </c>
      <c r="AGC25" s="21"/>
      <c r="AGD25" s="21">
        <f t="shared" si="832"/>
        <v>0</v>
      </c>
      <c r="AGE25" s="21"/>
      <c r="AGF25" s="21">
        <f t="shared" si="833"/>
        <v>0</v>
      </c>
      <c r="AGG25" s="21"/>
      <c r="AGH25" s="21">
        <f t="shared" si="833"/>
        <v>0</v>
      </c>
      <c r="AGI25" s="21"/>
      <c r="AGJ25" s="21">
        <f t="shared" si="833"/>
        <v>0</v>
      </c>
      <c r="AGK25" s="21"/>
      <c r="AGL25" s="21">
        <f t="shared" si="833"/>
        <v>0</v>
      </c>
      <c r="AGM25" s="21"/>
      <c r="AGN25" s="21">
        <f t="shared" si="833"/>
        <v>0</v>
      </c>
      <c r="AGO25" s="21"/>
      <c r="AGP25" s="21">
        <f t="shared" si="834"/>
        <v>0</v>
      </c>
      <c r="AGQ25" s="21"/>
      <c r="AGR25" s="21">
        <f t="shared" si="834"/>
        <v>0</v>
      </c>
      <c r="AGS25" s="21"/>
      <c r="AGT25" s="21">
        <f t="shared" si="834"/>
        <v>0</v>
      </c>
      <c r="AGU25" s="21"/>
      <c r="AGV25" s="21">
        <f t="shared" si="834"/>
        <v>0</v>
      </c>
      <c r="AGW25" s="21"/>
      <c r="AGX25" s="21">
        <f t="shared" si="835"/>
        <v>0</v>
      </c>
      <c r="AGY25" s="21"/>
      <c r="AGZ25" s="21">
        <f t="shared" si="835"/>
        <v>0</v>
      </c>
      <c r="AHA25" s="21"/>
      <c r="AHB25" s="21">
        <f t="shared" si="835"/>
        <v>0</v>
      </c>
      <c r="AHC25" s="21"/>
      <c r="AHD25" s="21">
        <f t="shared" si="835"/>
        <v>0</v>
      </c>
      <c r="AHE25" s="21"/>
      <c r="AHF25" s="21">
        <f t="shared" si="835"/>
        <v>0</v>
      </c>
      <c r="AHG25" s="21"/>
      <c r="AHH25" s="21">
        <f t="shared" si="836"/>
        <v>0</v>
      </c>
      <c r="AHI25" s="21"/>
      <c r="AHJ25" s="21">
        <f t="shared" si="836"/>
        <v>0</v>
      </c>
      <c r="AHK25" s="21"/>
      <c r="AHL25" s="21">
        <f t="shared" si="836"/>
        <v>0</v>
      </c>
      <c r="AHM25" s="21"/>
      <c r="AHN25" s="21">
        <f t="shared" si="836"/>
        <v>0</v>
      </c>
      <c r="AHO25" s="21"/>
      <c r="AHP25" s="21">
        <f t="shared" si="837"/>
        <v>0</v>
      </c>
      <c r="AHQ25" s="21"/>
      <c r="AHR25" s="21">
        <f t="shared" si="837"/>
        <v>0</v>
      </c>
      <c r="AHS25" s="21"/>
      <c r="AHT25" s="21">
        <f t="shared" si="837"/>
        <v>0</v>
      </c>
      <c r="AHU25" s="21"/>
      <c r="AHV25" s="21">
        <f t="shared" si="837"/>
        <v>0</v>
      </c>
      <c r="AHW25" s="21"/>
      <c r="AHX25" s="21">
        <f t="shared" si="837"/>
        <v>0</v>
      </c>
      <c r="AHY25" s="21"/>
      <c r="AHZ25" s="21">
        <f t="shared" si="838"/>
        <v>0</v>
      </c>
      <c r="AIA25" s="21"/>
      <c r="AIB25" s="21">
        <f t="shared" si="838"/>
        <v>0</v>
      </c>
      <c r="AIC25" s="21"/>
      <c r="AID25" s="21">
        <f t="shared" si="838"/>
        <v>0</v>
      </c>
      <c r="AIE25" s="21"/>
      <c r="AIF25" s="21">
        <f t="shared" si="838"/>
        <v>0</v>
      </c>
      <c r="AIG25" s="21"/>
      <c r="AIH25" s="21">
        <f t="shared" si="839"/>
        <v>0</v>
      </c>
      <c r="AII25" s="21"/>
      <c r="AIJ25" s="21">
        <f t="shared" si="839"/>
        <v>0</v>
      </c>
      <c r="AIK25" s="21"/>
      <c r="AIL25" s="21">
        <f t="shared" si="839"/>
        <v>0</v>
      </c>
      <c r="AIM25" s="21"/>
      <c r="AIN25" s="21">
        <f t="shared" si="839"/>
        <v>0</v>
      </c>
      <c r="AIO25" s="21"/>
      <c r="AIP25" s="21">
        <f t="shared" si="839"/>
        <v>0</v>
      </c>
      <c r="AIQ25" s="21"/>
      <c r="AIR25" s="21">
        <f t="shared" si="840"/>
        <v>0</v>
      </c>
      <c r="AIS25" s="21"/>
      <c r="AIT25" s="21">
        <f t="shared" si="840"/>
        <v>0</v>
      </c>
      <c r="AIU25" s="21"/>
      <c r="AIV25" s="21">
        <f t="shared" si="840"/>
        <v>0</v>
      </c>
      <c r="AIW25" s="21"/>
      <c r="AIX25" s="21">
        <f t="shared" si="840"/>
        <v>0</v>
      </c>
      <c r="AIY25" s="21"/>
      <c r="AIZ25" s="21">
        <f t="shared" si="776"/>
        <v>0</v>
      </c>
      <c r="AJA25" s="21"/>
    </row>
    <row r="26" spans="2:937" ht="15" x14ac:dyDescent="0.25">
      <c r="B26" s="31">
        <v>21</v>
      </c>
      <c r="C26" s="192" t="s">
        <v>208</v>
      </c>
      <c r="D26" s="67" t="s">
        <v>73</v>
      </c>
      <c r="E26" s="194" t="s">
        <v>418</v>
      </c>
      <c r="F26" s="194" t="str">
        <f>_xlfn.XLOOKUP(D26,'WTG PH-III'!$D$5:$D$198,'WTG PH-III'!$B$5:$B$198,0,0,1)</f>
        <v>PSS-11</v>
      </c>
      <c r="G26" s="22" t="s">
        <v>537</v>
      </c>
      <c r="H26" s="22" t="s">
        <v>551</v>
      </c>
      <c r="I26" s="61">
        <v>9</v>
      </c>
      <c r="J26" s="21">
        <f>199+114</f>
        <v>313</v>
      </c>
      <c r="K26" s="21">
        <f t="shared" si="517"/>
        <v>313.00000000000006</v>
      </c>
      <c r="L26" s="21">
        <f t="shared" si="518"/>
        <v>313</v>
      </c>
      <c r="M26" s="21">
        <f t="shared" si="519"/>
        <v>0</v>
      </c>
      <c r="N26" s="95">
        <f>VLOOKUP(D26,'WTG PH-III'!$D$5:$U$198,17,0)</f>
        <v>45750</v>
      </c>
      <c r="O26" s="95">
        <f>VLOOKUP(D26,'WTG PH-III'!$D$5:$U$198,18,0)</f>
        <v>45759</v>
      </c>
      <c r="P26" s="21">
        <f t="shared" si="520"/>
        <v>0</v>
      </c>
      <c r="Q26" s="21"/>
      <c r="R26" s="21">
        <f t="shared" si="521"/>
        <v>0</v>
      </c>
      <c r="S26" s="21"/>
      <c r="T26" s="21">
        <f t="shared" si="522"/>
        <v>0</v>
      </c>
      <c r="U26" s="21"/>
      <c r="V26" s="21">
        <f t="shared" si="523"/>
        <v>0</v>
      </c>
      <c r="W26" s="21"/>
      <c r="X26" s="21">
        <f t="shared" si="524"/>
        <v>0</v>
      </c>
      <c r="Y26" s="21"/>
      <c r="Z26" s="21">
        <f t="shared" si="525"/>
        <v>0</v>
      </c>
      <c r="AA26" s="21"/>
      <c r="AB26" s="21">
        <f t="shared" si="526"/>
        <v>0</v>
      </c>
      <c r="AC26" s="21"/>
      <c r="AD26" s="21">
        <f t="shared" si="527"/>
        <v>0</v>
      </c>
      <c r="AE26" s="21"/>
      <c r="AF26" s="21">
        <f t="shared" si="528"/>
        <v>0</v>
      </c>
      <c r="AG26" s="21"/>
      <c r="AH26" s="21">
        <f t="shared" si="529"/>
        <v>0</v>
      </c>
      <c r="AI26" s="21"/>
      <c r="AJ26" s="21">
        <f t="shared" si="530"/>
        <v>0</v>
      </c>
      <c r="AK26" s="21"/>
      <c r="AL26" s="21">
        <f t="shared" si="531"/>
        <v>0</v>
      </c>
      <c r="AM26" s="21"/>
      <c r="AN26" s="21">
        <f t="shared" si="532"/>
        <v>0</v>
      </c>
      <c r="AO26" s="21"/>
      <c r="AP26" s="21">
        <f t="shared" si="533"/>
        <v>0</v>
      </c>
      <c r="AQ26" s="21"/>
      <c r="AR26" s="21">
        <f t="shared" si="534"/>
        <v>0</v>
      </c>
      <c r="AS26" s="21"/>
      <c r="AT26" s="21">
        <f t="shared" si="535"/>
        <v>0</v>
      </c>
      <c r="AU26" s="21"/>
      <c r="AV26" s="21">
        <f t="shared" si="536"/>
        <v>0</v>
      </c>
      <c r="AW26" s="21"/>
      <c r="AX26" s="21">
        <f t="shared" si="537"/>
        <v>0</v>
      </c>
      <c r="AY26" s="21"/>
      <c r="AZ26" s="21">
        <f t="shared" si="538"/>
        <v>0</v>
      </c>
      <c r="BA26" s="21"/>
      <c r="BB26" s="21">
        <f t="shared" si="539"/>
        <v>0</v>
      </c>
      <c r="BC26" s="21"/>
      <c r="BD26" s="21">
        <f t="shared" si="540"/>
        <v>0</v>
      </c>
      <c r="BE26" s="21"/>
      <c r="BF26" s="21">
        <f t="shared" si="541"/>
        <v>0</v>
      </c>
      <c r="BG26" s="21"/>
      <c r="BH26" s="21">
        <f t="shared" si="542"/>
        <v>0</v>
      </c>
      <c r="BI26" s="21"/>
      <c r="BJ26" s="21">
        <f t="shared" si="543"/>
        <v>0</v>
      </c>
      <c r="BK26" s="21"/>
      <c r="BL26" s="21">
        <f t="shared" si="544"/>
        <v>0</v>
      </c>
      <c r="BM26" s="21"/>
      <c r="BN26" s="21">
        <f t="shared" si="545"/>
        <v>0</v>
      </c>
      <c r="BO26" s="21"/>
      <c r="BP26" s="21">
        <f t="shared" si="546"/>
        <v>0</v>
      </c>
      <c r="BQ26" s="21"/>
      <c r="BR26" s="21">
        <f t="shared" si="547"/>
        <v>0</v>
      </c>
      <c r="BS26" s="21"/>
      <c r="BT26" s="21">
        <f t="shared" si="548"/>
        <v>0</v>
      </c>
      <c r="BU26" s="21"/>
      <c r="BV26" s="21">
        <f t="shared" si="549"/>
        <v>0</v>
      </c>
      <c r="BW26" s="21"/>
      <c r="BX26" s="21">
        <f t="shared" si="550"/>
        <v>0</v>
      </c>
      <c r="BY26" s="21"/>
      <c r="BZ26" s="21">
        <f t="shared" si="551"/>
        <v>0</v>
      </c>
      <c r="CA26" s="21"/>
      <c r="CB26" s="21">
        <f t="shared" si="552"/>
        <v>0</v>
      </c>
      <c r="CC26" s="21"/>
      <c r="CD26" s="21">
        <f t="shared" si="553"/>
        <v>0</v>
      </c>
      <c r="CE26" s="21"/>
      <c r="CF26" s="21">
        <f t="shared" si="554"/>
        <v>0</v>
      </c>
      <c r="CG26" s="21"/>
      <c r="CH26" s="21">
        <f t="shared" si="555"/>
        <v>0</v>
      </c>
      <c r="CI26" s="21"/>
      <c r="CJ26" s="21">
        <f t="shared" si="556"/>
        <v>0</v>
      </c>
      <c r="CK26" s="21"/>
      <c r="CL26" s="21">
        <f t="shared" si="557"/>
        <v>0</v>
      </c>
      <c r="CM26" s="21"/>
      <c r="CN26" s="21">
        <f t="shared" si="558"/>
        <v>0</v>
      </c>
      <c r="CO26" s="21"/>
      <c r="CP26" s="21">
        <f t="shared" si="559"/>
        <v>0</v>
      </c>
      <c r="CQ26" s="21"/>
      <c r="CR26" s="21">
        <f t="shared" si="560"/>
        <v>0</v>
      </c>
      <c r="CS26" s="21"/>
      <c r="CT26" s="21">
        <f t="shared" si="561"/>
        <v>0</v>
      </c>
      <c r="CU26" s="21"/>
      <c r="CV26" s="21">
        <f t="shared" si="562"/>
        <v>0</v>
      </c>
      <c r="CW26" s="21"/>
      <c r="CX26" s="21">
        <f t="shared" si="563"/>
        <v>0</v>
      </c>
      <c r="CY26" s="21"/>
      <c r="CZ26" s="21">
        <f t="shared" si="564"/>
        <v>0</v>
      </c>
      <c r="DA26" s="21"/>
      <c r="DB26" s="21">
        <f t="shared" si="565"/>
        <v>0</v>
      </c>
      <c r="DC26" s="21"/>
      <c r="DD26" s="21">
        <f t="shared" si="566"/>
        <v>0</v>
      </c>
      <c r="DE26" s="21"/>
      <c r="DF26" s="21">
        <f t="shared" si="567"/>
        <v>0</v>
      </c>
      <c r="DG26" s="21"/>
      <c r="DH26" s="21">
        <f t="shared" si="568"/>
        <v>0</v>
      </c>
      <c r="DI26" s="21"/>
      <c r="DJ26" s="21">
        <f t="shared" si="569"/>
        <v>0</v>
      </c>
      <c r="DK26" s="21"/>
      <c r="DL26" s="21">
        <f t="shared" si="570"/>
        <v>0</v>
      </c>
      <c r="DM26" s="21"/>
      <c r="DN26" s="21">
        <f t="shared" si="571"/>
        <v>0</v>
      </c>
      <c r="DO26" s="21"/>
      <c r="DP26" s="21">
        <f t="shared" si="572"/>
        <v>0</v>
      </c>
      <c r="DQ26" s="21"/>
      <c r="DR26" s="21">
        <f t="shared" si="573"/>
        <v>0</v>
      </c>
      <c r="DS26" s="21"/>
      <c r="DT26" s="21">
        <f t="shared" si="574"/>
        <v>0</v>
      </c>
      <c r="DU26" s="21"/>
      <c r="DV26" s="21">
        <f t="shared" si="575"/>
        <v>0</v>
      </c>
      <c r="DW26" s="21"/>
      <c r="DX26" s="21">
        <f t="shared" si="576"/>
        <v>0</v>
      </c>
      <c r="DY26" s="21"/>
      <c r="DZ26" s="21">
        <f t="shared" si="577"/>
        <v>0</v>
      </c>
      <c r="EA26" s="21"/>
      <c r="EB26" s="21">
        <f t="shared" si="578"/>
        <v>0</v>
      </c>
      <c r="EC26" s="21"/>
      <c r="ED26" s="21">
        <f t="shared" si="579"/>
        <v>0</v>
      </c>
      <c r="EE26" s="21"/>
      <c r="EF26" s="21">
        <f t="shared" si="580"/>
        <v>0</v>
      </c>
      <c r="EG26" s="21"/>
      <c r="EH26" s="21">
        <f t="shared" si="581"/>
        <v>0</v>
      </c>
      <c r="EI26" s="21"/>
      <c r="EJ26" s="21">
        <f t="shared" si="582"/>
        <v>0</v>
      </c>
      <c r="EK26" s="21"/>
      <c r="EL26" s="21">
        <f t="shared" si="583"/>
        <v>0</v>
      </c>
      <c r="EM26" s="21"/>
      <c r="EN26" s="21">
        <f t="shared" si="584"/>
        <v>0</v>
      </c>
      <c r="EO26" s="21"/>
      <c r="EP26" s="21">
        <f t="shared" si="585"/>
        <v>0</v>
      </c>
      <c r="EQ26" s="21"/>
      <c r="ER26" s="21">
        <f t="shared" si="586"/>
        <v>0</v>
      </c>
      <c r="ES26" s="21"/>
      <c r="ET26" s="21">
        <f t="shared" si="587"/>
        <v>0</v>
      </c>
      <c r="EU26" s="21"/>
      <c r="EV26" s="21">
        <f t="shared" si="588"/>
        <v>0</v>
      </c>
      <c r="EW26" s="21"/>
      <c r="EX26" s="21">
        <f t="shared" si="589"/>
        <v>0</v>
      </c>
      <c r="EY26" s="21"/>
      <c r="EZ26" s="21">
        <f t="shared" si="590"/>
        <v>0</v>
      </c>
      <c r="FA26" s="21"/>
      <c r="FB26" s="21">
        <f t="shared" si="591"/>
        <v>0</v>
      </c>
      <c r="FC26" s="21"/>
      <c r="FD26" s="21">
        <f t="shared" si="592"/>
        <v>0</v>
      </c>
      <c r="FE26" s="21"/>
      <c r="FF26" s="21">
        <f t="shared" si="593"/>
        <v>0</v>
      </c>
      <c r="FG26" s="21"/>
      <c r="FH26" s="21">
        <f t="shared" si="594"/>
        <v>0</v>
      </c>
      <c r="FI26" s="21"/>
      <c r="FJ26" s="21">
        <f t="shared" si="595"/>
        <v>0</v>
      </c>
      <c r="FK26" s="21"/>
      <c r="FL26" s="21">
        <f t="shared" si="596"/>
        <v>0</v>
      </c>
      <c r="FM26" s="21"/>
      <c r="FN26" s="21">
        <f t="shared" si="597"/>
        <v>0</v>
      </c>
      <c r="FO26" s="21"/>
      <c r="FP26" s="21">
        <f t="shared" si="598"/>
        <v>0</v>
      </c>
      <c r="FQ26" s="21"/>
      <c r="FR26" s="21">
        <f t="shared" si="599"/>
        <v>0</v>
      </c>
      <c r="FS26" s="21"/>
      <c r="FT26" s="21">
        <f t="shared" si="600"/>
        <v>0</v>
      </c>
      <c r="FU26" s="21"/>
      <c r="FV26" s="21">
        <f t="shared" si="601"/>
        <v>0</v>
      </c>
      <c r="FW26" s="21"/>
      <c r="FX26" s="21">
        <f t="shared" si="602"/>
        <v>0</v>
      </c>
      <c r="FY26" s="21"/>
      <c r="FZ26" s="21">
        <f t="shared" si="603"/>
        <v>0</v>
      </c>
      <c r="GA26" s="21"/>
      <c r="GB26" s="21">
        <f t="shared" si="604"/>
        <v>0</v>
      </c>
      <c r="GC26" s="21"/>
      <c r="GD26" s="21">
        <f t="shared" si="605"/>
        <v>0</v>
      </c>
      <c r="GE26" s="21"/>
      <c r="GF26" s="21">
        <f t="shared" si="606"/>
        <v>0</v>
      </c>
      <c r="GG26" s="21"/>
      <c r="GH26" s="21">
        <f t="shared" si="607"/>
        <v>0</v>
      </c>
      <c r="GI26" s="21"/>
      <c r="GJ26" s="21">
        <f t="shared" si="608"/>
        <v>0</v>
      </c>
      <c r="GK26" s="21"/>
      <c r="GL26" s="21">
        <f t="shared" si="609"/>
        <v>0</v>
      </c>
      <c r="GM26" s="21"/>
      <c r="GN26" s="21">
        <f t="shared" si="610"/>
        <v>0</v>
      </c>
      <c r="GO26" s="21"/>
      <c r="GP26" s="21">
        <f t="shared" si="611"/>
        <v>0</v>
      </c>
      <c r="GQ26" s="21"/>
      <c r="GR26" s="21">
        <f t="shared" si="612"/>
        <v>0</v>
      </c>
      <c r="GS26" s="21"/>
      <c r="GT26" s="21">
        <f t="shared" si="613"/>
        <v>0</v>
      </c>
      <c r="GU26" s="21"/>
      <c r="GV26" s="21">
        <f t="shared" si="614"/>
        <v>0</v>
      </c>
      <c r="GW26" s="21"/>
      <c r="GX26" s="21">
        <f t="shared" si="615"/>
        <v>0</v>
      </c>
      <c r="GY26" s="21"/>
      <c r="GZ26" s="21">
        <f t="shared" si="616"/>
        <v>0</v>
      </c>
      <c r="HA26" s="21"/>
      <c r="HB26" s="21">
        <f t="shared" si="617"/>
        <v>0</v>
      </c>
      <c r="HC26" s="21"/>
      <c r="HD26" s="21">
        <f t="shared" si="618"/>
        <v>0</v>
      </c>
      <c r="HE26" s="21"/>
      <c r="HF26" s="21">
        <f t="shared" si="619"/>
        <v>0</v>
      </c>
      <c r="HG26" s="21"/>
      <c r="HH26" s="21">
        <f t="shared" si="620"/>
        <v>0</v>
      </c>
      <c r="HI26" s="21"/>
      <c r="HJ26" s="21">
        <f t="shared" si="621"/>
        <v>0</v>
      </c>
      <c r="HK26" s="21"/>
      <c r="HL26" s="21">
        <f t="shared" si="622"/>
        <v>0</v>
      </c>
      <c r="HM26" s="21"/>
      <c r="HN26" s="21">
        <f t="shared" si="623"/>
        <v>0</v>
      </c>
      <c r="HO26" s="21"/>
      <c r="HP26" s="21">
        <f t="shared" si="624"/>
        <v>0</v>
      </c>
      <c r="HQ26" s="21"/>
      <c r="HR26" s="21">
        <f t="shared" si="625"/>
        <v>0</v>
      </c>
      <c r="HS26" s="21"/>
      <c r="HT26" s="21">
        <f t="shared" si="626"/>
        <v>31.3</v>
      </c>
      <c r="HU26" s="21"/>
      <c r="HV26" s="21">
        <f t="shared" si="627"/>
        <v>31.3</v>
      </c>
      <c r="HW26" s="21"/>
      <c r="HX26" s="21">
        <f t="shared" si="628"/>
        <v>31.3</v>
      </c>
      <c r="HY26" s="21"/>
      <c r="HZ26" s="21">
        <f t="shared" si="629"/>
        <v>31.3</v>
      </c>
      <c r="IA26" s="21"/>
      <c r="IB26" s="21">
        <f t="shared" si="630"/>
        <v>31.3</v>
      </c>
      <c r="IC26" s="21"/>
      <c r="ID26" s="21">
        <f t="shared" si="631"/>
        <v>31.3</v>
      </c>
      <c r="IE26" s="21"/>
      <c r="IF26" s="21">
        <f t="shared" si="632"/>
        <v>31.3</v>
      </c>
      <c r="IG26" s="21"/>
      <c r="IH26" s="21">
        <f t="shared" si="633"/>
        <v>31.3</v>
      </c>
      <c r="II26" s="21"/>
      <c r="IJ26" s="21">
        <f t="shared" si="634"/>
        <v>31.3</v>
      </c>
      <c r="IK26" s="21"/>
      <c r="IL26" s="21">
        <f t="shared" si="635"/>
        <v>31.3</v>
      </c>
      <c r="IM26" s="21"/>
      <c r="IN26" s="21">
        <f t="shared" si="636"/>
        <v>0</v>
      </c>
      <c r="IO26" s="21"/>
      <c r="IP26" s="21">
        <f t="shared" si="637"/>
        <v>0</v>
      </c>
      <c r="IQ26" s="21"/>
      <c r="IR26" s="21">
        <f t="shared" si="638"/>
        <v>0</v>
      </c>
      <c r="IS26" s="21"/>
      <c r="IT26" s="21">
        <f t="shared" si="639"/>
        <v>0</v>
      </c>
      <c r="IU26" s="21"/>
      <c r="IV26" s="21">
        <f t="shared" si="640"/>
        <v>0</v>
      </c>
      <c r="IW26" s="21"/>
      <c r="IX26" s="21">
        <f t="shared" si="641"/>
        <v>0</v>
      </c>
      <c r="IY26" s="21"/>
      <c r="IZ26" s="21">
        <f t="shared" si="642"/>
        <v>0</v>
      </c>
      <c r="JA26" s="21"/>
      <c r="JB26" s="21">
        <f t="shared" si="643"/>
        <v>0</v>
      </c>
      <c r="JC26" s="21"/>
      <c r="JD26" s="21">
        <f t="shared" si="644"/>
        <v>0</v>
      </c>
      <c r="JE26" s="21"/>
      <c r="JF26" s="21">
        <f t="shared" si="645"/>
        <v>0</v>
      </c>
      <c r="JG26" s="21"/>
      <c r="JH26" s="21">
        <f t="shared" si="646"/>
        <v>0</v>
      </c>
      <c r="JI26" s="21"/>
      <c r="JJ26" s="21">
        <f t="shared" si="647"/>
        <v>0</v>
      </c>
      <c r="JK26" s="21"/>
      <c r="JL26" s="21">
        <f t="shared" si="648"/>
        <v>0</v>
      </c>
      <c r="JM26" s="21"/>
      <c r="JN26" s="21">
        <f t="shared" si="649"/>
        <v>0</v>
      </c>
      <c r="JO26" s="21"/>
      <c r="JP26" s="21">
        <f t="shared" si="650"/>
        <v>0</v>
      </c>
      <c r="JQ26" s="21"/>
      <c r="JR26" s="21">
        <f t="shared" si="651"/>
        <v>0</v>
      </c>
      <c r="JS26" s="21"/>
      <c r="JT26" s="21">
        <f t="shared" si="652"/>
        <v>0</v>
      </c>
      <c r="JU26" s="21"/>
      <c r="JV26" s="21">
        <f t="shared" si="653"/>
        <v>0</v>
      </c>
      <c r="JW26" s="21"/>
      <c r="JX26" s="21">
        <f t="shared" si="654"/>
        <v>0</v>
      </c>
      <c r="JY26" s="21"/>
      <c r="JZ26" s="21">
        <f t="shared" si="655"/>
        <v>0</v>
      </c>
      <c r="KA26" s="21"/>
      <c r="KB26" s="21">
        <f t="shared" si="656"/>
        <v>0</v>
      </c>
      <c r="KC26" s="21"/>
      <c r="KD26" s="21">
        <f t="shared" si="657"/>
        <v>0</v>
      </c>
      <c r="KE26" s="21"/>
      <c r="KF26" s="21">
        <f t="shared" si="658"/>
        <v>0</v>
      </c>
      <c r="KG26" s="21"/>
      <c r="KH26" s="21">
        <f t="shared" si="659"/>
        <v>0</v>
      </c>
      <c r="KI26" s="21"/>
      <c r="KJ26" s="21">
        <f t="shared" si="660"/>
        <v>0</v>
      </c>
      <c r="KK26" s="21"/>
      <c r="KL26" s="21">
        <f t="shared" si="661"/>
        <v>0</v>
      </c>
      <c r="KM26" s="21"/>
      <c r="KN26" s="21">
        <f t="shared" si="662"/>
        <v>0</v>
      </c>
      <c r="KO26" s="21"/>
      <c r="KP26" s="21">
        <f t="shared" si="663"/>
        <v>0</v>
      </c>
      <c r="KQ26" s="21"/>
      <c r="KR26" s="21">
        <f t="shared" si="664"/>
        <v>0</v>
      </c>
      <c r="KS26" s="21"/>
      <c r="KT26" s="21">
        <f t="shared" si="665"/>
        <v>0</v>
      </c>
      <c r="KU26" s="21"/>
      <c r="KV26" s="21">
        <f t="shared" si="666"/>
        <v>0</v>
      </c>
      <c r="KW26" s="21"/>
      <c r="KX26" s="21">
        <f t="shared" si="667"/>
        <v>0</v>
      </c>
      <c r="KY26" s="21"/>
      <c r="KZ26" s="21">
        <f t="shared" si="668"/>
        <v>0</v>
      </c>
      <c r="LA26" s="21"/>
      <c r="LB26" s="21">
        <f t="shared" si="669"/>
        <v>0</v>
      </c>
      <c r="LC26" s="21"/>
      <c r="LD26" s="21">
        <f t="shared" si="670"/>
        <v>0</v>
      </c>
      <c r="LE26" s="21"/>
      <c r="LF26" s="21">
        <f t="shared" si="671"/>
        <v>0</v>
      </c>
      <c r="LG26" s="21"/>
      <c r="LH26" s="21">
        <f t="shared" si="672"/>
        <v>0</v>
      </c>
      <c r="LI26" s="21"/>
      <c r="LJ26" s="21">
        <f t="shared" si="673"/>
        <v>0</v>
      </c>
      <c r="LK26" s="21"/>
      <c r="LL26" s="21">
        <f t="shared" si="674"/>
        <v>0</v>
      </c>
      <c r="LM26" s="21"/>
      <c r="LN26" s="21">
        <f t="shared" si="675"/>
        <v>0</v>
      </c>
      <c r="LO26" s="21"/>
      <c r="LP26" s="21">
        <f t="shared" si="676"/>
        <v>0</v>
      </c>
      <c r="LQ26" s="21"/>
      <c r="LR26" s="21">
        <f t="shared" si="677"/>
        <v>0</v>
      </c>
      <c r="LS26" s="21"/>
      <c r="LT26" s="21">
        <f t="shared" si="678"/>
        <v>0</v>
      </c>
      <c r="LU26" s="21"/>
      <c r="LV26" s="21">
        <f t="shared" si="679"/>
        <v>0</v>
      </c>
      <c r="LW26" s="21"/>
      <c r="LX26" s="21">
        <f t="shared" si="680"/>
        <v>0</v>
      </c>
      <c r="LY26" s="21">
        <v>12</v>
      </c>
      <c r="LZ26" s="21">
        <f t="shared" si="681"/>
        <v>0</v>
      </c>
      <c r="MA26" s="21">
        <v>15</v>
      </c>
      <c r="MB26" s="21">
        <f t="shared" si="682"/>
        <v>0</v>
      </c>
      <c r="MC26" s="21">
        <v>6</v>
      </c>
      <c r="MD26" s="21">
        <f t="shared" si="683"/>
        <v>0</v>
      </c>
      <c r="ME26" s="21">
        <v>25</v>
      </c>
      <c r="MF26" s="21">
        <f t="shared" si="684"/>
        <v>0</v>
      </c>
      <c r="MG26" s="21">
        <v>24</v>
      </c>
      <c r="MH26" s="21">
        <f t="shared" si="685"/>
        <v>0</v>
      </c>
      <c r="MI26" s="21"/>
      <c r="MJ26" s="21">
        <f t="shared" si="686"/>
        <v>0</v>
      </c>
      <c r="MK26" s="21">
        <v>23</v>
      </c>
      <c r="ML26" s="21">
        <f t="shared" si="687"/>
        <v>0</v>
      </c>
      <c r="MM26" s="21">
        <v>11</v>
      </c>
      <c r="MN26" s="21">
        <f t="shared" si="688"/>
        <v>0</v>
      </c>
      <c r="MO26" s="21"/>
      <c r="MP26" s="21">
        <f t="shared" si="689"/>
        <v>0</v>
      </c>
      <c r="MQ26" s="21"/>
      <c r="MR26" s="21">
        <f t="shared" si="690"/>
        <v>0</v>
      </c>
      <c r="MS26" s="21"/>
      <c r="MT26" s="21">
        <f t="shared" si="691"/>
        <v>0</v>
      </c>
      <c r="MU26" s="21"/>
      <c r="MV26" s="21">
        <f t="shared" si="692"/>
        <v>0</v>
      </c>
      <c r="MW26" s="21"/>
      <c r="MX26" s="21">
        <f t="shared" si="693"/>
        <v>0</v>
      </c>
      <c r="MY26" s="21"/>
      <c r="MZ26" s="21">
        <f t="shared" si="694"/>
        <v>0</v>
      </c>
      <c r="NA26" s="21"/>
      <c r="NB26" s="21">
        <f t="shared" si="695"/>
        <v>0</v>
      </c>
      <c r="NC26" s="21"/>
      <c r="ND26" s="21">
        <f t="shared" si="696"/>
        <v>0</v>
      </c>
      <c r="NE26" s="21"/>
      <c r="NF26" s="21">
        <f t="shared" si="697"/>
        <v>0</v>
      </c>
      <c r="NG26" s="21">
        <v>22</v>
      </c>
      <c r="NH26" s="21">
        <f t="shared" si="698"/>
        <v>0</v>
      </c>
      <c r="NI26" s="21">
        <v>14</v>
      </c>
      <c r="NJ26" s="21">
        <f t="shared" si="699"/>
        <v>0</v>
      </c>
      <c r="NK26" s="21"/>
      <c r="NL26" s="21">
        <f t="shared" si="700"/>
        <v>0</v>
      </c>
      <c r="NM26" s="21">
        <v>7</v>
      </c>
      <c r="NN26" s="21">
        <f t="shared" si="701"/>
        <v>0</v>
      </c>
      <c r="NO26" s="21"/>
      <c r="NP26" s="21">
        <f t="shared" si="702"/>
        <v>0</v>
      </c>
      <c r="NQ26" s="21">
        <v>4</v>
      </c>
      <c r="NR26" s="21">
        <f t="shared" si="703"/>
        <v>0</v>
      </c>
      <c r="NS26" s="21">
        <v>13</v>
      </c>
      <c r="NT26" s="21">
        <f t="shared" si="704"/>
        <v>0</v>
      </c>
      <c r="NU26" s="21">
        <v>11</v>
      </c>
      <c r="NV26" s="21">
        <f t="shared" si="705"/>
        <v>0</v>
      </c>
      <c r="NW26" s="21">
        <v>16</v>
      </c>
      <c r="NX26" s="21">
        <f t="shared" si="706"/>
        <v>0</v>
      </c>
      <c r="NY26" s="21"/>
      <c r="NZ26" s="21">
        <f t="shared" si="707"/>
        <v>0</v>
      </c>
      <c r="OA26" s="21"/>
      <c r="OB26" s="21">
        <f t="shared" si="708"/>
        <v>0</v>
      </c>
      <c r="OC26" s="21"/>
      <c r="OD26" s="21">
        <f t="shared" si="709"/>
        <v>0</v>
      </c>
      <c r="OE26" s="21"/>
      <c r="OF26" s="21">
        <f t="shared" si="710"/>
        <v>0</v>
      </c>
      <c r="OG26" s="21"/>
      <c r="OH26" s="21">
        <f t="shared" si="711"/>
        <v>0</v>
      </c>
      <c r="OI26" s="21"/>
      <c r="OJ26" s="21">
        <f t="shared" si="712"/>
        <v>0</v>
      </c>
      <c r="OK26" s="21"/>
      <c r="OL26" s="21">
        <f t="shared" si="713"/>
        <v>0</v>
      </c>
      <c r="OM26" s="21"/>
      <c r="ON26" s="21">
        <f t="shared" si="714"/>
        <v>0</v>
      </c>
      <c r="OO26" s="21"/>
      <c r="OP26" s="21">
        <f t="shared" si="714"/>
        <v>0</v>
      </c>
      <c r="OQ26" s="21"/>
      <c r="OR26" s="21">
        <f t="shared" si="714"/>
        <v>0</v>
      </c>
      <c r="OS26" s="21"/>
      <c r="OT26" s="21">
        <f t="shared" si="714"/>
        <v>0</v>
      </c>
      <c r="OU26" s="21"/>
      <c r="OV26" s="21">
        <f t="shared" si="714"/>
        <v>0</v>
      </c>
      <c r="OW26" s="21"/>
      <c r="OX26" s="21">
        <f t="shared" si="714"/>
        <v>0</v>
      </c>
      <c r="OY26" s="21"/>
      <c r="OZ26" s="21">
        <f t="shared" si="714"/>
        <v>0</v>
      </c>
      <c r="PA26" s="21"/>
      <c r="PB26" s="21">
        <f t="shared" si="715"/>
        <v>0</v>
      </c>
      <c r="PC26" s="21"/>
      <c r="PD26" s="21">
        <f t="shared" si="715"/>
        <v>0</v>
      </c>
      <c r="PE26" s="21"/>
      <c r="PF26" s="21">
        <f t="shared" si="715"/>
        <v>0</v>
      </c>
      <c r="PG26" s="21"/>
      <c r="PH26" s="21">
        <f t="shared" si="715"/>
        <v>0</v>
      </c>
      <c r="PI26" s="21"/>
      <c r="PJ26" s="21">
        <f t="shared" si="715"/>
        <v>0</v>
      </c>
      <c r="PK26" s="21"/>
      <c r="PL26" s="21">
        <f t="shared" si="715"/>
        <v>0</v>
      </c>
      <c r="PM26" s="21"/>
      <c r="PN26" s="21">
        <f t="shared" si="716"/>
        <v>0</v>
      </c>
      <c r="PO26" s="21"/>
      <c r="PP26" s="21">
        <f t="shared" si="716"/>
        <v>0</v>
      </c>
      <c r="PQ26" s="21"/>
      <c r="PR26" s="21">
        <f t="shared" si="716"/>
        <v>0</v>
      </c>
      <c r="PS26" s="21"/>
      <c r="PT26" s="21">
        <f t="shared" si="716"/>
        <v>0</v>
      </c>
      <c r="PU26" s="21"/>
      <c r="PV26" s="21">
        <f t="shared" si="716"/>
        <v>0</v>
      </c>
      <c r="PW26" s="21"/>
      <c r="PX26" s="21">
        <f t="shared" si="716"/>
        <v>0</v>
      </c>
      <c r="PY26" s="21"/>
      <c r="PZ26" s="21">
        <f t="shared" si="717"/>
        <v>0</v>
      </c>
      <c r="QA26" s="21"/>
      <c r="QB26" s="21">
        <f t="shared" si="717"/>
        <v>0</v>
      </c>
      <c r="QC26" s="21"/>
      <c r="QD26" s="21">
        <f t="shared" si="717"/>
        <v>0</v>
      </c>
      <c r="QE26" s="21"/>
      <c r="QF26" s="21">
        <f t="shared" si="717"/>
        <v>0</v>
      </c>
      <c r="QG26" s="21"/>
      <c r="QH26" s="21">
        <f t="shared" si="717"/>
        <v>0</v>
      </c>
      <c r="QI26" s="21"/>
      <c r="QJ26" s="21">
        <f t="shared" si="717"/>
        <v>0</v>
      </c>
      <c r="QK26" s="21"/>
      <c r="QL26" s="21">
        <f t="shared" si="718"/>
        <v>0</v>
      </c>
      <c r="QM26" s="21"/>
      <c r="QN26" s="21">
        <f t="shared" si="718"/>
        <v>0</v>
      </c>
      <c r="QO26" s="21"/>
      <c r="QP26" s="21">
        <f t="shared" si="718"/>
        <v>0</v>
      </c>
      <c r="QQ26" s="21"/>
      <c r="QR26" s="21">
        <f t="shared" si="718"/>
        <v>0</v>
      </c>
      <c r="QS26" s="21"/>
      <c r="QT26" s="21">
        <f t="shared" si="718"/>
        <v>0</v>
      </c>
      <c r="QU26" s="21"/>
      <c r="QV26" s="21">
        <f t="shared" si="718"/>
        <v>0</v>
      </c>
      <c r="QW26" s="21"/>
      <c r="QX26" s="21">
        <f t="shared" si="719"/>
        <v>0</v>
      </c>
      <c r="QY26" s="21"/>
      <c r="QZ26" s="21">
        <f t="shared" si="719"/>
        <v>0</v>
      </c>
      <c r="RA26" s="21"/>
      <c r="RB26" s="21">
        <f t="shared" si="719"/>
        <v>0</v>
      </c>
      <c r="RC26" s="21"/>
      <c r="RD26" s="21">
        <f t="shared" si="719"/>
        <v>0</v>
      </c>
      <c r="RE26" s="21"/>
      <c r="RF26" s="21">
        <f t="shared" si="719"/>
        <v>0</v>
      </c>
      <c r="RG26" s="21"/>
      <c r="RH26" s="21">
        <f t="shared" si="719"/>
        <v>0</v>
      </c>
      <c r="RI26" s="21"/>
      <c r="RJ26" s="21">
        <f t="shared" si="720"/>
        <v>0</v>
      </c>
      <c r="RK26" s="21"/>
      <c r="RL26" s="21">
        <f t="shared" si="721"/>
        <v>0</v>
      </c>
      <c r="RM26" s="21"/>
      <c r="RN26" s="21">
        <f t="shared" si="722"/>
        <v>0</v>
      </c>
      <c r="RO26" s="21"/>
      <c r="RP26" s="21">
        <f t="shared" si="723"/>
        <v>0</v>
      </c>
      <c r="RQ26" s="21"/>
      <c r="RR26" s="21">
        <f t="shared" si="724"/>
        <v>0</v>
      </c>
      <c r="RS26" s="21"/>
      <c r="RT26" s="21">
        <f t="shared" si="725"/>
        <v>0</v>
      </c>
      <c r="RU26" s="21"/>
      <c r="RV26" s="21">
        <f t="shared" si="726"/>
        <v>0</v>
      </c>
      <c r="RW26" s="21"/>
      <c r="RX26" s="21">
        <f t="shared" si="727"/>
        <v>0</v>
      </c>
      <c r="RY26" s="21"/>
      <c r="RZ26" s="21">
        <f t="shared" si="728"/>
        <v>0</v>
      </c>
      <c r="SA26" s="21"/>
      <c r="SB26" s="21">
        <f t="shared" si="729"/>
        <v>0</v>
      </c>
      <c r="SC26" s="21"/>
      <c r="SD26" s="21">
        <f t="shared" si="730"/>
        <v>0</v>
      </c>
      <c r="SE26" s="21"/>
      <c r="SF26" s="21">
        <f t="shared" si="731"/>
        <v>0</v>
      </c>
      <c r="SG26" s="21"/>
      <c r="SH26" s="21">
        <f t="shared" si="732"/>
        <v>0</v>
      </c>
      <c r="SI26" s="21"/>
      <c r="SJ26" s="21">
        <f t="shared" si="733"/>
        <v>0</v>
      </c>
      <c r="SK26" s="21"/>
      <c r="SL26" s="21">
        <f t="shared" si="734"/>
        <v>0</v>
      </c>
      <c r="SM26" s="21"/>
      <c r="SN26" s="21">
        <f t="shared" si="735"/>
        <v>0</v>
      </c>
      <c r="SO26" s="21"/>
      <c r="SP26" s="21">
        <f t="shared" si="736"/>
        <v>0</v>
      </c>
      <c r="SQ26" s="21"/>
      <c r="SR26" s="21">
        <f t="shared" si="737"/>
        <v>0</v>
      </c>
      <c r="SS26" s="21"/>
      <c r="ST26" s="21">
        <f t="shared" si="738"/>
        <v>0</v>
      </c>
      <c r="SU26" s="21"/>
      <c r="SV26" s="21">
        <f t="shared" si="739"/>
        <v>0</v>
      </c>
      <c r="SW26" s="21"/>
      <c r="SX26" s="21">
        <f t="shared" si="740"/>
        <v>0</v>
      </c>
      <c r="SY26" s="21"/>
      <c r="SZ26" s="21">
        <f t="shared" si="741"/>
        <v>0</v>
      </c>
      <c r="TA26" s="21"/>
      <c r="TB26" s="21">
        <f t="shared" si="742"/>
        <v>0</v>
      </c>
      <c r="TC26" s="21"/>
      <c r="TD26" s="21">
        <f t="shared" si="743"/>
        <v>0</v>
      </c>
      <c r="TE26" s="21">
        <v>3</v>
      </c>
      <c r="TF26" s="21">
        <f t="shared" si="744"/>
        <v>0</v>
      </c>
      <c r="TG26" s="21">
        <v>8</v>
      </c>
      <c r="TH26" s="21">
        <f t="shared" si="745"/>
        <v>0</v>
      </c>
      <c r="TI26" s="21"/>
      <c r="TJ26" s="21">
        <f t="shared" si="746"/>
        <v>0</v>
      </c>
      <c r="TK26" s="21">
        <v>11</v>
      </c>
      <c r="TL26" s="21">
        <f t="shared" si="747"/>
        <v>0</v>
      </c>
      <c r="TM26" s="21"/>
      <c r="TN26" s="21">
        <f t="shared" si="748"/>
        <v>0</v>
      </c>
      <c r="TO26" s="21"/>
      <c r="TP26" s="21">
        <f t="shared" si="749"/>
        <v>0</v>
      </c>
      <c r="TQ26" s="21">
        <v>13</v>
      </c>
      <c r="TR26" s="21">
        <f t="shared" si="750"/>
        <v>0</v>
      </c>
      <c r="TS26" s="21"/>
      <c r="TT26" s="21">
        <f t="shared" si="751"/>
        <v>0</v>
      </c>
      <c r="TU26" s="21"/>
      <c r="TV26" s="21">
        <f t="shared" si="752"/>
        <v>0</v>
      </c>
      <c r="TW26" s="21"/>
      <c r="TX26" s="21">
        <f t="shared" si="753"/>
        <v>0</v>
      </c>
      <c r="TY26" s="21"/>
      <c r="TZ26" s="21">
        <f t="shared" si="754"/>
        <v>0</v>
      </c>
      <c r="UA26" s="21"/>
      <c r="UB26" s="21">
        <f t="shared" si="755"/>
        <v>0</v>
      </c>
      <c r="UC26" s="21"/>
      <c r="UD26" s="21">
        <f t="shared" si="756"/>
        <v>0</v>
      </c>
      <c r="UE26" s="21"/>
      <c r="UF26" s="21">
        <f t="shared" si="757"/>
        <v>0</v>
      </c>
      <c r="UG26" s="21"/>
      <c r="UH26" s="21">
        <f t="shared" si="758"/>
        <v>0</v>
      </c>
      <c r="UI26" s="21"/>
      <c r="UJ26" s="21">
        <f t="shared" si="759"/>
        <v>0</v>
      </c>
      <c r="UK26" s="21"/>
      <c r="UL26" s="21">
        <f t="shared" si="760"/>
        <v>0</v>
      </c>
      <c r="UM26" s="21"/>
      <c r="UN26" s="21">
        <f t="shared" si="761"/>
        <v>0</v>
      </c>
      <c r="UO26" s="21"/>
      <c r="UP26" s="21">
        <f t="shared" si="762"/>
        <v>0</v>
      </c>
      <c r="UQ26" s="21"/>
      <c r="UR26" s="21">
        <f t="shared" si="763"/>
        <v>0</v>
      </c>
      <c r="US26" s="21"/>
      <c r="UT26" s="21">
        <f t="shared" si="764"/>
        <v>0</v>
      </c>
      <c r="UU26" s="21"/>
      <c r="UV26" s="21">
        <f t="shared" si="765"/>
        <v>0</v>
      </c>
      <c r="UW26" s="21"/>
      <c r="UX26" s="21">
        <f t="shared" si="766"/>
        <v>0</v>
      </c>
      <c r="UY26" s="21"/>
      <c r="UZ26" s="21">
        <f t="shared" si="767"/>
        <v>0</v>
      </c>
      <c r="VA26" s="21"/>
      <c r="VB26" s="21">
        <f t="shared" si="768"/>
        <v>0</v>
      </c>
      <c r="VC26" s="21"/>
      <c r="VD26" s="21">
        <f t="shared" si="769"/>
        <v>0</v>
      </c>
      <c r="VE26" s="21"/>
      <c r="VF26" s="21">
        <f t="shared" si="770"/>
        <v>0</v>
      </c>
      <c r="VG26" s="21"/>
      <c r="VH26" s="21">
        <f t="shared" si="771"/>
        <v>0</v>
      </c>
      <c r="VI26" s="21"/>
      <c r="VJ26" s="21">
        <f t="shared" si="772"/>
        <v>0</v>
      </c>
      <c r="VK26" s="21"/>
      <c r="VL26" s="21">
        <f t="shared" si="773"/>
        <v>0</v>
      </c>
      <c r="VM26" s="21"/>
      <c r="VN26" s="21">
        <f t="shared" si="774"/>
        <v>0</v>
      </c>
      <c r="VO26" s="21"/>
      <c r="VP26" s="21">
        <f t="shared" si="775"/>
        <v>0</v>
      </c>
      <c r="VQ26" s="21"/>
      <c r="VR26" s="21">
        <f t="shared" si="714"/>
        <v>0</v>
      </c>
      <c r="VS26" s="21"/>
      <c r="VT26" s="21">
        <f t="shared" si="776"/>
        <v>0</v>
      </c>
      <c r="VU26" s="21"/>
      <c r="VV26" s="21">
        <f t="shared" si="776"/>
        <v>0</v>
      </c>
      <c r="VW26" s="21"/>
      <c r="VX26" s="21">
        <f t="shared" si="777"/>
        <v>0</v>
      </c>
      <c r="VY26" s="21"/>
      <c r="VZ26" s="21">
        <f t="shared" si="777"/>
        <v>0</v>
      </c>
      <c r="WA26" s="21"/>
      <c r="WB26" s="21">
        <f t="shared" si="777"/>
        <v>0</v>
      </c>
      <c r="WC26" s="21"/>
      <c r="WD26" s="21">
        <f t="shared" si="777"/>
        <v>0</v>
      </c>
      <c r="WE26" s="21"/>
      <c r="WF26" s="21">
        <f t="shared" si="777"/>
        <v>0</v>
      </c>
      <c r="WG26" s="21"/>
      <c r="WH26" s="21">
        <f t="shared" si="777"/>
        <v>0</v>
      </c>
      <c r="WI26" s="21"/>
      <c r="WJ26" s="21">
        <f t="shared" si="777"/>
        <v>0</v>
      </c>
      <c r="WK26" s="21"/>
      <c r="WL26" s="21">
        <f t="shared" si="777"/>
        <v>0</v>
      </c>
      <c r="WM26" s="21"/>
      <c r="WN26" s="21">
        <f t="shared" si="778"/>
        <v>0</v>
      </c>
      <c r="WO26" s="21"/>
      <c r="WP26" s="21">
        <f t="shared" si="778"/>
        <v>0</v>
      </c>
      <c r="WQ26" s="21"/>
      <c r="WR26" s="21">
        <f t="shared" si="778"/>
        <v>0</v>
      </c>
      <c r="WS26" s="21"/>
      <c r="WT26" s="21">
        <f t="shared" si="778"/>
        <v>0</v>
      </c>
      <c r="WU26" s="21"/>
      <c r="WV26" s="21">
        <f t="shared" si="778"/>
        <v>0</v>
      </c>
      <c r="WW26" s="21"/>
      <c r="WX26" s="21">
        <f t="shared" si="778"/>
        <v>0</v>
      </c>
      <c r="WY26" s="21"/>
      <c r="WZ26" s="21">
        <f t="shared" si="778"/>
        <v>0</v>
      </c>
      <c r="XA26" s="21"/>
      <c r="XB26" s="21">
        <f t="shared" si="778"/>
        <v>0</v>
      </c>
      <c r="XC26" s="21"/>
      <c r="XD26" s="21">
        <f t="shared" si="779"/>
        <v>0</v>
      </c>
      <c r="XE26" s="21"/>
      <c r="XF26" s="21">
        <f t="shared" si="779"/>
        <v>0</v>
      </c>
      <c r="XG26" s="21"/>
      <c r="XH26" s="21">
        <f t="shared" si="779"/>
        <v>0</v>
      </c>
      <c r="XI26" s="21"/>
      <c r="XJ26" s="21">
        <f t="shared" si="779"/>
        <v>0</v>
      </c>
      <c r="XK26" s="21"/>
      <c r="XL26" s="21">
        <f t="shared" si="779"/>
        <v>0</v>
      </c>
      <c r="XM26" s="21"/>
      <c r="XN26" s="21">
        <f t="shared" si="779"/>
        <v>0</v>
      </c>
      <c r="XO26" s="21"/>
      <c r="XP26" s="21">
        <f t="shared" si="779"/>
        <v>0</v>
      </c>
      <c r="XQ26" s="21"/>
      <c r="XR26" s="21">
        <f t="shared" si="779"/>
        <v>0</v>
      </c>
      <c r="XS26" s="21"/>
      <c r="XT26" s="21">
        <f t="shared" si="841"/>
        <v>0</v>
      </c>
      <c r="XU26" s="21"/>
      <c r="XV26" s="21">
        <f t="shared" si="841"/>
        <v>0</v>
      </c>
      <c r="XW26" s="21"/>
      <c r="XX26" s="21">
        <f t="shared" si="841"/>
        <v>0</v>
      </c>
      <c r="XY26" s="21"/>
      <c r="XZ26" s="21">
        <f t="shared" si="841"/>
        <v>0</v>
      </c>
      <c r="YA26" s="21"/>
      <c r="YB26" s="21">
        <f t="shared" si="780"/>
        <v>0</v>
      </c>
      <c r="YC26" s="21"/>
      <c r="YD26" s="21">
        <f t="shared" si="781"/>
        <v>0</v>
      </c>
      <c r="YE26" s="21"/>
      <c r="YF26" s="21">
        <f t="shared" si="782"/>
        <v>0</v>
      </c>
      <c r="YG26" s="21">
        <v>5</v>
      </c>
      <c r="YH26" s="21">
        <f t="shared" si="783"/>
        <v>0</v>
      </c>
      <c r="YI26" s="21">
        <v>8</v>
      </c>
      <c r="YJ26" s="21">
        <f t="shared" si="784"/>
        <v>0</v>
      </c>
      <c r="YK26" s="21">
        <v>3</v>
      </c>
      <c r="YL26" s="21">
        <f t="shared" si="785"/>
        <v>0</v>
      </c>
      <c r="YM26" s="21">
        <v>8</v>
      </c>
      <c r="YN26" s="21">
        <f t="shared" si="786"/>
        <v>0</v>
      </c>
      <c r="YO26" s="21">
        <v>13</v>
      </c>
      <c r="YP26" s="21">
        <f t="shared" si="787"/>
        <v>0</v>
      </c>
      <c r="YQ26" s="21">
        <v>14</v>
      </c>
      <c r="YR26" s="21">
        <f t="shared" si="788"/>
        <v>0</v>
      </c>
      <c r="YS26" s="21">
        <v>8</v>
      </c>
      <c r="YT26" s="21">
        <f t="shared" si="789"/>
        <v>0</v>
      </c>
      <c r="YU26" s="21"/>
      <c r="YV26" s="21">
        <f t="shared" si="790"/>
        <v>0</v>
      </c>
      <c r="YW26" s="21">
        <v>5</v>
      </c>
      <c r="YX26" s="21">
        <f t="shared" si="791"/>
        <v>0</v>
      </c>
      <c r="YY26" s="21">
        <v>11</v>
      </c>
      <c r="YZ26" s="21">
        <f t="shared" si="776"/>
        <v>0</v>
      </c>
      <c r="ZA26" s="21"/>
      <c r="ZB26" s="21">
        <f t="shared" si="792"/>
        <v>0</v>
      </c>
      <c r="ZC26" s="21"/>
      <c r="ZD26" s="21">
        <f t="shared" si="793"/>
        <v>0</v>
      </c>
      <c r="ZE26" s="21"/>
      <c r="ZF26" s="21">
        <f t="shared" si="794"/>
        <v>0</v>
      </c>
      <c r="ZG26" s="21"/>
      <c r="ZH26" s="21">
        <f t="shared" si="795"/>
        <v>0</v>
      </c>
      <c r="ZI26" s="21"/>
      <c r="ZJ26" s="21">
        <f t="shared" si="796"/>
        <v>0</v>
      </c>
      <c r="ZK26" s="21"/>
      <c r="ZL26" s="21">
        <f t="shared" si="797"/>
        <v>0</v>
      </c>
      <c r="ZM26" s="21"/>
      <c r="ZN26" s="21">
        <f t="shared" si="798"/>
        <v>0</v>
      </c>
      <c r="ZO26" s="21"/>
      <c r="ZP26" s="21">
        <f t="shared" si="799"/>
        <v>0</v>
      </c>
      <c r="ZQ26" s="21"/>
      <c r="ZR26" s="21">
        <f t="shared" si="800"/>
        <v>0</v>
      </c>
      <c r="ZS26" s="21"/>
      <c r="ZT26" s="21">
        <f t="shared" si="776"/>
        <v>0</v>
      </c>
      <c r="ZU26" s="21"/>
      <c r="ZV26" s="21">
        <f t="shared" si="801"/>
        <v>0</v>
      </c>
      <c r="ZW26" s="21"/>
      <c r="ZX26" s="21">
        <f t="shared" si="802"/>
        <v>0</v>
      </c>
      <c r="ZY26" s="21"/>
      <c r="ZZ26" s="21">
        <f t="shared" si="802"/>
        <v>0</v>
      </c>
      <c r="AAA26" s="21"/>
      <c r="AAB26" s="21">
        <f t="shared" si="803"/>
        <v>0</v>
      </c>
      <c r="AAC26" s="21"/>
      <c r="AAD26" s="21">
        <f t="shared" si="803"/>
        <v>0</v>
      </c>
      <c r="AAE26" s="21"/>
      <c r="AAF26" s="21">
        <f t="shared" si="804"/>
        <v>0</v>
      </c>
      <c r="AAG26" s="21"/>
      <c r="AAH26" s="21">
        <f t="shared" si="804"/>
        <v>0</v>
      </c>
      <c r="AAI26" s="21"/>
      <c r="AAJ26" s="21">
        <f t="shared" si="805"/>
        <v>0</v>
      </c>
      <c r="AAK26" s="21"/>
      <c r="AAL26" s="21">
        <f t="shared" si="805"/>
        <v>0</v>
      </c>
      <c r="AAM26" s="21"/>
      <c r="AAN26" s="21">
        <f t="shared" si="806"/>
        <v>0</v>
      </c>
      <c r="AAO26" s="21"/>
      <c r="AAP26" s="21">
        <f t="shared" si="806"/>
        <v>0</v>
      </c>
      <c r="AAQ26" s="21"/>
      <c r="AAR26" s="21">
        <f t="shared" si="807"/>
        <v>0</v>
      </c>
      <c r="AAS26" s="21"/>
      <c r="AAT26" s="21">
        <f t="shared" si="807"/>
        <v>0</v>
      </c>
      <c r="AAU26" s="21"/>
      <c r="AAV26" s="21">
        <f t="shared" si="808"/>
        <v>0</v>
      </c>
      <c r="AAW26" s="21"/>
      <c r="AAX26" s="21">
        <f t="shared" si="808"/>
        <v>0</v>
      </c>
      <c r="AAY26" s="21"/>
      <c r="AAZ26" s="21">
        <f t="shared" si="809"/>
        <v>0</v>
      </c>
      <c r="ABA26" s="21"/>
      <c r="ABB26" s="21">
        <f t="shared" si="809"/>
        <v>0</v>
      </c>
      <c r="ABC26" s="21"/>
      <c r="ABD26" s="21">
        <f t="shared" si="810"/>
        <v>0</v>
      </c>
      <c r="ABE26" s="21"/>
      <c r="ABF26" s="21">
        <f t="shared" si="810"/>
        <v>0</v>
      </c>
      <c r="ABG26" s="21"/>
      <c r="ABH26" s="21">
        <f t="shared" si="811"/>
        <v>0</v>
      </c>
      <c r="ABI26" s="21"/>
      <c r="ABJ26" s="21">
        <f t="shared" si="811"/>
        <v>0</v>
      </c>
      <c r="ABK26" s="21"/>
      <c r="ABL26" s="21">
        <f t="shared" si="812"/>
        <v>0</v>
      </c>
      <c r="ABM26" s="21"/>
      <c r="ABN26" s="21">
        <f t="shared" si="812"/>
        <v>0</v>
      </c>
      <c r="ABO26" s="21"/>
      <c r="ABP26" s="21">
        <f t="shared" si="813"/>
        <v>0</v>
      </c>
      <c r="ABQ26" s="21"/>
      <c r="ABR26" s="21">
        <f t="shared" si="813"/>
        <v>0</v>
      </c>
      <c r="ABS26" s="21"/>
      <c r="ABT26" s="21">
        <f t="shared" si="814"/>
        <v>0</v>
      </c>
      <c r="ABU26" s="21"/>
      <c r="ABV26" s="21">
        <f t="shared" si="814"/>
        <v>0</v>
      </c>
      <c r="ABW26" s="21"/>
      <c r="ABX26" s="21">
        <f t="shared" si="815"/>
        <v>0</v>
      </c>
      <c r="ABY26" s="21"/>
      <c r="ABZ26" s="21">
        <f t="shared" si="815"/>
        <v>0</v>
      </c>
      <c r="ACA26" s="21"/>
      <c r="ACB26" s="21">
        <f t="shared" si="816"/>
        <v>0</v>
      </c>
      <c r="ACC26" s="21"/>
      <c r="ACD26" s="21">
        <f t="shared" si="816"/>
        <v>0</v>
      </c>
      <c r="ACE26" s="21"/>
      <c r="ACF26" s="21">
        <f t="shared" si="817"/>
        <v>0</v>
      </c>
      <c r="ACG26" s="21"/>
      <c r="ACH26" s="21">
        <f t="shared" si="817"/>
        <v>0</v>
      </c>
      <c r="ACI26" s="21"/>
      <c r="ACJ26" s="21">
        <f t="shared" si="818"/>
        <v>0</v>
      </c>
      <c r="ACK26" s="21"/>
      <c r="ACL26" s="21">
        <f t="shared" si="818"/>
        <v>0</v>
      </c>
      <c r="ACM26" s="21"/>
      <c r="ACN26" s="21">
        <f t="shared" si="819"/>
        <v>0</v>
      </c>
      <c r="ACO26" s="21"/>
      <c r="ACP26" s="21">
        <f t="shared" si="819"/>
        <v>0</v>
      </c>
      <c r="ACQ26" s="21"/>
      <c r="ACR26" s="21">
        <f t="shared" si="820"/>
        <v>0</v>
      </c>
      <c r="ACS26" s="21"/>
      <c r="ACT26" s="21">
        <f t="shared" si="820"/>
        <v>0</v>
      </c>
      <c r="ACU26" s="21"/>
      <c r="ACV26" s="21">
        <f t="shared" si="821"/>
        <v>0</v>
      </c>
      <c r="ACW26" s="21"/>
      <c r="ACX26" s="21">
        <f t="shared" si="821"/>
        <v>0</v>
      </c>
      <c r="ACY26" s="21"/>
      <c r="ACZ26" s="21">
        <f t="shared" si="822"/>
        <v>0</v>
      </c>
      <c r="ADA26" s="21"/>
      <c r="ADB26" s="21">
        <f t="shared" si="822"/>
        <v>0</v>
      </c>
      <c r="ADC26" s="21"/>
      <c r="ADD26" s="21">
        <f t="shared" si="823"/>
        <v>0</v>
      </c>
      <c r="ADE26" s="21"/>
      <c r="ADF26" s="21">
        <f t="shared" si="823"/>
        <v>0</v>
      </c>
      <c r="ADG26" s="21"/>
      <c r="ADH26" s="21">
        <f t="shared" si="824"/>
        <v>0</v>
      </c>
      <c r="ADI26" s="21"/>
      <c r="ADJ26" s="21">
        <f t="shared" si="824"/>
        <v>0</v>
      </c>
      <c r="ADK26" s="21"/>
      <c r="ADL26" s="21">
        <f t="shared" si="825"/>
        <v>0</v>
      </c>
      <c r="ADM26" s="21"/>
      <c r="ADN26" s="21">
        <f t="shared" si="825"/>
        <v>0</v>
      </c>
      <c r="ADO26" s="21"/>
      <c r="ADP26" s="21">
        <f t="shared" si="825"/>
        <v>0</v>
      </c>
      <c r="ADQ26" s="21"/>
      <c r="ADR26" s="21">
        <f t="shared" si="825"/>
        <v>0</v>
      </c>
      <c r="ADS26" s="21"/>
      <c r="ADT26" s="21">
        <f t="shared" si="825"/>
        <v>0</v>
      </c>
      <c r="ADU26" s="21"/>
      <c r="ADV26" s="21">
        <f t="shared" si="826"/>
        <v>0</v>
      </c>
      <c r="ADW26" s="21"/>
      <c r="ADX26" s="21">
        <f t="shared" si="826"/>
        <v>0</v>
      </c>
      <c r="ADY26" s="21"/>
      <c r="ADZ26" s="21">
        <f t="shared" si="826"/>
        <v>0</v>
      </c>
      <c r="AEA26" s="21"/>
      <c r="AEB26" s="21">
        <f t="shared" si="826"/>
        <v>0</v>
      </c>
      <c r="AEC26" s="21"/>
      <c r="AED26" s="21">
        <f t="shared" si="827"/>
        <v>0</v>
      </c>
      <c r="AEE26" s="21"/>
      <c r="AEF26" s="21">
        <f t="shared" si="827"/>
        <v>0</v>
      </c>
      <c r="AEG26" s="21"/>
      <c r="AEH26" s="21">
        <f t="shared" si="827"/>
        <v>0</v>
      </c>
      <c r="AEI26" s="21"/>
      <c r="AEJ26" s="21">
        <f t="shared" si="827"/>
        <v>0</v>
      </c>
      <c r="AEK26" s="21"/>
      <c r="AEL26" s="21">
        <f t="shared" si="827"/>
        <v>0</v>
      </c>
      <c r="AEM26" s="21"/>
      <c r="AEN26" s="21">
        <f t="shared" si="828"/>
        <v>0</v>
      </c>
      <c r="AEO26" s="21"/>
      <c r="AEP26" s="21">
        <f t="shared" si="828"/>
        <v>0</v>
      </c>
      <c r="AEQ26" s="21"/>
      <c r="AER26" s="21">
        <f t="shared" si="828"/>
        <v>0</v>
      </c>
      <c r="AES26" s="21"/>
      <c r="AET26" s="21">
        <f t="shared" si="828"/>
        <v>0</v>
      </c>
      <c r="AEU26" s="21"/>
      <c r="AEV26" s="21">
        <f t="shared" si="829"/>
        <v>0</v>
      </c>
      <c r="AEW26" s="21"/>
      <c r="AEX26" s="21">
        <f t="shared" si="829"/>
        <v>0</v>
      </c>
      <c r="AEY26" s="21"/>
      <c r="AEZ26" s="21">
        <f t="shared" si="829"/>
        <v>0</v>
      </c>
      <c r="AFA26" s="21"/>
      <c r="AFB26" s="21">
        <f t="shared" si="829"/>
        <v>0</v>
      </c>
      <c r="AFC26" s="21"/>
      <c r="AFD26" s="21">
        <f t="shared" si="829"/>
        <v>0</v>
      </c>
      <c r="AFE26" s="21"/>
      <c r="AFF26" s="21">
        <f t="shared" si="830"/>
        <v>0</v>
      </c>
      <c r="AFG26" s="21"/>
      <c r="AFH26" s="21">
        <f t="shared" si="830"/>
        <v>0</v>
      </c>
      <c r="AFI26" s="21"/>
      <c r="AFJ26" s="21">
        <f t="shared" si="830"/>
        <v>0</v>
      </c>
      <c r="AFK26" s="21"/>
      <c r="AFL26" s="21">
        <f t="shared" si="830"/>
        <v>0</v>
      </c>
      <c r="AFM26" s="21"/>
      <c r="AFN26" s="21">
        <f t="shared" si="831"/>
        <v>0</v>
      </c>
      <c r="AFO26" s="21"/>
      <c r="AFP26" s="21">
        <f t="shared" si="831"/>
        <v>0</v>
      </c>
      <c r="AFQ26" s="21"/>
      <c r="AFR26" s="21">
        <f t="shared" si="831"/>
        <v>0</v>
      </c>
      <c r="AFS26" s="21"/>
      <c r="AFT26" s="21">
        <f t="shared" si="831"/>
        <v>0</v>
      </c>
      <c r="AFU26" s="21"/>
      <c r="AFV26" s="21">
        <f t="shared" si="831"/>
        <v>0</v>
      </c>
      <c r="AFW26" s="21"/>
      <c r="AFX26" s="21">
        <f t="shared" si="832"/>
        <v>0</v>
      </c>
      <c r="AFY26" s="21"/>
      <c r="AFZ26" s="21">
        <f t="shared" si="832"/>
        <v>0</v>
      </c>
      <c r="AGA26" s="21"/>
      <c r="AGB26" s="21">
        <f t="shared" si="832"/>
        <v>0</v>
      </c>
      <c r="AGC26" s="21"/>
      <c r="AGD26" s="21">
        <f t="shared" si="832"/>
        <v>0</v>
      </c>
      <c r="AGE26" s="21"/>
      <c r="AGF26" s="21">
        <f t="shared" si="833"/>
        <v>0</v>
      </c>
      <c r="AGG26" s="21"/>
      <c r="AGH26" s="21">
        <f t="shared" si="833"/>
        <v>0</v>
      </c>
      <c r="AGI26" s="21"/>
      <c r="AGJ26" s="21">
        <f t="shared" si="833"/>
        <v>0</v>
      </c>
      <c r="AGK26" s="21"/>
      <c r="AGL26" s="21">
        <f t="shared" si="833"/>
        <v>0</v>
      </c>
      <c r="AGM26" s="21"/>
      <c r="AGN26" s="21">
        <f t="shared" si="833"/>
        <v>0</v>
      </c>
      <c r="AGO26" s="21"/>
      <c r="AGP26" s="21">
        <f t="shared" si="834"/>
        <v>0</v>
      </c>
      <c r="AGQ26" s="21"/>
      <c r="AGR26" s="21">
        <f t="shared" si="834"/>
        <v>0</v>
      </c>
      <c r="AGS26" s="21"/>
      <c r="AGT26" s="21">
        <f t="shared" si="834"/>
        <v>0</v>
      </c>
      <c r="AGU26" s="21"/>
      <c r="AGV26" s="21">
        <f t="shared" si="834"/>
        <v>0</v>
      </c>
      <c r="AGW26" s="21"/>
      <c r="AGX26" s="21">
        <f t="shared" si="835"/>
        <v>0</v>
      </c>
      <c r="AGY26" s="21"/>
      <c r="AGZ26" s="21">
        <f t="shared" si="835"/>
        <v>0</v>
      </c>
      <c r="AHA26" s="21"/>
      <c r="AHB26" s="21">
        <f t="shared" si="835"/>
        <v>0</v>
      </c>
      <c r="AHC26" s="21"/>
      <c r="AHD26" s="21">
        <f t="shared" si="835"/>
        <v>0</v>
      </c>
      <c r="AHE26" s="21"/>
      <c r="AHF26" s="21">
        <f t="shared" si="835"/>
        <v>0</v>
      </c>
      <c r="AHG26" s="21"/>
      <c r="AHH26" s="21">
        <f t="shared" si="836"/>
        <v>0</v>
      </c>
      <c r="AHI26" s="21"/>
      <c r="AHJ26" s="21">
        <f t="shared" si="836"/>
        <v>0</v>
      </c>
      <c r="AHK26" s="21"/>
      <c r="AHL26" s="21">
        <f t="shared" si="836"/>
        <v>0</v>
      </c>
      <c r="AHM26" s="21"/>
      <c r="AHN26" s="21">
        <f t="shared" si="836"/>
        <v>0</v>
      </c>
      <c r="AHO26" s="21"/>
      <c r="AHP26" s="21">
        <f t="shared" si="837"/>
        <v>0</v>
      </c>
      <c r="AHQ26" s="21"/>
      <c r="AHR26" s="21">
        <f t="shared" si="837"/>
        <v>0</v>
      </c>
      <c r="AHS26" s="21"/>
      <c r="AHT26" s="21">
        <f t="shared" si="837"/>
        <v>0</v>
      </c>
      <c r="AHU26" s="21"/>
      <c r="AHV26" s="21">
        <f t="shared" si="837"/>
        <v>0</v>
      </c>
      <c r="AHW26" s="21"/>
      <c r="AHX26" s="21">
        <f t="shared" si="837"/>
        <v>0</v>
      </c>
      <c r="AHY26" s="21"/>
      <c r="AHZ26" s="21">
        <f t="shared" si="838"/>
        <v>0</v>
      </c>
      <c r="AIA26" s="21"/>
      <c r="AIB26" s="21">
        <f t="shared" si="838"/>
        <v>0</v>
      </c>
      <c r="AIC26" s="21"/>
      <c r="AID26" s="21">
        <f t="shared" si="838"/>
        <v>0</v>
      </c>
      <c r="AIE26" s="21"/>
      <c r="AIF26" s="21">
        <f t="shared" si="838"/>
        <v>0</v>
      </c>
      <c r="AIG26" s="21"/>
      <c r="AIH26" s="21">
        <f t="shared" si="839"/>
        <v>0</v>
      </c>
      <c r="AII26" s="21"/>
      <c r="AIJ26" s="21">
        <f t="shared" si="839"/>
        <v>0</v>
      </c>
      <c r="AIK26" s="21"/>
      <c r="AIL26" s="21">
        <f t="shared" si="839"/>
        <v>0</v>
      </c>
      <c r="AIM26" s="21"/>
      <c r="AIN26" s="21">
        <f t="shared" si="839"/>
        <v>0</v>
      </c>
      <c r="AIO26" s="21"/>
      <c r="AIP26" s="21">
        <f t="shared" si="839"/>
        <v>0</v>
      </c>
      <c r="AIQ26" s="21"/>
      <c r="AIR26" s="21">
        <f t="shared" si="840"/>
        <v>0</v>
      </c>
      <c r="AIS26" s="21"/>
      <c r="AIT26" s="21">
        <f t="shared" si="840"/>
        <v>0</v>
      </c>
      <c r="AIU26" s="21"/>
      <c r="AIV26" s="21">
        <f t="shared" si="840"/>
        <v>0</v>
      </c>
      <c r="AIW26" s="21"/>
      <c r="AIX26" s="21">
        <f t="shared" si="840"/>
        <v>0</v>
      </c>
      <c r="AIY26" s="21"/>
      <c r="AIZ26" s="21">
        <f t="shared" si="776"/>
        <v>0</v>
      </c>
      <c r="AJA26" s="21"/>
    </row>
    <row r="27" spans="2:937" ht="13.5" customHeight="1" x14ac:dyDescent="0.25">
      <c r="B27" s="31">
        <v>22</v>
      </c>
      <c r="C27" s="192" t="s">
        <v>208</v>
      </c>
      <c r="D27" s="67" t="s">
        <v>75</v>
      </c>
      <c r="E27" s="194" t="s">
        <v>418</v>
      </c>
      <c r="F27" s="194" t="str">
        <f>_xlfn.XLOOKUP(D27,'WTG PH-III'!$D$5:$D$198,'WTG PH-III'!$B$5:$B$198,0,0,1)</f>
        <v>PSS-11</v>
      </c>
      <c r="G27" s="22" t="s">
        <v>537</v>
      </c>
      <c r="H27" s="22" t="s">
        <v>544</v>
      </c>
      <c r="I27" s="61">
        <v>11</v>
      </c>
      <c r="J27" s="21">
        <v>253</v>
      </c>
      <c r="K27" s="21">
        <f t="shared" si="517"/>
        <v>253</v>
      </c>
      <c r="L27" s="21">
        <f t="shared" si="518"/>
        <v>253</v>
      </c>
      <c r="M27" s="21">
        <f t="shared" si="519"/>
        <v>0</v>
      </c>
      <c r="N27" s="95">
        <f>VLOOKUP(D27,'WTG PH-III'!$D$5:$U$198,17,0)</f>
        <v>45752</v>
      </c>
      <c r="O27" s="95">
        <f>VLOOKUP(D27,'WTG PH-III'!$D$5:$U$198,18,0)</f>
        <v>45762</v>
      </c>
      <c r="P27" s="21">
        <f t="shared" si="520"/>
        <v>0</v>
      </c>
      <c r="Q27" s="21"/>
      <c r="R27" s="21">
        <f t="shared" si="521"/>
        <v>0</v>
      </c>
      <c r="S27" s="21"/>
      <c r="T27" s="21">
        <f t="shared" si="522"/>
        <v>0</v>
      </c>
      <c r="U27" s="21"/>
      <c r="V27" s="21">
        <f t="shared" si="523"/>
        <v>0</v>
      </c>
      <c r="W27" s="21"/>
      <c r="X27" s="21">
        <f t="shared" si="524"/>
        <v>0</v>
      </c>
      <c r="Y27" s="21"/>
      <c r="Z27" s="21">
        <f t="shared" si="525"/>
        <v>0</v>
      </c>
      <c r="AA27" s="21"/>
      <c r="AB27" s="21">
        <f t="shared" si="526"/>
        <v>0</v>
      </c>
      <c r="AC27" s="21"/>
      <c r="AD27" s="21">
        <f t="shared" si="527"/>
        <v>0</v>
      </c>
      <c r="AE27" s="21"/>
      <c r="AF27" s="21">
        <f t="shared" si="528"/>
        <v>0</v>
      </c>
      <c r="AG27" s="21"/>
      <c r="AH27" s="21">
        <f t="shared" si="529"/>
        <v>0</v>
      </c>
      <c r="AI27" s="21"/>
      <c r="AJ27" s="21">
        <f t="shared" si="530"/>
        <v>0</v>
      </c>
      <c r="AK27" s="21"/>
      <c r="AL27" s="21">
        <f t="shared" si="531"/>
        <v>0</v>
      </c>
      <c r="AM27" s="21"/>
      <c r="AN27" s="21">
        <f t="shared" si="532"/>
        <v>0</v>
      </c>
      <c r="AO27" s="21"/>
      <c r="AP27" s="21">
        <f t="shared" si="533"/>
        <v>0</v>
      </c>
      <c r="AQ27" s="21"/>
      <c r="AR27" s="21">
        <f t="shared" si="534"/>
        <v>0</v>
      </c>
      <c r="AS27" s="21"/>
      <c r="AT27" s="21">
        <f t="shared" si="535"/>
        <v>0</v>
      </c>
      <c r="AU27" s="21"/>
      <c r="AV27" s="21">
        <f t="shared" si="536"/>
        <v>0</v>
      </c>
      <c r="AW27" s="21"/>
      <c r="AX27" s="21">
        <f t="shared" si="537"/>
        <v>0</v>
      </c>
      <c r="AY27" s="21"/>
      <c r="AZ27" s="21">
        <f t="shared" si="538"/>
        <v>0</v>
      </c>
      <c r="BA27" s="21"/>
      <c r="BB27" s="21">
        <f t="shared" si="539"/>
        <v>0</v>
      </c>
      <c r="BC27" s="21"/>
      <c r="BD27" s="21">
        <f t="shared" si="540"/>
        <v>0</v>
      </c>
      <c r="BE27" s="21"/>
      <c r="BF27" s="21">
        <f t="shared" si="541"/>
        <v>0</v>
      </c>
      <c r="BG27" s="21"/>
      <c r="BH27" s="21">
        <f t="shared" si="542"/>
        <v>0</v>
      </c>
      <c r="BI27" s="21"/>
      <c r="BJ27" s="21">
        <f t="shared" si="543"/>
        <v>0</v>
      </c>
      <c r="BK27" s="21"/>
      <c r="BL27" s="21">
        <f t="shared" si="544"/>
        <v>0</v>
      </c>
      <c r="BM27" s="21"/>
      <c r="BN27" s="21">
        <f t="shared" si="545"/>
        <v>0</v>
      </c>
      <c r="BO27" s="21"/>
      <c r="BP27" s="21">
        <f t="shared" si="546"/>
        <v>0</v>
      </c>
      <c r="BQ27" s="21"/>
      <c r="BR27" s="21">
        <f t="shared" si="547"/>
        <v>0</v>
      </c>
      <c r="BS27" s="21"/>
      <c r="BT27" s="21">
        <f t="shared" si="548"/>
        <v>0</v>
      </c>
      <c r="BU27" s="21"/>
      <c r="BV27" s="21">
        <f t="shared" si="549"/>
        <v>0</v>
      </c>
      <c r="BW27" s="21"/>
      <c r="BX27" s="21">
        <f t="shared" si="550"/>
        <v>0</v>
      </c>
      <c r="BY27" s="21"/>
      <c r="BZ27" s="21">
        <f t="shared" si="551"/>
        <v>0</v>
      </c>
      <c r="CA27" s="21"/>
      <c r="CB27" s="21">
        <f t="shared" si="552"/>
        <v>0</v>
      </c>
      <c r="CC27" s="21"/>
      <c r="CD27" s="21">
        <f t="shared" si="553"/>
        <v>0</v>
      </c>
      <c r="CE27" s="21"/>
      <c r="CF27" s="21">
        <f t="shared" si="554"/>
        <v>0</v>
      </c>
      <c r="CG27" s="21"/>
      <c r="CH27" s="21">
        <f t="shared" si="555"/>
        <v>0</v>
      </c>
      <c r="CI27" s="21"/>
      <c r="CJ27" s="21">
        <f t="shared" si="556"/>
        <v>0</v>
      </c>
      <c r="CK27" s="21"/>
      <c r="CL27" s="21">
        <f t="shared" si="557"/>
        <v>0</v>
      </c>
      <c r="CM27" s="21"/>
      <c r="CN27" s="21">
        <f t="shared" si="558"/>
        <v>0</v>
      </c>
      <c r="CO27" s="21"/>
      <c r="CP27" s="21">
        <f t="shared" si="559"/>
        <v>0</v>
      </c>
      <c r="CQ27" s="21"/>
      <c r="CR27" s="21">
        <f t="shared" si="560"/>
        <v>0</v>
      </c>
      <c r="CS27" s="21"/>
      <c r="CT27" s="21">
        <f t="shared" si="561"/>
        <v>0</v>
      </c>
      <c r="CU27" s="21"/>
      <c r="CV27" s="21">
        <f t="shared" si="562"/>
        <v>0</v>
      </c>
      <c r="CW27" s="21"/>
      <c r="CX27" s="21">
        <f t="shared" si="563"/>
        <v>0</v>
      </c>
      <c r="CY27" s="21"/>
      <c r="CZ27" s="21">
        <f t="shared" si="564"/>
        <v>0</v>
      </c>
      <c r="DA27" s="21"/>
      <c r="DB27" s="21">
        <f t="shared" si="565"/>
        <v>0</v>
      </c>
      <c r="DC27" s="21"/>
      <c r="DD27" s="21">
        <f t="shared" si="566"/>
        <v>0</v>
      </c>
      <c r="DE27" s="21"/>
      <c r="DF27" s="21">
        <f t="shared" si="567"/>
        <v>0</v>
      </c>
      <c r="DG27" s="21"/>
      <c r="DH27" s="21">
        <f t="shared" si="568"/>
        <v>0</v>
      </c>
      <c r="DI27" s="21"/>
      <c r="DJ27" s="21">
        <f t="shared" si="569"/>
        <v>0</v>
      </c>
      <c r="DK27" s="21"/>
      <c r="DL27" s="21">
        <f t="shared" si="570"/>
        <v>0</v>
      </c>
      <c r="DM27" s="21"/>
      <c r="DN27" s="21">
        <f t="shared" si="571"/>
        <v>0</v>
      </c>
      <c r="DO27" s="21"/>
      <c r="DP27" s="21">
        <f t="shared" si="572"/>
        <v>0</v>
      </c>
      <c r="DQ27" s="21"/>
      <c r="DR27" s="21">
        <f t="shared" si="573"/>
        <v>0</v>
      </c>
      <c r="DS27" s="21"/>
      <c r="DT27" s="21">
        <f t="shared" si="574"/>
        <v>0</v>
      </c>
      <c r="DU27" s="21"/>
      <c r="DV27" s="21">
        <f t="shared" si="575"/>
        <v>0</v>
      </c>
      <c r="DW27" s="21"/>
      <c r="DX27" s="21">
        <f t="shared" si="576"/>
        <v>0</v>
      </c>
      <c r="DY27" s="21"/>
      <c r="DZ27" s="21">
        <f t="shared" si="577"/>
        <v>0</v>
      </c>
      <c r="EA27" s="21"/>
      <c r="EB27" s="21">
        <f t="shared" si="578"/>
        <v>0</v>
      </c>
      <c r="EC27" s="21"/>
      <c r="ED27" s="21">
        <f t="shared" si="579"/>
        <v>0</v>
      </c>
      <c r="EE27" s="21"/>
      <c r="EF27" s="21">
        <f t="shared" si="580"/>
        <v>0</v>
      </c>
      <c r="EG27" s="21"/>
      <c r="EH27" s="21">
        <f t="shared" si="581"/>
        <v>0</v>
      </c>
      <c r="EI27" s="21"/>
      <c r="EJ27" s="21">
        <f t="shared" si="582"/>
        <v>0</v>
      </c>
      <c r="EK27" s="21"/>
      <c r="EL27" s="21">
        <f t="shared" si="583"/>
        <v>0</v>
      </c>
      <c r="EM27" s="21"/>
      <c r="EN27" s="21">
        <f t="shared" si="584"/>
        <v>0</v>
      </c>
      <c r="EO27" s="21"/>
      <c r="EP27" s="21">
        <f t="shared" si="585"/>
        <v>0</v>
      </c>
      <c r="EQ27" s="21"/>
      <c r="ER27" s="21">
        <f t="shared" si="586"/>
        <v>0</v>
      </c>
      <c r="ES27" s="21"/>
      <c r="ET27" s="21">
        <f t="shared" si="587"/>
        <v>0</v>
      </c>
      <c r="EU27" s="21"/>
      <c r="EV27" s="21">
        <f t="shared" si="588"/>
        <v>0</v>
      </c>
      <c r="EW27" s="21"/>
      <c r="EX27" s="21">
        <f t="shared" si="589"/>
        <v>0</v>
      </c>
      <c r="EY27" s="21"/>
      <c r="EZ27" s="21">
        <f t="shared" si="590"/>
        <v>0</v>
      </c>
      <c r="FA27" s="21"/>
      <c r="FB27" s="21">
        <f t="shared" si="591"/>
        <v>0</v>
      </c>
      <c r="FC27" s="21"/>
      <c r="FD27" s="21">
        <f t="shared" si="592"/>
        <v>0</v>
      </c>
      <c r="FE27" s="21"/>
      <c r="FF27" s="21">
        <f t="shared" si="593"/>
        <v>0</v>
      </c>
      <c r="FG27" s="21"/>
      <c r="FH27" s="21">
        <f t="shared" si="594"/>
        <v>0</v>
      </c>
      <c r="FI27" s="21"/>
      <c r="FJ27" s="21">
        <f t="shared" si="595"/>
        <v>0</v>
      </c>
      <c r="FK27" s="21"/>
      <c r="FL27" s="21">
        <f t="shared" si="596"/>
        <v>0</v>
      </c>
      <c r="FM27" s="21"/>
      <c r="FN27" s="21">
        <f t="shared" si="597"/>
        <v>0</v>
      </c>
      <c r="FO27" s="21"/>
      <c r="FP27" s="21">
        <f t="shared" si="598"/>
        <v>0</v>
      </c>
      <c r="FQ27" s="21"/>
      <c r="FR27" s="21">
        <f t="shared" si="599"/>
        <v>0</v>
      </c>
      <c r="FS27" s="21"/>
      <c r="FT27" s="21">
        <f t="shared" si="600"/>
        <v>0</v>
      </c>
      <c r="FU27" s="21"/>
      <c r="FV27" s="21">
        <f t="shared" si="601"/>
        <v>0</v>
      </c>
      <c r="FW27" s="21"/>
      <c r="FX27" s="21">
        <f t="shared" si="602"/>
        <v>0</v>
      </c>
      <c r="FY27" s="21"/>
      <c r="FZ27" s="21">
        <f t="shared" si="603"/>
        <v>0</v>
      </c>
      <c r="GA27" s="21"/>
      <c r="GB27" s="21">
        <f t="shared" si="604"/>
        <v>0</v>
      </c>
      <c r="GC27" s="21"/>
      <c r="GD27" s="21">
        <f t="shared" si="605"/>
        <v>0</v>
      </c>
      <c r="GE27" s="21"/>
      <c r="GF27" s="21">
        <f t="shared" si="606"/>
        <v>0</v>
      </c>
      <c r="GG27" s="21"/>
      <c r="GH27" s="21">
        <f t="shared" si="607"/>
        <v>0</v>
      </c>
      <c r="GI27" s="21"/>
      <c r="GJ27" s="21">
        <f t="shared" si="608"/>
        <v>0</v>
      </c>
      <c r="GK27" s="21"/>
      <c r="GL27" s="21">
        <f t="shared" si="609"/>
        <v>0</v>
      </c>
      <c r="GM27" s="21"/>
      <c r="GN27" s="21">
        <f t="shared" si="610"/>
        <v>0</v>
      </c>
      <c r="GO27" s="21"/>
      <c r="GP27" s="21">
        <f t="shared" si="611"/>
        <v>0</v>
      </c>
      <c r="GQ27" s="21"/>
      <c r="GR27" s="21">
        <f t="shared" si="612"/>
        <v>0</v>
      </c>
      <c r="GS27" s="21"/>
      <c r="GT27" s="21">
        <f t="shared" si="613"/>
        <v>0</v>
      </c>
      <c r="GU27" s="21"/>
      <c r="GV27" s="21">
        <f t="shared" si="614"/>
        <v>0</v>
      </c>
      <c r="GW27" s="21"/>
      <c r="GX27" s="21">
        <f t="shared" si="615"/>
        <v>0</v>
      </c>
      <c r="GY27" s="21"/>
      <c r="GZ27" s="21">
        <f t="shared" si="616"/>
        <v>0</v>
      </c>
      <c r="HA27" s="21"/>
      <c r="HB27" s="21">
        <f t="shared" si="617"/>
        <v>0</v>
      </c>
      <c r="HC27" s="21"/>
      <c r="HD27" s="21">
        <f t="shared" si="618"/>
        <v>0</v>
      </c>
      <c r="HE27" s="21"/>
      <c r="HF27" s="21">
        <f t="shared" si="619"/>
        <v>0</v>
      </c>
      <c r="HG27" s="21"/>
      <c r="HH27" s="21">
        <f t="shared" si="620"/>
        <v>0</v>
      </c>
      <c r="HI27" s="21"/>
      <c r="HJ27" s="21">
        <f t="shared" si="621"/>
        <v>0</v>
      </c>
      <c r="HK27" s="21"/>
      <c r="HL27" s="21">
        <f t="shared" si="622"/>
        <v>0</v>
      </c>
      <c r="HM27" s="21"/>
      <c r="HN27" s="21">
        <f t="shared" si="623"/>
        <v>0</v>
      </c>
      <c r="HO27" s="21"/>
      <c r="HP27" s="21">
        <f t="shared" si="624"/>
        <v>0</v>
      </c>
      <c r="HQ27" s="21"/>
      <c r="HR27" s="21">
        <f t="shared" si="625"/>
        <v>0</v>
      </c>
      <c r="HS27" s="21"/>
      <c r="HT27" s="21">
        <f t="shared" si="626"/>
        <v>0</v>
      </c>
      <c r="HU27" s="21"/>
      <c r="HV27" s="21">
        <f t="shared" si="627"/>
        <v>0</v>
      </c>
      <c r="HW27" s="21"/>
      <c r="HX27" s="21">
        <f t="shared" si="628"/>
        <v>23</v>
      </c>
      <c r="HY27" s="21"/>
      <c r="HZ27" s="21">
        <f t="shared" si="629"/>
        <v>23</v>
      </c>
      <c r="IA27" s="21"/>
      <c r="IB27" s="21">
        <f t="shared" si="630"/>
        <v>23</v>
      </c>
      <c r="IC27" s="21"/>
      <c r="ID27" s="21">
        <f t="shared" si="631"/>
        <v>23</v>
      </c>
      <c r="IE27" s="21"/>
      <c r="IF27" s="21">
        <f t="shared" si="632"/>
        <v>23</v>
      </c>
      <c r="IG27" s="21"/>
      <c r="IH27" s="21">
        <f t="shared" si="633"/>
        <v>23</v>
      </c>
      <c r="II27" s="21"/>
      <c r="IJ27" s="21">
        <f t="shared" si="634"/>
        <v>23</v>
      </c>
      <c r="IK27" s="21"/>
      <c r="IL27" s="21">
        <f t="shared" si="635"/>
        <v>23</v>
      </c>
      <c r="IM27" s="21"/>
      <c r="IN27" s="21">
        <f t="shared" si="636"/>
        <v>23</v>
      </c>
      <c r="IO27" s="21"/>
      <c r="IP27" s="21">
        <f t="shared" si="637"/>
        <v>23</v>
      </c>
      <c r="IQ27" s="21"/>
      <c r="IR27" s="21">
        <f t="shared" si="638"/>
        <v>23</v>
      </c>
      <c r="IS27" s="21"/>
      <c r="IT27" s="21">
        <f t="shared" si="639"/>
        <v>0</v>
      </c>
      <c r="IU27" s="21"/>
      <c r="IV27" s="21">
        <f t="shared" si="640"/>
        <v>0</v>
      </c>
      <c r="IW27" s="21"/>
      <c r="IX27" s="21">
        <f t="shared" si="641"/>
        <v>0</v>
      </c>
      <c r="IY27" s="21"/>
      <c r="IZ27" s="21">
        <f t="shared" si="642"/>
        <v>0</v>
      </c>
      <c r="JA27" s="21"/>
      <c r="JB27" s="21">
        <f t="shared" si="643"/>
        <v>0</v>
      </c>
      <c r="JC27" s="21"/>
      <c r="JD27" s="21">
        <f t="shared" si="644"/>
        <v>0</v>
      </c>
      <c r="JE27" s="21"/>
      <c r="JF27" s="21">
        <f t="shared" si="645"/>
        <v>0</v>
      </c>
      <c r="JG27" s="21"/>
      <c r="JH27" s="21">
        <f t="shared" si="646"/>
        <v>0</v>
      </c>
      <c r="JI27" s="21"/>
      <c r="JJ27" s="21">
        <f t="shared" si="647"/>
        <v>0</v>
      </c>
      <c r="JK27" s="21"/>
      <c r="JL27" s="21">
        <f t="shared" si="648"/>
        <v>0</v>
      </c>
      <c r="JM27" s="21"/>
      <c r="JN27" s="21">
        <f t="shared" si="649"/>
        <v>0</v>
      </c>
      <c r="JO27" s="21"/>
      <c r="JP27" s="21">
        <f t="shared" si="650"/>
        <v>0</v>
      </c>
      <c r="JQ27" s="21"/>
      <c r="JR27" s="21">
        <f t="shared" si="651"/>
        <v>0</v>
      </c>
      <c r="JS27" s="21"/>
      <c r="JT27" s="21">
        <f t="shared" si="652"/>
        <v>0</v>
      </c>
      <c r="JU27" s="21"/>
      <c r="JV27" s="21">
        <f t="shared" si="653"/>
        <v>0</v>
      </c>
      <c r="JW27" s="21">
        <v>14</v>
      </c>
      <c r="JX27" s="21">
        <f t="shared" si="654"/>
        <v>0</v>
      </c>
      <c r="JY27" s="21">
        <v>25</v>
      </c>
      <c r="JZ27" s="21">
        <f t="shared" si="655"/>
        <v>0</v>
      </c>
      <c r="KA27" s="21">
        <v>18</v>
      </c>
      <c r="KB27" s="21">
        <f t="shared" si="656"/>
        <v>0</v>
      </c>
      <c r="KC27" s="21">
        <v>30</v>
      </c>
      <c r="KD27" s="21">
        <f t="shared" si="657"/>
        <v>0</v>
      </c>
      <c r="KE27" s="21"/>
      <c r="KF27" s="21">
        <f t="shared" si="658"/>
        <v>0</v>
      </c>
      <c r="KG27" s="21">
        <v>16</v>
      </c>
      <c r="KH27" s="21">
        <f t="shared" si="659"/>
        <v>0</v>
      </c>
      <c r="KI27" s="21">
        <v>22</v>
      </c>
      <c r="KJ27" s="21">
        <f t="shared" si="660"/>
        <v>0</v>
      </c>
      <c r="KK27" s="21">
        <v>11</v>
      </c>
      <c r="KL27" s="21">
        <f t="shared" si="661"/>
        <v>0</v>
      </c>
      <c r="KM27" s="21">
        <v>2</v>
      </c>
      <c r="KN27" s="21">
        <f t="shared" si="662"/>
        <v>0</v>
      </c>
      <c r="KO27" s="21"/>
      <c r="KP27" s="21">
        <f t="shared" si="663"/>
        <v>0</v>
      </c>
      <c r="KQ27" s="21"/>
      <c r="KR27" s="21">
        <f t="shared" si="664"/>
        <v>0</v>
      </c>
      <c r="KS27" s="21"/>
      <c r="KT27" s="21">
        <f t="shared" si="665"/>
        <v>0</v>
      </c>
      <c r="KU27" s="21"/>
      <c r="KV27" s="21">
        <f t="shared" si="666"/>
        <v>0</v>
      </c>
      <c r="KW27" s="21"/>
      <c r="KX27" s="21">
        <f t="shared" si="667"/>
        <v>0</v>
      </c>
      <c r="KY27" s="21"/>
      <c r="KZ27" s="21">
        <f t="shared" si="668"/>
        <v>0</v>
      </c>
      <c r="LA27" s="21"/>
      <c r="LB27" s="21">
        <f t="shared" si="669"/>
        <v>0</v>
      </c>
      <c r="LC27" s="21"/>
      <c r="LD27" s="21">
        <f t="shared" si="670"/>
        <v>0</v>
      </c>
      <c r="LE27" s="21"/>
      <c r="LF27" s="21">
        <f t="shared" si="671"/>
        <v>0</v>
      </c>
      <c r="LG27" s="21"/>
      <c r="LH27" s="21">
        <f t="shared" si="672"/>
        <v>0</v>
      </c>
      <c r="LI27" s="21"/>
      <c r="LJ27" s="21">
        <f t="shared" si="673"/>
        <v>0</v>
      </c>
      <c r="LK27" s="21"/>
      <c r="LL27" s="21">
        <f t="shared" si="674"/>
        <v>0</v>
      </c>
      <c r="LM27" s="21"/>
      <c r="LN27" s="21">
        <f t="shared" si="675"/>
        <v>0</v>
      </c>
      <c r="LO27" s="21"/>
      <c r="LP27" s="21">
        <f t="shared" si="676"/>
        <v>0</v>
      </c>
      <c r="LQ27" s="21"/>
      <c r="LR27" s="21">
        <f t="shared" si="677"/>
        <v>0</v>
      </c>
      <c r="LS27" s="21">
        <v>22</v>
      </c>
      <c r="LT27" s="21">
        <f t="shared" si="678"/>
        <v>0</v>
      </c>
      <c r="LU27" s="21"/>
      <c r="LV27" s="21">
        <f t="shared" si="679"/>
        <v>0</v>
      </c>
      <c r="LW27" s="21">
        <v>23</v>
      </c>
      <c r="LX27" s="21">
        <f t="shared" si="680"/>
        <v>0</v>
      </c>
      <c r="LY27" s="21">
        <v>19</v>
      </c>
      <c r="LZ27" s="21">
        <f t="shared" si="681"/>
        <v>0</v>
      </c>
      <c r="MA27" s="21">
        <v>27</v>
      </c>
      <c r="MB27" s="21">
        <f t="shared" si="682"/>
        <v>0</v>
      </c>
      <c r="MC27" s="21">
        <v>24</v>
      </c>
      <c r="MD27" s="21">
        <f t="shared" si="683"/>
        <v>0</v>
      </c>
      <c r="ME27" s="21"/>
      <c r="MF27" s="21">
        <f t="shared" si="684"/>
        <v>0</v>
      </c>
      <c r="MG27" s="21"/>
      <c r="MH27" s="21">
        <f t="shared" si="685"/>
        <v>0</v>
      </c>
      <c r="MI27" s="21"/>
      <c r="MJ27" s="21">
        <f t="shared" si="686"/>
        <v>0</v>
      </c>
      <c r="MK27" s="21"/>
      <c r="ML27" s="21">
        <f t="shared" si="687"/>
        <v>0</v>
      </c>
      <c r="MM27" s="21"/>
      <c r="MN27" s="21">
        <f t="shared" si="688"/>
        <v>0</v>
      </c>
      <c r="MO27" s="21"/>
      <c r="MP27" s="21">
        <f t="shared" si="689"/>
        <v>0</v>
      </c>
      <c r="MQ27" s="21"/>
      <c r="MR27" s="21">
        <f t="shared" si="690"/>
        <v>0</v>
      </c>
      <c r="MS27" s="21"/>
      <c r="MT27" s="21">
        <f t="shared" si="691"/>
        <v>0</v>
      </c>
      <c r="MU27" s="21"/>
      <c r="MV27" s="21">
        <f t="shared" si="692"/>
        <v>0</v>
      </c>
      <c r="MW27" s="21"/>
      <c r="MX27" s="21">
        <f t="shared" si="693"/>
        <v>0</v>
      </c>
      <c r="MY27" s="21"/>
      <c r="MZ27" s="21">
        <f t="shared" si="694"/>
        <v>0</v>
      </c>
      <c r="NA27" s="21"/>
      <c r="NB27" s="21">
        <f t="shared" si="695"/>
        <v>0</v>
      </c>
      <c r="NC27" s="21"/>
      <c r="ND27" s="21">
        <f t="shared" si="696"/>
        <v>0</v>
      </c>
      <c r="NE27" s="21"/>
      <c r="NF27" s="21">
        <f t="shared" si="697"/>
        <v>0</v>
      </c>
      <c r="NG27" s="21"/>
      <c r="NH27" s="21">
        <f t="shared" si="698"/>
        <v>0</v>
      </c>
      <c r="NI27" s="21"/>
      <c r="NJ27" s="21">
        <f t="shared" si="699"/>
        <v>0</v>
      </c>
      <c r="NK27" s="21"/>
      <c r="NL27" s="21">
        <f t="shared" si="700"/>
        <v>0</v>
      </c>
      <c r="NM27" s="21"/>
      <c r="NN27" s="21">
        <f t="shared" si="701"/>
        <v>0</v>
      </c>
      <c r="NO27" s="21"/>
      <c r="NP27" s="21">
        <f t="shared" si="702"/>
        <v>0</v>
      </c>
      <c r="NQ27" s="21"/>
      <c r="NR27" s="21">
        <f t="shared" si="703"/>
        <v>0</v>
      </c>
      <c r="NS27" s="21"/>
      <c r="NT27" s="21">
        <f t="shared" si="704"/>
        <v>0</v>
      </c>
      <c r="NU27" s="21"/>
      <c r="NV27" s="21">
        <f t="shared" si="705"/>
        <v>0</v>
      </c>
      <c r="NW27" s="21"/>
      <c r="NX27" s="21">
        <f t="shared" si="706"/>
        <v>0</v>
      </c>
      <c r="NY27" s="21"/>
      <c r="NZ27" s="21">
        <f t="shared" si="707"/>
        <v>0</v>
      </c>
      <c r="OA27" s="21"/>
      <c r="OB27" s="21">
        <f t="shared" si="708"/>
        <v>0</v>
      </c>
      <c r="OC27" s="21"/>
      <c r="OD27" s="21">
        <f t="shared" si="709"/>
        <v>0</v>
      </c>
      <c r="OE27" s="21"/>
      <c r="OF27" s="21">
        <f t="shared" si="710"/>
        <v>0</v>
      </c>
      <c r="OG27" s="21"/>
      <c r="OH27" s="21">
        <f t="shared" si="711"/>
        <v>0</v>
      </c>
      <c r="OI27" s="21"/>
      <c r="OJ27" s="21">
        <f t="shared" si="712"/>
        <v>0</v>
      </c>
      <c r="OK27" s="21"/>
      <c r="OL27" s="21">
        <f t="shared" si="713"/>
        <v>0</v>
      </c>
      <c r="OM27" s="21"/>
      <c r="ON27" s="21">
        <f t="shared" si="714"/>
        <v>0</v>
      </c>
      <c r="OO27" s="21"/>
      <c r="OP27" s="21">
        <f t="shared" si="714"/>
        <v>0</v>
      </c>
      <c r="OQ27" s="21"/>
      <c r="OR27" s="21">
        <f t="shared" si="714"/>
        <v>0</v>
      </c>
      <c r="OS27" s="21"/>
      <c r="OT27" s="21">
        <f t="shared" si="714"/>
        <v>0</v>
      </c>
      <c r="OU27" s="21"/>
      <c r="OV27" s="21">
        <f t="shared" si="714"/>
        <v>0</v>
      </c>
      <c r="OW27" s="21"/>
      <c r="OX27" s="21">
        <f t="shared" si="714"/>
        <v>0</v>
      </c>
      <c r="OY27" s="21"/>
      <c r="OZ27" s="21">
        <f t="shared" si="714"/>
        <v>0</v>
      </c>
      <c r="PA27" s="21"/>
      <c r="PB27" s="21">
        <f t="shared" si="715"/>
        <v>0</v>
      </c>
      <c r="PC27" s="21"/>
      <c r="PD27" s="21">
        <f t="shared" si="715"/>
        <v>0</v>
      </c>
      <c r="PE27" s="21"/>
      <c r="PF27" s="21">
        <f t="shared" si="715"/>
        <v>0</v>
      </c>
      <c r="PG27" s="21"/>
      <c r="PH27" s="21">
        <f t="shared" si="715"/>
        <v>0</v>
      </c>
      <c r="PI27" s="21"/>
      <c r="PJ27" s="21">
        <f t="shared" si="715"/>
        <v>0</v>
      </c>
      <c r="PK27" s="21"/>
      <c r="PL27" s="21">
        <f t="shared" si="715"/>
        <v>0</v>
      </c>
      <c r="PM27" s="21"/>
      <c r="PN27" s="21">
        <f t="shared" si="716"/>
        <v>0</v>
      </c>
      <c r="PO27" s="21"/>
      <c r="PP27" s="21">
        <f t="shared" si="716"/>
        <v>0</v>
      </c>
      <c r="PQ27" s="21"/>
      <c r="PR27" s="21">
        <f t="shared" si="716"/>
        <v>0</v>
      </c>
      <c r="PS27" s="21"/>
      <c r="PT27" s="21">
        <f t="shared" si="716"/>
        <v>0</v>
      </c>
      <c r="PU27" s="21"/>
      <c r="PV27" s="21">
        <f t="shared" si="716"/>
        <v>0</v>
      </c>
      <c r="PW27" s="21"/>
      <c r="PX27" s="21">
        <f t="shared" si="716"/>
        <v>0</v>
      </c>
      <c r="PY27" s="21"/>
      <c r="PZ27" s="21">
        <f t="shared" si="717"/>
        <v>0</v>
      </c>
      <c r="QA27" s="21"/>
      <c r="QB27" s="21">
        <f t="shared" si="717"/>
        <v>0</v>
      </c>
      <c r="QC27" s="21"/>
      <c r="QD27" s="21">
        <f t="shared" si="717"/>
        <v>0</v>
      </c>
      <c r="QE27" s="21"/>
      <c r="QF27" s="21">
        <f t="shared" si="717"/>
        <v>0</v>
      </c>
      <c r="QG27" s="21"/>
      <c r="QH27" s="21">
        <f t="shared" si="717"/>
        <v>0</v>
      </c>
      <c r="QI27" s="21"/>
      <c r="QJ27" s="21">
        <f t="shared" si="717"/>
        <v>0</v>
      </c>
      <c r="QK27" s="21"/>
      <c r="QL27" s="21">
        <f t="shared" si="718"/>
        <v>0</v>
      </c>
      <c r="QM27" s="21"/>
      <c r="QN27" s="21">
        <f t="shared" si="718"/>
        <v>0</v>
      </c>
      <c r="QO27" s="21"/>
      <c r="QP27" s="21">
        <f t="shared" si="718"/>
        <v>0</v>
      </c>
      <c r="QQ27" s="21"/>
      <c r="QR27" s="21">
        <f t="shared" si="718"/>
        <v>0</v>
      </c>
      <c r="QS27" s="21"/>
      <c r="QT27" s="21">
        <f t="shared" si="718"/>
        <v>0</v>
      </c>
      <c r="QU27" s="21"/>
      <c r="QV27" s="21">
        <f t="shared" si="718"/>
        <v>0</v>
      </c>
      <c r="QW27" s="21"/>
      <c r="QX27" s="21">
        <f t="shared" si="719"/>
        <v>0</v>
      </c>
      <c r="QY27" s="21"/>
      <c r="QZ27" s="21">
        <f t="shared" si="719"/>
        <v>0</v>
      </c>
      <c r="RA27" s="21"/>
      <c r="RB27" s="21">
        <f t="shared" si="719"/>
        <v>0</v>
      </c>
      <c r="RC27" s="21"/>
      <c r="RD27" s="21">
        <f t="shared" si="719"/>
        <v>0</v>
      </c>
      <c r="RE27" s="21"/>
      <c r="RF27" s="21">
        <f t="shared" si="719"/>
        <v>0</v>
      </c>
      <c r="RG27" s="21"/>
      <c r="RH27" s="21">
        <f t="shared" si="719"/>
        <v>0</v>
      </c>
      <c r="RI27" s="21"/>
      <c r="RJ27" s="21">
        <f t="shared" si="720"/>
        <v>0</v>
      </c>
      <c r="RK27" s="21"/>
      <c r="RL27" s="21">
        <f t="shared" si="721"/>
        <v>0</v>
      </c>
      <c r="RM27" s="21"/>
      <c r="RN27" s="21">
        <f t="shared" si="722"/>
        <v>0</v>
      </c>
      <c r="RO27" s="21"/>
      <c r="RP27" s="21">
        <f t="shared" si="723"/>
        <v>0</v>
      </c>
      <c r="RQ27" s="21"/>
      <c r="RR27" s="21">
        <f t="shared" si="724"/>
        <v>0</v>
      </c>
      <c r="RS27" s="21"/>
      <c r="RT27" s="21">
        <f t="shared" si="725"/>
        <v>0</v>
      </c>
      <c r="RU27" s="21"/>
      <c r="RV27" s="21">
        <f t="shared" si="726"/>
        <v>0</v>
      </c>
      <c r="RW27" s="21"/>
      <c r="RX27" s="21">
        <f t="shared" si="727"/>
        <v>0</v>
      </c>
      <c r="RY27" s="21"/>
      <c r="RZ27" s="21">
        <f t="shared" si="728"/>
        <v>0</v>
      </c>
      <c r="SA27" s="21"/>
      <c r="SB27" s="21">
        <f t="shared" si="729"/>
        <v>0</v>
      </c>
      <c r="SC27" s="21"/>
      <c r="SD27" s="21">
        <f t="shared" si="730"/>
        <v>0</v>
      </c>
      <c r="SE27" s="21"/>
      <c r="SF27" s="21">
        <f t="shared" si="731"/>
        <v>0</v>
      </c>
      <c r="SG27" s="21"/>
      <c r="SH27" s="21">
        <f t="shared" si="732"/>
        <v>0</v>
      </c>
      <c r="SI27" s="21"/>
      <c r="SJ27" s="21">
        <f t="shared" si="733"/>
        <v>0</v>
      </c>
      <c r="SK27" s="21"/>
      <c r="SL27" s="21">
        <f t="shared" si="734"/>
        <v>0</v>
      </c>
      <c r="SM27" s="21"/>
      <c r="SN27" s="21">
        <f t="shared" si="735"/>
        <v>0</v>
      </c>
      <c r="SO27" s="21"/>
      <c r="SP27" s="21">
        <f t="shared" si="736"/>
        <v>0</v>
      </c>
      <c r="SQ27" s="21"/>
      <c r="SR27" s="21">
        <f t="shared" si="737"/>
        <v>0</v>
      </c>
      <c r="SS27" s="21"/>
      <c r="ST27" s="21">
        <f t="shared" si="738"/>
        <v>0</v>
      </c>
      <c r="SU27" s="21"/>
      <c r="SV27" s="21">
        <f t="shared" si="739"/>
        <v>0</v>
      </c>
      <c r="SW27" s="21"/>
      <c r="SX27" s="21">
        <f t="shared" si="740"/>
        <v>0</v>
      </c>
      <c r="SY27" s="21"/>
      <c r="SZ27" s="21">
        <f t="shared" si="741"/>
        <v>0</v>
      </c>
      <c r="TA27" s="21"/>
      <c r="TB27" s="21">
        <f t="shared" si="742"/>
        <v>0</v>
      </c>
      <c r="TC27" s="21"/>
      <c r="TD27" s="21">
        <f t="shared" si="743"/>
        <v>0</v>
      </c>
      <c r="TE27" s="21"/>
      <c r="TF27" s="21">
        <f t="shared" si="744"/>
        <v>0</v>
      </c>
      <c r="TG27" s="21"/>
      <c r="TH27" s="21">
        <f t="shared" si="745"/>
        <v>0</v>
      </c>
      <c r="TI27" s="21"/>
      <c r="TJ27" s="21">
        <f t="shared" si="746"/>
        <v>0</v>
      </c>
      <c r="TK27" s="21"/>
      <c r="TL27" s="21">
        <f t="shared" si="747"/>
        <v>0</v>
      </c>
      <c r="TM27" s="21"/>
      <c r="TN27" s="21">
        <f t="shared" si="748"/>
        <v>0</v>
      </c>
      <c r="TO27" s="21"/>
      <c r="TP27" s="21">
        <f t="shared" si="749"/>
        <v>0</v>
      </c>
      <c r="TQ27" s="21"/>
      <c r="TR27" s="21">
        <f t="shared" si="750"/>
        <v>0</v>
      </c>
      <c r="TS27" s="21"/>
      <c r="TT27" s="21">
        <f t="shared" si="751"/>
        <v>0</v>
      </c>
      <c r="TU27" s="21"/>
      <c r="TV27" s="21">
        <f t="shared" si="752"/>
        <v>0</v>
      </c>
      <c r="TW27" s="21"/>
      <c r="TX27" s="21">
        <f t="shared" si="753"/>
        <v>0</v>
      </c>
      <c r="TY27" s="21"/>
      <c r="TZ27" s="21">
        <f t="shared" si="754"/>
        <v>0</v>
      </c>
      <c r="UA27" s="21"/>
      <c r="UB27" s="21">
        <f t="shared" si="755"/>
        <v>0</v>
      </c>
      <c r="UC27" s="21"/>
      <c r="UD27" s="21">
        <f t="shared" si="756"/>
        <v>0</v>
      </c>
      <c r="UE27" s="21"/>
      <c r="UF27" s="21">
        <f t="shared" si="757"/>
        <v>0</v>
      </c>
      <c r="UG27" s="21"/>
      <c r="UH27" s="21">
        <f t="shared" si="758"/>
        <v>0</v>
      </c>
      <c r="UI27" s="21"/>
      <c r="UJ27" s="21">
        <f t="shared" si="759"/>
        <v>0</v>
      </c>
      <c r="UK27" s="21"/>
      <c r="UL27" s="21">
        <f t="shared" si="760"/>
        <v>0</v>
      </c>
      <c r="UM27" s="21"/>
      <c r="UN27" s="21">
        <f t="shared" si="761"/>
        <v>0</v>
      </c>
      <c r="UO27" s="21"/>
      <c r="UP27" s="21">
        <f t="shared" si="762"/>
        <v>0</v>
      </c>
      <c r="UQ27" s="21"/>
      <c r="UR27" s="21">
        <f t="shared" si="763"/>
        <v>0</v>
      </c>
      <c r="US27" s="21"/>
      <c r="UT27" s="21">
        <f t="shared" si="764"/>
        <v>0</v>
      </c>
      <c r="UU27" s="21"/>
      <c r="UV27" s="21">
        <f t="shared" si="765"/>
        <v>0</v>
      </c>
      <c r="UW27" s="21"/>
      <c r="UX27" s="21">
        <f t="shared" si="766"/>
        <v>0</v>
      </c>
      <c r="UY27" s="21"/>
      <c r="UZ27" s="21">
        <f t="shared" si="767"/>
        <v>0</v>
      </c>
      <c r="VA27" s="21"/>
      <c r="VB27" s="21">
        <f t="shared" si="768"/>
        <v>0</v>
      </c>
      <c r="VC27" s="21"/>
      <c r="VD27" s="21">
        <f t="shared" si="769"/>
        <v>0</v>
      </c>
      <c r="VE27" s="21"/>
      <c r="VF27" s="21">
        <f t="shared" si="770"/>
        <v>0</v>
      </c>
      <c r="VG27" s="21"/>
      <c r="VH27" s="21">
        <f t="shared" si="771"/>
        <v>0</v>
      </c>
      <c r="VI27" s="21"/>
      <c r="VJ27" s="21">
        <f t="shared" si="772"/>
        <v>0</v>
      </c>
      <c r="VK27" s="21"/>
      <c r="VL27" s="21">
        <f t="shared" si="773"/>
        <v>0</v>
      </c>
      <c r="VM27" s="21"/>
      <c r="VN27" s="21">
        <f t="shared" si="774"/>
        <v>0</v>
      </c>
      <c r="VO27" s="21"/>
      <c r="VP27" s="21">
        <f t="shared" si="775"/>
        <v>0</v>
      </c>
      <c r="VQ27" s="21"/>
      <c r="VR27" s="21">
        <f t="shared" si="714"/>
        <v>0</v>
      </c>
      <c r="VS27" s="21"/>
      <c r="VT27" s="21">
        <f t="shared" si="776"/>
        <v>0</v>
      </c>
      <c r="VU27" s="21"/>
      <c r="VV27" s="21">
        <f t="shared" si="776"/>
        <v>0</v>
      </c>
      <c r="VW27" s="21"/>
      <c r="VX27" s="21">
        <f t="shared" si="777"/>
        <v>0</v>
      </c>
      <c r="VY27" s="21"/>
      <c r="VZ27" s="21">
        <f t="shared" si="777"/>
        <v>0</v>
      </c>
      <c r="WA27" s="21"/>
      <c r="WB27" s="21">
        <f t="shared" si="777"/>
        <v>0</v>
      </c>
      <c r="WC27" s="21"/>
      <c r="WD27" s="21">
        <f t="shared" si="777"/>
        <v>0</v>
      </c>
      <c r="WE27" s="21"/>
      <c r="WF27" s="21">
        <f t="shared" si="777"/>
        <v>0</v>
      </c>
      <c r="WG27" s="21"/>
      <c r="WH27" s="21">
        <f t="shared" si="777"/>
        <v>0</v>
      </c>
      <c r="WI27" s="21"/>
      <c r="WJ27" s="21">
        <f t="shared" si="777"/>
        <v>0</v>
      </c>
      <c r="WK27" s="21"/>
      <c r="WL27" s="21">
        <f t="shared" si="777"/>
        <v>0</v>
      </c>
      <c r="WM27" s="21"/>
      <c r="WN27" s="21">
        <f t="shared" si="778"/>
        <v>0</v>
      </c>
      <c r="WO27" s="21"/>
      <c r="WP27" s="21">
        <f t="shared" si="778"/>
        <v>0</v>
      </c>
      <c r="WQ27" s="21"/>
      <c r="WR27" s="21">
        <f t="shared" si="778"/>
        <v>0</v>
      </c>
      <c r="WS27" s="21"/>
      <c r="WT27" s="21">
        <f t="shared" si="778"/>
        <v>0</v>
      </c>
      <c r="WU27" s="21"/>
      <c r="WV27" s="21">
        <f t="shared" si="778"/>
        <v>0</v>
      </c>
      <c r="WW27" s="21"/>
      <c r="WX27" s="21">
        <f t="shared" si="778"/>
        <v>0</v>
      </c>
      <c r="WY27" s="21"/>
      <c r="WZ27" s="21">
        <f t="shared" si="778"/>
        <v>0</v>
      </c>
      <c r="XA27" s="21"/>
      <c r="XB27" s="21">
        <f t="shared" si="778"/>
        <v>0</v>
      </c>
      <c r="XC27" s="21"/>
      <c r="XD27" s="21">
        <f t="shared" si="779"/>
        <v>0</v>
      </c>
      <c r="XE27" s="21"/>
      <c r="XF27" s="21">
        <f t="shared" si="779"/>
        <v>0</v>
      </c>
      <c r="XG27" s="21"/>
      <c r="XH27" s="21">
        <f t="shared" si="779"/>
        <v>0</v>
      </c>
      <c r="XI27" s="21"/>
      <c r="XJ27" s="21">
        <f t="shared" si="779"/>
        <v>0</v>
      </c>
      <c r="XK27" s="21"/>
      <c r="XL27" s="21">
        <f t="shared" si="779"/>
        <v>0</v>
      </c>
      <c r="XM27" s="21"/>
      <c r="XN27" s="21">
        <f t="shared" si="779"/>
        <v>0</v>
      </c>
      <c r="XO27" s="21"/>
      <c r="XP27" s="21">
        <f t="shared" si="779"/>
        <v>0</v>
      </c>
      <c r="XQ27" s="21"/>
      <c r="XR27" s="21">
        <f t="shared" si="779"/>
        <v>0</v>
      </c>
      <c r="XS27" s="21"/>
      <c r="XT27" s="21">
        <f t="shared" si="841"/>
        <v>0</v>
      </c>
      <c r="XU27" s="21"/>
      <c r="XV27" s="21">
        <f t="shared" si="841"/>
        <v>0</v>
      </c>
      <c r="XW27" s="21"/>
      <c r="XX27" s="21">
        <f t="shared" si="841"/>
        <v>0</v>
      </c>
      <c r="XY27" s="21"/>
      <c r="XZ27" s="21">
        <f t="shared" si="841"/>
        <v>0</v>
      </c>
      <c r="YA27" s="21"/>
      <c r="YB27" s="21">
        <f t="shared" si="780"/>
        <v>0</v>
      </c>
      <c r="YC27" s="21"/>
      <c r="YD27" s="21">
        <f t="shared" si="781"/>
        <v>0</v>
      </c>
      <c r="YE27" s="21"/>
      <c r="YF27" s="21">
        <f t="shared" si="782"/>
        <v>0</v>
      </c>
      <c r="YG27" s="21"/>
      <c r="YH27" s="21">
        <f t="shared" si="783"/>
        <v>0</v>
      </c>
      <c r="YI27" s="21"/>
      <c r="YJ27" s="21">
        <f t="shared" si="784"/>
        <v>0</v>
      </c>
      <c r="YK27" s="21"/>
      <c r="YL27" s="21">
        <f t="shared" si="785"/>
        <v>0</v>
      </c>
      <c r="YM27" s="21"/>
      <c r="YN27" s="21">
        <f t="shared" si="786"/>
        <v>0</v>
      </c>
      <c r="YO27" s="21"/>
      <c r="YP27" s="21">
        <f t="shared" si="787"/>
        <v>0</v>
      </c>
      <c r="YQ27" s="21"/>
      <c r="YR27" s="21">
        <f t="shared" si="788"/>
        <v>0</v>
      </c>
      <c r="YS27" s="21"/>
      <c r="YT27" s="21">
        <f t="shared" si="789"/>
        <v>0</v>
      </c>
      <c r="YU27" s="21"/>
      <c r="YV27" s="21">
        <f t="shared" si="790"/>
        <v>0</v>
      </c>
      <c r="YW27" s="21"/>
      <c r="YX27" s="21">
        <f t="shared" si="791"/>
        <v>0</v>
      </c>
      <c r="YY27" s="21"/>
      <c r="YZ27" s="21">
        <f t="shared" si="776"/>
        <v>0</v>
      </c>
      <c r="ZA27" s="21"/>
      <c r="ZB27" s="21">
        <f t="shared" si="792"/>
        <v>0</v>
      </c>
      <c r="ZC27" s="21"/>
      <c r="ZD27" s="21">
        <f t="shared" si="793"/>
        <v>0</v>
      </c>
      <c r="ZE27" s="21"/>
      <c r="ZF27" s="21">
        <f t="shared" si="794"/>
        <v>0</v>
      </c>
      <c r="ZG27" s="21"/>
      <c r="ZH27" s="21">
        <f t="shared" si="795"/>
        <v>0</v>
      </c>
      <c r="ZI27" s="21"/>
      <c r="ZJ27" s="21">
        <f t="shared" si="796"/>
        <v>0</v>
      </c>
      <c r="ZK27" s="21"/>
      <c r="ZL27" s="21">
        <f t="shared" si="797"/>
        <v>0</v>
      </c>
      <c r="ZM27" s="21"/>
      <c r="ZN27" s="21">
        <f t="shared" si="798"/>
        <v>0</v>
      </c>
      <c r="ZO27" s="21"/>
      <c r="ZP27" s="21">
        <f t="shared" si="799"/>
        <v>0</v>
      </c>
      <c r="ZQ27" s="21"/>
      <c r="ZR27" s="21">
        <f t="shared" si="800"/>
        <v>0</v>
      </c>
      <c r="ZS27" s="21"/>
      <c r="ZT27" s="21">
        <f t="shared" si="776"/>
        <v>0</v>
      </c>
      <c r="ZU27" s="21"/>
      <c r="ZV27" s="21">
        <f t="shared" si="801"/>
        <v>0</v>
      </c>
      <c r="ZW27" s="21"/>
      <c r="ZX27" s="21">
        <f t="shared" si="802"/>
        <v>0</v>
      </c>
      <c r="ZY27" s="21"/>
      <c r="ZZ27" s="21">
        <f t="shared" si="802"/>
        <v>0</v>
      </c>
      <c r="AAA27" s="21"/>
      <c r="AAB27" s="21">
        <f t="shared" si="803"/>
        <v>0</v>
      </c>
      <c r="AAC27" s="21"/>
      <c r="AAD27" s="21">
        <f t="shared" si="803"/>
        <v>0</v>
      </c>
      <c r="AAE27" s="21"/>
      <c r="AAF27" s="21">
        <f t="shared" si="804"/>
        <v>0</v>
      </c>
      <c r="AAG27" s="21"/>
      <c r="AAH27" s="21">
        <f t="shared" si="804"/>
        <v>0</v>
      </c>
      <c r="AAI27" s="21"/>
      <c r="AAJ27" s="21">
        <f t="shared" si="805"/>
        <v>0</v>
      </c>
      <c r="AAK27" s="21"/>
      <c r="AAL27" s="21">
        <f t="shared" si="805"/>
        <v>0</v>
      </c>
      <c r="AAM27" s="21"/>
      <c r="AAN27" s="21">
        <f t="shared" si="806"/>
        <v>0</v>
      </c>
      <c r="AAO27" s="21"/>
      <c r="AAP27" s="21">
        <f t="shared" si="806"/>
        <v>0</v>
      </c>
      <c r="AAQ27" s="21"/>
      <c r="AAR27" s="21">
        <f t="shared" si="807"/>
        <v>0</v>
      </c>
      <c r="AAS27" s="21"/>
      <c r="AAT27" s="21">
        <f t="shared" si="807"/>
        <v>0</v>
      </c>
      <c r="AAU27" s="21"/>
      <c r="AAV27" s="21">
        <f t="shared" si="808"/>
        <v>0</v>
      </c>
      <c r="AAW27" s="21"/>
      <c r="AAX27" s="21">
        <f t="shared" si="808"/>
        <v>0</v>
      </c>
      <c r="AAY27" s="21"/>
      <c r="AAZ27" s="21">
        <f t="shared" si="809"/>
        <v>0</v>
      </c>
      <c r="ABA27" s="21"/>
      <c r="ABB27" s="21">
        <f t="shared" si="809"/>
        <v>0</v>
      </c>
      <c r="ABC27" s="21"/>
      <c r="ABD27" s="21">
        <f t="shared" si="810"/>
        <v>0</v>
      </c>
      <c r="ABE27" s="21"/>
      <c r="ABF27" s="21">
        <f t="shared" si="810"/>
        <v>0</v>
      </c>
      <c r="ABG27" s="21"/>
      <c r="ABH27" s="21">
        <f t="shared" si="811"/>
        <v>0</v>
      </c>
      <c r="ABI27" s="21"/>
      <c r="ABJ27" s="21">
        <f t="shared" si="811"/>
        <v>0</v>
      </c>
      <c r="ABK27" s="21"/>
      <c r="ABL27" s="21">
        <f t="shared" si="812"/>
        <v>0</v>
      </c>
      <c r="ABM27" s="21"/>
      <c r="ABN27" s="21">
        <f t="shared" si="812"/>
        <v>0</v>
      </c>
      <c r="ABO27" s="21"/>
      <c r="ABP27" s="21">
        <f t="shared" si="813"/>
        <v>0</v>
      </c>
      <c r="ABQ27" s="21"/>
      <c r="ABR27" s="21">
        <f t="shared" si="813"/>
        <v>0</v>
      </c>
      <c r="ABS27" s="21"/>
      <c r="ABT27" s="21">
        <f t="shared" si="814"/>
        <v>0</v>
      </c>
      <c r="ABU27" s="21"/>
      <c r="ABV27" s="21">
        <f t="shared" si="814"/>
        <v>0</v>
      </c>
      <c r="ABW27" s="21"/>
      <c r="ABX27" s="21">
        <f t="shared" si="815"/>
        <v>0</v>
      </c>
      <c r="ABY27" s="21"/>
      <c r="ABZ27" s="21">
        <f t="shared" si="815"/>
        <v>0</v>
      </c>
      <c r="ACA27" s="21"/>
      <c r="ACB27" s="21">
        <f t="shared" si="816"/>
        <v>0</v>
      </c>
      <c r="ACC27" s="21"/>
      <c r="ACD27" s="21">
        <f t="shared" si="816"/>
        <v>0</v>
      </c>
      <c r="ACE27" s="21"/>
      <c r="ACF27" s="21">
        <f t="shared" si="817"/>
        <v>0</v>
      </c>
      <c r="ACG27" s="21"/>
      <c r="ACH27" s="21">
        <f t="shared" si="817"/>
        <v>0</v>
      </c>
      <c r="ACI27" s="21"/>
      <c r="ACJ27" s="21">
        <f t="shared" si="818"/>
        <v>0</v>
      </c>
      <c r="ACK27" s="21"/>
      <c r="ACL27" s="21">
        <f t="shared" si="818"/>
        <v>0</v>
      </c>
      <c r="ACM27" s="21"/>
      <c r="ACN27" s="21">
        <f t="shared" si="819"/>
        <v>0</v>
      </c>
      <c r="ACO27" s="21"/>
      <c r="ACP27" s="21">
        <f t="shared" si="819"/>
        <v>0</v>
      </c>
      <c r="ACQ27" s="21"/>
      <c r="ACR27" s="21">
        <f t="shared" si="820"/>
        <v>0</v>
      </c>
      <c r="ACS27" s="21"/>
      <c r="ACT27" s="21">
        <f t="shared" si="820"/>
        <v>0</v>
      </c>
      <c r="ACU27" s="21"/>
      <c r="ACV27" s="21">
        <f t="shared" si="821"/>
        <v>0</v>
      </c>
      <c r="ACW27" s="21"/>
      <c r="ACX27" s="21">
        <f t="shared" si="821"/>
        <v>0</v>
      </c>
      <c r="ACY27" s="21"/>
      <c r="ACZ27" s="21">
        <f t="shared" si="822"/>
        <v>0</v>
      </c>
      <c r="ADA27" s="21"/>
      <c r="ADB27" s="21">
        <f t="shared" si="822"/>
        <v>0</v>
      </c>
      <c r="ADC27" s="21"/>
      <c r="ADD27" s="21">
        <f t="shared" si="823"/>
        <v>0</v>
      </c>
      <c r="ADE27" s="21"/>
      <c r="ADF27" s="21">
        <f t="shared" si="823"/>
        <v>0</v>
      </c>
      <c r="ADG27" s="21"/>
      <c r="ADH27" s="21">
        <f t="shared" si="824"/>
        <v>0</v>
      </c>
      <c r="ADI27" s="21"/>
      <c r="ADJ27" s="21">
        <f t="shared" si="824"/>
        <v>0</v>
      </c>
      <c r="ADK27" s="21"/>
      <c r="ADL27" s="21">
        <f t="shared" si="825"/>
        <v>0</v>
      </c>
      <c r="ADM27" s="21"/>
      <c r="ADN27" s="21">
        <f t="shared" si="825"/>
        <v>0</v>
      </c>
      <c r="ADO27" s="21"/>
      <c r="ADP27" s="21">
        <f t="shared" si="825"/>
        <v>0</v>
      </c>
      <c r="ADQ27" s="21"/>
      <c r="ADR27" s="21">
        <f t="shared" si="825"/>
        <v>0</v>
      </c>
      <c r="ADS27" s="21"/>
      <c r="ADT27" s="21">
        <f t="shared" si="825"/>
        <v>0</v>
      </c>
      <c r="ADU27" s="21"/>
      <c r="ADV27" s="21">
        <f t="shared" si="826"/>
        <v>0</v>
      </c>
      <c r="ADW27" s="21"/>
      <c r="ADX27" s="21">
        <f t="shared" si="826"/>
        <v>0</v>
      </c>
      <c r="ADY27" s="21"/>
      <c r="ADZ27" s="21">
        <f t="shared" si="826"/>
        <v>0</v>
      </c>
      <c r="AEA27" s="21"/>
      <c r="AEB27" s="21">
        <f t="shared" si="826"/>
        <v>0</v>
      </c>
      <c r="AEC27" s="21"/>
      <c r="AED27" s="21">
        <f t="shared" si="827"/>
        <v>0</v>
      </c>
      <c r="AEE27" s="21"/>
      <c r="AEF27" s="21">
        <f t="shared" si="827"/>
        <v>0</v>
      </c>
      <c r="AEG27" s="21"/>
      <c r="AEH27" s="21">
        <f t="shared" si="827"/>
        <v>0</v>
      </c>
      <c r="AEI27" s="21"/>
      <c r="AEJ27" s="21">
        <f t="shared" si="827"/>
        <v>0</v>
      </c>
      <c r="AEK27" s="21"/>
      <c r="AEL27" s="21">
        <f t="shared" si="827"/>
        <v>0</v>
      </c>
      <c r="AEM27" s="21"/>
      <c r="AEN27" s="21">
        <f t="shared" si="828"/>
        <v>0</v>
      </c>
      <c r="AEO27" s="21"/>
      <c r="AEP27" s="21">
        <f t="shared" si="828"/>
        <v>0</v>
      </c>
      <c r="AEQ27" s="21"/>
      <c r="AER27" s="21">
        <f t="shared" si="828"/>
        <v>0</v>
      </c>
      <c r="AES27" s="21"/>
      <c r="AET27" s="21">
        <f t="shared" si="828"/>
        <v>0</v>
      </c>
      <c r="AEU27" s="21"/>
      <c r="AEV27" s="21">
        <f t="shared" si="829"/>
        <v>0</v>
      </c>
      <c r="AEW27" s="21"/>
      <c r="AEX27" s="21">
        <f t="shared" si="829"/>
        <v>0</v>
      </c>
      <c r="AEY27" s="21"/>
      <c r="AEZ27" s="21">
        <f t="shared" si="829"/>
        <v>0</v>
      </c>
      <c r="AFA27" s="21"/>
      <c r="AFB27" s="21">
        <f t="shared" si="829"/>
        <v>0</v>
      </c>
      <c r="AFC27" s="21"/>
      <c r="AFD27" s="21">
        <f t="shared" si="829"/>
        <v>0</v>
      </c>
      <c r="AFE27" s="21"/>
      <c r="AFF27" s="21">
        <f t="shared" si="830"/>
        <v>0</v>
      </c>
      <c r="AFG27" s="21"/>
      <c r="AFH27" s="21">
        <f t="shared" si="830"/>
        <v>0</v>
      </c>
      <c r="AFI27" s="21"/>
      <c r="AFJ27" s="21">
        <f t="shared" si="830"/>
        <v>0</v>
      </c>
      <c r="AFK27" s="21"/>
      <c r="AFL27" s="21">
        <f t="shared" si="830"/>
        <v>0</v>
      </c>
      <c r="AFM27" s="21"/>
      <c r="AFN27" s="21">
        <f t="shared" si="831"/>
        <v>0</v>
      </c>
      <c r="AFO27" s="21"/>
      <c r="AFP27" s="21">
        <f t="shared" si="831"/>
        <v>0</v>
      </c>
      <c r="AFQ27" s="21"/>
      <c r="AFR27" s="21">
        <f t="shared" si="831"/>
        <v>0</v>
      </c>
      <c r="AFS27" s="21"/>
      <c r="AFT27" s="21">
        <f t="shared" si="831"/>
        <v>0</v>
      </c>
      <c r="AFU27" s="21"/>
      <c r="AFV27" s="21">
        <f t="shared" si="831"/>
        <v>0</v>
      </c>
      <c r="AFW27" s="21"/>
      <c r="AFX27" s="21">
        <f t="shared" si="832"/>
        <v>0</v>
      </c>
      <c r="AFY27" s="21"/>
      <c r="AFZ27" s="21">
        <f t="shared" si="832"/>
        <v>0</v>
      </c>
      <c r="AGA27" s="21"/>
      <c r="AGB27" s="21">
        <f t="shared" si="832"/>
        <v>0</v>
      </c>
      <c r="AGC27" s="21"/>
      <c r="AGD27" s="21">
        <f t="shared" si="832"/>
        <v>0</v>
      </c>
      <c r="AGE27" s="21"/>
      <c r="AGF27" s="21">
        <f t="shared" si="833"/>
        <v>0</v>
      </c>
      <c r="AGG27" s="21"/>
      <c r="AGH27" s="21">
        <f t="shared" si="833"/>
        <v>0</v>
      </c>
      <c r="AGI27" s="21"/>
      <c r="AGJ27" s="21">
        <f t="shared" si="833"/>
        <v>0</v>
      </c>
      <c r="AGK27" s="21"/>
      <c r="AGL27" s="21">
        <f t="shared" si="833"/>
        <v>0</v>
      </c>
      <c r="AGM27" s="21"/>
      <c r="AGN27" s="21">
        <f t="shared" si="833"/>
        <v>0</v>
      </c>
      <c r="AGO27" s="21"/>
      <c r="AGP27" s="21">
        <f t="shared" si="834"/>
        <v>0</v>
      </c>
      <c r="AGQ27" s="21"/>
      <c r="AGR27" s="21">
        <f t="shared" si="834"/>
        <v>0</v>
      </c>
      <c r="AGS27" s="21"/>
      <c r="AGT27" s="21">
        <f t="shared" si="834"/>
        <v>0</v>
      </c>
      <c r="AGU27" s="21"/>
      <c r="AGV27" s="21">
        <f t="shared" si="834"/>
        <v>0</v>
      </c>
      <c r="AGW27" s="21"/>
      <c r="AGX27" s="21">
        <f t="shared" si="835"/>
        <v>0</v>
      </c>
      <c r="AGY27" s="21"/>
      <c r="AGZ27" s="21">
        <f t="shared" si="835"/>
        <v>0</v>
      </c>
      <c r="AHA27" s="21"/>
      <c r="AHB27" s="21">
        <f t="shared" si="835"/>
        <v>0</v>
      </c>
      <c r="AHC27" s="21"/>
      <c r="AHD27" s="21">
        <f t="shared" si="835"/>
        <v>0</v>
      </c>
      <c r="AHE27" s="21"/>
      <c r="AHF27" s="21">
        <f t="shared" si="835"/>
        <v>0</v>
      </c>
      <c r="AHG27" s="21"/>
      <c r="AHH27" s="21">
        <f t="shared" si="836"/>
        <v>0</v>
      </c>
      <c r="AHI27" s="21"/>
      <c r="AHJ27" s="21">
        <f t="shared" si="836"/>
        <v>0</v>
      </c>
      <c r="AHK27" s="21"/>
      <c r="AHL27" s="21">
        <f t="shared" si="836"/>
        <v>0</v>
      </c>
      <c r="AHM27" s="21"/>
      <c r="AHN27" s="21">
        <f t="shared" si="836"/>
        <v>0</v>
      </c>
      <c r="AHO27" s="21"/>
      <c r="AHP27" s="21">
        <f t="shared" si="837"/>
        <v>0</v>
      </c>
      <c r="AHQ27" s="21"/>
      <c r="AHR27" s="21">
        <f t="shared" si="837"/>
        <v>0</v>
      </c>
      <c r="AHS27" s="21"/>
      <c r="AHT27" s="21">
        <f t="shared" si="837"/>
        <v>0</v>
      </c>
      <c r="AHU27" s="21"/>
      <c r="AHV27" s="21">
        <f t="shared" si="837"/>
        <v>0</v>
      </c>
      <c r="AHW27" s="21"/>
      <c r="AHX27" s="21">
        <f t="shared" si="837"/>
        <v>0</v>
      </c>
      <c r="AHY27" s="21"/>
      <c r="AHZ27" s="21">
        <f t="shared" si="838"/>
        <v>0</v>
      </c>
      <c r="AIA27" s="21"/>
      <c r="AIB27" s="21">
        <f t="shared" si="838"/>
        <v>0</v>
      </c>
      <c r="AIC27" s="21"/>
      <c r="AID27" s="21">
        <f t="shared" si="838"/>
        <v>0</v>
      </c>
      <c r="AIE27" s="21"/>
      <c r="AIF27" s="21">
        <f t="shared" si="838"/>
        <v>0</v>
      </c>
      <c r="AIG27" s="21"/>
      <c r="AIH27" s="21">
        <f t="shared" si="839"/>
        <v>0</v>
      </c>
      <c r="AII27" s="21"/>
      <c r="AIJ27" s="21">
        <f t="shared" si="839"/>
        <v>0</v>
      </c>
      <c r="AIK27" s="21"/>
      <c r="AIL27" s="21">
        <f t="shared" si="839"/>
        <v>0</v>
      </c>
      <c r="AIM27" s="21"/>
      <c r="AIN27" s="21">
        <f t="shared" si="839"/>
        <v>0</v>
      </c>
      <c r="AIO27" s="21"/>
      <c r="AIP27" s="21">
        <f t="shared" si="839"/>
        <v>0</v>
      </c>
      <c r="AIQ27" s="21"/>
      <c r="AIR27" s="21">
        <f t="shared" si="840"/>
        <v>0</v>
      </c>
      <c r="AIS27" s="21"/>
      <c r="AIT27" s="21">
        <f t="shared" si="840"/>
        <v>0</v>
      </c>
      <c r="AIU27" s="21"/>
      <c r="AIV27" s="21">
        <f t="shared" si="840"/>
        <v>0</v>
      </c>
      <c r="AIW27" s="21"/>
      <c r="AIX27" s="21">
        <f t="shared" si="840"/>
        <v>0</v>
      </c>
      <c r="AIY27" s="21"/>
      <c r="AIZ27" s="21">
        <f t="shared" si="776"/>
        <v>0</v>
      </c>
      <c r="AJA27" s="21"/>
    </row>
    <row r="28" spans="2:937" ht="15" x14ac:dyDescent="0.25">
      <c r="B28" s="31">
        <v>23</v>
      </c>
      <c r="C28" s="192" t="s">
        <v>208</v>
      </c>
      <c r="D28" s="67" t="s">
        <v>77</v>
      </c>
      <c r="E28" s="194" t="s">
        <v>392</v>
      </c>
      <c r="F28" s="194" t="str">
        <f>_xlfn.XLOOKUP(D28,'WTG PH-III'!$D$5:$D$198,'WTG PH-III'!$B$5:$B$198,0,0,1)</f>
        <v>PSS-11</v>
      </c>
      <c r="G28" s="22" t="s">
        <v>537</v>
      </c>
      <c r="H28" s="22" t="s">
        <v>541</v>
      </c>
      <c r="I28" s="61">
        <v>10</v>
      </c>
      <c r="J28" s="21">
        <v>253</v>
      </c>
      <c r="K28" s="21">
        <f t="shared" si="517"/>
        <v>253.00000000000006</v>
      </c>
      <c r="L28" s="21">
        <f t="shared" si="518"/>
        <v>253</v>
      </c>
      <c r="M28" s="21">
        <f t="shared" si="519"/>
        <v>0</v>
      </c>
      <c r="N28" s="95">
        <f>VLOOKUP(D28,'WTG PH-III'!$D$5:$U$198,17,0)</f>
        <v>45762</v>
      </c>
      <c r="O28" s="95">
        <f>VLOOKUP(D28,'WTG PH-III'!$D$5:$U$198,18,0)</f>
        <v>45771</v>
      </c>
      <c r="P28" s="21">
        <f t="shared" si="520"/>
        <v>0</v>
      </c>
      <c r="Q28" s="21"/>
      <c r="R28" s="21">
        <f t="shared" si="521"/>
        <v>0</v>
      </c>
      <c r="S28" s="21"/>
      <c r="T28" s="21">
        <f t="shared" si="522"/>
        <v>0</v>
      </c>
      <c r="U28" s="21"/>
      <c r="V28" s="21">
        <f t="shared" si="523"/>
        <v>0</v>
      </c>
      <c r="W28" s="21"/>
      <c r="X28" s="21">
        <f t="shared" si="524"/>
        <v>0</v>
      </c>
      <c r="Y28" s="21"/>
      <c r="Z28" s="21">
        <f t="shared" si="525"/>
        <v>0</v>
      </c>
      <c r="AA28" s="21"/>
      <c r="AB28" s="21">
        <f t="shared" si="526"/>
        <v>0</v>
      </c>
      <c r="AC28" s="21"/>
      <c r="AD28" s="21">
        <f t="shared" si="527"/>
        <v>0</v>
      </c>
      <c r="AE28" s="21"/>
      <c r="AF28" s="21">
        <f t="shared" si="528"/>
        <v>0</v>
      </c>
      <c r="AG28" s="21"/>
      <c r="AH28" s="21">
        <f t="shared" si="529"/>
        <v>0</v>
      </c>
      <c r="AI28" s="21"/>
      <c r="AJ28" s="21">
        <f t="shared" si="530"/>
        <v>0</v>
      </c>
      <c r="AK28" s="21"/>
      <c r="AL28" s="21">
        <f t="shared" si="531"/>
        <v>0</v>
      </c>
      <c r="AM28" s="21"/>
      <c r="AN28" s="21">
        <f t="shared" si="532"/>
        <v>0</v>
      </c>
      <c r="AO28" s="21"/>
      <c r="AP28" s="21">
        <f t="shared" si="533"/>
        <v>0</v>
      </c>
      <c r="AQ28" s="21"/>
      <c r="AR28" s="21">
        <f t="shared" si="534"/>
        <v>0</v>
      </c>
      <c r="AS28" s="21"/>
      <c r="AT28" s="21">
        <f t="shared" si="535"/>
        <v>0</v>
      </c>
      <c r="AU28" s="21"/>
      <c r="AV28" s="21">
        <f t="shared" si="536"/>
        <v>0</v>
      </c>
      <c r="AW28" s="21"/>
      <c r="AX28" s="21">
        <f t="shared" si="537"/>
        <v>0</v>
      </c>
      <c r="AY28" s="21"/>
      <c r="AZ28" s="21">
        <f t="shared" si="538"/>
        <v>0</v>
      </c>
      <c r="BA28" s="21"/>
      <c r="BB28" s="21">
        <f t="shared" si="539"/>
        <v>0</v>
      </c>
      <c r="BC28" s="21"/>
      <c r="BD28" s="21">
        <f t="shared" si="540"/>
        <v>0</v>
      </c>
      <c r="BE28" s="21"/>
      <c r="BF28" s="21">
        <f t="shared" si="541"/>
        <v>0</v>
      </c>
      <c r="BG28" s="21"/>
      <c r="BH28" s="21">
        <f t="shared" si="542"/>
        <v>0</v>
      </c>
      <c r="BI28" s="21"/>
      <c r="BJ28" s="21">
        <f t="shared" si="543"/>
        <v>0</v>
      </c>
      <c r="BK28" s="21"/>
      <c r="BL28" s="21">
        <f t="shared" si="544"/>
        <v>0</v>
      </c>
      <c r="BM28" s="21"/>
      <c r="BN28" s="21">
        <f t="shared" si="545"/>
        <v>0</v>
      </c>
      <c r="BO28" s="21"/>
      <c r="BP28" s="21">
        <f t="shared" si="546"/>
        <v>0</v>
      </c>
      <c r="BQ28" s="21"/>
      <c r="BR28" s="21">
        <f t="shared" si="547"/>
        <v>0</v>
      </c>
      <c r="BS28" s="21"/>
      <c r="BT28" s="21">
        <f t="shared" si="548"/>
        <v>0</v>
      </c>
      <c r="BU28" s="21"/>
      <c r="BV28" s="21">
        <f t="shared" si="549"/>
        <v>0</v>
      </c>
      <c r="BW28" s="21"/>
      <c r="BX28" s="21">
        <f t="shared" si="550"/>
        <v>0</v>
      </c>
      <c r="BY28" s="21"/>
      <c r="BZ28" s="21">
        <f t="shared" si="551"/>
        <v>0</v>
      </c>
      <c r="CA28" s="21"/>
      <c r="CB28" s="21">
        <f t="shared" si="552"/>
        <v>0</v>
      </c>
      <c r="CC28" s="21"/>
      <c r="CD28" s="21">
        <f t="shared" si="553"/>
        <v>0</v>
      </c>
      <c r="CE28" s="21"/>
      <c r="CF28" s="21">
        <f t="shared" si="554"/>
        <v>0</v>
      </c>
      <c r="CG28" s="21"/>
      <c r="CH28" s="21">
        <f t="shared" si="555"/>
        <v>0</v>
      </c>
      <c r="CI28" s="21"/>
      <c r="CJ28" s="21">
        <f t="shared" si="556"/>
        <v>0</v>
      </c>
      <c r="CK28" s="21"/>
      <c r="CL28" s="21">
        <f t="shared" si="557"/>
        <v>0</v>
      </c>
      <c r="CM28" s="21"/>
      <c r="CN28" s="21">
        <f t="shared" si="558"/>
        <v>0</v>
      </c>
      <c r="CO28" s="21"/>
      <c r="CP28" s="21">
        <f t="shared" si="559"/>
        <v>0</v>
      </c>
      <c r="CQ28" s="21"/>
      <c r="CR28" s="21">
        <f t="shared" si="560"/>
        <v>0</v>
      </c>
      <c r="CS28" s="21"/>
      <c r="CT28" s="21">
        <f t="shared" si="561"/>
        <v>0</v>
      </c>
      <c r="CU28" s="21"/>
      <c r="CV28" s="21">
        <f t="shared" si="562"/>
        <v>0</v>
      </c>
      <c r="CW28" s="21"/>
      <c r="CX28" s="21">
        <f t="shared" si="563"/>
        <v>0</v>
      </c>
      <c r="CY28" s="21"/>
      <c r="CZ28" s="21">
        <f t="shared" si="564"/>
        <v>0</v>
      </c>
      <c r="DA28" s="21"/>
      <c r="DB28" s="21">
        <f t="shared" si="565"/>
        <v>0</v>
      </c>
      <c r="DC28" s="21"/>
      <c r="DD28" s="21">
        <f t="shared" si="566"/>
        <v>0</v>
      </c>
      <c r="DE28" s="21"/>
      <c r="DF28" s="21">
        <f t="shared" si="567"/>
        <v>0</v>
      </c>
      <c r="DG28" s="21"/>
      <c r="DH28" s="21">
        <f t="shared" si="568"/>
        <v>0</v>
      </c>
      <c r="DI28" s="21"/>
      <c r="DJ28" s="21">
        <f t="shared" si="569"/>
        <v>0</v>
      </c>
      <c r="DK28" s="21"/>
      <c r="DL28" s="21">
        <f t="shared" si="570"/>
        <v>0</v>
      </c>
      <c r="DM28" s="21"/>
      <c r="DN28" s="21">
        <f t="shared" si="571"/>
        <v>0</v>
      </c>
      <c r="DO28" s="21"/>
      <c r="DP28" s="21">
        <f t="shared" si="572"/>
        <v>0</v>
      </c>
      <c r="DQ28" s="21"/>
      <c r="DR28" s="21">
        <f t="shared" si="573"/>
        <v>0</v>
      </c>
      <c r="DS28" s="21"/>
      <c r="DT28" s="21">
        <f t="shared" si="574"/>
        <v>0</v>
      </c>
      <c r="DU28" s="21"/>
      <c r="DV28" s="21">
        <f t="shared" si="575"/>
        <v>0</v>
      </c>
      <c r="DW28" s="21"/>
      <c r="DX28" s="21">
        <f t="shared" si="576"/>
        <v>0</v>
      </c>
      <c r="DY28" s="21"/>
      <c r="DZ28" s="21">
        <f t="shared" si="577"/>
        <v>0</v>
      </c>
      <c r="EA28" s="21"/>
      <c r="EB28" s="21">
        <f t="shared" si="578"/>
        <v>0</v>
      </c>
      <c r="EC28" s="21"/>
      <c r="ED28" s="21">
        <f t="shared" si="579"/>
        <v>0</v>
      </c>
      <c r="EE28" s="21"/>
      <c r="EF28" s="21">
        <f t="shared" si="580"/>
        <v>0</v>
      </c>
      <c r="EG28" s="21"/>
      <c r="EH28" s="21">
        <f t="shared" si="581"/>
        <v>0</v>
      </c>
      <c r="EI28" s="21"/>
      <c r="EJ28" s="21">
        <f t="shared" si="582"/>
        <v>0</v>
      </c>
      <c r="EK28" s="21"/>
      <c r="EL28" s="21">
        <f t="shared" si="583"/>
        <v>0</v>
      </c>
      <c r="EM28" s="21"/>
      <c r="EN28" s="21">
        <f t="shared" si="584"/>
        <v>0</v>
      </c>
      <c r="EO28" s="21"/>
      <c r="EP28" s="21">
        <f t="shared" si="585"/>
        <v>0</v>
      </c>
      <c r="EQ28" s="21">
        <v>22</v>
      </c>
      <c r="ER28" s="21">
        <f t="shared" si="586"/>
        <v>0</v>
      </c>
      <c r="ES28" s="21">
        <v>36</v>
      </c>
      <c r="ET28" s="21">
        <f t="shared" si="587"/>
        <v>0</v>
      </c>
      <c r="EU28" s="21">
        <v>30</v>
      </c>
      <c r="EV28" s="21">
        <f t="shared" si="588"/>
        <v>0</v>
      </c>
      <c r="EW28" s="21">
        <v>36</v>
      </c>
      <c r="EX28" s="21">
        <f t="shared" si="589"/>
        <v>0</v>
      </c>
      <c r="EY28" s="21">
        <v>38</v>
      </c>
      <c r="EZ28" s="21">
        <f t="shared" si="590"/>
        <v>0</v>
      </c>
      <c r="FA28" s="21">
        <v>27</v>
      </c>
      <c r="FB28" s="21">
        <f t="shared" si="591"/>
        <v>0</v>
      </c>
      <c r="FC28" s="21">
        <v>30</v>
      </c>
      <c r="FD28" s="21">
        <f t="shared" si="592"/>
        <v>0</v>
      </c>
      <c r="FE28" s="21">
        <v>34</v>
      </c>
      <c r="FF28" s="21">
        <f t="shared" si="593"/>
        <v>0</v>
      </c>
      <c r="FG28" s="21"/>
      <c r="FH28" s="21">
        <f t="shared" si="594"/>
        <v>0</v>
      </c>
      <c r="FI28" s="21"/>
      <c r="FJ28" s="21">
        <f t="shared" si="595"/>
        <v>0</v>
      </c>
      <c r="FK28" s="21"/>
      <c r="FL28" s="21">
        <f t="shared" si="596"/>
        <v>0</v>
      </c>
      <c r="FM28" s="21"/>
      <c r="FN28" s="21">
        <f t="shared" si="597"/>
        <v>0</v>
      </c>
      <c r="FO28" s="21"/>
      <c r="FP28" s="21">
        <f t="shared" si="598"/>
        <v>0</v>
      </c>
      <c r="FQ28" s="21"/>
      <c r="FR28" s="21">
        <f t="shared" si="599"/>
        <v>0</v>
      </c>
      <c r="FS28" s="21"/>
      <c r="FT28" s="21">
        <f t="shared" si="600"/>
        <v>0</v>
      </c>
      <c r="FU28" s="21"/>
      <c r="FV28" s="21">
        <f t="shared" si="601"/>
        <v>0</v>
      </c>
      <c r="FW28" s="21"/>
      <c r="FX28" s="21">
        <f t="shared" si="602"/>
        <v>0</v>
      </c>
      <c r="FY28" s="21"/>
      <c r="FZ28" s="21">
        <f t="shared" si="603"/>
        <v>0</v>
      </c>
      <c r="GA28" s="21"/>
      <c r="GB28" s="21">
        <f t="shared" si="604"/>
        <v>0</v>
      </c>
      <c r="GC28" s="21"/>
      <c r="GD28" s="21">
        <f t="shared" si="605"/>
        <v>0</v>
      </c>
      <c r="GE28" s="21"/>
      <c r="GF28" s="21">
        <f t="shared" si="606"/>
        <v>0</v>
      </c>
      <c r="GG28" s="21"/>
      <c r="GH28" s="21">
        <f t="shared" si="607"/>
        <v>0</v>
      </c>
      <c r="GI28" s="21"/>
      <c r="GJ28" s="21">
        <f t="shared" si="608"/>
        <v>0</v>
      </c>
      <c r="GK28" s="21"/>
      <c r="GL28" s="21">
        <f t="shared" si="609"/>
        <v>0</v>
      </c>
      <c r="GM28" s="21"/>
      <c r="GN28" s="21">
        <f t="shared" si="610"/>
        <v>0</v>
      </c>
      <c r="GO28" s="21"/>
      <c r="GP28" s="21">
        <f t="shared" si="611"/>
        <v>0</v>
      </c>
      <c r="GQ28" s="21"/>
      <c r="GR28" s="21">
        <f t="shared" si="612"/>
        <v>0</v>
      </c>
      <c r="GS28" s="21"/>
      <c r="GT28" s="21">
        <f t="shared" si="613"/>
        <v>0</v>
      </c>
      <c r="GU28" s="21"/>
      <c r="GV28" s="21">
        <f t="shared" si="614"/>
        <v>0</v>
      </c>
      <c r="GW28" s="21"/>
      <c r="GX28" s="21">
        <f t="shared" si="615"/>
        <v>0</v>
      </c>
      <c r="GY28" s="21"/>
      <c r="GZ28" s="21">
        <f t="shared" si="616"/>
        <v>0</v>
      </c>
      <c r="HA28" s="21"/>
      <c r="HB28" s="21">
        <f t="shared" si="617"/>
        <v>0</v>
      </c>
      <c r="HC28" s="21"/>
      <c r="HD28" s="21">
        <f t="shared" si="618"/>
        <v>0</v>
      </c>
      <c r="HE28" s="21"/>
      <c r="HF28" s="21">
        <f t="shared" si="619"/>
        <v>0</v>
      </c>
      <c r="HG28" s="21"/>
      <c r="HH28" s="21">
        <f t="shared" si="620"/>
        <v>0</v>
      </c>
      <c r="HI28" s="21"/>
      <c r="HJ28" s="21">
        <f t="shared" si="621"/>
        <v>0</v>
      </c>
      <c r="HK28" s="21"/>
      <c r="HL28" s="21">
        <f t="shared" si="622"/>
        <v>0</v>
      </c>
      <c r="HM28" s="21"/>
      <c r="HN28" s="21">
        <f t="shared" si="623"/>
        <v>0</v>
      </c>
      <c r="HO28" s="21"/>
      <c r="HP28" s="21">
        <f t="shared" si="624"/>
        <v>0</v>
      </c>
      <c r="HQ28" s="21"/>
      <c r="HR28" s="21">
        <f t="shared" si="625"/>
        <v>0</v>
      </c>
      <c r="HS28" s="21"/>
      <c r="HT28" s="21">
        <f t="shared" si="626"/>
        <v>0</v>
      </c>
      <c r="HU28" s="21"/>
      <c r="HV28" s="21">
        <f t="shared" si="627"/>
        <v>0</v>
      </c>
      <c r="HW28" s="21"/>
      <c r="HX28" s="21">
        <f t="shared" si="628"/>
        <v>0</v>
      </c>
      <c r="HY28" s="21"/>
      <c r="HZ28" s="21">
        <f t="shared" si="629"/>
        <v>0</v>
      </c>
      <c r="IA28" s="21"/>
      <c r="IB28" s="21">
        <f t="shared" si="630"/>
        <v>0</v>
      </c>
      <c r="IC28" s="21"/>
      <c r="ID28" s="21">
        <f t="shared" si="631"/>
        <v>0</v>
      </c>
      <c r="IE28" s="21"/>
      <c r="IF28" s="21">
        <f t="shared" si="632"/>
        <v>0</v>
      </c>
      <c r="IG28" s="21"/>
      <c r="IH28" s="21">
        <f t="shared" si="633"/>
        <v>0</v>
      </c>
      <c r="II28" s="21"/>
      <c r="IJ28" s="21">
        <f t="shared" si="634"/>
        <v>0</v>
      </c>
      <c r="IK28" s="21"/>
      <c r="IL28" s="21">
        <f t="shared" si="635"/>
        <v>0</v>
      </c>
      <c r="IM28" s="21"/>
      <c r="IN28" s="21">
        <f t="shared" si="636"/>
        <v>0</v>
      </c>
      <c r="IO28" s="21"/>
      <c r="IP28" s="21">
        <f t="shared" si="637"/>
        <v>0</v>
      </c>
      <c r="IQ28" s="21"/>
      <c r="IR28" s="21">
        <f t="shared" si="638"/>
        <v>25.3</v>
      </c>
      <c r="IS28" s="21"/>
      <c r="IT28" s="21">
        <f t="shared" si="639"/>
        <v>25.3</v>
      </c>
      <c r="IU28" s="21"/>
      <c r="IV28" s="21">
        <f t="shared" si="640"/>
        <v>25.3</v>
      </c>
      <c r="IW28" s="21"/>
      <c r="IX28" s="21">
        <f t="shared" si="641"/>
        <v>25.3</v>
      </c>
      <c r="IY28" s="21"/>
      <c r="IZ28" s="21">
        <f t="shared" si="642"/>
        <v>25.3</v>
      </c>
      <c r="JA28" s="21"/>
      <c r="JB28" s="21">
        <f t="shared" si="643"/>
        <v>25.3</v>
      </c>
      <c r="JC28" s="21"/>
      <c r="JD28" s="21">
        <f t="shared" si="644"/>
        <v>25.3</v>
      </c>
      <c r="JE28" s="21"/>
      <c r="JF28" s="21">
        <f t="shared" si="645"/>
        <v>25.3</v>
      </c>
      <c r="JG28" s="21"/>
      <c r="JH28" s="21">
        <f t="shared" si="646"/>
        <v>25.3</v>
      </c>
      <c r="JI28" s="21"/>
      <c r="JJ28" s="21">
        <f t="shared" si="647"/>
        <v>25.3</v>
      </c>
      <c r="JK28" s="21"/>
      <c r="JL28" s="21">
        <f t="shared" si="648"/>
        <v>0</v>
      </c>
      <c r="JM28" s="21"/>
      <c r="JN28" s="21">
        <f t="shared" si="649"/>
        <v>0</v>
      </c>
      <c r="JO28" s="21"/>
      <c r="JP28" s="21">
        <f t="shared" si="650"/>
        <v>0</v>
      </c>
      <c r="JQ28" s="21"/>
      <c r="JR28" s="21">
        <f t="shared" si="651"/>
        <v>0</v>
      </c>
      <c r="JS28" s="21"/>
      <c r="JT28" s="21">
        <f t="shared" si="652"/>
        <v>0</v>
      </c>
      <c r="JU28" s="21"/>
      <c r="JV28" s="21">
        <f t="shared" si="653"/>
        <v>0</v>
      </c>
      <c r="JW28" s="21"/>
      <c r="JX28" s="21">
        <f t="shared" si="654"/>
        <v>0</v>
      </c>
      <c r="JY28" s="21"/>
      <c r="JZ28" s="21">
        <f t="shared" si="655"/>
        <v>0</v>
      </c>
      <c r="KA28" s="21"/>
      <c r="KB28" s="21">
        <f t="shared" si="656"/>
        <v>0</v>
      </c>
      <c r="KC28" s="21"/>
      <c r="KD28" s="21">
        <f t="shared" si="657"/>
        <v>0</v>
      </c>
      <c r="KE28" s="21"/>
      <c r="KF28" s="21">
        <f t="shared" si="658"/>
        <v>0</v>
      </c>
      <c r="KG28" s="21"/>
      <c r="KH28" s="21">
        <f t="shared" si="659"/>
        <v>0</v>
      </c>
      <c r="KI28" s="21"/>
      <c r="KJ28" s="21">
        <f t="shared" si="660"/>
        <v>0</v>
      </c>
      <c r="KK28" s="21"/>
      <c r="KL28" s="21">
        <f t="shared" si="661"/>
        <v>0</v>
      </c>
      <c r="KM28" s="21"/>
      <c r="KN28" s="21">
        <f t="shared" si="662"/>
        <v>0</v>
      </c>
      <c r="KO28" s="21"/>
      <c r="KP28" s="21">
        <f t="shared" si="663"/>
        <v>0</v>
      </c>
      <c r="KQ28" s="21"/>
      <c r="KR28" s="21">
        <f t="shared" si="664"/>
        <v>0</v>
      </c>
      <c r="KS28" s="21"/>
      <c r="KT28" s="21">
        <f t="shared" si="665"/>
        <v>0</v>
      </c>
      <c r="KU28" s="21"/>
      <c r="KV28" s="21">
        <f t="shared" si="666"/>
        <v>0</v>
      </c>
      <c r="KW28" s="21"/>
      <c r="KX28" s="21">
        <f t="shared" si="667"/>
        <v>0</v>
      </c>
      <c r="KY28" s="21"/>
      <c r="KZ28" s="21">
        <f t="shared" si="668"/>
        <v>0</v>
      </c>
      <c r="LA28" s="21"/>
      <c r="LB28" s="21">
        <f t="shared" si="669"/>
        <v>0</v>
      </c>
      <c r="LC28" s="21"/>
      <c r="LD28" s="21">
        <f t="shared" si="670"/>
        <v>0</v>
      </c>
      <c r="LE28" s="21"/>
      <c r="LF28" s="21">
        <f t="shared" si="671"/>
        <v>0</v>
      </c>
      <c r="LG28" s="21"/>
      <c r="LH28" s="21">
        <f t="shared" si="672"/>
        <v>0</v>
      </c>
      <c r="LI28" s="21"/>
      <c r="LJ28" s="21">
        <f t="shared" si="673"/>
        <v>0</v>
      </c>
      <c r="LK28" s="21"/>
      <c r="LL28" s="21">
        <f t="shared" si="674"/>
        <v>0</v>
      </c>
      <c r="LM28" s="21"/>
      <c r="LN28" s="21">
        <f t="shared" si="675"/>
        <v>0</v>
      </c>
      <c r="LO28" s="21"/>
      <c r="LP28" s="21">
        <f t="shared" si="676"/>
        <v>0</v>
      </c>
      <c r="LQ28" s="21"/>
      <c r="LR28" s="21">
        <f t="shared" si="677"/>
        <v>0</v>
      </c>
      <c r="LS28" s="21"/>
      <c r="LT28" s="21">
        <f t="shared" si="678"/>
        <v>0</v>
      </c>
      <c r="LU28" s="21"/>
      <c r="LV28" s="21">
        <f t="shared" si="679"/>
        <v>0</v>
      </c>
      <c r="LW28" s="21"/>
      <c r="LX28" s="21">
        <f t="shared" si="680"/>
        <v>0</v>
      </c>
      <c r="LY28" s="21"/>
      <c r="LZ28" s="21">
        <f t="shared" si="681"/>
        <v>0</v>
      </c>
      <c r="MA28" s="21"/>
      <c r="MB28" s="21">
        <f t="shared" si="682"/>
        <v>0</v>
      </c>
      <c r="MC28" s="21"/>
      <c r="MD28" s="21">
        <f t="shared" si="683"/>
        <v>0</v>
      </c>
      <c r="ME28" s="21"/>
      <c r="MF28" s="21">
        <f t="shared" si="684"/>
        <v>0</v>
      </c>
      <c r="MG28" s="21"/>
      <c r="MH28" s="21">
        <f t="shared" si="685"/>
        <v>0</v>
      </c>
      <c r="MI28" s="21"/>
      <c r="MJ28" s="21">
        <f t="shared" si="686"/>
        <v>0</v>
      </c>
      <c r="MK28" s="21"/>
      <c r="ML28" s="21">
        <f t="shared" si="687"/>
        <v>0</v>
      </c>
      <c r="MM28" s="21"/>
      <c r="MN28" s="21">
        <f t="shared" si="688"/>
        <v>0</v>
      </c>
      <c r="MO28" s="21"/>
      <c r="MP28" s="21">
        <f t="shared" si="689"/>
        <v>0</v>
      </c>
      <c r="MQ28" s="21"/>
      <c r="MR28" s="21">
        <f t="shared" si="690"/>
        <v>0</v>
      </c>
      <c r="MS28" s="21"/>
      <c r="MT28" s="21">
        <f t="shared" si="691"/>
        <v>0</v>
      </c>
      <c r="MU28" s="21"/>
      <c r="MV28" s="21">
        <f t="shared" si="692"/>
        <v>0</v>
      </c>
      <c r="MW28" s="21"/>
      <c r="MX28" s="21">
        <f t="shared" si="693"/>
        <v>0</v>
      </c>
      <c r="MY28" s="21"/>
      <c r="MZ28" s="21">
        <f t="shared" si="694"/>
        <v>0</v>
      </c>
      <c r="NA28" s="21"/>
      <c r="NB28" s="21">
        <f t="shared" si="695"/>
        <v>0</v>
      </c>
      <c r="NC28" s="21"/>
      <c r="ND28" s="21">
        <f t="shared" si="696"/>
        <v>0</v>
      </c>
      <c r="NE28" s="21"/>
      <c r="NF28" s="21">
        <f t="shared" si="697"/>
        <v>0</v>
      </c>
      <c r="NG28" s="21"/>
      <c r="NH28" s="21">
        <f t="shared" si="698"/>
        <v>0</v>
      </c>
      <c r="NI28" s="21"/>
      <c r="NJ28" s="21">
        <f t="shared" si="699"/>
        <v>0</v>
      </c>
      <c r="NK28" s="21"/>
      <c r="NL28" s="21">
        <f t="shared" si="700"/>
        <v>0</v>
      </c>
      <c r="NM28" s="21"/>
      <c r="NN28" s="21">
        <f t="shared" si="701"/>
        <v>0</v>
      </c>
      <c r="NO28" s="21"/>
      <c r="NP28" s="21">
        <f t="shared" si="702"/>
        <v>0</v>
      </c>
      <c r="NQ28" s="21"/>
      <c r="NR28" s="21">
        <f t="shared" si="703"/>
        <v>0</v>
      </c>
      <c r="NS28" s="21"/>
      <c r="NT28" s="21">
        <f t="shared" si="704"/>
        <v>0</v>
      </c>
      <c r="NU28" s="21"/>
      <c r="NV28" s="21">
        <f t="shared" si="705"/>
        <v>0</v>
      </c>
      <c r="NW28" s="21"/>
      <c r="NX28" s="21">
        <f t="shared" si="706"/>
        <v>0</v>
      </c>
      <c r="NY28" s="21"/>
      <c r="NZ28" s="21">
        <f t="shared" si="707"/>
        <v>0</v>
      </c>
      <c r="OA28" s="21"/>
      <c r="OB28" s="21">
        <f t="shared" si="708"/>
        <v>0</v>
      </c>
      <c r="OC28" s="21"/>
      <c r="OD28" s="21">
        <f t="shared" si="709"/>
        <v>0</v>
      </c>
      <c r="OE28" s="21"/>
      <c r="OF28" s="21">
        <f t="shared" si="710"/>
        <v>0</v>
      </c>
      <c r="OG28" s="21"/>
      <c r="OH28" s="21">
        <f t="shared" si="711"/>
        <v>0</v>
      </c>
      <c r="OI28" s="21"/>
      <c r="OJ28" s="21">
        <f t="shared" si="712"/>
        <v>0</v>
      </c>
      <c r="OK28" s="21"/>
      <c r="OL28" s="21">
        <f t="shared" si="713"/>
        <v>0</v>
      </c>
      <c r="OM28" s="21"/>
      <c r="ON28" s="21">
        <f t="shared" si="714"/>
        <v>0</v>
      </c>
      <c r="OO28" s="21"/>
      <c r="OP28" s="21">
        <f t="shared" si="714"/>
        <v>0</v>
      </c>
      <c r="OQ28" s="21"/>
      <c r="OR28" s="21">
        <f t="shared" si="714"/>
        <v>0</v>
      </c>
      <c r="OS28" s="21"/>
      <c r="OT28" s="21">
        <f t="shared" si="714"/>
        <v>0</v>
      </c>
      <c r="OU28" s="21"/>
      <c r="OV28" s="21">
        <f t="shared" si="714"/>
        <v>0</v>
      </c>
      <c r="OW28" s="21"/>
      <c r="OX28" s="21">
        <f t="shared" si="714"/>
        <v>0</v>
      </c>
      <c r="OY28" s="21"/>
      <c r="OZ28" s="21">
        <f t="shared" si="714"/>
        <v>0</v>
      </c>
      <c r="PA28" s="21"/>
      <c r="PB28" s="21">
        <f t="shared" si="715"/>
        <v>0</v>
      </c>
      <c r="PC28" s="21"/>
      <c r="PD28" s="21">
        <f t="shared" si="715"/>
        <v>0</v>
      </c>
      <c r="PE28" s="21"/>
      <c r="PF28" s="21">
        <f t="shared" si="715"/>
        <v>0</v>
      </c>
      <c r="PG28" s="21"/>
      <c r="PH28" s="21">
        <f t="shared" si="715"/>
        <v>0</v>
      </c>
      <c r="PI28" s="21"/>
      <c r="PJ28" s="21">
        <f t="shared" si="715"/>
        <v>0</v>
      </c>
      <c r="PK28" s="21"/>
      <c r="PL28" s="21">
        <f t="shared" si="715"/>
        <v>0</v>
      </c>
      <c r="PM28" s="21"/>
      <c r="PN28" s="21">
        <f t="shared" si="716"/>
        <v>0</v>
      </c>
      <c r="PO28" s="21"/>
      <c r="PP28" s="21">
        <f t="shared" si="716"/>
        <v>0</v>
      </c>
      <c r="PQ28" s="21"/>
      <c r="PR28" s="21">
        <f t="shared" si="716"/>
        <v>0</v>
      </c>
      <c r="PS28" s="21"/>
      <c r="PT28" s="21">
        <f t="shared" si="716"/>
        <v>0</v>
      </c>
      <c r="PU28" s="21"/>
      <c r="PV28" s="21">
        <f t="shared" si="716"/>
        <v>0</v>
      </c>
      <c r="PW28" s="21"/>
      <c r="PX28" s="21">
        <f t="shared" si="716"/>
        <v>0</v>
      </c>
      <c r="PY28" s="21"/>
      <c r="PZ28" s="21">
        <f t="shared" si="717"/>
        <v>0</v>
      </c>
      <c r="QA28" s="21"/>
      <c r="QB28" s="21">
        <f t="shared" si="717"/>
        <v>0</v>
      </c>
      <c r="QC28" s="21"/>
      <c r="QD28" s="21">
        <f t="shared" si="717"/>
        <v>0</v>
      </c>
      <c r="QE28" s="21"/>
      <c r="QF28" s="21">
        <f t="shared" si="717"/>
        <v>0</v>
      </c>
      <c r="QG28" s="21"/>
      <c r="QH28" s="21">
        <f t="shared" si="717"/>
        <v>0</v>
      </c>
      <c r="QI28" s="21"/>
      <c r="QJ28" s="21">
        <f t="shared" si="717"/>
        <v>0</v>
      </c>
      <c r="QK28" s="21"/>
      <c r="QL28" s="21">
        <f t="shared" si="718"/>
        <v>0</v>
      </c>
      <c r="QM28" s="21"/>
      <c r="QN28" s="21">
        <f t="shared" si="718"/>
        <v>0</v>
      </c>
      <c r="QO28" s="21"/>
      <c r="QP28" s="21">
        <f t="shared" si="718"/>
        <v>0</v>
      </c>
      <c r="QQ28" s="21"/>
      <c r="QR28" s="21">
        <f t="shared" si="718"/>
        <v>0</v>
      </c>
      <c r="QS28" s="21"/>
      <c r="QT28" s="21">
        <f t="shared" si="718"/>
        <v>0</v>
      </c>
      <c r="QU28" s="21"/>
      <c r="QV28" s="21">
        <f t="shared" si="718"/>
        <v>0</v>
      </c>
      <c r="QW28" s="21"/>
      <c r="QX28" s="21">
        <f t="shared" si="719"/>
        <v>0</v>
      </c>
      <c r="QY28" s="21"/>
      <c r="QZ28" s="21">
        <f t="shared" si="719"/>
        <v>0</v>
      </c>
      <c r="RA28" s="21"/>
      <c r="RB28" s="21">
        <f t="shared" si="719"/>
        <v>0</v>
      </c>
      <c r="RC28" s="21"/>
      <c r="RD28" s="21">
        <f t="shared" si="719"/>
        <v>0</v>
      </c>
      <c r="RE28" s="21"/>
      <c r="RF28" s="21">
        <f t="shared" si="719"/>
        <v>0</v>
      </c>
      <c r="RG28" s="21"/>
      <c r="RH28" s="21">
        <f t="shared" si="719"/>
        <v>0</v>
      </c>
      <c r="RI28" s="21"/>
      <c r="RJ28" s="21">
        <f t="shared" si="720"/>
        <v>0</v>
      </c>
      <c r="RK28" s="21"/>
      <c r="RL28" s="21">
        <f t="shared" si="721"/>
        <v>0</v>
      </c>
      <c r="RM28" s="21"/>
      <c r="RN28" s="21">
        <f t="shared" si="722"/>
        <v>0</v>
      </c>
      <c r="RO28" s="21"/>
      <c r="RP28" s="21">
        <f t="shared" si="723"/>
        <v>0</v>
      </c>
      <c r="RQ28" s="21"/>
      <c r="RR28" s="21">
        <f t="shared" si="724"/>
        <v>0</v>
      </c>
      <c r="RS28" s="21"/>
      <c r="RT28" s="21">
        <f t="shared" si="725"/>
        <v>0</v>
      </c>
      <c r="RU28" s="21"/>
      <c r="RV28" s="21">
        <f t="shared" si="726"/>
        <v>0</v>
      </c>
      <c r="RW28" s="21"/>
      <c r="RX28" s="21">
        <f t="shared" si="727"/>
        <v>0</v>
      </c>
      <c r="RY28" s="21"/>
      <c r="RZ28" s="21">
        <f t="shared" si="728"/>
        <v>0</v>
      </c>
      <c r="SA28" s="21"/>
      <c r="SB28" s="21">
        <f t="shared" si="729"/>
        <v>0</v>
      </c>
      <c r="SC28" s="21"/>
      <c r="SD28" s="21">
        <f t="shared" si="730"/>
        <v>0</v>
      </c>
      <c r="SE28" s="21"/>
      <c r="SF28" s="21">
        <f t="shared" si="731"/>
        <v>0</v>
      </c>
      <c r="SG28" s="21"/>
      <c r="SH28" s="21">
        <f t="shared" si="732"/>
        <v>0</v>
      </c>
      <c r="SI28" s="21"/>
      <c r="SJ28" s="21">
        <f t="shared" si="733"/>
        <v>0</v>
      </c>
      <c r="SK28" s="21"/>
      <c r="SL28" s="21">
        <f t="shared" si="734"/>
        <v>0</v>
      </c>
      <c r="SM28" s="21"/>
      <c r="SN28" s="21">
        <f t="shared" si="735"/>
        <v>0</v>
      </c>
      <c r="SO28" s="21"/>
      <c r="SP28" s="21">
        <f t="shared" si="736"/>
        <v>0</v>
      </c>
      <c r="SQ28" s="21"/>
      <c r="SR28" s="21">
        <f t="shared" si="737"/>
        <v>0</v>
      </c>
      <c r="SS28" s="21"/>
      <c r="ST28" s="21">
        <f t="shared" si="738"/>
        <v>0</v>
      </c>
      <c r="SU28" s="21"/>
      <c r="SV28" s="21">
        <f t="shared" si="739"/>
        <v>0</v>
      </c>
      <c r="SW28" s="21"/>
      <c r="SX28" s="21">
        <f t="shared" si="740"/>
        <v>0</v>
      </c>
      <c r="SY28" s="21"/>
      <c r="SZ28" s="21">
        <f t="shared" si="741"/>
        <v>0</v>
      </c>
      <c r="TA28" s="21"/>
      <c r="TB28" s="21">
        <f t="shared" si="742"/>
        <v>0</v>
      </c>
      <c r="TC28" s="21"/>
      <c r="TD28" s="21">
        <f t="shared" si="743"/>
        <v>0</v>
      </c>
      <c r="TE28" s="21"/>
      <c r="TF28" s="21">
        <f t="shared" si="744"/>
        <v>0</v>
      </c>
      <c r="TG28" s="21"/>
      <c r="TH28" s="21">
        <f t="shared" si="745"/>
        <v>0</v>
      </c>
      <c r="TI28" s="21"/>
      <c r="TJ28" s="21">
        <f t="shared" si="746"/>
        <v>0</v>
      </c>
      <c r="TK28" s="21"/>
      <c r="TL28" s="21">
        <f t="shared" si="747"/>
        <v>0</v>
      </c>
      <c r="TM28" s="21"/>
      <c r="TN28" s="21">
        <f t="shared" si="748"/>
        <v>0</v>
      </c>
      <c r="TO28" s="21"/>
      <c r="TP28" s="21">
        <f t="shared" si="749"/>
        <v>0</v>
      </c>
      <c r="TQ28" s="21"/>
      <c r="TR28" s="21">
        <f t="shared" si="750"/>
        <v>0</v>
      </c>
      <c r="TS28" s="21"/>
      <c r="TT28" s="21">
        <f t="shared" si="751"/>
        <v>0</v>
      </c>
      <c r="TU28" s="21"/>
      <c r="TV28" s="21">
        <f t="shared" si="752"/>
        <v>0</v>
      </c>
      <c r="TW28" s="21"/>
      <c r="TX28" s="21">
        <f t="shared" si="753"/>
        <v>0</v>
      </c>
      <c r="TY28" s="21"/>
      <c r="TZ28" s="21">
        <f t="shared" si="754"/>
        <v>0</v>
      </c>
      <c r="UA28" s="21"/>
      <c r="UB28" s="21">
        <f t="shared" si="755"/>
        <v>0</v>
      </c>
      <c r="UC28" s="21"/>
      <c r="UD28" s="21">
        <f t="shared" si="756"/>
        <v>0</v>
      </c>
      <c r="UE28" s="21"/>
      <c r="UF28" s="21">
        <f t="shared" si="757"/>
        <v>0</v>
      </c>
      <c r="UG28" s="21"/>
      <c r="UH28" s="21">
        <f t="shared" si="758"/>
        <v>0</v>
      </c>
      <c r="UI28" s="21"/>
      <c r="UJ28" s="21">
        <f t="shared" si="759"/>
        <v>0</v>
      </c>
      <c r="UK28" s="21"/>
      <c r="UL28" s="21">
        <f t="shared" si="760"/>
        <v>0</v>
      </c>
      <c r="UM28" s="21"/>
      <c r="UN28" s="21">
        <f t="shared" si="761"/>
        <v>0</v>
      </c>
      <c r="UO28" s="21"/>
      <c r="UP28" s="21">
        <f t="shared" si="762"/>
        <v>0</v>
      </c>
      <c r="UQ28" s="21"/>
      <c r="UR28" s="21">
        <f t="shared" si="763"/>
        <v>0</v>
      </c>
      <c r="US28" s="21"/>
      <c r="UT28" s="21">
        <f t="shared" si="764"/>
        <v>0</v>
      </c>
      <c r="UU28" s="21"/>
      <c r="UV28" s="21">
        <f t="shared" si="765"/>
        <v>0</v>
      </c>
      <c r="UW28" s="21"/>
      <c r="UX28" s="21">
        <f t="shared" si="766"/>
        <v>0</v>
      </c>
      <c r="UY28" s="21"/>
      <c r="UZ28" s="21">
        <f t="shared" si="767"/>
        <v>0</v>
      </c>
      <c r="VA28" s="21"/>
      <c r="VB28" s="21">
        <f t="shared" si="768"/>
        <v>0</v>
      </c>
      <c r="VC28" s="21"/>
      <c r="VD28" s="21">
        <f t="shared" si="769"/>
        <v>0</v>
      </c>
      <c r="VE28" s="21"/>
      <c r="VF28" s="21">
        <f t="shared" si="770"/>
        <v>0</v>
      </c>
      <c r="VG28" s="21"/>
      <c r="VH28" s="21">
        <f t="shared" si="771"/>
        <v>0</v>
      </c>
      <c r="VI28" s="21"/>
      <c r="VJ28" s="21">
        <f t="shared" si="772"/>
        <v>0</v>
      </c>
      <c r="VK28" s="21"/>
      <c r="VL28" s="21">
        <f t="shared" si="773"/>
        <v>0</v>
      </c>
      <c r="VM28" s="21"/>
      <c r="VN28" s="21">
        <f t="shared" si="774"/>
        <v>0</v>
      </c>
      <c r="VO28" s="21"/>
      <c r="VP28" s="21">
        <f t="shared" si="775"/>
        <v>0</v>
      </c>
      <c r="VQ28" s="21"/>
      <c r="VR28" s="21">
        <f t="shared" si="714"/>
        <v>0</v>
      </c>
      <c r="VS28" s="21"/>
      <c r="VT28" s="21">
        <f t="shared" si="776"/>
        <v>0</v>
      </c>
      <c r="VU28" s="21"/>
      <c r="VV28" s="21">
        <f t="shared" si="776"/>
        <v>0</v>
      </c>
      <c r="VW28" s="21"/>
      <c r="VX28" s="21">
        <f t="shared" si="777"/>
        <v>0</v>
      </c>
      <c r="VY28" s="21"/>
      <c r="VZ28" s="21">
        <f t="shared" si="777"/>
        <v>0</v>
      </c>
      <c r="WA28" s="21"/>
      <c r="WB28" s="21">
        <f t="shared" si="777"/>
        <v>0</v>
      </c>
      <c r="WC28" s="21"/>
      <c r="WD28" s="21">
        <f t="shared" si="777"/>
        <v>0</v>
      </c>
      <c r="WE28" s="21"/>
      <c r="WF28" s="21">
        <f t="shared" si="777"/>
        <v>0</v>
      </c>
      <c r="WG28" s="21"/>
      <c r="WH28" s="21">
        <f t="shared" si="777"/>
        <v>0</v>
      </c>
      <c r="WI28" s="21"/>
      <c r="WJ28" s="21">
        <f t="shared" si="777"/>
        <v>0</v>
      </c>
      <c r="WK28" s="21"/>
      <c r="WL28" s="21">
        <f t="shared" si="777"/>
        <v>0</v>
      </c>
      <c r="WM28" s="21"/>
      <c r="WN28" s="21">
        <f t="shared" si="778"/>
        <v>0</v>
      </c>
      <c r="WO28" s="21"/>
      <c r="WP28" s="21">
        <f t="shared" si="778"/>
        <v>0</v>
      </c>
      <c r="WQ28" s="21"/>
      <c r="WR28" s="21">
        <f t="shared" si="778"/>
        <v>0</v>
      </c>
      <c r="WS28" s="21"/>
      <c r="WT28" s="21">
        <f t="shared" si="778"/>
        <v>0</v>
      </c>
      <c r="WU28" s="21"/>
      <c r="WV28" s="21">
        <f t="shared" si="778"/>
        <v>0</v>
      </c>
      <c r="WW28" s="21"/>
      <c r="WX28" s="21">
        <f t="shared" si="778"/>
        <v>0</v>
      </c>
      <c r="WY28" s="21"/>
      <c r="WZ28" s="21">
        <f t="shared" si="778"/>
        <v>0</v>
      </c>
      <c r="XA28" s="21"/>
      <c r="XB28" s="21">
        <f t="shared" si="778"/>
        <v>0</v>
      </c>
      <c r="XC28" s="21"/>
      <c r="XD28" s="21">
        <f t="shared" si="779"/>
        <v>0</v>
      </c>
      <c r="XE28" s="21"/>
      <c r="XF28" s="21">
        <f t="shared" si="779"/>
        <v>0</v>
      </c>
      <c r="XG28" s="21"/>
      <c r="XH28" s="21">
        <f t="shared" si="779"/>
        <v>0</v>
      </c>
      <c r="XI28" s="21"/>
      <c r="XJ28" s="21">
        <f t="shared" si="779"/>
        <v>0</v>
      </c>
      <c r="XK28" s="21"/>
      <c r="XL28" s="21">
        <f t="shared" si="779"/>
        <v>0</v>
      </c>
      <c r="XM28" s="21"/>
      <c r="XN28" s="21">
        <f t="shared" si="779"/>
        <v>0</v>
      </c>
      <c r="XO28" s="21"/>
      <c r="XP28" s="21">
        <f t="shared" si="779"/>
        <v>0</v>
      </c>
      <c r="XQ28" s="21"/>
      <c r="XR28" s="21">
        <f t="shared" si="779"/>
        <v>0</v>
      </c>
      <c r="XS28" s="21"/>
      <c r="XT28" s="21">
        <f t="shared" si="841"/>
        <v>0</v>
      </c>
      <c r="XU28" s="21"/>
      <c r="XV28" s="21">
        <f t="shared" si="841"/>
        <v>0</v>
      </c>
      <c r="XW28" s="21"/>
      <c r="XX28" s="21">
        <f t="shared" si="841"/>
        <v>0</v>
      </c>
      <c r="XY28" s="21"/>
      <c r="XZ28" s="21">
        <f t="shared" si="841"/>
        <v>0</v>
      </c>
      <c r="YA28" s="21"/>
      <c r="YB28" s="21">
        <f t="shared" si="780"/>
        <v>0</v>
      </c>
      <c r="YC28" s="21"/>
      <c r="YD28" s="21">
        <f t="shared" si="781"/>
        <v>0</v>
      </c>
      <c r="YE28" s="21"/>
      <c r="YF28" s="21">
        <f t="shared" si="782"/>
        <v>0</v>
      </c>
      <c r="YG28" s="21"/>
      <c r="YH28" s="21">
        <f t="shared" si="783"/>
        <v>0</v>
      </c>
      <c r="YI28" s="21"/>
      <c r="YJ28" s="21">
        <f t="shared" si="784"/>
        <v>0</v>
      </c>
      <c r="YK28" s="21"/>
      <c r="YL28" s="21">
        <f t="shared" si="785"/>
        <v>0</v>
      </c>
      <c r="YM28" s="21"/>
      <c r="YN28" s="21">
        <f t="shared" si="786"/>
        <v>0</v>
      </c>
      <c r="YO28" s="21"/>
      <c r="YP28" s="21">
        <f t="shared" si="787"/>
        <v>0</v>
      </c>
      <c r="YQ28" s="21"/>
      <c r="YR28" s="21">
        <f t="shared" si="788"/>
        <v>0</v>
      </c>
      <c r="YS28" s="21"/>
      <c r="YT28" s="21">
        <f t="shared" si="789"/>
        <v>0</v>
      </c>
      <c r="YU28" s="21"/>
      <c r="YV28" s="21">
        <f t="shared" si="790"/>
        <v>0</v>
      </c>
      <c r="YW28" s="21"/>
      <c r="YX28" s="21">
        <f t="shared" si="791"/>
        <v>0</v>
      </c>
      <c r="YY28" s="21"/>
      <c r="YZ28" s="21">
        <f t="shared" si="776"/>
        <v>0</v>
      </c>
      <c r="ZA28" s="21"/>
      <c r="ZB28" s="21">
        <f t="shared" si="792"/>
        <v>0</v>
      </c>
      <c r="ZC28" s="21"/>
      <c r="ZD28" s="21">
        <f t="shared" si="793"/>
        <v>0</v>
      </c>
      <c r="ZE28" s="21"/>
      <c r="ZF28" s="21">
        <f t="shared" si="794"/>
        <v>0</v>
      </c>
      <c r="ZG28" s="21"/>
      <c r="ZH28" s="21">
        <f t="shared" si="795"/>
        <v>0</v>
      </c>
      <c r="ZI28" s="21"/>
      <c r="ZJ28" s="21">
        <f t="shared" si="796"/>
        <v>0</v>
      </c>
      <c r="ZK28" s="21"/>
      <c r="ZL28" s="21">
        <f t="shared" si="797"/>
        <v>0</v>
      </c>
      <c r="ZM28" s="21"/>
      <c r="ZN28" s="21">
        <f t="shared" si="798"/>
        <v>0</v>
      </c>
      <c r="ZO28" s="21"/>
      <c r="ZP28" s="21">
        <f t="shared" si="799"/>
        <v>0</v>
      </c>
      <c r="ZQ28" s="21"/>
      <c r="ZR28" s="21">
        <f t="shared" si="800"/>
        <v>0</v>
      </c>
      <c r="ZS28" s="21"/>
      <c r="ZT28" s="21">
        <f t="shared" si="776"/>
        <v>0</v>
      </c>
      <c r="ZU28" s="21"/>
      <c r="ZV28" s="21">
        <f t="shared" si="801"/>
        <v>0</v>
      </c>
      <c r="ZW28" s="21"/>
      <c r="ZX28" s="21">
        <f t="shared" si="802"/>
        <v>0</v>
      </c>
      <c r="ZY28" s="21"/>
      <c r="ZZ28" s="21">
        <f t="shared" si="802"/>
        <v>0</v>
      </c>
      <c r="AAA28" s="21"/>
      <c r="AAB28" s="21">
        <f t="shared" si="803"/>
        <v>0</v>
      </c>
      <c r="AAC28" s="21"/>
      <c r="AAD28" s="21">
        <f t="shared" si="803"/>
        <v>0</v>
      </c>
      <c r="AAE28" s="21"/>
      <c r="AAF28" s="21">
        <f t="shared" si="804"/>
        <v>0</v>
      </c>
      <c r="AAG28" s="21"/>
      <c r="AAH28" s="21">
        <f t="shared" si="804"/>
        <v>0</v>
      </c>
      <c r="AAI28" s="21"/>
      <c r="AAJ28" s="21">
        <f t="shared" si="805"/>
        <v>0</v>
      </c>
      <c r="AAK28" s="21"/>
      <c r="AAL28" s="21">
        <f t="shared" si="805"/>
        <v>0</v>
      </c>
      <c r="AAM28" s="21"/>
      <c r="AAN28" s="21">
        <f t="shared" si="806"/>
        <v>0</v>
      </c>
      <c r="AAO28" s="21"/>
      <c r="AAP28" s="21">
        <f t="shared" si="806"/>
        <v>0</v>
      </c>
      <c r="AAQ28" s="21"/>
      <c r="AAR28" s="21">
        <f t="shared" si="807"/>
        <v>0</v>
      </c>
      <c r="AAS28" s="21"/>
      <c r="AAT28" s="21">
        <f t="shared" si="807"/>
        <v>0</v>
      </c>
      <c r="AAU28" s="21"/>
      <c r="AAV28" s="21">
        <f t="shared" si="808"/>
        <v>0</v>
      </c>
      <c r="AAW28" s="21"/>
      <c r="AAX28" s="21">
        <f t="shared" si="808"/>
        <v>0</v>
      </c>
      <c r="AAY28" s="21"/>
      <c r="AAZ28" s="21">
        <f t="shared" si="809"/>
        <v>0</v>
      </c>
      <c r="ABA28" s="21"/>
      <c r="ABB28" s="21">
        <f t="shared" si="809"/>
        <v>0</v>
      </c>
      <c r="ABC28" s="21"/>
      <c r="ABD28" s="21">
        <f t="shared" si="810"/>
        <v>0</v>
      </c>
      <c r="ABE28" s="21"/>
      <c r="ABF28" s="21">
        <f t="shared" si="810"/>
        <v>0</v>
      </c>
      <c r="ABG28" s="21"/>
      <c r="ABH28" s="21">
        <f t="shared" si="811"/>
        <v>0</v>
      </c>
      <c r="ABI28" s="21"/>
      <c r="ABJ28" s="21">
        <f t="shared" si="811"/>
        <v>0</v>
      </c>
      <c r="ABK28" s="21"/>
      <c r="ABL28" s="21">
        <f t="shared" si="812"/>
        <v>0</v>
      </c>
      <c r="ABM28" s="21"/>
      <c r="ABN28" s="21">
        <f t="shared" si="812"/>
        <v>0</v>
      </c>
      <c r="ABO28" s="21"/>
      <c r="ABP28" s="21">
        <f t="shared" si="813"/>
        <v>0</v>
      </c>
      <c r="ABQ28" s="21"/>
      <c r="ABR28" s="21">
        <f t="shared" si="813"/>
        <v>0</v>
      </c>
      <c r="ABS28" s="21"/>
      <c r="ABT28" s="21">
        <f t="shared" si="814"/>
        <v>0</v>
      </c>
      <c r="ABU28" s="21"/>
      <c r="ABV28" s="21">
        <f t="shared" si="814"/>
        <v>0</v>
      </c>
      <c r="ABW28" s="21"/>
      <c r="ABX28" s="21">
        <f t="shared" si="815"/>
        <v>0</v>
      </c>
      <c r="ABY28" s="21"/>
      <c r="ABZ28" s="21">
        <f t="shared" si="815"/>
        <v>0</v>
      </c>
      <c r="ACA28" s="21"/>
      <c r="ACB28" s="21">
        <f t="shared" si="816"/>
        <v>0</v>
      </c>
      <c r="ACC28" s="21"/>
      <c r="ACD28" s="21">
        <f t="shared" si="816"/>
        <v>0</v>
      </c>
      <c r="ACE28" s="21"/>
      <c r="ACF28" s="21">
        <f t="shared" si="817"/>
        <v>0</v>
      </c>
      <c r="ACG28" s="21"/>
      <c r="ACH28" s="21">
        <f t="shared" si="817"/>
        <v>0</v>
      </c>
      <c r="ACI28" s="21"/>
      <c r="ACJ28" s="21">
        <f t="shared" si="818"/>
        <v>0</v>
      </c>
      <c r="ACK28" s="21"/>
      <c r="ACL28" s="21">
        <f t="shared" si="818"/>
        <v>0</v>
      </c>
      <c r="ACM28" s="21"/>
      <c r="ACN28" s="21">
        <f t="shared" si="819"/>
        <v>0</v>
      </c>
      <c r="ACO28" s="21"/>
      <c r="ACP28" s="21">
        <f t="shared" si="819"/>
        <v>0</v>
      </c>
      <c r="ACQ28" s="21"/>
      <c r="ACR28" s="21">
        <f t="shared" si="820"/>
        <v>0</v>
      </c>
      <c r="ACS28" s="21"/>
      <c r="ACT28" s="21">
        <f t="shared" si="820"/>
        <v>0</v>
      </c>
      <c r="ACU28" s="21"/>
      <c r="ACV28" s="21">
        <f t="shared" si="821"/>
        <v>0</v>
      </c>
      <c r="ACW28" s="21"/>
      <c r="ACX28" s="21">
        <f t="shared" si="821"/>
        <v>0</v>
      </c>
      <c r="ACY28" s="21"/>
      <c r="ACZ28" s="21">
        <f t="shared" si="822"/>
        <v>0</v>
      </c>
      <c r="ADA28" s="21"/>
      <c r="ADB28" s="21">
        <f t="shared" si="822"/>
        <v>0</v>
      </c>
      <c r="ADC28" s="21"/>
      <c r="ADD28" s="21">
        <f t="shared" si="823"/>
        <v>0</v>
      </c>
      <c r="ADE28" s="21"/>
      <c r="ADF28" s="21">
        <f t="shared" si="823"/>
        <v>0</v>
      </c>
      <c r="ADG28" s="21"/>
      <c r="ADH28" s="21">
        <f t="shared" si="824"/>
        <v>0</v>
      </c>
      <c r="ADI28" s="21"/>
      <c r="ADJ28" s="21">
        <f t="shared" si="824"/>
        <v>0</v>
      </c>
      <c r="ADK28" s="21"/>
      <c r="ADL28" s="21">
        <f t="shared" si="825"/>
        <v>0</v>
      </c>
      <c r="ADM28" s="21"/>
      <c r="ADN28" s="21">
        <f t="shared" si="825"/>
        <v>0</v>
      </c>
      <c r="ADO28" s="21"/>
      <c r="ADP28" s="21">
        <f t="shared" si="825"/>
        <v>0</v>
      </c>
      <c r="ADQ28" s="21"/>
      <c r="ADR28" s="21">
        <f t="shared" si="825"/>
        <v>0</v>
      </c>
      <c r="ADS28" s="21"/>
      <c r="ADT28" s="21">
        <f t="shared" si="825"/>
        <v>0</v>
      </c>
      <c r="ADU28" s="21"/>
      <c r="ADV28" s="21">
        <f t="shared" si="826"/>
        <v>0</v>
      </c>
      <c r="ADW28" s="21"/>
      <c r="ADX28" s="21">
        <f t="shared" si="826"/>
        <v>0</v>
      </c>
      <c r="ADY28" s="21"/>
      <c r="ADZ28" s="21">
        <f t="shared" si="826"/>
        <v>0</v>
      </c>
      <c r="AEA28" s="21"/>
      <c r="AEB28" s="21">
        <f t="shared" si="826"/>
        <v>0</v>
      </c>
      <c r="AEC28" s="21"/>
      <c r="AED28" s="21">
        <f t="shared" si="827"/>
        <v>0</v>
      </c>
      <c r="AEE28" s="21"/>
      <c r="AEF28" s="21">
        <f t="shared" si="827"/>
        <v>0</v>
      </c>
      <c r="AEG28" s="21"/>
      <c r="AEH28" s="21">
        <f t="shared" si="827"/>
        <v>0</v>
      </c>
      <c r="AEI28" s="21"/>
      <c r="AEJ28" s="21">
        <f t="shared" si="827"/>
        <v>0</v>
      </c>
      <c r="AEK28" s="21"/>
      <c r="AEL28" s="21">
        <f t="shared" si="827"/>
        <v>0</v>
      </c>
      <c r="AEM28" s="21"/>
      <c r="AEN28" s="21">
        <f t="shared" si="828"/>
        <v>0</v>
      </c>
      <c r="AEO28" s="21"/>
      <c r="AEP28" s="21">
        <f t="shared" si="828"/>
        <v>0</v>
      </c>
      <c r="AEQ28" s="21"/>
      <c r="AER28" s="21">
        <f t="shared" si="828"/>
        <v>0</v>
      </c>
      <c r="AES28" s="21"/>
      <c r="AET28" s="21">
        <f t="shared" si="828"/>
        <v>0</v>
      </c>
      <c r="AEU28" s="21"/>
      <c r="AEV28" s="21">
        <f t="shared" si="829"/>
        <v>0</v>
      </c>
      <c r="AEW28" s="21"/>
      <c r="AEX28" s="21">
        <f t="shared" si="829"/>
        <v>0</v>
      </c>
      <c r="AEY28" s="21"/>
      <c r="AEZ28" s="21">
        <f t="shared" si="829"/>
        <v>0</v>
      </c>
      <c r="AFA28" s="21"/>
      <c r="AFB28" s="21">
        <f t="shared" si="829"/>
        <v>0</v>
      </c>
      <c r="AFC28" s="21"/>
      <c r="AFD28" s="21">
        <f t="shared" si="829"/>
        <v>0</v>
      </c>
      <c r="AFE28" s="21"/>
      <c r="AFF28" s="21">
        <f t="shared" si="830"/>
        <v>0</v>
      </c>
      <c r="AFG28" s="21"/>
      <c r="AFH28" s="21">
        <f t="shared" si="830"/>
        <v>0</v>
      </c>
      <c r="AFI28" s="21"/>
      <c r="AFJ28" s="21">
        <f t="shared" si="830"/>
        <v>0</v>
      </c>
      <c r="AFK28" s="21"/>
      <c r="AFL28" s="21">
        <f t="shared" si="830"/>
        <v>0</v>
      </c>
      <c r="AFM28" s="21"/>
      <c r="AFN28" s="21">
        <f t="shared" si="831"/>
        <v>0</v>
      </c>
      <c r="AFO28" s="21"/>
      <c r="AFP28" s="21">
        <f t="shared" si="831"/>
        <v>0</v>
      </c>
      <c r="AFQ28" s="21"/>
      <c r="AFR28" s="21">
        <f t="shared" si="831"/>
        <v>0</v>
      </c>
      <c r="AFS28" s="21"/>
      <c r="AFT28" s="21">
        <f t="shared" si="831"/>
        <v>0</v>
      </c>
      <c r="AFU28" s="21"/>
      <c r="AFV28" s="21">
        <f t="shared" si="831"/>
        <v>0</v>
      </c>
      <c r="AFW28" s="21"/>
      <c r="AFX28" s="21">
        <f t="shared" si="832"/>
        <v>0</v>
      </c>
      <c r="AFY28" s="21"/>
      <c r="AFZ28" s="21">
        <f t="shared" si="832"/>
        <v>0</v>
      </c>
      <c r="AGA28" s="21"/>
      <c r="AGB28" s="21">
        <f t="shared" si="832"/>
        <v>0</v>
      </c>
      <c r="AGC28" s="21"/>
      <c r="AGD28" s="21">
        <f t="shared" si="832"/>
        <v>0</v>
      </c>
      <c r="AGE28" s="21"/>
      <c r="AGF28" s="21">
        <f t="shared" si="833"/>
        <v>0</v>
      </c>
      <c r="AGG28" s="21"/>
      <c r="AGH28" s="21">
        <f t="shared" si="833"/>
        <v>0</v>
      </c>
      <c r="AGI28" s="21"/>
      <c r="AGJ28" s="21">
        <f t="shared" si="833"/>
        <v>0</v>
      </c>
      <c r="AGK28" s="21"/>
      <c r="AGL28" s="21">
        <f t="shared" si="833"/>
        <v>0</v>
      </c>
      <c r="AGM28" s="21"/>
      <c r="AGN28" s="21">
        <f t="shared" si="833"/>
        <v>0</v>
      </c>
      <c r="AGO28" s="21"/>
      <c r="AGP28" s="21">
        <f t="shared" si="834"/>
        <v>0</v>
      </c>
      <c r="AGQ28" s="21"/>
      <c r="AGR28" s="21">
        <f t="shared" si="834"/>
        <v>0</v>
      </c>
      <c r="AGS28" s="21"/>
      <c r="AGT28" s="21">
        <f t="shared" si="834"/>
        <v>0</v>
      </c>
      <c r="AGU28" s="21"/>
      <c r="AGV28" s="21">
        <f t="shared" si="834"/>
        <v>0</v>
      </c>
      <c r="AGW28" s="21"/>
      <c r="AGX28" s="21">
        <f t="shared" si="835"/>
        <v>0</v>
      </c>
      <c r="AGY28" s="21"/>
      <c r="AGZ28" s="21">
        <f t="shared" si="835"/>
        <v>0</v>
      </c>
      <c r="AHA28" s="21"/>
      <c r="AHB28" s="21">
        <f t="shared" si="835"/>
        <v>0</v>
      </c>
      <c r="AHC28" s="21"/>
      <c r="AHD28" s="21">
        <f t="shared" si="835"/>
        <v>0</v>
      </c>
      <c r="AHE28" s="21"/>
      <c r="AHF28" s="21">
        <f t="shared" si="835"/>
        <v>0</v>
      </c>
      <c r="AHG28" s="21"/>
      <c r="AHH28" s="21">
        <f t="shared" si="836"/>
        <v>0</v>
      </c>
      <c r="AHI28" s="21"/>
      <c r="AHJ28" s="21">
        <f t="shared" si="836"/>
        <v>0</v>
      </c>
      <c r="AHK28" s="21"/>
      <c r="AHL28" s="21">
        <f t="shared" si="836"/>
        <v>0</v>
      </c>
      <c r="AHM28" s="21"/>
      <c r="AHN28" s="21">
        <f t="shared" si="836"/>
        <v>0</v>
      </c>
      <c r="AHO28" s="21"/>
      <c r="AHP28" s="21">
        <f t="shared" si="837"/>
        <v>0</v>
      </c>
      <c r="AHQ28" s="21"/>
      <c r="AHR28" s="21">
        <f t="shared" si="837"/>
        <v>0</v>
      </c>
      <c r="AHS28" s="21"/>
      <c r="AHT28" s="21">
        <f t="shared" si="837"/>
        <v>0</v>
      </c>
      <c r="AHU28" s="21"/>
      <c r="AHV28" s="21">
        <f t="shared" si="837"/>
        <v>0</v>
      </c>
      <c r="AHW28" s="21"/>
      <c r="AHX28" s="21">
        <f t="shared" si="837"/>
        <v>0</v>
      </c>
      <c r="AHY28" s="21"/>
      <c r="AHZ28" s="21">
        <f t="shared" si="838"/>
        <v>0</v>
      </c>
      <c r="AIA28" s="21"/>
      <c r="AIB28" s="21">
        <f t="shared" si="838"/>
        <v>0</v>
      </c>
      <c r="AIC28" s="21"/>
      <c r="AID28" s="21">
        <f t="shared" si="838"/>
        <v>0</v>
      </c>
      <c r="AIE28" s="21"/>
      <c r="AIF28" s="21">
        <f t="shared" si="838"/>
        <v>0</v>
      </c>
      <c r="AIG28" s="21"/>
      <c r="AIH28" s="21">
        <f t="shared" si="839"/>
        <v>0</v>
      </c>
      <c r="AII28" s="21"/>
      <c r="AIJ28" s="21">
        <f t="shared" si="839"/>
        <v>0</v>
      </c>
      <c r="AIK28" s="21"/>
      <c r="AIL28" s="21">
        <f t="shared" si="839"/>
        <v>0</v>
      </c>
      <c r="AIM28" s="21"/>
      <c r="AIN28" s="21">
        <f t="shared" si="839"/>
        <v>0</v>
      </c>
      <c r="AIO28" s="21"/>
      <c r="AIP28" s="21">
        <f t="shared" si="839"/>
        <v>0</v>
      </c>
      <c r="AIQ28" s="21"/>
      <c r="AIR28" s="21">
        <f t="shared" si="840"/>
        <v>0</v>
      </c>
      <c r="AIS28" s="21"/>
      <c r="AIT28" s="21">
        <f t="shared" si="840"/>
        <v>0</v>
      </c>
      <c r="AIU28" s="21"/>
      <c r="AIV28" s="21">
        <f t="shared" si="840"/>
        <v>0</v>
      </c>
      <c r="AIW28" s="21"/>
      <c r="AIX28" s="21">
        <f t="shared" si="840"/>
        <v>0</v>
      </c>
      <c r="AIY28" s="21"/>
      <c r="AIZ28" s="21">
        <f t="shared" si="776"/>
        <v>0</v>
      </c>
      <c r="AJA28" s="21"/>
    </row>
    <row r="29" spans="2:937" ht="15" x14ac:dyDescent="0.25">
      <c r="B29" s="31">
        <v>24</v>
      </c>
      <c r="C29" s="192" t="s">
        <v>208</v>
      </c>
      <c r="D29" s="67" t="s">
        <v>79</v>
      </c>
      <c r="E29" s="194" t="s">
        <v>392</v>
      </c>
      <c r="F29" s="194" t="str">
        <f>_xlfn.XLOOKUP(D29,'WTG PH-III'!$D$5:$D$198,'WTG PH-III'!$B$5:$B$198,0,0,1)</f>
        <v>PSS-11</v>
      </c>
      <c r="G29" s="22" t="s">
        <v>537</v>
      </c>
      <c r="H29" s="22" t="s">
        <v>550</v>
      </c>
      <c r="I29" s="61">
        <v>11</v>
      </c>
      <c r="J29" s="21">
        <f>253+116</f>
        <v>369</v>
      </c>
      <c r="K29" s="21">
        <f t="shared" si="517"/>
        <v>368.99999999999994</v>
      </c>
      <c r="L29" s="21">
        <f t="shared" si="518"/>
        <v>369</v>
      </c>
      <c r="M29" s="21">
        <f t="shared" si="519"/>
        <v>0</v>
      </c>
      <c r="N29" s="95">
        <f>VLOOKUP(D29,'WTG PH-III'!$D$5:$U$198,17,0)</f>
        <v>45761</v>
      </c>
      <c r="O29" s="95">
        <f>VLOOKUP(D29,'WTG PH-III'!$D$5:$U$198,18,0)</f>
        <v>45770</v>
      </c>
      <c r="P29" s="21">
        <f t="shared" si="520"/>
        <v>0</v>
      </c>
      <c r="Q29" s="21"/>
      <c r="R29" s="21">
        <f t="shared" si="521"/>
        <v>0</v>
      </c>
      <c r="S29" s="21"/>
      <c r="T29" s="21">
        <f t="shared" si="522"/>
        <v>0</v>
      </c>
      <c r="U29" s="21"/>
      <c r="V29" s="21">
        <f t="shared" si="523"/>
        <v>0</v>
      </c>
      <c r="W29" s="21"/>
      <c r="X29" s="21">
        <f t="shared" si="524"/>
        <v>0</v>
      </c>
      <c r="Y29" s="21"/>
      <c r="Z29" s="21">
        <f t="shared" si="525"/>
        <v>0</v>
      </c>
      <c r="AA29" s="21"/>
      <c r="AB29" s="21">
        <f t="shared" si="526"/>
        <v>0</v>
      </c>
      <c r="AC29" s="21"/>
      <c r="AD29" s="21">
        <f t="shared" si="527"/>
        <v>0</v>
      </c>
      <c r="AE29" s="21"/>
      <c r="AF29" s="21">
        <f t="shared" si="528"/>
        <v>0</v>
      </c>
      <c r="AG29" s="21"/>
      <c r="AH29" s="21">
        <f t="shared" si="529"/>
        <v>0</v>
      </c>
      <c r="AI29" s="21"/>
      <c r="AJ29" s="21">
        <f t="shared" si="530"/>
        <v>0</v>
      </c>
      <c r="AK29" s="21"/>
      <c r="AL29" s="21">
        <f t="shared" si="531"/>
        <v>0</v>
      </c>
      <c r="AM29" s="21"/>
      <c r="AN29" s="21">
        <f t="shared" si="532"/>
        <v>0</v>
      </c>
      <c r="AO29" s="21"/>
      <c r="AP29" s="21">
        <f t="shared" si="533"/>
        <v>0</v>
      </c>
      <c r="AQ29" s="21"/>
      <c r="AR29" s="21">
        <f t="shared" si="534"/>
        <v>0</v>
      </c>
      <c r="AS29" s="21"/>
      <c r="AT29" s="21">
        <f t="shared" si="535"/>
        <v>0</v>
      </c>
      <c r="AU29" s="21"/>
      <c r="AV29" s="21">
        <f t="shared" si="536"/>
        <v>0</v>
      </c>
      <c r="AW29" s="21"/>
      <c r="AX29" s="21">
        <f t="shared" si="537"/>
        <v>0</v>
      </c>
      <c r="AY29" s="21"/>
      <c r="AZ29" s="21">
        <f t="shared" si="538"/>
        <v>0</v>
      </c>
      <c r="BA29" s="21"/>
      <c r="BB29" s="21">
        <f t="shared" si="539"/>
        <v>0</v>
      </c>
      <c r="BC29" s="21"/>
      <c r="BD29" s="21">
        <f t="shared" si="540"/>
        <v>0</v>
      </c>
      <c r="BE29" s="21"/>
      <c r="BF29" s="21">
        <f t="shared" si="541"/>
        <v>0</v>
      </c>
      <c r="BG29" s="21"/>
      <c r="BH29" s="21">
        <f t="shared" si="542"/>
        <v>0</v>
      </c>
      <c r="BI29" s="21"/>
      <c r="BJ29" s="21">
        <f t="shared" si="543"/>
        <v>0</v>
      </c>
      <c r="BK29" s="21"/>
      <c r="BL29" s="21">
        <f t="shared" si="544"/>
        <v>0</v>
      </c>
      <c r="BM29" s="21"/>
      <c r="BN29" s="21">
        <f t="shared" si="545"/>
        <v>0</v>
      </c>
      <c r="BO29" s="21"/>
      <c r="BP29" s="21">
        <f t="shared" si="546"/>
        <v>0</v>
      </c>
      <c r="BQ29" s="21"/>
      <c r="BR29" s="21">
        <f t="shared" si="547"/>
        <v>0</v>
      </c>
      <c r="BS29" s="21"/>
      <c r="BT29" s="21">
        <f t="shared" si="548"/>
        <v>0</v>
      </c>
      <c r="BU29" s="21"/>
      <c r="BV29" s="21">
        <f t="shared" si="549"/>
        <v>0</v>
      </c>
      <c r="BW29" s="21"/>
      <c r="BX29" s="21">
        <f t="shared" si="550"/>
        <v>0</v>
      </c>
      <c r="BY29" s="21"/>
      <c r="BZ29" s="21">
        <f t="shared" si="551"/>
        <v>0</v>
      </c>
      <c r="CA29" s="21"/>
      <c r="CB29" s="21">
        <f t="shared" si="552"/>
        <v>0</v>
      </c>
      <c r="CC29" s="21"/>
      <c r="CD29" s="21">
        <f t="shared" si="553"/>
        <v>0</v>
      </c>
      <c r="CE29" s="21"/>
      <c r="CF29" s="21">
        <f t="shared" si="554"/>
        <v>0</v>
      </c>
      <c r="CG29" s="21"/>
      <c r="CH29" s="21">
        <f t="shared" si="555"/>
        <v>0</v>
      </c>
      <c r="CI29" s="21"/>
      <c r="CJ29" s="21">
        <f t="shared" si="556"/>
        <v>0</v>
      </c>
      <c r="CK29" s="21"/>
      <c r="CL29" s="21">
        <f t="shared" si="557"/>
        <v>0</v>
      </c>
      <c r="CM29" s="21"/>
      <c r="CN29" s="21">
        <f t="shared" si="558"/>
        <v>0</v>
      </c>
      <c r="CO29" s="21"/>
      <c r="CP29" s="21">
        <f t="shared" si="559"/>
        <v>0</v>
      </c>
      <c r="CQ29" s="21"/>
      <c r="CR29" s="21">
        <f t="shared" si="560"/>
        <v>0</v>
      </c>
      <c r="CS29" s="21"/>
      <c r="CT29" s="21">
        <f t="shared" si="561"/>
        <v>0</v>
      </c>
      <c r="CU29" s="21"/>
      <c r="CV29" s="21">
        <f t="shared" si="562"/>
        <v>0</v>
      </c>
      <c r="CW29" s="21"/>
      <c r="CX29" s="21">
        <f t="shared" si="563"/>
        <v>0</v>
      </c>
      <c r="CY29" s="21"/>
      <c r="CZ29" s="21">
        <f t="shared" si="564"/>
        <v>0</v>
      </c>
      <c r="DA29" s="21"/>
      <c r="DB29" s="21">
        <f t="shared" si="565"/>
        <v>0</v>
      </c>
      <c r="DC29" s="21"/>
      <c r="DD29" s="21">
        <f t="shared" si="566"/>
        <v>0</v>
      </c>
      <c r="DE29" s="21"/>
      <c r="DF29" s="21">
        <f t="shared" si="567"/>
        <v>0</v>
      </c>
      <c r="DG29" s="21"/>
      <c r="DH29" s="21">
        <f t="shared" si="568"/>
        <v>0</v>
      </c>
      <c r="DI29" s="21"/>
      <c r="DJ29" s="21">
        <f t="shared" si="569"/>
        <v>0</v>
      </c>
      <c r="DK29" s="21"/>
      <c r="DL29" s="21">
        <f t="shared" si="570"/>
        <v>0</v>
      </c>
      <c r="DM29" s="21"/>
      <c r="DN29" s="21">
        <f t="shared" si="571"/>
        <v>0</v>
      </c>
      <c r="DO29" s="21"/>
      <c r="DP29" s="21">
        <f t="shared" si="572"/>
        <v>0</v>
      </c>
      <c r="DQ29" s="21">
        <v>22</v>
      </c>
      <c r="DR29" s="21">
        <f t="shared" si="573"/>
        <v>0</v>
      </c>
      <c r="DS29" s="21"/>
      <c r="DT29" s="21">
        <f t="shared" si="574"/>
        <v>0</v>
      </c>
      <c r="DU29" s="21">
        <v>33</v>
      </c>
      <c r="DV29" s="21">
        <f t="shared" si="575"/>
        <v>0</v>
      </c>
      <c r="DW29" s="21">
        <v>40</v>
      </c>
      <c r="DX29" s="21">
        <f t="shared" si="576"/>
        <v>0</v>
      </c>
      <c r="DY29" s="21">
        <v>40</v>
      </c>
      <c r="DZ29" s="21">
        <f t="shared" si="577"/>
        <v>0</v>
      </c>
      <c r="EA29" s="21">
        <v>42</v>
      </c>
      <c r="EB29" s="21">
        <f t="shared" si="578"/>
        <v>0</v>
      </c>
      <c r="EC29" s="21">
        <v>36</v>
      </c>
      <c r="ED29" s="21">
        <f t="shared" si="579"/>
        <v>0</v>
      </c>
      <c r="EE29" s="21">
        <v>40</v>
      </c>
      <c r="EF29" s="21">
        <f t="shared" si="580"/>
        <v>0</v>
      </c>
      <c r="EG29" s="21"/>
      <c r="EH29" s="21">
        <f t="shared" si="581"/>
        <v>0</v>
      </c>
      <c r="EI29" s="21"/>
      <c r="EJ29" s="21">
        <f t="shared" si="582"/>
        <v>0</v>
      </c>
      <c r="EK29" s="21"/>
      <c r="EL29" s="21">
        <f t="shared" si="583"/>
        <v>0</v>
      </c>
      <c r="EM29" s="21"/>
      <c r="EN29" s="21">
        <f t="shared" si="584"/>
        <v>0</v>
      </c>
      <c r="EO29" s="21"/>
      <c r="EP29" s="21">
        <f t="shared" si="585"/>
        <v>0</v>
      </c>
      <c r="EQ29" s="21"/>
      <c r="ER29" s="21">
        <f t="shared" si="586"/>
        <v>0</v>
      </c>
      <c r="ES29" s="21"/>
      <c r="ET29" s="21">
        <f t="shared" si="587"/>
        <v>0</v>
      </c>
      <c r="EU29" s="21"/>
      <c r="EV29" s="21">
        <f t="shared" si="588"/>
        <v>0</v>
      </c>
      <c r="EW29" s="21"/>
      <c r="EX29" s="21">
        <f t="shared" si="589"/>
        <v>0</v>
      </c>
      <c r="EY29" s="21"/>
      <c r="EZ29" s="21">
        <f t="shared" si="590"/>
        <v>0</v>
      </c>
      <c r="FA29" s="21"/>
      <c r="FB29" s="21">
        <f t="shared" si="591"/>
        <v>0</v>
      </c>
      <c r="FC29" s="21"/>
      <c r="FD29" s="21">
        <f t="shared" si="592"/>
        <v>0</v>
      </c>
      <c r="FE29" s="21"/>
      <c r="FF29" s="21">
        <f t="shared" si="593"/>
        <v>0</v>
      </c>
      <c r="FG29" s="21"/>
      <c r="FH29" s="21">
        <f t="shared" si="594"/>
        <v>0</v>
      </c>
      <c r="FI29" s="21"/>
      <c r="FJ29" s="21">
        <f t="shared" si="595"/>
        <v>0</v>
      </c>
      <c r="FK29" s="21"/>
      <c r="FL29" s="21">
        <f t="shared" si="596"/>
        <v>0</v>
      </c>
      <c r="FM29" s="21"/>
      <c r="FN29" s="21">
        <f t="shared" si="597"/>
        <v>0</v>
      </c>
      <c r="FO29" s="21"/>
      <c r="FP29" s="21">
        <f t="shared" si="598"/>
        <v>0</v>
      </c>
      <c r="FQ29" s="21"/>
      <c r="FR29" s="21">
        <f t="shared" si="599"/>
        <v>0</v>
      </c>
      <c r="FS29" s="21"/>
      <c r="FT29" s="21">
        <f t="shared" si="600"/>
        <v>0</v>
      </c>
      <c r="FU29" s="21"/>
      <c r="FV29" s="21">
        <f t="shared" si="601"/>
        <v>0</v>
      </c>
      <c r="FW29" s="21"/>
      <c r="FX29" s="21">
        <f t="shared" si="602"/>
        <v>0</v>
      </c>
      <c r="FY29" s="21"/>
      <c r="FZ29" s="21">
        <f t="shared" si="603"/>
        <v>0</v>
      </c>
      <c r="GA29" s="21"/>
      <c r="GB29" s="21">
        <f t="shared" si="604"/>
        <v>0</v>
      </c>
      <c r="GC29" s="21"/>
      <c r="GD29" s="21">
        <f t="shared" si="605"/>
        <v>0</v>
      </c>
      <c r="GE29" s="21"/>
      <c r="GF29" s="21">
        <f t="shared" si="606"/>
        <v>0</v>
      </c>
      <c r="GG29" s="21"/>
      <c r="GH29" s="21">
        <f t="shared" si="607"/>
        <v>0</v>
      </c>
      <c r="GI29" s="21"/>
      <c r="GJ29" s="21">
        <f t="shared" si="608"/>
        <v>0</v>
      </c>
      <c r="GK29" s="21"/>
      <c r="GL29" s="21">
        <f t="shared" si="609"/>
        <v>0</v>
      </c>
      <c r="GM29" s="21"/>
      <c r="GN29" s="21">
        <f t="shared" si="610"/>
        <v>0</v>
      </c>
      <c r="GO29" s="21"/>
      <c r="GP29" s="21">
        <f t="shared" si="611"/>
        <v>0</v>
      </c>
      <c r="GQ29" s="21"/>
      <c r="GR29" s="21">
        <f t="shared" si="612"/>
        <v>0</v>
      </c>
      <c r="GS29" s="21"/>
      <c r="GT29" s="21">
        <f t="shared" si="613"/>
        <v>0</v>
      </c>
      <c r="GU29" s="21"/>
      <c r="GV29" s="21">
        <f t="shared" si="614"/>
        <v>0</v>
      </c>
      <c r="GW29" s="21"/>
      <c r="GX29" s="21">
        <f t="shared" si="615"/>
        <v>0</v>
      </c>
      <c r="GY29" s="21"/>
      <c r="GZ29" s="21">
        <f t="shared" si="616"/>
        <v>0</v>
      </c>
      <c r="HA29" s="21"/>
      <c r="HB29" s="21">
        <f t="shared" si="617"/>
        <v>0</v>
      </c>
      <c r="HC29" s="21"/>
      <c r="HD29" s="21">
        <f t="shared" si="618"/>
        <v>0</v>
      </c>
      <c r="HE29" s="21"/>
      <c r="HF29" s="21">
        <f t="shared" si="619"/>
        <v>0</v>
      </c>
      <c r="HG29" s="21"/>
      <c r="HH29" s="21">
        <f t="shared" si="620"/>
        <v>0</v>
      </c>
      <c r="HI29" s="21"/>
      <c r="HJ29" s="21">
        <f t="shared" si="621"/>
        <v>0</v>
      </c>
      <c r="HK29" s="21"/>
      <c r="HL29" s="21">
        <f t="shared" si="622"/>
        <v>0</v>
      </c>
      <c r="HM29" s="21"/>
      <c r="HN29" s="21">
        <f t="shared" si="623"/>
        <v>0</v>
      </c>
      <c r="HO29" s="21"/>
      <c r="HP29" s="21">
        <f t="shared" si="624"/>
        <v>0</v>
      </c>
      <c r="HQ29" s="21"/>
      <c r="HR29" s="21">
        <f t="shared" si="625"/>
        <v>0</v>
      </c>
      <c r="HS29" s="21"/>
      <c r="HT29" s="21">
        <f t="shared" si="626"/>
        <v>0</v>
      </c>
      <c r="HU29" s="21"/>
      <c r="HV29" s="21">
        <f t="shared" si="627"/>
        <v>0</v>
      </c>
      <c r="HW29" s="21"/>
      <c r="HX29" s="21">
        <f t="shared" si="628"/>
        <v>0</v>
      </c>
      <c r="HY29" s="21"/>
      <c r="HZ29" s="21">
        <f t="shared" si="629"/>
        <v>0</v>
      </c>
      <c r="IA29" s="21"/>
      <c r="IB29" s="21">
        <f t="shared" si="630"/>
        <v>0</v>
      </c>
      <c r="IC29" s="21"/>
      <c r="ID29" s="21">
        <f t="shared" si="631"/>
        <v>0</v>
      </c>
      <c r="IE29" s="21"/>
      <c r="IF29" s="21">
        <f t="shared" si="632"/>
        <v>0</v>
      </c>
      <c r="IG29" s="21"/>
      <c r="IH29" s="21">
        <f t="shared" si="633"/>
        <v>0</v>
      </c>
      <c r="II29" s="21"/>
      <c r="IJ29" s="21">
        <f t="shared" si="634"/>
        <v>0</v>
      </c>
      <c r="IK29" s="21"/>
      <c r="IL29" s="21">
        <f t="shared" si="635"/>
        <v>0</v>
      </c>
      <c r="IM29" s="21"/>
      <c r="IN29" s="21">
        <f t="shared" si="636"/>
        <v>0</v>
      </c>
      <c r="IO29" s="21"/>
      <c r="IP29" s="21">
        <f t="shared" si="637"/>
        <v>36.9</v>
      </c>
      <c r="IQ29" s="21"/>
      <c r="IR29" s="21">
        <f t="shared" si="638"/>
        <v>36.9</v>
      </c>
      <c r="IS29" s="21"/>
      <c r="IT29" s="21">
        <f t="shared" si="639"/>
        <v>36.9</v>
      </c>
      <c r="IU29" s="21"/>
      <c r="IV29" s="21">
        <f t="shared" si="640"/>
        <v>36.9</v>
      </c>
      <c r="IW29" s="21"/>
      <c r="IX29" s="21">
        <f t="shared" si="641"/>
        <v>36.9</v>
      </c>
      <c r="IY29" s="21"/>
      <c r="IZ29" s="21">
        <f t="shared" si="642"/>
        <v>36.9</v>
      </c>
      <c r="JA29" s="21"/>
      <c r="JB29" s="21">
        <f t="shared" si="643"/>
        <v>36.9</v>
      </c>
      <c r="JC29" s="21"/>
      <c r="JD29" s="21">
        <f t="shared" si="644"/>
        <v>36.9</v>
      </c>
      <c r="JE29" s="21"/>
      <c r="JF29" s="21">
        <f t="shared" si="645"/>
        <v>36.9</v>
      </c>
      <c r="JG29" s="21"/>
      <c r="JH29" s="21">
        <f t="shared" si="646"/>
        <v>36.9</v>
      </c>
      <c r="JI29" s="21"/>
      <c r="JJ29" s="21">
        <f t="shared" si="647"/>
        <v>0</v>
      </c>
      <c r="JK29" s="21"/>
      <c r="JL29" s="21">
        <f t="shared" si="648"/>
        <v>0</v>
      </c>
      <c r="JM29" s="21"/>
      <c r="JN29" s="21">
        <f t="shared" si="649"/>
        <v>0</v>
      </c>
      <c r="JO29" s="21"/>
      <c r="JP29" s="21">
        <f t="shared" si="650"/>
        <v>0</v>
      </c>
      <c r="JQ29" s="21"/>
      <c r="JR29" s="21">
        <f t="shared" si="651"/>
        <v>0</v>
      </c>
      <c r="JS29" s="21"/>
      <c r="JT29" s="21">
        <f t="shared" si="652"/>
        <v>0</v>
      </c>
      <c r="JU29" s="21"/>
      <c r="JV29" s="21">
        <f t="shared" si="653"/>
        <v>0</v>
      </c>
      <c r="JW29" s="21"/>
      <c r="JX29" s="21">
        <f t="shared" si="654"/>
        <v>0</v>
      </c>
      <c r="JY29" s="21"/>
      <c r="JZ29" s="21">
        <f t="shared" si="655"/>
        <v>0</v>
      </c>
      <c r="KA29" s="21"/>
      <c r="KB29" s="21">
        <f t="shared" si="656"/>
        <v>0</v>
      </c>
      <c r="KC29" s="21"/>
      <c r="KD29" s="21">
        <f t="shared" si="657"/>
        <v>0</v>
      </c>
      <c r="KE29" s="21"/>
      <c r="KF29" s="21">
        <f t="shared" si="658"/>
        <v>0</v>
      </c>
      <c r="KG29" s="21"/>
      <c r="KH29" s="21">
        <f t="shared" si="659"/>
        <v>0</v>
      </c>
      <c r="KI29" s="21"/>
      <c r="KJ29" s="21">
        <f t="shared" si="660"/>
        <v>0</v>
      </c>
      <c r="KK29" s="21"/>
      <c r="KL29" s="21">
        <f t="shared" si="661"/>
        <v>0</v>
      </c>
      <c r="KM29" s="21"/>
      <c r="KN29" s="21">
        <f t="shared" si="662"/>
        <v>0</v>
      </c>
      <c r="KO29" s="21"/>
      <c r="KP29" s="21">
        <f t="shared" si="663"/>
        <v>0</v>
      </c>
      <c r="KQ29" s="21"/>
      <c r="KR29" s="21">
        <f t="shared" si="664"/>
        <v>0</v>
      </c>
      <c r="KS29" s="21"/>
      <c r="KT29" s="21">
        <f t="shared" si="665"/>
        <v>0</v>
      </c>
      <c r="KU29" s="21"/>
      <c r="KV29" s="21">
        <f t="shared" si="666"/>
        <v>0</v>
      </c>
      <c r="KW29" s="21"/>
      <c r="KX29" s="21">
        <f t="shared" si="667"/>
        <v>0</v>
      </c>
      <c r="KY29" s="21"/>
      <c r="KZ29" s="21">
        <f t="shared" si="668"/>
        <v>0</v>
      </c>
      <c r="LA29" s="21"/>
      <c r="LB29" s="21">
        <f t="shared" si="669"/>
        <v>0</v>
      </c>
      <c r="LC29" s="21"/>
      <c r="LD29" s="21">
        <f t="shared" si="670"/>
        <v>0</v>
      </c>
      <c r="LE29" s="21"/>
      <c r="LF29" s="21">
        <f t="shared" si="671"/>
        <v>0</v>
      </c>
      <c r="LG29" s="21"/>
      <c r="LH29" s="21">
        <f t="shared" si="672"/>
        <v>0</v>
      </c>
      <c r="LI29" s="21"/>
      <c r="LJ29" s="21">
        <f t="shared" si="673"/>
        <v>0</v>
      </c>
      <c r="LK29" s="21"/>
      <c r="LL29" s="21">
        <f t="shared" si="674"/>
        <v>0</v>
      </c>
      <c r="LM29" s="21"/>
      <c r="LN29" s="21">
        <f t="shared" si="675"/>
        <v>0</v>
      </c>
      <c r="LO29" s="21"/>
      <c r="LP29" s="21">
        <f t="shared" si="676"/>
        <v>0</v>
      </c>
      <c r="LQ29" s="21"/>
      <c r="LR29" s="21">
        <f t="shared" si="677"/>
        <v>0</v>
      </c>
      <c r="LS29" s="21"/>
      <c r="LT29" s="21">
        <f t="shared" si="678"/>
        <v>0</v>
      </c>
      <c r="LU29" s="21"/>
      <c r="LV29" s="21">
        <f t="shared" si="679"/>
        <v>0</v>
      </c>
      <c r="LW29" s="21"/>
      <c r="LX29" s="21">
        <f t="shared" si="680"/>
        <v>0</v>
      </c>
      <c r="LY29" s="21"/>
      <c r="LZ29" s="21">
        <f t="shared" si="681"/>
        <v>0</v>
      </c>
      <c r="MA29" s="21"/>
      <c r="MB29" s="21">
        <f t="shared" si="682"/>
        <v>0</v>
      </c>
      <c r="MC29" s="21"/>
      <c r="MD29" s="21">
        <f t="shared" si="683"/>
        <v>0</v>
      </c>
      <c r="ME29" s="21"/>
      <c r="MF29" s="21">
        <f t="shared" si="684"/>
        <v>0</v>
      </c>
      <c r="MG29" s="21"/>
      <c r="MH29" s="21">
        <f t="shared" si="685"/>
        <v>0</v>
      </c>
      <c r="MI29" s="21"/>
      <c r="MJ29" s="21">
        <f t="shared" si="686"/>
        <v>0</v>
      </c>
      <c r="MK29" s="21"/>
      <c r="ML29" s="21">
        <f t="shared" si="687"/>
        <v>0</v>
      </c>
      <c r="MM29" s="21"/>
      <c r="MN29" s="21">
        <f t="shared" si="688"/>
        <v>0</v>
      </c>
      <c r="MO29" s="21"/>
      <c r="MP29" s="21">
        <f t="shared" si="689"/>
        <v>0</v>
      </c>
      <c r="MQ29" s="21"/>
      <c r="MR29" s="21">
        <f t="shared" si="690"/>
        <v>0</v>
      </c>
      <c r="MS29" s="21"/>
      <c r="MT29" s="21">
        <f t="shared" si="691"/>
        <v>0</v>
      </c>
      <c r="MU29" s="21"/>
      <c r="MV29" s="21">
        <f t="shared" si="692"/>
        <v>0</v>
      </c>
      <c r="MW29" s="21"/>
      <c r="MX29" s="21">
        <f t="shared" si="693"/>
        <v>0</v>
      </c>
      <c r="MY29" s="21"/>
      <c r="MZ29" s="21">
        <f t="shared" si="694"/>
        <v>0</v>
      </c>
      <c r="NA29" s="21"/>
      <c r="NB29" s="21">
        <f t="shared" si="695"/>
        <v>0</v>
      </c>
      <c r="NC29" s="21"/>
      <c r="ND29" s="21">
        <f t="shared" si="696"/>
        <v>0</v>
      </c>
      <c r="NE29" s="21"/>
      <c r="NF29" s="21">
        <f t="shared" si="697"/>
        <v>0</v>
      </c>
      <c r="NG29" s="21"/>
      <c r="NH29" s="21">
        <f t="shared" si="698"/>
        <v>0</v>
      </c>
      <c r="NI29" s="21"/>
      <c r="NJ29" s="21">
        <f t="shared" si="699"/>
        <v>0</v>
      </c>
      <c r="NK29" s="21"/>
      <c r="NL29" s="21">
        <f t="shared" si="700"/>
        <v>0</v>
      </c>
      <c r="NM29" s="21"/>
      <c r="NN29" s="21">
        <f t="shared" si="701"/>
        <v>0</v>
      </c>
      <c r="NO29" s="21"/>
      <c r="NP29" s="21">
        <f t="shared" si="702"/>
        <v>0</v>
      </c>
      <c r="NQ29" s="21"/>
      <c r="NR29" s="21">
        <f t="shared" si="703"/>
        <v>0</v>
      </c>
      <c r="NS29" s="21"/>
      <c r="NT29" s="21">
        <f t="shared" si="704"/>
        <v>0</v>
      </c>
      <c r="NU29" s="21"/>
      <c r="NV29" s="21">
        <f t="shared" si="705"/>
        <v>0</v>
      </c>
      <c r="NW29" s="21"/>
      <c r="NX29" s="21">
        <f t="shared" si="706"/>
        <v>0</v>
      </c>
      <c r="NY29" s="21"/>
      <c r="NZ29" s="21">
        <f t="shared" si="707"/>
        <v>0</v>
      </c>
      <c r="OA29" s="21"/>
      <c r="OB29" s="21">
        <f t="shared" si="708"/>
        <v>0</v>
      </c>
      <c r="OC29" s="21"/>
      <c r="OD29" s="21">
        <f t="shared" si="709"/>
        <v>0</v>
      </c>
      <c r="OE29" s="21"/>
      <c r="OF29" s="21">
        <f t="shared" si="710"/>
        <v>0</v>
      </c>
      <c r="OG29" s="21"/>
      <c r="OH29" s="21">
        <f t="shared" si="711"/>
        <v>0</v>
      </c>
      <c r="OI29" s="21"/>
      <c r="OJ29" s="21">
        <f t="shared" si="712"/>
        <v>0</v>
      </c>
      <c r="OK29" s="21"/>
      <c r="OL29" s="21">
        <f t="shared" si="713"/>
        <v>0</v>
      </c>
      <c r="OM29" s="21"/>
      <c r="ON29" s="21">
        <f t="shared" si="714"/>
        <v>0</v>
      </c>
      <c r="OO29" s="21"/>
      <c r="OP29" s="21">
        <f t="shared" si="714"/>
        <v>0</v>
      </c>
      <c r="OQ29" s="21"/>
      <c r="OR29" s="21">
        <f t="shared" si="714"/>
        <v>0</v>
      </c>
      <c r="OS29" s="21"/>
      <c r="OT29" s="21">
        <f t="shared" si="714"/>
        <v>0</v>
      </c>
      <c r="OU29" s="21"/>
      <c r="OV29" s="21">
        <f t="shared" si="714"/>
        <v>0</v>
      </c>
      <c r="OW29" s="21"/>
      <c r="OX29" s="21">
        <f t="shared" si="714"/>
        <v>0</v>
      </c>
      <c r="OY29" s="21"/>
      <c r="OZ29" s="21">
        <f t="shared" si="714"/>
        <v>0</v>
      </c>
      <c r="PA29" s="21"/>
      <c r="PB29" s="21">
        <f t="shared" si="715"/>
        <v>0</v>
      </c>
      <c r="PC29" s="21"/>
      <c r="PD29" s="21">
        <f t="shared" si="715"/>
        <v>0</v>
      </c>
      <c r="PE29" s="21"/>
      <c r="PF29" s="21">
        <f t="shared" si="715"/>
        <v>0</v>
      </c>
      <c r="PG29" s="21"/>
      <c r="PH29" s="21">
        <f t="shared" si="715"/>
        <v>0</v>
      </c>
      <c r="PI29" s="21"/>
      <c r="PJ29" s="21">
        <f t="shared" si="715"/>
        <v>0</v>
      </c>
      <c r="PK29" s="21"/>
      <c r="PL29" s="21">
        <f t="shared" si="715"/>
        <v>0</v>
      </c>
      <c r="PM29" s="21"/>
      <c r="PN29" s="21">
        <f t="shared" si="716"/>
        <v>0</v>
      </c>
      <c r="PO29" s="21"/>
      <c r="PP29" s="21">
        <f t="shared" si="716"/>
        <v>0</v>
      </c>
      <c r="PQ29" s="21"/>
      <c r="PR29" s="21">
        <f t="shared" si="716"/>
        <v>0</v>
      </c>
      <c r="PS29" s="21"/>
      <c r="PT29" s="21">
        <f t="shared" si="716"/>
        <v>0</v>
      </c>
      <c r="PU29" s="21"/>
      <c r="PV29" s="21">
        <f t="shared" si="716"/>
        <v>0</v>
      </c>
      <c r="PW29" s="21"/>
      <c r="PX29" s="21">
        <f t="shared" si="716"/>
        <v>0</v>
      </c>
      <c r="PY29" s="21"/>
      <c r="PZ29" s="21">
        <f t="shared" si="717"/>
        <v>0</v>
      </c>
      <c r="QA29" s="21"/>
      <c r="QB29" s="21">
        <f t="shared" si="717"/>
        <v>0</v>
      </c>
      <c r="QC29" s="21"/>
      <c r="QD29" s="21">
        <f t="shared" si="717"/>
        <v>0</v>
      </c>
      <c r="QE29" s="21"/>
      <c r="QF29" s="21">
        <f t="shared" si="717"/>
        <v>0</v>
      </c>
      <c r="QG29" s="21"/>
      <c r="QH29" s="21">
        <f t="shared" si="717"/>
        <v>0</v>
      </c>
      <c r="QI29" s="21"/>
      <c r="QJ29" s="21">
        <f t="shared" si="717"/>
        <v>0</v>
      </c>
      <c r="QK29" s="21"/>
      <c r="QL29" s="21">
        <f t="shared" si="718"/>
        <v>0</v>
      </c>
      <c r="QM29" s="21"/>
      <c r="QN29" s="21">
        <f t="shared" si="718"/>
        <v>0</v>
      </c>
      <c r="QO29" s="21"/>
      <c r="QP29" s="21">
        <f t="shared" si="718"/>
        <v>0</v>
      </c>
      <c r="QQ29" s="21"/>
      <c r="QR29" s="21">
        <f t="shared" si="718"/>
        <v>0</v>
      </c>
      <c r="QS29" s="21"/>
      <c r="QT29" s="21">
        <f t="shared" si="718"/>
        <v>0</v>
      </c>
      <c r="QU29" s="21"/>
      <c r="QV29" s="21">
        <f t="shared" si="718"/>
        <v>0</v>
      </c>
      <c r="QW29" s="21"/>
      <c r="QX29" s="21">
        <f t="shared" si="719"/>
        <v>0</v>
      </c>
      <c r="QY29" s="21"/>
      <c r="QZ29" s="21">
        <f t="shared" si="719"/>
        <v>0</v>
      </c>
      <c r="RA29" s="21"/>
      <c r="RB29" s="21">
        <f t="shared" si="719"/>
        <v>0</v>
      </c>
      <c r="RC29" s="21"/>
      <c r="RD29" s="21">
        <f t="shared" si="719"/>
        <v>0</v>
      </c>
      <c r="RE29" s="21"/>
      <c r="RF29" s="21">
        <f t="shared" si="719"/>
        <v>0</v>
      </c>
      <c r="RG29" s="21"/>
      <c r="RH29" s="21">
        <f t="shared" si="719"/>
        <v>0</v>
      </c>
      <c r="RI29" s="21"/>
      <c r="RJ29" s="21">
        <f t="shared" si="720"/>
        <v>0</v>
      </c>
      <c r="RK29" s="21"/>
      <c r="RL29" s="21">
        <f t="shared" si="721"/>
        <v>0</v>
      </c>
      <c r="RM29" s="21"/>
      <c r="RN29" s="21">
        <f t="shared" si="722"/>
        <v>0</v>
      </c>
      <c r="RO29" s="21"/>
      <c r="RP29" s="21">
        <f t="shared" si="723"/>
        <v>0</v>
      </c>
      <c r="RQ29" s="21"/>
      <c r="RR29" s="21">
        <f t="shared" si="724"/>
        <v>0</v>
      </c>
      <c r="RS29" s="21"/>
      <c r="RT29" s="21">
        <f t="shared" si="725"/>
        <v>0</v>
      </c>
      <c r="RU29" s="21"/>
      <c r="RV29" s="21">
        <f t="shared" si="726"/>
        <v>0</v>
      </c>
      <c r="RW29" s="21"/>
      <c r="RX29" s="21">
        <f t="shared" si="727"/>
        <v>0</v>
      </c>
      <c r="RY29" s="21"/>
      <c r="RZ29" s="21">
        <f t="shared" si="728"/>
        <v>0</v>
      </c>
      <c r="SA29" s="21"/>
      <c r="SB29" s="21">
        <f t="shared" si="729"/>
        <v>0</v>
      </c>
      <c r="SC29" s="21"/>
      <c r="SD29" s="21">
        <f t="shared" si="730"/>
        <v>0</v>
      </c>
      <c r="SE29" s="21"/>
      <c r="SF29" s="21">
        <f t="shared" si="731"/>
        <v>0</v>
      </c>
      <c r="SG29" s="21"/>
      <c r="SH29" s="21">
        <f t="shared" si="732"/>
        <v>0</v>
      </c>
      <c r="SI29" s="21"/>
      <c r="SJ29" s="21">
        <f t="shared" si="733"/>
        <v>0</v>
      </c>
      <c r="SK29" s="21"/>
      <c r="SL29" s="21">
        <f t="shared" si="734"/>
        <v>0</v>
      </c>
      <c r="SM29" s="21"/>
      <c r="SN29" s="21">
        <f t="shared" si="735"/>
        <v>0</v>
      </c>
      <c r="SO29" s="21"/>
      <c r="SP29" s="21">
        <f t="shared" si="736"/>
        <v>0</v>
      </c>
      <c r="SQ29" s="21"/>
      <c r="SR29" s="21">
        <f t="shared" si="737"/>
        <v>0</v>
      </c>
      <c r="SS29" s="21"/>
      <c r="ST29" s="21">
        <f t="shared" si="738"/>
        <v>0</v>
      </c>
      <c r="SU29" s="21"/>
      <c r="SV29" s="21">
        <f t="shared" si="739"/>
        <v>0</v>
      </c>
      <c r="SW29" s="21"/>
      <c r="SX29" s="21">
        <f t="shared" si="740"/>
        <v>0</v>
      </c>
      <c r="SY29" s="21"/>
      <c r="SZ29" s="21">
        <f t="shared" si="741"/>
        <v>0</v>
      </c>
      <c r="TA29" s="21"/>
      <c r="TB29" s="21">
        <f t="shared" si="742"/>
        <v>0</v>
      </c>
      <c r="TC29" s="21"/>
      <c r="TD29" s="21">
        <f t="shared" si="743"/>
        <v>0</v>
      </c>
      <c r="TE29" s="21"/>
      <c r="TF29" s="21">
        <f t="shared" si="744"/>
        <v>0</v>
      </c>
      <c r="TG29" s="21"/>
      <c r="TH29" s="21">
        <f t="shared" si="745"/>
        <v>0</v>
      </c>
      <c r="TI29" s="21"/>
      <c r="TJ29" s="21">
        <f t="shared" si="746"/>
        <v>0</v>
      </c>
      <c r="TK29" s="21"/>
      <c r="TL29" s="21">
        <f t="shared" si="747"/>
        <v>0</v>
      </c>
      <c r="TM29" s="21"/>
      <c r="TN29" s="21">
        <f t="shared" si="748"/>
        <v>0</v>
      </c>
      <c r="TO29" s="21"/>
      <c r="TP29" s="21">
        <f t="shared" si="749"/>
        <v>0</v>
      </c>
      <c r="TQ29" s="21"/>
      <c r="TR29" s="21">
        <f t="shared" si="750"/>
        <v>0</v>
      </c>
      <c r="TS29" s="21"/>
      <c r="TT29" s="21">
        <f t="shared" si="751"/>
        <v>0</v>
      </c>
      <c r="TU29" s="21"/>
      <c r="TV29" s="21">
        <f t="shared" si="752"/>
        <v>0</v>
      </c>
      <c r="TW29" s="21"/>
      <c r="TX29" s="21">
        <f t="shared" si="753"/>
        <v>0</v>
      </c>
      <c r="TY29" s="21"/>
      <c r="TZ29" s="21">
        <f t="shared" si="754"/>
        <v>0</v>
      </c>
      <c r="UA29" s="21"/>
      <c r="UB29" s="21">
        <f t="shared" si="755"/>
        <v>0</v>
      </c>
      <c r="UC29" s="21"/>
      <c r="UD29" s="21">
        <f t="shared" si="756"/>
        <v>0</v>
      </c>
      <c r="UE29" s="21"/>
      <c r="UF29" s="21">
        <f t="shared" si="757"/>
        <v>0</v>
      </c>
      <c r="UG29" s="21"/>
      <c r="UH29" s="21">
        <f t="shared" si="758"/>
        <v>0</v>
      </c>
      <c r="UI29" s="21"/>
      <c r="UJ29" s="21">
        <f t="shared" si="759"/>
        <v>0</v>
      </c>
      <c r="UK29" s="21"/>
      <c r="UL29" s="21">
        <f t="shared" si="760"/>
        <v>0</v>
      </c>
      <c r="UM29" s="21"/>
      <c r="UN29" s="21">
        <f t="shared" si="761"/>
        <v>0</v>
      </c>
      <c r="UO29" s="21"/>
      <c r="UP29" s="21">
        <f t="shared" si="762"/>
        <v>0</v>
      </c>
      <c r="UQ29" s="21"/>
      <c r="UR29" s="21">
        <f t="shared" si="763"/>
        <v>0</v>
      </c>
      <c r="US29" s="21"/>
      <c r="UT29" s="21">
        <f t="shared" si="764"/>
        <v>0</v>
      </c>
      <c r="UU29" s="21"/>
      <c r="UV29" s="21">
        <f t="shared" si="765"/>
        <v>0</v>
      </c>
      <c r="UW29" s="21"/>
      <c r="UX29" s="21">
        <f t="shared" si="766"/>
        <v>0</v>
      </c>
      <c r="UY29" s="21"/>
      <c r="UZ29" s="21">
        <f t="shared" si="767"/>
        <v>0</v>
      </c>
      <c r="VA29" s="21"/>
      <c r="VB29" s="21">
        <f t="shared" si="768"/>
        <v>0</v>
      </c>
      <c r="VC29" s="21"/>
      <c r="VD29" s="21">
        <f t="shared" si="769"/>
        <v>0</v>
      </c>
      <c r="VE29" s="21"/>
      <c r="VF29" s="21">
        <f t="shared" si="770"/>
        <v>0</v>
      </c>
      <c r="VG29" s="21"/>
      <c r="VH29" s="21">
        <f t="shared" si="771"/>
        <v>0</v>
      </c>
      <c r="VI29" s="21"/>
      <c r="VJ29" s="21">
        <f t="shared" si="772"/>
        <v>0</v>
      </c>
      <c r="VK29" s="21"/>
      <c r="VL29" s="21">
        <f t="shared" si="773"/>
        <v>0</v>
      </c>
      <c r="VM29" s="21"/>
      <c r="VN29" s="21">
        <f t="shared" si="774"/>
        <v>0</v>
      </c>
      <c r="VO29" s="21"/>
      <c r="VP29" s="21">
        <f t="shared" si="775"/>
        <v>0</v>
      </c>
      <c r="VQ29" s="21"/>
      <c r="VR29" s="21">
        <f t="shared" si="714"/>
        <v>0</v>
      </c>
      <c r="VS29" s="21"/>
      <c r="VT29" s="21">
        <f t="shared" si="776"/>
        <v>0</v>
      </c>
      <c r="VU29" s="21"/>
      <c r="VV29" s="21">
        <f t="shared" si="776"/>
        <v>0</v>
      </c>
      <c r="VW29" s="21"/>
      <c r="VX29" s="21">
        <f t="shared" si="777"/>
        <v>0</v>
      </c>
      <c r="VY29" s="21"/>
      <c r="VZ29" s="21">
        <f t="shared" si="777"/>
        <v>0</v>
      </c>
      <c r="WA29" s="21"/>
      <c r="WB29" s="21">
        <f t="shared" si="777"/>
        <v>0</v>
      </c>
      <c r="WC29" s="21"/>
      <c r="WD29" s="21">
        <f t="shared" si="777"/>
        <v>0</v>
      </c>
      <c r="WE29" s="21"/>
      <c r="WF29" s="21">
        <f t="shared" si="777"/>
        <v>0</v>
      </c>
      <c r="WG29" s="21"/>
      <c r="WH29" s="21">
        <f t="shared" si="777"/>
        <v>0</v>
      </c>
      <c r="WI29" s="21"/>
      <c r="WJ29" s="21">
        <f t="shared" si="777"/>
        <v>0</v>
      </c>
      <c r="WK29" s="21"/>
      <c r="WL29" s="21">
        <f t="shared" si="777"/>
        <v>0</v>
      </c>
      <c r="WM29" s="21"/>
      <c r="WN29" s="21">
        <f t="shared" si="778"/>
        <v>0</v>
      </c>
      <c r="WO29" s="21"/>
      <c r="WP29" s="21">
        <f t="shared" si="778"/>
        <v>0</v>
      </c>
      <c r="WQ29" s="21"/>
      <c r="WR29" s="21">
        <f t="shared" si="778"/>
        <v>0</v>
      </c>
      <c r="WS29" s="21"/>
      <c r="WT29" s="21">
        <f t="shared" si="778"/>
        <v>0</v>
      </c>
      <c r="WU29" s="21"/>
      <c r="WV29" s="21">
        <f t="shared" si="778"/>
        <v>0</v>
      </c>
      <c r="WW29" s="21"/>
      <c r="WX29" s="21">
        <f t="shared" si="778"/>
        <v>0</v>
      </c>
      <c r="WY29" s="21"/>
      <c r="WZ29" s="21">
        <f t="shared" si="778"/>
        <v>0</v>
      </c>
      <c r="XA29" s="21"/>
      <c r="XB29" s="21">
        <f t="shared" si="778"/>
        <v>0</v>
      </c>
      <c r="XC29" s="21"/>
      <c r="XD29" s="21">
        <f t="shared" si="779"/>
        <v>0</v>
      </c>
      <c r="XE29" s="21"/>
      <c r="XF29" s="21">
        <f t="shared" si="779"/>
        <v>0</v>
      </c>
      <c r="XG29" s="21"/>
      <c r="XH29" s="21">
        <f t="shared" si="779"/>
        <v>0</v>
      </c>
      <c r="XI29" s="21"/>
      <c r="XJ29" s="21">
        <f t="shared" si="779"/>
        <v>0</v>
      </c>
      <c r="XK29" s="21"/>
      <c r="XL29" s="21">
        <f t="shared" si="779"/>
        <v>0</v>
      </c>
      <c r="XM29" s="21"/>
      <c r="XN29" s="21">
        <f t="shared" si="779"/>
        <v>0</v>
      </c>
      <c r="XO29" s="21"/>
      <c r="XP29" s="21">
        <f t="shared" si="779"/>
        <v>0</v>
      </c>
      <c r="XQ29" s="21">
        <v>17</v>
      </c>
      <c r="XR29" s="21">
        <f t="shared" si="779"/>
        <v>0</v>
      </c>
      <c r="XS29" s="21">
        <v>31</v>
      </c>
      <c r="XT29" s="21">
        <f t="shared" si="841"/>
        <v>0</v>
      </c>
      <c r="XU29" s="21">
        <v>34</v>
      </c>
      <c r="XV29" s="21">
        <f t="shared" si="841"/>
        <v>0</v>
      </c>
      <c r="XW29" s="21">
        <v>17</v>
      </c>
      <c r="XX29" s="21">
        <f t="shared" si="841"/>
        <v>0</v>
      </c>
      <c r="XY29" s="21">
        <v>17</v>
      </c>
      <c r="XZ29" s="21">
        <f t="shared" si="841"/>
        <v>0</v>
      </c>
      <c r="YA29" s="21"/>
      <c r="YB29" s="21">
        <f t="shared" si="780"/>
        <v>0</v>
      </c>
      <c r="YC29" s="21"/>
      <c r="YD29" s="21">
        <f t="shared" si="781"/>
        <v>0</v>
      </c>
      <c r="YE29" s="21"/>
      <c r="YF29" s="21">
        <f t="shared" si="782"/>
        <v>0</v>
      </c>
      <c r="YG29" s="21"/>
      <c r="YH29" s="21">
        <f t="shared" si="783"/>
        <v>0</v>
      </c>
      <c r="YI29" s="21"/>
      <c r="YJ29" s="21">
        <f t="shared" si="784"/>
        <v>0</v>
      </c>
      <c r="YK29" s="21"/>
      <c r="YL29" s="21">
        <f t="shared" si="785"/>
        <v>0</v>
      </c>
      <c r="YM29" s="21"/>
      <c r="YN29" s="21">
        <f t="shared" si="786"/>
        <v>0</v>
      </c>
      <c r="YO29" s="21"/>
      <c r="YP29" s="21">
        <f t="shared" si="787"/>
        <v>0</v>
      </c>
      <c r="YQ29" s="21"/>
      <c r="YR29" s="21">
        <f t="shared" si="788"/>
        <v>0</v>
      </c>
      <c r="YS29" s="21"/>
      <c r="YT29" s="21">
        <f t="shared" si="789"/>
        <v>0</v>
      </c>
      <c r="YU29" s="21"/>
      <c r="YV29" s="21">
        <f t="shared" si="790"/>
        <v>0</v>
      </c>
      <c r="YW29" s="21"/>
      <c r="YX29" s="21">
        <f t="shared" si="791"/>
        <v>0</v>
      </c>
      <c r="YY29" s="21"/>
      <c r="YZ29" s="21">
        <f t="shared" si="776"/>
        <v>0</v>
      </c>
      <c r="ZA29" s="21"/>
      <c r="ZB29" s="21">
        <f t="shared" si="792"/>
        <v>0</v>
      </c>
      <c r="ZC29" s="21"/>
      <c r="ZD29" s="21">
        <f t="shared" si="793"/>
        <v>0</v>
      </c>
      <c r="ZE29" s="21"/>
      <c r="ZF29" s="21">
        <f t="shared" si="794"/>
        <v>0</v>
      </c>
      <c r="ZG29" s="21"/>
      <c r="ZH29" s="21">
        <f t="shared" si="795"/>
        <v>0</v>
      </c>
      <c r="ZI29" s="21"/>
      <c r="ZJ29" s="21">
        <f t="shared" si="796"/>
        <v>0</v>
      </c>
      <c r="ZK29" s="21"/>
      <c r="ZL29" s="21">
        <f t="shared" si="797"/>
        <v>0</v>
      </c>
      <c r="ZM29" s="21"/>
      <c r="ZN29" s="21">
        <f t="shared" si="798"/>
        <v>0</v>
      </c>
      <c r="ZO29" s="21"/>
      <c r="ZP29" s="21">
        <f t="shared" si="799"/>
        <v>0</v>
      </c>
      <c r="ZQ29" s="21"/>
      <c r="ZR29" s="21">
        <f t="shared" si="800"/>
        <v>0</v>
      </c>
      <c r="ZS29" s="21"/>
      <c r="ZT29" s="21">
        <f t="shared" si="776"/>
        <v>0</v>
      </c>
      <c r="ZU29" s="21"/>
      <c r="ZV29" s="21">
        <f t="shared" si="801"/>
        <v>0</v>
      </c>
      <c r="ZW29" s="21"/>
      <c r="ZX29" s="21">
        <f t="shared" si="802"/>
        <v>0</v>
      </c>
      <c r="ZY29" s="21"/>
      <c r="ZZ29" s="21">
        <f t="shared" si="802"/>
        <v>0</v>
      </c>
      <c r="AAA29" s="21"/>
      <c r="AAB29" s="21">
        <f t="shared" si="803"/>
        <v>0</v>
      </c>
      <c r="AAC29" s="21"/>
      <c r="AAD29" s="21">
        <f t="shared" si="803"/>
        <v>0</v>
      </c>
      <c r="AAE29" s="21"/>
      <c r="AAF29" s="21">
        <f t="shared" si="804"/>
        <v>0</v>
      </c>
      <c r="AAG29" s="21"/>
      <c r="AAH29" s="21">
        <f t="shared" si="804"/>
        <v>0</v>
      </c>
      <c r="AAI29" s="21"/>
      <c r="AAJ29" s="21">
        <f t="shared" si="805"/>
        <v>0</v>
      </c>
      <c r="AAK29" s="21"/>
      <c r="AAL29" s="21">
        <f t="shared" si="805"/>
        <v>0</v>
      </c>
      <c r="AAM29" s="21"/>
      <c r="AAN29" s="21">
        <f t="shared" si="806"/>
        <v>0</v>
      </c>
      <c r="AAO29" s="21"/>
      <c r="AAP29" s="21">
        <f t="shared" si="806"/>
        <v>0</v>
      </c>
      <c r="AAQ29" s="21"/>
      <c r="AAR29" s="21">
        <f t="shared" si="807"/>
        <v>0</v>
      </c>
      <c r="AAS29" s="21"/>
      <c r="AAT29" s="21">
        <f t="shared" si="807"/>
        <v>0</v>
      </c>
      <c r="AAU29" s="21"/>
      <c r="AAV29" s="21">
        <f t="shared" si="808"/>
        <v>0</v>
      </c>
      <c r="AAW29" s="21"/>
      <c r="AAX29" s="21">
        <f t="shared" si="808"/>
        <v>0</v>
      </c>
      <c r="AAY29" s="21"/>
      <c r="AAZ29" s="21">
        <f t="shared" si="809"/>
        <v>0</v>
      </c>
      <c r="ABA29" s="21"/>
      <c r="ABB29" s="21">
        <f t="shared" si="809"/>
        <v>0</v>
      </c>
      <c r="ABC29" s="21"/>
      <c r="ABD29" s="21">
        <f t="shared" si="810"/>
        <v>0</v>
      </c>
      <c r="ABE29" s="21"/>
      <c r="ABF29" s="21">
        <f t="shared" si="810"/>
        <v>0</v>
      </c>
      <c r="ABG29" s="21"/>
      <c r="ABH29" s="21">
        <f t="shared" si="811"/>
        <v>0</v>
      </c>
      <c r="ABI29" s="21"/>
      <c r="ABJ29" s="21">
        <f t="shared" si="811"/>
        <v>0</v>
      </c>
      <c r="ABK29" s="21"/>
      <c r="ABL29" s="21">
        <f t="shared" si="812"/>
        <v>0</v>
      </c>
      <c r="ABM29" s="21"/>
      <c r="ABN29" s="21">
        <f t="shared" si="812"/>
        <v>0</v>
      </c>
      <c r="ABO29" s="21"/>
      <c r="ABP29" s="21">
        <f t="shared" si="813"/>
        <v>0</v>
      </c>
      <c r="ABQ29" s="21"/>
      <c r="ABR29" s="21">
        <f t="shared" si="813"/>
        <v>0</v>
      </c>
      <c r="ABS29" s="21"/>
      <c r="ABT29" s="21">
        <f t="shared" si="814"/>
        <v>0</v>
      </c>
      <c r="ABU29" s="21"/>
      <c r="ABV29" s="21">
        <f t="shared" si="814"/>
        <v>0</v>
      </c>
      <c r="ABW29" s="21"/>
      <c r="ABX29" s="21">
        <f t="shared" si="815"/>
        <v>0</v>
      </c>
      <c r="ABY29" s="21"/>
      <c r="ABZ29" s="21">
        <f t="shared" si="815"/>
        <v>0</v>
      </c>
      <c r="ACA29" s="21"/>
      <c r="ACB29" s="21">
        <f t="shared" si="816"/>
        <v>0</v>
      </c>
      <c r="ACC29" s="21"/>
      <c r="ACD29" s="21">
        <f t="shared" si="816"/>
        <v>0</v>
      </c>
      <c r="ACE29" s="21"/>
      <c r="ACF29" s="21">
        <f t="shared" si="817"/>
        <v>0</v>
      </c>
      <c r="ACG29" s="21"/>
      <c r="ACH29" s="21">
        <f t="shared" si="817"/>
        <v>0</v>
      </c>
      <c r="ACI29" s="21"/>
      <c r="ACJ29" s="21">
        <f t="shared" si="818"/>
        <v>0</v>
      </c>
      <c r="ACK29" s="21"/>
      <c r="ACL29" s="21">
        <f t="shared" si="818"/>
        <v>0</v>
      </c>
      <c r="ACM29" s="21"/>
      <c r="ACN29" s="21">
        <f t="shared" si="819"/>
        <v>0</v>
      </c>
      <c r="ACO29" s="21"/>
      <c r="ACP29" s="21">
        <f t="shared" si="819"/>
        <v>0</v>
      </c>
      <c r="ACQ29" s="21"/>
      <c r="ACR29" s="21">
        <f t="shared" si="820"/>
        <v>0</v>
      </c>
      <c r="ACS29" s="21"/>
      <c r="ACT29" s="21">
        <f t="shared" si="820"/>
        <v>0</v>
      </c>
      <c r="ACU29" s="21"/>
      <c r="ACV29" s="21">
        <f t="shared" si="821"/>
        <v>0</v>
      </c>
      <c r="ACW29" s="21"/>
      <c r="ACX29" s="21">
        <f t="shared" si="821"/>
        <v>0</v>
      </c>
      <c r="ACY29" s="21"/>
      <c r="ACZ29" s="21">
        <f t="shared" si="822"/>
        <v>0</v>
      </c>
      <c r="ADA29" s="21"/>
      <c r="ADB29" s="21">
        <f t="shared" si="822"/>
        <v>0</v>
      </c>
      <c r="ADC29" s="21"/>
      <c r="ADD29" s="21">
        <f t="shared" si="823"/>
        <v>0</v>
      </c>
      <c r="ADE29" s="21"/>
      <c r="ADF29" s="21">
        <f t="shared" si="823"/>
        <v>0</v>
      </c>
      <c r="ADG29" s="21"/>
      <c r="ADH29" s="21">
        <f t="shared" si="824"/>
        <v>0</v>
      </c>
      <c r="ADI29" s="21"/>
      <c r="ADJ29" s="21">
        <f t="shared" si="824"/>
        <v>0</v>
      </c>
      <c r="ADK29" s="21"/>
      <c r="ADL29" s="21">
        <f t="shared" si="825"/>
        <v>0</v>
      </c>
      <c r="ADM29" s="21"/>
      <c r="ADN29" s="21">
        <f t="shared" si="825"/>
        <v>0</v>
      </c>
      <c r="ADO29" s="21"/>
      <c r="ADP29" s="21">
        <f t="shared" si="825"/>
        <v>0</v>
      </c>
      <c r="ADQ29" s="21"/>
      <c r="ADR29" s="21">
        <f t="shared" si="825"/>
        <v>0</v>
      </c>
      <c r="ADS29" s="21"/>
      <c r="ADT29" s="21">
        <f t="shared" si="825"/>
        <v>0</v>
      </c>
      <c r="ADU29" s="21"/>
      <c r="ADV29" s="21">
        <f t="shared" si="826"/>
        <v>0</v>
      </c>
      <c r="ADW29" s="21"/>
      <c r="ADX29" s="21">
        <f t="shared" si="826"/>
        <v>0</v>
      </c>
      <c r="ADY29" s="21"/>
      <c r="ADZ29" s="21">
        <f t="shared" si="826"/>
        <v>0</v>
      </c>
      <c r="AEA29" s="21"/>
      <c r="AEB29" s="21">
        <f t="shared" si="826"/>
        <v>0</v>
      </c>
      <c r="AEC29" s="21"/>
      <c r="AED29" s="21">
        <f t="shared" si="827"/>
        <v>0</v>
      </c>
      <c r="AEE29" s="21"/>
      <c r="AEF29" s="21">
        <f t="shared" si="827"/>
        <v>0</v>
      </c>
      <c r="AEG29" s="21"/>
      <c r="AEH29" s="21">
        <f t="shared" si="827"/>
        <v>0</v>
      </c>
      <c r="AEI29" s="21"/>
      <c r="AEJ29" s="21">
        <f t="shared" si="827"/>
        <v>0</v>
      </c>
      <c r="AEK29" s="21"/>
      <c r="AEL29" s="21">
        <f t="shared" si="827"/>
        <v>0</v>
      </c>
      <c r="AEM29" s="21"/>
      <c r="AEN29" s="21">
        <f t="shared" si="828"/>
        <v>0</v>
      </c>
      <c r="AEO29" s="21"/>
      <c r="AEP29" s="21">
        <f t="shared" si="828"/>
        <v>0</v>
      </c>
      <c r="AEQ29" s="21"/>
      <c r="AER29" s="21">
        <f t="shared" si="828"/>
        <v>0</v>
      </c>
      <c r="AES29" s="21"/>
      <c r="AET29" s="21">
        <f t="shared" si="828"/>
        <v>0</v>
      </c>
      <c r="AEU29" s="21"/>
      <c r="AEV29" s="21">
        <f t="shared" si="829"/>
        <v>0</v>
      </c>
      <c r="AEW29" s="21"/>
      <c r="AEX29" s="21">
        <f t="shared" si="829"/>
        <v>0</v>
      </c>
      <c r="AEY29" s="21"/>
      <c r="AEZ29" s="21">
        <f t="shared" si="829"/>
        <v>0</v>
      </c>
      <c r="AFA29" s="21"/>
      <c r="AFB29" s="21">
        <f t="shared" si="829"/>
        <v>0</v>
      </c>
      <c r="AFC29" s="21"/>
      <c r="AFD29" s="21">
        <f t="shared" si="829"/>
        <v>0</v>
      </c>
      <c r="AFE29" s="21"/>
      <c r="AFF29" s="21">
        <f t="shared" si="830"/>
        <v>0</v>
      </c>
      <c r="AFG29" s="21"/>
      <c r="AFH29" s="21">
        <f t="shared" si="830"/>
        <v>0</v>
      </c>
      <c r="AFI29" s="21"/>
      <c r="AFJ29" s="21">
        <f t="shared" si="830"/>
        <v>0</v>
      </c>
      <c r="AFK29" s="21"/>
      <c r="AFL29" s="21">
        <f t="shared" si="830"/>
        <v>0</v>
      </c>
      <c r="AFM29" s="21"/>
      <c r="AFN29" s="21">
        <f t="shared" si="831"/>
        <v>0</v>
      </c>
      <c r="AFO29" s="21"/>
      <c r="AFP29" s="21">
        <f t="shared" si="831"/>
        <v>0</v>
      </c>
      <c r="AFQ29" s="21"/>
      <c r="AFR29" s="21">
        <f t="shared" si="831"/>
        <v>0</v>
      </c>
      <c r="AFS29" s="21"/>
      <c r="AFT29" s="21">
        <f t="shared" si="831"/>
        <v>0</v>
      </c>
      <c r="AFU29" s="21"/>
      <c r="AFV29" s="21">
        <f t="shared" si="831"/>
        <v>0</v>
      </c>
      <c r="AFW29" s="21"/>
      <c r="AFX29" s="21">
        <f t="shared" si="832"/>
        <v>0</v>
      </c>
      <c r="AFY29" s="21"/>
      <c r="AFZ29" s="21">
        <f t="shared" si="832"/>
        <v>0</v>
      </c>
      <c r="AGA29" s="21"/>
      <c r="AGB29" s="21">
        <f t="shared" si="832"/>
        <v>0</v>
      </c>
      <c r="AGC29" s="21"/>
      <c r="AGD29" s="21">
        <f t="shared" si="832"/>
        <v>0</v>
      </c>
      <c r="AGE29" s="21"/>
      <c r="AGF29" s="21">
        <f t="shared" si="833"/>
        <v>0</v>
      </c>
      <c r="AGG29" s="21"/>
      <c r="AGH29" s="21">
        <f t="shared" si="833"/>
        <v>0</v>
      </c>
      <c r="AGI29" s="21"/>
      <c r="AGJ29" s="21">
        <f t="shared" si="833"/>
        <v>0</v>
      </c>
      <c r="AGK29" s="21"/>
      <c r="AGL29" s="21">
        <f t="shared" si="833"/>
        <v>0</v>
      </c>
      <c r="AGM29" s="21"/>
      <c r="AGN29" s="21">
        <f t="shared" si="833"/>
        <v>0</v>
      </c>
      <c r="AGO29" s="21"/>
      <c r="AGP29" s="21">
        <f t="shared" si="834"/>
        <v>0</v>
      </c>
      <c r="AGQ29" s="21"/>
      <c r="AGR29" s="21">
        <f t="shared" si="834"/>
        <v>0</v>
      </c>
      <c r="AGS29" s="21"/>
      <c r="AGT29" s="21">
        <f t="shared" si="834"/>
        <v>0</v>
      </c>
      <c r="AGU29" s="21"/>
      <c r="AGV29" s="21">
        <f t="shared" si="834"/>
        <v>0</v>
      </c>
      <c r="AGW29" s="21"/>
      <c r="AGX29" s="21">
        <f t="shared" si="835"/>
        <v>0</v>
      </c>
      <c r="AGY29" s="21"/>
      <c r="AGZ29" s="21">
        <f t="shared" si="835"/>
        <v>0</v>
      </c>
      <c r="AHA29" s="21"/>
      <c r="AHB29" s="21">
        <f t="shared" si="835"/>
        <v>0</v>
      </c>
      <c r="AHC29" s="21"/>
      <c r="AHD29" s="21">
        <f t="shared" si="835"/>
        <v>0</v>
      </c>
      <c r="AHE29" s="21"/>
      <c r="AHF29" s="21">
        <f t="shared" si="835"/>
        <v>0</v>
      </c>
      <c r="AHG29" s="21"/>
      <c r="AHH29" s="21">
        <f t="shared" si="836"/>
        <v>0</v>
      </c>
      <c r="AHI29" s="21"/>
      <c r="AHJ29" s="21">
        <f t="shared" si="836"/>
        <v>0</v>
      </c>
      <c r="AHK29" s="21"/>
      <c r="AHL29" s="21">
        <f t="shared" si="836"/>
        <v>0</v>
      </c>
      <c r="AHM29" s="21"/>
      <c r="AHN29" s="21">
        <f t="shared" si="836"/>
        <v>0</v>
      </c>
      <c r="AHO29" s="21"/>
      <c r="AHP29" s="21">
        <f t="shared" si="837"/>
        <v>0</v>
      </c>
      <c r="AHQ29" s="21"/>
      <c r="AHR29" s="21">
        <f t="shared" si="837"/>
        <v>0</v>
      </c>
      <c r="AHS29" s="21"/>
      <c r="AHT29" s="21">
        <f t="shared" si="837"/>
        <v>0</v>
      </c>
      <c r="AHU29" s="21"/>
      <c r="AHV29" s="21">
        <f t="shared" si="837"/>
        <v>0</v>
      </c>
      <c r="AHW29" s="21"/>
      <c r="AHX29" s="21">
        <f t="shared" si="837"/>
        <v>0</v>
      </c>
      <c r="AHY29" s="21"/>
      <c r="AHZ29" s="21">
        <f t="shared" si="838"/>
        <v>0</v>
      </c>
      <c r="AIA29" s="21"/>
      <c r="AIB29" s="21">
        <f t="shared" si="838"/>
        <v>0</v>
      </c>
      <c r="AIC29" s="21"/>
      <c r="AID29" s="21">
        <f t="shared" si="838"/>
        <v>0</v>
      </c>
      <c r="AIE29" s="21"/>
      <c r="AIF29" s="21">
        <f t="shared" si="838"/>
        <v>0</v>
      </c>
      <c r="AIG29" s="21"/>
      <c r="AIH29" s="21">
        <f t="shared" si="839"/>
        <v>0</v>
      </c>
      <c r="AII29" s="21"/>
      <c r="AIJ29" s="21">
        <f t="shared" si="839"/>
        <v>0</v>
      </c>
      <c r="AIK29" s="21"/>
      <c r="AIL29" s="21">
        <f t="shared" si="839"/>
        <v>0</v>
      </c>
      <c r="AIM29" s="21"/>
      <c r="AIN29" s="21">
        <f t="shared" si="839"/>
        <v>0</v>
      </c>
      <c r="AIO29" s="21"/>
      <c r="AIP29" s="21">
        <f t="shared" si="839"/>
        <v>0</v>
      </c>
      <c r="AIQ29" s="21"/>
      <c r="AIR29" s="21">
        <f t="shared" si="840"/>
        <v>0</v>
      </c>
      <c r="AIS29" s="21"/>
      <c r="AIT29" s="21">
        <f t="shared" si="840"/>
        <v>0</v>
      </c>
      <c r="AIU29" s="21"/>
      <c r="AIV29" s="21">
        <f t="shared" si="840"/>
        <v>0</v>
      </c>
      <c r="AIW29" s="21"/>
      <c r="AIX29" s="21">
        <f t="shared" si="840"/>
        <v>0</v>
      </c>
      <c r="AIY29" s="21"/>
      <c r="AIZ29" s="21">
        <f t="shared" si="776"/>
        <v>0</v>
      </c>
      <c r="AJA29" s="21"/>
    </row>
    <row r="30" spans="2:937" ht="13.5" customHeight="1" x14ac:dyDescent="0.25">
      <c r="B30" s="31">
        <v>25</v>
      </c>
      <c r="C30" s="192" t="s">
        <v>208</v>
      </c>
      <c r="D30" s="67" t="s">
        <v>81</v>
      </c>
      <c r="E30" s="194" t="s">
        <v>404</v>
      </c>
      <c r="F30" s="194" t="str">
        <f>_xlfn.XLOOKUP(D30,'WTG PH-III'!$D$5:$D$198,'WTG PH-III'!$B$5:$B$198,0,0,1)</f>
        <v>PSS-14</v>
      </c>
      <c r="G30" s="22" t="s">
        <v>537</v>
      </c>
      <c r="H30" s="22" t="s">
        <v>550</v>
      </c>
      <c r="I30" s="61">
        <v>13</v>
      </c>
      <c r="J30" s="21">
        <v>253</v>
      </c>
      <c r="K30" s="21">
        <f t="shared" si="517"/>
        <v>253.00000000000006</v>
      </c>
      <c r="L30" s="21">
        <f t="shared" si="518"/>
        <v>253</v>
      </c>
      <c r="M30" s="21">
        <f t="shared" si="519"/>
        <v>0</v>
      </c>
      <c r="N30" s="95">
        <f>VLOOKUP(D30,'WTG PH-III'!$D$5:$U$198,17,0)</f>
        <v>45753</v>
      </c>
      <c r="O30" s="95">
        <f>VLOOKUP(D30,'WTG PH-III'!$D$5:$U$198,18,0)</f>
        <v>45762</v>
      </c>
      <c r="P30" s="21">
        <f t="shared" si="520"/>
        <v>0</v>
      </c>
      <c r="Q30" s="21"/>
      <c r="R30" s="21">
        <f t="shared" si="521"/>
        <v>0</v>
      </c>
      <c r="S30" s="21"/>
      <c r="T30" s="21">
        <f t="shared" si="522"/>
        <v>0</v>
      </c>
      <c r="U30" s="21"/>
      <c r="V30" s="21">
        <f t="shared" si="523"/>
        <v>0</v>
      </c>
      <c r="W30" s="21"/>
      <c r="X30" s="21">
        <f t="shared" si="524"/>
        <v>0</v>
      </c>
      <c r="Y30" s="21"/>
      <c r="Z30" s="21">
        <f t="shared" si="525"/>
        <v>0</v>
      </c>
      <c r="AA30" s="21"/>
      <c r="AB30" s="21">
        <f t="shared" si="526"/>
        <v>0</v>
      </c>
      <c r="AC30" s="21"/>
      <c r="AD30" s="21">
        <f t="shared" si="527"/>
        <v>0</v>
      </c>
      <c r="AE30" s="21"/>
      <c r="AF30" s="21">
        <f t="shared" si="528"/>
        <v>0</v>
      </c>
      <c r="AG30" s="21"/>
      <c r="AH30" s="21">
        <f t="shared" si="529"/>
        <v>0</v>
      </c>
      <c r="AI30" s="21"/>
      <c r="AJ30" s="21">
        <f t="shared" si="530"/>
        <v>0</v>
      </c>
      <c r="AK30" s="21"/>
      <c r="AL30" s="21">
        <f t="shared" si="531"/>
        <v>0</v>
      </c>
      <c r="AM30" s="21"/>
      <c r="AN30" s="21">
        <f t="shared" si="532"/>
        <v>0</v>
      </c>
      <c r="AO30" s="21"/>
      <c r="AP30" s="21">
        <f t="shared" si="533"/>
        <v>0</v>
      </c>
      <c r="AQ30" s="21"/>
      <c r="AR30" s="21">
        <f t="shared" si="534"/>
        <v>0</v>
      </c>
      <c r="AS30" s="21"/>
      <c r="AT30" s="21">
        <f t="shared" si="535"/>
        <v>0</v>
      </c>
      <c r="AU30" s="21"/>
      <c r="AV30" s="21">
        <f t="shared" si="536"/>
        <v>0</v>
      </c>
      <c r="AW30" s="21"/>
      <c r="AX30" s="21">
        <f t="shared" si="537"/>
        <v>0</v>
      </c>
      <c r="AY30" s="21"/>
      <c r="AZ30" s="21">
        <f t="shared" si="538"/>
        <v>0</v>
      </c>
      <c r="BA30" s="21"/>
      <c r="BB30" s="21">
        <f t="shared" si="539"/>
        <v>0</v>
      </c>
      <c r="BC30" s="21"/>
      <c r="BD30" s="21">
        <f t="shared" si="540"/>
        <v>0</v>
      </c>
      <c r="BE30" s="21"/>
      <c r="BF30" s="21">
        <f t="shared" si="541"/>
        <v>0</v>
      </c>
      <c r="BG30" s="21"/>
      <c r="BH30" s="21">
        <f t="shared" si="542"/>
        <v>0</v>
      </c>
      <c r="BI30" s="21"/>
      <c r="BJ30" s="21">
        <f t="shared" si="543"/>
        <v>0</v>
      </c>
      <c r="BK30" s="21"/>
      <c r="BL30" s="21">
        <f t="shared" si="544"/>
        <v>0</v>
      </c>
      <c r="BM30" s="21"/>
      <c r="BN30" s="21">
        <f t="shared" si="545"/>
        <v>0</v>
      </c>
      <c r="BO30" s="21"/>
      <c r="BP30" s="21">
        <f t="shared" si="546"/>
        <v>0</v>
      </c>
      <c r="BQ30" s="21"/>
      <c r="BR30" s="21">
        <f t="shared" si="547"/>
        <v>0</v>
      </c>
      <c r="BS30" s="21"/>
      <c r="BT30" s="21">
        <f t="shared" si="548"/>
        <v>0</v>
      </c>
      <c r="BU30" s="21"/>
      <c r="BV30" s="21">
        <f t="shared" si="549"/>
        <v>0</v>
      </c>
      <c r="BW30" s="21"/>
      <c r="BX30" s="21">
        <f t="shared" si="550"/>
        <v>0</v>
      </c>
      <c r="BY30" s="21"/>
      <c r="BZ30" s="21">
        <f t="shared" si="551"/>
        <v>0</v>
      </c>
      <c r="CA30" s="21"/>
      <c r="CB30" s="21">
        <f t="shared" si="552"/>
        <v>0</v>
      </c>
      <c r="CC30" s="21"/>
      <c r="CD30" s="21">
        <f t="shared" si="553"/>
        <v>0</v>
      </c>
      <c r="CE30" s="21"/>
      <c r="CF30" s="21">
        <f t="shared" si="554"/>
        <v>0</v>
      </c>
      <c r="CG30" s="21"/>
      <c r="CH30" s="21">
        <f t="shared" si="555"/>
        <v>0</v>
      </c>
      <c r="CI30" s="21"/>
      <c r="CJ30" s="21">
        <f t="shared" si="556"/>
        <v>0</v>
      </c>
      <c r="CK30" s="21"/>
      <c r="CL30" s="21">
        <f t="shared" si="557"/>
        <v>0</v>
      </c>
      <c r="CM30" s="21"/>
      <c r="CN30" s="21">
        <f t="shared" si="558"/>
        <v>0</v>
      </c>
      <c r="CO30" s="21"/>
      <c r="CP30" s="21">
        <f t="shared" si="559"/>
        <v>0</v>
      </c>
      <c r="CQ30" s="21"/>
      <c r="CR30" s="21">
        <f t="shared" si="560"/>
        <v>0</v>
      </c>
      <c r="CS30" s="21"/>
      <c r="CT30" s="21">
        <f t="shared" si="561"/>
        <v>0</v>
      </c>
      <c r="CU30" s="21"/>
      <c r="CV30" s="21">
        <f t="shared" si="562"/>
        <v>0</v>
      </c>
      <c r="CW30" s="21"/>
      <c r="CX30" s="21">
        <f t="shared" si="563"/>
        <v>0</v>
      </c>
      <c r="CY30" s="21"/>
      <c r="CZ30" s="21">
        <f t="shared" si="564"/>
        <v>0</v>
      </c>
      <c r="DA30" s="21"/>
      <c r="DB30" s="21">
        <f t="shared" si="565"/>
        <v>0</v>
      </c>
      <c r="DC30" s="21"/>
      <c r="DD30" s="21">
        <f t="shared" si="566"/>
        <v>0</v>
      </c>
      <c r="DE30" s="21"/>
      <c r="DF30" s="21">
        <f t="shared" si="567"/>
        <v>0</v>
      </c>
      <c r="DG30" s="21"/>
      <c r="DH30" s="21">
        <f t="shared" si="568"/>
        <v>0</v>
      </c>
      <c r="DI30" s="21"/>
      <c r="DJ30" s="21">
        <f t="shared" si="569"/>
        <v>0</v>
      </c>
      <c r="DK30" s="21"/>
      <c r="DL30" s="21">
        <f t="shared" si="570"/>
        <v>0</v>
      </c>
      <c r="DM30" s="21"/>
      <c r="DN30" s="21">
        <f t="shared" si="571"/>
        <v>0</v>
      </c>
      <c r="DO30" s="21"/>
      <c r="DP30" s="21">
        <f t="shared" si="572"/>
        <v>0</v>
      </c>
      <c r="DQ30" s="21"/>
      <c r="DR30" s="21">
        <f t="shared" si="573"/>
        <v>0</v>
      </c>
      <c r="DS30" s="21"/>
      <c r="DT30" s="21">
        <f t="shared" si="574"/>
        <v>0</v>
      </c>
      <c r="DU30" s="21"/>
      <c r="DV30" s="21">
        <f t="shared" si="575"/>
        <v>0</v>
      </c>
      <c r="DW30" s="21"/>
      <c r="DX30" s="21">
        <f t="shared" si="576"/>
        <v>0</v>
      </c>
      <c r="DY30" s="21"/>
      <c r="DZ30" s="21">
        <f t="shared" si="577"/>
        <v>0</v>
      </c>
      <c r="EA30" s="21"/>
      <c r="EB30" s="21">
        <f t="shared" si="578"/>
        <v>0</v>
      </c>
      <c r="EC30" s="21"/>
      <c r="ED30" s="21">
        <f t="shared" si="579"/>
        <v>0</v>
      </c>
      <c r="EE30" s="21"/>
      <c r="EF30" s="21">
        <f t="shared" si="580"/>
        <v>0</v>
      </c>
      <c r="EG30" s="21"/>
      <c r="EH30" s="21">
        <f t="shared" si="581"/>
        <v>0</v>
      </c>
      <c r="EI30" s="21"/>
      <c r="EJ30" s="21">
        <f t="shared" si="582"/>
        <v>0</v>
      </c>
      <c r="EK30" s="21"/>
      <c r="EL30" s="21">
        <f t="shared" si="583"/>
        <v>0</v>
      </c>
      <c r="EM30" s="21"/>
      <c r="EN30" s="21">
        <f t="shared" si="584"/>
        <v>0</v>
      </c>
      <c r="EO30" s="21"/>
      <c r="EP30" s="21">
        <f t="shared" si="585"/>
        <v>0</v>
      </c>
      <c r="EQ30" s="21"/>
      <c r="ER30" s="21">
        <f t="shared" si="586"/>
        <v>0</v>
      </c>
      <c r="ES30" s="21"/>
      <c r="ET30" s="21">
        <f t="shared" si="587"/>
        <v>0</v>
      </c>
      <c r="EU30" s="21"/>
      <c r="EV30" s="21">
        <f t="shared" si="588"/>
        <v>0</v>
      </c>
      <c r="EW30" s="21"/>
      <c r="EX30" s="21">
        <f t="shared" si="589"/>
        <v>0</v>
      </c>
      <c r="EY30" s="21"/>
      <c r="EZ30" s="21">
        <f t="shared" si="590"/>
        <v>0</v>
      </c>
      <c r="FA30" s="21"/>
      <c r="FB30" s="21">
        <f t="shared" si="591"/>
        <v>0</v>
      </c>
      <c r="FC30" s="21"/>
      <c r="FD30" s="21">
        <f t="shared" si="592"/>
        <v>0</v>
      </c>
      <c r="FE30" s="21"/>
      <c r="FF30" s="21">
        <f t="shared" si="593"/>
        <v>0</v>
      </c>
      <c r="FG30" s="21"/>
      <c r="FH30" s="21">
        <f t="shared" si="594"/>
        <v>0</v>
      </c>
      <c r="FI30" s="21"/>
      <c r="FJ30" s="21">
        <f t="shared" si="595"/>
        <v>0</v>
      </c>
      <c r="FK30" s="21"/>
      <c r="FL30" s="21">
        <f t="shared" si="596"/>
        <v>0</v>
      </c>
      <c r="FM30" s="21"/>
      <c r="FN30" s="21">
        <f t="shared" si="597"/>
        <v>0</v>
      </c>
      <c r="FO30" s="21"/>
      <c r="FP30" s="21">
        <f t="shared" si="598"/>
        <v>0</v>
      </c>
      <c r="FQ30" s="21"/>
      <c r="FR30" s="21">
        <f t="shared" si="599"/>
        <v>0</v>
      </c>
      <c r="FS30" s="21"/>
      <c r="FT30" s="21">
        <f t="shared" si="600"/>
        <v>0</v>
      </c>
      <c r="FU30" s="21"/>
      <c r="FV30" s="21">
        <f t="shared" si="601"/>
        <v>0</v>
      </c>
      <c r="FW30" s="21"/>
      <c r="FX30" s="21">
        <f t="shared" si="602"/>
        <v>0</v>
      </c>
      <c r="FY30" s="21"/>
      <c r="FZ30" s="21">
        <f t="shared" si="603"/>
        <v>0</v>
      </c>
      <c r="GA30" s="21"/>
      <c r="GB30" s="21">
        <f t="shared" si="604"/>
        <v>0</v>
      </c>
      <c r="GC30" s="21"/>
      <c r="GD30" s="21">
        <f t="shared" si="605"/>
        <v>0</v>
      </c>
      <c r="GE30" s="21"/>
      <c r="GF30" s="21">
        <f t="shared" si="606"/>
        <v>0</v>
      </c>
      <c r="GG30" s="21"/>
      <c r="GH30" s="21">
        <f t="shared" si="607"/>
        <v>0</v>
      </c>
      <c r="GI30" s="21"/>
      <c r="GJ30" s="21">
        <f t="shared" si="608"/>
        <v>0</v>
      </c>
      <c r="GK30" s="21"/>
      <c r="GL30" s="21">
        <f t="shared" si="609"/>
        <v>0</v>
      </c>
      <c r="GM30" s="21"/>
      <c r="GN30" s="21">
        <f t="shared" si="610"/>
        <v>0</v>
      </c>
      <c r="GO30" s="21"/>
      <c r="GP30" s="21">
        <f t="shared" si="611"/>
        <v>0</v>
      </c>
      <c r="GQ30" s="21"/>
      <c r="GR30" s="21">
        <f t="shared" si="612"/>
        <v>0</v>
      </c>
      <c r="GS30" s="21"/>
      <c r="GT30" s="21">
        <f t="shared" si="613"/>
        <v>0</v>
      </c>
      <c r="GU30" s="21"/>
      <c r="GV30" s="21">
        <f t="shared" si="614"/>
        <v>0</v>
      </c>
      <c r="GW30" s="21"/>
      <c r="GX30" s="21">
        <f t="shared" si="615"/>
        <v>0</v>
      </c>
      <c r="GY30" s="21"/>
      <c r="GZ30" s="21">
        <f t="shared" si="616"/>
        <v>0</v>
      </c>
      <c r="HA30" s="21"/>
      <c r="HB30" s="21">
        <f t="shared" si="617"/>
        <v>0</v>
      </c>
      <c r="HC30" s="21"/>
      <c r="HD30" s="21">
        <f t="shared" si="618"/>
        <v>0</v>
      </c>
      <c r="HE30" s="21"/>
      <c r="HF30" s="21">
        <f t="shared" si="619"/>
        <v>0</v>
      </c>
      <c r="HG30" s="21"/>
      <c r="HH30" s="21">
        <f t="shared" si="620"/>
        <v>0</v>
      </c>
      <c r="HI30" s="21"/>
      <c r="HJ30" s="21">
        <f t="shared" si="621"/>
        <v>0</v>
      </c>
      <c r="HK30" s="21"/>
      <c r="HL30" s="21">
        <f t="shared" si="622"/>
        <v>0</v>
      </c>
      <c r="HM30" s="21"/>
      <c r="HN30" s="21">
        <f t="shared" si="623"/>
        <v>0</v>
      </c>
      <c r="HO30" s="21"/>
      <c r="HP30" s="21">
        <f t="shared" si="624"/>
        <v>0</v>
      </c>
      <c r="HQ30" s="21"/>
      <c r="HR30" s="21">
        <f t="shared" si="625"/>
        <v>0</v>
      </c>
      <c r="HS30" s="21"/>
      <c r="HT30" s="21">
        <f t="shared" si="626"/>
        <v>0</v>
      </c>
      <c r="HU30" s="21"/>
      <c r="HV30" s="21">
        <f t="shared" si="627"/>
        <v>0</v>
      </c>
      <c r="HW30" s="21"/>
      <c r="HX30" s="21">
        <f t="shared" si="628"/>
        <v>0</v>
      </c>
      <c r="HY30" s="21"/>
      <c r="HZ30" s="21">
        <f t="shared" si="629"/>
        <v>25.3</v>
      </c>
      <c r="IA30" s="21"/>
      <c r="IB30" s="21">
        <f t="shared" si="630"/>
        <v>25.3</v>
      </c>
      <c r="IC30" s="21"/>
      <c r="ID30" s="21">
        <f t="shared" si="631"/>
        <v>25.3</v>
      </c>
      <c r="IE30" s="21"/>
      <c r="IF30" s="21">
        <f t="shared" si="632"/>
        <v>25.3</v>
      </c>
      <c r="IG30" s="21"/>
      <c r="IH30" s="21">
        <f t="shared" si="633"/>
        <v>25.3</v>
      </c>
      <c r="II30" s="21"/>
      <c r="IJ30" s="21">
        <f t="shared" si="634"/>
        <v>25.3</v>
      </c>
      <c r="IK30" s="21"/>
      <c r="IL30" s="21">
        <f t="shared" si="635"/>
        <v>25.3</v>
      </c>
      <c r="IM30" s="21"/>
      <c r="IN30" s="21">
        <f t="shared" si="636"/>
        <v>25.3</v>
      </c>
      <c r="IO30" s="21"/>
      <c r="IP30" s="21">
        <f t="shared" si="637"/>
        <v>25.3</v>
      </c>
      <c r="IQ30" s="21"/>
      <c r="IR30" s="21">
        <f t="shared" si="638"/>
        <v>25.3</v>
      </c>
      <c r="IS30" s="21"/>
      <c r="IT30" s="21">
        <f t="shared" si="639"/>
        <v>0</v>
      </c>
      <c r="IU30" s="21"/>
      <c r="IV30" s="21">
        <f t="shared" si="640"/>
        <v>0</v>
      </c>
      <c r="IW30" s="21"/>
      <c r="IX30" s="21">
        <f t="shared" si="641"/>
        <v>0</v>
      </c>
      <c r="IY30" s="21"/>
      <c r="IZ30" s="21">
        <f t="shared" si="642"/>
        <v>0</v>
      </c>
      <c r="JA30" s="21"/>
      <c r="JB30" s="21">
        <f t="shared" si="643"/>
        <v>0</v>
      </c>
      <c r="JC30" s="21"/>
      <c r="JD30" s="21">
        <f t="shared" si="644"/>
        <v>0</v>
      </c>
      <c r="JE30" s="21"/>
      <c r="JF30" s="21">
        <f t="shared" si="645"/>
        <v>0</v>
      </c>
      <c r="JG30" s="21"/>
      <c r="JH30" s="21">
        <f t="shared" si="646"/>
        <v>0</v>
      </c>
      <c r="JI30" s="21"/>
      <c r="JJ30" s="21">
        <f t="shared" si="647"/>
        <v>0</v>
      </c>
      <c r="JK30" s="21"/>
      <c r="JL30" s="21">
        <f t="shared" si="648"/>
        <v>0</v>
      </c>
      <c r="JM30" s="21"/>
      <c r="JN30" s="21">
        <f t="shared" si="649"/>
        <v>0</v>
      </c>
      <c r="JO30" s="21"/>
      <c r="JP30" s="21">
        <f t="shared" si="650"/>
        <v>0</v>
      </c>
      <c r="JQ30" s="21"/>
      <c r="JR30" s="21">
        <f t="shared" si="651"/>
        <v>0</v>
      </c>
      <c r="JS30" s="21"/>
      <c r="JT30" s="21">
        <f t="shared" si="652"/>
        <v>0</v>
      </c>
      <c r="JU30" s="21"/>
      <c r="JV30" s="21">
        <f t="shared" si="653"/>
        <v>0</v>
      </c>
      <c r="JW30" s="21"/>
      <c r="JX30" s="21">
        <f t="shared" si="654"/>
        <v>0</v>
      </c>
      <c r="JY30" s="21"/>
      <c r="JZ30" s="21">
        <f t="shared" si="655"/>
        <v>0</v>
      </c>
      <c r="KA30" s="21"/>
      <c r="KB30" s="21">
        <f t="shared" si="656"/>
        <v>0</v>
      </c>
      <c r="KC30" s="21"/>
      <c r="KD30" s="21">
        <f t="shared" si="657"/>
        <v>0</v>
      </c>
      <c r="KE30" s="21"/>
      <c r="KF30" s="21">
        <f t="shared" si="658"/>
        <v>0</v>
      </c>
      <c r="KG30" s="21"/>
      <c r="KH30" s="21">
        <f t="shared" si="659"/>
        <v>0</v>
      </c>
      <c r="KI30" s="21"/>
      <c r="KJ30" s="21">
        <f t="shared" si="660"/>
        <v>0</v>
      </c>
      <c r="KK30" s="21"/>
      <c r="KL30" s="21">
        <f t="shared" si="661"/>
        <v>0</v>
      </c>
      <c r="KM30" s="21"/>
      <c r="KN30" s="21">
        <f t="shared" si="662"/>
        <v>0</v>
      </c>
      <c r="KO30" s="21"/>
      <c r="KP30" s="21">
        <f t="shared" si="663"/>
        <v>0</v>
      </c>
      <c r="KQ30" s="21"/>
      <c r="KR30" s="21">
        <f t="shared" si="664"/>
        <v>0</v>
      </c>
      <c r="KS30" s="21"/>
      <c r="KT30" s="21">
        <f t="shared" si="665"/>
        <v>0</v>
      </c>
      <c r="KU30" s="21"/>
      <c r="KV30" s="21">
        <f t="shared" si="666"/>
        <v>0</v>
      </c>
      <c r="KW30" s="21"/>
      <c r="KX30" s="21">
        <f t="shared" si="667"/>
        <v>0</v>
      </c>
      <c r="KY30" s="21"/>
      <c r="KZ30" s="21">
        <f t="shared" si="668"/>
        <v>0</v>
      </c>
      <c r="LA30" s="21"/>
      <c r="LB30" s="21">
        <f t="shared" si="669"/>
        <v>0</v>
      </c>
      <c r="LC30" s="21"/>
      <c r="LD30" s="21">
        <f t="shared" si="670"/>
        <v>0</v>
      </c>
      <c r="LE30" s="21"/>
      <c r="LF30" s="21">
        <f t="shared" si="671"/>
        <v>0</v>
      </c>
      <c r="LG30" s="21"/>
      <c r="LH30" s="21">
        <f t="shared" si="672"/>
        <v>0</v>
      </c>
      <c r="LI30" s="21"/>
      <c r="LJ30" s="21">
        <f t="shared" si="673"/>
        <v>0</v>
      </c>
      <c r="LK30" s="21"/>
      <c r="LL30" s="21">
        <f t="shared" si="674"/>
        <v>0</v>
      </c>
      <c r="LM30" s="21"/>
      <c r="LN30" s="21">
        <f t="shared" si="675"/>
        <v>0</v>
      </c>
      <c r="LO30" s="21"/>
      <c r="LP30" s="21">
        <f t="shared" si="676"/>
        <v>0</v>
      </c>
      <c r="LQ30" s="21"/>
      <c r="LR30" s="21">
        <f t="shared" si="677"/>
        <v>0</v>
      </c>
      <c r="LS30" s="21"/>
      <c r="LT30" s="21">
        <f t="shared" si="678"/>
        <v>0</v>
      </c>
      <c r="LU30" s="21"/>
      <c r="LV30" s="21">
        <f t="shared" si="679"/>
        <v>0</v>
      </c>
      <c r="LW30" s="21"/>
      <c r="LX30" s="21">
        <f t="shared" si="680"/>
        <v>0</v>
      </c>
      <c r="LY30" s="21"/>
      <c r="LZ30" s="21">
        <f t="shared" si="681"/>
        <v>0</v>
      </c>
      <c r="MA30" s="21"/>
      <c r="MB30" s="21">
        <f t="shared" si="682"/>
        <v>0</v>
      </c>
      <c r="MC30" s="21"/>
      <c r="MD30" s="21">
        <f t="shared" si="683"/>
        <v>0</v>
      </c>
      <c r="ME30" s="21"/>
      <c r="MF30" s="21">
        <f t="shared" si="684"/>
        <v>0</v>
      </c>
      <c r="MG30" s="21"/>
      <c r="MH30" s="21">
        <f t="shared" si="685"/>
        <v>0</v>
      </c>
      <c r="MI30" s="21"/>
      <c r="MJ30" s="21">
        <f t="shared" si="686"/>
        <v>0</v>
      </c>
      <c r="MK30" s="21"/>
      <c r="ML30" s="21">
        <f t="shared" si="687"/>
        <v>0</v>
      </c>
      <c r="MM30" s="21"/>
      <c r="MN30" s="21">
        <f t="shared" si="688"/>
        <v>0</v>
      </c>
      <c r="MO30" s="21"/>
      <c r="MP30" s="21">
        <f t="shared" si="689"/>
        <v>0</v>
      </c>
      <c r="MQ30" s="21"/>
      <c r="MR30" s="21">
        <f t="shared" si="690"/>
        <v>0</v>
      </c>
      <c r="MS30" s="21"/>
      <c r="MT30" s="21">
        <f t="shared" si="691"/>
        <v>0</v>
      </c>
      <c r="MU30" s="21"/>
      <c r="MV30" s="21">
        <f t="shared" si="692"/>
        <v>0</v>
      </c>
      <c r="MW30" s="21"/>
      <c r="MX30" s="21">
        <f t="shared" si="693"/>
        <v>0</v>
      </c>
      <c r="MY30" s="21"/>
      <c r="MZ30" s="21">
        <f t="shared" si="694"/>
        <v>0</v>
      </c>
      <c r="NA30" s="21"/>
      <c r="NB30" s="21">
        <f t="shared" si="695"/>
        <v>0</v>
      </c>
      <c r="NC30" s="21"/>
      <c r="ND30" s="21">
        <f t="shared" si="696"/>
        <v>0</v>
      </c>
      <c r="NE30" s="21"/>
      <c r="NF30" s="21">
        <f t="shared" si="697"/>
        <v>0</v>
      </c>
      <c r="NG30" s="21">
        <v>16</v>
      </c>
      <c r="NH30" s="21">
        <f t="shared" si="698"/>
        <v>0</v>
      </c>
      <c r="NI30" s="21">
        <v>25</v>
      </c>
      <c r="NJ30" s="21">
        <f t="shared" si="699"/>
        <v>0</v>
      </c>
      <c r="NK30" s="21">
        <v>18</v>
      </c>
      <c r="NL30" s="21">
        <f t="shared" si="700"/>
        <v>0</v>
      </c>
      <c r="NM30" s="21">
        <v>28</v>
      </c>
      <c r="NN30" s="21">
        <f t="shared" si="701"/>
        <v>0</v>
      </c>
      <c r="NO30" s="21">
        <v>14</v>
      </c>
      <c r="NP30" s="21">
        <f t="shared" si="702"/>
        <v>0</v>
      </c>
      <c r="NQ30" s="21">
        <v>25</v>
      </c>
      <c r="NR30" s="21">
        <f t="shared" si="703"/>
        <v>0</v>
      </c>
      <c r="NS30" s="21">
        <v>30</v>
      </c>
      <c r="NT30" s="21">
        <f t="shared" si="704"/>
        <v>0</v>
      </c>
      <c r="NU30" s="21">
        <v>21</v>
      </c>
      <c r="NV30" s="21">
        <f t="shared" si="705"/>
        <v>0</v>
      </c>
      <c r="NW30" s="21">
        <v>18</v>
      </c>
      <c r="NX30" s="21">
        <f t="shared" si="706"/>
        <v>0</v>
      </c>
      <c r="NY30" s="21">
        <v>24</v>
      </c>
      <c r="NZ30" s="21">
        <f t="shared" si="707"/>
        <v>0</v>
      </c>
      <c r="OA30" s="21">
        <v>16</v>
      </c>
      <c r="OB30" s="21">
        <f t="shared" si="708"/>
        <v>0</v>
      </c>
      <c r="OC30" s="21">
        <v>18</v>
      </c>
      <c r="OD30" s="21">
        <f t="shared" si="709"/>
        <v>0</v>
      </c>
      <c r="OE30" s="21"/>
      <c r="OF30" s="21">
        <f t="shared" si="710"/>
        <v>0</v>
      </c>
      <c r="OG30" s="21"/>
      <c r="OH30" s="21">
        <f t="shared" si="711"/>
        <v>0</v>
      </c>
      <c r="OI30" s="21"/>
      <c r="OJ30" s="21">
        <f t="shared" si="712"/>
        <v>0</v>
      </c>
      <c r="OK30" s="21"/>
      <c r="OL30" s="21">
        <f t="shared" si="713"/>
        <v>0</v>
      </c>
      <c r="OM30" s="21"/>
      <c r="ON30" s="21">
        <f t="shared" si="714"/>
        <v>0</v>
      </c>
      <c r="OO30" s="21"/>
      <c r="OP30" s="21">
        <f t="shared" si="714"/>
        <v>0</v>
      </c>
      <c r="OQ30" s="21"/>
      <c r="OR30" s="21">
        <f t="shared" si="714"/>
        <v>0</v>
      </c>
      <c r="OS30" s="21"/>
      <c r="OT30" s="21">
        <f t="shared" si="714"/>
        <v>0</v>
      </c>
      <c r="OU30" s="21"/>
      <c r="OV30" s="21">
        <f t="shared" si="714"/>
        <v>0</v>
      </c>
      <c r="OW30" s="21"/>
      <c r="OX30" s="21">
        <f t="shared" si="714"/>
        <v>0</v>
      </c>
      <c r="OY30" s="21"/>
      <c r="OZ30" s="21">
        <f t="shared" si="714"/>
        <v>0</v>
      </c>
      <c r="PA30" s="21"/>
      <c r="PB30" s="21">
        <f t="shared" si="715"/>
        <v>0</v>
      </c>
      <c r="PC30" s="21"/>
      <c r="PD30" s="21">
        <f t="shared" si="715"/>
        <v>0</v>
      </c>
      <c r="PE30" s="21"/>
      <c r="PF30" s="21">
        <f t="shared" si="715"/>
        <v>0</v>
      </c>
      <c r="PG30" s="21"/>
      <c r="PH30" s="21">
        <f t="shared" si="715"/>
        <v>0</v>
      </c>
      <c r="PI30" s="21"/>
      <c r="PJ30" s="21">
        <f t="shared" si="715"/>
        <v>0</v>
      </c>
      <c r="PK30" s="21"/>
      <c r="PL30" s="21">
        <f t="shared" si="715"/>
        <v>0</v>
      </c>
      <c r="PM30" s="21"/>
      <c r="PN30" s="21">
        <f t="shared" si="716"/>
        <v>0</v>
      </c>
      <c r="PO30" s="21"/>
      <c r="PP30" s="21">
        <f t="shared" si="716"/>
        <v>0</v>
      </c>
      <c r="PQ30" s="21"/>
      <c r="PR30" s="21">
        <f t="shared" si="716"/>
        <v>0</v>
      </c>
      <c r="PS30" s="21"/>
      <c r="PT30" s="21">
        <f t="shared" si="716"/>
        <v>0</v>
      </c>
      <c r="PU30" s="21"/>
      <c r="PV30" s="21">
        <f t="shared" si="716"/>
        <v>0</v>
      </c>
      <c r="PW30" s="21"/>
      <c r="PX30" s="21">
        <f t="shared" si="716"/>
        <v>0</v>
      </c>
      <c r="PY30" s="21"/>
      <c r="PZ30" s="21">
        <f t="shared" si="717"/>
        <v>0</v>
      </c>
      <c r="QA30" s="21"/>
      <c r="QB30" s="21">
        <f t="shared" si="717"/>
        <v>0</v>
      </c>
      <c r="QC30" s="21"/>
      <c r="QD30" s="21">
        <f t="shared" si="717"/>
        <v>0</v>
      </c>
      <c r="QE30" s="21"/>
      <c r="QF30" s="21">
        <f t="shared" si="717"/>
        <v>0</v>
      </c>
      <c r="QG30" s="21"/>
      <c r="QH30" s="21">
        <f t="shared" si="717"/>
        <v>0</v>
      </c>
      <c r="QI30" s="21"/>
      <c r="QJ30" s="21">
        <f t="shared" si="717"/>
        <v>0</v>
      </c>
      <c r="QK30" s="21"/>
      <c r="QL30" s="21">
        <f t="shared" si="718"/>
        <v>0</v>
      </c>
      <c r="QM30" s="21"/>
      <c r="QN30" s="21">
        <f t="shared" si="718"/>
        <v>0</v>
      </c>
      <c r="QO30" s="21"/>
      <c r="QP30" s="21">
        <f t="shared" si="718"/>
        <v>0</v>
      </c>
      <c r="QQ30" s="21"/>
      <c r="QR30" s="21">
        <f t="shared" si="718"/>
        <v>0</v>
      </c>
      <c r="QS30" s="21"/>
      <c r="QT30" s="21">
        <f t="shared" si="718"/>
        <v>0</v>
      </c>
      <c r="QU30" s="21"/>
      <c r="QV30" s="21">
        <f t="shared" si="718"/>
        <v>0</v>
      </c>
      <c r="QW30" s="21"/>
      <c r="QX30" s="21">
        <f t="shared" si="719"/>
        <v>0</v>
      </c>
      <c r="QY30" s="21"/>
      <c r="QZ30" s="21">
        <f t="shared" si="719"/>
        <v>0</v>
      </c>
      <c r="RA30" s="21"/>
      <c r="RB30" s="21">
        <f t="shared" si="719"/>
        <v>0</v>
      </c>
      <c r="RC30" s="21"/>
      <c r="RD30" s="21">
        <f t="shared" si="719"/>
        <v>0</v>
      </c>
      <c r="RE30" s="21"/>
      <c r="RF30" s="21">
        <f t="shared" si="719"/>
        <v>0</v>
      </c>
      <c r="RG30" s="21"/>
      <c r="RH30" s="21">
        <f t="shared" si="719"/>
        <v>0</v>
      </c>
      <c r="RI30" s="21"/>
      <c r="RJ30" s="21">
        <f t="shared" si="720"/>
        <v>0</v>
      </c>
      <c r="RK30" s="21"/>
      <c r="RL30" s="21">
        <f t="shared" si="721"/>
        <v>0</v>
      </c>
      <c r="RM30" s="21"/>
      <c r="RN30" s="21">
        <f t="shared" si="722"/>
        <v>0</v>
      </c>
      <c r="RO30" s="21"/>
      <c r="RP30" s="21">
        <f t="shared" si="723"/>
        <v>0</v>
      </c>
      <c r="RQ30" s="21"/>
      <c r="RR30" s="21">
        <f t="shared" si="724"/>
        <v>0</v>
      </c>
      <c r="RS30" s="21"/>
      <c r="RT30" s="21">
        <f t="shared" si="725"/>
        <v>0</v>
      </c>
      <c r="RU30" s="21"/>
      <c r="RV30" s="21">
        <f t="shared" si="726"/>
        <v>0</v>
      </c>
      <c r="RW30" s="21"/>
      <c r="RX30" s="21">
        <f t="shared" si="727"/>
        <v>0</v>
      </c>
      <c r="RY30" s="21"/>
      <c r="RZ30" s="21">
        <f t="shared" si="728"/>
        <v>0</v>
      </c>
      <c r="SA30" s="21"/>
      <c r="SB30" s="21">
        <f t="shared" si="729"/>
        <v>0</v>
      </c>
      <c r="SC30" s="21"/>
      <c r="SD30" s="21">
        <f t="shared" si="730"/>
        <v>0</v>
      </c>
      <c r="SE30" s="21"/>
      <c r="SF30" s="21">
        <f t="shared" si="731"/>
        <v>0</v>
      </c>
      <c r="SG30" s="21"/>
      <c r="SH30" s="21">
        <f t="shared" si="732"/>
        <v>0</v>
      </c>
      <c r="SI30" s="21"/>
      <c r="SJ30" s="21">
        <f t="shared" si="733"/>
        <v>0</v>
      </c>
      <c r="SK30" s="21"/>
      <c r="SL30" s="21">
        <f t="shared" si="734"/>
        <v>0</v>
      </c>
      <c r="SM30" s="21"/>
      <c r="SN30" s="21">
        <f t="shared" si="735"/>
        <v>0</v>
      </c>
      <c r="SO30" s="21"/>
      <c r="SP30" s="21">
        <f t="shared" si="736"/>
        <v>0</v>
      </c>
      <c r="SQ30" s="21"/>
      <c r="SR30" s="21">
        <f t="shared" si="737"/>
        <v>0</v>
      </c>
      <c r="SS30" s="21"/>
      <c r="ST30" s="21">
        <f t="shared" si="738"/>
        <v>0</v>
      </c>
      <c r="SU30" s="21"/>
      <c r="SV30" s="21">
        <f t="shared" si="739"/>
        <v>0</v>
      </c>
      <c r="SW30" s="21"/>
      <c r="SX30" s="21">
        <f t="shared" si="740"/>
        <v>0</v>
      </c>
      <c r="SY30" s="21"/>
      <c r="SZ30" s="21">
        <f t="shared" si="741"/>
        <v>0</v>
      </c>
      <c r="TA30" s="21"/>
      <c r="TB30" s="21">
        <f t="shared" si="742"/>
        <v>0</v>
      </c>
      <c r="TC30" s="21"/>
      <c r="TD30" s="21">
        <f t="shared" si="743"/>
        <v>0</v>
      </c>
      <c r="TE30" s="21"/>
      <c r="TF30" s="21">
        <f t="shared" si="744"/>
        <v>0</v>
      </c>
      <c r="TG30" s="21"/>
      <c r="TH30" s="21">
        <f t="shared" si="745"/>
        <v>0</v>
      </c>
      <c r="TI30" s="21"/>
      <c r="TJ30" s="21">
        <f t="shared" si="746"/>
        <v>0</v>
      </c>
      <c r="TK30" s="21"/>
      <c r="TL30" s="21">
        <f t="shared" si="747"/>
        <v>0</v>
      </c>
      <c r="TM30" s="21"/>
      <c r="TN30" s="21">
        <f t="shared" si="748"/>
        <v>0</v>
      </c>
      <c r="TO30" s="21"/>
      <c r="TP30" s="21">
        <f t="shared" si="749"/>
        <v>0</v>
      </c>
      <c r="TQ30" s="21"/>
      <c r="TR30" s="21">
        <f t="shared" si="750"/>
        <v>0</v>
      </c>
      <c r="TS30" s="21"/>
      <c r="TT30" s="21">
        <f t="shared" si="751"/>
        <v>0</v>
      </c>
      <c r="TU30" s="21"/>
      <c r="TV30" s="21">
        <f t="shared" si="752"/>
        <v>0</v>
      </c>
      <c r="TW30" s="21"/>
      <c r="TX30" s="21">
        <f t="shared" si="753"/>
        <v>0</v>
      </c>
      <c r="TY30" s="21"/>
      <c r="TZ30" s="21">
        <f t="shared" si="754"/>
        <v>0</v>
      </c>
      <c r="UA30" s="21"/>
      <c r="UB30" s="21">
        <f t="shared" si="755"/>
        <v>0</v>
      </c>
      <c r="UC30" s="21"/>
      <c r="UD30" s="21">
        <f t="shared" si="756"/>
        <v>0</v>
      </c>
      <c r="UE30" s="21"/>
      <c r="UF30" s="21">
        <f t="shared" si="757"/>
        <v>0</v>
      </c>
      <c r="UG30" s="21"/>
      <c r="UH30" s="21">
        <f t="shared" si="758"/>
        <v>0</v>
      </c>
      <c r="UI30" s="21"/>
      <c r="UJ30" s="21">
        <f t="shared" si="759"/>
        <v>0</v>
      </c>
      <c r="UK30" s="21"/>
      <c r="UL30" s="21">
        <f t="shared" si="760"/>
        <v>0</v>
      </c>
      <c r="UM30" s="21"/>
      <c r="UN30" s="21">
        <f t="shared" si="761"/>
        <v>0</v>
      </c>
      <c r="UO30" s="21"/>
      <c r="UP30" s="21">
        <f t="shared" si="762"/>
        <v>0</v>
      </c>
      <c r="UQ30" s="21"/>
      <c r="UR30" s="21">
        <f t="shared" si="763"/>
        <v>0</v>
      </c>
      <c r="US30" s="21"/>
      <c r="UT30" s="21">
        <f t="shared" si="764"/>
        <v>0</v>
      </c>
      <c r="UU30" s="21"/>
      <c r="UV30" s="21">
        <f t="shared" si="765"/>
        <v>0</v>
      </c>
      <c r="UW30" s="21"/>
      <c r="UX30" s="21">
        <f t="shared" si="766"/>
        <v>0</v>
      </c>
      <c r="UY30" s="21"/>
      <c r="UZ30" s="21">
        <f t="shared" si="767"/>
        <v>0</v>
      </c>
      <c r="VA30" s="21"/>
      <c r="VB30" s="21">
        <f t="shared" si="768"/>
        <v>0</v>
      </c>
      <c r="VC30" s="21"/>
      <c r="VD30" s="21">
        <f t="shared" si="769"/>
        <v>0</v>
      </c>
      <c r="VE30" s="21"/>
      <c r="VF30" s="21">
        <f t="shared" si="770"/>
        <v>0</v>
      </c>
      <c r="VG30" s="21"/>
      <c r="VH30" s="21">
        <f t="shared" si="771"/>
        <v>0</v>
      </c>
      <c r="VI30" s="21"/>
      <c r="VJ30" s="21">
        <f t="shared" si="772"/>
        <v>0</v>
      </c>
      <c r="VK30" s="21"/>
      <c r="VL30" s="21">
        <f t="shared" si="773"/>
        <v>0</v>
      </c>
      <c r="VM30" s="21"/>
      <c r="VN30" s="21">
        <f t="shared" si="774"/>
        <v>0</v>
      </c>
      <c r="VO30" s="21"/>
      <c r="VP30" s="21">
        <f t="shared" si="775"/>
        <v>0</v>
      </c>
      <c r="VQ30" s="21"/>
      <c r="VR30" s="21">
        <f t="shared" si="714"/>
        <v>0</v>
      </c>
      <c r="VS30" s="21"/>
      <c r="VT30" s="21">
        <f t="shared" si="776"/>
        <v>0</v>
      </c>
      <c r="VU30" s="21"/>
      <c r="VV30" s="21">
        <f t="shared" si="776"/>
        <v>0</v>
      </c>
      <c r="VW30" s="21"/>
      <c r="VX30" s="21">
        <f t="shared" si="777"/>
        <v>0</v>
      </c>
      <c r="VY30" s="21"/>
      <c r="VZ30" s="21">
        <f t="shared" si="777"/>
        <v>0</v>
      </c>
      <c r="WA30" s="21"/>
      <c r="WB30" s="21">
        <f t="shared" si="777"/>
        <v>0</v>
      </c>
      <c r="WC30" s="21"/>
      <c r="WD30" s="21">
        <f t="shared" si="777"/>
        <v>0</v>
      </c>
      <c r="WE30" s="21"/>
      <c r="WF30" s="21">
        <f t="shared" si="777"/>
        <v>0</v>
      </c>
      <c r="WG30" s="21"/>
      <c r="WH30" s="21">
        <f t="shared" si="777"/>
        <v>0</v>
      </c>
      <c r="WI30" s="21"/>
      <c r="WJ30" s="21">
        <f t="shared" si="777"/>
        <v>0</v>
      </c>
      <c r="WK30" s="21"/>
      <c r="WL30" s="21">
        <f t="shared" si="777"/>
        <v>0</v>
      </c>
      <c r="WM30" s="21"/>
      <c r="WN30" s="21">
        <f t="shared" si="778"/>
        <v>0</v>
      </c>
      <c r="WO30" s="21"/>
      <c r="WP30" s="21">
        <f t="shared" si="778"/>
        <v>0</v>
      </c>
      <c r="WQ30" s="21"/>
      <c r="WR30" s="21">
        <f t="shared" si="778"/>
        <v>0</v>
      </c>
      <c r="WS30" s="21"/>
      <c r="WT30" s="21">
        <f t="shared" si="778"/>
        <v>0</v>
      </c>
      <c r="WU30" s="21"/>
      <c r="WV30" s="21">
        <f t="shared" si="778"/>
        <v>0</v>
      </c>
      <c r="WW30" s="21"/>
      <c r="WX30" s="21">
        <f t="shared" si="778"/>
        <v>0</v>
      </c>
      <c r="WY30" s="21"/>
      <c r="WZ30" s="21">
        <f t="shared" si="778"/>
        <v>0</v>
      </c>
      <c r="XA30" s="21"/>
      <c r="XB30" s="21">
        <f t="shared" si="778"/>
        <v>0</v>
      </c>
      <c r="XC30" s="21"/>
      <c r="XD30" s="21">
        <f t="shared" si="779"/>
        <v>0</v>
      </c>
      <c r="XE30" s="21"/>
      <c r="XF30" s="21">
        <f t="shared" si="779"/>
        <v>0</v>
      </c>
      <c r="XG30" s="21"/>
      <c r="XH30" s="21">
        <f t="shared" si="779"/>
        <v>0</v>
      </c>
      <c r="XI30" s="21"/>
      <c r="XJ30" s="21">
        <f t="shared" si="779"/>
        <v>0</v>
      </c>
      <c r="XK30" s="21"/>
      <c r="XL30" s="21">
        <f t="shared" si="779"/>
        <v>0</v>
      </c>
      <c r="XM30" s="21"/>
      <c r="XN30" s="21">
        <f t="shared" si="779"/>
        <v>0</v>
      </c>
      <c r="XO30" s="21"/>
      <c r="XP30" s="21">
        <f t="shared" si="779"/>
        <v>0</v>
      </c>
      <c r="XQ30" s="21"/>
      <c r="XR30" s="21">
        <f t="shared" si="779"/>
        <v>0</v>
      </c>
      <c r="XS30" s="21"/>
      <c r="XT30" s="21">
        <f t="shared" si="841"/>
        <v>0</v>
      </c>
      <c r="XU30" s="21"/>
      <c r="XV30" s="21">
        <f t="shared" si="841"/>
        <v>0</v>
      </c>
      <c r="XW30" s="21"/>
      <c r="XX30" s="21">
        <f t="shared" si="841"/>
        <v>0</v>
      </c>
      <c r="XY30" s="21"/>
      <c r="XZ30" s="21">
        <f t="shared" si="841"/>
        <v>0</v>
      </c>
      <c r="YA30" s="21"/>
      <c r="YB30" s="21">
        <f t="shared" si="780"/>
        <v>0</v>
      </c>
      <c r="YC30" s="21"/>
      <c r="YD30" s="21">
        <f t="shared" si="781"/>
        <v>0</v>
      </c>
      <c r="YE30" s="21"/>
      <c r="YF30" s="21">
        <f t="shared" si="782"/>
        <v>0</v>
      </c>
      <c r="YG30" s="21"/>
      <c r="YH30" s="21">
        <f t="shared" si="783"/>
        <v>0</v>
      </c>
      <c r="YI30" s="21"/>
      <c r="YJ30" s="21">
        <f t="shared" si="784"/>
        <v>0</v>
      </c>
      <c r="YK30" s="21"/>
      <c r="YL30" s="21">
        <f t="shared" si="785"/>
        <v>0</v>
      </c>
      <c r="YM30" s="21"/>
      <c r="YN30" s="21">
        <f t="shared" si="786"/>
        <v>0</v>
      </c>
      <c r="YO30" s="21"/>
      <c r="YP30" s="21">
        <f t="shared" si="787"/>
        <v>0</v>
      </c>
      <c r="YQ30" s="21"/>
      <c r="YR30" s="21">
        <f t="shared" si="788"/>
        <v>0</v>
      </c>
      <c r="YS30" s="21"/>
      <c r="YT30" s="21">
        <f t="shared" si="789"/>
        <v>0</v>
      </c>
      <c r="YU30" s="21"/>
      <c r="YV30" s="21">
        <f t="shared" si="790"/>
        <v>0</v>
      </c>
      <c r="YW30" s="21"/>
      <c r="YX30" s="21">
        <f t="shared" si="791"/>
        <v>0</v>
      </c>
      <c r="YY30" s="21"/>
      <c r="YZ30" s="21">
        <f t="shared" si="776"/>
        <v>0</v>
      </c>
      <c r="ZA30" s="21"/>
      <c r="ZB30" s="21">
        <f t="shared" si="792"/>
        <v>0</v>
      </c>
      <c r="ZC30" s="21"/>
      <c r="ZD30" s="21">
        <f t="shared" si="793"/>
        <v>0</v>
      </c>
      <c r="ZE30" s="21"/>
      <c r="ZF30" s="21">
        <f t="shared" si="794"/>
        <v>0</v>
      </c>
      <c r="ZG30" s="21"/>
      <c r="ZH30" s="21">
        <f t="shared" si="795"/>
        <v>0</v>
      </c>
      <c r="ZI30" s="21"/>
      <c r="ZJ30" s="21">
        <f t="shared" si="796"/>
        <v>0</v>
      </c>
      <c r="ZK30" s="21"/>
      <c r="ZL30" s="21">
        <f t="shared" si="797"/>
        <v>0</v>
      </c>
      <c r="ZM30" s="21"/>
      <c r="ZN30" s="21">
        <f t="shared" si="798"/>
        <v>0</v>
      </c>
      <c r="ZO30" s="21"/>
      <c r="ZP30" s="21">
        <f t="shared" si="799"/>
        <v>0</v>
      </c>
      <c r="ZQ30" s="21"/>
      <c r="ZR30" s="21">
        <f t="shared" si="800"/>
        <v>0</v>
      </c>
      <c r="ZS30" s="21"/>
      <c r="ZT30" s="21">
        <f t="shared" si="776"/>
        <v>0</v>
      </c>
      <c r="ZU30" s="21"/>
      <c r="ZV30" s="21">
        <f t="shared" si="801"/>
        <v>0</v>
      </c>
      <c r="ZW30" s="21"/>
      <c r="ZX30" s="21">
        <f t="shared" si="802"/>
        <v>0</v>
      </c>
      <c r="ZY30" s="21"/>
      <c r="ZZ30" s="21">
        <f t="shared" si="802"/>
        <v>0</v>
      </c>
      <c r="AAA30" s="21"/>
      <c r="AAB30" s="21">
        <f t="shared" si="803"/>
        <v>0</v>
      </c>
      <c r="AAC30" s="21"/>
      <c r="AAD30" s="21">
        <f t="shared" si="803"/>
        <v>0</v>
      </c>
      <c r="AAE30" s="21"/>
      <c r="AAF30" s="21">
        <f t="shared" si="804"/>
        <v>0</v>
      </c>
      <c r="AAG30" s="21"/>
      <c r="AAH30" s="21">
        <f t="shared" si="804"/>
        <v>0</v>
      </c>
      <c r="AAI30" s="21"/>
      <c r="AAJ30" s="21">
        <f t="shared" si="805"/>
        <v>0</v>
      </c>
      <c r="AAK30" s="21"/>
      <c r="AAL30" s="21">
        <f t="shared" si="805"/>
        <v>0</v>
      </c>
      <c r="AAM30" s="21"/>
      <c r="AAN30" s="21">
        <f t="shared" si="806"/>
        <v>0</v>
      </c>
      <c r="AAO30" s="21"/>
      <c r="AAP30" s="21">
        <f t="shared" si="806"/>
        <v>0</v>
      </c>
      <c r="AAQ30" s="21"/>
      <c r="AAR30" s="21">
        <f t="shared" si="807"/>
        <v>0</v>
      </c>
      <c r="AAS30" s="21"/>
      <c r="AAT30" s="21">
        <f t="shared" si="807"/>
        <v>0</v>
      </c>
      <c r="AAU30" s="21"/>
      <c r="AAV30" s="21">
        <f t="shared" si="808"/>
        <v>0</v>
      </c>
      <c r="AAW30" s="21"/>
      <c r="AAX30" s="21">
        <f t="shared" si="808"/>
        <v>0</v>
      </c>
      <c r="AAY30" s="21"/>
      <c r="AAZ30" s="21">
        <f t="shared" si="809"/>
        <v>0</v>
      </c>
      <c r="ABA30" s="21"/>
      <c r="ABB30" s="21">
        <f t="shared" si="809"/>
        <v>0</v>
      </c>
      <c r="ABC30" s="21"/>
      <c r="ABD30" s="21">
        <f t="shared" si="810"/>
        <v>0</v>
      </c>
      <c r="ABE30" s="21"/>
      <c r="ABF30" s="21">
        <f t="shared" si="810"/>
        <v>0</v>
      </c>
      <c r="ABG30" s="21"/>
      <c r="ABH30" s="21">
        <f t="shared" si="811"/>
        <v>0</v>
      </c>
      <c r="ABI30" s="21"/>
      <c r="ABJ30" s="21">
        <f t="shared" si="811"/>
        <v>0</v>
      </c>
      <c r="ABK30" s="21"/>
      <c r="ABL30" s="21">
        <f t="shared" si="812"/>
        <v>0</v>
      </c>
      <c r="ABM30" s="21"/>
      <c r="ABN30" s="21">
        <f t="shared" si="812"/>
        <v>0</v>
      </c>
      <c r="ABO30" s="21"/>
      <c r="ABP30" s="21">
        <f t="shared" si="813"/>
        <v>0</v>
      </c>
      <c r="ABQ30" s="21"/>
      <c r="ABR30" s="21">
        <f t="shared" si="813"/>
        <v>0</v>
      </c>
      <c r="ABS30" s="21"/>
      <c r="ABT30" s="21">
        <f t="shared" si="814"/>
        <v>0</v>
      </c>
      <c r="ABU30" s="21"/>
      <c r="ABV30" s="21">
        <f t="shared" si="814"/>
        <v>0</v>
      </c>
      <c r="ABW30" s="21"/>
      <c r="ABX30" s="21">
        <f t="shared" si="815"/>
        <v>0</v>
      </c>
      <c r="ABY30" s="21"/>
      <c r="ABZ30" s="21">
        <f t="shared" si="815"/>
        <v>0</v>
      </c>
      <c r="ACA30" s="21"/>
      <c r="ACB30" s="21">
        <f t="shared" si="816"/>
        <v>0</v>
      </c>
      <c r="ACC30" s="21"/>
      <c r="ACD30" s="21">
        <f t="shared" si="816"/>
        <v>0</v>
      </c>
      <c r="ACE30" s="21"/>
      <c r="ACF30" s="21">
        <f t="shared" si="817"/>
        <v>0</v>
      </c>
      <c r="ACG30" s="21"/>
      <c r="ACH30" s="21">
        <f t="shared" si="817"/>
        <v>0</v>
      </c>
      <c r="ACI30" s="21"/>
      <c r="ACJ30" s="21">
        <f t="shared" si="818"/>
        <v>0</v>
      </c>
      <c r="ACK30" s="21"/>
      <c r="ACL30" s="21">
        <f t="shared" si="818"/>
        <v>0</v>
      </c>
      <c r="ACM30" s="21"/>
      <c r="ACN30" s="21">
        <f t="shared" si="819"/>
        <v>0</v>
      </c>
      <c r="ACO30" s="21"/>
      <c r="ACP30" s="21">
        <f t="shared" si="819"/>
        <v>0</v>
      </c>
      <c r="ACQ30" s="21"/>
      <c r="ACR30" s="21">
        <f t="shared" si="820"/>
        <v>0</v>
      </c>
      <c r="ACS30" s="21"/>
      <c r="ACT30" s="21">
        <f t="shared" si="820"/>
        <v>0</v>
      </c>
      <c r="ACU30" s="21"/>
      <c r="ACV30" s="21">
        <f t="shared" si="821"/>
        <v>0</v>
      </c>
      <c r="ACW30" s="21"/>
      <c r="ACX30" s="21">
        <f t="shared" si="821"/>
        <v>0</v>
      </c>
      <c r="ACY30" s="21"/>
      <c r="ACZ30" s="21">
        <f t="shared" si="822"/>
        <v>0</v>
      </c>
      <c r="ADA30" s="21"/>
      <c r="ADB30" s="21">
        <f t="shared" si="822"/>
        <v>0</v>
      </c>
      <c r="ADC30" s="21"/>
      <c r="ADD30" s="21">
        <f t="shared" si="823"/>
        <v>0</v>
      </c>
      <c r="ADE30" s="21"/>
      <c r="ADF30" s="21">
        <f t="shared" si="823"/>
        <v>0</v>
      </c>
      <c r="ADG30" s="21"/>
      <c r="ADH30" s="21">
        <f t="shared" si="824"/>
        <v>0</v>
      </c>
      <c r="ADI30" s="21"/>
      <c r="ADJ30" s="21">
        <f t="shared" si="824"/>
        <v>0</v>
      </c>
      <c r="ADK30" s="21"/>
      <c r="ADL30" s="21">
        <f t="shared" si="825"/>
        <v>0</v>
      </c>
      <c r="ADM30" s="21"/>
      <c r="ADN30" s="21">
        <f t="shared" si="825"/>
        <v>0</v>
      </c>
      <c r="ADO30" s="21"/>
      <c r="ADP30" s="21">
        <f t="shared" si="825"/>
        <v>0</v>
      </c>
      <c r="ADQ30" s="21"/>
      <c r="ADR30" s="21">
        <f t="shared" si="825"/>
        <v>0</v>
      </c>
      <c r="ADS30" s="21"/>
      <c r="ADT30" s="21">
        <f t="shared" si="825"/>
        <v>0</v>
      </c>
      <c r="ADU30" s="21"/>
      <c r="ADV30" s="21">
        <f t="shared" si="826"/>
        <v>0</v>
      </c>
      <c r="ADW30" s="21"/>
      <c r="ADX30" s="21">
        <f t="shared" si="826"/>
        <v>0</v>
      </c>
      <c r="ADY30" s="21"/>
      <c r="ADZ30" s="21">
        <f t="shared" si="826"/>
        <v>0</v>
      </c>
      <c r="AEA30" s="21"/>
      <c r="AEB30" s="21">
        <f t="shared" si="826"/>
        <v>0</v>
      </c>
      <c r="AEC30" s="21"/>
      <c r="AED30" s="21">
        <f t="shared" si="827"/>
        <v>0</v>
      </c>
      <c r="AEE30" s="21"/>
      <c r="AEF30" s="21">
        <f t="shared" si="827"/>
        <v>0</v>
      </c>
      <c r="AEG30" s="21"/>
      <c r="AEH30" s="21">
        <f t="shared" si="827"/>
        <v>0</v>
      </c>
      <c r="AEI30" s="21"/>
      <c r="AEJ30" s="21">
        <f t="shared" si="827"/>
        <v>0</v>
      </c>
      <c r="AEK30" s="21"/>
      <c r="AEL30" s="21">
        <f t="shared" si="827"/>
        <v>0</v>
      </c>
      <c r="AEM30" s="21"/>
      <c r="AEN30" s="21">
        <f t="shared" si="828"/>
        <v>0</v>
      </c>
      <c r="AEO30" s="21"/>
      <c r="AEP30" s="21">
        <f t="shared" si="828"/>
        <v>0</v>
      </c>
      <c r="AEQ30" s="21"/>
      <c r="AER30" s="21">
        <f t="shared" si="828"/>
        <v>0</v>
      </c>
      <c r="AES30" s="21"/>
      <c r="AET30" s="21">
        <f t="shared" si="828"/>
        <v>0</v>
      </c>
      <c r="AEU30" s="21"/>
      <c r="AEV30" s="21">
        <f t="shared" si="829"/>
        <v>0</v>
      </c>
      <c r="AEW30" s="21"/>
      <c r="AEX30" s="21">
        <f t="shared" si="829"/>
        <v>0</v>
      </c>
      <c r="AEY30" s="21"/>
      <c r="AEZ30" s="21">
        <f t="shared" si="829"/>
        <v>0</v>
      </c>
      <c r="AFA30" s="21"/>
      <c r="AFB30" s="21">
        <f t="shared" si="829"/>
        <v>0</v>
      </c>
      <c r="AFC30" s="21"/>
      <c r="AFD30" s="21">
        <f t="shared" si="829"/>
        <v>0</v>
      </c>
      <c r="AFE30" s="21"/>
      <c r="AFF30" s="21">
        <f t="shared" si="830"/>
        <v>0</v>
      </c>
      <c r="AFG30" s="21"/>
      <c r="AFH30" s="21">
        <f t="shared" si="830"/>
        <v>0</v>
      </c>
      <c r="AFI30" s="21"/>
      <c r="AFJ30" s="21">
        <f t="shared" si="830"/>
        <v>0</v>
      </c>
      <c r="AFK30" s="21"/>
      <c r="AFL30" s="21">
        <f t="shared" si="830"/>
        <v>0</v>
      </c>
      <c r="AFM30" s="21"/>
      <c r="AFN30" s="21">
        <f t="shared" si="831"/>
        <v>0</v>
      </c>
      <c r="AFO30" s="21"/>
      <c r="AFP30" s="21">
        <f t="shared" si="831"/>
        <v>0</v>
      </c>
      <c r="AFQ30" s="21"/>
      <c r="AFR30" s="21">
        <f t="shared" si="831"/>
        <v>0</v>
      </c>
      <c r="AFS30" s="21"/>
      <c r="AFT30" s="21">
        <f t="shared" si="831"/>
        <v>0</v>
      </c>
      <c r="AFU30" s="21"/>
      <c r="AFV30" s="21">
        <f t="shared" si="831"/>
        <v>0</v>
      </c>
      <c r="AFW30" s="21"/>
      <c r="AFX30" s="21">
        <f t="shared" si="832"/>
        <v>0</v>
      </c>
      <c r="AFY30" s="21"/>
      <c r="AFZ30" s="21">
        <f t="shared" si="832"/>
        <v>0</v>
      </c>
      <c r="AGA30" s="21"/>
      <c r="AGB30" s="21">
        <f t="shared" si="832"/>
        <v>0</v>
      </c>
      <c r="AGC30" s="21"/>
      <c r="AGD30" s="21">
        <f t="shared" si="832"/>
        <v>0</v>
      </c>
      <c r="AGE30" s="21"/>
      <c r="AGF30" s="21">
        <f t="shared" si="833"/>
        <v>0</v>
      </c>
      <c r="AGG30" s="21"/>
      <c r="AGH30" s="21">
        <f t="shared" si="833"/>
        <v>0</v>
      </c>
      <c r="AGI30" s="21"/>
      <c r="AGJ30" s="21">
        <f t="shared" si="833"/>
        <v>0</v>
      </c>
      <c r="AGK30" s="21"/>
      <c r="AGL30" s="21">
        <f t="shared" si="833"/>
        <v>0</v>
      </c>
      <c r="AGM30" s="21"/>
      <c r="AGN30" s="21">
        <f t="shared" si="833"/>
        <v>0</v>
      </c>
      <c r="AGO30" s="21"/>
      <c r="AGP30" s="21">
        <f t="shared" si="834"/>
        <v>0</v>
      </c>
      <c r="AGQ30" s="21"/>
      <c r="AGR30" s="21">
        <f t="shared" si="834"/>
        <v>0</v>
      </c>
      <c r="AGS30" s="21"/>
      <c r="AGT30" s="21">
        <f t="shared" si="834"/>
        <v>0</v>
      </c>
      <c r="AGU30" s="21"/>
      <c r="AGV30" s="21">
        <f t="shared" si="834"/>
        <v>0</v>
      </c>
      <c r="AGW30" s="21"/>
      <c r="AGX30" s="21">
        <f t="shared" si="835"/>
        <v>0</v>
      </c>
      <c r="AGY30" s="21"/>
      <c r="AGZ30" s="21">
        <f t="shared" si="835"/>
        <v>0</v>
      </c>
      <c r="AHA30" s="21"/>
      <c r="AHB30" s="21">
        <f t="shared" si="835"/>
        <v>0</v>
      </c>
      <c r="AHC30" s="21"/>
      <c r="AHD30" s="21">
        <f t="shared" si="835"/>
        <v>0</v>
      </c>
      <c r="AHE30" s="21"/>
      <c r="AHF30" s="21">
        <f t="shared" si="835"/>
        <v>0</v>
      </c>
      <c r="AHG30" s="21"/>
      <c r="AHH30" s="21">
        <f t="shared" si="836"/>
        <v>0</v>
      </c>
      <c r="AHI30" s="21"/>
      <c r="AHJ30" s="21">
        <f t="shared" si="836"/>
        <v>0</v>
      </c>
      <c r="AHK30" s="21"/>
      <c r="AHL30" s="21">
        <f t="shared" si="836"/>
        <v>0</v>
      </c>
      <c r="AHM30" s="21"/>
      <c r="AHN30" s="21">
        <f t="shared" si="836"/>
        <v>0</v>
      </c>
      <c r="AHO30" s="21"/>
      <c r="AHP30" s="21">
        <f t="shared" si="837"/>
        <v>0</v>
      </c>
      <c r="AHQ30" s="21"/>
      <c r="AHR30" s="21">
        <f t="shared" si="837"/>
        <v>0</v>
      </c>
      <c r="AHS30" s="21"/>
      <c r="AHT30" s="21">
        <f t="shared" si="837"/>
        <v>0</v>
      </c>
      <c r="AHU30" s="21"/>
      <c r="AHV30" s="21">
        <f t="shared" si="837"/>
        <v>0</v>
      </c>
      <c r="AHW30" s="21"/>
      <c r="AHX30" s="21">
        <f t="shared" si="837"/>
        <v>0</v>
      </c>
      <c r="AHY30" s="21"/>
      <c r="AHZ30" s="21">
        <f t="shared" si="838"/>
        <v>0</v>
      </c>
      <c r="AIA30" s="21"/>
      <c r="AIB30" s="21">
        <f t="shared" si="838"/>
        <v>0</v>
      </c>
      <c r="AIC30" s="21"/>
      <c r="AID30" s="21">
        <f t="shared" si="838"/>
        <v>0</v>
      </c>
      <c r="AIE30" s="21"/>
      <c r="AIF30" s="21">
        <f t="shared" si="838"/>
        <v>0</v>
      </c>
      <c r="AIG30" s="21"/>
      <c r="AIH30" s="21">
        <f t="shared" si="839"/>
        <v>0</v>
      </c>
      <c r="AII30" s="21"/>
      <c r="AIJ30" s="21">
        <f t="shared" si="839"/>
        <v>0</v>
      </c>
      <c r="AIK30" s="21"/>
      <c r="AIL30" s="21">
        <f t="shared" si="839"/>
        <v>0</v>
      </c>
      <c r="AIM30" s="21"/>
      <c r="AIN30" s="21">
        <f t="shared" si="839"/>
        <v>0</v>
      </c>
      <c r="AIO30" s="21"/>
      <c r="AIP30" s="21">
        <f t="shared" si="839"/>
        <v>0</v>
      </c>
      <c r="AIQ30" s="21"/>
      <c r="AIR30" s="21">
        <f t="shared" si="840"/>
        <v>0</v>
      </c>
      <c r="AIS30" s="21"/>
      <c r="AIT30" s="21">
        <f t="shared" si="840"/>
        <v>0</v>
      </c>
      <c r="AIU30" s="21"/>
      <c r="AIV30" s="21">
        <f t="shared" si="840"/>
        <v>0</v>
      </c>
      <c r="AIW30" s="21"/>
      <c r="AIX30" s="21">
        <f t="shared" si="840"/>
        <v>0</v>
      </c>
      <c r="AIY30" s="21"/>
      <c r="AIZ30" s="21">
        <f t="shared" si="776"/>
        <v>0</v>
      </c>
      <c r="AJA30" s="21"/>
    </row>
    <row r="31" spans="2:937" ht="15" x14ac:dyDescent="0.25">
      <c r="B31" s="31">
        <v>26</v>
      </c>
      <c r="C31" s="192" t="s">
        <v>208</v>
      </c>
      <c r="D31" s="67" t="s">
        <v>83</v>
      </c>
      <c r="E31" s="194" t="s">
        <v>404</v>
      </c>
      <c r="F31" s="194" t="str">
        <f>_xlfn.XLOOKUP(D31,'WTG PH-III'!$D$5:$D$198,'WTG PH-III'!$B$5:$B$198,0,0,1)</f>
        <v>PSS-14</v>
      </c>
      <c r="G31" s="22" t="s">
        <v>537</v>
      </c>
      <c r="H31" s="22" t="s">
        <v>550</v>
      </c>
      <c r="I31" s="61">
        <v>12</v>
      </c>
      <c r="J31" s="21">
        <v>253</v>
      </c>
      <c r="K31" s="21">
        <f t="shared" si="517"/>
        <v>253.00000000000006</v>
      </c>
      <c r="L31" s="21">
        <f t="shared" si="518"/>
        <v>253</v>
      </c>
      <c r="M31" s="21">
        <f t="shared" si="519"/>
        <v>0</v>
      </c>
      <c r="N31" s="95">
        <f>VLOOKUP(D31,'WTG PH-III'!$D$5:$U$198,17,0)</f>
        <v>45742</v>
      </c>
      <c r="O31" s="95">
        <f>VLOOKUP(D31,'WTG PH-III'!$D$5:$U$198,18,0)</f>
        <v>45751</v>
      </c>
      <c r="P31" s="21">
        <f t="shared" si="520"/>
        <v>0</v>
      </c>
      <c r="Q31" s="21"/>
      <c r="R31" s="21">
        <f t="shared" si="521"/>
        <v>0</v>
      </c>
      <c r="S31" s="21"/>
      <c r="T31" s="21">
        <f t="shared" si="522"/>
        <v>0</v>
      </c>
      <c r="U31" s="21"/>
      <c r="V31" s="21">
        <f t="shared" si="523"/>
        <v>0</v>
      </c>
      <c r="W31" s="21"/>
      <c r="X31" s="21">
        <f t="shared" si="524"/>
        <v>0</v>
      </c>
      <c r="Y31" s="21"/>
      <c r="Z31" s="21">
        <f t="shared" si="525"/>
        <v>0</v>
      </c>
      <c r="AA31" s="21"/>
      <c r="AB31" s="21">
        <f t="shared" si="526"/>
        <v>0</v>
      </c>
      <c r="AC31" s="21"/>
      <c r="AD31" s="21">
        <f t="shared" si="527"/>
        <v>0</v>
      </c>
      <c r="AE31" s="21"/>
      <c r="AF31" s="21">
        <f t="shared" si="528"/>
        <v>0</v>
      </c>
      <c r="AG31" s="21"/>
      <c r="AH31" s="21">
        <f t="shared" si="529"/>
        <v>0</v>
      </c>
      <c r="AI31" s="21"/>
      <c r="AJ31" s="21">
        <f t="shared" si="530"/>
        <v>0</v>
      </c>
      <c r="AK31" s="21"/>
      <c r="AL31" s="21">
        <f t="shared" si="531"/>
        <v>0</v>
      </c>
      <c r="AM31" s="21"/>
      <c r="AN31" s="21">
        <f t="shared" si="532"/>
        <v>0</v>
      </c>
      <c r="AO31" s="21"/>
      <c r="AP31" s="21">
        <f t="shared" si="533"/>
        <v>0</v>
      </c>
      <c r="AQ31" s="21"/>
      <c r="AR31" s="21">
        <f t="shared" si="534"/>
        <v>0</v>
      </c>
      <c r="AS31" s="21"/>
      <c r="AT31" s="21">
        <f t="shared" si="535"/>
        <v>0</v>
      </c>
      <c r="AU31" s="21"/>
      <c r="AV31" s="21">
        <f t="shared" si="536"/>
        <v>0</v>
      </c>
      <c r="AW31" s="21"/>
      <c r="AX31" s="21">
        <f t="shared" si="537"/>
        <v>0</v>
      </c>
      <c r="AY31" s="21"/>
      <c r="AZ31" s="21">
        <f t="shared" si="538"/>
        <v>0</v>
      </c>
      <c r="BA31" s="21"/>
      <c r="BB31" s="21">
        <f t="shared" si="539"/>
        <v>0</v>
      </c>
      <c r="BC31" s="21"/>
      <c r="BD31" s="21">
        <f t="shared" si="540"/>
        <v>0</v>
      </c>
      <c r="BE31" s="21"/>
      <c r="BF31" s="21">
        <f t="shared" si="541"/>
        <v>0</v>
      </c>
      <c r="BG31" s="21"/>
      <c r="BH31" s="21">
        <f t="shared" si="542"/>
        <v>0</v>
      </c>
      <c r="BI31" s="21"/>
      <c r="BJ31" s="21">
        <f t="shared" si="543"/>
        <v>0</v>
      </c>
      <c r="BK31" s="21"/>
      <c r="BL31" s="21">
        <f t="shared" si="544"/>
        <v>0</v>
      </c>
      <c r="BM31" s="21"/>
      <c r="BN31" s="21">
        <f t="shared" si="545"/>
        <v>0</v>
      </c>
      <c r="BO31" s="21"/>
      <c r="BP31" s="21">
        <f t="shared" si="546"/>
        <v>0</v>
      </c>
      <c r="BQ31" s="21"/>
      <c r="BR31" s="21">
        <f t="shared" si="547"/>
        <v>0</v>
      </c>
      <c r="BS31" s="21"/>
      <c r="BT31" s="21">
        <f t="shared" si="548"/>
        <v>0</v>
      </c>
      <c r="BU31" s="21"/>
      <c r="BV31" s="21">
        <f t="shared" si="549"/>
        <v>0</v>
      </c>
      <c r="BW31" s="21"/>
      <c r="BX31" s="21">
        <f t="shared" si="550"/>
        <v>0</v>
      </c>
      <c r="BY31" s="21"/>
      <c r="BZ31" s="21">
        <f t="shared" si="551"/>
        <v>0</v>
      </c>
      <c r="CA31" s="21"/>
      <c r="CB31" s="21">
        <f t="shared" si="552"/>
        <v>0</v>
      </c>
      <c r="CC31" s="21"/>
      <c r="CD31" s="21">
        <f t="shared" si="553"/>
        <v>0</v>
      </c>
      <c r="CE31" s="21"/>
      <c r="CF31" s="21">
        <f t="shared" si="554"/>
        <v>0</v>
      </c>
      <c r="CG31" s="21"/>
      <c r="CH31" s="21">
        <f t="shared" si="555"/>
        <v>0</v>
      </c>
      <c r="CI31" s="21"/>
      <c r="CJ31" s="21">
        <f t="shared" si="556"/>
        <v>0</v>
      </c>
      <c r="CK31" s="21"/>
      <c r="CL31" s="21">
        <f t="shared" si="557"/>
        <v>0</v>
      </c>
      <c r="CM31" s="21"/>
      <c r="CN31" s="21">
        <f t="shared" si="558"/>
        <v>0</v>
      </c>
      <c r="CO31" s="21"/>
      <c r="CP31" s="21">
        <f t="shared" si="559"/>
        <v>0</v>
      </c>
      <c r="CQ31" s="21"/>
      <c r="CR31" s="21">
        <f t="shared" si="560"/>
        <v>0</v>
      </c>
      <c r="CS31" s="21"/>
      <c r="CT31" s="21">
        <f t="shared" si="561"/>
        <v>0</v>
      </c>
      <c r="CU31" s="21"/>
      <c r="CV31" s="21">
        <f t="shared" si="562"/>
        <v>0</v>
      </c>
      <c r="CW31" s="21"/>
      <c r="CX31" s="21">
        <f t="shared" si="563"/>
        <v>0</v>
      </c>
      <c r="CY31" s="21"/>
      <c r="CZ31" s="21">
        <f t="shared" si="564"/>
        <v>0</v>
      </c>
      <c r="DA31" s="21"/>
      <c r="DB31" s="21">
        <f t="shared" si="565"/>
        <v>0</v>
      </c>
      <c r="DC31" s="21"/>
      <c r="DD31" s="21">
        <f t="shared" si="566"/>
        <v>0</v>
      </c>
      <c r="DE31" s="21"/>
      <c r="DF31" s="21">
        <f t="shared" si="567"/>
        <v>0</v>
      </c>
      <c r="DG31" s="21"/>
      <c r="DH31" s="21">
        <f t="shared" si="568"/>
        <v>0</v>
      </c>
      <c r="DI31" s="21"/>
      <c r="DJ31" s="21">
        <f t="shared" si="569"/>
        <v>0</v>
      </c>
      <c r="DK31" s="21"/>
      <c r="DL31" s="21">
        <f t="shared" si="570"/>
        <v>0</v>
      </c>
      <c r="DM31" s="21"/>
      <c r="DN31" s="21">
        <f t="shared" si="571"/>
        <v>0</v>
      </c>
      <c r="DO31" s="21"/>
      <c r="DP31" s="21">
        <f t="shared" si="572"/>
        <v>0</v>
      </c>
      <c r="DQ31" s="21"/>
      <c r="DR31" s="21">
        <f t="shared" si="573"/>
        <v>0</v>
      </c>
      <c r="DS31" s="21"/>
      <c r="DT31" s="21">
        <f t="shared" si="574"/>
        <v>0</v>
      </c>
      <c r="DU31" s="21"/>
      <c r="DV31" s="21">
        <f t="shared" si="575"/>
        <v>0</v>
      </c>
      <c r="DW31" s="21"/>
      <c r="DX31" s="21">
        <f t="shared" si="576"/>
        <v>0</v>
      </c>
      <c r="DY31" s="21"/>
      <c r="DZ31" s="21">
        <f t="shared" si="577"/>
        <v>0</v>
      </c>
      <c r="EA31" s="21"/>
      <c r="EB31" s="21">
        <f t="shared" si="578"/>
        <v>0</v>
      </c>
      <c r="EC31" s="21"/>
      <c r="ED31" s="21">
        <f t="shared" si="579"/>
        <v>0</v>
      </c>
      <c r="EE31" s="21"/>
      <c r="EF31" s="21">
        <f t="shared" si="580"/>
        <v>0</v>
      </c>
      <c r="EG31" s="21"/>
      <c r="EH31" s="21">
        <f t="shared" si="581"/>
        <v>0</v>
      </c>
      <c r="EI31" s="21"/>
      <c r="EJ31" s="21">
        <f t="shared" si="582"/>
        <v>0</v>
      </c>
      <c r="EK31" s="21"/>
      <c r="EL31" s="21">
        <f t="shared" si="583"/>
        <v>0</v>
      </c>
      <c r="EM31" s="21"/>
      <c r="EN31" s="21">
        <f t="shared" si="584"/>
        <v>0</v>
      </c>
      <c r="EO31" s="21"/>
      <c r="EP31" s="21">
        <f t="shared" si="585"/>
        <v>0</v>
      </c>
      <c r="EQ31" s="21"/>
      <c r="ER31" s="21">
        <f t="shared" si="586"/>
        <v>0</v>
      </c>
      <c r="ES31" s="21"/>
      <c r="ET31" s="21">
        <f t="shared" si="587"/>
        <v>0</v>
      </c>
      <c r="EU31" s="21"/>
      <c r="EV31" s="21">
        <f t="shared" si="588"/>
        <v>0</v>
      </c>
      <c r="EW31" s="21"/>
      <c r="EX31" s="21">
        <f t="shared" si="589"/>
        <v>0</v>
      </c>
      <c r="EY31" s="21"/>
      <c r="EZ31" s="21">
        <f t="shared" si="590"/>
        <v>0</v>
      </c>
      <c r="FA31" s="21"/>
      <c r="FB31" s="21">
        <f t="shared" si="591"/>
        <v>0</v>
      </c>
      <c r="FC31" s="21"/>
      <c r="FD31" s="21">
        <f t="shared" si="592"/>
        <v>0</v>
      </c>
      <c r="FE31" s="21"/>
      <c r="FF31" s="21">
        <f t="shared" si="593"/>
        <v>0</v>
      </c>
      <c r="FG31" s="21"/>
      <c r="FH31" s="21">
        <f t="shared" si="594"/>
        <v>0</v>
      </c>
      <c r="FI31" s="21"/>
      <c r="FJ31" s="21">
        <f t="shared" si="595"/>
        <v>0</v>
      </c>
      <c r="FK31" s="21"/>
      <c r="FL31" s="21">
        <f t="shared" si="596"/>
        <v>0</v>
      </c>
      <c r="FM31" s="21"/>
      <c r="FN31" s="21">
        <f t="shared" si="597"/>
        <v>0</v>
      </c>
      <c r="FO31" s="21"/>
      <c r="FP31" s="21">
        <f t="shared" si="598"/>
        <v>0</v>
      </c>
      <c r="FQ31" s="21"/>
      <c r="FR31" s="21">
        <f t="shared" si="599"/>
        <v>0</v>
      </c>
      <c r="FS31" s="21"/>
      <c r="FT31" s="21">
        <f t="shared" si="600"/>
        <v>0</v>
      </c>
      <c r="FU31" s="21"/>
      <c r="FV31" s="21">
        <f t="shared" si="601"/>
        <v>0</v>
      </c>
      <c r="FW31" s="21"/>
      <c r="FX31" s="21">
        <f t="shared" si="602"/>
        <v>0</v>
      </c>
      <c r="FY31" s="21"/>
      <c r="FZ31" s="21">
        <f t="shared" si="603"/>
        <v>0</v>
      </c>
      <c r="GA31" s="21"/>
      <c r="GB31" s="21">
        <f t="shared" si="604"/>
        <v>0</v>
      </c>
      <c r="GC31" s="21"/>
      <c r="GD31" s="21">
        <f t="shared" si="605"/>
        <v>0</v>
      </c>
      <c r="GE31" s="21"/>
      <c r="GF31" s="21">
        <f t="shared" si="606"/>
        <v>0</v>
      </c>
      <c r="GG31" s="21"/>
      <c r="GH31" s="21">
        <f t="shared" si="607"/>
        <v>0</v>
      </c>
      <c r="GI31" s="21"/>
      <c r="GJ31" s="21">
        <f t="shared" si="608"/>
        <v>0</v>
      </c>
      <c r="GK31" s="21"/>
      <c r="GL31" s="21">
        <f t="shared" si="609"/>
        <v>0</v>
      </c>
      <c r="GM31" s="21"/>
      <c r="GN31" s="21">
        <f t="shared" si="610"/>
        <v>0</v>
      </c>
      <c r="GO31" s="21"/>
      <c r="GP31" s="21">
        <f t="shared" si="611"/>
        <v>0</v>
      </c>
      <c r="GQ31" s="21"/>
      <c r="GR31" s="21">
        <f t="shared" si="612"/>
        <v>0</v>
      </c>
      <c r="GS31" s="21"/>
      <c r="GT31" s="21">
        <f t="shared" si="613"/>
        <v>0</v>
      </c>
      <c r="GU31" s="21"/>
      <c r="GV31" s="21">
        <f t="shared" si="614"/>
        <v>0</v>
      </c>
      <c r="GW31" s="21"/>
      <c r="GX31" s="21">
        <f t="shared" si="615"/>
        <v>0</v>
      </c>
      <c r="GY31" s="21"/>
      <c r="GZ31" s="21">
        <f t="shared" si="616"/>
        <v>0</v>
      </c>
      <c r="HA31" s="21"/>
      <c r="HB31" s="21">
        <f t="shared" si="617"/>
        <v>0</v>
      </c>
      <c r="HC31" s="21"/>
      <c r="HD31" s="21">
        <f t="shared" si="618"/>
        <v>25.3</v>
      </c>
      <c r="HE31" s="21"/>
      <c r="HF31" s="21">
        <f t="shared" si="619"/>
        <v>25.3</v>
      </c>
      <c r="HG31" s="21"/>
      <c r="HH31" s="21">
        <f t="shared" si="620"/>
        <v>25.3</v>
      </c>
      <c r="HI31" s="21"/>
      <c r="HJ31" s="21">
        <f t="shared" si="621"/>
        <v>25.3</v>
      </c>
      <c r="HK31" s="21"/>
      <c r="HL31" s="21">
        <f t="shared" si="622"/>
        <v>25.3</v>
      </c>
      <c r="HM31" s="21"/>
      <c r="HN31" s="21">
        <f t="shared" si="623"/>
        <v>25.3</v>
      </c>
      <c r="HO31" s="21"/>
      <c r="HP31" s="21">
        <f t="shared" si="624"/>
        <v>25.3</v>
      </c>
      <c r="HQ31" s="21"/>
      <c r="HR31" s="21">
        <f t="shared" si="625"/>
        <v>25.3</v>
      </c>
      <c r="HS31" s="21"/>
      <c r="HT31" s="21">
        <f t="shared" si="626"/>
        <v>25.3</v>
      </c>
      <c r="HU31" s="21"/>
      <c r="HV31" s="21">
        <f t="shared" si="627"/>
        <v>25.3</v>
      </c>
      <c r="HW31" s="21"/>
      <c r="HX31" s="21">
        <f t="shared" si="628"/>
        <v>0</v>
      </c>
      <c r="HY31" s="21"/>
      <c r="HZ31" s="21">
        <f t="shared" si="629"/>
        <v>0</v>
      </c>
      <c r="IA31" s="21"/>
      <c r="IB31" s="21">
        <f t="shared" si="630"/>
        <v>0</v>
      </c>
      <c r="IC31" s="21"/>
      <c r="ID31" s="21">
        <f t="shared" si="631"/>
        <v>0</v>
      </c>
      <c r="IE31" s="21"/>
      <c r="IF31" s="21">
        <f t="shared" si="632"/>
        <v>0</v>
      </c>
      <c r="IG31" s="21"/>
      <c r="IH31" s="21">
        <f t="shared" si="633"/>
        <v>0</v>
      </c>
      <c r="II31" s="21"/>
      <c r="IJ31" s="21">
        <f t="shared" si="634"/>
        <v>0</v>
      </c>
      <c r="IK31" s="21"/>
      <c r="IL31" s="21">
        <f t="shared" si="635"/>
        <v>0</v>
      </c>
      <c r="IM31" s="21"/>
      <c r="IN31" s="21">
        <f t="shared" si="636"/>
        <v>0</v>
      </c>
      <c r="IO31" s="21"/>
      <c r="IP31" s="21">
        <f t="shared" si="637"/>
        <v>0</v>
      </c>
      <c r="IQ31" s="21"/>
      <c r="IR31" s="21">
        <f t="shared" si="638"/>
        <v>0</v>
      </c>
      <c r="IS31" s="21"/>
      <c r="IT31" s="21">
        <f t="shared" si="639"/>
        <v>0</v>
      </c>
      <c r="IU31" s="21"/>
      <c r="IV31" s="21">
        <f t="shared" si="640"/>
        <v>0</v>
      </c>
      <c r="IW31" s="21"/>
      <c r="IX31" s="21">
        <f t="shared" si="641"/>
        <v>0</v>
      </c>
      <c r="IY31" s="21"/>
      <c r="IZ31" s="21">
        <f t="shared" si="642"/>
        <v>0</v>
      </c>
      <c r="JA31" s="21"/>
      <c r="JB31" s="21">
        <f t="shared" si="643"/>
        <v>0</v>
      </c>
      <c r="JC31" s="21"/>
      <c r="JD31" s="21">
        <f t="shared" si="644"/>
        <v>0</v>
      </c>
      <c r="JE31" s="21"/>
      <c r="JF31" s="21">
        <f t="shared" si="645"/>
        <v>0</v>
      </c>
      <c r="JG31" s="21"/>
      <c r="JH31" s="21">
        <f t="shared" si="646"/>
        <v>0</v>
      </c>
      <c r="JI31" s="21"/>
      <c r="JJ31" s="21">
        <f t="shared" si="647"/>
        <v>0</v>
      </c>
      <c r="JK31" s="21"/>
      <c r="JL31" s="21">
        <f t="shared" si="648"/>
        <v>0</v>
      </c>
      <c r="JM31" s="21"/>
      <c r="JN31" s="21">
        <f t="shared" si="649"/>
        <v>0</v>
      </c>
      <c r="JO31" s="21"/>
      <c r="JP31" s="21">
        <f t="shared" si="650"/>
        <v>0</v>
      </c>
      <c r="JQ31" s="21"/>
      <c r="JR31" s="21">
        <f t="shared" si="651"/>
        <v>0</v>
      </c>
      <c r="JS31" s="21"/>
      <c r="JT31" s="21">
        <f t="shared" si="652"/>
        <v>0</v>
      </c>
      <c r="JU31" s="21"/>
      <c r="JV31" s="21">
        <f t="shared" si="653"/>
        <v>0</v>
      </c>
      <c r="JW31" s="21"/>
      <c r="JX31" s="21">
        <f t="shared" si="654"/>
        <v>0</v>
      </c>
      <c r="JY31" s="21"/>
      <c r="JZ31" s="21">
        <f t="shared" si="655"/>
        <v>0</v>
      </c>
      <c r="KA31" s="21"/>
      <c r="KB31" s="21">
        <f t="shared" si="656"/>
        <v>0</v>
      </c>
      <c r="KC31" s="21"/>
      <c r="KD31" s="21">
        <f t="shared" si="657"/>
        <v>0</v>
      </c>
      <c r="KE31" s="21"/>
      <c r="KF31" s="21">
        <f t="shared" si="658"/>
        <v>0</v>
      </c>
      <c r="KG31" s="21"/>
      <c r="KH31" s="21">
        <f t="shared" si="659"/>
        <v>0</v>
      </c>
      <c r="KI31" s="21"/>
      <c r="KJ31" s="21">
        <f t="shared" si="660"/>
        <v>0</v>
      </c>
      <c r="KK31" s="21"/>
      <c r="KL31" s="21">
        <f t="shared" si="661"/>
        <v>0</v>
      </c>
      <c r="KM31" s="21"/>
      <c r="KN31" s="21">
        <f t="shared" si="662"/>
        <v>0</v>
      </c>
      <c r="KO31" s="21"/>
      <c r="KP31" s="21">
        <f t="shared" si="663"/>
        <v>0</v>
      </c>
      <c r="KQ31" s="21"/>
      <c r="KR31" s="21">
        <f t="shared" si="664"/>
        <v>0</v>
      </c>
      <c r="KS31" s="21"/>
      <c r="KT31" s="21">
        <f t="shared" si="665"/>
        <v>0</v>
      </c>
      <c r="KU31" s="21"/>
      <c r="KV31" s="21">
        <f t="shared" si="666"/>
        <v>0</v>
      </c>
      <c r="KW31" s="21"/>
      <c r="KX31" s="21">
        <f t="shared" si="667"/>
        <v>0</v>
      </c>
      <c r="KY31" s="21"/>
      <c r="KZ31" s="21">
        <f t="shared" si="668"/>
        <v>0</v>
      </c>
      <c r="LA31" s="21"/>
      <c r="LB31" s="21">
        <f t="shared" si="669"/>
        <v>0</v>
      </c>
      <c r="LC31" s="21"/>
      <c r="LD31" s="21">
        <f t="shared" si="670"/>
        <v>0</v>
      </c>
      <c r="LE31" s="21"/>
      <c r="LF31" s="21">
        <f t="shared" si="671"/>
        <v>0</v>
      </c>
      <c r="LG31" s="21"/>
      <c r="LH31" s="21">
        <f t="shared" si="672"/>
        <v>0</v>
      </c>
      <c r="LI31" s="21"/>
      <c r="LJ31" s="21">
        <f t="shared" si="673"/>
        <v>0</v>
      </c>
      <c r="LK31" s="21"/>
      <c r="LL31" s="21">
        <f t="shared" si="674"/>
        <v>0</v>
      </c>
      <c r="LM31" s="21"/>
      <c r="LN31" s="21">
        <f t="shared" si="675"/>
        <v>0</v>
      </c>
      <c r="LO31" s="21"/>
      <c r="LP31" s="21">
        <f t="shared" si="676"/>
        <v>0</v>
      </c>
      <c r="LQ31" s="21"/>
      <c r="LR31" s="21">
        <f t="shared" si="677"/>
        <v>0</v>
      </c>
      <c r="LS31" s="21"/>
      <c r="LT31" s="21">
        <f t="shared" si="678"/>
        <v>0</v>
      </c>
      <c r="LU31" s="21"/>
      <c r="LV31" s="21">
        <f t="shared" si="679"/>
        <v>0</v>
      </c>
      <c r="LW31" s="21"/>
      <c r="LX31" s="21">
        <f t="shared" si="680"/>
        <v>0</v>
      </c>
      <c r="LY31" s="21"/>
      <c r="LZ31" s="21">
        <f t="shared" si="681"/>
        <v>0</v>
      </c>
      <c r="MA31" s="21"/>
      <c r="MB31" s="21">
        <f t="shared" si="682"/>
        <v>0</v>
      </c>
      <c r="MC31" s="21"/>
      <c r="MD31" s="21">
        <f t="shared" si="683"/>
        <v>0</v>
      </c>
      <c r="ME31" s="21"/>
      <c r="MF31" s="21">
        <f t="shared" si="684"/>
        <v>0</v>
      </c>
      <c r="MG31" s="21"/>
      <c r="MH31" s="21">
        <f t="shared" si="685"/>
        <v>0</v>
      </c>
      <c r="MI31" s="21"/>
      <c r="MJ31" s="21">
        <f t="shared" si="686"/>
        <v>0</v>
      </c>
      <c r="MK31" s="21"/>
      <c r="ML31" s="21">
        <f t="shared" si="687"/>
        <v>0</v>
      </c>
      <c r="MM31" s="21"/>
      <c r="MN31" s="21">
        <f t="shared" si="688"/>
        <v>0</v>
      </c>
      <c r="MO31" s="21"/>
      <c r="MP31" s="21">
        <f t="shared" si="689"/>
        <v>0</v>
      </c>
      <c r="MQ31" s="21"/>
      <c r="MR31" s="21">
        <f t="shared" si="690"/>
        <v>0</v>
      </c>
      <c r="MS31" s="21"/>
      <c r="MT31" s="21">
        <f t="shared" si="691"/>
        <v>0</v>
      </c>
      <c r="MU31" s="21"/>
      <c r="MV31" s="21">
        <f t="shared" si="692"/>
        <v>0</v>
      </c>
      <c r="MW31" s="21"/>
      <c r="MX31" s="21">
        <f t="shared" si="693"/>
        <v>0</v>
      </c>
      <c r="MY31" s="21"/>
      <c r="MZ31" s="21">
        <f t="shared" si="694"/>
        <v>0</v>
      </c>
      <c r="NA31" s="21"/>
      <c r="NB31" s="21">
        <f t="shared" si="695"/>
        <v>0</v>
      </c>
      <c r="NC31" s="21"/>
      <c r="ND31" s="21">
        <f t="shared" si="696"/>
        <v>0</v>
      </c>
      <c r="NE31" s="21"/>
      <c r="NF31" s="21">
        <f t="shared" si="697"/>
        <v>0</v>
      </c>
      <c r="NG31" s="21"/>
      <c r="NH31" s="21">
        <f t="shared" si="698"/>
        <v>0</v>
      </c>
      <c r="NI31" s="21"/>
      <c r="NJ31" s="21">
        <f t="shared" si="699"/>
        <v>0</v>
      </c>
      <c r="NK31" s="21"/>
      <c r="NL31" s="21">
        <f t="shared" si="700"/>
        <v>0</v>
      </c>
      <c r="NM31" s="21"/>
      <c r="NN31" s="21">
        <f t="shared" si="701"/>
        <v>0</v>
      </c>
      <c r="NO31" s="21"/>
      <c r="NP31" s="21">
        <f t="shared" si="702"/>
        <v>0</v>
      </c>
      <c r="NQ31" s="21"/>
      <c r="NR31" s="21">
        <f t="shared" si="703"/>
        <v>0</v>
      </c>
      <c r="NS31" s="21"/>
      <c r="NT31" s="21">
        <f t="shared" si="704"/>
        <v>0</v>
      </c>
      <c r="NU31" s="21"/>
      <c r="NV31" s="21">
        <f t="shared" si="705"/>
        <v>0</v>
      </c>
      <c r="NW31" s="21"/>
      <c r="NX31" s="21">
        <f t="shared" si="706"/>
        <v>0</v>
      </c>
      <c r="NY31" s="21"/>
      <c r="NZ31" s="21">
        <f t="shared" si="707"/>
        <v>0</v>
      </c>
      <c r="OA31" s="21"/>
      <c r="OB31" s="21">
        <f t="shared" si="708"/>
        <v>0</v>
      </c>
      <c r="OC31" s="21"/>
      <c r="OD31" s="21">
        <f t="shared" si="709"/>
        <v>0</v>
      </c>
      <c r="OE31" s="21">
        <v>22</v>
      </c>
      <c r="OF31" s="21">
        <f t="shared" si="710"/>
        <v>0</v>
      </c>
      <c r="OG31" s="21">
        <v>15</v>
      </c>
      <c r="OH31" s="21">
        <f t="shared" si="711"/>
        <v>0</v>
      </c>
      <c r="OI31" s="21"/>
      <c r="OJ31" s="21">
        <f t="shared" si="712"/>
        <v>0</v>
      </c>
      <c r="OK31" s="21">
        <v>14</v>
      </c>
      <c r="OL31" s="21">
        <f t="shared" si="713"/>
        <v>0</v>
      </c>
      <c r="OM31" s="21"/>
      <c r="ON31" s="21">
        <f t="shared" si="714"/>
        <v>0</v>
      </c>
      <c r="OO31" s="21">
        <v>16</v>
      </c>
      <c r="OP31" s="21">
        <f t="shared" si="714"/>
        <v>0</v>
      </c>
      <c r="OQ31" s="21">
        <v>30</v>
      </c>
      <c r="OR31" s="21">
        <f t="shared" si="714"/>
        <v>0</v>
      </c>
      <c r="OS31" s="21">
        <v>27</v>
      </c>
      <c r="OT31" s="21">
        <f t="shared" si="714"/>
        <v>0</v>
      </c>
      <c r="OU31" s="21">
        <v>27</v>
      </c>
      <c r="OV31" s="21">
        <f t="shared" si="714"/>
        <v>0</v>
      </c>
      <c r="OW31" s="21">
        <v>25</v>
      </c>
      <c r="OX31" s="21">
        <f t="shared" si="714"/>
        <v>0</v>
      </c>
      <c r="OY31" s="21">
        <v>21</v>
      </c>
      <c r="OZ31" s="21">
        <f t="shared" si="714"/>
        <v>0</v>
      </c>
      <c r="PA31" s="21">
        <v>16</v>
      </c>
      <c r="PB31" s="21">
        <f t="shared" si="715"/>
        <v>0</v>
      </c>
      <c r="PC31" s="21">
        <v>25</v>
      </c>
      <c r="PD31" s="21">
        <f t="shared" si="715"/>
        <v>0</v>
      </c>
      <c r="PE31" s="21">
        <v>15</v>
      </c>
      <c r="PF31" s="21">
        <f t="shared" si="715"/>
        <v>0</v>
      </c>
      <c r="PG31" s="21"/>
      <c r="PH31" s="21">
        <f t="shared" si="715"/>
        <v>0</v>
      </c>
      <c r="PI31" s="21"/>
      <c r="PJ31" s="21">
        <f t="shared" si="715"/>
        <v>0</v>
      </c>
      <c r="PK31" s="21"/>
      <c r="PL31" s="21">
        <f t="shared" si="715"/>
        <v>0</v>
      </c>
      <c r="PM31" s="21"/>
      <c r="PN31" s="21">
        <f t="shared" si="716"/>
        <v>0</v>
      </c>
      <c r="PO31" s="21"/>
      <c r="PP31" s="21">
        <f t="shared" si="716"/>
        <v>0</v>
      </c>
      <c r="PQ31" s="21"/>
      <c r="PR31" s="21">
        <f t="shared" si="716"/>
        <v>0</v>
      </c>
      <c r="PS31" s="21"/>
      <c r="PT31" s="21">
        <f t="shared" si="716"/>
        <v>0</v>
      </c>
      <c r="PU31" s="21"/>
      <c r="PV31" s="21">
        <f t="shared" si="716"/>
        <v>0</v>
      </c>
      <c r="PW31" s="21"/>
      <c r="PX31" s="21">
        <f t="shared" si="716"/>
        <v>0</v>
      </c>
      <c r="PY31" s="21"/>
      <c r="PZ31" s="21">
        <f t="shared" si="717"/>
        <v>0</v>
      </c>
      <c r="QA31" s="21"/>
      <c r="QB31" s="21">
        <f t="shared" si="717"/>
        <v>0</v>
      </c>
      <c r="QC31" s="21"/>
      <c r="QD31" s="21">
        <f t="shared" si="717"/>
        <v>0</v>
      </c>
      <c r="QE31" s="21"/>
      <c r="QF31" s="21">
        <f t="shared" si="717"/>
        <v>0</v>
      </c>
      <c r="QG31" s="21"/>
      <c r="QH31" s="21">
        <f t="shared" si="717"/>
        <v>0</v>
      </c>
      <c r="QI31" s="21"/>
      <c r="QJ31" s="21">
        <f t="shared" si="717"/>
        <v>0</v>
      </c>
      <c r="QK31" s="21"/>
      <c r="QL31" s="21">
        <f t="shared" si="718"/>
        <v>0</v>
      </c>
      <c r="QM31" s="21"/>
      <c r="QN31" s="21">
        <f t="shared" si="718"/>
        <v>0</v>
      </c>
      <c r="QO31" s="21"/>
      <c r="QP31" s="21">
        <f t="shared" si="718"/>
        <v>0</v>
      </c>
      <c r="QQ31" s="21"/>
      <c r="QR31" s="21">
        <f t="shared" si="718"/>
        <v>0</v>
      </c>
      <c r="QS31" s="21"/>
      <c r="QT31" s="21">
        <f t="shared" si="718"/>
        <v>0</v>
      </c>
      <c r="QU31" s="21"/>
      <c r="QV31" s="21">
        <f t="shared" si="718"/>
        <v>0</v>
      </c>
      <c r="QW31" s="21"/>
      <c r="QX31" s="21">
        <f t="shared" si="719"/>
        <v>0</v>
      </c>
      <c r="QY31" s="21"/>
      <c r="QZ31" s="21">
        <f t="shared" si="719"/>
        <v>0</v>
      </c>
      <c r="RA31" s="21"/>
      <c r="RB31" s="21">
        <f t="shared" si="719"/>
        <v>0</v>
      </c>
      <c r="RC31" s="21"/>
      <c r="RD31" s="21">
        <f t="shared" si="719"/>
        <v>0</v>
      </c>
      <c r="RE31" s="21"/>
      <c r="RF31" s="21">
        <f t="shared" si="719"/>
        <v>0</v>
      </c>
      <c r="RG31" s="21"/>
      <c r="RH31" s="21">
        <f t="shared" si="719"/>
        <v>0</v>
      </c>
      <c r="RI31" s="21"/>
      <c r="RJ31" s="21">
        <f t="shared" si="720"/>
        <v>0</v>
      </c>
      <c r="RK31" s="21"/>
      <c r="RL31" s="21">
        <f t="shared" si="721"/>
        <v>0</v>
      </c>
      <c r="RM31" s="21"/>
      <c r="RN31" s="21">
        <f t="shared" si="722"/>
        <v>0</v>
      </c>
      <c r="RO31" s="21"/>
      <c r="RP31" s="21">
        <f t="shared" si="723"/>
        <v>0</v>
      </c>
      <c r="RQ31" s="21"/>
      <c r="RR31" s="21">
        <f t="shared" si="724"/>
        <v>0</v>
      </c>
      <c r="RS31" s="21"/>
      <c r="RT31" s="21">
        <f t="shared" si="725"/>
        <v>0</v>
      </c>
      <c r="RU31" s="21"/>
      <c r="RV31" s="21">
        <f t="shared" si="726"/>
        <v>0</v>
      </c>
      <c r="RW31" s="21"/>
      <c r="RX31" s="21">
        <f t="shared" si="727"/>
        <v>0</v>
      </c>
      <c r="RY31" s="21"/>
      <c r="RZ31" s="21">
        <f t="shared" si="728"/>
        <v>0</v>
      </c>
      <c r="SA31" s="21"/>
      <c r="SB31" s="21">
        <f t="shared" si="729"/>
        <v>0</v>
      </c>
      <c r="SC31" s="21"/>
      <c r="SD31" s="21">
        <f t="shared" si="730"/>
        <v>0</v>
      </c>
      <c r="SE31" s="21"/>
      <c r="SF31" s="21">
        <f t="shared" si="731"/>
        <v>0</v>
      </c>
      <c r="SG31" s="21"/>
      <c r="SH31" s="21">
        <f t="shared" si="732"/>
        <v>0</v>
      </c>
      <c r="SI31" s="21"/>
      <c r="SJ31" s="21">
        <f t="shared" si="733"/>
        <v>0</v>
      </c>
      <c r="SK31" s="21"/>
      <c r="SL31" s="21">
        <f t="shared" si="734"/>
        <v>0</v>
      </c>
      <c r="SM31" s="21"/>
      <c r="SN31" s="21">
        <f t="shared" si="735"/>
        <v>0</v>
      </c>
      <c r="SO31" s="21"/>
      <c r="SP31" s="21">
        <f t="shared" si="736"/>
        <v>0</v>
      </c>
      <c r="SQ31" s="21"/>
      <c r="SR31" s="21">
        <f t="shared" si="737"/>
        <v>0</v>
      </c>
      <c r="SS31" s="21"/>
      <c r="ST31" s="21">
        <f t="shared" si="738"/>
        <v>0</v>
      </c>
      <c r="SU31" s="21"/>
      <c r="SV31" s="21">
        <f t="shared" si="739"/>
        <v>0</v>
      </c>
      <c r="SW31" s="21"/>
      <c r="SX31" s="21">
        <f t="shared" si="740"/>
        <v>0</v>
      </c>
      <c r="SY31" s="21"/>
      <c r="SZ31" s="21">
        <f t="shared" si="741"/>
        <v>0</v>
      </c>
      <c r="TA31" s="21"/>
      <c r="TB31" s="21">
        <f t="shared" si="742"/>
        <v>0</v>
      </c>
      <c r="TC31" s="21"/>
      <c r="TD31" s="21">
        <f t="shared" si="743"/>
        <v>0</v>
      </c>
      <c r="TE31" s="21"/>
      <c r="TF31" s="21">
        <f t="shared" si="744"/>
        <v>0</v>
      </c>
      <c r="TG31" s="21"/>
      <c r="TH31" s="21">
        <f t="shared" si="745"/>
        <v>0</v>
      </c>
      <c r="TI31" s="21"/>
      <c r="TJ31" s="21">
        <f t="shared" si="746"/>
        <v>0</v>
      </c>
      <c r="TK31" s="21"/>
      <c r="TL31" s="21">
        <f t="shared" si="747"/>
        <v>0</v>
      </c>
      <c r="TM31" s="21"/>
      <c r="TN31" s="21">
        <f t="shared" si="748"/>
        <v>0</v>
      </c>
      <c r="TO31" s="21"/>
      <c r="TP31" s="21">
        <f t="shared" si="749"/>
        <v>0</v>
      </c>
      <c r="TQ31" s="21"/>
      <c r="TR31" s="21">
        <f t="shared" si="750"/>
        <v>0</v>
      </c>
      <c r="TS31" s="21"/>
      <c r="TT31" s="21">
        <f t="shared" si="751"/>
        <v>0</v>
      </c>
      <c r="TU31" s="21"/>
      <c r="TV31" s="21">
        <f t="shared" si="752"/>
        <v>0</v>
      </c>
      <c r="TW31" s="21"/>
      <c r="TX31" s="21">
        <f t="shared" si="753"/>
        <v>0</v>
      </c>
      <c r="TY31" s="21"/>
      <c r="TZ31" s="21">
        <f t="shared" si="754"/>
        <v>0</v>
      </c>
      <c r="UA31" s="21"/>
      <c r="UB31" s="21">
        <f t="shared" si="755"/>
        <v>0</v>
      </c>
      <c r="UC31" s="21"/>
      <c r="UD31" s="21">
        <f t="shared" si="756"/>
        <v>0</v>
      </c>
      <c r="UE31" s="21"/>
      <c r="UF31" s="21">
        <f t="shared" si="757"/>
        <v>0</v>
      </c>
      <c r="UG31" s="21"/>
      <c r="UH31" s="21">
        <f t="shared" si="758"/>
        <v>0</v>
      </c>
      <c r="UI31" s="21"/>
      <c r="UJ31" s="21">
        <f t="shared" si="759"/>
        <v>0</v>
      </c>
      <c r="UK31" s="21"/>
      <c r="UL31" s="21">
        <f t="shared" si="760"/>
        <v>0</v>
      </c>
      <c r="UM31" s="21"/>
      <c r="UN31" s="21">
        <f t="shared" si="761"/>
        <v>0</v>
      </c>
      <c r="UO31" s="21"/>
      <c r="UP31" s="21">
        <f t="shared" si="762"/>
        <v>0</v>
      </c>
      <c r="UQ31" s="21"/>
      <c r="UR31" s="21">
        <f t="shared" si="763"/>
        <v>0</v>
      </c>
      <c r="US31" s="21"/>
      <c r="UT31" s="21">
        <f t="shared" si="764"/>
        <v>0</v>
      </c>
      <c r="UU31" s="21"/>
      <c r="UV31" s="21">
        <f t="shared" si="765"/>
        <v>0</v>
      </c>
      <c r="UW31" s="21"/>
      <c r="UX31" s="21">
        <f t="shared" si="766"/>
        <v>0</v>
      </c>
      <c r="UY31" s="21"/>
      <c r="UZ31" s="21">
        <f t="shared" si="767"/>
        <v>0</v>
      </c>
      <c r="VA31" s="21"/>
      <c r="VB31" s="21">
        <f t="shared" si="768"/>
        <v>0</v>
      </c>
      <c r="VC31" s="21"/>
      <c r="VD31" s="21">
        <f t="shared" si="769"/>
        <v>0</v>
      </c>
      <c r="VE31" s="21"/>
      <c r="VF31" s="21">
        <f t="shared" si="770"/>
        <v>0</v>
      </c>
      <c r="VG31" s="21"/>
      <c r="VH31" s="21">
        <f t="shared" si="771"/>
        <v>0</v>
      </c>
      <c r="VI31" s="21"/>
      <c r="VJ31" s="21">
        <f t="shared" si="772"/>
        <v>0</v>
      </c>
      <c r="VK31" s="21"/>
      <c r="VL31" s="21">
        <f t="shared" si="773"/>
        <v>0</v>
      </c>
      <c r="VM31" s="21"/>
      <c r="VN31" s="21">
        <f t="shared" si="774"/>
        <v>0</v>
      </c>
      <c r="VO31" s="21"/>
      <c r="VP31" s="21">
        <f t="shared" si="775"/>
        <v>0</v>
      </c>
      <c r="VQ31" s="21"/>
      <c r="VR31" s="21">
        <f t="shared" si="714"/>
        <v>0</v>
      </c>
      <c r="VS31" s="21"/>
      <c r="VT31" s="21">
        <f t="shared" si="776"/>
        <v>0</v>
      </c>
      <c r="VU31" s="21"/>
      <c r="VV31" s="21">
        <f t="shared" si="776"/>
        <v>0</v>
      </c>
      <c r="VW31" s="21"/>
      <c r="VX31" s="21">
        <f t="shared" si="777"/>
        <v>0</v>
      </c>
      <c r="VY31" s="21"/>
      <c r="VZ31" s="21">
        <f t="shared" si="777"/>
        <v>0</v>
      </c>
      <c r="WA31" s="21"/>
      <c r="WB31" s="21">
        <f t="shared" si="777"/>
        <v>0</v>
      </c>
      <c r="WC31" s="21"/>
      <c r="WD31" s="21">
        <f t="shared" si="777"/>
        <v>0</v>
      </c>
      <c r="WE31" s="21"/>
      <c r="WF31" s="21">
        <f t="shared" si="777"/>
        <v>0</v>
      </c>
      <c r="WG31" s="21"/>
      <c r="WH31" s="21">
        <f t="shared" si="777"/>
        <v>0</v>
      </c>
      <c r="WI31" s="21"/>
      <c r="WJ31" s="21">
        <f t="shared" si="777"/>
        <v>0</v>
      </c>
      <c r="WK31" s="21"/>
      <c r="WL31" s="21">
        <f t="shared" si="777"/>
        <v>0</v>
      </c>
      <c r="WM31" s="21"/>
      <c r="WN31" s="21">
        <f t="shared" si="778"/>
        <v>0</v>
      </c>
      <c r="WO31" s="21"/>
      <c r="WP31" s="21">
        <f t="shared" si="778"/>
        <v>0</v>
      </c>
      <c r="WQ31" s="21"/>
      <c r="WR31" s="21">
        <f t="shared" si="778"/>
        <v>0</v>
      </c>
      <c r="WS31" s="21"/>
      <c r="WT31" s="21">
        <f t="shared" si="778"/>
        <v>0</v>
      </c>
      <c r="WU31" s="21"/>
      <c r="WV31" s="21">
        <f t="shared" si="778"/>
        <v>0</v>
      </c>
      <c r="WW31" s="21"/>
      <c r="WX31" s="21">
        <f t="shared" si="778"/>
        <v>0</v>
      </c>
      <c r="WY31" s="21"/>
      <c r="WZ31" s="21">
        <f t="shared" si="778"/>
        <v>0</v>
      </c>
      <c r="XA31" s="21"/>
      <c r="XB31" s="21">
        <f t="shared" si="778"/>
        <v>0</v>
      </c>
      <c r="XC31" s="21"/>
      <c r="XD31" s="21">
        <f t="shared" si="779"/>
        <v>0</v>
      </c>
      <c r="XE31" s="21"/>
      <c r="XF31" s="21">
        <f t="shared" si="779"/>
        <v>0</v>
      </c>
      <c r="XG31" s="21"/>
      <c r="XH31" s="21">
        <f t="shared" si="779"/>
        <v>0</v>
      </c>
      <c r="XI31" s="21"/>
      <c r="XJ31" s="21">
        <f t="shared" si="779"/>
        <v>0</v>
      </c>
      <c r="XK31" s="21"/>
      <c r="XL31" s="21">
        <f t="shared" si="779"/>
        <v>0</v>
      </c>
      <c r="XM31" s="21"/>
      <c r="XN31" s="21">
        <f t="shared" si="779"/>
        <v>0</v>
      </c>
      <c r="XO31" s="21"/>
      <c r="XP31" s="21">
        <f t="shared" si="779"/>
        <v>0</v>
      </c>
      <c r="XQ31" s="21"/>
      <c r="XR31" s="21">
        <f t="shared" si="779"/>
        <v>0</v>
      </c>
      <c r="XS31" s="21"/>
      <c r="XT31" s="21">
        <f t="shared" si="841"/>
        <v>0</v>
      </c>
      <c r="XU31" s="21"/>
      <c r="XV31" s="21">
        <f t="shared" si="841"/>
        <v>0</v>
      </c>
      <c r="XW31" s="21"/>
      <c r="XX31" s="21">
        <f t="shared" si="841"/>
        <v>0</v>
      </c>
      <c r="XY31" s="21"/>
      <c r="XZ31" s="21">
        <f t="shared" si="841"/>
        <v>0</v>
      </c>
      <c r="YA31" s="21"/>
      <c r="YB31" s="21">
        <f t="shared" si="780"/>
        <v>0</v>
      </c>
      <c r="YC31" s="21"/>
      <c r="YD31" s="21">
        <f t="shared" si="781"/>
        <v>0</v>
      </c>
      <c r="YE31" s="21"/>
      <c r="YF31" s="21">
        <f t="shared" si="782"/>
        <v>0</v>
      </c>
      <c r="YG31" s="21"/>
      <c r="YH31" s="21">
        <f t="shared" si="783"/>
        <v>0</v>
      </c>
      <c r="YI31" s="21"/>
      <c r="YJ31" s="21">
        <f t="shared" si="784"/>
        <v>0</v>
      </c>
      <c r="YK31" s="21"/>
      <c r="YL31" s="21">
        <f t="shared" si="785"/>
        <v>0</v>
      </c>
      <c r="YM31" s="21"/>
      <c r="YN31" s="21">
        <f t="shared" si="786"/>
        <v>0</v>
      </c>
      <c r="YO31" s="21"/>
      <c r="YP31" s="21">
        <f t="shared" si="787"/>
        <v>0</v>
      </c>
      <c r="YQ31" s="21"/>
      <c r="YR31" s="21">
        <f t="shared" si="788"/>
        <v>0</v>
      </c>
      <c r="YS31" s="21"/>
      <c r="YT31" s="21">
        <f t="shared" si="789"/>
        <v>0</v>
      </c>
      <c r="YU31" s="21"/>
      <c r="YV31" s="21">
        <f t="shared" si="790"/>
        <v>0</v>
      </c>
      <c r="YW31" s="21"/>
      <c r="YX31" s="21">
        <f t="shared" si="791"/>
        <v>0</v>
      </c>
      <c r="YY31" s="21"/>
      <c r="YZ31" s="21">
        <f t="shared" si="776"/>
        <v>0</v>
      </c>
      <c r="ZA31" s="21"/>
      <c r="ZB31" s="21">
        <f t="shared" si="792"/>
        <v>0</v>
      </c>
      <c r="ZC31" s="21"/>
      <c r="ZD31" s="21">
        <f t="shared" si="793"/>
        <v>0</v>
      </c>
      <c r="ZE31" s="21"/>
      <c r="ZF31" s="21">
        <f t="shared" si="794"/>
        <v>0</v>
      </c>
      <c r="ZG31" s="21"/>
      <c r="ZH31" s="21">
        <f t="shared" si="795"/>
        <v>0</v>
      </c>
      <c r="ZI31" s="21"/>
      <c r="ZJ31" s="21">
        <f t="shared" si="796"/>
        <v>0</v>
      </c>
      <c r="ZK31" s="21"/>
      <c r="ZL31" s="21">
        <f t="shared" si="797"/>
        <v>0</v>
      </c>
      <c r="ZM31" s="21"/>
      <c r="ZN31" s="21">
        <f t="shared" si="798"/>
        <v>0</v>
      </c>
      <c r="ZO31" s="21"/>
      <c r="ZP31" s="21">
        <f t="shared" si="799"/>
        <v>0</v>
      </c>
      <c r="ZQ31" s="21"/>
      <c r="ZR31" s="21">
        <f t="shared" si="800"/>
        <v>0</v>
      </c>
      <c r="ZS31" s="21"/>
      <c r="ZT31" s="21">
        <f t="shared" si="776"/>
        <v>0</v>
      </c>
      <c r="ZU31" s="21"/>
      <c r="ZV31" s="21">
        <f t="shared" si="801"/>
        <v>0</v>
      </c>
      <c r="ZW31" s="21"/>
      <c r="ZX31" s="21">
        <f t="shared" si="802"/>
        <v>0</v>
      </c>
      <c r="ZY31" s="21"/>
      <c r="ZZ31" s="21">
        <f t="shared" si="802"/>
        <v>0</v>
      </c>
      <c r="AAA31" s="21"/>
      <c r="AAB31" s="21">
        <f t="shared" si="803"/>
        <v>0</v>
      </c>
      <c r="AAC31" s="21"/>
      <c r="AAD31" s="21">
        <f t="shared" si="803"/>
        <v>0</v>
      </c>
      <c r="AAE31" s="21"/>
      <c r="AAF31" s="21">
        <f t="shared" si="804"/>
        <v>0</v>
      </c>
      <c r="AAG31" s="21"/>
      <c r="AAH31" s="21">
        <f t="shared" si="804"/>
        <v>0</v>
      </c>
      <c r="AAI31" s="21"/>
      <c r="AAJ31" s="21">
        <f t="shared" si="805"/>
        <v>0</v>
      </c>
      <c r="AAK31" s="21"/>
      <c r="AAL31" s="21">
        <f t="shared" si="805"/>
        <v>0</v>
      </c>
      <c r="AAM31" s="21"/>
      <c r="AAN31" s="21">
        <f t="shared" si="806"/>
        <v>0</v>
      </c>
      <c r="AAO31" s="21"/>
      <c r="AAP31" s="21">
        <f t="shared" si="806"/>
        <v>0</v>
      </c>
      <c r="AAQ31" s="21"/>
      <c r="AAR31" s="21">
        <f t="shared" si="807"/>
        <v>0</v>
      </c>
      <c r="AAS31" s="21"/>
      <c r="AAT31" s="21">
        <f t="shared" si="807"/>
        <v>0</v>
      </c>
      <c r="AAU31" s="21"/>
      <c r="AAV31" s="21">
        <f t="shared" si="808"/>
        <v>0</v>
      </c>
      <c r="AAW31" s="21"/>
      <c r="AAX31" s="21">
        <f t="shared" si="808"/>
        <v>0</v>
      </c>
      <c r="AAY31" s="21"/>
      <c r="AAZ31" s="21">
        <f t="shared" si="809"/>
        <v>0</v>
      </c>
      <c r="ABA31" s="21"/>
      <c r="ABB31" s="21">
        <f t="shared" si="809"/>
        <v>0</v>
      </c>
      <c r="ABC31" s="21"/>
      <c r="ABD31" s="21">
        <f t="shared" si="810"/>
        <v>0</v>
      </c>
      <c r="ABE31" s="21"/>
      <c r="ABF31" s="21">
        <f t="shared" si="810"/>
        <v>0</v>
      </c>
      <c r="ABG31" s="21"/>
      <c r="ABH31" s="21">
        <f t="shared" si="811"/>
        <v>0</v>
      </c>
      <c r="ABI31" s="21"/>
      <c r="ABJ31" s="21">
        <f t="shared" si="811"/>
        <v>0</v>
      </c>
      <c r="ABK31" s="21"/>
      <c r="ABL31" s="21">
        <f t="shared" si="812"/>
        <v>0</v>
      </c>
      <c r="ABM31" s="21"/>
      <c r="ABN31" s="21">
        <f t="shared" si="812"/>
        <v>0</v>
      </c>
      <c r="ABO31" s="21"/>
      <c r="ABP31" s="21">
        <f t="shared" si="813"/>
        <v>0</v>
      </c>
      <c r="ABQ31" s="21"/>
      <c r="ABR31" s="21">
        <f t="shared" si="813"/>
        <v>0</v>
      </c>
      <c r="ABS31" s="21"/>
      <c r="ABT31" s="21">
        <f t="shared" si="814"/>
        <v>0</v>
      </c>
      <c r="ABU31" s="21"/>
      <c r="ABV31" s="21">
        <f t="shared" si="814"/>
        <v>0</v>
      </c>
      <c r="ABW31" s="21"/>
      <c r="ABX31" s="21">
        <f t="shared" si="815"/>
        <v>0</v>
      </c>
      <c r="ABY31" s="21"/>
      <c r="ABZ31" s="21">
        <f t="shared" si="815"/>
        <v>0</v>
      </c>
      <c r="ACA31" s="21"/>
      <c r="ACB31" s="21">
        <f t="shared" si="816"/>
        <v>0</v>
      </c>
      <c r="ACC31" s="21"/>
      <c r="ACD31" s="21">
        <f t="shared" si="816"/>
        <v>0</v>
      </c>
      <c r="ACE31" s="21"/>
      <c r="ACF31" s="21">
        <f t="shared" si="817"/>
        <v>0</v>
      </c>
      <c r="ACG31" s="21"/>
      <c r="ACH31" s="21">
        <f t="shared" si="817"/>
        <v>0</v>
      </c>
      <c r="ACI31" s="21"/>
      <c r="ACJ31" s="21">
        <f t="shared" si="818"/>
        <v>0</v>
      </c>
      <c r="ACK31" s="21"/>
      <c r="ACL31" s="21">
        <f t="shared" si="818"/>
        <v>0</v>
      </c>
      <c r="ACM31" s="21"/>
      <c r="ACN31" s="21">
        <f t="shared" si="819"/>
        <v>0</v>
      </c>
      <c r="ACO31" s="21"/>
      <c r="ACP31" s="21">
        <f t="shared" si="819"/>
        <v>0</v>
      </c>
      <c r="ACQ31" s="21"/>
      <c r="ACR31" s="21">
        <f t="shared" si="820"/>
        <v>0</v>
      </c>
      <c r="ACS31" s="21"/>
      <c r="ACT31" s="21">
        <f t="shared" si="820"/>
        <v>0</v>
      </c>
      <c r="ACU31" s="21"/>
      <c r="ACV31" s="21">
        <f t="shared" si="821"/>
        <v>0</v>
      </c>
      <c r="ACW31" s="21"/>
      <c r="ACX31" s="21">
        <f t="shared" si="821"/>
        <v>0</v>
      </c>
      <c r="ACY31" s="21"/>
      <c r="ACZ31" s="21">
        <f t="shared" si="822"/>
        <v>0</v>
      </c>
      <c r="ADA31" s="21"/>
      <c r="ADB31" s="21">
        <f t="shared" si="822"/>
        <v>0</v>
      </c>
      <c r="ADC31" s="21"/>
      <c r="ADD31" s="21">
        <f t="shared" si="823"/>
        <v>0</v>
      </c>
      <c r="ADE31" s="21"/>
      <c r="ADF31" s="21">
        <f t="shared" si="823"/>
        <v>0</v>
      </c>
      <c r="ADG31" s="21"/>
      <c r="ADH31" s="21">
        <f t="shared" si="824"/>
        <v>0</v>
      </c>
      <c r="ADI31" s="21"/>
      <c r="ADJ31" s="21">
        <f t="shared" si="824"/>
        <v>0</v>
      </c>
      <c r="ADK31" s="21"/>
      <c r="ADL31" s="21">
        <f t="shared" si="825"/>
        <v>0</v>
      </c>
      <c r="ADM31" s="21"/>
      <c r="ADN31" s="21">
        <f t="shared" si="825"/>
        <v>0</v>
      </c>
      <c r="ADO31" s="21"/>
      <c r="ADP31" s="21">
        <f t="shared" si="825"/>
        <v>0</v>
      </c>
      <c r="ADQ31" s="21"/>
      <c r="ADR31" s="21">
        <f t="shared" si="825"/>
        <v>0</v>
      </c>
      <c r="ADS31" s="21"/>
      <c r="ADT31" s="21">
        <f t="shared" si="825"/>
        <v>0</v>
      </c>
      <c r="ADU31" s="21"/>
      <c r="ADV31" s="21">
        <f t="shared" si="826"/>
        <v>0</v>
      </c>
      <c r="ADW31" s="21"/>
      <c r="ADX31" s="21">
        <f t="shared" si="826"/>
        <v>0</v>
      </c>
      <c r="ADY31" s="21"/>
      <c r="ADZ31" s="21">
        <f t="shared" si="826"/>
        <v>0</v>
      </c>
      <c r="AEA31" s="21"/>
      <c r="AEB31" s="21">
        <f t="shared" si="826"/>
        <v>0</v>
      </c>
      <c r="AEC31" s="21"/>
      <c r="AED31" s="21">
        <f t="shared" si="827"/>
        <v>0</v>
      </c>
      <c r="AEE31" s="21"/>
      <c r="AEF31" s="21">
        <f t="shared" si="827"/>
        <v>0</v>
      </c>
      <c r="AEG31" s="21"/>
      <c r="AEH31" s="21">
        <f t="shared" si="827"/>
        <v>0</v>
      </c>
      <c r="AEI31" s="21"/>
      <c r="AEJ31" s="21">
        <f t="shared" si="827"/>
        <v>0</v>
      </c>
      <c r="AEK31" s="21"/>
      <c r="AEL31" s="21">
        <f t="shared" si="827"/>
        <v>0</v>
      </c>
      <c r="AEM31" s="21"/>
      <c r="AEN31" s="21">
        <f t="shared" si="828"/>
        <v>0</v>
      </c>
      <c r="AEO31" s="21"/>
      <c r="AEP31" s="21">
        <f t="shared" si="828"/>
        <v>0</v>
      </c>
      <c r="AEQ31" s="21"/>
      <c r="AER31" s="21">
        <f t="shared" si="828"/>
        <v>0</v>
      </c>
      <c r="AES31" s="21"/>
      <c r="AET31" s="21">
        <f t="shared" si="828"/>
        <v>0</v>
      </c>
      <c r="AEU31" s="21"/>
      <c r="AEV31" s="21">
        <f t="shared" si="829"/>
        <v>0</v>
      </c>
      <c r="AEW31" s="21"/>
      <c r="AEX31" s="21">
        <f t="shared" si="829"/>
        <v>0</v>
      </c>
      <c r="AEY31" s="21"/>
      <c r="AEZ31" s="21">
        <f t="shared" si="829"/>
        <v>0</v>
      </c>
      <c r="AFA31" s="21"/>
      <c r="AFB31" s="21">
        <f t="shared" si="829"/>
        <v>0</v>
      </c>
      <c r="AFC31" s="21"/>
      <c r="AFD31" s="21">
        <f t="shared" si="829"/>
        <v>0</v>
      </c>
      <c r="AFE31" s="21"/>
      <c r="AFF31" s="21">
        <f t="shared" si="830"/>
        <v>0</v>
      </c>
      <c r="AFG31" s="21"/>
      <c r="AFH31" s="21">
        <f t="shared" si="830"/>
        <v>0</v>
      </c>
      <c r="AFI31" s="21"/>
      <c r="AFJ31" s="21">
        <f t="shared" si="830"/>
        <v>0</v>
      </c>
      <c r="AFK31" s="21"/>
      <c r="AFL31" s="21">
        <f t="shared" si="830"/>
        <v>0</v>
      </c>
      <c r="AFM31" s="21"/>
      <c r="AFN31" s="21">
        <f t="shared" si="831"/>
        <v>0</v>
      </c>
      <c r="AFO31" s="21"/>
      <c r="AFP31" s="21">
        <f t="shared" si="831"/>
        <v>0</v>
      </c>
      <c r="AFQ31" s="21"/>
      <c r="AFR31" s="21">
        <f t="shared" si="831"/>
        <v>0</v>
      </c>
      <c r="AFS31" s="21"/>
      <c r="AFT31" s="21">
        <f t="shared" si="831"/>
        <v>0</v>
      </c>
      <c r="AFU31" s="21"/>
      <c r="AFV31" s="21">
        <f t="shared" si="831"/>
        <v>0</v>
      </c>
      <c r="AFW31" s="21"/>
      <c r="AFX31" s="21">
        <f t="shared" si="832"/>
        <v>0</v>
      </c>
      <c r="AFY31" s="21"/>
      <c r="AFZ31" s="21">
        <f t="shared" si="832"/>
        <v>0</v>
      </c>
      <c r="AGA31" s="21"/>
      <c r="AGB31" s="21">
        <f t="shared" si="832"/>
        <v>0</v>
      </c>
      <c r="AGC31" s="21"/>
      <c r="AGD31" s="21">
        <f t="shared" si="832"/>
        <v>0</v>
      </c>
      <c r="AGE31" s="21"/>
      <c r="AGF31" s="21">
        <f t="shared" si="833"/>
        <v>0</v>
      </c>
      <c r="AGG31" s="21"/>
      <c r="AGH31" s="21">
        <f t="shared" si="833"/>
        <v>0</v>
      </c>
      <c r="AGI31" s="21"/>
      <c r="AGJ31" s="21">
        <f t="shared" si="833"/>
        <v>0</v>
      </c>
      <c r="AGK31" s="21"/>
      <c r="AGL31" s="21">
        <f t="shared" si="833"/>
        <v>0</v>
      </c>
      <c r="AGM31" s="21"/>
      <c r="AGN31" s="21">
        <f t="shared" si="833"/>
        <v>0</v>
      </c>
      <c r="AGO31" s="21"/>
      <c r="AGP31" s="21">
        <f t="shared" si="834"/>
        <v>0</v>
      </c>
      <c r="AGQ31" s="21"/>
      <c r="AGR31" s="21">
        <f t="shared" si="834"/>
        <v>0</v>
      </c>
      <c r="AGS31" s="21"/>
      <c r="AGT31" s="21">
        <f t="shared" si="834"/>
        <v>0</v>
      </c>
      <c r="AGU31" s="21"/>
      <c r="AGV31" s="21">
        <f t="shared" si="834"/>
        <v>0</v>
      </c>
      <c r="AGW31" s="21"/>
      <c r="AGX31" s="21">
        <f t="shared" si="835"/>
        <v>0</v>
      </c>
      <c r="AGY31" s="21"/>
      <c r="AGZ31" s="21">
        <f t="shared" si="835"/>
        <v>0</v>
      </c>
      <c r="AHA31" s="21"/>
      <c r="AHB31" s="21">
        <f t="shared" si="835"/>
        <v>0</v>
      </c>
      <c r="AHC31" s="21"/>
      <c r="AHD31" s="21">
        <f t="shared" si="835"/>
        <v>0</v>
      </c>
      <c r="AHE31" s="21"/>
      <c r="AHF31" s="21">
        <f t="shared" si="835"/>
        <v>0</v>
      </c>
      <c r="AHG31" s="21"/>
      <c r="AHH31" s="21">
        <f t="shared" si="836"/>
        <v>0</v>
      </c>
      <c r="AHI31" s="21"/>
      <c r="AHJ31" s="21">
        <f t="shared" si="836"/>
        <v>0</v>
      </c>
      <c r="AHK31" s="21"/>
      <c r="AHL31" s="21">
        <f t="shared" si="836"/>
        <v>0</v>
      </c>
      <c r="AHM31" s="21"/>
      <c r="AHN31" s="21">
        <f t="shared" si="836"/>
        <v>0</v>
      </c>
      <c r="AHO31" s="21"/>
      <c r="AHP31" s="21">
        <f t="shared" si="837"/>
        <v>0</v>
      </c>
      <c r="AHQ31" s="21"/>
      <c r="AHR31" s="21">
        <f t="shared" si="837"/>
        <v>0</v>
      </c>
      <c r="AHS31" s="21"/>
      <c r="AHT31" s="21">
        <f t="shared" si="837"/>
        <v>0</v>
      </c>
      <c r="AHU31" s="21"/>
      <c r="AHV31" s="21">
        <f t="shared" si="837"/>
        <v>0</v>
      </c>
      <c r="AHW31" s="21"/>
      <c r="AHX31" s="21">
        <f t="shared" si="837"/>
        <v>0</v>
      </c>
      <c r="AHY31" s="21"/>
      <c r="AHZ31" s="21">
        <f t="shared" si="838"/>
        <v>0</v>
      </c>
      <c r="AIA31" s="21"/>
      <c r="AIB31" s="21">
        <f t="shared" si="838"/>
        <v>0</v>
      </c>
      <c r="AIC31" s="21"/>
      <c r="AID31" s="21">
        <f t="shared" si="838"/>
        <v>0</v>
      </c>
      <c r="AIE31" s="21"/>
      <c r="AIF31" s="21">
        <f t="shared" si="838"/>
        <v>0</v>
      </c>
      <c r="AIG31" s="21"/>
      <c r="AIH31" s="21">
        <f t="shared" si="839"/>
        <v>0</v>
      </c>
      <c r="AII31" s="21"/>
      <c r="AIJ31" s="21">
        <f t="shared" si="839"/>
        <v>0</v>
      </c>
      <c r="AIK31" s="21"/>
      <c r="AIL31" s="21">
        <f t="shared" si="839"/>
        <v>0</v>
      </c>
      <c r="AIM31" s="21"/>
      <c r="AIN31" s="21">
        <f t="shared" si="839"/>
        <v>0</v>
      </c>
      <c r="AIO31" s="21"/>
      <c r="AIP31" s="21">
        <f t="shared" si="839"/>
        <v>0</v>
      </c>
      <c r="AIQ31" s="21"/>
      <c r="AIR31" s="21">
        <f t="shared" si="840"/>
        <v>0</v>
      </c>
      <c r="AIS31" s="21"/>
      <c r="AIT31" s="21">
        <f t="shared" si="840"/>
        <v>0</v>
      </c>
      <c r="AIU31" s="21"/>
      <c r="AIV31" s="21">
        <f t="shared" si="840"/>
        <v>0</v>
      </c>
      <c r="AIW31" s="21"/>
      <c r="AIX31" s="21">
        <f t="shared" si="840"/>
        <v>0</v>
      </c>
      <c r="AIY31" s="21"/>
      <c r="AIZ31" s="21">
        <f t="shared" si="776"/>
        <v>0</v>
      </c>
      <c r="AJA31" s="21"/>
    </row>
    <row r="32" spans="2:937" ht="15" x14ac:dyDescent="0.25">
      <c r="B32" s="31">
        <v>27</v>
      </c>
      <c r="C32" s="192" t="s">
        <v>209</v>
      </c>
      <c r="D32" s="67" t="s">
        <v>84</v>
      </c>
      <c r="E32" s="194" t="s">
        <v>404</v>
      </c>
      <c r="F32" s="194" t="str">
        <f>_xlfn.XLOOKUP(D32,'WTG PH-III'!$D$5:$D$198,'WTG PH-III'!$B$5:$B$198,0,0,1)</f>
        <v>PSS-12</v>
      </c>
      <c r="G32" s="22" t="s">
        <v>537</v>
      </c>
      <c r="H32" s="22" t="s">
        <v>544</v>
      </c>
      <c r="I32" s="61">
        <v>9</v>
      </c>
      <c r="J32" s="21">
        <v>253</v>
      </c>
      <c r="K32" s="21">
        <f t="shared" si="517"/>
        <v>253.00000000000006</v>
      </c>
      <c r="L32" s="21">
        <f t="shared" si="518"/>
        <v>253</v>
      </c>
      <c r="M32" s="21">
        <f t="shared" si="519"/>
        <v>0</v>
      </c>
      <c r="N32" s="95">
        <f>VLOOKUP(D32,'WTG PH-III'!$D$5:$U$198,17,0)</f>
        <v>45759</v>
      </c>
      <c r="O32" s="95">
        <f>VLOOKUP(D32,'WTG PH-III'!$D$5:$U$198,18,0)</f>
        <v>45768</v>
      </c>
      <c r="P32" s="21">
        <f t="shared" si="520"/>
        <v>0</v>
      </c>
      <c r="Q32" s="21"/>
      <c r="R32" s="21">
        <f t="shared" si="521"/>
        <v>0</v>
      </c>
      <c r="S32" s="21"/>
      <c r="T32" s="21">
        <f t="shared" si="522"/>
        <v>0</v>
      </c>
      <c r="U32" s="21"/>
      <c r="V32" s="21">
        <f t="shared" si="523"/>
        <v>0</v>
      </c>
      <c r="W32" s="21"/>
      <c r="X32" s="21">
        <f t="shared" si="524"/>
        <v>0</v>
      </c>
      <c r="Y32" s="21"/>
      <c r="Z32" s="21">
        <f t="shared" si="525"/>
        <v>0</v>
      </c>
      <c r="AA32" s="21"/>
      <c r="AB32" s="21">
        <f t="shared" si="526"/>
        <v>0</v>
      </c>
      <c r="AC32" s="21"/>
      <c r="AD32" s="21">
        <f t="shared" si="527"/>
        <v>0</v>
      </c>
      <c r="AE32" s="21"/>
      <c r="AF32" s="21">
        <f t="shared" si="528"/>
        <v>0</v>
      </c>
      <c r="AG32" s="21"/>
      <c r="AH32" s="21">
        <f t="shared" si="529"/>
        <v>0</v>
      </c>
      <c r="AI32" s="21"/>
      <c r="AJ32" s="21">
        <f t="shared" si="530"/>
        <v>0</v>
      </c>
      <c r="AK32" s="21"/>
      <c r="AL32" s="21">
        <f t="shared" si="531"/>
        <v>0</v>
      </c>
      <c r="AM32" s="21"/>
      <c r="AN32" s="21">
        <f t="shared" si="532"/>
        <v>0</v>
      </c>
      <c r="AO32" s="21"/>
      <c r="AP32" s="21">
        <f t="shared" si="533"/>
        <v>0</v>
      </c>
      <c r="AQ32" s="21"/>
      <c r="AR32" s="21">
        <f t="shared" si="534"/>
        <v>0</v>
      </c>
      <c r="AS32" s="21"/>
      <c r="AT32" s="21">
        <f t="shared" si="535"/>
        <v>0</v>
      </c>
      <c r="AU32" s="21"/>
      <c r="AV32" s="21">
        <f t="shared" si="536"/>
        <v>0</v>
      </c>
      <c r="AW32" s="21"/>
      <c r="AX32" s="21">
        <f t="shared" si="537"/>
        <v>0</v>
      </c>
      <c r="AY32" s="21"/>
      <c r="AZ32" s="21">
        <f t="shared" si="538"/>
        <v>0</v>
      </c>
      <c r="BA32" s="21"/>
      <c r="BB32" s="21">
        <f t="shared" si="539"/>
        <v>0</v>
      </c>
      <c r="BC32" s="21"/>
      <c r="BD32" s="21">
        <f t="shared" si="540"/>
        <v>0</v>
      </c>
      <c r="BE32" s="21"/>
      <c r="BF32" s="21">
        <f t="shared" si="541"/>
        <v>0</v>
      </c>
      <c r="BG32" s="21"/>
      <c r="BH32" s="21">
        <f t="shared" si="542"/>
        <v>0</v>
      </c>
      <c r="BI32" s="21"/>
      <c r="BJ32" s="21">
        <f t="shared" si="543"/>
        <v>0</v>
      </c>
      <c r="BK32" s="21"/>
      <c r="BL32" s="21">
        <f t="shared" si="544"/>
        <v>0</v>
      </c>
      <c r="BM32" s="21"/>
      <c r="BN32" s="21">
        <f t="shared" si="545"/>
        <v>0</v>
      </c>
      <c r="BO32" s="21"/>
      <c r="BP32" s="21">
        <f t="shared" si="546"/>
        <v>0</v>
      </c>
      <c r="BQ32" s="21"/>
      <c r="BR32" s="21">
        <f t="shared" si="547"/>
        <v>0</v>
      </c>
      <c r="BS32" s="21"/>
      <c r="BT32" s="21">
        <f t="shared" si="548"/>
        <v>0</v>
      </c>
      <c r="BU32" s="21"/>
      <c r="BV32" s="21">
        <f t="shared" si="549"/>
        <v>0</v>
      </c>
      <c r="BW32" s="21"/>
      <c r="BX32" s="21">
        <f t="shared" si="550"/>
        <v>0</v>
      </c>
      <c r="BY32" s="21"/>
      <c r="BZ32" s="21">
        <f t="shared" si="551"/>
        <v>0</v>
      </c>
      <c r="CA32" s="21"/>
      <c r="CB32" s="21">
        <f t="shared" si="552"/>
        <v>0</v>
      </c>
      <c r="CC32" s="21"/>
      <c r="CD32" s="21">
        <f t="shared" si="553"/>
        <v>0</v>
      </c>
      <c r="CE32" s="21"/>
      <c r="CF32" s="21">
        <f t="shared" si="554"/>
        <v>0</v>
      </c>
      <c r="CG32" s="21"/>
      <c r="CH32" s="21">
        <f t="shared" si="555"/>
        <v>0</v>
      </c>
      <c r="CI32" s="21"/>
      <c r="CJ32" s="21">
        <f t="shared" si="556"/>
        <v>0</v>
      </c>
      <c r="CK32" s="21"/>
      <c r="CL32" s="21">
        <f t="shared" si="557"/>
        <v>0</v>
      </c>
      <c r="CM32" s="21"/>
      <c r="CN32" s="21">
        <f t="shared" si="558"/>
        <v>0</v>
      </c>
      <c r="CO32" s="21"/>
      <c r="CP32" s="21">
        <f t="shared" si="559"/>
        <v>0</v>
      </c>
      <c r="CQ32" s="21"/>
      <c r="CR32" s="21">
        <f t="shared" si="560"/>
        <v>0</v>
      </c>
      <c r="CS32" s="21"/>
      <c r="CT32" s="21">
        <f t="shared" si="561"/>
        <v>0</v>
      </c>
      <c r="CU32" s="21"/>
      <c r="CV32" s="21">
        <f t="shared" si="562"/>
        <v>0</v>
      </c>
      <c r="CW32" s="21"/>
      <c r="CX32" s="21">
        <f t="shared" si="563"/>
        <v>0</v>
      </c>
      <c r="CY32" s="21"/>
      <c r="CZ32" s="21">
        <f t="shared" si="564"/>
        <v>0</v>
      </c>
      <c r="DA32" s="21"/>
      <c r="DB32" s="21">
        <f t="shared" si="565"/>
        <v>0</v>
      </c>
      <c r="DC32" s="21"/>
      <c r="DD32" s="21">
        <f t="shared" si="566"/>
        <v>0</v>
      </c>
      <c r="DE32" s="21"/>
      <c r="DF32" s="21">
        <f t="shared" si="567"/>
        <v>0</v>
      </c>
      <c r="DG32" s="21"/>
      <c r="DH32" s="21">
        <f t="shared" si="568"/>
        <v>0</v>
      </c>
      <c r="DI32" s="21"/>
      <c r="DJ32" s="21">
        <f t="shared" si="569"/>
        <v>0</v>
      </c>
      <c r="DK32" s="21"/>
      <c r="DL32" s="21">
        <f t="shared" si="570"/>
        <v>0</v>
      </c>
      <c r="DM32" s="21"/>
      <c r="DN32" s="21">
        <f t="shared" si="571"/>
        <v>0</v>
      </c>
      <c r="DO32" s="21"/>
      <c r="DP32" s="21">
        <f t="shared" si="572"/>
        <v>0</v>
      </c>
      <c r="DQ32" s="21"/>
      <c r="DR32" s="21">
        <f t="shared" si="573"/>
        <v>0</v>
      </c>
      <c r="DS32" s="21"/>
      <c r="DT32" s="21">
        <f t="shared" si="574"/>
        <v>0</v>
      </c>
      <c r="DU32" s="21"/>
      <c r="DV32" s="21">
        <f t="shared" si="575"/>
        <v>0</v>
      </c>
      <c r="DW32" s="21"/>
      <c r="DX32" s="21">
        <f t="shared" si="576"/>
        <v>0</v>
      </c>
      <c r="DY32" s="21"/>
      <c r="DZ32" s="21">
        <f t="shared" si="577"/>
        <v>0</v>
      </c>
      <c r="EA32" s="21"/>
      <c r="EB32" s="21">
        <f t="shared" si="578"/>
        <v>0</v>
      </c>
      <c r="EC32" s="21"/>
      <c r="ED32" s="21">
        <f t="shared" si="579"/>
        <v>0</v>
      </c>
      <c r="EE32" s="21"/>
      <c r="EF32" s="21">
        <f t="shared" si="580"/>
        <v>0</v>
      </c>
      <c r="EG32" s="21"/>
      <c r="EH32" s="21">
        <f t="shared" si="581"/>
        <v>0</v>
      </c>
      <c r="EI32" s="21"/>
      <c r="EJ32" s="21">
        <f t="shared" si="582"/>
        <v>0</v>
      </c>
      <c r="EK32" s="21"/>
      <c r="EL32" s="21">
        <f t="shared" si="583"/>
        <v>0</v>
      </c>
      <c r="EM32" s="21"/>
      <c r="EN32" s="21">
        <f t="shared" si="584"/>
        <v>0</v>
      </c>
      <c r="EO32" s="21"/>
      <c r="EP32" s="21">
        <f t="shared" si="585"/>
        <v>0</v>
      </c>
      <c r="EQ32" s="21"/>
      <c r="ER32" s="21">
        <f t="shared" si="586"/>
        <v>0</v>
      </c>
      <c r="ES32" s="21"/>
      <c r="ET32" s="21">
        <f t="shared" si="587"/>
        <v>0</v>
      </c>
      <c r="EU32" s="21"/>
      <c r="EV32" s="21">
        <f t="shared" si="588"/>
        <v>0</v>
      </c>
      <c r="EW32" s="21"/>
      <c r="EX32" s="21">
        <f t="shared" si="589"/>
        <v>0</v>
      </c>
      <c r="EY32" s="21"/>
      <c r="EZ32" s="21">
        <f t="shared" si="590"/>
        <v>0</v>
      </c>
      <c r="FA32" s="21"/>
      <c r="FB32" s="21">
        <f t="shared" si="591"/>
        <v>0</v>
      </c>
      <c r="FC32" s="21"/>
      <c r="FD32" s="21">
        <f t="shared" si="592"/>
        <v>0</v>
      </c>
      <c r="FE32" s="21"/>
      <c r="FF32" s="21">
        <f t="shared" si="593"/>
        <v>0</v>
      </c>
      <c r="FG32" s="21"/>
      <c r="FH32" s="21">
        <f t="shared" si="594"/>
        <v>0</v>
      </c>
      <c r="FI32" s="21"/>
      <c r="FJ32" s="21">
        <f t="shared" si="595"/>
        <v>0</v>
      </c>
      <c r="FK32" s="21"/>
      <c r="FL32" s="21">
        <f t="shared" si="596"/>
        <v>0</v>
      </c>
      <c r="FM32" s="21"/>
      <c r="FN32" s="21">
        <f t="shared" si="597"/>
        <v>0</v>
      </c>
      <c r="FO32" s="21"/>
      <c r="FP32" s="21">
        <f t="shared" si="598"/>
        <v>0</v>
      </c>
      <c r="FQ32" s="21"/>
      <c r="FR32" s="21">
        <f t="shared" si="599"/>
        <v>0</v>
      </c>
      <c r="FS32" s="21"/>
      <c r="FT32" s="21">
        <f t="shared" si="600"/>
        <v>0</v>
      </c>
      <c r="FU32" s="21"/>
      <c r="FV32" s="21">
        <f t="shared" si="601"/>
        <v>0</v>
      </c>
      <c r="FW32" s="21"/>
      <c r="FX32" s="21">
        <f t="shared" si="602"/>
        <v>0</v>
      </c>
      <c r="FY32" s="21"/>
      <c r="FZ32" s="21">
        <f t="shared" si="603"/>
        <v>0</v>
      </c>
      <c r="GA32" s="21"/>
      <c r="GB32" s="21">
        <f t="shared" si="604"/>
        <v>0</v>
      </c>
      <c r="GC32" s="21"/>
      <c r="GD32" s="21">
        <f t="shared" si="605"/>
        <v>0</v>
      </c>
      <c r="GE32" s="21"/>
      <c r="GF32" s="21">
        <f t="shared" si="606"/>
        <v>0</v>
      </c>
      <c r="GG32" s="21"/>
      <c r="GH32" s="21">
        <f t="shared" si="607"/>
        <v>0</v>
      </c>
      <c r="GI32" s="21"/>
      <c r="GJ32" s="21">
        <f t="shared" si="608"/>
        <v>0</v>
      </c>
      <c r="GK32" s="21"/>
      <c r="GL32" s="21">
        <f t="shared" si="609"/>
        <v>0</v>
      </c>
      <c r="GM32" s="21"/>
      <c r="GN32" s="21">
        <f t="shared" si="610"/>
        <v>0</v>
      </c>
      <c r="GO32" s="21"/>
      <c r="GP32" s="21">
        <f t="shared" si="611"/>
        <v>0</v>
      </c>
      <c r="GQ32" s="21"/>
      <c r="GR32" s="21">
        <f t="shared" si="612"/>
        <v>0</v>
      </c>
      <c r="GS32" s="21"/>
      <c r="GT32" s="21">
        <f t="shared" si="613"/>
        <v>0</v>
      </c>
      <c r="GU32" s="21"/>
      <c r="GV32" s="21">
        <f t="shared" si="614"/>
        <v>0</v>
      </c>
      <c r="GW32" s="21"/>
      <c r="GX32" s="21">
        <f t="shared" si="615"/>
        <v>0</v>
      </c>
      <c r="GY32" s="21"/>
      <c r="GZ32" s="21">
        <f t="shared" si="616"/>
        <v>0</v>
      </c>
      <c r="HA32" s="21"/>
      <c r="HB32" s="21">
        <f t="shared" si="617"/>
        <v>0</v>
      </c>
      <c r="HC32" s="21"/>
      <c r="HD32" s="21">
        <f t="shared" si="618"/>
        <v>0</v>
      </c>
      <c r="HE32" s="21"/>
      <c r="HF32" s="21">
        <f t="shared" si="619"/>
        <v>0</v>
      </c>
      <c r="HG32" s="21"/>
      <c r="HH32" s="21">
        <f t="shared" si="620"/>
        <v>0</v>
      </c>
      <c r="HI32" s="21"/>
      <c r="HJ32" s="21">
        <f t="shared" si="621"/>
        <v>0</v>
      </c>
      <c r="HK32" s="21"/>
      <c r="HL32" s="21">
        <f t="shared" si="622"/>
        <v>0</v>
      </c>
      <c r="HM32" s="21"/>
      <c r="HN32" s="21">
        <f t="shared" si="623"/>
        <v>0</v>
      </c>
      <c r="HO32" s="21"/>
      <c r="HP32" s="21">
        <f t="shared" si="624"/>
        <v>0</v>
      </c>
      <c r="HQ32" s="21"/>
      <c r="HR32" s="21">
        <f t="shared" si="625"/>
        <v>0</v>
      </c>
      <c r="HS32" s="21"/>
      <c r="HT32" s="21">
        <f t="shared" si="626"/>
        <v>0</v>
      </c>
      <c r="HU32" s="21"/>
      <c r="HV32" s="21">
        <f t="shared" si="627"/>
        <v>0</v>
      </c>
      <c r="HW32" s="21"/>
      <c r="HX32" s="21">
        <f t="shared" si="628"/>
        <v>0</v>
      </c>
      <c r="HY32" s="21"/>
      <c r="HZ32" s="21">
        <f t="shared" si="629"/>
        <v>0</v>
      </c>
      <c r="IA32" s="21"/>
      <c r="IB32" s="21">
        <f t="shared" si="630"/>
        <v>0</v>
      </c>
      <c r="IC32" s="21"/>
      <c r="ID32" s="21">
        <f t="shared" si="631"/>
        <v>0</v>
      </c>
      <c r="IE32" s="21"/>
      <c r="IF32" s="21">
        <f t="shared" si="632"/>
        <v>0</v>
      </c>
      <c r="IG32" s="21"/>
      <c r="IH32" s="21">
        <f t="shared" si="633"/>
        <v>0</v>
      </c>
      <c r="II32" s="21"/>
      <c r="IJ32" s="21">
        <f t="shared" si="634"/>
        <v>0</v>
      </c>
      <c r="IK32" s="21"/>
      <c r="IL32" s="21">
        <f t="shared" si="635"/>
        <v>25.3</v>
      </c>
      <c r="IM32" s="21"/>
      <c r="IN32" s="21">
        <f t="shared" si="636"/>
        <v>25.3</v>
      </c>
      <c r="IO32" s="21"/>
      <c r="IP32" s="21">
        <f t="shared" si="637"/>
        <v>25.3</v>
      </c>
      <c r="IQ32" s="21"/>
      <c r="IR32" s="21">
        <f t="shared" si="638"/>
        <v>25.3</v>
      </c>
      <c r="IS32" s="21"/>
      <c r="IT32" s="21">
        <f t="shared" si="639"/>
        <v>25.3</v>
      </c>
      <c r="IU32" s="21"/>
      <c r="IV32" s="21">
        <f t="shared" si="640"/>
        <v>25.3</v>
      </c>
      <c r="IW32" s="21"/>
      <c r="IX32" s="21">
        <f t="shared" si="641"/>
        <v>25.3</v>
      </c>
      <c r="IY32" s="21"/>
      <c r="IZ32" s="21">
        <f t="shared" si="642"/>
        <v>25.3</v>
      </c>
      <c r="JA32" s="21"/>
      <c r="JB32" s="21">
        <f t="shared" si="643"/>
        <v>25.3</v>
      </c>
      <c r="JC32" s="21"/>
      <c r="JD32" s="21">
        <f t="shared" si="644"/>
        <v>25.3</v>
      </c>
      <c r="JE32" s="21"/>
      <c r="JF32" s="21">
        <f t="shared" si="645"/>
        <v>0</v>
      </c>
      <c r="JG32" s="21"/>
      <c r="JH32" s="21">
        <f t="shared" si="646"/>
        <v>0</v>
      </c>
      <c r="JI32" s="21"/>
      <c r="JJ32" s="21">
        <f t="shared" si="647"/>
        <v>0</v>
      </c>
      <c r="JK32" s="21"/>
      <c r="JL32" s="21">
        <f t="shared" si="648"/>
        <v>0</v>
      </c>
      <c r="JM32" s="21"/>
      <c r="JN32" s="21">
        <f t="shared" si="649"/>
        <v>0</v>
      </c>
      <c r="JO32" s="21"/>
      <c r="JP32" s="21">
        <f t="shared" si="650"/>
        <v>0</v>
      </c>
      <c r="JQ32" s="21"/>
      <c r="JR32" s="21">
        <f t="shared" si="651"/>
        <v>0</v>
      </c>
      <c r="JS32" s="21"/>
      <c r="JT32" s="21">
        <f t="shared" si="652"/>
        <v>0</v>
      </c>
      <c r="JU32" s="21"/>
      <c r="JV32" s="21">
        <f t="shared" si="653"/>
        <v>0</v>
      </c>
      <c r="JW32" s="21"/>
      <c r="JX32" s="21">
        <f t="shared" si="654"/>
        <v>0</v>
      </c>
      <c r="JY32" s="21"/>
      <c r="JZ32" s="21">
        <f t="shared" si="655"/>
        <v>0</v>
      </c>
      <c r="KA32" s="21"/>
      <c r="KB32" s="21">
        <f t="shared" si="656"/>
        <v>0</v>
      </c>
      <c r="KC32" s="21"/>
      <c r="KD32" s="21">
        <f t="shared" si="657"/>
        <v>0</v>
      </c>
      <c r="KE32" s="21"/>
      <c r="KF32" s="21">
        <f t="shared" si="658"/>
        <v>0</v>
      </c>
      <c r="KG32" s="21"/>
      <c r="KH32" s="21">
        <f t="shared" si="659"/>
        <v>0</v>
      </c>
      <c r="KI32" s="21"/>
      <c r="KJ32" s="21">
        <f t="shared" si="660"/>
        <v>0</v>
      </c>
      <c r="KK32" s="21"/>
      <c r="KL32" s="21">
        <f t="shared" si="661"/>
        <v>0</v>
      </c>
      <c r="KM32" s="21"/>
      <c r="KN32" s="21">
        <f t="shared" si="662"/>
        <v>0</v>
      </c>
      <c r="KO32" s="21"/>
      <c r="KP32" s="21">
        <f t="shared" si="663"/>
        <v>0</v>
      </c>
      <c r="KQ32" s="21"/>
      <c r="KR32" s="21">
        <f t="shared" si="664"/>
        <v>0</v>
      </c>
      <c r="KS32" s="21"/>
      <c r="KT32" s="21">
        <f t="shared" si="665"/>
        <v>0</v>
      </c>
      <c r="KU32" s="21"/>
      <c r="KV32" s="21">
        <f t="shared" si="666"/>
        <v>0</v>
      </c>
      <c r="KW32" s="21"/>
      <c r="KX32" s="21">
        <f t="shared" si="667"/>
        <v>0</v>
      </c>
      <c r="KY32" s="21"/>
      <c r="KZ32" s="21">
        <f t="shared" si="668"/>
        <v>0</v>
      </c>
      <c r="LA32" s="21"/>
      <c r="LB32" s="21">
        <f t="shared" si="669"/>
        <v>0</v>
      </c>
      <c r="LC32" s="21"/>
      <c r="LD32" s="21">
        <f t="shared" si="670"/>
        <v>0</v>
      </c>
      <c r="LE32" s="21"/>
      <c r="LF32" s="21">
        <f t="shared" si="671"/>
        <v>0</v>
      </c>
      <c r="LG32" s="21"/>
      <c r="LH32" s="21">
        <f t="shared" si="672"/>
        <v>0</v>
      </c>
      <c r="LI32" s="21"/>
      <c r="LJ32" s="21">
        <f t="shared" si="673"/>
        <v>0</v>
      </c>
      <c r="LK32" s="21"/>
      <c r="LL32" s="21">
        <f t="shared" si="674"/>
        <v>0</v>
      </c>
      <c r="LM32" s="21"/>
      <c r="LN32" s="21">
        <f t="shared" si="675"/>
        <v>0</v>
      </c>
      <c r="LO32" s="21"/>
      <c r="LP32" s="21">
        <f t="shared" si="676"/>
        <v>0</v>
      </c>
      <c r="LQ32" s="21"/>
      <c r="LR32" s="21">
        <f t="shared" si="677"/>
        <v>0</v>
      </c>
      <c r="LS32" s="21"/>
      <c r="LT32" s="21">
        <f t="shared" si="678"/>
        <v>0</v>
      </c>
      <c r="LU32" s="21"/>
      <c r="LV32" s="21">
        <f t="shared" si="679"/>
        <v>0</v>
      </c>
      <c r="LW32" s="21"/>
      <c r="LX32" s="21">
        <f t="shared" si="680"/>
        <v>0</v>
      </c>
      <c r="LY32" s="21"/>
      <c r="LZ32" s="21">
        <f t="shared" si="681"/>
        <v>0</v>
      </c>
      <c r="MA32" s="21"/>
      <c r="MB32" s="21">
        <f t="shared" si="682"/>
        <v>0</v>
      </c>
      <c r="MC32" s="21"/>
      <c r="MD32" s="21">
        <f t="shared" si="683"/>
        <v>0</v>
      </c>
      <c r="ME32" s="21"/>
      <c r="MF32" s="21">
        <f t="shared" si="684"/>
        <v>0</v>
      </c>
      <c r="MG32" s="21"/>
      <c r="MH32" s="21">
        <f t="shared" si="685"/>
        <v>0</v>
      </c>
      <c r="MI32" s="21"/>
      <c r="MJ32" s="21">
        <f t="shared" si="686"/>
        <v>0</v>
      </c>
      <c r="MK32" s="21"/>
      <c r="ML32" s="21">
        <f t="shared" si="687"/>
        <v>0</v>
      </c>
      <c r="MM32" s="21"/>
      <c r="MN32" s="21">
        <f t="shared" si="688"/>
        <v>0</v>
      </c>
      <c r="MO32" s="21"/>
      <c r="MP32" s="21">
        <f t="shared" si="689"/>
        <v>0</v>
      </c>
      <c r="MQ32" s="21"/>
      <c r="MR32" s="21">
        <f t="shared" si="690"/>
        <v>0</v>
      </c>
      <c r="MS32" s="21"/>
      <c r="MT32" s="21">
        <f t="shared" si="691"/>
        <v>0</v>
      </c>
      <c r="MU32" s="21"/>
      <c r="MV32" s="21">
        <f t="shared" si="692"/>
        <v>0</v>
      </c>
      <c r="MW32" s="21"/>
      <c r="MX32" s="21">
        <f t="shared" si="693"/>
        <v>0</v>
      </c>
      <c r="MY32" s="21"/>
      <c r="MZ32" s="21">
        <f t="shared" si="694"/>
        <v>0</v>
      </c>
      <c r="NA32" s="21"/>
      <c r="NB32" s="21">
        <f t="shared" si="695"/>
        <v>0</v>
      </c>
      <c r="NC32" s="21"/>
      <c r="ND32" s="21">
        <f t="shared" si="696"/>
        <v>0</v>
      </c>
      <c r="NE32" s="21"/>
      <c r="NF32" s="21">
        <f t="shared" si="697"/>
        <v>0</v>
      </c>
      <c r="NG32" s="21"/>
      <c r="NH32" s="21">
        <f t="shared" si="698"/>
        <v>0</v>
      </c>
      <c r="NI32" s="21"/>
      <c r="NJ32" s="21">
        <f t="shared" si="699"/>
        <v>0</v>
      </c>
      <c r="NK32" s="21"/>
      <c r="NL32" s="21">
        <f t="shared" si="700"/>
        <v>0</v>
      </c>
      <c r="NM32" s="21"/>
      <c r="NN32" s="21">
        <f t="shared" si="701"/>
        <v>0</v>
      </c>
      <c r="NO32" s="21"/>
      <c r="NP32" s="21">
        <f t="shared" si="702"/>
        <v>0</v>
      </c>
      <c r="NQ32" s="21"/>
      <c r="NR32" s="21">
        <f t="shared" si="703"/>
        <v>0</v>
      </c>
      <c r="NS32" s="21"/>
      <c r="NT32" s="21">
        <f t="shared" si="704"/>
        <v>0</v>
      </c>
      <c r="NU32" s="21"/>
      <c r="NV32" s="21">
        <f t="shared" si="705"/>
        <v>0</v>
      </c>
      <c r="NW32" s="21"/>
      <c r="NX32" s="21">
        <f t="shared" si="706"/>
        <v>0</v>
      </c>
      <c r="NY32" s="21"/>
      <c r="NZ32" s="21">
        <f t="shared" si="707"/>
        <v>0</v>
      </c>
      <c r="OA32" s="21"/>
      <c r="OB32" s="21">
        <f t="shared" si="708"/>
        <v>0</v>
      </c>
      <c r="OC32" s="21"/>
      <c r="OD32" s="21">
        <f t="shared" si="709"/>
        <v>0</v>
      </c>
      <c r="OE32" s="21"/>
      <c r="OF32" s="21">
        <f t="shared" si="710"/>
        <v>0</v>
      </c>
      <c r="OG32" s="21"/>
      <c r="OH32" s="21">
        <f t="shared" si="711"/>
        <v>0</v>
      </c>
      <c r="OI32" s="21"/>
      <c r="OJ32" s="21">
        <f t="shared" si="712"/>
        <v>0</v>
      </c>
      <c r="OK32" s="21"/>
      <c r="OL32" s="21">
        <f t="shared" si="713"/>
        <v>0</v>
      </c>
      <c r="OM32" s="21"/>
      <c r="ON32" s="21">
        <f t="shared" si="714"/>
        <v>0</v>
      </c>
      <c r="OO32" s="21"/>
      <c r="OP32" s="21">
        <f t="shared" si="714"/>
        <v>0</v>
      </c>
      <c r="OQ32" s="21"/>
      <c r="OR32" s="21">
        <f t="shared" si="714"/>
        <v>0</v>
      </c>
      <c r="OS32" s="21"/>
      <c r="OT32" s="21">
        <f t="shared" si="714"/>
        <v>0</v>
      </c>
      <c r="OU32" s="21"/>
      <c r="OV32" s="21">
        <f t="shared" si="714"/>
        <v>0</v>
      </c>
      <c r="OW32" s="21"/>
      <c r="OX32" s="21">
        <f t="shared" si="714"/>
        <v>0</v>
      </c>
      <c r="OY32" s="21"/>
      <c r="OZ32" s="21">
        <f t="shared" si="714"/>
        <v>0</v>
      </c>
      <c r="PA32" s="21"/>
      <c r="PB32" s="21">
        <f t="shared" si="715"/>
        <v>0</v>
      </c>
      <c r="PC32" s="21"/>
      <c r="PD32" s="21">
        <f t="shared" si="715"/>
        <v>0</v>
      </c>
      <c r="PE32" s="21"/>
      <c r="PF32" s="21">
        <f t="shared" si="715"/>
        <v>0</v>
      </c>
      <c r="PG32" s="21"/>
      <c r="PH32" s="21">
        <f t="shared" si="715"/>
        <v>0</v>
      </c>
      <c r="PI32" s="21"/>
      <c r="PJ32" s="21">
        <f t="shared" si="715"/>
        <v>0</v>
      </c>
      <c r="PK32" s="21"/>
      <c r="PL32" s="21">
        <f t="shared" si="715"/>
        <v>0</v>
      </c>
      <c r="PM32" s="21"/>
      <c r="PN32" s="21">
        <f t="shared" si="716"/>
        <v>0</v>
      </c>
      <c r="PO32" s="21"/>
      <c r="PP32" s="21">
        <f t="shared" si="716"/>
        <v>0</v>
      </c>
      <c r="PQ32" s="21"/>
      <c r="PR32" s="21">
        <f t="shared" si="716"/>
        <v>0</v>
      </c>
      <c r="PS32" s="21"/>
      <c r="PT32" s="21">
        <f t="shared" si="716"/>
        <v>0</v>
      </c>
      <c r="PU32" s="21"/>
      <c r="PV32" s="21">
        <f t="shared" si="716"/>
        <v>0</v>
      </c>
      <c r="PW32" s="21"/>
      <c r="PX32" s="21">
        <f t="shared" si="716"/>
        <v>0</v>
      </c>
      <c r="PY32" s="21"/>
      <c r="PZ32" s="21">
        <f t="shared" si="717"/>
        <v>0</v>
      </c>
      <c r="QA32" s="21"/>
      <c r="QB32" s="21">
        <f t="shared" si="717"/>
        <v>0</v>
      </c>
      <c r="QC32" s="21"/>
      <c r="QD32" s="21">
        <f t="shared" si="717"/>
        <v>0</v>
      </c>
      <c r="QE32" s="21"/>
      <c r="QF32" s="21">
        <f t="shared" si="717"/>
        <v>0</v>
      </c>
      <c r="QG32" s="21"/>
      <c r="QH32" s="21">
        <f t="shared" si="717"/>
        <v>0</v>
      </c>
      <c r="QI32" s="21"/>
      <c r="QJ32" s="21">
        <f t="shared" si="717"/>
        <v>0</v>
      </c>
      <c r="QK32" s="21"/>
      <c r="QL32" s="21">
        <f t="shared" si="718"/>
        <v>0</v>
      </c>
      <c r="QM32" s="21"/>
      <c r="QN32" s="21">
        <f t="shared" si="718"/>
        <v>0</v>
      </c>
      <c r="QO32" s="21"/>
      <c r="QP32" s="21">
        <f t="shared" si="718"/>
        <v>0</v>
      </c>
      <c r="QQ32" s="21"/>
      <c r="QR32" s="21">
        <f t="shared" si="718"/>
        <v>0</v>
      </c>
      <c r="QS32" s="21"/>
      <c r="QT32" s="21">
        <f t="shared" si="718"/>
        <v>0</v>
      </c>
      <c r="QU32" s="21"/>
      <c r="QV32" s="21">
        <f t="shared" si="718"/>
        <v>0</v>
      </c>
      <c r="QW32" s="21"/>
      <c r="QX32" s="21">
        <f t="shared" si="719"/>
        <v>0</v>
      </c>
      <c r="QY32" s="21"/>
      <c r="QZ32" s="21">
        <f t="shared" si="719"/>
        <v>0</v>
      </c>
      <c r="RA32" s="21"/>
      <c r="RB32" s="21">
        <f t="shared" si="719"/>
        <v>0</v>
      </c>
      <c r="RC32" s="21"/>
      <c r="RD32" s="21">
        <f t="shared" si="719"/>
        <v>0</v>
      </c>
      <c r="RE32" s="21"/>
      <c r="RF32" s="21">
        <f t="shared" si="719"/>
        <v>0</v>
      </c>
      <c r="RG32" s="21"/>
      <c r="RH32" s="21">
        <f t="shared" si="719"/>
        <v>0</v>
      </c>
      <c r="RI32" s="21"/>
      <c r="RJ32" s="21">
        <f t="shared" si="720"/>
        <v>0</v>
      </c>
      <c r="RK32" s="21"/>
      <c r="RL32" s="21">
        <f t="shared" si="721"/>
        <v>0</v>
      </c>
      <c r="RM32" s="21"/>
      <c r="RN32" s="21">
        <f t="shared" si="722"/>
        <v>0</v>
      </c>
      <c r="RO32" s="21"/>
      <c r="RP32" s="21">
        <f t="shared" si="723"/>
        <v>0</v>
      </c>
      <c r="RQ32" s="21"/>
      <c r="RR32" s="21">
        <f t="shared" si="724"/>
        <v>0</v>
      </c>
      <c r="RS32" s="21"/>
      <c r="RT32" s="21">
        <f t="shared" si="725"/>
        <v>0</v>
      </c>
      <c r="RU32" s="21"/>
      <c r="RV32" s="21">
        <f t="shared" si="726"/>
        <v>0</v>
      </c>
      <c r="RW32" s="21"/>
      <c r="RX32" s="21">
        <f t="shared" si="727"/>
        <v>0</v>
      </c>
      <c r="RY32" s="21"/>
      <c r="RZ32" s="21">
        <f t="shared" si="728"/>
        <v>0</v>
      </c>
      <c r="SA32" s="21"/>
      <c r="SB32" s="21">
        <f t="shared" si="729"/>
        <v>0</v>
      </c>
      <c r="SC32" s="21"/>
      <c r="SD32" s="21">
        <f t="shared" si="730"/>
        <v>0</v>
      </c>
      <c r="SE32" s="21"/>
      <c r="SF32" s="21">
        <f t="shared" si="731"/>
        <v>0</v>
      </c>
      <c r="SG32" s="21"/>
      <c r="SH32" s="21">
        <f t="shared" si="732"/>
        <v>0</v>
      </c>
      <c r="SI32" s="21"/>
      <c r="SJ32" s="21">
        <f t="shared" si="733"/>
        <v>0</v>
      </c>
      <c r="SK32" s="21"/>
      <c r="SL32" s="21">
        <f t="shared" si="734"/>
        <v>0</v>
      </c>
      <c r="SM32" s="21"/>
      <c r="SN32" s="21">
        <f t="shared" si="735"/>
        <v>0</v>
      </c>
      <c r="SO32" s="21"/>
      <c r="SP32" s="21">
        <f t="shared" si="736"/>
        <v>0</v>
      </c>
      <c r="SQ32" s="21"/>
      <c r="SR32" s="21">
        <f t="shared" si="737"/>
        <v>0</v>
      </c>
      <c r="SS32" s="21"/>
      <c r="ST32" s="21">
        <f t="shared" si="738"/>
        <v>0</v>
      </c>
      <c r="SU32" s="21"/>
      <c r="SV32" s="21">
        <f t="shared" si="739"/>
        <v>0</v>
      </c>
      <c r="SW32" s="21"/>
      <c r="SX32" s="21">
        <f t="shared" si="740"/>
        <v>0</v>
      </c>
      <c r="SY32" s="21"/>
      <c r="SZ32" s="21">
        <f t="shared" si="741"/>
        <v>0</v>
      </c>
      <c r="TA32" s="21"/>
      <c r="TB32" s="21">
        <f t="shared" si="742"/>
        <v>0</v>
      </c>
      <c r="TC32" s="21"/>
      <c r="TD32" s="21">
        <f t="shared" si="743"/>
        <v>0</v>
      </c>
      <c r="TE32" s="21"/>
      <c r="TF32" s="21">
        <f t="shared" si="744"/>
        <v>0</v>
      </c>
      <c r="TG32" s="21"/>
      <c r="TH32" s="21">
        <f t="shared" si="745"/>
        <v>0</v>
      </c>
      <c r="TI32" s="21"/>
      <c r="TJ32" s="21">
        <f t="shared" si="746"/>
        <v>0</v>
      </c>
      <c r="TK32" s="21"/>
      <c r="TL32" s="21">
        <f t="shared" si="747"/>
        <v>0</v>
      </c>
      <c r="TM32" s="21"/>
      <c r="TN32" s="21">
        <f t="shared" si="748"/>
        <v>0</v>
      </c>
      <c r="TO32" s="21">
        <v>9</v>
      </c>
      <c r="TP32" s="21">
        <f t="shared" si="749"/>
        <v>0</v>
      </c>
      <c r="TQ32" s="21">
        <v>9</v>
      </c>
      <c r="TR32" s="21">
        <f t="shared" si="750"/>
        <v>0</v>
      </c>
      <c r="TS32" s="21">
        <v>21</v>
      </c>
      <c r="TT32" s="21">
        <f t="shared" si="751"/>
        <v>0</v>
      </c>
      <c r="TU32" s="21">
        <v>6</v>
      </c>
      <c r="TV32" s="21">
        <f t="shared" si="752"/>
        <v>0</v>
      </c>
      <c r="TW32" s="21"/>
      <c r="TX32" s="21">
        <f t="shared" si="753"/>
        <v>0</v>
      </c>
      <c r="TY32" s="21"/>
      <c r="TZ32" s="21">
        <f t="shared" si="754"/>
        <v>0</v>
      </c>
      <c r="UA32" s="21"/>
      <c r="UB32" s="21">
        <f t="shared" si="755"/>
        <v>0</v>
      </c>
      <c r="UC32" s="21"/>
      <c r="UD32" s="21">
        <f t="shared" si="756"/>
        <v>0</v>
      </c>
      <c r="UE32" s="21"/>
      <c r="UF32" s="21">
        <f t="shared" si="757"/>
        <v>0</v>
      </c>
      <c r="UG32" s="21">
        <v>5</v>
      </c>
      <c r="UH32" s="21">
        <f t="shared" si="758"/>
        <v>0</v>
      </c>
      <c r="UI32" s="21">
        <v>27</v>
      </c>
      <c r="UJ32" s="21">
        <f t="shared" si="759"/>
        <v>0</v>
      </c>
      <c r="UK32" s="21"/>
      <c r="UL32" s="21">
        <f t="shared" si="760"/>
        <v>0</v>
      </c>
      <c r="UM32" s="21">
        <v>41</v>
      </c>
      <c r="UN32" s="21">
        <f t="shared" si="761"/>
        <v>0</v>
      </c>
      <c r="UO32" s="21">
        <v>23</v>
      </c>
      <c r="UP32" s="21">
        <f t="shared" si="762"/>
        <v>0</v>
      </c>
      <c r="UQ32" s="21"/>
      <c r="UR32" s="21">
        <f t="shared" si="763"/>
        <v>0</v>
      </c>
      <c r="US32" s="21">
        <v>22</v>
      </c>
      <c r="UT32" s="21">
        <f t="shared" si="764"/>
        <v>0</v>
      </c>
      <c r="UU32" s="21">
        <v>14</v>
      </c>
      <c r="UV32" s="21">
        <f t="shared" si="765"/>
        <v>0</v>
      </c>
      <c r="UW32" s="21">
        <v>12</v>
      </c>
      <c r="UX32" s="21">
        <f t="shared" si="766"/>
        <v>0</v>
      </c>
      <c r="UY32" s="21">
        <v>24</v>
      </c>
      <c r="UZ32" s="21">
        <f t="shared" si="767"/>
        <v>0</v>
      </c>
      <c r="VA32" s="21">
        <v>25</v>
      </c>
      <c r="VB32" s="21">
        <f t="shared" si="768"/>
        <v>0</v>
      </c>
      <c r="VC32" s="21">
        <v>15</v>
      </c>
      <c r="VD32" s="21">
        <f t="shared" si="769"/>
        <v>0</v>
      </c>
      <c r="VE32" s="21"/>
      <c r="VF32" s="21">
        <f t="shared" si="770"/>
        <v>0</v>
      </c>
      <c r="VG32" s="21"/>
      <c r="VH32" s="21">
        <f t="shared" si="771"/>
        <v>0</v>
      </c>
      <c r="VI32" s="21"/>
      <c r="VJ32" s="21">
        <f t="shared" si="772"/>
        <v>0</v>
      </c>
      <c r="VK32" s="21"/>
      <c r="VL32" s="21">
        <f t="shared" si="773"/>
        <v>0</v>
      </c>
      <c r="VM32" s="21"/>
      <c r="VN32" s="21">
        <f t="shared" si="774"/>
        <v>0</v>
      </c>
      <c r="VO32" s="21"/>
      <c r="VP32" s="21">
        <f t="shared" si="775"/>
        <v>0</v>
      </c>
      <c r="VQ32" s="21"/>
      <c r="VR32" s="21">
        <f t="shared" si="714"/>
        <v>0</v>
      </c>
      <c r="VS32" s="21"/>
      <c r="VT32" s="21">
        <f t="shared" si="776"/>
        <v>0</v>
      </c>
      <c r="VU32" s="21"/>
      <c r="VV32" s="21">
        <f t="shared" si="776"/>
        <v>0</v>
      </c>
      <c r="VW32" s="21"/>
      <c r="VX32" s="21">
        <f t="shared" si="777"/>
        <v>0</v>
      </c>
      <c r="VY32" s="21"/>
      <c r="VZ32" s="21">
        <f t="shared" si="777"/>
        <v>0</v>
      </c>
      <c r="WA32" s="21"/>
      <c r="WB32" s="21">
        <f t="shared" si="777"/>
        <v>0</v>
      </c>
      <c r="WC32" s="21"/>
      <c r="WD32" s="21">
        <f t="shared" si="777"/>
        <v>0</v>
      </c>
      <c r="WE32" s="21"/>
      <c r="WF32" s="21">
        <f t="shared" si="777"/>
        <v>0</v>
      </c>
      <c r="WG32" s="21"/>
      <c r="WH32" s="21">
        <f t="shared" si="777"/>
        <v>0</v>
      </c>
      <c r="WI32" s="21"/>
      <c r="WJ32" s="21">
        <f t="shared" si="777"/>
        <v>0</v>
      </c>
      <c r="WK32" s="21"/>
      <c r="WL32" s="21">
        <f t="shared" si="777"/>
        <v>0</v>
      </c>
      <c r="WM32" s="21"/>
      <c r="WN32" s="21">
        <f t="shared" si="778"/>
        <v>0</v>
      </c>
      <c r="WO32" s="21"/>
      <c r="WP32" s="21">
        <f t="shared" si="778"/>
        <v>0</v>
      </c>
      <c r="WQ32" s="21"/>
      <c r="WR32" s="21">
        <f t="shared" si="778"/>
        <v>0</v>
      </c>
      <c r="WS32" s="21"/>
      <c r="WT32" s="21">
        <f t="shared" si="778"/>
        <v>0</v>
      </c>
      <c r="WU32" s="21"/>
      <c r="WV32" s="21">
        <f t="shared" si="778"/>
        <v>0</v>
      </c>
      <c r="WW32" s="21"/>
      <c r="WX32" s="21">
        <f t="shared" si="778"/>
        <v>0</v>
      </c>
      <c r="WY32" s="21"/>
      <c r="WZ32" s="21">
        <f t="shared" si="778"/>
        <v>0</v>
      </c>
      <c r="XA32" s="21"/>
      <c r="XB32" s="21">
        <f t="shared" si="778"/>
        <v>0</v>
      </c>
      <c r="XC32" s="21"/>
      <c r="XD32" s="21">
        <f t="shared" si="779"/>
        <v>0</v>
      </c>
      <c r="XE32" s="21"/>
      <c r="XF32" s="21">
        <f t="shared" si="779"/>
        <v>0</v>
      </c>
      <c r="XG32" s="21"/>
      <c r="XH32" s="21">
        <f t="shared" si="779"/>
        <v>0</v>
      </c>
      <c r="XI32" s="21"/>
      <c r="XJ32" s="21">
        <f t="shared" si="779"/>
        <v>0</v>
      </c>
      <c r="XK32" s="21"/>
      <c r="XL32" s="21">
        <f t="shared" si="779"/>
        <v>0</v>
      </c>
      <c r="XM32" s="21"/>
      <c r="XN32" s="21">
        <f t="shared" si="779"/>
        <v>0</v>
      </c>
      <c r="XO32" s="21"/>
      <c r="XP32" s="21">
        <f t="shared" si="779"/>
        <v>0</v>
      </c>
      <c r="XQ32" s="21"/>
      <c r="XR32" s="21">
        <f t="shared" si="779"/>
        <v>0</v>
      </c>
      <c r="XS32" s="21"/>
      <c r="XT32" s="21">
        <f t="shared" si="841"/>
        <v>0</v>
      </c>
      <c r="XU32" s="21"/>
      <c r="XV32" s="21">
        <f t="shared" si="841"/>
        <v>0</v>
      </c>
      <c r="XW32" s="21"/>
      <c r="XX32" s="21">
        <f t="shared" si="841"/>
        <v>0</v>
      </c>
      <c r="XY32" s="21"/>
      <c r="XZ32" s="21">
        <f t="shared" si="841"/>
        <v>0</v>
      </c>
      <c r="YA32" s="21"/>
      <c r="YB32" s="21">
        <f t="shared" si="780"/>
        <v>0</v>
      </c>
      <c r="YC32" s="21"/>
      <c r="YD32" s="21">
        <f t="shared" si="781"/>
        <v>0</v>
      </c>
      <c r="YE32" s="21"/>
      <c r="YF32" s="21">
        <f t="shared" si="782"/>
        <v>0</v>
      </c>
      <c r="YG32" s="21"/>
      <c r="YH32" s="21">
        <f t="shared" si="783"/>
        <v>0</v>
      </c>
      <c r="YI32" s="21"/>
      <c r="YJ32" s="21">
        <f t="shared" si="784"/>
        <v>0</v>
      </c>
      <c r="YK32" s="21"/>
      <c r="YL32" s="21">
        <f t="shared" si="785"/>
        <v>0</v>
      </c>
      <c r="YM32" s="21"/>
      <c r="YN32" s="21">
        <f t="shared" si="786"/>
        <v>0</v>
      </c>
      <c r="YO32" s="21"/>
      <c r="YP32" s="21">
        <f t="shared" si="787"/>
        <v>0</v>
      </c>
      <c r="YQ32" s="21"/>
      <c r="YR32" s="21">
        <f t="shared" si="788"/>
        <v>0</v>
      </c>
      <c r="YS32" s="21"/>
      <c r="YT32" s="21">
        <f t="shared" si="789"/>
        <v>0</v>
      </c>
      <c r="YU32" s="21"/>
      <c r="YV32" s="21">
        <f t="shared" si="790"/>
        <v>0</v>
      </c>
      <c r="YW32" s="21"/>
      <c r="YX32" s="21">
        <f t="shared" si="791"/>
        <v>0</v>
      </c>
      <c r="YY32" s="21"/>
      <c r="YZ32" s="21">
        <f t="shared" si="776"/>
        <v>0</v>
      </c>
      <c r="ZA32" s="21"/>
      <c r="ZB32" s="21">
        <f t="shared" si="792"/>
        <v>0</v>
      </c>
      <c r="ZC32" s="21"/>
      <c r="ZD32" s="21">
        <f t="shared" si="793"/>
        <v>0</v>
      </c>
      <c r="ZE32" s="21"/>
      <c r="ZF32" s="21">
        <f t="shared" si="794"/>
        <v>0</v>
      </c>
      <c r="ZG32" s="21"/>
      <c r="ZH32" s="21">
        <f t="shared" si="795"/>
        <v>0</v>
      </c>
      <c r="ZI32" s="21"/>
      <c r="ZJ32" s="21">
        <f t="shared" si="796"/>
        <v>0</v>
      </c>
      <c r="ZK32" s="21"/>
      <c r="ZL32" s="21">
        <f t="shared" si="797"/>
        <v>0</v>
      </c>
      <c r="ZM32" s="21"/>
      <c r="ZN32" s="21">
        <f t="shared" si="798"/>
        <v>0</v>
      </c>
      <c r="ZO32" s="21"/>
      <c r="ZP32" s="21">
        <f t="shared" si="799"/>
        <v>0</v>
      </c>
      <c r="ZQ32" s="21"/>
      <c r="ZR32" s="21">
        <f t="shared" si="800"/>
        <v>0</v>
      </c>
      <c r="ZS32" s="21"/>
      <c r="ZT32" s="21">
        <f t="shared" si="776"/>
        <v>0</v>
      </c>
      <c r="ZU32" s="21"/>
      <c r="ZV32" s="21">
        <f t="shared" si="801"/>
        <v>0</v>
      </c>
      <c r="ZW32" s="21"/>
      <c r="ZX32" s="21">
        <f t="shared" si="802"/>
        <v>0</v>
      </c>
      <c r="ZY32" s="21"/>
      <c r="ZZ32" s="21">
        <f t="shared" si="802"/>
        <v>0</v>
      </c>
      <c r="AAA32" s="21"/>
      <c r="AAB32" s="21">
        <f t="shared" si="803"/>
        <v>0</v>
      </c>
      <c r="AAC32" s="21"/>
      <c r="AAD32" s="21">
        <f t="shared" si="803"/>
        <v>0</v>
      </c>
      <c r="AAE32" s="21"/>
      <c r="AAF32" s="21">
        <f t="shared" si="804"/>
        <v>0</v>
      </c>
      <c r="AAG32" s="21"/>
      <c r="AAH32" s="21">
        <f t="shared" si="804"/>
        <v>0</v>
      </c>
      <c r="AAI32" s="21"/>
      <c r="AAJ32" s="21">
        <f t="shared" si="805"/>
        <v>0</v>
      </c>
      <c r="AAK32" s="21"/>
      <c r="AAL32" s="21">
        <f t="shared" si="805"/>
        <v>0</v>
      </c>
      <c r="AAM32" s="21"/>
      <c r="AAN32" s="21">
        <f t="shared" si="806"/>
        <v>0</v>
      </c>
      <c r="AAO32" s="21"/>
      <c r="AAP32" s="21">
        <f t="shared" si="806"/>
        <v>0</v>
      </c>
      <c r="AAQ32" s="21"/>
      <c r="AAR32" s="21">
        <f t="shared" si="807"/>
        <v>0</v>
      </c>
      <c r="AAS32" s="21"/>
      <c r="AAT32" s="21">
        <f t="shared" si="807"/>
        <v>0</v>
      </c>
      <c r="AAU32" s="21"/>
      <c r="AAV32" s="21">
        <f t="shared" si="808"/>
        <v>0</v>
      </c>
      <c r="AAW32" s="21"/>
      <c r="AAX32" s="21">
        <f t="shared" si="808"/>
        <v>0</v>
      </c>
      <c r="AAY32" s="21"/>
      <c r="AAZ32" s="21">
        <f t="shared" si="809"/>
        <v>0</v>
      </c>
      <c r="ABA32" s="21"/>
      <c r="ABB32" s="21">
        <f t="shared" si="809"/>
        <v>0</v>
      </c>
      <c r="ABC32" s="21"/>
      <c r="ABD32" s="21">
        <f t="shared" si="810"/>
        <v>0</v>
      </c>
      <c r="ABE32" s="21"/>
      <c r="ABF32" s="21">
        <f t="shared" si="810"/>
        <v>0</v>
      </c>
      <c r="ABG32" s="21"/>
      <c r="ABH32" s="21">
        <f t="shared" si="811"/>
        <v>0</v>
      </c>
      <c r="ABI32" s="21"/>
      <c r="ABJ32" s="21">
        <f t="shared" si="811"/>
        <v>0</v>
      </c>
      <c r="ABK32" s="21"/>
      <c r="ABL32" s="21">
        <f t="shared" si="812"/>
        <v>0</v>
      </c>
      <c r="ABM32" s="21"/>
      <c r="ABN32" s="21">
        <f t="shared" si="812"/>
        <v>0</v>
      </c>
      <c r="ABO32" s="21"/>
      <c r="ABP32" s="21">
        <f t="shared" si="813"/>
        <v>0</v>
      </c>
      <c r="ABQ32" s="21"/>
      <c r="ABR32" s="21">
        <f t="shared" si="813"/>
        <v>0</v>
      </c>
      <c r="ABS32" s="21"/>
      <c r="ABT32" s="21">
        <f t="shared" si="814"/>
        <v>0</v>
      </c>
      <c r="ABU32" s="21"/>
      <c r="ABV32" s="21">
        <f t="shared" si="814"/>
        <v>0</v>
      </c>
      <c r="ABW32" s="21"/>
      <c r="ABX32" s="21">
        <f t="shared" si="815"/>
        <v>0</v>
      </c>
      <c r="ABY32" s="21"/>
      <c r="ABZ32" s="21">
        <f t="shared" si="815"/>
        <v>0</v>
      </c>
      <c r="ACA32" s="21"/>
      <c r="ACB32" s="21">
        <f t="shared" si="816"/>
        <v>0</v>
      </c>
      <c r="ACC32" s="21"/>
      <c r="ACD32" s="21">
        <f t="shared" si="816"/>
        <v>0</v>
      </c>
      <c r="ACE32" s="21"/>
      <c r="ACF32" s="21">
        <f t="shared" si="817"/>
        <v>0</v>
      </c>
      <c r="ACG32" s="21"/>
      <c r="ACH32" s="21">
        <f t="shared" si="817"/>
        <v>0</v>
      </c>
      <c r="ACI32" s="21"/>
      <c r="ACJ32" s="21">
        <f t="shared" si="818"/>
        <v>0</v>
      </c>
      <c r="ACK32" s="21"/>
      <c r="ACL32" s="21">
        <f t="shared" si="818"/>
        <v>0</v>
      </c>
      <c r="ACM32" s="21"/>
      <c r="ACN32" s="21">
        <f t="shared" si="819"/>
        <v>0</v>
      </c>
      <c r="ACO32" s="21"/>
      <c r="ACP32" s="21">
        <f t="shared" si="819"/>
        <v>0</v>
      </c>
      <c r="ACQ32" s="21"/>
      <c r="ACR32" s="21">
        <f t="shared" si="820"/>
        <v>0</v>
      </c>
      <c r="ACS32" s="21"/>
      <c r="ACT32" s="21">
        <f t="shared" si="820"/>
        <v>0</v>
      </c>
      <c r="ACU32" s="21"/>
      <c r="ACV32" s="21">
        <f t="shared" si="821"/>
        <v>0</v>
      </c>
      <c r="ACW32" s="21"/>
      <c r="ACX32" s="21">
        <f t="shared" si="821"/>
        <v>0</v>
      </c>
      <c r="ACY32" s="21"/>
      <c r="ACZ32" s="21">
        <f t="shared" si="822"/>
        <v>0</v>
      </c>
      <c r="ADA32" s="21"/>
      <c r="ADB32" s="21">
        <f t="shared" si="822"/>
        <v>0</v>
      </c>
      <c r="ADC32" s="21"/>
      <c r="ADD32" s="21">
        <f t="shared" si="823"/>
        <v>0</v>
      </c>
      <c r="ADE32" s="21"/>
      <c r="ADF32" s="21">
        <f t="shared" si="823"/>
        <v>0</v>
      </c>
      <c r="ADG32" s="21"/>
      <c r="ADH32" s="21">
        <f t="shared" si="824"/>
        <v>0</v>
      </c>
      <c r="ADI32" s="21"/>
      <c r="ADJ32" s="21">
        <f t="shared" si="824"/>
        <v>0</v>
      </c>
      <c r="ADK32" s="21"/>
      <c r="ADL32" s="21">
        <f t="shared" si="825"/>
        <v>0</v>
      </c>
      <c r="ADM32" s="21"/>
      <c r="ADN32" s="21">
        <f t="shared" si="825"/>
        <v>0</v>
      </c>
      <c r="ADO32" s="21"/>
      <c r="ADP32" s="21">
        <f t="shared" si="825"/>
        <v>0</v>
      </c>
      <c r="ADQ32" s="21"/>
      <c r="ADR32" s="21">
        <f t="shared" si="825"/>
        <v>0</v>
      </c>
      <c r="ADS32" s="21"/>
      <c r="ADT32" s="21">
        <f t="shared" si="825"/>
        <v>0</v>
      </c>
      <c r="ADU32" s="21"/>
      <c r="ADV32" s="21">
        <f t="shared" si="826"/>
        <v>0</v>
      </c>
      <c r="ADW32" s="21"/>
      <c r="ADX32" s="21">
        <f t="shared" si="826"/>
        <v>0</v>
      </c>
      <c r="ADY32" s="21"/>
      <c r="ADZ32" s="21">
        <f t="shared" si="826"/>
        <v>0</v>
      </c>
      <c r="AEA32" s="21"/>
      <c r="AEB32" s="21">
        <f t="shared" si="826"/>
        <v>0</v>
      </c>
      <c r="AEC32" s="21"/>
      <c r="AED32" s="21">
        <f t="shared" si="827"/>
        <v>0</v>
      </c>
      <c r="AEE32" s="21"/>
      <c r="AEF32" s="21">
        <f t="shared" si="827"/>
        <v>0</v>
      </c>
      <c r="AEG32" s="21"/>
      <c r="AEH32" s="21">
        <f t="shared" si="827"/>
        <v>0</v>
      </c>
      <c r="AEI32" s="21"/>
      <c r="AEJ32" s="21">
        <f t="shared" si="827"/>
        <v>0</v>
      </c>
      <c r="AEK32" s="21"/>
      <c r="AEL32" s="21">
        <f t="shared" si="827"/>
        <v>0</v>
      </c>
      <c r="AEM32" s="21"/>
      <c r="AEN32" s="21">
        <f t="shared" si="828"/>
        <v>0</v>
      </c>
      <c r="AEO32" s="21"/>
      <c r="AEP32" s="21">
        <f t="shared" si="828"/>
        <v>0</v>
      </c>
      <c r="AEQ32" s="21"/>
      <c r="AER32" s="21">
        <f t="shared" si="828"/>
        <v>0</v>
      </c>
      <c r="AES32" s="21"/>
      <c r="AET32" s="21">
        <f t="shared" si="828"/>
        <v>0</v>
      </c>
      <c r="AEU32" s="21"/>
      <c r="AEV32" s="21">
        <f t="shared" si="829"/>
        <v>0</v>
      </c>
      <c r="AEW32" s="21"/>
      <c r="AEX32" s="21">
        <f t="shared" si="829"/>
        <v>0</v>
      </c>
      <c r="AEY32" s="21"/>
      <c r="AEZ32" s="21">
        <f t="shared" si="829"/>
        <v>0</v>
      </c>
      <c r="AFA32" s="21"/>
      <c r="AFB32" s="21">
        <f t="shared" si="829"/>
        <v>0</v>
      </c>
      <c r="AFC32" s="21"/>
      <c r="AFD32" s="21">
        <f t="shared" si="829"/>
        <v>0</v>
      </c>
      <c r="AFE32" s="21"/>
      <c r="AFF32" s="21">
        <f t="shared" si="830"/>
        <v>0</v>
      </c>
      <c r="AFG32" s="21"/>
      <c r="AFH32" s="21">
        <f t="shared" si="830"/>
        <v>0</v>
      </c>
      <c r="AFI32" s="21"/>
      <c r="AFJ32" s="21">
        <f t="shared" si="830"/>
        <v>0</v>
      </c>
      <c r="AFK32" s="21"/>
      <c r="AFL32" s="21">
        <f t="shared" si="830"/>
        <v>0</v>
      </c>
      <c r="AFM32" s="21"/>
      <c r="AFN32" s="21">
        <f t="shared" si="831"/>
        <v>0</v>
      </c>
      <c r="AFO32" s="21"/>
      <c r="AFP32" s="21">
        <f t="shared" si="831"/>
        <v>0</v>
      </c>
      <c r="AFQ32" s="21"/>
      <c r="AFR32" s="21">
        <f t="shared" si="831"/>
        <v>0</v>
      </c>
      <c r="AFS32" s="21"/>
      <c r="AFT32" s="21">
        <f t="shared" si="831"/>
        <v>0</v>
      </c>
      <c r="AFU32" s="21"/>
      <c r="AFV32" s="21">
        <f t="shared" si="831"/>
        <v>0</v>
      </c>
      <c r="AFW32" s="21"/>
      <c r="AFX32" s="21">
        <f t="shared" si="832"/>
        <v>0</v>
      </c>
      <c r="AFY32" s="21"/>
      <c r="AFZ32" s="21">
        <f t="shared" si="832"/>
        <v>0</v>
      </c>
      <c r="AGA32" s="21"/>
      <c r="AGB32" s="21">
        <f t="shared" si="832"/>
        <v>0</v>
      </c>
      <c r="AGC32" s="21"/>
      <c r="AGD32" s="21">
        <f t="shared" si="832"/>
        <v>0</v>
      </c>
      <c r="AGE32" s="21"/>
      <c r="AGF32" s="21">
        <f t="shared" si="833"/>
        <v>0</v>
      </c>
      <c r="AGG32" s="21"/>
      <c r="AGH32" s="21">
        <f t="shared" si="833"/>
        <v>0</v>
      </c>
      <c r="AGI32" s="21"/>
      <c r="AGJ32" s="21">
        <f t="shared" si="833"/>
        <v>0</v>
      </c>
      <c r="AGK32" s="21"/>
      <c r="AGL32" s="21">
        <f t="shared" si="833"/>
        <v>0</v>
      </c>
      <c r="AGM32" s="21"/>
      <c r="AGN32" s="21">
        <f t="shared" si="833"/>
        <v>0</v>
      </c>
      <c r="AGO32" s="21"/>
      <c r="AGP32" s="21">
        <f t="shared" si="834"/>
        <v>0</v>
      </c>
      <c r="AGQ32" s="21"/>
      <c r="AGR32" s="21">
        <f t="shared" si="834"/>
        <v>0</v>
      </c>
      <c r="AGS32" s="21"/>
      <c r="AGT32" s="21">
        <f t="shared" si="834"/>
        <v>0</v>
      </c>
      <c r="AGU32" s="21"/>
      <c r="AGV32" s="21">
        <f t="shared" si="834"/>
        <v>0</v>
      </c>
      <c r="AGW32" s="21"/>
      <c r="AGX32" s="21">
        <f t="shared" si="835"/>
        <v>0</v>
      </c>
      <c r="AGY32" s="21"/>
      <c r="AGZ32" s="21">
        <f t="shared" si="835"/>
        <v>0</v>
      </c>
      <c r="AHA32" s="21"/>
      <c r="AHB32" s="21">
        <f t="shared" si="835"/>
        <v>0</v>
      </c>
      <c r="AHC32" s="21"/>
      <c r="AHD32" s="21">
        <f t="shared" si="835"/>
        <v>0</v>
      </c>
      <c r="AHE32" s="21"/>
      <c r="AHF32" s="21">
        <f t="shared" si="835"/>
        <v>0</v>
      </c>
      <c r="AHG32" s="21"/>
      <c r="AHH32" s="21">
        <f t="shared" si="836"/>
        <v>0</v>
      </c>
      <c r="AHI32" s="21"/>
      <c r="AHJ32" s="21">
        <f t="shared" si="836"/>
        <v>0</v>
      </c>
      <c r="AHK32" s="21"/>
      <c r="AHL32" s="21">
        <f t="shared" si="836"/>
        <v>0</v>
      </c>
      <c r="AHM32" s="21"/>
      <c r="AHN32" s="21">
        <f t="shared" si="836"/>
        <v>0</v>
      </c>
      <c r="AHO32" s="21"/>
      <c r="AHP32" s="21">
        <f t="shared" si="837"/>
        <v>0</v>
      </c>
      <c r="AHQ32" s="21"/>
      <c r="AHR32" s="21">
        <f t="shared" si="837"/>
        <v>0</v>
      </c>
      <c r="AHS32" s="21"/>
      <c r="AHT32" s="21">
        <f t="shared" si="837"/>
        <v>0</v>
      </c>
      <c r="AHU32" s="21"/>
      <c r="AHV32" s="21">
        <f t="shared" si="837"/>
        <v>0</v>
      </c>
      <c r="AHW32" s="21"/>
      <c r="AHX32" s="21">
        <f t="shared" si="837"/>
        <v>0</v>
      </c>
      <c r="AHY32" s="21"/>
      <c r="AHZ32" s="21">
        <f t="shared" si="838"/>
        <v>0</v>
      </c>
      <c r="AIA32" s="21"/>
      <c r="AIB32" s="21">
        <f t="shared" si="838"/>
        <v>0</v>
      </c>
      <c r="AIC32" s="21"/>
      <c r="AID32" s="21">
        <f t="shared" si="838"/>
        <v>0</v>
      </c>
      <c r="AIE32" s="21"/>
      <c r="AIF32" s="21">
        <f t="shared" si="838"/>
        <v>0</v>
      </c>
      <c r="AIG32" s="21"/>
      <c r="AIH32" s="21">
        <f t="shared" si="839"/>
        <v>0</v>
      </c>
      <c r="AII32" s="21"/>
      <c r="AIJ32" s="21">
        <f t="shared" si="839"/>
        <v>0</v>
      </c>
      <c r="AIK32" s="21"/>
      <c r="AIL32" s="21">
        <f t="shared" si="839"/>
        <v>0</v>
      </c>
      <c r="AIM32" s="21"/>
      <c r="AIN32" s="21">
        <f t="shared" si="839"/>
        <v>0</v>
      </c>
      <c r="AIO32" s="21"/>
      <c r="AIP32" s="21">
        <f t="shared" si="839"/>
        <v>0</v>
      </c>
      <c r="AIQ32" s="21"/>
      <c r="AIR32" s="21">
        <f t="shared" si="840"/>
        <v>0</v>
      </c>
      <c r="AIS32" s="21"/>
      <c r="AIT32" s="21">
        <f t="shared" si="840"/>
        <v>0</v>
      </c>
      <c r="AIU32" s="21"/>
      <c r="AIV32" s="21">
        <f t="shared" si="840"/>
        <v>0</v>
      </c>
      <c r="AIW32" s="21"/>
      <c r="AIX32" s="21">
        <f t="shared" si="840"/>
        <v>0</v>
      </c>
      <c r="AIY32" s="21"/>
      <c r="AIZ32" s="21">
        <f t="shared" si="776"/>
        <v>0</v>
      </c>
      <c r="AJA32" s="21"/>
    </row>
    <row r="33" spans="2:937" ht="13.5" customHeight="1" x14ac:dyDescent="0.25">
      <c r="B33" s="31">
        <v>28</v>
      </c>
      <c r="C33" s="192" t="s">
        <v>209</v>
      </c>
      <c r="D33" s="67" t="s">
        <v>452</v>
      </c>
      <c r="E33" s="194" t="s">
        <v>392</v>
      </c>
      <c r="F33" s="194" t="str">
        <f>_xlfn.XLOOKUP(D33,'WTG PH-III'!$D$5:$D$198,'WTG PH-III'!$B$5:$B$198,0,0,1)</f>
        <v>PSS-12</v>
      </c>
      <c r="G33" s="22" t="s">
        <v>537</v>
      </c>
      <c r="H33" s="22" t="s">
        <v>541</v>
      </c>
      <c r="I33" s="61">
        <v>11</v>
      </c>
      <c r="J33" s="21">
        <v>253</v>
      </c>
      <c r="K33" s="21">
        <f t="shared" si="517"/>
        <v>253</v>
      </c>
      <c r="L33" s="21">
        <f t="shared" si="518"/>
        <v>253</v>
      </c>
      <c r="M33" s="21">
        <f t="shared" si="519"/>
        <v>0</v>
      </c>
      <c r="N33" s="95">
        <f>VLOOKUP(D33,'WTG PH-III'!$D$5:$U$198,17,0)</f>
        <v>45769</v>
      </c>
      <c r="O33" s="95">
        <f>VLOOKUP(D33,'WTG PH-III'!$D$5:$U$198,18,0)</f>
        <v>45779</v>
      </c>
      <c r="P33" s="21">
        <f t="shared" si="520"/>
        <v>0</v>
      </c>
      <c r="Q33" s="21"/>
      <c r="R33" s="21">
        <f t="shared" si="521"/>
        <v>0</v>
      </c>
      <c r="S33" s="21"/>
      <c r="T33" s="21">
        <f t="shared" si="522"/>
        <v>0</v>
      </c>
      <c r="U33" s="21"/>
      <c r="V33" s="21">
        <f t="shared" si="523"/>
        <v>0</v>
      </c>
      <c r="W33" s="21"/>
      <c r="X33" s="21">
        <f t="shared" si="524"/>
        <v>0</v>
      </c>
      <c r="Y33" s="21"/>
      <c r="Z33" s="21">
        <f t="shared" si="525"/>
        <v>0</v>
      </c>
      <c r="AA33" s="21"/>
      <c r="AB33" s="21">
        <f t="shared" si="526"/>
        <v>0</v>
      </c>
      <c r="AC33" s="21"/>
      <c r="AD33" s="21">
        <f t="shared" si="527"/>
        <v>0</v>
      </c>
      <c r="AE33" s="21"/>
      <c r="AF33" s="21">
        <f t="shared" si="528"/>
        <v>0</v>
      </c>
      <c r="AG33" s="21"/>
      <c r="AH33" s="21">
        <f t="shared" si="529"/>
        <v>0</v>
      </c>
      <c r="AI33" s="21"/>
      <c r="AJ33" s="21">
        <f t="shared" si="530"/>
        <v>0</v>
      </c>
      <c r="AK33" s="21"/>
      <c r="AL33" s="21">
        <f t="shared" si="531"/>
        <v>0</v>
      </c>
      <c r="AM33" s="21"/>
      <c r="AN33" s="21">
        <f t="shared" si="532"/>
        <v>0</v>
      </c>
      <c r="AO33" s="21"/>
      <c r="AP33" s="21">
        <f t="shared" si="533"/>
        <v>0</v>
      </c>
      <c r="AQ33" s="21"/>
      <c r="AR33" s="21">
        <f t="shared" si="534"/>
        <v>0</v>
      </c>
      <c r="AS33" s="21"/>
      <c r="AT33" s="21">
        <f t="shared" si="535"/>
        <v>0</v>
      </c>
      <c r="AU33" s="21"/>
      <c r="AV33" s="21">
        <f t="shared" si="536"/>
        <v>0</v>
      </c>
      <c r="AW33" s="21"/>
      <c r="AX33" s="21">
        <f t="shared" si="537"/>
        <v>0</v>
      </c>
      <c r="AY33" s="21"/>
      <c r="AZ33" s="21">
        <f t="shared" si="538"/>
        <v>0</v>
      </c>
      <c r="BA33" s="21"/>
      <c r="BB33" s="21">
        <f t="shared" si="539"/>
        <v>0</v>
      </c>
      <c r="BC33" s="21"/>
      <c r="BD33" s="21">
        <f t="shared" si="540"/>
        <v>0</v>
      </c>
      <c r="BE33" s="21"/>
      <c r="BF33" s="21">
        <f t="shared" si="541"/>
        <v>0</v>
      </c>
      <c r="BG33" s="21"/>
      <c r="BH33" s="21">
        <f t="shared" si="542"/>
        <v>0</v>
      </c>
      <c r="BI33" s="21"/>
      <c r="BJ33" s="21">
        <f t="shared" si="543"/>
        <v>0</v>
      </c>
      <c r="BK33" s="21"/>
      <c r="BL33" s="21">
        <f t="shared" si="544"/>
        <v>0</v>
      </c>
      <c r="BM33" s="21"/>
      <c r="BN33" s="21">
        <f t="shared" si="545"/>
        <v>0</v>
      </c>
      <c r="BO33" s="21"/>
      <c r="BP33" s="21">
        <f t="shared" si="546"/>
        <v>0</v>
      </c>
      <c r="BQ33" s="21"/>
      <c r="BR33" s="21">
        <f t="shared" si="547"/>
        <v>0</v>
      </c>
      <c r="BS33" s="21"/>
      <c r="BT33" s="21">
        <f t="shared" si="548"/>
        <v>0</v>
      </c>
      <c r="BU33" s="21"/>
      <c r="BV33" s="21">
        <f t="shared" si="549"/>
        <v>0</v>
      </c>
      <c r="BW33" s="21"/>
      <c r="BX33" s="21">
        <f t="shared" si="550"/>
        <v>0</v>
      </c>
      <c r="BY33" s="21"/>
      <c r="BZ33" s="21">
        <f t="shared" si="551"/>
        <v>0</v>
      </c>
      <c r="CA33" s="21"/>
      <c r="CB33" s="21">
        <f t="shared" si="552"/>
        <v>0</v>
      </c>
      <c r="CC33" s="21"/>
      <c r="CD33" s="21">
        <f t="shared" si="553"/>
        <v>0</v>
      </c>
      <c r="CE33" s="21"/>
      <c r="CF33" s="21">
        <f t="shared" si="554"/>
        <v>0</v>
      </c>
      <c r="CG33" s="21"/>
      <c r="CH33" s="21">
        <f t="shared" si="555"/>
        <v>0</v>
      </c>
      <c r="CI33" s="21"/>
      <c r="CJ33" s="21">
        <f t="shared" si="556"/>
        <v>0</v>
      </c>
      <c r="CK33" s="21"/>
      <c r="CL33" s="21">
        <f t="shared" si="557"/>
        <v>0</v>
      </c>
      <c r="CM33" s="21"/>
      <c r="CN33" s="21">
        <f t="shared" si="558"/>
        <v>0</v>
      </c>
      <c r="CO33" s="21"/>
      <c r="CP33" s="21">
        <f t="shared" si="559"/>
        <v>0</v>
      </c>
      <c r="CQ33" s="21"/>
      <c r="CR33" s="21">
        <f t="shared" si="560"/>
        <v>0</v>
      </c>
      <c r="CS33" s="21"/>
      <c r="CT33" s="21">
        <f t="shared" si="561"/>
        <v>0</v>
      </c>
      <c r="CU33" s="21"/>
      <c r="CV33" s="21">
        <f t="shared" si="562"/>
        <v>0</v>
      </c>
      <c r="CW33" s="21"/>
      <c r="CX33" s="21">
        <f t="shared" si="563"/>
        <v>0</v>
      </c>
      <c r="CY33" s="21"/>
      <c r="CZ33" s="21">
        <f t="shared" si="564"/>
        <v>0</v>
      </c>
      <c r="DA33" s="21"/>
      <c r="DB33" s="21">
        <f t="shared" si="565"/>
        <v>0</v>
      </c>
      <c r="DC33" s="21"/>
      <c r="DD33" s="21">
        <f t="shared" si="566"/>
        <v>0</v>
      </c>
      <c r="DE33" s="21"/>
      <c r="DF33" s="21">
        <f t="shared" si="567"/>
        <v>0</v>
      </c>
      <c r="DG33" s="21"/>
      <c r="DH33" s="21">
        <f t="shared" si="568"/>
        <v>0</v>
      </c>
      <c r="DI33" s="21"/>
      <c r="DJ33" s="21">
        <f t="shared" si="569"/>
        <v>0</v>
      </c>
      <c r="DK33" s="21"/>
      <c r="DL33" s="21">
        <f t="shared" si="570"/>
        <v>0</v>
      </c>
      <c r="DM33" s="21"/>
      <c r="DN33" s="21">
        <f t="shared" si="571"/>
        <v>0</v>
      </c>
      <c r="DO33" s="21"/>
      <c r="DP33" s="21">
        <f t="shared" si="572"/>
        <v>0</v>
      </c>
      <c r="DQ33" s="21"/>
      <c r="DR33" s="21">
        <f t="shared" si="573"/>
        <v>0</v>
      </c>
      <c r="DS33" s="21"/>
      <c r="DT33" s="21">
        <f t="shared" si="574"/>
        <v>0</v>
      </c>
      <c r="DU33" s="21"/>
      <c r="DV33" s="21">
        <f t="shared" si="575"/>
        <v>0</v>
      </c>
      <c r="DW33" s="21"/>
      <c r="DX33" s="21">
        <f t="shared" si="576"/>
        <v>0</v>
      </c>
      <c r="DY33" s="21"/>
      <c r="DZ33" s="21">
        <f t="shared" si="577"/>
        <v>0</v>
      </c>
      <c r="EA33" s="21"/>
      <c r="EB33" s="21">
        <f t="shared" si="578"/>
        <v>0</v>
      </c>
      <c r="EC33" s="21"/>
      <c r="ED33" s="21">
        <f t="shared" si="579"/>
        <v>0</v>
      </c>
      <c r="EE33" s="21"/>
      <c r="EF33" s="21">
        <f t="shared" si="580"/>
        <v>0</v>
      </c>
      <c r="EG33" s="21"/>
      <c r="EH33" s="21">
        <f t="shared" si="581"/>
        <v>0</v>
      </c>
      <c r="EI33" s="21"/>
      <c r="EJ33" s="21">
        <f t="shared" si="582"/>
        <v>0</v>
      </c>
      <c r="EK33" s="21"/>
      <c r="EL33" s="21">
        <f t="shared" si="583"/>
        <v>0</v>
      </c>
      <c r="EM33" s="21"/>
      <c r="EN33" s="21">
        <f t="shared" si="584"/>
        <v>0</v>
      </c>
      <c r="EO33" s="21"/>
      <c r="EP33" s="21">
        <f t="shared" si="585"/>
        <v>0</v>
      </c>
      <c r="EQ33" s="21"/>
      <c r="ER33" s="21">
        <f t="shared" si="586"/>
        <v>0</v>
      </c>
      <c r="ES33" s="21"/>
      <c r="ET33" s="21">
        <f t="shared" si="587"/>
        <v>0</v>
      </c>
      <c r="EU33" s="21"/>
      <c r="EV33" s="21">
        <f t="shared" si="588"/>
        <v>0</v>
      </c>
      <c r="EW33" s="21"/>
      <c r="EX33" s="21">
        <f t="shared" si="589"/>
        <v>0</v>
      </c>
      <c r="EY33" s="21"/>
      <c r="EZ33" s="21">
        <f t="shared" si="590"/>
        <v>0</v>
      </c>
      <c r="FA33" s="21"/>
      <c r="FB33" s="21">
        <f t="shared" si="591"/>
        <v>0</v>
      </c>
      <c r="FC33" s="21"/>
      <c r="FD33" s="21">
        <f t="shared" si="592"/>
        <v>0</v>
      </c>
      <c r="FE33" s="21"/>
      <c r="FF33" s="21">
        <f t="shared" si="593"/>
        <v>0</v>
      </c>
      <c r="FG33" s="21"/>
      <c r="FH33" s="21">
        <f t="shared" si="594"/>
        <v>0</v>
      </c>
      <c r="FI33" s="21"/>
      <c r="FJ33" s="21">
        <f t="shared" si="595"/>
        <v>0</v>
      </c>
      <c r="FK33" s="21"/>
      <c r="FL33" s="21">
        <f t="shared" si="596"/>
        <v>0</v>
      </c>
      <c r="FM33" s="21"/>
      <c r="FN33" s="21">
        <f t="shared" si="597"/>
        <v>0</v>
      </c>
      <c r="FO33" s="21"/>
      <c r="FP33" s="21">
        <f t="shared" si="598"/>
        <v>0</v>
      </c>
      <c r="FQ33" s="21"/>
      <c r="FR33" s="21">
        <f t="shared" si="599"/>
        <v>0</v>
      </c>
      <c r="FS33" s="21"/>
      <c r="FT33" s="21">
        <f t="shared" si="600"/>
        <v>0</v>
      </c>
      <c r="FU33" s="21"/>
      <c r="FV33" s="21">
        <f t="shared" si="601"/>
        <v>0</v>
      </c>
      <c r="FW33" s="21"/>
      <c r="FX33" s="21">
        <f t="shared" si="602"/>
        <v>0</v>
      </c>
      <c r="FY33" s="21"/>
      <c r="FZ33" s="21">
        <f t="shared" si="603"/>
        <v>0</v>
      </c>
      <c r="GA33" s="21"/>
      <c r="GB33" s="21">
        <f t="shared" si="604"/>
        <v>0</v>
      </c>
      <c r="GC33" s="21"/>
      <c r="GD33" s="21">
        <f t="shared" si="605"/>
        <v>0</v>
      </c>
      <c r="GE33" s="21"/>
      <c r="GF33" s="21">
        <f t="shared" si="606"/>
        <v>0</v>
      </c>
      <c r="GG33" s="21"/>
      <c r="GH33" s="21">
        <f t="shared" si="607"/>
        <v>0</v>
      </c>
      <c r="GI33" s="21"/>
      <c r="GJ33" s="21">
        <f t="shared" si="608"/>
        <v>0</v>
      </c>
      <c r="GK33" s="21"/>
      <c r="GL33" s="21">
        <f t="shared" si="609"/>
        <v>0</v>
      </c>
      <c r="GM33" s="21"/>
      <c r="GN33" s="21">
        <f t="shared" si="610"/>
        <v>0</v>
      </c>
      <c r="GO33" s="21"/>
      <c r="GP33" s="21">
        <f t="shared" si="611"/>
        <v>0</v>
      </c>
      <c r="GQ33" s="21"/>
      <c r="GR33" s="21">
        <f t="shared" si="612"/>
        <v>0</v>
      </c>
      <c r="GS33" s="21"/>
      <c r="GT33" s="21">
        <f t="shared" si="613"/>
        <v>0</v>
      </c>
      <c r="GU33" s="21"/>
      <c r="GV33" s="21">
        <f t="shared" si="614"/>
        <v>0</v>
      </c>
      <c r="GW33" s="21"/>
      <c r="GX33" s="21">
        <f t="shared" si="615"/>
        <v>0</v>
      </c>
      <c r="GY33" s="21"/>
      <c r="GZ33" s="21">
        <f t="shared" si="616"/>
        <v>0</v>
      </c>
      <c r="HA33" s="21"/>
      <c r="HB33" s="21">
        <f t="shared" si="617"/>
        <v>0</v>
      </c>
      <c r="HC33" s="21"/>
      <c r="HD33" s="21">
        <f t="shared" si="618"/>
        <v>0</v>
      </c>
      <c r="HE33" s="21"/>
      <c r="HF33" s="21">
        <f t="shared" si="619"/>
        <v>0</v>
      </c>
      <c r="HG33" s="21"/>
      <c r="HH33" s="21">
        <f t="shared" si="620"/>
        <v>0</v>
      </c>
      <c r="HI33" s="21"/>
      <c r="HJ33" s="21">
        <f t="shared" si="621"/>
        <v>0</v>
      </c>
      <c r="HK33" s="21"/>
      <c r="HL33" s="21">
        <f t="shared" si="622"/>
        <v>0</v>
      </c>
      <c r="HM33" s="21"/>
      <c r="HN33" s="21">
        <f t="shared" si="623"/>
        <v>0</v>
      </c>
      <c r="HO33" s="21"/>
      <c r="HP33" s="21">
        <f t="shared" si="624"/>
        <v>0</v>
      </c>
      <c r="HQ33" s="21"/>
      <c r="HR33" s="21">
        <f t="shared" si="625"/>
        <v>0</v>
      </c>
      <c r="HS33" s="21"/>
      <c r="HT33" s="21">
        <f t="shared" si="626"/>
        <v>0</v>
      </c>
      <c r="HU33" s="21"/>
      <c r="HV33" s="21">
        <f t="shared" si="627"/>
        <v>0</v>
      </c>
      <c r="HW33" s="21"/>
      <c r="HX33" s="21">
        <f t="shared" si="628"/>
        <v>0</v>
      </c>
      <c r="HY33" s="21"/>
      <c r="HZ33" s="21">
        <f t="shared" si="629"/>
        <v>0</v>
      </c>
      <c r="IA33" s="21"/>
      <c r="IB33" s="21">
        <f t="shared" si="630"/>
        <v>0</v>
      </c>
      <c r="IC33" s="21"/>
      <c r="ID33" s="21">
        <f t="shared" si="631"/>
        <v>0</v>
      </c>
      <c r="IE33" s="21"/>
      <c r="IF33" s="21">
        <f t="shared" si="632"/>
        <v>0</v>
      </c>
      <c r="IG33" s="21"/>
      <c r="IH33" s="21">
        <f t="shared" si="633"/>
        <v>0</v>
      </c>
      <c r="II33" s="21"/>
      <c r="IJ33" s="21">
        <f t="shared" si="634"/>
        <v>0</v>
      </c>
      <c r="IK33" s="21"/>
      <c r="IL33" s="21">
        <f t="shared" si="635"/>
        <v>0</v>
      </c>
      <c r="IM33" s="21"/>
      <c r="IN33" s="21">
        <f t="shared" si="636"/>
        <v>0</v>
      </c>
      <c r="IO33" s="21"/>
      <c r="IP33" s="21">
        <f t="shared" si="637"/>
        <v>0</v>
      </c>
      <c r="IQ33" s="21"/>
      <c r="IR33" s="21">
        <f t="shared" si="638"/>
        <v>0</v>
      </c>
      <c r="IS33" s="21"/>
      <c r="IT33" s="21">
        <f t="shared" si="639"/>
        <v>0</v>
      </c>
      <c r="IU33" s="21"/>
      <c r="IV33" s="21">
        <f t="shared" si="640"/>
        <v>0</v>
      </c>
      <c r="IW33" s="21"/>
      <c r="IX33" s="21">
        <f t="shared" si="641"/>
        <v>0</v>
      </c>
      <c r="IY33" s="21"/>
      <c r="IZ33" s="21">
        <f t="shared" si="642"/>
        <v>0</v>
      </c>
      <c r="JA33" s="21"/>
      <c r="JB33" s="21">
        <f t="shared" si="643"/>
        <v>0</v>
      </c>
      <c r="JC33" s="21"/>
      <c r="JD33" s="21">
        <f t="shared" si="644"/>
        <v>0</v>
      </c>
      <c r="JE33" s="21"/>
      <c r="JF33" s="21">
        <f t="shared" si="645"/>
        <v>23</v>
      </c>
      <c r="JG33" s="21"/>
      <c r="JH33" s="21">
        <f t="shared" si="646"/>
        <v>23</v>
      </c>
      <c r="JI33" s="21"/>
      <c r="JJ33" s="21">
        <f t="shared" si="647"/>
        <v>23</v>
      </c>
      <c r="JK33" s="21"/>
      <c r="JL33" s="21">
        <f t="shared" si="648"/>
        <v>23</v>
      </c>
      <c r="JM33" s="21"/>
      <c r="JN33" s="21">
        <f t="shared" si="649"/>
        <v>23</v>
      </c>
      <c r="JO33" s="21"/>
      <c r="JP33" s="21">
        <f t="shared" si="650"/>
        <v>23</v>
      </c>
      <c r="JQ33" s="21"/>
      <c r="JR33" s="21">
        <f t="shared" si="651"/>
        <v>23</v>
      </c>
      <c r="JS33" s="21"/>
      <c r="JT33" s="21">
        <f t="shared" si="652"/>
        <v>23</v>
      </c>
      <c r="JU33" s="21"/>
      <c r="JV33" s="21">
        <f t="shared" si="653"/>
        <v>23</v>
      </c>
      <c r="JW33" s="21"/>
      <c r="JX33" s="21">
        <f t="shared" si="654"/>
        <v>23</v>
      </c>
      <c r="JY33" s="21"/>
      <c r="JZ33" s="21">
        <f t="shared" si="655"/>
        <v>23</v>
      </c>
      <c r="KA33" s="21"/>
      <c r="KB33" s="21">
        <f t="shared" si="656"/>
        <v>0</v>
      </c>
      <c r="KC33" s="21"/>
      <c r="KD33" s="21">
        <f t="shared" si="657"/>
        <v>0</v>
      </c>
      <c r="KE33" s="21"/>
      <c r="KF33" s="21">
        <f t="shared" si="658"/>
        <v>0</v>
      </c>
      <c r="KG33" s="21"/>
      <c r="KH33" s="21">
        <f t="shared" si="659"/>
        <v>0</v>
      </c>
      <c r="KI33" s="21"/>
      <c r="KJ33" s="21">
        <f t="shared" si="660"/>
        <v>0</v>
      </c>
      <c r="KK33" s="21"/>
      <c r="KL33" s="21">
        <f t="shared" si="661"/>
        <v>0</v>
      </c>
      <c r="KM33" s="21"/>
      <c r="KN33" s="21">
        <f t="shared" si="662"/>
        <v>0</v>
      </c>
      <c r="KO33" s="21"/>
      <c r="KP33" s="21">
        <f t="shared" si="663"/>
        <v>0</v>
      </c>
      <c r="KQ33" s="21"/>
      <c r="KR33" s="21">
        <f t="shared" si="664"/>
        <v>0</v>
      </c>
      <c r="KS33" s="21"/>
      <c r="KT33" s="21">
        <f t="shared" si="665"/>
        <v>0</v>
      </c>
      <c r="KU33" s="21"/>
      <c r="KV33" s="21">
        <f t="shared" si="666"/>
        <v>0</v>
      </c>
      <c r="KW33" s="21"/>
      <c r="KX33" s="21">
        <f t="shared" si="667"/>
        <v>0</v>
      </c>
      <c r="KY33" s="21"/>
      <c r="KZ33" s="21">
        <f t="shared" si="668"/>
        <v>0</v>
      </c>
      <c r="LA33" s="21"/>
      <c r="LB33" s="21">
        <f t="shared" si="669"/>
        <v>0</v>
      </c>
      <c r="LC33" s="21"/>
      <c r="LD33" s="21">
        <f t="shared" si="670"/>
        <v>0</v>
      </c>
      <c r="LE33" s="21"/>
      <c r="LF33" s="21">
        <f t="shared" si="671"/>
        <v>0</v>
      </c>
      <c r="LG33" s="21"/>
      <c r="LH33" s="21">
        <f t="shared" si="672"/>
        <v>0</v>
      </c>
      <c r="LI33" s="21"/>
      <c r="LJ33" s="21">
        <f t="shared" si="673"/>
        <v>0</v>
      </c>
      <c r="LK33" s="21"/>
      <c r="LL33" s="21">
        <f t="shared" si="674"/>
        <v>0</v>
      </c>
      <c r="LM33" s="21"/>
      <c r="LN33" s="21">
        <f t="shared" si="675"/>
        <v>0</v>
      </c>
      <c r="LO33" s="21"/>
      <c r="LP33" s="21">
        <f t="shared" si="676"/>
        <v>0</v>
      </c>
      <c r="LQ33" s="21"/>
      <c r="LR33" s="21">
        <f t="shared" si="677"/>
        <v>0</v>
      </c>
      <c r="LS33" s="21"/>
      <c r="LT33" s="21">
        <f t="shared" si="678"/>
        <v>0</v>
      </c>
      <c r="LU33" s="21"/>
      <c r="LV33" s="21">
        <f t="shared" si="679"/>
        <v>0</v>
      </c>
      <c r="LW33" s="21"/>
      <c r="LX33" s="21">
        <f t="shared" si="680"/>
        <v>0</v>
      </c>
      <c r="LY33" s="21"/>
      <c r="LZ33" s="21">
        <f t="shared" si="681"/>
        <v>0</v>
      </c>
      <c r="MA33" s="21"/>
      <c r="MB33" s="21">
        <f t="shared" si="682"/>
        <v>0</v>
      </c>
      <c r="MC33" s="21"/>
      <c r="MD33" s="21">
        <f t="shared" si="683"/>
        <v>0</v>
      </c>
      <c r="ME33" s="21"/>
      <c r="MF33" s="21">
        <f t="shared" si="684"/>
        <v>0</v>
      </c>
      <c r="MG33" s="21"/>
      <c r="MH33" s="21">
        <f t="shared" si="685"/>
        <v>0</v>
      </c>
      <c r="MI33" s="21"/>
      <c r="MJ33" s="21">
        <f t="shared" si="686"/>
        <v>0</v>
      </c>
      <c r="MK33" s="21"/>
      <c r="ML33" s="21">
        <f t="shared" si="687"/>
        <v>0</v>
      </c>
      <c r="MM33" s="21"/>
      <c r="MN33" s="21">
        <f t="shared" si="688"/>
        <v>0</v>
      </c>
      <c r="MO33" s="21"/>
      <c r="MP33" s="21">
        <f t="shared" si="689"/>
        <v>0</v>
      </c>
      <c r="MQ33" s="21"/>
      <c r="MR33" s="21">
        <f t="shared" si="690"/>
        <v>0</v>
      </c>
      <c r="MS33" s="21"/>
      <c r="MT33" s="21">
        <f t="shared" si="691"/>
        <v>0</v>
      </c>
      <c r="MU33" s="21"/>
      <c r="MV33" s="21">
        <f t="shared" si="692"/>
        <v>0</v>
      </c>
      <c r="MW33" s="21"/>
      <c r="MX33" s="21">
        <f t="shared" si="693"/>
        <v>0</v>
      </c>
      <c r="MY33" s="21"/>
      <c r="MZ33" s="21">
        <f t="shared" si="694"/>
        <v>0</v>
      </c>
      <c r="NA33" s="21"/>
      <c r="NB33" s="21">
        <f t="shared" si="695"/>
        <v>0</v>
      </c>
      <c r="NC33" s="21"/>
      <c r="ND33" s="21">
        <f t="shared" si="696"/>
        <v>0</v>
      </c>
      <c r="NE33" s="21"/>
      <c r="NF33" s="21">
        <f t="shared" si="697"/>
        <v>0</v>
      </c>
      <c r="NG33" s="21"/>
      <c r="NH33" s="21">
        <f t="shared" si="698"/>
        <v>0</v>
      </c>
      <c r="NI33" s="21"/>
      <c r="NJ33" s="21">
        <f t="shared" si="699"/>
        <v>0</v>
      </c>
      <c r="NK33" s="21"/>
      <c r="NL33" s="21">
        <f t="shared" si="700"/>
        <v>0</v>
      </c>
      <c r="NM33" s="21"/>
      <c r="NN33" s="21">
        <f t="shared" si="701"/>
        <v>0</v>
      </c>
      <c r="NO33" s="21"/>
      <c r="NP33" s="21">
        <f t="shared" si="702"/>
        <v>0</v>
      </c>
      <c r="NQ33" s="21"/>
      <c r="NR33" s="21">
        <f t="shared" si="703"/>
        <v>0</v>
      </c>
      <c r="NS33" s="21"/>
      <c r="NT33" s="21">
        <f t="shared" si="704"/>
        <v>0</v>
      </c>
      <c r="NU33" s="21"/>
      <c r="NV33" s="21">
        <f t="shared" si="705"/>
        <v>0</v>
      </c>
      <c r="NW33" s="21"/>
      <c r="NX33" s="21">
        <f t="shared" si="706"/>
        <v>0</v>
      </c>
      <c r="NY33" s="21"/>
      <c r="NZ33" s="21">
        <f t="shared" si="707"/>
        <v>0</v>
      </c>
      <c r="OA33" s="21"/>
      <c r="OB33" s="21">
        <f t="shared" si="708"/>
        <v>0</v>
      </c>
      <c r="OC33" s="21"/>
      <c r="OD33" s="21">
        <f t="shared" si="709"/>
        <v>0</v>
      </c>
      <c r="OE33" s="21"/>
      <c r="OF33" s="21">
        <f t="shared" si="710"/>
        <v>0</v>
      </c>
      <c r="OG33" s="21"/>
      <c r="OH33" s="21">
        <f t="shared" si="711"/>
        <v>0</v>
      </c>
      <c r="OI33" s="21"/>
      <c r="OJ33" s="21">
        <f t="shared" si="712"/>
        <v>0</v>
      </c>
      <c r="OK33" s="21"/>
      <c r="OL33" s="21">
        <f t="shared" si="713"/>
        <v>0</v>
      </c>
      <c r="OM33" s="21"/>
      <c r="ON33" s="21">
        <f t="shared" si="714"/>
        <v>0</v>
      </c>
      <c r="OO33" s="21"/>
      <c r="OP33" s="21">
        <f t="shared" si="714"/>
        <v>0</v>
      </c>
      <c r="OQ33" s="21"/>
      <c r="OR33" s="21">
        <f t="shared" si="714"/>
        <v>0</v>
      </c>
      <c r="OS33" s="21"/>
      <c r="OT33" s="21">
        <f t="shared" si="714"/>
        <v>0</v>
      </c>
      <c r="OU33" s="21"/>
      <c r="OV33" s="21">
        <f t="shared" si="714"/>
        <v>0</v>
      </c>
      <c r="OW33" s="21"/>
      <c r="OX33" s="21">
        <f t="shared" si="714"/>
        <v>0</v>
      </c>
      <c r="OY33" s="21"/>
      <c r="OZ33" s="21">
        <f t="shared" si="714"/>
        <v>0</v>
      </c>
      <c r="PA33" s="21"/>
      <c r="PB33" s="21">
        <f t="shared" si="715"/>
        <v>0</v>
      </c>
      <c r="PC33" s="21"/>
      <c r="PD33" s="21">
        <f t="shared" si="715"/>
        <v>0</v>
      </c>
      <c r="PE33" s="21"/>
      <c r="PF33" s="21">
        <f t="shared" si="715"/>
        <v>0</v>
      </c>
      <c r="PG33" s="21"/>
      <c r="PH33" s="21">
        <f t="shared" si="715"/>
        <v>0</v>
      </c>
      <c r="PI33" s="21"/>
      <c r="PJ33" s="21">
        <f t="shared" si="715"/>
        <v>0</v>
      </c>
      <c r="PK33" s="21"/>
      <c r="PL33" s="21">
        <f t="shared" si="715"/>
        <v>0</v>
      </c>
      <c r="PM33" s="21"/>
      <c r="PN33" s="21">
        <f t="shared" si="716"/>
        <v>0</v>
      </c>
      <c r="PO33" s="21"/>
      <c r="PP33" s="21">
        <f t="shared" si="716"/>
        <v>0</v>
      </c>
      <c r="PQ33" s="21"/>
      <c r="PR33" s="21">
        <f t="shared" si="716"/>
        <v>0</v>
      </c>
      <c r="PS33" s="21"/>
      <c r="PT33" s="21">
        <f t="shared" si="716"/>
        <v>0</v>
      </c>
      <c r="PU33" s="21"/>
      <c r="PV33" s="21">
        <f t="shared" si="716"/>
        <v>0</v>
      </c>
      <c r="PW33" s="21"/>
      <c r="PX33" s="21">
        <f t="shared" si="716"/>
        <v>0</v>
      </c>
      <c r="PY33" s="21"/>
      <c r="PZ33" s="21">
        <f t="shared" si="717"/>
        <v>0</v>
      </c>
      <c r="QA33" s="21"/>
      <c r="QB33" s="21">
        <f t="shared" si="717"/>
        <v>0</v>
      </c>
      <c r="QC33" s="21"/>
      <c r="QD33" s="21">
        <f t="shared" si="717"/>
        <v>0</v>
      </c>
      <c r="QE33" s="21"/>
      <c r="QF33" s="21">
        <f t="shared" si="717"/>
        <v>0</v>
      </c>
      <c r="QG33" s="21"/>
      <c r="QH33" s="21">
        <f t="shared" si="717"/>
        <v>0</v>
      </c>
      <c r="QI33" s="21"/>
      <c r="QJ33" s="21">
        <f t="shared" si="717"/>
        <v>0</v>
      </c>
      <c r="QK33" s="21"/>
      <c r="QL33" s="21">
        <f t="shared" si="718"/>
        <v>0</v>
      </c>
      <c r="QM33" s="21"/>
      <c r="QN33" s="21">
        <f t="shared" si="718"/>
        <v>0</v>
      </c>
      <c r="QO33" s="21"/>
      <c r="QP33" s="21">
        <f t="shared" si="718"/>
        <v>0</v>
      </c>
      <c r="QQ33" s="21"/>
      <c r="QR33" s="21">
        <f t="shared" si="718"/>
        <v>0</v>
      </c>
      <c r="QS33" s="21"/>
      <c r="QT33" s="21">
        <f t="shared" si="718"/>
        <v>0</v>
      </c>
      <c r="QU33" s="21"/>
      <c r="QV33" s="21">
        <f t="shared" si="718"/>
        <v>0</v>
      </c>
      <c r="QW33" s="21"/>
      <c r="QX33" s="21">
        <f t="shared" si="719"/>
        <v>0</v>
      </c>
      <c r="QY33" s="21"/>
      <c r="QZ33" s="21">
        <f t="shared" si="719"/>
        <v>0</v>
      </c>
      <c r="RA33" s="21"/>
      <c r="RB33" s="21">
        <f t="shared" si="719"/>
        <v>0</v>
      </c>
      <c r="RC33" s="21"/>
      <c r="RD33" s="21">
        <f t="shared" si="719"/>
        <v>0</v>
      </c>
      <c r="RE33" s="21"/>
      <c r="RF33" s="21">
        <f t="shared" si="719"/>
        <v>0</v>
      </c>
      <c r="RG33" s="21"/>
      <c r="RH33" s="21">
        <f t="shared" si="719"/>
        <v>0</v>
      </c>
      <c r="RI33" s="21"/>
      <c r="RJ33" s="21">
        <f t="shared" si="720"/>
        <v>0</v>
      </c>
      <c r="RK33" s="21"/>
      <c r="RL33" s="21">
        <f t="shared" si="721"/>
        <v>0</v>
      </c>
      <c r="RM33" s="21"/>
      <c r="RN33" s="21">
        <f t="shared" si="722"/>
        <v>0</v>
      </c>
      <c r="RO33" s="21"/>
      <c r="RP33" s="21">
        <f t="shared" si="723"/>
        <v>0</v>
      </c>
      <c r="RQ33" s="21"/>
      <c r="RR33" s="21">
        <f t="shared" si="724"/>
        <v>0</v>
      </c>
      <c r="RS33" s="21"/>
      <c r="RT33" s="21">
        <f t="shared" si="725"/>
        <v>0</v>
      </c>
      <c r="RU33" s="21"/>
      <c r="RV33" s="21">
        <f t="shared" si="726"/>
        <v>0</v>
      </c>
      <c r="RW33" s="21"/>
      <c r="RX33" s="21">
        <f t="shared" si="727"/>
        <v>0</v>
      </c>
      <c r="RY33" s="21"/>
      <c r="RZ33" s="21">
        <f t="shared" si="728"/>
        <v>0</v>
      </c>
      <c r="SA33" s="21"/>
      <c r="SB33" s="21">
        <f t="shared" si="729"/>
        <v>0</v>
      </c>
      <c r="SC33" s="21"/>
      <c r="SD33" s="21">
        <f t="shared" si="730"/>
        <v>0</v>
      </c>
      <c r="SE33" s="21"/>
      <c r="SF33" s="21">
        <f t="shared" si="731"/>
        <v>0</v>
      </c>
      <c r="SG33" s="21"/>
      <c r="SH33" s="21">
        <f t="shared" si="732"/>
        <v>0</v>
      </c>
      <c r="SI33" s="21"/>
      <c r="SJ33" s="21">
        <f t="shared" si="733"/>
        <v>0</v>
      </c>
      <c r="SK33" s="21"/>
      <c r="SL33" s="21">
        <f t="shared" si="734"/>
        <v>0</v>
      </c>
      <c r="SM33" s="21"/>
      <c r="SN33" s="21">
        <f t="shared" si="735"/>
        <v>0</v>
      </c>
      <c r="SO33" s="21"/>
      <c r="SP33" s="21">
        <f t="shared" si="736"/>
        <v>0</v>
      </c>
      <c r="SQ33" s="21"/>
      <c r="SR33" s="21">
        <f t="shared" si="737"/>
        <v>0</v>
      </c>
      <c r="SS33" s="21"/>
      <c r="ST33" s="21">
        <f t="shared" si="738"/>
        <v>0</v>
      </c>
      <c r="SU33" s="21"/>
      <c r="SV33" s="21">
        <f t="shared" si="739"/>
        <v>0</v>
      </c>
      <c r="SW33" s="21"/>
      <c r="SX33" s="21">
        <f t="shared" si="740"/>
        <v>0</v>
      </c>
      <c r="SY33" s="21"/>
      <c r="SZ33" s="21">
        <f t="shared" si="741"/>
        <v>0</v>
      </c>
      <c r="TA33" s="21"/>
      <c r="TB33" s="21">
        <f t="shared" si="742"/>
        <v>0</v>
      </c>
      <c r="TC33" s="21"/>
      <c r="TD33" s="21">
        <f t="shared" si="743"/>
        <v>0</v>
      </c>
      <c r="TE33" s="21"/>
      <c r="TF33" s="21">
        <f t="shared" si="744"/>
        <v>0</v>
      </c>
      <c r="TG33" s="21"/>
      <c r="TH33" s="21">
        <f t="shared" si="745"/>
        <v>0</v>
      </c>
      <c r="TI33" s="21"/>
      <c r="TJ33" s="21">
        <f t="shared" si="746"/>
        <v>0</v>
      </c>
      <c r="TK33" s="21"/>
      <c r="TL33" s="21">
        <f t="shared" si="747"/>
        <v>0</v>
      </c>
      <c r="TM33" s="21"/>
      <c r="TN33" s="21">
        <f t="shared" si="748"/>
        <v>0</v>
      </c>
      <c r="TO33" s="21"/>
      <c r="TP33" s="21">
        <f t="shared" si="749"/>
        <v>0</v>
      </c>
      <c r="TQ33" s="21"/>
      <c r="TR33" s="21">
        <f t="shared" si="750"/>
        <v>0</v>
      </c>
      <c r="TS33" s="21"/>
      <c r="TT33" s="21">
        <f t="shared" si="751"/>
        <v>0</v>
      </c>
      <c r="TU33" s="21"/>
      <c r="TV33" s="21">
        <f t="shared" si="752"/>
        <v>0</v>
      </c>
      <c r="TW33" s="21"/>
      <c r="TX33" s="21">
        <f t="shared" si="753"/>
        <v>0</v>
      </c>
      <c r="TY33" s="21"/>
      <c r="TZ33" s="21">
        <f t="shared" si="754"/>
        <v>0</v>
      </c>
      <c r="UA33" s="21"/>
      <c r="UB33" s="21">
        <f t="shared" si="755"/>
        <v>0</v>
      </c>
      <c r="UC33" s="21"/>
      <c r="UD33" s="21">
        <f t="shared" si="756"/>
        <v>0</v>
      </c>
      <c r="UE33" s="21"/>
      <c r="UF33" s="21">
        <f t="shared" si="757"/>
        <v>0</v>
      </c>
      <c r="UG33" s="21"/>
      <c r="UH33" s="21">
        <f t="shared" si="758"/>
        <v>0</v>
      </c>
      <c r="UI33" s="21"/>
      <c r="UJ33" s="21">
        <f t="shared" si="759"/>
        <v>0</v>
      </c>
      <c r="UK33" s="21"/>
      <c r="UL33" s="21">
        <f t="shared" si="760"/>
        <v>0</v>
      </c>
      <c r="UM33" s="21"/>
      <c r="UN33" s="21">
        <f t="shared" si="761"/>
        <v>0</v>
      </c>
      <c r="UO33" s="21"/>
      <c r="UP33" s="21">
        <f t="shared" si="762"/>
        <v>0</v>
      </c>
      <c r="UQ33" s="21"/>
      <c r="UR33" s="21">
        <f t="shared" si="763"/>
        <v>0</v>
      </c>
      <c r="US33" s="21"/>
      <c r="UT33" s="21">
        <f t="shared" si="764"/>
        <v>0</v>
      </c>
      <c r="UU33" s="21"/>
      <c r="UV33" s="21">
        <f t="shared" si="765"/>
        <v>0</v>
      </c>
      <c r="UW33" s="21"/>
      <c r="UX33" s="21">
        <f t="shared" si="766"/>
        <v>0</v>
      </c>
      <c r="UY33" s="21"/>
      <c r="UZ33" s="21">
        <f t="shared" si="767"/>
        <v>0</v>
      </c>
      <c r="VA33" s="21"/>
      <c r="VB33" s="21">
        <f t="shared" si="768"/>
        <v>0</v>
      </c>
      <c r="VC33" s="21"/>
      <c r="VD33" s="21">
        <f t="shared" si="769"/>
        <v>0</v>
      </c>
      <c r="VE33" s="21"/>
      <c r="VF33" s="21">
        <f t="shared" si="770"/>
        <v>0</v>
      </c>
      <c r="VG33" s="21"/>
      <c r="VH33" s="21">
        <f t="shared" si="771"/>
        <v>0</v>
      </c>
      <c r="VI33" s="21"/>
      <c r="VJ33" s="21">
        <f t="shared" si="772"/>
        <v>0</v>
      </c>
      <c r="VK33" s="21"/>
      <c r="VL33" s="21">
        <f t="shared" si="773"/>
        <v>0</v>
      </c>
      <c r="VM33" s="21"/>
      <c r="VN33" s="21">
        <f t="shared" si="774"/>
        <v>0</v>
      </c>
      <c r="VO33" s="21"/>
      <c r="VP33" s="21">
        <f t="shared" si="775"/>
        <v>0</v>
      </c>
      <c r="VQ33" s="21"/>
      <c r="VR33" s="21">
        <f t="shared" si="714"/>
        <v>0</v>
      </c>
      <c r="VS33" s="21"/>
      <c r="VT33" s="21">
        <f t="shared" si="776"/>
        <v>0</v>
      </c>
      <c r="VU33" s="21"/>
      <c r="VV33" s="21">
        <f t="shared" si="776"/>
        <v>0</v>
      </c>
      <c r="VW33" s="21"/>
      <c r="VX33" s="21">
        <f t="shared" si="777"/>
        <v>0</v>
      </c>
      <c r="VY33" s="21"/>
      <c r="VZ33" s="21">
        <f t="shared" si="777"/>
        <v>0</v>
      </c>
      <c r="WA33" s="21"/>
      <c r="WB33" s="21">
        <f t="shared" si="777"/>
        <v>0</v>
      </c>
      <c r="WC33" s="21"/>
      <c r="WD33" s="21">
        <f t="shared" si="777"/>
        <v>0</v>
      </c>
      <c r="WE33" s="21"/>
      <c r="WF33" s="21">
        <f t="shared" si="777"/>
        <v>0</v>
      </c>
      <c r="WG33" s="21"/>
      <c r="WH33" s="21">
        <f t="shared" si="777"/>
        <v>0</v>
      </c>
      <c r="WI33" s="21"/>
      <c r="WJ33" s="21">
        <f t="shared" si="777"/>
        <v>0</v>
      </c>
      <c r="WK33" s="21"/>
      <c r="WL33" s="21">
        <f t="shared" si="777"/>
        <v>0</v>
      </c>
      <c r="WM33" s="21"/>
      <c r="WN33" s="21">
        <f t="shared" si="778"/>
        <v>0</v>
      </c>
      <c r="WO33" s="21"/>
      <c r="WP33" s="21">
        <f t="shared" si="778"/>
        <v>0</v>
      </c>
      <c r="WQ33" s="21"/>
      <c r="WR33" s="21">
        <f t="shared" si="778"/>
        <v>0</v>
      </c>
      <c r="WS33" s="21"/>
      <c r="WT33" s="21">
        <f t="shared" si="778"/>
        <v>0</v>
      </c>
      <c r="WU33" s="21"/>
      <c r="WV33" s="21">
        <f t="shared" si="778"/>
        <v>0</v>
      </c>
      <c r="WW33" s="21"/>
      <c r="WX33" s="21">
        <f t="shared" si="778"/>
        <v>0</v>
      </c>
      <c r="WY33" s="21"/>
      <c r="WZ33" s="21">
        <f t="shared" si="778"/>
        <v>0</v>
      </c>
      <c r="XA33" s="21"/>
      <c r="XB33" s="21">
        <f t="shared" si="778"/>
        <v>0</v>
      </c>
      <c r="XC33" s="21"/>
      <c r="XD33" s="21">
        <f t="shared" si="779"/>
        <v>0</v>
      </c>
      <c r="XE33" s="21"/>
      <c r="XF33" s="21">
        <f t="shared" si="779"/>
        <v>0</v>
      </c>
      <c r="XG33" s="21"/>
      <c r="XH33" s="21">
        <f t="shared" si="779"/>
        <v>0</v>
      </c>
      <c r="XI33" s="21"/>
      <c r="XJ33" s="21">
        <f t="shared" si="779"/>
        <v>0</v>
      </c>
      <c r="XK33" s="21"/>
      <c r="XL33" s="21">
        <f t="shared" si="779"/>
        <v>0</v>
      </c>
      <c r="XM33" s="21"/>
      <c r="XN33" s="21">
        <f t="shared" si="779"/>
        <v>0</v>
      </c>
      <c r="XO33" s="21"/>
      <c r="XP33" s="21">
        <f t="shared" si="779"/>
        <v>0</v>
      </c>
      <c r="XQ33" s="21"/>
      <c r="XR33" s="21">
        <f t="shared" si="779"/>
        <v>0</v>
      </c>
      <c r="XS33" s="21"/>
      <c r="XT33" s="21">
        <f t="shared" si="841"/>
        <v>0</v>
      </c>
      <c r="XU33" s="21"/>
      <c r="XV33" s="21">
        <f t="shared" si="841"/>
        <v>0</v>
      </c>
      <c r="XW33" s="21"/>
      <c r="XX33" s="21">
        <f t="shared" si="841"/>
        <v>0</v>
      </c>
      <c r="XY33" s="21"/>
      <c r="XZ33" s="21">
        <f t="shared" si="841"/>
        <v>0</v>
      </c>
      <c r="YA33" s="21"/>
      <c r="YB33" s="21">
        <f t="shared" si="780"/>
        <v>0</v>
      </c>
      <c r="YC33" s="21">
        <v>4</v>
      </c>
      <c r="YD33" s="21">
        <f t="shared" si="781"/>
        <v>0</v>
      </c>
      <c r="YE33" s="21"/>
      <c r="YF33" s="21">
        <f t="shared" si="782"/>
        <v>0</v>
      </c>
      <c r="YG33" s="21">
        <v>28</v>
      </c>
      <c r="YH33" s="21">
        <f t="shared" si="783"/>
        <v>0</v>
      </c>
      <c r="YI33" s="21">
        <v>10</v>
      </c>
      <c r="YJ33" s="21">
        <f t="shared" si="784"/>
        <v>0</v>
      </c>
      <c r="YK33" s="21">
        <v>27</v>
      </c>
      <c r="YL33" s="21">
        <f t="shared" si="785"/>
        <v>0</v>
      </c>
      <c r="YM33" s="21">
        <v>32</v>
      </c>
      <c r="YN33" s="21">
        <f t="shared" si="786"/>
        <v>0</v>
      </c>
      <c r="YO33" s="21">
        <v>34</v>
      </c>
      <c r="YP33" s="21">
        <f t="shared" si="787"/>
        <v>0</v>
      </c>
      <c r="YQ33" s="21">
        <v>34</v>
      </c>
      <c r="YR33" s="21">
        <f t="shared" si="788"/>
        <v>0</v>
      </c>
      <c r="YS33" s="21">
        <v>34</v>
      </c>
      <c r="YT33" s="21">
        <f t="shared" si="789"/>
        <v>0</v>
      </c>
      <c r="YU33" s="21">
        <v>35</v>
      </c>
      <c r="YV33" s="21">
        <f t="shared" si="790"/>
        <v>0</v>
      </c>
      <c r="YW33" s="21">
        <v>15</v>
      </c>
      <c r="YX33" s="21">
        <f t="shared" si="791"/>
        <v>0</v>
      </c>
      <c r="YY33" s="21"/>
      <c r="YZ33" s="21">
        <f t="shared" si="776"/>
        <v>0</v>
      </c>
      <c r="ZA33" s="21"/>
      <c r="ZB33" s="21">
        <f t="shared" si="792"/>
        <v>0</v>
      </c>
      <c r="ZC33" s="21"/>
      <c r="ZD33" s="21">
        <f t="shared" si="793"/>
        <v>0</v>
      </c>
      <c r="ZE33" s="21"/>
      <c r="ZF33" s="21">
        <f t="shared" si="794"/>
        <v>0</v>
      </c>
      <c r="ZG33" s="21"/>
      <c r="ZH33" s="21">
        <f t="shared" si="795"/>
        <v>0</v>
      </c>
      <c r="ZI33" s="21"/>
      <c r="ZJ33" s="21">
        <f t="shared" si="796"/>
        <v>0</v>
      </c>
      <c r="ZK33" s="21"/>
      <c r="ZL33" s="21">
        <f t="shared" si="797"/>
        <v>0</v>
      </c>
      <c r="ZM33" s="21"/>
      <c r="ZN33" s="21">
        <f t="shared" si="798"/>
        <v>0</v>
      </c>
      <c r="ZO33" s="21"/>
      <c r="ZP33" s="21">
        <f t="shared" si="799"/>
        <v>0</v>
      </c>
      <c r="ZQ33" s="21"/>
      <c r="ZR33" s="21">
        <f t="shared" si="800"/>
        <v>0</v>
      </c>
      <c r="ZS33" s="21"/>
      <c r="ZT33" s="21">
        <f t="shared" si="776"/>
        <v>0</v>
      </c>
      <c r="ZU33" s="21"/>
      <c r="ZV33" s="21">
        <f t="shared" si="801"/>
        <v>0</v>
      </c>
      <c r="ZW33" s="21"/>
      <c r="ZX33" s="21">
        <f t="shared" si="802"/>
        <v>0</v>
      </c>
      <c r="ZY33" s="21"/>
      <c r="ZZ33" s="21">
        <f t="shared" si="802"/>
        <v>0</v>
      </c>
      <c r="AAA33" s="21"/>
      <c r="AAB33" s="21">
        <f t="shared" si="803"/>
        <v>0</v>
      </c>
      <c r="AAC33" s="21"/>
      <c r="AAD33" s="21">
        <f t="shared" si="803"/>
        <v>0</v>
      </c>
      <c r="AAE33" s="21"/>
      <c r="AAF33" s="21">
        <f t="shared" si="804"/>
        <v>0</v>
      </c>
      <c r="AAG33" s="21"/>
      <c r="AAH33" s="21">
        <f t="shared" si="804"/>
        <v>0</v>
      </c>
      <c r="AAI33" s="21"/>
      <c r="AAJ33" s="21">
        <f t="shared" si="805"/>
        <v>0</v>
      </c>
      <c r="AAK33" s="21"/>
      <c r="AAL33" s="21">
        <f t="shared" si="805"/>
        <v>0</v>
      </c>
      <c r="AAM33" s="21"/>
      <c r="AAN33" s="21">
        <f t="shared" si="806"/>
        <v>0</v>
      </c>
      <c r="AAO33" s="21"/>
      <c r="AAP33" s="21">
        <f t="shared" si="806"/>
        <v>0</v>
      </c>
      <c r="AAQ33" s="21"/>
      <c r="AAR33" s="21">
        <f t="shared" si="807"/>
        <v>0</v>
      </c>
      <c r="AAS33" s="21"/>
      <c r="AAT33" s="21">
        <f t="shared" si="807"/>
        <v>0</v>
      </c>
      <c r="AAU33" s="21"/>
      <c r="AAV33" s="21">
        <f t="shared" si="808"/>
        <v>0</v>
      </c>
      <c r="AAW33" s="21"/>
      <c r="AAX33" s="21">
        <f t="shared" si="808"/>
        <v>0</v>
      </c>
      <c r="AAY33" s="21"/>
      <c r="AAZ33" s="21">
        <f t="shared" si="809"/>
        <v>0</v>
      </c>
      <c r="ABA33" s="21"/>
      <c r="ABB33" s="21">
        <f t="shared" si="809"/>
        <v>0</v>
      </c>
      <c r="ABC33" s="21"/>
      <c r="ABD33" s="21">
        <f t="shared" si="810"/>
        <v>0</v>
      </c>
      <c r="ABE33" s="21"/>
      <c r="ABF33" s="21">
        <f t="shared" si="810"/>
        <v>0</v>
      </c>
      <c r="ABG33" s="21"/>
      <c r="ABH33" s="21">
        <f t="shared" si="811"/>
        <v>0</v>
      </c>
      <c r="ABI33" s="21"/>
      <c r="ABJ33" s="21">
        <f t="shared" si="811"/>
        <v>0</v>
      </c>
      <c r="ABK33" s="21"/>
      <c r="ABL33" s="21">
        <f t="shared" si="812"/>
        <v>0</v>
      </c>
      <c r="ABM33" s="21"/>
      <c r="ABN33" s="21">
        <f t="shared" si="812"/>
        <v>0</v>
      </c>
      <c r="ABO33" s="21"/>
      <c r="ABP33" s="21">
        <f t="shared" si="813"/>
        <v>0</v>
      </c>
      <c r="ABQ33" s="21"/>
      <c r="ABR33" s="21">
        <f t="shared" si="813"/>
        <v>0</v>
      </c>
      <c r="ABS33" s="21"/>
      <c r="ABT33" s="21">
        <f t="shared" si="814"/>
        <v>0</v>
      </c>
      <c r="ABU33" s="21"/>
      <c r="ABV33" s="21">
        <f t="shared" si="814"/>
        <v>0</v>
      </c>
      <c r="ABW33" s="21"/>
      <c r="ABX33" s="21">
        <f t="shared" si="815"/>
        <v>0</v>
      </c>
      <c r="ABY33" s="21"/>
      <c r="ABZ33" s="21">
        <f t="shared" si="815"/>
        <v>0</v>
      </c>
      <c r="ACA33" s="21"/>
      <c r="ACB33" s="21">
        <f t="shared" si="816"/>
        <v>0</v>
      </c>
      <c r="ACC33" s="21"/>
      <c r="ACD33" s="21">
        <f t="shared" si="816"/>
        <v>0</v>
      </c>
      <c r="ACE33" s="21"/>
      <c r="ACF33" s="21">
        <f t="shared" si="817"/>
        <v>0</v>
      </c>
      <c r="ACG33" s="21"/>
      <c r="ACH33" s="21">
        <f t="shared" si="817"/>
        <v>0</v>
      </c>
      <c r="ACI33" s="21"/>
      <c r="ACJ33" s="21">
        <f t="shared" si="818"/>
        <v>0</v>
      </c>
      <c r="ACK33" s="21"/>
      <c r="ACL33" s="21">
        <f t="shared" si="818"/>
        <v>0</v>
      </c>
      <c r="ACM33" s="21"/>
      <c r="ACN33" s="21">
        <f t="shared" si="819"/>
        <v>0</v>
      </c>
      <c r="ACO33" s="21"/>
      <c r="ACP33" s="21">
        <f t="shared" si="819"/>
        <v>0</v>
      </c>
      <c r="ACQ33" s="21"/>
      <c r="ACR33" s="21">
        <f t="shared" si="820"/>
        <v>0</v>
      </c>
      <c r="ACS33" s="21"/>
      <c r="ACT33" s="21">
        <f t="shared" si="820"/>
        <v>0</v>
      </c>
      <c r="ACU33" s="21"/>
      <c r="ACV33" s="21">
        <f t="shared" si="821"/>
        <v>0</v>
      </c>
      <c r="ACW33" s="21"/>
      <c r="ACX33" s="21">
        <f t="shared" si="821"/>
        <v>0</v>
      </c>
      <c r="ACY33" s="21"/>
      <c r="ACZ33" s="21">
        <f t="shared" si="822"/>
        <v>0</v>
      </c>
      <c r="ADA33" s="21"/>
      <c r="ADB33" s="21">
        <f t="shared" si="822"/>
        <v>0</v>
      </c>
      <c r="ADC33" s="21"/>
      <c r="ADD33" s="21">
        <f t="shared" si="823"/>
        <v>0</v>
      </c>
      <c r="ADE33" s="21"/>
      <c r="ADF33" s="21">
        <f t="shared" si="823"/>
        <v>0</v>
      </c>
      <c r="ADG33" s="21"/>
      <c r="ADH33" s="21">
        <f t="shared" si="824"/>
        <v>0</v>
      </c>
      <c r="ADI33" s="21"/>
      <c r="ADJ33" s="21">
        <f t="shared" si="824"/>
        <v>0</v>
      </c>
      <c r="ADK33" s="21"/>
      <c r="ADL33" s="21">
        <f t="shared" si="825"/>
        <v>0</v>
      </c>
      <c r="ADM33" s="21"/>
      <c r="ADN33" s="21">
        <f t="shared" si="825"/>
        <v>0</v>
      </c>
      <c r="ADO33" s="21"/>
      <c r="ADP33" s="21">
        <f t="shared" si="825"/>
        <v>0</v>
      </c>
      <c r="ADQ33" s="21"/>
      <c r="ADR33" s="21">
        <f t="shared" si="825"/>
        <v>0</v>
      </c>
      <c r="ADS33" s="21"/>
      <c r="ADT33" s="21">
        <f t="shared" si="825"/>
        <v>0</v>
      </c>
      <c r="ADU33" s="21"/>
      <c r="ADV33" s="21">
        <f t="shared" si="826"/>
        <v>0</v>
      </c>
      <c r="ADW33" s="21"/>
      <c r="ADX33" s="21">
        <f t="shared" si="826"/>
        <v>0</v>
      </c>
      <c r="ADY33" s="21"/>
      <c r="ADZ33" s="21">
        <f t="shared" si="826"/>
        <v>0</v>
      </c>
      <c r="AEA33" s="21"/>
      <c r="AEB33" s="21">
        <f t="shared" si="826"/>
        <v>0</v>
      </c>
      <c r="AEC33" s="21"/>
      <c r="AED33" s="21">
        <f t="shared" si="827"/>
        <v>0</v>
      </c>
      <c r="AEE33" s="21"/>
      <c r="AEF33" s="21">
        <f t="shared" si="827"/>
        <v>0</v>
      </c>
      <c r="AEG33" s="21"/>
      <c r="AEH33" s="21">
        <f t="shared" si="827"/>
        <v>0</v>
      </c>
      <c r="AEI33" s="21"/>
      <c r="AEJ33" s="21">
        <f t="shared" si="827"/>
        <v>0</v>
      </c>
      <c r="AEK33" s="21"/>
      <c r="AEL33" s="21">
        <f t="shared" si="827"/>
        <v>0</v>
      </c>
      <c r="AEM33" s="21"/>
      <c r="AEN33" s="21">
        <f t="shared" si="828"/>
        <v>0</v>
      </c>
      <c r="AEO33" s="21"/>
      <c r="AEP33" s="21">
        <f t="shared" si="828"/>
        <v>0</v>
      </c>
      <c r="AEQ33" s="21"/>
      <c r="AER33" s="21">
        <f t="shared" si="828"/>
        <v>0</v>
      </c>
      <c r="AES33" s="21"/>
      <c r="AET33" s="21">
        <f t="shared" si="828"/>
        <v>0</v>
      </c>
      <c r="AEU33" s="21"/>
      <c r="AEV33" s="21">
        <f t="shared" si="829"/>
        <v>0</v>
      </c>
      <c r="AEW33" s="21"/>
      <c r="AEX33" s="21">
        <f t="shared" si="829"/>
        <v>0</v>
      </c>
      <c r="AEY33" s="21"/>
      <c r="AEZ33" s="21">
        <f t="shared" si="829"/>
        <v>0</v>
      </c>
      <c r="AFA33" s="21"/>
      <c r="AFB33" s="21">
        <f t="shared" si="829"/>
        <v>0</v>
      </c>
      <c r="AFC33" s="21"/>
      <c r="AFD33" s="21">
        <f t="shared" si="829"/>
        <v>0</v>
      </c>
      <c r="AFE33" s="21"/>
      <c r="AFF33" s="21">
        <f t="shared" si="830"/>
        <v>0</v>
      </c>
      <c r="AFG33" s="21"/>
      <c r="AFH33" s="21">
        <f t="shared" si="830"/>
        <v>0</v>
      </c>
      <c r="AFI33" s="21"/>
      <c r="AFJ33" s="21">
        <f t="shared" si="830"/>
        <v>0</v>
      </c>
      <c r="AFK33" s="21"/>
      <c r="AFL33" s="21">
        <f t="shared" si="830"/>
        <v>0</v>
      </c>
      <c r="AFM33" s="21"/>
      <c r="AFN33" s="21">
        <f t="shared" si="831"/>
        <v>0</v>
      </c>
      <c r="AFO33" s="21"/>
      <c r="AFP33" s="21">
        <f t="shared" si="831"/>
        <v>0</v>
      </c>
      <c r="AFQ33" s="21"/>
      <c r="AFR33" s="21">
        <f t="shared" si="831"/>
        <v>0</v>
      </c>
      <c r="AFS33" s="21"/>
      <c r="AFT33" s="21">
        <f t="shared" si="831"/>
        <v>0</v>
      </c>
      <c r="AFU33" s="21"/>
      <c r="AFV33" s="21">
        <f t="shared" si="831"/>
        <v>0</v>
      </c>
      <c r="AFW33" s="21"/>
      <c r="AFX33" s="21">
        <f t="shared" si="832"/>
        <v>0</v>
      </c>
      <c r="AFY33" s="21"/>
      <c r="AFZ33" s="21">
        <f t="shared" si="832"/>
        <v>0</v>
      </c>
      <c r="AGA33" s="21"/>
      <c r="AGB33" s="21">
        <f t="shared" si="832"/>
        <v>0</v>
      </c>
      <c r="AGC33" s="21"/>
      <c r="AGD33" s="21">
        <f t="shared" si="832"/>
        <v>0</v>
      </c>
      <c r="AGE33" s="21"/>
      <c r="AGF33" s="21">
        <f t="shared" si="833"/>
        <v>0</v>
      </c>
      <c r="AGG33" s="21"/>
      <c r="AGH33" s="21">
        <f t="shared" si="833"/>
        <v>0</v>
      </c>
      <c r="AGI33" s="21"/>
      <c r="AGJ33" s="21">
        <f t="shared" si="833"/>
        <v>0</v>
      </c>
      <c r="AGK33" s="21"/>
      <c r="AGL33" s="21">
        <f t="shared" si="833"/>
        <v>0</v>
      </c>
      <c r="AGM33" s="21"/>
      <c r="AGN33" s="21">
        <f t="shared" si="833"/>
        <v>0</v>
      </c>
      <c r="AGO33" s="21"/>
      <c r="AGP33" s="21">
        <f t="shared" si="834"/>
        <v>0</v>
      </c>
      <c r="AGQ33" s="21"/>
      <c r="AGR33" s="21">
        <f t="shared" si="834"/>
        <v>0</v>
      </c>
      <c r="AGS33" s="21"/>
      <c r="AGT33" s="21">
        <f t="shared" si="834"/>
        <v>0</v>
      </c>
      <c r="AGU33" s="21"/>
      <c r="AGV33" s="21">
        <f t="shared" si="834"/>
        <v>0</v>
      </c>
      <c r="AGW33" s="21"/>
      <c r="AGX33" s="21">
        <f t="shared" si="835"/>
        <v>0</v>
      </c>
      <c r="AGY33" s="21"/>
      <c r="AGZ33" s="21">
        <f t="shared" si="835"/>
        <v>0</v>
      </c>
      <c r="AHA33" s="21"/>
      <c r="AHB33" s="21">
        <f t="shared" si="835"/>
        <v>0</v>
      </c>
      <c r="AHC33" s="21"/>
      <c r="AHD33" s="21">
        <f t="shared" si="835"/>
        <v>0</v>
      </c>
      <c r="AHE33" s="21"/>
      <c r="AHF33" s="21">
        <f t="shared" si="835"/>
        <v>0</v>
      </c>
      <c r="AHG33" s="21"/>
      <c r="AHH33" s="21">
        <f t="shared" si="836"/>
        <v>0</v>
      </c>
      <c r="AHI33" s="21"/>
      <c r="AHJ33" s="21">
        <f t="shared" si="836"/>
        <v>0</v>
      </c>
      <c r="AHK33" s="21"/>
      <c r="AHL33" s="21">
        <f t="shared" si="836"/>
        <v>0</v>
      </c>
      <c r="AHM33" s="21"/>
      <c r="AHN33" s="21">
        <f t="shared" si="836"/>
        <v>0</v>
      </c>
      <c r="AHO33" s="21"/>
      <c r="AHP33" s="21">
        <f t="shared" si="837"/>
        <v>0</v>
      </c>
      <c r="AHQ33" s="21"/>
      <c r="AHR33" s="21">
        <f t="shared" si="837"/>
        <v>0</v>
      </c>
      <c r="AHS33" s="21"/>
      <c r="AHT33" s="21">
        <f t="shared" si="837"/>
        <v>0</v>
      </c>
      <c r="AHU33" s="21"/>
      <c r="AHV33" s="21">
        <f t="shared" si="837"/>
        <v>0</v>
      </c>
      <c r="AHW33" s="21"/>
      <c r="AHX33" s="21">
        <f t="shared" si="837"/>
        <v>0</v>
      </c>
      <c r="AHY33" s="21"/>
      <c r="AHZ33" s="21">
        <f t="shared" si="838"/>
        <v>0</v>
      </c>
      <c r="AIA33" s="21"/>
      <c r="AIB33" s="21">
        <f t="shared" si="838"/>
        <v>0</v>
      </c>
      <c r="AIC33" s="21"/>
      <c r="AID33" s="21">
        <f t="shared" si="838"/>
        <v>0</v>
      </c>
      <c r="AIE33" s="21"/>
      <c r="AIF33" s="21">
        <f t="shared" si="838"/>
        <v>0</v>
      </c>
      <c r="AIG33" s="21"/>
      <c r="AIH33" s="21">
        <f t="shared" si="839"/>
        <v>0</v>
      </c>
      <c r="AII33" s="21"/>
      <c r="AIJ33" s="21">
        <f t="shared" si="839"/>
        <v>0</v>
      </c>
      <c r="AIK33" s="21"/>
      <c r="AIL33" s="21">
        <f t="shared" si="839"/>
        <v>0</v>
      </c>
      <c r="AIM33" s="21"/>
      <c r="AIN33" s="21">
        <f t="shared" si="839"/>
        <v>0</v>
      </c>
      <c r="AIO33" s="21"/>
      <c r="AIP33" s="21">
        <f t="shared" si="839"/>
        <v>0</v>
      </c>
      <c r="AIQ33" s="21"/>
      <c r="AIR33" s="21">
        <f t="shared" si="840"/>
        <v>0</v>
      </c>
      <c r="AIS33" s="21"/>
      <c r="AIT33" s="21">
        <f t="shared" si="840"/>
        <v>0</v>
      </c>
      <c r="AIU33" s="21"/>
      <c r="AIV33" s="21">
        <f t="shared" si="840"/>
        <v>0</v>
      </c>
      <c r="AIW33" s="21"/>
      <c r="AIX33" s="21">
        <f t="shared" si="840"/>
        <v>0</v>
      </c>
      <c r="AIY33" s="21"/>
      <c r="AIZ33" s="21">
        <f t="shared" si="776"/>
        <v>0</v>
      </c>
      <c r="AJA33" s="21"/>
    </row>
    <row r="34" spans="2:937" ht="15" x14ac:dyDescent="0.25">
      <c r="B34" s="31">
        <v>29</v>
      </c>
      <c r="C34" s="192" t="s">
        <v>209</v>
      </c>
      <c r="D34" s="67" t="s">
        <v>473</v>
      </c>
      <c r="E34" s="194" t="s">
        <v>418</v>
      </c>
      <c r="F34" s="194" t="str">
        <f>_xlfn.XLOOKUP(D34,'WTG PH-III'!$D$5:$D$198,'WTG PH-III'!$B$5:$B$198,0,0,1)</f>
        <v>PSS-12</v>
      </c>
      <c r="G34" s="22" t="s">
        <v>537</v>
      </c>
      <c r="H34" s="22" t="s">
        <v>552</v>
      </c>
      <c r="I34" s="61">
        <v>10</v>
      </c>
      <c r="J34" s="21">
        <v>253</v>
      </c>
      <c r="K34" s="21">
        <f t="shared" si="517"/>
        <v>253.00000000000006</v>
      </c>
      <c r="L34" s="21">
        <f t="shared" si="518"/>
        <v>253</v>
      </c>
      <c r="M34" s="21">
        <f t="shared" si="519"/>
        <v>0</v>
      </c>
      <c r="N34" s="95">
        <f>VLOOKUP(D34,'WTG PH-III'!$D$5:$U$198,17,0)</f>
        <v>45769</v>
      </c>
      <c r="O34" s="95">
        <f>VLOOKUP(D34,'WTG PH-III'!$D$5:$U$198,18,0)</f>
        <v>45778</v>
      </c>
      <c r="P34" s="21">
        <f t="shared" si="520"/>
        <v>0</v>
      </c>
      <c r="Q34" s="21"/>
      <c r="R34" s="21">
        <f t="shared" si="521"/>
        <v>0</v>
      </c>
      <c r="S34" s="21"/>
      <c r="T34" s="21">
        <f t="shared" si="522"/>
        <v>0</v>
      </c>
      <c r="U34" s="21"/>
      <c r="V34" s="21">
        <f t="shared" si="523"/>
        <v>0</v>
      </c>
      <c r="W34" s="21"/>
      <c r="X34" s="21">
        <f t="shared" si="524"/>
        <v>0</v>
      </c>
      <c r="Y34" s="21"/>
      <c r="Z34" s="21">
        <f t="shared" si="525"/>
        <v>0</v>
      </c>
      <c r="AA34" s="21"/>
      <c r="AB34" s="21">
        <f t="shared" si="526"/>
        <v>0</v>
      </c>
      <c r="AC34" s="21"/>
      <c r="AD34" s="21">
        <f t="shared" si="527"/>
        <v>0</v>
      </c>
      <c r="AE34" s="21"/>
      <c r="AF34" s="21">
        <f t="shared" si="528"/>
        <v>0</v>
      </c>
      <c r="AG34" s="21"/>
      <c r="AH34" s="21">
        <f t="shared" si="529"/>
        <v>0</v>
      </c>
      <c r="AI34" s="21"/>
      <c r="AJ34" s="21">
        <f t="shared" si="530"/>
        <v>0</v>
      </c>
      <c r="AK34" s="21"/>
      <c r="AL34" s="21">
        <f t="shared" si="531"/>
        <v>0</v>
      </c>
      <c r="AM34" s="21"/>
      <c r="AN34" s="21">
        <f t="shared" si="532"/>
        <v>0</v>
      </c>
      <c r="AO34" s="21"/>
      <c r="AP34" s="21">
        <f t="shared" si="533"/>
        <v>0</v>
      </c>
      <c r="AQ34" s="21"/>
      <c r="AR34" s="21">
        <f t="shared" si="534"/>
        <v>0</v>
      </c>
      <c r="AS34" s="21"/>
      <c r="AT34" s="21">
        <f t="shared" si="535"/>
        <v>0</v>
      </c>
      <c r="AU34" s="21"/>
      <c r="AV34" s="21">
        <f t="shared" si="536"/>
        <v>0</v>
      </c>
      <c r="AW34" s="21"/>
      <c r="AX34" s="21">
        <f t="shared" si="537"/>
        <v>0</v>
      </c>
      <c r="AY34" s="21"/>
      <c r="AZ34" s="21">
        <f t="shared" si="538"/>
        <v>0</v>
      </c>
      <c r="BA34" s="21"/>
      <c r="BB34" s="21">
        <f t="shared" si="539"/>
        <v>0</v>
      </c>
      <c r="BC34" s="21"/>
      <c r="BD34" s="21">
        <f t="shared" si="540"/>
        <v>0</v>
      </c>
      <c r="BE34" s="21"/>
      <c r="BF34" s="21">
        <f t="shared" si="541"/>
        <v>0</v>
      </c>
      <c r="BG34" s="21"/>
      <c r="BH34" s="21">
        <f t="shared" si="542"/>
        <v>0</v>
      </c>
      <c r="BI34" s="21"/>
      <c r="BJ34" s="21">
        <f t="shared" si="543"/>
        <v>0</v>
      </c>
      <c r="BK34" s="21"/>
      <c r="BL34" s="21">
        <f t="shared" si="544"/>
        <v>0</v>
      </c>
      <c r="BM34" s="21"/>
      <c r="BN34" s="21">
        <f t="shared" si="545"/>
        <v>0</v>
      </c>
      <c r="BO34" s="21"/>
      <c r="BP34" s="21">
        <f t="shared" si="546"/>
        <v>0</v>
      </c>
      <c r="BQ34" s="21"/>
      <c r="BR34" s="21">
        <f t="shared" si="547"/>
        <v>0</v>
      </c>
      <c r="BS34" s="21"/>
      <c r="BT34" s="21">
        <f t="shared" si="548"/>
        <v>0</v>
      </c>
      <c r="BU34" s="21"/>
      <c r="BV34" s="21">
        <f t="shared" si="549"/>
        <v>0</v>
      </c>
      <c r="BW34" s="21"/>
      <c r="BX34" s="21">
        <f t="shared" si="550"/>
        <v>0</v>
      </c>
      <c r="BY34" s="21"/>
      <c r="BZ34" s="21">
        <f t="shared" si="551"/>
        <v>0</v>
      </c>
      <c r="CA34" s="21"/>
      <c r="CB34" s="21">
        <f t="shared" si="552"/>
        <v>0</v>
      </c>
      <c r="CC34" s="21"/>
      <c r="CD34" s="21">
        <f t="shared" si="553"/>
        <v>0</v>
      </c>
      <c r="CE34" s="21"/>
      <c r="CF34" s="21">
        <f t="shared" si="554"/>
        <v>0</v>
      </c>
      <c r="CG34" s="21"/>
      <c r="CH34" s="21">
        <f t="shared" si="555"/>
        <v>0</v>
      </c>
      <c r="CI34" s="21"/>
      <c r="CJ34" s="21">
        <f t="shared" si="556"/>
        <v>0</v>
      </c>
      <c r="CK34" s="21"/>
      <c r="CL34" s="21">
        <f t="shared" si="557"/>
        <v>0</v>
      </c>
      <c r="CM34" s="21"/>
      <c r="CN34" s="21">
        <f t="shared" si="558"/>
        <v>0</v>
      </c>
      <c r="CO34" s="21"/>
      <c r="CP34" s="21">
        <f t="shared" si="559"/>
        <v>0</v>
      </c>
      <c r="CQ34" s="21"/>
      <c r="CR34" s="21">
        <f t="shared" si="560"/>
        <v>0</v>
      </c>
      <c r="CS34" s="21"/>
      <c r="CT34" s="21">
        <f t="shared" si="561"/>
        <v>0</v>
      </c>
      <c r="CU34" s="21"/>
      <c r="CV34" s="21">
        <f t="shared" si="562"/>
        <v>0</v>
      </c>
      <c r="CW34" s="21"/>
      <c r="CX34" s="21">
        <f t="shared" si="563"/>
        <v>0</v>
      </c>
      <c r="CY34" s="21"/>
      <c r="CZ34" s="21">
        <f t="shared" si="564"/>
        <v>0</v>
      </c>
      <c r="DA34" s="21"/>
      <c r="DB34" s="21">
        <f t="shared" si="565"/>
        <v>0</v>
      </c>
      <c r="DC34" s="21"/>
      <c r="DD34" s="21">
        <f t="shared" si="566"/>
        <v>0</v>
      </c>
      <c r="DE34" s="21"/>
      <c r="DF34" s="21">
        <f t="shared" si="567"/>
        <v>0</v>
      </c>
      <c r="DG34" s="21"/>
      <c r="DH34" s="21">
        <f t="shared" si="568"/>
        <v>0</v>
      </c>
      <c r="DI34" s="21"/>
      <c r="DJ34" s="21">
        <f t="shared" si="569"/>
        <v>0</v>
      </c>
      <c r="DK34" s="21"/>
      <c r="DL34" s="21">
        <f t="shared" si="570"/>
        <v>0</v>
      </c>
      <c r="DM34" s="21"/>
      <c r="DN34" s="21">
        <f t="shared" si="571"/>
        <v>0</v>
      </c>
      <c r="DO34" s="21"/>
      <c r="DP34" s="21">
        <f t="shared" si="572"/>
        <v>0</v>
      </c>
      <c r="DQ34" s="21"/>
      <c r="DR34" s="21">
        <f t="shared" si="573"/>
        <v>0</v>
      </c>
      <c r="DS34" s="21"/>
      <c r="DT34" s="21">
        <f t="shared" si="574"/>
        <v>0</v>
      </c>
      <c r="DU34" s="21"/>
      <c r="DV34" s="21">
        <f t="shared" si="575"/>
        <v>0</v>
      </c>
      <c r="DW34" s="21"/>
      <c r="DX34" s="21">
        <f t="shared" si="576"/>
        <v>0</v>
      </c>
      <c r="DY34" s="21"/>
      <c r="DZ34" s="21">
        <f t="shared" si="577"/>
        <v>0</v>
      </c>
      <c r="EA34" s="21"/>
      <c r="EB34" s="21">
        <f t="shared" si="578"/>
        <v>0</v>
      </c>
      <c r="EC34" s="21"/>
      <c r="ED34" s="21">
        <f t="shared" si="579"/>
        <v>0</v>
      </c>
      <c r="EE34" s="21"/>
      <c r="EF34" s="21">
        <f t="shared" si="580"/>
        <v>0</v>
      </c>
      <c r="EG34" s="21"/>
      <c r="EH34" s="21">
        <f t="shared" si="581"/>
        <v>0</v>
      </c>
      <c r="EI34" s="21"/>
      <c r="EJ34" s="21">
        <f t="shared" si="582"/>
        <v>0</v>
      </c>
      <c r="EK34" s="21"/>
      <c r="EL34" s="21">
        <f t="shared" si="583"/>
        <v>0</v>
      </c>
      <c r="EM34" s="21"/>
      <c r="EN34" s="21">
        <f t="shared" si="584"/>
        <v>0</v>
      </c>
      <c r="EO34" s="21"/>
      <c r="EP34" s="21">
        <f t="shared" si="585"/>
        <v>0</v>
      </c>
      <c r="EQ34" s="21"/>
      <c r="ER34" s="21">
        <f t="shared" si="586"/>
        <v>0</v>
      </c>
      <c r="ES34" s="21"/>
      <c r="ET34" s="21">
        <f t="shared" si="587"/>
        <v>0</v>
      </c>
      <c r="EU34" s="21"/>
      <c r="EV34" s="21">
        <f t="shared" si="588"/>
        <v>0</v>
      </c>
      <c r="EW34" s="21"/>
      <c r="EX34" s="21">
        <f t="shared" si="589"/>
        <v>0</v>
      </c>
      <c r="EY34" s="21"/>
      <c r="EZ34" s="21">
        <f t="shared" si="590"/>
        <v>0</v>
      </c>
      <c r="FA34" s="21"/>
      <c r="FB34" s="21">
        <f t="shared" si="591"/>
        <v>0</v>
      </c>
      <c r="FC34" s="21"/>
      <c r="FD34" s="21">
        <f t="shared" si="592"/>
        <v>0</v>
      </c>
      <c r="FE34" s="21"/>
      <c r="FF34" s="21">
        <f t="shared" si="593"/>
        <v>0</v>
      </c>
      <c r="FG34" s="21"/>
      <c r="FH34" s="21">
        <f t="shared" si="594"/>
        <v>0</v>
      </c>
      <c r="FI34" s="21"/>
      <c r="FJ34" s="21">
        <f t="shared" si="595"/>
        <v>0</v>
      </c>
      <c r="FK34" s="21"/>
      <c r="FL34" s="21">
        <f t="shared" si="596"/>
        <v>0</v>
      </c>
      <c r="FM34" s="21"/>
      <c r="FN34" s="21">
        <f t="shared" si="597"/>
        <v>0</v>
      </c>
      <c r="FO34" s="21"/>
      <c r="FP34" s="21">
        <f t="shared" si="598"/>
        <v>0</v>
      </c>
      <c r="FQ34" s="21"/>
      <c r="FR34" s="21">
        <f t="shared" si="599"/>
        <v>0</v>
      </c>
      <c r="FS34" s="21"/>
      <c r="FT34" s="21">
        <f t="shared" si="600"/>
        <v>0</v>
      </c>
      <c r="FU34" s="21"/>
      <c r="FV34" s="21">
        <f t="shared" si="601"/>
        <v>0</v>
      </c>
      <c r="FW34" s="21"/>
      <c r="FX34" s="21">
        <f t="shared" si="602"/>
        <v>0</v>
      </c>
      <c r="FY34" s="21"/>
      <c r="FZ34" s="21">
        <f t="shared" si="603"/>
        <v>0</v>
      </c>
      <c r="GA34" s="21"/>
      <c r="GB34" s="21">
        <f t="shared" si="604"/>
        <v>0</v>
      </c>
      <c r="GC34" s="21"/>
      <c r="GD34" s="21">
        <f t="shared" si="605"/>
        <v>0</v>
      </c>
      <c r="GE34" s="21"/>
      <c r="GF34" s="21">
        <f t="shared" si="606"/>
        <v>0</v>
      </c>
      <c r="GG34" s="21"/>
      <c r="GH34" s="21">
        <f t="shared" si="607"/>
        <v>0</v>
      </c>
      <c r="GI34" s="21"/>
      <c r="GJ34" s="21">
        <f t="shared" si="608"/>
        <v>0</v>
      </c>
      <c r="GK34" s="21"/>
      <c r="GL34" s="21">
        <f t="shared" si="609"/>
        <v>0</v>
      </c>
      <c r="GM34" s="21"/>
      <c r="GN34" s="21">
        <f t="shared" si="610"/>
        <v>0</v>
      </c>
      <c r="GO34" s="21"/>
      <c r="GP34" s="21">
        <f t="shared" si="611"/>
        <v>0</v>
      </c>
      <c r="GQ34" s="21"/>
      <c r="GR34" s="21">
        <f t="shared" si="612"/>
        <v>0</v>
      </c>
      <c r="GS34" s="21"/>
      <c r="GT34" s="21">
        <f t="shared" si="613"/>
        <v>0</v>
      </c>
      <c r="GU34" s="21"/>
      <c r="GV34" s="21">
        <f t="shared" si="614"/>
        <v>0</v>
      </c>
      <c r="GW34" s="21"/>
      <c r="GX34" s="21">
        <f t="shared" si="615"/>
        <v>0</v>
      </c>
      <c r="GY34" s="21"/>
      <c r="GZ34" s="21">
        <f t="shared" si="616"/>
        <v>0</v>
      </c>
      <c r="HA34" s="21"/>
      <c r="HB34" s="21">
        <f t="shared" si="617"/>
        <v>0</v>
      </c>
      <c r="HC34" s="21"/>
      <c r="HD34" s="21">
        <f t="shared" si="618"/>
        <v>0</v>
      </c>
      <c r="HE34" s="21"/>
      <c r="HF34" s="21">
        <f t="shared" si="619"/>
        <v>0</v>
      </c>
      <c r="HG34" s="21"/>
      <c r="HH34" s="21">
        <f t="shared" si="620"/>
        <v>0</v>
      </c>
      <c r="HI34" s="21"/>
      <c r="HJ34" s="21">
        <f t="shared" si="621"/>
        <v>0</v>
      </c>
      <c r="HK34" s="21"/>
      <c r="HL34" s="21">
        <f t="shared" si="622"/>
        <v>0</v>
      </c>
      <c r="HM34" s="21"/>
      <c r="HN34" s="21">
        <f t="shared" si="623"/>
        <v>0</v>
      </c>
      <c r="HO34" s="21"/>
      <c r="HP34" s="21">
        <f t="shared" si="624"/>
        <v>0</v>
      </c>
      <c r="HQ34" s="21"/>
      <c r="HR34" s="21">
        <f t="shared" si="625"/>
        <v>0</v>
      </c>
      <c r="HS34" s="21"/>
      <c r="HT34" s="21">
        <f t="shared" si="626"/>
        <v>0</v>
      </c>
      <c r="HU34" s="21"/>
      <c r="HV34" s="21">
        <f t="shared" si="627"/>
        <v>0</v>
      </c>
      <c r="HW34" s="21"/>
      <c r="HX34" s="21">
        <f t="shared" si="628"/>
        <v>0</v>
      </c>
      <c r="HY34" s="21"/>
      <c r="HZ34" s="21">
        <f t="shared" si="629"/>
        <v>0</v>
      </c>
      <c r="IA34" s="21"/>
      <c r="IB34" s="21">
        <f t="shared" si="630"/>
        <v>0</v>
      </c>
      <c r="IC34" s="21"/>
      <c r="ID34" s="21">
        <f t="shared" si="631"/>
        <v>0</v>
      </c>
      <c r="IE34" s="21"/>
      <c r="IF34" s="21">
        <f t="shared" si="632"/>
        <v>0</v>
      </c>
      <c r="IG34" s="21"/>
      <c r="IH34" s="21">
        <f t="shared" si="633"/>
        <v>0</v>
      </c>
      <c r="II34" s="21"/>
      <c r="IJ34" s="21">
        <f t="shared" si="634"/>
        <v>0</v>
      </c>
      <c r="IK34" s="21"/>
      <c r="IL34" s="21">
        <f t="shared" si="635"/>
        <v>0</v>
      </c>
      <c r="IM34" s="21"/>
      <c r="IN34" s="21">
        <f t="shared" si="636"/>
        <v>0</v>
      </c>
      <c r="IO34" s="21"/>
      <c r="IP34" s="21">
        <f t="shared" si="637"/>
        <v>0</v>
      </c>
      <c r="IQ34" s="21"/>
      <c r="IR34" s="21">
        <f t="shared" si="638"/>
        <v>0</v>
      </c>
      <c r="IS34" s="21"/>
      <c r="IT34" s="21">
        <f t="shared" si="639"/>
        <v>0</v>
      </c>
      <c r="IU34" s="21"/>
      <c r="IV34" s="21">
        <f t="shared" si="640"/>
        <v>0</v>
      </c>
      <c r="IW34" s="21"/>
      <c r="IX34" s="21">
        <f t="shared" si="641"/>
        <v>0</v>
      </c>
      <c r="IY34" s="21"/>
      <c r="IZ34" s="21">
        <f t="shared" si="642"/>
        <v>0</v>
      </c>
      <c r="JA34" s="21"/>
      <c r="JB34" s="21">
        <f t="shared" si="643"/>
        <v>0</v>
      </c>
      <c r="JC34" s="21"/>
      <c r="JD34" s="21">
        <f t="shared" si="644"/>
        <v>0</v>
      </c>
      <c r="JE34" s="21"/>
      <c r="JF34" s="21">
        <f t="shared" si="645"/>
        <v>25.3</v>
      </c>
      <c r="JG34" s="21"/>
      <c r="JH34" s="21">
        <f t="shared" si="646"/>
        <v>25.3</v>
      </c>
      <c r="JI34" s="21"/>
      <c r="JJ34" s="21">
        <f t="shared" si="647"/>
        <v>25.3</v>
      </c>
      <c r="JK34" s="21"/>
      <c r="JL34" s="21">
        <f t="shared" si="648"/>
        <v>25.3</v>
      </c>
      <c r="JM34" s="21"/>
      <c r="JN34" s="21">
        <f t="shared" si="649"/>
        <v>25.3</v>
      </c>
      <c r="JO34" s="21"/>
      <c r="JP34" s="21">
        <f t="shared" si="650"/>
        <v>25.3</v>
      </c>
      <c r="JQ34" s="21"/>
      <c r="JR34" s="21">
        <f t="shared" si="651"/>
        <v>25.3</v>
      </c>
      <c r="JS34" s="21"/>
      <c r="JT34" s="21">
        <f t="shared" si="652"/>
        <v>25.3</v>
      </c>
      <c r="JU34" s="21"/>
      <c r="JV34" s="21">
        <f t="shared" si="653"/>
        <v>25.3</v>
      </c>
      <c r="JW34" s="21"/>
      <c r="JX34" s="21">
        <f t="shared" si="654"/>
        <v>25.3</v>
      </c>
      <c r="JY34" s="21"/>
      <c r="JZ34" s="21">
        <f t="shared" si="655"/>
        <v>0</v>
      </c>
      <c r="KA34" s="21"/>
      <c r="KB34" s="21">
        <f t="shared" si="656"/>
        <v>0</v>
      </c>
      <c r="KC34" s="21"/>
      <c r="KD34" s="21">
        <f t="shared" si="657"/>
        <v>0</v>
      </c>
      <c r="KE34" s="21"/>
      <c r="KF34" s="21">
        <f t="shared" si="658"/>
        <v>0</v>
      </c>
      <c r="KG34" s="21"/>
      <c r="KH34" s="21">
        <f t="shared" si="659"/>
        <v>0</v>
      </c>
      <c r="KI34" s="21"/>
      <c r="KJ34" s="21">
        <f t="shared" si="660"/>
        <v>0</v>
      </c>
      <c r="KK34" s="21"/>
      <c r="KL34" s="21">
        <f t="shared" si="661"/>
        <v>0</v>
      </c>
      <c r="KM34" s="21"/>
      <c r="KN34" s="21">
        <f t="shared" si="662"/>
        <v>0</v>
      </c>
      <c r="KO34" s="21"/>
      <c r="KP34" s="21">
        <f t="shared" si="663"/>
        <v>0</v>
      </c>
      <c r="KQ34" s="21"/>
      <c r="KR34" s="21">
        <f t="shared" si="664"/>
        <v>0</v>
      </c>
      <c r="KS34" s="21"/>
      <c r="KT34" s="21">
        <f t="shared" si="665"/>
        <v>0</v>
      </c>
      <c r="KU34" s="21"/>
      <c r="KV34" s="21">
        <f t="shared" si="666"/>
        <v>0</v>
      </c>
      <c r="KW34" s="21"/>
      <c r="KX34" s="21">
        <f t="shared" si="667"/>
        <v>0</v>
      </c>
      <c r="KY34" s="21"/>
      <c r="KZ34" s="21">
        <f t="shared" si="668"/>
        <v>0</v>
      </c>
      <c r="LA34" s="21"/>
      <c r="LB34" s="21">
        <f t="shared" si="669"/>
        <v>0</v>
      </c>
      <c r="LC34" s="21"/>
      <c r="LD34" s="21">
        <f t="shared" si="670"/>
        <v>0</v>
      </c>
      <c r="LE34" s="21"/>
      <c r="LF34" s="21">
        <f t="shared" si="671"/>
        <v>0</v>
      </c>
      <c r="LG34" s="21"/>
      <c r="LH34" s="21">
        <f t="shared" si="672"/>
        <v>0</v>
      </c>
      <c r="LI34" s="21"/>
      <c r="LJ34" s="21">
        <f t="shared" si="673"/>
        <v>0</v>
      </c>
      <c r="LK34" s="21"/>
      <c r="LL34" s="21">
        <f t="shared" si="674"/>
        <v>0</v>
      </c>
      <c r="LM34" s="21"/>
      <c r="LN34" s="21">
        <f t="shared" si="675"/>
        <v>0</v>
      </c>
      <c r="LO34" s="21"/>
      <c r="LP34" s="21">
        <f t="shared" si="676"/>
        <v>0</v>
      </c>
      <c r="LQ34" s="21"/>
      <c r="LR34" s="21">
        <f t="shared" si="677"/>
        <v>0</v>
      </c>
      <c r="LS34" s="21"/>
      <c r="LT34" s="21">
        <f t="shared" si="678"/>
        <v>0</v>
      </c>
      <c r="LU34" s="21"/>
      <c r="LV34" s="21">
        <f t="shared" si="679"/>
        <v>0</v>
      </c>
      <c r="LW34" s="21"/>
      <c r="LX34" s="21">
        <f t="shared" si="680"/>
        <v>0</v>
      </c>
      <c r="LY34" s="21"/>
      <c r="LZ34" s="21">
        <f t="shared" si="681"/>
        <v>0</v>
      </c>
      <c r="MA34" s="21"/>
      <c r="MB34" s="21">
        <f t="shared" si="682"/>
        <v>0</v>
      </c>
      <c r="MC34" s="21"/>
      <c r="MD34" s="21">
        <f t="shared" si="683"/>
        <v>0</v>
      </c>
      <c r="ME34" s="21"/>
      <c r="MF34" s="21">
        <f t="shared" si="684"/>
        <v>0</v>
      </c>
      <c r="MG34" s="21"/>
      <c r="MH34" s="21">
        <f t="shared" si="685"/>
        <v>0</v>
      </c>
      <c r="MI34" s="21"/>
      <c r="MJ34" s="21">
        <f t="shared" si="686"/>
        <v>0</v>
      </c>
      <c r="MK34" s="21"/>
      <c r="ML34" s="21">
        <f t="shared" si="687"/>
        <v>0</v>
      </c>
      <c r="MM34" s="21"/>
      <c r="MN34" s="21">
        <f t="shared" si="688"/>
        <v>0</v>
      </c>
      <c r="MO34" s="21"/>
      <c r="MP34" s="21">
        <f t="shared" si="689"/>
        <v>0</v>
      </c>
      <c r="MQ34" s="21"/>
      <c r="MR34" s="21">
        <f t="shared" si="690"/>
        <v>0</v>
      </c>
      <c r="MS34" s="21"/>
      <c r="MT34" s="21">
        <f t="shared" si="691"/>
        <v>0</v>
      </c>
      <c r="MU34" s="21"/>
      <c r="MV34" s="21">
        <f t="shared" si="692"/>
        <v>0</v>
      </c>
      <c r="MW34" s="21"/>
      <c r="MX34" s="21">
        <f t="shared" si="693"/>
        <v>0</v>
      </c>
      <c r="MY34" s="21"/>
      <c r="MZ34" s="21">
        <f t="shared" si="694"/>
        <v>0</v>
      </c>
      <c r="NA34" s="21"/>
      <c r="NB34" s="21">
        <f t="shared" si="695"/>
        <v>0</v>
      </c>
      <c r="NC34" s="21"/>
      <c r="ND34" s="21">
        <f t="shared" si="696"/>
        <v>0</v>
      </c>
      <c r="NE34" s="21"/>
      <c r="NF34" s="21">
        <f t="shared" si="697"/>
        <v>0</v>
      </c>
      <c r="NG34" s="21"/>
      <c r="NH34" s="21">
        <f t="shared" si="698"/>
        <v>0</v>
      </c>
      <c r="NI34" s="21"/>
      <c r="NJ34" s="21">
        <f t="shared" si="699"/>
        <v>0</v>
      </c>
      <c r="NK34" s="21"/>
      <c r="NL34" s="21">
        <f t="shared" si="700"/>
        <v>0</v>
      </c>
      <c r="NM34" s="21"/>
      <c r="NN34" s="21">
        <f t="shared" si="701"/>
        <v>0</v>
      </c>
      <c r="NO34" s="21"/>
      <c r="NP34" s="21">
        <f t="shared" si="702"/>
        <v>0</v>
      </c>
      <c r="NQ34" s="21"/>
      <c r="NR34" s="21">
        <f t="shared" si="703"/>
        <v>0</v>
      </c>
      <c r="NS34" s="21"/>
      <c r="NT34" s="21">
        <f t="shared" si="704"/>
        <v>0</v>
      </c>
      <c r="NU34" s="21"/>
      <c r="NV34" s="21">
        <f t="shared" si="705"/>
        <v>0</v>
      </c>
      <c r="NW34" s="21"/>
      <c r="NX34" s="21">
        <f t="shared" si="706"/>
        <v>0</v>
      </c>
      <c r="NY34" s="21"/>
      <c r="NZ34" s="21">
        <f t="shared" si="707"/>
        <v>0</v>
      </c>
      <c r="OA34" s="21"/>
      <c r="OB34" s="21">
        <f t="shared" si="708"/>
        <v>0</v>
      </c>
      <c r="OC34" s="21"/>
      <c r="OD34" s="21">
        <f t="shared" si="709"/>
        <v>0</v>
      </c>
      <c r="OE34" s="21"/>
      <c r="OF34" s="21">
        <f t="shared" si="710"/>
        <v>0</v>
      </c>
      <c r="OG34" s="21"/>
      <c r="OH34" s="21">
        <f t="shared" si="711"/>
        <v>0</v>
      </c>
      <c r="OI34" s="21"/>
      <c r="OJ34" s="21">
        <f t="shared" si="712"/>
        <v>0</v>
      </c>
      <c r="OK34" s="21"/>
      <c r="OL34" s="21">
        <f t="shared" si="713"/>
        <v>0</v>
      </c>
      <c r="OM34" s="21"/>
      <c r="ON34" s="21">
        <f t="shared" si="714"/>
        <v>0</v>
      </c>
      <c r="OO34" s="21"/>
      <c r="OP34" s="21">
        <f t="shared" si="714"/>
        <v>0</v>
      </c>
      <c r="OQ34" s="21"/>
      <c r="OR34" s="21">
        <f t="shared" si="714"/>
        <v>0</v>
      </c>
      <c r="OS34" s="21"/>
      <c r="OT34" s="21">
        <f t="shared" si="714"/>
        <v>0</v>
      </c>
      <c r="OU34" s="21"/>
      <c r="OV34" s="21">
        <f t="shared" si="714"/>
        <v>0</v>
      </c>
      <c r="OW34" s="21"/>
      <c r="OX34" s="21">
        <f t="shared" si="714"/>
        <v>0</v>
      </c>
      <c r="OY34" s="21"/>
      <c r="OZ34" s="21">
        <f t="shared" si="714"/>
        <v>0</v>
      </c>
      <c r="PA34" s="21"/>
      <c r="PB34" s="21">
        <f t="shared" si="715"/>
        <v>0</v>
      </c>
      <c r="PC34" s="21"/>
      <c r="PD34" s="21">
        <f t="shared" si="715"/>
        <v>0</v>
      </c>
      <c r="PE34" s="21"/>
      <c r="PF34" s="21">
        <f t="shared" si="715"/>
        <v>0</v>
      </c>
      <c r="PG34" s="21"/>
      <c r="PH34" s="21">
        <f t="shared" si="715"/>
        <v>0</v>
      </c>
      <c r="PI34" s="21"/>
      <c r="PJ34" s="21">
        <f t="shared" si="715"/>
        <v>0</v>
      </c>
      <c r="PK34" s="21"/>
      <c r="PL34" s="21">
        <f t="shared" si="715"/>
        <v>0</v>
      </c>
      <c r="PM34" s="21"/>
      <c r="PN34" s="21">
        <f t="shared" si="716"/>
        <v>0</v>
      </c>
      <c r="PO34" s="21"/>
      <c r="PP34" s="21">
        <f t="shared" si="716"/>
        <v>0</v>
      </c>
      <c r="PQ34" s="21"/>
      <c r="PR34" s="21">
        <f t="shared" si="716"/>
        <v>0</v>
      </c>
      <c r="PS34" s="21"/>
      <c r="PT34" s="21">
        <f t="shared" si="716"/>
        <v>0</v>
      </c>
      <c r="PU34" s="21"/>
      <c r="PV34" s="21">
        <f t="shared" si="716"/>
        <v>0</v>
      </c>
      <c r="PW34" s="21"/>
      <c r="PX34" s="21">
        <f t="shared" si="716"/>
        <v>0</v>
      </c>
      <c r="PY34" s="21"/>
      <c r="PZ34" s="21">
        <f t="shared" si="717"/>
        <v>0</v>
      </c>
      <c r="QA34" s="21"/>
      <c r="QB34" s="21">
        <f t="shared" si="717"/>
        <v>0</v>
      </c>
      <c r="QC34" s="21"/>
      <c r="QD34" s="21">
        <f t="shared" si="717"/>
        <v>0</v>
      </c>
      <c r="QE34" s="21"/>
      <c r="QF34" s="21">
        <f t="shared" si="717"/>
        <v>0</v>
      </c>
      <c r="QG34" s="21"/>
      <c r="QH34" s="21">
        <f t="shared" si="717"/>
        <v>0</v>
      </c>
      <c r="QI34" s="21"/>
      <c r="QJ34" s="21">
        <f t="shared" si="717"/>
        <v>0</v>
      </c>
      <c r="QK34" s="21"/>
      <c r="QL34" s="21">
        <f t="shared" si="718"/>
        <v>0</v>
      </c>
      <c r="QM34" s="21"/>
      <c r="QN34" s="21">
        <f t="shared" si="718"/>
        <v>0</v>
      </c>
      <c r="QO34" s="21"/>
      <c r="QP34" s="21">
        <f t="shared" si="718"/>
        <v>0</v>
      </c>
      <c r="QQ34" s="21"/>
      <c r="QR34" s="21">
        <f t="shared" si="718"/>
        <v>0</v>
      </c>
      <c r="QS34" s="21"/>
      <c r="QT34" s="21">
        <f t="shared" si="718"/>
        <v>0</v>
      </c>
      <c r="QU34" s="21"/>
      <c r="QV34" s="21">
        <f t="shared" si="718"/>
        <v>0</v>
      </c>
      <c r="QW34" s="21"/>
      <c r="QX34" s="21">
        <f t="shared" si="719"/>
        <v>0</v>
      </c>
      <c r="QY34" s="21"/>
      <c r="QZ34" s="21">
        <f t="shared" si="719"/>
        <v>0</v>
      </c>
      <c r="RA34" s="21"/>
      <c r="RB34" s="21">
        <f t="shared" si="719"/>
        <v>0</v>
      </c>
      <c r="RC34" s="21"/>
      <c r="RD34" s="21">
        <f t="shared" si="719"/>
        <v>0</v>
      </c>
      <c r="RE34" s="21"/>
      <c r="RF34" s="21">
        <f t="shared" si="719"/>
        <v>0</v>
      </c>
      <c r="RG34" s="21"/>
      <c r="RH34" s="21">
        <f t="shared" si="719"/>
        <v>0</v>
      </c>
      <c r="RI34" s="21"/>
      <c r="RJ34" s="21">
        <f t="shared" si="720"/>
        <v>0</v>
      </c>
      <c r="RK34" s="21"/>
      <c r="RL34" s="21">
        <f t="shared" si="721"/>
        <v>0</v>
      </c>
      <c r="RM34" s="21"/>
      <c r="RN34" s="21">
        <f t="shared" si="722"/>
        <v>0</v>
      </c>
      <c r="RO34" s="21"/>
      <c r="RP34" s="21">
        <f t="shared" si="723"/>
        <v>0</v>
      </c>
      <c r="RQ34" s="21"/>
      <c r="RR34" s="21">
        <f t="shared" si="724"/>
        <v>0</v>
      </c>
      <c r="RS34" s="21"/>
      <c r="RT34" s="21">
        <f t="shared" si="725"/>
        <v>0</v>
      </c>
      <c r="RU34" s="21"/>
      <c r="RV34" s="21">
        <f t="shared" si="726"/>
        <v>0</v>
      </c>
      <c r="RW34" s="21"/>
      <c r="RX34" s="21">
        <f t="shared" si="727"/>
        <v>0</v>
      </c>
      <c r="RY34" s="21"/>
      <c r="RZ34" s="21">
        <f t="shared" si="728"/>
        <v>0</v>
      </c>
      <c r="SA34" s="21"/>
      <c r="SB34" s="21">
        <f t="shared" si="729"/>
        <v>0</v>
      </c>
      <c r="SC34" s="21"/>
      <c r="SD34" s="21">
        <f t="shared" si="730"/>
        <v>0</v>
      </c>
      <c r="SE34" s="21"/>
      <c r="SF34" s="21">
        <f t="shared" si="731"/>
        <v>0</v>
      </c>
      <c r="SG34" s="21"/>
      <c r="SH34" s="21">
        <f t="shared" si="732"/>
        <v>0</v>
      </c>
      <c r="SI34" s="21"/>
      <c r="SJ34" s="21">
        <f t="shared" si="733"/>
        <v>0</v>
      </c>
      <c r="SK34" s="21"/>
      <c r="SL34" s="21">
        <f t="shared" si="734"/>
        <v>0</v>
      </c>
      <c r="SM34" s="21"/>
      <c r="SN34" s="21">
        <f t="shared" si="735"/>
        <v>0</v>
      </c>
      <c r="SO34" s="21"/>
      <c r="SP34" s="21">
        <f t="shared" si="736"/>
        <v>0</v>
      </c>
      <c r="SQ34" s="21"/>
      <c r="SR34" s="21">
        <f t="shared" si="737"/>
        <v>0</v>
      </c>
      <c r="SS34" s="21"/>
      <c r="ST34" s="21">
        <f t="shared" si="738"/>
        <v>0</v>
      </c>
      <c r="SU34" s="21"/>
      <c r="SV34" s="21">
        <f t="shared" si="739"/>
        <v>0</v>
      </c>
      <c r="SW34" s="21"/>
      <c r="SX34" s="21">
        <f t="shared" si="740"/>
        <v>0</v>
      </c>
      <c r="SY34" s="21"/>
      <c r="SZ34" s="21">
        <f t="shared" si="741"/>
        <v>0</v>
      </c>
      <c r="TA34" s="21"/>
      <c r="TB34" s="21">
        <f t="shared" si="742"/>
        <v>0</v>
      </c>
      <c r="TC34" s="21"/>
      <c r="TD34" s="21">
        <f t="shared" si="743"/>
        <v>0</v>
      </c>
      <c r="TE34" s="21"/>
      <c r="TF34" s="21">
        <f t="shared" si="744"/>
        <v>0</v>
      </c>
      <c r="TG34" s="21"/>
      <c r="TH34" s="21">
        <f t="shared" si="745"/>
        <v>0</v>
      </c>
      <c r="TI34" s="21"/>
      <c r="TJ34" s="21">
        <f t="shared" si="746"/>
        <v>0</v>
      </c>
      <c r="TK34" s="21"/>
      <c r="TL34" s="21">
        <f t="shared" si="747"/>
        <v>0</v>
      </c>
      <c r="TM34" s="21"/>
      <c r="TN34" s="21">
        <f t="shared" si="748"/>
        <v>0</v>
      </c>
      <c r="TO34" s="21"/>
      <c r="TP34" s="21">
        <f t="shared" si="749"/>
        <v>0</v>
      </c>
      <c r="TQ34" s="21"/>
      <c r="TR34" s="21">
        <f t="shared" si="750"/>
        <v>0</v>
      </c>
      <c r="TS34" s="21"/>
      <c r="TT34" s="21">
        <f t="shared" si="751"/>
        <v>0</v>
      </c>
      <c r="TU34" s="21"/>
      <c r="TV34" s="21">
        <f t="shared" si="752"/>
        <v>0</v>
      </c>
      <c r="TW34" s="21"/>
      <c r="TX34" s="21">
        <f t="shared" si="753"/>
        <v>0</v>
      </c>
      <c r="TY34" s="21"/>
      <c r="TZ34" s="21">
        <f t="shared" si="754"/>
        <v>0</v>
      </c>
      <c r="UA34" s="21"/>
      <c r="UB34" s="21">
        <f t="shared" si="755"/>
        <v>0</v>
      </c>
      <c r="UC34" s="21"/>
      <c r="UD34" s="21">
        <f t="shared" si="756"/>
        <v>0</v>
      </c>
      <c r="UE34" s="21"/>
      <c r="UF34" s="21">
        <f t="shared" si="757"/>
        <v>0</v>
      </c>
      <c r="UG34" s="21"/>
      <c r="UH34" s="21">
        <f t="shared" si="758"/>
        <v>0</v>
      </c>
      <c r="UI34" s="21"/>
      <c r="UJ34" s="21">
        <f t="shared" si="759"/>
        <v>0</v>
      </c>
      <c r="UK34" s="21"/>
      <c r="UL34" s="21">
        <f t="shared" si="760"/>
        <v>0</v>
      </c>
      <c r="UM34" s="21"/>
      <c r="UN34" s="21">
        <f t="shared" si="761"/>
        <v>0</v>
      </c>
      <c r="UO34" s="21"/>
      <c r="UP34" s="21">
        <f t="shared" si="762"/>
        <v>0</v>
      </c>
      <c r="UQ34" s="21"/>
      <c r="UR34" s="21">
        <f t="shared" si="763"/>
        <v>0</v>
      </c>
      <c r="US34" s="21"/>
      <c r="UT34" s="21">
        <f t="shared" si="764"/>
        <v>0</v>
      </c>
      <c r="UU34" s="21"/>
      <c r="UV34" s="21">
        <f t="shared" si="765"/>
        <v>0</v>
      </c>
      <c r="UW34" s="21"/>
      <c r="UX34" s="21">
        <f t="shared" si="766"/>
        <v>0</v>
      </c>
      <c r="UY34" s="21"/>
      <c r="UZ34" s="21">
        <f t="shared" si="767"/>
        <v>0</v>
      </c>
      <c r="VA34" s="21"/>
      <c r="VB34" s="21">
        <f t="shared" si="768"/>
        <v>0</v>
      </c>
      <c r="VC34" s="21"/>
      <c r="VD34" s="21">
        <f t="shared" si="769"/>
        <v>0</v>
      </c>
      <c r="VE34" s="21"/>
      <c r="VF34" s="21">
        <f t="shared" si="770"/>
        <v>0</v>
      </c>
      <c r="VG34" s="21"/>
      <c r="VH34" s="21">
        <f t="shared" si="771"/>
        <v>0</v>
      </c>
      <c r="VI34" s="21"/>
      <c r="VJ34" s="21">
        <f t="shared" si="772"/>
        <v>0</v>
      </c>
      <c r="VK34" s="21"/>
      <c r="VL34" s="21">
        <f t="shared" si="773"/>
        <v>0</v>
      </c>
      <c r="VM34" s="21"/>
      <c r="VN34" s="21">
        <f t="shared" si="774"/>
        <v>0</v>
      </c>
      <c r="VO34" s="21"/>
      <c r="VP34" s="21">
        <f t="shared" si="775"/>
        <v>0</v>
      </c>
      <c r="VQ34" s="21"/>
      <c r="VR34" s="21">
        <f t="shared" si="714"/>
        <v>0</v>
      </c>
      <c r="VS34" s="21"/>
      <c r="VT34" s="21">
        <f t="shared" si="776"/>
        <v>0</v>
      </c>
      <c r="VU34" s="21"/>
      <c r="VV34" s="21">
        <f t="shared" si="776"/>
        <v>0</v>
      </c>
      <c r="VW34" s="21"/>
      <c r="VX34" s="21">
        <f t="shared" si="777"/>
        <v>0</v>
      </c>
      <c r="VY34" s="21"/>
      <c r="VZ34" s="21">
        <f t="shared" si="777"/>
        <v>0</v>
      </c>
      <c r="WA34" s="21"/>
      <c r="WB34" s="21">
        <f t="shared" si="777"/>
        <v>0</v>
      </c>
      <c r="WC34" s="21"/>
      <c r="WD34" s="21">
        <f t="shared" si="777"/>
        <v>0</v>
      </c>
      <c r="WE34" s="21"/>
      <c r="WF34" s="21">
        <f t="shared" si="777"/>
        <v>0</v>
      </c>
      <c r="WG34" s="21"/>
      <c r="WH34" s="21">
        <f t="shared" si="777"/>
        <v>0</v>
      </c>
      <c r="WI34" s="21"/>
      <c r="WJ34" s="21">
        <f t="shared" si="777"/>
        <v>0</v>
      </c>
      <c r="WK34" s="21"/>
      <c r="WL34" s="21">
        <f t="shared" si="777"/>
        <v>0</v>
      </c>
      <c r="WM34" s="21"/>
      <c r="WN34" s="21">
        <f t="shared" si="778"/>
        <v>0</v>
      </c>
      <c r="WO34" s="21"/>
      <c r="WP34" s="21">
        <f t="shared" si="778"/>
        <v>0</v>
      </c>
      <c r="WQ34" s="21"/>
      <c r="WR34" s="21">
        <f t="shared" si="778"/>
        <v>0</v>
      </c>
      <c r="WS34" s="21"/>
      <c r="WT34" s="21">
        <f t="shared" si="778"/>
        <v>0</v>
      </c>
      <c r="WU34" s="21"/>
      <c r="WV34" s="21">
        <f t="shared" si="778"/>
        <v>0</v>
      </c>
      <c r="WW34" s="21"/>
      <c r="WX34" s="21">
        <f t="shared" si="778"/>
        <v>0</v>
      </c>
      <c r="WY34" s="21"/>
      <c r="WZ34" s="21">
        <f t="shared" si="778"/>
        <v>0</v>
      </c>
      <c r="XA34" s="21"/>
      <c r="XB34" s="21">
        <f t="shared" si="778"/>
        <v>0</v>
      </c>
      <c r="XC34" s="21"/>
      <c r="XD34" s="21">
        <f t="shared" si="779"/>
        <v>0</v>
      </c>
      <c r="XE34" s="21"/>
      <c r="XF34" s="21">
        <f t="shared" si="779"/>
        <v>0</v>
      </c>
      <c r="XG34" s="21"/>
      <c r="XH34" s="21">
        <f t="shared" si="779"/>
        <v>0</v>
      </c>
      <c r="XI34" s="21"/>
      <c r="XJ34" s="21">
        <f t="shared" si="779"/>
        <v>0</v>
      </c>
      <c r="XK34" s="21"/>
      <c r="XL34" s="21">
        <f t="shared" si="779"/>
        <v>0</v>
      </c>
      <c r="XM34" s="21"/>
      <c r="XN34" s="21">
        <f t="shared" si="779"/>
        <v>0</v>
      </c>
      <c r="XO34" s="21"/>
      <c r="XP34" s="21">
        <f t="shared" si="779"/>
        <v>0</v>
      </c>
      <c r="XQ34" s="21"/>
      <c r="XR34" s="21">
        <f t="shared" si="779"/>
        <v>0</v>
      </c>
      <c r="XS34" s="21"/>
      <c r="XT34" s="21">
        <f t="shared" si="841"/>
        <v>0</v>
      </c>
      <c r="XU34" s="21"/>
      <c r="XV34" s="21">
        <f t="shared" si="841"/>
        <v>0</v>
      </c>
      <c r="XW34" s="21"/>
      <c r="XX34" s="21">
        <f t="shared" si="841"/>
        <v>0</v>
      </c>
      <c r="XY34" s="21"/>
      <c r="XZ34" s="21">
        <f t="shared" si="841"/>
        <v>0</v>
      </c>
      <c r="YA34" s="21"/>
      <c r="YB34" s="21">
        <f t="shared" si="780"/>
        <v>0</v>
      </c>
      <c r="YC34" s="21"/>
      <c r="YD34" s="21">
        <f t="shared" si="781"/>
        <v>0</v>
      </c>
      <c r="YE34" s="21"/>
      <c r="YF34" s="21">
        <f t="shared" si="782"/>
        <v>0</v>
      </c>
      <c r="YG34" s="21"/>
      <c r="YH34" s="21">
        <f t="shared" si="783"/>
        <v>0</v>
      </c>
      <c r="YI34" s="21"/>
      <c r="YJ34" s="21">
        <f t="shared" si="784"/>
        <v>0</v>
      </c>
      <c r="YK34" s="21"/>
      <c r="YL34" s="21">
        <f t="shared" si="785"/>
        <v>0</v>
      </c>
      <c r="YM34" s="21"/>
      <c r="YN34" s="21">
        <f t="shared" si="786"/>
        <v>0</v>
      </c>
      <c r="YO34" s="21"/>
      <c r="YP34" s="21">
        <f t="shared" si="787"/>
        <v>0</v>
      </c>
      <c r="YQ34" s="21"/>
      <c r="YR34" s="21">
        <f t="shared" si="788"/>
        <v>0</v>
      </c>
      <c r="YS34" s="21"/>
      <c r="YT34" s="21">
        <f t="shared" si="789"/>
        <v>0</v>
      </c>
      <c r="YU34" s="21"/>
      <c r="YV34" s="21">
        <f t="shared" si="790"/>
        <v>0</v>
      </c>
      <c r="YW34" s="21"/>
      <c r="YX34" s="21">
        <f t="shared" si="791"/>
        <v>0</v>
      </c>
      <c r="YY34" s="21">
        <v>3</v>
      </c>
      <c r="YZ34" s="21">
        <f t="shared" si="776"/>
        <v>0</v>
      </c>
      <c r="ZA34" s="21"/>
      <c r="ZB34" s="21">
        <f t="shared" si="792"/>
        <v>0</v>
      </c>
      <c r="ZC34" s="21">
        <v>5</v>
      </c>
      <c r="ZD34" s="21">
        <f t="shared" si="793"/>
        <v>0</v>
      </c>
      <c r="ZE34" s="21"/>
      <c r="ZF34" s="21">
        <f t="shared" si="794"/>
        <v>0</v>
      </c>
      <c r="ZG34" s="21">
        <v>8</v>
      </c>
      <c r="ZH34" s="21">
        <f t="shared" si="795"/>
        <v>0</v>
      </c>
      <c r="ZI34" s="21">
        <v>11</v>
      </c>
      <c r="ZJ34" s="21">
        <f t="shared" si="796"/>
        <v>0</v>
      </c>
      <c r="ZK34" s="21">
        <v>26</v>
      </c>
      <c r="ZL34" s="21">
        <f t="shared" si="797"/>
        <v>0</v>
      </c>
      <c r="ZM34" s="21">
        <v>19</v>
      </c>
      <c r="ZN34" s="21">
        <f t="shared" si="798"/>
        <v>0</v>
      </c>
      <c r="ZO34" s="21">
        <v>20</v>
      </c>
      <c r="ZP34" s="21">
        <f t="shared" si="799"/>
        <v>0</v>
      </c>
      <c r="ZQ34" s="21">
        <v>17</v>
      </c>
      <c r="ZR34" s="21">
        <f t="shared" si="800"/>
        <v>0</v>
      </c>
      <c r="ZS34" s="21">
        <v>25</v>
      </c>
      <c r="ZT34" s="21">
        <f t="shared" si="776"/>
        <v>0</v>
      </c>
      <c r="ZU34" s="21"/>
      <c r="ZV34" s="21">
        <f t="shared" si="801"/>
        <v>0</v>
      </c>
      <c r="ZW34" s="21">
        <v>22</v>
      </c>
      <c r="ZX34" s="21">
        <f t="shared" si="802"/>
        <v>0</v>
      </c>
      <c r="ZY34" s="21">
        <v>25</v>
      </c>
      <c r="ZZ34" s="21">
        <f t="shared" si="802"/>
        <v>0</v>
      </c>
      <c r="AAA34" s="21">
        <v>23</v>
      </c>
      <c r="AAB34" s="21">
        <f t="shared" si="803"/>
        <v>0</v>
      </c>
      <c r="AAC34" s="21">
        <v>10</v>
      </c>
      <c r="AAD34" s="21">
        <f t="shared" si="803"/>
        <v>0</v>
      </c>
      <c r="AAE34" s="21">
        <v>34</v>
      </c>
      <c r="AAF34" s="21">
        <f t="shared" si="804"/>
        <v>0</v>
      </c>
      <c r="AAG34" s="21">
        <v>5</v>
      </c>
      <c r="AAH34" s="21">
        <f t="shared" si="804"/>
        <v>0</v>
      </c>
      <c r="AAI34" s="21"/>
      <c r="AAJ34" s="21">
        <f t="shared" si="805"/>
        <v>0</v>
      </c>
      <c r="AAK34" s="21"/>
      <c r="AAL34" s="21">
        <f t="shared" si="805"/>
        <v>0</v>
      </c>
      <c r="AAM34" s="21"/>
      <c r="AAN34" s="21">
        <f t="shared" si="806"/>
        <v>0</v>
      </c>
      <c r="AAO34" s="21"/>
      <c r="AAP34" s="21">
        <f t="shared" si="806"/>
        <v>0</v>
      </c>
      <c r="AAQ34" s="21"/>
      <c r="AAR34" s="21">
        <f t="shared" si="807"/>
        <v>0</v>
      </c>
      <c r="AAS34" s="21"/>
      <c r="AAT34" s="21">
        <f t="shared" si="807"/>
        <v>0</v>
      </c>
      <c r="AAU34" s="21"/>
      <c r="AAV34" s="21">
        <f t="shared" si="808"/>
        <v>0</v>
      </c>
      <c r="AAW34" s="21"/>
      <c r="AAX34" s="21">
        <f t="shared" si="808"/>
        <v>0</v>
      </c>
      <c r="AAY34" s="21"/>
      <c r="AAZ34" s="21">
        <f t="shared" si="809"/>
        <v>0</v>
      </c>
      <c r="ABA34" s="21"/>
      <c r="ABB34" s="21">
        <f t="shared" si="809"/>
        <v>0</v>
      </c>
      <c r="ABC34" s="21"/>
      <c r="ABD34" s="21">
        <f t="shared" si="810"/>
        <v>0</v>
      </c>
      <c r="ABE34" s="21"/>
      <c r="ABF34" s="21">
        <f t="shared" si="810"/>
        <v>0</v>
      </c>
      <c r="ABG34" s="21"/>
      <c r="ABH34" s="21">
        <f t="shared" si="811"/>
        <v>0</v>
      </c>
      <c r="ABI34" s="21"/>
      <c r="ABJ34" s="21">
        <f t="shared" si="811"/>
        <v>0</v>
      </c>
      <c r="ABK34" s="21"/>
      <c r="ABL34" s="21">
        <f t="shared" si="812"/>
        <v>0</v>
      </c>
      <c r="ABM34" s="21"/>
      <c r="ABN34" s="21">
        <f t="shared" si="812"/>
        <v>0</v>
      </c>
      <c r="ABO34" s="21"/>
      <c r="ABP34" s="21">
        <f t="shared" si="813"/>
        <v>0</v>
      </c>
      <c r="ABQ34" s="21"/>
      <c r="ABR34" s="21">
        <f t="shared" si="813"/>
        <v>0</v>
      </c>
      <c r="ABS34" s="21"/>
      <c r="ABT34" s="21">
        <f t="shared" si="814"/>
        <v>0</v>
      </c>
      <c r="ABU34" s="21"/>
      <c r="ABV34" s="21">
        <f t="shared" si="814"/>
        <v>0</v>
      </c>
      <c r="ABW34" s="21"/>
      <c r="ABX34" s="21">
        <f t="shared" si="815"/>
        <v>0</v>
      </c>
      <c r="ABY34" s="21"/>
      <c r="ABZ34" s="21">
        <f t="shared" si="815"/>
        <v>0</v>
      </c>
      <c r="ACA34" s="21"/>
      <c r="ACB34" s="21">
        <f t="shared" si="816"/>
        <v>0</v>
      </c>
      <c r="ACC34" s="21"/>
      <c r="ACD34" s="21">
        <f t="shared" si="816"/>
        <v>0</v>
      </c>
      <c r="ACE34" s="21"/>
      <c r="ACF34" s="21">
        <f t="shared" si="817"/>
        <v>0</v>
      </c>
      <c r="ACG34" s="21"/>
      <c r="ACH34" s="21">
        <f t="shared" si="817"/>
        <v>0</v>
      </c>
      <c r="ACI34" s="21"/>
      <c r="ACJ34" s="21">
        <f t="shared" si="818"/>
        <v>0</v>
      </c>
      <c r="ACK34" s="21"/>
      <c r="ACL34" s="21">
        <f t="shared" si="818"/>
        <v>0</v>
      </c>
      <c r="ACM34" s="21"/>
      <c r="ACN34" s="21">
        <f t="shared" si="819"/>
        <v>0</v>
      </c>
      <c r="ACO34" s="21"/>
      <c r="ACP34" s="21">
        <f t="shared" si="819"/>
        <v>0</v>
      </c>
      <c r="ACQ34" s="21"/>
      <c r="ACR34" s="21">
        <f t="shared" si="820"/>
        <v>0</v>
      </c>
      <c r="ACS34" s="21"/>
      <c r="ACT34" s="21">
        <f t="shared" si="820"/>
        <v>0</v>
      </c>
      <c r="ACU34" s="21"/>
      <c r="ACV34" s="21">
        <f t="shared" si="821"/>
        <v>0</v>
      </c>
      <c r="ACW34" s="21"/>
      <c r="ACX34" s="21">
        <f t="shared" si="821"/>
        <v>0</v>
      </c>
      <c r="ACY34" s="21"/>
      <c r="ACZ34" s="21">
        <f t="shared" si="822"/>
        <v>0</v>
      </c>
      <c r="ADA34" s="21"/>
      <c r="ADB34" s="21">
        <f t="shared" si="822"/>
        <v>0</v>
      </c>
      <c r="ADC34" s="21"/>
      <c r="ADD34" s="21">
        <f t="shared" si="823"/>
        <v>0</v>
      </c>
      <c r="ADE34" s="21"/>
      <c r="ADF34" s="21">
        <f t="shared" si="823"/>
        <v>0</v>
      </c>
      <c r="ADG34" s="21"/>
      <c r="ADH34" s="21">
        <f t="shared" si="824"/>
        <v>0</v>
      </c>
      <c r="ADI34" s="21"/>
      <c r="ADJ34" s="21">
        <f t="shared" si="824"/>
        <v>0</v>
      </c>
      <c r="ADK34" s="21"/>
      <c r="ADL34" s="21">
        <f t="shared" si="825"/>
        <v>0</v>
      </c>
      <c r="ADM34" s="21"/>
      <c r="ADN34" s="21">
        <f t="shared" si="825"/>
        <v>0</v>
      </c>
      <c r="ADO34" s="21"/>
      <c r="ADP34" s="21">
        <f t="shared" si="825"/>
        <v>0</v>
      </c>
      <c r="ADQ34" s="21"/>
      <c r="ADR34" s="21">
        <f t="shared" si="825"/>
        <v>0</v>
      </c>
      <c r="ADS34" s="21"/>
      <c r="ADT34" s="21">
        <f t="shared" si="825"/>
        <v>0</v>
      </c>
      <c r="ADU34" s="21"/>
      <c r="ADV34" s="21">
        <f t="shared" si="826"/>
        <v>0</v>
      </c>
      <c r="ADW34" s="21"/>
      <c r="ADX34" s="21">
        <f t="shared" si="826"/>
        <v>0</v>
      </c>
      <c r="ADY34" s="21"/>
      <c r="ADZ34" s="21">
        <f t="shared" si="826"/>
        <v>0</v>
      </c>
      <c r="AEA34" s="21"/>
      <c r="AEB34" s="21">
        <f t="shared" si="826"/>
        <v>0</v>
      </c>
      <c r="AEC34" s="21"/>
      <c r="AED34" s="21">
        <f t="shared" si="827"/>
        <v>0</v>
      </c>
      <c r="AEE34" s="21"/>
      <c r="AEF34" s="21">
        <f t="shared" si="827"/>
        <v>0</v>
      </c>
      <c r="AEG34" s="21"/>
      <c r="AEH34" s="21">
        <f t="shared" si="827"/>
        <v>0</v>
      </c>
      <c r="AEI34" s="21"/>
      <c r="AEJ34" s="21">
        <f t="shared" si="827"/>
        <v>0</v>
      </c>
      <c r="AEK34" s="21"/>
      <c r="AEL34" s="21">
        <f t="shared" si="827"/>
        <v>0</v>
      </c>
      <c r="AEM34" s="21"/>
      <c r="AEN34" s="21">
        <f t="shared" si="828"/>
        <v>0</v>
      </c>
      <c r="AEO34" s="21"/>
      <c r="AEP34" s="21">
        <f t="shared" si="828"/>
        <v>0</v>
      </c>
      <c r="AEQ34" s="21"/>
      <c r="AER34" s="21">
        <f t="shared" si="828"/>
        <v>0</v>
      </c>
      <c r="AES34" s="21"/>
      <c r="AET34" s="21">
        <f t="shared" si="828"/>
        <v>0</v>
      </c>
      <c r="AEU34" s="21"/>
      <c r="AEV34" s="21">
        <f t="shared" si="829"/>
        <v>0</v>
      </c>
      <c r="AEW34" s="21"/>
      <c r="AEX34" s="21">
        <f t="shared" si="829"/>
        <v>0</v>
      </c>
      <c r="AEY34" s="21"/>
      <c r="AEZ34" s="21">
        <f t="shared" si="829"/>
        <v>0</v>
      </c>
      <c r="AFA34" s="21"/>
      <c r="AFB34" s="21">
        <f t="shared" si="829"/>
        <v>0</v>
      </c>
      <c r="AFC34" s="21"/>
      <c r="AFD34" s="21">
        <f t="shared" si="829"/>
        <v>0</v>
      </c>
      <c r="AFE34" s="21"/>
      <c r="AFF34" s="21">
        <f t="shared" si="830"/>
        <v>0</v>
      </c>
      <c r="AFG34" s="21"/>
      <c r="AFH34" s="21">
        <f t="shared" si="830"/>
        <v>0</v>
      </c>
      <c r="AFI34" s="21"/>
      <c r="AFJ34" s="21">
        <f t="shared" si="830"/>
        <v>0</v>
      </c>
      <c r="AFK34" s="21"/>
      <c r="AFL34" s="21">
        <f t="shared" si="830"/>
        <v>0</v>
      </c>
      <c r="AFM34" s="21"/>
      <c r="AFN34" s="21">
        <f t="shared" si="831"/>
        <v>0</v>
      </c>
      <c r="AFO34" s="21"/>
      <c r="AFP34" s="21">
        <f t="shared" si="831"/>
        <v>0</v>
      </c>
      <c r="AFQ34" s="21"/>
      <c r="AFR34" s="21">
        <f t="shared" si="831"/>
        <v>0</v>
      </c>
      <c r="AFS34" s="21"/>
      <c r="AFT34" s="21">
        <f t="shared" si="831"/>
        <v>0</v>
      </c>
      <c r="AFU34" s="21"/>
      <c r="AFV34" s="21">
        <f t="shared" si="831"/>
        <v>0</v>
      </c>
      <c r="AFW34" s="21"/>
      <c r="AFX34" s="21">
        <f t="shared" si="832"/>
        <v>0</v>
      </c>
      <c r="AFY34" s="21"/>
      <c r="AFZ34" s="21">
        <f t="shared" si="832"/>
        <v>0</v>
      </c>
      <c r="AGA34" s="21"/>
      <c r="AGB34" s="21">
        <f t="shared" si="832"/>
        <v>0</v>
      </c>
      <c r="AGC34" s="21"/>
      <c r="AGD34" s="21">
        <f t="shared" si="832"/>
        <v>0</v>
      </c>
      <c r="AGE34" s="21"/>
      <c r="AGF34" s="21">
        <f t="shared" si="833"/>
        <v>0</v>
      </c>
      <c r="AGG34" s="21"/>
      <c r="AGH34" s="21">
        <f t="shared" si="833"/>
        <v>0</v>
      </c>
      <c r="AGI34" s="21"/>
      <c r="AGJ34" s="21">
        <f t="shared" si="833"/>
        <v>0</v>
      </c>
      <c r="AGK34" s="21"/>
      <c r="AGL34" s="21">
        <f t="shared" si="833"/>
        <v>0</v>
      </c>
      <c r="AGM34" s="21"/>
      <c r="AGN34" s="21">
        <f t="shared" si="833"/>
        <v>0</v>
      </c>
      <c r="AGO34" s="21"/>
      <c r="AGP34" s="21">
        <f t="shared" si="834"/>
        <v>0</v>
      </c>
      <c r="AGQ34" s="21"/>
      <c r="AGR34" s="21">
        <f t="shared" si="834"/>
        <v>0</v>
      </c>
      <c r="AGS34" s="21"/>
      <c r="AGT34" s="21">
        <f t="shared" si="834"/>
        <v>0</v>
      </c>
      <c r="AGU34" s="21"/>
      <c r="AGV34" s="21">
        <f t="shared" si="834"/>
        <v>0</v>
      </c>
      <c r="AGW34" s="21"/>
      <c r="AGX34" s="21">
        <f t="shared" si="835"/>
        <v>0</v>
      </c>
      <c r="AGY34" s="21"/>
      <c r="AGZ34" s="21">
        <f t="shared" si="835"/>
        <v>0</v>
      </c>
      <c r="AHA34" s="21"/>
      <c r="AHB34" s="21">
        <f t="shared" si="835"/>
        <v>0</v>
      </c>
      <c r="AHC34" s="21"/>
      <c r="AHD34" s="21">
        <f t="shared" si="835"/>
        <v>0</v>
      </c>
      <c r="AHE34" s="21"/>
      <c r="AHF34" s="21">
        <f t="shared" si="835"/>
        <v>0</v>
      </c>
      <c r="AHG34" s="21"/>
      <c r="AHH34" s="21">
        <f t="shared" si="836"/>
        <v>0</v>
      </c>
      <c r="AHI34" s="21"/>
      <c r="AHJ34" s="21">
        <f t="shared" si="836"/>
        <v>0</v>
      </c>
      <c r="AHK34" s="21"/>
      <c r="AHL34" s="21">
        <f t="shared" si="836"/>
        <v>0</v>
      </c>
      <c r="AHM34" s="21"/>
      <c r="AHN34" s="21">
        <f t="shared" si="836"/>
        <v>0</v>
      </c>
      <c r="AHO34" s="21"/>
      <c r="AHP34" s="21">
        <f t="shared" si="837"/>
        <v>0</v>
      </c>
      <c r="AHQ34" s="21"/>
      <c r="AHR34" s="21">
        <f t="shared" si="837"/>
        <v>0</v>
      </c>
      <c r="AHS34" s="21"/>
      <c r="AHT34" s="21">
        <f t="shared" si="837"/>
        <v>0</v>
      </c>
      <c r="AHU34" s="21"/>
      <c r="AHV34" s="21">
        <f t="shared" si="837"/>
        <v>0</v>
      </c>
      <c r="AHW34" s="21"/>
      <c r="AHX34" s="21">
        <f t="shared" si="837"/>
        <v>0</v>
      </c>
      <c r="AHY34" s="21"/>
      <c r="AHZ34" s="21">
        <f t="shared" si="838"/>
        <v>0</v>
      </c>
      <c r="AIA34" s="21"/>
      <c r="AIB34" s="21">
        <f t="shared" si="838"/>
        <v>0</v>
      </c>
      <c r="AIC34" s="21"/>
      <c r="AID34" s="21">
        <f t="shared" si="838"/>
        <v>0</v>
      </c>
      <c r="AIE34" s="21"/>
      <c r="AIF34" s="21">
        <f t="shared" si="838"/>
        <v>0</v>
      </c>
      <c r="AIG34" s="21"/>
      <c r="AIH34" s="21">
        <f t="shared" si="839"/>
        <v>0</v>
      </c>
      <c r="AII34" s="21"/>
      <c r="AIJ34" s="21">
        <f t="shared" si="839"/>
        <v>0</v>
      </c>
      <c r="AIK34" s="21"/>
      <c r="AIL34" s="21">
        <f t="shared" si="839"/>
        <v>0</v>
      </c>
      <c r="AIM34" s="21"/>
      <c r="AIN34" s="21">
        <f t="shared" si="839"/>
        <v>0</v>
      </c>
      <c r="AIO34" s="21"/>
      <c r="AIP34" s="21">
        <f t="shared" si="839"/>
        <v>0</v>
      </c>
      <c r="AIQ34" s="21"/>
      <c r="AIR34" s="21">
        <f t="shared" si="840"/>
        <v>0</v>
      </c>
      <c r="AIS34" s="21"/>
      <c r="AIT34" s="21">
        <f t="shared" si="840"/>
        <v>0</v>
      </c>
      <c r="AIU34" s="21"/>
      <c r="AIV34" s="21">
        <f t="shared" si="840"/>
        <v>0</v>
      </c>
      <c r="AIW34" s="21"/>
      <c r="AIX34" s="21">
        <f t="shared" si="840"/>
        <v>0</v>
      </c>
      <c r="AIY34" s="21"/>
      <c r="AIZ34" s="21">
        <f t="shared" si="776"/>
        <v>0</v>
      </c>
      <c r="AJA34" s="21"/>
    </row>
    <row r="35" spans="2:937" ht="15" x14ac:dyDescent="0.25">
      <c r="B35" s="31">
        <v>30</v>
      </c>
      <c r="C35" s="192" t="s">
        <v>208</v>
      </c>
      <c r="D35" s="67" t="s">
        <v>86</v>
      </c>
      <c r="E35" s="194" t="s">
        <v>418</v>
      </c>
      <c r="F35" s="194" t="str">
        <f>_xlfn.XLOOKUP(D35,'WTG PH-III'!$D$5:$D$198,'WTG PH-III'!$B$5:$B$198,0,0,1)</f>
        <v>PSS-11</v>
      </c>
      <c r="G35" s="22" t="s">
        <v>537</v>
      </c>
      <c r="H35" s="22" t="s">
        <v>544</v>
      </c>
      <c r="I35" s="61">
        <v>11</v>
      </c>
      <c r="J35" s="21">
        <v>199</v>
      </c>
      <c r="K35" s="21">
        <f t="shared" si="517"/>
        <v>199.00000000000003</v>
      </c>
      <c r="L35" s="21">
        <f t="shared" si="518"/>
        <v>199</v>
      </c>
      <c r="M35" s="21">
        <f t="shared" si="519"/>
        <v>0</v>
      </c>
      <c r="N35" s="95">
        <f>VLOOKUP(D35,'WTG PH-III'!$D$5:$U$198,17,0)</f>
        <v>45760</v>
      </c>
      <c r="O35" s="95">
        <f>VLOOKUP(D35,'WTG PH-III'!$D$5:$U$198,18,0)</f>
        <v>45769</v>
      </c>
      <c r="P35" s="21">
        <f t="shared" si="520"/>
        <v>0</v>
      </c>
      <c r="Q35" s="21"/>
      <c r="R35" s="21">
        <f t="shared" si="521"/>
        <v>0</v>
      </c>
      <c r="S35" s="21"/>
      <c r="T35" s="21">
        <f t="shared" si="522"/>
        <v>0</v>
      </c>
      <c r="U35" s="21"/>
      <c r="V35" s="21">
        <f t="shared" si="523"/>
        <v>0</v>
      </c>
      <c r="W35" s="21"/>
      <c r="X35" s="21">
        <f t="shared" si="524"/>
        <v>0</v>
      </c>
      <c r="Y35" s="21"/>
      <c r="Z35" s="21">
        <f t="shared" si="525"/>
        <v>0</v>
      </c>
      <c r="AA35" s="21"/>
      <c r="AB35" s="21">
        <f t="shared" si="526"/>
        <v>0</v>
      </c>
      <c r="AC35" s="21"/>
      <c r="AD35" s="21">
        <f t="shared" si="527"/>
        <v>0</v>
      </c>
      <c r="AE35" s="21"/>
      <c r="AF35" s="21">
        <f t="shared" si="528"/>
        <v>0</v>
      </c>
      <c r="AG35" s="21"/>
      <c r="AH35" s="21">
        <f t="shared" si="529"/>
        <v>0</v>
      </c>
      <c r="AI35" s="21"/>
      <c r="AJ35" s="21">
        <f t="shared" si="530"/>
        <v>0</v>
      </c>
      <c r="AK35" s="21"/>
      <c r="AL35" s="21">
        <f t="shared" si="531"/>
        <v>0</v>
      </c>
      <c r="AM35" s="21"/>
      <c r="AN35" s="21">
        <f t="shared" si="532"/>
        <v>0</v>
      </c>
      <c r="AO35" s="21"/>
      <c r="AP35" s="21">
        <f t="shared" si="533"/>
        <v>0</v>
      </c>
      <c r="AQ35" s="21"/>
      <c r="AR35" s="21">
        <f t="shared" si="534"/>
        <v>0</v>
      </c>
      <c r="AS35" s="21"/>
      <c r="AT35" s="21">
        <f t="shared" si="535"/>
        <v>0</v>
      </c>
      <c r="AU35" s="21"/>
      <c r="AV35" s="21">
        <f t="shared" si="536"/>
        <v>0</v>
      </c>
      <c r="AW35" s="21"/>
      <c r="AX35" s="21">
        <f t="shared" si="537"/>
        <v>0</v>
      </c>
      <c r="AY35" s="21"/>
      <c r="AZ35" s="21">
        <f t="shared" si="538"/>
        <v>0</v>
      </c>
      <c r="BA35" s="21"/>
      <c r="BB35" s="21">
        <f t="shared" si="539"/>
        <v>0</v>
      </c>
      <c r="BC35" s="21"/>
      <c r="BD35" s="21">
        <f t="shared" si="540"/>
        <v>0</v>
      </c>
      <c r="BE35" s="21"/>
      <c r="BF35" s="21">
        <f t="shared" si="541"/>
        <v>0</v>
      </c>
      <c r="BG35" s="21"/>
      <c r="BH35" s="21">
        <f t="shared" si="542"/>
        <v>0</v>
      </c>
      <c r="BI35" s="21"/>
      <c r="BJ35" s="21">
        <f t="shared" si="543"/>
        <v>0</v>
      </c>
      <c r="BK35" s="21"/>
      <c r="BL35" s="21">
        <f t="shared" si="544"/>
        <v>0</v>
      </c>
      <c r="BM35" s="21"/>
      <c r="BN35" s="21">
        <f t="shared" si="545"/>
        <v>0</v>
      </c>
      <c r="BO35" s="21"/>
      <c r="BP35" s="21">
        <f t="shared" si="546"/>
        <v>0</v>
      </c>
      <c r="BQ35" s="21"/>
      <c r="BR35" s="21">
        <f t="shared" si="547"/>
        <v>0</v>
      </c>
      <c r="BS35" s="21"/>
      <c r="BT35" s="21">
        <f t="shared" si="548"/>
        <v>0</v>
      </c>
      <c r="BU35" s="21"/>
      <c r="BV35" s="21">
        <f t="shared" si="549"/>
        <v>0</v>
      </c>
      <c r="BW35" s="21"/>
      <c r="BX35" s="21">
        <f t="shared" si="550"/>
        <v>0</v>
      </c>
      <c r="BY35" s="21"/>
      <c r="BZ35" s="21">
        <f t="shared" si="551"/>
        <v>0</v>
      </c>
      <c r="CA35" s="21"/>
      <c r="CB35" s="21">
        <f t="shared" si="552"/>
        <v>0</v>
      </c>
      <c r="CC35" s="21"/>
      <c r="CD35" s="21">
        <f t="shared" si="553"/>
        <v>0</v>
      </c>
      <c r="CE35" s="21"/>
      <c r="CF35" s="21">
        <f t="shared" si="554"/>
        <v>0</v>
      </c>
      <c r="CG35" s="21"/>
      <c r="CH35" s="21">
        <f t="shared" si="555"/>
        <v>0</v>
      </c>
      <c r="CI35" s="21"/>
      <c r="CJ35" s="21">
        <f t="shared" si="556"/>
        <v>0</v>
      </c>
      <c r="CK35" s="21"/>
      <c r="CL35" s="21">
        <f t="shared" si="557"/>
        <v>0</v>
      </c>
      <c r="CM35" s="21"/>
      <c r="CN35" s="21">
        <f t="shared" si="558"/>
        <v>0</v>
      </c>
      <c r="CO35" s="21"/>
      <c r="CP35" s="21">
        <f t="shared" si="559"/>
        <v>0</v>
      </c>
      <c r="CQ35" s="21"/>
      <c r="CR35" s="21">
        <f t="shared" si="560"/>
        <v>0</v>
      </c>
      <c r="CS35" s="21"/>
      <c r="CT35" s="21">
        <f t="shared" si="561"/>
        <v>0</v>
      </c>
      <c r="CU35" s="21"/>
      <c r="CV35" s="21">
        <f t="shared" si="562"/>
        <v>0</v>
      </c>
      <c r="CW35" s="21"/>
      <c r="CX35" s="21">
        <f t="shared" si="563"/>
        <v>0</v>
      </c>
      <c r="CY35" s="21"/>
      <c r="CZ35" s="21">
        <f t="shared" si="564"/>
        <v>0</v>
      </c>
      <c r="DA35" s="21"/>
      <c r="DB35" s="21">
        <f t="shared" si="565"/>
        <v>0</v>
      </c>
      <c r="DC35" s="21"/>
      <c r="DD35" s="21">
        <f t="shared" si="566"/>
        <v>0</v>
      </c>
      <c r="DE35" s="21"/>
      <c r="DF35" s="21">
        <f t="shared" si="567"/>
        <v>0</v>
      </c>
      <c r="DG35" s="21"/>
      <c r="DH35" s="21">
        <f t="shared" si="568"/>
        <v>0</v>
      </c>
      <c r="DI35" s="21"/>
      <c r="DJ35" s="21">
        <f t="shared" si="569"/>
        <v>0</v>
      </c>
      <c r="DK35" s="21"/>
      <c r="DL35" s="21">
        <f t="shared" si="570"/>
        <v>0</v>
      </c>
      <c r="DM35" s="21"/>
      <c r="DN35" s="21">
        <f t="shared" si="571"/>
        <v>0</v>
      </c>
      <c r="DO35" s="21"/>
      <c r="DP35" s="21">
        <f t="shared" si="572"/>
        <v>0</v>
      </c>
      <c r="DQ35" s="21"/>
      <c r="DR35" s="21">
        <f t="shared" si="573"/>
        <v>0</v>
      </c>
      <c r="DS35" s="21"/>
      <c r="DT35" s="21">
        <f t="shared" si="574"/>
        <v>0</v>
      </c>
      <c r="DU35" s="21"/>
      <c r="DV35" s="21">
        <f t="shared" si="575"/>
        <v>0</v>
      </c>
      <c r="DW35" s="21"/>
      <c r="DX35" s="21">
        <f t="shared" si="576"/>
        <v>0</v>
      </c>
      <c r="DY35" s="21"/>
      <c r="DZ35" s="21">
        <f t="shared" si="577"/>
        <v>0</v>
      </c>
      <c r="EA35" s="21"/>
      <c r="EB35" s="21">
        <f t="shared" si="578"/>
        <v>0</v>
      </c>
      <c r="EC35" s="21"/>
      <c r="ED35" s="21">
        <f t="shared" si="579"/>
        <v>0</v>
      </c>
      <c r="EE35" s="21"/>
      <c r="EF35" s="21">
        <f t="shared" si="580"/>
        <v>0</v>
      </c>
      <c r="EG35" s="21"/>
      <c r="EH35" s="21">
        <f t="shared" si="581"/>
        <v>0</v>
      </c>
      <c r="EI35" s="21"/>
      <c r="EJ35" s="21">
        <f t="shared" si="582"/>
        <v>0</v>
      </c>
      <c r="EK35" s="21"/>
      <c r="EL35" s="21">
        <f t="shared" si="583"/>
        <v>0</v>
      </c>
      <c r="EM35" s="21"/>
      <c r="EN35" s="21">
        <f t="shared" si="584"/>
        <v>0</v>
      </c>
      <c r="EO35" s="21"/>
      <c r="EP35" s="21">
        <f t="shared" si="585"/>
        <v>0</v>
      </c>
      <c r="EQ35" s="21"/>
      <c r="ER35" s="21">
        <f t="shared" si="586"/>
        <v>0</v>
      </c>
      <c r="ES35" s="21"/>
      <c r="ET35" s="21">
        <f t="shared" si="587"/>
        <v>0</v>
      </c>
      <c r="EU35" s="21"/>
      <c r="EV35" s="21">
        <f t="shared" si="588"/>
        <v>0</v>
      </c>
      <c r="EW35" s="21"/>
      <c r="EX35" s="21">
        <f t="shared" si="589"/>
        <v>0</v>
      </c>
      <c r="EY35" s="21"/>
      <c r="EZ35" s="21">
        <f t="shared" si="590"/>
        <v>0</v>
      </c>
      <c r="FA35" s="21"/>
      <c r="FB35" s="21">
        <f t="shared" si="591"/>
        <v>0</v>
      </c>
      <c r="FC35" s="21"/>
      <c r="FD35" s="21">
        <f t="shared" si="592"/>
        <v>0</v>
      </c>
      <c r="FE35" s="21"/>
      <c r="FF35" s="21">
        <f t="shared" si="593"/>
        <v>0</v>
      </c>
      <c r="FG35" s="21"/>
      <c r="FH35" s="21">
        <f t="shared" si="594"/>
        <v>0</v>
      </c>
      <c r="FI35" s="21"/>
      <c r="FJ35" s="21">
        <f t="shared" si="595"/>
        <v>0</v>
      </c>
      <c r="FK35" s="21"/>
      <c r="FL35" s="21">
        <f t="shared" si="596"/>
        <v>0</v>
      </c>
      <c r="FM35" s="21"/>
      <c r="FN35" s="21">
        <f t="shared" si="597"/>
        <v>0</v>
      </c>
      <c r="FO35" s="21"/>
      <c r="FP35" s="21">
        <f t="shared" si="598"/>
        <v>0</v>
      </c>
      <c r="FQ35" s="21"/>
      <c r="FR35" s="21">
        <f t="shared" si="599"/>
        <v>0</v>
      </c>
      <c r="FS35" s="21"/>
      <c r="FT35" s="21">
        <f t="shared" si="600"/>
        <v>0</v>
      </c>
      <c r="FU35" s="21"/>
      <c r="FV35" s="21">
        <f t="shared" si="601"/>
        <v>0</v>
      </c>
      <c r="FW35" s="21"/>
      <c r="FX35" s="21">
        <f t="shared" si="602"/>
        <v>0</v>
      </c>
      <c r="FY35" s="21"/>
      <c r="FZ35" s="21">
        <f t="shared" si="603"/>
        <v>0</v>
      </c>
      <c r="GA35" s="21"/>
      <c r="GB35" s="21">
        <f t="shared" si="604"/>
        <v>0</v>
      </c>
      <c r="GC35" s="21"/>
      <c r="GD35" s="21">
        <f t="shared" si="605"/>
        <v>0</v>
      </c>
      <c r="GE35" s="21"/>
      <c r="GF35" s="21">
        <f t="shared" si="606"/>
        <v>0</v>
      </c>
      <c r="GG35" s="21"/>
      <c r="GH35" s="21">
        <f t="shared" si="607"/>
        <v>0</v>
      </c>
      <c r="GI35" s="21"/>
      <c r="GJ35" s="21">
        <f t="shared" si="608"/>
        <v>0</v>
      </c>
      <c r="GK35" s="21"/>
      <c r="GL35" s="21">
        <f t="shared" si="609"/>
        <v>0</v>
      </c>
      <c r="GM35" s="21"/>
      <c r="GN35" s="21">
        <f t="shared" si="610"/>
        <v>0</v>
      </c>
      <c r="GO35" s="21"/>
      <c r="GP35" s="21">
        <f t="shared" si="611"/>
        <v>0</v>
      </c>
      <c r="GQ35" s="21"/>
      <c r="GR35" s="21">
        <f t="shared" si="612"/>
        <v>0</v>
      </c>
      <c r="GS35" s="21"/>
      <c r="GT35" s="21">
        <f t="shared" si="613"/>
        <v>0</v>
      </c>
      <c r="GU35" s="21"/>
      <c r="GV35" s="21">
        <f t="shared" si="614"/>
        <v>0</v>
      </c>
      <c r="GW35" s="21"/>
      <c r="GX35" s="21">
        <f t="shared" si="615"/>
        <v>0</v>
      </c>
      <c r="GY35" s="21"/>
      <c r="GZ35" s="21">
        <f t="shared" si="616"/>
        <v>0</v>
      </c>
      <c r="HA35" s="21"/>
      <c r="HB35" s="21">
        <f t="shared" si="617"/>
        <v>0</v>
      </c>
      <c r="HC35" s="21"/>
      <c r="HD35" s="21">
        <f t="shared" si="618"/>
        <v>0</v>
      </c>
      <c r="HE35" s="21"/>
      <c r="HF35" s="21">
        <f t="shared" si="619"/>
        <v>0</v>
      </c>
      <c r="HG35" s="21"/>
      <c r="HH35" s="21">
        <f t="shared" si="620"/>
        <v>0</v>
      </c>
      <c r="HI35" s="21"/>
      <c r="HJ35" s="21">
        <f t="shared" si="621"/>
        <v>0</v>
      </c>
      <c r="HK35" s="21"/>
      <c r="HL35" s="21">
        <f t="shared" si="622"/>
        <v>0</v>
      </c>
      <c r="HM35" s="21"/>
      <c r="HN35" s="21">
        <f t="shared" si="623"/>
        <v>0</v>
      </c>
      <c r="HO35" s="21"/>
      <c r="HP35" s="21">
        <f t="shared" si="624"/>
        <v>0</v>
      </c>
      <c r="HQ35" s="21"/>
      <c r="HR35" s="21">
        <f t="shared" si="625"/>
        <v>0</v>
      </c>
      <c r="HS35" s="21"/>
      <c r="HT35" s="21">
        <f t="shared" si="626"/>
        <v>0</v>
      </c>
      <c r="HU35" s="21"/>
      <c r="HV35" s="21">
        <f t="shared" si="627"/>
        <v>0</v>
      </c>
      <c r="HW35" s="21"/>
      <c r="HX35" s="21">
        <f t="shared" si="628"/>
        <v>0</v>
      </c>
      <c r="HY35" s="21"/>
      <c r="HZ35" s="21">
        <f t="shared" si="629"/>
        <v>0</v>
      </c>
      <c r="IA35" s="21"/>
      <c r="IB35" s="21">
        <f t="shared" si="630"/>
        <v>0</v>
      </c>
      <c r="IC35" s="21"/>
      <c r="ID35" s="21">
        <f t="shared" si="631"/>
        <v>0</v>
      </c>
      <c r="IE35" s="21"/>
      <c r="IF35" s="21">
        <f t="shared" si="632"/>
        <v>0</v>
      </c>
      <c r="IG35" s="21"/>
      <c r="IH35" s="21">
        <f t="shared" si="633"/>
        <v>0</v>
      </c>
      <c r="II35" s="21"/>
      <c r="IJ35" s="21">
        <f t="shared" si="634"/>
        <v>0</v>
      </c>
      <c r="IK35" s="21"/>
      <c r="IL35" s="21">
        <f t="shared" si="635"/>
        <v>0</v>
      </c>
      <c r="IM35" s="21"/>
      <c r="IN35" s="21">
        <f t="shared" si="636"/>
        <v>19.899999999999999</v>
      </c>
      <c r="IO35" s="21"/>
      <c r="IP35" s="21">
        <f t="shared" si="637"/>
        <v>19.899999999999999</v>
      </c>
      <c r="IQ35" s="21"/>
      <c r="IR35" s="21">
        <f t="shared" si="638"/>
        <v>19.899999999999999</v>
      </c>
      <c r="IS35" s="21"/>
      <c r="IT35" s="21">
        <f t="shared" si="639"/>
        <v>19.899999999999999</v>
      </c>
      <c r="IU35" s="21"/>
      <c r="IV35" s="21">
        <f t="shared" si="640"/>
        <v>19.899999999999999</v>
      </c>
      <c r="IW35" s="21"/>
      <c r="IX35" s="21">
        <f t="shared" si="641"/>
        <v>19.899999999999999</v>
      </c>
      <c r="IY35" s="21"/>
      <c r="IZ35" s="21">
        <f t="shared" si="642"/>
        <v>19.899999999999999</v>
      </c>
      <c r="JA35" s="21"/>
      <c r="JB35" s="21">
        <f t="shared" si="643"/>
        <v>19.899999999999999</v>
      </c>
      <c r="JC35" s="21"/>
      <c r="JD35" s="21">
        <f t="shared" si="644"/>
        <v>19.899999999999999</v>
      </c>
      <c r="JE35" s="21"/>
      <c r="JF35" s="21">
        <f t="shared" si="645"/>
        <v>19.899999999999999</v>
      </c>
      <c r="JG35" s="21"/>
      <c r="JH35" s="21">
        <f t="shared" si="646"/>
        <v>0</v>
      </c>
      <c r="JI35" s="21"/>
      <c r="JJ35" s="21">
        <f t="shared" si="647"/>
        <v>0</v>
      </c>
      <c r="JK35" s="21"/>
      <c r="JL35" s="21">
        <f t="shared" si="648"/>
        <v>0</v>
      </c>
      <c r="JM35" s="21"/>
      <c r="JN35" s="21">
        <f t="shared" si="649"/>
        <v>0</v>
      </c>
      <c r="JO35" s="21"/>
      <c r="JP35" s="21">
        <f t="shared" si="650"/>
        <v>0</v>
      </c>
      <c r="JQ35" s="21"/>
      <c r="JR35" s="21">
        <f t="shared" si="651"/>
        <v>0</v>
      </c>
      <c r="JS35" s="21"/>
      <c r="JT35" s="21">
        <f t="shared" si="652"/>
        <v>0</v>
      </c>
      <c r="JU35" s="21"/>
      <c r="JV35" s="21">
        <f t="shared" si="653"/>
        <v>0</v>
      </c>
      <c r="JW35" s="21"/>
      <c r="JX35" s="21">
        <f t="shared" si="654"/>
        <v>0</v>
      </c>
      <c r="JY35" s="21"/>
      <c r="JZ35" s="21">
        <f t="shared" si="655"/>
        <v>0</v>
      </c>
      <c r="KA35" s="21"/>
      <c r="KB35" s="21">
        <f t="shared" si="656"/>
        <v>0</v>
      </c>
      <c r="KC35" s="21"/>
      <c r="KD35" s="21">
        <f t="shared" si="657"/>
        <v>0</v>
      </c>
      <c r="KE35" s="21"/>
      <c r="KF35" s="21">
        <f t="shared" si="658"/>
        <v>0</v>
      </c>
      <c r="KG35" s="21"/>
      <c r="KH35" s="21">
        <f t="shared" si="659"/>
        <v>0</v>
      </c>
      <c r="KI35" s="21"/>
      <c r="KJ35" s="21">
        <f t="shared" si="660"/>
        <v>0</v>
      </c>
      <c r="KK35" s="21"/>
      <c r="KL35" s="21">
        <f t="shared" si="661"/>
        <v>0</v>
      </c>
      <c r="KM35" s="21"/>
      <c r="KN35" s="21">
        <f t="shared" si="662"/>
        <v>0</v>
      </c>
      <c r="KO35" s="21"/>
      <c r="KP35" s="21">
        <f t="shared" si="663"/>
        <v>0</v>
      </c>
      <c r="KQ35" s="21"/>
      <c r="KR35" s="21">
        <f t="shared" si="664"/>
        <v>0</v>
      </c>
      <c r="KS35" s="21"/>
      <c r="KT35" s="21">
        <f t="shared" si="665"/>
        <v>0</v>
      </c>
      <c r="KU35" s="21"/>
      <c r="KV35" s="21">
        <f t="shared" si="666"/>
        <v>0</v>
      </c>
      <c r="KW35" s="21"/>
      <c r="KX35" s="21">
        <f t="shared" si="667"/>
        <v>0</v>
      </c>
      <c r="KY35" s="21"/>
      <c r="KZ35" s="21">
        <f t="shared" si="668"/>
        <v>0</v>
      </c>
      <c r="LA35" s="21"/>
      <c r="LB35" s="21">
        <f t="shared" si="669"/>
        <v>0</v>
      </c>
      <c r="LC35" s="21"/>
      <c r="LD35" s="21">
        <f t="shared" si="670"/>
        <v>0</v>
      </c>
      <c r="LE35" s="21"/>
      <c r="LF35" s="21">
        <f t="shared" si="671"/>
        <v>0</v>
      </c>
      <c r="LG35" s="21"/>
      <c r="LH35" s="21">
        <f t="shared" si="672"/>
        <v>0</v>
      </c>
      <c r="LI35" s="21"/>
      <c r="LJ35" s="21">
        <f t="shared" si="673"/>
        <v>0</v>
      </c>
      <c r="LK35" s="21"/>
      <c r="LL35" s="21">
        <f t="shared" si="674"/>
        <v>0</v>
      </c>
      <c r="LM35" s="21"/>
      <c r="LN35" s="21">
        <f t="shared" si="675"/>
        <v>0</v>
      </c>
      <c r="LO35" s="21"/>
      <c r="LP35" s="21">
        <f t="shared" si="676"/>
        <v>0</v>
      </c>
      <c r="LQ35" s="21"/>
      <c r="LR35" s="21">
        <f t="shared" si="677"/>
        <v>0</v>
      </c>
      <c r="LS35" s="21"/>
      <c r="LT35" s="21">
        <f t="shared" si="678"/>
        <v>0</v>
      </c>
      <c r="LU35" s="21"/>
      <c r="LV35" s="21">
        <f t="shared" si="679"/>
        <v>0</v>
      </c>
      <c r="LW35" s="21"/>
      <c r="LX35" s="21">
        <f t="shared" si="680"/>
        <v>0</v>
      </c>
      <c r="LY35" s="21"/>
      <c r="LZ35" s="21">
        <f t="shared" si="681"/>
        <v>0</v>
      </c>
      <c r="MA35" s="21"/>
      <c r="MB35" s="21">
        <f t="shared" si="682"/>
        <v>0</v>
      </c>
      <c r="MC35" s="21"/>
      <c r="MD35" s="21">
        <f t="shared" si="683"/>
        <v>0</v>
      </c>
      <c r="ME35" s="21"/>
      <c r="MF35" s="21">
        <f t="shared" si="684"/>
        <v>0</v>
      </c>
      <c r="MG35" s="21">
        <v>29</v>
      </c>
      <c r="MH35" s="21">
        <f t="shared" si="685"/>
        <v>0</v>
      </c>
      <c r="MI35" s="21"/>
      <c r="MJ35" s="21">
        <f t="shared" si="686"/>
        <v>0</v>
      </c>
      <c r="MK35" s="21">
        <v>20</v>
      </c>
      <c r="ML35" s="21">
        <f t="shared" si="687"/>
        <v>0</v>
      </c>
      <c r="MM35" s="21">
        <v>33</v>
      </c>
      <c r="MN35" s="21">
        <f t="shared" si="688"/>
        <v>0</v>
      </c>
      <c r="MO35" s="21">
        <v>19</v>
      </c>
      <c r="MP35" s="21">
        <f t="shared" si="689"/>
        <v>0</v>
      </c>
      <c r="MQ35" s="21">
        <v>11</v>
      </c>
      <c r="MR35" s="21">
        <f t="shared" si="690"/>
        <v>0</v>
      </c>
      <c r="MS35" s="21">
        <v>24</v>
      </c>
      <c r="MT35" s="21">
        <f t="shared" si="691"/>
        <v>0</v>
      </c>
      <c r="MU35" s="21">
        <v>1</v>
      </c>
      <c r="MV35" s="21">
        <f t="shared" si="692"/>
        <v>0</v>
      </c>
      <c r="MW35" s="21"/>
      <c r="MX35" s="21">
        <f t="shared" si="693"/>
        <v>0</v>
      </c>
      <c r="MY35" s="21">
        <v>11</v>
      </c>
      <c r="MZ35" s="21">
        <f t="shared" si="694"/>
        <v>0</v>
      </c>
      <c r="NA35" s="21">
        <v>22</v>
      </c>
      <c r="NB35" s="21">
        <f t="shared" si="695"/>
        <v>0</v>
      </c>
      <c r="NC35" s="21">
        <v>10</v>
      </c>
      <c r="ND35" s="21">
        <f t="shared" si="696"/>
        <v>0</v>
      </c>
      <c r="NE35" s="21">
        <v>19</v>
      </c>
      <c r="NF35" s="21">
        <f t="shared" si="697"/>
        <v>0</v>
      </c>
      <c r="NG35" s="21"/>
      <c r="NH35" s="21">
        <f t="shared" si="698"/>
        <v>0</v>
      </c>
      <c r="NI35" s="21"/>
      <c r="NJ35" s="21">
        <f t="shared" si="699"/>
        <v>0</v>
      </c>
      <c r="NK35" s="21"/>
      <c r="NL35" s="21">
        <f t="shared" si="700"/>
        <v>0</v>
      </c>
      <c r="NM35" s="21"/>
      <c r="NN35" s="21">
        <f t="shared" si="701"/>
        <v>0</v>
      </c>
      <c r="NO35" s="21"/>
      <c r="NP35" s="21">
        <f t="shared" si="702"/>
        <v>0</v>
      </c>
      <c r="NQ35" s="21"/>
      <c r="NR35" s="21">
        <f t="shared" si="703"/>
        <v>0</v>
      </c>
      <c r="NS35" s="21"/>
      <c r="NT35" s="21">
        <f t="shared" si="704"/>
        <v>0</v>
      </c>
      <c r="NU35" s="21"/>
      <c r="NV35" s="21">
        <f t="shared" si="705"/>
        <v>0</v>
      </c>
      <c r="NW35" s="21"/>
      <c r="NX35" s="21">
        <f t="shared" si="706"/>
        <v>0</v>
      </c>
      <c r="NY35" s="21"/>
      <c r="NZ35" s="21">
        <f t="shared" si="707"/>
        <v>0</v>
      </c>
      <c r="OA35" s="21"/>
      <c r="OB35" s="21">
        <f t="shared" si="708"/>
        <v>0</v>
      </c>
      <c r="OC35" s="21"/>
      <c r="OD35" s="21">
        <f t="shared" si="709"/>
        <v>0</v>
      </c>
      <c r="OE35" s="21"/>
      <c r="OF35" s="21">
        <f t="shared" si="710"/>
        <v>0</v>
      </c>
      <c r="OG35" s="21"/>
      <c r="OH35" s="21">
        <f t="shared" si="711"/>
        <v>0</v>
      </c>
      <c r="OI35" s="21"/>
      <c r="OJ35" s="21">
        <f t="shared" si="712"/>
        <v>0</v>
      </c>
      <c r="OK35" s="21"/>
      <c r="OL35" s="21">
        <f t="shared" si="713"/>
        <v>0</v>
      </c>
      <c r="OM35" s="21"/>
      <c r="ON35" s="21">
        <f t="shared" si="714"/>
        <v>0</v>
      </c>
      <c r="OO35" s="21"/>
      <c r="OP35" s="21">
        <f t="shared" si="714"/>
        <v>0</v>
      </c>
      <c r="OQ35" s="21"/>
      <c r="OR35" s="21">
        <f t="shared" si="714"/>
        <v>0</v>
      </c>
      <c r="OS35" s="21"/>
      <c r="OT35" s="21">
        <f t="shared" si="714"/>
        <v>0</v>
      </c>
      <c r="OU35" s="21"/>
      <c r="OV35" s="21">
        <f t="shared" si="714"/>
        <v>0</v>
      </c>
      <c r="OW35" s="21"/>
      <c r="OX35" s="21">
        <f t="shared" si="714"/>
        <v>0</v>
      </c>
      <c r="OY35" s="21"/>
      <c r="OZ35" s="21">
        <f t="shared" si="714"/>
        <v>0</v>
      </c>
      <c r="PA35" s="21"/>
      <c r="PB35" s="21">
        <f t="shared" si="715"/>
        <v>0</v>
      </c>
      <c r="PC35" s="21"/>
      <c r="PD35" s="21">
        <f t="shared" si="715"/>
        <v>0</v>
      </c>
      <c r="PE35" s="21"/>
      <c r="PF35" s="21">
        <f t="shared" si="715"/>
        <v>0</v>
      </c>
      <c r="PG35" s="21"/>
      <c r="PH35" s="21">
        <f t="shared" si="715"/>
        <v>0</v>
      </c>
      <c r="PI35" s="21"/>
      <c r="PJ35" s="21">
        <f t="shared" si="715"/>
        <v>0</v>
      </c>
      <c r="PK35" s="21"/>
      <c r="PL35" s="21">
        <f t="shared" si="715"/>
        <v>0</v>
      </c>
      <c r="PM35" s="21"/>
      <c r="PN35" s="21">
        <f t="shared" si="716"/>
        <v>0</v>
      </c>
      <c r="PO35" s="21"/>
      <c r="PP35" s="21">
        <f t="shared" si="716"/>
        <v>0</v>
      </c>
      <c r="PQ35" s="21"/>
      <c r="PR35" s="21">
        <f t="shared" si="716"/>
        <v>0</v>
      </c>
      <c r="PS35" s="21"/>
      <c r="PT35" s="21">
        <f t="shared" si="716"/>
        <v>0</v>
      </c>
      <c r="PU35" s="21"/>
      <c r="PV35" s="21">
        <f t="shared" si="716"/>
        <v>0</v>
      </c>
      <c r="PW35" s="21"/>
      <c r="PX35" s="21">
        <f t="shared" si="716"/>
        <v>0</v>
      </c>
      <c r="PY35" s="21"/>
      <c r="PZ35" s="21">
        <f t="shared" si="717"/>
        <v>0</v>
      </c>
      <c r="QA35" s="21"/>
      <c r="QB35" s="21">
        <f t="shared" si="717"/>
        <v>0</v>
      </c>
      <c r="QC35" s="21"/>
      <c r="QD35" s="21">
        <f t="shared" si="717"/>
        <v>0</v>
      </c>
      <c r="QE35" s="21"/>
      <c r="QF35" s="21">
        <f t="shared" si="717"/>
        <v>0</v>
      </c>
      <c r="QG35" s="21"/>
      <c r="QH35" s="21">
        <f t="shared" si="717"/>
        <v>0</v>
      </c>
      <c r="QI35" s="21"/>
      <c r="QJ35" s="21">
        <f t="shared" si="717"/>
        <v>0</v>
      </c>
      <c r="QK35" s="21"/>
      <c r="QL35" s="21">
        <f t="shared" si="718"/>
        <v>0</v>
      </c>
      <c r="QM35" s="21"/>
      <c r="QN35" s="21">
        <f t="shared" si="718"/>
        <v>0</v>
      </c>
      <c r="QO35" s="21"/>
      <c r="QP35" s="21">
        <f t="shared" si="718"/>
        <v>0</v>
      </c>
      <c r="QQ35" s="21"/>
      <c r="QR35" s="21">
        <f t="shared" si="718"/>
        <v>0</v>
      </c>
      <c r="QS35" s="21"/>
      <c r="QT35" s="21">
        <f t="shared" si="718"/>
        <v>0</v>
      </c>
      <c r="QU35" s="21"/>
      <c r="QV35" s="21">
        <f t="shared" si="718"/>
        <v>0</v>
      </c>
      <c r="QW35" s="21"/>
      <c r="QX35" s="21">
        <f t="shared" si="719"/>
        <v>0</v>
      </c>
      <c r="QY35" s="21"/>
      <c r="QZ35" s="21">
        <f t="shared" si="719"/>
        <v>0</v>
      </c>
      <c r="RA35" s="21"/>
      <c r="RB35" s="21">
        <f t="shared" si="719"/>
        <v>0</v>
      </c>
      <c r="RC35" s="21"/>
      <c r="RD35" s="21">
        <f t="shared" si="719"/>
        <v>0</v>
      </c>
      <c r="RE35" s="21"/>
      <c r="RF35" s="21">
        <f t="shared" si="719"/>
        <v>0</v>
      </c>
      <c r="RG35" s="21"/>
      <c r="RH35" s="21">
        <f t="shared" si="719"/>
        <v>0</v>
      </c>
      <c r="RI35" s="21"/>
      <c r="RJ35" s="21">
        <f t="shared" si="720"/>
        <v>0</v>
      </c>
      <c r="RK35" s="21"/>
      <c r="RL35" s="21">
        <f t="shared" si="721"/>
        <v>0</v>
      </c>
      <c r="RM35" s="21"/>
      <c r="RN35" s="21">
        <f t="shared" si="722"/>
        <v>0</v>
      </c>
      <c r="RO35" s="21"/>
      <c r="RP35" s="21">
        <f t="shared" si="723"/>
        <v>0</v>
      </c>
      <c r="RQ35" s="21"/>
      <c r="RR35" s="21">
        <f t="shared" si="724"/>
        <v>0</v>
      </c>
      <c r="RS35" s="21"/>
      <c r="RT35" s="21">
        <f t="shared" si="725"/>
        <v>0</v>
      </c>
      <c r="RU35" s="21"/>
      <c r="RV35" s="21">
        <f t="shared" si="726"/>
        <v>0</v>
      </c>
      <c r="RW35" s="21"/>
      <c r="RX35" s="21">
        <f t="shared" si="727"/>
        <v>0</v>
      </c>
      <c r="RY35" s="21"/>
      <c r="RZ35" s="21">
        <f t="shared" si="728"/>
        <v>0</v>
      </c>
      <c r="SA35" s="21"/>
      <c r="SB35" s="21">
        <f t="shared" si="729"/>
        <v>0</v>
      </c>
      <c r="SC35" s="21"/>
      <c r="SD35" s="21">
        <f t="shared" si="730"/>
        <v>0</v>
      </c>
      <c r="SE35" s="21"/>
      <c r="SF35" s="21">
        <f t="shared" si="731"/>
        <v>0</v>
      </c>
      <c r="SG35" s="21"/>
      <c r="SH35" s="21">
        <f t="shared" si="732"/>
        <v>0</v>
      </c>
      <c r="SI35" s="21"/>
      <c r="SJ35" s="21">
        <f t="shared" si="733"/>
        <v>0</v>
      </c>
      <c r="SK35" s="21"/>
      <c r="SL35" s="21">
        <f t="shared" si="734"/>
        <v>0</v>
      </c>
      <c r="SM35" s="21"/>
      <c r="SN35" s="21">
        <f t="shared" si="735"/>
        <v>0</v>
      </c>
      <c r="SO35" s="21"/>
      <c r="SP35" s="21">
        <f t="shared" si="736"/>
        <v>0</v>
      </c>
      <c r="SQ35" s="21"/>
      <c r="SR35" s="21">
        <f t="shared" si="737"/>
        <v>0</v>
      </c>
      <c r="SS35" s="21"/>
      <c r="ST35" s="21">
        <f t="shared" si="738"/>
        <v>0</v>
      </c>
      <c r="SU35" s="21"/>
      <c r="SV35" s="21">
        <f t="shared" si="739"/>
        <v>0</v>
      </c>
      <c r="SW35" s="21"/>
      <c r="SX35" s="21">
        <f t="shared" si="740"/>
        <v>0</v>
      </c>
      <c r="SY35" s="21"/>
      <c r="SZ35" s="21">
        <f t="shared" si="741"/>
        <v>0</v>
      </c>
      <c r="TA35" s="21"/>
      <c r="TB35" s="21">
        <f t="shared" si="742"/>
        <v>0</v>
      </c>
      <c r="TC35" s="21"/>
      <c r="TD35" s="21">
        <f t="shared" si="743"/>
        <v>0</v>
      </c>
      <c r="TE35" s="21"/>
      <c r="TF35" s="21">
        <f t="shared" si="744"/>
        <v>0</v>
      </c>
      <c r="TG35" s="21"/>
      <c r="TH35" s="21">
        <f t="shared" si="745"/>
        <v>0</v>
      </c>
      <c r="TI35" s="21"/>
      <c r="TJ35" s="21">
        <f t="shared" si="746"/>
        <v>0</v>
      </c>
      <c r="TK35" s="21"/>
      <c r="TL35" s="21">
        <f t="shared" si="747"/>
        <v>0</v>
      </c>
      <c r="TM35" s="21"/>
      <c r="TN35" s="21">
        <f t="shared" si="748"/>
        <v>0</v>
      </c>
      <c r="TO35" s="21"/>
      <c r="TP35" s="21">
        <f t="shared" si="749"/>
        <v>0</v>
      </c>
      <c r="TQ35" s="21"/>
      <c r="TR35" s="21">
        <f t="shared" si="750"/>
        <v>0</v>
      </c>
      <c r="TS35" s="21"/>
      <c r="TT35" s="21">
        <f t="shared" si="751"/>
        <v>0</v>
      </c>
      <c r="TU35" s="21"/>
      <c r="TV35" s="21">
        <f t="shared" si="752"/>
        <v>0</v>
      </c>
      <c r="TW35" s="21"/>
      <c r="TX35" s="21">
        <f t="shared" si="753"/>
        <v>0</v>
      </c>
      <c r="TY35" s="21"/>
      <c r="TZ35" s="21">
        <f t="shared" si="754"/>
        <v>0</v>
      </c>
      <c r="UA35" s="21"/>
      <c r="UB35" s="21">
        <f t="shared" si="755"/>
        <v>0</v>
      </c>
      <c r="UC35" s="21"/>
      <c r="UD35" s="21">
        <f t="shared" si="756"/>
        <v>0</v>
      </c>
      <c r="UE35" s="21"/>
      <c r="UF35" s="21">
        <f t="shared" si="757"/>
        <v>0</v>
      </c>
      <c r="UG35" s="21"/>
      <c r="UH35" s="21">
        <f t="shared" si="758"/>
        <v>0</v>
      </c>
      <c r="UI35" s="21"/>
      <c r="UJ35" s="21">
        <f t="shared" si="759"/>
        <v>0</v>
      </c>
      <c r="UK35" s="21"/>
      <c r="UL35" s="21">
        <f t="shared" si="760"/>
        <v>0</v>
      </c>
      <c r="UM35" s="21"/>
      <c r="UN35" s="21">
        <f t="shared" si="761"/>
        <v>0</v>
      </c>
      <c r="UO35" s="21"/>
      <c r="UP35" s="21">
        <f t="shared" si="762"/>
        <v>0</v>
      </c>
      <c r="UQ35" s="21"/>
      <c r="UR35" s="21">
        <f t="shared" si="763"/>
        <v>0</v>
      </c>
      <c r="US35" s="21"/>
      <c r="UT35" s="21">
        <f t="shared" si="764"/>
        <v>0</v>
      </c>
      <c r="UU35" s="21"/>
      <c r="UV35" s="21">
        <f t="shared" si="765"/>
        <v>0</v>
      </c>
      <c r="UW35" s="21"/>
      <c r="UX35" s="21">
        <f t="shared" si="766"/>
        <v>0</v>
      </c>
      <c r="UY35" s="21"/>
      <c r="UZ35" s="21">
        <f t="shared" si="767"/>
        <v>0</v>
      </c>
      <c r="VA35" s="21"/>
      <c r="VB35" s="21">
        <f t="shared" si="768"/>
        <v>0</v>
      </c>
      <c r="VC35" s="21"/>
      <c r="VD35" s="21">
        <f t="shared" si="769"/>
        <v>0</v>
      </c>
      <c r="VE35" s="21"/>
      <c r="VF35" s="21">
        <f t="shared" si="770"/>
        <v>0</v>
      </c>
      <c r="VG35" s="21"/>
      <c r="VH35" s="21">
        <f t="shared" si="771"/>
        <v>0</v>
      </c>
      <c r="VI35" s="21"/>
      <c r="VJ35" s="21">
        <f t="shared" si="772"/>
        <v>0</v>
      </c>
      <c r="VK35" s="21"/>
      <c r="VL35" s="21">
        <f t="shared" si="773"/>
        <v>0</v>
      </c>
      <c r="VM35" s="21"/>
      <c r="VN35" s="21">
        <f t="shared" si="774"/>
        <v>0</v>
      </c>
      <c r="VO35" s="21"/>
      <c r="VP35" s="21">
        <f t="shared" si="775"/>
        <v>0</v>
      </c>
      <c r="VQ35" s="21"/>
      <c r="VR35" s="21">
        <f t="shared" si="714"/>
        <v>0</v>
      </c>
      <c r="VS35" s="21"/>
      <c r="VT35" s="21">
        <f t="shared" si="776"/>
        <v>0</v>
      </c>
      <c r="VU35" s="21"/>
      <c r="VV35" s="21">
        <f t="shared" si="776"/>
        <v>0</v>
      </c>
      <c r="VW35" s="21"/>
      <c r="VX35" s="21">
        <f t="shared" si="777"/>
        <v>0</v>
      </c>
      <c r="VY35" s="21"/>
      <c r="VZ35" s="21">
        <f t="shared" si="777"/>
        <v>0</v>
      </c>
      <c r="WA35" s="21"/>
      <c r="WB35" s="21">
        <f t="shared" si="777"/>
        <v>0</v>
      </c>
      <c r="WC35" s="21"/>
      <c r="WD35" s="21">
        <f t="shared" si="777"/>
        <v>0</v>
      </c>
      <c r="WE35" s="21"/>
      <c r="WF35" s="21">
        <f t="shared" si="777"/>
        <v>0</v>
      </c>
      <c r="WG35" s="21"/>
      <c r="WH35" s="21">
        <f t="shared" si="777"/>
        <v>0</v>
      </c>
      <c r="WI35" s="21"/>
      <c r="WJ35" s="21">
        <f t="shared" si="777"/>
        <v>0</v>
      </c>
      <c r="WK35" s="21"/>
      <c r="WL35" s="21">
        <f t="shared" si="777"/>
        <v>0</v>
      </c>
      <c r="WM35" s="21"/>
      <c r="WN35" s="21">
        <f t="shared" si="778"/>
        <v>0</v>
      </c>
      <c r="WO35" s="21"/>
      <c r="WP35" s="21">
        <f t="shared" si="778"/>
        <v>0</v>
      </c>
      <c r="WQ35" s="21"/>
      <c r="WR35" s="21">
        <f t="shared" si="778"/>
        <v>0</v>
      </c>
      <c r="WS35" s="21"/>
      <c r="WT35" s="21">
        <f t="shared" si="778"/>
        <v>0</v>
      </c>
      <c r="WU35" s="21"/>
      <c r="WV35" s="21">
        <f t="shared" si="778"/>
        <v>0</v>
      </c>
      <c r="WW35" s="21"/>
      <c r="WX35" s="21">
        <f t="shared" si="778"/>
        <v>0</v>
      </c>
      <c r="WY35" s="21"/>
      <c r="WZ35" s="21">
        <f t="shared" si="778"/>
        <v>0</v>
      </c>
      <c r="XA35" s="21"/>
      <c r="XB35" s="21">
        <f t="shared" si="778"/>
        <v>0</v>
      </c>
      <c r="XC35" s="21"/>
      <c r="XD35" s="21">
        <f t="shared" si="779"/>
        <v>0</v>
      </c>
      <c r="XE35" s="21"/>
      <c r="XF35" s="21">
        <f t="shared" si="779"/>
        <v>0</v>
      </c>
      <c r="XG35" s="21"/>
      <c r="XH35" s="21">
        <f t="shared" si="779"/>
        <v>0</v>
      </c>
      <c r="XI35" s="21"/>
      <c r="XJ35" s="21">
        <f t="shared" si="779"/>
        <v>0</v>
      </c>
      <c r="XK35" s="21"/>
      <c r="XL35" s="21">
        <f t="shared" si="779"/>
        <v>0</v>
      </c>
      <c r="XM35" s="21"/>
      <c r="XN35" s="21">
        <f t="shared" si="779"/>
        <v>0</v>
      </c>
      <c r="XO35" s="21"/>
      <c r="XP35" s="21">
        <f t="shared" si="779"/>
        <v>0</v>
      </c>
      <c r="XQ35" s="21"/>
      <c r="XR35" s="21">
        <f t="shared" si="779"/>
        <v>0</v>
      </c>
      <c r="XS35" s="21"/>
      <c r="XT35" s="21">
        <f t="shared" si="841"/>
        <v>0</v>
      </c>
      <c r="XU35" s="21"/>
      <c r="XV35" s="21">
        <f t="shared" si="841"/>
        <v>0</v>
      </c>
      <c r="XW35" s="21"/>
      <c r="XX35" s="21">
        <f t="shared" si="841"/>
        <v>0</v>
      </c>
      <c r="XY35" s="21"/>
      <c r="XZ35" s="21">
        <f t="shared" si="841"/>
        <v>0</v>
      </c>
      <c r="YA35" s="21"/>
      <c r="YB35" s="21">
        <f t="shared" si="780"/>
        <v>0</v>
      </c>
      <c r="YC35" s="21"/>
      <c r="YD35" s="21">
        <f t="shared" si="781"/>
        <v>0</v>
      </c>
      <c r="YE35" s="21"/>
      <c r="YF35" s="21">
        <f t="shared" si="782"/>
        <v>0</v>
      </c>
      <c r="YG35" s="21"/>
      <c r="YH35" s="21">
        <f t="shared" si="783"/>
        <v>0</v>
      </c>
      <c r="YI35" s="21"/>
      <c r="YJ35" s="21">
        <f t="shared" si="784"/>
        <v>0</v>
      </c>
      <c r="YK35" s="21"/>
      <c r="YL35" s="21">
        <f t="shared" si="785"/>
        <v>0</v>
      </c>
      <c r="YM35" s="21"/>
      <c r="YN35" s="21">
        <f t="shared" si="786"/>
        <v>0</v>
      </c>
      <c r="YO35" s="21"/>
      <c r="YP35" s="21">
        <f t="shared" si="787"/>
        <v>0</v>
      </c>
      <c r="YQ35" s="21"/>
      <c r="YR35" s="21">
        <f t="shared" si="788"/>
        <v>0</v>
      </c>
      <c r="YS35" s="21"/>
      <c r="YT35" s="21">
        <f t="shared" si="789"/>
        <v>0</v>
      </c>
      <c r="YU35" s="21"/>
      <c r="YV35" s="21">
        <f t="shared" si="790"/>
        <v>0</v>
      </c>
      <c r="YW35" s="21"/>
      <c r="YX35" s="21">
        <f t="shared" si="791"/>
        <v>0</v>
      </c>
      <c r="YY35" s="21"/>
      <c r="YZ35" s="21">
        <f t="shared" si="776"/>
        <v>0</v>
      </c>
      <c r="ZA35" s="21"/>
      <c r="ZB35" s="21">
        <f t="shared" si="792"/>
        <v>0</v>
      </c>
      <c r="ZC35" s="21"/>
      <c r="ZD35" s="21">
        <f t="shared" si="793"/>
        <v>0</v>
      </c>
      <c r="ZE35" s="21"/>
      <c r="ZF35" s="21">
        <f t="shared" si="794"/>
        <v>0</v>
      </c>
      <c r="ZG35" s="21"/>
      <c r="ZH35" s="21">
        <f t="shared" si="795"/>
        <v>0</v>
      </c>
      <c r="ZI35" s="21"/>
      <c r="ZJ35" s="21">
        <f t="shared" si="796"/>
        <v>0</v>
      </c>
      <c r="ZK35" s="21"/>
      <c r="ZL35" s="21">
        <f t="shared" si="797"/>
        <v>0</v>
      </c>
      <c r="ZM35" s="21"/>
      <c r="ZN35" s="21">
        <f t="shared" si="798"/>
        <v>0</v>
      </c>
      <c r="ZO35" s="21"/>
      <c r="ZP35" s="21">
        <f t="shared" si="799"/>
        <v>0</v>
      </c>
      <c r="ZQ35" s="21"/>
      <c r="ZR35" s="21">
        <f t="shared" si="800"/>
        <v>0</v>
      </c>
      <c r="ZS35" s="21"/>
      <c r="ZT35" s="21">
        <f t="shared" si="776"/>
        <v>0</v>
      </c>
      <c r="ZU35" s="21"/>
      <c r="ZV35" s="21">
        <f t="shared" si="801"/>
        <v>0</v>
      </c>
      <c r="ZW35" s="21"/>
      <c r="ZX35" s="21">
        <f t="shared" si="802"/>
        <v>0</v>
      </c>
      <c r="ZY35" s="21"/>
      <c r="ZZ35" s="21">
        <f t="shared" si="802"/>
        <v>0</v>
      </c>
      <c r="AAA35" s="21"/>
      <c r="AAB35" s="21">
        <f t="shared" si="803"/>
        <v>0</v>
      </c>
      <c r="AAC35" s="21"/>
      <c r="AAD35" s="21">
        <f t="shared" si="803"/>
        <v>0</v>
      </c>
      <c r="AAE35" s="21"/>
      <c r="AAF35" s="21">
        <f t="shared" si="804"/>
        <v>0</v>
      </c>
      <c r="AAG35" s="21"/>
      <c r="AAH35" s="21">
        <f t="shared" si="804"/>
        <v>0</v>
      </c>
      <c r="AAI35" s="21"/>
      <c r="AAJ35" s="21">
        <f t="shared" si="805"/>
        <v>0</v>
      </c>
      <c r="AAK35" s="21"/>
      <c r="AAL35" s="21">
        <f t="shared" si="805"/>
        <v>0</v>
      </c>
      <c r="AAM35" s="21"/>
      <c r="AAN35" s="21">
        <f t="shared" si="806"/>
        <v>0</v>
      </c>
      <c r="AAO35" s="21"/>
      <c r="AAP35" s="21">
        <f t="shared" si="806"/>
        <v>0</v>
      </c>
      <c r="AAQ35" s="21"/>
      <c r="AAR35" s="21">
        <f t="shared" si="807"/>
        <v>0</v>
      </c>
      <c r="AAS35" s="21"/>
      <c r="AAT35" s="21">
        <f t="shared" si="807"/>
        <v>0</v>
      </c>
      <c r="AAU35" s="21"/>
      <c r="AAV35" s="21">
        <f t="shared" si="808"/>
        <v>0</v>
      </c>
      <c r="AAW35" s="21"/>
      <c r="AAX35" s="21">
        <f t="shared" si="808"/>
        <v>0</v>
      </c>
      <c r="AAY35" s="21"/>
      <c r="AAZ35" s="21">
        <f t="shared" si="809"/>
        <v>0</v>
      </c>
      <c r="ABA35" s="21"/>
      <c r="ABB35" s="21">
        <f t="shared" si="809"/>
        <v>0</v>
      </c>
      <c r="ABC35" s="21"/>
      <c r="ABD35" s="21">
        <f t="shared" si="810"/>
        <v>0</v>
      </c>
      <c r="ABE35" s="21"/>
      <c r="ABF35" s="21">
        <f t="shared" si="810"/>
        <v>0</v>
      </c>
      <c r="ABG35" s="21"/>
      <c r="ABH35" s="21">
        <f t="shared" si="811"/>
        <v>0</v>
      </c>
      <c r="ABI35" s="21"/>
      <c r="ABJ35" s="21">
        <f t="shared" si="811"/>
        <v>0</v>
      </c>
      <c r="ABK35" s="21"/>
      <c r="ABL35" s="21">
        <f t="shared" si="812"/>
        <v>0</v>
      </c>
      <c r="ABM35" s="21"/>
      <c r="ABN35" s="21">
        <f t="shared" si="812"/>
        <v>0</v>
      </c>
      <c r="ABO35" s="21"/>
      <c r="ABP35" s="21">
        <f t="shared" si="813"/>
        <v>0</v>
      </c>
      <c r="ABQ35" s="21"/>
      <c r="ABR35" s="21">
        <f t="shared" si="813"/>
        <v>0</v>
      </c>
      <c r="ABS35" s="21"/>
      <c r="ABT35" s="21">
        <f t="shared" si="814"/>
        <v>0</v>
      </c>
      <c r="ABU35" s="21"/>
      <c r="ABV35" s="21">
        <f t="shared" si="814"/>
        <v>0</v>
      </c>
      <c r="ABW35" s="21"/>
      <c r="ABX35" s="21">
        <f t="shared" si="815"/>
        <v>0</v>
      </c>
      <c r="ABY35" s="21"/>
      <c r="ABZ35" s="21">
        <f t="shared" si="815"/>
        <v>0</v>
      </c>
      <c r="ACA35" s="21"/>
      <c r="ACB35" s="21">
        <f t="shared" si="816"/>
        <v>0</v>
      </c>
      <c r="ACC35" s="21"/>
      <c r="ACD35" s="21">
        <f t="shared" si="816"/>
        <v>0</v>
      </c>
      <c r="ACE35" s="21"/>
      <c r="ACF35" s="21">
        <f t="shared" si="817"/>
        <v>0</v>
      </c>
      <c r="ACG35" s="21"/>
      <c r="ACH35" s="21">
        <f t="shared" si="817"/>
        <v>0</v>
      </c>
      <c r="ACI35" s="21"/>
      <c r="ACJ35" s="21">
        <f t="shared" si="818"/>
        <v>0</v>
      </c>
      <c r="ACK35" s="21"/>
      <c r="ACL35" s="21">
        <f t="shared" si="818"/>
        <v>0</v>
      </c>
      <c r="ACM35" s="21"/>
      <c r="ACN35" s="21">
        <f t="shared" si="819"/>
        <v>0</v>
      </c>
      <c r="ACO35" s="21"/>
      <c r="ACP35" s="21">
        <f t="shared" si="819"/>
        <v>0</v>
      </c>
      <c r="ACQ35" s="21"/>
      <c r="ACR35" s="21">
        <f t="shared" si="820"/>
        <v>0</v>
      </c>
      <c r="ACS35" s="21"/>
      <c r="ACT35" s="21">
        <f t="shared" si="820"/>
        <v>0</v>
      </c>
      <c r="ACU35" s="21"/>
      <c r="ACV35" s="21">
        <f t="shared" si="821"/>
        <v>0</v>
      </c>
      <c r="ACW35" s="21"/>
      <c r="ACX35" s="21">
        <f t="shared" si="821"/>
        <v>0</v>
      </c>
      <c r="ACY35" s="21"/>
      <c r="ACZ35" s="21">
        <f t="shared" si="822"/>
        <v>0</v>
      </c>
      <c r="ADA35" s="21"/>
      <c r="ADB35" s="21">
        <f t="shared" si="822"/>
        <v>0</v>
      </c>
      <c r="ADC35" s="21"/>
      <c r="ADD35" s="21">
        <f t="shared" si="823"/>
        <v>0</v>
      </c>
      <c r="ADE35" s="21"/>
      <c r="ADF35" s="21">
        <f t="shared" si="823"/>
        <v>0</v>
      </c>
      <c r="ADG35" s="21"/>
      <c r="ADH35" s="21">
        <f t="shared" si="824"/>
        <v>0</v>
      </c>
      <c r="ADI35" s="21"/>
      <c r="ADJ35" s="21">
        <f t="shared" si="824"/>
        <v>0</v>
      </c>
      <c r="ADK35" s="21"/>
      <c r="ADL35" s="21">
        <f t="shared" si="825"/>
        <v>0</v>
      </c>
      <c r="ADM35" s="21"/>
      <c r="ADN35" s="21">
        <f t="shared" si="825"/>
        <v>0</v>
      </c>
      <c r="ADO35" s="21"/>
      <c r="ADP35" s="21">
        <f t="shared" si="825"/>
        <v>0</v>
      </c>
      <c r="ADQ35" s="21"/>
      <c r="ADR35" s="21">
        <f t="shared" si="825"/>
        <v>0</v>
      </c>
      <c r="ADS35" s="21"/>
      <c r="ADT35" s="21">
        <f t="shared" si="825"/>
        <v>0</v>
      </c>
      <c r="ADU35" s="21"/>
      <c r="ADV35" s="21">
        <f t="shared" si="826"/>
        <v>0</v>
      </c>
      <c r="ADW35" s="21"/>
      <c r="ADX35" s="21">
        <f t="shared" si="826"/>
        <v>0</v>
      </c>
      <c r="ADY35" s="21"/>
      <c r="ADZ35" s="21">
        <f t="shared" si="826"/>
        <v>0</v>
      </c>
      <c r="AEA35" s="21"/>
      <c r="AEB35" s="21">
        <f t="shared" si="826"/>
        <v>0</v>
      </c>
      <c r="AEC35" s="21"/>
      <c r="AED35" s="21">
        <f t="shared" si="827"/>
        <v>0</v>
      </c>
      <c r="AEE35" s="21"/>
      <c r="AEF35" s="21">
        <f t="shared" si="827"/>
        <v>0</v>
      </c>
      <c r="AEG35" s="21"/>
      <c r="AEH35" s="21">
        <f t="shared" si="827"/>
        <v>0</v>
      </c>
      <c r="AEI35" s="21"/>
      <c r="AEJ35" s="21">
        <f t="shared" si="827"/>
        <v>0</v>
      </c>
      <c r="AEK35" s="21"/>
      <c r="AEL35" s="21">
        <f t="shared" si="827"/>
        <v>0</v>
      </c>
      <c r="AEM35" s="21"/>
      <c r="AEN35" s="21">
        <f t="shared" si="828"/>
        <v>0</v>
      </c>
      <c r="AEO35" s="21"/>
      <c r="AEP35" s="21">
        <f t="shared" si="828"/>
        <v>0</v>
      </c>
      <c r="AEQ35" s="21"/>
      <c r="AER35" s="21">
        <f t="shared" si="828"/>
        <v>0</v>
      </c>
      <c r="AES35" s="21"/>
      <c r="AET35" s="21">
        <f t="shared" si="828"/>
        <v>0</v>
      </c>
      <c r="AEU35" s="21"/>
      <c r="AEV35" s="21">
        <f t="shared" si="829"/>
        <v>0</v>
      </c>
      <c r="AEW35" s="21"/>
      <c r="AEX35" s="21">
        <f t="shared" si="829"/>
        <v>0</v>
      </c>
      <c r="AEY35" s="21"/>
      <c r="AEZ35" s="21">
        <f t="shared" si="829"/>
        <v>0</v>
      </c>
      <c r="AFA35" s="21"/>
      <c r="AFB35" s="21">
        <f t="shared" si="829"/>
        <v>0</v>
      </c>
      <c r="AFC35" s="21"/>
      <c r="AFD35" s="21">
        <f t="shared" si="829"/>
        <v>0</v>
      </c>
      <c r="AFE35" s="21"/>
      <c r="AFF35" s="21">
        <f t="shared" si="830"/>
        <v>0</v>
      </c>
      <c r="AFG35" s="21"/>
      <c r="AFH35" s="21">
        <f t="shared" si="830"/>
        <v>0</v>
      </c>
      <c r="AFI35" s="21"/>
      <c r="AFJ35" s="21">
        <f t="shared" si="830"/>
        <v>0</v>
      </c>
      <c r="AFK35" s="21"/>
      <c r="AFL35" s="21">
        <f t="shared" si="830"/>
        <v>0</v>
      </c>
      <c r="AFM35" s="21"/>
      <c r="AFN35" s="21">
        <f t="shared" si="831"/>
        <v>0</v>
      </c>
      <c r="AFO35" s="21"/>
      <c r="AFP35" s="21">
        <f t="shared" si="831"/>
        <v>0</v>
      </c>
      <c r="AFQ35" s="21"/>
      <c r="AFR35" s="21">
        <f t="shared" si="831"/>
        <v>0</v>
      </c>
      <c r="AFS35" s="21"/>
      <c r="AFT35" s="21">
        <f t="shared" si="831"/>
        <v>0</v>
      </c>
      <c r="AFU35" s="21"/>
      <c r="AFV35" s="21">
        <f t="shared" si="831"/>
        <v>0</v>
      </c>
      <c r="AFW35" s="21"/>
      <c r="AFX35" s="21">
        <f t="shared" si="832"/>
        <v>0</v>
      </c>
      <c r="AFY35" s="21"/>
      <c r="AFZ35" s="21">
        <f t="shared" si="832"/>
        <v>0</v>
      </c>
      <c r="AGA35" s="21"/>
      <c r="AGB35" s="21">
        <f t="shared" si="832"/>
        <v>0</v>
      </c>
      <c r="AGC35" s="21"/>
      <c r="AGD35" s="21">
        <f t="shared" si="832"/>
        <v>0</v>
      </c>
      <c r="AGE35" s="21"/>
      <c r="AGF35" s="21">
        <f t="shared" si="833"/>
        <v>0</v>
      </c>
      <c r="AGG35" s="21"/>
      <c r="AGH35" s="21">
        <f t="shared" si="833"/>
        <v>0</v>
      </c>
      <c r="AGI35" s="21"/>
      <c r="AGJ35" s="21">
        <f t="shared" si="833"/>
        <v>0</v>
      </c>
      <c r="AGK35" s="21"/>
      <c r="AGL35" s="21">
        <f t="shared" si="833"/>
        <v>0</v>
      </c>
      <c r="AGM35" s="21"/>
      <c r="AGN35" s="21">
        <f t="shared" si="833"/>
        <v>0</v>
      </c>
      <c r="AGO35" s="21"/>
      <c r="AGP35" s="21">
        <f t="shared" si="834"/>
        <v>0</v>
      </c>
      <c r="AGQ35" s="21"/>
      <c r="AGR35" s="21">
        <f t="shared" si="834"/>
        <v>0</v>
      </c>
      <c r="AGS35" s="21"/>
      <c r="AGT35" s="21">
        <f t="shared" si="834"/>
        <v>0</v>
      </c>
      <c r="AGU35" s="21"/>
      <c r="AGV35" s="21">
        <f t="shared" si="834"/>
        <v>0</v>
      </c>
      <c r="AGW35" s="21"/>
      <c r="AGX35" s="21">
        <f t="shared" si="835"/>
        <v>0</v>
      </c>
      <c r="AGY35" s="21"/>
      <c r="AGZ35" s="21">
        <f t="shared" si="835"/>
        <v>0</v>
      </c>
      <c r="AHA35" s="21"/>
      <c r="AHB35" s="21">
        <f t="shared" si="835"/>
        <v>0</v>
      </c>
      <c r="AHC35" s="21"/>
      <c r="AHD35" s="21">
        <f t="shared" si="835"/>
        <v>0</v>
      </c>
      <c r="AHE35" s="21"/>
      <c r="AHF35" s="21">
        <f t="shared" si="835"/>
        <v>0</v>
      </c>
      <c r="AHG35" s="21"/>
      <c r="AHH35" s="21">
        <f t="shared" si="836"/>
        <v>0</v>
      </c>
      <c r="AHI35" s="21"/>
      <c r="AHJ35" s="21">
        <f t="shared" si="836"/>
        <v>0</v>
      </c>
      <c r="AHK35" s="21"/>
      <c r="AHL35" s="21">
        <f t="shared" si="836"/>
        <v>0</v>
      </c>
      <c r="AHM35" s="21"/>
      <c r="AHN35" s="21">
        <f t="shared" si="836"/>
        <v>0</v>
      </c>
      <c r="AHO35" s="21"/>
      <c r="AHP35" s="21">
        <f t="shared" si="837"/>
        <v>0</v>
      </c>
      <c r="AHQ35" s="21"/>
      <c r="AHR35" s="21">
        <f t="shared" si="837"/>
        <v>0</v>
      </c>
      <c r="AHS35" s="21"/>
      <c r="AHT35" s="21">
        <f t="shared" si="837"/>
        <v>0</v>
      </c>
      <c r="AHU35" s="21"/>
      <c r="AHV35" s="21">
        <f t="shared" si="837"/>
        <v>0</v>
      </c>
      <c r="AHW35" s="21"/>
      <c r="AHX35" s="21">
        <f t="shared" si="837"/>
        <v>0</v>
      </c>
      <c r="AHY35" s="21"/>
      <c r="AHZ35" s="21">
        <f t="shared" si="838"/>
        <v>0</v>
      </c>
      <c r="AIA35" s="21"/>
      <c r="AIB35" s="21">
        <f t="shared" si="838"/>
        <v>0</v>
      </c>
      <c r="AIC35" s="21"/>
      <c r="AID35" s="21">
        <f t="shared" si="838"/>
        <v>0</v>
      </c>
      <c r="AIE35" s="21"/>
      <c r="AIF35" s="21">
        <f t="shared" si="838"/>
        <v>0</v>
      </c>
      <c r="AIG35" s="21"/>
      <c r="AIH35" s="21">
        <f t="shared" si="839"/>
        <v>0</v>
      </c>
      <c r="AII35" s="21"/>
      <c r="AIJ35" s="21">
        <f t="shared" si="839"/>
        <v>0</v>
      </c>
      <c r="AIK35" s="21"/>
      <c r="AIL35" s="21">
        <f t="shared" si="839"/>
        <v>0</v>
      </c>
      <c r="AIM35" s="21"/>
      <c r="AIN35" s="21">
        <f t="shared" si="839"/>
        <v>0</v>
      </c>
      <c r="AIO35" s="21"/>
      <c r="AIP35" s="21">
        <f t="shared" si="839"/>
        <v>0</v>
      </c>
      <c r="AIQ35" s="21"/>
      <c r="AIR35" s="21">
        <f t="shared" si="840"/>
        <v>0</v>
      </c>
      <c r="AIS35" s="21"/>
      <c r="AIT35" s="21">
        <f t="shared" si="840"/>
        <v>0</v>
      </c>
      <c r="AIU35" s="21"/>
      <c r="AIV35" s="21">
        <f t="shared" si="840"/>
        <v>0</v>
      </c>
      <c r="AIW35" s="21"/>
      <c r="AIX35" s="21">
        <f t="shared" si="840"/>
        <v>0</v>
      </c>
      <c r="AIY35" s="21"/>
      <c r="AIZ35" s="21">
        <f t="shared" si="776"/>
        <v>0</v>
      </c>
      <c r="AJA35" s="21"/>
    </row>
    <row r="36" spans="2:937" ht="13.5" customHeight="1" x14ac:dyDescent="0.25">
      <c r="B36" s="31">
        <v>31</v>
      </c>
      <c r="C36" s="192" t="s">
        <v>208</v>
      </c>
      <c r="D36" s="67" t="s">
        <v>88</v>
      </c>
      <c r="E36" s="194" t="s">
        <v>392</v>
      </c>
      <c r="F36" s="194" t="str">
        <f>_xlfn.XLOOKUP(D36,'WTG PH-III'!$D$5:$D$198,'WTG PH-III'!$B$5:$B$198,0,0,1)</f>
        <v>PSS-11</v>
      </c>
      <c r="G36" s="22" t="s">
        <v>537</v>
      </c>
      <c r="H36" s="22" t="s">
        <v>550</v>
      </c>
      <c r="I36" s="61">
        <v>10.5</v>
      </c>
      <c r="J36" s="21">
        <v>253</v>
      </c>
      <c r="K36" s="21">
        <f t="shared" si="517"/>
        <v>253.00000000000006</v>
      </c>
      <c r="L36" s="21">
        <f t="shared" si="518"/>
        <v>253</v>
      </c>
      <c r="M36" s="21">
        <f t="shared" si="519"/>
        <v>0</v>
      </c>
      <c r="N36" s="95">
        <f>VLOOKUP(D36,'WTG PH-III'!$D$5:$U$198,17,0)</f>
        <v>45763</v>
      </c>
      <c r="O36" s="95">
        <f>VLOOKUP(D36,'WTG PH-III'!$D$5:$U$198,18,0)</f>
        <v>45772</v>
      </c>
      <c r="P36" s="21">
        <f t="shared" si="520"/>
        <v>0</v>
      </c>
      <c r="Q36" s="21"/>
      <c r="R36" s="21">
        <f t="shared" si="521"/>
        <v>0</v>
      </c>
      <c r="S36" s="21"/>
      <c r="T36" s="21">
        <f t="shared" si="522"/>
        <v>0</v>
      </c>
      <c r="U36" s="21"/>
      <c r="V36" s="21">
        <f t="shared" si="523"/>
        <v>0</v>
      </c>
      <c r="W36" s="21"/>
      <c r="X36" s="21">
        <f t="shared" si="524"/>
        <v>0</v>
      </c>
      <c r="Y36" s="21"/>
      <c r="Z36" s="21">
        <f t="shared" si="525"/>
        <v>0</v>
      </c>
      <c r="AA36" s="21"/>
      <c r="AB36" s="21">
        <f t="shared" si="526"/>
        <v>0</v>
      </c>
      <c r="AC36" s="21"/>
      <c r="AD36" s="21">
        <f t="shared" si="527"/>
        <v>0</v>
      </c>
      <c r="AE36" s="21"/>
      <c r="AF36" s="21">
        <f t="shared" si="528"/>
        <v>0</v>
      </c>
      <c r="AG36" s="21"/>
      <c r="AH36" s="21">
        <f t="shared" si="529"/>
        <v>0</v>
      </c>
      <c r="AI36" s="21"/>
      <c r="AJ36" s="21">
        <f t="shared" si="530"/>
        <v>0</v>
      </c>
      <c r="AK36" s="21"/>
      <c r="AL36" s="21">
        <f t="shared" si="531"/>
        <v>0</v>
      </c>
      <c r="AM36" s="21"/>
      <c r="AN36" s="21">
        <f t="shared" si="532"/>
        <v>0</v>
      </c>
      <c r="AO36" s="21"/>
      <c r="AP36" s="21">
        <f t="shared" si="533"/>
        <v>0</v>
      </c>
      <c r="AQ36" s="21"/>
      <c r="AR36" s="21">
        <f t="shared" si="534"/>
        <v>0</v>
      </c>
      <c r="AS36" s="21"/>
      <c r="AT36" s="21">
        <f t="shared" si="535"/>
        <v>0</v>
      </c>
      <c r="AU36" s="21"/>
      <c r="AV36" s="21">
        <f t="shared" si="536"/>
        <v>0</v>
      </c>
      <c r="AW36" s="21"/>
      <c r="AX36" s="21">
        <f t="shared" si="537"/>
        <v>0</v>
      </c>
      <c r="AY36" s="21"/>
      <c r="AZ36" s="21">
        <f t="shared" si="538"/>
        <v>0</v>
      </c>
      <c r="BA36" s="21"/>
      <c r="BB36" s="21">
        <f t="shared" si="539"/>
        <v>0</v>
      </c>
      <c r="BC36" s="21"/>
      <c r="BD36" s="21">
        <f t="shared" si="540"/>
        <v>0</v>
      </c>
      <c r="BE36" s="21"/>
      <c r="BF36" s="21">
        <f t="shared" si="541"/>
        <v>0</v>
      </c>
      <c r="BG36" s="21"/>
      <c r="BH36" s="21">
        <f t="shared" si="542"/>
        <v>0</v>
      </c>
      <c r="BI36" s="21"/>
      <c r="BJ36" s="21">
        <f t="shared" si="543"/>
        <v>0</v>
      </c>
      <c r="BK36" s="21"/>
      <c r="BL36" s="21">
        <f t="shared" si="544"/>
        <v>0</v>
      </c>
      <c r="BM36" s="21"/>
      <c r="BN36" s="21">
        <f t="shared" si="545"/>
        <v>0</v>
      </c>
      <c r="BO36" s="21"/>
      <c r="BP36" s="21">
        <f t="shared" si="546"/>
        <v>0</v>
      </c>
      <c r="BQ36" s="21"/>
      <c r="BR36" s="21">
        <f t="shared" si="547"/>
        <v>0</v>
      </c>
      <c r="BS36" s="21"/>
      <c r="BT36" s="21">
        <f t="shared" si="548"/>
        <v>0</v>
      </c>
      <c r="BU36" s="21"/>
      <c r="BV36" s="21">
        <f t="shared" si="549"/>
        <v>0</v>
      </c>
      <c r="BW36" s="21"/>
      <c r="BX36" s="21">
        <f t="shared" si="550"/>
        <v>0</v>
      </c>
      <c r="BY36" s="21"/>
      <c r="BZ36" s="21">
        <f t="shared" si="551"/>
        <v>0</v>
      </c>
      <c r="CA36" s="21"/>
      <c r="CB36" s="21">
        <f t="shared" si="552"/>
        <v>0</v>
      </c>
      <c r="CC36" s="21"/>
      <c r="CD36" s="21">
        <f t="shared" si="553"/>
        <v>0</v>
      </c>
      <c r="CE36" s="21"/>
      <c r="CF36" s="21">
        <f t="shared" si="554"/>
        <v>0</v>
      </c>
      <c r="CG36" s="21"/>
      <c r="CH36" s="21">
        <f t="shared" si="555"/>
        <v>0</v>
      </c>
      <c r="CI36" s="21"/>
      <c r="CJ36" s="21">
        <f t="shared" si="556"/>
        <v>0</v>
      </c>
      <c r="CK36" s="21"/>
      <c r="CL36" s="21">
        <f t="shared" si="557"/>
        <v>0</v>
      </c>
      <c r="CM36" s="21"/>
      <c r="CN36" s="21">
        <f t="shared" si="558"/>
        <v>0</v>
      </c>
      <c r="CO36" s="21"/>
      <c r="CP36" s="21">
        <f t="shared" si="559"/>
        <v>0</v>
      </c>
      <c r="CQ36" s="21"/>
      <c r="CR36" s="21">
        <f t="shared" si="560"/>
        <v>0</v>
      </c>
      <c r="CS36" s="21"/>
      <c r="CT36" s="21">
        <f t="shared" si="561"/>
        <v>0</v>
      </c>
      <c r="CU36" s="21"/>
      <c r="CV36" s="21">
        <f t="shared" si="562"/>
        <v>0</v>
      </c>
      <c r="CW36" s="21"/>
      <c r="CX36" s="21">
        <f t="shared" si="563"/>
        <v>0</v>
      </c>
      <c r="CY36" s="21"/>
      <c r="CZ36" s="21">
        <f t="shared" si="564"/>
        <v>0</v>
      </c>
      <c r="DA36" s="21"/>
      <c r="DB36" s="21">
        <f t="shared" si="565"/>
        <v>0</v>
      </c>
      <c r="DC36" s="21"/>
      <c r="DD36" s="21">
        <f t="shared" si="566"/>
        <v>0</v>
      </c>
      <c r="DE36" s="21"/>
      <c r="DF36" s="21">
        <f t="shared" si="567"/>
        <v>0</v>
      </c>
      <c r="DG36" s="21"/>
      <c r="DH36" s="21">
        <f t="shared" si="568"/>
        <v>0</v>
      </c>
      <c r="DI36" s="21"/>
      <c r="DJ36" s="21">
        <f t="shared" si="569"/>
        <v>0</v>
      </c>
      <c r="DK36" s="21"/>
      <c r="DL36" s="21">
        <f t="shared" si="570"/>
        <v>0</v>
      </c>
      <c r="DM36" s="21"/>
      <c r="DN36" s="21">
        <f t="shared" si="571"/>
        <v>0</v>
      </c>
      <c r="DO36" s="21"/>
      <c r="DP36" s="21">
        <f t="shared" si="572"/>
        <v>0</v>
      </c>
      <c r="DQ36" s="21"/>
      <c r="DR36" s="21">
        <f t="shared" si="573"/>
        <v>0</v>
      </c>
      <c r="DS36" s="21"/>
      <c r="DT36" s="21">
        <f t="shared" si="574"/>
        <v>0</v>
      </c>
      <c r="DU36" s="21"/>
      <c r="DV36" s="21">
        <f t="shared" si="575"/>
        <v>0</v>
      </c>
      <c r="DW36" s="21"/>
      <c r="DX36" s="21">
        <f t="shared" si="576"/>
        <v>0</v>
      </c>
      <c r="DY36" s="21"/>
      <c r="DZ36" s="21">
        <f t="shared" si="577"/>
        <v>0</v>
      </c>
      <c r="EA36" s="21"/>
      <c r="EB36" s="21">
        <f t="shared" si="578"/>
        <v>0</v>
      </c>
      <c r="EC36" s="21"/>
      <c r="ED36" s="21">
        <f t="shared" si="579"/>
        <v>0</v>
      </c>
      <c r="EE36" s="21"/>
      <c r="EF36" s="21">
        <f t="shared" si="580"/>
        <v>0</v>
      </c>
      <c r="EG36" s="21"/>
      <c r="EH36" s="21">
        <f t="shared" si="581"/>
        <v>0</v>
      </c>
      <c r="EI36" s="21"/>
      <c r="EJ36" s="21">
        <f t="shared" si="582"/>
        <v>0</v>
      </c>
      <c r="EK36" s="21"/>
      <c r="EL36" s="21">
        <f t="shared" si="583"/>
        <v>0</v>
      </c>
      <c r="EM36" s="21"/>
      <c r="EN36" s="21">
        <f t="shared" si="584"/>
        <v>0</v>
      </c>
      <c r="EO36" s="21"/>
      <c r="EP36" s="21">
        <f t="shared" si="585"/>
        <v>0</v>
      </c>
      <c r="EQ36" s="21"/>
      <c r="ER36" s="21">
        <f t="shared" si="586"/>
        <v>0</v>
      </c>
      <c r="ES36" s="21"/>
      <c r="ET36" s="21">
        <f t="shared" si="587"/>
        <v>0</v>
      </c>
      <c r="EU36" s="21"/>
      <c r="EV36" s="21">
        <f t="shared" si="588"/>
        <v>0</v>
      </c>
      <c r="EW36" s="21"/>
      <c r="EX36" s="21">
        <f t="shared" si="589"/>
        <v>0</v>
      </c>
      <c r="EY36" s="21"/>
      <c r="EZ36" s="21">
        <f t="shared" si="590"/>
        <v>0</v>
      </c>
      <c r="FA36" s="21"/>
      <c r="FB36" s="21">
        <f t="shared" si="591"/>
        <v>0</v>
      </c>
      <c r="FC36" s="21"/>
      <c r="FD36" s="21">
        <f t="shared" si="592"/>
        <v>0</v>
      </c>
      <c r="FE36" s="21"/>
      <c r="FF36" s="21">
        <f t="shared" si="593"/>
        <v>0</v>
      </c>
      <c r="FG36" s="21"/>
      <c r="FH36" s="21">
        <f t="shared" si="594"/>
        <v>0</v>
      </c>
      <c r="FI36" s="21"/>
      <c r="FJ36" s="21">
        <f t="shared" si="595"/>
        <v>0</v>
      </c>
      <c r="FK36" s="21"/>
      <c r="FL36" s="21">
        <f t="shared" si="596"/>
        <v>0</v>
      </c>
      <c r="FM36" s="21"/>
      <c r="FN36" s="21">
        <f t="shared" si="597"/>
        <v>0</v>
      </c>
      <c r="FO36" s="21"/>
      <c r="FP36" s="21">
        <f t="shared" si="598"/>
        <v>0</v>
      </c>
      <c r="FQ36" s="21"/>
      <c r="FR36" s="21">
        <f t="shared" si="599"/>
        <v>0</v>
      </c>
      <c r="FS36" s="21"/>
      <c r="FT36" s="21">
        <f t="shared" si="600"/>
        <v>0</v>
      </c>
      <c r="FU36" s="21"/>
      <c r="FV36" s="21">
        <f t="shared" si="601"/>
        <v>0</v>
      </c>
      <c r="FW36" s="21"/>
      <c r="FX36" s="21">
        <f t="shared" si="602"/>
        <v>0</v>
      </c>
      <c r="FY36" s="21"/>
      <c r="FZ36" s="21">
        <f t="shared" si="603"/>
        <v>0</v>
      </c>
      <c r="GA36" s="21"/>
      <c r="GB36" s="21">
        <f t="shared" si="604"/>
        <v>0</v>
      </c>
      <c r="GC36" s="21"/>
      <c r="GD36" s="21">
        <f t="shared" si="605"/>
        <v>0</v>
      </c>
      <c r="GE36" s="21"/>
      <c r="GF36" s="21">
        <f t="shared" si="606"/>
        <v>0</v>
      </c>
      <c r="GG36" s="21"/>
      <c r="GH36" s="21">
        <f t="shared" si="607"/>
        <v>0</v>
      </c>
      <c r="GI36" s="21"/>
      <c r="GJ36" s="21">
        <f t="shared" si="608"/>
        <v>0</v>
      </c>
      <c r="GK36" s="21"/>
      <c r="GL36" s="21">
        <f t="shared" si="609"/>
        <v>0</v>
      </c>
      <c r="GM36" s="21"/>
      <c r="GN36" s="21">
        <f t="shared" si="610"/>
        <v>0</v>
      </c>
      <c r="GO36" s="21"/>
      <c r="GP36" s="21">
        <f t="shared" si="611"/>
        <v>0</v>
      </c>
      <c r="GQ36" s="21"/>
      <c r="GR36" s="21">
        <f t="shared" si="612"/>
        <v>0</v>
      </c>
      <c r="GS36" s="21"/>
      <c r="GT36" s="21">
        <f t="shared" si="613"/>
        <v>0</v>
      </c>
      <c r="GU36" s="21"/>
      <c r="GV36" s="21">
        <f t="shared" si="614"/>
        <v>0</v>
      </c>
      <c r="GW36" s="21"/>
      <c r="GX36" s="21">
        <f t="shared" si="615"/>
        <v>0</v>
      </c>
      <c r="GY36" s="21"/>
      <c r="GZ36" s="21">
        <f t="shared" si="616"/>
        <v>0</v>
      </c>
      <c r="HA36" s="21"/>
      <c r="HB36" s="21">
        <f t="shared" si="617"/>
        <v>0</v>
      </c>
      <c r="HC36" s="21"/>
      <c r="HD36" s="21">
        <f t="shared" si="618"/>
        <v>0</v>
      </c>
      <c r="HE36" s="21"/>
      <c r="HF36" s="21">
        <f t="shared" si="619"/>
        <v>0</v>
      </c>
      <c r="HG36" s="21"/>
      <c r="HH36" s="21">
        <f t="shared" si="620"/>
        <v>0</v>
      </c>
      <c r="HI36" s="21"/>
      <c r="HJ36" s="21">
        <f t="shared" si="621"/>
        <v>0</v>
      </c>
      <c r="HK36" s="21"/>
      <c r="HL36" s="21">
        <f t="shared" si="622"/>
        <v>0</v>
      </c>
      <c r="HM36" s="21"/>
      <c r="HN36" s="21">
        <f t="shared" si="623"/>
        <v>0</v>
      </c>
      <c r="HO36" s="21"/>
      <c r="HP36" s="21">
        <f t="shared" si="624"/>
        <v>0</v>
      </c>
      <c r="HQ36" s="21"/>
      <c r="HR36" s="21">
        <f t="shared" si="625"/>
        <v>0</v>
      </c>
      <c r="HS36" s="21"/>
      <c r="HT36" s="21">
        <f t="shared" si="626"/>
        <v>0</v>
      </c>
      <c r="HU36" s="21"/>
      <c r="HV36" s="21">
        <f t="shared" si="627"/>
        <v>0</v>
      </c>
      <c r="HW36" s="21"/>
      <c r="HX36" s="21">
        <f t="shared" si="628"/>
        <v>0</v>
      </c>
      <c r="HY36" s="21"/>
      <c r="HZ36" s="21">
        <f t="shared" si="629"/>
        <v>0</v>
      </c>
      <c r="IA36" s="21"/>
      <c r="IB36" s="21">
        <f t="shared" si="630"/>
        <v>0</v>
      </c>
      <c r="IC36" s="21"/>
      <c r="ID36" s="21">
        <f t="shared" si="631"/>
        <v>0</v>
      </c>
      <c r="IE36" s="21"/>
      <c r="IF36" s="21">
        <f t="shared" si="632"/>
        <v>0</v>
      </c>
      <c r="IG36" s="21"/>
      <c r="IH36" s="21">
        <f t="shared" si="633"/>
        <v>0</v>
      </c>
      <c r="II36" s="21"/>
      <c r="IJ36" s="21">
        <f t="shared" si="634"/>
        <v>0</v>
      </c>
      <c r="IK36" s="21"/>
      <c r="IL36" s="21">
        <f t="shared" si="635"/>
        <v>0</v>
      </c>
      <c r="IM36" s="21"/>
      <c r="IN36" s="21">
        <f t="shared" si="636"/>
        <v>0</v>
      </c>
      <c r="IO36" s="21"/>
      <c r="IP36" s="21">
        <f t="shared" si="637"/>
        <v>0</v>
      </c>
      <c r="IQ36" s="21"/>
      <c r="IR36" s="21">
        <f t="shared" si="638"/>
        <v>0</v>
      </c>
      <c r="IS36" s="21"/>
      <c r="IT36" s="21">
        <f t="shared" si="639"/>
        <v>25.3</v>
      </c>
      <c r="IU36" s="21"/>
      <c r="IV36" s="21">
        <f t="shared" si="640"/>
        <v>25.3</v>
      </c>
      <c r="IW36" s="21"/>
      <c r="IX36" s="21">
        <f t="shared" si="641"/>
        <v>25.3</v>
      </c>
      <c r="IY36" s="21"/>
      <c r="IZ36" s="21">
        <f t="shared" si="642"/>
        <v>25.3</v>
      </c>
      <c r="JA36" s="21"/>
      <c r="JB36" s="21">
        <f t="shared" si="643"/>
        <v>25.3</v>
      </c>
      <c r="JC36" s="21"/>
      <c r="JD36" s="21">
        <f t="shared" si="644"/>
        <v>25.3</v>
      </c>
      <c r="JE36" s="21"/>
      <c r="JF36" s="21">
        <f t="shared" si="645"/>
        <v>25.3</v>
      </c>
      <c r="JG36" s="21"/>
      <c r="JH36" s="21">
        <f t="shared" si="646"/>
        <v>25.3</v>
      </c>
      <c r="JI36" s="21"/>
      <c r="JJ36" s="21">
        <f t="shared" si="647"/>
        <v>25.3</v>
      </c>
      <c r="JK36" s="21"/>
      <c r="JL36" s="21">
        <f t="shared" si="648"/>
        <v>25.3</v>
      </c>
      <c r="JM36" s="21"/>
      <c r="JN36" s="21">
        <f t="shared" si="649"/>
        <v>0</v>
      </c>
      <c r="JO36" s="21"/>
      <c r="JP36" s="21">
        <f t="shared" si="650"/>
        <v>0</v>
      </c>
      <c r="JQ36" s="21"/>
      <c r="JR36" s="21">
        <f t="shared" si="651"/>
        <v>0</v>
      </c>
      <c r="JS36" s="21"/>
      <c r="JT36" s="21">
        <f t="shared" si="652"/>
        <v>0</v>
      </c>
      <c r="JU36" s="21"/>
      <c r="JV36" s="21">
        <f t="shared" si="653"/>
        <v>0</v>
      </c>
      <c r="JW36" s="21"/>
      <c r="JX36" s="21">
        <f t="shared" si="654"/>
        <v>0</v>
      </c>
      <c r="JY36" s="21"/>
      <c r="JZ36" s="21">
        <f t="shared" si="655"/>
        <v>0</v>
      </c>
      <c r="KA36" s="21"/>
      <c r="KB36" s="21">
        <f t="shared" si="656"/>
        <v>0</v>
      </c>
      <c r="KC36" s="21"/>
      <c r="KD36" s="21">
        <f t="shared" si="657"/>
        <v>0</v>
      </c>
      <c r="KE36" s="21"/>
      <c r="KF36" s="21">
        <f t="shared" si="658"/>
        <v>0</v>
      </c>
      <c r="KG36" s="21"/>
      <c r="KH36" s="21">
        <f t="shared" si="659"/>
        <v>0</v>
      </c>
      <c r="KI36" s="21"/>
      <c r="KJ36" s="21">
        <f t="shared" si="660"/>
        <v>0</v>
      </c>
      <c r="KK36" s="21"/>
      <c r="KL36" s="21">
        <f t="shared" si="661"/>
        <v>0</v>
      </c>
      <c r="KM36" s="21"/>
      <c r="KN36" s="21">
        <f t="shared" si="662"/>
        <v>0</v>
      </c>
      <c r="KO36" s="21"/>
      <c r="KP36" s="21">
        <f t="shared" si="663"/>
        <v>0</v>
      </c>
      <c r="KQ36" s="21"/>
      <c r="KR36" s="21">
        <f t="shared" si="664"/>
        <v>0</v>
      </c>
      <c r="KS36" s="21"/>
      <c r="KT36" s="21">
        <f t="shared" si="665"/>
        <v>0</v>
      </c>
      <c r="KU36" s="21"/>
      <c r="KV36" s="21">
        <f t="shared" si="666"/>
        <v>0</v>
      </c>
      <c r="KW36" s="21"/>
      <c r="KX36" s="21">
        <f t="shared" si="667"/>
        <v>0</v>
      </c>
      <c r="KY36" s="21"/>
      <c r="KZ36" s="21">
        <f t="shared" si="668"/>
        <v>0</v>
      </c>
      <c r="LA36" s="21"/>
      <c r="LB36" s="21">
        <f t="shared" si="669"/>
        <v>0</v>
      </c>
      <c r="LC36" s="21"/>
      <c r="LD36" s="21">
        <f t="shared" si="670"/>
        <v>0</v>
      </c>
      <c r="LE36" s="21"/>
      <c r="LF36" s="21">
        <f t="shared" si="671"/>
        <v>0</v>
      </c>
      <c r="LG36" s="21"/>
      <c r="LH36" s="21">
        <f t="shared" si="672"/>
        <v>0</v>
      </c>
      <c r="LI36" s="21"/>
      <c r="LJ36" s="21">
        <f t="shared" si="673"/>
        <v>0</v>
      </c>
      <c r="LK36" s="21"/>
      <c r="LL36" s="21">
        <f t="shared" si="674"/>
        <v>0</v>
      </c>
      <c r="LM36" s="21"/>
      <c r="LN36" s="21">
        <f t="shared" si="675"/>
        <v>0</v>
      </c>
      <c r="LO36" s="21"/>
      <c r="LP36" s="21">
        <f t="shared" si="676"/>
        <v>0</v>
      </c>
      <c r="LQ36" s="21"/>
      <c r="LR36" s="21">
        <f t="shared" si="677"/>
        <v>0</v>
      </c>
      <c r="LS36" s="21"/>
      <c r="LT36" s="21">
        <f t="shared" si="678"/>
        <v>0</v>
      </c>
      <c r="LU36" s="21"/>
      <c r="LV36" s="21">
        <f t="shared" si="679"/>
        <v>0</v>
      </c>
      <c r="LW36" s="21"/>
      <c r="LX36" s="21">
        <f t="shared" si="680"/>
        <v>0</v>
      </c>
      <c r="LY36" s="21"/>
      <c r="LZ36" s="21">
        <f t="shared" si="681"/>
        <v>0</v>
      </c>
      <c r="MA36" s="21"/>
      <c r="MB36" s="21">
        <f t="shared" si="682"/>
        <v>0</v>
      </c>
      <c r="MC36" s="21"/>
      <c r="MD36" s="21">
        <f t="shared" si="683"/>
        <v>0</v>
      </c>
      <c r="ME36" s="21"/>
      <c r="MF36" s="21">
        <f t="shared" si="684"/>
        <v>0</v>
      </c>
      <c r="MG36" s="21"/>
      <c r="MH36" s="21">
        <f t="shared" si="685"/>
        <v>0</v>
      </c>
      <c r="MI36" s="21"/>
      <c r="MJ36" s="21">
        <f t="shared" si="686"/>
        <v>0</v>
      </c>
      <c r="MK36" s="21"/>
      <c r="ML36" s="21">
        <f t="shared" si="687"/>
        <v>0</v>
      </c>
      <c r="MM36" s="21"/>
      <c r="MN36" s="21">
        <f t="shared" si="688"/>
        <v>0</v>
      </c>
      <c r="MO36" s="21"/>
      <c r="MP36" s="21">
        <f t="shared" si="689"/>
        <v>0</v>
      </c>
      <c r="MQ36" s="21"/>
      <c r="MR36" s="21">
        <f t="shared" si="690"/>
        <v>0</v>
      </c>
      <c r="MS36" s="21"/>
      <c r="MT36" s="21">
        <f t="shared" si="691"/>
        <v>0</v>
      </c>
      <c r="MU36" s="21"/>
      <c r="MV36" s="21">
        <f t="shared" si="692"/>
        <v>0</v>
      </c>
      <c r="MW36" s="21"/>
      <c r="MX36" s="21">
        <f t="shared" si="693"/>
        <v>0</v>
      </c>
      <c r="MY36" s="21"/>
      <c r="MZ36" s="21">
        <f t="shared" si="694"/>
        <v>0</v>
      </c>
      <c r="NA36" s="21"/>
      <c r="NB36" s="21">
        <f t="shared" si="695"/>
        <v>0</v>
      </c>
      <c r="NC36" s="21"/>
      <c r="ND36" s="21">
        <f t="shared" si="696"/>
        <v>0</v>
      </c>
      <c r="NE36" s="21"/>
      <c r="NF36" s="21">
        <f t="shared" si="697"/>
        <v>0</v>
      </c>
      <c r="NG36" s="21"/>
      <c r="NH36" s="21">
        <f t="shared" si="698"/>
        <v>0</v>
      </c>
      <c r="NI36" s="21"/>
      <c r="NJ36" s="21">
        <f t="shared" si="699"/>
        <v>0</v>
      </c>
      <c r="NK36" s="21"/>
      <c r="NL36" s="21">
        <f t="shared" si="700"/>
        <v>0</v>
      </c>
      <c r="NM36" s="21"/>
      <c r="NN36" s="21">
        <f t="shared" si="701"/>
        <v>0</v>
      </c>
      <c r="NO36" s="21"/>
      <c r="NP36" s="21">
        <f t="shared" si="702"/>
        <v>0</v>
      </c>
      <c r="NQ36" s="21"/>
      <c r="NR36" s="21">
        <f t="shared" si="703"/>
        <v>0</v>
      </c>
      <c r="NS36" s="21"/>
      <c r="NT36" s="21">
        <f t="shared" si="704"/>
        <v>0</v>
      </c>
      <c r="NU36" s="21"/>
      <c r="NV36" s="21">
        <f t="shared" si="705"/>
        <v>0</v>
      </c>
      <c r="NW36" s="21"/>
      <c r="NX36" s="21">
        <f t="shared" si="706"/>
        <v>0</v>
      </c>
      <c r="NY36" s="21"/>
      <c r="NZ36" s="21">
        <f t="shared" si="707"/>
        <v>0</v>
      </c>
      <c r="OA36" s="21"/>
      <c r="OB36" s="21">
        <f t="shared" si="708"/>
        <v>0</v>
      </c>
      <c r="OC36" s="21"/>
      <c r="OD36" s="21">
        <f t="shared" si="709"/>
        <v>0</v>
      </c>
      <c r="OE36" s="21"/>
      <c r="OF36" s="21">
        <f t="shared" si="710"/>
        <v>0</v>
      </c>
      <c r="OG36" s="21"/>
      <c r="OH36" s="21">
        <f t="shared" si="711"/>
        <v>0</v>
      </c>
      <c r="OI36" s="21"/>
      <c r="OJ36" s="21">
        <f t="shared" si="712"/>
        <v>0</v>
      </c>
      <c r="OK36" s="21"/>
      <c r="OL36" s="21">
        <f t="shared" si="713"/>
        <v>0</v>
      </c>
      <c r="OM36" s="21"/>
      <c r="ON36" s="21">
        <f t="shared" si="714"/>
        <v>0</v>
      </c>
      <c r="OO36" s="21"/>
      <c r="OP36" s="21">
        <f t="shared" si="714"/>
        <v>0</v>
      </c>
      <c r="OQ36" s="21"/>
      <c r="OR36" s="21">
        <f t="shared" si="714"/>
        <v>0</v>
      </c>
      <c r="OS36" s="21"/>
      <c r="OT36" s="21">
        <f t="shared" si="714"/>
        <v>0</v>
      </c>
      <c r="OU36" s="21"/>
      <c r="OV36" s="21">
        <f t="shared" si="714"/>
        <v>0</v>
      </c>
      <c r="OW36" s="21"/>
      <c r="OX36" s="21">
        <f t="shared" si="714"/>
        <v>0</v>
      </c>
      <c r="OY36" s="21"/>
      <c r="OZ36" s="21">
        <f t="shared" si="714"/>
        <v>0</v>
      </c>
      <c r="PA36" s="21"/>
      <c r="PB36" s="21">
        <f t="shared" si="715"/>
        <v>0</v>
      </c>
      <c r="PC36" s="21"/>
      <c r="PD36" s="21">
        <f t="shared" si="715"/>
        <v>0</v>
      </c>
      <c r="PE36" s="21"/>
      <c r="PF36" s="21">
        <f t="shared" si="715"/>
        <v>0</v>
      </c>
      <c r="PG36" s="21"/>
      <c r="PH36" s="21">
        <f t="shared" si="715"/>
        <v>0</v>
      </c>
      <c r="PI36" s="21"/>
      <c r="PJ36" s="21">
        <f t="shared" si="715"/>
        <v>0</v>
      </c>
      <c r="PK36" s="21"/>
      <c r="PL36" s="21">
        <f t="shared" si="715"/>
        <v>0</v>
      </c>
      <c r="PM36" s="21"/>
      <c r="PN36" s="21">
        <f t="shared" si="716"/>
        <v>0</v>
      </c>
      <c r="PO36" s="21"/>
      <c r="PP36" s="21">
        <f t="shared" si="716"/>
        <v>0</v>
      </c>
      <c r="PQ36" s="21"/>
      <c r="PR36" s="21">
        <f t="shared" si="716"/>
        <v>0</v>
      </c>
      <c r="PS36" s="21"/>
      <c r="PT36" s="21">
        <f t="shared" si="716"/>
        <v>0</v>
      </c>
      <c r="PU36" s="21"/>
      <c r="PV36" s="21">
        <f t="shared" si="716"/>
        <v>0</v>
      </c>
      <c r="PW36" s="21"/>
      <c r="PX36" s="21">
        <f t="shared" si="716"/>
        <v>0</v>
      </c>
      <c r="PY36" s="21"/>
      <c r="PZ36" s="21">
        <f t="shared" si="717"/>
        <v>0</v>
      </c>
      <c r="QA36" s="21"/>
      <c r="QB36" s="21">
        <f t="shared" si="717"/>
        <v>0</v>
      </c>
      <c r="QC36" s="21"/>
      <c r="QD36" s="21">
        <f t="shared" si="717"/>
        <v>0</v>
      </c>
      <c r="QE36" s="21"/>
      <c r="QF36" s="21">
        <f t="shared" si="717"/>
        <v>0</v>
      </c>
      <c r="QG36" s="21"/>
      <c r="QH36" s="21">
        <f t="shared" si="717"/>
        <v>0</v>
      </c>
      <c r="QI36" s="21"/>
      <c r="QJ36" s="21">
        <f t="shared" si="717"/>
        <v>0</v>
      </c>
      <c r="QK36" s="21"/>
      <c r="QL36" s="21">
        <f t="shared" si="718"/>
        <v>0</v>
      </c>
      <c r="QM36" s="21"/>
      <c r="QN36" s="21">
        <f t="shared" si="718"/>
        <v>0</v>
      </c>
      <c r="QO36" s="21"/>
      <c r="QP36" s="21">
        <f t="shared" si="718"/>
        <v>0</v>
      </c>
      <c r="QQ36" s="21"/>
      <c r="QR36" s="21">
        <f t="shared" si="718"/>
        <v>0</v>
      </c>
      <c r="QS36" s="21"/>
      <c r="QT36" s="21">
        <f t="shared" si="718"/>
        <v>0</v>
      </c>
      <c r="QU36" s="21"/>
      <c r="QV36" s="21">
        <f t="shared" si="718"/>
        <v>0</v>
      </c>
      <c r="QW36" s="21"/>
      <c r="QX36" s="21">
        <f t="shared" si="719"/>
        <v>0</v>
      </c>
      <c r="QY36" s="21"/>
      <c r="QZ36" s="21">
        <f t="shared" si="719"/>
        <v>0</v>
      </c>
      <c r="RA36" s="21"/>
      <c r="RB36" s="21">
        <f t="shared" si="719"/>
        <v>0</v>
      </c>
      <c r="RC36" s="21"/>
      <c r="RD36" s="21">
        <f t="shared" si="719"/>
        <v>0</v>
      </c>
      <c r="RE36" s="21"/>
      <c r="RF36" s="21">
        <f t="shared" si="719"/>
        <v>0</v>
      </c>
      <c r="RG36" s="21"/>
      <c r="RH36" s="21">
        <f t="shared" si="719"/>
        <v>0</v>
      </c>
      <c r="RI36" s="21"/>
      <c r="RJ36" s="21">
        <f t="shared" si="720"/>
        <v>0</v>
      </c>
      <c r="RK36" s="21"/>
      <c r="RL36" s="21">
        <f t="shared" si="721"/>
        <v>0</v>
      </c>
      <c r="RM36" s="21"/>
      <c r="RN36" s="21">
        <f t="shared" si="722"/>
        <v>0</v>
      </c>
      <c r="RO36" s="21"/>
      <c r="RP36" s="21">
        <f t="shared" si="723"/>
        <v>0</v>
      </c>
      <c r="RQ36" s="21"/>
      <c r="RR36" s="21">
        <f t="shared" si="724"/>
        <v>0</v>
      </c>
      <c r="RS36" s="21"/>
      <c r="RT36" s="21">
        <f t="shared" si="725"/>
        <v>0</v>
      </c>
      <c r="RU36" s="21"/>
      <c r="RV36" s="21">
        <f t="shared" si="726"/>
        <v>0</v>
      </c>
      <c r="RW36" s="21"/>
      <c r="RX36" s="21">
        <f t="shared" si="727"/>
        <v>0</v>
      </c>
      <c r="RY36" s="21"/>
      <c r="RZ36" s="21">
        <f t="shared" si="728"/>
        <v>0</v>
      </c>
      <c r="SA36" s="21"/>
      <c r="SB36" s="21">
        <f t="shared" si="729"/>
        <v>0</v>
      </c>
      <c r="SC36" s="21"/>
      <c r="SD36" s="21">
        <f t="shared" si="730"/>
        <v>0</v>
      </c>
      <c r="SE36" s="21"/>
      <c r="SF36" s="21">
        <f t="shared" si="731"/>
        <v>0</v>
      </c>
      <c r="SG36" s="21"/>
      <c r="SH36" s="21">
        <f t="shared" si="732"/>
        <v>0</v>
      </c>
      <c r="SI36" s="21"/>
      <c r="SJ36" s="21">
        <f t="shared" si="733"/>
        <v>0</v>
      </c>
      <c r="SK36" s="21"/>
      <c r="SL36" s="21">
        <f t="shared" si="734"/>
        <v>0</v>
      </c>
      <c r="SM36" s="21"/>
      <c r="SN36" s="21">
        <f t="shared" si="735"/>
        <v>0</v>
      </c>
      <c r="SO36" s="21"/>
      <c r="SP36" s="21">
        <f t="shared" si="736"/>
        <v>0</v>
      </c>
      <c r="SQ36" s="21"/>
      <c r="SR36" s="21">
        <f t="shared" si="737"/>
        <v>0</v>
      </c>
      <c r="SS36" s="21">
        <v>2</v>
      </c>
      <c r="ST36" s="21">
        <f t="shared" si="738"/>
        <v>0</v>
      </c>
      <c r="SU36" s="21">
        <v>19</v>
      </c>
      <c r="SV36" s="21">
        <f t="shared" si="739"/>
        <v>0</v>
      </c>
      <c r="SW36" s="21">
        <v>21</v>
      </c>
      <c r="SX36" s="21">
        <f t="shared" si="740"/>
        <v>0</v>
      </c>
      <c r="SY36" s="21">
        <v>27</v>
      </c>
      <c r="SZ36" s="21">
        <f t="shared" si="741"/>
        <v>0</v>
      </c>
      <c r="TA36" s="21">
        <v>31</v>
      </c>
      <c r="TB36" s="21">
        <f t="shared" si="742"/>
        <v>0</v>
      </c>
      <c r="TC36" s="21">
        <v>29</v>
      </c>
      <c r="TD36" s="21">
        <f t="shared" si="743"/>
        <v>0</v>
      </c>
      <c r="TE36" s="21">
        <v>30</v>
      </c>
      <c r="TF36" s="21">
        <f t="shared" si="744"/>
        <v>0</v>
      </c>
      <c r="TG36" s="21">
        <v>31</v>
      </c>
      <c r="TH36" s="21">
        <f t="shared" si="745"/>
        <v>0</v>
      </c>
      <c r="TI36" s="21">
        <v>27</v>
      </c>
      <c r="TJ36" s="21">
        <f t="shared" si="746"/>
        <v>0</v>
      </c>
      <c r="TK36" s="21">
        <v>30</v>
      </c>
      <c r="TL36" s="21">
        <f t="shared" si="747"/>
        <v>0</v>
      </c>
      <c r="TM36" s="21">
        <v>6</v>
      </c>
      <c r="TN36" s="21">
        <f t="shared" si="748"/>
        <v>0</v>
      </c>
      <c r="TO36" s="21"/>
      <c r="TP36" s="21">
        <f t="shared" si="749"/>
        <v>0</v>
      </c>
      <c r="TQ36" s="21"/>
      <c r="TR36" s="21">
        <f t="shared" si="750"/>
        <v>0</v>
      </c>
      <c r="TS36" s="21"/>
      <c r="TT36" s="21">
        <f t="shared" si="751"/>
        <v>0</v>
      </c>
      <c r="TU36" s="21"/>
      <c r="TV36" s="21">
        <f t="shared" si="752"/>
        <v>0</v>
      </c>
      <c r="TW36" s="21"/>
      <c r="TX36" s="21">
        <f t="shared" si="753"/>
        <v>0</v>
      </c>
      <c r="TY36" s="21"/>
      <c r="TZ36" s="21">
        <f t="shared" si="754"/>
        <v>0</v>
      </c>
      <c r="UA36" s="21"/>
      <c r="UB36" s="21">
        <f t="shared" si="755"/>
        <v>0</v>
      </c>
      <c r="UC36" s="21"/>
      <c r="UD36" s="21">
        <f t="shared" si="756"/>
        <v>0</v>
      </c>
      <c r="UE36" s="21"/>
      <c r="UF36" s="21">
        <f t="shared" si="757"/>
        <v>0</v>
      </c>
      <c r="UG36" s="21"/>
      <c r="UH36" s="21">
        <f t="shared" si="758"/>
        <v>0</v>
      </c>
      <c r="UI36" s="21"/>
      <c r="UJ36" s="21">
        <f t="shared" si="759"/>
        <v>0</v>
      </c>
      <c r="UK36" s="21"/>
      <c r="UL36" s="21">
        <f t="shared" si="760"/>
        <v>0</v>
      </c>
      <c r="UM36" s="21"/>
      <c r="UN36" s="21">
        <f t="shared" si="761"/>
        <v>0</v>
      </c>
      <c r="UO36" s="21"/>
      <c r="UP36" s="21">
        <f t="shared" si="762"/>
        <v>0</v>
      </c>
      <c r="UQ36" s="21"/>
      <c r="UR36" s="21">
        <f t="shared" si="763"/>
        <v>0</v>
      </c>
      <c r="US36" s="21"/>
      <c r="UT36" s="21">
        <f t="shared" si="764"/>
        <v>0</v>
      </c>
      <c r="UU36" s="21"/>
      <c r="UV36" s="21">
        <f t="shared" si="765"/>
        <v>0</v>
      </c>
      <c r="UW36" s="21"/>
      <c r="UX36" s="21">
        <f t="shared" si="766"/>
        <v>0</v>
      </c>
      <c r="UY36" s="21"/>
      <c r="UZ36" s="21">
        <f t="shared" si="767"/>
        <v>0</v>
      </c>
      <c r="VA36" s="21"/>
      <c r="VB36" s="21">
        <f t="shared" si="768"/>
        <v>0</v>
      </c>
      <c r="VC36" s="21"/>
      <c r="VD36" s="21">
        <f t="shared" si="769"/>
        <v>0</v>
      </c>
      <c r="VE36" s="21"/>
      <c r="VF36" s="21">
        <f t="shared" si="770"/>
        <v>0</v>
      </c>
      <c r="VG36" s="21"/>
      <c r="VH36" s="21">
        <f t="shared" si="771"/>
        <v>0</v>
      </c>
      <c r="VI36" s="21"/>
      <c r="VJ36" s="21">
        <f t="shared" si="772"/>
        <v>0</v>
      </c>
      <c r="VK36" s="21"/>
      <c r="VL36" s="21">
        <f t="shared" si="773"/>
        <v>0</v>
      </c>
      <c r="VM36" s="21"/>
      <c r="VN36" s="21">
        <f t="shared" si="774"/>
        <v>0</v>
      </c>
      <c r="VO36" s="21"/>
      <c r="VP36" s="21">
        <f t="shared" si="775"/>
        <v>0</v>
      </c>
      <c r="VQ36" s="21"/>
      <c r="VR36" s="21">
        <f t="shared" si="714"/>
        <v>0</v>
      </c>
      <c r="VS36" s="21"/>
      <c r="VT36" s="21">
        <f t="shared" si="776"/>
        <v>0</v>
      </c>
      <c r="VU36" s="21"/>
      <c r="VV36" s="21">
        <f t="shared" si="776"/>
        <v>0</v>
      </c>
      <c r="VW36" s="21"/>
      <c r="VX36" s="21">
        <f t="shared" si="777"/>
        <v>0</v>
      </c>
      <c r="VY36" s="21"/>
      <c r="VZ36" s="21">
        <f t="shared" si="777"/>
        <v>0</v>
      </c>
      <c r="WA36" s="21"/>
      <c r="WB36" s="21">
        <f t="shared" si="777"/>
        <v>0</v>
      </c>
      <c r="WC36" s="21"/>
      <c r="WD36" s="21">
        <f t="shared" si="777"/>
        <v>0</v>
      </c>
      <c r="WE36" s="21"/>
      <c r="WF36" s="21">
        <f t="shared" si="777"/>
        <v>0</v>
      </c>
      <c r="WG36" s="21"/>
      <c r="WH36" s="21">
        <f t="shared" si="777"/>
        <v>0</v>
      </c>
      <c r="WI36" s="21"/>
      <c r="WJ36" s="21">
        <f t="shared" si="777"/>
        <v>0</v>
      </c>
      <c r="WK36" s="21"/>
      <c r="WL36" s="21">
        <f t="shared" si="777"/>
        <v>0</v>
      </c>
      <c r="WM36" s="21"/>
      <c r="WN36" s="21">
        <f t="shared" si="778"/>
        <v>0</v>
      </c>
      <c r="WO36" s="21"/>
      <c r="WP36" s="21">
        <f t="shared" si="778"/>
        <v>0</v>
      </c>
      <c r="WQ36" s="21"/>
      <c r="WR36" s="21">
        <f t="shared" si="778"/>
        <v>0</v>
      </c>
      <c r="WS36" s="21"/>
      <c r="WT36" s="21">
        <f t="shared" si="778"/>
        <v>0</v>
      </c>
      <c r="WU36" s="21"/>
      <c r="WV36" s="21">
        <f t="shared" si="778"/>
        <v>0</v>
      </c>
      <c r="WW36" s="21"/>
      <c r="WX36" s="21">
        <f t="shared" si="778"/>
        <v>0</v>
      </c>
      <c r="WY36" s="21"/>
      <c r="WZ36" s="21">
        <f t="shared" si="778"/>
        <v>0</v>
      </c>
      <c r="XA36" s="21"/>
      <c r="XB36" s="21">
        <f t="shared" si="778"/>
        <v>0</v>
      </c>
      <c r="XC36" s="21"/>
      <c r="XD36" s="21">
        <f t="shared" si="779"/>
        <v>0</v>
      </c>
      <c r="XE36" s="21"/>
      <c r="XF36" s="21">
        <f t="shared" si="779"/>
        <v>0</v>
      </c>
      <c r="XG36" s="21"/>
      <c r="XH36" s="21">
        <f t="shared" si="779"/>
        <v>0</v>
      </c>
      <c r="XI36" s="21"/>
      <c r="XJ36" s="21">
        <f t="shared" si="779"/>
        <v>0</v>
      </c>
      <c r="XK36" s="21"/>
      <c r="XL36" s="21">
        <f t="shared" si="779"/>
        <v>0</v>
      </c>
      <c r="XM36" s="21"/>
      <c r="XN36" s="21">
        <f t="shared" si="779"/>
        <v>0</v>
      </c>
      <c r="XO36" s="21"/>
      <c r="XP36" s="21">
        <f t="shared" si="779"/>
        <v>0</v>
      </c>
      <c r="XQ36" s="21"/>
      <c r="XR36" s="21">
        <f t="shared" si="779"/>
        <v>0</v>
      </c>
      <c r="XS36" s="21"/>
      <c r="XT36" s="21">
        <f t="shared" si="841"/>
        <v>0</v>
      </c>
      <c r="XU36" s="21"/>
      <c r="XV36" s="21">
        <f t="shared" si="841"/>
        <v>0</v>
      </c>
      <c r="XW36" s="21"/>
      <c r="XX36" s="21">
        <f t="shared" si="841"/>
        <v>0</v>
      </c>
      <c r="XY36" s="21"/>
      <c r="XZ36" s="21">
        <f t="shared" si="841"/>
        <v>0</v>
      </c>
      <c r="YA36" s="21"/>
      <c r="YB36" s="21">
        <f t="shared" si="780"/>
        <v>0</v>
      </c>
      <c r="YC36" s="21"/>
      <c r="YD36" s="21">
        <f t="shared" si="781"/>
        <v>0</v>
      </c>
      <c r="YE36" s="21"/>
      <c r="YF36" s="21">
        <f t="shared" si="782"/>
        <v>0</v>
      </c>
      <c r="YG36" s="21"/>
      <c r="YH36" s="21">
        <f t="shared" si="783"/>
        <v>0</v>
      </c>
      <c r="YI36" s="21"/>
      <c r="YJ36" s="21">
        <f t="shared" si="784"/>
        <v>0</v>
      </c>
      <c r="YK36" s="21"/>
      <c r="YL36" s="21">
        <f t="shared" si="785"/>
        <v>0</v>
      </c>
      <c r="YM36" s="21"/>
      <c r="YN36" s="21">
        <f t="shared" si="786"/>
        <v>0</v>
      </c>
      <c r="YO36" s="21"/>
      <c r="YP36" s="21">
        <f t="shared" si="787"/>
        <v>0</v>
      </c>
      <c r="YQ36" s="21"/>
      <c r="YR36" s="21">
        <f t="shared" si="788"/>
        <v>0</v>
      </c>
      <c r="YS36" s="21"/>
      <c r="YT36" s="21">
        <f t="shared" si="789"/>
        <v>0</v>
      </c>
      <c r="YU36" s="21"/>
      <c r="YV36" s="21">
        <f t="shared" si="790"/>
        <v>0</v>
      </c>
      <c r="YW36" s="21"/>
      <c r="YX36" s="21">
        <f t="shared" si="791"/>
        <v>0</v>
      </c>
      <c r="YY36" s="21"/>
      <c r="YZ36" s="21">
        <f t="shared" si="776"/>
        <v>0</v>
      </c>
      <c r="ZA36" s="21"/>
      <c r="ZB36" s="21">
        <f t="shared" si="792"/>
        <v>0</v>
      </c>
      <c r="ZC36" s="21"/>
      <c r="ZD36" s="21">
        <f t="shared" si="793"/>
        <v>0</v>
      </c>
      <c r="ZE36" s="21"/>
      <c r="ZF36" s="21">
        <f t="shared" si="794"/>
        <v>0</v>
      </c>
      <c r="ZG36" s="21"/>
      <c r="ZH36" s="21">
        <f t="shared" si="795"/>
        <v>0</v>
      </c>
      <c r="ZI36" s="21"/>
      <c r="ZJ36" s="21">
        <f t="shared" si="796"/>
        <v>0</v>
      </c>
      <c r="ZK36" s="21"/>
      <c r="ZL36" s="21">
        <f t="shared" si="797"/>
        <v>0</v>
      </c>
      <c r="ZM36" s="21"/>
      <c r="ZN36" s="21">
        <f t="shared" si="798"/>
        <v>0</v>
      </c>
      <c r="ZO36" s="21"/>
      <c r="ZP36" s="21">
        <f t="shared" si="799"/>
        <v>0</v>
      </c>
      <c r="ZQ36" s="21"/>
      <c r="ZR36" s="21">
        <f t="shared" si="800"/>
        <v>0</v>
      </c>
      <c r="ZS36" s="21"/>
      <c r="ZT36" s="21">
        <f t="shared" si="776"/>
        <v>0</v>
      </c>
      <c r="ZU36" s="21"/>
      <c r="ZV36" s="21">
        <f t="shared" si="801"/>
        <v>0</v>
      </c>
      <c r="ZW36" s="21"/>
      <c r="ZX36" s="21">
        <f t="shared" si="802"/>
        <v>0</v>
      </c>
      <c r="ZY36" s="21"/>
      <c r="ZZ36" s="21">
        <f t="shared" si="802"/>
        <v>0</v>
      </c>
      <c r="AAA36" s="21"/>
      <c r="AAB36" s="21">
        <f t="shared" si="803"/>
        <v>0</v>
      </c>
      <c r="AAC36" s="21"/>
      <c r="AAD36" s="21">
        <f t="shared" si="803"/>
        <v>0</v>
      </c>
      <c r="AAE36" s="21"/>
      <c r="AAF36" s="21">
        <f t="shared" si="804"/>
        <v>0</v>
      </c>
      <c r="AAG36" s="21"/>
      <c r="AAH36" s="21">
        <f t="shared" si="804"/>
        <v>0</v>
      </c>
      <c r="AAI36" s="21"/>
      <c r="AAJ36" s="21">
        <f t="shared" si="805"/>
        <v>0</v>
      </c>
      <c r="AAK36" s="21"/>
      <c r="AAL36" s="21">
        <f t="shared" si="805"/>
        <v>0</v>
      </c>
      <c r="AAM36" s="21"/>
      <c r="AAN36" s="21">
        <f t="shared" si="806"/>
        <v>0</v>
      </c>
      <c r="AAO36" s="21"/>
      <c r="AAP36" s="21">
        <f t="shared" si="806"/>
        <v>0</v>
      </c>
      <c r="AAQ36" s="21"/>
      <c r="AAR36" s="21">
        <f t="shared" si="807"/>
        <v>0</v>
      </c>
      <c r="AAS36" s="21"/>
      <c r="AAT36" s="21">
        <f t="shared" si="807"/>
        <v>0</v>
      </c>
      <c r="AAU36" s="21"/>
      <c r="AAV36" s="21">
        <f t="shared" si="808"/>
        <v>0</v>
      </c>
      <c r="AAW36" s="21"/>
      <c r="AAX36" s="21">
        <f t="shared" si="808"/>
        <v>0</v>
      </c>
      <c r="AAY36" s="21"/>
      <c r="AAZ36" s="21">
        <f t="shared" si="809"/>
        <v>0</v>
      </c>
      <c r="ABA36" s="21"/>
      <c r="ABB36" s="21">
        <f t="shared" si="809"/>
        <v>0</v>
      </c>
      <c r="ABC36" s="21"/>
      <c r="ABD36" s="21">
        <f t="shared" si="810"/>
        <v>0</v>
      </c>
      <c r="ABE36" s="21"/>
      <c r="ABF36" s="21">
        <f t="shared" si="810"/>
        <v>0</v>
      </c>
      <c r="ABG36" s="21"/>
      <c r="ABH36" s="21">
        <f t="shared" si="811"/>
        <v>0</v>
      </c>
      <c r="ABI36" s="21"/>
      <c r="ABJ36" s="21">
        <f t="shared" si="811"/>
        <v>0</v>
      </c>
      <c r="ABK36" s="21"/>
      <c r="ABL36" s="21">
        <f t="shared" si="812"/>
        <v>0</v>
      </c>
      <c r="ABM36" s="21"/>
      <c r="ABN36" s="21">
        <f t="shared" si="812"/>
        <v>0</v>
      </c>
      <c r="ABO36" s="21"/>
      <c r="ABP36" s="21">
        <f t="shared" si="813"/>
        <v>0</v>
      </c>
      <c r="ABQ36" s="21"/>
      <c r="ABR36" s="21">
        <f t="shared" si="813"/>
        <v>0</v>
      </c>
      <c r="ABS36" s="21"/>
      <c r="ABT36" s="21">
        <f t="shared" si="814"/>
        <v>0</v>
      </c>
      <c r="ABU36" s="21"/>
      <c r="ABV36" s="21">
        <f t="shared" si="814"/>
        <v>0</v>
      </c>
      <c r="ABW36" s="21"/>
      <c r="ABX36" s="21">
        <f t="shared" si="815"/>
        <v>0</v>
      </c>
      <c r="ABY36" s="21"/>
      <c r="ABZ36" s="21">
        <f t="shared" si="815"/>
        <v>0</v>
      </c>
      <c r="ACA36" s="21"/>
      <c r="ACB36" s="21">
        <f t="shared" si="816"/>
        <v>0</v>
      </c>
      <c r="ACC36" s="21"/>
      <c r="ACD36" s="21">
        <f t="shared" si="816"/>
        <v>0</v>
      </c>
      <c r="ACE36" s="21"/>
      <c r="ACF36" s="21">
        <f t="shared" si="817"/>
        <v>0</v>
      </c>
      <c r="ACG36" s="21"/>
      <c r="ACH36" s="21">
        <f t="shared" si="817"/>
        <v>0</v>
      </c>
      <c r="ACI36" s="21"/>
      <c r="ACJ36" s="21">
        <f t="shared" si="818"/>
        <v>0</v>
      </c>
      <c r="ACK36" s="21"/>
      <c r="ACL36" s="21">
        <f t="shared" si="818"/>
        <v>0</v>
      </c>
      <c r="ACM36" s="21"/>
      <c r="ACN36" s="21">
        <f t="shared" si="819"/>
        <v>0</v>
      </c>
      <c r="ACO36" s="21"/>
      <c r="ACP36" s="21">
        <f t="shared" si="819"/>
        <v>0</v>
      </c>
      <c r="ACQ36" s="21"/>
      <c r="ACR36" s="21">
        <f t="shared" si="820"/>
        <v>0</v>
      </c>
      <c r="ACS36" s="21"/>
      <c r="ACT36" s="21">
        <f t="shared" si="820"/>
        <v>0</v>
      </c>
      <c r="ACU36" s="21"/>
      <c r="ACV36" s="21">
        <f t="shared" si="821"/>
        <v>0</v>
      </c>
      <c r="ACW36" s="21"/>
      <c r="ACX36" s="21">
        <f t="shared" si="821"/>
        <v>0</v>
      </c>
      <c r="ACY36" s="21"/>
      <c r="ACZ36" s="21">
        <f t="shared" si="822"/>
        <v>0</v>
      </c>
      <c r="ADA36" s="21"/>
      <c r="ADB36" s="21">
        <f t="shared" si="822"/>
        <v>0</v>
      </c>
      <c r="ADC36" s="21"/>
      <c r="ADD36" s="21">
        <f t="shared" si="823"/>
        <v>0</v>
      </c>
      <c r="ADE36" s="21"/>
      <c r="ADF36" s="21">
        <f t="shared" si="823"/>
        <v>0</v>
      </c>
      <c r="ADG36" s="21"/>
      <c r="ADH36" s="21">
        <f t="shared" si="824"/>
        <v>0</v>
      </c>
      <c r="ADI36" s="21"/>
      <c r="ADJ36" s="21">
        <f t="shared" si="824"/>
        <v>0</v>
      </c>
      <c r="ADK36" s="21"/>
      <c r="ADL36" s="21">
        <f t="shared" si="825"/>
        <v>0</v>
      </c>
      <c r="ADM36" s="21"/>
      <c r="ADN36" s="21">
        <f t="shared" si="825"/>
        <v>0</v>
      </c>
      <c r="ADO36" s="21"/>
      <c r="ADP36" s="21">
        <f t="shared" si="825"/>
        <v>0</v>
      </c>
      <c r="ADQ36" s="21"/>
      <c r="ADR36" s="21">
        <f t="shared" si="825"/>
        <v>0</v>
      </c>
      <c r="ADS36" s="21"/>
      <c r="ADT36" s="21">
        <f t="shared" si="825"/>
        <v>0</v>
      </c>
      <c r="ADU36" s="21"/>
      <c r="ADV36" s="21">
        <f t="shared" si="826"/>
        <v>0</v>
      </c>
      <c r="ADW36" s="21"/>
      <c r="ADX36" s="21">
        <f t="shared" si="826"/>
        <v>0</v>
      </c>
      <c r="ADY36" s="21"/>
      <c r="ADZ36" s="21">
        <f t="shared" si="826"/>
        <v>0</v>
      </c>
      <c r="AEA36" s="21"/>
      <c r="AEB36" s="21">
        <f t="shared" si="826"/>
        <v>0</v>
      </c>
      <c r="AEC36" s="21"/>
      <c r="AED36" s="21">
        <f t="shared" si="827"/>
        <v>0</v>
      </c>
      <c r="AEE36" s="21"/>
      <c r="AEF36" s="21">
        <f t="shared" si="827"/>
        <v>0</v>
      </c>
      <c r="AEG36" s="21"/>
      <c r="AEH36" s="21">
        <f t="shared" si="827"/>
        <v>0</v>
      </c>
      <c r="AEI36" s="21"/>
      <c r="AEJ36" s="21">
        <f t="shared" si="827"/>
        <v>0</v>
      </c>
      <c r="AEK36" s="21"/>
      <c r="AEL36" s="21">
        <f t="shared" si="827"/>
        <v>0</v>
      </c>
      <c r="AEM36" s="21"/>
      <c r="AEN36" s="21">
        <f t="shared" si="828"/>
        <v>0</v>
      </c>
      <c r="AEO36" s="21"/>
      <c r="AEP36" s="21">
        <f t="shared" si="828"/>
        <v>0</v>
      </c>
      <c r="AEQ36" s="21"/>
      <c r="AER36" s="21">
        <f t="shared" si="828"/>
        <v>0</v>
      </c>
      <c r="AES36" s="21"/>
      <c r="AET36" s="21">
        <f t="shared" si="828"/>
        <v>0</v>
      </c>
      <c r="AEU36" s="21"/>
      <c r="AEV36" s="21">
        <f t="shared" si="829"/>
        <v>0</v>
      </c>
      <c r="AEW36" s="21"/>
      <c r="AEX36" s="21">
        <f t="shared" si="829"/>
        <v>0</v>
      </c>
      <c r="AEY36" s="21"/>
      <c r="AEZ36" s="21">
        <f t="shared" si="829"/>
        <v>0</v>
      </c>
      <c r="AFA36" s="21"/>
      <c r="AFB36" s="21">
        <f t="shared" si="829"/>
        <v>0</v>
      </c>
      <c r="AFC36" s="21"/>
      <c r="AFD36" s="21">
        <f t="shared" si="829"/>
        <v>0</v>
      </c>
      <c r="AFE36" s="21"/>
      <c r="AFF36" s="21">
        <f t="shared" si="830"/>
        <v>0</v>
      </c>
      <c r="AFG36" s="21"/>
      <c r="AFH36" s="21">
        <f t="shared" si="830"/>
        <v>0</v>
      </c>
      <c r="AFI36" s="21"/>
      <c r="AFJ36" s="21">
        <f t="shared" si="830"/>
        <v>0</v>
      </c>
      <c r="AFK36" s="21"/>
      <c r="AFL36" s="21">
        <f t="shared" si="830"/>
        <v>0</v>
      </c>
      <c r="AFM36" s="21"/>
      <c r="AFN36" s="21">
        <f t="shared" si="831"/>
        <v>0</v>
      </c>
      <c r="AFO36" s="21"/>
      <c r="AFP36" s="21">
        <f t="shared" si="831"/>
        <v>0</v>
      </c>
      <c r="AFQ36" s="21"/>
      <c r="AFR36" s="21">
        <f t="shared" si="831"/>
        <v>0</v>
      </c>
      <c r="AFS36" s="21"/>
      <c r="AFT36" s="21">
        <f t="shared" si="831"/>
        <v>0</v>
      </c>
      <c r="AFU36" s="21"/>
      <c r="AFV36" s="21">
        <f t="shared" si="831"/>
        <v>0</v>
      </c>
      <c r="AFW36" s="21"/>
      <c r="AFX36" s="21">
        <f t="shared" si="832"/>
        <v>0</v>
      </c>
      <c r="AFY36" s="21"/>
      <c r="AFZ36" s="21">
        <f t="shared" si="832"/>
        <v>0</v>
      </c>
      <c r="AGA36" s="21"/>
      <c r="AGB36" s="21">
        <f t="shared" si="832"/>
        <v>0</v>
      </c>
      <c r="AGC36" s="21"/>
      <c r="AGD36" s="21">
        <f t="shared" si="832"/>
        <v>0</v>
      </c>
      <c r="AGE36" s="21"/>
      <c r="AGF36" s="21">
        <f t="shared" si="833"/>
        <v>0</v>
      </c>
      <c r="AGG36" s="21"/>
      <c r="AGH36" s="21">
        <f t="shared" si="833"/>
        <v>0</v>
      </c>
      <c r="AGI36" s="21"/>
      <c r="AGJ36" s="21">
        <f t="shared" si="833"/>
        <v>0</v>
      </c>
      <c r="AGK36" s="21"/>
      <c r="AGL36" s="21">
        <f t="shared" si="833"/>
        <v>0</v>
      </c>
      <c r="AGM36" s="21"/>
      <c r="AGN36" s="21">
        <f t="shared" si="833"/>
        <v>0</v>
      </c>
      <c r="AGO36" s="21"/>
      <c r="AGP36" s="21">
        <f t="shared" si="834"/>
        <v>0</v>
      </c>
      <c r="AGQ36" s="21"/>
      <c r="AGR36" s="21">
        <f t="shared" si="834"/>
        <v>0</v>
      </c>
      <c r="AGS36" s="21"/>
      <c r="AGT36" s="21">
        <f t="shared" si="834"/>
        <v>0</v>
      </c>
      <c r="AGU36" s="21"/>
      <c r="AGV36" s="21">
        <f t="shared" si="834"/>
        <v>0</v>
      </c>
      <c r="AGW36" s="21"/>
      <c r="AGX36" s="21">
        <f t="shared" si="835"/>
        <v>0</v>
      </c>
      <c r="AGY36" s="21"/>
      <c r="AGZ36" s="21">
        <f t="shared" si="835"/>
        <v>0</v>
      </c>
      <c r="AHA36" s="21"/>
      <c r="AHB36" s="21">
        <f t="shared" si="835"/>
        <v>0</v>
      </c>
      <c r="AHC36" s="21"/>
      <c r="AHD36" s="21">
        <f t="shared" si="835"/>
        <v>0</v>
      </c>
      <c r="AHE36" s="21"/>
      <c r="AHF36" s="21">
        <f t="shared" si="835"/>
        <v>0</v>
      </c>
      <c r="AHG36" s="21"/>
      <c r="AHH36" s="21">
        <f t="shared" si="836"/>
        <v>0</v>
      </c>
      <c r="AHI36" s="21"/>
      <c r="AHJ36" s="21">
        <f t="shared" si="836"/>
        <v>0</v>
      </c>
      <c r="AHK36" s="21"/>
      <c r="AHL36" s="21">
        <f t="shared" si="836"/>
        <v>0</v>
      </c>
      <c r="AHM36" s="21"/>
      <c r="AHN36" s="21">
        <f t="shared" si="836"/>
        <v>0</v>
      </c>
      <c r="AHO36" s="21"/>
      <c r="AHP36" s="21">
        <f t="shared" si="837"/>
        <v>0</v>
      </c>
      <c r="AHQ36" s="21"/>
      <c r="AHR36" s="21">
        <f t="shared" si="837"/>
        <v>0</v>
      </c>
      <c r="AHS36" s="21"/>
      <c r="AHT36" s="21">
        <f t="shared" si="837"/>
        <v>0</v>
      </c>
      <c r="AHU36" s="21"/>
      <c r="AHV36" s="21">
        <f t="shared" si="837"/>
        <v>0</v>
      </c>
      <c r="AHW36" s="21"/>
      <c r="AHX36" s="21">
        <f t="shared" si="837"/>
        <v>0</v>
      </c>
      <c r="AHY36" s="21"/>
      <c r="AHZ36" s="21">
        <f t="shared" si="838"/>
        <v>0</v>
      </c>
      <c r="AIA36" s="21"/>
      <c r="AIB36" s="21">
        <f t="shared" si="838"/>
        <v>0</v>
      </c>
      <c r="AIC36" s="21"/>
      <c r="AID36" s="21">
        <f t="shared" si="838"/>
        <v>0</v>
      </c>
      <c r="AIE36" s="21"/>
      <c r="AIF36" s="21">
        <f t="shared" si="838"/>
        <v>0</v>
      </c>
      <c r="AIG36" s="21"/>
      <c r="AIH36" s="21">
        <f t="shared" si="839"/>
        <v>0</v>
      </c>
      <c r="AII36" s="21"/>
      <c r="AIJ36" s="21">
        <f t="shared" si="839"/>
        <v>0</v>
      </c>
      <c r="AIK36" s="21"/>
      <c r="AIL36" s="21">
        <f t="shared" si="839"/>
        <v>0</v>
      </c>
      <c r="AIM36" s="21"/>
      <c r="AIN36" s="21">
        <f t="shared" si="839"/>
        <v>0</v>
      </c>
      <c r="AIO36" s="21"/>
      <c r="AIP36" s="21">
        <f t="shared" si="839"/>
        <v>0</v>
      </c>
      <c r="AIQ36" s="21"/>
      <c r="AIR36" s="21">
        <f t="shared" si="840"/>
        <v>0</v>
      </c>
      <c r="AIS36" s="21"/>
      <c r="AIT36" s="21">
        <f t="shared" si="840"/>
        <v>0</v>
      </c>
      <c r="AIU36" s="21"/>
      <c r="AIV36" s="21">
        <f t="shared" si="840"/>
        <v>0</v>
      </c>
      <c r="AIW36" s="21"/>
      <c r="AIX36" s="21">
        <f t="shared" si="840"/>
        <v>0</v>
      </c>
      <c r="AIY36" s="21"/>
      <c r="AIZ36" s="21">
        <f t="shared" si="776"/>
        <v>0</v>
      </c>
      <c r="AJA36" s="21"/>
    </row>
    <row r="37" spans="2:937" ht="15" x14ac:dyDescent="0.25">
      <c r="B37" s="31">
        <v>32</v>
      </c>
      <c r="C37" s="192" t="s">
        <v>208</v>
      </c>
      <c r="D37" s="67" t="s">
        <v>90</v>
      </c>
      <c r="E37" s="194" t="s">
        <v>418</v>
      </c>
      <c r="F37" s="194" t="str">
        <f>_xlfn.XLOOKUP(D37,'WTG PH-III'!$D$5:$D$198,'WTG PH-III'!$B$5:$B$198,0,0,1)</f>
        <v>PSS-11</v>
      </c>
      <c r="G37" s="22" t="s">
        <v>537</v>
      </c>
      <c r="H37" s="22" t="s">
        <v>549</v>
      </c>
      <c r="I37" s="61">
        <v>8</v>
      </c>
      <c r="J37" s="21">
        <v>253</v>
      </c>
      <c r="K37" s="21">
        <f t="shared" si="517"/>
        <v>253.00000000000006</v>
      </c>
      <c r="L37" s="21">
        <f t="shared" si="518"/>
        <v>253</v>
      </c>
      <c r="M37" s="21">
        <f t="shared" si="519"/>
        <v>0</v>
      </c>
      <c r="N37" s="95">
        <f>VLOOKUP(D37,'WTG PH-III'!$D$5:$U$198,17,0)</f>
        <v>45773</v>
      </c>
      <c r="O37" s="95">
        <f>VLOOKUP(D37,'WTG PH-III'!$D$5:$U$198,18,0)</f>
        <v>45782</v>
      </c>
      <c r="P37" s="21">
        <f t="shared" si="520"/>
        <v>0</v>
      </c>
      <c r="Q37" s="21"/>
      <c r="R37" s="21">
        <f t="shared" si="521"/>
        <v>0</v>
      </c>
      <c r="S37" s="21"/>
      <c r="T37" s="21">
        <f t="shared" si="522"/>
        <v>0</v>
      </c>
      <c r="U37" s="21"/>
      <c r="V37" s="21">
        <f t="shared" si="523"/>
        <v>0</v>
      </c>
      <c r="W37" s="21"/>
      <c r="X37" s="21">
        <f t="shared" si="524"/>
        <v>0</v>
      </c>
      <c r="Y37" s="21"/>
      <c r="Z37" s="21">
        <f t="shared" si="525"/>
        <v>0</v>
      </c>
      <c r="AA37" s="21"/>
      <c r="AB37" s="21">
        <f t="shared" si="526"/>
        <v>0</v>
      </c>
      <c r="AC37" s="21"/>
      <c r="AD37" s="21">
        <f t="shared" si="527"/>
        <v>0</v>
      </c>
      <c r="AE37" s="21"/>
      <c r="AF37" s="21">
        <f t="shared" si="528"/>
        <v>0</v>
      </c>
      <c r="AG37" s="21"/>
      <c r="AH37" s="21">
        <f t="shared" si="529"/>
        <v>0</v>
      </c>
      <c r="AI37" s="21"/>
      <c r="AJ37" s="21">
        <f t="shared" si="530"/>
        <v>0</v>
      </c>
      <c r="AK37" s="21"/>
      <c r="AL37" s="21">
        <f t="shared" si="531"/>
        <v>0</v>
      </c>
      <c r="AM37" s="21"/>
      <c r="AN37" s="21">
        <f t="shared" si="532"/>
        <v>0</v>
      </c>
      <c r="AO37" s="21"/>
      <c r="AP37" s="21">
        <f t="shared" si="533"/>
        <v>0</v>
      </c>
      <c r="AQ37" s="21"/>
      <c r="AR37" s="21">
        <f t="shared" si="534"/>
        <v>0</v>
      </c>
      <c r="AS37" s="21"/>
      <c r="AT37" s="21">
        <f t="shared" si="535"/>
        <v>0</v>
      </c>
      <c r="AU37" s="21"/>
      <c r="AV37" s="21">
        <f t="shared" si="536"/>
        <v>0</v>
      </c>
      <c r="AW37" s="21"/>
      <c r="AX37" s="21">
        <f t="shared" si="537"/>
        <v>0</v>
      </c>
      <c r="AY37" s="21"/>
      <c r="AZ37" s="21">
        <f t="shared" si="538"/>
        <v>0</v>
      </c>
      <c r="BA37" s="21"/>
      <c r="BB37" s="21">
        <f t="shared" si="539"/>
        <v>0</v>
      </c>
      <c r="BC37" s="21"/>
      <c r="BD37" s="21">
        <f t="shared" si="540"/>
        <v>0</v>
      </c>
      <c r="BE37" s="21"/>
      <c r="BF37" s="21">
        <f t="shared" si="541"/>
        <v>0</v>
      </c>
      <c r="BG37" s="21"/>
      <c r="BH37" s="21">
        <f t="shared" si="542"/>
        <v>0</v>
      </c>
      <c r="BI37" s="21"/>
      <c r="BJ37" s="21">
        <f t="shared" si="543"/>
        <v>0</v>
      </c>
      <c r="BK37" s="21"/>
      <c r="BL37" s="21">
        <f t="shared" si="544"/>
        <v>0</v>
      </c>
      <c r="BM37" s="21"/>
      <c r="BN37" s="21">
        <f t="shared" si="545"/>
        <v>0</v>
      </c>
      <c r="BO37" s="21"/>
      <c r="BP37" s="21">
        <f t="shared" si="546"/>
        <v>0</v>
      </c>
      <c r="BQ37" s="21"/>
      <c r="BR37" s="21">
        <f t="shared" si="547"/>
        <v>0</v>
      </c>
      <c r="BS37" s="21"/>
      <c r="BT37" s="21">
        <f t="shared" si="548"/>
        <v>0</v>
      </c>
      <c r="BU37" s="21"/>
      <c r="BV37" s="21">
        <f t="shared" si="549"/>
        <v>0</v>
      </c>
      <c r="BW37" s="21"/>
      <c r="BX37" s="21">
        <f t="shared" si="550"/>
        <v>0</v>
      </c>
      <c r="BY37" s="21"/>
      <c r="BZ37" s="21">
        <f t="shared" si="551"/>
        <v>0</v>
      </c>
      <c r="CA37" s="21"/>
      <c r="CB37" s="21">
        <f t="shared" si="552"/>
        <v>0</v>
      </c>
      <c r="CC37" s="21"/>
      <c r="CD37" s="21">
        <f t="shared" si="553"/>
        <v>0</v>
      </c>
      <c r="CE37" s="21"/>
      <c r="CF37" s="21">
        <f t="shared" si="554"/>
        <v>0</v>
      </c>
      <c r="CG37" s="21"/>
      <c r="CH37" s="21">
        <f t="shared" si="555"/>
        <v>0</v>
      </c>
      <c r="CI37" s="21"/>
      <c r="CJ37" s="21">
        <f t="shared" si="556"/>
        <v>0</v>
      </c>
      <c r="CK37" s="21"/>
      <c r="CL37" s="21">
        <f t="shared" si="557"/>
        <v>0</v>
      </c>
      <c r="CM37" s="21"/>
      <c r="CN37" s="21">
        <f t="shared" si="558"/>
        <v>0</v>
      </c>
      <c r="CO37" s="21"/>
      <c r="CP37" s="21">
        <f t="shared" si="559"/>
        <v>0</v>
      </c>
      <c r="CQ37" s="21"/>
      <c r="CR37" s="21">
        <f t="shared" si="560"/>
        <v>0</v>
      </c>
      <c r="CS37" s="21"/>
      <c r="CT37" s="21">
        <f t="shared" si="561"/>
        <v>0</v>
      </c>
      <c r="CU37" s="21"/>
      <c r="CV37" s="21">
        <f t="shared" si="562"/>
        <v>0</v>
      </c>
      <c r="CW37" s="21"/>
      <c r="CX37" s="21">
        <f t="shared" si="563"/>
        <v>0</v>
      </c>
      <c r="CY37" s="21"/>
      <c r="CZ37" s="21">
        <f t="shared" si="564"/>
        <v>0</v>
      </c>
      <c r="DA37" s="21"/>
      <c r="DB37" s="21">
        <f t="shared" si="565"/>
        <v>0</v>
      </c>
      <c r="DC37" s="21"/>
      <c r="DD37" s="21">
        <f t="shared" si="566"/>
        <v>0</v>
      </c>
      <c r="DE37" s="21"/>
      <c r="DF37" s="21">
        <f t="shared" si="567"/>
        <v>0</v>
      </c>
      <c r="DG37" s="21"/>
      <c r="DH37" s="21">
        <f t="shared" si="568"/>
        <v>0</v>
      </c>
      <c r="DI37" s="21"/>
      <c r="DJ37" s="21">
        <f t="shared" si="569"/>
        <v>0</v>
      </c>
      <c r="DK37" s="21"/>
      <c r="DL37" s="21">
        <f t="shared" si="570"/>
        <v>0</v>
      </c>
      <c r="DM37" s="21"/>
      <c r="DN37" s="21">
        <f t="shared" si="571"/>
        <v>0</v>
      </c>
      <c r="DO37" s="21"/>
      <c r="DP37" s="21">
        <f t="shared" si="572"/>
        <v>0</v>
      </c>
      <c r="DQ37" s="21"/>
      <c r="DR37" s="21">
        <f t="shared" si="573"/>
        <v>0</v>
      </c>
      <c r="DS37" s="21"/>
      <c r="DT37" s="21">
        <f t="shared" si="574"/>
        <v>0</v>
      </c>
      <c r="DU37" s="21"/>
      <c r="DV37" s="21">
        <f t="shared" si="575"/>
        <v>0</v>
      </c>
      <c r="DW37" s="21"/>
      <c r="DX37" s="21">
        <f t="shared" si="576"/>
        <v>0</v>
      </c>
      <c r="DY37" s="21"/>
      <c r="DZ37" s="21">
        <f t="shared" si="577"/>
        <v>0</v>
      </c>
      <c r="EA37" s="21"/>
      <c r="EB37" s="21">
        <f t="shared" si="578"/>
        <v>0</v>
      </c>
      <c r="EC37" s="21"/>
      <c r="ED37" s="21">
        <f t="shared" si="579"/>
        <v>0</v>
      </c>
      <c r="EE37" s="21"/>
      <c r="EF37" s="21">
        <f t="shared" si="580"/>
        <v>0</v>
      </c>
      <c r="EG37" s="21"/>
      <c r="EH37" s="21">
        <f t="shared" si="581"/>
        <v>0</v>
      </c>
      <c r="EI37" s="21"/>
      <c r="EJ37" s="21">
        <f t="shared" si="582"/>
        <v>0</v>
      </c>
      <c r="EK37" s="21"/>
      <c r="EL37" s="21">
        <f t="shared" si="583"/>
        <v>0</v>
      </c>
      <c r="EM37" s="21"/>
      <c r="EN37" s="21">
        <f t="shared" si="584"/>
        <v>0</v>
      </c>
      <c r="EO37" s="21"/>
      <c r="EP37" s="21">
        <f t="shared" si="585"/>
        <v>0</v>
      </c>
      <c r="EQ37" s="21"/>
      <c r="ER37" s="21">
        <f t="shared" si="586"/>
        <v>0</v>
      </c>
      <c r="ES37" s="21"/>
      <c r="ET37" s="21">
        <f t="shared" si="587"/>
        <v>0</v>
      </c>
      <c r="EU37" s="21"/>
      <c r="EV37" s="21">
        <f t="shared" si="588"/>
        <v>0</v>
      </c>
      <c r="EW37" s="21"/>
      <c r="EX37" s="21">
        <f t="shared" si="589"/>
        <v>0</v>
      </c>
      <c r="EY37" s="21"/>
      <c r="EZ37" s="21">
        <f t="shared" si="590"/>
        <v>0</v>
      </c>
      <c r="FA37" s="21"/>
      <c r="FB37" s="21">
        <f t="shared" si="591"/>
        <v>0</v>
      </c>
      <c r="FC37" s="21"/>
      <c r="FD37" s="21">
        <f t="shared" si="592"/>
        <v>0</v>
      </c>
      <c r="FE37" s="21"/>
      <c r="FF37" s="21">
        <f t="shared" si="593"/>
        <v>0</v>
      </c>
      <c r="FG37" s="21"/>
      <c r="FH37" s="21">
        <f t="shared" si="594"/>
        <v>0</v>
      </c>
      <c r="FI37" s="21"/>
      <c r="FJ37" s="21">
        <f t="shared" si="595"/>
        <v>0</v>
      </c>
      <c r="FK37" s="21"/>
      <c r="FL37" s="21">
        <f t="shared" si="596"/>
        <v>0</v>
      </c>
      <c r="FM37" s="21"/>
      <c r="FN37" s="21">
        <f t="shared" si="597"/>
        <v>0</v>
      </c>
      <c r="FO37" s="21"/>
      <c r="FP37" s="21">
        <f t="shared" si="598"/>
        <v>0</v>
      </c>
      <c r="FQ37" s="21"/>
      <c r="FR37" s="21">
        <f t="shared" si="599"/>
        <v>0</v>
      </c>
      <c r="FS37" s="21"/>
      <c r="FT37" s="21">
        <f t="shared" si="600"/>
        <v>0</v>
      </c>
      <c r="FU37" s="21"/>
      <c r="FV37" s="21">
        <f t="shared" si="601"/>
        <v>0</v>
      </c>
      <c r="FW37" s="21"/>
      <c r="FX37" s="21">
        <f t="shared" si="602"/>
        <v>0</v>
      </c>
      <c r="FY37" s="21"/>
      <c r="FZ37" s="21">
        <f t="shared" si="603"/>
        <v>0</v>
      </c>
      <c r="GA37" s="21"/>
      <c r="GB37" s="21">
        <f t="shared" si="604"/>
        <v>0</v>
      </c>
      <c r="GC37" s="21"/>
      <c r="GD37" s="21">
        <f t="shared" si="605"/>
        <v>0</v>
      </c>
      <c r="GE37" s="21"/>
      <c r="GF37" s="21">
        <f t="shared" si="606"/>
        <v>0</v>
      </c>
      <c r="GG37" s="21"/>
      <c r="GH37" s="21">
        <f t="shared" si="607"/>
        <v>0</v>
      </c>
      <c r="GI37" s="21"/>
      <c r="GJ37" s="21">
        <f t="shared" si="608"/>
        <v>0</v>
      </c>
      <c r="GK37" s="21"/>
      <c r="GL37" s="21">
        <f t="shared" si="609"/>
        <v>0</v>
      </c>
      <c r="GM37" s="21"/>
      <c r="GN37" s="21">
        <f t="shared" si="610"/>
        <v>0</v>
      </c>
      <c r="GO37" s="21"/>
      <c r="GP37" s="21">
        <f t="shared" si="611"/>
        <v>0</v>
      </c>
      <c r="GQ37" s="21"/>
      <c r="GR37" s="21">
        <f t="shared" si="612"/>
        <v>0</v>
      </c>
      <c r="GS37" s="21"/>
      <c r="GT37" s="21">
        <f t="shared" si="613"/>
        <v>0</v>
      </c>
      <c r="GU37" s="21"/>
      <c r="GV37" s="21">
        <f t="shared" si="614"/>
        <v>0</v>
      </c>
      <c r="GW37" s="21"/>
      <c r="GX37" s="21">
        <f t="shared" si="615"/>
        <v>0</v>
      </c>
      <c r="GY37" s="21"/>
      <c r="GZ37" s="21">
        <f t="shared" si="616"/>
        <v>0</v>
      </c>
      <c r="HA37" s="21"/>
      <c r="HB37" s="21">
        <f t="shared" si="617"/>
        <v>0</v>
      </c>
      <c r="HC37" s="21"/>
      <c r="HD37" s="21">
        <f t="shared" si="618"/>
        <v>0</v>
      </c>
      <c r="HE37" s="21"/>
      <c r="HF37" s="21">
        <f t="shared" si="619"/>
        <v>0</v>
      </c>
      <c r="HG37" s="21"/>
      <c r="HH37" s="21">
        <f t="shared" si="620"/>
        <v>0</v>
      </c>
      <c r="HI37" s="21"/>
      <c r="HJ37" s="21">
        <f t="shared" si="621"/>
        <v>0</v>
      </c>
      <c r="HK37" s="21"/>
      <c r="HL37" s="21">
        <f t="shared" si="622"/>
        <v>0</v>
      </c>
      <c r="HM37" s="21"/>
      <c r="HN37" s="21">
        <f t="shared" si="623"/>
        <v>0</v>
      </c>
      <c r="HO37" s="21"/>
      <c r="HP37" s="21">
        <f t="shared" si="624"/>
        <v>0</v>
      </c>
      <c r="HQ37" s="21"/>
      <c r="HR37" s="21">
        <f t="shared" si="625"/>
        <v>0</v>
      </c>
      <c r="HS37" s="21"/>
      <c r="HT37" s="21">
        <f t="shared" si="626"/>
        <v>0</v>
      </c>
      <c r="HU37" s="21"/>
      <c r="HV37" s="21">
        <f t="shared" si="627"/>
        <v>0</v>
      </c>
      <c r="HW37" s="21"/>
      <c r="HX37" s="21">
        <f t="shared" si="628"/>
        <v>0</v>
      </c>
      <c r="HY37" s="21"/>
      <c r="HZ37" s="21">
        <f t="shared" si="629"/>
        <v>0</v>
      </c>
      <c r="IA37" s="21"/>
      <c r="IB37" s="21">
        <f t="shared" si="630"/>
        <v>0</v>
      </c>
      <c r="IC37" s="21"/>
      <c r="ID37" s="21">
        <f t="shared" si="631"/>
        <v>0</v>
      </c>
      <c r="IE37" s="21"/>
      <c r="IF37" s="21">
        <f t="shared" si="632"/>
        <v>0</v>
      </c>
      <c r="IG37" s="21"/>
      <c r="IH37" s="21">
        <f t="shared" si="633"/>
        <v>0</v>
      </c>
      <c r="II37" s="21"/>
      <c r="IJ37" s="21">
        <f t="shared" si="634"/>
        <v>0</v>
      </c>
      <c r="IK37" s="21"/>
      <c r="IL37" s="21">
        <f t="shared" si="635"/>
        <v>0</v>
      </c>
      <c r="IM37" s="21"/>
      <c r="IN37" s="21">
        <f t="shared" si="636"/>
        <v>0</v>
      </c>
      <c r="IO37" s="21"/>
      <c r="IP37" s="21">
        <f t="shared" si="637"/>
        <v>0</v>
      </c>
      <c r="IQ37" s="21"/>
      <c r="IR37" s="21">
        <f t="shared" si="638"/>
        <v>0</v>
      </c>
      <c r="IS37" s="21"/>
      <c r="IT37" s="21">
        <f t="shared" si="639"/>
        <v>0</v>
      </c>
      <c r="IU37" s="21"/>
      <c r="IV37" s="21">
        <f t="shared" si="640"/>
        <v>0</v>
      </c>
      <c r="IW37" s="21"/>
      <c r="IX37" s="21">
        <f t="shared" si="641"/>
        <v>0</v>
      </c>
      <c r="IY37" s="21"/>
      <c r="IZ37" s="21">
        <f t="shared" si="642"/>
        <v>0</v>
      </c>
      <c r="JA37" s="21"/>
      <c r="JB37" s="21">
        <f t="shared" si="643"/>
        <v>0</v>
      </c>
      <c r="JC37" s="21"/>
      <c r="JD37" s="21">
        <f t="shared" si="644"/>
        <v>0</v>
      </c>
      <c r="JE37" s="21"/>
      <c r="JF37" s="21">
        <f t="shared" si="645"/>
        <v>0</v>
      </c>
      <c r="JG37" s="21"/>
      <c r="JH37" s="21">
        <f t="shared" si="646"/>
        <v>0</v>
      </c>
      <c r="JI37" s="21"/>
      <c r="JJ37" s="21">
        <f t="shared" si="647"/>
        <v>0</v>
      </c>
      <c r="JK37" s="21"/>
      <c r="JL37" s="21">
        <f t="shared" si="648"/>
        <v>0</v>
      </c>
      <c r="JM37" s="21"/>
      <c r="JN37" s="21">
        <f t="shared" si="649"/>
        <v>25.3</v>
      </c>
      <c r="JO37" s="21"/>
      <c r="JP37" s="21">
        <f t="shared" si="650"/>
        <v>25.3</v>
      </c>
      <c r="JQ37" s="21"/>
      <c r="JR37" s="21">
        <f t="shared" si="651"/>
        <v>25.3</v>
      </c>
      <c r="JS37" s="21"/>
      <c r="JT37" s="21">
        <f t="shared" si="652"/>
        <v>25.3</v>
      </c>
      <c r="JU37" s="21"/>
      <c r="JV37" s="21">
        <f t="shared" si="653"/>
        <v>25.3</v>
      </c>
      <c r="JW37" s="21"/>
      <c r="JX37" s="21">
        <f t="shared" si="654"/>
        <v>25.3</v>
      </c>
      <c r="JY37" s="21"/>
      <c r="JZ37" s="21">
        <f t="shared" si="655"/>
        <v>25.3</v>
      </c>
      <c r="KA37" s="21"/>
      <c r="KB37" s="21">
        <f t="shared" si="656"/>
        <v>25.3</v>
      </c>
      <c r="KC37" s="21"/>
      <c r="KD37" s="21">
        <f t="shared" si="657"/>
        <v>25.3</v>
      </c>
      <c r="KE37" s="21"/>
      <c r="KF37" s="21">
        <f t="shared" si="658"/>
        <v>25.3</v>
      </c>
      <c r="KG37" s="21"/>
      <c r="KH37" s="21">
        <f t="shared" si="659"/>
        <v>0</v>
      </c>
      <c r="KI37" s="21"/>
      <c r="KJ37" s="21">
        <f t="shared" si="660"/>
        <v>0</v>
      </c>
      <c r="KK37" s="21"/>
      <c r="KL37" s="21">
        <f t="shared" si="661"/>
        <v>0</v>
      </c>
      <c r="KM37" s="21"/>
      <c r="KN37" s="21">
        <f t="shared" si="662"/>
        <v>0</v>
      </c>
      <c r="KO37" s="21"/>
      <c r="KP37" s="21">
        <f t="shared" si="663"/>
        <v>0</v>
      </c>
      <c r="KQ37" s="21"/>
      <c r="KR37" s="21">
        <f t="shared" si="664"/>
        <v>0</v>
      </c>
      <c r="KS37" s="21"/>
      <c r="KT37" s="21">
        <f t="shared" si="665"/>
        <v>0</v>
      </c>
      <c r="KU37" s="21"/>
      <c r="KV37" s="21">
        <f t="shared" si="666"/>
        <v>0</v>
      </c>
      <c r="KW37" s="21"/>
      <c r="KX37" s="21">
        <f t="shared" si="667"/>
        <v>0</v>
      </c>
      <c r="KY37" s="21"/>
      <c r="KZ37" s="21">
        <f t="shared" si="668"/>
        <v>0</v>
      </c>
      <c r="LA37" s="21"/>
      <c r="LB37" s="21">
        <f t="shared" si="669"/>
        <v>0</v>
      </c>
      <c r="LC37" s="21"/>
      <c r="LD37" s="21">
        <f t="shared" si="670"/>
        <v>0</v>
      </c>
      <c r="LE37" s="21"/>
      <c r="LF37" s="21">
        <f t="shared" si="671"/>
        <v>0</v>
      </c>
      <c r="LG37" s="21"/>
      <c r="LH37" s="21">
        <f t="shared" si="672"/>
        <v>0</v>
      </c>
      <c r="LI37" s="21"/>
      <c r="LJ37" s="21">
        <f t="shared" si="673"/>
        <v>0</v>
      </c>
      <c r="LK37" s="21"/>
      <c r="LL37" s="21">
        <f t="shared" si="674"/>
        <v>0</v>
      </c>
      <c r="LM37" s="21"/>
      <c r="LN37" s="21">
        <f t="shared" si="675"/>
        <v>0</v>
      </c>
      <c r="LO37" s="21"/>
      <c r="LP37" s="21">
        <f t="shared" si="676"/>
        <v>0</v>
      </c>
      <c r="LQ37" s="21"/>
      <c r="LR37" s="21">
        <f t="shared" si="677"/>
        <v>0</v>
      </c>
      <c r="LS37" s="21"/>
      <c r="LT37" s="21">
        <f t="shared" si="678"/>
        <v>0</v>
      </c>
      <c r="LU37" s="21"/>
      <c r="LV37" s="21">
        <f t="shared" si="679"/>
        <v>0</v>
      </c>
      <c r="LW37" s="21"/>
      <c r="LX37" s="21">
        <f t="shared" si="680"/>
        <v>0</v>
      </c>
      <c r="LY37" s="21"/>
      <c r="LZ37" s="21">
        <f t="shared" si="681"/>
        <v>0</v>
      </c>
      <c r="MA37" s="21"/>
      <c r="MB37" s="21">
        <f t="shared" si="682"/>
        <v>0</v>
      </c>
      <c r="MC37" s="21">
        <v>21</v>
      </c>
      <c r="MD37" s="21">
        <f t="shared" si="683"/>
        <v>0</v>
      </c>
      <c r="ME37" s="21">
        <v>34</v>
      </c>
      <c r="MF37" s="21">
        <f t="shared" si="684"/>
        <v>0</v>
      </c>
      <c r="MG37" s="21">
        <v>36</v>
      </c>
      <c r="MH37" s="21">
        <f t="shared" si="685"/>
        <v>0</v>
      </c>
      <c r="MI37" s="21"/>
      <c r="MJ37" s="21">
        <f t="shared" si="686"/>
        <v>0</v>
      </c>
      <c r="MK37" s="21">
        <v>30</v>
      </c>
      <c r="ML37" s="21">
        <f t="shared" si="687"/>
        <v>0</v>
      </c>
      <c r="MM37" s="21">
        <v>39</v>
      </c>
      <c r="MN37" s="21">
        <f t="shared" si="688"/>
        <v>0</v>
      </c>
      <c r="MO37" s="21">
        <v>18</v>
      </c>
      <c r="MP37" s="21">
        <f t="shared" si="689"/>
        <v>0</v>
      </c>
      <c r="MQ37" s="21">
        <v>17</v>
      </c>
      <c r="MR37" s="21">
        <f t="shared" si="690"/>
        <v>0</v>
      </c>
      <c r="MS37" s="21">
        <v>33</v>
      </c>
      <c r="MT37" s="21">
        <f t="shared" si="691"/>
        <v>0</v>
      </c>
      <c r="MU37" s="21">
        <v>25</v>
      </c>
      <c r="MV37" s="21">
        <f t="shared" si="692"/>
        <v>0</v>
      </c>
      <c r="MW37" s="21"/>
      <c r="MX37" s="21">
        <f t="shared" si="693"/>
        <v>0</v>
      </c>
      <c r="MY37" s="21"/>
      <c r="MZ37" s="21">
        <f t="shared" si="694"/>
        <v>0</v>
      </c>
      <c r="NA37" s="21"/>
      <c r="NB37" s="21">
        <f t="shared" si="695"/>
        <v>0</v>
      </c>
      <c r="NC37" s="21"/>
      <c r="ND37" s="21">
        <f t="shared" si="696"/>
        <v>0</v>
      </c>
      <c r="NE37" s="21"/>
      <c r="NF37" s="21">
        <f t="shared" si="697"/>
        <v>0</v>
      </c>
      <c r="NG37" s="21"/>
      <c r="NH37" s="21">
        <f t="shared" si="698"/>
        <v>0</v>
      </c>
      <c r="NI37" s="21"/>
      <c r="NJ37" s="21">
        <f t="shared" si="699"/>
        <v>0</v>
      </c>
      <c r="NK37" s="21"/>
      <c r="NL37" s="21">
        <f t="shared" si="700"/>
        <v>0</v>
      </c>
      <c r="NM37" s="21"/>
      <c r="NN37" s="21">
        <f t="shared" si="701"/>
        <v>0</v>
      </c>
      <c r="NO37" s="21"/>
      <c r="NP37" s="21">
        <f t="shared" si="702"/>
        <v>0</v>
      </c>
      <c r="NQ37" s="21"/>
      <c r="NR37" s="21">
        <f t="shared" si="703"/>
        <v>0</v>
      </c>
      <c r="NS37" s="21"/>
      <c r="NT37" s="21">
        <f t="shared" si="704"/>
        <v>0</v>
      </c>
      <c r="NU37" s="21"/>
      <c r="NV37" s="21">
        <f t="shared" si="705"/>
        <v>0</v>
      </c>
      <c r="NW37" s="21"/>
      <c r="NX37" s="21">
        <f t="shared" si="706"/>
        <v>0</v>
      </c>
      <c r="NY37" s="21"/>
      <c r="NZ37" s="21">
        <f t="shared" si="707"/>
        <v>0</v>
      </c>
      <c r="OA37" s="21"/>
      <c r="OB37" s="21">
        <f t="shared" si="708"/>
        <v>0</v>
      </c>
      <c r="OC37" s="21"/>
      <c r="OD37" s="21">
        <f t="shared" si="709"/>
        <v>0</v>
      </c>
      <c r="OE37" s="21"/>
      <c r="OF37" s="21">
        <f t="shared" si="710"/>
        <v>0</v>
      </c>
      <c r="OG37" s="21"/>
      <c r="OH37" s="21">
        <f t="shared" si="711"/>
        <v>0</v>
      </c>
      <c r="OI37" s="21"/>
      <c r="OJ37" s="21">
        <f t="shared" si="712"/>
        <v>0</v>
      </c>
      <c r="OK37" s="21"/>
      <c r="OL37" s="21">
        <f t="shared" si="713"/>
        <v>0</v>
      </c>
      <c r="OM37" s="21"/>
      <c r="ON37" s="21">
        <f t="shared" si="714"/>
        <v>0</v>
      </c>
      <c r="OO37" s="21"/>
      <c r="OP37" s="21">
        <f t="shared" si="714"/>
        <v>0</v>
      </c>
      <c r="OQ37" s="21"/>
      <c r="OR37" s="21">
        <f t="shared" si="714"/>
        <v>0</v>
      </c>
      <c r="OS37" s="21"/>
      <c r="OT37" s="21">
        <f t="shared" si="714"/>
        <v>0</v>
      </c>
      <c r="OU37" s="21"/>
      <c r="OV37" s="21">
        <f t="shared" si="714"/>
        <v>0</v>
      </c>
      <c r="OW37" s="21"/>
      <c r="OX37" s="21">
        <f t="shared" si="714"/>
        <v>0</v>
      </c>
      <c r="OY37" s="21"/>
      <c r="OZ37" s="21">
        <f t="shared" ref="OZ37" si="842">IF($J37&gt;0,IF(AND(OZ$3&gt;=$N37,OZ$3&lt;=$O37),$J37/($O37-$N37+1),0),0)</f>
        <v>0</v>
      </c>
      <c r="PA37" s="21"/>
      <c r="PB37" s="21">
        <f t="shared" si="715"/>
        <v>0</v>
      </c>
      <c r="PC37" s="21"/>
      <c r="PD37" s="21">
        <f t="shared" si="715"/>
        <v>0</v>
      </c>
      <c r="PE37" s="21"/>
      <c r="PF37" s="21">
        <f t="shared" si="715"/>
        <v>0</v>
      </c>
      <c r="PG37" s="21"/>
      <c r="PH37" s="21">
        <f t="shared" si="715"/>
        <v>0</v>
      </c>
      <c r="PI37" s="21"/>
      <c r="PJ37" s="21">
        <f t="shared" si="715"/>
        <v>0</v>
      </c>
      <c r="PK37" s="21"/>
      <c r="PL37" s="21">
        <f t="shared" si="715"/>
        <v>0</v>
      </c>
      <c r="PM37" s="21"/>
      <c r="PN37" s="21">
        <f t="shared" si="716"/>
        <v>0</v>
      </c>
      <c r="PO37" s="21"/>
      <c r="PP37" s="21">
        <f t="shared" si="716"/>
        <v>0</v>
      </c>
      <c r="PQ37" s="21"/>
      <c r="PR37" s="21">
        <f t="shared" si="716"/>
        <v>0</v>
      </c>
      <c r="PS37" s="21"/>
      <c r="PT37" s="21">
        <f t="shared" si="716"/>
        <v>0</v>
      </c>
      <c r="PU37" s="21"/>
      <c r="PV37" s="21">
        <f t="shared" si="716"/>
        <v>0</v>
      </c>
      <c r="PW37" s="21"/>
      <c r="PX37" s="21">
        <f t="shared" si="716"/>
        <v>0</v>
      </c>
      <c r="PY37" s="21"/>
      <c r="PZ37" s="21">
        <f t="shared" si="717"/>
        <v>0</v>
      </c>
      <c r="QA37" s="21"/>
      <c r="QB37" s="21">
        <f t="shared" si="717"/>
        <v>0</v>
      </c>
      <c r="QC37" s="21"/>
      <c r="QD37" s="21">
        <f t="shared" si="717"/>
        <v>0</v>
      </c>
      <c r="QE37" s="21"/>
      <c r="QF37" s="21">
        <f t="shared" si="717"/>
        <v>0</v>
      </c>
      <c r="QG37" s="21"/>
      <c r="QH37" s="21">
        <f t="shared" si="717"/>
        <v>0</v>
      </c>
      <c r="QI37" s="21"/>
      <c r="QJ37" s="21">
        <f t="shared" si="717"/>
        <v>0</v>
      </c>
      <c r="QK37" s="21"/>
      <c r="QL37" s="21">
        <f t="shared" si="718"/>
        <v>0</v>
      </c>
      <c r="QM37" s="21"/>
      <c r="QN37" s="21">
        <f t="shared" si="718"/>
        <v>0</v>
      </c>
      <c r="QO37" s="21"/>
      <c r="QP37" s="21">
        <f t="shared" si="718"/>
        <v>0</v>
      </c>
      <c r="QQ37" s="21"/>
      <c r="QR37" s="21">
        <f t="shared" si="718"/>
        <v>0</v>
      </c>
      <c r="QS37" s="21"/>
      <c r="QT37" s="21">
        <f t="shared" si="718"/>
        <v>0</v>
      </c>
      <c r="QU37" s="21"/>
      <c r="QV37" s="21">
        <f t="shared" si="718"/>
        <v>0</v>
      </c>
      <c r="QW37" s="21"/>
      <c r="QX37" s="21">
        <f t="shared" si="719"/>
        <v>0</v>
      </c>
      <c r="QY37" s="21"/>
      <c r="QZ37" s="21">
        <f t="shared" si="719"/>
        <v>0</v>
      </c>
      <c r="RA37" s="21"/>
      <c r="RB37" s="21">
        <f t="shared" si="719"/>
        <v>0</v>
      </c>
      <c r="RC37" s="21"/>
      <c r="RD37" s="21">
        <f t="shared" si="719"/>
        <v>0</v>
      </c>
      <c r="RE37" s="21"/>
      <c r="RF37" s="21">
        <f t="shared" si="719"/>
        <v>0</v>
      </c>
      <c r="RG37" s="21"/>
      <c r="RH37" s="21">
        <f t="shared" si="719"/>
        <v>0</v>
      </c>
      <c r="RI37" s="21"/>
      <c r="RJ37" s="21">
        <f t="shared" si="720"/>
        <v>0</v>
      </c>
      <c r="RK37" s="21"/>
      <c r="RL37" s="21">
        <f t="shared" si="721"/>
        <v>0</v>
      </c>
      <c r="RM37" s="21"/>
      <c r="RN37" s="21">
        <f t="shared" si="722"/>
        <v>0</v>
      </c>
      <c r="RO37" s="21"/>
      <c r="RP37" s="21">
        <f t="shared" si="723"/>
        <v>0</v>
      </c>
      <c r="RQ37" s="21"/>
      <c r="RR37" s="21">
        <f t="shared" si="724"/>
        <v>0</v>
      </c>
      <c r="RS37" s="21"/>
      <c r="RT37" s="21">
        <f t="shared" si="725"/>
        <v>0</v>
      </c>
      <c r="RU37" s="21"/>
      <c r="RV37" s="21">
        <f t="shared" si="726"/>
        <v>0</v>
      </c>
      <c r="RW37" s="21"/>
      <c r="RX37" s="21">
        <f t="shared" si="727"/>
        <v>0</v>
      </c>
      <c r="RY37" s="21"/>
      <c r="RZ37" s="21">
        <f t="shared" si="728"/>
        <v>0</v>
      </c>
      <c r="SA37" s="21"/>
      <c r="SB37" s="21">
        <f t="shared" si="729"/>
        <v>0</v>
      </c>
      <c r="SC37" s="21"/>
      <c r="SD37" s="21">
        <f t="shared" si="730"/>
        <v>0</v>
      </c>
      <c r="SE37" s="21"/>
      <c r="SF37" s="21">
        <f t="shared" si="731"/>
        <v>0</v>
      </c>
      <c r="SG37" s="21"/>
      <c r="SH37" s="21">
        <f t="shared" si="732"/>
        <v>0</v>
      </c>
      <c r="SI37" s="21"/>
      <c r="SJ37" s="21">
        <f t="shared" si="733"/>
        <v>0</v>
      </c>
      <c r="SK37" s="21"/>
      <c r="SL37" s="21">
        <f t="shared" si="734"/>
        <v>0</v>
      </c>
      <c r="SM37" s="21"/>
      <c r="SN37" s="21">
        <f t="shared" si="735"/>
        <v>0</v>
      </c>
      <c r="SO37" s="21"/>
      <c r="SP37" s="21">
        <f t="shared" si="736"/>
        <v>0</v>
      </c>
      <c r="SQ37" s="21"/>
      <c r="SR37" s="21">
        <f t="shared" si="737"/>
        <v>0</v>
      </c>
      <c r="SS37" s="21"/>
      <c r="ST37" s="21">
        <f t="shared" si="738"/>
        <v>0</v>
      </c>
      <c r="SU37" s="21"/>
      <c r="SV37" s="21">
        <f t="shared" si="739"/>
        <v>0</v>
      </c>
      <c r="SW37" s="21"/>
      <c r="SX37" s="21">
        <f t="shared" si="740"/>
        <v>0</v>
      </c>
      <c r="SY37" s="21"/>
      <c r="SZ37" s="21">
        <f t="shared" si="741"/>
        <v>0</v>
      </c>
      <c r="TA37" s="21"/>
      <c r="TB37" s="21">
        <f t="shared" si="742"/>
        <v>0</v>
      </c>
      <c r="TC37" s="21"/>
      <c r="TD37" s="21">
        <f t="shared" si="743"/>
        <v>0</v>
      </c>
      <c r="TE37" s="21"/>
      <c r="TF37" s="21">
        <f t="shared" si="744"/>
        <v>0</v>
      </c>
      <c r="TG37" s="21"/>
      <c r="TH37" s="21">
        <f t="shared" si="745"/>
        <v>0</v>
      </c>
      <c r="TI37" s="21"/>
      <c r="TJ37" s="21">
        <f t="shared" si="746"/>
        <v>0</v>
      </c>
      <c r="TK37" s="21"/>
      <c r="TL37" s="21">
        <f t="shared" si="747"/>
        <v>0</v>
      </c>
      <c r="TM37" s="21"/>
      <c r="TN37" s="21">
        <f t="shared" si="748"/>
        <v>0</v>
      </c>
      <c r="TO37" s="21"/>
      <c r="TP37" s="21">
        <f t="shared" si="749"/>
        <v>0</v>
      </c>
      <c r="TQ37" s="21"/>
      <c r="TR37" s="21">
        <f t="shared" si="750"/>
        <v>0</v>
      </c>
      <c r="TS37" s="21"/>
      <c r="TT37" s="21">
        <f t="shared" si="751"/>
        <v>0</v>
      </c>
      <c r="TU37" s="21"/>
      <c r="TV37" s="21">
        <f t="shared" si="752"/>
        <v>0</v>
      </c>
      <c r="TW37" s="21"/>
      <c r="TX37" s="21">
        <f t="shared" si="753"/>
        <v>0</v>
      </c>
      <c r="TY37" s="21"/>
      <c r="TZ37" s="21">
        <f t="shared" si="754"/>
        <v>0</v>
      </c>
      <c r="UA37" s="21"/>
      <c r="UB37" s="21">
        <f t="shared" si="755"/>
        <v>0</v>
      </c>
      <c r="UC37" s="21"/>
      <c r="UD37" s="21">
        <f t="shared" si="756"/>
        <v>0</v>
      </c>
      <c r="UE37" s="21"/>
      <c r="UF37" s="21">
        <f t="shared" si="757"/>
        <v>0</v>
      </c>
      <c r="UG37" s="21"/>
      <c r="UH37" s="21">
        <f t="shared" si="758"/>
        <v>0</v>
      </c>
      <c r="UI37" s="21"/>
      <c r="UJ37" s="21">
        <f t="shared" si="759"/>
        <v>0</v>
      </c>
      <c r="UK37" s="21"/>
      <c r="UL37" s="21">
        <f t="shared" si="760"/>
        <v>0</v>
      </c>
      <c r="UM37" s="21"/>
      <c r="UN37" s="21">
        <f t="shared" si="761"/>
        <v>0</v>
      </c>
      <c r="UO37" s="21"/>
      <c r="UP37" s="21">
        <f t="shared" si="762"/>
        <v>0</v>
      </c>
      <c r="UQ37" s="21"/>
      <c r="UR37" s="21">
        <f t="shared" si="763"/>
        <v>0</v>
      </c>
      <c r="US37" s="21"/>
      <c r="UT37" s="21">
        <f t="shared" si="764"/>
        <v>0</v>
      </c>
      <c r="UU37" s="21"/>
      <c r="UV37" s="21">
        <f t="shared" si="765"/>
        <v>0</v>
      </c>
      <c r="UW37" s="21"/>
      <c r="UX37" s="21">
        <f t="shared" si="766"/>
        <v>0</v>
      </c>
      <c r="UY37" s="21"/>
      <c r="UZ37" s="21">
        <f t="shared" si="767"/>
        <v>0</v>
      </c>
      <c r="VA37" s="21"/>
      <c r="VB37" s="21">
        <f t="shared" si="768"/>
        <v>0</v>
      </c>
      <c r="VC37" s="21"/>
      <c r="VD37" s="21">
        <f t="shared" si="769"/>
        <v>0</v>
      </c>
      <c r="VE37" s="21"/>
      <c r="VF37" s="21">
        <f t="shared" si="770"/>
        <v>0</v>
      </c>
      <c r="VG37" s="21"/>
      <c r="VH37" s="21">
        <f t="shared" si="771"/>
        <v>0</v>
      </c>
      <c r="VI37" s="21"/>
      <c r="VJ37" s="21">
        <f t="shared" si="772"/>
        <v>0</v>
      </c>
      <c r="VK37" s="21"/>
      <c r="VL37" s="21">
        <f t="shared" si="773"/>
        <v>0</v>
      </c>
      <c r="VM37" s="21"/>
      <c r="VN37" s="21">
        <f t="shared" si="774"/>
        <v>0</v>
      </c>
      <c r="VO37" s="21"/>
      <c r="VP37" s="21">
        <f t="shared" si="775"/>
        <v>0</v>
      </c>
      <c r="VQ37" s="21"/>
      <c r="VR37" s="21">
        <f t="shared" si="714"/>
        <v>0</v>
      </c>
      <c r="VS37" s="21"/>
      <c r="VT37" s="21">
        <f t="shared" si="776"/>
        <v>0</v>
      </c>
      <c r="VU37" s="21"/>
      <c r="VV37" s="21">
        <f t="shared" si="776"/>
        <v>0</v>
      </c>
      <c r="VW37" s="21"/>
      <c r="VX37" s="21">
        <f t="shared" si="777"/>
        <v>0</v>
      </c>
      <c r="VY37" s="21"/>
      <c r="VZ37" s="21">
        <f t="shared" si="777"/>
        <v>0</v>
      </c>
      <c r="WA37" s="21"/>
      <c r="WB37" s="21">
        <f t="shared" si="777"/>
        <v>0</v>
      </c>
      <c r="WC37" s="21"/>
      <c r="WD37" s="21">
        <f t="shared" si="777"/>
        <v>0</v>
      </c>
      <c r="WE37" s="21"/>
      <c r="WF37" s="21">
        <f t="shared" si="777"/>
        <v>0</v>
      </c>
      <c r="WG37" s="21"/>
      <c r="WH37" s="21">
        <f t="shared" si="777"/>
        <v>0</v>
      </c>
      <c r="WI37" s="21"/>
      <c r="WJ37" s="21">
        <f t="shared" si="777"/>
        <v>0</v>
      </c>
      <c r="WK37" s="21"/>
      <c r="WL37" s="21">
        <f t="shared" ref="WL37" si="843">IF($J37&gt;0,IF(AND(WL$3&gt;=$N37,WL$3&lt;=$O37),$J37/($O37-$N37+1),0),0)</f>
        <v>0</v>
      </c>
      <c r="WM37" s="21"/>
      <c r="WN37" s="21">
        <f t="shared" si="778"/>
        <v>0</v>
      </c>
      <c r="WO37" s="21"/>
      <c r="WP37" s="21">
        <f t="shared" si="778"/>
        <v>0</v>
      </c>
      <c r="WQ37" s="21"/>
      <c r="WR37" s="21">
        <f t="shared" si="778"/>
        <v>0</v>
      </c>
      <c r="WS37" s="21"/>
      <c r="WT37" s="21">
        <f t="shared" si="778"/>
        <v>0</v>
      </c>
      <c r="WU37" s="21"/>
      <c r="WV37" s="21">
        <f t="shared" si="778"/>
        <v>0</v>
      </c>
      <c r="WW37" s="21"/>
      <c r="WX37" s="21">
        <f t="shared" si="778"/>
        <v>0</v>
      </c>
      <c r="WY37" s="21"/>
      <c r="WZ37" s="21">
        <f t="shared" si="778"/>
        <v>0</v>
      </c>
      <c r="XA37" s="21"/>
      <c r="XB37" s="21">
        <f t="shared" ref="XB37" si="844">IF($J37&gt;0,IF(AND(XB$3&gt;=$N37,XB$3&lt;=$O37),$J37/($O37-$N37+1),0),0)</f>
        <v>0</v>
      </c>
      <c r="XC37" s="21"/>
      <c r="XD37" s="21">
        <f t="shared" si="779"/>
        <v>0</v>
      </c>
      <c r="XE37" s="21"/>
      <c r="XF37" s="21">
        <f t="shared" si="779"/>
        <v>0</v>
      </c>
      <c r="XG37" s="21"/>
      <c r="XH37" s="21">
        <f t="shared" si="779"/>
        <v>0</v>
      </c>
      <c r="XI37" s="21"/>
      <c r="XJ37" s="21">
        <f t="shared" si="779"/>
        <v>0</v>
      </c>
      <c r="XK37" s="21"/>
      <c r="XL37" s="21">
        <f t="shared" si="779"/>
        <v>0</v>
      </c>
      <c r="XM37" s="21"/>
      <c r="XN37" s="21">
        <f t="shared" si="779"/>
        <v>0</v>
      </c>
      <c r="XO37" s="21"/>
      <c r="XP37" s="21">
        <f t="shared" si="779"/>
        <v>0</v>
      </c>
      <c r="XQ37" s="21"/>
      <c r="XR37" s="21">
        <f t="shared" ref="XR37" si="845">IF($J37&gt;0,IF(AND(XR$3&gt;=$N37,XR$3&lt;=$O37),$J37/($O37-$N37+1),0),0)</f>
        <v>0</v>
      </c>
      <c r="XS37" s="21"/>
      <c r="XT37" s="21">
        <f t="shared" si="841"/>
        <v>0</v>
      </c>
      <c r="XU37" s="21"/>
      <c r="XV37" s="21">
        <f t="shared" si="841"/>
        <v>0</v>
      </c>
      <c r="XW37" s="21"/>
      <c r="XX37" s="21">
        <f t="shared" si="841"/>
        <v>0</v>
      </c>
      <c r="XY37" s="21"/>
      <c r="XZ37" s="21">
        <f t="shared" si="841"/>
        <v>0</v>
      </c>
      <c r="YA37" s="21"/>
      <c r="YB37" s="21">
        <f t="shared" si="780"/>
        <v>0</v>
      </c>
      <c r="YC37" s="21"/>
      <c r="YD37" s="21">
        <f t="shared" si="781"/>
        <v>0</v>
      </c>
      <c r="YE37" s="21"/>
      <c r="YF37" s="21">
        <f t="shared" si="782"/>
        <v>0</v>
      </c>
      <c r="YG37" s="21"/>
      <c r="YH37" s="21">
        <f t="shared" si="783"/>
        <v>0</v>
      </c>
      <c r="YI37" s="21"/>
      <c r="YJ37" s="21">
        <f t="shared" si="784"/>
        <v>0</v>
      </c>
      <c r="YK37" s="21"/>
      <c r="YL37" s="21">
        <f t="shared" si="785"/>
        <v>0</v>
      </c>
      <c r="YM37" s="21"/>
      <c r="YN37" s="21">
        <f t="shared" si="786"/>
        <v>0</v>
      </c>
      <c r="YO37" s="21"/>
      <c r="YP37" s="21">
        <f t="shared" si="787"/>
        <v>0</v>
      </c>
      <c r="YQ37" s="21"/>
      <c r="YR37" s="21">
        <f t="shared" si="788"/>
        <v>0</v>
      </c>
      <c r="YS37" s="21"/>
      <c r="YT37" s="21">
        <f t="shared" si="789"/>
        <v>0</v>
      </c>
      <c r="YU37" s="21"/>
      <c r="YV37" s="21">
        <f t="shared" si="790"/>
        <v>0</v>
      </c>
      <c r="YW37" s="21"/>
      <c r="YX37" s="21">
        <f t="shared" si="791"/>
        <v>0</v>
      </c>
      <c r="YY37" s="21"/>
      <c r="YZ37" s="21">
        <f t="shared" si="776"/>
        <v>0</v>
      </c>
      <c r="ZA37" s="21"/>
      <c r="ZB37" s="21">
        <f t="shared" si="792"/>
        <v>0</v>
      </c>
      <c r="ZC37" s="21"/>
      <c r="ZD37" s="21">
        <f t="shared" si="793"/>
        <v>0</v>
      </c>
      <c r="ZE37" s="21"/>
      <c r="ZF37" s="21">
        <f t="shared" si="794"/>
        <v>0</v>
      </c>
      <c r="ZG37" s="21"/>
      <c r="ZH37" s="21">
        <f t="shared" si="795"/>
        <v>0</v>
      </c>
      <c r="ZI37" s="21"/>
      <c r="ZJ37" s="21">
        <f t="shared" si="796"/>
        <v>0</v>
      </c>
      <c r="ZK37" s="21"/>
      <c r="ZL37" s="21">
        <f t="shared" si="797"/>
        <v>0</v>
      </c>
      <c r="ZM37" s="21"/>
      <c r="ZN37" s="21">
        <f t="shared" si="798"/>
        <v>0</v>
      </c>
      <c r="ZO37" s="21"/>
      <c r="ZP37" s="21">
        <f t="shared" si="799"/>
        <v>0</v>
      </c>
      <c r="ZQ37" s="21"/>
      <c r="ZR37" s="21">
        <f t="shared" si="800"/>
        <v>0</v>
      </c>
      <c r="ZS37" s="21"/>
      <c r="ZT37" s="21">
        <f t="shared" si="776"/>
        <v>0</v>
      </c>
      <c r="ZU37" s="21"/>
      <c r="ZV37" s="21">
        <f t="shared" si="801"/>
        <v>0</v>
      </c>
      <c r="ZW37" s="21"/>
      <c r="ZX37" s="21">
        <f t="shared" si="802"/>
        <v>0</v>
      </c>
      <c r="ZY37" s="21"/>
      <c r="ZZ37" s="21">
        <f t="shared" si="802"/>
        <v>0</v>
      </c>
      <c r="AAA37" s="21"/>
      <c r="AAB37" s="21">
        <f t="shared" si="803"/>
        <v>0</v>
      </c>
      <c r="AAC37" s="21"/>
      <c r="AAD37" s="21">
        <f t="shared" si="803"/>
        <v>0</v>
      </c>
      <c r="AAE37" s="21"/>
      <c r="AAF37" s="21">
        <f t="shared" si="804"/>
        <v>0</v>
      </c>
      <c r="AAG37" s="21"/>
      <c r="AAH37" s="21">
        <f t="shared" si="804"/>
        <v>0</v>
      </c>
      <c r="AAI37" s="21"/>
      <c r="AAJ37" s="21">
        <f t="shared" si="805"/>
        <v>0</v>
      </c>
      <c r="AAK37" s="21"/>
      <c r="AAL37" s="21">
        <f t="shared" si="805"/>
        <v>0</v>
      </c>
      <c r="AAM37" s="21"/>
      <c r="AAN37" s="21">
        <f t="shared" si="806"/>
        <v>0</v>
      </c>
      <c r="AAO37" s="21"/>
      <c r="AAP37" s="21">
        <f t="shared" si="806"/>
        <v>0</v>
      </c>
      <c r="AAQ37" s="21"/>
      <c r="AAR37" s="21">
        <f t="shared" si="807"/>
        <v>0</v>
      </c>
      <c r="AAS37" s="21"/>
      <c r="AAT37" s="21">
        <f t="shared" si="807"/>
        <v>0</v>
      </c>
      <c r="AAU37" s="21"/>
      <c r="AAV37" s="21">
        <f t="shared" si="808"/>
        <v>0</v>
      </c>
      <c r="AAW37" s="21"/>
      <c r="AAX37" s="21">
        <f t="shared" si="808"/>
        <v>0</v>
      </c>
      <c r="AAY37" s="21"/>
      <c r="AAZ37" s="21">
        <f t="shared" si="809"/>
        <v>0</v>
      </c>
      <c r="ABA37" s="21"/>
      <c r="ABB37" s="21">
        <f t="shared" si="809"/>
        <v>0</v>
      </c>
      <c r="ABC37" s="21"/>
      <c r="ABD37" s="21">
        <f t="shared" si="810"/>
        <v>0</v>
      </c>
      <c r="ABE37" s="21"/>
      <c r="ABF37" s="21">
        <f t="shared" si="810"/>
        <v>0</v>
      </c>
      <c r="ABG37" s="21"/>
      <c r="ABH37" s="21">
        <f t="shared" si="811"/>
        <v>0</v>
      </c>
      <c r="ABI37" s="21"/>
      <c r="ABJ37" s="21">
        <f t="shared" si="811"/>
        <v>0</v>
      </c>
      <c r="ABK37" s="21"/>
      <c r="ABL37" s="21">
        <f t="shared" si="812"/>
        <v>0</v>
      </c>
      <c r="ABM37" s="21"/>
      <c r="ABN37" s="21">
        <f t="shared" si="812"/>
        <v>0</v>
      </c>
      <c r="ABO37" s="21"/>
      <c r="ABP37" s="21">
        <f t="shared" si="813"/>
        <v>0</v>
      </c>
      <c r="ABQ37" s="21"/>
      <c r="ABR37" s="21">
        <f t="shared" si="813"/>
        <v>0</v>
      </c>
      <c r="ABS37" s="21"/>
      <c r="ABT37" s="21">
        <f t="shared" si="814"/>
        <v>0</v>
      </c>
      <c r="ABU37" s="21"/>
      <c r="ABV37" s="21">
        <f t="shared" si="814"/>
        <v>0</v>
      </c>
      <c r="ABW37" s="21"/>
      <c r="ABX37" s="21">
        <f t="shared" si="815"/>
        <v>0</v>
      </c>
      <c r="ABY37" s="21"/>
      <c r="ABZ37" s="21">
        <f t="shared" si="815"/>
        <v>0</v>
      </c>
      <c r="ACA37" s="21"/>
      <c r="ACB37" s="21">
        <f t="shared" si="816"/>
        <v>0</v>
      </c>
      <c r="ACC37" s="21"/>
      <c r="ACD37" s="21">
        <f t="shared" si="816"/>
        <v>0</v>
      </c>
      <c r="ACE37" s="21"/>
      <c r="ACF37" s="21">
        <f t="shared" si="817"/>
        <v>0</v>
      </c>
      <c r="ACG37" s="21"/>
      <c r="ACH37" s="21">
        <f t="shared" si="817"/>
        <v>0</v>
      </c>
      <c r="ACI37" s="21"/>
      <c r="ACJ37" s="21">
        <f t="shared" si="818"/>
        <v>0</v>
      </c>
      <c r="ACK37" s="21"/>
      <c r="ACL37" s="21">
        <f t="shared" si="818"/>
        <v>0</v>
      </c>
      <c r="ACM37" s="21"/>
      <c r="ACN37" s="21">
        <f t="shared" si="819"/>
        <v>0</v>
      </c>
      <c r="ACO37" s="21"/>
      <c r="ACP37" s="21">
        <f t="shared" si="819"/>
        <v>0</v>
      </c>
      <c r="ACQ37" s="21"/>
      <c r="ACR37" s="21">
        <f t="shared" si="820"/>
        <v>0</v>
      </c>
      <c r="ACS37" s="21"/>
      <c r="ACT37" s="21">
        <f t="shared" si="820"/>
        <v>0</v>
      </c>
      <c r="ACU37" s="21"/>
      <c r="ACV37" s="21">
        <f t="shared" si="821"/>
        <v>0</v>
      </c>
      <c r="ACW37" s="21"/>
      <c r="ACX37" s="21">
        <f t="shared" si="821"/>
        <v>0</v>
      </c>
      <c r="ACY37" s="21"/>
      <c r="ACZ37" s="21">
        <f t="shared" si="822"/>
        <v>0</v>
      </c>
      <c r="ADA37" s="21"/>
      <c r="ADB37" s="21">
        <f t="shared" si="822"/>
        <v>0</v>
      </c>
      <c r="ADC37" s="21"/>
      <c r="ADD37" s="21">
        <f t="shared" si="823"/>
        <v>0</v>
      </c>
      <c r="ADE37" s="21"/>
      <c r="ADF37" s="21">
        <f t="shared" si="823"/>
        <v>0</v>
      </c>
      <c r="ADG37" s="21"/>
      <c r="ADH37" s="21">
        <f t="shared" si="824"/>
        <v>0</v>
      </c>
      <c r="ADI37" s="21"/>
      <c r="ADJ37" s="21">
        <f t="shared" si="824"/>
        <v>0</v>
      </c>
      <c r="ADK37" s="21"/>
      <c r="ADL37" s="21">
        <f t="shared" si="825"/>
        <v>0</v>
      </c>
      <c r="ADM37" s="21"/>
      <c r="ADN37" s="21">
        <f t="shared" si="825"/>
        <v>0</v>
      </c>
      <c r="ADO37" s="21"/>
      <c r="ADP37" s="21">
        <f t="shared" si="825"/>
        <v>0</v>
      </c>
      <c r="ADQ37" s="21"/>
      <c r="ADR37" s="21">
        <f t="shared" si="825"/>
        <v>0</v>
      </c>
      <c r="ADS37" s="21"/>
      <c r="ADT37" s="21">
        <f t="shared" si="825"/>
        <v>0</v>
      </c>
      <c r="ADU37" s="21"/>
      <c r="ADV37" s="21">
        <f t="shared" si="826"/>
        <v>0</v>
      </c>
      <c r="ADW37" s="21"/>
      <c r="ADX37" s="21">
        <f t="shared" si="826"/>
        <v>0</v>
      </c>
      <c r="ADY37" s="21"/>
      <c r="ADZ37" s="21">
        <f t="shared" si="826"/>
        <v>0</v>
      </c>
      <c r="AEA37" s="21"/>
      <c r="AEB37" s="21">
        <f t="shared" si="826"/>
        <v>0</v>
      </c>
      <c r="AEC37" s="21"/>
      <c r="AED37" s="21">
        <f t="shared" si="827"/>
        <v>0</v>
      </c>
      <c r="AEE37" s="21"/>
      <c r="AEF37" s="21">
        <f t="shared" si="827"/>
        <v>0</v>
      </c>
      <c r="AEG37" s="21"/>
      <c r="AEH37" s="21">
        <f t="shared" si="827"/>
        <v>0</v>
      </c>
      <c r="AEI37" s="21"/>
      <c r="AEJ37" s="21">
        <f t="shared" si="827"/>
        <v>0</v>
      </c>
      <c r="AEK37" s="21"/>
      <c r="AEL37" s="21">
        <f t="shared" si="827"/>
        <v>0</v>
      </c>
      <c r="AEM37" s="21"/>
      <c r="AEN37" s="21">
        <f t="shared" si="828"/>
        <v>0</v>
      </c>
      <c r="AEO37" s="21"/>
      <c r="AEP37" s="21">
        <f t="shared" si="828"/>
        <v>0</v>
      </c>
      <c r="AEQ37" s="21"/>
      <c r="AER37" s="21">
        <f t="shared" si="828"/>
        <v>0</v>
      </c>
      <c r="AES37" s="21"/>
      <c r="AET37" s="21">
        <f t="shared" si="828"/>
        <v>0</v>
      </c>
      <c r="AEU37" s="21"/>
      <c r="AEV37" s="21">
        <f t="shared" si="829"/>
        <v>0</v>
      </c>
      <c r="AEW37" s="21"/>
      <c r="AEX37" s="21">
        <f t="shared" si="829"/>
        <v>0</v>
      </c>
      <c r="AEY37" s="21"/>
      <c r="AEZ37" s="21">
        <f t="shared" si="829"/>
        <v>0</v>
      </c>
      <c r="AFA37" s="21"/>
      <c r="AFB37" s="21">
        <f t="shared" si="829"/>
        <v>0</v>
      </c>
      <c r="AFC37" s="21"/>
      <c r="AFD37" s="21">
        <f t="shared" si="829"/>
        <v>0</v>
      </c>
      <c r="AFE37" s="21"/>
      <c r="AFF37" s="21">
        <f t="shared" si="830"/>
        <v>0</v>
      </c>
      <c r="AFG37" s="21"/>
      <c r="AFH37" s="21">
        <f t="shared" si="830"/>
        <v>0</v>
      </c>
      <c r="AFI37" s="21"/>
      <c r="AFJ37" s="21">
        <f t="shared" si="830"/>
        <v>0</v>
      </c>
      <c r="AFK37" s="21"/>
      <c r="AFL37" s="21">
        <f t="shared" si="830"/>
        <v>0</v>
      </c>
      <c r="AFM37" s="21"/>
      <c r="AFN37" s="21">
        <f t="shared" si="831"/>
        <v>0</v>
      </c>
      <c r="AFO37" s="21"/>
      <c r="AFP37" s="21">
        <f t="shared" si="831"/>
        <v>0</v>
      </c>
      <c r="AFQ37" s="21"/>
      <c r="AFR37" s="21">
        <f t="shared" si="831"/>
        <v>0</v>
      </c>
      <c r="AFS37" s="21"/>
      <c r="AFT37" s="21">
        <f t="shared" si="831"/>
        <v>0</v>
      </c>
      <c r="AFU37" s="21"/>
      <c r="AFV37" s="21">
        <f t="shared" si="831"/>
        <v>0</v>
      </c>
      <c r="AFW37" s="21"/>
      <c r="AFX37" s="21">
        <f t="shared" si="832"/>
        <v>0</v>
      </c>
      <c r="AFY37" s="21"/>
      <c r="AFZ37" s="21">
        <f t="shared" si="832"/>
        <v>0</v>
      </c>
      <c r="AGA37" s="21"/>
      <c r="AGB37" s="21">
        <f t="shared" si="832"/>
        <v>0</v>
      </c>
      <c r="AGC37" s="21"/>
      <c r="AGD37" s="21">
        <f t="shared" si="832"/>
        <v>0</v>
      </c>
      <c r="AGE37" s="21"/>
      <c r="AGF37" s="21">
        <f t="shared" si="833"/>
        <v>0</v>
      </c>
      <c r="AGG37" s="21"/>
      <c r="AGH37" s="21">
        <f t="shared" si="833"/>
        <v>0</v>
      </c>
      <c r="AGI37" s="21"/>
      <c r="AGJ37" s="21">
        <f t="shared" si="833"/>
        <v>0</v>
      </c>
      <c r="AGK37" s="21"/>
      <c r="AGL37" s="21">
        <f t="shared" si="833"/>
        <v>0</v>
      </c>
      <c r="AGM37" s="21"/>
      <c r="AGN37" s="21">
        <f t="shared" si="833"/>
        <v>0</v>
      </c>
      <c r="AGO37" s="21"/>
      <c r="AGP37" s="21">
        <f t="shared" si="834"/>
        <v>0</v>
      </c>
      <c r="AGQ37" s="21"/>
      <c r="AGR37" s="21">
        <f t="shared" si="834"/>
        <v>0</v>
      </c>
      <c r="AGS37" s="21"/>
      <c r="AGT37" s="21">
        <f t="shared" si="834"/>
        <v>0</v>
      </c>
      <c r="AGU37" s="21"/>
      <c r="AGV37" s="21">
        <f t="shared" si="834"/>
        <v>0</v>
      </c>
      <c r="AGW37" s="21"/>
      <c r="AGX37" s="21">
        <f t="shared" si="835"/>
        <v>0</v>
      </c>
      <c r="AGY37" s="21"/>
      <c r="AGZ37" s="21">
        <f t="shared" si="835"/>
        <v>0</v>
      </c>
      <c r="AHA37" s="21"/>
      <c r="AHB37" s="21">
        <f t="shared" si="835"/>
        <v>0</v>
      </c>
      <c r="AHC37" s="21"/>
      <c r="AHD37" s="21">
        <f t="shared" si="835"/>
        <v>0</v>
      </c>
      <c r="AHE37" s="21"/>
      <c r="AHF37" s="21">
        <f t="shared" si="835"/>
        <v>0</v>
      </c>
      <c r="AHG37" s="21"/>
      <c r="AHH37" s="21">
        <f t="shared" si="836"/>
        <v>0</v>
      </c>
      <c r="AHI37" s="21"/>
      <c r="AHJ37" s="21">
        <f t="shared" si="836"/>
        <v>0</v>
      </c>
      <c r="AHK37" s="21"/>
      <c r="AHL37" s="21">
        <f t="shared" si="836"/>
        <v>0</v>
      </c>
      <c r="AHM37" s="21"/>
      <c r="AHN37" s="21">
        <f t="shared" si="836"/>
        <v>0</v>
      </c>
      <c r="AHO37" s="21"/>
      <c r="AHP37" s="21">
        <f t="shared" si="837"/>
        <v>0</v>
      </c>
      <c r="AHQ37" s="21"/>
      <c r="AHR37" s="21">
        <f t="shared" si="837"/>
        <v>0</v>
      </c>
      <c r="AHS37" s="21"/>
      <c r="AHT37" s="21">
        <f t="shared" si="837"/>
        <v>0</v>
      </c>
      <c r="AHU37" s="21"/>
      <c r="AHV37" s="21">
        <f t="shared" si="837"/>
        <v>0</v>
      </c>
      <c r="AHW37" s="21"/>
      <c r="AHX37" s="21">
        <f t="shared" si="837"/>
        <v>0</v>
      </c>
      <c r="AHY37" s="21"/>
      <c r="AHZ37" s="21">
        <f t="shared" si="838"/>
        <v>0</v>
      </c>
      <c r="AIA37" s="21"/>
      <c r="AIB37" s="21">
        <f t="shared" si="838"/>
        <v>0</v>
      </c>
      <c r="AIC37" s="21"/>
      <c r="AID37" s="21">
        <f t="shared" si="838"/>
        <v>0</v>
      </c>
      <c r="AIE37" s="21"/>
      <c r="AIF37" s="21">
        <f t="shared" si="838"/>
        <v>0</v>
      </c>
      <c r="AIG37" s="21"/>
      <c r="AIH37" s="21">
        <f t="shared" si="839"/>
        <v>0</v>
      </c>
      <c r="AII37" s="21"/>
      <c r="AIJ37" s="21">
        <f t="shared" si="839"/>
        <v>0</v>
      </c>
      <c r="AIK37" s="21"/>
      <c r="AIL37" s="21">
        <f t="shared" si="839"/>
        <v>0</v>
      </c>
      <c r="AIM37" s="21"/>
      <c r="AIN37" s="21">
        <f t="shared" si="839"/>
        <v>0</v>
      </c>
      <c r="AIO37" s="21"/>
      <c r="AIP37" s="21">
        <f t="shared" si="839"/>
        <v>0</v>
      </c>
      <c r="AIQ37" s="21"/>
      <c r="AIR37" s="21">
        <f t="shared" si="840"/>
        <v>0</v>
      </c>
      <c r="AIS37" s="21"/>
      <c r="AIT37" s="21">
        <f t="shared" si="840"/>
        <v>0</v>
      </c>
      <c r="AIU37" s="21"/>
      <c r="AIV37" s="21">
        <f t="shared" si="840"/>
        <v>0</v>
      </c>
      <c r="AIW37" s="21"/>
      <c r="AIX37" s="21">
        <f t="shared" si="840"/>
        <v>0</v>
      </c>
      <c r="AIY37" s="21"/>
      <c r="AIZ37" s="21">
        <f t="shared" si="776"/>
        <v>0</v>
      </c>
      <c r="AJA37" s="21"/>
    </row>
    <row r="38" spans="2:937" ht="15" x14ac:dyDescent="0.25">
      <c r="B38" s="31">
        <v>33</v>
      </c>
      <c r="C38" s="192" t="s">
        <v>208</v>
      </c>
      <c r="D38" s="67" t="s">
        <v>92</v>
      </c>
      <c r="E38" s="194" t="s">
        <v>418</v>
      </c>
      <c r="F38" s="194" t="str">
        <f>_xlfn.XLOOKUP(D38,'WTG PH-III'!$D$5:$D$198,'WTG PH-III'!$B$5:$B$198,0,0,1)</f>
        <v>PSS-11</v>
      </c>
      <c r="G38" s="22" t="s">
        <v>537</v>
      </c>
      <c r="H38" s="22" t="s">
        <v>541</v>
      </c>
      <c r="I38" s="61">
        <v>9</v>
      </c>
      <c r="J38" s="21">
        <v>253</v>
      </c>
      <c r="K38" s="21">
        <f t="shared" ref="K38:K69" si="846">SUMIF($P$4:$VS$4,$K$1,P38:VS38)</f>
        <v>253</v>
      </c>
      <c r="L38" s="21">
        <f t="shared" ref="L38:L69" si="847">SUMIF($P$4:$AJA$4,$L$1,P38:AJA38)</f>
        <v>253</v>
      </c>
      <c r="M38" s="21">
        <f t="shared" ref="M38:M69" si="848">K38-L38</f>
        <v>0</v>
      </c>
      <c r="N38" s="95">
        <f>VLOOKUP(D38,'WTG PH-III'!$D$5:$U$198,17,0)</f>
        <v>45771</v>
      </c>
      <c r="O38" s="95">
        <f>VLOOKUP(D38,'WTG PH-III'!$D$5:$U$198,18,0)</f>
        <v>45779</v>
      </c>
      <c r="P38" s="21">
        <f t="shared" ref="P38:P69" si="849">IF($J38&gt;0,IF(AND(P$3&gt;=$N38,P$3&lt;=$O38),$J38/($O38-$N38+1),0),0)</f>
        <v>0</v>
      </c>
      <c r="Q38" s="21"/>
      <c r="R38" s="21">
        <f t="shared" ref="R38:R69" si="850">IF($J38&gt;0,IF(AND(R$3&gt;=$N38,R$3&lt;=$O38),$J38/($O38-$N38+1),0),0)</f>
        <v>0</v>
      </c>
      <c r="S38" s="21"/>
      <c r="T38" s="21">
        <f t="shared" ref="T38:T69" si="851">IF($J38&gt;0,IF(AND(T$3&gt;=$N38,T$3&lt;=$O38),$J38/($O38-$N38+1),0),0)</f>
        <v>0</v>
      </c>
      <c r="U38" s="21"/>
      <c r="V38" s="21">
        <f t="shared" ref="V38:V69" si="852">IF($J38&gt;0,IF(AND(V$3&gt;=$N38,V$3&lt;=$O38),$J38/($O38-$N38+1),0),0)</f>
        <v>0</v>
      </c>
      <c r="W38" s="21"/>
      <c r="X38" s="21">
        <f t="shared" ref="X38:X69" si="853">IF($J38&gt;0,IF(AND(X$3&gt;=$N38,X$3&lt;=$O38),$J38/($O38-$N38+1),0),0)</f>
        <v>0</v>
      </c>
      <c r="Y38" s="21"/>
      <c r="Z38" s="21">
        <f t="shared" ref="Z38:Z69" si="854">IF($J38&gt;0,IF(AND(Z$3&gt;=$N38,Z$3&lt;=$O38),$J38/($O38-$N38+1),0),0)</f>
        <v>0</v>
      </c>
      <c r="AA38" s="21"/>
      <c r="AB38" s="21">
        <f t="shared" ref="AB38:AB69" si="855">IF($J38&gt;0,IF(AND(AB$3&gt;=$N38,AB$3&lt;=$O38),$J38/($O38-$N38+1),0),0)</f>
        <v>0</v>
      </c>
      <c r="AC38" s="21"/>
      <c r="AD38" s="21">
        <f t="shared" ref="AD38:AD69" si="856">IF($J38&gt;0,IF(AND(AD$3&gt;=$N38,AD$3&lt;=$O38),$J38/($O38-$N38+1),0),0)</f>
        <v>0</v>
      </c>
      <c r="AE38" s="21"/>
      <c r="AF38" s="21">
        <f t="shared" ref="AF38:AF69" si="857">IF($J38&gt;0,IF(AND(AF$3&gt;=$N38,AF$3&lt;=$O38),$J38/($O38-$N38+1),0),0)</f>
        <v>0</v>
      </c>
      <c r="AG38" s="21"/>
      <c r="AH38" s="21">
        <f t="shared" ref="AH38:AH69" si="858">IF($J38&gt;0,IF(AND(AH$3&gt;=$N38,AH$3&lt;=$O38),$J38/($O38-$N38+1),0),0)</f>
        <v>0</v>
      </c>
      <c r="AI38" s="21"/>
      <c r="AJ38" s="21">
        <f t="shared" ref="AJ38:AJ69" si="859">IF($J38&gt;0,IF(AND(AJ$3&gt;=$N38,AJ$3&lt;=$O38),$J38/($O38-$N38+1),0),0)</f>
        <v>0</v>
      </c>
      <c r="AK38" s="21"/>
      <c r="AL38" s="21">
        <f t="shared" ref="AL38:AL69" si="860">IF($J38&gt;0,IF(AND(AL$3&gt;=$N38,AL$3&lt;=$O38),$J38/($O38-$N38+1),0),0)</f>
        <v>0</v>
      </c>
      <c r="AM38" s="21"/>
      <c r="AN38" s="21">
        <f t="shared" ref="AN38:AN69" si="861">IF($J38&gt;0,IF(AND(AN$3&gt;=$N38,AN$3&lt;=$O38),$J38/($O38-$N38+1),0),0)</f>
        <v>0</v>
      </c>
      <c r="AO38" s="21"/>
      <c r="AP38" s="21">
        <f t="shared" ref="AP38:AP69" si="862">IF($J38&gt;0,IF(AND(AP$3&gt;=$N38,AP$3&lt;=$O38),$J38/($O38-$N38+1),0),0)</f>
        <v>0</v>
      </c>
      <c r="AQ38" s="21"/>
      <c r="AR38" s="21">
        <f t="shared" ref="AR38:AR69" si="863">IF($J38&gt;0,IF(AND(AR$3&gt;=$N38,AR$3&lt;=$O38),$J38/($O38-$N38+1),0),0)</f>
        <v>0</v>
      </c>
      <c r="AS38" s="21"/>
      <c r="AT38" s="21">
        <f t="shared" ref="AT38:AT69" si="864">IF($J38&gt;0,IF(AND(AT$3&gt;=$N38,AT$3&lt;=$O38),$J38/($O38-$N38+1),0),0)</f>
        <v>0</v>
      </c>
      <c r="AU38" s="21"/>
      <c r="AV38" s="21">
        <f t="shared" ref="AV38:AV69" si="865">IF($J38&gt;0,IF(AND(AV$3&gt;=$N38,AV$3&lt;=$O38),$J38/($O38-$N38+1),0),0)</f>
        <v>0</v>
      </c>
      <c r="AW38" s="21"/>
      <c r="AX38" s="21">
        <f t="shared" ref="AX38:AX69" si="866">IF($J38&gt;0,IF(AND(AX$3&gt;=$N38,AX$3&lt;=$O38),$J38/($O38-$N38+1),0),0)</f>
        <v>0</v>
      </c>
      <c r="AY38" s="21"/>
      <c r="AZ38" s="21">
        <f t="shared" ref="AZ38:AZ69" si="867">IF($J38&gt;0,IF(AND(AZ$3&gt;=$N38,AZ$3&lt;=$O38),$J38/($O38-$N38+1),0),0)</f>
        <v>0</v>
      </c>
      <c r="BA38" s="21"/>
      <c r="BB38" s="21">
        <f t="shared" ref="BB38:BB69" si="868">IF($J38&gt;0,IF(AND(BB$3&gt;=$N38,BB$3&lt;=$O38),$J38/($O38-$N38+1),0),0)</f>
        <v>0</v>
      </c>
      <c r="BC38" s="21"/>
      <c r="BD38" s="21">
        <f t="shared" ref="BD38:BD69" si="869">IF($J38&gt;0,IF(AND(BD$3&gt;=$N38,BD$3&lt;=$O38),$J38/($O38-$N38+1),0),0)</f>
        <v>0</v>
      </c>
      <c r="BE38" s="21"/>
      <c r="BF38" s="21">
        <f t="shared" ref="BF38:BF69" si="870">IF($J38&gt;0,IF(AND(BF$3&gt;=$N38,BF$3&lt;=$O38),$J38/($O38-$N38+1),0),0)</f>
        <v>0</v>
      </c>
      <c r="BG38" s="21"/>
      <c r="BH38" s="21">
        <f t="shared" ref="BH38:BH69" si="871">IF($J38&gt;0,IF(AND(BH$3&gt;=$N38,BH$3&lt;=$O38),$J38/($O38-$N38+1),0),0)</f>
        <v>0</v>
      </c>
      <c r="BI38" s="21"/>
      <c r="BJ38" s="21">
        <f t="shared" ref="BJ38:BJ69" si="872">IF($J38&gt;0,IF(AND(BJ$3&gt;=$N38,BJ$3&lt;=$O38),$J38/($O38-$N38+1),0),0)</f>
        <v>0</v>
      </c>
      <c r="BK38" s="21"/>
      <c r="BL38" s="21">
        <f t="shared" ref="BL38:BL69" si="873">IF($J38&gt;0,IF(AND(BL$3&gt;=$N38,BL$3&lt;=$O38),$J38/($O38-$N38+1),0),0)</f>
        <v>0</v>
      </c>
      <c r="BM38" s="21"/>
      <c r="BN38" s="21">
        <f t="shared" ref="BN38:BN69" si="874">IF($J38&gt;0,IF(AND(BN$3&gt;=$N38,BN$3&lt;=$O38),$J38/($O38-$N38+1),0),0)</f>
        <v>0</v>
      </c>
      <c r="BO38" s="21"/>
      <c r="BP38" s="21">
        <f t="shared" ref="BP38:BP69" si="875">IF($J38&gt;0,IF(AND(BP$3&gt;=$N38,BP$3&lt;=$O38),$J38/($O38-$N38+1),0),0)</f>
        <v>0</v>
      </c>
      <c r="BQ38" s="21"/>
      <c r="BR38" s="21">
        <f t="shared" ref="BR38:BR69" si="876">IF($J38&gt;0,IF(AND(BR$3&gt;=$N38,BR$3&lt;=$O38),$J38/($O38-$N38+1),0),0)</f>
        <v>0</v>
      </c>
      <c r="BS38" s="21"/>
      <c r="BT38" s="21">
        <f t="shared" ref="BT38:BT69" si="877">IF($J38&gt;0,IF(AND(BT$3&gt;=$N38,BT$3&lt;=$O38),$J38/($O38-$N38+1),0),0)</f>
        <v>0</v>
      </c>
      <c r="BU38" s="21"/>
      <c r="BV38" s="21">
        <f t="shared" ref="BV38:BV69" si="878">IF($J38&gt;0,IF(AND(BV$3&gt;=$N38,BV$3&lt;=$O38),$J38/($O38-$N38+1),0),0)</f>
        <v>0</v>
      </c>
      <c r="BW38" s="21"/>
      <c r="BX38" s="21">
        <f t="shared" ref="BX38:BX69" si="879">IF($J38&gt;0,IF(AND(BX$3&gt;=$N38,BX$3&lt;=$O38),$J38/($O38-$N38+1),0),0)</f>
        <v>0</v>
      </c>
      <c r="BY38" s="21"/>
      <c r="BZ38" s="21">
        <f t="shared" ref="BZ38:BZ69" si="880">IF($J38&gt;0,IF(AND(BZ$3&gt;=$N38,BZ$3&lt;=$O38),$J38/($O38-$N38+1),0),0)</f>
        <v>0</v>
      </c>
      <c r="CA38" s="21"/>
      <c r="CB38" s="21">
        <f t="shared" ref="CB38:CB69" si="881">IF($J38&gt;0,IF(AND(CB$3&gt;=$N38,CB$3&lt;=$O38),$J38/($O38-$N38+1),0),0)</f>
        <v>0</v>
      </c>
      <c r="CC38" s="21"/>
      <c r="CD38" s="21">
        <f t="shared" ref="CD38:CD69" si="882">IF($J38&gt;0,IF(AND(CD$3&gt;=$N38,CD$3&lt;=$O38),$J38/($O38-$N38+1),0),0)</f>
        <v>0</v>
      </c>
      <c r="CE38" s="21"/>
      <c r="CF38" s="21">
        <f t="shared" ref="CF38:CF69" si="883">IF($J38&gt;0,IF(AND(CF$3&gt;=$N38,CF$3&lt;=$O38),$J38/($O38-$N38+1),0),0)</f>
        <v>0</v>
      </c>
      <c r="CG38" s="21"/>
      <c r="CH38" s="21">
        <f t="shared" ref="CH38:CH69" si="884">IF($J38&gt;0,IF(AND(CH$3&gt;=$N38,CH$3&lt;=$O38),$J38/($O38-$N38+1),0),0)</f>
        <v>0</v>
      </c>
      <c r="CI38" s="21"/>
      <c r="CJ38" s="21">
        <f t="shared" ref="CJ38:CJ69" si="885">IF($J38&gt;0,IF(AND(CJ$3&gt;=$N38,CJ$3&lt;=$O38),$J38/($O38-$N38+1),0),0)</f>
        <v>0</v>
      </c>
      <c r="CK38" s="21"/>
      <c r="CL38" s="21">
        <f t="shared" ref="CL38:CL69" si="886">IF($J38&gt;0,IF(AND(CL$3&gt;=$N38,CL$3&lt;=$O38),$J38/($O38-$N38+1),0),0)</f>
        <v>0</v>
      </c>
      <c r="CM38" s="21"/>
      <c r="CN38" s="21">
        <f t="shared" ref="CN38:CN69" si="887">IF($J38&gt;0,IF(AND(CN$3&gt;=$N38,CN$3&lt;=$O38),$J38/($O38-$N38+1),0),0)</f>
        <v>0</v>
      </c>
      <c r="CO38" s="21"/>
      <c r="CP38" s="21">
        <f t="shared" ref="CP38:CP69" si="888">IF($J38&gt;0,IF(AND(CP$3&gt;=$N38,CP$3&lt;=$O38),$J38/($O38-$N38+1),0),0)</f>
        <v>0</v>
      </c>
      <c r="CQ38" s="21"/>
      <c r="CR38" s="21">
        <f t="shared" ref="CR38:CR69" si="889">IF($J38&gt;0,IF(AND(CR$3&gt;=$N38,CR$3&lt;=$O38),$J38/($O38-$N38+1),0),0)</f>
        <v>0</v>
      </c>
      <c r="CS38" s="21"/>
      <c r="CT38" s="21">
        <f t="shared" ref="CT38:CT69" si="890">IF($J38&gt;0,IF(AND(CT$3&gt;=$N38,CT$3&lt;=$O38),$J38/($O38-$N38+1),0),0)</f>
        <v>0</v>
      </c>
      <c r="CU38" s="21"/>
      <c r="CV38" s="21">
        <f t="shared" ref="CV38:CV69" si="891">IF($J38&gt;0,IF(AND(CV$3&gt;=$N38,CV$3&lt;=$O38),$J38/($O38-$N38+1),0),0)</f>
        <v>0</v>
      </c>
      <c r="CW38" s="21"/>
      <c r="CX38" s="21">
        <f t="shared" ref="CX38:CX69" si="892">IF($J38&gt;0,IF(AND(CX$3&gt;=$N38,CX$3&lt;=$O38),$J38/($O38-$N38+1),0),0)</f>
        <v>0</v>
      </c>
      <c r="CY38" s="21"/>
      <c r="CZ38" s="21">
        <f t="shared" ref="CZ38:CZ69" si="893">IF($J38&gt;0,IF(AND(CZ$3&gt;=$N38,CZ$3&lt;=$O38),$J38/($O38-$N38+1),0),0)</f>
        <v>0</v>
      </c>
      <c r="DA38" s="21"/>
      <c r="DB38" s="21">
        <f t="shared" ref="DB38:DB69" si="894">IF($J38&gt;0,IF(AND(DB$3&gt;=$N38,DB$3&lt;=$O38),$J38/($O38-$N38+1),0),0)</f>
        <v>0</v>
      </c>
      <c r="DC38" s="21"/>
      <c r="DD38" s="21">
        <f t="shared" ref="DD38:DD69" si="895">IF($J38&gt;0,IF(AND(DD$3&gt;=$N38,DD$3&lt;=$O38),$J38/($O38-$N38+1),0),0)</f>
        <v>0</v>
      </c>
      <c r="DE38" s="21"/>
      <c r="DF38" s="21">
        <f t="shared" ref="DF38:DF69" si="896">IF($J38&gt;0,IF(AND(DF$3&gt;=$N38,DF$3&lt;=$O38),$J38/($O38-$N38+1),0),0)</f>
        <v>0</v>
      </c>
      <c r="DG38" s="21"/>
      <c r="DH38" s="21">
        <f t="shared" ref="DH38:DH69" si="897">IF($J38&gt;0,IF(AND(DH$3&gt;=$N38,DH$3&lt;=$O38),$J38/($O38-$N38+1),0),0)</f>
        <v>0</v>
      </c>
      <c r="DI38" s="21"/>
      <c r="DJ38" s="21">
        <f t="shared" ref="DJ38:DJ69" si="898">IF($J38&gt;0,IF(AND(DJ$3&gt;=$N38,DJ$3&lt;=$O38),$J38/($O38-$N38+1),0),0)</f>
        <v>0</v>
      </c>
      <c r="DK38" s="21"/>
      <c r="DL38" s="21">
        <f t="shared" ref="DL38:DL69" si="899">IF($J38&gt;0,IF(AND(DL$3&gt;=$N38,DL$3&lt;=$O38),$J38/($O38-$N38+1),0),0)</f>
        <v>0</v>
      </c>
      <c r="DM38" s="21"/>
      <c r="DN38" s="21">
        <f t="shared" ref="DN38:DN69" si="900">IF($J38&gt;0,IF(AND(DN$3&gt;=$N38,DN$3&lt;=$O38),$J38/($O38-$N38+1),0),0)</f>
        <v>0</v>
      </c>
      <c r="DO38" s="21"/>
      <c r="DP38" s="21">
        <f t="shared" ref="DP38:DP69" si="901">IF($J38&gt;0,IF(AND(DP$3&gt;=$N38,DP$3&lt;=$O38),$J38/($O38-$N38+1),0),0)</f>
        <v>0</v>
      </c>
      <c r="DQ38" s="21"/>
      <c r="DR38" s="21">
        <f t="shared" ref="DR38:DR69" si="902">IF($J38&gt;0,IF(AND(DR$3&gt;=$N38,DR$3&lt;=$O38),$J38/($O38-$N38+1),0),0)</f>
        <v>0</v>
      </c>
      <c r="DS38" s="21"/>
      <c r="DT38" s="21">
        <f t="shared" ref="DT38:DT69" si="903">IF($J38&gt;0,IF(AND(DT$3&gt;=$N38,DT$3&lt;=$O38),$J38/($O38-$N38+1),0),0)</f>
        <v>0</v>
      </c>
      <c r="DU38" s="21"/>
      <c r="DV38" s="21">
        <f t="shared" ref="DV38:DV69" si="904">IF($J38&gt;0,IF(AND(DV$3&gt;=$N38,DV$3&lt;=$O38),$J38/($O38-$N38+1),0),0)</f>
        <v>0</v>
      </c>
      <c r="DW38" s="21"/>
      <c r="DX38" s="21">
        <f t="shared" ref="DX38:DX69" si="905">IF($J38&gt;0,IF(AND(DX$3&gt;=$N38,DX$3&lt;=$O38),$J38/($O38-$N38+1),0),0)</f>
        <v>0</v>
      </c>
      <c r="DY38" s="21"/>
      <c r="DZ38" s="21">
        <f t="shared" ref="DZ38:DZ69" si="906">IF($J38&gt;0,IF(AND(DZ$3&gt;=$N38,DZ$3&lt;=$O38),$J38/($O38-$N38+1),0),0)</f>
        <v>0</v>
      </c>
      <c r="EA38" s="21"/>
      <c r="EB38" s="21">
        <f t="shared" ref="EB38:EB69" si="907">IF($J38&gt;0,IF(AND(EB$3&gt;=$N38,EB$3&lt;=$O38),$J38/($O38-$N38+1),0),0)</f>
        <v>0</v>
      </c>
      <c r="EC38" s="21"/>
      <c r="ED38" s="21">
        <f t="shared" ref="ED38:ED69" si="908">IF($J38&gt;0,IF(AND(ED$3&gt;=$N38,ED$3&lt;=$O38),$J38/($O38-$N38+1),0),0)</f>
        <v>0</v>
      </c>
      <c r="EE38" s="21"/>
      <c r="EF38" s="21">
        <f t="shared" ref="EF38:EF69" si="909">IF($J38&gt;0,IF(AND(EF$3&gt;=$N38,EF$3&lt;=$O38),$J38/($O38-$N38+1),0),0)</f>
        <v>0</v>
      </c>
      <c r="EG38" s="21"/>
      <c r="EH38" s="21">
        <f t="shared" ref="EH38:EH69" si="910">IF($J38&gt;0,IF(AND(EH$3&gt;=$N38,EH$3&lt;=$O38),$J38/($O38-$N38+1),0),0)</f>
        <v>0</v>
      </c>
      <c r="EI38" s="21"/>
      <c r="EJ38" s="21">
        <f t="shared" ref="EJ38:EJ69" si="911">IF($J38&gt;0,IF(AND(EJ$3&gt;=$N38,EJ$3&lt;=$O38),$J38/($O38-$N38+1),0),0)</f>
        <v>0</v>
      </c>
      <c r="EK38" s="21"/>
      <c r="EL38" s="21">
        <f t="shared" ref="EL38:EL69" si="912">IF($J38&gt;0,IF(AND(EL$3&gt;=$N38,EL$3&lt;=$O38),$J38/($O38-$N38+1),0),0)</f>
        <v>0</v>
      </c>
      <c r="EM38" s="21"/>
      <c r="EN38" s="21">
        <f t="shared" ref="EN38:EN69" si="913">IF($J38&gt;0,IF(AND(EN$3&gt;=$N38,EN$3&lt;=$O38),$J38/($O38-$N38+1),0),0)</f>
        <v>0</v>
      </c>
      <c r="EO38" s="21"/>
      <c r="EP38" s="21">
        <f t="shared" ref="EP38:EP69" si="914">IF($J38&gt;0,IF(AND(EP$3&gt;=$N38,EP$3&lt;=$O38),$J38/($O38-$N38+1),0),0)</f>
        <v>0</v>
      </c>
      <c r="EQ38" s="21"/>
      <c r="ER38" s="21">
        <f t="shared" ref="ER38:ER69" si="915">IF($J38&gt;0,IF(AND(ER$3&gt;=$N38,ER$3&lt;=$O38),$J38/($O38-$N38+1),0),0)</f>
        <v>0</v>
      </c>
      <c r="ES38" s="21"/>
      <c r="ET38" s="21">
        <f t="shared" ref="ET38:ET69" si="916">IF($J38&gt;0,IF(AND(ET$3&gt;=$N38,ET$3&lt;=$O38),$J38/($O38-$N38+1),0),0)</f>
        <v>0</v>
      </c>
      <c r="EU38" s="21"/>
      <c r="EV38" s="21">
        <f t="shared" ref="EV38:EV69" si="917">IF($J38&gt;0,IF(AND(EV$3&gt;=$N38,EV$3&lt;=$O38),$J38/($O38-$N38+1),0),0)</f>
        <v>0</v>
      </c>
      <c r="EW38" s="21"/>
      <c r="EX38" s="21">
        <f t="shared" ref="EX38:EX69" si="918">IF($J38&gt;0,IF(AND(EX$3&gt;=$N38,EX$3&lt;=$O38),$J38/($O38-$N38+1),0),0)</f>
        <v>0</v>
      </c>
      <c r="EY38" s="21"/>
      <c r="EZ38" s="21">
        <f t="shared" ref="EZ38:EZ69" si="919">IF($J38&gt;0,IF(AND(EZ$3&gt;=$N38,EZ$3&lt;=$O38),$J38/($O38-$N38+1),0),0)</f>
        <v>0</v>
      </c>
      <c r="FA38" s="21"/>
      <c r="FB38" s="21">
        <f t="shared" ref="FB38:FB69" si="920">IF($J38&gt;0,IF(AND(FB$3&gt;=$N38,FB$3&lt;=$O38),$J38/($O38-$N38+1),0),0)</f>
        <v>0</v>
      </c>
      <c r="FC38" s="21"/>
      <c r="FD38" s="21">
        <f t="shared" ref="FD38:FD69" si="921">IF($J38&gt;0,IF(AND(FD$3&gt;=$N38,FD$3&lt;=$O38),$J38/($O38-$N38+1),0),0)</f>
        <v>0</v>
      </c>
      <c r="FE38" s="21"/>
      <c r="FF38" s="21">
        <f t="shared" ref="FF38:FF69" si="922">IF($J38&gt;0,IF(AND(FF$3&gt;=$N38,FF$3&lt;=$O38),$J38/($O38-$N38+1),0),0)</f>
        <v>0</v>
      </c>
      <c r="FG38" s="21"/>
      <c r="FH38" s="21">
        <f t="shared" ref="FH38:FH69" si="923">IF($J38&gt;0,IF(AND(FH$3&gt;=$N38,FH$3&lt;=$O38),$J38/($O38-$N38+1),0),0)</f>
        <v>0</v>
      </c>
      <c r="FI38" s="21"/>
      <c r="FJ38" s="21">
        <f t="shared" ref="FJ38:FJ69" si="924">IF($J38&gt;0,IF(AND(FJ$3&gt;=$N38,FJ$3&lt;=$O38),$J38/($O38-$N38+1),0),0)</f>
        <v>0</v>
      </c>
      <c r="FK38" s="21"/>
      <c r="FL38" s="21">
        <f t="shared" ref="FL38:FL69" si="925">IF($J38&gt;0,IF(AND(FL$3&gt;=$N38,FL$3&lt;=$O38),$J38/($O38-$N38+1),0),0)</f>
        <v>0</v>
      </c>
      <c r="FM38" s="21"/>
      <c r="FN38" s="21">
        <f t="shared" ref="FN38:FN69" si="926">IF($J38&gt;0,IF(AND(FN$3&gt;=$N38,FN$3&lt;=$O38),$J38/($O38-$N38+1),0),0)</f>
        <v>0</v>
      </c>
      <c r="FO38" s="21"/>
      <c r="FP38" s="21">
        <f t="shared" ref="FP38:FP69" si="927">IF($J38&gt;0,IF(AND(FP$3&gt;=$N38,FP$3&lt;=$O38),$J38/($O38-$N38+1),0),0)</f>
        <v>0</v>
      </c>
      <c r="FQ38" s="21"/>
      <c r="FR38" s="21">
        <f t="shared" ref="FR38:FR69" si="928">IF($J38&gt;0,IF(AND(FR$3&gt;=$N38,FR$3&lt;=$O38),$J38/($O38-$N38+1),0),0)</f>
        <v>0</v>
      </c>
      <c r="FS38" s="21"/>
      <c r="FT38" s="21">
        <f t="shared" ref="FT38:FT69" si="929">IF($J38&gt;0,IF(AND(FT$3&gt;=$N38,FT$3&lt;=$O38),$J38/($O38-$N38+1),0),0)</f>
        <v>0</v>
      </c>
      <c r="FU38" s="21"/>
      <c r="FV38" s="21">
        <f t="shared" ref="FV38:FV69" si="930">IF($J38&gt;0,IF(AND(FV$3&gt;=$N38,FV$3&lt;=$O38),$J38/($O38-$N38+1),0),0)</f>
        <v>0</v>
      </c>
      <c r="FW38" s="21"/>
      <c r="FX38" s="21">
        <f t="shared" ref="FX38:FX69" si="931">IF($J38&gt;0,IF(AND(FX$3&gt;=$N38,FX$3&lt;=$O38),$J38/($O38-$N38+1),0),0)</f>
        <v>0</v>
      </c>
      <c r="FY38" s="21"/>
      <c r="FZ38" s="21">
        <f t="shared" ref="FZ38:FZ69" si="932">IF($J38&gt;0,IF(AND(FZ$3&gt;=$N38,FZ$3&lt;=$O38),$J38/($O38-$N38+1),0),0)</f>
        <v>0</v>
      </c>
      <c r="GA38" s="21"/>
      <c r="GB38" s="21">
        <f t="shared" ref="GB38:GB69" si="933">IF($J38&gt;0,IF(AND(GB$3&gt;=$N38,GB$3&lt;=$O38),$J38/($O38-$N38+1),0),0)</f>
        <v>0</v>
      </c>
      <c r="GC38" s="21"/>
      <c r="GD38" s="21">
        <f t="shared" ref="GD38:GD69" si="934">IF($J38&gt;0,IF(AND(GD$3&gt;=$N38,GD$3&lt;=$O38),$J38/($O38-$N38+1),0),0)</f>
        <v>0</v>
      </c>
      <c r="GE38" s="21"/>
      <c r="GF38" s="21">
        <f t="shared" ref="GF38:GF69" si="935">IF($J38&gt;0,IF(AND(GF$3&gt;=$N38,GF$3&lt;=$O38),$J38/($O38-$N38+1),0),0)</f>
        <v>0</v>
      </c>
      <c r="GG38" s="21"/>
      <c r="GH38" s="21">
        <f t="shared" ref="GH38:GH69" si="936">IF($J38&gt;0,IF(AND(GH$3&gt;=$N38,GH$3&lt;=$O38),$J38/($O38-$N38+1),0),0)</f>
        <v>0</v>
      </c>
      <c r="GI38" s="21"/>
      <c r="GJ38" s="21">
        <f t="shared" ref="GJ38:GJ69" si="937">IF($J38&gt;0,IF(AND(GJ$3&gt;=$N38,GJ$3&lt;=$O38),$J38/($O38-$N38+1),0),0)</f>
        <v>0</v>
      </c>
      <c r="GK38" s="21"/>
      <c r="GL38" s="21">
        <f t="shared" ref="GL38:GL69" si="938">IF($J38&gt;0,IF(AND(GL$3&gt;=$N38,GL$3&lt;=$O38),$J38/($O38-$N38+1),0),0)</f>
        <v>0</v>
      </c>
      <c r="GM38" s="21"/>
      <c r="GN38" s="21">
        <f t="shared" ref="GN38:GN69" si="939">IF($J38&gt;0,IF(AND(GN$3&gt;=$N38,GN$3&lt;=$O38),$J38/($O38-$N38+1),0),0)</f>
        <v>0</v>
      </c>
      <c r="GO38" s="21"/>
      <c r="GP38" s="21">
        <f t="shared" ref="GP38:GP69" si="940">IF($J38&gt;0,IF(AND(GP$3&gt;=$N38,GP$3&lt;=$O38),$J38/($O38-$N38+1),0),0)</f>
        <v>0</v>
      </c>
      <c r="GQ38" s="21"/>
      <c r="GR38" s="21">
        <f t="shared" ref="GR38:GR69" si="941">IF($J38&gt;0,IF(AND(GR$3&gt;=$N38,GR$3&lt;=$O38),$J38/($O38-$N38+1),0),0)</f>
        <v>0</v>
      </c>
      <c r="GS38" s="21"/>
      <c r="GT38" s="21">
        <f t="shared" ref="GT38:GT69" si="942">IF($J38&gt;0,IF(AND(GT$3&gt;=$N38,GT$3&lt;=$O38),$J38/($O38-$N38+1),0),0)</f>
        <v>0</v>
      </c>
      <c r="GU38" s="21"/>
      <c r="GV38" s="21">
        <f t="shared" ref="GV38:GV69" si="943">IF($J38&gt;0,IF(AND(GV$3&gt;=$N38,GV$3&lt;=$O38),$J38/($O38-$N38+1),0),0)</f>
        <v>0</v>
      </c>
      <c r="GW38" s="21"/>
      <c r="GX38" s="21">
        <f t="shared" ref="GX38:GX69" si="944">IF($J38&gt;0,IF(AND(GX$3&gt;=$N38,GX$3&lt;=$O38),$J38/($O38-$N38+1),0),0)</f>
        <v>0</v>
      </c>
      <c r="GY38" s="21"/>
      <c r="GZ38" s="21">
        <f t="shared" ref="GZ38:GZ69" si="945">IF($J38&gt;0,IF(AND(GZ$3&gt;=$N38,GZ$3&lt;=$O38),$J38/($O38-$N38+1),0),0)</f>
        <v>0</v>
      </c>
      <c r="HA38" s="21"/>
      <c r="HB38" s="21">
        <f t="shared" ref="HB38:HB69" si="946">IF($J38&gt;0,IF(AND(HB$3&gt;=$N38,HB$3&lt;=$O38),$J38/($O38-$N38+1),0),0)</f>
        <v>0</v>
      </c>
      <c r="HC38" s="21"/>
      <c r="HD38" s="21">
        <f t="shared" ref="HD38:HD69" si="947">IF($J38&gt;0,IF(AND(HD$3&gt;=$N38,HD$3&lt;=$O38),$J38/($O38-$N38+1),0),0)</f>
        <v>0</v>
      </c>
      <c r="HE38" s="21"/>
      <c r="HF38" s="21">
        <f t="shared" ref="HF38:HF69" si="948">IF($J38&gt;0,IF(AND(HF$3&gt;=$N38,HF$3&lt;=$O38),$J38/($O38-$N38+1),0),0)</f>
        <v>0</v>
      </c>
      <c r="HG38" s="21"/>
      <c r="HH38" s="21">
        <f t="shared" ref="HH38:HH69" si="949">IF($J38&gt;0,IF(AND(HH$3&gt;=$N38,HH$3&lt;=$O38),$J38/($O38-$N38+1),0),0)</f>
        <v>0</v>
      </c>
      <c r="HI38" s="21"/>
      <c r="HJ38" s="21">
        <f t="shared" ref="HJ38:HJ69" si="950">IF($J38&gt;0,IF(AND(HJ$3&gt;=$N38,HJ$3&lt;=$O38),$J38/($O38-$N38+1),0),0)</f>
        <v>0</v>
      </c>
      <c r="HK38" s="21"/>
      <c r="HL38" s="21">
        <f t="shared" ref="HL38:HL69" si="951">IF($J38&gt;0,IF(AND(HL$3&gt;=$N38,HL$3&lt;=$O38),$J38/($O38-$N38+1),0),0)</f>
        <v>0</v>
      </c>
      <c r="HM38" s="21"/>
      <c r="HN38" s="21">
        <f t="shared" ref="HN38:HN69" si="952">IF($J38&gt;0,IF(AND(HN$3&gt;=$N38,HN$3&lt;=$O38),$J38/($O38-$N38+1),0),0)</f>
        <v>0</v>
      </c>
      <c r="HO38" s="21"/>
      <c r="HP38" s="21">
        <f t="shared" ref="HP38:HP69" si="953">IF($J38&gt;0,IF(AND(HP$3&gt;=$N38,HP$3&lt;=$O38),$J38/($O38-$N38+1),0),0)</f>
        <v>0</v>
      </c>
      <c r="HQ38" s="21"/>
      <c r="HR38" s="21">
        <f t="shared" ref="HR38:HR69" si="954">IF($J38&gt;0,IF(AND(HR$3&gt;=$N38,HR$3&lt;=$O38),$J38/($O38-$N38+1),0),0)</f>
        <v>0</v>
      </c>
      <c r="HS38" s="21"/>
      <c r="HT38" s="21">
        <f t="shared" ref="HT38:HT69" si="955">IF($J38&gt;0,IF(AND(HT$3&gt;=$N38,HT$3&lt;=$O38),$J38/($O38-$N38+1),0),0)</f>
        <v>0</v>
      </c>
      <c r="HU38" s="21"/>
      <c r="HV38" s="21">
        <f t="shared" ref="HV38:HV69" si="956">IF($J38&gt;0,IF(AND(HV$3&gt;=$N38,HV$3&lt;=$O38),$J38/($O38-$N38+1),0),0)</f>
        <v>0</v>
      </c>
      <c r="HW38" s="21"/>
      <c r="HX38" s="21">
        <f t="shared" ref="HX38:HX69" si="957">IF($J38&gt;0,IF(AND(HX$3&gt;=$N38,HX$3&lt;=$O38),$J38/($O38-$N38+1),0),0)</f>
        <v>0</v>
      </c>
      <c r="HY38" s="21"/>
      <c r="HZ38" s="21">
        <f t="shared" ref="HZ38:HZ69" si="958">IF($J38&gt;0,IF(AND(HZ$3&gt;=$N38,HZ$3&lt;=$O38),$J38/($O38-$N38+1),0),0)</f>
        <v>0</v>
      </c>
      <c r="IA38" s="21"/>
      <c r="IB38" s="21">
        <f t="shared" ref="IB38:IB69" si="959">IF($J38&gt;0,IF(AND(IB$3&gt;=$N38,IB$3&lt;=$O38),$J38/($O38-$N38+1),0),0)</f>
        <v>0</v>
      </c>
      <c r="IC38" s="21"/>
      <c r="ID38" s="21">
        <f t="shared" ref="ID38:ID69" si="960">IF($J38&gt;0,IF(AND(ID$3&gt;=$N38,ID$3&lt;=$O38),$J38/($O38-$N38+1),0),0)</f>
        <v>0</v>
      </c>
      <c r="IE38" s="21"/>
      <c r="IF38" s="21">
        <f t="shared" ref="IF38:IF69" si="961">IF($J38&gt;0,IF(AND(IF$3&gt;=$N38,IF$3&lt;=$O38),$J38/($O38-$N38+1),0),0)</f>
        <v>0</v>
      </c>
      <c r="IG38" s="21"/>
      <c r="IH38" s="21">
        <f t="shared" ref="IH38:IH69" si="962">IF($J38&gt;0,IF(AND(IH$3&gt;=$N38,IH$3&lt;=$O38),$J38/($O38-$N38+1),0),0)</f>
        <v>0</v>
      </c>
      <c r="II38" s="21"/>
      <c r="IJ38" s="21">
        <f t="shared" ref="IJ38:IJ69" si="963">IF($J38&gt;0,IF(AND(IJ$3&gt;=$N38,IJ$3&lt;=$O38),$J38/($O38-$N38+1),0),0)</f>
        <v>0</v>
      </c>
      <c r="IK38" s="21"/>
      <c r="IL38" s="21">
        <f t="shared" ref="IL38:IL69" si="964">IF($J38&gt;0,IF(AND(IL$3&gt;=$N38,IL$3&lt;=$O38),$J38/($O38-$N38+1),0),0)</f>
        <v>0</v>
      </c>
      <c r="IM38" s="21"/>
      <c r="IN38" s="21">
        <f t="shared" ref="IN38:IN69" si="965">IF($J38&gt;0,IF(AND(IN$3&gt;=$N38,IN$3&lt;=$O38),$J38/($O38-$N38+1),0),0)</f>
        <v>0</v>
      </c>
      <c r="IO38" s="21"/>
      <c r="IP38" s="21">
        <f t="shared" ref="IP38:IP69" si="966">IF($J38&gt;0,IF(AND(IP$3&gt;=$N38,IP$3&lt;=$O38),$J38/($O38-$N38+1),0),0)</f>
        <v>0</v>
      </c>
      <c r="IQ38" s="21"/>
      <c r="IR38" s="21">
        <f t="shared" ref="IR38:IR69" si="967">IF($J38&gt;0,IF(AND(IR$3&gt;=$N38,IR$3&lt;=$O38),$J38/($O38-$N38+1),0),0)</f>
        <v>0</v>
      </c>
      <c r="IS38" s="21"/>
      <c r="IT38" s="21">
        <f t="shared" ref="IT38:IT69" si="968">IF($J38&gt;0,IF(AND(IT$3&gt;=$N38,IT$3&lt;=$O38),$J38/($O38-$N38+1),0),0)</f>
        <v>0</v>
      </c>
      <c r="IU38" s="21"/>
      <c r="IV38" s="21">
        <f t="shared" ref="IV38:IV69" si="969">IF($J38&gt;0,IF(AND(IV$3&gt;=$N38,IV$3&lt;=$O38),$J38/($O38-$N38+1),0),0)</f>
        <v>0</v>
      </c>
      <c r="IW38" s="21"/>
      <c r="IX38" s="21">
        <f t="shared" ref="IX38:IX69" si="970">IF($J38&gt;0,IF(AND(IX$3&gt;=$N38,IX$3&lt;=$O38),$J38/($O38-$N38+1),0),0)</f>
        <v>0</v>
      </c>
      <c r="IY38" s="21"/>
      <c r="IZ38" s="21">
        <f t="shared" ref="IZ38:IZ69" si="971">IF($J38&gt;0,IF(AND(IZ$3&gt;=$N38,IZ$3&lt;=$O38),$J38/($O38-$N38+1),0),0)</f>
        <v>0</v>
      </c>
      <c r="JA38" s="21"/>
      <c r="JB38" s="21">
        <f t="shared" ref="JB38:JB69" si="972">IF($J38&gt;0,IF(AND(JB$3&gt;=$N38,JB$3&lt;=$O38),$J38/($O38-$N38+1),0),0)</f>
        <v>0</v>
      </c>
      <c r="JC38" s="21"/>
      <c r="JD38" s="21">
        <f t="shared" ref="JD38:JD69" si="973">IF($J38&gt;0,IF(AND(JD$3&gt;=$N38,JD$3&lt;=$O38),$J38/($O38-$N38+1),0),0)</f>
        <v>0</v>
      </c>
      <c r="JE38" s="21"/>
      <c r="JF38" s="21">
        <f t="shared" ref="JF38:JF69" si="974">IF($J38&gt;0,IF(AND(JF$3&gt;=$N38,JF$3&lt;=$O38),$J38/($O38-$N38+1),0),0)</f>
        <v>0</v>
      </c>
      <c r="JG38" s="21"/>
      <c r="JH38" s="21">
        <f t="shared" ref="JH38:JH69" si="975">IF($J38&gt;0,IF(AND(JH$3&gt;=$N38,JH$3&lt;=$O38),$J38/($O38-$N38+1),0),0)</f>
        <v>0</v>
      </c>
      <c r="JI38" s="21"/>
      <c r="JJ38" s="21">
        <f t="shared" ref="JJ38:JJ69" si="976">IF($J38&gt;0,IF(AND(JJ$3&gt;=$N38,JJ$3&lt;=$O38),$J38/($O38-$N38+1),0),0)</f>
        <v>28.111111111111111</v>
      </c>
      <c r="JK38" s="21"/>
      <c r="JL38" s="21">
        <f t="shared" ref="JL38:JL69" si="977">IF($J38&gt;0,IF(AND(JL$3&gt;=$N38,JL$3&lt;=$O38),$J38/($O38-$N38+1),0),0)</f>
        <v>28.111111111111111</v>
      </c>
      <c r="JM38" s="21">
        <v>19</v>
      </c>
      <c r="JN38" s="21">
        <f t="shared" ref="JN38:JN69" si="978">IF($J38&gt;0,IF(AND(JN$3&gt;=$N38,JN$3&lt;=$O38),$J38/($O38-$N38+1),0),0)</f>
        <v>28.111111111111111</v>
      </c>
      <c r="JO38" s="21">
        <v>34</v>
      </c>
      <c r="JP38" s="21">
        <f t="shared" ref="JP38:JP69" si="979">IF($J38&gt;0,IF(AND(JP$3&gt;=$N38,JP$3&lt;=$O38),$J38/($O38-$N38+1),0),0)</f>
        <v>28.111111111111111</v>
      </c>
      <c r="JQ38" s="21">
        <v>10</v>
      </c>
      <c r="JR38" s="21">
        <f t="shared" ref="JR38:JR69" si="980">IF($J38&gt;0,IF(AND(JR$3&gt;=$N38,JR$3&lt;=$O38),$J38/($O38-$N38+1),0),0)</f>
        <v>28.111111111111111</v>
      </c>
      <c r="JS38" s="21">
        <v>29</v>
      </c>
      <c r="JT38" s="21">
        <f t="shared" ref="JT38:JT69" si="981">IF($J38&gt;0,IF(AND(JT$3&gt;=$N38,JT$3&lt;=$O38),$J38/($O38-$N38+1),0),0)</f>
        <v>28.111111111111111</v>
      </c>
      <c r="JU38" s="21">
        <v>21</v>
      </c>
      <c r="JV38" s="21">
        <f t="shared" ref="JV38:JV69" si="982">IF($J38&gt;0,IF(AND(JV$3&gt;=$N38,JV$3&lt;=$O38),$J38/($O38-$N38+1),0),0)</f>
        <v>28.111111111111111</v>
      </c>
      <c r="JW38" s="21">
        <v>22</v>
      </c>
      <c r="JX38" s="21">
        <f t="shared" ref="JX38:JX69" si="983">IF($J38&gt;0,IF(AND(JX$3&gt;=$N38,JX$3&lt;=$O38),$J38/($O38-$N38+1),0),0)</f>
        <v>28.111111111111111</v>
      </c>
      <c r="JY38" s="21">
        <v>9</v>
      </c>
      <c r="JZ38" s="21">
        <f t="shared" ref="JZ38:JZ69" si="984">IF($J38&gt;0,IF(AND(JZ$3&gt;=$N38,JZ$3&lt;=$O38),$J38/($O38-$N38+1),0),0)</f>
        <v>28.111111111111111</v>
      </c>
      <c r="KA38" s="21">
        <v>5</v>
      </c>
      <c r="KB38" s="21">
        <f t="shared" ref="KB38:KB69" si="985">IF($J38&gt;0,IF(AND(KB$3&gt;=$N38,KB$3&lt;=$O38),$J38/($O38-$N38+1),0),0)</f>
        <v>0</v>
      </c>
      <c r="KC38" s="21">
        <v>30</v>
      </c>
      <c r="KD38" s="21">
        <f t="shared" ref="KD38:KD69" si="986">IF($J38&gt;0,IF(AND(KD$3&gt;=$N38,KD$3&lt;=$O38),$J38/($O38-$N38+1),0),0)</f>
        <v>0</v>
      </c>
      <c r="KE38" s="21"/>
      <c r="KF38" s="21">
        <f t="shared" ref="KF38:KF69" si="987">IF($J38&gt;0,IF(AND(KF$3&gt;=$N38,KF$3&lt;=$O38),$J38/($O38-$N38+1),0),0)</f>
        <v>0</v>
      </c>
      <c r="KG38" s="21">
        <v>19</v>
      </c>
      <c r="KH38" s="21">
        <f t="shared" ref="KH38:KH69" si="988">IF($J38&gt;0,IF(AND(KH$3&gt;=$N38,KH$3&lt;=$O38),$J38/($O38-$N38+1),0),0)</f>
        <v>0</v>
      </c>
      <c r="KI38" s="21">
        <v>5</v>
      </c>
      <c r="KJ38" s="21">
        <f t="shared" ref="KJ38:KJ69" si="989">IF($J38&gt;0,IF(AND(KJ$3&gt;=$N38,KJ$3&lt;=$O38),$J38/($O38-$N38+1),0),0)</f>
        <v>0</v>
      </c>
      <c r="KK38" s="21"/>
      <c r="KL38" s="21">
        <f t="shared" ref="KL38:KL69" si="990">IF($J38&gt;0,IF(AND(KL$3&gt;=$N38,KL$3&lt;=$O38),$J38/($O38-$N38+1),0),0)</f>
        <v>0</v>
      </c>
      <c r="KM38" s="21"/>
      <c r="KN38" s="21">
        <f t="shared" ref="KN38:KN69" si="991">IF($J38&gt;0,IF(AND(KN$3&gt;=$N38,KN$3&lt;=$O38),$J38/($O38-$N38+1),0),0)</f>
        <v>0</v>
      </c>
      <c r="KO38" s="21"/>
      <c r="KP38" s="21">
        <f t="shared" ref="KP38:KP69" si="992">IF($J38&gt;0,IF(AND(KP$3&gt;=$N38,KP$3&lt;=$O38),$J38/($O38-$N38+1),0),0)</f>
        <v>0</v>
      </c>
      <c r="KQ38" s="21"/>
      <c r="KR38" s="21">
        <f t="shared" ref="KR38:KR69" si="993">IF($J38&gt;0,IF(AND(KR$3&gt;=$N38,KR$3&lt;=$O38),$J38/($O38-$N38+1),0),0)</f>
        <v>0</v>
      </c>
      <c r="KS38" s="21"/>
      <c r="KT38" s="21">
        <f t="shared" ref="KT38:KT69" si="994">IF($J38&gt;0,IF(AND(KT$3&gt;=$N38,KT$3&lt;=$O38),$J38/($O38-$N38+1),0),0)</f>
        <v>0</v>
      </c>
      <c r="KU38" s="21"/>
      <c r="KV38" s="21">
        <f t="shared" ref="KV38:KV69" si="995">IF($J38&gt;0,IF(AND(KV$3&gt;=$N38,KV$3&lt;=$O38),$J38/($O38-$N38+1),0),0)</f>
        <v>0</v>
      </c>
      <c r="KW38" s="21">
        <v>6</v>
      </c>
      <c r="KX38" s="21">
        <f t="shared" ref="KX38:KX69" si="996">IF($J38&gt;0,IF(AND(KX$3&gt;=$N38,KX$3&lt;=$O38),$J38/($O38-$N38+1),0),0)</f>
        <v>0</v>
      </c>
      <c r="KY38" s="21">
        <v>11</v>
      </c>
      <c r="KZ38" s="21">
        <f t="shared" ref="KZ38:KZ69" si="997">IF($J38&gt;0,IF(AND(KZ$3&gt;=$N38,KZ$3&lt;=$O38),$J38/($O38-$N38+1),0),0)</f>
        <v>0</v>
      </c>
      <c r="LA38" s="21">
        <v>14</v>
      </c>
      <c r="LB38" s="21">
        <f t="shared" ref="LB38:LB69" si="998">IF($J38&gt;0,IF(AND(LB$3&gt;=$N38,LB$3&lt;=$O38),$J38/($O38-$N38+1),0),0)</f>
        <v>0</v>
      </c>
      <c r="LC38" s="21">
        <v>8</v>
      </c>
      <c r="LD38" s="21">
        <f t="shared" ref="LD38:LD69" si="999">IF($J38&gt;0,IF(AND(LD$3&gt;=$N38,LD$3&lt;=$O38),$J38/($O38-$N38+1),0),0)</f>
        <v>0</v>
      </c>
      <c r="LE38" s="21">
        <v>11</v>
      </c>
      <c r="LF38" s="21">
        <f t="shared" ref="LF38:LF69" si="1000">IF($J38&gt;0,IF(AND(LF$3&gt;=$N38,LF$3&lt;=$O38),$J38/($O38-$N38+1),0),0)</f>
        <v>0</v>
      </c>
      <c r="LG38" s="21"/>
      <c r="LH38" s="21">
        <f t="shared" ref="LH38:LH69" si="1001">IF($J38&gt;0,IF(AND(LH$3&gt;=$N38,LH$3&lt;=$O38),$J38/($O38-$N38+1),0),0)</f>
        <v>0</v>
      </c>
      <c r="LI38" s="21"/>
      <c r="LJ38" s="21">
        <f t="shared" ref="LJ38:LJ69" si="1002">IF($J38&gt;0,IF(AND(LJ$3&gt;=$N38,LJ$3&lt;=$O38),$J38/($O38-$N38+1),0),0)</f>
        <v>0</v>
      </c>
      <c r="LK38" s="21"/>
      <c r="LL38" s="21">
        <f t="shared" ref="LL38:LL69" si="1003">IF($J38&gt;0,IF(AND(LL$3&gt;=$N38,LL$3&lt;=$O38),$J38/($O38-$N38+1),0),0)</f>
        <v>0</v>
      </c>
      <c r="LM38" s="21"/>
      <c r="LN38" s="21">
        <f t="shared" ref="LN38:LN69" si="1004">IF($J38&gt;0,IF(AND(LN$3&gt;=$N38,LN$3&lt;=$O38),$J38/($O38-$N38+1),0),0)</f>
        <v>0</v>
      </c>
      <c r="LO38" s="21"/>
      <c r="LP38" s="21">
        <f t="shared" ref="LP38:LP69" si="1005">IF($J38&gt;0,IF(AND(LP$3&gt;=$N38,LP$3&lt;=$O38),$J38/($O38-$N38+1),0),0)</f>
        <v>0</v>
      </c>
      <c r="LQ38" s="21"/>
      <c r="LR38" s="21">
        <f t="shared" ref="LR38:LR69" si="1006">IF($J38&gt;0,IF(AND(LR$3&gt;=$N38,LR$3&lt;=$O38),$J38/($O38-$N38+1),0),0)</f>
        <v>0</v>
      </c>
      <c r="LS38" s="21"/>
      <c r="LT38" s="21">
        <f t="shared" ref="LT38:LT69" si="1007">IF($J38&gt;0,IF(AND(LT$3&gt;=$N38,LT$3&lt;=$O38),$J38/($O38-$N38+1),0),0)</f>
        <v>0</v>
      </c>
      <c r="LU38" s="21"/>
      <c r="LV38" s="21">
        <f t="shared" ref="LV38:LV69" si="1008">IF($J38&gt;0,IF(AND(LV$3&gt;=$N38,LV$3&lt;=$O38),$J38/($O38-$N38+1),0),0)</f>
        <v>0</v>
      </c>
      <c r="LW38" s="21"/>
      <c r="LX38" s="21">
        <f t="shared" ref="LX38:LX69" si="1009">IF($J38&gt;0,IF(AND(LX$3&gt;=$N38,LX$3&lt;=$O38),$J38/($O38-$N38+1),0),0)</f>
        <v>0</v>
      </c>
      <c r="LY38" s="21"/>
      <c r="LZ38" s="21">
        <f t="shared" ref="LZ38:LZ69" si="1010">IF($J38&gt;0,IF(AND(LZ$3&gt;=$N38,LZ$3&lt;=$O38),$J38/($O38-$N38+1),0),0)</f>
        <v>0</v>
      </c>
      <c r="MA38" s="21"/>
      <c r="MB38" s="21">
        <f t="shared" ref="MB38:MB69" si="1011">IF($J38&gt;0,IF(AND(MB$3&gt;=$N38,MB$3&lt;=$O38),$J38/($O38-$N38+1),0),0)</f>
        <v>0</v>
      </c>
      <c r="MC38" s="21"/>
      <c r="MD38" s="21">
        <f t="shared" ref="MD38:MD69" si="1012">IF($J38&gt;0,IF(AND(MD$3&gt;=$N38,MD$3&lt;=$O38),$J38/($O38-$N38+1),0),0)</f>
        <v>0</v>
      </c>
      <c r="ME38" s="21"/>
      <c r="MF38" s="21">
        <f t="shared" ref="MF38:MF69" si="1013">IF($J38&gt;0,IF(AND(MF$3&gt;=$N38,MF$3&lt;=$O38),$J38/($O38-$N38+1),0),0)</f>
        <v>0</v>
      </c>
      <c r="MG38" s="21"/>
      <c r="MH38" s="21">
        <f t="shared" ref="MH38:MH69" si="1014">IF($J38&gt;0,IF(AND(MH$3&gt;=$N38,MH$3&lt;=$O38),$J38/($O38-$N38+1),0),0)</f>
        <v>0</v>
      </c>
      <c r="MI38" s="21"/>
      <c r="MJ38" s="21">
        <f t="shared" ref="MJ38:MJ69" si="1015">IF($J38&gt;0,IF(AND(MJ$3&gt;=$N38,MJ$3&lt;=$O38),$J38/($O38-$N38+1),0),0)</f>
        <v>0</v>
      </c>
      <c r="MK38" s="21"/>
      <c r="ML38" s="21">
        <f t="shared" ref="ML38:ML69" si="1016">IF($J38&gt;0,IF(AND(ML$3&gt;=$N38,ML$3&lt;=$O38),$J38/($O38-$N38+1),0),0)</f>
        <v>0</v>
      </c>
      <c r="MM38" s="21"/>
      <c r="MN38" s="21">
        <f t="shared" ref="MN38:MN69" si="1017">IF($J38&gt;0,IF(AND(MN$3&gt;=$N38,MN$3&lt;=$O38),$J38/($O38-$N38+1),0),0)</f>
        <v>0</v>
      </c>
      <c r="MO38" s="21"/>
      <c r="MP38" s="21">
        <f t="shared" ref="MP38:MP69" si="1018">IF($J38&gt;0,IF(AND(MP$3&gt;=$N38,MP$3&lt;=$O38),$J38/($O38-$N38+1),0),0)</f>
        <v>0</v>
      </c>
      <c r="MQ38" s="21"/>
      <c r="MR38" s="21">
        <f t="shared" ref="MR38:MR69" si="1019">IF($J38&gt;0,IF(AND(MR$3&gt;=$N38,MR$3&lt;=$O38),$J38/($O38-$N38+1),0),0)</f>
        <v>0</v>
      </c>
      <c r="MS38" s="21"/>
      <c r="MT38" s="21">
        <f t="shared" ref="MT38:MT69" si="1020">IF($J38&gt;0,IF(AND(MT$3&gt;=$N38,MT$3&lt;=$O38),$J38/($O38-$N38+1),0),0)</f>
        <v>0</v>
      </c>
      <c r="MU38" s="21"/>
      <c r="MV38" s="21">
        <f t="shared" ref="MV38:MV69" si="1021">IF($J38&gt;0,IF(AND(MV$3&gt;=$N38,MV$3&lt;=$O38),$J38/($O38-$N38+1),0),0)</f>
        <v>0</v>
      </c>
      <c r="MW38" s="21"/>
      <c r="MX38" s="21">
        <f t="shared" ref="MX38:MX69" si="1022">IF($J38&gt;0,IF(AND(MX$3&gt;=$N38,MX$3&lt;=$O38),$J38/($O38-$N38+1),0),0)</f>
        <v>0</v>
      </c>
      <c r="MY38" s="21"/>
      <c r="MZ38" s="21">
        <f t="shared" ref="MZ38:MZ69" si="1023">IF($J38&gt;0,IF(AND(MZ$3&gt;=$N38,MZ$3&lt;=$O38),$J38/($O38-$N38+1),0),0)</f>
        <v>0</v>
      </c>
      <c r="NA38" s="21"/>
      <c r="NB38" s="21">
        <f t="shared" ref="NB38:NB69" si="1024">IF($J38&gt;0,IF(AND(NB$3&gt;=$N38,NB$3&lt;=$O38),$J38/($O38-$N38+1),0),0)</f>
        <v>0</v>
      </c>
      <c r="NC38" s="21"/>
      <c r="ND38" s="21">
        <f t="shared" ref="ND38:ND69" si="1025">IF($J38&gt;0,IF(AND(ND$3&gt;=$N38,ND$3&lt;=$O38),$J38/($O38-$N38+1),0),0)</f>
        <v>0</v>
      </c>
      <c r="NE38" s="21"/>
      <c r="NF38" s="21">
        <f t="shared" ref="NF38:NF69" si="1026">IF($J38&gt;0,IF(AND(NF$3&gt;=$N38,NF$3&lt;=$O38),$J38/($O38-$N38+1),0),0)</f>
        <v>0</v>
      </c>
      <c r="NG38" s="21"/>
      <c r="NH38" s="21">
        <f t="shared" ref="NH38:NH69" si="1027">IF($J38&gt;0,IF(AND(NH$3&gt;=$N38,NH$3&lt;=$O38),$J38/($O38-$N38+1),0),0)</f>
        <v>0</v>
      </c>
      <c r="NI38" s="21"/>
      <c r="NJ38" s="21">
        <f t="shared" ref="NJ38:NJ69" si="1028">IF($J38&gt;0,IF(AND(NJ$3&gt;=$N38,NJ$3&lt;=$O38),$J38/($O38-$N38+1),0),0)</f>
        <v>0</v>
      </c>
      <c r="NK38" s="21"/>
      <c r="NL38" s="21">
        <f t="shared" ref="NL38:NL69" si="1029">IF($J38&gt;0,IF(AND(NL$3&gt;=$N38,NL$3&lt;=$O38),$J38/($O38-$N38+1),0),0)</f>
        <v>0</v>
      </c>
      <c r="NM38" s="21"/>
      <c r="NN38" s="21">
        <f t="shared" ref="NN38:NN69" si="1030">IF($J38&gt;0,IF(AND(NN$3&gt;=$N38,NN$3&lt;=$O38),$J38/($O38-$N38+1),0),0)</f>
        <v>0</v>
      </c>
      <c r="NO38" s="21"/>
      <c r="NP38" s="21">
        <f t="shared" ref="NP38:NP69" si="1031">IF($J38&gt;0,IF(AND(NP$3&gt;=$N38,NP$3&lt;=$O38),$J38/($O38-$N38+1),0),0)</f>
        <v>0</v>
      </c>
      <c r="NQ38" s="21"/>
      <c r="NR38" s="21">
        <f t="shared" ref="NR38:NR69" si="1032">IF($J38&gt;0,IF(AND(NR$3&gt;=$N38,NR$3&lt;=$O38),$J38/($O38-$N38+1),0),0)</f>
        <v>0</v>
      </c>
      <c r="NS38" s="21"/>
      <c r="NT38" s="21">
        <f t="shared" ref="NT38:NT69" si="1033">IF($J38&gt;0,IF(AND(NT$3&gt;=$N38,NT$3&lt;=$O38),$J38/($O38-$N38+1),0),0)</f>
        <v>0</v>
      </c>
      <c r="NU38" s="21"/>
      <c r="NV38" s="21">
        <f t="shared" ref="NV38:NV69" si="1034">IF($J38&gt;0,IF(AND(NV$3&gt;=$N38,NV$3&lt;=$O38),$J38/($O38-$N38+1),0),0)</f>
        <v>0</v>
      </c>
      <c r="NW38" s="21"/>
      <c r="NX38" s="21">
        <f t="shared" ref="NX38:NX69" si="1035">IF($J38&gt;0,IF(AND(NX$3&gt;=$N38,NX$3&lt;=$O38),$J38/($O38-$N38+1),0),0)</f>
        <v>0</v>
      </c>
      <c r="NY38" s="21"/>
      <c r="NZ38" s="21">
        <f t="shared" ref="NZ38:NZ69" si="1036">IF($J38&gt;0,IF(AND(NZ$3&gt;=$N38,NZ$3&lt;=$O38),$J38/($O38-$N38+1),0),0)</f>
        <v>0</v>
      </c>
      <c r="OA38" s="21"/>
      <c r="OB38" s="21">
        <f t="shared" ref="OB38:OB69" si="1037">IF($J38&gt;0,IF(AND(OB$3&gt;=$N38,OB$3&lt;=$O38),$J38/($O38-$N38+1),0),0)</f>
        <v>0</v>
      </c>
      <c r="OC38" s="21"/>
      <c r="OD38" s="21">
        <f t="shared" ref="OD38:OD69" si="1038">IF($J38&gt;0,IF(AND(OD$3&gt;=$N38,OD$3&lt;=$O38),$J38/($O38-$N38+1),0),0)</f>
        <v>0</v>
      </c>
      <c r="OE38" s="21"/>
      <c r="OF38" s="21">
        <f t="shared" ref="OF38:OF69" si="1039">IF($J38&gt;0,IF(AND(OF$3&gt;=$N38,OF$3&lt;=$O38),$J38/($O38-$N38+1),0),0)</f>
        <v>0</v>
      </c>
      <c r="OG38" s="21"/>
      <c r="OH38" s="21">
        <f t="shared" ref="OH38:OH69" si="1040">IF($J38&gt;0,IF(AND(OH$3&gt;=$N38,OH$3&lt;=$O38),$J38/($O38-$N38+1),0),0)</f>
        <v>0</v>
      </c>
      <c r="OI38" s="21"/>
      <c r="OJ38" s="21">
        <f t="shared" ref="OJ38:OJ69" si="1041">IF($J38&gt;0,IF(AND(OJ$3&gt;=$N38,OJ$3&lt;=$O38),$J38/($O38-$N38+1),0),0)</f>
        <v>0</v>
      </c>
      <c r="OK38" s="21"/>
      <c r="OL38" s="21">
        <f t="shared" ref="OL38:OL69" si="1042">IF($J38&gt;0,IF(AND(OL$3&gt;=$N38,OL$3&lt;=$O38),$J38/($O38-$N38+1),0),0)</f>
        <v>0</v>
      </c>
      <c r="OM38" s="21"/>
      <c r="ON38" s="21">
        <f t="shared" ref="ON38:VR69" si="1043">IF($J38&gt;0,IF(AND(ON$3&gt;=$N38,ON$3&lt;=$O38),$J38/($O38-$N38+1),0),0)</f>
        <v>0</v>
      </c>
      <c r="OO38" s="21"/>
      <c r="OP38" s="21">
        <f t="shared" si="1043"/>
        <v>0</v>
      </c>
      <c r="OQ38" s="21"/>
      <c r="OR38" s="21">
        <f t="shared" si="1043"/>
        <v>0</v>
      </c>
      <c r="OS38" s="21"/>
      <c r="OT38" s="21">
        <f t="shared" si="1043"/>
        <v>0</v>
      </c>
      <c r="OU38" s="21"/>
      <c r="OV38" s="21">
        <f t="shared" si="1043"/>
        <v>0</v>
      </c>
      <c r="OW38" s="21"/>
      <c r="OX38" s="21">
        <f t="shared" si="1043"/>
        <v>0</v>
      </c>
      <c r="OY38" s="21"/>
      <c r="OZ38" s="21">
        <f t="shared" si="1043"/>
        <v>0</v>
      </c>
      <c r="PA38" s="21"/>
      <c r="PB38" s="21">
        <f t="shared" ref="PB38:PL69" si="1044">IF($J38&gt;0,IF(AND(PB$3&gt;=$N38,PB$3&lt;=$O38),$J38/($O38-$N38+1),0),0)</f>
        <v>0</v>
      </c>
      <c r="PC38" s="21"/>
      <c r="PD38" s="21">
        <f t="shared" si="1044"/>
        <v>0</v>
      </c>
      <c r="PE38" s="21"/>
      <c r="PF38" s="21">
        <f t="shared" si="1044"/>
        <v>0</v>
      </c>
      <c r="PG38" s="21"/>
      <c r="PH38" s="21">
        <f t="shared" si="1044"/>
        <v>0</v>
      </c>
      <c r="PI38" s="21"/>
      <c r="PJ38" s="21">
        <f t="shared" si="1044"/>
        <v>0</v>
      </c>
      <c r="PK38" s="21"/>
      <c r="PL38" s="21">
        <f t="shared" si="1044"/>
        <v>0</v>
      </c>
      <c r="PM38" s="21"/>
      <c r="PN38" s="21">
        <f t="shared" ref="PN38:PX69" si="1045">IF($J38&gt;0,IF(AND(PN$3&gt;=$N38,PN$3&lt;=$O38),$J38/($O38-$N38+1),0),0)</f>
        <v>0</v>
      </c>
      <c r="PO38" s="21"/>
      <c r="PP38" s="21">
        <f t="shared" si="1045"/>
        <v>0</v>
      </c>
      <c r="PQ38" s="21"/>
      <c r="PR38" s="21">
        <f t="shared" si="1045"/>
        <v>0</v>
      </c>
      <c r="PS38" s="21"/>
      <c r="PT38" s="21">
        <f t="shared" si="1045"/>
        <v>0</v>
      </c>
      <c r="PU38" s="21"/>
      <c r="PV38" s="21">
        <f t="shared" si="1045"/>
        <v>0</v>
      </c>
      <c r="PW38" s="21"/>
      <c r="PX38" s="21">
        <f t="shared" si="1045"/>
        <v>0</v>
      </c>
      <c r="PY38" s="21"/>
      <c r="PZ38" s="21">
        <f t="shared" ref="PZ38:QJ69" si="1046">IF($J38&gt;0,IF(AND(PZ$3&gt;=$N38,PZ$3&lt;=$O38),$J38/($O38-$N38+1),0),0)</f>
        <v>0</v>
      </c>
      <c r="QA38" s="21"/>
      <c r="QB38" s="21">
        <f t="shared" si="1046"/>
        <v>0</v>
      </c>
      <c r="QC38" s="21"/>
      <c r="QD38" s="21">
        <f t="shared" si="1046"/>
        <v>0</v>
      </c>
      <c r="QE38" s="21"/>
      <c r="QF38" s="21">
        <f t="shared" si="1046"/>
        <v>0</v>
      </c>
      <c r="QG38" s="21"/>
      <c r="QH38" s="21">
        <f t="shared" si="1046"/>
        <v>0</v>
      </c>
      <c r="QI38" s="21"/>
      <c r="QJ38" s="21">
        <f t="shared" si="1046"/>
        <v>0</v>
      </c>
      <c r="QK38" s="21"/>
      <c r="QL38" s="21">
        <f t="shared" ref="QL38:QV69" si="1047">IF($J38&gt;0,IF(AND(QL$3&gt;=$N38,QL$3&lt;=$O38),$J38/($O38-$N38+1),0),0)</f>
        <v>0</v>
      </c>
      <c r="QM38" s="21"/>
      <c r="QN38" s="21">
        <f t="shared" si="1047"/>
        <v>0</v>
      </c>
      <c r="QO38" s="21"/>
      <c r="QP38" s="21">
        <f t="shared" si="1047"/>
        <v>0</v>
      </c>
      <c r="QQ38" s="21"/>
      <c r="QR38" s="21">
        <f t="shared" si="1047"/>
        <v>0</v>
      </c>
      <c r="QS38" s="21"/>
      <c r="QT38" s="21">
        <f t="shared" si="1047"/>
        <v>0</v>
      </c>
      <c r="QU38" s="21"/>
      <c r="QV38" s="21">
        <f t="shared" si="1047"/>
        <v>0</v>
      </c>
      <c r="QW38" s="21"/>
      <c r="QX38" s="21">
        <f t="shared" ref="QX38:RH69" si="1048">IF($J38&gt;0,IF(AND(QX$3&gt;=$N38,QX$3&lt;=$O38),$J38/($O38-$N38+1),0),0)</f>
        <v>0</v>
      </c>
      <c r="QY38" s="21"/>
      <c r="QZ38" s="21">
        <f t="shared" si="1048"/>
        <v>0</v>
      </c>
      <c r="RA38" s="21"/>
      <c r="RB38" s="21">
        <f t="shared" si="1048"/>
        <v>0</v>
      </c>
      <c r="RC38" s="21"/>
      <c r="RD38" s="21">
        <f t="shared" si="1048"/>
        <v>0</v>
      </c>
      <c r="RE38" s="21"/>
      <c r="RF38" s="21">
        <f t="shared" si="1048"/>
        <v>0</v>
      </c>
      <c r="RG38" s="21"/>
      <c r="RH38" s="21">
        <f t="shared" si="1048"/>
        <v>0</v>
      </c>
      <c r="RI38" s="21"/>
      <c r="RJ38" s="21">
        <f t="shared" si="720"/>
        <v>0</v>
      </c>
      <c r="RK38" s="21"/>
      <c r="RL38" s="21">
        <f t="shared" si="721"/>
        <v>0</v>
      </c>
      <c r="RM38" s="21"/>
      <c r="RN38" s="21">
        <f t="shared" si="722"/>
        <v>0</v>
      </c>
      <c r="RO38" s="21"/>
      <c r="RP38" s="21">
        <f t="shared" si="723"/>
        <v>0</v>
      </c>
      <c r="RQ38" s="21"/>
      <c r="RR38" s="21">
        <f t="shared" si="724"/>
        <v>0</v>
      </c>
      <c r="RS38" s="21"/>
      <c r="RT38" s="21">
        <f t="shared" si="725"/>
        <v>0</v>
      </c>
      <c r="RU38" s="21"/>
      <c r="RV38" s="21">
        <f t="shared" si="726"/>
        <v>0</v>
      </c>
      <c r="RW38" s="21"/>
      <c r="RX38" s="21">
        <f t="shared" si="727"/>
        <v>0</v>
      </c>
      <c r="RY38" s="21"/>
      <c r="RZ38" s="21">
        <f t="shared" si="728"/>
        <v>0</v>
      </c>
      <c r="SA38" s="21"/>
      <c r="SB38" s="21">
        <f t="shared" si="729"/>
        <v>0</v>
      </c>
      <c r="SC38" s="21"/>
      <c r="SD38" s="21">
        <f t="shared" si="730"/>
        <v>0</v>
      </c>
      <c r="SE38" s="21"/>
      <c r="SF38" s="21">
        <f t="shared" si="731"/>
        <v>0</v>
      </c>
      <c r="SG38" s="21"/>
      <c r="SH38" s="21">
        <f t="shared" si="732"/>
        <v>0</v>
      </c>
      <c r="SI38" s="21"/>
      <c r="SJ38" s="21">
        <f t="shared" si="733"/>
        <v>0</v>
      </c>
      <c r="SK38" s="21"/>
      <c r="SL38" s="21">
        <f t="shared" si="734"/>
        <v>0</v>
      </c>
      <c r="SM38" s="21"/>
      <c r="SN38" s="21">
        <f t="shared" ref="SN38:SN69" si="1049">IF($J38&gt;0,IF(AND(SN$3&gt;=$N38,SN$3&lt;=$O38),$J38/($O38-$N38+1),0),0)</f>
        <v>0</v>
      </c>
      <c r="SO38" s="21"/>
      <c r="SP38" s="21">
        <f t="shared" si="736"/>
        <v>0</v>
      </c>
      <c r="SQ38" s="21"/>
      <c r="SR38" s="21">
        <f t="shared" si="737"/>
        <v>0</v>
      </c>
      <c r="SS38" s="21"/>
      <c r="ST38" s="21">
        <f t="shared" si="738"/>
        <v>0</v>
      </c>
      <c r="SU38" s="21"/>
      <c r="SV38" s="21">
        <f t="shared" si="739"/>
        <v>0</v>
      </c>
      <c r="SW38" s="21"/>
      <c r="SX38" s="21">
        <f t="shared" si="740"/>
        <v>0</v>
      </c>
      <c r="SY38" s="21"/>
      <c r="SZ38" s="21">
        <f t="shared" si="741"/>
        <v>0</v>
      </c>
      <c r="TA38" s="21"/>
      <c r="TB38" s="21">
        <f t="shared" si="742"/>
        <v>0</v>
      </c>
      <c r="TC38" s="21"/>
      <c r="TD38" s="21">
        <f t="shared" ref="TD38:TD69" si="1050">IF($J38&gt;0,IF(AND(TD$3&gt;=$N38,TD$3&lt;=$O38),$J38/($O38-$N38+1),0),0)</f>
        <v>0</v>
      </c>
      <c r="TE38" s="21"/>
      <c r="TF38" s="21">
        <f t="shared" si="744"/>
        <v>0</v>
      </c>
      <c r="TG38" s="21"/>
      <c r="TH38" s="21">
        <f t="shared" si="745"/>
        <v>0</v>
      </c>
      <c r="TI38" s="21"/>
      <c r="TJ38" s="21">
        <f t="shared" si="746"/>
        <v>0</v>
      </c>
      <c r="TK38" s="21"/>
      <c r="TL38" s="21">
        <f t="shared" ref="TL38:TL69" si="1051">IF($J38&gt;0,IF(AND(TL$3&gt;=$N38,TL$3&lt;=$O38),$J38/($O38-$N38+1),0),0)</f>
        <v>0</v>
      </c>
      <c r="TM38" s="21"/>
      <c r="TN38" s="21">
        <f t="shared" ref="TN38:TN69" si="1052">IF($J38&gt;0,IF(AND(TN$3&gt;=$N38,TN$3&lt;=$O38),$J38/($O38-$N38+1),0),0)</f>
        <v>0</v>
      </c>
      <c r="TO38" s="21"/>
      <c r="TP38" s="21">
        <f t="shared" ref="TP38:TP69" si="1053">IF($J38&gt;0,IF(AND(TP$3&gt;=$N38,TP$3&lt;=$O38),$J38/($O38-$N38+1),0),0)</f>
        <v>0</v>
      </c>
      <c r="TQ38" s="21"/>
      <c r="TR38" s="21">
        <f t="shared" ref="TR38:TR69" si="1054">IF($J38&gt;0,IF(AND(TR$3&gt;=$N38,TR$3&lt;=$O38),$J38/($O38-$N38+1),0),0)</f>
        <v>0</v>
      </c>
      <c r="TS38" s="21"/>
      <c r="TT38" s="21">
        <f t="shared" ref="TT38:TT69" si="1055">IF($J38&gt;0,IF(AND(TT$3&gt;=$N38,TT$3&lt;=$O38),$J38/($O38-$N38+1),0),0)</f>
        <v>0</v>
      </c>
      <c r="TU38" s="21"/>
      <c r="TV38" s="21">
        <f t="shared" ref="TV38:TV69" si="1056">IF($J38&gt;0,IF(AND(TV$3&gt;=$N38,TV$3&lt;=$O38),$J38/($O38-$N38+1),0),0)</f>
        <v>0</v>
      </c>
      <c r="TW38" s="21"/>
      <c r="TX38" s="21">
        <f t="shared" ref="TX38:TX69" si="1057">IF($J38&gt;0,IF(AND(TX$3&gt;=$N38,TX$3&lt;=$O38),$J38/($O38-$N38+1),0),0)</f>
        <v>0</v>
      </c>
      <c r="TY38" s="21"/>
      <c r="TZ38" s="21">
        <f t="shared" ref="TZ38:TZ69" si="1058">IF($J38&gt;0,IF(AND(TZ$3&gt;=$N38,TZ$3&lt;=$O38),$J38/($O38-$N38+1),0),0)</f>
        <v>0</v>
      </c>
      <c r="UA38" s="21"/>
      <c r="UB38" s="21">
        <f t="shared" ref="UB38:UB69" si="1059">IF($J38&gt;0,IF(AND(UB$3&gt;=$N38,UB$3&lt;=$O38),$J38/($O38-$N38+1),0),0)</f>
        <v>0</v>
      </c>
      <c r="UC38" s="21"/>
      <c r="UD38" s="21">
        <f t="shared" ref="UD38:UD69" si="1060">IF($J38&gt;0,IF(AND(UD$3&gt;=$N38,UD$3&lt;=$O38),$J38/($O38-$N38+1),0),0)</f>
        <v>0</v>
      </c>
      <c r="UE38" s="21"/>
      <c r="UF38" s="21">
        <f t="shared" ref="UF38:UF69" si="1061">IF($J38&gt;0,IF(AND(UF$3&gt;=$N38,UF$3&lt;=$O38),$J38/($O38-$N38+1),0),0)</f>
        <v>0</v>
      </c>
      <c r="UG38" s="21"/>
      <c r="UH38" s="21">
        <f t="shared" si="758"/>
        <v>0</v>
      </c>
      <c r="UI38" s="21"/>
      <c r="UJ38" s="21">
        <f t="shared" ref="UJ38:UJ69" si="1062">IF($J38&gt;0,IF(AND(UJ$3&gt;=$N38,UJ$3&lt;=$O38),$J38/($O38-$N38+1),0),0)</f>
        <v>0</v>
      </c>
      <c r="UK38" s="21"/>
      <c r="UL38" s="21">
        <f t="shared" ref="UL38:UL69" si="1063">IF($J38&gt;0,IF(AND(UL$3&gt;=$N38,UL$3&lt;=$O38),$J38/($O38-$N38+1),0),0)</f>
        <v>0</v>
      </c>
      <c r="UM38" s="21"/>
      <c r="UN38" s="21">
        <f t="shared" ref="UN38:UN69" si="1064">IF($J38&gt;0,IF(AND(UN$3&gt;=$N38,UN$3&lt;=$O38),$J38/($O38-$N38+1),0),0)</f>
        <v>0</v>
      </c>
      <c r="UO38" s="21"/>
      <c r="UP38" s="21">
        <f t="shared" ref="UP38:UP69" si="1065">IF($J38&gt;0,IF(AND(UP$3&gt;=$N38,UP$3&lt;=$O38),$J38/($O38-$N38+1),0),0)</f>
        <v>0</v>
      </c>
      <c r="UQ38" s="21"/>
      <c r="UR38" s="21">
        <f t="shared" ref="UR38:UR69" si="1066">IF($J38&gt;0,IF(AND(UR$3&gt;=$N38,UR$3&lt;=$O38),$J38/($O38-$N38+1),0),0)</f>
        <v>0</v>
      </c>
      <c r="US38" s="21"/>
      <c r="UT38" s="21">
        <f t="shared" ref="UT38:UT69" si="1067">IF($J38&gt;0,IF(AND(UT$3&gt;=$N38,UT$3&lt;=$O38),$J38/($O38-$N38+1),0),0)</f>
        <v>0</v>
      </c>
      <c r="UU38" s="21"/>
      <c r="UV38" s="21">
        <f t="shared" si="765"/>
        <v>0</v>
      </c>
      <c r="UW38" s="21"/>
      <c r="UX38" s="21">
        <f t="shared" ref="UX38:UX69" si="1068">IF($J38&gt;0,IF(AND(UX$3&gt;=$N38,UX$3&lt;=$O38),$J38/($O38-$N38+1),0),0)</f>
        <v>0</v>
      </c>
      <c r="UY38" s="21"/>
      <c r="UZ38" s="21">
        <f t="shared" si="767"/>
        <v>0</v>
      </c>
      <c r="VA38" s="21"/>
      <c r="VB38" s="21">
        <f t="shared" ref="VB38:VB69" si="1069">IF($J38&gt;0,IF(AND(VB$3&gt;=$N38,VB$3&lt;=$O38),$J38/($O38-$N38+1),0),0)</f>
        <v>0</v>
      </c>
      <c r="VC38" s="21"/>
      <c r="VD38" s="21">
        <f t="shared" ref="VD38:VD69" si="1070">IF($J38&gt;0,IF(AND(VD$3&gt;=$N38,VD$3&lt;=$O38),$J38/($O38-$N38+1),0),0)</f>
        <v>0</v>
      </c>
      <c r="VE38" s="21"/>
      <c r="VF38" s="21">
        <f t="shared" ref="VF38:VF69" si="1071">IF($J38&gt;0,IF(AND(VF$3&gt;=$N38,VF$3&lt;=$O38),$J38/($O38-$N38+1),0),0)</f>
        <v>0</v>
      </c>
      <c r="VG38" s="21"/>
      <c r="VH38" s="21">
        <f t="shared" ref="VH38:VH69" si="1072">IF($J38&gt;0,IF(AND(VH$3&gt;=$N38,VH$3&lt;=$O38),$J38/($O38-$N38+1),0),0)</f>
        <v>0</v>
      </c>
      <c r="VI38" s="21"/>
      <c r="VJ38" s="21">
        <f t="shared" ref="VJ38:VJ69" si="1073">IF($J38&gt;0,IF(AND(VJ$3&gt;=$N38,VJ$3&lt;=$O38),$J38/($O38-$N38+1),0),0)</f>
        <v>0</v>
      </c>
      <c r="VK38" s="21"/>
      <c r="VL38" s="21">
        <f t="shared" ref="VL38:VL69" si="1074">IF($J38&gt;0,IF(AND(VL$3&gt;=$N38,VL$3&lt;=$O38),$J38/($O38-$N38+1),0),0)</f>
        <v>0</v>
      </c>
      <c r="VM38" s="21"/>
      <c r="VN38" s="21">
        <f t="shared" ref="VN38:VN69" si="1075">IF($J38&gt;0,IF(AND(VN$3&gt;=$N38,VN$3&lt;=$O38),$J38/($O38-$N38+1),0),0)</f>
        <v>0</v>
      </c>
      <c r="VO38" s="21"/>
      <c r="VP38" s="21">
        <f t="shared" ref="VP38:VP69" si="1076">IF($J38&gt;0,IF(AND(VP$3&gt;=$N38,VP$3&lt;=$O38),$J38/($O38-$N38+1),0),0)</f>
        <v>0</v>
      </c>
      <c r="VQ38" s="21"/>
      <c r="VR38" s="21">
        <f t="shared" si="1043"/>
        <v>0</v>
      </c>
      <c r="VS38" s="21"/>
      <c r="VT38" s="21">
        <f t="shared" ref="VT38:AIZ69" si="1077">IF($J38&gt;0,IF(AND(VT$3&gt;=$N38,VT$3&lt;=$O38),$J38/($O38-$N38+1),0),0)</f>
        <v>0</v>
      </c>
      <c r="VU38" s="21"/>
      <c r="VV38" s="21">
        <f t="shared" si="1077"/>
        <v>0</v>
      </c>
      <c r="VW38" s="21"/>
      <c r="VX38" s="21">
        <f t="shared" ref="VX38:WL69" si="1078">IF($J38&gt;0,IF(AND(VX$3&gt;=$N38,VX$3&lt;=$O38),$J38/($O38-$N38+1),0),0)</f>
        <v>0</v>
      </c>
      <c r="VY38" s="21"/>
      <c r="VZ38" s="21">
        <f t="shared" si="1078"/>
        <v>0</v>
      </c>
      <c r="WA38" s="21"/>
      <c r="WB38" s="21">
        <f t="shared" si="1078"/>
        <v>0</v>
      </c>
      <c r="WC38" s="21"/>
      <c r="WD38" s="21">
        <f t="shared" si="1078"/>
        <v>0</v>
      </c>
      <c r="WE38" s="21"/>
      <c r="WF38" s="21">
        <f t="shared" si="1078"/>
        <v>0</v>
      </c>
      <c r="WG38" s="21"/>
      <c r="WH38" s="21">
        <f t="shared" si="1078"/>
        <v>0</v>
      </c>
      <c r="WI38" s="21"/>
      <c r="WJ38" s="21">
        <f t="shared" si="1078"/>
        <v>0</v>
      </c>
      <c r="WK38" s="21"/>
      <c r="WL38" s="21">
        <f t="shared" si="1078"/>
        <v>0</v>
      </c>
      <c r="WM38" s="21"/>
      <c r="WN38" s="21">
        <f t="shared" ref="WN38:XB69" si="1079">IF($J38&gt;0,IF(AND(WN$3&gt;=$N38,WN$3&lt;=$O38),$J38/($O38-$N38+1),0),0)</f>
        <v>0</v>
      </c>
      <c r="WO38" s="21"/>
      <c r="WP38" s="21">
        <f t="shared" si="1079"/>
        <v>0</v>
      </c>
      <c r="WQ38" s="21"/>
      <c r="WR38" s="21">
        <f t="shared" si="1079"/>
        <v>0</v>
      </c>
      <c r="WS38" s="21"/>
      <c r="WT38" s="21">
        <f t="shared" si="1079"/>
        <v>0</v>
      </c>
      <c r="WU38" s="21"/>
      <c r="WV38" s="21">
        <f t="shared" si="1079"/>
        <v>0</v>
      </c>
      <c r="WW38" s="21"/>
      <c r="WX38" s="21">
        <f t="shared" si="1079"/>
        <v>0</v>
      </c>
      <c r="WY38" s="21"/>
      <c r="WZ38" s="21">
        <f t="shared" si="1079"/>
        <v>0</v>
      </c>
      <c r="XA38" s="21"/>
      <c r="XB38" s="21">
        <f t="shared" si="1079"/>
        <v>0</v>
      </c>
      <c r="XC38" s="21"/>
      <c r="XD38" s="21">
        <f t="shared" ref="XD38:XR69" si="1080">IF($J38&gt;0,IF(AND(XD$3&gt;=$N38,XD$3&lt;=$O38),$J38/($O38-$N38+1),0),0)</f>
        <v>0</v>
      </c>
      <c r="XE38" s="21"/>
      <c r="XF38" s="21">
        <f t="shared" si="1080"/>
        <v>0</v>
      </c>
      <c r="XG38" s="21"/>
      <c r="XH38" s="21">
        <f t="shared" si="1080"/>
        <v>0</v>
      </c>
      <c r="XI38" s="21"/>
      <c r="XJ38" s="21">
        <f t="shared" si="1080"/>
        <v>0</v>
      </c>
      <c r="XK38" s="21"/>
      <c r="XL38" s="21">
        <f t="shared" si="1080"/>
        <v>0</v>
      </c>
      <c r="XM38" s="21"/>
      <c r="XN38" s="21">
        <f t="shared" si="1080"/>
        <v>0</v>
      </c>
      <c r="XO38" s="21"/>
      <c r="XP38" s="21">
        <f t="shared" si="1080"/>
        <v>0</v>
      </c>
      <c r="XQ38" s="21"/>
      <c r="XR38" s="21">
        <f t="shared" si="1080"/>
        <v>0</v>
      </c>
      <c r="XS38" s="21"/>
      <c r="XT38" s="21">
        <f t="shared" si="1077"/>
        <v>0</v>
      </c>
      <c r="XU38" s="21"/>
      <c r="XV38" s="21">
        <f t="shared" si="1077"/>
        <v>0</v>
      </c>
      <c r="XW38" s="21"/>
      <c r="XX38" s="21">
        <f t="shared" si="1077"/>
        <v>0</v>
      </c>
      <c r="XY38" s="21"/>
      <c r="XZ38" s="21">
        <f t="shared" si="1077"/>
        <v>0</v>
      </c>
      <c r="YA38" s="21"/>
      <c r="YB38" s="21">
        <f t="shared" si="780"/>
        <v>0</v>
      </c>
      <c r="YC38" s="21"/>
      <c r="YD38" s="21">
        <f t="shared" si="781"/>
        <v>0</v>
      </c>
      <c r="YE38" s="21"/>
      <c r="YF38" s="21">
        <f t="shared" si="782"/>
        <v>0</v>
      </c>
      <c r="YG38" s="21"/>
      <c r="YH38" s="21">
        <f t="shared" si="783"/>
        <v>0</v>
      </c>
      <c r="YI38" s="21"/>
      <c r="YJ38" s="21">
        <f t="shared" si="784"/>
        <v>0</v>
      </c>
      <c r="YK38" s="21"/>
      <c r="YL38" s="21">
        <f t="shared" si="785"/>
        <v>0</v>
      </c>
      <c r="YM38" s="21"/>
      <c r="YN38" s="21">
        <f t="shared" si="786"/>
        <v>0</v>
      </c>
      <c r="YO38" s="21"/>
      <c r="YP38" s="21">
        <f t="shared" si="787"/>
        <v>0</v>
      </c>
      <c r="YQ38" s="21"/>
      <c r="YR38" s="21">
        <f t="shared" si="788"/>
        <v>0</v>
      </c>
      <c r="YS38" s="21"/>
      <c r="YT38" s="21">
        <f t="shared" ref="YT38:YT69" si="1081">IF($J38&gt;0,IF(AND(YT$3&gt;=$N38,YT$3&lt;=$O38),$J38/($O38-$N38+1),0),0)</f>
        <v>0</v>
      </c>
      <c r="YU38" s="21"/>
      <c r="YV38" s="21">
        <f t="shared" si="790"/>
        <v>0</v>
      </c>
      <c r="YW38" s="21"/>
      <c r="YX38" s="21">
        <f t="shared" si="791"/>
        <v>0</v>
      </c>
      <c r="YY38" s="21"/>
      <c r="YZ38" s="21">
        <f t="shared" si="1077"/>
        <v>0</v>
      </c>
      <c r="ZA38" s="21"/>
      <c r="ZB38" s="21">
        <f t="shared" si="792"/>
        <v>0</v>
      </c>
      <c r="ZC38" s="21"/>
      <c r="ZD38" s="21">
        <f t="shared" si="793"/>
        <v>0</v>
      </c>
      <c r="ZE38" s="21"/>
      <c r="ZF38" s="21">
        <f t="shared" si="794"/>
        <v>0</v>
      </c>
      <c r="ZG38" s="21"/>
      <c r="ZH38" s="21">
        <f t="shared" ref="ZH38:ZH69" si="1082">IF($J38&gt;0,IF(AND(ZH$3&gt;=$N38,ZH$3&lt;=$O38),$J38/($O38-$N38+1),0),0)</f>
        <v>0</v>
      </c>
      <c r="ZI38" s="21"/>
      <c r="ZJ38" s="21">
        <f t="shared" si="796"/>
        <v>0</v>
      </c>
      <c r="ZK38" s="21"/>
      <c r="ZL38" s="21">
        <f t="shared" si="797"/>
        <v>0</v>
      </c>
      <c r="ZM38" s="21"/>
      <c r="ZN38" s="21">
        <f t="shared" ref="ZN38:ZN69" si="1083">IF($J38&gt;0,IF(AND(ZN$3&gt;=$N38,ZN$3&lt;=$O38),$J38/($O38-$N38+1),0),0)</f>
        <v>0</v>
      </c>
      <c r="ZO38" s="21"/>
      <c r="ZP38" s="21">
        <f t="shared" si="799"/>
        <v>0</v>
      </c>
      <c r="ZQ38" s="21"/>
      <c r="ZR38" s="21">
        <f t="shared" si="800"/>
        <v>0</v>
      </c>
      <c r="ZS38" s="21"/>
      <c r="ZT38" s="21">
        <f t="shared" si="1077"/>
        <v>0</v>
      </c>
      <c r="ZU38" s="21"/>
      <c r="ZV38" s="21">
        <f t="shared" ref="ZV38:ZV69" si="1084">IF($J38&gt;0,IF(AND(ZV$3&gt;=$N38,ZV$3&lt;=$O38),$J38/($O38-$N38+1),0),0)</f>
        <v>0</v>
      </c>
      <c r="ZW38" s="21"/>
      <c r="ZX38" s="21">
        <f t="shared" ref="ZX38:ZZ69" si="1085">IF($J38&gt;0,IF(AND(ZX$3&gt;=$N38,ZX$3&lt;=$O38),$J38/($O38-$N38+1),0),0)</f>
        <v>0</v>
      </c>
      <c r="ZY38" s="21"/>
      <c r="ZZ38" s="21">
        <f t="shared" si="1085"/>
        <v>0</v>
      </c>
      <c r="AAA38" s="21"/>
      <c r="AAB38" s="21">
        <f t="shared" ref="AAB38:AAD69" si="1086">IF($J38&gt;0,IF(AND(AAB$3&gt;=$N38,AAB$3&lt;=$O38),$J38/($O38-$N38+1),0),0)</f>
        <v>0</v>
      </c>
      <c r="AAC38" s="21"/>
      <c r="AAD38" s="21">
        <f t="shared" si="1086"/>
        <v>0</v>
      </c>
      <c r="AAE38" s="21"/>
      <c r="AAF38" s="21">
        <f t="shared" ref="AAF38:AAH69" si="1087">IF($J38&gt;0,IF(AND(AAF$3&gt;=$N38,AAF$3&lt;=$O38),$J38/($O38-$N38+1),0),0)</f>
        <v>0</v>
      </c>
      <c r="AAG38" s="21"/>
      <c r="AAH38" s="21">
        <f t="shared" si="1087"/>
        <v>0</v>
      </c>
      <c r="AAI38" s="21"/>
      <c r="AAJ38" s="21">
        <f t="shared" ref="AAJ38:AAL69" si="1088">IF($J38&gt;0,IF(AND(AAJ$3&gt;=$N38,AAJ$3&lt;=$O38),$J38/($O38-$N38+1),0),0)</f>
        <v>0</v>
      </c>
      <c r="AAK38" s="21"/>
      <c r="AAL38" s="21">
        <f t="shared" si="1088"/>
        <v>0</v>
      </c>
      <c r="AAM38" s="21"/>
      <c r="AAN38" s="21">
        <f t="shared" ref="AAN38:AAP69" si="1089">IF($J38&gt;0,IF(AND(AAN$3&gt;=$N38,AAN$3&lt;=$O38),$J38/($O38-$N38+1),0),0)</f>
        <v>0</v>
      </c>
      <c r="AAO38" s="21"/>
      <c r="AAP38" s="21">
        <f t="shared" si="1089"/>
        <v>0</v>
      </c>
      <c r="AAQ38" s="21"/>
      <c r="AAR38" s="21">
        <f t="shared" ref="AAR38:AAT69" si="1090">IF($J38&gt;0,IF(AND(AAR$3&gt;=$N38,AAR$3&lt;=$O38),$J38/($O38-$N38+1),0),0)</f>
        <v>0</v>
      </c>
      <c r="AAS38" s="21"/>
      <c r="AAT38" s="21">
        <f t="shared" si="1090"/>
        <v>0</v>
      </c>
      <c r="AAU38" s="21"/>
      <c r="AAV38" s="21">
        <f t="shared" ref="AAV38:AAX69" si="1091">IF($J38&gt;0,IF(AND(AAV$3&gt;=$N38,AAV$3&lt;=$O38),$J38/($O38-$N38+1),0),0)</f>
        <v>0</v>
      </c>
      <c r="AAW38" s="21"/>
      <c r="AAX38" s="21">
        <f t="shared" si="1091"/>
        <v>0</v>
      </c>
      <c r="AAY38" s="21"/>
      <c r="AAZ38" s="21">
        <f t="shared" ref="AAZ38:ABB69" si="1092">IF($J38&gt;0,IF(AND(AAZ$3&gt;=$N38,AAZ$3&lt;=$O38),$J38/($O38-$N38+1),0),0)</f>
        <v>0</v>
      </c>
      <c r="ABA38" s="21"/>
      <c r="ABB38" s="21">
        <f t="shared" si="1092"/>
        <v>0</v>
      </c>
      <c r="ABC38" s="21"/>
      <c r="ABD38" s="21">
        <f t="shared" ref="ABD38:ABF69" si="1093">IF($J38&gt;0,IF(AND(ABD$3&gt;=$N38,ABD$3&lt;=$O38),$J38/($O38-$N38+1),0),0)</f>
        <v>0</v>
      </c>
      <c r="ABE38" s="21"/>
      <c r="ABF38" s="21">
        <f t="shared" si="1093"/>
        <v>0</v>
      </c>
      <c r="ABG38" s="21"/>
      <c r="ABH38" s="21">
        <f t="shared" ref="ABH38:ABJ69" si="1094">IF($J38&gt;0,IF(AND(ABH$3&gt;=$N38,ABH$3&lt;=$O38),$J38/($O38-$N38+1),0),0)</f>
        <v>0</v>
      </c>
      <c r="ABI38" s="21"/>
      <c r="ABJ38" s="21">
        <f t="shared" si="1094"/>
        <v>0</v>
      </c>
      <c r="ABK38" s="21"/>
      <c r="ABL38" s="21">
        <f t="shared" ref="ABL38:ABN69" si="1095">IF($J38&gt;0,IF(AND(ABL$3&gt;=$N38,ABL$3&lt;=$O38),$J38/($O38-$N38+1),0),0)</f>
        <v>0</v>
      </c>
      <c r="ABM38" s="21"/>
      <c r="ABN38" s="21">
        <f t="shared" si="1095"/>
        <v>0</v>
      </c>
      <c r="ABO38" s="21"/>
      <c r="ABP38" s="21">
        <f t="shared" ref="ABP38:ABR69" si="1096">IF($J38&gt;0,IF(AND(ABP$3&gt;=$N38,ABP$3&lt;=$O38),$J38/($O38-$N38+1),0),0)</f>
        <v>0</v>
      </c>
      <c r="ABQ38" s="21"/>
      <c r="ABR38" s="21">
        <f t="shared" si="1096"/>
        <v>0</v>
      </c>
      <c r="ABS38" s="21"/>
      <c r="ABT38" s="21">
        <f t="shared" ref="ABT38:ABV69" si="1097">IF($J38&gt;0,IF(AND(ABT$3&gt;=$N38,ABT$3&lt;=$O38),$J38/($O38-$N38+1),0),0)</f>
        <v>0</v>
      </c>
      <c r="ABU38" s="21"/>
      <c r="ABV38" s="21">
        <f t="shared" si="1097"/>
        <v>0</v>
      </c>
      <c r="ABW38" s="21"/>
      <c r="ABX38" s="21">
        <f t="shared" ref="ABX38:ABZ69" si="1098">IF($J38&gt;0,IF(AND(ABX$3&gt;=$N38,ABX$3&lt;=$O38),$J38/($O38-$N38+1),0),0)</f>
        <v>0</v>
      </c>
      <c r="ABY38" s="21"/>
      <c r="ABZ38" s="21">
        <f t="shared" si="1098"/>
        <v>0</v>
      </c>
      <c r="ACA38" s="21"/>
      <c r="ACB38" s="21">
        <f t="shared" ref="ACB38:ACD69" si="1099">IF($J38&gt;0,IF(AND(ACB$3&gt;=$N38,ACB$3&lt;=$O38),$J38/($O38-$N38+1),0),0)</f>
        <v>0</v>
      </c>
      <c r="ACC38" s="21"/>
      <c r="ACD38" s="21">
        <f t="shared" si="1099"/>
        <v>0</v>
      </c>
      <c r="ACE38" s="21"/>
      <c r="ACF38" s="21">
        <f t="shared" ref="ACF38:ACH69" si="1100">IF($J38&gt;0,IF(AND(ACF$3&gt;=$N38,ACF$3&lt;=$O38),$J38/($O38-$N38+1),0),0)</f>
        <v>0</v>
      </c>
      <c r="ACG38" s="21"/>
      <c r="ACH38" s="21">
        <f t="shared" si="1100"/>
        <v>0</v>
      </c>
      <c r="ACI38" s="21"/>
      <c r="ACJ38" s="21">
        <f t="shared" ref="ACJ38:ACL69" si="1101">IF($J38&gt;0,IF(AND(ACJ$3&gt;=$N38,ACJ$3&lt;=$O38),$J38/($O38-$N38+1),0),0)</f>
        <v>0</v>
      </c>
      <c r="ACK38" s="21"/>
      <c r="ACL38" s="21">
        <f t="shared" si="1101"/>
        <v>0</v>
      </c>
      <c r="ACM38" s="21"/>
      <c r="ACN38" s="21">
        <f t="shared" ref="ACN38:ACP69" si="1102">IF($J38&gt;0,IF(AND(ACN$3&gt;=$N38,ACN$3&lt;=$O38),$J38/($O38-$N38+1),0),0)</f>
        <v>0</v>
      </c>
      <c r="ACO38" s="21"/>
      <c r="ACP38" s="21">
        <f t="shared" si="1102"/>
        <v>0</v>
      </c>
      <c r="ACQ38" s="21"/>
      <c r="ACR38" s="21">
        <f t="shared" ref="ACR38:ACT69" si="1103">IF($J38&gt;0,IF(AND(ACR$3&gt;=$N38,ACR$3&lt;=$O38),$J38/($O38-$N38+1),0),0)</f>
        <v>0</v>
      </c>
      <c r="ACS38" s="21"/>
      <c r="ACT38" s="21">
        <f t="shared" si="1103"/>
        <v>0</v>
      </c>
      <c r="ACU38" s="21"/>
      <c r="ACV38" s="21">
        <f t="shared" ref="ACV38:ACX69" si="1104">IF($J38&gt;0,IF(AND(ACV$3&gt;=$N38,ACV$3&lt;=$O38),$J38/($O38-$N38+1),0),0)</f>
        <v>0</v>
      </c>
      <c r="ACW38" s="21"/>
      <c r="ACX38" s="21">
        <f t="shared" si="1104"/>
        <v>0</v>
      </c>
      <c r="ACY38" s="21"/>
      <c r="ACZ38" s="21">
        <f t="shared" ref="ACZ38:ADB69" si="1105">IF($J38&gt;0,IF(AND(ACZ$3&gt;=$N38,ACZ$3&lt;=$O38),$J38/($O38-$N38+1),0),0)</f>
        <v>0</v>
      </c>
      <c r="ADA38" s="21"/>
      <c r="ADB38" s="21">
        <f t="shared" si="1105"/>
        <v>0</v>
      </c>
      <c r="ADC38" s="21"/>
      <c r="ADD38" s="21">
        <f t="shared" ref="ADD38:ADF69" si="1106">IF($J38&gt;0,IF(AND(ADD$3&gt;=$N38,ADD$3&lt;=$O38),$J38/($O38-$N38+1),0),0)</f>
        <v>0</v>
      </c>
      <c r="ADE38" s="21"/>
      <c r="ADF38" s="21">
        <f t="shared" si="1106"/>
        <v>0</v>
      </c>
      <c r="ADG38" s="21"/>
      <c r="ADH38" s="21">
        <f t="shared" ref="ADH38:ADJ69" si="1107">IF($J38&gt;0,IF(AND(ADH$3&gt;=$N38,ADH$3&lt;=$O38),$J38/($O38-$N38+1),0),0)</f>
        <v>0</v>
      </c>
      <c r="ADI38" s="21"/>
      <c r="ADJ38" s="21">
        <f t="shared" si="1107"/>
        <v>0</v>
      </c>
      <c r="ADK38" s="21"/>
      <c r="ADL38" s="21">
        <f t="shared" ref="ADL38:ADZ69" si="1108">IF($J38&gt;0,IF(AND(ADL$3&gt;=$N38,ADL$3&lt;=$O38),$J38/($O38-$N38+1),0),0)</f>
        <v>0</v>
      </c>
      <c r="ADM38" s="21"/>
      <c r="ADN38" s="21">
        <f t="shared" si="1108"/>
        <v>0</v>
      </c>
      <c r="ADO38" s="21"/>
      <c r="ADP38" s="21">
        <f t="shared" si="1108"/>
        <v>0</v>
      </c>
      <c r="ADQ38" s="21"/>
      <c r="ADR38" s="21">
        <f t="shared" si="1108"/>
        <v>0</v>
      </c>
      <c r="ADS38" s="21"/>
      <c r="ADT38" s="21">
        <f t="shared" si="1108"/>
        <v>0</v>
      </c>
      <c r="ADU38" s="21"/>
      <c r="ADV38" s="21">
        <f t="shared" si="1108"/>
        <v>0</v>
      </c>
      <c r="ADW38" s="21"/>
      <c r="ADX38" s="21">
        <f t="shared" si="1108"/>
        <v>0</v>
      </c>
      <c r="ADY38" s="21"/>
      <c r="ADZ38" s="21">
        <f t="shared" si="1108"/>
        <v>0</v>
      </c>
      <c r="AEA38" s="21"/>
      <c r="AEB38" s="21">
        <f t="shared" ref="ADV38:AEB69" si="1109">IF($J38&gt;0,IF(AND(AEB$3&gt;=$N38,AEB$3&lt;=$O38),$J38/($O38-$N38+1),0),0)</f>
        <v>0</v>
      </c>
      <c r="AEC38" s="21"/>
      <c r="AED38" s="21">
        <f t="shared" ref="AED38:AER69" si="1110">IF($J38&gt;0,IF(AND(AED$3&gt;=$N38,AED$3&lt;=$O38),$J38/($O38-$N38+1),0),0)</f>
        <v>0</v>
      </c>
      <c r="AEE38" s="21"/>
      <c r="AEF38" s="21">
        <f t="shared" si="1110"/>
        <v>0</v>
      </c>
      <c r="AEG38" s="21"/>
      <c r="AEH38" s="21">
        <f t="shared" si="1110"/>
        <v>0</v>
      </c>
      <c r="AEI38" s="21"/>
      <c r="AEJ38" s="21">
        <f t="shared" si="1110"/>
        <v>0</v>
      </c>
      <c r="AEK38" s="21"/>
      <c r="AEL38" s="21">
        <f t="shared" si="1110"/>
        <v>0</v>
      </c>
      <c r="AEM38" s="21"/>
      <c r="AEN38" s="21">
        <f t="shared" si="1110"/>
        <v>0</v>
      </c>
      <c r="AEO38" s="21"/>
      <c r="AEP38" s="21">
        <f t="shared" si="1110"/>
        <v>0</v>
      </c>
      <c r="AEQ38" s="21"/>
      <c r="AER38" s="21">
        <f t="shared" si="1110"/>
        <v>0</v>
      </c>
      <c r="AES38" s="21"/>
      <c r="AET38" s="21">
        <f t="shared" ref="AEN38:AET69" si="1111">IF($J38&gt;0,IF(AND(AET$3&gt;=$N38,AET$3&lt;=$O38),$J38/($O38-$N38+1),0),0)</f>
        <v>0</v>
      </c>
      <c r="AEU38" s="21"/>
      <c r="AEV38" s="21">
        <f t="shared" ref="AEV38:AFJ69" si="1112">IF($J38&gt;0,IF(AND(AEV$3&gt;=$N38,AEV$3&lt;=$O38),$J38/($O38-$N38+1),0),0)</f>
        <v>0</v>
      </c>
      <c r="AEW38" s="21"/>
      <c r="AEX38" s="21">
        <f t="shared" si="1112"/>
        <v>0</v>
      </c>
      <c r="AEY38" s="21"/>
      <c r="AEZ38" s="21">
        <f t="shared" si="1112"/>
        <v>0</v>
      </c>
      <c r="AFA38" s="21"/>
      <c r="AFB38" s="21">
        <f t="shared" si="1112"/>
        <v>0</v>
      </c>
      <c r="AFC38" s="21"/>
      <c r="AFD38" s="21">
        <f t="shared" si="1112"/>
        <v>0</v>
      </c>
      <c r="AFE38" s="21"/>
      <c r="AFF38" s="21">
        <f t="shared" si="1112"/>
        <v>0</v>
      </c>
      <c r="AFG38" s="21"/>
      <c r="AFH38" s="21">
        <f t="shared" si="1112"/>
        <v>0</v>
      </c>
      <c r="AFI38" s="21"/>
      <c r="AFJ38" s="21">
        <f t="shared" si="1112"/>
        <v>0</v>
      </c>
      <c r="AFK38" s="21"/>
      <c r="AFL38" s="21">
        <f t="shared" ref="AFF38:AFL69" si="1113">IF($J38&gt;0,IF(AND(AFL$3&gt;=$N38,AFL$3&lt;=$O38),$J38/($O38-$N38+1),0),0)</f>
        <v>0</v>
      </c>
      <c r="AFM38" s="21"/>
      <c r="AFN38" s="21">
        <f t="shared" ref="AFN38:AGB69" si="1114">IF($J38&gt;0,IF(AND(AFN$3&gt;=$N38,AFN$3&lt;=$O38),$J38/($O38-$N38+1),0),0)</f>
        <v>0</v>
      </c>
      <c r="AFO38" s="21"/>
      <c r="AFP38" s="21">
        <f t="shared" si="1114"/>
        <v>0</v>
      </c>
      <c r="AFQ38" s="21"/>
      <c r="AFR38" s="21">
        <f t="shared" si="1114"/>
        <v>0</v>
      </c>
      <c r="AFS38" s="21"/>
      <c r="AFT38" s="21">
        <f t="shared" si="1114"/>
        <v>0</v>
      </c>
      <c r="AFU38" s="21"/>
      <c r="AFV38" s="21">
        <f t="shared" si="1114"/>
        <v>0</v>
      </c>
      <c r="AFW38" s="21"/>
      <c r="AFX38" s="21">
        <f t="shared" si="1114"/>
        <v>0</v>
      </c>
      <c r="AFY38" s="21"/>
      <c r="AFZ38" s="21">
        <f t="shared" si="1114"/>
        <v>0</v>
      </c>
      <c r="AGA38" s="21"/>
      <c r="AGB38" s="21">
        <f t="shared" si="1114"/>
        <v>0</v>
      </c>
      <c r="AGC38" s="21"/>
      <c r="AGD38" s="21">
        <f t="shared" ref="AFX38:AGD69" si="1115">IF($J38&gt;0,IF(AND(AGD$3&gt;=$N38,AGD$3&lt;=$O38),$J38/($O38-$N38+1),0),0)</f>
        <v>0</v>
      </c>
      <c r="AGE38" s="21"/>
      <c r="AGF38" s="21">
        <f t="shared" ref="AGF38:AGT69" si="1116">IF($J38&gt;0,IF(AND(AGF$3&gt;=$N38,AGF$3&lt;=$O38),$J38/($O38-$N38+1),0),0)</f>
        <v>0</v>
      </c>
      <c r="AGG38" s="21"/>
      <c r="AGH38" s="21">
        <f t="shared" si="1116"/>
        <v>0</v>
      </c>
      <c r="AGI38" s="21"/>
      <c r="AGJ38" s="21">
        <f t="shared" si="1116"/>
        <v>0</v>
      </c>
      <c r="AGK38" s="21"/>
      <c r="AGL38" s="21">
        <f t="shared" si="1116"/>
        <v>0</v>
      </c>
      <c r="AGM38" s="21"/>
      <c r="AGN38" s="21">
        <f t="shared" si="1116"/>
        <v>0</v>
      </c>
      <c r="AGO38" s="21"/>
      <c r="AGP38" s="21">
        <f t="shared" si="1116"/>
        <v>0</v>
      </c>
      <c r="AGQ38" s="21"/>
      <c r="AGR38" s="21">
        <f t="shared" si="1116"/>
        <v>0</v>
      </c>
      <c r="AGS38" s="21"/>
      <c r="AGT38" s="21">
        <f t="shared" si="1116"/>
        <v>0</v>
      </c>
      <c r="AGU38" s="21"/>
      <c r="AGV38" s="21">
        <f t="shared" ref="AGP38:AGV69" si="1117">IF($J38&gt;0,IF(AND(AGV$3&gt;=$N38,AGV$3&lt;=$O38),$J38/($O38-$N38+1),0),0)</f>
        <v>0</v>
      </c>
      <c r="AGW38" s="21"/>
      <c r="AGX38" s="21">
        <f t="shared" ref="AGX38:AHL69" si="1118">IF($J38&gt;0,IF(AND(AGX$3&gt;=$N38,AGX$3&lt;=$O38),$J38/($O38-$N38+1),0),0)</f>
        <v>0</v>
      </c>
      <c r="AGY38" s="21"/>
      <c r="AGZ38" s="21">
        <f t="shared" si="1118"/>
        <v>0</v>
      </c>
      <c r="AHA38" s="21"/>
      <c r="AHB38" s="21">
        <f t="shared" si="1118"/>
        <v>0</v>
      </c>
      <c r="AHC38" s="21"/>
      <c r="AHD38" s="21">
        <f t="shared" si="1118"/>
        <v>0</v>
      </c>
      <c r="AHE38" s="21"/>
      <c r="AHF38" s="21">
        <f t="shared" si="1118"/>
        <v>0</v>
      </c>
      <c r="AHG38" s="21"/>
      <c r="AHH38" s="21">
        <f t="shared" si="1118"/>
        <v>0</v>
      </c>
      <c r="AHI38" s="21"/>
      <c r="AHJ38" s="21">
        <f t="shared" si="1118"/>
        <v>0</v>
      </c>
      <c r="AHK38" s="21"/>
      <c r="AHL38" s="21">
        <f t="shared" si="1118"/>
        <v>0</v>
      </c>
      <c r="AHM38" s="21"/>
      <c r="AHN38" s="21">
        <f t="shared" ref="AHH38:AHN69" si="1119">IF($J38&gt;0,IF(AND(AHN$3&gt;=$N38,AHN$3&lt;=$O38),$J38/($O38-$N38+1),0),0)</f>
        <v>0</v>
      </c>
      <c r="AHO38" s="21"/>
      <c r="AHP38" s="21">
        <f t="shared" ref="AHP38:AID69" si="1120">IF($J38&gt;0,IF(AND(AHP$3&gt;=$N38,AHP$3&lt;=$O38),$J38/($O38-$N38+1),0),0)</f>
        <v>0</v>
      </c>
      <c r="AHQ38" s="21"/>
      <c r="AHR38" s="21">
        <f t="shared" si="1120"/>
        <v>0</v>
      </c>
      <c r="AHS38" s="21"/>
      <c r="AHT38" s="21">
        <f t="shared" si="1120"/>
        <v>0</v>
      </c>
      <c r="AHU38" s="21"/>
      <c r="AHV38" s="21">
        <f t="shared" si="1120"/>
        <v>0</v>
      </c>
      <c r="AHW38" s="21"/>
      <c r="AHX38" s="21">
        <f t="shared" si="1120"/>
        <v>0</v>
      </c>
      <c r="AHY38" s="21"/>
      <c r="AHZ38" s="21">
        <f t="shared" si="1120"/>
        <v>0</v>
      </c>
      <c r="AIA38" s="21"/>
      <c r="AIB38" s="21">
        <f t="shared" si="1120"/>
        <v>0</v>
      </c>
      <c r="AIC38" s="21"/>
      <c r="AID38" s="21">
        <f t="shared" si="1120"/>
        <v>0</v>
      </c>
      <c r="AIE38" s="21"/>
      <c r="AIF38" s="21">
        <f t="shared" ref="AHZ38:AIF69" si="1121">IF($J38&gt;0,IF(AND(AIF$3&gt;=$N38,AIF$3&lt;=$O38),$J38/($O38-$N38+1),0),0)</f>
        <v>0</v>
      </c>
      <c r="AIG38" s="21"/>
      <c r="AIH38" s="21">
        <f t="shared" ref="AIH38:AIV69" si="1122">IF($J38&gt;0,IF(AND(AIH$3&gt;=$N38,AIH$3&lt;=$O38),$J38/($O38-$N38+1),0),0)</f>
        <v>0</v>
      </c>
      <c r="AII38" s="21"/>
      <c r="AIJ38" s="21">
        <f t="shared" si="1122"/>
        <v>0</v>
      </c>
      <c r="AIK38" s="21"/>
      <c r="AIL38" s="21">
        <f t="shared" si="1122"/>
        <v>0</v>
      </c>
      <c r="AIM38" s="21"/>
      <c r="AIN38" s="21">
        <f t="shared" si="1122"/>
        <v>0</v>
      </c>
      <c r="AIO38" s="21"/>
      <c r="AIP38" s="21">
        <f t="shared" si="1122"/>
        <v>0</v>
      </c>
      <c r="AIQ38" s="21"/>
      <c r="AIR38" s="21">
        <f t="shared" si="1122"/>
        <v>0</v>
      </c>
      <c r="AIS38" s="21"/>
      <c r="AIT38" s="21">
        <f t="shared" si="1122"/>
        <v>0</v>
      </c>
      <c r="AIU38" s="21"/>
      <c r="AIV38" s="21">
        <f t="shared" si="1122"/>
        <v>0</v>
      </c>
      <c r="AIW38" s="21"/>
      <c r="AIX38" s="21">
        <f t="shared" ref="AIR38:AIX69" si="1123">IF($J38&gt;0,IF(AND(AIX$3&gt;=$N38,AIX$3&lt;=$O38),$J38/($O38-$N38+1),0),0)</f>
        <v>0</v>
      </c>
      <c r="AIY38" s="21"/>
      <c r="AIZ38" s="21">
        <f t="shared" si="1077"/>
        <v>0</v>
      </c>
      <c r="AJA38" s="21"/>
    </row>
    <row r="39" spans="2:937" ht="13.5" customHeight="1" x14ac:dyDescent="0.25">
      <c r="B39" s="31">
        <v>34</v>
      </c>
      <c r="C39" s="192" t="s">
        <v>208</v>
      </c>
      <c r="D39" s="67" t="s">
        <v>94</v>
      </c>
      <c r="E39" s="194" t="s">
        <v>392</v>
      </c>
      <c r="F39" s="194" t="str">
        <f>_xlfn.XLOOKUP(D39,'WTG PH-III'!$D$5:$D$198,'WTG PH-III'!$B$5:$B$198,0,0,1)</f>
        <v>PSS-11</v>
      </c>
      <c r="G39" s="22" t="s">
        <v>537</v>
      </c>
      <c r="H39" s="22" t="s">
        <v>541</v>
      </c>
      <c r="I39" s="61">
        <v>9</v>
      </c>
      <c r="J39" s="21">
        <v>253</v>
      </c>
      <c r="K39" s="21">
        <f t="shared" si="846"/>
        <v>253</v>
      </c>
      <c r="L39" s="21">
        <f t="shared" si="847"/>
        <v>253</v>
      </c>
      <c r="M39" s="21">
        <f t="shared" si="848"/>
        <v>0</v>
      </c>
      <c r="N39" s="95">
        <f>VLOOKUP(D39,'WTG PH-III'!$D$5:$U$198,17,0)</f>
        <v>45771</v>
      </c>
      <c r="O39" s="95">
        <f>VLOOKUP(D39,'WTG PH-III'!$D$5:$U$198,18,0)</f>
        <v>45779</v>
      </c>
      <c r="P39" s="21">
        <f t="shared" si="849"/>
        <v>0</v>
      </c>
      <c r="Q39" s="21"/>
      <c r="R39" s="21">
        <f t="shared" si="850"/>
        <v>0</v>
      </c>
      <c r="S39" s="21"/>
      <c r="T39" s="21">
        <f t="shared" si="851"/>
        <v>0</v>
      </c>
      <c r="U39" s="21"/>
      <c r="V39" s="21">
        <f t="shared" si="852"/>
        <v>0</v>
      </c>
      <c r="W39" s="21"/>
      <c r="X39" s="21">
        <f t="shared" si="853"/>
        <v>0</v>
      </c>
      <c r="Y39" s="21"/>
      <c r="Z39" s="21">
        <f t="shared" si="854"/>
        <v>0</v>
      </c>
      <c r="AA39" s="21"/>
      <c r="AB39" s="21">
        <f t="shared" si="855"/>
        <v>0</v>
      </c>
      <c r="AC39" s="21"/>
      <c r="AD39" s="21">
        <f t="shared" si="856"/>
        <v>0</v>
      </c>
      <c r="AE39" s="21"/>
      <c r="AF39" s="21">
        <f t="shared" si="857"/>
        <v>0</v>
      </c>
      <c r="AG39" s="21"/>
      <c r="AH39" s="21">
        <f t="shared" si="858"/>
        <v>0</v>
      </c>
      <c r="AI39" s="21"/>
      <c r="AJ39" s="21">
        <f t="shared" si="859"/>
        <v>0</v>
      </c>
      <c r="AK39" s="21"/>
      <c r="AL39" s="21">
        <f t="shared" si="860"/>
        <v>0</v>
      </c>
      <c r="AM39" s="21"/>
      <c r="AN39" s="21">
        <f t="shared" si="861"/>
        <v>0</v>
      </c>
      <c r="AO39" s="21"/>
      <c r="AP39" s="21">
        <f t="shared" si="862"/>
        <v>0</v>
      </c>
      <c r="AQ39" s="21"/>
      <c r="AR39" s="21">
        <f t="shared" si="863"/>
        <v>0</v>
      </c>
      <c r="AS39" s="21"/>
      <c r="AT39" s="21">
        <f t="shared" si="864"/>
        <v>0</v>
      </c>
      <c r="AU39" s="21"/>
      <c r="AV39" s="21">
        <f t="shared" si="865"/>
        <v>0</v>
      </c>
      <c r="AW39" s="21"/>
      <c r="AX39" s="21">
        <f t="shared" si="866"/>
        <v>0</v>
      </c>
      <c r="AY39" s="21"/>
      <c r="AZ39" s="21">
        <f t="shared" si="867"/>
        <v>0</v>
      </c>
      <c r="BA39" s="21"/>
      <c r="BB39" s="21">
        <f t="shared" si="868"/>
        <v>0</v>
      </c>
      <c r="BC39" s="21"/>
      <c r="BD39" s="21">
        <f t="shared" si="869"/>
        <v>0</v>
      </c>
      <c r="BE39" s="21"/>
      <c r="BF39" s="21">
        <f t="shared" si="870"/>
        <v>0</v>
      </c>
      <c r="BG39" s="21"/>
      <c r="BH39" s="21">
        <f t="shared" si="871"/>
        <v>0</v>
      </c>
      <c r="BI39" s="21"/>
      <c r="BJ39" s="21">
        <f t="shared" si="872"/>
        <v>0</v>
      </c>
      <c r="BK39" s="21"/>
      <c r="BL39" s="21">
        <f t="shared" si="873"/>
        <v>0</v>
      </c>
      <c r="BM39" s="21"/>
      <c r="BN39" s="21">
        <f t="shared" si="874"/>
        <v>0</v>
      </c>
      <c r="BO39" s="21"/>
      <c r="BP39" s="21">
        <f t="shared" si="875"/>
        <v>0</v>
      </c>
      <c r="BQ39" s="21"/>
      <c r="BR39" s="21">
        <f t="shared" si="876"/>
        <v>0</v>
      </c>
      <c r="BS39" s="21"/>
      <c r="BT39" s="21">
        <f t="shared" si="877"/>
        <v>0</v>
      </c>
      <c r="BU39" s="21"/>
      <c r="BV39" s="21">
        <f t="shared" si="878"/>
        <v>0</v>
      </c>
      <c r="BW39" s="21"/>
      <c r="BX39" s="21">
        <f t="shared" si="879"/>
        <v>0</v>
      </c>
      <c r="BY39" s="21"/>
      <c r="BZ39" s="21">
        <f t="shared" si="880"/>
        <v>0</v>
      </c>
      <c r="CA39" s="21"/>
      <c r="CB39" s="21">
        <f t="shared" si="881"/>
        <v>0</v>
      </c>
      <c r="CC39" s="21"/>
      <c r="CD39" s="21">
        <f t="shared" si="882"/>
        <v>0</v>
      </c>
      <c r="CE39" s="21"/>
      <c r="CF39" s="21">
        <f t="shared" si="883"/>
        <v>0</v>
      </c>
      <c r="CG39" s="21"/>
      <c r="CH39" s="21">
        <f t="shared" si="884"/>
        <v>0</v>
      </c>
      <c r="CI39" s="21"/>
      <c r="CJ39" s="21">
        <f t="shared" si="885"/>
        <v>0</v>
      </c>
      <c r="CK39" s="21"/>
      <c r="CL39" s="21">
        <f t="shared" si="886"/>
        <v>0</v>
      </c>
      <c r="CM39" s="21"/>
      <c r="CN39" s="21">
        <f t="shared" si="887"/>
        <v>0</v>
      </c>
      <c r="CO39" s="21"/>
      <c r="CP39" s="21">
        <f t="shared" si="888"/>
        <v>0</v>
      </c>
      <c r="CQ39" s="21"/>
      <c r="CR39" s="21">
        <f t="shared" si="889"/>
        <v>0</v>
      </c>
      <c r="CS39" s="21"/>
      <c r="CT39" s="21">
        <f t="shared" si="890"/>
        <v>0</v>
      </c>
      <c r="CU39" s="21"/>
      <c r="CV39" s="21">
        <f t="shared" si="891"/>
        <v>0</v>
      </c>
      <c r="CW39" s="21"/>
      <c r="CX39" s="21">
        <f t="shared" si="892"/>
        <v>0</v>
      </c>
      <c r="CY39" s="21"/>
      <c r="CZ39" s="21">
        <f t="shared" si="893"/>
        <v>0</v>
      </c>
      <c r="DA39" s="21"/>
      <c r="DB39" s="21">
        <f t="shared" si="894"/>
        <v>0</v>
      </c>
      <c r="DC39" s="21"/>
      <c r="DD39" s="21">
        <f t="shared" si="895"/>
        <v>0</v>
      </c>
      <c r="DE39" s="21"/>
      <c r="DF39" s="21">
        <f t="shared" si="896"/>
        <v>0</v>
      </c>
      <c r="DG39" s="21"/>
      <c r="DH39" s="21">
        <f t="shared" si="897"/>
        <v>0</v>
      </c>
      <c r="DI39" s="21"/>
      <c r="DJ39" s="21">
        <f t="shared" si="898"/>
        <v>0</v>
      </c>
      <c r="DK39" s="21"/>
      <c r="DL39" s="21">
        <f t="shared" si="899"/>
        <v>0</v>
      </c>
      <c r="DM39" s="21"/>
      <c r="DN39" s="21">
        <f t="shared" si="900"/>
        <v>0</v>
      </c>
      <c r="DO39" s="21"/>
      <c r="DP39" s="21">
        <f t="shared" si="901"/>
        <v>0</v>
      </c>
      <c r="DQ39" s="21"/>
      <c r="DR39" s="21">
        <f t="shared" si="902"/>
        <v>0</v>
      </c>
      <c r="DS39" s="21"/>
      <c r="DT39" s="21">
        <f t="shared" si="903"/>
        <v>0</v>
      </c>
      <c r="DU39" s="21"/>
      <c r="DV39" s="21">
        <f t="shared" si="904"/>
        <v>0</v>
      </c>
      <c r="DW39" s="21"/>
      <c r="DX39" s="21">
        <f t="shared" si="905"/>
        <v>0</v>
      </c>
      <c r="DY39" s="21"/>
      <c r="DZ39" s="21">
        <f t="shared" si="906"/>
        <v>0</v>
      </c>
      <c r="EA39" s="21">
        <v>27</v>
      </c>
      <c r="EB39" s="21">
        <f t="shared" si="907"/>
        <v>0</v>
      </c>
      <c r="EC39" s="21">
        <v>42</v>
      </c>
      <c r="ED39" s="21">
        <f t="shared" si="908"/>
        <v>0</v>
      </c>
      <c r="EE39" s="21">
        <v>47</v>
      </c>
      <c r="EF39" s="21">
        <f t="shared" si="909"/>
        <v>0</v>
      </c>
      <c r="EG39" s="21"/>
      <c r="EH39" s="21">
        <f t="shared" si="910"/>
        <v>0</v>
      </c>
      <c r="EI39" s="21">
        <v>40</v>
      </c>
      <c r="EJ39" s="21">
        <f t="shared" si="911"/>
        <v>0</v>
      </c>
      <c r="EK39" s="21">
        <v>43</v>
      </c>
      <c r="EL39" s="21">
        <f t="shared" si="912"/>
        <v>0</v>
      </c>
      <c r="EM39" s="21">
        <v>33</v>
      </c>
      <c r="EN39" s="21">
        <f t="shared" si="913"/>
        <v>0</v>
      </c>
      <c r="EO39" s="21">
        <v>21</v>
      </c>
      <c r="EP39" s="21">
        <f t="shared" si="914"/>
        <v>0</v>
      </c>
      <c r="EQ39" s="21"/>
      <c r="ER39" s="21">
        <f t="shared" si="915"/>
        <v>0</v>
      </c>
      <c r="ES39" s="21"/>
      <c r="ET39" s="21">
        <f t="shared" si="916"/>
        <v>0</v>
      </c>
      <c r="EU39" s="21"/>
      <c r="EV39" s="21">
        <f t="shared" si="917"/>
        <v>0</v>
      </c>
      <c r="EW39" s="21"/>
      <c r="EX39" s="21">
        <f t="shared" si="918"/>
        <v>0</v>
      </c>
      <c r="EY39" s="21"/>
      <c r="EZ39" s="21">
        <f t="shared" si="919"/>
        <v>0</v>
      </c>
      <c r="FA39" s="21"/>
      <c r="FB39" s="21">
        <f t="shared" si="920"/>
        <v>0</v>
      </c>
      <c r="FC39" s="21"/>
      <c r="FD39" s="21">
        <f t="shared" si="921"/>
        <v>0</v>
      </c>
      <c r="FE39" s="21"/>
      <c r="FF39" s="21">
        <f t="shared" si="922"/>
        <v>0</v>
      </c>
      <c r="FG39" s="21"/>
      <c r="FH39" s="21">
        <f t="shared" si="923"/>
        <v>0</v>
      </c>
      <c r="FI39" s="21"/>
      <c r="FJ39" s="21">
        <f t="shared" si="924"/>
        <v>0</v>
      </c>
      <c r="FK39" s="21"/>
      <c r="FL39" s="21">
        <f t="shared" si="925"/>
        <v>0</v>
      </c>
      <c r="FM39" s="21"/>
      <c r="FN39" s="21">
        <f t="shared" si="926"/>
        <v>0</v>
      </c>
      <c r="FO39" s="21"/>
      <c r="FP39" s="21">
        <f t="shared" si="927"/>
        <v>0</v>
      </c>
      <c r="FQ39" s="21"/>
      <c r="FR39" s="21">
        <f t="shared" si="928"/>
        <v>0</v>
      </c>
      <c r="FS39" s="21"/>
      <c r="FT39" s="21">
        <f t="shared" si="929"/>
        <v>0</v>
      </c>
      <c r="FU39" s="21"/>
      <c r="FV39" s="21">
        <f t="shared" si="930"/>
        <v>0</v>
      </c>
      <c r="FW39" s="21"/>
      <c r="FX39" s="21">
        <f t="shared" si="931"/>
        <v>0</v>
      </c>
      <c r="FY39" s="21"/>
      <c r="FZ39" s="21">
        <f t="shared" si="932"/>
        <v>0</v>
      </c>
      <c r="GA39" s="21"/>
      <c r="GB39" s="21">
        <f t="shared" si="933"/>
        <v>0</v>
      </c>
      <c r="GC39" s="21"/>
      <c r="GD39" s="21">
        <f t="shared" si="934"/>
        <v>0</v>
      </c>
      <c r="GE39" s="21"/>
      <c r="GF39" s="21">
        <f t="shared" si="935"/>
        <v>0</v>
      </c>
      <c r="GG39" s="21"/>
      <c r="GH39" s="21">
        <f t="shared" si="936"/>
        <v>0</v>
      </c>
      <c r="GI39" s="21"/>
      <c r="GJ39" s="21">
        <f t="shared" si="937"/>
        <v>0</v>
      </c>
      <c r="GK39" s="21"/>
      <c r="GL39" s="21">
        <f t="shared" si="938"/>
        <v>0</v>
      </c>
      <c r="GM39" s="21"/>
      <c r="GN39" s="21">
        <f t="shared" si="939"/>
        <v>0</v>
      </c>
      <c r="GO39" s="21"/>
      <c r="GP39" s="21">
        <f t="shared" si="940"/>
        <v>0</v>
      </c>
      <c r="GQ39" s="21"/>
      <c r="GR39" s="21">
        <f t="shared" si="941"/>
        <v>0</v>
      </c>
      <c r="GS39" s="21"/>
      <c r="GT39" s="21">
        <f t="shared" si="942"/>
        <v>0</v>
      </c>
      <c r="GU39" s="21"/>
      <c r="GV39" s="21">
        <f t="shared" si="943"/>
        <v>0</v>
      </c>
      <c r="GW39" s="21"/>
      <c r="GX39" s="21">
        <f t="shared" si="944"/>
        <v>0</v>
      </c>
      <c r="GY39" s="21"/>
      <c r="GZ39" s="21">
        <f t="shared" si="945"/>
        <v>0</v>
      </c>
      <c r="HA39" s="21"/>
      <c r="HB39" s="21">
        <f t="shared" si="946"/>
        <v>0</v>
      </c>
      <c r="HC39" s="21"/>
      <c r="HD39" s="21">
        <f t="shared" si="947"/>
        <v>0</v>
      </c>
      <c r="HE39" s="21"/>
      <c r="HF39" s="21">
        <f t="shared" si="948"/>
        <v>0</v>
      </c>
      <c r="HG39" s="21"/>
      <c r="HH39" s="21">
        <f t="shared" si="949"/>
        <v>0</v>
      </c>
      <c r="HI39" s="21"/>
      <c r="HJ39" s="21">
        <f t="shared" si="950"/>
        <v>0</v>
      </c>
      <c r="HK39" s="21"/>
      <c r="HL39" s="21">
        <f t="shared" si="951"/>
        <v>0</v>
      </c>
      <c r="HM39" s="21"/>
      <c r="HN39" s="21">
        <f t="shared" si="952"/>
        <v>0</v>
      </c>
      <c r="HO39" s="21"/>
      <c r="HP39" s="21">
        <f t="shared" si="953"/>
        <v>0</v>
      </c>
      <c r="HQ39" s="21"/>
      <c r="HR39" s="21">
        <f t="shared" si="954"/>
        <v>0</v>
      </c>
      <c r="HS39" s="21"/>
      <c r="HT39" s="21">
        <f t="shared" si="955"/>
        <v>0</v>
      </c>
      <c r="HU39" s="21"/>
      <c r="HV39" s="21">
        <f t="shared" si="956"/>
        <v>0</v>
      </c>
      <c r="HW39" s="21"/>
      <c r="HX39" s="21">
        <f t="shared" si="957"/>
        <v>0</v>
      </c>
      <c r="HY39" s="21"/>
      <c r="HZ39" s="21">
        <f t="shared" si="958"/>
        <v>0</v>
      </c>
      <c r="IA39" s="21"/>
      <c r="IB39" s="21">
        <f t="shared" si="959"/>
        <v>0</v>
      </c>
      <c r="IC39" s="21"/>
      <c r="ID39" s="21">
        <f t="shared" si="960"/>
        <v>0</v>
      </c>
      <c r="IE39" s="21"/>
      <c r="IF39" s="21">
        <f t="shared" si="961"/>
        <v>0</v>
      </c>
      <c r="IG39" s="21"/>
      <c r="IH39" s="21">
        <f t="shared" si="962"/>
        <v>0</v>
      </c>
      <c r="II39" s="21"/>
      <c r="IJ39" s="21">
        <f t="shared" si="963"/>
        <v>0</v>
      </c>
      <c r="IK39" s="21"/>
      <c r="IL39" s="21">
        <f t="shared" si="964"/>
        <v>0</v>
      </c>
      <c r="IM39" s="21"/>
      <c r="IN39" s="21">
        <f t="shared" si="965"/>
        <v>0</v>
      </c>
      <c r="IO39" s="21"/>
      <c r="IP39" s="21">
        <f t="shared" si="966"/>
        <v>0</v>
      </c>
      <c r="IQ39" s="21"/>
      <c r="IR39" s="21">
        <f t="shared" si="967"/>
        <v>0</v>
      </c>
      <c r="IS39" s="21"/>
      <c r="IT39" s="21">
        <f t="shared" si="968"/>
        <v>0</v>
      </c>
      <c r="IU39" s="21"/>
      <c r="IV39" s="21">
        <f t="shared" si="969"/>
        <v>0</v>
      </c>
      <c r="IW39" s="21"/>
      <c r="IX39" s="21">
        <f t="shared" si="970"/>
        <v>0</v>
      </c>
      <c r="IY39" s="21"/>
      <c r="IZ39" s="21">
        <f t="shared" si="971"/>
        <v>0</v>
      </c>
      <c r="JA39" s="21"/>
      <c r="JB39" s="21">
        <f t="shared" si="972"/>
        <v>0</v>
      </c>
      <c r="JC39" s="21"/>
      <c r="JD39" s="21">
        <f t="shared" si="973"/>
        <v>0</v>
      </c>
      <c r="JE39" s="21"/>
      <c r="JF39" s="21">
        <f t="shared" si="974"/>
        <v>0</v>
      </c>
      <c r="JG39" s="21"/>
      <c r="JH39" s="21">
        <f t="shared" si="975"/>
        <v>0</v>
      </c>
      <c r="JI39" s="21"/>
      <c r="JJ39" s="21">
        <f t="shared" si="976"/>
        <v>28.111111111111111</v>
      </c>
      <c r="JK39" s="21"/>
      <c r="JL39" s="21">
        <f t="shared" si="977"/>
        <v>28.111111111111111</v>
      </c>
      <c r="JM39" s="21"/>
      <c r="JN39" s="21">
        <f t="shared" si="978"/>
        <v>28.111111111111111</v>
      </c>
      <c r="JO39" s="21"/>
      <c r="JP39" s="21">
        <f t="shared" si="979"/>
        <v>28.111111111111111</v>
      </c>
      <c r="JQ39" s="21"/>
      <c r="JR39" s="21">
        <f t="shared" si="980"/>
        <v>28.111111111111111</v>
      </c>
      <c r="JS39" s="21"/>
      <c r="JT39" s="21">
        <f t="shared" si="981"/>
        <v>28.111111111111111</v>
      </c>
      <c r="JU39" s="21"/>
      <c r="JV39" s="21">
        <f t="shared" si="982"/>
        <v>28.111111111111111</v>
      </c>
      <c r="JW39" s="21"/>
      <c r="JX39" s="21">
        <f t="shared" si="983"/>
        <v>28.111111111111111</v>
      </c>
      <c r="JY39" s="21"/>
      <c r="JZ39" s="21">
        <f t="shared" si="984"/>
        <v>28.111111111111111</v>
      </c>
      <c r="KA39" s="21"/>
      <c r="KB39" s="21">
        <f t="shared" si="985"/>
        <v>0</v>
      </c>
      <c r="KC39" s="21"/>
      <c r="KD39" s="21">
        <f t="shared" si="986"/>
        <v>0</v>
      </c>
      <c r="KE39" s="21"/>
      <c r="KF39" s="21">
        <f t="shared" si="987"/>
        <v>0</v>
      </c>
      <c r="KG39" s="21"/>
      <c r="KH39" s="21">
        <f t="shared" si="988"/>
        <v>0</v>
      </c>
      <c r="KI39" s="21"/>
      <c r="KJ39" s="21">
        <f t="shared" si="989"/>
        <v>0</v>
      </c>
      <c r="KK39" s="21"/>
      <c r="KL39" s="21">
        <f t="shared" si="990"/>
        <v>0</v>
      </c>
      <c r="KM39" s="21"/>
      <c r="KN39" s="21">
        <f t="shared" si="991"/>
        <v>0</v>
      </c>
      <c r="KO39" s="21"/>
      <c r="KP39" s="21">
        <f t="shared" si="992"/>
        <v>0</v>
      </c>
      <c r="KQ39" s="21"/>
      <c r="KR39" s="21">
        <f t="shared" si="993"/>
        <v>0</v>
      </c>
      <c r="KS39" s="21"/>
      <c r="KT39" s="21">
        <f t="shared" si="994"/>
        <v>0</v>
      </c>
      <c r="KU39" s="21"/>
      <c r="KV39" s="21">
        <f t="shared" si="995"/>
        <v>0</v>
      </c>
      <c r="KW39" s="21"/>
      <c r="KX39" s="21">
        <f t="shared" si="996"/>
        <v>0</v>
      </c>
      <c r="KY39" s="21"/>
      <c r="KZ39" s="21">
        <f t="shared" si="997"/>
        <v>0</v>
      </c>
      <c r="LA39" s="21"/>
      <c r="LB39" s="21">
        <f t="shared" si="998"/>
        <v>0</v>
      </c>
      <c r="LC39" s="21"/>
      <c r="LD39" s="21">
        <f t="shared" si="999"/>
        <v>0</v>
      </c>
      <c r="LE39" s="21"/>
      <c r="LF39" s="21">
        <f t="shared" si="1000"/>
        <v>0</v>
      </c>
      <c r="LG39" s="21"/>
      <c r="LH39" s="21">
        <f t="shared" si="1001"/>
        <v>0</v>
      </c>
      <c r="LI39" s="21"/>
      <c r="LJ39" s="21">
        <f t="shared" si="1002"/>
        <v>0</v>
      </c>
      <c r="LK39" s="21"/>
      <c r="LL39" s="21">
        <f t="shared" si="1003"/>
        <v>0</v>
      </c>
      <c r="LM39" s="21"/>
      <c r="LN39" s="21">
        <f t="shared" si="1004"/>
        <v>0</v>
      </c>
      <c r="LO39" s="21"/>
      <c r="LP39" s="21">
        <f t="shared" si="1005"/>
        <v>0</v>
      </c>
      <c r="LQ39" s="21"/>
      <c r="LR39" s="21">
        <f t="shared" si="1006"/>
        <v>0</v>
      </c>
      <c r="LS39" s="21"/>
      <c r="LT39" s="21">
        <f t="shared" si="1007"/>
        <v>0</v>
      </c>
      <c r="LU39" s="21"/>
      <c r="LV39" s="21">
        <f t="shared" si="1008"/>
        <v>0</v>
      </c>
      <c r="LW39" s="21"/>
      <c r="LX39" s="21">
        <f t="shared" si="1009"/>
        <v>0</v>
      </c>
      <c r="LY39" s="21"/>
      <c r="LZ39" s="21">
        <f t="shared" si="1010"/>
        <v>0</v>
      </c>
      <c r="MA39" s="21"/>
      <c r="MB39" s="21">
        <f t="shared" si="1011"/>
        <v>0</v>
      </c>
      <c r="MC39" s="21"/>
      <c r="MD39" s="21">
        <f t="shared" si="1012"/>
        <v>0</v>
      </c>
      <c r="ME39" s="21"/>
      <c r="MF39" s="21">
        <f t="shared" si="1013"/>
        <v>0</v>
      </c>
      <c r="MG39" s="21"/>
      <c r="MH39" s="21">
        <f t="shared" si="1014"/>
        <v>0</v>
      </c>
      <c r="MI39" s="21"/>
      <c r="MJ39" s="21">
        <f t="shared" si="1015"/>
        <v>0</v>
      </c>
      <c r="MK39" s="21"/>
      <c r="ML39" s="21">
        <f t="shared" si="1016"/>
        <v>0</v>
      </c>
      <c r="MM39" s="21"/>
      <c r="MN39" s="21">
        <f t="shared" si="1017"/>
        <v>0</v>
      </c>
      <c r="MO39" s="21"/>
      <c r="MP39" s="21">
        <f t="shared" si="1018"/>
        <v>0</v>
      </c>
      <c r="MQ39" s="21"/>
      <c r="MR39" s="21">
        <f t="shared" si="1019"/>
        <v>0</v>
      </c>
      <c r="MS39" s="21"/>
      <c r="MT39" s="21">
        <f t="shared" si="1020"/>
        <v>0</v>
      </c>
      <c r="MU39" s="21"/>
      <c r="MV39" s="21">
        <f t="shared" si="1021"/>
        <v>0</v>
      </c>
      <c r="MW39" s="21"/>
      <c r="MX39" s="21">
        <f t="shared" si="1022"/>
        <v>0</v>
      </c>
      <c r="MY39" s="21"/>
      <c r="MZ39" s="21">
        <f t="shared" si="1023"/>
        <v>0</v>
      </c>
      <c r="NA39" s="21"/>
      <c r="NB39" s="21">
        <f t="shared" si="1024"/>
        <v>0</v>
      </c>
      <c r="NC39" s="21"/>
      <c r="ND39" s="21">
        <f t="shared" si="1025"/>
        <v>0</v>
      </c>
      <c r="NE39" s="21"/>
      <c r="NF39" s="21">
        <f t="shared" si="1026"/>
        <v>0</v>
      </c>
      <c r="NG39" s="21"/>
      <c r="NH39" s="21">
        <f t="shared" si="1027"/>
        <v>0</v>
      </c>
      <c r="NI39" s="21"/>
      <c r="NJ39" s="21">
        <f t="shared" si="1028"/>
        <v>0</v>
      </c>
      <c r="NK39" s="21"/>
      <c r="NL39" s="21">
        <f t="shared" si="1029"/>
        <v>0</v>
      </c>
      <c r="NM39" s="21"/>
      <c r="NN39" s="21">
        <f t="shared" si="1030"/>
        <v>0</v>
      </c>
      <c r="NO39" s="21"/>
      <c r="NP39" s="21">
        <f t="shared" si="1031"/>
        <v>0</v>
      </c>
      <c r="NQ39" s="21"/>
      <c r="NR39" s="21">
        <f t="shared" si="1032"/>
        <v>0</v>
      </c>
      <c r="NS39" s="21"/>
      <c r="NT39" s="21">
        <f t="shared" si="1033"/>
        <v>0</v>
      </c>
      <c r="NU39" s="21"/>
      <c r="NV39" s="21">
        <f t="shared" si="1034"/>
        <v>0</v>
      </c>
      <c r="NW39" s="21"/>
      <c r="NX39" s="21">
        <f t="shared" si="1035"/>
        <v>0</v>
      </c>
      <c r="NY39" s="21"/>
      <c r="NZ39" s="21">
        <f t="shared" si="1036"/>
        <v>0</v>
      </c>
      <c r="OA39" s="21"/>
      <c r="OB39" s="21">
        <f t="shared" si="1037"/>
        <v>0</v>
      </c>
      <c r="OC39" s="21"/>
      <c r="OD39" s="21">
        <f t="shared" si="1038"/>
        <v>0</v>
      </c>
      <c r="OE39" s="21"/>
      <c r="OF39" s="21">
        <f t="shared" si="1039"/>
        <v>0</v>
      </c>
      <c r="OG39" s="21"/>
      <c r="OH39" s="21">
        <f t="shared" si="1040"/>
        <v>0</v>
      </c>
      <c r="OI39" s="21"/>
      <c r="OJ39" s="21">
        <f t="shared" si="1041"/>
        <v>0</v>
      </c>
      <c r="OK39" s="21"/>
      <c r="OL39" s="21">
        <f t="shared" si="1042"/>
        <v>0</v>
      </c>
      <c r="OM39" s="21"/>
      <c r="ON39" s="21">
        <f t="shared" si="1043"/>
        <v>0</v>
      </c>
      <c r="OO39" s="21"/>
      <c r="OP39" s="21">
        <f t="shared" si="1043"/>
        <v>0</v>
      </c>
      <c r="OQ39" s="21"/>
      <c r="OR39" s="21">
        <f t="shared" si="1043"/>
        <v>0</v>
      </c>
      <c r="OS39" s="21"/>
      <c r="OT39" s="21">
        <f t="shared" si="1043"/>
        <v>0</v>
      </c>
      <c r="OU39" s="21"/>
      <c r="OV39" s="21">
        <f t="shared" si="1043"/>
        <v>0</v>
      </c>
      <c r="OW39" s="21"/>
      <c r="OX39" s="21">
        <f t="shared" si="1043"/>
        <v>0</v>
      </c>
      <c r="OY39" s="21"/>
      <c r="OZ39" s="21">
        <f t="shared" si="1043"/>
        <v>0</v>
      </c>
      <c r="PA39" s="21"/>
      <c r="PB39" s="21">
        <f t="shared" si="1044"/>
        <v>0</v>
      </c>
      <c r="PC39" s="21"/>
      <c r="PD39" s="21">
        <f t="shared" si="1044"/>
        <v>0</v>
      </c>
      <c r="PE39" s="21"/>
      <c r="PF39" s="21">
        <f t="shared" si="1044"/>
        <v>0</v>
      </c>
      <c r="PG39" s="21"/>
      <c r="PH39" s="21">
        <f t="shared" si="1044"/>
        <v>0</v>
      </c>
      <c r="PI39" s="21"/>
      <c r="PJ39" s="21">
        <f t="shared" si="1044"/>
        <v>0</v>
      </c>
      <c r="PK39" s="21"/>
      <c r="PL39" s="21">
        <f t="shared" si="1044"/>
        <v>0</v>
      </c>
      <c r="PM39" s="21"/>
      <c r="PN39" s="21">
        <f t="shared" si="1045"/>
        <v>0</v>
      </c>
      <c r="PO39" s="21"/>
      <c r="PP39" s="21">
        <f t="shared" si="1045"/>
        <v>0</v>
      </c>
      <c r="PQ39" s="21"/>
      <c r="PR39" s="21">
        <f t="shared" si="1045"/>
        <v>0</v>
      </c>
      <c r="PS39" s="21"/>
      <c r="PT39" s="21">
        <f t="shared" si="1045"/>
        <v>0</v>
      </c>
      <c r="PU39" s="21"/>
      <c r="PV39" s="21">
        <f t="shared" si="1045"/>
        <v>0</v>
      </c>
      <c r="PW39" s="21"/>
      <c r="PX39" s="21">
        <f t="shared" si="1045"/>
        <v>0</v>
      </c>
      <c r="PY39" s="21"/>
      <c r="PZ39" s="21">
        <f t="shared" si="1046"/>
        <v>0</v>
      </c>
      <c r="QA39" s="21"/>
      <c r="QB39" s="21">
        <f t="shared" si="1046"/>
        <v>0</v>
      </c>
      <c r="QC39" s="21"/>
      <c r="QD39" s="21">
        <f t="shared" si="1046"/>
        <v>0</v>
      </c>
      <c r="QE39" s="21"/>
      <c r="QF39" s="21">
        <f t="shared" si="1046"/>
        <v>0</v>
      </c>
      <c r="QG39" s="21"/>
      <c r="QH39" s="21">
        <f t="shared" si="1046"/>
        <v>0</v>
      </c>
      <c r="QI39" s="21"/>
      <c r="QJ39" s="21">
        <f t="shared" si="1046"/>
        <v>0</v>
      </c>
      <c r="QK39" s="21"/>
      <c r="QL39" s="21">
        <f t="shared" si="1047"/>
        <v>0</v>
      </c>
      <c r="QM39" s="21"/>
      <c r="QN39" s="21">
        <f t="shared" si="1047"/>
        <v>0</v>
      </c>
      <c r="QO39" s="21"/>
      <c r="QP39" s="21">
        <f t="shared" si="1047"/>
        <v>0</v>
      </c>
      <c r="QQ39" s="21"/>
      <c r="QR39" s="21">
        <f t="shared" si="1047"/>
        <v>0</v>
      </c>
      <c r="QS39" s="21"/>
      <c r="QT39" s="21">
        <f t="shared" si="1047"/>
        <v>0</v>
      </c>
      <c r="QU39" s="21"/>
      <c r="QV39" s="21">
        <f t="shared" si="1047"/>
        <v>0</v>
      </c>
      <c r="QW39" s="21"/>
      <c r="QX39" s="21">
        <f t="shared" si="1048"/>
        <v>0</v>
      </c>
      <c r="QY39" s="21"/>
      <c r="QZ39" s="21">
        <f t="shared" si="1048"/>
        <v>0</v>
      </c>
      <c r="RA39" s="21"/>
      <c r="RB39" s="21">
        <f t="shared" si="1048"/>
        <v>0</v>
      </c>
      <c r="RC39" s="21"/>
      <c r="RD39" s="21">
        <f t="shared" si="1048"/>
        <v>0</v>
      </c>
      <c r="RE39" s="21"/>
      <c r="RF39" s="21">
        <f t="shared" si="1048"/>
        <v>0</v>
      </c>
      <c r="RG39" s="21"/>
      <c r="RH39" s="21">
        <f t="shared" si="1048"/>
        <v>0</v>
      </c>
      <c r="RI39" s="21"/>
      <c r="RJ39" s="21">
        <f t="shared" si="720"/>
        <v>0</v>
      </c>
      <c r="RK39" s="21"/>
      <c r="RL39" s="21">
        <f t="shared" si="721"/>
        <v>0</v>
      </c>
      <c r="RM39" s="21"/>
      <c r="RN39" s="21">
        <f t="shared" si="722"/>
        <v>0</v>
      </c>
      <c r="RO39" s="21"/>
      <c r="RP39" s="21">
        <f t="shared" si="723"/>
        <v>0</v>
      </c>
      <c r="RQ39" s="21"/>
      <c r="RR39" s="21">
        <f t="shared" si="724"/>
        <v>0</v>
      </c>
      <c r="RS39" s="21"/>
      <c r="RT39" s="21">
        <f t="shared" si="725"/>
        <v>0</v>
      </c>
      <c r="RU39" s="21"/>
      <c r="RV39" s="21">
        <f t="shared" si="726"/>
        <v>0</v>
      </c>
      <c r="RW39" s="21"/>
      <c r="RX39" s="21">
        <f t="shared" si="727"/>
        <v>0</v>
      </c>
      <c r="RY39" s="21"/>
      <c r="RZ39" s="21">
        <f t="shared" si="728"/>
        <v>0</v>
      </c>
      <c r="SA39" s="21"/>
      <c r="SB39" s="21">
        <f t="shared" si="729"/>
        <v>0</v>
      </c>
      <c r="SC39" s="21"/>
      <c r="SD39" s="21">
        <f t="shared" si="730"/>
        <v>0</v>
      </c>
      <c r="SE39" s="21"/>
      <c r="SF39" s="21">
        <f t="shared" si="731"/>
        <v>0</v>
      </c>
      <c r="SG39" s="21"/>
      <c r="SH39" s="21">
        <f t="shared" si="732"/>
        <v>0</v>
      </c>
      <c r="SI39" s="21"/>
      <c r="SJ39" s="21">
        <f t="shared" si="733"/>
        <v>0</v>
      </c>
      <c r="SK39" s="21"/>
      <c r="SL39" s="21">
        <f t="shared" si="734"/>
        <v>0</v>
      </c>
      <c r="SM39" s="21"/>
      <c r="SN39" s="21">
        <f t="shared" si="1049"/>
        <v>0</v>
      </c>
      <c r="SO39" s="21"/>
      <c r="SP39" s="21">
        <f t="shared" si="736"/>
        <v>0</v>
      </c>
      <c r="SQ39" s="21"/>
      <c r="SR39" s="21">
        <f t="shared" si="737"/>
        <v>0</v>
      </c>
      <c r="SS39" s="21"/>
      <c r="ST39" s="21">
        <f t="shared" si="738"/>
        <v>0</v>
      </c>
      <c r="SU39" s="21"/>
      <c r="SV39" s="21">
        <f t="shared" si="739"/>
        <v>0</v>
      </c>
      <c r="SW39" s="21"/>
      <c r="SX39" s="21">
        <f t="shared" si="740"/>
        <v>0</v>
      </c>
      <c r="SY39" s="21"/>
      <c r="SZ39" s="21">
        <f t="shared" si="741"/>
        <v>0</v>
      </c>
      <c r="TA39" s="21"/>
      <c r="TB39" s="21">
        <f t="shared" si="742"/>
        <v>0</v>
      </c>
      <c r="TC39" s="21"/>
      <c r="TD39" s="21">
        <f t="shared" si="1050"/>
        <v>0</v>
      </c>
      <c r="TE39" s="21"/>
      <c r="TF39" s="21">
        <f t="shared" si="744"/>
        <v>0</v>
      </c>
      <c r="TG39" s="21"/>
      <c r="TH39" s="21">
        <f t="shared" si="745"/>
        <v>0</v>
      </c>
      <c r="TI39" s="21"/>
      <c r="TJ39" s="21">
        <f t="shared" si="746"/>
        <v>0</v>
      </c>
      <c r="TK39" s="21"/>
      <c r="TL39" s="21">
        <f t="shared" si="1051"/>
        <v>0</v>
      </c>
      <c r="TM39" s="21"/>
      <c r="TN39" s="21">
        <f t="shared" si="1052"/>
        <v>0</v>
      </c>
      <c r="TO39" s="21"/>
      <c r="TP39" s="21">
        <f t="shared" si="1053"/>
        <v>0</v>
      </c>
      <c r="TQ39" s="21"/>
      <c r="TR39" s="21">
        <f t="shared" si="1054"/>
        <v>0</v>
      </c>
      <c r="TS39" s="21"/>
      <c r="TT39" s="21">
        <f t="shared" si="1055"/>
        <v>0</v>
      </c>
      <c r="TU39" s="21"/>
      <c r="TV39" s="21">
        <f t="shared" si="1056"/>
        <v>0</v>
      </c>
      <c r="TW39" s="21"/>
      <c r="TX39" s="21">
        <f t="shared" si="1057"/>
        <v>0</v>
      </c>
      <c r="TY39" s="21"/>
      <c r="TZ39" s="21">
        <f t="shared" si="1058"/>
        <v>0</v>
      </c>
      <c r="UA39" s="21"/>
      <c r="UB39" s="21">
        <f t="shared" si="1059"/>
        <v>0</v>
      </c>
      <c r="UC39" s="21"/>
      <c r="UD39" s="21">
        <f t="shared" si="1060"/>
        <v>0</v>
      </c>
      <c r="UE39" s="21"/>
      <c r="UF39" s="21">
        <f t="shared" si="1061"/>
        <v>0</v>
      </c>
      <c r="UG39" s="21"/>
      <c r="UH39" s="21">
        <f t="shared" si="758"/>
        <v>0</v>
      </c>
      <c r="UI39" s="21"/>
      <c r="UJ39" s="21">
        <f t="shared" si="1062"/>
        <v>0</v>
      </c>
      <c r="UK39" s="21"/>
      <c r="UL39" s="21">
        <f t="shared" si="1063"/>
        <v>0</v>
      </c>
      <c r="UM39" s="21"/>
      <c r="UN39" s="21">
        <f t="shared" si="1064"/>
        <v>0</v>
      </c>
      <c r="UO39" s="21"/>
      <c r="UP39" s="21">
        <f t="shared" si="1065"/>
        <v>0</v>
      </c>
      <c r="UQ39" s="21"/>
      <c r="UR39" s="21">
        <f t="shared" si="1066"/>
        <v>0</v>
      </c>
      <c r="US39" s="21"/>
      <c r="UT39" s="21">
        <f t="shared" si="1067"/>
        <v>0</v>
      </c>
      <c r="UU39" s="21"/>
      <c r="UV39" s="21">
        <f t="shared" si="765"/>
        <v>0</v>
      </c>
      <c r="UW39" s="21"/>
      <c r="UX39" s="21">
        <f t="shared" si="1068"/>
        <v>0</v>
      </c>
      <c r="UY39" s="21"/>
      <c r="UZ39" s="21">
        <f t="shared" si="767"/>
        <v>0</v>
      </c>
      <c r="VA39" s="21"/>
      <c r="VB39" s="21">
        <f t="shared" si="1069"/>
        <v>0</v>
      </c>
      <c r="VC39" s="21"/>
      <c r="VD39" s="21">
        <f t="shared" si="1070"/>
        <v>0</v>
      </c>
      <c r="VE39" s="21"/>
      <c r="VF39" s="21">
        <f t="shared" si="1071"/>
        <v>0</v>
      </c>
      <c r="VG39" s="21"/>
      <c r="VH39" s="21">
        <f t="shared" si="1072"/>
        <v>0</v>
      </c>
      <c r="VI39" s="21"/>
      <c r="VJ39" s="21">
        <f t="shared" si="1073"/>
        <v>0</v>
      </c>
      <c r="VK39" s="21"/>
      <c r="VL39" s="21">
        <f t="shared" si="1074"/>
        <v>0</v>
      </c>
      <c r="VM39" s="21"/>
      <c r="VN39" s="21">
        <f t="shared" si="1075"/>
        <v>0</v>
      </c>
      <c r="VO39" s="21"/>
      <c r="VP39" s="21">
        <f t="shared" si="1076"/>
        <v>0</v>
      </c>
      <c r="VQ39" s="21"/>
      <c r="VR39" s="21">
        <f t="shared" si="1043"/>
        <v>0</v>
      </c>
      <c r="VS39" s="21"/>
      <c r="VT39" s="21">
        <f t="shared" si="1077"/>
        <v>0</v>
      </c>
      <c r="VU39" s="21"/>
      <c r="VV39" s="21">
        <f t="shared" si="1077"/>
        <v>0</v>
      </c>
      <c r="VW39" s="21"/>
      <c r="VX39" s="21">
        <f t="shared" si="1078"/>
        <v>0</v>
      </c>
      <c r="VY39" s="21"/>
      <c r="VZ39" s="21">
        <f t="shared" si="1078"/>
        <v>0</v>
      </c>
      <c r="WA39" s="21"/>
      <c r="WB39" s="21">
        <f t="shared" si="1078"/>
        <v>0</v>
      </c>
      <c r="WC39" s="21"/>
      <c r="WD39" s="21">
        <f t="shared" si="1078"/>
        <v>0</v>
      </c>
      <c r="WE39" s="21"/>
      <c r="WF39" s="21">
        <f t="shared" si="1078"/>
        <v>0</v>
      </c>
      <c r="WG39" s="21"/>
      <c r="WH39" s="21">
        <f t="shared" si="1078"/>
        <v>0</v>
      </c>
      <c r="WI39" s="21"/>
      <c r="WJ39" s="21">
        <f t="shared" si="1078"/>
        <v>0</v>
      </c>
      <c r="WK39" s="21"/>
      <c r="WL39" s="21">
        <f t="shared" si="1078"/>
        <v>0</v>
      </c>
      <c r="WM39" s="21"/>
      <c r="WN39" s="21">
        <f t="shared" si="1079"/>
        <v>0</v>
      </c>
      <c r="WO39" s="21"/>
      <c r="WP39" s="21">
        <f t="shared" si="1079"/>
        <v>0</v>
      </c>
      <c r="WQ39" s="21"/>
      <c r="WR39" s="21">
        <f t="shared" si="1079"/>
        <v>0</v>
      </c>
      <c r="WS39" s="21"/>
      <c r="WT39" s="21">
        <f t="shared" si="1079"/>
        <v>0</v>
      </c>
      <c r="WU39" s="21"/>
      <c r="WV39" s="21">
        <f t="shared" si="1079"/>
        <v>0</v>
      </c>
      <c r="WW39" s="21"/>
      <c r="WX39" s="21">
        <f t="shared" si="1079"/>
        <v>0</v>
      </c>
      <c r="WY39" s="21"/>
      <c r="WZ39" s="21">
        <f t="shared" si="1079"/>
        <v>0</v>
      </c>
      <c r="XA39" s="21"/>
      <c r="XB39" s="21">
        <f t="shared" si="1079"/>
        <v>0</v>
      </c>
      <c r="XC39" s="21"/>
      <c r="XD39" s="21">
        <f t="shared" si="1080"/>
        <v>0</v>
      </c>
      <c r="XE39" s="21"/>
      <c r="XF39" s="21">
        <f t="shared" si="1080"/>
        <v>0</v>
      </c>
      <c r="XG39" s="21"/>
      <c r="XH39" s="21">
        <f t="shared" si="1080"/>
        <v>0</v>
      </c>
      <c r="XI39" s="21"/>
      <c r="XJ39" s="21">
        <f t="shared" si="1080"/>
        <v>0</v>
      </c>
      <c r="XK39" s="21"/>
      <c r="XL39" s="21">
        <f t="shared" si="1080"/>
        <v>0</v>
      </c>
      <c r="XM39" s="21"/>
      <c r="XN39" s="21">
        <f t="shared" si="1080"/>
        <v>0</v>
      </c>
      <c r="XO39" s="21"/>
      <c r="XP39" s="21">
        <f t="shared" si="1080"/>
        <v>0</v>
      </c>
      <c r="XQ39" s="21"/>
      <c r="XR39" s="21">
        <f t="shared" si="1080"/>
        <v>0</v>
      </c>
      <c r="XS39" s="21"/>
      <c r="XT39" s="21">
        <f t="shared" si="1077"/>
        <v>0</v>
      </c>
      <c r="XU39" s="21"/>
      <c r="XV39" s="21">
        <f t="shared" si="1077"/>
        <v>0</v>
      </c>
      <c r="XW39" s="21"/>
      <c r="XX39" s="21">
        <f t="shared" si="1077"/>
        <v>0</v>
      </c>
      <c r="XY39" s="21"/>
      <c r="XZ39" s="21">
        <f t="shared" si="1077"/>
        <v>0</v>
      </c>
      <c r="YA39" s="21"/>
      <c r="YB39" s="21">
        <f t="shared" si="780"/>
        <v>0</v>
      </c>
      <c r="YC39" s="21"/>
      <c r="YD39" s="21">
        <f t="shared" si="781"/>
        <v>0</v>
      </c>
      <c r="YE39" s="21"/>
      <c r="YF39" s="21">
        <f t="shared" si="782"/>
        <v>0</v>
      </c>
      <c r="YG39" s="21"/>
      <c r="YH39" s="21">
        <f t="shared" si="783"/>
        <v>0</v>
      </c>
      <c r="YI39" s="21"/>
      <c r="YJ39" s="21">
        <f t="shared" si="784"/>
        <v>0</v>
      </c>
      <c r="YK39" s="21"/>
      <c r="YL39" s="21">
        <f t="shared" si="785"/>
        <v>0</v>
      </c>
      <c r="YM39" s="21"/>
      <c r="YN39" s="21">
        <f t="shared" si="786"/>
        <v>0</v>
      </c>
      <c r="YO39" s="21"/>
      <c r="YP39" s="21">
        <f t="shared" si="787"/>
        <v>0</v>
      </c>
      <c r="YQ39" s="21"/>
      <c r="YR39" s="21">
        <f t="shared" si="788"/>
        <v>0</v>
      </c>
      <c r="YS39" s="21"/>
      <c r="YT39" s="21">
        <f t="shared" si="1081"/>
        <v>0</v>
      </c>
      <c r="YU39" s="21"/>
      <c r="YV39" s="21">
        <f t="shared" si="790"/>
        <v>0</v>
      </c>
      <c r="YW39" s="21"/>
      <c r="YX39" s="21">
        <f t="shared" si="791"/>
        <v>0</v>
      </c>
      <c r="YY39" s="21"/>
      <c r="YZ39" s="21">
        <f t="shared" si="1077"/>
        <v>0</v>
      </c>
      <c r="ZA39" s="21"/>
      <c r="ZB39" s="21">
        <f t="shared" si="792"/>
        <v>0</v>
      </c>
      <c r="ZC39" s="21"/>
      <c r="ZD39" s="21">
        <f t="shared" si="793"/>
        <v>0</v>
      </c>
      <c r="ZE39" s="21"/>
      <c r="ZF39" s="21">
        <f t="shared" si="794"/>
        <v>0</v>
      </c>
      <c r="ZG39" s="21"/>
      <c r="ZH39" s="21">
        <f t="shared" si="1082"/>
        <v>0</v>
      </c>
      <c r="ZI39" s="21"/>
      <c r="ZJ39" s="21">
        <f t="shared" si="796"/>
        <v>0</v>
      </c>
      <c r="ZK39" s="21"/>
      <c r="ZL39" s="21">
        <f t="shared" si="797"/>
        <v>0</v>
      </c>
      <c r="ZM39" s="21"/>
      <c r="ZN39" s="21">
        <f t="shared" si="1083"/>
        <v>0</v>
      </c>
      <c r="ZO39" s="21"/>
      <c r="ZP39" s="21">
        <f t="shared" si="799"/>
        <v>0</v>
      </c>
      <c r="ZQ39" s="21"/>
      <c r="ZR39" s="21">
        <f t="shared" si="800"/>
        <v>0</v>
      </c>
      <c r="ZS39" s="21"/>
      <c r="ZT39" s="21">
        <f t="shared" si="1077"/>
        <v>0</v>
      </c>
      <c r="ZU39" s="21"/>
      <c r="ZV39" s="21">
        <f t="shared" si="1084"/>
        <v>0</v>
      </c>
      <c r="ZW39" s="21"/>
      <c r="ZX39" s="21">
        <f t="shared" si="1085"/>
        <v>0</v>
      </c>
      <c r="ZY39" s="21"/>
      <c r="ZZ39" s="21">
        <f t="shared" si="1085"/>
        <v>0</v>
      </c>
      <c r="AAA39" s="21"/>
      <c r="AAB39" s="21">
        <f t="shared" si="1086"/>
        <v>0</v>
      </c>
      <c r="AAC39" s="21"/>
      <c r="AAD39" s="21">
        <f t="shared" si="1086"/>
        <v>0</v>
      </c>
      <c r="AAE39" s="21"/>
      <c r="AAF39" s="21">
        <f t="shared" si="1087"/>
        <v>0</v>
      </c>
      <c r="AAG39" s="21"/>
      <c r="AAH39" s="21">
        <f t="shared" si="1087"/>
        <v>0</v>
      </c>
      <c r="AAI39" s="21"/>
      <c r="AAJ39" s="21">
        <f t="shared" si="1088"/>
        <v>0</v>
      </c>
      <c r="AAK39" s="21"/>
      <c r="AAL39" s="21">
        <f t="shared" si="1088"/>
        <v>0</v>
      </c>
      <c r="AAM39" s="21"/>
      <c r="AAN39" s="21">
        <f t="shared" si="1089"/>
        <v>0</v>
      </c>
      <c r="AAO39" s="21"/>
      <c r="AAP39" s="21">
        <f t="shared" si="1089"/>
        <v>0</v>
      </c>
      <c r="AAQ39" s="21"/>
      <c r="AAR39" s="21">
        <f t="shared" si="1090"/>
        <v>0</v>
      </c>
      <c r="AAS39" s="21"/>
      <c r="AAT39" s="21">
        <f t="shared" si="1090"/>
        <v>0</v>
      </c>
      <c r="AAU39" s="21"/>
      <c r="AAV39" s="21">
        <f t="shared" si="1091"/>
        <v>0</v>
      </c>
      <c r="AAW39" s="21"/>
      <c r="AAX39" s="21">
        <f t="shared" si="1091"/>
        <v>0</v>
      </c>
      <c r="AAY39" s="21"/>
      <c r="AAZ39" s="21">
        <f t="shared" si="1092"/>
        <v>0</v>
      </c>
      <c r="ABA39" s="21"/>
      <c r="ABB39" s="21">
        <f t="shared" si="1092"/>
        <v>0</v>
      </c>
      <c r="ABC39" s="21"/>
      <c r="ABD39" s="21">
        <f t="shared" si="1093"/>
        <v>0</v>
      </c>
      <c r="ABE39" s="21"/>
      <c r="ABF39" s="21">
        <f t="shared" si="1093"/>
        <v>0</v>
      </c>
      <c r="ABG39" s="21"/>
      <c r="ABH39" s="21">
        <f t="shared" si="1094"/>
        <v>0</v>
      </c>
      <c r="ABI39" s="21"/>
      <c r="ABJ39" s="21">
        <f t="shared" si="1094"/>
        <v>0</v>
      </c>
      <c r="ABK39" s="21"/>
      <c r="ABL39" s="21">
        <f t="shared" si="1095"/>
        <v>0</v>
      </c>
      <c r="ABM39" s="21"/>
      <c r="ABN39" s="21">
        <f t="shared" si="1095"/>
        <v>0</v>
      </c>
      <c r="ABO39" s="21"/>
      <c r="ABP39" s="21">
        <f t="shared" si="1096"/>
        <v>0</v>
      </c>
      <c r="ABQ39" s="21"/>
      <c r="ABR39" s="21">
        <f t="shared" si="1096"/>
        <v>0</v>
      </c>
      <c r="ABS39" s="21"/>
      <c r="ABT39" s="21">
        <f t="shared" si="1097"/>
        <v>0</v>
      </c>
      <c r="ABU39" s="21"/>
      <c r="ABV39" s="21">
        <f t="shared" si="1097"/>
        <v>0</v>
      </c>
      <c r="ABW39" s="21"/>
      <c r="ABX39" s="21">
        <f t="shared" si="1098"/>
        <v>0</v>
      </c>
      <c r="ABY39" s="21"/>
      <c r="ABZ39" s="21">
        <f t="shared" si="1098"/>
        <v>0</v>
      </c>
      <c r="ACA39" s="21"/>
      <c r="ACB39" s="21">
        <f t="shared" si="1099"/>
        <v>0</v>
      </c>
      <c r="ACC39" s="21"/>
      <c r="ACD39" s="21">
        <f t="shared" si="1099"/>
        <v>0</v>
      </c>
      <c r="ACE39" s="21"/>
      <c r="ACF39" s="21">
        <f t="shared" si="1100"/>
        <v>0</v>
      </c>
      <c r="ACG39" s="21"/>
      <c r="ACH39" s="21">
        <f t="shared" si="1100"/>
        <v>0</v>
      </c>
      <c r="ACI39" s="21"/>
      <c r="ACJ39" s="21">
        <f t="shared" si="1101"/>
        <v>0</v>
      </c>
      <c r="ACK39" s="21"/>
      <c r="ACL39" s="21">
        <f t="shared" si="1101"/>
        <v>0</v>
      </c>
      <c r="ACM39" s="21"/>
      <c r="ACN39" s="21">
        <f t="shared" si="1102"/>
        <v>0</v>
      </c>
      <c r="ACO39" s="21"/>
      <c r="ACP39" s="21">
        <f t="shared" si="1102"/>
        <v>0</v>
      </c>
      <c r="ACQ39" s="21"/>
      <c r="ACR39" s="21">
        <f t="shared" si="1103"/>
        <v>0</v>
      </c>
      <c r="ACS39" s="21"/>
      <c r="ACT39" s="21">
        <f t="shared" si="1103"/>
        <v>0</v>
      </c>
      <c r="ACU39" s="21"/>
      <c r="ACV39" s="21">
        <f t="shared" si="1104"/>
        <v>0</v>
      </c>
      <c r="ACW39" s="21"/>
      <c r="ACX39" s="21">
        <f t="shared" si="1104"/>
        <v>0</v>
      </c>
      <c r="ACY39" s="21"/>
      <c r="ACZ39" s="21">
        <f t="shared" si="1105"/>
        <v>0</v>
      </c>
      <c r="ADA39" s="21"/>
      <c r="ADB39" s="21">
        <f t="shared" si="1105"/>
        <v>0</v>
      </c>
      <c r="ADC39" s="21"/>
      <c r="ADD39" s="21">
        <f t="shared" si="1106"/>
        <v>0</v>
      </c>
      <c r="ADE39" s="21"/>
      <c r="ADF39" s="21">
        <f t="shared" si="1106"/>
        <v>0</v>
      </c>
      <c r="ADG39" s="21"/>
      <c r="ADH39" s="21">
        <f t="shared" si="1107"/>
        <v>0</v>
      </c>
      <c r="ADI39" s="21"/>
      <c r="ADJ39" s="21">
        <f t="shared" si="1107"/>
        <v>0</v>
      </c>
      <c r="ADK39" s="21"/>
      <c r="ADL39" s="21">
        <f t="shared" si="1108"/>
        <v>0</v>
      </c>
      <c r="ADM39" s="21"/>
      <c r="ADN39" s="21">
        <f t="shared" si="1108"/>
        <v>0</v>
      </c>
      <c r="ADO39" s="21"/>
      <c r="ADP39" s="21">
        <f t="shared" si="1108"/>
        <v>0</v>
      </c>
      <c r="ADQ39" s="21"/>
      <c r="ADR39" s="21">
        <f t="shared" si="1108"/>
        <v>0</v>
      </c>
      <c r="ADS39" s="21"/>
      <c r="ADT39" s="21">
        <f t="shared" si="1108"/>
        <v>0</v>
      </c>
      <c r="ADU39" s="21"/>
      <c r="ADV39" s="21">
        <f t="shared" si="1109"/>
        <v>0</v>
      </c>
      <c r="ADW39" s="21"/>
      <c r="ADX39" s="21">
        <f t="shared" si="1109"/>
        <v>0</v>
      </c>
      <c r="ADY39" s="21"/>
      <c r="ADZ39" s="21">
        <f t="shared" si="1109"/>
        <v>0</v>
      </c>
      <c r="AEA39" s="21"/>
      <c r="AEB39" s="21">
        <f t="shared" si="1109"/>
        <v>0</v>
      </c>
      <c r="AEC39" s="21"/>
      <c r="AED39" s="21">
        <f t="shared" si="1110"/>
        <v>0</v>
      </c>
      <c r="AEE39" s="21"/>
      <c r="AEF39" s="21">
        <f t="shared" si="1110"/>
        <v>0</v>
      </c>
      <c r="AEG39" s="21"/>
      <c r="AEH39" s="21">
        <f t="shared" si="1110"/>
        <v>0</v>
      </c>
      <c r="AEI39" s="21"/>
      <c r="AEJ39" s="21">
        <f t="shared" si="1110"/>
        <v>0</v>
      </c>
      <c r="AEK39" s="21"/>
      <c r="AEL39" s="21">
        <f t="shared" si="1110"/>
        <v>0</v>
      </c>
      <c r="AEM39" s="21"/>
      <c r="AEN39" s="21">
        <f t="shared" si="1111"/>
        <v>0</v>
      </c>
      <c r="AEO39" s="21"/>
      <c r="AEP39" s="21">
        <f t="shared" si="1111"/>
        <v>0</v>
      </c>
      <c r="AEQ39" s="21"/>
      <c r="AER39" s="21">
        <f t="shared" si="1111"/>
        <v>0</v>
      </c>
      <c r="AES39" s="21"/>
      <c r="AET39" s="21">
        <f t="shared" si="1111"/>
        <v>0</v>
      </c>
      <c r="AEU39" s="21"/>
      <c r="AEV39" s="21">
        <f t="shared" si="1112"/>
        <v>0</v>
      </c>
      <c r="AEW39" s="21"/>
      <c r="AEX39" s="21">
        <f t="shared" si="1112"/>
        <v>0</v>
      </c>
      <c r="AEY39" s="21"/>
      <c r="AEZ39" s="21">
        <f t="shared" si="1112"/>
        <v>0</v>
      </c>
      <c r="AFA39" s="21"/>
      <c r="AFB39" s="21">
        <f t="shared" si="1112"/>
        <v>0</v>
      </c>
      <c r="AFC39" s="21"/>
      <c r="AFD39" s="21">
        <f t="shared" si="1112"/>
        <v>0</v>
      </c>
      <c r="AFE39" s="21"/>
      <c r="AFF39" s="21">
        <f t="shared" si="1113"/>
        <v>0</v>
      </c>
      <c r="AFG39" s="21"/>
      <c r="AFH39" s="21">
        <f t="shared" si="1113"/>
        <v>0</v>
      </c>
      <c r="AFI39" s="21"/>
      <c r="AFJ39" s="21">
        <f t="shared" si="1113"/>
        <v>0</v>
      </c>
      <c r="AFK39" s="21"/>
      <c r="AFL39" s="21">
        <f t="shared" si="1113"/>
        <v>0</v>
      </c>
      <c r="AFM39" s="21"/>
      <c r="AFN39" s="21">
        <f t="shared" si="1114"/>
        <v>0</v>
      </c>
      <c r="AFO39" s="21"/>
      <c r="AFP39" s="21">
        <f t="shared" si="1114"/>
        <v>0</v>
      </c>
      <c r="AFQ39" s="21"/>
      <c r="AFR39" s="21">
        <f t="shared" si="1114"/>
        <v>0</v>
      </c>
      <c r="AFS39" s="21"/>
      <c r="AFT39" s="21">
        <f t="shared" si="1114"/>
        <v>0</v>
      </c>
      <c r="AFU39" s="21"/>
      <c r="AFV39" s="21">
        <f t="shared" si="1114"/>
        <v>0</v>
      </c>
      <c r="AFW39" s="21"/>
      <c r="AFX39" s="21">
        <f t="shared" si="1115"/>
        <v>0</v>
      </c>
      <c r="AFY39" s="21"/>
      <c r="AFZ39" s="21">
        <f t="shared" si="1115"/>
        <v>0</v>
      </c>
      <c r="AGA39" s="21"/>
      <c r="AGB39" s="21">
        <f t="shared" si="1115"/>
        <v>0</v>
      </c>
      <c r="AGC39" s="21"/>
      <c r="AGD39" s="21">
        <f t="shared" si="1115"/>
        <v>0</v>
      </c>
      <c r="AGE39" s="21"/>
      <c r="AGF39" s="21">
        <f t="shared" si="1116"/>
        <v>0</v>
      </c>
      <c r="AGG39" s="21"/>
      <c r="AGH39" s="21">
        <f t="shared" si="1116"/>
        <v>0</v>
      </c>
      <c r="AGI39" s="21"/>
      <c r="AGJ39" s="21">
        <f t="shared" si="1116"/>
        <v>0</v>
      </c>
      <c r="AGK39" s="21"/>
      <c r="AGL39" s="21">
        <f t="shared" si="1116"/>
        <v>0</v>
      </c>
      <c r="AGM39" s="21"/>
      <c r="AGN39" s="21">
        <f t="shared" si="1116"/>
        <v>0</v>
      </c>
      <c r="AGO39" s="21"/>
      <c r="AGP39" s="21">
        <f t="shared" si="1117"/>
        <v>0</v>
      </c>
      <c r="AGQ39" s="21"/>
      <c r="AGR39" s="21">
        <f t="shared" si="1117"/>
        <v>0</v>
      </c>
      <c r="AGS39" s="21"/>
      <c r="AGT39" s="21">
        <f t="shared" si="1117"/>
        <v>0</v>
      </c>
      <c r="AGU39" s="21"/>
      <c r="AGV39" s="21">
        <f t="shared" si="1117"/>
        <v>0</v>
      </c>
      <c r="AGW39" s="21"/>
      <c r="AGX39" s="21">
        <f t="shared" si="1118"/>
        <v>0</v>
      </c>
      <c r="AGY39" s="21"/>
      <c r="AGZ39" s="21">
        <f t="shared" si="1118"/>
        <v>0</v>
      </c>
      <c r="AHA39" s="21"/>
      <c r="AHB39" s="21">
        <f t="shared" si="1118"/>
        <v>0</v>
      </c>
      <c r="AHC39" s="21"/>
      <c r="AHD39" s="21">
        <f t="shared" si="1118"/>
        <v>0</v>
      </c>
      <c r="AHE39" s="21"/>
      <c r="AHF39" s="21">
        <f t="shared" si="1118"/>
        <v>0</v>
      </c>
      <c r="AHG39" s="21"/>
      <c r="AHH39" s="21">
        <f t="shared" si="1119"/>
        <v>0</v>
      </c>
      <c r="AHI39" s="21"/>
      <c r="AHJ39" s="21">
        <f t="shared" si="1119"/>
        <v>0</v>
      </c>
      <c r="AHK39" s="21"/>
      <c r="AHL39" s="21">
        <f t="shared" si="1119"/>
        <v>0</v>
      </c>
      <c r="AHM39" s="21"/>
      <c r="AHN39" s="21">
        <f t="shared" si="1119"/>
        <v>0</v>
      </c>
      <c r="AHO39" s="21"/>
      <c r="AHP39" s="21">
        <f t="shared" si="1120"/>
        <v>0</v>
      </c>
      <c r="AHQ39" s="21"/>
      <c r="AHR39" s="21">
        <f t="shared" si="1120"/>
        <v>0</v>
      </c>
      <c r="AHS39" s="21"/>
      <c r="AHT39" s="21">
        <f t="shared" si="1120"/>
        <v>0</v>
      </c>
      <c r="AHU39" s="21"/>
      <c r="AHV39" s="21">
        <f t="shared" si="1120"/>
        <v>0</v>
      </c>
      <c r="AHW39" s="21"/>
      <c r="AHX39" s="21">
        <f t="shared" si="1120"/>
        <v>0</v>
      </c>
      <c r="AHY39" s="21"/>
      <c r="AHZ39" s="21">
        <f t="shared" si="1121"/>
        <v>0</v>
      </c>
      <c r="AIA39" s="21"/>
      <c r="AIB39" s="21">
        <f t="shared" si="1121"/>
        <v>0</v>
      </c>
      <c r="AIC39" s="21"/>
      <c r="AID39" s="21">
        <f t="shared" si="1121"/>
        <v>0</v>
      </c>
      <c r="AIE39" s="21"/>
      <c r="AIF39" s="21">
        <f t="shared" si="1121"/>
        <v>0</v>
      </c>
      <c r="AIG39" s="21"/>
      <c r="AIH39" s="21">
        <f t="shared" si="1122"/>
        <v>0</v>
      </c>
      <c r="AII39" s="21"/>
      <c r="AIJ39" s="21">
        <f t="shared" si="1122"/>
        <v>0</v>
      </c>
      <c r="AIK39" s="21"/>
      <c r="AIL39" s="21">
        <f t="shared" si="1122"/>
        <v>0</v>
      </c>
      <c r="AIM39" s="21"/>
      <c r="AIN39" s="21">
        <f t="shared" si="1122"/>
        <v>0</v>
      </c>
      <c r="AIO39" s="21"/>
      <c r="AIP39" s="21">
        <f t="shared" si="1122"/>
        <v>0</v>
      </c>
      <c r="AIQ39" s="21"/>
      <c r="AIR39" s="21">
        <f t="shared" si="1123"/>
        <v>0</v>
      </c>
      <c r="AIS39" s="21"/>
      <c r="AIT39" s="21">
        <f t="shared" si="1123"/>
        <v>0</v>
      </c>
      <c r="AIU39" s="21"/>
      <c r="AIV39" s="21">
        <f t="shared" si="1123"/>
        <v>0</v>
      </c>
      <c r="AIW39" s="21"/>
      <c r="AIX39" s="21">
        <f t="shared" si="1123"/>
        <v>0</v>
      </c>
      <c r="AIY39" s="21"/>
      <c r="AIZ39" s="21">
        <f t="shared" si="1077"/>
        <v>0</v>
      </c>
      <c r="AJA39" s="21"/>
    </row>
    <row r="40" spans="2:937" ht="15" x14ac:dyDescent="0.25">
      <c r="B40" s="31">
        <v>35</v>
      </c>
      <c r="C40" s="192" t="s">
        <v>208</v>
      </c>
      <c r="D40" s="67" t="s">
        <v>96</v>
      </c>
      <c r="E40" s="194" t="s">
        <v>404</v>
      </c>
      <c r="F40" s="194" t="str">
        <f>_xlfn.XLOOKUP(D40,'WTG PH-III'!$D$5:$D$198,'WTG PH-III'!$B$5:$B$198,0,0,1)</f>
        <v>PSS-14</v>
      </c>
      <c r="G40" s="22" t="s">
        <v>537</v>
      </c>
      <c r="H40" s="22" t="s">
        <v>550</v>
      </c>
      <c r="I40" s="61">
        <v>12</v>
      </c>
      <c r="J40" s="21">
        <v>253</v>
      </c>
      <c r="K40" s="21">
        <f t="shared" si="846"/>
        <v>253</v>
      </c>
      <c r="L40" s="21">
        <f t="shared" si="847"/>
        <v>253</v>
      </c>
      <c r="M40" s="21">
        <f t="shared" si="848"/>
        <v>0</v>
      </c>
      <c r="N40" s="95">
        <f>VLOOKUP(D40,'WTG PH-III'!$D$5:$U$198,17,0)</f>
        <v>45732</v>
      </c>
      <c r="O40" s="95">
        <f>VLOOKUP(D40,'WTG PH-III'!$D$5:$U$198,18,0)</f>
        <v>45742</v>
      </c>
      <c r="P40" s="21">
        <f t="shared" si="849"/>
        <v>0</v>
      </c>
      <c r="Q40" s="21"/>
      <c r="R40" s="21">
        <f t="shared" si="850"/>
        <v>0</v>
      </c>
      <c r="S40" s="21"/>
      <c r="T40" s="21">
        <f t="shared" si="851"/>
        <v>0</v>
      </c>
      <c r="U40" s="21"/>
      <c r="V40" s="21">
        <f t="shared" si="852"/>
        <v>0</v>
      </c>
      <c r="W40" s="21"/>
      <c r="X40" s="21">
        <f t="shared" si="853"/>
        <v>0</v>
      </c>
      <c r="Y40" s="21"/>
      <c r="Z40" s="21">
        <f t="shared" si="854"/>
        <v>0</v>
      </c>
      <c r="AA40" s="21"/>
      <c r="AB40" s="21">
        <f t="shared" si="855"/>
        <v>0</v>
      </c>
      <c r="AC40" s="21"/>
      <c r="AD40" s="21">
        <f t="shared" si="856"/>
        <v>0</v>
      </c>
      <c r="AE40" s="21"/>
      <c r="AF40" s="21">
        <f t="shared" si="857"/>
        <v>0</v>
      </c>
      <c r="AG40" s="21"/>
      <c r="AH40" s="21">
        <f t="shared" si="858"/>
        <v>0</v>
      </c>
      <c r="AI40" s="21"/>
      <c r="AJ40" s="21">
        <f t="shared" si="859"/>
        <v>0</v>
      </c>
      <c r="AK40" s="21"/>
      <c r="AL40" s="21">
        <f t="shared" si="860"/>
        <v>0</v>
      </c>
      <c r="AM40" s="21"/>
      <c r="AN40" s="21">
        <f t="shared" si="861"/>
        <v>0</v>
      </c>
      <c r="AO40" s="21"/>
      <c r="AP40" s="21">
        <f t="shared" si="862"/>
        <v>0</v>
      </c>
      <c r="AQ40" s="21"/>
      <c r="AR40" s="21">
        <f t="shared" si="863"/>
        <v>0</v>
      </c>
      <c r="AS40" s="21"/>
      <c r="AT40" s="21">
        <f t="shared" si="864"/>
        <v>0</v>
      </c>
      <c r="AU40" s="21"/>
      <c r="AV40" s="21">
        <f t="shared" si="865"/>
        <v>0</v>
      </c>
      <c r="AW40" s="21"/>
      <c r="AX40" s="21">
        <f t="shared" si="866"/>
        <v>0</v>
      </c>
      <c r="AY40" s="21"/>
      <c r="AZ40" s="21">
        <f t="shared" si="867"/>
        <v>0</v>
      </c>
      <c r="BA40" s="21"/>
      <c r="BB40" s="21">
        <f t="shared" si="868"/>
        <v>0</v>
      </c>
      <c r="BC40" s="21"/>
      <c r="BD40" s="21">
        <f t="shared" si="869"/>
        <v>0</v>
      </c>
      <c r="BE40" s="21"/>
      <c r="BF40" s="21">
        <f t="shared" si="870"/>
        <v>0</v>
      </c>
      <c r="BG40" s="21"/>
      <c r="BH40" s="21">
        <f t="shared" si="871"/>
        <v>0</v>
      </c>
      <c r="BI40" s="21"/>
      <c r="BJ40" s="21">
        <f t="shared" si="872"/>
        <v>0</v>
      </c>
      <c r="BK40" s="21"/>
      <c r="BL40" s="21">
        <f t="shared" si="873"/>
        <v>0</v>
      </c>
      <c r="BM40" s="21"/>
      <c r="BN40" s="21">
        <f t="shared" si="874"/>
        <v>0</v>
      </c>
      <c r="BO40" s="21"/>
      <c r="BP40" s="21">
        <f t="shared" si="875"/>
        <v>0</v>
      </c>
      <c r="BQ40" s="21"/>
      <c r="BR40" s="21">
        <f t="shared" si="876"/>
        <v>0</v>
      </c>
      <c r="BS40" s="21"/>
      <c r="BT40" s="21">
        <f t="shared" si="877"/>
        <v>0</v>
      </c>
      <c r="BU40" s="21"/>
      <c r="BV40" s="21">
        <f t="shared" si="878"/>
        <v>0</v>
      </c>
      <c r="BW40" s="21"/>
      <c r="BX40" s="21">
        <f t="shared" si="879"/>
        <v>0</v>
      </c>
      <c r="BY40" s="21"/>
      <c r="BZ40" s="21">
        <f t="shared" si="880"/>
        <v>0</v>
      </c>
      <c r="CA40" s="21"/>
      <c r="CB40" s="21">
        <f t="shared" si="881"/>
        <v>0</v>
      </c>
      <c r="CC40" s="21"/>
      <c r="CD40" s="21">
        <f t="shared" si="882"/>
        <v>0</v>
      </c>
      <c r="CE40" s="21"/>
      <c r="CF40" s="21">
        <f t="shared" si="883"/>
        <v>0</v>
      </c>
      <c r="CG40" s="21"/>
      <c r="CH40" s="21">
        <f t="shared" si="884"/>
        <v>0</v>
      </c>
      <c r="CI40" s="21"/>
      <c r="CJ40" s="21">
        <f t="shared" si="885"/>
        <v>0</v>
      </c>
      <c r="CK40" s="21"/>
      <c r="CL40" s="21">
        <f t="shared" si="886"/>
        <v>0</v>
      </c>
      <c r="CM40" s="21"/>
      <c r="CN40" s="21">
        <f t="shared" si="887"/>
        <v>0</v>
      </c>
      <c r="CO40" s="21"/>
      <c r="CP40" s="21">
        <f t="shared" si="888"/>
        <v>0</v>
      </c>
      <c r="CQ40" s="21"/>
      <c r="CR40" s="21">
        <f t="shared" si="889"/>
        <v>0</v>
      </c>
      <c r="CS40" s="21"/>
      <c r="CT40" s="21">
        <f t="shared" si="890"/>
        <v>0</v>
      </c>
      <c r="CU40" s="21"/>
      <c r="CV40" s="21">
        <f t="shared" si="891"/>
        <v>0</v>
      </c>
      <c r="CW40" s="21"/>
      <c r="CX40" s="21">
        <f t="shared" si="892"/>
        <v>0</v>
      </c>
      <c r="CY40" s="21"/>
      <c r="CZ40" s="21">
        <f t="shared" si="893"/>
        <v>0</v>
      </c>
      <c r="DA40" s="21"/>
      <c r="DB40" s="21">
        <f t="shared" si="894"/>
        <v>0</v>
      </c>
      <c r="DC40" s="21"/>
      <c r="DD40" s="21">
        <f t="shared" si="895"/>
        <v>0</v>
      </c>
      <c r="DE40" s="21"/>
      <c r="DF40" s="21">
        <f t="shared" si="896"/>
        <v>0</v>
      </c>
      <c r="DG40" s="21"/>
      <c r="DH40" s="21">
        <f t="shared" si="897"/>
        <v>0</v>
      </c>
      <c r="DI40" s="21"/>
      <c r="DJ40" s="21">
        <f t="shared" si="898"/>
        <v>0</v>
      </c>
      <c r="DK40" s="21"/>
      <c r="DL40" s="21">
        <f t="shared" si="899"/>
        <v>0</v>
      </c>
      <c r="DM40" s="21"/>
      <c r="DN40" s="21">
        <f t="shared" si="900"/>
        <v>0</v>
      </c>
      <c r="DO40" s="21"/>
      <c r="DP40" s="21">
        <f t="shared" si="901"/>
        <v>0</v>
      </c>
      <c r="DQ40" s="21"/>
      <c r="DR40" s="21">
        <f t="shared" si="902"/>
        <v>0</v>
      </c>
      <c r="DS40" s="21"/>
      <c r="DT40" s="21">
        <f t="shared" si="903"/>
        <v>0</v>
      </c>
      <c r="DU40" s="21"/>
      <c r="DV40" s="21">
        <f t="shared" si="904"/>
        <v>0</v>
      </c>
      <c r="DW40" s="21"/>
      <c r="DX40" s="21">
        <f t="shared" si="905"/>
        <v>0</v>
      </c>
      <c r="DY40" s="21"/>
      <c r="DZ40" s="21">
        <f t="shared" si="906"/>
        <v>0</v>
      </c>
      <c r="EA40" s="21"/>
      <c r="EB40" s="21">
        <f t="shared" si="907"/>
        <v>0</v>
      </c>
      <c r="EC40" s="21"/>
      <c r="ED40" s="21">
        <f t="shared" si="908"/>
        <v>0</v>
      </c>
      <c r="EE40" s="21"/>
      <c r="EF40" s="21">
        <f t="shared" si="909"/>
        <v>0</v>
      </c>
      <c r="EG40" s="21"/>
      <c r="EH40" s="21">
        <f t="shared" si="910"/>
        <v>0</v>
      </c>
      <c r="EI40" s="21"/>
      <c r="EJ40" s="21">
        <f t="shared" si="911"/>
        <v>0</v>
      </c>
      <c r="EK40" s="21"/>
      <c r="EL40" s="21">
        <f t="shared" si="912"/>
        <v>0</v>
      </c>
      <c r="EM40" s="21"/>
      <c r="EN40" s="21">
        <f t="shared" si="913"/>
        <v>0</v>
      </c>
      <c r="EO40" s="21"/>
      <c r="EP40" s="21">
        <f t="shared" si="914"/>
        <v>0</v>
      </c>
      <c r="EQ40" s="21"/>
      <c r="ER40" s="21">
        <f t="shared" si="915"/>
        <v>0</v>
      </c>
      <c r="ES40" s="21"/>
      <c r="ET40" s="21">
        <f t="shared" si="916"/>
        <v>0</v>
      </c>
      <c r="EU40" s="21"/>
      <c r="EV40" s="21">
        <f t="shared" si="917"/>
        <v>0</v>
      </c>
      <c r="EW40" s="21"/>
      <c r="EX40" s="21">
        <f t="shared" si="918"/>
        <v>0</v>
      </c>
      <c r="EY40" s="21"/>
      <c r="EZ40" s="21">
        <f t="shared" si="919"/>
        <v>0</v>
      </c>
      <c r="FA40" s="21"/>
      <c r="FB40" s="21">
        <f t="shared" si="920"/>
        <v>0</v>
      </c>
      <c r="FC40" s="21"/>
      <c r="FD40" s="21">
        <f t="shared" si="921"/>
        <v>0</v>
      </c>
      <c r="FE40" s="21"/>
      <c r="FF40" s="21">
        <f t="shared" si="922"/>
        <v>0</v>
      </c>
      <c r="FG40" s="21"/>
      <c r="FH40" s="21">
        <f t="shared" si="923"/>
        <v>0</v>
      </c>
      <c r="FI40" s="21"/>
      <c r="FJ40" s="21">
        <f t="shared" si="924"/>
        <v>0</v>
      </c>
      <c r="FK40" s="21"/>
      <c r="FL40" s="21">
        <f t="shared" si="925"/>
        <v>0</v>
      </c>
      <c r="FM40" s="21"/>
      <c r="FN40" s="21">
        <f t="shared" si="926"/>
        <v>0</v>
      </c>
      <c r="FO40" s="21"/>
      <c r="FP40" s="21">
        <f t="shared" si="927"/>
        <v>0</v>
      </c>
      <c r="FQ40" s="21"/>
      <c r="FR40" s="21">
        <f t="shared" si="928"/>
        <v>0</v>
      </c>
      <c r="FS40" s="21"/>
      <c r="FT40" s="21">
        <f t="shared" si="929"/>
        <v>0</v>
      </c>
      <c r="FU40" s="21"/>
      <c r="FV40" s="21">
        <f t="shared" si="930"/>
        <v>0</v>
      </c>
      <c r="FW40" s="21"/>
      <c r="FX40" s="21">
        <f t="shared" si="931"/>
        <v>0</v>
      </c>
      <c r="FY40" s="21"/>
      <c r="FZ40" s="21">
        <f t="shared" si="932"/>
        <v>0</v>
      </c>
      <c r="GA40" s="21"/>
      <c r="GB40" s="21">
        <f t="shared" si="933"/>
        <v>0</v>
      </c>
      <c r="GC40" s="21"/>
      <c r="GD40" s="21">
        <f t="shared" si="934"/>
        <v>0</v>
      </c>
      <c r="GE40" s="21"/>
      <c r="GF40" s="21">
        <f t="shared" si="935"/>
        <v>0</v>
      </c>
      <c r="GG40" s="21"/>
      <c r="GH40" s="21">
        <f t="shared" si="936"/>
        <v>0</v>
      </c>
      <c r="GI40" s="21"/>
      <c r="GJ40" s="21">
        <f t="shared" si="937"/>
        <v>23</v>
      </c>
      <c r="GK40" s="21"/>
      <c r="GL40" s="21">
        <f t="shared" si="938"/>
        <v>23</v>
      </c>
      <c r="GM40" s="21"/>
      <c r="GN40" s="21">
        <f t="shared" si="939"/>
        <v>23</v>
      </c>
      <c r="GO40" s="21"/>
      <c r="GP40" s="21">
        <f t="shared" si="940"/>
        <v>23</v>
      </c>
      <c r="GQ40" s="21"/>
      <c r="GR40" s="21">
        <f t="shared" si="941"/>
        <v>23</v>
      </c>
      <c r="GS40" s="21"/>
      <c r="GT40" s="21">
        <f t="shared" si="942"/>
        <v>23</v>
      </c>
      <c r="GU40" s="21"/>
      <c r="GV40" s="21">
        <f t="shared" si="943"/>
        <v>23</v>
      </c>
      <c r="GW40" s="21"/>
      <c r="GX40" s="21">
        <f t="shared" si="944"/>
        <v>23</v>
      </c>
      <c r="GY40" s="21"/>
      <c r="GZ40" s="21">
        <f t="shared" si="945"/>
        <v>23</v>
      </c>
      <c r="HA40" s="21"/>
      <c r="HB40" s="21">
        <f t="shared" si="946"/>
        <v>23</v>
      </c>
      <c r="HC40" s="21"/>
      <c r="HD40" s="21">
        <f t="shared" si="947"/>
        <v>23</v>
      </c>
      <c r="HE40" s="21"/>
      <c r="HF40" s="21">
        <f t="shared" si="948"/>
        <v>0</v>
      </c>
      <c r="HG40" s="21"/>
      <c r="HH40" s="21">
        <f t="shared" si="949"/>
        <v>0</v>
      </c>
      <c r="HI40" s="21"/>
      <c r="HJ40" s="21">
        <f t="shared" si="950"/>
        <v>0</v>
      </c>
      <c r="HK40" s="21"/>
      <c r="HL40" s="21">
        <f t="shared" si="951"/>
        <v>0</v>
      </c>
      <c r="HM40" s="21"/>
      <c r="HN40" s="21">
        <f t="shared" si="952"/>
        <v>0</v>
      </c>
      <c r="HO40" s="21"/>
      <c r="HP40" s="21">
        <f t="shared" si="953"/>
        <v>0</v>
      </c>
      <c r="HQ40" s="21"/>
      <c r="HR40" s="21">
        <f t="shared" si="954"/>
        <v>0</v>
      </c>
      <c r="HS40" s="21"/>
      <c r="HT40" s="21">
        <f t="shared" si="955"/>
        <v>0</v>
      </c>
      <c r="HU40" s="21"/>
      <c r="HV40" s="21">
        <f t="shared" si="956"/>
        <v>0</v>
      </c>
      <c r="HW40" s="21"/>
      <c r="HX40" s="21">
        <f t="shared" si="957"/>
        <v>0</v>
      </c>
      <c r="HY40" s="21"/>
      <c r="HZ40" s="21">
        <f t="shared" si="958"/>
        <v>0</v>
      </c>
      <c r="IA40" s="21"/>
      <c r="IB40" s="21">
        <f t="shared" si="959"/>
        <v>0</v>
      </c>
      <c r="IC40" s="21"/>
      <c r="ID40" s="21">
        <f t="shared" si="960"/>
        <v>0</v>
      </c>
      <c r="IE40" s="21"/>
      <c r="IF40" s="21">
        <f t="shared" si="961"/>
        <v>0</v>
      </c>
      <c r="IG40" s="21"/>
      <c r="IH40" s="21">
        <f t="shared" si="962"/>
        <v>0</v>
      </c>
      <c r="II40" s="21"/>
      <c r="IJ40" s="21">
        <f t="shared" si="963"/>
        <v>0</v>
      </c>
      <c r="IK40" s="21"/>
      <c r="IL40" s="21">
        <f t="shared" si="964"/>
        <v>0</v>
      </c>
      <c r="IM40" s="21"/>
      <c r="IN40" s="21">
        <f t="shared" si="965"/>
        <v>0</v>
      </c>
      <c r="IO40" s="21"/>
      <c r="IP40" s="21">
        <f t="shared" si="966"/>
        <v>0</v>
      </c>
      <c r="IQ40" s="21"/>
      <c r="IR40" s="21">
        <f t="shared" si="967"/>
        <v>0</v>
      </c>
      <c r="IS40" s="21"/>
      <c r="IT40" s="21">
        <f t="shared" si="968"/>
        <v>0</v>
      </c>
      <c r="IU40" s="21"/>
      <c r="IV40" s="21">
        <f t="shared" si="969"/>
        <v>0</v>
      </c>
      <c r="IW40" s="21"/>
      <c r="IX40" s="21">
        <f t="shared" si="970"/>
        <v>0</v>
      </c>
      <c r="IY40" s="21"/>
      <c r="IZ40" s="21">
        <f t="shared" si="971"/>
        <v>0</v>
      </c>
      <c r="JA40" s="21"/>
      <c r="JB40" s="21">
        <f t="shared" si="972"/>
        <v>0</v>
      </c>
      <c r="JC40" s="21"/>
      <c r="JD40" s="21">
        <f t="shared" si="973"/>
        <v>0</v>
      </c>
      <c r="JE40" s="21"/>
      <c r="JF40" s="21">
        <f t="shared" si="974"/>
        <v>0</v>
      </c>
      <c r="JG40" s="21"/>
      <c r="JH40" s="21">
        <f t="shared" si="975"/>
        <v>0</v>
      </c>
      <c r="JI40" s="21"/>
      <c r="JJ40" s="21">
        <f t="shared" si="976"/>
        <v>0</v>
      </c>
      <c r="JK40" s="21"/>
      <c r="JL40" s="21">
        <f t="shared" si="977"/>
        <v>0</v>
      </c>
      <c r="JM40" s="21"/>
      <c r="JN40" s="21">
        <f t="shared" si="978"/>
        <v>0</v>
      </c>
      <c r="JO40" s="21"/>
      <c r="JP40" s="21">
        <f t="shared" si="979"/>
        <v>0</v>
      </c>
      <c r="JQ40" s="21"/>
      <c r="JR40" s="21">
        <f t="shared" si="980"/>
        <v>0</v>
      </c>
      <c r="JS40" s="21"/>
      <c r="JT40" s="21">
        <f t="shared" si="981"/>
        <v>0</v>
      </c>
      <c r="JU40" s="21"/>
      <c r="JV40" s="21">
        <f t="shared" si="982"/>
        <v>0</v>
      </c>
      <c r="JW40" s="21"/>
      <c r="JX40" s="21">
        <f t="shared" si="983"/>
        <v>0</v>
      </c>
      <c r="JY40" s="21"/>
      <c r="JZ40" s="21">
        <f t="shared" si="984"/>
        <v>0</v>
      </c>
      <c r="KA40" s="21"/>
      <c r="KB40" s="21">
        <f t="shared" si="985"/>
        <v>0</v>
      </c>
      <c r="KC40" s="21"/>
      <c r="KD40" s="21">
        <f t="shared" si="986"/>
        <v>0</v>
      </c>
      <c r="KE40" s="21"/>
      <c r="KF40" s="21">
        <f t="shared" si="987"/>
        <v>0</v>
      </c>
      <c r="KG40" s="21"/>
      <c r="KH40" s="21">
        <f t="shared" si="988"/>
        <v>0</v>
      </c>
      <c r="KI40" s="21"/>
      <c r="KJ40" s="21">
        <f t="shared" si="989"/>
        <v>0</v>
      </c>
      <c r="KK40" s="21"/>
      <c r="KL40" s="21">
        <f t="shared" si="990"/>
        <v>0</v>
      </c>
      <c r="KM40" s="21"/>
      <c r="KN40" s="21">
        <f t="shared" si="991"/>
        <v>0</v>
      </c>
      <c r="KO40" s="21"/>
      <c r="KP40" s="21">
        <f t="shared" si="992"/>
        <v>0</v>
      </c>
      <c r="KQ40" s="21"/>
      <c r="KR40" s="21">
        <f t="shared" si="993"/>
        <v>0</v>
      </c>
      <c r="KS40" s="21"/>
      <c r="KT40" s="21">
        <f t="shared" si="994"/>
        <v>0</v>
      </c>
      <c r="KU40" s="21"/>
      <c r="KV40" s="21">
        <f t="shared" si="995"/>
        <v>0</v>
      </c>
      <c r="KW40" s="21"/>
      <c r="KX40" s="21">
        <f t="shared" si="996"/>
        <v>0</v>
      </c>
      <c r="KY40" s="21"/>
      <c r="KZ40" s="21">
        <f t="shared" si="997"/>
        <v>0</v>
      </c>
      <c r="LA40" s="21"/>
      <c r="LB40" s="21">
        <f t="shared" si="998"/>
        <v>0</v>
      </c>
      <c r="LC40" s="21"/>
      <c r="LD40" s="21">
        <f t="shared" si="999"/>
        <v>0</v>
      </c>
      <c r="LE40" s="21"/>
      <c r="LF40" s="21">
        <f t="shared" si="1000"/>
        <v>0</v>
      </c>
      <c r="LG40" s="21"/>
      <c r="LH40" s="21">
        <f t="shared" si="1001"/>
        <v>0</v>
      </c>
      <c r="LI40" s="21"/>
      <c r="LJ40" s="21">
        <f t="shared" si="1002"/>
        <v>0</v>
      </c>
      <c r="LK40" s="21"/>
      <c r="LL40" s="21">
        <f t="shared" si="1003"/>
        <v>0</v>
      </c>
      <c r="LM40" s="21"/>
      <c r="LN40" s="21">
        <f t="shared" si="1004"/>
        <v>0</v>
      </c>
      <c r="LO40" s="21"/>
      <c r="LP40" s="21">
        <f t="shared" si="1005"/>
        <v>0</v>
      </c>
      <c r="LQ40" s="21"/>
      <c r="LR40" s="21">
        <f t="shared" si="1006"/>
        <v>0</v>
      </c>
      <c r="LS40" s="21"/>
      <c r="LT40" s="21">
        <f t="shared" si="1007"/>
        <v>0</v>
      </c>
      <c r="LU40" s="21"/>
      <c r="LV40" s="21">
        <f t="shared" si="1008"/>
        <v>0</v>
      </c>
      <c r="LW40" s="21"/>
      <c r="LX40" s="21">
        <f t="shared" si="1009"/>
        <v>0</v>
      </c>
      <c r="LY40" s="21"/>
      <c r="LZ40" s="21">
        <f t="shared" si="1010"/>
        <v>0</v>
      </c>
      <c r="MA40" s="21"/>
      <c r="MB40" s="21">
        <f t="shared" si="1011"/>
        <v>0</v>
      </c>
      <c r="MC40" s="21"/>
      <c r="MD40" s="21">
        <f t="shared" si="1012"/>
        <v>0</v>
      </c>
      <c r="ME40" s="21"/>
      <c r="MF40" s="21">
        <f t="shared" si="1013"/>
        <v>0</v>
      </c>
      <c r="MG40" s="21"/>
      <c r="MH40" s="21">
        <f t="shared" si="1014"/>
        <v>0</v>
      </c>
      <c r="MI40" s="21"/>
      <c r="MJ40" s="21">
        <f t="shared" si="1015"/>
        <v>0</v>
      </c>
      <c r="MK40" s="21">
        <v>11</v>
      </c>
      <c r="ML40" s="21">
        <f t="shared" si="1016"/>
        <v>0</v>
      </c>
      <c r="MM40" s="21">
        <v>30</v>
      </c>
      <c r="MN40" s="21">
        <f t="shared" si="1017"/>
        <v>0</v>
      </c>
      <c r="MO40" s="21">
        <v>27</v>
      </c>
      <c r="MP40" s="21">
        <f t="shared" si="1018"/>
        <v>0</v>
      </c>
      <c r="MQ40" s="21">
        <v>28</v>
      </c>
      <c r="MR40" s="21">
        <f t="shared" si="1019"/>
        <v>0</v>
      </c>
      <c r="MS40" s="21">
        <v>15</v>
      </c>
      <c r="MT40" s="21">
        <f t="shared" si="1020"/>
        <v>0</v>
      </c>
      <c r="MU40" s="21">
        <v>21</v>
      </c>
      <c r="MV40" s="21">
        <f t="shared" si="1021"/>
        <v>0</v>
      </c>
      <c r="MW40" s="21"/>
      <c r="MX40" s="21">
        <f t="shared" si="1022"/>
        <v>0</v>
      </c>
      <c r="MY40" s="21">
        <v>32</v>
      </c>
      <c r="MZ40" s="21">
        <f t="shared" si="1023"/>
        <v>0</v>
      </c>
      <c r="NA40" s="21">
        <v>28</v>
      </c>
      <c r="NB40" s="21">
        <f t="shared" si="1024"/>
        <v>0</v>
      </c>
      <c r="NC40" s="21">
        <v>28</v>
      </c>
      <c r="ND40" s="21">
        <f t="shared" si="1025"/>
        <v>0</v>
      </c>
      <c r="NE40" s="21">
        <v>27</v>
      </c>
      <c r="NF40" s="21">
        <f t="shared" si="1026"/>
        <v>0</v>
      </c>
      <c r="NG40" s="21">
        <v>6</v>
      </c>
      <c r="NH40" s="21">
        <f t="shared" si="1027"/>
        <v>0</v>
      </c>
      <c r="NI40" s="21"/>
      <c r="NJ40" s="21">
        <f t="shared" si="1028"/>
        <v>0</v>
      </c>
      <c r="NK40" s="21"/>
      <c r="NL40" s="21">
        <f t="shared" si="1029"/>
        <v>0</v>
      </c>
      <c r="NM40" s="21"/>
      <c r="NN40" s="21">
        <f t="shared" si="1030"/>
        <v>0</v>
      </c>
      <c r="NO40" s="21"/>
      <c r="NP40" s="21">
        <f t="shared" si="1031"/>
        <v>0</v>
      </c>
      <c r="NQ40" s="21"/>
      <c r="NR40" s="21">
        <f t="shared" si="1032"/>
        <v>0</v>
      </c>
      <c r="NS40" s="21"/>
      <c r="NT40" s="21">
        <f t="shared" si="1033"/>
        <v>0</v>
      </c>
      <c r="NU40" s="21"/>
      <c r="NV40" s="21">
        <f t="shared" si="1034"/>
        <v>0</v>
      </c>
      <c r="NW40" s="21"/>
      <c r="NX40" s="21">
        <f t="shared" si="1035"/>
        <v>0</v>
      </c>
      <c r="NY40" s="21"/>
      <c r="NZ40" s="21">
        <f t="shared" si="1036"/>
        <v>0</v>
      </c>
      <c r="OA40" s="21"/>
      <c r="OB40" s="21">
        <f t="shared" si="1037"/>
        <v>0</v>
      </c>
      <c r="OC40" s="21"/>
      <c r="OD40" s="21">
        <f t="shared" si="1038"/>
        <v>0</v>
      </c>
      <c r="OE40" s="21"/>
      <c r="OF40" s="21">
        <f t="shared" si="1039"/>
        <v>0</v>
      </c>
      <c r="OG40" s="21"/>
      <c r="OH40" s="21">
        <f t="shared" si="1040"/>
        <v>0</v>
      </c>
      <c r="OI40" s="21"/>
      <c r="OJ40" s="21">
        <f t="shared" si="1041"/>
        <v>0</v>
      </c>
      <c r="OK40" s="21"/>
      <c r="OL40" s="21">
        <f t="shared" si="1042"/>
        <v>0</v>
      </c>
      <c r="OM40" s="21"/>
      <c r="ON40" s="21">
        <f t="shared" si="1043"/>
        <v>0</v>
      </c>
      <c r="OO40" s="21"/>
      <c r="OP40" s="21">
        <f t="shared" si="1043"/>
        <v>0</v>
      </c>
      <c r="OQ40" s="21"/>
      <c r="OR40" s="21">
        <f t="shared" si="1043"/>
        <v>0</v>
      </c>
      <c r="OS40" s="21"/>
      <c r="OT40" s="21">
        <f t="shared" si="1043"/>
        <v>0</v>
      </c>
      <c r="OU40" s="21"/>
      <c r="OV40" s="21">
        <f t="shared" si="1043"/>
        <v>0</v>
      </c>
      <c r="OW40" s="21"/>
      <c r="OX40" s="21">
        <f t="shared" si="1043"/>
        <v>0</v>
      </c>
      <c r="OY40" s="21"/>
      <c r="OZ40" s="21">
        <f t="shared" si="1043"/>
        <v>0</v>
      </c>
      <c r="PA40" s="21"/>
      <c r="PB40" s="21">
        <f t="shared" si="1044"/>
        <v>0</v>
      </c>
      <c r="PC40" s="21"/>
      <c r="PD40" s="21">
        <f t="shared" si="1044"/>
        <v>0</v>
      </c>
      <c r="PE40" s="21"/>
      <c r="PF40" s="21">
        <f t="shared" si="1044"/>
        <v>0</v>
      </c>
      <c r="PG40" s="21"/>
      <c r="PH40" s="21">
        <f t="shared" si="1044"/>
        <v>0</v>
      </c>
      <c r="PI40" s="21"/>
      <c r="PJ40" s="21">
        <f t="shared" si="1044"/>
        <v>0</v>
      </c>
      <c r="PK40" s="21"/>
      <c r="PL40" s="21">
        <f t="shared" si="1044"/>
        <v>0</v>
      </c>
      <c r="PM40" s="21"/>
      <c r="PN40" s="21">
        <f t="shared" si="1045"/>
        <v>0</v>
      </c>
      <c r="PO40" s="21"/>
      <c r="PP40" s="21">
        <f t="shared" si="1045"/>
        <v>0</v>
      </c>
      <c r="PQ40" s="21"/>
      <c r="PR40" s="21">
        <f t="shared" si="1045"/>
        <v>0</v>
      </c>
      <c r="PS40" s="21"/>
      <c r="PT40" s="21">
        <f t="shared" si="1045"/>
        <v>0</v>
      </c>
      <c r="PU40" s="21"/>
      <c r="PV40" s="21">
        <f t="shared" si="1045"/>
        <v>0</v>
      </c>
      <c r="PW40" s="21"/>
      <c r="PX40" s="21">
        <f t="shared" si="1045"/>
        <v>0</v>
      </c>
      <c r="PY40" s="21"/>
      <c r="PZ40" s="21">
        <f t="shared" si="1046"/>
        <v>0</v>
      </c>
      <c r="QA40" s="21"/>
      <c r="QB40" s="21">
        <f t="shared" si="1046"/>
        <v>0</v>
      </c>
      <c r="QC40" s="21"/>
      <c r="QD40" s="21">
        <f t="shared" si="1046"/>
        <v>0</v>
      </c>
      <c r="QE40" s="21"/>
      <c r="QF40" s="21">
        <f t="shared" si="1046"/>
        <v>0</v>
      </c>
      <c r="QG40" s="21"/>
      <c r="QH40" s="21">
        <f t="shared" si="1046"/>
        <v>0</v>
      </c>
      <c r="QI40" s="21"/>
      <c r="QJ40" s="21">
        <f t="shared" si="1046"/>
        <v>0</v>
      </c>
      <c r="QK40" s="21"/>
      <c r="QL40" s="21">
        <f t="shared" si="1047"/>
        <v>0</v>
      </c>
      <c r="QM40" s="21"/>
      <c r="QN40" s="21">
        <f t="shared" si="1047"/>
        <v>0</v>
      </c>
      <c r="QO40" s="21"/>
      <c r="QP40" s="21">
        <f t="shared" si="1047"/>
        <v>0</v>
      </c>
      <c r="QQ40" s="21"/>
      <c r="QR40" s="21">
        <f t="shared" si="1047"/>
        <v>0</v>
      </c>
      <c r="QS40" s="21"/>
      <c r="QT40" s="21">
        <f t="shared" si="1047"/>
        <v>0</v>
      </c>
      <c r="QU40" s="21"/>
      <c r="QV40" s="21">
        <f t="shared" si="1047"/>
        <v>0</v>
      </c>
      <c r="QW40" s="21"/>
      <c r="QX40" s="21">
        <f t="shared" si="1048"/>
        <v>0</v>
      </c>
      <c r="QY40" s="21"/>
      <c r="QZ40" s="21">
        <f t="shared" si="1048"/>
        <v>0</v>
      </c>
      <c r="RA40" s="21"/>
      <c r="RB40" s="21">
        <f t="shared" si="1048"/>
        <v>0</v>
      </c>
      <c r="RC40" s="21"/>
      <c r="RD40" s="21">
        <f t="shared" si="1048"/>
        <v>0</v>
      </c>
      <c r="RE40" s="21"/>
      <c r="RF40" s="21">
        <f t="shared" si="1048"/>
        <v>0</v>
      </c>
      <c r="RG40" s="21"/>
      <c r="RH40" s="21">
        <f t="shared" si="1048"/>
        <v>0</v>
      </c>
      <c r="RI40" s="21"/>
      <c r="RJ40" s="21">
        <f t="shared" si="720"/>
        <v>0</v>
      </c>
      <c r="RK40" s="21"/>
      <c r="RL40" s="21">
        <f t="shared" si="721"/>
        <v>0</v>
      </c>
      <c r="RM40" s="21"/>
      <c r="RN40" s="21">
        <f t="shared" si="722"/>
        <v>0</v>
      </c>
      <c r="RO40" s="21"/>
      <c r="RP40" s="21">
        <f t="shared" si="723"/>
        <v>0</v>
      </c>
      <c r="RQ40" s="21"/>
      <c r="RR40" s="21">
        <f t="shared" si="724"/>
        <v>0</v>
      </c>
      <c r="RS40" s="21"/>
      <c r="RT40" s="21">
        <f t="shared" si="725"/>
        <v>0</v>
      </c>
      <c r="RU40" s="21"/>
      <c r="RV40" s="21">
        <f t="shared" si="726"/>
        <v>0</v>
      </c>
      <c r="RW40" s="21"/>
      <c r="RX40" s="21">
        <f t="shared" si="727"/>
        <v>0</v>
      </c>
      <c r="RY40" s="21"/>
      <c r="RZ40" s="21">
        <f t="shared" si="728"/>
        <v>0</v>
      </c>
      <c r="SA40" s="21"/>
      <c r="SB40" s="21">
        <f t="shared" si="729"/>
        <v>0</v>
      </c>
      <c r="SC40" s="21"/>
      <c r="SD40" s="21">
        <f t="shared" si="730"/>
        <v>0</v>
      </c>
      <c r="SE40" s="21"/>
      <c r="SF40" s="21">
        <f t="shared" si="731"/>
        <v>0</v>
      </c>
      <c r="SG40" s="21"/>
      <c r="SH40" s="21">
        <f t="shared" si="732"/>
        <v>0</v>
      </c>
      <c r="SI40" s="21"/>
      <c r="SJ40" s="21">
        <f t="shared" si="733"/>
        <v>0</v>
      </c>
      <c r="SK40" s="21"/>
      <c r="SL40" s="21">
        <f t="shared" si="734"/>
        <v>0</v>
      </c>
      <c r="SM40" s="21"/>
      <c r="SN40" s="21">
        <f t="shared" si="1049"/>
        <v>0</v>
      </c>
      <c r="SO40" s="21"/>
      <c r="SP40" s="21">
        <f t="shared" si="736"/>
        <v>0</v>
      </c>
      <c r="SQ40" s="21"/>
      <c r="SR40" s="21">
        <f t="shared" si="737"/>
        <v>0</v>
      </c>
      <c r="SS40" s="21"/>
      <c r="ST40" s="21">
        <f t="shared" si="738"/>
        <v>0</v>
      </c>
      <c r="SU40" s="21"/>
      <c r="SV40" s="21">
        <f t="shared" si="739"/>
        <v>0</v>
      </c>
      <c r="SW40" s="21"/>
      <c r="SX40" s="21">
        <f t="shared" si="740"/>
        <v>0</v>
      </c>
      <c r="SY40" s="21"/>
      <c r="SZ40" s="21">
        <f t="shared" si="741"/>
        <v>0</v>
      </c>
      <c r="TA40" s="21"/>
      <c r="TB40" s="21">
        <f t="shared" si="742"/>
        <v>0</v>
      </c>
      <c r="TC40" s="21"/>
      <c r="TD40" s="21">
        <f t="shared" si="1050"/>
        <v>0</v>
      </c>
      <c r="TE40" s="21"/>
      <c r="TF40" s="21">
        <f t="shared" si="744"/>
        <v>0</v>
      </c>
      <c r="TG40" s="21"/>
      <c r="TH40" s="21">
        <f t="shared" si="745"/>
        <v>0</v>
      </c>
      <c r="TI40" s="21"/>
      <c r="TJ40" s="21">
        <f t="shared" si="746"/>
        <v>0</v>
      </c>
      <c r="TK40" s="21"/>
      <c r="TL40" s="21">
        <f t="shared" si="1051"/>
        <v>0</v>
      </c>
      <c r="TM40" s="21"/>
      <c r="TN40" s="21">
        <f t="shared" si="1052"/>
        <v>0</v>
      </c>
      <c r="TO40" s="21"/>
      <c r="TP40" s="21">
        <f t="shared" si="1053"/>
        <v>0</v>
      </c>
      <c r="TQ40" s="21"/>
      <c r="TR40" s="21">
        <f t="shared" si="1054"/>
        <v>0</v>
      </c>
      <c r="TS40" s="21"/>
      <c r="TT40" s="21">
        <f t="shared" si="1055"/>
        <v>0</v>
      </c>
      <c r="TU40" s="21"/>
      <c r="TV40" s="21">
        <f t="shared" si="1056"/>
        <v>0</v>
      </c>
      <c r="TW40" s="21"/>
      <c r="TX40" s="21">
        <f t="shared" si="1057"/>
        <v>0</v>
      </c>
      <c r="TY40" s="21"/>
      <c r="TZ40" s="21">
        <f t="shared" si="1058"/>
        <v>0</v>
      </c>
      <c r="UA40" s="21"/>
      <c r="UB40" s="21">
        <f t="shared" si="1059"/>
        <v>0</v>
      </c>
      <c r="UC40" s="21"/>
      <c r="UD40" s="21">
        <f t="shared" si="1060"/>
        <v>0</v>
      </c>
      <c r="UE40" s="21"/>
      <c r="UF40" s="21">
        <f t="shared" si="1061"/>
        <v>0</v>
      </c>
      <c r="UG40" s="21"/>
      <c r="UH40" s="21">
        <f t="shared" si="758"/>
        <v>0</v>
      </c>
      <c r="UI40" s="21"/>
      <c r="UJ40" s="21">
        <f t="shared" si="1062"/>
        <v>0</v>
      </c>
      <c r="UK40" s="21"/>
      <c r="UL40" s="21">
        <f t="shared" si="1063"/>
        <v>0</v>
      </c>
      <c r="UM40" s="21"/>
      <c r="UN40" s="21">
        <f t="shared" si="1064"/>
        <v>0</v>
      </c>
      <c r="UO40" s="21"/>
      <c r="UP40" s="21">
        <f t="shared" si="1065"/>
        <v>0</v>
      </c>
      <c r="UQ40" s="21"/>
      <c r="UR40" s="21">
        <f t="shared" si="1066"/>
        <v>0</v>
      </c>
      <c r="US40" s="21"/>
      <c r="UT40" s="21">
        <f t="shared" si="1067"/>
        <v>0</v>
      </c>
      <c r="UU40" s="21"/>
      <c r="UV40" s="21">
        <f t="shared" si="765"/>
        <v>0</v>
      </c>
      <c r="UW40" s="21"/>
      <c r="UX40" s="21">
        <f t="shared" si="1068"/>
        <v>0</v>
      </c>
      <c r="UY40" s="21"/>
      <c r="UZ40" s="21">
        <f t="shared" si="767"/>
        <v>0</v>
      </c>
      <c r="VA40" s="21"/>
      <c r="VB40" s="21">
        <f t="shared" si="1069"/>
        <v>0</v>
      </c>
      <c r="VC40" s="21"/>
      <c r="VD40" s="21">
        <f t="shared" si="1070"/>
        <v>0</v>
      </c>
      <c r="VE40" s="21"/>
      <c r="VF40" s="21">
        <f t="shared" si="1071"/>
        <v>0</v>
      </c>
      <c r="VG40" s="21"/>
      <c r="VH40" s="21">
        <f t="shared" si="1072"/>
        <v>0</v>
      </c>
      <c r="VI40" s="21"/>
      <c r="VJ40" s="21">
        <f t="shared" si="1073"/>
        <v>0</v>
      </c>
      <c r="VK40" s="21"/>
      <c r="VL40" s="21">
        <f t="shared" si="1074"/>
        <v>0</v>
      </c>
      <c r="VM40" s="21"/>
      <c r="VN40" s="21">
        <f t="shared" si="1075"/>
        <v>0</v>
      </c>
      <c r="VO40" s="21"/>
      <c r="VP40" s="21">
        <f t="shared" si="1076"/>
        <v>0</v>
      </c>
      <c r="VQ40" s="21"/>
      <c r="VR40" s="21">
        <f t="shared" si="1043"/>
        <v>0</v>
      </c>
      <c r="VS40" s="21"/>
      <c r="VT40" s="21">
        <f t="shared" si="1077"/>
        <v>0</v>
      </c>
      <c r="VU40" s="21"/>
      <c r="VV40" s="21">
        <f t="shared" si="1077"/>
        <v>0</v>
      </c>
      <c r="VW40" s="21"/>
      <c r="VX40" s="21">
        <f t="shared" si="1078"/>
        <v>0</v>
      </c>
      <c r="VY40" s="21"/>
      <c r="VZ40" s="21">
        <f t="shared" si="1078"/>
        <v>0</v>
      </c>
      <c r="WA40" s="21"/>
      <c r="WB40" s="21">
        <f t="shared" si="1078"/>
        <v>0</v>
      </c>
      <c r="WC40" s="21"/>
      <c r="WD40" s="21">
        <f t="shared" si="1078"/>
        <v>0</v>
      </c>
      <c r="WE40" s="21"/>
      <c r="WF40" s="21">
        <f t="shared" si="1078"/>
        <v>0</v>
      </c>
      <c r="WG40" s="21"/>
      <c r="WH40" s="21">
        <f t="shared" si="1078"/>
        <v>0</v>
      </c>
      <c r="WI40" s="21"/>
      <c r="WJ40" s="21">
        <f t="shared" si="1078"/>
        <v>0</v>
      </c>
      <c r="WK40" s="21"/>
      <c r="WL40" s="21">
        <f t="shared" si="1078"/>
        <v>0</v>
      </c>
      <c r="WM40" s="21"/>
      <c r="WN40" s="21">
        <f t="shared" si="1079"/>
        <v>0</v>
      </c>
      <c r="WO40" s="21"/>
      <c r="WP40" s="21">
        <f t="shared" si="1079"/>
        <v>0</v>
      </c>
      <c r="WQ40" s="21"/>
      <c r="WR40" s="21">
        <f t="shared" si="1079"/>
        <v>0</v>
      </c>
      <c r="WS40" s="21"/>
      <c r="WT40" s="21">
        <f t="shared" si="1079"/>
        <v>0</v>
      </c>
      <c r="WU40" s="21"/>
      <c r="WV40" s="21">
        <f t="shared" si="1079"/>
        <v>0</v>
      </c>
      <c r="WW40" s="21"/>
      <c r="WX40" s="21">
        <f t="shared" si="1079"/>
        <v>0</v>
      </c>
      <c r="WY40" s="21"/>
      <c r="WZ40" s="21">
        <f t="shared" si="1079"/>
        <v>0</v>
      </c>
      <c r="XA40" s="21"/>
      <c r="XB40" s="21">
        <f t="shared" si="1079"/>
        <v>0</v>
      </c>
      <c r="XC40" s="21"/>
      <c r="XD40" s="21">
        <f t="shared" si="1080"/>
        <v>0</v>
      </c>
      <c r="XE40" s="21"/>
      <c r="XF40" s="21">
        <f t="shared" si="1080"/>
        <v>0</v>
      </c>
      <c r="XG40" s="21"/>
      <c r="XH40" s="21">
        <f t="shared" si="1080"/>
        <v>0</v>
      </c>
      <c r="XI40" s="21"/>
      <c r="XJ40" s="21">
        <f t="shared" si="1080"/>
        <v>0</v>
      </c>
      <c r="XK40" s="21"/>
      <c r="XL40" s="21">
        <f t="shared" si="1080"/>
        <v>0</v>
      </c>
      <c r="XM40" s="21"/>
      <c r="XN40" s="21">
        <f t="shared" si="1080"/>
        <v>0</v>
      </c>
      <c r="XO40" s="21"/>
      <c r="XP40" s="21">
        <f t="shared" si="1080"/>
        <v>0</v>
      </c>
      <c r="XQ40" s="21"/>
      <c r="XR40" s="21">
        <f t="shared" si="1080"/>
        <v>0</v>
      </c>
      <c r="XS40" s="21"/>
      <c r="XT40" s="21">
        <f t="shared" si="1077"/>
        <v>0</v>
      </c>
      <c r="XU40" s="21"/>
      <c r="XV40" s="21">
        <f t="shared" si="1077"/>
        <v>0</v>
      </c>
      <c r="XW40" s="21"/>
      <c r="XX40" s="21">
        <f t="shared" si="1077"/>
        <v>0</v>
      </c>
      <c r="XY40" s="21"/>
      <c r="XZ40" s="21">
        <f t="shared" si="1077"/>
        <v>0</v>
      </c>
      <c r="YA40" s="21"/>
      <c r="YB40" s="21">
        <f t="shared" si="780"/>
        <v>0</v>
      </c>
      <c r="YC40" s="21"/>
      <c r="YD40" s="21">
        <f t="shared" si="781"/>
        <v>0</v>
      </c>
      <c r="YE40" s="21"/>
      <c r="YF40" s="21">
        <f t="shared" si="782"/>
        <v>0</v>
      </c>
      <c r="YG40" s="21"/>
      <c r="YH40" s="21">
        <f t="shared" si="783"/>
        <v>0</v>
      </c>
      <c r="YI40" s="21"/>
      <c r="YJ40" s="21">
        <f t="shared" si="784"/>
        <v>0</v>
      </c>
      <c r="YK40" s="21"/>
      <c r="YL40" s="21">
        <f t="shared" si="785"/>
        <v>0</v>
      </c>
      <c r="YM40" s="21"/>
      <c r="YN40" s="21">
        <f t="shared" si="786"/>
        <v>0</v>
      </c>
      <c r="YO40" s="21"/>
      <c r="YP40" s="21">
        <f t="shared" si="787"/>
        <v>0</v>
      </c>
      <c r="YQ40" s="21"/>
      <c r="YR40" s="21">
        <f t="shared" si="788"/>
        <v>0</v>
      </c>
      <c r="YS40" s="21"/>
      <c r="YT40" s="21">
        <f t="shared" si="1081"/>
        <v>0</v>
      </c>
      <c r="YU40" s="21"/>
      <c r="YV40" s="21">
        <f t="shared" si="790"/>
        <v>0</v>
      </c>
      <c r="YW40" s="21"/>
      <c r="YX40" s="21">
        <f t="shared" si="791"/>
        <v>0</v>
      </c>
      <c r="YY40" s="21"/>
      <c r="YZ40" s="21">
        <f t="shared" si="1077"/>
        <v>0</v>
      </c>
      <c r="ZA40" s="21"/>
      <c r="ZB40" s="21">
        <f t="shared" si="792"/>
        <v>0</v>
      </c>
      <c r="ZC40" s="21"/>
      <c r="ZD40" s="21">
        <f t="shared" si="793"/>
        <v>0</v>
      </c>
      <c r="ZE40" s="21"/>
      <c r="ZF40" s="21">
        <f t="shared" si="794"/>
        <v>0</v>
      </c>
      <c r="ZG40" s="21"/>
      <c r="ZH40" s="21">
        <f t="shared" si="1082"/>
        <v>0</v>
      </c>
      <c r="ZI40" s="21"/>
      <c r="ZJ40" s="21">
        <f t="shared" si="796"/>
        <v>0</v>
      </c>
      <c r="ZK40" s="21"/>
      <c r="ZL40" s="21">
        <f t="shared" si="797"/>
        <v>0</v>
      </c>
      <c r="ZM40" s="21"/>
      <c r="ZN40" s="21">
        <f t="shared" si="1083"/>
        <v>0</v>
      </c>
      <c r="ZO40" s="21"/>
      <c r="ZP40" s="21">
        <f t="shared" si="799"/>
        <v>0</v>
      </c>
      <c r="ZQ40" s="21"/>
      <c r="ZR40" s="21">
        <f t="shared" si="800"/>
        <v>0</v>
      </c>
      <c r="ZS40" s="21"/>
      <c r="ZT40" s="21">
        <f t="shared" si="1077"/>
        <v>0</v>
      </c>
      <c r="ZU40" s="21"/>
      <c r="ZV40" s="21">
        <f t="shared" si="1084"/>
        <v>0</v>
      </c>
      <c r="ZW40" s="21"/>
      <c r="ZX40" s="21">
        <f t="shared" si="1085"/>
        <v>0</v>
      </c>
      <c r="ZY40" s="21"/>
      <c r="ZZ40" s="21">
        <f t="shared" si="1085"/>
        <v>0</v>
      </c>
      <c r="AAA40" s="21"/>
      <c r="AAB40" s="21">
        <f t="shared" si="1086"/>
        <v>0</v>
      </c>
      <c r="AAC40" s="21"/>
      <c r="AAD40" s="21">
        <f t="shared" si="1086"/>
        <v>0</v>
      </c>
      <c r="AAE40" s="21"/>
      <c r="AAF40" s="21">
        <f t="shared" si="1087"/>
        <v>0</v>
      </c>
      <c r="AAG40" s="21"/>
      <c r="AAH40" s="21">
        <f t="shared" si="1087"/>
        <v>0</v>
      </c>
      <c r="AAI40" s="21"/>
      <c r="AAJ40" s="21">
        <f t="shared" si="1088"/>
        <v>0</v>
      </c>
      <c r="AAK40" s="21"/>
      <c r="AAL40" s="21">
        <f t="shared" si="1088"/>
        <v>0</v>
      </c>
      <c r="AAM40" s="21"/>
      <c r="AAN40" s="21">
        <f t="shared" si="1089"/>
        <v>0</v>
      </c>
      <c r="AAO40" s="21"/>
      <c r="AAP40" s="21">
        <f t="shared" si="1089"/>
        <v>0</v>
      </c>
      <c r="AAQ40" s="21"/>
      <c r="AAR40" s="21">
        <f t="shared" si="1090"/>
        <v>0</v>
      </c>
      <c r="AAS40" s="21"/>
      <c r="AAT40" s="21">
        <f t="shared" si="1090"/>
        <v>0</v>
      </c>
      <c r="AAU40" s="21"/>
      <c r="AAV40" s="21">
        <f t="shared" si="1091"/>
        <v>0</v>
      </c>
      <c r="AAW40" s="21"/>
      <c r="AAX40" s="21">
        <f t="shared" si="1091"/>
        <v>0</v>
      </c>
      <c r="AAY40" s="21"/>
      <c r="AAZ40" s="21">
        <f t="shared" si="1092"/>
        <v>0</v>
      </c>
      <c r="ABA40" s="21"/>
      <c r="ABB40" s="21">
        <f t="shared" si="1092"/>
        <v>0</v>
      </c>
      <c r="ABC40" s="21"/>
      <c r="ABD40" s="21">
        <f t="shared" si="1093"/>
        <v>0</v>
      </c>
      <c r="ABE40" s="21"/>
      <c r="ABF40" s="21">
        <f t="shared" si="1093"/>
        <v>0</v>
      </c>
      <c r="ABG40" s="21"/>
      <c r="ABH40" s="21">
        <f t="shared" si="1094"/>
        <v>0</v>
      </c>
      <c r="ABI40" s="21"/>
      <c r="ABJ40" s="21">
        <f t="shared" si="1094"/>
        <v>0</v>
      </c>
      <c r="ABK40" s="21"/>
      <c r="ABL40" s="21">
        <f t="shared" si="1095"/>
        <v>0</v>
      </c>
      <c r="ABM40" s="21"/>
      <c r="ABN40" s="21">
        <f t="shared" si="1095"/>
        <v>0</v>
      </c>
      <c r="ABO40" s="21"/>
      <c r="ABP40" s="21">
        <f t="shared" si="1096"/>
        <v>0</v>
      </c>
      <c r="ABQ40" s="21"/>
      <c r="ABR40" s="21">
        <f t="shared" si="1096"/>
        <v>0</v>
      </c>
      <c r="ABS40" s="21"/>
      <c r="ABT40" s="21">
        <f t="shared" si="1097"/>
        <v>0</v>
      </c>
      <c r="ABU40" s="21"/>
      <c r="ABV40" s="21">
        <f t="shared" si="1097"/>
        <v>0</v>
      </c>
      <c r="ABW40" s="21"/>
      <c r="ABX40" s="21">
        <f t="shared" si="1098"/>
        <v>0</v>
      </c>
      <c r="ABY40" s="21"/>
      <c r="ABZ40" s="21">
        <f t="shared" si="1098"/>
        <v>0</v>
      </c>
      <c r="ACA40" s="21"/>
      <c r="ACB40" s="21">
        <f t="shared" si="1099"/>
        <v>0</v>
      </c>
      <c r="ACC40" s="21"/>
      <c r="ACD40" s="21">
        <f t="shared" si="1099"/>
        <v>0</v>
      </c>
      <c r="ACE40" s="21"/>
      <c r="ACF40" s="21">
        <f t="shared" si="1100"/>
        <v>0</v>
      </c>
      <c r="ACG40" s="21"/>
      <c r="ACH40" s="21">
        <f t="shared" si="1100"/>
        <v>0</v>
      </c>
      <c r="ACI40" s="21"/>
      <c r="ACJ40" s="21">
        <f t="shared" si="1101"/>
        <v>0</v>
      </c>
      <c r="ACK40" s="21"/>
      <c r="ACL40" s="21">
        <f t="shared" si="1101"/>
        <v>0</v>
      </c>
      <c r="ACM40" s="21"/>
      <c r="ACN40" s="21">
        <f t="shared" si="1102"/>
        <v>0</v>
      </c>
      <c r="ACO40" s="21"/>
      <c r="ACP40" s="21">
        <f t="shared" si="1102"/>
        <v>0</v>
      </c>
      <c r="ACQ40" s="21"/>
      <c r="ACR40" s="21">
        <f t="shared" si="1103"/>
        <v>0</v>
      </c>
      <c r="ACS40" s="21"/>
      <c r="ACT40" s="21">
        <f t="shared" si="1103"/>
        <v>0</v>
      </c>
      <c r="ACU40" s="21"/>
      <c r="ACV40" s="21">
        <f t="shared" si="1104"/>
        <v>0</v>
      </c>
      <c r="ACW40" s="21"/>
      <c r="ACX40" s="21">
        <f t="shared" si="1104"/>
        <v>0</v>
      </c>
      <c r="ACY40" s="21"/>
      <c r="ACZ40" s="21">
        <f t="shared" si="1105"/>
        <v>0</v>
      </c>
      <c r="ADA40" s="21"/>
      <c r="ADB40" s="21">
        <f t="shared" si="1105"/>
        <v>0</v>
      </c>
      <c r="ADC40" s="21"/>
      <c r="ADD40" s="21">
        <f t="shared" si="1106"/>
        <v>0</v>
      </c>
      <c r="ADE40" s="21"/>
      <c r="ADF40" s="21">
        <f t="shared" si="1106"/>
        <v>0</v>
      </c>
      <c r="ADG40" s="21"/>
      <c r="ADH40" s="21">
        <f t="shared" si="1107"/>
        <v>0</v>
      </c>
      <c r="ADI40" s="21"/>
      <c r="ADJ40" s="21">
        <f t="shared" si="1107"/>
        <v>0</v>
      </c>
      <c r="ADK40" s="21"/>
      <c r="ADL40" s="21">
        <f t="shared" si="1108"/>
        <v>0</v>
      </c>
      <c r="ADM40" s="21"/>
      <c r="ADN40" s="21">
        <f t="shared" si="1108"/>
        <v>0</v>
      </c>
      <c r="ADO40" s="21"/>
      <c r="ADP40" s="21">
        <f t="shared" si="1108"/>
        <v>0</v>
      </c>
      <c r="ADQ40" s="21"/>
      <c r="ADR40" s="21">
        <f t="shared" si="1108"/>
        <v>0</v>
      </c>
      <c r="ADS40" s="21"/>
      <c r="ADT40" s="21">
        <f t="shared" si="1108"/>
        <v>0</v>
      </c>
      <c r="ADU40" s="21"/>
      <c r="ADV40" s="21">
        <f t="shared" si="1109"/>
        <v>0</v>
      </c>
      <c r="ADW40" s="21"/>
      <c r="ADX40" s="21">
        <f t="shared" si="1109"/>
        <v>0</v>
      </c>
      <c r="ADY40" s="21"/>
      <c r="ADZ40" s="21">
        <f t="shared" si="1109"/>
        <v>0</v>
      </c>
      <c r="AEA40" s="21"/>
      <c r="AEB40" s="21">
        <f t="shared" si="1109"/>
        <v>0</v>
      </c>
      <c r="AEC40" s="21"/>
      <c r="AED40" s="21">
        <f t="shared" si="1110"/>
        <v>0</v>
      </c>
      <c r="AEE40" s="21"/>
      <c r="AEF40" s="21">
        <f t="shared" si="1110"/>
        <v>0</v>
      </c>
      <c r="AEG40" s="21"/>
      <c r="AEH40" s="21">
        <f t="shared" si="1110"/>
        <v>0</v>
      </c>
      <c r="AEI40" s="21"/>
      <c r="AEJ40" s="21">
        <f t="shared" si="1110"/>
        <v>0</v>
      </c>
      <c r="AEK40" s="21"/>
      <c r="AEL40" s="21">
        <f t="shared" si="1110"/>
        <v>0</v>
      </c>
      <c r="AEM40" s="21"/>
      <c r="AEN40" s="21">
        <f t="shared" si="1111"/>
        <v>0</v>
      </c>
      <c r="AEO40" s="21"/>
      <c r="AEP40" s="21">
        <f t="shared" si="1111"/>
        <v>0</v>
      </c>
      <c r="AEQ40" s="21"/>
      <c r="AER40" s="21">
        <f t="shared" si="1111"/>
        <v>0</v>
      </c>
      <c r="AES40" s="21"/>
      <c r="AET40" s="21">
        <f t="shared" si="1111"/>
        <v>0</v>
      </c>
      <c r="AEU40" s="21"/>
      <c r="AEV40" s="21">
        <f t="shared" si="1112"/>
        <v>0</v>
      </c>
      <c r="AEW40" s="21"/>
      <c r="AEX40" s="21">
        <f t="shared" si="1112"/>
        <v>0</v>
      </c>
      <c r="AEY40" s="21"/>
      <c r="AEZ40" s="21">
        <f t="shared" si="1112"/>
        <v>0</v>
      </c>
      <c r="AFA40" s="21"/>
      <c r="AFB40" s="21">
        <f t="shared" si="1112"/>
        <v>0</v>
      </c>
      <c r="AFC40" s="21"/>
      <c r="AFD40" s="21">
        <f t="shared" si="1112"/>
        <v>0</v>
      </c>
      <c r="AFE40" s="21"/>
      <c r="AFF40" s="21">
        <f t="shared" si="1113"/>
        <v>0</v>
      </c>
      <c r="AFG40" s="21"/>
      <c r="AFH40" s="21">
        <f t="shared" si="1113"/>
        <v>0</v>
      </c>
      <c r="AFI40" s="21"/>
      <c r="AFJ40" s="21">
        <f t="shared" si="1113"/>
        <v>0</v>
      </c>
      <c r="AFK40" s="21"/>
      <c r="AFL40" s="21">
        <f t="shared" si="1113"/>
        <v>0</v>
      </c>
      <c r="AFM40" s="21"/>
      <c r="AFN40" s="21">
        <f t="shared" si="1114"/>
        <v>0</v>
      </c>
      <c r="AFO40" s="21"/>
      <c r="AFP40" s="21">
        <f t="shared" si="1114"/>
        <v>0</v>
      </c>
      <c r="AFQ40" s="21"/>
      <c r="AFR40" s="21">
        <f t="shared" si="1114"/>
        <v>0</v>
      </c>
      <c r="AFS40" s="21"/>
      <c r="AFT40" s="21">
        <f t="shared" si="1114"/>
        <v>0</v>
      </c>
      <c r="AFU40" s="21"/>
      <c r="AFV40" s="21">
        <f t="shared" si="1114"/>
        <v>0</v>
      </c>
      <c r="AFW40" s="21"/>
      <c r="AFX40" s="21">
        <f t="shared" si="1115"/>
        <v>0</v>
      </c>
      <c r="AFY40" s="21"/>
      <c r="AFZ40" s="21">
        <f t="shared" si="1115"/>
        <v>0</v>
      </c>
      <c r="AGA40" s="21"/>
      <c r="AGB40" s="21">
        <f t="shared" si="1115"/>
        <v>0</v>
      </c>
      <c r="AGC40" s="21"/>
      <c r="AGD40" s="21">
        <f t="shared" si="1115"/>
        <v>0</v>
      </c>
      <c r="AGE40" s="21"/>
      <c r="AGF40" s="21">
        <f t="shared" si="1116"/>
        <v>0</v>
      </c>
      <c r="AGG40" s="21"/>
      <c r="AGH40" s="21">
        <f t="shared" si="1116"/>
        <v>0</v>
      </c>
      <c r="AGI40" s="21"/>
      <c r="AGJ40" s="21">
        <f t="shared" si="1116"/>
        <v>0</v>
      </c>
      <c r="AGK40" s="21"/>
      <c r="AGL40" s="21">
        <f t="shared" si="1116"/>
        <v>0</v>
      </c>
      <c r="AGM40" s="21"/>
      <c r="AGN40" s="21">
        <f t="shared" si="1116"/>
        <v>0</v>
      </c>
      <c r="AGO40" s="21"/>
      <c r="AGP40" s="21">
        <f t="shared" si="1117"/>
        <v>0</v>
      </c>
      <c r="AGQ40" s="21"/>
      <c r="AGR40" s="21">
        <f t="shared" si="1117"/>
        <v>0</v>
      </c>
      <c r="AGS40" s="21"/>
      <c r="AGT40" s="21">
        <f t="shared" si="1117"/>
        <v>0</v>
      </c>
      <c r="AGU40" s="21"/>
      <c r="AGV40" s="21">
        <f t="shared" si="1117"/>
        <v>0</v>
      </c>
      <c r="AGW40" s="21"/>
      <c r="AGX40" s="21">
        <f t="shared" si="1118"/>
        <v>0</v>
      </c>
      <c r="AGY40" s="21"/>
      <c r="AGZ40" s="21">
        <f t="shared" si="1118"/>
        <v>0</v>
      </c>
      <c r="AHA40" s="21"/>
      <c r="AHB40" s="21">
        <f t="shared" si="1118"/>
        <v>0</v>
      </c>
      <c r="AHC40" s="21"/>
      <c r="AHD40" s="21">
        <f t="shared" si="1118"/>
        <v>0</v>
      </c>
      <c r="AHE40" s="21"/>
      <c r="AHF40" s="21">
        <f t="shared" si="1118"/>
        <v>0</v>
      </c>
      <c r="AHG40" s="21"/>
      <c r="AHH40" s="21">
        <f t="shared" si="1119"/>
        <v>0</v>
      </c>
      <c r="AHI40" s="21"/>
      <c r="AHJ40" s="21">
        <f t="shared" si="1119"/>
        <v>0</v>
      </c>
      <c r="AHK40" s="21"/>
      <c r="AHL40" s="21">
        <f t="shared" si="1119"/>
        <v>0</v>
      </c>
      <c r="AHM40" s="21"/>
      <c r="AHN40" s="21">
        <f t="shared" si="1119"/>
        <v>0</v>
      </c>
      <c r="AHO40" s="21"/>
      <c r="AHP40" s="21">
        <f t="shared" si="1120"/>
        <v>0</v>
      </c>
      <c r="AHQ40" s="21"/>
      <c r="AHR40" s="21">
        <f t="shared" si="1120"/>
        <v>0</v>
      </c>
      <c r="AHS40" s="21"/>
      <c r="AHT40" s="21">
        <f t="shared" si="1120"/>
        <v>0</v>
      </c>
      <c r="AHU40" s="21"/>
      <c r="AHV40" s="21">
        <f t="shared" si="1120"/>
        <v>0</v>
      </c>
      <c r="AHW40" s="21"/>
      <c r="AHX40" s="21">
        <f t="shared" si="1120"/>
        <v>0</v>
      </c>
      <c r="AHY40" s="21"/>
      <c r="AHZ40" s="21">
        <f t="shared" si="1121"/>
        <v>0</v>
      </c>
      <c r="AIA40" s="21"/>
      <c r="AIB40" s="21">
        <f t="shared" si="1121"/>
        <v>0</v>
      </c>
      <c r="AIC40" s="21"/>
      <c r="AID40" s="21">
        <f t="shared" si="1121"/>
        <v>0</v>
      </c>
      <c r="AIE40" s="21"/>
      <c r="AIF40" s="21">
        <f t="shared" si="1121"/>
        <v>0</v>
      </c>
      <c r="AIG40" s="21"/>
      <c r="AIH40" s="21">
        <f t="shared" si="1122"/>
        <v>0</v>
      </c>
      <c r="AII40" s="21"/>
      <c r="AIJ40" s="21">
        <f t="shared" si="1122"/>
        <v>0</v>
      </c>
      <c r="AIK40" s="21"/>
      <c r="AIL40" s="21">
        <f t="shared" si="1122"/>
        <v>0</v>
      </c>
      <c r="AIM40" s="21"/>
      <c r="AIN40" s="21">
        <f t="shared" si="1122"/>
        <v>0</v>
      </c>
      <c r="AIO40" s="21"/>
      <c r="AIP40" s="21">
        <f t="shared" si="1122"/>
        <v>0</v>
      </c>
      <c r="AIQ40" s="21"/>
      <c r="AIR40" s="21">
        <f t="shared" si="1123"/>
        <v>0</v>
      </c>
      <c r="AIS40" s="21"/>
      <c r="AIT40" s="21">
        <f t="shared" si="1123"/>
        <v>0</v>
      </c>
      <c r="AIU40" s="21"/>
      <c r="AIV40" s="21">
        <f t="shared" si="1123"/>
        <v>0</v>
      </c>
      <c r="AIW40" s="21"/>
      <c r="AIX40" s="21">
        <f t="shared" si="1123"/>
        <v>0</v>
      </c>
      <c r="AIY40" s="21"/>
      <c r="AIZ40" s="21">
        <f t="shared" si="1077"/>
        <v>0</v>
      </c>
      <c r="AJA40" s="21"/>
    </row>
    <row r="41" spans="2:937" ht="15" x14ac:dyDescent="0.25">
      <c r="B41" s="31">
        <v>36</v>
      </c>
      <c r="C41" s="192" t="s">
        <v>208</v>
      </c>
      <c r="D41" s="67" t="s">
        <v>98</v>
      </c>
      <c r="E41" s="194" t="s">
        <v>440</v>
      </c>
      <c r="F41" s="194" t="str">
        <f>_xlfn.XLOOKUP(D41,'WTG PH-III'!$D$5:$D$198,'WTG PH-III'!$B$5:$B$198,0,0,1)</f>
        <v>PSS-14</v>
      </c>
      <c r="G41" s="22" t="s">
        <v>537</v>
      </c>
      <c r="H41" s="22" t="s">
        <v>541</v>
      </c>
      <c r="I41" s="61">
        <v>12</v>
      </c>
      <c r="J41" s="21">
        <v>253</v>
      </c>
      <c r="K41" s="21">
        <f t="shared" si="846"/>
        <v>253.00000000000006</v>
      </c>
      <c r="L41" s="21">
        <f t="shared" si="847"/>
        <v>253</v>
      </c>
      <c r="M41" s="21">
        <f t="shared" si="848"/>
        <v>0</v>
      </c>
      <c r="N41" s="95">
        <f>VLOOKUP(D41,'WTG PH-III'!$D$5:$U$198,17,0)</f>
        <v>45743</v>
      </c>
      <c r="O41" s="95">
        <f>VLOOKUP(D41,'WTG PH-III'!$D$5:$U$198,18,0)</f>
        <v>45752</v>
      </c>
      <c r="P41" s="21">
        <f t="shared" si="849"/>
        <v>0</v>
      </c>
      <c r="Q41" s="21"/>
      <c r="R41" s="21">
        <f t="shared" si="850"/>
        <v>0</v>
      </c>
      <c r="S41" s="21"/>
      <c r="T41" s="21">
        <f t="shared" si="851"/>
        <v>0</v>
      </c>
      <c r="U41" s="21"/>
      <c r="V41" s="21">
        <f t="shared" si="852"/>
        <v>0</v>
      </c>
      <c r="W41" s="21"/>
      <c r="X41" s="21">
        <f t="shared" si="853"/>
        <v>0</v>
      </c>
      <c r="Y41" s="21"/>
      <c r="Z41" s="21">
        <f t="shared" si="854"/>
        <v>0</v>
      </c>
      <c r="AA41" s="21"/>
      <c r="AB41" s="21">
        <f t="shared" si="855"/>
        <v>0</v>
      </c>
      <c r="AC41" s="21"/>
      <c r="AD41" s="21">
        <f t="shared" si="856"/>
        <v>0</v>
      </c>
      <c r="AE41" s="21"/>
      <c r="AF41" s="21">
        <f t="shared" si="857"/>
        <v>0</v>
      </c>
      <c r="AG41" s="21"/>
      <c r="AH41" s="21">
        <f t="shared" si="858"/>
        <v>0</v>
      </c>
      <c r="AI41" s="21"/>
      <c r="AJ41" s="21">
        <f t="shared" si="859"/>
        <v>0</v>
      </c>
      <c r="AK41" s="21"/>
      <c r="AL41" s="21">
        <f t="shared" si="860"/>
        <v>0</v>
      </c>
      <c r="AM41" s="21"/>
      <c r="AN41" s="21">
        <f t="shared" si="861"/>
        <v>0</v>
      </c>
      <c r="AO41" s="21"/>
      <c r="AP41" s="21">
        <f t="shared" si="862"/>
        <v>0</v>
      </c>
      <c r="AQ41" s="21"/>
      <c r="AR41" s="21">
        <f t="shared" si="863"/>
        <v>0</v>
      </c>
      <c r="AS41" s="21"/>
      <c r="AT41" s="21">
        <f t="shared" si="864"/>
        <v>0</v>
      </c>
      <c r="AU41" s="21"/>
      <c r="AV41" s="21">
        <f t="shared" si="865"/>
        <v>0</v>
      </c>
      <c r="AW41" s="21"/>
      <c r="AX41" s="21">
        <f t="shared" si="866"/>
        <v>0</v>
      </c>
      <c r="AY41" s="21"/>
      <c r="AZ41" s="21">
        <f t="shared" si="867"/>
        <v>0</v>
      </c>
      <c r="BA41" s="21"/>
      <c r="BB41" s="21">
        <f t="shared" si="868"/>
        <v>0</v>
      </c>
      <c r="BC41" s="21"/>
      <c r="BD41" s="21">
        <f t="shared" si="869"/>
        <v>0</v>
      </c>
      <c r="BE41" s="21"/>
      <c r="BF41" s="21">
        <f t="shared" si="870"/>
        <v>0</v>
      </c>
      <c r="BG41" s="21"/>
      <c r="BH41" s="21">
        <f t="shared" si="871"/>
        <v>0</v>
      </c>
      <c r="BI41" s="21"/>
      <c r="BJ41" s="21">
        <f t="shared" si="872"/>
        <v>0</v>
      </c>
      <c r="BK41" s="21"/>
      <c r="BL41" s="21">
        <f t="shared" si="873"/>
        <v>0</v>
      </c>
      <c r="BM41" s="21"/>
      <c r="BN41" s="21">
        <f t="shared" si="874"/>
        <v>0</v>
      </c>
      <c r="BO41" s="21"/>
      <c r="BP41" s="21">
        <f t="shared" si="875"/>
        <v>0</v>
      </c>
      <c r="BQ41" s="21"/>
      <c r="BR41" s="21">
        <f t="shared" si="876"/>
        <v>0</v>
      </c>
      <c r="BS41" s="21"/>
      <c r="BT41" s="21">
        <f t="shared" si="877"/>
        <v>0</v>
      </c>
      <c r="BU41" s="21"/>
      <c r="BV41" s="21">
        <f t="shared" si="878"/>
        <v>0</v>
      </c>
      <c r="BW41" s="21"/>
      <c r="BX41" s="21">
        <f t="shared" si="879"/>
        <v>0</v>
      </c>
      <c r="BY41" s="21"/>
      <c r="BZ41" s="21">
        <f t="shared" si="880"/>
        <v>0</v>
      </c>
      <c r="CA41" s="21"/>
      <c r="CB41" s="21">
        <f t="shared" si="881"/>
        <v>0</v>
      </c>
      <c r="CC41" s="21"/>
      <c r="CD41" s="21">
        <f t="shared" si="882"/>
        <v>0</v>
      </c>
      <c r="CE41" s="21"/>
      <c r="CF41" s="21">
        <f t="shared" si="883"/>
        <v>0</v>
      </c>
      <c r="CG41" s="21"/>
      <c r="CH41" s="21">
        <f t="shared" si="884"/>
        <v>0</v>
      </c>
      <c r="CI41" s="21"/>
      <c r="CJ41" s="21">
        <f t="shared" si="885"/>
        <v>0</v>
      </c>
      <c r="CK41" s="21"/>
      <c r="CL41" s="21">
        <f t="shared" si="886"/>
        <v>0</v>
      </c>
      <c r="CM41" s="21"/>
      <c r="CN41" s="21">
        <f t="shared" si="887"/>
        <v>0</v>
      </c>
      <c r="CO41" s="21"/>
      <c r="CP41" s="21">
        <f t="shared" si="888"/>
        <v>0</v>
      </c>
      <c r="CQ41" s="21"/>
      <c r="CR41" s="21">
        <f t="shared" si="889"/>
        <v>0</v>
      </c>
      <c r="CS41" s="21"/>
      <c r="CT41" s="21">
        <f t="shared" si="890"/>
        <v>0</v>
      </c>
      <c r="CU41" s="21"/>
      <c r="CV41" s="21">
        <f t="shared" si="891"/>
        <v>0</v>
      </c>
      <c r="CW41" s="21"/>
      <c r="CX41" s="21">
        <f t="shared" si="892"/>
        <v>0</v>
      </c>
      <c r="CY41" s="21"/>
      <c r="CZ41" s="21">
        <f t="shared" si="893"/>
        <v>0</v>
      </c>
      <c r="DA41" s="21"/>
      <c r="DB41" s="21">
        <f t="shared" si="894"/>
        <v>0</v>
      </c>
      <c r="DC41" s="21"/>
      <c r="DD41" s="21">
        <f t="shared" si="895"/>
        <v>0</v>
      </c>
      <c r="DE41" s="21"/>
      <c r="DF41" s="21">
        <f t="shared" si="896"/>
        <v>0</v>
      </c>
      <c r="DG41" s="21"/>
      <c r="DH41" s="21">
        <f t="shared" si="897"/>
        <v>0</v>
      </c>
      <c r="DI41" s="21"/>
      <c r="DJ41" s="21">
        <f t="shared" si="898"/>
        <v>0</v>
      </c>
      <c r="DK41" s="21"/>
      <c r="DL41" s="21">
        <f t="shared" si="899"/>
        <v>0</v>
      </c>
      <c r="DM41" s="21"/>
      <c r="DN41" s="21">
        <f t="shared" si="900"/>
        <v>0</v>
      </c>
      <c r="DO41" s="21"/>
      <c r="DP41" s="21">
        <f t="shared" si="901"/>
        <v>0</v>
      </c>
      <c r="DQ41" s="21"/>
      <c r="DR41" s="21">
        <f t="shared" si="902"/>
        <v>0</v>
      </c>
      <c r="DS41" s="21"/>
      <c r="DT41" s="21">
        <f t="shared" si="903"/>
        <v>0</v>
      </c>
      <c r="DU41" s="21"/>
      <c r="DV41" s="21">
        <f t="shared" si="904"/>
        <v>0</v>
      </c>
      <c r="DW41" s="21"/>
      <c r="DX41" s="21">
        <f t="shared" si="905"/>
        <v>0</v>
      </c>
      <c r="DY41" s="21"/>
      <c r="DZ41" s="21">
        <f t="shared" si="906"/>
        <v>0</v>
      </c>
      <c r="EA41" s="21"/>
      <c r="EB41" s="21">
        <f t="shared" si="907"/>
        <v>0</v>
      </c>
      <c r="EC41" s="21"/>
      <c r="ED41" s="21">
        <f t="shared" si="908"/>
        <v>0</v>
      </c>
      <c r="EE41" s="21"/>
      <c r="EF41" s="21">
        <f t="shared" si="909"/>
        <v>0</v>
      </c>
      <c r="EG41" s="21"/>
      <c r="EH41" s="21">
        <f t="shared" si="910"/>
        <v>0</v>
      </c>
      <c r="EI41" s="21"/>
      <c r="EJ41" s="21">
        <f t="shared" si="911"/>
        <v>0</v>
      </c>
      <c r="EK41" s="21"/>
      <c r="EL41" s="21">
        <f t="shared" si="912"/>
        <v>0</v>
      </c>
      <c r="EM41" s="21"/>
      <c r="EN41" s="21">
        <f t="shared" si="913"/>
        <v>0</v>
      </c>
      <c r="EO41" s="21"/>
      <c r="EP41" s="21">
        <f t="shared" si="914"/>
        <v>0</v>
      </c>
      <c r="EQ41" s="21"/>
      <c r="ER41" s="21">
        <f t="shared" si="915"/>
        <v>0</v>
      </c>
      <c r="ES41" s="21"/>
      <c r="ET41" s="21">
        <f t="shared" si="916"/>
        <v>0</v>
      </c>
      <c r="EU41" s="21"/>
      <c r="EV41" s="21">
        <f t="shared" si="917"/>
        <v>0</v>
      </c>
      <c r="EW41" s="21"/>
      <c r="EX41" s="21">
        <f t="shared" si="918"/>
        <v>0</v>
      </c>
      <c r="EY41" s="21"/>
      <c r="EZ41" s="21">
        <f t="shared" si="919"/>
        <v>0</v>
      </c>
      <c r="FA41" s="21"/>
      <c r="FB41" s="21">
        <f t="shared" si="920"/>
        <v>0</v>
      </c>
      <c r="FC41" s="21"/>
      <c r="FD41" s="21">
        <f t="shared" si="921"/>
        <v>0</v>
      </c>
      <c r="FE41" s="21"/>
      <c r="FF41" s="21">
        <f t="shared" si="922"/>
        <v>0</v>
      </c>
      <c r="FG41" s="21"/>
      <c r="FH41" s="21">
        <f t="shared" si="923"/>
        <v>0</v>
      </c>
      <c r="FI41" s="21"/>
      <c r="FJ41" s="21">
        <f t="shared" si="924"/>
        <v>0</v>
      </c>
      <c r="FK41" s="21"/>
      <c r="FL41" s="21">
        <f t="shared" si="925"/>
        <v>0</v>
      </c>
      <c r="FM41" s="21"/>
      <c r="FN41" s="21">
        <f t="shared" si="926"/>
        <v>0</v>
      </c>
      <c r="FO41" s="21"/>
      <c r="FP41" s="21">
        <f t="shared" si="927"/>
        <v>0</v>
      </c>
      <c r="FQ41" s="21"/>
      <c r="FR41" s="21">
        <f t="shared" si="928"/>
        <v>0</v>
      </c>
      <c r="FS41" s="21"/>
      <c r="FT41" s="21">
        <f t="shared" si="929"/>
        <v>0</v>
      </c>
      <c r="FU41" s="21"/>
      <c r="FV41" s="21">
        <f t="shared" si="930"/>
        <v>0</v>
      </c>
      <c r="FW41" s="21"/>
      <c r="FX41" s="21">
        <f t="shared" si="931"/>
        <v>0</v>
      </c>
      <c r="FY41" s="21"/>
      <c r="FZ41" s="21">
        <f t="shared" si="932"/>
        <v>0</v>
      </c>
      <c r="GA41" s="21"/>
      <c r="GB41" s="21">
        <f t="shared" si="933"/>
        <v>0</v>
      </c>
      <c r="GC41" s="21"/>
      <c r="GD41" s="21">
        <f t="shared" si="934"/>
        <v>0</v>
      </c>
      <c r="GE41" s="21"/>
      <c r="GF41" s="21">
        <f t="shared" si="935"/>
        <v>0</v>
      </c>
      <c r="GG41" s="21"/>
      <c r="GH41" s="21">
        <f t="shared" si="936"/>
        <v>0</v>
      </c>
      <c r="GI41" s="21"/>
      <c r="GJ41" s="21">
        <f t="shared" si="937"/>
        <v>0</v>
      </c>
      <c r="GK41" s="21"/>
      <c r="GL41" s="21">
        <f t="shared" si="938"/>
        <v>0</v>
      </c>
      <c r="GM41" s="21"/>
      <c r="GN41" s="21">
        <f t="shared" si="939"/>
        <v>0</v>
      </c>
      <c r="GO41" s="21"/>
      <c r="GP41" s="21">
        <f t="shared" si="940"/>
        <v>0</v>
      </c>
      <c r="GQ41" s="21"/>
      <c r="GR41" s="21">
        <f t="shared" si="941"/>
        <v>0</v>
      </c>
      <c r="GS41" s="21"/>
      <c r="GT41" s="21">
        <f t="shared" si="942"/>
        <v>0</v>
      </c>
      <c r="GU41" s="21"/>
      <c r="GV41" s="21">
        <f t="shared" si="943"/>
        <v>0</v>
      </c>
      <c r="GW41" s="21"/>
      <c r="GX41" s="21">
        <f t="shared" si="944"/>
        <v>0</v>
      </c>
      <c r="GY41" s="21"/>
      <c r="GZ41" s="21">
        <f t="shared" si="945"/>
        <v>0</v>
      </c>
      <c r="HA41" s="21"/>
      <c r="HB41" s="21">
        <f t="shared" si="946"/>
        <v>0</v>
      </c>
      <c r="HC41" s="21"/>
      <c r="HD41" s="21">
        <f t="shared" si="947"/>
        <v>0</v>
      </c>
      <c r="HE41" s="21"/>
      <c r="HF41" s="21">
        <f t="shared" si="948"/>
        <v>25.3</v>
      </c>
      <c r="HG41" s="21"/>
      <c r="HH41" s="21">
        <f t="shared" si="949"/>
        <v>25.3</v>
      </c>
      <c r="HI41" s="21"/>
      <c r="HJ41" s="21">
        <f t="shared" si="950"/>
        <v>25.3</v>
      </c>
      <c r="HK41" s="21"/>
      <c r="HL41" s="21">
        <f t="shared" si="951"/>
        <v>25.3</v>
      </c>
      <c r="HM41" s="21"/>
      <c r="HN41" s="21">
        <f t="shared" si="952"/>
        <v>25.3</v>
      </c>
      <c r="HO41" s="21"/>
      <c r="HP41" s="21">
        <f t="shared" si="953"/>
        <v>25.3</v>
      </c>
      <c r="HQ41" s="21"/>
      <c r="HR41" s="21">
        <f t="shared" si="954"/>
        <v>25.3</v>
      </c>
      <c r="HS41" s="21"/>
      <c r="HT41" s="21">
        <f t="shared" si="955"/>
        <v>25.3</v>
      </c>
      <c r="HU41" s="21"/>
      <c r="HV41" s="21">
        <f t="shared" si="956"/>
        <v>25.3</v>
      </c>
      <c r="HW41" s="21"/>
      <c r="HX41" s="21">
        <f t="shared" si="957"/>
        <v>25.3</v>
      </c>
      <c r="HY41" s="21"/>
      <c r="HZ41" s="21">
        <f t="shared" si="958"/>
        <v>0</v>
      </c>
      <c r="IA41" s="21"/>
      <c r="IB41" s="21">
        <f t="shared" si="959"/>
        <v>0</v>
      </c>
      <c r="IC41" s="21"/>
      <c r="ID41" s="21">
        <f t="shared" si="960"/>
        <v>0</v>
      </c>
      <c r="IE41" s="21"/>
      <c r="IF41" s="21">
        <f t="shared" si="961"/>
        <v>0</v>
      </c>
      <c r="IG41" s="21"/>
      <c r="IH41" s="21">
        <f t="shared" si="962"/>
        <v>0</v>
      </c>
      <c r="II41" s="21"/>
      <c r="IJ41" s="21">
        <f t="shared" si="963"/>
        <v>0</v>
      </c>
      <c r="IK41" s="21"/>
      <c r="IL41" s="21">
        <f t="shared" si="964"/>
        <v>0</v>
      </c>
      <c r="IM41" s="21"/>
      <c r="IN41" s="21">
        <f t="shared" si="965"/>
        <v>0</v>
      </c>
      <c r="IO41" s="21"/>
      <c r="IP41" s="21">
        <f t="shared" si="966"/>
        <v>0</v>
      </c>
      <c r="IQ41" s="21"/>
      <c r="IR41" s="21">
        <f t="shared" si="967"/>
        <v>0</v>
      </c>
      <c r="IS41" s="21"/>
      <c r="IT41" s="21">
        <f t="shared" si="968"/>
        <v>0</v>
      </c>
      <c r="IU41" s="21"/>
      <c r="IV41" s="21">
        <f t="shared" si="969"/>
        <v>0</v>
      </c>
      <c r="IW41" s="21"/>
      <c r="IX41" s="21">
        <f t="shared" si="970"/>
        <v>0</v>
      </c>
      <c r="IY41" s="21"/>
      <c r="IZ41" s="21">
        <f t="shared" si="971"/>
        <v>0</v>
      </c>
      <c r="JA41" s="21"/>
      <c r="JB41" s="21">
        <f t="shared" si="972"/>
        <v>0</v>
      </c>
      <c r="JC41" s="21"/>
      <c r="JD41" s="21">
        <f t="shared" si="973"/>
        <v>0</v>
      </c>
      <c r="JE41" s="21"/>
      <c r="JF41" s="21">
        <f t="shared" si="974"/>
        <v>0</v>
      </c>
      <c r="JG41" s="21"/>
      <c r="JH41" s="21">
        <f t="shared" si="975"/>
        <v>0</v>
      </c>
      <c r="JI41" s="21"/>
      <c r="JJ41" s="21">
        <f t="shared" si="976"/>
        <v>0</v>
      </c>
      <c r="JK41" s="21"/>
      <c r="JL41" s="21">
        <f t="shared" si="977"/>
        <v>0</v>
      </c>
      <c r="JM41" s="21"/>
      <c r="JN41" s="21">
        <f t="shared" si="978"/>
        <v>0</v>
      </c>
      <c r="JO41" s="21"/>
      <c r="JP41" s="21">
        <f t="shared" si="979"/>
        <v>0</v>
      </c>
      <c r="JQ41" s="21"/>
      <c r="JR41" s="21">
        <f t="shared" si="980"/>
        <v>0</v>
      </c>
      <c r="JS41" s="21"/>
      <c r="JT41" s="21">
        <f t="shared" si="981"/>
        <v>0</v>
      </c>
      <c r="JU41" s="21"/>
      <c r="JV41" s="21">
        <f t="shared" si="982"/>
        <v>0</v>
      </c>
      <c r="JW41" s="21"/>
      <c r="JX41" s="21">
        <f t="shared" si="983"/>
        <v>0</v>
      </c>
      <c r="JY41" s="21"/>
      <c r="JZ41" s="21">
        <f t="shared" si="984"/>
        <v>0</v>
      </c>
      <c r="KA41" s="21"/>
      <c r="KB41" s="21">
        <f t="shared" si="985"/>
        <v>0</v>
      </c>
      <c r="KC41" s="21"/>
      <c r="KD41" s="21">
        <f t="shared" si="986"/>
        <v>0</v>
      </c>
      <c r="KE41" s="21"/>
      <c r="KF41" s="21">
        <f t="shared" si="987"/>
        <v>0</v>
      </c>
      <c r="KG41" s="21"/>
      <c r="KH41" s="21">
        <f t="shared" si="988"/>
        <v>0</v>
      </c>
      <c r="KI41" s="21"/>
      <c r="KJ41" s="21">
        <f t="shared" si="989"/>
        <v>0</v>
      </c>
      <c r="KK41" s="21"/>
      <c r="KL41" s="21">
        <f t="shared" si="990"/>
        <v>0</v>
      </c>
      <c r="KM41" s="21"/>
      <c r="KN41" s="21">
        <f t="shared" si="991"/>
        <v>0</v>
      </c>
      <c r="KO41" s="21"/>
      <c r="KP41" s="21">
        <f t="shared" si="992"/>
        <v>0</v>
      </c>
      <c r="KQ41" s="21"/>
      <c r="KR41" s="21">
        <f t="shared" si="993"/>
        <v>0</v>
      </c>
      <c r="KS41" s="21"/>
      <c r="KT41" s="21">
        <f t="shared" si="994"/>
        <v>0</v>
      </c>
      <c r="KU41" s="21"/>
      <c r="KV41" s="21">
        <f t="shared" si="995"/>
        <v>0</v>
      </c>
      <c r="KW41" s="21"/>
      <c r="KX41" s="21">
        <f t="shared" si="996"/>
        <v>0</v>
      </c>
      <c r="KY41" s="21"/>
      <c r="KZ41" s="21">
        <f t="shared" si="997"/>
        <v>0</v>
      </c>
      <c r="LA41" s="21"/>
      <c r="LB41" s="21">
        <f t="shared" si="998"/>
        <v>0</v>
      </c>
      <c r="LC41" s="21"/>
      <c r="LD41" s="21">
        <f t="shared" si="999"/>
        <v>0</v>
      </c>
      <c r="LE41" s="21"/>
      <c r="LF41" s="21">
        <f t="shared" si="1000"/>
        <v>0</v>
      </c>
      <c r="LG41" s="21"/>
      <c r="LH41" s="21">
        <f t="shared" si="1001"/>
        <v>0</v>
      </c>
      <c r="LI41" s="21"/>
      <c r="LJ41" s="21">
        <f t="shared" si="1002"/>
        <v>0</v>
      </c>
      <c r="LK41" s="21"/>
      <c r="LL41" s="21">
        <f t="shared" si="1003"/>
        <v>0</v>
      </c>
      <c r="LM41" s="21"/>
      <c r="LN41" s="21">
        <f t="shared" si="1004"/>
        <v>0</v>
      </c>
      <c r="LO41" s="21"/>
      <c r="LP41" s="21">
        <f t="shared" si="1005"/>
        <v>0</v>
      </c>
      <c r="LQ41" s="21"/>
      <c r="LR41" s="21">
        <f t="shared" si="1006"/>
        <v>0</v>
      </c>
      <c r="LS41" s="21"/>
      <c r="LT41" s="21">
        <f t="shared" si="1007"/>
        <v>0</v>
      </c>
      <c r="LU41" s="21"/>
      <c r="LV41" s="21">
        <f t="shared" si="1008"/>
        <v>0</v>
      </c>
      <c r="LW41" s="21"/>
      <c r="LX41" s="21">
        <f t="shared" si="1009"/>
        <v>0</v>
      </c>
      <c r="LY41" s="21"/>
      <c r="LZ41" s="21">
        <f t="shared" si="1010"/>
        <v>0</v>
      </c>
      <c r="MA41" s="21"/>
      <c r="MB41" s="21">
        <f t="shared" si="1011"/>
        <v>0</v>
      </c>
      <c r="MC41" s="21"/>
      <c r="MD41" s="21">
        <f t="shared" si="1012"/>
        <v>0</v>
      </c>
      <c r="ME41" s="21"/>
      <c r="MF41" s="21">
        <f t="shared" si="1013"/>
        <v>0</v>
      </c>
      <c r="MG41" s="21"/>
      <c r="MH41" s="21">
        <f t="shared" si="1014"/>
        <v>0</v>
      </c>
      <c r="MI41" s="21"/>
      <c r="MJ41" s="21">
        <f t="shared" si="1015"/>
        <v>0</v>
      </c>
      <c r="MK41" s="21"/>
      <c r="ML41" s="21">
        <f t="shared" si="1016"/>
        <v>0</v>
      </c>
      <c r="MM41" s="21"/>
      <c r="MN41" s="21">
        <f t="shared" si="1017"/>
        <v>0</v>
      </c>
      <c r="MO41" s="21"/>
      <c r="MP41" s="21">
        <f t="shared" si="1018"/>
        <v>0</v>
      </c>
      <c r="MQ41" s="21"/>
      <c r="MR41" s="21">
        <f t="shared" si="1019"/>
        <v>0</v>
      </c>
      <c r="MS41" s="21"/>
      <c r="MT41" s="21">
        <f t="shared" si="1020"/>
        <v>0</v>
      </c>
      <c r="MU41" s="21"/>
      <c r="MV41" s="21">
        <f t="shared" si="1021"/>
        <v>0</v>
      </c>
      <c r="MW41" s="21"/>
      <c r="MX41" s="21">
        <f t="shared" si="1022"/>
        <v>0</v>
      </c>
      <c r="MY41" s="21"/>
      <c r="MZ41" s="21">
        <f t="shared" si="1023"/>
        <v>0</v>
      </c>
      <c r="NA41" s="21"/>
      <c r="NB41" s="21">
        <f t="shared" si="1024"/>
        <v>0</v>
      </c>
      <c r="NC41" s="21"/>
      <c r="ND41" s="21">
        <f t="shared" si="1025"/>
        <v>0</v>
      </c>
      <c r="NE41" s="21"/>
      <c r="NF41" s="21">
        <f t="shared" si="1026"/>
        <v>0</v>
      </c>
      <c r="NG41" s="21"/>
      <c r="NH41" s="21">
        <f t="shared" si="1027"/>
        <v>0</v>
      </c>
      <c r="NI41" s="21"/>
      <c r="NJ41" s="21">
        <f t="shared" si="1028"/>
        <v>0</v>
      </c>
      <c r="NK41" s="21"/>
      <c r="NL41" s="21">
        <f t="shared" si="1029"/>
        <v>0</v>
      </c>
      <c r="NM41" s="21"/>
      <c r="NN41" s="21">
        <f t="shared" si="1030"/>
        <v>0</v>
      </c>
      <c r="NO41" s="21"/>
      <c r="NP41" s="21">
        <f t="shared" si="1031"/>
        <v>0</v>
      </c>
      <c r="NQ41" s="21"/>
      <c r="NR41" s="21">
        <f t="shared" si="1032"/>
        <v>0</v>
      </c>
      <c r="NS41" s="21"/>
      <c r="NT41" s="21">
        <f t="shared" si="1033"/>
        <v>0</v>
      </c>
      <c r="NU41" s="21"/>
      <c r="NV41" s="21">
        <f t="shared" si="1034"/>
        <v>0</v>
      </c>
      <c r="NW41" s="21">
        <v>12</v>
      </c>
      <c r="NX41" s="21">
        <f t="shared" si="1035"/>
        <v>0</v>
      </c>
      <c r="NY41" s="21"/>
      <c r="NZ41" s="21">
        <f t="shared" si="1036"/>
        <v>0</v>
      </c>
      <c r="OA41" s="21">
        <v>10</v>
      </c>
      <c r="OB41" s="21">
        <f t="shared" si="1037"/>
        <v>0</v>
      </c>
      <c r="OC41" s="21"/>
      <c r="OD41" s="21">
        <f t="shared" si="1038"/>
        <v>0</v>
      </c>
      <c r="OE41" s="21">
        <v>3</v>
      </c>
      <c r="OF41" s="21">
        <f t="shared" si="1039"/>
        <v>0</v>
      </c>
      <c r="OG41" s="21">
        <v>9</v>
      </c>
      <c r="OH41" s="21">
        <f t="shared" si="1040"/>
        <v>0</v>
      </c>
      <c r="OI41" s="21"/>
      <c r="OJ41" s="21">
        <f t="shared" si="1041"/>
        <v>0</v>
      </c>
      <c r="OK41" s="21"/>
      <c r="OL41" s="21">
        <f t="shared" si="1042"/>
        <v>0</v>
      </c>
      <c r="OM41" s="21"/>
      <c r="ON41" s="21">
        <f t="shared" si="1043"/>
        <v>0</v>
      </c>
      <c r="OO41" s="21"/>
      <c r="OP41" s="21">
        <f t="shared" si="1043"/>
        <v>0</v>
      </c>
      <c r="OQ41" s="21">
        <v>6</v>
      </c>
      <c r="OR41" s="21">
        <f t="shared" si="1043"/>
        <v>0</v>
      </c>
      <c r="OS41" s="21">
        <v>16</v>
      </c>
      <c r="OT41" s="21">
        <f t="shared" si="1043"/>
        <v>0</v>
      </c>
      <c r="OU41" s="21">
        <v>6</v>
      </c>
      <c r="OV41" s="21">
        <f t="shared" si="1043"/>
        <v>0</v>
      </c>
      <c r="OW41" s="21">
        <v>1</v>
      </c>
      <c r="OX41" s="21">
        <f t="shared" si="1043"/>
        <v>0</v>
      </c>
      <c r="OY41" s="21">
        <v>14</v>
      </c>
      <c r="OZ41" s="21">
        <f t="shared" si="1043"/>
        <v>0</v>
      </c>
      <c r="PA41" s="21">
        <v>13</v>
      </c>
      <c r="PB41" s="21">
        <f t="shared" si="1044"/>
        <v>0</v>
      </c>
      <c r="PC41" s="21">
        <v>9</v>
      </c>
      <c r="PD41" s="21">
        <f t="shared" si="1044"/>
        <v>0</v>
      </c>
      <c r="PE41" s="21">
        <v>8</v>
      </c>
      <c r="PF41" s="21">
        <f t="shared" si="1044"/>
        <v>0</v>
      </c>
      <c r="PG41" s="21"/>
      <c r="PH41" s="21">
        <f t="shared" si="1044"/>
        <v>0</v>
      </c>
      <c r="PI41" s="21"/>
      <c r="PJ41" s="21">
        <f t="shared" si="1044"/>
        <v>0</v>
      </c>
      <c r="PK41" s="21"/>
      <c r="PL41" s="21">
        <f t="shared" si="1044"/>
        <v>0</v>
      </c>
      <c r="PM41" s="21"/>
      <c r="PN41" s="21">
        <f t="shared" si="1045"/>
        <v>0</v>
      </c>
      <c r="PO41" s="21"/>
      <c r="PP41" s="21">
        <f t="shared" si="1045"/>
        <v>0</v>
      </c>
      <c r="PQ41" s="21"/>
      <c r="PR41" s="21">
        <f t="shared" si="1045"/>
        <v>0</v>
      </c>
      <c r="PS41" s="21"/>
      <c r="PT41" s="21">
        <f t="shared" si="1045"/>
        <v>0</v>
      </c>
      <c r="PU41" s="21"/>
      <c r="PV41" s="21">
        <f t="shared" si="1045"/>
        <v>0</v>
      </c>
      <c r="PW41" s="21"/>
      <c r="PX41" s="21">
        <f t="shared" si="1045"/>
        <v>0</v>
      </c>
      <c r="PY41" s="21"/>
      <c r="PZ41" s="21">
        <f t="shared" si="1046"/>
        <v>0</v>
      </c>
      <c r="QA41" s="21">
        <v>1</v>
      </c>
      <c r="QB41" s="21">
        <f t="shared" si="1046"/>
        <v>0</v>
      </c>
      <c r="QC41" s="21">
        <v>1</v>
      </c>
      <c r="QD41" s="21">
        <f t="shared" si="1046"/>
        <v>0</v>
      </c>
      <c r="QE41" s="21">
        <v>9</v>
      </c>
      <c r="QF41" s="21">
        <f t="shared" si="1046"/>
        <v>0</v>
      </c>
      <c r="QG41" s="21">
        <v>12</v>
      </c>
      <c r="QH41" s="21">
        <f t="shared" si="1046"/>
        <v>0</v>
      </c>
      <c r="QI41" s="21">
        <v>4</v>
      </c>
      <c r="QJ41" s="21">
        <f t="shared" si="1046"/>
        <v>0</v>
      </c>
      <c r="QK41" s="21"/>
      <c r="QL41" s="21">
        <f t="shared" si="1047"/>
        <v>0</v>
      </c>
      <c r="QM41" s="21"/>
      <c r="QN41" s="21">
        <f t="shared" si="1047"/>
        <v>0</v>
      </c>
      <c r="QO41" s="21"/>
      <c r="QP41" s="21">
        <f t="shared" si="1047"/>
        <v>0</v>
      </c>
      <c r="QQ41" s="21"/>
      <c r="QR41" s="21">
        <f t="shared" si="1047"/>
        <v>0</v>
      </c>
      <c r="QS41" s="21"/>
      <c r="QT41" s="21">
        <f t="shared" si="1047"/>
        <v>0</v>
      </c>
      <c r="QU41" s="21">
        <v>5</v>
      </c>
      <c r="QV41" s="21">
        <f t="shared" si="1047"/>
        <v>0</v>
      </c>
      <c r="QW41" s="21">
        <v>7</v>
      </c>
      <c r="QX41" s="21">
        <f t="shared" si="1048"/>
        <v>0</v>
      </c>
      <c r="QY41" s="21">
        <v>13</v>
      </c>
      <c r="QZ41" s="21">
        <f t="shared" si="1048"/>
        <v>0</v>
      </c>
      <c r="RA41" s="21">
        <v>16</v>
      </c>
      <c r="RB41" s="21">
        <f t="shared" si="1048"/>
        <v>0</v>
      </c>
      <c r="RC41" s="21">
        <v>21</v>
      </c>
      <c r="RD41" s="21">
        <f t="shared" si="1048"/>
        <v>0</v>
      </c>
      <c r="RE41" s="21"/>
      <c r="RF41" s="21">
        <f t="shared" si="1048"/>
        <v>0</v>
      </c>
      <c r="RG41" s="21">
        <v>10</v>
      </c>
      <c r="RH41" s="21">
        <f t="shared" si="1048"/>
        <v>0</v>
      </c>
      <c r="RI41" s="21">
        <v>13</v>
      </c>
      <c r="RJ41" s="21">
        <f t="shared" si="720"/>
        <v>0</v>
      </c>
      <c r="RK41" s="21">
        <v>16</v>
      </c>
      <c r="RL41" s="21">
        <f t="shared" si="721"/>
        <v>0</v>
      </c>
      <c r="RM41" s="21">
        <v>8</v>
      </c>
      <c r="RN41" s="21">
        <f t="shared" si="722"/>
        <v>0</v>
      </c>
      <c r="RO41" s="21">
        <v>10</v>
      </c>
      <c r="RP41" s="21">
        <f t="shared" si="723"/>
        <v>0</v>
      </c>
      <c r="RQ41" s="21"/>
      <c r="RR41" s="21">
        <f t="shared" si="724"/>
        <v>0</v>
      </c>
      <c r="RS41" s="21"/>
      <c r="RT41" s="21">
        <f t="shared" si="725"/>
        <v>0</v>
      </c>
      <c r="RU41" s="21"/>
      <c r="RV41" s="21">
        <f t="shared" si="726"/>
        <v>0</v>
      </c>
      <c r="RW41" s="21"/>
      <c r="RX41" s="21">
        <f t="shared" si="727"/>
        <v>0</v>
      </c>
      <c r="RY41" s="21"/>
      <c r="RZ41" s="21">
        <f t="shared" si="728"/>
        <v>0</v>
      </c>
      <c r="SA41" s="21"/>
      <c r="SB41" s="21">
        <f t="shared" si="729"/>
        <v>0</v>
      </c>
      <c r="SC41" s="21"/>
      <c r="SD41" s="21">
        <f t="shared" si="730"/>
        <v>0</v>
      </c>
      <c r="SE41" s="21"/>
      <c r="SF41" s="21">
        <f t="shared" si="731"/>
        <v>0</v>
      </c>
      <c r="SG41" s="21"/>
      <c r="SH41" s="21">
        <f t="shared" si="732"/>
        <v>0</v>
      </c>
      <c r="SI41" s="21"/>
      <c r="SJ41" s="21">
        <f t="shared" si="733"/>
        <v>0</v>
      </c>
      <c r="SK41" s="21"/>
      <c r="SL41" s="21">
        <f t="shared" si="734"/>
        <v>0</v>
      </c>
      <c r="SM41" s="21"/>
      <c r="SN41" s="21">
        <f t="shared" si="1049"/>
        <v>0</v>
      </c>
      <c r="SO41" s="21"/>
      <c r="SP41" s="21">
        <f t="shared" si="736"/>
        <v>0</v>
      </c>
      <c r="SQ41" s="21"/>
      <c r="SR41" s="21">
        <f t="shared" si="737"/>
        <v>0</v>
      </c>
      <c r="SS41" s="21"/>
      <c r="ST41" s="21">
        <f t="shared" si="738"/>
        <v>0</v>
      </c>
      <c r="SU41" s="21"/>
      <c r="SV41" s="21">
        <f t="shared" si="739"/>
        <v>0</v>
      </c>
      <c r="SW41" s="21"/>
      <c r="SX41" s="21">
        <f t="shared" si="740"/>
        <v>0</v>
      </c>
      <c r="SY41" s="21"/>
      <c r="SZ41" s="21">
        <f t="shared" si="741"/>
        <v>0</v>
      </c>
      <c r="TA41" s="21"/>
      <c r="TB41" s="21">
        <f t="shared" si="742"/>
        <v>0</v>
      </c>
      <c r="TC41" s="21"/>
      <c r="TD41" s="21">
        <f t="shared" si="1050"/>
        <v>0</v>
      </c>
      <c r="TE41" s="21"/>
      <c r="TF41" s="21">
        <f t="shared" si="744"/>
        <v>0</v>
      </c>
      <c r="TG41" s="21"/>
      <c r="TH41" s="21">
        <f t="shared" si="745"/>
        <v>0</v>
      </c>
      <c r="TI41" s="21"/>
      <c r="TJ41" s="21">
        <f t="shared" si="746"/>
        <v>0</v>
      </c>
      <c r="TK41" s="21"/>
      <c r="TL41" s="21">
        <f t="shared" si="1051"/>
        <v>0</v>
      </c>
      <c r="TM41" s="21"/>
      <c r="TN41" s="21">
        <f t="shared" si="1052"/>
        <v>0</v>
      </c>
      <c r="TO41" s="21"/>
      <c r="TP41" s="21">
        <f t="shared" si="1053"/>
        <v>0</v>
      </c>
      <c r="TQ41" s="21"/>
      <c r="TR41" s="21">
        <f t="shared" si="1054"/>
        <v>0</v>
      </c>
      <c r="TS41" s="21"/>
      <c r="TT41" s="21">
        <f t="shared" si="1055"/>
        <v>0</v>
      </c>
      <c r="TU41" s="21"/>
      <c r="TV41" s="21">
        <f t="shared" si="1056"/>
        <v>0</v>
      </c>
      <c r="TW41" s="21"/>
      <c r="TX41" s="21">
        <f t="shared" si="1057"/>
        <v>0</v>
      </c>
      <c r="TY41" s="21"/>
      <c r="TZ41" s="21">
        <f t="shared" si="1058"/>
        <v>0</v>
      </c>
      <c r="UA41" s="21"/>
      <c r="UB41" s="21">
        <f t="shared" si="1059"/>
        <v>0</v>
      </c>
      <c r="UC41" s="21"/>
      <c r="UD41" s="21">
        <f t="shared" si="1060"/>
        <v>0</v>
      </c>
      <c r="UE41" s="21"/>
      <c r="UF41" s="21">
        <f t="shared" si="1061"/>
        <v>0</v>
      </c>
      <c r="UG41" s="21"/>
      <c r="UH41" s="21">
        <f t="shared" si="758"/>
        <v>0</v>
      </c>
      <c r="UI41" s="21"/>
      <c r="UJ41" s="21">
        <f t="shared" si="1062"/>
        <v>0</v>
      </c>
      <c r="UK41" s="21"/>
      <c r="UL41" s="21">
        <f t="shared" si="1063"/>
        <v>0</v>
      </c>
      <c r="UM41" s="21"/>
      <c r="UN41" s="21">
        <f t="shared" si="1064"/>
        <v>0</v>
      </c>
      <c r="UO41" s="21"/>
      <c r="UP41" s="21">
        <f t="shared" si="1065"/>
        <v>0</v>
      </c>
      <c r="UQ41" s="21"/>
      <c r="UR41" s="21">
        <f t="shared" si="1066"/>
        <v>0</v>
      </c>
      <c r="US41" s="21"/>
      <c r="UT41" s="21">
        <f t="shared" si="1067"/>
        <v>0</v>
      </c>
      <c r="UU41" s="21"/>
      <c r="UV41" s="21">
        <f t="shared" si="765"/>
        <v>0</v>
      </c>
      <c r="UW41" s="21"/>
      <c r="UX41" s="21">
        <f t="shared" si="1068"/>
        <v>0</v>
      </c>
      <c r="UY41" s="21"/>
      <c r="UZ41" s="21">
        <f t="shared" si="767"/>
        <v>0</v>
      </c>
      <c r="VA41" s="21"/>
      <c r="VB41" s="21">
        <f t="shared" si="1069"/>
        <v>0</v>
      </c>
      <c r="VC41" s="21"/>
      <c r="VD41" s="21">
        <f t="shared" si="1070"/>
        <v>0</v>
      </c>
      <c r="VE41" s="21"/>
      <c r="VF41" s="21">
        <f t="shared" si="1071"/>
        <v>0</v>
      </c>
      <c r="VG41" s="21"/>
      <c r="VH41" s="21">
        <f t="shared" si="1072"/>
        <v>0</v>
      </c>
      <c r="VI41" s="21"/>
      <c r="VJ41" s="21">
        <f t="shared" si="1073"/>
        <v>0</v>
      </c>
      <c r="VK41" s="21"/>
      <c r="VL41" s="21">
        <f t="shared" si="1074"/>
        <v>0</v>
      </c>
      <c r="VM41" s="21"/>
      <c r="VN41" s="21">
        <f t="shared" si="1075"/>
        <v>0</v>
      </c>
      <c r="VO41" s="21"/>
      <c r="VP41" s="21">
        <f t="shared" si="1076"/>
        <v>0</v>
      </c>
      <c r="VQ41" s="21"/>
      <c r="VR41" s="21">
        <f t="shared" si="1043"/>
        <v>0</v>
      </c>
      <c r="VS41" s="21"/>
      <c r="VT41" s="21">
        <f t="shared" si="1077"/>
        <v>0</v>
      </c>
      <c r="VU41" s="21"/>
      <c r="VV41" s="21">
        <f t="shared" si="1077"/>
        <v>0</v>
      </c>
      <c r="VW41" s="21"/>
      <c r="VX41" s="21">
        <f t="shared" si="1078"/>
        <v>0</v>
      </c>
      <c r="VY41" s="21"/>
      <c r="VZ41" s="21">
        <f t="shared" si="1078"/>
        <v>0</v>
      </c>
      <c r="WA41" s="21"/>
      <c r="WB41" s="21">
        <f t="shared" si="1078"/>
        <v>0</v>
      </c>
      <c r="WC41" s="21"/>
      <c r="WD41" s="21">
        <f t="shared" si="1078"/>
        <v>0</v>
      </c>
      <c r="WE41" s="21"/>
      <c r="WF41" s="21">
        <f t="shared" si="1078"/>
        <v>0</v>
      </c>
      <c r="WG41" s="21"/>
      <c r="WH41" s="21">
        <f t="shared" si="1078"/>
        <v>0</v>
      </c>
      <c r="WI41" s="21"/>
      <c r="WJ41" s="21">
        <f t="shared" si="1078"/>
        <v>0</v>
      </c>
      <c r="WK41" s="21"/>
      <c r="WL41" s="21">
        <f t="shared" si="1078"/>
        <v>0</v>
      </c>
      <c r="WM41" s="21"/>
      <c r="WN41" s="21">
        <f t="shared" si="1079"/>
        <v>0</v>
      </c>
      <c r="WO41" s="21"/>
      <c r="WP41" s="21">
        <f t="shared" si="1079"/>
        <v>0</v>
      </c>
      <c r="WQ41" s="21"/>
      <c r="WR41" s="21">
        <f t="shared" si="1079"/>
        <v>0</v>
      </c>
      <c r="WS41" s="21"/>
      <c r="WT41" s="21">
        <f t="shared" si="1079"/>
        <v>0</v>
      </c>
      <c r="WU41" s="21"/>
      <c r="WV41" s="21">
        <f t="shared" si="1079"/>
        <v>0</v>
      </c>
      <c r="WW41" s="21"/>
      <c r="WX41" s="21">
        <f t="shared" si="1079"/>
        <v>0</v>
      </c>
      <c r="WY41" s="21"/>
      <c r="WZ41" s="21">
        <f t="shared" si="1079"/>
        <v>0</v>
      </c>
      <c r="XA41" s="21"/>
      <c r="XB41" s="21">
        <f t="shared" si="1079"/>
        <v>0</v>
      </c>
      <c r="XC41" s="21"/>
      <c r="XD41" s="21">
        <f t="shared" si="1080"/>
        <v>0</v>
      </c>
      <c r="XE41" s="21"/>
      <c r="XF41" s="21">
        <f t="shared" si="1080"/>
        <v>0</v>
      </c>
      <c r="XG41" s="21"/>
      <c r="XH41" s="21">
        <f t="shared" si="1080"/>
        <v>0</v>
      </c>
      <c r="XI41" s="21"/>
      <c r="XJ41" s="21">
        <f t="shared" si="1080"/>
        <v>0</v>
      </c>
      <c r="XK41" s="21"/>
      <c r="XL41" s="21">
        <f t="shared" si="1080"/>
        <v>0</v>
      </c>
      <c r="XM41" s="21"/>
      <c r="XN41" s="21">
        <f t="shared" si="1080"/>
        <v>0</v>
      </c>
      <c r="XO41" s="21"/>
      <c r="XP41" s="21">
        <f t="shared" si="1080"/>
        <v>0</v>
      </c>
      <c r="XQ41" s="21"/>
      <c r="XR41" s="21">
        <f t="shared" si="1080"/>
        <v>0</v>
      </c>
      <c r="XS41" s="21"/>
      <c r="XT41" s="21">
        <f t="shared" si="1077"/>
        <v>0</v>
      </c>
      <c r="XU41" s="21"/>
      <c r="XV41" s="21">
        <f t="shared" si="1077"/>
        <v>0</v>
      </c>
      <c r="XW41" s="21"/>
      <c r="XX41" s="21">
        <f t="shared" si="1077"/>
        <v>0</v>
      </c>
      <c r="XY41" s="21"/>
      <c r="XZ41" s="21">
        <f t="shared" si="1077"/>
        <v>0</v>
      </c>
      <c r="YA41" s="21"/>
      <c r="YB41" s="21">
        <f t="shared" si="780"/>
        <v>0</v>
      </c>
      <c r="YC41" s="21"/>
      <c r="YD41" s="21">
        <f t="shared" si="781"/>
        <v>0</v>
      </c>
      <c r="YE41" s="21"/>
      <c r="YF41" s="21">
        <f t="shared" si="782"/>
        <v>0</v>
      </c>
      <c r="YG41" s="21"/>
      <c r="YH41" s="21">
        <f t="shared" si="783"/>
        <v>0</v>
      </c>
      <c r="YI41" s="21"/>
      <c r="YJ41" s="21">
        <f t="shared" si="784"/>
        <v>0</v>
      </c>
      <c r="YK41" s="21"/>
      <c r="YL41" s="21">
        <f t="shared" si="785"/>
        <v>0</v>
      </c>
      <c r="YM41" s="21"/>
      <c r="YN41" s="21">
        <f t="shared" si="786"/>
        <v>0</v>
      </c>
      <c r="YO41" s="21"/>
      <c r="YP41" s="21">
        <f t="shared" si="787"/>
        <v>0</v>
      </c>
      <c r="YQ41" s="21"/>
      <c r="YR41" s="21">
        <f t="shared" si="788"/>
        <v>0</v>
      </c>
      <c r="YS41" s="21"/>
      <c r="YT41" s="21">
        <f t="shared" si="1081"/>
        <v>0</v>
      </c>
      <c r="YU41" s="21"/>
      <c r="YV41" s="21">
        <f t="shared" si="790"/>
        <v>0</v>
      </c>
      <c r="YW41" s="21"/>
      <c r="YX41" s="21">
        <f t="shared" si="791"/>
        <v>0</v>
      </c>
      <c r="YY41" s="21"/>
      <c r="YZ41" s="21">
        <f t="shared" si="1077"/>
        <v>0</v>
      </c>
      <c r="ZA41" s="21"/>
      <c r="ZB41" s="21">
        <f t="shared" si="792"/>
        <v>0</v>
      </c>
      <c r="ZC41" s="21"/>
      <c r="ZD41" s="21">
        <f t="shared" si="793"/>
        <v>0</v>
      </c>
      <c r="ZE41" s="21"/>
      <c r="ZF41" s="21">
        <f t="shared" si="794"/>
        <v>0</v>
      </c>
      <c r="ZG41" s="21"/>
      <c r="ZH41" s="21">
        <f t="shared" si="1082"/>
        <v>0</v>
      </c>
      <c r="ZI41" s="21"/>
      <c r="ZJ41" s="21">
        <f t="shared" si="796"/>
        <v>0</v>
      </c>
      <c r="ZK41" s="21"/>
      <c r="ZL41" s="21">
        <f t="shared" si="797"/>
        <v>0</v>
      </c>
      <c r="ZM41" s="21"/>
      <c r="ZN41" s="21">
        <f t="shared" si="1083"/>
        <v>0</v>
      </c>
      <c r="ZO41" s="21"/>
      <c r="ZP41" s="21">
        <f t="shared" si="799"/>
        <v>0</v>
      </c>
      <c r="ZQ41" s="21"/>
      <c r="ZR41" s="21">
        <f t="shared" si="800"/>
        <v>0</v>
      </c>
      <c r="ZS41" s="21"/>
      <c r="ZT41" s="21">
        <f t="shared" si="1077"/>
        <v>0</v>
      </c>
      <c r="ZU41" s="21"/>
      <c r="ZV41" s="21">
        <f t="shared" si="1084"/>
        <v>0</v>
      </c>
      <c r="ZW41" s="21"/>
      <c r="ZX41" s="21">
        <f t="shared" si="1085"/>
        <v>0</v>
      </c>
      <c r="ZY41" s="21"/>
      <c r="ZZ41" s="21">
        <f t="shared" si="1085"/>
        <v>0</v>
      </c>
      <c r="AAA41" s="21"/>
      <c r="AAB41" s="21">
        <f t="shared" si="1086"/>
        <v>0</v>
      </c>
      <c r="AAC41" s="21"/>
      <c r="AAD41" s="21">
        <f t="shared" si="1086"/>
        <v>0</v>
      </c>
      <c r="AAE41" s="21"/>
      <c r="AAF41" s="21">
        <f t="shared" si="1087"/>
        <v>0</v>
      </c>
      <c r="AAG41" s="21"/>
      <c r="AAH41" s="21">
        <f t="shared" si="1087"/>
        <v>0</v>
      </c>
      <c r="AAI41" s="21"/>
      <c r="AAJ41" s="21">
        <f t="shared" si="1088"/>
        <v>0</v>
      </c>
      <c r="AAK41" s="21"/>
      <c r="AAL41" s="21">
        <f t="shared" si="1088"/>
        <v>0</v>
      </c>
      <c r="AAM41" s="21"/>
      <c r="AAN41" s="21">
        <f t="shared" si="1089"/>
        <v>0</v>
      </c>
      <c r="AAO41" s="21"/>
      <c r="AAP41" s="21">
        <f t="shared" si="1089"/>
        <v>0</v>
      </c>
      <c r="AAQ41" s="21"/>
      <c r="AAR41" s="21">
        <f t="shared" si="1090"/>
        <v>0</v>
      </c>
      <c r="AAS41" s="21"/>
      <c r="AAT41" s="21">
        <f t="shared" si="1090"/>
        <v>0</v>
      </c>
      <c r="AAU41" s="21"/>
      <c r="AAV41" s="21">
        <f t="shared" si="1091"/>
        <v>0</v>
      </c>
      <c r="AAW41" s="21"/>
      <c r="AAX41" s="21">
        <f t="shared" si="1091"/>
        <v>0</v>
      </c>
      <c r="AAY41" s="21"/>
      <c r="AAZ41" s="21">
        <f t="shared" si="1092"/>
        <v>0</v>
      </c>
      <c r="ABA41" s="21"/>
      <c r="ABB41" s="21">
        <f t="shared" si="1092"/>
        <v>0</v>
      </c>
      <c r="ABC41" s="21"/>
      <c r="ABD41" s="21">
        <f t="shared" si="1093"/>
        <v>0</v>
      </c>
      <c r="ABE41" s="21"/>
      <c r="ABF41" s="21">
        <f t="shared" si="1093"/>
        <v>0</v>
      </c>
      <c r="ABG41" s="21"/>
      <c r="ABH41" s="21">
        <f t="shared" si="1094"/>
        <v>0</v>
      </c>
      <c r="ABI41" s="21"/>
      <c r="ABJ41" s="21">
        <f t="shared" si="1094"/>
        <v>0</v>
      </c>
      <c r="ABK41" s="21"/>
      <c r="ABL41" s="21">
        <f t="shared" si="1095"/>
        <v>0</v>
      </c>
      <c r="ABM41" s="21"/>
      <c r="ABN41" s="21">
        <f t="shared" si="1095"/>
        <v>0</v>
      </c>
      <c r="ABO41" s="21"/>
      <c r="ABP41" s="21">
        <f t="shared" si="1096"/>
        <v>0</v>
      </c>
      <c r="ABQ41" s="21"/>
      <c r="ABR41" s="21">
        <f t="shared" si="1096"/>
        <v>0</v>
      </c>
      <c r="ABS41" s="21"/>
      <c r="ABT41" s="21">
        <f t="shared" si="1097"/>
        <v>0</v>
      </c>
      <c r="ABU41" s="21"/>
      <c r="ABV41" s="21">
        <f t="shared" si="1097"/>
        <v>0</v>
      </c>
      <c r="ABW41" s="21"/>
      <c r="ABX41" s="21">
        <f t="shared" si="1098"/>
        <v>0</v>
      </c>
      <c r="ABY41" s="21"/>
      <c r="ABZ41" s="21">
        <f t="shared" si="1098"/>
        <v>0</v>
      </c>
      <c r="ACA41" s="21"/>
      <c r="ACB41" s="21">
        <f t="shared" si="1099"/>
        <v>0</v>
      </c>
      <c r="ACC41" s="21"/>
      <c r="ACD41" s="21">
        <f t="shared" si="1099"/>
        <v>0</v>
      </c>
      <c r="ACE41" s="21"/>
      <c r="ACF41" s="21">
        <f t="shared" si="1100"/>
        <v>0</v>
      </c>
      <c r="ACG41" s="21"/>
      <c r="ACH41" s="21">
        <f t="shared" si="1100"/>
        <v>0</v>
      </c>
      <c r="ACI41" s="21"/>
      <c r="ACJ41" s="21">
        <f t="shared" si="1101"/>
        <v>0</v>
      </c>
      <c r="ACK41" s="21"/>
      <c r="ACL41" s="21">
        <f t="shared" si="1101"/>
        <v>0</v>
      </c>
      <c r="ACM41" s="21"/>
      <c r="ACN41" s="21">
        <f t="shared" si="1102"/>
        <v>0</v>
      </c>
      <c r="ACO41" s="21"/>
      <c r="ACP41" s="21">
        <f t="shared" si="1102"/>
        <v>0</v>
      </c>
      <c r="ACQ41" s="21"/>
      <c r="ACR41" s="21">
        <f t="shared" si="1103"/>
        <v>0</v>
      </c>
      <c r="ACS41" s="21"/>
      <c r="ACT41" s="21">
        <f t="shared" si="1103"/>
        <v>0</v>
      </c>
      <c r="ACU41" s="21"/>
      <c r="ACV41" s="21">
        <f t="shared" si="1104"/>
        <v>0</v>
      </c>
      <c r="ACW41" s="21"/>
      <c r="ACX41" s="21">
        <f t="shared" si="1104"/>
        <v>0</v>
      </c>
      <c r="ACY41" s="21"/>
      <c r="ACZ41" s="21">
        <f t="shared" si="1105"/>
        <v>0</v>
      </c>
      <c r="ADA41" s="21"/>
      <c r="ADB41" s="21">
        <f t="shared" si="1105"/>
        <v>0</v>
      </c>
      <c r="ADC41" s="21"/>
      <c r="ADD41" s="21">
        <f t="shared" si="1106"/>
        <v>0</v>
      </c>
      <c r="ADE41" s="21"/>
      <c r="ADF41" s="21">
        <f t="shared" si="1106"/>
        <v>0</v>
      </c>
      <c r="ADG41" s="21"/>
      <c r="ADH41" s="21">
        <f t="shared" si="1107"/>
        <v>0</v>
      </c>
      <c r="ADI41" s="21"/>
      <c r="ADJ41" s="21">
        <f t="shared" si="1107"/>
        <v>0</v>
      </c>
      <c r="ADK41" s="21"/>
      <c r="ADL41" s="21">
        <f t="shared" si="1108"/>
        <v>0</v>
      </c>
      <c r="ADM41" s="21"/>
      <c r="ADN41" s="21">
        <f t="shared" si="1108"/>
        <v>0</v>
      </c>
      <c r="ADO41" s="21"/>
      <c r="ADP41" s="21">
        <f t="shared" si="1108"/>
        <v>0</v>
      </c>
      <c r="ADQ41" s="21"/>
      <c r="ADR41" s="21">
        <f t="shared" si="1108"/>
        <v>0</v>
      </c>
      <c r="ADS41" s="21"/>
      <c r="ADT41" s="21">
        <f t="shared" si="1108"/>
        <v>0</v>
      </c>
      <c r="ADU41" s="21"/>
      <c r="ADV41" s="21">
        <f t="shared" si="1109"/>
        <v>0</v>
      </c>
      <c r="ADW41" s="21"/>
      <c r="ADX41" s="21">
        <f t="shared" si="1109"/>
        <v>0</v>
      </c>
      <c r="ADY41" s="21"/>
      <c r="ADZ41" s="21">
        <f t="shared" si="1109"/>
        <v>0</v>
      </c>
      <c r="AEA41" s="21"/>
      <c r="AEB41" s="21">
        <f t="shared" si="1109"/>
        <v>0</v>
      </c>
      <c r="AEC41" s="21"/>
      <c r="AED41" s="21">
        <f t="shared" si="1110"/>
        <v>0</v>
      </c>
      <c r="AEE41" s="21"/>
      <c r="AEF41" s="21">
        <f t="shared" si="1110"/>
        <v>0</v>
      </c>
      <c r="AEG41" s="21"/>
      <c r="AEH41" s="21">
        <f t="shared" si="1110"/>
        <v>0</v>
      </c>
      <c r="AEI41" s="21"/>
      <c r="AEJ41" s="21">
        <f t="shared" si="1110"/>
        <v>0</v>
      </c>
      <c r="AEK41" s="21"/>
      <c r="AEL41" s="21">
        <f t="shared" si="1110"/>
        <v>0</v>
      </c>
      <c r="AEM41" s="21"/>
      <c r="AEN41" s="21">
        <f t="shared" si="1111"/>
        <v>0</v>
      </c>
      <c r="AEO41" s="21"/>
      <c r="AEP41" s="21">
        <f t="shared" si="1111"/>
        <v>0</v>
      </c>
      <c r="AEQ41" s="21"/>
      <c r="AER41" s="21">
        <f t="shared" si="1111"/>
        <v>0</v>
      </c>
      <c r="AES41" s="21"/>
      <c r="AET41" s="21">
        <f t="shared" si="1111"/>
        <v>0</v>
      </c>
      <c r="AEU41" s="21"/>
      <c r="AEV41" s="21">
        <f t="shared" si="1112"/>
        <v>0</v>
      </c>
      <c r="AEW41" s="21"/>
      <c r="AEX41" s="21">
        <f t="shared" si="1112"/>
        <v>0</v>
      </c>
      <c r="AEY41" s="21"/>
      <c r="AEZ41" s="21">
        <f t="shared" si="1112"/>
        <v>0</v>
      </c>
      <c r="AFA41" s="21"/>
      <c r="AFB41" s="21">
        <f t="shared" si="1112"/>
        <v>0</v>
      </c>
      <c r="AFC41" s="21"/>
      <c r="AFD41" s="21">
        <f t="shared" si="1112"/>
        <v>0</v>
      </c>
      <c r="AFE41" s="21"/>
      <c r="AFF41" s="21">
        <f t="shared" si="1113"/>
        <v>0</v>
      </c>
      <c r="AFG41" s="21"/>
      <c r="AFH41" s="21">
        <f t="shared" si="1113"/>
        <v>0</v>
      </c>
      <c r="AFI41" s="21"/>
      <c r="AFJ41" s="21">
        <f t="shared" si="1113"/>
        <v>0</v>
      </c>
      <c r="AFK41" s="21"/>
      <c r="AFL41" s="21">
        <f t="shared" si="1113"/>
        <v>0</v>
      </c>
      <c r="AFM41" s="21"/>
      <c r="AFN41" s="21">
        <f t="shared" si="1114"/>
        <v>0</v>
      </c>
      <c r="AFO41" s="21"/>
      <c r="AFP41" s="21">
        <f t="shared" si="1114"/>
        <v>0</v>
      </c>
      <c r="AFQ41" s="21"/>
      <c r="AFR41" s="21">
        <f t="shared" si="1114"/>
        <v>0</v>
      </c>
      <c r="AFS41" s="21"/>
      <c r="AFT41" s="21">
        <f t="shared" si="1114"/>
        <v>0</v>
      </c>
      <c r="AFU41" s="21"/>
      <c r="AFV41" s="21">
        <f t="shared" si="1114"/>
        <v>0</v>
      </c>
      <c r="AFW41" s="21"/>
      <c r="AFX41" s="21">
        <f t="shared" si="1115"/>
        <v>0</v>
      </c>
      <c r="AFY41" s="21"/>
      <c r="AFZ41" s="21">
        <f t="shared" si="1115"/>
        <v>0</v>
      </c>
      <c r="AGA41" s="21"/>
      <c r="AGB41" s="21">
        <f t="shared" si="1115"/>
        <v>0</v>
      </c>
      <c r="AGC41" s="21"/>
      <c r="AGD41" s="21">
        <f t="shared" si="1115"/>
        <v>0</v>
      </c>
      <c r="AGE41" s="21"/>
      <c r="AGF41" s="21">
        <f t="shared" si="1116"/>
        <v>0</v>
      </c>
      <c r="AGG41" s="21"/>
      <c r="AGH41" s="21">
        <f t="shared" si="1116"/>
        <v>0</v>
      </c>
      <c r="AGI41" s="21"/>
      <c r="AGJ41" s="21">
        <f t="shared" si="1116"/>
        <v>0</v>
      </c>
      <c r="AGK41" s="21"/>
      <c r="AGL41" s="21">
        <f t="shared" si="1116"/>
        <v>0</v>
      </c>
      <c r="AGM41" s="21"/>
      <c r="AGN41" s="21">
        <f t="shared" si="1116"/>
        <v>0</v>
      </c>
      <c r="AGO41" s="21"/>
      <c r="AGP41" s="21">
        <f t="shared" si="1117"/>
        <v>0</v>
      </c>
      <c r="AGQ41" s="21"/>
      <c r="AGR41" s="21">
        <f t="shared" si="1117"/>
        <v>0</v>
      </c>
      <c r="AGS41" s="21"/>
      <c r="AGT41" s="21">
        <f t="shared" si="1117"/>
        <v>0</v>
      </c>
      <c r="AGU41" s="21"/>
      <c r="AGV41" s="21">
        <f t="shared" si="1117"/>
        <v>0</v>
      </c>
      <c r="AGW41" s="21"/>
      <c r="AGX41" s="21">
        <f t="shared" si="1118"/>
        <v>0</v>
      </c>
      <c r="AGY41" s="21"/>
      <c r="AGZ41" s="21">
        <f t="shared" si="1118"/>
        <v>0</v>
      </c>
      <c r="AHA41" s="21"/>
      <c r="AHB41" s="21">
        <f t="shared" si="1118"/>
        <v>0</v>
      </c>
      <c r="AHC41" s="21"/>
      <c r="AHD41" s="21">
        <f t="shared" si="1118"/>
        <v>0</v>
      </c>
      <c r="AHE41" s="21"/>
      <c r="AHF41" s="21">
        <f t="shared" si="1118"/>
        <v>0</v>
      </c>
      <c r="AHG41" s="21"/>
      <c r="AHH41" s="21">
        <f t="shared" si="1119"/>
        <v>0</v>
      </c>
      <c r="AHI41" s="21"/>
      <c r="AHJ41" s="21">
        <f t="shared" si="1119"/>
        <v>0</v>
      </c>
      <c r="AHK41" s="21"/>
      <c r="AHL41" s="21">
        <f t="shared" si="1119"/>
        <v>0</v>
      </c>
      <c r="AHM41" s="21"/>
      <c r="AHN41" s="21">
        <f t="shared" si="1119"/>
        <v>0</v>
      </c>
      <c r="AHO41" s="21"/>
      <c r="AHP41" s="21">
        <f t="shared" si="1120"/>
        <v>0</v>
      </c>
      <c r="AHQ41" s="21"/>
      <c r="AHR41" s="21">
        <f t="shared" si="1120"/>
        <v>0</v>
      </c>
      <c r="AHS41" s="21"/>
      <c r="AHT41" s="21">
        <f t="shared" si="1120"/>
        <v>0</v>
      </c>
      <c r="AHU41" s="21"/>
      <c r="AHV41" s="21">
        <f t="shared" si="1120"/>
        <v>0</v>
      </c>
      <c r="AHW41" s="21"/>
      <c r="AHX41" s="21">
        <f t="shared" si="1120"/>
        <v>0</v>
      </c>
      <c r="AHY41" s="21"/>
      <c r="AHZ41" s="21">
        <f t="shared" si="1121"/>
        <v>0</v>
      </c>
      <c r="AIA41" s="21"/>
      <c r="AIB41" s="21">
        <f t="shared" si="1121"/>
        <v>0</v>
      </c>
      <c r="AIC41" s="21"/>
      <c r="AID41" s="21">
        <f t="shared" si="1121"/>
        <v>0</v>
      </c>
      <c r="AIE41" s="21"/>
      <c r="AIF41" s="21">
        <f t="shared" si="1121"/>
        <v>0</v>
      </c>
      <c r="AIG41" s="21"/>
      <c r="AIH41" s="21">
        <f t="shared" si="1122"/>
        <v>0</v>
      </c>
      <c r="AII41" s="21"/>
      <c r="AIJ41" s="21">
        <f t="shared" si="1122"/>
        <v>0</v>
      </c>
      <c r="AIK41" s="21"/>
      <c r="AIL41" s="21">
        <f t="shared" si="1122"/>
        <v>0</v>
      </c>
      <c r="AIM41" s="21"/>
      <c r="AIN41" s="21">
        <f t="shared" si="1122"/>
        <v>0</v>
      </c>
      <c r="AIO41" s="21"/>
      <c r="AIP41" s="21">
        <f t="shared" si="1122"/>
        <v>0</v>
      </c>
      <c r="AIQ41" s="21"/>
      <c r="AIR41" s="21">
        <f t="shared" si="1123"/>
        <v>0</v>
      </c>
      <c r="AIS41" s="21"/>
      <c r="AIT41" s="21">
        <f t="shared" si="1123"/>
        <v>0</v>
      </c>
      <c r="AIU41" s="21"/>
      <c r="AIV41" s="21">
        <f t="shared" si="1123"/>
        <v>0</v>
      </c>
      <c r="AIW41" s="21"/>
      <c r="AIX41" s="21">
        <f t="shared" si="1123"/>
        <v>0</v>
      </c>
      <c r="AIY41" s="21"/>
      <c r="AIZ41" s="21">
        <f t="shared" si="1077"/>
        <v>0</v>
      </c>
      <c r="AJA41" s="21"/>
    </row>
    <row r="42" spans="2:937" ht="13.5" customHeight="1" x14ac:dyDescent="0.25">
      <c r="B42" s="31">
        <v>37</v>
      </c>
      <c r="C42" s="192" t="s">
        <v>208</v>
      </c>
      <c r="D42" s="67" t="s">
        <v>453</v>
      </c>
      <c r="E42" s="194" t="s">
        <v>404</v>
      </c>
      <c r="F42" s="194" t="str">
        <f>_xlfn.XLOOKUP(D42,'WTG PH-III'!$D$5:$D$198,'WTG PH-III'!$B$5:$B$198,0,0,1)</f>
        <v>PSS-14</v>
      </c>
      <c r="G42" s="22" t="s">
        <v>537</v>
      </c>
      <c r="H42" s="22" t="s">
        <v>541</v>
      </c>
      <c r="I42" s="61">
        <v>9</v>
      </c>
      <c r="J42" s="21">
        <v>253</v>
      </c>
      <c r="K42" s="21">
        <f t="shared" si="846"/>
        <v>253</v>
      </c>
      <c r="L42" s="21">
        <f t="shared" si="847"/>
        <v>253</v>
      </c>
      <c r="M42" s="21">
        <f t="shared" si="848"/>
        <v>0</v>
      </c>
      <c r="N42" s="95">
        <f>VLOOKUP(D42,'WTG PH-III'!$D$5:$U$198,17,0)</f>
        <v>45752</v>
      </c>
      <c r="O42" s="95">
        <f>VLOOKUP(D42,'WTG PH-III'!$D$5:$U$198,18,0)</f>
        <v>45762</v>
      </c>
      <c r="P42" s="21">
        <f t="shared" si="849"/>
        <v>0</v>
      </c>
      <c r="Q42" s="21"/>
      <c r="R42" s="21">
        <f t="shared" si="850"/>
        <v>0</v>
      </c>
      <c r="S42" s="21"/>
      <c r="T42" s="21">
        <f t="shared" si="851"/>
        <v>0</v>
      </c>
      <c r="U42" s="21"/>
      <c r="V42" s="21">
        <f t="shared" si="852"/>
        <v>0</v>
      </c>
      <c r="W42" s="21"/>
      <c r="X42" s="21">
        <f t="shared" si="853"/>
        <v>0</v>
      </c>
      <c r="Y42" s="21"/>
      <c r="Z42" s="21">
        <f t="shared" si="854"/>
        <v>0</v>
      </c>
      <c r="AA42" s="21"/>
      <c r="AB42" s="21">
        <f t="shared" si="855"/>
        <v>0</v>
      </c>
      <c r="AC42" s="21"/>
      <c r="AD42" s="21">
        <f t="shared" si="856"/>
        <v>0</v>
      </c>
      <c r="AE42" s="21"/>
      <c r="AF42" s="21">
        <f t="shared" si="857"/>
        <v>0</v>
      </c>
      <c r="AG42" s="21"/>
      <c r="AH42" s="21">
        <f t="shared" si="858"/>
        <v>0</v>
      </c>
      <c r="AI42" s="21"/>
      <c r="AJ42" s="21">
        <f t="shared" si="859"/>
        <v>0</v>
      </c>
      <c r="AK42" s="21"/>
      <c r="AL42" s="21">
        <f t="shared" si="860"/>
        <v>0</v>
      </c>
      <c r="AM42" s="21"/>
      <c r="AN42" s="21">
        <f t="shared" si="861"/>
        <v>0</v>
      </c>
      <c r="AO42" s="21"/>
      <c r="AP42" s="21">
        <f t="shared" si="862"/>
        <v>0</v>
      </c>
      <c r="AQ42" s="21"/>
      <c r="AR42" s="21">
        <f t="shared" si="863"/>
        <v>0</v>
      </c>
      <c r="AS42" s="21"/>
      <c r="AT42" s="21">
        <f t="shared" si="864"/>
        <v>0</v>
      </c>
      <c r="AU42" s="21"/>
      <c r="AV42" s="21">
        <f t="shared" si="865"/>
        <v>0</v>
      </c>
      <c r="AW42" s="21"/>
      <c r="AX42" s="21">
        <f t="shared" si="866"/>
        <v>0</v>
      </c>
      <c r="AY42" s="21"/>
      <c r="AZ42" s="21">
        <f t="shared" si="867"/>
        <v>0</v>
      </c>
      <c r="BA42" s="21"/>
      <c r="BB42" s="21">
        <f t="shared" si="868"/>
        <v>0</v>
      </c>
      <c r="BC42" s="21"/>
      <c r="BD42" s="21">
        <f t="shared" si="869"/>
        <v>0</v>
      </c>
      <c r="BE42" s="21"/>
      <c r="BF42" s="21">
        <f t="shared" si="870"/>
        <v>0</v>
      </c>
      <c r="BG42" s="21"/>
      <c r="BH42" s="21">
        <f t="shared" si="871"/>
        <v>0</v>
      </c>
      <c r="BI42" s="21"/>
      <c r="BJ42" s="21">
        <f t="shared" si="872"/>
        <v>0</v>
      </c>
      <c r="BK42" s="21"/>
      <c r="BL42" s="21">
        <f t="shared" si="873"/>
        <v>0</v>
      </c>
      <c r="BM42" s="21"/>
      <c r="BN42" s="21">
        <f t="shared" si="874"/>
        <v>0</v>
      </c>
      <c r="BO42" s="21"/>
      <c r="BP42" s="21">
        <f t="shared" si="875"/>
        <v>0</v>
      </c>
      <c r="BQ42" s="21"/>
      <c r="BR42" s="21">
        <f t="shared" si="876"/>
        <v>0</v>
      </c>
      <c r="BS42" s="21"/>
      <c r="BT42" s="21">
        <f t="shared" si="877"/>
        <v>0</v>
      </c>
      <c r="BU42" s="21"/>
      <c r="BV42" s="21">
        <f t="shared" si="878"/>
        <v>0</v>
      </c>
      <c r="BW42" s="21"/>
      <c r="BX42" s="21">
        <f t="shared" si="879"/>
        <v>0</v>
      </c>
      <c r="BY42" s="21"/>
      <c r="BZ42" s="21">
        <f t="shared" si="880"/>
        <v>0</v>
      </c>
      <c r="CA42" s="21"/>
      <c r="CB42" s="21">
        <f t="shared" si="881"/>
        <v>0</v>
      </c>
      <c r="CC42" s="21"/>
      <c r="CD42" s="21">
        <f t="shared" si="882"/>
        <v>0</v>
      </c>
      <c r="CE42" s="21"/>
      <c r="CF42" s="21">
        <f t="shared" si="883"/>
        <v>0</v>
      </c>
      <c r="CG42" s="21"/>
      <c r="CH42" s="21">
        <f t="shared" si="884"/>
        <v>0</v>
      </c>
      <c r="CI42" s="21"/>
      <c r="CJ42" s="21">
        <f t="shared" si="885"/>
        <v>0</v>
      </c>
      <c r="CK42" s="21"/>
      <c r="CL42" s="21">
        <f t="shared" si="886"/>
        <v>0</v>
      </c>
      <c r="CM42" s="21"/>
      <c r="CN42" s="21">
        <f t="shared" si="887"/>
        <v>0</v>
      </c>
      <c r="CO42" s="21"/>
      <c r="CP42" s="21">
        <f t="shared" si="888"/>
        <v>0</v>
      </c>
      <c r="CQ42" s="21"/>
      <c r="CR42" s="21">
        <f t="shared" si="889"/>
        <v>0</v>
      </c>
      <c r="CS42" s="21"/>
      <c r="CT42" s="21">
        <f t="shared" si="890"/>
        <v>0</v>
      </c>
      <c r="CU42" s="21"/>
      <c r="CV42" s="21">
        <f t="shared" si="891"/>
        <v>0</v>
      </c>
      <c r="CW42" s="21"/>
      <c r="CX42" s="21">
        <f t="shared" si="892"/>
        <v>0</v>
      </c>
      <c r="CY42" s="21"/>
      <c r="CZ42" s="21">
        <f t="shared" si="893"/>
        <v>0</v>
      </c>
      <c r="DA42" s="21"/>
      <c r="DB42" s="21">
        <f t="shared" si="894"/>
        <v>0</v>
      </c>
      <c r="DC42" s="21"/>
      <c r="DD42" s="21">
        <f t="shared" si="895"/>
        <v>0</v>
      </c>
      <c r="DE42" s="21"/>
      <c r="DF42" s="21">
        <f t="shared" si="896"/>
        <v>0</v>
      </c>
      <c r="DG42" s="21"/>
      <c r="DH42" s="21">
        <f t="shared" si="897"/>
        <v>0</v>
      </c>
      <c r="DI42" s="21"/>
      <c r="DJ42" s="21">
        <f t="shared" si="898"/>
        <v>0</v>
      </c>
      <c r="DK42" s="21"/>
      <c r="DL42" s="21">
        <f t="shared" si="899"/>
        <v>0</v>
      </c>
      <c r="DM42" s="21"/>
      <c r="DN42" s="21">
        <f t="shared" si="900"/>
        <v>0</v>
      </c>
      <c r="DO42" s="21"/>
      <c r="DP42" s="21">
        <f t="shared" si="901"/>
        <v>0</v>
      </c>
      <c r="DQ42" s="21"/>
      <c r="DR42" s="21">
        <f t="shared" si="902"/>
        <v>0</v>
      </c>
      <c r="DS42" s="21"/>
      <c r="DT42" s="21">
        <f t="shared" si="903"/>
        <v>0</v>
      </c>
      <c r="DU42" s="21"/>
      <c r="DV42" s="21">
        <f t="shared" si="904"/>
        <v>0</v>
      </c>
      <c r="DW42" s="21"/>
      <c r="DX42" s="21">
        <f t="shared" si="905"/>
        <v>0</v>
      </c>
      <c r="DY42" s="21"/>
      <c r="DZ42" s="21">
        <f t="shared" si="906"/>
        <v>0</v>
      </c>
      <c r="EA42" s="21"/>
      <c r="EB42" s="21">
        <f t="shared" si="907"/>
        <v>0</v>
      </c>
      <c r="EC42" s="21"/>
      <c r="ED42" s="21">
        <f t="shared" si="908"/>
        <v>0</v>
      </c>
      <c r="EE42" s="21"/>
      <c r="EF42" s="21">
        <f t="shared" si="909"/>
        <v>0</v>
      </c>
      <c r="EG42" s="21"/>
      <c r="EH42" s="21">
        <f t="shared" si="910"/>
        <v>0</v>
      </c>
      <c r="EI42" s="21"/>
      <c r="EJ42" s="21">
        <f t="shared" si="911"/>
        <v>0</v>
      </c>
      <c r="EK42" s="21"/>
      <c r="EL42" s="21">
        <f t="shared" si="912"/>
        <v>0</v>
      </c>
      <c r="EM42" s="21"/>
      <c r="EN42" s="21">
        <f t="shared" si="913"/>
        <v>0</v>
      </c>
      <c r="EO42" s="21"/>
      <c r="EP42" s="21">
        <f t="shared" si="914"/>
        <v>0</v>
      </c>
      <c r="EQ42" s="21"/>
      <c r="ER42" s="21">
        <f t="shared" si="915"/>
        <v>0</v>
      </c>
      <c r="ES42" s="21"/>
      <c r="ET42" s="21">
        <f t="shared" si="916"/>
        <v>0</v>
      </c>
      <c r="EU42" s="21"/>
      <c r="EV42" s="21">
        <f t="shared" si="917"/>
        <v>0</v>
      </c>
      <c r="EW42" s="21"/>
      <c r="EX42" s="21">
        <f t="shared" si="918"/>
        <v>0</v>
      </c>
      <c r="EY42" s="21"/>
      <c r="EZ42" s="21">
        <f t="shared" si="919"/>
        <v>0</v>
      </c>
      <c r="FA42" s="21"/>
      <c r="FB42" s="21">
        <f t="shared" si="920"/>
        <v>0</v>
      </c>
      <c r="FC42" s="21"/>
      <c r="FD42" s="21">
        <f t="shared" si="921"/>
        <v>0</v>
      </c>
      <c r="FE42" s="21"/>
      <c r="FF42" s="21">
        <f t="shared" si="922"/>
        <v>0</v>
      </c>
      <c r="FG42" s="21"/>
      <c r="FH42" s="21">
        <f t="shared" si="923"/>
        <v>0</v>
      </c>
      <c r="FI42" s="21"/>
      <c r="FJ42" s="21">
        <f t="shared" si="924"/>
        <v>0</v>
      </c>
      <c r="FK42" s="21"/>
      <c r="FL42" s="21">
        <f t="shared" si="925"/>
        <v>0</v>
      </c>
      <c r="FM42" s="21"/>
      <c r="FN42" s="21">
        <f t="shared" si="926"/>
        <v>0</v>
      </c>
      <c r="FO42" s="21"/>
      <c r="FP42" s="21">
        <f t="shared" si="927"/>
        <v>0</v>
      </c>
      <c r="FQ42" s="21"/>
      <c r="FR42" s="21">
        <f t="shared" si="928"/>
        <v>0</v>
      </c>
      <c r="FS42" s="21"/>
      <c r="FT42" s="21">
        <f t="shared" si="929"/>
        <v>0</v>
      </c>
      <c r="FU42" s="21"/>
      <c r="FV42" s="21">
        <f t="shared" si="930"/>
        <v>0</v>
      </c>
      <c r="FW42" s="21"/>
      <c r="FX42" s="21">
        <f t="shared" si="931"/>
        <v>0</v>
      </c>
      <c r="FY42" s="21"/>
      <c r="FZ42" s="21">
        <f t="shared" si="932"/>
        <v>0</v>
      </c>
      <c r="GA42" s="21"/>
      <c r="GB42" s="21">
        <f t="shared" si="933"/>
        <v>0</v>
      </c>
      <c r="GC42" s="21"/>
      <c r="GD42" s="21">
        <f t="shared" si="934"/>
        <v>0</v>
      </c>
      <c r="GE42" s="21"/>
      <c r="GF42" s="21">
        <f t="shared" si="935"/>
        <v>0</v>
      </c>
      <c r="GG42" s="21"/>
      <c r="GH42" s="21">
        <f t="shared" si="936"/>
        <v>0</v>
      </c>
      <c r="GI42" s="21"/>
      <c r="GJ42" s="21">
        <f t="shared" si="937"/>
        <v>0</v>
      </c>
      <c r="GK42" s="21"/>
      <c r="GL42" s="21">
        <f t="shared" si="938"/>
        <v>0</v>
      </c>
      <c r="GM42" s="21"/>
      <c r="GN42" s="21">
        <f t="shared" si="939"/>
        <v>0</v>
      </c>
      <c r="GO42" s="21"/>
      <c r="GP42" s="21">
        <f t="shared" si="940"/>
        <v>0</v>
      </c>
      <c r="GQ42" s="21"/>
      <c r="GR42" s="21">
        <f t="shared" si="941"/>
        <v>0</v>
      </c>
      <c r="GS42" s="21"/>
      <c r="GT42" s="21">
        <f t="shared" si="942"/>
        <v>0</v>
      </c>
      <c r="GU42" s="21"/>
      <c r="GV42" s="21">
        <f t="shared" si="943"/>
        <v>0</v>
      </c>
      <c r="GW42" s="21"/>
      <c r="GX42" s="21">
        <f t="shared" si="944"/>
        <v>0</v>
      </c>
      <c r="GY42" s="21"/>
      <c r="GZ42" s="21">
        <f t="shared" si="945"/>
        <v>0</v>
      </c>
      <c r="HA42" s="21"/>
      <c r="HB42" s="21">
        <f t="shared" si="946"/>
        <v>0</v>
      </c>
      <c r="HC42" s="21"/>
      <c r="HD42" s="21">
        <f t="shared" si="947"/>
        <v>0</v>
      </c>
      <c r="HE42" s="21"/>
      <c r="HF42" s="21">
        <f t="shared" si="948"/>
        <v>0</v>
      </c>
      <c r="HG42" s="21"/>
      <c r="HH42" s="21">
        <f t="shared" si="949"/>
        <v>0</v>
      </c>
      <c r="HI42" s="21"/>
      <c r="HJ42" s="21">
        <f t="shared" si="950"/>
        <v>0</v>
      </c>
      <c r="HK42" s="21"/>
      <c r="HL42" s="21">
        <f t="shared" si="951"/>
        <v>0</v>
      </c>
      <c r="HM42" s="21"/>
      <c r="HN42" s="21">
        <f t="shared" si="952"/>
        <v>0</v>
      </c>
      <c r="HO42" s="21"/>
      <c r="HP42" s="21">
        <f t="shared" si="953"/>
        <v>0</v>
      </c>
      <c r="HQ42" s="21"/>
      <c r="HR42" s="21">
        <f t="shared" si="954"/>
        <v>0</v>
      </c>
      <c r="HS42" s="21"/>
      <c r="HT42" s="21">
        <f t="shared" si="955"/>
        <v>0</v>
      </c>
      <c r="HU42" s="21"/>
      <c r="HV42" s="21">
        <f t="shared" si="956"/>
        <v>0</v>
      </c>
      <c r="HW42" s="21"/>
      <c r="HX42" s="21">
        <f t="shared" si="957"/>
        <v>23</v>
      </c>
      <c r="HY42" s="21"/>
      <c r="HZ42" s="21">
        <f t="shared" si="958"/>
        <v>23</v>
      </c>
      <c r="IA42" s="21"/>
      <c r="IB42" s="21">
        <f t="shared" si="959"/>
        <v>23</v>
      </c>
      <c r="IC42" s="21"/>
      <c r="ID42" s="21">
        <f t="shared" si="960"/>
        <v>23</v>
      </c>
      <c r="IE42" s="21"/>
      <c r="IF42" s="21">
        <f t="shared" si="961"/>
        <v>23</v>
      </c>
      <c r="IG42" s="21"/>
      <c r="IH42" s="21">
        <f t="shared" si="962"/>
        <v>23</v>
      </c>
      <c r="II42" s="21"/>
      <c r="IJ42" s="21">
        <f t="shared" si="963"/>
        <v>23</v>
      </c>
      <c r="IK42" s="21"/>
      <c r="IL42" s="21">
        <f t="shared" si="964"/>
        <v>23</v>
      </c>
      <c r="IM42" s="21"/>
      <c r="IN42" s="21">
        <f t="shared" si="965"/>
        <v>23</v>
      </c>
      <c r="IO42" s="21"/>
      <c r="IP42" s="21">
        <f t="shared" si="966"/>
        <v>23</v>
      </c>
      <c r="IQ42" s="21"/>
      <c r="IR42" s="21">
        <f t="shared" si="967"/>
        <v>23</v>
      </c>
      <c r="IS42" s="21"/>
      <c r="IT42" s="21">
        <f t="shared" si="968"/>
        <v>0</v>
      </c>
      <c r="IU42" s="21"/>
      <c r="IV42" s="21">
        <f t="shared" si="969"/>
        <v>0</v>
      </c>
      <c r="IW42" s="21"/>
      <c r="IX42" s="21">
        <f t="shared" si="970"/>
        <v>0</v>
      </c>
      <c r="IY42" s="21"/>
      <c r="IZ42" s="21">
        <f t="shared" si="971"/>
        <v>0</v>
      </c>
      <c r="JA42" s="21"/>
      <c r="JB42" s="21">
        <f t="shared" si="972"/>
        <v>0</v>
      </c>
      <c r="JC42" s="21"/>
      <c r="JD42" s="21">
        <f t="shared" si="973"/>
        <v>0</v>
      </c>
      <c r="JE42" s="21"/>
      <c r="JF42" s="21">
        <f t="shared" si="974"/>
        <v>0</v>
      </c>
      <c r="JG42" s="21"/>
      <c r="JH42" s="21">
        <f t="shared" si="975"/>
        <v>0</v>
      </c>
      <c r="JI42" s="21"/>
      <c r="JJ42" s="21">
        <f t="shared" si="976"/>
        <v>0</v>
      </c>
      <c r="JK42" s="21"/>
      <c r="JL42" s="21">
        <f t="shared" si="977"/>
        <v>0</v>
      </c>
      <c r="JM42" s="21"/>
      <c r="JN42" s="21">
        <f t="shared" si="978"/>
        <v>0</v>
      </c>
      <c r="JO42" s="21"/>
      <c r="JP42" s="21">
        <f t="shared" si="979"/>
        <v>0</v>
      </c>
      <c r="JQ42" s="21"/>
      <c r="JR42" s="21">
        <f t="shared" si="980"/>
        <v>0</v>
      </c>
      <c r="JS42" s="21"/>
      <c r="JT42" s="21">
        <f t="shared" si="981"/>
        <v>0</v>
      </c>
      <c r="JU42" s="21"/>
      <c r="JV42" s="21">
        <f t="shared" si="982"/>
        <v>0</v>
      </c>
      <c r="JW42" s="21"/>
      <c r="JX42" s="21">
        <f t="shared" si="983"/>
        <v>0</v>
      </c>
      <c r="JY42" s="21"/>
      <c r="JZ42" s="21">
        <f t="shared" si="984"/>
        <v>0</v>
      </c>
      <c r="KA42" s="21"/>
      <c r="KB42" s="21">
        <f t="shared" si="985"/>
        <v>0</v>
      </c>
      <c r="KC42" s="21"/>
      <c r="KD42" s="21">
        <f t="shared" si="986"/>
        <v>0</v>
      </c>
      <c r="KE42" s="21"/>
      <c r="KF42" s="21">
        <f t="shared" si="987"/>
        <v>0</v>
      </c>
      <c r="KG42" s="21"/>
      <c r="KH42" s="21">
        <f t="shared" si="988"/>
        <v>0</v>
      </c>
      <c r="KI42" s="21"/>
      <c r="KJ42" s="21">
        <f t="shared" si="989"/>
        <v>0</v>
      </c>
      <c r="KK42" s="21"/>
      <c r="KL42" s="21">
        <f t="shared" si="990"/>
        <v>0</v>
      </c>
      <c r="KM42" s="21"/>
      <c r="KN42" s="21">
        <f t="shared" si="991"/>
        <v>0</v>
      </c>
      <c r="KO42" s="21"/>
      <c r="KP42" s="21">
        <f t="shared" si="992"/>
        <v>0</v>
      </c>
      <c r="KQ42" s="21"/>
      <c r="KR42" s="21">
        <f t="shared" si="993"/>
        <v>0</v>
      </c>
      <c r="KS42" s="21"/>
      <c r="KT42" s="21">
        <f t="shared" si="994"/>
        <v>0</v>
      </c>
      <c r="KU42" s="21"/>
      <c r="KV42" s="21">
        <f t="shared" si="995"/>
        <v>0</v>
      </c>
      <c r="KW42" s="21"/>
      <c r="KX42" s="21">
        <f t="shared" si="996"/>
        <v>0</v>
      </c>
      <c r="KY42" s="21"/>
      <c r="KZ42" s="21">
        <f t="shared" si="997"/>
        <v>0</v>
      </c>
      <c r="LA42" s="21"/>
      <c r="LB42" s="21">
        <f t="shared" si="998"/>
        <v>0</v>
      </c>
      <c r="LC42" s="21"/>
      <c r="LD42" s="21">
        <f t="shared" si="999"/>
        <v>0</v>
      </c>
      <c r="LE42" s="21"/>
      <c r="LF42" s="21">
        <f t="shared" si="1000"/>
        <v>0</v>
      </c>
      <c r="LG42" s="21"/>
      <c r="LH42" s="21">
        <f t="shared" si="1001"/>
        <v>0</v>
      </c>
      <c r="LI42" s="21"/>
      <c r="LJ42" s="21">
        <f t="shared" si="1002"/>
        <v>0</v>
      </c>
      <c r="LK42" s="21"/>
      <c r="LL42" s="21">
        <f t="shared" si="1003"/>
        <v>0</v>
      </c>
      <c r="LM42" s="21"/>
      <c r="LN42" s="21">
        <f t="shared" si="1004"/>
        <v>0</v>
      </c>
      <c r="LO42" s="21"/>
      <c r="LP42" s="21">
        <f t="shared" si="1005"/>
        <v>0</v>
      </c>
      <c r="LQ42" s="21"/>
      <c r="LR42" s="21">
        <f t="shared" si="1006"/>
        <v>0</v>
      </c>
      <c r="LS42" s="21"/>
      <c r="LT42" s="21">
        <f t="shared" si="1007"/>
        <v>0</v>
      </c>
      <c r="LU42" s="21"/>
      <c r="LV42" s="21">
        <f t="shared" si="1008"/>
        <v>0</v>
      </c>
      <c r="LW42" s="21"/>
      <c r="LX42" s="21">
        <f t="shared" si="1009"/>
        <v>0</v>
      </c>
      <c r="LY42" s="21"/>
      <c r="LZ42" s="21">
        <f t="shared" si="1010"/>
        <v>0</v>
      </c>
      <c r="MA42" s="21"/>
      <c r="MB42" s="21">
        <f t="shared" si="1011"/>
        <v>0</v>
      </c>
      <c r="MC42" s="21"/>
      <c r="MD42" s="21">
        <f t="shared" si="1012"/>
        <v>0</v>
      </c>
      <c r="ME42" s="21"/>
      <c r="MF42" s="21">
        <f t="shared" si="1013"/>
        <v>0</v>
      </c>
      <c r="MG42" s="21"/>
      <c r="MH42" s="21">
        <f t="shared" si="1014"/>
        <v>0</v>
      </c>
      <c r="MI42" s="21"/>
      <c r="MJ42" s="21">
        <f t="shared" si="1015"/>
        <v>0</v>
      </c>
      <c r="MK42" s="21"/>
      <c r="ML42" s="21">
        <f t="shared" si="1016"/>
        <v>0</v>
      </c>
      <c r="MM42" s="21"/>
      <c r="MN42" s="21">
        <f t="shared" si="1017"/>
        <v>0</v>
      </c>
      <c r="MO42" s="21"/>
      <c r="MP42" s="21">
        <f t="shared" si="1018"/>
        <v>0</v>
      </c>
      <c r="MQ42" s="21"/>
      <c r="MR42" s="21">
        <f t="shared" si="1019"/>
        <v>0</v>
      </c>
      <c r="MS42" s="21"/>
      <c r="MT42" s="21">
        <f t="shared" si="1020"/>
        <v>0</v>
      </c>
      <c r="MU42" s="21"/>
      <c r="MV42" s="21">
        <f t="shared" si="1021"/>
        <v>0</v>
      </c>
      <c r="MW42" s="21"/>
      <c r="MX42" s="21">
        <f t="shared" si="1022"/>
        <v>0</v>
      </c>
      <c r="MY42" s="21"/>
      <c r="MZ42" s="21">
        <f t="shared" si="1023"/>
        <v>0</v>
      </c>
      <c r="NA42" s="21"/>
      <c r="NB42" s="21">
        <f t="shared" si="1024"/>
        <v>0</v>
      </c>
      <c r="NC42" s="21"/>
      <c r="ND42" s="21">
        <f t="shared" si="1025"/>
        <v>0</v>
      </c>
      <c r="NE42" s="21"/>
      <c r="NF42" s="21">
        <f t="shared" si="1026"/>
        <v>0</v>
      </c>
      <c r="NG42" s="21"/>
      <c r="NH42" s="21">
        <f t="shared" si="1027"/>
        <v>0</v>
      </c>
      <c r="NI42" s="21"/>
      <c r="NJ42" s="21">
        <f t="shared" si="1028"/>
        <v>0</v>
      </c>
      <c r="NK42" s="21"/>
      <c r="NL42" s="21">
        <f t="shared" si="1029"/>
        <v>0</v>
      </c>
      <c r="NM42" s="21"/>
      <c r="NN42" s="21">
        <f t="shared" si="1030"/>
        <v>0</v>
      </c>
      <c r="NO42" s="21"/>
      <c r="NP42" s="21">
        <f t="shared" si="1031"/>
        <v>0</v>
      </c>
      <c r="NQ42" s="21"/>
      <c r="NR42" s="21">
        <f t="shared" si="1032"/>
        <v>0</v>
      </c>
      <c r="NS42" s="21"/>
      <c r="NT42" s="21">
        <f t="shared" si="1033"/>
        <v>0</v>
      </c>
      <c r="NU42" s="21"/>
      <c r="NV42" s="21">
        <f t="shared" si="1034"/>
        <v>0</v>
      </c>
      <c r="NW42" s="21"/>
      <c r="NX42" s="21">
        <f t="shared" si="1035"/>
        <v>0</v>
      </c>
      <c r="NY42" s="21"/>
      <c r="NZ42" s="21">
        <f t="shared" si="1036"/>
        <v>0</v>
      </c>
      <c r="OA42" s="21"/>
      <c r="OB42" s="21">
        <f t="shared" si="1037"/>
        <v>0</v>
      </c>
      <c r="OC42" s="21"/>
      <c r="OD42" s="21">
        <f t="shared" si="1038"/>
        <v>0</v>
      </c>
      <c r="OE42" s="21"/>
      <c r="OF42" s="21">
        <f t="shared" si="1039"/>
        <v>0</v>
      </c>
      <c r="OG42" s="21"/>
      <c r="OH42" s="21">
        <f t="shared" si="1040"/>
        <v>0</v>
      </c>
      <c r="OI42" s="21"/>
      <c r="OJ42" s="21">
        <f t="shared" si="1041"/>
        <v>0</v>
      </c>
      <c r="OK42" s="21"/>
      <c r="OL42" s="21">
        <f t="shared" si="1042"/>
        <v>0</v>
      </c>
      <c r="OM42" s="21"/>
      <c r="ON42" s="21">
        <f t="shared" si="1043"/>
        <v>0</v>
      </c>
      <c r="OO42" s="21"/>
      <c r="OP42" s="21">
        <f t="shared" si="1043"/>
        <v>0</v>
      </c>
      <c r="OQ42" s="21"/>
      <c r="OR42" s="21">
        <f t="shared" si="1043"/>
        <v>0</v>
      </c>
      <c r="OS42" s="21"/>
      <c r="OT42" s="21">
        <f t="shared" si="1043"/>
        <v>0</v>
      </c>
      <c r="OU42" s="21"/>
      <c r="OV42" s="21">
        <f t="shared" si="1043"/>
        <v>0</v>
      </c>
      <c r="OW42" s="21"/>
      <c r="OX42" s="21">
        <f t="shared" si="1043"/>
        <v>0</v>
      </c>
      <c r="OY42" s="21"/>
      <c r="OZ42" s="21">
        <f t="shared" si="1043"/>
        <v>0</v>
      </c>
      <c r="PA42" s="21"/>
      <c r="PB42" s="21">
        <f t="shared" si="1044"/>
        <v>0</v>
      </c>
      <c r="PC42" s="21"/>
      <c r="PD42" s="21">
        <f t="shared" si="1044"/>
        <v>0</v>
      </c>
      <c r="PE42" s="21"/>
      <c r="PF42" s="21">
        <f t="shared" si="1044"/>
        <v>0</v>
      </c>
      <c r="PG42" s="21"/>
      <c r="PH42" s="21">
        <f t="shared" si="1044"/>
        <v>0</v>
      </c>
      <c r="PI42" s="21"/>
      <c r="PJ42" s="21">
        <f t="shared" si="1044"/>
        <v>0</v>
      </c>
      <c r="PK42" s="21"/>
      <c r="PL42" s="21">
        <f t="shared" si="1044"/>
        <v>0</v>
      </c>
      <c r="PM42" s="21"/>
      <c r="PN42" s="21">
        <f t="shared" si="1045"/>
        <v>0</v>
      </c>
      <c r="PO42" s="21"/>
      <c r="PP42" s="21">
        <f t="shared" si="1045"/>
        <v>0</v>
      </c>
      <c r="PQ42" s="21"/>
      <c r="PR42" s="21">
        <f t="shared" si="1045"/>
        <v>0</v>
      </c>
      <c r="PS42" s="21"/>
      <c r="PT42" s="21">
        <f t="shared" si="1045"/>
        <v>0</v>
      </c>
      <c r="PU42" s="21"/>
      <c r="PV42" s="21">
        <f t="shared" si="1045"/>
        <v>0</v>
      </c>
      <c r="PW42" s="21"/>
      <c r="PX42" s="21">
        <f t="shared" si="1045"/>
        <v>0</v>
      </c>
      <c r="PY42" s="21"/>
      <c r="PZ42" s="21">
        <f t="shared" si="1046"/>
        <v>0</v>
      </c>
      <c r="QA42" s="21"/>
      <c r="QB42" s="21">
        <f t="shared" si="1046"/>
        <v>0</v>
      </c>
      <c r="QC42" s="21"/>
      <c r="QD42" s="21">
        <f t="shared" si="1046"/>
        <v>0</v>
      </c>
      <c r="QE42" s="21"/>
      <c r="QF42" s="21">
        <f t="shared" si="1046"/>
        <v>0</v>
      </c>
      <c r="QG42" s="21"/>
      <c r="QH42" s="21">
        <f t="shared" si="1046"/>
        <v>0</v>
      </c>
      <c r="QI42" s="21"/>
      <c r="QJ42" s="21">
        <f t="shared" si="1046"/>
        <v>0</v>
      </c>
      <c r="QK42" s="21"/>
      <c r="QL42" s="21">
        <f t="shared" si="1047"/>
        <v>0</v>
      </c>
      <c r="QM42" s="21"/>
      <c r="QN42" s="21">
        <f t="shared" si="1047"/>
        <v>0</v>
      </c>
      <c r="QO42" s="21"/>
      <c r="QP42" s="21">
        <f t="shared" si="1047"/>
        <v>0</v>
      </c>
      <c r="QQ42" s="21"/>
      <c r="QR42" s="21">
        <f t="shared" si="1047"/>
        <v>0</v>
      </c>
      <c r="QS42" s="21"/>
      <c r="QT42" s="21">
        <f t="shared" si="1047"/>
        <v>0</v>
      </c>
      <c r="QU42" s="21"/>
      <c r="QV42" s="21">
        <f t="shared" si="1047"/>
        <v>0</v>
      </c>
      <c r="QW42" s="21"/>
      <c r="QX42" s="21">
        <f t="shared" si="1048"/>
        <v>0</v>
      </c>
      <c r="QY42" s="21"/>
      <c r="QZ42" s="21">
        <f t="shared" si="1048"/>
        <v>0</v>
      </c>
      <c r="RA42" s="21"/>
      <c r="RB42" s="21">
        <f t="shared" si="1048"/>
        <v>0</v>
      </c>
      <c r="RC42" s="21"/>
      <c r="RD42" s="21">
        <f t="shared" si="1048"/>
        <v>0</v>
      </c>
      <c r="RE42" s="21"/>
      <c r="RF42" s="21">
        <f t="shared" si="1048"/>
        <v>0</v>
      </c>
      <c r="RG42" s="21"/>
      <c r="RH42" s="21">
        <f t="shared" si="1048"/>
        <v>0</v>
      </c>
      <c r="RI42" s="21"/>
      <c r="RJ42" s="21">
        <f t="shared" si="720"/>
        <v>0</v>
      </c>
      <c r="RK42" s="21"/>
      <c r="RL42" s="21">
        <f t="shared" si="721"/>
        <v>0</v>
      </c>
      <c r="RM42" s="21"/>
      <c r="RN42" s="21">
        <f t="shared" si="722"/>
        <v>0</v>
      </c>
      <c r="RO42" s="21"/>
      <c r="RP42" s="21">
        <f t="shared" si="723"/>
        <v>0</v>
      </c>
      <c r="RQ42" s="21"/>
      <c r="RR42" s="21">
        <f t="shared" si="724"/>
        <v>0</v>
      </c>
      <c r="RS42" s="21"/>
      <c r="RT42" s="21">
        <f t="shared" si="725"/>
        <v>0</v>
      </c>
      <c r="RU42" s="21"/>
      <c r="RV42" s="21">
        <f t="shared" si="726"/>
        <v>0</v>
      </c>
      <c r="RW42" s="21"/>
      <c r="RX42" s="21">
        <f t="shared" si="727"/>
        <v>0</v>
      </c>
      <c r="RY42" s="21"/>
      <c r="RZ42" s="21">
        <f t="shared" si="728"/>
        <v>0</v>
      </c>
      <c r="SA42" s="21"/>
      <c r="SB42" s="21">
        <f t="shared" si="729"/>
        <v>0</v>
      </c>
      <c r="SC42" s="21"/>
      <c r="SD42" s="21">
        <f t="shared" si="730"/>
        <v>0</v>
      </c>
      <c r="SE42" s="21"/>
      <c r="SF42" s="21">
        <f t="shared" si="731"/>
        <v>0</v>
      </c>
      <c r="SG42" s="21"/>
      <c r="SH42" s="21">
        <f t="shared" si="732"/>
        <v>0</v>
      </c>
      <c r="SI42" s="21"/>
      <c r="SJ42" s="21">
        <f t="shared" si="733"/>
        <v>0</v>
      </c>
      <c r="SK42" s="21"/>
      <c r="SL42" s="21">
        <f t="shared" si="734"/>
        <v>0</v>
      </c>
      <c r="SM42" s="21"/>
      <c r="SN42" s="21">
        <f t="shared" si="1049"/>
        <v>0</v>
      </c>
      <c r="SO42" s="21"/>
      <c r="SP42" s="21">
        <f t="shared" si="736"/>
        <v>0</v>
      </c>
      <c r="SQ42" s="21"/>
      <c r="SR42" s="21">
        <f t="shared" si="737"/>
        <v>0</v>
      </c>
      <c r="SS42" s="21"/>
      <c r="ST42" s="21">
        <f t="shared" si="738"/>
        <v>0</v>
      </c>
      <c r="SU42" s="21"/>
      <c r="SV42" s="21">
        <f t="shared" si="739"/>
        <v>0</v>
      </c>
      <c r="SW42" s="21"/>
      <c r="SX42" s="21">
        <f t="shared" si="740"/>
        <v>0</v>
      </c>
      <c r="SY42" s="21"/>
      <c r="SZ42" s="21">
        <f t="shared" si="741"/>
        <v>0</v>
      </c>
      <c r="TA42" s="21"/>
      <c r="TB42" s="21">
        <f t="shared" si="742"/>
        <v>0</v>
      </c>
      <c r="TC42" s="21"/>
      <c r="TD42" s="21">
        <f t="shared" si="1050"/>
        <v>0</v>
      </c>
      <c r="TE42" s="21"/>
      <c r="TF42" s="21">
        <f t="shared" si="744"/>
        <v>0</v>
      </c>
      <c r="TG42" s="21"/>
      <c r="TH42" s="21">
        <f t="shared" si="745"/>
        <v>0</v>
      </c>
      <c r="TI42" s="21"/>
      <c r="TJ42" s="21">
        <f t="shared" si="746"/>
        <v>0</v>
      </c>
      <c r="TK42" s="21"/>
      <c r="TL42" s="21">
        <f t="shared" si="1051"/>
        <v>0</v>
      </c>
      <c r="TM42" s="21"/>
      <c r="TN42" s="21">
        <f t="shared" si="1052"/>
        <v>0</v>
      </c>
      <c r="TO42" s="21"/>
      <c r="TP42" s="21">
        <f t="shared" si="1053"/>
        <v>0</v>
      </c>
      <c r="TQ42" s="21"/>
      <c r="TR42" s="21">
        <f t="shared" si="1054"/>
        <v>0</v>
      </c>
      <c r="TS42" s="21"/>
      <c r="TT42" s="21">
        <f t="shared" si="1055"/>
        <v>0</v>
      </c>
      <c r="TU42" s="21"/>
      <c r="TV42" s="21">
        <f t="shared" si="1056"/>
        <v>0</v>
      </c>
      <c r="TW42" s="21"/>
      <c r="TX42" s="21">
        <f t="shared" si="1057"/>
        <v>0</v>
      </c>
      <c r="TY42" s="21"/>
      <c r="TZ42" s="21">
        <f t="shared" si="1058"/>
        <v>0</v>
      </c>
      <c r="UA42" s="21"/>
      <c r="UB42" s="21">
        <f t="shared" si="1059"/>
        <v>0</v>
      </c>
      <c r="UC42" s="21"/>
      <c r="UD42" s="21">
        <f t="shared" si="1060"/>
        <v>0</v>
      </c>
      <c r="UE42" s="21"/>
      <c r="UF42" s="21">
        <f t="shared" si="1061"/>
        <v>0</v>
      </c>
      <c r="UG42" s="21"/>
      <c r="UH42" s="21">
        <f t="shared" si="758"/>
        <v>0</v>
      </c>
      <c r="UI42" s="21"/>
      <c r="UJ42" s="21">
        <f t="shared" si="1062"/>
        <v>0</v>
      </c>
      <c r="UK42" s="21"/>
      <c r="UL42" s="21">
        <f t="shared" si="1063"/>
        <v>0</v>
      </c>
      <c r="UM42" s="21"/>
      <c r="UN42" s="21">
        <f t="shared" si="1064"/>
        <v>0</v>
      </c>
      <c r="UO42" s="21"/>
      <c r="UP42" s="21">
        <f t="shared" si="1065"/>
        <v>0</v>
      </c>
      <c r="UQ42" s="21"/>
      <c r="UR42" s="21">
        <f t="shared" si="1066"/>
        <v>0</v>
      </c>
      <c r="US42" s="21"/>
      <c r="UT42" s="21">
        <f t="shared" si="1067"/>
        <v>0</v>
      </c>
      <c r="UU42" s="21"/>
      <c r="UV42" s="21">
        <f t="shared" si="765"/>
        <v>0</v>
      </c>
      <c r="UW42" s="21"/>
      <c r="UX42" s="21">
        <f t="shared" si="1068"/>
        <v>0</v>
      </c>
      <c r="UY42" s="21"/>
      <c r="UZ42" s="21">
        <f t="shared" si="767"/>
        <v>0</v>
      </c>
      <c r="VA42" s="21"/>
      <c r="VB42" s="21">
        <f t="shared" si="1069"/>
        <v>0</v>
      </c>
      <c r="VC42" s="21">
        <v>16</v>
      </c>
      <c r="VD42" s="21">
        <f t="shared" si="1070"/>
        <v>0</v>
      </c>
      <c r="VE42" s="21">
        <v>27</v>
      </c>
      <c r="VF42" s="21">
        <f t="shared" si="1071"/>
        <v>0</v>
      </c>
      <c r="VG42" s="21">
        <v>20</v>
      </c>
      <c r="VH42" s="21">
        <f t="shared" si="1072"/>
        <v>0</v>
      </c>
      <c r="VI42" s="21">
        <v>13</v>
      </c>
      <c r="VJ42" s="21">
        <f t="shared" si="1073"/>
        <v>0</v>
      </c>
      <c r="VK42" s="21">
        <v>17</v>
      </c>
      <c r="VL42" s="21">
        <f t="shared" si="1074"/>
        <v>0</v>
      </c>
      <c r="VM42" s="21"/>
      <c r="VN42" s="21">
        <f t="shared" si="1075"/>
        <v>0</v>
      </c>
      <c r="VO42" s="21">
        <v>31</v>
      </c>
      <c r="VP42" s="21">
        <f t="shared" si="1076"/>
        <v>0</v>
      </c>
      <c r="VQ42" s="21"/>
      <c r="VR42" s="21">
        <f t="shared" si="1043"/>
        <v>0</v>
      </c>
      <c r="VS42" s="21">
        <v>11</v>
      </c>
      <c r="VT42" s="21">
        <f t="shared" si="1077"/>
        <v>0</v>
      </c>
      <c r="VU42" s="21"/>
      <c r="VV42" s="21">
        <f t="shared" si="1077"/>
        <v>0</v>
      </c>
      <c r="VW42" s="21">
        <v>27</v>
      </c>
      <c r="VX42" s="21">
        <f t="shared" si="1078"/>
        <v>0</v>
      </c>
      <c r="VY42" s="21">
        <v>22</v>
      </c>
      <c r="VZ42" s="21">
        <f t="shared" si="1078"/>
        <v>0</v>
      </c>
      <c r="WA42" s="21">
        <v>25</v>
      </c>
      <c r="WB42" s="21">
        <f t="shared" si="1078"/>
        <v>0</v>
      </c>
      <c r="WC42" s="21">
        <v>18</v>
      </c>
      <c r="WD42" s="21">
        <f t="shared" si="1078"/>
        <v>0</v>
      </c>
      <c r="WE42" s="21">
        <v>23</v>
      </c>
      <c r="WF42" s="21">
        <f t="shared" si="1078"/>
        <v>0</v>
      </c>
      <c r="WG42" s="21">
        <v>3</v>
      </c>
      <c r="WH42" s="21">
        <f t="shared" si="1078"/>
        <v>0</v>
      </c>
      <c r="WI42" s="21"/>
      <c r="WJ42" s="21">
        <f t="shared" si="1078"/>
        <v>0</v>
      </c>
      <c r="WK42" s="21"/>
      <c r="WL42" s="21">
        <f t="shared" si="1078"/>
        <v>0</v>
      </c>
      <c r="WM42" s="21"/>
      <c r="WN42" s="21">
        <f t="shared" si="1079"/>
        <v>0</v>
      </c>
      <c r="WO42" s="21"/>
      <c r="WP42" s="21">
        <f t="shared" si="1079"/>
        <v>0</v>
      </c>
      <c r="WQ42" s="21"/>
      <c r="WR42" s="21">
        <f t="shared" si="1079"/>
        <v>0</v>
      </c>
      <c r="WS42" s="21"/>
      <c r="WT42" s="21">
        <f t="shared" si="1079"/>
        <v>0</v>
      </c>
      <c r="WU42" s="21"/>
      <c r="WV42" s="21">
        <f t="shared" si="1079"/>
        <v>0</v>
      </c>
      <c r="WW42" s="21"/>
      <c r="WX42" s="21">
        <f t="shared" si="1079"/>
        <v>0</v>
      </c>
      <c r="WY42" s="21"/>
      <c r="WZ42" s="21">
        <f t="shared" si="1079"/>
        <v>0</v>
      </c>
      <c r="XA42" s="21"/>
      <c r="XB42" s="21">
        <f t="shared" si="1079"/>
        <v>0</v>
      </c>
      <c r="XC42" s="21"/>
      <c r="XD42" s="21">
        <f t="shared" si="1080"/>
        <v>0</v>
      </c>
      <c r="XE42" s="21"/>
      <c r="XF42" s="21">
        <f t="shared" si="1080"/>
        <v>0</v>
      </c>
      <c r="XG42" s="21"/>
      <c r="XH42" s="21">
        <f t="shared" si="1080"/>
        <v>0</v>
      </c>
      <c r="XI42" s="21"/>
      <c r="XJ42" s="21">
        <f t="shared" si="1080"/>
        <v>0</v>
      </c>
      <c r="XK42" s="21"/>
      <c r="XL42" s="21">
        <f t="shared" si="1080"/>
        <v>0</v>
      </c>
      <c r="XM42" s="21"/>
      <c r="XN42" s="21">
        <f t="shared" si="1080"/>
        <v>0</v>
      </c>
      <c r="XO42" s="21"/>
      <c r="XP42" s="21">
        <f t="shared" si="1080"/>
        <v>0</v>
      </c>
      <c r="XQ42" s="21"/>
      <c r="XR42" s="21">
        <f t="shared" si="1080"/>
        <v>0</v>
      </c>
      <c r="XS42" s="21"/>
      <c r="XT42" s="21">
        <f t="shared" si="1077"/>
        <v>0</v>
      </c>
      <c r="XU42" s="21"/>
      <c r="XV42" s="21">
        <f t="shared" si="1077"/>
        <v>0</v>
      </c>
      <c r="XW42" s="21"/>
      <c r="XX42" s="21">
        <f t="shared" si="1077"/>
        <v>0</v>
      </c>
      <c r="XY42" s="21"/>
      <c r="XZ42" s="21">
        <f t="shared" si="1077"/>
        <v>0</v>
      </c>
      <c r="YA42" s="21"/>
      <c r="YB42" s="21">
        <f t="shared" si="780"/>
        <v>0</v>
      </c>
      <c r="YC42" s="21"/>
      <c r="YD42" s="21">
        <f t="shared" si="781"/>
        <v>0</v>
      </c>
      <c r="YE42" s="21"/>
      <c r="YF42" s="21">
        <f t="shared" si="782"/>
        <v>0</v>
      </c>
      <c r="YG42" s="21"/>
      <c r="YH42" s="21">
        <f t="shared" si="783"/>
        <v>0</v>
      </c>
      <c r="YI42" s="21"/>
      <c r="YJ42" s="21">
        <f t="shared" si="784"/>
        <v>0</v>
      </c>
      <c r="YK42" s="21"/>
      <c r="YL42" s="21">
        <f t="shared" si="785"/>
        <v>0</v>
      </c>
      <c r="YM42" s="21"/>
      <c r="YN42" s="21">
        <f t="shared" si="786"/>
        <v>0</v>
      </c>
      <c r="YO42" s="21"/>
      <c r="YP42" s="21">
        <f t="shared" si="787"/>
        <v>0</v>
      </c>
      <c r="YQ42" s="21"/>
      <c r="YR42" s="21">
        <f t="shared" si="788"/>
        <v>0</v>
      </c>
      <c r="YS42" s="21"/>
      <c r="YT42" s="21">
        <f t="shared" si="1081"/>
        <v>0</v>
      </c>
      <c r="YU42" s="21"/>
      <c r="YV42" s="21">
        <f t="shared" si="790"/>
        <v>0</v>
      </c>
      <c r="YW42" s="21"/>
      <c r="YX42" s="21">
        <f t="shared" si="791"/>
        <v>0</v>
      </c>
      <c r="YY42" s="21"/>
      <c r="YZ42" s="21">
        <f t="shared" si="1077"/>
        <v>0</v>
      </c>
      <c r="ZA42" s="21"/>
      <c r="ZB42" s="21">
        <f t="shared" si="792"/>
        <v>0</v>
      </c>
      <c r="ZC42" s="21"/>
      <c r="ZD42" s="21">
        <f t="shared" si="793"/>
        <v>0</v>
      </c>
      <c r="ZE42" s="21"/>
      <c r="ZF42" s="21">
        <f t="shared" si="794"/>
        <v>0</v>
      </c>
      <c r="ZG42" s="21"/>
      <c r="ZH42" s="21">
        <f t="shared" si="1082"/>
        <v>0</v>
      </c>
      <c r="ZI42" s="21"/>
      <c r="ZJ42" s="21">
        <f t="shared" si="796"/>
        <v>0</v>
      </c>
      <c r="ZK42" s="21"/>
      <c r="ZL42" s="21">
        <f t="shared" si="797"/>
        <v>0</v>
      </c>
      <c r="ZM42" s="21"/>
      <c r="ZN42" s="21">
        <f t="shared" si="1083"/>
        <v>0</v>
      </c>
      <c r="ZO42" s="21"/>
      <c r="ZP42" s="21">
        <f t="shared" si="799"/>
        <v>0</v>
      </c>
      <c r="ZQ42" s="21"/>
      <c r="ZR42" s="21">
        <f t="shared" si="800"/>
        <v>0</v>
      </c>
      <c r="ZS42" s="21"/>
      <c r="ZT42" s="21">
        <f t="shared" si="1077"/>
        <v>0</v>
      </c>
      <c r="ZU42" s="21"/>
      <c r="ZV42" s="21">
        <f t="shared" si="1084"/>
        <v>0</v>
      </c>
      <c r="ZW42" s="21"/>
      <c r="ZX42" s="21">
        <f t="shared" si="1085"/>
        <v>0</v>
      </c>
      <c r="ZY42" s="21"/>
      <c r="ZZ42" s="21">
        <f t="shared" si="1085"/>
        <v>0</v>
      </c>
      <c r="AAA42" s="21"/>
      <c r="AAB42" s="21">
        <f t="shared" si="1086"/>
        <v>0</v>
      </c>
      <c r="AAC42" s="21"/>
      <c r="AAD42" s="21">
        <f t="shared" si="1086"/>
        <v>0</v>
      </c>
      <c r="AAE42" s="21"/>
      <c r="AAF42" s="21">
        <f t="shared" si="1087"/>
        <v>0</v>
      </c>
      <c r="AAG42" s="21"/>
      <c r="AAH42" s="21">
        <f t="shared" si="1087"/>
        <v>0</v>
      </c>
      <c r="AAI42" s="21"/>
      <c r="AAJ42" s="21">
        <f t="shared" si="1088"/>
        <v>0</v>
      </c>
      <c r="AAK42" s="21"/>
      <c r="AAL42" s="21">
        <f t="shared" si="1088"/>
        <v>0</v>
      </c>
      <c r="AAM42" s="21"/>
      <c r="AAN42" s="21">
        <f t="shared" si="1089"/>
        <v>0</v>
      </c>
      <c r="AAO42" s="21"/>
      <c r="AAP42" s="21">
        <f t="shared" si="1089"/>
        <v>0</v>
      </c>
      <c r="AAQ42" s="21"/>
      <c r="AAR42" s="21">
        <f t="shared" si="1090"/>
        <v>0</v>
      </c>
      <c r="AAS42" s="21"/>
      <c r="AAT42" s="21">
        <f t="shared" si="1090"/>
        <v>0</v>
      </c>
      <c r="AAU42" s="21"/>
      <c r="AAV42" s="21">
        <f t="shared" si="1091"/>
        <v>0</v>
      </c>
      <c r="AAW42" s="21"/>
      <c r="AAX42" s="21">
        <f t="shared" si="1091"/>
        <v>0</v>
      </c>
      <c r="AAY42" s="21"/>
      <c r="AAZ42" s="21">
        <f t="shared" si="1092"/>
        <v>0</v>
      </c>
      <c r="ABA42" s="21"/>
      <c r="ABB42" s="21">
        <f t="shared" si="1092"/>
        <v>0</v>
      </c>
      <c r="ABC42" s="21"/>
      <c r="ABD42" s="21">
        <f t="shared" si="1093"/>
        <v>0</v>
      </c>
      <c r="ABE42" s="21"/>
      <c r="ABF42" s="21">
        <f t="shared" si="1093"/>
        <v>0</v>
      </c>
      <c r="ABG42" s="21"/>
      <c r="ABH42" s="21">
        <f t="shared" si="1094"/>
        <v>0</v>
      </c>
      <c r="ABI42" s="21"/>
      <c r="ABJ42" s="21">
        <f t="shared" si="1094"/>
        <v>0</v>
      </c>
      <c r="ABK42" s="21"/>
      <c r="ABL42" s="21">
        <f t="shared" si="1095"/>
        <v>0</v>
      </c>
      <c r="ABM42" s="21"/>
      <c r="ABN42" s="21">
        <f t="shared" si="1095"/>
        <v>0</v>
      </c>
      <c r="ABO42" s="21"/>
      <c r="ABP42" s="21">
        <f t="shared" si="1096"/>
        <v>0</v>
      </c>
      <c r="ABQ42" s="21"/>
      <c r="ABR42" s="21">
        <f t="shared" si="1096"/>
        <v>0</v>
      </c>
      <c r="ABS42" s="21"/>
      <c r="ABT42" s="21">
        <f t="shared" si="1097"/>
        <v>0</v>
      </c>
      <c r="ABU42" s="21"/>
      <c r="ABV42" s="21">
        <f t="shared" si="1097"/>
        <v>0</v>
      </c>
      <c r="ABW42" s="21"/>
      <c r="ABX42" s="21">
        <f t="shared" si="1098"/>
        <v>0</v>
      </c>
      <c r="ABY42" s="21"/>
      <c r="ABZ42" s="21">
        <f t="shared" si="1098"/>
        <v>0</v>
      </c>
      <c r="ACA42" s="21"/>
      <c r="ACB42" s="21">
        <f t="shared" si="1099"/>
        <v>0</v>
      </c>
      <c r="ACC42" s="21"/>
      <c r="ACD42" s="21">
        <f t="shared" si="1099"/>
        <v>0</v>
      </c>
      <c r="ACE42" s="21"/>
      <c r="ACF42" s="21">
        <f t="shared" si="1100"/>
        <v>0</v>
      </c>
      <c r="ACG42" s="21"/>
      <c r="ACH42" s="21">
        <f t="shared" si="1100"/>
        <v>0</v>
      </c>
      <c r="ACI42" s="21"/>
      <c r="ACJ42" s="21">
        <f t="shared" si="1101"/>
        <v>0</v>
      </c>
      <c r="ACK42" s="21"/>
      <c r="ACL42" s="21">
        <f t="shared" si="1101"/>
        <v>0</v>
      </c>
      <c r="ACM42" s="21"/>
      <c r="ACN42" s="21">
        <f t="shared" si="1102"/>
        <v>0</v>
      </c>
      <c r="ACO42" s="21"/>
      <c r="ACP42" s="21">
        <f t="shared" si="1102"/>
        <v>0</v>
      </c>
      <c r="ACQ42" s="21"/>
      <c r="ACR42" s="21">
        <f t="shared" si="1103"/>
        <v>0</v>
      </c>
      <c r="ACS42" s="21"/>
      <c r="ACT42" s="21">
        <f t="shared" si="1103"/>
        <v>0</v>
      </c>
      <c r="ACU42" s="21"/>
      <c r="ACV42" s="21">
        <f t="shared" si="1104"/>
        <v>0</v>
      </c>
      <c r="ACW42" s="21"/>
      <c r="ACX42" s="21">
        <f t="shared" si="1104"/>
        <v>0</v>
      </c>
      <c r="ACY42" s="21"/>
      <c r="ACZ42" s="21">
        <f t="shared" si="1105"/>
        <v>0</v>
      </c>
      <c r="ADA42" s="21"/>
      <c r="ADB42" s="21">
        <f t="shared" si="1105"/>
        <v>0</v>
      </c>
      <c r="ADC42" s="21"/>
      <c r="ADD42" s="21">
        <f t="shared" si="1106"/>
        <v>0</v>
      </c>
      <c r="ADE42" s="21"/>
      <c r="ADF42" s="21">
        <f t="shared" si="1106"/>
        <v>0</v>
      </c>
      <c r="ADG42" s="21"/>
      <c r="ADH42" s="21">
        <f t="shared" si="1107"/>
        <v>0</v>
      </c>
      <c r="ADI42" s="21"/>
      <c r="ADJ42" s="21">
        <f t="shared" si="1107"/>
        <v>0</v>
      </c>
      <c r="ADK42" s="21"/>
      <c r="ADL42" s="21">
        <f t="shared" si="1108"/>
        <v>0</v>
      </c>
      <c r="ADM42" s="21"/>
      <c r="ADN42" s="21">
        <f t="shared" si="1108"/>
        <v>0</v>
      </c>
      <c r="ADO42" s="21"/>
      <c r="ADP42" s="21">
        <f t="shared" si="1108"/>
        <v>0</v>
      </c>
      <c r="ADQ42" s="21"/>
      <c r="ADR42" s="21">
        <f t="shared" si="1108"/>
        <v>0</v>
      </c>
      <c r="ADS42" s="21"/>
      <c r="ADT42" s="21">
        <f t="shared" si="1108"/>
        <v>0</v>
      </c>
      <c r="ADU42" s="21"/>
      <c r="ADV42" s="21">
        <f t="shared" si="1109"/>
        <v>0</v>
      </c>
      <c r="ADW42" s="21"/>
      <c r="ADX42" s="21">
        <f t="shared" si="1109"/>
        <v>0</v>
      </c>
      <c r="ADY42" s="21"/>
      <c r="ADZ42" s="21">
        <f t="shared" si="1109"/>
        <v>0</v>
      </c>
      <c r="AEA42" s="21"/>
      <c r="AEB42" s="21">
        <f t="shared" si="1109"/>
        <v>0</v>
      </c>
      <c r="AEC42" s="21"/>
      <c r="AED42" s="21">
        <f t="shared" si="1110"/>
        <v>0</v>
      </c>
      <c r="AEE42" s="21"/>
      <c r="AEF42" s="21">
        <f t="shared" si="1110"/>
        <v>0</v>
      </c>
      <c r="AEG42" s="21"/>
      <c r="AEH42" s="21">
        <f t="shared" si="1110"/>
        <v>0</v>
      </c>
      <c r="AEI42" s="21"/>
      <c r="AEJ42" s="21">
        <f t="shared" si="1110"/>
        <v>0</v>
      </c>
      <c r="AEK42" s="21"/>
      <c r="AEL42" s="21">
        <f t="shared" si="1110"/>
        <v>0</v>
      </c>
      <c r="AEM42" s="21"/>
      <c r="AEN42" s="21">
        <f t="shared" si="1111"/>
        <v>0</v>
      </c>
      <c r="AEO42" s="21"/>
      <c r="AEP42" s="21">
        <f t="shared" si="1111"/>
        <v>0</v>
      </c>
      <c r="AEQ42" s="21"/>
      <c r="AER42" s="21">
        <f t="shared" si="1111"/>
        <v>0</v>
      </c>
      <c r="AES42" s="21"/>
      <c r="AET42" s="21">
        <f t="shared" si="1111"/>
        <v>0</v>
      </c>
      <c r="AEU42" s="21"/>
      <c r="AEV42" s="21">
        <f t="shared" si="1112"/>
        <v>0</v>
      </c>
      <c r="AEW42" s="21"/>
      <c r="AEX42" s="21">
        <f t="shared" si="1112"/>
        <v>0</v>
      </c>
      <c r="AEY42" s="21"/>
      <c r="AEZ42" s="21">
        <f t="shared" si="1112"/>
        <v>0</v>
      </c>
      <c r="AFA42" s="21"/>
      <c r="AFB42" s="21">
        <f t="shared" si="1112"/>
        <v>0</v>
      </c>
      <c r="AFC42" s="21"/>
      <c r="AFD42" s="21">
        <f t="shared" si="1112"/>
        <v>0</v>
      </c>
      <c r="AFE42" s="21"/>
      <c r="AFF42" s="21">
        <f t="shared" si="1113"/>
        <v>0</v>
      </c>
      <c r="AFG42" s="21"/>
      <c r="AFH42" s="21">
        <f t="shared" si="1113"/>
        <v>0</v>
      </c>
      <c r="AFI42" s="21"/>
      <c r="AFJ42" s="21">
        <f t="shared" si="1113"/>
        <v>0</v>
      </c>
      <c r="AFK42" s="21"/>
      <c r="AFL42" s="21">
        <f t="shared" si="1113"/>
        <v>0</v>
      </c>
      <c r="AFM42" s="21"/>
      <c r="AFN42" s="21">
        <f t="shared" si="1114"/>
        <v>0</v>
      </c>
      <c r="AFO42" s="21"/>
      <c r="AFP42" s="21">
        <f t="shared" si="1114"/>
        <v>0</v>
      </c>
      <c r="AFQ42" s="21"/>
      <c r="AFR42" s="21">
        <f t="shared" si="1114"/>
        <v>0</v>
      </c>
      <c r="AFS42" s="21"/>
      <c r="AFT42" s="21">
        <f t="shared" si="1114"/>
        <v>0</v>
      </c>
      <c r="AFU42" s="21"/>
      <c r="AFV42" s="21">
        <f t="shared" si="1114"/>
        <v>0</v>
      </c>
      <c r="AFW42" s="21"/>
      <c r="AFX42" s="21">
        <f t="shared" si="1115"/>
        <v>0</v>
      </c>
      <c r="AFY42" s="21"/>
      <c r="AFZ42" s="21">
        <f t="shared" si="1115"/>
        <v>0</v>
      </c>
      <c r="AGA42" s="21"/>
      <c r="AGB42" s="21">
        <f t="shared" si="1115"/>
        <v>0</v>
      </c>
      <c r="AGC42" s="21"/>
      <c r="AGD42" s="21">
        <f t="shared" si="1115"/>
        <v>0</v>
      </c>
      <c r="AGE42" s="21"/>
      <c r="AGF42" s="21">
        <f t="shared" si="1116"/>
        <v>0</v>
      </c>
      <c r="AGG42" s="21"/>
      <c r="AGH42" s="21">
        <f t="shared" si="1116"/>
        <v>0</v>
      </c>
      <c r="AGI42" s="21"/>
      <c r="AGJ42" s="21">
        <f t="shared" si="1116"/>
        <v>0</v>
      </c>
      <c r="AGK42" s="21"/>
      <c r="AGL42" s="21">
        <f t="shared" si="1116"/>
        <v>0</v>
      </c>
      <c r="AGM42" s="21"/>
      <c r="AGN42" s="21">
        <f t="shared" si="1116"/>
        <v>0</v>
      </c>
      <c r="AGO42" s="21"/>
      <c r="AGP42" s="21">
        <f t="shared" si="1117"/>
        <v>0</v>
      </c>
      <c r="AGQ42" s="21"/>
      <c r="AGR42" s="21">
        <f t="shared" si="1117"/>
        <v>0</v>
      </c>
      <c r="AGS42" s="21"/>
      <c r="AGT42" s="21">
        <f t="shared" si="1117"/>
        <v>0</v>
      </c>
      <c r="AGU42" s="21"/>
      <c r="AGV42" s="21">
        <f t="shared" si="1117"/>
        <v>0</v>
      </c>
      <c r="AGW42" s="21"/>
      <c r="AGX42" s="21">
        <f t="shared" si="1118"/>
        <v>0</v>
      </c>
      <c r="AGY42" s="21"/>
      <c r="AGZ42" s="21">
        <f t="shared" si="1118"/>
        <v>0</v>
      </c>
      <c r="AHA42" s="21"/>
      <c r="AHB42" s="21">
        <f t="shared" si="1118"/>
        <v>0</v>
      </c>
      <c r="AHC42" s="21"/>
      <c r="AHD42" s="21">
        <f t="shared" si="1118"/>
        <v>0</v>
      </c>
      <c r="AHE42" s="21"/>
      <c r="AHF42" s="21">
        <f t="shared" si="1118"/>
        <v>0</v>
      </c>
      <c r="AHG42" s="21"/>
      <c r="AHH42" s="21">
        <f t="shared" si="1119"/>
        <v>0</v>
      </c>
      <c r="AHI42" s="21"/>
      <c r="AHJ42" s="21">
        <f t="shared" si="1119"/>
        <v>0</v>
      </c>
      <c r="AHK42" s="21"/>
      <c r="AHL42" s="21">
        <f t="shared" si="1119"/>
        <v>0</v>
      </c>
      <c r="AHM42" s="21"/>
      <c r="AHN42" s="21">
        <f t="shared" si="1119"/>
        <v>0</v>
      </c>
      <c r="AHO42" s="21"/>
      <c r="AHP42" s="21">
        <f t="shared" si="1120"/>
        <v>0</v>
      </c>
      <c r="AHQ42" s="21"/>
      <c r="AHR42" s="21">
        <f t="shared" si="1120"/>
        <v>0</v>
      </c>
      <c r="AHS42" s="21"/>
      <c r="AHT42" s="21">
        <f t="shared" si="1120"/>
        <v>0</v>
      </c>
      <c r="AHU42" s="21"/>
      <c r="AHV42" s="21">
        <f t="shared" si="1120"/>
        <v>0</v>
      </c>
      <c r="AHW42" s="21"/>
      <c r="AHX42" s="21">
        <f t="shared" si="1120"/>
        <v>0</v>
      </c>
      <c r="AHY42" s="21"/>
      <c r="AHZ42" s="21">
        <f t="shared" si="1121"/>
        <v>0</v>
      </c>
      <c r="AIA42" s="21"/>
      <c r="AIB42" s="21">
        <f t="shared" si="1121"/>
        <v>0</v>
      </c>
      <c r="AIC42" s="21"/>
      <c r="AID42" s="21">
        <f t="shared" si="1121"/>
        <v>0</v>
      </c>
      <c r="AIE42" s="21"/>
      <c r="AIF42" s="21">
        <f t="shared" si="1121"/>
        <v>0</v>
      </c>
      <c r="AIG42" s="21"/>
      <c r="AIH42" s="21">
        <f t="shared" si="1122"/>
        <v>0</v>
      </c>
      <c r="AII42" s="21"/>
      <c r="AIJ42" s="21">
        <f t="shared" si="1122"/>
        <v>0</v>
      </c>
      <c r="AIK42" s="21"/>
      <c r="AIL42" s="21">
        <f t="shared" si="1122"/>
        <v>0</v>
      </c>
      <c r="AIM42" s="21"/>
      <c r="AIN42" s="21">
        <f t="shared" si="1122"/>
        <v>0</v>
      </c>
      <c r="AIO42" s="21"/>
      <c r="AIP42" s="21">
        <f t="shared" si="1122"/>
        <v>0</v>
      </c>
      <c r="AIQ42" s="21"/>
      <c r="AIR42" s="21">
        <f t="shared" si="1123"/>
        <v>0</v>
      </c>
      <c r="AIS42" s="21"/>
      <c r="AIT42" s="21">
        <f t="shared" si="1123"/>
        <v>0</v>
      </c>
      <c r="AIU42" s="21"/>
      <c r="AIV42" s="21">
        <f t="shared" si="1123"/>
        <v>0</v>
      </c>
      <c r="AIW42" s="21"/>
      <c r="AIX42" s="21">
        <f t="shared" si="1123"/>
        <v>0</v>
      </c>
      <c r="AIY42" s="21"/>
      <c r="AIZ42" s="21">
        <f t="shared" si="1077"/>
        <v>0</v>
      </c>
      <c r="AJA42" s="21"/>
    </row>
    <row r="43" spans="2:937" ht="15" x14ac:dyDescent="0.25">
      <c r="B43" s="31">
        <v>38</v>
      </c>
      <c r="C43" s="192" t="s">
        <v>209</v>
      </c>
      <c r="D43" s="67" t="s">
        <v>474</v>
      </c>
      <c r="E43" s="194" t="s">
        <v>404</v>
      </c>
      <c r="F43" s="194" t="str">
        <f>_xlfn.XLOOKUP(D43,'WTG PH-III'!$D$5:$D$198,'WTG PH-III'!$B$5:$B$198,0,0,1)</f>
        <v>PSS-12</v>
      </c>
      <c r="G43" s="22" t="s">
        <v>537</v>
      </c>
      <c r="H43" s="22" t="s">
        <v>553</v>
      </c>
      <c r="I43" s="61">
        <v>16</v>
      </c>
      <c r="J43" s="21">
        <v>253</v>
      </c>
      <c r="K43" s="21">
        <f t="shared" si="846"/>
        <v>253</v>
      </c>
      <c r="L43" s="21">
        <f t="shared" si="847"/>
        <v>253</v>
      </c>
      <c r="M43" s="21">
        <f t="shared" si="848"/>
        <v>0</v>
      </c>
      <c r="N43" s="95">
        <f>VLOOKUP(D43,'WTG PH-III'!$D$5:$U$198,17,0)</f>
        <v>45761</v>
      </c>
      <c r="O43" s="95">
        <f>VLOOKUP(D43,'WTG PH-III'!$D$5:$U$198,18,0)</f>
        <v>45771</v>
      </c>
      <c r="P43" s="21">
        <f t="shared" si="849"/>
        <v>0</v>
      </c>
      <c r="Q43" s="21"/>
      <c r="R43" s="21">
        <f t="shared" si="850"/>
        <v>0</v>
      </c>
      <c r="S43" s="21"/>
      <c r="T43" s="21">
        <f t="shared" si="851"/>
        <v>0</v>
      </c>
      <c r="U43" s="21"/>
      <c r="V43" s="21">
        <f t="shared" si="852"/>
        <v>0</v>
      </c>
      <c r="W43" s="21"/>
      <c r="X43" s="21">
        <f t="shared" si="853"/>
        <v>0</v>
      </c>
      <c r="Y43" s="21"/>
      <c r="Z43" s="21">
        <f t="shared" si="854"/>
        <v>0</v>
      </c>
      <c r="AA43" s="21"/>
      <c r="AB43" s="21">
        <f t="shared" si="855"/>
        <v>0</v>
      </c>
      <c r="AC43" s="21"/>
      <c r="AD43" s="21">
        <f t="shared" si="856"/>
        <v>0</v>
      </c>
      <c r="AE43" s="21"/>
      <c r="AF43" s="21">
        <f t="shared" si="857"/>
        <v>0</v>
      </c>
      <c r="AG43" s="21"/>
      <c r="AH43" s="21">
        <f t="shared" si="858"/>
        <v>0</v>
      </c>
      <c r="AI43" s="21"/>
      <c r="AJ43" s="21">
        <f t="shared" si="859"/>
        <v>0</v>
      </c>
      <c r="AK43" s="21"/>
      <c r="AL43" s="21">
        <f t="shared" si="860"/>
        <v>0</v>
      </c>
      <c r="AM43" s="21"/>
      <c r="AN43" s="21">
        <f t="shared" si="861"/>
        <v>0</v>
      </c>
      <c r="AO43" s="21"/>
      <c r="AP43" s="21">
        <f t="shared" si="862"/>
        <v>0</v>
      </c>
      <c r="AQ43" s="21"/>
      <c r="AR43" s="21">
        <f t="shared" si="863"/>
        <v>0</v>
      </c>
      <c r="AS43" s="21"/>
      <c r="AT43" s="21">
        <f t="shared" si="864"/>
        <v>0</v>
      </c>
      <c r="AU43" s="21"/>
      <c r="AV43" s="21">
        <f t="shared" si="865"/>
        <v>0</v>
      </c>
      <c r="AW43" s="21"/>
      <c r="AX43" s="21">
        <f t="shared" si="866"/>
        <v>0</v>
      </c>
      <c r="AY43" s="21"/>
      <c r="AZ43" s="21">
        <f t="shared" si="867"/>
        <v>0</v>
      </c>
      <c r="BA43" s="21"/>
      <c r="BB43" s="21">
        <f t="shared" si="868"/>
        <v>0</v>
      </c>
      <c r="BC43" s="21"/>
      <c r="BD43" s="21">
        <f t="shared" si="869"/>
        <v>0</v>
      </c>
      <c r="BE43" s="21"/>
      <c r="BF43" s="21">
        <f t="shared" si="870"/>
        <v>0</v>
      </c>
      <c r="BG43" s="21"/>
      <c r="BH43" s="21">
        <f t="shared" si="871"/>
        <v>0</v>
      </c>
      <c r="BI43" s="21"/>
      <c r="BJ43" s="21">
        <f t="shared" si="872"/>
        <v>0</v>
      </c>
      <c r="BK43" s="21"/>
      <c r="BL43" s="21">
        <f t="shared" si="873"/>
        <v>0</v>
      </c>
      <c r="BM43" s="21"/>
      <c r="BN43" s="21">
        <f t="shared" si="874"/>
        <v>0</v>
      </c>
      <c r="BO43" s="21"/>
      <c r="BP43" s="21">
        <f t="shared" si="875"/>
        <v>0</v>
      </c>
      <c r="BQ43" s="21"/>
      <c r="BR43" s="21">
        <f t="shared" si="876"/>
        <v>0</v>
      </c>
      <c r="BS43" s="21"/>
      <c r="BT43" s="21">
        <f t="shared" si="877"/>
        <v>0</v>
      </c>
      <c r="BU43" s="21"/>
      <c r="BV43" s="21">
        <f t="shared" si="878"/>
        <v>0</v>
      </c>
      <c r="BW43" s="21"/>
      <c r="BX43" s="21">
        <f t="shared" si="879"/>
        <v>0</v>
      </c>
      <c r="BY43" s="21"/>
      <c r="BZ43" s="21">
        <f t="shared" si="880"/>
        <v>0</v>
      </c>
      <c r="CA43" s="21"/>
      <c r="CB43" s="21">
        <f t="shared" si="881"/>
        <v>0</v>
      </c>
      <c r="CC43" s="21"/>
      <c r="CD43" s="21">
        <f t="shared" si="882"/>
        <v>0</v>
      </c>
      <c r="CE43" s="21"/>
      <c r="CF43" s="21">
        <f t="shared" si="883"/>
        <v>0</v>
      </c>
      <c r="CG43" s="21"/>
      <c r="CH43" s="21">
        <f t="shared" si="884"/>
        <v>0</v>
      </c>
      <c r="CI43" s="21"/>
      <c r="CJ43" s="21">
        <f t="shared" si="885"/>
        <v>0</v>
      </c>
      <c r="CK43" s="21"/>
      <c r="CL43" s="21">
        <f t="shared" si="886"/>
        <v>0</v>
      </c>
      <c r="CM43" s="21"/>
      <c r="CN43" s="21">
        <f t="shared" si="887"/>
        <v>0</v>
      </c>
      <c r="CO43" s="21"/>
      <c r="CP43" s="21">
        <f t="shared" si="888"/>
        <v>0</v>
      </c>
      <c r="CQ43" s="21"/>
      <c r="CR43" s="21">
        <f t="shared" si="889"/>
        <v>0</v>
      </c>
      <c r="CS43" s="21"/>
      <c r="CT43" s="21">
        <f t="shared" si="890"/>
        <v>0</v>
      </c>
      <c r="CU43" s="21"/>
      <c r="CV43" s="21">
        <f t="shared" si="891"/>
        <v>0</v>
      </c>
      <c r="CW43" s="21"/>
      <c r="CX43" s="21">
        <f t="shared" si="892"/>
        <v>0</v>
      </c>
      <c r="CY43" s="21"/>
      <c r="CZ43" s="21">
        <f t="shared" si="893"/>
        <v>0</v>
      </c>
      <c r="DA43" s="21"/>
      <c r="DB43" s="21">
        <f t="shared" si="894"/>
        <v>0</v>
      </c>
      <c r="DC43" s="21"/>
      <c r="DD43" s="21">
        <f t="shared" si="895"/>
        <v>0</v>
      </c>
      <c r="DE43" s="21"/>
      <c r="DF43" s="21">
        <f t="shared" si="896"/>
        <v>0</v>
      </c>
      <c r="DG43" s="21"/>
      <c r="DH43" s="21">
        <f t="shared" si="897"/>
        <v>0</v>
      </c>
      <c r="DI43" s="21"/>
      <c r="DJ43" s="21">
        <f t="shared" si="898"/>
        <v>0</v>
      </c>
      <c r="DK43" s="21"/>
      <c r="DL43" s="21">
        <f t="shared" si="899"/>
        <v>0</v>
      </c>
      <c r="DM43" s="21"/>
      <c r="DN43" s="21">
        <f t="shared" si="900"/>
        <v>0</v>
      </c>
      <c r="DO43" s="21"/>
      <c r="DP43" s="21">
        <f t="shared" si="901"/>
        <v>0</v>
      </c>
      <c r="DQ43" s="21"/>
      <c r="DR43" s="21">
        <f t="shared" si="902"/>
        <v>0</v>
      </c>
      <c r="DS43" s="21"/>
      <c r="DT43" s="21">
        <f t="shared" si="903"/>
        <v>0</v>
      </c>
      <c r="DU43" s="21"/>
      <c r="DV43" s="21">
        <f t="shared" si="904"/>
        <v>0</v>
      </c>
      <c r="DW43" s="21"/>
      <c r="DX43" s="21">
        <f t="shared" si="905"/>
        <v>0</v>
      </c>
      <c r="DY43" s="21"/>
      <c r="DZ43" s="21">
        <f t="shared" si="906"/>
        <v>0</v>
      </c>
      <c r="EA43" s="21"/>
      <c r="EB43" s="21">
        <f t="shared" si="907"/>
        <v>0</v>
      </c>
      <c r="EC43" s="21"/>
      <c r="ED43" s="21">
        <f t="shared" si="908"/>
        <v>0</v>
      </c>
      <c r="EE43" s="21"/>
      <c r="EF43" s="21">
        <f t="shared" si="909"/>
        <v>0</v>
      </c>
      <c r="EG43" s="21"/>
      <c r="EH43" s="21">
        <f t="shared" si="910"/>
        <v>0</v>
      </c>
      <c r="EI43" s="21"/>
      <c r="EJ43" s="21">
        <f t="shared" si="911"/>
        <v>0</v>
      </c>
      <c r="EK43" s="21"/>
      <c r="EL43" s="21">
        <f t="shared" si="912"/>
        <v>0</v>
      </c>
      <c r="EM43" s="21"/>
      <c r="EN43" s="21">
        <f t="shared" si="913"/>
        <v>0</v>
      </c>
      <c r="EO43" s="21"/>
      <c r="EP43" s="21">
        <f t="shared" si="914"/>
        <v>0</v>
      </c>
      <c r="EQ43" s="21"/>
      <c r="ER43" s="21">
        <f t="shared" si="915"/>
        <v>0</v>
      </c>
      <c r="ES43" s="21"/>
      <c r="ET43" s="21">
        <f t="shared" si="916"/>
        <v>0</v>
      </c>
      <c r="EU43" s="21"/>
      <c r="EV43" s="21">
        <f t="shared" si="917"/>
        <v>0</v>
      </c>
      <c r="EW43" s="21"/>
      <c r="EX43" s="21">
        <f t="shared" si="918"/>
        <v>0</v>
      </c>
      <c r="EY43" s="21"/>
      <c r="EZ43" s="21">
        <f t="shared" si="919"/>
        <v>0</v>
      </c>
      <c r="FA43" s="21"/>
      <c r="FB43" s="21">
        <f t="shared" si="920"/>
        <v>0</v>
      </c>
      <c r="FC43" s="21"/>
      <c r="FD43" s="21">
        <f t="shared" si="921"/>
        <v>0</v>
      </c>
      <c r="FE43" s="21"/>
      <c r="FF43" s="21">
        <f t="shared" si="922"/>
        <v>0</v>
      </c>
      <c r="FG43" s="21"/>
      <c r="FH43" s="21">
        <f t="shared" si="923"/>
        <v>0</v>
      </c>
      <c r="FI43" s="21"/>
      <c r="FJ43" s="21">
        <f t="shared" si="924"/>
        <v>0</v>
      </c>
      <c r="FK43" s="21"/>
      <c r="FL43" s="21">
        <f t="shared" si="925"/>
        <v>0</v>
      </c>
      <c r="FM43" s="21"/>
      <c r="FN43" s="21">
        <f t="shared" si="926"/>
        <v>0</v>
      </c>
      <c r="FO43" s="21"/>
      <c r="FP43" s="21">
        <f t="shared" si="927"/>
        <v>0</v>
      </c>
      <c r="FQ43" s="21"/>
      <c r="FR43" s="21">
        <f t="shared" si="928"/>
        <v>0</v>
      </c>
      <c r="FS43" s="21"/>
      <c r="FT43" s="21">
        <f t="shared" si="929"/>
        <v>0</v>
      </c>
      <c r="FU43" s="21"/>
      <c r="FV43" s="21">
        <f t="shared" si="930"/>
        <v>0</v>
      </c>
      <c r="FW43" s="21"/>
      <c r="FX43" s="21">
        <f t="shared" si="931"/>
        <v>0</v>
      </c>
      <c r="FY43" s="21"/>
      <c r="FZ43" s="21">
        <f t="shared" si="932"/>
        <v>0</v>
      </c>
      <c r="GA43" s="21"/>
      <c r="GB43" s="21">
        <f t="shared" si="933"/>
        <v>0</v>
      </c>
      <c r="GC43" s="21"/>
      <c r="GD43" s="21">
        <f t="shared" si="934"/>
        <v>0</v>
      </c>
      <c r="GE43" s="21"/>
      <c r="GF43" s="21">
        <f t="shared" si="935"/>
        <v>0</v>
      </c>
      <c r="GG43" s="21"/>
      <c r="GH43" s="21">
        <f t="shared" si="936"/>
        <v>0</v>
      </c>
      <c r="GI43" s="21"/>
      <c r="GJ43" s="21">
        <f t="shared" si="937"/>
        <v>0</v>
      </c>
      <c r="GK43" s="21"/>
      <c r="GL43" s="21">
        <f t="shared" si="938"/>
        <v>0</v>
      </c>
      <c r="GM43" s="21"/>
      <c r="GN43" s="21">
        <f t="shared" si="939"/>
        <v>0</v>
      </c>
      <c r="GO43" s="21"/>
      <c r="GP43" s="21">
        <f t="shared" si="940"/>
        <v>0</v>
      </c>
      <c r="GQ43" s="21"/>
      <c r="GR43" s="21">
        <f t="shared" si="941"/>
        <v>0</v>
      </c>
      <c r="GS43" s="21"/>
      <c r="GT43" s="21">
        <f t="shared" si="942"/>
        <v>0</v>
      </c>
      <c r="GU43" s="21"/>
      <c r="GV43" s="21">
        <f t="shared" si="943"/>
        <v>0</v>
      </c>
      <c r="GW43" s="21"/>
      <c r="GX43" s="21">
        <f t="shared" si="944"/>
        <v>0</v>
      </c>
      <c r="GY43" s="21"/>
      <c r="GZ43" s="21">
        <f t="shared" si="945"/>
        <v>0</v>
      </c>
      <c r="HA43" s="21"/>
      <c r="HB43" s="21">
        <f t="shared" si="946"/>
        <v>0</v>
      </c>
      <c r="HC43" s="21"/>
      <c r="HD43" s="21">
        <f t="shared" si="947"/>
        <v>0</v>
      </c>
      <c r="HE43" s="21"/>
      <c r="HF43" s="21">
        <f t="shared" si="948"/>
        <v>0</v>
      </c>
      <c r="HG43" s="21"/>
      <c r="HH43" s="21">
        <f t="shared" si="949"/>
        <v>0</v>
      </c>
      <c r="HI43" s="21"/>
      <c r="HJ43" s="21">
        <f t="shared" si="950"/>
        <v>0</v>
      </c>
      <c r="HK43" s="21"/>
      <c r="HL43" s="21">
        <f t="shared" si="951"/>
        <v>0</v>
      </c>
      <c r="HM43" s="21"/>
      <c r="HN43" s="21">
        <f t="shared" si="952"/>
        <v>0</v>
      </c>
      <c r="HO43" s="21"/>
      <c r="HP43" s="21">
        <f t="shared" si="953"/>
        <v>0</v>
      </c>
      <c r="HQ43" s="21"/>
      <c r="HR43" s="21">
        <f t="shared" si="954"/>
        <v>0</v>
      </c>
      <c r="HS43" s="21"/>
      <c r="HT43" s="21">
        <f t="shared" si="955"/>
        <v>0</v>
      </c>
      <c r="HU43" s="21"/>
      <c r="HV43" s="21">
        <f t="shared" si="956"/>
        <v>0</v>
      </c>
      <c r="HW43" s="21"/>
      <c r="HX43" s="21">
        <f t="shared" si="957"/>
        <v>0</v>
      </c>
      <c r="HY43" s="21"/>
      <c r="HZ43" s="21">
        <f t="shared" si="958"/>
        <v>0</v>
      </c>
      <c r="IA43" s="21"/>
      <c r="IB43" s="21">
        <f t="shared" si="959"/>
        <v>0</v>
      </c>
      <c r="IC43" s="21"/>
      <c r="ID43" s="21">
        <f t="shared" si="960"/>
        <v>0</v>
      </c>
      <c r="IE43" s="21"/>
      <c r="IF43" s="21">
        <f t="shared" si="961"/>
        <v>0</v>
      </c>
      <c r="IG43" s="21"/>
      <c r="IH43" s="21">
        <f t="shared" si="962"/>
        <v>0</v>
      </c>
      <c r="II43" s="21"/>
      <c r="IJ43" s="21">
        <f t="shared" si="963"/>
        <v>0</v>
      </c>
      <c r="IK43" s="21"/>
      <c r="IL43" s="21">
        <f t="shared" si="964"/>
        <v>0</v>
      </c>
      <c r="IM43" s="21"/>
      <c r="IN43" s="21">
        <f t="shared" si="965"/>
        <v>0</v>
      </c>
      <c r="IO43" s="21"/>
      <c r="IP43" s="21">
        <f t="shared" si="966"/>
        <v>23</v>
      </c>
      <c r="IQ43" s="21"/>
      <c r="IR43" s="21">
        <f t="shared" si="967"/>
        <v>23</v>
      </c>
      <c r="IS43" s="21"/>
      <c r="IT43" s="21">
        <f t="shared" si="968"/>
        <v>23</v>
      </c>
      <c r="IU43" s="21"/>
      <c r="IV43" s="21">
        <f t="shared" si="969"/>
        <v>23</v>
      </c>
      <c r="IW43" s="21"/>
      <c r="IX43" s="21">
        <f t="shared" si="970"/>
        <v>23</v>
      </c>
      <c r="IY43" s="21"/>
      <c r="IZ43" s="21">
        <f t="shared" si="971"/>
        <v>23</v>
      </c>
      <c r="JA43" s="21"/>
      <c r="JB43" s="21">
        <f t="shared" si="972"/>
        <v>23</v>
      </c>
      <c r="JC43" s="21"/>
      <c r="JD43" s="21">
        <f t="shared" si="973"/>
        <v>23</v>
      </c>
      <c r="JE43" s="21"/>
      <c r="JF43" s="21">
        <f t="shared" si="974"/>
        <v>23</v>
      </c>
      <c r="JG43" s="21"/>
      <c r="JH43" s="21">
        <f t="shared" si="975"/>
        <v>23</v>
      </c>
      <c r="JI43" s="21"/>
      <c r="JJ43" s="21">
        <f t="shared" si="976"/>
        <v>23</v>
      </c>
      <c r="JK43" s="21"/>
      <c r="JL43" s="21">
        <f t="shared" si="977"/>
        <v>0</v>
      </c>
      <c r="JM43" s="21"/>
      <c r="JN43" s="21">
        <f t="shared" si="978"/>
        <v>0</v>
      </c>
      <c r="JO43" s="21"/>
      <c r="JP43" s="21">
        <f t="shared" si="979"/>
        <v>0</v>
      </c>
      <c r="JQ43" s="21"/>
      <c r="JR43" s="21">
        <f t="shared" si="980"/>
        <v>0</v>
      </c>
      <c r="JS43" s="21"/>
      <c r="JT43" s="21">
        <f t="shared" si="981"/>
        <v>0</v>
      </c>
      <c r="JU43" s="21"/>
      <c r="JV43" s="21">
        <f t="shared" si="982"/>
        <v>0</v>
      </c>
      <c r="JW43" s="21"/>
      <c r="JX43" s="21">
        <f t="shared" si="983"/>
        <v>0</v>
      </c>
      <c r="JY43" s="21"/>
      <c r="JZ43" s="21">
        <f t="shared" si="984"/>
        <v>0</v>
      </c>
      <c r="KA43" s="21"/>
      <c r="KB43" s="21">
        <f t="shared" si="985"/>
        <v>0</v>
      </c>
      <c r="KC43" s="21"/>
      <c r="KD43" s="21">
        <f t="shared" si="986"/>
        <v>0</v>
      </c>
      <c r="KE43" s="21"/>
      <c r="KF43" s="21">
        <f t="shared" si="987"/>
        <v>0</v>
      </c>
      <c r="KG43" s="21"/>
      <c r="KH43" s="21">
        <f t="shared" si="988"/>
        <v>0</v>
      </c>
      <c r="KI43" s="21"/>
      <c r="KJ43" s="21">
        <f t="shared" si="989"/>
        <v>0</v>
      </c>
      <c r="KK43" s="21"/>
      <c r="KL43" s="21">
        <f t="shared" si="990"/>
        <v>0</v>
      </c>
      <c r="KM43" s="21"/>
      <c r="KN43" s="21">
        <f t="shared" si="991"/>
        <v>0</v>
      </c>
      <c r="KO43" s="21"/>
      <c r="KP43" s="21">
        <f t="shared" si="992"/>
        <v>0</v>
      </c>
      <c r="KQ43" s="21"/>
      <c r="KR43" s="21">
        <f t="shared" si="993"/>
        <v>0</v>
      </c>
      <c r="KS43" s="21"/>
      <c r="KT43" s="21">
        <f t="shared" si="994"/>
        <v>0</v>
      </c>
      <c r="KU43" s="21"/>
      <c r="KV43" s="21">
        <f t="shared" si="995"/>
        <v>0</v>
      </c>
      <c r="KW43" s="21"/>
      <c r="KX43" s="21">
        <f t="shared" si="996"/>
        <v>0</v>
      </c>
      <c r="KY43" s="21"/>
      <c r="KZ43" s="21">
        <f t="shared" si="997"/>
        <v>0</v>
      </c>
      <c r="LA43" s="21"/>
      <c r="LB43" s="21">
        <f t="shared" si="998"/>
        <v>0</v>
      </c>
      <c r="LC43" s="21"/>
      <c r="LD43" s="21">
        <f t="shared" si="999"/>
        <v>0</v>
      </c>
      <c r="LE43" s="21"/>
      <c r="LF43" s="21">
        <f t="shared" si="1000"/>
        <v>0</v>
      </c>
      <c r="LG43" s="21"/>
      <c r="LH43" s="21">
        <f t="shared" si="1001"/>
        <v>0</v>
      </c>
      <c r="LI43" s="21"/>
      <c r="LJ43" s="21">
        <f t="shared" si="1002"/>
        <v>0</v>
      </c>
      <c r="LK43" s="21"/>
      <c r="LL43" s="21">
        <f t="shared" si="1003"/>
        <v>0</v>
      </c>
      <c r="LM43" s="21"/>
      <c r="LN43" s="21">
        <f t="shared" si="1004"/>
        <v>0</v>
      </c>
      <c r="LO43" s="21"/>
      <c r="LP43" s="21">
        <f t="shared" si="1005"/>
        <v>0</v>
      </c>
      <c r="LQ43" s="21"/>
      <c r="LR43" s="21">
        <f t="shared" si="1006"/>
        <v>0</v>
      </c>
      <c r="LS43" s="21"/>
      <c r="LT43" s="21">
        <f t="shared" si="1007"/>
        <v>0</v>
      </c>
      <c r="LU43" s="21"/>
      <c r="LV43" s="21">
        <f t="shared" si="1008"/>
        <v>0</v>
      </c>
      <c r="LW43" s="21"/>
      <c r="LX43" s="21">
        <f t="shared" si="1009"/>
        <v>0</v>
      </c>
      <c r="LY43" s="21"/>
      <c r="LZ43" s="21">
        <f t="shared" si="1010"/>
        <v>0</v>
      </c>
      <c r="MA43" s="21"/>
      <c r="MB43" s="21">
        <f t="shared" si="1011"/>
        <v>0</v>
      </c>
      <c r="MC43" s="21"/>
      <c r="MD43" s="21">
        <f t="shared" si="1012"/>
        <v>0</v>
      </c>
      <c r="ME43" s="21"/>
      <c r="MF43" s="21">
        <f t="shared" si="1013"/>
        <v>0</v>
      </c>
      <c r="MG43" s="21"/>
      <c r="MH43" s="21">
        <f t="shared" si="1014"/>
        <v>0</v>
      </c>
      <c r="MI43" s="21"/>
      <c r="MJ43" s="21">
        <f t="shared" si="1015"/>
        <v>0</v>
      </c>
      <c r="MK43" s="21"/>
      <c r="ML43" s="21">
        <f t="shared" si="1016"/>
        <v>0</v>
      </c>
      <c r="MM43" s="21"/>
      <c r="MN43" s="21">
        <f t="shared" si="1017"/>
        <v>0</v>
      </c>
      <c r="MO43" s="21"/>
      <c r="MP43" s="21">
        <f t="shared" si="1018"/>
        <v>0</v>
      </c>
      <c r="MQ43" s="21"/>
      <c r="MR43" s="21">
        <f t="shared" si="1019"/>
        <v>0</v>
      </c>
      <c r="MS43" s="21"/>
      <c r="MT43" s="21">
        <f t="shared" si="1020"/>
        <v>0</v>
      </c>
      <c r="MU43" s="21"/>
      <c r="MV43" s="21">
        <f t="shared" si="1021"/>
        <v>0</v>
      </c>
      <c r="MW43" s="21"/>
      <c r="MX43" s="21">
        <f t="shared" si="1022"/>
        <v>0</v>
      </c>
      <c r="MY43" s="21"/>
      <c r="MZ43" s="21">
        <f t="shared" si="1023"/>
        <v>0</v>
      </c>
      <c r="NA43" s="21"/>
      <c r="NB43" s="21">
        <f t="shared" si="1024"/>
        <v>0</v>
      </c>
      <c r="NC43" s="21"/>
      <c r="ND43" s="21">
        <f t="shared" si="1025"/>
        <v>0</v>
      </c>
      <c r="NE43" s="21"/>
      <c r="NF43" s="21">
        <f t="shared" si="1026"/>
        <v>0</v>
      </c>
      <c r="NG43" s="21"/>
      <c r="NH43" s="21">
        <f t="shared" si="1027"/>
        <v>0</v>
      </c>
      <c r="NI43" s="21"/>
      <c r="NJ43" s="21">
        <f t="shared" si="1028"/>
        <v>0</v>
      </c>
      <c r="NK43" s="21"/>
      <c r="NL43" s="21">
        <f t="shared" si="1029"/>
        <v>0</v>
      </c>
      <c r="NM43" s="21"/>
      <c r="NN43" s="21">
        <f t="shared" si="1030"/>
        <v>0</v>
      </c>
      <c r="NO43" s="21"/>
      <c r="NP43" s="21">
        <f t="shared" si="1031"/>
        <v>0</v>
      </c>
      <c r="NQ43" s="21"/>
      <c r="NR43" s="21">
        <f t="shared" si="1032"/>
        <v>0</v>
      </c>
      <c r="NS43" s="21"/>
      <c r="NT43" s="21">
        <f t="shared" si="1033"/>
        <v>0</v>
      </c>
      <c r="NU43" s="21"/>
      <c r="NV43" s="21">
        <f t="shared" si="1034"/>
        <v>0</v>
      </c>
      <c r="NW43" s="21"/>
      <c r="NX43" s="21">
        <f t="shared" si="1035"/>
        <v>0</v>
      </c>
      <c r="NY43" s="21"/>
      <c r="NZ43" s="21">
        <f t="shared" si="1036"/>
        <v>0</v>
      </c>
      <c r="OA43" s="21"/>
      <c r="OB43" s="21">
        <f t="shared" si="1037"/>
        <v>0</v>
      </c>
      <c r="OC43" s="21"/>
      <c r="OD43" s="21">
        <f t="shared" si="1038"/>
        <v>0</v>
      </c>
      <c r="OE43" s="21"/>
      <c r="OF43" s="21">
        <f t="shared" si="1039"/>
        <v>0</v>
      </c>
      <c r="OG43" s="21"/>
      <c r="OH43" s="21">
        <f t="shared" si="1040"/>
        <v>0</v>
      </c>
      <c r="OI43" s="21"/>
      <c r="OJ43" s="21">
        <f t="shared" si="1041"/>
        <v>0</v>
      </c>
      <c r="OK43" s="21"/>
      <c r="OL43" s="21">
        <f t="shared" si="1042"/>
        <v>0</v>
      </c>
      <c r="OM43" s="21"/>
      <c r="ON43" s="21">
        <f t="shared" si="1043"/>
        <v>0</v>
      </c>
      <c r="OO43" s="21"/>
      <c r="OP43" s="21">
        <f t="shared" si="1043"/>
        <v>0</v>
      </c>
      <c r="OQ43" s="21"/>
      <c r="OR43" s="21">
        <f t="shared" si="1043"/>
        <v>0</v>
      </c>
      <c r="OS43" s="21"/>
      <c r="OT43" s="21">
        <f t="shared" si="1043"/>
        <v>0</v>
      </c>
      <c r="OU43" s="21"/>
      <c r="OV43" s="21">
        <f t="shared" si="1043"/>
        <v>0</v>
      </c>
      <c r="OW43" s="21"/>
      <c r="OX43" s="21">
        <f t="shared" si="1043"/>
        <v>0</v>
      </c>
      <c r="OY43" s="21"/>
      <c r="OZ43" s="21">
        <f t="shared" si="1043"/>
        <v>0</v>
      </c>
      <c r="PA43" s="21"/>
      <c r="PB43" s="21">
        <f t="shared" si="1044"/>
        <v>0</v>
      </c>
      <c r="PC43" s="21"/>
      <c r="PD43" s="21">
        <f t="shared" si="1044"/>
        <v>0</v>
      </c>
      <c r="PE43" s="21"/>
      <c r="PF43" s="21">
        <f t="shared" si="1044"/>
        <v>0</v>
      </c>
      <c r="PG43" s="21"/>
      <c r="PH43" s="21">
        <f t="shared" si="1044"/>
        <v>0</v>
      </c>
      <c r="PI43" s="21"/>
      <c r="PJ43" s="21">
        <f t="shared" si="1044"/>
        <v>0</v>
      </c>
      <c r="PK43" s="21"/>
      <c r="PL43" s="21">
        <f t="shared" si="1044"/>
        <v>0</v>
      </c>
      <c r="PM43" s="21"/>
      <c r="PN43" s="21">
        <f t="shared" si="1045"/>
        <v>0</v>
      </c>
      <c r="PO43" s="21"/>
      <c r="PP43" s="21">
        <f t="shared" si="1045"/>
        <v>0</v>
      </c>
      <c r="PQ43" s="21"/>
      <c r="PR43" s="21">
        <f t="shared" si="1045"/>
        <v>0</v>
      </c>
      <c r="PS43" s="21"/>
      <c r="PT43" s="21">
        <f t="shared" si="1045"/>
        <v>0</v>
      </c>
      <c r="PU43" s="21"/>
      <c r="PV43" s="21">
        <f t="shared" si="1045"/>
        <v>0</v>
      </c>
      <c r="PW43" s="21"/>
      <c r="PX43" s="21">
        <f t="shared" si="1045"/>
        <v>0</v>
      </c>
      <c r="PY43" s="21"/>
      <c r="PZ43" s="21">
        <f t="shared" si="1046"/>
        <v>0</v>
      </c>
      <c r="QA43" s="21"/>
      <c r="QB43" s="21">
        <f t="shared" si="1046"/>
        <v>0</v>
      </c>
      <c r="QC43" s="21"/>
      <c r="QD43" s="21">
        <f t="shared" si="1046"/>
        <v>0</v>
      </c>
      <c r="QE43" s="21"/>
      <c r="QF43" s="21">
        <f t="shared" si="1046"/>
        <v>0</v>
      </c>
      <c r="QG43" s="21"/>
      <c r="QH43" s="21">
        <f t="shared" si="1046"/>
        <v>0</v>
      </c>
      <c r="QI43" s="21"/>
      <c r="QJ43" s="21">
        <f t="shared" si="1046"/>
        <v>0</v>
      </c>
      <c r="QK43" s="21"/>
      <c r="QL43" s="21">
        <f t="shared" si="1047"/>
        <v>0</v>
      </c>
      <c r="QM43" s="21"/>
      <c r="QN43" s="21">
        <f t="shared" si="1047"/>
        <v>0</v>
      </c>
      <c r="QO43" s="21"/>
      <c r="QP43" s="21">
        <f t="shared" si="1047"/>
        <v>0</v>
      </c>
      <c r="QQ43" s="21"/>
      <c r="QR43" s="21">
        <f t="shared" si="1047"/>
        <v>0</v>
      </c>
      <c r="QS43" s="21"/>
      <c r="QT43" s="21">
        <f t="shared" si="1047"/>
        <v>0</v>
      </c>
      <c r="QU43" s="21"/>
      <c r="QV43" s="21">
        <f t="shared" si="1047"/>
        <v>0</v>
      </c>
      <c r="QW43" s="21"/>
      <c r="QX43" s="21">
        <f t="shared" si="1048"/>
        <v>0</v>
      </c>
      <c r="QY43" s="21"/>
      <c r="QZ43" s="21">
        <f t="shared" si="1048"/>
        <v>0</v>
      </c>
      <c r="RA43" s="21"/>
      <c r="RB43" s="21">
        <f t="shared" si="1048"/>
        <v>0</v>
      </c>
      <c r="RC43" s="21"/>
      <c r="RD43" s="21">
        <f t="shared" si="1048"/>
        <v>0</v>
      </c>
      <c r="RE43" s="21"/>
      <c r="RF43" s="21">
        <f t="shared" si="1048"/>
        <v>0</v>
      </c>
      <c r="RG43" s="21"/>
      <c r="RH43" s="21">
        <f t="shared" si="1048"/>
        <v>0</v>
      </c>
      <c r="RI43" s="21"/>
      <c r="RJ43" s="21">
        <f t="shared" si="720"/>
        <v>0</v>
      </c>
      <c r="RK43" s="21"/>
      <c r="RL43" s="21">
        <f t="shared" si="721"/>
        <v>0</v>
      </c>
      <c r="RM43" s="21"/>
      <c r="RN43" s="21">
        <f t="shared" si="722"/>
        <v>0</v>
      </c>
      <c r="RO43" s="21"/>
      <c r="RP43" s="21">
        <f t="shared" si="723"/>
        <v>0</v>
      </c>
      <c r="RQ43" s="21"/>
      <c r="RR43" s="21">
        <f t="shared" si="724"/>
        <v>0</v>
      </c>
      <c r="RS43" s="21"/>
      <c r="RT43" s="21">
        <f t="shared" si="725"/>
        <v>0</v>
      </c>
      <c r="RU43" s="21"/>
      <c r="RV43" s="21">
        <f t="shared" si="726"/>
        <v>0</v>
      </c>
      <c r="RW43" s="21"/>
      <c r="RX43" s="21">
        <f t="shared" si="727"/>
        <v>0</v>
      </c>
      <c r="RY43" s="21"/>
      <c r="RZ43" s="21">
        <f t="shared" si="728"/>
        <v>0</v>
      </c>
      <c r="SA43" s="21"/>
      <c r="SB43" s="21">
        <f t="shared" si="729"/>
        <v>0</v>
      </c>
      <c r="SC43" s="21"/>
      <c r="SD43" s="21">
        <f t="shared" si="730"/>
        <v>0</v>
      </c>
      <c r="SE43" s="21"/>
      <c r="SF43" s="21">
        <f t="shared" si="731"/>
        <v>0</v>
      </c>
      <c r="SG43" s="21"/>
      <c r="SH43" s="21">
        <f t="shared" si="732"/>
        <v>0</v>
      </c>
      <c r="SI43" s="21"/>
      <c r="SJ43" s="21">
        <f t="shared" si="733"/>
        <v>0</v>
      </c>
      <c r="SK43" s="21"/>
      <c r="SL43" s="21">
        <f t="shared" si="734"/>
        <v>0</v>
      </c>
      <c r="SM43" s="21"/>
      <c r="SN43" s="21">
        <f t="shared" si="1049"/>
        <v>0</v>
      </c>
      <c r="SO43" s="21"/>
      <c r="SP43" s="21">
        <f t="shared" si="736"/>
        <v>0</v>
      </c>
      <c r="SQ43" s="21"/>
      <c r="SR43" s="21">
        <f t="shared" si="737"/>
        <v>0</v>
      </c>
      <c r="SS43" s="21"/>
      <c r="ST43" s="21">
        <f t="shared" si="738"/>
        <v>0</v>
      </c>
      <c r="SU43" s="21"/>
      <c r="SV43" s="21">
        <f t="shared" si="739"/>
        <v>0</v>
      </c>
      <c r="SW43" s="21"/>
      <c r="SX43" s="21">
        <f t="shared" si="740"/>
        <v>0</v>
      </c>
      <c r="SY43" s="21"/>
      <c r="SZ43" s="21">
        <f t="shared" si="741"/>
        <v>0</v>
      </c>
      <c r="TA43" s="21"/>
      <c r="TB43" s="21">
        <f t="shared" si="742"/>
        <v>0</v>
      </c>
      <c r="TC43" s="21"/>
      <c r="TD43" s="21">
        <f t="shared" si="1050"/>
        <v>0</v>
      </c>
      <c r="TE43" s="21"/>
      <c r="TF43" s="21">
        <f t="shared" si="744"/>
        <v>0</v>
      </c>
      <c r="TG43" s="21"/>
      <c r="TH43" s="21">
        <f t="shared" si="745"/>
        <v>0</v>
      </c>
      <c r="TI43" s="21"/>
      <c r="TJ43" s="21">
        <f t="shared" si="746"/>
        <v>0</v>
      </c>
      <c r="TK43" s="21"/>
      <c r="TL43" s="21">
        <f t="shared" si="1051"/>
        <v>0</v>
      </c>
      <c r="TM43" s="21"/>
      <c r="TN43" s="21">
        <f t="shared" si="1052"/>
        <v>0</v>
      </c>
      <c r="TO43" s="21"/>
      <c r="TP43" s="21">
        <f t="shared" si="1053"/>
        <v>0</v>
      </c>
      <c r="TQ43" s="21"/>
      <c r="TR43" s="21">
        <f t="shared" si="1054"/>
        <v>0</v>
      </c>
      <c r="TS43" s="21"/>
      <c r="TT43" s="21">
        <f t="shared" si="1055"/>
        <v>0</v>
      </c>
      <c r="TU43" s="21"/>
      <c r="TV43" s="21">
        <f t="shared" si="1056"/>
        <v>0</v>
      </c>
      <c r="TW43" s="21"/>
      <c r="TX43" s="21">
        <f t="shared" si="1057"/>
        <v>0</v>
      </c>
      <c r="TY43" s="21"/>
      <c r="TZ43" s="21">
        <f t="shared" si="1058"/>
        <v>0</v>
      </c>
      <c r="UA43" s="21"/>
      <c r="UB43" s="21">
        <f t="shared" si="1059"/>
        <v>0</v>
      </c>
      <c r="UC43" s="21"/>
      <c r="UD43" s="21">
        <f t="shared" si="1060"/>
        <v>0</v>
      </c>
      <c r="UE43" s="21"/>
      <c r="UF43" s="21">
        <f t="shared" si="1061"/>
        <v>0</v>
      </c>
      <c r="UG43" s="21"/>
      <c r="UH43" s="21">
        <f t="shared" si="758"/>
        <v>0</v>
      </c>
      <c r="UI43" s="21"/>
      <c r="UJ43" s="21">
        <f t="shared" si="1062"/>
        <v>0</v>
      </c>
      <c r="UK43" s="21"/>
      <c r="UL43" s="21">
        <f t="shared" si="1063"/>
        <v>0</v>
      </c>
      <c r="UM43" s="21"/>
      <c r="UN43" s="21">
        <f t="shared" si="1064"/>
        <v>0</v>
      </c>
      <c r="UO43" s="21"/>
      <c r="UP43" s="21">
        <f t="shared" si="1065"/>
        <v>0</v>
      </c>
      <c r="UQ43" s="21"/>
      <c r="UR43" s="21">
        <f t="shared" si="1066"/>
        <v>0</v>
      </c>
      <c r="US43" s="21"/>
      <c r="UT43" s="21">
        <f t="shared" si="1067"/>
        <v>0</v>
      </c>
      <c r="UU43" s="21"/>
      <c r="UV43" s="21">
        <f t="shared" si="765"/>
        <v>0</v>
      </c>
      <c r="UW43" s="21"/>
      <c r="UX43" s="21">
        <f t="shared" si="1068"/>
        <v>0</v>
      </c>
      <c r="UY43" s="21"/>
      <c r="UZ43" s="21">
        <f t="shared" si="767"/>
        <v>0</v>
      </c>
      <c r="VA43" s="21"/>
      <c r="VB43" s="21">
        <f t="shared" si="1069"/>
        <v>0</v>
      </c>
      <c r="VC43" s="21"/>
      <c r="VD43" s="21">
        <f t="shared" si="1070"/>
        <v>0</v>
      </c>
      <c r="VE43" s="21"/>
      <c r="VF43" s="21">
        <f t="shared" si="1071"/>
        <v>0</v>
      </c>
      <c r="VG43" s="21"/>
      <c r="VH43" s="21">
        <f t="shared" si="1072"/>
        <v>0</v>
      </c>
      <c r="VI43" s="21">
        <v>3</v>
      </c>
      <c r="VJ43" s="21">
        <f t="shared" si="1073"/>
        <v>0</v>
      </c>
      <c r="VK43" s="21">
        <v>14</v>
      </c>
      <c r="VL43" s="21">
        <f t="shared" si="1074"/>
        <v>0</v>
      </c>
      <c r="VM43" s="21"/>
      <c r="VN43" s="21">
        <f t="shared" si="1075"/>
        <v>0</v>
      </c>
      <c r="VO43" s="21">
        <v>29</v>
      </c>
      <c r="VP43" s="21">
        <f t="shared" si="1076"/>
        <v>0</v>
      </c>
      <c r="VQ43" s="21">
        <v>24</v>
      </c>
      <c r="VR43" s="21">
        <f t="shared" si="1043"/>
        <v>0</v>
      </c>
      <c r="VS43" s="21">
        <v>25</v>
      </c>
      <c r="VT43" s="21">
        <f t="shared" si="1077"/>
        <v>0</v>
      </c>
      <c r="VU43" s="21"/>
      <c r="VV43" s="21">
        <f t="shared" si="1077"/>
        <v>0</v>
      </c>
      <c r="VW43" s="21">
        <v>25</v>
      </c>
      <c r="VX43" s="21">
        <f t="shared" si="1078"/>
        <v>0</v>
      </c>
      <c r="VY43" s="21">
        <v>21</v>
      </c>
      <c r="VZ43" s="21">
        <f t="shared" si="1078"/>
        <v>0</v>
      </c>
      <c r="WA43" s="21">
        <v>23</v>
      </c>
      <c r="WB43" s="21">
        <f t="shared" si="1078"/>
        <v>0</v>
      </c>
      <c r="WC43" s="21">
        <v>10</v>
      </c>
      <c r="WD43" s="21">
        <f t="shared" si="1078"/>
        <v>0</v>
      </c>
      <c r="WE43" s="21">
        <v>20</v>
      </c>
      <c r="WF43" s="21">
        <f t="shared" si="1078"/>
        <v>0</v>
      </c>
      <c r="WG43" s="21">
        <v>28</v>
      </c>
      <c r="WH43" s="21">
        <f t="shared" si="1078"/>
        <v>0</v>
      </c>
      <c r="WI43" s="21">
        <v>21</v>
      </c>
      <c r="WJ43" s="21">
        <f t="shared" si="1078"/>
        <v>0</v>
      </c>
      <c r="WK43" s="21">
        <v>10</v>
      </c>
      <c r="WL43" s="21">
        <f t="shared" si="1078"/>
        <v>0</v>
      </c>
      <c r="WM43" s="21"/>
      <c r="WN43" s="21">
        <f t="shared" si="1079"/>
        <v>0</v>
      </c>
      <c r="WO43" s="21"/>
      <c r="WP43" s="21">
        <f t="shared" si="1079"/>
        <v>0</v>
      </c>
      <c r="WQ43" s="21"/>
      <c r="WR43" s="21">
        <f t="shared" si="1079"/>
        <v>0</v>
      </c>
      <c r="WS43" s="21"/>
      <c r="WT43" s="21">
        <f t="shared" si="1079"/>
        <v>0</v>
      </c>
      <c r="WU43" s="21"/>
      <c r="WV43" s="21">
        <f t="shared" si="1079"/>
        <v>0</v>
      </c>
      <c r="WW43" s="21"/>
      <c r="WX43" s="21">
        <f t="shared" si="1079"/>
        <v>0</v>
      </c>
      <c r="WY43" s="21"/>
      <c r="WZ43" s="21">
        <f t="shared" si="1079"/>
        <v>0</v>
      </c>
      <c r="XA43" s="21"/>
      <c r="XB43" s="21">
        <f t="shared" si="1079"/>
        <v>0</v>
      </c>
      <c r="XC43" s="21"/>
      <c r="XD43" s="21">
        <f t="shared" si="1080"/>
        <v>0</v>
      </c>
      <c r="XE43" s="21"/>
      <c r="XF43" s="21">
        <f t="shared" si="1080"/>
        <v>0</v>
      </c>
      <c r="XG43" s="21"/>
      <c r="XH43" s="21">
        <f t="shared" si="1080"/>
        <v>0</v>
      </c>
      <c r="XI43" s="21"/>
      <c r="XJ43" s="21">
        <f t="shared" si="1080"/>
        <v>0</v>
      </c>
      <c r="XK43" s="21"/>
      <c r="XL43" s="21">
        <f t="shared" si="1080"/>
        <v>0</v>
      </c>
      <c r="XM43" s="21"/>
      <c r="XN43" s="21">
        <f t="shared" si="1080"/>
        <v>0</v>
      </c>
      <c r="XO43" s="21"/>
      <c r="XP43" s="21">
        <f t="shared" si="1080"/>
        <v>0</v>
      </c>
      <c r="XQ43" s="21"/>
      <c r="XR43" s="21">
        <f t="shared" si="1080"/>
        <v>0</v>
      </c>
      <c r="XS43" s="21"/>
      <c r="XT43" s="21">
        <f t="shared" si="1077"/>
        <v>0</v>
      </c>
      <c r="XU43" s="21"/>
      <c r="XV43" s="21">
        <f t="shared" si="1077"/>
        <v>0</v>
      </c>
      <c r="XW43" s="21"/>
      <c r="XX43" s="21">
        <f t="shared" si="1077"/>
        <v>0</v>
      </c>
      <c r="XY43" s="21"/>
      <c r="XZ43" s="21">
        <f t="shared" si="1077"/>
        <v>0</v>
      </c>
      <c r="YA43" s="21"/>
      <c r="YB43" s="21">
        <f t="shared" si="780"/>
        <v>0</v>
      </c>
      <c r="YC43" s="21"/>
      <c r="YD43" s="21">
        <f t="shared" si="781"/>
        <v>0</v>
      </c>
      <c r="YE43" s="21"/>
      <c r="YF43" s="21">
        <f t="shared" si="782"/>
        <v>0</v>
      </c>
      <c r="YG43" s="21"/>
      <c r="YH43" s="21">
        <f t="shared" si="783"/>
        <v>0</v>
      </c>
      <c r="YI43" s="21"/>
      <c r="YJ43" s="21">
        <f t="shared" si="784"/>
        <v>0</v>
      </c>
      <c r="YK43" s="21"/>
      <c r="YL43" s="21">
        <f t="shared" si="785"/>
        <v>0</v>
      </c>
      <c r="YM43" s="21"/>
      <c r="YN43" s="21">
        <f t="shared" si="786"/>
        <v>0</v>
      </c>
      <c r="YO43" s="21"/>
      <c r="YP43" s="21">
        <f t="shared" si="787"/>
        <v>0</v>
      </c>
      <c r="YQ43" s="21"/>
      <c r="YR43" s="21">
        <f t="shared" si="788"/>
        <v>0</v>
      </c>
      <c r="YS43" s="21"/>
      <c r="YT43" s="21">
        <f t="shared" si="1081"/>
        <v>0</v>
      </c>
      <c r="YU43" s="21"/>
      <c r="YV43" s="21">
        <f t="shared" si="790"/>
        <v>0</v>
      </c>
      <c r="YW43" s="21"/>
      <c r="YX43" s="21">
        <f t="shared" si="791"/>
        <v>0</v>
      </c>
      <c r="YY43" s="21"/>
      <c r="YZ43" s="21">
        <f t="shared" si="1077"/>
        <v>0</v>
      </c>
      <c r="ZA43" s="21"/>
      <c r="ZB43" s="21">
        <f t="shared" si="792"/>
        <v>0</v>
      </c>
      <c r="ZC43" s="21"/>
      <c r="ZD43" s="21">
        <f t="shared" si="793"/>
        <v>0</v>
      </c>
      <c r="ZE43" s="21"/>
      <c r="ZF43" s="21">
        <f t="shared" si="794"/>
        <v>0</v>
      </c>
      <c r="ZG43" s="21"/>
      <c r="ZH43" s="21">
        <f t="shared" si="1082"/>
        <v>0</v>
      </c>
      <c r="ZI43" s="21"/>
      <c r="ZJ43" s="21">
        <f t="shared" si="796"/>
        <v>0</v>
      </c>
      <c r="ZK43" s="21"/>
      <c r="ZL43" s="21">
        <f t="shared" si="797"/>
        <v>0</v>
      </c>
      <c r="ZM43" s="21"/>
      <c r="ZN43" s="21">
        <f t="shared" si="1083"/>
        <v>0</v>
      </c>
      <c r="ZO43" s="21"/>
      <c r="ZP43" s="21">
        <f t="shared" si="799"/>
        <v>0</v>
      </c>
      <c r="ZQ43" s="21"/>
      <c r="ZR43" s="21">
        <f t="shared" si="800"/>
        <v>0</v>
      </c>
      <c r="ZS43" s="21"/>
      <c r="ZT43" s="21">
        <f t="shared" si="1077"/>
        <v>0</v>
      </c>
      <c r="ZU43" s="21"/>
      <c r="ZV43" s="21">
        <f t="shared" si="1084"/>
        <v>0</v>
      </c>
      <c r="ZW43" s="21"/>
      <c r="ZX43" s="21">
        <f t="shared" si="1085"/>
        <v>0</v>
      </c>
      <c r="ZY43" s="21"/>
      <c r="ZZ43" s="21">
        <f t="shared" si="1085"/>
        <v>0</v>
      </c>
      <c r="AAA43" s="21"/>
      <c r="AAB43" s="21">
        <f t="shared" si="1086"/>
        <v>0</v>
      </c>
      <c r="AAC43" s="21"/>
      <c r="AAD43" s="21">
        <f t="shared" si="1086"/>
        <v>0</v>
      </c>
      <c r="AAE43" s="21"/>
      <c r="AAF43" s="21">
        <f t="shared" si="1087"/>
        <v>0</v>
      </c>
      <c r="AAG43" s="21"/>
      <c r="AAH43" s="21">
        <f t="shared" si="1087"/>
        <v>0</v>
      </c>
      <c r="AAI43" s="21"/>
      <c r="AAJ43" s="21">
        <f t="shared" si="1088"/>
        <v>0</v>
      </c>
      <c r="AAK43" s="21"/>
      <c r="AAL43" s="21">
        <f t="shared" si="1088"/>
        <v>0</v>
      </c>
      <c r="AAM43" s="21"/>
      <c r="AAN43" s="21">
        <f t="shared" si="1089"/>
        <v>0</v>
      </c>
      <c r="AAO43" s="21"/>
      <c r="AAP43" s="21">
        <f t="shared" si="1089"/>
        <v>0</v>
      </c>
      <c r="AAQ43" s="21"/>
      <c r="AAR43" s="21">
        <f t="shared" si="1090"/>
        <v>0</v>
      </c>
      <c r="AAS43" s="21"/>
      <c r="AAT43" s="21">
        <f t="shared" si="1090"/>
        <v>0</v>
      </c>
      <c r="AAU43" s="21"/>
      <c r="AAV43" s="21">
        <f t="shared" si="1091"/>
        <v>0</v>
      </c>
      <c r="AAW43" s="21"/>
      <c r="AAX43" s="21">
        <f t="shared" si="1091"/>
        <v>0</v>
      </c>
      <c r="AAY43" s="21"/>
      <c r="AAZ43" s="21">
        <f t="shared" si="1092"/>
        <v>0</v>
      </c>
      <c r="ABA43" s="21"/>
      <c r="ABB43" s="21">
        <f t="shared" si="1092"/>
        <v>0</v>
      </c>
      <c r="ABC43" s="21"/>
      <c r="ABD43" s="21">
        <f t="shared" si="1093"/>
        <v>0</v>
      </c>
      <c r="ABE43" s="21"/>
      <c r="ABF43" s="21">
        <f t="shared" si="1093"/>
        <v>0</v>
      </c>
      <c r="ABG43" s="21"/>
      <c r="ABH43" s="21">
        <f t="shared" si="1094"/>
        <v>0</v>
      </c>
      <c r="ABI43" s="21"/>
      <c r="ABJ43" s="21">
        <f t="shared" si="1094"/>
        <v>0</v>
      </c>
      <c r="ABK43" s="21"/>
      <c r="ABL43" s="21">
        <f t="shared" si="1095"/>
        <v>0</v>
      </c>
      <c r="ABM43" s="21"/>
      <c r="ABN43" s="21">
        <f t="shared" si="1095"/>
        <v>0</v>
      </c>
      <c r="ABO43" s="21"/>
      <c r="ABP43" s="21">
        <f t="shared" si="1096"/>
        <v>0</v>
      </c>
      <c r="ABQ43" s="21"/>
      <c r="ABR43" s="21">
        <f t="shared" si="1096"/>
        <v>0</v>
      </c>
      <c r="ABS43" s="21"/>
      <c r="ABT43" s="21">
        <f t="shared" si="1097"/>
        <v>0</v>
      </c>
      <c r="ABU43" s="21"/>
      <c r="ABV43" s="21">
        <f t="shared" si="1097"/>
        <v>0</v>
      </c>
      <c r="ABW43" s="21"/>
      <c r="ABX43" s="21">
        <f t="shared" si="1098"/>
        <v>0</v>
      </c>
      <c r="ABY43" s="21"/>
      <c r="ABZ43" s="21">
        <f t="shared" si="1098"/>
        <v>0</v>
      </c>
      <c r="ACA43" s="21"/>
      <c r="ACB43" s="21">
        <f t="shared" si="1099"/>
        <v>0</v>
      </c>
      <c r="ACC43" s="21"/>
      <c r="ACD43" s="21">
        <f t="shared" si="1099"/>
        <v>0</v>
      </c>
      <c r="ACE43" s="21"/>
      <c r="ACF43" s="21">
        <f t="shared" si="1100"/>
        <v>0</v>
      </c>
      <c r="ACG43" s="21"/>
      <c r="ACH43" s="21">
        <f t="shared" si="1100"/>
        <v>0</v>
      </c>
      <c r="ACI43" s="21"/>
      <c r="ACJ43" s="21">
        <f t="shared" si="1101"/>
        <v>0</v>
      </c>
      <c r="ACK43" s="21"/>
      <c r="ACL43" s="21">
        <f t="shared" si="1101"/>
        <v>0</v>
      </c>
      <c r="ACM43" s="21"/>
      <c r="ACN43" s="21">
        <f t="shared" si="1102"/>
        <v>0</v>
      </c>
      <c r="ACO43" s="21"/>
      <c r="ACP43" s="21">
        <f t="shared" si="1102"/>
        <v>0</v>
      </c>
      <c r="ACQ43" s="21"/>
      <c r="ACR43" s="21">
        <f t="shared" si="1103"/>
        <v>0</v>
      </c>
      <c r="ACS43" s="21"/>
      <c r="ACT43" s="21">
        <f t="shared" si="1103"/>
        <v>0</v>
      </c>
      <c r="ACU43" s="21"/>
      <c r="ACV43" s="21">
        <f t="shared" si="1104"/>
        <v>0</v>
      </c>
      <c r="ACW43" s="21"/>
      <c r="ACX43" s="21">
        <f t="shared" si="1104"/>
        <v>0</v>
      </c>
      <c r="ACY43" s="21"/>
      <c r="ACZ43" s="21">
        <f t="shared" si="1105"/>
        <v>0</v>
      </c>
      <c r="ADA43" s="21"/>
      <c r="ADB43" s="21">
        <f t="shared" si="1105"/>
        <v>0</v>
      </c>
      <c r="ADC43" s="21"/>
      <c r="ADD43" s="21">
        <f t="shared" si="1106"/>
        <v>0</v>
      </c>
      <c r="ADE43" s="21"/>
      <c r="ADF43" s="21">
        <f t="shared" si="1106"/>
        <v>0</v>
      </c>
      <c r="ADG43" s="21"/>
      <c r="ADH43" s="21">
        <f t="shared" si="1107"/>
        <v>0</v>
      </c>
      <c r="ADI43" s="21"/>
      <c r="ADJ43" s="21">
        <f t="shared" si="1107"/>
        <v>0</v>
      </c>
      <c r="ADK43" s="21"/>
      <c r="ADL43" s="21">
        <f t="shared" si="1108"/>
        <v>0</v>
      </c>
      <c r="ADM43" s="21"/>
      <c r="ADN43" s="21">
        <f t="shared" si="1108"/>
        <v>0</v>
      </c>
      <c r="ADO43" s="21"/>
      <c r="ADP43" s="21">
        <f t="shared" si="1108"/>
        <v>0</v>
      </c>
      <c r="ADQ43" s="21"/>
      <c r="ADR43" s="21">
        <f t="shared" si="1108"/>
        <v>0</v>
      </c>
      <c r="ADS43" s="21"/>
      <c r="ADT43" s="21">
        <f t="shared" si="1108"/>
        <v>0</v>
      </c>
      <c r="ADU43" s="21"/>
      <c r="ADV43" s="21">
        <f t="shared" si="1109"/>
        <v>0</v>
      </c>
      <c r="ADW43" s="21"/>
      <c r="ADX43" s="21">
        <f t="shared" si="1109"/>
        <v>0</v>
      </c>
      <c r="ADY43" s="21"/>
      <c r="ADZ43" s="21">
        <f t="shared" si="1109"/>
        <v>0</v>
      </c>
      <c r="AEA43" s="21"/>
      <c r="AEB43" s="21">
        <f t="shared" si="1109"/>
        <v>0</v>
      </c>
      <c r="AEC43" s="21"/>
      <c r="AED43" s="21">
        <f t="shared" si="1110"/>
        <v>0</v>
      </c>
      <c r="AEE43" s="21"/>
      <c r="AEF43" s="21">
        <f t="shared" si="1110"/>
        <v>0</v>
      </c>
      <c r="AEG43" s="21"/>
      <c r="AEH43" s="21">
        <f t="shared" si="1110"/>
        <v>0</v>
      </c>
      <c r="AEI43" s="21"/>
      <c r="AEJ43" s="21">
        <f t="shared" si="1110"/>
        <v>0</v>
      </c>
      <c r="AEK43" s="21"/>
      <c r="AEL43" s="21">
        <f t="shared" si="1110"/>
        <v>0</v>
      </c>
      <c r="AEM43" s="21"/>
      <c r="AEN43" s="21">
        <f t="shared" si="1111"/>
        <v>0</v>
      </c>
      <c r="AEO43" s="21"/>
      <c r="AEP43" s="21">
        <f t="shared" si="1111"/>
        <v>0</v>
      </c>
      <c r="AEQ43" s="21"/>
      <c r="AER43" s="21">
        <f t="shared" si="1111"/>
        <v>0</v>
      </c>
      <c r="AES43" s="21"/>
      <c r="AET43" s="21">
        <f t="shared" si="1111"/>
        <v>0</v>
      </c>
      <c r="AEU43" s="21"/>
      <c r="AEV43" s="21">
        <f t="shared" si="1112"/>
        <v>0</v>
      </c>
      <c r="AEW43" s="21"/>
      <c r="AEX43" s="21">
        <f t="shared" si="1112"/>
        <v>0</v>
      </c>
      <c r="AEY43" s="21"/>
      <c r="AEZ43" s="21">
        <f t="shared" si="1112"/>
        <v>0</v>
      </c>
      <c r="AFA43" s="21"/>
      <c r="AFB43" s="21">
        <f t="shared" si="1112"/>
        <v>0</v>
      </c>
      <c r="AFC43" s="21"/>
      <c r="AFD43" s="21">
        <f t="shared" si="1112"/>
        <v>0</v>
      </c>
      <c r="AFE43" s="21"/>
      <c r="AFF43" s="21">
        <f t="shared" si="1113"/>
        <v>0</v>
      </c>
      <c r="AFG43" s="21"/>
      <c r="AFH43" s="21">
        <f t="shared" si="1113"/>
        <v>0</v>
      </c>
      <c r="AFI43" s="21"/>
      <c r="AFJ43" s="21">
        <f t="shared" si="1113"/>
        <v>0</v>
      </c>
      <c r="AFK43" s="21"/>
      <c r="AFL43" s="21">
        <f t="shared" si="1113"/>
        <v>0</v>
      </c>
      <c r="AFM43" s="21"/>
      <c r="AFN43" s="21">
        <f t="shared" si="1114"/>
        <v>0</v>
      </c>
      <c r="AFO43" s="21"/>
      <c r="AFP43" s="21">
        <f t="shared" si="1114"/>
        <v>0</v>
      </c>
      <c r="AFQ43" s="21"/>
      <c r="AFR43" s="21">
        <f t="shared" si="1114"/>
        <v>0</v>
      </c>
      <c r="AFS43" s="21"/>
      <c r="AFT43" s="21">
        <f t="shared" si="1114"/>
        <v>0</v>
      </c>
      <c r="AFU43" s="21"/>
      <c r="AFV43" s="21">
        <f t="shared" si="1114"/>
        <v>0</v>
      </c>
      <c r="AFW43" s="21"/>
      <c r="AFX43" s="21">
        <f t="shared" si="1115"/>
        <v>0</v>
      </c>
      <c r="AFY43" s="21"/>
      <c r="AFZ43" s="21">
        <f t="shared" si="1115"/>
        <v>0</v>
      </c>
      <c r="AGA43" s="21"/>
      <c r="AGB43" s="21">
        <f t="shared" si="1115"/>
        <v>0</v>
      </c>
      <c r="AGC43" s="21"/>
      <c r="AGD43" s="21">
        <f t="shared" si="1115"/>
        <v>0</v>
      </c>
      <c r="AGE43" s="21"/>
      <c r="AGF43" s="21">
        <f t="shared" si="1116"/>
        <v>0</v>
      </c>
      <c r="AGG43" s="21"/>
      <c r="AGH43" s="21">
        <f t="shared" si="1116"/>
        <v>0</v>
      </c>
      <c r="AGI43" s="21"/>
      <c r="AGJ43" s="21">
        <f t="shared" si="1116"/>
        <v>0</v>
      </c>
      <c r="AGK43" s="21"/>
      <c r="AGL43" s="21">
        <f t="shared" si="1116"/>
        <v>0</v>
      </c>
      <c r="AGM43" s="21"/>
      <c r="AGN43" s="21">
        <f t="shared" si="1116"/>
        <v>0</v>
      </c>
      <c r="AGO43" s="21"/>
      <c r="AGP43" s="21">
        <f t="shared" si="1117"/>
        <v>0</v>
      </c>
      <c r="AGQ43" s="21"/>
      <c r="AGR43" s="21">
        <f t="shared" si="1117"/>
        <v>0</v>
      </c>
      <c r="AGS43" s="21"/>
      <c r="AGT43" s="21">
        <f t="shared" si="1117"/>
        <v>0</v>
      </c>
      <c r="AGU43" s="21"/>
      <c r="AGV43" s="21">
        <f t="shared" si="1117"/>
        <v>0</v>
      </c>
      <c r="AGW43" s="21"/>
      <c r="AGX43" s="21">
        <f t="shared" si="1118"/>
        <v>0</v>
      </c>
      <c r="AGY43" s="21"/>
      <c r="AGZ43" s="21">
        <f t="shared" si="1118"/>
        <v>0</v>
      </c>
      <c r="AHA43" s="21"/>
      <c r="AHB43" s="21">
        <f t="shared" si="1118"/>
        <v>0</v>
      </c>
      <c r="AHC43" s="21"/>
      <c r="AHD43" s="21">
        <f t="shared" si="1118"/>
        <v>0</v>
      </c>
      <c r="AHE43" s="21"/>
      <c r="AHF43" s="21">
        <f t="shared" si="1118"/>
        <v>0</v>
      </c>
      <c r="AHG43" s="21"/>
      <c r="AHH43" s="21">
        <f t="shared" si="1119"/>
        <v>0</v>
      </c>
      <c r="AHI43" s="21"/>
      <c r="AHJ43" s="21">
        <f t="shared" si="1119"/>
        <v>0</v>
      </c>
      <c r="AHK43" s="21"/>
      <c r="AHL43" s="21">
        <f t="shared" si="1119"/>
        <v>0</v>
      </c>
      <c r="AHM43" s="21"/>
      <c r="AHN43" s="21">
        <f t="shared" si="1119"/>
        <v>0</v>
      </c>
      <c r="AHO43" s="21"/>
      <c r="AHP43" s="21">
        <f t="shared" si="1120"/>
        <v>0</v>
      </c>
      <c r="AHQ43" s="21"/>
      <c r="AHR43" s="21">
        <f t="shared" si="1120"/>
        <v>0</v>
      </c>
      <c r="AHS43" s="21"/>
      <c r="AHT43" s="21">
        <f t="shared" si="1120"/>
        <v>0</v>
      </c>
      <c r="AHU43" s="21"/>
      <c r="AHV43" s="21">
        <f t="shared" si="1120"/>
        <v>0</v>
      </c>
      <c r="AHW43" s="21"/>
      <c r="AHX43" s="21">
        <f t="shared" si="1120"/>
        <v>0</v>
      </c>
      <c r="AHY43" s="21"/>
      <c r="AHZ43" s="21">
        <f t="shared" si="1121"/>
        <v>0</v>
      </c>
      <c r="AIA43" s="21"/>
      <c r="AIB43" s="21">
        <f t="shared" si="1121"/>
        <v>0</v>
      </c>
      <c r="AIC43" s="21"/>
      <c r="AID43" s="21">
        <f t="shared" si="1121"/>
        <v>0</v>
      </c>
      <c r="AIE43" s="21"/>
      <c r="AIF43" s="21">
        <f t="shared" si="1121"/>
        <v>0</v>
      </c>
      <c r="AIG43" s="21"/>
      <c r="AIH43" s="21">
        <f t="shared" si="1122"/>
        <v>0</v>
      </c>
      <c r="AII43" s="21"/>
      <c r="AIJ43" s="21">
        <f t="shared" si="1122"/>
        <v>0</v>
      </c>
      <c r="AIK43" s="21"/>
      <c r="AIL43" s="21">
        <f t="shared" si="1122"/>
        <v>0</v>
      </c>
      <c r="AIM43" s="21"/>
      <c r="AIN43" s="21">
        <f t="shared" si="1122"/>
        <v>0</v>
      </c>
      <c r="AIO43" s="21"/>
      <c r="AIP43" s="21">
        <f t="shared" si="1122"/>
        <v>0</v>
      </c>
      <c r="AIQ43" s="21"/>
      <c r="AIR43" s="21">
        <f t="shared" si="1123"/>
        <v>0</v>
      </c>
      <c r="AIS43" s="21"/>
      <c r="AIT43" s="21">
        <f t="shared" si="1123"/>
        <v>0</v>
      </c>
      <c r="AIU43" s="21"/>
      <c r="AIV43" s="21">
        <f t="shared" si="1123"/>
        <v>0</v>
      </c>
      <c r="AIW43" s="21"/>
      <c r="AIX43" s="21">
        <f t="shared" si="1123"/>
        <v>0</v>
      </c>
      <c r="AIY43" s="21"/>
      <c r="AIZ43" s="21">
        <f t="shared" si="1077"/>
        <v>0</v>
      </c>
      <c r="AJA43" s="21"/>
    </row>
    <row r="44" spans="2:937" ht="15" x14ac:dyDescent="0.25">
      <c r="B44" s="31">
        <v>39</v>
      </c>
      <c r="C44" s="192" t="s">
        <v>209</v>
      </c>
      <c r="D44" s="67" t="s">
        <v>475</v>
      </c>
      <c r="E44" s="194" t="s">
        <v>404</v>
      </c>
      <c r="F44" s="194" t="str">
        <f>_xlfn.XLOOKUP(D44,'WTG PH-III'!$D$5:$D$198,'WTG PH-III'!$B$5:$B$198,0,0,1)</f>
        <v>PSS-12</v>
      </c>
      <c r="G44" s="22" t="s">
        <v>537</v>
      </c>
      <c r="H44" s="22" t="s">
        <v>550</v>
      </c>
      <c r="I44" s="61">
        <v>9.25</v>
      </c>
      <c r="J44" s="21">
        <v>253</v>
      </c>
      <c r="K44" s="21">
        <f t="shared" si="846"/>
        <v>253.00000000000006</v>
      </c>
      <c r="L44" s="21">
        <f t="shared" si="847"/>
        <v>253</v>
      </c>
      <c r="M44" s="21">
        <f t="shared" si="848"/>
        <v>0</v>
      </c>
      <c r="N44" s="95">
        <f>VLOOKUP(D44,'WTG PH-III'!$D$5:$U$198,17,0)</f>
        <v>45762</v>
      </c>
      <c r="O44" s="95">
        <f>VLOOKUP(D44,'WTG PH-III'!$D$5:$U$198,18,0)</f>
        <v>45771</v>
      </c>
      <c r="P44" s="21">
        <f t="shared" si="849"/>
        <v>0</v>
      </c>
      <c r="Q44" s="21"/>
      <c r="R44" s="21">
        <f t="shared" si="850"/>
        <v>0</v>
      </c>
      <c r="S44" s="21"/>
      <c r="T44" s="21">
        <f t="shared" si="851"/>
        <v>0</v>
      </c>
      <c r="U44" s="21"/>
      <c r="V44" s="21">
        <f t="shared" si="852"/>
        <v>0</v>
      </c>
      <c r="W44" s="21"/>
      <c r="X44" s="21">
        <f t="shared" si="853"/>
        <v>0</v>
      </c>
      <c r="Y44" s="21"/>
      <c r="Z44" s="21">
        <f t="shared" si="854"/>
        <v>0</v>
      </c>
      <c r="AA44" s="21"/>
      <c r="AB44" s="21">
        <f t="shared" si="855"/>
        <v>0</v>
      </c>
      <c r="AC44" s="21"/>
      <c r="AD44" s="21">
        <f t="shared" si="856"/>
        <v>0</v>
      </c>
      <c r="AE44" s="21"/>
      <c r="AF44" s="21">
        <f t="shared" si="857"/>
        <v>0</v>
      </c>
      <c r="AG44" s="21"/>
      <c r="AH44" s="21">
        <f t="shared" si="858"/>
        <v>0</v>
      </c>
      <c r="AI44" s="21"/>
      <c r="AJ44" s="21">
        <f t="shared" si="859"/>
        <v>0</v>
      </c>
      <c r="AK44" s="21"/>
      <c r="AL44" s="21">
        <f t="shared" si="860"/>
        <v>0</v>
      </c>
      <c r="AM44" s="21"/>
      <c r="AN44" s="21">
        <f t="shared" si="861"/>
        <v>0</v>
      </c>
      <c r="AO44" s="21"/>
      <c r="AP44" s="21">
        <f t="shared" si="862"/>
        <v>0</v>
      </c>
      <c r="AQ44" s="21"/>
      <c r="AR44" s="21">
        <f t="shared" si="863"/>
        <v>0</v>
      </c>
      <c r="AS44" s="21"/>
      <c r="AT44" s="21">
        <f t="shared" si="864"/>
        <v>0</v>
      </c>
      <c r="AU44" s="21"/>
      <c r="AV44" s="21">
        <f t="shared" si="865"/>
        <v>0</v>
      </c>
      <c r="AW44" s="21"/>
      <c r="AX44" s="21">
        <f t="shared" si="866"/>
        <v>0</v>
      </c>
      <c r="AY44" s="21"/>
      <c r="AZ44" s="21">
        <f t="shared" si="867"/>
        <v>0</v>
      </c>
      <c r="BA44" s="21"/>
      <c r="BB44" s="21">
        <f t="shared" si="868"/>
        <v>0</v>
      </c>
      <c r="BC44" s="21"/>
      <c r="BD44" s="21">
        <f t="shared" si="869"/>
        <v>0</v>
      </c>
      <c r="BE44" s="21"/>
      <c r="BF44" s="21">
        <f t="shared" si="870"/>
        <v>0</v>
      </c>
      <c r="BG44" s="21"/>
      <c r="BH44" s="21">
        <f t="shared" si="871"/>
        <v>0</v>
      </c>
      <c r="BI44" s="21"/>
      <c r="BJ44" s="21">
        <f t="shared" si="872"/>
        <v>0</v>
      </c>
      <c r="BK44" s="21"/>
      <c r="BL44" s="21">
        <f t="shared" si="873"/>
        <v>0</v>
      </c>
      <c r="BM44" s="21"/>
      <c r="BN44" s="21">
        <f t="shared" si="874"/>
        <v>0</v>
      </c>
      <c r="BO44" s="21"/>
      <c r="BP44" s="21">
        <f t="shared" si="875"/>
        <v>0</v>
      </c>
      <c r="BQ44" s="21"/>
      <c r="BR44" s="21">
        <f t="shared" si="876"/>
        <v>0</v>
      </c>
      <c r="BS44" s="21"/>
      <c r="BT44" s="21">
        <f t="shared" si="877"/>
        <v>0</v>
      </c>
      <c r="BU44" s="21"/>
      <c r="BV44" s="21">
        <f t="shared" si="878"/>
        <v>0</v>
      </c>
      <c r="BW44" s="21"/>
      <c r="BX44" s="21">
        <f t="shared" si="879"/>
        <v>0</v>
      </c>
      <c r="BY44" s="21"/>
      <c r="BZ44" s="21">
        <f t="shared" si="880"/>
        <v>0</v>
      </c>
      <c r="CA44" s="21"/>
      <c r="CB44" s="21">
        <f t="shared" si="881"/>
        <v>0</v>
      </c>
      <c r="CC44" s="21"/>
      <c r="CD44" s="21">
        <f t="shared" si="882"/>
        <v>0</v>
      </c>
      <c r="CE44" s="21"/>
      <c r="CF44" s="21">
        <f t="shared" si="883"/>
        <v>0</v>
      </c>
      <c r="CG44" s="21"/>
      <c r="CH44" s="21">
        <f t="shared" si="884"/>
        <v>0</v>
      </c>
      <c r="CI44" s="21"/>
      <c r="CJ44" s="21">
        <f t="shared" si="885"/>
        <v>0</v>
      </c>
      <c r="CK44" s="21"/>
      <c r="CL44" s="21">
        <f t="shared" si="886"/>
        <v>0</v>
      </c>
      <c r="CM44" s="21"/>
      <c r="CN44" s="21">
        <f t="shared" si="887"/>
        <v>0</v>
      </c>
      <c r="CO44" s="21"/>
      <c r="CP44" s="21">
        <f t="shared" si="888"/>
        <v>0</v>
      </c>
      <c r="CQ44" s="21"/>
      <c r="CR44" s="21">
        <f t="shared" si="889"/>
        <v>0</v>
      </c>
      <c r="CS44" s="21"/>
      <c r="CT44" s="21">
        <f t="shared" si="890"/>
        <v>0</v>
      </c>
      <c r="CU44" s="21"/>
      <c r="CV44" s="21">
        <f t="shared" si="891"/>
        <v>0</v>
      </c>
      <c r="CW44" s="21"/>
      <c r="CX44" s="21">
        <f t="shared" si="892"/>
        <v>0</v>
      </c>
      <c r="CY44" s="21"/>
      <c r="CZ44" s="21">
        <f t="shared" si="893"/>
        <v>0</v>
      </c>
      <c r="DA44" s="21"/>
      <c r="DB44" s="21">
        <f t="shared" si="894"/>
        <v>0</v>
      </c>
      <c r="DC44" s="21"/>
      <c r="DD44" s="21">
        <f t="shared" si="895"/>
        <v>0</v>
      </c>
      <c r="DE44" s="21"/>
      <c r="DF44" s="21">
        <f t="shared" si="896"/>
        <v>0</v>
      </c>
      <c r="DG44" s="21"/>
      <c r="DH44" s="21">
        <f t="shared" si="897"/>
        <v>0</v>
      </c>
      <c r="DI44" s="21"/>
      <c r="DJ44" s="21">
        <f t="shared" si="898"/>
        <v>0</v>
      </c>
      <c r="DK44" s="21"/>
      <c r="DL44" s="21">
        <f t="shared" si="899"/>
        <v>0</v>
      </c>
      <c r="DM44" s="21"/>
      <c r="DN44" s="21">
        <f t="shared" si="900"/>
        <v>0</v>
      </c>
      <c r="DO44" s="21"/>
      <c r="DP44" s="21">
        <f t="shared" si="901"/>
        <v>0</v>
      </c>
      <c r="DQ44" s="21"/>
      <c r="DR44" s="21">
        <f t="shared" si="902"/>
        <v>0</v>
      </c>
      <c r="DS44" s="21"/>
      <c r="DT44" s="21">
        <f t="shared" si="903"/>
        <v>0</v>
      </c>
      <c r="DU44" s="21"/>
      <c r="DV44" s="21">
        <f t="shared" si="904"/>
        <v>0</v>
      </c>
      <c r="DW44" s="21"/>
      <c r="DX44" s="21">
        <f t="shared" si="905"/>
        <v>0</v>
      </c>
      <c r="DY44" s="21"/>
      <c r="DZ44" s="21">
        <f t="shared" si="906"/>
        <v>0</v>
      </c>
      <c r="EA44" s="21"/>
      <c r="EB44" s="21">
        <f t="shared" si="907"/>
        <v>0</v>
      </c>
      <c r="EC44" s="21"/>
      <c r="ED44" s="21">
        <f t="shared" si="908"/>
        <v>0</v>
      </c>
      <c r="EE44" s="21"/>
      <c r="EF44" s="21">
        <f t="shared" si="909"/>
        <v>0</v>
      </c>
      <c r="EG44" s="21"/>
      <c r="EH44" s="21">
        <f t="shared" si="910"/>
        <v>0</v>
      </c>
      <c r="EI44" s="21"/>
      <c r="EJ44" s="21">
        <f t="shared" si="911"/>
        <v>0</v>
      </c>
      <c r="EK44" s="21"/>
      <c r="EL44" s="21">
        <f t="shared" si="912"/>
        <v>0</v>
      </c>
      <c r="EM44" s="21"/>
      <c r="EN44" s="21">
        <f t="shared" si="913"/>
        <v>0</v>
      </c>
      <c r="EO44" s="21"/>
      <c r="EP44" s="21">
        <f t="shared" si="914"/>
        <v>0</v>
      </c>
      <c r="EQ44" s="21"/>
      <c r="ER44" s="21">
        <f t="shared" si="915"/>
        <v>0</v>
      </c>
      <c r="ES44" s="21"/>
      <c r="ET44" s="21">
        <f t="shared" si="916"/>
        <v>0</v>
      </c>
      <c r="EU44" s="21"/>
      <c r="EV44" s="21">
        <f t="shared" si="917"/>
        <v>0</v>
      </c>
      <c r="EW44" s="21"/>
      <c r="EX44" s="21">
        <f t="shared" si="918"/>
        <v>0</v>
      </c>
      <c r="EY44" s="21"/>
      <c r="EZ44" s="21">
        <f t="shared" si="919"/>
        <v>0</v>
      </c>
      <c r="FA44" s="21"/>
      <c r="FB44" s="21">
        <f t="shared" si="920"/>
        <v>0</v>
      </c>
      <c r="FC44" s="21"/>
      <c r="FD44" s="21">
        <f t="shared" si="921"/>
        <v>0</v>
      </c>
      <c r="FE44" s="21"/>
      <c r="FF44" s="21">
        <f t="shared" si="922"/>
        <v>0</v>
      </c>
      <c r="FG44" s="21"/>
      <c r="FH44" s="21">
        <f t="shared" si="923"/>
        <v>0</v>
      </c>
      <c r="FI44" s="21"/>
      <c r="FJ44" s="21">
        <f t="shared" si="924"/>
        <v>0</v>
      </c>
      <c r="FK44" s="21"/>
      <c r="FL44" s="21">
        <f t="shared" si="925"/>
        <v>0</v>
      </c>
      <c r="FM44" s="21"/>
      <c r="FN44" s="21">
        <f t="shared" si="926"/>
        <v>0</v>
      </c>
      <c r="FO44" s="21"/>
      <c r="FP44" s="21">
        <f t="shared" si="927"/>
        <v>0</v>
      </c>
      <c r="FQ44" s="21"/>
      <c r="FR44" s="21">
        <f t="shared" si="928"/>
        <v>0</v>
      </c>
      <c r="FS44" s="21"/>
      <c r="FT44" s="21">
        <f t="shared" si="929"/>
        <v>0</v>
      </c>
      <c r="FU44" s="21"/>
      <c r="FV44" s="21">
        <f t="shared" si="930"/>
        <v>0</v>
      </c>
      <c r="FW44" s="21"/>
      <c r="FX44" s="21">
        <f t="shared" si="931"/>
        <v>0</v>
      </c>
      <c r="FY44" s="21"/>
      <c r="FZ44" s="21">
        <f t="shared" si="932"/>
        <v>0</v>
      </c>
      <c r="GA44" s="21"/>
      <c r="GB44" s="21">
        <f t="shared" si="933"/>
        <v>0</v>
      </c>
      <c r="GC44" s="21"/>
      <c r="GD44" s="21">
        <f t="shared" si="934"/>
        <v>0</v>
      </c>
      <c r="GE44" s="21"/>
      <c r="GF44" s="21">
        <f t="shared" si="935"/>
        <v>0</v>
      </c>
      <c r="GG44" s="21"/>
      <c r="GH44" s="21">
        <f t="shared" si="936"/>
        <v>0</v>
      </c>
      <c r="GI44" s="21"/>
      <c r="GJ44" s="21">
        <f t="shared" si="937"/>
        <v>0</v>
      </c>
      <c r="GK44" s="21"/>
      <c r="GL44" s="21">
        <f t="shared" si="938"/>
        <v>0</v>
      </c>
      <c r="GM44" s="21"/>
      <c r="GN44" s="21">
        <f t="shared" si="939"/>
        <v>0</v>
      </c>
      <c r="GO44" s="21"/>
      <c r="GP44" s="21">
        <f t="shared" si="940"/>
        <v>0</v>
      </c>
      <c r="GQ44" s="21"/>
      <c r="GR44" s="21">
        <f t="shared" si="941"/>
        <v>0</v>
      </c>
      <c r="GS44" s="21"/>
      <c r="GT44" s="21">
        <f t="shared" si="942"/>
        <v>0</v>
      </c>
      <c r="GU44" s="21"/>
      <c r="GV44" s="21">
        <f t="shared" si="943"/>
        <v>0</v>
      </c>
      <c r="GW44" s="21"/>
      <c r="GX44" s="21">
        <f t="shared" si="944"/>
        <v>0</v>
      </c>
      <c r="GY44" s="21"/>
      <c r="GZ44" s="21">
        <f t="shared" si="945"/>
        <v>0</v>
      </c>
      <c r="HA44" s="21"/>
      <c r="HB44" s="21">
        <f t="shared" si="946"/>
        <v>0</v>
      </c>
      <c r="HC44" s="21"/>
      <c r="HD44" s="21">
        <f t="shared" si="947"/>
        <v>0</v>
      </c>
      <c r="HE44" s="21"/>
      <c r="HF44" s="21">
        <f t="shared" si="948"/>
        <v>0</v>
      </c>
      <c r="HG44" s="21"/>
      <c r="HH44" s="21">
        <f t="shared" si="949"/>
        <v>0</v>
      </c>
      <c r="HI44" s="21"/>
      <c r="HJ44" s="21">
        <f t="shared" si="950"/>
        <v>0</v>
      </c>
      <c r="HK44" s="21"/>
      <c r="HL44" s="21">
        <f t="shared" si="951"/>
        <v>0</v>
      </c>
      <c r="HM44" s="21"/>
      <c r="HN44" s="21">
        <f t="shared" si="952"/>
        <v>0</v>
      </c>
      <c r="HO44" s="21"/>
      <c r="HP44" s="21">
        <f t="shared" si="953"/>
        <v>0</v>
      </c>
      <c r="HQ44" s="21"/>
      <c r="HR44" s="21">
        <f t="shared" si="954"/>
        <v>0</v>
      </c>
      <c r="HS44" s="21"/>
      <c r="HT44" s="21">
        <f t="shared" si="955"/>
        <v>0</v>
      </c>
      <c r="HU44" s="21"/>
      <c r="HV44" s="21">
        <f t="shared" si="956"/>
        <v>0</v>
      </c>
      <c r="HW44" s="21"/>
      <c r="HX44" s="21">
        <f t="shared" si="957"/>
        <v>0</v>
      </c>
      <c r="HY44" s="21"/>
      <c r="HZ44" s="21">
        <f t="shared" si="958"/>
        <v>0</v>
      </c>
      <c r="IA44" s="21"/>
      <c r="IB44" s="21">
        <f t="shared" si="959"/>
        <v>0</v>
      </c>
      <c r="IC44" s="21"/>
      <c r="ID44" s="21">
        <f t="shared" si="960"/>
        <v>0</v>
      </c>
      <c r="IE44" s="21"/>
      <c r="IF44" s="21">
        <f t="shared" si="961"/>
        <v>0</v>
      </c>
      <c r="IG44" s="21"/>
      <c r="IH44" s="21">
        <f t="shared" si="962"/>
        <v>0</v>
      </c>
      <c r="II44" s="21"/>
      <c r="IJ44" s="21">
        <f t="shared" si="963"/>
        <v>0</v>
      </c>
      <c r="IK44" s="21"/>
      <c r="IL44" s="21">
        <f t="shared" si="964"/>
        <v>0</v>
      </c>
      <c r="IM44" s="21"/>
      <c r="IN44" s="21">
        <f t="shared" si="965"/>
        <v>0</v>
      </c>
      <c r="IO44" s="21"/>
      <c r="IP44" s="21">
        <f t="shared" si="966"/>
        <v>0</v>
      </c>
      <c r="IQ44" s="21"/>
      <c r="IR44" s="21">
        <f t="shared" si="967"/>
        <v>25.3</v>
      </c>
      <c r="IS44" s="21"/>
      <c r="IT44" s="21">
        <f t="shared" si="968"/>
        <v>25.3</v>
      </c>
      <c r="IU44" s="21"/>
      <c r="IV44" s="21">
        <f t="shared" si="969"/>
        <v>25.3</v>
      </c>
      <c r="IW44" s="21"/>
      <c r="IX44" s="21">
        <f t="shared" si="970"/>
        <v>25.3</v>
      </c>
      <c r="IY44" s="21"/>
      <c r="IZ44" s="21">
        <f t="shared" si="971"/>
        <v>25.3</v>
      </c>
      <c r="JA44" s="21"/>
      <c r="JB44" s="21">
        <f t="shared" si="972"/>
        <v>25.3</v>
      </c>
      <c r="JC44" s="21"/>
      <c r="JD44" s="21">
        <f t="shared" si="973"/>
        <v>25.3</v>
      </c>
      <c r="JE44" s="21"/>
      <c r="JF44" s="21">
        <f t="shared" si="974"/>
        <v>25.3</v>
      </c>
      <c r="JG44" s="21"/>
      <c r="JH44" s="21">
        <f t="shared" si="975"/>
        <v>25.3</v>
      </c>
      <c r="JI44" s="21"/>
      <c r="JJ44" s="21">
        <f t="shared" si="976"/>
        <v>25.3</v>
      </c>
      <c r="JK44" s="21"/>
      <c r="JL44" s="21">
        <f t="shared" si="977"/>
        <v>0</v>
      </c>
      <c r="JM44" s="21"/>
      <c r="JN44" s="21">
        <f t="shared" si="978"/>
        <v>0</v>
      </c>
      <c r="JO44" s="21"/>
      <c r="JP44" s="21">
        <f t="shared" si="979"/>
        <v>0</v>
      </c>
      <c r="JQ44" s="21"/>
      <c r="JR44" s="21">
        <f t="shared" si="980"/>
        <v>0</v>
      </c>
      <c r="JS44" s="21"/>
      <c r="JT44" s="21">
        <f t="shared" si="981"/>
        <v>0</v>
      </c>
      <c r="JU44" s="21"/>
      <c r="JV44" s="21">
        <f t="shared" si="982"/>
        <v>0</v>
      </c>
      <c r="JW44" s="21"/>
      <c r="JX44" s="21">
        <f t="shared" si="983"/>
        <v>0</v>
      </c>
      <c r="JY44" s="21"/>
      <c r="JZ44" s="21">
        <f t="shared" si="984"/>
        <v>0</v>
      </c>
      <c r="KA44" s="21"/>
      <c r="KB44" s="21">
        <f t="shared" si="985"/>
        <v>0</v>
      </c>
      <c r="KC44" s="21"/>
      <c r="KD44" s="21">
        <f t="shared" si="986"/>
        <v>0</v>
      </c>
      <c r="KE44" s="21"/>
      <c r="KF44" s="21">
        <f t="shared" si="987"/>
        <v>0</v>
      </c>
      <c r="KG44" s="21"/>
      <c r="KH44" s="21">
        <f t="shared" si="988"/>
        <v>0</v>
      </c>
      <c r="KI44" s="21"/>
      <c r="KJ44" s="21">
        <f t="shared" si="989"/>
        <v>0</v>
      </c>
      <c r="KK44" s="21"/>
      <c r="KL44" s="21">
        <f t="shared" si="990"/>
        <v>0</v>
      </c>
      <c r="KM44" s="21"/>
      <c r="KN44" s="21">
        <f t="shared" si="991"/>
        <v>0</v>
      </c>
      <c r="KO44" s="21"/>
      <c r="KP44" s="21">
        <f t="shared" si="992"/>
        <v>0</v>
      </c>
      <c r="KQ44" s="21"/>
      <c r="KR44" s="21">
        <f t="shared" si="993"/>
        <v>0</v>
      </c>
      <c r="KS44" s="21"/>
      <c r="KT44" s="21">
        <f t="shared" si="994"/>
        <v>0</v>
      </c>
      <c r="KU44" s="21"/>
      <c r="KV44" s="21">
        <f t="shared" si="995"/>
        <v>0</v>
      </c>
      <c r="KW44" s="21"/>
      <c r="KX44" s="21">
        <f t="shared" si="996"/>
        <v>0</v>
      </c>
      <c r="KY44" s="21"/>
      <c r="KZ44" s="21">
        <f t="shared" si="997"/>
        <v>0</v>
      </c>
      <c r="LA44" s="21"/>
      <c r="LB44" s="21">
        <f t="shared" si="998"/>
        <v>0</v>
      </c>
      <c r="LC44" s="21"/>
      <c r="LD44" s="21">
        <f t="shared" si="999"/>
        <v>0</v>
      </c>
      <c r="LE44" s="21"/>
      <c r="LF44" s="21">
        <f t="shared" si="1000"/>
        <v>0</v>
      </c>
      <c r="LG44" s="21"/>
      <c r="LH44" s="21">
        <f t="shared" si="1001"/>
        <v>0</v>
      </c>
      <c r="LI44" s="21"/>
      <c r="LJ44" s="21">
        <f t="shared" si="1002"/>
        <v>0</v>
      </c>
      <c r="LK44" s="21"/>
      <c r="LL44" s="21">
        <f t="shared" si="1003"/>
        <v>0</v>
      </c>
      <c r="LM44" s="21"/>
      <c r="LN44" s="21">
        <f t="shared" si="1004"/>
        <v>0</v>
      </c>
      <c r="LO44" s="21"/>
      <c r="LP44" s="21">
        <f t="shared" si="1005"/>
        <v>0</v>
      </c>
      <c r="LQ44" s="21"/>
      <c r="LR44" s="21">
        <f t="shared" si="1006"/>
        <v>0</v>
      </c>
      <c r="LS44" s="21"/>
      <c r="LT44" s="21">
        <f t="shared" si="1007"/>
        <v>0</v>
      </c>
      <c r="LU44" s="21"/>
      <c r="LV44" s="21">
        <f t="shared" si="1008"/>
        <v>0</v>
      </c>
      <c r="LW44" s="21"/>
      <c r="LX44" s="21">
        <f t="shared" si="1009"/>
        <v>0</v>
      </c>
      <c r="LY44" s="21"/>
      <c r="LZ44" s="21">
        <f t="shared" si="1010"/>
        <v>0</v>
      </c>
      <c r="MA44" s="21"/>
      <c r="MB44" s="21">
        <f t="shared" si="1011"/>
        <v>0</v>
      </c>
      <c r="MC44" s="21"/>
      <c r="MD44" s="21">
        <f t="shared" si="1012"/>
        <v>0</v>
      </c>
      <c r="ME44" s="21"/>
      <c r="MF44" s="21">
        <f t="shared" si="1013"/>
        <v>0</v>
      </c>
      <c r="MG44" s="21"/>
      <c r="MH44" s="21">
        <f t="shared" si="1014"/>
        <v>0</v>
      </c>
      <c r="MI44" s="21"/>
      <c r="MJ44" s="21">
        <f t="shared" si="1015"/>
        <v>0</v>
      </c>
      <c r="MK44" s="21"/>
      <c r="ML44" s="21">
        <f t="shared" si="1016"/>
        <v>0</v>
      </c>
      <c r="MM44" s="21"/>
      <c r="MN44" s="21">
        <f t="shared" si="1017"/>
        <v>0</v>
      </c>
      <c r="MO44" s="21"/>
      <c r="MP44" s="21">
        <f t="shared" si="1018"/>
        <v>0</v>
      </c>
      <c r="MQ44" s="21"/>
      <c r="MR44" s="21">
        <f t="shared" si="1019"/>
        <v>0</v>
      </c>
      <c r="MS44" s="21"/>
      <c r="MT44" s="21">
        <f t="shared" si="1020"/>
        <v>0</v>
      </c>
      <c r="MU44" s="21"/>
      <c r="MV44" s="21">
        <f t="shared" si="1021"/>
        <v>0</v>
      </c>
      <c r="MW44" s="21"/>
      <c r="MX44" s="21">
        <f t="shared" si="1022"/>
        <v>0</v>
      </c>
      <c r="MY44" s="21"/>
      <c r="MZ44" s="21">
        <f t="shared" si="1023"/>
        <v>0</v>
      </c>
      <c r="NA44" s="21"/>
      <c r="NB44" s="21">
        <f t="shared" si="1024"/>
        <v>0</v>
      </c>
      <c r="NC44" s="21"/>
      <c r="ND44" s="21">
        <f t="shared" si="1025"/>
        <v>0</v>
      </c>
      <c r="NE44" s="21"/>
      <c r="NF44" s="21">
        <f t="shared" si="1026"/>
        <v>0</v>
      </c>
      <c r="NG44" s="21"/>
      <c r="NH44" s="21">
        <f t="shared" si="1027"/>
        <v>0</v>
      </c>
      <c r="NI44" s="21"/>
      <c r="NJ44" s="21">
        <f t="shared" si="1028"/>
        <v>0</v>
      </c>
      <c r="NK44" s="21"/>
      <c r="NL44" s="21">
        <f t="shared" si="1029"/>
        <v>0</v>
      </c>
      <c r="NM44" s="21"/>
      <c r="NN44" s="21">
        <f t="shared" si="1030"/>
        <v>0</v>
      </c>
      <c r="NO44" s="21"/>
      <c r="NP44" s="21">
        <f t="shared" si="1031"/>
        <v>0</v>
      </c>
      <c r="NQ44" s="21"/>
      <c r="NR44" s="21">
        <f t="shared" si="1032"/>
        <v>0</v>
      </c>
      <c r="NS44" s="21"/>
      <c r="NT44" s="21">
        <f t="shared" si="1033"/>
        <v>0</v>
      </c>
      <c r="NU44" s="21"/>
      <c r="NV44" s="21">
        <f t="shared" si="1034"/>
        <v>0</v>
      </c>
      <c r="NW44" s="21"/>
      <c r="NX44" s="21">
        <f t="shared" si="1035"/>
        <v>0</v>
      </c>
      <c r="NY44" s="21"/>
      <c r="NZ44" s="21">
        <f t="shared" si="1036"/>
        <v>0</v>
      </c>
      <c r="OA44" s="21"/>
      <c r="OB44" s="21">
        <f t="shared" si="1037"/>
        <v>0</v>
      </c>
      <c r="OC44" s="21"/>
      <c r="OD44" s="21">
        <f t="shared" si="1038"/>
        <v>0</v>
      </c>
      <c r="OE44" s="21"/>
      <c r="OF44" s="21">
        <f t="shared" si="1039"/>
        <v>0</v>
      </c>
      <c r="OG44" s="21"/>
      <c r="OH44" s="21">
        <f t="shared" si="1040"/>
        <v>0</v>
      </c>
      <c r="OI44" s="21"/>
      <c r="OJ44" s="21">
        <f t="shared" si="1041"/>
        <v>0</v>
      </c>
      <c r="OK44" s="21"/>
      <c r="OL44" s="21">
        <f t="shared" si="1042"/>
        <v>0</v>
      </c>
      <c r="OM44" s="21"/>
      <c r="ON44" s="21">
        <f t="shared" si="1043"/>
        <v>0</v>
      </c>
      <c r="OO44" s="21"/>
      <c r="OP44" s="21">
        <f t="shared" si="1043"/>
        <v>0</v>
      </c>
      <c r="OQ44" s="21"/>
      <c r="OR44" s="21">
        <f t="shared" si="1043"/>
        <v>0</v>
      </c>
      <c r="OS44" s="21"/>
      <c r="OT44" s="21">
        <f t="shared" si="1043"/>
        <v>0</v>
      </c>
      <c r="OU44" s="21"/>
      <c r="OV44" s="21">
        <f t="shared" si="1043"/>
        <v>0</v>
      </c>
      <c r="OW44" s="21"/>
      <c r="OX44" s="21">
        <f t="shared" si="1043"/>
        <v>0</v>
      </c>
      <c r="OY44" s="21"/>
      <c r="OZ44" s="21">
        <f t="shared" si="1043"/>
        <v>0</v>
      </c>
      <c r="PA44" s="21"/>
      <c r="PB44" s="21">
        <f t="shared" si="1044"/>
        <v>0</v>
      </c>
      <c r="PC44" s="21"/>
      <c r="PD44" s="21">
        <f t="shared" si="1044"/>
        <v>0</v>
      </c>
      <c r="PE44" s="21"/>
      <c r="PF44" s="21">
        <f t="shared" si="1044"/>
        <v>0</v>
      </c>
      <c r="PG44" s="21"/>
      <c r="PH44" s="21">
        <f t="shared" si="1044"/>
        <v>0</v>
      </c>
      <c r="PI44" s="21"/>
      <c r="PJ44" s="21">
        <f t="shared" si="1044"/>
        <v>0</v>
      </c>
      <c r="PK44" s="21"/>
      <c r="PL44" s="21">
        <f t="shared" si="1044"/>
        <v>0</v>
      </c>
      <c r="PM44" s="21"/>
      <c r="PN44" s="21">
        <f t="shared" si="1045"/>
        <v>0</v>
      </c>
      <c r="PO44" s="21"/>
      <c r="PP44" s="21">
        <f t="shared" si="1045"/>
        <v>0</v>
      </c>
      <c r="PQ44" s="21"/>
      <c r="PR44" s="21">
        <f t="shared" si="1045"/>
        <v>0</v>
      </c>
      <c r="PS44" s="21"/>
      <c r="PT44" s="21">
        <f t="shared" si="1045"/>
        <v>0</v>
      </c>
      <c r="PU44" s="21"/>
      <c r="PV44" s="21">
        <f t="shared" si="1045"/>
        <v>0</v>
      </c>
      <c r="PW44" s="21"/>
      <c r="PX44" s="21">
        <f t="shared" si="1045"/>
        <v>0</v>
      </c>
      <c r="PY44" s="21"/>
      <c r="PZ44" s="21">
        <f t="shared" si="1046"/>
        <v>0</v>
      </c>
      <c r="QA44" s="21"/>
      <c r="QB44" s="21">
        <f t="shared" si="1046"/>
        <v>0</v>
      </c>
      <c r="QC44" s="21"/>
      <c r="QD44" s="21">
        <f t="shared" si="1046"/>
        <v>0</v>
      </c>
      <c r="QE44" s="21"/>
      <c r="QF44" s="21">
        <f t="shared" si="1046"/>
        <v>0</v>
      </c>
      <c r="QG44" s="21"/>
      <c r="QH44" s="21">
        <f t="shared" si="1046"/>
        <v>0</v>
      </c>
      <c r="QI44" s="21"/>
      <c r="QJ44" s="21">
        <f t="shared" si="1046"/>
        <v>0</v>
      </c>
      <c r="QK44" s="21"/>
      <c r="QL44" s="21">
        <f t="shared" si="1047"/>
        <v>0</v>
      </c>
      <c r="QM44" s="21"/>
      <c r="QN44" s="21">
        <f t="shared" si="1047"/>
        <v>0</v>
      </c>
      <c r="QO44" s="21"/>
      <c r="QP44" s="21">
        <f t="shared" si="1047"/>
        <v>0</v>
      </c>
      <c r="QQ44" s="21"/>
      <c r="QR44" s="21">
        <f t="shared" si="1047"/>
        <v>0</v>
      </c>
      <c r="QS44" s="21"/>
      <c r="QT44" s="21">
        <f t="shared" si="1047"/>
        <v>0</v>
      </c>
      <c r="QU44" s="21"/>
      <c r="QV44" s="21">
        <f t="shared" si="1047"/>
        <v>0</v>
      </c>
      <c r="QW44" s="21"/>
      <c r="QX44" s="21">
        <f t="shared" si="1048"/>
        <v>0</v>
      </c>
      <c r="QY44" s="21"/>
      <c r="QZ44" s="21">
        <f t="shared" si="1048"/>
        <v>0</v>
      </c>
      <c r="RA44" s="21"/>
      <c r="RB44" s="21">
        <f t="shared" si="1048"/>
        <v>0</v>
      </c>
      <c r="RC44" s="21"/>
      <c r="RD44" s="21">
        <f t="shared" si="1048"/>
        <v>0</v>
      </c>
      <c r="RE44" s="21"/>
      <c r="RF44" s="21">
        <f t="shared" si="1048"/>
        <v>0</v>
      </c>
      <c r="RG44" s="21"/>
      <c r="RH44" s="21">
        <f t="shared" si="1048"/>
        <v>0</v>
      </c>
      <c r="RI44" s="21"/>
      <c r="RJ44" s="21">
        <f t="shared" si="720"/>
        <v>0</v>
      </c>
      <c r="RK44" s="21"/>
      <c r="RL44" s="21">
        <f t="shared" si="721"/>
        <v>0</v>
      </c>
      <c r="RM44" s="21"/>
      <c r="RN44" s="21">
        <f t="shared" si="722"/>
        <v>0</v>
      </c>
      <c r="RO44" s="21"/>
      <c r="RP44" s="21">
        <f t="shared" si="723"/>
        <v>0</v>
      </c>
      <c r="RQ44" s="21"/>
      <c r="RR44" s="21">
        <f t="shared" si="724"/>
        <v>0</v>
      </c>
      <c r="RS44" s="21"/>
      <c r="RT44" s="21">
        <f t="shared" si="725"/>
        <v>0</v>
      </c>
      <c r="RU44" s="21"/>
      <c r="RV44" s="21">
        <f t="shared" si="726"/>
        <v>0</v>
      </c>
      <c r="RW44" s="21"/>
      <c r="RX44" s="21">
        <f t="shared" si="727"/>
        <v>0</v>
      </c>
      <c r="RY44" s="21"/>
      <c r="RZ44" s="21">
        <f t="shared" si="728"/>
        <v>0</v>
      </c>
      <c r="SA44" s="21"/>
      <c r="SB44" s="21">
        <f t="shared" si="729"/>
        <v>0</v>
      </c>
      <c r="SC44" s="21"/>
      <c r="SD44" s="21">
        <f t="shared" si="730"/>
        <v>0</v>
      </c>
      <c r="SE44" s="21"/>
      <c r="SF44" s="21">
        <f t="shared" si="731"/>
        <v>0</v>
      </c>
      <c r="SG44" s="21"/>
      <c r="SH44" s="21">
        <f t="shared" si="732"/>
        <v>0</v>
      </c>
      <c r="SI44" s="21"/>
      <c r="SJ44" s="21">
        <f t="shared" si="733"/>
        <v>0</v>
      </c>
      <c r="SK44" s="21"/>
      <c r="SL44" s="21">
        <f t="shared" si="734"/>
        <v>0</v>
      </c>
      <c r="SM44" s="21"/>
      <c r="SN44" s="21">
        <f t="shared" si="1049"/>
        <v>0</v>
      </c>
      <c r="SO44" s="21"/>
      <c r="SP44" s="21">
        <f t="shared" si="736"/>
        <v>0</v>
      </c>
      <c r="SQ44" s="21"/>
      <c r="SR44" s="21">
        <f t="shared" si="737"/>
        <v>0</v>
      </c>
      <c r="SS44" s="21"/>
      <c r="ST44" s="21">
        <f t="shared" si="738"/>
        <v>0</v>
      </c>
      <c r="SU44" s="21"/>
      <c r="SV44" s="21">
        <f t="shared" si="739"/>
        <v>0</v>
      </c>
      <c r="SW44" s="21"/>
      <c r="SX44" s="21">
        <f t="shared" si="740"/>
        <v>0</v>
      </c>
      <c r="SY44" s="21"/>
      <c r="SZ44" s="21">
        <f t="shared" si="741"/>
        <v>0</v>
      </c>
      <c r="TA44" s="21"/>
      <c r="TB44" s="21">
        <f t="shared" si="742"/>
        <v>0</v>
      </c>
      <c r="TC44" s="21"/>
      <c r="TD44" s="21">
        <f t="shared" si="1050"/>
        <v>0</v>
      </c>
      <c r="TE44" s="21"/>
      <c r="TF44" s="21">
        <f t="shared" si="744"/>
        <v>0</v>
      </c>
      <c r="TG44" s="21"/>
      <c r="TH44" s="21">
        <f t="shared" si="745"/>
        <v>0</v>
      </c>
      <c r="TI44" s="21"/>
      <c r="TJ44" s="21">
        <f t="shared" si="746"/>
        <v>0</v>
      </c>
      <c r="TK44" s="21"/>
      <c r="TL44" s="21">
        <f t="shared" si="1051"/>
        <v>0</v>
      </c>
      <c r="TM44" s="21"/>
      <c r="TN44" s="21">
        <f t="shared" si="1052"/>
        <v>0</v>
      </c>
      <c r="TO44" s="21"/>
      <c r="TP44" s="21">
        <f t="shared" si="1053"/>
        <v>0</v>
      </c>
      <c r="TQ44" s="21"/>
      <c r="TR44" s="21">
        <f t="shared" si="1054"/>
        <v>0</v>
      </c>
      <c r="TS44" s="21"/>
      <c r="TT44" s="21">
        <f t="shared" si="1055"/>
        <v>0</v>
      </c>
      <c r="TU44" s="21"/>
      <c r="TV44" s="21">
        <f t="shared" si="1056"/>
        <v>0</v>
      </c>
      <c r="TW44" s="21"/>
      <c r="TX44" s="21">
        <f t="shared" si="1057"/>
        <v>0</v>
      </c>
      <c r="TY44" s="21"/>
      <c r="TZ44" s="21">
        <f t="shared" si="1058"/>
        <v>0</v>
      </c>
      <c r="UA44" s="21"/>
      <c r="UB44" s="21">
        <f t="shared" si="1059"/>
        <v>0</v>
      </c>
      <c r="UC44" s="21"/>
      <c r="UD44" s="21">
        <f t="shared" si="1060"/>
        <v>0</v>
      </c>
      <c r="UE44" s="21"/>
      <c r="UF44" s="21">
        <f t="shared" si="1061"/>
        <v>0</v>
      </c>
      <c r="UG44" s="21"/>
      <c r="UH44" s="21">
        <f t="shared" si="758"/>
        <v>0</v>
      </c>
      <c r="UI44" s="21"/>
      <c r="UJ44" s="21">
        <f t="shared" si="1062"/>
        <v>0</v>
      </c>
      <c r="UK44" s="21"/>
      <c r="UL44" s="21">
        <f t="shared" si="1063"/>
        <v>0</v>
      </c>
      <c r="UM44" s="21"/>
      <c r="UN44" s="21">
        <f t="shared" si="1064"/>
        <v>0</v>
      </c>
      <c r="UO44" s="21"/>
      <c r="UP44" s="21">
        <f t="shared" si="1065"/>
        <v>0</v>
      </c>
      <c r="UQ44" s="21"/>
      <c r="UR44" s="21">
        <f t="shared" si="1066"/>
        <v>0</v>
      </c>
      <c r="US44" s="21"/>
      <c r="UT44" s="21">
        <f t="shared" si="1067"/>
        <v>0</v>
      </c>
      <c r="UU44" s="21"/>
      <c r="UV44" s="21">
        <f t="shared" si="765"/>
        <v>0</v>
      </c>
      <c r="UW44" s="21"/>
      <c r="UX44" s="21">
        <f t="shared" si="1068"/>
        <v>0</v>
      </c>
      <c r="UY44" s="21"/>
      <c r="UZ44" s="21">
        <f t="shared" si="767"/>
        <v>0</v>
      </c>
      <c r="VA44" s="21"/>
      <c r="VB44" s="21">
        <f t="shared" si="1069"/>
        <v>0</v>
      </c>
      <c r="VC44" s="21"/>
      <c r="VD44" s="21">
        <f t="shared" si="1070"/>
        <v>0</v>
      </c>
      <c r="VE44" s="21"/>
      <c r="VF44" s="21">
        <f t="shared" si="1071"/>
        <v>0</v>
      </c>
      <c r="VG44" s="21"/>
      <c r="VH44" s="21">
        <f t="shared" si="1072"/>
        <v>0</v>
      </c>
      <c r="VI44" s="21"/>
      <c r="VJ44" s="21">
        <f t="shared" si="1073"/>
        <v>0</v>
      </c>
      <c r="VK44" s="21"/>
      <c r="VL44" s="21">
        <f t="shared" si="1074"/>
        <v>0</v>
      </c>
      <c r="VM44" s="21"/>
      <c r="VN44" s="21">
        <f t="shared" si="1075"/>
        <v>0</v>
      </c>
      <c r="VO44" s="21"/>
      <c r="VP44" s="21">
        <f t="shared" si="1076"/>
        <v>0</v>
      </c>
      <c r="VQ44" s="21"/>
      <c r="VR44" s="21">
        <f t="shared" si="1043"/>
        <v>0</v>
      </c>
      <c r="VS44" s="21"/>
      <c r="VT44" s="21">
        <f t="shared" si="1077"/>
        <v>0</v>
      </c>
      <c r="VU44" s="21"/>
      <c r="VV44" s="21">
        <f t="shared" si="1077"/>
        <v>0</v>
      </c>
      <c r="VW44" s="21"/>
      <c r="VX44" s="21">
        <f t="shared" si="1078"/>
        <v>0</v>
      </c>
      <c r="VY44" s="21"/>
      <c r="VZ44" s="21">
        <f t="shared" si="1078"/>
        <v>0</v>
      </c>
      <c r="WA44" s="21"/>
      <c r="WB44" s="21">
        <f t="shared" si="1078"/>
        <v>0</v>
      </c>
      <c r="WC44" s="21"/>
      <c r="WD44" s="21">
        <f t="shared" si="1078"/>
        <v>0</v>
      </c>
      <c r="WE44" s="21"/>
      <c r="WF44" s="21">
        <f t="shared" si="1078"/>
        <v>0</v>
      </c>
      <c r="WG44" s="21"/>
      <c r="WH44" s="21">
        <f t="shared" si="1078"/>
        <v>0</v>
      </c>
      <c r="WI44" s="21"/>
      <c r="WJ44" s="21">
        <f t="shared" si="1078"/>
        <v>0</v>
      </c>
      <c r="WK44" s="21"/>
      <c r="WL44" s="21">
        <f t="shared" si="1078"/>
        <v>0</v>
      </c>
      <c r="WM44" s="21"/>
      <c r="WN44" s="21">
        <f t="shared" si="1079"/>
        <v>0</v>
      </c>
      <c r="WO44" s="21"/>
      <c r="WP44" s="21">
        <f t="shared" si="1079"/>
        <v>0</v>
      </c>
      <c r="WQ44" s="21"/>
      <c r="WR44" s="21">
        <f t="shared" si="1079"/>
        <v>0</v>
      </c>
      <c r="WS44" s="21"/>
      <c r="WT44" s="21">
        <f t="shared" si="1079"/>
        <v>0</v>
      </c>
      <c r="WU44" s="21"/>
      <c r="WV44" s="21">
        <f t="shared" si="1079"/>
        <v>0</v>
      </c>
      <c r="WW44" s="21"/>
      <c r="WX44" s="21">
        <f t="shared" si="1079"/>
        <v>0</v>
      </c>
      <c r="WY44" s="21"/>
      <c r="WZ44" s="21">
        <f t="shared" si="1079"/>
        <v>0</v>
      </c>
      <c r="XA44" s="21"/>
      <c r="XB44" s="21">
        <f t="shared" si="1079"/>
        <v>0</v>
      </c>
      <c r="XC44" s="21"/>
      <c r="XD44" s="21">
        <f t="shared" si="1080"/>
        <v>0</v>
      </c>
      <c r="XE44" s="21"/>
      <c r="XF44" s="21">
        <f t="shared" si="1080"/>
        <v>0</v>
      </c>
      <c r="XG44" s="21"/>
      <c r="XH44" s="21">
        <f t="shared" si="1080"/>
        <v>0</v>
      </c>
      <c r="XI44" s="21"/>
      <c r="XJ44" s="21">
        <f t="shared" si="1080"/>
        <v>0</v>
      </c>
      <c r="XK44" s="21"/>
      <c r="XL44" s="21">
        <f t="shared" si="1080"/>
        <v>0</v>
      </c>
      <c r="XM44" s="21"/>
      <c r="XN44" s="21">
        <f t="shared" si="1080"/>
        <v>0</v>
      </c>
      <c r="XO44" s="21"/>
      <c r="XP44" s="21">
        <f t="shared" si="1080"/>
        <v>0</v>
      </c>
      <c r="XQ44" s="21"/>
      <c r="XR44" s="21">
        <f t="shared" si="1080"/>
        <v>0</v>
      </c>
      <c r="XS44" s="21"/>
      <c r="XT44" s="21">
        <f t="shared" si="1077"/>
        <v>0</v>
      </c>
      <c r="XU44" s="21"/>
      <c r="XV44" s="21">
        <f t="shared" si="1077"/>
        <v>0</v>
      </c>
      <c r="XW44" s="21"/>
      <c r="XX44" s="21">
        <f t="shared" si="1077"/>
        <v>0</v>
      </c>
      <c r="XY44" s="21"/>
      <c r="XZ44" s="21">
        <f t="shared" si="1077"/>
        <v>0</v>
      </c>
      <c r="YA44" s="21"/>
      <c r="YB44" s="21">
        <f t="shared" si="780"/>
        <v>0</v>
      </c>
      <c r="YC44" s="21"/>
      <c r="YD44" s="21">
        <f t="shared" si="781"/>
        <v>0</v>
      </c>
      <c r="YE44" s="21"/>
      <c r="YF44" s="21">
        <f t="shared" si="782"/>
        <v>0</v>
      </c>
      <c r="YG44" s="21"/>
      <c r="YH44" s="21">
        <f t="shared" si="783"/>
        <v>0</v>
      </c>
      <c r="YI44" s="21"/>
      <c r="YJ44" s="21">
        <f t="shared" si="784"/>
        <v>0</v>
      </c>
      <c r="YK44" s="21"/>
      <c r="YL44" s="21">
        <f t="shared" si="785"/>
        <v>0</v>
      </c>
      <c r="YM44" s="21"/>
      <c r="YN44" s="21">
        <f t="shared" si="786"/>
        <v>0</v>
      </c>
      <c r="YO44" s="21">
        <v>27</v>
      </c>
      <c r="YP44" s="21">
        <f t="shared" si="787"/>
        <v>0</v>
      </c>
      <c r="YQ44" s="21">
        <v>42</v>
      </c>
      <c r="YR44" s="21">
        <f t="shared" si="788"/>
        <v>0</v>
      </c>
      <c r="YS44" s="21">
        <v>26</v>
      </c>
      <c r="YT44" s="21">
        <f t="shared" si="1081"/>
        <v>0</v>
      </c>
      <c r="YU44" s="21">
        <v>29</v>
      </c>
      <c r="YV44" s="21">
        <f t="shared" si="790"/>
        <v>0</v>
      </c>
      <c r="YW44" s="21">
        <v>33</v>
      </c>
      <c r="YX44" s="21">
        <f t="shared" si="791"/>
        <v>0</v>
      </c>
      <c r="YY44" s="21">
        <v>23</v>
      </c>
      <c r="YZ44" s="21">
        <f t="shared" si="1077"/>
        <v>0</v>
      </c>
      <c r="ZA44" s="21">
        <v>22</v>
      </c>
      <c r="ZB44" s="21">
        <f t="shared" si="792"/>
        <v>0</v>
      </c>
      <c r="ZC44" s="21">
        <v>32</v>
      </c>
      <c r="ZD44" s="21">
        <f t="shared" si="793"/>
        <v>0</v>
      </c>
      <c r="ZE44" s="21"/>
      <c r="ZF44" s="21">
        <f t="shared" si="794"/>
        <v>0</v>
      </c>
      <c r="ZG44" s="21">
        <v>19</v>
      </c>
      <c r="ZH44" s="21">
        <f t="shared" si="1082"/>
        <v>0</v>
      </c>
      <c r="ZI44" s="21"/>
      <c r="ZJ44" s="21">
        <f t="shared" si="796"/>
        <v>0</v>
      </c>
      <c r="ZK44" s="21"/>
      <c r="ZL44" s="21">
        <f t="shared" si="797"/>
        <v>0</v>
      </c>
      <c r="ZM44" s="21"/>
      <c r="ZN44" s="21">
        <f t="shared" si="1083"/>
        <v>0</v>
      </c>
      <c r="ZO44" s="21"/>
      <c r="ZP44" s="21">
        <f t="shared" si="799"/>
        <v>0</v>
      </c>
      <c r="ZQ44" s="21"/>
      <c r="ZR44" s="21">
        <f t="shared" si="800"/>
        <v>0</v>
      </c>
      <c r="ZS44" s="21"/>
      <c r="ZT44" s="21">
        <f t="shared" si="1077"/>
        <v>0</v>
      </c>
      <c r="ZU44" s="21"/>
      <c r="ZV44" s="21">
        <f t="shared" si="1084"/>
        <v>0</v>
      </c>
      <c r="ZW44" s="21"/>
      <c r="ZX44" s="21">
        <f t="shared" si="1085"/>
        <v>0</v>
      </c>
      <c r="ZY44" s="21"/>
      <c r="ZZ44" s="21">
        <f t="shared" si="1085"/>
        <v>0</v>
      </c>
      <c r="AAA44" s="21"/>
      <c r="AAB44" s="21">
        <f t="shared" si="1086"/>
        <v>0</v>
      </c>
      <c r="AAC44" s="21"/>
      <c r="AAD44" s="21">
        <f t="shared" si="1086"/>
        <v>0</v>
      </c>
      <c r="AAE44" s="21"/>
      <c r="AAF44" s="21">
        <f t="shared" si="1087"/>
        <v>0</v>
      </c>
      <c r="AAG44" s="21"/>
      <c r="AAH44" s="21">
        <f t="shared" si="1087"/>
        <v>0</v>
      </c>
      <c r="AAI44" s="21"/>
      <c r="AAJ44" s="21">
        <f t="shared" si="1088"/>
        <v>0</v>
      </c>
      <c r="AAK44" s="21"/>
      <c r="AAL44" s="21">
        <f t="shared" si="1088"/>
        <v>0</v>
      </c>
      <c r="AAM44" s="21"/>
      <c r="AAN44" s="21">
        <f t="shared" si="1089"/>
        <v>0</v>
      </c>
      <c r="AAO44" s="21"/>
      <c r="AAP44" s="21">
        <f t="shared" si="1089"/>
        <v>0</v>
      </c>
      <c r="AAQ44" s="21"/>
      <c r="AAR44" s="21">
        <f t="shared" si="1090"/>
        <v>0</v>
      </c>
      <c r="AAS44" s="21"/>
      <c r="AAT44" s="21">
        <f t="shared" si="1090"/>
        <v>0</v>
      </c>
      <c r="AAU44" s="21"/>
      <c r="AAV44" s="21">
        <f t="shared" si="1091"/>
        <v>0</v>
      </c>
      <c r="AAW44" s="21"/>
      <c r="AAX44" s="21">
        <f t="shared" si="1091"/>
        <v>0</v>
      </c>
      <c r="AAY44" s="21"/>
      <c r="AAZ44" s="21">
        <f t="shared" si="1092"/>
        <v>0</v>
      </c>
      <c r="ABA44" s="21"/>
      <c r="ABB44" s="21">
        <f t="shared" si="1092"/>
        <v>0</v>
      </c>
      <c r="ABC44" s="21"/>
      <c r="ABD44" s="21">
        <f t="shared" si="1093"/>
        <v>0</v>
      </c>
      <c r="ABE44" s="21"/>
      <c r="ABF44" s="21">
        <f t="shared" si="1093"/>
        <v>0</v>
      </c>
      <c r="ABG44" s="21"/>
      <c r="ABH44" s="21">
        <f t="shared" si="1094"/>
        <v>0</v>
      </c>
      <c r="ABI44" s="21"/>
      <c r="ABJ44" s="21">
        <f t="shared" si="1094"/>
        <v>0</v>
      </c>
      <c r="ABK44" s="21"/>
      <c r="ABL44" s="21">
        <f t="shared" si="1095"/>
        <v>0</v>
      </c>
      <c r="ABM44" s="21"/>
      <c r="ABN44" s="21">
        <f t="shared" si="1095"/>
        <v>0</v>
      </c>
      <c r="ABO44" s="21"/>
      <c r="ABP44" s="21">
        <f t="shared" si="1096"/>
        <v>0</v>
      </c>
      <c r="ABQ44" s="21"/>
      <c r="ABR44" s="21">
        <f t="shared" si="1096"/>
        <v>0</v>
      </c>
      <c r="ABS44" s="21"/>
      <c r="ABT44" s="21">
        <f t="shared" si="1097"/>
        <v>0</v>
      </c>
      <c r="ABU44" s="21"/>
      <c r="ABV44" s="21">
        <f t="shared" si="1097"/>
        <v>0</v>
      </c>
      <c r="ABW44" s="21"/>
      <c r="ABX44" s="21">
        <f t="shared" si="1098"/>
        <v>0</v>
      </c>
      <c r="ABY44" s="21"/>
      <c r="ABZ44" s="21">
        <f t="shared" si="1098"/>
        <v>0</v>
      </c>
      <c r="ACA44" s="21"/>
      <c r="ACB44" s="21">
        <f t="shared" si="1099"/>
        <v>0</v>
      </c>
      <c r="ACC44" s="21"/>
      <c r="ACD44" s="21">
        <f t="shared" si="1099"/>
        <v>0</v>
      </c>
      <c r="ACE44" s="21"/>
      <c r="ACF44" s="21">
        <f t="shared" si="1100"/>
        <v>0</v>
      </c>
      <c r="ACG44" s="21"/>
      <c r="ACH44" s="21">
        <f t="shared" si="1100"/>
        <v>0</v>
      </c>
      <c r="ACI44" s="21"/>
      <c r="ACJ44" s="21">
        <f t="shared" si="1101"/>
        <v>0</v>
      </c>
      <c r="ACK44" s="21"/>
      <c r="ACL44" s="21">
        <f t="shared" si="1101"/>
        <v>0</v>
      </c>
      <c r="ACM44" s="21"/>
      <c r="ACN44" s="21">
        <f t="shared" si="1102"/>
        <v>0</v>
      </c>
      <c r="ACO44" s="21"/>
      <c r="ACP44" s="21">
        <f t="shared" si="1102"/>
        <v>0</v>
      </c>
      <c r="ACQ44" s="21"/>
      <c r="ACR44" s="21">
        <f t="shared" si="1103"/>
        <v>0</v>
      </c>
      <c r="ACS44" s="21"/>
      <c r="ACT44" s="21">
        <f t="shared" si="1103"/>
        <v>0</v>
      </c>
      <c r="ACU44" s="21"/>
      <c r="ACV44" s="21">
        <f t="shared" si="1104"/>
        <v>0</v>
      </c>
      <c r="ACW44" s="21"/>
      <c r="ACX44" s="21">
        <f t="shared" si="1104"/>
        <v>0</v>
      </c>
      <c r="ACY44" s="21"/>
      <c r="ACZ44" s="21">
        <f t="shared" si="1105"/>
        <v>0</v>
      </c>
      <c r="ADA44" s="21"/>
      <c r="ADB44" s="21">
        <f t="shared" si="1105"/>
        <v>0</v>
      </c>
      <c r="ADC44" s="21"/>
      <c r="ADD44" s="21">
        <f t="shared" si="1106"/>
        <v>0</v>
      </c>
      <c r="ADE44" s="21"/>
      <c r="ADF44" s="21">
        <f t="shared" si="1106"/>
        <v>0</v>
      </c>
      <c r="ADG44" s="21"/>
      <c r="ADH44" s="21">
        <f t="shared" si="1107"/>
        <v>0</v>
      </c>
      <c r="ADI44" s="21"/>
      <c r="ADJ44" s="21">
        <f t="shared" si="1107"/>
        <v>0</v>
      </c>
      <c r="ADK44" s="21"/>
      <c r="ADL44" s="21">
        <f t="shared" si="1108"/>
        <v>0</v>
      </c>
      <c r="ADM44" s="21"/>
      <c r="ADN44" s="21">
        <f t="shared" si="1108"/>
        <v>0</v>
      </c>
      <c r="ADO44" s="21"/>
      <c r="ADP44" s="21">
        <f t="shared" si="1108"/>
        <v>0</v>
      </c>
      <c r="ADQ44" s="21"/>
      <c r="ADR44" s="21">
        <f t="shared" si="1108"/>
        <v>0</v>
      </c>
      <c r="ADS44" s="21"/>
      <c r="ADT44" s="21">
        <f t="shared" si="1108"/>
        <v>0</v>
      </c>
      <c r="ADU44" s="21"/>
      <c r="ADV44" s="21">
        <f t="shared" si="1109"/>
        <v>0</v>
      </c>
      <c r="ADW44" s="21"/>
      <c r="ADX44" s="21">
        <f t="shared" si="1109"/>
        <v>0</v>
      </c>
      <c r="ADY44" s="21"/>
      <c r="ADZ44" s="21">
        <f t="shared" si="1109"/>
        <v>0</v>
      </c>
      <c r="AEA44" s="21"/>
      <c r="AEB44" s="21">
        <f t="shared" si="1109"/>
        <v>0</v>
      </c>
      <c r="AEC44" s="21"/>
      <c r="AED44" s="21">
        <f t="shared" si="1110"/>
        <v>0</v>
      </c>
      <c r="AEE44" s="21"/>
      <c r="AEF44" s="21">
        <f t="shared" si="1110"/>
        <v>0</v>
      </c>
      <c r="AEG44" s="21"/>
      <c r="AEH44" s="21">
        <f t="shared" si="1110"/>
        <v>0</v>
      </c>
      <c r="AEI44" s="21"/>
      <c r="AEJ44" s="21">
        <f t="shared" si="1110"/>
        <v>0</v>
      </c>
      <c r="AEK44" s="21"/>
      <c r="AEL44" s="21">
        <f t="shared" si="1110"/>
        <v>0</v>
      </c>
      <c r="AEM44" s="21"/>
      <c r="AEN44" s="21">
        <f t="shared" si="1111"/>
        <v>0</v>
      </c>
      <c r="AEO44" s="21"/>
      <c r="AEP44" s="21">
        <f t="shared" si="1111"/>
        <v>0</v>
      </c>
      <c r="AEQ44" s="21"/>
      <c r="AER44" s="21">
        <f t="shared" si="1111"/>
        <v>0</v>
      </c>
      <c r="AES44" s="21"/>
      <c r="AET44" s="21">
        <f t="shared" si="1111"/>
        <v>0</v>
      </c>
      <c r="AEU44" s="21"/>
      <c r="AEV44" s="21">
        <f t="shared" si="1112"/>
        <v>0</v>
      </c>
      <c r="AEW44" s="21"/>
      <c r="AEX44" s="21">
        <f t="shared" si="1112"/>
        <v>0</v>
      </c>
      <c r="AEY44" s="21"/>
      <c r="AEZ44" s="21">
        <f t="shared" si="1112"/>
        <v>0</v>
      </c>
      <c r="AFA44" s="21"/>
      <c r="AFB44" s="21">
        <f t="shared" si="1112"/>
        <v>0</v>
      </c>
      <c r="AFC44" s="21"/>
      <c r="AFD44" s="21">
        <f t="shared" si="1112"/>
        <v>0</v>
      </c>
      <c r="AFE44" s="21"/>
      <c r="AFF44" s="21">
        <f t="shared" si="1113"/>
        <v>0</v>
      </c>
      <c r="AFG44" s="21"/>
      <c r="AFH44" s="21">
        <f t="shared" si="1113"/>
        <v>0</v>
      </c>
      <c r="AFI44" s="21"/>
      <c r="AFJ44" s="21">
        <f t="shared" si="1113"/>
        <v>0</v>
      </c>
      <c r="AFK44" s="21"/>
      <c r="AFL44" s="21">
        <f t="shared" si="1113"/>
        <v>0</v>
      </c>
      <c r="AFM44" s="21"/>
      <c r="AFN44" s="21">
        <f t="shared" si="1114"/>
        <v>0</v>
      </c>
      <c r="AFO44" s="21"/>
      <c r="AFP44" s="21">
        <f t="shared" si="1114"/>
        <v>0</v>
      </c>
      <c r="AFQ44" s="21"/>
      <c r="AFR44" s="21">
        <f t="shared" si="1114"/>
        <v>0</v>
      </c>
      <c r="AFS44" s="21"/>
      <c r="AFT44" s="21">
        <f t="shared" si="1114"/>
        <v>0</v>
      </c>
      <c r="AFU44" s="21"/>
      <c r="AFV44" s="21">
        <f t="shared" si="1114"/>
        <v>0</v>
      </c>
      <c r="AFW44" s="21"/>
      <c r="AFX44" s="21">
        <f t="shared" si="1115"/>
        <v>0</v>
      </c>
      <c r="AFY44" s="21"/>
      <c r="AFZ44" s="21">
        <f t="shared" si="1115"/>
        <v>0</v>
      </c>
      <c r="AGA44" s="21"/>
      <c r="AGB44" s="21">
        <f t="shared" si="1115"/>
        <v>0</v>
      </c>
      <c r="AGC44" s="21"/>
      <c r="AGD44" s="21">
        <f t="shared" si="1115"/>
        <v>0</v>
      </c>
      <c r="AGE44" s="21"/>
      <c r="AGF44" s="21">
        <f t="shared" si="1116"/>
        <v>0</v>
      </c>
      <c r="AGG44" s="21"/>
      <c r="AGH44" s="21">
        <f t="shared" si="1116"/>
        <v>0</v>
      </c>
      <c r="AGI44" s="21"/>
      <c r="AGJ44" s="21">
        <f t="shared" si="1116"/>
        <v>0</v>
      </c>
      <c r="AGK44" s="21"/>
      <c r="AGL44" s="21">
        <f t="shared" si="1116"/>
        <v>0</v>
      </c>
      <c r="AGM44" s="21"/>
      <c r="AGN44" s="21">
        <f t="shared" si="1116"/>
        <v>0</v>
      </c>
      <c r="AGO44" s="21"/>
      <c r="AGP44" s="21">
        <f t="shared" si="1117"/>
        <v>0</v>
      </c>
      <c r="AGQ44" s="21"/>
      <c r="AGR44" s="21">
        <f t="shared" si="1117"/>
        <v>0</v>
      </c>
      <c r="AGS44" s="21"/>
      <c r="AGT44" s="21">
        <f t="shared" si="1117"/>
        <v>0</v>
      </c>
      <c r="AGU44" s="21"/>
      <c r="AGV44" s="21">
        <f t="shared" si="1117"/>
        <v>0</v>
      </c>
      <c r="AGW44" s="21"/>
      <c r="AGX44" s="21">
        <f t="shared" si="1118"/>
        <v>0</v>
      </c>
      <c r="AGY44" s="21"/>
      <c r="AGZ44" s="21">
        <f t="shared" si="1118"/>
        <v>0</v>
      </c>
      <c r="AHA44" s="21"/>
      <c r="AHB44" s="21">
        <f t="shared" si="1118"/>
        <v>0</v>
      </c>
      <c r="AHC44" s="21"/>
      <c r="AHD44" s="21">
        <f t="shared" si="1118"/>
        <v>0</v>
      </c>
      <c r="AHE44" s="21"/>
      <c r="AHF44" s="21">
        <f t="shared" si="1118"/>
        <v>0</v>
      </c>
      <c r="AHG44" s="21"/>
      <c r="AHH44" s="21">
        <f t="shared" si="1119"/>
        <v>0</v>
      </c>
      <c r="AHI44" s="21"/>
      <c r="AHJ44" s="21">
        <f t="shared" si="1119"/>
        <v>0</v>
      </c>
      <c r="AHK44" s="21"/>
      <c r="AHL44" s="21">
        <f t="shared" si="1119"/>
        <v>0</v>
      </c>
      <c r="AHM44" s="21"/>
      <c r="AHN44" s="21">
        <f t="shared" si="1119"/>
        <v>0</v>
      </c>
      <c r="AHO44" s="21"/>
      <c r="AHP44" s="21">
        <f t="shared" si="1120"/>
        <v>0</v>
      </c>
      <c r="AHQ44" s="21"/>
      <c r="AHR44" s="21">
        <f t="shared" si="1120"/>
        <v>0</v>
      </c>
      <c r="AHS44" s="21"/>
      <c r="AHT44" s="21">
        <f t="shared" si="1120"/>
        <v>0</v>
      </c>
      <c r="AHU44" s="21"/>
      <c r="AHV44" s="21">
        <f t="shared" si="1120"/>
        <v>0</v>
      </c>
      <c r="AHW44" s="21"/>
      <c r="AHX44" s="21">
        <f t="shared" si="1120"/>
        <v>0</v>
      </c>
      <c r="AHY44" s="21"/>
      <c r="AHZ44" s="21">
        <f t="shared" si="1121"/>
        <v>0</v>
      </c>
      <c r="AIA44" s="21"/>
      <c r="AIB44" s="21">
        <f t="shared" si="1121"/>
        <v>0</v>
      </c>
      <c r="AIC44" s="21"/>
      <c r="AID44" s="21">
        <f t="shared" si="1121"/>
        <v>0</v>
      </c>
      <c r="AIE44" s="21"/>
      <c r="AIF44" s="21">
        <f t="shared" si="1121"/>
        <v>0</v>
      </c>
      <c r="AIG44" s="21"/>
      <c r="AIH44" s="21">
        <f t="shared" si="1122"/>
        <v>0</v>
      </c>
      <c r="AII44" s="21"/>
      <c r="AIJ44" s="21">
        <f t="shared" si="1122"/>
        <v>0</v>
      </c>
      <c r="AIK44" s="21"/>
      <c r="AIL44" s="21">
        <f t="shared" si="1122"/>
        <v>0</v>
      </c>
      <c r="AIM44" s="21"/>
      <c r="AIN44" s="21">
        <f t="shared" si="1122"/>
        <v>0</v>
      </c>
      <c r="AIO44" s="21"/>
      <c r="AIP44" s="21">
        <f t="shared" si="1122"/>
        <v>0</v>
      </c>
      <c r="AIQ44" s="21"/>
      <c r="AIR44" s="21">
        <f t="shared" si="1123"/>
        <v>0</v>
      </c>
      <c r="AIS44" s="21"/>
      <c r="AIT44" s="21">
        <f t="shared" si="1123"/>
        <v>0</v>
      </c>
      <c r="AIU44" s="21"/>
      <c r="AIV44" s="21">
        <f t="shared" si="1123"/>
        <v>0</v>
      </c>
      <c r="AIW44" s="21"/>
      <c r="AIX44" s="21">
        <f t="shared" si="1123"/>
        <v>0</v>
      </c>
      <c r="AIY44" s="21"/>
      <c r="AIZ44" s="21">
        <f t="shared" si="1077"/>
        <v>0</v>
      </c>
      <c r="AJA44" s="21"/>
    </row>
    <row r="45" spans="2:937" ht="13.5" customHeight="1" x14ac:dyDescent="0.25">
      <c r="B45" s="31">
        <v>40</v>
      </c>
      <c r="C45" s="192" t="s">
        <v>209</v>
      </c>
      <c r="D45" s="67" t="s">
        <v>476</v>
      </c>
      <c r="E45" s="194" t="s">
        <v>404</v>
      </c>
      <c r="F45" s="194" t="str">
        <f>_xlfn.XLOOKUP(D45,'WTG PH-III'!$D$5:$D$198,'WTG PH-III'!$B$5:$B$198,0,0,1)</f>
        <v>PSS-12</v>
      </c>
      <c r="G45" s="22" t="s">
        <v>537</v>
      </c>
      <c r="H45" s="22" t="s">
        <v>544</v>
      </c>
      <c r="I45" s="61">
        <v>12</v>
      </c>
      <c r="J45" s="21">
        <v>253</v>
      </c>
      <c r="K45" s="21">
        <f t="shared" si="846"/>
        <v>253.00000000000006</v>
      </c>
      <c r="L45" s="21">
        <f t="shared" si="847"/>
        <v>253</v>
      </c>
      <c r="M45" s="21">
        <f t="shared" si="848"/>
        <v>0</v>
      </c>
      <c r="N45" s="95">
        <f>VLOOKUP(D45,'WTG PH-III'!$D$5:$U$198,17,0)</f>
        <v>45749</v>
      </c>
      <c r="O45" s="95">
        <f>VLOOKUP(D45,'WTG PH-III'!$D$5:$U$198,18,0)</f>
        <v>45758</v>
      </c>
      <c r="P45" s="21">
        <f t="shared" si="849"/>
        <v>0</v>
      </c>
      <c r="Q45" s="21"/>
      <c r="R45" s="21">
        <f t="shared" si="850"/>
        <v>0</v>
      </c>
      <c r="S45" s="21"/>
      <c r="T45" s="21">
        <f t="shared" si="851"/>
        <v>0</v>
      </c>
      <c r="U45" s="21"/>
      <c r="V45" s="21">
        <f t="shared" si="852"/>
        <v>0</v>
      </c>
      <c r="W45" s="21"/>
      <c r="X45" s="21">
        <f t="shared" si="853"/>
        <v>0</v>
      </c>
      <c r="Y45" s="21"/>
      <c r="Z45" s="21">
        <f t="shared" si="854"/>
        <v>0</v>
      </c>
      <c r="AA45" s="21"/>
      <c r="AB45" s="21">
        <f t="shared" si="855"/>
        <v>0</v>
      </c>
      <c r="AC45" s="21"/>
      <c r="AD45" s="21">
        <f t="shared" si="856"/>
        <v>0</v>
      </c>
      <c r="AE45" s="21"/>
      <c r="AF45" s="21">
        <f t="shared" si="857"/>
        <v>0</v>
      </c>
      <c r="AG45" s="21"/>
      <c r="AH45" s="21">
        <f t="shared" si="858"/>
        <v>0</v>
      </c>
      <c r="AI45" s="21"/>
      <c r="AJ45" s="21">
        <f t="shared" si="859"/>
        <v>0</v>
      </c>
      <c r="AK45" s="21"/>
      <c r="AL45" s="21">
        <f t="shared" si="860"/>
        <v>0</v>
      </c>
      <c r="AM45" s="21"/>
      <c r="AN45" s="21">
        <f t="shared" si="861"/>
        <v>0</v>
      </c>
      <c r="AO45" s="21"/>
      <c r="AP45" s="21">
        <f t="shared" si="862"/>
        <v>0</v>
      </c>
      <c r="AQ45" s="21"/>
      <c r="AR45" s="21">
        <f t="shared" si="863"/>
        <v>0</v>
      </c>
      <c r="AS45" s="21"/>
      <c r="AT45" s="21">
        <f t="shared" si="864"/>
        <v>0</v>
      </c>
      <c r="AU45" s="21"/>
      <c r="AV45" s="21">
        <f t="shared" si="865"/>
        <v>0</v>
      </c>
      <c r="AW45" s="21"/>
      <c r="AX45" s="21">
        <f t="shared" si="866"/>
        <v>0</v>
      </c>
      <c r="AY45" s="21"/>
      <c r="AZ45" s="21">
        <f t="shared" si="867"/>
        <v>0</v>
      </c>
      <c r="BA45" s="21"/>
      <c r="BB45" s="21">
        <f t="shared" si="868"/>
        <v>0</v>
      </c>
      <c r="BC45" s="21"/>
      <c r="BD45" s="21">
        <f t="shared" si="869"/>
        <v>0</v>
      </c>
      <c r="BE45" s="21"/>
      <c r="BF45" s="21">
        <f t="shared" si="870"/>
        <v>0</v>
      </c>
      <c r="BG45" s="21"/>
      <c r="BH45" s="21">
        <f t="shared" si="871"/>
        <v>0</v>
      </c>
      <c r="BI45" s="21"/>
      <c r="BJ45" s="21">
        <f t="shared" si="872"/>
        <v>0</v>
      </c>
      <c r="BK45" s="21"/>
      <c r="BL45" s="21">
        <f t="shared" si="873"/>
        <v>0</v>
      </c>
      <c r="BM45" s="21"/>
      <c r="BN45" s="21">
        <f t="shared" si="874"/>
        <v>0</v>
      </c>
      <c r="BO45" s="21"/>
      <c r="BP45" s="21">
        <f t="shared" si="875"/>
        <v>0</v>
      </c>
      <c r="BQ45" s="21"/>
      <c r="BR45" s="21">
        <f t="shared" si="876"/>
        <v>0</v>
      </c>
      <c r="BS45" s="21"/>
      <c r="BT45" s="21">
        <f t="shared" si="877"/>
        <v>0</v>
      </c>
      <c r="BU45" s="21"/>
      <c r="BV45" s="21">
        <f t="shared" si="878"/>
        <v>0</v>
      </c>
      <c r="BW45" s="21"/>
      <c r="BX45" s="21">
        <f t="shared" si="879"/>
        <v>0</v>
      </c>
      <c r="BY45" s="21"/>
      <c r="BZ45" s="21">
        <f t="shared" si="880"/>
        <v>0</v>
      </c>
      <c r="CA45" s="21"/>
      <c r="CB45" s="21">
        <f t="shared" si="881"/>
        <v>0</v>
      </c>
      <c r="CC45" s="21"/>
      <c r="CD45" s="21">
        <f t="shared" si="882"/>
        <v>0</v>
      </c>
      <c r="CE45" s="21"/>
      <c r="CF45" s="21">
        <f t="shared" si="883"/>
        <v>0</v>
      </c>
      <c r="CG45" s="21"/>
      <c r="CH45" s="21">
        <f t="shared" si="884"/>
        <v>0</v>
      </c>
      <c r="CI45" s="21"/>
      <c r="CJ45" s="21">
        <f t="shared" si="885"/>
        <v>0</v>
      </c>
      <c r="CK45" s="21"/>
      <c r="CL45" s="21">
        <f t="shared" si="886"/>
        <v>0</v>
      </c>
      <c r="CM45" s="21"/>
      <c r="CN45" s="21">
        <f t="shared" si="887"/>
        <v>0</v>
      </c>
      <c r="CO45" s="21"/>
      <c r="CP45" s="21">
        <f t="shared" si="888"/>
        <v>0</v>
      </c>
      <c r="CQ45" s="21"/>
      <c r="CR45" s="21">
        <f t="shared" si="889"/>
        <v>0</v>
      </c>
      <c r="CS45" s="21"/>
      <c r="CT45" s="21">
        <f t="shared" si="890"/>
        <v>0</v>
      </c>
      <c r="CU45" s="21"/>
      <c r="CV45" s="21">
        <f t="shared" si="891"/>
        <v>0</v>
      </c>
      <c r="CW45" s="21"/>
      <c r="CX45" s="21">
        <f t="shared" si="892"/>
        <v>0</v>
      </c>
      <c r="CY45" s="21"/>
      <c r="CZ45" s="21">
        <f t="shared" si="893"/>
        <v>0</v>
      </c>
      <c r="DA45" s="21"/>
      <c r="DB45" s="21">
        <f t="shared" si="894"/>
        <v>0</v>
      </c>
      <c r="DC45" s="21"/>
      <c r="DD45" s="21">
        <f t="shared" si="895"/>
        <v>0</v>
      </c>
      <c r="DE45" s="21"/>
      <c r="DF45" s="21">
        <f t="shared" si="896"/>
        <v>0</v>
      </c>
      <c r="DG45" s="21"/>
      <c r="DH45" s="21">
        <f t="shared" si="897"/>
        <v>0</v>
      </c>
      <c r="DI45" s="21"/>
      <c r="DJ45" s="21">
        <f t="shared" si="898"/>
        <v>0</v>
      </c>
      <c r="DK45" s="21"/>
      <c r="DL45" s="21">
        <f t="shared" si="899"/>
        <v>0</v>
      </c>
      <c r="DM45" s="21"/>
      <c r="DN45" s="21">
        <f t="shared" si="900"/>
        <v>0</v>
      </c>
      <c r="DO45" s="21"/>
      <c r="DP45" s="21">
        <f t="shared" si="901"/>
        <v>0</v>
      </c>
      <c r="DQ45" s="21"/>
      <c r="DR45" s="21">
        <f t="shared" si="902"/>
        <v>0</v>
      </c>
      <c r="DS45" s="21"/>
      <c r="DT45" s="21">
        <f t="shared" si="903"/>
        <v>0</v>
      </c>
      <c r="DU45" s="21"/>
      <c r="DV45" s="21">
        <f t="shared" si="904"/>
        <v>0</v>
      </c>
      <c r="DW45" s="21"/>
      <c r="DX45" s="21">
        <f t="shared" si="905"/>
        <v>0</v>
      </c>
      <c r="DY45" s="21"/>
      <c r="DZ45" s="21">
        <f t="shared" si="906"/>
        <v>0</v>
      </c>
      <c r="EA45" s="21"/>
      <c r="EB45" s="21">
        <f t="shared" si="907"/>
        <v>0</v>
      </c>
      <c r="EC45" s="21"/>
      <c r="ED45" s="21">
        <f t="shared" si="908"/>
        <v>0</v>
      </c>
      <c r="EE45" s="21"/>
      <c r="EF45" s="21">
        <f t="shared" si="909"/>
        <v>0</v>
      </c>
      <c r="EG45" s="21"/>
      <c r="EH45" s="21">
        <f t="shared" si="910"/>
        <v>0</v>
      </c>
      <c r="EI45" s="21"/>
      <c r="EJ45" s="21">
        <f t="shared" si="911"/>
        <v>0</v>
      </c>
      <c r="EK45" s="21"/>
      <c r="EL45" s="21">
        <f t="shared" si="912"/>
        <v>0</v>
      </c>
      <c r="EM45" s="21"/>
      <c r="EN45" s="21">
        <f t="shared" si="913"/>
        <v>0</v>
      </c>
      <c r="EO45" s="21"/>
      <c r="EP45" s="21">
        <f t="shared" si="914"/>
        <v>0</v>
      </c>
      <c r="EQ45" s="21"/>
      <c r="ER45" s="21">
        <f t="shared" si="915"/>
        <v>0</v>
      </c>
      <c r="ES45" s="21"/>
      <c r="ET45" s="21">
        <f t="shared" si="916"/>
        <v>0</v>
      </c>
      <c r="EU45" s="21"/>
      <c r="EV45" s="21">
        <f t="shared" si="917"/>
        <v>0</v>
      </c>
      <c r="EW45" s="21"/>
      <c r="EX45" s="21">
        <f t="shared" si="918"/>
        <v>0</v>
      </c>
      <c r="EY45" s="21"/>
      <c r="EZ45" s="21">
        <f t="shared" si="919"/>
        <v>0</v>
      </c>
      <c r="FA45" s="21"/>
      <c r="FB45" s="21">
        <f t="shared" si="920"/>
        <v>0</v>
      </c>
      <c r="FC45" s="21"/>
      <c r="FD45" s="21">
        <f t="shared" si="921"/>
        <v>0</v>
      </c>
      <c r="FE45" s="21"/>
      <c r="FF45" s="21">
        <f t="shared" si="922"/>
        <v>0</v>
      </c>
      <c r="FG45" s="21"/>
      <c r="FH45" s="21">
        <f t="shared" si="923"/>
        <v>0</v>
      </c>
      <c r="FI45" s="21"/>
      <c r="FJ45" s="21">
        <f t="shared" si="924"/>
        <v>0</v>
      </c>
      <c r="FK45" s="21"/>
      <c r="FL45" s="21">
        <f t="shared" si="925"/>
        <v>0</v>
      </c>
      <c r="FM45" s="21"/>
      <c r="FN45" s="21">
        <f t="shared" si="926"/>
        <v>0</v>
      </c>
      <c r="FO45" s="21"/>
      <c r="FP45" s="21">
        <f t="shared" si="927"/>
        <v>0</v>
      </c>
      <c r="FQ45" s="21"/>
      <c r="FR45" s="21">
        <f t="shared" si="928"/>
        <v>0</v>
      </c>
      <c r="FS45" s="21"/>
      <c r="FT45" s="21">
        <f t="shared" si="929"/>
        <v>0</v>
      </c>
      <c r="FU45" s="21"/>
      <c r="FV45" s="21">
        <f t="shared" si="930"/>
        <v>0</v>
      </c>
      <c r="FW45" s="21"/>
      <c r="FX45" s="21">
        <f t="shared" si="931"/>
        <v>0</v>
      </c>
      <c r="FY45" s="21"/>
      <c r="FZ45" s="21">
        <f t="shared" si="932"/>
        <v>0</v>
      </c>
      <c r="GA45" s="21"/>
      <c r="GB45" s="21">
        <f t="shared" si="933"/>
        <v>0</v>
      </c>
      <c r="GC45" s="21"/>
      <c r="GD45" s="21">
        <f t="shared" si="934"/>
        <v>0</v>
      </c>
      <c r="GE45" s="21"/>
      <c r="GF45" s="21">
        <f t="shared" si="935"/>
        <v>0</v>
      </c>
      <c r="GG45" s="21"/>
      <c r="GH45" s="21">
        <f t="shared" si="936"/>
        <v>0</v>
      </c>
      <c r="GI45" s="21"/>
      <c r="GJ45" s="21">
        <f t="shared" si="937"/>
        <v>0</v>
      </c>
      <c r="GK45" s="21"/>
      <c r="GL45" s="21">
        <f t="shared" si="938"/>
        <v>0</v>
      </c>
      <c r="GM45" s="21"/>
      <c r="GN45" s="21">
        <f t="shared" si="939"/>
        <v>0</v>
      </c>
      <c r="GO45" s="21"/>
      <c r="GP45" s="21">
        <f t="shared" si="940"/>
        <v>0</v>
      </c>
      <c r="GQ45" s="21"/>
      <c r="GR45" s="21">
        <f t="shared" si="941"/>
        <v>0</v>
      </c>
      <c r="GS45" s="21"/>
      <c r="GT45" s="21">
        <f t="shared" si="942"/>
        <v>0</v>
      </c>
      <c r="GU45" s="21"/>
      <c r="GV45" s="21">
        <f t="shared" si="943"/>
        <v>0</v>
      </c>
      <c r="GW45" s="21"/>
      <c r="GX45" s="21">
        <f t="shared" si="944"/>
        <v>0</v>
      </c>
      <c r="GY45" s="21"/>
      <c r="GZ45" s="21">
        <f t="shared" si="945"/>
        <v>0</v>
      </c>
      <c r="HA45" s="21"/>
      <c r="HB45" s="21">
        <f t="shared" si="946"/>
        <v>0</v>
      </c>
      <c r="HC45" s="21"/>
      <c r="HD45" s="21">
        <f t="shared" si="947"/>
        <v>0</v>
      </c>
      <c r="HE45" s="21"/>
      <c r="HF45" s="21">
        <f t="shared" si="948"/>
        <v>0</v>
      </c>
      <c r="HG45" s="21"/>
      <c r="HH45" s="21">
        <f t="shared" si="949"/>
        <v>0</v>
      </c>
      <c r="HI45" s="21"/>
      <c r="HJ45" s="21">
        <f t="shared" si="950"/>
        <v>0</v>
      </c>
      <c r="HK45" s="21"/>
      <c r="HL45" s="21">
        <f t="shared" si="951"/>
        <v>0</v>
      </c>
      <c r="HM45" s="21"/>
      <c r="HN45" s="21">
        <f t="shared" si="952"/>
        <v>0</v>
      </c>
      <c r="HO45" s="21"/>
      <c r="HP45" s="21">
        <f t="shared" si="953"/>
        <v>0</v>
      </c>
      <c r="HQ45" s="21"/>
      <c r="HR45" s="21">
        <f t="shared" si="954"/>
        <v>25.3</v>
      </c>
      <c r="HS45" s="21"/>
      <c r="HT45" s="21">
        <f t="shared" si="955"/>
        <v>25.3</v>
      </c>
      <c r="HU45" s="21"/>
      <c r="HV45" s="21">
        <f t="shared" si="956"/>
        <v>25.3</v>
      </c>
      <c r="HW45" s="21"/>
      <c r="HX45" s="21">
        <f t="shared" si="957"/>
        <v>25.3</v>
      </c>
      <c r="HY45" s="21"/>
      <c r="HZ45" s="21">
        <f t="shared" si="958"/>
        <v>25.3</v>
      </c>
      <c r="IA45" s="21"/>
      <c r="IB45" s="21">
        <f t="shared" si="959"/>
        <v>25.3</v>
      </c>
      <c r="IC45" s="21"/>
      <c r="ID45" s="21">
        <f t="shared" si="960"/>
        <v>25.3</v>
      </c>
      <c r="IE45" s="21"/>
      <c r="IF45" s="21">
        <f t="shared" si="961"/>
        <v>25.3</v>
      </c>
      <c r="IG45" s="21"/>
      <c r="IH45" s="21">
        <f t="shared" si="962"/>
        <v>25.3</v>
      </c>
      <c r="II45" s="21"/>
      <c r="IJ45" s="21">
        <f t="shared" si="963"/>
        <v>25.3</v>
      </c>
      <c r="IK45" s="21"/>
      <c r="IL45" s="21">
        <f t="shared" si="964"/>
        <v>0</v>
      </c>
      <c r="IM45" s="21"/>
      <c r="IN45" s="21">
        <f t="shared" si="965"/>
        <v>0</v>
      </c>
      <c r="IO45" s="21"/>
      <c r="IP45" s="21">
        <f t="shared" si="966"/>
        <v>0</v>
      </c>
      <c r="IQ45" s="21"/>
      <c r="IR45" s="21">
        <f t="shared" si="967"/>
        <v>0</v>
      </c>
      <c r="IS45" s="21"/>
      <c r="IT45" s="21">
        <f t="shared" si="968"/>
        <v>0</v>
      </c>
      <c r="IU45" s="21"/>
      <c r="IV45" s="21">
        <f t="shared" si="969"/>
        <v>0</v>
      </c>
      <c r="IW45" s="21"/>
      <c r="IX45" s="21">
        <f t="shared" si="970"/>
        <v>0</v>
      </c>
      <c r="IY45" s="21"/>
      <c r="IZ45" s="21">
        <f t="shared" si="971"/>
        <v>0</v>
      </c>
      <c r="JA45" s="21"/>
      <c r="JB45" s="21">
        <f t="shared" si="972"/>
        <v>0</v>
      </c>
      <c r="JC45" s="21"/>
      <c r="JD45" s="21">
        <f t="shared" si="973"/>
        <v>0</v>
      </c>
      <c r="JE45" s="21"/>
      <c r="JF45" s="21">
        <f t="shared" si="974"/>
        <v>0</v>
      </c>
      <c r="JG45" s="21"/>
      <c r="JH45" s="21">
        <f t="shared" si="975"/>
        <v>0</v>
      </c>
      <c r="JI45" s="21"/>
      <c r="JJ45" s="21">
        <f t="shared" si="976"/>
        <v>0</v>
      </c>
      <c r="JK45" s="21"/>
      <c r="JL45" s="21">
        <f t="shared" si="977"/>
        <v>0</v>
      </c>
      <c r="JM45" s="21"/>
      <c r="JN45" s="21">
        <f t="shared" si="978"/>
        <v>0</v>
      </c>
      <c r="JO45" s="21"/>
      <c r="JP45" s="21">
        <f t="shared" si="979"/>
        <v>0</v>
      </c>
      <c r="JQ45" s="21"/>
      <c r="JR45" s="21">
        <f t="shared" si="980"/>
        <v>0</v>
      </c>
      <c r="JS45" s="21"/>
      <c r="JT45" s="21">
        <f t="shared" si="981"/>
        <v>0</v>
      </c>
      <c r="JU45" s="21"/>
      <c r="JV45" s="21">
        <f t="shared" si="982"/>
        <v>0</v>
      </c>
      <c r="JW45" s="21"/>
      <c r="JX45" s="21">
        <f t="shared" si="983"/>
        <v>0</v>
      </c>
      <c r="JY45" s="21"/>
      <c r="JZ45" s="21">
        <f t="shared" si="984"/>
        <v>0</v>
      </c>
      <c r="KA45" s="21"/>
      <c r="KB45" s="21">
        <f t="shared" si="985"/>
        <v>0</v>
      </c>
      <c r="KC45" s="21"/>
      <c r="KD45" s="21">
        <f t="shared" si="986"/>
        <v>0</v>
      </c>
      <c r="KE45" s="21"/>
      <c r="KF45" s="21">
        <f t="shared" si="987"/>
        <v>0</v>
      </c>
      <c r="KG45" s="21"/>
      <c r="KH45" s="21">
        <f t="shared" si="988"/>
        <v>0</v>
      </c>
      <c r="KI45" s="21"/>
      <c r="KJ45" s="21">
        <f t="shared" si="989"/>
        <v>0</v>
      </c>
      <c r="KK45" s="21"/>
      <c r="KL45" s="21">
        <f t="shared" si="990"/>
        <v>0</v>
      </c>
      <c r="KM45" s="21"/>
      <c r="KN45" s="21">
        <f t="shared" si="991"/>
        <v>0</v>
      </c>
      <c r="KO45" s="21"/>
      <c r="KP45" s="21">
        <f t="shared" si="992"/>
        <v>0</v>
      </c>
      <c r="KQ45" s="21"/>
      <c r="KR45" s="21">
        <f t="shared" si="993"/>
        <v>0</v>
      </c>
      <c r="KS45" s="21"/>
      <c r="KT45" s="21">
        <f t="shared" si="994"/>
        <v>0</v>
      </c>
      <c r="KU45" s="21"/>
      <c r="KV45" s="21">
        <f t="shared" si="995"/>
        <v>0</v>
      </c>
      <c r="KW45" s="21"/>
      <c r="KX45" s="21">
        <f t="shared" si="996"/>
        <v>0</v>
      </c>
      <c r="KY45" s="21"/>
      <c r="KZ45" s="21">
        <f t="shared" si="997"/>
        <v>0</v>
      </c>
      <c r="LA45" s="21"/>
      <c r="LB45" s="21">
        <f t="shared" si="998"/>
        <v>0</v>
      </c>
      <c r="LC45" s="21"/>
      <c r="LD45" s="21">
        <f t="shared" si="999"/>
        <v>0</v>
      </c>
      <c r="LE45" s="21"/>
      <c r="LF45" s="21">
        <f t="shared" si="1000"/>
        <v>0</v>
      </c>
      <c r="LG45" s="21"/>
      <c r="LH45" s="21">
        <f t="shared" si="1001"/>
        <v>0</v>
      </c>
      <c r="LI45" s="21"/>
      <c r="LJ45" s="21">
        <f t="shared" si="1002"/>
        <v>0</v>
      </c>
      <c r="LK45" s="21"/>
      <c r="LL45" s="21">
        <f t="shared" si="1003"/>
        <v>0</v>
      </c>
      <c r="LM45" s="21"/>
      <c r="LN45" s="21">
        <f t="shared" si="1004"/>
        <v>0</v>
      </c>
      <c r="LO45" s="21"/>
      <c r="LP45" s="21">
        <f t="shared" si="1005"/>
        <v>0</v>
      </c>
      <c r="LQ45" s="21"/>
      <c r="LR45" s="21">
        <f t="shared" si="1006"/>
        <v>0</v>
      </c>
      <c r="LS45" s="21"/>
      <c r="LT45" s="21">
        <f t="shared" si="1007"/>
        <v>0</v>
      </c>
      <c r="LU45" s="21"/>
      <c r="LV45" s="21">
        <f t="shared" si="1008"/>
        <v>0</v>
      </c>
      <c r="LW45" s="21"/>
      <c r="LX45" s="21">
        <f t="shared" si="1009"/>
        <v>0</v>
      </c>
      <c r="LY45" s="21"/>
      <c r="LZ45" s="21">
        <f t="shared" si="1010"/>
        <v>0</v>
      </c>
      <c r="MA45" s="21"/>
      <c r="MB45" s="21">
        <f t="shared" si="1011"/>
        <v>0</v>
      </c>
      <c r="MC45" s="21"/>
      <c r="MD45" s="21">
        <f t="shared" si="1012"/>
        <v>0</v>
      </c>
      <c r="ME45" s="21"/>
      <c r="MF45" s="21">
        <f t="shared" si="1013"/>
        <v>0</v>
      </c>
      <c r="MG45" s="21"/>
      <c r="MH45" s="21">
        <f t="shared" si="1014"/>
        <v>0</v>
      </c>
      <c r="MI45" s="21"/>
      <c r="MJ45" s="21">
        <f t="shared" si="1015"/>
        <v>0</v>
      </c>
      <c r="MK45" s="21"/>
      <c r="ML45" s="21">
        <f t="shared" si="1016"/>
        <v>0</v>
      </c>
      <c r="MM45" s="21"/>
      <c r="MN45" s="21">
        <f t="shared" si="1017"/>
        <v>0</v>
      </c>
      <c r="MO45" s="21"/>
      <c r="MP45" s="21">
        <f t="shared" si="1018"/>
        <v>0</v>
      </c>
      <c r="MQ45" s="21"/>
      <c r="MR45" s="21">
        <f t="shared" si="1019"/>
        <v>0</v>
      </c>
      <c r="MS45" s="21"/>
      <c r="MT45" s="21">
        <f t="shared" si="1020"/>
        <v>0</v>
      </c>
      <c r="MU45" s="21"/>
      <c r="MV45" s="21">
        <f t="shared" si="1021"/>
        <v>0</v>
      </c>
      <c r="MW45" s="21"/>
      <c r="MX45" s="21">
        <f t="shared" si="1022"/>
        <v>0</v>
      </c>
      <c r="MY45" s="21"/>
      <c r="MZ45" s="21">
        <f t="shared" si="1023"/>
        <v>0</v>
      </c>
      <c r="NA45" s="21"/>
      <c r="NB45" s="21">
        <f t="shared" si="1024"/>
        <v>0</v>
      </c>
      <c r="NC45" s="21"/>
      <c r="ND45" s="21">
        <f t="shared" si="1025"/>
        <v>0</v>
      </c>
      <c r="NE45" s="21"/>
      <c r="NF45" s="21">
        <f t="shared" si="1026"/>
        <v>0</v>
      </c>
      <c r="NG45" s="21"/>
      <c r="NH45" s="21">
        <f t="shared" si="1027"/>
        <v>0</v>
      </c>
      <c r="NI45" s="21"/>
      <c r="NJ45" s="21">
        <f t="shared" si="1028"/>
        <v>0</v>
      </c>
      <c r="NK45" s="21"/>
      <c r="NL45" s="21">
        <f t="shared" si="1029"/>
        <v>0</v>
      </c>
      <c r="NM45" s="21"/>
      <c r="NN45" s="21">
        <f t="shared" si="1030"/>
        <v>0</v>
      </c>
      <c r="NO45" s="21"/>
      <c r="NP45" s="21">
        <f t="shared" si="1031"/>
        <v>0</v>
      </c>
      <c r="NQ45" s="21"/>
      <c r="NR45" s="21">
        <f t="shared" si="1032"/>
        <v>0</v>
      </c>
      <c r="NS45" s="21"/>
      <c r="NT45" s="21">
        <f t="shared" si="1033"/>
        <v>0</v>
      </c>
      <c r="NU45" s="21"/>
      <c r="NV45" s="21">
        <f t="shared" si="1034"/>
        <v>0</v>
      </c>
      <c r="NW45" s="21"/>
      <c r="NX45" s="21">
        <f t="shared" si="1035"/>
        <v>0</v>
      </c>
      <c r="NY45" s="21"/>
      <c r="NZ45" s="21">
        <f t="shared" si="1036"/>
        <v>0</v>
      </c>
      <c r="OA45" s="21"/>
      <c r="OB45" s="21">
        <f t="shared" si="1037"/>
        <v>0</v>
      </c>
      <c r="OC45" s="21"/>
      <c r="OD45" s="21">
        <f t="shared" si="1038"/>
        <v>0</v>
      </c>
      <c r="OE45" s="21"/>
      <c r="OF45" s="21">
        <f t="shared" si="1039"/>
        <v>0</v>
      </c>
      <c r="OG45" s="21"/>
      <c r="OH45" s="21">
        <f t="shared" si="1040"/>
        <v>0</v>
      </c>
      <c r="OI45" s="21"/>
      <c r="OJ45" s="21">
        <f t="shared" si="1041"/>
        <v>0</v>
      </c>
      <c r="OK45" s="21"/>
      <c r="OL45" s="21">
        <f t="shared" si="1042"/>
        <v>0</v>
      </c>
      <c r="OM45" s="21"/>
      <c r="ON45" s="21">
        <f t="shared" si="1043"/>
        <v>0</v>
      </c>
      <c r="OO45" s="21"/>
      <c r="OP45" s="21">
        <f t="shared" si="1043"/>
        <v>0</v>
      </c>
      <c r="OQ45" s="21"/>
      <c r="OR45" s="21">
        <f t="shared" si="1043"/>
        <v>0</v>
      </c>
      <c r="OS45" s="21"/>
      <c r="OT45" s="21">
        <f t="shared" si="1043"/>
        <v>0</v>
      </c>
      <c r="OU45" s="21"/>
      <c r="OV45" s="21">
        <f t="shared" si="1043"/>
        <v>0</v>
      </c>
      <c r="OW45" s="21"/>
      <c r="OX45" s="21">
        <f t="shared" si="1043"/>
        <v>0</v>
      </c>
      <c r="OY45" s="21"/>
      <c r="OZ45" s="21">
        <f t="shared" si="1043"/>
        <v>0</v>
      </c>
      <c r="PA45" s="21"/>
      <c r="PB45" s="21">
        <f t="shared" si="1044"/>
        <v>0</v>
      </c>
      <c r="PC45" s="21"/>
      <c r="PD45" s="21">
        <f t="shared" si="1044"/>
        <v>0</v>
      </c>
      <c r="PE45" s="21"/>
      <c r="PF45" s="21">
        <f t="shared" si="1044"/>
        <v>0</v>
      </c>
      <c r="PG45" s="21"/>
      <c r="PH45" s="21">
        <f t="shared" si="1044"/>
        <v>0</v>
      </c>
      <c r="PI45" s="21"/>
      <c r="PJ45" s="21">
        <f t="shared" si="1044"/>
        <v>0</v>
      </c>
      <c r="PK45" s="21"/>
      <c r="PL45" s="21">
        <f t="shared" si="1044"/>
        <v>0</v>
      </c>
      <c r="PM45" s="21"/>
      <c r="PN45" s="21">
        <f t="shared" si="1045"/>
        <v>0</v>
      </c>
      <c r="PO45" s="21"/>
      <c r="PP45" s="21">
        <f t="shared" si="1045"/>
        <v>0</v>
      </c>
      <c r="PQ45" s="21"/>
      <c r="PR45" s="21">
        <f t="shared" si="1045"/>
        <v>0</v>
      </c>
      <c r="PS45" s="21"/>
      <c r="PT45" s="21">
        <f t="shared" si="1045"/>
        <v>0</v>
      </c>
      <c r="PU45" s="21"/>
      <c r="PV45" s="21">
        <f t="shared" si="1045"/>
        <v>0</v>
      </c>
      <c r="PW45" s="21"/>
      <c r="PX45" s="21">
        <f t="shared" si="1045"/>
        <v>0</v>
      </c>
      <c r="PY45" s="21"/>
      <c r="PZ45" s="21">
        <f t="shared" si="1046"/>
        <v>0</v>
      </c>
      <c r="QA45" s="21"/>
      <c r="QB45" s="21">
        <f t="shared" si="1046"/>
        <v>0</v>
      </c>
      <c r="QC45" s="21"/>
      <c r="QD45" s="21">
        <f t="shared" si="1046"/>
        <v>0</v>
      </c>
      <c r="QE45" s="21"/>
      <c r="QF45" s="21">
        <f t="shared" si="1046"/>
        <v>0</v>
      </c>
      <c r="QG45" s="21"/>
      <c r="QH45" s="21">
        <f t="shared" si="1046"/>
        <v>0</v>
      </c>
      <c r="QI45" s="21"/>
      <c r="QJ45" s="21">
        <f t="shared" si="1046"/>
        <v>0</v>
      </c>
      <c r="QK45" s="21"/>
      <c r="QL45" s="21">
        <f t="shared" si="1047"/>
        <v>0</v>
      </c>
      <c r="QM45" s="21"/>
      <c r="QN45" s="21">
        <f t="shared" si="1047"/>
        <v>0</v>
      </c>
      <c r="QO45" s="21"/>
      <c r="QP45" s="21">
        <f t="shared" si="1047"/>
        <v>0</v>
      </c>
      <c r="QQ45" s="21"/>
      <c r="QR45" s="21">
        <f t="shared" si="1047"/>
        <v>0</v>
      </c>
      <c r="QS45" s="21"/>
      <c r="QT45" s="21">
        <f t="shared" si="1047"/>
        <v>0</v>
      </c>
      <c r="QU45" s="21"/>
      <c r="QV45" s="21">
        <f t="shared" si="1047"/>
        <v>0</v>
      </c>
      <c r="QW45" s="21"/>
      <c r="QX45" s="21">
        <f t="shared" si="1048"/>
        <v>0</v>
      </c>
      <c r="QY45" s="21"/>
      <c r="QZ45" s="21">
        <f t="shared" si="1048"/>
        <v>0</v>
      </c>
      <c r="RA45" s="21"/>
      <c r="RB45" s="21">
        <f t="shared" si="1048"/>
        <v>0</v>
      </c>
      <c r="RC45" s="21"/>
      <c r="RD45" s="21">
        <f t="shared" si="1048"/>
        <v>0</v>
      </c>
      <c r="RE45" s="21"/>
      <c r="RF45" s="21">
        <f t="shared" si="1048"/>
        <v>0</v>
      </c>
      <c r="RG45" s="21"/>
      <c r="RH45" s="21">
        <f t="shared" si="1048"/>
        <v>0</v>
      </c>
      <c r="RI45" s="21"/>
      <c r="RJ45" s="21">
        <f t="shared" si="720"/>
        <v>0</v>
      </c>
      <c r="RK45" s="21"/>
      <c r="RL45" s="21">
        <f t="shared" si="721"/>
        <v>0</v>
      </c>
      <c r="RM45" s="21"/>
      <c r="RN45" s="21">
        <f t="shared" si="722"/>
        <v>0</v>
      </c>
      <c r="RO45" s="21"/>
      <c r="RP45" s="21">
        <f t="shared" si="723"/>
        <v>0</v>
      </c>
      <c r="RQ45" s="21"/>
      <c r="RR45" s="21">
        <f t="shared" si="724"/>
        <v>0</v>
      </c>
      <c r="RS45" s="21"/>
      <c r="RT45" s="21">
        <f t="shared" si="725"/>
        <v>0</v>
      </c>
      <c r="RU45" s="21"/>
      <c r="RV45" s="21">
        <f t="shared" si="726"/>
        <v>0</v>
      </c>
      <c r="RW45" s="21"/>
      <c r="RX45" s="21">
        <f t="shared" si="727"/>
        <v>0</v>
      </c>
      <c r="RY45" s="21"/>
      <c r="RZ45" s="21">
        <f t="shared" si="728"/>
        <v>0</v>
      </c>
      <c r="SA45" s="21"/>
      <c r="SB45" s="21">
        <f t="shared" si="729"/>
        <v>0</v>
      </c>
      <c r="SC45" s="21"/>
      <c r="SD45" s="21">
        <f t="shared" si="730"/>
        <v>0</v>
      </c>
      <c r="SE45" s="21"/>
      <c r="SF45" s="21">
        <f t="shared" si="731"/>
        <v>0</v>
      </c>
      <c r="SG45" s="21"/>
      <c r="SH45" s="21">
        <f t="shared" si="732"/>
        <v>0</v>
      </c>
      <c r="SI45" s="21"/>
      <c r="SJ45" s="21">
        <f t="shared" si="733"/>
        <v>0</v>
      </c>
      <c r="SK45" s="21"/>
      <c r="SL45" s="21">
        <f t="shared" si="734"/>
        <v>0</v>
      </c>
      <c r="SM45" s="21"/>
      <c r="SN45" s="21">
        <f t="shared" si="1049"/>
        <v>0</v>
      </c>
      <c r="SO45" s="21"/>
      <c r="SP45" s="21">
        <f t="shared" si="736"/>
        <v>0</v>
      </c>
      <c r="SQ45" s="21"/>
      <c r="SR45" s="21">
        <f t="shared" si="737"/>
        <v>0</v>
      </c>
      <c r="SS45" s="21"/>
      <c r="ST45" s="21">
        <f t="shared" si="738"/>
        <v>0</v>
      </c>
      <c r="SU45" s="21"/>
      <c r="SV45" s="21">
        <f t="shared" si="739"/>
        <v>0</v>
      </c>
      <c r="SW45" s="21"/>
      <c r="SX45" s="21">
        <f t="shared" si="740"/>
        <v>0</v>
      </c>
      <c r="SY45" s="21"/>
      <c r="SZ45" s="21">
        <f t="shared" si="741"/>
        <v>0</v>
      </c>
      <c r="TA45" s="21"/>
      <c r="TB45" s="21">
        <f t="shared" si="742"/>
        <v>0</v>
      </c>
      <c r="TC45" s="21"/>
      <c r="TD45" s="21">
        <f t="shared" si="1050"/>
        <v>0</v>
      </c>
      <c r="TE45" s="21"/>
      <c r="TF45" s="21">
        <f t="shared" si="744"/>
        <v>0</v>
      </c>
      <c r="TG45" s="21"/>
      <c r="TH45" s="21">
        <f t="shared" si="745"/>
        <v>0</v>
      </c>
      <c r="TI45" s="21"/>
      <c r="TJ45" s="21">
        <f t="shared" si="746"/>
        <v>0</v>
      </c>
      <c r="TK45" s="21"/>
      <c r="TL45" s="21">
        <f t="shared" si="1051"/>
        <v>0</v>
      </c>
      <c r="TM45" s="21"/>
      <c r="TN45" s="21">
        <f t="shared" si="1052"/>
        <v>0</v>
      </c>
      <c r="TO45" s="21"/>
      <c r="TP45" s="21">
        <f t="shared" si="1053"/>
        <v>0</v>
      </c>
      <c r="TQ45" s="21"/>
      <c r="TR45" s="21">
        <f t="shared" si="1054"/>
        <v>0</v>
      </c>
      <c r="TS45" s="21"/>
      <c r="TT45" s="21">
        <f t="shared" si="1055"/>
        <v>0</v>
      </c>
      <c r="TU45" s="21"/>
      <c r="TV45" s="21">
        <f t="shared" si="1056"/>
        <v>0</v>
      </c>
      <c r="TW45" s="21"/>
      <c r="TX45" s="21">
        <f t="shared" si="1057"/>
        <v>0</v>
      </c>
      <c r="TY45" s="21"/>
      <c r="TZ45" s="21">
        <f t="shared" si="1058"/>
        <v>0</v>
      </c>
      <c r="UA45" s="21"/>
      <c r="UB45" s="21">
        <f t="shared" si="1059"/>
        <v>0</v>
      </c>
      <c r="UC45" s="21"/>
      <c r="UD45" s="21">
        <f t="shared" si="1060"/>
        <v>0</v>
      </c>
      <c r="UE45" s="21"/>
      <c r="UF45" s="21">
        <f t="shared" si="1061"/>
        <v>0</v>
      </c>
      <c r="UG45" s="21"/>
      <c r="UH45" s="21">
        <f t="shared" si="758"/>
        <v>0</v>
      </c>
      <c r="UI45" s="21"/>
      <c r="UJ45" s="21">
        <f t="shared" si="1062"/>
        <v>0</v>
      </c>
      <c r="UK45" s="21"/>
      <c r="UL45" s="21">
        <f t="shared" si="1063"/>
        <v>0</v>
      </c>
      <c r="UM45" s="21"/>
      <c r="UN45" s="21">
        <f t="shared" si="1064"/>
        <v>0</v>
      </c>
      <c r="UO45" s="21"/>
      <c r="UP45" s="21">
        <f t="shared" si="1065"/>
        <v>0</v>
      </c>
      <c r="UQ45" s="21"/>
      <c r="UR45" s="21">
        <f t="shared" si="1066"/>
        <v>0</v>
      </c>
      <c r="US45" s="21"/>
      <c r="UT45" s="21">
        <f t="shared" si="1067"/>
        <v>0</v>
      </c>
      <c r="UU45" s="21"/>
      <c r="UV45" s="21">
        <f t="shared" si="765"/>
        <v>0</v>
      </c>
      <c r="UW45" s="21"/>
      <c r="UX45" s="21">
        <f t="shared" si="1068"/>
        <v>0</v>
      </c>
      <c r="UY45" s="21"/>
      <c r="UZ45" s="21">
        <f t="shared" si="767"/>
        <v>0</v>
      </c>
      <c r="VA45" s="21"/>
      <c r="VB45" s="21">
        <f t="shared" si="1069"/>
        <v>0</v>
      </c>
      <c r="VC45" s="21"/>
      <c r="VD45" s="21">
        <f t="shared" si="1070"/>
        <v>0</v>
      </c>
      <c r="VE45" s="21"/>
      <c r="VF45" s="21">
        <f t="shared" si="1071"/>
        <v>0</v>
      </c>
      <c r="VG45" s="21"/>
      <c r="VH45" s="21">
        <f t="shared" si="1072"/>
        <v>0</v>
      </c>
      <c r="VI45" s="21"/>
      <c r="VJ45" s="21">
        <f t="shared" si="1073"/>
        <v>0</v>
      </c>
      <c r="VK45" s="21"/>
      <c r="VL45" s="21">
        <f t="shared" si="1074"/>
        <v>0</v>
      </c>
      <c r="VM45" s="21"/>
      <c r="VN45" s="21">
        <f t="shared" si="1075"/>
        <v>0</v>
      </c>
      <c r="VO45" s="21"/>
      <c r="VP45" s="21">
        <f t="shared" si="1076"/>
        <v>0</v>
      </c>
      <c r="VQ45" s="21"/>
      <c r="VR45" s="21">
        <f t="shared" si="1043"/>
        <v>0</v>
      </c>
      <c r="VS45" s="21"/>
      <c r="VT45" s="21">
        <f t="shared" si="1077"/>
        <v>0</v>
      </c>
      <c r="VU45" s="21"/>
      <c r="VV45" s="21">
        <f t="shared" si="1077"/>
        <v>0</v>
      </c>
      <c r="VW45" s="21"/>
      <c r="VX45" s="21">
        <f t="shared" si="1078"/>
        <v>0</v>
      </c>
      <c r="VY45" s="21"/>
      <c r="VZ45" s="21">
        <f t="shared" si="1078"/>
        <v>0</v>
      </c>
      <c r="WA45" s="21"/>
      <c r="WB45" s="21">
        <f t="shared" si="1078"/>
        <v>0</v>
      </c>
      <c r="WC45" s="21"/>
      <c r="WD45" s="21">
        <f t="shared" si="1078"/>
        <v>0</v>
      </c>
      <c r="WE45" s="21"/>
      <c r="WF45" s="21">
        <f t="shared" si="1078"/>
        <v>0</v>
      </c>
      <c r="WG45" s="21"/>
      <c r="WH45" s="21">
        <f t="shared" si="1078"/>
        <v>0</v>
      </c>
      <c r="WI45" s="21"/>
      <c r="WJ45" s="21">
        <f t="shared" si="1078"/>
        <v>0</v>
      </c>
      <c r="WK45" s="21"/>
      <c r="WL45" s="21">
        <f t="shared" si="1078"/>
        <v>0</v>
      </c>
      <c r="WM45" s="21"/>
      <c r="WN45" s="21">
        <f t="shared" si="1079"/>
        <v>0</v>
      </c>
      <c r="WO45" s="21"/>
      <c r="WP45" s="21">
        <f t="shared" si="1079"/>
        <v>0</v>
      </c>
      <c r="WQ45" s="21"/>
      <c r="WR45" s="21">
        <f t="shared" si="1079"/>
        <v>0</v>
      </c>
      <c r="WS45" s="21"/>
      <c r="WT45" s="21">
        <f t="shared" si="1079"/>
        <v>0</v>
      </c>
      <c r="WU45" s="21"/>
      <c r="WV45" s="21">
        <f t="shared" si="1079"/>
        <v>0</v>
      </c>
      <c r="WW45" s="21"/>
      <c r="WX45" s="21">
        <f t="shared" si="1079"/>
        <v>0</v>
      </c>
      <c r="WY45" s="21"/>
      <c r="WZ45" s="21">
        <f t="shared" si="1079"/>
        <v>0</v>
      </c>
      <c r="XA45" s="21"/>
      <c r="XB45" s="21">
        <f t="shared" si="1079"/>
        <v>0</v>
      </c>
      <c r="XC45" s="21"/>
      <c r="XD45" s="21">
        <f t="shared" si="1080"/>
        <v>0</v>
      </c>
      <c r="XE45" s="21"/>
      <c r="XF45" s="21">
        <f t="shared" si="1080"/>
        <v>0</v>
      </c>
      <c r="XG45" s="21"/>
      <c r="XH45" s="21">
        <f t="shared" si="1080"/>
        <v>0</v>
      </c>
      <c r="XI45" s="21"/>
      <c r="XJ45" s="21">
        <f t="shared" si="1080"/>
        <v>0</v>
      </c>
      <c r="XK45" s="21"/>
      <c r="XL45" s="21">
        <f t="shared" si="1080"/>
        <v>0</v>
      </c>
      <c r="XM45" s="21"/>
      <c r="XN45" s="21">
        <f t="shared" si="1080"/>
        <v>0</v>
      </c>
      <c r="XO45" s="21"/>
      <c r="XP45" s="21">
        <f t="shared" si="1080"/>
        <v>0</v>
      </c>
      <c r="XQ45" s="21"/>
      <c r="XR45" s="21">
        <f t="shared" si="1080"/>
        <v>0</v>
      </c>
      <c r="XS45" s="21"/>
      <c r="XT45" s="21">
        <f t="shared" si="1077"/>
        <v>0</v>
      </c>
      <c r="XU45" s="21"/>
      <c r="XV45" s="21">
        <f t="shared" si="1077"/>
        <v>0</v>
      </c>
      <c r="XW45" s="21"/>
      <c r="XX45" s="21">
        <f t="shared" si="1077"/>
        <v>0</v>
      </c>
      <c r="XY45" s="21"/>
      <c r="XZ45" s="21">
        <f t="shared" si="1077"/>
        <v>0</v>
      </c>
      <c r="YA45" s="21"/>
      <c r="YB45" s="21">
        <f t="shared" si="780"/>
        <v>0</v>
      </c>
      <c r="YC45" s="21"/>
      <c r="YD45" s="21">
        <f t="shared" si="781"/>
        <v>0</v>
      </c>
      <c r="YE45" s="21"/>
      <c r="YF45" s="21">
        <f t="shared" si="782"/>
        <v>0</v>
      </c>
      <c r="YG45" s="21"/>
      <c r="YH45" s="21">
        <f t="shared" si="783"/>
        <v>0</v>
      </c>
      <c r="YI45" s="21"/>
      <c r="YJ45" s="21">
        <f t="shared" si="784"/>
        <v>0</v>
      </c>
      <c r="YK45" s="21"/>
      <c r="YL45" s="21">
        <f t="shared" si="785"/>
        <v>0</v>
      </c>
      <c r="YM45" s="21"/>
      <c r="YN45" s="21">
        <f t="shared" si="786"/>
        <v>0</v>
      </c>
      <c r="YO45" s="21"/>
      <c r="YP45" s="21">
        <f t="shared" si="787"/>
        <v>0</v>
      </c>
      <c r="YQ45" s="21">
        <v>30</v>
      </c>
      <c r="YR45" s="21">
        <f t="shared" si="788"/>
        <v>0</v>
      </c>
      <c r="YS45" s="21">
        <v>11</v>
      </c>
      <c r="YT45" s="21">
        <f t="shared" si="1081"/>
        <v>0</v>
      </c>
      <c r="YU45" s="21">
        <v>39</v>
      </c>
      <c r="YV45" s="21">
        <f t="shared" si="790"/>
        <v>0</v>
      </c>
      <c r="YW45" s="21">
        <v>20</v>
      </c>
      <c r="YX45" s="21">
        <f t="shared" si="791"/>
        <v>0</v>
      </c>
      <c r="YY45" s="21">
        <v>44</v>
      </c>
      <c r="YZ45" s="21">
        <f t="shared" si="1077"/>
        <v>0</v>
      </c>
      <c r="ZA45" s="21">
        <v>39</v>
      </c>
      <c r="ZB45" s="21">
        <f t="shared" si="792"/>
        <v>0</v>
      </c>
      <c r="ZC45" s="21">
        <v>40</v>
      </c>
      <c r="ZD45" s="21">
        <f t="shared" si="793"/>
        <v>0</v>
      </c>
      <c r="ZE45" s="21"/>
      <c r="ZF45" s="21">
        <f t="shared" si="794"/>
        <v>0</v>
      </c>
      <c r="ZG45" s="21">
        <v>30</v>
      </c>
      <c r="ZH45" s="21">
        <f t="shared" si="1082"/>
        <v>0</v>
      </c>
      <c r="ZI45" s="21"/>
      <c r="ZJ45" s="21">
        <f t="shared" si="796"/>
        <v>0</v>
      </c>
      <c r="ZK45" s="21"/>
      <c r="ZL45" s="21">
        <f t="shared" si="797"/>
        <v>0</v>
      </c>
      <c r="ZM45" s="21"/>
      <c r="ZN45" s="21">
        <f t="shared" si="1083"/>
        <v>0</v>
      </c>
      <c r="ZO45" s="21"/>
      <c r="ZP45" s="21">
        <f t="shared" si="799"/>
        <v>0</v>
      </c>
      <c r="ZQ45" s="21"/>
      <c r="ZR45" s="21">
        <f t="shared" si="800"/>
        <v>0</v>
      </c>
      <c r="ZS45" s="21"/>
      <c r="ZT45" s="21">
        <f t="shared" si="1077"/>
        <v>0</v>
      </c>
      <c r="ZU45" s="21"/>
      <c r="ZV45" s="21">
        <f t="shared" si="1084"/>
        <v>0</v>
      </c>
      <c r="ZW45" s="21"/>
      <c r="ZX45" s="21">
        <f t="shared" si="1085"/>
        <v>0</v>
      </c>
      <c r="ZY45" s="21"/>
      <c r="ZZ45" s="21">
        <f t="shared" si="1085"/>
        <v>0</v>
      </c>
      <c r="AAA45" s="21"/>
      <c r="AAB45" s="21">
        <f t="shared" si="1086"/>
        <v>0</v>
      </c>
      <c r="AAC45" s="21"/>
      <c r="AAD45" s="21">
        <f t="shared" si="1086"/>
        <v>0</v>
      </c>
      <c r="AAE45" s="21"/>
      <c r="AAF45" s="21">
        <f t="shared" si="1087"/>
        <v>0</v>
      </c>
      <c r="AAG45" s="21"/>
      <c r="AAH45" s="21">
        <f t="shared" si="1087"/>
        <v>0</v>
      </c>
      <c r="AAI45" s="21"/>
      <c r="AAJ45" s="21">
        <f t="shared" si="1088"/>
        <v>0</v>
      </c>
      <c r="AAK45" s="21"/>
      <c r="AAL45" s="21">
        <f t="shared" si="1088"/>
        <v>0</v>
      </c>
      <c r="AAM45" s="21"/>
      <c r="AAN45" s="21">
        <f t="shared" si="1089"/>
        <v>0</v>
      </c>
      <c r="AAO45" s="21"/>
      <c r="AAP45" s="21">
        <f t="shared" si="1089"/>
        <v>0</v>
      </c>
      <c r="AAQ45" s="21"/>
      <c r="AAR45" s="21">
        <f t="shared" si="1090"/>
        <v>0</v>
      </c>
      <c r="AAS45" s="21"/>
      <c r="AAT45" s="21">
        <f t="shared" si="1090"/>
        <v>0</v>
      </c>
      <c r="AAU45" s="21"/>
      <c r="AAV45" s="21">
        <f t="shared" si="1091"/>
        <v>0</v>
      </c>
      <c r="AAW45" s="21"/>
      <c r="AAX45" s="21">
        <f t="shared" si="1091"/>
        <v>0</v>
      </c>
      <c r="AAY45" s="21"/>
      <c r="AAZ45" s="21">
        <f t="shared" si="1092"/>
        <v>0</v>
      </c>
      <c r="ABA45" s="21"/>
      <c r="ABB45" s="21">
        <f t="shared" si="1092"/>
        <v>0</v>
      </c>
      <c r="ABC45" s="21"/>
      <c r="ABD45" s="21">
        <f t="shared" si="1093"/>
        <v>0</v>
      </c>
      <c r="ABE45" s="21"/>
      <c r="ABF45" s="21">
        <f t="shared" si="1093"/>
        <v>0</v>
      </c>
      <c r="ABG45" s="21"/>
      <c r="ABH45" s="21">
        <f t="shared" si="1094"/>
        <v>0</v>
      </c>
      <c r="ABI45" s="21"/>
      <c r="ABJ45" s="21">
        <f t="shared" si="1094"/>
        <v>0</v>
      </c>
      <c r="ABK45" s="21"/>
      <c r="ABL45" s="21">
        <f t="shared" si="1095"/>
        <v>0</v>
      </c>
      <c r="ABM45" s="21"/>
      <c r="ABN45" s="21">
        <f t="shared" si="1095"/>
        <v>0</v>
      </c>
      <c r="ABO45" s="21"/>
      <c r="ABP45" s="21">
        <f t="shared" si="1096"/>
        <v>0</v>
      </c>
      <c r="ABQ45" s="21"/>
      <c r="ABR45" s="21">
        <f t="shared" si="1096"/>
        <v>0</v>
      </c>
      <c r="ABS45" s="21"/>
      <c r="ABT45" s="21">
        <f t="shared" si="1097"/>
        <v>0</v>
      </c>
      <c r="ABU45" s="21"/>
      <c r="ABV45" s="21">
        <f t="shared" si="1097"/>
        <v>0</v>
      </c>
      <c r="ABW45" s="21"/>
      <c r="ABX45" s="21">
        <f t="shared" si="1098"/>
        <v>0</v>
      </c>
      <c r="ABY45" s="21"/>
      <c r="ABZ45" s="21">
        <f t="shared" si="1098"/>
        <v>0</v>
      </c>
      <c r="ACA45" s="21"/>
      <c r="ACB45" s="21">
        <f t="shared" si="1099"/>
        <v>0</v>
      </c>
      <c r="ACC45" s="21"/>
      <c r="ACD45" s="21">
        <f t="shared" si="1099"/>
        <v>0</v>
      </c>
      <c r="ACE45" s="21"/>
      <c r="ACF45" s="21">
        <f t="shared" si="1100"/>
        <v>0</v>
      </c>
      <c r="ACG45" s="21"/>
      <c r="ACH45" s="21">
        <f t="shared" si="1100"/>
        <v>0</v>
      </c>
      <c r="ACI45" s="21"/>
      <c r="ACJ45" s="21">
        <f t="shared" si="1101"/>
        <v>0</v>
      </c>
      <c r="ACK45" s="21"/>
      <c r="ACL45" s="21">
        <f t="shared" si="1101"/>
        <v>0</v>
      </c>
      <c r="ACM45" s="21"/>
      <c r="ACN45" s="21">
        <f t="shared" si="1102"/>
        <v>0</v>
      </c>
      <c r="ACO45" s="21"/>
      <c r="ACP45" s="21">
        <f t="shared" si="1102"/>
        <v>0</v>
      </c>
      <c r="ACQ45" s="21"/>
      <c r="ACR45" s="21">
        <f t="shared" si="1103"/>
        <v>0</v>
      </c>
      <c r="ACS45" s="21"/>
      <c r="ACT45" s="21">
        <f t="shared" si="1103"/>
        <v>0</v>
      </c>
      <c r="ACU45" s="21"/>
      <c r="ACV45" s="21">
        <f t="shared" si="1104"/>
        <v>0</v>
      </c>
      <c r="ACW45" s="21"/>
      <c r="ACX45" s="21">
        <f t="shared" si="1104"/>
        <v>0</v>
      </c>
      <c r="ACY45" s="21"/>
      <c r="ACZ45" s="21">
        <f t="shared" si="1105"/>
        <v>0</v>
      </c>
      <c r="ADA45" s="21"/>
      <c r="ADB45" s="21">
        <f t="shared" si="1105"/>
        <v>0</v>
      </c>
      <c r="ADC45" s="21"/>
      <c r="ADD45" s="21">
        <f t="shared" si="1106"/>
        <v>0</v>
      </c>
      <c r="ADE45" s="21"/>
      <c r="ADF45" s="21">
        <f t="shared" si="1106"/>
        <v>0</v>
      </c>
      <c r="ADG45" s="21"/>
      <c r="ADH45" s="21">
        <f t="shared" si="1107"/>
        <v>0</v>
      </c>
      <c r="ADI45" s="21"/>
      <c r="ADJ45" s="21">
        <f t="shared" si="1107"/>
        <v>0</v>
      </c>
      <c r="ADK45" s="21"/>
      <c r="ADL45" s="21">
        <f t="shared" si="1108"/>
        <v>0</v>
      </c>
      <c r="ADM45" s="21"/>
      <c r="ADN45" s="21">
        <f t="shared" si="1108"/>
        <v>0</v>
      </c>
      <c r="ADO45" s="21"/>
      <c r="ADP45" s="21">
        <f t="shared" si="1108"/>
        <v>0</v>
      </c>
      <c r="ADQ45" s="21"/>
      <c r="ADR45" s="21">
        <f t="shared" si="1108"/>
        <v>0</v>
      </c>
      <c r="ADS45" s="21"/>
      <c r="ADT45" s="21">
        <f t="shared" si="1108"/>
        <v>0</v>
      </c>
      <c r="ADU45" s="21"/>
      <c r="ADV45" s="21">
        <f t="shared" si="1109"/>
        <v>0</v>
      </c>
      <c r="ADW45" s="21"/>
      <c r="ADX45" s="21">
        <f t="shared" si="1109"/>
        <v>0</v>
      </c>
      <c r="ADY45" s="21"/>
      <c r="ADZ45" s="21">
        <f t="shared" si="1109"/>
        <v>0</v>
      </c>
      <c r="AEA45" s="21"/>
      <c r="AEB45" s="21">
        <f t="shared" si="1109"/>
        <v>0</v>
      </c>
      <c r="AEC45" s="21"/>
      <c r="AED45" s="21">
        <f t="shared" si="1110"/>
        <v>0</v>
      </c>
      <c r="AEE45" s="21"/>
      <c r="AEF45" s="21">
        <f t="shared" si="1110"/>
        <v>0</v>
      </c>
      <c r="AEG45" s="21"/>
      <c r="AEH45" s="21">
        <f t="shared" si="1110"/>
        <v>0</v>
      </c>
      <c r="AEI45" s="21"/>
      <c r="AEJ45" s="21">
        <f t="shared" si="1110"/>
        <v>0</v>
      </c>
      <c r="AEK45" s="21"/>
      <c r="AEL45" s="21">
        <f t="shared" si="1110"/>
        <v>0</v>
      </c>
      <c r="AEM45" s="21"/>
      <c r="AEN45" s="21">
        <f t="shared" si="1111"/>
        <v>0</v>
      </c>
      <c r="AEO45" s="21"/>
      <c r="AEP45" s="21">
        <f t="shared" si="1111"/>
        <v>0</v>
      </c>
      <c r="AEQ45" s="21"/>
      <c r="AER45" s="21">
        <f t="shared" si="1111"/>
        <v>0</v>
      </c>
      <c r="AES45" s="21"/>
      <c r="AET45" s="21">
        <f t="shared" si="1111"/>
        <v>0</v>
      </c>
      <c r="AEU45" s="21"/>
      <c r="AEV45" s="21">
        <f t="shared" si="1112"/>
        <v>0</v>
      </c>
      <c r="AEW45" s="21"/>
      <c r="AEX45" s="21">
        <f t="shared" si="1112"/>
        <v>0</v>
      </c>
      <c r="AEY45" s="21"/>
      <c r="AEZ45" s="21">
        <f t="shared" si="1112"/>
        <v>0</v>
      </c>
      <c r="AFA45" s="21"/>
      <c r="AFB45" s="21">
        <f t="shared" si="1112"/>
        <v>0</v>
      </c>
      <c r="AFC45" s="21"/>
      <c r="AFD45" s="21">
        <f t="shared" si="1112"/>
        <v>0</v>
      </c>
      <c r="AFE45" s="21"/>
      <c r="AFF45" s="21">
        <f t="shared" si="1113"/>
        <v>0</v>
      </c>
      <c r="AFG45" s="21"/>
      <c r="AFH45" s="21">
        <f t="shared" si="1113"/>
        <v>0</v>
      </c>
      <c r="AFI45" s="21"/>
      <c r="AFJ45" s="21">
        <f t="shared" si="1113"/>
        <v>0</v>
      </c>
      <c r="AFK45" s="21"/>
      <c r="AFL45" s="21">
        <f t="shared" si="1113"/>
        <v>0</v>
      </c>
      <c r="AFM45" s="21"/>
      <c r="AFN45" s="21">
        <f t="shared" si="1114"/>
        <v>0</v>
      </c>
      <c r="AFO45" s="21"/>
      <c r="AFP45" s="21">
        <f t="shared" si="1114"/>
        <v>0</v>
      </c>
      <c r="AFQ45" s="21"/>
      <c r="AFR45" s="21">
        <f t="shared" si="1114"/>
        <v>0</v>
      </c>
      <c r="AFS45" s="21"/>
      <c r="AFT45" s="21">
        <f t="shared" si="1114"/>
        <v>0</v>
      </c>
      <c r="AFU45" s="21"/>
      <c r="AFV45" s="21">
        <f t="shared" si="1114"/>
        <v>0</v>
      </c>
      <c r="AFW45" s="21"/>
      <c r="AFX45" s="21">
        <f t="shared" si="1115"/>
        <v>0</v>
      </c>
      <c r="AFY45" s="21"/>
      <c r="AFZ45" s="21">
        <f t="shared" si="1115"/>
        <v>0</v>
      </c>
      <c r="AGA45" s="21"/>
      <c r="AGB45" s="21">
        <f t="shared" si="1115"/>
        <v>0</v>
      </c>
      <c r="AGC45" s="21"/>
      <c r="AGD45" s="21">
        <f t="shared" si="1115"/>
        <v>0</v>
      </c>
      <c r="AGE45" s="21"/>
      <c r="AGF45" s="21">
        <f t="shared" si="1116"/>
        <v>0</v>
      </c>
      <c r="AGG45" s="21"/>
      <c r="AGH45" s="21">
        <f t="shared" si="1116"/>
        <v>0</v>
      </c>
      <c r="AGI45" s="21"/>
      <c r="AGJ45" s="21">
        <f t="shared" si="1116"/>
        <v>0</v>
      </c>
      <c r="AGK45" s="21"/>
      <c r="AGL45" s="21">
        <f t="shared" si="1116"/>
        <v>0</v>
      </c>
      <c r="AGM45" s="21"/>
      <c r="AGN45" s="21">
        <f t="shared" si="1116"/>
        <v>0</v>
      </c>
      <c r="AGO45" s="21"/>
      <c r="AGP45" s="21">
        <f t="shared" si="1117"/>
        <v>0</v>
      </c>
      <c r="AGQ45" s="21"/>
      <c r="AGR45" s="21">
        <f t="shared" si="1117"/>
        <v>0</v>
      </c>
      <c r="AGS45" s="21"/>
      <c r="AGT45" s="21">
        <f t="shared" si="1117"/>
        <v>0</v>
      </c>
      <c r="AGU45" s="21"/>
      <c r="AGV45" s="21">
        <f t="shared" si="1117"/>
        <v>0</v>
      </c>
      <c r="AGW45" s="21"/>
      <c r="AGX45" s="21">
        <f t="shared" si="1118"/>
        <v>0</v>
      </c>
      <c r="AGY45" s="21"/>
      <c r="AGZ45" s="21">
        <f t="shared" si="1118"/>
        <v>0</v>
      </c>
      <c r="AHA45" s="21"/>
      <c r="AHB45" s="21">
        <f t="shared" si="1118"/>
        <v>0</v>
      </c>
      <c r="AHC45" s="21"/>
      <c r="AHD45" s="21">
        <f t="shared" si="1118"/>
        <v>0</v>
      </c>
      <c r="AHE45" s="21"/>
      <c r="AHF45" s="21">
        <f t="shared" si="1118"/>
        <v>0</v>
      </c>
      <c r="AHG45" s="21"/>
      <c r="AHH45" s="21">
        <f t="shared" si="1119"/>
        <v>0</v>
      </c>
      <c r="AHI45" s="21"/>
      <c r="AHJ45" s="21">
        <f t="shared" si="1119"/>
        <v>0</v>
      </c>
      <c r="AHK45" s="21"/>
      <c r="AHL45" s="21">
        <f t="shared" si="1119"/>
        <v>0</v>
      </c>
      <c r="AHM45" s="21"/>
      <c r="AHN45" s="21">
        <f t="shared" si="1119"/>
        <v>0</v>
      </c>
      <c r="AHO45" s="21"/>
      <c r="AHP45" s="21">
        <f t="shared" si="1120"/>
        <v>0</v>
      </c>
      <c r="AHQ45" s="21"/>
      <c r="AHR45" s="21">
        <f t="shared" si="1120"/>
        <v>0</v>
      </c>
      <c r="AHS45" s="21"/>
      <c r="AHT45" s="21">
        <f t="shared" si="1120"/>
        <v>0</v>
      </c>
      <c r="AHU45" s="21"/>
      <c r="AHV45" s="21">
        <f t="shared" si="1120"/>
        <v>0</v>
      </c>
      <c r="AHW45" s="21"/>
      <c r="AHX45" s="21">
        <f t="shared" si="1120"/>
        <v>0</v>
      </c>
      <c r="AHY45" s="21"/>
      <c r="AHZ45" s="21">
        <f t="shared" si="1121"/>
        <v>0</v>
      </c>
      <c r="AIA45" s="21"/>
      <c r="AIB45" s="21">
        <f t="shared" si="1121"/>
        <v>0</v>
      </c>
      <c r="AIC45" s="21"/>
      <c r="AID45" s="21">
        <f t="shared" si="1121"/>
        <v>0</v>
      </c>
      <c r="AIE45" s="21"/>
      <c r="AIF45" s="21">
        <f t="shared" si="1121"/>
        <v>0</v>
      </c>
      <c r="AIG45" s="21"/>
      <c r="AIH45" s="21">
        <f t="shared" si="1122"/>
        <v>0</v>
      </c>
      <c r="AII45" s="21"/>
      <c r="AIJ45" s="21">
        <f t="shared" si="1122"/>
        <v>0</v>
      </c>
      <c r="AIK45" s="21"/>
      <c r="AIL45" s="21">
        <f t="shared" si="1122"/>
        <v>0</v>
      </c>
      <c r="AIM45" s="21"/>
      <c r="AIN45" s="21">
        <f t="shared" si="1122"/>
        <v>0</v>
      </c>
      <c r="AIO45" s="21"/>
      <c r="AIP45" s="21">
        <f t="shared" si="1122"/>
        <v>0</v>
      </c>
      <c r="AIQ45" s="21"/>
      <c r="AIR45" s="21">
        <f t="shared" si="1123"/>
        <v>0</v>
      </c>
      <c r="AIS45" s="21"/>
      <c r="AIT45" s="21">
        <f t="shared" si="1123"/>
        <v>0</v>
      </c>
      <c r="AIU45" s="21"/>
      <c r="AIV45" s="21">
        <f t="shared" si="1123"/>
        <v>0</v>
      </c>
      <c r="AIW45" s="21"/>
      <c r="AIX45" s="21">
        <f t="shared" si="1123"/>
        <v>0</v>
      </c>
      <c r="AIY45" s="21"/>
      <c r="AIZ45" s="21">
        <f t="shared" si="1077"/>
        <v>0</v>
      </c>
      <c r="AJA45" s="21"/>
    </row>
    <row r="46" spans="2:937" ht="15" x14ac:dyDescent="0.25">
      <c r="B46" s="31">
        <v>41</v>
      </c>
      <c r="C46" s="192" t="s">
        <v>208</v>
      </c>
      <c r="D46" s="67" t="s">
        <v>100</v>
      </c>
      <c r="E46" s="194" t="s">
        <v>392</v>
      </c>
      <c r="F46" s="194" t="str">
        <f>_xlfn.XLOOKUP(D46,'WTG PH-III'!$D$5:$D$198,'WTG PH-III'!$B$5:$B$198,0,0,1)</f>
        <v>PSS-11</v>
      </c>
      <c r="G46" s="22" t="s">
        <v>537</v>
      </c>
      <c r="H46" s="22" t="s">
        <v>541</v>
      </c>
      <c r="I46" s="61">
        <v>13</v>
      </c>
      <c r="J46" s="21">
        <v>253</v>
      </c>
      <c r="K46" s="21">
        <f t="shared" si="846"/>
        <v>253.00000000000006</v>
      </c>
      <c r="L46" s="21">
        <f t="shared" si="847"/>
        <v>253</v>
      </c>
      <c r="M46" s="21">
        <f t="shared" si="848"/>
        <v>0</v>
      </c>
      <c r="N46" s="95">
        <f>VLOOKUP(D46,'WTG PH-III'!$D$5:$U$198,17,0)</f>
        <v>45770</v>
      </c>
      <c r="O46" s="95">
        <f>VLOOKUP(D46,'WTG PH-III'!$D$5:$U$198,18,0)</f>
        <v>45779</v>
      </c>
      <c r="P46" s="21">
        <f t="shared" si="849"/>
        <v>0</v>
      </c>
      <c r="Q46" s="21"/>
      <c r="R46" s="21">
        <f t="shared" si="850"/>
        <v>0</v>
      </c>
      <c r="S46" s="21"/>
      <c r="T46" s="21">
        <f t="shared" si="851"/>
        <v>0</v>
      </c>
      <c r="U46" s="21"/>
      <c r="V46" s="21">
        <f t="shared" si="852"/>
        <v>0</v>
      </c>
      <c r="W46" s="21"/>
      <c r="X46" s="21">
        <f t="shared" si="853"/>
        <v>0</v>
      </c>
      <c r="Y46" s="21"/>
      <c r="Z46" s="21">
        <f t="shared" si="854"/>
        <v>0</v>
      </c>
      <c r="AA46" s="21"/>
      <c r="AB46" s="21">
        <f t="shared" si="855"/>
        <v>0</v>
      </c>
      <c r="AC46" s="21"/>
      <c r="AD46" s="21">
        <f t="shared" si="856"/>
        <v>0</v>
      </c>
      <c r="AE46" s="21"/>
      <c r="AF46" s="21">
        <f t="shared" si="857"/>
        <v>0</v>
      </c>
      <c r="AG46" s="21"/>
      <c r="AH46" s="21">
        <f t="shared" si="858"/>
        <v>0</v>
      </c>
      <c r="AI46" s="21"/>
      <c r="AJ46" s="21">
        <f t="shared" si="859"/>
        <v>0</v>
      </c>
      <c r="AK46" s="21"/>
      <c r="AL46" s="21">
        <f t="shared" si="860"/>
        <v>0</v>
      </c>
      <c r="AM46" s="21"/>
      <c r="AN46" s="21">
        <f t="shared" si="861"/>
        <v>0</v>
      </c>
      <c r="AO46" s="21"/>
      <c r="AP46" s="21">
        <f t="shared" si="862"/>
        <v>0</v>
      </c>
      <c r="AQ46" s="21"/>
      <c r="AR46" s="21">
        <f t="shared" si="863"/>
        <v>0</v>
      </c>
      <c r="AS46" s="21"/>
      <c r="AT46" s="21">
        <f t="shared" si="864"/>
        <v>0</v>
      </c>
      <c r="AU46" s="21"/>
      <c r="AV46" s="21">
        <f t="shared" si="865"/>
        <v>0</v>
      </c>
      <c r="AW46" s="21"/>
      <c r="AX46" s="21">
        <f t="shared" si="866"/>
        <v>0</v>
      </c>
      <c r="AY46" s="21"/>
      <c r="AZ46" s="21">
        <f t="shared" si="867"/>
        <v>0</v>
      </c>
      <c r="BA46" s="21"/>
      <c r="BB46" s="21">
        <f t="shared" si="868"/>
        <v>0</v>
      </c>
      <c r="BC46" s="21"/>
      <c r="BD46" s="21">
        <f t="shared" si="869"/>
        <v>0</v>
      </c>
      <c r="BE46" s="21"/>
      <c r="BF46" s="21">
        <f t="shared" si="870"/>
        <v>0</v>
      </c>
      <c r="BG46" s="21"/>
      <c r="BH46" s="21">
        <f t="shared" si="871"/>
        <v>0</v>
      </c>
      <c r="BI46" s="21"/>
      <c r="BJ46" s="21">
        <f t="shared" si="872"/>
        <v>0</v>
      </c>
      <c r="BK46" s="21"/>
      <c r="BL46" s="21">
        <f t="shared" si="873"/>
        <v>0</v>
      </c>
      <c r="BM46" s="21"/>
      <c r="BN46" s="21">
        <f t="shared" si="874"/>
        <v>0</v>
      </c>
      <c r="BO46" s="21"/>
      <c r="BP46" s="21">
        <f t="shared" si="875"/>
        <v>0</v>
      </c>
      <c r="BQ46" s="21"/>
      <c r="BR46" s="21">
        <f t="shared" si="876"/>
        <v>0</v>
      </c>
      <c r="BS46" s="21"/>
      <c r="BT46" s="21">
        <f t="shared" si="877"/>
        <v>0</v>
      </c>
      <c r="BU46" s="21"/>
      <c r="BV46" s="21">
        <f t="shared" si="878"/>
        <v>0</v>
      </c>
      <c r="BW46" s="21"/>
      <c r="BX46" s="21">
        <f t="shared" si="879"/>
        <v>0</v>
      </c>
      <c r="BY46" s="21"/>
      <c r="BZ46" s="21">
        <f t="shared" si="880"/>
        <v>0</v>
      </c>
      <c r="CA46" s="21"/>
      <c r="CB46" s="21">
        <f t="shared" si="881"/>
        <v>0</v>
      </c>
      <c r="CC46" s="21"/>
      <c r="CD46" s="21">
        <f t="shared" si="882"/>
        <v>0</v>
      </c>
      <c r="CE46" s="21"/>
      <c r="CF46" s="21">
        <f t="shared" si="883"/>
        <v>0</v>
      </c>
      <c r="CG46" s="21"/>
      <c r="CH46" s="21">
        <f t="shared" si="884"/>
        <v>0</v>
      </c>
      <c r="CI46" s="21"/>
      <c r="CJ46" s="21">
        <f t="shared" si="885"/>
        <v>0</v>
      </c>
      <c r="CK46" s="21"/>
      <c r="CL46" s="21">
        <f t="shared" si="886"/>
        <v>0</v>
      </c>
      <c r="CM46" s="21"/>
      <c r="CN46" s="21">
        <f t="shared" si="887"/>
        <v>0</v>
      </c>
      <c r="CO46" s="21"/>
      <c r="CP46" s="21">
        <f t="shared" si="888"/>
        <v>0</v>
      </c>
      <c r="CQ46" s="21"/>
      <c r="CR46" s="21">
        <f t="shared" si="889"/>
        <v>0</v>
      </c>
      <c r="CS46" s="21"/>
      <c r="CT46" s="21">
        <f t="shared" si="890"/>
        <v>0</v>
      </c>
      <c r="CU46" s="21"/>
      <c r="CV46" s="21">
        <f t="shared" si="891"/>
        <v>0</v>
      </c>
      <c r="CW46" s="21"/>
      <c r="CX46" s="21">
        <f t="shared" si="892"/>
        <v>0</v>
      </c>
      <c r="CY46" s="21"/>
      <c r="CZ46" s="21">
        <f t="shared" si="893"/>
        <v>0</v>
      </c>
      <c r="DA46" s="21"/>
      <c r="DB46" s="21">
        <f t="shared" si="894"/>
        <v>0</v>
      </c>
      <c r="DC46" s="21"/>
      <c r="DD46" s="21">
        <f t="shared" si="895"/>
        <v>0</v>
      </c>
      <c r="DE46" s="21"/>
      <c r="DF46" s="21">
        <f t="shared" si="896"/>
        <v>0</v>
      </c>
      <c r="DG46" s="21"/>
      <c r="DH46" s="21">
        <f t="shared" si="897"/>
        <v>0</v>
      </c>
      <c r="DI46" s="21"/>
      <c r="DJ46" s="21">
        <f t="shared" si="898"/>
        <v>0</v>
      </c>
      <c r="DK46" s="21"/>
      <c r="DL46" s="21">
        <f t="shared" si="899"/>
        <v>0</v>
      </c>
      <c r="DM46" s="21"/>
      <c r="DN46" s="21">
        <f t="shared" si="900"/>
        <v>0</v>
      </c>
      <c r="DO46" s="21"/>
      <c r="DP46" s="21">
        <f t="shared" si="901"/>
        <v>0</v>
      </c>
      <c r="DQ46" s="21"/>
      <c r="DR46" s="21">
        <f t="shared" si="902"/>
        <v>0</v>
      </c>
      <c r="DS46" s="21"/>
      <c r="DT46" s="21">
        <f t="shared" si="903"/>
        <v>0</v>
      </c>
      <c r="DU46" s="21"/>
      <c r="DV46" s="21">
        <f t="shared" si="904"/>
        <v>0</v>
      </c>
      <c r="DW46" s="21"/>
      <c r="DX46" s="21">
        <f t="shared" si="905"/>
        <v>0</v>
      </c>
      <c r="DY46" s="21"/>
      <c r="DZ46" s="21">
        <f t="shared" si="906"/>
        <v>0</v>
      </c>
      <c r="EA46" s="21"/>
      <c r="EB46" s="21">
        <f t="shared" si="907"/>
        <v>0</v>
      </c>
      <c r="EC46" s="21"/>
      <c r="ED46" s="21">
        <f t="shared" si="908"/>
        <v>0</v>
      </c>
      <c r="EE46" s="21"/>
      <c r="EF46" s="21">
        <f t="shared" si="909"/>
        <v>0</v>
      </c>
      <c r="EG46" s="21"/>
      <c r="EH46" s="21">
        <f t="shared" si="910"/>
        <v>0</v>
      </c>
      <c r="EI46" s="21"/>
      <c r="EJ46" s="21">
        <f t="shared" si="911"/>
        <v>0</v>
      </c>
      <c r="EK46" s="21"/>
      <c r="EL46" s="21">
        <f t="shared" si="912"/>
        <v>0</v>
      </c>
      <c r="EM46" s="21"/>
      <c r="EN46" s="21">
        <f t="shared" si="913"/>
        <v>0</v>
      </c>
      <c r="EO46" s="21"/>
      <c r="EP46" s="21">
        <f t="shared" si="914"/>
        <v>0</v>
      </c>
      <c r="EQ46" s="21"/>
      <c r="ER46" s="21">
        <f t="shared" si="915"/>
        <v>0</v>
      </c>
      <c r="ES46" s="21"/>
      <c r="ET46" s="21">
        <f t="shared" si="916"/>
        <v>0</v>
      </c>
      <c r="EU46" s="21"/>
      <c r="EV46" s="21">
        <f t="shared" si="917"/>
        <v>0</v>
      </c>
      <c r="EW46" s="21"/>
      <c r="EX46" s="21">
        <f t="shared" si="918"/>
        <v>0</v>
      </c>
      <c r="EY46" s="21"/>
      <c r="EZ46" s="21">
        <f t="shared" si="919"/>
        <v>0</v>
      </c>
      <c r="FA46" s="21"/>
      <c r="FB46" s="21">
        <f t="shared" si="920"/>
        <v>0</v>
      </c>
      <c r="FC46" s="21"/>
      <c r="FD46" s="21">
        <f t="shared" si="921"/>
        <v>0</v>
      </c>
      <c r="FE46" s="21"/>
      <c r="FF46" s="21">
        <f t="shared" si="922"/>
        <v>0</v>
      </c>
      <c r="FG46" s="21"/>
      <c r="FH46" s="21">
        <f t="shared" si="923"/>
        <v>0</v>
      </c>
      <c r="FI46" s="21"/>
      <c r="FJ46" s="21">
        <f t="shared" si="924"/>
        <v>0</v>
      </c>
      <c r="FK46" s="21"/>
      <c r="FL46" s="21">
        <f t="shared" si="925"/>
        <v>0</v>
      </c>
      <c r="FM46" s="21"/>
      <c r="FN46" s="21">
        <f t="shared" si="926"/>
        <v>0</v>
      </c>
      <c r="FO46" s="21"/>
      <c r="FP46" s="21">
        <f t="shared" si="927"/>
        <v>0</v>
      </c>
      <c r="FQ46" s="21"/>
      <c r="FR46" s="21">
        <f t="shared" si="928"/>
        <v>0</v>
      </c>
      <c r="FS46" s="21"/>
      <c r="FT46" s="21">
        <f t="shared" si="929"/>
        <v>0</v>
      </c>
      <c r="FU46" s="21"/>
      <c r="FV46" s="21">
        <f t="shared" si="930"/>
        <v>0</v>
      </c>
      <c r="FW46" s="21"/>
      <c r="FX46" s="21">
        <f t="shared" si="931"/>
        <v>0</v>
      </c>
      <c r="FY46" s="21"/>
      <c r="FZ46" s="21">
        <f t="shared" si="932"/>
        <v>0</v>
      </c>
      <c r="GA46" s="21"/>
      <c r="GB46" s="21">
        <f t="shared" si="933"/>
        <v>0</v>
      </c>
      <c r="GC46" s="21"/>
      <c r="GD46" s="21">
        <f t="shared" si="934"/>
        <v>0</v>
      </c>
      <c r="GE46" s="21"/>
      <c r="GF46" s="21">
        <f t="shared" si="935"/>
        <v>0</v>
      </c>
      <c r="GG46" s="21"/>
      <c r="GH46" s="21">
        <f t="shared" si="936"/>
        <v>0</v>
      </c>
      <c r="GI46" s="21"/>
      <c r="GJ46" s="21">
        <f t="shared" si="937"/>
        <v>0</v>
      </c>
      <c r="GK46" s="21"/>
      <c r="GL46" s="21">
        <f t="shared" si="938"/>
        <v>0</v>
      </c>
      <c r="GM46" s="21"/>
      <c r="GN46" s="21">
        <f t="shared" si="939"/>
        <v>0</v>
      </c>
      <c r="GO46" s="21"/>
      <c r="GP46" s="21">
        <f t="shared" si="940"/>
        <v>0</v>
      </c>
      <c r="GQ46" s="21"/>
      <c r="GR46" s="21">
        <f t="shared" si="941"/>
        <v>0</v>
      </c>
      <c r="GS46" s="21"/>
      <c r="GT46" s="21">
        <f t="shared" si="942"/>
        <v>0</v>
      </c>
      <c r="GU46" s="21"/>
      <c r="GV46" s="21">
        <f t="shared" si="943"/>
        <v>0</v>
      </c>
      <c r="GW46" s="21"/>
      <c r="GX46" s="21">
        <f t="shared" si="944"/>
        <v>0</v>
      </c>
      <c r="GY46" s="21"/>
      <c r="GZ46" s="21">
        <f t="shared" si="945"/>
        <v>0</v>
      </c>
      <c r="HA46" s="21"/>
      <c r="HB46" s="21">
        <f t="shared" si="946"/>
        <v>0</v>
      </c>
      <c r="HC46" s="21"/>
      <c r="HD46" s="21">
        <f t="shared" si="947"/>
        <v>0</v>
      </c>
      <c r="HE46" s="21"/>
      <c r="HF46" s="21">
        <f t="shared" si="948"/>
        <v>0</v>
      </c>
      <c r="HG46" s="21"/>
      <c r="HH46" s="21">
        <f t="shared" si="949"/>
        <v>0</v>
      </c>
      <c r="HI46" s="21"/>
      <c r="HJ46" s="21">
        <f t="shared" si="950"/>
        <v>0</v>
      </c>
      <c r="HK46" s="21"/>
      <c r="HL46" s="21">
        <f t="shared" si="951"/>
        <v>0</v>
      </c>
      <c r="HM46" s="21"/>
      <c r="HN46" s="21">
        <f t="shared" si="952"/>
        <v>0</v>
      </c>
      <c r="HO46" s="21"/>
      <c r="HP46" s="21">
        <f t="shared" si="953"/>
        <v>0</v>
      </c>
      <c r="HQ46" s="21"/>
      <c r="HR46" s="21">
        <f t="shared" si="954"/>
        <v>0</v>
      </c>
      <c r="HS46" s="21"/>
      <c r="HT46" s="21">
        <f t="shared" si="955"/>
        <v>0</v>
      </c>
      <c r="HU46" s="21"/>
      <c r="HV46" s="21">
        <f t="shared" si="956"/>
        <v>0</v>
      </c>
      <c r="HW46" s="21"/>
      <c r="HX46" s="21">
        <f t="shared" si="957"/>
        <v>0</v>
      </c>
      <c r="HY46" s="21"/>
      <c r="HZ46" s="21">
        <f t="shared" si="958"/>
        <v>0</v>
      </c>
      <c r="IA46" s="21"/>
      <c r="IB46" s="21">
        <f t="shared" si="959"/>
        <v>0</v>
      </c>
      <c r="IC46" s="21"/>
      <c r="ID46" s="21">
        <f t="shared" si="960"/>
        <v>0</v>
      </c>
      <c r="IE46" s="21"/>
      <c r="IF46" s="21">
        <f t="shared" si="961"/>
        <v>0</v>
      </c>
      <c r="IG46" s="21"/>
      <c r="IH46" s="21">
        <f t="shared" si="962"/>
        <v>0</v>
      </c>
      <c r="II46" s="21"/>
      <c r="IJ46" s="21">
        <f t="shared" si="963"/>
        <v>0</v>
      </c>
      <c r="IK46" s="21"/>
      <c r="IL46" s="21">
        <f t="shared" si="964"/>
        <v>0</v>
      </c>
      <c r="IM46" s="21"/>
      <c r="IN46" s="21">
        <f t="shared" si="965"/>
        <v>0</v>
      </c>
      <c r="IO46" s="21"/>
      <c r="IP46" s="21">
        <f t="shared" si="966"/>
        <v>0</v>
      </c>
      <c r="IQ46" s="21"/>
      <c r="IR46" s="21">
        <f t="shared" si="967"/>
        <v>0</v>
      </c>
      <c r="IS46" s="21"/>
      <c r="IT46" s="21">
        <f t="shared" si="968"/>
        <v>0</v>
      </c>
      <c r="IU46" s="21"/>
      <c r="IV46" s="21">
        <f t="shared" si="969"/>
        <v>0</v>
      </c>
      <c r="IW46" s="21"/>
      <c r="IX46" s="21">
        <f t="shared" si="970"/>
        <v>0</v>
      </c>
      <c r="IY46" s="21"/>
      <c r="IZ46" s="21">
        <f t="shared" si="971"/>
        <v>0</v>
      </c>
      <c r="JA46" s="21"/>
      <c r="JB46" s="21">
        <f t="shared" si="972"/>
        <v>0</v>
      </c>
      <c r="JC46" s="21"/>
      <c r="JD46" s="21">
        <f t="shared" si="973"/>
        <v>0</v>
      </c>
      <c r="JE46" s="21"/>
      <c r="JF46" s="21">
        <f t="shared" si="974"/>
        <v>0</v>
      </c>
      <c r="JG46" s="21"/>
      <c r="JH46" s="21">
        <f t="shared" si="975"/>
        <v>25.3</v>
      </c>
      <c r="JI46" s="21"/>
      <c r="JJ46" s="21">
        <f t="shared" si="976"/>
        <v>25.3</v>
      </c>
      <c r="JK46" s="21"/>
      <c r="JL46" s="21">
        <f t="shared" si="977"/>
        <v>25.3</v>
      </c>
      <c r="JM46" s="21"/>
      <c r="JN46" s="21">
        <f t="shared" si="978"/>
        <v>25.3</v>
      </c>
      <c r="JO46" s="21"/>
      <c r="JP46" s="21">
        <f t="shared" si="979"/>
        <v>25.3</v>
      </c>
      <c r="JQ46" s="21"/>
      <c r="JR46" s="21">
        <f t="shared" si="980"/>
        <v>25.3</v>
      </c>
      <c r="JS46" s="21"/>
      <c r="JT46" s="21">
        <f t="shared" si="981"/>
        <v>25.3</v>
      </c>
      <c r="JU46" s="21"/>
      <c r="JV46" s="21">
        <f t="shared" si="982"/>
        <v>25.3</v>
      </c>
      <c r="JW46" s="21"/>
      <c r="JX46" s="21">
        <f t="shared" si="983"/>
        <v>25.3</v>
      </c>
      <c r="JY46" s="21"/>
      <c r="JZ46" s="21">
        <f t="shared" si="984"/>
        <v>25.3</v>
      </c>
      <c r="KA46" s="21"/>
      <c r="KB46" s="21">
        <f t="shared" si="985"/>
        <v>0</v>
      </c>
      <c r="KC46" s="21"/>
      <c r="KD46" s="21">
        <f t="shared" si="986"/>
        <v>0</v>
      </c>
      <c r="KE46" s="21"/>
      <c r="KF46" s="21">
        <f t="shared" si="987"/>
        <v>0</v>
      </c>
      <c r="KG46" s="21"/>
      <c r="KH46" s="21">
        <f t="shared" si="988"/>
        <v>0</v>
      </c>
      <c r="KI46" s="21"/>
      <c r="KJ46" s="21">
        <f t="shared" si="989"/>
        <v>0</v>
      </c>
      <c r="KK46" s="21"/>
      <c r="KL46" s="21">
        <f t="shared" si="990"/>
        <v>0</v>
      </c>
      <c r="KM46" s="21"/>
      <c r="KN46" s="21">
        <f t="shared" si="991"/>
        <v>0</v>
      </c>
      <c r="KO46" s="21"/>
      <c r="KP46" s="21">
        <f t="shared" si="992"/>
        <v>0</v>
      </c>
      <c r="KQ46" s="21"/>
      <c r="KR46" s="21">
        <f t="shared" si="993"/>
        <v>0</v>
      </c>
      <c r="KS46" s="21"/>
      <c r="KT46" s="21">
        <f t="shared" si="994"/>
        <v>0</v>
      </c>
      <c r="KU46" s="21"/>
      <c r="KV46" s="21">
        <f t="shared" si="995"/>
        <v>0</v>
      </c>
      <c r="KW46" s="21"/>
      <c r="KX46" s="21">
        <f t="shared" si="996"/>
        <v>0</v>
      </c>
      <c r="KY46" s="21"/>
      <c r="KZ46" s="21">
        <f t="shared" si="997"/>
        <v>0</v>
      </c>
      <c r="LA46" s="21"/>
      <c r="LB46" s="21">
        <f t="shared" si="998"/>
        <v>0</v>
      </c>
      <c r="LC46" s="21"/>
      <c r="LD46" s="21">
        <f t="shared" si="999"/>
        <v>0</v>
      </c>
      <c r="LE46" s="21"/>
      <c r="LF46" s="21">
        <f t="shared" si="1000"/>
        <v>0</v>
      </c>
      <c r="LG46" s="21"/>
      <c r="LH46" s="21">
        <f t="shared" si="1001"/>
        <v>0</v>
      </c>
      <c r="LI46" s="21"/>
      <c r="LJ46" s="21">
        <f t="shared" si="1002"/>
        <v>0</v>
      </c>
      <c r="LK46" s="21"/>
      <c r="LL46" s="21">
        <f t="shared" si="1003"/>
        <v>0</v>
      </c>
      <c r="LM46" s="21"/>
      <c r="LN46" s="21">
        <f t="shared" si="1004"/>
        <v>0</v>
      </c>
      <c r="LO46" s="21"/>
      <c r="LP46" s="21">
        <f t="shared" si="1005"/>
        <v>0</v>
      </c>
      <c r="LQ46" s="21"/>
      <c r="LR46" s="21">
        <f t="shared" si="1006"/>
        <v>0</v>
      </c>
      <c r="LS46" s="21"/>
      <c r="LT46" s="21">
        <f t="shared" si="1007"/>
        <v>0</v>
      </c>
      <c r="LU46" s="21"/>
      <c r="LV46" s="21">
        <f t="shared" si="1008"/>
        <v>0</v>
      </c>
      <c r="LW46" s="21"/>
      <c r="LX46" s="21">
        <f t="shared" si="1009"/>
        <v>0</v>
      </c>
      <c r="LY46" s="21"/>
      <c r="LZ46" s="21">
        <f t="shared" si="1010"/>
        <v>0</v>
      </c>
      <c r="MA46" s="21"/>
      <c r="MB46" s="21">
        <f t="shared" si="1011"/>
        <v>0</v>
      </c>
      <c r="MC46" s="21"/>
      <c r="MD46" s="21">
        <f t="shared" si="1012"/>
        <v>0</v>
      </c>
      <c r="ME46" s="21"/>
      <c r="MF46" s="21">
        <f t="shared" si="1013"/>
        <v>0</v>
      </c>
      <c r="MG46" s="21"/>
      <c r="MH46" s="21">
        <f t="shared" si="1014"/>
        <v>0</v>
      </c>
      <c r="MI46" s="21"/>
      <c r="MJ46" s="21">
        <f t="shared" si="1015"/>
        <v>0</v>
      </c>
      <c r="MK46" s="21"/>
      <c r="ML46" s="21">
        <f t="shared" si="1016"/>
        <v>0</v>
      </c>
      <c r="MM46" s="21"/>
      <c r="MN46" s="21">
        <f t="shared" si="1017"/>
        <v>0</v>
      </c>
      <c r="MO46" s="21"/>
      <c r="MP46" s="21">
        <f t="shared" si="1018"/>
        <v>0</v>
      </c>
      <c r="MQ46" s="21"/>
      <c r="MR46" s="21">
        <f t="shared" si="1019"/>
        <v>0</v>
      </c>
      <c r="MS46" s="21"/>
      <c r="MT46" s="21">
        <f t="shared" si="1020"/>
        <v>0</v>
      </c>
      <c r="MU46" s="21"/>
      <c r="MV46" s="21">
        <f t="shared" si="1021"/>
        <v>0</v>
      </c>
      <c r="MW46" s="21"/>
      <c r="MX46" s="21">
        <f t="shared" si="1022"/>
        <v>0</v>
      </c>
      <c r="MY46" s="21"/>
      <c r="MZ46" s="21">
        <f t="shared" si="1023"/>
        <v>0</v>
      </c>
      <c r="NA46" s="21"/>
      <c r="NB46" s="21">
        <f t="shared" si="1024"/>
        <v>0</v>
      </c>
      <c r="NC46" s="21"/>
      <c r="ND46" s="21">
        <f t="shared" si="1025"/>
        <v>0</v>
      </c>
      <c r="NE46" s="21"/>
      <c r="NF46" s="21">
        <f t="shared" si="1026"/>
        <v>0</v>
      </c>
      <c r="NG46" s="21"/>
      <c r="NH46" s="21">
        <f t="shared" si="1027"/>
        <v>0</v>
      </c>
      <c r="NI46" s="21"/>
      <c r="NJ46" s="21">
        <f t="shared" si="1028"/>
        <v>0</v>
      </c>
      <c r="NK46" s="21"/>
      <c r="NL46" s="21">
        <f t="shared" si="1029"/>
        <v>0</v>
      </c>
      <c r="NM46" s="21"/>
      <c r="NN46" s="21">
        <f t="shared" si="1030"/>
        <v>0</v>
      </c>
      <c r="NO46" s="21"/>
      <c r="NP46" s="21">
        <f t="shared" si="1031"/>
        <v>0</v>
      </c>
      <c r="NQ46" s="21"/>
      <c r="NR46" s="21">
        <f t="shared" si="1032"/>
        <v>0</v>
      </c>
      <c r="NS46" s="21"/>
      <c r="NT46" s="21">
        <f t="shared" si="1033"/>
        <v>0</v>
      </c>
      <c r="NU46" s="21"/>
      <c r="NV46" s="21">
        <f t="shared" si="1034"/>
        <v>0</v>
      </c>
      <c r="NW46" s="21"/>
      <c r="NX46" s="21">
        <f t="shared" si="1035"/>
        <v>0</v>
      </c>
      <c r="NY46" s="21"/>
      <c r="NZ46" s="21">
        <f t="shared" si="1036"/>
        <v>0</v>
      </c>
      <c r="OA46" s="21"/>
      <c r="OB46" s="21">
        <f t="shared" si="1037"/>
        <v>0</v>
      </c>
      <c r="OC46" s="21"/>
      <c r="OD46" s="21">
        <f t="shared" si="1038"/>
        <v>0</v>
      </c>
      <c r="OE46" s="21"/>
      <c r="OF46" s="21">
        <f t="shared" si="1039"/>
        <v>0</v>
      </c>
      <c r="OG46" s="21"/>
      <c r="OH46" s="21">
        <f t="shared" si="1040"/>
        <v>0</v>
      </c>
      <c r="OI46" s="21"/>
      <c r="OJ46" s="21">
        <f t="shared" si="1041"/>
        <v>0</v>
      </c>
      <c r="OK46" s="21"/>
      <c r="OL46" s="21">
        <f t="shared" si="1042"/>
        <v>0</v>
      </c>
      <c r="OM46" s="21"/>
      <c r="ON46" s="21">
        <f t="shared" si="1043"/>
        <v>0</v>
      </c>
      <c r="OO46" s="21"/>
      <c r="OP46" s="21">
        <f t="shared" si="1043"/>
        <v>0</v>
      </c>
      <c r="OQ46" s="21"/>
      <c r="OR46" s="21">
        <f t="shared" si="1043"/>
        <v>0</v>
      </c>
      <c r="OS46" s="21"/>
      <c r="OT46" s="21">
        <f t="shared" si="1043"/>
        <v>0</v>
      </c>
      <c r="OU46" s="21"/>
      <c r="OV46" s="21">
        <f t="shared" si="1043"/>
        <v>0</v>
      </c>
      <c r="OW46" s="21"/>
      <c r="OX46" s="21">
        <f t="shared" si="1043"/>
        <v>0</v>
      </c>
      <c r="OY46" s="21"/>
      <c r="OZ46" s="21">
        <f t="shared" si="1043"/>
        <v>0</v>
      </c>
      <c r="PA46" s="21"/>
      <c r="PB46" s="21">
        <f t="shared" si="1044"/>
        <v>0</v>
      </c>
      <c r="PC46" s="21"/>
      <c r="PD46" s="21">
        <f t="shared" si="1044"/>
        <v>0</v>
      </c>
      <c r="PE46" s="21"/>
      <c r="PF46" s="21">
        <f t="shared" si="1044"/>
        <v>0</v>
      </c>
      <c r="PG46" s="21"/>
      <c r="PH46" s="21">
        <f t="shared" si="1044"/>
        <v>0</v>
      </c>
      <c r="PI46" s="21"/>
      <c r="PJ46" s="21">
        <f t="shared" si="1044"/>
        <v>0</v>
      </c>
      <c r="PK46" s="21"/>
      <c r="PL46" s="21">
        <f t="shared" si="1044"/>
        <v>0</v>
      </c>
      <c r="PM46" s="21"/>
      <c r="PN46" s="21">
        <f t="shared" si="1045"/>
        <v>0</v>
      </c>
      <c r="PO46" s="21"/>
      <c r="PP46" s="21">
        <f t="shared" si="1045"/>
        <v>0</v>
      </c>
      <c r="PQ46" s="21"/>
      <c r="PR46" s="21">
        <f t="shared" si="1045"/>
        <v>0</v>
      </c>
      <c r="PS46" s="21"/>
      <c r="PT46" s="21">
        <f t="shared" si="1045"/>
        <v>0</v>
      </c>
      <c r="PU46" s="21"/>
      <c r="PV46" s="21">
        <f t="shared" si="1045"/>
        <v>0</v>
      </c>
      <c r="PW46" s="21"/>
      <c r="PX46" s="21">
        <f t="shared" si="1045"/>
        <v>0</v>
      </c>
      <c r="PY46" s="21"/>
      <c r="PZ46" s="21">
        <f t="shared" si="1046"/>
        <v>0</v>
      </c>
      <c r="QA46" s="21"/>
      <c r="QB46" s="21">
        <f t="shared" si="1046"/>
        <v>0</v>
      </c>
      <c r="QC46" s="21"/>
      <c r="QD46" s="21">
        <f t="shared" si="1046"/>
        <v>0</v>
      </c>
      <c r="QE46" s="21"/>
      <c r="QF46" s="21">
        <f t="shared" si="1046"/>
        <v>0</v>
      </c>
      <c r="QG46" s="21"/>
      <c r="QH46" s="21">
        <f t="shared" si="1046"/>
        <v>0</v>
      </c>
      <c r="QI46" s="21"/>
      <c r="QJ46" s="21">
        <f t="shared" si="1046"/>
        <v>0</v>
      </c>
      <c r="QK46" s="21"/>
      <c r="QL46" s="21">
        <f t="shared" si="1047"/>
        <v>0</v>
      </c>
      <c r="QM46" s="21"/>
      <c r="QN46" s="21">
        <f t="shared" si="1047"/>
        <v>0</v>
      </c>
      <c r="QO46" s="21"/>
      <c r="QP46" s="21">
        <f t="shared" si="1047"/>
        <v>0</v>
      </c>
      <c r="QQ46" s="21"/>
      <c r="QR46" s="21">
        <f t="shared" si="1047"/>
        <v>0</v>
      </c>
      <c r="QS46" s="21"/>
      <c r="QT46" s="21">
        <f t="shared" si="1047"/>
        <v>0</v>
      </c>
      <c r="QU46" s="21"/>
      <c r="QV46" s="21">
        <f t="shared" si="1047"/>
        <v>0</v>
      </c>
      <c r="QW46" s="21"/>
      <c r="QX46" s="21">
        <f t="shared" si="1048"/>
        <v>0</v>
      </c>
      <c r="QY46" s="21"/>
      <c r="QZ46" s="21">
        <f t="shared" si="1048"/>
        <v>0</v>
      </c>
      <c r="RA46" s="21"/>
      <c r="RB46" s="21">
        <f t="shared" si="1048"/>
        <v>0</v>
      </c>
      <c r="RC46" s="21"/>
      <c r="RD46" s="21">
        <f t="shared" si="1048"/>
        <v>0</v>
      </c>
      <c r="RE46" s="21"/>
      <c r="RF46" s="21">
        <f t="shared" si="1048"/>
        <v>0</v>
      </c>
      <c r="RG46" s="21"/>
      <c r="RH46" s="21">
        <f t="shared" si="1048"/>
        <v>0</v>
      </c>
      <c r="RI46" s="21"/>
      <c r="RJ46" s="21">
        <f t="shared" si="720"/>
        <v>0</v>
      </c>
      <c r="RK46" s="21"/>
      <c r="RL46" s="21">
        <f t="shared" si="721"/>
        <v>0</v>
      </c>
      <c r="RM46" s="21"/>
      <c r="RN46" s="21">
        <f t="shared" si="722"/>
        <v>0</v>
      </c>
      <c r="RO46" s="21">
        <v>16</v>
      </c>
      <c r="RP46" s="21">
        <f t="shared" si="723"/>
        <v>0</v>
      </c>
      <c r="RQ46" s="21">
        <v>27</v>
      </c>
      <c r="RR46" s="21">
        <f t="shared" si="724"/>
        <v>0</v>
      </c>
      <c r="RS46" s="21"/>
      <c r="RT46" s="21">
        <f t="shared" si="725"/>
        <v>0</v>
      </c>
      <c r="RU46" s="21">
        <v>22</v>
      </c>
      <c r="RV46" s="21">
        <f t="shared" si="726"/>
        <v>0</v>
      </c>
      <c r="RW46" s="21">
        <v>16</v>
      </c>
      <c r="RX46" s="21">
        <f t="shared" si="727"/>
        <v>0</v>
      </c>
      <c r="RY46" s="21">
        <v>20</v>
      </c>
      <c r="RZ46" s="21">
        <f t="shared" si="728"/>
        <v>0</v>
      </c>
      <c r="SA46" s="21">
        <v>23</v>
      </c>
      <c r="SB46" s="21">
        <f t="shared" si="729"/>
        <v>0</v>
      </c>
      <c r="SC46" s="21"/>
      <c r="SD46" s="21">
        <f t="shared" si="730"/>
        <v>0</v>
      </c>
      <c r="SE46" s="21">
        <v>21</v>
      </c>
      <c r="SF46" s="21">
        <f t="shared" si="731"/>
        <v>0</v>
      </c>
      <c r="SG46" s="21"/>
      <c r="SH46" s="21">
        <f t="shared" si="732"/>
        <v>0</v>
      </c>
      <c r="SI46" s="21">
        <v>24</v>
      </c>
      <c r="SJ46" s="21">
        <f t="shared" si="733"/>
        <v>0</v>
      </c>
      <c r="SK46" s="21">
        <v>24</v>
      </c>
      <c r="SL46" s="21">
        <f t="shared" si="734"/>
        <v>0</v>
      </c>
      <c r="SM46" s="21">
        <v>4</v>
      </c>
      <c r="SN46" s="21">
        <f t="shared" si="1049"/>
        <v>0</v>
      </c>
      <c r="SO46" s="21"/>
      <c r="SP46" s="21">
        <f t="shared" si="736"/>
        <v>0</v>
      </c>
      <c r="SQ46" s="21"/>
      <c r="SR46" s="21">
        <f t="shared" si="737"/>
        <v>0</v>
      </c>
      <c r="SS46" s="21">
        <v>16</v>
      </c>
      <c r="ST46" s="21">
        <f t="shared" si="738"/>
        <v>0</v>
      </c>
      <c r="SU46" s="21"/>
      <c r="SV46" s="21">
        <f t="shared" si="739"/>
        <v>0</v>
      </c>
      <c r="SW46" s="21">
        <v>27</v>
      </c>
      <c r="SX46" s="21">
        <f t="shared" si="740"/>
        <v>0</v>
      </c>
      <c r="SY46" s="21">
        <v>13</v>
      </c>
      <c r="SZ46" s="21">
        <f t="shared" si="741"/>
        <v>0</v>
      </c>
      <c r="TA46" s="21"/>
      <c r="TB46" s="21">
        <f t="shared" si="742"/>
        <v>0</v>
      </c>
      <c r="TC46" s="21"/>
      <c r="TD46" s="21">
        <f t="shared" si="1050"/>
        <v>0</v>
      </c>
      <c r="TE46" s="21"/>
      <c r="TF46" s="21">
        <f t="shared" si="744"/>
        <v>0</v>
      </c>
      <c r="TG46" s="21"/>
      <c r="TH46" s="21">
        <f t="shared" si="745"/>
        <v>0</v>
      </c>
      <c r="TI46" s="21"/>
      <c r="TJ46" s="21">
        <f t="shared" si="746"/>
        <v>0</v>
      </c>
      <c r="TK46" s="21"/>
      <c r="TL46" s="21">
        <f t="shared" si="1051"/>
        <v>0</v>
      </c>
      <c r="TM46" s="21"/>
      <c r="TN46" s="21">
        <f t="shared" si="1052"/>
        <v>0</v>
      </c>
      <c r="TO46" s="21"/>
      <c r="TP46" s="21">
        <f t="shared" si="1053"/>
        <v>0</v>
      </c>
      <c r="TQ46" s="21"/>
      <c r="TR46" s="21">
        <f t="shared" si="1054"/>
        <v>0</v>
      </c>
      <c r="TS46" s="21"/>
      <c r="TT46" s="21">
        <f t="shared" si="1055"/>
        <v>0</v>
      </c>
      <c r="TU46" s="21"/>
      <c r="TV46" s="21">
        <f t="shared" si="1056"/>
        <v>0</v>
      </c>
      <c r="TW46" s="21"/>
      <c r="TX46" s="21">
        <f t="shared" si="1057"/>
        <v>0</v>
      </c>
      <c r="TY46" s="21"/>
      <c r="TZ46" s="21">
        <f t="shared" si="1058"/>
        <v>0</v>
      </c>
      <c r="UA46" s="21"/>
      <c r="UB46" s="21">
        <f t="shared" si="1059"/>
        <v>0</v>
      </c>
      <c r="UC46" s="21"/>
      <c r="UD46" s="21">
        <f t="shared" si="1060"/>
        <v>0</v>
      </c>
      <c r="UE46" s="21"/>
      <c r="UF46" s="21">
        <f t="shared" si="1061"/>
        <v>0</v>
      </c>
      <c r="UG46" s="21"/>
      <c r="UH46" s="21">
        <f t="shared" si="758"/>
        <v>0</v>
      </c>
      <c r="UI46" s="21"/>
      <c r="UJ46" s="21">
        <f t="shared" si="1062"/>
        <v>0</v>
      </c>
      <c r="UK46" s="21"/>
      <c r="UL46" s="21">
        <f t="shared" si="1063"/>
        <v>0</v>
      </c>
      <c r="UM46" s="21"/>
      <c r="UN46" s="21">
        <f t="shared" si="1064"/>
        <v>0</v>
      </c>
      <c r="UO46" s="21"/>
      <c r="UP46" s="21">
        <f t="shared" si="1065"/>
        <v>0</v>
      </c>
      <c r="UQ46" s="21"/>
      <c r="UR46" s="21">
        <f t="shared" si="1066"/>
        <v>0</v>
      </c>
      <c r="US46" s="21"/>
      <c r="UT46" s="21">
        <f t="shared" si="1067"/>
        <v>0</v>
      </c>
      <c r="UU46" s="21"/>
      <c r="UV46" s="21">
        <f t="shared" si="765"/>
        <v>0</v>
      </c>
      <c r="UW46" s="21"/>
      <c r="UX46" s="21">
        <f t="shared" si="1068"/>
        <v>0</v>
      </c>
      <c r="UY46" s="21"/>
      <c r="UZ46" s="21">
        <f t="shared" si="767"/>
        <v>0</v>
      </c>
      <c r="VA46" s="21"/>
      <c r="VB46" s="21">
        <f t="shared" si="1069"/>
        <v>0</v>
      </c>
      <c r="VC46" s="21"/>
      <c r="VD46" s="21">
        <f t="shared" si="1070"/>
        <v>0</v>
      </c>
      <c r="VE46" s="21"/>
      <c r="VF46" s="21">
        <f t="shared" si="1071"/>
        <v>0</v>
      </c>
      <c r="VG46" s="21"/>
      <c r="VH46" s="21">
        <f t="shared" si="1072"/>
        <v>0</v>
      </c>
      <c r="VI46" s="21"/>
      <c r="VJ46" s="21">
        <f t="shared" si="1073"/>
        <v>0</v>
      </c>
      <c r="VK46" s="21"/>
      <c r="VL46" s="21">
        <f t="shared" si="1074"/>
        <v>0</v>
      </c>
      <c r="VM46" s="21"/>
      <c r="VN46" s="21">
        <f t="shared" si="1075"/>
        <v>0</v>
      </c>
      <c r="VO46" s="21"/>
      <c r="VP46" s="21">
        <f t="shared" si="1076"/>
        <v>0</v>
      </c>
      <c r="VQ46" s="21"/>
      <c r="VR46" s="21">
        <f t="shared" si="1043"/>
        <v>0</v>
      </c>
      <c r="VS46" s="21"/>
      <c r="VT46" s="21">
        <f t="shared" si="1077"/>
        <v>0</v>
      </c>
      <c r="VU46" s="21"/>
      <c r="VV46" s="21">
        <f t="shared" si="1077"/>
        <v>0</v>
      </c>
      <c r="VW46" s="21"/>
      <c r="VX46" s="21">
        <f t="shared" si="1078"/>
        <v>0</v>
      </c>
      <c r="VY46" s="21"/>
      <c r="VZ46" s="21">
        <f t="shared" si="1078"/>
        <v>0</v>
      </c>
      <c r="WA46" s="21"/>
      <c r="WB46" s="21">
        <f t="shared" si="1078"/>
        <v>0</v>
      </c>
      <c r="WC46" s="21"/>
      <c r="WD46" s="21">
        <f t="shared" si="1078"/>
        <v>0</v>
      </c>
      <c r="WE46" s="21"/>
      <c r="WF46" s="21">
        <f t="shared" si="1078"/>
        <v>0</v>
      </c>
      <c r="WG46" s="21"/>
      <c r="WH46" s="21">
        <f t="shared" si="1078"/>
        <v>0</v>
      </c>
      <c r="WI46" s="21"/>
      <c r="WJ46" s="21">
        <f t="shared" si="1078"/>
        <v>0</v>
      </c>
      <c r="WK46" s="21"/>
      <c r="WL46" s="21">
        <f t="shared" si="1078"/>
        <v>0</v>
      </c>
      <c r="WM46" s="21"/>
      <c r="WN46" s="21">
        <f t="shared" si="1079"/>
        <v>0</v>
      </c>
      <c r="WO46" s="21"/>
      <c r="WP46" s="21">
        <f t="shared" si="1079"/>
        <v>0</v>
      </c>
      <c r="WQ46" s="21"/>
      <c r="WR46" s="21">
        <f t="shared" si="1079"/>
        <v>0</v>
      </c>
      <c r="WS46" s="21"/>
      <c r="WT46" s="21">
        <f t="shared" si="1079"/>
        <v>0</v>
      </c>
      <c r="WU46" s="21"/>
      <c r="WV46" s="21">
        <f t="shared" si="1079"/>
        <v>0</v>
      </c>
      <c r="WW46" s="21"/>
      <c r="WX46" s="21">
        <f t="shared" si="1079"/>
        <v>0</v>
      </c>
      <c r="WY46" s="21"/>
      <c r="WZ46" s="21">
        <f t="shared" si="1079"/>
        <v>0</v>
      </c>
      <c r="XA46" s="21"/>
      <c r="XB46" s="21">
        <f t="shared" si="1079"/>
        <v>0</v>
      </c>
      <c r="XC46" s="21"/>
      <c r="XD46" s="21">
        <f t="shared" si="1080"/>
        <v>0</v>
      </c>
      <c r="XE46" s="21"/>
      <c r="XF46" s="21">
        <f t="shared" si="1080"/>
        <v>0</v>
      </c>
      <c r="XG46" s="21"/>
      <c r="XH46" s="21">
        <f t="shared" si="1080"/>
        <v>0</v>
      </c>
      <c r="XI46" s="21"/>
      <c r="XJ46" s="21">
        <f t="shared" si="1080"/>
        <v>0</v>
      </c>
      <c r="XK46" s="21"/>
      <c r="XL46" s="21">
        <f t="shared" si="1080"/>
        <v>0</v>
      </c>
      <c r="XM46" s="21"/>
      <c r="XN46" s="21">
        <f t="shared" si="1080"/>
        <v>0</v>
      </c>
      <c r="XO46" s="21"/>
      <c r="XP46" s="21">
        <f t="shared" si="1080"/>
        <v>0</v>
      </c>
      <c r="XQ46" s="21"/>
      <c r="XR46" s="21">
        <f t="shared" si="1080"/>
        <v>0</v>
      </c>
      <c r="XS46" s="21"/>
      <c r="XT46" s="21">
        <f t="shared" si="1077"/>
        <v>0</v>
      </c>
      <c r="XU46" s="21"/>
      <c r="XV46" s="21">
        <f t="shared" si="1077"/>
        <v>0</v>
      </c>
      <c r="XW46" s="21"/>
      <c r="XX46" s="21">
        <f t="shared" si="1077"/>
        <v>0</v>
      </c>
      <c r="XY46" s="21"/>
      <c r="XZ46" s="21">
        <f t="shared" si="1077"/>
        <v>0</v>
      </c>
      <c r="YA46" s="21"/>
      <c r="YB46" s="21">
        <f t="shared" si="780"/>
        <v>0</v>
      </c>
      <c r="YC46" s="21"/>
      <c r="YD46" s="21">
        <f t="shared" si="781"/>
        <v>0</v>
      </c>
      <c r="YE46" s="21"/>
      <c r="YF46" s="21">
        <f t="shared" si="782"/>
        <v>0</v>
      </c>
      <c r="YG46" s="21"/>
      <c r="YH46" s="21">
        <f t="shared" si="783"/>
        <v>0</v>
      </c>
      <c r="YI46" s="21"/>
      <c r="YJ46" s="21">
        <f t="shared" si="784"/>
        <v>0</v>
      </c>
      <c r="YK46" s="21"/>
      <c r="YL46" s="21">
        <f t="shared" si="785"/>
        <v>0</v>
      </c>
      <c r="YM46" s="21"/>
      <c r="YN46" s="21">
        <f t="shared" si="786"/>
        <v>0</v>
      </c>
      <c r="YO46" s="21"/>
      <c r="YP46" s="21">
        <f t="shared" si="787"/>
        <v>0</v>
      </c>
      <c r="YQ46" s="21"/>
      <c r="YR46" s="21">
        <f t="shared" si="788"/>
        <v>0</v>
      </c>
      <c r="YS46" s="21"/>
      <c r="YT46" s="21">
        <f t="shared" si="1081"/>
        <v>0</v>
      </c>
      <c r="YU46" s="21"/>
      <c r="YV46" s="21">
        <f t="shared" si="790"/>
        <v>0</v>
      </c>
      <c r="YW46" s="21"/>
      <c r="YX46" s="21">
        <f t="shared" si="791"/>
        <v>0</v>
      </c>
      <c r="YY46" s="21"/>
      <c r="YZ46" s="21">
        <f t="shared" si="1077"/>
        <v>0</v>
      </c>
      <c r="ZA46" s="21"/>
      <c r="ZB46" s="21">
        <f t="shared" si="792"/>
        <v>0</v>
      </c>
      <c r="ZC46" s="21"/>
      <c r="ZD46" s="21">
        <f t="shared" si="793"/>
        <v>0</v>
      </c>
      <c r="ZE46" s="21"/>
      <c r="ZF46" s="21">
        <f t="shared" si="794"/>
        <v>0</v>
      </c>
      <c r="ZG46" s="21"/>
      <c r="ZH46" s="21">
        <f t="shared" si="1082"/>
        <v>0</v>
      </c>
      <c r="ZI46" s="21"/>
      <c r="ZJ46" s="21">
        <f t="shared" si="796"/>
        <v>0</v>
      </c>
      <c r="ZK46" s="21"/>
      <c r="ZL46" s="21">
        <f t="shared" si="797"/>
        <v>0</v>
      </c>
      <c r="ZM46" s="21"/>
      <c r="ZN46" s="21">
        <f t="shared" si="1083"/>
        <v>0</v>
      </c>
      <c r="ZO46" s="21"/>
      <c r="ZP46" s="21">
        <f t="shared" si="799"/>
        <v>0</v>
      </c>
      <c r="ZQ46" s="21"/>
      <c r="ZR46" s="21">
        <f t="shared" si="800"/>
        <v>0</v>
      </c>
      <c r="ZS46" s="21"/>
      <c r="ZT46" s="21">
        <f t="shared" si="1077"/>
        <v>0</v>
      </c>
      <c r="ZU46" s="21"/>
      <c r="ZV46" s="21">
        <f t="shared" si="1084"/>
        <v>0</v>
      </c>
      <c r="ZW46" s="21"/>
      <c r="ZX46" s="21">
        <f t="shared" si="1085"/>
        <v>0</v>
      </c>
      <c r="ZY46" s="21"/>
      <c r="ZZ46" s="21">
        <f t="shared" si="1085"/>
        <v>0</v>
      </c>
      <c r="AAA46" s="21"/>
      <c r="AAB46" s="21">
        <f t="shared" si="1086"/>
        <v>0</v>
      </c>
      <c r="AAC46" s="21"/>
      <c r="AAD46" s="21">
        <f t="shared" si="1086"/>
        <v>0</v>
      </c>
      <c r="AAE46" s="21"/>
      <c r="AAF46" s="21">
        <f t="shared" si="1087"/>
        <v>0</v>
      </c>
      <c r="AAG46" s="21"/>
      <c r="AAH46" s="21">
        <f t="shared" si="1087"/>
        <v>0</v>
      </c>
      <c r="AAI46" s="21"/>
      <c r="AAJ46" s="21">
        <f t="shared" si="1088"/>
        <v>0</v>
      </c>
      <c r="AAK46" s="21"/>
      <c r="AAL46" s="21">
        <f t="shared" si="1088"/>
        <v>0</v>
      </c>
      <c r="AAM46" s="21"/>
      <c r="AAN46" s="21">
        <f t="shared" si="1089"/>
        <v>0</v>
      </c>
      <c r="AAO46" s="21"/>
      <c r="AAP46" s="21">
        <f t="shared" si="1089"/>
        <v>0</v>
      </c>
      <c r="AAQ46" s="21"/>
      <c r="AAR46" s="21">
        <f t="shared" si="1090"/>
        <v>0</v>
      </c>
      <c r="AAS46" s="21"/>
      <c r="AAT46" s="21">
        <f t="shared" si="1090"/>
        <v>0</v>
      </c>
      <c r="AAU46" s="21"/>
      <c r="AAV46" s="21">
        <f t="shared" si="1091"/>
        <v>0</v>
      </c>
      <c r="AAW46" s="21"/>
      <c r="AAX46" s="21">
        <f t="shared" si="1091"/>
        <v>0</v>
      </c>
      <c r="AAY46" s="21"/>
      <c r="AAZ46" s="21">
        <f t="shared" si="1092"/>
        <v>0</v>
      </c>
      <c r="ABA46" s="21"/>
      <c r="ABB46" s="21">
        <f t="shared" si="1092"/>
        <v>0</v>
      </c>
      <c r="ABC46" s="21"/>
      <c r="ABD46" s="21">
        <f t="shared" si="1093"/>
        <v>0</v>
      </c>
      <c r="ABE46" s="21"/>
      <c r="ABF46" s="21">
        <f t="shared" si="1093"/>
        <v>0</v>
      </c>
      <c r="ABG46" s="21"/>
      <c r="ABH46" s="21">
        <f t="shared" si="1094"/>
        <v>0</v>
      </c>
      <c r="ABI46" s="21"/>
      <c r="ABJ46" s="21">
        <f t="shared" si="1094"/>
        <v>0</v>
      </c>
      <c r="ABK46" s="21"/>
      <c r="ABL46" s="21">
        <f t="shared" si="1095"/>
        <v>0</v>
      </c>
      <c r="ABM46" s="21"/>
      <c r="ABN46" s="21">
        <f t="shared" si="1095"/>
        <v>0</v>
      </c>
      <c r="ABO46" s="21"/>
      <c r="ABP46" s="21">
        <f t="shared" si="1096"/>
        <v>0</v>
      </c>
      <c r="ABQ46" s="21"/>
      <c r="ABR46" s="21">
        <f t="shared" si="1096"/>
        <v>0</v>
      </c>
      <c r="ABS46" s="21"/>
      <c r="ABT46" s="21">
        <f t="shared" si="1097"/>
        <v>0</v>
      </c>
      <c r="ABU46" s="21"/>
      <c r="ABV46" s="21">
        <f t="shared" si="1097"/>
        <v>0</v>
      </c>
      <c r="ABW46" s="21"/>
      <c r="ABX46" s="21">
        <f t="shared" si="1098"/>
        <v>0</v>
      </c>
      <c r="ABY46" s="21"/>
      <c r="ABZ46" s="21">
        <f t="shared" si="1098"/>
        <v>0</v>
      </c>
      <c r="ACA46" s="21"/>
      <c r="ACB46" s="21">
        <f t="shared" si="1099"/>
        <v>0</v>
      </c>
      <c r="ACC46" s="21"/>
      <c r="ACD46" s="21">
        <f t="shared" si="1099"/>
        <v>0</v>
      </c>
      <c r="ACE46" s="21"/>
      <c r="ACF46" s="21">
        <f t="shared" si="1100"/>
        <v>0</v>
      </c>
      <c r="ACG46" s="21"/>
      <c r="ACH46" s="21">
        <f t="shared" si="1100"/>
        <v>0</v>
      </c>
      <c r="ACI46" s="21"/>
      <c r="ACJ46" s="21">
        <f t="shared" si="1101"/>
        <v>0</v>
      </c>
      <c r="ACK46" s="21"/>
      <c r="ACL46" s="21">
        <f t="shared" si="1101"/>
        <v>0</v>
      </c>
      <c r="ACM46" s="21"/>
      <c r="ACN46" s="21">
        <f t="shared" si="1102"/>
        <v>0</v>
      </c>
      <c r="ACO46" s="21"/>
      <c r="ACP46" s="21">
        <f t="shared" si="1102"/>
        <v>0</v>
      </c>
      <c r="ACQ46" s="21"/>
      <c r="ACR46" s="21">
        <f t="shared" si="1103"/>
        <v>0</v>
      </c>
      <c r="ACS46" s="21"/>
      <c r="ACT46" s="21">
        <f t="shared" si="1103"/>
        <v>0</v>
      </c>
      <c r="ACU46" s="21"/>
      <c r="ACV46" s="21">
        <f t="shared" si="1104"/>
        <v>0</v>
      </c>
      <c r="ACW46" s="21"/>
      <c r="ACX46" s="21">
        <f t="shared" si="1104"/>
        <v>0</v>
      </c>
      <c r="ACY46" s="21"/>
      <c r="ACZ46" s="21">
        <f t="shared" si="1105"/>
        <v>0</v>
      </c>
      <c r="ADA46" s="21"/>
      <c r="ADB46" s="21">
        <f t="shared" si="1105"/>
        <v>0</v>
      </c>
      <c r="ADC46" s="21"/>
      <c r="ADD46" s="21">
        <f t="shared" si="1106"/>
        <v>0</v>
      </c>
      <c r="ADE46" s="21"/>
      <c r="ADF46" s="21">
        <f t="shared" si="1106"/>
        <v>0</v>
      </c>
      <c r="ADG46" s="21"/>
      <c r="ADH46" s="21">
        <f t="shared" si="1107"/>
        <v>0</v>
      </c>
      <c r="ADI46" s="21"/>
      <c r="ADJ46" s="21">
        <f t="shared" si="1107"/>
        <v>0</v>
      </c>
      <c r="ADK46" s="21"/>
      <c r="ADL46" s="21">
        <f t="shared" si="1108"/>
        <v>0</v>
      </c>
      <c r="ADM46" s="21"/>
      <c r="ADN46" s="21">
        <f t="shared" si="1108"/>
        <v>0</v>
      </c>
      <c r="ADO46" s="21"/>
      <c r="ADP46" s="21">
        <f t="shared" si="1108"/>
        <v>0</v>
      </c>
      <c r="ADQ46" s="21"/>
      <c r="ADR46" s="21">
        <f t="shared" si="1108"/>
        <v>0</v>
      </c>
      <c r="ADS46" s="21"/>
      <c r="ADT46" s="21">
        <f t="shared" si="1108"/>
        <v>0</v>
      </c>
      <c r="ADU46" s="21"/>
      <c r="ADV46" s="21">
        <f t="shared" si="1109"/>
        <v>0</v>
      </c>
      <c r="ADW46" s="21"/>
      <c r="ADX46" s="21">
        <f t="shared" si="1109"/>
        <v>0</v>
      </c>
      <c r="ADY46" s="21"/>
      <c r="ADZ46" s="21">
        <f t="shared" si="1109"/>
        <v>0</v>
      </c>
      <c r="AEA46" s="21"/>
      <c r="AEB46" s="21">
        <f t="shared" si="1109"/>
        <v>0</v>
      </c>
      <c r="AEC46" s="21"/>
      <c r="AED46" s="21">
        <f t="shared" si="1110"/>
        <v>0</v>
      </c>
      <c r="AEE46" s="21"/>
      <c r="AEF46" s="21">
        <f t="shared" si="1110"/>
        <v>0</v>
      </c>
      <c r="AEG46" s="21"/>
      <c r="AEH46" s="21">
        <f t="shared" si="1110"/>
        <v>0</v>
      </c>
      <c r="AEI46" s="21"/>
      <c r="AEJ46" s="21">
        <f t="shared" si="1110"/>
        <v>0</v>
      </c>
      <c r="AEK46" s="21"/>
      <c r="AEL46" s="21">
        <f t="shared" si="1110"/>
        <v>0</v>
      </c>
      <c r="AEM46" s="21"/>
      <c r="AEN46" s="21">
        <f t="shared" si="1111"/>
        <v>0</v>
      </c>
      <c r="AEO46" s="21"/>
      <c r="AEP46" s="21">
        <f t="shared" si="1111"/>
        <v>0</v>
      </c>
      <c r="AEQ46" s="21"/>
      <c r="AER46" s="21">
        <f t="shared" si="1111"/>
        <v>0</v>
      </c>
      <c r="AES46" s="21"/>
      <c r="AET46" s="21">
        <f t="shared" si="1111"/>
        <v>0</v>
      </c>
      <c r="AEU46" s="21"/>
      <c r="AEV46" s="21">
        <f t="shared" si="1112"/>
        <v>0</v>
      </c>
      <c r="AEW46" s="21"/>
      <c r="AEX46" s="21">
        <f t="shared" si="1112"/>
        <v>0</v>
      </c>
      <c r="AEY46" s="21"/>
      <c r="AEZ46" s="21">
        <f t="shared" si="1112"/>
        <v>0</v>
      </c>
      <c r="AFA46" s="21"/>
      <c r="AFB46" s="21">
        <f t="shared" si="1112"/>
        <v>0</v>
      </c>
      <c r="AFC46" s="21"/>
      <c r="AFD46" s="21">
        <f t="shared" si="1112"/>
        <v>0</v>
      </c>
      <c r="AFE46" s="21"/>
      <c r="AFF46" s="21">
        <f t="shared" si="1113"/>
        <v>0</v>
      </c>
      <c r="AFG46" s="21"/>
      <c r="AFH46" s="21">
        <f t="shared" si="1113"/>
        <v>0</v>
      </c>
      <c r="AFI46" s="21"/>
      <c r="AFJ46" s="21">
        <f t="shared" si="1113"/>
        <v>0</v>
      </c>
      <c r="AFK46" s="21"/>
      <c r="AFL46" s="21">
        <f t="shared" si="1113"/>
        <v>0</v>
      </c>
      <c r="AFM46" s="21"/>
      <c r="AFN46" s="21">
        <f t="shared" si="1114"/>
        <v>0</v>
      </c>
      <c r="AFO46" s="21"/>
      <c r="AFP46" s="21">
        <f t="shared" si="1114"/>
        <v>0</v>
      </c>
      <c r="AFQ46" s="21"/>
      <c r="AFR46" s="21">
        <f t="shared" si="1114"/>
        <v>0</v>
      </c>
      <c r="AFS46" s="21"/>
      <c r="AFT46" s="21">
        <f t="shared" si="1114"/>
        <v>0</v>
      </c>
      <c r="AFU46" s="21"/>
      <c r="AFV46" s="21">
        <f t="shared" si="1114"/>
        <v>0</v>
      </c>
      <c r="AFW46" s="21"/>
      <c r="AFX46" s="21">
        <f t="shared" si="1115"/>
        <v>0</v>
      </c>
      <c r="AFY46" s="21"/>
      <c r="AFZ46" s="21">
        <f t="shared" si="1115"/>
        <v>0</v>
      </c>
      <c r="AGA46" s="21"/>
      <c r="AGB46" s="21">
        <f t="shared" si="1115"/>
        <v>0</v>
      </c>
      <c r="AGC46" s="21"/>
      <c r="AGD46" s="21">
        <f t="shared" si="1115"/>
        <v>0</v>
      </c>
      <c r="AGE46" s="21"/>
      <c r="AGF46" s="21">
        <f t="shared" si="1116"/>
        <v>0</v>
      </c>
      <c r="AGG46" s="21"/>
      <c r="AGH46" s="21">
        <f t="shared" si="1116"/>
        <v>0</v>
      </c>
      <c r="AGI46" s="21"/>
      <c r="AGJ46" s="21">
        <f t="shared" si="1116"/>
        <v>0</v>
      </c>
      <c r="AGK46" s="21"/>
      <c r="AGL46" s="21">
        <f t="shared" si="1116"/>
        <v>0</v>
      </c>
      <c r="AGM46" s="21"/>
      <c r="AGN46" s="21">
        <f t="shared" si="1116"/>
        <v>0</v>
      </c>
      <c r="AGO46" s="21"/>
      <c r="AGP46" s="21">
        <f t="shared" si="1117"/>
        <v>0</v>
      </c>
      <c r="AGQ46" s="21"/>
      <c r="AGR46" s="21">
        <f t="shared" si="1117"/>
        <v>0</v>
      </c>
      <c r="AGS46" s="21"/>
      <c r="AGT46" s="21">
        <f t="shared" si="1117"/>
        <v>0</v>
      </c>
      <c r="AGU46" s="21"/>
      <c r="AGV46" s="21">
        <f t="shared" si="1117"/>
        <v>0</v>
      </c>
      <c r="AGW46" s="21"/>
      <c r="AGX46" s="21">
        <f t="shared" si="1118"/>
        <v>0</v>
      </c>
      <c r="AGY46" s="21"/>
      <c r="AGZ46" s="21">
        <f t="shared" si="1118"/>
        <v>0</v>
      </c>
      <c r="AHA46" s="21"/>
      <c r="AHB46" s="21">
        <f t="shared" si="1118"/>
        <v>0</v>
      </c>
      <c r="AHC46" s="21"/>
      <c r="AHD46" s="21">
        <f t="shared" si="1118"/>
        <v>0</v>
      </c>
      <c r="AHE46" s="21"/>
      <c r="AHF46" s="21">
        <f t="shared" si="1118"/>
        <v>0</v>
      </c>
      <c r="AHG46" s="21"/>
      <c r="AHH46" s="21">
        <f t="shared" si="1119"/>
        <v>0</v>
      </c>
      <c r="AHI46" s="21"/>
      <c r="AHJ46" s="21">
        <f t="shared" si="1119"/>
        <v>0</v>
      </c>
      <c r="AHK46" s="21"/>
      <c r="AHL46" s="21">
        <f t="shared" si="1119"/>
        <v>0</v>
      </c>
      <c r="AHM46" s="21"/>
      <c r="AHN46" s="21">
        <f t="shared" si="1119"/>
        <v>0</v>
      </c>
      <c r="AHO46" s="21"/>
      <c r="AHP46" s="21">
        <f t="shared" si="1120"/>
        <v>0</v>
      </c>
      <c r="AHQ46" s="21"/>
      <c r="AHR46" s="21">
        <f t="shared" si="1120"/>
        <v>0</v>
      </c>
      <c r="AHS46" s="21"/>
      <c r="AHT46" s="21">
        <f t="shared" si="1120"/>
        <v>0</v>
      </c>
      <c r="AHU46" s="21"/>
      <c r="AHV46" s="21">
        <f t="shared" si="1120"/>
        <v>0</v>
      </c>
      <c r="AHW46" s="21"/>
      <c r="AHX46" s="21">
        <f t="shared" si="1120"/>
        <v>0</v>
      </c>
      <c r="AHY46" s="21"/>
      <c r="AHZ46" s="21">
        <f t="shared" si="1121"/>
        <v>0</v>
      </c>
      <c r="AIA46" s="21"/>
      <c r="AIB46" s="21">
        <f t="shared" si="1121"/>
        <v>0</v>
      </c>
      <c r="AIC46" s="21"/>
      <c r="AID46" s="21">
        <f t="shared" si="1121"/>
        <v>0</v>
      </c>
      <c r="AIE46" s="21"/>
      <c r="AIF46" s="21">
        <f t="shared" si="1121"/>
        <v>0</v>
      </c>
      <c r="AIG46" s="21"/>
      <c r="AIH46" s="21">
        <f t="shared" si="1122"/>
        <v>0</v>
      </c>
      <c r="AII46" s="21"/>
      <c r="AIJ46" s="21">
        <f t="shared" si="1122"/>
        <v>0</v>
      </c>
      <c r="AIK46" s="21"/>
      <c r="AIL46" s="21">
        <f t="shared" si="1122"/>
        <v>0</v>
      </c>
      <c r="AIM46" s="21"/>
      <c r="AIN46" s="21">
        <f t="shared" si="1122"/>
        <v>0</v>
      </c>
      <c r="AIO46" s="21"/>
      <c r="AIP46" s="21">
        <f t="shared" si="1122"/>
        <v>0</v>
      </c>
      <c r="AIQ46" s="21"/>
      <c r="AIR46" s="21">
        <f t="shared" si="1123"/>
        <v>0</v>
      </c>
      <c r="AIS46" s="21"/>
      <c r="AIT46" s="21">
        <f t="shared" si="1123"/>
        <v>0</v>
      </c>
      <c r="AIU46" s="21"/>
      <c r="AIV46" s="21">
        <f t="shared" si="1123"/>
        <v>0</v>
      </c>
      <c r="AIW46" s="21"/>
      <c r="AIX46" s="21">
        <f t="shared" si="1123"/>
        <v>0</v>
      </c>
      <c r="AIY46" s="21"/>
      <c r="AIZ46" s="21">
        <f t="shared" si="1077"/>
        <v>0</v>
      </c>
      <c r="AJA46" s="21"/>
    </row>
    <row r="47" spans="2:937" ht="15" x14ac:dyDescent="0.25">
      <c r="B47" s="31">
        <v>42</v>
      </c>
      <c r="C47" s="192" t="s">
        <v>208</v>
      </c>
      <c r="D47" s="67" t="s">
        <v>102</v>
      </c>
      <c r="E47" s="194" t="s">
        <v>418</v>
      </c>
      <c r="F47" s="194" t="str">
        <f>_xlfn.XLOOKUP(D47,'WTG PH-III'!$D$5:$D$198,'WTG PH-III'!$B$5:$B$198,0,0,1)</f>
        <v>PSS-11</v>
      </c>
      <c r="G47" s="22" t="s">
        <v>537</v>
      </c>
      <c r="H47" s="22" t="s">
        <v>539</v>
      </c>
      <c r="I47" s="61">
        <v>7.5</v>
      </c>
      <c r="J47" s="21">
        <v>253</v>
      </c>
      <c r="K47" s="21">
        <f t="shared" si="846"/>
        <v>253.00000000000006</v>
      </c>
      <c r="L47" s="21">
        <f t="shared" si="847"/>
        <v>253</v>
      </c>
      <c r="M47" s="21">
        <f t="shared" si="848"/>
        <v>0</v>
      </c>
      <c r="N47" s="95">
        <f>VLOOKUP(D47,'WTG PH-III'!$D$5:$U$198,17,0)</f>
        <v>45773</v>
      </c>
      <c r="O47" s="95">
        <f>VLOOKUP(D47,'WTG PH-III'!$D$5:$U$198,18,0)</f>
        <v>45782</v>
      </c>
      <c r="P47" s="21">
        <f t="shared" si="849"/>
        <v>0</v>
      </c>
      <c r="Q47" s="21"/>
      <c r="R47" s="21">
        <f t="shared" si="850"/>
        <v>0</v>
      </c>
      <c r="S47" s="21"/>
      <c r="T47" s="21">
        <f t="shared" si="851"/>
        <v>0</v>
      </c>
      <c r="U47" s="21"/>
      <c r="V47" s="21">
        <f t="shared" si="852"/>
        <v>0</v>
      </c>
      <c r="W47" s="21"/>
      <c r="X47" s="21">
        <f t="shared" si="853"/>
        <v>0</v>
      </c>
      <c r="Y47" s="21"/>
      <c r="Z47" s="21">
        <f t="shared" si="854"/>
        <v>0</v>
      </c>
      <c r="AA47" s="21"/>
      <c r="AB47" s="21">
        <f t="shared" si="855"/>
        <v>0</v>
      </c>
      <c r="AC47" s="21"/>
      <c r="AD47" s="21">
        <f t="shared" si="856"/>
        <v>0</v>
      </c>
      <c r="AE47" s="21"/>
      <c r="AF47" s="21">
        <f t="shared" si="857"/>
        <v>0</v>
      </c>
      <c r="AG47" s="21"/>
      <c r="AH47" s="21">
        <f t="shared" si="858"/>
        <v>0</v>
      </c>
      <c r="AI47" s="21"/>
      <c r="AJ47" s="21">
        <f t="shared" si="859"/>
        <v>0</v>
      </c>
      <c r="AK47" s="21"/>
      <c r="AL47" s="21">
        <f t="shared" si="860"/>
        <v>0</v>
      </c>
      <c r="AM47" s="21"/>
      <c r="AN47" s="21">
        <f t="shared" si="861"/>
        <v>0</v>
      </c>
      <c r="AO47" s="21"/>
      <c r="AP47" s="21">
        <f t="shared" si="862"/>
        <v>0</v>
      </c>
      <c r="AQ47" s="21"/>
      <c r="AR47" s="21">
        <f t="shared" si="863"/>
        <v>0</v>
      </c>
      <c r="AS47" s="21"/>
      <c r="AT47" s="21">
        <f t="shared" si="864"/>
        <v>0</v>
      </c>
      <c r="AU47" s="21"/>
      <c r="AV47" s="21">
        <f t="shared" si="865"/>
        <v>0</v>
      </c>
      <c r="AW47" s="21"/>
      <c r="AX47" s="21">
        <f t="shared" si="866"/>
        <v>0</v>
      </c>
      <c r="AY47" s="21"/>
      <c r="AZ47" s="21">
        <f t="shared" si="867"/>
        <v>0</v>
      </c>
      <c r="BA47" s="21"/>
      <c r="BB47" s="21">
        <f t="shared" si="868"/>
        <v>0</v>
      </c>
      <c r="BC47" s="21"/>
      <c r="BD47" s="21">
        <f t="shared" si="869"/>
        <v>0</v>
      </c>
      <c r="BE47" s="21"/>
      <c r="BF47" s="21">
        <f t="shared" si="870"/>
        <v>0</v>
      </c>
      <c r="BG47" s="21"/>
      <c r="BH47" s="21">
        <f t="shared" si="871"/>
        <v>0</v>
      </c>
      <c r="BI47" s="21"/>
      <c r="BJ47" s="21">
        <f t="shared" si="872"/>
        <v>0</v>
      </c>
      <c r="BK47" s="21"/>
      <c r="BL47" s="21">
        <f t="shared" si="873"/>
        <v>0</v>
      </c>
      <c r="BM47" s="21"/>
      <c r="BN47" s="21">
        <f t="shared" si="874"/>
        <v>0</v>
      </c>
      <c r="BO47" s="21"/>
      <c r="BP47" s="21">
        <f t="shared" si="875"/>
        <v>0</v>
      </c>
      <c r="BQ47" s="21"/>
      <c r="BR47" s="21">
        <f t="shared" si="876"/>
        <v>0</v>
      </c>
      <c r="BS47" s="21"/>
      <c r="BT47" s="21">
        <f t="shared" si="877"/>
        <v>0</v>
      </c>
      <c r="BU47" s="21"/>
      <c r="BV47" s="21">
        <f t="shared" si="878"/>
        <v>0</v>
      </c>
      <c r="BW47" s="21"/>
      <c r="BX47" s="21">
        <f t="shared" si="879"/>
        <v>0</v>
      </c>
      <c r="BY47" s="21"/>
      <c r="BZ47" s="21">
        <f t="shared" si="880"/>
        <v>0</v>
      </c>
      <c r="CA47" s="21"/>
      <c r="CB47" s="21">
        <f t="shared" si="881"/>
        <v>0</v>
      </c>
      <c r="CC47" s="21"/>
      <c r="CD47" s="21">
        <f t="shared" si="882"/>
        <v>0</v>
      </c>
      <c r="CE47" s="21"/>
      <c r="CF47" s="21">
        <f t="shared" si="883"/>
        <v>0</v>
      </c>
      <c r="CG47" s="21"/>
      <c r="CH47" s="21">
        <f t="shared" si="884"/>
        <v>0</v>
      </c>
      <c r="CI47" s="21"/>
      <c r="CJ47" s="21">
        <f t="shared" si="885"/>
        <v>0</v>
      </c>
      <c r="CK47" s="21"/>
      <c r="CL47" s="21">
        <f t="shared" si="886"/>
        <v>0</v>
      </c>
      <c r="CM47" s="21"/>
      <c r="CN47" s="21">
        <f t="shared" si="887"/>
        <v>0</v>
      </c>
      <c r="CO47" s="21"/>
      <c r="CP47" s="21">
        <f t="shared" si="888"/>
        <v>0</v>
      </c>
      <c r="CQ47" s="21"/>
      <c r="CR47" s="21">
        <f t="shared" si="889"/>
        <v>0</v>
      </c>
      <c r="CS47" s="21"/>
      <c r="CT47" s="21">
        <f t="shared" si="890"/>
        <v>0</v>
      </c>
      <c r="CU47" s="21"/>
      <c r="CV47" s="21">
        <f t="shared" si="891"/>
        <v>0</v>
      </c>
      <c r="CW47" s="21"/>
      <c r="CX47" s="21">
        <f t="shared" si="892"/>
        <v>0</v>
      </c>
      <c r="CY47" s="21"/>
      <c r="CZ47" s="21">
        <f t="shared" si="893"/>
        <v>0</v>
      </c>
      <c r="DA47" s="21"/>
      <c r="DB47" s="21">
        <f t="shared" si="894"/>
        <v>0</v>
      </c>
      <c r="DC47" s="21"/>
      <c r="DD47" s="21">
        <f t="shared" si="895"/>
        <v>0</v>
      </c>
      <c r="DE47" s="21"/>
      <c r="DF47" s="21">
        <f t="shared" si="896"/>
        <v>0</v>
      </c>
      <c r="DG47" s="21"/>
      <c r="DH47" s="21">
        <f t="shared" si="897"/>
        <v>0</v>
      </c>
      <c r="DI47" s="21"/>
      <c r="DJ47" s="21">
        <f t="shared" si="898"/>
        <v>0</v>
      </c>
      <c r="DK47" s="21"/>
      <c r="DL47" s="21">
        <f t="shared" si="899"/>
        <v>0</v>
      </c>
      <c r="DM47" s="21"/>
      <c r="DN47" s="21">
        <f t="shared" si="900"/>
        <v>0</v>
      </c>
      <c r="DO47" s="21"/>
      <c r="DP47" s="21">
        <f t="shared" si="901"/>
        <v>0</v>
      </c>
      <c r="DQ47" s="21"/>
      <c r="DR47" s="21">
        <f t="shared" si="902"/>
        <v>0</v>
      </c>
      <c r="DS47" s="21"/>
      <c r="DT47" s="21">
        <f t="shared" si="903"/>
        <v>0</v>
      </c>
      <c r="DU47" s="21"/>
      <c r="DV47" s="21">
        <f t="shared" si="904"/>
        <v>0</v>
      </c>
      <c r="DW47" s="21"/>
      <c r="DX47" s="21">
        <f t="shared" si="905"/>
        <v>0</v>
      </c>
      <c r="DY47" s="21"/>
      <c r="DZ47" s="21">
        <f t="shared" si="906"/>
        <v>0</v>
      </c>
      <c r="EA47" s="21"/>
      <c r="EB47" s="21">
        <f t="shared" si="907"/>
        <v>0</v>
      </c>
      <c r="EC47" s="21"/>
      <c r="ED47" s="21">
        <f t="shared" si="908"/>
        <v>0</v>
      </c>
      <c r="EE47" s="21"/>
      <c r="EF47" s="21">
        <f t="shared" si="909"/>
        <v>0</v>
      </c>
      <c r="EG47" s="21"/>
      <c r="EH47" s="21">
        <f t="shared" si="910"/>
        <v>0</v>
      </c>
      <c r="EI47" s="21"/>
      <c r="EJ47" s="21">
        <f t="shared" si="911"/>
        <v>0</v>
      </c>
      <c r="EK47" s="21"/>
      <c r="EL47" s="21">
        <f t="shared" si="912"/>
        <v>0</v>
      </c>
      <c r="EM47" s="21"/>
      <c r="EN47" s="21">
        <f t="shared" si="913"/>
        <v>0</v>
      </c>
      <c r="EO47" s="21"/>
      <c r="EP47" s="21">
        <f t="shared" si="914"/>
        <v>0</v>
      </c>
      <c r="EQ47" s="21"/>
      <c r="ER47" s="21">
        <f t="shared" si="915"/>
        <v>0</v>
      </c>
      <c r="ES47" s="21"/>
      <c r="ET47" s="21">
        <f t="shared" si="916"/>
        <v>0</v>
      </c>
      <c r="EU47" s="21"/>
      <c r="EV47" s="21">
        <f t="shared" si="917"/>
        <v>0</v>
      </c>
      <c r="EW47" s="21"/>
      <c r="EX47" s="21">
        <f t="shared" si="918"/>
        <v>0</v>
      </c>
      <c r="EY47" s="21"/>
      <c r="EZ47" s="21">
        <f t="shared" si="919"/>
        <v>0</v>
      </c>
      <c r="FA47" s="21"/>
      <c r="FB47" s="21">
        <f t="shared" si="920"/>
        <v>0</v>
      </c>
      <c r="FC47" s="21"/>
      <c r="FD47" s="21">
        <f t="shared" si="921"/>
        <v>0</v>
      </c>
      <c r="FE47" s="21"/>
      <c r="FF47" s="21">
        <f t="shared" si="922"/>
        <v>0</v>
      </c>
      <c r="FG47" s="21"/>
      <c r="FH47" s="21">
        <f t="shared" si="923"/>
        <v>0</v>
      </c>
      <c r="FI47" s="21"/>
      <c r="FJ47" s="21">
        <f t="shared" si="924"/>
        <v>0</v>
      </c>
      <c r="FK47" s="21"/>
      <c r="FL47" s="21">
        <f t="shared" si="925"/>
        <v>0</v>
      </c>
      <c r="FM47" s="21"/>
      <c r="FN47" s="21">
        <f t="shared" si="926"/>
        <v>0</v>
      </c>
      <c r="FO47" s="21"/>
      <c r="FP47" s="21">
        <f t="shared" si="927"/>
        <v>0</v>
      </c>
      <c r="FQ47" s="21"/>
      <c r="FR47" s="21">
        <f t="shared" si="928"/>
        <v>0</v>
      </c>
      <c r="FS47" s="21"/>
      <c r="FT47" s="21">
        <f t="shared" si="929"/>
        <v>0</v>
      </c>
      <c r="FU47" s="21"/>
      <c r="FV47" s="21">
        <f t="shared" si="930"/>
        <v>0</v>
      </c>
      <c r="FW47" s="21"/>
      <c r="FX47" s="21">
        <f t="shared" si="931"/>
        <v>0</v>
      </c>
      <c r="FY47" s="21"/>
      <c r="FZ47" s="21">
        <f t="shared" si="932"/>
        <v>0</v>
      </c>
      <c r="GA47" s="21"/>
      <c r="GB47" s="21">
        <f t="shared" si="933"/>
        <v>0</v>
      </c>
      <c r="GC47" s="21"/>
      <c r="GD47" s="21">
        <f t="shared" si="934"/>
        <v>0</v>
      </c>
      <c r="GE47" s="21"/>
      <c r="GF47" s="21">
        <f t="shared" si="935"/>
        <v>0</v>
      </c>
      <c r="GG47" s="21"/>
      <c r="GH47" s="21">
        <f t="shared" si="936"/>
        <v>0</v>
      </c>
      <c r="GI47" s="21"/>
      <c r="GJ47" s="21">
        <f t="shared" si="937"/>
        <v>0</v>
      </c>
      <c r="GK47" s="21"/>
      <c r="GL47" s="21">
        <f t="shared" si="938"/>
        <v>0</v>
      </c>
      <c r="GM47" s="21"/>
      <c r="GN47" s="21">
        <f t="shared" si="939"/>
        <v>0</v>
      </c>
      <c r="GO47" s="21"/>
      <c r="GP47" s="21">
        <f t="shared" si="940"/>
        <v>0</v>
      </c>
      <c r="GQ47" s="21"/>
      <c r="GR47" s="21">
        <f t="shared" si="941"/>
        <v>0</v>
      </c>
      <c r="GS47" s="21"/>
      <c r="GT47" s="21">
        <f t="shared" si="942"/>
        <v>0</v>
      </c>
      <c r="GU47" s="21"/>
      <c r="GV47" s="21">
        <f t="shared" si="943"/>
        <v>0</v>
      </c>
      <c r="GW47" s="21"/>
      <c r="GX47" s="21">
        <f t="shared" si="944"/>
        <v>0</v>
      </c>
      <c r="GY47" s="21"/>
      <c r="GZ47" s="21">
        <f t="shared" si="945"/>
        <v>0</v>
      </c>
      <c r="HA47" s="21"/>
      <c r="HB47" s="21">
        <f t="shared" si="946"/>
        <v>0</v>
      </c>
      <c r="HC47" s="21"/>
      <c r="HD47" s="21">
        <f t="shared" si="947"/>
        <v>0</v>
      </c>
      <c r="HE47" s="21"/>
      <c r="HF47" s="21">
        <f t="shared" si="948"/>
        <v>0</v>
      </c>
      <c r="HG47" s="21"/>
      <c r="HH47" s="21">
        <f t="shared" si="949"/>
        <v>0</v>
      </c>
      <c r="HI47" s="21"/>
      <c r="HJ47" s="21">
        <f t="shared" si="950"/>
        <v>0</v>
      </c>
      <c r="HK47" s="21"/>
      <c r="HL47" s="21">
        <f t="shared" si="951"/>
        <v>0</v>
      </c>
      <c r="HM47" s="21"/>
      <c r="HN47" s="21">
        <f t="shared" si="952"/>
        <v>0</v>
      </c>
      <c r="HO47" s="21"/>
      <c r="HP47" s="21">
        <f t="shared" si="953"/>
        <v>0</v>
      </c>
      <c r="HQ47" s="21"/>
      <c r="HR47" s="21">
        <f t="shared" si="954"/>
        <v>0</v>
      </c>
      <c r="HS47" s="21"/>
      <c r="HT47" s="21">
        <f t="shared" si="955"/>
        <v>0</v>
      </c>
      <c r="HU47" s="21"/>
      <c r="HV47" s="21">
        <f t="shared" si="956"/>
        <v>0</v>
      </c>
      <c r="HW47" s="21"/>
      <c r="HX47" s="21">
        <f t="shared" si="957"/>
        <v>0</v>
      </c>
      <c r="HY47" s="21"/>
      <c r="HZ47" s="21">
        <f t="shared" si="958"/>
        <v>0</v>
      </c>
      <c r="IA47" s="21"/>
      <c r="IB47" s="21">
        <f t="shared" si="959"/>
        <v>0</v>
      </c>
      <c r="IC47" s="21"/>
      <c r="ID47" s="21">
        <f t="shared" si="960"/>
        <v>0</v>
      </c>
      <c r="IE47" s="21"/>
      <c r="IF47" s="21">
        <f t="shared" si="961"/>
        <v>0</v>
      </c>
      <c r="IG47" s="21"/>
      <c r="IH47" s="21">
        <f t="shared" si="962"/>
        <v>0</v>
      </c>
      <c r="II47" s="21"/>
      <c r="IJ47" s="21">
        <f t="shared" si="963"/>
        <v>0</v>
      </c>
      <c r="IK47" s="21"/>
      <c r="IL47" s="21">
        <f t="shared" si="964"/>
        <v>0</v>
      </c>
      <c r="IM47" s="21"/>
      <c r="IN47" s="21">
        <f t="shared" si="965"/>
        <v>0</v>
      </c>
      <c r="IO47" s="21"/>
      <c r="IP47" s="21">
        <f t="shared" si="966"/>
        <v>0</v>
      </c>
      <c r="IQ47" s="21"/>
      <c r="IR47" s="21">
        <f t="shared" si="967"/>
        <v>0</v>
      </c>
      <c r="IS47" s="21"/>
      <c r="IT47" s="21">
        <f t="shared" si="968"/>
        <v>0</v>
      </c>
      <c r="IU47" s="21"/>
      <c r="IV47" s="21">
        <f t="shared" si="969"/>
        <v>0</v>
      </c>
      <c r="IW47" s="21"/>
      <c r="IX47" s="21">
        <f t="shared" si="970"/>
        <v>0</v>
      </c>
      <c r="IY47" s="21"/>
      <c r="IZ47" s="21">
        <f t="shared" si="971"/>
        <v>0</v>
      </c>
      <c r="JA47" s="21"/>
      <c r="JB47" s="21">
        <f t="shared" si="972"/>
        <v>0</v>
      </c>
      <c r="JC47" s="21"/>
      <c r="JD47" s="21">
        <f t="shared" si="973"/>
        <v>0</v>
      </c>
      <c r="JE47" s="21"/>
      <c r="JF47" s="21">
        <f t="shared" si="974"/>
        <v>0</v>
      </c>
      <c r="JG47" s="21"/>
      <c r="JH47" s="21">
        <f t="shared" si="975"/>
        <v>0</v>
      </c>
      <c r="JI47" s="21"/>
      <c r="JJ47" s="21">
        <f t="shared" si="976"/>
        <v>0</v>
      </c>
      <c r="JK47" s="21"/>
      <c r="JL47" s="21">
        <f t="shared" si="977"/>
        <v>0</v>
      </c>
      <c r="JM47" s="21"/>
      <c r="JN47" s="21">
        <f t="shared" si="978"/>
        <v>25.3</v>
      </c>
      <c r="JO47" s="21"/>
      <c r="JP47" s="21">
        <f t="shared" si="979"/>
        <v>25.3</v>
      </c>
      <c r="JQ47" s="21"/>
      <c r="JR47" s="21">
        <f t="shared" si="980"/>
        <v>25.3</v>
      </c>
      <c r="JS47" s="21"/>
      <c r="JT47" s="21">
        <f t="shared" si="981"/>
        <v>25.3</v>
      </c>
      <c r="JU47" s="21"/>
      <c r="JV47" s="21">
        <f t="shared" si="982"/>
        <v>25.3</v>
      </c>
      <c r="JW47" s="21"/>
      <c r="JX47" s="21">
        <f t="shared" si="983"/>
        <v>25.3</v>
      </c>
      <c r="JY47" s="21"/>
      <c r="JZ47" s="21">
        <f t="shared" si="984"/>
        <v>25.3</v>
      </c>
      <c r="KA47" s="21"/>
      <c r="KB47" s="21">
        <f t="shared" si="985"/>
        <v>25.3</v>
      </c>
      <c r="KC47" s="21"/>
      <c r="KD47" s="21">
        <f t="shared" si="986"/>
        <v>25.3</v>
      </c>
      <c r="KE47" s="21"/>
      <c r="KF47" s="21">
        <f t="shared" si="987"/>
        <v>25.3</v>
      </c>
      <c r="KG47" s="21"/>
      <c r="KH47" s="21">
        <f t="shared" si="988"/>
        <v>0</v>
      </c>
      <c r="KI47" s="21"/>
      <c r="KJ47" s="21">
        <f t="shared" si="989"/>
        <v>0</v>
      </c>
      <c r="KK47" s="21"/>
      <c r="KL47" s="21">
        <f t="shared" si="990"/>
        <v>0</v>
      </c>
      <c r="KM47" s="21"/>
      <c r="KN47" s="21">
        <f t="shared" si="991"/>
        <v>0</v>
      </c>
      <c r="KO47" s="21"/>
      <c r="KP47" s="21">
        <f t="shared" si="992"/>
        <v>0</v>
      </c>
      <c r="KQ47" s="21"/>
      <c r="KR47" s="21">
        <f t="shared" si="993"/>
        <v>0</v>
      </c>
      <c r="KS47" s="21"/>
      <c r="KT47" s="21">
        <f t="shared" si="994"/>
        <v>0</v>
      </c>
      <c r="KU47" s="21"/>
      <c r="KV47" s="21">
        <f t="shared" si="995"/>
        <v>0</v>
      </c>
      <c r="KW47" s="21"/>
      <c r="KX47" s="21">
        <f t="shared" si="996"/>
        <v>0</v>
      </c>
      <c r="KY47" s="21"/>
      <c r="KZ47" s="21">
        <f t="shared" si="997"/>
        <v>0</v>
      </c>
      <c r="LA47" s="21"/>
      <c r="LB47" s="21">
        <f t="shared" si="998"/>
        <v>0</v>
      </c>
      <c r="LC47" s="21"/>
      <c r="LD47" s="21">
        <f t="shared" si="999"/>
        <v>0</v>
      </c>
      <c r="LE47" s="21"/>
      <c r="LF47" s="21">
        <f t="shared" si="1000"/>
        <v>0</v>
      </c>
      <c r="LG47" s="21"/>
      <c r="LH47" s="21">
        <f t="shared" si="1001"/>
        <v>0</v>
      </c>
      <c r="LI47" s="21"/>
      <c r="LJ47" s="21">
        <f t="shared" si="1002"/>
        <v>0</v>
      </c>
      <c r="LK47" s="21"/>
      <c r="LL47" s="21">
        <f t="shared" si="1003"/>
        <v>0</v>
      </c>
      <c r="LM47" s="21"/>
      <c r="LN47" s="21">
        <f t="shared" si="1004"/>
        <v>0</v>
      </c>
      <c r="LO47" s="21"/>
      <c r="LP47" s="21">
        <f t="shared" si="1005"/>
        <v>0</v>
      </c>
      <c r="LQ47" s="21"/>
      <c r="LR47" s="21">
        <f t="shared" si="1006"/>
        <v>0</v>
      </c>
      <c r="LS47" s="21"/>
      <c r="LT47" s="21">
        <f t="shared" si="1007"/>
        <v>0</v>
      </c>
      <c r="LU47" s="21"/>
      <c r="LV47" s="21">
        <f t="shared" si="1008"/>
        <v>0</v>
      </c>
      <c r="LW47" s="21"/>
      <c r="LX47" s="21">
        <f t="shared" si="1009"/>
        <v>0</v>
      </c>
      <c r="LY47" s="21"/>
      <c r="LZ47" s="21">
        <f t="shared" si="1010"/>
        <v>0</v>
      </c>
      <c r="MA47" s="21"/>
      <c r="MB47" s="21">
        <f t="shared" si="1011"/>
        <v>0</v>
      </c>
      <c r="MC47" s="21"/>
      <c r="MD47" s="21">
        <f t="shared" si="1012"/>
        <v>0</v>
      </c>
      <c r="ME47" s="21"/>
      <c r="MF47" s="21">
        <f t="shared" si="1013"/>
        <v>0</v>
      </c>
      <c r="MG47" s="21"/>
      <c r="MH47" s="21">
        <f t="shared" si="1014"/>
        <v>0</v>
      </c>
      <c r="MI47" s="21"/>
      <c r="MJ47" s="21">
        <f t="shared" si="1015"/>
        <v>0</v>
      </c>
      <c r="MK47" s="21"/>
      <c r="ML47" s="21">
        <f t="shared" si="1016"/>
        <v>0</v>
      </c>
      <c r="MM47" s="21"/>
      <c r="MN47" s="21">
        <f t="shared" si="1017"/>
        <v>0</v>
      </c>
      <c r="MO47" s="21"/>
      <c r="MP47" s="21">
        <f t="shared" si="1018"/>
        <v>0</v>
      </c>
      <c r="MQ47" s="21"/>
      <c r="MR47" s="21">
        <f t="shared" si="1019"/>
        <v>0</v>
      </c>
      <c r="MS47" s="21"/>
      <c r="MT47" s="21">
        <f t="shared" si="1020"/>
        <v>0</v>
      </c>
      <c r="MU47" s="21"/>
      <c r="MV47" s="21">
        <f t="shared" si="1021"/>
        <v>0</v>
      </c>
      <c r="MW47" s="21"/>
      <c r="MX47" s="21">
        <f t="shared" si="1022"/>
        <v>0</v>
      </c>
      <c r="MY47" s="21"/>
      <c r="MZ47" s="21">
        <f t="shared" si="1023"/>
        <v>0</v>
      </c>
      <c r="NA47" s="21"/>
      <c r="NB47" s="21">
        <f t="shared" si="1024"/>
        <v>0</v>
      </c>
      <c r="NC47" s="21"/>
      <c r="ND47" s="21">
        <f t="shared" si="1025"/>
        <v>0</v>
      </c>
      <c r="NE47" s="21"/>
      <c r="NF47" s="21">
        <f t="shared" si="1026"/>
        <v>0</v>
      </c>
      <c r="NG47" s="21"/>
      <c r="NH47" s="21">
        <f t="shared" si="1027"/>
        <v>0</v>
      </c>
      <c r="NI47" s="21"/>
      <c r="NJ47" s="21">
        <f t="shared" si="1028"/>
        <v>0</v>
      </c>
      <c r="NK47" s="21"/>
      <c r="NL47" s="21">
        <f t="shared" si="1029"/>
        <v>0</v>
      </c>
      <c r="NM47" s="21"/>
      <c r="NN47" s="21">
        <f t="shared" si="1030"/>
        <v>0</v>
      </c>
      <c r="NO47" s="21"/>
      <c r="NP47" s="21">
        <f t="shared" si="1031"/>
        <v>0</v>
      </c>
      <c r="NQ47" s="21"/>
      <c r="NR47" s="21">
        <f t="shared" si="1032"/>
        <v>0</v>
      </c>
      <c r="NS47" s="21"/>
      <c r="NT47" s="21">
        <f t="shared" si="1033"/>
        <v>0</v>
      </c>
      <c r="NU47" s="21"/>
      <c r="NV47" s="21">
        <f t="shared" si="1034"/>
        <v>0</v>
      </c>
      <c r="NW47" s="21"/>
      <c r="NX47" s="21">
        <f t="shared" si="1035"/>
        <v>0</v>
      </c>
      <c r="NY47" s="21"/>
      <c r="NZ47" s="21">
        <f t="shared" si="1036"/>
        <v>0</v>
      </c>
      <c r="OA47" s="21">
        <v>28</v>
      </c>
      <c r="OB47" s="21">
        <f t="shared" si="1037"/>
        <v>0</v>
      </c>
      <c r="OC47" s="21">
        <v>41</v>
      </c>
      <c r="OD47" s="21">
        <f t="shared" si="1038"/>
        <v>0</v>
      </c>
      <c r="OE47" s="21"/>
      <c r="OF47" s="21">
        <f t="shared" si="1039"/>
        <v>0</v>
      </c>
      <c r="OG47" s="21"/>
      <c r="OH47" s="21">
        <f t="shared" si="1040"/>
        <v>0</v>
      </c>
      <c r="OI47" s="21"/>
      <c r="OJ47" s="21">
        <f t="shared" si="1041"/>
        <v>0</v>
      </c>
      <c r="OK47" s="21"/>
      <c r="OL47" s="21">
        <f t="shared" si="1042"/>
        <v>0</v>
      </c>
      <c r="OM47" s="21"/>
      <c r="ON47" s="21">
        <f t="shared" si="1043"/>
        <v>0</v>
      </c>
      <c r="OO47" s="21">
        <v>7</v>
      </c>
      <c r="OP47" s="21">
        <f t="shared" si="1043"/>
        <v>0</v>
      </c>
      <c r="OQ47" s="21">
        <v>22</v>
      </c>
      <c r="OR47" s="21">
        <f t="shared" si="1043"/>
        <v>0</v>
      </c>
      <c r="OS47" s="21"/>
      <c r="OT47" s="21">
        <f t="shared" si="1043"/>
        <v>0</v>
      </c>
      <c r="OU47" s="21">
        <v>22</v>
      </c>
      <c r="OV47" s="21">
        <f t="shared" si="1043"/>
        <v>0</v>
      </c>
      <c r="OW47" s="21">
        <v>28</v>
      </c>
      <c r="OX47" s="21">
        <f t="shared" si="1043"/>
        <v>0</v>
      </c>
      <c r="OY47" s="21">
        <v>23</v>
      </c>
      <c r="OZ47" s="21">
        <f t="shared" si="1043"/>
        <v>0</v>
      </c>
      <c r="PA47" s="21"/>
      <c r="PB47" s="21">
        <f t="shared" si="1044"/>
        <v>0</v>
      </c>
      <c r="PC47" s="21"/>
      <c r="PD47" s="21">
        <f t="shared" si="1044"/>
        <v>0</v>
      </c>
      <c r="PE47" s="21"/>
      <c r="PF47" s="21">
        <f t="shared" si="1044"/>
        <v>0</v>
      </c>
      <c r="PG47" s="21"/>
      <c r="PH47" s="21">
        <f t="shared" si="1044"/>
        <v>0</v>
      </c>
      <c r="PI47" s="21"/>
      <c r="PJ47" s="21">
        <f t="shared" si="1044"/>
        <v>0</v>
      </c>
      <c r="PK47" s="21"/>
      <c r="PL47" s="21">
        <f t="shared" si="1044"/>
        <v>0</v>
      </c>
      <c r="PM47" s="21"/>
      <c r="PN47" s="21">
        <f t="shared" si="1045"/>
        <v>0</v>
      </c>
      <c r="PO47" s="21"/>
      <c r="PP47" s="21">
        <f t="shared" si="1045"/>
        <v>0</v>
      </c>
      <c r="PQ47" s="21"/>
      <c r="PR47" s="21">
        <f t="shared" si="1045"/>
        <v>0</v>
      </c>
      <c r="PS47" s="21"/>
      <c r="PT47" s="21">
        <f t="shared" si="1045"/>
        <v>0</v>
      </c>
      <c r="PU47" s="21"/>
      <c r="PV47" s="21">
        <f t="shared" si="1045"/>
        <v>0</v>
      </c>
      <c r="PW47" s="21"/>
      <c r="PX47" s="21">
        <f t="shared" si="1045"/>
        <v>0</v>
      </c>
      <c r="PY47" s="21"/>
      <c r="PZ47" s="21">
        <f t="shared" si="1046"/>
        <v>0</v>
      </c>
      <c r="QA47" s="21"/>
      <c r="QB47" s="21">
        <f t="shared" si="1046"/>
        <v>0</v>
      </c>
      <c r="QC47" s="21"/>
      <c r="QD47" s="21">
        <f t="shared" si="1046"/>
        <v>0</v>
      </c>
      <c r="QE47" s="21"/>
      <c r="QF47" s="21">
        <f t="shared" si="1046"/>
        <v>0</v>
      </c>
      <c r="QG47" s="21"/>
      <c r="QH47" s="21">
        <f t="shared" si="1046"/>
        <v>0</v>
      </c>
      <c r="QI47" s="21"/>
      <c r="QJ47" s="21">
        <f t="shared" si="1046"/>
        <v>0</v>
      </c>
      <c r="QK47" s="21"/>
      <c r="QL47" s="21">
        <f t="shared" si="1047"/>
        <v>0</v>
      </c>
      <c r="QM47" s="21"/>
      <c r="QN47" s="21">
        <f t="shared" si="1047"/>
        <v>0</v>
      </c>
      <c r="QO47" s="21"/>
      <c r="QP47" s="21">
        <f t="shared" si="1047"/>
        <v>0</v>
      </c>
      <c r="QQ47" s="21"/>
      <c r="QR47" s="21">
        <f t="shared" si="1047"/>
        <v>0</v>
      </c>
      <c r="QS47" s="21"/>
      <c r="QT47" s="21">
        <f t="shared" si="1047"/>
        <v>0</v>
      </c>
      <c r="QU47" s="21"/>
      <c r="QV47" s="21">
        <f t="shared" si="1047"/>
        <v>0</v>
      </c>
      <c r="QW47" s="21"/>
      <c r="QX47" s="21">
        <f t="shared" si="1048"/>
        <v>0</v>
      </c>
      <c r="QY47" s="21"/>
      <c r="QZ47" s="21">
        <f t="shared" si="1048"/>
        <v>0</v>
      </c>
      <c r="RA47" s="21"/>
      <c r="RB47" s="21">
        <f t="shared" si="1048"/>
        <v>0</v>
      </c>
      <c r="RC47" s="21"/>
      <c r="RD47" s="21">
        <f t="shared" si="1048"/>
        <v>0</v>
      </c>
      <c r="RE47" s="21"/>
      <c r="RF47" s="21">
        <f t="shared" si="1048"/>
        <v>0</v>
      </c>
      <c r="RG47" s="21">
        <v>6</v>
      </c>
      <c r="RH47" s="21">
        <f t="shared" si="1048"/>
        <v>0</v>
      </c>
      <c r="RI47" s="21">
        <v>22</v>
      </c>
      <c r="RJ47" s="21">
        <f t="shared" si="720"/>
        <v>0</v>
      </c>
      <c r="RK47" s="21">
        <v>25</v>
      </c>
      <c r="RL47" s="21">
        <f t="shared" si="721"/>
        <v>0</v>
      </c>
      <c r="RM47" s="21">
        <v>16</v>
      </c>
      <c r="RN47" s="21">
        <f t="shared" si="722"/>
        <v>0</v>
      </c>
      <c r="RO47" s="21">
        <v>13</v>
      </c>
      <c r="RP47" s="21">
        <f t="shared" si="723"/>
        <v>0</v>
      </c>
      <c r="RQ47" s="21"/>
      <c r="RR47" s="21">
        <f t="shared" si="724"/>
        <v>0</v>
      </c>
      <c r="RS47" s="21"/>
      <c r="RT47" s="21">
        <f t="shared" si="725"/>
        <v>0</v>
      </c>
      <c r="RU47" s="21"/>
      <c r="RV47" s="21">
        <f t="shared" si="726"/>
        <v>0</v>
      </c>
      <c r="RW47" s="21"/>
      <c r="RX47" s="21">
        <f t="shared" si="727"/>
        <v>0</v>
      </c>
      <c r="RY47" s="21"/>
      <c r="RZ47" s="21">
        <f t="shared" si="728"/>
        <v>0</v>
      </c>
      <c r="SA47" s="21"/>
      <c r="SB47" s="21">
        <f t="shared" si="729"/>
        <v>0</v>
      </c>
      <c r="SC47" s="21"/>
      <c r="SD47" s="21">
        <f t="shared" si="730"/>
        <v>0</v>
      </c>
      <c r="SE47" s="21"/>
      <c r="SF47" s="21">
        <f t="shared" si="731"/>
        <v>0</v>
      </c>
      <c r="SG47" s="21"/>
      <c r="SH47" s="21">
        <f t="shared" si="732"/>
        <v>0</v>
      </c>
      <c r="SI47" s="21"/>
      <c r="SJ47" s="21">
        <f t="shared" si="733"/>
        <v>0</v>
      </c>
      <c r="SK47" s="21"/>
      <c r="SL47" s="21">
        <f t="shared" si="734"/>
        <v>0</v>
      </c>
      <c r="SM47" s="21"/>
      <c r="SN47" s="21">
        <f t="shared" si="1049"/>
        <v>0</v>
      </c>
      <c r="SO47" s="21"/>
      <c r="SP47" s="21">
        <f t="shared" si="736"/>
        <v>0</v>
      </c>
      <c r="SQ47" s="21"/>
      <c r="SR47" s="21">
        <f t="shared" si="737"/>
        <v>0</v>
      </c>
      <c r="SS47" s="21"/>
      <c r="ST47" s="21">
        <f t="shared" si="738"/>
        <v>0</v>
      </c>
      <c r="SU47" s="21"/>
      <c r="SV47" s="21">
        <f t="shared" si="739"/>
        <v>0</v>
      </c>
      <c r="SW47" s="21"/>
      <c r="SX47" s="21">
        <f t="shared" si="740"/>
        <v>0</v>
      </c>
      <c r="SY47" s="21"/>
      <c r="SZ47" s="21">
        <f t="shared" si="741"/>
        <v>0</v>
      </c>
      <c r="TA47" s="21"/>
      <c r="TB47" s="21">
        <f t="shared" si="742"/>
        <v>0</v>
      </c>
      <c r="TC47" s="21"/>
      <c r="TD47" s="21">
        <f t="shared" si="1050"/>
        <v>0</v>
      </c>
      <c r="TE47" s="21"/>
      <c r="TF47" s="21">
        <f t="shared" si="744"/>
        <v>0</v>
      </c>
      <c r="TG47" s="21"/>
      <c r="TH47" s="21">
        <f t="shared" si="745"/>
        <v>0</v>
      </c>
      <c r="TI47" s="21"/>
      <c r="TJ47" s="21">
        <f t="shared" si="746"/>
        <v>0</v>
      </c>
      <c r="TK47" s="21"/>
      <c r="TL47" s="21">
        <f t="shared" si="1051"/>
        <v>0</v>
      </c>
      <c r="TM47" s="21"/>
      <c r="TN47" s="21">
        <f t="shared" si="1052"/>
        <v>0</v>
      </c>
      <c r="TO47" s="21"/>
      <c r="TP47" s="21">
        <f t="shared" si="1053"/>
        <v>0</v>
      </c>
      <c r="TQ47" s="21"/>
      <c r="TR47" s="21">
        <f t="shared" si="1054"/>
        <v>0</v>
      </c>
      <c r="TS47" s="21"/>
      <c r="TT47" s="21">
        <f t="shared" si="1055"/>
        <v>0</v>
      </c>
      <c r="TU47" s="21"/>
      <c r="TV47" s="21">
        <f t="shared" si="1056"/>
        <v>0</v>
      </c>
      <c r="TW47" s="21"/>
      <c r="TX47" s="21">
        <f t="shared" si="1057"/>
        <v>0</v>
      </c>
      <c r="TY47" s="21"/>
      <c r="TZ47" s="21">
        <f t="shared" si="1058"/>
        <v>0</v>
      </c>
      <c r="UA47" s="21"/>
      <c r="UB47" s="21">
        <f t="shared" si="1059"/>
        <v>0</v>
      </c>
      <c r="UC47" s="21"/>
      <c r="UD47" s="21">
        <f t="shared" si="1060"/>
        <v>0</v>
      </c>
      <c r="UE47" s="21"/>
      <c r="UF47" s="21">
        <f t="shared" si="1061"/>
        <v>0</v>
      </c>
      <c r="UG47" s="21"/>
      <c r="UH47" s="21">
        <f t="shared" si="758"/>
        <v>0</v>
      </c>
      <c r="UI47" s="21"/>
      <c r="UJ47" s="21">
        <f t="shared" si="1062"/>
        <v>0</v>
      </c>
      <c r="UK47" s="21"/>
      <c r="UL47" s="21">
        <f t="shared" si="1063"/>
        <v>0</v>
      </c>
      <c r="UM47" s="21"/>
      <c r="UN47" s="21">
        <f t="shared" si="1064"/>
        <v>0</v>
      </c>
      <c r="UO47" s="21"/>
      <c r="UP47" s="21">
        <f t="shared" si="1065"/>
        <v>0</v>
      </c>
      <c r="UQ47" s="21"/>
      <c r="UR47" s="21">
        <f t="shared" si="1066"/>
        <v>0</v>
      </c>
      <c r="US47" s="21"/>
      <c r="UT47" s="21">
        <f t="shared" si="1067"/>
        <v>0</v>
      </c>
      <c r="UU47" s="21"/>
      <c r="UV47" s="21">
        <f t="shared" si="765"/>
        <v>0</v>
      </c>
      <c r="UW47" s="21"/>
      <c r="UX47" s="21">
        <f t="shared" si="1068"/>
        <v>0</v>
      </c>
      <c r="UY47" s="21"/>
      <c r="UZ47" s="21">
        <f t="shared" si="767"/>
        <v>0</v>
      </c>
      <c r="VA47" s="21"/>
      <c r="VB47" s="21">
        <f t="shared" si="1069"/>
        <v>0</v>
      </c>
      <c r="VC47" s="21"/>
      <c r="VD47" s="21">
        <f t="shared" si="1070"/>
        <v>0</v>
      </c>
      <c r="VE47" s="21"/>
      <c r="VF47" s="21">
        <f t="shared" si="1071"/>
        <v>0</v>
      </c>
      <c r="VG47" s="21"/>
      <c r="VH47" s="21">
        <f t="shared" si="1072"/>
        <v>0</v>
      </c>
      <c r="VI47" s="21"/>
      <c r="VJ47" s="21">
        <f t="shared" si="1073"/>
        <v>0</v>
      </c>
      <c r="VK47" s="21"/>
      <c r="VL47" s="21">
        <f t="shared" si="1074"/>
        <v>0</v>
      </c>
      <c r="VM47" s="21"/>
      <c r="VN47" s="21">
        <f t="shared" si="1075"/>
        <v>0</v>
      </c>
      <c r="VO47" s="21"/>
      <c r="VP47" s="21">
        <f t="shared" si="1076"/>
        <v>0</v>
      </c>
      <c r="VQ47" s="21"/>
      <c r="VR47" s="21">
        <f t="shared" si="1043"/>
        <v>0</v>
      </c>
      <c r="VS47" s="21"/>
      <c r="VT47" s="21">
        <f t="shared" si="1077"/>
        <v>0</v>
      </c>
      <c r="VU47" s="21"/>
      <c r="VV47" s="21">
        <f t="shared" si="1077"/>
        <v>0</v>
      </c>
      <c r="VW47" s="21"/>
      <c r="VX47" s="21">
        <f t="shared" si="1078"/>
        <v>0</v>
      </c>
      <c r="VY47" s="21"/>
      <c r="VZ47" s="21">
        <f t="shared" si="1078"/>
        <v>0</v>
      </c>
      <c r="WA47" s="21"/>
      <c r="WB47" s="21">
        <f t="shared" si="1078"/>
        <v>0</v>
      </c>
      <c r="WC47" s="21"/>
      <c r="WD47" s="21">
        <f t="shared" si="1078"/>
        <v>0</v>
      </c>
      <c r="WE47" s="21"/>
      <c r="WF47" s="21">
        <f t="shared" si="1078"/>
        <v>0</v>
      </c>
      <c r="WG47" s="21"/>
      <c r="WH47" s="21">
        <f t="shared" si="1078"/>
        <v>0</v>
      </c>
      <c r="WI47" s="21"/>
      <c r="WJ47" s="21">
        <f t="shared" si="1078"/>
        <v>0</v>
      </c>
      <c r="WK47" s="21"/>
      <c r="WL47" s="21">
        <f t="shared" si="1078"/>
        <v>0</v>
      </c>
      <c r="WM47" s="21"/>
      <c r="WN47" s="21">
        <f t="shared" si="1079"/>
        <v>0</v>
      </c>
      <c r="WO47" s="21"/>
      <c r="WP47" s="21">
        <f t="shared" si="1079"/>
        <v>0</v>
      </c>
      <c r="WQ47" s="21"/>
      <c r="WR47" s="21">
        <f t="shared" si="1079"/>
        <v>0</v>
      </c>
      <c r="WS47" s="21"/>
      <c r="WT47" s="21">
        <f t="shared" si="1079"/>
        <v>0</v>
      </c>
      <c r="WU47" s="21"/>
      <c r="WV47" s="21">
        <f t="shared" si="1079"/>
        <v>0</v>
      </c>
      <c r="WW47" s="21"/>
      <c r="WX47" s="21">
        <f t="shared" si="1079"/>
        <v>0</v>
      </c>
      <c r="WY47" s="21"/>
      <c r="WZ47" s="21">
        <f t="shared" si="1079"/>
        <v>0</v>
      </c>
      <c r="XA47" s="21"/>
      <c r="XB47" s="21">
        <f t="shared" si="1079"/>
        <v>0</v>
      </c>
      <c r="XC47" s="21"/>
      <c r="XD47" s="21">
        <f t="shared" si="1080"/>
        <v>0</v>
      </c>
      <c r="XE47" s="21"/>
      <c r="XF47" s="21">
        <f t="shared" si="1080"/>
        <v>0</v>
      </c>
      <c r="XG47" s="21"/>
      <c r="XH47" s="21">
        <f t="shared" si="1080"/>
        <v>0</v>
      </c>
      <c r="XI47" s="21"/>
      <c r="XJ47" s="21">
        <f t="shared" si="1080"/>
        <v>0</v>
      </c>
      <c r="XK47" s="21"/>
      <c r="XL47" s="21">
        <f t="shared" si="1080"/>
        <v>0</v>
      </c>
      <c r="XM47" s="21"/>
      <c r="XN47" s="21">
        <f t="shared" si="1080"/>
        <v>0</v>
      </c>
      <c r="XO47" s="21"/>
      <c r="XP47" s="21">
        <f t="shared" si="1080"/>
        <v>0</v>
      </c>
      <c r="XQ47" s="21"/>
      <c r="XR47" s="21">
        <f t="shared" si="1080"/>
        <v>0</v>
      </c>
      <c r="XS47" s="21"/>
      <c r="XT47" s="21">
        <f t="shared" si="1077"/>
        <v>0</v>
      </c>
      <c r="XU47" s="21"/>
      <c r="XV47" s="21">
        <f t="shared" si="1077"/>
        <v>0</v>
      </c>
      <c r="XW47" s="21"/>
      <c r="XX47" s="21">
        <f t="shared" si="1077"/>
        <v>0</v>
      </c>
      <c r="XY47" s="21"/>
      <c r="XZ47" s="21">
        <f t="shared" si="1077"/>
        <v>0</v>
      </c>
      <c r="YA47" s="21"/>
      <c r="YB47" s="21">
        <f t="shared" si="780"/>
        <v>0</v>
      </c>
      <c r="YC47" s="21"/>
      <c r="YD47" s="21">
        <f t="shared" si="781"/>
        <v>0</v>
      </c>
      <c r="YE47" s="21"/>
      <c r="YF47" s="21">
        <f t="shared" si="782"/>
        <v>0</v>
      </c>
      <c r="YG47" s="21"/>
      <c r="YH47" s="21">
        <f t="shared" si="783"/>
        <v>0</v>
      </c>
      <c r="YI47" s="21"/>
      <c r="YJ47" s="21">
        <f t="shared" si="784"/>
        <v>0</v>
      </c>
      <c r="YK47" s="21"/>
      <c r="YL47" s="21">
        <f t="shared" si="785"/>
        <v>0</v>
      </c>
      <c r="YM47" s="21"/>
      <c r="YN47" s="21">
        <f t="shared" si="786"/>
        <v>0</v>
      </c>
      <c r="YO47" s="21"/>
      <c r="YP47" s="21">
        <f t="shared" si="787"/>
        <v>0</v>
      </c>
      <c r="YQ47" s="21"/>
      <c r="YR47" s="21">
        <f t="shared" si="788"/>
        <v>0</v>
      </c>
      <c r="YS47" s="21"/>
      <c r="YT47" s="21">
        <f t="shared" si="1081"/>
        <v>0</v>
      </c>
      <c r="YU47" s="21"/>
      <c r="YV47" s="21">
        <f t="shared" si="790"/>
        <v>0</v>
      </c>
      <c r="YW47" s="21"/>
      <c r="YX47" s="21">
        <f t="shared" si="791"/>
        <v>0</v>
      </c>
      <c r="YY47" s="21"/>
      <c r="YZ47" s="21">
        <f t="shared" si="1077"/>
        <v>0</v>
      </c>
      <c r="ZA47" s="21"/>
      <c r="ZB47" s="21">
        <f t="shared" si="792"/>
        <v>0</v>
      </c>
      <c r="ZC47" s="21"/>
      <c r="ZD47" s="21">
        <f t="shared" si="793"/>
        <v>0</v>
      </c>
      <c r="ZE47" s="21"/>
      <c r="ZF47" s="21">
        <f t="shared" si="794"/>
        <v>0</v>
      </c>
      <c r="ZG47" s="21"/>
      <c r="ZH47" s="21">
        <f t="shared" si="1082"/>
        <v>0</v>
      </c>
      <c r="ZI47" s="21"/>
      <c r="ZJ47" s="21">
        <f t="shared" si="796"/>
        <v>0</v>
      </c>
      <c r="ZK47" s="21"/>
      <c r="ZL47" s="21">
        <f t="shared" si="797"/>
        <v>0</v>
      </c>
      <c r="ZM47" s="21"/>
      <c r="ZN47" s="21">
        <f t="shared" si="1083"/>
        <v>0</v>
      </c>
      <c r="ZO47" s="21"/>
      <c r="ZP47" s="21">
        <f t="shared" si="799"/>
        <v>0</v>
      </c>
      <c r="ZQ47" s="21"/>
      <c r="ZR47" s="21">
        <f t="shared" si="800"/>
        <v>0</v>
      </c>
      <c r="ZS47" s="21"/>
      <c r="ZT47" s="21">
        <f t="shared" si="1077"/>
        <v>0</v>
      </c>
      <c r="ZU47" s="21"/>
      <c r="ZV47" s="21">
        <f t="shared" si="1084"/>
        <v>0</v>
      </c>
      <c r="ZW47" s="21"/>
      <c r="ZX47" s="21">
        <f t="shared" si="1085"/>
        <v>0</v>
      </c>
      <c r="ZY47" s="21"/>
      <c r="ZZ47" s="21">
        <f t="shared" si="1085"/>
        <v>0</v>
      </c>
      <c r="AAA47" s="21"/>
      <c r="AAB47" s="21">
        <f t="shared" si="1086"/>
        <v>0</v>
      </c>
      <c r="AAC47" s="21"/>
      <c r="AAD47" s="21">
        <f t="shared" si="1086"/>
        <v>0</v>
      </c>
      <c r="AAE47" s="21"/>
      <c r="AAF47" s="21">
        <f t="shared" si="1087"/>
        <v>0</v>
      </c>
      <c r="AAG47" s="21"/>
      <c r="AAH47" s="21">
        <f t="shared" si="1087"/>
        <v>0</v>
      </c>
      <c r="AAI47" s="21"/>
      <c r="AAJ47" s="21">
        <f t="shared" si="1088"/>
        <v>0</v>
      </c>
      <c r="AAK47" s="21"/>
      <c r="AAL47" s="21">
        <f t="shared" si="1088"/>
        <v>0</v>
      </c>
      <c r="AAM47" s="21"/>
      <c r="AAN47" s="21">
        <f t="shared" si="1089"/>
        <v>0</v>
      </c>
      <c r="AAO47" s="21"/>
      <c r="AAP47" s="21">
        <f t="shared" si="1089"/>
        <v>0</v>
      </c>
      <c r="AAQ47" s="21"/>
      <c r="AAR47" s="21">
        <f t="shared" si="1090"/>
        <v>0</v>
      </c>
      <c r="AAS47" s="21"/>
      <c r="AAT47" s="21">
        <f t="shared" si="1090"/>
        <v>0</v>
      </c>
      <c r="AAU47" s="21"/>
      <c r="AAV47" s="21">
        <f t="shared" si="1091"/>
        <v>0</v>
      </c>
      <c r="AAW47" s="21"/>
      <c r="AAX47" s="21">
        <f t="shared" si="1091"/>
        <v>0</v>
      </c>
      <c r="AAY47" s="21"/>
      <c r="AAZ47" s="21">
        <f t="shared" si="1092"/>
        <v>0</v>
      </c>
      <c r="ABA47" s="21"/>
      <c r="ABB47" s="21">
        <f t="shared" si="1092"/>
        <v>0</v>
      </c>
      <c r="ABC47" s="21"/>
      <c r="ABD47" s="21">
        <f t="shared" si="1093"/>
        <v>0</v>
      </c>
      <c r="ABE47" s="21"/>
      <c r="ABF47" s="21">
        <f t="shared" si="1093"/>
        <v>0</v>
      </c>
      <c r="ABG47" s="21"/>
      <c r="ABH47" s="21">
        <f t="shared" si="1094"/>
        <v>0</v>
      </c>
      <c r="ABI47" s="21"/>
      <c r="ABJ47" s="21">
        <f t="shared" si="1094"/>
        <v>0</v>
      </c>
      <c r="ABK47" s="21"/>
      <c r="ABL47" s="21">
        <f t="shared" si="1095"/>
        <v>0</v>
      </c>
      <c r="ABM47" s="21"/>
      <c r="ABN47" s="21">
        <f t="shared" si="1095"/>
        <v>0</v>
      </c>
      <c r="ABO47" s="21"/>
      <c r="ABP47" s="21">
        <f t="shared" si="1096"/>
        <v>0</v>
      </c>
      <c r="ABQ47" s="21"/>
      <c r="ABR47" s="21">
        <f t="shared" si="1096"/>
        <v>0</v>
      </c>
      <c r="ABS47" s="21"/>
      <c r="ABT47" s="21">
        <f t="shared" si="1097"/>
        <v>0</v>
      </c>
      <c r="ABU47" s="21"/>
      <c r="ABV47" s="21">
        <f t="shared" si="1097"/>
        <v>0</v>
      </c>
      <c r="ABW47" s="21"/>
      <c r="ABX47" s="21">
        <f t="shared" si="1098"/>
        <v>0</v>
      </c>
      <c r="ABY47" s="21"/>
      <c r="ABZ47" s="21">
        <f t="shared" si="1098"/>
        <v>0</v>
      </c>
      <c r="ACA47" s="21"/>
      <c r="ACB47" s="21">
        <f t="shared" si="1099"/>
        <v>0</v>
      </c>
      <c r="ACC47" s="21"/>
      <c r="ACD47" s="21">
        <f t="shared" si="1099"/>
        <v>0</v>
      </c>
      <c r="ACE47" s="21"/>
      <c r="ACF47" s="21">
        <f t="shared" si="1100"/>
        <v>0</v>
      </c>
      <c r="ACG47" s="21"/>
      <c r="ACH47" s="21">
        <f t="shared" si="1100"/>
        <v>0</v>
      </c>
      <c r="ACI47" s="21"/>
      <c r="ACJ47" s="21">
        <f t="shared" si="1101"/>
        <v>0</v>
      </c>
      <c r="ACK47" s="21"/>
      <c r="ACL47" s="21">
        <f t="shared" si="1101"/>
        <v>0</v>
      </c>
      <c r="ACM47" s="21"/>
      <c r="ACN47" s="21">
        <f t="shared" si="1102"/>
        <v>0</v>
      </c>
      <c r="ACO47" s="21"/>
      <c r="ACP47" s="21">
        <f t="shared" si="1102"/>
        <v>0</v>
      </c>
      <c r="ACQ47" s="21"/>
      <c r="ACR47" s="21">
        <f t="shared" si="1103"/>
        <v>0</v>
      </c>
      <c r="ACS47" s="21"/>
      <c r="ACT47" s="21">
        <f t="shared" si="1103"/>
        <v>0</v>
      </c>
      <c r="ACU47" s="21"/>
      <c r="ACV47" s="21">
        <f t="shared" si="1104"/>
        <v>0</v>
      </c>
      <c r="ACW47" s="21"/>
      <c r="ACX47" s="21">
        <f t="shared" si="1104"/>
        <v>0</v>
      </c>
      <c r="ACY47" s="21"/>
      <c r="ACZ47" s="21">
        <f t="shared" si="1105"/>
        <v>0</v>
      </c>
      <c r="ADA47" s="21"/>
      <c r="ADB47" s="21">
        <f t="shared" si="1105"/>
        <v>0</v>
      </c>
      <c r="ADC47" s="21"/>
      <c r="ADD47" s="21">
        <f t="shared" si="1106"/>
        <v>0</v>
      </c>
      <c r="ADE47" s="21"/>
      <c r="ADF47" s="21">
        <f t="shared" si="1106"/>
        <v>0</v>
      </c>
      <c r="ADG47" s="21"/>
      <c r="ADH47" s="21">
        <f t="shared" si="1107"/>
        <v>0</v>
      </c>
      <c r="ADI47" s="21"/>
      <c r="ADJ47" s="21">
        <f t="shared" si="1107"/>
        <v>0</v>
      </c>
      <c r="ADK47" s="21"/>
      <c r="ADL47" s="21">
        <f t="shared" si="1108"/>
        <v>0</v>
      </c>
      <c r="ADM47" s="21"/>
      <c r="ADN47" s="21">
        <f t="shared" si="1108"/>
        <v>0</v>
      </c>
      <c r="ADO47" s="21"/>
      <c r="ADP47" s="21">
        <f t="shared" si="1108"/>
        <v>0</v>
      </c>
      <c r="ADQ47" s="21"/>
      <c r="ADR47" s="21">
        <f t="shared" si="1108"/>
        <v>0</v>
      </c>
      <c r="ADS47" s="21"/>
      <c r="ADT47" s="21">
        <f t="shared" si="1108"/>
        <v>0</v>
      </c>
      <c r="ADU47" s="21"/>
      <c r="ADV47" s="21">
        <f t="shared" si="1109"/>
        <v>0</v>
      </c>
      <c r="ADW47" s="21"/>
      <c r="ADX47" s="21">
        <f t="shared" si="1109"/>
        <v>0</v>
      </c>
      <c r="ADY47" s="21"/>
      <c r="ADZ47" s="21">
        <f t="shared" si="1109"/>
        <v>0</v>
      </c>
      <c r="AEA47" s="21"/>
      <c r="AEB47" s="21">
        <f t="shared" si="1109"/>
        <v>0</v>
      </c>
      <c r="AEC47" s="21"/>
      <c r="AED47" s="21">
        <f t="shared" si="1110"/>
        <v>0</v>
      </c>
      <c r="AEE47" s="21"/>
      <c r="AEF47" s="21">
        <f t="shared" si="1110"/>
        <v>0</v>
      </c>
      <c r="AEG47" s="21"/>
      <c r="AEH47" s="21">
        <f t="shared" si="1110"/>
        <v>0</v>
      </c>
      <c r="AEI47" s="21"/>
      <c r="AEJ47" s="21">
        <f t="shared" si="1110"/>
        <v>0</v>
      </c>
      <c r="AEK47" s="21"/>
      <c r="AEL47" s="21">
        <f t="shared" si="1110"/>
        <v>0</v>
      </c>
      <c r="AEM47" s="21"/>
      <c r="AEN47" s="21">
        <f t="shared" si="1111"/>
        <v>0</v>
      </c>
      <c r="AEO47" s="21"/>
      <c r="AEP47" s="21">
        <f t="shared" si="1111"/>
        <v>0</v>
      </c>
      <c r="AEQ47" s="21"/>
      <c r="AER47" s="21">
        <f t="shared" si="1111"/>
        <v>0</v>
      </c>
      <c r="AES47" s="21"/>
      <c r="AET47" s="21">
        <f t="shared" si="1111"/>
        <v>0</v>
      </c>
      <c r="AEU47" s="21"/>
      <c r="AEV47" s="21">
        <f t="shared" si="1112"/>
        <v>0</v>
      </c>
      <c r="AEW47" s="21"/>
      <c r="AEX47" s="21">
        <f t="shared" si="1112"/>
        <v>0</v>
      </c>
      <c r="AEY47" s="21"/>
      <c r="AEZ47" s="21">
        <f t="shared" si="1112"/>
        <v>0</v>
      </c>
      <c r="AFA47" s="21"/>
      <c r="AFB47" s="21">
        <f t="shared" si="1112"/>
        <v>0</v>
      </c>
      <c r="AFC47" s="21"/>
      <c r="AFD47" s="21">
        <f t="shared" si="1112"/>
        <v>0</v>
      </c>
      <c r="AFE47" s="21"/>
      <c r="AFF47" s="21">
        <f t="shared" si="1113"/>
        <v>0</v>
      </c>
      <c r="AFG47" s="21"/>
      <c r="AFH47" s="21">
        <f t="shared" si="1113"/>
        <v>0</v>
      </c>
      <c r="AFI47" s="21"/>
      <c r="AFJ47" s="21">
        <f t="shared" si="1113"/>
        <v>0</v>
      </c>
      <c r="AFK47" s="21"/>
      <c r="AFL47" s="21">
        <f t="shared" si="1113"/>
        <v>0</v>
      </c>
      <c r="AFM47" s="21"/>
      <c r="AFN47" s="21">
        <f t="shared" si="1114"/>
        <v>0</v>
      </c>
      <c r="AFO47" s="21"/>
      <c r="AFP47" s="21">
        <f t="shared" si="1114"/>
        <v>0</v>
      </c>
      <c r="AFQ47" s="21"/>
      <c r="AFR47" s="21">
        <f t="shared" si="1114"/>
        <v>0</v>
      </c>
      <c r="AFS47" s="21"/>
      <c r="AFT47" s="21">
        <f t="shared" si="1114"/>
        <v>0</v>
      </c>
      <c r="AFU47" s="21"/>
      <c r="AFV47" s="21">
        <f t="shared" si="1114"/>
        <v>0</v>
      </c>
      <c r="AFW47" s="21"/>
      <c r="AFX47" s="21">
        <f t="shared" si="1115"/>
        <v>0</v>
      </c>
      <c r="AFY47" s="21"/>
      <c r="AFZ47" s="21">
        <f t="shared" si="1115"/>
        <v>0</v>
      </c>
      <c r="AGA47" s="21"/>
      <c r="AGB47" s="21">
        <f t="shared" si="1115"/>
        <v>0</v>
      </c>
      <c r="AGC47" s="21"/>
      <c r="AGD47" s="21">
        <f t="shared" si="1115"/>
        <v>0</v>
      </c>
      <c r="AGE47" s="21"/>
      <c r="AGF47" s="21">
        <f t="shared" si="1116"/>
        <v>0</v>
      </c>
      <c r="AGG47" s="21"/>
      <c r="AGH47" s="21">
        <f t="shared" si="1116"/>
        <v>0</v>
      </c>
      <c r="AGI47" s="21"/>
      <c r="AGJ47" s="21">
        <f t="shared" si="1116"/>
        <v>0</v>
      </c>
      <c r="AGK47" s="21"/>
      <c r="AGL47" s="21">
        <f t="shared" si="1116"/>
        <v>0</v>
      </c>
      <c r="AGM47" s="21"/>
      <c r="AGN47" s="21">
        <f t="shared" si="1116"/>
        <v>0</v>
      </c>
      <c r="AGO47" s="21"/>
      <c r="AGP47" s="21">
        <f t="shared" si="1117"/>
        <v>0</v>
      </c>
      <c r="AGQ47" s="21"/>
      <c r="AGR47" s="21">
        <f t="shared" si="1117"/>
        <v>0</v>
      </c>
      <c r="AGS47" s="21"/>
      <c r="AGT47" s="21">
        <f t="shared" si="1117"/>
        <v>0</v>
      </c>
      <c r="AGU47" s="21"/>
      <c r="AGV47" s="21">
        <f t="shared" si="1117"/>
        <v>0</v>
      </c>
      <c r="AGW47" s="21"/>
      <c r="AGX47" s="21">
        <f t="shared" si="1118"/>
        <v>0</v>
      </c>
      <c r="AGY47" s="21"/>
      <c r="AGZ47" s="21">
        <f t="shared" si="1118"/>
        <v>0</v>
      </c>
      <c r="AHA47" s="21"/>
      <c r="AHB47" s="21">
        <f t="shared" si="1118"/>
        <v>0</v>
      </c>
      <c r="AHC47" s="21"/>
      <c r="AHD47" s="21">
        <f t="shared" si="1118"/>
        <v>0</v>
      </c>
      <c r="AHE47" s="21"/>
      <c r="AHF47" s="21">
        <f t="shared" si="1118"/>
        <v>0</v>
      </c>
      <c r="AHG47" s="21"/>
      <c r="AHH47" s="21">
        <f t="shared" si="1119"/>
        <v>0</v>
      </c>
      <c r="AHI47" s="21"/>
      <c r="AHJ47" s="21">
        <f t="shared" si="1119"/>
        <v>0</v>
      </c>
      <c r="AHK47" s="21"/>
      <c r="AHL47" s="21">
        <f t="shared" si="1119"/>
        <v>0</v>
      </c>
      <c r="AHM47" s="21"/>
      <c r="AHN47" s="21">
        <f t="shared" si="1119"/>
        <v>0</v>
      </c>
      <c r="AHO47" s="21"/>
      <c r="AHP47" s="21">
        <f t="shared" si="1120"/>
        <v>0</v>
      </c>
      <c r="AHQ47" s="21"/>
      <c r="AHR47" s="21">
        <f t="shared" si="1120"/>
        <v>0</v>
      </c>
      <c r="AHS47" s="21"/>
      <c r="AHT47" s="21">
        <f t="shared" si="1120"/>
        <v>0</v>
      </c>
      <c r="AHU47" s="21"/>
      <c r="AHV47" s="21">
        <f t="shared" si="1120"/>
        <v>0</v>
      </c>
      <c r="AHW47" s="21"/>
      <c r="AHX47" s="21">
        <f t="shared" si="1120"/>
        <v>0</v>
      </c>
      <c r="AHY47" s="21"/>
      <c r="AHZ47" s="21">
        <f t="shared" si="1121"/>
        <v>0</v>
      </c>
      <c r="AIA47" s="21"/>
      <c r="AIB47" s="21">
        <f t="shared" si="1121"/>
        <v>0</v>
      </c>
      <c r="AIC47" s="21"/>
      <c r="AID47" s="21">
        <f t="shared" si="1121"/>
        <v>0</v>
      </c>
      <c r="AIE47" s="21"/>
      <c r="AIF47" s="21">
        <f t="shared" si="1121"/>
        <v>0</v>
      </c>
      <c r="AIG47" s="21"/>
      <c r="AIH47" s="21">
        <f t="shared" si="1122"/>
        <v>0</v>
      </c>
      <c r="AII47" s="21"/>
      <c r="AIJ47" s="21">
        <f t="shared" si="1122"/>
        <v>0</v>
      </c>
      <c r="AIK47" s="21"/>
      <c r="AIL47" s="21">
        <f t="shared" si="1122"/>
        <v>0</v>
      </c>
      <c r="AIM47" s="21"/>
      <c r="AIN47" s="21">
        <f t="shared" si="1122"/>
        <v>0</v>
      </c>
      <c r="AIO47" s="21"/>
      <c r="AIP47" s="21">
        <f t="shared" si="1122"/>
        <v>0</v>
      </c>
      <c r="AIQ47" s="21"/>
      <c r="AIR47" s="21">
        <f t="shared" si="1123"/>
        <v>0</v>
      </c>
      <c r="AIS47" s="21"/>
      <c r="AIT47" s="21">
        <f t="shared" si="1123"/>
        <v>0</v>
      </c>
      <c r="AIU47" s="21"/>
      <c r="AIV47" s="21">
        <f t="shared" si="1123"/>
        <v>0</v>
      </c>
      <c r="AIW47" s="21"/>
      <c r="AIX47" s="21">
        <f t="shared" si="1123"/>
        <v>0</v>
      </c>
      <c r="AIY47" s="21"/>
      <c r="AIZ47" s="21">
        <f t="shared" si="1077"/>
        <v>0</v>
      </c>
      <c r="AJA47" s="21"/>
    </row>
    <row r="48" spans="2:937" ht="13.5" customHeight="1" x14ac:dyDescent="0.25">
      <c r="B48" s="31">
        <v>43</v>
      </c>
      <c r="C48" s="192" t="s">
        <v>208</v>
      </c>
      <c r="D48" s="67" t="s">
        <v>104</v>
      </c>
      <c r="E48" s="194" t="s">
        <v>418</v>
      </c>
      <c r="F48" s="194" t="str">
        <f>_xlfn.XLOOKUP(D48,'WTG PH-III'!$D$5:$D$198,'WTG PH-III'!$B$5:$B$198,0,0,1)</f>
        <v>PSS-11</v>
      </c>
      <c r="G48" s="22" t="s">
        <v>537</v>
      </c>
      <c r="H48" s="22" t="s">
        <v>549</v>
      </c>
      <c r="I48" s="61">
        <v>10</v>
      </c>
      <c r="J48" s="21">
        <v>253</v>
      </c>
      <c r="K48" s="21">
        <f t="shared" si="846"/>
        <v>253</v>
      </c>
      <c r="L48" s="21">
        <f t="shared" si="847"/>
        <v>253</v>
      </c>
      <c r="M48" s="21">
        <f t="shared" si="848"/>
        <v>0</v>
      </c>
      <c r="N48" s="95">
        <f>VLOOKUP(D48,'WTG PH-III'!$D$5:$U$198,17,0)</f>
        <v>45752</v>
      </c>
      <c r="O48" s="95">
        <f>VLOOKUP(D48,'WTG PH-III'!$D$5:$U$198,18,0)</f>
        <v>45762</v>
      </c>
      <c r="P48" s="21">
        <f t="shared" si="849"/>
        <v>0</v>
      </c>
      <c r="Q48" s="21"/>
      <c r="R48" s="21">
        <f t="shared" si="850"/>
        <v>0</v>
      </c>
      <c r="S48" s="21"/>
      <c r="T48" s="21">
        <f t="shared" si="851"/>
        <v>0</v>
      </c>
      <c r="U48" s="21"/>
      <c r="V48" s="21">
        <f t="shared" si="852"/>
        <v>0</v>
      </c>
      <c r="W48" s="21"/>
      <c r="X48" s="21">
        <f t="shared" si="853"/>
        <v>0</v>
      </c>
      <c r="Y48" s="21"/>
      <c r="Z48" s="21">
        <f t="shared" si="854"/>
        <v>0</v>
      </c>
      <c r="AA48" s="21"/>
      <c r="AB48" s="21">
        <f t="shared" si="855"/>
        <v>0</v>
      </c>
      <c r="AC48" s="21"/>
      <c r="AD48" s="21">
        <f t="shared" si="856"/>
        <v>0</v>
      </c>
      <c r="AE48" s="21"/>
      <c r="AF48" s="21">
        <f t="shared" si="857"/>
        <v>0</v>
      </c>
      <c r="AG48" s="21"/>
      <c r="AH48" s="21">
        <f t="shared" si="858"/>
        <v>0</v>
      </c>
      <c r="AI48" s="21"/>
      <c r="AJ48" s="21">
        <f t="shared" si="859"/>
        <v>0</v>
      </c>
      <c r="AK48" s="21"/>
      <c r="AL48" s="21">
        <f t="shared" si="860"/>
        <v>0</v>
      </c>
      <c r="AM48" s="21"/>
      <c r="AN48" s="21">
        <f t="shared" si="861"/>
        <v>0</v>
      </c>
      <c r="AO48" s="21"/>
      <c r="AP48" s="21">
        <f t="shared" si="862"/>
        <v>0</v>
      </c>
      <c r="AQ48" s="21"/>
      <c r="AR48" s="21">
        <f t="shared" si="863"/>
        <v>0</v>
      </c>
      <c r="AS48" s="21"/>
      <c r="AT48" s="21">
        <f t="shared" si="864"/>
        <v>0</v>
      </c>
      <c r="AU48" s="21"/>
      <c r="AV48" s="21">
        <f t="shared" si="865"/>
        <v>0</v>
      </c>
      <c r="AW48" s="21"/>
      <c r="AX48" s="21">
        <f t="shared" si="866"/>
        <v>0</v>
      </c>
      <c r="AY48" s="21"/>
      <c r="AZ48" s="21">
        <f t="shared" si="867"/>
        <v>0</v>
      </c>
      <c r="BA48" s="21"/>
      <c r="BB48" s="21">
        <f t="shared" si="868"/>
        <v>0</v>
      </c>
      <c r="BC48" s="21"/>
      <c r="BD48" s="21">
        <f t="shared" si="869"/>
        <v>0</v>
      </c>
      <c r="BE48" s="21"/>
      <c r="BF48" s="21">
        <f t="shared" si="870"/>
        <v>0</v>
      </c>
      <c r="BG48" s="21"/>
      <c r="BH48" s="21">
        <f t="shared" si="871"/>
        <v>0</v>
      </c>
      <c r="BI48" s="21"/>
      <c r="BJ48" s="21">
        <f t="shared" si="872"/>
        <v>0</v>
      </c>
      <c r="BK48" s="21"/>
      <c r="BL48" s="21">
        <f t="shared" si="873"/>
        <v>0</v>
      </c>
      <c r="BM48" s="21"/>
      <c r="BN48" s="21">
        <f t="shared" si="874"/>
        <v>0</v>
      </c>
      <c r="BO48" s="21"/>
      <c r="BP48" s="21">
        <f t="shared" si="875"/>
        <v>0</v>
      </c>
      <c r="BQ48" s="21"/>
      <c r="BR48" s="21">
        <f t="shared" si="876"/>
        <v>0</v>
      </c>
      <c r="BS48" s="21"/>
      <c r="BT48" s="21">
        <f t="shared" si="877"/>
        <v>0</v>
      </c>
      <c r="BU48" s="21"/>
      <c r="BV48" s="21">
        <f t="shared" si="878"/>
        <v>0</v>
      </c>
      <c r="BW48" s="21"/>
      <c r="BX48" s="21">
        <f t="shared" si="879"/>
        <v>0</v>
      </c>
      <c r="BY48" s="21"/>
      <c r="BZ48" s="21">
        <f t="shared" si="880"/>
        <v>0</v>
      </c>
      <c r="CA48" s="21"/>
      <c r="CB48" s="21">
        <f t="shared" si="881"/>
        <v>0</v>
      </c>
      <c r="CC48" s="21"/>
      <c r="CD48" s="21">
        <f t="shared" si="882"/>
        <v>0</v>
      </c>
      <c r="CE48" s="21"/>
      <c r="CF48" s="21">
        <f t="shared" si="883"/>
        <v>0</v>
      </c>
      <c r="CG48" s="21"/>
      <c r="CH48" s="21">
        <f t="shared" si="884"/>
        <v>0</v>
      </c>
      <c r="CI48" s="21"/>
      <c r="CJ48" s="21">
        <f t="shared" si="885"/>
        <v>0</v>
      </c>
      <c r="CK48" s="21"/>
      <c r="CL48" s="21">
        <f t="shared" si="886"/>
        <v>0</v>
      </c>
      <c r="CM48" s="21"/>
      <c r="CN48" s="21">
        <f t="shared" si="887"/>
        <v>0</v>
      </c>
      <c r="CO48" s="21"/>
      <c r="CP48" s="21">
        <f t="shared" si="888"/>
        <v>0</v>
      </c>
      <c r="CQ48" s="21"/>
      <c r="CR48" s="21">
        <f t="shared" si="889"/>
        <v>0</v>
      </c>
      <c r="CS48" s="21"/>
      <c r="CT48" s="21">
        <f t="shared" si="890"/>
        <v>0</v>
      </c>
      <c r="CU48" s="21"/>
      <c r="CV48" s="21">
        <f t="shared" si="891"/>
        <v>0</v>
      </c>
      <c r="CW48" s="21"/>
      <c r="CX48" s="21">
        <f t="shared" si="892"/>
        <v>0</v>
      </c>
      <c r="CY48" s="21"/>
      <c r="CZ48" s="21">
        <f t="shared" si="893"/>
        <v>0</v>
      </c>
      <c r="DA48" s="21"/>
      <c r="DB48" s="21">
        <f t="shared" si="894"/>
        <v>0</v>
      </c>
      <c r="DC48" s="21"/>
      <c r="DD48" s="21">
        <f t="shared" si="895"/>
        <v>0</v>
      </c>
      <c r="DE48" s="21"/>
      <c r="DF48" s="21">
        <f t="shared" si="896"/>
        <v>0</v>
      </c>
      <c r="DG48" s="21"/>
      <c r="DH48" s="21">
        <f t="shared" si="897"/>
        <v>0</v>
      </c>
      <c r="DI48" s="21"/>
      <c r="DJ48" s="21">
        <f t="shared" si="898"/>
        <v>0</v>
      </c>
      <c r="DK48" s="21"/>
      <c r="DL48" s="21">
        <f t="shared" si="899"/>
        <v>0</v>
      </c>
      <c r="DM48" s="21"/>
      <c r="DN48" s="21">
        <f t="shared" si="900"/>
        <v>0</v>
      </c>
      <c r="DO48" s="21"/>
      <c r="DP48" s="21">
        <f t="shared" si="901"/>
        <v>0</v>
      </c>
      <c r="DQ48" s="21"/>
      <c r="DR48" s="21">
        <f t="shared" si="902"/>
        <v>0</v>
      </c>
      <c r="DS48" s="21"/>
      <c r="DT48" s="21">
        <f t="shared" si="903"/>
        <v>0</v>
      </c>
      <c r="DU48" s="21"/>
      <c r="DV48" s="21">
        <f t="shared" si="904"/>
        <v>0</v>
      </c>
      <c r="DW48" s="21"/>
      <c r="DX48" s="21">
        <f t="shared" si="905"/>
        <v>0</v>
      </c>
      <c r="DY48" s="21"/>
      <c r="DZ48" s="21">
        <f t="shared" si="906"/>
        <v>0</v>
      </c>
      <c r="EA48" s="21"/>
      <c r="EB48" s="21">
        <f t="shared" si="907"/>
        <v>0</v>
      </c>
      <c r="EC48" s="21"/>
      <c r="ED48" s="21">
        <f t="shared" si="908"/>
        <v>0</v>
      </c>
      <c r="EE48" s="21"/>
      <c r="EF48" s="21">
        <f t="shared" si="909"/>
        <v>0</v>
      </c>
      <c r="EG48" s="21"/>
      <c r="EH48" s="21">
        <f t="shared" si="910"/>
        <v>0</v>
      </c>
      <c r="EI48" s="21"/>
      <c r="EJ48" s="21">
        <f t="shared" si="911"/>
        <v>0</v>
      </c>
      <c r="EK48" s="21"/>
      <c r="EL48" s="21">
        <f t="shared" si="912"/>
        <v>0</v>
      </c>
      <c r="EM48" s="21"/>
      <c r="EN48" s="21">
        <f t="shared" si="913"/>
        <v>0</v>
      </c>
      <c r="EO48" s="21"/>
      <c r="EP48" s="21">
        <f t="shared" si="914"/>
        <v>0</v>
      </c>
      <c r="EQ48" s="21"/>
      <c r="ER48" s="21">
        <f t="shared" si="915"/>
        <v>0</v>
      </c>
      <c r="ES48" s="21"/>
      <c r="ET48" s="21">
        <f t="shared" si="916"/>
        <v>0</v>
      </c>
      <c r="EU48" s="21"/>
      <c r="EV48" s="21">
        <f t="shared" si="917"/>
        <v>0</v>
      </c>
      <c r="EW48" s="21"/>
      <c r="EX48" s="21">
        <f t="shared" si="918"/>
        <v>0</v>
      </c>
      <c r="EY48" s="21"/>
      <c r="EZ48" s="21">
        <f t="shared" si="919"/>
        <v>0</v>
      </c>
      <c r="FA48" s="21"/>
      <c r="FB48" s="21">
        <f t="shared" si="920"/>
        <v>0</v>
      </c>
      <c r="FC48" s="21"/>
      <c r="FD48" s="21">
        <f t="shared" si="921"/>
        <v>0</v>
      </c>
      <c r="FE48" s="21"/>
      <c r="FF48" s="21">
        <f t="shared" si="922"/>
        <v>0</v>
      </c>
      <c r="FG48" s="21"/>
      <c r="FH48" s="21">
        <f t="shared" si="923"/>
        <v>0</v>
      </c>
      <c r="FI48" s="21"/>
      <c r="FJ48" s="21">
        <f t="shared" si="924"/>
        <v>0</v>
      </c>
      <c r="FK48" s="21"/>
      <c r="FL48" s="21">
        <f t="shared" si="925"/>
        <v>0</v>
      </c>
      <c r="FM48" s="21"/>
      <c r="FN48" s="21">
        <f t="shared" si="926"/>
        <v>0</v>
      </c>
      <c r="FO48" s="21"/>
      <c r="FP48" s="21">
        <f t="shared" si="927"/>
        <v>0</v>
      </c>
      <c r="FQ48" s="21"/>
      <c r="FR48" s="21">
        <f t="shared" si="928"/>
        <v>0</v>
      </c>
      <c r="FS48" s="21"/>
      <c r="FT48" s="21">
        <f t="shared" si="929"/>
        <v>0</v>
      </c>
      <c r="FU48" s="21"/>
      <c r="FV48" s="21">
        <f t="shared" si="930"/>
        <v>0</v>
      </c>
      <c r="FW48" s="21"/>
      <c r="FX48" s="21">
        <f t="shared" si="931"/>
        <v>0</v>
      </c>
      <c r="FY48" s="21"/>
      <c r="FZ48" s="21">
        <f t="shared" si="932"/>
        <v>0</v>
      </c>
      <c r="GA48" s="21"/>
      <c r="GB48" s="21">
        <f t="shared" si="933"/>
        <v>0</v>
      </c>
      <c r="GC48" s="21"/>
      <c r="GD48" s="21">
        <f t="shared" si="934"/>
        <v>0</v>
      </c>
      <c r="GE48" s="21"/>
      <c r="GF48" s="21">
        <f t="shared" si="935"/>
        <v>0</v>
      </c>
      <c r="GG48" s="21"/>
      <c r="GH48" s="21">
        <f t="shared" si="936"/>
        <v>0</v>
      </c>
      <c r="GI48" s="21"/>
      <c r="GJ48" s="21">
        <f t="shared" si="937"/>
        <v>0</v>
      </c>
      <c r="GK48" s="21"/>
      <c r="GL48" s="21">
        <f t="shared" si="938"/>
        <v>0</v>
      </c>
      <c r="GM48" s="21"/>
      <c r="GN48" s="21">
        <f t="shared" si="939"/>
        <v>0</v>
      </c>
      <c r="GO48" s="21"/>
      <c r="GP48" s="21">
        <f t="shared" si="940"/>
        <v>0</v>
      </c>
      <c r="GQ48" s="21"/>
      <c r="GR48" s="21">
        <f t="shared" si="941"/>
        <v>0</v>
      </c>
      <c r="GS48" s="21"/>
      <c r="GT48" s="21">
        <f t="shared" si="942"/>
        <v>0</v>
      </c>
      <c r="GU48" s="21"/>
      <c r="GV48" s="21">
        <f t="shared" si="943"/>
        <v>0</v>
      </c>
      <c r="GW48" s="21"/>
      <c r="GX48" s="21">
        <f t="shared" si="944"/>
        <v>0</v>
      </c>
      <c r="GY48" s="21"/>
      <c r="GZ48" s="21">
        <f t="shared" si="945"/>
        <v>0</v>
      </c>
      <c r="HA48" s="21"/>
      <c r="HB48" s="21">
        <f t="shared" si="946"/>
        <v>0</v>
      </c>
      <c r="HC48" s="21"/>
      <c r="HD48" s="21">
        <f t="shared" si="947"/>
        <v>0</v>
      </c>
      <c r="HE48" s="21"/>
      <c r="HF48" s="21">
        <f t="shared" si="948"/>
        <v>0</v>
      </c>
      <c r="HG48" s="21"/>
      <c r="HH48" s="21">
        <f t="shared" si="949"/>
        <v>0</v>
      </c>
      <c r="HI48" s="21"/>
      <c r="HJ48" s="21">
        <f t="shared" si="950"/>
        <v>0</v>
      </c>
      <c r="HK48" s="21"/>
      <c r="HL48" s="21">
        <f t="shared" si="951"/>
        <v>0</v>
      </c>
      <c r="HM48" s="21"/>
      <c r="HN48" s="21">
        <f t="shared" si="952"/>
        <v>0</v>
      </c>
      <c r="HO48" s="21"/>
      <c r="HP48" s="21">
        <f t="shared" si="953"/>
        <v>0</v>
      </c>
      <c r="HQ48" s="21"/>
      <c r="HR48" s="21">
        <f t="shared" si="954"/>
        <v>0</v>
      </c>
      <c r="HS48" s="21"/>
      <c r="HT48" s="21">
        <f t="shared" si="955"/>
        <v>0</v>
      </c>
      <c r="HU48" s="21"/>
      <c r="HV48" s="21">
        <f t="shared" si="956"/>
        <v>0</v>
      </c>
      <c r="HW48" s="21"/>
      <c r="HX48" s="21">
        <f t="shared" si="957"/>
        <v>23</v>
      </c>
      <c r="HY48" s="21"/>
      <c r="HZ48" s="21">
        <f t="shared" si="958"/>
        <v>23</v>
      </c>
      <c r="IA48" s="21"/>
      <c r="IB48" s="21">
        <f t="shared" si="959"/>
        <v>23</v>
      </c>
      <c r="IC48" s="21"/>
      <c r="ID48" s="21">
        <f t="shared" si="960"/>
        <v>23</v>
      </c>
      <c r="IE48" s="21"/>
      <c r="IF48" s="21">
        <f t="shared" si="961"/>
        <v>23</v>
      </c>
      <c r="IG48" s="21"/>
      <c r="IH48" s="21">
        <f t="shared" si="962"/>
        <v>23</v>
      </c>
      <c r="II48" s="21"/>
      <c r="IJ48" s="21">
        <f t="shared" si="963"/>
        <v>23</v>
      </c>
      <c r="IK48" s="21"/>
      <c r="IL48" s="21">
        <f t="shared" si="964"/>
        <v>23</v>
      </c>
      <c r="IM48" s="21"/>
      <c r="IN48" s="21">
        <f t="shared" si="965"/>
        <v>23</v>
      </c>
      <c r="IO48" s="21"/>
      <c r="IP48" s="21">
        <f t="shared" si="966"/>
        <v>23</v>
      </c>
      <c r="IQ48" s="21"/>
      <c r="IR48" s="21">
        <f t="shared" si="967"/>
        <v>23</v>
      </c>
      <c r="IS48" s="21"/>
      <c r="IT48" s="21">
        <f t="shared" si="968"/>
        <v>0</v>
      </c>
      <c r="IU48" s="21"/>
      <c r="IV48" s="21">
        <f t="shared" si="969"/>
        <v>0</v>
      </c>
      <c r="IW48" s="21"/>
      <c r="IX48" s="21">
        <f t="shared" si="970"/>
        <v>0</v>
      </c>
      <c r="IY48" s="21"/>
      <c r="IZ48" s="21">
        <f t="shared" si="971"/>
        <v>0</v>
      </c>
      <c r="JA48" s="21"/>
      <c r="JB48" s="21">
        <f t="shared" si="972"/>
        <v>0</v>
      </c>
      <c r="JC48" s="21"/>
      <c r="JD48" s="21">
        <f t="shared" si="973"/>
        <v>0</v>
      </c>
      <c r="JE48" s="21"/>
      <c r="JF48" s="21">
        <f t="shared" si="974"/>
        <v>0</v>
      </c>
      <c r="JG48" s="21"/>
      <c r="JH48" s="21">
        <f t="shared" si="975"/>
        <v>0</v>
      </c>
      <c r="JI48" s="21"/>
      <c r="JJ48" s="21">
        <f t="shared" si="976"/>
        <v>0</v>
      </c>
      <c r="JK48" s="21"/>
      <c r="JL48" s="21">
        <f t="shared" si="977"/>
        <v>0</v>
      </c>
      <c r="JM48" s="21"/>
      <c r="JN48" s="21">
        <f t="shared" si="978"/>
        <v>0</v>
      </c>
      <c r="JO48" s="21"/>
      <c r="JP48" s="21">
        <f t="shared" si="979"/>
        <v>0</v>
      </c>
      <c r="JQ48" s="21"/>
      <c r="JR48" s="21">
        <f t="shared" si="980"/>
        <v>0</v>
      </c>
      <c r="JS48" s="21"/>
      <c r="JT48" s="21">
        <f t="shared" si="981"/>
        <v>0</v>
      </c>
      <c r="JU48" s="21"/>
      <c r="JV48" s="21">
        <f t="shared" si="982"/>
        <v>0</v>
      </c>
      <c r="JW48" s="21"/>
      <c r="JX48" s="21">
        <f t="shared" si="983"/>
        <v>0</v>
      </c>
      <c r="JY48" s="21"/>
      <c r="JZ48" s="21">
        <f t="shared" si="984"/>
        <v>0</v>
      </c>
      <c r="KA48" s="21"/>
      <c r="KB48" s="21">
        <f t="shared" si="985"/>
        <v>0</v>
      </c>
      <c r="KC48" s="21"/>
      <c r="KD48" s="21">
        <f t="shared" si="986"/>
        <v>0</v>
      </c>
      <c r="KE48" s="21"/>
      <c r="KF48" s="21">
        <f t="shared" si="987"/>
        <v>0</v>
      </c>
      <c r="KG48" s="21"/>
      <c r="KH48" s="21">
        <f t="shared" si="988"/>
        <v>0</v>
      </c>
      <c r="KI48" s="21"/>
      <c r="KJ48" s="21">
        <f t="shared" si="989"/>
        <v>0</v>
      </c>
      <c r="KK48" s="21"/>
      <c r="KL48" s="21">
        <f t="shared" si="990"/>
        <v>0</v>
      </c>
      <c r="KM48" s="21"/>
      <c r="KN48" s="21">
        <f t="shared" si="991"/>
        <v>0</v>
      </c>
      <c r="KO48" s="21"/>
      <c r="KP48" s="21">
        <f t="shared" si="992"/>
        <v>0</v>
      </c>
      <c r="KQ48" s="21"/>
      <c r="KR48" s="21">
        <f t="shared" si="993"/>
        <v>0</v>
      </c>
      <c r="KS48" s="21"/>
      <c r="KT48" s="21">
        <f t="shared" si="994"/>
        <v>0</v>
      </c>
      <c r="KU48" s="21"/>
      <c r="KV48" s="21">
        <f t="shared" si="995"/>
        <v>0</v>
      </c>
      <c r="KW48" s="21"/>
      <c r="KX48" s="21">
        <f t="shared" si="996"/>
        <v>0</v>
      </c>
      <c r="KY48" s="21"/>
      <c r="KZ48" s="21">
        <f t="shared" si="997"/>
        <v>0</v>
      </c>
      <c r="LA48" s="21"/>
      <c r="LB48" s="21">
        <f t="shared" si="998"/>
        <v>0</v>
      </c>
      <c r="LC48" s="21"/>
      <c r="LD48" s="21">
        <f t="shared" si="999"/>
        <v>0</v>
      </c>
      <c r="LE48" s="21"/>
      <c r="LF48" s="21">
        <f t="shared" si="1000"/>
        <v>0</v>
      </c>
      <c r="LG48" s="21"/>
      <c r="LH48" s="21">
        <f t="shared" si="1001"/>
        <v>0</v>
      </c>
      <c r="LI48" s="21"/>
      <c r="LJ48" s="21">
        <f t="shared" si="1002"/>
        <v>0</v>
      </c>
      <c r="LK48" s="21"/>
      <c r="LL48" s="21">
        <f t="shared" si="1003"/>
        <v>0</v>
      </c>
      <c r="LM48" s="21"/>
      <c r="LN48" s="21">
        <f t="shared" si="1004"/>
        <v>0</v>
      </c>
      <c r="LO48" s="21"/>
      <c r="LP48" s="21">
        <f t="shared" si="1005"/>
        <v>0</v>
      </c>
      <c r="LQ48" s="21"/>
      <c r="LR48" s="21">
        <f t="shared" si="1006"/>
        <v>0</v>
      </c>
      <c r="LS48" s="21"/>
      <c r="LT48" s="21">
        <f t="shared" si="1007"/>
        <v>0</v>
      </c>
      <c r="LU48" s="21"/>
      <c r="LV48" s="21">
        <f t="shared" si="1008"/>
        <v>0</v>
      </c>
      <c r="LW48" s="21"/>
      <c r="LX48" s="21">
        <f t="shared" si="1009"/>
        <v>0</v>
      </c>
      <c r="LY48" s="21"/>
      <c r="LZ48" s="21">
        <f t="shared" si="1010"/>
        <v>0</v>
      </c>
      <c r="MA48" s="21"/>
      <c r="MB48" s="21">
        <f t="shared" si="1011"/>
        <v>0</v>
      </c>
      <c r="MC48" s="21"/>
      <c r="MD48" s="21">
        <f t="shared" si="1012"/>
        <v>0</v>
      </c>
      <c r="ME48" s="21"/>
      <c r="MF48" s="21">
        <f t="shared" si="1013"/>
        <v>0</v>
      </c>
      <c r="MG48" s="21"/>
      <c r="MH48" s="21">
        <f t="shared" si="1014"/>
        <v>0</v>
      </c>
      <c r="MI48" s="21"/>
      <c r="MJ48" s="21">
        <f t="shared" si="1015"/>
        <v>0</v>
      </c>
      <c r="MK48" s="21"/>
      <c r="ML48" s="21">
        <f t="shared" si="1016"/>
        <v>0</v>
      </c>
      <c r="MM48" s="21"/>
      <c r="MN48" s="21">
        <f t="shared" si="1017"/>
        <v>0</v>
      </c>
      <c r="MO48" s="21"/>
      <c r="MP48" s="21">
        <f t="shared" si="1018"/>
        <v>0</v>
      </c>
      <c r="MQ48" s="21"/>
      <c r="MR48" s="21">
        <f t="shared" si="1019"/>
        <v>0</v>
      </c>
      <c r="MS48" s="21"/>
      <c r="MT48" s="21">
        <f t="shared" si="1020"/>
        <v>0</v>
      </c>
      <c r="MU48" s="21"/>
      <c r="MV48" s="21">
        <f t="shared" si="1021"/>
        <v>0</v>
      </c>
      <c r="MW48" s="21"/>
      <c r="MX48" s="21">
        <f t="shared" si="1022"/>
        <v>0</v>
      </c>
      <c r="MY48" s="21">
        <v>8</v>
      </c>
      <c r="MZ48" s="21">
        <f t="shared" si="1023"/>
        <v>0</v>
      </c>
      <c r="NA48" s="21">
        <v>37</v>
      </c>
      <c r="NB48" s="21">
        <f t="shared" si="1024"/>
        <v>0</v>
      </c>
      <c r="NC48" s="21">
        <v>34</v>
      </c>
      <c r="ND48" s="21">
        <f t="shared" si="1025"/>
        <v>0</v>
      </c>
      <c r="NE48" s="21">
        <v>20</v>
      </c>
      <c r="NF48" s="21">
        <f t="shared" si="1026"/>
        <v>0</v>
      </c>
      <c r="NG48" s="21">
        <v>30</v>
      </c>
      <c r="NH48" s="21">
        <f t="shared" si="1027"/>
        <v>0</v>
      </c>
      <c r="NI48" s="21">
        <v>35</v>
      </c>
      <c r="NJ48" s="21">
        <f t="shared" si="1028"/>
        <v>0</v>
      </c>
      <c r="NK48" s="21"/>
      <c r="NL48" s="21">
        <f t="shared" si="1029"/>
        <v>0</v>
      </c>
      <c r="NM48" s="21">
        <v>14</v>
      </c>
      <c r="NN48" s="21">
        <f t="shared" si="1030"/>
        <v>0</v>
      </c>
      <c r="NO48" s="21"/>
      <c r="NP48" s="21">
        <f t="shared" si="1031"/>
        <v>0</v>
      </c>
      <c r="NQ48" s="21">
        <v>17</v>
      </c>
      <c r="NR48" s="21">
        <f t="shared" si="1032"/>
        <v>0</v>
      </c>
      <c r="NS48" s="21">
        <v>40</v>
      </c>
      <c r="NT48" s="21">
        <f t="shared" si="1033"/>
        <v>0</v>
      </c>
      <c r="NU48" s="21">
        <v>18</v>
      </c>
      <c r="NV48" s="21">
        <f t="shared" si="1034"/>
        <v>0</v>
      </c>
      <c r="NW48" s="21"/>
      <c r="NX48" s="21">
        <f t="shared" si="1035"/>
        <v>0</v>
      </c>
      <c r="NY48" s="21"/>
      <c r="NZ48" s="21">
        <f t="shared" si="1036"/>
        <v>0</v>
      </c>
      <c r="OA48" s="21"/>
      <c r="OB48" s="21">
        <f t="shared" si="1037"/>
        <v>0</v>
      </c>
      <c r="OC48" s="21"/>
      <c r="OD48" s="21">
        <f t="shared" si="1038"/>
        <v>0</v>
      </c>
      <c r="OE48" s="21"/>
      <c r="OF48" s="21">
        <f t="shared" si="1039"/>
        <v>0</v>
      </c>
      <c r="OG48" s="21"/>
      <c r="OH48" s="21">
        <f t="shared" si="1040"/>
        <v>0</v>
      </c>
      <c r="OI48" s="21"/>
      <c r="OJ48" s="21">
        <f t="shared" si="1041"/>
        <v>0</v>
      </c>
      <c r="OK48" s="21"/>
      <c r="OL48" s="21">
        <f t="shared" si="1042"/>
        <v>0</v>
      </c>
      <c r="OM48" s="21"/>
      <c r="ON48" s="21">
        <f t="shared" si="1043"/>
        <v>0</v>
      </c>
      <c r="OO48" s="21"/>
      <c r="OP48" s="21">
        <f t="shared" si="1043"/>
        <v>0</v>
      </c>
      <c r="OQ48" s="21"/>
      <c r="OR48" s="21">
        <f t="shared" si="1043"/>
        <v>0</v>
      </c>
      <c r="OS48" s="21"/>
      <c r="OT48" s="21">
        <f t="shared" si="1043"/>
        <v>0</v>
      </c>
      <c r="OU48" s="21"/>
      <c r="OV48" s="21">
        <f t="shared" si="1043"/>
        <v>0</v>
      </c>
      <c r="OW48" s="21"/>
      <c r="OX48" s="21">
        <f t="shared" si="1043"/>
        <v>0</v>
      </c>
      <c r="OY48" s="21"/>
      <c r="OZ48" s="21">
        <f t="shared" si="1043"/>
        <v>0</v>
      </c>
      <c r="PA48" s="21"/>
      <c r="PB48" s="21">
        <f t="shared" si="1044"/>
        <v>0</v>
      </c>
      <c r="PC48" s="21"/>
      <c r="PD48" s="21">
        <f t="shared" si="1044"/>
        <v>0</v>
      </c>
      <c r="PE48" s="21"/>
      <c r="PF48" s="21">
        <f t="shared" si="1044"/>
        <v>0</v>
      </c>
      <c r="PG48" s="21"/>
      <c r="PH48" s="21">
        <f t="shared" si="1044"/>
        <v>0</v>
      </c>
      <c r="PI48" s="21"/>
      <c r="PJ48" s="21">
        <f t="shared" si="1044"/>
        <v>0</v>
      </c>
      <c r="PK48" s="21"/>
      <c r="PL48" s="21">
        <f t="shared" si="1044"/>
        <v>0</v>
      </c>
      <c r="PM48" s="21"/>
      <c r="PN48" s="21">
        <f t="shared" si="1045"/>
        <v>0</v>
      </c>
      <c r="PO48" s="21"/>
      <c r="PP48" s="21">
        <f t="shared" si="1045"/>
        <v>0</v>
      </c>
      <c r="PQ48" s="21"/>
      <c r="PR48" s="21">
        <f t="shared" si="1045"/>
        <v>0</v>
      </c>
      <c r="PS48" s="21"/>
      <c r="PT48" s="21">
        <f t="shared" si="1045"/>
        <v>0</v>
      </c>
      <c r="PU48" s="21"/>
      <c r="PV48" s="21">
        <f t="shared" si="1045"/>
        <v>0</v>
      </c>
      <c r="PW48" s="21"/>
      <c r="PX48" s="21">
        <f t="shared" si="1045"/>
        <v>0</v>
      </c>
      <c r="PY48" s="21"/>
      <c r="PZ48" s="21">
        <f t="shared" si="1046"/>
        <v>0</v>
      </c>
      <c r="QA48" s="21"/>
      <c r="QB48" s="21">
        <f t="shared" si="1046"/>
        <v>0</v>
      </c>
      <c r="QC48" s="21"/>
      <c r="QD48" s="21">
        <f t="shared" si="1046"/>
        <v>0</v>
      </c>
      <c r="QE48" s="21"/>
      <c r="QF48" s="21">
        <f t="shared" si="1046"/>
        <v>0</v>
      </c>
      <c r="QG48" s="21"/>
      <c r="QH48" s="21">
        <f t="shared" si="1046"/>
        <v>0</v>
      </c>
      <c r="QI48" s="21"/>
      <c r="QJ48" s="21">
        <f t="shared" si="1046"/>
        <v>0</v>
      </c>
      <c r="QK48" s="21"/>
      <c r="QL48" s="21">
        <f t="shared" si="1047"/>
        <v>0</v>
      </c>
      <c r="QM48" s="21"/>
      <c r="QN48" s="21">
        <f t="shared" si="1047"/>
        <v>0</v>
      </c>
      <c r="QO48" s="21"/>
      <c r="QP48" s="21">
        <f t="shared" si="1047"/>
        <v>0</v>
      </c>
      <c r="QQ48" s="21"/>
      <c r="QR48" s="21">
        <f t="shared" si="1047"/>
        <v>0</v>
      </c>
      <c r="QS48" s="21"/>
      <c r="QT48" s="21">
        <f t="shared" si="1047"/>
        <v>0</v>
      </c>
      <c r="QU48" s="21"/>
      <c r="QV48" s="21">
        <f t="shared" si="1047"/>
        <v>0</v>
      </c>
      <c r="QW48" s="21"/>
      <c r="QX48" s="21">
        <f t="shared" si="1048"/>
        <v>0</v>
      </c>
      <c r="QY48" s="21"/>
      <c r="QZ48" s="21">
        <f t="shared" si="1048"/>
        <v>0</v>
      </c>
      <c r="RA48" s="21"/>
      <c r="RB48" s="21">
        <f t="shared" si="1048"/>
        <v>0</v>
      </c>
      <c r="RC48" s="21"/>
      <c r="RD48" s="21">
        <f t="shared" si="1048"/>
        <v>0</v>
      </c>
      <c r="RE48" s="21"/>
      <c r="RF48" s="21">
        <f t="shared" si="1048"/>
        <v>0</v>
      </c>
      <c r="RG48" s="21"/>
      <c r="RH48" s="21">
        <f t="shared" si="1048"/>
        <v>0</v>
      </c>
      <c r="RI48" s="21"/>
      <c r="RJ48" s="21">
        <f t="shared" si="720"/>
        <v>0</v>
      </c>
      <c r="RK48" s="21"/>
      <c r="RL48" s="21">
        <f t="shared" si="721"/>
        <v>0</v>
      </c>
      <c r="RM48" s="21"/>
      <c r="RN48" s="21">
        <f t="shared" si="722"/>
        <v>0</v>
      </c>
      <c r="RO48" s="21"/>
      <c r="RP48" s="21">
        <f t="shared" si="723"/>
        <v>0</v>
      </c>
      <c r="RQ48" s="21"/>
      <c r="RR48" s="21">
        <f t="shared" si="724"/>
        <v>0</v>
      </c>
      <c r="RS48" s="21"/>
      <c r="RT48" s="21">
        <f t="shared" si="725"/>
        <v>0</v>
      </c>
      <c r="RU48" s="21"/>
      <c r="RV48" s="21">
        <f t="shared" si="726"/>
        <v>0</v>
      </c>
      <c r="RW48" s="21"/>
      <c r="RX48" s="21">
        <f t="shared" si="727"/>
        <v>0</v>
      </c>
      <c r="RY48" s="21"/>
      <c r="RZ48" s="21">
        <f t="shared" si="728"/>
        <v>0</v>
      </c>
      <c r="SA48" s="21"/>
      <c r="SB48" s="21">
        <f t="shared" si="729"/>
        <v>0</v>
      </c>
      <c r="SC48" s="21"/>
      <c r="SD48" s="21">
        <f t="shared" si="730"/>
        <v>0</v>
      </c>
      <c r="SE48" s="21"/>
      <c r="SF48" s="21">
        <f t="shared" si="731"/>
        <v>0</v>
      </c>
      <c r="SG48" s="21"/>
      <c r="SH48" s="21">
        <f t="shared" si="732"/>
        <v>0</v>
      </c>
      <c r="SI48" s="21"/>
      <c r="SJ48" s="21">
        <f t="shared" si="733"/>
        <v>0</v>
      </c>
      <c r="SK48" s="21"/>
      <c r="SL48" s="21">
        <f t="shared" si="734"/>
        <v>0</v>
      </c>
      <c r="SM48" s="21"/>
      <c r="SN48" s="21">
        <f t="shared" si="1049"/>
        <v>0</v>
      </c>
      <c r="SO48" s="21"/>
      <c r="SP48" s="21">
        <f t="shared" si="736"/>
        <v>0</v>
      </c>
      <c r="SQ48" s="21"/>
      <c r="SR48" s="21">
        <f t="shared" si="737"/>
        <v>0</v>
      </c>
      <c r="SS48" s="21"/>
      <c r="ST48" s="21">
        <f t="shared" si="738"/>
        <v>0</v>
      </c>
      <c r="SU48" s="21"/>
      <c r="SV48" s="21">
        <f t="shared" si="739"/>
        <v>0</v>
      </c>
      <c r="SW48" s="21"/>
      <c r="SX48" s="21">
        <f t="shared" si="740"/>
        <v>0</v>
      </c>
      <c r="SY48" s="21"/>
      <c r="SZ48" s="21">
        <f t="shared" si="741"/>
        <v>0</v>
      </c>
      <c r="TA48" s="21"/>
      <c r="TB48" s="21">
        <f t="shared" si="742"/>
        <v>0</v>
      </c>
      <c r="TC48" s="21"/>
      <c r="TD48" s="21">
        <f t="shared" si="1050"/>
        <v>0</v>
      </c>
      <c r="TE48" s="21"/>
      <c r="TF48" s="21">
        <f t="shared" si="744"/>
        <v>0</v>
      </c>
      <c r="TG48" s="21"/>
      <c r="TH48" s="21">
        <f t="shared" si="745"/>
        <v>0</v>
      </c>
      <c r="TI48" s="21"/>
      <c r="TJ48" s="21">
        <f t="shared" si="746"/>
        <v>0</v>
      </c>
      <c r="TK48" s="21"/>
      <c r="TL48" s="21">
        <f t="shared" si="1051"/>
        <v>0</v>
      </c>
      <c r="TM48" s="21"/>
      <c r="TN48" s="21">
        <f t="shared" si="1052"/>
        <v>0</v>
      </c>
      <c r="TO48" s="21"/>
      <c r="TP48" s="21">
        <f t="shared" si="1053"/>
        <v>0</v>
      </c>
      <c r="TQ48" s="21"/>
      <c r="TR48" s="21">
        <f t="shared" si="1054"/>
        <v>0</v>
      </c>
      <c r="TS48" s="21"/>
      <c r="TT48" s="21">
        <f t="shared" si="1055"/>
        <v>0</v>
      </c>
      <c r="TU48" s="21"/>
      <c r="TV48" s="21">
        <f t="shared" si="1056"/>
        <v>0</v>
      </c>
      <c r="TW48" s="21"/>
      <c r="TX48" s="21">
        <f t="shared" si="1057"/>
        <v>0</v>
      </c>
      <c r="TY48" s="21"/>
      <c r="TZ48" s="21">
        <f t="shared" si="1058"/>
        <v>0</v>
      </c>
      <c r="UA48" s="21"/>
      <c r="UB48" s="21">
        <f t="shared" si="1059"/>
        <v>0</v>
      </c>
      <c r="UC48" s="21"/>
      <c r="UD48" s="21">
        <f t="shared" si="1060"/>
        <v>0</v>
      </c>
      <c r="UE48" s="21"/>
      <c r="UF48" s="21">
        <f t="shared" si="1061"/>
        <v>0</v>
      </c>
      <c r="UG48" s="21"/>
      <c r="UH48" s="21">
        <f t="shared" si="758"/>
        <v>0</v>
      </c>
      <c r="UI48" s="21"/>
      <c r="UJ48" s="21">
        <f t="shared" si="1062"/>
        <v>0</v>
      </c>
      <c r="UK48" s="21"/>
      <c r="UL48" s="21">
        <f t="shared" si="1063"/>
        <v>0</v>
      </c>
      <c r="UM48" s="21"/>
      <c r="UN48" s="21">
        <f t="shared" si="1064"/>
        <v>0</v>
      </c>
      <c r="UO48" s="21"/>
      <c r="UP48" s="21">
        <f t="shared" si="1065"/>
        <v>0</v>
      </c>
      <c r="UQ48" s="21"/>
      <c r="UR48" s="21">
        <f t="shared" si="1066"/>
        <v>0</v>
      </c>
      <c r="US48" s="21"/>
      <c r="UT48" s="21">
        <f t="shared" si="1067"/>
        <v>0</v>
      </c>
      <c r="UU48" s="21"/>
      <c r="UV48" s="21">
        <f t="shared" si="765"/>
        <v>0</v>
      </c>
      <c r="UW48" s="21"/>
      <c r="UX48" s="21">
        <f t="shared" si="1068"/>
        <v>0</v>
      </c>
      <c r="UY48" s="21"/>
      <c r="UZ48" s="21">
        <f t="shared" si="767"/>
        <v>0</v>
      </c>
      <c r="VA48" s="21"/>
      <c r="VB48" s="21">
        <f t="shared" si="1069"/>
        <v>0</v>
      </c>
      <c r="VC48" s="21"/>
      <c r="VD48" s="21">
        <f t="shared" si="1070"/>
        <v>0</v>
      </c>
      <c r="VE48" s="21"/>
      <c r="VF48" s="21">
        <f t="shared" si="1071"/>
        <v>0</v>
      </c>
      <c r="VG48" s="21"/>
      <c r="VH48" s="21">
        <f t="shared" si="1072"/>
        <v>0</v>
      </c>
      <c r="VI48" s="21"/>
      <c r="VJ48" s="21">
        <f t="shared" si="1073"/>
        <v>0</v>
      </c>
      <c r="VK48" s="21"/>
      <c r="VL48" s="21">
        <f t="shared" si="1074"/>
        <v>0</v>
      </c>
      <c r="VM48" s="21"/>
      <c r="VN48" s="21">
        <f t="shared" si="1075"/>
        <v>0</v>
      </c>
      <c r="VO48" s="21"/>
      <c r="VP48" s="21">
        <f t="shared" si="1076"/>
        <v>0</v>
      </c>
      <c r="VQ48" s="21"/>
      <c r="VR48" s="21">
        <f t="shared" si="1043"/>
        <v>0</v>
      </c>
      <c r="VS48" s="21"/>
      <c r="VT48" s="21">
        <f t="shared" si="1077"/>
        <v>0</v>
      </c>
      <c r="VU48" s="21"/>
      <c r="VV48" s="21">
        <f t="shared" si="1077"/>
        <v>0</v>
      </c>
      <c r="VW48" s="21"/>
      <c r="VX48" s="21">
        <f t="shared" si="1078"/>
        <v>0</v>
      </c>
      <c r="VY48" s="21"/>
      <c r="VZ48" s="21">
        <f t="shared" si="1078"/>
        <v>0</v>
      </c>
      <c r="WA48" s="21"/>
      <c r="WB48" s="21">
        <f t="shared" si="1078"/>
        <v>0</v>
      </c>
      <c r="WC48" s="21"/>
      <c r="WD48" s="21">
        <f t="shared" si="1078"/>
        <v>0</v>
      </c>
      <c r="WE48" s="21"/>
      <c r="WF48" s="21">
        <f t="shared" si="1078"/>
        <v>0</v>
      </c>
      <c r="WG48" s="21"/>
      <c r="WH48" s="21">
        <f t="shared" si="1078"/>
        <v>0</v>
      </c>
      <c r="WI48" s="21"/>
      <c r="WJ48" s="21">
        <f t="shared" si="1078"/>
        <v>0</v>
      </c>
      <c r="WK48" s="21"/>
      <c r="WL48" s="21">
        <f t="shared" si="1078"/>
        <v>0</v>
      </c>
      <c r="WM48" s="21"/>
      <c r="WN48" s="21">
        <f t="shared" si="1079"/>
        <v>0</v>
      </c>
      <c r="WO48" s="21"/>
      <c r="WP48" s="21">
        <f t="shared" si="1079"/>
        <v>0</v>
      </c>
      <c r="WQ48" s="21"/>
      <c r="WR48" s="21">
        <f t="shared" si="1079"/>
        <v>0</v>
      </c>
      <c r="WS48" s="21"/>
      <c r="WT48" s="21">
        <f t="shared" si="1079"/>
        <v>0</v>
      </c>
      <c r="WU48" s="21"/>
      <c r="WV48" s="21">
        <f t="shared" si="1079"/>
        <v>0</v>
      </c>
      <c r="WW48" s="21"/>
      <c r="WX48" s="21">
        <f t="shared" si="1079"/>
        <v>0</v>
      </c>
      <c r="WY48" s="21"/>
      <c r="WZ48" s="21">
        <f t="shared" si="1079"/>
        <v>0</v>
      </c>
      <c r="XA48" s="21"/>
      <c r="XB48" s="21">
        <f t="shared" si="1079"/>
        <v>0</v>
      </c>
      <c r="XC48" s="21"/>
      <c r="XD48" s="21">
        <f t="shared" si="1080"/>
        <v>0</v>
      </c>
      <c r="XE48" s="21"/>
      <c r="XF48" s="21">
        <f t="shared" si="1080"/>
        <v>0</v>
      </c>
      <c r="XG48" s="21"/>
      <c r="XH48" s="21">
        <f t="shared" si="1080"/>
        <v>0</v>
      </c>
      <c r="XI48" s="21"/>
      <c r="XJ48" s="21">
        <f t="shared" si="1080"/>
        <v>0</v>
      </c>
      <c r="XK48" s="21"/>
      <c r="XL48" s="21">
        <f t="shared" si="1080"/>
        <v>0</v>
      </c>
      <c r="XM48" s="21"/>
      <c r="XN48" s="21">
        <f t="shared" si="1080"/>
        <v>0</v>
      </c>
      <c r="XO48" s="21"/>
      <c r="XP48" s="21">
        <f t="shared" si="1080"/>
        <v>0</v>
      </c>
      <c r="XQ48" s="21"/>
      <c r="XR48" s="21">
        <f t="shared" si="1080"/>
        <v>0</v>
      </c>
      <c r="XS48" s="21"/>
      <c r="XT48" s="21">
        <f t="shared" si="1077"/>
        <v>0</v>
      </c>
      <c r="XU48" s="21"/>
      <c r="XV48" s="21">
        <f t="shared" si="1077"/>
        <v>0</v>
      </c>
      <c r="XW48" s="21"/>
      <c r="XX48" s="21">
        <f t="shared" si="1077"/>
        <v>0</v>
      </c>
      <c r="XY48" s="21"/>
      <c r="XZ48" s="21">
        <f t="shared" si="1077"/>
        <v>0</v>
      </c>
      <c r="YA48" s="21"/>
      <c r="YB48" s="21">
        <f t="shared" si="780"/>
        <v>0</v>
      </c>
      <c r="YC48" s="21"/>
      <c r="YD48" s="21">
        <f t="shared" si="781"/>
        <v>0</v>
      </c>
      <c r="YE48" s="21"/>
      <c r="YF48" s="21">
        <f t="shared" si="782"/>
        <v>0</v>
      </c>
      <c r="YG48" s="21"/>
      <c r="YH48" s="21">
        <f t="shared" si="783"/>
        <v>0</v>
      </c>
      <c r="YI48" s="21"/>
      <c r="YJ48" s="21">
        <f t="shared" si="784"/>
        <v>0</v>
      </c>
      <c r="YK48" s="21"/>
      <c r="YL48" s="21">
        <f t="shared" si="785"/>
        <v>0</v>
      </c>
      <c r="YM48" s="21"/>
      <c r="YN48" s="21">
        <f t="shared" si="786"/>
        <v>0</v>
      </c>
      <c r="YO48" s="21"/>
      <c r="YP48" s="21">
        <f t="shared" si="787"/>
        <v>0</v>
      </c>
      <c r="YQ48" s="21"/>
      <c r="YR48" s="21">
        <f t="shared" si="788"/>
        <v>0</v>
      </c>
      <c r="YS48" s="21"/>
      <c r="YT48" s="21">
        <f t="shared" si="1081"/>
        <v>0</v>
      </c>
      <c r="YU48" s="21"/>
      <c r="YV48" s="21">
        <f t="shared" si="790"/>
        <v>0</v>
      </c>
      <c r="YW48" s="21"/>
      <c r="YX48" s="21">
        <f t="shared" si="791"/>
        <v>0</v>
      </c>
      <c r="YY48" s="21"/>
      <c r="YZ48" s="21">
        <f t="shared" si="1077"/>
        <v>0</v>
      </c>
      <c r="ZA48" s="21"/>
      <c r="ZB48" s="21">
        <f t="shared" si="792"/>
        <v>0</v>
      </c>
      <c r="ZC48" s="21"/>
      <c r="ZD48" s="21">
        <f t="shared" si="793"/>
        <v>0</v>
      </c>
      <c r="ZE48" s="21"/>
      <c r="ZF48" s="21">
        <f t="shared" si="794"/>
        <v>0</v>
      </c>
      <c r="ZG48" s="21"/>
      <c r="ZH48" s="21">
        <f t="shared" si="1082"/>
        <v>0</v>
      </c>
      <c r="ZI48" s="21"/>
      <c r="ZJ48" s="21">
        <f t="shared" si="796"/>
        <v>0</v>
      </c>
      <c r="ZK48" s="21"/>
      <c r="ZL48" s="21">
        <f t="shared" si="797"/>
        <v>0</v>
      </c>
      <c r="ZM48" s="21"/>
      <c r="ZN48" s="21">
        <f t="shared" si="1083"/>
        <v>0</v>
      </c>
      <c r="ZO48" s="21"/>
      <c r="ZP48" s="21">
        <f t="shared" si="799"/>
        <v>0</v>
      </c>
      <c r="ZQ48" s="21"/>
      <c r="ZR48" s="21">
        <f t="shared" si="800"/>
        <v>0</v>
      </c>
      <c r="ZS48" s="21"/>
      <c r="ZT48" s="21">
        <f t="shared" si="1077"/>
        <v>0</v>
      </c>
      <c r="ZU48" s="21"/>
      <c r="ZV48" s="21">
        <f t="shared" si="1084"/>
        <v>0</v>
      </c>
      <c r="ZW48" s="21"/>
      <c r="ZX48" s="21">
        <f t="shared" si="1085"/>
        <v>0</v>
      </c>
      <c r="ZY48" s="21"/>
      <c r="ZZ48" s="21">
        <f t="shared" si="1085"/>
        <v>0</v>
      </c>
      <c r="AAA48" s="21"/>
      <c r="AAB48" s="21">
        <f t="shared" si="1086"/>
        <v>0</v>
      </c>
      <c r="AAC48" s="21"/>
      <c r="AAD48" s="21">
        <f t="shared" si="1086"/>
        <v>0</v>
      </c>
      <c r="AAE48" s="21"/>
      <c r="AAF48" s="21">
        <f t="shared" si="1087"/>
        <v>0</v>
      </c>
      <c r="AAG48" s="21"/>
      <c r="AAH48" s="21">
        <f t="shared" si="1087"/>
        <v>0</v>
      </c>
      <c r="AAI48" s="21"/>
      <c r="AAJ48" s="21">
        <f t="shared" si="1088"/>
        <v>0</v>
      </c>
      <c r="AAK48" s="21"/>
      <c r="AAL48" s="21">
        <f t="shared" si="1088"/>
        <v>0</v>
      </c>
      <c r="AAM48" s="21"/>
      <c r="AAN48" s="21">
        <f t="shared" si="1089"/>
        <v>0</v>
      </c>
      <c r="AAO48" s="21"/>
      <c r="AAP48" s="21">
        <f t="shared" si="1089"/>
        <v>0</v>
      </c>
      <c r="AAQ48" s="21"/>
      <c r="AAR48" s="21">
        <f t="shared" si="1090"/>
        <v>0</v>
      </c>
      <c r="AAS48" s="21"/>
      <c r="AAT48" s="21">
        <f t="shared" si="1090"/>
        <v>0</v>
      </c>
      <c r="AAU48" s="21"/>
      <c r="AAV48" s="21">
        <f t="shared" si="1091"/>
        <v>0</v>
      </c>
      <c r="AAW48" s="21"/>
      <c r="AAX48" s="21">
        <f t="shared" si="1091"/>
        <v>0</v>
      </c>
      <c r="AAY48" s="21"/>
      <c r="AAZ48" s="21">
        <f t="shared" si="1092"/>
        <v>0</v>
      </c>
      <c r="ABA48" s="21"/>
      <c r="ABB48" s="21">
        <f t="shared" si="1092"/>
        <v>0</v>
      </c>
      <c r="ABC48" s="21"/>
      <c r="ABD48" s="21">
        <f t="shared" si="1093"/>
        <v>0</v>
      </c>
      <c r="ABE48" s="21"/>
      <c r="ABF48" s="21">
        <f t="shared" si="1093"/>
        <v>0</v>
      </c>
      <c r="ABG48" s="21"/>
      <c r="ABH48" s="21">
        <f t="shared" si="1094"/>
        <v>0</v>
      </c>
      <c r="ABI48" s="21"/>
      <c r="ABJ48" s="21">
        <f t="shared" si="1094"/>
        <v>0</v>
      </c>
      <c r="ABK48" s="21"/>
      <c r="ABL48" s="21">
        <f t="shared" si="1095"/>
        <v>0</v>
      </c>
      <c r="ABM48" s="21"/>
      <c r="ABN48" s="21">
        <f t="shared" si="1095"/>
        <v>0</v>
      </c>
      <c r="ABO48" s="21"/>
      <c r="ABP48" s="21">
        <f t="shared" si="1096"/>
        <v>0</v>
      </c>
      <c r="ABQ48" s="21"/>
      <c r="ABR48" s="21">
        <f t="shared" si="1096"/>
        <v>0</v>
      </c>
      <c r="ABS48" s="21"/>
      <c r="ABT48" s="21">
        <f t="shared" si="1097"/>
        <v>0</v>
      </c>
      <c r="ABU48" s="21"/>
      <c r="ABV48" s="21">
        <f t="shared" si="1097"/>
        <v>0</v>
      </c>
      <c r="ABW48" s="21"/>
      <c r="ABX48" s="21">
        <f t="shared" si="1098"/>
        <v>0</v>
      </c>
      <c r="ABY48" s="21"/>
      <c r="ABZ48" s="21">
        <f t="shared" si="1098"/>
        <v>0</v>
      </c>
      <c r="ACA48" s="21"/>
      <c r="ACB48" s="21">
        <f t="shared" si="1099"/>
        <v>0</v>
      </c>
      <c r="ACC48" s="21"/>
      <c r="ACD48" s="21">
        <f t="shared" si="1099"/>
        <v>0</v>
      </c>
      <c r="ACE48" s="21"/>
      <c r="ACF48" s="21">
        <f t="shared" si="1100"/>
        <v>0</v>
      </c>
      <c r="ACG48" s="21"/>
      <c r="ACH48" s="21">
        <f t="shared" si="1100"/>
        <v>0</v>
      </c>
      <c r="ACI48" s="21"/>
      <c r="ACJ48" s="21">
        <f t="shared" si="1101"/>
        <v>0</v>
      </c>
      <c r="ACK48" s="21"/>
      <c r="ACL48" s="21">
        <f t="shared" si="1101"/>
        <v>0</v>
      </c>
      <c r="ACM48" s="21"/>
      <c r="ACN48" s="21">
        <f t="shared" si="1102"/>
        <v>0</v>
      </c>
      <c r="ACO48" s="21"/>
      <c r="ACP48" s="21">
        <f t="shared" si="1102"/>
        <v>0</v>
      </c>
      <c r="ACQ48" s="21"/>
      <c r="ACR48" s="21">
        <f t="shared" si="1103"/>
        <v>0</v>
      </c>
      <c r="ACS48" s="21"/>
      <c r="ACT48" s="21">
        <f t="shared" si="1103"/>
        <v>0</v>
      </c>
      <c r="ACU48" s="21"/>
      <c r="ACV48" s="21">
        <f t="shared" si="1104"/>
        <v>0</v>
      </c>
      <c r="ACW48" s="21"/>
      <c r="ACX48" s="21">
        <f t="shared" si="1104"/>
        <v>0</v>
      </c>
      <c r="ACY48" s="21"/>
      <c r="ACZ48" s="21">
        <f t="shared" si="1105"/>
        <v>0</v>
      </c>
      <c r="ADA48" s="21"/>
      <c r="ADB48" s="21">
        <f t="shared" si="1105"/>
        <v>0</v>
      </c>
      <c r="ADC48" s="21"/>
      <c r="ADD48" s="21">
        <f t="shared" si="1106"/>
        <v>0</v>
      </c>
      <c r="ADE48" s="21"/>
      <c r="ADF48" s="21">
        <f t="shared" si="1106"/>
        <v>0</v>
      </c>
      <c r="ADG48" s="21"/>
      <c r="ADH48" s="21">
        <f t="shared" si="1107"/>
        <v>0</v>
      </c>
      <c r="ADI48" s="21"/>
      <c r="ADJ48" s="21">
        <f t="shared" si="1107"/>
        <v>0</v>
      </c>
      <c r="ADK48" s="21"/>
      <c r="ADL48" s="21">
        <f t="shared" si="1108"/>
        <v>0</v>
      </c>
      <c r="ADM48" s="21"/>
      <c r="ADN48" s="21">
        <f t="shared" si="1108"/>
        <v>0</v>
      </c>
      <c r="ADO48" s="21"/>
      <c r="ADP48" s="21">
        <f t="shared" si="1108"/>
        <v>0</v>
      </c>
      <c r="ADQ48" s="21"/>
      <c r="ADR48" s="21">
        <f t="shared" si="1108"/>
        <v>0</v>
      </c>
      <c r="ADS48" s="21"/>
      <c r="ADT48" s="21">
        <f t="shared" si="1108"/>
        <v>0</v>
      </c>
      <c r="ADU48" s="21"/>
      <c r="ADV48" s="21">
        <f t="shared" si="1109"/>
        <v>0</v>
      </c>
      <c r="ADW48" s="21"/>
      <c r="ADX48" s="21">
        <f t="shared" si="1109"/>
        <v>0</v>
      </c>
      <c r="ADY48" s="21"/>
      <c r="ADZ48" s="21">
        <f t="shared" si="1109"/>
        <v>0</v>
      </c>
      <c r="AEA48" s="21"/>
      <c r="AEB48" s="21">
        <f t="shared" si="1109"/>
        <v>0</v>
      </c>
      <c r="AEC48" s="21"/>
      <c r="AED48" s="21">
        <f t="shared" si="1110"/>
        <v>0</v>
      </c>
      <c r="AEE48" s="21"/>
      <c r="AEF48" s="21">
        <f t="shared" si="1110"/>
        <v>0</v>
      </c>
      <c r="AEG48" s="21"/>
      <c r="AEH48" s="21">
        <f t="shared" si="1110"/>
        <v>0</v>
      </c>
      <c r="AEI48" s="21"/>
      <c r="AEJ48" s="21">
        <f t="shared" si="1110"/>
        <v>0</v>
      </c>
      <c r="AEK48" s="21"/>
      <c r="AEL48" s="21">
        <f t="shared" si="1110"/>
        <v>0</v>
      </c>
      <c r="AEM48" s="21"/>
      <c r="AEN48" s="21">
        <f t="shared" si="1111"/>
        <v>0</v>
      </c>
      <c r="AEO48" s="21"/>
      <c r="AEP48" s="21">
        <f t="shared" si="1111"/>
        <v>0</v>
      </c>
      <c r="AEQ48" s="21"/>
      <c r="AER48" s="21">
        <f t="shared" si="1111"/>
        <v>0</v>
      </c>
      <c r="AES48" s="21"/>
      <c r="AET48" s="21">
        <f t="shared" si="1111"/>
        <v>0</v>
      </c>
      <c r="AEU48" s="21"/>
      <c r="AEV48" s="21">
        <f t="shared" si="1112"/>
        <v>0</v>
      </c>
      <c r="AEW48" s="21"/>
      <c r="AEX48" s="21">
        <f t="shared" si="1112"/>
        <v>0</v>
      </c>
      <c r="AEY48" s="21"/>
      <c r="AEZ48" s="21">
        <f t="shared" si="1112"/>
        <v>0</v>
      </c>
      <c r="AFA48" s="21"/>
      <c r="AFB48" s="21">
        <f t="shared" si="1112"/>
        <v>0</v>
      </c>
      <c r="AFC48" s="21"/>
      <c r="AFD48" s="21">
        <f t="shared" si="1112"/>
        <v>0</v>
      </c>
      <c r="AFE48" s="21"/>
      <c r="AFF48" s="21">
        <f t="shared" si="1113"/>
        <v>0</v>
      </c>
      <c r="AFG48" s="21"/>
      <c r="AFH48" s="21">
        <f t="shared" si="1113"/>
        <v>0</v>
      </c>
      <c r="AFI48" s="21"/>
      <c r="AFJ48" s="21">
        <f t="shared" si="1113"/>
        <v>0</v>
      </c>
      <c r="AFK48" s="21"/>
      <c r="AFL48" s="21">
        <f t="shared" si="1113"/>
        <v>0</v>
      </c>
      <c r="AFM48" s="21"/>
      <c r="AFN48" s="21">
        <f t="shared" si="1114"/>
        <v>0</v>
      </c>
      <c r="AFO48" s="21"/>
      <c r="AFP48" s="21">
        <f t="shared" si="1114"/>
        <v>0</v>
      </c>
      <c r="AFQ48" s="21"/>
      <c r="AFR48" s="21">
        <f t="shared" si="1114"/>
        <v>0</v>
      </c>
      <c r="AFS48" s="21"/>
      <c r="AFT48" s="21">
        <f t="shared" si="1114"/>
        <v>0</v>
      </c>
      <c r="AFU48" s="21"/>
      <c r="AFV48" s="21">
        <f t="shared" si="1114"/>
        <v>0</v>
      </c>
      <c r="AFW48" s="21"/>
      <c r="AFX48" s="21">
        <f t="shared" si="1115"/>
        <v>0</v>
      </c>
      <c r="AFY48" s="21"/>
      <c r="AFZ48" s="21">
        <f t="shared" si="1115"/>
        <v>0</v>
      </c>
      <c r="AGA48" s="21"/>
      <c r="AGB48" s="21">
        <f t="shared" si="1115"/>
        <v>0</v>
      </c>
      <c r="AGC48" s="21"/>
      <c r="AGD48" s="21">
        <f t="shared" si="1115"/>
        <v>0</v>
      </c>
      <c r="AGE48" s="21"/>
      <c r="AGF48" s="21">
        <f t="shared" si="1116"/>
        <v>0</v>
      </c>
      <c r="AGG48" s="21"/>
      <c r="AGH48" s="21">
        <f t="shared" si="1116"/>
        <v>0</v>
      </c>
      <c r="AGI48" s="21"/>
      <c r="AGJ48" s="21">
        <f t="shared" si="1116"/>
        <v>0</v>
      </c>
      <c r="AGK48" s="21"/>
      <c r="AGL48" s="21">
        <f t="shared" si="1116"/>
        <v>0</v>
      </c>
      <c r="AGM48" s="21"/>
      <c r="AGN48" s="21">
        <f t="shared" si="1116"/>
        <v>0</v>
      </c>
      <c r="AGO48" s="21"/>
      <c r="AGP48" s="21">
        <f t="shared" si="1117"/>
        <v>0</v>
      </c>
      <c r="AGQ48" s="21"/>
      <c r="AGR48" s="21">
        <f t="shared" si="1117"/>
        <v>0</v>
      </c>
      <c r="AGS48" s="21"/>
      <c r="AGT48" s="21">
        <f t="shared" si="1117"/>
        <v>0</v>
      </c>
      <c r="AGU48" s="21"/>
      <c r="AGV48" s="21">
        <f t="shared" si="1117"/>
        <v>0</v>
      </c>
      <c r="AGW48" s="21"/>
      <c r="AGX48" s="21">
        <f t="shared" si="1118"/>
        <v>0</v>
      </c>
      <c r="AGY48" s="21"/>
      <c r="AGZ48" s="21">
        <f t="shared" si="1118"/>
        <v>0</v>
      </c>
      <c r="AHA48" s="21"/>
      <c r="AHB48" s="21">
        <f t="shared" si="1118"/>
        <v>0</v>
      </c>
      <c r="AHC48" s="21"/>
      <c r="AHD48" s="21">
        <f t="shared" si="1118"/>
        <v>0</v>
      </c>
      <c r="AHE48" s="21"/>
      <c r="AHF48" s="21">
        <f t="shared" si="1118"/>
        <v>0</v>
      </c>
      <c r="AHG48" s="21"/>
      <c r="AHH48" s="21">
        <f t="shared" si="1119"/>
        <v>0</v>
      </c>
      <c r="AHI48" s="21"/>
      <c r="AHJ48" s="21">
        <f t="shared" si="1119"/>
        <v>0</v>
      </c>
      <c r="AHK48" s="21"/>
      <c r="AHL48" s="21">
        <f t="shared" si="1119"/>
        <v>0</v>
      </c>
      <c r="AHM48" s="21"/>
      <c r="AHN48" s="21">
        <f t="shared" si="1119"/>
        <v>0</v>
      </c>
      <c r="AHO48" s="21"/>
      <c r="AHP48" s="21">
        <f t="shared" si="1120"/>
        <v>0</v>
      </c>
      <c r="AHQ48" s="21"/>
      <c r="AHR48" s="21">
        <f t="shared" si="1120"/>
        <v>0</v>
      </c>
      <c r="AHS48" s="21"/>
      <c r="AHT48" s="21">
        <f t="shared" si="1120"/>
        <v>0</v>
      </c>
      <c r="AHU48" s="21"/>
      <c r="AHV48" s="21">
        <f t="shared" si="1120"/>
        <v>0</v>
      </c>
      <c r="AHW48" s="21"/>
      <c r="AHX48" s="21">
        <f t="shared" si="1120"/>
        <v>0</v>
      </c>
      <c r="AHY48" s="21"/>
      <c r="AHZ48" s="21">
        <f t="shared" si="1121"/>
        <v>0</v>
      </c>
      <c r="AIA48" s="21"/>
      <c r="AIB48" s="21">
        <f t="shared" si="1121"/>
        <v>0</v>
      </c>
      <c r="AIC48" s="21"/>
      <c r="AID48" s="21">
        <f t="shared" si="1121"/>
        <v>0</v>
      </c>
      <c r="AIE48" s="21"/>
      <c r="AIF48" s="21">
        <f t="shared" si="1121"/>
        <v>0</v>
      </c>
      <c r="AIG48" s="21"/>
      <c r="AIH48" s="21">
        <f t="shared" si="1122"/>
        <v>0</v>
      </c>
      <c r="AII48" s="21"/>
      <c r="AIJ48" s="21">
        <f t="shared" si="1122"/>
        <v>0</v>
      </c>
      <c r="AIK48" s="21"/>
      <c r="AIL48" s="21">
        <f t="shared" si="1122"/>
        <v>0</v>
      </c>
      <c r="AIM48" s="21"/>
      <c r="AIN48" s="21">
        <f t="shared" si="1122"/>
        <v>0</v>
      </c>
      <c r="AIO48" s="21"/>
      <c r="AIP48" s="21">
        <f t="shared" si="1122"/>
        <v>0</v>
      </c>
      <c r="AIQ48" s="21"/>
      <c r="AIR48" s="21">
        <f t="shared" si="1123"/>
        <v>0</v>
      </c>
      <c r="AIS48" s="21"/>
      <c r="AIT48" s="21">
        <f t="shared" si="1123"/>
        <v>0</v>
      </c>
      <c r="AIU48" s="21"/>
      <c r="AIV48" s="21">
        <f t="shared" si="1123"/>
        <v>0</v>
      </c>
      <c r="AIW48" s="21"/>
      <c r="AIX48" s="21">
        <f t="shared" si="1123"/>
        <v>0</v>
      </c>
      <c r="AIY48" s="21"/>
      <c r="AIZ48" s="21">
        <f t="shared" si="1077"/>
        <v>0</v>
      </c>
      <c r="AJA48" s="21"/>
    </row>
    <row r="49" spans="1:937" ht="13.5" customHeight="1" x14ac:dyDescent="0.25">
      <c r="A49" s="96"/>
      <c r="B49" s="31">
        <v>44</v>
      </c>
      <c r="C49" s="192" t="s">
        <v>208</v>
      </c>
      <c r="D49" s="67" t="s">
        <v>106</v>
      </c>
      <c r="E49" s="194" t="s">
        <v>440</v>
      </c>
      <c r="F49" s="194" t="str">
        <f>_xlfn.XLOOKUP(D49,'WTG PH-III'!$D$5:$D$198,'WTG PH-III'!$B$5:$B$198,0,0,1)</f>
        <v>PSS-14</v>
      </c>
      <c r="G49" s="22" t="s">
        <v>537</v>
      </c>
      <c r="H49" s="22" t="s">
        <v>541</v>
      </c>
      <c r="I49" s="61">
        <v>9.5</v>
      </c>
      <c r="J49" s="21">
        <v>253</v>
      </c>
      <c r="K49" s="21">
        <f t="shared" si="846"/>
        <v>253</v>
      </c>
      <c r="L49" s="21">
        <f t="shared" si="847"/>
        <v>253</v>
      </c>
      <c r="M49" s="21">
        <f t="shared" si="848"/>
        <v>0</v>
      </c>
      <c r="N49" s="95">
        <f>VLOOKUP(D49,'WTG PH-III'!$D$5:$U$198,17,0)</f>
        <v>45761</v>
      </c>
      <c r="O49" s="95">
        <f>VLOOKUP(D49,'WTG PH-III'!$D$5:$U$198,18,0)</f>
        <v>45771</v>
      </c>
      <c r="P49" s="21">
        <f t="shared" si="849"/>
        <v>0</v>
      </c>
      <c r="Q49" s="21"/>
      <c r="R49" s="21">
        <f t="shared" si="850"/>
        <v>0</v>
      </c>
      <c r="S49" s="21"/>
      <c r="T49" s="21">
        <f t="shared" si="851"/>
        <v>0</v>
      </c>
      <c r="U49" s="21"/>
      <c r="V49" s="21">
        <f t="shared" si="852"/>
        <v>0</v>
      </c>
      <c r="W49" s="21"/>
      <c r="X49" s="21">
        <f t="shared" si="853"/>
        <v>0</v>
      </c>
      <c r="Y49" s="21"/>
      <c r="Z49" s="21">
        <f t="shared" si="854"/>
        <v>0</v>
      </c>
      <c r="AA49" s="21"/>
      <c r="AB49" s="21">
        <f t="shared" si="855"/>
        <v>0</v>
      </c>
      <c r="AC49" s="21"/>
      <c r="AD49" s="21">
        <f t="shared" si="856"/>
        <v>0</v>
      </c>
      <c r="AE49" s="21"/>
      <c r="AF49" s="21">
        <f t="shared" si="857"/>
        <v>0</v>
      </c>
      <c r="AG49" s="21"/>
      <c r="AH49" s="21">
        <f t="shared" si="858"/>
        <v>0</v>
      </c>
      <c r="AI49" s="21"/>
      <c r="AJ49" s="21">
        <f t="shared" si="859"/>
        <v>0</v>
      </c>
      <c r="AK49" s="21"/>
      <c r="AL49" s="21">
        <f t="shared" si="860"/>
        <v>0</v>
      </c>
      <c r="AM49" s="21"/>
      <c r="AN49" s="21">
        <f t="shared" si="861"/>
        <v>0</v>
      </c>
      <c r="AO49" s="21"/>
      <c r="AP49" s="21">
        <f t="shared" si="862"/>
        <v>0</v>
      </c>
      <c r="AQ49" s="21"/>
      <c r="AR49" s="21">
        <f t="shared" si="863"/>
        <v>0</v>
      </c>
      <c r="AS49" s="21"/>
      <c r="AT49" s="21">
        <f t="shared" si="864"/>
        <v>0</v>
      </c>
      <c r="AU49" s="21"/>
      <c r="AV49" s="21">
        <f t="shared" si="865"/>
        <v>0</v>
      </c>
      <c r="AW49" s="21"/>
      <c r="AX49" s="21">
        <f t="shared" si="866"/>
        <v>0</v>
      </c>
      <c r="AY49" s="21"/>
      <c r="AZ49" s="21">
        <f t="shared" si="867"/>
        <v>0</v>
      </c>
      <c r="BA49" s="21"/>
      <c r="BB49" s="21">
        <f t="shared" si="868"/>
        <v>0</v>
      </c>
      <c r="BC49" s="21"/>
      <c r="BD49" s="21">
        <f t="shared" si="869"/>
        <v>0</v>
      </c>
      <c r="BE49" s="21"/>
      <c r="BF49" s="21">
        <f t="shared" si="870"/>
        <v>0</v>
      </c>
      <c r="BG49" s="21"/>
      <c r="BH49" s="21">
        <f t="shared" si="871"/>
        <v>0</v>
      </c>
      <c r="BI49" s="21"/>
      <c r="BJ49" s="21">
        <f t="shared" si="872"/>
        <v>0</v>
      </c>
      <c r="BK49" s="21"/>
      <c r="BL49" s="21">
        <f t="shared" si="873"/>
        <v>0</v>
      </c>
      <c r="BM49" s="21"/>
      <c r="BN49" s="21">
        <f t="shared" si="874"/>
        <v>0</v>
      </c>
      <c r="BO49" s="21"/>
      <c r="BP49" s="21">
        <f t="shared" si="875"/>
        <v>0</v>
      </c>
      <c r="BQ49" s="21"/>
      <c r="BR49" s="21">
        <f t="shared" si="876"/>
        <v>0</v>
      </c>
      <c r="BS49" s="21"/>
      <c r="BT49" s="21">
        <f t="shared" si="877"/>
        <v>0</v>
      </c>
      <c r="BU49" s="21"/>
      <c r="BV49" s="21">
        <f t="shared" si="878"/>
        <v>0</v>
      </c>
      <c r="BW49" s="21"/>
      <c r="BX49" s="21">
        <f t="shared" si="879"/>
        <v>0</v>
      </c>
      <c r="BY49" s="21"/>
      <c r="BZ49" s="21">
        <f t="shared" si="880"/>
        <v>0</v>
      </c>
      <c r="CA49" s="21"/>
      <c r="CB49" s="21">
        <f t="shared" si="881"/>
        <v>0</v>
      </c>
      <c r="CC49" s="21"/>
      <c r="CD49" s="21">
        <f t="shared" si="882"/>
        <v>0</v>
      </c>
      <c r="CE49" s="21"/>
      <c r="CF49" s="21">
        <f t="shared" si="883"/>
        <v>0</v>
      </c>
      <c r="CG49" s="21"/>
      <c r="CH49" s="21">
        <f t="shared" si="884"/>
        <v>0</v>
      </c>
      <c r="CI49" s="21"/>
      <c r="CJ49" s="21">
        <f t="shared" si="885"/>
        <v>0</v>
      </c>
      <c r="CK49" s="21"/>
      <c r="CL49" s="21">
        <f t="shared" si="886"/>
        <v>0</v>
      </c>
      <c r="CM49" s="21"/>
      <c r="CN49" s="21">
        <f t="shared" si="887"/>
        <v>0</v>
      </c>
      <c r="CO49" s="21"/>
      <c r="CP49" s="21">
        <f t="shared" si="888"/>
        <v>0</v>
      </c>
      <c r="CQ49" s="21"/>
      <c r="CR49" s="21">
        <f t="shared" si="889"/>
        <v>0</v>
      </c>
      <c r="CS49" s="21"/>
      <c r="CT49" s="21">
        <f t="shared" si="890"/>
        <v>0</v>
      </c>
      <c r="CU49" s="21"/>
      <c r="CV49" s="21">
        <f t="shared" si="891"/>
        <v>0</v>
      </c>
      <c r="CW49" s="21"/>
      <c r="CX49" s="21">
        <f t="shared" si="892"/>
        <v>0</v>
      </c>
      <c r="CY49" s="21"/>
      <c r="CZ49" s="21">
        <f t="shared" si="893"/>
        <v>0</v>
      </c>
      <c r="DA49" s="21"/>
      <c r="DB49" s="21">
        <f t="shared" si="894"/>
        <v>0</v>
      </c>
      <c r="DC49" s="21"/>
      <c r="DD49" s="21">
        <f t="shared" si="895"/>
        <v>0</v>
      </c>
      <c r="DE49" s="21"/>
      <c r="DF49" s="21">
        <f t="shared" si="896"/>
        <v>0</v>
      </c>
      <c r="DG49" s="21"/>
      <c r="DH49" s="21">
        <f t="shared" si="897"/>
        <v>0</v>
      </c>
      <c r="DI49" s="21"/>
      <c r="DJ49" s="21">
        <f t="shared" si="898"/>
        <v>0</v>
      </c>
      <c r="DK49" s="21"/>
      <c r="DL49" s="21">
        <f t="shared" si="899"/>
        <v>0</v>
      </c>
      <c r="DM49" s="21"/>
      <c r="DN49" s="21">
        <f t="shared" si="900"/>
        <v>0</v>
      </c>
      <c r="DO49" s="21"/>
      <c r="DP49" s="21">
        <f t="shared" si="901"/>
        <v>0</v>
      </c>
      <c r="DQ49" s="21"/>
      <c r="DR49" s="21">
        <f t="shared" si="902"/>
        <v>0</v>
      </c>
      <c r="DS49" s="21"/>
      <c r="DT49" s="21">
        <f t="shared" si="903"/>
        <v>0</v>
      </c>
      <c r="DU49" s="21"/>
      <c r="DV49" s="21">
        <f t="shared" si="904"/>
        <v>0</v>
      </c>
      <c r="DW49" s="21"/>
      <c r="DX49" s="21">
        <f t="shared" si="905"/>
        <v>0</v>
      </c>
      <c r="DY49" s="21"/>
      <c r="DZ49" s="21">
        <f t="shared" si="906"/>
        <v>0</v>
      </c>
      <c r="EA49" s="21"/>
      <c r="EB49" s="21">
        <f t="shared" si="907"/>
        <v>0</v>
      </c>
      <c r="EC49" s="21"/>
      <c r="ED49" s="21">
        <f t="shared" si="908"/>
        <v>0</v>
      </c>
      <c r="EE49" s="21"/>
      <c r="EF49" s="21">
        <f t="shared" si="909"/>
        <v>0</v>
      </c>
      <c r="EG49" s="21"/>
      <c r="EH49" s="21">
        <f t="shared" si="910"/>
        <v>0</v>
      </c>
      <c r="EI49" s="21"/>
      <c r="EJ49" s="21">
        <f t="shared" si="911"/>
        <v>0</v>
      </c>
      <c r="EK49" s="21"/>
      <c r="EL49" s="21">
        <f t="shared" si="912"/>
        <v>0</v>
      </c>
      <c r="EM49" s="21"/>
      <c r="EN49" s="21">
        <f t="shared" si="913"/>
        <v>0</v>
      </c>
      <c r="EO49" s="21"/>
      <c r="EP49" s="21">
        <f t="shared" si="914"/>
        <v>0</v>
      </c>
      <c r="EQ49" s="21"/>
      <c r="ER49" s="21">
        <f t="shared" si="915"/>
        <v>0</v>
      </c>
      <c r="ES49" s="21"/>
      <c r="ET49" s="21">
        <f t="shared" si="916"/>
        <v>0</v>
      </c>
      <c r="EU49" s="21"/>
      <c r="EV49" s="21">
        <f t="shared" si="917"/>
        <v>0</v>
      </c>
      <c r="EW49" s="21"/>
      <c r="EX49" s="21">
        <f t="shared" si="918"/>
        <v>0</v>
      </c>
      <c r="EY49" s="21"/>
      <c r="EZ49" s="21">
        <f t="shared" si="919"/>
        <v>0</v>
      </c>
      <c r="FA49" s="21"/>
      <c r="FB49" s="21">
        <f t="shared" si="920"/>
        <v>0</v>
      </c>
      <c r="FC49" s="21"/>
      <c r="FD49" s="21">
        <f t="shared" si="921"/>
        <v>0</v>
      </c>
      <c r="FE49" s="21"/>
      <c r="FF49" s="21">
        <f t="shared" si="922"/>
        <v>0</v>
      </c>
      <c r="FG49" s="21"/>
      <c r="FH49" s="21">
        <f t="shared" si="923"/>
        <v>0</v>
      </c>
      <c r="FI49" s="21"/>
      <c r="FJ49" s="21">
        <f t="shared" si="924"/>
        <v>0</v>
      </c>
      <c r="FK49" s="21"/>
      <c r="FL49" s="21">
        <f t="shared" si="925"/>
        <v>0</v>
      </c>
      <c r="FM49" s="21"/>
      <c r="FN49" s="21">
        <f t="shared" si="926"/>
        <v>0</v>
      </c>
      <c r="FO49" s="21"/>
      <c r="FP49" s="21">
        <f t="shared" si="927"/>
        <v>0</v>
      </c>
      <c r="FQ49" s="21"/>
      <c r="FR49" s="21">
        <f t="shared" si="928"/>
        <v>0</v>
      </c>
      <c r="FS49" s="21"/>
      <c r="FT49" s="21">
        <f t="shared" si="929"/>
        <v>0</v>
      </c>
      <c r="FU49" s="21"/>
      <c r="FV49" s="21">
        <f t="shared" si="930"/>
        <v>0</v>
      </c>
      <c r="FW49" s="21"/>
      <c r="FX49" s="21">
        <f t="shared" si="931"/>
        <v>0</v>
      </c>
      <c r="FY49" s="21"/>
      <c r="FZ49" s="21">
        <f t="shared" si="932"/>
        <v>0</v>
      </c>
      <c r="GA49" s="21"/>
      <c r="GB49" s="21">
        <f t="shared" si="933"/>
        <v>0</v>
      </c>
      <c r="GC49" s="21"/>
      <c r="GD49" s="21">
        <f t="shared" si="934"/>
        <v>0</v>
      </c>
      <c r="GE49" s="21"/>
      <c r="GF49" s="21">
        <f t="shared" si="935"/>
        <v>0</v>
      </c>
      <c r="GG49" s="21"/>
      <c r="GH49" s="21">
        <f t="shared" si="936"/>
        <v>0</v>
      </c>
      <c r="GI49" s="21"/>
      <c r="GJ49" s="21">
        <f t="shared" si="937"/>
        <v>0</v>
      </c>
      <c r="GK49" s="21"/>
      <c r="GL49" s="21">
        <f t="shared" si="938"/>
        <v>0</v>
      </c>
      <c r="GM49" s="21"/>
      <c r="GN49" s="21">
        <f t="shared" si="939"/>
        <v>0</v>
      </c>
      <c r="GO49" s="21"/>
      <c r="GP49" s="21">
        <f t="shared" si="940"/>
        <v>0</v>
      </c>
      <c r="GQ49" s="21"/>
      <c r="GR49" s="21">
        <f t="shared" si="941"/>
        <v>0</v>
      </c>
      <c r="GS49" s="21"/>
      <c r="GT49" s="21">
        <f t="shared" si="942"/>
        <v>0</v>
      </c>
      <c r="GU49" s="21"/>
      <c r="GV49" s="21">
        <f t="shared" si="943"/>
        <v>0</v>
      </c>
      <c r="GW49" s="21"/>
      <c r="GX49" s="21">
        <f t="shared" si="944"/>
        <v>0</v>
      </c>
      <c r="GY49" s="21"/>
      <c r="GZ49" s="21">
        <f t="shared" si="945"/>
        <v>0</v>
      </c>
      <c r="HA49" s="21"/>
      <c r="HB49" s="21">
        <f t="shared" si="946"/>
        <v>0</v>
      </c>
      <c r="HC49" s="21"/>
      <c r="HD49" s="21">
        <f t="shared" si="947"/>
        <v>0</v>
      </c>
      <c r="HE49" s="21"/>
      <c r="HF49" s="21">
        <f t="shared" si="948"/>
        <v>0</v>
      </c>
      <c r="HG49" s="21"/>
      <c r="HH49" s="21">
        <f t="shared" si="949"/>
        <v>0</v>
      </c>
      <c r="HI49" s="21"/>
      <c r="HJ49" s="21">
        <f t="shared" si="950"/>
        <v>0</v>
      </c>
      <c r="HK49" s="21"/>
      <c r="HL49" s="21">
        <f t="shared" si="951"/>
        <v>0</v>
      </c>
      <c r="HM49" s="21"/>
      <c r="HN49" s="21">
        <f t="shared" si="952"/>
        <v>0</v>
      </c>
      <c r="HO49" s="21"/>
      <c r="HP49" s="21">
        <f t="shared" si="953"/>
        <v>0</v>
      </c>
      <c r="HQ49" s="21"/>
      <c r="HR49" s="21">
        <f t="shared" si="954"/>
        <v>0</v>
      </c>
      <c r="HS49" s="21"/>
      <c r="HT49" s="21">
        <f t="shared" si="955"/>
        <v>0</v>
      </c>
      <c r="HU49" s="21"/>
      <c r="HV49" s="21">
        <f t="shared" si="956"/>
        <v>0</v>
      </c>
      <c r="HW49" s="21"/>
      <c r="HX49" s="21">
        <f t="shared" si="957"/>
        <v>0</v>
      </c>
      <c r="HY49" s="21"/>
      <c r="HZ49" s="21">
        <f t="shared" si="958"/>
        <v>0</v>
      </c>
      <c r="IA49" s="21"/>
      <c r="IB49" s="21">
        <f t="shared" si="959"/>
        <v>0</v>
      </c>
      <c r="IC49" s="21"/>
      <c r="ID49" s="21">
        <f t="shared" si="960"/>
        <v>0</v>
      </c>
      <c r="IE49" s="21"/>
      <c r="IF49" s="21">
        <f t="shared" si="961"/>
        <v>0</v>
      </c>
      <c r="IG49" s="21">
        <v>4</v>
      </c>
      <c r="IH49" s="21">
        <f t="shared" si="962"/>
        <v>0</v>
      </c>
      <c r="II49" s="21"/>
      <c r="IJ49" s="21">
        <f t="shared" si="963"/>
        <v>0</v>
      </c>
      <c r="IK49" s="21"/>
      <c r="IL49" s="21">
        <f t="shared" si="964"/>
        <v>0</v>
      </c>
      <c r="IM49" s="21">
        <v>12</v>
      </c>
      <c r="IN49" s="21">
        <f t="shared" si="965"/>
        <v>0</v>
      </c>
      <c r="IO49" s="21"/>
      <c r="IP49" s="21">
        <f t="shared" si="966"/>
        <v>23</v>
      </c>
      <c r="IQ49" s="21">
        <v>4</v>
      </c>
      <c r="IR49" s="21">
        <f t="shared" si="967"/>
        <v>23</v>
      </c>
      <c r="IS49" s="21">
        <v>4</v>
      </c>
      <c r="IT49" s="21">
        <f t="shared" si="968"/>
        <v>23</v>
      </c>
      <c r="IU49" s="21">
        <v>14</v>
      </c>
      <c r="IV49" s="21">
        <f t="shared" si="969"/>
        <v>23</v>
      </c>
      <c r="IW49" s="21">
        <v>12</v>
      </c>
      <c r="IX49" s="21">
        <f t="shared" si="970"/>
        <v>23</v>
      </c>
      <c r="IY49" s="21">
        <v>14</v>
      </c>
      <c r="IZ49" s="21">
        <f t="shared" si="971"/>
        <v>23</v>
      </c>
      <c r="JA49" s="21">
        <v>13</v>
      </c>
      <c r="JB49" s="21">
        <f t="shared" si="972"/>
        <v>23</v>
      </c>
      <c r="JC49" s="21"/>
      <c r="JD49" s="21">
        <f t="shared" si="973"/>
        <v>23</v>
      </c>
      <c r="JE49" s="21">
        <v>4</v>
      </c>
      <c r="JF49" s="21">
        <f t="shared" si="974"/>
        <v>23</v>
      </c>
      <c r="JG49" s="21">
        <v>4</v>
      </c>
      <c r="JH49" s="21">
        <f t="shared" si="975"/>
        <v>23</v>
      </c>
      <c r="JI49" s="21">
        <v>16</v>
      </c>
      <c r="JJ49" s="21">
        <f t="shared" si="976"/>
        <v>23</v>
      </c>
      <c r="JK49" s="21">
        <v>9</v>
      </c>
      <c r="JL49" s="21">
        <f t="shared" si="977"/>
        <v>0</v>
      </c>
      <c r="JM49" s="21">
        <v>1</v>
      </c>
      <c r="JN49" s="21">
        <f t="shared" si="978"/>
        <v>0</v>
      </c>
      <c r="JO49" s="21">
        <v>8</v>
      </c>
      <c r="JP49" s="21">
        <f t="shared" si="979"/>
        <v>0</v>
      </c>
      <c r="JQ49" s="21"/>
      <c r="JR49" s="21">
        <f t="shared" si="980"/>
        <v>0</v>
      </c>
      <c r="JS49" s="21">
        <v>11</v>
      </c>
      <c r="JT49" s="21">
        <f t="shared" si="981"/>
        <v>0</v>
      </c>
      <c r="JU49" s="21">
        <v>17</v>
      </c>
      <c r="JV49" s="21">
        <f t="shared" si="982"/>
        <v>0</v>
      </c>
      <c r="JW49" s="21">
        <v>6</v>
      </c>
      <c r="JX49" s="21">
        <f t="shared" si="983"/>
        <v>0</v>
      </c>
      <c r="JY49" s="21"/>
      <c r="JZ49" s="21">
        <f t="shared" si="984"/>
        <v>0</v>
      </c>
      <c r="KA49" s="21">
        <v>19</v>
      </c>
      <c r="KB49" s="21">
        <f t="shared" si="985"/>
        <v>0</v>
      </c>
      <c r="KC49" s="21">
        <v>2</v>
      </c>
      <c r="KD49" s="21">
        <f t="shared" si="986"/>
        <v>0</v>
      </c>
      <c r="KE49" s="21"/>
      <c r="KF49" s="21">
        <f t="shared" si="987"/>
        <v>0</v>
      </c>
      <c r="KG49" s="21"/>
      <c r="KH49" s="21">
        <f t="shared" si="988"/>
        <v>0</v>
      </c>
      <c r="KI49" s="21"/>
      <c r="KJ49" s="21">
        <f t="shared" si="989"/>
        <v>0</v>
      </c>
      <c r="KK49" s="21"/>
      <c r="KL49" s="21">
        <f t="shared" si="990"/>
        <v>0</v>
      </c>
      <c r="KM49" s="21"/>
      <c r="KN49" s="21">
        <f t="shared" si="991"/>
        <v>0</v>
      </c>
      <c r="KO49" s="21"/>
      <c r="KP49" s="21">
        <f t="shared" si="992"/>
        <v>0</v>
      </c>
      <c r="KQ49" s="21">
        <v>4</v>
      </c>
      <c r="KR49" s="21">
        <f t="shared" si="993"/>
        <v>0</v>
      </c>
      <c r="KS49" s="21"/>
      <c r="KT49" s="21">
        <f t="shared" si="994"/>
        <v>0</v>
      </c>
      <c r="KU49" s="21">
        <v>17</v>
      </c>
      <c r="KV49" s="21">
        <f t="shared" si="995"/>
        <v>0</v>
      </c>
      <c r="KW49" s="21">
        <v>16</v>
      </c>
      <c r="KX49" s="21">
        <f t="shared" si="996"/>
        <v>0</v>
      </c>
      <c r="KY49" s="21">
        <v>8</v>
      </c>
      <c r="KZ49" s="21">
        <f t="shared" si="997"/>
        <v>0</v>
      </c>
      <c r="LA49" s="21"/>
      <c r="LB49" s="21">
        <f t="shared" si="998"/>
        <v>0</v>
      </c>
      <c r="LC49" s="21"/>
      <c r="LD49" s="21">
        <f t="shared" si="999"/>
        <v>0</v>
      </c>
      <c r="LE49" s="21"/>
      <c r="LF49" s="21">
        <f t="shared" si="1000"/>
        <v>0</v>
      </c>
      <c r="LG49" s="21"/>
      <c r="LH49" s="21">
        <f t="shared" si="1001"/>
        <v>0</v>
      </c>
      <c r="LI49" s="21">
        <v>3</v>
      </c>
      <c r="LJ49" s="21">
        <f t="shared" si="1002"/>
        <v>0</v>
      </c>
      <c r="LK49" s="21">
        <v>9</v>
      </c>
      <c r="LL49" s="21">
        <f t="shared" si="1003"/>
        <v>0</v>
      </c>
      <c r="LM49" s="21">
        <v>18</v>
      </c>
      <c r="LN49" s="21">
        <f t="shared" si="1004"/>
        <v>0</v>
      </c>
      <c r="LO49" s="21">
        <v>4</v>
      </c>
      <c r="LP49" s="21">
        <f t="shared" si="1005"/>
        <v>0</v>
      </c>
      <c r="LQ49" s="21"/>
      <c r="LR49" s="21">
        <f t="shared" si="1006"/>
        <v>0</v>
      </c>
      <c r="LS49" s="21"/>
      <c r="LT49" s="21">
        <f t="shared" si="1007"/>
        <v>0</v>
      </c>
      <c r="LU49" s="21"/>
      <c r="LV49" s="21">
        <f t="shared" si="1008"/>
        <v>0</v>
      </c>
      <c r="LW49" s="21"/>
      <c r="LX49" s="21">
        <f t="shared" si="1009"/>
        <v>0</v>
      </c>
      <c r="LY49" s="21"/>
      <c r="LZ49" s="21">
        <f t="shared" si="1010"/>
        <v>0</v>
      </c>
      <c r="MA49" s="21"/>
      <c r="MB49" s="21">
        <f t="shared" si="1011"/>
        <v>0</v>
      </c>
      <c r="MC49" s="21"/>
      <c r="MD49" s="21">
        <f t="shared" si="1012"/>
        <v>0</v>
      </c>
      <c r="ME49" s="21"/>
      <c r="MF49" s="21">
        <f t="shared" si="1013"/>
        <v>0</v>
      </c>
      <c r="MG49" s="21"/>
      <c r="MH49" s="21">
        <f t="shared" si="1014"/>
        <v>0</v>
      </c>
      <c r="MI49" s="21"/>
      <c r="MJ49" s="21">
        <f t="shared" si="1015"/>
        <v>0</v>
      </c>
      <c r="MK49" s="21"/>
      <c r="ML49" s="21">
        <f t="shared" si="1016"/>
        <v>0</v>
      </c>
      <c r="MM49" s="21"/>
      <c r="MN49" s="21">
        <f t="shared" si="1017"/>
        <v>0</v>
      </c>
      <c r="MO49" s="21"/>
      <c r="MP49" s="21">
        <f t="shared" si="1018"/>
        <v>0</v>
      </c>
      <c r="MQ49" s="21"/>
      <c r="MR49" s="21">
        <f t="shared" si="1019"/>
        <v>0</v>
      </c>
      <c r="MS49" s="21"/>
      <c r="MT49" s="21">
        <f t="shared" si="1020"/>
        <v>0</v>
      </c>
      <c r="MU49" s="21"/>
      <c r="MV49" s="21">
        <f t="shared" si="1021"/>
        <v>0</v>
      </c>
      <c r="MW49" s="21"/>
      <c r="MX49" s="21">
        <f t="shared" si="1022"/>
        <v>0</v>
      </c>
      <c r="MY49" s="21"/>
      <c r="MZ49" s="21">
        <f t="shared" si="1023"/>
        <v>0</v>
      </c>
      <c r="NA49" s="21"/>
      <c r="NB49" s="21">
        <f t="shared" si="1024"/>
        <v>0</v>
      </c>
      <c r="NC49" s="21"/>
      <c r="ND49" s="21">
        <f t="shared" si="1025"/>
        <v>0</v>
      </c>
      <c r="NE49" s="21"/>
      <c r="NF49" s="21">
        <f t="shared" si="1026"/>
        <v>0</v>
      </c>
      <c r="NG49" s="21"/>
      <c r="NH49" s="21">
        <f t="shared" si="1027"/>
        <v>0</v>
      </c>
      <c r="NI49" s="21"/>
      <c r="NJ49" s="21">
        <f t="shared" si="1028"/>
        <v>0</v>
      </c>
      <c r="NK49" s="21"/>
      <c r="NL49" s="21">
        <f t="shared" si="1029"/>
        <v>0</v>
      </c>
      <c r="NM49" s="21"/>
      <c r="NN49" s="21">
        <f t="shared" si="1030"/>
        <v>0</v>
      </c>
      <c r="NO49" s="21"/>
      <c r="NP49" s="21">
        <f t="shared" si="1031"/>
        <v>0</v>
      </c>
      <c r="NQ49" s="21"/>
      <c r="NR49" s="21">
        <f t="shared" si="1032"/>
        <v>0</v>
      </c>
      <c r="NS49" s="21"/>
      <c r="NT49" s="21">
        <f t="shared" si="1033"/>
        <v>0</v>
      </c>
      <c r="NU49" s="21"/>
      <c r="NV49" s="21">
        <f t="shared" si="1034"/>
        <v>0</v>
      </c>
      <c r="NW49" s="21"/>
      <c r="NX49" s="21">
        <f t="shared" si="1035"/>
        <v>0</v>
      </c>
      <c r="NY49" s="21"/>
      <c r="NZ49" s="21">
        <f t="shared" si="1036"/>
        <v>0</v>
      </c>
      <c r="OA49" s="21"/>
      <c r="OB49" s="21">
        <f t="shared" si="1037"/>
        <v>0</v>
      </c>
      <c r="OC49" s="21"/>
      <c r="OD49" s="21">
        <f t="shared" si="1038"/>
        <v>0</v>
      </c>
      <c r="OE49" s="21"/>
      <c r="OF49" s="21">
        <f t="shared" si="1039"/>
        <v>0</v>
      </c>
      <c r="OG49" s="21"/>
      <c r="OH49" s="21">
        <f t="shared" si="1040"/>
        <v>0</v>
      </c>
      <c r="OI49" s="21"/>
      <c r="OJ49" s="21">
        <f t="shared" si="1041"/>
        <v>0</v>
      </c>
      <c r="OK49" s="21"/>
      <c r="OL49" s="21">
        <f t="shared" si="1042"/>
        <v>0</v>
      </c>
      <c r="OM49" s="21"/>
      <c r="ON49" s="21">
        <f t="shared" si="1043"/>
        <v>0</v>
      </c>
      <c r="OO49" s="21"/>
      <c r="OP49" s="21">
        <f t="shared" si="1043"/>
        <v>0</v>
      </c>
      <c r="OQ49" s="21"/>
      <c r="OR49" s="21">
        <f t="shared" si="1043"/>
        <v>0</v>
      </c>
      <c r="OS49" s="21"/>
      <c r="OT49" s="21">
        <f t="shared" si="1043"/>
        <v>0</v>
      </c>
      <c r="OU49" s="21"/>
      <c r="OV49" s="21">
        <f t="shared" si="1043"/>
        <v>0</v>
      </c>
      <c r="OW49" s="21"/>
      <c r="OX49" s="21">
        <f t="shared" si="1043"/>
        <v>0</v>
      </c>
      <c r="OY49" s="21"/>
      <c r="OZ49" s="21">
        <f t="shared" si="1043"/>
        <v>0</v>
      </c>
      <c r="PA49" s="21"/>
      <c r="PB49" s="21">
        <f t="shared" si="1044"/>
        <v>0</v>
      </c>
      <c r="PC49" s="21"/>
      <c r="PD49" s="21">
        <f t="shared" si="1044"/>
        <v>0</v>
      </c>
      <c r="PE49" s="21"/>
      <c r="PF49" s="21">
        <f t="shared" si="1044"/>
        <v>0</v>
      </c>
      <c r="PG49" s="21"/>
      <c r="PH49" s="21">
        <f t="shared" si="1044"/>
        <v>0</v>
      </c>
      <c r="PI49" s="21"/>
      <c r="PJ49" s="21">
        <f t="shared" si="1044"/>
        <v>0</v>
      </c>
      <c r="PK49" s="21"/>
      <c r="PL49" s="21">
        <f t="shared" si="1044"/>
        <v>0</v>
      </c>
      <c r="PM49" s="21"/>
      <c r="PN49" s="21">
        <f t="shared" si="1045"/>
        <v>0</v>
      </c>
      <c r="PO49" s="21"/>
      <c r="PP49" s="21">
        <f t="shared" si="1045"/>
        <v>0</v>
      </c>
      <c r="PQ49" s="21"/>
      <c r="PR49" s="21">
        <f t="shared" si="1045"/>
        <v>0</v>
      </c>
      <c r="PS49" s="21"/>
      <c r="PT49" s="21">
        <f t="shared" si="1045"/>
        <v>0</v>
      </c>
      <c r="PU49" s="21"/>
      <c r="PV49" s="21">
        <f t="shared" si="1045"/>
        <v>0</v>
      </c>
      <c r="PW49" s="21"/>
      <c r="PX49" s="21">
        <f t="shared" si="1045"/>
        <v>0</v>
      </c>
      <c r="PY49" s="21"/>
      <c r="PZ49" s="21">
        <f t="shared" si="1046"/>
        <v>0</v>
      </c>
      <c r="QA49" s="21"/>
      <c r="QB49" s="21">
        <f t="shared" si="1046"/>
        <v>0</v>
      </c>
      <c r="QC49" s="21"/>
      <c r="QD49" s="21">
        <f t="shared" si="1046"/>
        <v>0</v>
      </c>
      <c r="QE49" s="21"/>
      <c r="QF49" s="21">
        <f t="shared" si="1046"/>
        <v>0</v>
      </c>
      <c r="QG49" s="21"/>
      <c r="QH49" s="21">
        <f t="shared" si="1046"/>
        <v>0</v>
      </c>
      <c r="QI49" s="21"/>
      <c r="QJ49" s="21">
        <f t="shared" si="1046"/>
        <v>0</v>
      </c>
      <c r="QK49" s="21"/>
      <c r="QL49" s="21">
        <f t="shared" si="1047"/>
        <v>0</v>
      </c>
      <c r="QM49" s="21"/>
      <c r="QN49" s="21">
        <f t="shared" si="1047"/>
        <v>0</v>
      </c>
      <c r="QO49" s="21"/>
      <c r="QP49" s="21">
        <f t="shared" si="1047"/>
        <v>0</v>
      </c>
      <c r="QQ49" s="21"/>
      <c r="QR49" s="21">
        <f t="shared" si="1047"/>
        <v>0</v>
      </c>
      <c r="QS49" s="21"/>
      <c r="QT49" s="21">
        <f t="shared" si="1047"/>
        <v>0</v>
      </c>
      <c r="QU49" s="21"/>
      <c r="QV49" s="21">
        <f t="shared" si="1047"/>
        <v>0</v>
      </c>
      <c r="QW49" s="21"/>
      <c r="QX49" s="21">
        <f t="shared" si="1048"/>
        <v>0</v>
      </c>
      <c r="QY49" s="21"/>
      <c r="QZ49" s="21">
        <f t="shared" si="1048"/>
        <v>0</v>
      </c>
      <c r="RA49" s="21"/>
      <c r="RB49" s="21">
        <f t="shared" si="1048"/>
        <v>0</v>
      </c>
      <c r="RC49" s="21"/>
      <c r="RD49" s="21">
        <f t="shared" si="1048"/>
        <v>0</v>
      </c>
      <c r="RE49" s="21"/>
      <c r="RF49" s="21">
        <f t="shared" si="1048"/>
        <v>0</v>
      </c>
      <c r="RG49" s="21"/>
      <c r="RH49" s="21">
        <f t="shared" si="1048"/>
        <v>0</v>
      </c>
      <c r="RI49" s="21"/>
      <c r="RJ49" s="21">
        <f t="shared" si="720"/>
        <v>0</v>
      </c>
      <c r="RK49" s="21"/>
      <c r="RL49" s="21">
        <f t="shared" si="721"/>
        <v>0</v>
      </c>
      <c r="RM49" s="21"/>
      <c r="RN49" s="21">
        <f t="shared" si="722"/>
        <v>0</v>
      </c>
      <c r="RO49" s="21"/>
      <c r="RP49" s="21">
        <f t="shared" si="723"/>
        <v>0</v>
      </c>
      <c r="RQ49" s="21"/>
      <c r="RR49" s="21">
        <f t="shared" si="724"/>
        <v>0</v>
      </c>
      <c r="RS49" s="21"/>
      <c r="RT49" s="21">
        <f t="shared" si="725"/>
        <v>0</v>
      </c>
      <c r="RU49" s="21"/>
      <c r="RV49" s="21">
        <f t="shared" si="726"/>
        <v>0</v>
      </c>
      <c r="RW49" s="21"/>
      <c r="RX49" s="21">
        <f t="shared" si="727"/>
        <v>0</v>
      </c>
      <c r="RY49" s="21"/>
      <c r="RZ49" s="21">
        <f t="shared" si="728"/>
        <v>0</v>
      </c>
      <c r="SA49" s="21"/>
      <c r="SB49" s="21">
        <f t="shared" si="729"/>
        <v>0</v>
      </c>
      <c r="SC49" s="21"/>
      <c r="SD49" s="21">
        <f t="shared" si="730"/>
        <v>0</v>
      </c>
      <c r="SE49" s="21"/>
      <c r="SF49" s="21">
        <f t="shared" si="731"/>
        <v>0</v>
      </c>
      <c r="SG49" s="21"/>
      <c r="SH49" s="21">
        <f t="shared" si="732"/>
        <v>0</v>
      </c>
      <c r="SI49" s="21"/>
      <c r="SJ49" s="21">
        <f t="shared" si="733"/>
        <v>0</v>
      </c>
      <c r="SK49" s="21"/>
      <c r="SL49" s="21">
        <f t="shared" si="734"/>
        <v>0</v>
      </c>
      <c r="SM49" s="21"/>
      <c r="SN49" s="21">
        <f t="shared" si="1049"/>
        <v>0</v>
      </c>
      <c r="SO49" s="21"/>
      <c r="SP49" s="21">
        <f t="shared" si="736"/>
        <v>0</v>
      </c>
      <c r="SQ49" s="21"/>
      <c r="SR49" s="21">
        <f t="shared" si="737"/>
        <v>0</v>
      </c>
      <c r="SS49" s="21"/>
      <c r="ST49" s="21">
        <f t="shared" si="738"/>
        <v>0</v>
      </c>
      <c r="SU49" s="21"/>
      <c r="SV49" s="21">
        <f t="shared" si="739"/>
        <v>0</v>
      </c>
      <c r="SW49" s="21"/>
      <c r="SX49" s="21">
        <f t="shared" si="740"/>
        <v>0</v>
      </c>
      <c r="SY49" s="21"/>
      <c r="SZ49" s="21">
        <f t="shared" si="741"/>
        <v>0</v>
      </c>
      <c r="TA49" s="21"/>
      <c r="TB49" s="21">
        <f t="shared" si="742"/>
        <v>0</v>
      </c>
      <c r="TC49" s="21"/>
      <c r="TD49" s="21">
        <f t="shared" si="1050"/>
        <v>0</v>
      </c>
      <c r="TE49" s="21"/>
      <c r="TF49" s="21">
        <f t="shared" si="744"/>
        <v>0</v>
      </c>
      <c r="TG49" s="21"/>
      <c r="TH49" s="21">
        <f t="shared" si="745"/>
        <v>0</v>
      </c>
      <c r="TI49" s="21"/>
      <c r="TJ49" s="21">
        <f t="shared" si="746"/>
        <v>0</v>
      </c>
      <c r="TK49" s="21"/>
      <c r="TL49" s="21">
        <f t="shared" si="1051"/>
        <v>0</v>
      </c>
      <c r="TM49" s="21"/>
      <c r="TN49" s="21">
        <f t="shared" si="1052"/>
        <v>0</v>
      </c>
      <c r="TO49" s="21"/>
      <c r="TP49" s="21">
        <f t="shared" si="1053"/>
        <v>0</v>
      </c>
      <c r="TQ49" s="21"/>
      <c r="TR49" s="21">
        <f t="shared" si="1054"/>
        <v>0</v>
      </c>
      <c r="TS49" s="21"/>
      <c r="TT49" s="21">
        <f t="shared" si="1055"/>
        <v>0</v>
      </c>
      <c r="TU49" s="21"/>
      <c r="TV49" s="21">
        <f t="shared" si="1056"/>
        <v>0</v>
      </c>
      <c r="TW49" s="21"/>
      <c r="TX49" s="21">
        <f t="shared" si="1057"/>
        <v>0</v>
      </c>
      <c r="TY49" s="21"/>
      <c r="TZ49" s="21">
        <f t="shared" si="1058"/>
        <v>0</v>
      </c>
      <c r="UA49" s="21"/>
      <c r="UB49" s="21">
        <f t="shared" si="1059"/>
        <v>0</v>
      </c>
      <c r="UC49" s="21"/>
      <c r="UD49" s="21">
        <f t="shared" si="1060"/>
        <v>0</v>
      </c>
      <c r="UE49" s="21"/>
      <c r="UF49" s="21">
        <f t="shared" si="1061"/>
        <v>0</v>
      </c>
      <c r="UG49" s="21"/>
      <c r="UH49" s="21">
        <f t="shared" si="758"/>
        <v>0</v>
      </c>
      <c r="UI49" s="21"/>
      <c r="UJ49" s="21">
        <f t="shared" si="1062"/>
        <v>0</v>
      </c>
      <c r="UK49" s="21"/>
      <c r="UL49" s="21">
        <f t="shared" si="1063"/>
        <v>0</v>
      </c>
      <c r="UM49" s="21"/>
      <c r="UN49" s="21">
        <f t="shared" si="1064"/>
        <v>0</v>
      </c>
      <c r="UO49" s="21"/>
      <c r="UP49" s="21">
        <f t="shared" si="1065"/>
        <v>0</v>
      </c>
      <c r="UQ49" s="21"/>
      <c r="UR49" s="21">
        <f t="shared" si="1066"/>
        <v>0</v>
      </c>
      <c r="US49" s="21"/>
      <c r="UT49" s="21">
        <f t="shared" si="1067"/>
        <v>0</v>
      </c>
      <c r="UU49" s="21"/>
      <c r="UV49" s="21">
        <f t="shared" si="765"/>
        <v>0</v>
      </c>
      <c r="UW49" s="21"/>
      <c r="UX49" s="21">
        <f t="shared" si="1068"/>
        <v>0</v>
      </c>
      <c r="UY49" s="21"/>
      <c r="UZ49" s="21">
        <f t="shared" si="767"/>
        <v>0</v>
      </c>
      <c r="VA49" s="21"/>
      <c r="VB49" s="21">
        <f t="shared" si="1069"/>
        <v>0</v>
      </c>
      <c r="VC49" s="21"/>
      <c r="VD49" s="21">
        <f t="shared" si="1070"/>
        <v>0</v>
      </c>
      <c r="VE49" s="21"/>
      <c r="VF49" s="21">
        <f t="shared" si="1071"/>
        <v>0</v>
      </c>
      <c r="VG49" s="21"/>
      <c r="VH49" s="21">
        <f t="shared" si="1072"/>
        <v>0</v>
      </c>
      <c r="VI49" s="21"/>
      <c r="VJ49" s="21">
        <f t="shared" si="1073"/>
        <v>0</v>
      </c>
      <c r="VK49" s="21"/>
      <c r="VL49" s="21">
        <f t="shared" si="1074"/>
        <v>0</v>
      </c>
      <c r="VM49" s="21"/>
      <c r="VN49" s="21">
        <f t="shared" si="1075"/>
        <v>0</v>
      </c>
      <c r="VO49" s="21"/>
      <c r="VP49" s="21">
        <f t="shared" si="1076"/>
        <v>0</v>
      </c>
      <c r="VQ49" s="21"/>
      <c r="VR49" s="21">
        <f t="shared" si="1043"/>
        <v>0</v>
      </c>
      <c r="VS49" s="21"/>
      <c r="VT49" s="21">
        <f t="shared" si="1077"/>
        <v>0</v>
      </c>
      <c r="VU49" s="21"/>
      <c r="VV49" s="21">
        <f t="shared" si="1077"/>
        <v>0</v>
      </c>
      <c r="VW49" s="21"/>
      <c r="VX49" s="21">
        <f t="shared" si="1078"/>
        <v>0</v>
      </c>
      <c r="VY49" s="21"/>
      <c r="VZ49" s="21">
        <f t="shared" si="1078"/>
        <v>0</v>
      </c>
      <c r="WA49" s="21"/>
      <c r="WB49" s="21">
        <f t="shared" si="1078"/>
        <v>0</v>
      </c>
      <c r="WC49" s="21"/>
      <c r="WD49" s="21">
        <f t="shared" si="1078"/>
        <v>0</v>
      </c>
      <c r="WE49" s="21"/>
      <c r="WF49" s="21">
        <f t="shared" si="1078"/>
        <v>0</v>
      </c>
      <c r="WG49" s="21"/>
      <c r="WH49" s="21">
        <f t="shared" si="1078"/>
        <v>0</v>
      </c>
      <c r="WI49" s="21"/>
      <c r="WJ49" s="21">
        <f t="shared" si="1078"/>
        <v>0</v>
      </c>
      <c r="WK49" s="21"/>
      <c r="WL49" s="21">
        <f t="shared" si="1078"/>
        <v>0</v>
      </c>
      <c r="WM49" s="21"/>
      <c r="WN49" s="21">
        <f t="shared" si="1079"/>
        <v>0</v>
      </c>
      <c r="WO49" s="21"/>
      <c r="WP49" s="21">
        <f t="shared" si="1079"/>
        <v>0</v>
      </c>
      <c r="WQ49" s="21"/>
      <c r="WR49" s="21">
        <f t="shared" si="1079"/>
        <v>0</v>
      </c>
      <c r="WS49" s="21"/>
      <c r="WT49" s="21">
        <f t="shared" si="1079"/>
        <v>0</v>
      </c>
      <c r="WU49" s="21"/>
      <c r="WV49" s="21">
        <f t="shared" si="1079"/>
        <v>0</v>
      </c>
      <c r="WW49" s="21"/>
      <c r="WX49" s="21">
        <f t="shared" si="1079"/>
        <v>0</v>
      </c>
      <c r="WY49" s="21"/>
      <c r="WZ49" s="21">
        <f t="shared" si="1079"/>
        <v>0</v>
      </c>
      <c r="XA49" s="21"/>
      <c r="XB49" s="21">
        <f t="shared" si="1079"/>
        <v>0</v>
      </c>
      <c r="XC49" s="21"/>
      <c r="XD49" s="21">
        <f t="shared" si="1080"/>
        <v>0</v>
      </c>
      <c r="XE49" s="21"/>
      <c r="XF49" s="21">
        <f t="shared" si="1080"/>
        <v>0</v>
      </c>
      <c r="XG49" s="21"/>
      <c r="XH49" s="21">
        <f t="shared" si="1080"/>
        <v>0</v>
      </c>
      <c r="XI49" s="21"/>
      <c r="XJ49" s="21">
        <f t="shared" si="1080"/>
        <v>0</v>
      </c>
      <c r="XK49" s="21"/>
      <c r="XL49" s="21">
        <f t="shared" si="1080"/>
        <v>0</v>
      </c>
      <c r="XM49" s="21"/>
      <c r="XN49" s="21">
        <f t="shared" si="1080"/>
        <v>0</v>
      </c>
      <c r="XO49" s="21"/>
      <c r="XP49" s="21">
        <f t="shared" si="1080"/>
        <v>0</v>
      </c>
      <c r="XQ49" s="21"/>
      <c r="XR49" s="21">
        <f t="shared" si="1080"/>
        <v>0</v>
      </c>
      <c r="XS49" s="21"/>
      <c r="XT49" s="21">
        <f t="shared" si="1077"/>
        <v>0</v>
      </c>
      <c r="XU49" s="21"/>
      <c r="XV49" s="21">
        <f t="shared" si="1077"/>
        <v>0</v>
      </c>
      <c r="XW49" s="21"/>
      <c r="XX49" s="21">
        <f t="shared" si="1077"/>
        <v>0</v>
      </c>
      <c r="XY49" s="21"/>
      <c r="XZ49" s="21">
        <f t="shared" si="1077"/>
        <v>0</v>
      </c>
      <c r="YA49" s="21"/>
      <c r="YB49" s="21">
        <f t="shared" si="780"/>
        <v>0</v>
      </c>
      <c r="YC49" s="21"/>
      <c r="YD49" s="21">
        <f t="shared" si="781"/>
        <v>0</v>
      </c>
      <c r="YE49" s="21"/>
      <c r="YF49" s="21">
        <f t="shared" si="782"/>
        <v>0</v>
      </c>
      <c r="YG49" s="21"/>
      <c r="YH49" s="21">
        <f t="shared" si="783"/>
        <v>0</v>
      </c>
      <c r="YI49" s="21"/>
      <c r="YJ49" s="21">
        <f t="shared" si="784"/>
        <v>0</v>
      </c>
      <c r="YK49" s="21"/>
      <c r="YL49" s="21">
        <f t="shared" si="785"/>
        <v>0</v>
      </c>
      <c r="YM49" s="21"/>
      <c r="YN49" s="21">
        <f t="shared" si="786"/>
        <v>0</v>
      </c>
      <c r="YO49" s="21"/>
      <c r="YP49" s="21">
        <f t="shared" si="787"/>
        <v>0</v>
      </c>
      <c r="YQ49" s="21"/>
      <c r="YR49" s="21">
        <f t="shared" si="788"/>
        <v>0</v>
      </c>
      <c r="YS49" s="21"/>
      <c r="YT49" s="21">
        <f t="shared" si="1081"/>
        <v>0</v>
      </c>
      <c r="YU49" s="21"/>
      <c r="YV49" s="21">
        <f t="shared" si="790"/>
        <v>0</v>
      </c>
      <c r="YW49" s="21"/>
      <c r="YX49" s="21">
        <f t="shared" si="791"/>
        <v>0</v>
      </c>
      <c r="YY49" s="21"/>
      <c r="YZ49" s="21">
        <f t="shared" si="1077"/>
        <v>0</v>
      </c>
      <c r="ZA49" s="21"/>
      <c r="ZB49" s="21">
        <f t="shared" si="792"/>
        <v>0</v>
      </c>
      <c r="ZC49" s="21"/>
      <c r="ZD49" s="21">
        <f t="shared" si="793"/>
        <v>0</v>
      </c>
      <c r="ZE49" s="21"/>
      <c r="ZF49" s="21">
        <f t="shared" si="794"/>
        <v>0</v>
      </c>
      <c r="ZG49" s="21"/>
      <c r="ZH49" s="21">
        <f t="shared" si="1082"/>
        <v>0</v>
      </c>
      <c r="ZI49" s="21"/>
      <c r="ZJ49" s="21">
        <f t="shared" si="796"/>
        <v>0</v>
      </c>
      <c r="ZK49" s="21"/>
      <c r="ZL49" s="21">
        <f t="shared" si="797"/>
        <v>0</v>
      </c>
      <c r="ZM49" s="21"/>
      <c r="ZN49" s="21">
        <f t="shared" si="1083"/>
        <v>0</v>
      </c>
      <c r="ZO49" s="21"/>
      <c r="ZP49" s="21">
        <f t="shared" si="799"/>
        <v>0</v>
      </c>
      <c r="ZQ49" s="21"/>
      <c r="ZR49" s="21">
        <f t="shared" si="800"/>
        <v>0</v>
      </c>
      <c r="ZS49" s="21"/>
      <c r="ZT49" s="21">
        <f t="shared" si="1077"/>
        <v>0</v>
      </c>
      <c r="ZU49" s="21"/>
      <c r="ZV49" s="21">
        <f t="shared" si="1084"/>
        <v>0</v>
      </c>
      <c r="ZW49" s="21"/>
      <c r="ZX49" s="21">
        <f t="shared" si="1085"/>
        <v>0</v>
      </c>
      <c r="ZY49" s="21"/>
      <c r="ZZ49" s="21">
        <f t="shared" si="1085"/>
        <v>0</v>
      </c>
      <c r="AAA49" s="21"/>
      <c r="AAB49" s="21">
        <f t="shared" si="1086"/>
        <v>0</v>
      </c>
      <c r="AAC49" s="21"/>
      <c r="AAD49" s="21">
        <f t="shared" si="1086"/>
        <v>0</v>
      </c>
      <c r="AAE49" s="21"/>
      <c r="AAF49" s="21">
        <f t="shared" si="1087"/>
        <v>0</v>
      </c>
      <c r="AAG49" s="21"/>
      <c r="AAH49" s="21">
        <f t="shared" si="1087"/>
        <v>0</v>
      </c>
      <c r="AAI49" s="21"/>
      <c r="AAJ49" s="21">
        <f t="shared" si="1088"/>
        <v>0</v>
      </c>
      <c r="AAK49" s="21"/>
      <c r="AAL49" s="21">
        <f t="shared" si="1088"/>
        <v>0</v>
      </c>
      <c r="AAM49" s="21"/>
      <c r="AAN49" s="21">
        <f t="shared" si="1089"/>
        <v>0</v>
      </c>
      <c r="AAO49" s="21"/>
      <c r="AAP49" s="21">
        <f t="shared" si="1089"/>
        <v>0</v>
      </c>
      <c r="AAQ49" s="21"/>
      <c r="AAR49" s="21">
        <f t="shared" si="1090"/>
        <v>0</v>
      </c>
      <c r="AAS49" s="21"/>
      <c r="AAT49" s="21">
        <f t="shared" si="1090"/>
        <v>0</v>
      </c>
      <c r="AAU49" s="21"/>
      <c r="AAV49" s="21">
        <f t="shared" si="1091"/>
        <v>0</v>
      </c>
      <c r="AAW49" s="21"/>
      <c r="AAX49" s="21">
        <f t="shared" si="1091"/>
        <v>0</v>
      </c>
      <c r="AAY49" s="21"/>
      <c r="AAZ49" s="21">
        <f t="shared" si="1092"/>
        <v>0</v>
      </c>
      <c r="ABA49" s="21"/>
      <c r="ABB49" s="21">
        <f t="shared" si="1092"/>
        <v>0</v>
      </c>
      <c r="ABC49" s="21"/>
      <c r="ABD49" s="21">
        <f t="shared" si="1093"/>
        <v>0</v>
      </c>
      <c r="ABE49" s="21"/>
      <c r="ABF49" s="21">
        <f t="shared" si="1093"/>
        <v>0</v>
      </c>
      <c r="ABG49" s="21"/>
      <c r="ABH49" s="21">
        <f t="shared" si="1094"/>
        <v>0</v>
      </c>
      <c r="ABI49" s="21"/>
      <c r="ABJ49" s="21">
        <f t="shared" si="1094"/>
        <v>0</v>
      </c>
      <c r="ABK49" s="21"/>
      <c r="ABL49" s="21">
        <f t="shared" si="1095"/>
        <v>0</v>
      </c>
      <c r="ABM49" s="21"/>
      <c r="ABN49" s="21">
        <f t="shared" si="1095"/>
        <v>0</v>
      </c>
      <c r="ABO49" s="21"/>
      <c r="ABP49" s="21">
        <f t="shared" si="1096"/>
        <v>0</v>
      </c>
      <c r="ABQ49" s="21"/>
      <c r="ABR49" s="21">
        <f t="shared" si="1096"/>
        <v>0</v>
      </c>
      <c r="ABS49" s="21"/>
      <c r="ABT49" s="21">
        <f t="shared" si="1097"/>
        <v>0</v>
      </c>
      <c r="ABU49" s="21"/>
      <c r="ABV49" s="21">
        <f t="shared" si="1097"/>
        <v>0</v>
      </c>
      <c r="ABW49" s="21"/>
      <c r="ABX49" s="21">
        <f t="shared" si="1098"/>
        <v>0</v>
      </c>
      <c r="ABY49" s="21"/>
      <c r="ABZ49" s="21">
        <f t="shared" si="1098"/>
        <v>0</v>
      </c>
      <c r="ACA49" s="21"/>
      <c r="ACB49" s="21">
        <f t="shared" si="1099"/>
        <v>0</v>
      </c>
      <c r="ACC49" s="21"/>
      <c r="ACD49" s="21">
        <f t="shared" si="1099"/>
        <v>0</v>
      </c>
      <c r="ACE49" s="21"/>
      <c r="ACF49" s="21">
        <f t="shared" si="1100"/>
        <v>0</v>
      </c>
      <c r="ACG49" s="21"/>
      <c r="ACH49" s="21">
        <f t="shared" si="1100"/>
        <v>0</v>
      </c>
      <c r="ACI49" s="21"/>
      <c r="ACJ49" s="21">
        <f t="shared" si="1101"/>
        <v>0</v>
      </c>
      <c r="ACK49" s="21"/>
      <c r="ACL49" s="21">
        <f t="shared" si="1101"/>
        <v>0</v>
      </c>
      <c r="ACM49" s="21"/>
      <c r="ACN49" s="21">
        <f t="shared" si="1102"/>
        <v>0</v>
      </c>
      <c r="ACO49" s="21"/>
      <c r="ACP49" s="21">
        <f t="shared" si="1102"/>
        <v>0</v>
      </c>
      <c r="ACQ49" s="21"/>
      <c r="ACR49" s="21">
        <f t="shared" si="1103"/>
        <v>0</v>
      </c>
      <c r="ACS49" s="21"/>
      <c r="ACT49" s="21">
        <f t="shared" si="1103"/>
        <v>0</v>
      </c>
      <c r="ACU49" s="21"/>
      <c r="ACV49" s="21">
        <f t="shared" si="1104"/>
        <v>0</v>
      </c>
      <c r="ACW49" s="21"/>
      <c r="ACX49" s="21">
        <f t="shared" si="1104"/>
        <v>0</v>
      </c>
      <c r="ACY49" s="21"/>
      <c r="ACZ49" s="21">
        <f t="shared" si="1105"/>
        <v>0</v>
      </c>
      <c r="ADA49" s="21"/>
      <c r="ADB49" s="21">
        <f t="shared" si="1105"/>
        <v>0</v>
      </c>
      <c r="ADC49" s="21"/>
      <c r="ADD49" s="21">
        <f t="shared" si="1106"/>
        <v>0</v>
      </c>
      <c r="ADE49" s="21"/>
      <c r="ADF49" s="21">
        <f t="shared" si="1106"/>
        <v>0</v>
      </c>
      <c r="ADG49" s="21"/>
      <c r="ADH49" s="21">
        <f t="shared" si="1107"/>
        <v>0</v>
      </c>
      <c r="ADI49" s="21"/>
      <c r="ADJ49" s="21">
        <f t="shared" si="1107"/>
        <v>0</v>
      </c>
      <c r="ADK49" s="21"/>
      <c r="ADL49" s="21">
        <f t="shared" si="1108"/>
        <v>0</v>
      </c>
      <c r="ADM49" s="21"/>
      <c r="ADN49" s="21">
        <f t="shared" si="1108"/>
        <v>0</v>
      </c>
      <c r="ADO49" s="21"/>
      <c r="ADP49" s="21">
        <f t="shared" si="1108"/>
        <v>0</v>
      </c>
      <c r="ADQ49" s="21"/>
      <c r="ADR49" s="21">
        <f t="shared" si="1108"/>
        <v>0</v>
      </c>
      <c r="ADS49" s="21"/>
      <c r="ADT49" s="21">
        <f t="shared" si="1108"/>
        <v>0</v>
      </c>
      <c r="ADU49" s="21"/>
      <c r="ADV49" s="21">
        <f t="shared" si="1109"/>
        <v>0</v>
      </c>
      <c r="ADW49" s="21"/>
      <c r="ADX49" s="21">
        <f t="shared" si="1109"/>
        <v>0</v>
      </c>
      <c r="ADY49" s="21"/>
      <c r="ADZ49" s="21">
        <f t="shared" si="1109"/>
        <v>0</v>
      </c>
      <c r="AEA49" s="21"/>
      <c r="AEB49" s="21">
        <f t="shared" si="1109"/>
        <v>0</v>
      </c>
      <c r="AEC49" s="21"/>
      <c r="AED49" s="21">
        <f t="shared" si="1110"/>
        <v>0</v>
      </c>
      <c r="AEE49" s="21"/>
      <c r="AEF49" s="21">
        <f t="shared" si="1110"/>
        <v>0</v>
      </c>
      <c r="AEG49" s="21"/>
      <c r="AEH49" s="21">
        <f t="shared" si="1110"/>
        <v>0</v>
      </c>
      <c r="AEI49" s="21"/>
      <c r="AEJ49" s="21">
        <f t="shared" si="1110"/>
        <v>0</v>
      </c>
      <c r="AEK49" s="21"/>
      <c r="AEL49" s="21">
        <f t="shared" si="1110"/>
        <v>0</v>
      </c>
      <c r="AEM49" s="21"/>
      <c r="AEN49" s="21">
        <f t="shared" si="1111"/>
        <v>0</v>
      </c>
      <c r="AEO49" s="21"/>
      <c r="AEP49" s="21">
        <f t="shared" si="1111"/>
        <v>0</v>
      </c>
      <c r="AEQ49" s="21"/>
      <c r="AER49" s="21">
        <f t="shared" si="1111"/>
        <v>0</v>
      </c>
      <c r="AES49" s="21"/>
      <c r="AET49" s="21">
        <f t="shared" si="1111"/>
        <v>0</v>
      </c>
      <c r="AEU49" s="21"/>
      <c r="AEV49" s="21">
        <f t="shared" si="1112"/>
        <v>0</v>
      </c>
      <c r="AEW49" s="21"/>
      <c r="AEX49" s="21">
        <f t="shared" si="1112"/>
        <v>0</v>
      </c>
      <c r="AEY49" s="21"/>
      <c r="AEZ49" s="21">
        <f t="shared" si="1112"/>
        <v>0</v>
      </c>
      <c r="AFA49" s="21"/>
      <c r="AFB49" s="21">
        <f t="shared" si="1112"/>
        <v>0</v>
      </c>
      <c r="AFC49" s="21"/>
      <c r="AFD49" s="21">
        <f t="shared" si="1112"/>
        <v>0</v>
      </c>
      <c r="AFE49" s="21"/>
      <c r="AFF49" s="21">
        <f t="shared" si="1113"/>
        <v>0</v>
      </c>
      <c r="AFG49" s="21"/>
      <c r="AFH49" s="21">
        <f t="shared" si="1113"/>
        <v>0</v>
      </c>
      <c r="AFI49" s="21"/>
      <c r="AFJ49" s="21">
        <f t="shared" si="1113"/>
        <v>0</v>
      </c>
      <c r="AFK49" s="21"/>
      <c r="AFL49" s="21">
        <f t="shared" si="1113"/>
        <v>0</v>
      </c>
      <c r="AFM49" s="21"/>
      <c r="AFN49" s="21">
        <f t="shared" si="1114"/>
        <v>0</v>
      </c>
      <c r="AFO49" s="21"/>
      <c r="AFP49" s="21">
        <f t="shared" si="1114"/>
        <v>0</v>
      </c>
      <c r="AFQ49" s="21"/>
      <c r="AFR49" s="21">
        <f t="shared" si="1114"/>
        <v>0</v>
      </c>
      <c r="AFS49" s="21"/>
      <c r="AFT49" s="21">
        <f t="shared" si="1114"/>
        <v>0</v>
      </c>
      <c r="AFU49" s="21"/>
      <c r="AFV49" s="21">
        <f t="shared" si="1114"/>
        <v>0</v>
      </c>
      <c r="AFW49" s="21"/>
      <c r="AFX49" s="21">
        <f t="shared" si="1115"/>
        <v>0</v>
      </c>
      <c r="AFY49" s="21"/>
      <c r="AFZ49" s="21">
        <f t="shared" si="1115"/>
        <v>0</v>
      </c>
      <c r="AGA49" s="21"/>
      <c r="AGB49" s="21">
        <f t="shared" si="1115"/>
        <v>0</v>
      </c>
      <c r="AGC49" s="21"/>
      <c r="AGD49" s="21">
        <f t="shared" si="1115"/>
        <v>0</v>
      </c>
      <c r="AGE49" s="21"/>
      <c r="AGF49" s="21">
        <f t="shared" si="1116"/>
        <v>0</v>
      </c>
      <c r="AGG49" s="21"/>
      <c r="AGH49" s="21">
        <f t="shared" si="1116"/>
        <v>0</v>
      </c>
      <c r="AGI49" s="21"/>
      <c r="AGJ49" s="21">
        <f t="shared" si="1116"/>
        <v>0</v>
      </c>
      <c r="AGK49" s="21"/>
      <c r="AGL49" s="21">
        <f t="shared" si="1116"/>
        <v>0</v>
      </c>
      <c r="AGM49" s="21"/>
      <c r="AGN49" s="21">
        <f t="shared" si="1116"/>
        <v>0</v>
      </c>
      <c r="AGO49" s="21"/>
      <c r="AGP49" s="21">
        <f t="shared" si="1117"/>
        <v>0</v>
      </c>
      <c r="AGQ49" s="21"/>
      <c r="AGR49" s="21">
        <f t="shared" si="1117"/>
        <v>0</v>
      </c>
      <c r="AGS49" s="21"/>
      <c r="AGT49" s="21">
        <f t="shared" si="1117"/>
        <v>0</v>
      </c>
      <c r="AGU49" s="21"/>
      <c r="AGV49" s="21">
        <f t="shared" si="1117"/>
        <v>0</v>
      </c>
      <c r="AGW49" s="21"/>
      <c r="AGX49" s="21">
        <f t="shared" si="1118"/>
        <v>0</v>
      </c>
      <c r="AGY49" s="21"/>
      <c r="AGZ49" s="21">
        <f t="shared" si="1118"/>
        <v>0</v>
      </c>
      <c r="AHA49" s="21"/>
      <c r="AHB49" s="21">
        <f t="shared" si="1118"/>
        <v>0</v>
      </c>
      <c r="AHC49" s="21"/>
      <c r="AHD49" s="21">
        <f t="shared" si="1118"/>
        <v>0</v>
      </c>
      <c r="AHE49" s="21"/>
      <c r="AHF49" s="21">
        <f t="shared" si="1118"/>
        <v>0</v>
      </c>
      <c r="AHG49" s="21"/>
      <c r="AHH49" s="21">
        <f t="shared" si="1119"/>
        <v>0</v>
      </c>
      <c r="AHI49" s="21"/>
      <c r="AHJ49" s="21">
        <f t="shared" si="1119"/>
        <v>0</v>
      </c>
      <c r="AHK49" s="21"/>
      <c r="AHL49" s="21">
        <f t="shared" si="1119"/>
        <v>0</v>
      </c>
      <c r="AHM49" s="21"/>
      <c r="AHN49" s="21">
        <f t="shared" si="1119"/>
        <v>0</v>
      </c>
      <c r="AHO49" s="21"/>
      <c r="AHP49" s="21">
        <f t="shared" si="1120"/>
        <v>0</v>
      </c>
      <c r="AHQ49" s="21"/>
      <c r="AHR49" s="21">
        <f t="shared" si="1120"/>
        <v>0</v>
      </c>
      <c r="AHS49" s="21"/>
      <c r="AHT49" s="21">
        <f t="shared" si="1120"/>
        <v>0</v>
      </c>
      <c r="AHU49" s="21"/>
      <c r="AHV49" s="21">
        <f t="shared" si="1120"/>
        <v>0</v>
      </c>
      <c r="AHW49" s="21"/>
      <c r="AHX49" s="21">
        <f t="shared" si="1120"/>
        <v>0</v>
      </c>
      <c r="AHY49" s="21"/>
      <c r="AHZ49" s="21">
        <f t="shared" si="1121"/>
        <v>0</v>
      </c>
      <c r="AIA49" s="21"/>
      <c r="AIB49" s="21">
        <f t="shared" si="1121"/>
        <v>0</v>
      </c>
      <c r="AIC49" s="21"/>
      <c r="AID49" s="21">
        <f t="shared" si="1121"/>
        <v>0</v>
      </c>
      <c r="AIE49" s="21"/>
      <c r="AIF49" s="21">
        <f t="shared" si="1121"/>
        <v>0</v>
      </c>
      <c r="AIG49" s="21"/>
      <c r="AIH49" s="21">
        <f t="shared" si="1122"/>
        <v>0</v>
      </c>
      <c r="AII49" s="21"/>
      <c r="AIJ49" s="21">
        <f t="shared" si="1122"/>
        <v>0</v>
      </c>
      <c r="AIK49" s="21"/>
      <c r="AIL49" s="21">
        <f t="shared" si="1122"/>
        <v>0</v>
      </c>
      <c r="AIM49" s="21"/>
      <c r="AIN49" s="21">
        <f t="shared" si="1122"/>
        <v>0</v>
      </c>
      <c r="AIO49" s="21"/>
      <c r="AIP49" s="21">
        <f t="shared" si="1122"/>
        <v>0</v>
      </c>
      <c r="AIQ49" s="21"/>
      <c r="AIR49" s="21">
        <f t="shared" si="1123"/>
        <v>0</v>
      </c>
      <c r="AIS49" s="21"/>
      <c r="AIT49" s="21">
        <f t="shared" si="1123"/>
        <v>0</v>
      </c>
      <c r="AIU49" s="21"/>
      <c r="AIV49" s="21">
        <f t="shared" si="1123"/>
        <v>0</v>
      </c>
      <c r="AIW49" s="21"/>
      <c r="AIX49" s="21">
        <f t="shared" si="1123"/>
        <v>0</v>
      </c>
      <c r="AIY49" s="21"/>
      <c r="AIZ49" s="21">
        <f t="shared" si="1077"/>
        <v>0</v>
      </c>
      <c r="AJA49" s="21"/>
    </row>
    <row r="50" spans="1:937" ht="13.5" customHeight="1" x14ac:dyDescent="0.25">
      <c r="A50" s="96"/>
      <c r="B50" s="31">
        <v>45</v>
      </c>
      <c r="C50" s="192" t="s">
        <v>208</v>
      </c>
      <c r="D50" s="67" t="s">
        <v>108</v>
      </c>
      <c r="E50" s="194" t="s">
        <v>440</v>
      </c>
      <c r="F50" s="194" t="str">
        <f>_xlfn.XLOOKUP(D50,'WTG PH-III'!$D$5:$D$198,'WTG PH-III'!$B$5:$B$198,0,0,1)</f>
        <v>PSS-14</v>
      </c>
      <c r="G50" s="22" t="s">
        <v>537</v>
      </c>
      <c r="H50" s="22" t="s">
        <v>541</v>
      </c>
      <c r="I50" s="61">
        <v>12</v>
      </c>
      <c r="J50" s="21">
        <v>253</v>
      </c>
      <c r="K50" s="21">
        <f t="shared" si="846"/>
        <v>253</v>
      </c>
      <c r="L50" s="21">
        <f t="shared" si="847"/>
        <v>253</v>
      </c>
      <c r="M50" s="21">
        <f t="shared" si="848"/>
        <v>0</v>
      </c>
      <c r="N50" s="95">
        <f>VLOOKUP(D50,'WTG PH-III'!$D$5:$U$198,17,0)</f>
        <v>45767</v>
      </c>
      <c r="O50" s="95">
        <f>VLOOKUP(D50,'WTG PH-III'!$D$5:$U$198,18,0)</f>
        <v>45777</v>
      </c>
      <c r="P50" s="21">
        <f t="shared" si="849"/>
        <v>0</v>
      </c>
      <c r="Q50" s="21"/>
      <c r="R50" s="21">
        <f t="shared" si="850"/>
        <v>0</v>
      </c>
      <c r="S50" s="21"/>
      <c r="T50" s="21">
        <f t="shared" si="851"/>
        <v>0</v>
      </c>
      <c r="U50" s="21"/>
      <c r="V50" s="21">
        <f t="shared" si="852"/>
        <v>0</v>
      </c>
      <c r="W50" s="21"/>
      <c r="X50" s="21">
        <f t="shared" si="853"/>
        <v>0</v>
      </c>
      <c r="Y50" s="21"/>
      <c r="Z50" s="21">
        <f t="shared" si="854"/>
        <v>0</v>
      </c>
      <c r="AA50" s="21"/>
      <c r="AB50" s="21">
        <f t="shared" si="855"/>
        <v>0</v>
      </c>
      <c r="AC50" s="21"/>
      <c r="AD50" s="21">
        <f t="shared" si="856"/>
        <v>0</v>
      </c>
      <c r="AE50" s="21"/>
      <c r="AF50" s="21">
        <f t="shared" si="857"/>
        <v>0</v>
      </c>
      <c r="AG50" s="21"/>
      <c r="AH50" s="21">
        <f t="shared" si="858"/>
        <v>0</v>
      </c>
      <c r="AI50" s="21"/>
      <c r="AJ50" s="21">
        <f t="shared" si="859"/>
        <v>0</v>
      </c>
      <c r="AK50" s="21"/>
      <c r="AL50" s="21">
        <f t="shared" si="860"/>
        <v>0</v>
      </c>
      <c r="AM50" s="21"/>
      <c r="AN50" s="21">
        <f t="shared" si="861"/>
        <v>0</v>
      </c>
      <c r="AO50" s="21"/>
      <c r="AP50" s="21">
        <f t="shared" si="862"/>
        <v>0</v>
      </c>
      <c r="AQ50" s="21"/>
      <c r="AR50" s="21">
        <f t="shared" si="863"/>
        <v>0</v>
      </c>
      <c r="AS50" s="21"/>
      <c r="AT50" s="21">
        <f t="shared" si="864"/>
        <v>0</v>
      </c>
      <c r="AU50" s="21"/>
      <c r="AV50" s="21">
        <f t="shared" si="865"/>
        <v>0</v>
      </c>
      <c r="AW50" s="21"/>
      <c r="AX50" s="21">
        <f t="shared" si="866"/>
        <v>0</v>
      </c>
      <c r="AY50" s="21"/>
      <c r="AZ50" s="21">
        <f t="shared" si="867"/>
        <v>0</v>
      </c>
      <c r="BA50" s="21"/>
      <c r="BB50" s="21">
        <f t="shared" si="868"/>
        <v>0</v>
      </c>
      <c r="BC50" s="21"/>
      <c r="BD50" s="21">
        <f t="shared" si="869"/>
        <v>0</v>
      </c>
      <c r="BE50" s="21"/>
      <c r="BF50" s="21">
        <f t="shared" si="870"/>
        <v>0</v>
      </c>
      <c r="BG50" s="21"/>
      <c r="BH50" s="21">
        <f t="shared" si="871"/>
        <v>0</v>
      </c>
      <c r="BI50" s="21"/>
      <c r="BJ50" s="21">
        <f t="shared" si="872"/>
        <v>0</v>
      </c>
      <c r="BK50" s="21"/>
      <c r="BL50" s="21">
        <f t="shared" si="873"/>
        <v>0</v>
      </c>
      <c r="BM50" s="21"/>
      <c r="BN50" s="21">
        <f t="shared" si="874"/>
        <v>0</v>
      </c>
      <c r="BO50" s="21"/>
      <c r="BP50" s="21">
        <f t="shared" si="875"/>
        <v>0</v>
      </c>
      <c r="BQ50" s="21"/>
      <c r="BR50" s="21">
        <f t="shared" si="876"/>
        <v>0</v>
      </c>
      <c r="BS50" s="21"/>
      <c r="BT50" s="21">
        <f t="shared" si="877"/>
        <v>0</v>
      </c>
      <c r="BU50" s="21"/>
      <c r="BV50" s="21">
        <f t="shared" si="878"/>
        <v>0</v>
      </c>
      <c r="BW50" s="21"/>
      <c r="BX50" s="21">
        <f t="shared" si="879"/>
        <v>0</v>
      </c>
      <c r="BY50" s="21"/>
      <c r="BZ50" s="21">
        <f t="shared" si="880"/>
        <v>0</v>
      </c>
      <c r="CA50" s="21"/>
      <c r="CB50" s="21">
        <f t="shared" si="881"/>
        <v>0</v>
      </c>
      <c r="CC50" s="21"/>
      <c r="CD50" s="21">
        <f t="shared" si="882"/>
        <v>0</v>
      </c>
      <c r="CE50" s="21"/>
      <c r="CF50" s="21">
        <f t="shared" si="883"/>
        <v>0</v>
      </c>
      <c r="CG50" s="21"/>
      <c r="CH50" s="21">
        <f t="shared" si="884"/>
        <v>0</v>
      </c>
      <c r="CI50" s="21"/>
      <c r="CJ50" s="21">
        <f t="shared" si="885"/>
        <v>0</v>
      </c>
      <c r="CK50" s="21"/>
      <c r="CL50" s="21">
        <f t="shared" si="886"/>
        <v>0</v>
      </c>
      <c r="CM50" s="21"/>
      <c r="CN50" s="21">
        <f t="shared" si="887"/>
        <v>0</v>
      </c>
      <c r="CO50" s="21"/>
      <c r="CP50" s="21">
        <f t="shared" si="888"/>
        <v>0</v>
      </c>
      <c r="CQ50" s="21"/>
      <c r="CR50" s="21">
        <f t="shared" si="889"/>
        <v>0</v>
      </c>
      <c r="CS50" s="21"/>
      <c r="CT50" s="21">
        <f t="shared" si="890"/>
        <v>0</v>
      </c>
      <c r="CU50" s="21"/>
      <c r="CV50" s="21">
        <f t="shared" si="891"/>
        <v>0</v>
      </c>
      <c r="CW50" s="21"/>
      <c r="CX50" s="21">
        <f t="shared" si="892"/>
        <v>0</v>
      </c>
      <c r="CY50" s="21"/>
      <c r="CZ50" s="21">
        <f t="shared" si="893"/>
        <v>0</v>
      </c>
      <c r="DA50" s="21"/>
      <c r="DB50" s="21">
        <f t="shared" si="894"/>
        <v>0</v>
      </c>
      <c r="DC50" s="21"/>
      <c r="DD50" s="21">
        <f t="shared" si="895"/>
        <v>0</v>
      </c>
      <c r="DE50" s="21"/>
      <c r="DF50" s="21">
        <f t="shared" si="896"/>
        <v>0</v>
      </c>
      <c r="DG50" s="21"/>
      <c r="DH50" s="21">
        <f t="shared" si="897"/>
        <v>0</v>
      </c>
      <c r="DI50" s="21"/>
      <c r="DJ50" s="21">
        <f t="shared" si="898"/>
        <v>0</v>
      </c>
      <c r="DK50" s="21"/>
      <c r="DL50" s="21">
        <f t="shared" si="899"/>
        <v>0</v>
      </c>
      <c r="DM50" s="21"/>
      <c r="DN50" s="21">
        <f t="shared" si="900"/>
        <v>0</v>
      </c>
      <c r="DO50" s="21"/>
      <c r="DP50" s="21">
        <f t="shared" si="901"/>
        <v>0</v>
      </c>
      <c r="DQ50" s="21"/>
      <c r="DR50" s="21">
        <f t="shared" si="902"/>
        <v>0</v>
      </c>
      <c r="DS50" s="21"/>
      <c r="DT50" s="21">
        <f t="shared" si="903"/>
        <v>0</v>
      </c>
      <c r="DU50" s="21"/>
      <c r="DV50" s="21">
        <f t="shared" si="904"/>
        <v>0</v>
      </c>
      <c r="DW50" s="21"/>
      <c r="DX50" s="21">
        <f t="shared" si="905"/>
        <v>0</v>
      </c>
      <c r="DY50" s="21"/>
      <c r="DZ50" s="21">
        <f t="shared" si="906"/>
        <v>0</v>
      </c>
      <c r="EA50" s="21"/>
      <c r="EB50" s="21">
        <f t="shared" si="907"/>
        <v>0</v>
      </c>
      <c r="EC50" s="21"/>
      <c r="ED50" s="21">
        <f t="shared" si="908"/>
        <v>0</v>
      </c>
      <c r="EE50" s="21"/>
      <c r="EF50" s="21">
        <f t="shared" si="909"/>
        <v>0</v>
      </c>
      <c r="EG50" s="21"/>
      <c r="EH50" s="21">
        <f t="shared" si="910"/>
        <v>0</v>
      </c>
      <c r="EI50" s="21"/>
      <c r="EJ50" s="21">
        <f t="shared" si="911"/>
        <v>0</v>
      </c>
      <c r="EK50" s="21"/>
      <c r="EL50" s="21">
        <f t="shared" si="912"/>
        <v>0</v>
      </c>
      <c r="EM50" s="21"/>
      <c r="EN50" s="21">
        <f t="shared" si="913"/>
        <v>0</v>
      </c>
      <c r="EO50" s="21"/>
      <c r="EP50" s="21">
        <f t="shared" si="914"/>
        <v>0</v>
      </c>
      <c r="EQ50" s="21"/>
      <c r="ER50" s="21">
        <f t="shared" si="915"/>
        <v>0</v>
      </c>
      <c r="ES50" s="21"/>
      <c r="ET50" s="21">
        <f t="shared" si="916"/>
        <v>0</v>
      </c>
      <c r="EU50" s="21"/>
      <c r="EV50" s="21">
        <f t="shared" si="917"/>
        <v>0</v>
      </c>
      <c r="EW50" s="21"/>
      <c r="EX50" s="21">
        <f t="shared" si="918"/>
        <v>0</v>
      </c>
      <c r="EY50" s="21"/>
      <c r="EZ50" s="21">
        <f t="shared" si="919"/>
        <v>0</v>
      </c>
      <c r="FA50" s="21"/>
      <c r="FB50" s="21">
        <f t="shared" si="920"/>
        <v>0</v>
      </c>
      <c r="FC50" s="21"/>
      <c r="FD50" s="21">
        <f t="shared" si="921"/>
        <v>0</v>
      </c>
      <c r="FE50" s="21"/>
      <c r="FF50" s="21">
        <f t="shared" si="922"/>
        <v>0</v>
      </c>
      <c r="FG50" s="21"/>
      <c r="FH50" s="21">
        <f t="shared" si="923"/>
        <v>0</v>
      </c>
      <c r="FI50" s="21"/>
      <c r="FJ50" s="21">
        <f t="shared" si="924"/>
        <v>0</v>
      </c>
      <c r="FK50" s="21"/>
      <c r="FL50" s="21">
        <f t="shared" si="925"/>
        <v>0</v>
      </c>
      <c r="FM50" s="21"/>
      <c r="FN50" s="21">
        <f t="shared" si="926"/>
        <v>0</v>
      </c>
      <c r="FO50" s="21"/>
      <c r="FP50" s="21">
        <f t="shared" si="927"/>
        <v>0</v>
      </c>
      <c r="FQ50" s="21"/>
      <c r="FR50" s="21">
        <f t="shared" si="928"/>
        <v>0</v>
      </c>
      <c r="FS50" s="21"/>
      <c r="FT50" s="21">
        <f t="shared" si="929"/>
        <v>0</v>
      </c>
      <c r="FU50" s="21"/>
      <c r="FV50" s="21">
        <f t="shared" si="930"/>
        <v>0</v>
      </c>
      <c r="FW50" s="21"/>
      <c r="FX50" s="21">
        <f t="shared" si="931"/>
        <v>0</v>
      </c>
      <c r="FY50" s="21"/>
      <c r="FZ50" s="21">
        <f t="shared" si="932"/>
        <v>0</v>
      </c>
      <c r="GA50" s="21"/>
      <c r="GB50" s="21">
        <f t="shared" si="933"/>
        <v>0</v>
      </c>
      <c r="GC50" s="21"/>
      <c r="GD50" s="21">
        <f t="shared" si="934"/>
        <v>0</v>
      </c>
      <c r="GE50" s="21"/>
      <c r="GF50" s="21">
        <f t="shared" si="935"/>
        <v>0</v>
      </c>
      <c r="GG50" s="21"/>
      <c r="GH50" s="21">
        <f t="shared" si="936"/>
        <v>0</v>
      </c>
      <c r="GI50" s="21"/>
      <c r="GJ50" s="21">
        <f t="shared" si="937"/>
        <v>0</v>
      </c>
      <c r="GK50" s="21"/>
      <c r="GL50" s="21">
        <f t="shared" si="938"/>
        <v>0</v>
      </c>
      <c r="GM50" s="21"/>
      <c r="GN50" s="21">
        <f t="shared" si="939"/>
        <v>0</v>
      </c>
      <c r="GO50" s="21"/>
      <c r="GP50" s="21">
        <f t="shared" si="940"/>
        <v>0</v>
      </c>
      <c r="GQ50" s="21"/>
      <c r="GR50" s="21">
        <f t="shared" si="941"/>
        <v>0</v>
      </c>
      <c r="GS50" s="21"/>
      <c r="GT50" s="21">
        <f t="shared" si="942"/>
        <v>0</v>
      </c>
      <c r="GU50" s="21"/>
      <c r="GV50" s="21">
        <f t="shared" si="943"/>
        <v>0</v>
      </c>
      <c r="GW50" s="21"/>
      <c r="GX50" s="21">
        <f t="shared" si="944"/>
        <v>0</v>
      </c>
      <c r="GY50" s="21"/>
      <c r="GZ50" s="21">
        <f t="shared" si="945"/>
        <v>0</v>
      </c>
      <c r="HA50" s="21"/>
      <c r="HB50" s="21">
        <f t="shared" si="946"/>
        <v>0</v>
      </c>
      <c r="HC50" s="21"/>
      <c r="HD50" s="21">
        <f t="shared" si="947"/>
        <v>0</v>
      </c>
      <c r="HE50" s="21"/>
      <c r="HF50" s="21">
        <f t="shared" si="948"/>
        <v>0</v>
      </c>
      <c r="HG50" s="21"/>
      <c r="HH50" s="21">
        <f t="shared" si="949"/>
        <v>0</v>
      </c>
      <c r="HI50" s="21"/>
      <c r="HJ50" s="21">
        <f t="shared" si="950"/>
        <v>0</v>
      </c>
      <c r="HK50" s="21"/>
      <c r="HL50" s="21">
        <f t="shared" si="951"/>
        <v>0</v>
      </c>
      <c r="HM50" s="21"/>
      <c r="HN50" s="21">
        <f t="shared" si="952"/>
        <v>0</v>
      </c>
      <c r="HO50" s="21"/>
      <c r="HP50" s="21">
        <f t="shared" si="953"/>
        <v>0</v>
      </c>
      <c r="HQ50" s="21"/>
      <c r="HR50" s="21">
        <f t="shared" si="954"/>
        <v>0</v>
      </c>
      <c r="HS50" s="21"/>
      <c r="HT50" s="21">
        <f t="shared" si="955"/>
        <v>0</v>
      </c>
      <c r="HU50" s="21"/>
      <c r="HV50" s="21">
        <f t="shared" si="956"/>
        <v>0</v>
      </c>
      <c r="HW50" s="21"/>
      <c r="HX50" s="21">
        <f t="shared" si="957"/>
        <v>0</v>
      </c>
      <c r="HY50" s="21"/>
      <c r="HZ50" s="21">
        <f t="shared" si="958"/>
        <v>0</v>
      </c>
      <c r="IA50" s="21"/>
      <c r="IB50" s="21">
        <f t="shared" si="959"/>
        <v>0</v>
      </c>
      <c r="IC50" s="21"/>
      <c r="ID50" s="21">
        <f t="shared" si="960"/>
        <v>0</v>
      </c>
      <c r="IE50" s="21"/>
      <c r="IF50" s="21">
        <f t="shared" si="961"/>
        <v>0</v>
      </c>
      <c r="IG50" s="21"/>
      <c r="IH50" s="21">
        <f t="shared" si="962"/>
        <v>0</v>
      </c>
      <c r="II50" s="21"/>
      <c r="IJ50" s="21">
        <f t="shared" si="963"/>
        <v>0</v>
      </c>
      <c r="IK50" s="21"/>
      <c r="IL50" s="21">
        <f t="shared" si="964"/>
        <v>0</v>
      </c>
      <c r="IM50" s="21"/>
      <c r="IN50" s="21">
        <f t="shared" si="965"/>
        <v>0</v>
      </c>
      <c r="IO50" s="21"/>
      <c r="IP50" s="21">
        <f t="shared" si="966"/>
        <v>0</v>
      </c>
      <c r="IQ50" s="21"/>
      <c r="IR50" s="21">
        <f t="shared" si="967"/>
        <v>0</v>
      </c>
      <c r="IS50" s="21"/>
      <c r="IT50" s="21">
        <f t="shared" si="968"/>
        <v>0</v>
      </c>
      <c r="IU50" s="21"/>
      <c r="IV50" s="21">
        <f t="shared" si="969"/>
        <v>0</v>
      </c>
      <c r="IW50" s="21"/>
      <c r="IX50" s="21">
        <f t="shared" si="970"/>
        <v>0</v>
      </c>
      <c r="IY50" s="21"/>
      <c r="IZ50" s="21">
        <f t="shared" si="971"/>
        <v>0</v>
      </c>
      <c r="JA50" s="21"/>
      <c r="JB50" s="21">
        <f t="shared" si="972"/>
        <v>23</v>
      </c>
      <c r="JC50" s="21"/>
      <c r="JD50" s="21">
        <f t="shared" si="973"/>
        <v>23</v>
      </c>
      <c r="JE50" s="21"/>
      <c r="JF50" s="21">
        <f t="shared" si="974"/>
        <v>23</v>
      </c>
      <c r="JG50" s="21"/>
      <c r="JH50" s="21">
        <f t="shared" si="975"/>
        <v>23</v>
      </c>
      <c r="JI50" s="21"/>
      <c r="JJ50" s="21">
        <f t="shared" si="976"/>
        <v>23</v>
      </c>
      <c r="JK50" s="21"/>
      <c r="JL50" s="21">
        <f t="shared" si="977"/>
        <v>23</v>
      </c>
      <c r="JM50" s="21"/>
      <c r="JN50" s="21">
        <f t="shared" si="978"/>
        <v>23</v>
      </c>
      <c r="JO50" s="21"/>
      <c r="JP50" s="21">
        <f t="shared" si="979"/>
        <v>23</v>
      </c>
      <c r="JQ50" s="21"/>
      <c r="JR50" s="21">
        <f t="shared" si="980"/>
        <v>23</v>
      </c>
      <c r="JS50" s="21"/>
      <c r="JT50" s="21">
        <f t="shared" si="981"/>
        <v>23</v>
      </c>
      <c r="JU50" s="21"/>
      <c r="JV50" s="21">
        <f t="shared" si="982"/>
        <v>23</v>
      </c>
      <c r="JW50" s="21"/>
      <c r="JX50" s="21">
        <f t="shared" si="983"/>
        <v>0</v>
      </c>
      <c r="JY50" s="21"/>
      <c r="JZ50" s="21">
        <f t="shared" si="984"/>
        <v>0</v>
      </c>
      <c r="KA50" s="21"/>
      <c r="KB50" s="21">
        <f t="shared" si="985"/>
        <v>0</v>
      </c>
      <c r="KC50" s="21"/>
      <c r="KD50" s="21">
        <f t="shared" si="986"/>
        <v>0</v>
      </c>
      <c r="KE50" s="21"/>
      <c r="KF50" s="21">
        <f t="shared" si="987"/>
        <v>0</v>
      </c>
      <c r="KG50" s="21"/>
      <c r="KH50" s="21">
        <f t="shared" si="988"/>
        <v>0</v>
      </c>
      <c r="KI50" s="21"/>
      <c r="KJ50" s="21">
        <f t="shared" si="989"/>
        <v>0</v>
      </c>
      <c r="KK50" s="21"/>
      <c r="KL50" s="21">
        <f t="shared" si="990"/>
        <v>0</v>
      </c>
      <c r="KM50" s="21"/>
      <c r="KN50" s="21">
        <f t="shared" si="991"/>
        <v>0</v>
      </c>
      <c r="KO50" s="21"/>
      <c r="KP50" s="21">
        <f t="shared" si="992"/>
        <v>0</v>
      </c>
      <c r="KQ50" s="21"/>
      <c r="KR50" s="21">
        <f t="shared" si="993"/>
        <v>0</v>
      </c>
      <c r="KS50" s="21"/>
      <c r="KT50" s="21">
        <f t="shared" si="994"/>
        <v>0</v>
      </c>
      <c r="KU50" s="21"/>
      <c r="KV50" s="21">
        <f t="shared" si="995"/>
        <v>0</v>
      </c>
      <c r="KW50" s="21"/>
      <c r="KX50" s="21">
        <f t="shared" si="996"/>
        <v>0</v>
      </c>
      <c r="KY50" s="21"/>
      <c r="KZ50" s="21">
        <f t="shared" si="997"/>
        <v>0</v>
      </c>
      <c r="LA50" s="21"/>
      <c r="LB50" s="21">
        <f t="shared" si="998"/>
        <v>0</v>
      </c>
      <c r="LC50" s="21"/>
      <c r="LD50" s="21">
        <f t="shared" si="999"/>
        <v>0</v>
      </c>
      <c r="LE50" s="21"/>
      <c r="LF50" s="21">
        <f t="shared" si="1000"/>
        <v>0</v>
      </c>
      <c r="LG50" s="21"/>
      <c r="LH50" s="21">
        <f t="shared" si="1001"/>
        <v>0</v>
      </c>
      <c r="LI50" s="21"/>
      <c r="LJ50" s="21">
        <f t="shared" si="1002"/>
        <v>0</v>
      </c>
      <c r="LK50" s="21"/>
      <c r="LL50" s="21">
        <f t="shared" si="1003"/>
        <v>0</v>
      </c>
      <c r="LM50" s="21"/>
      <c r="LN50" s="21">
        <f t="shared" si="1004"/>
        <v>0</v>
      </c>
      <c r="LO50" s="21"/>
      <c r="LP50" s="21">
        <f t="shared" si="1005"/>
        <v>0</v>
      </c>
      <c r="LQ50" s="21">
        <v>6</v>
      </c>
      <c r="LR50" s="21">
        <f t="shared" si="1006"/>
        <v>0</v>
      </c>
      <c r="LS50" s="21">
        <v>11</v>
      </c>
      <c r="LT50" s="21">
        <f t="shared" si="1007"/>
        <v>0</v>
      </c>
      <c r="LU50" s="21"/>
      <c r="LV50" s="21">
        <f t="shared" si="1008"/>
        <v>0</v>
      </c>
      <c r="LW50" s="21"/>
      <c r="LX50" s="21">
        <f t="shared" si="1009"/>
        <v>0</v>
      </c>
      <c r="LY50" s="21"/>
      <c r="LZ50" s="21">
        <f t="shared" si="1010"/>
        <v>0</v>
      </c>
      <c r="MA50" s="21">
        <v>12</v>
      </c>
      <c r="MB50" s="21">
        <f t="shared" si="1011"/>
        <v>0</v>
      </c>
      <c r="MC50" s="21">
        <v>15</v>
      </c>
      <c r="MD50" s="21">
        <f t="shared" si="1012"/>
        <v>0</v>
      </c>
      <c r="ME50" s="21">
        <v>15</v>
      </c>
      <c r="MF50" s="21">
        <f t="shared" si="1013"/>
        <v>0</v>
      </c>
      <c r="MG50" s="21">
        <v>8</v>
      </c>
      <c r="MH50" s="21">
        <f t="shared" si="1014"/>
        <v>0</v>
      </c>
      <c r="MI50" s="21">
        <v>5</v>
      </c>
      <c r="MJ50" s="21">
        <f t="shared" si="1015"/>
        <v>0</v>
      </c>
      <c r="MK50" s="21">
        <v>4</v>
      </c>
      <c r="ML50" s="21">
        <f t="shared" si="1016"/>
        <v>0</v>
      </c>
      <c r="MM50" s="21">
        <v>7</v>
      </c>
      <c r="MN50" s="21">
        <f t="shared" si="1017"/>
        <v>0</v>
      </c>
      <c r="MO50" s="21">
        <v>12</v>
      </c>
      <c r="MP50" s="21">
        <f t="shared" si="1018"/>
        <v>0</v>
      </c>
      <c r="MQ50" s="21">
        <v>12</v>
      </c>
      <c r="MR50" s="21">
        <f t="shared" si="1019"/>
        <v>0</v>
      </c>
      <c r="MS50" s="21">
        <v>7</v>
      </c>
      <c r="MT50" s="21">
        <f t="shared" si="1020"/>
        <v>0</v>
      </c>
      <c r="MU50" s="21">
        <v>4</v>
      </c>
      <c r="MV50" s="21">
        <f t="shared" si="1021"/>
        <v>0</v>
      </c>
      <c r="MW50" s="21"/>
      <c r="MX50" s="21">
        <f t="shared" si="1022"/>
        <v>0</v>
      </c>
      <c r="MY50" s="21">
        <v>15</v>
      </c>
      <c r="MZ50" s="21">
        <f t="shared" si="1023"/>
        <v>0</v>
      </c>
      <c r="NA50" s="21">
        <v>19</v>
      </c>
      <c r="NB50" s="21">
        <f t="shared" si="1024"/>
        <v>0</v>
      </c>
      <c r="NC50" s="21">
        <v>20</v>
      </c>
      <c r="ND50" s="21">
        <f t="shared" si="1025"/>
        <v>0</v>
      </c>
      <c r="NE50" s="21">
        <v>19</v>
      </c>
      <c r="NF50" s="21">
        <f t="shared" si="1026"/>
        <v>0</v>
      </c>
      <c r="NG50" s="21">
        <v>11</v>
      </c>
      <c r="NH50" s="21">
        <f t="shared" si="1027"/>
        <v>0</v>
      </c>
      <c r="NI50" s="21">
        <v>17</v>
      </c>
      <c r="NJ50" s="21">
        <f t="shared" si="1028"/>
        <v>0</v>
      </c>
      <c r="NK50" s="21"/>
      <c r="NL50" s="21">
        <f t="shared" si="1029"/>
        <v>0</v>
      </c>
      <c r="NM50" s="21">
        <v>1</v>
      </c>
      <c r="NN50" s="21">
        <f t="shared" si="1030"/>
        <v>0</v>
      </c>
      <c r="NO50" s="21"/>
      <c r="NP50" s="21">
        <f t="shared" si="1031"/>
        <v>0</v>
      </c>
      <c r="NQ50" s="21">
        <v>17</v>
      </c>
      <c r="NR50" s="21">
        <f t="shared" si="1032"/>
        <v>0</v>
      </c>
      <c r="NS50" s="21">
        <v>16</v>
      </c>
      <c r="NT50" s="21">
        <f t="shared" si="1033"/>
        <v>0</v>
      </c>
      <c r="NU50" s="21"/>
      <c r="NV50" s="21">
        <f t="shared" si="1034"/>
        <v>0</v>
      </c>
      <c r="NW50" s="21"/>
      <c r="NX50" s="21">
        <f t="shared" si="1035"/>
        <v>0</v>
      </c>
      <c r="NY50" s="21"/>
      <c r="NZ50" s="21">
        <f t="shared" si="1036"/>
        <v>0</v>
      </c>
      <c r="OA50" s="21"/>
      <c r="OB50" s="21">
        <f t="shared" si="1037"/>
        <v>0</v>
      </c>
      <c r="OC50" s="21"/>
      <c r="OD50" s="21">
        <f t="shared" si="1038"/>
        <v>0</v>
      </c>
      <c r="OE50" s="21"/>
      <c r="OF50" s="21">
        <f t="shared" si="1039"/>
        <v>0</v>
      </c>
      <c r="OG50" s="21"/>
      <c r="OH50" s="21">
        <f t="shared" si="1040"/>
        <v>0</v>
      </c>
      <c r="OI50" s="21"/>
      <c r="OJ50" s="21">
        <f t="shared" si="1041"/>
        <v>0</v>
      </c>
      <c r="OK50" s="21"/>
      <c r="OL50" s="21">
        <f t="shared" si="1042"/>
        <v>0</v>
      </c>
      <c r="OM50" s="21"/>
      <c r="ON50" s="21">
        <f t="shared" si="1043"/>
        <v>0</v>
      </c>
      <c r="OO50" s="21"/>
      <c r="OP50" s="21">
        <f t="shared" si="1043"/>
        <v>0</v>
      </c>
      <c r="OQ50" s="21"/>
      <c r="OR50" s="21">
        <f t="shared" si="1043"/>
        <v>0</v>
      </c>
      <c r="OS50" s="21"/>
      <c r="OT50" s="21">
        <f t="shared" si="1043"/>
        <v>0</v>
      </c>
      <c r="OU50" s="21"/>
      <c r="OV50" s="21">
        <f t="shared" si="1043"/>
        <v>0</v>
      </c>
      <c r="OW50" s="21"/>
      <c r="OX50" s="21">
        <f t="shared" si="1043"/>
        <v>0</v>
      </c>
      <c r="OY50" s="21"/>
      <c r="OZ50" s="21">
        <f t="shared" si="1043"/>
        <v>0</v>
      </c>
      <c r="PA50" s="21"/>
      <c r="PB50" s="21">
        <f t="shared" si="1044"/>
        <v>0</v>
      </c>
      <c r="PC50" s="21"/>
      <c r="PD50" s="21">
        <f t="shared" si="1044"/>
        <v>0</v>
      </c>
      <c r="PE50" s="21"/>
      <c r="PF50" s="21">
        <f t="shared" si="1044"/>
        <v>0</v>
      </c>
      <c r="PG50" s="21"/>
      <c r="PH50" s="21">
        <f t="shared" si="1044"/>
        <v>0</v>
      </c>
      <c r="PI50" s="21"/>
      <c r="PJ50" s="21">
        <f t="shared" si="1044"/>
        <v>0</v>
      </c>
      <c r="PK50" s="21"/>
      <c r="PL50" s="21">
        <f t="shared" si="1044"/>
        <v>0</v>
      </c>
      <c r="PM50" s="21"/>
      <c r="PN50" s="21">
        <f t="shared" si="1045"/>
        <v>0</v>
      </c>
      <c r="PO50" s="21"/>
      <c r="PP50" s="21">
        <f t="shared" si="1045"/>
        <v>0</v>
      </c>
      <c r="PQ50" s="21"/>
      <c r="PR50" s="21">
        <f t="shared" si="1045"/>
        <v>0</v>
      </c>
      <c r="PS50" s="21"/>
      <c r="PT50" s="21">
        <f t="shared" si="1045"/>
        <v>0</v>
      </c>
      <c r="PU50" s="21"/>
      <c r="PV50" s="21">
        <f t="shared" si="1045"/>
        <v>0</v>
      </c>
      <c r="PW50" s="21"/>
      <c r="PX50" s="21">
        <f t="shared" si="1045"/>
        <v>0</v>
      </c>
      <c r="PY50" s="21"/>
      <c r="PZ50" s="21">
        <f t="shared" si="1046"/>
        <v>0</v>
      </c>
      <c r="QA50" s="21"/>
      <c r="QB50" s="21">
        <f t="shared" si="1046"/>
        <v>0</v>
      </c>
      <c r="QC50" s="21"/>
      <c r="QD50" s="21">
        <f t="shared" si="1046"/>
        <v>0</v>
      </c>
      <c r="QE50" s="21"/>
      <c r="QF50" s="21">
        <f t="shared" si="1046"/>
        <v>0</v>
      </c>
      <c r="QG50" s="21"/>
      <c r="QH50" s="21">
        <f t="shared" si="1046"/>
        <v>0</v>
      </c>
      <c r="QI50" s="21"/>
      <c r="QJ50" s="21">
        <f t="shared" si="1046"/>
        <v>0</v>
      </c>
      <c r="QK50" s="21"/>
      <c r="QL50" s="21">
        <f t="shared" si="1047"/>
        <v>0</v>
      </c>
      <c r="QM50" s="21"/>
      <c r="QN50" s="21">
        <f t="shared" si="1047"/>
        <v>0</v>
      </c>
      <c r="QO50" s="21"/>
      <c r="QP50" s="21">
        <f t="shared" si="1047"/>
        <v>0</v>
      </c>
      <c r="QQ50" s="21"/>
      <c r="QR50" s="21">
        <f t="shared" si="1047"/>
        <v>0</v>
      </c>
      <c r="QS50" s="21"/>
      <c r="QT50" s="21">
        <f t="shared" si="1047"/>
        <v>0</v>
      </c>
      <c r="QU50" s="21"/>
      <c r="QV50" s="21">
        <f t="shared" si="1047"/>
        <v>0</v>
      </c>
      <c r="QW50" s="21"/>
      <c r="QX50" s="21">
        <f t="shared" si="1048"/>
        <v>0</v>
      </c>
      <c r="QY50" s="21"/>
      <c r="QZ50" s="21">
        <f t="shared" si="1048"/>
        <v>0</v>
      </c>
      <c r="RA50" s="21"/>
      <c r="RB50" s="21">
        <f t="shared" si="1048"/>
        <v>0</v>
      </c>
      <c r="RC50" s="21"/>
      <c r="RD50" s="21">
        <f t="shared" si="1048"/>
        <v>0</v>
      </c>
      <c r="RE50" s="21"/>
      <c r="RF50" s="21">
        <f t="shared" si="1048"/>
        <v>0</v>
      </c>
      <c r="RG50" s="21"/>
      <c r="RH50" s="21">
        <f t="shared" si="1048"/>
        <v>0</v>
      </c>
      <c r="RI50" s="21"/>
      <c r="RJ50" s="21">
        <f t="shared" si="720"/>
        <v>0</v>
      </c>
      <c r="RK50" s="21"/>
      <c r="RL50" s="21">
        <f t="shared" si="721"/>
        <v>0</v>
      </c>
      <c r="RM50" s="21"/>
      <c r="RN50" s="21">
        <f t="shared" si="722"/>
        <v>0</v>
      </c>
      <c r="RO50" s="21"/>
      <c r="RP50" s="21">
        <f t="shared" si="723"/>
        <v>0</v>
      </c>
      <c r="RQ50" s="21"/>
      <c r="RR50" s="21">
        <f t="shared" si="724"/>
        <v>0</v>
      </c>
      <c r="RS50" s="21"/>
      <c r="RT50" s="21">
        <f t="shared" si="725"/>
        <v>0</v>
      </c>
      <c r="RU50" s="21"/>
      <c r="RV50" s="21">
        <f t="shared" si="726"/>
        <v>0</v>
      </c>
      <c r="RW50" s="21"/>
      <c r="RX50" s="21">
        <f t="shared" si="727"/>
        <v>0</v>
      </c>
      <c r="RY50" s="21"/>
      <c r="RZ50" s="21">
        <f t="shared" si="728"/>
        <v>0</v>
      </c>
      <c r="SA50" s="21"/>
      <c r="SB50" s="21">
        <f t="shared" si="729"/>
        <v>0</v>
      </c>
      <c r="SC50" s="21"/>
      <c r="SD50" s="21">
        <f t="shared" si="730"/>
        <v>0</v>
      </c>
      <c r="SE50" s="21"/>
      <c r="SF50" s="21">
        <f t="shared" si="731"/>
        <v>0</v>
      </c>
      <c r="SG50" s="21"/>
      <c r="SH50" s="21">
        <f t="shared" si="732"/>
        <v>0</v>
      </c>
      <c r="SI50" s="21"/>
      <c r="SJ50" s="21">
        <f t="shared" si="733"/>
        <v>0</v>
      </c>
      <c r="SK50" s="21"/>
      <c r="SL50" s="21">
        <f t="shared" si="734"/>
        <v>0</v>
      </c>
      <c r="SM50" s="21"/>
      <c r="SN50" s="21">
        <f t="shared" si="1049"/>
        <v>0</v>
      </c>
      <c r="SO50" s="21"/>
      <c r="SP50" s="21">
        <f t="shared" si="736"/>
        <v>0</v>
      </c>
      <c r="SQ50" s="21"/>
      <c r="SR50" s="21">
        <f t="shared" si="737"/>
        <v>0</v>
      </c>
      <c r="SS50" s="21"/>
      <c r="ST50" s="21">
        <f t="shared" si="738"/>
        <v>0</v>
      </c>
      <c r="SU50" s="21"/>
      <c r="SV50" s="21">
        <f t="shared" si="739"/>
        <v>0</v>
      </c>
      <c r="SW50" s="21"/>
      <c r="SX50" s="21">
        <f t="shared" si="740"/>
        <v>0</v>
      </c>
      <c r="SY50" s="21"/>
      <c r="SZ50" s="21">
        <f t="shared" si="741"/>
        <v>0</v>
      </c>
      <c r="TA50" s="21"/>
      <c r="TB50" s="21">
        <f t="shared" si="742"/>
        <v>0</v>
      </c>
      <c r="TC50" s="21"/>
      <c r="TD50" s="21">
        <f t="shared" si="1050"/>
        <v>0</v>
      </c>
      <c r="TE50" s="21"/>
      <c r="TF50" s="21">
        <f t="shared" si="744"/>
        <v>0</v>
      </c>
      <c r="TG50" s="21"/>
      <c r="TH50" s="21">
        <f t="shared" si="745"/>
        <v>0</v>
      </c>
      <c r="TI50" s="21"/>
      <c r="TJ50" s="21">
        <f t="shared" si="746"/>
        <v>0</v>
      </c>
      <c r="TK50" s="21"/>
      <c r="TL50" s="21">
        <f t="shared" si="1051"/>
        <v>0</v>
      </c>
      <c r="TM50" s="21"/>
      <c r="TN50" s="21">
        <f t="shared" si="1052"/>
        <v>0</v>
      </c>
      <c r="TO50" s="21"/>
      <c r="TP50" s="21">
        <f t="shared" si="1053"/>
        <v>0</v>
      </c>
      <c r="TQ50" s="21"/>
      <c r="TR50" s="21">
        <f t="shared" si="1054"/>
        <v>0</v>
      </c>
      <c r="TS50" s="21"/>
      <c r="TT50" s="21">
        <f t="shared" si="1055"/>
        <v>0</v>
      </c>
      <c r="TU50" s="21"/>
      <c r="TV50" s="21">
        <f t="shared" si="1056"/>
        <v>0</v>
      </c>
      <c r="TW50" s="21"/>
      <c r="TX50" s="21">
        <f t="shared" si="1057"/>
        <v>0</v>
      </c>
      <c r="TY50" s="21"/>
      <c r="TZ50" s="21">
        <f t="shared" si="1058"/>
        <v>0</v>
      </c>
      <c r="UA50" s="21"/>
      <c r="UB50" s="21">
        <f t="shared" si="1059"/>
        <v>0</v>
      </c>
      <c r="UC50" s="21"/>
      <c r="UD50" s="21">
        <f t="shared" si="1060"/>
        <v>0</v>
      </c>
      <c r="UE50" s="21"/>
      <c r="UF50" s="21">
        <f t="shared" si="1061"/>
        <v>0</v>
      </c>
      <c r="UG50" s="21"/>
      <c r="UH50" s="21">
        <f t="shared" si="758"/>
        <v>0</v>
      </c>
      <c r="UI50" s="21"/>
      <c r="UJ50" s="21">
        <f t="shared" si="1062"/>
        <v>0</v>
      </c>
      <c r="UK50" s="21"/>
      <c r="UL50" s="21">
        <f t="shared" si="1063"/>
        <v>0</v>
      </c>
      <c r="UM50" s="21"/>
      <c r="UN50" s="21">
        <f t="shared" si="1064"/>
        <v>0</v>
      </c>
      <c r="UO50" s="21"/>
      <c r="UP50" s="21">
        <f t="shared" si="1065"/>
        <v>0</v>
      </c>
      <c r="UQ50" s="21"/>
      <c r="UR50" s="21">
        <f t="shared" si="1066"/>
        <v>0</v>
      </c>
      <c r="US50" s="21"/>
      <c r="UT50" s="21">
        <f t="shared" si="1067"/>
        <v>0</v>
      </c>
      <c r="UU50" s="21"/>
      <c r="UV50" s="21">
        <f t="shared" si="765"/>
        <v>0</v>
      </c>
      <c r="UW50" s="21"/>
      <c r="UX50" s="21">
        <f t="shared" si="1068"/>
        <v>0</v>
      </c>
      <c r="UY50" s="21"/>
      <c r="UZ50" s="21">
        <f t="shared" si="767"/>
        <v>0</v>
      </c>
      <c r="VA50" s="21"/>
      <c r="VB50" s="21">
        <f t="shared" si="1069"/>
        <v>0</v>
      </c>
      <c r="VC50" s="21"/>
      <c r="VD50" s="21">
        <f t="shared" si="1070"/>
        <v>0</v>
      </c>
      <c r="VE50" s="21"/>
      <c r="VF50" s="21">
        <f t="shared" si="1071"/>
        <v>0</v>
      </c>
      <c r="VG50" s="21"/>
      <c r="VH50" s="21">
        <f t="shared" si="1072"/>
        <v>0</v>
      </c>
      <c r="VI50" s="21"/>
      <c r="VJ50" s="21">
        <f t="shared" si="1073"/>
        <v>0</v>
      </c>
      <c r="VK50" s="21"/>
      <c r="VL50" s="21">
        <f t="shared" si="1074"/>
        <v>0</v>
      </c>
      <c r="VM50" s="21"/>
      <c r="VN50" s="21">
        <f t="shared" si="1075"/>
        <v>0</v>
      </c>
      <c r="VO50" s="21"/>
      <c r="VP50" s="21">
        <f t="shared" si="1076"/>
        <v>0</v>
      </c>
      <c r="VQ50" s="21"/>
      <c r="VR50" s="21">
        <f t="shared" si="1043"/>
        <v>0</v>
      </c>
      <c r="VS50" s="21"/>
      <c r="VT50" s="21">
        <f t="shared" si="1077"/>
        <v>0</v>
      </c>
      <c r="VU50" s="21"/>
      <c r="VV50" s="21">
        <f t="shared" si="1077"/>
        <v>0</v>
      </c>
      <c r="VW50" s="21"/>
      <c r="VX50" s="21">
        <f t="shared" si="1078"/>
        <v>0</v>
      </c>
      <c r="VY50" s="21"/>
      <c r="VZ50" s="21">
        <f t="shared" si="1078"/>
        <v>0</v>
      </c>
      <c r="WA50" s="21"/>
      <c r="WB50" s="21">
        <f t="shared" si="1078"/>
        <v>0</v>
      </c>
      <c r="WC50" s="21"/>
      <c r="WD50" s="21">
        <f t="shared" si="1078"/>
        <v>0</v>
      </c>
      <c r="WE50" s="21"/>
      <c r="WF50" s="21">
        <f t="shared" si="1078"/>
        <v>0</v>
      </c>
      <c r="WG50" s="21"/>
      <c r="WH50" s="21">
        <f t="shared" si="1078"/>
        <v>0</v>
      </c>
      <c r="WI50" s="21"/>
      <c r="WJ50" s="21">
        <f t="shared" si="1078"/>
        <v>0</v>
      </c>
      <c r="WK50" s="21"/>
      <c r="WL50" s="21">
        <f t="shared" si="1078"/>
        <v>0</v>
      </c>
      <c r="WM50" s="21"/>
      <c r="WN50" s="21">
        <f t="shared" si="1079"/>
        <v>0</v>
      </c>
      <c r="WO50" s="21"/>
      <c r="WP50" s="21">
        <f t="shared" si="1079"/>
        <v>0</v>
      </c>
      <c r="WQ50" s="21"/>
      <c r="WR50" s="21">
        <f t="shared" si="1079"/>
        <v>0</v>
      </c>
      <c r="WS50" s="21"/>
      <c r="WT50" s="21">
        <f t="shared" si="1079"/>
        <v>0</v>
      </c>
      <c r="WU50" s="21"/>
      <c r="WV50" s="21">
        <f t="shared" si="1079"/>
        <v>0</v>
      </c>
      <c r="WW50" s="21"/>
      <c r="WX50" s="21">
        <f t="shared" si="1079"/>
        <v>0</v>
      </c>
      <c r="WY50" s="21"/>
      <c r="WZ50" s="21">
        <f t="shared" si="1079"/>
        <v>0</v>
      </c>
      <c r="XA50" s="21"/>
      <c r="XB50" s="21">
        <f t="shared" si="1079"/>
        <v>0</v>
      </c>
      <c r="XC50" s="21"/>
      <c r="XD50" s="21">
        <f t="shared" si="1080"/>
        <v>0</v>
      </c>
      <c r="XE50" s="21"/>
      <c r="XF50" s="21">
        <f t="shared" si="1080"/>
        <v>0</v>
      </c>
      <c r="XG50" s="21"/>
      <c r="XH50" s="21">
        <f t="shared" si="1080"/>
        <v>0</v>
      </c>
      <c r="XI50" s="21"/>
      <c r="XJ50" s="21">
        <f t="shared" si="1080"/>
        <v>0</v>
      </c>
      <c r="XK50" s="21"/>
      <c r="XL50" s="21">
        <f t="shared" si="1080"/>
        <v>0</v>
      </c>
      <c r="XM50" s="21"/>
      <c r="XN50" s="21">
        <f t="shared" si="1080"/>
        <v>0</v>
      </c>
      <c r="XO50" s="21"/>
      <c r="XP50" s="21">
        <f t="shared" si="1080"/>
        <v>0</v>
      </c>
      <c r="XQ50" s="21"/>
      <c r="XR50" s="21">
        <f t="shared" si="1080"/>
        <v>0</v>
      </c>
      <c r="XS50" s="21"/>
      <c r="XT50" s="21">
        <f t="shared" si="1077"/>
        <v>0</v>
      </c>
      <c r="XU50" s="21"/>
      <c r="XV50" s="21">
        <f t="shared" si="1077"/>
        <v>0</v>
      </c>
      <c r="XW50" s="21"/>
      <c r="XX50" s="21">
        <f t="shared" si="1077"/>
        <v>0</v>
      </c>
      <c r="XY50" s="21"/>
      <c r="XZ50" s="21">
        <f t="shared" si="1077"/>
        <v>0</v>
      </c>
      <c r="YA50" s="21"/>
      <c r="YB50" s="21">
        <f t="shared" si="780"/>
        <v>0</v>
      </c>
      <c r="YC50" s="21"/>
      <c r="YD50" s="21">
        <f t="shared" si="781"/>
        <v>0</v>
      </c>
      <c r="YE50" s="21"/>
      <c r="YF50" s="21">
        <f t="shared" si="782"/>
        <v>0</v>
      </c>
      <c r="YG50" s="21"/>
      <c r="YH50" s="21">
        <f t="shared" si="783"/>
        <v>0</v>
      </c>
      <c r="YI50" s="21"/>
      <c r="YJ50" s="21">
        <f t="shared" si="784"/>
        <v>0</v>
      </c>
      <c r="YK50" s="21"/>
      <c r="YL50" s="21">
        <f t="shared" si="785"/>
        <v>0</v>
      </c>
      <c r="YM50" s="21"/>
      <c r="YN50" s="21">
        <f t="shared" si="786"/>
        <v>0</v>
      </c>
      <c r="YO50" s="21"/>
      <c r="YP50" s="21">
        <f t="shared" si="787"/>
        <v>0</v>
      </c>
      <c r="YQ50" s="21"/>
      <c r="YR50" s="21">
        <f t="shared" si="788"/>
        <v>0</v>
      </c>
      <c r="YS50" s="21"/>
      <c r="YT50" s="21">
        <f t="shared" si="1081"/>
        <v>0</v>
      </c>
      <c r="YU50" s="21"/>
      <c r="YV50" s="21">
        <f t="shared" si="790"/>
        <v>0</v>
      </c>
      <c r="YW50" s="21"/>
      <c r="YX50" s="21">
        <f t="shared" si="791"/>
        <v>0</v>
      </c>
      <c r="YY50" s="21"/>
      <c r="YZ50" s="21">
        <f t="shared" si="1077"/>
        <v>0</v>
      </c>
      <c r="ZA50" s="21"/>
      <c r="ZB50" s="21">
        <f t="shared" si="792"/>
        <v>0</v>
      </c>
      <c r="ZC50" s="21"/>
      <c r="ZD50" s="21">
        <f t="shared" si="793"/>
        <v>0</v>
      </c>
      <c r="ZE50" s="21"/>
      <c r="ZF50" s="21">
        <f t="shared" si="794"/>
        <v>0</v>
      </c>
      <c r="ZG50" s="21"/>
      <c r="ZH50" s="21">
        <f t="shared" si="1082"/>
        <v>0</v>
      </c>
      <c r="ZI50" s="21"/>
      <c r="ZJ50" s="21">
        <f t="shared" si="796"/>
        <v>0</v>
      </c>
      <c r="ZK50" s="21"/>
      <c r="ZL50" s="21">
        <f t="shared" si="797"/>
        <v>0</v>
      </c>
      <c r="ZM50" s="21"/>
      <c r="ZN50" s="21">
        <f t="shared" si="1083"/>
        <v>0</v>
      </c>
      <c r="ZO50" s="21"/>
      <c r="ZP50" s="21">
        <f t="shared" si="799"/>
        <v>0</v>
      </c>
      <c r="ZQ50" s="21"/>
      <c r="ZR50" s="21">
        <f t="shared" si="800"/>
        <v>0</v>
      </c>
      <c r="ZS50" s="21"/>
      <c r="ZT50" s="21">
        <f t="shared" si="1077"/>
        <v>0</v>
      </c>
      <c r="ZU50" s="21"/>
      <c r="ZV50" s="21">
        <f t="shared" si="1084"/>
        <v>0</v>
      </c>
      <c r="ZW50" s="21"/>
      <c r="ZX50" s="21">
        <f t="shared" si="1085"/>
        <v>0</v>
      </c>
      <c r="ZY50" s="21"/>
      <c r="ZZ50" s="21">
        <f t="shared" si="1085"/>
        <v>0</v>
      </c>
      <c r="AAA50" s="21"/>
      <c r="AAB50" s="21">
        <f t="shared" si="1086"/>
        <v>0</v>
      </c>
      <c r="AAC50" s="21"/>
      <c r="AAD50" s="21">
        <f t="shared" si="1086"/>
        <v>0</v>
      </c>
      <c r="AAE50" s="21"/>
      <c r="AAF50" s="21">
        <f t="shared" si="1087"/>
        <v>0</v>
      </c>
      <c r="AAG50" s="21"/>
      <c r="AAH50" s="21">
        <f t="shared" si="1087"/>
        <v>0</v>
      </c>
      <c r="AAI50" s="21"/>
      <c r="AAJ50" s="21">
        <f t="shared" si="1088"/>
        <v>0</v>
      </c>
      <c r="AAK50" s="21"/>
      <c r="AAL50" s="21">
        <f t="shared" si="1088"/>
        <v>0</v>
      </c>
      <c r="AAM50" s="21"/>
      <c r="AAN50" s="21">
        <f t="shared" si="1089"/>
        <v>0</v>
      </c>
      <c r="AAO50" s="21"/>
      <c r="AAP50" s="21">
        <f t="shared" si="1089"/>
        <v>0</v>
      </c>
      <c r="AAQ50" s="21"/>
      <c r="AAR50" s="21">
        <f t="shared" si="1090"/>
        <v>0</v>
      </c>
      <c r="AAS50" s="21"/>
      <c r="AAT50" s="21">
        <f t="shared" si="1090"/>
        <v>0</v>
      </c>
      <c r="AAU50" s="21"/>
      <c r="AAV50" s="21">
        <f t="shared" si="1091"/>
        <v>0</v>
      </c>
      <c r="AAW50" s="21"/>
      <c r="AAX50" s="21">
        <f t="shared" si="1091"/>
        <v>0</v>
      </c>
      <c r="AAY50" s="21"/>
      <c r="AAZ50" s="21">
        <f t="shared" si="1092"/>
        <v>0</v>
      </c>
      <c r="ABA50" s="21"/>
      <c r="ABB50" s="21">
        <f t="shared" si="1092"/>
        <v>0</v>
      </c>
      <c r="ABC50" s="21"/>
      <c r="ABD50" s="21">
        <f t="shared" si="1093"/>
        <v>0</v>
      </c>
      <c r="ABE50" s="21"/>
      <c r="ABF50" s="21">
        <f t="shared" si="1093"/>
        <v>0</v>
      </c>
      <c r="ABG50" s="21"/>
      <c r="ABH50" s="21">
        <f t="shared" si="1094"/>
        <v>0</v>
      </c>
      <c r="ABI50" s="21"/>
      <c r="ABJ50" s="21">
        <f t="shared" si="1094"/>
        <v>0</v>
      </c>
      <c r="ABK50" s="21"/>
      <c r="ABL50" s="21">
        <f t="shared" si="1095"/>
        <v>0</v>
      </c>
      <c r="ABM50" s="21"/>
      <c r="ABN50" s="21">
        <f t="shared" si="1095"/>
        <v>0</v>
      </c>
      <c r="ABO50" s="21"/>
      <c r="ABP50" s="21">
        <f t="shared" si="1096"/>
        <v>0</v>
      </c>
      <c r="ABQ50" s="21"/>
      <c r="ABR50" s="21">
        <f t="shared" si="1096"/>
        <v>0</v>
      </c>
      <c r="ABS50" s="21"/>
      <c r="ABT50" s="21">
        <f t="shared" si="1097"/>
        <v>0</v>
      </c>
      <c r="ABU50" s="21"/>
      <c r="ABV50" s="21">
        <f t="shared" si="1097"/>
        <v>0</v>
      </c>
      <c r="ABW50" s="21"/>
      <c r="ABX50" s="21">
        <f t="shared" si="1098"/>
        <v>0</v>
      </c>
      <c r="ABY50" s="21"/>
      <c r="ABZ50" s="21">
        <f t="shared" si="1098"/>
        <v>0</v>
      </c>
      <c r="ACA50" s="21"/>
      <c r="ACB50" s="21">
        <f t="shared" si="1099"/>
        <v>0</v>
      </c>
      <c r="ACC50" s="21"/>
      <c r="ACD50" s="21">
        <f t="shared" si="1099"/>
        <v>0</v>
      </c>
      <c r="ACE50" s="21"/>
      <c r="ACF50" s="21">
        <f t="shared" si="1100"/>
        <v>0</v>
      </c>
      <c r="ACG50" s="21"/>
      <c r="ACH50" s="21">
        <f t="shared" si="1100"/>
        <v>0</v>
      </c>
      <c r="ACI50" s="21"/>
      <c r="ACJ50" s="21">
        <f t="shared" si="1101"/>
        <v>0</v>
      </c>
      <c r="ACK50" s="21"/>
      <c r="ACL50" s="21">
        <f t="shared" si="1101"/>
        <v>0</v>
      </c>
      <c r="ACM50" s="21"/>
      <c r="ACN50" s="21">
        <f t="shared" si="1102"/>
        <v>0</v>
      </c>
      <c r="ACO50" s="21"/>
      <c r="ACP50" s="21">
        <f t="shared" si="1102"/>
        <v>0</v>
      </c>
      <c r="ACQ50" s="21"/>
      <c r="ACR50" s="21">
        <f t="shared" si="1103"/>
        <v>0</v>
      </c>
      <c r="ACS50" s="21"/>
      <c r="ACT50" s="21">
        <f t="shared" si="1103"/>
        <v>0</v>
      </c>
      <c r="ACU50" s="21"/>
      <c r="ACV50" s="21">
        <f t="shared" si="1104"/>
        <v>0</v>
      </c>
      <c r="ACW50" s="21"/>
      <c r="ACX50" s="21">
        <f t="shared" si="1104"/>
        <v>0</v>
      </c>
      <c r="ACY50" s="21"/>
      <c r="ACZ50" s="21">
        <f t="shared" si="1105"/>
        <v>0</v>
      </c>
      <c r="ADA50" s="21"/>
      <c r="ADB50" s="21">
        <f t="shared" si="1105"/>
        <v>0</v>
      </c>
      <c r="ADC50" s="21"/>
      <c r="ADD50" s="21">
        <f t="shared" si="1106"/>
        <v>0</v>
      </c>
      <c r="ADE50" s="21"/>
      <c r="ADF50" s="21">
        <f t="shared" si="1106"/>
        <v>0</v>
      </c>
      <c r="ADG50" s="21"/>
      <c r="ADH50" s="21">
        <f t="shared" si="1107"/>
        <v>0</v>
      </c>
      <c r="ADI50" s="21"/>
      <c r="ADJ50" s="21">
        <f t="shared" si="1107"/>
        <v>0</v>
      </c>
      <c r="ADK50" s="21"/>
      <c r="ADL50" s="21">
        <f t="shared" si="1108"/>
        <v>0</v>
      </c>
      <c r="ADM50" s="21"/>
      <c r="ADN50" s="21">
        <f t="shared" si="1108"/>
        <v>0</v>
      </c>
      <c r="ADO50" s="21"/>
      <c r="ADP50" s="21">
        <f t="shared" si="1108"/>
        <v>0</v>
      </c>
      <c r="ADQ50" s="21"/>
      <c r="ADR50" s="21">
        <f t="shared" si="1108"/>
        <v>0</v>
      </c>
      <c r="ADS50" s="21"/>
      <c r="ADT50" s="21">
        <f t="shared" si="1108"/>
        <v>0</v>
      </c>
      <c r="ADU50" s="21"/>
      <c r="ADV50" s="21">
        <f t="shared" si="1109"/>
        <v>0</v>
      </c>
      <c r="ADW50" s="21"/>
      <c r="ADX50" s="21">
        <f t="shared" si="1109"/>
        <v>0</v>
      </c>
      <c r="ADY50" s="21"/>
      <c r="ADZ50" s="21">
        <f t="shared" si="1109"/>
        <v>0</v>
      </c>
      <c r="AEA50" s="21"/>
      <c r="AEB50" s="21">
        <f t="shared" si="1109"/>
        <v>0</v>
      </c>
      <c r="AEC50" s="21"/>
      <c r="AED50" s="21">
        <f t="shared" si="1110"/>
        <v>0</v>
      </c>
      <c r="AEE50" s="21"/>
      <c r="AEF50" s="21">
        <f t="shared" si="1110"/>
        <v>0</v>
      </c>
      <c r="AEG50" s="21"/>
      <c r="AEH50" s="21">
        <f t="shared" si="1110"/>
        <v>0</v>
      </c>
      <c r="AEI50" s="21"/>
      <c r="AEJ50" s="21">
        <f t="shared" si="1110"/>
        <v>0</v>
      </c>
      <c r="AEK50" s="21"/>
      <c r="AEL50" s="21">
        <f t="shared" si="1110"/>
        <v>0</v>
      </c>
      <c r="AEM50" s="21"/>
      <c r="AEN50" s="21">
        <f t="shared" si="1111"/>
        <v>0</v>
      </c>
      <c r="AEO50" s="21"/>
      <c r="AEP50" s="21">
        <f t="shared" si="1111"/>
        <v>0</v>
      </c>
      <c r="AEQ50" s="21"/>
      <c r="AER50" s="21">
        <f t="shared" si="1111"/>
        <v>0</v>
      </c>
      <c r="AES50" s="21"/>
      <c r="AET50" s="21">
        <f t="shared" si="1111"/>
        <v>0</v>
      </c>
      <c r="AEU50" s="21"/>
      <c r="AEV50" s="21">
        <f t="shared" si="1112"/>
        <v>0</v>
      </c>
      <c r="AEW50" s="21"/>
      <c r="AEX50" s="21">
        <f t="shared" si="1112"/>
        <v>0</v>
      </c>
      <c r="AEY50" s="21"/>
      <c r="AEZ50" s="21">
        <f t="shared" si="1112"/>
        <v>0</v>
      </c>
      <c r="AFA50" s="21"/>
      <c r="AFB50" s="21">
        <f t="shared" si="1112"/>
        <v>0</v>
      </c>
      <c r="AFC50" s="21"/>
      <c r="AFD50" s="21">
        <f t="shared" si="1112"/>
        <v>0</v>
      </c>
      <c r="AFE50" s="21"/>
      <c r="AFF50" s="21">
        <f t="shared" si="1113"/>
        <v>0</v>
      </c>
      <c r="AFG50" s="21"/>
      <c r="AFH50" s="21">
        <f t="shared" si="1113"/>
        <v>0</v>
      </c>
      <c r="AFI50" s="21"/>
      <c r="AFJ50" s="21">
        <f t="shared" si="1113"/>
        <v>0</v>
      </c>
      <c r="AFK50" s="21"/>
      <c r="AFL50" s="21">
        <f t="shared" si="1113"/>
        <v>0</v>
      </c>
      <c r="AFM50" s="21"/>
      <c r="AFN50" s="21">
        <f t="shared" si="1114"/>
        <v>0</v>
      </c>
      <c r="AFO50" s="21"/>
      <c r="AFP50" s="21">
        <f t="shared" si="1114"/>
        <v>0</v>
      </c>
      <c r="AFQ50" s="21"/>
      <c r="AFR50" s="21">
        <f t="shared" si="1114"/>
        <v>0</v>
      </c>
      <c r="AFS50" s="21"/>
      <c r="AFT50" s="21">
        <f t="shared" si="1114"/>
        <v>0</v>
      </c>
      <c r="AFU50" s="21"/>
      <c r="AFV50" s="21">
        <f t="shared" si="1114"/>
        <v>0</v>
      </c>
      <c r="AFW50" s="21"/>
      <c r="AFX50" s="21">
        <f t="shared" si="1115"/>
        <v>0</v>
      </c>
      <c r="AFY50" s="21"/>
      <c r="AFZ50" s="21">
        <f t="shared" si="1115"/>
        <v>0</v>
      </c>
      <c r="AGA50" s="21"/>
      <c r="AGB50" s="21">
        <f t="shared" si="1115"/>
        <v>0</v>
      </c>
      <c r="AGC50" s="21"/>
      <c r="AGD50" s="21">
        <f t="shared" si="1115"/>
        <v>0</v>
      </c>
      <c r="AGE50" s="21"/>
      <c r="AGF50" s="21">
        <f t="shared" si="1116"/>
        <v>0</v>
      </c>
      <c r="AGG50" s="21"/>
      <c r="AGH50" s="21">
        <f t="shared" si="1116"/>
        <v>0</v>
      </c>
      <c r="AGI50" s="21"/>
      <c r="AGJ50" s="21">
        <f t="shared" si="1116"/>
        <v>0</v>
      </c>
      <c r="AGK50" s="21"/>
      <c r="AGL50" s="21">
        <f t="shared" si="1116"/>
        <v>0</v>
      </c>
      <c r="AGM50" s="21"/>
      <c r="AGN50" s="21">
        <f t="shared" si="1116"/>
        <v>0</v>
      </c>
      <c r="AGO50" s="21"/>
      <c r="AGP50" s="21">
        <f t="shared" si="1117"/>
        <v>0</v>
      </c>
      <c r="AGQ50" s="21"/>
      <c r="AGR50" s="21">
        <f t="shared" si="1117"/>
        <v>0</v>
      </c>
      <c r="AGS50" s="21"/>
      <c r="AGT50" s="21">
        <f t="shared" si="1117"/>
        <v>0</v>
      </c>
      <c r="AGU50" s="21"/>
      <c r="AGV50" s="21">
        <f t="shared" si="1117"/>
        <v>0</v>
      </c>
      <c r="AGW50" s="21"/>
      <c r="AGX50" s="21">
        <f t="shared" si="1118"/>
        <v>0</v>
      </c>
      <c r="AGY50" s="21"/>
      <c r="AGZ50" s="21">
        <f t="shared" si="1118"/>
        <v>0</v>
      </c>
      <c r="AHA50" s="21"/>
      <c r="AHB50" s="21">
        <f t="shared" si="1118"/>
        <v>0</v>
      </c>
      <c r="AHC50" s="21"/>
      <c r="AHD50" s="21">
        <f t="shared" si="1118"/>
        <v>0</v>
      </c>
      <c r="AHE50" s="21"/>
      <c r="AHF50" s="21">
        <f t="shared" si="1118"/>
        <v>0</v>
      </c>
      <c r="AHG50" s="21"/>
      <c r="AHH50" s="21">
        <f t="shared" si="1119"/>
        <v>0</v>
      </c>
      <c r="AHI50" s="21"/>
      <c r="AHJ50" s="21">
        <f t="shared" si="1119"/>
        <v>0</v>
      </c>
      <c r="AHK50" s="21"/>
      <c r="AHL50" s="21">
        <f t="shared" si="1119"/>
        <v>0</v>
      </c>
      <c r="AHM50" s="21"/>
      <c r="AHN50" s="21">
        <f t="shared" si="1119"/>
        <v>0</v>
      </c>
      <c r="AHO50" s="21"/>
      <c r="AHP50" s="21">
        <f t="shared" si="1120"/>
        <v>0</v>
      </c>
      <c r="AHQ50" s="21"/>
      <c r="AHR50" s="21">
        <f t="shared" si="1120"/>
        <v>0</v>
      </c>
      <c r="AHS50" s="21"/>
      <c r="AHT50" s="21">
        <f t="shared" si="1120"/>
        <v>0</v>
      </c>
      <c r="AHU50" s="21"/>
      <c r="AHV50" s="21">
        <f t="shared" si="1120"/>
        <v>0</v>
      </c>
      <c r="AHW50" s="21"/>
      <c r="AHX50" s="21">
        <f t="shared" si="1120"/>
        <v>0</v>
      </c>
      <c r="AHY50" s="21"/>
      <c r="AHZ50" s="21">
        <f t="shared" si="1121"/>
        <v>0</v>
      </c>
      <c r="AIA50" s="21"/>
      <c r="AIB50" s="21">
        <f t="shared" si="1121"/>
        <v>0</v>
      </c>
      <c r="AIC50" s="21"/>
      <c r="AID50" s="21">
        <f t="shared" si="1121"/>
        <v>0</v>
      </c>
      <c r="AIE50" s="21"/>
      <c r="AIF50" s="21">
        <f t="shared" si="1121"/>
        <v>0</v>
      </c>
      <c r="AIG50" s="21"/>
      <c r="AIH50" s="21">
        <f t="shared" si="1122"/>
        <v>0</v>
      </c>
      <c r="AII50" s="21"/>
      <c r="AIJ50" s="21">
        <f t="shared" si="1122"/>
        <v>0</v>
      </c>
      <c r="AIK50" s="21"/>
      <c r="AIL50" s="21">
        <f t="shared" si="1122"/>
        <v>0</v>
      </c>
      <c r="AIM50" s="21"/>
      <c r="AIN50" s="21">
        <f t="shared" si="1122"/>
        <v>0</v>
      </c>
      <c r="AIO50" s="21"/>
      <c r="AIP50" s="21">
        <f t="shared" si="1122"/>
        <v>0</v>
      </c>
      <c r="AIQ50" s="21"/>
      <c r="AIR50" s="21">
        <f t="shared" si="1123"/>
        <v>0</v>
      </c>
      <c r="AIS50" s="21"/>
      <c r="AIT50" s="21">
        <f t="shared" si="1123"/>
        <v>0</v>
      </c>
      <c r="AIU50" s="21"/>
      <c r="AIV50" s="21">
        <f t="shared" si="1123"/>
        <v>0</v>
      </c>
      <c r="AIW50" s="21"/>
      <c r="AIX50" s="21">
        <f t="shared" si="1123"/>
        <v>0</v>
      </c>
      <c r="AIY50" s="21"/>
      <c r="AIZ50" s="21">
        <f t="shared" si="1077"/>
        <v>0</v>
      </c>
      <c r="AJA50" s="21"/>
    </row>
    <row r="51" spans="1:937" ht="13.5" customHeight="1" x14ac:dyDescent="0.25">
      <c r="A51" s="96"/>
      <c r="B51" s="31">
        <v>46</v>
      </c>
      <c r="C51" s="192" t="s">
        <v>209</v>
      </c>
      <c r="D51" s="67" t="s">
        <v>478</v>
      </c>
      <c r="E51" s="194" t="s">
        <v>404</v>
      </c>
      <c r="F51" s="194" t="str">
        <f>_xlfn.XLOOKUP(D51,'WTG PH-III'!$D$5:$D$198,'WTG PH-III'!$B$5:$B$198,0,0,1)</f>
        <v>PSS-12</v>
      </c>
      <c r="G51" s="22" t="s">
        <v>537</v>
      </c>
      <c r="H51" s="22" t="s">
        <v>541</v>
      </c>
      <c r="I51" s="61">
        <v>13</v>
      </c>
      <c r="J51" s="21">
        <v>253</v>
      </c>
      <c r="K51" s="21">
        <f t="shared" si="846"/>
        <v>253</v>
      </c>
      <c r="L51" s="21">
        <f t="shared" si="847"/>
        <v>253</v>
      </c>
      <c r="M51" s="21">
        <f t="shared" si="848"/>
        <v>0</v>
      </c>
      <c r="N51" s="95">
        <f>VLOOKUP(D51,'WTG PH-III'!$D$5:$U$198,17,0)</f>
        <v>45763</v>
      </c>
      <c r="O51" s="95">
        <f>VLOOKUP(D51,'WTG PH-III'!$D$5:$U$198,18,0)</f>
        <v>45773</v>
      </c>
      <c r="P51" s="21">
        <f t="shared" si="849"/>
        <v>0</v>
      </c>
      <c r="Q51" s="21"/>
      <c r="R51" s="21">
        <f t="shared" si="850"/>
        <v>0</v>
      </c>
      <c r="S51" s="21"/>
      <c r="T51" s="21">
        <f t="shared" si="851"/>
        <v>0</v>
      </c>
      <c r="U51" s="21"/>
      <c r="V51" s="21">
        <f t="shared" si="852"/>
        <v>0</v>
      </c>
      <c r="W51" s="21"/>
      <c r="X51" s="21">
        <f t="shared" si="853"/>
        <v>0</v>
      </c>
      <c r="Y51" s="21"/>
      <c r="Z51" s="21">
        <f t="shared" si="854"/>
        <v>0</v>
      </c>
      <c r="AA51" s="21"/>
      <c r="AB51" s="21">
        <f t="shared" si="855"/>
        <v>0</v>
      </c>
      <c r="AC51" s="21"/>
      <c r="AD51" s="21">
        <f t="shared" si="856"/>
        <v>0</v>
      </c>
      <c r="AE51" s="21"/>
      <c r="AF51" s="21">
        <f t="shared" si="857"/>
        <v>0</v>
      </c>
      <c r="AG51" s="21"/>
      <c r="AH51" s="21">
        <f t="shared" si="858"/>
        <v>0</v>
      </c>
      <c r="AI51" s="21"/>
      <c r="AJ51" s="21">
        <f t="shared" si="859"/>
        <v>0</v>
      </c>
      <c r="AK51" s="21"/>
      <c r="AL51" s="21">
        <f t="shared" si="860"/>
        <v>0</v>
      </c>
      <c r="AM51" s="21"/>
      <c r="AN51" s="21">
        <f t="shared" si="861"/>
        <v>0</v>
      </c>
      <c r="AO51" s="21"/>
      <c r="AP51" s="21">
        <f t="shared" si="862"/>
        <v>0</v>
      </c>
      <c r="AQ51" s="21"/>
      <c r="AR51" s="21">
        <f t="shared" si="863"/>
        <v>0</v>
      </c>
      <c r="AS51" s="21"/>
      <c r="AT51" s="21">
        <f t="shared" si="864"/>
        <v>0</v>
      </c>
      <c r="AU51" s="21"/>
      <c r="AV51" s="21">
        <f t="shared" si="865"/>
        <v>0</v>
      </c>
      <c r="AW51" s="21"/>
      <c r="AX51" s="21">
        <f t="shared" si="866"/>
        <v>0</v>
      </c>
      <c r="AY51" s="21"/>
      <c r="AZ51" s="21">
        <f t="shared" si="867"/>
        <v>0</v>
      </c>
      <c r="BA51" s="21"/>
      <c r="BB51" s="21">
        <f t="shared" si="868"/>
        <v>0</v>
      </c>
      <c r="BC51" s="21"/>
      <c r="BD51" s="21">
        <f t="shared" si="869"/>
        <v>0</v>
      </c>
      <c r="BE51" s="21"/>
      <c r="BF51" s="21">
        <f t="shared" si="870"/>
        <v>0</v>
      </c>
      <c r="BG51" s="21"/>
      <c r="BH51" s="21">
        <f t="shared" si="871"/>
        <v>0</v>
      </c>
      <c r="BI51" s="21"/>
      <c r="BJ51" s="21">
        <f t="shared" si="872"/>
        <v>0</v>
      </c>
      <c r="BK51" s="21"/>
      <c r="BL51" s="21">
        <f t="shared" si="873"/>
        <v>0</v>
      </c>
      <c r="BM51" s="21"/>
      <c r="BN51" s="21">
        <f t="shared" si="874"/>
        <v>0</v>
      </c>
      <c r="BO51" s="21"/>
      <c r="BP51" s="21">
        <f t="shared" si="875"/>
        <v>0</v>
      </c>
      <c r="BQ51" s="21"/>
      <c r="BR51" s="21">
        <f t="shared" si="876"/>
        <v>0</v>
      </c>
      <c r="BS51" s="21"/>
      <c r="BT51" s="21">
        <f t="shared" si="877"/>
        <v>0</v>
      </c>
      <c r="BU51" s="21"/>
      <c r="BV51" s="21">
        <f t="shared" si="878"/>
        <v>0</v>
      </c>
      <c r="BW51" s="21"/>
      <c r="BX51" s="21">
        <f t="shared" si="879"/>
        <v>0</v>
      </c>
      <c r="BY51" s="21"/>
      <c r="BZ51" s="21">
        <f t="shared" si="880"/>
        <v>0</v>
      </c>
      <c r="CA51" s="21"/>
      <c r="CB51" s="21">
        <f t="shared" si="881"/>
        <v>0</v>
      </c>
      <c r="CC51" s="21"/>
      <c r="CD51" s="21">
        <f t="shared" si="882"/>
        <v>0</v>
      </c>
      <c r="CE51" s="21"/>
      <c r="CF51" s="21">
        <f t="shared" si="883"/>
        <v>0</v>
      </c>
      <c r="CG51" s="21"/>
      <c r="CH51" s="21">
        <f t="shared" si="884"/>
        <v>0</v>
      </c>
      <c r="CI51" s="21"/>
      <c r="CJ51" s="21">
        <f t="shared" si="885"/>
        <v>0</v>
      </c>
      <c r="CK51" s="21"/>
      <c r="CL51" s="21">
        <f t="shared" si="886"/>
        <v>0</v>
      </c>
      <c r="CM51" s="21"/>
      <c r="CN51" s="21">
        <f t="shared" si="887"/>
        <v>0</v>
      </c>
      <c r="CO51" s="21"/>
      <c r="CP51" s="21">
        <f t="shared" si="888"/>
        <v>0</v>
      </c>
      <c r="CQ51" s="21"/>
      <c r="CR51" s="21">
        <f t="shared" si="889"/>
        <v>0</v>
      </c>
      <c r="CS51" s="21"/>
      <c r="CT51" s="21">
        <f t="shared" si="890"/>
        <v>0</v>
      </c>
      <c r="CU51" s="21"/>
      <c r="CV51" s="21">
        <f t="shared" si="891"/>
        <v>0</v>
      </c>
      <c r="CW51" s="21"/>
      <c r="CX51" s="21">
        <f t="shared" si="892"/>
        <v>0</v>
      </c>
      <c r="CY51" s="21"/>
      <c r="CZ51" s="21">
        <f t="shared" si="893"/>
        <v>0</v>
      </c>
      <c r="DA51" s="21"/>
      <c r="DB51" s="21">
        <f t="shared" si="894"/>
        <v>0</v>
      </c>
      <c r="DC51" s="21"/>
      <c r="DD51" s="21">
        <f t="shared" si="895"/>
        <v>0</v>
      </c>
      <c r="DE51" s="21"/>
      <c r="DF51" s="21">
        <f t="shared" si="896"/>
        <v>0</v>
      </c>
      <c r="DG51" s="21"/>
      <c r="DH51" s="21">
        <f t="shared" si="897"/>
        <v>0</v>
      </c>
      <c r="DI51" s="21"/>
      <c r="DJ51" s="21">
        <f t="shared" si="898"/>
        <v>0</v>
      </c>
      <c r="DK51" s="21"/>
      <c r="DL51" s="21">
        <f t="shared" si="899"/>
        <v>0</v>
      </c>
      <c r="DM51" s="21"/>
      <c r="DN51" s="21">
        <f t="shared" si="900"/>
        <v>0</v>
      </c>
      <c r="DO51" s="21"/>
      <c r="DP51" s="21">
        <f t="shared" si="901"/>
        <v>0</v>
      </c>
      <c r="DQ51" s="21"/>
      <c r="DR51" s="21">
        <f t="shared" si="902"/>
        <v>0</v>
      </c>
      <c r="DS51" s="21"/>
      <c r="DT51" s="21">
        <f t="shared" si="903"/>
        <v>0</v>
      </c>
      <c r="DU51" s="21"/>
      <c r="DV51" s="21">
        <f t="shared" si="904"/>
        <v>0</v>
      </c>
      <c r="DW51" s="21"/>
      <c r="DX51" s="21">
        <f t="shared" si="905"/>
        <v>0</v>
      </c>
      <c r="DY51" s="21"/>
      <c r="DZ51" s="21">
        <f t="shared" si="906"/>
        <v>0</v>
      </c>
      <c r="EA51" s="21"/>
      <c r="EB51" s="21">
        <f t="shared" si="907"/>
        <v>0</v>
      </c>
      <c r="EC51" s="21"/>
      <c r="ED51" s="21">
        <f t="shared" si="908"/>
        <v>0</v>
      </c>
      <c r="EE51" s="21"/>
      <c r="EF51" s="21">
        <f t="shared" si="909"/>
        <v>0</v>
      </c>
      <c r="EG51" s="21"/>
      <c r="EH51" s="21">
        <f t="shared" si="910"/>
        <v>0</v>
      </c>
      <c r="EI51" s="21"/>
      <c r="EJ51" s="21">
        <f t="shared" si="911"/>
        <v>0</v>
      </c>
      <c r="EK51" s="21"/>
      <c r="EL51" s="21">
        <f t="shared" si="912"/>
        <v>0</v>
      </c>
      <c r="EM51" s="21"/>
      <c r="EN51" s="21">
        <f t="shared" si="913"/>
        <v>0</v>
      </c>
      <c r="EO51" s="21"/>
      <c r="EP51" s="21">
        <f t="shared" si="914"/>
        <v>0</v>
      </c>
      <c r="EQ51" s="21"/>
      <c r="ER51" s="21">
        <f t="shared" si="915"/>
        <v>0</v>
      </c>
      <c r="ES51" s="21"/>
      <c r="ET51" s="21">
        <f t="shared" si="916"/>
        <v>0</v>
      </c>
      <c r="EU51" s="21"/>
      <c r="EV51" s="21">
        <f t="shared" si="917"/>
        <v>0</v>
      </c>
      <c r="EW51" s="21"/>
      <c r="EX51" s="21">
        <f t="shared" si="918"/>
        <v>0</v>
      </c>
      <c r="EY51" s="21"/>
      <c r="EZ51" s="21">
        <f t="shared" si="919"/>
        <v>0</v>
      </c>
      <c r="FA51" s="21"/>
      <c r="FB51" s="21">
        <f t="shared" si="920"/>
        <v>0</v>
      </c>
      <c r="FC51" s="21"/>
      <c r="FD51" s="21">
        <f t="shared" si="921"/>
        <v>0</v>
      </c>
      <c r="FE51" s="21"/>
      <c r="FF51" s="21">
        <f t="shared" si="922"/>
        <v>0</v>
      </c>
      <c r="FG51" s="21"/>
      <c r="FH51" s="21">
        <f t="shared" si="923"/>
        <v>0</v>
      </c>
      <c r="FI51" s="21"/>
      <c r="FJ51" s="21">
        <f t="shared" si="924"/>
        <v>0</v>
      </c>
      <c r="FK51" s="21"/>
      <c r="FL51" s="21">
        <f t="shared" si="925"/>
        <v>0</v>
      </c>
      <c r="FM51" s="21"/>
      <c r="FN51" s="21">
        <f t="shared" si="926"/>
        <v>0</v>
      </c>
      <c r="FO51" s="21"/>
      <c r="FP51" s="21">
        <f t="shared" si="927"/>
        <v>0</v>
      </c>
      <c r="FQ51" s="21"/>
      <c r="FR51" s="21">
        <f t="shared" si="928"/>
        <v>0</v>
      </c>
      <c r="FS51" s="21"/>
      <c r="FT51" s="21">
        <f t="shared" si="929"/>
        <v>0</v>
      </c>
      <c r="FU51" s="21"/>
      <c r="FV51" s="21">
        <f t="shared" si="930"/>
        <v>0</v>
      </c>
      <c r="FW51" s="21"/>
      <c r="FX51" s="21">
        <f t="shared" si="931"/>
        <v>0</v>
      </c>
      <c r="FY51" s="21"/>
      <c r="FZ51" s="21">
        <f t="shared" si="932"/>
        <v>0</v>
      </c>
      <c r="GA51" s="21"/>
      <c r="GB51" s="21">
        <f t="shared" si="933"/>
        <v>0</v>
      </c>
      <c r="GC51" s="21"/>
      <c r="GD51" s="21">
        <f t="shared" si="934"/>
        <v>0</v>
      </c>
      <c r="GE51" s="21"/>
      <c r="GF51" s="21">
        <f t="shared" si="935"/>
        <v>0</v>
      </c>
      <c r="GG51" s="21"/>
      <c r="GH51" s="21">
        <f t="shared" si="936"/>
        <v>0</v>
      </c>
      <c r="GI51" s="21"/>
      <c r="GJ51" s="21">
        <f t="shared" si="937"/>
        <v>0</v>
      </c>
      <c r="GK51" s="21"/>
      <c r="GL51" s="21">
        <f t="shared" si="938"/>
        <v>0</v>
      </c>
      <c r="GM51" s="21"/>
      <c r="GN51" s="21">
        <f t="shared" si="939"/>
        <v>0</v>
      </c>
      <c r="GO51" s="21"/>
      <c r="GP51" s="21">
        <f t="shared" si="940"/>
        <v>0</v>
      </c>
      <c r="GQ51" s="21"/>
      <c r="GR51" s="21">
        <f t="shared" si="941"/>
        <v>0</v>
      </c>
      <c r="GS51" s="21"/>
      <c r="GT51" s="21">
        <f t="shared" si="942"/>
        <v>0</v>
      </c>
      <c r="GU51" s="21"/>
      <c r="GV51" s="21">
        <f t="shared" si="943"/>
        <v>0</v>
      </c>
      <c r="GW51" s="21"/>
      <c r="GX51" s="21">
        <f t="shared" si="944"/>
        <v>0</v>
      </c>
      <c r="GY51" s="21"/>
      <c r="GZ51" s="21">
        <f t="shared" si="945"/>
        <v>0</v>
      </c>
      <c r="HA51" s="21"/>
      <c r="HB51" s="21">
        <f t="shared" si="946"/>
        <v>0</v>
      </c>
      <c r="HC51" s="21"/>
      <c r="HD51" s="21">
        <f t="shared" si="947"/>
        <v>0</v>
      </c>
      <c r="HE51" s="21"/>
      <c r="HF51" s="21">
        <f t="shared" si="948"/>
        <v>0</v>
      </c>
      <c r="HG51" s="21"/>
      <c r="HH51" s="21">
        <f t="shared" si="949"/>
        <v>0</v>
      </c>
      <c r="HI51" s="21"/>
      <c r="HJ51" s="21">
        <f t="shared" si="950"/>
        <v>0</v>
      </c>
      <c r="HK51" s="21"/>
      <c r="HL51" s="21">
        <f t="shared" si="951"/>
        <v>0</v>
      </c>
      <c r="HM51" s="21"/>
      <c r="HN51" s="21">
        <f t="shared" si="952"/>
        <v>0</v>
      </c>
      <c r="HO51" s="21"/>
      <c r="HP51" s="21">
        <f t="shared" si="953"/>
        <v>0</v>
      </c>
      <c r="HQ51" s="21"/>
      <c r="HR51" s="21">
        <f t="shared" si="954"/>
        <v>0</v>
      </c>
      <c r="HS51" s="21"/>
      <c r="HT51" s="21">
        <f t="shared" si="955"/>
        <v>0</v>
      </c>
      <c r="HU51" s="21"/>
      <c r="HV51" s="21">
        <f t="shared" si="956"/>
        <v>0</v>
      </c>
      <c r="HW51" s="21"/>
      <c r="HX51" s="21">
        <f t="shared" si="957"/>
        <v>0</v>
      </c>
      <c r="HY51" s="21"/>
      <c r="HZ51" s="21">
        <f t="shared" si="958"/>
        <v>0</v>
      </c>
      <c r="IA51" s="21"/>
      <c r="IB51" s="21">
        <f t="shared" si="959"/>
        <v>0</v>
      </c>
      <c r="IC51" s="21"/>
      <c r="ID51" s="21">
        <f t="shared" si="960"/>
        <v>0</v>
      </c>
      <c r="IE51" s="21"/>
      <c r="IF51" s="21">
        <f t="shared" si="961"/>
        <v>0</v>
      </c>
      <c r="IG51" s="21"/>
      <c r="IH51" s="21">
        <f t="shared" si="962"/>
        <v>0</v>
      </c>
      <c r="II51" s="21"/>
      <c r="IJ51" s="21">
        <f t="shared" si="963"/>
        <v>0</v>
      </c>
      <c r="IK51" s="21"/>
      <c r="IL51" s="21">
        <f t="shared" si="964"/>
        <v>0</v>
      </c>
      <c r="IM51" s="21"/>
      <c r="IN51" s="21">
        <f t="shared" si="965"/>
        <v>0</v>
      </c>
      <c r="IO51" s="21"/>
      <c r="IP51" s="21">
        <f t="shared" si="966"/>
        <v>0</v>
      </c>
      <c r="IQ51" s="21"/>
      <c r="IR51" s="21">
        <f t="shared" si="967"/>
        <v>0</v>
      </c>
      <c r="IS51" s="21"/>
      <c r="IT51" s="21">
        <f t="shared" si="968"/>
        <v>23</v>
      </c>
      <c r="IU51" s="21"/>
      <c r="IV51" s="21">
        <f t="shared" si="969"/>
        <v>23</v>
      </c>
      <c r="IW51" s="21"/>
      <c r="IX51" s="21">
        <f t="shared" si="970"/>
        <v>23</v>
      </c>
      <c r="IY51" s="21"/>
      <c r="IZ51" s="21">
        <f t="shared" si="971"/>
        <v>23</v>
      </c>
      <c r="JA51" s="21"/>
      <c r="JB51" s="21">
        <f t="shared" si="972"/>
        <v>23</v>
      </c>
      <c r="JC51" s="21"/>
      <c r="JD51" s="21">
        <f t="shared" si="973"/>
        <v>23</v>
      </c>
      <c r="JE51" s="21"/>
      <c r="JF51" s="21">
        <f t="shared" si="974"/>
        <v>23</v>
      </c>
      <c r="JG51" s="21"/>
      <c r="JH51" s="21">
        <f t="shared" si="975"/>
        <v>23</v>
      </c>
      <c r="JI51" s="21"/>
      <c r="JJ51" s="21">
        <f t="shared" si="976"/>
        <v>23</v>
      </c>
      <c r="JK51" s="21"/>
      <c r="JL51" s="21">
        <f t="shared" si="977"/>
        <v>23</v>
      </c>
      <c r="JM51" s="21"/>
      <c r="JN51" s="21">
        <f t="shared" si="978"/>
        <v>23</v>
      </c>
      <c r="JO51" s="21"/>
      <c r="JP51" s="21">
        <f t="shared" si="979"/>
        <v>0</v>
      </c>
      <c r="JQ51" s="21"/>
      <c r="JR51" s="21">
        <f t="shared" si="980"/>
        <v>0</v>
      </c>
      <c r="JS51" s="21"/>
      <c r="JT51" s="21">
        <f t="shared" si="981"/>
        <v>0</v>
      </c>
      <c r="JU51" s="21"/>
      <c r="JV51" s="21">
        <f t="shared" si="982"/>
        <v>0</v>
      </c>
      <c r="JW51" s="21"/>
      <c r="JX51" s="21">
        <f t="shared" si="983"/>
        <v>0</v>
      </c>
      <c r="JY51" s="21"/>
      <c r="JZ51" s="21">
        <f t="shared" si="984"/>
        <v>0</v>
      </c>
      <c r="KA51" s="21"/>
      <c r="KB51" s="21">
        <f t="shared" si="985"/>
        <v>0</v>
      </c>
      <c r="KC51" s="21"/>
      <c r="KD51" s="21">
        <f t="shared" si="986"/>
        <v>0</v>
      </c>
      <c r="KE51" s="21"/>
      <c r="KF51" s="21">
        <f t="shared" si="987"/>
        <v>0</v>
      </c>
      <c r="KG51" s="21"/>
      <c r="KH51" s="21">
        <f t="shared" si="988"/>
        <v>0</v>
      </c>
      <c r="KI51" s="21"/>
      <c r="KJ51" s="21">
        <f t="shared" si="989"/>
        <v>0</v>
      </c>
      <c r="KK51" s="21"/>
      <c r="KL51" s="21">
        <f t="shared" si="990"/>
        <v>0</v>
      </c>
      <c r="KM51" s="21"/>
      <c r="KN51" s="21">
        <f t="shared" si="991"/>
        <v>0</v>
      </c>
      <c r="KO51" s="21"/>
      <c r="KP51" s="21">
        <f t="shared" si="992"/>
        <v>0</v>
      </c>
      <c r="KQ51" s="21"/>
      <c r="KR51" s="21">
        <f t="shared" si="993"/>
        <v>0</v>
      </c>
      <c r="KS51" s="21"/>
      <c r="KT51" s="21">
        <f t="shared" si="994"/>
        <v>0</v>
      </c>
      <c r="KU51" s="21"/>
      <c r="KV51" s="21">
        <f t="shared" si="995"/>
        <v>0</v>
      </c>
      <c r="KW51" s="21"/>
      <c r="KX51" s="21">
        <f t="shared" si="996"/>
        <v>0</v>
      </c>
      <c r="KY51" s="21"/>
      <c r="KZ51" s="21">
        <f t="shared" si="997"/>
        <v>0</v>
      </c>
      <c r="LA51" s="21"/>
      <c r="LB51" s="21">
        <f t="shared" si="998"/>
        <v>0</v>
      </c>
      <c r="LC51" s="21"/>
      <c r="LD51" s="21">
        <f t="shared" si="999"/>
        <v>0</v>
      </c>
      <c r="LE51" s="21"/>
      <c r="LF51" s="21">
        <f t="shared" si="1000"/>
        <v>0</v>
      </c>
      <c r="LG51" s="21"/>
      <c r="LH51" s="21">
        <f t="shared" si="1001"/>
        <v>0</v>
      </c>
      <c r="LI51" s="21"/>
      <c r="LJ51" s="21">
        <f t="shared" si="1002"/>
        <v>0</v>
      </c>
      <c r="LK51" s="21"/>
      <c r="LL51" s="21">
        <f t="shared" si="1003"/>
        <v>0</v>
      </c>
      <c r="LM51" s="21"/>
      <c r="LN51" s="21">
        <f t="shared" si="1004"/>
        <v>0</v>
      </c>
      <c r="LO51" s="21"/>
      <c r="LP51" s="21">
        <f t="shared" si="1005"/>
        <v>0</v>
      </c>
      <c r="LQ51" s="21"/>
      <c r="LR51" s="21">
        <f t="shared" si="1006"/>
        <v>0</v>
      </c>
      <c r="LS51" s="21"/>
      <c r="LT51" s="21">
        <f t="shared" si="1007"/>
        <v>0</v>
      </c>
      <c r="LU51" s="21"/>
      <c r="LV51" s="21">
        <f t="shared" si="1008"/>
        <v>0</v>
      </c>
      <c r="LW51" s="21"/>
      <c r="LX51" s="21">
        <f t="shared" si="1009"/>
        <v>0</v>
      </c>
      <c r="LY51" s="21"/>
      <c r="LZ51" s="21">
        <f t="shared" si="1010"/>
        <v>0</v>
      </c>
      <c r="MA51" s="21"/>
      <c r="MB51" s="21">
        <f t="shared" si="1011"/>
        <v>0</v>
      </c>
      <c r="MC51" s="21"/>
      <c r="MD51" s="21">
        <f t="shared" si="1012"/>
        <v>0</v>
      </c>
      <c r="ME51" s="21"/>
      <c r="MF51" s="21">
        <f t="shared" si="1013"/>
        <v>0</v>
      </c>
      <c r="MG51" s="21"/>
      <c r="MH51" s="21">
        <f t="shared" si="1014"/>
        <v>0</v>
      </c>
      <c r="MI51" s="21"/>
      <c r="MJ51" s="21">
        <f t="shared" si="1015"/>
        <v>0</v>
      </c>
      <c r="MK51" s="21"/>
      <c r="ML51" s="21">
        <f t="shared" si="1016"/>
        <v>0</v>
      </c>
      <c r="MM51" s="21"/>
      <c r="MN51" s="21">
        <f t="shared" si="1017"/>
        <v>0</v>
      </c>
      <c r="MO51" s="21"/>
      <c r="MP51" s="21">
        <f t="shared" si="1018"/>
        <v>0</v>
      </c>
      <c r="MQ51" s="21"/>
      <c r="MR51" s="21">
        <f t="shared" si="1019"/>
        <v>0</v>
      </c>
      <c r="MS51" s="21"/>
      <c r="MT51" s="21">
        <f t="shared" si="1020"/>
        <v>0</v>
      </c>
      <c r="MU51" s="21"/>
      <c r="MV51" s="21">
        <f t="shared" si="1021"/>
        <v>0</v>
      </c>
      <c r="MW51" s="21"/>
      <c r="MX51" s="21">
        <f t="shared" si="1022"/>
        <v>0</v>
      </c>
      <c r="MY51" s="21"/>
      <c r="MZ51" s="21">
        <f t="shared" si="1023"/>
        <v>0</v>
      </c>
      <c r="NA51" s="21"/>
      <c r="NB51" s="21">
        <f t="shared" si="1024"/>
        <v>0</v>
      </c>
      <c r="NC51" s="21"/>
      <c r="ND51" s="21">
        <f t="shared" si="1025"/>
        <v>0</v>
      </c>
      <c r="NE51" s="21"/>
      <c r="NF51" s="21">
        <f t="shared" si="1026"/>
        <v>0</v>
      </c>
      <c r="NG51" s="21"/>
      <c r="NH51" s="21">
        <f t="shared" si="1027"/>
        <v>0</v>
      </c>
      <c r="NI51" s="21"/>
      <c r="NJ51" s="21">
        <f t="shared" si="1028"/>
        <v>0</v>
      </c>
      <c r="NK51" s="21"/>
      <c r="NL51" s="21">
        <f t="shared" si="1029"/>
        <v>0</v>
      </c>
      <c r="NM51" s="21"/>
      <c r="NN51" s="21">
        <f t="shared" si="1030"/>
        <v>0</v>
      </c>
      <c r="NO51" s="21"/>
      <c r="NP51" s="21">
        <f t="shared" si="1031"/>
        <v>0</v>
      </c>
      <c r="NQ51" s="21"/>
      <c r="NR51" s="21">
        <f t="shared" si="1032"/>
        <v>0</v>
      </c>
      <c r="NS51" s="21"/>
      <c r="NT51" s="21">
        <f t="shared" si="1033"/>
        <v>0</v>
      </c>
      <c r="NU51" s="21"/>
      <c r="NV51" s="21">
        <f t="shared" si="1034"/>
        <v>0</v>
      </c>
      <c r="NW51" s="21"/>
      <c r="NX51" s="21">
        <f t="shared" si="1035"/>
        <v>0</v>
      </c>
      <c r="NY51" s="21"/>
      <c r="NZ51" s="21">
        <f t="shared" si="1036"/>
        <v>0</v>
      </c>
      <c r="OA51" s="21"/>
      <c r="OB51" s="21">
        <f t="shared" si="1037"/>
        <v>0</v>
      </c>
      <c r="OC51" s="21"/>
      <c r="OD51" s="21">
        <f t="shared" si="1038"/>
        <v>0</v>
      </c>
      <c r="OE51" s="21"/>
      <c r="OF51" s="21">
        <f t="shared" si="1039"/>
        <v>0</v>
      </c>
      <c r="OG51" s="21"/>
      <c r="OH51" s="21">
        <f t="shared" si="1040"/>
        <v>0</v>
      </c>
      <c r="OI51" s="21"/>
      <c r="OJ51" s="21">
        <f t="shared" si="1041"/>
        <v>0</v>
      </c>
      <c r="OK51" s="21"/>
      <c r="OL51" s="21">
        <f t="shared" si="1042"/>
        <v>0</v>
      </c>
      <c r="OM51" s="21"/>
      <c r="ON51" s="21">
        <f t="shared" si="1043"/>
        <v>0</v>
      </c>
      <c r="OO51" s="21"/>
      <c r="OP51" s="21">
        <f t="shared" si="1043"/>
        <v>0</v>
      </c>
      <c r="OQ51" s="21"/>
      <c r="OR51" s="21">
        <f t="shared" si="1043"/>
        <v>0</v>
      </c>
      <c r="OS51" s="21"/>
      <c r="OT51" s="21">
        <f t="shared" si="1043"/>
        <v>0</v>
      </c>
      <c r="OU51" s="21"/>
      <c r="OV51" s="21">
        <f t="shared" si="1043"/>
        <v>0</v>
      </c>
      <c r="OW51" s="21"/>
      <c r="OX51" s="21">
        <f t="shared" si="1043"/>
        <v>0</v>
      </c>
      <c r="OY51" s="21"/>
      <c r="OZ51" s="21">
        <f t="shared" si="1043"/>
        <v>0</v>
      </c>
      <c r="PA51" s="21"/>
      <c r="PB51" s="21">
        <f t="shared" si="1044"/>
        <v>0</v>
      </c>
      <c r="PC51" s="21"/>
      <c r="PD51" s="21">
        <f t="shared" si="1044"/>
        <v>0</v>
      </c>
      <c r="PE51" s="21"/>
      <c r="PF51" s="21">
        <f t="shared" si="1044"/>
        <v>0</v>
      </c>
      <c r="PG51" s="21"/>
      <c r="PH51" s="21">
        <f t="shared" si="1044"/>
        <v>0</v>
      </c>
      <c r="PI51" s="21"/>
      <c r="PJ51" s="21">
        <f t="shared" si="1044"/>
        <v>0</v>
      </c>
      <c r="PK51" s="21"/>
      <c r="PL51" s="21">
        <f t="shared" si="1044"/>
        <v>0</v>
      </c>
      <c r="PM51" s="21"/>
      <c r="PN51" s="21">
        <f t="shared" si="1045"/>
        <v>0</v>
      </c>
      <c r="PO51" s="21"/>
      <c r="PP51" s="21">
        <f t="shared" si="1045"/>
        <v>0</v>
      </c>
      <c r="PQ51" s="21"/>
      <c r="PR51" s="21">
        <f t="shared" si="1045"/>
        <v>0</v>
      </c>
      <c r="PS51" s="21"/>
      <c r="PT51" s="21">
        <f t="shared" si="1045"/>
        <v>0</v>
      </c>
      <c r="PU51" s="21"/>
      <c r="PV51" s="21">
        <f t="shared" si="1045"/>
        <v>0</v>
      </c>
      <c r="PW51" s="21"/>
      <c r="PX51" s="21">
        <f t="shared" si="1045"/>
        <v>0</v>
      </c>
      <c r="PY51" s="21"/>
      <c r="PZ51" s="21">
        <f t="shared" si="1046"/>
        <v>0</v>
      </c>
      <c r="QA51" s="21"/>
      <c r="QB51" s="21">
        <f t="shared" si="1046"/>
        <v>0</v>
      </c>
      <c r="QC51" s="21"/>
      <c r="QD51" s="21">
        <f t="shared" si="1046"/>
        <v>0</v>
      </c>
      <c r="QE51" s="21"/>
      <c r="QF51" s="21">
        <f t="shared" si="1046"/>
        <v>0</v>
      </c>
      <c r="QG51" s="21"/>
      <c r="QH51" s="21">
        <f t="shared" si="1046"/>
        <v>0</v>
      </c>
      <c r="QI51" s="21"/>
      <c r="QJ51" s="21">
        <f t="shared" si="1046"/>
        <v>0</v>
      </c>
      <c r="QK51" s="21"/>
      <c r="QL51" s="21">
        <f t="shared" si="1047"/>
        <v>0</v>
      </c>
      <c r="QM51" s="21"/>
      <c r="QN51" s="21">
        <f t="shared" si="1047"/>
        <v>0</v>
      </c>
      <c r="QO51" s="21"/>
      <c r="QP51" s="21">
        <f t="shared" si="1047"/>
        <v>0</v>
      </c>
      <c r="QQ51" s="21"/>
      <c r="QR51" s="21">
        <f t="shared" si="1047"/>
        <v>0</v>
      </c>
      <c r="QS51" s="21"/>
      <c r="QT51" s="21">
        <f t="shared" si="1047"/>
        <v>0</v>
      </c>
      <c r="QU51" s="21"/>
      <c r="QV51" s="21">
        <f t="shared" si="1047"/>
        <v>0</v>
      </c>
      <c r="QW51" s="21"/>
      <c r="QX51" s="21">
        <f t="shared" si="1048"/>
        <v>0</v>
      </c>
      <c r="QY51" s="21"/>
      <c r="QZ51" s="21">
        <f t="shared" si="1048"/>
        <v>0</v>
      </c>
      <c r="RA51" s="21"/>
      <c r="RB51" s="21">
        <f t="shared" si="1048"/>
        <v>0</v>
      </c>
      <c r="RC51" s="21"/>
      <c r="RD51" s="21">
        <f t="shared" si="1048"/>
        <v>0</v>
      </c>
      <c r="RE51" s="21"/>
      <c r="RF51" s="21">
        <f t="shared" si="1048"/>
        <v>0</v>
      </c>
      <c r="RG51" s="21"/>
      <c r="RH51" s="21">
        <f t="shared" si="1048"/>
        <v>0</v>
      </c>
      <c r="RI51" s="21">
        <v>20</v>
      </c>
      <c r="RJ51" s="21">
        <f t="shared" si="720"/>
        <v>0</v>
      </c>
      <c r="RK51" s="21">
        <v>25</v>
      </c>
      <c r="RL51" s="21">
        <f t="shared" si="721"/>
        <v>0</v>
      </c>
      <c r="RM51" s="21">
        <v>24</v>
      </c>
      <c r="RN51" s="21">
        <f t="shared" si="722"/>
        <v>0</v>
      </c>
      <c r="RO51" s="21">
        <v>11</v>
      </c>
      <c r="RP51" s="21">
        <f t="shared" si="723"/>
        <v>0</v>
      </c>
      <c r="RQ51" s="21">
        <v>26</v>
      </c>
      <c r="RR51" s="21">
        <f t="shared" si="724"/>
        <v>0</v>
      </c>
      <c r="RS51" s="21"/>
      <c r="RT51" s="21">
        <f t="shared" si="725"/>
        <v>0</v>
      </c>
      <c r="RU51" s="21">
        <v>33</v>
      </c>
      <c r="RV51" s="21">
        <f t="shared" si="726"/>
        <v>0</v>
      </c>
      <c r="RW51" s="21">
        <v>28</v>
      </c>
      <c r="RX51" s="21">
        <f t="shared" si="727"/>
        <v>0</v>
      </c>
      <c r="RY51" s="21">
        <v>30</v>
      </c>
      <c r="RZ51" s="21">
        <f t="shared" si="728"/>
        <v>0</v>
      </c>
      <c r="SA51" s="21">
        <v>20</v>
      </c>
      <c r="SB51" s="21">
        <f t="shared" si="729"/>
        <v>0</v>
      </c>
      <c r="SC51" s="21">
        <v>10</v>
      </c>
      <c r="SD51" s="21">
        <f t="shared" si="730"/>
        <v>0</v>
      </c>
      <c r="SE51" s="21">
        <v>18</v>
      </c>
      <c r="SF51" s="21">
        <f t="shared" si="731"/>
        <v>0</v>
      </c>
      <c r="SG51" s="21">
        <v>8</v>
      </c>
      <c r="SH51" s="21">
        <f t="shared" si="732"/>
        <v>0</v>
      </c>
      <c r="SI51" s="21"/>
      <c r="SJ51" s="21">
        <f t="shared" si="733"/>
        <v>0</v>
      </c>
      <c r="SK51" s="21"/>
      <c r="SL51" s="21">
        <f t="shared" si="734"/>
        <v>0</v>
      </c>
      <c r="SM51" s="21"/>
      <c r="SN51" s="21">
        <f t="shared" si="1049"/>
        <v>0</v>
      </c>
      <c r="SO51" s="21"/>
      <c r="SP51" s="21">
        <f t="shared" si="736"/>
        <v>0</v>
      </c>
      <c r="SQ51" s="21"/>
      <c r="SR51" s="21">
        <f t="shared" si="737"/>
        <v>0</v>
      </c>
      <c r="SS51" s="21"/>
      <c r="ST51" s="21">
        <f t="shared" si="738"/>
        <v>0</v>
      </c>
      <c r="SU51" s="21"/>
      <c r="SV51" s="21">
        <f t="shared" si="739"/>
        <v>0</v>
      </c>
      <c r="SW51" s="21"/>
      <c r="SX51" s="21">
        <f t="shared" si="740"/>
        <v>0</v>
      </c>
      <c r="SY51" s="21"/>
      <c r="SZ51" s="21">
        <f t="shared" si="741"/>
        <v>0</v>
      </c>
      <c r="TA51" s="21"/>
      <c r="TB51" s="21">
        <f t="shared" si="742"/>
        <v>0</v>
      </c>
      <c r="TC51" s="21"/>
      <c r="TD51" s="21">
        <f t="shared" si="1050"/>
        <v>0</v>
      </c>
      <c r="TE51" s="21"/>
      <c r="TF51" s="21">
        <f t="shared" si="744"/>
        <v>0</v>
      </c>
      <c r="TG51" s="21"/>
      <c r="TH51" s="21">
        <f t="shared" si="745"/>
        <v>0</v>
      </c>
      <c r="TI51" s="21"/>
      <c r="TJ51" s="21">
        <f t="shared" si="746"/>
        <v>0</v>
      </c>
      <c r="TK51" s="21"/>
      <c r="TL51" s="21">
        <f t="shared" si="1051"/>
        <v>0</v>
      </c>
      <c r="TM51" s="21"/>
      <c r="TN51" s="21">
        <f t="shared" si="1052"/>
        <v>0</v>
      </c>
      <c r="TO51" s="21"/>
      <c r="TP51" s="21">
        <f t="shared" si="1053"/>
        <v>0</v>
      </c>
      <c r="TQ51" s="21"/>
      <c r="TR51" s="21">
        <f t="shared" si="1054"/>
        <v>0</v>
      </c>
      <c r="TS51" s="21"/>
      <c r="TT51" s="21">
        <f t="shared" si="1055"/>
        <v>0</v>
      </c>
      <c r="TU51" s="21"/>
      <c r="TV51" s="21">
        <f t="shared" si="1056"/>
        <v>0</v>
      </c>
      <c r="TW51" s="21"/>
      <c r="TX51" s="21">
        <f t="shared" si="1057"/>
        <v>0</v>
      </c>
      <c r="TY51" s="21"/>
      <c r="TZ51" s="21">
        <f t="shared" si="1058"/>
        <v>0</v>
      </c>
      <c r="UA51" s="21"/>
      <c r="UB51" s="21">
        <f t="shared" si="1059"/>
        <v>0</v>
      </c>
      <c r="UC51" s="21"/>
      <c r="UD51" s="21">
        <f t="shared" si="1060"/>
        <v>0</v>
      </c>
      <c r="UE51" s="21"/>
      <c r="UF51" s="21">
        <f t="shared" si="1061"/>
        <v>0</v>
      </c>
      <c r="UG51" s="21"/>
      <c r="UH51" s="21">
        <f t="shared" si="758"/>
        <v>0</v>
      </c>
      <c r="UI51" s="21"/>
      <c r="UJ51" s="21">
        <f t="shared" si="1062"/>
        <v>0</v>
      </c>
      <c r="UK51" s="21"/>
      <c r="UL51" s="21">
        <f t="shared" si="1063"/>
        <v>0</v>
      </c>
      <c r="UM51" s="21"/>
      <c r="UN51" s="21">
        <f t="shared" si="1064"/>
        <v>0</v>
      </c>
      <c r="UO51" s="21"/>
      <c r="UP51" s="21">
        <f t="shared" si="1065"/>
        <v>0</v>
      </c>
      <c r="UQ51" s="21"/>
      <c r="UR51" s="21">
        <f t="shared" si="1066"/>
        <v>0</v>
      </c>
      <c r="US51" s="21"/>
      <c r="UT51" s="21">
        <f t="shared" si="1067"/>
        <v>0</v>
      </c>
      <c r="UU51" s="21"/>
      <c r="UV51" s="21">
        <f t="shared" si="765"/>
        <v>0</v>
      </c>
      <c r="UW51" s="21"/>
      <c r="UX51" s="21">
        <f t="shared" si="1068"/>
        <v>0</v>
      </c>
      <c r="UY51" s="21"/>
      <c r="UZ51" s="21">
        <f t="shared" si="767"/>
        <v>0</v>
      </c>
      <c r="VA51" s="21"/>
      <c r="VB51" s="21">
        <f t="shared" si="1069"/>
        <v>0</v>
      </c>
      <c r="VC51" s="21"/>
      <c r="VD51" s="21">
        <f t="shared" si="1070"/>
        <v>0</v>
      </c>
      <c r="VE51" s="21"/>
      <c r="VF51" s="21">
        <f t="shared" si="1071"/>
        <v>0</v>
      </c>
      <c r="VG51" s="21"/>
      <c r="VH51" s="21">
        <f t="shared" si="1072"/>
        <v>0</v>
      </c>
      <c r="VI51" s="21"/>
      <c r="VJ51" s="21">
        <f t="shared" si="1073"/>
        <v>0</v>
      </c>
      <c r="VK51" s="21"/>
      <c r="VL51" s="21">
        <f t="shared" si="1074"/>
        <v>0</v>
      </c>
      <c r="VM51" s="21"/>
      <c r="VN51" s="21">
        <f t="shared" si="1075"/>
        <v>0</v>
      </c>
      <c r="VO51" s="21"/>
      <c r="VP51" s="21">
        <f t="shared" si="1076"/>
        <v>0</v>
      </c>
      <c r="VQ51" s="21"/>
      <c r="VR51" s="21">
        <f t="shared" si="1043"/>
        <v>0</v>
      </c>
      <c r="VS51" s="21"/>
      <c r="VT51" s="21">
        <f t="shared" si="1077"/>
        <v>0</v>
      </c>
      <c r="VU51" s="21"/>
      <c r="VV51" s="21">
        <f t="shared" si="1077"/>
        <v>0</v>
      </c>
      <c r="VW51" s="21"/>
      <c r="VX51" s="21">
        <f t="shared" si="1078"/>
        <v>0</v>
      </c>
      <c r="VY51" s="21"/>
      <c r="VZ51" s="21">
        <f t="shared" si="1078"/>
        <v>0</v>
      </c>
      <c r="WA51" s="21"/>
      <c r="WB51" s="21">
        <f t="shared" si="1078"/>
        <v>0</v>
      </c>
      <c r="WC51" s="21"/>
      <c r="WD51" s="21">
        <f t="shared" si="1078"/>
        <v>0</v>
      </c>
      <c r="WE51" s="21"/>
      <c r="WF51" s="21">
        <f t="shared" si="1078"/>
        <v>0</v>
      </c>
      <c r="WG51" s="21"/>
      <c r="WH51" s="21">
        <f t="shared" si="1078"/>
        <v>0</v>
      </c>
      <c r="WI51" s="21"/>
      <c r="WJ51" s="21">
        <f t="shared" si="1078"/>
        <v>0</v>
      </c>
      <c r="WK51" s="21"/>
      <c r="WL51" s="21">
        <f t="shared" si="1078"/>
        <v>0</v>
      </c>
      <c r="WM51" s="21"/>
      <c r="WN51" s="21">
        <f t="shared" si="1079"/>
        <v>0</v>
      </c>
      <c r="WO51" s="21"/>
      <c r="WP51" s="21">
        <f t="shared" si="1079"/>
        <v>0</v>
      </c>
      <c r="WQ51" s="21"/>
      <c r="WR51" s="21">
        <f t="shared" si="1079"/>
        <v>0</v>
      </c>
      <c r="WS51" s="21"/>
      <c r="WT51" s="21">
        <f t="shared" si="1079"/>
        <v>0</v>
      </c>
      <c r="WU51" s="21"/>
      <c r="WV51" s="21">
        <f t="shared" si="1079"/>
        <v>0</v>
      </c>
      <c r="WW51" s="21"/>
      <c r="WX51" s="21">
        <f t="shared" si="1079"/>
        <v>0</v>
      </c>
      <c r="WY51" s="21"/>
      <c r="WZ51" s="21">
        <f t="shared" si="1079"/>
        <v>0</v>
      </c>
      <c r="XA51" s="21"/>
      <c r="XB51" s="21">
        <f t="shared" si="1079"/>
        <v>0</v>
      </c>
      <c r="XC51" s="21"/>
      <c r="XD51" s="21">
        <f t="shared" si="1080"/>
        <v>0</v>
      </c>
      <c r="XE51" s="21"/>
      <c r="XF51" s="21">
        <f t="shared" si="1080"/>
        <v>0</v>
      </c>
      <c r="XG51" s="21"/>
      <c r="XH51" s="21">
        <f t="shared" si="1080"/>
        <v>0</v>
      </c>
      <c r="XI51" s="21"/>
      <c r="XJ51" s="21">
        <f t="shared" si="1080"/>
        <v>0</v>
      </c>
      <c r="XK51" s="21"/>
      <c r="XL51" s="21">
        <f t="shared" si="1080"/>
        <v>0</v>
      </c>
      <c r="XM51" s="21"/>
      <c r="XN51" s="21">
        <f t="shared" si="1080"/>
        <v>0</v>
      </c>
      <c r="XO51" s="21"/>
      <c r="XP51" s="21">
        <f t="shared" si="1080"/>
        <v>0</v>
      </c>
      <c r="XQ51" s="21"/>
      <c r="XR51" s="21">
        <f t="shared" si="1080"/>
        <v>0</v>
      </c>
      <c r="XS51" s="21"/>
      <c r="XT51" s="21">
        <f t="shared" si="1077"/>
        <v>0</v>
      </c>
      <c r="XU51" s="21"/>
      <c r="XV51" s="21">
        <f t="shared" si="1077"/>
        <v>0</v>
      </c>
      <c r="XW51" s="21"/>
      <c r="XX51" s="21">
        <f t="shared" si="1077"/>
        <v>0</v>
      </c>
      <c r="XY51" s="21"/>
      <c r="XZ51" s="21">
        <f t="shared" si="1077"/>
        <v>0</v>
      </c>
      <c r="YA51" s="21"/>
      <c r="YB51" s="21">
        <f t="shared" si="780"/>
        <v>0</v>
      </c>
      <c r="YC51" s="21"/>
      <c r="YD51" s="21">
        <f t="shared" si="781"/>
        <v>0</v>
      </c>
      <c r="YE51" s="21"/>
      <c r="YF51" s="21">
        <f t="shared" si="782"/>
        <v>0</v>
      </c>
      <c r="YG51" s="21"/>
      <c r="YH51" s="21">
        <f t="shared" si="783"/>
        <v>0</v>
      </c>
      <c r="YI51" s="21"/>
      <c r="YJ51" s="21">
        <f t="shared" si="784"/>
        <v>0</v>
      </c>
      <c r="YK51" s="21"/>
      <c r="YL51" s="21">
        <f t="shared" si="785"/>
        <v>0</v>
      </c>
      <c r="YM51" s="21"/>
      <c r="YN51" s="21">
        <f t="shared" si="786"/>
        <v>0</v>
      </c>
      <c r="YO51" s="21"/>
      <c r="YP51" s="21">
        <f t="shared" si="787"/>
        <v>0</v>
      </c>
      <c r="YQ51" s="21"/>
      <c r="YR51" s="21">
        <f t="shared" si="788"/>
        <v>0</v>
      </c>
      <c r="YS51" s="21"/>
      <c r="YT51" s="21">
        <f t="shared" si="1081"/>
        <v>0</v>
      </c>
      <c r="YU51" s="21"/>
      <c r="YV51" s="21">
        <f t="shared" si="790"/>
        <v>0</v>
      </c>
      <c r="YW51" s="21"/>
      <c r="YX51" s="21">
        <f t="shared" si="791"/>
        <v>0</v>
      </c>
      <c r="YY51" s="21"/>
      <c r="YZ51" s="21">
        <f t="shared" si="1077"/>
        <v>0</v>
      </c>
      <c r="ZA51" s="21"/>
      <c r="ZB51" s="21">
        <f t="shared" si="792"/>
        <v>0</v>
      </c>
      <c r="ZC51" s="21"/>
      <c r="ZD51" s="21">
        <f t="shared" si="793"/>
        <v>0</v>
      </c>
      <c r="ZE51" s="21"/>
      <c r="ZF51" s="21">
        <f t="shared" si="794"/>
        <v>0</v>
      </c>
      <c r="ZG51" s="21"/>
      <c r="ZH51" s="21">
        <f t="shared" si="1082"/>
        <v>0</v>
      </c>
      <c r="ZI51" s="21"/>
      <c r="ZJ51" s="21">
        <f t="shared" si="796"/>
        <v>0</v>
      </c>
      <c r="ZK51" s="21"/>
      <c r="ZL51" s="21">
        <f t="shared" si="797"/>
        <v>0</v>
      </c>
      <c r="ZM51" s="21"/>
      <c r="ZN51" s="21">
        <f t="shared" si="1083"/>
        <v>0</v>
      </c>
      <c r="ZO51" s="21"/>
      <c r="ZP51" s="21">
        <f t="shared" si="799"/>
        <v>0</v>
      </c>
      <c r="ZQ51" s="21"/>
      <c r="ZR51" s="21">
        <f t="shared" si="800"/>
        <v>0</v>
      </c>
      <c r="ZS51" s="21"/>
      <c r="ZT51" s="21">
        <f t="shared" si="1077"/>
        <v>0</v>
      </c>
      <c r="ZU51" s="21"/>
      <c r="ZV51" s="21">
        <f t="shared" si="1084"/>
        <v>0</v>
      </c>
      <c r="ZW51" s="21"/>
      <c r="ZX51" s="21">
        <f t="shared" si="1085"/>
        <v>0</v>
      </c>
      <c r="ZY51" s="21"/>
      <c r="ZZ51" s="21">
        <f t="shared" si="1085"/>
        <v>0</v>
      </c>
      <c r="AAA51" s="21"/>
      <c r="AAB51" s="21">
        <f t="shared" si="1086"/>
        <v>0</v>
      </c>
      <c r="AAC51" s="21"/>
      <c r="AAD51" s="21">
        <f t="shared" si="1086"/>
        <v>0</v>
      </c>
      <c r="AAE51" s="21"/>
      <c r="AAF51" s="21">
        <f t="shared" si="1087"/>
        <v>0</v>
      </c>
      <c r="AAG51" s="21"/>
      <c r="AAH51" s="21">
        <f t="shared" si="1087"/>
        <v>0</v>
      </c>
      <c r="AAI51" s="21"/>
      <c r="AAJ51" s="21">
        <f t="shared" si="1088"/>
        <v>0</v>
      </c>
      <c r="AAK51" s="21"/>
      <c r="AAL51" s="21">
        <f t="shared" si="1088"/>
        <v>0</v>
      </c>
      <c r="AAM51" s="21"/>
      <c r="AAN51" s="21">
        <f t="shared" si="1089"/>
        <v>0</v>
      </c>
      <c r="AAO51" s="21"/>
      <c r="AAP51" s="21">
        <f t="shared" si="1089"/>
        <v>0</v>
      </c>
      <c r="AAQ51" s="21"/>
      <c r="AAR51" s="21">
        <f t="shared" si="1090"/>
        <v>0</v>
      </c>
      <c r="AAS51" s="21"/>
      <c r="AAT51" s="21">
        <f t="shared" si="1090"/>
        <v>0</v>
      </c>
      <c r="AAU51" s="21"/>
      <c r="AAV51" s="21">
        <f t="shared" si="1091"/>
        <v>0</v>
      </c>
      <c r="AAW51" s="21"/>
      <c r="AAX51" s="21">
        <f t="shared" si="1091"/>
        <v>0</v>
      </c>
      <c r="AAY51" s="21"/>
      <c r="AAZ51" s="21">
        <f t="shared" si="1092"/>
        <v>0</v>
      </c>
      <c r="ABA51" s="21"/>
      <c r="ABB51" s="21">
        <f t="shared" si="1092"/>
        <v>0</v>
      </c>
      <c r="ABC51" s="21"/>
      <c r="ABD51" s="21">
        <f t="shared" si="1093"/>
        <v>0</v>
      </c>
      <c r="ABE51" s="21"/>
      <c r="ABF51" s="21">
        <f t="shared" si="1093"/>
        <v>0</v>
      </c>
      <c r="ABG51" s="21"/>
      <c r="ABH51" s="21">
        <f t="shared" si="1094"/>
        <v>0</v>
      </c>
      <c r="ABI51" s="21"/>
      <c r="ABJ51" s="21">
        <f t="shared" si="1094"/>
        <v>0</v>
      </c>
      <c r="ABK51" s="21"/>
      <c r="ABL51" s="21">
        <f t="shared" si="1095"/>
        <v>0</v>
      </c>
      <c r="ABM51" s="21"/>
      <c r="ABN51" s="21">
        <f t="shared" si="1095"/>
        <v>0</v>
      </c>
      <c r="ABO51" s="21"/>
      <c r="ABP51" s="21">
        <f t="shared" si="1096"/>
        <v>0</v>
      </c>
      <c r="ABQ51" s="21"/>
      <c r="ABR51" s="21">
        <f t="shared" si="1096"/>
        <v>0</v>
      </c>
      <c r="ABS51" s="21"/>
      <c r="ABT51" s="21">
        <f t="shared" si="1097"/>
        <v>0</v>
      </c>
      <c r="ABU51" s="21"/>
      <c r="ABV51" s="21">
        <f t="shared" si="1097"/>
        <v>0</v>
      </c>
      <c r="ABW51" s="21"/>
      <c r="ABX51" s="21">
        <f t="shared" si="1098"/>
        <v>0</v>
      </c>
      <c r="ABY51" s="21"/>
      <c r="ABZ51" s="21">
        <f t="shared" si="1098"/>
        <v>0</v>
      </c>
      <c r="ACA51" s="21"/>
      <c r="ACB51" s="21">
        <f t="shared" si="1099"/>
        <v>0</v>
      </c>
      <c r="ACC51" s="21"/>
      <c r="ACD51" s="21">
        <f t="shared" si="1099"/>
        <v>0</v>
      </c>
      <c r="ACE51" s="21"/>
      <c r="ACF51" s="21">
        <f t="shared" si="1100"/>
        <v>0</v>
      </c>
      <c r="ACG51" s="21"/>
      <c r="ACH51" s="21">
        <f t="shared" si="1100"/>
        <v>0</v>
      </c>
      <c r="ACI51" s="21"/>
      <c r="ACJ51" s="21">
        <f t="shared" si="1101"/>
        <v>0</v>
      </c>
      <c r="ACK51" s="21"/>
      <c r="ACL51" s="21">
        <f t="shared" si="1101"/>
        <v>0</v>
      </c>
      <c r="ACM51" s="21"/>
      <c r="ACN51" s="21">
        <f t="shared" si="1102"/>
        <v>0</v>
      </c>
      <c r="ACO51" s="21"/>
      <c r="ACP51" s="21">
        <f t="shared" si="1102"/>
        <v>0</v>
      </c>
      <c r="ACQ51" s="21"/>
      <c r="ACR51" s="21">
        <f t="shared" si="1103"/>
        <v>0</v>
      </c>
      <c r="ACS51" s="21"/>
      <c r="ACT51" s="21">
        <f t="shared" si="1103"/>
        <v>0</v>
      </c>
      <c r="ACU51" s="21"/>
      <c r="ACV51" s="21">
        <f t="shared" si="1104"/>
        <v>0</v>
      </c>
      <c r="ACW51" s="21"/>
      <c r="ACX51" s="21">
        <f t="shared" si="1104"/>
        <v>0</v>
      </c>
      <c r="ACY51" s="21"/>
      <c r="ACZ51" s="21">
        <f t="shared" si="1105"/>
        <v>0</v>
      </c>
      <c r="ADA51" s="21"/>
      <c r="ADB51" s="21">
        <f t="shared" si="1105"/>
        <v>0</v>
      </c>
      <c r="ADC51" s="21"/>
      <c r="ADD51" s="21">
        <f t="shared" si="1106"/>
        <v>0</v>
      </c>
      <c r="ADE51" s="21"/>
      <c r="ADF51" s="21">
        <f t="shared" si="1106"/>
        <v>0</v>
      </c>
      <c r="ADG51" s="21"/>
      <c r="ADH51" s="21">
        <f t="shared" si="1107"/>
        <v>0</v>
      </c>
      <c r="ADI51" s="21"/>
      <c r="ADJ51" s="21">
        <f t="shared" si="1107"/>
        <v>0</v>
      </c>
      <c r="ADK51" s="21"/>
      <c r="ADL51" s="21">
        <f t="shared" si="1108"/>
        <v>0</v>
      </c>
      <c r="ADM51" s="21"/>
      <c r="ADN51" s="21">
        <f t="shared" si="1108"/>
        <v>0</v>
      </c>
      <c r="ADO51" s="21"/>
      <c r="ADP51" s="21">
        <f t="shared" si="1108"/>
        <v>0</v>
      </c>
      <c r="ADQ51" s="21"/>
      <c r="ADR51" s="21">
        <f t="shared" si="1108"/>
        <v>0</v>
      </c>
      <c r="ADS51" s="21"/>
      <c r="ADT51" s="21">
        <f t="shared" si="1108"/>
        <v>0</v>
      </c>
      <c r="ADU51" s="21"/>
      <c r="ADV51" s="21">
        <f t="shared" si="1109"/>
        <v>0</v>
      </c>
      <c r="ADW51" s="21"/>
      <c r="ADX51" s="21">
        <f t="shared" si="1109"/>
        <v>0</v>
      </c>
      <c r="ADY51" s="21"/>
      <c r="ADZ51" s="21">
        <f t="shared" si="1109"/>
        <v>0</v>
      </c>
      <c r="AEA51" s="21"/>
      <c r="AEB51" s="21">
        <f t="shared" si="1109"/>
        <v>0</v>
      </c>
      <c r="AEC51" s="21"/>
      <c r="AED51" s="21">
        <f t="shared" si="1110"/>
        <v>0</v>
      </c>
      <c r="AEE51" s="21"/>
      <c r="AEF51" s="21">
        <f t="shared" si="1110"/>
        <v>0</v>
      </c>
      <c r="AEG51" s="21"/>
      <c r="AEH51" s="21">
        <f t="shared" si="1110"/>
        <v>0</v>
      </c>
      <c r="AEI51" s="21"/>
      <c r="AEJ51" s="21">
        <f t="shared" si="1110"/>
        <v>0</v>
      </c>
      <c r="AEK51" s="21"/>
      <c r="AEL51" s="21">
        <f t="shared" si="1110"/>
        <v>0</v>
      </c>
      <c r="AEM51" s="21"/>
      <c r="AEN51" s="21">
        <f t="shared" si="1111"/>
        <v>0</v>
      </c>
      <c r="AEO51" s="21"/>
      <c r="AEP51" s="21">
        <f t="shared" si="1111"/>
        <v>0</v>
      </c>
      <c r="AEQ51" s="21"/>
      <c r="AER51" s="21">
        <f t="shared" si="1111"/>
        <v>0</v>
      </c>
      <c r="AES51" s="21"/>
      <c r="AET51" s="21">
        <f t="shared" si="1111"/>
        <v>0</v>
      </c>
      <c r="AEU51" s="21"/>
      <c r="AEV51" s="21">
        <f t="shared" si="1112"/>
        <v>0</v>
      </c>
      <c r="AEW51" s="21"/>
      <c r="AEX51" s="21">
        <f t="shared" si="1112"/>
        <v>0</v>
      </c>
      <c r="AEY51" s="21"/>
      <c r="AEZ51" s="21">
        <f t="shared" si="1112"/>
        <v>0</v>
      </c>
      <c r="AFA51" s="21"/>
      <c r="AFB51" s="21">
        <f t="shared" si="1112"/>
        <v>0</v>
      </c>
      <c r="AFC51" s="21"/>
      <c r="AFD51" s="21">
        <f t="shared" si="1112"/>
        <v>0</v>
      </c>
      <c r="AFE51" s="21"/>
      <c r="AFF51" s="21">
        <f t="shared" si="1113"/>
        <v>0</v>
      </c>
      <c r="AFG51" s="21"/>
      <c r="AFH51" s="21">
        <f t="shared" si="1113"/>
        <v>0</v>
      </c>
      <c r="AFI51" s="21"/>
      <c r="AFJ51" s="21">
        <f t="shared" si="1113"/>
        <v>0</v>
      </c>
      <c r="AFK51" s="21"/>
      <c r="AFL51" s="21">
        <f t="shared" si="1113"/>
        <v>0</v>
      </c>
      <c r="AFM51" s="21"/>
      <c r="AFN51" s="21">
        <f t="shared" si="1114"/>
        <v>0</v>
      </c>
      <c r="AFO51" s="21"/>
      <c r="AFP51" s="21">
        <f t="shared" si="1114"/>
        <v>0</v>
      </c>
      <c r="AFQ51" s="21"/>
      <c r="AFR51" s="21">
        <f t="shared" si="1114"/>
        <v>0</v>
      </c>
      <c r="AFS51" s="21"/>
      <c r="AFT51" s="21">
        <f t="shared" si="1114"/>
        <v>0</v>
      </c>
      <c r="AFU51" s="21"/>
      <c r="AFV51" s="21">
        <f t="shared" si="1114"/>
        <v>0</v>
      </c>
      <c r="AFW51" s="21"/>
      <c r="AFX51" s="21">
        <f t="shared" si="1115"/>
        <v>0</v>
      </c>
      <c r="AFY51" s="21"/>
      <c r="AFZ51" s="21">
        <f t="shared" si="1115"/>
        <v>0</v>
      </c>
      <c r="AGA51" s="21"/>
      <c r="AGB51" s="21">
        <f t="shared" si="1115"/>
        <v>0</v>
      </c>
      <c r="AGC51" s="21"/>
      <c r="AGD51" s="21">
        <f t="shared" si="1115"/>
        <v>0</v>
      </c>
      <c r="AGE51" s="21"/>
      <c r="AGF51" s="21">
        <f t="shared" si="1116"/>
        <v>0</v>
      </c>
      <c r="AGG51" s="21"/>
      <c r="AGH51" s="21">
        <f t="shared" si="1116"/>
        <v>0</v>
      </c>
      <c r="AGI51" s="21"/>
      <c r="AGJ51" s="21">
        <f t="shared" si="1116"/>
        <v>0</v>
      </c>
      <c r="AGK51" s="21"/>
      <c r="AGL51" s="21">
        <f t="shared" si="1116"/>
        <v>0</v>
      </c>
      <c r="AGM51" s="21"/>
      <c r="AGN51" s="21">
        <f t="shared" si="1116"/>
        <v>0</v>
      </c>
      <c r="AGO51" s="21"/>
      <c r="AGP51" s="21">
        <f t="shared" si="1117"/>
        <v>0</v>
      </c>
      <c r="AGQ51" s="21"/>
      <c r="AGR51" s="21">
        <f t="shared" si="1117"/>
        <v>0</v>
      </c>
      <c r="AGS51" s="21"/>
      <c r="AGT51" s="21">
        <f t="shared" si="1117"/>
        <v>0</v>
      </c>
      <c r="AGU51" s="21"/>
      <c r="AGV51" s="21">
        <f t="shared" si="1117"/>
        <v>0</v>
      </c>
      <c r="AGW51" s="21"/>
      <c r="AGX51" s="21">
        <f t="shared" si="1118"/>
        <v>0</v>
      </c>
      <c r="AGY51" s="21"/>
      <c r="AGZ51" s="21">
        <f t="shared" si="1118"/>
        <v>0</v>
      </c>
      <c r="AHA51" s="21"/>
      <c r="AHB51" s="21">
        <f t="shared" si="1118"/>
        <v>0</v>
      </c>
      <c r="AHC51" s="21"/>
      <c r="AHD51" s="21">
        <f t="shared" si="1118"/>
        <v>0</v>
      </c>
      <c r="AHE51" s="21"/>
      <c r="AHF51" s="21">
        <f t="shared" si="1118"/>
        <v>0</v>
      </c>
      <c r="AHG51" s="21"/>
      <c r="AHH51" s="21">
        <f t="shared" si="1119"/>
        <v>0</v>
      </c>
      <c r="AHI51" s="21"/>
      <c r="AHJ51" s="21">
        <f t="shared" si="1119"/>
        <v>0</v>
      </c>
      <c r="AHK51" s="21"/>
      <c r="AHL51" s="21">
        <f t="shared" si="1119"/>
        <v>0</v>
      </c>
      <c r="AHM51" s="21"/>
      <c r="AHN51" s="21">
        <f t="shared" si="1119"/>
        <v>0</v>
      </c>
      <c r="AHO51" s="21"/>
      <c r="AHP51" s="21">
        <f t="shared" si="1120"/>
        <v>0</v>
      </c>
      <c r="AHQ51" s="21"/>
      <c r="AHR51" s="21">
        <f t="shared" si="1120"/>
        <v>0</v>
      </c>
      <c r="AHS51" s="21"/>
      <c r="AHT51" s="21">
        <f t="shared" si="1120"/>
        <v>0</v>
      </c>
      <c r="AHU51" s="21"/>
      <c r="AHV51" s="21">
        <f t="shared" si="1120"/>
        <v>0</v>
      </c>
      <c r="AHW51" s="21"/>
      <c r="AHX51" s="21">
        <f t="shared" si="1120"/>
        <v>0</v>
      </c>
      <c r="AHY51" s="21"/>
      <c r="AHZ51" s="21">
        <f t="shared" si="1121"/>
        <v>0</v>
      </c>
      <c r="AIA51" s="21"/>
      <c r="AIB51" s="21">
        <f t="shared" si="1121"/>
        <v>0</v>
      </c>
      <c r="AIC51" s="21"/>
      <c r="AID51" s="21">
        <f t="shared" si="1121"/>
        <v>0</v>
      </c>
      <c r="AIE51" s="21"/>
      <c r="AIF51" s="21">
        <f t="shared" si="1121"/>
        <v>0</v>
      </c>
      <c r="AIG51" s="21"/>
      <c r="AIH51" s="21">
        <f t="shared" si="1122"/>
        <v>0</v>
      </c>
      <c r="AII51" s="21"/>
      <c r="AIJ51" s="21">
        <f t="shared" si="1122"/>
        <v>0</v>
      </c>
      <c r="AIK51" s="21"/>
      <c r="AIL51" s="21">
        <f t="shared" si="1122"/>
        <v>0</v>
      </c>
      <c r="AIM51" s="21"/>
      <c r="AIN51" s="21">
        <f t="shared" si="1122"/>
        <v>0</v>
      </c>
      <c r="AIO51" s="21"/>
      <c r="AIP51" s="21">
        <f t="shared" si="1122"/>
        <v>0</v>
      </c>
      <c r="AIQ51" s="21"/>
      <c r="AIR51" s="21">
        <f t="shared" si="1123"/>
        <v>0</v>
      </c>
      <c r="AIS51" s="21"/>
      <c r="AIT51" s="21">
        <f t="shared" si="1123"/>
        <v>0</v>
      </c>
      <c r="AIU51" s="21"/>
      <c r="AIV51" s="21">
        <f t="shared" si="1123"/>
        <v>0</v>
      </c>
      <c r="AIW51" s="21"/>
      <c r="AIX51" s="21">
        <f t="shared" si="1123"/>
        <v>0</v>
      </c>
      <c r="AIY51" s="21"/>
      <c r="AIZ51" s="21">
        <f t="shared" si="1077"/>
        <v>0</v>
      </c>
      <c r="AJA51" s="21"/>
    </row>
    <row r="52" spans="1:937" ht="13.5" customHeight="1" x14ac:dyDescent="0.25">
      <c r="A52" s="96"/>
      <c r="B52" s="31">
        <v>47</v>
      </c>
      <c r="C52" s="192" t="s">
        <v>209</v>
      </c>
      <c r="D52" s="67" t="s">
        <v>479</v>
      </c>
      <c r="E52" s="194" t="s">
        <v>392</v>
      </c>
      <c r="F52" s="194" t="str">
        <f>_xlfn.XLOOKUP(D52,'WTG PH-III'!$D$5:$D$198,'WTG PH-III'!$B$5:$B$198,0,0,1)</f>
        <v>PSS-12</v>
      </c>
      <c r="G52" s="22" t="s">
        <v>537</v>
      </c>
      <c r="H52" s="22" t="s">
        <v>550</v>
      </c>
      <c r="I52" s="61">
        <v>9.5</v>
      </c>
      <c r="J52" s="21">
        <v>253</v>
      </c>
      <c r="K52" s="21">
        <f t="shared" si="846"/>
        <v>253.00000000000006</v>
      </c>
      <c r="L52" s="21">
        <f t="shared" si="847"/>
        <v>253</v>
      </c>
      <c r="M52" s="21">
        <f t="shared" si="848"/>
        <v>0</v>
      </c>
      <c r="N52" s="95">
        <f>VLOOKUP(D52,'WTG PH-III'!$D$5:$U$198,17,0)</f>
        <v>45772</v>
      </c>
      <c r="O52" s="95">
        <f>VLOOKUP(D52,'WTG PH-III'!$D$5:$U$198,18,0)</f>
        <v>45781</v>
      </c>
      <c r="P52" s="21">
        <f t="shared" si="849"/>
        <v>0</v>
      </c>
      <c r="Q52" s="21"/>
      <c r="R52" s="21">
        <f t="shared" si="850"/>
        <v>0</v>
      </c>
      <c r="S52" s="21"/>
      <c r="T52" s="21">
        <f t="shared" si="851"/>
        <v>0</v>
      </c>
      <c r="U52" s="21"/>
      <c r="V52" s="21">
        <f t="shared" si="852"/>
        <v>0</v>
      </c>
      <c r="W52" s="21"/>
      <c r="X52" s="21">
        <f t="shared" si="853"/>
        <v>0</v>
      </c>
      <c r="Y52" s="21"/>
      <c r="Z52" s="21">
        <f t="shared" si="854"/>
        <v>0</v>
      </c>
      <c r="AA52" s="21"/>
      <c r="AB52" s="21">
        <f t="shared" si="855"/>
        <v>0</v>
      </c>
      <c r="AC52" s="21"/>
      <c r="AD52" s="21">
        <f t="shared" si="856"/>
        <v>0</v>
      </c>
      <c r="AE52" s="21"/>
      <c r="AF52" s="21">
        <f t="shared" si="857"/>
        <v>0</v>
      </c>
      <c r="AG52" s="21"/>
      <c r="AH52" s="21">
        <f t="shared" si="858"/>
        <v>0</v>
      </c>
      <c r="AI52" s="21"/>
      <c r="AJ52" s="21">
        <f t="shared" si="859"/>
        <v>0</v>
      </c>
      <c r="AK52" s="21"/>
      <c r="AL52" s="21">
        <f t="shared" si="860"/>
        <v>0</v>
      </c>
      <c r="AM52" s="21"/>
      <c r="AN52" s="21">
        <f t="shared" si="861"/>
        <v>0</v>
      </c>
      <c r="AO52" s="21"/>
      <c r="AP52" s="21">
        <f t="shared" si="862"/>
        <v>0</v>
      </c>
      <c r="AQ52" s="21"/>
      <c r="AR52" s="21">
        <f t="shared" si="863"/>
        <v>0</v>
      </c>
      <c r="AS52" s="21"/>
      <c r="AT52" s="21">
        <f t="shared" si="864"/>
        <v>0</v>
      </c>
      <c r="AU52" s="21"/>
      <c r="AV52" s="21">
        <f t="shared" si="865"/>
        <v>0</v>
      </c>
      <c r="AW52" s="21"/>
      <c r="AX52" s="21">
        <f t="shared" si="866"/>
        <v>0</v>
      </c>
      <c r="AY52" s="21"/>
      <c r="AZ52" s="21">
        <f t="shared" si="867"/>
        <v>0</v>
      </c>
      <c r="BA52" s="21"/>
      <c r="BB52" s="21">
        <f t="shared" si="868"/>
        <v>0</v>
      </c>
      <c r="BC52" s="21"/>
      <c r="BD52" s="21">
        <f t="shared" si="869"/>
        <v>0</v>
      </c>
      <c r="BE52" s="21"/>
      <c r="BF52" s="21">
        <f t="shared" si="870"/>
        <v>0</v>
      </c>
      <c r="BG52" s="21"/>
      <c r="BH52" s="21">
        <f t="shared" si="871"/>
        <v>0</v>
      </c>
      <c r="BI52" s="21"/>
      <c r="BJ52" s="21">
        <f t="shared" si="872"/>
        <v>0</v>
      </c>
      <c r="BK52" s="21"/>
      <c r="BL52" s="21">
        <f t="shared" si="873"/>
        <v>0</v>
      </c>
      <c r="BM52" s="21"/>
      <c r="BN52" s="21">
        <f t="shared" si="874"/>
        <v>0</v>
      </c>
      <c r="BO52" s="21"/>
      <c r="BP52" s="21">
        <f t="shared" si="875"/>
        <v>0</v>
      </c>
      <c r="BQ52" s="21"/>
      <c r="BR52" s="21">
        <f t="shared" si="876"/>
        <v>0</v>
      </c>
      <c r="BS52" s="21"/>
      <c r="BT52" s="21">
        <f t="shared" si="877"/>
        <v>0</v>
      </c>
      <c r="BU52" s="21"/>
      <c r="BV52" s="21">
        <f t="shared" si="878"/>
        <v>0</v>
      </c>
      <c r="BW52" s="21"/>
      <c r="BX52" s="21">
        <f t="shared" si="879"/>
        <v>0</v>
      </c>
      <c r="BY52" s="21"/>
      <c r="BZ52" s="21">
        <f t="shared" si="880"/>
        <v>0</v>
      </c>
      <c r="CA52" s="21"/>
      <c r="CB52" s="21">
        <f t="shared" si="881"/>
        <v>0</v>
      </c>
      <c r="CC52" s="21"/>
      <c r="CD52" s="21">
        <f t="shared" si="882"/>
        <v>0</v>
      </c>
      <c r="CE52" s="21"/>
      <c r="CF52" s="21">
        <f t="shared" si="883"/>
        <v>0</v>
      </c>
      <c r="CG52" s="21"/>
      <c r="CH52" s="21">
        <f t="shared" si="884"/>
        <v>0</v>
      </c>
      <c r="CI52" s="21"/>
      <c r="CJ52" s="21">
        <f t="shared" si="885"/>
        <v>0</v>
      </c>
      <c r="CK52" s="21"/>
      <c r="CL52" s="21">
        <f t="shared" si="886"/>
        <v>0</v>
      </c>
      <c r="CM52" s="21"/>
      <c r="CN52" s="21">
        <f t="shared" si="887"/>
        <v>0</v>
      </c>
      <c r="CO52" s="21"/>
      <c r="CP52" s="21">
        <f t="shared" si="888"/>
        <v>0</v>
      </c>
      <c r="CQ52" s="21"/>
      <c r="CR52" s="21">
        <f t="shared" si="889"/>
        <v>0</v>
      </c>
      <c r="CS52" s="21"/>
      <c r="CT52" s="21">
        <f t="shared" si="890"/>
        <v>0</v>
      </c>
      <c r="CU52" s="21"/>
      <c r="CV52" s="21">
        <f t="shared" si="891"/>
        <v>0</v>
      </c>
      <c r="CW52" s="21"/>
      <c r="CX52" s="21">
        <f t="shared" si="892"/>
        <v>0</v>
      </c>
      <c r="CY52" s="21"/>
      <c r="CZ52" s="21">
        <f t="shared" si="893"/>
        <v>0</v>
      </c>
      <c r="DA52" s="21"/>
      <c r="DB52" s="21">
        <f t="shared" si="894"/>
        <v>0</v>
      </c>
      <c r="DC52" s="21"/>
      <c r="DD52" s="21">
        <f t="shared" si="895"/>
        <v>0</v>
      </c>
      <c r="DE52" s="21"/>
      <c r="DF52" s="21">
        <f t="shared" si="896"/>
        <v>0</v>
      </c>
      <c r="DG52" s="21"/>
      <c r="DH52" s="21">
        <f t="shared" si="897"/>
        <v>0</v>
      </c>
      <c r="DI52" s="21"/>
      <c r="DJ52" s="21">
        <f t="shared" si="898"/>
        <v>0</v>
      </c>
      <c r="DK52" s="21"/>
      <c r="DL52" s="21">
        <f t="shared" si="899"/>
        <v>0</v>
      </c>
      <c r="DM52" s="21"/>
      <c r="DN52" s="21">
        <f t="shared" si="900"/>
        <v>0</v>
      </c>
      <c r="DO52" s="21"/>
      <c r="DP52" s="21">
        <f t="shared" si="901"/>
        <v>0</v>
      </c>
      <c r="DQ52" s="21"/>
      <c r="DR52" s="21">
        <f t="shared" si="902"/>
        <v>0</v>
      </c>
      <c r="DS52" s="21"/>
      <c r="DT52" s="21">
        <f t="shared" si="903"/>
        <v>0</v>
      </c>
      <c r="DU52" s="21"/>
      <c r="DV52" s="21">
        <f t="shared" si="904"/>
        <v>0</v>
      </c>
      <c r="DW52" s="21"/>
      <c r="DX52" s="21">
        <f t="shared" si="905"/>
        <v>0</v>
      </c>
      <c r="DY52" s="21"/>
      <c r="DZ52" s="21">
        <f t="shared" si="906"/>
        <v>0</v>
      </c>
      <c r="EA52" s="21"/>
      <c r="EB52" s="21">
        <f t="shared" si="907"/>
        <v>0</v>
      </c>
      <c r="EC52" s="21"/>
      <c r="ED52" s="21">
        <f t="shared" si="908"/>
        <v>0</v>
      </c>
      <c r="EE52" s="21"/>
      <c r="EF52" s="21">
        <f t="shared" si="909"/>
        <v>0</v>
      </c>
      <c r="EG52" s="21"/>
      <c r="EH52" s="21">
        <f t="shared" si="910"/>
        <v>0</v>
      </c>
      <c r="EI52" s="21"/>
      <c r="EJ52" s="21">
        <f t="shared" si="911"/>
        <v>0</v>
      </c>
      <c r="EK52" s="21"/>
      <c r="EL52" s="21">
        <f t="shared" si="912"/>
        <v>0</v>
      </c>
      <c r="EM52" s="21"/>
      <c r="EN52" s="21">
        <f t="shared" si="913"/>
        <v>0</v>
      </c>
      <c r="EO52" s="21"/>
      <c r="EP52" s="21">
        <f t="shared" si="914"/>
        <v>0</v>
      </c>
      <c r="EQ52" s="21"/>
      <c r="ER52" s="21">
        <f t="shared" si="915"/>
        <v>0</v>
      </c>
      <c r="ES52" s="21"/>
      <c r="ET52" s="21">
        <f t="shared" si="916"/>
        <v>0</v>
      </c>
      <c r="EU52" s="21"/>
      <c r="EV52" s="21">
        <f t="shared" si="917"/>
        <v>0</v>
      </c>
      <c r="EW52" s="21"/>
      <c r="EX52" s="21">
        <f t="shared" si="918"/>
        <v>0</v>
      </c>
      <c r="EY52" s="21"/>
      <c r="EZ52" s="21">
        <f t="shared" si="919"/>
        <v>0</v>
      </c>
      <c r="FA52" s="21"/>
      <c r="FB52" s="21">
        <f t="shared" si="920"/>
        <v>0</v>
      </c>
      <c r="FC52" s="21"/>
      <c r="FD52" s="21">
        <f t="shared" si="921"/>
        <v>0</v>
      </c>
      <c r="FE52" s="21"/>
      <c r="FF52" s="21">
        <f t="shared" si="922"/>
        <v>0</v>
      </c>
      <c r="FG52" s="21"/>
      <c r="FH52" s="21">
        <f t="shared" si="923"/>
        <v>0</v>
      </c>
      <c r="FI52" s="21"/>
      <c r="FJ52" s="21">
        <f t="shared" si="924"/>
        <v>0</v>
      </c>
      <c r="FK52" s="21"/>
      <c r="FL52" s="21">
        <f t="shared" si="925"/>
        <v>0</v>
      </c>
      <c r="FM52" s="21"/>
      <c r="FN52" s="21">
        <f t="shared" si="926"/>
        <v>0</v>
      </c>
      <c r="FO52" s="21"/>
      <c r="FP52" s="21">
        <f t="shared" si="927"/>
        <v>0</v>
      </c>
      <c r="FQ52" s="21"/>
      <c r="FR52" s="21">
        <f t="shared" si="928"/>
        <v>0</v>
      </c>
      <c r="FS52" s="21"/>
      <c r="FT52" s="21">
        <f t="shared" si="929"/>
        <v>0</v>
      </c>
      <c r="FU52" s="21"/>
      <c r="FV52" s="21">
        <f t="shared" si="930"/>
        <v>0</v>
      </c>
      <c r="FW52" s="21"/>
      <c r="FX52" s="21">
        <f t="shared" si="931"/>
        <v>0</v>
      </c>
      <c r="FY52" s="21"/>
      <c r="FZ52" s="21">
        <f t="shared" si="932"/>
        <v>0</v>
      </c>
      <c r="GA52" s="21"/>
      <c r="GB52" s="21">
        <f t="shared" si="933"/>
        <v>0</v>
      </c>
      <c r="GC52" s="21"/>
      <c r="GD52" s="21">
        <f t="shared" si="934"/>
        <v>0</v>
      </c>
      <c r="GE52" s="21"/>
      <c r="GF52" s="21">
        <f t="shared" si="935"/>
        <v>0</v>
      </c>
      <c r="GG52" s="21"/>
      <c r="GH52" s="21">
        <f t="shared" si="936"/>
        <v>0</v>
      </c>
      <c r="GI52" s="21"/>
      <c r="GJ52" s="21">
        <f t="shared" si="937"/>
        <v>0</v>
      </c>
      <c r="GK52" s="21"/>
      <c r="GL52" s="21">
        <f t="shared" si="938"/>
        <v>0</v>
      </c>
      <c r="GM52" s="21"/>
      <c r="GN52" s="21">
        <f t="shared" si="939"/>
        <v>0</v>
      </c>
      <c r="GO52" s="21"/>
      <c r="GP52" s="21">
        <f t="shared" si="940"/>
        <v>0</v>
      </c>
      <c r="GQ52" s="21"/>
      <c r="GR52" s="21">
        <f t="shared" si="941"/>
        <v>0</v>
      </c>
      <c r="GS52" s="21"/>
      <c r="GT52" s="21">
        <f t="shared" si="942"/>
        <v>0</v>
      </c>
      <c r="GU52" s="21"/>
      <c r="GV52" s="21">
        <f t="shared" si="943"/>
        <v>0</v>
      </c>
      <c r="GW52" s="21"/>
      <c r="GX52" s="21">
        <f t="shared" si="944"/>
        <v>0</v>
      </c>
      <c r="GY52" s="21"/>
      <c r="GZ52" s="21">
        <f t="shared" si="945"/>
        <v>0</v>
      </c>
      <c r="HA52" s="21"/>
      <c r="HB52" s="21">
        <f t="shared" si="946"/>
        <v>0</v>
      </c>
      <c r="HC52" s="21"/>
      <c r="HD52" s="21">
        <f t="shared" si="947"/>
        <v>0</v>
      </c>
      <c r="HE52" s="21"/>
      <c r="HF52" s="21">
        <f t="shared" si="948"/>
        <v>0</v>
      </c>
      <c r="HG52" s="21"/>
      <c r="HH52" s="21">
        <f t="shared" si="949"/>
        <v>0</v>
      </c>
      <c r="HI52" s="21"/>
      <c r="HJ52" s="21">
        <f t="shared" si="950"/>
        <v>0</v>
      </c>
      <c r="HK52" s="21"/>
      <c r="HL52" s="21">
        <f t="shared" si="951"/>
        <v>0</v>
      </c>
      <c r="HM52" s="21"/>
      <c r="HN52" s="21">
        <f t="shared" si="952"/>
        <v>0</v>
      </c>
      <c r="HO52" s="21"/>
      <c r="HP52" s="21">
        <f t="shared" si="953"/>
        <v>0</v>
      </c>
      <c r="HQ52" s="21"/>
      <c r="HR52" s="21">
        <f t="shared" si="954"/>
        <v>0</v>
      </c>
      <c r="HS52" s="21"/>
      <c r="HT52" s="21">
        <f t="shared" si="955"/>
        <v>0</v>
      </c>
      <c r="HU52" s="21"/>
      <c r="HV52" s="21">
        <f t="shared" si="956"/>
        <v>0</v>
      </c>
      <c r="HW52" s="21"/>
      <c r="HX52" s="21">
        <f t="shared" si="957"/>
        <v>0</v>
      </c>
      <c r="HY52" s="21"/>
      <c r="HZ52" s="21">
        <f t="shared" si="958"/>
        <v>0</v>
      </c>
      <c r="IA52" s="21"/>
      <c r="IB52" s="21">
        <f t="shared" si="959"/>
        <v>0</v>
      </c>
      <c r="IC52" s="21"/>
      <c r="ID52" s="21">
        <f t="shared" si="960"/>
        <v>0</v>
      </c>
      <c r="IE52" s="21"/>
      <c r="IF52" s="21">
        <f t="shared" si="961"/>
        <v>0</v>
      </c>
      <c r="IG52" s="21"/>
      <c r="IH52" s="21">
        <f t="shared" si="962"/>
        <v>0</v>
      </c>
      <c r="II52" s="21"/>
      <c r="IJ52" s="21">
        <f t="shared" si="963"/>
        <v>0</v>
      </c>
      <c r="IK52" s="21"/>
      <c r="IL52" s="21">
        <f t="shared" si="964"/>
        <v>0</v>
      </c>
      <c r="IM52" s="21"/>
      <c r="IN52" s="21">
        <f t="shared" si="965"/>
        <v>0</v>
      </c>
      <c r="IO52" s="21"/>
      <c r="IP52" s="21">
        <f t="shared" si="966"/>
        <v>0</v>
      </c>
      <c r="IQ52" s="21"/>
      <c r="IR52" s="21">
        <f t="shared" si="967"/>
        <v>0</v>
      </c>
      <c r="IS52" s="21"/>
      <c r="IT52" s="21">
        <f t="shared" si="968"/>
        <v>0</v>
      </c>
      <c r="IU52" s="21"/>
      <c r="IV52" s="21">
        <f t="shared" si="969"/>
        <v>0</v>
      </c>
      <c r="IW52" s="21"/>
      <c r="IX52" s="21">
        <f t="shared" si="970"/>
        <v>0</v>
      </c>
      <c r="IY52" s="21"/>
      <c r="IZ52" s="21">
        <f t="shared" si="971"/>
        <v>0</v>
      </c>
      <c r="JA52" s="21"/>
      <c r="JB52" s="21">
        <f t="shared" si="972"/>
        <v>0</v>
      </c>
      <c r="JC52" s="21"/>
      <c r="JD52" s="21">
        <f t="shared" si="973"/>
        <v>0</v>
      </c>
      <c r="JE52" s="21"/>
      <c r="JF52" s="21">
        <f t="shared" si="974"/>
        <v>0</v>
      </c>
      <c r="JG52" s="21"/>
      <c r="JH52" s="21">
        <f t="shared" si="975"/>
        <v>0</v>
      </c>
      <c r="JI52" s="21"/>
      <c r="JJ52" s="21">
        <f t="shared" si="976"/>
        <v>0</v>
      </c>
      <c r="JK52" s="21"/>
      <c r="JL52" s="21">
        <f t="shared" si="977"/>
        <v>25.3</v>
      </c>
      <c r="JM52" s="21"/>
      <c r="JN52" s="21">
        <f t="shared" si="978"/>
        <v>25.3</v>
      </c>
      <c r="JO52" s="21"/>
      <c r="JP52" s="21">
        <f t="shared" si="979"/>
        <v>25.3</v>
      </c>
      <c r="JQ52" s="21"/>
      <c r="JR52" s="21">
        <f t="shared" si="980"/>
        <v>25.3</v>
      </c>
      <c r="JS52" s="21"/>
      <c r="JT52" s="21">
        <f t="shared" si="981"/>
        <v>25.3</v>
      </c>
      <c r="JU52" s="21"/>
      <c r="JV52" s="21">
        <f t="shared" si="982"/>
        <v>25.3</v>
      </c>
      <c r="JW52" s="21"/>
      <c r="JX52" s="21">
        <f t="shared" si="983"/>
        <v>25.3</v>
      </c>
      <c r="JY52" s="21"/>
      <c r="JZ52" s="21">
        <f t="shared" si="984"/>
        <v>25.3</v>
      </c>
      <c r="KA52" s="21"/>
      <c r="KB52" s="21">
        <f t="shared" si="985"/>
        <v>25.3</v>
      </c>
      <c r="KC52" s="21"/>
      <c r="KD52" s="21">
        <f t="shared" si="986"/>
        <v>25.3</v>
      </c>
      <c r="KE52" s="21"/>
      <c r="KF52" s="21">
        <f t="shared" si="987"/>
        <v>0</v>
      </c>
      <c r="KG52" s="21"/>
      <c r="KH52" s="21">
        <f t="shared" si="988"/>
        <v>0</v>
      </c>
      <c r="KI52" s="21"/>
      <c r="KJ52" s="21">
        <f t="shared" si="989"/>
        <v>0</v>
      </c>
      <c r="KK52" s="21"/>
      <c r="KL52" s="21">
        <f t="shared" si="990"/>
        <v>0</v>
      </c>
      <c r="KM52" s="21"/>
      <c r="KN52" s="21">
        <f t="shared" si="991"/>
        <v>0</v>
      </c>
      <c r="KO52" s="21"/>
      <c r="KP52" s="21">
        <f t="shared" si="992"/>
        <v>0</v>
      </c>
      <c r="KQ52" s="21"/>
      <c r="KR52" s="21">
        <f t="shared" si="993"/>
        <v>0</v>
      </c>
      <c r="KS52" s="21"/>
      <c r="KT52" s="21">
        <f t="shared" si="994"/>
        <v>0</v>
      </c>
      <c r="KU52" s="21"/>
      <c r="KV52" s="21">
        <f t="shared" si="995"/>
        <v>0</v>
      </c>
      <c r="KW52" s="21"/>
      <c r="KX52" s="21">
        <f t="shared" si="996"/>
        <v>0</v>
      </c>
      <c r="KY52" s="21"/>
      <c r="KZ52" s="21">
        <f t="shared" si="997"/>
        <v>0</v>
      </c>
      <c r="LA52" s="21"/>
      <c r="LB52" s="21">
        <f t="shared" si="998"/>
        <v>0</v>
      </c>
      <c r="LC52" s="21"/>
      <c r="LD52" s="21">
        <f t="shared" si="999"/>
        <v>0</v>
      </c>
      <c r="LE52" s="21"/>
      <c r="LF52" s="21">
        <f t="shared" si="1000"/>
        <v>0</v>
      </c>
      <c r="LG52" s="21"/>
      <c r="LH52" s="21">
        <f t="shared" si="1001"/>
        <v>0</v>
      </c>
      <c r="LI52" s="21"/>
      <c r="LJ52" s="21">
        <f t="shared" si="1002"/>
        <v>0</v>
      </c>
      <c r="LK52" s="21"/>
      <c r="LL52" s="21">
        <f t="shared" si="1003"/>
        <v>0</v>
      </c>
      <c r="LM52" s="21"/>
      <c r="LN52" s="21">
        <f t="shared" si="1004"/>
        <v>0</v>
      </c>
      <c r="LO52" s="21"/>
      <c r="LP52" s="21">
        <f t="shared" si="1005"/>
        <v>0</v>
      </c>
      <c r="LQ52" s="21"/>
      <c r="LR52" s="21">
        <f t="shared" si="1006"/>
        <v>0</v>
      </c>
      <c r="LS52" s="21"/>
      <c r="LT52" s="21">
        <f t="shared" si="1007"/>
        <v>0</v>
      </c>
      <c r="LU52" s="21"/>
      <c r="LV52" s="21">
        <f t="shared" si="1008"/>
        <v>0</v>
      </c>
      <c r="LW52" s="21"/>
      <c r="LX52" s="21">
        <f t="shared" si="1009"/>
        <v>0</v>
      </c>
      <c r="LY52" s="21"/>
      <c r="LZ52" s="21">
        <f t="shared" si="1010"/>
        <v>0</v>
      </c>
      <c r="MA52" s="21"/>
      <c r="MB52" s="21">
        <f t="shared" si="1011"/>
        <v>0</v>
      </c>
      <c r="MC52" s="21"/>
      <c r="MD52" s="21">
        <f t="shared" si="1012"/>
        <v>0</v>
      </c>
      <c r="ME52" s="21"/>
      <c r="MF52" s="21">
        <f t="shared" si="1013"/>
        <v>0</v>
      </c>
      <c r="MG52" s="21"/>
      <c r="MH52" s="21">
        <f t="shared" si="1014"/>
        <v>0</v>
      </c>
      <c r="MI52" s="21"/>
      <c r="MJ52" s="21">
        <f t="shared" si="1015"/>
        <v>0</v>
      </c>
      <c r="MK52" s="21"/>
      <c r="ML52" s="21">
        <f t="shared" si="1016"/>
        <v>0</v>
      </c>
      <c r="MM52" s="21"/>
      <c r="MN52" s="21">
        <f t="shared" si="1017"/>
        <v>0</v>
      </c>
      <c r="MO52" s="21"/>
      <c r="MP52" s="21">
        <f t="shared" si="1018"/>
        <v>0</v>
      </c>
      <c r="MQ52" s="21"/>
      <c r="MR52" s="21">
        <f t="shared" si="1019"/>
        <v>0</v>
      </c>
      <c r="MS52" s="21"/>
      <c r="MT52" s="21">
        <f t="shared" si="1020"/>
        <v>0</v>
      </c>
      <c r="MU52" s="21"/>
      <c r="MV52" s="21">
        <f t="shared" si="1021"/>
        <v>0</v>
      </c>
      <c r="MW52" s="21"/>
      <c r="MX52" s="21">
        <f t="shared" si="1022"/>
        <v>0</v>
      </c>
      <c r="MY52" s="21"/>
      <c r="MZ52" s="21">
        <f t="shared" si="1023"/>
        <v>0</v>
      </c>
      <c r="NA52" s="21"/>
      <c r="NB52" s="21">
        <f t="shared" si="1024"/>
        <v>0</v>
      </c>
      <c r="NC52" s="21"/>
      <c r="ND52" s="21">
        <f t="shared" si="1025"/>
        <v>0</v>
      </c>
      <c r="NE52" s="21"/>
      <c r="NF52" s="21">
        <f t="shared" si="1026"/>
        <v>0</v>
      </c>
      <c r="NG52" s="21"/>
      <c r="NH52" s="21">
        <f t="shared" si="1027"/>
        <v>0</v>
      </c>
      <c r="NI52" s="21"/>
      <c r="NJ52" s="21">
        <f t="shared" si="1028"/>
        <v>0</v>
      </c>
      <c r="NK52" s="21"/>
      <c r="NL52" s="21">
        <f t="shared" si="1029"/>
        <v>0</v>
      </c>
      <c r="NM52" s="21"/>
      <c r="NN52" s="21">
        <f t="shared" si="1030"/>
        <v>0</v>
      </c>
      <c r="NO52" s="21"/>
      <c r="NP52" s="21">
        <f t="shared" si="1031"/>
        <v>0</v>
      </c>
      <c r="NQ52" s="21"/>
      <c r="NR52" s="21">
        <f t="shared" si="1032"/>
        <v>0</v>
      </c>
      <c r="NS52" s="21"/>
      <c r="NT52" s="21">
        <f t="shared" si="1033"/>
        <v>0</v>
      </c>
      <c r="NU52" s="21"/>
      <c r="NV52" s="21">
        <f t="shared" si="1034"/>
        <v>0</v>
      </c>
      <c r="NW52" s="21"/>
      <c r="NX52" s="21">
        <f t="shared" si="1035"/>
        <v>0</v>
      </c>
      <c r="NY52" s="21"/>
      <c r="NZ52" s="21">
        <f t="shared" si="1036"/>
        <v>0</v>
      </c>
      <c r="OA52" s="21"/>
      <c r="OB52" s="21">
        <f t="shared" si="1037"/>
        <v>0</v>
      </c>
      <c r="OC52" s="21"/>
      <c r="OD52" s="21">
        <f t="shared" si="1038"/>
        <v>0</v>
      </c>
      <c r="OE52" s="21"/>
      <c r="OF52" s="21">
        <f t="shared" si="1039"/>
        <v>0</v>
      </c>
      <c r="OG52" s="21"/>
      <c r="OH52" s="21">
        <f t="shared" si="1040"/>
        <v>0</v>
      </c>
      <c r="OI52" s="21"/>
      <c r="OJ52" s="21">
        <f t="shared" si="1041"/>
        <v>0</v>
      </c>
      <c r="OK52" s="21"/>
      <c r="OL52" s="21">
        <f t="shared" si="1042"/>
        <v>0</v>
      </c>
      <c r="OM52" s="21"/>
      <c r="ON52" s="21">
        <f t="shared" si="1043"/>
        <v>0</v>
      </c>
      <c r="OO52" s="21"/>
      <c r="OP52" s="21">
        <f t="shared" si="1043"/>
        <v>0</v>
      </c>
      <c r="OQ52" s="21"/>
      <c r="OR52" s="21">
        <f t="shared" si="1043"/>
        <v>0</v>
      </c>
      <c r="OS52" s="21"/>
      <c r="OT52" s="21">
        <f t="shared" si="1043"/>
        <v>0</v>
      </c>
      <c r="OU52" s="21"/>
      <c r="OV52" s="21">
        <f t="shared" si="1043"/>
        <v>0</v>
      </c>
      <c r="OW52" s="21"/>
      <c r="OX52" s="21">
        <f t="shared" si="1043"/>
        <v>0</v>
      </c>
      <c r="OY52" s="21"/>
      <c r="OZ52" s="21">
        <f t="shared" si="1043"/>
        <v>0</v>
      </c>
      <c r="PA52" s="21"/>
      <c r="PB52" s="21">
        <f t="shared" si="1044"/>
        <v>0</v>
      </c>
      <c r="PC52" s="21"/>
      <c r="PD52" s="21">
        <f t="shared" si="1044"/>
        <v>0</v>
      </c>
      <c r="PE52" s="21"/>
      <c r="PF52" s="21">
        <f t="shared" si="1044"/>
        <v>0</v>
      </c>
      <c r="PG52" s="21"/>
      <c r="PH52" s="21">
        <f t="shared" si="1044"/>
        <v>0</v>
      </c>
      <c r="PI52" s="21"/>
      <c r="PJ52" s="21">
        <f t="shared" si="1044"/>
        <v>0</v>
      </c>
      <c r="PK52" s="21"/>
      <c r="PL52" s="21">
        <f t="shared" si="1044"/>
        <v>0</v>
      </c>
      <c r="PM52" s="21"/>
      <c r="PN52" s="21">
        <f t="shared" si="1045"/>
        <v>0</v>
      </c>
      <c r="PO52" s="21"/>
      <c r="PP52" s="21">
        <f t="shared" si="1045"/>
        <v>0</v>
      </c>
      <c r="PQ52" s="21"/>
      <c r="PR52" s="21">
        <f t="shared" si="1045"/>
        <v>0</v>
      </c>
      <c r="PS52" s="21"/>
      <c r="PT52" s="21">
        <f t="shared" si="1045"/>
        <v>0</v>
      </c>
      <c r="PU52" s="21"/>
      <c r="PV52" s="21">
        <f t="shared" si="1045"/>
        <v>0</v>
      </c>
      <c r="PW52" s="21"/>
      <c r="PX52" s="21">
        <f t="shared" si="1045"/>
        <v>0</v>
      </c>
      <c r="PY52" s="21"/>
      <c r="PZ52" s="21">
        <f t="shared" si="1046"/>
        <v>0</v>
      </c>
      <c r="QA52" s="21"/>
      <c r="QB52" s="21">
        <f t="shared" si="1046"/>
        <v>0</v>
      </c>
      <c r="QC52" s="21"/>
      <c r="QD52" s="21">
        <f t="shared" si="1046"/>
        <v>0</v>
      </c>
      <c r="QE52" s="21"/>
      <c r="QF52" s="21">
        <f t="shared" si="1046"/>
        <v>0</v>
      </c>
      <c r="QG52" s="21"/>
      <c r="QH52" s="21">
        <f t="shared" si="1046"/>
        <v>0</v>
      </c>
      <c r="QI52" s="21"/>
      <c r="QJ52" s="21">
        <f t="shared" si="1046"/>
        <v>0</v>
      </c>
      <c r="QK52" s="21"/>
      <c r="QL52" s="21">
        <f t="shared" si="1047"/>
        <v>0</v>
      </c>
      <c r="QM52" s="21"/>
      <c r="QN52" s="21">
        <f t="shared" si="1047"/>
        <v>0</v>
      </c>
      <c r="QO52" s="21"/>
      <c r="QP52" s="21">
        <f t="shared" si="1047"/>
        <v>0</v>
      </c>
      <c r="QQ52" s="21"/>
      <c r="QR52" s="21">
        <f t="shared" si="1047"/>
        <v>0</v>
      </c>
      <c r="QS52" s="21"/>
      <c r="QT52" s="21">
        <f t="shared" si="1047"/>
        <v>0</v>
      </c>
      <c r="QU52" s="21"/>
      <c r="QV52" s="21">
        <f t="shared" si="1047"/>
        <v>0</v>
      </c>
      <c r="QW52" s="21"/>
      <c r="QX52" s="21">
        <f t="shared" si="1048"/>
        <v>0</v>
      </c>
      <c r="QY52" s="21"/>
      <c r="QZ52" s="21">
        <f t="shared" si="1048"/>
        <v>0</v>
      </c>
      <c r="RA52" s="21"/>
      <c r="RB52" s="21">
        <f t="shared" si="1048"/>
        <v>0</v>
      </c>
      <c r="RC52" s="21"/>
      <c r="RD52" s="21">
        <f t="shared" si="1048"/>
        <v>0</v>
      </c>
      <c r="RE52" s="21"/>
      <c r="RF52" s="21">
        <f t="shared" si="1048"/>
        <v>0</v>
      </c>
      <c r="RG52" s="21"/>
      <c r="RH52" s="21">
        <f t="shared" si="1048"/>
        <v>0</v>
      </c>
      <c r="RI52" s="21"/>
      <c r="RJ52" s="21">
        <f t="shared" si="720"/>
        <v>0</v>
      </c>
      <c r="RK52" s="21"/>
      <c r="RL52" s="21">
        <f t="shared" si="721"/>
        <v>0</v>
      </c>
      <c r="RM52" s="21"/>
      <c r="RN52" s="21">
        <f t="shared" si="722"/>
        <v>0</v>
      </c>
      <c r="RO52" s="21"/>
      <c r="RP52" s="21">
        <f t="shared" si="723"/>
        <v>0</v>
      </c>
      <c r="RQ52" s="21"/>
      <c r="RR52" s="21">
        <f t="shared" si="724"/>
        <v>0</v>
      </c>
      <c r="RS52" s="21"/>
      <c r="RT52" s="21">
        <f t="shared" si="725"/>
        <v>0</v>
      </c>
      <c r="RU52" s="21"/>
      <c r="RV52" s="21">
        <f t="shared" si="726"/>
        <v>0</v>
      </c>
      <c r="RW52" s="21"/>
      <c r="RX52" s="21">
        <f t="shared" si="727"/>
        <v>0</v>
      </c>
      <c r="RY52" s="21"/>
      <c r="RZ52" s="21">
        <f t="shared" si="728"/>
        <v>0</v>
      </c>
      <c r="SA52" s="21"/>
      <c r="SB52" s="21">
        <f t="shared" si="729"/>
        <v>0</v>
      </c>
      <c r="SC52" s="21"/>
      <c r="SD52" s="21">
        <f t="shared" si="730"/>
        <v>0</v>
      </c>
      <c r="SE52" s="21"/>
      <c r="SF52" s="21">
        <f t="shared" si="731"/>
        <v>0</v>
      </c>
      <c r="SG52" s="21"/>
      <c r="SH52" s="21">
        <f t="shared" si="732"/>
        <v>0</v>
      </c>
      <c r="SI52" s="21"/>
      <c r="SJ52" s="21">
        <f t="shared" si="733"/>
        <v>0</v>
      </c>
      <c r="SK52" s="21"/>
      <c r="SL52" s="21">
        <f t="shared" si="734"/>
        <v>0</v>
      </c>
      <c r="SM52" s="21"/>
      <c r="SN52" s="21">
        <f t="shared" si="1049"/>
        <v>0</v>
      </c>
      <c r="SO52" s="21"/>
      <c r="SP52" s="21">
        <f t="shared" si="736"/>
        <v>0</v>
      </c>
      <c r="SQ52" s="21"/>
      <c r="SR52" s="21">
        <f t="shared" si="737"/>
        <v>0</v>
      </c>
      <c r="SS52" s="21"/>
      <c r="ST52" s="21">
        <f t="shared" si="738"/>
        <v>0</v>
      </c>
      <c r="SU52" s="21"/>
      <c r="SV52" s="21">
        <f t="shared" si="739"/>
        <v>0</v>
      </c>
      <c r="SW52" s="21"/>
      <c r="SX52" s="21">
        <f t="shared" si="740"/>
        <v>0</v>
      </c>
      <c r="SY52" s="21"/>
      <c r="SZ52" s="21">
        <f t="shared" si="741"/>
        <v>0</v>
      </c>
      <c r="TA52" s="21"/>
      <c r="TB52" s="21">
        <f t="shared" si="742"/>
        <v>0</v>
      </c>
      <c r="TC52" s="21"/>
      <c r="TD52" s="21">
        <f t="shared" si="1050"/>
        <v>0</v>
      </c>
      <c r="TE52" s="21"/>
      <c r="TF52" s="21">
        <f t="shared" si="744"/>
        <v>0</v>
      </c>
      <c r="TG52" s="21"/>
      <c r="TH52" s="21">
        <f t="shared" si="745"/>
        <v>0</v>
      </c>
      <c r="TI52" s="21"/>
      <c r="TJ52" s="21">
        <f t="shared" si="746"/>
        <v>0</v>
      </c>
      <c r="TK52" s="21"/>
      <c r="TL52" s="21">
        <f t="shared" si="1051"/>
        <v>0</v>
      </c>
      <c r="TM52" s="21"/>
      <c r="TN52" s="21">
        <f t="shared" si="1052"/>
        <v>0</v>
      </c>
      <c r="TO52" s="21"/>
      <c r="TP52" s="21">
        <f t="shared" si="1053"/>
        <v>0</v>
      </c>
      <c r="TQ52" s="21"/>
      <c r="TR52" s="21">
        <f t="shared" si="1054"/>
        <v>0</v>
      </c>
      <c r="TS52" s="21"/>
      <c r="TT52" s="21">
        <f t="shared" si="1055"/>
        <v>0</v>
      </c>
      <c r="TU52" s="21"/>
      <c r="TV52" s="21">
        <f t="shared" si="1056"/>
        <v>0</v>
      </c>
      <c r="TW52" s="21"/>
      <c r="TX52" s="21">
        <f t="shared" si="1057"/>
        <v>0</v>
      </c>
      <c r="TY52" s="21"/>
      <c r="TZ52" s="21">
        <f t="shared" si="1058"/>
        <v>0</v>
      </c>
      <c r="UA52" s="21"/>
      <c r="UB52" s="21">
        <f t="shared" si="1059"/>
        <v>0</v>
      </c>
      <c r="UC52" s="21"/>
      <c r="UD52" s="21">
        <f t="shared" si="1060"/>
        <v>0</v>
      </c>
      <c r="UE52" s="21"/>
      <c r="UF52" s="21">
        <f t="shared" si="1061"/>
        <v>0</v>
      </c>
      <c r="UG52" s="21"/>
      <c r="UH52" s="21">
        <f t="shared" si="758"/>
        <v>0</v>
      </c>
      <c r="UI52" s="21"/>
      <c r="UJ52" s="21">
        <f t="shared" si="1062"/>
        <v>0</v>
      </c>
      <c r="UK52" s="21"/>
      <c r="UL52" s="21">
        <f t="shared" si="1063"/>
        <v>0</v>
      </c>
      <c r="UM52" s="21"/>
      <c r="UN52" s="21">
        <f t="shared" si="1064"/>
        <v>0</v>
      </c>
      <c r="UO52" s="21"/>
      <c r="UP52" s="21">
        <f t="shared" si="1065"/>
        <v>0</v>
      </c>
      <c r="UQ52" s="21"/>
      <c r="UR52" s="21">
        <f t="shared" si="1066"/>
        <v>0</v>
      </c>
      <c r="US52" s="21"/>
      <c r="UT52" s="21">
        <f t="shared" si="1067"/>
        <v>0</v>
      </c>
      <c r="UU52" s="21"/>
      <c r="UV52" s="21">
        <f t="shared" si="765"/>
        <v>0</v>
      </c>
      <c r="UW52" s="21"/>
      <c r="UX52" s="21">
        <f t="shared" si="1068"/>
        <v>0</v>
      </c>
      <c r="UY52" s="21"/>
      <c r="UZ52" s="21">
        <f t="shared" si="767"/>
        <v>0</v>
      </c>
      <c r="VA52" s="21"/>
      <c r="VB52" s="21">
        <f t="shared" si="1069"/>
        <v>0</v>
      </c>
      <c r="VC52" s="21"/>
      <c r="VD52" s="21">
        <f t="shared" si="1070"/>
        <v>0</v>
      </c>
      <c r="VE52" s="21"/>
      <c r="VF52" s="21">
        <f t="shared" si="1071"/>
        <v>0</v>
      </c>
      <c r="VG52" s="21"/>
      <c r="VH52" s="21">
        <f t="shared" si="1072"/>
        <v>0</v>
      </c>
      <c r="VI52" s="21"/>
      <c r="VJ52" s="21">
        <f t="shared" si="1073"/>
        <v>0</v>
      </c>
      <c r="VK52" s="21"/>
      <c r="VL52" s="21">
        <f t="shared" si="1074"/>
        <v>0</v>
      </c>
      <c r="VM52" s="21"/>
      <c r="VN52" s="21">
        <f t="shared" si="1075"/>
        <v>0</v>
      </c>
      <c r="VO52" s="21"/>
      <c r="VP52" s="21">
        <f t="shared" si="1076"/>
        <v>0</v>
      </c>
      <c r="VQ52" s="21"/>
      <c r="VR52" s="21">
        <f t="shared" si="1043"/>
        <v>0</v>
      </c>
      <c r="VS52" s="21"/>
      <c r="VT52" s="21">
        <f t="shared" si="1077"/>
        <v>0</v>
      </c>
      <c r="VU52" s="21"/>
      <c r="VV52" s="21">
        <f t="shared" si="1077"/>
        <v>0</v>
      </c>
      <c r="VW52" s="21"/>
      <c r="VX52" s="21">
        <f t="shared" si="1078"/>
        <v>0</v>
      </c>
      <c r="VY52" s="21"/>
      <c r="VZ52" s="21">
        <f t="shared" si="1078"/>
        <v>0</v>
      </c>
      <c r="WA52" s="21"/>
      <c r="WB52" s="21">
        <f t="shared" si="1078"/>
        <v>0</v>
      </c>
      <c r="WC52" s="21"/>
      <c r="WD52" s="21">
        <f t="shared" si="1078"/>
        <v>0</v>
      </c>
      <c r="WE52" s="21">
        <v>13</v>
      </c>
      <c r="WF52" s="21">
        <f t="shared" si="1078"/>
        <v>0</v>
      </c>
      <c r="WG52" s="21">
        <v>27</v>
      </c>
      <c r="WH52" s="21">
        <f t="shared" si="1078"/>
        <v>0</v>
      </c>
      <c r="WI52" s="21">
        <v>23</v>
      </c>
      <c r="WJ52" s="21">
        <f t="shared" si="1078"/>
        <v>0</v>
      </c>
      <c r="WK52" s="21">
        <v>30</v>
      </c>
      <c r="WL52" s="21">
        <f t="shared" si="1078"/>
        <v>0</v>
      </c>
      <c r="WM52" s="21">
        <v>25</v>
      </c>
      <c r="WN52" s="21">
        <f t="shared" si="1079"/>
        <v>0</v>
      </c>
      <c r="WO52" s="21">
        <v>26</v>
      </c>
      <c r="WP52" s="21">
        <f t="shared" si="1079"/>
        <v>0</v>
      </c>
      <c r="WQ52" s="21">
        <v>31</v>
      </c>
      <c r="WR52" s="21">
        <f t="shared" si="1079"/>
        <v>0</v>
      </c>
      <c r="WS52" s="21">
        <v>24</v>
      </c>
      <c r="WT52" s="21">
        <f t="shared" si="1079"/>
        <v>0</v>
      </c>
      <c r="WU52" s="21">
        <v>21</v>
      </c>
      <c r="WV52" s="21">
        <f t="shared" si="1079"/>
        <v>0</v>
      </c>
      <c r="WW52" s="21">
        <v>27</v>
      </c>
      <c r="WX52" s="21">
        <f t="shared" si="1079"/>
        <v>0</v>
      </c>
      <c r="WY52" s="21">
        <v>6</v>
      </c>
      <c r="WZ52" s="21">
        <f t="shared" si="1079"/>
        <v>0</v>
      </c>
      <c r="XA52" s="21"/>
      <c r="XB52" s="21">
        <f t="shared" si="1079"/>
        <v>0</v>
      </c>
      <c r="XC52" s="21"/>
      <c r="XD52" s="21">
        <f t="shared" si="1080"/>
        <v>0</v>
      </c>
      <c r="XE52" s="21"/>
      <c r="XF52" s="21">
        <f t="shared" si="1080"/>
        <v>0</v>
      </c>
      <c r="XG52" s="21"/>
      <c r="XH52" s="21">
        <f t="shared" si="1080"/>
        <v>0</v>
      </c>
      <c r="XI52" s="21"/>
      <c r="XJ52" s="21">
        <f t="shared" si="1080"/>
        <v>0</v>
      </c>
      <c r="XK52" s="21"/>
      <c r="XL52" s="21">
        <f t="shared" si="1080"/>
        <v>0</v>
      </c>
      <c r="XM52" s="21"/>
      <c r="XN52" s="21">
        <f t="shared" si="1080"/>
        <v>0</v>
      </c>
      <c r="XO52" s="21"/>
      <c r="XP52" s="21">
        <f t="shared" si="1080"/>
        <v>0</v>
      </c>
      <c r="XQ52" s="21"/>
      <c r="XR52" s="21">
        <f t="shared" si="1080"/>
        <v>0</v>
      </c>
      <c r="XS52" s="21"/>
      <c r="XT52" s="21">
        <f t="shared" si="1077"/>
        <v>0</v>
      </c>
      <c r="XU52" s="21"/>
      <c r="XV52" s="21">
        <f t="shared" si="1077"/>
        <v>0</v>
      </c>
      <c r="XW52" s="21"/>
      <c r="XX52" s="21">
        <f t="shared" si="1077"/>
        <v>0</v>
      </c>
      <c r="XY52" s="21"/>
      <c r="XZ52" s="21">
        <f t="shared" si="1077"/>
        <v>0</v>
      </c>
      <c r="YA52" s="21"/>
      <c r="YB52" s="21">
        <f t="shared" si="780"/>
        <v>0</v>
      </c>
      <c r="YC52" s="21"/>
      <c r="YD52" s="21">
        <f t="shared" si="781"/>
        <v>0</v>
      </c>
      <c r="YE52" s="21"/>
      <c r="YF52" s="21">
        <f t="shared" si="782"/>
        <v>0</v>
      </c>
      <c r="YG52" s="21"/>
      <c r="YH52" s="21">
        <f t="shared" si="783"/>
        <v>0</v>
      </c>
      <c r="YI52" s="21"/>
      <c r="YJ52" s="21">
        <f t="shared" si="784"/>
        <v>0</v>
      </c>
      <c r="YK52" s="21"/>
      <c r="YL52" s="21">
        <f t="shared" si="785"/>
        <v>0</v>
      </c>
      <c r="YM52" s="21"/>
      <c r="YN52" s="21">
        <f t="shared" si="786"/>
        <v>0</v>
      </c>
      <c r="YO52" s="21"/>
      <c r="YP52" s="21">
        <f t="shared" si="787"/>
        <v>0</v>
      </c>
      <c r="YQ52" s="21"/>
      <c r="YR52" s="21">
        <f t="shared" si="788"/>
        <v>0</v>
      </c>
      <c r="YS52" s="21"/>
      <c r="YT52" s="21">
        <f t="shared" si="1081"/>
        <v>0</v>
      </c>
      <c r="YU52" s="21"/>
      <c r="YV52" s="21">
        <f t="shared" si="790"/>
        <v>0</v>
      </c>
      <c r="YW52" s="21"/>
      <c r="YX52" s="21">
        <f t="shared" si="791"/>
        <v>0</v>
      </c>
      <c r="YY52" s="21"/>
      <c r="YZ52" s="21">
        <f t="shared" si="1077"/>
        <v>0</v>
      </c>
      <c r="ZA52" s="21"/>
      <c r="ZB52" s="21">
        <f t="shared" si="792"/>
        <v>0</v>
      </c>
      <c r="ZC52" s="21"/>
      <c r="ZD52" s="21">
        <f t="shared" si="793"/>
        <v>0</v>
      </c>
      <c r="ZE52" s="21"/>
      <c r="ZF52" s="21">
        <f t="shared" si="794"/>
        <v>0</v>
      </c>
      <c r="ZG52" s="21"/>
      <c r="ZH52" s="21">
        <f t="shared" si="1082"/>
        <v>0</v>
      </c>
      <c r="ZI52" s="21"/>
      <c r="ZJ52" s="21">
        <f t="shared" si="796"/>
        <v>0</v>
      </c>
      <c r="ZK52" s="21"/>
      <c r="ZL52" s="21">
        <f t="shared" si="797"/>
        <v>0</v>
      </c>
      <c r="ZM52" s="21"/>
      <c r="ZN52" s="21">
        <f t="shared" si="1083"/>
        <v>0</v>
      </c>
      <c r="ZO52" s="21"/>
      <c r="ZP52" s="21">
        <f t="shared" si="799"/>
        <v>0</v>
      </c>
      <c r="ZQ52" s="21"/>
      <c r="ZR52" s="21">
        <f t="shared" si="800"/>
        <v>0</v>
      </c>
      <c r="ZS52" s="21"/>
      <c r="ZT52" s="21">
        <f t="shared" si="1077"/>
        <v>0</v>
      </c>
      <c r="ZU52" s="21"/>
      <c r="ZV52" s="21">
        <f t="shared" si="1084"/>
        <v>0</v>
      </c>
      <c r="ZW52" s="21"/>
      <c r="ZX52" s="21">
        <f t="shared" si="1085"/>
        <v>0</v>
      </c>
      <c r="ZY52" s="21"/>
      <c r="ZZ52" s="21">
        <f t="shared" si="1085"/>
        <v>0</v>
      </c>
      <c r="AAA52" s="21"/>
      <c r="AAB52" s="21">
        <f t="shared" si="1086"/>
        <v>0</v>
      </c>
      <c r="AAC52" s="21"/>
      <c r="AAD52" s="21">
        <f t="shared" si="1086"/>
        <v>0</v>
      </c>
      <c r="AAE52" s="21"/>
      <c r="AAF52" s="21">
        <f t="shared" si="1087"/>
        <v>0</v>
      </c>
      <c r="AAG52" s="21"/>
      <c r="AAH52" s="21">
        <f t="shared" si="1087"/>
        <v>0</v>
      </c>
      <c r="AAI52" s="21"/>
      <c r="AAJ52" s="21">
        <f t="shared" si="1088"/>
        <v>0</v>
      </c>
      <c r="AAK52" s="21"/>
      <c r="AAL52" s="21">
        <f t="shared" si="1088"/>
        <v>0</v>
      </c>
      <c r="AAM52" s="21"/>
      <c r="AAN52" s="21">
        <f t="shared" si="1089"/>
        <v>0</v>
      </c>
      <c r="AAO52" s="21"/>
      <c r="AAP52" s="21">
        <f t="shared" si="1089"/>
        <v>0</v>
      </c>
      <c r="AAQ52" s="21"/>
      <c r="AAR52" s="21">
        <f t="shared" si="1090"/>
        <v>0</v>
      </c>
      <c r="AAS52" s="21"/>
      <c r="AAT52" s="21">
        <f t="shared" si="1090"/>
        <v>0</v>
      </c>
      <c r="AAU52" s="21"/>
      <c r="AAV52" s="21">
        <f t="shared" si="1091"/>
        <v>0</v>
      </c>
      <c r="AAW52" s="21"/>
      <c r="AAX52" s="21">
        <f t="shared" si="1091"/>
        <v>0</v>
      </c>
      <c r="AAY52" s="21"/>
      <c r="AAZ52" s="21">
        <f t="shared" si="1092"/>
        <v>0</v>
      </c>
      <c r="ABA52" s="21"/>
      <c r="ABB52" s="21">
        <f t="shared" si="1092"/>
        <v>0</v>
      </c>
      <c r="ABC52" s="21"/>
      <c r="ABD52" s="21">
        <f t="shared" si="1093"/>
        <v>0</v>
      </c>
      <c r="ABE52" s="21"/>
      <c r="ABF52" s="21">
        <f t="shared" si="1093"/>
        <v>0</v>
      </c>
      <c r="ABG52" s="21"/>
      <c r="ABH52" s="21">
        <f t="shared" si="1094"/>
        <v>0</v>
      </c>
      <c r="ABI52" s="21"/>
      <c r="ABJ52" s="21">
        <f t="shared" si="1094"/>
        <v>0</v>
      </c>
      <c r="ABK52" s="21"/>
      <c r="ABL52" s="21">
        <f t="shared" si="1095"/>
        <v>0</v>
      </c>
      <c r="ABM52" s="21"/>
      <c r="ABN52" s="21">
        <f t="shared" si="1095"/>
        <v>0</v>
      </c>
      <c r="ABO52" s="21"/>
      <c r="ABP52" s="21">
        <f t="shared" si="1096"/>
        <v>0</v>
      </c>
      <c r="ABQ52" s="21"/>
      <c r="ABR52" s="21">
        <f t="shared" si="1096"/>
        <v>0</v>
      </c>
      <c r="ABS52" s="21"/>
      <c r="ABT52" s="21">
        <f t="shared" si="1097"/>
        <v>0</v>
      </c>
      <c r="ABU52" s="21"/>
      <c r="ABV52" s="21">
        <f t="shared" si="1097"/>
        <v>0</v>
      </c>
      <c r="ABW52" s="21"/>
      <c r="ABX52" s="21">
        <f t="shared" si="1098"/>
        <v>0</v>
      </c>
      <c r="ABY52" s="21"/>
      <c r="ABZ52" s="21">
        <f t="shared" si="1098"/>
        <v>0</v>
      </c>
      <c r="ACA52" s="21"/>
      <c r="ACB52" s="21">
        <f t="shared" si="1099"/>
        <v>0</v>
      </c>
      <c r="ACC52" s="21"/>
      <c r="ACD52" s="21">
        <f t="shared" si="1099"/>
        <v>0</v>
      </c>
      <c r="ACE52" s="21"/>
      <c r="ACF52" s="21">
        <f t="shared" si="1100"/>
        <v>0</v>
      </c>
      <c r="ACG52" s="21"/>
      <c r="ACH52" s="21">
        <f t="shared" si="1100"/>
        <v>0</v>
      </c>
      <c r="ACI52" s="21"/>
      <c r="ACJ52" s="21">
        <f t="shared" si="1101"/>
        <v>0</v>
      </c>
      <c r="ACK52" s="21"/>
      <c r="ACL52" s="21">
        <f t="shared" si="1101"/>
        <v>0</v>
      </c>
      <c r="ACM52" s="21"/>
      <c r="ACN52" s="21">
        <f t="shared" si="1102"/>
        <v>0</v>
      </c>
      <c r="ACO52" s="21"/>
      <c r="ACP52" s="21">
        <f t="shared" si="1102"/>
        <v>0</v>
      </c>
      <c r="ACQ52" s="21"/>
      <c r="ACR52" s="21">
        <f t="shared" si="1103"/>
        <v>0</v>
      </c>
      <c r="ACS52" s="21"/>
      <c r="ACT52" s="21">
        <f t="shared" si="1103"/>
        <v>0</v>
      </c>
      <c r="ACU52" s="21"/>
      <c r="ACV52" s="21">
        <f t="shared" si="1104"/>
        <v>0</v>
      </c>
      <c r="ACW52" s="21"/>
      <c r="ACX52" s="21">
        <f t="shared" si="1104"/>
        <v>0</v>
      </c>
      <c r="ACY52" s="21"/>
      <c r="ACZ52" s="21">
        <f t="shared" si="1105"/>
        <v>0</v>
      </c>
      <c r="ADA52" s="21"/>
      <c r="ADB52" s="21">
        <f t="shared" si="1105"/>
        <v>0</v>
      </c>
      <c r="ADC52" s="21"/>
      <c r="ADD52" s="21">
        <f t="shared" si="1106"/>
        <v>0</v>
      </c>
      <c r="ADE52" s="21"/>
      <c r="ADF52" s="21">
        <f t="shared" si="1106"/>
        <v>0</v>
      </c>
      <c r="ADG52" s="21"/>
      <c r="ADH52" s="21">
        <f t="shared" si="1107"/>
        <v>0</v>
      </c>
      <c r="ADI52" s="21"/>
      <c r="ADJ52" s="21">
        <f t="shared" si="1107"/>
        <v>0</v>
      </c>
      <c r="ADK52" s="21"/>
      <c r="ADL52" s="21">
        <f t="shared" si="1108"/>
        <v>0</v>
      </c>
      <c r="ADM52" s="21"/>
      <c r="ADN52" s="21">
        <f t="shared" si="1108"/>
        <v>0</v>
      </c>
      <c r="ADO52" s="21"/>
      <c r="ADP52" s="21">
        <f t="shared" si="1108"/>
        <v>0</v>
      </c>
      <c r="ADQ52" s="21"/>
      <c r="ADR52" s="21">
        <f t="shared" si="1108"/>
        <v>0</v>
      </c>
      <c r="ADS52" s="21"/>
      <c r="ADT52" s="21">
        <f t="shared" si="1108"/>
        <v>0</v>
      </c>
      <c r="ADU52" s="21"/>
      <c r="ADV52" s="21">
        <f t="shared" si="1109"/>
        <v>0</v>
      </c>
      <c r="ADW52" s="21"/>
      <c r="ADX52" s="21">
        <f t="shared" si="1109"/>
        <v>0</v>
      </c>
      <c r="ADY52" s="21"/>
      <c r="ADZ52" s="21">
        <f t="shared" si="1109"/>
        <v>0</v>
      </c>
      <c r="AEA52" s="21"/>
      <c r="AEB52" s="21">
        <f t="shared" si="1109"/>
        <v>0</v>
      </c>
      <c r="AEC52" s="21"/>
      <c r="AED52" s="21">
        <f t="shared" si="1110"/>
        <v>0</v>
      </c>
      <c r="AEE52" s="21"/>
      <c r="AEF52" s="21">
        <f t="shared" si="1110"/>
        <v>0</v>
      </c>
      <c r="AEG52" s="21"/>
      <c r="AEH52" s="21">
        <f t="shared" si="1110"/>
        <v>0</v>
      </c>
      <c r="AEI52" s="21"/>
      <c r="AEJ52" s="21">
        <f t="shared" si="1110"/>
        <v>0</v>
      </c>
      <c r="AEK52" s="21"/>
      <c r="AEL52" s="21">
        <f t="shared" si="1110"/>
        <v>0</v>
      </c>
      <c r="AEM52" s="21"/>
      <c r="AEN52" s="21">
        <f t="shared" si="1111"/>
        <v>0</v>
      </c>
      <c r="AEO52" s="21"/>
      <c r="AEP52" s="21">
        <f t="shared" si="1111"/>
        <v>0</v>
      </c>
      <c r="AEQ52" s="21"/>
      <c r="AER52" s="21">
        <f t="shared" si="1111"/>
        <v>0</v>
      </c>
      <c r="AES52" s="21"/>
      <c r="AET52" s="21">
        <f t="shared" si="1111"/>
        <v>0</v>
      </c>
      <c r="AEU52" s="21"/>
      <c r="AEV52" s="21">
        <f t="shared" si="1112"/>
        <v>0</v>
      </c>
      <c r="AEW52" s="21"/>
      <c r="AEX52" s="21">
        <f t="shared" si="1112"/>
        <v>0</v>
      </c>
      <c r="AEY52" s="21"/>
      <c r="AEZ52" s="21">
        <f t="shared" si="1112"/>
        <v>0</v>
      </c>
      <c r="AFA52" s="21"/>
      <c r="AFB52" s="21">
        <f t="shared" si="1112"/>
        <v>0</v>
      </c>
      <c r="AFC52" s="21"/>
      <c r="AFD52" s="21">
        <f t="shared" si="1112"/>
        <v>0</v>
      </c>
      <c r="AFE52" s="21"/>
      <c r="AFF52" s="21">
        <f t="shared" si="1113"/>
        <v>0</v>
      </c>
      <c r="AFG52" s="21"/>
      <c r="AFH52" s="21">
        <f t="shared" si="1113"/>
        <v>0</v>
      </c>
      <c r="AFI52" s="21"/>
      <c r="AFJ52" s="21">
        <f t="shared" si="1113"/>
        <v>0</v>
      </c>
      <c r="AFK52" s="21"/>
      <c r="AFL52" s="21">
        <f t="shared" si="1113"/>
        <v>0</v>
      </c>
      <c r="AFM52" s="21"/>
      <c r="AFN52" s="21">
        <f t="shared" si="1114"/>
        <v>0</v>
      </c>
      <c r="AFO52" s="21"/>
      <c r="AFP52" s="21">
        <f t="shared" si="1114"/>
        <v>0</v>
      </c>
      <c r="AFQ52" s="21"/>
      <c r="AFR52" s="21">
        <f t="shared" si="1114"/>
        <v>0</v>
      </c>
      <c r="AFS52" s="21"/>
      <c r="AFT52" s="21">
        <f t="shared" si="1114"/>
        <v>0</v>
      </c>
      <c r="AFU52" s="21"/>
      <c r="AFV52" s="21">
        <f t="shared" si="1114"/>
        <v>0</v>
      </c>
      <c r="AFW52" s="21"/>
      <c r="AFX52" s="21">
        <f t="shared" si="1115"/>
        <v>0</v>
      </c>
      <c r="AFY52" s="21"/>
      <c r="AFZ52" s="21">
        <f t="shared" si="1115"/>
        <v>0</v>
      </c>
      <c r="AGA52" s="21"/>
      <c r="AGB52" s="21">
        <f t="shared" si="1115"/>
        <v>0</v>
      </c>
      <c r="AGC52" s="21"/>
      <c r="AGD52" s="21">
        <f t="shared" si="1115"/>
        <v>0</v>
      </c>
      <c r="AGE52" s="21"/>
      <c r="AGF52" s="21">
        <f t="shared" si="1116"/>
        <v>0</v>
      </c>
      <c r="AGG52" s="21"/>
      <c r="AGH52" s="21">
        <f t="shared" si="1116"/>
        <v>0</v>
      </c>
      <c r="AGI52" s="21"/>
      <c r="AGJ52" s="21">
        <f t="shared" si="1116"/>
        <v>0</v>
      </c>
      <c r="AGK52" s="21"/>
      <c r="AGL52" s="21">
        <f t="shared" si="1116"/>
        <v>0</v>
      </c>
      <c r="AGM52" s="21"/>
      <c r="AGN52" s="21">
        <f t="shared" si="1116"/>
        <v>0</v>
      </c>
      <c r="AGO52" s="21"/>
      <c r="AGP52" s="21">
        <f t="shared" si="1117"/>
        <v>0</v>
      </c>
      <c r="AGQ52" s="21"/>
      <c r="AGR52" s="21">
        <f t="shared" si="1117"/>
        <v>0</v>
      </c>
      <c r="AGS52" s="21"/>
      <c r="AGT52" s="21">
        <f t="shared" si="1117"/>
        <v>0</v>
      </c>
      <c r="AGU52" s="21"/>
      <c r="AGV52" s="21">
        <f t="shared" si="1117"/>
        <v>0</v>
      </c>
      <c r="AGW52" s="21"/>
      <c r="AGX52" s="21">
        <f t="shared" si="1118"/>
        <v>0</v>
      </c>
      <c r="AGY52" s="21"/>
      <c r="AGZ52" s="21">
        <f t="shared" si="1118"/>
        <v>0</v>
      </c>
      <c r="AHA52" s="21"/>
      <c r="AHB52" s="21">
        <f t="shared" si="1118"/>
        <v>0</v>
      </c>
      <c r="AHC52" s="21"/>
      <c r="AHD52" s="21">
        <f t="shared" si="1118"/>
        <v>0</v>
      </c>
      <c r="AHE52" s="21"/>
      <c r="AHF52" s="21">
        <f t="shared" si="1118"/>
        <v>0</v>
      </c>
      <c r="AHG52" s="21"/>
      <c r="AHH52" s="21">
        <f t="shared" si="1119"/>
        <v>0</v>
      </c>
      <c r="AHI52" s="21"/>
      <c r="AHJ52" s="21">
        <f t="shared" si="1119"/>
        <v>0</v>
      </c>
      <c r="AHK52" s="21"/>
      <c r="AHL52" s="21">
        <f t="shared" si="1119"/>
        <v>0</v>
      </c>
      <c r="AHM52" s="21"/>
      <c r="AHN52" s="21">
        <f t="shared" si="1119"/>
        <v>0</v>
      </c>
      <c r="AHO52" s="21"/>
      <c r="AHP52" s="21">
        <f t="shared" si="1120"/>
        <v>0</v>
      </c>
      <c r="AHQ52" s="21"/>
      <c r="AHR52" s="21">
        <f t="shared" si="1120"/>
        <v>0</v>
      </c>
      <c r="AHS52" s="21"/>
      <c r="AHT52" s="21">
        <f t="shared" si="1120"/>
        <v>0</v>
      </c>
      <c r="AHU52" s="21"/>
      <c r="AHV52" s="21">
        <f t="shared" si="1120"/>
        <v>0</v>
      </c>
      <c r="AHW52" s="21"/>
      <c r="AHX52" s="21">
        <f t="shared" si="1120"/>
        <v>0</v>
      </c>
      <c r="AHY52" s="21"/>
      <c r="AHZ52" s="21">
        <f t="shared" si="1121"/>
        <v>0</v>
      </c>
      <c r="AIA52" s="21"/>
      <c r="AIB52" s="21">
        <f t="shared" si="1121"/>
        <v>0</v>
      </c>
      <c r="AIC52" s="21"/>
      <c r="AID52" s="21">
        <f t="shared" si="1121"/>
        <v>0</v>
      </c>
      <c r="AIE52" s="21"/>
      <c r="AIF52" s="21">
        <f t="shared" si="1121"/>
        <v>0</v>
      </c>
      <c r="AIG52" s="21"/>
      <c r="AIH52" s="21">
        <f t="shared" si="1122"/>
        <v>0</v>
      </c>
      <c r="AII52" s="21"/>
      <c r="AIJ52" s="21">
        <f t="shared" si="1122"/>
        <v>0</v>
      </c>
      <c r="AIK52" s="21"/>
      <c r="AIL52" s="21">
        <f t="shared" si="1122"/>
        <v>0</v>
      </c>
      <c r="AIM52" s="21"/>
      <c r="AIN52" s="21">
        <f t="shared" si="1122"/>
        <v>0</v>
      </c>
      <c r="AIO52" s="21"/>
      <c r="AIP52" s="21">
        <f t="shared" si="1122"/>
        <v>0</v>
      </c>
      <c r="AIQ52" s="21"/>
      <c r="AIR52" s="21">
        <f t="shared" si="1123"/>
        <v>0</v>
      </c>
      <c r="AIS52" s="21"/>
      <c r="AIT52" s="21">
        <f t="shared" si="1123"/>
        <v>0</v>
      </c>
      <c r="AIU52" s="21"/>
      <c r="AIV52" s="21">
        <f t="shared" si="1123"/>
        <v>0</v>
      </c>
      <c r="AIW52" s="21"/>
      <c r="AIX52" s="21">
        <f t="shared" si="1123"/>
        <v>0</v>
      </c>
      <c r="AIY52" s="21"/>
      <c r="AIZ52" s="21">
        <f t="shared" si="1077"/>
        <v>0</v>
      </c>
      <c r="AJA52" s="21"/>
    </row>
    <row r="53" spans="1:937" ht="13.5" customHeight="1" x14ac:dyDescent="0.25">
      <c r="A53" s="96"/>
      <c r="B53" s="31">
        <v>48</v>
      </c>
      <c r="C53" s="192" t="s">
        <v>209</v>
      </c>
      <c r="D53" s="67" t="s">
        <v>480</v>
      </c>
      <c r="E53" s="194" t="s">
        <v>404</v>
      </c>
      <c r="F53" s="194" t="str">
        <f>_xlfn.XLOOKUP(D53,'WTG PH-III'!$D$5:$D$198,'WTG PH-III'!$B$5:$B$198,0,0,1)</f>
        <v>PSS-12</v>
      </c>
      <c r="G53" s="22" t="s">
        <v>537</v>
      </c>
      <c r="H53" s="22" t="s">
        <v>554</v>
      </c>
      <c r="I53" s="61">
        <v>9.5</v>
      </c>
      <c r="J53" s="21">
        <v>434</v>
      </c>
      <c r="K53" s="21">
        <f t="shared" si="846"/>
        <v>433.99999999999989</v>
      </c>
      <c r="L53" s="21">
        <f t="shared" si="847"/>
        <v>434</v>
      </c>
      <c r="M53" s="21">
        <f t="shared" si="848"/>
        <v>0</v>
      </c>
      <c r="N53" s="95">
        <f>VLOOKUP(D53,'WTG PH-III'!$D$5:$U$198,17,0)</f>
        <v>45772</v>
      </c>
      <c r="O53" s="95">
        <f>VLOOKUP(D53,'WTG PH-III'!$D$5:$U$198,18,0)</f>
        <v>45781</v>
      </c>
      <c r="P53" s="21">
        <f t="shared" si="849"/>
        <v>0</v>
      </c>
      <c r="Q53" s="21"/>
      <c r="R53" s="21">
        <f t="shared" si="850"/>
        <v>0</v>
      </c>
      <c r="S53" s="21"/>
      <c r="T53" s="21">
        <f t="shared" si="851"/>
        <v>0</v>
      </c>
      <c r="U53" s="21"/>
      <c r="V53" s="21">
        <f t="shared" si="852"/>
        <v>0</v>
      </c>
      <c r="W53" s="21"/>
      <c r="X53" s="21">
        <f t="shared" si="853"/>
        <v>0</v>
      </c>
      <c r="Y53" s="21"/>
      <c r="Z53" s="21">
        <f t="shared" si="854"/>
        <v>0</v>
      </c>
      <c r="AA53" s="21"/>
      <c r="AB53" s="21">
        <f t="shared" si="855"/>
        <v>0</v>
      </c>
      <c r="AC53" s="21"/>
      <c r="AD53" s="21">
        <f t="shared" si="856"/>
        <v>0</v>
      </c>
      <c r="AE53" s="21"/>
      <c r="AF53" s="21">
        <f t="shared" si="857"/>
        <v>0</v>
      </c>
      <c r="AG53" s="21"/>
      <c r="AH53" s="21">
        <f t="shared" si="858"/>
        <v>0</v>
      </c>
      <c r="AI53" s="21"/>
      <c r="AJ53" s="21">
        <f t="shared" si="859"/>
        <v>0</v>
      </c>
      <c r="AK53" s="21"/>
      <c r="AL53" s="21">
        <f t="shared" si="860"/>
        <v>0</v>
      </c>
      <c r="AM53" s="21"/>
      <c r="AN53" s="21">
        <f t="shared" si="861"/>
        <v>0</v>
      </c>
      <c r="AO53" s="21"/>
      <c r="AP53" s="21">
        <f t="shared" si="862"/>
        <v>0</v>
      </c>
      <c r="AQ53" s="21"/>
      <c r="AR53" s="21">
        <f t="shared" si="863"/>
        <v>0</v>
      </c>
      <c r="AS53" s="21"/>
      <c r="AT53" s="21">
        <f t="shared" si="864"/>
        <v>0</v>
      </c>
      <c r="AU53" s="21"/>
      <c r="AV53" s="21">
        <f t="shared" si="865"/>
        <v>0</v>
      </c>
      <c r="AW53" s="21"/>
      <c r="AX53" s="21">
        <f t="shared" si="866"/>
        <v>0</v>
      </c>
      <c r="AY53" s="21"/>
      <c r="AZ53" s="21">
        <f t="shared" si="867"/>
        <v>0</v>
      </c>
      <c r="BA53" s="21"/>
      <c r="BB53" s="21">
        <f t="shared" si="868"/>
        <v>0</v>
      </c>
      <c r="BC53" s="21"/>
      <c r="BD53" s="21">
        <f t="shared" si="869"/>
        <v>0</v>
      </c>
      <c r="BE53" s="21"/>
      <c r="BF53" s="21">
        <f t="shared" si="870"/>
        <v>0</v>
      </c>
      <c r="BG53" s="21"/>
      <c r="BH53" s="21">
        <f t="shared" si="871"/>
        <v>0</v>
      </c>
      <c r="BI53" s="21"/>
      <c r="BJ53" s="21">
        <f t="shared" si="872"/>
        <v>0</v>
      </c>
      <c r="BK53" s="21"/>
      <c r="BL53" s="21">
        <f t="shared" si="873"/>
        <v>0</v>
      </c>
      <c r="BM53" s="21"/>
      <c r="BN53" s="21">
        <f t="shared" si="874"/>
        <v>0</v>
      </c>
      <c r="BO53" s="21"/>
      <c r="BP53" s="21">
        <f t="shared" si="875"/>
        <v>0</v>
      </c>
      <c r="BQ53" s="21"/>
      <c r="BR53" s="21">
        <f t="shared" si="876"/>
        <v>0</v>
      </c>
      <c r="BS53" s="21"/>
      <c r="BT53" s="21">
        <f t="shared" si="877"/>
        <v>0</v>
      </c>
      <c r="BU53" s="21"/>
      <c r="BV53" s="21">
        <f t="shared" si="878"/>
        <v>0</v>
      </c>
      <c r="BW53" s="21"/>
      <c r="BX53" s="21">
        <f t="shared" si="879"/>
        <v>0</v>
      </c>
      <c r="BY53" s="21"/>
      <c r="BZ53" s="21">
        <f t="shared" si="880"/>
        <v>0</v>
      </c>
      <c r="CA53" s="21"/>
      <c r="CB53" s="21">
        <f t="shared" si="881"/>
        <v>0</v>
      </c>
      <c r="CC53" s="21"/>
      <c r="CD53" s="21">
        <f t="shared" si="882"/>
        <v>0</v>
      </c>
      <c r="CE53" s="21"/>
      <c r="CF53" s="21">
        <f t="shared" si="883"/>
        <v>0</v>
      </c>
      <c r="CG53" s="21"/>
      <c r="CH53" s="21">
        <f t="shared" si="884"/>
        <v>0</v>
      </c>
      <c r="CI53" s="21"/>
      <c r="CJ53" s="21">
        <f t="shared" si="885"/>
        <v>0</v>
      </c>
      <c r="CK53" s="21"/>
      <c r="CL53" s="21">
        <f t="shared" si="886"/>
        <v>0</v>
      </c>
      <c r="CM53" s="21"/>
      <c r="CN53" s="21">
        <f t="shared" si="887"/>
        <v>0</v>
      </c>
      <c r="CO53" s="21"/>
      <c r="CP53" s="21">
        <f t="shared" si="888"/>
        <v>0</v>
      </c>
      <c r="CQ53" s="21"/>
      <c r="CR53" s="21">
        <f t="shared" si="889"/>
        <v>0</v>
      </c>
      <c r="CS53" s="21"/>
      <c r="CT53" s="21">
        <f t="shared" si="890"/>
        <v>0</v>
      </c>
      <c r="CU53" s="21"/>
      <c r="CV53" s="21">
        <f t="shared" si="891"/>
        <v>0</v>
      </c>
      <c r="CW53" s="21"/>
      <c r="CX53" s="21">
        <f t="shared" si="892"/>
        <v>0</v>
      </c>
      <c r="CY53" s="21"/>
      <c r="CZ53" s="21">
        <f t="shared" si="893"/>
        <v>0</v>
      </c>
      <c r="DA53" s="21"/>
      <c r="DB53" s="21">
        <f t="shared" si="894"/>
        <v>0</v>
      </c>
      <c r="DC53" s="21"/>
      <c r="DD53" s="21">
        <f t="shared" si="895"/>
        <v>0</v>
      </c>
      <c r="DE53" s="21"/>
      <c r="DF53" s="21">
        <f t="shared" si="896"/>
        <v>0</v>
      </c>
      <c r="DG53" s="21"/>
      <c r="DH53" s="21">
        <f t="shared" si="897"/>
        <v>0</v>
      </c>
      <c r="DI53" s="21"/>
      <c r="DJ53" s="21">
        <f t="shared" si="898"/>
        <v>0</v>
      </c>
      <c r="DK53" s="21"/>
      <c r="DL53" s="21">
        <f t="shared" si="899"/>
        <v>0</v>
      </c>
      <c r="DM53" s="21"/>
      <c r="DN53" s="21">
        <f t="shared" si="900"/>
        <v>0</v>
      </c>
      <c r="DO53" s="21"/>
      <c r="DP53" s="21">
        <f t="shared" si="901"/>
        <v>0</v>
      </c>
      <c r="DQ53" s="21"/>
      <c r="DR53" s="21">
        <f t="shared" si="902"/>
        <v>0</v>
      </c>
      <c r="DS53" s="21"/>
      <c r="DT53" s="21">
        <f t="shared" si="903"/>
        <v>0</v>
      </c>
      <c r="DU53" s="21"/>
      <c r="DV53" s="21">
        <f t="shared" si="904"/>
        <v>0</v>
      </c>
      <c r="DW53" s="21"/>
      <c r="DX53" s="21">
        <f t="shared" si="905"/>
        <v>0</v>
      </c>
      <c r="DY53" s="21"/>
      <c r="DZ53" s="21">
        <f t="shared" si="906"/>
        <v>0</v>
      </c>
      <c r="EA53" s="21"/>
      <c r="EB53" s="21">
        <f t="shared" si="907"/>
        <v>0</v>
      </c>
      <c r="EC53" s="21"/>
      <c r="ED53" s="21">
        <f t="shared" si="908"/>
        <v>0</v>
      </c>
      <c r="EE53" s="21"/>
      <c r="EF53" s="21">
        <f t="shared" si="909"/>
        <v>0</v>
      </c>
      <c r="EG53" s="21"/>
      <c r="EH53" s="21">
        <f t="shared" si="910"/>
        <v>0</v>
      </c>
      <c r="EI53" s="21"/>
      <c r="EJ53" s="21">
        <f t="shared" si="911"/>
        <v>0</v>
      </c>
      <c r="EK53" s="21"/>
      <c r="EL53" s="21">
        <f t="shared" si="912"/>
        <v>0</v>
      </c>
      <c r="EM53" s="21"/>
      <c r="EN53" s="21">
        <f t="shared" si="913"/>
        <v>0</v>
      </c>
      <c r="EO53" s="21"/>
      <c r="EP53" s="21">
        <f t="shared" si="914"/>
        <v>0</v>
      </c>
      <c r="EQ53" s="21"/>
      <c r="ER53" s="21">
        <f t="shared" si="915"/>
        <v>0</v>
      </c>
      <c r="ES53" s="21"/>
      <c r="ET53" s="21">
        <f t="shared" si="916"/>
        <v>0</v>
      </c>
      <c r="EU53" s="21"/>
      <c r="EV53" s="21">
        <f t="shared" si="917"/>
        <v>0</v>
      </c>
      <c r="EW53" s="21"/>
      <c r="EX53" s="21">
        <f t="shared" si="918"/>
        <v>0</v>
      </c>
      <c r="EY53" s="21"/>
      <c r="EZ53" s="21">
        <f t="shared" si="919"/>
        <v>0</v>
      </c>
      <c r="FA53" s="21"/>
      <c r="FB53" s="21">
        <f t="shared" si="920"/>
        <v>0</v>
      </c>
      <c r="FC53" s="21"/>
      <c r="FD53" s="21">
        <f t="shared" si="921"/>
        <v>0</v>
      </c>
      <c r="FE53" s="21"/>
      <c r="FF53" s="21">
        <f t="shared" si="922"/>
        <v>0</v>
      </c>
      <c r="FG53" s="21"/>
      <c r="FH53" s="21">
        <f t="shared" si="923"/>
        <v>0</v>
      </c>
      <c r="FI53" s="21"/>
      <c r="FJ53" s="21">
        <f t="shared" si="924"/>
        <v>0</v>
      </c>
      <c r="FK53" s="21"/>
      <c r="FL53" s="21">
        <f t="shared" si="925"/>
        <v>0</v>
      </c>
      <c r="FM53" s="21"/>
      <c r="FN53" s="21">
        <f t="shared" si="926"/>
        <v>0</v>
      </c>
      <c r="FO53" s="21"/>
      <c r="FP53" s="21">
        <f t="shared" si="927"/>
        <v>0</v>
      </c>
      <c r="FQ53" s="21"/>
      <c r="FR53" s="21">
        <f t="shared" si="928"/>
        <v>0</v>
      </c>
      <c r="FS53" s="21"/>
      <c r="FT53" s="21">
        <f t="shared" si="929"/>
        <v>0</v>
      </c>
      <c r="FU53" s="21"/>
      <c r="FV53" s="21">
        <f t="shared" si="930"/>
        <v>0</v>
      </c>
      <c r="FW53" s="21"/>
      <c r="FX53" s="21">
        <f t="shared" si="931"/>
        <v>0</v>
      </c>
      <c r="FY53" s="21"/>
      <c r="FZ53" s="21">
        <f t="shared" si="932"/>
        <v>0</v>
      </c>
      <c r="GA53" s="21"/>
      <c r="GB53" s="21">
        <f t="shared" si="933"/>
        <v>0</v>
      </c>
      <c r="GC53" s="21"/>
      <c r="GD53" s="21">
        <f t="shared" si="934"/>
        <v>0</v>
      </c>
      <c r="GE53" s="21"/>
      <c r="GF53" s="21">
        <f t="shared" si="935"/>
        <v>0</v>
      </c>
      <c r="GG53" s="21"/>
      <c r="GH53" s="21">
        <f t="shared" si="936"/>
        <v>0</v>
      </c>
      <c r="GI53" s="21"/>
      <c r="GJ53" s="21">
        <f t="shared" si="937"/>
        <v>0</v>
      </c>
      <c r="GK53" s="21"/>
      <c r="GL53" s="21">
        <f t="shared" si="938"/>
        <v>0</v>
      </c>
      <c r="GM53" s="21"/>
      <c r="GN53" s="21">
        <f t="shared" si="939"/>
        <v>0</v>
      </c>
      <c r="GO53" s="21"/>
      <c r="GP53" s="21">
        <f t="shared" si="940"/>
        <v>0</v>
      </c>
      <c r="GQ53" s="21"/>
      <c r="GR53" s="21">
        <f t="shared" si="941"/>
        <v>0</v>
      </c>
      <c r="GS53" s="21"/>
      <c r="GT53" s="21">
        <f t="shared" si="942"/>
        <v>0</v>
      </c>
      <c r="GU53" s="21"/>
      <c r="GV53" s="21">
        <f t="shared" si="943"/>
        <v>0</v>
      </c>
      <c r="GW53" s="21"/>
      <c r="GX53" s="21">
        <f t="shared" si="944"/>
        <v>0</v>
      </c>
      <c r="GY53" s="21"/>
      <c r="GZ53" s="21">
        <f t="shared" si="945"/>
        <v>0</v>
      </c>
      <c r="HA53" s="21"/>
      <c r="HB53" s="21">
        <f t="shared" si="946"/>
        <v>0</v>
      </c>
      <c r="HC53" s="21"/>
      <c r="HD53" s="21">
        <f t="shared" si="947"/>
        <v>0</v>
      </c>
      <c r="HE53" s="21"/>
      <c r="HF53" s="21">
        <f t="shared" si="948"/>
        <v>0</v>
      </c>
      <c r="HG53" s="21"/>
      <c r="HH53" s="21">
        <f t="shared" si="949"/>
        <v>0</v>
      </c>
      <c r="HI53" s="21"/>
      <c r="HJ53" s="21">
        <f t="shared" si="950"/>
        <v>0</v>
      </c>
      <c r="HK53" s="21"/>
      <c r="HL53" s="21">
        <f t="shared" si="951"/>
        <v>0</v>
      </c>
      <c r="HM53" s="21"/>
      <c r="HN53" s="21">
        <f t="shared" si="952"/>
        <v>0</v>
      </c>
      <c r="HO53" s="21"/>
      <c r="HP53" s="21">
        <f t="shared" si="953"/>
        <v>0</v>
      </c>
      <c r="HQ53" s="21"/>
      <c r="HR53" s="21">
        <f t="shared" si="954"/>
        <v>0</v>
      </c>
      <c r="HS53" s="21"/>
      <c r="HT53" s="21">
        <f t="shared" si="955"/>
        <v>0</v>
      </c>
      <c r="HU53" s="21"/>
      <c r="HV53" s="21">
        <f t="shared" si="956"/>
        <v>0</v>
      </c>
      <c r="HW53" s="21"/>
      <c r="HX53" s="21">
        <f t="shared" si="957"/>
        <v>0</v>
      </c>
      <c r="HY53" s="21"/>
      <c r="HZ53" s="21">
        <f t="shared" si="958"/>
        <v>0</v>
      </c>
      <c r="IA53" s="21"/>
      <c r="IB53" s="21">
        <f t="shared" si="959"/>
        <v>0</v>
      </c>
      <c r="IC53" s="21"/>
      <c r="ID53" s="21">
        <f t="shared" si="960"/>
        <v>0</v>
      </c>
      <c r="IE53" s="21"/>
      <c r="IF53" s="21">
        <f t="shared" si="961"/>
        <v>0</v>
      </c>
      <c r="IG53" s="21"/>
      <c r="IH53" s="21">
        <f t="shared" si="962"/>
        <v>0</v>
      </c>
      <c r="II53" s="21"/>
      <c r="IJ53" s="21">
        <f t="shared" si="963"/>
        <v>0</v>
      </c>
      <c r="IK53" s="21"/>
      <c r="IL53" s="21">
        <f t="shared" si="964"/>
        <v>0</v>
      </c>
      <c r="IM53" s="21"/>
      <c r="IN53" s="21">
        <f t="shared" si="965"/>
        <v>0</v>
      </c>
      <c r="IO53" s="21"/>
      <c r="IP53" s="21">
        <f t="shared" si="966"/>
        <v>0</v>
      </c>
      <c r="IQ53" s="21"/>
      <c r="IR53" s="21">
        <f t="shared" si="967"/>
        <v>0</v>
      </c>
      <c r="IS53" s="21"/>
      <c r="IT53" s="21">
        <f t="shared" si="968"/>
        <v>0</v>
      </c>
      <c r="IU53" s="21"/>
      <c r="IV53" s="21">
        <f t="shared" si="969"/>
        <v>0</v>
      </c>
      <c r="IW53" s="21"/>
      <c r="IX53" s="21">
        <f t="shared" si="970"/>
        <v>0</v>
      </c>
      <c r="IY53" s="21"/>
      <c r="IZ53" s="21">
        <f t="shared" si="971"/>
        <v>0</v>
      </c>
      <c r="JA53" s="21"/>
      <c r="JB53" s="21">
        <f t="shared" si="972"/>
        <v>0</v>
      </c>
      <c r="JC53" s="21"/>
      <c r="JD53" s="21">
        <f t="shared" si="973"/>
        <v>0</v>
      </c>
      <c r="JE53" s="21"/>
      <c r="JF53" s="21">
        <f t="shared" si="974"/>
        <v>0</v>
      </c>
      <c r="JG53" s="21"/>
      <c r="JH53" s="21">
        <f t="shared" si="975"/>
        <v>0</v>
      </c>
      <c r="JI53" s="21"/>
      <c r="JJ53" s="21">
        <f t="shared" si="976"/>
        <v>0</v>
      </c>
      <c r="JK53" s="21"/>
      <c r="JL53" s="21">
        <f t="shared" si="977"/>
        <v>43.4</v>
      </c>
      <c r="JM53" s="21"/>
      <c r="JN53" s="21">
        <f t="shared" si="978"/>
        <v>43.4</v>
      </c>
      <c r="JO53" s="21"/>
      <c r="JP53" s="21">
        <f t="shared" si="979"/>
        <v>43.4</v>
      </c>
      <c r="JQ53" s="21"/>
      <c r="JR53" s="21">
        <f t="shared" si="980"/>
        <v>43.4</v>
      </c>
      <c r="JS53" s="21"/>
      <c r="JT53" s="21">
        <f t="shared" si="981"/>
        <v>43.4</v>
      </c>
      <c r="JU53" s="21"/>
      <c r="JV53" s="21">
        <f t="shared" si="982"/>
        <v>43.4</v>
      </c>
      <c r="JW53" s="21"/>
      <c r="JX53" s="21">
        <f t="shared" si="983"/>
        <v>43.4</v>
      </c>
      <c r="JY53" s="21"/>
      <c r="JZ53" s="21">
        <f t="shared" si="984"/>
        <v>43.4</v>
      </c>
      <c r="KA53" s="21"/>
      <c r="KB53" s="21">
        <f t="shared" si="985"/>
        <v>43.4</v>
      </c>
      <c r="KC53" s="21"/>
      <c r="KD53" s="21">
        <f t="shared" si="986"/>
        <v>43.4</v>
      </c>
      <c r="KE53" s="21"/>
      <c r="KF53" s="21">
        <f t="shared" si="987"/>
        <v>0</v>
      </c>
      <c r="KG53" s="21"/>
      <c r="KH53" s="21">
        <f t="shared" si="988"/>
        <v>0</v>
      </c>
      <c r="KI53" s="21"/>
      <c r="KJ53" s="21">
        <f t="shared" si="989"/>
        <v>0</v>
      </c>
      <c r="KK53" s="21"/>
      <c r="KL53" s="21">
        <f t="shared" si="990"/>
        <v>0</v>
      </c>
      <c r="KM53" s="21"/>
      <c r="KN53" s="21">
        <f t="shared" si="991"/>
        <v>0</v>
      </c>
      <c r="KO53" s="21"/>
      <c r="KP53" s="21">
        <f t="shared" si="992"/>
        <v>0</v>
      </c>
      <c r="KQ53" s="21"/>
      <c r="KR53" s="21">
        <f t="shared" si="993"/>
        <v>0</v>
      </c>
      <c r="KS53" s="21"/>
      <c r="KT53" s="21">
        <f t="shared" si="994"/>
        <v>0</v>
      </c>
      <c r="KU53" s="21"/>
      <c r="KV53" s="21">
        <f t="shared" si="995"/>
        <v>0</v>
      </c>
      <c r="KW53" s="21"/>
      <c r="KX53" s="21">
        <f t="shared" si="996"/>
        <v>0</v>
      </c>
      <c r="KY53" s="21"/>
      <c r="KZ53" s="21">
        <f t="shared" si="997"/>
        <v>0</v>
      </c>
      <c r="LA53" s="21"/>
      <c r="LB53" s="21">
        <f t="shared" si="998"/>
        <v>0</v>
      </c>
      <c r="LC53" s="21"/>
      <c r="LD53" s="21">
        <f t="shared" si="999"/>
        <v>0</v>
      </c>
      <c r="LE53" s="21"/>
      <c r="LF53" s="21">
        <f t="shared" si="1000"/>
        <v>0</v>
      </c>
      <c r="LG53" s="21"/>
      <c r="LH53" s="21">
        <f t="shared" si="1001"/>
        <v>0</v>
      </c>
      <c r="LI53" s="21"/>
      <c r="LJ53" s="21">
        <f t="shared" si="1002"/>
        <v>0</v>
      </c>
      <c r="LK53" s="21"/>
      <c r="LL53" s="21">
        <f t="shared" si="1003"/>
        <v>0</v>
      </c>
      <c r="LM53" s="21"/>
      <c r="LN53" s="21">
        <f t="shared" si="1004"/>
        <v>0</v>
      </c>
      <c r="LO53" s="21"/>
      <c r="LP53" s="21">
        <f t="shared" si="1005"/>
        <v>0</v>
      </c>
      <c r="LQ53" s="21"/>
      <c r="LR53" s="21">
        <f t="shared" si="1006"/>
        <v>0</v>
      </c>
      <c r="LS53" s="21"/>
      <c r="LT53" s="21">
        <f t="shared" si="1007"/>
        <v>0</v>
      </c>
      <c r="LU53" s="21"/>
      <c r="LV53" s="21">
        <f t="shared" si="1008"/>
        <v>0</v>
      </c>
      <c r="LW53" s="21"/>
      <c r="LX53" s="21">
        <f t="shared" si="1009"/>
        <v>0</v>
      </c>
      <c r="LY53" s="21"/>
      <c r="LZ53" s="21">
        <f t="shared" si="1010"/>
        <v>0</v>
      </c>
      <c r="MA53" s="21"/>
      <c r="MB53" s="21">
        <f t="shared" si="1011"/>
        <v>0</v>
      </c>
      <c r="MC53" s="21"/>
      <c r="MD53" s="21">
        <f t="shared" si="1012"/>
        <v>0</v>
      </c>
      <c r="ME53" s="21"/>
      <c r="MF53" s="21">
        <f t="shared" si="1013"/>
        <v>0</v>
      </c>
      <c r="MG53" s="21"/>
      <c r="MH53" s="21">
        <f t="shared" si="1014"/>
        <v>0</v>
      </c>
      <c r="MI53" s="21"/>
      <c r="MJ53" s="21">
        <f t="shared" si="1015"/>
        <v>0</v>
      </c>
      <c r="MK53" s="21"/>
      <c r="ML53" s="21">
        <f t="shared" si="1016"/>
        <v>0</v>
      </c>
      <c r="MM53" s="21"/>
      <c r="MN53" s="21">
        <f t="shared" si="1017"/>
        <v>0</v>
      </c>
      <c r="MO53" s="21"/>
      <c r="MP53" s="21">
        <f t="shared" si="1018"/>
        <v>0</v>
      </c>
      <c r="MQ53" s="21"/>
      <c r="MR53" s="21">
        <f t="shared" si="1019"/>
        <v>0</v>
      </c>
      <c r="MS53" s="21"/>
      <c r="MT53" s="21">
        <f t="shared" si="1020"/>
        <v>0</v>
      </c>
      <c r="MU53" s="21"/>
      <c r="MV53" s="21">
        <f t="shared" si="1021"/>
        <v>0</v>
      </c>
      <c r="MW53" s="21"/>
      <c r="MX53" s="21">
        <f t="shared" si="1022"/>
        <v>0</v>
      </c>
      <c r="MY53" s="21"/>
      <c r="MZ53" s="21">
        <f t="shared" si="1023"/>
        <v>0</v>
      </c>
      <c r="NA53" s="21"/>
      <c r="NB53" s="21">
        <f t="shared" si="1024"/>
        <v>0</v>
      </c>
      <c r="NC53" s="21"/>
      <c r="ND53" s="21">
        <f t="shared" si="1025"/>
        <v>0</v>
      </c>
      <c r="NE53" s="21"/>
      <c r="NF53" s="21">
        <f t="shared" si="1026"/>
        <v>0</v>
      </c>
      <c r="NG53" s="21"/>
      <c r="NH53" s="21">
        <f t="shared" si="1027"/>
        <v>0</v>
      </c>
      <c r="NI53" s="21"/>
      <c r="NJ53" s="21">
        <f t="shared" si="1028"/>
        <v>0</v>
      </c>
      <c r="NK53" s="21"/>
      <c r="NL53" s="21">
        <f t="shared" si="1029"/>
        <v>0</v>
      </c>
      <c r="NM53" s="21"/>
      <c r="NN53" s="21">
        <f t="shared" si="1030"/>
        <v>0</v>
      </c>
      <c r="NO53" s="21"/>
      <c r="NP53" s="21">
        <f t="shared" si="1031"/>
        <v>0</v>
      </c>
      <c r="NQ53" s="21"/>
      <c r="NR53" s="21">
        <f t="shared" si="1032"/>
        <v>0</v>
      </c>
      <c r="NS53" s="21"/>
      <c r="NT53" s="21">
        <f t="shared" si="1033"/>
        <v>0</v>
      </c>
      <c r="NU53" s="21"/>
      <c r="NV53" s="21">
        <f t="shared" si="1034"/>
        <v>0</v>
      </c>
      <c r="NW53" s="21"/>
      <c r="NX53" s="21">
        <f t="shared" si="1035"/>
        <v>0</v>
      </c>
      <c r="NY53" s="21"/>
      <c r="NZ53" s="21">
        <f t="shared" si="1036"/>
        <v>0</v>
      </c>
      <c r="OA53" s="21"/>
      <c r="OB53" s="21">
        <f t="shared" si="1037"/>
        <v>0</v>
      </c>
      <c r="OC53" s="21"/>
      <c r="OD53" s="21">
        <f t="shared" si="1038"/>
        <v>0</v>
      </c>
      <c r="OE53" s="21"/>
      <c r="OF53" s="21">
        <f t="shared" si="1039"/>
        <v>0</v>
      </c>
      <c r="OG53" s="21"/>
      <c r="OH53" s="21">
        <f t="shared" si="1040"/>
        <v>0</v>
      </c>
      <c r="OI53" s="21"/>
      <c r="OJ53" s="21">
        <f t="shared" si="1041"/>
        <v>0</v>
      </c>
      <c r="OK53" s="21"/>
      <c r="OL53" s="21">
        <f t="shared" si="1042"/>
        <v>0</v>
      </c>
      <c r="OM53" s="21"/>
      <c r="ON53" s="21">
        <f t="shared" si="1043"/>
        <v>0</v>
      </c>
      <c r="OO53" s="21"/>
      <c r="OP53" s="21">
        <f t="shared" si="1043"/>
        <v>0</v>
      </c>
      <c r="OQ53" s="21"/>
      <c r="OR53" s="21">
        <f t="shared" si="1043"/>
        <v>0</v>
      </c>
      <c r="OS53" s="21"/>
      <c r="OT53" s="21">
        <f t="shared" si="1043"/>
        <v>0</v>
      </c>
      <c r="OU53" s="21"/>
      <c r="OV53" s="21">
        <f t="shared" si="1043"/>
        <v>0</v>
      </c>
      <c r="OW53" s="21"/>
      <c r="OX53" s="21">
        <f t="shared" si="1043"/>
        <v>0</v>
      </c>
      <c r="OY53" s="21"/>
      <c r="OZ53" s="21">
        <f t="shared" si="1043"/>
        <v>0</v>
      </c>
      <c r="PA53" s="21"/>
      <c r="PB53" s="21">
        <f t="shared" si="1044"/>
        <v>0</v>
      </c>
      <c r="PC53" s="21"/>
      <c r="PD53" s="21">
        <f t="shared" si="1044"/>
        <v>0</v>
      </c>
      <c r="PE53" s="21"/>
      <c r="PF53" s="21">
        <f t="shared" si="1044"/>
        <v>0</v>
      </c>
      <c r="PG53" s="21"/>
      <c r="PH53" s="21">
        <f t="shared" si="1044"/>
        <v>0</v>
      </c>
      <c r="PI53" s="21"/>
      <c r="PJ53" s="21">
        <f t="shared" si="1044"/>
        <v>0</v>
      </c>
      <c r="PK53" s="21"/>
      <c r="PL53" s="21">
        <f t="shared" si="1044"/>
        <v>0</v>
      </c>
      <c r="PM53" s="21"/>
      <c r="PN53" s="21">
        <f t="shared" si="1045"/>
        <v>0</v>
      </c>
      <c r="PO53" s="21"/>
      <c r="PP53" s="21">
        <f t="shared" si="1045"/>
        <v>0</v>
      </c>
      <c r="PQ53" s="21"/>
      <c r="PR53" s="21">
        <f t="shared" si="1045"/>
        <v>0</v>
      </c>
      <c r="PS53" s="21"/>
      <c r="PT53" s="21">
        <f t="shared" si="1045"/>
        <v>0</v>
      </c>
      <c r="PU53" s="21"/>
      <c r="PV53" s="21">
        <f t="shared" si="1045"/>
        <v>0</v>
      </c>
      <c r="PW53" s="21"/>
      <c r="PX53" s="21">
        <f t="shared" si="1045"/>
        <v>0</v>
      </c>
      <c r="PY53" s="21"/>
      <c r="PZ53" s="21">
        <f t="shared" si="1046"/>
        <v>0</v>
      </c>
      <c r="QA53" s="21"/>
      <c r="QB53" s="21">
        <f t="shared" si="1046"/>
        <v>0</v>
      </c>
      <c r="QC53" s="21"/>
      <c r="QD53" s="21">
        <f t="shared" si="1046"/>
        <v>0</v>
      </c>
      <c r="QE53" s="21"/>
      <c r="QF53" s="21">
        <f t="shared" si="1046"/>
        <v>0</v>
      </c>
      <c r="QG53" s="21"/>
      <c r="QH53" s="21">
        <f t="shared" si="1046"/>
        <v>0</v>
      </c>
      <c r="QI53" s="21"/>
      <c r="QJ53" s="21">
        <f t="shared" si="1046"/>
        <v>0</v>
      </c>
      <c r="QK53" s="21"/>
      <c r="QL53" s="21">
        <f t="shared" si="1047"/>
        <v>0</v>
      </c>
      <c r="QM53" s="21"/>
      <c r="QN53" s="21">
        <f t="shared" si="1047"/>
        <v>0</v>
      </c>
      <c r="QO53" s="21"/>
      <c r="QP53" s="21">
        <f t="shared" si="1047"/>
        <v>0</v>
      </c>
      <c r="QQ53" s="21"/>
      <c r="QR53" s="21">
        <f t="shared" si="1047"/>
        <v>0</v>
      </c>
      <c r="QS53" s="21"/>
      <c r="QT53" s="21">
        <f t="shared" si="1047"/>
        <v>0</v>
      </c>
      <c r="QU53" s="21"/>
      <c r="QV53" s="21">
        <f t="shared" si="1047"/>
        <v>0</v>
      </c>
      <c r="QW53" s="21"/>
      <c r="QX53" s="21">
        <f t="shared" si="1048"/>
        <v>0</v>
      </c>
      <c r="QY53" s="21"/>
      <c r="QZ53" s="21">
        <f t="shared" si="1048"/>
        <v>0</v>
      </c>
      <c r="RA53" s="21"/>
      <c r="RB53" s="21">
        <f t="shared" si="1048"/>
        <v>0</v>
      </c>
      <c r="RC53" s="21"/>
      <c r="RD53" s="21">
        <f t="shared" si="1048"/>
        <v>0</v>
      </c>
      <c r="RE53" s="21"/>
      <c r="RF53" s="21">
        <f t="shared" si="1048"/>
        <v>0</v>
      </c>
      <c r="RG53" s="21"/>
      <c r="RH53" s="21">
        <f t="shared" si="1048"/>
        <v>0</v>
      </c>
      <c r="RI53" s="21"/>
      <c r="RJ53" s="21">
        <f t="shared" si="720"/>
        <v>0</v>
      </c>
      <c r="RK53" s="21"/>
      <c r="RL53" s="21">
        <f t="shared" si="721"/>
        <v>0</v>
      </c>
      <c r="RM53" s="21"/>
      <c r="RN53" s="21">
        <f t="shared" si="722"/>
        <v>0</v>
      </c>
      <c r="RO53" s="21"/>
      <c r="RP53" s="21">
        <f t="shared" si="723"/>
        <v>0</v>
      </c>
      <c r="RQ53" s="21"/>
      <c r="RR53" s="21">
        <f t="shared" si="724"/>
        <v>0</v>
      </c>
      <c r="RS53" s="21"/>
      <c r="RT53" s="21">
        <f t="shared" si="725"/>
        <v>0</v>
      </c>
      <c r="RU53" s="21"/>
      <c r="RV53" s="21">
        <f t="shared" si="726"/>
        <v>0</v>
      </c>
      <c r="RW53" s="21"/>
      <c r="RX53" s="21">
        <f t="shared" si="727"/>
        <v>0</v>
      </c>
      <c r="RY53" s="21"/>
      <c r="RZ53" s="21">
        <f t="shared" si="728"/>
        <v>0</v>
      </c>
      <c r="SA53" s="21"/>
      <c r="SB53" s="21">
        <f t="shared" si="729"/>
        <v>0</v>
      </c>
      <c r="SC53" s="21"/>
      <c r="SD53" s="21">
        <f t="shared" si="730"/>
        <v>0</v>
      </c>
      <c r="SE53" s="21"/>
      <c r="SF53" s="21">
        <f t="shared" si="731"/>
        <v>0</v>
      </c>
      <c r="SG53" s="21"/>
      <c r="SH53" s="21">
        <f t="shared" si="732"/>
        <v>0</v>
      </c>
      <c r="SI53" s="21"/>
      <c r="SJ53" s="21">
        <f t="shared" si="733"/>
        <v>0</v>
      </c>
      <c r="SK53" s="21"/>
      <c r="SL53" s="21">
        <f t="shared" si="734"/>
        <v>0</v>
      </c>
      <c r="SM53" s="21"/>
      <c r="SN53" s="21">
        <f t="shared" si="1049"/>
        <v>0</v>
      </c>
      <c r="SO53" s="21"/>
      <c r="SP53" s="21">
        <f t="shared" si="736"/>
        <v>0</v>
      </c>
      <c r="SQ53" s="21"/>
      <c r="SR53" s="21">
        <f t="shared" si="737"/>
        <v>0</v>
      </c>
      <c r="SS53" s="21"/>
      <c r="ST53" s="21">
        <f t="shared" si="738"/>
        <v>0</v>
      </c>
      <c r="SU53" s="21"/>
      <c r="SV53" s="21">
        <f t="shared" si="739"/>
        <v>0</v>
      </c>
      <c r="SW53" s="21"/>
      <c r="SX53" s="21">
        <f t="shared" si="740"/>
        <v>0</v>
      </c>
      <c r="SY53" s="21"/>
      <c r="SZ53" s="21">
        <f t="shared" si="741"/>
        <v>0</v>
      </c>
      <c r="TA53" s="21"/>
      <c r="TB53" s="21">
        <f t="shared" si="742"/>
        <v>0</v>
      </c>
      <c r="TC53" s="21"/>
      <c r="TD53" s="21">
        <f t="shared" si="1050"/>
        <v>0</v>
      </c>
      <c r="TE53" s="21"/>
      <c r="TF53" s="21">
        <f t="shared" si="744"/>
        <v>0</v>
      </c>
      <c r="TG53" s="21"/>
      <c r="TH53" s="21">
        <f t="shared" si="745"/>
        <v>0</v>
      </c>
      <c r="TI53" s="21"/>
      <c r="TJ53" s="21">
        <f t="shared" si="746"/>
        <v>0</v>
      </c>
      <c r="TK53" s="21"/>
      <c r="TL53" s="21">
        <f t="shared" si="1051"/>
        <v>0</v>
      </c>
      <c r="TM53" s="21"/>
      <c r="TN53" s="21">
        <f t="shared" si="1052"/>
        <v>0</v>
      </c>
      <c r="TO53" s="21"/>
      <c r="TP53" s="21">
        <f t="shared" si="1053"/>
        <v>0</v>
      </c>
      <c r="TQ53" s="21"/>
      <c r="TR53" s="21">
        <f t="shared" si="1054"/>
        <v>0</v>
      </c>
      <c r="TS53" s="21"/>
      <c r="TT53" s="21">
        <f t="shared" si="1055"/>
        <v>0</v>
      </c>
      <c r="TU53" s="21"/>
      <c r="TV53" s="21">
        <f t="shared" si="1056"/>
        <v>0</v>
      </c>
      <c r="TW53" s="21"/>
      <c r="TX53" s="21">
        <f t="shared" si="1057"/>
        <v>0</v>
      </c>
      <c r="TY53" s="21"/>
      <c r="TZ53" s="21">
        <f t="shared" si="1058"/>
        <v>0</v>
      </c>
      <c r="UA53" s="21"/>
      <c r="UB53" s="21">
        <f t="shared" si="1059"/>
        <v>0</v>
      </c>
      <c r="UC53" s="21"/>
      <c r="UD53" s="21">
        <f t="shared" si="1060"/>
        <v>0</v>
      </c>
      <c r="UE53" s="21"/>
      <c r="UF53" s="21">
        <f t="shared" si="1061"/>
        <v>0</v>
      </c>
      <c r="UG53" s="21"/>
      <c r="UH53" s="21">
        <f t="shared" si="758"/>
        <v>0</v>
      </c>
      <c r="UI53" s="21"/>
      <c r="UJ53" s="21">
        <f t="shared" si="1062"/>
        <v>0</v>
      </c>
      <c r="UK53" s="21"/>
      <c r="UL53" s="21">
        <f t="shared" si="1063"/>
        <v>0</v>
      </c>
      <c r="UM53" s="21"/>
      <c r="UN53" s="21">
        <f t="shared" si="1064"/>
        <v>0</v>
      </c>
      <c r="UO53" s="21"/>
      <c r="UP53" s="21">
        <f t="shared" si="1065"/>
        <v>0</v>
      </c>
      <c r="UQ53" s="21"/>
      <c r="UR53" s="21">
        <f t="shared" si="1066"/>
        <v>0</v>
      </c>
      <c r="US53" s="21"/>
      <c r="UT53" s="21">
        <f t="shared" si="1067"/>
        <v>0</v>
      </c>
      <c r="UU53" s="21"/>
      <c r="UV53" s="21">
        <f t="shared" si="765"/>
        <v>0</v>
      </c>
      <c r="UW53" s="21"/>
      <c r="UX53" s="21">
        <f t="shared" si="1068"/>
        <v>0</v>
      </c>
      <c r="UY53" s="21"/>
      <c r="UZ53" s="21">
        <f t="shared" si="767"/>
        <v>0</v>
      </c>
      <c r="VA53" s="21"/>
      <c r="VB53" s="21">
        <f t="shared" si="1069"/>
        <v>0</v>
      </c>
      <c r="VC53" s="21"/>
      <c r="VD53" s="21">
        <f t="shared" si="1070"/>
        <v>0</v>
      </c>
      <c r="VE53" s="21"/>
      <c r="VF53" s="21">
        <f t="shared" si="1071"/>
        <v>0</v>
      </c>
      <c r="VG53" s="21"/>
      <c r="VH53" s="21">
        <f t="shared" si="1072"/>
        <v>0</v>
      </c>
      <c r="VI53" s="21"/>
      <c r="VJ53" s="21">
        <f t="shared" si="1073"/>
        <v>0</v>
      </c>
      <c r="VK53" s="21"/>
      <c r="VL53" s="21">
        <f t="shared" si="1074"/>
        <v>0</v>
      </c>
      <c r="VM53" s="21"/>
      <c r="VN53" s="21">
        <f t="shared" si="1075"/>
        <v>0</v>
      </c>
      <c r="VO53" s="21"/>
      <c r="VP53" s="21">
        <f t="shared" si="1076"/>
        <v>0</v>
      </c>
      <c r="VQ53" s="21"/>
      <c r="VR53" s="21">
        <f t="shared" si="1043"/>
        <v>0</v>
      </c>
      <c r="VS53" s="21"/>
      <c r="VT53" s="21">
        <f t="shared" si="1077"/>
        <v>0</v>
      </c>
      <c r="VU53" s="21"/>
      <c r="VV53" s="21">
        <f t="shared" si="1077"/>
        <v>0</v>
      </c>
      <c r="VW53" s="21"/>
      <c r="VX53" s="21">
        <f t="shared" si="1078"/>
        <v>0</v>
      </c>
      <c r="VY53" s="21"/>
      <c r="VZ53" s="21">
        <f t="shared" si="1078"/>
        <v>0</v>
      </c>
      <c r="WA53" s="21"/>
      <c r="WB53" s="21">
        <f t="shared" si="1078"/>
        <v>0</v>
      </c>
      <c r="WC53" s="21"/>
      <c r="WD53" s="21">
        <f t="shared" si="1078"/>
        <v>0</v>
      </c>
      <c r="WE53" s="21"/>
      <c r="WF53" s="21">
        <f t="shared" si="1078"/>
        <v>0</v>
      </c>
      <c r="WG53" s="21"/>
      <c r="WH53" s="21">
        <f t="shared" si="1078"/>
        <v>0</v>
      </c>
      <c r="WI53" s="21"/>
      <c r="WJ53" s="21">
        <f t="shared" si="1078"/>
        <v>0</v>
      </c>
      <c r="WK53" s="21"/>
      <c r="WL53" s="21">
        <f t="shared" si="1078"/>
        <v>0</v>
      </c>
      <c r="WM53" s="21"/>
      <c r="WN53" s="21">
        <f t="shared" si="1079"/>
        <v>0</v>
      </c>
      <c r="WO53" s="21"/>
      <c r="WP53" s="21">
        <f t="shared" si="1079"/>
        <v>0</v>
      </c>
      <c r="WQ53" s="21">
        <v>10</v>
      </c>
      <c r="WR53" s="21">
        <f t="shared" si="1079"/>
        <v>0</v>
      </c>
      <c r="WS53" s="21">
        <v>18</v>
      </c>
      <c r="WT53" s="21">
        <f t="shared" si="1079"/>
        <v>0</v>
      </c>
      <c r="WU53" s="21">
        <v>9</v>
      </c>
      <c r="WV53" s="21">
        <f t="shared" si="1079"/>
        <v>0</v>
      </c>
      <c r="WW53" s="21">
        <v>37</v>
      </c>
      <c r="WX53" s="21">
        <f t="shared" si="1079"/>
        <v>0</v>
      </c>
      <c r="WY53" s="21">
        <v>35</v>
      </c>
      <c r="WZ53" s="21">
        <f t="shared" si="1079"/>
        <v>0</v>
      </c>
      <c r="XA53" s="21">
        <v>42</v>
      </c>
      <c r="XB53" s="21">
        <f t="shared" si="1079"/>
        <v>0</v>
      </c>
      <c r="XC53" s="21"/>
      <c r="XD53" s="21">
        <f t="shared" si="1080"/>
        <v>0</v>
      </c>
      <c r="XE53" s="21"/>
      <c r="XF53" s="21">
        <f t="shared" si="1080"/>
        <v>0</v>
      </c>
      <c r="XG53" s="21">
        <v>37</v>
      </c>
      <c r="XH53" s="21">
        <f t="shared" si="1080"/>
        <v>0</v>
      </c>
      <c r="XI53" s="21">
        <v>28</v>
      </c>
      <c r="XJ53" s="21">
        <f t="shared" si="1080"/>
        <v>0</v>
      </c>
      <c r="XK53" s="21">
        <v>30</v>
      </c>
      <c r="XL53" s="21">
        <f t="shared" si="1080"/>
        <v>0</v>
      </c>
      <c r="XM53" s="21">
        <v>7</v>
      </c>
      <c r="XN53" s="21">
        <f t="shared" si="1080"/>
        <v>0</v>
      </c>
      <c r="XO53" s="21"/>
      <c r="XP53" s="21">
        <f t="shared" si="1080"/>
        <v>0</v>
      </c>
      <c r="XQ53" s="21"/>
      <c r="XR53" s="21">
        <f t="shared" si="1080"/>
        <v>0</v>
      </c>
      <c r="XS53" s="21"/>
      <c r="XT53" s="21">
        <f t="shared" si="1077"/>
        <v>0</v>
      </c>
      <c r="XU53" s="21"/>
      <c r="XV53" s="21">
        <f t="shared" si="1077"/>
        <v>0</v>
      </c>
      <c r="XW53" s="21"/>
      <c r="XX53" s="21">
        <f t="shared" si="1077"/>
        <v>0</v>
      </c>
      <c r="XY53" s="21"/>
      <c r="XZ53" s="21">
        <f t="shared" ref="XT53:XZ69" si="1124">IF($J53&gt;0,IF(AND(XZ$3&gt;=$N53,XZ$3&lt;=$O53),$J53/($O53-$N53+1),0),0)</f>
        <v>0</v>
      </c>
      <c r="YA53" s="21"/>
      <c r="YB53" s="21">
        <f t="shared" si="780"/>
        <v>0</v>
      </c>
      <c r="YC53" s="21"/>
      <c r="YD53" s="21">
        <f t="shared" si="781"/>
        <v>0</v>
      </c>
      <c r="YE53" s="21"/>
      <c r="YF53" s="21">
        <f t="shared" si="782"/>
        <v>0</v>
      </c>
      <c r="YG53" s="21"/>
      <c r="YH53" s="21">
        <f t="shared" si="783"/>
        <v>0</v>
      </c>
      <c r="YI53" s="21"/>
      <c r="YJ53" s="21">
        <f t="shared" si="784"/>
        <v>0</v>
      </c>
      <c r="YK53" s="21"/>
      <c r="YL53" s="21">
        <f t="shared" si="785"/>
        <v>0</v>
      </c>
      <c r="YM53" s="21"/>
      <c r="YN53" s="21">
        <f t="shared" si="786"/>
        <v>0</v>
      </c>
      <c r="YO53" s="21"/>
      <c r="YP53" s="21">
        <f t="shared" si="787"/>
        <v>0</v>
      </c>
      <c r="YQ53" s="21"/>
      <c r="YR53" s="21">
        <f t="shared" si="788"/>
        <v>0</v>
      </c>
      <c r="YS53" s="21"/>
      <c r="YT53" s="21">
        <f t="shared" si="1081"/>
        <v>0</v>
      </c>
      <c r="YU53" s="21"/>
      <c r="YV53" s="21">
        <f t="shared" si="790"/>
        <v>0</v>
      </c>
      <c r="YW53" s="21"/>
      <c r="YX53" s="21">
        <f t="shared" si="791"/>
        <v>0</v>
      </c>
      <c r="YY53" s="21"/>
      <c r="YZ53" s="21">
        <f t="shared" si="1077"/>
        <v>0</v>
      </c>
      <c r="ZA53" s="21"/>
      <c r="ZB53" s="21">
        <f t="shared" si="792"/>
        <v>0</v>
      </c>
      <c r="ZC53" s="21"/>
      <c r="ZD53" s="21">
        <f t="shared" si="793"/>
        <v>0</v>
      </c>
      <c r="ZE53" s="21"/>
      <c r="ZF53" s="21">
        <f t="shared" si="794"/>
        <v>0</v>
      </c>
      <c r="ZG53" s="21"/>
      <c r="ZH53" s="21">
        <f t="shared" si="1082"/>
        <v>0</v>
      </c>
      <c r="ZI53" s="21"/>
      <c r="ZJ53" s="21">
        <f t="shared" si="796"/>
        <v>0</v>
      </c>
      <c r="ZK53" s="21"/>
      <c r="ZL53" s="21">
        <f t="shared" si="797"/>
        <v>0</v>
      </c>
      <c r="ZM53" s="21"/>
      <c r="ZN53" s="21">
        <f t="shared" si="1083"/>
        <v>0</v>
      </c>
      <c r="ZO53" s="21"/>
      <c r="ZP53" s="21">
        <f t="shared" si="799"/>
        <v>0</v>
      </c>
      <c r="ZQ53" s="21"/>
      <c r="ZR53" s="21">
        <f t="shared" si="800"/>
        <v>0</v>
      </c>
      <c r="ZS53" s="21"/>
      <c r="ZT53" s="21">
        <f t="shared" si="1077"/>
        <v>0</v>
      </c>
      <c r="ZU53" s="21"/>
      <c r="ZV53" s="21">
        <f t="shared" si="1084"/>
        <v>0</v>
      </c>
      <c r="ZW53" s="21"/>
      <c r="ZX53" s="21">
        <f t="shared" si="1085"/>
        <v>0</v>
      </c>
      <c r="ZY53" s="21"/>
      <c r="ZZ53" s="21">
        <f t="shared" si="1085"/>
        <v>0</v>
      </c>
      <c r="AAA53" s="21"/>
      <c r="AAB53" s="21">
        <f t="shared" si="1086"/>
        <v>0</v>
      </c>
      <c r="AAC53" s="21"/>
      <c r="AAD53" s="21">
        <f t="shared" si="1086"/>
        <v>0</v>
      </c>
      <c r="AAE53" s="21"/>
      <c r="AAF53" s="21">
        <f t="shared" si="1087"/>
        <v>0</v>
      </c>
      <c r="AAG53" s="21"/>
      <c r="AAH53" s="21">
        <f t="shared" si="1087"/>
        <v>0</v>
      </c>
      <c r="AAI53" s="21"/>
      <c r="AAJ53" s="21">
        <f t="shared" si="1088"/>
        <v>0</v>
      </c>
      <c r="AAK53" s="21"/>
      <c r="AAL53" s="21">
        <f t="shared" si="1088"/>
        <v>0</v>
      </c>
      <c r="AAM53" s="21"/>
      <c r="AAN53" s="21">
        <f t="shared" si="1089"/>
        <v>0</v>
      </c>
      <c r="AAO53" s="21"/>
      <c r="AAP53" s="21">
        <f t="shared" si="1089"/>
        <v>0</v>
      </c>
      <c r="AAQ53" s="21"/>
      <c r="AAR53" s="21">
        <f t="shared" si="1090"/>
        <v>0</v>
      </c>
      <c r="AAS53" s="21"/>
      <c r="AAT53" s="21">
        <f t="shared" si="1090"/>
        <v>0</v>
      </c>
      <c r="AAU53" s="21"/>
      <c r="AAV53" s="21">
        <f t="shared" si="1091"/>
        <v>0</v>
      </c>
      <c r="AAW53" s="21"/>
      <c r="AAX53" s="21">
        <f t="shared" si="1091"/>
        <v>0</v>
      </c>
      <c r="AAY53" s="21"/>
      <c r="AAZ53" s="21">
        <f t="shared" si="1092"/>
        <v>0</v>
      </c>
      <c r="ABA53" s="21"/>
      <c r="ABB53" s="21">
        <f t="shared" si="1092"/>
        <v>0</v>
      </c>
      <c r="ABC53" s="21"/>
      <c r="ABD53" s="21">
        <f t="shared" si="1093"/>
        <v>0</v>
      </c>
      <c r="ABE53" s="21"/>
      <c r="ABF53" s="21">
        <f t="shared" si="1093"/>
        <v>0</v>
      </c>
      <c r="ABG53" s="21"/>
      <c r="ABH53" s="21">
        <f t="shared" si="1094"/>
        <v>0</v>
      </c>
      <c r="ABI53" s="21"/>
      <c r="ABJ53" s="21">
        <f t="shared" si="1094"/>
        <v>0</v>
      </c>
      <c r="ABK53" s="21"/>
      <c r="ABL53" s="21">
        <f t="shared" si="1095"/>
        <v>0</v>
      </c>
      <c r="ABM53" s="21"/>
      <c r="ABN53" s="21">
        <f t="shared" si="1095"/>
        <v>0</v>
      </c>
      <c r="ABO53" s="21"/>
      <c r="ABP53" s="21">
        <f t="shared" si="1096"/>
        <v>0</v>
      </c>
      <c r="ABQ53" s="21"/>
      <c r="ABR53" s="21">
        <f t="shared" si="1096"/>
        <v>0</v>
      </c>
      <c r="ABS53" s="21"/>
      <c r="ABT53" s="21">
        <f t="shared" si="1097"/>
        <v>0</v>
      </c>
      <c r="ABU53" s="21"/>
      <c r="ABV53" s="21">
        <f t="shared" si="1097"/>
        <v>0</v>
      </c>
      <c r="ABW53" s="21"/>
      <c r="ABX53" s="21">
        <f t="shared" si="1098"/>
        <v>0</v>
      </c>
      <c r="ABY53" s="21"/>
      <c r="ABZ53" s="21">
        <f t="shared" si="1098"/>
        <v>0</v>
      </c>
      <c r="ACA53" s="21">
        <v>7</v>
      </c>
      <c r="ACB53" s="21">
        <f t="shared" si="1099"/>
        <v>0</v>
      </c>
      <c r="ACC53" s="21">
        <v>25</v>
      </c>
      <c r="ACD53" s="21">
        <f t="shared" si="1099"/>
        <v>0</v>
      </c>
      <c r="ACE53" s="21">
        <v>20</v>
      </c>
      <c r="ACF53" s="21">
        <f t="shared" si="1100"/>
        <v>0</v>
      </c>
      <c r="ACG53" s="21">
        <v>27</v>
      </c>
      <c r="ACH53" s="21">
        <f t="shared" si="1100"/>
        <v>0</v>
      </c>
      <c r="ACI53" s="21">
        <v>23</v>
      </c>
      <c r="ACJ53" s="21">
        <f t="shared" si="1101"/>
        <v>0</v>
      </c>
      <c r="ACK53" s="21">
        <v>32</v>
      </c>
      <c r="ACL53" s="21">
        <f t="shared" si="1101"/>
        <v>0</v>
      </c>
      <c r="ACM53" s="21">
        <v>12</v>
      </c>
      <c r="ACN53" s="21">
        <f t="shared" si="1102"/>
        <v>0</v>
      </c>
      <c r="ACO53" s="21">
        <v>28</v>
      </c>
      <c r="ACP53" s="21">
        <f t="shared" si="1102"/>
        <v>0</v>
      </c>
      <c r="ACQ53" s="21">
        <v>7</v>
      </c>
      <c r="ACR53" s="21">
        <f t="shared" si="1103"/>
        <v>0</v>
      </c>
      <c r="ACS53" s="21"/>
      <c r="ACT53" s="21">
        <f t="shared" si="1103"/>
        <v>0</v>
      </c>
      <c r="ACU53" s="21"/>
      <c r="ACV53" s="21">
        <f t="shared" si="1104"/>
        <v>0</v>
      </c>
      <c r="ACW53" s="21"/>
      <c r="ACX53" s="21">
        <f t="shared" si="1104"/>
        <v>0</v>
      </c>
      <c r="ACY53" s="21"/>
      <c r="ACZ53" s="21">
        <f t="shared" si="1105"/>
        <v>0</v>
      </c>
      <c r="ADA53" s="21"/>
      <c r="ADB53" s="21">
        <f t="shared" si="1105"/>
        <v>0</v>
      </c>
      <c r="ADC53" s="21"/>
      <c r="ADD53" s="21">
        <f t="shared" si="1106"/>
        <v>0</v>
      </c>
      <c r="ADE53" s="21"/>
      <c r="ADF53" s="21">
        <f t="shared" si="1106"/>
        <v>0</v>
      </c>
      <c r="ADG53" s="21"/>
      <c r="ADH53" s="21">
        <f t="shared" si="1107"/>
        <v>0</v>
      </c>
      <c r="ADI53" s="21"/>
      <c r="ADJ53" s="21">
        <f t="shared" si="1107"/>
        <v>0</v>
      </c>
      <c r="ADK53" s="21"/>
      <c r="ADL53" s="21">
        <f t="shared" si="1108"/>
        <v>0</v>
      </c>
      <c r="ADM53" s="21"/>
      <c r="ADN53" s="21">
        <f t="shared" si="1108"/>
        <v>0</v>
      </c>
      <c r="ADO53" s="21"/>
      <c r="ADP53" s="21">
        <f t="shared" si="1108"/>
        <v>0</v>
      </c>
      <c r="ADQ53" s="21"/>
      <c r="ADR53" s="21">
        <f t="shared" si="1108"/>
        <v>0</v>
      </c>
      <c r="ADS53" s="21"/>
      <c r="ADT53" s="21">
        <f t="shared" si="1108"/>
        <v>0</v>
      </c>
      <c r="ADU53" s="21"/>
      <c r="ADV53" s="21">
        <f t="shared" si="1109"/>
        <v>0</v>
      </c>
      <c r="ADW53" s="21"/>
      <c r="ADX53" s="21">
        <f t="shared" si="1109"/>
        <v>0</v>
      </c>
      <c r="ADY53" s="21"/>
      <c r="ADZ53" s="21">
        <f t="shared" si="1109"/>
        <v>0</v>
      </c>
      <c r="AEA53" s="21"/>
      <c r="AEB53" s="21">
        <f t="shared" si="1109"/>
        <v>0</v>
      </c>
      <c r="AEC53" s="21"/>
      <c r="AED53" s="21">
        <f t="shared" si="1110"/>
        <v>0</v>
      </c>
      <c r="AEE53" s="21"/>
      <c r="AEF53" s="21">
        <f t="shared" si="1110"/>
        <v>0</v>
      </c>
      <c r="AEG53" s="21"/>
      <c r="AEH53" s="21">
        <f t="shared" si="1110"/>
        <v>0</v>
      </c>
      <c r="AEI53" s="21"/>
      <c r="AEJ53" s="21">
        <f t="shared" si="1110"/>
        <v>0</v>
      </c>
      <c r="AEK53" s="21"/>
      <c r="AEL53" s="21">
        <f t="shared" si="1110"/>
        <v>0</v>
      </c>
      <c r="AEM53" s="21"/>
      <c r="AEN53" s="21">
        <f t="shared" si="1111"/>
        <v>0</v>
      </c>
      <c r="AEO53" s="21"/>
      <c r="AEP53" s="21">
        <f t="shared" si="1111"/>
        <v>0</v>
      </c>
      <c r="AEQ53" s="21"/>
      <c r="AER53" s="21">
        <f t="shared" si="1111"/>
        <v>0</v>
      </c>
      <c r="AES53" s="21"/>
      <c r="AET53" s="21">
        <f t="shared" si="1111"/>
        <v>0</v>
      </c>
      <c r="AEU53" s="21"/>
      <c r="AEV53" s="21">
        <f t="shared" si="1112"/>
        <v>0</v>
      </c>
      <c r="AEW53" s="21"/>
      <c r="AEX53" s="21">
        <f t="shared" si="1112"/>
        <v>0</v>
      </c>
      <c r="AEY53" s="21"/>
      <c r="AEZ53" s="21">
        <f t="shared" si="1112"/>
        <v>0</v>
      </c>
      <c r="AFA53" s="21"/>
      <c r="AFB53" s="21">
        <f t="shared" si="1112"/>
        <v>0</v>
      </c>
      <c r="AFC53" s="21"/>
      <c r="AFD53" s="21">
        <f t="shared" si="1112"/>
        <v>0</v>
      </c>
      <c r="AFE53" s="21"/>
      <c r="AFF53" s="21">
        <f t="shared" si="1113"/>
        <v>0</v>
      </c>
      <c r="AFG53" s="21"/>
      <c r="AFH53" s="21">
        <f t="shared" si="1113"/>
        <v>0</v>
      </c>
      <c r="AFI53" s="21"/>
      <c r="AFJ53" s="21">
        <f t="shared" si="1113"/>
        <v>0</v>
      </c>
      <c r="AFK53" s="21"/>
      <c r="AFL53" s="21">
        <f t="shared" si="1113"/>
        <v>0</v>
      </c>
      <c r="AFM53" s="21"/>
      <c r="AFN53" s="21">
        <f t="shared" si="1114"/>
        <v>0</v>
      </c>
      <c r="AFO53" s="21"/>
      <c r="AFP53" s="21">
        <f t="shared" si="1114"/>
        <v>0</v>
      </c>
      <c r="AFQ53" s="21"/>
      <c r="AFR53" s="21">
        <f t="shared" si="1114"/>
        <v>0</v>
      </c>
      <c r="AFS53" s="21"/>
      <c r="AFT53" s="21">
        <f t="shared" si="1114"/>
        <v>0</v>
      </c>
      <c r="AFU53" s="21"/>
      <c r="AFV53" s="21">
        <f t="shared" si="1114"/>
        <v>0</v>
      </c>
      <c r="AFW53" s="21"/>
      <c r="AFX53" s="21">
        <f t="shared" si="1115"/>
        <v>0</v>
      </c>
      <c r="AFY53" s="21"/>
      <c r="AFZ53" s="21">
        <f t="shared" si="1115"/>
        <v>0</v>
      </c>
      <c r="AGA53" s="21"/>
      <c r="AGB53" s="21">
        <f t="shared" si="1115"/>
        <v>0</v>
      </c>
      <c r="AGC53" s="21"/>
      <c r="AGD53" s="21">
        <f t="shared" si="1115"/>
        <v>0</v>
      </c>
      <c r="AGE53" s="21"/>
      <c r="AGF53" s="21">
        <f t="shared" si="1116"/>
        <v>0</v>
      </c>
      <c r="AGG53" s="21"/>
      <c r="AGH53" s="21">
        <f t="shared" si="1116"/>
        <v>0</v>
      </c>
      <c r="AGI53" s="21"/>
      <c r="AGJ53" s="21">
        <f t="shared" si="1116"/>
        <v>0</v>
      </c>
      <c r="AGK53" s="21"/>
      <c r="AGL53" s="21">
        <f t="shared" si="1116"/>
        <v>0</v>
      </c>
      <c r="AGM53" s="21"/>
      <c r="AGN53" s="21">
        <f t="shared" si="1116"/>
        <v>0</v>
      </c>
      <c r="AGO53" s="21"/>
      <c r="AGP53" s="21">
        <f t="shared" si="1117"/>
        <v>0</v>
      </c>
      <c r="AGQ53" s="21"/>
      <c r="AGR53" s="21">
        <f t="shared" si="1117"/>
        <v>0</v>
      </c>
      <c r="AGS53" s="21"/>
      <c r="AGT53" s="21">
        <f t="shared" si="1117"/>
        <v>0</v>
      </c>
      <c r="AGU53" s="21"/>
      <c r="AGV53" s="21">
        <f t="shared" si="1117"/>
        <v>0</v>
      </c>
      <c r="AGW53" s="21"/>
      <c r="AGX53" s="21">
        <f t="shared" si="1118"/>
        <v>0</v>
      </c>
      <c r="AGY53" s="21"/>
      <c r="AGZ53" s="21">
        <f t="shared" si="1118"/>
        <v>0</v>
      </c>
      <c r="AHA53" s="21"/>
      <c r="AHB53" s="21">
        <f t="shared" si="1118"/>
        <v>0</v>
      </c>
      <c r="AHC53" s="21"/>
      <c r="AHD53" s="21">
        <f t="shared" si="1118"/>
        <v>0</v>
      </c>
      <c r="AHE53" s="21"/>
      <c r="AHF53" s="21">
        <f t="shared" si="1118"/>
        <v>0</v>
      </c>
      <c r="AHG53" s="21"/>
      <c r="AHH53" s="21">
        <f t="shared" si="1119"/>
        <v>0</v>
      </c>
      <c r="AHI53" s="21"/>
      <c r="AHJ53" s="21">
        <f t="shared" si="1119"/>
        <v>0</v>
      </c>
      <c r="AHK53" s="21"/>
      <c r="AHL53" s="21">
        <f t="shared" si="1119"/>
        <v>0</v>
      </c>
      <c r="AHM53" s="21"/>
      <c r="AHN53" s="21">
        <f t="shared" si="1119"/>
        <v>0</v>
      </c>
      <c r="AHO53" s="21"/>
      <c r="AHP53" s="21">
        <f t="shared" si="1120"/>
        <v>0</v>
      </c>
      <c r="AHQ53" s="21"/>
      <c r="AHR53" s="21">
        <f t="shared" si="1120"/>
        <v>0</v>
      </c>
      <c r="AHS53" s="21"/>
      <c r="AHT53" s="21">
        <f t="shared" si="1120"/>
        <v>0</v>
      </c>
      <c r="AHU53" s="21"/>
      <c r="AHV53" s="21">
        <f t="shared" si="1120"/>
        <v>0</v>
      </c>
      <c r="AHW53" s="21"/>
      <c r="AHX53" s="21">
        <f t="shared" si="1120"/>
        <v>0</v>
      </c>
      <c r="AHY53" s="21"/>
      <c r="AHZ53" s="21">
        <f t="shared" si="1121"/>
        <v>0</v>
      </c>
      <c r="AIA53" s="21"/>
      <c r="AIB53" s="21">
        <f t="shared" si="1121"/>
        <v>0</v>
      </c>
      <c r="AIC53" s="21"/>
      <c r="AID53" s="21">
        <f t="shared" si="1121"/>
        <v>0</v>
      </c>
      <c r="AIE53" s="21"/>
      <c r="AIF53" s="21">
        <f t="shared" si="1121"/>
        <v>0</v>
      </c>
      <c r="AIG53" s="21"/>
      <c r="AIH53" s="21">
        <f t="shared" si="1122"/>
        <v>0</v>
      </c>
      <c r="AII53" s="21"/>
      <c r="AIJ53" s="21">
        <f t="shared" si="1122"/>
        <v>0</v>
      </c>
      <c r="AIK53" s="21"/>
      <c r="AIL53" s="21">
        <f t="shared" si="1122"/>
        <v>0</v>
      </c>
      <c r="AIM53" s="21"/>
      <c r="AIN53" s="21">
        <f t="shared" si="1122"/>
        <v>0</v>
      </c>
      <c r="AIO53" s="21"/>
      <c r="AIP53" s="21">
        <f t="shared" si="1122"/>
        <v>0</v>
      </c>
      <c r="AIQ53" s="21"/>
      <c r="AIR53" s="21">
        <f t="shared" si="1123"/>
        <v>0</v>
      </c>
      <c r="AIS53" s="21"/>
      <c r="AIT53" s="21">
        <f t="shared" si="1123"/>
        <v>0</v>
      </c>
      <c r="AIU53" s="21"/>
      <c r="AIV53" s="21">
        <f t="shared" si="1123"/>
        <v>0</v>
      </c>
      <c r="AIW53" s="21"/>
      <c r="AIX53" s="21">
        <f t="shared" si="1123"/>
        <v>0</v>
      </c>
      <c r="AIY53" s="21"/>
      <c r="AIZ53" s="21">
        <f t="shared" si="1077"/>
        <v>0</v>
      </c>
      <c r="AJA53" s="21"/>
    </row>
    <row r="54" spans="1:937" ht="13.5" customHeight="1" x14ac:dyDescent="0.25">
      <c r="A54" s="96"/>
      <c r="B54" s="31">
        <v>49</v>
      </c>
      <c r="C54" s="192" t="s">
        <v>209</v>
      </c>
      <c r="D54" s="67" t="s">
        <v>484</v>
      </c>
      <c r="E54" s="194" t="s">
        <v>404</v>
      </c>
      <c r="F54" s="194" t="str">
        <f>_xlfn.XLOOKUP(D54,'WTG PH-III'!$D$5:$D$198,'WTG PH-III'!$B$5:$B$198,0,0,1)</f>
        <v>PSS-12</v>
      </c>
      <c r="G54" s="22" t="s">
        <v>537</v>
      </c>
      <c r="H54" s="22" t="s">
        <v>555</v>
      </c>
      <c r="I54" s="61">
        <v>11.5</v>
      </c>
      <c r="J54" s="21">
        <v>253</v>
      </c>
      <c r="K54" s="21">
        <f t="shared" si="846"/>
        <v>253.00000000000006</v>
      </c>
      <c r="L54" s="21">
        <f t="shared" si="847"/>
        <v>253</v>
      </c>
      <c r="M54" s="21">
        <f t="shared" si="848"/>
        <v>0</v>
      </c>
      <c r="N54" s="95">
        <f>VLOOKUP(D54,'WTG PH-III'!$D$5:$U$198,17,0)</f>
        <v>45789</v>
      </c>
      <c r="O54" s="95">
        <f>VLOOKUP(D54,'WTG PH-III'!$D$5:$U$198,18,0)</f>
        <v>45798</v>
      </c>
      <c r="P54" s="21">
        <f t="shared" si="849"/>
        <v>0</v>
      </c>
      <c r="Q54" s="21"/>
      <c r="R54" s="21">
        <f t="shared" si="850"/>
        <v>0</v>
      </c>
      <c r="S54" s="21"/>
      <c r="T54" s="21">
        <f t="shared" si="851"/>
        <v>0</v>
      </c>
      <c r="U54" s="21"/>
      <c r="V54" s="21">
        <f t="shared" si="852"/>
        <v>0</v>
      </c>
      <c r="W54" s="21"/>
      <c r="X54" s="21">
        <f t="shared" si="853"/>
        <v>0</v>
      </c>
      <c r="Y54" s="21"/>
      <c r="Z54" s="21">
        <f t="shared" si="854"/>
        <v>0</v>
      </c>
      <c r="AA54" s="21"/>
      <c r="AB54" s="21">
        <f t="shared" si="855"/>
        <v>0</v>
      </c>
      <c r="AC54" s="21"/>
      <c r="AD54" s="21">
        <f t="shared" si="856"/>
        <v>0</v>
      </c>
      <c r="AE54" s="21"/>
      <c r="AF54" s="21">
        <f t="shared" si="857"/>
        <v>0</v>
      </c>
      <c r="AG54" s="21"/>
      <c r="AH54" s="21">
        <f t="shared" si="858"/>
        <v>0</v>
      </c>
      <c r="AI54" s="21"/>
      <c r="AJ54" s="21">
        <f t="shared" si="859"/>
        <v>0</v>
      </c>
      <c r="AK54" s="21"/>
      <c r="AL54" s="21">
        <f t="shared" si="860"/>
        <v>0</v>
      </c>
      <c r="AM54" s="21"/>
      <c r="AN54" s="21">
        <f t="shared" si="861"/>
        <v>0</v>
      </c>
      <c r="AO54" s="21"/>
      <c r="AP54" s="21">
        <f t="shared" si="862"/>
        <v>0</v>
      </c>
      <c r="AQ54" s="21"/>
      <c r="AR54" s="21">
        <f t="shared" si="863"/>
        <v>0</v>
      </c>
      <c r="AS54" s="21"/>
      <c r="AT54" s="21">
        <f t="shared" si="864"/>
        <v>0</v>
      </c>
      <c r="AU54" s="21"/>
      <c r="AV54" s="21">
        <f t="shared" si="865"/>
        <v>0</v>
      </c>
      <c r="AW54" s="21"/>
      <c r="AX54" s="21">
        <f t="shared" si="866"/>
        <v>0</v>
      </c>
      <c r="AY54" s="21"/>
      <c r="AZ54" s="21">
        <f t="shared" si="867"/>
        <v>0</v>
      </c>
      <c r="BA54" s="21"/>
      <c r="BB54" s="21">
        <f t="shared" si="868"/>
        <v>0</v>
      </c>
      <c r="BC54" s="21"/>
      <c r="BD54" s="21">
        <f t="shared" si="869"/>
        <v>0</v>
      </c>
      <c r="BE54" s="21"/>
      <c r="BF54" s="21">
        <f t="shared" si="870"/>
        <v>0</v>
      </c>
      <c r="BG54" s="21"/>
      <c r="BH54" s="21">
        <f t="shared" si="871"/>
        <v>0</v>
      </c>
      <c r="BI54" s="21"/>
      <c r="BJ54" s="21">
        <f t="shared" si="872"/>
        <v>0</v>
      </c>
      <c r="BK54" s="21"/>
      <c r="BL54" s="21">
        <f t="shared" si="873"/>
        <v>0</v>
      </c>
      <c r="BM54" s="21"/>
      <c r="BN54" s="21">
        <f t="shared" si="874"/>
        <v>0</v>
      </c>
      <c r="BO54" s="21"/>
      <c r="BP54" s="21">
        <f t="shared" si="875"/>
        <v>0</v>
      </c>
      <c r="BQ54" s="21"/>
      <c r="BR54" s="21">
        <f t="shared" si="876"/>
        <v>0</v>
      </c>
      <c r="BS54" s="21"/>
      <c r="BT54" s="21">
        <f t="shared" si="877"/>
        <v>0</v>
      </c>
      <c r="BU54" s="21"/>
      <c r="BV54" s="21">
        <f t="shared" si="878"/>
        <v>0</v>
      </c>
      <c r="BW54" s="21"/>
      <c r="BX54" s="21">
        <f t="shared" si="879"/>
        <v>0</v>
      </c>
      <c r="BY54" s="21"/>
      <c r="BZ54" s="21">
        <f t="shared" si="880"/>
        <v>0</v>
      </c>
      <c r="CA54" s="21"/>
      <c r="CB54" s="21">
        <f t="shared" si="881"/>
        <v>0</v>
      </c>
      <c r="CC54" s="21"/>
      <c r="CD54" s="21">
        <f t="shared" si="882"/>
        <v>0</v>
      </c>
      <c r="CE54" s="21"/>
      <c r="CF54" s="21">
        <f t="shared" si="883"/>
        <v>0</v>
      </c>
      <c r="CG54" s="21"/>
      <c r="CH54" s="21">
        <f t="shared" si="884"/>
        <v>0</v>
      </c>
      <c r="CI54" s="21"/>
      <c r="CJ54" s="21">
        <f t="shared" si="885"/>
        <v>0</v>
      </c>
      <c r="CK54" s="21"/>
      <c r="CL54" s="21">
        <f t="shared" si="886"/>
        <v>0</v>
      </c>
      <c r="CM54" s="21"/>
      <c r="CN54" s="21">
        <f t="shared" si="887"/>
        <v>0</v>
      </c>
      <c r="CO54" s="21"/>
      <c r="CP54" s="21">
        <f t="shared" si="888"/>
        <v>0</v>
      </c>
      <c r="CQ54" s="21"/>
      <c r="CR54" s="21">
        <f t="shared" si="889"/>
        <v>0</v>
      </c>
      <c r="CS54" s="21"/>
      <c r="CT54" s="21">
        <f t="shared" si="890"/>
        <v>0</v>
      </c>
      <c r="CU54" s="21"/>
      <c r="CV54" s="21">
        <f t="shared" si="891"/>
        <v>0</v>
      </c>
      <c r="CW54" s="21"/>
      <c r="CX54" s="21">
        <f t="shared" si="892"/>
        <v>0</v>
      </c>
      <c r="CY54" s="21"/>
      <c r="CZ54" s="21">
        <f t="shared" si="893"/>
        <v>0</v>
      </c>
      <c r="DA54" s="21"/>
      <c r="DB54" s="21">
        <f t="shared" si="894"/>
        <v>0</v>
      </c>
      <c r="DC54" s="21"/>
      <c r="DD54" s="21">
        <f t="shared" si="895"/>
        <v>0</v>
      </c>
      <c r="DE54" s="21"/>
      <c r="DF54" s="21">
        <f t="shared" si="896"/>
        <v>0</v>
      </c>
      <c r="DG54" s="21"/>
      <c r="DH54" s="21">
        <f t="shared" si="897"/>
        <v>0</v>
      </c>
      <c r="DI54" s="21"/>
      <c r="DJ54" s="21">
        <f t="shared" si="898"/>
        <v>0</v>
      </c>
      <c r="DK54" s="21"/>
      <c r="DL54" s="21">
        <f t="shared" si="899"/>
        <v>0</v>
      </c>
      <c r="DM54" s="21"/>
      <c r="DN54" s="21">
        <f t="shared" si="900"/>
        <v>0</v>
      </c>
      <c r="DO54" s="21"/>
      <c r="DP54" s="21">
        <f t="shared" si="901"/>
        <v>0</v>
      </c>
      <c r="DQ54" s="21"/>
      <c r="DR54" s="21">
        <f t="shared" si="902"/>
        <v>0</v>
      </c>
      <c r="DS54" s="21"/>
      <c r="DT54" s="21">
        <f t="shared" si="903"/>
        <v>0</v>
      </c>
      <c r="DU54" s="21"/>
      <c r="DV54" s="21">
        <f t="shared" si="904"/>
        <v>0</v>
      </c>
      <c r="DW54" s="21"/>
      <c r="DX54" s="21">
        <f t="shared" si="905"/>
        <v>0</v>
      </c>
      <c r="DY54" s="21"/>
      <c r="DZ54" s="21">
        <f t="shared" si="906"/>
        <v>0</v>
      </c>
      <c r="EA54" s="21"/>
      <c r="EB54" s="21">
        <f t="shared" si="907"/>
        <v>0</v>
      </c>
      <c r="EC54" s="21"/>
      <c r="ED54" s="21">
        <f t="shared" si="908"/>
        <v>0</v>
      </c>
      <c r="EE54" s="21"/>
      <c r="EF54" s="21">
        <f t="shared" si="909"/>
        <v>0</v>
      </c>
      <c r="EG54" s="21"/>
      <c r="EH54" s="21">
        <f t="shared" si="910"/>
        <v>0</v>
      </c>
      <c r="EI54" s="21"/>
      <c r="EJ54" s="21">
        <f t="shared" si="911"/>
        <v>0</v>
      </c>
      <c r="EK54" s="21"/>
      <c r="EL54" s="21">
        <f t="shared" si="912"/>
        <v>0</v>
      </c>
      <c r="EM54" s="21"/>
      <c r="EN54" s="21">
        <f t="shared" si="913"/>
        <v>0</v>
      </c>
      <c r="EO54" s="21"/>
      <c r="EP54" s="21">
        <f t="shared" si="914"/>
        <v>0</v>
      </c>
      <c r="EQ54" s="21"/>
      <c r="ER54" s="21">
        <f t="shared" si="915"/>
        <v>0</v>
      </c>
      <c r="ES54" s="21"/>
      <c r="ET54" s="21">
        <f t="shared" si="916"/>
        <v>0</v>
      </c>
      <c r="EU54" s="21"/>
      <c r="EV54" s="21">
        <f t="shared" si="917"/>
        <v>0</v>
      </c>
      <c r="EW54" s="21"/>
      <c r="EX54" s="21">
        <f t="shared" si="918"/>
        <v>0</v>
      </c>
      <c r="EY54" s="21"/>
      <c r="EZ54" s="21">
        <f t="shared" si="919"/>
        <v>0</v>
      </c>
      <c r="FA54" s="21"/>
      <c r="FB54" s="21">
        <f t="shared" si="920"/>
        <v>0</v>
      </c>
      <c r="FC54" s="21"/>
      <c r="FD54" s="21">
        <f t="shared" si="921"/>
        <v>0</v>
      </c>
      <c r="FE54" s="21"/>
      <c r="FF54" s="21">
        <f t="shared" si="922"/>
        <v>0</v>
      </c>
      <c r="FG54" s="21"/>
      <c r="FH54" s="21">
        <f t="shared" si="923"/>
        <v>0</v>
      </c>
      <c r="FI54" s="21"/>
      <c r="FJ54" s="21">
        <f t="shared" si="924"/>
        <v>0</v>
      </c>
      <c r="FK54" s="21"/>
      <c r="FL54" s="21">
        <f t="shared" si="925"/>
        <v>0</v>
      </c>
      <c r="FM54" s="21"/>
      <c r="FN54" s="21">
        <f t="shared" si="926"/>
        <v>0</v>
      </c>
      <c r="FO54" s="21"/>
      <c r="FP54" s="21">
        <f t="shared" si="927"/>
        <v>0</v>
      </c>
      <c r="FQ54" s="21"/>
      <c r="FR54" s="21">
        <f t="shared" si="928"/>
        <v>0</v>
      </c>
      <c r="FS54" s="21"/>
      <c r="FT54" s="21">
        <f t="shared" si="929"/>
        <v>0</v>
      </c>
      <c r="FU54" s="21"/>
      <c r="FV54" s="21">
        <f t="shared" si="930"/>
        <v>0</v>
      </c>
      <c r="FW54" s="21"/>
      <c r="FX54" s="21">
        <f t="shared" si="931"/>
        <v>0</v>
      </c>
      <c r="FY54" s="21"/>
      <c r="FZ54" s="21">
        <f t="shared" si="932"/>
        <v>0</v>
      </c>
      <c r="GA54" s="21"/>
      <c r="GB54" s="21">
        <f t="shared" si="933"/>
        <v>0</v>
      </c>
      <c r="GC54" s="21"/>
      <c r="GD54" s="21">
        <f t="shared" si="934"/>
        <v>0</v>
      </c>
      <c r="GE54" s="21"/>
      <c r="GF54" s="21">
        <f t="shared" si="935"/>
        <v>0</v>
      </c>
      <c r="GG54" s="21"/>
      <c r="GH54" s="21">
        <f t="shared" si="936"/>
        <v>0</v>
      </c>
      <c r="GI54" s="21"/>
      <c r="GJ54" s="21">
        <f t="shared" si="937"/>
        <v>0</v>
      </c>
      <c r="GK54" s="21"/>
      <c r="GL54" s="21">
        <f t="shared" si="938"/>
        <v>0</v>
      </c>
      <c r="GM54" s="21"/>
      <c r="GN54" s="21">
        <f t="shared" si="939"/>
        <v>0</v>
      </c>
      <c r="GO54" s="21"/>
      <c r="GP54" s="21">
        <f t="shared" si="940"/>
        <v>0</v>
      </c>
      <c r="GQ54" s="21"/>
      <c r="GR54" s="21">
        <f t="shared" si="941"/>
        <v>0</v>
      </c>
      <c r="GS54" s="21"/>
      <c r="GT54" s="21">
        <f t="shared" si="942"/>
        <v>0</v>
      </c>
      <c r="GU54" s="21"/>
      <c r="GV54" s="21">
        <f t="shared" si="943"/>
        <v>0</v>
      </c>
      <c r="GW54" s="21"/>
      <c r="GX54" s="21">
        <f t="shared" si="944"/>
        <v>0</v>
      </c>
      <c r="GY54" s="21"/>
      <c r="GZ54" s="21">
        <f t="shared" si="945"/>
        <v>0</v>
      </c>
      <c r="HA54" s="21"/>
      <c r="HB54" s="21">
        <f t="shared" si="946"/>
        <v>0</v>
      </c>
      <c r="HC54" s="21"/>
      <c r="HD54" s="21">
        <f t="shared" si="947"/>
        <v>0</v>
      </c>
      <c r="HE54" s="21"/>
      <c r="HF54" s="21">
        <f t="shared" si="948"/>
        <v>0</v>
      </c>
      <c r="HG54" s="21"/>
      <c r="HH54" s="21">
        <f t="shared" si="949"/>
        <v>0</v>
      </c>
      <c r="HI54" s="21"/>
      <c r="HJ54" s="21">
        <f t="shared" si="950"/>
        <v>0</v>
      </c>
      <c r="HK54" s="21"/>
      <c r="HL54" s="21">
        <f t="shared" si="951"/>
        <v>0</v>
      </c>
      <c r="HM54" s="21"/>
      <c r="HN54" s="21">
        <f t="shared" si="952"/>
        <v>0</v>
      </c>
      <c r="HO54" s="21"/>
      <c r="HP54" s="21">
        <f t="shared" si="953"/>
        <v>0</v>
      </c>
      <c r="HQ54" s="21"/>
      <c r="HR54" s="21">
        <f t="shared" si="954"/>
        <v>0</v>
      </c>
      <c r="HS54" s="21"/>
      <c r="HT54" s="21">
        <f t="shared" si="955"/>
        <v>0</v>
      </c>
      <c r="HU54" s="21"/>
      <c r="HV54" s="21">
        <f t="shared" si="956"/>
        <v>0</v>
      </c>
      <c r="HW54" s="21"/>
      <c r="HX54" s="21">
        <f t="shared" si="957"/>
        <v>0</v>
      </c>
      <c r="HY54" s="21"/>
      <c r="HZ54" s="21">
        <f t="shared" si="958"/>
        <v>0</v>
      </c>
      <c r="IA54" s="21"/>
      <c r="IB54" s="21">
        <f t="shared" si="959"/>
        <v>0</v>
      </c>
      <c r="IC54" s="21"/>
      <c r="ID54" s="21">
        <f t="shared" si="960"/>
        <v>0</v>
      </c>
      <c r="IE54" s="21"/>
      <c r="IF54" s="21">
        <f t="shared" si="961"/>
        <v>0</v>
      </c>
      <c r="IG54" s="21"/>
      <c r="IH54" s="21">
        <f t="shared" si="962"/>
        <v>0</v>
      </c>
      <c r="II54" s="21"/>
      <c r="IJ54" s="21">
        <f t="shared" si="963"/>
        <v>0</v>
      </c>
      <c r="IK54" s="21"/>
      <c r="IL54" s="21">
        <f t="shared" si="964"/>
        <v>0</v>
      </c>
      <c r="IM54" s="21"/>
      <c r="IN54" s="21">
        <f t="shared" si="965"/>
        <v>0</v>
      </c>
      <c r="IO54" s="21"/>
      <c r="IP54" s="21">
        <f t="shared" si="966"/>
        <v>0</v>
      </c>
      <c r="IQ54" s="21"/>
      <c r="IR54" s="21">
        <f t="shared" si="967"/>
        <v>0</v>
      </c>
      <c r="IS54" s="21"/>
      <c r="IT54" s="21">
        <f t="shared" si="968"/>
        <v>0</v>
      </c>
      <c r="IU54" s="21"/>
      <c r="IV54" s="21">
        <f t="shared" si="969"/>
        <v>0</v>
      </c>
      <c r="IW54" s="21"/>
      <c r="IX54" s="21">
        <f t="shared" si="970"/>
        <v>0</v>
      </c>
      <c r="IY54" s="21"/>
      <c r="IZ54" s="21">
        <f t="shared" si="971"/>
        <v>0</v>
      </c>
      <c r="JA54" s="21"/>
      <c r="JB54" s="21">
        <f t="shared" si="972"/>
        <v>0</v>
      </c>
      <c r="JC54" s="21"/>
      <c r="JD54" s="21">
        <f t="shared" si="973"/>
        <v>0</v>
      </c>
      <c r="JE54" s="21"/>
      <c r="JF54" s="21">
        <f t="shared" si="974"/>
        <v>0</v>
      </c>
      <c r="JG54" s="21"/>
      <c r="JH54" s="21">
        <f t="shared" si="975"/>
        <v>0</v>
      </c>
      <c r="JI54" s="21"/>
      <c r="JJ54" s="21">
        <f t="shared" si="976"/>
        <v>0</v>
      </c>
      <c r="JK54" s="21"/>
      <c r="JL54" s="21">
        <f t="shared" si="977"/>
        <v>0</v>
      </c>
      <c r="JM54" s="21"/>
      <c r="JN54" s="21">
        <f t="shared" si="978"/>
        <v>0</v>
      </c>
      <c r="JO54" s="21"/>
      <c r="JP54" s="21">
        <f t="shared" si="979"/>
        <v>0</v>
      </c>
      <c r="JQ54" s="21"/>
      <c r="JR54" s="21">
        <f t="shared" si="980"/>
        <v>0</v>
      </c>
      <c r="JS54" s="21"/>
      <c r="JT54" s="21">
        <f t="shared" si="981"/>
        <v>0</v>
      </c>
      <c r="JU54" s="21"/>
      <c r="JV54" s="21">
        <f t="shared" si="982"/>
        <v>0</v>
      </c>
      <c r="JW54" s="21"/>
      <c r="JX54" s="21">
        <f t="shared" si="983"/>
        <v>0</v>
      </c>
      <c r="JY54" s="21"/>
      <c r="JZ54" s="21">
        <f t="shared" si="984"/>
        <v>0</v>
      </c>
      <c r="KA54" s="21"/>
      <c r="KB54" s="21">
        <f t="shared" si="985"/>
        <v>0</v>
      </c>
      <c r="KC54" s="21"/>
      <c r="KD54" s="21">
        <f t="shared" si="986"/>
        <v>0</v>
      </c>
      <c r="KE54" s="21"/>
      <c r="KF54" s="21">
        <f t="shared" si="987"/>
        <v>0</v>
      </c>
      <c r="KG54" s="21"/>
      <c r="KH54" s="21">
        <f t="shared" si="988"/>
        <v>0</v>
      </c>
      <c r="KI54" s="21"/>
      <c r="KJ54" s="21">
        <f t="shared" si="989"/>
        <v>0</v>
      </c>
      <c r="KK54" s="21"/>
      <c r="KL54" s="21">
        <f t="shared" si="990"/>
        <v>0</v>
      </c>
      <c r="KM54" s="21"/>
      <c r="KN54" s="21">
        <f t="shared" si="991"/>
        <v>0</v>
      </c>
      <c r="KO54" s="21"/>
      <c r="KP54" s="21">
        <f t="shared" si="992"/>
        <v>0</v>
      </c>
      <c r="KQ54" s="21"/>
      <c r="KR54" s="21">
        <f t="shared" si="993"/>
        <v>0</v>
      </c>
      <c r="KS54" s="21"/>
      <c r="KT54" s="21">
        <f t="shared" si="994"/>
        <v>25.3</v>
      </c>
      <c r="KU54" s="21"/>
      <c r="KV54" s="21">
        <f t="shared" si="995"/>
        <v>25.3</v>
      </c>
      <c r="KW54" s="21"/>
      <c r="KX54" s="21">
        <f t="shared" si="996"/>
        <v>25.3</v>
      </c>
      <c r="KY54" s="21"/>
      <c r="KZ54" s="21">
        <f t="shared" si="997"/>
        <v>25.3</v>
      </c>
      <c r="LA54" s="21"/>
      <c r="LB54" s="21">
        <f t="shared" si="998"/>
        <v>25.3</v>
      </c>
      <c r="LC54" s="21"/>
      <c r="LD54" s="21">
        <f t="shared" si="999"/>
        <v>25.3</v>
      </c>
      <c r="LE54" s="21"/>
      <c r="LF54" s="21">
        <f t="shared" si="1000"/>
        <v>25.3</v>
      </c>
      <c r="LG54" s="21"/>
      <c r="LH54" s="21">
        <f t="shared" si="1001"/>
        <v>25.3</v>
      </c>
      <c r="LI54" s="21"/>
      <c r="LJ54" s="21">
        <f t="shared" si="1002"/>
        <v>25.3</v>
      </c>
      <c r="LK54" s="21"/>
      <c r="LL54" s="21">
        <f t="shared" si="1003"/>
        <v>25.3</v>
      </c>
      <c r="LM54" s="21"/>
      <c r="LN54" s="21">
        <f t="shared" si="1004"/>
        <v>0</v>
      </c>
      <c r="LO54" s="21"/>
      <c r="LP54" s="21">
        <f t="shared" si="1005"/>
        <v>0</v>
      </c>
      <c r="LQ54" s="21"/>
      <c r="LR54" s="21">
        <f t="shared" si="1006"/>
        <v>0</v>
      </c>
      <c r="LS54" s="21"/>
      <c r="LT54" s="21">
        <f t="shared" si="1007"/>
        <v>0</v>
      </c>
      <c r="LU54" s="21"/>
      <c r="LV54" s="21">
        <f t="shared" si="1008"/>
        <v>0</v>
      </c>
      <c r="LW54" s="21"/>
      <c r="LX54" s="21">
        <f t="shared" si="1009"/>
        <v>0</v>
      </c>
      <c r="LY54" s="21"/>
      <c r="LZ54" s="21">
        <f t="shared" si="1010"/>
        <v>0</v>
      </c>
      <c r="MA54" s="21"/>
      <c r="MB54" s="21">
        <f t="shared" si="1011"/>
        <v>0</v>
      </c>
      <c r="MC54" s="21"/>
      <c r="MD54" s="21">
        <f t="shared" si="1012"/>
        <v>0</v>
      </c>
      <c r="ME54" s="21"/>
      <c r="MF54" s="21">
        <f t="shared" si="1013"/>
        <v>0</v>
      </c>
      <c r="MG54" s="21"/>
      <c r="MH54" s="21">
        <f t="shared" si="1014"/>
        <v>0</v>
      </c>
      <c r="MI54" s="21"/>
      <c r="MJ54" s="21">
        <f t="shared" si="1015"/>
        <v>0</v>
      </c>
      <c r="MK54" s="21"/>
      <c r="ML54" s="21">
        <f t="shared" si="1016"/>
        <v>0</v>
      </c>
      <c r="MM54" s="21"/>
      <c r="MN54" s="21">
        <f t="shared" si="1017"/>
        <v>0</v>
      </c>
      <c r="MO54" s="21"/>
      <c r="MP54" s="21">
        <f t="shared" si="1018"/>
        <v>0</v>
      </c>
      <c r="MQ54" s="21"/>
      <c r="MR54" s="21">
        <f t="shared" si="1019"/>
        <v>0</v>
      </c>
      <c r="MS54" s="21"/>
      <c r="MT54" s="21">
        <f t="shared" si="1020"/>
        <v>0</v>
      </c>
      <c r="MU54" s="21"/>
      <c r="MV54" s="21">
        <f t="shared" si="1021"/>
        <v>0</v>
      </c>
      <c r="MW54" s="21"/>
      <c r="MX54" s="21">
        <f t="shared" si="1022"/>
        <v>0</v>
      </c>
      <c r="MY54" s="21"/>
      <c r="MZ54" s="21">
        <f t="shared" si="1023"/>
        <v>0</v>
      </c>
      <c r="NA54" s="21"/>
      <c r="NB54" s="21">
        <f t="shared" si="1024"/>
        <v>0</v>
      </c>
      <c r="NC54" s="21"/>
      <c r="ND54" s="21">
        <f t="shared" si="1025"/>
        <v>0</v>
      </c>
      <c r="NE54" s="21"/>
      <c r="NF54" s="21">
        <f t="shared" si="1026"/>
        <v>0</v>
      </c>
      <c r="NG54" s="21"/>
      <c r="NH54" s="21">
        <f t="shared" si="1027"/>
        <v>0</v>
      </c>
      <c r="NI54" s="21"/>
      <c r="NJ54" s="21">
        <f t="shared" si="1028"/>
        <v>0</v>
      </c>
      <c r="NK54" s="21"/>
      <c r="NL54" s="21">
        <f t="shared" si="1029"/>
        <v>0</v>
      </c>
      <c r="NM54" s="21"/>
      <c r="NN54" s="21">
        <f t="shared" si="1030"/>
        <v>0</v>
      </c>
      <c r="NO54" s="21"/>
      <c r="NP54" s="21">
        <f t="shared" si="1031"/>
        <v>0</v>
      </c>
      <c r="NQ54" s="21"/>
      <c r="NR54" s="21">
        <f t="shared" si="1032"/>
        <v>0</v>
      </c>
      <c r="NS54" s="21"/>
      <c r="NT54" s="21">
        <f t="shared" si="1033"/>
        <v>0</v>
      </c>
      <c r="NU54" s="21"/>
      <c r="NV54" s="21">
        <f t="shared" si="1034"/>
        <v>0</v>
      </c>
      <c r="NW54" s="21"/>
      <c r="NX54" s="21">
        <f t="shared" si="1035"/>
        <v>0</v>
      </c>
      <c r="NY54" s="21"/>
      <c r="NZ54" s="21">
        <f t="shared" si="1036"/>
        <v>0</v>
      </c>
      <c r="OA54" s="21"/>
      <c r="OB54" s="21">
        <f t="shared" si="1037"/>
        <v>0</v>
      </c>
      <c r="OC54" s="21"/>
      <c r="OD54" s="21">
        <f t="shared" si="1038"/>
        <v>0</v>
      </c>
      <c r="OE54" s="21"/>
      <c r="OF54" s="21">
        <f t="shared" si="1039"/>
        <v>0</v>
      </c>
      <c r="OG54" s="21"/>
      <c r="OH54" s="21">
        <f t="shared" si="1040"/>
        <v>0</v>
      </c>
      <c r="OI54" s="21"/>
      <c r="OJ54" s="21">
        <f t="shared" si="1041"/>
        <v>0</v>
      </c>
      <c r="OK54" s="21"/>
      <c r="OL54" s="21">
        <f t="shared" si="1042"/>
        <v>0</v>
      </c>
      <c r="OM54" s="21"/>
      <c r="ON54" s="21">
        <f t="shared" si="1043"/>
        <v>0</v>
      </c>
      <c r="OO54" s="21"/>
      <c r="OP54" s="21">
        <f t="shared" si="1043"/>
        <v>0</v>
      </c>
      <c r="OQ54" s="21"/>
      <c r="OR54" s="21">
        <f t="shared" si="1043"/>
        <v>0</v>
      </c>
      <c r="OS54" s="21"/>
      <c r="OT54" s="21">
        <f t="shared" si="1043"/>
        <v>0</v>
      </c>
      <c r="OU54" s="21"/>
      <c r="OV54" s="21">
        <f t="shared" si="1043"/>
        <v>0</v>
      </c>
      <c r="OW54" s="21"/>
      <c r="OX54" s="21">
        <f t="shared" si="1043"/>
        <v>0</v>
      </c>
      <c r="OY54" s="21"/>
      <c r="OZ54" s="21">
        <f t="shared" si="1043"/>
        <v>0</v>
      </c>
      <c r="PA54" s="21"/>
      <c r="PB54" s="21">
        <f t="shared" si="1044"/>
        <v>0</v>
      </c>
      <c r="PC54" s="21"/>
      <c r="PD54" s="21">
        <f t="shared" si="1044"/>
        <v>0</v>
      </c>
      <c r="PE54" s="21"/>
      <c r="PF54" s="21">
        <f t="shared" si="1044"/>
        <v>0</v>
      </c>
      <c r="PG54" s="21"/>
      <c r="PH54" s="21">
        <f t="shared" si="1044"/>
        <v>0</v>
      </c>
      <c r="PI54" s="21"/>
      <c r="PJ54" s="21">
        <f t="shared" si="1044"/>
        <v>0</v>
      </c>
      <c r="PK54" s="21"/>
      <c r="PL54" s="21">
        <f t="shared" si="1044"/>
        <v>0</v>
      </c>
      <c r="PM54" s="21"/>
      <c r="PN54" s="21">
        <f t="shared" si="1045"/>
        <v>0</v>
      </c>
      <c r="PO54" s="21"/>
      <c r="PP54" s="21">
        <f t="shared" si="1045"/>
        <v>0</v>
      </c>
      <c r="PQ54" s="21"/>
      <c r="PR54" s="21">
        <f t="shared" si="1045"/>
        <v>0</v>
      </c>
      <c r="PS54" s="21"/>
      <c r="PT54" s="21">
        <f t="shared" si="1045"/>
        <v>0</v>
      </c>
      <c r="PU54" s="21"/>
      <c r="PV54" s="21">
        <f t="shared" si="1045"/>
        <v>0</v>
      </c>
      <c r="PW54" s="21"/>
      <c r="PX54" s="21">
        <f t="shared" si="1045"/>
        <v>0</v>
      </c>
      <c r="PY54" s="21"/>
      <c r="PZ54" s="21">
        <f t="shared" si="1046"/>
        <v>0</v>
      </c>
      <c r="QA54" s="21"/>
      <c r="QB54" s="21">
        <f t="shared" si="1046"/>
        <v>0</v>
      </c>
      <c r="QC54" s="21"/>
      <c r="QD54" s="21">
        <f t="shared" si="1046"/>
        <v>0</v>
      </c>
      <c r="QE54" s="21"/>
      <c r="QF54" s="21">
        <f t="shared" si="1046"/>
        <v>0</v>
      </c>
      <c r="QG54" s="21"/>
      <c r="QH54" s="21">
        <f t="shared" si="1046"/>
        <v>0</v>
      </c>
      <c r="QI54" s="21"/>
      <c r="QJ54" s="21">
        <f t="shared" si="1046"/>
        <v>0</v>
      </c>
      <c r="QK54" s="21"/>
      <c r="QL54" s="21">
        <f t="shared" si="1047"/>
        <v>0</v>
      </c>
      <c r="QM54" s="21"/>
      <c r="QN54" s="21">
        <f t="shared" si="1047"/>
        <v>0</v>
      </c>
      <c r="QO54" s="21"/>
      <c r="QP54" s="21">
        <f t="shared" si="1047"/>
        <v>0</v>
      </c>
      <c r="QQ54" s="21"/>
      <c r="QR54" s="21">
        <f t="shared" si="1047"/>
        <v>0</v>
      </c>
      <c r="QS54" s="21"/>
      <c r="QT54" s="21">
        <f t="shared" si="1047"/>
        <v>0</v>
      </c>
      <c r="QU54" s="21"/>
      <c r="QV54" s="21">
        <f t="shared" si="1047"/>
        <v>0</v>
      </c>
      <c r="QW54" s="21"/>
      <c r="QX54" s="21">
        <f t="shared" si="1048"/>
        <v>0</v>
      </c>
      <c r="QY54" s="21"/>
      <c r="QZ54" s="21">
        <f t="shared" si="1048"/>
        <v>0</v>
      </c>
      <c r="RA54" s="21"/>
      <c r="RB54" s="21">
        <f t="shared" si="1048"/>
        <v>0</v>
      </c>
      <c r="RC54" s="21"/>
      <c r="RD54" s="21">
        <f t="shared" si="1048"/>
        <v>0</v>
      </c>
      <c r="RE54" s="21"/>
      <c r="RF54" s="21">
        <f t="shared" si="1048"/>
        <v>0</v>
      </c>
      <c r="RG54" s="21"/>
      <c r="RH54" s="21">
        <f t="shared" si="1048"/>
        <v>0</v>
      </c>
      <c r="RI54" s="21"/>
      <c r="RJ54" s="21">
        <f t="shared" si="720"/>
        <v>0</v>
      </c>
      <c r="RK54" s="21"/>
      <c r="RL54" s="21">
        <f t="shared" si="721"/>
        <v>0</v>
      </c>
      <c r="RM54" s="21"/>
      <c r="RN54" s="21">
        <f t="shared" si="722"/>
        <v>0</v>
      </c>
      <c r="RO54" s="21"/>
      <c r="RP54" s="21">
        <f t="shared" si="723"/>
        <v>0</v>
      </c>
      <c r="RQ54" s="21"/>
      <c r="RR54" s="21">
        <f t="shared" si="724"/>
        <v>0</v>
      </c>
      <c r="RS54" s="21"/>
      <c r="RT54" s="21">
        <f t="shared" si="725"/>
        <v>0</v>
      </c>
      <c r="RU54" s="21"/>
      <c r="RV54" s="21">
        <f t="shared" si="726"/>
        <v>0</v>
      </c>
      <c r="RW54" s="21"/>
      <c r="RX54" s="21">
        <f t="shared" si="727"/>
        <v>0</v>
      </c>
      <c r="RY54" s="21"/>
      <c r="RZ54" s="21">
        <f t="shared" si="728"/>
        <v>0</v>
      </c>
      <c r="SA54" s="21"/>
      <c r="SB54" s="21">
        <f t="shared" si="729"/>
        <v>0</v>
      </c>
      <c r="SC54" s="21"/>
      <c r="SD54" s="21">
        <f t="shared" si="730"/>
        <v>0</v>
      </c>
      <c r="SE54" s="21"/>
      <c r="SF54" s="21">
        <f t="shared" si="731"/>
        <v>0</v>
      </c>
      <c r="SG54" s="21"/>
      <c r="SH54" s="21">
        <f t="shared" si="732"/>
        <v>0</v>
      </c>
      <c r="SI54" s="21"/>
      <c r="SJ54" s="21">
        <f t="shared" si="733"/>
        <v>0</v>
      </c>
      <c r="SK54" s="21"/>
      <c r="SL54" s="21">
        <f t="shared" si="734"/>
        <v>0</v>
      </c>
      <c r="SM54" s="21"/>
      <c r="SN54" s="21">
        <f t="shared" si="1049"/>
        <v>0</v>
      </c>
      <c r="SO54" s="21"/>
      <c r="SP54" s="21">
        <f t="shared" si="736"/>
        <v>0</v>
      </c>
      <c r="SQ54" s="21"/>
      <c r="SR54" s="21">
        <f t="shared" si="737"/>
        <v>0</v>
      </c>
      <c r="SS54" s="21"/>
      <c r="ST54" s="21">
        <f t="shared" si="738"/>
        <v>0</v>
      </c>
      <c r="SU54" s="21"/>
      <c r="SV54" s="21">
        <f t="shared" si="739"/>
        <v>0</v>
      </c>
      <c r="SW54" s="21"/>
      <c r="SX54" s="21">
        <f t="shared" si="740"/>
        <v>0</v>
      </c>
      <c r="SY54" s="21"/>
      <c r="SZ54" s="21">
        <f t="shared" si="741"/>
        <v>0</v>
      </c>
      <c r="TA54" s="21"/>
      <c r="TB54" s="21">
        <f t="shared" si="742"/>
        <v>0</v>
      </c>
      <c r="TC54" s="21"/>
      <c r="TD54" s="21">
        <f t="shared" si="1050"/>
        <v>0</v>
      </c>
      <c r="TE54" s="21"/>
      <c r="TF54" s="21">
        <f t="shared" si="744"/>
        <v>0</v>
      </c>
      <c r="TG54" s="21"/>
      <c r="TH54" s="21">
        <f t="shared" si="745"/>
        <v>0</v>
      </c>
      <c r="TI54" s="21"/>
      <c r="TJ54" s="21">
        <f t="shared" si="746"/>
        <v>0</v>
      </c>
      <c r="TK54" s="21"/>
      <c r="TL54" s="21">
        <f t="shared" si="1051"/>
        <v>0</v>
      </c>
      <c r="TM54" s="21"/>
      <c r="TN54" s="21">
        <f t="shared" si="1052"/>
        <v>0</v>
      </c>
      <c r="TO54" s="21"/>
      <c r="TP54" s="21">
        <f t="shared" si="1053"/>
        <v>0</v>
      </c>
      <c r="TQ54" s="21"/>
      <c r="TR54" s="21">
        <f t="shared" si="1054"/>
        <v>0</v>
      </c>
      <c r="TS54" s="21"/>
      <c r="TT54" s="21">
        <f t="shared" si="1055"/>
        <v>0</v>
      </c>
      <c r="TU54" s="21"/>
      <c r="TV54" s="21">
        <f t="shared" si="1056"/>
        <v>0</v>
      </c>
      <c r="TW54" s="21"/>
      <c r="TX54" s="21">
        <f t="shared" si="1057"/>
        <v>0</v>
      </c>
      <c r="TY54" s="21"/>
      <c r="TZ54" s="21">
        <f t="shared" si="1058"/>
        <v>0</v>
      </c>
      <c r="UA54" s="21"/>
      <c r="UB54" s="21">
        <f t="shared" si="1059"/>
        <v>0</v>
      </c>
      <c r="UC54" s="21"/>
      <c r="UD54" s="21">
        <f t="shared" si="1060"/>
        <v>0</v>
      </c>
      <c r="UE54" s="21"/>
      <c r="UF54" s="21">
        <f t="shared" si="1061"/>
        <v>0</v>
      </c>
      <c r="UG54" s="21"/>
      <c r="UH54" s="21">
        <f t="shared" si="758"/>
        <v>0</v>
      </c>
      <c r="UI54" s="21"/>
      <c r="UJ54" s="21">
        <f t="shared" si="1062"/>
        <v>0</v>
      </c>
      <c r="UK54" s="21"/>
      <c r="UL54" s="21">
        <f t="shared" si="1063"/>
        <v>0</v>
      </c>
      <c r="UM54" s="21"/>
      <c r="UN54" s="21">
        <f t="shared" si="1064"/>
        <v>0</v>
      </c>
      <c r="UO54" s="21"/>
      <c r="UP54" s="21">
        <f t="shared" si="1065"/>
        <v>0</v>
      </c>
      <c r="UQ54" s="21"/>
      <c r="UR54" s="21">
        <f t="shared" si="1066"/>
        <v>0</v>
      </c>
      <c r="US54" s="21"/>
      <c r="UT54" s="21">
        <f t="shared" si="1067"/>
        <v>0</v>
      </c>
      <c r="UU54" s="21"/>
      <c r="UV54" s="21">
        <f t="shared" si="765"/>
        <v>0</v>
      </c>
      <c r="UW54" s="21"/>
      <c r="UX54" s="21">
        <f t="shared" si="1068"/>
        <v>0</v>
      </c>
      <c r="UY54" s="21"/>
      <c r="UZ54" s="21">
        <f t="shared" si="767"/>
        <v>0</v>
      </c>
      <c r="VA54" s="21"/>
      <c r="VB54" s="21">
        <f t="shared" si="1069"/>
        <v>0</v>
      </c>
      <c r="VC54" s="21"/>
      <c r="VD54" s="21">
        <f t="shared" si="1070"/>
        <v>0</v>
      </c>
      <c r="VE54" s="21"/>
      <c r="VF54" s="21">
        <f t="shared" si="1071"/>
        <v>0</v>
      </c>
      <c r="VG54" s="21"/>
      <c r="VH54" s="21">
        <f t="shared" si="1072"/>
        <v>0</v>
      </c>
      <c r="VI54" s="21"/>
      <c r="VJ54" s="21">
        <f t="shared" si="1073"/>
        <v>0</v>
      </c>
      <c r="VK54" s="21"/>
      <c r="VL54" s="21">
        <f t="shared" si="1074"/>
        <v>0</v>
      </c>
      <c r="VM54" s="21"/>
      <c r="VN54" s="21">
        <f t="shared" si="1075"/>
        <v>0</v>
      </c>
      <c r="VO54" s="21"/>
      <c r="VP54" s="21">
        <f t="shared" si="1076"/>
        <v>0</v>
      </c>
      <c r="VQ54" s="21"/>
      <c r="VR54" s="21">
        <f t="shared" si="1043"/>
        <v>0</v>
      </c>
      <c r="VS54" s="21"/>
      <c r="VT54" s="21">
        <f t="shared" si="1077"/>
        <v>0</v>
      </c>
      <c r="VU54" s="21"/>
      <c r="VV54" s="21">
        <f t="shared" si="1077"/>
        <v>0</v>
      </c>
      <c r="VW54" s="21"/>
      <c r="VX54" s="21">
        <f t="shared" si="1078"/>
        <v>0</v>
      </c>
      <c r="VY54" s="21"/>
      <c r="VZ54" s="21">
        <f t="shared" si="1078"/>
        <v>0</v>
      </c>
      <c r="WA54" s="21"/>
      <c r="WB54" s="21">
        <f t="shared" si="1078"/>
        <v>0</v>
      </c>
      <c r="WC54" s="21"/>
      <c r="WD54" s="21">
        <f t="shared" si="1078"/>
        <v>0</v>
      </c>
      <c r="WE54" s="21"/>
      <c r="WF54" s="21">
        <f t="shared" si="1078"/>
        <v>0</v>
      </c>
      <c r="WG54" s="21"/>
      <c r="WH54" s="21">
        <f t="shared" si="1078"/>
        <v>0</v>
      </c>
      <c r="WI54" s="21"/>
      <c r="WJ54" s="21">
        <f t="shared" si="1078"/>
        <v>0</v>
      </c>
      <c r="WK54" s="21"/>
      <c r="WL54" s="21">
        <f t="shared" si="1078"/>
        <v>0</v>
      </c>
      <c r="WM54" s="21"/>
      <c r="WN54" s="21">
        <f t="shared" si="1079"/>
        <v>0</v>
      </c>
      <c r="WO54" s="21"/>
      <c r="WP54" s="21">
        <f t="shared" si="1079"/>
        <v>0</v>
      </c>
      <c r="WQ54" s="21"/>
      <c r="WR54" s="21">
        <f t="shared" si="1079"/>
        <v>0</v>
      </c>
      <c r="WS54" s="21"/>
      <c r="WT54" s="21">
        <f t="shared" si="1079"/>
        <v>0</v>
      </c>
      <c r="WU54" s="21"/>
      <c r="WV54" s="21">
        <f t="shared" si="1079"/>
        <v>0</v>
      </c>
      <c r="WW54" s="21"/>
      <c r="WX54" s="21">
        <f t="shared" si="1079"/>
        <v>0</v>
      </c>
      <c r="WY54" s="21"/>
      <c r="WZ54" s="21">
        <f t="shared" si="1079"/>
        <v>0</v>
      </c>
      <c r="XA54" s="21"/>
      <c r="XB54" s="21">
        <f t="shared" si="1079"/>
        <v>0</v>
      </c>
      <c r="XC54" s="21"/>
      <c r="XD54" s="21">
        <f t="shared" si="1080"/>
        <v>0</v>
      </c>
      <c r="XE54" s="21"/>
      <c r="XF54" s="21">
        <f t="shared" si="1080"/>
        <v>0</v>
      </c>
      <c r="XG54" s="21"/>
      <c r="XH54" s="21">
        <f t="shared" si="1080"/>
        <v>0</v>
      </c>
      <c r="XI54" s="21"/>
      <c r="XJ54" s="21">
        <f t="shared" si="1080"/>
        <v>0</v>
      </c>
      <c r="XK54" s="21"/>
      <c r="XL54" s="21">
        <f t="shared" si="1080"/>
        <v>0</v>
      </c>
      <c r="XM54" s="21"/>
      <c r="XN54" s="21">
        <f t="shared" si="1080"/>
        <v>0</v>
      </c>
      <c r="XO54" s="21">
        <v>11</v>
      </c>
      <c r="XP54" s="21">
        <f t="shared" si="1080"/>
        <v>0</v>
      </c>
      <c r="XQ54" s="21">
        <v>35</v>
      </c>
      <c r="XR54" s="21">
        <f t="shared" si="1080"/>
        <v>0</v>
      </c>
      <c r="XS54" s="21"/>
      <c r="XT54" s="21">
        <f t="shared" si="1124"/>
        <v>0</v>
      </c>
      <c r="XU54" s="21">
        <v>28</v>
      </c>
      <c r="XV54" s="21">
        <f t="shared" si="1124"/>
        <v>0</v>
      </c>
      <c r="XW54" s="21">
        <v>25</v>
      </c>
      <c r="XX54" s="21">
        <f t="shared" si="1124"/>
        <v>0</v>
      </c>
      <c r="XY54" s="21">
        <v>40</v>
      </c>
      <c r="XZ54" s="21">
        <f t="shared" si="1124"/>
        <v>0</v>
      </c>
      <c r="YA54" s="21">
        <v>29</v>
      </c>
      <c r="YB54" s="21">
        <f t="shared" si="780"/>
        <v>0</v>
      </c>
      <c r="YC54" s="21">
        <v>34</v>
      </c>
      <c r="YD54" s="21">
        <f t="shared" si="781"/>
        <v>0</v>
      </c>
      <c r="YE54" s="21"/>
      <c r="YF54" s="21">
        <f t="shared" si="782"/>
        <v>0</v>
      </c>
      <c r="YG54" s="21"/>
      <c r="YH54" s="21">
        <f t="shared" si="783"/>
        <v>0</v>
      </c>
      <c r="YI54" s="21"/>
      <c r="YJ54" s="21">
        <f t="shared" si="784"/>
        <v>0</v>
      </c>
      <c r="YK54" s="21">
        <v>16</v>
      </c>
      <c r="YL54" s="21">
        <f t="shared" si="785"/>
        <v>0</v>
      </c>
      <c r="YM54" s="21">
        <v>26</v>
      </c>
      <c r="YN54" s="21">
        <f t="shared" si="786"/>
        <v>0</v>
      </c>
      <c r="YO54" s="21">
        <v>9</v>
      </c>
      <c r="YP54" s="21">
        <f t="shared" si="787"/>
        <v>0</v>
      </c>
      <c r="YQ54" s="21"/>
      <c r="YR54" s="21">
        <f t="shared" si="788"/>
        <v>0</v>
      </c>
      <c r="YS54" s="21"/>
      <c r="YT54" s="21">
        <f t="shared" si="1081"/>
        <v>0</v>
      </c>
      <c r="YU54" s="21"/>
      <c r="YV54" s="21">
        <f t="shared" si="790"/>
        <v>0</v>
      </c>
      <c r="YW54" s="21"/>
      <c r="YX54" s="21">
        <f t="shared" si="791"/>
        <v>0</v>
      </c>
      <c r="YY54" s="21"/>
      <c r="YZ54" s="21">
        <f t="shared" si="1077"/>
        <v>0</v>
      </c>
      <c r="ZA54" s="21"/>
      <c r="ZB54" s="21">
        <f t="shared" si="792"/>
        <v>0</v>
      </c>
      <c r="ZC54" s="21"/>
      <c r="ZD54" s="21">
        <f t="shared" si="793"/>
        <v>0</v>
      </c>
      <c r="ZE54" s="21"/>
      <c r="ZF54" s="21">
        <f t="shared" si="794"/>
        <v>0</v>
      </c>
      <c r="ZG54" s="21"/>
      <c r="ZH54" s="21">
        <f t="shared" si="1082"/>
        <v>0</v>
      </c>
      <c r="ZI54" s="21"/>
      <c r="ZJ54" s="21">
        <f t="shared" si="796"/>
        <v>0</v>
      </c>
      <c r="ZK54" s="21"/>
      <c r="ZL54" s="21">
        <f t="shared" si="797"/>
        <v>0</v>
      </c>
      <c r="ZM54" s="21"/>
      <c r="ZN54" s="21">
        <f t="shared" si="1083"/>
        <v>0</v>
      </c>
      <c r="ZO54" s="21"/>
      <c r="ZP54" s="21">
        <f t="shared" si="799"/>
        <v>0</v>
      </c>
      <c r="ZQ54" s="21"/>
      <c r="ZR54" s="21">
        <f t="shared" si="800"/>
        <v>0</v>
      </c>
      <c r="ZS54" s="21"/>
      <c r="ZT54" s="21">
        <f t="shared" si="1077"/>
        <v>0</v>
      </c>
      <c r="ZU54" s="21"/>
      <c r="ZV54" s="21">
        <f t="shared" si="1084"/>
        <v>0</v>
      </c>
      <c r="ZW54" s="21"/>
      <c r="ZX54" s="21">
        <f t="shared" si="1085"/>
        <v>0</v>
      </c>
      <c r="ZY54" s="21"/>
      <c r="ZZ54" s="21">
        <f t="shared" si="1085"/>
        <v>0</v>
      </c>
      <c r="AAA54" s="21"/>
      <c r="AAB54" s="21">
        <f t="shared" si="1086"/>
        <v>0</v>
      </c>
      <c r="AAC54" s="21"/>
      <c r="AAD54" s="21">
        <f t="shared" si="1086"/>
        <v>0</v>
      </c>
      <c r="AAE54" s="21"/>
      <c r="AAF54" s="21">
        <f t="shared" si="1087"/>
        <v>0</v>
      </c>
      <c r="AAG54" s="21"/>
      <c r="AAH54" s="21">
        <f t="shared" si="1087"/>
        <v>0</v>
      </c>
      <c r="AAI54" s="21"/>
      <c r="AAJ54" s="21">
        <f t="shared" si="1088"/>
        <v>0</v>
      </c>
      <c r="AAK54" s="21"/>
      <c r="AAL54" s="21">
        <f t="shared" si="1088"/>
        <v>0</v>
      </c>
      <c r="AAM54" s="21"/>
      <c r="AAN54" s="21">
        <f t="shared" si="1089"/>
        <v>0</v>
      </c>
      <c r="AAO54" s="21"/>
      <c r="AAP54" s="21">
        <f t="shared" si="1089"/>
        <v>0</v>
      </c>
      <c r="AAQ54" s="21"/>
      <c r="AAR54" s="21">
        <f t="shared" si="1090"/>
        <v>0</v>
      </c>
      <c r="AAS54" s="21"/>
      <c r="AAT54" s="21">
        <f t="shared" si="1090"/>
        <v>0</v>
      </c>
      <c r="AAU54" s="21"/>
      <c r="AAV54" s="21">
        <f t="shared" si="1091"/>
        <v>0</v>
      </c>
      <c r="AAW54" s="21"/>
      <c r="AAX54" s="21">
        <f t="shared" si="1091"/>
        <v>0</v>
      </c>
      <c r="AAY54" s="21"/>
      <c r="AAZ54" s="21">
        <f t="shared" si="1092"/>
        <v>0</v>
      </c>
      <c r="ABA54" s="21"/>
      <c r="ABB54" s="21">
        <f t="shared" si="1092"/>
        <v>0</v>
      </c>
      <c r="ABC54" s="21"/>
      <c r="ABD54" s="21">
        <f t="shared" si="1093"/>
        <v>0</v>
      </c>
      <c r="ABE54" s="21"/>
      <c r="ABF54" s="21">
        <f t="shared" si="1093"/>
        <v>0</v>
      </c>
      <c r="ABG54" s="21"/>
      <c r="ABH54" s="21">
        <f t="shared" si="1094"/>
        <v>0</v>
      </c>
      <c r="ABI54" s="21"/>
      <c r="ABJ54" s="21">
        <f t="shared" si="1094"/>
        <v>0</v>
      </c>
      <c r="ABK54" s="21"/>
      <c r="ABL54" s="21">
        <f t="shared" si="1095"/>
        <v>0</v>
      </c>
      <c r="ABM54" s="21"/>
      <c r="ABN54" s="21">
        <f t="shared" si="1095"/>
        <v>0</v>
      </c>
      <c r="ABO54" s="21"/>
      <c r="ABP54" s="21">
        <f t="shared" si="1096"/>
        <v>0</v>
      </c>
      <c r="ABQ54" s="21"/>
      <c r="ABR54" s="21">
        <f t="shared" si="1096"/>
        <v>0</v>
      </c>
      <c r="ABS54" s="21"/>
      <c r="ABT54" s="21">
        <f t="shared" si="1097"/>
        <v>0</v>
      </c>
      <c r="ABU54" s="21"/>
      <c r="ABV54" s="21">
        <f t="shared" si="1097"/>
        <v>0</v>
      </c>
      <c r="ABW54" s="21"/>
      <c r="ABX54" s="21">
        <f t="shared" si="1098"/>
        <v>0</v>
      </c>
      <c r="ABY54" s="21"/>
      <c r="ABZ54" s="21">
        <f t="shared" si="1098"/>
        <v>0</v>
      </c>
      <c r="ACA54" s="21"/>
      <c r="ACB54" s="21">
        <f t="shared" si="1099"/>
        <v>0</v>
      </c>
      <c r="ACC54" s="21"/>
      <c r="ACD54" s="21">
        <f t="shared" si="1099"/>
        <v>0</v>
      </c>
      <c r="ACE54" s="21"/>
      <c r="ACF54" s="21">
        <f t="shared" si="1100"/>
        <v>0</v>
      </c>
      <c r="ACG54" s="21"/>
      <c r="ACH54" s="21">
        <f t="shared" si="1100"/>
        <v>0</v>
      </c>
      <c r="ACI54" s="21"/>
      <c r="ACJ54" s="21">
        <f t="shared" si="1101"/>
        <v>0</v>
      </c>
      <c r="ACK54" s="21"/>
      <c r="ACL54" s="21">
        <f t="shared" si="1101"/>
        <v>0</v>
      </c>
      <c r="ACM54" s="21"/>
      <c r="ACN54" s="21">
        <f t="shared" si="1102"/>
        <v>0</v>
      </c>
      <c r="ACO54" s="21"/>
      <c r="ACP54" s="21">
        <f t="shared" si="1102"/>
        <v>0</v>
      </c>
      <c r="ACQ54" s="21"/>
      <c r="ACR54" s="21">
        <f t="shared" si="1103"/>
        <v>0</v>
      </c>
      <c r="ACS54" s="21"/>
      <c r="ACT54" s="21">
        <f t="shared" si="1103"/>
        <v>0</v>
      </c>
      <c r="ACU54" s="21"/>
      <c r="ACV54" s="21">
        <f t="shared" si="1104"/>
        <v>0</v>
      </c>
      <c r="ACW54" s="21"/>
      <c r="ACX54" s="21">
        <f t="shared" si="1104"/>
        <v>0</v>
      </c>
      <c r="ACY54" s="21"/>
      <c r="ACZ54" s="21">
        <f t="shared" si="1105"/>
        <v>0</v>
      </c>
      <c r="ADA54" s="21"/>
      <c r="ADB54" s="21">
        <f t="shared" si="1105"/>
        <v>0</v>
      </c>
      <c r="ADC54" s="21"/>
      <c r="ADD54" s="21">
        <f t="shared" si="1106"/>
        <v>0</v>
      </c>
      <c r="ADE54" s="21"/>
      <c r="ADF54" s="21">
        <f t="shared" si="1106"/>
        <v>0</v>
      </c>
      <c r="ADG54" s="21"/>
      <c r="ADH54" s="21">
        <f t="shared" si="1107"/>
        <v>0</v>
      </c>
      <c r="ADI54" s="21"/>
      <c r="ADJ54" s="21">
        <f t="shared" si="1107"/>
        <v>0</v>
      </c>
      <c r="ADK54" s="21"/>
      <c r="ADL54" s="21">
        <f t="shared" si="1108"/>
        <v>0</v>
      </c>
      <c r="ADM54" s="21"/>
      <c r="ADN54" s="21">
        <f t="shared" si="1108"/>
        <v>0</v>
      </c>
      <c r="ADO54" s="21"/>
      <c r="ADP54" s="21">
        <f t="shared" si="1108"/>
        <v>0</v>
      </c>
      <c r="ADQ54" s="21"/>
      <c r="ADR54" s="21">
        <f t="shared" si="1108"/>
        <v>0</v>
      </c>
      <c r="ADS54" s="21"/>
      <c r="ADT54" s="21">
        <f t="shared" si="1108"/>
        <v>0</v>
      </c>
      <c r="ADU54" s="21"/>
      <c r="ADV54" s="21">
        <f t="shared" si="1109"/>
        <v>0</v>
      </c>
      <c r="ADW54" s="21"/>
      <c r="ADX54" s="21">
        <f t="shared" si="1109"/>
        <v>0</v>
      </c>
      <c r="ADY54" s="21"/>
      <c r="ADZ54" s="21">
        <f t="shared" si="1109"/>
        <v>0</v>
      </c>
      <c r="AEA54" s="21"/>
      <c r="AEB54" s="21">
        <f t="shared" si="1109"/>
        <v>0</v>
      </c>
      <c r="AEC54" s="21"/>
      <c r="AED54" s="21">
        <f t="shared" si="1110"/>
        <v>0</v>
      </c>
      <c r="AEE54" s="21"/>
      <c r="AEF54" s="21">
        <f t="shared" si="1110"/>
        <v>0</v>
      </c>
      <c r="AEG54" s="21"/>
      <c r="AEH54" s="21">
        <f t="shared" si="1110"/>
        <v>0</v>
      </c>
      <c r="AEI54" s="21"/>
      <c r="AEJ54" s="21">
        <f t="shared" si="1110"/>
        <v>0</v>
      </c>
      <c r="AEK54" s="21"/>
      <c r="AEL54" s="21">
        <f t="shared" si="1110"/>
        <v>0</v>
      </c>
      <c r="AEM54" s="21"/>
      <c r="AEN54" s="21">
        <f t="shared" si="1111"/>
        <v>0</v>
      </c>
      <c r="AEO54" s="21"/>
      <c r="AEP54" s="21">
        <f t="shared" si="1111"/>
        <v>0</v>
      </c>
      <c r="AEQ54" s="21"/>
      <c r="AER54" s="21">
        <f t="shared" si="1111"/>
        <v>0</v>
      </c>
      <c r="AES54" s="21"/>
      <c r="AET54" s="21">
        <f t="shared" si="1111"/>
        <v>0</v>
      </c>
      <c r="AEU54" s="21"/>
      <c r="AEV54" s="21">
        <f t="shared" si="1112"/>
        <v>0</v>
      </c>
      <c r="AEW54" s="21"/>
      <c r="AEX54" s="21">
        <f t="shared" si="1112"/>
        <v>0</v>
      </c>
      <c r="AEY54" s="21"/>
      <c r="AEZ54" s="21">
        <f t="shared" si="1112"/>
        <v>0</v>
      </c>
      <c r="AFA54" s="21"/>
      <c r="AFB54" s="21">
        <f t="shared" si="1112"/>
        <v>0</v>
      </c>
      <c r="AFC54" s="21"/>
      <c r="AFD54" s="21">
        <f t="shared" si="1112"/>
        <v>0</v>
      </c>
      <c r="AFE54" s="21"/>
      <c r="AFF54" s="21">
        <f t="shared" si="1113"/>
        <v>0</v>
      </c>
      <c r="AFG54" s="21"/>
      <c r="AFH54" s="21">
        <f t="shared" si="1113"/>
        <v>0</v>
      </c>
      <c r="AFI54" s="21"/>
      <c r="AFJ54" s="21">
        <f t="shared" si="1113"/>
        <v>0</v>
      </c>
      <c r="AFK54" s="21"/>
      <c r="AFL54" s="21">
        <f t="shared" si="1113"/>
        <v>0</v>
      </c>
      <c r="AFM54" s="21"/>
      <c r="AFN54" s="21">
        <f t="shared" si="1114"/>
        <v>0</v>
      </c>
      <c r="AFO54" s="21"/>
      <c r="AFP54" s="21">
        <f t="shared" si="1114"/>
        <v>0</v>
      </c>
      <c r="AFQ54" s="21"/>
      <c r="AFR54" s="21">
        <f t="shared" si="1114"/>
        <v>0</v>
      </c>
      <c r="AFS54" s="21"/>
      <c r="AFT54" s="21">
        <f t="shared" si="1114"/>
        <v>0</v>
      </c>
      <c r="AFU54" s="21"/>
      <c r="AFV54" s="21">
        <f t="shared" si="1114"/>
        <v>0</v>
      </c>
      <c r="AFW54" s="21"/>
      <c r="AFX54" s="21">
        <f t="shared" si="1115"/>
        <v>0</v>
      </c>
      <c r="AFY54" s="21"/>
      <c r="AFZ54" s="21">
        <f t="shared" si="1115"/>
        <v>0</v>
      </c>
      <c r="AGA54" s="21"/>
      <c r="AGB54" s="21">
        <f t="shared" si="1115"/>
        <v>0</v>
      </c>
      <c r="AGC54" s="21"/>
      <c r="AGD54" s="21">
        <f t="shared" si="1115"/>
        <v>0</v>
      </c>
      <c r="AGE54" s="21"/>
      <c r="AGF54" s="21">
        <f t="shared" si="1116"/>
        <v>0</v>
      </c>
      <c r="AGG54" s="21"/>
      <c r="AGH54" s="21">
        <f t="shared" si="1116"/>
        <v>0</v>
      </c>
      <c r="AGI54" s="21"/>
      <c r="AGJ54" s="21">
        <f t="shared" si="1116"/>
        <v>0</v>
      </c>
      <c r="AGK54" s="21"/>
      <c r="AGL54" s="21">
        <f t="shared" si="1116"/>
        <v>0</v>
      </c>
      <c r="AGM54" s="21"/>
      <c r="AGN54" s="21">
        <f t="shared" si="1116"/>
        <v>0</v>
      </c>
      <c r="AGO54" s="21"/>
      <c r="AGP54" s="21">
        <f t="shared" si="1117"/>
        <v>0</v>
      </c>
      <c r="AGQ54" s="21"/>
      <c r="AGR54" s="21">
        <f t="shared" si="1117"/>
        <v>0</v>
      </c>
      <c r="AGS54" s="21"/>
      <c r="AGT54" s="21">
        <f t="shared" si="1117"/>
        <v>0</v>
      </c>
      <c r="AGU54" s="21"/>
      <c r="AGV54" s="21">
        <f t="shared" si="1117"/>
        <v>0</v>
      </c>
      <c r="AGW54" s="21"/>
      <c r="AGX54" s="21">
        <f t="shared" si="1118"/>
        <v>0</v>
      </c>
      <c r="AGY54" s="21"/>
      <c r="AGZ54" s="21">
        <f t="shared" si="1118"/>
        <v>0</v>
      </c>
      <c r="AHA54" s="21"/>
      <c r="AHB54" s="21">
        <f t="shared" si="1118"/>
        <v>0</v>
      </c>
      <c r="AHC54" s="21"/>
      <c r="AHD54" s="21">
        <f t="shared" si="1118"/>
        <v>0</v>
      </c>
      <c r="AHE54" s="21"/>
      <c r="AHF54" s="21">
        <f t="shared" si="1118"/>
        <v>0</v>
      </c>
      <c r="AHG54" s="21"/>
      <c r="AHH54" s="21">
        <f t="shared" si="1119"/>
        <v>0</v>
      </c>
      <c r="AHI54" s="21"/>
      <c r="AHJ54" s="21">
        <f t="shared" si="1119"/>
        <v>0</v>
      </c>
      <c r="AHK54" s="21"/>
      <c r="AHL54" s="21">
        <f t="shared" si="1119"/>
        <v>0</v>
      </c>
      <c r="AHM54" s="21"/>
      <c r="AHN54" s="21">
        <f t="shared" si="1119"/>
        <v>0</v>
      </c>
      <c r="AHO54" s="21"/>
      <c r="AHP54" s="21">
        <f t="shared" si="1120"/>
        <v>0</v>
      </c>
      <c r="AHQ54" s="21"/>
      <c r="AHR54" s="21">
        <f t="shared" si="1120"/>
        <v>0</v>
      </c>
      <c r="AHS54" s="21"/>
      <c r="AHT54" s="21">
        <f t="shared" si="1120"/>
        <v>0</v>
      </c>
      <c r="AHU54" s="21"/>
      <c r="AHV54" s="21">
        <f t="shared" si="1120"/>
        <v>0</v>
      </c>
      <c r="AHW54" s="21"/>
      <c r="AHX54" s="21">
        <f t="shared" si="1120"/>
        <v>0</v>
      </c>
      <c r="AHY54" s="21"/>
      <c r="AHZ54" s="21">
        <f t="shared" si="1121"/>
        <v>0</v>
      </c>
      <c r="AIA54" s="21"/>
      <c r="AIB54" s="21">
        <f t="shared" si="1121"/>
        <v>0</v>
      </c>
      <c r="AIC54" s="21"/>
      <c r="AID54" s="21">
        <f t="shared" si="1121"/>
        <v>0</v>
      </c>
      <c r="AIE54" s="21"/>
      <c r="AIF54" s="21">
        <f t="shared" si="1121"/>
        <v>0</v>
      </c>
      <c r="AIG54" s="21"/>
      <c r="AIH54" s="21">
        <f t="shared" si="1122"/>
        <v>0</v>
      </c>
      <c r="AII54" s="21"/>
      <c r="AIJ54" s="21">
        <f t="shared" si="1122"/>
        <v>0</v>
      </c>
      <c r="AIK54" s="21"/>
      <c r="AIL54" s="21">
        <f t="shared" si="1122"/>
        <v>0</v>
      </c>
      <c r="AIM54" s="21"/>
      <c r="AIN54" s="21">
        <f t="shared" si="1122"/>
        <v>0</v>
      </c>
      <c r="AIO54" s="21"/>
      <c r="AIP54" s="21">
        <f t="shared" si="1122"/>
        <v>0</v>
      </c>
      <c r="AIQ54" s="21"/>
      <c r="AIR54" s="21">
        <f t="shared" si="1123"/>
        <v>0</v>
      </c>
      <c r="AIS54" s="21"/>
      <c r="AIT54" s="21">
        <f t="shared" si="1123"/>
        <v>0</v>
      </c>
      <c r="AIU54" s="21"/>
      <c r="AIV54" s="21">
        <f t="shared" si="1123"/>
        <v>0</v>
      </c>
      <c r="AIW54" s="21"/>
      <c r="AIX54" s="21">
        <f t="shared" si="1123"/>
        <v>0</v>
      </c>
      <c r="AIY54" s="21"/>
      <c r="AIZ54" s="21">
        <f t="shared" si="1077"/>
        <v>0</v>
      </c>
      <c r="AJA54" s="21"/>
    </row>
    <row r="55" spans="1:937" ht="13.5" customHeight="1" x14ac:dyDescent="0.25">
      <c r="A55" s="96"/>
      <c r="B55" s="31">
        <v>50</v>
      </c>
      <c r="C55" s="192" t="s">
        <v>208</v>
      </c>
      <c r="D55" s="67" t="s">
        <v>467</v>
      </c>
      <c r="E55" s="194" t="s">
        <v>392</v>
      </c>
      <c r="F55" s="194" t="str">
        <f>_xlfn.XLOOKUP(D55,'WTG PH-III'!$D$5:$D$198,'WTG PH-III'!$B$5:$B$198,0,0,1)</f>
        <v>PSS-11</v>
      </c>
      <c r="G55" s="22" t="s">
        <v>537</v>
      </c>
      <c r="H55" s="22" t="s">
        <v>541</v>
      </c>
      <c r="I55" s="389">
        <v>11</v>
      </c>
      <c r="J55" s="389">
        <v>253</v>
      </c>
      <c r="K55" s="21">
        <f t="shared" si="846"/>
        <v>253.00000000000006</v>
      </c>
      <c r="L55" s="21">
        <f t="shared" si="847"/>
        <v>253</v>
      </c>
      <c r="M55" s="21">
        <f t="shared" si="848"/>
        <v>0</v>
      </c>
      <c r="N55" s="95">
        <f>VLOOKUP(D55,'WTG PH-III'!$D$5:$U$198,17,0)</f>
        <v>45775</v>
      </c>
      <c r="O55" s="95">
        <f>VLOOKUP(D55,'WTG PH-III'!$D$5:$U$198,18,0)</f>
        <v>45784</v>
      </c>
      <c r="P55" s="21">
        <f t="shared" si="849"/>
        <v>0</v>
      </c>
      <c r="Q55" s="21"/>
      <c r="R55" s="21">
        <f t="shared" si="850"/>
        <v>0</v>
      </c>
      <c r="S55" s="21"/>
      <c r="T55" s="21">
        <f t="shared" si="851"/>
        <v>0</v>
      </c>
      <c r="U55" s="21"/>
      <c r="V55" s="21">
        <f t="shared" si="852"/>
        <v>0</v>
      </c>
      <c r="W55" s="21"/>
      <c r="X55" s="21">
        <f t="shared" si="853"/>
        <v>0</v>
      </c>
      <c r="Y55" s="21"/>
      <c r="Z55" s="21">
        <f t="shared" si="854"/>
        <v>0</v>
      </c>
      <c r="AA55" s="21"/>
      <c r="AB55" s="21">
        <f t="shared" si="855"/>
        <v>0</v>
      </c>
      <c r="AC55" s="21"/>
      <c r="AD55" s="21">
        <f t="shared" si="856"/>
        <v>0</v>
      </c>
      <c r="AE55" s="21"/>
      <c r="AF55" s="21">
        <f t="shared" si="857"/>
        <v>0</v>
      </c>
      <c r="AG55" s="21"/>
      <c r="AH55" s="21">
        <f t="shared" si="858"/>
        <v>0</v>
      </c>
      <c r="AI55" s="21"/>
      <c r="AJ55" s="21">
        <f t="shared" si="859"/>
        <v>0</v>
      </c>
      <c r="AK55" s="21"/>
      <c r="AL55" s="21">
        <f t="shared" si="860"/>
        <v>0</v>
      </c>
      <c r="AM55" s="21"/>
      <c r="AN55" s="21">
        <f t="shared" si="861"/>
        <v>0</v>
      </c>
      <c r="AO55" s="21"/>
      <c r="AP55" s="21">
        <f t="shared" si="862"/>
        <v>0</v>
      </c>
      <c r="AQ55" s="21"/>
      <c r="AR55" s="21">
        <f t="shared" si="863"/>
        <v>0</v>
      </c>
      <c r="AS55" s="21"/>
      <c r="AT55" s="21">
        <f t="shared" si="864"/>
        <v>0</v>
      </c>
      <c r="AU55" s="21"/>
      <c r="AV55" s="21">
        <f t="shared" si="865"/>
        <v>0</v>
      </c>
      <c r="AW55" s="21"/>
      <c r="AX55" s="21">
        <f t="shared" si="866"/>
        <v>0</v>
      </c>
      <c r="AY55" s="21"/>
      <c r="AZ55" s="21">
        <f t="shared" si="867"/>
        <v>0</v>
      </c>
      <c r="BA55" s="21"/>
      <c r="BB55" s="21">
        <f t="shared" si="868"/>
        <v>0</v>
      </c>
      <c r="BC55" s="21"/>
      <c r="BD55" s="21">
        <f t="shared" si="869"/>
        <v>0</v>
      </c>
      <c r="BE55" s="21"/>
      <c r="BF55" s="21">
        <f t="shared" si="870"/>
        <v>0</v>
      </c>
      <c r="BG55" s="21"/>
      <c r="BH55" s="21">
        <f t="shared" si="871"/>
        <v>0</v>
      </c>
      <c r="BI55" s="21"/>
      <c r="BJ55" s="21">
        <f t="shared" si="872"/>
        <v>0</v>
      </c>
      <c r="BK55" s="21"/>
      <c r="BL55" s="21">
        <f t="shared" si="873"/>
        <v>0</v>
      </c>
      <c r="BM55" s="21"/>
      <c r="BN55" s="21">
        <f t="shared" si="874"/>
        <v>0</v>
      </c>
      <c r="BO55" s="21"/>
      <c r="BP55" s="21">
        <f t="shared" si="875"/>
        <v>0</v>
      </c>
      <c r="BQ55" s="21"/>
      <c r="BR55" s="21">
        <f t="shared" si="876"/>
        <v>0</v>
      </c>
      <c r="BS55" s="21"/>
      <c r="BT55" s="21">
        <f t="shared" si="877"/>
        <v>0</v>
      </c>
      <c r="BU55" s="21"/>
      <c r="BV55" s="21">
        <f t="shared" si="878"/>
        <v>0</v>
      </c>
      <c r="BW55" s="21"/>
      <c r="BX55" s="21">
        <f t="shared" si="879"/>
        <v>0</v>
      </c>
      <c r="BY55" s="21"/>
      <c r="BZ55" s="21">
        <f t="shared" si="880"/>
        <v>0</v>
      </c>
      <c r="CA55" s="21"/>
      <c r="CB55" s="21">
        <f t="shared" si="881"/>
        <v>0</v>
      </c>
      <c r="CC55" s="21"/>
      <c r="CD55" s="21">
        <f t="shared" si="882"/>
        <v>0</v>
      </c>
      <c r="CE55" s="21"/>
      <c r="CF55" s="21">
        <f t="shared" si="883"/>
        <v>0</v>
      </c>
      <c r="CG55" s="21"/>
      <c r="CH55" s="21">
        <f t="shared" si="884"/>
        <v>0</v>
      </c>
      <c r="CI55" s="21"/>
      <c r="CJ55" s="21">
        <f t="shared" si="885"/>
        <v>0</v>
      </c>
      <c r="CK55" s="21"/>
      <c r="CL55" s="21">
        <f t="shared" si="886"/>
        <v>0</v>
      </c>
      <c r="CM55" s="21"/>
      <c r="CN55" s="21">
        <f t="shared" si="887"/>
        <v>0</v>
      </c>
      <c r="CO55" s="21"/>
      <c r="CP55" s="21">
        <f t="shared" si="888"/>
        <v>0</v>
      </c>
      <c r="CQ55" s="21"/>
      <c r="CR55" s="21">
        <f t="shared" si="889"/>
        <v>0</v>
      </c>
      <c r="CS55" s="21"/>
      <c r="CT55" s="21">
        <f t="shared" si="890"/>
        <v>0</v>
      </c>
      <c r="CU55" s="21"/>
      <c r="CV55" s="21">
        <f t="shared" si="891"/>
        <v>0</v>
      </c>
      <c r="CW55" s="21"/>
      <c r="CX55" s="21">
        <f t="shared" si="892"/>
        <v>0</v>
      </c>
      <c r="CY55" s="21"/>
      <c r="CZ55" s="21">
        <f t="shared" si="893"/>
        <v>0</v>
      </c>
      <c r="DA55" s="21"/>
      <c r="DB55" s="21">
        <f t="shared" si="894"/>
        <v>0</v>
      </c>
      <c r="DC55" s="21"/>
      <c r="DD55" s="21">
        <f t="shared" si="895"/>
        <v>0</v>
      </c>
      <c r="DE55" s="21"/>
      <c r="DF55" s="21">
        <f t="shared" si="896"/>
        <v>0</v>
      </c>
      <c r="DG55" s="21"/>
      <c r="DH55" s="21">
        <f t="shared" si="897"/>
        <v>0</v>
      </c>
      <c r="DI55" s="21"/>
      <c r="DJ55" s="21">
        <f t="shared" si="898"/>
        <v>0</v>
      </c>
      <c r="DK55" s="21"/>
      <c r="DL55" s="21">
        <f t="shared" si="899"/>
        <v>0</v>
      </c>
      <c r="DM55" s="21"/>
      <c r="DN55" s="21">
        <f t="shared" si="900"/>
        <v>0</v>
      </c>
      <c r="DO55" s="21"/>
      <c r="DP55" s="21">
        <f t="shared" si="901"/>
        <v>0</v>
      </c>
      <c r="DQ55" s="21"/>
      <c r="DR55" s="21">
        <f t="shared" si="902"/>
        <v>0</v>
      </c>
      <c r="DS55" s="21"/>
      <c r="DT55" s="21">
        <f t="shared" si="903"/>
        <v>0</v>
      </c>
      <c r="DU55" s="21"/>
      <c r="DV55" s="21">
        <f t="shared" si="904"/>
        <v>0</v>
      </c>
      <c r="DW55" s="21"/>
      <c r="DX55" s="21">
        <f t="shared" si="905"/>
        <v>0</v>
      </c>
      <c r="DY55" s="21"/>
      <c r="DZ55" s="21">
        <f t="shared" si="906"/>
        <v>0</v>
      </c>
      <c r="EA55" s="21"/>
      <c r="EB55" s="21">
        <f t="shared" si="907"/>
        <v>0</v>
      </c>
      <c r="EC55" s="21"/>
      <c r="ED55" s="21">
        <f t="shared" si="908"/>
        <v>0</v>
      </c>
      <c r="EE55" s="21"/>
      <c r="EF55" s="21">
        <f t="shared" si="909"/>
        <v>0</v>
      </c>
      <c r="EG55" s="21"/>
      <c r="EH55" s="21">
        <f t="shared" si="910"/>
        <v>0</v>
      </c>
      <c r="EI55" s="21"/>
      <c r="EJ55" s="21">
        <f t="shared" si="911"/>
        <v>0</v>
      </c>
      <c r="EK55" s="21"/>
      <c r="EL55" s="21">
        <f t="shared" si="912"/>
        <v>0</v>
      </c>
      <c r="EM55" s="21"/>
      <c r="EN55" s="21">
        <f t="shared" si="913"/>
        <v>0</v>
      </c>
      <c r="EO55" s="21"/>
      <c r="EP55" s="21">
        <f t="shared" si="914"/>
        <v>0</v>
      </c>
      <c r="EQ55" s="21"/>
      <c r="ER55" s="21">
        <f t="shared" si="915"/>
        <v>0</v>
      </c>
      <c r="ES55" s="21"/>
      <c r="ET55" s="21">
        <f t="shared" si="916"/>
        <v>0</v>
      </c>
      <c r="EU55" s="21"/>
      <c r="EV55" s="21">
        <f t="shared" si="917"/>
        <v>0</v>
      </c>
      <c r="EW55" s="21"/>
      <c r="EX55" s="21">
        <f t="shared" si="918"/>
        <v>0</v>
      </c>
      <c r="EY55" s="21"/>
      <c r="EZ55" s="21">
        <f t="shared" si="919"/>
        <v>0</v>
      </c>
      <c r="FA55" s="21"/>
      <c r="FB55" s="21">
        <f t="shared" si="920"/>
        <v>0</v>
      </c>
      <c r="FC55" s="21"/>
      <c r="FD55" s="21">
        <f t="shared" si="921"/>
        <v>0</v>
      </c>
      <c r="FE55" s="21"/>
      <c r="FF55" s="21">
        <f t="shared" si="922"/>
        <v>0</v>
      </c>
      <c r="FG55" s="21"/>
      <c r="FH55" s="21">
        <f t="shared" si="923"/>
        <v>0</v>
      </c>
      <c r="FI55" s="21"/>
      <c r="FJ55" s="21">
        <f t="shared" si="924"/>
        <v>0</v>
      </c>
      <c r="FK55" s="21"/>
      <c r="FL55" s="21">
        <f t="shared" si="925"/>
        <v>0</v>
      </c>
      <c r="FM55" s="21"/>
      <c r="FN55" s="21">
        <f t="shared" si="926"/>
        <v>0</v>
      </c>
      <c r="FO55" s="21"/>
      <c r="FP55" s="21">
        <f t="shared" si="927"/>
        <v>0</v>
      </c>
      <c r="FQ55" s="21"/>
      <c r="FR55" s="21">
        <f t="shared" si="928"/>
        <v>0</v>
      </c>
      <c r="FS55" s="21"/>
      <c r="FT55" s="21">
        <f t="shared" si="929"/>
        <v>0</v>
      </c>
      <c r="FU55" s="21"/>
      <c r="FV55" s="21">
        <f t="shared" si="930"/>
        <v>0</v>
      </c>
      <c r="FW55" s="21"/>
      <c r="FX55" s="21">
        <f t="shared" si="931"/>
        <v>0</v>
      </c>
      <c r="FY55" s="21"/>
      <c r="FZ55" s="21">
        <f t="shared" si="932"/>
        <v>0</v>
      </c>
      <c r="GA55" s="21"/>
      <c r="GB55" s="21">
        <f t="shared" si="933"/>
        <v>0</v>
      </c>
      <c r="GC55" s="21"/>
      <c r="GD55" s="21">
        <f t="shared" si="934"/>
        <v>0</v>
      </c>
      <c r="GE55" s="21"/>
      <c r="GF55" s="21">
        <f t="shared" si="935"/>
        <v>0</v>
      </c>
      <c r="GG55" s="21"/>
      <c r="GH55" s="21">
        <f t="shared" si="936"/>
        <v>0</v>
      </c>
      <c r="GI55" s="21"/>
      <c r="GJ55" s="21">
        <f t="shared" si="937"/>
        <v>0</v>
      </c>
      <c r="GK55" s="21"/>
      <c r="GL55" s="21">
        <f t="shared" si="938"/>
        <v>0</v>
      </c>
      <c r="GM55" s="21"/>
      <c r="GN55" s="21">
        <f t="shared" si="939"/>
        <v>0</v>
      </c>
      <c r="GO55" s="21"/>
      <c r="GP55" s="21">
        <f t="shared" si="940"/>
        <v>0</v>
      </c>
      <c r="GQ55" s="21"/>
      <c r="GR55" s="21">
        <f t="shared" si="941"/>
        <v>0</v>
      </c>
      <c r="GS55" s="21"/>
      <c r="GT55" s="21">
        <f t="shared" si="942"/>
        <v>0</v>
      </c>
      <c r="GU55" s="21"/>
      <c r="GV55" s="21">
        <f t="shared" si="943"/>
        <v>0</v>
      </c>
      <c r="GW55" s="21"/>
      <c r="GX55" s="21">
        <f t="shared" si="944"/>
        <v>0</v>
      </c>
      <c r="GY55" s="21"/>
      <c r="GZ55" s="21">
        <f t="shared" si="945"/>
        <v>0</v>
      </c>
      <c r="HA55" s="21"/>
      <c r="HB55" s="21">
        <f t="shared" si="946"/>
        <v>0</v>
      </c>
      <c r="HC55" s="21"/>
      <c r="HD55" s="21">
        <f t="shared" si="947"/>
        <v>0</v>
      </c>
      <c r="HE55" s="21"/>
      <c r="HF55" s="21">
        <f t="shared" si="948"/>
        <v>0</v>
      </c>
      <c r="HG55" s="21"/>
      <c r="HH55" s="21">
        <f t="shared" si="949"/>
        <v>0</v>
      </c>
      <c r="HI55" s="21"/>
      <c r="HJ55" s="21">
        <f t="shared" si="950"/>
        <v>0</v>
      </c>
      <c r="HK55" s="21"/>
      <c r="HL55" s="21">
        <f t="shared" si="951"/>
        <v>0</v>
      </c>
      <c r="HM55" s="21"/>
      <c r="HN55" s="21">
        <f t="shared" si="952"/>
        <v>0</v>
      </c>
      <c r="HO55" s="21"/>
      <c r="HP55" s="21">
        <f t="shared" si="953"/>
        <v>0</v>
      </c>
      <c r="HQ55" s="21"/>
      <c r="HR55" s="21">
        <f t="shared" si="954"/>
        <v>0</v>
      </c>
      <c r="HS55" s="21"/>
      <c r="HT55" s="21">
        <f t="shared" si="955"/>
        <v>0</v>
      </c>
      <c r="HU55" s="21"/>
      <c r="HV55" s="21">
        <f t="shared" si="956"/>
        <v>0</v>
      </c>
      <c r="HW55" s="21"/>
      <c r="HX55" s="21">
        <f t="shared" si="957"/>
        <v>0</v>
      </c>
      <c r="HY55" s="21"/>
      <c r="HZ55" s="21">
        <f t="shared" si="958"/>
        <v>0</v>
      </c>
      <c r="IA55" s="21"/>
      <c r="IB55" s="21">
        <f t="shared" si="959"/>
        <v>0</v>
      </c>
      <c r="IC55" s="21"/>
      <c r="ID55" s="21">
        <f t="shared" si="960"/>
        <v>0</v>
      </c>
      <c r="IE55" s="21"/>
      <c r="IF55" s="21">
        <f t="shared" si="961"/>
        <v>0</v>
      </c>
      <c r="IG55" s="21"/>
      <c r="IH55" s="21">
        <f t="shared" si="962"/>
        <v>0</v>
      </c>
      <c r="II55" s="21"/>
      <c r="IJ55" s="21">
        <f t="shared" si="963"/>
        <v>0</v>
      </c>
      <c r="IK55" s="21"/>
      <c r="IL55" s="21">
        <f t="shared" si="964"/>
        <v>0</v>
      </c>
      <c r="IM55" s="21"/>
      <c r="IN55" s="21">
        <f t="shared" si="965"/>
        <v>0</v>
      </c>
      <c r="IO55" s="21"/>
      <c r="IP55" s="21">
        <f t="shared" si="966"/>
        <v>0</v>
      </c>
      <c r="IQ55" s="21"/>
      <c r="IR55" s="21">
        <f t="shared" si="967"/>
        <v>0</v>
      </c>
      <c r="IS55" s="21"/>
      <c r="IT55" s="21">
        <f t="shared" si="968"/>
        <v>0</v>
      </c>
      <c r="IU55" s="21"/>
      <c r="IV55" s="21">
        <f t="shared" si="969"/>
        <v>0</v>
      </c>
      <c r="IW55" s="21"/>
      <c r="IX55" s="21">
        <f t="shared" si="970"/>
        <v>0</v>
      </c>
      <c r="IY55" s="21"/>
      <c r="IZ55" s="21">
        <f t="shared" si="971"/>
        <v>0</v>
      </c>
      <c r="JA55" s="21"/>
      <c r="JB55" s="21">
        <f t="shared" si="972"/>
        <v>0</v>
      </c>
      <c r="JC55" s="21"/>
      <c r="JD55" s="21">
        <f t="shared" si="973"/>
        <v>0</v>
      </c>
      <c r="JE55" s="21"/>
      <c r="JF55" s="21">
        <f t="shared" si="974"/>
        <v>0</v>
      </c>
      <c r="JG55" s="21"/>
      <c r="JH55" s="21">
        <f t="shared" si="975"/>
        <v>0</v>
      </c>
      <c r="JI55" s="21"/>
      <c r="JJ55" s="21">
        <f t="shared" si="976"/>
        <v>0</v>
      </c>
      <c r="JK55" s="21"/>
      <c r="JL55" s="21">
        <f t="shared" si="977"/>
        <v>0</v>
      </c>
      <c r="JM55" s="21"/>
      <c r="JN55" s="21">
        <f t="shared" si="978"/>
        <v>0</v>
      </c>
      <c r="JO55" s="21"/>
      <c r="JP55" s="21">
        <f t="shared" si="979"/>
        <v>0</v>
      </c>
      <c r="JQ55" s="21"/>
      <c r="JR55" s="21">
        <f t="shared" si="980"/>
        <v>25.3</v>
      </c>
      <c r="JS55" s="21"/>
      <c r="JT55" s="21">
        <f t="shared" si="981"/>
        <v>25.3</v>
      </c>
      <c r="JU55" s="21"/>
      <c r="JV55" s="21">
        <f t="shared" si="982"/>
        <v>25.3</v>
      </c>
      <c r="JW55" s="21"/>
      <c r="JX55" s="21">
        <f t="shared" si="983"/>
        <v>25.3</v>
      </c>
      <c r="JY55" s="21"/>
      <c r="JZ55" s="21">
        <f t="shared" si="984"/>
        <v>25.3</v>
      </c>
      <c r="KA55" s="21"/>
      <c r="KB55" s="21">
        <f t="shared" si="985"/>
        <v>25.3</v>
      </c>
      <c r="KC55" s="21"/>
      <c r="KD55" s="21">
        <f t="shared" si="986"/>
        <v>25.3</v>
      </c>
      <c r="KE55" s="21"/>
      <c r="KF55" s="21">
        <f t="shared" si="987"/>
        <v>25.3</v>
      </c>
      <c r="KG55" s="21"/>
      <c r="KH55" s="21">
        <f t="shared" si="988"/>
        <v>25.3</v>
      </c>
      <c r="KI55" s="21"/>
      <c r="KJ55" s="21">
        <f t="shared" si="989"/>
        <v>25.3</v>
      </c>
      <c r="KK55" s="21"/>
      <c r="KL55" s="21">
        <f t="shared" si="990"/>
        <v>0</v>
      </c>
      <c r="KM55" s="21"/>
      <c r="KN55" s="21">
        <f t="shared" si="991"/>
        <v>0</v>
      </c>
      <c r="KO55" s="21"/>
      <c r="KP55" s="21">
        <f t="shared" si="992"/>
        <v>0</v>
      </c>
      <c r="KQ55" s="21"/>
      <c r="KR55" s="21">
        <f t="shared" si="993"/>
        <v>0</v>
      </c>
      <c r="KS55" s="21"/>
      <c r="KT55" s="21">
        <f t="shared" si="994"/>
        <v>0</v>
      </c>
      <c r="KU55" s="21"/>
      <c r="KV55" s="21">
        <f t="shared" si="995"/>
        <v>0</v>
      </c>
      <c r="KW55" s="21"/>
      <c r="KX55" s="21">
        <f t="shared" si="996"/>
        <v>0</v>
      </c>
      <c r="KY55" s="21"/>
      <c r="KZ55" s="21">
        <f t="shared" si="997"/>
        <v>0</v>
      </c>
      <c r="LA55" s="21"/>
      <c r="LB55" s="21">
        <f t="shared" si="998"/>
        <v>0</v>
      </c>
      <c r="LC55" s="21"/>
      <c r="LD55" s="21">
        <f t="shared" si="999"/>
        <v>0</v>
      </c>
      <c r="LE55" s="21"/>
      <c r="LF55" s="21">
        <f t="shared" si="1000"/>
        <v>0</v>
      </c>
      <c r="LG55" s="21"/>
      <c r="LH55" s="21">
        <f t="shared" si="1001"/>
        <v>0</v>
      </c>
      <c r="LI55" s="21"/>
      <c r="LJ55" s="21">
        <f t="shared" si="1002"/>
        <v>0</v>
      </c>
      <c r="LK55" s="21"/>
      <c r="LL55" s="21">
        <f t="shared" si="1003"/>
        <v>0</v>
      </c>
      <c r="LM55" s="21"/>
      <c r="LN55" s="21">
        <f t="shared" si="1004"/>
        <v>0</v>
      </c>
      <c r="LO55" s="21"/>
      <c r="LP55" s="21">
        <f t="shared" si="1005"/>
        <v>0</v>
      </c>
      <c r="LQ55" s="21"/>
      <c r="LR55" s="21">
        <f t="shared" si="1006"/>
        <v>0</v>
      </c>
      <c r="LS55" s="21"/>
      <c r="LT55" s="21">
        <f t="shared" si="1007"/>
        <v>0</v>
      </c>
      <c r="LU55" s="21"/>
      <c r="LV55" s="21">
        <f t="shared" si="1008"/>
        <v>0</v>
      </c>
      <c r="LW55" s="21"/>
      <c r="LX55" s="21">
        <f t="shared" si="1009"/>
        <v>0</v>
      </c>
      <c r="LY55" s="21"/>
      <c r="LZ55" s="21">
        <f t="shared" si="1010"/>
        <v>0</v>
      </c>
      <c r="MA55" s="21"/>
      <c r="MB55" s="21">
        <f t="shared" si="1011"/>
        <v>0</v>
      </c>
      <c r="MC55" s="21"/>
      <c r="MD55" s="21">
        <f t="shared" si="1012"/>
        <v>0</v>
      </c>
      <c r="ME55" s="21"/>
      <c r="MF55" s="21">
        <f t="shared" si="1013"/>
        <v>0</v>
      </c>
      <c r="MG55" s="21"/>
      <c r="MH55" s="21">
        <f t="shared" si="1014"/>
        <v>0</v>
      </c>
      <c r="MI55" s="21"/>
      <c r="MJ55" s="21">
        <f t="shared" si="1015"/>
        <v>0</v>
      </c>
      <c r="MK55" s="21"/>
      <c r="ML55" s="21">
        <f t="shared" si="1016"/>
        <v>0</v>
      </c>
      <c r="MM55" s="21"/>
      <c r="MN55" s="21">
        <f t="shared" si="1017"/>
        <v>0</v>
      </c>
      <c r="MO55" s="21"/>
      <c r="MP55" s="21">
        <f t="shared" si="1018"/>
        <v>0</v>
      </c>
      <c r="MQ55" s="21"/>
      <c r="MR55" s="21">
        <f t="shared" si="1019"/>
        <v>0</v>
      </c>
      <c r="MS55" s="21"/>
      <c r="MT55" s="21">
        <f t="shared" si="1020"/>
        <v>0</v>
      </c>
      <c r="MU55" s="21"/>
      <c r="MV55" s="21">
        <f t="shared" si="1021"/>
        <v>0</v>
      </c>
      <c r="MW55" s="21"/>
      <c r="MX55" s="21">
        <f t="shared" si="1022"/>
        <v>0</v>
      </c>
      <c r="MY55" s="21"/>
      <c r="MZ55" s="21">
        <f t="shared" si="1023"/>
        <v>0</v>
      </c>
      <c r="NA55" s="21"/>
      <c r="NB55" s="21">
        <f t="shared" si="1024"/>
        <v>0</v>
      </c>
      <c r="NC55" s="21"/>
      <c r="ND55" s="21">
        <f t="shared" si="1025"/>
        <v>0</v>
      </c>
      <c r="NE55" s="21"/>
      <c r="NF55" s="21">
        <f t="shared" si="1026"/>
        <v>0</v>
      </c>
      <c r="NG55" s="21"/>
      <c r="NH55" s="21">
        <f t="shared" si="1027"/>
        <v>0</v>
      </c>
      <c r="NI55" s="21"/>
      <c r="NJ55" s="21">
        <f t="shared" si="1028"/>
        <v>0</v>
      </c>
      <c r="NK55" s="21"/>
      <c r="NL55" s="21">
        <f t="shared" si="1029"/>
        <v>0</v>
      </c>
      <c r="NM55" s="21"/>
      <c r="NN55" s="21">
        <f t="shared" si="1030"/>
        <v>0</v>
      </c>
      <c r="NO55" s="21"/>
      <c r="NP55" s="21">
        <f t="shared" si="1031"/>
        <v>0</v>
      </c>
      <c r="NQ55" s="21"/>
      <c r="NR55" s="21">
        <f t="shared" si="1032"/>
        <v>0</v>
      </c>
      <c r="NS55" s="21"/>
      <c r="NT55" s="21">
        <f t="shared" si="1033"/>
        <v>0</v>
      </c>
      <c r="NU55" s="21"/>
      <c r="NV55" s="21">
        <f t="shared" si="1034"/>
        <v>0</v>
      </c>
      <c r="NW55" s="21"/>
      <c r="NX55" s="21">
        <f t="shared" si="1035"/>
        <v>0</v>
      </c>
      <c r="NY55" s="21"/>
      <c r="NZ55" s="21">
        <f t="shared" si="1036"/>
        <v>0</v>
      </c>
      <c r="OA55" s="21"/>
      <c r="OB55" s="21">
        <f t="shared" si="1037"/>
        <v>0</v>
      </c>
      <c r="OC55" s="21"/>
      <c r="OD55" s="21">
        <f t="shared" si="1038"/>
        <v>0</v>
      </c>
      <c r="OE55" s="21"/>
      <c r="OF55" s="21">
        <f t="shared" si="1039"/>
        <v>0</v>
      </c>
      <c r="OG55" s="21"/>
      <c r="OH55" s="21">
        <f t="shared" si="1040"/>
        <v>0</v>
      </c>
      <c r="OI55" s="21"/>
      <c r="OJ55" s="21">
        <f t="shared" si="1041"/>
        <v>0</v>
      </c>
      <c r="OK55" s="21"/>
      <c r="OL55" s="21">
        <f t="shared" si="1042"/>
        <v>0</v>
      </c>
      <c r="OM55" s="21"/>
      <c r="ON55" s="21">
        <f t="shared" si="1043"/>
        <v>0</v>
      </c>
      <c r="OO55" s="21"/>
      <c r="OP55" s="21">
        <f t="shared" si="1043"/>
        <v>0</v>
      </c>
      <c r="OQ55" s="21"/>
      <c r="OR55" s="21">
        <f t="shared" si="1043"/>
        <v>0</v>
      </c>
      <c r="OS55" s="21"/>
      <c r="OT55" s="21">
        <f t="shared" si="1043"/>
        <v>0</v>
      </c>
      <c r="OU55" s="21"/>
      <c r="OV55" s="21">
        <f t="shared" si="1043"/>
        <v>0</v>
      </c>
      <c r="OW55" s="21"/>
      <c r="OX55" s="21">
        <f t="shared" si="1043"/>
        <v>0</v>
      </c>
      <c r="OY55" s="21"/>
      <c r="OZ55" s="21">
        <f t="shared" si="1043"/>
        <v>0</v>
      </c>
      <c r="PA55" s="21"/>
      <c r="PB55" s="21">
        <f t="shared" si="1044"/>
        <v>0</v>
      </c>
      <c r="PC55" s="21"/>
      <c r="PD55" s="21">
        <f t="shared" si="1044"/>
        <v>0</v>
      </c>
      <c r="PE55" s="21"/>
      <c r="PF55" s="21">
        <f t="shared" si="1044"/>
        <v>0</v>
      </c>
      <c r="PG55" s="21"/>
      <c r="PH55" s="21">
        <f t="shared" si="1044"/>
        <v>0</v>
      </c>
      <c r="PI55" s="21"/>
      <c r="PJ55" s="21">
        <f t="shared" si="1044"/>
        <v>0</v>
      </c>
      <c r="PK55" s="21"/>
      <c r="PL55" s="21">
        <f t="shared" si="1044"/>
        <v>0</v>
      </c>
      <c r="PM55" s="21"/>
      <c r="PN55" s="21">
        <f t="shared" si="1045"/>
        <v>0</v>
      </c>
      <c r="PO55" s="21"/>
      <c r="PP55" s="21">
        <f t="shared" si="1045"/>
        <v>0</v>
      </c>
      <c r="PQ55" s="21"/>
      <c r="PR55" s="21">
        <f t="shared" si="1045"/>
        <v>0</v>
      </c>
      <c r="PS55" s="21"/>
      <c r="PT55" s="21">
        <f t="shared" si="1045"/>
        <v>0</v>
      </c>
      <c r="PU55" s="21"/>
      <c r="PV55" s="21">
        <f t="shared" si="1045"/>
        <v>0</v>
      </c>
      <c r="PW55" s="21"/>
      <c r="PX55" s="21">
        <f t="shared" si="1045"/>
        <v>0</v>
      </c>
      <c r="PY55" s="21"/>
      <c r="PZ55" s="21">
        <f t="shared" si="1046"/>
        <v>0</v>
      </c>
      <c r="QA55" s="21"/>
      <c r="QB55" s="21">
        <f t="shared" si="1046"/>
        <v>0</v>
      </c>
      <c r="QC55" s="21"/>
      <c r="QD55" s="21">
        <f t="shared" si="1046"/>
        <v>0</v>
      </c>
      <c r="QE55" s="21"/>
      <c r="QF55" s="21">
        <f t="shared" si="1046"/>
        <v>0</v>
      </c>
      <c r="QG55" s="21"/>
      <c r="QH55" s="21">
        <f t="shared" si="1046"/>
        <v>0</v>
      </c>
      <c r="QI55" s="21"/>
      <c r="QJ55" s="21">
        <f t="shared" si="1046"/>
        <v>0</v>
      </c>
      <c r="QK55" s="21"/>
      <c r="QL55" s="21">
        <f t="shared" si="1047"/>
        <v>0</v>
      </c>
      <c r="QM55" s="21"/>
      <c r="QN55" s="21">
        <f t="shared" si="1047"/>
        <v>0</v>
      </c>
      <c r="QO55" s="21"/>
      <c r="QP55" s="21">
        <f t="shared" si="1047"/>
        <v>0</v>
      </c>
      <c r="QQ55" s="21"/>
      <c r="QR55" s="21">
        <f t="shared" si="1047"/>
        <v>0</v>
      </c>
      <c r="QS55" s="21"/>
      <c r="QT55" s="21">
        <f t="shared" si="1047"/>
        <v>0</v>
      </c>
      <c r="QU55" s="21">
        <v>7</v>
      </c>
      <c r="QV55" s="21">
        <f t="shared" si="1047"/>
        <v>0</v>
      </c>
      <c r="QW55" s="21">
        <v>21</v>
      </c>
      <c r="QX55" s="21">
        <f t="shared" si="1048"/>
        <v>0</v>
      </c>
      <c r="QY55" s="21">
        <v>31</v>
      </c>
      <c r="QZ55" s="21">
        <f t="shared" si="1048"/>
        <v>0</v>
      </c>
      <c r="RA55" s="21">
        <v>31</v>
      </c>
      <c r="RB55" s="21">
        <f t="shared" si="1048"/>
        <v>0</v>
      </c>
      <c r="RC55" s="21">
        <v>33</v>
      </c>
      <c r="RD55" s="21">
        <f t="shared" si="1048"/>
        <v>0</v>
      </c>
      <c r="RE55" s="21">
        <v>31</v>
      </c>
      <c r="RF55" s="21">
        <f t="shared" si="1048"/>
        <v>0</v>
      </c>
      <c r="RG55" s="21">
        <v>32</v>
      </c>
      <c r="RH55" s="21">
        <f t="shared" si="1048"/>
        <v>0</v>
      </c>
      <c r="RI55" s="21">
        <v>30</v>
      </c>
      <c r="RJ55" s="21">
        <f t="shared" si="720"/>
        <v>0</v>
      </c>
      <c r="RK55" s="21">
        <v>31</v>
      </c>
      <c r="RL55" s="21">
        <f t="shared" si="721"/>
        <v>0</v>
      </c>
      <c r="RM55" s="21">
        <v>6</v>
      </c>
      <c r="RN55" s="21">
        <f t="shared" si="722"/>
        <v>0</v>
      </c>
      <c r="RO55" s="21"/>
      <c r="RP55" s="21">
        <f t="shared" si="723"/>
        <v>0</v>
      </c>
      <c r="RQ55" s="21"/>
      <c r="RR55" s="21">
        <f t="shared" si="724"/>
        <v>0</v>
      </c>
      <c r="RS55" s="21"/>
      <c r="RT55" s="21">
        <f t="shared" si="725"/>
        <v>0</v>
      </c>
      <c r="RU55" s="21"/>
      <c r="RV55" s="21">
        <f t="shared" si="726"/>
        <v>0</v>
      </c>
      <c r="RW55" s="21"/>
      <c r="RX55" s="21">
        <f t="shared" si="727"/>
        <v>0</v>
      </c>
      <c r="RY55" s="21"/>
      <c r="RZ55" s="21">
        <f t="shared" si="728"/>
        <v>0</v>
      </c>
      <c r="SA55" s="21"/>
      <c r="SB55" s="21">
        <f t="shared" si="729"/>
        <v>0</v>
      </c>
      <c r="SC55" s="21"/>
      <c r="SD55" s="21">
        <f t="shared" si="730"/>
        <v>0</v>
      </c>
      <c r="SE55" s="21"/>
      <c r="SF55" s="21">
        <f t="shared" si="731"/>
        <v>0</v>
      </c>
      <c r="SG55" s="21"/>
      <c r="SH55" s="21">
        <f t="shared" si="732"/>
        <v>0</v>
      </c>
      <c r="SI55" s="21"/>
      <c r="SJ55" s="21">
        <f t="shared" si="733"/>
        <v>0</v>
      </c>
      <c r="SK55" s="21"/>
      <c r="SL55" s="21">
        <f t="shared" si="734"/>
        <v>0</v>
      </c>
      <c r="SM55" s="21"/>
      <c r="SN55" s="21">
        <f t="shared" si="1049"/>
        <v>0</v>
      </c>
      <c r="SO55" s="21"/>
      <c r="SP55" s="21">
        <f t="shared" si="736"/>
        <v>0</v>
      </c>
      <c r="SQ55" s="21"/>
      <c r="SR55" s="21">
        <f t="shared" si="737"/>
        <v>0</v>
      </c>
      <c r="SS55" s="21"/>
      <c r="ST55" s="21">
        <f t="shared" si="738"/>
        <v>0</v>
      </c>
      <c r="SU55" s="21"/>
      <c r="SV55" s="21">
        <f t="shared" si="739"/>
        <v>0</v>
      </c>
      <c r="SW55" s="21"/>
      <c r="SX55" s="21">
        <f t="shared" si="740"/>
        <v>0</v>
      </c>
      <c r="SY55" s="21"/>
      <c r="SZ55" s="21">
        <f t="shared" si="741"/>
        <v>0</v>
      </c>
      <c r="TA55" s="21"/>
      <c r="TB55" s="21">
        <f t="shared" si="742"/>
        <v>0</v>
      </c>
      <c r="TC55" s="21"/>
      <c r="TD55" s="21">
        <f t="shared" si="1050"/>
        <v>0</v>
      </c>
      <c r="TE55" s="21"/>
      <c r="TF55" s="21">
        <f t="shared" si="744"/>
        <v>0</v>
      </c>
      <c r="TG55" s="21"/>
      <c r="TH55" s="21">
        <f t="shared" si="745"/>
        <v>0</v>
      </c>
      <c r="TI55" s="21"/>
      <c r="TJ55" s="21">
        <f t="shared" si="746"/>
        <v>0</v>
      </c>
      <c r="TK55" s="21"/>
      <c r="TL55" s="21">
        <f t="shared" si="1051"/>
        <v>0</v>
      </c>
      <c r="TM55" s="21"/>
      <c r="TN55" s="21">
        <f t="shared" si="1052"/>
        <v>0</v>
      </c>
      <c r="TO55" s="21"/>
      <c r="TP55" s="21">
        <f t="shared" si="1053"/>
        <v>0</v>
      </c>
      <c r="TQ55" s="21"/>
      <c r="TR55" s="21">
        <f t="shared" si="1054"/>
        <v>0</v>
      </c>
      <c r="TS55" s="21"/>
      <c r="TT55" s="21">
        <f t="shared" si="1055"/>
        <v>0</v>
      </c>
      <c r="TU55" s="21"/>
      <c r="TV55" s="21">
        <f t="shared" si="1056"/>
        <v>0</v>
      </c>
      <c r="TW55" s="21"/>
      <c r="TX55" s="21">
        <f t="shared" si="1057"/>
        <v>0</v>
      </c>
      <c r="TY55" s="21"/>
      <c r="TZ55" s="21">
        <f t="shared" si="1058"/>
        <v>0</v>
      </c>
      <c r="UA55" s="21"/>
      <c r="UB55" s="21">
        <f t="shared" si="1059"/>
        <v>0</v>
      </c>
      <c r="UC55" s="21"/>
      <c r="UD55" s="21">
        <f t="shared" si="1060"/>
        <v>0</v>
      </c>
      <c r="UE55" s="21"/>
      <c r="UF55" s="21">
        <f t="shared" si="1061"/>
        <v>0</v>
      </c>
      <c r="UG55" s="21"/>
      <c r="UH55" s="21">
        <f t="shared" si="758"/>
        <v>0</v>
      </c>
      <c r="UI55" s="21"/>
      <c r="UJ55" s="21">
        <f t="shared" si="1062"/>
        <v>0</v>
      </c>
      <c r="UK55" s="21"/>
      <c r="UL55" s="21">
        <f t="shared" si="1063"/>
        <v>0</v>
      </c>
      <c r="UM55" s="21"/>
      <c r="UN55" s="21">
        <f t="shared" si="1064"/>
        <v>0</v>
      </c>
      <c r="UO55" s="21"/>
      <c r="UP55" s="21">
        <f t="shared" si="1065"/>
        <v>0</v>
      </c>
      <c r="UQ55" s="21"/>
      <c r="UR55" s="21">
        <f t="shared" si="1066"/>
        <v>0</v>
      </c>
      <c r="US55" s="21"/>
      <c r="UT55" s="21">
        <f t="shared" si="1067"/>
        <v>0</v>
      </c>
      <c r="UU55" s="21"/>
      <c r="UV55" s="21">
        <f t="shared" si="765"/>
        <v>0</v>
      </c>
      <c r="UW55" s="21"/>
      <c r="UX55" s="21">
        <f t="shared" si="1068"/>
        <v>0</v>
      </c>
      <c r="UY55" s="21"/>
      <c r="UZ55" s="21">
        <f t="shared" si="767"/>
        <v>0</v>
      </c>
      <c r="VA55" s="21"/>
      <c r="VB55" s="21">
        <f t="shared" si="1069"/>
        <v>0</v>
      </c>
      <c r="VC55" s="21"/>
      <c r="VD55" s="21">
        <f t="shared" si="1070"/>
        <v>0</v>
      </c>
      <c r="VE55" s="21"/>
      <c r="VF55" s="21">
        <f t="shared" si="1071"/>
        <v>0</v>
      </c>
      <c r="VG55" s="21"/>
      <c r="VH55" s="21">
        <f t="shared" si="1072"/>
        <v>0</v>
      </c>
      <c r="VI55" s="21"/>
      <c r="VJ55" s="21">
        <f t="shared" si="1073"/>
        <v>0</v>
      </c>
      <c r="VK55" s="21"/>
      <c r="VL55" s="21">
        <f t="shared" si="1074"/>
        <v>0</v>
      </c>
      <c r="VM55" s="21"/>
      <c r="VN55" s="21">
        <f t="shared" si="1075"/>
        <v>0</v>
      </c>
      <c r="VO55" s="21"/>
      <c r="VP55" s="21">
        <f t="shared" si="1076"/>
        <v>0</v>
      </c>
      <c r="VQ55" s="21"/>
      <c r="VR55" s="21">
        <f t="shared" si="1043"/>
        <v>0</v>
      </c>
      <c r="VS55" s="21"/>
      <c r="VT55" s="21">
        <f t="shared" si="1077"/>
        <v>0</v>
      </c>
      <c r="VU55" s="21"/>
      <c r="VV55" s="21">
        <f t="shared" si="1077"/>
        <v>0</v>
      </c>
      <c r="VW55" s="21"/>
      <c r="VX55" s="21">
        <f t="shared" si="1078"/>
        <v>0</v>
      </c>
      <c r="VY55" s="21"/>
      <c r="VZ55" s="21">
        <f t="shared" si="1078"/>
        <v>0</v>
      </c>
      <c r="WA55" s="21"/>
      <c r="WB55" s="21">
        <f t="shared" si="1078"/>
        <v>0</v>
      </c>
      <c r="WC55" s="21"/>
      <c r="WD55" s="21">
        <f t="shared" si="1078"/>
        <v>0</v>
      </c>
      <c r="WE55" s="21"/>
      <c r="WF55" s="21">
        <f t="shared" si="1078"/>
        <v>0</v>
      </c>
      <c r="WG55" s="21"/>
      <c r="WH55" s="21">
        <f t="shared" si="1078"/>
        <v>0</v>
      </c>
      <c r="WI55" s="21"/>
      <c r="WJ55" s="21">
        <f t="shared" si="1078"/>
        <v>0</v>
      </c>
      <c r="WK55" s="21"/>
      <c r="WL55" s="21">
        <f t="shared" si="1078"/>
        <v>0</v>
      </c>
      <c r="WM55" s="21"/>
      <c r="WN55" s="21">
        <f t="shared" si="1079"/>
        <v>0</v>
      </c>
      <c r="WO55" s="21"/>
      <c r="WP55" s="21">
        <f t="shared" si="1079"/>
        <v>0</v>
      </c>
      <c r="WQ55" s="21"/>
      <c r="WR55" s="21">
        <f t="shared" si="1079"/>
        <v>0</v>
      </c>
      <c r="WS55" s="21"/>
      <c r="WT55" s="21">
        <f t="shared" si="1079"/>
        <v>0</v>
      </c>
      <c r="WU55" s="21"/>
      <c r="WV55" s="21">
        <f t="shared" si="1079"/>
        <v>0</v>
      </c>
      <c r="WW55" s="21"/>
      <c r="WX55" s="21">
        <f t="shared" si="1079"/>
        <v>0</v>
      </c>
      <c r="WY55" s="21"/>
      <c r="WZ55" s="21">
        <f t="shared" si="1079"/>
        <v>0</v>
      </c>
      <c r="XA55" s="21"/>
      <c r="XB55" s="21">
        <f t="shared" si="1079"/>
        <v>0</v>
      </c>
      <c r="XC55" s="21"/>
      <c r="XD55" s="21">
        <f t="shared" si="1080"/>
        <v>0</v>
      </c>
      <c r="XE55" s="21"/>
      <c r="XF55" s="21">
        <f t="shared" si="1080"/>
        <v>0</v>
      </c>
      <c r="XG55" s="21"/>
      <c r="XH55" s="21">
        <f t="shared" si="1080"/>
        <v>0</v>
      </c>
      <c r="XI55" s="21"/>
      <c r="XJ55" s="21">
        <f t="shared" si="1080"/>
        <v>0</v>
      </c>
      <c r="XK55" s="21"/>
      <c r="XL55" s="21">
        <f t="shared" si="1080"/>
        <v>0</v>
      </c>
      <c r="XM55" s="21"/>
      <c r="XN55" s="21">
        <f t="shared" si="1080"/>
        <v>0</v>
      </c>
      <c r="XO55" s="21"/>
      <c r="XP55" s="21">
        <f t="shared" si="1080"/>
        <v>0</v>
      </c>
      <c r="XQ55" s="21"/>
      <c r="XR55" s="21">
        <f t="shared" si="1080"/>
        <v>0</v>
      </c>
      <c r="XS55" s="21"/>
      <c r="XT55" s="21">
        <f t="shared" si="1124"/>
        <v>0</v>
      </c>
      <c r="XU55" s="21"/>
      <c r="XV55" s="21">
        <f t="shared" si="1124"/>
        <v>0</v>
      </c>
      <c r="XW55" s="21"/>
      <c r="XX55" s="21">
        <f t="shared" si="1124"/>
        <v>0</v>
      </c>
      <c r="XY55" s="21"/>
      <c r="XZ55" s="21">
        <f t="shared" si="1124"/>
        <v>0</v>
      </c>
      <c r="YA55" s="21"/>
      <c r="YB55" s="21">
        <f t="shared" si="780"/>
        <v>0</v>
      </c>
      <c r="YC55" s="21"/>
      <c r="YD55" s="21">
        <f t="shared" si="781"/>
        <v>0</v>
      </c>
      <c r="YE55" s="21"/>
      <c r="YF55" s="21">
        <f t="shared" si="782"/>
        <v>0</v>
      </c>
      <c r="YG55" s="21"/>
      <c r="YH55" s="21">
        <f t="shared" si="783"/>
        <v>0</v>
      </c>
      <c r="YI55" s="21"/>
      <c r="YJ55" s="21">
        <f t="shared" si="784"/>
        <v>0</v>
      </c>
      <c r="YK55" s="21"/>
      <c r="YL55" s="21">
        <f t="shared" si="785"/>
        <v>0</v>
      </c>
      <c r="YM55" s="21"/>
      <c r="YN55" s="21">
        <f t="shared" si="786"/>
        <v>0</v>
      </c>
      <c r="YO55" s="21"/>
      <c r="YP55" s="21">
        <f t="shared" si="787"/>
        <v>0</v>
      </c>
      <c r="YQ55" s="21"/>
      <c r="YR55" s="21">
        <f t="shared" si="788"/>
        <v>0</v>
      </c>
      <c r="YS55" s="21"/>
      <c r="YT55" s="21">
        <f t="shared" si="1081"/>
        <v>0</v>
      </c>
      <c r="YU55" s="21"/>
      <c r="YV55" s="21">
        <f t="shared" si="790"/>
        <v>0</v>
      </c>
      <c r="YW55" s="21"/>
      <c r="YX55" s="21">
        <f t="shared" si="791"/>
        <v>0</v>
      </c>
      <c r="YY55" s="21"/>
      <c r="YZ55" s="21">
        <f t="shared" si="1077"/>
        <v>0</v>
      </c>
      <c r="ZA55" s="21"/>
      <c r="ZB55" s="21">
        <f t="shared" si="792"/>
        <v>0</v>
      </c>
      <c r="ZC55" s="21"/>
      <c r="ZD55" s="21">
        <f t="shared" si="793"/>
        <v>0</v>
      </c>
      <c r="ZE55" s="21"/>
      <c r="ZF55" s="21">
        <f t="shared" si="794"/>
        <v>0</v>
      </c>
      <c r="ZG55" s="21"/>
      <c r="ZH55" s="21">
        <f t="shared" si="1082"/>
        <v>0</v>
      </c>
      <c r="ZI55" s="21"/>
      <c r="ZJ55" s="21">
        <f t="shared" si="796"/>
        <v>0</v>
      </c>
      <c r="ZK55" s="21"/>
      <c r="ZL55" s="21">
        <f t="shared" si="797"/>
        <v>0</v>
      </c>
      <c r="ZM55" s="21"/>
      <c r="ZN55" s="21">
        <f t="shared" si="1083"/>
        <v>0</v>
      </c>
      <c r="ZO55" s="21"/>
      <c r="ZP55" s="21">
        <f t="shared" si="799"/>
        <v>0</v>
      </c>
      <c r="ZQ55" s="21"/>
      <c r="ZR55" s="21">
        <f t="shared" si="800"/>
        <v>0</v>
      </c>
      <c r="ZS55" s="21"/>
      <c r="ZT55" s="21">
        <f t="shared" si="1077"/>
        <v>0</v>
      </c>
      <c r="ZU55" s="21"/>
      <c r="ZV55" s="21">
        <f t="shared" si="1084"/>
        <v>0</v>
      </c>
      <c r="ZW55" s="21"/>
      <c r="ZX55" s="21">
        <f t="shared" si="1085"/>
        <v>0</v>
      </c>
      <c r="ZY55" s="21"/>
      <c r="ZZ55" s="21">
        <f t="shared" si="1085"/>
        <v>0</v>
      </c>
      <c r="AAA55" s="21"/>
      <c r="AAB55" s="21">
        <f t="shared" si="1086"/>
        <v>0</v>
      </c>
      <c r="AAC55" s="21"/>
      <c r="AAD55" s="21">
        <f t="shared" si="1086"/>
        <v>0</v>
      </c>
      <c r="AAE55" s="21"/>
      <c r="AAF55" s="21">
        <f t="shared" si="1087"/>
        <v>0</v>
      </c>
      <c r="AAG55" s="21"/>
      <c r="AAH55" s="21">
        <f t="shared" si="1087"/>
        <v>0</v>
      </c>
      <c r="AAI55" s="21"/>
      <c r="AAJ55" s="21">
        <f t="shared" si="1088"/>
        <v>0</v>
      </c>
      <c r="AAK55" s="21"/>
      <c r="AAL55" s="21">
        <f t="shared" si="1088"/>
        <v>0</v>
      </c>
      <c r="AAM55" s="21"/>
      <c r="AAN55" s="21">
        <f t="shared" si="1089"/>
        <v>0</v>
      </c>
      <c r="AAO55" s="21"/>
      <c r="AAP55" s="21">
        <f t="shared" si="1089"/>
        <v>0</v>
      </c>
      <c r="AAQ55" s="21"/>
      <c r="AAR55" s="21">
        <f t="shared" si="1090"/>
        <v>0</v>
      </c>
      <c r="AAS55" s="21"/>
      <c r="AAT55" s="21">
        <f t="shared" si="1090"/>
        <v>0</v>
      </c>
      <c r="AAU55" s="21"/>
      <c r="AAV55" s="21">
        <f t="shared" si="1091"/>
        <v>0</v>
      </c>
      <c r="AAW55" s="21"/>
      <c r="AAX55" s="21">
        <f t="shared" si="1091"/>
        <v>0</v>
      </c>
      <c r="AAY55" s="21"/>
      <c r="AAZ55" s="21">
        <f t="shared" si="1092"/>
        <v>0</v>
      </c>
      <c r="ABA55" s="21"/>
      <c r="ABB55" s="21">
        <f t="shared" si="1092"/>
        <v>0</v>
      </c>
      <c r="ABC55" s="21"/>
      <c r="ABD55" s="21">
        <f t="shared" si="1093"/>
        <v>0</v>
      </c>
      <c r="ABE55" s="21"/>
      <c r="ABF55" s="21">
        <f t="shared" si="1093"/>
        <v>0</v>
      </c>
      <c r="ABG55" s="21"/>
      <c r="ABH55" s="21">
        <f t="shared" si="1094"/>
        <v>0</v>
      </c>
      <c r="ABI55" s="21"/>
      <c r="ABJ55" s="21">
        <f t="shared" si="1094"/>
        <v>0</v>
      </c>
      <c r="ABK55" s="21"/>
      <c r="ABL55" s="21">
        <f t="shared" si="1095"/>
        <v>0</v>
      </c>
      <c r="ABM55" s="21"/>
      <c r="ABN55" s="21">
        <f t="shared" si="1095"/>
        <v>0</v>
      </c>
      <c r="ABO55" s="21"/>
      <c r="ABP55" s="21">
        <f t="shared" si="1096"/>
        <v>0</v>
      </c>
      <c r="ABQ55" s="21"/>
      <c r="ABR55" s="21">
        <f t="shared" si="1096"/>
        <v>0</v>
      </c>
      <c r="ABS55" s="21"/>
      <c r="ABT55" s="21">
        <f t="shared" si="1097"/>
        <v>0</v>
      </c>
      <c r="ABU55" s="21"/>
      <c r="ABV55" s="21">
        <f t="shared" si="1097"/>
        <v>0</v>
      </c>
      <c r="ABW55" s="21"/>
      <c r="ABX55" s="21">
        <f t="shared" si="1098"/>
        <v>0</v>
      </c>
      <c r="ABY55" s="21"/>
      <c r="ABZ55" s="21">
        <f t="shared" si="1098"/>
        <v>0</v>
      </c>
      <c r="ACA55" s="21"/>
      <c r="ACB55" s="21">
        <f t="shared" si="1099"/>
        <v>0</v>
      </c>
      <c r="ACC55" s="21"/>
      <c r="ACD55" s="21">
        <f t="shared" si="1099"/>
        <v>0</v>
      </c>
      <c r="ACE55" s="21"/>
      <c r="ACF55" s="21">
        <f t="shared" si="1100"/>
        <v>0</v>
      </c>
      <c r="ACG55" s="21"/>
      <c r="ACH55" s="21">
        <f t="shared" si="1100"/>
        <v>0</v>
      </c>
      <c r="ACI55" s="21"/>
      <c r="ACJ55" s="21">
        <f t="shared" si="1101"/>
        <v>0</v>
      </c>
      <c r="ACK55" s="21"/>
      <c r="ACL55" s="21">
        <f t="shared" si="1101"/>
        <v>0</v>
      </c>
      <c r="ACM55" s="21"/>
      <c r="ACN55" s="21">
        <f t="shared" si="1102"/>
        <v>0</v>
      </c>
      <c r="ACO55" s="21"/>
      <c r="ACP55" s="21">
        <f t="shared" si="1102"/>
        <v>0</v>
      </c>
      <c r="ACQ55" s="21"/>
      <c r="ACR55" s="21">
        <f t="shared" si="1103"/>
        <v>0</v>
      </c>
      <c r="ACS55" s="21"/>
      <c r="ACT55" s="21">
        <f t="shared" si="1103"/>
        <v>0</v>
      </c>
      <c r="ACU55" s="21"/>
      <c r="ACV55" s="21">
        <f t="shared" si="1104"/>
        <v>0</v>
      </c>
      <c r="ACW55" s="21"/>
      <c r="ACX55" s="21">
        <f t="shared" si="1104"/>
        <v>0</v>
      </c>
      <c r="ACY55" s="21"/>
      <c r="ACZ55" s="21">
        <f t="shared" si="1105"/>
        <v>0</v>
      </c>
      <c r="ADA55" s="21"/>
      <c r="ADB55" s="21">
        <f t="shared" si="1105"/>
        <v>0</v>
      </c>
      <c r="ADC55" s="21"/>
      <c r="ADD55" s="21">
        <f t="shared" si="1106"/>
        <v>0</v>
      </c>
      <c r="ADE55" s="21"/>
      <c r="ADF55" s="21">
        <f t="shared" si="1106"/>
        <v>0</v>
      </c>
      <c r="ADG55" s="21"/>
      <c r="ADH55" s="21">
        <f t="shared" si="1107"/>
        <v>0</v>
      </c>
      <c r="ADI55" s="21"/>
      <c r="ADJ55" s="21">
        <f t="shared" si="1107"/>
        <v>0</v>
      </c>
      <c r="ADK55" s="21"/>
      <c r="ADL55" s="21">
        <f t="shared" si="1108"/>
        <v>0</v>
      </c>
      <c r="ADM55" s="21"/>
      <c r="ADN55" s="21">
        <f t="shared" si="1108"/>
        <v>0</v>
      </c>
      <c r="ADO55" s="21"/>
      <c r="ADP55" s="21">
        <f t="shared" si="1108"/>
        <v>0</v>
      </c>
      <c r="ADQ55" s="21"/>
      <c r="ADR55" s="21">
        <f t="shared" si="1108"/>
        <v>0</v>
      </c>
      <c r="ADS55" s="21"/>
      <c r="ADT55" s="21">
        <f t="shared" si="1108"/>
        <v>0</v>
      </c>
      <c r="ADU55" s="21"/>
      <c r="ADV55" s="21">
        <f t="shared" si="1109"/>
        <v>0</v>
      </c>
      <c r="ADW55" s="21"/>
      <c r="ADX55" s="21">
        <f t="shared" si="1109"/>
        <v>0</v>
      </c>
      <c r="ADY55" s="21"/>
      <c r="ADZ55" s="21">
        <f t="shared" si="1109"/>
        <v>0</v>
      </c>
      <c r="AEA55" s="21"/>
      <c r="AEB55" s="21">
        <f t="shared" si="1109"/>
        <v>0</v>
      </c>
      <c r="AEC55" s="21"/>
      <c r="AED55" s="21">
        <f t="shared" si="1110"/>
        <v>0</v>
      </c>
      <c r="AEE55" s="21"/>
      <c r="AEF55" s="21">
        <f t="shared" si="1110"/>
        <v>0</v>
      </c>
      <c r="AEG55" s="21"/>
      <c r="AEH55" s="21">
        <f t="shared" si="1110"/>
        <v>0</v>
      </c>
      <c r="AEI55" s="21"/>
      <c r="AEJ55" s="21">
        <f t="shared" si="1110"/>
        <v>0</v>
      </c>
      <c r="AEK55" s="21"/>
      <c r="AEL55" s="21">
        <f t="shared" si="1110"/>
        <v>0</v>
      </c>
      <c r="AEM55" s="21"/>
      <c r="AEN55" s="21">
        <f t="shared" si="1111"/>
        <v>0</v>
      </c>
      <c r="AEO55" s="21"/>
      <c r="AEP55" s="21">
        <f t="shared" si="1111"/>
        <v>0</v>
      </c>
      <c r="AEQ55" s="21"/>
      <c r="AER55" s="21">
        <f t="shared" si="1111"/>
        <v>0</v>
      </c>
      <c r="AES55" s="21"/>
      <c r="AET55" s="21">
        <f t="shared" si="1111"/>
        <v>0</v>
      </c>
      <c r="AEU55" s="21"/>
      <c r="AEV55" s="21">
        <f t="shared" si="1112"/>
        <v>0</v>
      </c>
      <c r="AEW55" s="21"/>
      <c r="AEX55" s="21">
        <f t="shared" si="1112"/>
        <v>0</v>
      </c>
      <c r="AEY55" s="21"/>
      <c r="AEZ55" s="21">
        <f t="shared" si="1112"/>
        <v>0</v>
      </c>
      <c r="AFA55" s="21"/>
      <c r="AFB55" s="21">
        <f t="shared" si="1112"/>
        <v>0</v>
      </c>
      <c r="AFC55" s="21"/>
      <c r="AFD55" s="21">
        <f t="shared" si="1112"/>
        <v>0</v>
      </c>
      <c r="AFE55" s="21"/>
      <c r="AFF55" s="21">
        <f t="shared" si="1113"/>
        <v>0</v>
      </c>
      <c r="AFG55" s="21"/>
      <c r="AFH55" s="21">
        <f t="shared" si="1113"/>
        <v>0</v>
      </c>
      <c r="AFI55" s="21"/>
      <c r="AFJ55" s="21">
        <f t="shared" si="1113"/>
        <v>0</v>
      </c>
      <c r="AFK55" s="21"/>
      <c r="AFL55" s="21">
        <f t="shared" si="1113"/>
        <v>0</v>
      </c>
      <c r="AFM55" s="21"/>
      <c r="AFN55" s="21">
        <f t="shared" si="1114"/>
        <v>0</v>
      </c>
      <c r="AFO55" s="21"/>
      <c r="AFP55" s="21">
        <f t="shared" si="1114"/>
        <v>0</v>
      </c>
      <c r="AFQ55" s="21"/>
      <c r="AFR55" s="21">
        <f t="shared" si="1114"/>
        <v>0</v>
      </c>
      <c r="AFS55" s="21"/>
      <c r="AFT55" s="21">
        <f t="shared" si="1114"/>
        <v>0</v>
      </c>
      <c r="AFU55" s="21"/>
      <c r="AFV55" s="21">
        <f t="shared" si="1114"/>
        <v>0</v>
      </c>
      <c r="AFW55" s="21"/>
      <c r="AFX55" s="21">
        <f t="shared" si="1115"/>
        <v>0</v>
      </c>
      <c r="AFY55" s="21"/>
      <c r="AFZ55" s="21">
        <f t="shared" si="1115"/>
        <v>0</v>
      </c>
      <c r="AGA55" s="21"/>
      <c r="AGB55" s="21">
        <f t="shared" si="1115"/>
        <v>0</v>
      </c>
      <c r="AGC55" s="21"/>
      <c r="AGD55" s="21">
        <f t="shared" si="1115"/>
        <v>0</v>
      </c>
      <c r="AGE55" s="21"/>
      <c r="AGF55" s="21">
        <f t="shared" si="1116"/>
        <v>0</v>
      </c>
      <c r="AGG55" s="21"/>
      <c r="AGH55" s="21">
        <f t="shared" si="1116"/>
        <v>0</v>
      </c>
      <c r="AGI55" s="21"/>
      <c r="AGJ55" s="21">
        <f t="shared" si="1116"/>
        <v>0</v>
      </c>
      <c r="AGK55" s="21"/>
      <c r="AGL55" s="21">
        <f t="shared" si="1116"/>
        <v>0</v>
      </c>
      <c r="AGM55" s="21"/>
      <c r="AGN55" s="21">
        <f t="shared" si="1116"/>
        <v>0</v>
      </c>
      <c r="AGO55" s="21"/>
      <c r="AGP55" s="21">
        <f t="shared" si="1117"/>
        <v>0</v>
      </c>
      <c r="AGQ55" s="21"/>
      <c r="AGR55" s="21">
        <f t="shared" si="1117"/>
        <v>0</v>
      </c>
      <c r="AGS55" s="21"/>
      <c r="AGT55" s="21">
        <f t="shared" si="1117"/>
        <v>0</v>
      </c>
      <c r="AGU55" s="21"/>
      <c r="AGV55" s="21">
        <f t="shared" si="1117"/>
        <v>0</v>
      </c>
      <c r="AGW55" s="21"/>
      <c r="AGX55" s="21">
        <f t="shared" si="1118"/>
        <v>0</v>
      </c>
      <c r="AGY55" s="21"/>
      <c r="AGZ55" s="21">
        <f t="shared" si="1118"/>
        <v>0</v>
      </c>
      <c r="AHA55" s="21"/>
      <c r="AHB55" s="21">
        <f t="shared" si="1118"/>
        <v>0</v>
      </c>
      <c r="AHC55" s="21"/>
      <c r="AHD55" s="21">
        <f t="shared" si="1118"/>
        <v>0</v>
      </c>
      <c r="AHE55" s="21"/>
      <c r="AHF55" s="21">
        <f t="shared" si="1118"/>
        <v>0</v>
      </c>
      <c r="AHG55" s="21"/>
      <c r="AHH55" s="21">
        <f t="shared" si="1119"/>
        <v>0</v>
      </c>
      <c r="AHI55" s="21"/>
      <c r="AHJ55" s="21">
        <f t="shared" si="1119"/>
        <v>0</v>
      </c>
      <c r="AHK55" s="21"/>
      <c r="AHL55" s="21">
        <f t="shared" si="1119"/>
        <v>0</v>
      </c>
      <c r="AHM55" s="21"/>
      <c r="AHN55" s="21">
        <f t="shared" si="1119"/>
        <v>0</v>
      </c>
      <c r="AHO55" s="21"/>
      <c r="AHP55" s="21">
        <f t="shared" si="1120"/>
        <v>0</v>
      </c>
      <c r="AHQ55" s="21"/>
      <c r="AHR55" s="21">
        <f t="shared" si="1120"/>
        <v>0</v>
      </c>
      <c r="AHS55" s="21"/>
      <c r="AHT55" s="21">
        <f t="shared" si="1120"/>
        <v>0</v>
      </c>
      <c r="AHU55" s="21"/>
      <c r="AHV55" s="21">
        <f t="shared" si="1120"/>
        <v>0</v>
      </c>
      <c r="AHW55" s="21"/>
      <c r="AHX55" s="21">
        <f t="shared" si="1120"/>
        <v>0</v>
      </c>
      <c r="AHY55" s="21"/>
      <c r="AHZ55" s="21">
        <f t="shared" si="1121"/>
        <v>0</v>
      </c>
      <c r="AIA55" s="21"/>
      <c r="AIB55" s="21">
        <f t="shared" si="1121"/>
        <v>0</v>
      </c>
      <c r="AIC55" s="21"/>
      <c r="AID55" s="21">
        <f t="shared" si="1121"/>
        <v>0</v>
      </c>
      <c r="AIE55" s="21"/>
      <c r="AIF55" s="21">
        <f t="shared" si="1121"/>
        <v>0</v>
      </c>
      <c r="AIG55" s="21"/>
      <c r="AIH55" s="21">
        <f t="shared" si="1122"/>
        <v>0</v>
      </c>
      <c r="AII55" s="21"/>
      <c r="AIJ55" s="21">
        <f t="shared" si="1122"/>
        <v>0</v>
      </c>
      <c r="AIK55" s="21"/>
      <c r="AIL55" s="21">
        <f t="shared" si="1122"/>
        <v>0</v>
      </c>
      <c r="AIM55" s="21"/>
      <c r="AIN55" s="21">
        <f t="shared" si="1122"/>
        <v>0</v>
      </c>
      <c r="AIO55" s="21"/>
      <c r="AIP55" s="21">
        <f t="shared" si="1122"/>
        <v>0</v>
      </c>
      <c r="AIQ55" s="21"/>
      <c r="AIR55" s="21">
        <f t="shared" si="1123"/>
        <v>0</v>
      </c>
      <c r="AIS55" s="21"/>
      <c r="AIT55" s="21">
        <f t="shared" si="1123"/>
        <v>0</v>
      </c>
      <c r="AIU55" s="21"/>
      <c r="AIV55" s="21">
        <f t="shared" si="1123"/>
        <v>0</v>
      </c>
      <c r="AIW55" s="21"/>
      <c r="AIX55" s="21">
        <f t="shared" si="1123"/>
        <v>0</v>
      </c>
      <c r="AIY55" s="21"/>
      <c r="AIZ55" s="21">
        <f t="shared" si="1077"/>
        <v>0</v>
      </c>
      <c r="AJA55" s="21"/>
    </row>
    <row r="56" spans="1:937" ht="13.5" customHeight="1" x14ac:dyDescent="0.25">
      <c r="A56" s="96"/>
      <c r="B56" s="31">
        <v>51</v>
      </c>
      <c r="C56" s="192" t="s">
        <v>208</v>
      </c>
      <c r="D56" s="67" t="s">
        <v>110</v>
      </c>
      <c r="E56" s="194" t="s">
        <v>392</v>
      </c>
      <c r="F56" s="194" t="str">
        <f>_xlfn.XLOOKUP(D56,'WTG PH-III'!$D$5:$D$198,'WTG PH-III'!$B$5:$B$198,0,0,1)</f>
        <v>PSS-11</v>
      </c>
      <c r="G56" s="22" t="s">
        <v>537</v>
      </c>
      <c r="H56" s="22" t="s">
        <v>550</v>
      </c>
      <c r="I56" s="61">
        <v>9.5</v>
      </c>
      <c r="J56" s="21">
        <v>253</v>
      </c>
      <c r="K56" s="21">
        <f t="shared" si="846"/>
        <v>253.00000000000006</v>
      </c>
      <c r="L56" s="21">
        <f t="shared" si="847"/>
        <v>253</v>
      </c>
      <c r="M56" s="21">
        <f t="shared" si="848"/>
        <v>0</v>
      </c>
      <c r="N56" s="95">
        <f>VLOOKUP(D56,'WTG PH-III'!$D$5:$U$198,17,0)</f>
        <v>45774</v>
      </c>
      <c r="O56" s="95">
        <f>VLOOKUP(D56,'WTG PH-III'!$D$5:$U$198,18,0)</f>
        <v>45783</v>
      </c>
      <c r="P56" s="21">
        <f t="shared" si="849"/>
        <v>0</v>
      </c>
      <c r="Q56" s="21"/>
      <c r="R56" s="21">
        <f t="shared" si="850"/>
        <v>0</v>
      </c>
      <c r="S56" s="21"/>
      <c r="T56" s="21">
        <f t="shared" si="851"/>
        <v>0</v>
      </c>
      <c r="U56" s="21"/>
      <c r="V56" s="21">
        <f t="shared" si="852"/>
        <v>0</v>
      </c>
      <c r="W56" s="21"/>
      <c r="X56" s="21">
        <f t="shared" si="853"/>
        <v>0</v>
      </c>
      <c r="Y56" s="21"/>
      <c r="Z56" s="21">
        <f t="shared" si="854"/>
        <v>0</v>
      </c>
      <c r="AA56" s="21"/>
      <c r="AB56" s="21">
        <f t="shared" si="855"/>
        <v>0</v>
      </c>
      <c r="AC56" s="21"/>
      <c r="AD56" s="21">
        <f t="shared" si="856"/>
        <v>0</v>
      </c>
      <c r="AE56" s="21"/>
      <c r="AF56" s="21">
        <f t="shared" si="857"/>
        <v>0</v>
      </c>
      <c r="AG56" s="21"/>
      <c r="AH56" s="21">
        <f t="shared" si="858"/>
        <v>0</v>
      </c>
      <c r="AI56" s="21"/>
      <c r="AJ56" s="21">
        <f t="shared" si="859"/>
        <v>0</v>
      </c>
      <c r="AK56" s="21"/>
      <c r="AL56" s="21">
        <f t="shared" si="860"/>
        <v>0</v>
      </c>
      <c r="AM56" s="21"/>
      <c r="AN56" s="21">
        <f t="shared" si="861"/>
        <v>0</v>
      </c>
      <c r="AO56" s="21"/>
      <c r="AP56" s="21">
        <f t="shared" si="862"/>
        <v>0</v>
      </c>
      <c r="AQ56" s="21"/>
      <c r="AR56" s="21">
        <f t="shared" si="863"/>
        <v>0</v>
      </c>
      <c r="AS56" s="21"/>
      <c r="AT56" s="21">
        <f t="shared" si="864"/>
        <v>0</v>
      </c>
      <c r="AU56" s="21"/>
      <c r="AV56" s="21">
        <f t="shared" si="865"/>
        <v>0</v>
      </c>
      <c r="AW56" s="21"/>
      <c r="AX56" s="21">
        <f t="shared" si="866"/>
        <v>0</v>
      </c>
      <c r="AY56" s="21"/>
      <c r="AZ56" s="21">
        <f t="shared" si="867"/>
        <v>0</v>
      </c>
      <c r="BA56" s="21"/>
      <c r="BB56" s="21">
        <f t="shared" si="868"/>
        <v>0</v>
      </c>
      <c r="BC56" s="21"/>
      <c r="BD56" s="21">
        <f t="shared" si="869"/>
        <v>0</v>
      </c>
      <c r="BE56" s="21"/>
      <c r="BF56" s="21">
        <f t="shared" si="870"/>
        <v>0</v>
      </c>
      <c r="BG56" s="21"/>
      <c r="BH56" s="21">
        <f t="shared" si="871"/>
        <v>0</v>
      </c>
      <c r="BI56" s="21"/>
      <c r="BJ56" s="21">
        <f t="shared" si="872"/>
        <v>0</v>
      </c>
      <c r="BK56" s="21"/>
      <c r="BL56" s="21">
        <f t="shared" si="873"/>
        <v>0</v>
      </c>
      <c r="BM56" s="21"/>
      <c r="BN56" s="21">
        <f t="shared" si="874"/>
        <v>0</v>
      </c>
      <c r="BO56" s="21"/>
      <c r="BP56" s="21">
        <f t="shared" si="875"/>
        <v>0</v>
      </c>
      <c r="BQ56" s="21"/>
      <c r="BR56" s="21">
        <f t="shared" si="876"/>
        <v>0</v>
      </c>
      <c r="BS56" s="21"/>
      <c r="BT56" s="21">
        <f t="shared" si="877"/>
        <v>0</v>
      </c>
      <c r="BU56" s="21"/>
      <c r="BV56" s="21">
        <f t="shared" si="878"/>
        <v>0</v>
      </c>
      <c r="BW56" s="21"/>
      <c r="BX56" s="21">
        <f t="shared" si="879"/>
        <v>0</v>
      </c>
      <c r="BY56" s="21"/>
      <c r="BZ56" s="21">
        <f t="shared" si="880"/>
        <v>0</v>
      </c>
      <c r="CA56" s="21"/>
      <c r="CB56" s="21">
        <f t="shared" si="881"/>
        <v>0</v>
      </c>
      <c r="CC56" s="21"/>
      <c r="CD56" s="21">
        <f t="shared" si="882"/>
        <v>0</v>
      </c>
      <c r="CE56" s="21"/>
      <c r="CF56" s="21">
        <f t="shared" si="883"/>
        <v>0</v>
      </c>
      <c r="CG56" s="21"/>
      <c r="CH56" s="21">
        <f t="shared" si="884"/>
        <v>0</v>
      </c>
      <c r="CI56" s="21"/>
      <c r="CJ56" s="21">
        <f t="shared" si="885"/>
        <v>0</v>
      </c>
      <c r="CK56" s="21"/>
      <c r="CL56" s="21">
        <f t="shared" si="886"/>
        <v>0</v>
      </c>
      <c r="CM56" s="21"/>
      <c r="CN56" s="21">
        <f t="shared" si="887"/>
        <v>0</v>
      </c>
      <c r="CO56" s="21"/>
      <c r="CP56" s="21">
        <f t="shared" si="888"/>
        <v>0</v>
      </c>
      <c r="CQ56" s="21"/>
      <c r="CR56" s="21">
        <f t="shared" si="889"/>
        <v>0</v>
      </c>
      <c r="CS56" s="21"/>
      <c r="CT56" s="21">
        <f t="shared" si="890"/>
        <v>0</v>
      </c>
      <c r="CU56" s="21"/>
      <c r="CV56" s="21">
        <f t="shared" si="891"/>
        <v>0</v>
      </c>
      <c r="CW56" s="21"/>
      <c r="CX56" s="21">
        <f t="shared" si="892"/>
        <v>0</v>
      </c>
      <c r="CY56" s="21"/>
      <c r="CZ56" s="21">
        <f t="shared" si="893"/>
        <v>0</v>
      </c>
      <c r="DA56" s="21"/>
      <c r="DB56" s="21">
        <f t="shared" si="894"/>
        <v>0</v>
      </c>
      <c r="DC56" s="21"/>
      <c r="DD56" s="21">
        <f t="shared" si="895"/>
        <v>0</v>
      </c>
      <c r="DE56" s="21"/>
      <c r="DF56" s="21">
        <f t="shared" si="896"/>
        <v>0</v>
      </c>
      <c r="DG56" s="21"/>
      <c r="DH56" s="21">
        <f t="shared" si="897"/>
        <v>0</v>
      </c>
      <c r="DI56" s="21"/>
      <c r="DJ56" s="21">
        <f t="shared" si="898"/>
        <v>0</v>
      </c>
      <c r="DK56" s="21"/>
      <c r="DL56" s="21">
        <f t="shared" si="899"/>
        <v>0</v>
      </c>
      <c r="DM56" s="21"/>
      <c r="DN56" s="21">
        <f t="shared" si="900"/>
        <v>0</v>
      </c>
      <c r="DO56" s="21"/>
      <c r="DP56" s="21">
        <f t="shared" si="901"/>
        <v>0</v>
      </c>
      <c r="DQ56" s="21"/>
      <c r="DR56" s="21">
        <f t="shared" si="902"/>
        <v>0</v>
      </c>
      <c r="DS56" s="21"/>
      <c r="DT56" s="21">
        <f t="shared" si="903"/>
        <v>0</v>
      </c>
      <c r="DU56" s="21"/>
      <c r="DV56" s="21">
        <f t="shared" si="904"/>
        <v>0</v>
      </c>
      <c r="DW56" s="21"/>
      <c r="DX56" s="21">
        <f t="shared" si="905"/>
        <v>0</v>
      </c>
      <c r="DY56" s="21"/>
      <c r="DZ56" s="21">
        <f t="shared" si="906"/>
        <v>0</v>
      </c>
      <c r="EA56" s="21"/>
      <c r="EB56" s="21">
        <f t="shared" si="907"/>
        <v>0</v>
      </c>
      <c r="EC56" s="21"/>
      <c r="ED56" s="21">
        <f t="shared" si="908"/>
        <v>0</v>
      </c>
      <c r="EE56" s="21"/>
      <c r="EF56" s="21">
        <f t="shared" si="909"/>
        <v>0</v>
      </c>
      <c r="EG56" s="21"/>
      <c r="EH56" s="21">
        <f t="shared" si="910"/>
        <v>0</v>
      </c>
      <c r="EI56" s="21"/>
      <c r="EJ56" s="21">
        <f t="shared" si="911"/>
        <v>0</v>
      </c>
      <c r="EK56" s="21"/>
      <c r="EL56" s="21">
        <f t="shared" si="912"/>
        <v>0</v>
      </c>
      <c r="EM56" s="21"/>
      <c r="EN56" s="21">
        <f t="shared" si="913"/>
        <v>0</v>
      </c>
      <c r="EO56" s="21"/>
      <c r="EP56" s="21">
        <f t="shared" si="914"/>
        <v>0</v>
      </c>
      <c r="EQ56" s="21"/>
      <c r="ER56" s="21">
        <f t="shared" si="915"/>
        <v>0</v>
      </c>
      <c r="ES56" s="21"/>
      <c r="ET56" s="21">
        <f t="shared" si="916"/>
        <v>0</v>
      </c>
      <c r="EU56" s="21"/>
      <c r="EV56" s="21">
        <f t="shared" si="917"/>
        <v>0</v>
      </c>
      <c r="EW56" s="21"/>
      <c r="EX56" s="21">
        <f t="shared" si="918"/>
        <v>0</v>
      </c>
      <c r="EY56" s="21"/>
      <c r="EZ56" s="21">
        <f t="shared" si="919"/>
        <v>0</v>
      </c>
      <c r="FA56" s="21"/>
      <c r="FB56" s="21">
        <f t="shared" si="920"/>
        <v>0</v>
      </c>
      <c r="FC56" s="21"/>
      <c r="FD56" s="21">
        <f t="shared" si="921"/>
        <v>0</v>
      </c>
      <c r="FE56" s="21"/>
      <c r="FF56" s="21">
        <f t="shared" si="922"/>
        <v>0</v>
      </c>
      <c r="FG56" s="21"/>
      <c r="FH56" s="21">
        <f t="shared" si="923"/>
        <v>0</v>
      </c>
      <c r="FI56" s="21"/>
      <c r="FJ56" s="21">
        <f t="shared" si="924"/>
        <v>0</v>
      </c>
      <c r="FK56" s="21"/>
      <c r="FL56" s="21">
        <f t="shared" si="925"/>
        <v>0</v>
      </c>
      <c r="FM56" s="21"/>
      <c r="FN56" s="21">
        <f t="shared" si="926"/>
        <v>0</v>
      </c>
      <c r="FO56" s="21"/>
      <c r="FP56" s="21">
        <f t="shared" si="927"/>
        <v>0</v>
      </c>
      <c r="FQ56" s="21"/>
      <c r="FR56" s="21">
        <f t="shared" si="928"/>
        <v>0</v>
      </c>
      <c r="FS56" s="21"/>
      <c r="FT56" s="21">
        <f t="shared" si="929"/>
        <v>0</v>
      </c>
      <c r="FU56" s="21"/>
      <c r="FV56" s="21">
        <f t="shared" si="930"/>
        <v>0</v>
      </c>
      <c r="FW56" s="21"/>
      <c r="FX56" s="21">
        <f t="shared" si="931"/>
        <v>0</v>
      </c>
      <c r="FY56" s="21"/>
      <c r="FZ56" s="21">
        <f t="shared" si="932"/>
        <v>0</v>
      </c>
      <c r="GA56" s="21"/>
      <c r="GB56" s="21">
        <f t="shared" si="933"/>
        <v>0</v>
      </c>
      <c r="GC56" s="21"/>
      <c r="GD56" s="21">
        <f t="shared" si="934"/>
        <v>0</v>
      </c>
      <c r="GE56" s="21"/>
      <c r="GF56" s="21">
        <f t="shared" si="935"/>
        <v>0</v>
      </c>
      <c r="GG56" s="21"/>
      <c r="GH56" s="21">
        <f t="shared" si="936"/>
        <v>0</v>
      </c>
      <c r="GI56" s="21"/>
      <c r="GJ56" s="21">
        <f t="shared" si="937"/>
        <v>0</v>
      </c>
      <c r="GK56" s="21"/>
      <c r="GL56" s="21">
        <f t="shared" si="938"/>
        <v>0</v>
      </c>
      <c r="GM56" s="21"/>
      <c r="GN56" s="21">
        <f t="shared" si="939"/>
        <v>0</v>
      </c>
      <c r="GO56" s="21"/>
      <c r="GP56" s="21">
        <f t="shared" si="940"/>
        <v>0</v>
      </c>
      <c r="GQ56" s="21"/>
      <c r="GR56" s="21">
        <f t="shared" si="941"/>
        <v>0</v>
      </c>
      <c r="GS56" s="21"/>
      <c r="GT56" s="21">
        <f t="shared" si="942"/>
        <v>0</v>
      </c>
      <c r="GU56" s="21"/>
      <c r="GV56" s="21">
        <f t="shared" si="943"/>
        <v>0</v>
      </c>
      <c r="GW56" s="21"/>
      <c r="GX56" s="21">
        <f t="shared" si="944"/>
        <v>0</v>
      </c>
      <c r="GY56" s="21"/>
      <c r="GZ56" s="21">
        <f t="shared" si="945"/>
        <v>0</v>
      </c>
      <c r="HA56" s="21"/>
      <c r="HB56" s="21">
        <f t="shared" si="946"/>
        <v>0</v>
      </c>
      <c r="HC56" s="21"/>
      <c r="HD56" s="21">
        <f t="shared" si="947"/>
        <v>0</v>
      </c>
      <c r="HE56" s="21"/>
      <c r="HF56" s="21">
        <f t="shared" si="948"/>
        <v>0</v>
      </c>
      <c r="HG56" s="21"/>
      <c r="HH56" s="21">
        <f t="shared" si="949"/>
        <v>0</v>
      </c>
      <c r="HI56" s="21"/>
      <c r="HJ56" s="21">
        <f t="shared" si="950"/>
        <v>0</v>
      </c>
      <c r="HK56" s="21"/>
      <c r="HL56" s="21">
        <f t="shared" si="951"/>
        <v>0</v>
      </c>
      <c r="HM56" s="21"/>
      <c r="HN56" s="21">
        <f t="shared" si="952"/>
        <v>0</v>
      </c>
      <c r="HO56" s="21"/>
      <c r="HP56" s="21">
        <f t="shared" si="953"/>
        <v>0</v>
      </c>
      <c r="HQ56" s="21"/>
      <c r="HR56" s="21">
        <f t="shared" si="954"/>
        <v>0</v>
      </c>
      <c r="HS56" s="21"/>
      <c r="HT56" s="21">
        <f t="shared" si="955"/>
        <v>0</v>
      </c>
      <c r="HU56" s="21"/>
      <c r="HV56" s="21">
        <f t="shared" si="956"/>
        <v>0</v>
      </c>
      <c r="HW56" s="21"/>
      <c r="HX56" s="21">
        <f t="shared" si="957"/>
        <v>0</v>
      </c>
      <c r="HY56" s="21"/>
      <c r="HZ56" s="21">
        <f t="shared" si="958"/>
        <v>0</v>
      </c>
      <c r="IA56" s="21"/>
      <c r="IB56" s="21">
        <f t="shared" si="959"/>
        <v>0</v>
      </c>
      <c r="IC56" s="21"/>
      <c r="ID56" s="21">
        <f t="shared" si="960"/>
        <v>0</v>
      </c>
      <c r="IE56" s="21"/>
      <c r="IF56" s="21">
        <f t="shared" si="961"/>
        <v>0</v>
      </c>
      <c r="IG56" s="21"/>
      <c r="IH56" s="21">
        <f t="shared" si="962"/>
        <v>0</v>
      </c>
      <c r="II56" s="21"/>
      <c r="IJ56" s="21">
        <f t="shared" si="963"/>
        <v>0</v>
      </c>
      <c r="IK56" s="21"/>
      <c r="IL56" s="21">
        <f t="shared" si="964"/>
        <v>0</v>
      </c>
      <c r="IM56" s="21"/>
      <c r="IN56" s="21">
        <f t="shared" si="965"/>
        <v>0</v>
      </c>
      <c r="IO56" s="21"/>
      <c r="IP56" s="21">
        <f t="shared" si="966"/>
        <v>0</v>
      </c>
      <c r="IQ56" s="21"/>
      <c r="IR56" s="21">
        <f t="shared" si="967"/>
        <v>0</v>
      </c>
      <c r="IS56" s="21"/>
      <c r="IT56" s="21">
        <f t="shared" si="968"/>
        <v>0</v>
      </c>
      <c r="IU56" s="21"/>
      <c r="IV56" s="21">
        <f t="shared" si="969"/>
        <v>0</v>
      </c>
      <c r="IW56" s="21"/>
      <c r="IX56" s="21">
        <f t="shared" si="970"/>
        <v>0</v>
      </c>
      <c r="IY56" s="21"/>
      <c r="IZ56" s="21">
        <f t="shared" si="971"/>
        <v>0</v>
      </c>
      <c r="JA56" s="21"/>
      <c r="JB56" s="21">
        <f t="shared" si="972"/>
        <v>0</v>
      </c>
      <c r="JC56" s="21"/>
      <c r="JD56" s="21">
        <f t="shared" si="973"/>
        <v>0</v>
      </c>
      <c r="JE56" s="21"/>
      <c r="JF56" s="21">
        <f t="shared" si="974"/>
        <v>0</v>
      </c>
      <c r="JG56" s="21"/>
      <c r="JH56" s="21">
        <f t="shared" si="975"/>
        <v>0</v>
      </c>
      <c r="JI56" s="21"/>
      <c r="JJ56" s="21">
        <f t="shared" si="976"/>
        <v>0</v>
      </c>
      <c r="JK56" s="21"/>
      <c r="JL56" s="21">
        <f t="shared" si="977"/>
        <v>0</v>
      </c>
      <c r="JM56" s="21"/>
      <c r="JN56" s="21">
        <f t="shared" si="978"/>
        <v>0</v>
      </c>
      <c r="JO56" s="21"/>
      <c r="JP56" s="21">
        <f t="shared" si="979"/>
        <v>25.3</v>
      </c>
      <c r="JQ56" s="21"/>
      <c r="JR56" s="21">
        <f t="shared" si="980"/>
        <v>25.3</v>
      </c>
      <c r="JS56" s="21"/>
      <c r="JT56" s="21">
        <f t="shared" si="981"/>
        <v>25.3</v>
      </c>
      <c r="JU56" s="21"/>
      <c r="JV56" s="21">
        <f t="shared" si="982"/>
        <v>25.3</v>
      </c>
      <c r="JW56" s="21"/>
      <c r="JX56" s="21">
        <f t="shared" si="983"/>
        <v>25.3</v>
      </c>
      <c r="JY56" s="21"/>
      <c r="JZ56" s="21">
        <f t="shared" si="984"/>
        <v>25.3</v>
      </c>
      <c r="KA56" s="21"/>
      <c r="KB56" s="21">
        <f t="shared" si="985"/>
        <v>25.3</v>
      </c>
      <c r="KC56" s="21"/>
      <c r="KD56" s="21">
        <f t="shared" si="986"/>
        <v>25.3</v>
      </c>
      <c r="KE56" s="21"/>
      <c r="KF56" s="21">
        <f t="shared" si="987"/>
        <v>25.3</v>
      </c>
      <c r="KG56" s="21"/>
      <c r="KH56" s="21">
        <f t="shared" si="988"/>
        <v>25.3</v>
      </c>
      <c r="KI56" s="21"/>
      <c r="KJ56" s="21">
        <f t="shared" si="989"/>
        <v>0</v>
      </c>
      <c r="KK56" s="21"/>
      <c r="KL56" s="21">
        <f t="shared" si="990"/>
        <v>0</v>
      </c>
      <c r="KM56" s="21"/>
      <c r="KN56" s="21">
        <f t="shared" si="991"/>
        <v>0</v>
      </c>
      <c r="KO56" s="21"/>
      <c r="KP56" s="21">
        <f t="shared" si="992"/>
        <v>0</v>
      </c>
      <c r="KQ56" s="21"/>
      <c r="KR56" s="21">
        <f t="shared" si="993"/>
        <v>0</v>
      </c>
      <c r="KS56" s="21"/>
      <c r="KT56" s="21">
        <f t="shared" si="994"/>
        <v>0</v>
      </c>
      <c r="KU56" s="21"/>
      <c r="KV56" s="21">
        <f t="shared" si="995"/>
        <v>0</v>
      </c>
      <c r="KW56" s="21"/>
      <c r="KX56" s="21">
        <f t="shared" si="996"/>
        <v>0</v>
      </c>
      <c r="KY56" s="21"/>
      <c r="KZ56" s="21">
        <f t="shared" si="997"/>
        <v>0</v>
      </c>
      <c r="LA56" s="21"/>
      <c r="LB56" s="21">
        <f t="shared" si="998"/>
        <v>0</v>
      </c>
      <c r="LC56" s="21"/>
      <c r="LD56" s="21">
        <f t="shared" si="999"/>
        <v>0</v>
      </c>
      <c r="LE56" s="21"/>
      <c r="LF56" s="21">
        <f t="shared" si="1000"/>
        <v>0</v>
      </c>
      <c r="LG56" s="21"/>
      <c r="LH56" s="21">
        <f t="shared" si="1001"/>
        <v>0</v>
      </c>
      <c r="LI56" s="21"/>
      <c r="LJ56" s="21">
        <f t="shared" si="1002"/>
        <v>0</v>
      </c>
      <c r="LK56" s="21"/>
      <c r="LL56" s="21">
        <f t="shared" si="1003"/>
        <v>0</v>
      </c>
      <c r="LM56" s="21"/>
      <c r="LN56" s="21">
        <f t="shared" si="1004"/>
        <v>0</v>
      </c>
      <c r="LO56" s="21"/>
      <c r="LP56" s="21">
        <f t="shared" si="1005"/>
        <v>0</v>
      </c>
      <c r="LQ56" s="21"/>
      <c r="LR56" s="21">
        <f t="shared" si="1006"/>
        <v>0</v>
      </c>
      <c r="LS56" s="21"/>
      <c r="LT56" s="21">
        <f t="shared" si="1007"/>
        <v>0</v>
      </c>
      <c r="LU56" s="21"/>
      <c r="LV56" s="21">
        <f t="shared" si="1008"/>
        <v>0</v>
      </c>
      <c r="LW56" s="21"/>
      <c r="LX56" s="21">
        <f t="shared" si="1009"/>
        <v>0</v>
      </c>
      <c r="LY56" s="21"/>
      <c r="LZ56" s="21">
        <f t="shared" si="1010"/>
        <v>0</v>
      </c>
      <c r="MA56" s="21"/>
      <c r="MB56" s="21">
        <f t="shared" si="1011"/>
        <v>0</v>
      </c>
      <c r="MC56" s="21"/>
      <c r="MD56" s="21">
        <f t="shared" si="1012"/>
        <v>0</v>
      </c>
      <c r="ME56" s="21"/>
      <c r="MF56" s="21">
        <f t="shared" si="1013"/>
        <v>0</v>
      </c>
      <c r="MG56" s="21"/>
      <c r="MH56" s="21">
        <f t="shared" si="1014"/>
        <v>0</v>
      </c>
      <c r="MI56" s="21"/>
      <c r="MJ56" s="21">
        <f t="shared" si="1015"/>
        <v>0</v>
      </c>
      <c r="MK56" s="21"/>
      <c r="ML56" s="21">
        <f t="shared" si="1016"/>
        <v>0</v>
      </c>
      <c r="MM56" s="21"/>
      <c r="MN56" s="21">
        <f t="shared" si="1017"/>
        <v>0</v>
      </c>
      <c r="MO56" s="21"/>
      <c r="MP56" s="21">
        <f t="shared" si="1018"/>
        <v>0</v>
      </c>
      <c r="MQ56" s="21"/>
      <c r="MR56" s="21">
        <f t="shared" si="1019"/>
        <v>0</v>
      </c>
      <c r="MS56" s="21"/>
      <c r="MT56" s="21">
        <f t="shared" si="1020"/>
        <v>0</v>
      </c>
      <c r="MU56" s="21"/>
      <c r="MV56" s="21">
        <f t="shared" si="1021"/>
        <v>0</v>
      </c>
      <c r="MW56" s="21"/>
      <c r="MX56" s="21">
        <f t="shared" si="1022"/>
        <v>0</v>
      </c>
      <c r="MY56" s="21"/>
      <c r="MZ56" s="21">
        <f t="shared" si="1023"/>
        <v>0</v>
      </c>
      <c r="NA56" s="21"/>
      <c r="NB56" s="21">
        <f t="shared" si="1024"/>
        <v>0</v>
      </c>
      <c r="NC56" s="21"/>
      <c r="ND56" s="21">
        <f t="shared" si="1025"/>
        <v>0</v>
      </c>
      <c r="NE56" s="21"/>
      <c r="NF56" s="21">
        <f t="shared" si="1026"/>
        <v>0</v>
      </c>
      <c r="NG56" s="21"/>
      <c r="NH56" s="21">
        <f t="shared" si="1027"/>
        <v>0</v>
      </c>
      <c r="NI56" s="21"/>
      <c r="NJ56" s="21">
        <f t="shared" si="1028"/>
        <v>0</v>
      </c>
      <c r="NK56" s="21"/>
      <c r="NL56" s="21">
        <f t="shared" si="1029"/>
        <v>0</v>
      </c>
      <c r="NM56" s="21"/>
      <c r="NN56" s="21">
        <f t="shared" si="1030"/>
        <v>0</v>
      </c>
      <c r="NO56" s="21"/>
      <c r="NP56" s="21">
        <f t="shared" si="1031"/>
        <v>0</v>
      </c>
      <c r="NQ56" s="21"/>
      <c r="NR56" s="21">
        <f t="shared" si="1032"/>
        <v>0</v>
      </c>
      <c r="NS56" s="21"/>
      <c r="NT56" s="21">
        <f t="shared" si="1033"/>
        <v>0</v>
      </c>
      <c r="NU56" s="21"/>
      <c r="NV56" s="21">
        <f t="shared" si="1034"/>
        <v>0</v>
      </c>
      <c r="NW56" s="21"/>
      <c r="NX56" s="21">
        <f t="shared" si="1035"/>
        <v>0</v>
      </c>
      <c r="NY56" s="21"/>
      <c r="NZ56" s="21">
        <f t="shared" si="1036"/>
        <v>0</v>
      </c>
      <c r="OA56" s="21"/>
      <c r="OB56" s="21">
        <f t="shared" si="1037"/>
        <v>0</v>
      </c>
      <c r="OC56" s="21"/>
      <c r="OD56" s="21">
        <f t="shared" si="1038"/>
        <v>0</v>
      </c>
      <c r="OE56" s="21"/>
      <c r="OF56" s="21">
        <f t="shared" si="1039"/>
        <v>0</v>
      </c>
      <c r="OG56" s="21"/>
      <c r="OH56" s="21">
        <f t="shared" si="1040"/>
        <v>0</v>
      </c>
      <c r="OI56" s="21"/>
      <c r="OJ56" s="21">
        <f t="shared" si="1041"/>
        <v>0</v>
      </c>
      <c r="OK56" s="21"/>
      <c r="OL56" s="21">
        <f t="shared" si="1042"/>
        <v>0</v>
      </c>
      <c r="OM56" s="21"/>
      <c r="ON56" s="21">
        <f t="shared" si="1043"/>
        <v>0</v>
      </c>
      <c r="OO56" s="21"/>
      <c r="OP56" s="21">
        <f t="shared" si="1043"/>
        <v>0</v>
      </c>
      <c r="OQ56" s="21"/>
      <c r="OR56" s="21">
        <f t="shared" si="1043"/>
        <v>0</v>
      </c>
      <c r="OS56" s="21"/>
      <c r="OT56" s="21">
        <f t="shared" si="1043"/>
        <v>0</v>
      </c>
      <c r="OU56" s="21"/>
      <c r="OV56" s="21">
        <f t="shared" si="1043"/>
        <v>0</v>
      </c>
      <c r="OW56" s="21"/>
      <c r="OX56" s="21">
        <f t="shared" si="1043"/>
        <v>0</v>
      </c>
      <c r="OY56" s="21"/>
      <c r="OZ56" s="21">
        <f t="shared" si="1043"/>
        <v>0</v>
      </c>
      <c r="PA56" s="21"/>
      <c r="PB56" s="21">
        <f t="shared" si="1044"/>
        <v>0</v>
      </c>
      <c r="PC56" s="21"/>
      <c r="PD56" s="21">
        <f t="shared" si="1044"/>
        <v>0</v>
      </c>
      <c r="PE56" s="21"/>
      <c r="PF56" s="21">
        <f t="shared" si="1044"/>
        <v>0</v>
      </c>
      <c r="PG56" s="21"/>
      <c r="PH56" s="21">
        <f t="shared" si="1044"/>
        <v>0</v>
      </c>
      <c r="PI56" s="21"/>
      <c r="PJ56" s="21">
        <f t="shared" si="1044"/>
        <v>0</v>
      </c>
      <c r="PK56" s="21"/>
      <c r="PL56" s="21">
        <f t="shared" si="1044"/>
        <v>0</v>
      </c>
      <c r="PM56" s="21"/>
      <c r="PN56" s="21">
        <f t="shared" si="1045"/>
        <v>0</v>
      </c>
      <c r="PO56" s="21"/>
      <c r="PP56" s="21">
        <f t="shared" si="1045"/>
        <v>0</v>
      </c>
      <c r="PQ56" s="21"/>
      <c r="PR56" s="21">
        <f t="shared" si="1045"/>
        <v>0</v>
      </c>
      <c r="PS56" s="21"/>
      <c r="PT56" s="21">
        <f t="shared" si="1045"/>
        <v>0</v>
      </c>
      <c r="PU56" s="21"/>
      <c r="PV56" s="21">
        <f t="shared" si="1045"/>
        <v>0</v>
      </c>
      <c r="PW56" s="21"/>
      <c r="PX56" s="21">
        <f t="shared" si="1045"/>
        <v>0</v>
      </c>
      <c r="PY56" s="21"/>
      <c r="PZ56" s="21">
        <f t="shared" si="1046"/>
        <v>0</v>
      </c>
      <c r="QA56" s="21"/>
      <c r="QB56" s="21">
        <f t="shared" si="1046"/>
        <v>0</v>
      </c>
      <c r="QC56" s="21"/>
      <c r="QD56" s="21">
        <f t="shared" si="1046"/>
        <v>0</v>
      </c>
      <c r="QE56" s="21"/>
      <c r="QF56" s="21">
        <f t="shared" si="1046"/>
        <v>0</v>
      </c>
      <c r="QG56" s="21"/>
      <c r="QH56" s="21">
        <f t="shared" si="1046"/>
        <v>0</v>
      </c>
      <c r="QI56" s="21"/>
      <c r="QJ56" s="21">
        <f t="shared" si="1046"/>
        <v>0</v>
      </c>
      <c r="QK56" s="21"/>
      <c r="QL56" s="21">
        <f t="shared" si="1047"/>
        <v>0</v>
      </c>
      <c r="QM56" s="21"/>
      <c r="QN56" s="21">
        <f t="shared" si="1047"/>
        <v>0</v>
      </c>
      <c r="QO56" s="21"/>
      <c r="QP56" s="21">
        <f t="shared" si="1047"/>
        <v>0</v>
      </c>
      <c r="QQ56" s="21"/>
      <c r="QR56" s="21">
        <f t="shared" si="1047"/>
        <v>0</v>
      </c>
      <c r="QS56" s="21"/>
      <c r="QT56" s="21">
        <f t="shared" si="1047"/>
        <v>0</v>
      </c>
      <c r="QU56" s="21"/>
      <c r="QV56" s="21">
        <f t="shared" si="1047"/>
        <v>0</v>
      </c>
      <c r="QW56" s="21"/>
      <c r="QX56" s="21">
        <f t="shared" si="1048"/>
        <v>0</v>
      </c>
      <c r="QY56" s="21"/>
      <c r="QZ56" s="21">
        <f t="shared" si="1048"/>
        <v>0</v>
      </c>
      <c r="RA56" s="21"/>
      <c r="RB56" s="21">
        <f t="shared" si="1048"/>
        <v>0</v>
      </c>
      <c r="RC56" s="21"/>
      <c r="RD56" s="21">
        <f t="shared" si="1048"/>
        <v>0</v>
      </c>
      <c r="RE56" s="21"/>
      <c r="RF56" s="21">
        <f t="shared" si="1048"/>
        <v>0</v>
      </c>
      <c r="RG56" s="21"/>
      <c r="RH56" s="21">
        <f t="shared" si="1048"/>
        <v>0</v>
      </c>
      <c r="RI56" s="21"/>
      <c r="RJ56" s="21">
        <f t="shared" si="720"/>
        <v>0</v>
      </c>
      <c r="RK56" s="21"/>
      <c r="RL56" s="21">
        <f t="shared" si="721"/>
        <v>0</v>
      </c>
      <c r="RM56" s="21"/>
      <c r="RN56" s="21">
        <f t="shared" si="722"/>
        <v>0</v>
      </c>
      <c r="RO56" s="21"/>
      <c r="RP56" s="21">
        <f t="shared" si="723"/>
        <v>0</v>
      </c>
      <c r="RQ56" s="21"/>
      <c r="RR56" s="21">
        <f t="shared" si="724"/>
        <v>0</v>
      </c>
      <c r="RS56" s="21"/>
      <c r="RT56" s="21">
        <f t="shared" si="725"/>
        <v>0</v>
      </c>
      <c r="RU56" s="21">
        <v>3</v>
      </c>
      <c r="RV56" s="21">
        <f t="shared" si="726"/>
        <v>0</v>
      </c>
      <c r="RW56" s="21">
        <v>37</v>
      </c>
      <c r="RX56" s="21">
        <f t="shared" si="727"/>
        <v>0</v>
      </c>
      <c r="RY56" s="21">
        <v>30</v>
      </c>
      <c r="RZ56" s="21">
        <f t="shared" si="728"/>
        <v>0</v>
      </c>
      <c r="SA56" s="21">
        <v>29</v>
      </c>
      <c r="SB56" s="21">
        <f t="shared" si="729"/>
        <v>0</v>
      </c>
      <c r="SC56" s="21"/>
      <c r="SD56" s="21">
        <f t="shared" si="730"/>
        <v>0</v>
      </c>
      <c r="SE56" s="21">
        <v>36</v>
      </c>
      <c r="SF56" s="21">
        <f t="shared" si="731"/>
        <v>0</v>
      </c>
      <c r="SG56" s="21"/>
      <c r="SH56" s="21">
        <f t="shared" si="732"/>
        <v>0</v>
      </c>
      <c r="SI56" s="21">
        <v>33</v>
      </c>
      <c r="SJ56" s="21">
        <f t="shared" si="733"/>
        <v>0</v>
      </c>
      <c r="SK56" s="21">
        <v>31</v>
      </c>
      <c r="SL56" s="21">
        <f t="shared" si="734"/>
        <v>0</v>
      </c>
      <c r="SM56" s="21">
        <v>31</v>
      </c>
      <c r="SN56" s="21">
        <f t="shared" si="1049"/>
        <v>0</v>
      </c>
      <c r="SO56" s="21">
        <v>8</v>
      </c>
      <c r="SP56" s="21">
        <f t="shared" si="736"/>
        <v>0</v>
      </c>
      <c r="SQ56" s="21">
        <v>15</v>
      </c>
      <c r="SR56" s="21">
        <f t="shared" si="737"/>
        <v>0</v>
      </c>
      <c r="SS56" s="21"/>
      <c r="ST56" s="21">
        <f t="shared" si="738"/>
        <v>0</v>
      </c>
      <c r="SU56" s="21"/>
      <c r="SV56" s="21">
        <f t="shared" si="739"/>
        <v>0</v>
      </c>
      <c r="SW56" s="21"/>
      <c r="SX56" s="21">
        <f t="shared" si="740"/>
        <v>0</v>
      </c>
      <c r="SY56" s="21"/>
      <c r="SZ56" s="21">
        <f t="shared" si="741"/>
        <v>0</v>
      </c>
      <c r="TA56" s="21"/>
      <c r="TB56" s="21">
        <f t="shared" si="742"/>
        <v>0</v>
      </c>
      <c r="TC56" s="21"/>
      <c r="TD56" s="21">
        <f t="shared" si="1050"/>
        <v>0</v>
      </c>
      <c r="TE56" s="21"/>
      <c r="TF56" s="21">
        <f t="shared" si="744"/>
        <v>0</v>
      </c>
      <c r="TG56" s="21"/>
      <c r="TH56" s="21">
        <f t="shared" si="745"/>
        <v>0</v>
      </c>
      <c r="TI56" s="21"/>
      <c r="TJ56" s="21">
        <f t="shared" si="746"/>
        <v>0</v>
      </c>
      <c r="TK56" s="21"/>
      <c r="TL56" s="21">
        <f t="shared" si="1051"/>
        <v>0</v>
      </c>
      <c r="TM56" s="21"/>
      <c r="TN56" s="21">
        <f t="shared" si="1052"/>
        <v>0</v>
      </c>
      <c r="TO56" s="21"/>
      <c r="TP56" s="21">
        <f t="shared" si="1053"/>
        <v>0</v>
      </c>
      <c r="TQ56" s="21"/>
      <c r="TR56" s="21">
        <f t="shared" si="1054"/>
        <v>0</v>
      </c>
      <c r="TS56" s="21"/>
      <c r="TT56" s="21">
        <f t="shared" si="1055"/>
        <v>0</v>
      </c>
      <c r="TU56" s="21"/>
      <c r="TV56" s="21">
        <f t="shared" si="1056"/>
        <v>0</v>
      </c>
      <c r="TW56" s="21"/>
      <c r="TX56" s="21">
        <f t="shared" si="1057"/>
        <v>0</v>
      </c>
      <c r="TY56" s="21"/>
      <c r="TZ56" s="21">
        <f t="shared" si="1058"/>
        <v>0</v>
      </c>
      <c r="UA56" s="21"/>
      <c r="UB56" s="21">
        <f t="shared" si="1059"/>
        <v>0</v>
      </c>
      <c r="UC56" s="21"/>
      <c r="UD56" s="21">
        <f t="shared" si="1060"/>
        <v>0</v>
      </c>
      <c r="UE56" s="21"/>
      <c r="UF56" s="21">
        <f t="shared" si="1061"/>
        <v>0</v>
      </c>
      <c r="UG56" s="21"/>
      <c r="UH56" s="21">
        <f t="shared" si="758"/>
        <v>0</v>
      </c>
      <c r="UI56" s="21"/>
      <c r="UJ56" s="21">
        <f t="shared" si="1062"/>
        <v>0</v>
      </c>
      <c r="UK56" s="21"/>
      <c r="UL56" s="21">
        <f t="shared" si="1063"/>
        <v>0</v>
      </c>
      <c r="UM56" s="21"/>
      <c r="UN56" s="21">
        <f t="shared" si="1064"/>
        <v>0</v>
      </c>
      <c r="UO56" s="21"/>
      <c r="UP56" s="21">
        <f t="shared" si="1065"/>
        <v>0</v>
      </c>
      <c r="UQ56" s="21"/>
      <c r="UR56" s="21">
        <f t="shared" si="1066"/>
        <v>0</v>
      </c>
      <c r="US56" s="21"/>
      <c r="UT56" s="21">
        <f t="shared" si="1067"/>
        <v>0</v>
      </c>
      <c r="UU56" s="21"/>
      <c r="UV56" s="21">
        <f t="shared" si="765"/>
        <v>0</v>
      </c>
      <c r="UW56" s="21"/>
      <c r="UX56" s="21">
        <f t="shared" si="1068"/>
        <v>0</v>
      </c>
      <c r="UY56" s="21"/>
      <c r="UZ56" s="21">
        <f t="shared" si="767"/>
        <v>0</v>
      </c>
      <c r="VA56" s="21"/>
      <c r="VB56" s="21">
        <f t="shared" si="1069"/>
        <v>0</v>
      </c>
      <c r="VC56" s="21"/>
      <c r="VD56" s="21">
        <f t="shared" si="1070"/>
        <v>0</v>
      </c>
      <c r="VE56" s="21"/>
      <c r="VF56" s="21">
        <f t="shared" si="1071"/>
        <v>0</v>
      </c>
      <c r="VG56" s="21"/>
      <c r="VH56" s="21">
        <f t="shared" si="1072"/>
        <v>0</v>
      </c>
      <c r="VI56" s="21"/>
      <c r="VJ56" s="21">
        <f t="shared" si="1073"/>
        <v>0</v>
      </c>
      <c r="VK56" s="21"/>
      <c r="VL56" s="21">
        <f t="shared" si="1074"/>
        <v>0</v>
      </c>
      <c r="VM56" s="21"/>
      <c r="VN56" s="21">
        <f t="shared" si="1075"/>
        <v>0</v>
      </c>
      <c r="VO56" s="21"/>
      <c r="VP56" s="21">
        <f t="shared" si="1076"/>
        <v>0</v>
      </c>
      <c r="VQ56" s="21"/>
      <c r="VR56" s="21">
        <f t="shared" si="1043"/>
        <v>0</v>
      </c>
      <c r="VS56" s="21"/>
      <c r="VT56" s="21">
        <f t="shared" si="1077"/>
        <v>0</v>
      </c>
      <c r="VU56" s="21"/>
      <c r="VV56" s="21">
        <f t="shared" si="1077"/>
        <v>0</v>
      </c>
      <c r="VW56" s="21"/>
      <c r="VX56" s="21">
        <f t="shared" si="1078"/>
        <v>0</v>
      </c>
      <c r="VY56" s="21"/>
      <c r="VZ56" s="21">
        <f t="shared" si="1078"/>
        <v>0</v>
      </c>
      <c r="WA56" s="21"/>
      <c r="WB56" s="21">
        <f t="shared" si="1078"/>
        <v>0</v>
      </c>
      <c r="WC56" s="21"/>
      <c r="WD56" s="21">
        <f t="shared" si="1078"/>
        <v>0</v>
      </c>
      <c r="WE56" s="21"/>
      <c r="WF56" s="21">
        <f t="shared" si="1078"/>
        <v>0</v>
      </c>
      <c r="WG56" s="21"/>
      <c r="WH56" s="21">
        <f t="shared" si="1078"/>
        <v>0</v>
      </c>
      <c r="WI56" s="21"/>
      <c r="WJ56" s="21">
        <f t="shared" si="1078"/>
        <v>0</v>
      </c>
      <c r="WK56" s="21"/>
      <c r="WL56" s="21">
        <f t="shared" si="1078"/>
        <v>0</v>
      </c>
      <c r="WM56" s="21"/>
      <c r="WN56" s="21">
        <f t="shared" si="1079"/>
        <v>0</v>
      </c>
      <c r="WO56" s="21"/>
      <c r="WP56" s="21">
        <f t="shared" si="1079"/>
        <v>0</v>
      </c>
      <c r="WQ56" s="21"/>
      <c r="WR56" s="21">
        <f t="shared" si="1079"/>
        <v>0</v>
      </c>
      <c r="WS56" s="21"/>
      <c r="WT56" s="21">
        <f t="shared" si="1079"/>
        <v>0</v>
      </c>
      <c r="WU56" s="21"/>
      <c r="WV56" s="21">
        <f t="shared" si="1079"/>
        <v>0</v>
      </c>
      <c r="WW56" s="21"/>
      <c r="WX56" s="21">
        <f t="shared" si="1079"/>
        <v>0</v>
      </c>
      <c r="WY56" s="21"/>
      <c r="WZ56" s="21">
        <f t="shared" si="1079"/>
        <v>0</v>
      </c>
      <c r="XA56" s="21"/>
      <c r="XB56" s="21">
        <f t="shared" si="1079"/>
        <v>0</v>
      </c>
      <c r="XC56" s="21"/>
      <c r="XD56" s="21">
        <f t="shared" si="1080"/>
        <v>0</v>
      </c>
      <c r="XE56" s="21"/>
      <c r="XF56" s="21">
        <f t="shared" si="1080"/>
        <v>0</v>
      </c>
      <c r="XG56" s="21"/>
      <c r="XH56" s="21">
        <f t="shared" si="1080"/>
        <v>0</v>
      </c>
      <c r="XI56" s="21"/>
      <c r="XJ56" s="21">
        <f t="shared" si="1080"/>
        <v>0</v>
      </c>
      <c r="XK56" s="21"/>
      <c r="XL56" s="21">
        <f t="shared" si="1080"/>
        <v>0</v>
      </c>
      <c r="XM56" s="21"/>
      <c r="XN56" s="21">
        <f t="shared" si="1080"/>
        <v>0</v>
      </c>
      <c r="XO56" s="21"/>
      <c r="XP56" s="21">
        <f t="shared" si="1080"/>
        <v>0</v>
      </c>
      <c r="XQ56" s="21"/>
      <c r="XR56" s="21">
        <f t="shared" si="1080"/>
        <v>0</v>
      </c>
      <c r="XS56" s="21"/>
      <c r="XT56" s="21">
        <f t="shared" si="1124"/>
        <v>0</v>
      </c>
      <c r="XU56" s="21"/>
      <c r="XV56" s="21">
        <f t="shared" si="1124"/>
        <v>0</v>
      </c>
      <c r="XW56" s="21"/>
      <c r="XX56" s="21">
        <f t="shared" si="1124"/>
        <v>0</v>
      </c>
      <c r="XY56" s="21"/>
      <c r="XZ56" s="21">
        <f t="shared" si="1124"/>
        <v>0</v>
      </c>
      <c r="YA56" s="21"/>
      <c r="YB56" s="21">
        <f t="shared" si="780"/>
        <v>0</v>
      </c>
      <c r="YC56" s="21"/>
      <c r="YD56" s="21">
        <f t="shared" si="781"/>
        <v>0</v>
      </c>
      <c r="YE56" s="21"/>
      <c r="YF56" s="21">
        <f t="shared" si="782"/>
        <v>0</v>
      </c>
      <c r="YG56" s="21"/>
      <c r="YH56" s="21">
        <f t="shared" si="783"/>
        <v>0</v>
      </c>
      <c r="YI56" s="21"/>
      <c r="YJ56" s="21">
        <f t="shared" si="784"/>
        <v>0</v>
      </c>
      <c r="YK56" s="21"/>
      <c r="YL56" s="21">
        <f t="shared" si="785"/>
        <v>0</v>
      </c>
      <c r="YM56" s="21"/>
      <c r="YN56" s="21">
        <f t="shared" si="786"/>
        <v>0</v>
      </c>
      <c r="YO56" s="21"/>
      <c r="YP56" s="21">
        <f t="shared" si="787"/>
        <v>0</v>
      </c>
      <c r="YQ56" s="21"/>
      <c r="YR56" s="21">
        <f t="shared" si="788"/>
        <v>0</v>
      </c>
      <c r="YS56" s="21"/>
      <c r="YT56" s="21">
        <f t="shared" si="1081"/>
        <v>0</v>
      </c>
      <c r="YU56" s="21"/>
      <c r="YV56" s="21">
        <f t="shared" si="790"/>
        <v>0</v>
      </c>
      <c r="YW56" s="21"/>
      <c r="YX56" s="21">
        <f t="shared" si="791"/>
        <v>0</v>
      </c>
      <c r="YY56" s="21"/>
      <c r="YZ56" s="21">
        <f t="shared" si="1077"/>
        <v>0</v>
      </c>
      <c r="ZA56" s="21"/>
      <c r="ZB56" s="21">
        <f t="shared" si="792"/>
        <v>0</v>
      </c>
      <c r="ZC56" s="21"/>
      <c r="ZD56" s="21">
        <f t="shared" si="793"/>
        <v>0</v>
      </c>
      <c r="ZE56" s="21"/>
      <c r="ZF56" s="21">
        <f t="shared" si="794"/>
        <v>0</v>
      </c>
      <c r="ZG56" s="21"/>
      <c r="ZH56" s="21">
        <f t="shared" si="1082"/>
        <v>0</v>
      </c>
      <c r="ZI56" s="21"/>
      <c r="ZJ56" s="21">
        <f t="shared" si="796"/>
        <v>0</v>
      </c>
      <c r="ZK56" s="21"/>
      <c r="ZL56" s="21">
        <f t="shared" si="797"/>
        <v>0</v>
      </c>
      <c r="ZM56" s="21"/>
      <c r="ZN56" s="21">
        <f t="shared" si="1083"/>
        <v>0</v>
      </c>
      <c r="ZO56" s="21"/>
      <c r="ZP56" s="21">
        <f t="shared" si="799"/>
        <v>0</v>
      </c>
      <c r="ZQ56" s="21"/>
      <c r="ZR56" s="21">
        <f t="shared" si="800"/>
        <v>0</v>
      </c>
      <c r="ZS56" s="21"/>
      <c r="ZT56" s="21">
        <f t="shared" si="1077"/>
        <v>0</v>
      </c>
      <c r="ZU56" s="21"/>
      <c r="ZV56" s="21">
        <f t="shared" si="1084"/>
        <v>0</v>
      </c>
      <c r="ZW56" s="21"/>
      <c r="ZX56" s="21">
        <f t="shared" si="1085"/>
        <v>0</v>
      </c>
      <c r="ZY56" s="21"/>
      <c r="ZZ56" s="21">
        <f t="shared" si="1085"/>
        <v>0</v>
      </c>
      <c r="AAA56" s="21"/>
      <c r="AAB56" s="21">
        <f t="shared" si="1086"/>
        <v>0</v>
      </c>
      <c r="AAC56" s="21"/>
      <c r="AAD56" s="21">
        <f t="shared" si="1086"/>
        <v>0</v>
      </c>
      <c r="AAE56" s="21"/>
      <c r="AAF56" s="21">
        <f t="shared" si="1087"/>
        <v>0</v>
      </c>
      <c r="AAG56" s="21"/>
      <c r="AAH56" s="21">
        <f t="shared" si="1087"/>
        <v>0</v>
      </c>
      <c r="AAI56" s="21"/>
      <c r="AAJ56" s="21">
        <f t="shared" si="1088"/>
        <v>0</v>
      </c>
      <c r="AAK56" s="21"/>
      <c r="AAL56" s="21">
        <f t="shared" si="1088"/>
        <v>0</v>
      </c>
      <c r="AAM56" s="21"/>
      <c r="AAN56" s="21">
        <f t="shared" si="1089"/>
        <v>0</v>
      </c>
      <c r="AAO56" s="21"/>
      <c r="AAP56" s="21">
        <f t="shared" si="1089"/>
        <v>0</v>
      </c>
      <c r="AAQ56" s="21"/>
      <c r="AAR56" s="21">
        <f t="shared" si="1090"/>
        <v>0</v>
      </c>
      <c r="AAS56" s="21"/>
      <c r="AAT56" s="21">
        <f t="shared" si="1090"/>
        <v>0</v>
      </c>
      <c r="AAU56" s="21"/>
      <c r="AAV56" s="21">
        <f t="shared" si="1091"/>
        <v>0</v>
      </c>
      <c r="AAW56" s="21"/>
      <c r="AAX56" s="21">
        <f t="shared" si="1091"/>
        <v>0</v>
      </c>
      <c r="AAY56" s="21"/>
      <c r="AAZ56" s="21">
        <f t="shared" si="1092"/>
        <v>0</v>
      </c>
      <c r="ABA56" s="21"/>
      <c r="ABB56" s="21">
        <f t="shared" si="1092"/>
        <v>0</v>
      </c>
      <c r="ABC56" s="21"/>
      <c r="ABD56" s="21">
        <f t="shared" si="1093"/>
        <v>0</v>
      </c>
      <c r="ABE56" s="21"/>
      <c r="ABF56" s="21">
        <f t="shared" si="1093"/>
        <v>0</v>
      </c>
      <c r="ABG56" s="21"/>
      <c r="ABH56" s="21">
        <f t="shared" si="1094"/>
        <v>0</v>
      </c>
      <c r="ABI56" s="21"/>
      <c r="ABJ56" s="21">
        <f t="shared" si="1094"/>
        <v>0</v>
      </c>
      <c r="ABK56" s="21"/>
      <c r="ABL56" s="21">
        <f t="shared" si="1095"/>
        <v>0</v>
      </c>
      <c r="ABM56" s="21"/>
      <c r="ABN56" s="21">
        <f t="shared" si="1095"/>
        <v>0</v>
      </c>
      <c r="ABO56" s="21"/>
      <c r="ABP56" s="21">
        <f t="shared" si="1096"/>
        <v>0</v>
      </c>
      <c r="ABQ56" s="21"/>
      <c r="ABR56" s="21">
        <f t="shared" si="1096"/>
        <v>0</v>
      </c>
      <c r="ABS56" s="21"/>
      <c r="ABT56" s="21">
        <f t="shared" si="1097"/>
        <v>0</v>
      </c>
      <c r="ABU56" s="21"/>
      <c r="ABV56" s="21">
        <f t="shared" si="1097"/>
        <v>0</v>
      </c>
      <c r="ABW56" s="21"/>
      <c r="ABX56" s="21">
        <f t="shared" si="1098"/>
        <v>0</v>
      </c>
      <c r="ABY56" s="21"/>
      <c r="ABZ56" s="21">
        <f t="shared" si="1098"/>
        <v>0</v>
      </c>
      <c r="ACA56" s="21"/>
      <c r="ACB56" s="21">
        <f t="shared" si="1099"/>
        <v>0</v>
      </c>
      <c r="ACC56" s="21"/>
      <c r="ACD56" s="21">
        <f t="shared" si="1099"/>
        <v>0</v>
      </c>
      <c r="ACE56" s="21"/>
      <c r="ACF56" s="21">
        <f t="shared" si="1100"/>
        <v>0</v>
      </c>
      <c r="ACG56" s="21"/>
      <c r="ACH56" s="21">
        <f t="shared" si="1100"/>
        <v>0</v>
      </c>
      <c r="ACI56" s="21"/>
      <c r="ACJ56" s="21">
        <f t="shared" si="1101"/>
        <v>0</v>
      </c>
      <c r="ACK56" s="21"/>
      <c r="ACL56" s="21">
        <f t="shared" si="1101"/>
        <v>0</v>
      </c>
      <c r="ACM56" s="21"/>
      <c r="ACN56" s="21">
        <f t="shared" si="1102"/>
        <v>0</v>
      </c>
      <c r="ACO56" s="21"/>
      <c r="ACP56" s="21">
        <f t="shared" si="1102"/>
        <v>0</v>
      </c>
      <c r="ACQ56" s="21"/>
      <c r="ACR56" s="21">
        <f t="shared" si="1103"/>
        <v>0</v>
      </c>
      <c r="ACS56" s="21"/>
      <c r="ACT56" s="21">
        <f t="shared" si="1103"/>
        <v>0</v>
      </c>
      <c r="ACU56" s="21"/>
      <c r="ACV56" s="21">
        <f t="shared" si="1104"/>
        <v>0</v>
      </c>
      <c r="ACW56" s="21"/>
      <c r="ACX56" s="21">
        <f t="shared" si="1104"/>
        <v>0</v>
      </c>
      <c r="ACY56" s="21"/>
      <c r="ACZ56" s="21">
        <f t="shared" si="1105"/>
        <v>0</v>
      </c>
      <c r="ADA56" s="21"/>
      <c r="ADB56" s="21">
        <f t="shared" si="1105"/>
        <v>0</v>
      </c>
      <c r="ADC56" s="21"/>
      <c r="ADD56" s="21">
        <f t="shared" si="1106"/>
        <v>0</v>
      </c>
      <c r="ADE56" s="21"/>
      <c r="ADF56" s="21">
        <f t="shared" si="1106"/>
        <v>0</v>
      </c>
      <c r="ADG56" s="21"/>
      <c r="ADH56" s="21">
        <f t="shared" si="1107"/>
        <v>0</v>
      </c>
      <c r="ADI56" s="21"/>
      <c r="ADJ56" s="21">
        <f t="shared" si="1107"/>
        <v>0</v>
      </c>
      <c r="ADK56" s="21"/>
      <c r="ADL56" s="21">
        <f t="shared" si="1108"/>
        <v>0</v>
      </c>
      <c r="ADM56" s="21"/>
      <c r="ADN56" s="21">
        <f t="shared" si="1108"/>
        <v>0</v>
      </c>
      <c r="ADO56" s="21"/>
      <c r="ADP56" s="21">
        <f t="shared" si="1108"/>
        <v>0</v>
      </c>
      <c r="ADQ56" s="21"/>
      <c r="ADR56" s="21">
        <f t="shared" si="1108"/>
        <v>0</v>
      </c>
      <c r="ADS56" s="21"/>
      <c r="ADT56" s="21">
        <f t="shared" si="1108"/>
        <v>0</v>
      </c>
      <c r="ADU56" s="21"/>
      <c r="ADV56" s="21">
        <f t="shared" si="1109"/>
        <v>0</v>
      </c>
      <c r="ADW56" s="21"/>
      <c r="ADX56" s="21">
        <f t="shared" si="1109"/>
        <v>0</v>
      </c>
      <c r="ADY56" s="21"/>
      <c r="ADZ56" s="21">
        <f t="shared" si="1109"/>
        <v>0</v>
      </c>
      <c r="AEA56" s="21"/>
      <c r="AEB56" s="21">
        <f t="shared" si="1109"/>
        <v>0</v>
      </c>
      <c r="AEC56" s="21"/>
      <c r="AED56" s="21">
        <f t="shared" si="1110"/>
        <v>0</v>
      </c>
      <c r="AEE56" s="21"/>
      <c r="AEF56" s="21">
        <f t="shared" si="1110"/>
        <v>0</v>
      </c>
      <c r="AEG56" s="21"/>
      <c r="AEH56" s="21">
        <f t="shared" si="1110"/>
        <v>0</v>
      </c>
      <c r="AEI56" s="21"/>
      <c r="AEJ56" s="21">
        <f t="shared" si="1110"/>
        <v>0</v>
      </c>
      <c r="AEK56" s="21"/>
      <c r="AEL56" s="21">
        <f t="shared" si="1110"/>
        <v>0</v>
      </c>
      <c r="AEM56" s="21"/>
      <c r="AEN56" s="21">
        <f t="shared" si="1111"/>
        <v>0</v>
      </c>
      <c r="AEO56" s="21"/>
      <c r="AEP56" s="21">
        <f t="shared" si="1111"/>
        <v>0</v>
      </c>
      <c r="AEQ56" s="21"/>
      <c r="AER56" s="21">
        <f t="shared" si="1111"/>
        <v>0</v>
      </c>
      <c r="AES56" s="21"/>
      <c r="AET56" s="21">
        <f t="shared" si="1111"/>
        <v>0</v>
      </c>
      <c r="AEU56" s="21"/>
      <c r="AEV56" s="21">
        <f t="shared" si="1112"/>
        <v>0</v>
      </c>
      <c r="AEW56" s="21"/>
      <c r="AEX56" s="21">
        <f t="shared" si="1112"/>
        <v>0</v>
      </c>
      <c r="AEY56" s="21"/>
      <c r="AEZ56" s="21">
        <f t="shared" si="1112"/>
        <v>0</v>
      </c>
      <c r="AFA56" s="21"/>
      <c r="AFB56" s="21">
        <f t="shared" si="1112"/>
        <v>0</v>
      </c>
      <c r="AFC56" s="21"/>
      <c r="AFD56" s="21">
        <f t="shared" si="1112"/>
        <v>0</v>
      </c>
      <c r="AFE56" s="21"/>
      <c r="AFF56" s="21">
        <f t="shared" si="1113"/>
        <v>0</v>
      </c>
      <c r="AFG56" s="21"/>
      <c r="AFH56" s="21">
        <f t="shared" si="1113"/>
        <v>0</v>
      </c>
      <c r="AFI56" s="21"/>
      <c r="AFJ56" s="21">
        <f t="shared" si="1113"/>
        <v>0</v>
      </c>
      <c r="AFK56" s="21"/>
      <c r="AFL56" s="21">
        <f t="shared" si="1113"/>
        <v>0</v>
      </c>
      <c r="AFM56" s="21"/>
      <c r="AFN56" s="21">
        <f t="shared" si="1114"/>
        <v>0</v>
      </c>
      <c r="AFO56" s="21"/>
      <c r="AFP56" s="21">
        <f t="shared" si="1114"/>
        <v>0</v>
      </c>
      <c r="AFQ56" s="21"/>
      <c r="AFR56" s="21">
        <f t="shared" si="1114"/>
        <v>0</v>
      </c>
      <c r="AFS56" s="21"/>
      <c r="AFT56" s="21">
        <f t="shared" si="1114"/>
        <v>0</v>
      </c>
      <c r="AFU56" s="21"/>
      <c r="AFV56" s="21">
        <f t="shared" si="1114"/>
        <v>0</v>
      </c>
      <c r="AFW56" s="21"/>
      <c r="AFX56" s="21">
        <f t="shared" si="1115"/>
        <v>0</v>
      </c>
      <c r="AFY56" s="21"/>
      <c r="AFZ56" s="21">
        <f t="shared" si="1115"/>
        <v>0</v>
      </c>
      <c r="AGA56" s="21"/>
      <c r="AGB56" s="21">
        <f t="shared" si="1115"/>
        <v>0</v>
      </c>
      <c r="AGC56" s="21"/>
      <c r="AGD56" s="21">
        <f t="shared" si="1115"/>
        <v>0</v>
      </c>
      <c r="AGE56" s="21"/>
      <c r="AGF56" s="21">
        <f t="shared" si="1116"/>
        <v>0</v>
      </c>
      <c r="AGG56" s="21"/>
      <c r="AGH56" s="21">
        <f t="shared" si="1116"/>
        <v>0</v>
      </c>
      <c r="AGI56" s="21"/>
      <c r="AGJ56" s="21">
        <f t="shared" si="1116"/>
        <v>0</v>
      </c>
      <c r="AGK56" s="21"/>
      <c r="AGL56" s="21">
        <f t="shared" si="1116"/>
        <v>0</v>
      </c>
      <c r="AGM56" s="21"/>
      <c r="AGN56" s="21">
        <f t="shared" si="1116"/>
        <v>0</v>
      </c>
      <c r="AGO56" s="21"/>
      <c r="AGP56" s="21">
        <f t="shared" si="1117"/>
        <v>0</v>
      </c>
      <c r="AGQ56" s="21"/>
      <c r="AGR56" s="21">
        <f t="shared" si="1117"/>
        <v>0</v>
      </c>
      <c r="AGS56" s="21"/>
      <c r="AGT56" s="21">
        <f t="shared" si="1117"/>
        <v>0</v>
      </c>
      <c r="AGU56" s="21"/>
      <c r="AGV56" s="21">
        <f t="shared" si="1117"/>
        <v>0</v>
      </c>
      <c r="AGW56" s="21"/>
      <c r="AGX56" s="21">
        <f t="shared" si="1118"/>
        <v>0</v>
      </c>
      <c r="AGY56" s="21"/>
      <c r="AGZ56" s="21">
        <f t="shared" si="1118"/>
        <v>0</v>
      </c>
      <c r="AHA56" s="21"/>
      <c r="AHB56" s="21">
        <f t="shared" si="1118"/>
        <v>0</v>
      </c>
      <c r="AHC56" s="21"/>
      <c r="AHD56" s="21">
        <f t="shared" si="1118"/>
        <v>0</v>
      </c>
      <c r="AHE56" s="21"/>
      <c r="AHF56" s="21">
        <f t="shared" si="1118"/>
        <v>0</v>
      </c>
      <c r="AHG56" s="21"/>
      <c r="AHH56" s="21">
        <f t="shared" si="1119"/>
        <v>0</v>
      </c>
      <c r="AHI56" s="21"/>
      <c r="AHJ56" s="21">
        <f t="shared" si="1119"/>
        <v>0</v>
      </c>
      <c r="AHK56" s="21"/>
      <c r="AHL56" s="21">
        <f t="shared" si="1119"/>
        <v>0</v>
      </c>
      <c r="AHM56" s="21"/>
      <c r="AHN56" s="21">
        <f t="shared" si="1119"/>
        <v>0</v>
      </c>
      <c r="AHO56" s="21"/>
      <c r="AHP56" s="21">
        <f t="shared" si="1120"/>
        <v>0</v>
      </c>
      <c r="AHQ56" s="21"/>
      <c r="AHR56" s="21">
        <f t="shared" si="1120"/>
        <v>0</v>
      </c>
      <c r="AHS56" s="21"/>
      <c r="AHT56" s="21">
        <f t="shared" si="1120"/>
        <v>0</v>
      </c>
      <c r="AHU56" s="21"/>
      <c r="AHV56" s="21">
        <f t="shared" si="1120"/>
        <v>0</v>
      </c>
      <c r="AHW56" s="21"/>
      <c r="AHX56" s="21">
        <f t="shared" si="1120"/>
        <v>0</v>
      </c>
      <c r="AHY56" s="21"/>
      <c r="AHZ56" s="21">
        <f t="shared" si="1121"/>
        <v>0</v>
      </c>
      <c r="AIA56" s="21"/>
      <c r="AIB56" s="21">
        <f t="shared" si="1121"/>
        <v>0</v>
      </c>
      <c r="AIC56" s="21"/>
      <c r="AID56" s="21">
        <f t="shared" si="1121"/>
        <v>0</v>
      </c>
      <c r="AIE56" s="21"/>
      <c r="AIF56" s="21">
        <f t="shared" si="1121"/>
        <v>0</v>
      </c>
      <c r="AIG56" s="21"/>
      <c r="AIH56" s="21">
        <f t="shared" si="1122"/>
        <v>0</v>
      </c>
      <c r="AII56" s="21"/>
      <c r="AIJ56" s="21">
        <f t="shared" si="1122"/>
        <v>0</v>
      </c>
      <c r="AIK56" s="21"/>
      <c r="AIL56" s="21">
        <f t="shared" si="1122"/>
        <v>0</v>
      </c>
      <c r="AIM56" s="21"/>
      <c r="AIN56" s="21">
        <f t="shared" si="1122"/>
        <v>0</v>
      </c>
      <c r="AIO56" s="21"/>
      <c r="AIP56" s="21">
        <f t="shared" si="1122"/>
        <v>0</v>
      </c>
      <c r="AIQ56" s="21"/>
      <c r="AIR56" s="21">
        <f t="shared" si="1123"/>
        <v>0</v>
      </c>
      <c r="AIS56" s="21"/>
      <c r="AIT56" s="21">
        <f t="shared" si="1123"/>
        <v>0</v>
      </c>
      <c r="AIU56" s="21"/>
      <c r="AIV56" s="21">
        <f t="shared" si="1123"/>
        <v>0</v>
      </c>
      <c r="AIW56" s="21"/>
      <c r="AIX56" s="21">
        <f t="shared" si="1123"/>
        <v>0</v>
      </c>
      <c r="AIY56" s="21"/>
      <c r="AIZ56" s="21">
        <f t="shared" si="1077"/>
        <v>0</v>
      </c>
      <c r="AJA56" s="21"/>
    </row>
    <row r="57" spans="1:937" ht="13.5" customHeight="1" x14ac:dyDescent="0.25">
      <c r="A57" s="96"/>
      <c r="B57" s="31">
        <v>52</v>
      </c>
      <c r="C57" s="192" t="s">
        <v>208</v>
      </c>
      <c r="D57" s="67" t="s">
        <v>112</v>
      </c>
      <c r="E57" s="194" t="s">
        <v>418</v>
      </c>
      <c r="F57" s="194" t="str">
        <f>_xlfn.XLOOKUP(D57,'WTG PH-III'!$D$5:$D$198,'WTG PH-III'!$B$5:$B$198,0,0,1)</f>
        <v>PSS-11</v>
      </c>
      <c r="G57" s="22" t="s">
        <v>537</v>
      </c>
      <c r="H57" s="22" t="s">
        <v>549</v>
      </c>
      <c r="I57" s="61">
        <v>10</v>
      </c>
      <c r="J57" s="21">
        <v>253</v>
      </c>
      <c r="K57" s="21">
        <f t="shared" si="846"/>
        <v>253.00000000000006</v>
      </c>
      <c r="L57" s="21">
        <f t="shared" si="847"/>
        <v>253</v>
      </c>
      <c r="M57" s="21">
        <f t="shared" si="848"/>
        <v>0</v>
      </c>
      <c r="N57" s="95">
        <f>VLOOKUP(D57,'WTG PH-III'!$D$5:$U$198,17,0)</f>
        <v>45763</v>
      </c>
      <c r="O57" s="95">
        <f>VLOOKUP(D57,'WTG PH-III'!$D$5:$U$198,18,0)</f>
        <v>45772</v>
      </c>
      <c r="P57" s="21">
        <f t="shared" si="849"/>
        <v>0</v>
      </c>
      <c r="Q57" s="21"/>
      <c r="R57" s="21">
        <f t="shared" si="850"/>
        <v>0</v>
      </c>
      <c r="S57" s="21"/>
      <c r="T57" s="21">
        <f t="shared" si="851"/>
        <v>0</v>
      </c>
      <c r="U57" s="21"/>
      <c r="V57" s="21">
        <f t="shared" si="852"/>
        <v>0</v>
      </c>
      <c r="W57" s="21"/>
      <c r="X57" s="21">
        <f t="shared" si="853"/>
        <v>0</v>
      </c>
      <c r="Y57" s="21"/>
      <c r="Z57" s="21">
        <f t="shared" si="854"/>
        <v>0</v>
      </c>
      <c r="AA57" s="21"/>
      <c r="AB57" s="21">
        <f t="shared" si="855"/>
        <v>0</v>
      </c>
      <c r="AC57" s="21"/>
      <c r="AD57" s="21">
        <f t="shared" si="856"/>
        <v>0</v>
      </c>
      <c r="AE57" s="21"/>
      <c r="AF57" s="21">
        <f t="shared" si="857"/>
        <v>0</v>
      </c>
      <c r="AG57" s="21"/>
      <c r="AH57" s="21">
        <f t="shared" si="858"/>
        <v>0</v>
      </c>
      <c r="AI57" s="21"/>
      <c r="AJ57" s="21">
        <f t="shared" si="859"/>
        <v>0</v>
      </c>
      <c r="AK57" s="21"/>
      <c r="AL57" s="21">
        <f t="shared" si="860"/>
        <v>0</v>
      </c>
      <c r="AM57" s="21"/>
      <c r="AN57" s="21">
        <f t="shared" si="861"/>
        <v>0</v>
      </c>
      <c r="AO57" s="21"/>
      <c r="AP57" s="21">
        <f t="shared" si="862"/>
        <v>0</v>
      </c>
      <c r="AQ57" s="21"/>
      <c r="AR57" s="21">
        <f t="shared" si="863"/>
        <v>0</v>
      </c>
      <c r="AS57" s="21"/>
      <c r="AT57" s="21">
        <f t="shared" si="864"/>
        <v>0</v>
      </c>
      <c r="AU57" s="21"/>
      <c r="AV57" s="21">
        <f t="shared" si="865"/>
        <v>0</v>
      </c>
      <c r="AW57" s="21"/>
      <c r="AX57" s="21">
        <f t="shared" si="866"/>
        <v>0</v>
      </c>
      <c r="AY57" s="21"/>
      <c r="AZ57" s="21">
        <f t="shared" si="867"/>
        <v>0</v>
      </c>
      <c r="BA57" s="21"/>
      <c r="BB57" s="21">
        <f t="shared" si="868"/>
        <v>0</v>
      </c>
      <c r="BC57" s="21"/>
      <c r="BD57" s="21">
        <f t="shared" si="869"/>
        <v>0</v>
      </c>
      <c r="BE57" s="21"/>
      <c r="BF57" s="21">
        <f t="shared" si="870"/>
        <v>0</v>
      </c>
      <c r="BG57" s="21"/>
      <c r="BH57" s="21">
        <f t="shared" si="871"/>
        <v>0</v>
      </c>
      <c r="BI57" s="21"/>
      <c r="BJ57" s="21">
        <f t="shared" si="872"/>
        <v>0</v>
      </c>
      <c r="BK57" s="21"/>
      <c r="BL57" s="21">
        <f t="shared" si="873"/>
        <v>0</v>
      </c>
      <c r="BM57" s="21"/>
      <c r="BN57" s="21">
        <f t="shared" si="874"/>
        <v>0</v>
      </c>
      <c r="BO57" s="21"/>
      <c r="BP57" s="21">
        <f t="shared" si="875"/>
        <v>0</v>
      </c>
      <c r="BQ57" s="21"/>
      <c r="BR57" s="21">
        <f t="shared" si="876"/>
        <v>0</v>
      </c>
      <c r="BS57" s="21"/>
      <c r="BT57" s="21">
        <f t="shared" si="877"/>
        <v>0</v>
      </c>
      <c r="BU57" s="21"/>
      <c r="BV57" s="21">
        <f t="shared" si="878"/>
        <v>0</v>
      </c>
      <c r="BW57" s="21"/>
      <c r="BX57" s="21">
        <f t="shared" si="879"/>
        <v>0</v>
      </c>
      <c r="BY57" s="21"/>
      <c r="BZ57" s="21">
        <f t="shared" si="880"/>
        <v>0</v>
      </c>
      <c r="CA57" s="21"/>
      <c r="CB57" s="21">
        <f t="shared" si="881"/>
        <v>0</v>
      </c>
      <c r="CC57" s="21"/>
      <c r="CD57" s="21">
        <f t="shared" si="882"/>
        <v>0</v>
      </c>
      <c r="CE57" s="21"/>
      <c r="CF57" s="21">
        <f t="shared" si="883"/>
        <v>0</v>
      </c>
      <c r="CG57" s="21"/>
      <c r="CH57" s="21">
        <f t="shared" si="884"/>
        <v>0</v>
      </c>
      <c r="CI57" s="21"/>
      <c r="CJ57" s="21">
        <f t="shared" si="885"/>
        <v>0</v>
      </c>
      <c r="CK57" s="21"/>
      <c r="CL57" s="21">
        <f t="shared" si="886"/>
        <v>0</v>
      </c>
      <c r="CM57" s="21"/>
      <c r="CN57" s="21">
        <f t="shared" si="887"/>
        <v>0</v>
      </c>
      <c r="CO57" s="21"/>
      <c r="CP57" s="21">
        <f t="shared" si="888"/>
        <v>0</v>
      </c>
      <c r="CQ57" s="21"/>
      <c r="CR57" s="21">
        <f t="shared" si="889"/>
        <v>0</v>
      </c>
      <c r="CS57" s="21"/>
      <c r="CT57" s="21">
        <f t="shared" si="890"/>
        <v>0</v>
      </c>
      <c r="CU57" s="21"/>
      <c r="CV57" s="21">
        <f t="shared" si="891"/>
        <v>0</v>
      </c>
      <c r="CW57" s="21"/>
      <c r="CX57" s="21">
        <f t="shared" si="892"/>
        <v>0</v>
      </c>
      <c r="CY57" s="21"/>
      <c r="CZ57" s="21">
        <f t="shared" si="893"/>
        <v>0</v>
      </c>
      <c r="DA57" s="21"/>
      <c r="DB57" s="21">
        <f t="shared" si="894"/>
        <v>0</v>
      </c>
      <c r="DC57" s="21"/>
      <c r="DD57" s="21">
        <f t="shared" si="895"/>
        <v>0</v>
      </c>
      <c r="DE57" s="21"/>
      <c r="DF57" s="21">
        <f t="shared" si="896"/>
        <v>0</v>
      </c>
      <c r="DG57" s="21"/>
      <c r="DH57" s="21">
        <f t="shared" si="897"/>
        <v>0</v>
      </c>
      <c r="DI57" s="21"/>
      <c r="DJ57" s="21">
        <f t="shared" si="898"/>
        <v>0</v>
      </c>
      <c r="DK57" s="21"/>
      <c r="DL57" s="21">
        <f t="shared" si="899"/>
        <v>0</v>
      </c>
      <c r="DM57" s="21"/>
      <c r="DN57" s="21">
        <f t="shared" si="900"/>
        <v>0</v>
      </c>
      <c r="DO57" s="21"/>
      <c r="DP57" s="21">
        <f t="shared" si="901"/>
        <v>0</v>
      </c>
      <c r="DQ57" s="21"/>
      <c r="DR57" s="21">
        <f t="shared" si="902"/>
        <v>0</v>
      </c>
      <c r="DS57" s="21"/>
      <c r="DT57" s="21">
        <f t="shared" si="903"/>
        <v>0</v>
      </c>
      <c r="DU57" s="21"/>
      <c r="DV57" s="21">
        <f t="shared" si="904"/>
        <v>0</v>
      </c>
      <c r="DW57" s="21"/>
      <c r="DX57" s="21">
        <f t="shared" si="905"/>
        <v>0</v>
      </c>
      <c r="DY57" s="21"/>
      <c r="DZ57" s="21">
        <f t="shared" si="906"/>
        <v>0</v>
      </c>
      <c r="EA57" s="21"/>
      <c r="EB57" s="21">
        <f t="shared" si="907"/>
        <v>0</v>
      </c>
      <c r="EC57" s="21"/>
      <c r="ED57" s="21">
        <f t="shared" si="908"/>
        <v>0</v>
      </c>
      <c r="EE57" s="21"/>
      <c r="EF57" s="21">
        <f t="shared" si="909"/>
        <v>0</v>
      </c>
      <c r="EG57" s="21"/>
      <c r="EH57" s="21">
        <f t="shared" si="910"/>
        <v>0</v>
      </c>
      <c r="EI57" s="21"/>
      <c r="EJ57" s="21">
        <f t="shared" si="911"/>
        <v>0</v>
      </c>
      <c r="EK57" s="21"/>
      <c r="EL57" s="21">
        <f t="shared" si="912"/>
        <v>0</v>
      </c>
      <c r="EM57" s="21"/>
      <c r="EN57" s="21">
        <f t="shared" si="913"/>
        <v>0</v>
      </c>
      <c r="EO57" s="21"/>
      <c r="EP57" s="21">
        <f t="shared" si="914"/>
        <v>0</v>
      </c>
      <c r="EQ57" s="21"/>
      <c r="ER57" s="21">
        <f t="shared" si="915"/>
        <v>0</v>
      </c>
      <c r="ES57" s="21"/>
      <c r="ET57" s="21">
        <f t="shared" si="916"/>
        <v>0</v>
      </c>
      <c r="EU57" s="21"/>
      <c r="EV57" s="21">
        <f t="shared" si="917"/>
        <v>0</v>
      </c>
      <c r="EW57" s="21"/>
      <c r="EX57" s="21">
        <f t="shared" si="918"/>
        <v>0</v>
      </c>
      <c r="EY57" s="21"/>
      <c r="EZ57" s="21">
        <f t="shared" si="919"/>
        <v>0</v>
      </c>
      <c r="FA57" s="21"/>
      <c r="FB57" s="21">
        <f t="shared" si="920"/>
        <v>0</v>
      </c>
      <c r="FC57" s="21"/>
      <c r="FD57" s="21">
        <f t="shared" si="921"/>
        <v>0</v>
      </c>
      <c r="FE57" s="21"/>
      <c r="FF57" s="21">
        <f t="shared" si="922"/>
        <v>0</v>
      </c>
      <c r="FG57" s="21"/>
      <c r="FH57" s="21">
        <f t="shared" si="923"/>
        <v>0</v>
      </c>
      <c r="FI57" s="21"/>
      <c r="FJ57" s="21">
        <f t="shared" si="924"/>
        <v>0</v>
      </c>
      <c r="FK57" s="21"/>
      <c r="FL57" s="21">
        <f t="shared" si="925"/>
        <v>0</v>
      </c>
      <c r="FM57" s="21"/>
      <c r="FN57" s="21">
        <f t="shared" si="926"/>
        <v>0</v>
      </c>
      <c r="FO57" s="21"/>
      <c r="FP57" s="21">
        <f t="shared" si="927"/>
        <v>0</v>
      </c>
      <c r="FQ57" s="21"/>
      <c r="FR57" s="21">
        <f t="shared" si="928"/>
        <v>0</v>
      </c>
      <c r="FS57" s="21"/>
      <c r="FT57" s="21">
        <f t="shared" si="929"/>
        <v>0</v>
      </c>
      <c r="FU57" s="21"/>
      <c r="FV57" s="21">
        <f t="shared" si="930"/>
        <v>0</v>
      </c>
      <c r="FW57" s="21"/>
      <c r="FX57" s="21">
        <f t="shared" si="931"/>
        <v>0</v>
      </c>
      <c r="FY57" s="21"/>
      <c r="FZ57" s="21">
        <f t="shared" si="932"/>
        <v>0</v>
      </c>
      <c r="GA57" s="21"/>
      <c r="GB57" s="21">
        <f t="shared" si="933"/>
        <v>0</v>
      </c>
      <c r="GC57" s="21"/>
      <c r="GD57" s="21">
        <f t="shared" si="934"/>
        <v>0</v>
      </c>
      <c r="GE57" s="21"/>
      <c r="GF57" s="21">
        <f t="shared" si="935"/>
        <v>0</v>
      </c>
      <c r="GG57" s="21"/>
      <c r="GH57" s="21">
        <f t="shared" si="936"/>
        <v>0</v>
      </c>
      <c r="GI57" s="21"/>
      <c r="GJ57" s="21">
        <f t="shared" si="937"/>
        <v>0</v>
      </c>
      <c r="GK57" s="21"/>
      <c r="GL57" s="21">
        <f t="shared" si="938"/>
        <v>0</v>
      </c>
      <c r="GM57" s="21"/>
      <c r="GN57" s="21">
        <f t="shared" si="939"/>
        <v>0</v>
      </c>
      <c r="GO57" s="21"/>
      <c r="GP57" s="21">
        <f t="shared" si="940"/>
        <v>0</v>
      </c>
      <c r="GQ57" s="21"/>
      <c r="GR57" s="21">
        <f t="shared" si="941"/>
        <v>0</v>
      </c>
      <c r="GS57" s="21"/>
      <c r="GT57" s="21">
        <f t="shared" si="942"/>
        <v>0</v>
      </c>
      <c r="GU57" s="21"/>
      <c r="GV57" s="21">
        <f t="shared" si="943"/>
        <v>0</v>
      </c>
      <c r="GW57" s="21"/>
      <c r="GX57" s="21">
        <f t="shared" si="944"/>
        <v>0</v>
      </c>
      <c r="GY57" s="21"/>
      <c r="GZ57" s="21">
        <f t="shared" si="945"/>
        <v>0</v>
      </c>
      <c r="HA57" s="21"/>
      <c r="HB57" s="21">
        <f t="shared" si="946"/>
        <v>0</v>
      </c>
      <c r="HC57" s="21"/>
      <c r="HD57" s="21">
        <f t="shared" si="947"/>
        <v>0</v>
      </c>
      <c r="HE57" s="21"/>
      <c r="HF57" s="21">
        <f t="shared" si="948"/>
        <v>0</v>
      </c>
      <c r="HG57" s="21"/>
      <c r="HH57" s="21">
        <f t="shared" si="949"/>
        <v>0</v>
      </c>
      <c r="HI57" s="21"/>
      <c r="HJ57" s="21">
        <f t="shared" si="950"/>
        <v>0</v>
      </c>
      <c r="HK57" s="21"/>
      <c r="HL57" s="21">
        <f t="shared" si="951"/>
        <v>0</v>
      </c>
      <c r="HM57" s="21"/>
      <c r="HN57" s="21">
        <f t="shared" si="952"/>
        <v>0</v>
      </c>
      <c r="HO57" s="21"/>
      <c r="HP57" s="21">
        <f t="shared" si="953"/>
        <v>0</v>
      </c>
      <c r="HQ57" s="21"/>
      <c r="HR57" s="21">
        <f t="shared" si="954"/>
        <v>0</v>
      </c>
      <c r="HS57" s="21"/>
      <c r="HT57" s="21">
        <f t="shared" si="955"/>
        <v>0</v>
      </c>
      <c r="HU57" s="21"/>
      <c r="HV57" s="21">
        <f t="shared" si="956"/>
        <v>0</v>
      </c>
      <c r="HW57" s="21"/>
      <c r="HX57" s="21">
        <f t="shared" si="957"/>
        <v>0</v>
      </c>
      <c r="HY57" s="21"/>
      <c r="HZ57" s="21">
        <f t="shared" si="958"/>
        <v>0</v>
      </c>
      <c r="IA57" s="21"/>
      <c r="IB57" s="21">
        <f t="shared" si="959"/>
        <v>0</v>
      </c>
      <c r="IC57" s="21"/>
      <c r="ID57" s="21">
        <f t="shared" si="960"/>
        <v>0</v>
      </c>
      <c r="IE57" s="21"/>
      <c r="IF57" s="21">
        <f t="shared" si="961"/>
        <v>0</v>
      </c>
      <c r="IG57" s="21"/>
      <c r="IH57" s="21">
        <f t="shared" si="962"/>
        <v>0</v>
      </c>
      <c r="II57" s="21"/>
      <c r="IJ57" s="21">
        <f t="shared" si="963"/>
        <v>0</v>
      </c>
      <c r="IK57" s="21"/>
      <c r="IL57" s="21">
        <f t="shared" si="964"/>
        <v>0</v>
      </c>
      <c r="IM57" s="21"/>
      <c r="IN57" s="21">
        <f t="shared" si="965"/>
        <v>0</v>
      </c>
      <c r="IO57" s="21"/>
      <c r="IP57" s="21">
        <f t="shared" si="966"/>
        <v>0</v>
      </c>
      <c r="IQ57" s="21"/>
      <c r="IR57" s="21">
        <f t="shared" si="967"/>
        <v>0</v>
      </c>
      <c r="IS57" s="21"/>
      <c r="IT57" s="21">
        <f t="shared" si="968"/>
        <v>25.3</v>
      </c>
      <c r="IU57" s="21"/>
      <c r="IV57" s="21">
        <f t="shared" si="969"/>
        <v>25.3</v>
      </c>
      <c r="IW57" s="21"/>
      <c r="IX57" s="21">
        <f t="shared" si="970"/>
        <v>25.3</v>
      </c>
      <c r="IY57" s="21"/>
      <c r="IZ57" s="21">
        <f t="shared" si="971"/>
        <v>25.3</v>
      </c>
      <c r="JA57" s="21"/>
      <c r="JB57" s="21">
        <f t="shared" si="972"/>
        <v>25.3</v>
      </c>
      <c r="JC57" s="21"/>
      <c r="JD57" s="21">
        <f t="shared" si="973"/>
        <v>25.3</v>
      </c>
      <c r="JE57" s="21"/>
      <c r="JF57" s="21">
        <f t="shared" si="974"/>
        <v>25.3</v>
      </c>
      <c r="JG57" s="21"/>
      <c r="JH57" s="21">
        <f t="shared" si="975"/>
        <v>25.3</v>
      </c>
      <c r="JI57" s="21"/>
      <c r="JJ57" s="21">
        <f t="shared" si="976"/>
        <v>25.3</v>
      </c>
      <c r="JK57" s="21"/>
      <c r="JL57" s="21">
        <f t="shared" si="977"/>
        <v>25.3</v>
      </c>
      <c r="JM57" s="21"/>
      <c r="JN57" s="21">
        <f t="shared" si="978"/>
        <v>0</v>
      </c>
      <c r="JO57" s="21"/>
      <c r="JP57" s="21">
        <f t="shared" si="979"/>
        <v>0</v>
      </c>
      <c r="JQ57" s="21"/>
      <c r="JR57" s="21">
        <f t="shared" si="980"/>
        <v>0</v>
      </c>
      <c r="JS57" s="21"/>
      <c r="JT57" s="21">
        <f t="shared" si="981"/>
        <v>0</v>
      </c>
      <c r="JU57" s="21"/>
      <c r="JV57" s="21">
        <f t="shared" si="982"/>
        <v>0</v>
      </c>
      <c r="JW57" s="21"/>
      <c r="JX57" s="21">
        <f t="shared" si="983"/>
        <v>0</v>
      </c>
      <c r="JY57" s="21"/>
      <c r="JZ57" s="21">
        <f t="shared" si="984"/>
        <v>0</v>
      </c>
      <c r="KA57" s="21"/>
      <c r="KB57" s="21">
        <f t="shared" si="985"/>
        <v>0</v>
      </c>
      <c r="KC57" s="21"/>
      <c r="KD57" s="21">
        <f t="shared" si="986"/>
        <v>0</v>
      </c>
      <c r="KE57" s="21"/>
      <c r="KF57" s="21">
        <f t="shared" si="987"/>
        <v>0</v>
      </c>
      <c r="KG57" s="21"/>
      <c r="KH57" s="21">
        <f t="shared" si="988"/>
        <v>0</v>
      </c>
      <c r="KI57" s="21"/>
      <c r="KJ57" s="21">
        <f t="shared" si="989"/>
        <v>0</v>
      </c>
      <c r="KK57" s="21"/>
      <c r="KL57" s="21">
        <f t="shared" si="990"/>
        <v>0</v>
      </c>
      <c r="KM57" s="21"/>
      <c r="KN57" s="21">
        <f t="shared" si="991"/>
        <v>0</v>
      </c>
      <c r="KO57" s="21"/>
      <c r="KP57" s="21">
        <f t="shared" si="992"/>
        <v>0</v>
      </c>
      <c r="KQ57" s="21"/>
      <c r="KR57" s="21">
        <f t="shared" si="993"/>
        <v>0</v>
      </c>
      <c r="KS57" s="21"/>
      <c r="KT57" s="21">
        <f t="shared" si="994"/>
        <v>0</v>
      </c>
      <c r="KU57" s="21"/>
      <c r="KV57" s="21">
        <f t="shared" si="995"/>
        <v>0</v>
      </c>
      <c r="KW57" s="21"/>
      <c r="KX57" s="21">
        <f t="shared" si="996"/>
        <v>0</v>
      </c>
      <c r="KY57" s="21"/>
      <c r="KZ57" s="21">
        <f t="shared" si="997"/>
        <v>0</v>
      </c>
      <c r="LA57" s="21"/>
      <c r="LB57" s="21">
        <f t="shared" si="998"/>
        <v>0</v>
      </c>
      <c r="LC57" s="21"/>
      <c r="LD57" s="21">
        <f t="shared" si="999"/>
        <v>0</v>
      </c>
      <c r="LE57" s="21"/>
      <c r="LF57" s="21">
        <f t="shared" si="1000"/>
        <v>0</v>
      </c>
      <c r="LG57" s="21"/>
      <c r="LH57" s="21">
        <f t="shared" si="1001"/>
        <v>0</v>
      </c>
      <c r="LI57" s="21"/>
      <c r="LJ57" s="21">
        <f t="shared" si="1002"/>
        <v>0</v>
      </c>
      <c r="LK57" s="21"/>
      <c r="LL57" s="21">
        <f t="shared" si="1003"/>
        <v>0</v>
      </c>
      <c r="LM57" s="21"/>
      <c r="LN57" s="21">
        <f t="shared" si="1004"/>
        <v>0</v>
      </c>
      <c r="LO57" s="21"/>
      <c r="LP57" s="21">
        <f t="shared" si="1005"/>
        <v>0</v>
      </c>
      <c r="LQ57" s="21"/>
      <c r="LR57" s="21">
        <f t="shared" si="1006"/>
        <v>0</v>
      </c>
      <c r="LS57" s="21"/>
      <c r="LT57" s="21">
        <f t="shared" si="1007"/>
        <v>0</v>
      </c>
      <c r="LU57" s="21"/>
      <c r="LV57" s="21">
        <f t="shared" si="1008"/>
        <v>0</v>
      </c>
      <c r="LW57" s="21"/>
      <c r="LX57" s="21">
        <f t="shared" si="1009"/>
        <v>0</v>
      </c>
      <c r="LY57" s="21"/>
      <c r="LZ57" s="21">
        <f t="shared" si="1010"/>
        <v>0</v>
      </c>
      <c r="MA57" s="21"/>
      <c r="MB57" s="21">
        <f t="shared" si="1011"/>
        <v>0</v>
      </c>
      <c r="MC57" s="21"/>
      <c r="MD57" s="21">
        <f t="shared" si="1012"/>
        <v>0</v>
      </c>
      <c r="ME57" s="21"/>
      <c r="MF57" s="21">
        <f t="shared" si="1013"/>
        <v>0</v>
      </c>
      <c r="MG57" s="21"/>
      <c r="MH57" s="21">
        <f t="shared" si="1014"/>
        <v>0</v>
      </c>
      <c r="MI57" s="21"/>
      <c r="MJ57" s="21">
        <f t="shared" si="1015"/>
        <v>0</v>
      </c>
      <c r="MK57" s="21"/>
      <c r="ML57" s="21">
        <f t="shared" si="1016"/>
        <v>0</v>
      </c>
      <c r="MM57" s="21"/>
      <c r="MN57" s="21">
        <f t="shared" si="1017"/>
        <v>0</v>
      </c>
      <c r="MO57" s="21"/>
      <c r="MP57" s="21">
        <f t="shared" si="1018"/>
        <v>0</v>
      </c>
      <c r="MQ57" s="21"/>
      <c r="MR57" s="21">
        <f t="shared" si="1019"/>
        <v>0</v>
      </c>
      <c r="MS57" s="21"/>
      <c r="MT57" s="21">
        <f t="shared" si="1020"/>
        <v>0</v>
      </c>
      <c r="MU57" s="21"/>
      <c r="MV57" s="21">
        <f t="shared" si="1021"/>
        <v>0</v>
      </c>
      <c r="MW57" s="21"/>
      <c r="MX57" s="21">
        <f t="shared" si="1022"/>
        <v>0</v>
      </c>
      <c r="MY57" s="21"/>
      <c r="MZ57" s="21">
        <f t="shared" si="1023"/>
        <v>0</v>
      </c>
      <c r="NA57" s="21"/>
      <c r="NB57" s="21">
        <f t="shared" si="1024"/>
        <v>0</v>
      </c>
      <c r="NC57" s="21"/>
      <c r="ND57" s="21">
        <f t="shared" si="1025"/>
        <v>0</v>
      </c>
      <c r="NE57" s="21"/>
      <c r="NF57" s="21">
        <f t="shared" si="1026"/>
        <v>0</v>
      </c>
      <c r="NG57" s="21"/>
      <c r="NH57" s="21">
        <f t="shared" si="1027"/>
        <v>0</v>
      </c>
      <c r="NI57" s="21"/>
      <c r="NJ57" s="21">
        <f t="shared" si="1028"/>
        <v>0</v>
      </c>
      <c r="NK57" s="21"/>
      <c r="NL57" s="21">
        <f t="shared" si="1029"/>
        <v>0</v>
      </c>
      <c r="NM57" s="21"/>
      <c r="NN57" s="21">
        <f t="shared" si="1030"/>
        <v>0</v>
      </c>
      <c r="NO57" s="21"/>
      <c r="NP57" s="21">
        <f t="shared" si="1031"/>
        <v>0</v>
      </c>
      <c r="NQ57" s="21"/>
      <c r="NR57" s="21">
        <f t="shared" si="1032"/>
        <v>0</v>
      </c>
      <c r="NS57" s="21"/>
      <c r="NT57" s="21">
        <f t="shared" si="1033"/>
        <v>0</v>
      </c>
      <c r="NU57" s="21"/>
      <c r="NV57" s="21">
        <f t="shared" si="1034"/>
        <v>0</v>
      </c>
      <c r="NW57" s="21">
        <v>16</v>
      </c>
      <c r="NX57" s="21">
        <f t="shared" si="1035"/>
        <v>0</v>
      </c>
      <c r="NY57" s="21"/>
      <c r="NZ57" s="21">
        <f t="shared" si="1036"/>
        <v>0</v>
      </c>
      <c r="OA57" s="21">
        <v>34</v>
      </c>
      <c r="OB57" s="21">
        <f t="shared" si="1037"/>
        <v>0</v>
      </c>
      <c r="OC57" s="21">
        <v>14</v>
      </c>
      <c r="OD57" s="21">
        <f t="shared" si="1038"/>
        <v>0</v>
      </c>
      <c r="OE57" s="21"/>
      <c r="OF57" s="21">
        <f t="shared" si="1039"/>
        <v>0</v>
      </c>
      <c r="OG57" s="21"/>
      <c r="OH57" s="21">
        <f t="shared" si="1040"/>
        <v>0</v>
      </c>
      <c r="OI57" s="21"/>
      <c r="OJ57" s="21">
        <f t="shared" si="1041"/>
        <v>0</v>
      </c>
      <c r="OK57" s="21"/>
      <c r="OL57" s="21">
        <f t="shared" si="1042"/>
        <v>0</v>
      </c>
      <c r="OM57" s="21"/>
      <c r="ON57" s="21">
        <f t="shared" si="1043"/>
        <v>0</v>
      </c>
      <c r="OO57" s="21"/>
      <c r="OP57" s="21">
        <f t="shared" si="1043"/>
        <v>0</v>
      </c>
      <c r="OQ57" s="21"/>
      <c r="OR57" s="21">
        <f t="shared" si="1043"/>
        <v>0</v>
      </c>
      <c r="OS57" s="21"/>
      <c r="OT57" s="21">
        <f t="shared" si="1043"/>
        <v>0</v>
      </c>
      <c r="OU57" s="21">
        <v>6</v>
      </c>
      <c r="OV57" s="21">
        <f t="shared" si="1043"/>
        <v>0</v>
      </c>
      <c r="OW57" s="21">
        <v>6</v>
      </c>
      <c r="OX57" s="21">
        <f t="shared" si="1043"/>
        <v>0</v>
      </c>
      <c r="OY57" s="21"/>
      <c r="OZ57" s="21">
        <f t="shared" si="1043"/>
        <v>0</v>
      </c>
      <c r="PA57" s="21"/>
      <c r="PB57" s="21">
        <f t="shared" si="1044"/>
        <v>0</v>
      </c>
      <c r="PC57" s="21"/>
      <c r="PD57" s="21">
        <f t="shared" si="1044"/>
        <v>0</v>
      </c>
      <c r="PE57" s="21"/>
      <c r="PF57" s="21">
        <f t="shared" si="1044"/>
        <v>0</v>
      </c>
      <c r="PG57" s="21"/>
      <c r="PH57" s="21">
        <f t="shared" si="1044"/>
        <v>0</v>
      </c>
      <c r="PI57" s="21"/>
      <c r="PJ57" s="21">
        <f t="shared" si="1044"/>
        <v>0</v>
      </c>
      <c r="PK57" s="21"/>
      <c r="PL57" s="21">
        <f t="shared" si="1044"/>
        <v>0</v>
      </c>
      <c r="PM57" s="21"/>
      <c r="PN57" s="21">
        <f t="shared" si="1045"/>
        <v>0</v>
      </c>
      <c r="PO57" s="21"/>
      <c r="PP57" s="21">
        <f t="shared" si="1045"/>
        <v>0</v>
      </c>
      <c r="PQ57" s="21"/>
      <c r="PR57" s="21">
        <f t="shared" si="1045"/>
        <v>0</v>
      </c>
      <c r="PS57" s="21"/>
      <c r="PT57" s="21">
        <f t="shared" si="1045"/>
        <v>0</v>
      </c>
      <c r="PU57" s="21"/>
      <c r="PV57" s="21">
        <f t="shared" si="1045"/>
        <v>0</v>
      </c>
      <c r="PW57" s="21"/>
      <c r="PX57" s="21">
        <f t="shared" si="1045"/>
        <v>0</v>
      </c>
      <c r="PY57" s="21"/>
      <c r="PZ57" s="21">
        <f t="shared" si="1046"/>
        <v>0</v>
      </c>
      <c r="QA57" s="21"/>
      <c r="QB57" s="21">
        <f t="shared" si="1046"/>
        <v>0</v>
      </c>
      <c r="QC57" s="21"/>
      <c r="QD57" s="21">
        <f t="shared" si="1046"/>
        <v>0</v>
      </c>
      <c r="QE57" s="21"/>
      <c r="QF57" s="21">
        <f t="shared" si="1046"/>
        <v>0</v>
      </c>
      <c r="QG57" s="21"/>
      <c r="QH57" s="21">
        <f t="shared" si="1046"/>
        <v>0</v>
      </c>
      <c r="QI57" s="21"/>
      <c r="QJ57" s="21">
        <f t="shared" si="1046"/>
        <v>0</v>
      </c>
      <c r="QK57" s="21"/>
      <c r="QL57" s="21">
        <f t="shared" si="1047"/>
        <v>0</v>
      </c>
      <c r="QM57" s="21"/>
      <c r="QN57" s="21">
        <f t="shared" si="1047"/>
        <v>0</v>
      </c>
      <c r="QO57" s="21"/>
      <c r="QP57" s="21">
        <f t="shared" si="1047"/>
        <v>0</v>
      </c>
      <c r="QQ57" s="21"/>
      <c r="QR57" s="21">
        <f t="shared" si="1047"/>
        <v>0</v>
      </c>
      <c r="QS57" s="21"/>
      <c r="QT57" s="21">
        <f t="shared" si="1047"/>
        <v>0</v>
      </c>
      <c r="QU57" s="21"/>
      <c r="QV57" s="21">
        <f t="shared" si="1047"/>
        <v>0</v>
      </c>
      <c r="QW57" s="21"/>
      <c r="QX57" s="21">
        <f t="shared" si="1048"/>
        <v>0</v>
      </c>
      <c r="QY57" s="21"/>
      <c r="QZ57" s="21">
        <f t="shared" si="1048"/>
        <v>0</v>
      </c>
      <c r="RA57" s="21"/>
      <c r="RB57" s="21">
        <f t="shared" si="1048"/>
        <v>0</v>
      </c>
      <c r="RC57" s="21"/>
      <c r="RD57" s="21">
        <f t="shared" si="1048"/>
        <v>0</v>
      </c>
      <c r="RE57" s="21"/>
      <c r="RF57" s="21">
        <f t="shared" si="1048"/>
        <v>0</v>
      </c>
      <c r="RG57" s="21"/>
      <c r="RH57" s="21">
        <f t="shared" si="1048"/>
        <v>0</v>
      </c>
      <c r="RI57" s="21"/>
      <c r="RJ57" s="21">
        <f t="shared" si="720"/>
        <v>0</v>
      </c>
      <c r="RK57" s="21"/>
      <c r="RL57" s="21">
        <f t="shared" si="721"/>
        <v>0</v>
      </c>
      <c r="RM57" s="21"/>
      <c r="RN57" s="21">
        <f t="shared" si="722"/>
        <v>0</v>
      </c>
      <c r="RO57" s="21">
        <v>12</v>
      </c>
      <c r="RP57" s="21">
        <f t="shared" si="723"/>
        <v>0</v>
      </c>
      <c r="RQ57" s="21">
        <v>2</v>
      </c>
      <c r="RR57" s="21">
        <f t="shared" si="724"/>
        <v>0</v>
      </c>
      <c r="RS57" s="21"/>
      <c r="RT57" s="21">
        <f t="shared" si="725"/>
        <v>0</v>
      </c>
      <c r="RU57" s="21">
        <v>9</v>
      </c>
      <c r="RV57" s="21">
        <f t="shared" si="726"/>
        <v>0</v>
      </c>
      <c r="RW57" s="21">
        <v>6</v>
      </c>
      <c r="RX57" s="21">
        <f t="shared" si="727"/>
        <v>0</v>
      </c>
      <c r="RY57" s="21">
        <v>9</v>
      </c>
      <c r="RZ57" s="21">
        <f t="shared" si="728"/>
        <v>0</v>
      </c>
      <c r="SA57" s="21">
        <v>17</v>
      </c>
      <c r="SB57" s="21">
        <f t="shared" si="729"/>
        <v>0</v>
      </c>
      <c r="SC57" s="21">
        <v>20</v>
      </c>
      <c r="SD57" s="21">
        <f t="shared" si="730"/>
        <v>0</v>
      </c>
      <c r="SE57" s="21"/>
      <c r="SF57" s="21">
        <f t="shared" si="731"/>
        <v>0</v>
      </c>
      <c r="SG57" s="21">
        <v>17</v>
      </c>
      <c r="SH57" s="21">
        <f t="shared" si="732"/>
        <v>0</v>
      </c>
      <c r="SI57" s="21">
        <v>16</v>
      </c>
      <c r="SJ57" s="21">
        <f t="shared" si="733"/>
        <v>0</v>
      </c>
      <c r="SK57" s="21">
        <v>15</v>
      </c>
      <c r="SL57" s="21">
        <f t="shared" si="734"/>
        <v>0</v>
      </c>
      <c r="SM57" s="21">
        <v>6</v>
      </c>
      <c r="SN57" s="21">
        <f t="shared" si="1049"/>
        <v>0</v>
      </c>
      <c r="SO57" s="21">
        <v>8</v>
      </c>
      <c r="SP57" s="21">
        <f t="shared" si="736"/>
        <v>0</v>
      </c>
      <c r="SQ57" s="21">
        <v>5</v>
      </c>
      <c r="SR57" s="21">
        <f t="shared" si="737"/>
        <v>0</v>
      </c>
      <c r="SS57" s="21">
        <v>12</v>
      </c>
      <c r="ST57" s="21">
        <f t="shared" si="738"/>
        <v>0</v>
      </c>
      <c r="SU57" s="21">
        <v>8</v>
      </c>
      <c r="SV57" s="21">
        <f t="shared" si="739"/>
        <v>0</v>
      </c>
      <c r="SW57" s="21">
        <v>15</v>
      </c>
      <c r="SX57" s="21">
        <f t="shared" si="740"/>
        <v>0</v>
      </c>
      <c r="SY57" s="21"/>
      <c r="SZ57" s="21">
        <f t="shared" si="741"/>
        <v>0</v>
      </c>
      <c r="TA57" s="21"/>
      <c r="TB57" s="21">
        <f t="shared" si="742"/>
        <v>0</v>
      </c>
      <c r="TC57" s="21"/>
      <c r="TD57" s="21">
        <f t="shared" si="1050"/>
        <v>0</v>
      </c>
      <c r="TE57" s="21"/>
      <c r="TF57" s="21">
        <f t="shared" si="744"/>
        <v>0</v>
      </c>
      <c r="TG57" s="21"/>
      <c r="TH57" s="21">
        <f t="shared" si="745"/>
        <v>0</v>
      </c>
      <c r="TI57" s="21"/>
      <c r="TJ57" s="21">
        <f t="shared" si="746"/>
        <v>0</v>
      </c>
      <c r="TK57" s="21"/>
      <c r="TL57" s="21">
        <f t="shared" si="1051"/>
        <v>0</v>
      </c>
      <c r="TM57" s="21"/>
      <c r="TN57" s="21">
        <f t="shared" si="1052"/>
        <v>0</v>
      </c>
      <c r="TO57" s="21"/>
      <c r="TP57" s="21">
        <f t="shared" si="1053"/>
        <v>0</v>
      </c>
      <c r="TQ57" s="21"/>
      <c r="TR57" s="21">
        <f t="shared" si="1054"/>
        <v>0</v>
      </c>
      <c r="TS57" s="21"/>
      <c r="TT57" s="21">
        <f t="shared" si="1055"/>
        <v>0</v>
      </c>
      <c r="TU57" s="21"/>
      <c r="TV57" s="21">
        <f t="shared" si="1056"/>
        <v>0</v>
      </c>
      <c r="TW57" s="21"/>
      <c r="TX57" s="21">
        <f t="shared" si="1057"/>
        <v>0</v>
      </c>
      <c r="TY57" s="21"/>
      <c r="TZ57" s="21">
        <f t="shared" si="1058"/>
        <v>0</v>
      </c>
      <c r="UA57" s="21"/>
      <c r="UB57" s="21">
        <f t="shared" si="1059"/>
        <v>0</v>
      </c>
      <c r="UC57" s="21"/>
      <c r="UD57" s="21">
        <f t="shared" si="1060"/>
        <v>0</v>
      </c>
      <c r="UE57" s="21"/>
      <c r="UF57" s="21">
        <f t="shared" si="1061"/>
        <v>0</v>
      </c>
      <c r="UG57" s="21"/>
      <c r="UH57" s="21">
        <f t="shared" si="758"/>
        <v>0</v>
      </c>
      <c r="UI57" s="21"/>
      <c r="UJ57" s="21">
        <f t="shared" si="1062"/>
        <v>0</v>
      </c>
      <c r="UK57" s="21"/>
      <c r="UL57" s="21">
        <f t="shared" si="1063"/>
        <v>0</v>
      </c>
      <c r="UM57" s="21"/>
      <c r="UN57" s="21">
        <f t="shared" si="1064"/>
        <v>0</v>
      </c>
      <c r="UO57" s="21"/>
      <c r="UP57" s="21">
        <f t="shared" si="1065"/>
        <v>0</v>
      </c>
      <c r="UQ57" s="21"/>
      <c r="UR57" s="21">
        <f t="shared" si="1066"/>
        <v>0</v>
      </c>
      <c r="US57" s="21"/>
      <c r="UT57" s="21">
        <f t="shared" si="1067"/>
        <v>0</v>
      </c>
      <c r="UU57" s="21"/>
      <c r="UV57" s="21">
        <f t="shared" si="765"/>
        <v>0</v>
      </c>
      <c r="UW57" s="21"/>
      <c r="UX57" s="21">
        <f t="shared" si="1068"/>
        <v>0</v>
      </c>
      <c r="UY57" s="21"/>
      <c r="UZ57" s="21">
        <f t="shared" si="767"/>
        <v>0</v>
      </c>
      <c r="VA57" s="21"/>
      <c r="VB57" s="21">
        <f t="shared" si="1069"/>
        <v>0</v>
      </c>
      <c r="VC57" s="21"/>
      <c r="VD57" s="21">
        <f t="shared" si="1070"/>
        <v>0</v>
      </c>
      <c r="VE57" s="21"/>
      <c r="VF57" s="21">
        <f t="shared" si="1071"/>
        <v>0</v>
      </c>
      <c r="VG57" s="21"/>
      <c r="VH57" s="21">
        <f t="shared" si="1072"/>
        <v>0</v>
      </c>
      <c r="VI57" s="21"/>
      <c r="VJ57" s="21">
        <f t="shared" si="1073"/>
        <v>0</v>
      </c>
      <c r="VK57" s="21"/>
      <c r="VL57" s="21">
        <f t="shared" si="1074"/>
        <v>0</v>
      </c>
      <c r="VM57" s="21"/>
      <c r="VN57" s="21">
        <f t="shared" si="1075"/>
        <v>0</v>
      </c>
      <c r="VO57" s="21"/>
      <c r="VP57" s="21">
        <f t="shared" si="1076"/>
        <v>0</v>
      </c>
      <c r="VQ57" s="21"/>
      <c r="VR57" s="21">
        <f t="shared" si="1043"/>
        <v>0</v>
      </c>
      <c r="VS57" s="21"/>
      <c r="VT57" s="21">
        <f t="shared" si="1077"/>
        <v>0</v>
      </c>
      <c r="VU57" s="21"/>
      <c r="VV57" s="21">
        <f t="shared" si="1077"/>
        <v>0</v>
      </c>
      <c r="VW57" s="21"/>
      <c r="VX57" s="21">
        <f t="shared" si="1078"/>
        <v>0</v>
      </c>
      <c r="VY57" s="21"/>
      <c r="VZ57" s="21">
        <f t="shared" si="1078"/>
        <v>0</v>
      </c>
      <c r="WA57" s="21"/>
      <c r="WB57" s="21">
        <f t="shared" si="1078"/>
        <v>0</v>
      </c>
      <c r="WC57" s="21"/>
      <c r="WD57" s="21">
        <f t="shared" si="1078"/>
        <v>0</v>
      </c>
      <c r="WE57" s="21"/>
      <c r="WF57" s="21">
        <f t="shared" si="1078"/>
        <v>0</v>
      </c>
      <c r="WG57" s="21"/>
      <c r="WH57" s="21">
        <f t="shared" si="1078"/>
        <v>0</v>
      </c>
      <c r="WI57" s="21"/>
      <c r="WJ57" s="21">
        <f t="shared" si="1078"/>
        <v>0</v>
      </c>
      <c r="WK57" s="21"/>
      <c r="WL57" s="21">
        <f t="shared" si="1078"/>
        <v>0</v>
      </c>
      <c r="WM57" s="21"/>
      <c r="WN57" s="21">
        <f t="shared" si="1079"/>
        <v>0</v>
      </c>
      <c r="WO57" s="21"/>
      <c r="WP57" s="21">
        <f t="shared" si="1079"/>
        <v>0</v>
      </c>
      <c r="WQ57" s="21"/>
      <c r="WR57" s="21">
        <f t="shared" si="1079"/>
        <v>0</v>
      </c>
      <c r="WS57" s="21"/>
      <c r="WT57" s="21">
        <f t="shared" si="1079"/>
        <v>0</v>
      </c>
      <c r="WU57" s="21"/>
      <c r="WV57" s="21">
        <f t="shared" si="1079"/>
        <v>0</v>
      </c>
      <c r="WW57" s="21"/>
      <c r="WX57" s="21">
        <f t="shared" si="1079"/>
        <v>0</v>
      </c>
      <c r="WY57" s="21"/>
      <c r="WZ57" s="21">
        <f t="shared" si="1079"/>
        <v>0</v>
      </c>
      <c r="XA57" s="21"/>
      <c r="XB57" s="21">
        <f t="shared" si="1079"/>
        <v>0</v>
      </c>
      <c r="XC57" s="21"/>
      <c r="XD57" s="21">
        <f t="shared" si="1080"/>
        <v>0</v>
      </c>
      <c r="XE57" s="21"/>
      <c r="XF57" s="21">
        <f t="shared" si="1080"/>
        <v>0</v>
      </c>
      <c r="XG57" s="21"/>
      <c r="XH57" s="21">
        <f t="shared" si="1080"/>
        <v>0</v>
      </c>
      <c r="XI57" s="21"/>
      <c r="XJ57" s="21">
        <f t="shared" si="1080"/>
        <v>0</v>
      </c>
      <c r="XK57" s="21"/>
      <c r="XL57" s="21">
        <f t="shared" si="1080"/>
        <v>0</v>
      </c>
      <c r="XM57" s="21"/>
      <c r="XN57" s="21">
        <f t="shared" si="1080"/>
        <v>0</v>
      </c>
      <c r="XO57" s="21"/>
      <c r="XP57" s="21">
        <f t="shared" si="1080"/>
        <v>0</v>
      </c>
      <c r="XQ57" s="21"/>
      <c r="XR57" s="21">
        <f t="shared" si="1080"/>
        <v>0</v>
      </c>
      <c r="XS57" s="21"/>
      <c r="XT57" s="21">
        <f t="shared" si="1124"/>
        <v>0</v>
      </c>
      <c r="XU57" s="21"/>
      <c r="XV57" s="21">
        <f t="shared" si="1124"/>
        <v>0</v>
      </c>
      <c r="XW57" s="21"/>
      <c r="XX57" s="21">
        <f t="shared" si="1124"/>
        <v>0</v>
      </c>
      <c r="XY57" s="21"/>
      <c r="XZ57" s="21">
        <f t="shared" si="1124"/>
        <v>0</v>
      </c>
      <c r="YA57" s="21"/>
      <c r="YB57" s="21">
        <f t="shared" si="780"/>
        <v>0</v>
      </c>
      <c r="YC57" s="21"/>
      <c r="YD57" s="21">
        <f t="shared" si="781"/>
        <v>0</v>
      </c>
      <c r="YE57" s="21"/>
      <c r="YF57" s="21">
        <f t="shared" si="782"/>
        <v>0</v>
      </c>
      <c r="YG57" s="21"/>
      <c r="YH57" s="21">
        <f t="shared" si="783"/>
        <v>0</v>
      </c>
      <c r="YI57" s="21"/>
      <c r="YJ57" s="21">
        <f t="shared" si="784"/>
        <v>0</v>
      </c>
      <c r="YK57" s="21"/>
      <c r="YL57" s="21">
        <f t="shared" si="785"/>
        <v>0</v>
      </c>
      <c r="YM57" s="21"/>
      <c r="YN57" s="21">
        <f t="shared" si="786"/>
        <v>0</v>
      </c>
      <c r="YO57" s="21"/>
      <c r="YP57" s="21">
        <f t="shared" si="787"/>
        <v>0</v>
      </c>
      <c r="YQ57" s="21"/>
      <c r="YR57" s="21">
        <f t="shared" si="788"/>
        <v>0</v>
      </c>
      <c r="YS57" s="21"/>
      <c r="YT57" s="21">
        <f t="shared" si="1081"/>
        <v>0</v>
      </c>
      <c r="YU57" s="21"/>
      <c r="YV57" s="21">
        <f t="shared" si="790"/>
        <v>0</v>
      </c>
      <c r="YW57" s="21"/>
      <c r="YX57" s="21">
        <f t="shared" si="791"/>
        <v>0</v>
      </c>
      <c r="YY57" s="21"/>
      <c r="YZ57" s="21">
        <f t="shared" si="1077"/>
        <v>0</v>
      </c>
      <c r="ZA57" s="21"/>
      <c r="ZB57" s="21">
        <f t="shared" si="792"/>
        <v>0</v>
      </c>
      <c r="ZC57" s="21"/>
      <c r="ZD57" s="21">
        <f t="shared" si="793"/>
        <v>0</v>
      </c>
      <c r="ZE57" s="21"/>
      <c r="ZF57" s="21">
        <f t="shared" si="794"/>
        <v>0</v>
      </c>
      <c r="ZG57" s="21"/>
      <c r="ZH57" s="21">
        <f t="shared" si="1082"/>
        <v>0</v>
      </c>
      <c r="ZI57" s="21"/>
      <c r="ZJ57" s="21">
        <f t="shared" si="796"/>
        <v>0</v>
      </c>
      <c r="ZK57" s="21"/>
      <c r="ZL57" s="21">
        <f t="shared" si="797"/>
        <v>0</v>
      </c>
      <c r="ZM57" s="21"/>
      <c r="ZN57" s="21">
        <f t="shared" si="1083"/>
        <v>0</v>
      </c>
      <c r="ZO57" s="21"/>
      <c r="ZP57" s="21">
        <f t="shared" si="799"/>
        <v>0</v>
      </c>
      <c r="ZQ57" s="21"/>
      <c r="ZR57" s="21">
        <f t="shared" si="800"/>
        <v>0</v>
      </c>
      <c r="ZS57" s="21"/>
      <c r="ZT57" s="21">
        <f t="shared" si="1077"/>
        <v>0</v>
      </c>
      <c r="ZU57" s="21"/>
      <c r="ZV57" s="21">
        <f t="shared" si="1084"/>
        <v>0</v>
      </c>
      <c r="ZW57" s="21"/>
      <c r="ZX57" s="21">
        <f t="shared" si="1085"/>
        <v>0</v>
      </c>
      <c r="ZY57" s="21"/>
      <c r="ZZ57" s="21">
        <f t="shared" si="1085"/>
        <v>0</v>
      </c>
      <c r="AAA57" s="21"/>
      <c r="AAB57" s="21">
        <f t="shared" si="1086"/>
        <v>0</v>
      </c>
      <c r="AAC57" s="21"/>
      <c r="AAD57" s="21">
        <f t="shared" si="1086"/>
        <v>0</v>
      </c>
      <c r="AAE57" s="21"/>
      <c r="AAF57" s="21">
        <f t="shared" si="1087"/>
        <v>0</v>
      </c>
      <c r="AAG57" s="21"/>
      <c r="AAH57" s="21">
        <f t="shared" si="1087"/>
        <v>0</v>
      </c>
      <c r="AAI57" s="21"/>
      <c r="AAJ57" s="21">
        <f t="shared" si="1088"/>
        <v>0</v>
      </c>
      <c r="AAK57" s="21"/>
      <c r="AAL57" s="21">
        <f t="shared" si="1088"/>
        <v>0</v>
      </c>
      <c r="AAM57" s="21"/>
      <c r="AAN57" s="21">
        <f t="shared" si="1089"/>
        <v>0</v>
      </c>
      <c r="AAO57" s="21"/>
      <c r="AAP57" s="21">
        <f t="shared" si="1089"/>
        <v>0</v>
      </c>
      <c r="AAQ57" s="21"/>
      <c r="AAR57" s="21">
        <f t="shared" si="1090"/>
        <v>0</v>
      </c>
      <c r="AAS57" s="21"/>
      <c r="AAT57" s="21">
        <f t="shared" si="1090"/>
        <v>0</v>
      </c>
      <c r="AAU57" s="21"/>
      <c r="AAV57" s="21">
        <f t="shared" si="1091"/>
        <v>0</v>
      </c>
      <c r="AAW57" s="21"/>
      <c r="AAX57" s="21">
        <f t="shared" si="1091"/>
        <v>0</v>
      </c>
      <c r="AAY57" s="21"/>
      <c r="AAZ57" s="21">
        <f t="shared" si="1092"/>
        <v>0</v>
      </c>
      <c r="ABA57" s="21"/>
      <c r="ABB57" s="21">
        <f t="shared" si="1092"/>
        <v>0</v>
      </c>
      <c r="ABC57" s="21"/>
      <c r="ABD57" s="21">
        <f t="shared" si="1093"/>
        <v>0</v>
      </c>
      <c r="ABE57" s="21"/>
      <c r="ABF57" s="21">
        <f t="shared" si="1093"/>
        <v>0</v>
      </c>
      <c r="ABG57" s="21"/>
      <c r="ABH57" s="21">
        <f t="shared" si="1094"/>
        <v>0</v>
      </c>
      <c r="ABI57" s="21"/>
      <c r="ABJ57" s="21">
        <f t="shared" si="1094"/>
        <v>0</v>
      </c>
      <c r="ABK57" s="21"/>
      <c r="ABL57" s="21">
        <f t="shared" si="1095"/>
        <v>0</v>
      </c>
      <c r="ABM57" s="21"/>
      <c r="ABN57" s="21">
        <f t="shared" si="1095"/>
        <v>0</v>
      </c>
      <c r="ABO57" s="21"/>
      <c r="ABP57" s="21">
        <f t="shared" si="1096"/>
        <v>0</v>
      </c>
      <c r="ABQ57" s="21"/>
      <c r="ABR57" s="21">
        <f t="shared" si="1096"/>
        <v>0</v>
      </c>
      <c r="ABS57" s="21"/>
      <c r="ABT57" s="21">
        <f t="shared" si="1097"/>
        <v>0</v>
      </c>
      <c r="ABU57" s="21"/>
      <c r="ABV57" s="21">
        <f t="shared" si="1097"/>
        <v>0</v>
      </c>
      <c r="ABW57" s="21"/>
      <c r="ABX57" s="21">
        <f t="shared" si="1098"/>
        <v>0</v>
      </c>
      <c r="ABY57" s="21"/>
      <c r="ABZ57" s="21">
        <f t="shared" si="1098"/>
        <v>0</v>
      </c>
      <c r="ACA57" s="21"/>
      <c r="ACB57" s="21">
        <f t="shared" si="1099"/>
        <v>0</v>
      </c>
      <c r="ACC57" s="21"/>
      <c r="ACD57" s="21">
        <f t="shared" si="1099"/>
        <v>0</v>
      </c>
      <c r="ACE57" s="21"/>
      <c r="ACF57" s="21">
        <f t="shared" si="1100"/>
        <v>0</v>
      </c>
      <c r="ACG57" s="21"/>
      <c r="ACH57" s="21">
        <f t="shared" si="1100"/>
        <v>0</v>
      </c>
      <c r="ACI57" s="21"/>
      <c r="ACJ57" s="21">
        <f t="shared" si="1101"/>
        <v>0</v>
      </c>
      <c r="ACK57" s="21"/>
      <c r="ACL57" s="21">
        <f t="shared" si="1101"/>
        <v>0</v>
      </c>
      <c r="ACM57" s="21"/>
      <c r="ACN57" s="21">
        <f t="shared" si="1102"/>
        <v>0</v>
      </c>
      <c r="ACO57" s="21"/>
      <c r="ACP57" s="21">
        <f t="shared" si="1102"/>
        <v>0</v>
      </c>
      <c r="ACQ57" s="21"/>
      <c r="ACR57" s="21">
        <f t="shared" si="1103"/>
        <v>0</v>
      </c>
      <c r="ACS57" s="21"/>
      <c r="ACT57" s="21">
        <f t="shared" si="1103"/>
        <v>0</v>
      </c>
      <c r="ACU57" s="21"/>
      <c r="ACV57" s="21">
        <f t="shared" si="1104"/>
        <v>0</v>
      </c>
      <c r="ACW57" s="21"/>
      <c r="ACX57" s="21">
        <f t="shared" si="1104"/>
        <v>0</v>
      </c>
      <c r="ACY57" s="21"/>
      <c r="ACZ57" s="21">
        <f t="shared" si="1105"/>
        <v>0</v>
      </c>
      <c r="ADA57" s="21"/>
      <c r="ADB57" s="21">
        <f t="shared" si="1105"/>
        <v>0</v>
      </c>
      <c r="ADC57" s="21"/>
      <c r="ADD57" s="21">
        <f t="shared" si="1106"/>
        <v>0</v>
      </c>
      <c r="ADE57" s="21"/>
      <c r="ADF57" s="21">
        <f t="shared" si="1106"/>
        <v>0</v>
      </c>
      <c r="ADG57" s="21"/>
      <c r="ADH57" s="21">
        <f t="shared" si="1107"/>
        <v>0</v>
      </c>
      <c r="ADI57" s="21"/>
      <c r="ADJ57" s="21">
        <f t="shared" si="1107"/>
        <v>0</v>
      </c>
      <c r="ADK57" s="21"/>
      <c r="ADL57" s="21">
        <f t="shared" si="1108"/>
        <v>0</v>
      </c>
      <c r="ADM57" s="21"/>
      <c r="ADN57" s="21">
        <f t="shared" si="1108"/>
        <v>0</v>
      </c>
      <c r="ADO57" s="21"/>
      <c r="ADP57" s="21">
        <f t="shared" si="1108"/>
        <v>0</v>
      </c>
      <c r="ADQ57" s="21"/>
      <c r="ADR57" s="21">
        <f t="shared" si="1108"/>
        <v>0</v>
      </c>
      <c r="ADS57" s="21"/>
      <c r="ADT57" s="21">
        <f t="shared" si="1108"/>
        <v>0</v>
      </c>
      <c r="ADU57" s="21"/>
      <c r="ADV57" s="21">
        <f t="shared" si="1109"/>
        <v>0</v>
      </c>
      <c r="ADW57" s="21"/>
      <c r="ADX57" s="21">
        <f t="shared" si="1109"/>
        <v>0</v>
      </c>
      <c r="ADY57" s="21"/>
      <c r="ADZ57" s="21">
        <f t="shared" si="1109"/>
        <v>0</v>
      </c>
      <c r="AEA57" s="21"/>
      <c r="AEB57" s="21">
        <f t="shared" si="1109"/>
        <v>0</v>
      </c>
      <c r="AEC57" s="21"/>
      <c r="AED57" s="21">
        <f t="shared" si="1110"/>
        <v>0</v>
      </c>
      <c r="AEE57" s="21"/>
      <c r="AEF57" s="21">
        <f t="shared" si="1110"/>
        <v>0</v>
      </c>
      <c r="AEG57" s="21"/>
      <c r="AEH57" s="21">
        <f t="shared" si="1110"/>
        <v>0</v>
      </c>
      <c r="AEI57" s="21"/>
      <c r="AEJ57" s="21">
        <f t="shared" si="1110"/>
        <v>0</v>
      </c>
      <c r="AEK57" s="21"/>
      <c r="AEL57" s="21">
        <f t="shared" si="1110"/>
        <v>0</v>
      </c>
      <c r="AEM57" s="21"/>
      <c r="AEN57" s="21">
        <f t="shared" si="1111"/>
        <v>0</v>
      </c>
      <c r="AEO57" s="21"/>
      <c r="AEP57" s="21">
        <f t="shared" si="1111"/>
        <v>0</v>
      </c>
      <c r="AEQ57" s="21"/>
      <c r="AER57" s="21">
        <f t="shared" si="1111"/>
        <v>0</v>
      </c>
      <c r="AES57" s="21"/>
      <c r="AET57" s="21">
        <f t="shared" si="1111"/>
        <v>0</v>
      </c>
      <c r="AEU57" s="21"/>
      <c r="AEV57" s="21">
        <f t="shared" si="1112"/>
        <v>0</v>
      </c>
      <c r="AEW57" s="21"/>
      <c r="AEX57" s="21">
        <f t="shared" si="1112"/>
        <v>0</v>
      </c>
      <c r="AEY57" s="21"/>
      <c r="AEZ57" s="21">
        <f t="shared" si="1112"/>
        <v>0</v>
      </c>
      <c r="AFA57" s="21"/>
      <c r="AFB57" s="21">
        <f t="shared" si="1112"/>
        <v>0</v>
      </c>
      <c r="AFC57" s="21"/>
      <c r="AFD57" s="21">
        <f t="shared" si="1112"/>
        <v>0</v>
      </c>
      <c r="AFE57" s="21"/>
      <c r="AFF57" s="21">
        <f t="shared" si="1113"/>
        <v>0</v>
      </c>
      <c r="AFG57" s="21"/>
      <c r="AFH57" s="21">
        <f t="shared" si="1113"/>
        <v>0</v>
      </c>
      <c r="AFI57" s="21"/>
      <c r="AFJ57" s="21">
        <f t="shared" si="1113"/>
        <v>0</v>
      </c>
      <c r="AFK57" s="21"/>
      <c r="AFL57" s="21">
        <f t="shared" si="1113"/>
        <v>0</v>
      </c>
      <c r="AFM57" s="21"/>
      <c r="AFN57" s="21">
        <f t="shared" si="1114"/>
        <v>0</v>
      </c>
      <c r="AFO57" s="21"/>
      <c r="AFP57" s="21">
        <f t="shared" si="1114"/>
        <v>0</v>
      </c>
      <c r="AFQ57" s="21"/>
      <c r="AFR57" s="21">
        <f t="shared" si="1114"/>
        <v>0</v>
      </c>
      <c r="AFS57" s="21"/>
      <c r="AFT57" s="21">
        <f t="shared" si="1114"/>
        <v>0</v>
      </c>
      <c r="AFU57" s="21"/>
      <c r="AFV57" s="21">
        <f t="shared" si="1114"/>
        <v>0</v>
      </c>
      <c r="AFW57" s="21"/>
      <c r="AFX57" s="21">
        <f t="shared" si="1115"/>
        <v>0</v>
      </c>
      <c r="AFY57" s="21"/>
      <c r="AFZ57" s="21">
        <f t="shared" si="1115"/>
        <v>0</v>
      </c>
      <c r="AGA57" s="21"/>
      <c r="AGB57" s="21">
        <f t="shared" si="1115"/>
        <v>0</v>
      </c>
      <c r="AGC57" s="21"/>
      <c r="AGD57" s="21">
        <f t="shared" si="1115"/>
        <v>0</v>
      </c>
      <c r="AGE57" s="21"/>
      <c r="AGF57" s="21">
        <f t="shared" si="1116"/>
        <v>0</v>
      </c>
      <c r="AGG57" s="21"/>
      <c r="AGH57" s="21">
        <f t="shared" si="1116"/>
        <v>0</v>
      </c>
      <c r="AGI57" s="21"/>
      <c r="AGJ57" s="21">
        <f t="shared" si="1116"/>
        <v>0</v>
      </c>
      <c r="AGK57" s="21"/>
      <c r="AGL57" s="21">
        <f t="shared" si="1116"/>
        <v>0</v>
      </c>
      <c r="AGM57" s="21"/>
      <c r="AGN57" s="21">
        <f t="shared" si="1116"/>
        <v>0</v>
      </c>
      <c r="AGO57" s="21"/>
      <c r="AGP57" s="21">
        <f t="shared" si="1117"/>
        <v>0</v>
      </c>
      <c r="AGQ57" s="21"/>
      <c r="AGR57" s="21">
        <f t="shared" si="1117"/>
        <v>0</v>
      </c>
      <c r="AGS57" s="21"/>
      <c r="AGT57" s="21">
        <f t="shared" si="1117"/>
        <v>0</v>
      </c>
      <c r="AGU57" s="21"/>
      <c r="AGV57" s="21">
        <f t="shared" si="1117"/>
        <v>0</v>
      </c>
      <c r="AGW57" s="21"/>
      <c r="AGX57" s="21">
        <f t="shared" si="1118"/>
        <v>0</v>
      </c>
      <c r="AGY57" s="21"/>
      <c r="AGZ57" s="21">
        <f t="shared" si="1118"/>
        <v>0</v>
      </c>
      <c r="AHA57" s="21"/>
      <c r="AHB57" s="21">
        <f t="shared" si="1118"/>
        <v>0</v>
      </c>
      <c r="AHC57" s="21"/>
      <c r="AHD57" s="21">
        <f t="shared" si="1118"/>
        <v>0</v>
      </c>
      <c r="AHE57" s="21"/>
      <c r="AHF57" s="21">
        <f t="shared" si="1118"/>
        <v>0</v>
      </c>
      <c r="AHG57" s="21"/>
      <c r="AHH57" s="21">
        <f t="shared" si="1119"/>
        <v>0</v>
      </c>
      <c r="AHI57" s="21"/>
      <c r="AHJ57" s="21">
        <f t="shared" si="1119"/>
        <v>0</v>
      </c>
      <c r="AHK57" s="21"/>
      <c r="AHL57" s="21">
        <f t="shared" si="1119"/>
        <v>0</v>
      </c>
      <c r="AHM57" s="21"/>
      <c r="AHN57" s="21">
        <f t="shared" si="1119"/>
        <v>0</v>
      </c>
      <c r="AHO57" s="21"/>
      <c r="AHP57" s="21">
        <f t="shared" si="1120"/>
        <v>0</v>
      </c>
      <c r="AHQ57" s="21"/>
      <c r="AHR57" s="21">
        <f t="shared" si="1120"/>
        <v>0</v>
      </c>
      <c r="AHS57" s="21"/>
      <c r="AHT57" s="21">
        <f t="shared" si="1120"/>
        <v>0</v>
      </c>
      <c r="AHU57" s="21"/>
      <c r="AHV57" s="21">
        <f t="shared" si="1120"/>
        <v>0</v>
      </c>
      <c r="AHW57" s="21"/>
      <c r="AHX57" s="21">
        <f t="shared" si="1120"/>
        <v>0</v>
      </c>
      <c r="AHY57" s="21"/>
      <c r="AHZ57" s="21">
        <f t="shared" si="1121"/>
        <v>0</v>
      </c>
      <c r="AIA57" s="21"/>
      <c r="AIB57" s="21">
        <f t="shared" si="1121"/>
        <v>0</v>
      </c>
      <c r="AIC57" s="21"/>
      <c r="AID57" s="21">
        <f t="shared" si="1121"/>
        <v>0</v>
      </c>
      <c r="AIE57" s="21"/>
      <c r="AIF57" s="21">
        <f t="shared" si="1121"/>
        <v>0</v>
      </c>
      <c r="AIG57" s="21"/>
      <c r="AIH57" s="21">
        <f t="shared" si="1122"/>
        <v>0</v>
      </c>
      <c r="AII57" s="21"/>
      <c r="AIJ57" s="21">
        <f t="shared" si="1122"/>
        <v>0</v>
      </c>
      <c r="AIK57" s="21"/>
      <c r="AIL57" s="21">
        <f t="shared" si="1122"/>
        <v>0</v>
      </c>
      <c r="AIM57" s="21"/>
      <c r="AIN57" s="21">
        <f t="shared" si="1122"/>
        <v>0</v>
      </c>
      <c r="AIO57" s="21"/>
      <c r="AIP57" s="21">
        <f t="shared" si="1122"/>
        <v>0</v>
      </c>
      <c r="AIQ57" s="21"/>
      <c r="AIR57" s="21">
        <f t="shared" si="1123"/>
        <v>0</v>
      </c>
      <c r="AIS57" s="21"/>
      <c r="AIT57" s="21">
        <f t="shared" si="1123"/>
        <v>0</v>
      </c>
      <c r="AIU57" s="21"/>
      <c r="AIV57" s="21">
        <f t="shared" si="1123"/>
        <v>0</v>
      </c>
      <c r="AIW57" s="21"/>
      <c r="AIX57" s="21">
        <f t="shared" si="1123"/>
        <v>0</v>
      </c>
      <c r="AIY57" s="21"/>
      <c r="AIZ57" s="21">
        <f t="shared" si="1077"/>
        <v>0</v>
      </c>
      <c r="AJA57" s="21"/>
    </row>
    <row r="58" spans="1:937" ht="13.5" customHeight="1" x14ac:dyDescent="0.25">
      <c r="A58" s="96"/>
      <c r="B58" s="31">
        <v>53</v>
      </c>
      <c r="C58" s="192" t="s">
        <v>208</v>
      </c>
      <c r="D58" s="67" t="s">
        <v>114</v>
      </c>
      <c r="E58" s="194" t="s">
        <v>404</v>
      </c>
      <c r="F58" s="194" t="str">
        <f>_xlfn.XLOOKUP(D58,'WTG PH-III'!$D$5:$D$198,'WTG PH-III'!$B$5:$B$198,0,0,1)</f>
        <v>PSS-11</v>
      </c>
      <c r="G58" s="22" t="s">
        <v>537</v>
      </c>
      <c r="H58" s="22" t="s">
        <v>544</v>
      </c>
      <c r="I58" s="61">
        <v>12</v>
      </c>
      <c r="J58" s="21">
        <v>253</v>
      </c>
      <c r="K58" s="21">
        <f t="shared" si="846"/>
        <v>253.00000000000006</v>
      </c>
      <c r="L58" s="21">
        <f t="shared" si="847"/>
        <v>253</v>
      </c>
      <c r="M58" s="21">
        <f t="shared" si="848"/>
        <v>0</v>
      </c>
      <c r="N58" s="95">
        <f>VLOOKUP(D58,'WTG PH-III'!$D$5:$U$198,17,0)</f>
        <v>45762</v>
      </c>
      <c r="O58" s="95">
        <f>VLOOKUP(D58,'WTG PH-III'!$D$5:$U$198,18,0)</f>
        <v>45771</v>
      </c>
      <c r="P58" s="21">
        <f t="shared" si="849"/>
        <v>0</v>
      </c>
      <c r="Q58" s="21"/>
      <c r="R58" s="21">
        <f t="shared" si="850"/>
        <v>0</v>
      </c>
      <c r="S58" s="21"/>
      <c r="T58" s="21">
        <f t="shared" si="851"/>
        <v>0</v>
      </c>
      <c r="U58" s="21"/>
      <c r="V58" s="21">
        <f t="shared" si="852"/>
        <v>0</v>
      </c>
      <c r="W58" s="21"/>
      <c r="X58" s="21">
        <f t="shared" si="853"/>
        <v>0</v>
      </c>
      <c r="Y58" s="21"/>
      <c r="Z58" s="21">
        <f t="shared" si="854"/>
        <v>0</v>
      </c>
      <c r="AA58" s="21"/>
      <c r="AB58" s="21">
        <f t="shared" si="855"/>
        <v>0</v>
      </c>
      <c r="AC58" s="21"/>
      <c r="AD58" s="21">
        <f t="shared" si="856"/>
        <v>0</v>
      </c>
      <c r="AE58" s="21"/>
      <c r="AF58" s="21">
        <f t="shared" si="857"/>
        <v>0</v>
      </c>
      <c r="AG58" s="21"/>
      <c r="AH58" s="21">
        <f t="shared" si="858"/>
        <v>0</v>
      </c>
      <c r="AI58" s="21"/>
      <c r="AJ58" s="21">
        <f t="shared" si="859"/>
        <v>0</v>
      </c>
      <c r="AK58" s="21"/>
      <c r="AL58" s="21">
        <f t="shared" si="860"/>
        <v>0</v>
      </c>
      <c r="AM58" s="21"/>
      <c r="AN58" s="21">
        <f t="shared" si="861"/>
        <v>0</v>
      </c>
      <c r="AO58" s="21"/>
      <c r="AP58" s="21">
        <f t="shared" si="862"/>
        <v>0</v>
      </c>
      <c r="AQ58" s="21"/>
      <c r="AR58" s="21">
        <f t="shared" si="863"/>
        <v>0</v>
      </c>
      <c r="AS58" s="21"/>
      <c r="AT58" s="21">
        <f t="shared" si="864"/>
        <v>0</v>
      </c>
      <c r="AU58" s="21"/>
      <c r="AV58" s="21">
        <f t="shared" si="865"/>
        <v>0</v>
      </c>
      <c r="AW58" s="21"/>
      <c r="AX58" s="21">
        <f t="shared" si="866"/>
        <v>0</v>
      </c>
      <c r="AY58" s="21"/>
      <c r="AZ58" s="21">
        <f t="shared" si="867"/>
        <v>0</v>
      </c>
      <c r="BA58" s="21"/>
      <c r="BB58" s="21">
        <f t="shared" si="868"/>
        <v>0</v>
      </c>
      <c r="BC58" s="21"/>
      <c r="BD58" s="21">
        <f t="shared" si="869"/>
        <v>0</v>
      </c>
      <c r="BE58" s="21"/>
      <c r="BF58" s="21">
        <f t="shared" si="870"/>
        <v>0</v>
      </c>
      <c r="BG58" s="21"/>
      <c r="BH58" s="21">
        <f t="shared" si="871"/>
        <v>0</v>
      </c>
      <c r="BI58" s="21"/>
      <c r="BJ58" s="21">
        <f t="shared" si="872"/>
        <v>0</v>
      </c>
      <c r="BK58" s="21"/>
      <c r="BL58" s="21">
        <f t="shared" si="873"/>
        <v>0</v>
      </c>
      <c r="BM58" s="21"/>
      <c r="BN58" s="21">
        <f t="shared" si="874"/>
        <v>0</v>
      </c>
      <c r="BO58" s="21"/>
      <c r="BP58" s="21">
        <f t="shared" si="875"/>
        <v>0</v>
      </c>
      <c r="BQ58" s="21"/>
      <c r="BR58" s="21">
        <f t="shared" si="876"/>
        <v>0</v>
      </c>
      <c r="BS58" s="21"/>
      <c r="BT58" s="21">
        <f t="shared" si="877"/>
        <v>0</v>
      </c>
      <c r="BU58" s="21"/>
      <c r="BV58" s="21">
        <f t="shared" si="878"/>
        <v>0</v>
      </c>
      <c r="BW58" s="21"/>
      <c r="BX58" s="21">
        <f t="shared" si="879"/>
        <v>0</v>
      </c>
      <c r="BY58" s="21"/>
      <c r="BZ58" s="21">
        <f t="shared" si="880"/>
        <v>0</v>
      </c>
      <c r="CA58" s="21"/>
      <c r="CB58" s="21">
        <f t="shared" si="881"/>
        <v>0</v>
      </c>
      <c r="CC58" s="21"/>
      <c r="CD58" s="21">
        <f t="shared" si="882"/>
        <v>0</v>
      </c>
      <c r="CE58" s="21"/>
      <c r="CF58" s="21">
        <f t="shared" si="883"/>
        <v>0</v>
      </c>
      <c r="CG58" s="21"/>
      <c r="CH58" s="21">
        <f t="shared" si="884"/>
        <v>0</v>
      </c>
      <c r="CI58" s="21"/>
      <c r="CJ58" s="21">
        <f t="shared" si="885"/>
        <v>0</v>
      </c>
      <c r="CK58" s="21"/>
      <c r="CL58" s="21">
        <f t="shared" si="886"/>
        <v>0</v>
      </c>
      <c r="CM58" s="21"/>
      <c r="CN58" s="21">
        <f t="shared" si="887"/>
        <v>0</v>
      </c>
      <c r="CO58" s="21"/>
      <c r="CP58" s="21">
        <f t="shared" si="888"/>
        <v>0</v>
      </c>
      <c r="CQ58" s="21"/>
      <c r="CR58" s="21">
        <f t="shared" si="889"/>
        <v>0</v>
      </c>
      <c r="CS58" s="21"/>
      <c r="CT58" s="21">
        <f t="shared" si="890"/>
        <v>0</v>
      </c>
      <c r="CU58" s="21"/>
      <c r="CV58" s="21">
        <f t="shared" si="891"/>
        <v>0</v>
      </c>
      <c r="CW58" s="21"/>
      <c r="CX58" s="21">
        <f t="shared" si="892"/>
        <v>0</v>
      </c>
      <c r="CY58" s="21"/>
      <c r="CZ58" s="21">
        <f t="shared" si="893"/>
        <v>0</v>
      </c>
      <c r="DA58" s="21"/>
      <c r="DB58" s="21">
        <f t="shared" si="894"/>
        <v>0</v>
      </c>
      <c r="DC58" s="21"/>
      <c r="DD58" s="21">
        <f t="shared" si="895"/>
        <v>0</v>
      </c>
      <c r="DE58" s="21"/>
      <c r="DF58" s="21">
        <f t="shared" si="896"/>
        <v>0</v>
      </c>
      <c r="DG58" s="21"/>
      <c r="DH58" s="21">
        <f t="shared" si="897"/>
        <v>0</v>
      </c>
      <c r="DI58" s="21"/>
      <c r="DJ58" s="21">
        <f t="shared" si="898"/>
        <v>0</v>
      </c>
      <c r="DK58" s="21"/>
      <c r="DL58" s="21">
        <f t="shared" si="899"/>
        <v>0</v>
      </c>
      <c r="DM58" s="21"/>
      <c r="DN58" s="21">
        <f t="shared" si="900"/>
        <v>0</v>
      </c>
      <c r="DO58" s="21"/>
      <c r="DP58" s="21">
        <f t="shared" si="901"/>
        <v>0</v>
      </c>
      <c r="DQ58" s="21"/>
      <c r="DR58" s="21">
        <f t="shared" si="902"/>
        <v>0</v>
      </c>
      <c r="DS58" s="21"/>
      <c r="DT58" s="21">
        <f t="shared" si="903"/>
        <v>0</v>
      </c>
      <c r="DU58" s="21"/>
      <c r="DV58" s="21">
        <f t="shared" si="904"/>
        <v>0</v>
      </c>
      <c r="DW58" s="21"/>
      <c r="DX58" s="21">
        <f t="shared" si="905"/>
        <v>0</v>
      </c>
      <c r="DY58" s="21"/>
      <c r="DZ58" s="21">
        <f t="shared" si="906"/>
        <v>0</v>
      </c>
      <c r="EA58" s="21"/>
      <c r="EB58" s="21">
        <f t="shared" si="907"/>
        <v>0</v>
      </c>
      <c r="EC58" s="21"/>
      <c r="ED58" s="21">
        <f t="shared" si="908"/>
        <v>0</v>
      </c>
      <c r="EE58" s="21"/>
      <c r="EF58" s="21">
        <f t="shared" si="909"/>
        <v>0</v>
      </c>
      <c r="EG58" s="21"/>
      <c r="EH58" s="21">
        <f t="shared" si="910"/>
        <v>0</v>
      </c>
      <c r="EI58" s="21"/>
      <c r="EJ58" s="21">
        <f t="shared" si="911"/>
        <v>0</v>
      </c>
      <c r="EK58" s="21"/>
      <c r="EL58" s="21">
        <f t="shared" si="912"/>
        <v>0</v>
      </c>
      <c r="EM58" s="21"/>
      <c r="EN58" s="21">
        <f t="shared" si="913"/>
        <v>0</v>
      </c>
      <c r="EO58" s="21"/>
      <c r="EP58" s="21">
        <f t="shared" si="914"/>
        <v>0</v>
      </c>
      <c r="EQ58" s="21"/>
      <c r="ER58" s="21">
        <f t="shared" si="915"/>
        <v>0</v>
      </c>
      <c r="ES58" s="21"/>
      <c r="ET58" s="21">
        <f t="shared" si="916"/>
        <v>0</v>
      </c>
      <c r="EU58" s="21"/>
      <c r="EV58" s="21">
        <f t="shared" si="917"/>
        <v>0</v>
      </c>
      <c r="EW58" s="21"/>
      <c r="EX58" s="21">
        <f t="shared" si="918"/>
        <v>0</v>
      </c>
      <c r="EY58" s="21"/>
      <c r="EZ58" s="21">
        <f t="shared" si="919"/>
        <v>0</v>
      </c>
      <c r="FA58" s="21"/>
      <c r="FB58" s="21">
        <f t="shared" si="920"/>
        <v>0</v>
      </c>
      <c r="FC58" s="21"/>
      <c r="FD58" s="21">
        <f t="shared" si="921"/>
        <v>0</v>
      </c>
      <c r="FE58" s="21"/>
      <c r="FF58" s="21">
        <f t="shared" si="922"/>
        <v>0</v>
      </c>
      <c r="FG58" s="21"/>
      <c r="FH58" s="21">
        <f t="shared" si="923"/>
        <v>0</v>
      </c>
      <c r="FI58" s="21"/>
      <c r="FJ58" s="21">
        <f t="shared" si="924"/>
        <v>0</v>
      </c>
      <c r="FK58" s="21"/>
      <c r="FL58" s="21">
        <f t="shared" si="925"/>
        <v>0</v>
      </c>
      <c r="FM58" s="21"/>
      <c r="FN58" s="21">
        <f t="shared" si="926"/>
        <v>0</v>
      </c>
      <c r="FO58" s="21"/>
      <c r="FP58" s="21">
        <f t="shared" si="927"/>
        <v>0</v>
      </c>
      <c r="FQ58" s="21"/>
      <c r="FR58" s="21">
        <f t="shared" si="928"/>
        <v>0</v>
      </c>
      <c r="FS58" s="21"/>
      <c r="FT58" s="21">
        <f t="shared" si="929"/>
        <v>0</v>
      </c>
      <c r="FU58" s="21"/>
      <c r="FV58" s="21">
        <f t="shared" si="930"/>
        <v>0</v>
      </c>
      <c r="FW58" s="21"/>
      <c r="FX58" s="21">
        <f t="shared" si="931"/>
        <v>0</v>
      </c>
      <c r="FY58" s="21"/>
      <c r="FZ58" s="21">
        <f t="shared" si="932"/>
        <v>0</v>
      </c>
      <c r="GA58" s="21"/>
      <c r="GB58" s="21">
        <f t="shared" si="933"/>
        <v>0</v>
      </c>
      <c r="GC58" s="21"/>
      <c r="GD58" s="21">
        <f t="shared" si="934"/>
        <v>0</v>
      </c>
      <c r="GE58" s="21"/>
      <c r="GF58" s="21">
        <f t="shared" si="935"/>
        <v>0</v>
      </c>
      <c r="GG58" s="21"/>
      <c r="GH58" s="21">
        <f t="shared" si="936"/>
        <v>0</v>
      </c>
      <c r="GI58" s="21"/>
      <c r="GJ58" s="21">
        <f t="shared" si="937"/>
        <v>0</v>
      </c>
      <c r="GK58" s="21"/>
      <c r="GL58" s="21">
        <f t="shared" si="938"/>
        <v>0</v>
      </c>
      <c r="GM58" s="21"/>
      <c r="GN58" s="21">
        <f t="shared" si="939"/>
        <v>0</v>
      </c>
      <c r="GO58" s="21"/>
      <c r="GP58" s="21">
        <f t="shared" si="940"/>
        <v>0</v>
      </c>
      <c r="GQ58" s="21"/>
      <c r="GR58" s="21">
        <f t="shared" si="941"/>
        <v>0</v>
      </c>
      <c r="GS58" s="21"/>
      <c r="GT58" s="21">
        <f t="shared" si="942"/>
        <v>0</v>
      </c>
      <c r="GU58" s="21"/>
      <c r="GV58" s="21">
        <f t="shared" si="943"/>
        <v>0</v>
      </c>
      <c r="GW58" s="21"/>
      <c r="GX58" s="21">
        <f t="shared" si="944"/>
        <v>0</v>
      </c>
      <c r="GY58" s="21"/>
      <c r="GZ58" s="21">
        <f t="shared" si="945"/>
        <v>0</v>
      </c>
      <c r="HA58" s="21"/>
      <c r="HB58" s="21">
        <f t="shared" si="946"/>
        <v>0</v>
      </c>
      <c r="HC58" s="21"/>
      <c r="HD58" s="21">
        <f t="shared" si="947"/>
        <v>0</v>
      </c>
      <c r="HE58" s="21"/>
      <c r="HF58" s="21">
        <f t="shared" si="948"/>
        <v>0</v>
      </c>
      <c r="HG58" s="21"/>
      <c r="HH58" s="21">
        <f t="shared" si="949"/>
        <v>0</v>
      </c>
      <c r="HI58" s="21"/>
      <c r="HJ58" s="21">
        <f t="shared" si="950"/>
        <v>0</v>
      </c>
      <c r="HK58" s="21"/>
      <c r="HL58" s="21">
        <f t="shared" si="951"/>
        <v>0</v>
      </c>
      <c r="HM58" s="21"/>
      <c r="HN58" s="21">
        <f t="shared" si="952"/>
        <v>0</v>
      </c>
      <c r="HO58" s="21"/>
      <c r="HP58" s="21">
        <f t="shared" si="953"/>
        <v>0</v>
      </c>
      <c r="HQ58" s="21"/>
      <c r="HR58" s="21">
        <f t="shared" si="954"/>
        <v>0</v>
      </c>
      <c r="HS58" s="21"/>
      <c r="HT58" s="21">
        <f t="shared" si="955"/>
        <v>0</v>
      </c>
      <c r="HU58" s="21"/>
      <c r="HV58" s="21">
        <f t="shared" si="956"/>
        <v>0</v>
      </c>
      <c r="HW58" s="21"/>
      <c r="HX58" s="21">
        <f t="shared" si="957"/>
        <v>0</v>
      </c>
      <c r="HY58" s="21"/>
      <c r="HZ58" s="21">
        <f t="shared" si="958"/>
        <v>0</v>
      </c>
      <c r="IA58" s="21"/>
      <c r="IB58" s="21">
        <f t="shared" si="959"/>
        <v>0</v>
      </c>
      <c r="IC58" s="21"/>
      <c r="ID58" s="21">
        <f t="shared" si="960"/>
        <v>0</v>
      </c>
      <c r="IE58" s="21"/>
      <c r="IF58" s="21">
        <f t="shared" si="961"/>
        <v>0</v>
      </c>
      <c r="IG58" s="21"/>
      <c r="IH58" s="21">
        <f t="shared" si="962"/>
        <v>0</v>
      </c>
      <c r="II58" s="21"/>
      <c r="IJ58" s="21">
        <f t="shared" si="963"/>
        <v>0</v>
      </c>
      <c r="IK58" s="21"/>
      <c r="IL58" s="21">
        <f t="shared" si="964"/>
        <v>0</v>
      </c>
      <c r="IM58" s="21"/>
      <c r="IN58" s="21">
        <f t="shared" si="965"/>
        <v>0</v>
      </c>
      <c r="IO58" s="21"/>
      <c r="IP58" s="21">
        <f t="shared" si="966"/>
        <v>0</v>
      </c>
      <c r="IQ58" s="21"/>
      <c r="IR58" s="21">
        <f t="shared" si="967"/>
        <v>25.3</v>
      </c>
      <c r="IS58" s="21"/>
      <c r="IT58" s="21">
        <f t="shared" si="968"/>
        <v>25.3</v>
      </c>
      <c r="IU58" s="21"/>
      <c r="IV58" s="21">
        <f t="shared" si="969"/>
        <v>25.3</v>
      </c>
      <c r="IW58" s="21"/>
      <c r="IX58" s="21">
        <f t="shared" si="970"/>
        <v>25.3</v>
      </c>
      <c r="IY58" s="21"/>
      <c r="IZ58" s="21">
        <f t="shared" si="971"/>
        <v>25.3</v>
      </c>
      <c r="JA58" s="21"/>
      <c r="JB58" s="21">
        <f t="shared" si="972"/>
        <v>25.3</v>
      </c>
      <c r="JC58" s="21"/>
      <c r="JD58" s="21">
        <f t="shared" si="973"/>
        <v>25.3</v>
      </c>
      <c r="JE58" s="21"/>
      <c r="JF58" s="21">
        <f t="shared" si="974"/>
        <v>25.3</v>
      </c>
      <c r="JG58" s="21"/>
      <c r="JH58" s="21">
        <f t="shared" si="975"/>
        <v>25.3</v>
      </c>
      <c r="JI58" s="21"/>
      <c r="JJ58" s="21">
        <f t="shared" si="976"/>
        <v>25.3</v>
      </c>
      <c r="JK58" s="21"/>
      <c r="JL58" s="21">
        <f t="shared" si="977"/>
        <v>0</v>
      </c>
      <c r="JM58" s="21"/>
      <c r="JN58" s="21">
        <f t="shared" si="978"/>
        <v>0</v>
      </c>
      <c r="JO58" s="21"/>
      <c r="JP58" s="21">
        <f t="shared" si="979"/>
        <v>0</v>
      </c>
      <c r="JQ58" s="21"/>
      <c r="JR58" s="21">
        <f t="shared" si="980"/>
        <v>0</v>
      </c>
      <c r="JS58" s="21"/>
      <c r="JT58" s="21">
        <f t="shared" si="981"/>
        <v>0</v>
      </c>
      <c r="JU58" s="21"/>
      <c r="JV58" s="21">
        <f t="shared" si="982"/>
        <v>0</v>
      </c>
      <c r="JW58" s="21"/>
      <c r="JX58" s="21">
        <f t="shared" si="983"/>
        <v>0</v>
      </c>
      <c r="JY58" s="21"/>
      <c r="JZ58" s="21">
        <f t="shared" si="984"/>
        <v>0</v>
      </c>
      <c r="KA58" s="21"/>
      <c r="KB58" s="21">
        <f t="shared" si="985"/>
        <v>0</v>
      </c>
      <c r="KC58" s="21"/>
      <c r="KD58" s="21">
        <f t="shared" si="986"/>
        <v>0</v>
      </c>
      <c r="KE58" s="21"/>
      <c r="KF58" s="21">
        <f t="shared" si="987"/>
        <v>0</v>
      </c>
      <c r="KG58" s="21"/>
      <c r="KH58" s="21">
        <f t="shared" si="988"/>
        <v>0</v>
      </c>
      <c r="KI58" s="21"/>
      <c r="KJ58" s="21">
        <f t="shared" si="989"/>
        <v>0</v>
      </c>
      <c r="KK58" s="21"/>
      <c r="KL58" s="21">
        <f t="shared" si="990"/>
        <v>0</v>
      </c>
      <c r="KM58" s="21"/>
      <c r="KN58" s="21">
        <f t="shared" si="991"/>
        <v>0</v>
      </c>
      <c r="KO58" s="21"/>
      <c r="KP58" s="21">
        <f t="shared" si="992"/>
        <v>0</v>
      </c>
      <c r="KQ58" s="21"/>
      <c r="KR58" s="21">
        <f t="shared" si="993"/>
        <v>0</v>
      </c>
      <c r="KS58" s="21"/>
      <c r="KT58" s="21">
        <f t="shared" si="994"/>
        <v>0</v>
      </c>
      <c r="KU58" s="21"/>
      <c r="KV58" s="21">
        <f t="shared" si="995"/>
        <v>0</v>
      </c>
      <c r="KW58" s="21"/>
      <c r="KX58" s="21">
        <f t="shared" si="996"/>
        <v>0</v>
      </c>
      <c r="KY58" s="21"/>
      <c r="KZ58" s="21">
        <f t="shared" si="997"/>
        <v>0</v>
      </c>
      <c r="LA58" s="21"/>
      <c r="LB58" s="21">
        <f t="shared" si="998"/>
        <v>0</v>
      </c>
      <c r="LC58" s="21"/>
      <c r="LD58" s="21">
        <f t="shared" si="999"/>
        <v>0</v>
      </c>
      <c r="LE58" s="21"/>
      <c r="LF58" s="21">
        <f t="shared" si="1000"/>
        <v>0</v>
      </c>
      <c r="LG58" s="21"/>
      <c r="LH58" s="21">
        <f t="shared" si="1001"/>
        <v>0</v>
      </c>
      <c r="LI58" s="21"/>
      <c r="LJ58" s="21">
        <f t="shared" si="1002"/>
        <v>0</v>
      </c>
      <c r="LK58" s="21"/>
      <c r="LL58" s="21">
        <f t="shared" si="1003"/>
        <v>0</v>
      </c>
      <c r="LM58" s="21"/>
      <c r="LN58" s="21">
        <f t="shared" si="1004"/>
        <v>0</v>
      </c>
      <c r="LO58" s="21"/>
      <c r="LP58" s="21">
        <f t="shared" si="1005"/>
        <v>0</v>
      </c>
      <c r="LQ58" s="21"/>
      <c r="LR58" s="21">
        <f t="shared" si="1006"/>
        <v>0</v>
      </c>
      <c r="LS58" s="21"/>
      <c r="LT58" s="21">
        <f t="shared" si="1007"/>
        <v>0</v>
      </c>
      <c r="LU58" s="21"/>
      <c r="LV58" s="21">
        <f t="shared" si="1008"/>
        <v>0</v>
      </c>
      <c r="LW58" s="21"/>
      <c r="LX58" s="21">
        <f t="shared" si="1009"/>
        <v>0</v>
      </c>
      <c r="LY58" s="21"/>
      <c r="LZ58" s="21">
        <f t="shared" si="1010"/>
        <v>0</v>
      </c>
      <c r="MA58" s="21"/>
      <c r="MB58" s="21">
        <f t="shared" si="1011"/>
        <v>0</v>
      </c>
      <c r="MC58" s="21"/>
      <c r="MD58" s="21">
        <f t="shared" si="1012"/>
        <v>0</v>
      </c>
      <c r="ME58" s="21"/>
      <c r="MF58" s="21">
        <f t="shared" si="1013"/>
        <v>0</v>
      </c>
      <c r="MG58" s="21"/>
      <c r="MH58" s="21">
        <f t="shared" si="1014"/>
        <v>0</v>
      </c>
      <c r="MI58" s="21"/>
      <c r="MJ58" s="21">
        <f t="shared" si="1015"/>
        <v>0</v>
      </c>
      <c r="MK58" s="21"/>
      <c r="ML58" s="21">
        <f t="shared" si="1016"/>
        <v>0</v>
      </c>
      <c r="MM58" s="21"/>
      <c r="MN58" s="21">
        <f t="shared" si="1017"/>
        <v>0</v>
      </c>
      <c r="MO58" s="21"/>
      <c r="MP58" s="21">
        <f t="shared" si="1018"/>
        <v>0</v>
      </c>
      <c r="MQ58" s="21"/>
      <c r="MR58" s="21">
        <f t="shared" si="1019"/>
        <v>0</v>
      </c>
      <c r="MS58" s="21"/>
      <c r="MT58" s="21">
        <f t="shared" si="1020"/>
        <v>0</v>
      </c>
      <c r="MU58" s="21"/>
      <c r="MV58" s="21">
        <f t="shared" si="1021"/>
        <v>0</v>
      </c>
      <c r="MW58" s="21"/>
      <c r="MX58" s="21">
        <f t="shared" si="1022"/>
        <v>0</v>
      </c>
      <c r="MY58" s="21"/>
      <c r="MZ58" s="21">
        <f t="shared" si="1023"/>
        <v>0</v>
      </c>
      <c r="NA58" s="21"/>
      <c r="NB58" s="21">
        <f t="shared" si="1024"/>
        <v>0</v>
      </c>
      <c r="NC58" s="21"/>
      <c r="ND58" s="21">
        <f t="shared" si="1025"/>
        <v>0</v>
      </c>
      <c r="NE58" s="21"/>
      <c r="NF58" s="21">
        <f t="shared" si="1026"/>
        <v>0</v>
      </c>
      <c r="NG58" s="21"/>
      <c r="NH58" s="21">
        <f t="shared" si="1027"/>
        <v>0</v>
      </c>
      <c r="NI58" s="21"/>
      <c r="NJ58" s="21">
        <f t="shared" si="1028"/>
        <v>0</v>
      </c>
      <c r="NK58" s="21"/>
      <c r="NL58" s="21">
        <f t="shared" si="1029"/>
        <v>0</v>
      </c>
      <c r="NM58" s="21"/>
      <c r="NN58" s="21">
        <f t="shared" si="1030"/>
        <v>0</v>
      </c>
      <c r="NO58" s="21"/>
      <c r="NP58" s="21">
        <f t="shared" si="1031"/>
        <v>0</v>
      </c>
      <c r="NQ58" s="21"/>
      <c r="NR58" s="21">
        <f t="shared" si="1032"/>
        <v>0</v>
      </c>
      <c r="NS58" s="21"/>
      <c r="NT58" s="21">
        <f t="shared" si="1033"/>
        <v>0</v>
      </c>
      <c r="NU58" s="21"/>
      <c r="NV58" s="21">
        <f t="shared" si="1034"/>
        <v>0</v>
      </c>
      <c r="NW58" s="21"/>
      <c r="NX58" s="21">
        <f t="shared" si="1035"/>
        <v>0</v>
      </c>
      <c r="NY58" s="21"/>
      <c r="NZ58" s="21">
        <f t="shared" si="1036"/>
        <v>0</v>
      </c>
      <c r="OA58" s="21"/>
      <c r="OB58" s="21">
        <f t="shared" si="1037"/>
        <v>0</v>
      </c>
      <c r="OC58" s="21"/>
      <c r="OD58" s="21">
        <f t="shared" si="1038"/>
        <v>0</v>
      </c>
      <c r="OE58" s="21"/>
      <c r="OF58" s="21">
        <f t="shared" si="1039"/>
        <v>0</v>
      </c>
      <c r="OG58" s="21"/>
      <c r="OH58" s="21">
        <f t="shared" si="1040"/>
        <v>0</v>
      </c>
      <c r="OI58" s="21"/>
      <c r="OJ58" s="21">
        <f t="shared" si="1041"/>
        <v>0</v>
      </c>
      <c r="OK58" s="21"/>
      <c r="OL58" s="21">
        <f t="shared" si="1042"/>
        <v>0</v>
      </c>
      <c r="OM58" s="21"/>
      <c r="ON58" s="21">
        <f t="shared" si="1043"/>
        <v>0</v>
      </c>
      <c r="OO58" s="21"/>
      <c r="OP58" s="21">
        <f t="shared" si="1043"/>
        <v>0</v>
      </c>
      <c r="OQ58" s="21"/>
      <c r="OR58" s="21">
        <f t="shared" si="1043"/>
        <v>0</v>
      </c>
      <c r="OS58" s="21"/>
      <c r="OT58" s="21">
        <f t="shared" si="1043"/>
        <v>0</v>
      </c>
      <c r="OU58" s="21"/>
      <c r="OV58" s="21">
        <f t="shared" si="1043"/>
        <v>0</v>
      </c>
      <c r="OW58" s="21"/>
      <c r="OX58" s="21">
        <f t="shared" si="1043"/>
        <v>0</v>
      </c>
      <c r="OY58" s="21"/>
      <c r="OZ58" s="21">
        <f t="shared" si="1043"/>
        <v>0</v>
      </c>
      <c r="PA58" s="21"/>
      <c r="PB58" s="21">
        <f t="shared" si="1044"/>
        <v>0</v>
      </c>
      <c r="PC58" s="21"/>
      <c r="PD58" s="21">
        <f t="shared" si="1044"/>
        <v>0</v>
      </c>
      <c r="PE58" s="21"/>
      <c r="PF58" s="21">
        <f t="shared" si="1044"/>
        <v>0</v>
      </c>
      <c r="PG58" s="21"/>
      <c r="PH58" s="21">
        <f t="shared" si="1044"/>
        <v>0</v>
      </c>
      <c r="PI58" s="21"/>
      <c r="PJ58" s="21">
        <f t="shared" si="1044"/>
        <v>0</v>
      </c>
      <c r="PK58" s="21"/>
      <c r="PL58" s="21">
        <f t="shared" si="1044"/>
        <v>0</v>
      </c>
      <c r="PM58" s="21"/>
      <c r="PN58" s="21">
        <f t="shared" si="1045"/>
        <v>0</v>
      </c>
      <c r="PO58" s="21"/>
      <c r="PP58" s="21">
        <f t="shared" si="1045"/>
        <v>0</v>
      </c>
      <c r="PQ58" s="21"/>
      <c r="PR58" s="21">
        <f t="shared" si="1045"/>
        <v>0</v>
      </c>
      <c r="PS58" s="21"/>
      <c r="PT58" s="21">
        <f t="shared" si="1045"/>
        <v>0</v>
      </c>
      <c r="PU58" s="21"/>
      <c r="PV58" s="21">
        <f t="shared" si="1045"/>
        <v>0</v>
      </c>
      <c r="PW58" s="21"/>
      <c r="PX58" s="21">
        <f t="shared" si="1045"/>
        <v>0</v>
      </c>
      <c r="PY58" s="21"/>
      <c r="PZ58" s="21">
        <f t="shared" si="1046"/>
        <v>0</v>
      </c>
      <c r="QA58" s="21"/>
      <c r="QB58" s="21">
        <f t="shared" si="1046"/>
        <v>0</v>
      </c>
      <c r="QC58" s="21"/>
      <c r="QD58" s="21">
        <f t="shared" si="1046"/>
        <v>0</v>
      </c>
      <c r="QE58" s="21"/>
      <c r="QF58" s="21">
        <f t="shared" si="1046"/>
        <v>0</v>
      </c>
      <c r="QG58" s="21"/>
      <c r="QH58" s="21">
        <f t="shared" si="1046"/>
        <v>0</v>
      </c>
      <c r="QI58" s="21"/>
      <c r="QJ58" s="21">
        <f t="shared" si="1046"/>
        <v>0</v>
      </c>
      <c r="QK58" s="21"/>
      <c r="QL58" s="21">
        <f t="shared" si="1047"/>
        <v>0</v>
      </c>
      <c r="QM58" s="21"/>
      <c r="QN58" s="21">
        <f t="shared" si="1047"/>
        <v>0</v>
      </c>
      <c r="QO58" s="21"/>
      <c r="QP58" s="21">
        <f t="shared" si="1047"/>
        <v>0</v>
      </c>
      <c r="QQ58" s="21"/>
      <c r="QR58" s="21">
        <f t="shared" si="1047"/>
        <v>0</v>
      </c>
      <c r="QS58" s="21"/>
      <c r="QT58" s="21">
        <f t="shared" si="1047"/>
        <v>0</v>
      </c>
      <c r="QU58" s="21"/>
      <c r="QV58" s="21">
        <f t="shared" si="1047"/>
        <v>0</v>
      </c>
      <c r="QW58" s="21"/>
      <c r="QX58" s="21">
        <f t="shared" si="1048"/>
        <v>0</v>
      </c>
      <c r="QY58" s="21"/>
      <c r="QZ58" s="21">
        <f t="shared" si="1048"/>
        <v>0</v>
      </c>
      <c r="RA58" s="21"/>
      <c r="RB58" s="21">
        <f t="shared" si="1048"/>
        <v>0</v>
      </c>
      <c r="RC58" s="21"/>
      <c r="RD58" s="21">
        <f t="shared" si="1048"/>
        <v>0</v>
      </c>
      <c r="RE58" s="21"/>
      <c r="RF58" s="21">
        <f t="shared" si="1048"/>
        <v>0</v>
      </c>
      <c r="RG58" s="21"/>
      <c r="RH58" s="21">
        <f t="shared" si="1048"/>
        <v>0</v>
      </c>
      <c r="RI58" s="21"/>
      <c r="RJ58" s="21">
        <f t="shared" si="720"/>
        <v>0</v>
      </c>
      <c r="RK58" s="21"/>
      <c r="RL58" s="21">
        <f t="shared" si="721"/>
        <v>0</v>
      </c>
      <c r="RM58" s="21"/>
      <c r="RN58" s="21">
        <f t="shared" si="722"/>
        <v>0</v>
      </c>
      <c r="RO58" s="21"/>
      <c r="RP58" s="21">
        <f t="shared" si="723"/>
        <v>0</v>
      </c>
      <c r="RQ58" s="21"/>
      <c r="RR58" s="21">
        <f t="shared" si="724"/>
        <v>0</v>
      </c>
      <c r="RS58" s="21"/>
      <c r="RT58" s="21">
        <f t="shared" si="725"/>
        <v>0</v>
      </c>
      <c r="RU58" s="21"/>
      <c r="RV58" s="21">
        <f t="shared" si="726"/>
        <v>0</v>
      </c>
      <c r="RW58" s="21"/>
      <c r="RX58" s="21">
        <f t="shared" si="727"/>
        <v>0</v>
      </c>
      <c r="RY58" s="21"/>
      <c r="RZ58" s="21">
        <f t="shared" si="728"/>
        <v>0</v>
      </c>
      <c r="SA58" s="21"/>
      <c r="SB58" s="21">
        <f t="shared" si="729"/>
        <v>0</v>
      </c>
      <c r="SC58" s="21"/>
      <c r="SD58" s="21">
        <f t="shared" si="730"/>
        <v>0</v>
      </c>
      <c r="SE58" s="21">
        <v>19</v>
      </c>
      <c r="SF58" s="21">
        <f t="shared" si="731"/>
        <v>0</v>
      </c>
      <c r="SG58" s="21">
        <v>17</v>
      </c>
      <c r="SH58" s="21">
        <f t="shared" si="732"/>
        <v>0</v>
      </c>
      <c r="SI58" s="21">
        <v>17</v>
      </c>
      <c r="SJ58" s="21">
        <f t="shared" si="733"/>
        <v>0</v>
      </c>
      <c r="SK58" s="21">
        <v>23</v>
      </c>
      <c r="SL58" s="21">
        <f t="shared" si="734"/>
        <v>0</v>
      </c>
      <c r="SM58" s="21">
        <v>31</v>
      </c>
      <c r="SN58" s="21">
        <f t="shared" si="1049"/>
        <v>0</v>
      </c>
      <c r="SO58" s="21">
        <v>5</v>
      </c>
      <c r="SP58" s="21">
        <f t="shared" si="736"/>
        <v>0</v>
      </c>
      <c r="SQ58" s="21">
        <v>27</v>
      </c>
      <c r="SR58" s="21">
        <f t="shared" si="737"/>
        <v>0</v>
      </c>
      <c r="SS58" s="21">
        <v>30</v>
      </c>
      <c r="ST58" s="21">
        <f t="shared" si="738"/>
        <v>0</v>
      </c>
      <c r="SU58" s="21">
        <v>15</v>
      </c>
      <c r="SV58" s="21">
        <f t="shared" si="739"/>
        <v>0</v>
      </c>
      <c r="SW58" s="21">
        <v>30</v>
      </c>
      <c r="SX58" s="21">
        <f t="shared" si="740"/>
        <v>0</v>
      </c>
      <c r="SY58" s="21">
        <v>21</v>
      </c>
      <c r="SZ58" s="21">
        <f t="shared" si="741"/>
        <v>0</v>
      </c>
      <c r="TA58" s="21">
        <v>18</v>
      </c>
      <c r="TB58" s="21">
        <f t="shared" si="742"/>
        <v>0</v>
      </c>
      <c r="TC58" s="21"/>
      <c r="TD58" s="21">
        <f t="shared" si="1050"/>
        <v>0</v>
      </c>
      <c r="TE58" s="21"/>
      <c r="TF58" s="21">
        <f t="shared" si="744"/>
        <v>0</v>
      </c>
      <c r="TG58" s="21"/>
      <c r="TH58" s="21">
        <f t="shared" si="745"/>
        <v>0</v>
      </c>
      <c r="TI58" s="21"/>
      <c r="TJ58" s="21">
        <f t="shared" si="746"/>
        <v>0</v>
      </c>
      <c r="TK58" s="21"/>
      <c r="TL58" s="21">
        <f t="shared" si="1051"/>
        <v>0</v>
      </c>
      <c r="TM58" s="21"/>
      <c r="TN58" s="21">
        <f t="shared" si="1052"/>
        <v>0</v>
      </c>
      <c r="TO58" s="21"/>
      <c r="TP58" s="21">
        <f t="shared" si="1053"/>
        <v>0</v>
      </c>
      <c r="TQ58" s="21"/>
      <c r="TR58" s="21">
        <f t="shared" si="1054"/>
        <v>0</v>
      </c>
      <c r="TS58" s="21"/>
      <c r="TT58" s="21">
        <f t="shared" si="1055"/>
        <v>0</v>
      </c>
      <c r="TU58" s="21"/>
      <c r="TV58" s="21">
        <f t="shared" si="1056"/>
        <v>0</v>
      </c>
      <c r="TW58" s="21"/>
      <c r="TX58" s="21">
        <f t="shared" si="1057"/>
        <v>0</v>
      </c>
      <c r="TY58" s="21"/>
      <c r="TZ58" s="21">
        <f t="shared" si="1058"/>
        <v>0</v>
      </c>
      <c r="UA58" s="21"/>
      <c r="UB58" s="21">
        <f t="shared" si="1059"/>
        <v>0</v>
      </c>
      <c r="UC58" s="21"/>
      <c r="UD58" s="21">
        <f t="shared" si="1060"/>
        <v>0</v>
      </c>
      <c r="UE58" s="21"/>
      <c r="UF58" s="21">
        <f t="shared" si="1061"/>
        <v>0</v>
      </c>
      <c r="UG58" s="21"/>
      <c r="UH58" s="21">
        <f t="shared" si="758"/>
        <v>0</v>
      </c>
      <c r="UI58" s="21"/>
      <c r="UJ58" s="21">
        <f t="shared" si="1062"/>
        <v>0</v>
      </c>
      <c r="UK58" s="21"/>
      <c r="UL58" s="21">
        <f t="shared" si="1063"/>
        <v>0</v>
      </c>
      <c r="UM58" s="21"/>
      <c r="UN58" s="21">
        <f t="shared" si="1064"/>
        <v>0</v>
      </c>
      <c r="UO58" s="21"/>
      <c r="UP58" s="21">
        <f t="shared" si="1065"/>
        <v>0</v>
      </c>
      <c r="UQ58" s="21"/>
      <c r="UR58" s="21">
        <f t="shared" si="1066"/>
        <v>0</v>
      </c>
      <c r="US58" s="21"/>
      <c r="UT58" s="21">
        <f t="shared" si="1067"/>
        <v>0</v>
      </c>
      <c r="UU58" s="21"/>
      <c r="UV58" s="21">
        <f t="shared" si="765"/>
        <v>0</v>
      </c>
      <c r="UW58" s="21"/>
      <c r="UX58" s="21">
        <f t="shared" si="1068"/>
        <v>0</v>
      </c>
      <c r="UY58" s="21"/>
      <c r="UZ58" s="21">
        <f t="shared" si="767"/>
        <v>0</v>
      </c>
      <c r="VA58" s="21"/>
      <c r="VB58" s="21">
        <f t="shared" si="1069"/>
        <v>0</v>
      </c>
      <c r="VC58" s="21"/>
      <c r="VD58" s="21">
        <f t="shared" si="1070"/>
        <v>0</v>
      </c>
      <c r="VE58" s="21"/>
      <c r="VF58" s="21">
        <f t="shared" si="1071"/>
        <v>0</v>
      </c>
      <c r="VG58" s="21"/>
      <c r="VH58" s="21">
        <f t="shared" si="1072"/>
        <v>0</v>
      </c>
      <c r="VI58" s="21"/>
      <c r="VJ58" s="21">
        <f t="shared" si="1073"/>
        <v>0</v>
      </c>
      <c r="VK58" s="21"/>
      <c r="VL58" s="21">
        <f t="shared" si="1074"/>
        <v>0</v>
      </c>
      <c r="VM58" s="21"/>
      <c r="VN58" s="21">
        <f t="shared" si="1075"/>
        <v>0</v>
      </c>
      <c r="VO58" s="21"/>
      <c r="VP58" s="21">
        <f t="shared" si="1076"/>
        <v>0</v>
      </c>
      <c r="VQ58" s="21"/>
      <c r="VR58" s="21">
        <f t="shared" si="1043"/>
        <v>0</v>
      </c>
      <c r="VS58" s="21"/>
      <c r="VT58" s="21">
        <f t="shared" si="1077"/>
        <v>0</v>
      </c>
      <c r="VU58" s="21"/>
      <c r="VV58" s="21">
        <f t="shared" si="1077"/>
        <v>0</v>
      </c>
      <c r="VW58" s="21"/>
      <c r="VX58" s="21">
        <f t="shared" si="1078"/>
        <v>0</v>
      </c>
      <c r="VY58" s="21"/>
      <c r="VZ58" s="21">
        <f t="shared" si="1078"/>
        <v>0</v>
      </c>
      <c r="WA58" s="21"/>
      <c r="WB58" s="21">
        <f t="shared" si="1078"/>
        <v>0</v>
      </c>
      <c r="WC58" s="21"/>
      <c r="WD58" s="21">
        <f t="shared" si="1078"/>
        <v>0</v>
      </c>
      <c r="WE58" s="21"/>
      <c r="WF58" s="21">
        <f t="shared" si="1078"/>
        <v>0</v>
      </c>
      <c r="WG58" s="21"/>
      <c r="WH58" s="21">
        <f t="shared" si="1078"/>
        <v>0</v>
      </c>
      <c r="WI58" s="21"/>
      <c r="WJ58" s="21">
        <f t="shared" si="1078"/>
        <v>0</v>
      </c>
      <c r="WK58" s="21"/>
      <c r="WL58" s="21">
        <f t="shared" si="1078"/>
        <v>0</v>
      </c>
      <c r="WM58" s="21"/>
      <c r="WN58" s="21">
        <f t="shared" si="1079"/>
        <v>0</v>
      </c>
      <c r="WO58" s="21"/>
      <c r="WP58" s="21">
        <f t="shared" si="1079"/>
        <v>0</v>
      </c>
      <c r="WQ58" s="21"/>
      <c r="WR58" s="21">
        <f t="shared" si="1079"/>
        <v>0</v>
      </c>
      <c r="WS58" s="21"/>
      <c r="WT58" s="21">
        <f t="shared" si="1079"/>
        <v>0</v>
      </c>
      <c r="WU58" s="21"/>
      <c r="WV58" s="21">
        <f t="shared" si="1079"/>
        <v>0</v>
      </c>
      <c r="WW58" s="21"/>
      <c r="WX58" s="21">
        <f t="shared" si="1079"/>
        <v>0</v>
      </c>
      <c r="WY58" s="21"/>
      <c r="WZ58" s="21">
        <f t="shared" si="1079"/>
        <v>0</v>
      </c>
      <c r="XA58" s="21"/>
      <c r="XB58" s="21">
        <f t="shared" si="1079"/>
        <v>0</v>
      </c>
      <c r="XC58" s="21"/>
      <c r="XD58" s="21">
        <f t="shared" si="1080"/>
        <v>0</v>
      </c>
      <c r="XE58" s="21"/>
      <c r="XF58" s="21">
        <f t="shared" si="1080"/>
        <v>0</v>
      </c>
      <c r="XG58" s="21"/>
      <c r="XH58" s="21">
        <f t="shared" si="1080"/>
        <v>0</v>
      </c>
      <c r="XI58" s="21"/>
      <c r="XJ58" s="21">
        <f t="shared" si="1080"/>
        <v>0</v>
      </c>
      <c r="XK58" s="21"/>
      <c r="XL58" s="21">
        <f t="shared" si="1080"/>
        <v>0</v>
      </c>
      <c r="XM58" s="21"/>
      <c r="XN58" s="21">
        <f t="shared" si="1080"/>
        <v>0</v>
      </c>
      <c r="XO58" s="21"/>
      <c r="XP58" s="21">
        <f t="shared" si="1080"/>
        <v>0</v>
      </c>
      <c r="XQ58" s="21"/>
      <c r="XR58" s="21">
        <f t="shared" si="1080"/>
        <v>0</v>
      </c>
      <c r="XS58" s="21"/>
      <c r="XT58" s="21">
        <f t="shared" si="1124"/>
        <v>0</v>
      </c>
      <c r="XU58" s="21"/>
      <c r="XV58" s="21">
        <f t="shared" si="1124"/>
        <v>0</v>
      </c>
      <c r="XW58" s="21"/>
      <c r="XX58" s="21">
        <f t="shared" si="1124"/>
        <v>0</v>
      </c>
      <c r="XY58" s="21"/>
      <c r="XZ58" s="21">
        <f t="shared" si="1124"/>
        <v>0</v>
      </c>
      <c r="YA58" s="21"/>
      <c r="YB58" s="21">
        <f t="shared" si="780"/>
        <v>0</v>
      </c>
      <c r="YC58" s="21"/>
      <c r="YD58" s="21">
        <f t="shared" si="781"/>
        <v>0</v>
      </c>
      <c r="YE58" s="21"/>
      <c r="YF58" s="21">
        <f t="shared" si="782"/>
        <v>0</v>
      </c>
      <c r="YG58" s="21"/>
      <c r="YH58" s="21">
        <f t="shared" si="783"/>
        <v>0</v>
      </c>
      <c r="YI58" s="21"/>
      <c r="YJ58" s="21">
        <f t="shared" si="784"/>
        <v>0</v>
      </c>
      <c r="YK58" s="21"/>
      <c r="YL58" s="21">
        <f t="shared" si="785"/>
        <v>0</v>
      </c>
      <c r="YM58" s="21"/>
      <c r="YN58" s="21">
        <f t="shared" si="786"/>
        <v>0</v>
      </c>
      <c r="YO58" s="21"/>
      <c r="YP58" s="21">
        <f t="shared" si="787"/>
        <v>0</v>
      </c>
      <c r="YQ58" s="21"/>
      <c r="YR58" s="21">
        <f t="shared" si="788"/>
        <v>0</v>
      </c>
      <c r="YS58" s="21"/>
      <c r="YT58" s="21">
        <f t="shared" si="1081"/>
        <v>0</v>
      </c>
      <c r="YU58" s="21"/>
      <c r="YV58" s="21">
        <f t="shared" si="790"/>
        <v>0</v>
      </c>
      <c r="YW58" s="21"/>
      <c r="YX58" s="21">
        <f t="shared" si="791"/>
        <v>0</v>
      </c>
      <c r="YY58" s="21"/>
      <c r="YZ58" s="21">
        <f t="shared" si="1077"/>
        <v>0</v>
      </c>
      <c r="ZA58" s="21"/>
      <c r="ZB58" s="21">
        <f t="shared" si="792"/>
        <v>0</v>
      </c>
      <c r="ZC58" s="21"/>
      <c r="ZD58" s="21">
        <f t="shared" si="793"/>
        <v>0</v>
      </c>
      <c r="ZE58" s="21"/>
      <c r="ZF58" s="21">
        <f t="shared" si="794"/>
        <v>0</v>
      </c>
      <c r="ZG58" s="21"/>
      <c r="ZH58" s="21">
        <f t="shared" si="1082"/>
        <v>0</v>
      </c>
      <c r="ZI58" s="21"/>
      <c r="ZJ58" s="21">
        <f t="shared" si="796"/>
        <v>0</v>
      </c>
      <c r="ZK58" s="21"/>
      <c r="ZL58" s="21">
        <f t="shared" si="797"/>
        <v>0</v>
      </c>
      <c r="ZM58" s="21"/>
      <c r="ZN58" s="21">
        <f t="shared" si="1083"/>
        <v>0</v>
      </c>
      <c r="ZO58" s="21"/>
      <c r="ZP58" s="21">
        <f t="shared" si="799"/>
        <v>0</v>
      </c>
      <c r="ZQ58" s="21"/>
      <c r="ZR58" s="21">
        <f t="shared" si="800"/>
        <v>0</v>
      </c>
      <c r="ZS58" s="21"/>
      <c r="ZT58" s="21">
        <f t="shared" si="1077"/>
        <v>0</v>
      </c>
      <c r="ZU58" s="21"/>
      <c r="ZV58" s="21">
        <f t="shared" si="1084"/>
        <v>0</v>
      </c>
      <c r="ZW58" s="21"/>
      <c r="ZX58" s="21">
        <f t="shared" si="1085"/>
        <v>0</v>
      </c>
      <c r="ZY58" s="21"/>
      <c r="ZZ58" s="21">
        <f t="shared" si="1085"/>
        <v>0</v>
      </c>
      <c r="AAA58" s="21"/>
      <c r="AAB58" s="21">
        <f t="shared" si="1086"/>
        <v>0</v>
      </c>
      <c r="AAC58" s="21"/>
      <c r="AAD58" s="21">
        <f t="shared" si="1086"/>
        <v>0</v>
      </c>
      <c r="AAE58" s="21"/>
      <c r="AAF58" s="21">
        <f t="shared" si="1087"/>
        <v>0</v>
      </c>
      <c r="AAG58" s="21"/>
      <c r="AAH58" s="21">
        <f t="shared" si="1087"/>
        <v>0</v>
      </c>
      <c r="AAI58" s="21"/>
      <c r="AAJ58" s="21">
        <f t="shared" si="1088"/>
        <v>0</v>
      </c>
      <c r="AAK58" s="21"/>
      <c r="AAL58" s="21">
        <f t="shared" si="1088"/>
        <v>0</v>
      </c>
      <c r="AAM58" s="21"/>
      <c r="AAN58" s="21">
        <f t="shared" si="1089"/>
        <v>0</v>
      </c>
      <c r="AAO58" s="21"/>
      <c r="AAP58" s="21">
        <f t="shared" si="1089"/>
        <v>0</v>
      </c>
      <c r="AAQ58" s="21"/>
      <c r="AAR58" s="21">
        <f t="shared" si="1090"/>
        <v>0</v>
      </c>
      <c r="AAS58" s="21"/>
      <c r="AAT58" s="21">
        <f t="shared" si="1090"/>
        <v>0</v>
      </c>
      <c r="AAU58" s="21"/>
      <c r="AAV58" s="21">
        <f t="shared" si="1091"/>
        <v>0</v>
      </c>
      <c r="AAW58" s="21"/>
      <c r="AAX58" s="21">
        <f t="shared" si="1091"/>
        <v>0</v>
      </c>
      <c r="AAY58" s="21"/>
      <c r="AAZ58" s="21">
        <f t="shared" si="1092"/>
        <v>0</v>
      </c>
      <c r="ABA58" s="21"/>
      <c r="ABB58" s="21">
        <f t="shared" si="1092"/>
        <v>0</v>
      </c>
      <c r="ABC58" s="21"/>
      <c r="ABD58" s="21">
        <f t="shared" si="1093"/>
        <v>0</v>
      </c>
      <c r="ABE58" s="21"/>
      <c r="ABF58" s="21">
        <f t="shared" si="1093"/>
        <v>0</v>
      </c>
      <c r="ABG58" s="21"/>
      <c r="ABH58" s="21">
        <f t="shared" si="1094"/>
        <v>0</v>
      </c>
      <c r="ABI58" s="21"/>
      <c r="ABJ58" s="21">
        <f t="shared" si="1094"/>
        <v>0</v>
      </c>
      <c r="ABK58" s="21"/>
      <c r="ABL58" s="21">
        <f t="shared" si="1095"/>
        <v>0</v>
      </c>
      <c r="ABM58" s="21"/>
      <c r="ABN58" s="21">
        <f t="shared" si="1095"/>
        <v>0</v>
      </c>
      <c r="ABO58" s="21"/>
      <c r="ABP58" s="21">
        <f t="shared" si="1096"/>
        <v>0</v>
      </c>
      <c r="ABQ58" s="21"/>
      <c r="ABR58" s="21">
        <f t="shared" si="1096"/>
        <v>0</v>
      </c>
      <c r="ABS58" s="21"/>
      <c r="ABT58" s="21">
        <f t="shared" si="1097"/>
        <v>0</v>
      </c>
      <c r="ABU58" s="21"/>
      <c r="ABV58" s="21">
        <f t="shared" si="1097"/>
        <v>0</v>
      </c>
      <c r="ABW58" s="21"/>
      <c r="ABX58" s="21">
        <f t="shared" si="1098"/>
        <v>0</v>
      </c>
      <c r="ABY58" s="21"/>
      <c r="ABZ58" s="21">
        <f t="shared" si="1098"/>
        <v>0</v>
      </c>
      <c r="ACA58" s="21"/>
      <c r="ACB58" s="21">
        <f t="shared" si="1099"/>
        <v>0</v>
      </c>
      <c r="ACC58" s="21"/>
      <c r="ACD58" s="21">
        <f t="shared" si="1099"/>
        <v>0</v>
      </c>
      <c r="ACE58" s="21"/>
      <c r="ACF58" s="21">
        <f t="shared" si="1100"/>
        <v>0</v>
      </c>
      <c r="ACG58" s="21"/>
      <c r="ACH58" s="21">
        <f t="shared" si="1100"/>
        <v>0</v>
      </c>
      <c r="ACI58" s="21"/>
      <c r="ACJ58" s="21">
        <f t="shared" si="1101"/>
        <v>0</v>
      </c>
      <c r="ACK58" s="21"/>
      <c r="ACL58" s="21">
        <f t="shared" si="1101"/>
        <v>0</v>
      </c>
      <c r="ACM58" s="21"/>
      <c r="ACN58" s="21">
        <f t="shared" si="1102"/>
        <v>0</v>
      </c>
      <c r="ACO58" s="21"/>
      <c r="ACP58" s="21">
        <f t="shared" si="1102"/>
        <v>0</v>
      </c>
      <c r="ACQ58" s="21"/>
      <c r="ACR58" s="21">
        <f t="shared" si="1103"/>
        <v>0</v>
      </c>
      <c r="ACS58" s="21"/>
      <c r="ACT58" s="21">
        <f t="shared" si="1103"/>
        <v>0</v>
      </c>
      <c r="ACU58" s="21"/>
      <c r="ACV58" s="21">
        <f t="shared" si="1104"/>
        <v>0</v>
      </c>
      <c r="ACW58" s="21"/>
      <c r="ACX58" s="21">
        <f t="shared" si="1104"/>
        <v>0</v>
      </c>
      <c r="ACY58" s="21"/>
      <c r="ACZ58" s="21">
        <f t="shared" si="1105"/>
        <v>0</v>
      </c>
      <c r="ADA58" s="21"/>
      <c r="ADB58" s="21">
        <f t="shared" si="1105"/>
        <v>0</v>
      </c>
      <c r="ADC58" s="21"/>
      <c r="ADD58" s="21">
        <f t="shared" si="1106"/>
        <v>0</v>
      </c>
      <c r="ADE58" s="21"/>
      <c r="ADF58" s="21">
        <f t="shared" si="1106"/>
        <v>0</v>
      </c>
      <c r="ADG58" s="21"/>
      <c r="ADH58" s="21">
        <f t="shared" si="1107"/>
        <v>0</v>
      </c>
      <c r="ADI58" s="21"/>
      <c r="ADJ58" s="21">
        <f t="shared" si="1107"/>
        <v>0</v>
      </c>
      <c r="ADK58" s="21"/>
      <c r="ADL58" s="21">
        <f t="shared" si="1108"/>
        <v>0</v>
      </c>
      <c r="ADM58" s="21"/>
      <c r="ADN58" s="21">
        <f t="shared" si="1108"/>
        <v>0</v>
      </c>
      <c r="ADO58" s="21"/>
      <c r="ADP58" s="21">
        <f t="shared" si="1108"/>
        <v>0</v>
      </c>
      <c r="ADQ58" s="21"/>
      <c r="ADR58" s="21">
        <f t="shared" si="1108"/>
        <v>0</v>
      </c>
      <c r="ADS58" s="21"/>
      <c r="ADT58" s="21">
        <f t="shared" si="1108"/>
        <v>0</v>
      </c>
      <c r="ADU58" s="21"/>
      <c r="ADV58" s="21">
        <f t="shared" si="1109"/>
        <v>0</v>
      </c>
      <c r="ADW58" s="21"/>
      <c r="ADX58" s="21">
        <f t="shared" si="1109"/>
        <v>0</v>
      </c>
      <c r="ADY58" s="21"/>
      <c r="ADZ58" s="21">
        <f t="shared" si="1109"/>
        <v>0</v>
      </c>
      <c r="AEA58" s="21"/>
      <c r="AEB58" s="21">
        <f t="shared" si="1109"/>
        <v>0</v>
      </c>
      <c r="AEC58" s="21"/>
      <c r="AED58" s="21">
        <f t="shared" si="1110"/>
        <v>0</v>
      </c>
      <c r="AEE58" s="21"/>
      <c r="AEF58" s="21">
        <f t="shared" si="1110"/>
        <v>0</v>
      </c>
      <c r="AEG58" s="21"/>
      <c r="AEH58" s="21">
        <f t="shared" si="1110"/>
        <v>0</v>
      </c>
      <c r="AEI58" s="21"/>
      <c r="AEJ58" s="21">
        <f t="shared" si="1110"/>
        <v>0</v>
      </c>
      <c r="AEK58" s="21"/>
      <c r="AEL58" s="21">
        <f t="shared" si="1110"/>
        <v>0</v>
      </c>
      <c r="AEM58" s="21"/>
      <c r="AEN58" s="21">
        <f t="shared" si="1111"/>
        <v>0</v>
      </c>
      <c r="AEO58" s="21"/>
      <c r="AEP58" s="21">
        <f t="shared" si="1111"/>
        <v>0</v>
      </c>
      <c r="AEQ58" s="21"/>
      <c r="AER58" s="21">
        <f t="shared" si="1111"/>
        <v>0</v>
      </c>
      <c r="AES58" s="21"/>
      <c r="AET58" s="21">
        <f t="shared" si="1111"/>
        <v>0</v>
      </c>
      <c r="AEU58" s="21"/>
      <c r="AEV58" s="21">
        <f t="shared" si="1112"/>
        <v>0</v>
      </c>
      <c r="AEW58" s="21"/>
      <c r="AEX58" s="21">
        <f t="shared" si="1112"/>
        <v>0</v>
      </c>
      <c r="AEY58" s="21"/>
      <c r="AEZ58" s="21">
        <f t="shared" si="1112"/>
        <v>0</v>
      </c>
      <c r="AFA58" s="21"/>
      <c r="AFB58" s="21">
        <f t="shared" si="1112"/>
        <v>0</v>
      </c>
      <c r="AFC58" s="21"/>
      <c r="AFD58" s="21">
        <f t="shared" si="1112"/>
        <v>0</v>
      </c>
      <c r="AFE58" s="21"/>
      <c r="AFF58" s="21">
        <f t="shared" si="1113"/>
        <v>0</v>
      </c>
      <c r="AFG58" s="21"/>
      <c r="AFH58" s="21">
        <f t="shared" si="1113"/>
        <v>0</v>
      </c>
      <c r="AFI58" s="21"/>
      <c r="AFJ58" s="21">
        <f t="shared" si="1113"/>
        <v>0</v>
      </c>
      <c r="AFK58" s="21"/>
      <c r="AFL58" s="21">
        <f t="shared" si="1113"/>
        <v>0</v>
      </c>
      <c r="AFM58" s="21"/>
      <c r="AFN58" s="21">
        <f t="shared" si="1114"/>
        <v>0</v>
      </c>
      <c r="AFO58" s="21"/>
      <c r="AFP58" s="21">
        <f t="shared" si="1114"/>
        <v>0</v>
      </c>
      <c r="AFQ58" s="21"/>
      <c r="AFR58" s="21">
        <f t="shared" si="1114"/>
        <v>0</v>
      </c>
      <c r="AFS58" s="21"/>
      <c r="AFT58" s="21">
        <f t="shared" si="1114"/>
        <v>0</v>
      </c>
      <c r="AFU58" s="21"/>
      <c r="AFV58" s="21">
        <f t="shared" si="1114"/>
        <v>0</v>
      </c>
      <c r="AFW58" s="21"/>
      <c r="AFX58" s="21">
        <f t="shared" si="1115"/>
        <v>0</v>
      </c>
      <c r="AFY58" s="21"/>
      <c r="AFZ58" s="21">
        <f t="shared" si="1115"/>
        <v>0</v>
      </c>
      <c r="AGA58" s="21"/>
      <c r="AGB58" s="21">
        <f t="shared" si="1115"/>
        <v>0</v>
      </c>
      <c r="AGC58" s="21"/>
      <c r="AGD58" s="21">
        <f t="shared" si="1115"/>
        <v>0</v>
      </c>
      <c r="AGE58" s="21"/>
      <c r="AGF58" s="21">
        <f t="shared" si="1116"/>
        <v>0</v>
      </c>
      <c r="AGG58" s="21"/>
      <c r="AGH58" s="21">
        <f t="shared" si="1116"/>
        <v>0</v>
      </c>
      <c r="AGI58" s="21"/>
      <c r="AGJ58" s="21">
        <f t="shared" si="1116"/>
        <v>0</v>
      </c>
      <c r="AGK58" s="21"/>
      <c r="AGL58" s="21">
        <f t="shared" si="1116"/>
        <v>0</v>
      </c>
      <c r="AGM58" s="21"/>
      <c r="AGN58" s="21">
        <f t="shared" si="1116"/>
        <v>0</v>
      </c>
      <c r="AGO58" s="21"/>
      <c r="AGP58" s="21">
        <f t="shared" si="1117"/>
        <v>0</v>
      </c>
      <c r="AGQ58" s="21"/>
      <c r="AGR58" s="21">
        <f t="shared" si="1117"/>
        <v>0</v>
      </c>
      <c r="AGS58" s="21"/>
      <c r="AGT58" s="21">
        <f t="shared" si="1117"/>
        <v>0</v>
      </c>
      <c r="AGU58" s="21"/>
      <c r="AGV58" s="21">
        <f t="shared" si="1117"/>
        <v>0</v>
      </c>
      <c r="AGW58" s="21"/>
      <c r="AGX58" s="21">
        <f t="shared" si="1118"/>
        <v>0</v>
      </c>
      <c r="AGY58" s="21"/>
      <c r="AGZ58" s="21">
        <f t="shared" si="1118"/>
        <v>0</v>
      </c>
      <c r="AHA58" s="21"/>
      <c r="AHB58" s="21">
        <f t="shared" si="1118"/>
        <v>0</v>
      </c>
      <c r="AHC58" s="21"/>
      <c r="AHD58" s="21">
        <f t="shared" si="1118"/>
        <v>0</v>
      </c>
      <c r="AHE58" s="21"/>
      <c r="AHF58" s="21">
        <f t="shared" si="1118"/>
        <v>0</v>
      </c>
      <c r="AHG58" s="21"/>
      <c r="AHH58" s="21">
        <f t="shared" si="1119"/>
        <v>0</v>
      </c>
      <c r="AHI58" s="21"/>
      <c r="AHJ58" s="21">
        <f t="shared" si="1119"/>
        <v>0</v>
      </c>
      <c r="AHK58" s="21"/>
      <c r="AHL58" s="21">
        <f t="shared" si="1119"/>
        <v>0</v>
      </c>
      <c r="AHM58" s="21"/>
      <c r="AHN58" s="21">
        <f t="shared" si="1119"/>
        <v>0</v>
      </c>
      <c r="AHO58" s="21"/>
      <c r="AHP58" s="21">
        <f t="shared" si="1120"/>
        <v>0</v>
      </c>
      <c r="AHQ58" s="21"/>
      <c r="AHR58" s="21">
        <f t="shared" si="1120"/>
        <v>0</v>
      </c>
      <c r="AHS58" s="21"/>
      <c r="AHT58" s="21">
        <f t="shared" si="1120"/>
        <v>0</v>
      </c>
      <c r="AHU58" s="21"/>
      <c r="AHV58" s="21">
        <f t="shared" si="1120"/>
        <v>0</v>
      </c>
      <c r="AHW58" s="21"/>
      <c r="AHX58" s="21">
        <f t="shared" si="1120"/>
        <v>0</v>
      </c>
      <c r="AHY58" s="21"/>
      <c r="AHZ58" s="21">
        <f t="shared" si="1121"/>
        <v>0</v>
      </c>
      <c r="AIA58" s="21"/>
      <c r="AIB58" s="21">
        <f t="shared" si="1121"/>
        <v>0</v>
      </c>
      <c r="AIC58" s="21"/>
      <c r="AID58" s="21">
        <f t="shared" si="1121"/>
        <v>0</v>
      </c>
      <c r="AIE58" s="21"/>
      <c r="AIF58" s="21">
        <f t="shared" si="1121"/>
        <v>0</v>
      </c>
      <c r="AIG58" s="21"/>
      <c r="AIH58" s="21">
        <f t="shared" si="1122"/>
        <v>0</v>
      </c>
      <c r="AII58" s="21"/>
      <c r="AIJ58" s="21">
        <f t="shared" si="1122"/>
        <v>0</v>
      </c>
      <c r="AIK58" s="21"/>
      <c r="AIL58" s="21">
        <f t="shared" si="1122"/>
        <v>0</v>
      </c>
      <c r="AIM58" s="21"/>
      <c r="AIN58" s="21">
        <f t="shared" si="1122"/>
        <v>0</v>
      </c>
      <c r="AIO58" s="21"/>
      <c r="AIP58" s="21">
        <f t="shared" si="1122"/>
        <v>0</v>
      </c>
      <c r="AIQ58" s="21"/>
      <c r="AIR58" s="21">
        <f t="shared" si="1123"/>
        <v>0</v>
      </c>
      <c r="AIS58" s="21"/>
      <c r="AIT58" s="21">
        <f t="shared" si="1123"/>
        <v>0</v>
      </c>
      <c r="AIU58" s="21"/>
      <c r="AIV58" s="21">
        <f t="shared" si="1123"/>
        <v>0</v>
      </c>
      <c r="AIW58" s="21"/>
      <c r="AIX58" s="21">
        <f t="shared" si="1123"/>
        <v>0</v>
      </c>
      <c r="AIY58" s="21"/>
      <c r="AIZ58" s="21">
        <f t="shared" si="1077"/>
        <v>0</v>
      </c>
      <c r="AJA58" s="21"/>
    </row>
    <row r="59" spans="1:937" ht="13.5" customHeight="1" x14ac:dyDescent="0.25">
      <c r="A59" s="96"/>
      <c r="B59" s="31">
        <v>54</v>
      </c>
      <c r="C59" s="192" t="s">
        <v>209</v>
      </c>
      <c r="D59" s="67" t="s">
        <v>486</v>
      </c>
      <c r="E59" s="194" t="s">
        <v>404</v>
      </c>
      <c r="F59" s="194" t="str">
        <f>_xlfn.XLOOKUP(D59,'WTG PH-III'!$D$5:$D$198,'WTG PH-III'!$B$5:$B$198,0,0,1)</f>
        <v>PSS-12</v>
      </c>
      <c r="G59" s="22" t="s">
        <v>537</v>
      </c>
      <c r="H59" s="22" t="s">
        <v>541</v>
      </c>
      <c r="I59" s="61">
        <v>14</v>
      </c>
      <c r="J59" s="21">
        <v>253</v>
      </c>
      <c r="K59" s="21">
        <f t="shared" si="846"/>
        <v>253</v>
      </c>
      <c r="L59" s="21">
        <f t="shared" si="847"/>
        <v>253</v>
      </c>
      <c r="M59" s="21">
        <f t="shared" si="848"/>
        <v>0</v>
      </c>
      <c r="N59" s="95">
        <f>VLOOKUP(D59,'WTG PH-III'!$D$5:$U$198,17,0)</f>
        <v>45772</v>
      </c>
      <c r="O59" s="95">
        <f>VLOOKUP(D59,'WTG PH-III'!$D$5:$U$198,18,0)</f>
        <v>45782</v>
      </c>
      <c r="P59" s="21">
        <f t="shared" si="849"/>
        <v>0</v>
      </c>
      <c r="Q59" s="21"/>
      <c r="R59" s="21">
        <f t="shared" si="850"/>
        <v>0</v>
      </c>
      <c r="S59" s="21"/>
      <c r="T59" s="21">
        <f t="shared" si="851"/>
        <v>0</v>
      </c>
      <c r="U59" s="21"/>
      <c r="V59" s="21">
        <f t="shared" si="852"/>
        <v>0</v>
      </c>
      <c r="W59" s="21"/>
      <c r="X59" s="21">
        <f t="shared" si="853"/>
        <v>0</v>
      </c>
      <c r="Y59" s="21"/>
      <c r="Z59" s="21">
        <f t="shared" si="854"/>
        <v>0</v>
      </c>
      <c r="AA59" s="21"/>
      <c r="AB59" s="21">
        <f t="shared" si="855"/>
        <v>0</v>
      </c>
      <c r="AC59" s="21"/>
      <c r="AD59" s="21">
        <f t="shared" si="856"/>
        <v>0</v>
      </c>
      <c r="AE59" s="21"/>
      <c r="AF59" s="21">
        <f t="shared" si="857"/>
        <v>0</v>
      </c>
      <c r="AG59" s="21"/>
      <c r="AH59" s="21">
        <f t="shared" si="858"/>
        <v>0</v>
      </c>
      <c r="AI59" s="21"/>
      <c r="AJ59" s="21">
        <f t="shared" si="859"/>
        <v>0</v>
      </c>
      <c r="AK59" s="21"/>
      <c r="AL59" s="21">
        <f t="shared" si="860"/>
        <v>0</v>
      </c>
      <c r="AM59" s="21"/>
      <c r="AN59" s="21">
        <f t="shared" si="861"/>
        <v>0</v>
      </c>
      <c r="AO59" s="21"/>
      <c r="AP59" s="21">
        <f t="shared" si="862"/>
        <v>0</v>
      </c>
      <c r="AQ59" s="21"/>
      <c r="AR59" s="21">
        <f t="shared" si="863"/>
        <v>0</v>
      </c>
      <c r="AS59" s="21"/>
      <c r="AT59" s="21">
        <f t="shared" si="864"/>
        <v>0</v>
      </c>
      <c r="AU59" s="21"/>
      <c r="AV59" s="21">
        <f t="shared" si="865"/>
        <v>0</v>
      </c>
      <c r="AW59" s="21"/>
      <c r="AX59" s="21">
        <f t="shared" si="866"/>
        <v>0</v>
      </c>
      <c r="AY59" s="21"/>
      <c r="AZ59" s="21">
        <f t="shared" si="867"/>
        <v>0</v>
      </c>
      <c r="BA59" s="21"/>
      <c r="BB59" s="21">
        <f t="shared" si="868"/>
        <v>0</v>
      </c>
      <c r="BC59" s="21"/>
      <c r="BD59" s="21">
        <f t="shared" si="869"/>
        <v>0</v>
      </c>
      <c r="BE59" s="21"/>
      <c r="BF59" s="21">
        <f t="shared" si="870"/>
        <v>0</v>
      </c>
      <c r="BG59" s="21"/>
      <c r="BH59" s="21">
        <f t="shared" si="871"/>
        <v>0</v>
      </c>
      <c r="BI59" s="21"/>
      <c r="BJ59" s="21">
        <f t="shared" si="872"/>
        <v>0</v>
      </c>
      <c r="BK59" s="21"/>
      <c r="BL59" s="21">
        <f t="shared" si="873"/>
        <v>0</v>
      </c>
      <c r="BM59" s="21"/>
      <c r="BN59" s="21">
        <f t="shared" si="874"/>
        <v>0</v>
      </c>
      <c r="BO59" s="21"/>
      <c r="BP59" s="21">
        <f t="shared" si="875"/>
        <v>0</v>
      </c>
      <c r="BQ59" s="21"/>
      <c r="BR59" s="21">
        <f t="shared" si="876"/>
        <v>0</v>
      </c>
      <c r="BS59" s="21"/>
      <c r="BT59" s="21">
        <f t="shared" si="877"/>
        <v>0</v>
      </c>
      <c r="BU59" s="21"/>
      <c r="BV59" s="21">
        <f t="shared" si="878"/>
        <v>0</v>
      </c>
      <c r="BW59" s="21"/>
      <c r="BX59" s="21">
        <f t="shared" si="879"/>
        <v>0</v>
      </c>
      <c r="BY59" s="21"/>
      <c r="BZ59" s="21">
        <f t="shared" si="880"/>
        <v>0</v>
      </c>
      <c r="CA59" s="21"/>
      <c r="CB59" s="21">
        <f t="shared" si="881"/>
        <v>0</v>
      </c>
      <c r="CC59" s="21"/>
      <c r="CD59" s="21">
        <f t="shared" si="882"/>
        <v>0</v>
      </c>
      <c r="CE59" s="21"/>
      <c r="CF59" s="21">
        <f t="shared" si="883"/>
        <v>0</v>
      </c>
      <c r="CG59" s="21"/>
      <c r="CH59" s="21">
        <f t="shared" si="884"/>
        <v>0</v>
      </c>
      <c r="CI59" s="21"/>
      <c r="CJ59" s="21">
        <f t="shared" si="885"/>
        <v>0</v>
      </c>
      <c r="CK59" s="21"/>
      <c r="CL59" s="21">
        <f t="shared" si="886"/>
        <v>0</v>
      </c>
      <c r="CM59" s="21"/>
      <c r="CN59" s="21">
        <f t="shared" si="887"/>
        <v>0</v>
      </c>
      <c r="CO59" s="21"/>
      <c r="CP59" s="21">
        <f t="shared" si="888"/>
        <v>0</v>
      </c>
      <c r="CQ59" s="21"/>
      <c r="CR59" s="21">
        <f t="shared" si="889"/>
        <v>0</v>
      </c>
      <c r="CS59" s="21"/>
      <c r="CT59" s="21">
        <f t="shared" si="890"/>
        <v>0</v>
      </c>
      <c r="CU59" s="21"/>
      <c r="CV59" s="21">
        <f t="shared" si="891"/>
        <v>0</v>
      </c>
      <c r="CW59" s="21"/>
      <c r="CX59" s="21">
        <f t="shared" si="892"/>
        <v>0</v>
      </c>
      <c r="CY59" s="21"/>
      <c r="CZ59" s="21">
        <f t="shared" si="893"/>
        <v>0</v>
      </c>
      <c r="DA59" s="21"/>
      <c r="DB59" s="21">
        <f t="shared" si="894"/>
        <v>0</v>
      </c>
      <c r="DC59" s="21"/>
      <c r="DD59" s="21">
        <f t="shared" si="895"/>
        <v>0</v>
      </c>
      <c r="DE59" s="21"/>
      <c r="DF59" s="21">
        <f t="shared" si="896"/>
        <v>0</v>
      </c>
      <c r="DG59" s="21"/>
      <c r="DH59" s="21">
        <f t="shared" si="897"/>
        <v>0</v>
      </c>
      <c r="DI59" s="21"/>
      <c r="DJ59" s="21">
        <f t="shared" si="898"/>
        <v>0</v>
      </c>
      <c r="DK59" s="21"/>
      <c r="DL59" s="21">
        <f t="shared" si="899"/>
        <v>0</v>
      </c>
      <c r="DM59" s="21"/>
      <c r="DN59" s="21">
        <f t="shared" si="900"/>
        <v>0</v>
      </c>
      <c r="DO59" s="21"/>
      <c r="DP59" s="21">
        <f t="shared" si="901"/>
        <v>0</v>
      </c>
      <c r="DQ59" s="21"/>
      <c r="DR59" s="21">
        <f t="shared" si="902"/>
        <v>0</v>
      </c>
      <c r="DS59" s="21"/>
      <c r="DT59" s="21">
        <f t="shared" si="903"/>
        <v>0</v>
      </c>
      <c r="DU59" s="21"/>
      <c r="DV59" s="21">
        <f t="shared" si="904"/>
        <v>0</v>
      </c>
      <c r="DW59" s="21"/>
      <c r="DX59" s="21">
        <f t="shared" si="905"/>
        <v>0</v>
      </c>
      <c r="DY59" s="21"/>
      <c r="DZ59" s="21">
        <f t="shared" si="906"/>
        <v>0</v>
      </c>
      <c r="EA59" s="21"/>
      <c r="EB59" s="21">
        <f t="shared" si="907"/>
        <v>0</v>
      </c>
      <c r="EC59" s="21"/>
      <c r="ED59" s="21">
        <f t="shared" si="908"/>
        <v>0</v>
      </c>
      <c r="EE59" s="21"/>
      <c r="EF59" s="21">
        <f t="shared" si="909"/>
        <v>0</v>
      </c>
      <c r="EG59" s="21"/>
      <c r="EH59" s="21">
        <f t="shared" si="910"/>
        <v>0</v>
      </c>
      <c r="EI59" s="21"/>
      <c r="EJ59" s="21">
        <f t="shared" si="911"/>
        <v>0</v>
      </c>
      <c r="EK59" s="21"/>
      <c r="EL59" s="21">
        <f t="shared" si="912"/>
        <v>0</v>
      </c>
      <c r="EM59" s="21"/>
      <c r="EN59" s="21">
        <f t="shared" si="913"/>
        <v>0</v>
      </c>
      <c r="EO59" s="21"/>
      <c r="EP59" s="21">
        <f t="shared" si="914"/>
        <v>0</v>
      </c>
      <c r="EQ59" s="21"/>
      <c r="ER59" s="21">
        <f t="shared" si="915"/>
        <v>0</v>
      </c>
      <c r="ES59" s="21"/>
      <c r="ET59" s="21">
        <f t="shared" si="916"/>
        <v>0</v>
      </c>
      <c r="EU59" s="21"/>
      <c r="EV59" s="21">
        <f t="shared" si="917"/>
        <v>0</v>
      </c>
      <c r="EW59" s="21"/>
      <c r="EX59" s="21">
        <f t="shared" si="918"/>
        <v>0</v>
      </c>
      <c r="EY59" s="21"/>
      <c r="EZ59" s="21">
        <f t="shared" si="919"/>
        <v>0</v>
      </c>
      <c r="FA59" s="21"/>
      <c r="FB59" s="21">
        <f t="shared" si="920"/>
        <v>0</v>
      </c>
      <c r="FC59" s="21"/>
      <c r="FD59" s="21">
        <f t="shared" si="921"/>
        <v>0</v>
      </c>
      <c r="FE59" s="21"/>
      <c r="FF59" s="21">
        <f t="shared" si="922"/>
        <v>0</v>
      </c>
      <c r="FG59" s="21"/>
      <c r="FH59" s="21">
        <f t="shared" si="923"/>
        <v>0</v>
      </c>
      <c r="FI59" s="21"/>
      <c r="FJ59" s="21">
        <f t="shared" si="924"/>
        <v>0</v>
      </c>
      <c r="FK59" s="21"/>
      <c r="FL59" s="21">
        <f t="shared" si="925"/>
        <v>0</v>
      </c>
      <c r="FM59" s="21"/>
      <c r="FN59" s="21">
        <f t="shared" si="926"/>
        <v>0</v>
      </c>
      <c r="FO59" s="21"/>
      <c r="FP59" s="21">
        <f t="shared" si="927"/>
        <v>0</v>
      </c>
      <c r="FQ59" s="21"/>
      <c r="FR59" s="21">
        <f t="shared" si="928"/>
        <v>0</v>
      </c>
      <c r="FS59" s="21"/>
      <c r="FT59" s="21">
        <f t="shared" si="929"/>
        <v>0</v>
      </c>
      <c r="FU59" s="21"/>
      <c r="FV59" s="21">
        <f t="shared" si="930"/>
        <v>0</v>
      </c>
      <c r="FW59" s="21"/>
      <c r="FX59" s="21">
        <f t="shared" si="931"/>
        <v>0</v>
      </c>
      <c r="FY59" s="21"/>
      <c r="FZ59" s="21">
        <f t="shared" si="932"/>
        <v>0</v>
      </c>
      <c r="GA59" s="21"/>
      <c r="GB59" s="21">
        <f t="shared" si="933"/>
        <v>0</v>
      </c>
      <c r="GC59" s="21"/>
      <c r="GD59" s="21">
        <f t="shared" si="934"/>
        <v>0</v>
      </c>
      <c r="GE59" s="21"/>
      <c r="GF59" s="21">
        <f t="shared" si="935"/>
        <v>0</v>
      </c>
      <c r="GG59" s="21"/>
      <c r="GH59" s="21">
        <f t="shared" si="936"/>
        <v>0</v>
      </c>
      <c r="GI59" s="21"/>
      <c r="GJ59" s="21">
        <f t="shared" si="937"/>
        <v>0</v>
      </c>
      <c r="GK59" s="21"/>
      <c r="GL59" s="21">
        <f t="shared" si="938"/>
        <v>0</v>
      </c>
      <c r="GM59" s="21"/>
      <c r="GN59" s="21">
        <f t="shared" si="939"/>
        <v>0</v>
      </c>
      <c r="GO59" s="21"/>
      <c r="GP59" s="21">
        <f t="shared" si="940"/>
        <v>0</v>
      </c>
      <c r="GQ59" s="21"/>
      <c r="GR59" s="21">
        <f t="shared" si="941"/>
        <v>0</v>
      </c>
      <c r="GS59" s="21"/>
      <c r="GT59" s="21">
        <f t="shared" si="942"/>
        <v>0</v>
      </c>
      <c r="GU59" s="21"/>
      <c r="GV59" s="21">
        <f t="shared" si="943"/>
        <v>0</v>
      </c>
      <c r="GW59" s="21"/>
      <c r="GX59" s="21">
        <f t="shared" si="944"/>
        <v>0</v>
      </c>
      <c r="GY59" s="21"/>
      <c r="GZ59" s="21">
        <f t="shared" si="945"/>
        <v>0</v>
      </c>
      <c r="HA59" s="21"/>
      <c r="HB59" s="21">
        <f t="shared" si="946"/>
        <v>0</v>
      </c>
      <c r="HC59" s="21"/>
      <c r="HD59" s="21">
        <f t="shared" si="947"/>
        <v>0</v>
      </c>
      <c r="HE59" s="21"/>
      <c r="HF59" s="21">
        <f t="shared" si="948"/>
        <v>0</v>
      </c>
      <c r="HG59" s="21"/>
      <c r="HH59" s="21">
        <f t="shared" si="949"/>
        <v>0</v>
      </c>
      <c r="HI59" s="21"/>
      <c r="HJ59" s="21">
        <f t="shared" si="950"/>
        <v>0</v>
      </c>
      <c r="HK59" s="21"/>
      <c r="HL59" s="21">
        <f t="shared" si="951"/>
        <v>0</v>
      </c>
      <c r="HM59" s="21"/>
      <c r="HN59" s="21">
        <f t="shared" si="952"/>
        <v>0</v>
      </c>
      <c r="HO59" s="21"/>
      <c r="HP59" s="21">
        <f t="shared" si="953"/>
        <v>0</v>
      </c>
      <c r="HQ59" s="21"/>
      <c r="HR59" s="21">
        <f t="shared" si="954"/>
        <v>0</v>
      </c>
      <c r="HS59" s="21"/>
      <c r="HT59" s="21">
        <f t="shared" si="955"/>
        <v>0</v>
      </c>
      <c r="HU59" s="21"/>
      <c r="HV59" s="21">
        <f t="shared" si="956"/>
        <v>0</v>
      </c>
      <c r="HW59" s="21"/>
      <c r="HX59" s="21">
        <f t="shared" si="957"/>
        <v>0</v>
      </c>
      <c r="HY59" s="21"/>
      <c r="HZ59" s="21">
        <f t="shared" si="958"/>
        <v>0</v>
      </c>
      <c r="IA59" s="21"/>
      <c r="IB59" s="21">
        <f t="shared" si="959"/>
        <v>0</v>
      </c>
      <c r="IC59" s="21"/>
      <c r="ID59" s="21">
        <f t="shared" si="960"/>
        <v>0</v>
      </c>
      <c r="IE59" s="21"/>
      <c r="IF59" s="21">
        <f t="shared" si="961"/>
        <v>0</v>
      </c>
      <c r="IG59" s="21"/>
      <c r="IH59" s="21">
        <f t="shared" si="962"/>
        <v>0</v>
      </c>
      <c r="II59" s="21"/>
      <c r="IJ59" s="21">
        <f t="shared" si="963"/>
        <v>0</v>
      </c>
      <c r="IK59" s="21"/>
      <c r="IL59" s="21">
        <f t="shared" si="964"/>
        <v>0</v>
      </c>
      <c r="IM59" s="21"/>
      <c r="IN59" s="21">
        <f t="shared" si="965"/>
        <v>0</v>
      </c>
      <c r="IO59" s="21"/>
      <c r="IP59" s="21">
        <f t="shared" si="966"/>
        <v>0</v>
      </c>
      <c r="IQ59" s="21"/>
      <c r="IR59" s="21">
        <f t="shared" si="967"/>
        <v>0</v>
      </c>
      <c r="IS59" s="21"/>
      <c r="IT59" s="21">
        <f t="shared" si="968"/>
        <v>0</v>
      </c>
      <c r="IU59" s="21"/>
      <c r="IV59" s="21">
        <f t="shared" si="969"/>
        <v>0</v>
      </c>
      <c r="IW59" s="21"/>
      <c r="IX59" s="21">
        <f t="shared" si="970"/>
        <v>0</v>
      </c>
      <c r="IY59" s="21"/>
      <c r="IZ59" s="21">
        <f t="shared" si="971"/>
        <v>0</v>
      </c>
      <c r="JA59" s="21"/>
      <c r="JB59" s="21">
        <f t="shared" si="972"/>
        <v>0</v>
      </c>
      <c r="JC59" s="21"/>
      <c r="JD59" s="21">
        <f t="shared" si="973"/>
        <v>0</v>
      </c>
      <c r="JE59" s="21"/>
      <c r="JF59" s="21">
        <f t="shared" si="974"/>
        <v>0</v>
      </c>
      <c r="JG59" s="21"/>
      <c r="JH59" s="21">
        <f t="shared" si="975"/>
        <v>0</v>
      </c>
      <c r="JI59" s="21"/>
      <c r="JJ59" s="21">
        <f t="shared" si="976"/>
        <v>0</v>
      </c>
      <c r="JK59" s="21"/>
      <c r="JL59" s="21">
        <f t="shared" si="977"/>
        <v>23</v>
      </c>
      <c r="JM59" s="21"/>
      <c r="JN59" s="21">
        <f t="shared" si="978"/>
        <v>23</v>
      </c>
      <c r="JO59" s="21"/>
      <c r="JP59" s="21">
        <f t="shared" si="979"/>
        <v>23</v>
      </c>
      <c r="JQ59" s="21"/>
      <c r="JR59" s="21">
        <f t="shared" si="980"/>
        <v>23</v>
      </c>
      <c r="JS59" s="21"/>
      <c r="JT59" s="21">
        <f t="shared" si="981"/>
        <v>23</v>
      </c>
      <c r="JU59" s="21"/>
      <c r="JV59" s="21">
        <f t="shared" si="982"/>
        <v>23</v>
      </c>
      <c r="JW59" s="21"/>
      <c r="JX59" s="21">
        <f t="shared" si="983"/>
        <v>23</v>
      </c>
      <c r="JY59" s="21"/>
      <c r="JZ59" s="21">
        <f t="shared" si="984"/>
        <v>23</v>
      </c>
      <c r="KA59" s="21"/>
      <c r="KB59" s="21">
        <f t="shared" si="985"/>
        <v>23</v>
      </c>
      <c r="KC59" s="21"/>
      <c r="KD59" s="21">
        <f t="shared" si="986"/>
        <v>23</v>
      </c>
      <c r="KE59" s="21"/>
      <c r="KF59" s="21">
        <f t="shared" si="987"/>
        <v>23</v>
      </c>
      <c r="KG59" s="21"/>
      <c r="KH59" s="21">
        <f t="shared" si="988"/>
        <v>0</v>
      </c>
      <c r="KI59" s="21"/>
      <c r="KJ59" s="21">
        <f t="shared" si="989"/>
        <v>0</v>
      </c>
      <c r="KK59" s="21"/>
      <c r="KL59" s="21">
        <f t="shared" si="990"/>
        <v>0</v>
      </c>
      <c r="KM59" s="21"/>
      <c r="KN59" s="21">
        <f t="shared" si="991"/>
        <v>0</v>
      </c>
      <c r="KO59" s="21"/>
      <c r="KP59" s="21">
        <f t="shared" si="992"/>
        <v>0</v>
      </c>
      <c r="KQ59" s="21"/>
      <c r="KR59" s="21">
        <f t="shared" si="993"/>
        <v>0</v>
      </c>
      <c r="KS59" s="21"/>
      <c r="KT59" s="21">
        <f t="shared" si="994"/>
        <v>0</v>
      </c>
      <c r="KU59" s="21"/>
      <c r="KV59" s="21">
        <f t="shared" si="995"/>
        <v>0</v>
      </c>
      <c r="KW59" s="21"/>
      <c r="KX59" s="21">
        <f t="shared" si="996"/>
        <v>0</v>
      </c>
      <c r="KY59" s="21"/>
      <c r="KZ59" s="21">
        <f t="shared" si="997"/>
        <v>0</v>
      </c>
      <c r="LA59" s="21"/>
      <c r="LB59" s="21">
        <f t="shared" si="998"/>
        <v>0</v>
      </c>
      <c r="LC59" s="21"/>
      <c r="LD59" s="21">
        <f t="shared" si="999"/>
        <v>0</v>
      </c>
      <c r="LE59" s="21"/>
      <c r="LF59" s="21">
        <f t="shared" si="1000"/>
        <v>0</v>
      </c>
      <c r="LG59" s="21"/>
      <c r="LH59" s="21">
        <f t="shared" si="1001"/>
        <v>0</v>
      </c>
      <c r="LI59" s="21"/>
      <c r="LJ59" s="21">
        <f t="shared" si="1002"/>
        <v>0</v>
      </c>
      <c r="LK59" s="21"/>
      <c r="LL59" s="21">
        <f t="shared" si="1003"/>
        <v>0</v>
      </c>
      <c r="LM59" s="21"/>
      <c r="LN59" s="21">
        <f t="shared" si="1004"/>
        <v>0</v>
      </c>
      <c r="LO59" s="21"/>
      <c r="LP59" s="21">
        <f t="shared" si="1005"/>
        <v>0</v>
      </c>
      <c r="LQ59" s="21"/>
      <c r="LR59" s="21">
        <f t="shared" si="1006"/>
        <v>0</v>
      </c>
      <c r="LS59" s="21"/>
      <c r="LT59" s="21">
        <f t="shared" si="1007"/>
        <v>0</v>
      </c>
      <c r="LU59" s="21"/>
      <c r="LV59" s="21">
        <f t="shared" si="1008"/>
        <v>0</v>
      </c>
      <c r="LW59" s="21"/>
      <c r="LX59" s="21">
        <f t="shared" si="1009"/>
        <v>0</v>
      </c>
      <c r="LY59" s="21"/>
      <c r="LZ59" s="21">
        <f t="shared" si="1010"/>
        <v>0</v>
      </c>
      <c r="MA59" s="21"/>
      <c r="MB59" s="21">
        <f t="shared" si="1011"/>
        <v>0</v>
      </c>
      <c r="MC59" s="21"/>
      <c r="MD59" s="21">
        <f t="shared" si="1012"/>
        <v>0</v>
      </c>
      <c r="ME59" s="21"/>
      <c r="MF59" s="21">
        <f t="shared" si="1013"/>
        <v>0</v>
      </c>
      <c r="MG59" s="21"/>
      <c r="MH59" s="21">
        <f t="shared" si="1014"/>
        <v>0</v>
      </c>
      <c r="MI59" s="21"/>
      <c r="MJ59" s="21">
        <f t="shared" si="1015"/>
        <v>0</v>
      </c>
      <c r="MK59" s="21"/>
      <c r="ML59" s="21">
        <f t="shared" si="1016"/>
        <v>0</v>
      </c>
      <c r="MM59" s="21"/>
      <c r="MN59" s="21">
        <f t="shared" si="1017"/>
        <v>0</v>
      </c>
      <c r="MO59" s="21"/>
      <c r="MP59" s="21">
        <f t="shared" si="1018"/>
        <v>0</v>
      </c>
      <c r="MQ59" s="21"/>
      <c r="MR59" s="21">
        <f t="shared" si="1019"/>
        <v>0</v>
      </c>
      <c r="MS59" s="21"/>
      <c r="MT59" s="21">
        <f t="shared" si="1020"/>
        <v>0</v>
      </c>
      <c r="MU59" s="21"/>
      <c r="MV59" s="21">
        <f t="shared" si="1021"/>
        <v>0</v>
      </c>
      <c r="MW59" s="21"/>
      <c r="MX59" s="21">
        <f t="shared" si="1022"/>
        <v>0</v>
      </c>
      <c r="MY59" s="21"/>
      <c r="MZ59" s="21">
        <f t="shared" si="1023"/>
        <v>0</v>
      </c>
      <c r="NA59" s="21"/>
      <c r="NB59" s="21">
        <f t="shared" si="1024"/>
        <v>0</v>
      </c>
      <c r="NC59" s="21"/>
      <c r="ND59" s="21">
        <f t="shared" si="1025"/>
        <v>0</v>
      </c>
      <c r="NE59" s="21"/>
      <c r="NF59" s="21">
        <f t="shared" si="1026"/>
        <v>0</v>
      </c>
      <c r="NG59" s="21"/>
      <c r="NH59" s="21">
        <f t="shared" si="1027"/>
        <v>0</v>
      </c>
      <c r="NI59" s="21"/>
      <c r="NJ59" s="21">
        <f t="shared" si="1028"/>
        <v>0</v>
      </c>
      <c r="NK59" s="21"/>
      <c r="NL59" s="21">
        <f t="shared" si="1029"/>
        <v>0</v>
      </c>
      <c r="NM59" s="21"/>
      <c r="NN59" s="21">
        <f t="shared" si="1030"/>
        <v>0</v>
      </c>
      <c r="NO59" s="21"/>
      <c r="NP59" s="21">
        <f t="shared" si="1031"/>
        <v>0</v>
      </c>
      <c r="NQ59" s="21"/>
      <c r="NR59" s="21">
        <f t="shared" si="1032"/>
        <v>0</v>
      </c>
      <c r="NS59" s="21"/>
      <c r="NT59" s="21">
        <f t="shared" si="1033"/>
        <v>0</v>
      </c>
      <c r="NU59" s="21"/>
      <c r="NV59" s="21">
        <f t="shared" si="1034"/>
        <v>0</v>
      </c>
      <c r="NW59" s="21"/>
      <c r="NX59" s="21">
        <f t="shared" si="1035"/>
        <v>0</v>
      </c>
      <c r="NY59" s="21"/>
      <c r="NZ59" s="21">
        <f t="shared" si="1036"/>
        <v>0</v>
      </c>
      <c r="OA59" s="21"/>
      <c r="OB59" s="21">
        <f t="shared" si="1037"/>
        <v>0</v>
      </c>
      <c r="OC59" s="21"/>
      <c r="OD59" s="21">
        <f t="shared" si="1038"/>
        <v>0</v>
      </c>
      <c r="OE59" s="21"/>
      <c r="OF59" s="21">
        <f t="shared" si="1039"/>
        <v>0</v>
      </c>
      <c r="OG59" s="21"/>
      <c r="OH59" s="21">
        <f t="shared" si="1040"/>
        <v>0</v>
      </c>
      <c r="OI59" s="21"/>
      <c r="OJ59" s="21">
        <f t="shared" si="1041"/>
        <v>0</v>
      </c>
      <c r="OK59" s="21"/>
      <c r="OL59" s="21">
        <f t="shared" si="1042"/>
        <v>0</v>
      </c>
      <c r="OM59" s="21"/>
      <c r="ON59" s="21">
        <f t="shared" si="1043"/>
        <v>0</v>
      </c>
      <c r="OO59" s="21"/>
      <c r="OP59" s="21">
        <f t="shared" si="1043"/>
        <v>0</v>
      </c>
      <c r="OQ59" s="21"/>
      <c r="OR59" s="21">
        <f t="shared" si="1043"/>
        <v>0</v>
      </c>
      <c r="OS59" s="21"/>
      <c r="OT59" s="21">
        <f t="shared" si="1043"/>
        <v>0</v>
      </c>
      <c r="OU59" s="21"/>
      <c r="OV59" s="21">
        <f t="shared" si="1043"/>
        <v>0</v>
      </c>
      <c r="OW59" s="21"/>
      <c r="OX59" s="21">
        <f t="shared" si="1043"/>
        <v>0</v>
      </c>
      <c r="OY59" s="21"/>
      <c r="OZ59" s="21">
        <f t="shared" si="1043"/>
        <v>0</v>
      </c>
      <c r="PA59" s="21"/>
      <c r="PB59" s="21">
        <f t="shared" si="1044"/>
        <v>0</v>
      </c>
      <c r="PC59" s="21"/>
      <c r="PD59" s="21">
        <f t="shared" si="1044"/>
        <v>0</v>
      </c>
      <c r="PE59" s="21"/>
      <c r="PF59" s="21">
        <f t="shared" si="1044"/>
        <v>0</v>
      </c>
      <c r="PG59" s="21"/>
      <c r="PH59" s="21">
        <f t="shared" si="1044"/>
        <v>0</v>
      </c>
      <c r="PI59" s="21"/>
      <c r="PJ59" s="21">
        <f t="shared" si="1044"/>
        <v>0</v>
      </c>
      <c r="PK59" s="21"/>
      <c r="PL59" s="21">
        <f t="shared" si="1044"/>
        <v>0</v>
      </c>
      <c r="PM59" s="21"/>
      <c r="PN59" s="21">
        <f t="shared" si="1045"/>
        <v>0</v>
      </c>
      <c r="PO59" s="21"/>
      <c r="PP59" s="21">
        <f t="shared" si="1045"/>
        <v>0</v>
      </c>
      <c r="PQ59" s="21"/>
      <c r="PR59" s="21">
        <f t="shared" si="1045"/>
        <v>0</v>
      </c>
      <c r="PS59" s="21"/>
      <c r="PT59" s="21">
        <f t="shared" si="1045"/>
        <v>0</v>
      </c>
      <c r="PU59" s="21"/>
      <c r="PV59" s="21">
        <f t="shared" si="1045"/>
        <v>0</v>
      </c>
      <c r="PW59" s="21">
        <v>1</v>
      </c>
      <c r="PX59" s="21">
        <f t="shared" si="1045"/>
        <v>0</v>
      </c>
      <c r="PY59" s="21">
        <v>29</v>
      </c>
      <c r="PZ59" s="21">
        <f t="shared" si="1046"/>
        <v>0</v>
      </c>
      <c r="QA59" s="21">
        <v>25</v>
      </c>
      <c r="QB59" s="21">
        <f t="shared" si="1046"/>
        <v>0</v>
      </c>
      <c r="QC59" s="21"/>
      <c r="QD59" s="21">
        <f t="shared" si="1046"/>
        <v>0</v>
      </c>
      <c r="QE59" s="21">
        <v>21</v>
      </c>
      <c r="QF59" s="21">
        <f t="shared" si="1046"/>
        <v>0</v>
      </c>
      <c r="QG59" s="21">
        <v>18</v>
      </c>
      <c r="QH59" s="21">
        <f t="shared" si="1046"/>
        <v>0</v>
      </c>
      <c r="QI59" s="21">
        <v>19</v>
      </c>
      <c r="QJ59" s="21">
        <f t="shared" si="1046"/>
        <v>0</v>
      </c>
      <c r="QK59" s="21">
        <v>19</v>
      </c>
      <c r="QL59" s="21">
        <f t="shared" si="1047"/>
        <v>0</v>
      </c>
      <c r="QM59" s="21">
        <v>16</v>
      </c>
      <c r="QN59" s="21">
        <f t="shared" si="1047"/>
        <v>0</v>
      </c>
      <c r="QO59" s="21">
        <v>12</v>
      </c>
      <c r="QP59" s="21">
        <f t="shared" si="1047"/>
        <v>0</v>
      </c>
      <c r="QQ59" s="21"/>
      <c r="QR59" s="21">
        <f t="shared" si="1047"/>
        <v>0</v>
      </c>
      <c r="QS59" s="21">
        <v>13</v>
      </c>
      <c r="QT59" s="21">
        <f t="shared" si="1047"/>
        <v>0</v>
      </c>
      <c r="QU59" s="21">
        <v>10</v>
      </c>
      <c r="QV59" s="21">
        <f t="shared" si="1047"/>
        <v>0</v>
      </c>
      <c r="QW59" s="21">
        <v>12</v>
      </c>
      <c r="QX59" s="21">
        <f t="shared" si="1048"/>
        <v>0</v>
      </c>
      <c r="QY59" s="21">
        <v>25</v>
      </c>
      <c r="QZ59" s="21">
        <f t="shared" si="1048"/>
        <v>0</v>
      </c>
      <c r="RA59" s="21">
        <v>21</v>
      </c>
      <c r="RB59" s="21">
        <f t="shared" si="1048"/>
        <v>0</v>
      </c>
      <c r="RC59" s="21">
        <v>12</v>
      </c>
      <c r="RD59" s="21">
        <f t="shared" si="1048"/>
        <v>0</v>
      </c>
      <c r="RE59" s="21"/>
      <c r="RF59" s="21">
        <f t="shared" si="1048"/>
        <v>0</v>
      </c>
      <c r="RG59" s="21"/>
      <c r="RH59" s="21">
        <f t="shared" si="1048"/>
        <v>0</v>
      </c>
      <c r="RI59" s="21"/>
      <c r="RJ59" s="21">
        <f t="shared" si="720"/>
        <v>0</v>
      </c>
      <c r="RK59" s="21"/>
      <c r="RL59" s="21">
        <f t="shared" si="721"/>
        <v>0</v>
      </c>
      <c r="RM59" s="21"/>
      <c r="RN59" s="21">
        <f t="shared" si="722"/>
        <v>0</v>
      </c>
      <c r="RO59" s="21"/>
      <c r="RP59" s="21">
        <f t="shared" si="723"/>
        <v>0</v>
      </c>
      <c r="RQ59" s="21"/>
      <c r="RR59" s="21">
        <f t="shared" si="724"/>
        <v>0</v>
      </c>
      <c r="RS59" s="21"/>
      <c r="RT59" s="21">
        <f t="shared" si="725"/>
        <v>0</v>
      </c>
      <c r="RU59" s="21"/>
      <c r="RV59" s="21">
        <f t="shared" si="726"/>
        <v>0</v>
      </c>
      <c r="RW59" s="21"/>
      <c r="RX59" s="21">
        <f t="shared" si="727"/>
        <v>0</v>
      </c>
      <c r="RY59" s="21"/>
      <c r="RZ59" s="21">
        <f t="shared" si="728"/>
        <v>0</v>
      </c>
      <c r="SA59" s="21"/>
      <c r="SB59" s="21">
        <f t="shared" si="729"/>
        <v>0</v>
      </c>
      <c r="SC59" s="21"/>
      <c r="SD59" s="21">
        <f t="shared" si="730"/>
        <v>0</v>
      </c>
      <c r="SE59" s="21"/>
      <c r="SF59" s="21">
        <f t="shared" si="731"/>
        <v>0</v>
      </c>
      <c r="SG59" s="21"/>
      <c r="SH59" s="21">
        <f t="shared" si="732"/>
        <v>0</v>
      </c>
      <c r="SI59" s="21"/>
      <c r="SJ59" s="21">
        <f t="shared" si="733"/>
        <v>0</v>
      </c>
      <c r="SK59" s="21"/>
      <c r="SL59" s="21">
        <f t="shared" si="734"/>
        <v>0</v>
      </c>
      <c r="SM59" s="21"/>
      <c r="SN59" s="21">
        <f t="shared" si="1049"/>
        <v>0</v>
      </c>
      <c r="SO59" s="21"/>
      <c r="SP59" s="21">
        <f t="shared" si="736"/>
        <v>0</v>
      </c>
      <c r="SQ59" s="21"/>
      <c r="SR59" s="21">
        <f t="shared" si="737"/>
        <v>0</v>
      </c>
      <c r="SS59" s="21"/>
      <c r="ST59" s="21">
        <f t="shared" si="738"/>
        <v>0</v>
      </c>
      <c r="SU59" s="21"/>
      <c r="SV59" s="21">
        <f t="shared" si="739"/>
        <v>0</v>
      </c>
      <c r="SW59" s="21"/>
      <c r="SX59" s="21">
        <f t="shared" si="740"/>
        <v>0</v>
      </c>
      <c r="SY59" s="21"/>
      <c r="SZ59" s="21">
        <f t="shared" si="741"/>
        <v>0</v>
      </c>
      <c r="TA59" s="21"/>
      <c r="TB59" s="21">
        <f t="shared" si="742"/>
        <v>0</v>
      </c>
      <c r="TC59" s="21"/>
      <c r="TD59" s="21">
        <f t="shared" si="1050"/>
        <v>0</v>
      </c>
      <c r="TE59" s="21"/>
      <c r="TF59" s="21">
        <f t="shared" si="744"/>
        <v>0</v>
      </c>
      <c r="TG59" s="21"/>
      <c r="TH59" s="21">
        <f t="shared" si="745"/>
        <v>0</v>
      </c>
      <c r="TI59" s="21"/>
      <c r="TJ59" s="21">
        <f t="shared" si="746"/>
        <v>0</v>
      </c>
      <c r="TK59" s="21"/>
      <c r="TL59" s="21">
        <f t="shared" si="1051"/>
        <v>0</v>
      </c>
      <c r="TM59" s="21"/>
      <c r="TN59" s="21">
        <f t="shared" si="1052"/>
        <v>0</v>
      </c>
      <c r="TO59" s="21"/>
      <c r="TP59" s="21">
        <f t="shared" si="1053"/>
        <v>0</v>
      </c>
      <c r="TQ59" s="21"/>
      <c r="TR59" s="21">
        <f t="shared" si="1054"/>
        <v>0</v>
      </c>
      <c r="TS59" s="21"/>
      <c r="TT59" s="21">
        <f t="shared" si="1055"/>
        <v>0</v>
      </c>
      <c r="TU59" s="21"/>
      <c r="TV59" s="21">
        <f t="shared" si="1056"/>
        <v>0</v>
      </c>
      <c r="TW59" s="21"/>
      <c r="TX59" s="21">
        <f t="shared" si="1057"/>
        <v>0</v>
      </c>
      <c r="TY59" s="21"/>
      <c r="TZ59" s="21">
        <f t="shared" si="1058"/>
        <v>0</v>
      </c>
      <c r="UA59" s="21"/>
      <c r="UB59" s="21">
        <f t="shared" si="1059"/>
        <v>0</v>
      </c>
      <c r="UC59" s="21"/>
      <c r="UD59" s="21">
        <f t="shared" si="1060"/>
        <v>0</v>
      </c>
      <c r="UE59" s="21"/>
      <c r="UF59" s="21">
        <f t="shared" si="1061"/>
        <v>0</v>
      </c>
      <c r="UG59" s="21"/>
      <c r="UH59" s="21">
        <f t="shared" si="758"/>
        <v>0</v>
      </c>
      <c r="UI59" s="21"/>
      <c r="UJ59" s="21">
        <f t="shared" si="1062"/>
        <v>0</v>
      </c>
      <c r="UK59" s="21"/>
      <c r="UL59" s="21">
        <f t="shared" si="1063"/>
        <v>0</v>
      </c>
      <c r="UM59" s="21"/>
      <c r="UN59" s="21">
        <f t="shared" si="1064"/>
        <v>0</v>
      </c>
      <c r="UO59" s="21"/>
      <c r="UP59" s="21">
        <f t="shared" si="1065"/>
        <v>0</v>
      </c>
      <c r="UQ59" s="21"/>
      <c r="UR59" s="21">
        <f t="shared" si="1066"/>
        <v>0</v>
      </c>
      <c r="US59" s="21"/>
      <c r="UT59" s="21">
        <f t="shared" si="1067"/>
        <v>0</v>
      </c>
      <c r="UU59" s="21"/>
      <c r="UV59" s="21">
        <f t="shared" si="765"/>
        <v>0</v>
      </c>
      <c r="UW59" s="21"/>
      <c r="UX59" s="21">
        <f t="shared" si="1068"/>
        <v>0</v>
      </c>
      <c r="UY59" s="21"/>
      <c r="UZ59" s="21">
        <f t="shared" si="767"/>
        <v>0</v>
      </c>
      <c r="VA59" s="21"/>
      <c r="VB59" s="21">
        <f t="shared" si="1069"/>
        <v>0</v>
      </c>
      <c r="VC59" s="21"/>
      <c r="VD59" s="21">
        <f t="shared" si="1070"/>
        <v>0</v>
      </c>
      <c r="VE59" s="21"/>
      <c r="VF59" s="21">
        <f t="shared" si="1071"/>
        <v>0</v>
      </c>
      <c r="VG59" s="21"/>
      <c r="VH59" s="21">
        <f t="shared" si="1072"/>
        <v>0</v>
      </c>
      <c r="VI59" s="21"/>
      <c r="VJ59" s="21">
        <f t="shared" si="1073"/>
        <v>0</v>
      </c>
      <c r="VK59" s="21"/>
      <c r="VL59" s="21">
        <f t="shared" si="1074"/>
        <v>0</v>
      </c>
      <c r="VM59" s="21"/>
      <c r="VN59" s="21">
        <f t="shared" si="1075"/>
        <v>0</v>
      </c>
      <c r="VO59" s="21"/>
      <c r="VP59" s="21">
        <f t="shared" si="1076"/>
        <v>0</v>
      </c>
      <c r="VQ59" s="21"/>
      <c r="VR59" s="21">
        <f t="shared" si="1043"/>
        <v>0</v>
      </c>
      <c r="VS59" s="21"/>
      <c r="VT59" s="21">
        <f t="shared" si="1077"/>
        <v>0</v>
      </c>
      <c r="VU59" s="21"/>
      <c r="VV59" s="21">
        <f t="shared" si="1077"/>
        <v>0</v>
      </c>
      <c r="VW59" s="21"/>
      <c r="VX59" s="21">
        <f t="shared" si="1078"/>
        <v>0</v>
      </c>
      <c r="VY59" s="21"/>
      <c r="VZ59" s="21">
        <f t="shared" si="1078"/>
        <v>0</v>
      </c>
      <c r="WA59" s="21"/>
      <c r="WB59" s="21">
        <f t="shared" si="1078"/>
        <v>0</v>
      </c>
      <c r="WC59" s="21"/>
      <c r="WD59" s="21">
        <f t="shared" si="1078"/>
        <v>0</v>
      </c>
      <c r="WE59" s="21"/>
      <c r="WF59" s="21">
        <f t="shared" si="1078"/>
        <v>0</v>
      </c>
      <c r="WG59" s="21"/>
      <c r="WH59" s="21">
        <f t="shared" si="1078"/>
        <v>0</v>
      </c>
      <c r="WI59" s="21"/>
      <c r="WJ59" s="21">
        <f t="shared" si="1078"/>
        <v>0</v>
      </c>
      <c r="WK59" s="21"/>
      <c r="WL59" s="21">
        <f t="shared" si="1078"/>
        <v>0</v>
      </c>
      <c r="WM59" s="21"/>
      <c r="WN59" s="21">
        <f t="shared" si="1079"/>
        <v>0</v>
      </c>
      <c r="WO59" s="21"/>
      <c r="WP59" s="21">
        <f t="shared" si="1079"/>
        <v>0</v>
      </c>
      <c r="WQ59" s="21"/>
      <c r="WR59" s="21">
        <f t="shared" si="1079"/>
        <v>0</v>
      </c>
      <c r="WS59" s="21"/>
      <c r="WT59" s="21">
        <f t="shared" si="1079"/>
        <v>0</v>
      </c>
      <c r="WU59" s="21"/>
      <c r="WV59" s="21">
        <f t="shared" si="1079"/>
        <v>0</v>
      </c>
      <c r="WW59" s="21"/>
      <c r="WX59" s="21">
        <f t="shared" si="1079"/>
        <v>0</v>
      </c>
      <c r="WY59" s="21"/>
      <c r="WZ59" s="21">
        <f t="shared" si="1079"/>
        <v>0</v>
      </c>
      <c r="XA59" s="21"/>
      <c r="XB59" s="21">
        <f t="shared" si="1079"/>
        <v>0</v>
      </c>
      <c r="XC59" s="21"/>
      <c r="XD59" s="21">
        <f t="shared" si="1080"/>
        <v>0</v>
      </c>
      <c r="XE59" s="21"/>
      <c r="XF59" s="21">
        <f t="shared" si="1080"/>
        <v>0</v>
      </c>
      <c r="XG59" s="21"/>
      <c r="XH59" s="21">
        <f t="shared" si="1080"/>
        <v>0</v>
      </c>
      <c r="XI59" s="21"/>
      <c r="XJ59" s="21">
        <f t="shared" si="1080"/>
        <v>0</v>
      </c>
      <c r="XK59" s="21"/>
      <c r="XL59" s="21">
        <f t="shared" si="1080"/>
        <v>0</v>
      </c>
      <c r="XM59" s="21"/>
      <c r="XN59" s="21">
        <f t="shared" si="1080"/>
        <v>0</v>
      </c>
      <c r="XO59" s="21"/>
      <c r="XP59" s="21">
        <f t="shared" si="1080"/>
        <v>0</v>
      </c>
      <c r="XQ59" s="21"/>
      <c r="XR59" s="21">
        <f t="shared" si="1080"/>
        <v>0</v>
      </c>
      <c r="XS59" s="21"/>
      <c r="XT59" s="21">
        <f t="shared" si="1124"/>
        <v>0</v>
      </c>
      <c r="XU59" s="21"/>
      <c r="XV59" s="21">
        <f t="shared" si="1124"/>
        <v>0</v>
      </c>
      <c r="XW59" s="21"/>
      <c r="XX59" s="21">
        <f t="shared" si="1124"/>
        <v>0</v>
      </c>
      <c r="XY59" s="21"/>
      <c r="XZ59" s="21">
        <f t="shared" si="1124"/>
        <v>0</v>
      </c>
      <c r="YA59" s="21"/>
      <c r="YB59" s="21">
        <f t="shared" si="780"/>
        <v>0</v>
      </c>
      <c r="YC59" s="21"/>
      <c r="YD59" s="21">
        <f t="shared" si="781"/>
        <v>0</v>
      </c>
      <c r="YE59" s="21"/>
      <c r="YF59" s="21">
        <f t="shared" si="782"/>
        <v>0</v>
      </c>
      <c r="YG59" s="21"/>
      <c r="YH59" s="21">
        <f t="shared" si="783"/>
        <v>0</v>
      </c>
      <c r="YI59" s="21"/>
      <c r="YJ59" s="21">
        <f t="shared" si="784"/>
        <v>0</v>
      </c>
      <c r="YK59" s="21"/>
      <c r="YL59" s="21">
        <f t="shared" si="785"/>
        <v>0</v>
      </c>
      <c r="YM59" s="21"/>
      <c r="YN59" s="21">
        <f t="shared" si="786"/>
        <v>0</v>
      </c>
      <c r="YO59" s="21"/>
      <c r="YP59" s="21">
        <f t="shared" si="787"/>
        <v>0</v>
      </c>
      <c r="YQ59" s="21"/>
      <c r="YR59" s="21">
        <f t="shared" si="788"/>
        <v>0</v>
      </c>
      <c r="YS59" s="21"/>
      <c r="YT59" s="21">
        <f t="shared" si="1081"/>
        <v>0</v>
      </c>
      <c r="YU59" s="21"/>
      <c r="YV59" s="21">
        <f t="shared" si="790"/>
        <v>0</v>
      </c>
      <c r="YW59" s="21"/>
      <c r="YX59" s="21">
        <f t="shared" si="791"/>
        <v>0</v>
      </c>
      <c r="YY59" s="21"/>
      <c r="YZ59" s="21">
        <f t="shared" si="1077"/>
        <v>0</v>
      </c>
      <c r="ZA59" s="21"/>
      <c r="ZB59" s="21">
        <f t="shared" si="792"/>
        <v>0</v>
      </c>
      <c r="ZC59" s="21"/>
      <c r="ZD59" s="21">
        <f t="shared" si="793"/>
        <v>0</v>
      </c>
      <c r="ZE59" s="21"/>
      <c r="ZF59" s="21">
        <f t="shared" si="794"/>
        <v>0</v>
      </c>
      <c r="ZG59" s="21"/>
      <c r="ZH59" s="21">
        <f t="shared" si="1082"/>
        <v>0</v>
      </c>
      <c r="ZI59" s="21"/>
      <c r="ZJ59" s="21">
        <f t="shared" si="796"/>
        <v>0</v>
      </c>
      <c r="ZK59" s="21"/>
      <c r="ZL59" s="21">
        <f t="shared" si="797"/>
        <v>0</v>
      </c>
      <c r="ZM59" s="21"/>
      <c r="ZN59" s="21">
        <f t="shared" si="1083"/>
        <v>0</v>
      </c>
      <c r="ZO59" s="21"/>
      <c r="ZP59" s="21">
        <f t="shared" si="799"/>
        <v>0</v>
      </c>
      <c r="ZQ59" s="21"/>
      <c r="ZR59" s="21">
        <f t="shared" si="800"/>
        <v>0</v>
      </c>
      <c r="ZS59" s="21"/>
      <c r="ZT59" s="21">
        <f t="shared" si="1077"/>
        <v>0</v>
      </c>
      <c r="ZU59" s="21"/>
      <c r="ZV59" s="21">
        <f t="shared" si="1084"/>
        <v>0</v>
      </c>
      <c r="ZW59" s="21"/>
      <c r="ZX59" s="21">
        <f t="shared" si="1085"/>
        <v>0</v>
      </c>
      <c r="ZY59" s="21"/>
      <c r="ZZ59" s="21">
        <f t="shared" si="1085"/>
        <v>0</v>
      </c>
      <c r="AAA59" s="21"/>
      <c r="AAB59" s="21">
        <f t="shared" si="1086"/>
        <v>0</v>
      </c>
      <c r="AAC59" s="21"/>
      <c r="AAD59" s="21">
        <f t="shared" si="1086"/>
        <v>0</v>
      </c>
      <c r="AAE59" s="21"/>
      <c r="AAF59" s="21">
        <f t="shared" si="1087"/>
        <v>0</v>
      </c>
      <c r="AAG59" s="21"/>
      <c r="AAH59" s="21">
        <f t="shared" si="1087"/>
        <v>0</v>
      </c>
      <c r="AAI59" s="21"/>
      <c r="AAJ59" s="21">
        <f t="shared" si="1088"/>
        <v>0</v>
      </c>
      <c r="AAK59" s="21"/>
      <c r="AAL59" s="21">
        <f t="shared" si="1088"/>
        <v>0</v>
      </c>
      <c r="AAM59" s="21"/>
      <c r="AAN59" s="21">
        <f t="shared" si="1089"/>
        <v>0</v>
      </c>
      <c r="AAO59" s="21"/>
      <c r="AAP59" s="21">
        <f t="shared" si="1089"/>
        <v>0</v>
      </c>
      <c r="AAQ59" s="21"/>
      <c r="AAR59" s="21">
        <f t="shared" si="1090"/>
        <v>0</v>
      </c>
      <c r="AAS59" s="21"/>
      <c r="AAT59" s="21">
        <f t="shared" si="1090"/>
        <v>0</v>
      </c>
      <c r="AAU59" s="21"/>
      <c r="AAV59" s="21">
        <f t="shared" si="1091"/>
        <v>0</v>
      </c>
      <c r="AAW59" s="21"/>
      <c r="AAX59" s="21">
        <f t="shared" si="1091"/>
        <v>0</v>
      </c>
      <c r="AAY59" s="21"/>
      <c r="AAZ59" s="21">
        <f t="shared" si="1092"/>
        <v>0</v>
      </c>
      <c r="ABA59" s="21"/>
      <c r="ABB59" s="21">
        <f t="shared" si="1092"/>
        <v>0</v>
      </c>
      <c r="ABC59" s="21"/>
      <c r="ABD59" s="21">
        <f t="shared" si="1093"/>
        <v>0</v>
      </c>
      <c r="ABE59" s="21"/>
      <c r="ABF59" s="21">
        <f t="shared" si="1093"/>
        <v>0</v>
      </c>
      <c r="ABG59" s="21"/>
      <c r="ABH59" s="21">
        <f t="shared" si="1094"/>
        <v>0</v>
      </c>
      <c r="ABI59" s="21"/>
      <c r="ABJ59" s="21">
        <f t="shared" si="1094"/>
        <v>0</v>
      </c>
      <c r="ABK59" s="21"/>
      <c r="ABL59" s="21">
        <f t="shared" si="1095"/>
        <v>0</v>
      </c>
      <c r="ABM59" s="21"/>
      <c r="ABN59" s="21">
        <f t="shared" si="1095"/>
        <v>0</v>
      </c>
      <c r="ABO59" s="21"/>
      <c r="ABP59" s="21">
        <f t="shared" si="1096"/>
        <v>0</v>
      </c>
      <c r="ABQ59" s="21"/>
      <c r="ABR59" s="21">
        <f t="shared" si="1096"/>
        <v>0</v>
      </c>
      <c r="ABS59" s="21"/>
      <c r="ABT59" s="21">
        <f t="shared" si="1097"/>
        <v>0</v>
      </c>
      <c r="ABU59" s="21"/>
      <c r="ABV59" s="21">
        <f t="shared" si="1097"/>
        <v>0</v>
      </c>
      <c r="ABW59" s="21"/>
      <c r="ABX59" s="21">
        <f t="shared" si="1098"/>
        <v>0</v>
      </c>
      <c r="ABY59" s="21"/>
      <c r="ABZ59" s="21">
        <f t="shared" si="1098"/>
        <v>0</v>
      </c>
      <c r="ACA59" s="21"/>
      <c r="ACB59" s="21">
        <f t="shared" si="1099"/>
        <v>0</v>
      </c>
      <c r="ACC59" s="21"/>
      <c r="ACD59" s="21">
        <f t="shared" si="1099"/>
        <v>0</v>
      </c>
      <c r="ACE59" s="21"/>
      <c r="ACF59" s="21">
        <f t="shared" si="1100"/>
        <v>0</v>
      </c>
      <c r="ACG59" s="21"/>
      <c r="ACH59" s="21">
        <f t="shared" si="1100"/>
        <v>0</v>
      </c>
      <c r="ACI59" s="21"/>
      <c r="ACJ59" s="21">
        <f t="shared" si="1101"/>
        <v>0</v>
      </c>
      <c r="ACK59" s="21"/>
      <c r="ACL59" s="21">
        <f t="shared" si="1101"/>
        <v>0</v>
      </c>
      <c r="ACM59" s="21"/>
      <c r="ACN59" s="21">
        <f t="shared" si="1102"/>
        <v>0</v>
      </c>
      <c r="ACO59" s="21"/>
      <c r="ACP59" s="21">
        <f t="shared" si="1102"/>
        <v>0</v>
      </c>
      <c r="ACQ59" s="21"/>
      <c r="ACR59" s="21">
        <f t="shared" si="1103"/>
        <v>0</v>
      </c>
      <c r="ACS59" s="21"/>
      <c r="ACT59" s="21">
        <f t="shared" si="1103"/>
        <v>0</v>
      </c>
      <c r="ACU59" s="21"/>
      <c r="ACV59" s="21">
        <f t="shared" si="1104"/>
        <v>0</v>
      </c>
      <c r="ACW59" s="21"/>
      <c r="ACX59" s="21">
        <f t="shared" si="1104"/>
        <v>0</v>
      </c>
      <c r="ACY59" s="21"/>
      <c r="ACZ59" s="21">
        <f t="shared" si="1105"/>
        <v>0</v>
      </c>
      <c r="ADA59" s="21"/>
      <c r="ADB59" s="21">
        <f t="shared" si="1105"/>
        <v>0</v>
      </c>
      <c r="ADC59" s="21"/>
      <c r="ADD59" s="21">
        <f t="shared" si="1106"/>
        <v>0</v>
      </c>
      <c r="ADE59" s="21"/>
      <c r="ADF59" s="21">
        <f t="shared" si="1106"/>
        <v>0</v>
      </c>
      <c r="ADG59" s="21"/>
      <c r="ADH59" s="21">
        <f t="shared" si="1107"/>
        <v>0</v>
      </c>
      <c r="ADI59" s="21"/>
      <c r="ADJ59" s="21">
        <f t="shared" si="1107"/>
        <v>0</v>
      </c>
      <c r="ADK59" s="21"/>
      <c r="ADL59" s="21">
        <f t="shared" si="1108"/>
        <v>0</v>
      </c>
      <c r="ADM59" s="21"/>
      <c r="ADN59" s="21">
        <f t="shared" si="1108"/>
        <v>0</v>
      </c>
      <c r="ADO59" s="21"/>
      <c r="ADP59" s="21">
        <f t="shared" si="1108"/>
        <v>0</v>
      </c>
      <c r="ADQ59" s="21"/>
      <c r="ADR59" s="21">
        <f t="shared" si="1108"/>
        <v>0</v>
      </c>
      <c r="ADS59" s="21"/>
      <c r="ADT59" s="21">
        <f t="shared" si="1108"/>
        <v>0</v>
      </c>
      <c r="ADU59" s="21"/>
      <c r="ADV59" s="21">
        <f t="shared" si="1109"/>
        <v>0</v>
      </c>
      <c r="ADW59" s="21"/>
      <c r="ADX59" s="21">
        <f t="shared" si="1109"/>
        <v>0</v>
      </c>
      <c r="ADY59" s="21"/>
      <c r="ADZ59" s="21">
        <f t="shared" si="1109"/>
        <v>0</v>
      </c>
      <c r="AEA59" s="21"/>
      <c r="AEB59" s="21">
        <f t="shared" si="1109"/>
        <v>0</v>
      </c>
      <c r="AEC59" s="21"/>
      <c r="AED59" s="21">
        <f t="shared" si="1110"/>
        <v>0</v>
      </c>
      <c r="AEE59" s="21"/>
      <c r="AEF59" s="21">
        <f t="shared" si="1110"/>
        <v>0</v>
      </c>
      <c r="AEG59" s="21"/>
      <c r="AEH59" s="21">
        <f t="shared" si="1110"/>
        <v>0</v>
      </c>
      <c r="AEI59" s="21"/>
      <c r="AEJ59" s="21">
        <f t="shared" si="1110"/>
        <v>0</v>
      </c>
      <c r="AEK59" s="21"/>
      <c r="AEL59" s="21">
        <f t="shared" si="1110"/>
        <v>0</v>
      </c>
      <c r="AEM59" s="21"/>
      <c r="AEN59" s="21">
        <f t="shared" si="1111"/>
        <v>0</v>
      </c>
      <c r="AEO59" s="21"/>
      <c r="AEP59" s="21">
        <f t="shared" si="1111"/>
        <v>0</v>
      </c>
      <c r="AEQ59" s="21"/>
      <c r="AER59" s="21">
        <f t="shared" si="1111"/>
        <v>0</v>
      </c>
      <c r="AES59" s="21"/>
      <c r="AET59" s="21">
        <f t="shared" si="1111"/>
        <v>0</v>
      </c>
      <c r="AEU59" s="21"/>
      <c r="AEV59" s="21">
        <f t="shared" si="1112"/>
        <v>0</v>
      </c>
      <c r="AEW59" s="21"/>
      <c r="AEX59" s="21">
        <f t="shared" si="1112"/>
        <v>0</v>
      </c>
      <c r="AEY59" s="21"/>
      <c r="AEZ59" s="21">
        <f t="shared" si="1112"/>
        <v>0</v>
      </c>
      <c r="AFA59" s="21"/>
      <c r="AFB59" s="21">
        <f t="shared" si="1112"/>
        <v>0</v>
      </c>
      <c r="AFC59" s="21"/>
      <c r="AFD59" s="21">
        <f t="shared" si="1112"/>
        <v>0</v>
      </c>
      <c r="AFE59" s="21"/>
      <c r="AFF59" s="21">
        <f t="shared" si="1113"/>
        <v>0</v>
      </c>
      <c r="AFG59" s="21"/>
      <c r="AFH59" s="21">
        <f t="shared" si="1113"/>
        <v>0</v>
      </c>
      <c r="AFI59" s="21"/>
      <c r="AFJ59" s="21">
        <f t="shared" si="1113"/>
        <v>0</v>
      </c>
      <c r="AFK59" s="21"/>
      <c r="AFL59" s="21">
        <f t="shared" si="1113"/>
        <v>0</v>
      </c>
      <c r="AFM59" s="21"/>
      <c r="AFN59" s="21">
        <f t="shared" si="1114"/>
        <v>0</v>
      </c>
      <c r="AFO59" s="21"/>
      <c r="AFP59" s="21">
        <f t="shared" si="1114"/>
        <v>0</v>
      </c>
      <c r="AFQ59" s="21"/>
      <c r="AFR59" s="21">
        <f t="shared" si="1114"/>
        <v>0</v>
      </c>
      <c r="AFS59" s="21"/>
      <c r="AFT59" s="21">
        <f t="shared" si="1114"/>
        <v>0</v>
      </c>
      <c r="AFU59" s="21"/>
      <c r="AFV59" s="21">
        <f t="shared" si="1114"/>
        <v>0</v>
      </c>
      <c r="AFW59" s="21"/>
      <c r="AFX59" s="21">
        <f t="shared" si="1115"/>
        <v>0</v>
      </c>
      <c r="AFY59" s="21"/>
      <c r="AFZ59" s="21">
        <f t="shared" si="1115"/>
        <v>0</v>
      </c>
      <c r="AGA59" s="21"/>
      <c r="AGB59" s="21">
        <f t="shared" si="1115"/>
        <v>0</v>
      </c>
      <c r="AGC59" s="21"/>
      <c r="AGD59" s="21">
        <f t="shared" si="1115"/>
        <v>0</v>
      </c>
      <c r="AGE59" s="21"/>
      <c r="AGF59" s="21">
        <f t="shared" si="1116"/>
        <v>0</v>
      </c>
      <c r="AGG59" s="21"/>
      <c r="AGH59" s="21">
        <f t="shared" si="1116"/>
        <v>0</v>
      </c>
      <c r="AGI59" s="21"/>
      <c r="AGJ59" s="21">
        <f t="shared" si="1116"/>
        <v>0</v>
      </c>
      <c r="AGK59" s="21"/>
      <c r="AGL59" s="21">
        <f t="shared" si="1116"/>
        <v>0</v>
      </c>
      <c r="AGM59" s="21"/>
      <c r="AGN59" s="21">
        <f t="shared" si="1116"/>
        <v>0</v>
      </c>
      <c r="AGO59" s="21"/>
      <c r="AGP59" s="21">
        <f t="shared" si="1117"/>
        <v>0</v>
      </c>
      <c r="AGQ59" s="21"/>
      <c r="AGR59" s="21">
        <f t="shared" si="1117"/>
        <v>0</v>
      </c>
      <c r="AGS59" s="21"/>
      <c r="AGT59" s="21">
        <f t="shared" si="1117"/>
        <v>0</v>
      </c>
      <c r="AGU59" s="21"/>
      <c r="AGV59" s="21">
        <f t="shared" si="1117"/>
        <v>0</v>
      </c>
      <c r="AGW59" s="21"/>
      <c r="AGX59" s="21">
        <f t="shared" si="1118"/>
        <v>0</v>
      </c>
      <c r="AGY59" s="21"/>
      <c r="AGZ59" s="21">
        <f t="shared" si="1118"/>
        <v>0</v>
      </c>
      <c r="AHA59" s="21"/>
      <c r="AHB59" s="21">
        <f t="shared" si="1118"/>
        <v>0</v>
      </c>
      <c r="AHC59" s="21"/>
      <c r="AHD59" s="21">
        <f t="shared" si="1118"/>
        <v>0</v>
      </c>
      <c r="AHE59" s="21"/>
      <c r="AHF59" s="21">
        <f t="shared" si="1118"/>
        <v>0</v>
      </c>
      <c r="AHG59" s="21"/>
      <c r="AHH59" s="21">
        <f t="shared" si="1119"/>
        <v>0</v>
      </c>
      <c r="AHI59" s="21"/>
      <c r="AHJ59" s="21">
        <f t="shared" si="1119"/>
        <v>0</v>
      </c>
      <c r="AHK59" s="21"/>
      <c r="AHL59" s="21">
        <f t="shared" si="1119"/>
        <v>0</v>
      </c>
      <c r="AHM59" s="21"/>
      <c r="AHN59" s="21">
        <f t="shared" si="1119"/>
        <v>0</v>
      </c>
      <c r="AHO59" s="21"/>
      <c r="AHP59" s="21">
        <f t="shared" si="1120"/>
        <v>0</v>
      </c>
      <c r="AHQ59" s="21"/>
      <c r="AHR59" s="21">
        <f t="shared" si="1120"/>
        <v>0</v>
      </c>
      <c r="AHS59" s="21"/>
      <c r="AHT59" s="21">
        <f t="shared" si="1120"/>
        <v>0</v>
      </c>
      <c r="AHU59" s="21"/>
      <c r="AHV59" s="21">
        <f t="shared" si="1120"/>
        <v>0</v>
      </c>
      <c r="AHW59" s="21"/>
      <c r="AHX59" s="21">
        <f t="shared" si="1120"/>
        <v>0</v>
      </c>
      <c r="AHY59" s="21"/>
      <c r="AHZ59" s="21">
        <f t="shared" si="1121"/>
        <v>0</v>
      </c>
      <c r="AIA59" s="21"/>
      <c r="AIB59" s="21">
        <f t="shared" si="1121"/>
        <v>0</v>
      </c>
      <c r="AIC59" s="21"/>
      <c r="AID59" s="21">
        <f t="shared" si="1121"/>
        <v>0</v>
      </c>
      <c r="AIE59" s="21"/>
      <c r="AIF59" s="21">
        <f t="shared" si="1121"/>
        <v>0</v>
      </c>
      <c r="AIG59" s="21"/>
      <c r="AIH59" s="21">
        <f t="shared" si="1122"/>
        <v>0</v>
      </c>
      <c r="AII59" s="21"/>
      <c r="AIJ59" s="21">
        <f t="shared" si="1122"/>
        <v>0</v>
      </c>
      <c r="AIK59" s="21"/>
      <c r="AIL59" s="21">
        <f t="shared" si="1122"/>
        <v>0</v>
      </c>
      <c r="AIM59" s="21"/>
      <c r="AIN59" s="21">
        <f t="shared" si="1122"/>
        <v>0</v>
      </c>
      <c r="AIO59" s="21"/>
      <c r="AIP59" s="21">
        <f t="shared" si="1122"/>
        <v>0</v>
      </c>
      <c r="AIQ59" s="21"/>
      <c r="AIR59" s="21">
        <f t="shared" si="1123"/>
        <v>0</v>
      </c>
      <c r="AIS59" s="21"/>
      <c r="AIT59" s="21">
        <f t="shared" si="1123"/>
        <v>0</v>
      </c>
      <c r="AIU59" s="21"/>
      <c r="AIV59" s="21">
        <f t="shared" si="1123"/>
        <v>0</v>
      </c>
      <c r="AIW59" s="21"/>
      <c r="AIX59" s="21">
        <f t="shared" si="1123"/>
        <v>0</v>
      </c>
      <c r="AIY59" s="21"/>
      <c r="AIZ59" s="21">
        <f t="shared" si="1077"/>
        <v>0</v>
      </c>
      <c r="AJA59" s="21"/>
    </row>
    <row r="60" spans="1:937" ht="13.5" customHeight="1" x14ac:dyDescent="0.25">
      <c r="A60" s="96"/>
      <c r="B60" s="31">
        <v>55</v>
      </c>
      <c r="C60" s="192" t="s">
        <v>209</v>
      </c>
      <c r="D60" s="67" t="s">
        <v>487</v>
      </c>
      <c r="E60" s="194" t="s">
        <v>404</v>
      </c>
      <c r="F60" s="194" t="str">
        <f>_xlfn.XLOOKUP(D60,'WTG PH-III'!$D$5:$D$198,'WTG PH-III'!$B$5:$B$198,0,0,1)</f>
        <v>PSS-12</v>
      </c>
      <c r="G60" s="22" t="s">
        <v>537</v>
      </c>
      <c r="H60" s="22" t="s">
        <v>541</v>
      </c>
      <c r="I60" s="61">
        <v>14</v>
      </c>
      <c r="J60" s="21">
        <v>253</v>
      </c>
      <c r="K60" s="21">
        <v>434</v>
      </c>
      <c r="L60" s="21">
        <f t="shared" si="847"/>
        <v>434</v>
      </c>
      <c r="M60" s="21">
        <f t="shared" si="848"/>
        <v>0</v>
      </c>
      <c r="N60" s="95">
        <f>VLOOKUP(D60,'WTG PH-III'!$D$5:$U$198,17,0)</f>
        <v>45778</v>
      </c>
      <c r="O60" s="95">
        <f>VLOOKUP(D60,'WTG PH-III'!$D$5:$U$198,18,0)</f>
        <v>45787</v>
      </c>
      <c r="P60" s="21">
        <f t="shared" si="849"/>
        <v>0</v>
      </c>
      <c r="Q60" s="21"/>
      <c r="R60" s="21">
        <f t="shared" si="850"/>
        <v>0</v>
      </c>
      <c r="S60" s="21"/>
      <c r="T60" s="21">
        <f t="shared" si="851"/>
        <v>0</v>
      </c>
      <c r="U60" s="21"/>
      <c r="V60" s="21">
        <f t="shared" si="852"/>
        <v>0</v>
      </c>
      <c r="W60" s="21"/>
      <c r="X60" s="21">
        <f t="shared" si="853"/>
        <v>0</v>
      </c>
      <c r="Y60" s="21"/>
      <c r="Z60" s="21">
        <f t="shared" si="854"/>
        <v>0</v>
      </c>
      <c r="AA60" s="21"/>
      <c r="AB60" s="21">
        <f t="shared" si="855"/>
        <v>0</v>
      </c>
      <c r="AC60" s="21"/>
      <c r="AD60" s="21">
        <f t="shared" si="856"/>
        <v>0</v>
      </c>
      <c r="AE60" s="21"/>
      <c r="AF60" s="21">
        <f t="shared" si="857"/>
        <v>0</v>
      </c>
      <c r="AG60" s="21"/>
      <c r="AH60" s="21">
        <f t="shared" si="858"/>
        <v>0</v>
      </c>
      <c r="AI60" s="21"/>
      <c r="AJ60" s="21">
        <f t="shared" si="859"/>
        <v>0</v>
      </c>
      <c r="AK60" s="21"/>
      <c r="AL60" s="21">
        <f t="shared" si="860"/>
        <v>0</v>
      </c>
      <c r="AM60" s="21"/>
      <c r="AN60" s="21">
        <f t="shared" si="861"/>
        <v>0</v>
      </c>
      <c r="AO60" s="21"/>
      <c r="AP60" s="21">
        <f t="shared" si="862"/>
        <v>0</v>
      </c>
      <c r="AQ60" s="21"/>
      <c r="AR60" s="21">
        <f t="shared" si="863"/>
        <v>0</v>
      </c>
      <c r="AS60" s="21"/>
      <c r="AT60" s="21">
        <f t="shared" si="864"/>
        <v>0</v>
      </c>
      <c r="AU60" s="21"/>
      <c r="AV60" s="21">
        <f t="shared" si="865"/>
        <v>0</v>
      </c>
      <c r="AW60" s="21"/>
      <c r="AX60" s="21">
        <f t="shared" si="866"/>
        <v>0</v>
      </c>
      <c r="AY60" s="21"/>
      <c r="AZ60" s="21">
        <f t="shared" si="867"/>
        <v>0</v>
      </c>
      <c r="BA60" s="21"/>
      <c r="BB60" s="21">
        <f t="shared" si="868"/>
        <v>0</v>
      </c>
      <c r="BC60" s="21"/>
      <c r="BD60" s="21">
        <f t="shared" si="869"/>
        <v>0</v>
      </c>
      <c r="BE60" s="21"/>
      <c r="BF60" s="21">
        <f t="shared" si="870"/>
        <v>0</v>
      </c>
      <c r="BG60" s="21"/>
      <c r="BH60" s="21">
        <f t="shared" si="871"/>
        <v>0</v>
      </c>
      <c r="BI60" s="21"/>
      <c r="BJ60" s="21">
        <f t="shared" si="872"/>
        <v>0</v>
      </c>
      <c r="BK60" s="21"/>
      <c r="BL60" s="21">
        <f t="shared" si="873"/>
        <v>0</v>
      </c>
      <c r="BM60" s="21"/>
      <c r="BN60" s="21">
        <f t="shared" si="874"/>
        <v>0</v>
      </c>
      <c r="BO60" s="21"/>
      <c r="BP60" s="21">
        <f t="shared" si="875"/>
        <v>0</v>
      </c>
      <c r="BQ60" s="21"/>
      <c r="BR60" s="21">
        <f t="shared" si="876"/>
        <v>0</v>
      </c>
      <c r="BS60" s="21"/>
      <c r="BT60" s="21">
        <f t="shared" si="877"/>
        <v>0</v>
      </c>
      <c r="BU60" s="21"/>
      <c r="BV60" s="21">
        <f t="shared" si="878"/>
        <v>0</v>
      </c>
      <c r="BW60" s="21"/>
      <c r="BX60" s="21">
        <f t="shared" si="879"/>
        <v>0</v>
      </c>
      <c r="BY60" s="21"/>
      <c r="BZ60" s="21">
        <f t="shared" si="880"/>
        <v>0</v>
      </c>
      <c r="CA60" s="21"/>
      <c r="CB60" s="21">
        <f t="shared" si="881"/>
        <v>0</v>
      </c>
      <c r="CC60" s="21"/>
      <c r="CD60" s="21">
        <f t="shared" si="882"/>
        <v>0</v>
      </c>
      <c r="CE60" s="21"/>
      <c r="CF60" s="21">
        <f t="shared" si="883"/>
        <v>0</v>
      </c>
      <c r="CG60" s="21"/>
      <c r="CH60" s="21">
        <f t="shared" si="884"/>
        <v>0</v>
      </c>
      <c r="CI60" s="21"/>
      <c r="CJ60" s="21">
        <f t="shared" si="885"/>
        <v>0</v>
      </c>
      <c r="CK60" s="21"/>
      <c r="CL60" s="21">
        <f t="shared" si="886"/>
        <v>0</v>
      </c>
      <c r="CM60" s="21"/>
      <c r="CN60" s="21">
        <f t="shared" si="887"/>
        <v>0</v>
      </c>
      <c r="CO60" s="21"/>
      <c r="CP60" s="21">
        <f t="shared" si="888"/>
        <v>0</v>
      </c>
      <c r="CQ60" s="21"/>
      <c r="CR60" s="21">
        <f t="shared" si="889"/>
        <v>0</v>
      </c>
      <c r="CS60" s="21"/>
      <c r="CT60" s="21">
        <f t="shared" si="890"/>
        <v>0</v>
      </c>
      <c r="CU60" s="21"/>
      <c r="CV60" s="21">
        <f t="shared" si="891"/>
        <v>0</v>
      </c>
      <c r="CW60" s="21"/>
      <c r="CX60" s="21">
        <f t="shared" si="892"/>
        <v>0</v>
      </c>
      <c r="CY60" s="21"/>
      <c r="CZ60" s="21">
        <f t="shared" si="893"/>
        <v>0</v>
      </c>
      <c r="DA60" s="21"/>
      <c r="DB60" s="21">
        <f t="shared" si="894"/>
        <v>0</v>
      </c>
      <c r="DC60" s="21"/>
      <c r="DD60" s="21">
        <f t="shared" si="895"/>
        <v>0</v>
      </c>
      <c r="DE60" s="21"/>
      <c r="DF60" s="21">
        <f t="shared" si="896"/>
        <v>0</v>
      </c>
      <c r="DG60" s="21"/>
      <c r="DH60" s="21">
        <f t="shared" si="897"/>
        <v>0</v>
      </c>
      <c r="DI60" s="21"/>
      <c r="DJ60" s="21">
        <f t="shared" si="898"/>
        <v>0</v>
      </c>
      <c r="DK60" s="21"/>
      <c r="DL60" s="21">
        <f t="shared" si="899"/>
        <v>0</v>
      </c>
      <c r="DM60" s="21"/>
      <c r="DN60" s="21">
        <f t="shared" si="900"/>
        <v>0</v>
      </c>
      <c r="DO60" s="21"/>
      <c r="DP60" s="21">
        <f t="shared" si="901"/>
        <v>0</v>
      </c>
      <c r="DQ60" s="21"/>
      <c r="DR60" s="21">
        <f t="shared" si="902"/>
        <v>0</v>
      </c>
      <c r="DS60" s="21"/>
      <c r="DT60" s="21">
        <f t="shared" si="903"/>
        <v>0</v>
      </c>
      <c r="DU60" s="21"/>
      <c r="DV60" s="21">
        <f t="shared" si="904"/>
        <v>0</v>
      </c>
      <c r="DW60" s="21"/>
      <c r="DX60" s="21">
        <f t="shared" si="905"/>
        <v>0</v>
      </c>
      <c r="DY60" s="21"/>
      <c r="DZ60" s="21">
        <f t="shared" si="906"/>
        <v>0</v>
      </c>
      <c r="EA60" s="21"/>
      <c r="EB60" s="21">
        <f t="shared" si="907"/>
        <v>0</v>
      </c>
      <c r="EC60" s="21"/>
      <c r="ED60" s="21">
        <f t="shared" si="908"/>
        <v>0</v>
      </c>
      <c r="EE60" s="21"/>
      <c r="EF60" s="21">
        <f t="shared" si="909"/>
        <v>0</v>
      </c>
      <c r="EG60" s="21"/>
      <c r="EH60" s="21">
        <f t="shared" si="910"/>
        <v>0</v>
      </c>
      <c r="EI60" s="21"/>
      <c r="EJ60" s="21">
        <f t="shared" si="911"/>
        <v>0</v>
      </c>
      <c r="EK60" s="21"/>
      <c r="EL60" s="21">
        <f t="shared" si="912"/>
        <v>0</v>
      </c>
      <c r="EM60" s="21"/>
      <c r="EN60" s="21">
        <f t="shared" si="913"/>
        <v>0</v>
      </c>
      <c r="EO60" s="21"/>
      <c r="EP60" s="21">
        <f t="shared" si="914"/>
        <v>0</v>
      </c>
      <c r="EQ60" s="21"/>
      <c r="ER60" s="21">
        <f t="shared" si="915"/>
        <v>0</v>
      </c>
      <c r="ES60" s="21"/>
      <c r="ET60" s="21">
        <f t="shared" si="916"/>
        <v>0</v>
      </c>
      <c r="EU60" s="21"/>
      <c r="EV60" s="21">
        <f t="shared" si="917"/>
        <v>0</v>
      </c>
      <c r="EW60" s="21"/>
      <c r="EX60" s="21">
        <f t="shared" si="918"/>
        <v>0</v>
      </c>
      <c r="EY60" s="21"/>
      <c r="EZ60" s="21">
        <f t="shared" si="919"/>
        <v>0</v>
      </c>
      <c r="FA60" s="21"/>
      <c r="FB60" s="21">
        <f t="shared" si="920"/>
        <v>0</v>
      </c>
      <c r="FC60" s="21"/>
      <c r="FD60" s="21">
        <f t="shared" si="921"/>
        <v>0</v>
      </c>
      <c r="FE60" s="21"/>
      <c r="FF60" s="21">
        <f t="shared" si="922"/>
        <v>0</v>
      </c>
      <c r="FG60" s="21"/>
      <c r="FH60" s="21">
        <f t="shared" si="923"/>
        <v>0</v>
      </c>
      <c r="FI60" s="21"/>
      <c r="FJ60" s="21">
        <f t="shared" si="924"/>
        <v>0</v>
      </c>
      <c r="FK60" s="21"/>
      <c r="FL60" s="21">
        <f t="shared" si="925"/>
        <v>0</v>
      </c>
      <c r="FM60" s="21"/>
      <c r="FN60" s="21">
        <f t="shared" si="926"/>
        <v>0</v>
      </c>
      <c r="FO60" s="21"/>
      <c r="FP60" s="21">
        <f t="shared" si="927"/>
        <v>0</v>
      </c>
      <c r="FQ60" s="21"/>
      <c r="FR60" s="21">
        <f t="shared" si="928"/>
        <v>0</v>
      </c>
      <c r="FS60" s="21"/>
      <c r="FT60" s="21">
        <f t="shared" si="929"/>
        <v>0</v>
      </c>
      <c r="FU60" s="21"/>
      <c r="FV60" s="21">
        <f t="shared" si="930"/>
        <v>0</v>
      </c>
      <c r="FW60" s="21"/>
      <c r="FX60" s="21">
        <f t="shared" si="931"/>
        <v>0</v>
      </c>
      <c r="FY60" s="21"/>
      <c r="FZ60" s="21">
        <f t="shared" si="932"/>
        <v>0</v>
      </c>
      <c r="GA60" s="21"/>
      <c r="GB60" s="21">
        <f t="shared" si="933"/>
        <v>0</v>
      </c>
      <c r="GC60" s="21"/>
      <c r="GD60" s="21">
        <f t="shared" si="934"/>
        <v>0</v>
      </c>
      <c r="GE60" s="21"/>
      <c r="GF60" s="21">
        <f t="shared" si="935"/>
        <v>0</v>
      </c>
      <c r="GG60" s="21"/>
      <c r="GH60" s="21">
        <f t="shared" si="936"/>
        <v>0</v>
      </c>
      <c r="GI60" s="21"/>
      <c r="GJ60" s="21">
        <f t="shared" si="937"/>
        <v>0</v>
      </c>
      <c r="GK60" s="21"/>
      <c r="GL60" s="21">
        <f t="shared" si="938"/>
        <v>0</v>
      </c>
      <c r="GM60" s="21"/>
      <c r="GN60" s="21">
        <f t="shared" si="939"/>
        <v>0</v>
      </c>
      <c r="GO60" s="21"/>
      <c r="GP60" s="21">
        <f t="shared" si="940"/>
        <v>0</v>
      </c>
      <c r="GQ60" s="21"/>
      <c r="GR60" s="21">
        <f t="shared" si="941"/>
        <v>0</v>
      </c>
      <c r="GS60" s="21"/>
      <c r="GT60" s="21">
        <f t="shared" si="942"/>
        <v>0</v>
      </c>
      <c r="GU60" s="21"/>
      <c r="GV60" s="21">
        <f t="shared" si="943"/>
        <v>0</v>
      </c>
      <c r="GW60" s="21"/>
      <c r="GX60" s="21">
        <f t="shared" si="944"/>
        <v>0</v>
      </c>
      <c r="GY60" s="21"/>
      <c r="GZ60" s="21">
        <f t="shared" si="945"/>
        <v>0</v>
      </c>
      <c r="HA60" s="21"/>
      <c r="HB60" s="21">
        <f t="shared" si="946"/>
        <v>0</v>
      </c>
      <c r="HC60" s="21"/>
      <c r="HD60" s="21">
        <f t="shared" si="947"/>
        <v>0</v>
      </c>
      <c r="HE60" s="21"/>
      <c r="HF60" s="21">
        <f t="shared" si="948"/>
        <v>0</v>
      </c>
      <c r="HG60" s="21"/>
      <c r="HH60" s="21">
        <f t="shared" si="949"/>
        <v>0</v>
      </c>
      <c r="HI60" s="21"/>
      <c r="HJ60" s="21">
        <f t="shared" si="950"/>
        <v>0</v>
      </c>
      <c r="HK60" s="21"/>
      <c r="HL60" s="21">
        <f t="shared" si="951"/>
        <v>0</v>
      </c>
      <c r="HM60" s="21"/>
      <c r="HN60" s="21">
        <f t="shared" si="952"/>
        <v>0</v>
      </c>
      <c r="HO60" s="21"/>
      <c r="HP60" s="21">
        <f t="shared" si="953"/>
        <v>0</v>
      </c>
      <c r="HQ60" s="21"/>
      <c r="HR60" s="21">
        <f t="shared" si="954"/>
        <v>0</v>
      </c>
      <c r="HS60" s="21"/>
      <c r="HT60" s="21">
        <f t="shared" si="955"/>
        <v>0</v>
      </c>
      <c r="HU60" s="21"/>
      <c r="HV60" s="21">
        <f t="shared" si="956"/>
        <v>0</v>
      </c>
      <c r="HW60" s="21"/>
      <c r="HX60" s="21">
        <f t="shared" si="957"/>
        <v>0</v>
      </c>
      <c r="HY60" s="21"/>
      <c r="HZ60" s="21">
        <f t="shared" si="958"/>
        <v>0</v>
      </c>
      <c r="IA60" s="21"/>
      <c r="IB60" s="21">
        <f t="shared" si="959"/>
        <v>0</v>
      </c>
      <c r="IC60" s="21"/>
      <c r="ID60" s="21">
        <f t="shared" si="960"/>
        <v>0</v>
      </c>
      <c r="IE60" s="21"/>
      <c r="IF60" s="21">
        <f t="shared" si="961"/>
        <v>0</v>
      </c>
      <c r="IG60" s="21"/>
      <c r="IH60" s="21">
        <f t="shared" si="962"/>
        <v>0</v>
      </c>
      <c r="II60" s="21"/>
      <c r="IJ60" s="21">
        <f t="shared" si="963"/>
        <v>0</v>
      </c>
      <c r="IK60" s="21"/>
      <c r="IL60" s="21">
        <f t="shared" si="964"/>
        <v>0</v>
      </c>
      <c r="IM60" s="21"/>
      <c r="IN60" s="21">
        <f t="shared" si="965"/>
        <v>0</v>
      </c>
      <c r="IO60" s="21"/>
      <c r="IP60" s="21">
        <f t="shared" si="966"/>
        <v>0</v>
      </c>
      <c r="IQ60" s="21"/>
      <c r="IR60" s="21">
        <f t="shared" si="967"/>
        <v>0</v>
      </c>
      <c r="IS60" s="21"/>
      <c r="IT60" s="21">
        <f t="shared" si="968"/>
        <v>0</v>
      </c>
      <c r="IU60" s="21"/>
      <c r="IV60" s="21">
        <f t="shared" si="969"/>
        <v>0</v>
      </c>
      <c r="IW60" s="21"/>
      <c r="IX60" s="21">
        <f t="shared" si="970"/>
        <v>0</v>
      </c>
      <c r="IY60" s="21"/>
      <c r="IZ60" s="21">
        <f t="shared" si="971"/>
        <v>0</v>
      </c>
      <c r="JA60" s="21"/>
      <c r="JB60" s="21">
        <f t="shared" si="972"/>
        <v>0</v>
      </c>
      <c r="JC60" s="21"/>
      <c r="JD60" s="21">
        <f t="shared" si="973"/>
        <v>0</v>
      </c>
      <c r="JE60" s="21"/>
      <c r="JF60" s="21">
        <f t="shared" si="974"/>
        <v>0</v>
      </c>
      <c r="JG60" s="21"/>
      <c r="JH60" s="21">
        <f t="shared" si="975"/>
        <v>0</v>
      </c>
      <c r="JI60" s="21"/>
      <c r="JJ60" s="21">
        <f t="shared" si="976"/>
        <v>0</v>
      </c>
      <c r="JK60" s="21"/>
      <c r="JL60" s="21">
        <f t="shared" si="977"/>
        <v>0</v>
      </c>
      <c r="JM60" s="21"/>
      <c r="JN60" s="21">
        <f t="shared" si="978"/>
        <v>0</v>
      </c>
      <c r="JO60" s="21"/>
      <c r="JP60" s="21">
        <f t="shared" si="979"/>
        <v>0</v>
      </c>
      <c r="JQ60" s="21"/>
      <c r="JR60" s="21">
        <f t="shared" si="980"/>
        <v>0</v>
      </c>
      <c r="JS60" s="21"/>
      <c r="JT60" s="21">
        <f t="shared" si="981"/>
        <v>0</v>
      </c>
      <c r="JU60" s="21"/>
      <c r="JV60" s="21">
        <f t="shared" si="982"/>
        <v>0</v>
      </c>
      <c r="JW60" s="21"/>
      <c r="JX60" s="21">
        <f t="shared" si="983"/>
        <v>25.3</v>
      </c>
      <c r="JY60" s="21"/>
      <c r="JZ60" s="21">
        <f t="shared" si="984"/>
        <v>25.3</v>
      </c>
      <c r="KA60" s="21"/>
      <c r="KB60" s="21">
        <f t="shared" si="985"/>
        <v>25.3</v>
      </c>
      <c r="KC60" s="21"/>
      <c r="KD60" s="21">
        <f t="shared" si="986"/>
        <v>25.3</v>
      </c>
      <c r="KE60" s="21"/>
      <c r="KF60" s="21">
        <f t="shared" si="987"/>
        <v>25.3</v>
      </c>
      <c r="KG60" s="21"/>
      <c r="KH60" s="21">
        <f t="shared" si="988"/>
        <v>25.3</v>
      </c>
      <c r="KI60" s="21"/>
      <c r="KJ60" s="21">
        <f t="shared" si="989"/>
        <v>25.3</v>
      </c>
      <c r="KK60" s="21"/>
      <c r="KL60" s="21">
        <f t="shared" si="990"/>
        <v>25.3</v>
      </c>
      <c r="KM60" s="21"/>
      <c r="KN60" s="21">
        <f t="shared" si="991"/>
        <v>25.3</v>
      </c>
      <c r="KO60" s="21"/>
      <c r="KP60" s="21">
        <f t="shared" si="992"/>
        <v>25.3</v>
      </c>
      <c r="KQ60" s="21"/>
      <c r="KR60" s="21">
        <f t="shared" si="993"/>
        <v>0</v>
      </c>
      <c r="KS60" s="21"/>
      <c r="KT60" s="21">
        <f t="shared" si="994"/>
        <v>0</v>
      </c>
      <c r="KU60" s="21"/>
      <c r="KV60" s="21">
        <f t="shared" si="995"/>
        <v>0</v>
      </c>
      <c r="KW60" s="21"/>
      <c r="KX60" s="21">
        <f t="shared" si="996"/>
        <v>0</v>
      </c>
      <c r="KY60" s="21"/>
      <c r="KZ60" s="21">
        <f t="shared" si="997"/>
        <v>0</v>
      </c>
      <c r="LA60" s="21"/>
      <c r="LB60" s="21">
        <f t="shared" si="998"/>
        <v>0</v>
      </c>
      <c r="LC60" s="21"/>
      <c r="LD60" s="21">
        <f t="shared" si="999"/>
        <v>0</v>
      </c>
      <c r="LE60" s="21"/>
      <c r="LF60" s="21">
        <f t="shared" si="1000"/>
        <v>0</v>
      </c>
      <c r="LG60" s="21"/>
      <c r="LH60" s="21">
        <f t="shared" si="1001"/>
        <v>0</v>
      </c>
      <c r="LI60" s="21"/>
      <c r="LJ60" s="21">
        <f t="shared" si="1002"/>
        <v>0</v>
      </c>
      <c r="LK60" s="21"/>
      <c r="LL60" s="21">
        <f t="shared" si="1003"/>
        <v>0</v>
      </c>
      <c r="LM60" s="21"/>
      <c r="LN60" s="21">
        <f t="shared" si="1004"/>
        <v>0</v>
      </c>
      <c r="LO60" s="21"/>
      <c r="LP60" s="21">
        <f t="shared" si="1005"/>
        <v>0</v>
      </c>
      <c r="LQ60" s="21"/>
      <c r="LR60" s="21">
        <f t="shared" si="1006"/>
        <v>0</v>
      </c>
      <c r="LS60" s="21"/>
      <c r="LT60" s="21">
        <f t="shared" si="1007"/>
        <v>0</v>
      </c>
      <c r="LU60" s="21"/>
      <c r="LV60" s="21">
        <f t="shared" si="1008"/>
        <v>0</v>
      </c>
      <c r="LW60" s="21"/>
      <c r="LX60" s="21">
        <f t="shared" si="1009"/>
        <v>0</v>
      </c>
      <c r="LY60" s="21"/>
      <c r="LZ60" s="21">
        <f t="shared" si="1010"/>
        <v>0</v>
      </c>
      <c r="MA60" s="21"/>
      <c r="MB60" s="21">
        <f t="shared" si="1011"/>
        <v>0</v>
      </c>
      <c r="MC60" s="21"/>
      <c r="MD60" s="21">
        <f t="shared" si="1012"/>
        <v>0</v>
      </c>
      <c r="ME60" s="21"/>
      <c r="MF60" s="21">
        <f t="shared" si="1013"/>
        <v>0</v>
      </c>
      <c r="MG60" s="21"/>
      <c r="MH60" s="21">
        <f t="shared" si="1014"/>
        <v>0</v>
      </c>
      <c r="MI60" s="21"/>
      <c r="MJ60" s="21">
        <f t="shared" si="1015"/>
        <v>0</v>
      </c>
      <c r="MK60" s="21"/>
      <c r="ML60" s="21">
        <f t="shared" si="1016"/>
        <v>0</v>
      </c>
      <c r="MM60" s="21"/>
      <c r="MN60" s="21">
        <f t="shared" si="1017"/>
        <v>0</v>
      </c>
      <c r="MO60" s="21"/>
      <c r="MP60" s="21">
        <f t="shared" si="1018"/>
        <v>0</v>
      </c>
      <c r="MQ60" s="21"/>
      <c r="MR60" s="21">
        <f t="shared" si="1019"/>
        <v>0</v>
      </c>
      <c r="MS60" s="21"/>
      <c r="MT60" s="21">
        <f t="shared" si="1020"/>
        <v>0</v>
      </c>
      <c r="MU60" s="21"/>
      <c r="MV60" s="21">
        <f t="shared" si="1021"/>
        <v>0</v>
      </c>
      <c r="MW60" s="21"/>
      <c r="MX60" s="21">
        <f t="shared" si="1022"/>
        <v>0</v>
      </c>
      <c r="MY60" s="21"/>
      <c r="MZ60" s="21">
        <f t="shared" si="1023"/>
        <v>0</v>
      </c>
      <c r="NA60" s="21"/>
      <c r="NB60" s="21">
        <f t="shared" si="1024"/>
        <v>0</v>
      </c>
      <c r="NC60" s="21"/>
      <c r="ND60" s="21">
        <f t="shared" si="1025"/>
        <v>0</v>
      </c>
      <c r="NE60" s="21"/>
      <c r="NF60" s="21">
        <f t="shared" si="1026"/>
        <v>0</v>
      </c>
      <c r="NG60" s="21"/>
      <c r="NH60" s="21">
        <f t="shared" si="1027"/>
        <v>0</v>
      </c>
      <c r="NI60" s="21"/>
      <c r="NJ60" s="21">
        <f t="shared" si="1028"/>
        <v>0</v>
      </c>
      <c r="NK60" s="21"/>
      <c r="NL60" s="21">
        <f t="shared" si="1029"/>
        <v>0</v>
      </c>
      <c r="NM60" s="21"/>
      <c r="NN60" s="21">
        <f t="shared" si="1030"/>
        <v>0</v>
      </c>
      <c r="NO60" s="21"/>
      <c r="NP60" s="21">
        <f t="shared" si="1031"/>
        <v>0</v>
      </c>
      <c r="NQ60" s="21"/>
      <c r="NR60" s="21">
        <f t="shared" si="1032"/>
        <v>0</v>
      </c>
      <c r="NS60" s="21"/>
      <c r="NT60" s="21">
        <f t="shared" si="1033"/>
        <v>0</v>
      </c>
      <c r="NU60" s="21"/>
      <c r="NV60" s="21">
        <f t="shared" si="1034"/>
        <v>0</v>
      </c>
      <c r="NW60" s="21"/>
      <c r="NX60" s="21">
        <f t="shared" si="1035"/>
        <v>0</v>
      </c>
      <c r="NY60" s="21"/>
      <c r="NZ60" s="21">
        <f t="shared" si="1036"/>
        <v>0</v>
      </c>
      <c r="OA60" s="21"/>
      <c r="OB60" s="21">
        <f t="shared" si="1037"/>
        <v>0</v>
      </c>
      <c r="OC60" s="21"/>
      <c r="OD60" s="21">
        <f t="shared" si="1038"/>
        <v>0</v>
      </c>
      <c r="OE60" s="21"/>
      <c r="OF60" s="21">
        <f t="shared" si="1039"/>
        <v>0</v>
      </c>
      <c r="OG60" s="21"/>
      <c r="OH60" s="21">
        <f t="shared" si="1040"/>
        <v>0</v>
      </c>
      <c r="OI60" s="21"/>
      <c r="OJ60" s="21">
        <f t="shared" si="1041"/>
        <v>0</v>
      </c>
      <c r="OK60" s="21"/>
      <c r="OL60" s="21">
        <f t="shared" si="1042"/>
        <v>0</v>
      </c>
      <c r="OM60" s="21"/>
      <c r="ON60" s="21">
        <f t="shared" si="1043"/>
        <v>0</v>
      </c>
      <c r="OO60" s="21"/>
      <c r="OP60" s="21">
        <f t="shared" si="1043"/>
        <v>0</v>
      </c>
      <c r="OQ60" s="21"/>
      <c r="OR60" s="21">
        <f t="shared" si="1043"/>
        <v>0</v>
      </c>
      <c r="OS60" s="21"/>
      <c r="OT60" s="21">
        <f t="shared" si="1043"/>
        <v>0</v>
      </c>
      <c r="OU60" s="21"/>
      <c r="OV60" s="21">
        <f t="shared" si="1043"/>
        <v>0</v>
      </c>
      <c r="OW60" s="21"/>
      <c r="OX60" s="21">
        <f t="shared" si="1043"/>
        <v>0</v>
      </c>
      <c r="OY60" s="21">
        <v>8</v>
      </c>
      <c r="OZ60" s="21">
        <f t="shared" si="1043"/>
        <v>0</v>
      </c>
      <c r="PA60" s="21">
        <v>12</v>
      </c>
      <c r="PB60" s="21">
        <f t="shared" si="1044"/>
        <v>0</v>
      </c>
      <c r="PC60" s="21">
        <v>7</v>
      </c>
      <c r="PD60" s="21">
        <f t="shared" si="1044"/>
        <v>0</v>
      </c>
      <c r="PE60" s="21">
        <v>16</v>
      </c>
      <c r="PF60" s="21">
        <f t="shared" si="1044"/>
        <v>0</v>
      </c>
      <c r="PG60" s="21">
        <v>27</v>
      </c>
      <c r="PH60" s="21">
        <f t="shared" si="1044"/>
        <v>0</v>
      </c>
      <c r="PI60" s="21">
        <v>23</v>
      </c>
      <c r="PJ60" s="21">
        <f t="shared" si="1044"/>
        <v>0</v>
      </c>
      <c r="PK60" s="21">
        <v>24</v>
      </c>
      <c r="PL60" s="21">
        <f t="shared" si="1044"/>
        <v>0</v>
      </c>
      <c r="PM60" s="21">
        <v>30</v>
      </c>
      <c r="PN60" s="21">
        <f t="shared" si="1045"/>
        <v>0</v>
      </c>
      <c r="PO60" s="21">
        <v>23</v>
      </c>
      <c r="PP60" s="21">
        <f t="shared" si="1045"/>
        <v>0</v>
      </c>
      <c r="PQ60" s="21">
        <v>29</v>
      </c>
      <c r="PR60" s="21">
        <f t="shared" si="1045"/>
        <v>0</v>
      </c>
      <c r="PS60" s="21">
        <v>20</v>
      </c>
      <c r="PT60" s="21">
        <f t="shared" si="1045"/>
        <v>0</v>
      </c>
      <c r="PU60" s="21">
        <v>27</v>
      </c>
      <c r="PV60" s="21">
        <f t="shared" si="1045"/>
        <v>0</v>
      </c>
      <c r="PW60" s="21">
        <v>7</v>
      </c>
      <c r="PX60" s="21">
        <f t="shared" si="1045"/>
        <v>0</v>
      </c>
      <c r="PY60" s="21"/>
      <c r="PZ60" s="21">
        <f t="shared" si="1046"/>
        <v>0</v>
      </c>
      <c r="QA60" s="21"/>
      <c r="QB60" s="21">
        <f t="shared" si="1046"/>
        <v>0</v>
      </c>
      <c r="QC60" s="21"/>
      <c r="QD60" s="21">
        <f t="shared" si="1046"/>
        <v>0</v>
      </c>
      <c r="QE60" s="21"/>
      <c r="QF60" s="21">
        <f t="shared" si="1046"/>
        <v>0</v>
      </c>
      <c r="QG60" s="21"/>
      <c r="QH60" s="21">
        <f t="shared" si="1046"/>
        <v>0</v>
      </c>
      <c r="QI60" s="21"/>
      <c r="QJ60" s="21">
        <f t="shared" si="1046"/>
        <v>0</v>
      </c>
      <c r="QK60" s="21"/>
      <c r="QL60" s="21">
        <f t="shared" si="1047"/>
        <v>0</v>
      </c>
      <c r="QM60" s="21"/>
      <c r="QN60" s="21">
        <f t="shared" si="1047"/>
        <v>0</v>
      </c>
      <c r="QO60" s="21"/>
      <c r="QP60" s="21">
        <f t="shared" si="1047"/>
        <v>0</v>
      </c>
      <c r="QQ60" s="21"/>
      <c r="QR60" s="21">
        <f t="shared" si="1047"/>
        <v>0</v>
      </c>
      <c r="QS60" s="21"/>
      <c r="QT60" s="21">
        <f t="shared" si="1047"/>
        <v>0</v>
      </c>
      <c r="QU60" s="21"/>
      <c r="QV60" s="21">
        <f t="shared" si="1047"/>
        <v>0</v>
      </c>
      <c r="QW60" s="21"/>
      <c r="QX60" s="21">
        <f t="shared" si="1048"/>
        <v>0</v>
      </c>
      <c r="QY60" s="21"/>
      <c r="QZ60" s="21">
        <f t="shared" si="1048"/>
        <v>0</v>
      </c>
      <c r="RA60" s="21"/>
      <c r="RB60" s="21">
        <f t="shared" si="1048"/>
        <v>0</v>
      </c>
      <c r="RC60" s="21"/>
      <c r="RD60" s="21">
        <f t="shared" si="1048"/>
        <v>0</v>
      </c>
      <c r="RE60" s="21"/>
      <c r="RF60" s="21">
        <f t="shared" si="1048"/>
        <v>0</v>
      </c>
      <c r="RG60" s="21"/>
      <c r="RH60" s="21">
        <f t="shared" si="1048"/>
        <v>0</v>
      </c>
      <c r="RI60" s="21"/>
      <c r="RJ60" s="21">
        <f t="shared" si="720"/>
        <v>0</v>
      </c>
      <c r="RK60" s="21"/>
      <c r="RL60" s="21">
        <f t="shared" si="721"/>
        <v>0</v>
      </c>
      <c r="RM60" s="21"/>
      <c r="RN60" s="21">
        <f t="shared" si="722"/>
        <v>0</v>
      </c>
      <c r="RO60" s="21"/>
      <c r="RP60" s="21">
        <f t="shared" si="723"/>
        <v>0</v>
      </c>
      <c r="RQ60" s="21"/>
      <c r="RR60" s="21">
        <f t="shared" si="724"/>
        <v>0</v>
      </c>
      <c r="RS60" s="21"/>
      <c r="RT60" s="21">
        <f t="shared" si="725"/>
        <v>0</v>
      </c>
      <c r="RU60" s="21"/>
      <c r="RV60" s="21">
        <f t="shared" si="726"/>
        <v>0</v>
      </c>
      <c r="RW60" s="21"/>
      <c r="RX60" s="21">
        <f t="shared" si="727"/>
        <v>0</v>
      </c>
      <c r="RY60" s="21"/>
      <c r="RZ60" s="21">
        <f t="shared" si="728"/>
        <v>0</v>
      </c>
      <c r="SA60" s="21"/>
      <c r="SB60" s="21">
        <f t="shared" si="729"/>
        <v>0</v>
      </c>
      <c r="SC60" s="21"/>
      <c r="SD60" s="21">
        <f t="shared" si="730"/>
        <v>0</v>
      </c>
      <c r="SE60" s="21"/>
      <c r="SF60" s="21">
        <f t="shared" si="731"/>
        <v>0</v>
      </c>
      <c r="SG60" s="21"/>
      <c r="SH60" s="21">
        <f t="shared" si="732"/>
        <v>0</v>
      </c>
      <c r="SI60" s="21"/>
      <c r="SJ60" s="21">
        <f t="shared" si="733"/>
        <v>0</v>
      </c>
      <c r="SK60" s="21"/>
      <c r="SL60" s="21">
        <f t="shared" si="734"/>
        <v>0</v>
      </c>
      <c r="SM60" s="21"/>
      <c r="SN60" s="21">
        <f t="shared" si="1049"/>
        <v>0</v>
      </c>
      <c r="SO60" s="21"/>
      <c r="SP60" s="21">
        <f t="shared" si="736"/>
        <v>0</v>
      </c>
      <c r="SQ60" s="21"/>
      <c r="SR60" s="21">
        <f t="shared" si="737"/>
        <v>0</v>
      </c>
      <c r="SS60" s="21"/>
      <c r="ST60" s="21">
        <f t="shared" si="738"/>
        <v>0</v>
      </c>
      <c r="SU60" s="21"/>
      <c r="SV60" s="21">
        <f t="shared" si="739"/>
        <v>0</v>
      </c>
      <c r="SW60" s="21"/>
      <c r="SX60" s="21">
        <f t="shared" si="740"/>
        <v>0</v>
      </c>
      <c r="SY60" s="21"/>
      <c r="SZ60" s="21">
        <f t="shared" si="741"/>
        <v>0</v>
      </c>
      <c r="TA60" s="21"/>
      <c r="TB60" s="21">
        <f t="shared" si="742"/>
        <v>0</v>
      </c>
      <c r="TC60" s="21"/>
      <c r="TD60" s="21">
        <f t="shared" si="1050"/>
        <v>0</v>
      </c>
      <c r="TE60" s="21"/>
      <c r="TF60" s="21">
        <f t="shared" si="744"/>
        <v>0</v>
      </c>
      <c r="TG60" s="21"/>
      <c r="TH60" s="21">
        <f t="shared" si="745"/>
        <v>0</v>
      </c>
      <c r="TI60" s="21"/>
      <c r="TJ60" s="21">
        <f t="shared" si="746"/>
        <v>0</v>
      </c>
      <c r="TK60" s="21"/>
      <c r="TL60" s="21">
        <f t="shared" si="1051"/>
        <v>0</v>
      </c>
      <c r="TM60" s="21"/>
      <c r="TN60" s="21">
        <f t="shared" si="1052"/>
        <v>0</v>
      </c>
      <c r="TO60" s="21"/>
      <c r="TP60" s="21">
        <f t="shared" si="1053"/>
        <v>0</v>
      </c>
      <c r="TQ60" s="21"/>
      <c r="TR60" s="21">
        <f t="shared" si="1054"/>
        <v>0</v>
      </c>
      <c r="TS60" s="21"/>
      <c r="TT60" s="21">
        <f t="shared" si="1055"/>
        <v>0</v>
      </c>
      <c r="TU60" s="21"/>
      <c r="TV60" s="21">
        <f t="shared" si="1056"/>
        <v>0</v>
      </c>
      <c r="TW60" s="21"/>
      <c r="TX60" s="21">
        <f t="shared" si="1057"/>
        <v>0</v>
      </c>
      <c r="TY60" s="21"/>
      <c r="TZ60" s="21">
        <f t="shared" si="1058"/>
        <v>0</v>
      </c>
      <c r="UA60" s="21"/>
      <c r="UB60" s="21">
        <f t="shared" si="1059"/>
        <v>0</v>
      </c>
      <c r="UC60" s="21"/>
      <c r="UD60" s="21">
        <f t="shared" si="1060"/>
        <v>0</v>
      </c>
      <c r="UE60" s="21"/>
      <c r="UF60" s="21">
        <f t="shared" si="1061"/>
        <v>0</v>
      </c>
      <c r="UG60" s="21"/>
      <c r="UH60" s="21">
        <f t="shared" si="758"/>
        <v>0</v>
      </c>
      <c r="UI60" s="21"/>
      <c r="UJ60" s="21">
        <f t="shared" si="1062"/>
        <v>0</v>
      </c>
      <c r="UK60" s="21"/>
      <c r="UL60" s="21">
        <f t="shared" si="1063"/>
        <v>0</v>
      </c>
      <c r="UM60" s="21"/>
      <c r="UN60" s="21">
        <f t="shared" si="1064"/>
        <v>0</v>
      </c>
      <c r="UO60" s="21"/>
      <c r="UP60" s="21">
        <f t="shared" si="1065"/>
        <v>0</v>
      </c>
      <c r="UQ60" s="21"/>
      <c r="UR60" s="21">
        <f t="shared" si="1066"/>
        <v>0</v>
      </c>
      <c r="US60" s="21"/>
      <c r="UT60" s="21">
        <f t="shared" si="1067"/>
        <v>0</v>
      </c>
      <c r="UU60" s="21"/>
      <c r="UV60" s="21">
        <f t="shared" si="765"/>
        <v>0</v>
      </c>
      <c r="UW60" s="21"/>
      <c r="UX60" s="21">
        <f t="shared" si="1068"/>
        <v>0</v>
      </c>
      <c r="UY60" s="21"/>
      <c r="UZ60" s="21">
        <f t="shared" si="767"/>
        <v>0</v>
      </c>
      <c r="VA60" s="21"/>
      <c r="VB60" s="21">
        <f t="shared" si="1069"/>
        <v>0</v>
      </c>
      <c r="VC60" s="21"/>
      <c r="VD60" s="21">
        <f t="shared" si="1070"/>
        <v>0</v>
      </c>
      <c r="VE60" s="21"/>
      <c r="VF60" s="21">
        <f t="shared" si="1071"/>
        <v>0</v>
      </c>
      <c r="VG60" s="21"/>
      <c r="VH60" s="21">
        <f t="shared" si="1072"/>
        <v>0</v>
      </c>
      <c r="VI60" s="21"/>
      <c r="VJ60" s="21">
        <f t="shared" si="1073"/>
        <v>0</v>
      </c>
      <c r="VK60" s="21"/>
      <c r="VL60" s="21">
        <f t="shared" si="1074"/>
        <v>0</v>
      </c>
      <c r="VM60" s="21"/>
      <c r="VN60" s="21">
        <f t="shared" si="1075"/>
        <v>0</v>
      </c>
      <c r="VO60" s="21"/>
      <c r="VP60" s="21">
        <f t="shared" si="1076"/>
        <v>0</v>
      </c>
      <c r="VQ60" s="21"/>
      <c r="VR60" s="21">
        <f t="shared" si="1043"/>
        <v>0</v>
      </c>
      <c r="VS60" s="21"/>
      <c r="VT60" s="21">
        <f t="shared" si="1077"/>
        <v>0</v>
      </c>
      <c r="VU60" s="21"/>
      <c r="VV60" s="21">
        <f t="shared" si="1077"/>
        <v>0</v>
      </c>
      <c r="VW60" s="21"/>
      <c r="VX60" s="21">
        <f t="shared" si="1078"/>
        <v>0</v>
      </c>
      <c r="VY60" s="21"/>
      <c r="VZ60" s="21">
        <f t="shared" si="1078"/>
        <v>0</v>
      </c>
      <c r="WA60" s="21"/>
      <c r="WB60" s="21">
        <f t="shared" si="1078"/>
        <v>0</v>
      </c>
      <c r="WC60" s="21"/>
      <c r="WD60" s="21">
        <f t="shared" si="1078"/>
        <v>0</v>
      </c>
      <c r="WE60" s="21"/>
      <c r="WF60" s="21">
        <f t="shared" si="1078"/>
        <v>0</v>
      </c>
      <c r="WG60" s="21"/>
      <c r="WH60" s="21">
        <f t="shared" si="1078"/>
        <v>0</v>
      </c>
      <c r="WI60" s="21"/>
      <c r="WJ60" s="21">
        <f t="shared" si="1078"/>
        <v>0</v>
      </c>
      <c r="WK60" s="21"/>
      <c r="WL60" s="21">
        <f t="shared" si="1078"/>
        <v>0</v>
      </c>
      <c r="WM60" s="21"/>
      <c r="WN60" s="21">
        <f t="shared" si="1079"/>
        <v>0</v>
      </c>
      <c r="WO60" s="21"/>
      <c r="WP60" s="21">
        <f t="shared" si="1079"/>
        <v>0</v>
      </c>
      <c r="WQ60" s="21"/>
      <c r="WR60" s="21">
        <f t="shared" si="1079"/>
        <v>0</v>
      </c>
      <c r="WS60" s="21"/>
      <c r="WT60" s="21">
        <f t="shared" si="1079"/>
        <v>0</v>
      </c>
      <c r="WU60" s="21"/>
      <c r="WV60" s="21">
        <f t="shared" si="1079"/>
        <v>0</v>
      </c>
      <c r="WW60" s="21"/>
      <c r="WX60" s="21">
        <f t="shared" si="1079"/>
        <v>0</v>
      </c>
      <c r="WY60" s="21"/>
      <c r="WZ60" s="21">
        <f t="shared" si="1079"/>
        <v>0</v>
      </c>
      <c r="XA60" s="21"/>
      <c r="XB60" s="21">
        <f t="shared" si="1079"/>
        <v>0</v>
      </c>
      <c r="XC60" s="21"/>
      <c r="XD60" s="21">
        <f t="shared" si="1080"/>
        <v>0</v>
      </c>
      <c r="XE60" s="21"/>
      <c r="XF60" s="21">
        <f t="shared" si="1080"/>
        <v>0</v>
      </c>
      <c r="XG60" s="21"/>
      <c r="XH60" s="21">
        <f t="shared" si="1080"/>
        <v>0</v>
      </c>
      <c r="XI60" s="21"/>
      <c r="XJ60" s="21">
        <f t="shared" si="1080"/>
        <v>0</v>
      </c>
      <c r="XK60" s="21"/>
      <c r="XL60" s="21">
        <f t="shared" si="1080"/>
        <v>0</v>
      </c>
      <c r="XM60" s="21"/>
      <c r="XN60" s="21">
        <f t="shared" si="1080"/>
        <v>0</v>
      </c>
      <c r="XO60" s="21"/>
      <c r="XP60" s="21">
        <f t="shared" si="1080"/>
        <v>0</v>
      </c>
      <c r="XQ60" s="21"/>
      <c r="XR60" s="21">
        <f t="shared" si="1080"/>
        <v>0</v>
      </c>
      <c r="XS60" s="21"/>
      <c r="XT60" s="21">
        <f t="shared" si="1124"/>
        <v>0</v>
      </c>
      <c r="XU60" s="21"/>
      <c r="XV60" s="21">
        <f t="shared" si="1124"/>
        <v>0</v>
      </c>
      <c r="XW60" s="21"/>
      <c r="XX60" s="21">
        <f t="shared" si="1124"/>
        <v>0</v>
      </c>
      <c r="XY60" s="21"/>
      <c r="XZ60" s="21">
        <f t="shared" si="1124"/>
        <v>0</v>
      </c>
      <c r="YA60" s="21"/>
      <c r="YB60" s="21">
        <f t="shared" si="780"/>
        <v>0</v>
      </c>
      <c r="YC60" s="21"/>
      <c r="YD60" s="21">
        <f t="shared" si="781"/>
        <v>0</v>
      </c>
      <c r="YE60" s="21"/>
      <c r="YF60" s="21">
        <f t="shared" si="782"/>
        <v>0</v>
      </c>
      <c r="YG60" s="21"/>
      <c r="YH60" s="21">
        <f t="shared" si="783"/>
        <v>0</v>
      </c>
      <c r="YI60" s="21"/>
      <c r="YJ60" s="21">
        <f t="shared" si="784"/>
        <v>0</v>
      </c>
      <c r="YK60" s="21"/>
      <c r="YL60" s="21">
        <f t="shared" si="785"/>
        <v>0</v>
      </c>
      <c r="YM60" s="21"/>
      <c r="YN60" s="21">
        <f t="shared" si="786"/>
        <v>0</v>
      </c>
      <c r="YO60" s="21"/>
      <c r="YP60" s="21">
        <f t="shared" si="787"/>
        <v>0</v>
      </c>
      <c r="YQ60" s="21"/>
      <c r="YR60" s="21">
        <f t="shared" si="788"/>
        <v>0</v>
      </c>
      <c r="YS60" s="21"/>
      <c r="YT60" s="21">
        <f t="shared" si="1081"/>
        <v>0</v>
      </c>
      <c r="YU60" s="21"/>
      <c r="YV60" s="21">
        <f t="shared" si="790"/>
        <v>0</v>
      </c>
      <c r="YW60" s="21"/>
      <c r="YX60" s="21">
        <f t="shared" si="791"/>
        <v>0</v>
      </c>
      <c r="YY60" s="21"/>
      <c r="YZ60" s="21">
        <f t="shared" si="1077"/>
        <v>0</v>
      </c>
      <c r="ZA60" s="21"/>
      <c r="ZB60" s="21">
        <f t="shared" si="792"/>
        <v>0</v>
      </c>
      <c r="ZC60" s="21"/>
      <c r="ZD60" s="21">
        <f t="shared" si="793"/>
        <v>0</v>
      </c>
      <c r="ZE60" s="21"/>
      <c r="ZF60" s="21">
        <f t="shared" si="794"/>
        <v>0</v>
      </c>
      <c r="ZG60" s="21"/>
      <c r="ZH60" s="21">
        <f t="shared" si="1082"/>
        <v>0</v>
      </c>
      <c r="ZI60" s="21"/>
      <c r="ZJ60" s="21">
        <f t="shared" si="796"/>
        <v>0</v>
      </c>
      <c r="ZK60" s="21"/>
      <c r="ZL60" s="21">
        <f t="shared" si="797"/>
        <v>0</v>
      </c>
      <c r="ZM60" s="21"/>
      <c r="ZN60" s="21">
        <f t="shared" si="1083"/>
        <v>0</v>
      </c>
      <c r="ZO60" s="21"/>
      <c r="ZP60" s="21">
        <f t="shared" si="799"/>
        <v>0</v>
      </c>
      <c r="ZQ60" s="21"/>
      <c r="ZR60" s="21">
        <f t="shared" si="800"/>
        <v>0</v>
      </c>
      <c r="ZS60" s="21"/>
      <c r="ZT60" s="21">
        <f t="shared" si="1077"/>
        <v>0</v>
      </c>
      <c r="ZU60" s="21"/>
      <c r="ZV60" s="21">
        <f t="shared" si="1084"/>
        <v>0</v>
      </c>
      <c r="ZW60" s="21"/>
      <c r="ZX60" s="21">
        <f t="shared" si="1085"/>
        <v>0</v>
      </c>
      <c r="ZY60" s="21"/>
      <c r="ZZ60" s="21">
        <f t="shared" si="1085"/>
        <v>0</v>
      </c>
      <c r="AAA60" s="21"/>
      <c r="AAB60" s="21">
        <f t="shared" si="1086"/>
        <v>0</v>
      </c>
      <c r="AAC60" s="21"/>
      <c r="AAD60" s="21">
        <f t="shared" si="1086"/>
        <v>0</v>
      </c>
      <c r="AAE60" s="21"/>
      <c r="AAF60" s="21">
        <f t="shared" si="1087"/>
        <v>0</v>
      </c>
      <c r="AAG60" s="21"/>
      <c r="AAH60" s="21">
        <f t="shared" si="1087"/>
        <v>0</v>
      </c>
      <c r="AAI60" s="21"/>
      <c r="AAJ60" s="21">
        <f t="shared" si="1088"/>
        <v>0</v>
      </c>
      <c r="AAK60" s="21"/>
      <c r="AAL60" s="21">
        <f t="shared" si="1088"/>
        <v>0</v>
      </c>
      <c r="AAM60" s="21"/>
      <c r="AAN60" s="21">
        <f t="shared" si="1089"/>
        <v>0</v>
      </c>
      <c r="AAO60" s="21"/>
      <c r="AAP60" s="21">
        <f t="shared" si="1089"/>
        <v>0</v>
      </c>
      <c r="AAQ60" s="21"/>
      <c r="AAR60" s="21">
        <f t="shared" si="1090"/>
        <v>0</v>
      </c>
      <c r="AAS60" s="21"/>
      <c r="AAT60" s="21">
        <f t="shared" si="1090"/>
        <v>0</v>
      </c>
      <c r="AAU60" s="21"/>
      <c r="AAV60" s="21">
        <f t="shared" si="1091"/>
        <v>0</v>
      </c>
      <c r="AAW60" s="21"/>
      <c r="AAX60" s="21">
        <f t="shared" si="1091"/>
        <v>0</v>
      </c>
      <c r="AAY60" s="21"/>
      <c r="AAZ60" s="21">
        <f t="shared" si="1092"/>
        <v>0</v>
      </c>
      <c r="ABA60" s="21"/>
      <c r="ABB60" s="21">
        <f t="shared" si="1092"/>
        <v>0</v>
      </c>
      <c r="ABC60" s="21"/>
      <c r="ABD60" s="21">
        <f t="shared" si="1093"/>
        <v>0</v>
      </c>
      <c r="ABE60" s="21">
        <v>4</v>
      </c>
      <c r="ABF60" s="21">
        <f t="shared" si="1093"/>
        <v>0</v>
      </c>
      <c r="ABG60" s="21">
        <v>29</v>
      </c>
      <c r="ABH60" s="21">
        <f t="shared" si="1094"/>
        <v>0</v>
      </c>
      <c r="ABI60" s="21">
        <v>28</v>
      </c>
      <c r="ABJ60" s="21">
        <f t="shared" si="1094"/>
        <v>0</v>
      </c>
      <c r="ABK60" s="21">
        <v>26</v>
      </c>
      <c r="ABL60" s="21">
        <f t="shared" si="1095"/>
        <v>0</v>
      </c>
      <c r="ABM60" s="21">
        <v>27</v>
      </c>
      <c r="ABN60" s="21">
        <f t="shared" si="1095"/>
        <v>0</v>
      </c>
      <c r="ABO60" s="21">
        <v>30</v>
      </c>
      <c r="ABP60" s="21">
        <f t="shared" si="1096"/>
        <v>0</v>
      </c>
      <c r="ABQ60" s="21">
        <v>30</v>
      </c>
      <c r="ABR60" s="21">
        <f t="shared" si="1096"/>
        <v>0</v>
      </c>
      <c r="ABS60" s="21">
        <v>7</v>
      </c>
      <c r="ABT60" s="21">
        <f t="shared" si="1097"/>
        <v>0</v>
      </c>
      <c r="ABU60" s="21"/>
      <c r="ABV60" s="21">
        <f t="shared" si="1097"/>
        <v>0</v>
      </c>
      <c r="ABW60" s="21"/>
      <c r="ABX60" s="21">
        <f t="shared" si="1098"/>
        <v>0</v>
      </c>
      <c r="ABY60" s="21"/>
      <c r="ABZ60" s="21">
        <f t="shared" si="1098"/>
        <v>0</v>
      </c>
      <c r="ACA60" s="21"/>
      <c r="ACB60" s="21">
        <f t="shared" si="1099"/>
        <v>0</v>
      </c>
      <c r="ACC60" s="21"/>
      <c r="ACD60" s="21">
        <f t="shared" si="1099"/>
        <v>0</v>
      </c>
      <c r="ACE60" s="21"/>
      <c r="ACF60" s="21">
        <f t="shared" si="1100"/>
        <v>0</v>
      </c>
      <c r="ACG60" s="21"/>
      <c r="ACH60" s="21">
        <f t="shared" si="1100"/>
        <v>0</v>
      </c>
      <c r="ACI60" s="21"/>
      <c r="ACJ60" s="21">
        <f t="shared" si="1101"/>
        <v>0</v>
      </c>
      <c r="ACK60" s="21"/>
      <c r="ACL60" s="21">
        <f t="shared" si="1101"/>
        <v>0</v>
      </c>
      <c r="ACM60" s="21"/>
      <c r="ACN60" s="21">
        <f t="shared" si="1102"/>
        <v>0</v>
      </c>
      <c r="ACO60" s="21"/>
      <c r="ACP60" s="21">
        <f t="shared" si="1102"/>
        <v>0</v>
      </c>
      <c r="ACQ60" s="21"/>
      <c r="ACR60" s="21">
        <f t="shared" si="1103"/>
        <v>0</v>
      </c>
      <c r="ACS60" s="21"/>
      <c r="ACT60" s="21">
        <f t="shared" si="1103"/>
        <v>0</v>
      </c>
      <c r="ACU60" s="21"/>
      <c r="ACV60" s="21">
        <f t="shared" si="1104"/>
        <v>0</v>
      </c>
      <c r="ACW60" s="21"/>
      <c r="ACX60" s="21">
        <f t="shared" si="1104"/>
        <v>0</v>
      </c>
      <c r="ACY60" s="21"/>
      <c r="ACZ60" s="21">
        <f t="shared" si="1105"/>
        <v>0</v>
      </c>
      <c r="ADA60" s="21"/>
      <c r="ADB60" s="21">
        <f t="shared" si="1105"/>
        <v>0</v>
      </c>
      <c r="ADC60" s="21"/>
      <c r="ADD60" s="21">
        <f t="shared" si="1106"/>
        <v>0</v>
      </c>
      <c r="ADE60" s="21"/>
      <c r="ADF60" s="21">
        <f t="shared" si="1106"/>
        <v>0</v>
      </c>
      <c r="ADG60" s="21"/>
      <c r="ADH60" s="21">
        <f t="shared" si="1107"/>
        <v>0</v>
      </c>
      <c r="ADI60" s="21"/>
      <c r="ADJ60" s="21">
        <f t="shared" si="1107"/>
        <v>0</v>
      </c>
      <c r="ADK60" s="21"/>
      <c r="ADL60" s="21">
        <f t="shared" si="1108"/>
        <v>0</v>
      </c>
      <c r="ADM60" s="21"/>
      <c r="ADN60" s="21">
        <f t="shared" si="1108"/>
        <v>0</v>
      </c>
      <c r="ADO60" s="21"/>
      <c r="ADP60" s="21">
        <f t="shared" si="1108"/>
        <v>0</v>
      </c>
      <c r="ADQ60" s="21"/>
      <c r="ADR60" s="21">
        <f t="shared" si="1108"/>
        <v>0</v>
      </c>
      <c r="ADS60" s="21"/>
      <c r="ADT60" s="21">
        <f t="shared" si="1108"/>
        <v>0</v>
      </c>
      <c r="ADU60" s="21"/>
      <c r="ADV60" s="21">
        <f t="shared" si="1109"/>
        <v>0</v>
      </c>
      <c r="ADW60" s="21"/>
      <c r="ADX60" s="21">
        <f t="shared" si="1109"/>
        <v>0</v>
      </c>
      <c r="ADY60" s="21"/>
      <c r="ADZ60" s="21">
        <f t="shared" si="1109"/>
        <v>0</v>
      </c>
      <c r="AEA60" s="21"/>
      <c r="AEB60" s="21">
        <f t="shared" si="1109"/>
        <v>0</v>
      </c>
      <c r="AEC60" s="21"/>
      <c r="AED60" s="21">
        <f t="shared" si="1110"/>
        <v>0</v>
      </c>
      <c r="AEE60" s="21"/>
      <c r="AEF60" s="21">
        <f t="shared" si="1110"/>
        <v>0</v>
      </c>
      <c r="AEG60" s="21"/>
      <c r="AEH60" s="21">
        <f t="shared" si="1110"/>
        <v>0</v>
      </c>
      <c r="AEI60" s="21"/>
      <c r="AEJ60" s="21">
        <f t="shared" si="1110"/>
        <v>0</v>
      </c>
      <c r="AEK60" s="21"/>
      <c r="AEL60" s="21">
        <f t="shared" si="1110"/>
        <v>0</v>
      </c>
      <c r="AEM60" s="21"/>
      <c r="AEN60" s="21">
        <f t="shared" si="1111"/>
        <v>0</v>
      </c>
      <c r="AEO60" s="21"/>
      <c r="AEP60" s="21">
        <f t="shared" si="1111"/>
        <v>0</v>
      </c>
      <c r="AEQ60" s="21"/>
      <c r="AER60" s="21">
        <f t="shared" si="1111"/>
        <v>0</v>
      </c>
      <c r="AES60" s="21"/>
      <c r="AET60" s="21">
        <f t="shared" si="1111"/>
        <v>0</v>
      </c>
      <c r="AEU60" s="21"/>
      <c r="AEV60" s="21">
        <f t="shared" si="1112"/>
        <v>0</v>
      </c>
      <c r="AEW60" s="21"/>
      <c r="AEX60" s="21">
        <f t="shared" si="1112"/>
        <v>0</v>
      </c>
      <c r="AEY60" s="21"/>
      <c r="AEZ60" s="21">
        <f t="shared" si="1112"/>
        <v>0</v>
      </c>
      <c r="AFA60" s="21"/>
      <c r="AFB60" s="21">
        <f t="shared" si="1112"/>
        <v>0</v>
      </c>
      <c r="AFC60" s="21"/>
      <c r="AFD60" s="21">
        <f t="shared" si="1112"/>
        <v>0</v>
      </c>
      <c r="AFE60" s="21"/>
      <c r="AFF60" s="21">
        <f t="shared" si="1113"/>
        <v>0</v>
      </c>
      <c r="AFG60" s="21"/>
      <c r="AFH60" s="21">
        <f t="shared" si="1113"/>
        <v>0</v>
      </c>
      <c r="AFI60" s="21"/>
      <c r="AFJ60" s="21">
        <f t="shared" si="1113"/>
        <v>0</v>
      </c>
      <c r="AFK60" s="21"/>
      <c r="AFL60" s="21">
        <f t="shared" si="1113"/>
        <v>0</v>
      </c>
      <c r="AFM60" s="21"/>
      <c r="AFN60" s="21">
        <f t="shared" si="1114"/>
        <v>0</v>
      </c>
      <c r="AFO60" s="21"/>
      <c r="AFP60" s="21">
        <f t="shared" si="1114"/>
        <v>0</v>
      </c>
      <c r="AFQ60" s="21"/>
      <c r="AFR60" s="21">
        <f t="shared" si="1114"/>
        <v>0</v>
      </c>
      <c r="AFS60" s="21"/>
      <c r="AFT60" s="21">
        <f t="shared" si="1114"/>
        <v>0</v>
      </c>
      <c r="AFU60" s="21"/>
      <c r="AFV60" s="21">
        <f t="shared" si="1114"/>
        <v>0</v>
      </c>
      <c r="AFW60" s="21"/>
      <c r="AFX60" s="21">
        <f t="shared" si="1115"/>
        <v>0</v>
      </c>
      <c r="AFY60" s="21"/>
      <c r="AFZ60" s="21">
        <f t="shared" si="1115"/>
        <v>0</v>
      </c>
      <c r="AGA60" s="21"/>
      <c r="AGB60" s="21">
        <f t="shared" si="1115"/>
        <v>0</v>
      </c>
      <c r="AGC60" s="21"/>
      <c r="AGD60" s="21">
        <f t="shared" si="1115"/>
        <v>0</v>
      </c>
      <c r="AGE60" s="21"/>
      <c r="AGF60" s="21">
        <f t="shared" si="1116"/>
        <v>0</v>
      </c>
      <c r="AGG60" s="21"/>
      <c r="AGH60" s="21">
        <f t="shared" si="1116"/>
        <v>0</v>
      </c>
      <c r="AGI60" s="21"/>
      <c r="AGJ60" s="21">
        <f t="shared" si="1116"/>
        <v>0</v>
      </c>
      <c r="AGK60" s="21"/>
      <c r="AGL60" s="21">
        <f t="shared" si="1116"/>
        <v>0</v>
      </c>
      <c r="AGM60" s="21"/>
      <c r="AGN60" s="21">
        <f t="shared" si="1116"/>
        <v>0</v>
      </c>
      <c r="AGO60" s="21"/>
      <c r="AGP60" s="21">
        <f t="shared" si="1117"/>
        <v>0</v>
      </c>
      <c r="AGQ60" s="21"/>
      <c r="AGR60" s="21">
        <f t="shared" si="1117"/>
        <v>0</v>
      </c>
      <c r="AGS60" s="21"/>
      <c r="AGT60" s="21">
        <f t="shared" si="1117"/>
        <v>0</v>
      </c>
      <c r="AGU60" s="21"/>
      <c r="AGV60" s="21">
        <f t="shared" si="1117"/>
        <v>0</v>
      </c>
      <c r="AGW60" s="21"/>
      <c r="AGX60" s="21">
        <f t="shared" si="1118"/>
        <v>0</v>
      </c>
      <c r="AGY60" s="21"/>
      <c r="AGZ60" s="21">
        <f t="shared" si="1118"/>
        <v>0</v>
      </c>
      <c r="AHA60" s="21"/>
      <c r="AHB60" s="21">
        <f t="shared" si="1118"/>
        <v>0</v>
      </c>
      <c r="AHC60" s="21"/>
      <c r="AHD60" s="21">
        <f t="shared" si="1118"/>
        <v>0</v>
      </c>
      <c r="AHE60" s="21"/>
      <c r="AHF60" s="21">
        <f t="shared" si="1118"/>
        <v>0</v>
      </c>
      <c r="AHG60" s="21"/>
      <c r="AHH60" s="21">
        <f t="shared" si="1119"/>
        <v>0</v>
      </c>
      <c r="AHI60" s="21"/>
      <c r="AHJ60" s="21">
        <f t="shared" si="1119"/>
        <v>0</v>
      </c>
      <c r="AHK60" s="21"/>
      <c r="AHL60" s="21">
        <f t="shared" si="1119"/>
        <v>0</v>
      </c>
      <c r="AHM60" s="21"/>
      <c r="AHN60" s="21">
        <f t="shared" si="1119"/>
        <v>0</v>
      </c>
      <c r="AHO60" s="21"/>
      <c r="AHP60" s="21">
        <f t="shared" si="1120"/>
        <v>0</v>
      </c>
      <c r="AHQ60" s="21"/>
      <c r="AHR60" s="21">
        <f t="shared" si="1120"/>
        <v>0</v>
      </c>
      <c r="AHS60" s="21"/>
      <c r="AHT60" s="21">
        <f t="shared" si="1120"/>
        <v>0</v>
      </c>
      <c r="AHU60" s="21"/>
      <c r="AHV60" s="21">
        <f t="shared" si="1120"/>
        <v>0</v>
      </c>
      <c r="AHW60" s="21"/>
      <c r="AHX60" s="21">
        <f t="shared" si="1120"/>
        <v>0</v>
      </c>
      <c r="AHY60" s="21"/>
      <c r="AHZ60" s="21">
        <f t="shared" si="1121"/>
        <v>0</v>
      </c>
      <c r="AIA60" s="21"/>
      <c r="AIB60" s="21">
        <f t="shared" si="1121"/>
        <v>0</v>
      </c>
      <c r="AIC60" s="21"/>
      <c r="AID60" s="21">
        <f t="shared" si="1121"/>
        <v>0</v>
      </c>
      <c r="AIE60" s="21"/>
      <c r="AIF60" s="21">
        <f t="shared" si="1121"/>
        <v>0</v>
      </c>
      <c r="AIG60" s="21"/>
      <c r="AIH60" s="21">
        <f t="shared" si="1122"/>
        <v>0</v>
      </c>
      <c r="AII60" s="21"/>
      <c r="AIJ60" s="21">
        <f t="shared" si="1122"/>
        <v>0</v>
      </c>
      <c r="AIK60" s="21"/>
      <c r="AIL60" s="21">
        <f t="shared" si="1122"/>
        <v>0</v>
      </c>
      <c r="AIM60" s="21"/>
      <c r="AIN60" s="21">
        <f t="shared" si="1122"/>
        <v>0</v>
      </c>
      <c r="AIO60" s="21"/>
      <c r="AIP60" s="21">
        <f t="shared" si="1122"/>
        <v>0</v>
      </c>
      <c r="AIQ60" s="21"/>
      <c r="AIR60" s="21">
        <f t="shared" si="1123"/>
        <v>0</v>
      </c>
      <c r="AIS60" s="21"/>
      <c r="AIT60" s="21">
        <f t="shared" si="1123"/>
        <v>0</v>
      </c>
      <c r="AIU60" s="21"/>
      <c r="AIV60" s="21">
        <f t="shared" si="1123"/>
        <v>0</v>
      </c>
      <c r="AIW60" s="21"/>
      <c r="AIX60" s="21">
        <f t="shared" si="1123"/>
        <v>0</v>
      </c>
      <c r="AIY60" s="21"/>
      <c r="AIZ60" s="21">
        <f t="shared" si="1077"/>
        <v>0</v>
      </c>
      <c r="AJA60" s="21"/>
    </row>
    <row r="61" spans="1:937" ht="13.5" customHeight="1" x14ac:dyDescent="0.25">
      <c r="A61" s="96"/>
      <c r="B61" s="31">
        <v>56</v>
      </c>
      <c r="C61" s="192" t="s">
        <v>209</v>
      </c>
      <c r="D61" s="67" t="s">
        <v>466</v>
      </c>
      <c r="E61" s="194" t="s">
        <v>404</v>
      </c>
      <c r="F61" s="194" t="str">
        <f>_xlfn.XLOOKUP(D61,'WTG PH-III'!$D$5:$D$198,'WTG PH-III'!$B$5:$B$198,0,0,1)</f>
        <v>PSS-12</v>
      </c>
      <c r="G61" s="22" t="s">
        <v>537</v>
      </c>
      <c r="H61" s="22" t="s">
        <v>541</v>
      </c>
      <c r="I61" s="61">
        <v>9.5</v>
      </c>
      <c r="J61" s="21">
        <v>253</v>
      </c>
      <c r="K61" s="21">
        <f t="shared" si="846"/>
        <v>253.00000000000006</v>
      </c>
      <c r="L61" s="21">
        <f t="shared" si="847"/>
        <v>253</v>
      </c>
      <c r="M61" s="21">
        <f t="shared" si="848"/>
        <v>0</v>
      </c>
      <c r="N61" s="95">
        <f>VLOOKUP(D61,'WTG PH-III'!$D$5:$U$198,17,0)</f>
        <v>45774</v>
      </c>
      <c r="O61" s="95">
        <f>VLOOKUP(D61,'WTG PH-III'!$D$5:$U$198,18,0)</f>
        <v>45783</v>
      </c>
      <c r="P61" s="21">
        <f t="shared" si="849"/>
        <v>0</v>
      </c>
      <c r="Q61" s="21"/>
      <c r="R61" s="21">
        <f t="shared" si="850"/>
        <v>0</v>
      </c>
      <c r="S61" s="21"/>
      <c r="T61" s="21">
        <f t="shared" si="851"/>
        <v>0</v>
      </c>
      <c r="U61" s="21"/>
      <c r="V61" s="21">
        <f t="shared" si="852"/>
        <v>0</v>
      </c>
      <c r="W61" s="21"/>
      <c r="X61" s="21">
        <f t="shared" si="853"/>
        <v>0</v>
      </c>
      <c r="Y61" s="21"/>
      <c r="Z61" s="21">
        <f t="shared" si="854"/>
        <v>0</v>
      </c>
      <c r="AA61" s="21"/>
      <c r="AB61" s="21">
        <f t="shared" si="855"/>
        <v>0</v>
      </c>
      <c r="AC61" s="21"/>
      <c r="AD61" s="21">
        <f t="shared" si="856"/>
        <v>0</v>
      </c>
      <c r="AE61" s="21"/>
      <c r="AF61" s="21">
        <f t="shared" si="857"/>
        <v>0</v>
      </c>
      <c r="AG61" s="21"/>
      <c r="AH61" s="21">
        <f t="shared" si="858"/>
        <v>0</v>
      </c>
      <c r="AI61" s="21"/>
      <c r="AJ61" s="21">
        <f t="shared" si="859"/>
        <v>0</v>
      </c>
      <c r="AK61" s="21"/>
      <c r="AL61" s="21">
        <f t="shared" si="860"/>
        <v>0</v>
      </c>
      <c r="AM61" s="21"/>
      <c r="AN61" s="21">
        <f t="shared" si="861"/>
        <v>0</v>
      </c>
      <c r="AO61" s="21"/>
      <c r="AP61" s="21">
        <f t="shared" si="862"/>
        <v>0</v>
      </c>
      <c r="AQ61" s="21"/>
      <c r="AR61" s="21">
        <f t="shared" si="863"/>
        <v>0</v>
      </c>
      <c r="AS61" s="21"/>
      <c r="AT61" s="21">
        <f t="shared" si="864"/>
        <v>0</v>
      </c>
      <c r="AU61" s="21"/>
      <c r="AV61" s="21">
        <f t="shared" si="865"/>
        <v>0</v>
      </c>
      <c r="AW61" s="21"/>
      <c r="AX61" s="21">
        <f t="shared" si="866"/>
        <v>0</v>
      </c>
      <c r="AY61" s="21"/>
      <c r="AZ61" s="21">
        <f t="shared" si="867"/>
        <v>0</v>
      </c>
      <c r="BA61" s="21"/>
      <c r="BB61" s="21">
        <f t="shared" si="868"/>
        <v>0</v>
      </c>
      <c r="BC61" s="21"/>
      <c r="BD61" s="21">
        <f t="shared" si="869"/>
        <v>0</v>
      </c>
      <c r="BE61" s="21"/>
      <c r="BF61" s="21">
        <f t="shared" si="870"/>
        <v>0</v>
      </c>
      <c r="BG61" s="21"/>
      <c r="BH61" s="21">
        <f t="shared" si="871"/>
        <v>0</v>
      </c>
      <c r="BI61" s="21"/>
      <c r="BJ61" s="21">
        <f t="shared" si="872"/>
        <v>0</v>
      </c>
      <c r="BK61" s="21"/>
      <c r="BL61" s="21">
        <f t="shared" si="873"/>
        <v>0</v>
      </c>
      <c r="BM61" s="21"/>
      <c r="BN61" s="21">
        <f t="shared" si="874"/>
        <v>0</v>
      </c>
      <c r="BO61" s="21"/>
      <c r="BP61" s="21">
        <f t="shared" si="875"/>
        <v>0</v>
      </c>
      <c r="BQ61" s="21"/>
      <c r="BR61" s="21">
        <f t="shared" si="876"/>
        <v>0</v>
      </c>
      <c r="BS61" s="21"/>
      <c r="BT61" s="21">
        <f t="shared" si="877"/>
        <v>0</v>
      </c>
      <c r="BU61" s="21"/>
      <c r="BV61" s="21">
        <f t="shared" si="878"/>
        <v>0</v>
      </c>
      <c r="BW61" s="21"/>
      <c r="BX61" s="21">
        <f t="shared" si="879"/>
        <v>0</v>
      </c>
      <c r="BY61" s="21"/>
      <c r="BZ61" s="21">
        <f t="shared" si="880"/>
        <v>0</v>
      </c>
      <c r="CA61" s="21"/>
      <c r="CB61" s="21">
        <f t="shared" si="881"/>
        <v>0</v>
      </c>
      <c r="CC61" s="21"/>
      <c r="CD61" s="21">
        <f t="shared" si="882"/>
        <v>0</v>
      </c>
      <c r="CE61" s="21"/>
      <c r="CF61" s="21">
        <f t="shared" si="883"/>
        <v>0</v>
      </c>
      <c r="CG61" s="21"/>
      <c r="CH61" s="21">
        <f t="shared" si="884"/>
        <v>0</v>
      </c>
      <c r="CI61" s="21"/>
      <c r="CJ61" s="21">
        <f t="shared" si="885"/>
        <v>0</v>
      </c>
      <c r="CK61" s="21"/>
      <c r="CL61" s="21">
        <f t="shared" si="886"/>
        <v>0</v>
      </c>
      <c r="CM61" s="21"/>
      <c r="CN61" s="21">
        <f t="shared" si="887"/>
        <v>0</v>
      </c>
      <c r="CO61" s="21"/>
      <c r="CP61" s="21">
        <f t="shared" si="888"/>
        <v>0</v>
      </c>
      <c r="CQ61" s="21"/>
      <c r="CR61" s="21">
        <f t="shared" si="889"/>
        <v>0</v>
      </c>
      <c r="CS61" s="21"/>
      <c r="CT61" s="21">
        <f t="shared" si="890"/>
        <v>0</v>
      </c>
      <c r="CU61" s="21"/>
      <c r="CV61" s="21">
        <f t="shared" si="891"/>
        <v>0</v>
      </c>
      <c r="CW61" s="21"/>
      <c r="CX61" s="21">
        <f t="shared" si="892"/>
        <v>0</v>
      </c>
      <c r="CY61" s="21"/>
      <c r="CZ61" s="21">
        <f t="shared" si="893"/>
        <v>0</v>
      </c>
      <c r="DA61" s="21"/>
      <c r="DB61" s="21">
        <f t="shared" si="894"/>
        <v>0</v>
      </c>
      <c r="DC61" s="21"/>
      <c r="DD61" s="21">
        <f t="shared" si="895"/>
        <v>0</v>
      </c>
      <c r="DE61" s="21"/>
      <c r="DF61" s="21">
        <f t="shared" si="896"/>
        <v>0</v>
      </c>
      <c r="DG61" s="21"/>
      <c r="DH61" s="21">
        <f t="shared" si="897"/>
        <v>0</v>
      </c>
      <c r="DI61" s="21"/>
      <c r="DJ61" s="21">
        <f t="shared" si="898"/>
        <v>0</v>
      </c>
      <c r="DK61" s="21"/>
      <c r="DL61" s="21">
        <f t="shared" si="899"/>
        <v>0</v>
      </c>
      <c r="DM61" s="21"/>
      <c r="DN61" s="21">
        <f t="shared" si="900"/>
        <v>0</v>
      </c>
      <c r="DO61" s="21"/>
      <c r="DP61" s="21">
        <f t="shared" si="901"/>
        <v>0</v>
      </c>
      <c r="DQ61" s="21"/>
      <c r="DR61" s="21">
        <f t="shared" si="902"/>
        <v>0</v>
      </c>
      <c r="DS61" s="21"/>
      <c r="DT61" s="21">
        <f t="shared" si="903"/>
        <v>0</v>
      </c>
      <c r="DU61" s="21"/>
      <c r="DV61" s="21">
        <f t="shared" si="904"/>
        <v>0</v>
      </c>
      <c r="DW61" s="21"/>
      <c r="DX61" s="21">
        <f t="shared" si="905"/>
        <v>0</v>
      </c>
      <c r="DY61" s="21"/>
      <c r="DZ61" s="21">
        <f t="shared" si="906"/>
        <v>0</v>
      </c>
      <c r="EA61" s="21"/>
      <c r="EB61" s="21">
        <f t="shared" si="907"/>
        <v>0</v>
      </c>
      <c r="EC61" s="21"/>
      <c r="ED61" s="21">
        <f t="shared" si="908"/>
        <v>0</v>
      </c>
      <c r="EE61" s="21"/>
      <c r="EF61" s="21">
        <f t="shared" si="909"/>
        <v>0</v>
      </c>
      <c r="EG61" s="21"/>
      <c r="EH61" s="21">
        <f t="shared" si="910"/>
        <v>0</v>
      </c>
      <c r="EI61" s="21"/>
      <c r="EJ61" s="21">
        <f t="shared" si="911"/>
        <v>0</v>
      </c>
      <c r="EK61" s="21"/>
      <c r="EL61" s="21">
        <f t="shared" si="912"/>
        <v>0</v>
      </c>
      <c r="EM61" s="21"/>
      <c r="EN61" s="21">
        <f t="shared" si="913"/>
        <v>0</v>
      </c>
      <c r="EO61" s="21"/>
      <c r="EP61" s="21">
        <f t="shared" si="914"/>
        <v>0</v>
      </c>
      <c r="EQ61" s="21"/>
      <c r="ER61" s="21">
        <f t="shared" si="915"/>
        <v>0</v>
      </c>
      <c r="ES61" s="21"/>
      <c r="ET61" s="21">
        <f t="shared" si="916"/>
        <v>0</v>
      </c>
      <c r="EU61" s="21"/>
      <c r="EV61" s="21">
        <f t="shared" si="917"/>
        <v>0</v>
      </c>
      <c r="EW61" s="21"/>
      <c r="EX61" s="21">
        <f t="shared" si="918"/>
        <v>0</v>
      </c>
      <c r="EY61" s="21"/>
      <c r="EZ61" s="21">
        <f t="shared" si="919"/>
        <v>0</v>
      </c>
      <c r="FA61" s="21"/>
      <c r="FB61" s="21">
        <f t="shared" si="920"/>
        <v>0</v>
      </c>
      <c r="FC61" s="21"/>
      <c r="FD61" s="21">
        <f t="shared" si="921"/>
        <v>0</v>
      </c>
      <c r="FE61" s="21"/>
      <c r="FF61" s="21">
        <f t="shared" si="922"/>
        <v>0</v>
      </c>
      <c r="FG61" s="21"/>
      <c r="FH61" s="21">
        <f t="shared" si="923"/>
        <v>0</v>
      </c>
      <c r="FI61" s="21"/>
      <c r="FJ61" s="21">
        <f t="shared" si="924"/>
        <v>0</v>
      </c>
      <c r="FK61" s="21"/>
      <c r="FL61" s="21">
        <f t="shared" si="925"/>
        <v>0</v>
      </c>
      <c r="FM61" s="21"/>
      <c r="FN61" s="21">
        <f t="shared" si="926"/>
        <v>0</v>
      </c>
      <c r="FO61" s="21"/>
      <c r="FP61" s="21">
        <f t="shared" si="927"/>
        <v>0</v>
      </c>
      <c r="FQ61" s="21"/>
      <c r="FR61" s="21">
        <f t="shared" si="928"/>
        <v>0</v>
      </c>
      <c r="FS61" s="21"/>
      <c r="FT61" s="21">
        <f t="shared" si="929"/>
        <v>0</v>
      </c>
      <c r="FU61" s="21"/>
      <c r="FV61" s="21">
        <f t="shared" si="930"/>
        <v>0</v>
      </c>
      <c r="FW61" s="21"/>
      <c r="FX61" s="21">
        <f t="shared" si="931"/>
        <v>0</v>
      </c>
      <c r="FY61" s="21"/>
      <c r="FZ61" s="21">
        <f t="shared" si="932"/>
        <v>0</v>
      </c>
      <c r="GA61" s="21"/>
      <c r="GB61" s="21">
        <f t="shared" si="933"/>
        <v>0</v>
      </c>
      <c r="GC61" s="21"/>
      <c r="GD61" s="21">
        <f t="shared" si="934"/>
        <v>0</v>
      </c>
      <c r="GE61" s="21"/>
      <c r="GF61" s="21">
        <f t="shared" si="935"/>
        <v>0</v>
      </c>
      <c r="GG61" s="21"/>
      <c r="GH61" s="21">
        <f t="shared" si="936"/>
        <v>0</v>
      </c>
      <c r="GI61" s="21"/>
      <c r="GJ61" s="21">
        <f t="shared" si="937"/>
        <v>0</v>
      </c>
      <c r="GK61" s="21"/>
      <c r="GL61" s="21">
        <f t="shared" si="938"/>
        <v>0</v>
      </c>
      <c r="GM61" s="21"/>
      <c r="GN61" s="21">
        <f t="shared" si="939"/>
        <v>0</v>
      </c>
      <c r="GO61" s="21"/>
      <c r="GP61" s="21">
        <f t="shared" si="940"/>
        <v>0</v>
      </c>
      <c r="GQ61" s="21"/>
      <c r="GR61" s="21">
        <f t="shared" si="941"/>
        <v>0</v>
      </c>
      <c r="GS61" s="21"/>
      <c r="GT61" s="21">
        <f t="shared" si="942"/>
        <v>0</v>
      </c>
      <c r="GU61" s="21"/>
      <c r="GV61" s="21">
        <f t="shared" si="943"/>
        <v>0</v>
      </c>
      <c r="GW61" s="21"/>
      <c r="GX61" s="21">
        <f t="shared" si="944"/>
        <v>0</v>
      </c>
      <c r="GY61" s="21"/>
      <c r="GZ61" s="21">
        <f t="shared" si="945"/>
        <v>0</v>
      </c>
      <c r="HA61" s="21"/>
      <c r="HB61" s="21">
        <f t="shared" si="946"/>
        <v>0</v>
      </c>
      <c r="HC61" s="21"/>
      <c r="HD61" s="21">
        <f t="shared" si="947"/>
        <v>0</v>
      </c>
      <c r="HE61" s="21"/>
      <c r="HF61" s="21">
        <f t="shared" si="948"/>
        <v>0</v>
      </c>
      <c r="HG61" s="21"/>
      <c r="HH61" s="21">
        <f t="shared" si="949"/>
        <v>0</v>
      </c>
      <c r="HI61" s="21"/>
      <c r="HJ61" s="21">
        <f t="shared" si="950"/>
        <v>0</v>
      </c>
      <c r="HK61" s="21"/>
      <c r="HL61" s="21">
        <f t="shared" si="951"/>
        <v>0</v>
      </c>
      <c r="HM61" s="21"/>
      <c r="HN61" s="21">
        <f t="shared" si="952"/>
        <v>0</v>
      </c>
      <c r="HO61" s="21"/>
      <c r="HP61" s="21">
        <f t="shared" si="953"/>
        <v>0</v>
      </c>
      <c r="HQ61" s="21"/>
      <c r="HR61" s="21">
        <f t="shared" si="954"/>
        <v>0</v>
      </c>
      <c r="HS61" s="21"/>
      <c r="HT61" s="21">
        <f t="shared" si="955"/>
        <v>0</v>
      </c>
      <c r="HU61" s="21"/>
      <c r="HV61" s="21">
        <f t="shared" si="956"/>
        <v>0</v>
      </c>
      <c r="HW61" s="21"/>
      <c r="HX61" s="21">
        <f t="shared" si="957"/>
        <v>0</v>
      </c>
      <c r="HY61" s="21"/>
      <c r="HZ61" s="21">
        <f t="shared" si="958"/>
        <v>0</v>
      </c>
      <c r="IA61" s="21"/>
      <c r="IB61" s="21">
        <f t="shared" si="959"/>
        <v>0</v>
      </c>
      <c r="IC61" s="21"/>
      <c r="ID61" s="21">
        <f t="shared" si="960"/>
        <v>0</v>
      </c>
      <c r="IE61" s="21"/>
      <c r="IF61" s="21">
        <f t="shared" si="961"/>
        <v>0</v>
      </c>
      <c r="IG61" s="21"/>
      <c r="IH61" s="21">
        <f t="shared" si="962"/>
        <v>0</v>
      </c>
      <c r="II61" s="21"/>
      <c r="IJ61" s="21">
        <f t="shared" si="963"/>
        <v>0</v>
      </c>
      <c r="IK61" s="21"/>
      <c r="IL61" s="21">
        <f t="shared" si="964"/>
        <v>0</v>
      </c>
      <c r="IM61" s="21"/>
      <c r="IN61" s="21">
        <f t="shared" si="965"/>
        <v>0</v>
      </c>
      <c r="IO61" s="21"/>
      <c r="IP61" s="21">
        <f t="shared" si="966"/>
        <v>0</v>
      </c>
      <c r="IQ61" s="21"/>
      <c r="IR61" s="21">
        <f t="shared" si="967"/>
        <v>0</v>
      </c>
      <c r="IS61" s="21"/>
      <c r="IT61" s="21">
        <f t="shared" si="968"/>
        <v>0</v>
      </c>
      <c r="IU61" s="21"/>
      <c r="IV61" s="21">
        <f t="shared" si="969"/>
        <v>0</v>
      </c>
      <c r="IW61" s="21"/>
      <c r="IX61" s="21">
        <f t="shared" si="970"/>
        <v>0</v>
      </c>
      <c r="IY61" s="21"/>
      <c r="IZ61" s="21">
        <f t="shared" si="971"/>
        <v>0</v>
      </c>
      <c r="JA61" s="21"/>
      <c r="JB61" s="21">
        <f t="shared" si="972"/>
        <v>0</v>
      </c>
      <c r="JC61" s="21"/>
      <c r="JD61" s="21">
        <f t="shared" si="973"/>
        <v>0</v>
      </c>
      <c r="JE61" s="21"/>
      <c r="JF61" s="21">
        <f t="shared" si="974"/>
        <v>0</v>
      </c>
      <c r="JG61" s="21"/>
      <c r="JH61" s="21">
        <f t="shared" si="975"/>
        <v>0</v>
      </c>
      <c r="JI61" s="21"/>
      <c r="JJ61" s="21">
        <f t="shared" si="976"/>
        <v>0</v>
      </c>
      <c r="JK61" s="21"/>
      <c r="JL61" s="21">
        <f t="shared" si="977"/>
        <v>0</v>
      </c>
      <c r="JM61" s="21"/>
      <c r="JN61" s="21">
        <f t="shared" si="978"/>
        <v>0</v>
      </c>
      <c r="JO61" s="21"/>
      <c r="JP61" s="21">
        <f t="shared" si="979"/>
        <v>25.3</v>
      </c>
      <c r="JQ61" s="21"/>
      <c r="JR61" s="21">
        <f t="shared" si="980"/>
        <v>25.3</v>
      </c>
      <c r="JS61" s="21"/>
      <c r="JT61" s="21">
        <f t="shared" si="981"/>
        <v>25.3</v>
      </c>
      <c r="JU61" s="21"/>
      <c r="JV61" s="21">
        <f t="shared" si="982"/>
        <v>25.3</v>
      </c>
      <c r="JW61" s="21"/>
      <c r="JX61" s="21">
        <f t="shared" si="983"/>
        <v>25.3</v>
      </c>
      <c r="JY61" s="21"/>
      <c r="JZ61" s="21">
        <f t="shared" si="984"/>
        <v>25.3</v>
      </c>
      <c r="KA61" s="21"/>
      <c r="KB61" s="21">
        <f t="shared" si="985"/>
        <v>25.3</v>
      </c>
      <c r="KC61" s="21"/>
      <c r="KD61" s="21">
        <f t="shared" si="986"/>
        <v>25.3</v>
      </c>
      <c r="KE61" s="21"/>
      <c r="KF61" s="21">
        <f t="shared" si="987"/>
        <v>25.3</v>
      </c>
      <c r="KG61" s="21"/>
      <c r="KH61" s="21">
        <f t="shared" si="988"/>
        <v>25.3</v>
      </c>
      <c r="KI61" s="21"/>
      <c r="KJ61" s="21">
        <f t="shared" si="989"/>
        <v>0</v>
      </c>
      <c r="KK61" s="21"/>
      <c r="KL61" s="21">
        <f t="shared" si="990"/>
        <v>0</v>
      </c>
      <c r="KM61" s="21"/>
      <c r="KN61" s="21">
        <f t="shared" si="991"/>
        <v>0</v>
      </c>
      <c r="KO61" s="21"/>
      <c r="KP61" s="21">
        <f t="shared" si="992"/>
        <v>0</v>
      </c>
      <c r="KQ61" s="21"/>
      <c r="KR61" s="21">
        <f t="shared" si="993"/>
        <v>0</v>
      </c>
      <c r="KS61" s="21"/>
      <c r="KT61" s="21">
        <f t="shared" si="994"/>
        <v>0</v>
      </c>
      <c r="KU61" s="21"/>
      <c r="KV61" s="21">
        <f t="shared" si="995"/>
        <v>0</v>
      </c>
      <c r="KW61" s="21"/>
      <c r="KX61" s="21">
        <f t="shared" si="996"/>
        <v>0</v>
      </c>
      <c r="KY61" s="21"/>
      <c r="KZ61" s="21">
        <f t="shared" si="997"/>
        <v>0</v>
      </c>
      <c r="LA61" s="21"/>
      <c r="LB61" s="21">
        <f t="shared" si="998"/>
        <v>0</v>
      </c>
      <c r="LC61" s="21"/>
      <c r="LD61" s="21">
        <f t="shared" si="999"/>
        <v>0</v>
      </c>
      <c r="LE61" s="21"/>
      <c r="LF61" s="21">
        <f t="shared" si="1000"/>
        <v>0</v>
      </c>
      <c r="LG61" s="21"/>
      <c r="LH61" s="21">
        <f t="shared" si="1001"/>
        <v>0</v>
      </c>
      <c r="LI61" s="21"/>
      <c r="LJ61" s="21">
        <f t="shared" si="1002"/>
        <v>0</v>
      </c>
      <c r="LK61" s="21"/>
      <c r="LL61" s="21">
        <f t="shared" si="1003"/>
        <v>0</v>
      </c>
      <c r="LM61" s="21"/>
      <c r="LN61" s="21">
        <f t="shared" si="1004"/>
        <v>0</v>
      </c>
      <c r="LO61" s="21"/>
      <c r="LP61" s="21">
        <f t="shared" si="1005"/>
        <v>0</v>
      </c>
      <c r="LQ61" s="21"/>
      <c r="LR61" s="21">
        <f t="shared" si="1006"/>
        <v>0</v>
      </c>
      <c r="LS61" s="21"/>
      <c r="LT61" s="21">
        <f t="shared" si="1007"/>
        <v>0</v>
      </c>
      <c r="LU61" s="21"/>
      <c r="LV61" s="21">
        <f t="shared" si="1008"/>
        <v>0</v>
      </c>
      <c r="LW61" s="21"/>
      <c r="LX61" s="21">
        <f t="shared" si="1009"/>
        <v>0</v>
      </c>
      <c r="LY61" s="21"/>
      <c r="LZ61" s="21">
        <f t="shared" si="1010"/>
        <v>0</v>
      </c>
      <c r="MA61" s="21"/>
      <c r="MB61" s="21">
        <f t="shared" si="1011"/>
        <v>0</v>
      </c>
      <c r="MC61" s="21"/>
      <c r="MD61" s="21">
        <f t="shared" si="1012"/>
        <v>0</v>
      </c>
      <c r="ME61" s="21"/>
      <c r="MF61" s="21">
        <f t="shared" si="1013"/>
        <v>0</v>
      </c>
      <c r="MG61" s="21"/>
      <c r="MH61" s="21">
        <f t="shared" si="1014"/>
        <v>0</v>
      </c>
      <c r="MI61" s="21"/>
      <c r="MJ61" s="21">
        <f t="shared" si="1015"/>
        <v>0</v>
      </c>
      <c r="MK61" s="21"/>
      <c r="ML61" s="21">
        <f t="shared" si="1016"/>
        <v>0</v>
      </c>
      <c r="MM61" s="21"/>
      <c r="MN61" s="21">
        <f t="shared" si="1017"/>
        <v>0</v>
      </c>
      <c r="MO61" s="21"/>
      <c r="MP61" s="21">
        <f t="shared" si="1018"/>
        <v>0</v>
      </c>
      <c r="MQ61" s="21"/>
      <c r="MR61" s="21">
        <f t="shared" si="1019"/>
        <v>0</v>
      </c>
      <c r="MS61" s="21"/>
      <c r="MT61" s="21">
        <f t="shared" si="1020"/>
        <v>0</v>
      </c>
      <c r="MU61" s="21"/>
      <c r="MV61" s="21">
        <f t="shared" si="1021"/>
        <v>0</v>
      </c>
      <c r="MW61" s="21"/>
      <c r="MX61" s="21">
        <f t="shared" si="1022"/>
        <v>0</v>
      </c>
      <c r="MY61" s="21"/>
      <c r="MZ61" s="21">
        <f t="shared" si="1023"/>
        <v>0</v>
      </c>
      <c r="NA61" s="21"/>
      <c r="NB61" s="21">
        <f t="shared" si="1024"/>
        <v>0</v>
      </c>
      <c r="NC61" s="21"/>
      <c r="ND61" s="21">
        <f t="shared" si="1025"/>
        <v>0</v>
      </c>
      <c r="NE61" s="21"/>
      <c r="NF61" s="21">
        <f t="shared" si="1026"/>
        <v>0</v>
      </c>
      <c r="NG61" s="21"/>
      <c r="NH61" s="21">
        <f t="shared" si="1027"/>
        <v>0</v>
      </c>
      <c r="NI61" s="21"/>
      <c r="NJ61" s="21">
        <f t="shared" si="1028"/>
        <v>0</v>
      </c>
      <c r="NK61" s="21"/>
      <c r="NL61" s="21">
        <f t="shared" si="1029"/>
        <v>0</v>
      </c>
      <c r="NM61" s="21"/>
      <c r="NN61" s="21">
        <f t="shared" si="1030"/>
        <v>0</v>
      </c>
      <c r="NO61" s="21"/>
      <c r="NP61" s="21">
        <f t="shared" si="1031"/>
        <v>0</v>
      </c>
      <c r="NQ61" s="21"/>
      <c r="NR61" s="21">
        <f t="shared" si="1032"/>
        <v>0</v>
      </c>
      <c r="NS61" s="21"/>
      <c r="NT61" s="21">
        <f t="shared" si="1033"/>
        <v>0</v>
      </c>
      <c r="NU61" s="21"/>
      <c r="NV61" s="21">
        <f t="shared" si="1034"/>
        <v>0</v>
      </c>
      <c r="NW61" s="21"/>
      <c r="NX61" s="21">
        <f t="shared" si="1035"/>
        <v>0</v>
      </c>
      <c r="NY61" s="21"/>
      <c r="NZ61" s="21">
        <f t="shared" si="1036"/>
        <v>0</v>
      </c>
      <c r="OA61" s="21"/>
      <c r="OB61" s="21">
        <f t="shared" si="1037"/>
        <v>0</v>
      </c>
      <c r="OC61" s="21"/>
      <c r="OD61" s="21">
        <f t="shared" si="1038"/>
        <v>0</v>
      </c>
      <c r="OE61" s="21"/>
      <c r="OF61" s="21">
        <f t="shared" si="1039"/>
        <v>0</v>
      </c>
      <c r="OG61" s="21"/>
      <c r="OH61" s="21">
        <f t="shared" si="1040"/>
        <v>0</v>
      </c>
      <c r="OI61" s="21"/>
      <c r="OJ61" s="21">
        <f t="shared" si="1041"/>
        <v>0</v>
      </c>
      <c r="OK61" s="21"/>
      <c r="OL61" s="21">
        <f t="shared" si="1042"/>
        <v>0</v>
      </c>
      <c r="OM61" s="21"/>
      <c r="ON61" s="21">
        <f t="shared" si="1043"/>
        <v>0</v>
      </c>
      <c r="OO61" s="21"/>
      <c r="OP61" s="21">
        <f t="shared" si="1043"/>
        <v>0</v>
      </c>
      <c r="OQ61" s="21"/>
      <c r="OR61" s="21">
        <f t="shared" si="1043"/>
        <v>0</v>
      </c>
      <c r="OS61" s="21"/>
      <c r="OT61" s="21">
        <f t="shared" si="1043"/>
        <v>0</v>
      </c>
      <c r="OU61" s="21"/>
      <c r="OV61" s="21">
        <f t="shared" si="1043"/>
        <v>0</v>
      </c>
      <c r="OW61" s="21"/>
      <c r="OX61" s="21">
        <f t="shared" si="1043"/>
        <v>0</v>
      </c>
      <c r="OY61" s="21"/>
      <c r="OZ61" s="21">
        <f t="shared" si="1043"/>
        <v>0</v>
      </c>
      <c r="PA61" s="21"/>
      <c r="PB61" s="21">
        <f t="shared" si="1044"/>
        <v>0</v>
      </c>
      <c r="PC61" s="21"/>
      <c r="PD61" s="21">
        <f t="shared" si="1044"/>
        <v>0</v>
      </c>
      <c r="PE61" s="21"/>
      <c r="PF61" s="21">
        <f t="shared" si="1044"/>
        <v>0</v>
      </c>
      <c r="PG61" s="21"/>
      <c r="PH61" s="21">
        <f t="shared" si="1044"/>
        <v>0</v>
      </c>
      <c r="PI61" s="21"/>
      <c r="PJ61" s="21">
        <f t="shared" si="1044"/>
        <v>0</v>
      </c>
      <c r="PK61" s="21"/>
      <c r="PL61" s="21">
        <f t="shared" si="1044"/>
        <v>0</v>
      </c>
      <c r="PM61" s="21"/>
      <c r="PN61" s="21">
        <f t="shared" si="1045"/>
        <v>0</v>
      </c>
      <c r="PO61" s="21"/>
      <c r="PP61" s="21">
        <f t="shared" si="1045"/>
        <v>0</v>
      </c>
      <c r="PQ61" s="21"/>
      <c r="PR61" s="21">
        <f t="shared" si="1045"/>
        <v>0</v>
      </c>
      <c r="PS61" s="21"/>
      <c r="PT61" s="21">
        <f t="shared" si="1045"/>
        <v>0</v>
      </c>
      <c r="PU61" s="21"/>
      <c r="PV61" s="21">
        <f t="shared" si="1045"/>
        <v>0</v>
      </c>
      <c r="PW61" s="21"/>
      <c r="PX61" s="21">
        <f t="shared" si="1045"/>
        <v>0</v>
      </c>
      <c r="PY61" s="21"/>
      <c r="PZ61" s="21">
        <f t="shared" si="1046"/>
        <v>0</v>
      </c>
      <c r="QA61" s="21"/>
      <c r="QB61" s="21">
        <f t="shared" si="1046"/>
        <v>0</v>
      </c>
      <c r="QC61" s="21"/>
      <c r="QD61" s="21">
        <f t="shared" si="1046"/>
        <v>0</v>
      </c>
      <c r="QE61" s="21"/>
      <c r="QF61" s="21">
        <f t="shared" si="1046"/>
        <v>0</v>
      </c>
      <c r="QG61" s="21"/>
      <c r="QH61" s="21">
        <f t="shared" si="1046"/>
        <v>0</v>
      </c>
      <c r="QI61" s="21"/>
      <c r="QJ61" s="21">
        <f t="shared" si="1046"/>
        <v>0</v>
      </c>
      <c r="QK61" s="21"/>
      <c r="QL61" s="21">
        <f t="shared" si="1047"/>
        <v>0</v>
      </c>
      <c r="QM61" s="21"/>
      <c r="QN61" s="21">
        <f t="shared" si="1047"/>
        <v>0</v>
      </c>
      <c r="QO61" s="21"/>
      <c r="QP61" s="21">
        <f t="shared" si="1047"/>
        <v>0</v>
      </c>
      <c r="QQ61" s="21"/>
      <c r="QR61" s="21">
        <f t="shared" si="1047"/>
        <v>0</v>
      </c>
      <c r="QS61" s="21"/>
      <c r="QT61" s="21">
        <f t="shared" si="1047"/>
        <v>0</v>
      </c>
      <c r="QU61" s="21"/>
      <c r="QV61" s="21">
        <f t="shared" si="1047"/>
        <v>0</v>
      </c>
      <c r="QW61" s="21"/>
      <c r="QX61" s="21">
        <f t="shared" si="1048"/>
        <v>0</v>
      </c>
      <c r="QY61" s="21"/>
      <c r="QZ61" s="21">
        <f t="shared" si="1048"/>
        <v>0</v>
      </c>
      <c r="RA61" s="21"/>
      <c r="RB61" s="21">
        <f t="shared" si="1048"/>
        <v>0</v>
      </c>
      <c r="RC61" s="21"/>
      <c r="RD61" s="21">
        <f t="shared" si="1048"/>
        <v>0</v>
      </c>
      <c r="RE61" s="21"/>
      <c r="RF61" s="21">
        <f t="shared" si="1048"/>
        <v>0</v>
      </c>
      <c r="RG61" s="21"/>
      <c r="RH61" s="21">
        <f t="shared" si="1048"/>
        <v>0</v>
      </c>
      <c r="RI61" s="21"/>
      <c r="RJ61" s="21">
        <f t="shared" si="720"/>
        <v>0</v>
      </c>
      <c r="RK61" s="21"/>
      <c r="RL61" s="21">
        <f t="shared" si="721"/>
        <v>0</v>
      </c>
      <c r="RM61" s="21"/>
      <c r="RN61" s="21">
        <f t="shared" si="722"/>
        <v>0</v>
      </c>
      <c r="RO61" s="21"/>
      <c r="RP61" s="21">
        <f t="shared" si="723"/>
        <v>0</v>
      </c>
      <c r="RQ61" s="21"/>
      <c r="RR61" s="21">
        <f t="shared" si="724"/>
        <v>0</v>
      </c>
      <c r="RS61" s="21"/>
      <c r="RT61" s="21">
        <f t="shared" si="725"/>
        <v>0</v>
      </c>
      <c r="RU61" s="21"/>
      <c r="RV61" s="21">
        <f t="shared" si="726"/>
        <v>0</v>
      </c>
      <c r="RW61" s="21"/>
      <c r="RX61" s="21">
        <f t="shared" si="727"/>
        <v>0</v>
      </c>
      <c r="RY61" s="21"/>
      <c r="RZ61" s="21">
        <f t="shared" si="728"/>
        <v>0</v>
      </c>
      <c r="SA61" s="21"/>
      <c r="SB61" s="21">
        <f t="shared" si="729"/>
        <v>0</v>
      </c>
      <c r="SC61" s="21"/>
      <c r="SD61" s="21">
        <f t="shared" si="730"/>
        <v>0</v>
      </c>
      <c r="SE61" s="21"/>
      <c r="SF61" s="21">
        <f t="shared" si="731"/>
        <v>0</v>
      </c>
      <c r="SG61" s="21"/>
      <c r="SH61" s="21">
        <f t="shared" si="732"/>
        <v>0</v>
      </c>
      <c r="SI61" s="21"/>
      <c r="SJ61" s="21">
        <f t="shared" si="733"/>
        <v>0</v>
      </c>
      <c r="SK61" s="21">
        <v>4</v>
      </c>
      <c r="SL61" s="21">
        <f t="shared" si="734"/>
        <v>0</v>
      </c>
      <c r="SM61" s="21"/>
      <c r="SN61" s="21">
        <f t="shared" si="1049"/>
        <v>0</v>
      </c>
      <c r="SO61" s="21">
        <v>14</v>
      </c>
      <c r="SP61" s="21">
        <f t="shared" si="736"/>
        <v>0</v>
      </c>
      <c r="SQ61" s="21">
        <v>8</v>
      </c>
      <c r="SR61" s="21">
        <f t="shared" si="737"/>
        <v>0</v>
      </c>
      <c r="SS61" s="21">
        <v>8</v>
      </c>
      <c r="ST61" s="21">
        <f t="shared" si="738"/>
        <v>0</v>
      </c>
      <c r="SU61" s="21">
        <v>9</v>
      </c>
      <c r="SV61" s="21">
        <f t="shared" si="739"/>
        <v>0</v>
      </c>
      <c r="SW61" s="21">
        <v>18</v>
      </c>
      <c r="SX61" s="21">
        <f t="shared" si="740"/>
        <v>0</v>
      </c>
      <c r="SY61" s="21">
        <v>34</v>
      </c>
      <c r="SZ61" s="21">
        <f t="shared" si="741"/>
        <v>0</v>
      </c>
      <c r="TA61" s="21">
        <v>27</v>
      </c>
      <c r="TB61" s="21">
        <f t="shared" si="742"/>
        <v>0</v>
      </c>
      <c r="TC61" s="21">
        <v>31</v>
      </c>
      <c r="TD61" s="21">
        <f t="shared" si="1050"/>
        <v>0</v>
      </c>
      <c r="TE61" s="21">
        <v>33</v>
      </c>
      <c r="TF61" s="21">
        <f t="shared" si="744"/>
        <v>0</v>
      </c>
      <c r="TG61" s="21">
        <v>45</v>
      </c>
      <c r="TH61" s="21">
        <f t="shared" si="745"/>
        <v>0</v>
      </c>
      <c r="TI61" s="21"/>
      <c r="TJ61" s="21">
        <f t="shared" si="746"/>
        <v>0</v>
      </c>
      <c r="TK61" s="21">
        <v>22</v>
      </c>
      <c r="TL61" s="21">
        <f t="shared" si="1051"/>
        <v>0</v>
      </c>
      <c r="TM61" s="21"/>
      <c r="TN61" s="21">
        <f t="shared" si="1052"/>
        <v>0</v>
      </c>
      <c r="TO61" s="21"/>
      <c r="TP61" s="21">
        <f t="shared" si="1053"/>
        <v>0</v>
      </c>
      <c r="TQ61" s="21"/>
      <c r="TR61" s="21">
        <f t="shared" si="1054"/>
        <v>0</v>
      </c>
      <c r="TS61" s="21"/>
      <c r="TT61" s="21">
        <f t="shared" si="1055"/>
        <v>0</v>
      </c>
      <c r="TU61" s="21"/>
      <c r="TV61" s="21">
        <f t="shared" si="1056"/>
        <v>0</v>
      </c>
      <c r="TW61" s="21"/>
      <c r="TX61" s="21">
        <f t="shared" si="1057"/>
        <v>0</v>
      </c>
      <c r="TY61" s="21"/>
      <c r="TZ61" s="21">
        <f t="shared" si="1058"/>
        <v>0</v>
      </c>
      <c r="UA61" s="21"/>
      <c r="UB61" s="21">
        <f t="shared" si="1059"/>
        <v>0</v>
      </c>
      <c r="UC61" s="21"/>
      <c r="UD61" s="21">
        <f t="shared" si="1060"/>
        <v>0</v>
      </c>
      <c r="UE61" s="21"/>
      <c r="UF61" s="21">
        <f t="shared" si="1061"/>
        <v>0</v>
      </c>
      <c r="UG61" s="21"/>
      <c r="UH61" s="21">
        <f t="shared" si="758"/>
        <v>0</v>
      </c>
      <c r="UI61" s="21"/>
      <c r="UJ61" s="21">
        <f t="shared" si="1062"/>
        <v>0</v>
      </c>
      <c r="UK61" s="21"/>
      <c r="UL61" s="21">
        <f t="shared" si="1063"/>
        <v>0</v>
      </c>
      <c r="UM61" s="21"/>
      <c r="UN61" s="21">
        <f t="shared" si="1064"/>
        <v>0</v>
      </c>
      <c r="UO61" s="21"/>
      <c r="UP61" s="21">
        <f t="shared" si="1065"/>
        <v>0</v>
      </c>
      <c r="UQ61" s="21"/>
      <c r="UR61" s="21">
        <f t="shared" si="1066"/>
        <v>0</v>
      </c>
      <c r="US61" s="21"/>
      <c r="UT61" s="21">
        <f t="shared" si="1067"/>
        <v>0</v>
      </c>
      <c r="UU61" s="21"/>
      <c r="UV61" s="21">
        <f t="shared" si="765"/>
        <v>0</v>
      </c>
      <c r="UW61" s="21"/>
      <c r="UX61" s="21">
        <f t="shared" si="1068"/>
        <v>0</v>
      </c>
      <c r="UY61" s="21"/>
      <c r="UZ61" s="21">
        <f t="shared" si="767"/>
        <v>0</v>
      </c>
      <c r="VA61" s="21"/>
      <c r="VB61" s="21">
        <f t="shared" si="1069"/>
        <v>0</v>
      </c>
      <c r="VC61" s="21"/>
      <c r="VD61" s="21">
        <f t="shared" si="1070"/>
        <v>0</v>
      </c>
      <c r="VE61" s="21"/>
      <c r="VF61" s="21">
        <f t="shared" si="1071"/>
        <v>0</v>
      </c>
      <c r="VG61" s="21"/>
      <c r="VH61" s="21">
        <f t="shared" si="1072"/>
        <v>0</v>
      </c>
      <c r="VI61" s="21"/>
      <c r="VJ61" s="21">
        <f t="shared" si="1073"/>
        <v>0</v>
      </c>
      <c r="VK61" s="21"/>
      <c r="VL61" s="21">
        <f t="shared" si="1074"/>
        <v>0</v>
      </c>
      <c r="VM61" s="21"/>
      <c r="VN61" s="21">
        <f t="shared" si="1075"/>
        <v>0</v>
      </c>
      <c r="VO61" s="21"/>
      <c r="VP61" s="21">
        <f t="shared" si="1076"/>
        <v>0</v>
      </c>
      <c r="VQ61" s="21"/>
      <c r="VR61" s="21">
        <f t="shared" si="1043"/>
        <v>0</v>
      </c>
      <c r="VS61" s="21"/>
      <c r="VT61" s="21">
        <f t="shared" si="1077"/>
        <v>0</v>
      </c>
      <c r="VU61" s="21"/>
      <c r="VV61" s="21">
        <f t="shared" si="1077"/>
        <v>0</v>
      </c>
      <c r="VW61" s="21"/>
      <c r="VX61" s="21">
        <f t="shared" si="1078"/>
        <v>0</v>
      </c>
      <c r="VY61" s="21"/>
      <c r="VZ61" s="21">
        <f t="shared" si="1078"/>
        <v>0</v>
      </c>
      <c r="WA61" s="21"/>
      <c r="WB61" s="21">
        <f t="shared" si="1078"/>
        <v>0</v>
      </c>
      <c r="WC61" s="21"/>
      <c r="WD61" s="21">
        <f t="shared" si="1078"/>
        <v>0</v>
      </c>
      <c r="WE61" s="21"/>
      <c r="WF61" s="21">
        <f t="shared" si="1078"/>
        <v>0</v>
      </c>
      <c r="WG61" s="21"/>
      <c r="WH61" s="21">
        <f t="shared" si="1078"/>
        <v>0</v>
      </c>
      <c r="WI61" s="21"/>
      <c r="WJ61" s="21">
        <f t="shared" si="1078"/>
        <v>0</v>
      </c>
      <c r="WK61" s="21"/>
      <c r="WL61" s="21">
        <f t="shared" si="1078"/>
        <v>0</v>
      </c>
      <c r="WM61" s="21"/>
      <c r="WN61" s="21">
        <f t="shared" si="1079"/>
        <v>0</v>
      </c>
      <c r="WO61" s="21"/>
      <c r="WP61" s="21">
        <f t="shared" si="1079"/>
        <v>0</v>
      </c>
      <c r="WQ61" s="21"/>
      <c r="WR61" s="21">
        <f t="shared" si="1079"/>
        <v>0</v>
      </c>
      <c r="WS61" s="21"/>
      <c r="WT61" s="21">
        <f t="shared" si="1079"/>
        <v>0</v>
      </c>
      <c r="WU61" s="21"/>
      <c r="WV61" s="21">
        <f t="shared" si="1079"/>
        <v>0</v>
      </c>
      <c r="WW61" s="21"/>
      <c r="WX61" s="21">
        <f t="shared" si="1079"/>
        <v>0</v>
      </c>
      <c r="WY61" s="21"/>
      <c r="WZ61" s="21">
        <f t="shared" si="1079"/>
        <v>0</v>
      </c>
      <c r="XA61" s="21"/>
      <c r="XB61" s="21">
        <f t="shared" si="1079"/>
        <v>0</v>
      </c>
      <c r="XC61" s="21"/>
      <c r="XD61" s="21">
        <f t="shared" si="1080"/>
        <v>0</v>
      </c>
      <c r="XE61" s="21"/>
      <c r="XF61" s="21">
        <f t="shared" si="1080"/>
        <v>0</v>
      </c>
      <c r="XG61" s="21"/>
      <c r="XH61" s="21">
        <f t="shared" si="1080"/>
        <v>0</v>
      </c>
      <c r="XI61" s="21"/>
      <c r="XJ61" s="21">
        <f t="shared" si="1080"/>
        <v>0</v>
      </c>
      <c r="XK61" s="21"/>
      <c r="XL61" s="21">
        <f t="shared" si="1080"/>
        <v>0</v>
      </c>
      <c r="XM61" s="21"/>
      <c r="XN61" s="21">
        <f t="shared" si="1080"/>
        <v>0</v>
      </c>
      <c r="XO61" s="21"/>
      <c r="XP61" s="21">
        <f t="shared" si="1080"/>
        <v>0</v>
      </c>
      <c r="XQ61" s="21"/>
      <c r="XR61" s="21">
        <f t="shared" si="1080"/>
        <v>0</v>
      </c>
      <c r="XS61" s="21"/>
      <c r="XT61" s="21">
        <f t="shared" si="1124"/>
        <v>0</v>
      </c>
      <c r="XU61" s="21"/>
      <c r="XV61" s="21">
        <f t="shared" si="1124"/>
        <v>0</v>
      </c>
      <c r="XW61" s="21"/>
      <c r="XX61" s="21">
        <f t="shared" si="1124"/>
        <v>0</v>
      </c>
      <c r="XY61" s="21"/>
      <c r="XZ61" s="21">
        <f t="shared" si="1124"/>
        <v>0</v>
      </c>
      <c r="YA61" s="21"/>
      <c r="YB61" s="21">
        <f t="shared" si="780"/>
        <v>0</v>
      </c>
      <c r="YC61" s="21"/>
      <c r="YD61" s="21">
        <f t="shared" si="781"/>
        <v>0</v>
      </c>
      <c r="YE61" s="21"/>
      <c r="YF61" s="21">
        <f t="shared" si="782"/>
        <v>0</v>
      </c>
      <c r="YG61" s="21"/>
      <c r="YH61" s="21">
        <f t="shared" si="783"/>
        <v>0</v>
      </c>
      <c r="YI61" s="21"/>
      <c r="YJ61" s="21">
        <f t="shared" si="784"/>
        <v>0</v>
      </c>
      <c r="YK61" s="21"/>
      <c r="YL61" s="21">
        <f t="shared" si="785"/>
        <v>0</v>
      </c>
      <c r="YM61" s="21"/>
      <c r="YN61" s="21">
        <f t="shared" si="786"/>
        <v>0</v>
      </c>
      <c r="YO61" s="21"/>
      <c r="YP61" s="21">
        <f t="shared" si="787"/>
        <v>0</v>
      </c>
      <c r="YQ61" s="21"/>
      <c r="YR61" s="21">
        <f t="shared" si="788"/>
        <v>0</v>
      </c>
      <c r="YS61" s="21"/>
      <c r="YT61" s="21">
        <f t="shared" si="1081"/>
        <v>0</v>
      </c>
      <c r="YU61" s="21"/>
      <c r="YV61" s="21">
        <f t="shared" si="790"/>
        <v>0</v>
      </c>
      <c r="YW61" s="21"/>
      <c r="YX61" s="21">
        <f t="shared" si="791"/>
        <v>0</v>
      </c>
      <c r="YY61" s="21"/>
      <c r="YZ61" s="21">
        <f t="shared" si="1077"/>
        <v>0</v>
      </c>
      <c r="ZA61" s="21"/>
      <c r="ZB61" s="21">
        <f t="shared" si="792"/>
        <v>0</v>
      </c>
      <c r="ZC61" s="21"/>
      <c r="ZD61" s="21">
        <f t="shared" si="793"/>
        <v>0</v>
      </c>
      <c r="ZE61" s="21"/>
      <c r="ZF61" s="21">
        <f t="shared" si="794"/>
        <v>0</v>
      </c>
      <c r="ZG61" s="21"/>
      <c r="ZH61" s="21">
        <f t="shared" si="1082"/>
        <v>0</v>
      </c>
      <c r="ZI61" s="21"/>
      <c r="ZJ61" s="21">
        <f t="shared" si="796"/>
        <v>0</v>
      </c>
      <c r="ZK61" s="21"/>
      <c r="ZL61" s="21">
        <f t="shared" si="797"/>
        <v>0</v>
      </c>
      <c r="ZM61" s="21"/>
      <c r="ZN61" s="21">
        <f t="shared" si="1083"/>
        <v>0</v>
      </c>
      <c r="ZO61" s="21"/>
      <c r="ZP61" s="21">
        <f t="shared" si="799"/>
        <v>0</v>
      </c>
      <c r="ZQ61" s="21"/>
      <c r="ZR61" s="21">
        <f t="shared" si="800"/>
        <v>0</v>
      </c>
      <c r="ZS61" s="21"/>
      <c r="ZT61" s="21">
        <f t="shared" si="1077"/>
        <v>0</v>
      </c>
      <c r="ZU61" s="21"/>
      <c r="ZV61" s="21">
        <f t="shared" si="1084"/>
        <v>0</v>
      </c>
      <c r="ZW61" s="21"/>
      <c r="ZX61" s="21">
        <f t="shared" si="1085"/>
        <v>0</v>
      </c>
      <c r="ZY61" s="21"/>
      <c r="ZZ61" s="21">
        <f t="shared" si="1085"/>
        <v>0</v>
      </c>
      <c r="AAA61" s="21"/>
      <c r="AAB61" s="21">
        <f t="shared" si="1086"/>
        <v>0</v>
      </c>
      <c r="AAC61" s="21"/>
      <c r="AAD61" s="21">
        <f t="shared" si="1086"/>
        <v>0</v>
      </c>
      <c r="AAE61" s="21"/>
      <c r="AAF61" s="21">
        <f t="shared" si="1087"/>
        <v>0</v>
      </c>
      <c r="AAG61" s="21"/>
      <c r="AAH61" s="21">
        <f t="shared" si="1087"/>
        <v>0</v>
      </c>
      <c r="AAI61" s="21"/>
      <c r="AAJ61" s="21">
        <f t="shared" si="1088"/>
        <v>0</v>
      </c>
      <c r="AAK61" s="21"/>
      <c r="AAL61" s="21">
        <f t="shared" si="1088"/>
        <v>0</v>
      </c>
      <c r="AAM61" s="21"/>
      <c r="AAN61" s="21">
        <f t="shared" si="1089"/>
        <v>0</v>
      </c>
      <c r="AAO61" s="21"/>
      <c r="AAP61" s="21">
        <f t="shared" si="1089"/>
        <v>0</v>
      </c>
      <c r="AAQ61" s="21"/>
      <c r="AAR61" s="21">
        <f t="shared" si="1090"/>
        <v>0</v>
      </c>
      <c r="AAS61" s="21"/>
      <c r="AAT61" s="21">
        <f t="shared" si="1090"/>
        <v>0</v>
      </c>
      <c r="AAU61" s="21"/>
      <c r="AAV61" s="21">
        <f t="shared" si="1091"/>
        <v>0</v>
      </c>
      <c r="AAW61" s="21"/>
      <c r="AAX61" s="21">
        <f t="shared" si="1091"/>
        <v>0</v>
      </c>
      <c r="AAY61" s="21"/>
      <c r="AAZ61" s="21">
        <f t="shared" si="1092"/>
        <v>0</v>
      </c>
      <c r="ABA61" s="21"/>
      <c r="ABB61" s="21">
        <f t="shared" si="1092"/>
        <v>0</v>
      </c>
      <c r="ABC61" s="21"/>
      <c r="ABD61" s="21">
        <f t="shared" si="1093"/>
        <v>0</v>
      </c>
      <c r="ABE61" s="21"/>
      <c r="ABF61" s="21">
        <f t="shared" si="1093"/>
        <v>0</v>
      </c>
      <c r="ABG61" s="21"/>
      <c r="ABH61" s="21">
        <f t="shared" si="1094"/>
        <v>0</v>
      </c>
      <c r="ABI61" s="21"/>
      <c r="ABJ61" s="21">
        <f t="shared" si="1094"/>
        <v>0</v>
      </c>
      <c r="ABK61" s="21"/>
      <c r="ABL61" s="21">
        <f t="shared" si="1095"/>
        <v>0</v>
      </c>
      <c r="ABM61" s="21"/>
      <c r="ABN61" s="21">
        <f t="shared" si="1095"/>
        <v>0</v>
      </c>
      <c r="ABO61" s="21"/>
      <c r="ABP61" s="21">
        <f t="shared" si="1096"/>
        <v>0</v>
      </c>
      <c r="ABQ61" s="21"/>
      <c r="ABR61" s="21">
        <f t="shared" si="1096"/>
        <v>0</v>
      </c>
      <c r="ABS61" s="21"/>
      <c r="ABT61" s="21">
        <f t="shared" si="1097"/>
        <v>0</v>
      </c>
      <c r="ABU61" s="21"/>
      <c r="ABV61" s="21">
        <f t="shared" si="1097"/>
        <v>0</v>
      </c>
      <c r="ABW61" s="21"/>
      <c r="ABX61" s="21">
        <f t="shared" si="1098"/>
        <v>0</v>
      </c>
      <c r="ABY61" s="21"/>
      <c r="ABZ61" s="21">
        <f t="shared" si="1098"/>
        <v>0</v>
      </c>
      <c r="ACA61" s="21"/>
      <c r="ACB61" s="21">
        <f t="shared" si="1099"/>
        <v>0</v>
      </c>
      <c r="ACC61" s="21"/>
      <c r="ACD61" s="21">
        <f t="shared" si="1099"/>
        <v>0</v>
      </c>
      <c r="ACE61" s="21"/>
      <c r="ACF61" s="21">
        <f t="shared" si="1100"/>
        <v>0</v>
      </c>
      <c r="ACG61" s="21"/>
      <c r="ACH61" s="21">
        <f t="shared" si="1100"/>
        <v>0</v>
      </c>
      <c r="ACI61" s="21"/>
      <c r="ACJ61" s="21">
        <f t="shared" si="1101"/>
        <v>0</v>
      </c>
      <c r="ACK61" s="21"/>
      <c r="ACL61" s="21">
        <f t="shared" si="1101"/>
        <v>0</v>
      </c>
      <c r="ACM61" s="21"/>
      <c r="ACN61" s="21">
        <f t="shared" si="1102"/>
        <v>0</v>
      </c>
      <c r="ACO61" s="21"/>
      <c r="ACP61" s="21">
        <f t="shared" si="1102"/>
        <v>0</v>
      </c>
      <c r="ACQ61" s="21"/>
      <c r="ACR61" s="21">
        <f t="shared" si="1103"/>
        <v>0</v>
      </c>
      <c r="ACS61" s="21"/>
      <c r="ACT61" s="21">
        <f t="shared" si="1103"/>
        <v>0</v>
      </c>
      <c r="ACU61" s="21"/>
      <c r="ACV61" s="21">
        <f t="shared" si="1104"/>
        <v>0</v>
      </c>
      <c r="ACW61" s="21"/>
      <c r="ACX61" s="21">
        <f t="shared" si="1104"/>
        <v>0</v>
      </c>
      <c r="ACY61" s="21"/>
      <c r="ACZ61" s="21">
        <f t="shared" si="1105"/>
        <v>0</v>
      </c>
      <c r="ADA61" s="21"/>
      <c r="ADB61" s="21">
        <f t="shared" si="1105"/>
        <v>0</v>
      </c>
      <c r="ADC61" s="21"/>
      <c r="ADD61" s="21">
        <f t="shared" si="1106"/>
        <v>0</v>
      </c>
      <c r="ADE61" s="21"/>
      <c r="ADF61" s="21">
        <f t="shared" si="1106"/>
        <v>0</v>
      </c>
      <c r="ADG61" s="21"/>
      <c r="ADH61" s="21">
        <f t="shared" si="1107"/>
        <v>0</v>
      </c>
      <c r="ADI61" s="21"/>
      <c r="ADJ61" s="21">
        <f t="shared" si="1107"/>
        <v>0</v>
      </c>
      <c r="ADK61" s="21"/>
      <c r="ADL61" s="21">
        <f t="shared" si="1108"/>
        <v>0</v>
      </c>
      <c r="ADM61" s="21"/>
      <c r="ADN61" s="21">
        <f t="shared" si="1108"/>
        <v>0</v>
      </c>
      <c r="ADO61" s="21"/>
      <c r="ADP61" s="21">
        <f t="shared" si="1108"/>
        <v>0</v>
      </c>
      <c r="ADQ61" s="21"/>
      <c r="ADR61" s="21">
        <f t="shared" si="1108"/>
        <v>0</v>
      </c>
      <c r="ADS61" s="21"/>
      <c r="ADT61" s="21">
        <f t="shared" si="1108"/>
        <v>0</v>
      </c>
      <c r="ADU61" s="21"/>
      <c r="ADV61" s="21">
        <f t="shared" si="1109"/>
        <v>0</v>
      </c>
      <c r="ADW61" s="21"/>
      <c r="ADX61" s="21">
        <f t="shared" si="1109"/>
        <v>0</v>
      </c>
      <c r="ADY61" s="21"/>
      <c r="ADZ61" s="21">
        <f t="shared" si="1109"/>
        <v>0</v>
      </c>
      <c r="AEA61" s="21"/>
      <c r="AEB61" s="21">
        <f t="shared" si="1109"/>
        <v>0</v>
      </c>
      <c r="AEC61" s="21"/>
      <c r="AED61" s="21">
        <f t="shared" si="1110"/>
        <v>0</v>
      </c>
      <c r="AEE61" s="21"/>
      <c r="AEF61" s="21">
        <f t="shared" si="1110"/>
        <v>0</v>
      </c>
      <c r="AEG61" s="21"/>
      <c r="AEH61" s="21">
        <f t="shared" si="1110"/>
        <v>0</v>
      </c>
      <c r="AEI61" s="21"/>
      <c r="AEJ61" s="21">
        <f t="shared" si="1110"/>
        <v>0</v>
      </c>
      <c r="AEK61" s="21"/>
      <c r="AEL61" s="21">
        <f t="shared" si="1110"/>
        <v>0</v>
      </c>
      <c r="AEM61" s="21"/>
      <c r="AEN61" s="21">
        <f t="shared" si="1111"/>
        <v>0</v>
      </c>
      <c r="AEO61" s="21"/>
      <c r="AEP61" s="21">
        <f t="shared" si="1111"/>
        <v>0</v>
      </c>
      <c r="AEQ61" s="21"/>
      <c r="AER61" s="21">
        <f t="shared" si="1111"/>
        <v>0</v>
      </c>
      <c r="AES61" s="21"/>
      <c r="AET61" s="21">
        <f t="shared" si="1111"/>
        <v>0</v>
      </c>
      <c r="AEU61" s="21"/>
      <c r="AEV61" s="21">
        <f t="shared" si="1112"/>
        <v>0</v>
      </c>
      <c r="AEW61" s="21"/>
      <c r="AEX61" s="21">
        <f t="shared" si="1112"/>
        <v>0</v>
      </c>
      <c r="AEY61" s="21"/>
      <c r="AEZ61" s="21">
        <f t="shared" si="1112"/>
        <v>0</v>
      </c>
      <c r="AFA61" s="21"/>
      <c r="AFB61" s="21">
        <f t="shared" si="1112"/>
        <v>0</v>
      </c>
      <c r="AFC61" s="21"/>
      <c r="AFD61" s="21">
        <f t="shared" si="1112"/>
        <v>0</v>
      </c>
      <c r="AFE61" s="21"/>
      <c r="AFF61" s="21">
        <f t="shared" si="1113"/>
        <v>0</v>
      </c>
      <c r="AFG61" s="21"/>
      <c r="AFH61" s="21">
        <f t="shared" si="1113"/>
        <v>0</v>
      </c>
      <c r="AFI61" s="21"/>
      <c r="AFJ61" s="21">
        <f t="shared" si="1113"/>
        <v>0</v>
      </c>
      <c r="AFK61" s="21"/>
      <c r="AFL61" s="21">
        <f t="shared" si="1113"/>
        <v>0</v>
      </c>
      <c r="AFM61" s="21"/>
      <c r="AFN61" s="21">
        <f t="shared" si="1114"/>
        <v>0</v>
      </c>
      <c r="AFO61" s="21"/>
      <c r="AFP61" s="21">
        <f t="shared" si="1114"/>
        <v>0</v>
      </c>
      <c r="AFQ61" s="21"/>
      <c r="AFR61" s="21">
        <f t="shared" si="1114"/>
        <v>0</v>
      </c>
      <c r="AFS61" s="21"/>
      <c r="AFT61" s="21">
        <f t="shared" si="1114"/>
        <v>0</v>
      </c>
      <c r="AFU61" s="21"/>
      <c r="AFV61" s="21">
        <f t="shared" si="1114"/>
        <v>0</v>
      </c>
      <c r="AFW61" s="21"/>
      <c r="AFX61" s="21">
        <f t="shared" si="1115"/>
        <v>0</v>
      </c>
      <c r="AFY61" s="21"/>
      <c r="AFZ61" s="21">
        <f t="shared" si="1115"/>
        <v>0</v>
      </c>
      <c r="AGA61" s="21"/>
      <c r="AGB61" s="21">
        <f t="shared" si="1115"/>
        <v>0</v>
      </c>
      <c r="AGC61" s="21"/>
      <c r="AGD61" s="21">
        <f t="shared" si="1115"/>
        <v>0</v>
      </c>
      <c r="AGE61" s="21"/>
      <c r="AGF61" s="21">
        <f t="shared" si="1116"/>
        <v>0</v>
      </c>
      <c r="AGG61" s="21"/>
      <c r="AGH61" s="21">
        <f t="shared" si="1116"/>
        <v>0</v>
      </c>
      <c r="AGI61" s="21"/>
      <c r="AGJ61" s="21">
        <f t="shared" si="1116"/>
        <v>0</v>
      </c>
      <c r="AGK61" s="21"/>
      <c r="AGL61" s="21">
        <f t="shared" si="1116"/>
        <v>0</v>
      </c>
      <c r="AGM61" s="21"/>
      <c r="AGN61" s="21">
        <f t="shared" si="1116"/>
        <v>0</v>
      </c>
      <c r="AGO61" s="21"/>
      <c r="AGP61" s="21">
        <f t="shared" si="1117"/>
        <v>0</v>
      </c>
      <c r="AGQ61" s="21"/>
      <c r="AGR61" s="21">
        <f t="shared" si="1117"/>
        <v>0</v>
      </c>
      <c r="AGS61" s="21"/>
      <c r="AGT61" s="21">
        <f t="shared" si="1117"/>
        <v>0</v>
      </c>
      <c r="AGU61" s="21"/>
      <c r="AGV61" s="21">
        <f t="shared" si="1117"/>
        <v>0</v>
      </c>
      <c r="AGW61" s="21"/>
      <c r="AGX61" s="21">
        <f t="shared" si="1118"/>
        <v>0</v>
      </c>
      <c r="AGY61" s="21"/>
      <c r="AGZ61" s="21">
        <f t="shared" si="1118"/>
        <v>0</v>
      </c>
      <c r="AHA61" s="21"/>
      <c r="AHB61" s="21">
        <f t="shared" si="1118"/>
        <v>0</v>
      </c>
      <c r="AHC61" s="21"/>
      <c r="AHD61" s="21">
        <f t="shared" si="1118"/>
        <v>0</v>
      </c>
      <c r="AHE61" s="21"/>
      <c r="AHF61" s="21">
        <f t="shared" si="1118"/>
        <v>0</v>
      </c>
      <c r="AHG61" s="21"/>
      <c r="AHH61" s="21">
        <f t="shared" si="1119"/>
        <v>0</v>
      </c>
      <c r="AHI61" s="21"/>
      <c r="AHJ61" s="21">
        <f t="shared" si="1119"/>
        <v>0</v>
      </c>
      <c r="AHK61" s="21"/>
      <c r="AHL61" s="21">
        <f t="shared" si="1119"/>
        <v>0</v>
      </c>
      <c r="AHM61" s="21"/>
      <c r="AHN61" s="21">
        <f t="shared" si="1119"/>
        <v>0</v>
      </c>
      <c r="AHO61" s="21"/>
      <c r="AHP61" s="21">
        <f t="shared" si="1120"/>
        <v>0</v>
      </c>
      <c r="AHQ61" s="21"/>
      <c r="AHR61" s="21">
        <f t="shared" si="1120"/>
        <v>0</v>
      </c>
      <c r="AHS61" s="21"/>
      <c r="AHT61" s="21">
        <f t="shared" si="1120"/>
        <v>0</v>
      </c>
      <c r="AHU61" s="21"/>
      <c r="AHV61" s="21">
        <f t="shared" si="1120"/>
        <v>0</v>
      </c>
      <c r="AHW61" s="21"/>
      <c r="AHX61" s="21">
        <f t="shared" si="1120"/>
        <v>0</v>
      </c>
      <c r="AHY61" s="21"/>
      <c r="AHZ61" s="21">
        <f t="shared" si="1121"/>
        <v>0</v>
      </c>
      <c r="AIA61" s="21"/>
      <c r="AIB61" s="21">
        <f t="shared" si="1121"/>
        <v>0</v>
      </c>
      <c r="AIC61" s="21"/>
      <c r="AID61" s="21">
        <f t="shared" si="1121"/>
        <v>0</v>
      </c>
      <c r="AIE61" s="21"/>
      <c r="AIF61" s="21">
        <f t="shared" si="1121"/>
        <v>0</v>
      </c>
      <c r="AIG61" s="21"/>
      <c r="AIH61" s="21">
        <f t="shared" si="1122"/>
        <v>0</v>
      </c>
      <c r="AII61" s="21"/>
      <c r="AIJ61" s="21">
        <f t="shared" si="1122"/>
        <v>0</v>
      </c>
      <c r="AIK61" s="21"/>
      <c r="AIL61" s="21">
        <f t="shared" si="1122"/>
        <v>0</v>
      </c>
      <c r="AIM61" s="21"/>
      <c r="AIN61" s="21">
        <f t="shared" si="1122"/>
        <v>0</v>
      </c>
      <c r="AIO61" s="21"/>
      <c r="AIP61" s="21">
        <f t="shared" si="1122"/>
        <v>0</v>
      </c>
      <c r="AIQ61" s="21"/>
      <c r="AIR61" s="21">
        <f t="shared" si="1123"/>
        <v>0</v>
      </c>
      <c r="AIS61" s="21"/>
      <c r="AIT61" s="21">
        <f t="shared" si="1123"/>
        <v>0</v>
      </c>
      <c r="AIU61" s="21"/>
      <c r="AIV61" s="21">
        <f t="shared" si="1123"/>
        <v>0</v>
      </c>
      <c r="AIW61" s="21"/>
      <c r="AIX61" s="21">
        <f t="shared" si="1123"/>
        <v>0</v>
      </c>
      <c r="AIY61" s="21"/>
      <c r="AIZ61" s="21">
        <f t="shared" si="1077"/>
        <v>0</v>
      </c>
      <c r="AJA61" s="21"/>
    </row>
    <row r="62" spans="1:937" ht="13.5" customHeight="1" x14ac:dyDescent="0.25">
      <c r="A62" s="96"/>
      <c r="B62" s="31">
        <v>57</v>
      </c>
      <c r="C62" s="192" t="s">
        <v>209</v>
      </c>
      <c r="D62" s="67" t="s">
        <v>494</v>
      </c>
      <c r="E62" s="194" t="s">
        <v>404</v>
      </c>
      <c r="F62" s="194" t="str">
        <f>_xlfn.XLOOKUP(D62,'WTG PH-III'!$D$5:$D$198,'WTG PH-III'!$B$5:$B$198,0,0,1)</f>
        <v>PSS-12</v>
      </c>
      <c r="G62" s="22" t="s">
        <v>537</v>
      </c>
      <c r="H62" s="22" t="s">
        <v>539</v>
      </c>
      <c r="I62" s="61">
        <v>9</v>
      </c>
      <c r="J62" s="21">
        <v>253</v>
      </c>
      <c r="K62" s="21">
        <f t="shared" si="846"/>
        <v>253.00000000000006</v>
      </c>
      <c r="L62" s="21">
        <f t="shared" si="847"/>
        <v>253</v>
      </c>
      <c r="M62" s="21">
        <f t="shared" si="848"/>
        <v>0</v>
      </c>
      <c r="N62" s="95">
        <f>VLOOKUP(D62,'WTG PH-III'!$D$5:$U$198,17,0)</f>
        <v>45782</v>
      </c>
      <c r="O62" s="95">
        <f>VLOOKUP(D62,'WTG PH-III'!$D$5:$U$198,18,0)</f>
        <v>45791</v>
      </c>
      <c r="P62" s="21">
        <f t="shared" si="849"/>
        <v>0</v>
      </c>
      <c r="Q62" s="21"/>
      <c r="R62" s="21">
        <f t="shared" si="850"/>
        <v>0</v>
      </c>
      <c r="S62" s="21"/>
      <c r="T62" s="21">
        <f t="shared" si="851"/>
        <v>0</v>
      </c>
      <c r="U62" s="21"/>
      <c r="V62" s="21">
        <f t="shared" si="852"/>
        <v>0</v>
      </c>
      <c r="W62" s="21"/>
      <c r="X62" s="21">
        <f t="shared" si="853"/>
        <v>0</v>
      </c>
      <c r="Y62" s="21"/>
      <c r="Z62" s="21">
        <f t="shared" si="854"/>
        <v>0</v>
      </c>
      <c r="AA62" s="21"/>
      <c r="AB62" s="21">
        <f t="shared" si="855"/>
        <v>0</v>
      </c>
      <c r="AC62" s="21"/>
      <c r="AD62" s="21">
        <f t="shared" si="856"/>
        <v>0</v>
      </c>
      <c r="AE62" s="21"/>
      <c r="AF62" s="21">
        <f t="shared" si="857"/>
        <v>0</v>
      </c>
      <c r="AG62" s="21"/>
      <c r="AH62" s="21">
        <f t="shared" si="858"/>
        <v>0</v>
      </c>
      <c r="AI62" s="21"/>
      <c r="AJ62" s="21">
        <f t="shared" si="859"/>
        <v>0</v>
      </c>
      <c r="AK62" s="21"/>
      <c r="AL62" s="21">
        <f t="shared" si="860"/>
        <v>0</v>
      </c>
      <c r="AM62" s="21"/>
      <c r="AN62" s="21">
        <f t="shared" si="861"/>
        <v>0</v>
      </c>
      <c r="AO62" s="21"/>
      <c r="AP62" s="21">
        <f t="shared" si="862"/>
        <v>0</v>
      </c>
      <c r="AQ62" s="21"/>
      <c r="AR62" s="21">
        <f t="shared" si="863"/>
        <v>0</v>
      </c>
      <c r="AS62" s="21"/>
      <c r="AT62" s="21">
        <f t="shared" si="864"/>
        <v>0</v>
      </c>
      <c r="AU62" s="21"/>
      <c r="AV62" s="21">
        <f t="shared" si="865"/>
        <v>0</v>
      </c>
      <c r="AW62" s="21"/>
      <c r="AX62" s="21">
        <f t="shared" si="866"/>
        <v>0</v>
      </c>
      <c r="AY62" s="21"/>
      <c r="AZ62" s="21">
        <f t="shared" si="867"/>
        <v>0</v>
      </c>
      <c r="BA62" s="21"/>
      <c r="BB62" s="21">
        <f t="shared" si="868"/>
        <v>0</v>
      </c>
      <c r="BC62" s="21"/>
      <c r="BD62" s="21">
        <f t="shared" si="869"/>
        <v>0</v>
      </c>
      <c r="BE62" s="21"/>
      <c r="BF62" s="21">
        <f t="shared" si="870"/>
        <v>0</v>
      </c>
      <c r="BG62" s="21"/>
      <c r="BH62" s="21">
        <f t="shared" si="871"/>
        <v>0</v>
      </c>
      <c r="BI62" s="21"/>
      <c r="BJ62" s="21">
        <f t="shared" si="872"/>
        <v>0</v>
      </c>
      <c r="BK62" s="21"/>
      <c r="BL62" s="21">
        <f t="shared" si="873"/>
        <v>0</v>
      </c>
      <c r="BM62" s="21"/>
      <c r="BN62" s="21">
        <f t="shared" si="874"/>
        <v>0</v>
      </c>
      <c r="BO62" s="21"/>
      <c r="BP62" s="21">
        <f t="shared" si="875"/>
        <v>0</v>
      </c>
      <c r="BQ62" s="21"/>
      <c r="BR62" s="21">
        <f t="shared" si="876"/>
        <v>0</v>
      </c>
      <c r="BS62" s="21"/>
      <c r="BT62" s="21">
        <f t="shared" si="877"/>
        <v>0</v>
      </c>
      <c r="BU62" s="21"/>
      <c r="BV62" s="21">
        <f t="shared" si="878"/>
        <v>0</v>
      </c>
      <c r="BW62" s="21"/>
      <c r="BX62" s="21">
        <f t="shared" si="879"/>
        <v>0</v>
      </c>
      <c r="BY62" s="21"/>
      <c r="BZ62" s="21">
        <f t="shared" si="880"/>
        <v>0</v>
      </c>
      <c r="CA62" s="21"/>
      <c r="CB62" s="21">
        <f t="shared" si="881"/>
        <v>0</v>
      </c>
      <c r="CC62" s="21"/>
      <c r="CD62" s="21">
        <f t="shared" si="882"/>
        <v>0</v>
      </c>
      <c r="CE62" s="21"/>
      <c r="CF62" s="21">
        <f t="shared" si="883"/>
        <v>0</v>
      </c>
      <c r="CG62" s="21"/>
      <c r="CH62" s="21">
        <f t="shared" si="884"/>
        <v>0</v>
      </c>
      <c r="CI62" s="21"/>
      <c r="CJ62" s="21">
        <f t="shared" si="885"/>
        <v>0</v>
      </c>
      <c r="CK62" s="21"/>
      <c r="CL62" s="21">
        <f t="shared" si="886"/>
        <v>0</v>
      </c>
      <c r="CM62" s="21"/>
      <c r="CN62" s="21">
        <f t="shared" si="887"/>
        <v>0</v>
      </c>
      <c r="CO62" s="21"/>
      <c r="CP62" s="21">
        <f t="shared" si="888"/>
        <v>0</v>
      </c>
      <c r="CQ62" s="21"/>
      <c r="CR62" s="21">
        <f t="shared" si="889"/>
        <v>0</v>
      </c>
      <c r="CS62" s="21"/>
      <c r="CT62" s="21">
        <f t="shared" si="890"/>
        <v>0</v>
      </c>
      <c r="CU62" s="21"/>
      <c r="CV62" s="21">
        <f t="shared" si="891"/>
        <v>0</v>
      </c>
      <c r="CW62" s="21"/>
      <c r="CX62" s="21">
        <f t="shared" si="892"/>
        <v>0</v>
      </c>
      <c r="CY62" s="21"/>
      <c r="CZ62" s="21">
        <f t="shared" si="893"/>
        <v>0</v>
      </c>
      <c r="DA62" s="21"/>
      <c r="DB62" s="21">
        <f t="shared" si="894"/>
        <v>0</v>
      </c>
      <c r="DC62" s="21"/>
      <c r="DD62" s="21">
        <f t="shared" si="895"/>
        <v>0</v>
      </c>
      <c r="DE62" s="21"/>
      <c r="DF62" s="21">
        <f t="shared" si="896"/>
        <v>0</v>
      </c>
      <c r="DG62" s="21"/>
      <c r="DH62" s="21">
        <f t="shared" si="897"/>
        <v>0</v>
      </c>
      <c r="DI62" s="21"/>
      <c r="DJ62" s="21">
        <f t="shared" si="898"/>
        <v>0</v>
      </c>
      <c r="DK62" s="21"/>
      <c r="DL62" s="21">
        <f t="shared" si="899"/>
        <v>0</v>
      </c>
      <c r="DM62" s="21"/>
      <c r="DN62" s="21">
        <f t="shared" si="900"/>
        <v>0</v>
      </c>
      <c r="DO62" s="21"/>
      <c r="DP62" s="21">
        <f t="shared" si="901"/>
        <v>0</v>
      </c>
      <c r="DQ62" s="21"/>
      <c r="DR62" s="21">
        <f t="shared" si="902"/>
        <v>0</v>
      </c>
      <c r="DS62" s="21"/>
      <c r="DT62" s="21">
        <f t="shared" si="903"/>
        <v>0</v>
      </c>
      <c r="DU62" s="21"/>
      <c r="DV62" s="21">
        <f t="shared" si="904"/>
        <v>0</v>
      </c>
      <c r="DW62" s="21"/>
      <c r="DX62" s="21">
        <f t="shared" si="905"/>
        <v>0</v>
      </c>
      <c r="DY62" s="21"/>
      <c r="DZ62" s="21">
        <f t="shared" si="906"/>
        <v>0</v>
      </c>
      <c r="EA62" s="21"/>
      <c r="EB62" s="21">
        <f t="shared" si="907"/>
        <v>0</v>
      </c>
      <c r="EC62" s="21"/>
      <c r="ED62" s="21">
        <f t="shared" si="908"/>
        <v>0</v>
      </c>
      <c r="EE62" s="21"/>
      <c r="EF62" s="21">
        <f t="shared" si="909"/>
        <v>0</v>
      </c>
      <c r="EG62" s="21"/>
      <c r="EH62" s="21">
        <f t="shared" si="910"/>
        <v>0</v>
      </c>
      <c r="EI62" s="21"/>
      <c r="EJ62" s="21">
        <f t="shared" si="911"/>
        <v>0</v>
      </c>
      <c r="EK62" s="21"/>
      <c r="EL62" s="21">
        <f t="shared" si="912"/>
        <v>0</v>
      </c>
      <c r="EM62" s="21"/>
      <c r="EN62" s="21">
        <f t="shared" si="913"/>
        <v>0</v>
      </c>
      <c r="EO62" s="21"/>
      <c r="EP62" s="21">
        <f t="shared" si="914"/>
        <v>0</v>
      </c>
      <c r="EQ62" s="21"/>
      <c r="ER62" s="21">
        <f t="shared" si="915"/>
        <v>0</v>
      </c>
      <c r="ES62" s="21"/>
      <c r="ET62" s="21">
        <f t="shared" si="916"/>
        <v>0</v>
      </c>
      <c r="EU62" s="21"/>
      <c r="EV62" s="21">
        <f t="shared" si="917"/>
        <v>0</v>
      </c>
      <c r="EW62" s="21"/>
      <c r="EX62" s="21">
        <f t="shared" si="918"/>
        <v>0</v>
      </c>
      <c r="EY62" s="21"/>
      <c r="EZ62" s="21">
        <f t="shared" si="919"/>
        <v>0</v>
      </c>
      <c r="FA62" s="21"/>
      <c r="FB62" s="21">
        <f t="shared" si="920"/>
        <v>0</v>
      </c>
      <c r="FC62" s="21"/>
      <c r="FD62" s="21">
        <f t="shared" si="921"/>
        <v>0</v>
      </c>
      <c r="FE62" s="21"/>
      <c r="FF62" s="21">
        <f t="shared" si="922"/>
        <v>0</v>
      </c>
      <c r="FG62" s="21"/>
      <c r="FH62" s="21">
        <f t="shared" si="923"/>
        <v>0</v>
      </c>
      <c r="FI62" s="21"/>
      <c r="FJ62" s="21">
        <f t="shared" si="924"/>
        <v>0</v>
      </c>
      <c r="FK62" s="21"/>
      <c r="FL62" s="21">
        <f t="shared" si="925"/>
        <v>0</v>
      </c>
      <c r="FM62" s="21"/>
      <c r="FN62" s="21">
        <f t="shared" si="926"/>
        <v>0</v>
      </c>
      <c r="FO62" s="21"/>
      <c r="FP62" s="21">
        <f t="shared" si="927"/>
        <v>0</v>
      </c>
      <c r="FQ62" s="21"/>
      <c r="FR62" s="21">
        <f t="shared" si="928"/>
        <v>0</v>
      </c>
      <c r="FS62" s="21"/>
      <c r="FT62" s="21">
        <f t="shared" si="929"/>
        <v>0</v>
      </c>
      <c r="FU62" s="21"/>
      <c r="FV62" s="21">
        <f t="shared" si="930"/>
        <v>0</v>
      </c>
      <c r="FW62" s="21"/>
      <c r="FX62" s="21">
        <f t="shared" si="931"/>
        <v>0</v>
      </c>
      <c r="FY62" s="21"/>
      <c r="FZ62" s="21">
        <f t="shared" si="932"/>
        <v>0</v>
      </c>
      <c r="GA62" s="21"/>
      <c r="GB62" s="21">
        <f t="shared" si="933"/>
        <v>0</v>
      </c>
      <c r="GC62" s="21"/>
      <c r="GD62" s="21">
        <f t="shared" si="934"/>
        <v>0</v>
      </c>
      <c r="GE62" s="21"/>
      <c r="GF62" s="21">
        <f t="shared" si="935"/>
        <v>0</v>
      </c>
      <c r="GG62" s="21"/>
      <c r="GH62" s="21">
        <f t="shared" si="936"/>
        <v>0</v>
      </c>
      <c r="GI62" s="21"/>
      <c r="GJ62" s="21">
        <f t="shared" si="937"/>
        <v>0</v>
      </c>
      <c r="GK62" s="21"/>
      <c r="GL62" s="21">
        <f t="shared" si="938"/>
        <v>0</v>
      </c>
      <c r="GM62" s="21"/>
      <c r="GN62" s="21">
        <f t="shared" si="939"/>
        <v>0</v>
      </c>
      <c r="GO62" s="21"/>
      <c r="GP62" s="21">
        <f t="shared" si="940"/>
        <v>0</v>
      </c>
      <c r="GQ62" s="21"/>
      <c r="GR62" s="21">
        <f t="shared" si="941"/>
        <v>0</v>
      </c>
      <c r="GS62" s="21"/>
      <c r="GT62" s="21">
        <f t="shared" si="942"/>
        <v>0</v>
      </c>
      <c r="GU62" s="21"/>
      <c r="GV62" s="21">
        <f t="shared" si="943"/>
        <v>0</v>
      </c>
      <c r="GW62" s="21"/>
      <c r="GX62" s="21">
        <f t="shared" si="944"/>
        <v>0</v>
      </c>
      <c r="GY62" s="21"/>
      <c r="GZ62" s="21">
        <f t="shared" si="945"/>
        <v>0</v>
      </c>
      <c r="HA62" s="21"/>
      <c r="HB62" s="21">
        <f t="shared" si="946"/>
        <v>0</v>
      </c>
      <c r="HC62" s="21"/>
      <c r="HD62" s="21">
        <f t="shared" si="947"/>
        <v>0</v>
      </c>
      <c r="HE62" s="21"/>
      <c r="HF62" s="21">
        <f t="shared" si="948"/>
        <v>0</v>
      </c>
      <c r="HG62" s="21"/>
      <c r="HH62" s="21">
        <f t="shared" si="949"/>
        <v>0</v>
      </c>
      <c r="HI62" s="21"/>
      <c r="HJ62" s="21">
        <f t="shared" si="950"/>
        <v>0</v>
      </c>
      <c r="HK62" s="21"/>
      <c r="HL62" s="21">
        <f t="shared" si="951"/>
        <v>0</v>
      </c>
      <c r="HM62" s="21"/>
      <c r="HN62" s="21">
        <f t="shared" si="952"/>
        <v>0</v>
      </c>
      <c r="HO62" s="21"/>
      <c r="HP62" s="21">
        <f t="shared" si="953"/>
        <v>0</v>
      </c>
      <c r="HQ62" s="21"/>
      <c r="HR62" s="21">
        <f t="shared" si="954"/>
        <v>0</v>
      </c>
      <c r="HS62" s="21"/>
      <c r="HT62" s="21">
        <f t="shared" si="955"/>
        <v>0</v>
      </c>
      <c r="HU62" s="21"/>
      <c r="HV62" s="21">
        <f t="shared" si="956"/>
        <v>0</v>
      </c>
      <c r="HW62" s="21"/>
      <c r="HX62" s="21">
        <f t="shared" si="957"/>
        <v>0</v>
      </c>
      <c r="HY62" s="21"/>
      <c r="HZ62" s="21">
        <f t="shared" si="958"/>
        <v>0</v>
      </c>
      <c r="IA62" s="21"/>
      <c r="IB62" s="21">
        <f t="shared" si="959"/>
        <v>0</v>
      </c>
      <c r="IC62" s="21"/>
      <c r="ID62" s="21">
        <f t="shared" si="960"/>
        <v>0</v>
      </c>
      <c r="IE62" s="21"/>
      <c r="IF62" s="21">
        <f t="shared" si="961"/>
        <v>0</v>
      </c>
      <c r="IG62" s="21"/>
      <c r="IH62" s="21">
        <f t="shared" si="962"/>
        <v>0</v>
      </c>
      <c r="II62" s="21"/>
      <c r="IJ62" s="21">
        <f t="shared" si="963"/>
        <v>0</v>
      </c>
      <c r="IK62" s="21"/>
      <c r="IL62" s="21">
        <f t="shared" si="964"/>
        <v>0</v>
      </c>
      <c r="IM62" s="21"/>
      <c r="IN62" s="21">
        <f t="shared" si="965"/>
        <v>0</v>
      </c>
      <c r="IO62" s="21"/>
      <c r="IP62" s="21">
        <f t="shared" si="966"/>
        <v>0</v>
      </c>
      <c r="IQ62" s="21"/>
      <c r="IR62" s="21">
        <f t="shared" si="967"/>
        <v>0</v>
      </c>
      <c r="IS62" s="21"/>
      <c r="IT62" s="21">
        <f t="shared" si="968"/>
        <v>0</v>
      </c>
      <c r="IU62" s="21"/>
      <c r="IV62" s="21">
        <f t="shared" si="969"/>
        <v>0</v>
      </c>
      <c r="IW62" s="21"/>
      <c r="IX62" s="21">
        <f t="shared" si="970"/>
        <v>0</v>
      </c>
      <c r="IY62" s="21"/>
      <c r="IZ62" s="21">
        <f t="shared" si="971"/>
        <v>0</v>
      </c>
      <c r="JA62" s="21"/>
      <c r="JB62" s="21">
        <f t="shared" si="972"/>
        <v>0</v>
      </c>
      <c r="JC62" s="21"/>
      <c r="JD62" s="21">
        <f t="shared" si="973"/>
        <v>0</v>
      </c>
      <c r="JE62" s="21"/>
      <c r="JF62" s="21">
        <f t="shared" si="974"/>
        <v>0</v>
      </c>
      <c r="JG62" s="21"/>
      <c r="JH62" s="21">
        <f t="shared" si="975"/>
        <v>0</v>
      </c>
      <c r="JI62" s="21"/>
      <c r="JJ62" s="21">
        <f t="shared" si="976"/>
        <v>0</v>
      </c>
      <c r="JK62" s="21"/>
      <c r="JL62" s="21">
        <f t="shared" si="977"/>
        <v>0</v>
      </c>
      <c r="JM62" s="21"/>
      <c r="JN62" s="21">
        <f t="shared" si="978"/>
        <v>0</v>
      </c>
      <c r="JO62" s="21"/>
      <c r="JP62" s="21">
        <f t="shared" si="979"/>
        <v>0</v>
      </c>
      <c r="JQ62" s="21"/>
      <c r="JR62" s="21">
        <f t="shared" si="980"/>
        <v>0</v>
      </c>
      <c r="JS62" s="21"/>
      <c r="JT62" s="21">
        <f t="shared" si="981"/>
        <v>0</v>
      </c>
      <c r="JU62" s="21"/>
      <c r="JV62" s="21">
        <f t="shared" si="982"/>
        <v>0</v>
      </c>
      <c r="JW62" s="21"/>
      <c r="JX62" s="21">
        <f t="shared" si="983"/>
        <v>0</v>
      </c>
      <c r="JY62" s="21"/>
      <c r="JZ62" s="21">
        <f t="shared" si="984"/>
        <v>0</v>
      </c>
      <c r="KA62" s="21"/>
      <c r="KB62" s="21">
        <f t="shared" si="985"/>
        <v>0</v>
      </c>
      <c r="KC62" s="21"/>
      <c r="KD62" s="21">
        <f t="shared" si="986"/>
        <v>0</v>
      </c>
      <c r="KE62" s="21"/>
      <c r="KF62" s="21">
        <f t="shared" si="987"/>
        <v>25.3</v>
      </c>
      <c r="KG62" s="21"/>
      <c r="KH62" s="21">
        <f t="shared" si="988"/>
        <v>25.3</v>
      </c>
      <c r="KI62" s="21"/>
      <c r="KJ62" s="21">
        <f t="shared" si="989"/>
        <v>25.3</v>
      </c>
      <c r="KK62" s="21"/>
      <c r="KL62" s="21">
        <f t="shared" si="990"/>
        <v>25.3</v>
      </c>
      <c r="KM62" s="21"/>
      <c r="KN62" s="21">
        <f t="shared" si="991"/>
        <v>25.3</v>
      </c>
      <c r="KO62" s="21"/>
      <c r="KP62" s="21">
        <f t="shared" si="992"/>
        <v>25.3</v>
      </c>
      <c r="KQ62" s="21"/>
      <c r="KR62" s="21">
        <f t="shared" si="993"/>
        <v>25.3</v>
      </c>
      <c r="KS62" s="21"/>
      <c r="KT62" s="21">
        <f t="shared" si="994"/>
        <v>25.3</v>
      </c>
      <c r="KU62" s="21"/>
      <c r="KV62" s="21">
        <f t="shared" si="995"/>
        <v>25.3</v>
      </c>
      <c r="KW62" s="21"/>
      <c r="KX62" s="21">
        <f t="shared" si="996"/>
        <v>25.3</v>
      </c>
      <c r="KY62" s="21"/>
      <c r="KZ62" s="21">
        <f t="shared" si="997"/>
        <v>0</v>
      </c>
      <c r="LA62" s="21"/>
      <c r="LB62" s="21">
        <f t="shared" si="998"/>
        <v>0</v>
      </c>
      <c r="LC62" s="21"/>
      <c r="LD62" s="21">
        <f t="shared" si="999"/>
        <v>0</v>
      </c>
      <c r="LE62" s="21"/>
      <c r="LF62" s="21">
        <f t="shared" si="1000"/>
        <v>0</v>
      </c>
      <c r="LG62" s="21"/>
      <c r="LH62" s="21">
        <f t="shared" si="1001"/>
        <v>0</v>
      </c>
      <c r="LI62" s="21"/>
      <c r="LJ62" s="21">
        <f t="shared" si="1002"/>
        <v>0</v>
      </c>
      <c r="LK62" s="21"/>
      <c r="LL62" s="21">
        <f t="shared" si="1003"/>
        <v>0</v>
      </c>
      <c r="LM62" s="21"/>
      <c r="LN62" s="21">
        <f t="shared" si="1004"/>
        <v>0</v>
      </c>
      <c r="LO62" s="21"/>
      <c r="LP62" s="21">
        <f t="shared" si="1005"/>
        <v>0</v>
      </c>
      <c r="LQ62" s="21"/>
      <c r="LR62" s="21">
        <f t="shared" si="1006"/>
        <v>0</v>
      </c>
      <c r="LS62" s="21"/>
      <c r="LT62" s="21">
        <f t="shared" si="1007"/>
        <v>0</v>
      </c>
      <c r="LU62" s="21"/>
      <c r="LV62" s="21">
        <f t="shared" si="1008"/>
        <v>0</v>
      </c>
      <c r="LW62" s="21"/>
      <c r="LX62" s="21">
        <f t="shared" si="1009"/>
        <v>0</v>
      </c>
      <c r="LY62" s="21"/>
      <c r="LZ62" s="21">
        <f t="shared" si="1010"/>
        <v>0</v>
      </c>
      <c r="MA62" s="21"/>
      <c r="MB62" s="21">
        <f t="shared" si="1011"/>
        <v>0</v>
      </c>
      <c r="MC62" s="21"/>
      <c r="MD62" s="21">
        <f t="shared" si="1012"/>
        <v>0</v>
      </c>
      <c r="ME62" s="21"/>
      <c r="MF62" s="21">
        <f t="shared" si="1013"/>
        <v>0</v>
      </c>
      <c r="MG62" s="21"/>
      <c r="MH62" s="21">
        <f t="shared" si="1014"/>
        <v>0</v>
      </c>
      <c r="MI62" s="21"/>
      <c r="MJ62" s="21">
        <f t="shared" si="1015"/>
        <v>0</v>
      </c>
      <c r="MK62" s="21"/>
      <c r="ML62" s="21">
        <f t="shared" si="1016"/>
        <v>0</v>
      </c>
      <c r="MM62" s="21"/>
      <c r="MN62" s="21">
        <f t="shared" si="1017"/>
        <v>0</v>
      </c>
      <c r="MO62" s="21"/>
      <c r="MP62" s="21">
        <f t="shared" si="1018"/>
        <v>0</v>
      </c>
      <c r="MQ62" s="21"/>
      <c r="MR62" s="21">
        <f t="shared" si="1019"/>
        <v>0</v>
      </c>
      <c r="MS62" s="21"/>
      <c r="MT62" s="21">
        <f t="shared" si="1020"/>
        <v>0</v>
      </c>
      <c r="MU62" s="21"/>
      <c r="MV62" s="21">
        <f t="shared" si="1021"/>
        <v>0</v>
      </c>
      <c r="MW62" s="21"/>
      <c r="MX62" s="21">
        <f t="shared" si="1022"/>
        <v>0</v>
      </c>
      <c r="MY62" s="21"/>
      <c r="MZ62" s="21">
        <f t="shared" si="1023"/>
        <v>0</v>
      </c>
      <c r="NA62" s="21"/>
      <c r="NB62" s="21">
        <f t="shared" si="1024"/>
        <v>0</v>
      </c>
      <c r="NC62" s="21"/>
      <c r="ND62" s="21">
        <f t="shared" si="1025"/>
        <v>0</v>
      </c>
      <c r="NE62" s="21"/>
      <c r="NF62" s="21">
        <f t="shared" si="1026"/>
        <v>0</v>
      </c>
      <c r="NG62" s="21"/>
      <c r="NH62" s="21">
        <f t="shared" si="1027"/>
        <v>0</v>
      </c>
      <c r="NI62" s="21"/>
      <c r="NJ62" s="21">
        <f t="shared" si="1028"/>
        <v>0</v>
      </c>
      <c r="NK62" s="21"/>
      <c r="NL62" s="21">
        <f t="shared" si="1029"/>
        <v>0</v>
      </c>
      <c r="NM62" s="21"/>
      <c r="NN62" s="21">
        <f t="shared" si="1030"/>
        <v>0</v>
      </c>
      <c r="NO62" s="21"/>
      <c r="NP62" s="21">
        <f t="shared" si="1031"/>
        <v>0</v>
      </c>
      <c r="NQ62" s="21"/>
      <c r="NR62" s="21">
        <f t="shared" si="1032"/>
        <v>0</v>
      </c>
      <c r="NS62" s="21"/>
      <c r="NT62" s="21">
        <f t="shared" si="1033"/>
        <v>0</v>
      </c>
      <c r="NU62" s="21"/>
      <c r="NV62" s="21">
        <f t="shared" si="1034"/>
        <v>0</v>
      </c>
      <c r="NW62" s="21"/>
      <c r="NX62" s="21">
        <f t="shared" si="1035"/>
        <v>0</v>
      </c>
      <c r="NY62" s="21"/>
      <c r="NZ62" s="21">
        <f t="shared" si="1036"/>
        <v>0</v>
      </c>
      <c r="OA62" s="21"/>
      <c r="OB62" s="21">
        <f t="shared" si="1037"/>
        <v>0</v>
      </c>
      <c r="OC62" s="21"/>
      <c r="OD62" s="21">
        <f t="shared" si="1038"/>
        <v>0</v>
      </c>
      <c r="OE62" s="21"/>
      <c r="OF62" s="21">
        <f t="shared" si="1039"/>
        <v>0</v>
      </c>
      <c r="OG62" s="21"/>
      <c r="OH62" s="21">
        <f t="shared" si="1040"/>
        <v>0</v>
      </c>
      <c r="OI62" s="21"/>
      <c r="OJ62" s="21">
        <f t="shared" si="1041"/>
        <v>0</v>
      </c>
      <c r="OK62" s="21"/>
      <c r="OL62" s="21">
        <f t="shared" si="1042"/>
        <v>0</v>
      </c>
      <c r="OM62" s="21"/>
      <c r="ON62" s="21">
        <f t="shared" si="1043"/>
        <v>0</v>
      </c>
      <c r="OO62" s="21"/>
      <c r="OP62" s="21">
        <f t="shared" si="1043"/>
        <v>0</v>
      </c>
      <c r="OQ62" s="21"/>
      <c r="OR62" s="21">
        <f t="shared" si="1043"/>
        <v>0</v>
      </c>
      <c r="OS62" s="21"/>
      <c r="OT62" s="21">
        <f t="shared" si="1043"/>
        <v>0</v>
      </c>
      <c r="OU62" s="21"/>
      <c r="OV62" s="21">
        <f t="shared" si="1043"/>
        <v>0</v>
      </c>
      <c r="OW62" s="21"/>
      <c r="OX62" s="21">
        <f t="shared" si="1043"/>
        <v>0</v>
      </c>
      <c r="OY62" s="21"/>
      <c r="OZ62" s="21">
        <f t="shared" si="1043"/>
        <v>0</v>
      </c>
      <c r="PA62" s="21"/>
      <c r="PB62" s="21">
        <f t="shared" si="1044"/>
        <v>0</v>
      </c>
      <c r="PC62" s="21"/>
      <c r="PD62" s="21">
        <f t="shared" si="1044"/>
        <v>0</v>
      </c>
      <c r="PE62" s="21"/>
      <c r="PF62" s="21">
        <f t="shared" si="1044"/>
        <v>0</v>
      </c>
      <c r="PG62" s="21"/>
      <c r="PH62" s="21">
        <f t="shared" si="1044"/>
        <v>0</v>
      </c>
      <c r="PI62" s="21"/>
      <c r="PJ62" s="21">
        <f t="shared" si="1044"/>
        <v>0</v>
      </c>
      <c r="PK62" s="21"/>
      <c r="PL62" s="21">
        <f t="shared" si="1044"/>
        <v>0</v>
      </c>
      <c r="PM62" s="21"/>
      <c r="PN62" s="21">
        <f t="shared" si="1045"/>
        <v>0</v>
      </c>
      <c r="PO62" s="21"/>
      <c r="PP62" s="21">
        <f t="shared" si="1045"/>
        <v>0</v>
      </c>
      <c r="PQ62" s="21"/>
      <c r="PR62" s="21">
        <f t="shared" si="1045"/>
        <v>0</v>
      </c>
      <c r="PS62" s="21"/>
      <c r="PT62" s="21">
        <f t="shared" si="1045"/>
        <v>0</v>
      </c>
      <c r="PU62" s="21"/>
      <c r="PV62" s="21">
        <f t="shared" si="1045"/>
        <v>0</v>
      </c>
      <c r="PW62" s="21"/>
      <c r="PX62" s="21">
        <f t="shared" si="1045"/>
        <v>0</v>
      </c>
      <c r="PY62" s="21"/>
      <c r="PZ62" s="21">
        <f t="shared" si="1046"/>
        <v>0</v>
      </c>
      <c r="QA62" s="21"/>
      <c r="QB62" s="21">
        <f t="shared" si="1046"/>
        <v>0</v>
      </c>
      <c r="QC62" s="21"/>
      <c r="QD62" s="21">
        <f t="shared" si="1046"/>
        <v>0</v>
      </c>
      <c r="QE62" s="21"/>
      <c r="QF62" s="21">
        <f t="shared" si="1046"/>
        <v>0</v>
      </c>
      <c r="QG62" s="21"/>
      <c r="QH62" s="21">
        <f t="shared" si="1046"/>
        <v>0</v>
      </c>
      <c r="QI62" s="21"/>
      <c r="QJ62" s="21">
        <f t="shared" si="1046"/>
        <v>0</v>
      </c>
      <c r="QK62" s="21"/>
      <c r="QL62" s="21">
        <f t="shared" si="1047"/>
        <v>0</v>
      </c>
      <c r="QM62" s="21"/>
      <c r="QN62" s="21">
        <f t="shared" si="1047"/>
        <v>0</v>
      </c>
      <c r="QO62" s="21"/>
      <c r="QP62" s="21">
        <f t="shared" si="1047"/>
        <v>0</v>
      </c>
      <c r="QQ62" s="21"/>
      <c r="QR62" s="21">
        <f t="shared" si="1047"/>
        <v>0</v>
      </c>
      <c r="QS62" s="21"/>
      <c r="QT62" s="21">
        <f t="shared" si="1047"/>
        <v>0</v>
      </c>
      <c r="QU62" s="21"/>
      <c r="QV62" s="21">
        <f t="shared" si="1047"/>
        <v>0</v>
      </c>
      <c r="QW62" s="21"/>
      <c r="QX62" s="21">
        <f t="shared" si="1048"/>
        <v>0</v>
      </c>
      <c r="QY62" s="21"/>
      <c r="QZ62" s="21">
        <f t="shared" si="1048"/>
        <v>0</v>
      </c>
      <c r="RA62" s="21"/>
      <c r="RB62" s="21">
        <f t="shared" si="1048"/>
        <v>0</v>
      </c>
      <c r="RC62" s="21"/>
      <c r="RD62" s="21">
        <f t="shared" si="1048"/>
        <v>0</v>
      </c>
      <c r="RE62" s="21"/>
      <c r="RF62" s="21">
        <f t="shared" si="1048"/>
        <v>0</v>
      </c>
      <c r="RG62" s="21"/>
      <c r="RH62" s="21">
        <f t="shared" si="1048"/>
        <v>0</v>
      </c>
      <c r="RI62" s="21"/>
      <c r="RJ62" s="21">
        <f t="shared" si="720"/>
        <v>0</v>
      </c>
      <c r="RK62" s="21"/>
      <c r="RL62" s="21">
        <f t="shared" si="721"/>
        <v>0</v>
      </c>
      <c r="RM62" s="21"/>
      <c r="RN62" s="21">
        <f t="shared" si="722"/>
        <v>0</v>
      </c>
      <c r="RO62" s="21"/>
      <c r="RP62" s="21">
        <f t="shared" si="723"/>
        <v>0</v>
      </c>
      <c r="RQ62" s="21"/>
      <c r="RR62" s="21">
        <f t="shared" si="724"/>
        <v>0</v>
      </c>
      <c r="RS62" s="21"/>
      <c r="RT62" s="21">
        <f t="shared" si="725"/>
        <v>0</v>
      </c>
      <c r="RU62" s="21"/>
      <c r="RV62" s="21">
        <f t="shared" si="726"/>
        <v>0</v>
      </c>
      <c r="RW62" s="21"/>
      <c r="RX62" s="21">
        <f t="shared" si="727"/>
        <v>0</v>
      </c>
      <c r="RY62" s="21"/>
      <c r="RZ62" s="21">
        <f t="shared" si="728"/>
        <v>0</v>
      </c>
      <c r="SA62" s="21"/>
      <c r="SB62" s="21">
        <f t="shared" si="729"/>
        <v>0</v>
      </c>
      <c r="SC62" s="21"/>
      <c r="SD62" s="21">
        <f t="shared" si="730"/>
        <v>0</v>
      </c>
      <c r="SE62" s="21"/>
      <c r="SF62" s="21">
        <f t="shared" si="731"/>
        <v>0</v>
      </c>
      <c r="SG62" s="21"/>
      <c r="SH62" s="21">
        <f t="shared" si="732"/>
        <v>0</v>
      </c>
      <c r="SI62" s="21"/>
      <c r="SJ62" s="21">
        <f t="shared" si="733"/>
        <v>0</v>
      </c>
      <c r="SK62" s="21"/>
      <c r="SL62" s="21">
        <f t="shared" si="734"/>
        <v>0</v>
      </c>
      <c r="SM62" s="21"/>
      <c r="SN62" s="21">
        <f t="shared" si="1049"/>
        <v>0</v>
      </c>
      <c r="SO62" s="21"/>
      <c r="SP62" s="21">
        <f t="shared" si="736"/>
        <v>0</v>
      </c>
      <c r="SQ62" s="21"/>
      <c r="SR62" s="21">
        <f t="shared" si="737"/>
        <v>0</v>
      </c>
      <c r="SS62" s="21"/>
      <c r="ST62" s="21">
        <f t="shared" si="738"/>
        <v>0</v>
      </c>
      <c r="SU62" s="21"/>
      <c r="SV62" s="21">
        <f t="shared" si="739"/>
        <v>0</v>
      </c>
      <c r="SW62" s="21"/>
      <c r="SX62" s="21">
        <f t="shared" si="740"/>
        <v>0</v>
      </c>
      <c r="SY62" s="21"/>
      <c r="SZ62" s="21">
        <f t="shared" si="741"/>
        <v>0</v>
      </c>
      <c r="TA62" s="21"/>
      <c r="TB62" s="21">
        <f t="shared" si="742"/>
        <v>0</v>
      </c>
      <c r="TC62" s="21"/>
      <c r="TD62" s="21">
        <f t="shared" si="1050"/>
        <v>0</v>
      </c>
      <c r="TE62" s="21"/>
      <c r="TF62" s="21">
        <f t="shared" si="744"/>
        <v>0</v>
      </c>
      <c r="TG62" s="21"/>
      <c r="TH62" s="21">
        <f t="shared" si="745"/>
        <v>0</v>
      </c>
      <c r="TI62" s="21"/>
      <c r="TJ62" s="21">
        <f t="shared" si="746"/>
        <v>0</v>
      </c>
      <c r="TK62" s="21"/>
      <c r="TL62" s="21">
        <f t="shared" si="1051"/>
        <v>0</v>
      </c>
      <c r="TM62" s="21"/>
      <c r="TN62" s="21">
        <f t="shared" si="1052"/>
        <v>0</v>
      </c>
      <c r="TO62" s="21"/>
      <c r="TP62" s="21">
        <f t="shared" si="1053"/>
        <v>0</v>
      </c>
      <c r="TQ62" s="21"/>
      <c r="TR62" s="21">
        <f t="shared" si="1054"/>
        <v>0</v>
      </c>
      <c r="TS62" s="21"/>
      <c r="TT62" s="21">
        <f t="shared" si="1055"/>
        <v>0</v>
      </c>
      <c r="TU62" s="21"/>
      <c r="TV62" s="21">
        <f t="shared" si="1056"/>
        <v>0</v>
      </c>
      <c r="TW62" s="21"/>
      <c r="TX62" s="21">
        <f t="shared" si="1057"/>
        <v>0</v>
      </c>
      <c r="TY62" s="21"/>
      <c r="TZ62" s="21">
        <f t="shared" si="1058"/>
        <v>0</v>
      </c>
      <c r="UA62" s="21"/>
      <c r="UB62" s="21">
        <f t="shared" si="1059"/>
        <v>0</v>
      </c>
      <c r="UC62" s="21"/>
      <c r="UD62" s="21">
        <f t="shared" si="1060"/>
        <v>0</v>
      </c>
      <c r="UE62" s="21"/>
      <c r="UF62" s="21">
        <f t="shared" si="1061"/>
        <v>0</v>
      </c>
      <c r="UG62" s="21"/>
      <c r="UH62" s="21">
        <f t="shared" si="758"/>
        <v>0</v>
      </c>
      <c r="UI62" s="21"/>
      <c r="UJ62" s="21">
        <f t="shared" si="1062"/>
        <v>0</v>
      </c>
      <c r="UK62" s="21"/>
      <c r="UL62" s="21">
        <f t="shared" si="1063"/>
        <v>0</v>
      </c>
      <c r="UM62" s="21"/>
      <c r="UN62" s="21">
        <f t="shared" si="1064"/>
        <v>0</v>
      </c>
      <c r="UO62" s="21"/>
      <c r="UP62" s="21">
        <f t="shared" si="1065"/>
        <v>0</v>
      </c>
      <c r="UQ62" s="21"/>
      <c r="UR62" s="21">
        <f t="shared" si="1066"/>
        <v>0</v>
      </c>
      <c r="US62" s="21"/>
      <c r="UT62" s="21">
        <f t="shared" si="1067"/>
        <v>0</v>
      </c>
      <c r="UU62" s="21"/>
      <c r="UV62" s="21">
        <f t="shared" si="765"/>
        <v>0</v>
      </c>
      <c r="UW62" s="21"/>
      <c r="UX62" s="21">
        <f t="shared" si="1068"/>
        <v>0</v>
      </c>
      <c r="UY62" s="21"/>
      <c r="UZ62" s="21">
        <f t="shared" si="767"/>
        <v>0</v>
      </c>
      <c r="VA62" s="21"/>
      <c r="VB62" s="21">
        <f t="shared" si="1069"/>
        <v>0</v>
      </c>
      <c r="VC62" s="21"/>
      <c r="VD62" s="21">
        <f t="shared" si="1070"/>
        <v>0</v>
      </c>
      <c r="VE62" s="21"/>
      <c r="VF62" s="21">
        <f t="shared" si="1071"/>
        <v>0</v>
      </c>
      <c r="VG62" s="21"/>
      <c r="VH62" s="21">
        <f t="shared" si="1072"/>
        <v>0</v>
      </c>
      <c r="VI62" s="21"/>
      <c r="VJ62" s="21">
        <f t="shared" si="1073"/>
        <v>0</v>
      </c>
      <c r="VK62" s="21"/>
      <c r="VL62" s="21">
        <f t="shared" si="1074"/>
        <v>0</v>
      </c>
      <c r="VM62" s="21"/>
      <c r="VN62" s="21">
        <f t="shared" si="1075"/>
        <v>0</v>
      </c>
      <c r="VO62" s="21"/>
      <c r="VP62" s="21">
        <f t="shared" si="1076"/>
        <v>0</v>
      </c>
      <c r="VQ62" s="21"/>
      <c r="VR62" s="21">
        <f t="shared" si="1043"/>
        <v>0</v>
      </c>
      <c r="VS62" s="21"/>
      <c r="VT62" s="21">
        <f t="shared" si="1077"/>
        <v>0</v>
      </c>
      <c r="VU62" s="21"/>
      <c r="VV62" s="21">
        <f t="shared" si="1077"/>
        <v>0</v>
      </c>
      <c r="VW62" s="21"/>
      <c r="VX62" s="21">
        <f t="shared" si="1078"/>
        <v>0</v>
      </c>
      <c r="VY62" s="21"/>
      <c r="VZ62" s="21">
        <f t="shared" si="1078"/>
        <v>0</v>
      </c>
      <c r="WA62" s="21"/>
      <c r="WB62" s="21">
        <f t="shared" si="1078"/>
        <v>0</v>
      </c>
      <c r="WC62" s="21"/>
      <c r="WD62" s="21">
        <f t="shared" si="1078"/>
        <v>0</v>
      </c>
      <c r="WE62" s="21"/>
      <c r="WF62" s="21">
        <f t="shared" si="1078"/>
        <v>0</v>
      </c>
      <c r="WG62" s="21"/>
      <c r="WH62" s="21">
        <f t="shared" si="1078"/>
        <v>0</v>
      </c>
      <c r="WI62" s="21"/>
      <c r="WJ62" s="21">
        <f t="shared" si="1078"/>
        <v>0</v>
      </c>
      <c r="WK62" s="21"/>
      <c r="WL62" s="21">
        <f t="shared" si="1078"/>
        <v>0</v>
      </c>
      <c r="WM62" s="21"/>
      <c r="WN62" s="21">
        <f t="shared" si="1079"/>
        <v>0</v>
      </c>
      <c r="WO62" s="21"/>
      <c r="WP62" s="21">
        <f t="shared" si="1079"/>
        <v>0</v>
      </c>
      <c r="WQ62" s="21"/>
      <c r="WR62" s="21">
        <f t="shared" si="1079"/>
        <v>0</v>
      </c>
      <c r="WS62" s="21"/>
      <c r="WT62" s="21">
        <f t="shared" si="1079"/>
        <v>0</v>
      </c>
      <c r="WU62" s="21"/>
      <c r="WV62" s="21">
        <f t="shared" si="1079"/>
        <v>0</v>
      </c>
      <c r="WW62" s="21"/>
      <c r="WX62" s="21">
        <f t="shared" si="1079"/>
        <v>0</v>
      </c>
      <c r="WY62" s="21"/>
      <c r="WZ62" s="21">
        <f t="shared" si="1079"/>
        <v>0</v>
      </c>
      <c r="XA62" s="21"/>
      <c r="XB62" s="21">
        <f t="shared" si="1079"/>
        <v>0</v>
      </c>
      <c r="XC62" s="21"/>
      <c r="XD62" s="21">
        <f t="shared" si="1080"/>
        <v>0</v>
      </c>
      <c r="XE62" s="21"/>
      <c r="XF62" s="21">
        <f t="shared" si="1080"/>
        <v>0</v>
      </c>
      <c r="XG62" s="21"/>
      <c r="XH62" s="21">
        <f t="shared" si="1080"/>
        <v>0</v>
      </c>
      <c r="XI62" s="21"/>
      <c r="XJ62" s="21">
        <f t="shared" si="1080"/>
        <v>0</v>
      </c>
      <c r="XK62" s="21"/>
      <c r="XL62" s="21">
        <f t="shared" si="1080"/>
        <v>0</v>
      </c>
      <c r="XM62" s="21"/>
      <c r="XN62" s="21">
        <f t="shared" si="1080"/>
        <v>0</v>
      </c>
      <c r="XO62" s="21"/>
      <c r="XP62" s="21">
        <f t="shared" si="1080"/>
        <v>0</v>
      </c>
      <c r="XQ62" s="21"/>
      <c r="XR62" s="21">
        <f t="shared" si="1080"/>
        <v>0</v>
      </c>
      <c r="XS62" s="21"/>
      <c r="XT62" s="21">
        <f t="shared" si="1124"/>
        <v>0</v>
      </c>
      <c r="XU62" s="21"/>
      <c r="XV62" s="21">
        <f t="shared" si="1124"/>
        <v>0</v>
      </c>
      <c r="XW62" s="21"/>
      <c r="XX62" s="21">
        <f t="shared" si="1124"/>
        <v>0</v>
      </c>
      <c r="XY62" s="21"/>
      <c r="XZ62" s="21">
        <f t="shared" si="1124"/>
        <v>0</v>
      </c>
      <c r="YA62" s="21"/>
      <c r="YB62" s="21">
        <f t="shared" si="780"/>
        <v>0</v>
      </c>
      <c r="YC62" s="21"/>
      <c r="YD62" s="21">
        <f t="shared" si="781"/>
        <v>0</v>
      </c>
      <c r="YE62" s="21"/>
      <c r="YF62" s="21">
        <f t="shared" si="782"/>
        <v>0</v>
      </c>
      <c r="YG62" s="21"/>
      <c r="YH62" s="21">
        <f t="shared" si="783"/>
        <v>0</v>
      </c>
      <c r="YI62" s="21"/>
      <c r="YJ62" s="21">
        <f t="shared" si="784"/>
        <v>0</v>
      </c>
      <c r="YK62" s="21"/>
      <c r="YL62" s="21">
        <f t="shared" si="785"/>
        <v>0</v>
      </c>
      <c r="YM62" s="21"/>
      <c r="YN62" s="21">
        <f t="shared" si="786"/>
        <v>0</v>
      </c>
      <c r="YO62" s="21"/>
      <c r="YP62" s="21">
        <f t="shared" si="787"/>
        <v>0</v>
      </c>
      <c r="YQ62" s="21"/>
      <c r="YR62" s="21">
        <f t="shared" si="788"/>
        <v>0</v>
      </c>
      <c r="YS62" s="21"/>
      <c r="YT62" s="21">
        <f t="shared" si="1081"/>
        <v>0</v>
      </c>
      <c r="YU62" s="21">
        <v>10</v>
      </c>
      <c r="YV62" s="21">
        <f t="shared" si="790"/>
        <v>0</v>
      </c>
      <c r="YW62" s="21">
        <v>46</v>
      </c>
      <c r="YX62" s="21">
        <f t="shared" si="791"/>
        <v>0</v>
      </c>
      <c r="YY62" s="21">
        <v>46</v>
      </c>
      <c r="YZ62" s="21">
        <f t="shared" si="1077"/>
        <v>0</v>
      </c>
      <c r="ZA62" s="21">
        <v>43</v>
      </c>
      <c r="ZB62" s="21">
        <f t="shared" si="792"/>
        <v>0</v>
      </c>
      <c r="ZC62" s="21">
        <v>31</v>
      </c>
      <c r="ZD62" s="21">
        <f t="shared" si="793"/>
        <v>0</v>
      </c>
      <c r="ZE62" s="21"/>
      <c r="ZF62" s="21">
        <f t="shared" si="794"/>
        <v>0</v>
      </c>
      <c r="ZG62" s="21">
        <v>44</v>
      </c>
      <c r="ZH62" s="21">
        <f t="shared" si="1082"/>
        <v>0</v>
      </c>
      <c r="ZI62" s="21">
        <v>33</v>
      </c>
      <c r="ZJ62" s="21">
        <f t="shared" si="796"/>
        <v>0</v>
      </c>
      <c r="ZK62" s="21"/>
      <c r="ZL62" s="21">
        <f t="shared" si="797"/>
        <v>0</v>
      </c>
      <c r="ZM62" s="21"/>
      <c r="ZN62" s="21">
        <f t="shared" si="1083"/>
        <v>0</v>
      </c>
      <c r="ZO62" s="21"/>
      <c r="ZP62" s="21">
        <f t="shared" si="799"/>
        <v>0</v>
      </c>
      <c r="ZQ62" s="21"/>
      <c r="ZR62" s="21">
        <f t="shared" si="800"/>
        <v>0</v>
      </c>
      <c r="ZS62" s="21"/>
      <c r="ZT62" s="21">
        <f t="shared" si="1077"/>
        <v>0</v>
      </c>
      <c r="ZU62" s="21"/>
      <c r="ZV62" s="21">
        <f t="shared" si="1084"/>
        <v>0</v>
      </c>
      <c r="ZW62" s="21"/>
      <c r="ZX62" s="21">
        <f t="shared" si="1085"/>
        <v>0</v>
      </c>
      <c r="ZY62" s="21"/>
      <c r="ZZ62" s="21">
        <f t="shared" si="1085"/>
        <v>0</v>
      </c>
      <c r="AAA62" s="21"/>
      <c r="AAB62" s="21">
        <f t="shared" si="1086"/>
        <v>0</v>
      </c>
      <c r="AAC62" s="21"/>
      <c r="AAD62" s="21">
        <f t="shared" si="1086"/>
        <v>0</v>
      </c>
      <c r="AAE62" s="21"/>
      <c r="AAF62" s="21">
        <f t="shared" si="1087"/>
        <v>0</v>
      </c>
      <c r="AAG62" s="21"/>
      <c r="AAH62" s="21">
        <f t="shared" si="1087"/>
        <v>0</v>
      </c>
      <c r="AAI62" s="21"/>
      <c r="AAJ62" s="21">
        <f t="shared" si="1088"/>
        <v>0</v>
      </c>
      <c r="AAK62" s="21"/>
      <c r="AAL62" s="21">
        <f t="shared" si="1088"/>
        <v>0</v>
      </c>
      <c r="AAM62" s="21"/>
      <c r="AAN62" s="21">
        <f t="shared" si="1089"/>
        <v>0</v>
      </c>
      <c r="AAO62" s="21"/>
      <c r="AAP62" s="21">
        <f t="shared" si="1089"/>
        <v>0</v>
      </c>
      <c r="AAQ62" s="21"/>
      <c r="AAR62" s="21">
        <f t="shared" si="1090"/>
        <v>0</v>
      </c>
      <c r="AAS62" s="21"/>
      <c r="AAT62" s="21">
        <f t="shared" si="1090"/>
        <v>0</v>
      </c>
      <c r="AAU62" s="21"/>
      <c r="AAV62" s="21">
        <f t="shared" si="1091"/>
        <v>0</v>
      </c>
      <c r="AAW62" s="21"/>
      <c r="AAX62" s="21">
        <f t="shared" si="1091"/>
        <v>0</v>
      </c>
      <c r="AAY62" s="21"/>
      <c r="AAZ62" s="21">
        <f t="shared" si="1092"/>
        <v>0</v>
      </c>
      <c r="ABA62" s="21"/>
      <c r="ABB62" s="21">
        <f t="shared" si="1092"/>
        <v>0</v>
      </c>
      <c r="ABC62" s="21"/>
      <c r="ABD62" s="21">
        <f t="shared" si="1093"/>
        <v>0</v>
      </c>
      <c r="ABE62" s="21"/>
      <c r="ABF62" s="21">
        <f t="shared" si="1093"/>
        <v>0</v>
      </c>
      <c r="ABG62" s="21"/>
      <c r="ABH62" s="21">
        <f t="shared" si="1094"/>
        <v>0</v>
      </c>
      <c r="ABI62" s="21"/>
      <c r="ABJ62" s="21">
        <f t="shared" si="1094"/>
        <v>0</v>
      </c>
      <c r="ABK62" s="21"/>
      <c r="ABL62" s="21">
        <f t="shared" si="1095"/>
        <v>0</v>
      </c>
      <c r="ABM62" s="21"/>
      <c r="ABN62" s="21">
        <f t="shared" si="1095"/>
        <v>0</v>
      </c>
      <c r="ABO62" s="21"/>
      <c r="ABP62" s="21">
        <f t="shared" si="1096"/>
        <v>0</v>
      </c>
      <c r="ABQ62" s="21"/>
      <c r="ABR62" s="21">
        <f t="shared" si="1096"/>
        <v>0</v>
      </c>
      <c r="ABS62" s="21"/>
      <c r="ABT62" s="21">
        <f t="shared" si="1097"/>
        <v>0</v>
      </c>
      <c r="ABU62" s="21"/>
      <c r="ABV62" s="21">
        <f t="shared" si="1097"/>
        <v>0</v>
      </c>
      <c r="ABW62" s="21"/>
      <c r="ABX62" s="21">
        <f t="shared" si="1098"/>
        <v>0</v>
      </c>
      <c r="ABY62" s="21"/>
      <c r="ABZ62" s="21">
        <f t="shared" si="1098"/>
        <v>0</v>
      </c>
      <c r="ACA62" s="21"/>
      <c r="ACB62" s="21">
        <f t="shared" si="1099"/>
        <v>0</v>
      </c>
      <c r="ACC62" s="21"/>
      <c r="ACD62" s="21">
        <f t="shared" si="1099"/>
        <v>0</v>
      </c>
      <c r="ACE62" s="21"/>
      <c r="ACF62" s="21">
        <f t="shared" si="1100"/>
        <v>0</v>
      </c>
      <c r="ACG62" s="21"/>
      <c r="ACH62" s="21">
        <f t="shared" si="1100"/>
        <v>0</v>
      </c>
      <c r="ACI62" s="21"/>
      <c r="ACJ62" s="21">
        <f t="shared" si="1101"/>
        <v>0</v>
      </c>
      <c r="ACK62" s="21"/>
      <c r="ACL62" s="21">
        <f t="shared" si="1101"/>
        <v>0</v>
      </c>
      <c r="ACM62" s="21"/>
      <c r="ACN62" s="21">
        <f t="shared" si="1102"/>
        <v>0</v>
      </c>
      <c r="ACO62" s="21"/>
      <c r="ACP62" s="21">
        <f t="shared" si="1102"/>
        <v>0</v>
      </c>
      <c r="ACQ62" s="21"/>
      <c r="ACR62" s="21">
        <f t="shared" si="1103"/>
        <v>0</v>
      </c>
      <c r="ACS62" s="21"/>
      <c r="ACT62" s="21">
        <f t="shared" si="1103"/>
        <v>0</v>
      </c>
      <c r="ACU62" s="21"/>
      <c r="ACV62" s="21">
        <f t="shared" si="1104"/>
        <v>0</v>
      </c>
      <c r="ACW62" s="21"/>
      <c r="ACX62" s="21">
        <f t="shared" si="1104"/>
        <v>0</v>
      </c>
      <c r="ACY62" s="21"/>
      <c r="ACZ62" s="21">
        <f t="shared" si="1105"/>
        <v>0</v>
      </c>
      <c r="ADA62" s="21"/>
      <c r="ADB62" s="21">
        <f t="shared" si="1105"/>
        <v>0</v>
      </c>
      <c r="ADC62" s="21"/>
      <c r="ADD62" s="21">
        <f t="shared" si="1106"/>
        <v>0</v>
      </c>
      <c r="ADE62" s="21"/>
      <c r="ADF62" s="21">
        <f t="shared" si="1106"/>
        <v>0</v>
      </c>
      <c r="ADG62" s="21"/>
      <c r="ADH62" s="21">
        <f t="shared" si="1107"/>
        <v>0</v>
      </c>
      <c r="ADI62" s="21"/>
      <c r="ADJ62" s="21">
        <f t="shared" si="1107"/>
        <v>0</v>
      </c>
      <c r="ADK62" s="21"/>
      <c r="ADL62" s="21">
        <f t="shared" si="1108"/>
        <v>0</v>
      </c>
      <c r="ADM62" s="21"/>
      <c r="ADN62" s="21">
        <f t="shared" si="1108"/>
        <v>0</v>
      </c>
      <c r="ADO62" s="21"/>
      <c r="ADP62" s="21">
        <f t="shared" si="1108"/>
        <v>0</v>
      </c>
      <c r="ADQ62" s="21"/>
      <c r="ADR62" s="21">
        <f t="shared" si="1108"/>
        <v>0</v>
      </c>
      <c r="ADS62" s="21"/>
      <c r="ADT62" s="21">
        <f t="shared" si="1108"/>
        <v>0</v>
      </c>
      <c r="ADU62" s="21"/>
      <c r="ADV62" s="21">
        <f t="shared" si="1109"/>
        <v>0</v>
      </c>
      <c r="ADW62" s="21"/>
      <c r="ADX62" s="21">
        <f t="shared" si="1109"/>
        <v>0</v>
      </c>
      <c r="ADY62" s="21"/>
      <c r="ADZ62" s="21">
        <f t="shared" si="1109"/>
        <v>0</v>
      </c>
      <c r="AEA62" s="21"/>
      <c r="AEB62" s="21">
        <f t="shared" si="1109"/>
        <v>0</v>
      </c>
      <c r="AEC62" s="21"/>
      <c r="AED62" s="21">
        <f t="shared" si="1110"/>
        <v>0</v>
      </c>
      <c r="AEE62" s="21"/>
      <c r="AEF62" s="21">
        <f t="shared" si="1110"/>
        <v>0</v>
      </c>
      <c r="AEG62" s="21"/>
      <c r="AEH62" s="21">
        <f t="shared" si="1110"/>
        <v>0</v>
      </c>
      <c r="AEI62" s="21"/>
      <c r="AEJ62" s="21">
        <f t="shared" si="1110"/>
        <v>0</v>
      </c>
      <c r="AEK62" s="21"/>
      <c r="AEL62" s="21">
        <f t="shared" si="1110"/>
        <v>0</v>
      </c>
      <c r="AEM62" s="21"/>
      <c r="AEN62" s="21">
        <f t="shared" si="1111"/>
        <v>0</v>
      </c>
      <c r="AEO62" s="21"/>
      <c r="AEP62" s="21">
        <f t="shared" si="1111"/>
        <v>0</v>
      </c>
      <c r="AEQ62" s="21"/>
      <c r="AER62" s="21">
        <f t="shared" si="1111"/>
        <v>0</v>
      </c>
      <c r="AES62" s="21"/>
      <c r="AET62" s="21">
        <f t="shared" si="1111"/>
        <v>0</v>
      </c>
      <c r="AEU62" s="21"/>
      <c r="AEV62" s="21">
        <f t="shared" si="1112"/>
        <v>0</v>
      </c>
      <c r="AEW62" s="21"/>
      <c r="AEX62" s="21">
        <f t="shared" si="1112"/>
        <v>0</v>
      </c>
      <c r="AEY62" s="21"/>
      <c r="AEZ62" s="21">
        <f t="shared" si="1112"/>
        <v>0</v>
      </c>
      <c r="AFA62" s="21"/>
      <c r="AFB62" s="21">
        <f t="shared" si="1112"/>
        <v>0</v>
      </c>
      <c r="AFC62" s="21"/>
      <c r="AFD62" s="21">
        <f t="shared" si="1112"/>
        <v>0</v>
      </c>
      <c r="AFE62" s="21"/>
      <c r="AFF62" s="21">
        <f t="shared" si="1113"/>
        <v>0</v>
      </c>
      <c r="AFG62" s="21"/>
      <c r="AFH62" s="21">
        <f t="shared" si="1113"/>
        <v>0</v>
      </c>
      <c r="AFI62" s="21"/>
      <c r="AFJ62" s="21">
        <f t="shared" si="1113"/>
        <v>0</v>
      </c>
      <c r="AFK62" s="21"/>
      <c r="AFL62" s="21">
        <f t="shared" si="1113"/>
        <v>0</v>
      </c>
      <c r="AFM62" s="21"/>
      <c r="AFN62" s="21">
        <f t="shared" si="1114"/>
        <v>0</v>
      </c>
      <c r="AFO62" s="21"/>
      <c r="AFP62" s="21">
        <f t="shared" si="1114"/>
        <v>0</v>
      </c>
      <c r="AFQ62" s="21"/>
      <c r="AFR62" s="21">
        <f t="shared" si="1114"/>
        <v>0</v>
      </c>
      <c r="AFS62" s="21"/>
      <c r="AFT62" s="21">
        <f t="shared" si="1114"/>
        <v>0</v>
      </c>
      <c r="AFU62" s="21"/>
      <c r="AFV62" s="21">
        <f t="shared" si="1114"/>
        <v>0</v>
      </c>
      <c r="AFW62" s="21"/>
      <c r="AFX62" s="21">
        <f t="shared" si="1115"/>
        <v>0</v>
      </c>
      <c r="AFY62" s="21"/>
      <c r="AFZ62" s="21">
        <f t="shared" si="1115"/>
        <v>0</v>
      </c>
      <c r="AGA62" s="21"/>
      <c r="AGB62" s="21">
        <f t="shared" si="1115"/>
        <v>0</v>
      </c>
      <c r="AGC62" s="21"/>
      <c r="AGD62" s="21">
        <f t="shared" si="1115"/>
        <v>0</v>
      </c>
      <c r="AGE62" s="21"/>
      <c r="AGF62" s="21">
        <f t="shared" si="1116"/>
        <v>0</v>
      </c>
      <c r="AGG62" s="21"/>
      <c r="AGH62" s="21">
        <f t="shared" si="1116"/>
        <v>0</v>
      </c>
      <c r="AGI62" s="21"/>
      <c r="AGJ62" s="21">
        <f t="shared" si="1116"/>
        <v>0</v>
      </c>
      <c r="AGK62" s="21"/>
      <c r="AGL62" s="21">
        <f t="shared" si="1116"/>
        <v>0</v>
      </c>
      <c r="AGM62" s="21"/>
      <c r="AGN62" s="21">
        <f t="shared" si="1116"/>
        <v>0</v>
      </c>
      <c r="AGO62" s="21"/>
      <c r="AGP62" s="21">
        <f t="shared" si="1117"/>
        <v>0</v>
      </c>
      <c r="AGQ62" s="21"/>
      <c r="AGR62" s="21">
        <f t="shared" si="1117"/>
        <v>0</v>
      </c>
      <c r="AGS62" s="21"/>
      <c r="AGT62" s="21">
        <f t="shared" si="1117"/>
        <v>0</v>
      </c>
      <c r="AGU62" s="21"/>
      <c r="AGV62" s="21">
        <f t="shared" si="1117"/>
        <v>0</v>
      </c>
      <c r="AGW62" s="21"/>
      <c r="AGX62" s="21">
        <f t="shared" si="1118"/>
        <v>0</v>
      </c>
      <c r="AGY62" s="21"/>
      <c r="AGZ62" s="21">
        <f t="shared" si="1118"/>
        <v>0</v>
      </c>
      <c r="AHA62" s="21"/>
      <c r="AHB62" s="21">
        <f t="shared" si="1118"/>
        <v>0</v>
      </c>
      <c r="AHC62" s="21"/>
      <c r="AHD62" s="21">
        <f t="shared" si="1118"/>
        <v>0</v>
      </c>
      <c r="AHE62" s="21"/>
      <c r="AHF62" s="21">
        <f t="shared" si="1118"/>
        <v>0</v>
      </c>
      <c r="AHG62" s="21"/>
      <c r="AHH62" s="21">
        <f t="shared" si="1119"/>
        <v>0</v>
      </c>
      <c r="AHI62" s="21"/>
      <c r="AHJ62" s="21">
        <f t="shared" si="1119"/>
        <v>0</v>
      </c>
      <c r="AHK62" s="21"/>
      <c r="AHL62" s="21">
        <f t="shared" si="1119"/>
        <v>0</v>
      </c>
      <c r="AHM62" s="21"/>
      <c r="AHN62" s="21">
        <f t="shared" si="1119"/>
        <v>0</v>
      </c>
      <c r="AHO62" s="21"/>
      <c r="AHP62" s="21">
        <f t="shared" si="1120"/>
        <v>0</v>
      </c>
      <c r="AHQ62" s="21"/>
      <c r="AHR62" s="21">
        <f t="shared" si="1120"/>
        <v>0</v>
      </c>
      <c r="AHS62" s="21"/>
      <c r="AHT62" s="21">
        <f t="shared" si="1120"/>
        <v>0</v>
      </c>
      <c r="AHU62" s="21"/>
      <c r="AHV62" s="21">
        <f t="shared" si="1120"/>
        <v>0</v>
      </c>
      <c r="AHW62" s="21"/>
      <c r="AHX62" s="21">
        <f t="shared" si="1120"/>
        <v>0</v>
      </c>
      <c r="AHY62" s="21"/>
      <c r="AHZ62" s="21">
        <f t="shared" si="1121"/>
        <v>0</v>
      </c>
      <c r="AIA62" s="21"/>
      <c r="AIB62" s="21">
        <f t="shared" si="1121"/>
        <v>0</v>
      </c>
      <c r="AIC62" s="21"/>
      <c r="AID62" s="21">
        <f t="shared" si="1121"/>
        <v>0</v>
      </c>
      <c r="AIE62" s="21"/>
      <c r="AIF62" s="21">
        <f t="shared" si="1121"/>
        <v>0</v>
      </c>
      <c r="AIG62" s="21"/>
      <c r="AIH62" s="21">
        <f t="shared" si="1122"/>
        <v>0</v>
      </c>
      <c r="AII62" s="21"/>
      <c r="AIJ62" s="21">
        <f t="shared" si="1122"/>
        <v>0</v>
      </c>
      <c r="AIK62" s="21"/>
      <c r="AIL62" s="21">
        <f t="shared" si="1122"/>
        <v>0</v>
      </c>
      <c r="AIM62" s="21"/>
      <c r="AIN62" s="21">
        <f t="shared" si="1122"/>
        <v>0</v>
      </c>
      <c r="AIO62" s="21"/>
      <c r="AIP62" s="21">
        <f t="shared" si="1122"/>
        <v>0</v>
      </c>
      <c r="AIQ62" s="21"/>
      <c r="AIR62" s="21">
        <f t="shared" si="1123"/>
        <v>0</v>
      </c>
      <c r="AIS62" s="21"/>
      <c r="AIT62" s="21">
        <f t="shared" si="1123"/>
        <v>0</v>
      </c>
      <c r="AIU62" s="21"/>
      <c r="AIV62" s="21">
        <f t="shared" si="1123"/>
        <v>0</v>
      </c>
      <c r="AIW62" s="21"/>
      <c r="AIX62" s="21">
        <f t="shared" si="1123"/>
        <v>0</v>
      </c>
      <c r="AIY62" s="21"/>
      <c r="AIZ62" s="21">
        <f t="shared" si="1077"/>
        <v>0</v>
      </c>
      <c r="AJA62" s="21"/>
    </row>
    <row r="63" spans="1:937" ht="13.5" customHeight="1" x14ac:dyDescent="0.25">
      <c r="A63" s="96"/>
      <c r="B63" s="31">
        <v>58</v>
      </c>
      <c r="C63" s="192" t="s">
        <v>209</v>
      </c>
      <c r="D63" s="67" t="s">
        <v>495</v>
      </c>
      <c r="E63" s="194" t="s">
        <v>392</v>
      </c>
      <c r="F63" s="194" t="str">
        <f>_xlfn.XLOOKUP(D63,'WTG PH-III'!$D$5:$D$198,'WTG PH-III'!$B$5:$B$198,0,0,1)</f>
        <v>PSS-12</v>
      </c>
      <c r="G63" s="22" t="s">
        <v>537</v>
      </c>
      <c r="H63" s="22" t="s">
        <v>541</v>
      </c>
      <c r="I63" s="61">
        <v>14.5</v>
      </c>
      <c r="J63" s="21">
        <v>253</v>
      </c>
      <c r="K63" s="21">
        <f t="shared" si="846"/>
        <v>253.00000000000006</v>
      </c>
      <c r="L63" s="21">
        <f t="shared" si="847"/>
        <v>253</v>
      </c>
      <c r="M63" s="21">
        <f t="shared" si="848"/>
        <v>0</v>
      </c>
      <c r="N63" s="95">
        <f>VLOOKUP(D63,'WTG PH-III'!$D$5:$U$198,17,0)</f>
        <v>45782</v>
      </c>
      <c r="O63" s="95">
        <f>VLOOKUP(D63,'WTG PH-III'!$D$5:$U$198,18,0)</f>
        <v>45791</v>
      </c>
      <c r="P63" s="21">
        <f t="shared" si="849"/>
        <v>0</v>
      </c>
      <c r="Q63" s="21"/>
      <c r="R63" s="21">
        <f t="shared" si="850"/>
        <v>0</v>
      </c>
      <c r="S63" s="21"/>
      <c r="T63" s="21">
        <f t="shared" si="851"/>
        <v>0</v>
      </c>
      <c r="U63" s="21"/>
      <c r="V63" s="21">
        <f t="shared" si="852"/>
        <v>0</v>
      </c>
      <c r="W63" s="21"/>
      <c r="X63" s="21">
        <f t="shared" si="853"/>
        <v>0</v>
      </c>
      <c r="Y63" s="21"/>
      <c r="Z63" s="21">
        <f t="shared" si="854"/>
        <v>0</v>
      </c>
      <c r="AA63" s="21"/>
      <c r="AB63" s="21">
        <f t="shared" si="855"/>
        <v>0</v>
      </c>
      <c r="AC63" s="21"/>
      <c r="AD63" s="21">
        <f t="shared" si="856"/>
        <v>0</v>
      </c>
      <c r="AE63" s="21"/>
      <c r="AF63" s="21">
        <f t="shared" si="857"/>
        <v>0</v>
      </c>
      <c r="AG63" s="21"/>
      <c r="AH63" s="21">
        <f t="shared" si="858"/>
        <v>0</v>
      </c>
      <c r="AI63" s="21"/>
      <c r="AJ63" s="21">
        <f t="shared" si="859"/>
        <v>0</v>
      </c>
      <c r="AK63" s="21"/>
      <c r="AL63" s="21">
        <f t="shared" si="860"/>
        <v>0</v>
      </c>
      <c r="AM63" s="21"/>
      <c r="AN63" s="21">
        <f t="shared" si="861"/>
        <v>0</v>
      </c>
      <c r="AO63" s="21"/>
      <c r="AP63" s="21">
        <f t="shared" si="862"/>
        <v>0</v>
      </c>
      <c r="AQ63" s="21"/>
      <c r="AR63" s="21">
        <f t="shared" si="863"/>
        <v>0</v>
      </c>
      <c r="AS63" s="21"/>
      <c r="AT63" s="21">
        <f t="shared" si="864"/>
        <v>0</v>
      </c>
      <c r="AU63" s="21"/>
      <c r="AV63" s="21">
        <f t="shared" si="865"/>
        <v>0</v>
      </c>
      <c r="AW63" s="21"/>
      <c r="AX63" s="21">
        <f t="shared" si="866"/>
        <v>0</v>
      </c>
      <c r="AY63" s="21"/>
      <c r="AZ63" s="21">
        <f t="shared" si="867"/>
        <v>0</v>
      </c>
      <c r="BA63" s="21"/>
      <c r="BB63" s="21">
        <f t="shared" si="868"/>
        <v>0</v>
      </c>
      <c r="BC63" s="21"/>
      <c r="BD63" s="21">
        <f t="shared" si="869"/>
        <v>0</v>
      </c>
      <c r="BE63" s="21"/>
      <c r="BF63" s="21">
        <f t="shared" si="870"/>
        <v>0</v>
      </c>
      <c r="BG63" s="21"/>
      <c r="BH63" s="21">
        <f t="shared" si="871"/>
        <v>0</v>
      </c>
      <c r="BI63" s="21"/>
      <c r="BJ63" s="21">
        <f t="shared" si="872"/>
        <v>0</v>
      </c>
      <c r="BK63" s="21"/>
      <c r="BL63" s="21">
        <f t="shared" si="873"/>
        <v>0</v>
      </c>
      <c r="BM63" s="21"/>
      <c r="BN63" s="21">
        <f t="shared" si="874"/>
        <v>0</v>
      </c>
      <c r="BO63" s="21"/>
      <c r="BP63" s="21">
        <f t="shared" si="875"/>
        <v>0</v>
      </c>
      <c r="BQ63" s="21"/>
      <c r="BR63" s="21">
        <f t="shared" si="876"/>
        <v>0</v>
      </c>
      <c r="BS63" s="21"/>
      <c r="BT63" s="21">
        <f t="shared" si="877"/>
        <v>0</v>
      </c>
      <c r="BU63" s="21"/>
      <c r="BV63" s="21">
        <f t="shared" si="878"/>
        <v>0</v>
      </c>
      <c r="BW63" s="21"/>
      <c r="BX63" s="21">
        <f t="shared" si="879"/>
        <v>0</v>
      </c>
      <c r="BY63" s="21"/>
      <c r="BZ63" s="21">
        <f t="shared" si="880"/>
        <v>0</v>
      </c>
      <c r="CA63" s="21"/>
      <c r="CB63" s="21">
        <f t="shared" si="881"/>
        <v>0</v>
      </c>
      <c r="CC63" s="21"/>
      <c r="CD63" s="21">
        <f t="shared" si="882"/>
        <v>0</v>
      </c>
      <c r="CE63" s="21"/>
      <c r="CF63" s="21">
        <f t="shared" si="883"/>
        <v>0</v>
      </c>
      <c r="CG63" s="21"/>
      <c r="CH63" s="21">
        <f t="shared" si="884"/>
        <v>0</v>
      </c>
      <c r="CI63" s="21"/>
      <c r="CJ63" s="21">
        <f t="shared" si="885"/>
        <v>0</v>
      </c>
      <c r="CK63" s="21"/>
      <c r="CL63" s="21">
        <f t="shared" si="886"/>
        <v>0</v>
      </c>
      <c r="CM63" s="21"/>
      <c r="CN63" s="21">
        <f t="shared" si="887"/>
        <v>0</v>
      </c>
      <c r="CO63" s="21"/>
      <c r="CP63" s="21">
        <f t="shared" si="888"/>
        <v>0</v>
      </c>
      <c r="CQ63" s="21"/>
      <c r="CR63" s="21">
        <f t="shared" si="889"/>
        <v>0</v>
      </c>
      <c r="CS63" s="21"/>
      <c r="CT63" s="21">
        <f t="shared" si="890"/>
        <v>0</v>
      </c>
      <c r="CU63" s="21"/>
      <c r="CV63" s="21">
        <f t="shared" si="891"/>
        <v>0</v>
      </c>
      <c r="CW63" s="21"/>
      <c r="CX63" s="21">
        <f t="shared" si="892"/>
        <v>0</v>
      </c>
      <c r="CY63" s="21"/>
      <c r="CZ63" s="21">
        <f t="shared" si="893"/>
        <v>0</v>
      </c>
      <c r="DA63" s="21"/>
      <c r="DB63" s="21">
        <f t="shared" si="894"/>
        <v>0</v>
      </c>
      <c r="DC63" s="21"/>
      <c r="DD63" s="21">
        <f t="shared" si="895"/>
        <v>0</v>
      </c>
      <c r="DE63" s="21"/>
      <c r="DF63" s="21">
        <f t="shared" si="896"/>
        <v>0</v>
      </c>
      <c r="DG63" s="21"/>
      <c r="DH63" s="21">
        <f t="shared" si="897"/>
        <v>0</v>
      </c>
      <c r="DI63" s="21"/>
      <c r="DJ63" s="21">
        <f t="shared" si="898"/>
        <v>0</v>
      </c>
      <c r="DK63" s="21"/>
      <c r="DL63" s="21">
        <f t="shared" si="899"/>
        <v>0</v>
      </c>
      <c r="DM63" s="21"/>
      <c r="DN63" s="21">
        <f t="shared" si="900"/>
        <v>0</v>
      </c>
      <c r="DO63" s="21"/>
      <c r="DP63" s="21">
        <f t="shared" si="901"/>
        <v>0</v>
      </c>
      <c r="DQ63" s="21"/>
      <c r="DR63" s="21">
        <f t="shared" si="902"/>
        <v>0</v>
      </c>
      <c r="DS63" s="21"/>
      <c r="DT63" s="21">
        <f t="shared" si="903"/>
        <v>0</v>
      </c>
      <c r="DU63" s="21"/>
      <c r="DV63" s="21">
        <f t="shared" si="904"/>
        <v>0</v>
      </c>
      <c r="DW63" s="21"/>
      <c r="DX63" s="21">
        <f t="shared" si="905"/>
        <v>0</v>
      </c>
      <c r="DY63" s="21"/>
      <c r="DZ63" s="21">
        <f t="shared" si="906"/>
        <v>0</v>
      </c>
      <c r="EA63" s="21"/>
      <c r="EB63" s="21">
        <f t="shared" si="907"/>
        <v>0</v>
      </c>
      <c r="EC63" s="21"/>
      <c r="ED63" s="21">
        <f t="shared" si="908"/>
        <v>0</v>
      </c>
      <c r="EE63" s="21"/>
      <c r="EF63" s="21">
        <f t="shared" si="909"/>
        <v>0</v>
      </c>
      <c r="EG63" s="21"/>
      <c r="EH63" s="21">
        <f t="shared" si="910"/>
        <v>0</v>
      </c>
      <c r="EI63" s="21"/>
      <c r="EJ63" s="21">
        <f t="shared" si="911"/>
        <v>0</v>
      </c>
      <c r="EK63" s="21"/>
      <c r="EL63" s="21">
        <f t="shared" si="912"/>
        <v>0</v>
      </c>
      <c r="EM63" s="21"/>
      <c r="EN63" s="21">
        <f t="shared" si="913"/>
        <v>0</v>
      </c>
      <c r="EO63" s="21"/>
      <c r="EP63" s="21">
        <f t="shared" si="914"/>
        <v>0</v>
      </c>
      <c r="EQ63" s="21"/>
      <c r="ER63" s="21">
        <f t="shared" si="915"/>
        <v>0</v>
      </c>
      <c r="ES63" s="21"/>
      <c r="ET63" s="21">
        <f t="shared" si="916"/>
        <v>0</v>
      </c>
      <c r="EU63" s="21"/>
      <c r="EV63" s="21">
        <f t="shared" si="917"/>
        <v>0</v>
      </c>
      <c r="EW63" s="21"/>
      <c r="EX63" s="21">
        <f t="shared" si="918"/>
        <v>0</v>
      </c>
      <c r="EY63" s="21"/>
      <c r="EZ63" s="21">
        <f t="shared" si="919"/>
        <v>0</v>
      </c>
      <c r="FA63" s="21"/>
      <c r="FB63" s="21">
        <f t="shared" si="920"/>
        <v>0</v>
      </c>
      <c r="FC63" s="21"/>
      <c r="FD63" s="21">
        <f t="shared" si="921"/>
        <v>0</v>
      </c>
      <c r="FE63" s="21"/>
      <c r="FF63" s="21">
        <f t="shared" si="922"/>
        <v>0</v>
      </c>
      <c r="FG63" s="21"/>
      <c r="FH63" s="21">
        <f t="shared" si="923"/>
        <v>0</v>
      </c>
      <c r="FI63" s="21"/>
      <c r="FJ63" s="21">
        <f t="shared" si="924"/>
        <v>0</v>
      </c>
      <c r="FK63" s="21"/>
      <c r="FL63" s="21">
        <f t="shared" si="925"/>
        <v>0</v>
      </c>
      <c r="FM63" s="21"/>
      <c r="FN63" s="21">
        <f t="shared" si="926"/>
        <v>0</v>
      </c>
      <c r="FO63" s="21"/>
      <c r="FP63" s="21">
        <f t="shared" si="927"/>
        <v>0</v>
      </c>
      <c r="FQ63" s="21"/>
      <c r="FR63" s="21">
        <f t="shared" si="928"/>
        <v>0</v>
      </c>
      <c r="FS63" s="21"/>
      <c r="FT63" s="21">
        <f t="shared" si="929"/>
        <v>0</v>
      </c>
      <c r="FU63" s="21"/>
      <c r="FV63" s="21">
        <f t="shared" si="930"/>
        <v>0</v>
      </c>
      <c r="FW63" s="21"/>
      <c r="FX63" s="21">
        <f t="shared" si="931"/>
        <v>0</v>
      </c>
      <c r="FY63" s="21"/>
      <c r="FZ63" s="21">
        <f t="shared" si="932"/>
        <v>0</v>
      </c>
      <c r="GA63" s="21"/>
      <c r="GB63" s="21">
        <f t="shared" si="933"/>
        <v>0</v>
      </c>
      <c r="GC63" s="21"/>
      <c r="GD63" s="21">
        <f t="shared" si="934"/>
        <v>0</v>
      </c>
      <c r="GE63" s="21"/>
      <c r="GF63" s="21">
        <f t="shared" si="935"/>
        <v>0</v>
      </c>
      <c r="GG63" s="21"/>
      <c r="GH63" s="21">
        <f t="shared" si="936"/>
        <v>0</v>
      </c>
      <c r="GI63" s="21"/>
      <c r="GJ63" s="21">
        <f t="shared" si="937"/>
        <v>0</v>
      </c>
      <c r="GK63" s="21"/>
      <c r="GL63" s="21">
        <f t="shared" si="938"/>
        <v>0</v>
      </c>
      <c r="GM63" s="21"/>
      <c r="GN63" s="21">
        <f t="shared" si="939"/>
        <v>0</v>
      </c>
      <c r="GO63" s="21"/>
      <c r="GP63" s="21">
        <f t="shared" si="940"/>
        <v>0</v>
      </c>
      <c r="GQ63" s="21"/>
      <c r="GR63" s="21">
        <f t="shared" si="941"/>
        <v>0</v>
      </c>
      <c r="GS63" s="21"/>
      <c r="GT63" s="21">
        <f t="shared" si="942"/>
        <v>0</v>
      </c>
      <c r="GU63" s="21"/>
      <c r="GV63" s="21">
        <f t="shared" si="943"/>
        <v>0</v>
      </c>
      <c r="GW63" s="21"/>
      <c r="GX63" s="21">
        <f t="shared" si="944"/>
        <v>0</v>
      </c>
      <c r="GY63" s="21"/>
      <c r="GZ63" s="21">
        <f t="shared" si="945"/>
        <v>0</v>
      </c>
      <c r="HA63" s="21"/>
      <c r="HB63" s="21">
        <f t="shared" si="946"/>
        <v>0</v>
      </c>
      <c r="HC63" s="21"/>
      <c r="HD63" s="21">
        <f t="shared" si="947"/>
        <v>0</v>
      </c>
      <c r="HE63" s="21"/>
      <c r="HF63" s="21">
        <f t="shared" si="948"/>
        <v>0</v>
      </c>
      <c r="HG63" s="21"/>
      <c r="HH63" s="21">
        <f t="shared" si="949"/>
        <v>0</v>
      </c>
      <c r="HI63" s="21"/>
      <c r="HJ63" s="21">
        <f t="shared" si="950"/>
        <v>0</v>
      </c>
      <c r="HK63" s="21"/>
      <c r="HL63" s="21">
        <f t="shared" si="951"/>
        <v>0</v>
      </c>
      <c r="HM63" s="21"/>
      <c r="HN63" s="21">
        <f t="shared" si="952"/>
        <v>0</v>
      </c>
      <c r="HO63" s="21"/>
      <c r="HP63" s="21">
        <f t="shared" si="953"/>
        <v>0</v>
      </c>
      <c r="HQ63" s="21"/>
      <c r="HR63" s="21">
        <f t="shared" si="954"/>
        <v>0</v>
      </c>
      <c r="HS63" s="21"/>
      <c r="HT63" s="21">
        <f t="shared" si="955"/>
        <v>0</v>
      </c>
      <c r="HU63" s="21"/>
      <c r="HV63" s="21">
        <f t="shared" si="956"/>
        <v>0</v>
      </c>
      <c r="HW63" s="21"/>
      <c r="HX63" s="21">
        <f t="shared" si="957"/>
        <v>0</v>
      </c>
      <c r="HY63" s="21"/>
      <c r="HZ63" s="21">
        <f t="shared" si="958"/>
        <v>0</v>
      </c>
      <c r="IA63" s="21"/>
      <c r="IB63" s="21">
        <f t="shared" si="959"/>
        <v>0</v>
      </c>
      <c r="IC63" s="21"/>
      <c r="ID63" s="21">
        <f t="shared" si="960"/>
        <v>0</v>
      </c>
      <c r="IE63" s="21"/>
      <c r="IF63" s="21">
        <f t="shared" si="961"/>
        <v>0</v>
      </c>
      <c r="IG63" s="21"/>
      <c r="IH63" s="21">
        <f t="shared" si="962"/>
        <v>0</v>
      </c>
      <c r="II63" s="21"/>
      <c r="IJ63" s="21">
        <f t="shared" si="963"/>
        <v>0</v>
      </c>
      <c r="IK63" s="21"/>
      <c r="IL63" s="21">
        <f t="shared" si="964"/>
        <v>0</v>
      </c>
      <c r="IM63" s="21"/>
      <c r="IN63" s="21">
        <f t="shared" si="965"/>
        <v>0</v>
      </c>
      <c r="IO63" s="21"/>
      <c r="IP63" s="21">
        <f t="shared" si="966"/>
        <v>0</v>
      </c>
      <c r="IQ63" s="21"/>
      <c r="IR63" s="21">
        <f t="shared" si="967"/>
        <v>0</v>
      </c>
      <c r="IS63" s="21"/>
      <c r="IT63" s="21">
        <f t="shared" si="968"/>
        <v>0</v>
      </c>
      <c r="IU63" s="21"/>
      <c r="IV63" s="21">
        <f t="shared" si="969"/>
        <v>0</v>
      </c>
      <c r="IW63" s="21"/>
      <c r="IX63" s="21">
        <f t="shared" si="970"/>
        <v>0</v>
      </c>
      <c r="IY63" s="21"/>
      <c r="IZ63" s="21">
        <f t="shared" si="971"/>
        <v>0</v>
      </c>
      <c r="JA63" s="21"/>
      <c r="JB63" s="21">
        <f t="shared" si="972"/>
        <v>0</v>
      </c>
      <c r="JC63" s="21"/>
      <c r="JD63" s="21">
        <f t="shared" si="973"/>
        <v>0</v>
      </c>
      <c r="JE63" s="21"/>
      <c r="JF63" s="21">
        <f t="shared" si="974"/>
        <v>0</v>
      </c>
      <c r="JG63" s="21"/>
      <c r="JH63" s="21">
        <f t="shared" si="975"/>
        <v>0</v>
      </c>
      <c r="JI63" s="21"/>
      <c r="JJ63" s="21">
        <f t="shared" si="976"/>
        <v>0</v>
      </c>
      <c r="JK63" s="21"/>
      <c r="JL63" s="21">
        <f t="shared" si="977"/>
        <v>0</v>
      </c>
      <c r="JM63" s="21"/>
      <c r="JN63" s="21">
        <f t="shared" si="978"/>
        <v>0</v>
      </c>
      <c r="JO63" s="21"/>
      <c r="JP63" s="21">
        <f t="shared" si="979"/>
        <v>0</v>
      </c>
      <c r="JQ63" s="21"/>
      <c r="JR63" s="21">
        <f t="shared" si="980"/>
        <v>0</v>
      </c>
      <c r="JS63" s="21"/>
      <c r="JT63" s="21">
        <f t="shared" si="981"/>
        <v>0</v>
      </c>
      <c r="JU63" s="21"/>
      <c r="JV63" s="21">
        <f t="shared" si="982"/>
        <v>0</v>
      </c>
      <c r="JW63" s="21"/>
      <c r="JX63" s="21">
        <f t="shared" si="983"/>
        <v>0</v>
      </c>
      <c r="JY63" s="21"/>
      <c r="JZ63" s="21">
        <f t="shared" si="984"/>
        <v>0</v>
      </c>
      <c r="KA63" s="21"/>
      <c r="KB63" s="21">
        <f t="shared" si="985"/>
        <v>0</v>
      </c>
      <c r="KC63" s="21"/>
      <c r="KD63" s="21">
        <f t="shared" si="986"/>
        <v>0</v>
      </c>
      <c r="KE63" s="21"/>
      <c r="KF63" s="21">
        <f t="shared" si="987"/>
        <v>25.3</v>
      </c>
      <c r="KG63" s="21"/>
      <c r="KH63" s="21">
        <f t="shared" si="988"/>
        <v>25.3</v>
      </c>
      <c r="KI63" s="21"/>
      <c r="KJ63" s="21">
        <f t="shared" si="989"/>
        <v>25.3</v>
      </c>
      <c r="KK63" s="21"/>
      <c r="KL63" s="21">
        <f t="shared" si="990"/>
        <v>25.3</v>
      </c>
      <c r="KM63" s="21"/>
      <c r="KN63" s="21">
        <f t="shared" si="991"/>
        <v>25.3</v>
      </c>
      <c r="KO63" s="21"/>
      <c r="KP63" s="21">
        <f t="shared" si="992"/>
        <v>25.3</v>
      </c>
      <c r="KQ63" s="21"/>
      <c r="KR63" s="21">
        <f t="shared" si="993"/>
        <v>25.3</v>
      </c>
      <c r="KS63" s="21"/>
      <c r="KT63" s="21">
        <f t="shared" si="994"/>
        <v>25.3</v>
      </c>
      <c r="KU63" s="21"/>
      <c r="KV63" s="21">
        <f t="shared" si="995"/>
        <v>25.3</v>
      </c>
      <c r="KW63" s="21"/>
      <c r="KX63" s="21">
        <f t="shared" si="996"/>
        <v>25.3</v>
      </c>
      <c r="KY63" s="21"/>
      <c r="KZ63" s="21">
        <f t="shared" si="997"/>
        <v>0</v>
      </c>
      <c r="LA63" s="21"/>
      <c r="LB63" s="21">
        <f t="shared" si="998"/>
        <v>0</v>
      </c>
      <c r="LC63" s="21"/>
      <c r="LD63" s="21">
        <f t="shared" si="999"/>
        <v>0</v>
      </c>
      <c r="LE63" s="21"/>
      <c r="LF63" s="21">
        <f t="shared" si="1000"/>
        <v>0</v>
      </c>
      <c r="LG63" s="21"/>
      <c r="LH63" s="21">
        <f t="shared" si="1001"/>
        <v>0</v>
      </c>
      <c r="LI63" s="21"/>
      <c r="LJ63" s="21">
        <f t="shared" si="1002"/>
        <v>0</v>
      </c>
      <c r="LK63" s="21"/>
      <c r="LL63" s="21">
        <f t="shared" si="1003"/>
        <v>0</v>
      </c>
      <c r="LM63" s="21"/>
      <c r="LN63" s="21">
        <f t="shared" si="1004"/>
        <v>0</v>
      </c>
      <c r="LO63" s="21"/>
      <c r="LP63" s="21">
        <f t="shared" si="1005"/>
        <v>0</v>
      </c>
      <c r="LQ63" s="21"/>
      <c r="LR63" s="21">
        <f t="shared" si="1006"/>
        <v>0</v>
      </c>
      <c r="LS63" s="21"/>
      <c r="LT63" s="21">
        <f t="shared" si="1007"/>
        <v>0</v>
      </c>
      <c r="LU63" s="21"/>
      <c r="LV63" s="21">
        <f t="shared" si="1008"/>
        <v>0</v>
      </c>
      <c r="LW63" s="21"/>
      <c r="LX63" s="21">
        <f t="shared" si="1009"/>
        <v>0</v>
      </c>
      <c r="LY63" s="21"/>
      <c r="LZ63" s="21">
        <f t="shared" si="1010"/>
        <v>0</v>
      </c>
      <c r="MA63" s="21"/>
      <c r="MB63" s="21">
        <f t="shared" si="1011"/>
        <v>0</v>
      </c>
      <c r="MC63" s="21"/>
      <c r="MD63" s="21">
        <f t="shared" si="1012"/>
        <v>0</v>
      </c>
      <c r="ME63" s="21"/>
      <c r="MF63" s="21">
        <f t="shared" si="1013"/>
        <v>0</v>
      </c>
      <c r="MG63" s="21"/>
      <c r="MH63" s="21">
        <f t="shared" si="1014"/>
        <v>0</v>
      </c>
      <c r="MI63" s="21"/>
      <c r="MJ63" s="21">
        <f t="shared" si="1015"/>
        <v>0</v>
      </c>
      <c r="MK63" s="21"/>
      <c r="ML63" s="21">
        <f t="shared" si="1016"/>
        <v>0</v>
      </c>
      <c r="MM63" s="21"/>
      <c r="MN63" s="21">
        <f t="shared" si="1017"/>
        <v>0</v>
      </c>
      <c r="MO63" s="21"/>
      <c r="MP63" s="21">
        <f t="shared" si="1018"/>
        <v>0</v>
      </c>
      <c r="MQ63" s="21"/>
      <c r="MR63" s="21">
        <f t="shared" si="1019"/>
        <v>0</v>
      </c>
      <c r="MS63" s="21"/>
      <c r="MT63" s="21">
        <f t="shared" si="1020"/>
        <v>0</v>
      </c>
      <c r="MU63" s="21"/>
      <c r="MV63" s="21">
        <f t="shared" si="1021"/>
        <v>0</v>
      </c>
      <c r="MW63" s="21"/>
      <c r="MX63" s="21">
        <f t="shared" si="1022"/>
        <v>0</v>
      </c>
      <c r="MY63" s="21"/>
      <c r="MZ63" s="21">
        <f t="shared" si="1023"/>
        <v>0</v>
      </c>
      <c r="NA63" s="21"/>
      <c r="NB63" s="21">
        <f t="shared" si="1024"/>
        <v>0</v>
      </c>
      <c r="NC63" s="21"/>
      <c r="ND63" s="21">
        <f t="shared" si="1025"/>
        <v>0</v>
      </c>
      <c r="NE63" s="21"/>
      <c r="NF63" s="21">
        <f t="shared" si="1026"/>
        <v>0</v>
      </c>
      <c r="NG63" s="21"/>
      <c r="NH63" s="21">
        <f t="shared" si="1027"/>
        <v>0</v>
      </c>
      <c r="NI63" s="21"/>
      <c r="NJ63" s="21">
        <f t="shared" si="1028"/>
        <v>0</v>
      </c>
      <c r="NK63" s="21"/>
      <c r="NL63" s="21">
        <f t="shared" si="1029"/>
        <v>0</v>
      </c>
      <c r="NM63" s="21"/>
      <c r="NN63" s="21">
        <f t="shared" si="1030"/>
        <v>0</v>
      </c>
      <c r="NO63" s="21"/>
      <c r="NP63" s="21">
        <f t="shared" si="1031"/>
        <v>0</v>
      </c>
      <c r="NQ63" s="21"/>
      <c r="NR63" s="21">
        <f t="shared" si="1032"/>
        <v>0</v>
      </c>
      <c r="NS63" s="21"/>
      <c r="NT63" s="21">
        <f t="shared" si="1033"/>
        <v>0</v>
      </c>
      <c r="NU63" s="21"/>
      <c r="NV63" s="21">
        <f t="shared" si="1034"/>
        <v>0</v>
      </c>
      <c r="NW63" s="21"/>
      <c r="NX63" s="21">
        <f t="shared" si="1035"/>
        <v>0</v>
      </c>
      <c r="NY63" s="21"/>
      <c r="NZ63" s="21">
        <f t="shared" si="1036"/>
        <v>0</v>
      </c>
      <c r="OA63" s="21"/>
      <c r="OB63" s="21">
        <f t="shared" si="1037"/>
        <v>0</v>
      </c>
      <c r="OC63" s="21"/>
      <c r="OD63" s="21">
        <f t="shared" si="1038"/>
        <v>0</v>
      </c>
      <c r="OE63" s="21"/>
      <c r="OF63" s="21">
        <f t="shared" si="1039"/>
        <v>0</v>
      </c>
      <c r="OG63" s="21"/>
      <c r="OH63" s="21">
        <f t="shared" si="1040"/>
        <v>0</v>
      </c>
      <c r="OI63" s="21"/>
      <c r="OJ63" s="21">
        <f t="shared" si="1041"/>
        <v>0</v>
      </c>
      <c r="OK63" s="21"/>
      <c r="OL63" s="21">
        <f t="shared" si="1042"/>
        <v>0</v>
      </c>
      <c r="OM63" s="21"/>
      <c r="ON63" s="21">
        <f t="shared" si="1043"/>
        <v>0</v>
      </c>
      <c r="OO63" s="21"/>
      <c r="OP63" s="21">
        <f t="shared" si="1043"/>
        <v>0</v>
      </c>
      <c r="OQ63" s="21"/>
      <c r="OR63" s="21">
        <f t="shared" si="1043"/>
        <v>0</v>
      </c>
      <c r="OS63" s="21"/>
      <c r="OT63" s="21">
        <f t="shared" si="1043"/>
        <v>0</v>
      </c>
      <c r="OU63" s="21"/>
      <c r="OV63" s="21">
        <f t="shared" si="1043"/>
        <v>0</v>
      </c>
      <c r="OW63" s="21"/>
      <c r="OX63" s="21">
        <f t="shared" si="1043"/>
        <v>0</v>
      </c>
      <c r="OY63" s="21"/>
      <c r="OZ63" s="21">
        <f t="shared" si="1043"/>
        <v>0</v>
      </c>
      <c r="PA63" s="21"/>
      <c r="PB63" s="21">
        <f t="shared" si="1044"/>
        <v>0</v>
      </c>
      <c r="PC63" s="21"/>
      <c r="PD63" s="21">
        <f t="shared" si="1044"/>
        <v>0</v>
      </c>
      <c r="PE63" s="21"/>
      <c r="PF63" s="21">
        <f t="shared" si="1044"/>
        <v>0</v>
      </c>
      <c r="PG63" s="21"/>
      <c r="PH63" s="21">
        <f t="shared" si="1044"/>
        <v>0</v>
      </c>
      <c r="PI63" s="21"/>
      <c r="PJ63" s="21">
        <f t="shared" si="1044"/>
        <v>0</v>
      </c>
      <c r="PK63" s="21"/>
      <c r="PL63" s="21">
        <f t="shared" si="1044"/>
        <v>0</v>
      </c>
      <c r="PM63" s="21"/>
      <c r="PN63" s="21">
        <f t="shared" si="1045"/>
        <v>0</v>
      </c>
      <c r="PO63" s="21"/>
      <c r="PP63" s="21">
        <f t="shared" si="1045"/>
        <v>0</v>
      </c>
      <c r="PQ63" s="21"/>
      <c r="PR63" s="21">
        <f t="shared" si="1045"/>
        <v>0</v>
      </c>
      <c r="PS63" s="21"/>
      <c r="PT63" s="21">
        <f t="shared" si="1045"/>
        <v>0</v>
      </c>
      <c r="PU63" s="21"/>
      <c r="PV63" s="21">
        <f t="shared" si="1045"/>
        <v>0</v>
      </c>
      <c r="PW63" s="21"/>
      <c r="PX63" s="21">
        <f t="shared" si="1045"/>
        <v>0</v>
      </c>
      <c r="PY63" s="21"/>
      <c r="PZ63" s="21">
        <f t="shared" si="1046"/>
        <v>0</v>
      </c>
      <c r="QA63" s="21"/>
      <c r="QB63" s="21">
        <f t="shared" si="1046"/>
        <v>0</v>
      </c>
      <c r="QC63" s="21"/>
      <c r="QD63" s="21">
        <f t="shared" si="1046"/>
        <v>0</v>
      </c>
      <c r="QE63" s="21"/>
      <c r="QF63" s="21">
        <f t="shared" si="1046"/>
        <v>0</v>
      </c>
      <c r="QG63" s="21"/>
      <c r="QH63" s="21">
        <f t="shared" si="1046"/>
        <v>0</v>
      </c>
      <c r="QI63" s="21"/>
      <c r="QJ63" s="21">
        <f t="shared" si="1046"/>
        <v>0</v>
      </c>
      <c r="QK63" s="21"/>
      <c r="QL63" s="21">
        <f t="shared" si="1047"/>
        <v>0</v>
      </c>
      <c r="QM63" s="21"/>
      <c r="QN63" s="21">
        <f t="shared" si="1047"/>
        <v>0</v>
      </c>
      <c r="QO63" s="21"/>
      <c r="QP63" s="21">
        <f t="shared" si="1047"/>
        <v>0</v>
      </c>
      <c r="QQ63" s="21"/>
      <c r="QR63" s="21">
        <f t="shared" si="1047"/>
        <v>0</v>
      </c>
      <c r="QS63" s="21"/>
      <c r="QT63" s="21">
        <f t="shared" si="1047"/>
        <v>0</v>
      </c>
      <c r="QU63" s="21"/>
      <c r="QV63" s="21">
        <f t="shared" si="1047"/>
        <v>0</v>
      </c>
      <c r="QW63" s="21"/>
      <c r="QX63" s="21">
        <f t="shared" si="1048"/>
        <v>0</v>
      </c>
      <c r="QY63" s="21"/>
      <c r="QZ63" s="21">
        <f t="shared" si="1048"/>
        <v>0</v>
      </c>
      <c r="RA63" s="21"/>
      <c r="RB63" s="21">
        <f t="shared" si="1048"/>
        <v>0</v>
      </c>
      <c r="RC63" s="21"/>
      <c r="RD63" s="21">
        <f t="shared" si="1048"/>
        <v>0</v>
      </c>
      <c r="RE63" s="21"/>
      <c r="RF63" s="21">
        <f t="shared" si="1048"/>
        <v>0</v>
      </c>
      <c r="RG63" s="21"/>
      <c r="RH63" s="21">
        <f t="shared" si="1048"/>
        <v>0</v>
      </c>
      <c r="RI63" s="21"/>
      <c r="RJ63" s="21">
        <f t="shared" si="720"/>
        <v>0</v>
      </c>
      <c r="RK63" s="21"/>
      <c r="RL63" s="21">
        <f t="shared" si="721"/>
        <v>0</v>
      </c>
      <c r="RM63" s="21"/>
      <c r="RN63" s="21">
        <f t="shared" si="722"/>
        <v>0</v>
      </c>
      <c r="RO63" s="21"/>
      <c r="RP63" s="21">
        <f t="shared" si="723"/>
        <v>0</v>
      </c>
      <c r="RQ63" s="21"/>
      <c r="RR63" s="21">
        <f t="shared" si="724"/>
        <v>0</v>
      </c>
      <c r="RS63" s="21"/>
      <c r="RT63" s="21">
        <f t="shared" si="725"/>
        <v>0</v>
      </c>
      <c r="RU63" s="21"/>
      <c r="RV63" s="21">
        <f t="shared" si="726"/>
        <v>0</v>
      </c>
      <c r="RW63" s="21"/>
      <c r="RX63" s="21">
        <f t="shared" si="727"/>
        <v>0</v>
      </c>
      <c r="RY63" s="21"/>
      <c r="RZ63" s="21">
        <f t="shared" si="728"/>
        <v>0</v>
      </c>
      <c r="SA63" s="21"/>
      <c r="SB63" s="21">
        <f t="shared" si="729"/>
        <v>0</v>
      </c>
      <c r="SC63" s="21"/>
      <c r="SD63" s="21">
        <f t="shared" si="730"/>
        <v>0</v>
      </c>
      <c r="SE63" s="21"/>
      <c r="SF63" s="21">
        <f t="shared" si="731"/>
        <v>0</v>
      </c>
      <c r="SG63" s="21"/>
      <c r="SH63" s="21">
        <f t="shared" si="732"/>
        <v>0</v>
      </c>
      <c r="SI63" s="21"/>
      <c r="SJ63" s="21">
        <f t="shared" si="733"/>
        <v>0</v>
      </c>
      <c r="SK63" s="21"/>
      <c r="SL63" s="21">
        <f t="shared" si="734"/>
        <v>0</v>
      </c>
      <c r="SM63" s="21"/>
      <c r="SN63" s="21">
        <f t="shared" si="1049"/>
        <v>0</v>
      </c>
      <c r="SO63" s="21"/>
      <c r="SP63" s="21">
        <f t="shared" si="736"/>
        <v>0</v>
      </c>
      <c r="SQ63" s="21"/>
      <c r="SR63" s="21">
        <f t="shared" si="737"/>
        <v>0</v>
      </c>
      <c r="SS63" s="21"/>
      <c r="ST63" s="21">
        <f t="shared" si="738"/>
        <v>0</v>
      </c>
      <c r="SU63" s="21"/>
      <c r="SV63" s="21">
        <f t="shared" si="739"/>
        <v>0</v>
      </c>
      <c r="SW63" s="21"/>
      <c r="SX63" s="21">
        <f t="shared" si="740"/>
        <v>0</v>
      </c>
      <c r="SY63" s="21"/>
      <c r="SZ63" s="21">
        <f t="shared" si="741"/>
        <v>0</v>
      </c>
      <c r="TA63" s="21"/>
      <c r="TB63" s="21">
        <f t="shared" si="742"/>
        <v>0</v>
      </c>
      <c r="TC63" s="21"/>
      <c r="TD63" s="21">
        <f t="shared" si="1050"/>
        <v>0</v>
      </c>
      <c r="TE63" s="21"/>
      <c r="TF63" s="21">
        <f t="shared" si="744"/>
        <v>0</v>
      </c>
      <c r="TG63" s="21"/>
      <c r="TH63" s="21">
        <f t="shared" si="745"/>
        <v>0</v>
      </c>
      <c r="TI63" s="21"/>
      <c r="TJ63" s="21">
        <f t="shared" si="746"/>
        <v>0</v>
      </c>
      <c r="TK63" s="21"/>
      <c r="TL63" s="21">
        <f t="shared" si="1051"/>
        <v>0</v>
      </c>
      <c r="TM63" s="21"/>
      <c r="TN63" s="21">
        <f t="shared" si="1052"/>
        <v>0</v>
      </c>
      <c r="TO63" s="21"/>
      <c r="TP63" s="21">
        <f t="shared" si="1053"/>
        <v>0</v>
      </c>
      <c r="TQ63" s="21"/>
      <c r="TR63" s="21">
        <f t="shared" si="1054"/>
        <v>0</v>
      </c>
      <c r="TS63" s="21"/>
      <c r="TT63" s="21">
        <f t="shared" si="1055"/>
        <v>0</v>
      </c>
      <c r="TU63" s="21"/>
      <c r="TV63" s="21">
        <f t="shared" si="1056"/>
        <v>0</v>
      </c>
      <c r="TW63" s="21"/>
      <c r="TX63" s="21">
        <f t="shared" si="1057"/>
        <v>0</v>
      </c>
      <c r="TY63" s="21"/>
      <c r="TZ63" s="21">
        <f t="shared" si="1058"/>
        <v>0</v>
      </c>
      <c r="UA63" s="21"/>
      <c r="UB63" s="21">
        <f t="shared" si="1059"/>
        <v>0</v>
      </c>
      <c r="UC63" s="21"/>
      <c r="UD63" s="21">
        <f t="shared" si="1060"/>
        <v>0</v>
      </c>
      <c r="UE63" s="21"/>
      <c r="UF63" s="21">
        <f t="shared" si="1061"/>
        <v>0</v>
      </c>
      <c r="UG63" s="21"/>
      <c r="UH63" s="21">
        <f t="shared" si="758"/>
        <v>0</v>
      </c>
      <c r="UI63" s="21"/>
      <c r="UJ63" s="21">
        <f t="shared" si="1062"/>
        <v>0</v>
      </c>
      <c r="UK63" s="21"/>
      <c r="UL63" s="21">
        <f t="shared" si="1063"/>
        <v>0</v>
      </c>
      <c r="UM63" s="21"/>
      <c r="UN63" s="21">
        <f t="shared" si="1064"/>
        <v>0</v>
      </c>
      <c r="UO63" s="21"/>
      <c r="UP63" s="21">
        <f t="shared" si="1065"/>
        <v>0</v>
      </c>
      <c r="UQ63" s="21"/>
      <c r="UR63" s="21">
        <f t="shared" si="1066"/>
        <v>0</v>
      </c>
      <c r="US63" s="21"/>
      <c r="UT63" s="21">
        <f t="shared" si="1067"/>
        <v>0</v>
      </c>
      <c r="UU63" s="21"/>
      <c r="UV63" s="21">
        <f t="shared" si="765"/>
        <v>0</v>
      </c>
      <c r="UW63" s="21"/>
      <c r="UX63" s="21">
        <f t="shared" si="1068"/>
        <v>0</v>
      </c>
      <c r="UY63" s="21"/>
      <c r="UZ63" s="21">
        <f t="shared" si="767"/>
        <v>0</v>
      </c>
      <c r="VA63" s="21"/>
      <c r="VB63" s="21">
        <f t="shared" si="1069"/>
        <v>0</v>
      </c>
      <c r="VC63" s="21"/>
      <c r="VD63" s="21">
        <f t="shared" si="1070"/>
        <v>0</v>
      </c>
      <c r="VE63" s="21"/>
      <c r="VF63" s="21">
        <f t="shared" si="1071"/>
        <v>0</v>
      </c>
      <c r="VG63" s="21"/>
      <c r="VH63" s="21">
        <f t="shared" si="1072"/>
        <v>0</v>
      </c>
      <c r="VI63" s="21"/>
      <c r="VJ63" s="21">
        <f t="shared" si="1073"/>
        <v>0</v>
      </c>
      <c r="VK63" s="21"/>
      <c r="VL63" s="21">
        <f t="shared" si="1074"/>
        <v>0</v>
      </c>
      <c r="VM63" s="21"/>
      <c r="VN63" s="21">
        <f t="shared" si="1075"/>
        <v>0</v>
      </c>
      <c r="VO63" s="21"/>
      <c r="VP63" s="21">
        <f t="shared" si="1076"/>
        <v>0</v>
      </c>
      <c r="VQ63" s="21"/>
      <c r="VR63" s="21">
        <f t="shared" si="1043"/>
        <v>0</v>
      </c>
      <c r="VS63" s="21"/>
      <c r="VT63" s="21">
        <f t="shared" si="1077"/>
        <v>0</v>
      </c>
      <c r="VU63" s="21"/>
      <c r="VV63" s="21">
        <f t="shared" si="1077"/>
        <v>0</v>
      </c>
      <c r="VW63" s="21"/>
      <c r="VX63" s="21">
        <f t="shared" si="1078"/>
        <v>0</v>
      </c>
      <c r="VY63" s="21"/>
      <c r="VZ63" s="21">
        <f t="shared" si="1078"/>
        <v>0</v>
      </c>
      <c r="WA63" s="21"/>
      <c r="WB63" s="21">
        <f t="shared" si="1078"/>
        <v>0</v>
      </c>
      <c r="WC63" s="21"/>
      <c r="WD63" s="21">
        <f t="shared" si="1078"/>
        <v>0</v>
      </c>
      <c r="WE63" s="21"/>
      <c r="WF63" s="21">
        <f t="shared" si="1078"/>
        <v>0</v>
      </c>
      <c r="WG63" s="21"/>
      <c r="WH63" s="21">
        <f t="shared" si="1078"/>
        <v>0</v>
      </c>
      <c r="WI63" s="21"/>
      <c r="WJ63" s="21">
        <f t="shared" si="1078"/>
        <v>0</v>
      </c>
      <c r="WK63" s="21"/>
      <c r="WL63" s="21">
        <f t="shared" si="1078"/>
        <v>0</v>
      </c>
      <c r="WM63" s="21"/>
      <c r="WN63" s="21">
        <f t="shared" si="1079"/>
        <v>0</v>
      </c>
      <c r="WO63" s="21"/>
      <c r="WP63" s="21">
        <f t="shared" si="1079"/>
        <v>0</v>
      </c>
      <c r="WQ63" s="21"/>
      <c r="WR63" s="21">
        <f t="shared" si="1079"/>
        <v>0</v>
      </c>
      <c r="WS63" s="21"/>
      <c r="WT63" s="21">
        <f t="shared" si="1079"/>
        <v>0</v>
      </c>
      <c r="WU63" s="21"/>
      <c r="WV63" s="21">
        <f t="shared" si="1079"/>
        <v>0</v>
      </c>
      <c r="WW63" s="21"/>
      <c r="WX63" s="21">
        <f t="shared" si="1079"/>
        <v>0</v>
      </c>
      <c r="WY63" s="21"/>
      <c r="WZ63" s="21">
        <f t="shared" si="1079"/>
        <v>0</v>
      </c>
      <c r="XA63" s="21"/>
      <c r="XB63" s="21">
        <f t="shared" si="1079"/>
        <v>0</v>
      </c>
      <c r="XC63" s="21"/>
      <c r="XD63" s="21">
        <f t="shared" si="1080"/>
        <v>0</v>
      </c>
      <c r="XE63" s="21"/>
      <c r="XF63" s="21">
        <f t="shared" si="1080"/>
        <v>0</v>
      </c>
      <c r="XG63" s="21"/>
      <c r="XH63" s="21">
        <f t="shared" si="1080"/>
        <v>0</v>
      </c>
      <c r="XI63" s="21"/>
      <c r="XJ63" s="21">
        <f t="shared" si="1080"/>
        <v>0</v>
      </c>
      <c r="XK63" s="21"/>
      <c r="XL63" s="21">
        <f t="shared" si="1080"/>
        <v>0</v>
      </c>
      <c r="XM63" s="21"/>
      <c r="XN63" s="21">
        <f t="shared" si="1080"/>
        <v>0</v>
      </c>
      <c r="XO63" s="21"/>
      <c r="XP63" s="21">
        <f t="shared" si="1080"/>
        <v>0</v>
      </c>
      <c r="XQ63" s="21"/>
      <c r="XR63" s="21">
        <f t="shared" si="1080"/>
        <v>0</v>
      </c>
      <c r="XS63" s="21"/>
      <c r="XT63" s="21">
        <f t="shared" si="1124"/>
        <v>0</v>
      </c>
      <c r="XU63" s="21"/>
      <c r="XV63" s="21">
        <f t="shared" si="1124"/>
        <v>0</v>
      </c>
      <c r="XW63" s="21"/>
      <c r="XX63" s="21">
        <f t="shared" si="1124"/>
        <v>0</v>
      </c>
      <c r="XY63" s="21"/>
      <c r="XZ63" s="21">
        <f t="shared" si="1124"/>
        <v>0</v>
      </c>
      <c r="YA63" s="21"/>
      <c r="YB63" s="21">
        <f t="shared" si="780"/>
        <v>0</v>
      </c>
      <c r="YC63" s="21"/>
      <c r="YD63" s="21">
        <f t="shared" si="781"/>
        <v>0</v>
      </c>
      <c r="YE63" s="21"/>
      <c r="YF63" s="21">
        <f t="shared" si="782"/>
        <v>0</v>
      </c>
      <c r="YG63" s="21"/>
      <c r="YH63" s="21">
        <f t="shared" si="783"/>
        <v>0</v>
      </c>
      <c r="YI63" s="21"/>
      <c r="YJ63" s="21">
        <f t="shared" si="784"/>
        <v>0</v>
      </c>
      <c r="YK63" s="21"/>
      <c r="YL63" s="21">
        <f t="shared" si="785"/>
        <v>0</v>
      </c>
      <c r="YM63" s="21"/>
      <c r="YN63" s="21">
        <f t="shared" si="786"/>
        <v>0</v>
      </c>
      <c r="YO63" s="21"/>
      <c r="YP63" s="21">
        <f t="shared" si="787"/>
        <v>0</v>
      </c>
      <c r="YQ63" s="21"/>
      <c r="YR63" s="21">
        <f t="shared" si="788"/>
        <v>0</v>
      </c>
      <c r="YS63" s="21"/>
      <c r="YT63" s="21">
        <f t="shared" si="1081"/>
        <v>0</v>
      </c>
      <c r="YU63" s="21"/>
      <c r="YV63" s="21">
        <f t="shared" si="790"/>
        <v>0</v>
      </c>
      <c r="YW63" s="21"/>
      <c r="YX63" s="21">
        <f t="shared" si="791"/>
        <v>0</v>
      </c>
      <c r="YY63" s="21">
        <v>1</v>
      </c>
      <c r="YZ63" s="21">
        <f t="shared" si="1077"/>
        <v>0</v>
      </c>
      <c r="ZA63" s="21">
        <v>24</v>
      </c>
      <c r="ZB63" s="21">
        <f t="shared" si="792"/>
        <v>0</v>
      </c>
      <c r="ZC63" s="21">
        <v>25</v>
      </c>
      <c r="ZD63" s="21">
        <f t="shared" si="793"/>
        <v>0</v>
      </c>
      <c r="ZE63" s="21"/>
      <c r="ZF63" s="21">
        <f t="shared" si="794"/>
        <v>0</v>
      </c>
      <c r="ZG63" s="21">
        <v>26</v>
      </c>
      <c r="ZH63" s="21">
        <f t="shared" si="1082"/>
        <v>0</v>
      </c>
      <c r="ZI63" s="21">
        <v>25</v>
      </c>
      <c r="ZJ63" s="21">
        <f t="shared" si="796"/>
        <v>0</v>
      </c>
      <c r="ZK63" s="21">
        <v>30</v>
      </c>
      <c r="ZL63" s="21">
        <f t="shared" si="797"/>
        <v>0</v>
      </c>
      <c r="ZM63" s="21">
        <v>26</v>
      </c>
      <c r="ZN63" s="21">
        <f t="shared" si="1083"/>
        <v>0</v>
      </c>
      <c r="ZO63" s="21">
        <v>21</v>
      </c>
      <c r="ZP63" s="21">
        <f t="shared" si="799"/>
        <v>0</v>
      </c>
      <c r="ZQ63" s="21">
        <v>21</v>
      </c>
      <c r="ZR63" s="21">
        <f t="shared" si="800"/>
        <v>0</v>
      </c>
      <c r="ZS63" s="21">
        <v>27</v>
      </c>
      <c r="ZT63" s="21">
        <f t="shared" si="1077"/>
        <v>0</v>
      </c>
      <c r="ZU63" s="21">
        <v>27</v>
      </c>
      <c r="ZV63" s="21">
        <f t="shared" si="1084"/>
        <v>0</v>
      </c>
      <c r="ZW63" s="21"/>
      <c r="ZX63" s="21">
        <f t="shared" si="1085"/>
        <v>0</v>
      </c>
      <c r="ZY63" s="21"/>
      <c r="ZZ63" s="21">
        <f t="shared" si="1085"/>
        <v>0</v>
      </c>
      <c r="AAA63" s="21"/>
      <c r="AAB63" s="21">
        <f t="shared" si="1086"/>
        <v>0</v>
      </c>
      <c r="AAC63" s="21"/>
      <c r="AAD63" s="21">
        <f t="shared" si="1086"/>
        <v>0</v>
      </c>
      <c r="AAE63" s="21"/>
      <c r="AAF63" s="21">
        <f t="shared" si="1087"/>
        <v>0</v>
      </c>
      <c r="AAG63" s="21"/>
      <c r="AAH63" s="21">
        <f t="shared" si="1087"/>
        <v>0</v>
      </c>
      <c r="AAI63" s="21"/>
      <c r="AAJ63" s="21">
        <f t="shared" si="1088"/>
        <v>0</v>
      </c>
      <c r="AAK63" s="21"/>
      <c r="AAL63" s="21">
        <f t="shared" si="1088"/>
        <v>0</v>
      </c>
      <c r="AAM63" s="21"/>
      <c r="AAN63" s="21">
        <f t="shared" si="1089"/>
        <v>0</v>
      </c>
      <c r="AAO63" s="21"/>
      <c r="AAP63" s="21">
        <f t="shared" si="1089"/>
        <v>0</v>
      </c>
      <c r="AAQ63" s="21"/>
      <c r="AAR63" s="21">
        <f t="shared" si="1090"/>
        <v>0</v>
      </c>
      <c r="AAS63" s="21"/>
      <c r="AAT63" s="21">
        <f t="shared" si="1090"/>
        <v>0</v>
      </c>
      <c r="AAU63" s="21"/>
      <c r="AAV63" s="21">
        <f t="shared" si="1091"/>
        <v>0</v>
      </c>
      <c r="AAW63" s="21"/>
      <c r="AAX63" s="21">
        <f t="shared" si="1091"/>
        <v>0</v>
      </c>
      <c r="AAY63" s="21"/>
      <c r="AAZ63" s="21">
        <f t="shared" si="1092"/>
        <v>0</v>
      </c>
      <c r="ABA63" s="21"/>
      <c r="ABB63" s="21">
        <f t="shared" si="1092"/>
        <v>0</v>
      </c>
      <c r="ABC63" s="21"/>
      <c r="ABD63" s="21">
        <f t="shared" si="1093"/>
        <v>0</v>
      </c>
      <c r="ABE63" s="21"/>
      <c r="ABF63" s="21">
        <f t="shared" si="1093"/>
        <v>0</v>
      </c>
      <c r="ABG63" s="21"/>
      <c r="ABH63" s="21">
        <f t="shared" si="1094"/>
        <v>0</v>
      </c>
      <c r="ABI63" s="21"/>
      <c r="ABJ63" s="21">
        <f t="shared" si="1094"/>
        <v>0</v>
      </c>
      <c r="ABK63" s="21"/>
      <c r="ABL63" s="21">
        <f t="shared" si="1095"/>
        <v>0</v>
      </c>
      <c r="ABM63" s="21"/>
      <c r="ABN63" s="21">
        <f t="shared" si="1095"/>
        <v>0</v>
      </c>
      <c r="ABO63" s="21"/>
      <c r="ABP63" s="21">
        <f t="shared" si="1096"/>
        <v>0</v>
      </c>
      <c r="ABQ63" s="21"/>
      <c r="ABR63" s="21">
        <f t="shared" si="1096"/>
        <v>0</v>
      </c>
      <c r="ABS63" s="21"/>
      <c r="ABT63" s="21">
        <f t="shared" si="1097"/>
        <v>0</v>
      </c>
      <c r="ABU63" s="21"/>
      <c r="ABV63" s="21">
        <f t="shared" si="1097"/>
        <v>0</v>
      </c>
      <c r="ABW63" s="21"/>
      <c r="ABX63" s="21">
        <f t="shared" si="1098"/>
        <v>0</v>
      </c>
      <c r="ABY63" s="21"/>
      <c r="ABZ63" s="21">
        <f t="shared" si="1098"/>
        <v>0</v>
      </c>
      <c r="ACA63" s="21"/>
      <c r="ACB63" s="21">
        <f t="shared" si="1099"/>
        <v>0</v>
      </c>
      <c r="ACC63" s="21"/>
      <c r="ACD63" s="21">
        <f t="shared" si="1099"/>
        <v>0</v>
      </c>
      <c r="ACE63" s="21"/>
      <c r="ACF63" s="21">
        <f t="shared" si="1100"/>
        <v>0</v>
      </c>
      <c r="ACG63" s="21"/>
      <c r="ACH63" s="21">
        <f t="shared" si="1100"/>
        <v>0</v>
      </c>
      <c r="ACI63" s="21"/>
      <c r="ACJ63" s="21">
        <f t="shared" si="1101"/>
        <v>0</v>
      </c>
      <c r="ACK63" s="21"/>
      <c r="ACL63" s="21">
        <f t="shared" si="1101"/>
        <v>0</v>
      </c>
      <c r="ACM63" s="21"/>
      <c r="ACN63" s="21">
        <f t="shared" si="1102"/>
        <v>0</v>
      </c>
      <c r="ACO63" s="21"/>
      <c r="ACP63" s="21">
        <f t="shared" si="1102"/>
        <v>0</v>
      </c>
      <c r="ACQ63" s="21"/>
      <c r="ACR63" s="21">
        <f t="shared" si="1103"/>
        <v>0</v>
      </c>
      <c r="ACS63" s="21"/>
      <c r="ACT63" s="21">
        <f t="shared" si="1103"/>
        <v>0</v>
      </c>
      <c r="ACU63" s="21"/>
      <c r="ACV63" s="21">
        <f t="shared" si="1104"/>
        <v>0</v>
      </c>
      <c r="ACW63" s="21"/>
      <c r="ACX63" s="21">
        <f t="shared" si="1104"/>
        <v>0</v>
      </c>
      <c r="ACY63" s="21"/>
      <c r="ACZ63" s="21">
        <f t="shared" si="1105"/>
        <v>0</v>
      </c>
      <c r="ADA63" s="21"/>
      <c r="ADB63" s="21">
        <f t="shared" si="1105"/>
        <v>0</v>
      </c>
      <c r="ADC63" s="21"/>
      <c r="ADD63" s="21">
        <f t="shared" si="1106"/>
        <v>0</v>
      </c>
      <c r="ADE63" s="21"/>
      <c r="ADF63" s="21">
        <f t="shared" si="1106"/>
        <v>0</v>
      </c>
      <c r="ADG63" s="21"/>
      <c r="ADH63" s="21">
        <f t="shared" si="1107"/>
        <v>0</v>
      </c>
      <c r="ADI63" s="21"/>
      <c r="ADJ63" s="21">
        <f t="shared" si="1107"/>
        <v>0</v>
      </c>
      <c r="ADK63" s="21"/>
      <c r="ADL63" s="21">
        <f t="shared" si="1108"/>
        <v>0</v>
      </c>
      <c r="ADM63" s="21"/>
      <c r="ADN63" s="21">
        <f t="shared" si="1108"/>
        <v>0</v>
      </c>
      <c r="ADO63" s="21"/>
      <c r="ADP63" s="21">
        <f t="shared" si="1108"/>
        <v>0</v>
      </c>
      <c r="ADQ63" s="21"/>
      <c r="ADR63" s="21">
        <f t="shared" si="1108"/>
        <v>0</v>
      </c>
      <c r="ADS63" s="21"/>
      <c r="ADT63" s="21">
        <f t="shared" si="1108"/>
        <v>0</v>
      </c>
      <c r="ADU63" s="21"/>
      <c r="ADV63" s="21">
        <f t="shared" si="1109"/>
        <v>0</v>
      </c>
      <c r="ADW63" s="21"/>
      <c r="ADX63" s="21">
        <f t="shared" si="1109"/>
        <v>0</v>
      </c>
      <c r="ADY63" s="21"/>
      <c r="ADZ63" s="21">
        <f t="shared" si="1109"/>
        <v>0</v>
      </c>
      <c r="AEA63" s="21"/>
      <c r="AEB63" s="21">
        <f t="shared" si="1109"/>
        <v>0</v>
      </c>
      <c r="AEC63" s="21"/>
      <c r="AED63" s="21">
        <f t="shared" si="1110"/>
        <v>0</v>
      </c>
      <c r="AEE63" s="21"/>
      <c r="AEF63" s="21">
        <f t="shared" si="1110"/>
        <v>0</v>
      </c>
      <c r="AEG63" s="21"/>
      <c r="AEH63" s="21">
        <f t="shared" si="1110"/>
        <v>0</v>
      </c>
      <c r="AEI63" s="21"/>
      <c r="AEJ63" s="21">
        <f t="shared" si="1110"/>
        <v>0</v>
      </c>
      <c r="AEK63" s="21"/>
      <c r="AEL63" s="21">
        <f t="shared" si="1110"/>
        <v>0</v>
      </c>
      <c r="AEM63" s="21"/>
      <c r="AEN63" s="21">
        <f t="shared" si="1111"/>
        <v>0</v>
      </c>
      <c r="AEO63" s="21"/>
      <c r="AEP63" s="21">
        <f t="shared" si="1111"/>
        <v>0</v>
      </c>
      <c r="AEQ63" s="21"/>
      <c r="AER63" s="21">
        <f t="shared" si="1111"/>
        <v>0</v>
      </c>
      <c r="AES63" s="21"/>
      <c r="AET63" s="21">
        <f t="shared" si="1111"/>
        <v>0</v>
      </c>
      <c r="AEU63" s="21"/>
      <c r="AEV63" s="21">
        <f t="shared" si="1112"/>
        <v>0</v>
      </c>
      <c r="AEW63" s="21"/>
      <c r="AEX63" s="21">
        <f t="shared" si="1112"/>
        <v>0</v>
      </c>
      <c r="AEY63" s="21"/>
      <c r="AEZ63" s="21">
        <f t="shared" si="1112"/>
        <v>0</v>
      </c>
      <c r="AFA63" s="21"/>
      <c r="AFB63" s="21">
        <f t="shared" si="1112"/>
        <v>0</v>
      </c>
      <c r="AFC63" s="21"/>
      <c r="AFD63" s="21">
        <f t="shared" si="1112"/>
        <v>0</v>
      </c>
      <c r="AFE63" s="21"/>
      <c r="AFF63" s="21">
        <f t="shared" si="1113"/>
        <v>0</v>
      </c>
      <c r="AFG63" s="21"/>
      <c r="AFH63" s="21">
        <f t="shared" si="1113"/>
        <v>0</v>
      </c>
      <c r="AFI63" s="21"/>
      <c r="AFJ63" s="21">
        <f t="shared" si="1113"/>
        <v>0</v>
      </c>
      <c r="AFK63" s="21"/>
      <c r="AFL63" s="21">
        <f t="shared" si="1113"/>
        <v>0</v>
      </c>
      <c r="AFM63" s="21"/>
      <c r="AFN63" s="21">
        <f t="shared" si="1114"/>
        <v>0</v>
      </c>
      <c r="AFO63" s="21"/>
      <c r="AFP63" s="21">
        <f t="shared" si="1114"/>
        <v>0</v>
      </c>
      <c r="AFQ63" s="21"/>
      <c r="AFR63" s="21">
        <f t="shared" si="1114"/>
        <v>0</v>
      </c>
      <c r="AFS63" s="21"/>
      <c r="AFT63" s="21">
        <f t="shared" si="1114"/>
        <v>0</v>
      </c>
      <c r="AFU63" s="21"/>
      <c r="AFV63" s="21">
        <f t="shared" si="1114"/>
        <v>0</v>
      </c>
      <c r="AFW63" s="21"/>
      <c r="AFX63" s="21">
        <f t="shared" si="1115"/>
        <v>0</v>
      </c>
      <c r="AFY63" s="21"/>
      <c r="AFZ63" s="21">
        <f t="shared" si="1115"/>
        <v>0</v>
      </c>
      <c r="AGA63" s="21"/>
      <c r="AGB63" s="21">
        <f t="shared" si="1115"/>
        <v>0</v>
      </c>
      <c r="AGC63" s="21"/>
      <c r="AGD63" s="21">
        <f t="shared" si="1115"/>
        <v>0</v>
      </c>
      <c r="AGE63" s="21"/>
      <c r="AGF63" s="21">
        <f t="shared" si="1116"/>
        <v>0</v>
      </c>
      <c r="AGG63" s="21"/>
      <c r="AGH63" s="21">
        <f t="shared" si="1116"/>
        <v>0</v>
      </c>
      <c r="AGI63" s="21"/>
      <c r="AGJ63" s="21">
        <f t="shared" si="1116"/>
        <v>0</v>
      </c>
      <c r="AGK63" s="21"/>
      <c r="AGL63" s="21">
        <f t="shared" si="1116"/>
        <v>0</v>
      </c>
      <c r="AGM63" s="21"/>
      <c r="AGN63" s="21">
        <f t="shared" si="1116"/>
        <v>0</v>
      </c>
      <c r="AGO63" s="21"/>
      <c r="AGP63" s="21">
        <f t="shared" si="1117"/>
        <v>0</v>
      </c>
      <c r="AGQ63" s="21"/>
      <c r="AGR63" s="21">
        <f t="shared" si="1117"/>
        <v>0</v>
      </c>
      <c r="AGS63" s="21"/>
      <c r="AGT63" s="21">
        <f t="shared" si="1117"/>
        <v>0</v>
      </c>
      <c r="AGU63" s="21"/>
      <c r="AGV63" s="21">
        <f t="shared" si="1117"/>
        <v>0</v>
      </c>
      <c r="AGW63" s="21"/>
      <c r="AGX63" s="21">
        <f t="shared" si="1118"/>
        <v>0</v>
      </c>
      <c r="AGY63" s="21"/>
      <c r="AGZ63" s="21">
        <f t="shared" si="1118"/>
        <v>0</v>
      </c>
      <c r="AHA63" s="21"/>
      <c r="AHB63" s="21">
        <f t="shared" si="1118"/>
        <v>0</v>
      </c>
      <c r="AHC63" s="21"/>
      <c r="AHD63" s="21">
        <f t="shared" si="1118"/>
        <v>0</v>
      </c>
      <c r="AHE63" s="21"/>
      <c r="AHF63" s="21">
        <f t="shared" si="1118"/>
        <v>0</v>
      </c>
      <c r="AHG63" s="21"/>
      <c r="AHH63" s="21">
        <f t="shared" si="1119"/>
        <v>0</v>
      </c>
      <c r="AHI63" s="21"/>
      <c r="AHJ63" s="21">
        <f t="shared" si="1119"/>
        <v>0</v>
      </c>
      <c r="AHK63" s="21"/>
      <c r="AHL63" s="21">
        <f t="shared" si="1119"/>
        <v>0</v>
      </c>
      <c r="AHM63" s="21"/>
      <c r="AHN63" s="21">
        <f t="shared" si="1119"/>
        <v>0</v>
      </c>
      <c r="AHO63" s="21"/>
      <c r="AHP63" s="21">
        <f t="shared" si="1120"/>
        <v>0</v>
      </c>
      <c r="AHQ63" s="21"/>
      <c r="AHR63" s="21">
        <f t="shared" si="1120"/>
        <v>0</v>
      </c>
      <c r="AHS63" s="21"/>
      <c r="AHT63" s="21">
        <f t="shared" si="1120"/>
        <v>0</v>
      </c>
      <c r="AHU63" s="21"/>
      <c r="AHV63" s="21">
        <f t="shared" si="1120"/>
        <v>0</v>
      </c>
      <c r="AHW63" s="21"/>
      <c r="AHX63" s="21">
        <f t="shared" si="1120"/>
        <v>0</v>
      </c>
      <c r="AHY63" s="21"/>
      <c r="AHZ63" s="21">
        <f t="shared" si="1121"/>
        <v>0</v>
      </c>
      <c r="AIA63" s="21"/>
      <c r="AIB63" s="21">
        <f t="shared" si="1121"/>
        <v>0</v>
      </c>
      <c r="AIC63" s="21"/>
      <c r="AID63" s="21">
        <f t="shared" si="1121"/>
        <v>0</v>
      </c>
      <c r="AIE63" s="21"/>
      <c r="AIF63" s="21">
        <f t="shared" si="1121"/>
        <v>0</v>
      </c>
      <c r="AIG63" s="21"/>
      <c r="AIH63" s="21">
        <f t="shared" si="1122"/>
        <v>0</v>
      </c>
      <c r="AII63" s="21"/>
      <c r="AIJ63" s="21">
        <f t="shared" si="1122"/>
        <v>0</v>
      </c>
      <c r="AIK63" s="21"/>
      <c r="AIL63" s="21">
        <f t="shared" si="1122"/>
        <v>0</v>
      </c>
      <c r="AIM63" s="21"/>
      <c r="AIN63" s="21">
        <f t="shared" si="1122"/>
        <v>0</v>
      </c>
      <c r="AIO63" s="21"/>
      <c r="AIP63" s="21">
        <f t="shared" si="1122"/>
        <v>0</v>
      </c>
      <c r="AIQ63" s="21"/>
      <c r="AIR63" s="21">
        <f t="shared" si="1123"/>
        <v>0</v>
      </c>
      <c r="AIS63" s="21"/>
      <c r="AIT63" s="21">
        <f t="shared" si="1123"/>
        <v>0</v>
      </c>
      <c r="AIU63" s="21"/>
      <c r="AIV63" s="21">
        <f t="shared" si="1123"/>
        <v>0</v>
      </c>
      <c r="AIW63" s="21"/>
      <c r="AIX63" s="21">
        <f t="shared" si="1123"/>
        <v>0</v>
      </c>
      <c r="AIY63" s="21"/>
      <c r="AIZ63" s="21">
        <f t="shared" si="1077"/>
        <v>0</v>
      </c>
      <c r="AJA63" s="21"/>
    </row>
    <row r="64" spans="1:937" ht="13.5" customHeight="1" x14ac:dyDescent="0.25">
      <c r="A64" s="96"/>
      <c r="B64" s="31">
        <v>59</v>
      </c>
      <c r="C64" s="192" t="s">
        <v>208</v>
      </c>
      <c r="D64" s="67" t="s">
        <v>468</v>
      </c>
      <c r="E64" s="194" t="s">
        <v>392</v>
      </c>
      <c r="F64" s="194" t="str">
        <f>_xlfn.XLOOKUP(D64,'WTG PH-III'!$D$5:$D$198,'WTG PH-III'!$B$5:$B$198,0,0,1)</f>
        <v>PSS-11</v>
      </c>
      <c r="G64" s="22" t="s">
        <v>537</v>
      </c>
      <c r="H64" s="22" t="s">
        <v>550</v>
      </c>
      <c r="I64" s="61">
        <v>13</v>
      </c>
      <c r="J64" s="21">
        <v>253</v>
      </c>
      <c r="K64" s="21">
        <v>253</v>
      </c>
      <c r="L64" s="21">
        <f t="shared" si="847"/>
        <v>253</v>
      </c>
      <c r="M64" s="21">
        <f t="shared" si="848"/>
        <v>0</v>
      </c>
      <c r="N64" s="95">
        <f>VLOOKUP(D64,'WTG PH-III'!$D$5:$U$198,17,0)</f>
        <v>45778</v>
      </c>
      <c r="O64" s="95">
        <f>VLOOKUP(D64,'WTG PH-III'!$D$5:$U$198,18,0)</f>
        <v>45788</v>
      </c>
      <c r="P64" s="21">
        <f t="shared" si="849"/>
        <v>0</v>
      </c>
      <c r="Q64" s="21"/>
      <c r="R64" s="21">
        <f t="shared" si="850"/>
        <v>0</v>
      </c>
      <c r="S64" s="21"/>
      <c r="T64" s="21">
        <f t="shared" si="851"/>
        <v>0</v>
      </c>
      <c r="U64" s="21"/>
      <c r="V64" s="21">
        <f t="shared" si="852"/>
        <v>0</v>
      </c>
      <c r="W64" s="21"/>
      <c r="X64" s="21">
        <f t="shared" si="853"/>
        <v>0</v>
      </c>
      <c r="Y64" s="21"/>
      <c r="Z64" s="21">
        <f t="shared" si="854"/>
        <v>0</v>
      </c>
      <c r="AA64" s="21"/>
      <c r="AB64" s="21">
        <f t="shared" si="855"/>
        <v>0</v>
      </c>
      <c r="AC64" s="21"/>
      <c r="AD64" s="21">
        <f t="shared" si="856"/>
        <v>0</v>
      </c>
      <c r="AE64" s="21"/>
      <c r="AF64" s="21">
        <f t="shared" si="857"/>
        <v>0</v>
      </c>
      <c r="AG64" s="21"/>
      <c r="AH64" s="21">
        <f t="shared" si="858"/>
        <v>0</v>
      </c>
      <c r="AI64" s="21"/>
      <c r="AJ64" s="21">
        <f t="shared" si="859"/>
        <v>0</v>
      </c>
      <c r="AK64" s="21"/>
      <c r="AL64" s="21">
        <f t="shared" si="860"/>
        <v>0</v>
      </c>
      <c r="AM64" s="21"/>
      <c r="AN64" s="21">
        <f t="shared" si="861"/>
        <v>0</v>
      </c>
      <c r="AO64" s="21"/>
      <c r="AP64" s="21">
        <f t="shared" si="862"/>
        <v>0</v>
      </c>
      <c r="AQ64" s="21"/>
      <c r="AR64" s="21">
        <f t="shared" si="863"/>
        <v>0</v>
      </c>
      <c r="AS64" s="21"/>
      <c r="AT64" s="21">
        <f t="shared" si="864"/>
        <v>0</v>
      </c>
      <c r="AU64" s="21"/>
      <c r="AV64" s="21">
        <f t="shared" si="865"/>
        <v>0</v>
      </c>
      <c r="AW64" s="21"/>
      <c r="AX64" s="21">
        <f t="shared" si="866"/>
        <v>0</v>
      </c>
      <c r="AY64" s="21"/>
      <c r="AZ64" s="21">
        <f t="shared" si="867"/>
        <v>0</v>
      </c>
      <c r="BA64" s="21"/>
      <c r="BB64" s="21">
        <f t="shared" si="868"/>
        <v>0</v>
      </c>
      <c r="BC64" s="21"/>
      <c r="BD64" s="21">
        <f t="shared" si="869"/>
        <v>0</v>
      </c>
      <c r="BE64" s="21"/>
      <c r="BF64" s="21">
        <f t="shared" si="870"/>
        <v>0</v>
      </c>
      <c r="BG64" s="21"/>
      <c r="BH64" s="21">
        <f t="shared" si="871"/>
        <v>0</v>
      </c>
      <c r="BI64" s="21"/>
      <c r="BJ64" s="21">
        <f t="shared" si="872"/>
        <v>0</v>
      </c>
      <c r="BK64" s="21"/>
      <c r="BL64" s="21">
        <f t="shared" si="873"/>
        <v>0</v>
      </c>
      <c r="BM64" s="21"/>
      <c r="BN64" s="21">
        <f t="shared" si="874"/>
        <v>0</v>
      </c>
      <c r="BO64" s="21"/>
      <c r="BP64" s="21">
        <f t="shared" si="875"/>
        <v>0</v>
      </c>
      <c r="BQ64" s="21"/>
      <c r="BR64" s="21">
        <f t="shared" si="876"/>
        <v>0</v>
      </c>
      <c r="BS64" s="21"/>
      <c r="BT64" s="21">
        <f t="shared" si="877"/>
        <v>0</v>
      </c>
      <c r="BU64" s="21"/>
      <c r="BV64" s="21">
        <f t="shared" si="878"/>
        <v>0</v>
      </c>
      <c r="BW64" s="21"/>
      <c r="BX64" s="21">
        <f t="shared" si="879"/>
        <v>0</v>
      </c>
      <c r="BY64" s="21"/>
      <c r="BZ64" s="21">
        <f t="shared" si="880"/>
        <v>0</v>
      </c>
      <c r="CA64" s="21"/>
      <c r="CB64" s="21">
        <f t="shared" si="881"/>
        <v>0</v>
      </c>
      <c r="CC64" s="21"/>
      <c r="CD64" s="21">
        <f t="shared" si="882"/>
        <v>0</v>
      </c>
      <c r="CE64" s="21"/>
      <c r="CF64" s="21">
        <f t="shared" si="883"/>
        <v>0</v>
      </c>
      <c r="CG64" s="21"/>
      <c r="CH64" s="21">
        <f t="shared" si="884"/>
        <v>0</v>
      </c>
      <c r="CI64" s="21"/>
      <c r="CJ64" s="21">
        <f t="shared" si="885"/>
        <v>0</v>
      </c>
      <c r="CK64" s="21"/>
      <c r="CL64" s="21">
        <f t="shared" si="886"/>
        <v>0</v>
      </c>
      <c r="CM64" s="21"/>
      <c r="CN64" s="21">
        <f t="shared" si="887"/>
        <v>0</v>
      </c>
      <c r="CO64" s="21"/>
      <c r="CP64" s="21">
        <f t="shared" si="888"/>
        <v>0</v>
      </c>
      <c r="CQ64" s="21"/>
      <c r="CR64" s="21">
        <f t="shared" si="889"/>
        <v>0</v>
      </c>
      <c r="CS64" s="21"/>
      <c r="CT64" s="21">
        <f t="shared" si="890"/>
        <v>0</v>
      </c>
      <c r="CU64" s="21"/>
      <c r="CV64" s="21">
        <f t="shared" si="891"/>
        <v>0</v>
      </c>
      <c r="CW64" s="21"/>
      <c r="CX64" s="21">
        <f t="shared" si="892"/>
        <v>0</v>
      </c>
      <c r="CY64" s="21"/>
      <c r="CZ64" s="21">
        <f t="shared" si="893"/>
        <v>0</v>
      </c>
      <c r="DA64" s="21"/>
      <c r="DB64" s="21">
        <f t="shared" si="894"/>
        <v>0</v>
      </c>
      <c r="DC64" s="21"/>
      <c r="DD64" s="21">
        <f t="shared" si="895"/>
        <v>0</v>
      </c>
      <c r="DE64" s="21"/>
      <c r="DF64" s="21">
        <f t="shared" si="896"/>
        <v>0</v>
      </c>
      <c r="DG64" s="21"/>
      <c r="DH64" s="21">
        <f t="shared" si="897"/>
        <v>0</v>
      </c>
      <c r="DI64" s="21"/>
      <c r="DJ64" s="21">
        <f t="shared" si="898"/>
        <v>0</v>
      </c>
      <c r="DK64" s="21"/>
      <c r="DL64" s="21">
        <f t="shared" si="899"/>
        <v>0</v>
      </c>
      <c r="DM64" s="21"/>
      <c r="DN64" s="21">
        <f t="shared" si="900"/>
        <v>0</v>
      </c>
      <c r="DO64" s="21"/>
      <c r="DP64" s="21">
        <f t="shared" si="901"/>
        <v>0</v>
      </c>
      <c r="DQ64" s="21"/>
      <c r="DR64" s="21">
        <f t="shared" si="902"/>
        <v>0</v>
      </c>
      <c r="DS64" s="21"/>
      <c r="DT64" s="21">
        <f t="shared" si="903"/>
        <v>0</v>
      </c>
      <c r="DU64" s="21"/>
      <c r="DV64" s="21">
        <f t="shared" si="904"/>
        <v>0</v>
      </c>
      <c r="DW64" s="21"/>
      <c r="DX64" s="21">
        <f t="shared" si="905"/>
        <v>0</v>
      </c>
      <c r="DY64" s="21"/>
      <c r="DZ64" s="21">
        <f t="shared" si="906"/>
        <v>0</v>
      </c>
      <c r="EA64" s="21"/>
      <c r="EB64" s="21">
        <f t="shared" si="907"/>
        <v>0</v>
      </c>
      <c r="EC64" s="21"/>
      <c r="ED64" s="21">
        <f t="shared" si="908"/>
        <v>0</v>
      </c>
      <c r="EE64" s="21"/>
      <c r="EF64" s="21">
        <f t="shared" si="909"/>
        <v>0</v>
      </c>
      <c r="EG64" s="21"/>
      <c r="EH64" s="21">
        <f t="shared" si="910"/>
        <v>0</v>
      </c>
      <c r="EI64" s="21"/>
      <c r="EJ64" s="21">
        <f t="shared" si="911"/>
        <v>0</v>
      </c>
      <c r="EK64" s="21"/>
      <c r="EL64" s="21">
        <f t="shared" si="912"/>
        <v>0</v>
      </c>
      <c r="EM64" s="21"/>
      <c r="EN64" s="21">
        <f t="shared" si="913"/>
        <v>0</v>
      </c>
      <c r="EO64" s="21"/>
      <c r="EP64" s="21">
        <f t="shared" si="914"/>
        <v>0</v>
      </c>
      <c r="EQ64" s="21"/>
      <c r="ER64" s="21">
        <f t="shared" si="915"/>
        <v>0</v>
      </c>
      <c r="ES64" s="21"/>
      <c r="ET64" s="21">
        <f t="shared" si="916"/>
        <v>0</v>
      </c>
      <c r="EU64" s="21"/>
      <c r="EV64" s="21">
        <f t="shared" si="917"/>
        <v>0</v>
      </c>
      <c r="EW64" s="21"/>
      <c r="EX64" s="21">
        <f t="shared" si="918"/>
        <v>0</v>
      </c>
      <c r="EY64" s="21"/>
      <c r="EZ64" s="21">
        <f t="shared" si="919"/>
        <v>0</v>
      </c>
      <c r="FA64" s="21"/>
      <c r="FB64" s="21">
        <f t="shared" si="920"/>
        <v>0</v>
      </c>
      <c r="FC64" s="21"/>
      <c r="FD64" s="21">
        <f t="shared" si="921"/>
        <v>0</v>
      </c>
      <c r="FE64" s="21"/>
      <c r="FF64" s="21">
        <f t="shared" si="922"/>
        <v>0</v>
      </c>
      <c r="FG64" s="21"/>
      <c r="FH64" s="21">
        <f t="shared" si="923"/>
        <v>0</v>
      </c>
      <c r="FI64" s="21"/>
      <c r="FJ64" s="21">
        <f t="shared" si="924"/>
        <v>0</v>
      </c>
      <c r="FK64" s="21"/>
      <c r="FL64" s="21">
        <f t="shared" si="925"/>
        <v>0</v>
      </c>
      <c r="FM64" s="21"/>
      <c r="FN64" s="21">
        <f t="shared" si="926"/>
        <v>0</v>
      </c>
      <c r="FO64" s="21"/>
      <c r="FP64" s="21">
        <f t="shared" si="927"/>
        <v>0</v>
      </c>
      <c r="FQ64" s="21"/>
      <c r="FR64" s="21">
        <f t="shared" si="928"/>
        <v>0</v>
      </c>
      <c r="FS64" s="21"/>
      <c r="FT64" s="21">
        <f t="shared" si="929"/>
        <v>0</v>
      </c>
      <c r="FU64" s="21"/>
      <c r="FV64" s="21">
        <f t="shared" si="930"/>
        <v>0</v>
      </c>
      <c r="FW64" s="21"/>
      <c r="FX64" s="21">
        <f t="shared" si="931"/>
        <v>0</v>
      </c>
      <c r="FY64" s="21"/>
      <c r="FZ64" s="21">
        <f t="shared" si="932"/>
        <v>0</v>
      </c>
      <c r="GA64" s="21"/>
      <c r="GB64" s="21">
        <f t="shared" si="933"/>
        <v>0</v>
      </c>
      <c r="GC64" s="21"/>
      <c r="GD64" s="21">
        <f t="shared" si="934"/>
        <v>0</v>
      </c>
      <c r="GE64" s="21"/>
      <c r="GF64" s="21">
        <f t="shared" si="935"/>
        <v>0</v>
      </c>
      <c r="GG64" s="21"/>
      <c r="GH64" s="21">
        <f t="shared" si="936"/>
        <v>0</v>
      </c>
      <c r="GI64" s="21"/>
      <c r="GJ64" s="21">
        <f t="shared" si="937"/>
        <v>0</v>
      </c>
      <c r="GK64" s="21"/>
      <c r="GL64" s="21">
        <f t="shared" si="938"/>
        <v>0</v>
      </c>
      <c r="GM64" s="21"/>
      <c r="GN64" s="21">
        <f t="shared" si="939"/>
        <v>0</v>
      </c>
      <c r="GO64" s="21"/>
      <c r="GP64" s="21">
        <f t="shared" si="940"/>
        <v>0</v>
      </c>
      <c r="GQ64" s="21"/>
      <c r="GR64" s="21">
        <f t="shared" si="941"/>
        <v>0</v>
      </c>
      <c r="GS64" s="21"/>
      <c r="GT64" s="21">
        <f t="shared" si="942"/>
        <v>0</v>
      </c>
      <c r="GU64" s="21"/>
      <c r="GV64" s="21">
        <f t="shared" si="943"/>
        <v>0</v>
      </c>
      <c r="GW64" s="21"/>
      <c r="GX64" s="21">
        <f t="shared" si="944"/>
        <v>0</v>
      </c>
      <c r="GY64" s="21"/>
      <c r="GZ64" s="21">
        <f t="shared" si="945"/>
        <v>0</v>
      </c>
      <c r="HA64" s="21"/>
      <c r="HB64" s="21">
        <f t="shared" si="946"/>
        <v>0</v>
      </c>
      <c r="HC64" s="21"/>
      <c r="HD64" s="21">
        <f t="shared" si="947"/>
        <v>0</v>
      </c>
      <c r="HE64" s="21"/>
      <c r="HF64" s="21">
        <f t="shared" si="948"/>
        <v>0</v>
      </c>
      <c r="HG64" s="21"/>
      <c r="HH64" s="21">
        <f t="shared" si="949"/>
        <v>0</v>
      </c>
      <c r="HI64" s="21"/>
      <c r="HJ64" s="21">
        <f t="shared" si="950"/>
        <v>0</v>
      </c>
      <c r="HK64" s="21"/>
      <c r="HL64" s="21">
        <f t="shared" si="951"/>
        <v>0</v>
      </c>
      <c r="HM64" s="21"/>
      <c r="HN64" s="21">
        <f t="shared" si="952"/>
        <v>0</v>
      </c>
      <c r="HO64" s="21"/>
      <c r="HP64" s="21">
        <f t="shared" si="953"/>
        <v>0</v>
      </c>
      <c r="HQ64" s="21"/>
      <c r="HR64" s="21">
        <f t="shared" si="954"/>
        <v>0</v>
      </c>
      <c r="HS64" s="21"/>
      <c r="HT64" s="21">
        <f t="shared" si="955"/>
        <v>0</v>
      </c>
      <c r="HU64" s="21"/>
      <c r="HV64" s="21">
        <f t="shared" si="956"/>
        <v>0</v>
      </c>
      <c r="HW64" s="21"/>
      <c r="HX64" s="21">
        <f t="shared" si="957"/>
        <v>0</v>
      </c>
      <c r="HY64" s="21"/>
      <c r="HZ64" s="21">
        <f t="shared" si="958"/>
        <v>0</v>
      </c>
      <c r="IA64" s="21"/>
      <c r="IB64" s="21">
        <f t="shared" si="959"/>
        <v>0</v>
      </c>
      <c r="IC64" s="21"/>
      <c r="ID64" s="21">
        <f t="shared" si="960"/>
        <v>0</v>
      </c>
      <c r="IE64" s="21"/>
      <c r="IF64" s="21">
        <f t="shared" si="961"/>
        <v>0</v>
      </c>
      <c r="IG64" s="21"/>
      <c r="IH64" s="21">
        <f t="shared" si="962"/>
        <v>0</v>
      </c>
      <c r="II64" s="21"/>
      <c r="IJ64" s="21">
        <f t="shared" si="963"/>
        <v>0</v>
      </c>
      <c r="IK64" s="21"/>
      <c r="IL64" s="21">
        <f t="shared" si="964"/>
        <v>0</v>
      </c>
      <c r="IM64" s="21"/>
      <c r="IN64" s="21">
        <f t="shared" si="965"/>
        <v>0</v>
      </c>
      <c r="IO64" s="21"/>
      <c r="IP64" s="21">
        <f t="shared" si="966"/>
        <v>0</v>
      </c>
      <c r="IQ64" s="21"/>
      <c r="IR64" s="21">
        <f t="shared" si="967"/>
        <v>0</v>
      </c>
      <c r="IS64" s="21"/>
      <c r="IT64" s="21">
        <f t="shared" si="968"/>
        <v>0</v>
      </c>
      <c r="IU64" s="21"/>
      <c r="IV64" s="21">
        <f t="shared" si="969"/>
        <v>0</v>
      </c>
      <c r="IW64" s="21"/>
      <c r="IX64" s="21">
        <f t="shared" si="970"/>
        <v>0</v>
      </c>
      <c r="IY64" s="21"/>
      <c r="IZ64" s="21">
        <f t="shared" si="971"/>
        <v>0</v>
      </c>
      <c r="JA64" s="21"/>
      <c r="JB64" s="21">
        <f t="shared" si="972"/>
        <v>0</v>
      </c>
      <c r="JC64" s="21"/>
      <c r="JD64" s="21">
        <f t="shared" si="973"/>
        <v>0</v>
      </c>
      <c r="JE64" s="21"/>
      <c r="JF64" s="21">
        <f t="shared" si="974"/>
        <v>0</v>
      </c>
      <c r="JG64" s="21"/>
      <c r="JH64" s="21">
        <f t="shared" si="975"/>
        <v>0</v>
      </c>
      <c r="JI64" s="21"/>
      <c r="JJ64" s="21">
        <f t="shared" si="976"/>
        <v>0</v>
      </c>
      <c r="JK64" s="21"/>
      <c r="JL64" s="21">
        <f t="shared" si="977"/>
        <v>0</v>
      </c>
      <c r="JM64" s="21"/>
      <c r="JN64" s="21">
        <f t="shared" si="978"/>
        <v>0</v>
      </c>
      <c r="JO64" s="21"/>
      <c r="JP64" s="21">
        <f t="shared" si="979"/>
        <v>0</v>
      </c>
      <c r="JQ64" s="21"/>
      <c r="JR64" s="21">
        <f t="shared" si="980"/>
        <v>0</v>
      </c>
      <c r="JS64" s="21"/>
      <c r="JT64" s="21">
        <f t="shared" si="981"/>
        <v>0</v>
      </c>
      <c r="JU64" s="21"/>
      <c r="JV64" s="21">
        <f t="shared" si="982"/>
        <v>0</v>
      </c>
      <c r="JW64" s="21"/>
      <c r="JX64" s="21">
        <f t="shared" si="983"/>
        <v>23</v>
      </c>
      <c r="JY64" s="21"/>
      <c r="JZ64" s="21">
        <f t="shared" si="984"/>
        <v>23</v>
      </c>
      <c r="KA64" s="21"/>
      <c r="KB64" s="21">
        <f t="shared" si="985"/>
        <v>23</v>
      </c>
      <c r="KC64" s="21"/>
      <c r="KD64" s="21">
        <f t="shared" si="986"/>
        <v>23</v>
      </c>
      <c r="KE64" s="21"/>
      <c r="KF64" s="21">
        <f t="shared" si="987"/>
        <v>23</v>
      </c>
      <c r="KG64" s="21"/>
      <c r="KH64" s="21">
        <f t="shared" si="988"/>
        <v>23</v>
      </c>
      <c r="KI64" s="21"/>
      <c r="KJ64" s="21">
        <f t="shared" si="989"/>
        <v>23</v>
      </c>
      <c r="KK64" s="21"/>
      <c r="KL64" s="21">
        <f t="shared" si="990"/>
        <v>23</v>
      </c>
      <c r="KM64" s="21"/>
      <c r="KN64" s="21">
        <f t="shared" si="991"/>
        <v>23</v>
      </c>
      <c r="KO64" s="21"/>
      <c r="KP64" s="21">
        <f t="shared" si="992"/>
        <v>23</v>
      </c>
      <c r="KQ64" s="21"/>
      <c r="KR64" s="21">
        <f t="shared" si="993"/>
        <v>23</v>
      </c>
      <c r="KS64" s="21"/>
      <c r="KT64" s="21">
        <f t="shared" si="994"/>
        <v>0</v>
      </c>
      <c r="KU64" s="21"/>
      <c r="KV64" s="21">
        <f t="shared" si="995"/>
        <v>0</v>
      </c>
      <c r="KW64" s="21"/>
      <c r="KX64" s="21">
        <f t="shared" si="996"/>
        <v>0</v>
      </c>
      <c r="KY64" s="21"/>
      <c r="KZ64" s="21">
        <f t="shared" si="997"/>
        <v>0</v>
      </c>
      <c r="LA64" s="21"/>
      <c r="LB64" s="21">
        <f t="shared" si="998"/>
        <v>0</v>
      </c>
      <c r="LC64" s="21"/>
      <c r="LD64" s="21">
        <f t="shared" si="999"/>
        <v>0</v>
      </c>
      <c r="LE64" s="21"/>
      <c r="LF64" s="21">
        <f t="shared" si="1000"/>
        <v>0</v>
      </c>
      <c r="LG64" s="21"/>
      <c r="LH64" s="21">
        <f t="shared" si="1001"/>
        <v>0</v>
      </c>
      <c r="LI64" s="21"/>
      <c r="LJ64" s="21">
        <f t="shared" si="1002"/>
        <v>0</v>
      </c>
      <c r="LK64" s="21"/>
      <c r="LL64" s="21">
        <f t="shared" si="1003"/>
        <v>0</v>
      </c>
      <c r="LM64" s="21"/>
      <c r="LN64" s="21">
        <f t="shared" si="1004"/>
        <v>0</v>
      </c>
      <c r="LO64" s="21"/>
      <c r="LP64" s="21">
        <f t="shared" si="1005"/>
        <v>0</v>
      </c>
      <c r="LQ64" s="21"/>
      <c r="LR64" s="21">
        <f t="shared" si="1006"/>
        <v>0</v>
      </c>
      <c r="LS64" s="21"/>
      <c r="LT64" s="21">
        <f t="shared" si="1007"/>
        <v>0</v>
      </c>
      <c r="LU64" s="21"/>
      <c r="LV64" s="21">
        <f t="shared" si="1008"/>
        <v>0</v>
      </c>
      <c r="LW64" s="21"/>
      <c r="LX64" s="21">
        <f t="shared" si="1009"/>
        <v>0</v>
      </c>
      <c r="LY64" s="21"/>
      <c r="LZ64" s="21">
        <f t="shared" si="1010"/>
        <v>0</v>
      </c>
      <c r="MA64" s="21"/>
      <c r="MB64" s="21">
        <f t="shared" si="1011"/>
        <v>0</v>
      </c>
      <c r="MC64" s="21"/>
      <c r="MD64" s="21">
        <f t="shared" si="1012"/>
        <v>0</v>
      </c>
      <c r="ME64" s="21"/>
      <c r="MF64" s="21">
        <f t="shared" si="1013"/>
        <v>0</v>
      </c>
      <c r="MG64" s="21"/>
      <c r="MH64" s="21">
        <f t="shared" si="1014"/>
        <v>0</v>
      </c>
      <c r="MI64" s="21"/>
      <c r="MJ64" s="21">
        <f t="shared" si="1015"/>
        <v>0</v>
      </c>
      <c r="MK64" s="21"/>
      <c r="ML64" s="21">
        <f t="shared" si="1016"/>
        <v>0</v>
      </c>
      <c r="MM64" s="21"/>
      <c r="MN64" s="21">
        <f t="shared" si="1017"/>
        <v>0</v>
      </c>
      <c r="MO64" s="21"/>
      <c r="MP64" s="21">
        <f t="shared" si="1018"/>
        <v>0</v>
      </c>
      <c r="MQ64" s="21"/>
      <c r="MR64" s="21">
        <f t="shared" si="1019"/>
        <v>0</v>
      </c>
      <c r="MS64" s="21"/>
      <c r="MT64" s="21">
        <f t="shared" si="1020"/>
        <v>0</v>
      </c>
      <c r="MU64" s="21"/>
      <c r="MV64" s="21">
        <f t="shared" si="1021"/>
        <v>0</v>
      </c>
      <c r="MW64" s="21"/>
      <c r="MX64" s="21">
        <f t="shared" si="1022"/>
        <v>0</v>
      </c>
      <c r="MY64" s="21"/>
      <c r="MZ64" s="21">
        <f t="shared" si="1023"/>
        <v>0</v>
      </c>
      <c r="NA64" s="21"/>
      <c r="NB64" s="21">
        <f t="shared" si="1024"/>
        <v>0</v>
      </c>
      <c r="NC64" s="21"/>
      <c r="ND64" s="21">
        <f t="shared" si="1025"/>
        <v>0</v>
      </c>
      <c r="NE64" s="21"/>
      <c r="NF64" s="21">
        <f t="shared" si="1026"/>
        <v>0</v>
      </c>
      <c r="NG64" s="21"/>
      <c r="NH64" s="21">
        <f t="shared" si="1027"/>
        <v>0</v>
      </c>
      <c r="NI64" s="21"/>
      <c r="NJ64" s="21">
        <f t="shared" si="1028"/>
        <v>0</v>
      </c>
      <c r="NK64" s="21"/>
      <c r="NL64" s="21">
        <f t="shared" si="1029"/>
        <v>0</v>
      </c>
      <c r="NM64" s="21"/>
      <c r="NN64" s="21">
        <f t="shared" si="1030"/>
        <v>0</v>
      </c>
      <c r="NO64" s="21"/>
      <c r="NP64" s="21">
        <f t="shared" si="1031"/>
        <v>0</v>
      </c>
      <c r="NQ64" s="21"/>
      <c r="NR64" s="21">
        <f t="shared" si="1032"/>
        <v>0</v>
      </c>
      <c r="NS64" s="21"/>
      <c r="NT64" s="21">
        <f t="shared" si="1033"/>
        <v>0</v>
      </c>
      <c r="NU64" s="21"/>
      <c r="NV64" s="21">
        <f t="shared" si="1034"/>
        <v>0</v>
      </c>
      <c r="NW64" s="21"/>
      <c r="NX64" s="21">
        <f t="shared" si="1035"/>
        <v>0</v>
      </c>
      <c r="NY64" s="21"/>
      <c r="NZ64" s="21">
        <f t="shared" si="1036"/>
        <v>0</v>
      </c>
      <c r="OA64" s="21"/>
      <c r="OB64" s="21">
        <f t="shared" si="1037"/>
        <v>0</v>
      </c>
      <c r="OC64" s="21"/>
      <c r="OD64" s="21">
        <f t="shared" si="1038"/>
        <v>0</v>
      </c>
      <c r="OE64" s="21"/>
      <c r="OF64" s="21">
        <f t="shared" si="1039"/>
        <v>0</v>
      </c>
      <c r="OG64" s="21"/>
      <c r="OH64" s="21">
        <f t="shared" si="1040"/>
        <v>0</v>
      </c>
      <c r="OI64" s="21"/>
      <c r="OJ64" s="21">
        <f t="shared" si="1041"/>
        <v>0</v>
      </c>
      <c r="OK64" s="21"/>
      <c r="OL64" s="21">
        <f t="shared" si="1042"/>
        <v>0</v>
      </c>
      <c r="OM64" s="21"/>
      <c r="ON64" s="21">
        <f t="shared" si="1043"/>
        <v>0</v>
      </c>
      <c r="OO64" s="21"/>
      <c r="OP64" s="21">
        <f t="shared" si="1043"/>
        <v>0</v>
      </c>
      <c r="OQ64" s="21"/>
      <c r="OR64" s="21">
        <f t="shared" si="1043"/>
        <v>0</v>
      </c>
      <c r="OS64" s="21"/>
      <c r="OT64" s="21">
        <f t="shared" si="1043"/>
        <v>0</v>
      </c>
      <c r="OU64" s="21"/>
      <c r="OV64" s="21">
        <f t="shared" si="1043"/>
        <v>0</v>
      </c>
      <c r="OW64" s="21"/>
      <c r="OX64" s="21">
        <f t="shared" si="1043"/>
        <v>0</v>
      </c>
      <c r="OY64" s="21"/>
      <c r="OZ64" s="21">
        <f t="shared" si="1043"/>
        <v>0</v>
      </c>
      <c r="PA64" s="21"/>
      <c r="PB64" s="21">
        <f t="shared" si="1044"/>
        <v>0</v>
      </c>
      <c r="PC64" s="21"/>
      <c r="PD64" s="21">
        <f t="shared" si="1044"/>
        <v>0</v>
      </c>
      <c r="PE64" s="21"/>
      <c r="PF64" s="21">
        <f t="shared" si="1044"/>
        <v>0</v>
      </c>
      <c r="PG64" s="21"/>
      <c r="PH64" s="21">
        <f t="shared" si="1044"/>
        <v>0</v>
      </c>
      <c r="PI64" s="21"/>
      <c r="PJ64" s="21">
        <f t="shared" si="1044"/>
        <v>0</v>
      </c>
      <c r="PK64" s="21"/>
      <c r="PL64" s="21">
        <f t="shared" si="1044"/>
        <v>0</v>
      </c>
      <c r="PM64" s="21"/>
      <c r="PN64" s="21">
        <f t="shared" si="1045"/>
        <v>0</v>
      </c>
      <c r="PO64" s="21"/>
      <c r="PP64" s="21">
        <f t="shared" si="1045"/>
        <v>0</v>
      </c>
      <c r="PQ64" s="21"/>
      <c r="PR64" s="21">
        <f t="shared" si="1045"/>
        <v>0</v>
      </c>
      <c r="PS64" s="21"/>
      <c r="PT64" s="21">
        <f t="shared" si="1045"/>
        <v>0</v>
      </c>
      <c r="PU64" s="21"/>
      <c r="PV64" s="21">
        <f t="shared" si="1045"/>
        <v>0</v>
      </c>
      <c r="PW64" s="21"/>
      <c r="PX64" s="21">
        <f t="shared" si="1045"/>
        <v>0</v>
      </c>
      <c r="PY64" s="21"/>
      <c r="PZ64" s="21">
        <f t="shared" si="1046"/>
        <v>0</v>
      </c>
      <c r="QA64" s="21"/>
      <c r="QB64" s="21">
        <f t="shared" si="1046"/>
        <v>0</v>
      </c>
      <c r="QC64" s="21"/>
      <c r="QD64" s="21">
        <f t="shared" si="1046"/>
        <v>0</v>
      </c>
      <c r="QE64" s="21"/>
      <c r="QF64" s="21">
        <f t="shared" si="1046"/>
        <v>0</v>
      </c>
      <c r="QG64" s="21"/>
      <c r="QH64" s="21">
        <f t="shared" si="1046"/>
        <v>0</v>
      </c>
      <c r="QI64" s="21"/>
      <c r="QJ64" s="21">
        <f t="shared" si="1046"/>
        <v>0</v>
      </c>
      <c r="QK64" s="21"/>
      <c r="QL64" s="21">
        <f t="shared" si="1047"/>
        <v>0</v>
      </c>
      <c r="QM64" s="21"/>
      <c r="QN64" s="21">
        <f t="shared" si="1047"/>
        <v>0</v>
      </c>
      <c r="QO64" s="21"/>
      <c r="QP64" s="21">
        <f t="shared" si="1047"/>
        <v>0</v>
      </c>
      <c r="QQ64" s="21"/>
      <c r="QR64" s="21">
        <f t="shared" si="1047"/>
        <v>0</v>
      </c>
      <c r="QS64" s="21"/>
      <c r="QT64" s="21">
        <f t="shared" si="1047"/>
        <v>0</v>
      </c>
      <c r="QU64" s="21"/>
      <c r="QV64" s="21">
        <f t="shared" si="1047"/>
        <v>0</v>
      </c>
      <c r="QW64" s="21"/>
      <c r="QX64" s="21">
        <f t="shared" si="1048"/>
        <v>0</v>
      </c>
      <c r="QY64" s="21"/>
      <c r="QZ64" s="21">
        <f t="shared" si="1048"/>
        <v>0</v>
      </c>
      <c r="RA64" s="21"/>
      <c r="RB64" s="21">
        <f t="shared" si="1048"/>
        <v>0</v>
      </c>
      <c r="RC64" s="21"/>
      <c r="RD64" s="21">
        <f t="shared" si="1048"/>
        <v>0</v>
      </c>
      <c r="RE64" s="21"/>
      <c r="RF64" s="21">
        <f t="shared" si="1048"/>
        <v>0</v>
      </c>
      <c r="RG64" s="21"/>
      <c r="RH64" s="21">
        <f t="shared" si="1048"/>
        <v>0</v>
      </c>
      <c r="RI64" s="21"/>
      <c r="RJ64" s="21">
        <f t="shared" si="720"/>
        <v>0</v>
      </c>
      <c r="RK64" s="21"/>
      <c r="RL64" s="21">
        <f t="shared" si="721"/>
        <v>0</v>
      </c>
      <c r="RM64" s="21"/>
      <c r="RN64" s="21">
        <f t="shared" si="722"/>
        <v>0</v>
      </c>
      <c r="RO64" s="21"/>
      <c r="RP64" s="21">
        <f t="shared" si="723"/>
        <v>0</v>
      </c>
      <c r="RQ64" s="21"/>
      <c r="RR64" s="21">
        <f t="shared" si="724"/>
        <v>0</v>
      </c>
      <c r="RS64" s="21"/>
      <c r="RT64" s="21">
        <f t="shared" si="725"/>
        <v>0</v>
      </c>
      <c r="RU64" s="21"/>
      <c r="RV64" s="21">
        <f t="shared" si="726"/>
        <v>0</v>
      </c>
      <c r="RW64" s="21"/>
      <c r="RX64" s="21">
        <f t="shared" si="727"/>
        <v>0</v>
      </c>
      <c r="RY64" s="21"/>
      <c r="RZ64" s="21">
        <f t="shared" si="728"/>
        <v>0</v>
      </c>
      <c r="SA64" s="21"/>
      <c r="SB64" s="21">
        <f t="shared" si="729"/>
        <v>0</v>
      </c>
      <c r="SC64" s="21"/>
      <c r="SD64" s="21">
        <f t="shared" si="730"/>
        <v>0</v>
      </c>
      <c r="SE64" s="21"/>
      <c r="SF64" s="21">
        <f t="shared" si="731"/>
        <v>0</v>
      </c>
      <c r="SG64" s="21"/>
      <c r="SH64" s="21">
        <f t="shared" si="732"/>
        <v>0</v>
      </c>
      <c r="SI64" s="21"/>
      <c r="SJ64" s="21">
        <f t="shared" si="733"/>
        <v>0</v>
      </c>
      <c r="SK64" s="21"/>
      <c r="SL64" s="21">
        <f t="shared" si="734"/>
        <v>0</v>
      </c>
      <c r="SM64" s="21"/>
      <c r="SN64" s="21">
        <f t="shared" si="1049"/>
        <v>0</v>
      </c>
      <c r="SO64" s="21"/>
      <c r="SP64" s="21">
        <f t="shared" si="736"/>
        <v>0</v>
      </c>
      <c r="SQ64" s="21"/>
      <c r="SR64" s="21">
        <f t="shared" si="737"/>
        <v>0</v>
      </c>
      <c r="SS64" s="21"/>
      <c r="ST64" s="21">
        <f t="shared" si="738"/>
        <v>0</v>
      </c>
      <c r="SU64" s="21"/>
      <c r="SV64" s="21">
        <f t="shared" si="739"/>
        <v>0</v>
      </c>
      <c r="SW64" s="21"/>
      <c r="SX64" s="21">
        <f t="shared" si="740"/>
        <v>0</v>
      </c>
      <c r="SY64" s="21"/>
      <c r="SZ64" s="21">
        <f t="shared" si="741"/>
        <v>0</v>
      </c>
      <c r="TA64" s="21"/>
      <c r="TB64" s="21">
        <f t="shared" si="742"/>
        <v>0</v>
      </c>
      <c r="TC64" s="21"/>
      <c r="TD64" s="21">
        <f t="shared" si="1050"/>
        <v>0</v>
      </c>
      <c r="TE64" s="21"/>
      <c r="TF64" s="21">
        <f t="shared" si="744"/>
        <v>0</v>
      </c>
      <c r="TG64" s="21"/>
      <c r="TH64" s="21">
        <f t="shared" si="745"/>
        <v>0</v>
      </c>
      <c r="TI64" s="21"/>
      <c r="TJ64" s="21">
        <f t="shared" si="746"/>
        <v>0</v>
      </c>
      <c r="TK64" s="21"/>
      <c r="TL64" s="21">
        <f t="shared" si="1051"/>
        <v>0</v>
      </c>
      <c r="TM64" s="21"/>
      <c r="TN64" s="21">
        <f t="shared" si="1052"/>
        <v>0</v>
      </c>
      <c r="TO64" s="21">
        <v>10</v>
      </c>
      <c r="TP64" s="21">
        <f t="shared" si="1053"/>
        <v>0</v>
      </c>
      <c r="TQ64" s="21">
        <v>24</v>
      </c>
      <c r="TR64" s="21">
        <f t="shared" si="1054"/>
        <v>0</v>
      </c>
      <c r="TS64" s="21">
        <v>25</v>
      </c>
      <c r="TT64" s="21">
        <f t="shared" si="1055"/>
        <v>0</v>
      </c>
      <c r="TU64" s="21">
        <v>16</v>
      </c>
      <c r="TV64" s="21">
        <f t="shared" si="1056"/>
        <v>0</v>
      </c>
      <c r="TW64" s="21"/>
      <c r="TX64" s="21">
        <f t="shared" si="1057"/>
        <v>0</v>
      </c>
      <c r="TY64" s="21"/>
      <c r="TZ64" s="21">
        <f t="shared" si="1058"/>
        <v>0</v>
      </c>
      <c r="UA64" s="21"/>
      <c r="UB64" s="21">
        <f t="shared" si="1059"/>
        <v>0</v>
      </c>
      <c r="UC64" s="21"/>
      <c r="UD64" s="21">
        <f t="shared" si="1060"/>
        <v>0</v>
      </c>
      <c r="UE64" s="21"/>
      <c r="UF64" s="21">
        <f t="shared" si="1061"/>
        <v>0</v>
      </c>
      <c r="UG64" s="21"/>
      <c r="UH64" s="21">
        <f t="shared" si="758"/>
        <v>0</v>
      </c>
      <c r="UI64" s="21"/>
      <c r="UJ64" s="21">
        <f t="shared" si="1062"/>
        <v>0</v>
      </c>
      <c r="UK64" s="21"/>
      <c r="UL64" s="21">
        <f t="shared" si="1063"/>
        <v>0</v>
      </c>
      <c r="UM64" s="21">
        <v>20</v>
      </c>
      <c r="UN64" s="21">
        <f t="shared" si="1064"/>
        <v>0</v>
      </c>
      <c r="UO64" s="21">
        <v>15</v>
      </c>
      <c r="UP64" s="21">
        <f t="shared" si="1065"/>
        <v>0</v>
      </c>
      <c r="UQ64" s="21"/>
      <c r="UR64" s="21">
        <f t="shared" si="1066"/>
        <v>0</v>
      </c>
      <c r="US64" s="21">
        <v>22</v>
      </c>
      <c r="UT64" s="21">
        <f t="shared" si="1067"/>
        <v>0</v>
      </c>
      <c r="UU64" s="21">
        <v>19</v>
      </c>
      <c r="UV64" s="21">
        <f t="shared" si="765"/>
        <v>0</v>
      </c>
      <c r="UW64" s="21">
        <v>23</v>
      </c>
      <c r="UX64" s="21">
        <f t="shared" si="1068"/>
        <v>0</v>
      </c>
      <c r="UY64" s="21">
        <v>25</v>
      </c>
      <c r="UZ64" s="21">
        <f t="shared" si="767"/>
        <v>0</v>
      </c>
      <c r="VA64" s="21">
        <v>27</v>
      </c>
      <c r="VB64" s="21">
        <f t="shared" si="1069"/>
        <v>0</v>
      </c>
      <c r="VC64" s="21">
        <v>24</v>
      </c>
      <c r="VD64" s="21">
        <f t="shared" si="1070"/>
        <v>0</v>
      </c>
      <c r="VE64" s="21">
        <v>3</v>
      </c>
      <c r="VF64" s="21">
        <f t="shared" si="1071"/>
        <v>0</v>
      </c>
      <c r="VG64" s="21"/>
      <c r="VH64" s="21">
        <f t="shared" si="1072"/>
        <v>0</v>
      </c>
      <c r="VI64" s="21"/>
      <c r="VJ64" s="21">
        <f t="shared" si="1073"/>
        <v>0</v>
      </c>
      <c r="VK64" s="21"/>
      <c r="VL64" s="21">
        <f t="shared" si="1074"/>
        <v>0</v>
      </c>
      <c r="VM64" s="21"/>
      <c r="VN64" s="21">
        <f t="shared" si="1075"/>
        <v>0</v>
      </c>
      <c r="VO64" s="21"/>
      <c r="VP64" s="21">
        <f t="shared" si="1076"/>
        <v>0</v>
      </c>
      <c r="VQ64" s="21"/>
      <c r="VR64" s="21">
        <f t="shared" si="1043"/>
        <v>0</v>
      </c>
      <c r="VS64" s="21"/>
      <c r="VT64" s="21">
        <f t="shared" si="1077"/>
        <v>0</v>
      </c>
      <c r="VU64" s="21"/>
      <c r="VV64" s="21">
        <f t="shared" si="1077"/>
        <v>0</v>
      </c>
      <c r="VW64" s="21"/>
      <c r="VX64" s="21">
        <f t="shared" si="1078"/>
        <v>0</v>
      </c>
      <c r="VY64" s="21"/>
      <c r="VZ64" s="21">
        <f t="shared" si="1078"/>
        <v>0</v>
      </c>
      <c r="WA64" s="21"/>
      <c r="WB64" s="21">
        <f t="shared" si="1078"/>
        <v>0</v>
      </c>
      <c r="WC64" s="21"/>
      <c r="WD64" s="21">
        <f t="shared" si="1078"/>
        <v>0</v>
      </c>
      <c r="WE64" s="21"/>
      <c r="WF64" s="21">
        <f t="shared" si="1078"/>
        <v>0</v>
      </c>
      <c r="WG64" s="21"/>
      <c r="WH64" s="21">
        <f t="shared" si="1078"/>
        <v>0</v>
      </c>
      <c r="WI64" s="21"/>
      <c r="WJ64" s="21">
        <f t="shared" si="1078"/>
        <v>0</v>
      </c>
      <c r="WK64" s="21"/>
      <c r="WL64" s="21">
        <f t="shared" si="1078"/>
        <v>0</v>
      </c>
      <c r="WM64" s="21"/>
      <c r="WN64" s="21">
        <f t="shared" si="1079"/>
        <v>0</v>
      </c>
      <c r="WO64" s="21"/>
      <c r="WP64" s="21">
        <f t="shared" si="1079"/>
        <v>0</v>
      </c>
      <c r="WQ64" s="21"/>
      <c r="WR64" s="21">
        <f t="shared" si="1079"/>
        <v>0</v>
      </c>
      <c r="WS64" s="21"/>
      <c r="WT64" s="21">
        <f t="shared" si="1079"/>
        <v>0</v>
      </c>
      <c r="WU64" s="21"/>
      <c r="WV64" s="21">
        <f t="shared" si="1079"/>
        <v>0</v>
      </c>
      <c r="WW64" s="21"/>
      <c r="WX64" s="21">
        <f t="shared" si="1079"/>
        <v>0</v>
      </c>
      <c r="WY64" s="21"/>
      <c r="WZ64" s="21">
        <f t="shared" si="1079"/>
        <v>0</v>
      </c>
      <c r="XA64" s="21"/>
      <c r="XB64" s="21">
        <f t="shared" si="1079"/>
        <v>0</v>
      </c>
      <c r="XC64" s="21"/>
      <c r="XD64" s="21">
        <f t="shared" si="1080"/>
        <v>0</v>
      </c>
      <c r="XE64" s="21"/>
      <c r="XF64" s="21">
        <f t="shared" si="1080"/>
        <v>0</v>
      </c>
      <c r="XG64" s="21"/>
      <c r="XH64" s="21">
        <f t="shared" si="1080"/>
        <v>0</v>
      </c>
      <c r="XI64" s="21"/>
      <c r="XJ64" s="21">
        <f t="shared" si="1080"/>
        <v>0</v>
      </c>
      <c r="XK64" s="21"/>
      <c r="XL64" s="21">
        <f t="shared" si="1080"/>
        <v>0</v>
      </c>
      <c r="XM64" s="21"/>
      <c r="XN64" s="21">
        <f t="shared" si="1080"/>
        <v>0</v>
      </c>
      <c r="XO64" s="21"/>
      <c r="XP64" s="21">
        <f t="shared" si="1080"/>
        <v>0</v>
      </c>
      <c r="XQ64" s="21"/>
      <c r="XR64" s="21">
        <f t="shared" si="1080"/>
        <v>0</v>
      </c>
      <c r="XS64" s="21"/>
      <c r="XT64" s="21">
        <f t="shared" si="1124"/>
        <v>0</v>
      </c>
      <c r="XU64" s="21"/>
      <c r="XV64" s="21">
        <f t="shared" si="1124"/>
        <v>0</v>
      </c>
      <c r="XW64" s="21"/>
      <c r="XX64" s="21">
        <f t="shared" si="1124"/>
        <v>0</v>
      </c>
      <c r="XY64" s="21"/>
      <c r="XZ64" s="21">
        <f t="shared" si="1124"/>
        <v>0</v>
      </c>
      <c r="YA64" s="21"/>
      <c r="YB64" s="21">
        <f t="shared" si="780"/>
        <v>0</v>
      </c>
      <c r="YC64" s="21"/>
      <c r="YD64" s="21">
        <f t="shared" si="781"/>
        <v>0</v>
      </c>
      <c r="YE64" s="21"/>
      <c r="YF64" s="21">
        <f t="shared" si="782"/>
        <v>0</v>
      </c>
      <c r="YG64" s="21"/>
      <c r="YH64" s="21">
        <f t="shared" si="783"/>
        <v>0</v>
      </c>
      <c r="YI64" s="21"/>
      <c r="YJ64" s="21">
        <f t="shared" si="784"/>
        <v>0</v>
      </c>
      <c r="YK64" s="21"/>
      <c r="YL64" s="21">
        <f t="shared" si="785"/>
        <v>0</v>
      </c>
      <c r="YM64" s="21"/>
      <c r="YN64" s="21">
        <f t="shared" si="786"/>
        <v>0</v>
      </c>
      <c r="YO64" s="21"/>
      <c r="YP64" s="21">
        <f t="shared" si="787"/>
        <v>0</v>
      </c>
      <c r="YQ64" s="21"/>
      <c r="YR64" s="21">
        <f t="shared" si="788"/>
        <v>0</v>
      </c>
      <c r="YS64" s="21"/>
      <c r="YT64" s="21">
        <f t="shared" si="1081"/>
        <v>0</v>
      </c>
      <c r="YU64" s="21"/>
      <c r="YV64" s="21">
        <f t="shared" si="790"/>
        <v>0</v>
      </c>
      <c r="YW64" s="21"/>
      <c r="YX64" s="21">
        <f t="shared" si="791"/>
        <v>0</v>
      </c>
      <c r="YY64" s="21"/>
      <c r="YZ64" s="21">
        <f t="shared" si="1077"/>
        <v>0</v>
      </c>
      <c r="ZA64" s="21"/>
      <c r="ZB64" s="21">
        <f t="shared" si="792"/>
        <v>0</v>
      </c>
      <c r="ZC64" s="21"/>
      <c r="ZD64" s="21">
        <f t="shared" si="793"/>
        <v>0</v>
      </c>
      <c r="ZE64" s="21"/>
      <c r="ZF64" s="21">
        <f t="shared" si="794"/>
        <v>0</v>
      </c>
      <c r="ZG64" s="21"/>
      <c r="ZH64" s="21">
        <f t="shared" si="1082"/>
        <v>0</v>
      </c>
      <c r="ZI64" s="21"/>
      <c r="ZJ64" s="21">
        <f t="shared" si="796"/>
        <v>0</v>
      </c>
      <c r="ZK64" s="21"/>
      <c r="ZL64" s="21">
        <f t="shared" si="797"/>
        <v>0</v>
      </c>
      <c r="ZM64" s="21"/>
      <c r="ZN64" s="21">
        <f t="shared" si="1083"/>
        <v>0</v>
      </c>
      <c r="ZO64" s="21"/>
      <c r="ZP64" s="21">
        <f t="shared" si="799"/>
        <v>0</v>
      </c>
      <c r="ZQ64" s="21"/>
      <c r="ZR64" s="21">
        <f t="shared" si="800"/>
        <v>0</v>
      </c>
      <c r="ZS64" s="21"/>
      <c r="ZT64" s="21">
        <f t="shared" si="1077"/>
        <v>0</v>
      </c>
      <c r="ZU64" s="21"/>
      <c r="ZV64" s="21">
        <f t="shared" si="1084"/>
        <v>0</v>
      </c>
      <c r="ZW64" s="21"/>
      <c r="ZX64" s="21">
        <f t="shared" si="1085"/>
        <v>0</v>
      </c>
      <c r="ZY64" s="21"/>
      <c r="ZZ64" s="21">
        <f t="shared" si="1085"/>
        <v>0</v>
      </c>
      <c r="AAA64" s="21"/>
      <c r="AAB64" s="21">
        <f t="shared" si="1086"/>
        <v>0</v>
      </c>
      <c r="AAC64" s="21"/>
      <c r="AAD64" s="21">
        <f t="shared" si="1086"/>
        <v>0</v>
      </c>
      <c r="AAE64" s="21"/>
      <c r="AAF64" s="21">
        <f t="shared" si="1087"/>
        <v>0</v>
      </c>
      <c r="AAG64" s="21"/>
      <c r="AAH64" s="21">
        <f t="shared" si="1087"/>
        <v>0</v>
      </c>
      <c r="AAI64" s="21"/>
      <c r="AAJ64" s="21">
        <f t="shared" si="1088"/>
        <v>0</v>
      </c>
      <c r="AAK64" s="21"/>
      <c r="AAL64" s="21">
        <f t="shared" si="1088"/>
        <v>0</v>
      </c>
      <c r="AAM64" s="21"/>
      <c r="AAN64" s="21">
        <f t="shared" si="1089"/>
        <v>0</v>
      </c>
      <c r="AAO64" s="21"/>
      <c r="AAP64" s="21">
        <f t="shared" si="1089"/>
        <v>0</v>
      </c>
      <c r="AAQ64" s="21"/>
      <c r="AAR64" s="21">
        <f t="shared" si="1090"/>
        <v>0</v>
      </c>
      <c r="AAS64" s="21"/>
      <c r="AAT64" s="21">
        <f t="shared" si="1090"/>
        <v>0</v>
      </c>
      <c r="AAU64" s="21"/>
      <c r="AAV64" s="21">
        <f t="shared" si="1091"/>
        <v>0</v>
      </c>
      <c r="AAW64" s="21"/>
      <c r="AAX64" s="21">
        <f t="shared" si="1091"/>
        <v>0</v>
      </c>
      <c r="AAY64" s="21"/>
      <c r="AAZ64" s="21">
        <f t="shared" si="1092"/>
        <v>0</v>
      </c>
      <c r="ABA64" s="21"/>
      <c r="ABB64" s="21">
        <f t="shared" si="1092"/>
        <v>0</v>
      </c>
      <c r="ABC64" s="21"/>
      <c r="ABD64" s="21">
        <f t="shared" si="1093"/>
        <v>0</v>
      </c>
      <c r="ABE64" s="21"/>
      <c r="ABF64" s="21">
        <f t="shared" si="1093"/>
        <v>0</v>
      </c>
      <c r="ABG64" s="21"/>
      <c r="ABH64" s="21">
        <f t="shared" si="1094"/>
        <v>0</v>
      </c>
      <c r="ABI64" s="21"/>
      <c r="ABJ64" s="21">
        <f t="shared" si="1094"/>
        <v>0</v>
      </c>
      <c r="ABK64" s="21"/>
      <c r="ABL64" s="21">
        <f t="shared" si="1095"/>
        <v>0</v>
      </c>
      <c r="ABM64" s="21"/>
      <c r="ABN64" s="21">
        <f t="shared" si="1095"/>
        <v>0</v>
      </c>
      <c r="ABO64" s="21"/>
      <c r="ABP64" s="21">
        <f t="shared" si="1096"/>
        <v>0</v>
      </c>
      <c r="ABQ64" s="21"/>
      <c r="ABR64" s="21">
        <f t="shared" si="1096"/>
        <v>0</v>
      </c>
      <c r="ABS64" s="21"/>
      <c r="ABT64" s="21">
        <f t="shared" si="1097"/>
        <v>0</v>
      </c>
      <c r="ABU64" s="21"/>
      <c r="ABV64" s="21">
        <f t="shared" si="1097"/>
        <v>0</v>
      </c>
      <c r="ABW64" s="21"/>
      <c r="ABX64" s="21">
        <f t="shared" si="1098"/>
        <v>0</v>
      </c>
      <c r="ABY64" s="21"/>
      <c r="ABZ64" s="21">
        <f t="shared" si="1098"/>
        <v>0</v>
      </c>
      <c r="ACA64" s="21"/>
      <c r="ACB64" s="21">
        <f t="shared" si="1099"/>
        <v>0</v>
      </c>
      <c r="ACC64" s="21"/>
      <c r="ACD64" s="21">
        <f t="shared" si="1099"/>
        <v>0</v>
      </c>
      <c r="ACE64" s="21"/>
      <c r="ACF64" s="21">
        <f t="shared" si="1100"/>
        <v>0</v>
      </c>
      <c r="ACG64" s="21"/>
      <c r="ACH64" s="21">
        <f t="shared" si="1100"/>
        <v>0</v>
      </c>
      <c r="ACI64" s="21"/>
      <c r="ACJ64" s="21">
        <f t="shared" si="1101"/>
        <v>0</v>
      </c>
      <c r="ACK64" s="21"/>
      <c r="ACL64" s="21">
        <f t="shared" si="1101"/>
        <v>0</v>
      </c>
      <c r="ACM64" s="21"/>
      <c r="ACN64" s="21">
        <f t="shared" si="1102"/>
        <v>0</v>
      </c>
      <c r="ACO64" s="21"/>
      <c r="ACP64" s="21">
        <f t="shared" si="1102"/>
        <v>0</v>
      </c>
      <c r="ACQ64" s="21"/>
      <c r="ACR64" s="21">
        <f t="shared" si="1103"/>
        <v>0</v>
      </c>
      <c r="ACS64" s="21"/>
      <c r="ACT64" s="21">
        <f t="shared" si="1103"/>
        <v>0</v>
      </c>
      <c r="ACU64" s="21"/>
      <c r="ACV64" s="21">
        <f t="shared" si="1104"/>
        <v>0</v>
      </c>
      <c r="ACW64" s="21"/>
      <c r="ACX64" s="21">
        <f t="shared" si="1104"/>
        <v>0</v>
      </c>
      <c r="ACY64" s="21"/>
      <c r="ACZ64" s="21">
        <f t="shared" si="1105"/>
        <v>0</v>
      </c>
      <c r="ADA64" s="21"/>
      <c r="ADB64" s="21">
        <f t="shared" si="1105"/>
        <v>0</v>
      </c>
      <c r="ADC64" s="21"/>
      <c r="ADD64" s="21">
        <f t="shared" si="1106"/>
        <v>0</v>
      </c>
      <c r="ADE64" s="21"/>
      <c r="ADF64" s="21">
        <f t="shared" si="1106"/>
        <v>0</v>
      </c>
      <c r="ADG64" s="21"/>
      <c r="ADH64" s="21">
        <f t="shared" si="1107"/>
        <v>0</v>
      </c>
      <c r="ADI64" s="21"/>
      <c r="ADJ64" s="21">
        <f t="shared" si="1107"/>
        <v>0</v>
      </c>
      <c r="ADK64" s="21"/>
      <c r="ADL64" s="21">
        <f t="shared" si="1108"/>
        <v>0</v>
      </c>
      <c r="ADM64" s="21"/>
      <c r="ADN64" s="21">
        <f t="shared" si="1108"/>
        <v>0</v>
      </c>
      <c r="ADO64" s="21"/>
      <c r="ADP64" s="21">
        <f t="shared" si="1108"/>
        <v>0</v>
      </c>
      <c r="ADQ64" s="21"/>
      <c r="ADR64" s="21">
        <f t="shared" si="1108"/>
        <v>0</v>
      </c>
      <c r="ADS64" s="21"/>
      <c r="ADT64" s="21">
        <f t="shared" si="1108"/>
        <v>0</v>
      </c>
      <c r="ADU64" s="21"/>
      <c r="ADV64" s="21">
        <f t="shared" si="1109"/>
        <v>0</v>
      </c>
      <c r="ADW64" s="21"/>
      <c r="ADX64" s="21">
        <f t="shared" si="1109"/>
        <v>0</v>
      </c>
      <c r="ADY64" s="21"/>
      <c r="ADZ64" s="21">
        <f t="shared" si="1109"/>
        <v>0</v>
      </c>
      <c r="AEA64" s="21"/>
      <c r="AEB64" s="21">
        <f t="shared" si="1109"/>
        <v>0</v>
      </c>
      <c r="AEC64" s="21"/>
      <c r="AED64" s="21">
        <f t="shared" si="1110"/>
        <v>0</v>
      </c>
      <c r="AEE64" s="21"/>
      <c r="AEF64" s="21">
        <f t="shared" si="1110"/>
        <v>0</v>
      </c>
      <c r="AEG64" s="21"/>
      <c r="AEH64" s="21">
        <f t="shared" si="1110"/>
        <v>0</v>
      </c>
      <c r="AEI64" s="21"/>
      <c r="AEJ64" s="21">
        <f t="shared" si="1110"/>
        <v>0</v>
      </c>
      <c r="AEK64" s="21"/>
      <c r="AEL64" s="21">
        <f t="shared" si="1110"/>
        <v>0</v>
      </c>
      <c r="AEM64" s="21"/>
      <c r="AEN64" s="21">
        <f t="shared" si="1111"/>
        <v>0</v>
      </c>
      <c r="AEO64" s="21"/>
      <c r="AEP64" s="21">
        <f t="shared" si="1111"/>
        <v>0</v>
      </c>
      <c r="AEQ64" s="21"/>
      <c r="AER64" s="21">
        <f t="shared" si="1111"/>
        <v>0</v>
      </c>
      <c r="AES64" s="21"/>
      <c r="AET64" s="21">
        <f t="shared" si="1111"/>
        <v>0</v>
      </c>
      <c r="AEU64" s="21"/>
      <c r="AEV64" s="21">
        <f t="shared" si="1112"/>
        <v>0</v>
      </c>
      <c r="AEW64" s="21"/>
      <c r="AEX64" s="21">
        <f t="shared" si="1112"/>
        <v>0</v>
      </c>
      <c r="AEY64" s="21"/>
      <c r="AEZ64" s="21">
        <f t="shared" si="1112"/>
        <v>0</v>
      </c>
      <c r="AFA64" s="21"/>
      <c r="AFB64" s="21">
        <f t="shared" si="1112"/>
        <v>0</v>
      </c>
      <c r="AFC64" s="21"/>
      <c r="AFD64" s="21">
        <f t="shared" si="1112"/>
        <v>0</v>
      </c>
      <c r="AFE64" s="21"/>
      <c r="AFF64" s="21">
        <f t="shared" si="1113"/>
        <v>0</v>
      </c>
      <c r="AFG64" s="21"/>
      <c r="AFH64" s="21">
        <f t="shared" si="1113"/>
        <v>0</v>
      </c>
      <c r="AFI64" s="21"/>
      <c r="AFJ64" s="21">
        <f t="shared" si="1113"/>
        <v>0</v>
      </c>
      <c r="AFK64" s="21"/>
      <c r="AFL64" s="21">
        <f t="shared" si="1113"/>
        <v>0</v>
      </c>
      <c r="AFM64" s="21"/>
      <c r="AFN64" s="21">
        <f t="shared" si="1114"/>
        <v>0</v>
      </c>
      <c r="AFO64" s="21"/>
      <c r="AFP64" s="21">
        <f t="shared" si="1114"/>
        <v>0</v>
      </c>
      <c r="AFQ64" s="21"/>
      <c r="AFR64" s="21">
        <f t="shared" si="1114"/>
        <v>0</v>
      </c>
      <c r="AFS64" s="21"/>
      <c r="AFT64" s="21">
        <f t="shared" si="1114"/>
        <v>0</v>
      </c>
      <c r="AFU64" s="21"/>
      <c r="AFV64" s="21">
        <f t="shared" si="1114"/>
        <v>0</v>
      </c>
      <c r="AFW64" s="21"/>
      <c r="AFX64" s="21">
        <f t="shared" si="1115"/>
        <v>0</v>
      </c>
      <c r="AFY64" s="21"/>
      <c r="AFZ64" s="21">
        <f t="shared" si="1115"/>
        <v>0</v>
      </c>
      <c r="AGA64" s="21"/>
      <c r="AGB64" s="21">
        <f t="shared" si="1115"/>
        <v>0</v>
      </c>
      <c r="AGC64" s="21"/>
      <c r="AGD64" s="21">
        <f t="shared" si="1115"/>
        <v>0</v>
      </c>
      <c r="AGE64" s="21"/>
      <c r="AGF64" s="21">
        <f t="shared" si="1116"/>
        <v>0</v>
      </c>
      <c r="AGG64" s="21"/>
      <c r="AGH64" s="21">
        <f t="shared" si="1116"/>
        <v>0</v>
      </c>
      <c r="AGI64" s="21"/>
      <c r="AGJ64" s="21">
        <f t="shared" si="1116"/>
        <v>0</v>
      </c>
      <c r="AGK64" s="21"/>
      <c r="AGL64" s="21">
        <f t="shared" si="1116"/>
        <v>0</v>
      </c>
      <c r="AGM64" s="21"/>
      <c r="AGN64" s="21">
        <f t="shared" si="1116"/>
        <v>0</v>
      </c>
      <c r="AGO64" s="21"/>
      <c r="AGP64" s="21">
        <f t="shared" si="1117"/>
        <v>0</v>
      </c>
      <c r="AGQ64" s="21"/>
      <c r="AGR64" s="21">
        <f t="shared" si="1117"/>
        <v>0</v>
      </c>
      <c r="AGS64" s="21"/>
      <c r="AGT64" s="21">
        <f t="shared" si="1117"/>
        <v>0</v>
      </c>
      <c r="AGU64" s="21"/>
      <c r="AGV64" s="21">
        <f t="shared" si="1117"/>
        <v>0</v>
      </c>
      <c r="AGW64" s="21"/>
      <c r="AGX64" s="21">
        <f t="shared" si="1118"/>
        <v>0</v>
      </c>
      <c r="AGY64" s="21"/>
      <c r="AGZ64" s="21">
        <f t="shared" si="1118"/>
        <v>0</v>
      </c>
      <c r="AHA64" s="21"/>
      <c r="AHB64" s="21">
        <f t="shared" si="1118"/>
        <v>0</v>
      </c>
      <c r="AHC64" s="21"/>
      <c r="AHD64" s="21">
        <f t="shared" si="1118"/>
        <v>0</v>
      </c>
      <c r="AHE64" s="21"/>
      <c r="AHF64" s="21">
        <f t="shared" si="1118"/>
        <v>0</v>
      </c>
      <c r="AHG64" s="21"/>
      <c r="AHH64" s="21">
        <f t="shared" si="1119"/>
        <v>0</v>
      </c>
      <c r="AHI64" s="21"/>
      <c r="AHJ64" s="21">
        <f t="shared" si="1119"/>
        <v>0</v>
      </c>
      <c r="AHK64" s="21"/>
      <c r="AHL64" s="21">
        <f t="shared" si="1119"/>
        <v>0</v>
      </c>
      <c r="AHM64" s="21"/>
      <c r="AHN64" s="21">
        <f t="shared" si="1119"/>
        <v>0</v>
      </c>
      <c r="AHO64" s="21"/>
      <c r="AHP64" s="21">
        <f t="shared" si="1120"/>
        <v>0</v>
      </c>
      <c r="AHQ64" s="21"/>
      <c r="AHR64" s="21">
        <f t="shared" si="1120"/>
        <v>0</v>
      </c>
      <c r="AHS64" s="21"/>
      <c r="AHT64" s="21">
        <f t="shared" si="1120"/>
        <v>0</v>
      </c>
      <c r="AHU64" s="21"/>
      <c r="AHV64" s="21">
        <f t="shared" si="1120"/>
        <v>0</v>
      </c>
      <c r="AHW64" s="21"/>
      <c r="AHX64" s="21">
        <f t="shared" si="1120"/>
        <v>0</v>
      </c>
      <c r="AHY64" s="21"/>
      <c r="AHZ64" s="21">
        <f t="shared" si="1121"/>
        <v>0</v>
      </c>
      <c r="AIA64" s="21"/>
      <c r="AIB64" s="21">
        <f t="shared" si="1121"/>
        <v>0</v>
      </c>
      <c r="AIC64" s="21"/>
      <c r="AID64" s="21">
        <f t="shared" si="1121"/>
        <v>0</v>
      </c>
      <c r="AIE64" s="21"/>
      <c r="AIF64" s="21">
        <f t="shared" si="1121"/>
        <v>0</v>
      </c>
      <c r="AIG64" s="21"/>
      <c r="AIH64" s="21">
        <f t="shared" si="1122"/>
        <v>0</v>
      </c>
      <c r="AII64" s="21"/>
      <c r="AIJ64" s="21">
        <f t="shared" si="1122"/>
        <v>0</v>
      </c>
      <c r="AIK64" s="21"/>
      <c r="AIL64" s="21">
        <f t="shared" si="1122"/>
        <v>0</v>
      </c>
      <c r="AIM64" s="21"/>
      <c r="AIN64" s="21">
        <f t="shared" si="1122"/>
        <v>0</v>
      </c>
      <c r="AIO64" s="21"/>
      <c r="AIP64" s="21">
        <f t="shared" si="1122"/>
        <v>0</v>
      </c>
      <c r="AIQ64" s="21"/>
      <c r="AIR64" s="21">
        <f t="shared" si="1123"/>
        <v>0</v>
      </c>
      <c r="AIS64" s="21"/>
      <c r="AIT64" s="21">
        <f t="shared" si="1123"/>
        <v>0</v>
      </c>
      <c r="AIU64" s="21"/>
      <c r="AIV64" s="21">
        <f t="shared" si="1123"/>
        <v>0</v>
      </c>
      <c r="AIW64" s="21"/>
      <c r="AIX64" s="21">
        <f t="shared" si="1123"/>
        <v>0</v>
      </c>
      <c r="AIY64" s="21"/>
      <c r="AIZ64" s="21">
        <f t="shared" si="1077"/>
        <v>0</v>
      </c>
      <c r="AJA64" s="21"/>
    </row>
    <row r="65" spans="1:937" ht="13.5" customHeight="1" x14ac:dyDescent="0.25">
      <c r="A65" s="96"/>
      <c r="B65" s="31">
        <v>60</v>
      </c>
      <c r="C65" s="192" t="s">
        <v>208</v>
      </c>
      <c r="D65" s="67" t="s">
        <v>469</v>
      </c>
      <c r="E65" s="194" t="s">
        <v>392</v>
      </c>
      <c r="F65" s="194" t="str">
        <f>_xlfn.XLOOKUP(D65,'WTG PH-III'!$D$5:$D$198,'WTG PH-III'!$B$5:$B$198,0,0,1)</f>
        <v>PSS-11</v>
      </c>
      <c r="G65" s="22" t="s">
        <v>537</v>
      </c>
      <c r="H65" s="22" t="s">
        <v>541</v>
      </c>
      <c r="I65" s="61">
        <v>14</v>
      </c>
      <c r="J65" s="389">
        <v>253</v>
      </c>
      <c r="K65" s="21">
        <f t="shared" si="846"/>
        <v>253.00000000000006</v>
      </c>
      <c r="L65" s="21">
        <f t="shared" si="847"/>
        <v>253</v>
      </c>
      <c r="M65" s="21">
        <f t="shared" si="848"/>
        <v>0</v>
      </c>
      <c r="N65" s="95">
        <f>VLOOKUP(D65,'WTG PH-III'!$D$5:$U$198,17,0)</f>
        <v>45765</v>
      </c>
      <c r="O65" s="95">
        <f>VLOOKUP(D65,'WTG PH-III'!$D$5:$U$198,18,0)</f>
        <v>45774</v>
      </c>
      <c r="P65" s="21">
        <f t="shared" si="849"/>
        <v>0</v>
      </c>
      <c r="Q65" s="21"/>
      <c r="R65" s="21">
        <f t="shared" si="850"/>
        <v>0</v>
      </c>
      <c r="S65" s="21"/>
      <c r="T65" s="21">
        <f t="shared" si="851"/>
        <v>0</v>
      </c>
      <c r="U65" s="21"/>
      <c r="V65" s="21">
        <f t="shared" si="852"/>
        <v>0</v>
      </c>
      <c r="W65" s="21"/>
      <c r="X65" s="21">
        <f t="shared" si="853"/>
        <v>0</v>
      </c>
      <c r="Y65" s="21"/>
      <c r="Z65" s="21">
        <f t="shared" si="854"/>
        <v>0</v>
      </c>
      <c r="AA65" s="21"/>
      <c r="AB65" s="21">
        <f t="shared" si="855"/>
        <v>0</v>
      </c>
      <c r="AC65" s="21"/>
      <c r="AD65" s="21">
        <f t="shared" si="856"/>
        <v>0</v>
      </c>
      <c r="AE65" s="21"/>
      <c r="AF65" s="21">
        <f t="shared" si="857"/>
        <v>0</v>
      </c>
      <c r="AG65" s="21"/>
      <c r="AH65" s="21">
        <f t="shared" si="858"/>
        <v>0</v>
      </c>
      <c r="AI65" s="21"/>
      <c r="AJ65" s="21">
        <f t="shared" si="859"/>
        <v>0</v>
      </c>
      <c r="AK65" s="21"/>
      <c r="AL65" s="21">
        <f t="shared" si="860"/>
        <v>0</v>
      </c>
      <c r="AM65" s="21"/>
      <c r="AN65" s="21">
        <f t="shared" si="861"/>
        <v>0</v>
      </c>
      <c r="AO65" s="21"/>
      <c r="AP65" s="21">
        <f t="shared" si="862"/>
        <v>0</v>
      </c>
      <c r="AQ65" s="21"/>
      <c r="AR65" s="21">
        <f t="shared" si="863"/>
        <v>0</v>
      </c>
      <c r="AS65" s="21"/>
      <c r="AT65" s="21">
        <f t="shared" si="864"/>
        <v>0</v>
      </c>
      <c r="AU65" s="21"/>
      <c r="AV65" s="21">
        <f t="shared" si="865"/>
        <v>0</v>
      </c>
      <c r="AW65" s="21"/>
      <c r="AX65" s="21">
        <f t="shared" si="866"/>
        <v>0</v>
      </c>
      <c r="AY65" s="21"/>
      <c r="AZ65" s="21">
        <f t="shared" si="867"/>
        <v>0</v>
      </c>
      <c r="BA65" s="21"/>
      <c r="BB65" s="21">
        <f t="shared" si="868"/>
        <v>0</v>
      </c>
      <c r="BC65" s="21"/>
      <c r="BD65" s="21">
        <f t="shared" si="869"/>
        <v>0</v>
      </c>
      <c r="BE65" s="21"/>
      <c r="BF65" s="21">
        <f t="shared" si="870"/>
        <v>0</v>
      </c>
      <c r="BG65" s="21"/>
      <c r="BH65" s="21">
        <f t="shared" si="871"/>
        <v>0</v>
      </c>
      <c r="BI65" s="21"/>
      <c r="BJ65" s="21">
        <f t="shared" si="872"/>
        <v>0</v>
      </c>
      <c r="BK65" s="21"/>
      <c r="BL65" s="21">
        <f t="shared" si="873"/>
        <v>0</v>
      </c>
      <c r="BM65" s="21"/>
      <c r="BN65" s="21">
        <f t="shared" si="874"/>
        <v>0</v>
      </c>
      <c r="BO65" s="21"/>
      <c r="BP65" s="21">
        <f t="shared" si="875"/>
        <v>0</v>
      </c>
      <c r="BQ65" s="21"/>
      <c r="BR65" s="21">
        <f t="shared" si="876"/>
        <v>0</v>
      </c>
      <c r="BS65" s="21"/>
      <c r="BT65" s="21">
        <f t="shared" si="877"/>
        <v>0</v>
      </c>
      <c r="BU65" s="21"/>
      <c r="BV65" s="21">
        <f t="shared" si="878"/>
        <v>0</v>
      </c>
      <c r="BW65" s="21"/>
      <c r="BX65" s="21">
        <f t="shared" si="879"/>
        <v>0</v>
      </c>
      <c r="BY65" s="21"/>
      <c r="BZ65" s="21">
        <f t="shared" si="880"/>
        <v>0</v>
      </c>
      <c r="CA65" s="21"/>
      <c r="CB65" s="21">
        <f t="shared" si="881"/>
        <v>0</v>
      </c>
      <c r="CC65" s="21"/>
      <c r="CD65" s="21">
        <f t="shared" si="882"/>
        <v>0</v>
      </c>
      <c r="CE65" s="21"/>
      <c r="CF65" s="21">
        <f t="shared" si="883"/>
        <v>0</v>
      </c>
      <c r="CG65" s="21"/>
      <c r="CH65" s="21">
        <f t="shared" si="884"/>
        <v>0</v>
      </c>
      <c r="CI65" s="21"/>
      <c r="CJ65" s="21">
        <f t="shared" si="885"/>
        <v>0</v>
      </c>
      <c r="CK65" s="21"/>
      <c r="CL65" s="21">
        <f t="shared" si="886"/>
        <v>0</v>
      </c>
      <c r="CM65" s="21"/>
      <c r="CN65" s="21">
        <f t="shared" si="887"/>
        <v>0</v>
      </c>
      <c r="CO65" s="21"/>
      <c r="CP65" s="21">
        <f t="shared" si="888"/>
        <v>0</v>
      </c>
      <c r="CQ65" s="21"/>
      <c r="CR65" s="21">
        <f t="shared" si="889"/>
        <v>0</v>
      </c>
      <c r="CS65" s="21"/>
      <c r="CT65" s="21">
        <f t="shared" si="890"/>
        <v>0</v>
      </c>
      <c r="CU65" s="21"/>
      <c r="CV65" s="21">
        <f t="shared" si="891"/>
        <v>0</v>
      </c>
      <c r="CW65" s="21"/>
      <c r="CX65" s="21">
        <f t="shared" si="892"/>
        <v>0</v>
      </c>
      <c r="CY65" s="21"/>
      <c r="CZ65" s="21">
        <f t="shared" si="893"/>
        <v>0</v>
      </c>
      <c r="DA65" s="21"/>
      <c r="DB65" s="21">
        <f t="shared" si="894"/>
        <v>0</v>
      </c>
      <c r="DC65" s="21"/>
      <c r="DD65" s="21">
        <f t="shared" si="895"/>
        <v>0</v>
      </c>
      <c r="DE65" s="21"/>
      <c r="DF65" s="21">
        <f t="shared" si="896"/>
        <v>0</v>
      </c>
      <c r="DG65" s="21"/>
      <c r="DH65" s="21">
        <f t="shared" si="897"/>
        <v>0</v>
      </c>
      <c r="DI65" s="21"/>
      <c r="DJ65" s="21">
        <f t="shared" si="898"/>
        <v>0</v>
      </c>
      <c r="DK65" s="21"/>
      <c r="DL65" s="21">
        <f t="shared" si="899"/>
        <v>0</v>
      </c>
      <c r="DM65" s="21"/>
      <c r="DN65" s="21">
        <f t="shared" si="900"/>
        <v>0</v>
      </c>
      <c r="DO65" s="21"/>
      <c r="DP65" s="21">
        <f t="shared" si="901"/>
        <v>0</v>
      </c>
      <c r="DQ65" s="21"/>
      <c r="DR65" s="21">
        <f t="shared" si="902"/>
        <v>0</v>
      </c>
      <c r="DS65" s="21"/>
      <c r="DT65" s="21">
        <f t="shared" si="903"/>
        <v>0</v>
      </c>
      <c r="DU65" s="21"/>
      <c r="DV65" s="21">
        <f t="shared" si="904"/>
        <v>0</v>
      </c>
      <c r="DW65" s="21"/>
      <c r="DX65" s="21">
        <f t="shared" si="905"/>
        <v>0</v>
      </c>
      <c r="DY65" s="21"/>
      <c r="DZ65" s="21">
        <f t="shared" si="906"/>
        <v>0</v>
      </c>
      <c r="EA65" s="21"/>
      <c r="EB65" s="21">
        <f t="shared" si="907"/>
        <v>0</v>
      </c>
      <c r="EC65" s="21"/>
      <c r="ED65" s="21">
        <f t="shared" si="908"/>
        <v>0</v>
      </c>
      <c r="EE65" s="21"/>
      <c r="EF65" s="21">
        <f t="shared" si="909"/>
        <v>0</v>
      </c>
      <c r="EG65" s="21"/>
      <c r="EH65" s="21">
        <f t="shared" si="910"/>
        <v>0</v>
      </c>
      <c r="EI65" s="21"/>
      <c r="EJ65" s="21">
        <f t="shared" si="911"/>
        <v>0</v>
      </c>
      <c r="EK65" s="21"/>
      <c r="EL65" s="21">
        <f t="shared" si="912"/>
        <v>0</v>
      </c>
      <c r="EM65" s="21"/>
      <c r="EN65" s="21">
        <f t="shared" si="913"/>
        <v>0</v>
      </c>
      <c r="EO65" s="21"/>
      <c r="EP65" s="21">
        <f t="shared" si="914"/>
        <v>0</v>
      </c>
      <c r="EQ65" s="21"/>
      <c r="ER65" s="21">
        <f t="shared" si="915"/>
        <v>0</v>
      </c>
      <c r="ES65" s="21"/>
      <c r="ET65" s="21">
        <f t="shared" si="916"/>
        <v>0</v>
      </c>
      <c r="EU65" s="21"/>
      <c r="EV65" s="21">
        <f t="shared" si="917"/>
        <v>0</v>
      </c>
      <c r="EW65" s="21"/>
      <c r="EX65" s="21">
        <f t="shared" si="918"/>
        <v>0</v>
      </c>
      <c r="EY65" s="21"/>
      <c r="EZ65" s="21">
        <f t="shared" si="919"/>
        <v>0</v>
      </c>
      <c r="FA65" s="21"/>
      <c r="FB65" s="21">
        <f t="shared" si="920"/>
        <v>0</v>
      </c>
      <c r="FC65" s="21"/>
      <c r="FD65" s="21">
        <f t="shared" si="921"/>
        <v>0</v>
      </c>
      <c r="FE65" s="21"/>
      <c r="FF65" s="21">
        <f t="shared" si="922"/>
        <v>0</v>
      </c>
      <c r="FG65" s="21"/>
      <c r="FH65" s="21">
        <f t="shared" si="923"/>
        <v>0</v>
      </c>
      <c r="FI65" s="21"/>
      <c r="FJ65" s="21">
        <f t="shared" si="924"/>
        <v>0</v>
      </c>
      <c r="FK65" s="21"/>
      <c r="FL65" s="21">
        <f t="shared" si="925"/>
        <v>0</v>
      </c>
      <c r="FM65" s="21"/>
      <c r="FN65" s="21">
        <f t="shared" si="926"/>
        <v>0</v>
      </c>
      <c r="FO65" s="21"/>
      <c r="FP65" s="21">
        <f t="shared" si="927"/>
        <v>0</v>
      </c>
      <c r="FQ65" s="21"/>
      <c r="FR65" s="21">
        <f t="shared" si="928"/>
        <v>0</v>
      </c>
      <c r="FS65" s="21"/>
      <c r="FT65" s="21">
        <f t="shared" si="929"/>
        <v>0</v>
      </c>
      <c r="FU65" s="21"/>
      <c r="FV65" s="21">
        <f t="shared" si="930"/>
        <v>0</v>
      </c>
      <c r="FW65" s="21"/>
      <c r="FX65" s="21">
        <f t="shared" si="931"/>
        <v>0</v>
      </c>
      <c r="FY65" s="21"/>
      <c r="FZ65" s="21">
        <f t="shared" si="932"/>
        <v>0</v>
      </c>
      <c r="GA65" s="21"/>
      <c r="GB65" s="21">
        <f t="shared" si="933"/>
        <v>0</v>
      </c>
      <c r="GC65" s="21"/>
      <c r="GD65" s="21">
        <f t="shared" si="934"/>
        <v>0</v>
      </c>
      <c r="GE65" s="21"/>
      <c r="GF65" s="21">
        <f t="shared" si="935"/>
        <v>0</v>
      </c>
      <c r="GG65" s="21"/>
      <c r="GH65" s="21">
        <f t="shared" si="936"/>
        <v>0</v>
      </c>
      <c r="GI65" s="21"/>
      <c r="GJ65" s="21">
        <f t="shared" si="937"/>
        <v>0</v>
      </c>
      <c r="GK65" s="21"/>
      <c r="GL65" s="21">
        <f t="shared" si="938"/>
        <v>0</v>
      </c>
      <c r="GM65" s="21"/>
      <c r="GN65" s="21">
        <f t="shared" si="939"/>
        <v>0</v>
      </c>
      <c r="GO65" s="21"/>
      <c r="GP65" s="21">
        <f t="shared" si="940"/>
        <v>0</v>
      </c>
      <c r="GQ65" s="21"/>
      <c r="GR65" s="21">
        <f t="shared" si="941"/>
        <v>0</v>
      </c>
      <c r="GS65" s="21"/>
      <c r="GT65" s="21">
        <f t="shared" si="942"/>
        <v>0</v>
      </c>
      <c r="GU65" s="21"/>
      <c r="GV65" s="21">
        <f t="shared" si="943"/>
        <v>0</v>
      </c>
      <c r="GW65" s="21"/>
      <c r="GX65" s="21">
        <f t="shared" si="944"/>
        <v>0</v>
      </c>
      <c r="GY65" s="21"/>
      <c r="GZ65" s="21">
        <f t="shared" si="945"/>
        <v>0</v>
      </c>
      <c r="HA65" s="21"/>
      <c r="HB65" s="21">
        <f t="shared" si="946"/>
        <v>0</v>
      </c>
      <c r="HC65" s="21"/>
      <c r="HD65" s="21">
        <f t="shared" si="947"/>
        <v>0</v>
      </c>
      <c r="HE65" s="21"/>
      <c r="HF65" s="21">
        <f t="shared" si="948"/>
        <v>0</v>
      </c>
      <c r="HG65" s="21"/>
      <c r="HH65" s="21">
        <f t="shared" si="949"/>
        <v>0</v>
      </c>
      <c r="HI65" s="21"/>
      <c r="HJ65" s="21">
        <f t="shared" si="950"/>
        <v>0</v>
      </c>
      <c r="HK65" s="21"/>
      <c r="HL65" s="21">
        <f t="shared" si="951"/>
        <v>0</v>
      </c>
      <c r="HM65" s="21"/>
      <c r="HN65" s="21">
        <f t="shared" si="952"/>
        <v>0</v>
      </c>
      <c r="HO65" s="21"/>
      <c r="HP65" s="21">
        <f t="shared" si="953"/>
        <v>0</v>
      </c>
      <c r="HQ65" s="21"/>
      <c r="HR65" s="21">
        <f t="shared" si="954"/>
        <v>0</v>
      </c>
      <c r="HS65" s="21"/>
      <c r="HT65" s="21">
        <f t="shared" si="955"/>
        <v>0</v>
      </c>
      <c r="HU65" s="21"/>
      <c r="HV65" s="21">
        <f t="shared" si="956"/>
        <v>0</v>
      </c>
      <c r="HW65" s="21"/>
      <c r="HX65" s="21">
        <f t="shared" si="957"/>
        <v>0</v>
      </c>
      <c r="HY65" s="21"/>
      <c r="HZ65" s="21">
        <f t="shared" si="958"/>
        <v>0</v>
      </c>
      <c r="IA65" s="21"/>
      <c r="IB65" s="21">
        <f t="shared" si="959"/>
        <v>0</v>
      </c>
      <c r="IC65" s="21"/>
      <c r="ID65" s="21">
        <f t="shared" si="960"/>
        <v>0</v>
      </c>
      <c r="IE65" s="21"/>
      <c r="IF65" s="21">
        <f t="shared" si="961"/>
        <v>0</v>
      </c>
      <c r="IG65" s="21"/>
      <c r="IH65" s="21">
        <f t="shared" si="962"/>
        <v>0</v>
      </c>
      <c r="II65" s="21"/>
      <c r="IJ65" s="21">
        <f t="shared" si="963"/>
        <v>0</v>
      </c>
      <c r="IK65" s="21"/>
      <c r="IL65" s="21">
        <f t="shared" si="964"/>
        <v>0</v>
      </c>
      <c r="IM65" s="21"/>
      <c r="IN65" s="21">
        <f t="shared" si="965"/>
        <v>0</v>
      </c>
      <c r="IO65" s="21"/>
      <c r="IP65" s="21">
        <f t="shared" si="966"/>
        <v>0</v>
      </c>
      <c r="IQ65" s="21"/>
      <c r="IR65" s="21">
        <f t="shared" si="967"/>
        <v>0</v>
      </c>
      <c r="IS65" s="21"/>
      <c r="IT65" s="21">
        <f t="shared" si="968"/>
        <v>0</v>
      </c>
      <c r="IU65" s="21"/>
      <c r="IV65" s="21">
        <f t="shared" si="969"/>
        <v>0</v>
      </c>
      <c r="IW65" s="21"/>
      <c r="IX65" s="21">
        <f t="shared" si="970"/>
        <v>25.3</v>
      </c>
      <c r="IY65" s="21"/>
      <c r="IZ65" s="21">
        <f t="shared" si="971"/>
        <v>25.3</v>
      </c>
      <c r="JA65" s="21"/>
      <c r="JB65" s="21">
        <f t="shared" si="972"/>
        <v>25.3</v>
      </c>
      <c r="JC65" s="21"/>
      <c r="JD65" s="21">
        <f t="shared" si="973"/>
        <v>25.3</v>
      </c>
      <c r="JE65" s="21"/>
      <c r="JF65" s="21">
        <f t="shared" si="974"/>
        <v>25.3</v>
      </c>
      <c r="JG65" s="21"/>
      <c r="JH65" s="21">
        <f t="shared" si="975"/>
        <v>25.3</v>
      </c>
      <c r="JI65" s="21"/>
      <c r="JJ65" s="21">
        <f t="shared" si="976"/>
        <v>25.3</v>
      </c>
      <c r="JK65" s="21"/>
      <c r="JL65" s="21">
        <f t="shared" si="977"/>
        <v>25.3</v>
      </c>
      <c r="JM65" s="21"/>
      <c r="JN65" s="21">
        <f t="shared" si="978"/>
        <v>25.3</v>
      </c>
      <c r="JO65" s="21"/>
      <c r="JP65" s="21">
        <f t="shared" si="979"/>
        <v>25.3</v>
      </c>
      <c r="JQ65" s="21"/>
      <c r="JR65" s="21">
        <f t="shared" si="980"/>
        <v>0</v>
      </c>
      <c r="JS65" s="21"/>
      <c r="JT65" s="21">
        <f t="shared" si="981"/>
        <v>0</v>
      </c>
      <c r="JU65" s="21"/>
      <c r="JV65" s="21">
        <f t="shared" si="982"/>
        <v>0</v>
      </c>
      <c r="JW65" s="21"/>
      <c r="JX65" s="21">
        <f t="shared" si="983"/>
        <v>0</v>
      </c>
      <c r="JY65" s="21"/>
      <c r="JZ65" s="21">
        <f t="shared" si="984"/>
        <v>0</v>
      </c>
      <c r="KA65" s="21"/>
      <c r="KB65" s="21">
        <f t="shared" si="985"/>
        <v>0</v>
      </c>
      <c r="KC65" s="21"/>
      <c r="KD65" s="21">
        <f t="shared" si="986"/>
        <v>0</v>
      </c>
      <c r="KE65" s="21"/>
      <c r="KF65" s="21">
        <f t="shared" si="987"/>
        <v>0</v>
      </c>
      <c r="KG65" s="21"/>
      <c r="KH65" s="21">
        <f t="shared" si="988"/>
        <v>0</v>
      </c>
      <c r="KI65" s="21"/>
      <c r="KJ65" s="21">
        <f t="shared" si="989"/>
        <v>0</v>
      </c>
      <c r="KK65" s="21"/>
      <c r="KL65" s="21">
        <f t="shared" si="990"/>
        <v>0</v>
      </c>
      <c r="KM65" s="21"/>
      <c r="KN65" s="21">
        <f t="shared" si="991"/>
        <v>0</v>
      </c>
      <c r="KO65" s="21"/>
      <c r="KP65" s="21">
        <f t="shared" si="992"/>
        <v>0</v>
      </c>
      <c r="KQ65" s="21"/>
      <c r="KR65" s="21">
        <f t="shared" si="993"/>
        <v>0</v>
      </c>
      <c r="KS65" s="21"/>
      <c r="KT65" s="21">
        <f t="shared" si="994"/>
        <v>0</v>
      </c>
      <c r="KU65" s="21"/>
      <c r="KV65" s="21">
        <f t="shared" si="995"/>
        <v>0</v>
      </c>
      <c r="KW65" s="21"/>
      <c r="KX65" s="21">
        <f t="shared" si="996"/>
        <v>0</v>
      </c>
      <c r="KY65" s="21"/>
      <c r="KZ65" s="21">
        <f t="shared" si="997"/>
        <v>0</v>
      </c>
      <c r="LA65" s="21"/>
      <c r="LB65" s="21">
        <f t="shared" si="998"/>
        <v>0</v>
      </c>
      <c r="LC65" s="21"/>
      <c r="LD65" s="21">
        <f t="shared" si="999"/>
        <v>0</v>
      </c>
      <c r="LE65" s="21"/>
      <c r="LF65" s="21">
        <f t="shared" si="1000"/>
        <v>0</v>
      </c>
      <c r="LG65" s="21"/>
      <c r="LH65" s="21">
        <f t="shared" si="1001"/>
        <v>0</v>
      </c>
      <c r="LI65" s="21"/>
      <c r="LJ65" s="21">
        <f t="shared" si="1002"/>
        <v>0</v>
      </c>
      <c r="LK65" s="21"/>
      <c r="LL65" s="21">
        <f t="shared" si="1003"/>
        <v>0</v>
      </c>
      <c r="LM65" s="21"/>
      <c r="LN65" s="21">
        <f t="shared" si="1004"/>
        <v>0</v>
      </c>
      <c r="LO65" s="21"/>
      <c r="LP65" s="21">
        <f t="shared" si="1005"/>
        <v>0</v>
      </c>
      <c r="LQ65" s="21"/>
      <c r="LR65" s="21">
        <f t="shared" si="1006"/>
        <v>0</v>
      </c>
      <c r="LS65" s="21"/>
      <c r="LT65" s="21">
        <f t="shared" si="1007"/>
        <v>0</v>
      </c>
      <c r="LU65" s="21"/>
      <c r="LV65" s="21">
        <f t="shared" si="1008"/>
        <v>0</v>
      </c>
      <c r="LW65" s="21"/>
      <c r="LX65" s="21">
        <f t="shared" si="1009"/>
        <v>0</v>
      </c>
      <c r="LY65" s="21"/>
      <c r="LZ65" s="21">
        <f t="shared" si="1010"/>
        <v>0</v>
      </c>
      <c r="MA65" s="21"/>
      <c r="MB65" s="21">
        <f t="shared" si="1011"/>
        <v>0</v>
      </c>
      <c r="MC65" s="21"/>
      <c r="MD65" s="21">
        <f t="shared" si="1012"/>
        <v>0</v>
      </c>
      <c r="ME65" s="21"/>
      <c r="MF65" s="21">
        <f t="shared" si="1013"/>
        <v>0</v>
      </c>
      <c r="MG65" s="21"/>
      <c r="MH65" s="21">
        <f t="shared" si="1014"/>
        <v>0</v>
      </c>
      <c r="MI65" s="21"/>
      <c r="MJ65" s="21">
        <f t="shared" si="1015"/>
        <v>0</v>
      </c>
      <c r="MK65" s="21"/>
      <c r="ML65" s="21">
        <f t="shared" si="1016"/>
        <v>0</v>
      </c>
      <c r="MM65" s="21"/>
      <c r="MN65" s="21">
        <f t="shared" si="1017"/>
        <v>0</v>
      </c>
      <c r="MO65" s="21"/>
      <c r="MP65" s="21">
        <f t="shared" si="1018"/>
        <v>0</v>
      </c>
      <c r="MQ65" s="21"/>
      <c r="MR65" s="21">
        <f t="shared" si="1019"/>
        <v>0</v>
      </c>
      <c r="MS65" s="21"/>
      <c r="MT65" s="21">
        <f t="shared" si="1020"/>
        <v>0</v>
      </c>
      <c r="MU65" s="21"/>
      <c r="MV65" s="21">
        <f t="shared" si="1021"/>
        <v>0</v>
      </c>
      <c r="MW65" s="21"/>
      <c r="MX65" s="21">
        <f t="shared" si="1022"/>
        <v>0</v>
      </c>
      <c r="MY65" s="21"/>
      <c r="MZ65" s="21">
        <f t="shared" si="1023"/>
        <v>0</v>
      </c>
      <c r="NA65" s="21"/>
      <c r="NB65" s="21">
        <f t="shared" si="1024"/>
        <v>0</v>
      </c>
      <c r="NC65" s="21"/>
      <c r="ND65" s="21">
        <f t="shared" si="1025"/>
        <v>0</v>
      </c>
      <c r="NE65" s="21"/>
      <c r="NF65" s="21">
        <f t="shared" si="1026"/>
        <v>0</v>
      </c>
      <c r="NG65" s="21"/>
      <c r="NH65" s="21">
        <f t="shared" si="1027"/>
        <v>0</v>
      </c>
      <c r="NI65" s="21"/>
      <c r="NJ65" s="21">
        <f t="shared" si="1028"/>
        <v>0</v>
      </c>
      <c r="NK65" s="21"/>
      <c r="NL65" s="21">
        <f t="shared" si="1029"/>
        <v>0</v>
      </c>
      <c r="NM65" s="21"/>
      <c r="NN65" s="21">
        <f t="shared" si="1030"/>
        <v>0</v>
      </c>
      <c r="NO65" s="21"/>
      <c r="NP65" s="21">
        <f t="shared" si="1031"/>
        <v>0</v>
      </c>
      <c r="NQ65" s="21"/>
      <c r="NR65" s="21">
        <f t="shared" si="1032"/>
        <v>0</v>
      </c>
      <c r="NS65" s="21"/>
      <c r="NT65" s="21">
        <f t="shared" si="1033"/>
        <v>0</v>
      </c>
      <c r="NU65" s="21"/>
      <c r="NV65" s="21">
        <f t="shared" si="1034"/>
        <v>0</v>
      </c>
      <c r="NW65" s="21"/>
      <c r="NX65" s="21">
        <f t="shared" si="1035"/>
        <v>0</v>
      </c>
      <c r="NY65" s="21"/>
      <c r="NZ65" s="21">
        <f t="shared" si="1036"/>
        <v>0</v>
      </c>
      <c r="OA65" s="21"/>
      <c r="OB65" s="21">
        <f t="shared" si="1037"/>
        <v>0</v>
      </c>
      <c r="OC65" s="21"/>
      <c r="OD65" s="21">
        <f t="shared" si="1038"/>
        <v>0</v>
      </c>
      <c r="OE65" s="21"/>
      <c r="OF65" s="21">
        <f t="shared" si="1039"/>
        <v>0</v>
      </c>
      <c r="OG65" s="21"/>
      <c r="OH65" s="21">
        <f t="shared" si="1040"/>
        <v>0</v>
      </c>
      <c r="OI65" s="21"/>
      <c r="OJ65" s="21">
        <f t="shared" si="1041"/>
        <v>0</v>
      </c>
      <c r="OK65" s="21"/>
      <c r="OL65" s="21">
        <f t="shared" si="1042"/>
        <v>0</v>
      </c>
      <c r="OM65" s="21"/>
      <c r="ON65" s="21">
        <f t="shared" si="1043"/>
        <v>0</v>
      </c>
      <c r="OO65" s="21"/>
      <c r="OP65" s="21">
        <f t="shared" si="1043"/>
        <v>0</v>
      </c>
      <c r="OQ65" s="21"/>
      <c r="OR65" s="21">
        <f t="shared" si="1043"/>
        <v>0</v>
      </c>
      <c r="OS65" s="21"/>
      <c r="OT65" s="21">
        <f t="shared" si="1043"/>
        <v>0</v>
      </c>
      <c r="OU65" s="21"/>
      <c r="OV65" s="21">
        <f t="shared" si="1043"/>
        <v>0</v>
      </c>
      <c r="OW65" s="21"/>
      <c r="OX65" s="21">
        <f t="shared" si="1043"/>
        <v>0</v>
      </c>
      <c r="OY65" s="21"/>
      <c r="OZ65" s="21">
        <f t="shared" si="1043"/>
        <v>0</v>
      </c>
      <c r="PA65" s="21"/>
      <c r="PB65" s="21">
        <f t="shared" si="1044"/>
        <v>0</v>
      </c>
      <c r="PC65" s="21"/>
      <c r="PD65" s="21">
        <f t="shared" si="1044"/>
        <v>0</v>
      </c>
      <c r="PE65" s="21"/>
      <c r="PF65" s="21">
        <f t="shared" si="1044"/>
        <v>0</v>
      </c>
      <c r="PG65" s="21"/>
      <c r="PH65" s="21">
        <f t="shared" si="1044"/>
        <v>0</v>
      </c>
      <c r="PI65" s="21"/>
      <c r="PJ65" s="21">
        <f t="shared" si="1044"/>
        <v>0</v>
      </c>
      <c r="PK65" s="21"/>
      <c r="PL65" s="21">
        <f t="shared" si="1044"/>
        <v>0</v>
      </c>
      <c r="PM65" s="21"/>
      <c r="PN65" s="21">
        <f t="shared" si="1045"/>
        <v>0</v>
      </c>
      <c r="PO65" s="21"/>
      <c r="PP65" s="21">
        <f t="shared" si="1045"/>
        <v>0</v>
      </c>
      <c r="PQ65" s="21"/>
      <c r="PR65" s="21">
        <f t="shared" si="1045"/>
        <v>0</v>
      </c>
      <c r="PS65" s="21"/>
      <c r="PT65" s="21">
        <f t="shared" si="1045"/>
        <v>0</v>
      </c>
      <c r="PU65" s="21"/>
      <c r="PV65" s="21">
        <f t="shared" si="1045"/>
        <v>0</v>
      </c>
      <c r="PW65" s="21"/>
      <c r="PX65" s="21">
        <f t="shared" si="1045"/>
        <v>0</v>
      </c>
      <c r="PY65" s="21"/>
      <c r="PZ65" s="21">
        <f t="shared" si="1046"/>
        <v>0</v>
      </c>
      <c r="QA65" s="21"/>
      <c r="QB65" s="21">
        <f t="shared" si="1046"/>
        <v>0</v>
      </c>
      <c r="QC65" s="21"/>
      <c r="QD65" s="21">
        <f t="shared" si="1046"/>
        <v>0</v>
      </c>
      <c r="QE65" s="21"/>
      <c r="QF65" s="21">
        <f t="shared" si="1046"/>
        <v>0</v>
      </c>
      <c r="QG65" s="21"/>
      <c r="QH65" s="21">
        <f t="shared" si="1046"/>
        <v>0</v>
      </c>
      <c r="QI65" s="21"/>
      <c r="QJ65" s="21">
        <f t="shared" si="1046"/>
        <v>0</v>
      </c>
      <c r="QK65" s="21"/>
      <c r="QL65" s="21">
        <f t="shared" si="1047"/>
        <v>0</v>
      </c>
      <c r="QM65" s="21"/>
      <c r="QN65" s="21">
        <f t="shared" si="1047"/>
        <v>0</v>
      </c>
      <c r="QO65" s="21"/>
      <c r="QP65" s="21">
        <f t="shared" si="1047"/>
        <v>0</v>
      </c>
      <c r="QQ65" s="21"/>
      <c r="QR65" s="21">
        <f t="shared" si="1047"/>
        <v>0</v>
      </c>
      <c r="QS65" s="21"/>
      <c r="QT65" s="21">
        <f t="shared" si="1047"/>
        <v>0</v>
      </c>
      <c r="QU65" s="21"/>
      <c r="QV65" s="21">
        <f t="shared" si="1047"/>
        <v>0</v>
      </c>
      <c r="QW65" s="21"/>
      <c r="QX65" s="21">
        <f t="shared" si="1048"/>
        <v>0</v>
      </c>
      <c r="QY65" s="21"/>
      <c r="QZ65" s="21">
        <f t="shared" si="1048"/>
        <v>0</v>
      </c>
      <c r="RA65" s="21"/>
      <c r="RB65" s="21">
        <f t="shared" si="1048"/>
        <v>0</v>
      </c>
      <c r="RC65" s="21"/>
      <c r="RD65" s="21">
        <f t="shared" si="1048"/>
        <v>0</v>
      </c>
      <c r="RE65" s="21"/>
      <c r="RF65" s="21">
        <f t="shared" si="1048"/>
        <v>0</v>
      </c>
      <c r="RG65" s="21"/>
      <c r="RH65" s="21">
        <f t="shared" si="1048"/>
        <v>0</v>
      </c>
      <c r="RI65" s="21"/>
      <c r="RJ65" s="21">
        <f t="shared" si="720"/>
        <v>0</v>
      </c>
      <c r="RK65" s="21"/>
      <c r="RL65" s="21">
        <f t="shared" si="721"/>
        <v>0</v>
      </c>
      <c r="RM65" s="21"/>
      <c r="RN65" s="21">
        <f t="shared" si="722"/>
        <v>0</v>
      </c>
      <c r="RO65" s="21"/>
      <c r="RP65" s="21">
        <f t="shared" si="723"/>
        <v>0</v>
      </c>
      <c r="RQ65" s="21"/>
      <c r="RR65" s="21">
        <f t="shared" si="724"/>
        <v>0</v>
      </c>
      <c r="RS65" s="21"/>
      <c r="RT65" s="21">
        <f t="shared" si="725"/>
        <v>0</v>
      </c>
      <c r="RU65" s="21"/>
      <c r="RV65" s="21">
        <f t="shared" si="726"/>
        <v>0</v>
      </c>
      <c r="RW65" s="21"/>
      <c r="RX65" s="21">
        <f t="shared" si="727"/>
        <v>0</v>
      </c>
      <c r="RY65" s="21"/>
      <c r="RZ65" s="21">
        <f t="shared" si="728"/>
        <v>0</v>
      </c>
      <c r="SA65" s="21"/>
      <c r="SB65" s="21">
        <f t="shared" si="729"/>
        <v>0</v>
      </c>
      <c r="SC65" s="21"/>
      <c r="SD65" s="21">
        <f t="shared" si="730"/>
        <v>0</v>
      </c>
      <c r="SE65" s="21"/>
      <c r="SF65" s="21">
        <f t="shared" si="731"/>
        <v>0</v>
      </c>
      <c r="SG65" s="21"/>
      <c r="SH65" s="21">
        <f t="shared" si="732"/>
        <v>0</v>
      </c>
      <c r="SI65" s="21"/>
      <c r="SJ65" s="21">
        <f t="shared" si="733"/>
        <v>0</v>
      </c>
      <c r="SK65" s="21"/>
      <c r="SL65" s="21">
        <f t="shared" si="734"/>
        <v>0</v>
      </c>
      <c r="SM65" s="21"/>
      <c r="SN65" s="21">
        <f t="shared" si="1049"/>
        <v>0</v>
      </c>
      <c r="SO65" s="21"/>
      <c r="SP65" s="21">
        <f t="shared" si="736"/>
        <v>0</v>
      </c>
      <c r="SQ65" s="21"/>
      <c r="SR65" s="21">
        <f t="shared" si="737"/>
        <v>0</v>
      </c>
      <c r="SS65" s="21"/>
      <c r="ST65" s="21">
        <f t="shared" si="738"/>
        <v>0</v>
      </c>
      <c r="SU65" s="21"/>
      <c r="SV65" s="21">
        <f t="shared" si="739"/>
        <v>0</v>
      </c>
      <c r="SW65" s="21"/>
      <c r="SX65" s="21">
        <f t="shared" si="740"/>
        <v>0</v>
      </c>
      <c r="SY65" s="21"/>
      <c r="SZ65" s="21">
        <f t="shared" si="741"/>
        <v>0</v>
      </c>
      <c r="TA65" s="21"/>
      <c r="TB65" s="21">
        <f t="shared" si="742"/>
        <v>0</v>
      </c>
      <c r="TC65" s="21">
        <v>14</v>
      </c>
      <c r="TD65" s="21">
        <f t="shared" si="1050"/>
        <v>0</v>
      </c>
      <c r="TE65" s="21">
        <v>26</v>
      </c>
      <c r="TF65" s="21">
        <f t="shared" si="744"/>
        <v>0</v>
      </c>
      <c r="TG65" s="21">
        <v>16</v>
      </c>
      <c r="TH65" s="21">
        <f t="shared" si="745"/>
        <v>0</v>
      </c>
      <c r="TI65" s="21">
        <v>24</v>
      </c>
      <c r="TJ65" s="21">
        <f t="shared" si="746"/>
        <v>0</v>
      </c>
      <c r="TK65" s="21">
        <v>26</v>
      </c>
      <c r="TL65" s="21">
        <f t="shared" si="1051"/>
        <v>0</v>
      </c>
      <c r="TM65" s="21">
        <v>25</v>
      </c>
      <c r="TN65" s="21">
        <f t="shared" si="1052"/>
        <v>0</v>
      </c>
      <c r="TO65" s="21">
        <v>24</v>
      </c>
      <c r="TP65" s="21">
        <f t="shared" si="1053"/>
        <v>0</v>
      </c>
      <c r="TQ65" s="21">
        <v>25</v>
      </c>
      <c r="TR65" s="21">
        <f t="shared" si="1054"/>
        <v>0</v>
      </c>
      <c r="TS65" s="21">
        <v>27</v>
      </c>
      <c r="TT65" s="21">
        <f t="shared" si="1055"/>
        <v>0</v>
      </c>
      <c r="TU65" s="21">
        <v>20</v>
      </c>
      <c r="TV65" s="21">
        <f t="shared" si="1056"/>
        <v>0</v>
      </c>
      <c r="TW65" s="21"/>
      <c r="TX65" s="21">
        <f t="shared" si="1057"/>
        <v>0</v>
      </c>
      <c r="TY65" s="21"/>
      <c r="TZ65" s="21">
        <f t="shared" si="1058"/>
        <v>0</v>
      </c>
      <c r="UA65" s="21"/>
      <c r="UB65" s="21">
        <f t="shared" si="1059"/>
        <v>0</v>
      </c>
      <c r="UC65" s="21">
        <v>14</v>
      </c>
      <c r="UD65" s="21">
        <f t="shared" si="1060"/>
        <v>0</v>
      </c>
      <c r="UE65" s="21">
        <v>12</v>
      </c>
      <c r="UF65" s="21">
        <f t="shared" si="1061"/>
        <v>0</v>
      </c>
      <c r="UG65" s="21"/>
      <c r="UH65" s="21">
        <f t="shared" si="758"/>
        <v>0</v>
      </c>
      <c r="UI65" s="21"/>
      <c r="UJ65" s="21">
        <f t="shared" si="1062"/>
        <v>0</v>
      </c>
      <c r="UK65" s="21"/>
      <c r="UL65" s="21">
        <f t="shared" si="1063"/>
        <v>0</v>
      </c>
      <c r="UM65" s="21"/>
      <c r="UN65" s="21">
        <f t="shared" si="1064"/>
        <v>0</v>
      </c>
      <c r="UO65" s="21"/>
      <c r="UP65" s="21">
        <f t="shared" si="1065"/>
        <v>0</v>
      </c>
      <c r="UQ65" s="21"/>
      <c r="UR65" s="21">
        <f t="shared" si="1066"/>
        <v>0</v>
      </c>
      <c r="US65" s="21"/>
      <c r="UT65" s="21">
        <f t="shared" si="1067"/>
        <v>0</v>
      </c>
      <c r="UU65" s="21"/>
      <c r="UV65" s="21">
        <f t="shared" si="765"/>
        <v>0</v>
      </c>
      <c r="UW65" s="21"/>
      <c r="UX65" s="21">
        <f t="shared" si="1068"/>
        <v>0</v>
      </c>
      <c r="UY65" s="21"/>
      <c r="UZ65" s="21">
        <f t="shared" si="767"/>
        <v>0</v>
      </c>
      <c r="VA65" s="21"/>
      <c r="VB65" s="21">
        <f t="shared" si="1069"/>
        <v>0</v>
      </c>
      <c r="VC65" s="21"/>
      <c r="VD65" s="21">
        <f t="shared" si="1070"/>
        <v>0</v>
      </c>
      <c r="VE65" s="21"/>
      <c r="VF65" s="21">
        <f t="shared" si="1071"/>
        <v>0</v>
      </c>
      <c r="VG65" s="21"/>
      <c r="VH65" s="21">
        <f t="shared" si="1072"/>
        <v>0</v>
      </c>
      <c r="VI65" s="21"/>
      <c r="VJ65" s="21">
        <f t="shared" si="1073"/>
        <v>0</v>
      </c>
      <c r="VK65" s="21"/>
      <c r="VL65" s="21">
        <f t="shared" si="1074"/>
        <v>0</v>
      </c>
      <c r="VM65" s="21"/>
      <c r="VN65" s="21">
        <f t="shared" si="1075"/>
        <v>0</v>
      </c>
      <c r="VO65" s="21"/>
      <c r="VP65" s="21">
        <f t="shared" si="1076"/>
        <v>0</v>
      </c>
      <c r="VQ65" s="21"/>
      <c r="VR65" s="21">
        <f t="shared" si="1043"/>
        <v>0</v>
      </c>
      <c r="VS65" s="21"/>
      <c r="VT65" s="21">
        <f t="shared" si="1077"/>
        <v>0</v>
      </c>
      <c r="VU65" s="21"/>
      <c r="VV65" s="21">
        <f t="shared" si="1077"/>
        <v>0</v>
      </c>
      <c r="VW65" s="21"/>
      <c r="VX65" s="21">
        <f t="shared" si="1078"/>
        <v>0</v>
      </c>
      <c r="VY65" s="21"/>
      <c r="VZ65" s="21">
        <f t="shared" si="1078"/>
        <v>0</v>
      </c>
      <c r="WA65" s="21"/>
      <c r="WB65" s="21">
        <f t="shared" si="1078"/>
        <v>0</v>
      </c>
      <c r="WC65" s="21"/>
      <c r="WD65" s="21">
        <f t="shared" si="1078"/>
        <v>0</v>
      </c>
      <c r="WE65" s="21"/>
      <c r="WF65" s="21">
        <f t="shared" si="1078"/>
        <v>0</v>
      </c>
      <c r="WG65" s="21"/>
      <c r="WH65" s="21">
        <f t="shared" si="1078"/>
        <v>0</v>
      </c>
      <c r="WI65" s="21"/>
      <c r="WJ65" s="21">
        <f t="shared" si="1078"/>
        <v>0</v>
      </c>
      <c r="WK65" s="21"/>
      <c r="WL65" s="21">
        <f t="shared" si="1078"/>
        <v>0</v>
      </c>
      <c r="WM65" s="21"/>
      <c r="WN65" s="21">
        <f t="shared" si="1079"/>
        <v>0</v>
      </c>
      <c r="WO65" s="21"/>
      <c r="WP65" s="21">
        <f t="shared" si="1079"/>
        <v>0</v>
      </c>
      <c r="WQ65" s="21"/>
      <c r="WR65" s="21">
        <f t="shared" si="1079"/>
        <v>0</v>
      </c>
      <c r="WS65" s="21"/>
      <c r="WT65" s="21">
        <f t="shared" si="1079"/>
        <v>0</v>
      </c>
      <c r="WU65" s="21"/>
      <c r="WV65" s="21">
        <f t="shared" si="1079"/>
        <v>0</v>
      </c>
      <c r="WW65" s="21"/>
      <c r="WX65" s="21">
        <f t="shared" si="1079"/>
        <v>0</v>
      </c>
      <c r="WY65" s="21"/>
      <c r="WZ65" s="21">
        <f t="shared" si="1079"/>
        <v>0</v>
      </c>
      <c r="XA65" s="21"/>
      <c r="XB65" s="21">
        <f t="shared" si="1079"/>
        <v>0</v>
      </c>
      <c r="XC65" s="21"/>
      <c r="XD65" s="21">
        <f t="shared" si="1080"/>
        <v>0</v>
      </c>
      <c r="XE65" s="21"/>
      <c r="XF65" s="21">
        <f t="shared" si="1080"/>
        <v>0</v>
      </c>
      <c r="XG65" s="21"/>
      <c r="XH65" s="21">
        <f t="shared" si="1080"/>
        <v>0</v>
      </c>
      <c r="XI65" s="21"/>
      <c r="XJ65" s="21">
        <f t="shared" si="1080"/>
        <v>0</v>
      </c>
      <c r="XK65" s="21"/>
      <c r="XL65" s="21">
        <f t="shared" si="1080"/>
        <v>0</v>
      </c>
      <c r="XM65" s="21"/>
      <c r="XN65" s="21">
        <f t="shared" si="1080"/>
        <v>0</v>
      </c>
      <c r="XO65" s="21"/>
      <c r="XP65" s="21">
        <f t="shared" si="1080"/>
        <v>0</v>
      </c>
      <c r="XQ65" s="21"/>
      <c r="XR65" s="21">
        <f t="shared" si="1080"/>
        <v>0</v>
      </c>
      <c r="XS65" s="21"/>
      <c r="XT65" s="21">
        <f t="shared" si="1124"/>
        <v>0</v>
      </c>
      <c r="XU65" s="21"/>
      <c r="XV65" s="21">
        <f t="shared" si="1124"/>
        <v>0</v>
      </c>
      <c r="XW65" s="21"/>
      <c r="XX65" s="21">
        <f t="shared" si="1124"/>
        <v>0</v>
      </c>
      <c r="XY65" s="21"/>
      <c r="XZ65" s="21">
        <f t="shared" si="1124"/>
        <v>0</v>
      </c>
      <c r="YA65" s="21"/>
      <c r="YB65" s="21">
        <f t="shared" si="780"/>
        <v>0</v>
      </c>
      <c r="YC65" s="21"/>
      <c r="YD65" s="21">
        <f t="shared" si="781"/>
        <v>0</v>
      </c>
      <c r="YE65" s="21"/>
      <c r="YF65" s="21">
        <f t="shared" si="782"/>
        <v>0</v>
      </c>
      <c r="YG65" s="21"/>
      <c r="YH65" s="21">
        <f t="shared" si="783"/>
        <v>0</v>
      </c>
      <c r="YI65" s="21"/>
      <c r="YJ65" s="21">
        <f t="shared" si="784"/>
        <v>0</v>
      </c>
      <c r="YK65" s="21"/>
      <c r="YL65" s="21">
        <f t="shared" si="785"/>
        <v>0</v>
      </c>
      <c r="YM65" s="21"/>
      <c r="YN65" s="21">
        <f t="shared" si="786"/>
        <v>0</v>
      </c>
      <c r="YO65" s="21"/>
      <c r="YP65" s="21">
        <f t="shared" si="787"/>
        <v>0</v>
      </c>
      <c r="YQ65" s="21"/>
      <c r="YR65" s="21">
        <f t="shared" si="788"/>
        <v>0</v>
      </c>
      <c r="YS65" s="21"/>
      <c r="YT65" s="21">
        <f t="shared" si="1081"/>
        <v>0</v>
      </c>
      <c r="YU65" s="21"/>
      <c r="YV65" s="21">
        <f t="shared" si="790"/>
        <v>0</v>
      </c>
      <c r="YW65" s="21"/>
      <c r="YX65" s="21">
        <f t="shared" si="791"/>
        <v>0</v>
      </c>
      <c r="YY65" s="21"/>
      <c r="YZ65" s="21">
        <f t="shared" si="1077"/>
        <v>0</v>
      </c>
      <c r="ZA65" s="21"/>
      <c r="ZB65" s="21">
        <f t="shared" si="792"/>
        <v>0</v>
      </c>
      <c r="ZC65" s="21"/>
      <c r="ZD65" s="21">
        <f t="shared" si="793"/>
        <v>0</v>
      </c>
      <c r="ZE65" s="21"/>
      <c r="ZF65" s="21">
        <f t="shared" si="794"/>
        <v>0</v>
      </c>
      <c r="ZG65" s="21"/>
      <c r="ZH65" s="21">
        <f t="shared" si="1082"/>
        <v>0</v>
      </c>
      <c r="ZI65" s="21"/>
      <c r="ZJ65" s="21">
        <f t="shared" si="796"/>
        <v>0</v>
      </c>
      <c r="ZK65" s="21"/>
      <c r="ZL65" s="21">
        <f t="shared" si="797"/>
        <v>0</v>
      </c>
      <c r="ZM65" s="21"/>
      <c r="ZN65" s="21">
        <f t="shared" si="1083"/>
        <v>0</v>
      </c>
      <c r="ZO65" s="21"/>
      <c r="ZP65" s="21">
        <f t="shared" si="799"/>
        <v>0</v>
      </c>
      <c r="ZQ65" s="21"/>
      <c r="ZR65" s="21">
        <f t="shared" si="800"/>
        <v>0</v>
      </c>
      <c r="ZS65" s="21"/>
      <c r="ZT65" s="21">
        <f t="shared" si="1077"/>
        <v>0</v>
      </c>
      <c r="ZU65" s="21"/>
      <c r="ZV65" s="21">
        <f t="shared" si="1084"/>
        <v>0</v>
      </c>
      <c r="ZW65" s="21"/>
      <c r="ZX65" s="21">
        <f t="shared" si="1085"/>
        <v>0</v>
      </c>
      <c r="ZY65" s="21"/>
      <c r="ZZ65" s="21">
        <f t="shared" si="1085"/>
        <v>0</v>
      </c>
      <c r="AAA65" s="21"/>
      <c r="AAB65" s="21">
        <f t="shared" si="1086"/>
        <v>0</v>
      </c>
      <c r="AAC65" s="21"/>
      <c r="AAD65" s="21">
        <f t="shared" si="1086"/>
        <v>0</v>
      </c>
      <c r="AAE65" s="21"/>
      <c r="AAF65" s="21">
        <f t="shared" si="1087"/>
        <v>0</v>
      </c>
      <c r="AAG65" s="21"/>
      <c r="AAH65" s="21">
        <f t="shared" si="1087"/>
        <v>0</v>
      </c>
      <c r="AAI65" s="21"/>
      <c r="AAJ65" s="21">
        <f t="shared" si="1088"/>
        <v>0</v>
      </c>
      <c r="AAK65" s="21"/>
      <c r="AAL65" s="21">
        <f t="shared" si="1088"/>
        <v>0</v>
      </c>
      <c r="AAM65" s="21"/>
      <c r="AAN65" s="21">
        <f t="shared" si="1089"/>
        <v>0</v>
      </c>
      <c r="AAO65" s="21"/>
      <c r="AAP65" s="21">
        <f t="shared" si="1089"/>
        <v>0</v>
      </c>
      <c r="AAQ65" s="21"/>
      <c r="AAR65" s="21">
        <f t="shared" si="1090"/>
        <v>0</v>
      </c>
      <c r="AAS65" s="21"/>
      <c r="AAT65" s="21">
        <f t="shared" si="1090"/>
        <v>0</v>
      </c>
      <c r="AAU65" s="21"/>
      <c r="AAV65" s="21">
        <f t="shared" si="1091"/>
        <v>0</v>
      </c>
      <c r="AAW65" s="21"/>
      <c r="AAX65" s="21">
        <f t="shared" si="1091"/>
        <v>0</v>
      </c>
      <c r="AAY65" s="21"/>
      <c r="AAZ65" s="21">
        <f t="shared" si="1092"/>
        <v>0</v>
      </c>
      <c r="ABA65" s="21"/>
      <c r="ABB65" s="21">
        <f t="shared" si="1092"/>
        <v>0</v>
      </c>
      <c r="ABC65" s="21"/>
      <c r="ABD65" s="21">
        <f t="shared" si="1093"/>
        <v>0</v>
      </c>
      <c r="ABE65" s="21"/>
      <c r="ABF65" s="21">
        <f t="shared" si="1093"/>
        <v>0</v>
      </c>
      <c r="ABG65" s="21"/>
      <c r="ABH65" s="21">
        <f t="shared" si="1094"/>
        <v>0</v>
      </c>
      <c r="ABI65" s="21"/>
      <c r="ABJ65" s="21">
        <f t="shared" si="1094"/>
        <v>0</v>
      </c>
      <c r="ABK65" s="21"/>
      <c r="ABL65" s="21">
        <f t="shared" si="1095"/>
        <v>0</v>
      </c>
      <c r="ABM65" s="21"/>
      <c r="ABN65" s="21">
        <f t="shared" si="1095"/>
        <v>0</v>
      </c>
      <c r="ABO65" s="21"/>
      <c r="ABP65" s="21">
        <f t="shared" si="1096"/>
        <v>0</v>
      </c>
      <c r="ABQ65" s="21"/>
      <c r="ABR65" s="21">
        <f t="shared" si="1096"/>
        <v>0</v>
      </c>
      <c r="ABS65" s="21"/>
      <c r="ABT65" s="21">
        <f t="shared" si="1097"/>
        <v>0</v>
      </c>
      <c r="ABU65" s="21"/>
      <c r="ABV65" s="21">
        <f t="shared" si="1097"/>
        <v>0</v>
      </c>
      <c r="ABW65" s="21"/>
      <c r="ABX65" s="21">
        <f t="shared" si="1098"/>
        <v>0</v>
      </c>
      <c r="ABY65" s="21"/>
      <c r="ABZ65" s="21">
        <f t="shared" si="1098"/>
        <v>0</v>
      </c>
      <c r="ACA65" s="21"/>
      <c r="ACB65" s="21">
        <f t="shared" si="1099"/>
        <v>0</v>
      </c>
      <c r="ACC65" s="21"/>
      <c r="ACD65" s="21">
        <f t="shared" si="1099"/>
        <v>0</v>
      </c>
      <c r="ACE65" s="21"/>
      <c r="ACF65" s="21">
        <f t="shared" si="1100"/>
        <v>0</v>
      </c>
      <c r="ACG65" s="21"/>
      <c r="ACH65" s="21">
        <f t="shared" si="1100"/>
        <v>0</v>
      </c>
      <c r="ACI65" s="21"/>
      <c r="ACJ65" s="21">
        <f t="shared" si="1101"/>
        <v>0</v>
      </c>
      <c r="ACK65" s="21"/>
      <c r="ACL65" s="21">
        <f t="shared" si="1101"/>
        <v>0</v>
      </c>
      <c r="ACM65" s="21"/>
      <c r="ACN65" s="21">
        <f t="shared" si="1102"/>
        <v>0</v>
      </c>
      <c r="ACO65" s="21"/>
      <c r="ACP65" s="21">
        <f t="shared" si="1102"/>
        <v>0</v>
      </c>
      <c r="ACQ65" s="21"/>
      <c r="ACR65" s="21">
        <f t="shared" si="1103"/>
        <v>0</v>
      </c>
      <c r="ACS65" s="21"/>
      <c r="ACT65" s="21">
        <f t="shared" si="1103"/>
        <v>0</v>
      </c>
      <c r="ACU65" s="21"/>
      <c r="ACV65" s="21">
        <f t="shared" si="1104"/>
        <v>0</v>
      </c>
      <c r="ACW65" s="21"/>
      <c r="ACX65" s="21">
        <f t="shared" si="1104"/>
        <v>0</v>
      </c>
      <c r="ACY65" s="21"/>
      <c r="ACZ65" s="21">
        <f t="shared" si="1105"/>
        <v>0</v>
      </c>
      <c r="ADA65" s="21"/>
      <c r="ADB65" s="21">
        <f t="shared" si="1105"/>
        <v>0</v>
      </c>
      <c r="ADC65" s="21"/>
      <c r="ADD65" s="21">
        <f t="shared" si="1106"/>
        <v>0</v>
      </c>
      <c r="ADE65" s="21"/>
      <c r="ADF65" s="21">
        <f t="shared" si="1106"/>
        <v>0</v>
      </c>
      <c r="ADG65" s="21"/>
      <c r="ADH65" s="21">
        <f t="shared" si="1107"/>
        <v>0</v>
      </c>
      <c r="ADI65" s="21"/>
      <c r="ADJ65" s="21">
        <f t="shared" si="1107"/>
        <v>0</v>
      </c>
      <c r="ADK65" s="21"/>
      <c r="ADL65" s="21">
        <f t="shared" si="1108"/>
        <v>0</v>
      </c>
      <c r="ADM65" s="21"/>
      <c r="ADN65" s="21">
        <f t="shared" si="1108"/>
        <v>0</v>
      </c>
      <c r="ADO65" s="21"/>
      <c r="ADP65" s="21">
        <f t="shared" si="1108"/>
        <v>0</v>
      </c>
      <c r="ADQ65" s="21"/>
      <c r="ADR65" s="21">
        <f t="shared" si="1108"/>
        <v>0</v>
      </c>
      <c r="ADS65" s="21"/>
      <c r="ADT65" s="21">
        <f t="shared" si="1108"/>
        <v>0</v>
      </c>
      <c r="ADU65" s="21"/>
      <c r="ADV65" s="21">
        <f t="shared" si="1109"/>
        <v>0</v>
      </c>
      <c r="ADW65" s="21"/>
      <c r="ADX65" s="21">
        <f t="shared" si="1109"/>
        <v>0</v>
      </c>
      <c r="ADY65" s="21"/>
      <c r="ADZ65" s="21">
        <f t="shared" si="1109"/>
        <v>0</v>
      </c>
      <c r="AEA65" s="21"/>
      <c r="AEB65" s="21">
        <f t="shared" si="1109"/>
        <v>0</v>
      </c>
      <c r="AEC65" s="21"/>
      <c r="AED65" s="21">
        <f t="shared" si="1110"/>
        <v>0</v>
      </c>
      <c r="AEE65" s="21"/>
      <c r="AEF65" s="21">
        <f t="shared" si="1110"/>
        <v>0</v>
      </c>
      <c r="AEG65" s="21"/>
      <c r="AEH65" s="21">
        <f t="shared" si="1110"/>
        <v>0</v>
      </c>
      <c r="AEI65" s="21"/>
      <c r="AEJ65" s="21">
        <f t="shared" si="1110"/>
        <v>0</v>
      </c>
      <c r="AEK65" s="21"/>
      <c r="AEL65" s="21">
        <f t="shared" si="1110"/>
        <v>0</v>
      </c>
      <c r="AEM65" s="21"/>
      <c r="AEN65" s="21">
        <f t="shared" si="1111"/>
        <v>0</v>
      </c>
      <c r="AEO65" s="21"/>
      <c r="AEP65" s="21">
        <f t="shared" si="1111"/>
        <v>0</v>
      </c>
      <c r="AEQ65" s="21"/>
      <c r="AER65" s="21">
        <f t="shared" si="1111"/>
        <v>0</v>
      </c>
      <c r="AES65" s="21"/>
      <c r="AET65" s="21">
        <f t="shared" si="1111"/>
        <v>0</v>
      </c>
      <c r="AEU65" s="21"/>
      <c r="AEV65" s="21">
        <f t="shared" si="1112"/>
        <v>0</v>
      </c>
      <c r="AEW65" s="21"/>
      <c r="AEX65" s="21">
        <f t="shared" si="1112"/>
        <v>0</v>
      </c>
      <c r="AEY65" s="21"/>
      <c r="AEZ65" s="21">
        <f t="shared" si="1112"/>
        <v>0</v>
      </c>
      <c r="AFA65" s="21"/>
      <c r="AFB65" s="21">
        <f t="shared" si="1112"/>
        <v>0</v>
      </c>
      <c r="AFC65" s="21"/>
      <c r="AFD65" s="21">
        <f t="shared" si="1112"/>
        <v>0</v>
      </c>
      <c r="AFE65" s="21"/>
      <c r="AFF65" s="21">
        <f t="shared" si="1113"/>
        <v>0</v>
      </c>
      <c r="AFG65" s="21"/>
      <c r="AFH65" s="21">
        <f t="shared" si="1113"/>
        <v>0</v>
      </c>
      <c r="AFI65" s="21"/>
      <c r="AFJ65" s="21">
        <f t="shared" si="1113"/>
        <v>0</v>
      </c>
      <c r="AFK65" s="21"/>
      <c r="AFL65" s="21">
        <f t="shared" si="1113"/>
        <v>0</v>
      </c>
      <c r="AFM65" s="21"/>
      <c r="AFN65" s="21">
        <f t="shared" si="1114"/>
        <v>0</v>
      </c>
      <c r="AFO65" s="21"/>
      <c r="AFP65" s="21">
        <f t="shared" si="1114"/>
        <v>0</v>
      </c>
      <c r="AFQ65" s="21"/>
      <c r="AFR65" s="21">
        <f t="shared" si="1114"/>
        <v>0</v>
      </c>
      <c r="AFS65" s="21"/>
      <c r="AFT65" s="21">
        <f t="shared" si="1114"/>
        <v>0</v>
      </c>
      <c r="AFU65" s="21"/>
      <c r="AFV65" s="21">
        <f t="shared" si="1114"/>
        <v>0</v>
      </c>
      <c r="AFW65" s="21"/>
      <c r="AFX65" s="21">
        <f t="shared" si="1115"/>
        <v>0</v>
      </c>
      <c r="AFY65" s="21"/>
      <c r="AFZ65" s="21">
        <f t="shared" si="1115"/>
        <v>0</v>
      </c>
      <c r="AGA65" s="21"/>
      <c r="AGB65" s="21">
        <f t="shared" si="1115"/>
        <v>0</v>
      </c>
      <c r="AGC65" s="21"/>
      <c r="AGD65" s="21">
        <f t="shared" si="1115"/>
        <v>0</v>
      </c>
      <c r="AGE65" s="21"/>
      <c r="AGF65" s="21">
        <f t="shared" si="1116"/>
        <v>0</v>
      </c>
      <c r="AGG65" s="21"/>
      <c r="AGH65" s="21">
        <f t="shared" si="1116"/>
        <v>0</v>
      </c>
      <c r="AGI65" s="21"/>
      <c r="AGJ65" s="21">
        <f t="shared" si="1116"/>
        <v>0</v>
      </c>
      <c r="AGK65" s="21"/>
      <c r="AGL65" s="21">
        <f t="shared" si="1116"/>
        <v>0</v>
      </c>
      <c r="AGM65" s="21"/>
      <c r="AGN65" s="21">
        <f t="shared" si="1116"/>
        <v>0</v>
      </c>
      <c r="AGO65" s="21"/>
      <c r="AGP65" s="21">
        <f t="shared" si="1117"/>
        <v>0</v>
      </c>
      <c r="AGQ65" s="21"/>
      <c r="AGR65" s="21">
        <f t="shared" si="1117"/>
        <v>0</v>
      </c>
      <c r="AGS65" s="21"/>
      <c r="AGT65" s="21">
        <f t="shared" si="1117"/>
        <v>0</v>
      </c>
      <c r="AGU65" s="21"/>
      <c r="AGV65" s="21">
        <f t="shared" si="1117"/>
        <v>0</v>
      </c>
      <c r="AGW65" s="21"/>
      <c r="AGX65" s="21">
        <f t="shared" si="1118"/>
        <v>0</v>
      </c>
      <c r="AGY65" s="21"/>
      <c r="AGZ65" s="21">
        <f t="shared" si="1118"/>
        <v>0</v>
      </c>
      <c r="AHA65" s="21"/>
      <c r="AHB65" s="21">
        <f t="shared" si="1118"/>
        <v>0</v>
      </c>
      <c r="AHC65" s="21"/>
      <c r="AHD65" s="21">
        <f t="shared" si="1118"/>
        <v>0</v>
      </c>
      <c r="AHE65" s="21"/>
      <c r="AHF65" s="21">
        <f t="shared" si="1118"/>
        <v>0</v>
      </c>
      <c r="AHG65" s="21"/>
      <c r="AHH65" s="21">
        <f t="shared" si="1119"/>
        <v>0</v>
      </c>
      <c r="AHI65" s="21"/>
      <c r="AHJ65" s="21">
        <f t="shared" si="1119"/>
        <v>0</v>
      </c>
      <c r="AHK65" s="21"/>
      <c r="AHL65" s="21">
        <f t="shared" si="1119"/>
        <v>0</v>
      </c>
      <c r="AHM65" s="21"/>
      <c r="AHN65" s="21">
        <f t="shared" si="1119"/>
        <v>0</v>
      </c>
      <c r="AHO65" s="21"/>
      <c r="AHP65" s="21">
        <f t="shared" si="1120"/>
        <v>0</v>
      </c>
      <c r="AHQ65" s="21"/>
      <c r="AHR65" s="21">
        <f t="shared" si="1120"/>
        <v>0</v>
      </c>
      <c r="AHS65" s="21"/>
      <c r="AHT65" s="21">
        <f t="shared" si="1120"/>
        <v>0</v>
      </c>
      <c r="AHU65" s="21"/>
      <c r="AHV65" s="21">
        <f t="shared" si="1120"/>
        <v>0</v>
      </c>
      <c r="AHW65" s="21"/>
      <c r="AHX65" s="21">
        <f t="shared" si="1120"/>
        <v>0</v>
      </c>
      <c r="AHY65" s="21"/>
      <c r="AHZ65" s="21">
        <f t="shared" si="1121"/>
        <v>0</v>
      </c>
      <c r="AIA65" s="21"/>
      <c r="AIB65" s="21">
        <f t="shared" si="1121"/>
        <v>0</v>
      </c>
      <c r="AIC65" s="21"/>
      <c r="AID65" s="21">
        <f t="shared" si="1121"/>
        <v>0</v>
      </c>
      <c r="AIE65" s="21"/>
      <c r="AIF65" s="21">
        <f t="shared" si="1121"/>
        <v>0</v>
      </c>
      <c r="AIG65" s="21"/>
      <c r="AIH65" s="21">
        <f t="shared" si="1122"/>
        <v>0</v>
      </c>
      <c r="AII65" s="21"/>
      <c r="AIJ65" s="21">
        <f t="shared" si="1122"/>
        <v>0</v>
      </c>
      <c r="AIK65" s="21"/>
      <c r="AIL65" s="21">
        <f t="shared" si="1122"/>
        <v>0</v>
      </c>
      <c r="AIM65" s="21"/>
      <c r="AIN65" s="21">
        <f t="shared" si="1122"/>
        <v>0</v>
      </c>
      <c r="AIO65" s="21"/>
      <c r="AIP65" s="21">
        <f t="shared" si="1122"/>
        <v>0</v>
      </c>
      <c r="AIQ65" s="21"/>
      <c r="AIR65" s="21">
        <f t="shared" si="1123"/>
        <v>0</v>
      </c>
      <c r="AIS65" s="21"/>
      <c r="AIT65" s="21">
        <f t="shared" si="1123"/>
        <v>0</v>
      </c>
      <c r="AIU65" s="21"/>
      <c r="AIV65" s="21">
        <f t="shared" si="1123"/>
        <v>0</v>
      </c>
      <c r="AIW65" s="21"/>
      <c r="AIX65" s="21">
        <f t="shared" si="1123"/>
        <v>0</v>
      </c>
      <c r="AIY65" s="21"/>
      <c r="AIZ65" s="21">
        <f t="shared" si="1077"/>
        <v>0</v>
      </c>
      <c r="AJA65" s="21"/>
    </row>
    <row r="66" spans="1:937" ht="13.5" customHeight="1" x14ac:dyDescent="0.25">
      <c r="A66" s="96"/>
      <c r="B66" s="31">
        <v>61</v>
      </c>
      <c r="C66" s="192" t="s">
        <v>208</v>
      </c>
      <c r="D66" s="67" t="s">
        <v>116</v>
      </c>
      <c r="E66" s="194" t="s">
        <v>404</v>
      </c>
      <c r="F66" s="194" t="str">
        <f>_xlfn.XLOOKUP(D66,'WTG PH-III'!$D$5:$D$198,'WTG PH-III'!$B$5:$B$198,0,0,1)</f>
        <v>PSS-11</v>
      </c>
      <c r="G66" s="22" t="s">
        <v>537</v>
      </c>
      <c r="H66" s="22" t="s">
        <v>538</v>
      </c>
      <c r="I66" s="61">
        <v>8</v>
      </c>
      <c r="J66" s="21">
        <v>253</v>
      </c>
      <c r="K66" s="21">
        <f t="shared" si="846"/>
        <v>253.00000000000006</v>
      </c>
      <c r="L66" s="21">
        <f t="shared" si="847"/>
        <v>253</v>
      </c>
      <c r="M66" s="21">
        <f t="shared" si="848"/>
        <v>0</v>
      </c>
      <c r="N66" s="95">
        <f>VLOOKUP(D66,'WTG PH-III'!$D$5:$U$198,17,0)</f>
        <v>45764</v>
      </c>
      <c r="O66" s="95">
        <f>VLOOKUP(D66,'WTG PH-III'!$D$5:$U$198,18,0)</f>
        <v>45773</v>
      </c>
      <c r="P66" s="21">
        <f t="shared" si="849"/>
        <v>0</v>
      </c>
      <c r="Q66" s="21"/>
      <c r="R66" s="21">
        <f t="shared" si="850"/>
        <v>0</v>
      </c>
      <c r="S66" s="21"/>
      <c r="T66" s="21">
        <f t="shared" si="851"/>
        <v>0</v>
      </c>
      <c r="U66" s="21"/>
      <c r="V66" s="21">
        <f t="shared" si="852"/>
        <v>0</v>
      </c>
      <c r="W66" s="21"/>
      <c r="X66" s="21">
        <f t="shared" si="853"/>
        <v>0</v>
      </c>
      <c r="Y66" s="21"/>
      <c r="Z66" s="21">
        <f t="shared" si="854"/>
        <v>0</v>
      </c>
      <c r="AA66" s="21"/>
      <c r="AB66" s="21">
        <f t="shared" si="855"/>
        <v>0</v>
      </c>
      <c r="AC66" s="21"/>
      <c r="AD66" s="21">
        <f t="shared" si="856"/>
        <v>0</v>
      </c>
      <c r="AE66" s="21"/>
      <c r="AF66" s="21">
        <f t="shared" si="857"/>
        <v>0</v>
      </c>
      <c r="AG66" s="21"/>
      <c r="AH66" s="21">
        <f t="shared" si="858"/>
        <v>0</v>
      </c>
      <c r="AI66" s="21"/>
      <c r="AJ66" s="21">
        <f t="shared" si="859"/>
        <v>0</v>
      </c>
      <c r="AK66" s="21"/>
      <c r="AL66" s="21">
        <f t="shared" si="860"/>
        <v>0</v>
      </c>
      <c r="AM66" s="21"/>
      <c r="AN66" s="21">
        <f t="shared" si="861"/>
        <v>0</v>
      </c>
      <c r="AO66" s="21"/>
      <c r="AP66" s="21">
        <f t="shared" si="862"/>
        <v>0</v>
      </c>
      <c r="AQ66" s="21"/>
      <c r="AR66" s="21">
        <f t="shared" si="863"/>
        <v>0</v>
      </c>
      <c r="AS66" s="21"/>
      <c r="AT66" s="21">
        <f t="shared" si="864"/>
        <v>0</v>
      </c>
      <c r="AU66" s="21"/>
      <c r="AV66" s="21">
        <f t="shared" si="865"/>
        <v>0</v>
      </c>
      <c r="AW66" s="21"/>
      <c r="AX66" s="21">
        <f t="shared" si="866"/>
        <v>0</v>
      </c>
      <c r="AY66" s="21"/>
      <c r="AZ66" s="21">
        <f t="shared" si="867"/>
        <v>0</v>
      </c>
      <c r="BA66" s="21"/>
      <c r="BB66" s="21">
        <f t="shared" si="868"/>
        <v>0</v>
      </c>
      <c r="BC66" s="21"/>
      <c r="BD66" s="21">
        <f t="shared" si="869"/>
        <v>0</v>
      </c>
      <c r="BE66" s="21"/>
      <c r="BF66" s="21">
        <f t="shared" si="870"/>
        <v>0</v>
      </c>
      <c r="BG66" s="21"/>
      <c r="BH66" s="21">
        <f t="shared" si="871"/>
        <v>0</v>
      </c>
      <c r="BI66" s="21"/>
      <c r="BJ66" s="21">
        <f t="shared" si="872"/>
        <v>0</v>
      </c>
      <c r="BK66" s="21"/>
      <c r="BL66" s="21">
        <f t="shared" si="873"/>
        <v>0</v>
      </c>
      <c r="BM66" s="21"/>
      <c r="BN66" s="21">
        <f t="shared" si="874"/>
        <v>0</v>
      </c>
      <c r="BO66" s="21"/>
      <c r="BP66" s="21">
        <f t="shared" si="875"/>
        <v>0</v>
      </c>
      <c r="BQ66" s="21"/>
      <c r="BR66" s="21">
        <f t="shared" si="876"/>
        <v>0</v>
      </c>
      <c r="BS66" s="21"/>
      <c r="BT66" s="21">
        <f t="shared" si="877"/>
        <v>0</v>
      </c>
      <c r="BU66" s="21"/>
      <c r="BV66" s="21">
        <f t="shared" si="878"/>
        <v>0</v>
      </c>
      <c r="BW66" s="21"/>
      <c r="BX66" s="21">
        <f t="shared" si="879"/>
        <v>0</v>
      </c>
      <c r="BY66" s="21"/>
      <c r="BZ66" s="21">
        <f t="shared" si="880"/>
        <v>0</v>
      </c>
      <c r="CA66" s="21"/>
      <c r="CB66" s="21">
        <f t="shared" si="881"/>
        <v>0</v>
      </c>
      <c r="CC66" s="21"/>
      <c r="CD66" s="21">
        <f t="shared" si="882"/>
        <v>0</v>
      </c>
      <c r="CE66" s="21"/>
      <c r="CF66" s="21">
        <f t="shared" si="883"/>
        <v>0</v>
      </c>
      <c r="CG66" s="21"/>
      <c r="CH66" s="21">
        <f t="shared" si="884"/>
        <v>0</v>
      </c>
      <c r="CI66" s="21"/>
      <c r="CJ66" s="21">
        <f t="shared" si="885"/>
        <v>0</v>
      </c>
      <c r="CK66" s="21"/>
      <c r="CL66" s="21">
        <f t="shared" si="886"/>
        <v>0</v>
      </c>
      <c r="CM66" s="21"/>
      <c r="CN66" s="21">
        <f t="shared" si="887"/>
        <v>0</v>
      </c>
      <c r="CO66" s="21"/>
      <c r="CP66" s="21">
        <f t="shared" si="888"/>
        <v>0</v>
      </c>
      <c r="CQ66" s="21"/>
      <c r="CR66" s="21">
        <f t="shared" si="889"/>
        <v>0</v>
      </c>
      <c r="CS66" s="21"/>
      <c r="CT66" s="21">
        <f t="shared" si="890"/>
        <v>0</v>
      </c>
      <c r="CU66" s="21"/>
      <c r="CV66" s="21">
        <f t="shared" si="891"/>
        <v>0</v>
      </c>
      <c r="CW66" s="21"/>
      <c r="CX66" s="21">
        <f t="shared" si="892"/>
        <v>0</v>
      </c>
      <c r="CY66" s="21"/>
      <c r="CZ66" s="21">
        <f t="shared" si="893"/>
        <v>0</v>
      </c>
      <c r="DA66" s="21"/>
      <c r="DB66" s="21">
        <f t="shared" si="894"/>
        <v>0</v>
      </c>
      <c r="DC66" s="21"/>
      <c r="DD66" s="21">
        <f t="shared" si="895"/>
        <v>0</v>
      </c>
      <c r="DE66" s="21"/>
      <c r="DF66" s="21">
        <f t="shared" si="896"/>
        <v>0</v>
      </c>
      <c r="DG66" s="21"/>
      <c r="DH66" s="21">
        <f t="shared" si="897"/>
        <v>0</v>
      </c>
      <c r="DI66" s="21"/>
      <c r="DJ66" s="21">
        <f t="shared" si="898"/>
        <v>0</v>
      </c>
      <c r="DK66" s="21"/>
      <c r="DL66" s="21">
        <f t="shared" si="899"/>
        <v>0</v>
      </c>
      <c r="DM66" s="21"/>
      <c r="DN66" s="21">
        <f t="shared" si="900"/>
        <v>0</v>
      </c>
      <c r="DO66" s="21"/>
      <c r="DP66" s="21">
        <f t="shared" si="901"/>
        <v>0</v>
      </c>
      <c r="DQ66" s="21"/>
      <c r="DR66" s="21">
        <f t="shared" si="902"/>
        <v>0</v>
      </c>
      <c r="DS66" s="21"/>
      <c r="DT66" s="21">
        <f t="shared" si="903"/>
        <v>0</v>
      </c>
      <c r="DU66" s="21"/>
      <c r="DV66" s="21">
        <f t="shared" si="904"/>
        <v>0</v>
      </c>
      <c r="DW66" s="21"/>
      <c r="DX66" s="21">
        <f t="shared" si="905"/>
        <v>0</v>
      </c>
      <c r="DY66" s="21"/>
      <c r="DZ66" s="21">
        <f t="shared" si="906"/>
        <v>0</v>
      </c>
      <c r="EA66" s="21"/>
      <c r="EB66" s="21">
        <f t="shared" si="907"/>
        <v>0</v>
      </c>
      <c r="EC66" s="21"/>
      <c r="ED66" s="21">
        <f t="shared" si="908"/>
        <v>0</v>
      </c>
      <c r="EE66" s="21"/>
      <c r="EF66" s="21">
        <f t="shared" si="909"/>
        <v>0</v>
      </c>
      <c r="EG66" s="21"/>
      <c r="EH66" s="21">
        <f t="shared" si="910"/>
        <v>0</v>
      </c>
      <c r="EI66" s="21"/>
      <c r="EJ66" s="21">
        <f t="shared" si="911"/>
        <v>0</v>
      </c>
      <c r="EK66" s="21"/>
      <c r="EL66" s="21">
        <f t="shared" si="912"/>
        <v>0</v>
      </c>
      <c r="EM66" s="21"/>
      <c r="EN66" s="21">
        <f t="shared" si="913"/>
        <v>0</v>
      </c>
      <c r="EO66" s="21"/>
      <c r="EP66" s="21">
        <f t="shared" si="914"/>
        <v>0</v>
      </c>
      <c r="EQ66" s="21"/>
      <c r="ER66" s="21">
        <f t="shared" si="915"/>
        <v>0</v>
      </c>
      <c r="ES66" s="21"/>
      <c r="ET66" s="21">
        <f t="shared" si="916"/>
        <v>0</v>
      </c>
      <c r="EU66" s="21"/>
      <c r="EV66" s="21">
        <f t="shared" si="917"/>
        <v>0</v>
      </c>
      <c r="EW66" s="21"/>
      <c r="EX66" s="21">
        <f t="shared" si="918"/>
        <v>0</v>
      </c>
      <c r="EY66" s="21"/>
      <c r="EZ66" s="21">
        <f t="shared" si="919"/>
        <v>0</v>
      </c>
      <c r="FA66" s="21"/>
      <c r="FB66" s="21">
        <f t="shared" si="920"/>
        <v>0</v>
      </c>
      <c r="FC66" s="21"/>
      <c r="FD66" s="21">
        <f t="shared" si="921"/>
        <v>0</v>
      </c>
      <c r="FE66" s="21"/>
      <c r="FF66" s="21">
        <f t="shared" si="922"/>
        <v>0</v>
      </c>
      <c r="FG66" s="21"/>
      <c r="FH66" s="21">
        <f t="shared" si="923"/>
        <v>0</v>
      </c>
      <c r="FI66" s="21"/>
      <c r="FJ66" s="21">
        <f t="shared" si="924"/>
        <v>0</v>
      </c>
      <c r="FK66" s="21"/>
      <c r="FL66" s="21">
        <f t="shared" si="925"/>
        <v>0</v>
      </c>
      <c r="FM66" s="21"/>
      <c r="FN66" s="21">
        <f t="shared" si="926"/>
        <v>0</v>
      </c>
      <c r="FO66" s="21"/>
      <c r="FP66" s="21">
        <f t="shared" si="927"/>
        <v>0</v>
      </c>
      <c r="FQ66" s="21"/>
      <c r="FR66" s="21">
        <f t="shared" si="928"/>
        <v>0</v>
      </c>
      <c r="FS66" s="21"/>
      <c r="FT66" s="21">
        <f t="shared" si="929"/>
        <v>0</v>
      </c>
      <c r="FU66" s="21"/>
      <c r="FV66" s="21">
        <f t="shared" si="930"/>
        <v>0</v>
      </c>
      <c r="FW66" s="21"/>
      <c r="FX66" s="21">
        <f t="shared" si="931"/>
        <v>0</v>
      </c>
      <c r="FY66" s="21"/>
      <c r="FZ66" s="21">
        <f t="shared" si="932"/>
        <v>0</v>
      </c>
      <c r="GA66" s="21"/>
      <c r="GB66" s="21">
        <f t="shared" si="933"/>
        <v>0</v>
      </c>
      <c r="GC66" s="21"/>
      <c r="GD66" s="21">
        <f t="shared" si="934"/>
        <v>0</v>
      </c>
      <c r="GE66" s="21"/>
      <c r="GF66" s="21">
        <f t="shared" si="935"/>
        <v>0</v>
      </c>
      <c r="GG66" s="21"/>
      <c r="GH66" s="21">
        <f t="shared" si="936"/>
        <v>0</v>
      </c>
      <c r="GI66" s="21"/>
      <c r="GJ66" s="21">
        <f t="shared" si="937"/>
        <v>0</v>
      </c>
      <c r="GK66" s="21"/>
      <c r="GL66" s="21">
        <f t="shared" si="938"/>
        <v>0</v>
      </c>
      <c r="GM66" s="21"/>
      <c r="GN66" s="21">
        <f t="shared" si="939"/>
        <v>0</v>
      </c>
      <c r="GO66" s="21"/>
      <c r="GP66" s="21">
        <f t="shared" si="940"/>
        <v>0</v>
      </c>
      <c r="GQ66" s="21"/>
      <c r="GR66" s="21">
        <f t="shared" si="941"/>
        <v>0</v>
      </c>
      <c r="GS66" s="21"/>
      <c r="GT66" s="21">
        <f t="shared" si="942"/>
        <v>0</v>
      </c>
      <c r="GU66" s="21"/>
      <c r="GV66" s="21">
        <f t="shared" si="943"/>
        <v>0</v>
      </c>
      <c r="GW66" s="21"/>
      <c r="GX66" s="21">
        <f t="shared" si="944"/>
        <v>0</v>
      </c>
      <c r="GY66" s="21"/>
      <c r="GZ66" s="21">
        <f t="shared" si="945"/>
        <v>0</v>
      </c>
      <c r="HA66" s="21"/>
      <c r="HB66" s="21">
        <f t="shared" si="946"/>
        <v>0</v>
      </c>
      <c r="HC66" s="21"/>
      <c r="HD66" s="21">
        <f t="shared" si="947"/>
        <v>0</v>
      </c>
      <c r="HE66" s="21"/>
      <c r="HF66" s="21">
        <f t="shared" si="948"/>
        <v>0</v>
      </c>
      <c r="HG66" s="21"/>
      <c r="HH66" s="21">
        <f t="shared" si="949"/>
        <v>0</v>
      </c>
      <c r="HI66" s="21"/>
      <c r="HJ66" s="21">
        <f t="shared" si="950"/>
        <v>0</v>
      </c>
      <c r="HK66" s="21"/>
      <c r="HL66" s="21">
        <f t="shared" si="951"/>
        <v>0</v>
      </c>
      <c r="HM66" s="21"/>
      <c r="HN66" s="21">
        <f t="shared" si="952"/>
        <v>0</v>
      </c>
      <c r="HO66" s="21"/>
      <c r="HP66" s="21">
        <f t="shared" si="953"/>
        <v>0</v>
      </c>
      <c r="HQ66" s="21"/>
      <c r="HR66" s="21">
        <f t="shared" si="954"/>
        <v>0</v>
      </c>
      <c r="HS66" s="21"/>
      <c r="HT66" s="21">
        <f t="shared" si="955"/>
        <v>0</v>
      </c>
      <c r="HU66" s="21"/>
      <c r="HV66" s="21">
        <f t="shared" si="956"/>
        <v>0</v>
      </c>
      <c r="HW66" s="21"/>
      <c r="HX66" s="21">
        <f t="shared" si="957"/>
        <v>0</v>
      </c>
      <c r="HY66" s="21"/>
      <c r="HZ66" s="21">
        <f t="shared" si="958"/>
        <v>0</v>
      </c>
      <c r="IA66" s="21"/>
      <c r="IB66" s="21">
        <f t="shared" si="959"/>
        <v>0</v>
      </c>
      <c r="IC66" s="21"/>
      <c r="ID66" s="21">
        <f t="shared" si="960"/>
        <v>0</v>
      </c>
      <c r="IE66" s="21"/>
      <c r="IF66" s="21">
        <f t="shared" si="961"/>
        <v>0</v>
      </c>
      <c r="IG66" s="21"/>
      <c r="IH66" s="21">
        <f t="shared" si="962"/>
        <v>0</v>
      </c>
      <c r="II66" s="21"/>
      <c r="IJ66" s="21">
        <f t="shared" si="963"/>
        <v>0</v>
      </c>
      <c r="IK66" s="21"/>
      <c r="IL66" s="21">
        <f t="shared" si="964"/>
        <v>0</v>
      </c>
      <c r="IM66" s="21"/>
      <c r="IN66" s="21">
        <f t="shared" si="965"/>
        <v>0</v>
      </c>
      <c r="IO66" s="21"/>
      <c r="IP66" s="21">
        <f t="shared" si="966"/>
        <v>0</v>
      </c>
      <c r="IQ66" s="21"/>
      <c r="IR66" s="21">
        <f t="shared" si="967"/>
        <v>0</v>
      </c>
      <c r="IS66" s="21"/>
      <c r="IT66" s="21">
        <f t="shared" si="968"/>
        <v>0</v>
      </c>
      <c r="IU66" s="21"/>
      <c r="IV66" s="21">
        <f t="shared" si="969"/>
        <v>25.3</v>
      </c>
      <c r="IW66" s="21"/>
      <c r="IX66" s="21">
        <f t="shared" si="970"/>
        <v>25.3</v>
      </c>
      <c r="IY66" s="21"/>
      <c r="IZ66" s="21">
        <f t="shared" si="971"/>
        <v>25.3</v>
      </c>
      <c r="JA66" s="21"/>
      <c r="JB66" s="21">
        <f t="shared" si="972"/>
        <v>25.3</v>
      </c>
      <c r="JC66" s="21"/>
      <c r="JD66" s="21">
        <f t="shared" si="973"/>
        <v>25.3</v>
      </c>
      <c r="JE66" s="21"/>
      <c r="JF66" s="21">
        <f t="shared" si="974"/>
        <v>25.3</v>
      </c>
      <c r="JG66" s="21"/>
      <c r="JH66" s="21">
        <f t="shared" si="975"/>
        <v>25.3</v>
      </c>
      <c r="JI66" s="21"/>
      <c r="JJ66" s="21">
        <f t="shared" si="976"/>
        <v>25.3</v>
      </c>
      <c r="JK66" s="21"/>
      <c r="JL66" s="21">
        <f t="shared" si="977"/>
        <v>25.3</v>
      </c>
      <c r="JM66" s="21"/>
      <c r="JN66" s="21">
        <f t="shared" si="978"/>
        <v>25.3</v>
      </c>
      <c r="JO66" s="21"/>
      <c r="JP66" s="21">
        <f t="shared" si="979"/>
        <v>0</v>
      </c>
      <c r="JQ66" s="21"/>
      <c r="JR66" s="21">
        <f t="shared" si="980"/>
        <v>0</v>
      </c>
      <c r="JS66" s="21"/>
      <c r="JT66" s="21">
        <f t="shared" si="981"/>
        <v>0</v>
      </c>
      <c r="JU66" s="21"/>
      <c r="JV66" s="21">
        <f t="shared" si="982"/>
        <v>0</v>
      </c>
      <c r="JW66" s="21"/>
      <c r="JX66" s="21">
        <f t="shared" si="983"/>
        <v>0</v>
      </c>
      <c r="JY66" s="21"/>
      <c r="JZ66" s="21">
        <f t="shared" si="984"/>
        <v>0</v>
      </c>
      <c r="KA66" s="21"/>
      <c r="KB66" s="21">
        <f t="shared" si="985"/>
        <v>0</v>
      </c>
      <c r="KC66" s="21"/>
      <c r="KD66" s="21">
        <f t="shared" si="986"/>
        <v>0</v>
      </c>
      <c r="KE66" s="21"/>
      <c r="KF66" s="21">
        <f t="shared" si="987"/>
        <v>0</v>
      </c>
      <c r="KG66" s="21"/>
      <c r="KH66" s="21">
        <f t="shared" si="988"/>
        <v>0</v>
      </c>
      <c r="KI66" s="21"/>
      <c r="KJ66" s="21">
        <f t="shared" si="989"/>
        <v>0</v>
      </c>
      <c r="KK66" s="21"/>
      <c r="KL66" s="21">
        <f t="shared" si="990"/>
        <v>0</v>
      </c>
      <c r="KM66" s="21"/>
      <c r="KN66" s="21">
        <f t="shared" si="991"/>
        <v>0</v>
      </c>
      <c r="KO66" s="21"/>
      <c r="KP66" s="21">
        <f t="shared" si="992"/>
        <v>0</v>
      </c>
      <c r="KQ66" s="21"/>
      <c r="KR66" s="21">
        <f t="shared" si="993"/>
        <v>0</v>
      </c>
      <c r="KS66" s="21"/>
      <c r="KT66" s="21">
        <f t="shared" si="994"/>
        <v>0</v>
      </c>
      <c r="KU66" s="21"/>
      <c r="KV66" s="21">
        <f t="shared" si="995"/>
        <v>0</v>
      </c>
      <c r="KW66" s="21"/>
      <c r="KX66" s="21">
        <f t="shared" si="996"/>
        <v>0</v>
      </c>
      <c r="KY66" s="21"/>
      <c r="KZ66" s="21">
        <f t="shared" si="997"/>
        <v>0</v>
      </c>
      <c r="LA66" s="21"/>
      <c r="LB66" s="21">
        <f t="shared" si="998"/>
        <v>0</v>
      </c>
      <c r="LC66" s="21"/>
      <c r="LD66" s="21">
        <f t="shared" si="999"/>
        <v>0</v>
      </c>
      <c r="LE66" s="21"/>
      <c r="LF66" s="21">
        <f t="shared" si="1000"/>
        <v>0</v>
      </c>
      <c r="LG66" s="21"/>
      <c r="LH66" s="21">
        <f t="shared" si="1001"/>
        <v>0</v>
      </c>
      <c r="LI66" s="21"/>
      <c r="LJ66" s="21">
        <f t="shared" si="1002"/>
        <v>0</v>
      </c>
      <c r="LK66" s="21"/>
      <c r="LL66" s="21">
        <f t="shared" si="1003"/>
        <v>0</v>
      </c>
      <c r="LM66" s="21"/>
      <c r="LN66" s="21">
        <f t="shared" si="1004"/>
        <v>0</v>
      </c>
      <c r="LO66" s="21"/>
      <c r="LP66" s="21">
        <f t="shared" si="1005"/>
        <v>0</v>
      </c>
      <c r="LQ66" s="21"/>
      <c r="LR66" s="21">
        <f t="shared" si="1006"/>
        <v>0</v>
      </c>
      <c r="LS66" s="21"/>
      <c r="LT66" s="21">
        <f t="shared" si="1007"/>
        <v>0</v>
      </c>
      <c r="LU66" s="21"/>
      <c r="LV66" s="21">
        <f t="shared" si="1008"/>
        <v>0</v>
      </c>
      <c r="LW66" s="21"/>
      <c r="LX66" s="21">
        <f t="shared" si="1009"/>
        <v>0</v>
      </c>
      <c r="LY66" s="21"/>
      <c r="LZ66" s="21">
        <f t="shared" si="1010"/>
        <v>0</v>
      </c>
      <c r="MA66" s="21"/>
      <c r="MB66" s="21">
        <f t="shared" si="1011"/>
        <v>0</v>
      </c>
      <c r="MC66" s="21"/>
      <c r="MD66" s="21">
        <f t="shared" si="1012"/>
        <v>0</v>
      </c>
      <c r="ME66" s="21"/>
      <c r="MF66" s="21">
        <f t="shared" si="1013"/>
        <v>0</v>
      </c>
      <c r="MG66" s="21"/>
      <c r="MH66" s="21">
        <f t="shared" si="1014"/>
        <v>0</v>
      </c>
      <c r="MI66" s="21"/>
      <c r="MJ66" s="21">
        <f t="shared" si="1015"/>
        <v>0</v>
      </c>
      <c r="MK66" s="21"/>
      <c r="ML66" s="21">
        <f t="shared" si="1016"/>
        <v>0</v>
      </c>
      <c r="MM66" s="21"/>
      <c r="MN66" s="21">
        <f t="shared" si="1017"/>
        <v>0</v>
      </c>
      <c r="MO66" s="21"/>
      <c r="MP66" s="21">
        <f t="shared" si="1018"/>
        <v>0</v>
      </c>
      <c r="MQ66" s="21"/>
      <c r="MR66" s="21">
        <f t="shared" si="1019"/>
        <v>0</v>
      </c>
      <c r="MS66" s="21"/>
      <c r="MT66" s="21">
        <f t="shared" si="1020"/>
        <v>0</v>
      </c>
      <c r="MU66" s="21"/>
      <c r="MV66" s="21">
        <f t="shared" si="1021"/>
        <v>0</v>
      </c>
      <c r="MW66" s="21"/>
      <c r="MX66" s="21">
        <f t="shared" si="1022"/>
        <v>0</v>
      </c>
      <c r="MY66" s="21"/>
      <c r="MZ66" s="21">
        <f t="shared" si="1023"/>
        <v>0</v>
      </c>
      <c r="NA66" s="21"/>
      <c r="NB66" s="21">
        <f t="shared" si="1024"/>
        <v>0</v>
      </c>
      <c r="NC66" s="21"/>
      <c r="ND66" s="21">
        <f t="shared" si="1025"/>
        <v>0</v>
      </c>
      <c r="NE66" s="21"/>
      <c r="NF66" s="21">
        <f t="shared" si="1026"/>
        <v>0</v>
      </c>
      <c r="NG66" s="21"/>
      <c r="NH66" s="21">
        <f t="shared" si="1027"/>
        <v>0</v>
      </c>
      <c r="NI66" s="21"/>
      <c r="NJ66" s="21">
        <f t="shared" si="1028"/>
        <v>0</v>
      </c>
      <c r="NK66" s="21"/>
      <c r="NL66" s="21">
        <f t="shared" si="1029"/>
        <v>0</v>
      </c>
      <c r="NM66" s="21"/>
      <c r="NN66" s="21">
        <f t="shared" si="1030"/>
        <v>0</v>
      </c>
      <c r="NO66" s="21"/>
      <c r="NP66" s="21">
        <f t="shared" si="1031"/>
        <v>0</v>
      </c>
      <c r="NQ66" s="21"/>
      <c r="NR66" s="21">
        <f t="shared" si="1032"/>
        <v>0</v>
      </c>
      <c r="NS66" s="21"/>
      <c r="NT66" s="21">
        <f t="shared" si="1033"/>
        <v>0</v>
      </c>
      <c r="NU66" s="21"/>
      <c r="NV66" s="21">
        <f t="shared" si="1034"/>
        <v>0</v>
      </c>
      <c r="NW66" s="21"/>
      <c r="NX66" s="21">
        <f t="shared" si="1035"/>
        <v>0</v>
      </c>
      <c r="NY66" s="21"/>
      <c r="NZ66" s="21">
        <f t="shared" si="1036"/>
        <v>0</v>
      </c>
      <c r="OA66" s="21"/>
      <c r="OB66" s="21">
        <f t="shared" si="1037"/>
        <v>0</v>
      </c>
      <c r="OC66" s="21"/>
      <c r="OD66" s="21">
        <f t="shared" si="1038"/>
        <v>0</v>
      </c>
      <c r="OE66" s="21"/>
      <c r="OF66" s="21">
        <f t="shared" si="1039"/>
        <v>0</v>
      </c>
      <c r="OG66" s="21"/>
      <c r="OH66" s="21">
        <f t="shared" si="1040"/>
        <v>0</v>
      </c>
      <c r="OI66" s="21"/>
      <c r="OJ66" s="21">
        <f t="shared" si="1041"/>
        <v>0</v>
      </c>
      <c r="OK66" s="21"/>
      <c r="OL66" s="21">
        <f t="shared" si="1042"/>
        <v>0</v>
      </c>
      <c r="OM66" s="21"/>
      <c r="ON66" s="21">
        <f t="shared" si="1043"/>
        <v>0</v>
      </c>
      <c r="OO66" s="21"/>
      <c r="OP66" s="21">
        <f t="shared" si="1043"/>
        <v>0</v>
      </c>
      <c r="OQ66" s="21"/>
      <c r="OR66" s="21">
        <f t="shared" si="1043"/>
        <v>0</v>
      </c>
      <c r="OS66" s="21"/>
      <c r="OT66" s="21">
        <f t="shared" si="1043"/>
        <v>0</v>
      </c>
      <c r="OU66" s="21"/>
      <c r="OV66" s="21">
        <f t="shared" si="1043"/>
        <v>0</v>
      </c>
      <c r="OW66" s="21"/>
      <c r="OX66" s="21">
        <f t="shared" si="1043"/>
        <v>0</v>
      </c>
      <c r="OY66" s="21"/>
      <c r="OZ66" s="21">
        <f t="shared" si="1043"/>
        <v>0</v>
      </c>
      <c r="PA66" s="21"/>
      <c r="PB66" s="21">
        <f t="shared" si="1044"/>
        <v>0</v>
      </c>
      <c r="PC66" s="21"/>
      <c r="PD66" s="21">
        <f t="shared" si="1044"/>
        <v>0</v>
      </c>
      <c r="PE66" s="21"/>
      <c r="PF66" s="21">
        <f t="shared" si="1044"/>
        <v>0</v>
      </c>
      <c r="PG66" s="21"/>
      <c r="PH66" s="21">
        <f t="shared" si="1044"/>
        <v>0</v>
      </c>
      <c r="PI66" s="21"/>
      <c r="PJ66" s="21">
        <f t="shared" si="1044"/>
        <v>0</v>
      </c>
      <c r="PK66" s="21"/>
      <c r="PL66" s="21">
        <f t="shared" si="1044"/>
        <v>0</v>
      </c>
      <c r="PM66" s="21"/>
      <c r="PN66" s="21">
        <f t="shared" si="1045"/>
        <v>0</v>
      </c>
      <c r="PO66" s="21"/>
      <c r="PP66" s="21">
        <f t="shared" si="1045"/>
        <v>0</v>
      </c>
      <c r="PQ66" s="21"/>
      <c r="PR66" s="21">
        <f t="shared" si="1045"/>
        <v>0</v>
      </c>
      <c r="PS66" s="21"/>
      <c r="PT66" s="21">
        <f t="shared" si="1045"/>
        <v>0</v>
      </c>
      <c r="PU66" s="21"/>
      <c r="PV66" s="21">
        <f t="shared" si="1045"/>
        <v>0</v>
      </c>
      <c r="PW66" s="21"/>
      <c r="PX66" s="21">
        <f t="shared" si="1045"/>
        <v>0</v>
      </c>
      <c r="PY66" s="21"/>
      <c r="PZ66" s="21">
        <f t="shared" si="1046"/>
        <v>0</v>
      </c>
      <c r="QA66" s="21"/>
      <c r="QB66" s="21">
        <f t="shared" si="1046"/>
        <v>0</v>
      </c>
      <c r="QC66" s="21"/>
      <c r="QD66" s="21">
        <f t="shared" si="1046"/>
        <v>0</v>
      </c>
      <c r="QE66" s="21"/>
      <c r="QF66" s="21">
        <f t="shared" si="1046"/>
        <v>0</v>
      </c>
      <c r="QG66" s="21"/>
      <c r="QH66" s="21">
        <f t="shared" si="1046"/>
        <v>0</v>
      </c>
      <c r="QI66" s="21"/>
      <c r="QJ66" s="21">
        <f t="shared" si="1046"/>
        <v>0</v>
      </c>
      <c r="QK66" s="21"/>
      <c r="QL66" s="21">
        <f t="shared" si="1047"/>
        <v>0</v>
      </c>
      <c r="QM66" s="21"/>
      <c r="QN66" s="21">
        <f t="shared" si="1047"/>
        <v>0</v>
      </c>
      <c r="QO66" s="21"/>
      <c r="QP66" s="21">
        <f t="shared" si="1047"/>
        <v>0</v>
      </c>
      <c r="QQ66" s="21"/>
      <c r="QR66" s="21">
        <f t="shared" si="1047"/>
        <v>0</v>
      </c>
      <c r="QS66" s="21"/>
      <c r="QT66" s="21">
        <f t="shared" si="1047"/>
        <v>0</v>
      </c>
      <c r="QU66" s="21"/>
      <c r="QV66" s="21">
        <f t="shared" si="1047"/>
        <v>0</v>
      </c>
      <c r="QW66" s="21"/>
      <c r="QX66" s="21">
        <f t="shared" si="1048"/>
        <v>0</v>
      </c>
      <c r="QY66" s="21"/>
      <c r="QZ66" s="21">
        <f t="shared" si="1048"/>
        <v>0</v>
      </c>
      <c r="RA66" s="21"/>
      <c r="RB66" s="21">
        <f t="shared" si="1048"/>
        <v>0</v>
      </c>
      <c r="RC66" s="21"/>
      <c r="RD66" s="21">
        <f t="shared" si="1048"/>
        <v>0</v>
      </c>
      <c r="RE66" s="21"/>
      <c r="RF66" s="21">
        <f t="shared" si="1048"/>
        <v>0</v>
      </c>
      <c r="RG66" s="21"/>
      <c r="RH66" s="21">
        <f t="shared" si="1048"/>
        <v>0</v>
      </c>
      <c r="RI66" s="21"/>
      <c r="RJ66" s="21">
        <f t="shared" si="720"/>
        <v>0</v>
      </c>
      <c r="RK66" s="21"/>
      <c r="RL66" s="21">
        <f t="shared" si="721"/>
        <v>0</v>
      </c>
      <c r="RM66" s="21"/>
      <c r="RN66" s="21">
        <f t="shared" si="722"/>
        <v>0</v>
      </c>
      <c r="RO66" s="21"/>
      <c r="RP66" s="21">
        <f t="shared" si="723"/>
        <v>0</v>
      </c>
      <c r="RQ66" s="21"/>
      <c r="RR66" s="21">
        <f t="shared" si="724"/>
        <v>0</v>
      </c>
      <c r="RS66" s="21"/>
      <c r="RT66" s="21">
        <f t="shared" si="725"/>
        <v>0</v>
      </c>
      <c r="RU66" s="21"/>
      <c r="RV66" s="21">
        <f t="shared" si="726"/>
        <v>0</v>
      </c>
      <c r="RW66" s="21"/>
      <c r="RX66" s="21">
        <f t="shared" si="727"/>
        <v>0</v>
      </c>
      <c r="RY66" s="21">
        <v>30</v>
      </c>
      <c r="RZ66" s="21">
        <f t="shared" si="728"/>
        <v>0</v>
      </c>
      <c r="SA66" s="21">
        <v>38</v>
      </c>
      <c r="SB66" s="21">
        <f t="shared" si="729"/>
        <v>0</v>
      </c>
      <c r="SC66" s="21"/>
      <c r="SD66" s="21">
        <f t="shared" si="730"/>
        <v>0</v>
      </c>
      <c r="SE66" s="21">
        <v>31</v>
      </c>
      <c r="SF66" s="21">
        <f t="shared" si="731"/>
        <v>0</v>
      </c>
      <c r="SG66" s="21">
        <v>31</v>
      </c>
      <c r="SH66" s="21">
        <f t="shared" si="732"/>
        <v>0</v>
      </c>
      <c r="SI66" s="21">
        <v>31</v>
      </c>
      <c r="SJ66" s="21">
        <f t="shared" si="733"/>
        <v>0</v>
      </c>
      <c r="SK66" s="21">
        <v>23</v>
      </c>
      <c r="SL66" s="21">
        <f t="shared" si="734"/>
        <v>0</v>
      </c>
      <c r="SM66" s="21">
        <v>19</v>
      </c>
      <c r="SN66" s="21">
        <f t="shared" si="1049"/>
        <v>0</v>
      </c>
      <c r="SO66" s="21">
        <v>16</v>
      </c>
      <c r="SP66" s="21">
        <f t="shared" si="736"/>
        <v>0</v>
      </c>
      <c r="SQ66" s="21">
        <v>16</v>
      </c>
      <c r="SR66" s="21">
        <f t="shared" si="737"/>
        <v>0</v>
      </c>
      <c r="SS66" s="21">
        <v>18</v>
      </c>
      <c r="ST66" s="21">
        <f t="shared" si="738"/>
        <v>0</v>
      </c>
      <c r="SU66" s="21"/>
      <c r="SV66" s="21">
        <f t="shared" si="739"/>
        <v>0</v>
      </c>
      <c r="SW66" s="21"/>
      <c r="SX66" s="21">
        <f t="shared" si="740"/>
        <v>0</v>
      </c>
      <c r="SY66" s="21"/>
      <c r="SZ66" s="21">
        <f t="shared" si="741"/>
        <v>0</v>
      </c>
      <c r="TA66" s="21"/>
      <c r="TB66" s="21">
        <f t="shared" si="742"/>
        <v>0</v>
      </c>
      <c r="TC66" s="21"/>
      <c r="TD66" s="21">
        <f t="shared" si="1050"/>
        <v>0</v>
      </c>
      <c r="TE66" s="21"/>
      <c r="TF66" s="21">
        <f t="shared" si="744"/>
        <v>0</v>
      </c>
      <c r="TG66" s="21"/>
      <c r="TH66" s="21">
        <f t="shared" si="745"/>
        <v>0</v>
      </c>
      <c r="TI66" s="21"/>
      <c r="TJ66" s="21">
        <f t="shared" si="746"/>
        <v>0</v>
      </c>
      <c r="TK66" s="21"/>
      <c r="TL66" s="21">
        <f t="shared" si="1051"/>
        <v>0</v>
      </c>
      <c r="TM66" s="21"/>
      <c r="TN66" s="21">
        <f t="shared" si="1052"/>
        <v>0</v>
      </c>
      <c r="TO66" s="21"/>
      <c r="TP66" s="21">
        <f t="shared" si="1053"/>
        <v>0</v>
      </c>
      <c r="TQ66" s="21"/>
      <c r="TR66" s="21">
        <f t="shared" si="1054"/>
        <v>0</v>
      </c>
      <c r="TS66" s="21"/>
      <c r="TT66" s="21">
        <f t="shared" si="1055"/>
        <v>0</v>
      </c>
      <c r="TU66" s="21"/>
      <c r="TV66" s="21">
        <f t="shared" si="1056"/>
        <v>0</v>
      </c>
      <c r="TW66" s="21"/>
      <c r="TX66" s="21">
        <f t="shared" si="1057"/>
        <v>0</v>
      </c>
      <c r="TY66" s="21"/>
      <c r="TZ66" s="21">
        <f t="shared" si="1058"/>
        <v>0</v>
      </c>
      <c r="UA66" s="21"/>
      <c r="UB66" s="21">
        <f t="shared" si="1059"/>
        <v>0</v>
      </c>
      <c r="UC66" s="21"/>
      <c r="UD66" s="21">
        <f t="shared" si="1060"/>
        <v>0</v>
      </c>
      <c r="UE66" s="21"/>
      <c r="UF66" s="21">
        <f t="shared" si="1061"/>
        <v>0</v>
      </c>
      <c r="UG66" s="21"/>
      <c r="UH66" s="21">
        <f t="shared" si="758"/>
        <v>0</v>
      </c>
      <c r="UI66" s="21"/>
      <c r="UJ66" s="21">
        <f t="shared" si="1062"/>
        <v>0</v>
      </c>
      <c r="UK66" s="21"/>
      <c r="UL66" s="21">
        <f t="shared" si="1063"/>
        <v>0</v>
      </c>
      <c r="UM66" s="21"/>
      <c r="UN66" s="21">
        <f t="shared" si="1064"/>
        <v>0</v>
      </c>
      <c r="UO66" s="21"/>
      <c r="UP66" s="21">
        <f t="shared" si="1065"/>
        <v>0</v>
      </c>
      <c r="UQ66" s="21"/>
      <c r="UR66" s="21">
        <f t="shared" si="1066"/>
        <v>0</v>
      </c>
      <c r="US66" s="21"/>
      <c r="UT66" s="21">
        <f t="shared" si="1067"/>
        <v>0</v>
      </c>
      <c r="UU66" s="21"/>
      <c r="UV66" s="21">
        <f t="shared" si="765"/>
        <v>0</v>
      </c>
      <c r="UW66" s="21"/>
      <c r="UX66" s="21">
        <f t="shared" si="1068"/>
        <v>0</v>
      </c>
      <c r="UY66" s="21"/>
      <c r="UZ66" s="21">
        <f t="shared" si="767"/>
        <v>0</v>
      </c>
      <c r="VA66" s="21"/>
      <c r="VB66" s="21">
        <f t="shared" si="1069"/>
        <v>0</v>
      </c>
      <c r="VC66" s="21"/>
      <c r="VD66" s="21">
        <f t="shared" si="1070"/>
        <v>0</v>
      </c>
      <c r="VE66" s="21"/>
      <c r="VF66" s="21">
        <f t="shared" si="1071"/>
        <v>0</v>
      </c>
      <c r="VG66" s="21"/>
      <c r="VH66" s="21">
        <f t="shared" si="1072"/>
        <v>0</v>
      </c>
      <c r="VI66" s="21"/>
      <c r="VJ66" s="21">
        <f t="shared" si="1073"/>
        <v>0</v>
      </c>
      <c r="VK66" s="21"/>
      <c r="VL66" s="21">
        <f t="shared" si="1074"/>
        <v>0</v>
      </c>
      <c r="VM66" s="21"/>
      <c r="VN66" s="21">
        <f t="shared" si="1075"/>
        <v>0</v>
      </c>
      <c r="VO66" s="21"/>
      <c r="VP66" s="21">
        <f t="shared" si="1076"/>
        <v>0</v>
      </c>
      <c r="VQ66" s="21"/>
      <c r="VR66" s="21">
        <f t="shared" si="1043"/>
        <v>0</v>
      </c>
      <c r="VS66" s="21"/>
      <c r="VT66" s="21">
        <f t="shared" si="1077"/>
        <v>0</v>
      </c>
      <c r="VU66" s="21"/>
      <c r="VV66" s="21">
        <f t="shared" si="1077"/>
        <v>0</v>
      </c>
      <c r="VW66" s="21"/>
      <c r="VX66" s="21">
        <f t="shared" si="1078"/>
        <v>0</v>
      </c>
      <c r="VY66" s="21"/>
      <c r="VZ66" s="21">
        <f t="shared" si="1078"/>
        <v>0</v>
      </c>
      <c r="WA66" s="21"/>
      <c r="WB66" s="21">
        <f t="shared" si="1078"/>
        <v>0</v>
      </c>
      <c r="WC66" s="21"/>
      <c r="WD66" s="21">
        <f t="shared" si="1078"/>
        <v>0</v>
      </c>
      <c r="WE66" s="21"/>
      <c r="WF66" s="21">
        <f t="shared" si="1078"/>
        <v>0</v>
      </c>
      <c r="WG66" s="21"/>
      <c r="WH66" s="21">
        <f t="shared" si="1078"/>
        <v>0</v>
      </c>
      <c r="WI66" s="21"/>
      <c r="WJ66" s="21">
        <f t="shared" si="1078"/>
        <v>0</v>
      </c>
      <c r="WK66" s="21"/>
      <c r="WL66" s="21">
        <f t="shared" si="1078"/>
        <v>0</v>
      </c>
      <c r="WM66" s="21"/>
      <c r="WN66" s="21">
        <f t="shared" si="1079"/>
        <v>0</v>
      </c>
      <c r="WO66" s="21"/>
      <c r="WP66" s="21">
        <f t="shared" si="1079"/>
        <v>0</v>
      </c>
      <c r="WQ66" s="21"/>
      <c r="WR66" s="21">
        <f t="shared" si="1079"/>
        <v>0</v>
      </c>
      <c r="WS66" s="21"/>
      <c r="WT66" s="21">
        <f t="shared" si="1079"/>
        <v>0</v>
      </c>
      <c r="WU66" s="21"/>
      <c r="WV66" s="21">
        <f t="shared" si="1079"/>
        <v>0</v>
      </c>
      <c r="WW66" s="21"/>
      <c r="WX66" s="21">
        <f t="shared" si="1079"/>
        <v>0</v>
      </c>
      <c r="WY66" s="21"/>
      <c r="WZ66" s="21">
        <f t="shared" si="1079"/>
        <v>0</v>
      </c>
      <c r="XA66" s="21"/>
      <c r="XB66" s="21">
        <f t="shared" si="1079"/>
        <v>0</v>
      </c>
      <c r="XC66" s="21"/>
      <c r="XD66" s="21">
        <f t="shared" si="1080"/>
        <v>0</v>
      </c>
      <c r="XE66" s="21"/>
      <c r="XF66" s="21">
        <f t="shared" si="1080"/>
        <v>0</v>
      </c>
      <c r="XG66" s="21"/>
      <c r="XH66" s="21">
        <f t="shared" si="1080"/>
        <v>0</v>
      </c>
      <c r="XI66" s="21"/>
      <c r="XJ66" s="21">
        <f t="shared" si="1080"/>
        <v>0</v>
      </c>
      <c r="XK66" s="21"/>
      <c r="XL66" s="21">
        <f t="shared" si="1080"/>
        <v>0</v>
      </c>
      <c r="XM66" s="21"/>
      <c r="XN66" s="21">
        <f t="shared" si="1080"/>
        <v>0</v>
      </c>
      <c r="XO66" s="21"/>
      <c r="XP66" s="21">
        <f t="shared" si="1080"/>
        <v>0</v>
      </c>
      <c r="XQ66" s="21"/>
      <c r="XR66" s="21">
        <f t="shared" si="1080"/>
        <v>0</v>
      </c>
      <c r="XS66" s="21"/>
      <c r="XT66" s="21">
        <f t="shared" si="1124"/>
        <v>0</v>
      </c>
      <c r="XU66" s="21"/>
      <c r="XV66" s="21">
        <f t="shared" si="1124"/>
        <v>0</v>
      </c>
      <c r="XW66" s="21"/>
      <c r="XX66" s="21">
        <f t="shared" si="1124"/>
        <v>0</v>
      </c>
      <c r="XY66" s="21"/>
      <c r="XZ66" s="21">
        <f t="shared" si="1124"/>
        <v>0</v>
      </c>
      <c r="YA66" s="21"/>
      <c r="YB66" s="21">
        <f t="shared" si="780"/>
        <v>0</v>
      </c>
      <c r="YC66" s="21"/>
      <c r="YD66" s="21">
        <f t="shared" si="781"/>
        <v>0</v>
      </c>
      <c r="YE66" s="21"/>
      <c r="YF66" s="21">
        <f t="shared" si="782"/>
        <v>0</v>
      </c>
      <c r="YG66" s="21"/>
      <c r="YH66" s="21">
        <f t="shared" si="783"/>
        <v>0</v>
      </c>
      <c r="YI66" s="21"/>
      <c r="YJ66" s="21">
        <f t="shared" si="784"/>
        <v>0</v>
      </c>
      <c r="YK66" s="21"/>
      <c r="YL66" s="21">
        <f t="shared" si="785"/>
        <v>0</v>
      </c>
      <c r="YM66" s="21"/>
      <c r="YN66" s="21">
        <f t="shared" si="786"/>
        <v>0</v>
      </c>
      <c r="YO66" s="21"/>
      <c r="YP66" s="21">
        <f t="shared" si="787"/>
        <v>0</v>
      </c>
      <c r="YQ66" s="21"/>
      <c r="YR66" s="21">
        <f t="shared" si="788"/>
        <v>0</v>
      </c>
      <c r="YS66" s="21"/>
      <c r="YT66" s="21">
        <f t="shared" si="1081"/>
        <v>0</v>
      </c>
      <c r="YU66" s="21"/>
      <c r="YV66" s="21">
        <f t="shared" si="790"/>
        <v>0</v>
      </c>
      <c r="YW66" s="21"/>
      <c r="YX66" s="21">
        <f t="shared" si="791"/>
        <v>0</v>
      </c>
      <c r="YY66" s="21"/>
      <c r="YZ66" s="21">
        <f t="shared" si="1077"/>
        <v>0</v>
      </c>
      <c r="ZA66" s="21"/>
      <c r="ZB66" s="21">
        <f t="shared" si="792"/>
        <v>0</v>
      </c>
      <c r="ZC66" s="21"/>
      <c r="ZD66" s="21">
        <f t="shared" si="793"/>
        <v>0</v>
      </c>
      <c r="ZE66" s="21"/>
      <c r="ZF66" s="21">
        <f t="shared" si="794"/>
        <v>0</v>
      </c>
      <c r="ZG66" s="21"/>
      <c r="ZH66" s="21">
        <f t="shared" si="1082"/>
        <v>0</v>
      </c>
      <c r="ZI66" s="21"/>
      <c r="ZJ66" s="21">
        <f t="shared" si="796"/>
        <v>0</v>
      </c>
      <c r="ZK66" s="21"/>
      <c r="ZL66" s="21">
        <f t="shared" si="797"/>
        <v>0</v>
      </c>
      <c r="ZM66" s="21"/>
      <c r="ZN66" s="21">
        <f t="shared" si="1083"/>
        <v>0</v>
      </c>
      <c r="ZO66" s="21"/>
      <c r="ZP66" s="21">
        <f t="shared" si="799"/>
        <v>0</v>
      </c>
      <c r="ZQ66" s="21"/>
      <c r="ZR66" s="21">
        <f t="shared" si="800"/>
        <v>0</v>
      </c>
      <c r="ZS66" s="21"/>
      <c r="ZT66" s="21">
        <f t="shared" si="1077"/>
        <v>0</v>
      </c>
      <c r="ZU66" s="21"/>
      <c r="ZV66" s="21">
        <f t="shared" si="1084"/>
        <v>0</v>
      </c>
      <c r="ZW66" s="21"/>
      <c r="ZX66" s="21">
        <f t="shared" si="1085"/>
        <v>0</v>
      </c>
      <c r="ZY66" s="21"/>
      <c r="ZZ66" s="21">
        <f t="shared" si="1085"/>
        <v>0</v>
      </c>
      <c r="AAA66" s="21"/>
      <c r="AAB66" s="21">
        <f t="shared" si="1086"/>
        <v>0</v>
      </c>
      <c r="AAC66" s="21"/>
      <c r="AAD66" s="21">
        <f t="shared" si="1086"/>
        <v>0</v>
      </c>
      <c r="AAE66" s="21"/>
      <c r="AAF66" s="21">
        <f t="shared" si="1087"/>
        <v>0</v>
      </c>
      <c r="AAG66" s="21"/>
      <c r="AAH66" s="21">
        <f t="shared" si="1087"/>
        <v>0</v>
      </c>
      <c r="AAI66" s="21"/>
      <c r="AAJ66" s="21">
        <f t="shared" si="1088"/>
        <v>0</v>
      </c>
      <c r="AAK66" s="21"/>
      <c r="AAL66" s="21">
        <f t="shared" si="1088"/>
        <v>0</v>
      </c>
      <c r="AAM66" s="21"/>
      <c r="AAN66" s="21">
        <f t="shared" si="1089"/>
        <v>0</v>
      </c>
      <c r="AAO66" s="21"/>
      <c r="AAP66" s="21">
        <f t="shared" si="1089"/>
        <v>0</v>
      </c>
      <c r="AAQ66" s="21"/>
      <c r="AAR66" s="21">
        <f t="shared" si="1090"/>
        <v>0</v>
      </c>
      <c r="AAS66" s="21"/>
      <c r="AAT66" s="21">
        <f t="shared" si="1090"/>
        <v>0</v>
      </c>
      <c r="AAU66" s="21"/>
      <c r="AAV66" s="21">
        <f t="shared" si="1091"/>
        <v>0</v>
      </c>
      <c r="AAW66" s="21"/>
      <c r="AAX66" s="21">
        <f t="shared" si="1091"/>
        <v>0</v>
      </c>
      <c r="AAY66" s="21"/>
      <c r="AAZ66" s="21">
        <f t="shared" si="1092"/>
        <v>0</v>
      </c>
      <c r="ABA66" s="21"/>
      <c r="ABB66" s="21">
        <f t="shared" si="1092"/>
        <v>0</v>
      </c>
      <c r="ABC66" s="21"/>
      <c r="ABD66" s="21">
        <f t="shared" si="1093"/>
        <v>0</v>
      </c>
      <c r="ABE66" s="21"/>
      <c r="ABF66" s="21">
        <f t="shared" si="1093"/>
        <v>0</v>
      </c>
      <c r="ABG66" s="21"/>
      <c r="ABH66" s="21">
        <f t="shared" si="1094"/>
        <v>0</v>
      </c>
      <c r="ABI66" s="21"/>
      <c r="ABJ66" s="21">
        <f t="shared" si="1094"/>
        <v>0</v>
      </c>
      <c r="ABK66" s="21"/>
      <c r="ABL66" s="21">
        <f t="shared" si="1095"/>
        <v>0</v>
      </c>
      <c r="ABM66" s="21"/>
      <c r="ABN66" s="21">
        <f t="shared" si="1095"/>
        <v>0</v>
      </c>
      <c r="ABO66" s="21"/>
      <c r="ABP66" s="21">
        <f t="shared" si="1096"/>
        <v>0</v>
      </c>
      <c r="ABQ66" s="21"/>
      <c r="ABR66" s="21">
        <f t="shared" si="1096"/>
        <v>0</v>
      </c>
      <c r="ABS66" s="21"/>
      <c r="ABT66" s="21">
        <f t="shared" si="1097"/>
        <v>0</v>
      </c>
      <c r="ABU66" s="21"/>
      <c r="ABV66" s="21">
        <f t="shared" si="1097"/>
        <v>0</v>
      </c>
      <c r="ABW66" s="21"/>
      <c r="ABX66" s="21">
        <f t="shared" si="1098"/>
        <v>0</v>
      </c>
      <c r="ABY66" s="21"/>
      <c r="ABZ66" s="21">
        <f t="shared" si="1098"/>
        <v>0</v>
      </c>
      <c r="ACA66" s="21"/>
      <c r="ACB66" s="21">
        <f t="shared" si="1099"/>
        <v>0</v>
      </c>
      <c r="ACC66" s="21"/>
      <c r="ACD66" s="21">
        <f t="shared" si="1099"/>
        <v>0</v>
      </c>
      <c r="ACE66" s="21"/>
      <c r="ACF66" s="21">
        <f t="shared" si="1100"/>
        <v>0</v>
      </c>
      <c r="ACG66" s="21"/>
      <c r="ACH66" s="21">
        <f t="shared" si="1100"/>
        <v>0</v>
      </c>
      <c r="ACI66" s="21"/>
      <c r="ACJ66" s="21">
        <f t="shared" si="1101"/>
        <v>0</v>
      </c>
      <c r="ACK66" s="21"/>
      <c r="ACL66" s="21">
        <f t="shared" si="1101"/>
        <v>0</v>
      </c>
      <c r="ACM66" s="21"/>
      <c r="ACN66" s="21">
        <f t="shared" si="1102"/>
        <v>0</v>
      </c>
      <c r="ACO66" s="21"/>
      <c r="ACP66" s="21">
        <f t="shared" si="1102"/>
        <v>0</v>
      </c>
      <c r="ACQ66" s="21"/>
      <c r="ACR66" s="21">
        <f t="shared" si="1103"/>
        <v>0</v>
      </c>
      <c r="ACS66" s="21"/>
      <c r="ACT66" s="21">
        <f t="shared" si="1103"/>
        <v>0</v>
      </c>
      <c r="ACU66" s="21"/>
      <c r="ACV66" s="21">
        <f t="shared" si="1104"/>
        <v>0</v>
      </c>
      <c r="ACW66" s="21"/>
      <c r="ACX66" s="21">
        <f t="shared" si="1104"/>
        <v>0</v>
      </c>
      <c r="ACY66" s="21"/>
      <c r="ACZ66" s="21">
        <f t="shared" si="1105"/>
        <v>0</v>
      </c>
      <c r="ADA66" s="21"/>
      <c r="ADB66" s="21">
        <f t="shared" si="1105"/>
        <v>0</v>
      </c>
      <c r="ADC66" s="21"/>
      <c r="ADD66" s="21">
        <f t="shared" si="1106"/>
        <v>0</v>
      </c>
      <c r="ADE66" s="21"/>
      <c r="ADF66" s="21">
        <f t="shared" si="1106"/>
        <v>0</v>
      </c>
      <c r="ADG66" s="21"/>
      <c r="ADH66" s="21">
        <f t="shared" si="1107"/>
        <v>0</v>
      </c>
      <c r="ADI66" s="21"/>
      <c r="ADJ66" s="21">
        <f t="shared" si="1107"/>
        <v>0</v>
      </c>
      <c r="ADK66" s="21"/>
      <c r="ADL66" s="21">
        <f t="shared" si="1108"/>
        <v>0</v>
      </c>
      <c r="ADM66" s="21"/>
      <c r="ADN66" s="21">
        <f t="shared" si="1108"/>
        <v>0</v>
      </c>
      <c r="ADO66" s="21"/>
      <c r="ADP66" s="21">
        <f t="shared" si="1108"/>
        <v>0</v>
      </c>
      <c r="ADQ66" s="21"/>
      <c r="ADR66" s="21">
        <f t="shared" si="1108"/>
        <v>0</v>
      </c>
      <c r="ADS66" s="21"/>
      <c r="ADT66" s="21">
        <f t="shared" si="1108"/>
        <v>0</v>
      </c>
      <c r="ADU66" s="21"/>
      <c r="ADV66" s="21">
        <f t="shared" si="1109"/>
        <v>0</v>
      </c>
      <c r="ADW66" s="21"/>
      <c r="ADX66" s="21">
        <f t="shared" si="1109"/>
        <v>0</v>
      </c>
      <c r="ADY66" s="21"/>
      <c r="ADZ66" s="21">
        <f t="shared" si="1109"/>
        <v>0</v>
      </c>
      <c r="AEA66" s="21"/>
      <c r="AEB66" s="21">
        <f t="shared" si="1109"/>
        <v>0</v>
      </c>
      <c r="AEC66" s="21"/>
      <c r="AED66" s="21">
        <f t="shared" si="1110"/>
        <v>0</v>
      </c>
      <c r="AEE66" s="21"/>
      <c r="AEF66" s="21">
        <f t="shared" si="1110"/>
        <v>0</v>
      </c>
      <c r="AEG66" s="21"/>
      <c r="AEH66" s="21">
        <f t="shared" si="1110"/>
        <v>0</v>
      </c>
      <c r="AEI66" s="21"/>
      <c r="AEJ66" s="21">
        <f t="shared" si="1110"/>
        <v>0</v>
      </c>
      <c r="AEK66" s="21"/>
      <c r="AEL66" s="21">
        <f t="shared" si="1110"/>
        <v>0</v>
      </c>
      <c r="AEM66" s="21"/>
      <c r="AEN66" s="21">
        <f t="shared" si="1111"/>
        <v>0</v>
      </c>
      <c r="AEO66" s="21"/>
      <c r="AEP66" s="21">
        <f t="shared" si="1111"/>
        <v>0</v>
      </c>
      <c r="AEQ66" s="21"/>
      <c r="AER66" s="21">
        <f t="shared" si="1111"/>
        <v>0</v>
      </c>
      <c r="AES66" s="21"/>
      <c r="AET66" s="21">
        <f t="shared" si="1111"/>
        <v>0</v>
      </c>
      <c r="AEU66" s="21"/>
      <c r="AEV66" s="21">
        <f t="shared" si="1112"/>
        <v>0</v>
      </c>
      <c r="AEW66" s="21"/>
      <c r="AEX66" s="21">
        <f t="shared" si="1112"/>
        <v>0</v>
      </c>
      <c r="AEY66" s="21"/>
      <c r="AEZ66" s="21">
        <f t="shared" si="1112"/>
        <v>0</v>
      </c>
      <c r="AFA66" s="21"/>
      <c r="AFB66" s="21">
        <f t="shared" si="1112"/>
        <v>0</v>
      </c>
      <c r="AFC66" s="21"/>
      <c r="AFD66" s="21">
        <f t="shared" si="1112"/>
        <v>0</v>
      </c>
      <c r="AFE66" s="21"/>
      <c r="AFF66" s="21">
        <f t="shared" si="1113"/>
        <v>0</v>
      </c>
      <c r="AFG66" s="21"/>
      <c r="AFH66" s="21">
        <f t="shared" si="1113"/>
        <v>0</v>
      </c>
      <c r="AFI66" s="21"/>
      <c r="AFJ66" s="21">
        <f t="shared" si="1113"/>
        <v>0</v>
      </c>
      <c r="AFK66" s="21"/>
      <c r="AFL66" s="21">
        <f t="shared" si="1113"/>
        <v>0</v>
      </c>
      <c r="AFM66" s="21"/>
      <c r="AFN66" s="21">
        <f t="shared" si="1114"/>
        <v>0</v>
      </c>
      <c r="AFO66" s="21"/>
      <c r="AFP66" s="21">
        <f t="shared" si="1114"/>
        <v>0</v>
      </c>
      <c r="AFQ66" s="21"/>
      <c r="AFR66" s="21">
        <f t="shared" si="1114"/>
        <v>0</v>
      </c>
      <c r="AFS66" s="21"/>
      <c r="AFT66" s="21">
        <f t="shared" si="1114"/>
        <v>0</v>
      </c>
      <c r="AFU66" s="21"/>
      <c r="AFV66" s="21">
        <f t="shared" si="1114"/>
        <v>0</v>
      </c>
      <c r="AFW66" s="21"/>
      <c r="AFX66" s="21">
        <f t="shared" si="1115"/>
        <v>0</v>
      </c>
      <c r="AFY66" s="21"/>
      <c r="AFZ66" s="21">
        <f t="shared" si="1115"/>
        <v>0</v>
      </c>
      <c r="AGA66" s="21"/>
      <c r="AGB66" s="21">
        <f t="shared" si="1115"/>
        <v>0</v>
      </c>
      <c r="AGC66" s="21"/>
      <c r="AGD66" s="21">
        <f t="shared" si="1115"/>
        <v>0</v>
      </c>
      <c r="AGE66" s="21"/>
      <c r="AGF66" s="21">
        <f t="shared" si="1116"/>
        <v>0</v>
      </c>
      <c r="AGG66" s="21"/>
      <c r="AGH66" s="21">
        <f t="shared" si="1116"/>
        <v>0</v>
      </c>
      <c r="AGI66" s="21"/>
      <c r="AGJ66" s="21">
        <f t="shared" si="1116"/>
        <v>0</v>
      </c>
      <c r="AGK66" s="21"/>
      <c r="AGL66" s="21">
        <f t="shared" si="1116"/>
        <v>0</v>
      </c>
      <c r="AGM66" s="21"/>
      <c r="AGN66" s="21">
        <f t="shared" si="1116"/>
        <v>0</v>
      </c>
      <c r="AGO66" s="21"/>
      <c r="AGP66" s="21">
        <f t="shared" si="1117"/>
        <v>0</v>
      </c>
      <c r="AGQ66" s="21"/>
      <c r="AGR66" s="21">
        <f t="shared" si="1117"/>
        <v>0</v>
      </c>
      <c r="AGS66" s="21"/>
      <c r="AGT66" s="21">
        <f t="shared" si="1117"/>
        <v>0</v>
      </c>
      <c r="AGU66" s="21"/>
      <c r="AGV66" s="21">
        <f t="shared" si="1117"/>
        <v>0</v>
      </c>
      <c r="AGW66" s="21"/>
      <c r="AGX66" s="21">
        <f t="shared" si="1118"/>
        <v>0</v>
      </c>
      <c r="AGY66" s="21"/>
      <c r="AGZ66" s="21">
        <f t="shared" si="1118"/>
        <v>0</v>
      </c>
      <c r="AHA66" s="21"/>
      <c r="AHB66" s="21">
        <f t="shared" si="1118"/>
        <v>0</v>
      </c>
      <c r="AHC66" s="21"/>
      <c r="AHD66" s="21">
        <f t="shared" si="1118"/>
        <v>0</v>
      </c>
      <c r="AHE66" s="21"/>
      <c r="AHF66" s="21">
        <f t="shared" si="1118"/>
        <v>0</v>
      </c>
      <c r="AHG66" s="21"/>
      <c r="AHH66" s="21">
        <f t="shared" si="1119"/>
        <v>0</v>
      </c>
      <c r="AHI66" s="21"/>
      <c r="AHJ66" s="21">
        <f t="shared" si="1119"/>
        <v>0</v>
      </c>
      <c r="AHK66" s="21"/>
      <c r="AHL66" s="21">
        <f t="shared" si="1119"/>
        <v>0</v>
      </c>
      <c r="AHM66" s="21"/>
      <c r="AHN66" s="21">
        <f t="shared" si="1119"/>
        <v>0</v>
      </c>
      <c r="AHO66" s="21"/>
      <c r="AHP66" s="21">
        <f t="shared" si="1120"/>
        <v>0</v>
      </c>
      <c r="AHQ66" s="21"/>
      <c r="AHR66" s="21">
        <f t="shared" si="1120"/>
        <v>0</v>
      </c>
      <c r="AHS66" s="21"/>
      <c r="AHT66" s="21">
        <f t="shared" si="1120"/>
        <v>0</v>
      </c>
      <c r="AHU66" s="21"/>
      <c r="AHV66" s="21">
        <f t="shared" si="1120"/>
        <v>0</v>
      </c>
      <c r="AHW66" s="21"/>
      <c r="AHX66" s="21">
        <f t="shared" si="1120"/>
        <v>0</v>
      </c>
      <c r="AHY66" s="21"/>
      <c r="AHZ66" s="21">
        <f t="shared" si="1121"/>
        <v>0</v>
      </c>
      <c r="AIA66" s="21"/>
      <c r="AIB66" s="21">
        <f t="shared" si="1121"/>
        <v>0</v>
      </c>
      <c r="AIC66" s="21"/>
      <c r="AID66" s="21">
        <f t="shared" si="1121"/>
        <v>0</v>
      </c>
      <c r="AIE66" s="21"/>
      <c r="AIF66" s="21">
        <f t="shared" si="1121"/>
        <v>0</v>
      </c>
      <c r="AIG66" s="21"/>
      <c r="AIH66" s="21">
        <f t="shared" si="1122"/>
        <v>0</v>
      </c>
      <c r="AII66" s="21"/>
      <c r="AIJ66" s="21">
        <f t="shared" si="1122"/>
        <v>0</v>
      </c>
      <c r="AIK66" s="21"/>
      <c r="AIL66" s="21">
        <f t="shared" si="1122"/>
        <v>0</v>
      </c>
      <c r="AIM66" s="21"/>
      <c r="AIN66" s="21">
        <f t="shared" si="1122"/>
        <v>0</v>
      </c>
      <c r="AIO66" s="21"/>
      <c r="AIP66" s="21">
        <f t="shared" si="1122"/>
        <v>0</v>
      </c>
      <c r="AIQ66" s="21"/>
      <c r="AIR66" s="21">
        <f t="shared" si="1123"/>
        <v>0</v>
      </c>
      <c r="AIS66" s="21"/>
      <c r="AIT66" s="21">
        <f t="shared" si="1123"/>
        <v>0</v>
      </c>
      <c r="AIU66" s="21"/>
      <c r="AIV66" s="21">
        <f t="shared" si="1123"/>
        <v>0</v>
      </c>
      <c r="AIW66" s="21"/>
      <c r="AIX66" s="21">
        <f t="shared" si="1123"/>
        <v>0</v>
      </c>
      <c r="AIY66" s="21"/>
      <c r="AIZ66" s="21">
        <f t="shared" si="1077"/>
        <v>0</v>
      </c>
      <c r="AJA66" s="21"/>
    </row>
    <row r="67" spans="1:937" ht="13.5" customHeight="1" x14ac:dyDescent="0.25">
      <c r="A67" s="96"/>
      <c r="B67" s="31">
        <v>62</v>
      </c>
      <c r="C67" s="192" t="s">
        <v>208</v>
      </c>
      <c r="D67" s="67" t="s">
        <v>117</v>
      </c>
      <c r="E67" s="194" t="s">
        <v>404</v>
      </c>
      <c r="F67" s="194" t="str">
        <f>_xlfn.XLOOKUP(D67,'WTG PH-III'!$D$5:$D$198,'WTG PH-III'!$B$5:$B$198,0,0,1)</f>
        <v>PSS-11</v>
      </c>
      <c r="G67" s="22" t="s">
        <v>537</v>
      </c>
      <c r="H67" s="22" t="s">
        <v>556</v>
      </c>
      <c r="I67" s="61">
        <v>12</v>
      </c>
      <c r="J67" s="21">
        <v>253</v>
      </c>
      <c r="K67" s="21">
        <f t="shared" si="846"/>
        <v>253.00000000000006</v>
      </c>
      <c r="L67" s="21">
        <f t="shared" si="847"/>
        <v>253</v>
      </c>
      <c r="M67" s="21">
        <f t="shared" si="848"/>
        <v>0</v>
      </c>
      <c r="N67" s="95">
        <f>VLOOKUP(D67,'WTG PH-III'!$D$5:$U$198,17,0)</f>
        <v>45773</v>
      </c>
      <c r="O67" s="95">
        <f>VLOOKUP(D67,'WTG PH-III'!$D$5:$U$198,18,0)</f>
        <v>45782</v>
      </c>
      <c r="P67" s="21">
        <f t="shared" si="849"/>
        <v>0</v>
      </c>
      <c r="Q67" s="21"/>
      <c r="R67" s="21">
        <f t="shared" si="850"/>
        <v>0</v>
      </c>
      <c r="S67" s="21"/>
      <c r="T67" s="21">
        <f t="shared" si="851"/>
        <v>0</v>
      </c>
      <c r="U67" s="21"/>
      <c r="V67" s="21">
        <f t="shared" si="852"/>
        <v>0</v>
      </c>
      <c r="W67" s="21"/>
      <c r="X67" s="21">
        <f t="shared" si="853"/>
        <v>0</v>
      </c>
      <c r="Y67" s="21"/>
      <c r="Z67" s="21">
        <f t="shared" si="854"/>
        <v>0</v>
      </c>
      <c r="AA67" s="21"/>
      <c r="AB67" s="21">
        <f t="shared" si="855"/>
        <v>0</v>
      </c>
      <c r="AC67" s="21"/>
      <c r="AD67" s="21">
        <f t="shared" si="856"/>
        <v>0</v>
      </c>
      <c r="AE67" s="21"/>
      <c r="AF67" s="21">
        <f t="shared" si="857"/>
        <v>0</v>
      </c>
      <c r="AG67" s="21"/>
      <c r="AH67" s="21">
        <f t="shared" si="858"/>
        <v>0</v>
      </c>
      <c r="AI67" s="21"/>
      <c r="AJ67" s="21">
        <f t="shared" si="859"/>
        <v>0</v>
      </c>
      <c r="AK67" s="21"/>
      <c r="AL67" s="21">
        <f t="shared" si="860"/>
        <v>0</v>
      </c>
      <c r="AM67" s="21"/>
      <c r="AN67" s="21">
        <f t="shared" si="861"/>
        <v>0</v>
      </c>
      <c r="AO67" s="21"/>
      <c r="AP67" s="21">
        <f t="shared" si="862"/>
        <v>0</v>
      </c>
      <c r="AQ67" s="21"/>
      <c r="AR67" s="21">
        <f t="shared" si="863"/>
        <v>0</v>
      </c>
      <c r="AS67" s="21"/>
      <c r="AT67" s="21">
        <f t="shared" si="864"/>
        <v>0</v>
      </c>
      <c r="AU67" s="21"/>
      <c r="AV67" s="21">
        <f t="shared" si="865"/>
        <v>0</v>
      </c>
      <c r="AW67" s="21"/>
      <c r="AX67" s="21">
        <f t="shared" si="866"/>
        <v>0</v>
      </c>
      <c r="AY67" s="21"/>
      <c r="AZ67" s="21">
        <f t="shared" si="867"/>
        <v>0</v>
      </c>
      <c r="BA67" s="21"/>
      <c r="BB67" s="21">
        <f t="shared" si="868"/>
        <v>0</v>
      </c>
      <c r="BC67" s="21"/>
      <c r="BD67" s="21">
        <f t="shared" si="869"/>
        <v>0</v>
      </c>
      <c r="BE67" s="21"/>
      <c r="BF67" s="21">
        <f t="shared" si="870"/>
        <v>0</v>
      </c>
      <c r="BG67" s="21"/>
      <c r="BH67" s="21">
        <f t="shared" si="871"/>
        <v>0</v>
      </c>
      <c r="BI67" s="21"/>
      <c r="BJ67" s="21">
        <f t="shared" si="872"/>
        <v>0</v>
      </c>
      <c r="BK67" s="21"/>
      <c r="BL67" s="21">
        <f t="shared" si="873"/>
        <v>0</v>
      </c>
      <c r="BM67" s="21"/>
      <c r="BN67" s="21">
        <f t="shared" si="874"/>
        <v>0</v>
      </c>
      <c r="BO67" s="21"/>
      <c r="BP67" s="21">
        <f t="shared" si="875"/>
        <v>0</v>
      </c>
      <c r="BQ67" s="21"/>
      <c r="BR67" s="21">
        <f t="shared" si="876"/>
        <v>0</v>
      </c>
      <c r="BS67" s="21"/>
      <c r="BT67" s="21">
        <f t="shared" si="877"/>
        <v>0</v>
      </c>
      <c r="BU67" s="21"/>
      <c r="BV67" s="21">
        <f t="shared" si="878"/>
        <v>0</v>
      </c>
      <c r="BW67" s="21"/>
      <c r="BX67" s="21">
        <f t="shared" si="879"/>
        <v>0</v>
      </c>
      <c r="BY67" s="21"/>
      <c r="BZ67" s="21">
        <f t="shared" si="880"/>
        <v>0</v>
      </c>
      <c r="CA67" s="21"/>
      <c r="CB67" s="21">
        <f t="shared" si="881"/>
        <v>0</v>
      </c>
      <c r="CC67" s="21"/>
      <c r="CD67" s="21">
        <f t="shared" si="882"/>
        <v>0</v>
      </c>
      <c r="CE67" s="21"/>
      <c r="CF67" s="21">
        <f t="shared" si="883"/>
        <v>0</v>
      </c>
      <c r="CG67" s="21"/>
      <c r="CH67" s="21">
        <f t="shared" si="884"/>
        <v>0</v>
      </c>
      <c r="CI67" s="21"/>
      <c r="CJ67" s="21">
        <f t="shared" si="885"/>
        <v>0</v>
      </c>
      <c r="CK67" s="21"/>
      <c r="CL67" s="21">
        <f t="shared" si="886"/>
        <v>0</v>
      </c>
      <c r="CM67" s="21"/>
      <c r="CN67" s="21">
        <f t="shared" si="887"/>
        <v>0</v>
      </c>
      <c r="CO67" s="21"/>
      <c r="CP67" s="21">
        <f t="shared" si="888"/>
        <v>0</v>
      </c>
      <c r="CQ67" s="21"/>
      <c r="CR67" s="21">
        <f t="shared" si="889"/>
        <v>0</v>
      </c>
      <c r="CS67" s="21"/>
      <c r="CT67" s="21">
        <f t="shared" si="890"/>
        <v>0</v>
      </c>
      <c r="CU67" s="21"/>
      <c r="CV67" s="21">
        <f t="shared" si="891"/>
        <v>0</v>
      </c>
      <c r="CW67" s="21"/>
      <c r="CX67" s="21">
        <f t="shared" si="892"/>
        <v>0</v>
      </c>
      <c r="CY67" s="21"/>
      <c r="CZ67" s="21">
        <f t="shared" si="893"/>
        <v>0</v>
      </c>
      <c r="DA67" s="21"/>
      <c r="DB67" s="21">
        <f t="shared" si="894"/>
        <v>0</v>
      </c>
      <c r="DC67" s="21"/>
      <c r="DD67" s="21">
        <f t="shared" si="895"/>
        <v>0</v>
      </c>
      <c r="DE67" s="21"/>
      <c r="DF67" s="21">
        <f t="shared" si="896"/>
        <v>0</v>
      </c>
      <c r="DG67" s="21"/>
      <c r="DH67" s="21">
        <f t="shared" si="897"/>
        <v>0</v>
      </c>
      <c r="DI67" s="21"/>
      <c r="DJ67" s="21">
        <f t="shared" si="898"/>
        <v>0</v>
      </c>
      <c r="DK67" s="21"/>
      <c r="DL67" s="21">
        <f t="shared" si="899"/>
        <v>0</v>
      </c>
      <c r="DM67" s="21"/>
      <c r="DN67" s="21">
        <f t="shared" si="900"/>
        <v>0</v>
      </c>
      <c r="DO67" s="21"/>
      <c r="DP67" s="21">
        <f t="shared" si="901"/>
        <v>0</v>
      </c>
      <c r="DQ67" s="21"/>
      <c r="DR67" s="21">
        <f t="shared" si="902"/>
        <v>0</v>
      </c>
      <c r="DS67" s="21"/>
      <c r="DT67" s="21">
        <f t="shared" si="903"/>
        <v>0</v>
      </c>
      <c r="DU67" s="21"/>
      <c r="DV67" s="21">
        <f t="shared" si="904"/>
        <v>0</v>
      </c>
      <c r="DW67" s="21"/>
      <c r="DX67" s="21">
        <f t="shared" si="905"/>
        <v>0</v>
      </c>
      <c r="DY67" s="21"/>
      <c r="DZ67" s="21">
        <f t="shared" si="906"/>
        <v>0</v>
      </c>
      <c r="EA67" s="21"/>
      <c r="EB67" s="21">
        <f t="shared" si="907"/>
        <v>0</v>
      </c>
      <c r="EC67" s="21"/>
      <c r="ED67" s="21">
        <f t="shared" si="908"/>
        <v>0</v>
      </c>
      <c r="EE67" s="21"/>
      <c r="EF67" s="21">
        <f t="shared" si="909"/>
        <v>0</v>
      </c>
      <c r="EG67" s="21"/>
      <c r="EH67" s="21">
        <f t="shared" si="910"/>
        <v>0</v>
      </c>
      <c r="EI67" s="21"/>
      <c r="EJ67" s="21">
        <f t="shared" si="911"/>
        <v>0</v>
      </c>
      <c r="EK67" s="21"/>
      <c r="EL67" s="21">
        <f t="shared" si="912"/>
        <v>0</v>
      </c>
      <c r="EM67" s="21"/>
      <c r="EN67" s="21">
        <f t="shared" si="913"/>
        <v>0</v>
      </c>
      <c r="EO67" s="21"/>
      <c r="EP67" s="21">
        <f t="shared" si="914"/>
        <v>0</v>
      </c>
      <c r="EQ67" s="21"/>
      <c r="ER67" s="21">
        <f t="shared" si="915"/>
        <v>0</v>
      </c>
      <c r="ES67" s="21"/>
      <c r="ET67" s="21">
        <f t="shared" si="916"/>
        <v>0</v>
      </c>
      <c r="EU67" s="21"/>
      <c r="EV67" s="21">
        <f t="shared" si="917"/>
        <v>0</v>
      </c>
      <c r="EW67" s="21"/>
      <c r="EX67" s="21">
        <f t="shared" si="918"/>
        <v>0</v>
      </c>
      <c r="EY67" s="21"/>
      <c r="EZ67" s="21">
        <f t="shared" si="919"/>
        <v>0</v>
      </c>
      <c r="FA67" s="21"/>
      <c r="FB67" s="21">
        <f t="shared" si="920"/>
        <v>0</v>
      </c>
      <c r="FC67" s="21"/>
      <c r="FD67" s="21">
        <f t="shared" si="921"/>
        <v>0</v>
      </c>
      <c r="FE67" s="21"/>
      <c r="FF67" s="21">
        <f t="shared" si="922"/>
        <v>0</v>
      </c>
      <c r="FG67" s="21"/>
      <c r="FH67" s="21">
        <f t="shared" si="923"/>
        <v>0</v>
      </c>
      <c r="FI67" s="21"/>
      <c r="FJ67" s="21">
        <f t="shared" si="924"/>
        <v>0</v>
      </c>
      <c r="FK67" s="21"/>
      <c r="FL67" s="21">
        <f t="shared" si="925"/>
        <v>0</v>
      </c>
      <c r="FM67" s="21"/>
      <c r="FN67" s="21">
        <f t="shared" si="926"/>
        <v>0</v>
      </c>
      <c r="FO67" s="21"/>
      <c r="FP67" s="21">
        <f t="shared" si="927"/>
        <v>0</v>
      </c>
      <c r="FQ67" s="21"/>
      <c r="FR67" s="21">
        <f t="shared" si="928"/>
        <v>0</v>
      </c>
      <c r="FS67" s="21"/>
      <c r="FT67" s="21">
        <f t="shared" si="929"/>
        <v>0</v>
      </c>
      <c r="FU67" s="21"/>
      <c r="FV67" s="21">
        <f t="shared" si="930"/>
        <v>0</v>
      </c>
      <c r="FW67" s="21"/>
      <c r="FX67" s="21">
        <f t="shared" si="931"/>
        <v>0</v>
      </c>
      <c r="FY67" s="21"/>
      <c r="FZ67" s="21">
        <f t="shared" si="932"/>
        <v>0</v>
      </c>
      <c r="GA67" s="21"/>
      <c r="GB67" s="21">
        <f t="shared" si="933"/>
        <v>0</v>
      </c>
      <c r="GC67" s="21"/>
      <c r="GD67" s="21">
        <f t="shared" si="934"/>
        <v>0</v>
      </c>
      <c r="GE67" s="21"/>
      <c r="GF67" s="21">
        <f t="shared" si="935"/>
        <v>0</v>
      </c>
      <c r="GG67" s="21"/>
      <c r="GH67" s="21">
        <f t="shared" si="936"/>
        <v>0</v>
      </c>
      <c r="GI67" s="21"/>
      <c r="GJ67" s="21">
        <f t="shared" si="937"/>
        <v>0</v>
      </c>
      <c r="GK67" s="21"/>
      <c r="GL67" s="21">
        <f t="shared" si="938"/>
        <v>0</v>
      </c>
      <c r="GM67" s="21"/>
      <c r="GN67" s="21">
        <f t="shared" si="939"/>
        <v>0</v>
      </c>
      <c r="GO67" s="21"/>
      <c r="GP67" s="21">
        <f t="shared" si="940"/>
        <v>0</v>
      </c>
      <c r="GQ67" s="21"/>
      <c r="GR67" s="21">
        <f t="shared" si="941"/>
        <v>0</v>
      </c>
      <c r="GS67" s="21"/>
      <c r="GT67" s="21">
        <f t="shared" si="942"/>
        <v>0</v>
      </c>
      <c r="GU67" s="21"/>
      <c r="GV67" s="21">
        <f t="shared" si="943"/>
        <v>0</v>
      </c>
      <c r="GW67" s="21"/>
      <c r="GX67" s="21">
        <f t="shared" si="944"/>
        <v>0</v>
      </c>
      <c r="GY67" s="21"/>
      <c r="GZ67" s="21">
        <f t="shared" si="945"/>
        <v>0</v>
      </c>
      <c r="HA67" s="21"/>
      <c r="HB67" s="21">
        <f t="shared" si="946"/>
        <v>0</v>
      </c>
      <c r="HC67" s="21"/>
      <c r="HD67" s="21">
        <f t="shared" si="947"/>
        <v>0</v>
      </c>
      <c r="HE67" s="21"/>
      <c r="HF67" s="21">
        <f t="shared" si="948"/>
        <v>0</v>
      </c>
      <c r="HG67" s="21"/>
      <c r="HH67" s="21">
        <f t="shared" si="949"/>
        <v>0</v>
      </c>
      <c r="HI67" s="21"/>
      <c r="HJ67" s="21">
        <f t="shared" si="950"/>
        <v>0</v>
      </c>
      <c r="HK67" s="21"/>
      <c r="HL67" s="21">
        <f t="shared" si="951"/>
        <v>0</v>
      </c>
      <c r="HM67" s="21"/>
      <c r="HN67" s="21">
        <f t="shared" si="952"/>
        <v>0</v>
      </c>
      <c r="HO67" s="21"/>
      <c r="HP67" s="21">
        <f t="shared" si="953"/>
        <v>0</v>
      </c>
      <c r="HQ67" s="21"/>
      <c r="HR67" s="21">
        <f t="shared" si="954"/>
        <v>0</v>
      </c>
      <c r="HS67" s="21"/>
      <c r="HT67" s="21">
        <f t="shared" si="955"/>
        <v>0</v>
      </c>
      <c r="HU67" s="21"/>
      <c r="HV67" s="21">
        <f t="shared" si="956"/>
        <v>0</v>
      </c>
      <c r="HW67" s="21"/>
      <c r="HX67" s="21">
        <f t="shared" si="957"/>
        <v>0</v>
      </c>
      <c r="HY67" s="21"/>
      <c r="HZ67" s="21">
        <f t="shared" si="958"/>
        <v>0</v>
      </c>
      <c r="IA67" s="21"/>
      <c r="IB67" s="21">
        <f t="shared" si="959"/>
        <v>0</v>
      </c>
      <c r="IC67" s="21"/>
      <c r="ID67" s="21">
        <f t="shared" si="960"/>
        <v>0</v>
      </c>
      <c r="IE67" s="21"/>
      <c r="IF67" s="21">
        <f t="shared" si="961"/>
        <v>0</v>
      </c>
      <c r="IG67" s="21"/>
      <c r="IH67" s="21">
        <f t="shared" si="962"/>
        <v>0</v>
      </c>
      <c r="II67" s="21"/>
      <c r="IJ67" s="21">
        <f t="shared" si="963"/>
        <v>0</v>
      </c>
      <c r="IK67" s="21"/>
      <c r="IL67" s="21">
        <f t="shared" si="964"/>
        <v>0</v>
      </c>
      <c r="IM67" s="21"/>
      <c r="IN67" s="21">
        <f t="shared" si="965"/>
        <v>0</v>
      </c>
      <c r="IO67" s="21"/>
      <c r="IP67" s="21">
        <f t="shared" si="966"/>
        <v>0</v>
      </c>
      <c r="IQ67" s="21"/>
      <c r="IR67" s="21">
        <f t="shared" si="967"/>
        <v>0</v>
      </c>
      <c r="IS67" s="21"/>
      <c r="IT67" s="21">
        <f t="shared" si="968"/>
        <v>0</v>
      </c>
      <c r="IU67" s="21"/>
      <c r="IV67" s="21">
        <f t="shared" si="969"/>
        <v>0</v>
      </c>
      <c r="IW67" s="21"/>
      <c r="IX67" s="21">
        <f t="shared" si="970"/>
        <v>0</v>
      </c>
      <c r="IY67" s="21"/>
      <c r="IZ67" s="21">
        <f t="shared" si="971"/>
        <v>0</v>
      </c>
      <c r="JA67" s="21"/>
      <c r="JB67" s="21">
        <f t="shared" si="972"/>
        <v>0</v>
      </c>
      <c r="JC67" s="21"/>
      <c r="JD67" s="21">
        <f t="shared" si="973"/>
        <v>0</v>
      </c>
      <c r="JE67" s="21"/>
      <c r="JF67" s="21">
        <f t="shared" si="974"/>
        <v>0</v>
      </c>
      <c r="JG67" s="21"/>
      <c r="JH67" s="21">
        <f t="shared" si="975"/>
        <v>0</v>
      </c>
      <c r="JI67" s="21"/>
      <c r="JJ67" s="21">
        <f t="shared" si="976"/>
        <v>0</v>
      </c>
      <c r="JK67" s="21"/>
      <c r="JL67" s="21">
        <f t="shared" si="977"/>
        <v>0</v>
      </c>
      <c r="JM67" s="21"/>
      <c r="JN67" s="21">
        <f t="shared" si="978"/>
        <v>25.3</v>
      </c>
      <c r="JO67" s="21"/>
      <c r="JP67" s="21">
        <f t="shared" si="979"/>
        <v>25.3</v>
      </c>
      <c r="JQ67" s="21"/>
      <c r="JR67" s="21">
        <f t="shared" si="980"/>
        <v>25.3</v>
      </c>
      <c r="JS67" s="21"/>
      <c r="JT67" s="21">
        <f t="shared" si="981"/>
        <v>25.3</v>
      </c>
      <c r="JU67" s="21"/>
      <c r="JV67" s="21">
        <f t="shared" si="982"/>
        <v>25.3</v>
      </c>
      <c r="JW67" s="21"/>
      <c r="JX67" s="21">
        <f t="shared" si="983"/>
        <v>25.3</v>
      </c>
      <c r="JY67" s="21"/>
      <c r="JZ67" s="21">
        <f t="shared" si="984"/>
        <v>25.3</v>
      </c>
      <c r="KA67" s="21"/>
      <c r="KB67" s="21">
        <f t="shared" si="985"/>
        <v>25.3</v>
      </c>
      <c r="KC67" s="21"/>
      <c r="KD67" s="21">
        <f t="shared" si="986"/>
        <v>25.3</v>
      </c>
      <c r="KE67" s="21"/>
      <c r="KF67" s="21">
        <f t="shared" si="987"/>
        <v>25.3</v>
      </c>
      <c r="KG67" s="21"/>
      <c r="KH67" s="21">
        <f t="shared" si="988"/>
        <v>0</v>
      </c>
      <c r="KI67" s="21"/>
      <c r="KJ67" s="21">
        <f t="shared" si="989"/>
        <v>0</v>
      </c>
      <c r="KK67" s="21"/>
      <c r="KL67" s="21">
        <f t="shared" si="990"/>
        <v>0</v>
      </c>
      <c r="KM67" s="21"/>
      <c r="KN67" s="21">
        <f t="shared" si="991"/>
        <v>0</v>
      </c>
      <c r="KO67" s="21"/>
      <c r="KP67" s="21">
        <f t="shared" si="992"/>
        <v>0</v>
      </c>
      <c r="KQ67" s="21"/>
      <c r="KR67" s="21">
        <f t="shared" si="993"/>
        <v>0</v>
      </c>
      <c r="KS67" s="21"/>
      <c r="KT67" s="21">
        <f t="shared" si="994"/>
        <v>0</v>
      </c>
      <c r="KU67" s="21"/>
      <c r="KV67" s="21">
        <f t="shared" si="995"/>
        <v>0</v>
      </c>
      <c r="KW67" s="21"/>
      <c r="KX67" s="21">
        <f t="shared" si="996"/>
        <v>0</v>
      </c>
      <c r="KY67" s="21"/>
      <c r="KZ67" s="21">
        <f t="shared" si="997"/>
        <v>0</v>
      </c>
      <c r="LA67" s="21"/>
      <c r="LB67" s="21">
        <f t="shared" si="998"/>
        <v>0</v>
      </c>
      <c r="LC67" s="21"/>
      <c r="LD67" s="21">
        <f t="shared" si="999"/>
        <v>0</v>
      </c>
      <c r="LE67" s="21"/>
      <c r="LF67" s="21">
        <f t="shared" si="1000"/>
        <v>0</v>
      </c>
      <c r="LG67" s="21"/>
      <c r="LH67" s="21">
        <f t="shared" si="1001"/>
        <v>0</v>
      </c>
      <c r="LI67" s="21"/>
      <c r="LJ67" s="21">
        <f t="shared" si="1002"/>
        <v>0</v>
      </c>
      <c r="LK67" s="21"/>
      <c r="LL67" s="21">
        <f t="shared" si="1003"/>
        <v>0</v>
      </c>
      <c r="LM67" s="21"/>
      <c r="LN67" s="21">
        <f t="shared" si="1004"/>
        <v>0</v>
      </c>
      <c r="LO67" s="21"/>
      <c r="LP67" s="21">
        <f t="shared" si="1005"/>
        <v>0</v>
      </c>
      <c r="LQ67" s="21"/>
      <c r="LR67" s="21">
        <f t="shared" si="1006"/>
        <v>0</v>
      </c>
      <c r="LS67" s="21"/>
      <c r="LT67" s="21">
        <f t="shared" si="1007"/>
        <v>0</v>
      </c>
      <c r="LU67" s="21"/>
      <c r="LV67" s="21">
        <f t="shared" si="1008"/>
        <v>0</v>
      </c>
      <c r="LW67" s="21"/>
      <c r="LX67" s="21">
        <f t="shared" si="1009"/>
        <v>0</v>
      </c>
      <c r="LY67" s="21"/>
      <c r="LZ67" s="21">
        <f t="shared" si="1010"/>
        <v>0</v>
      </c>
      <c r="MA67" s="21"/>
      <c r="MB67" s="21">
        <f t="shared" si="1011"/>
        <v>0</v>
      </c>
      <c r="MC67" s="21"/>
      <c r="MD67" s="21">
        <f t="shared" si="1012"/>
        <v>0</v>
      </c>
      <c r="ME67" s="21"/>
      <c r="MF67" s="21">
        <f t="shared" si="1013"/>
        <v>0</v>
      </c>
      <c r="MG67" s="21"/>
      <c r="MH67" s="21">
        <f t="shared" si="1014"/>
        <v>0</v>
      </c>
      <c r="MI67" s="21"/>
      <c r="MJ67" s="21">
        <f t="shared" si="1015"/>
        <v>0</v>
      </c>
      <c r="MK67" s="21"/>
      <c r="ML67" s="21">
        <f t="shared" si="1016"/>
        <v>0</v>
      </c>
      <c r="MM67" s="21"/>
      <c r="MN67" s="21">
        <f t="shared" si="1017"/>
        <v>0</v>
      </c>
      <c r="MO67" s="21"/>
      <c r="MP67" s="21">
        <f t="shared" si="1018"/>
        <v>0</v>
      </c>
      <c r="MQ67" s="21"/>
      <c r="MR67" s="21">
        <f t="shared" si="1019"/>
        <v>0</v>
      </c>
      <c r="MS67" s="21"/>
      <c r="MT67" s="21">
        <f t="shared" si="1020"/>
        <v>0</v>
      </c>
      <c r="MU67" s="21"/>
      <c r="MV67" s="21">
        <f t="shared" si="1021"/>
        <v>0</v>
      </c>
      <c r="MW67" s="21"/>
      <c r="MX67" s="21">
        <f t="shared" si="1022"/>
        <v>0</v>
      </c>
      <c r="MY67" s="21"/>
      <c r="MZ67" s="21">
        <f t="shared" si="1023"/>
        <v>0</v>
      </c>
      <c r="NA67" s="21"/>
      <c r="NB67" s="21">
        <f t="shared" si="1024"/>
        <v>0</v>
      </c>
      <c r="NC67" s="21"/>
      <c r="ND67" s="21">
        <f t="shared" si="1025"/>
        <v>0</v>
      </c>
      <c r="NE67" s="21"/>
      <c r="NF67" s="21">
        <f t="shared" si="1026"/>
        <v>0</v>
      </c>
      <c r="NG67" s="21"/>
      <c r="NH67" s="21">
        <f t="shared" si="1027"/>
        <v>0</v>
      </c>
      <c r="NI67" s="21"/>
      <c r="NJ67" s="21">
        <f t="shared" si="1028"/>
        <v>0</v>
      </c>
      <c r="NK67" s="21"/>
      <c r="NL67" s="21">
        <f t="shared" si="1029"/>
        <v>0</v>
      </c>
      <c r="NM67" s="21"/>
      <c r="NN67" s="21">
        <f t="shared" si="1030"/>
        <v>0</v>
      </c>
      <c r="NO67" s="21"/>
      <c r="NP67" s="21">
        <f t="shared" si="1031"/>
        <v>0</v>
      </c>
      <c r="NQ67" s="21"/>
      <c r="NR67" s="21">
        <f t="shared" si="1032"/>
        <v>0</v>
      </c>
      <c r="NS67" s="21"/>
      <c r="NT67" s="21">
        <f t="shared" si="1033"/>
        <v>0</v>
      </c>
      <c r="NU67" s="21"/>
      <c r="NV67" s="21">
        <f t="shared" si="1034"/>
        <v>0</v>
      </c>
      <c r="NW67" s="21"/>
      <c r="NX67" s="21">
        <f t="shared" si="1035"/>
        <v>0</v>
      </c>
      <c r="NY67" s="21"/>
      <c r="NZ67" s="21">
        <f t="shared" si="1036"/>
        <v>0</v>
      </c>
      <c r="OA67" s="21"/>
      <c r="OB67" s="21">
        <f t="shared" si="1037"/>
        <v>0</v>
      </c>
      <c r="OC67" s="21"/>
      <c r="OD67" s="21">
        <f t="shared" si="1038"/>
        <v>0</v>
      </c>
      <c r="OE67" s="21"/>
      <c r="OF67" s="21">
        <f t="shared" si="1039"/>
        <v>0</v>
      </c>
      <c r="OG67" s="21"/>
      <c r="OH67" s="21">
        <f t="shared" si="1040"/>
        <v>0</v>
      </c>
      <c r="OI67" s="21"/>
      <c r="OJ67" s="21">
        <f t="shared" si="1041"/>
        <v>0</v>
      </c>
      <c r="OK67" s="21"/>
      <c r="OL67" s="21">
        <f t="shared" si="1042"/>
        <v>0</v>
      </c>
      <c r="OM67" s="21"/>
      <c r="ON67" s="21">
        <f t="shared" si="1043"/>
        <v>0</v>
      </c>
      <c r="OO67" s="21"/>
      <c r="OP67" s="21">
        <f t="shared" si="1043"/>
        <v>0</v>
      </c>
      <c r="OQ67" s="21"/>
      <c r="OR67" s="21">
        <f t="shared" si="1043"/>
        <v>0</v>
      </c>
      <c r="OS67" s="21"/>
      <c r="OT67" s="21">
        <f t="shared" si="1043"/>
        <v>0</v>
      </c>
      <c r="OU67" s="21"/>
      <c r="OV67" s="21">
        <f t="shared" si="1043"/>
        <v>0</v>
      </c>
      <c r="OW67" s="21"/>
      <c r="OX67" s="21">
        <f t="shared" si="1043"/>
        <v>0</v>
      </c>
      <c r="OY67" s="21"/>
      <c r="OZ67" s="21">
        <f t="shared" si="1043"/>
        <v>0</v>
      </c>
      <c r="PA67" s="21"/>
      <c r="PB67" s="21">
        <f t="shared" si="1044"/>
        <v>0</v>
      </c>
      <c r="PC67" s="21"/>
      <c r="PD67" s="21">
        <f t="shared" si="1044"/>
        <v>0</v>
      </c>
      <c r="PE67" s="21"/>
      <c r="PF67" s="21">
        <f t="shared" si="1044"/>
        <v>0</v>
      </c>
      <c r="PG67" s="21"/>
      <c r="PH67" s="21">
        <f t="shared" si="1044"/>
        <v>0</v>
      </c>
      <c r="PI67" s="21"/>
      <c r="PJ67" s="21">
        <f t="shared" si="1044"/>
        <v>0</v>
      </c>
      <c r="PK67" s="21"/>
      <c r="PL67" s="21">
        <f t="shared" si="1044"/>
        <v>0</v>
      </c>
      <c r="PM67" s="21"/>
      <c r="PN67" s="21">
        <f t="shared" si="1045"/>
        <v>0</v>
      </c>
      <c r="PO67" s="21"/>
      <c r="PP67" s="21">
        <f t="shared" si="1045"/>
        <v>0</v>
      </c>
      <c r="PQ67" s="21"/>
      <c r="PR67" s="21">
        <f t="shared" si="1045"/>
        <v>0</v>
      </c>
      <c r="PS67" s="21"/>
      <c r="PT67" s="21">
        <f t="shared" si="1045"/>
        <v>0</v>
      </c>
      <c r="PU67" s="21"/>
      <c r="PV67" s="21">
        <f t="shared" si="1045"/>
        <v>0</v>
      </c>
      <c r="PW67" s="21"/>
      <c r="PX67" s="21">
        <f t="shared" si="1045"/>
        <v>0</v>
      </c>
      <c r="PY67" s="21"/>
      <c r="PZ67" s="21">
        <f t="shared" si="1046"/>
        <v>0</v>
      </c>
      <c r="QA67" s="21"/>
      <c r="QB67" s="21">
        <f t="shared" si="1046"/>
        <v>0</v>
      </c>
      <c r="QC67" s="21"/>
      <c r="QD67" s="21">
        <f t="shared" si="1046"/>
        <v>0</v>
      </c>
      <c r="QE67" s="21">
        <v>6</v>
      </c>
      <c r="QF67" s="21">
        <f t="shared" si="1046"/>
        <v>0</v>
      </c>
      <c r="QG67" s="21">
        <v>31</v>
      </c>
      <c r="QH67" s="21">
        <f t="shared" si="1046"/>
        <v>0</v>
      </c>
      <c r="QI67" s="21">
        <v>15</v>
      </c>
      <c r="QJ67" s="21">
        <f t="shared" si="1046"/>
        <v>0</v>
      </c>
      <c r="QK67" s="21">
        <v>30</v>
      </c>
      <c r="QL67" s="21">
        <f t="shared" si="1047"/>
        <v>0</v>
      </c>
      <c r="QM67" s="21">
        <v>36</v>
      </c>
      <c r="QN67" s="21">
        <f t="shared" si="1047"/>
        <v>0</v>
      </c>
      <c r="QO67" s="21">
        <v>31</v>
      </c>
      <c r="QP67" s="21">
        <f t="shared" si="1047"/>
        <v>0</v>
      </c>
      <c r="QQ67" s="21"/>
      <c r="QR67" s="21">
        <f t="shared" si="1047"/>
        <v>0</v>
      </c>
      <c r="QS67" s="21">
        <v>15</v>
      </c>
      <c r="QT67" s="21">
        <f t="shared" si="1047"/>
        <v>0</v>
      </c>
      <c r="QU67" s="21">
        <v>27</v>
      </c>
      <c r="QV67" s="21">
        <f t="shared" si="1047"/>
        <v>0</v>
      </c>
      <c r="QW67" s="21">
        <v>13</v>
      </c>
      <c r="QX67" s="21">
        <f t="shared" si="1048"/>
        <v>0</v>
      </c>
      <c r="QY67" s="21">
        <v>30</v>
      </c>
      <c r="QZ67" s="21">
        <f t="shared" si="1048"/>
        <v>0</v>
      </c>
      <c r="RA67" s="21">
        <v>19</v>
      </c>
      <c r="RB67" s="21">
        <f t="shared" si="1048"/>
        <v>0</v>
      </c>
      <c r="RC67" s="21"/>
      <c r="RD67" s="21">
        <f t="shared" si="1048"/>
        <v>0</v>
      </c>
      <c r="RE67" s="21"/>
      <c r="RF67" s="21">
        <f t="shared" si="1048"/>
        <v>0</v>
      </c>
      <c r="RG67" s="21"/>
      <c r="RH67" s="21">
        <f t="shared" si="1048"/>
        <v>0</v>
      </c>
      <c r="RI67" s="21"/>
      <c r="RJ67" s="21">
        <f t="shared" si="720"/>
        <v>0</v>
      </c>
      <c r="RK67" s="21"/>
      <c r="RL67" s="21">
        <f t="shared" si="721"/>
        <v>0</v>
      </c>
      <c r="RM67" s="21"/>
      <c r="RN67" s="21">
        <f t="shared" si="722"/>
        <v>0</v>
      </c>
      <c r="RO67" s="21"/>
      <c r="RP67" s="21">
        <f t="shared" si="723"/>
        <v>0</v>
      </c>
      <c r="RQ67" s="21"/>
      <c r="RR67" s="21">
        <f t="shared" si="724"/>
        <v>0</v>
      </c>
      <c r="RS67" s="21"/>
      <c r="RT67" s="21">
        <f t="shared" si="725"/>
        <v>0</v>
      </c>
      <c r="RU67" s="21"/>
      <c r="RV67" s="21">
        <f t="shared" si="726"/>
        <v>0</v>
      </c>
      <c r="RW67" s="21"/>
      <c r="RX67" s="21">
        <f t="shared" si="727"/>
        <v>0</v>
      </c>
      <c r="RY67" s="21"/>
      <c r="RZ67" s="21">
        <f t="shared" si="728"/>
        <v>0</v>
      </c>
      <c r="SA67" s="21"/>
      <c r="SB67" s="21">
        <f t="shared" si="729"/>
        <v>0</v>
      </c>
      <c r="SC67" s="21"/>
      <c r="SD67" s="21">
        <f t="shared" si="730"/>
        <v>0</v>
      </c>
      <c r="SE67" s="21"/>
      <c r="SF67" s="21">
        <f t="shared" si="731"/>
        <v>0</v>
      </c>
      <c r="SG67" s="21"/>
      <c r="SH67" s="21">
        <f t="shared" si="732"/>
        <v>0</v>
      </c>
      <c r="SI67" s="21"/>
      <c r="SJ67" s="21">
        <f t="shared" si="733"/>
        <v>0</v>
      </c>
      <c r="SK67" s="21"/>
      <c r="SL67" s="21">
        <f t="shared" si="734"/>
        <v>0</v>
      </c>
      <c r="SM67" s="21"/>
      <c r="SN67" s="21">
        <f t="shared" si="1049"/>
        <v>0</v>
      </c>
      <c r="SO67" s="21"/>
      <c r="SP67" s="21">
        <f t="shared" si="736"/>
        <v>0</v>
      </c>
      <c r="SQ67" s="21"/>
      <c r="SR67" s="21">
        <f t="shared" si="737"/>
        <v>0</v>
      </c>
      <c r="SS67" s="21"/>
      <c r="ST67" s="21">
        <f t="shared" si="738"/>
        <v>0</v>
      </c>
      <c r="SU67" s="21"/>
      <c r="SV67" s="21">
        <f t="shared" si="739"/>
        <v>0</v>
      </c>
      <c r="SW67" s="21"/>
      <c r="SX67" s="21">
        <f t="shared" si="740"/>
        <v>0</v>
      </c>
      <c r="SY67" s="21"/>
      <c r="SZ67" s="21">
        <f t="shared" si="741"/>
        <v>0</v>
      </c>
      <c r="TA67" s="21"/>
      <c r="TB67" s="21">
        <f t="shared" si="742"/>
        <v>0</v>
      </c>
      <c r="TC67" s="21"/>
      <c r="TD67" s="21">
        <f t="shared" si="1050"/>
        <v>0</v>
      </c>
      <c r="TE67" s="21"/>
      <c r="TF67" s="21">
        <f t="shared" si="744"/>
        <v>0</v>
      </c>
      <c r="TG67" s="21"/>
      <c r="TH67" s="21">
        <f t="shared" si="745"/>
        <v>0</v>
      </c>
      <c r="TI67" s="21"/>
      <c r="TJ67" s="21">
        <f t="shared" si="746"/>
        <v>0</v>
      </c>
      <c r="TK67" s="21"/>
      <c r="TL67" s="21">
        <f t="shared" si="1051"/>
        <v>0</v>
      </c>
      <c r="TM67" s="21"/>
      <c r="TN67" s="21">
        <f t="shared" si="1052"/>
        <v>0</v>
      </c>
      <c r="TO67" s="21"/>
      <c r="TP67" s="21">
        <f t="shared" si="1053"/>
        <v>0</v>
      </c>
      <c r="TQ67" s="21"/>
      <c r="TR67" s="21">
        <f t="shared" si="1054"/>
        <v>0</v>
      </c>
      <c r="TS67" s="21"/>
      <c r="TT67" s="21">
        <f t="shared" si="1055"/>
        <v>0</v>
      </c>
      <c r="TU67" s="21"/>
      <c r="TV67" s="21">
        <f t="shared" si="1056"/>
        <v>0</v>
      </c>
      <c r="TW67" s="21"/>
      <c r="TX67" s="21">
        <f t="shared" si="1057"/>
        <v>0</v>
      </c>
      <c r="TY67" s="21"/>
      <c r="TZ67" s="21">
        <f t="shared" si="1058"/>
        <v>0</v>
      </c>
      <c r="UA67" s="21"/>
      <c r="UB67" s="21">
        <f t="shared" si="1059"/>
        <v>0</v>
      </c>
      <c r="UC67" s="21"/>
      <c r="UD67" s="21">
        <f t="shared" si="1060"/>
        <v>0</v>
      </c>
      <c r="UE67" s="21"/>
      <c r="UF67" s="21">
        <f t="shared" si="1061"/>
        <v>0</v>
      </c>
      <c r="UG67" s="21"/>
      <c r="UH67" s="21">
        <f t="shared" si="758"/>
        <v>0</v>
      </c>
      <c r="UI67" s="21"/>
      <c r="UJ67" s="21">
        <f t="shared" si="1062"/>
        <v>0</v>
      </c>
      <c r="UK67" s="21"/>
      <c r="UL67" s="21">
        <f t="shared" si="1063"/>
        <v>0</v>
      </c>
      <c r="UM67" s="21"/>
      <c r="UN67" s="21">
        <f t="shared" si="1064"/>
        <v>0</v>
      </c>
      <c r="UO67" s="21"/>
      <c r="UP67" s="21">
        <f t="shared" si="1065"/>
        <v>0</v>
      </c>
      <c r="UQ67" s="21"/>
      <c r="UR67" s="21">
        <f t="shared" si="1066"/>
        <v>0</v>
      </c>
      <c r="US67" s="21"/>
      <c r="UT67" s="21">
        <f t="shared" si="1067"/>
        <v>0</v>
      </c>
      <c r="UU67" s="21"/>
      <c r="UV67" s="21">
        <f t="shared" si="765"/>
        <v>0</v>
      </c>
      <c r="UW67" s="21"/>
      <c r="UX67" s="21">
        <f t="shared" si="1068"/>
        <v>0</v>
      </c>
      <c r="UY67" s="21"/>
      <c r="UZ67" s="21">
        <f t="shared" si="767"/>
        <v>0</v>
      </c>
      <c r="VA67" s="21"/>
      <c r="VB67" s="21">
        <f t="shared" si="1069"/>
        <v>0</v>
      </c>
      <c r="VC67" s="21"/>
      <c r="VD67" s="21">
        <f t="shared" si="1070"/>
        <v>0</v>
      </c>
      <c r="VE67" s="21"/>
      <c r="VF67" s="21">
        <f t="shared" si="1071"/>
        <v>0</v>
      </c>
      <c r="VG67" s="21"/>
      <c r="VH67" s="21">
        <f t="shared" si="1072"/>
        <v>0</v>
      </c>
      <c r="VI67" s="21"/>
      <c r="VJ67" s="21">
        <f t="shared" si="1073"/>
        <v>0</v>
      </c>
      <c r="VK67" s="21"/>
      <c r="VL67" s="21">
        <f t="shared" si="1074"/>
        <v>0</v>
      </c>
      <c r="VM67" s="21"/>
      <c r="VN67" s="21">
        <f t="shared" si="1075"/>
        <v>0</v>
      </c>
      <c r="VO67" s="21"/>
      <c r="VP67" s="21">
        <f t="shared" si="1076"/>
        <v>0</v>
      </c>
      <c r="VQ67" s="21"/>
      <c r="VR67" s="21">
        <f t="shared" si="1043"/>
        <v>0</v>
      </c>
      <c r="VS67" s="21"/>
      <c r="VT67" s="21">
        <f t="shared" si="1077"/>
        <v>0</v>
      </c>
      <c r="VU67" s="21"/>
      <c r="VV67" s="21">
        <f t="shared" si="1077"/>
        <v>0</v>
      </c>
      <c r="VW67" s="21"/>
      <c r="VX67" s="21">
        <f t="shared" si="1078"/>
        <v>0</v>
      </c>
      <c r="VY67" s="21"/>
      <c r="VZ67" s="21">
        <f t="shared" si="1078"/>
        <v>0</v>
      </c>
      <c r="WA67" s="21"/>
      <c r="WB67" s="21">
        <f t="shared" si="1078"/>
        <v>0</v>
      </c>
      <c r="WC67" s="21"/>
      <c r="WD67" s="21">
        <f t="shared" si="1078"/>
        <v>0</v>
      </c>
      <c r="WE67" s="21"/>
      <c r="WF67" s="21">
        <f t="shared" si="1078"/>
        <v>0</v>
      </c>
      <c r="WG67" s="21"/>
      <c r="WH67" s="21">
        <f t="shared" si="1078"/>
        <v>0</v>
      </c>
      <c r="WI67" s="21"/>
      <c r="WJ67" s="21">
        <f t="shared" si="1078"/>
        <v>0</v>
      </c>
      <c r="WK67" s="21"/>
      <c r="WL67" s="21">
        <f t="shared" si="1078"/>
        <v>0</v>
      </c>
      <c r="WM67" s="21"/>
      <c r="WN67" s="21">
        <f t="shared" si="1079"/>
        <v>0</v>
      </c>
      <c r="WO67" s="21"/>
      <c r="WP67" s="21">
        <f t="shared" si="1079"/>
        <v>0</v>
      </c>
      <c r="WQ67" s="21"/>
      <c r="WR67" s="21">
        <f t="shared" si="1079"/>
        <v>0</v>
      </c>
      <c r="WS67" s="21"/>
      <c r="WT67" s="21">
        <f t="shared" si="1079"/>
        <v>0</v>
      </c>
      <c r="WU67" s="21"/>
      <c r="WV67" s="21">
        <f t="shared" si="1079"/>
        <v>0</v>
      </c>
      <c r="WW67" s="21"/>
      <c r="WX67" s="21">
        <f t="shared" si="1079"/>
        <v>0</v>
      </c>
      <c r="WY67" s="21"/>
      <c r="WZ67" s="21">
        <f t="shared" si="1079"/>
        <v>0</v>
      </c>
      <c r="XA67" s="21"/>
      <c r="XB67" s="21">
        <f t="shared" si="1079"/>
        <v>0</v>
      </c>
      <c r="XC67" s="21"/>
      <c r="XD67" s="21">
        <f t="shared" si="1080"/>
        <v>0</v>
      </c>
      <c r="XE67" s="21"/>
      <c r="XF67" s="21">
        <f t="shared" si="1080"/>
        <v>0</v>
      </c>
      <c r="XG67" s="21"/>
      <c r="XH67" s="21">
        <f t="shared" si="1080"/>
        <v>0</v>
      </c>
      <c r="XI67" s="21"/>
      <c r="XJ67" s="21">
        <f t="shared" si="1080"/>
        <v>0</v>
      </c>
      <c r="XK67" s="21"/>
      <c r="XL67" s="21">
        <f t="shared" si="1080"/>
        <v>0</v>
      </c>
      <c r="XM67" s="21"/>
      <c r="XN67" s="21">
        <f t="shared" si="1080"/>
        <v>0</v>
      </c>
      <c r="XO67" s="21"/>
      <c r="XP67" s="21">
        <f t="shared" si="1080"/>
        <v>0</v>
      </c>
      <c r="XQ67" s="21"/>
      <c r="XR67" s="21">
        <f t="shared" si="1080"/>
        <v>0</v>
      </c>
      <c r="XS67" s="21"/>
      <c r="XT67" s="21">
        <f t="shared" si="1124"/>
        <v>0</v>
      </c>
      <c r="XU67" s="21"/>
      <c r="XV67" s="21">
        <f t="shared" si="1124"/>
        <v>0</v>
      </c>
      <c r="XW67" s="21"/>
      <c r="XX67" s="21">
        <f t="shared" si="1124"/>
        <v>0</v>
      </c>
      <c r="XY67" s="21"/>
      <c r="XZ67" s="21">
        <f t="shared" si="1124"/>
        <v>0</v>
      </c>
      <c r="YA67" s="21"/>
      <c r="YB67" s="21">
        <f t="shared" si="780"/>
        <v>0</v>
      </c>
      <c r="YC67" s="21"/>
      <c r="YD67" s="21">
        <f t="shared" si="781"/>
        <v>0</v>
      </c>
      <c r="YE67" s="21"/>
      <c r="YF67" s="21">
        <f t="shared" si="782"/>
        <v>0</v>
      </c>
      <c r="YG67" s="21"/>
      <c r="YH67" s="21">
        <f t="shared" si="783"/>
        <v>0</v>
      </c>
      <c r="YI67" s="21"/>
      <c r="YJ67" s="21">
        <f t="shared" si="784"/>
        <v>0</v>
      </c>
      <c r="YK67" s="21"/>
      <c r="YL67" s="21">
        <f t="shared" si="785"/>
        <v>0</v>
      </c>
      <c r="YM67" s="21"/>
      <c r="YN67" s="21">
        <f t="shared" si="786"/>
        <v>0</v>
      </c>
      <c r="YO67" s="21"/>
      <c r="YP67" s="21">
        <f t="shared" si="787"/>
        <v>0</v>
      </c>
      <c r="YQ67" s="21"/>
      <c r="YR67" s="21">
        <f t="shared" si="788"/>
        <v>0</v>
      </c>
      <c r="YS67" s="21"/>
      <c r="YT67" s="21">
        <f t="shared" si="1081"/>
        <v>0</v>
      </c>
      <c r="YU67" s="21"/>
      <c r="YV67" s="21">
        <f t="shared" si="790"/>
        <v>0</v>
      </c>
      <c r="YW67" s="21"/>
      <c r="YX67" s="21">
        <f t="shared" si="791"/>
        <v>0</v>
      </c>
      <c r="YY67" s="21"/>
      <c r="YZ67" s="21">
        <f t="shared" si="1077"/>
        <v>0</v>
      </c>
      <c r="ZA67" s="21"/>
      <c r="ZB67" s="21">
        <f t="shared" si="792"/>
        <v>0</v>
      </c>
      <c r="ZC67" s="21"/>
      <c r="ZD67" s="21">
        <f t="shared" si="793"/>
        <v>0</v>
      </c>
      <c r="ZE67" s="21"/>
      <c r="ZF67" s="21">
        <f t="shared" si="794"/>
        <v>0</v>
      </c>
      <c r="ZG67" s="21"/>
      <c r="ZH67" s="21">
        <f t="shared" si="1082"/>
        <v>0</v>
      </c>
      <c r="ZI67" s="21"/>
      <c r="ZJ67" s="21">
        <f t="shared" si="796"/>
        <v>0</v>
      </c>
      <c r="ZK67" s="21"/>
      <c r="ZL67" s="21">
        <f t="shared" si="797"/>
        <v>0</v>
      </c>
      <c r="ZM67" s="21"/>
      <c r="ZN67" s="21">
        <f t="shared" si="1083"/>
        <v>0</v>
      </c>
      <c r="ZO67" s="21"/>
      <c r="ZP67" s="21">
        <f t="shared" si="799"/>
        <v>0</v>
      </c>
      <c r="ZQ67" s="21"/>
      <c r="ZR67" s="21">
        <f t="shared" si="800"/>
        <v>0</v>
      </c>
      <c r="ZS67" s="21"/>
      <c r="ZT67" s="21">
        <f t="shared" si="1077"/>
        <v>0</v>
      </c>
      <c r="ZU67" s="21"/>
      <c r="ZV67" s="21">
        <f t="shared" si="1084"/>
        <v>0</v>
      </c>
      <c r="ZW67" s="21"/>
      <c r="ZX67" s="21">
        <f t="shared" si="1085"/>
        <v>0</v>
      </c>
      <c r="ZY67" s="21"/>
      <c r="ZZ67" s="21">
        <f t="shared" si="1085"/>
        <v>0</v>
      </c>
      <c r="AAA67" s="21"/>
      <c r="AAB67" s="21">
        <f t="shared" si="1086"/>
        <v>0</v>
      </c>
      <c r="AAC67" s="21"/>
      <c r="AAD67" s="21">
        <f t="shared" si="1086"/>
        <v>0</v>
      </c>
      <c r="AAE67" s="21"/>
      <c r="AAF67" s="21">
        <f t="shared" si="1087"/>
        <v>0</v>
      </c>
      <c r="AAG67" s="21"/>
      <c r="AAH67" s="21">
        <f t="shared" si="1087"/>
        <v>0</v>
      </c>
      <c r="AAI67" s="21"/>
      <c r="AAJ67" s="21">
        <f t="shared" si="1088"/>
        <v>0</v>
      </c>
      <c r="AAK67" s="21"/>
      <c r="AAL67" s="21">
        <f t="shared" si="1088"/>
        <v>0</v>
      </c>
      <c r="AAM67" s="21"/>
      <c r="AAN67" s="21">
        <f t="shared" si="1089"/>
        <v>0</v>
      </c>
      <c r="AAO67" s="21"/>
      <c r="AAP67" s="21">
        <f t="shared" si="1089"/>
        <v>0</v>
      </c>
      <c r="AAQ67" s="21"/>
      <c r="AAR67" s="21">
        <f t="shared" si="1090"/>
        <v>0</v>
      </c>
      <c r="AAS67" s="21"/>
      <c r="AAT67" s="21">
        <f t="shared" si="1090"/>
        <v>0</v>
      </c>
      <c r="AAU67" s="21"/>
      <c r="AAV67" s="21">
        <f t="shared" si="1091"/>
        <v>0</v>
      </c>
      <c r="AAW67" s="21"/>
      <c r="AAX67" s="21">
        <f t="shared" si="1091"/>
        <v>0</v>
      </c>
      <c r="AAY67" s="21"/>
      <c r="AAZ67" s="21">
        <f t="shared" si="1092"/>
        <v>0</v>
      </c>
      <c r="ABA67" s="21"/>
      <c r="ABB67" s="21">
        <f t="shared" si="1092"/>
        <v>0</v>
      </c>
      <c r="ABC67" s="21"/>
      <c r="ABD67" s="21">
        <f t="shared" si="1093"/>
        <v>0</v>
      </c>
      <c r="ABE67" s="21"/>
      <c r="ABF67" s="21">
        <f t="shared" si="1093"/>
        <v>0</v>
      </c>
      <c r="ABG67" s="21"/>
      <c r="ABH67" s="21">
        <f t="shared" si="1094"/>
        <v>0</v>
      </c>
      <c r="ABI67" s="21"/>
      <c r="ABJ67" s="21">
        <f t="shared" si="1094"/>
        <v>0</v>
      </c>
      <c r="ABK67" s="21"/>
      <c r="ABL67" s="21">
        <f t="shared" si="1095"/>
        <v>0</v>
      </c>
      <c r="ABM67" s="21"/>
      <c r="ABN67" s="21">
        <f t="shared" si="1095"/>
        <v>0</v>
      </c>
      <c r="ABO67" s="21"/>
      <c r="ABP67" s="21">
        <f t="shared" si="1096"/>
        <v>0</v>
      </c>
      <c r="ABQ67" s="21"/>
      <c r="ABR67" s="21">
        <f t="shared" si="1096"/>
        <v>0</v>
      </c>
      <c r="ABS67" s="21"/>
      <c r="ABT67" s="21">
        <f t="shared" si="1097"/>
        <v>0</v>
      </c>
      <c r="ABU67" s="21"/>
      <c r="ABV67" s="21">
        <f t="shared" si="1097"/>
        <v>0</v>
      </c>
      <c r="ABW67" s="21"/>
      <c r="ABX67" s="21">
        <f t="shared" si="1098"/>
        <v>0</v>
      </c>
      <c r="ABY67" s="21"/>
      <c r="ABZ67" s="21">
        <f t="shared" si="1098"/>
        <v>0</v>
      </c>
      <c r="ACA67" s="21"/>
      <c r="ACB67" s="21">
        <f t="shared" si="1099"/>
        <v>0</v>
      </c>
      <c r="ACC67" s="21"/>
      <c r="ACD67" s="21">
        <f t="shared" si="1099"/>
        <v>0</v>
      </c>
      <c r="ACE67" s="21"/>
      <c r="ACF67" s="21">
        <f t="shared" si="1100"/>
        <v>0</v>
      </c>
      <c r="ACG67" s="21"/>
      <c r="ACH67" s="21">
        <f t="shared" si="1100"/>
        <v>0</v>
      </c>
      <c r="ACI67" s="21"/>
      <c r="ACJ67" s="21">
        <f t="shared" si="1101"/>
        <v>0</v>
      </c>
      <c r="ACK67" s="21"/>
      <c r="ACL67" s="21">
        <f t="shared" si="1101"/>
        <v>0</v>
      </c>
      <c r="ACM67" s="21"/>
      <c r="ACN67" s="21">
        <f t="shared" si="1102"/>
        <v>0</v>
      </c>
      <c r="ACO67" s="21"/>
      <c r="ACP67" s="21">
        <f t="shared" si="1102"/>
        <v>0</v>
      </c>
      <c r="ACQ67" s="21"/>
      <c r="ACR67" s="21">
        <f t="shared" si="1103"/>
        <v>0</v>
      </c>
      <c r="ACS67" s="21"/>
      <c r="ACT67" s="21">
        <f t="shared" si="1103"/>
        <v>0</v>
      </c>
      <c r="ACU67" s="21"/>
      <c r="ACV67" s="21">
        <f t="shared" si="1104"/>
        <v>0</v>
      </c>
      <c r="ACW67" s="21"/>
      <c r="ACX67" s="21">
        <f t="shared" si="1104"/>
        <v>0</v>
      </c>
      <c r="ACY67" s="21"/>
      <c r="ACZ67" s="21">
        <f t="shared" si="1105"/>
        <v>0</v>
      </c>
      <c r="ADA67" s="21"/>
      <c r="ADB67" s="21">
        <f t="shared" si="1105"/>
        <v>0</v>
      </c>
      <c r="ADC67" s="21"/>
      <c r="ADD67" s="21">
        <f t="shared" si="1106"/>
        <v>0</v>
      </c>
      <c r="ADE67" s="21"/>
      <c r="ADF67" s="21">
        <f t="shared" si="1106"/>
        <v>0</v>
      </c>
      <c r="ADG67" s="21"/>
      <c r="ADH67" s="21">
        <f t="shared" si="1107"/>
        <v>0</v>
      </c>
      <c r="ADI67" s="21"/>
      <c r="ADJ67" s="21">
        <f t="shared" si="1107"/>
        <v>0</v>
      </c>
      <c r="ADK67" s="21"/>
      <c r="ADL67" s="21">
        <f t="shared" si="1108"/>
        <v>0</v>
      </c>
      <c r="ADM67" s="21"/>
      <c r="ADN67" s="21">
        <f t="shared" si="1108"/>
        <v>0</v>
      </c>
      <c r="ADO67" s="21"/>
      <c r="ADP67" s="21">
        <f t="shared" si="1108"/>
        <v>0</v>
      </c>
      <c r="ADQ67" s="21"/>
      <c r="ADR67" s="21">
        <f t="shared" si="1108"/>
        <v>0</v>
      </c>
      <c r="ADS67" s="21"/>
      <c r="ADT67" s="21">
        <f t="shared" si="1108"/>
        <v>0</v>
      </c>
      <c r="ADU67" s="21"/>
      <c r="ADV67" s="21">
        <f t="shared" si="1109"/>
        <v>0</v>
      </c>
      <c r="ADW67" s="21"/>
      <c r="ADX67" s="21">
        <f t="shared" si="1109"/>
        <v>0</v>
      </c>
      <c r="ADY67" s="21"/>
      <c r="ADZ67" s="21">
        <f t="shared" si="1109"/>
        <v>0</v>
      </c>
      <c r="AEA67" s="21"/>
      <c r="AEB67" s="21">
        <f t="shared" si="1109"/>
        <v>0</v>
      </c>
      <c r="AEC67" s="21"/>
      <c r="AED67" s="21">
        <f t="shared" si="1110"/>
        <v>0</v>
      </c>
      <c r="AEE67" s="21"/>
      <c r="AEF67" s="21">
        <f t="shared" si="1110"/>
        <v>0</v>
      </c>
      <c r="AEG67" s="21"/>
      <c r="AEH67" s="21">
        <f t="shared" si="1110"/>
        <v>0</v>
      </c>
      <c r="AEI67" s="21"/>
      <c r="AEJ67" s="21">
        <f t="shared" si="1110"/>
        <v>0</v>
      </c>
      <c r="AEK67" s="21"/>
      <c r="AEL67" s="21">
        <f t="shared" si="1110"/>
        <v>0</v>
      </c>
      <c r="AEM67" s="21"/>
      <c r="AEN67" s="21">
        <f t="shared" si="1111"/>
        <v>0</v>
      </c>
      <c r="AEO67" s="21"/>
      <c r="AEP67" s="21">
        <f t="shared" si="1111"/>
        <v>0</v>
      </c>
      <c r="AEQ67" s="21"/>
      <c r="AER67" s="21">
        <f t="shared" si="1111"/>
        <v>0</v>
      </c>
      <c r="AES67" s="21"/>
      <c r="AET67" s="21">
        <f t="shared" si="1111"/>
        <v>0</v>
      </c>
      <c r="AEU67" s="21"/>
      <c r="AEV67" s="21">
        <f t="shared" si="1112"/>
        <v>0</v>
      </c>
      <c r="AEW67" s="21"/>
      <c r="AEX67" s="21">
        <f t="shared" si="1112"/>
        <v>0</v>
      </c>
      <c r="AEY67" s="21"/>
      <c r="AEZ67" s="21">
        <f t="shared" si="1112"/>
        <v>0</v>
      </c>
      <c r="AFA67" s="21"/>
      <c r="AFB67" s="21">
        <f t="shared" si="1112"/>
        <v>0</v>
      </c>
      <c r="AFC67" s="21"/>
      <c r="AFD67" s="21">
        <f t="shared" si="1112"/>
        <v>0</v>
      </c>
      <c r="AFE67" s="21"/>
      <c r="AFF67" s="21">
        <f t="shared" si="1113"/>
        <v>0</v>
      </c>
      <c r="AFG67" s="21"/>
      <c r="AFH67" s="21">
        <f t="shared" si="1113"/>
        <v>0</v>
      </c>
      <c r="AFI67" s="21"/>
      <c r="AFJ67" s="21">
        <f t="shared" si="1113"/>
        <v>0</v>
      </c>
      <c r="AFK67" s="21"/>
      <c r="AFL67" s="21">
        <f t="shared" si="1113"/>
        <v>0</v>
      </c>
      <c r="AFM67" s="21"/>
      <c r="AFN67" s="21">
        <f t="shared" si="1114"/>
        <v>0</v>
      </c>
      <c r="AFO67" s="21"/>
      <c r="AFP67" s="21">
        <f t="shared" si="1114"/>
        <v>0</v>
      </c>
      <c r="AFQ67" s="21"/>
      <c r="AFR67" s="21">
        <f t="shared" si="1114"/>
        <v>0</v>
      </c>
      <c r="AFS67" s="21"/>
      <c r="AFT67" s="21">
        <f t="shared" si="1114"/>
        <v>0</v>
      </c>
      <c r="AFU67" s="21"/>
      <c r="AFV67" s="21">
        <f t="shared" si="1114"/>
        <v>0</v>
      </c>
      <c r="AFW67" s="21"/>
      <c r="AFX67" s="21">
        <f t="shared" si="1115"/>
        <v>0</v>
      </c>
      <c r="AFY67" s="21"/>
      <c r="AFZ67" s="21">
        <f t="shared" si="1115"/>
        <v>0</v>
      </c>
      <c r="AGA67" s="21"/>
      <c r="AGB67" s="21">
        <f t="shared" si="1115"/>
        <v>0</v>
      </c>
      <c r="AGC67" s="21"/>
      <c r="AGD67" s="21">
        <f t="shared" si="1115"/>
        <v>0</v>
      </c>
      <c r="AGE67" s="21"/>
      <c r="AGF67" s="21">
        <f t="shared" si="1116"/>
        <v>0</v>
      </c>
      <c r="AGG67" s="21"/>
      <c r="AGH67" s="21">
        <f t="shared" si="1116"/>
        <v>0</v>
      </c>
      <c r="AGI67" s="21"/>
      <c r="AGJ67" s="21">
        <f t="shared" si="1116"/>
        <v>0</v>
      </c>
      <c r="AGK67" s="21"/>
      <c r="AGL67" s="21">
        <f t="shared" si="1116"/>
        <v>0</v>
      </c>
      <c r="AGM67" s="21"/>
      <c r="AGN67" s="21">
        <f t="shared" si="1116"/>
        <v>0</v>
      </c>
      <c r="AGO67" s="21"/>
      <c r="AGP67" s="21">
        <f t="shared" si="1117"/>
        <v>0</v>
      </c>
      <c r="AGQ67" s="21"/>
      <c r="AGR67" s="21">
        <f t="shared" si="1117"/>
        <v>0</v>
      </c>
      <c r="AGS67" s="21"/>
      <c r="AGT67" s="21">
        <f t="shared" si="1117"/>
        <v>0</v>
      </c>
      <c r="AGU67" s="21"/>
      <c r="AGV67" s="21">
        <f t="shared" si="1117"/>
        <v>0</v>
      </c>
      <c r="AGW67" s="21"/>
      <c r="AGX67" s="21">
        <f t="shared" si="1118"/>
        <v>0</v>
      </c>
      <c r="AGY67" s="21"/>
      <c r="AGZ67" s="21">
        <f t="shared" si="1118"/>
        <v>0</v>
      </c>
      <c r="AHA67" s="21"/>
      <c r="AHB67" s="21">
        <f t="shared" si="1118"/>
        <v>0</v>
      </c>
      <c r="AHC67" s="21"/>
      <c r="AHD67" s="21">
        <f t="shared" si="1118"/>
        <v>0</v>
      </c>
      <c r="AHE67" s="21"/>
      <c r="AHF67" s="21">
        <f t="shared" si="1118"/>
        <v>0</v>
      </c>
      <c r="AHG67" s="21"/>
      <c r="AHH67" s="21">
        <f t="shared" si="1119"/>
        <v>0</v>
      </c>
      <c r="AHI67" s="21"/>
      <c r="AHJ67" s="21">
        <f t="shared" si="1119"/>
        <v>0</v>
      </c>
      <c r="AHK67" s="21"/>
      <c r="AHL67" s="21">
        <f t="shared" si="1119"/>
        <v>0</v>
      </c>
      <c r="AHM67" s="21"/>
      <c r="AHN67" s="21">
        <f t="shared" si="1119"/>
        <v>0</v>
      </c>
      <c r="AHO67" s="21"/>
      <c r="AHP67" s="21">
        <f t="shared" si="1120"/>
        <v>0</v>
      </c>
      <c r="AHQ67" s="21"/>
      <c r="AHR67" s="21">
        <f t="shared" si="1120"/>
        <v>0</v>
      </c>
      <c r="AHS67" s="21"/>
      <c r="AHT67" s="21">
        <f t="shared" si="1120"/>
        <v>0</v>
      </c>
      <c r="AHU67" s="21"/>
      <c r="AHV67" s="21">
        <f t="shared" si="1120"/>
        <v>0</v>
      </c>
      <c r="AHW67" s="21"/>
      <c r="AHX67" s="21">
        <f t="shared" si="1120"/>
        <v>0</v>
      </c>
      <c r="AHY67" s="21"/>
      <c r="AHZ67" s="21">
        <f t="shared" si="1121"/>
        <v>0</v>
      </c>
      <c r="AIA67" s="21"/>
      <c r="AIB67" s="21">
        <f t="shared" si="1121"/>
        <v>0</v>
      </c>
      <c r="AIC67" s="21"/>
      <c r="AID67" s="21">
        <f t="shared" si="1121"/>
        <v>0</v>
      </c>
      <c r="AIE67" s="21"/>
      <c r="AIF67" s="21">
        <f t="shared" si="1121"/>
        <v>0</v>
      </c>
      <c r="AIG67" s="21"/>
      <c r="AIH67" s="21">
        <f t="shared" si="1122"/>
        <v>0</v>
      </c>
      <c r="AII67" s="21"/>
      <c r="AIJ67" s="21">
        <f t="shared" si="1122"/>
        <v>0</v>
      </c>
      <c r="AIK67" s="21"/>
      <c r="AIL67" s="21">
        <f t="shared" si="1122"/>
        <v>0</v>
      </c>
      <c r="AIM67" s="21"/>
      <c r="AIN67" s="21">
        <f t="shared" si="1122"/>
        <v>0</v>
      </c>
      <c r="AIO67" s="21"/>
      <c r="AIP67" s="21">
        <f t="shared" si="1122"/>
        <v>0</v>
      </c>
      <c r="AIQ67" s="21"/>
      <c r="AIR67" s="21">
        <f t="shared" si="1123"/>
        <v>0</v>
      </c>
      <c r="AIS67" s="21"/>
      <c r="AIT67" s="21">
        <f t="shared" si="1123"/>
        <v>0</v>
      </c>
      <c r="AIU67" s="21"/>
      <c r="AIV67" s="21">
        <f t="shared" si="1123"/>
        <v>0</v>
      </c>
      <c r="AIW67" s="21"/>
      <c r="AIX67" s="21">
        <f t="shared" si="1123"/>
        <v>0</v>
      </c>
      <c r="AIY67" s="21"/>
      <c r="AIZ67" s="21">
        <f t="shared" si="1077"/>
        <v>0</v>
      </c>
      <c r="AJA67" s="21"/>
    </row>
    <row r="68" spans="1:937" ht="13.5" customHeight="1" x14ac:dyDescent="0.25">
      <c r="A68" s="96"/>
      <c r="B68" s="31">
        <v>63</v>
      </c>
      <c r="C68" s="192" t="s">
        <v>208</v>
      </c>
      <c r="D68" s="67" t="s">
        <v>119</v>
      </c>
      <c r="E68" s="194" t="s">
        <v>404</v>
      </c>
      <c r="F68" s="194" t="str">
        <f>_xlfn.XLOOKUP(D68,'WTG PH-III'!$D$5:$D$198,'WTG PH-III'!$B$5:$B$198,0,0,1)</f>
        <v>PSS-11</v>
      </c>
      <c r="G68" s="22" t="s">
        <v>537</v>
      </c>
      <c r="H68" s="22" t="s">
        <v>553</v>
      </c>
      <c r="I68" s="61">
        <v>11.5</v>
      </c>
      <c r="J68" s="21">
        <v>253</v>
      </c>
      <c r="K68" s="21">
        <f t="shared" si="846"/>
        <v>253</v>
      </c>
      <c r="L68" s="21">
        <f t="shared" si="847"/>
        <v>253</v>
      </c>
      <c r="M68" s="21">
        <f t="shared" si="848"/>
        <v>0</v>
      </c>
      <c r="N68" s="95">
        <f>VLOOKUP(D68,'WTG PH-III'!$D$5:$U$198,17,0)</f>
        <v>45751</v>
      </c>
      <c r="O68" s="95">
        <f>VLOOKUP(D68,'WTG PH-III'!$D$5:$U$198,18,0)</f>
        <v>45761</v>
      </c>
      <c r="P68" s="21">
        <f t="shared" si="849"/>
        <v>0</v>
      </c>
      <c r="Q68" s="21"/>
      <c r="R68" s="21">
        <f t="shared" si="850"/>
        <v>0</v>
      </c>
      <c r="S68" s="21"/>
      <c r="T68" s="21">
        <f t="shared" si="851"/>
        <v>0</v>
      </c>
      <c r="U68" s="21"/>
      <c r="V68" s="21">
        <f t="shared" si="852"/>
        <v>0</v>
      </c>
      <c r="W68" s="21"/>
      <c r="X68" s="21">
        <f t="shared" si="853"/>
        <v>0</v>
      </c>
      <c r="Y68" s="21"/>
      <c r="Z68" s="21">
        <f t="shared" si="854"/>
        <v>0</v>
      </c>
      <c r="AA68" s="21"/>
      <c r="AB68" s="21">
        <f t="shared" si="855"/>
        <v>0</v>
      </c>
      <c r="AC68" s="21"/>
      <c r="AD68" s="21">
        <f t="shared" si="856"/>
        <v>0</v>
      </c>
      <c r="AE68" s="21"/>
      <c r="AF68" s="21">
        <f t="shared" si="857"/>
        <v>0</v>
      </c>
      <c r="AG68" s="21"/>
      <c r="AH68" s="21">
        <f t="shared" si="858"/>
        <v>0</v>
      </c>
      <c r="AI68" s="21"/>
      <c r="AJ68" s="21">
        <f t="shared" si="859"/>
        <v>0</v>
      </c>
      <c r="AK68" s="21"/>
      <c r="AL68" s="21">
        <f t="shared" si="860"/>
        <v>0</v>
      </c>
      <c r="AM68" s="21"/>
      <c r="AN68" s="21">
        <f t="shared" si="861"/>
        <v>0</v>
      </c>
      <c r="AO68" s="21"/>
      <c r="AP68" s="21">
        <f t="shared" si="862"/>
        <v>0</v>
      </c>
      <c r="AQ68" s="21"/>
      <c r="AR68" s="21">
        <f t="shared" si="863"/>
        <v>0</v>
      </c>
      <c r="AS68" s="21"/>
      <c r="AT68" s="21">
        <f t="shared" si="864"/>
        <v>0</v>
      </c>
      <c r="AU68" s="21"/>
      <c r="AV68" s="21">
        <f t="shared" si="865"/>
        <v>0</v>
      </c>
      <c r="AW68" s="21"/>
      <c r="AX68" s="21">
        <f t="shared" si="866"/>
        <v>0</v>
      </c>
      <c r="AY68" s="21"/>
      <c r="AZ68" s="21">
        <f t="shared" si="867"/>
        <v>0</v>
      </c>
      <c r="BA68" s="21"/>
      <c r="BB68" s="21">
        <f t="shared" si="868"/>
        <v>0</v>
      </c>
      <c r="BC68" s="21"/>
      <c r="BD68" s="21">
        <f t="shared" si="869"/>
        <v>0</v>
      </c>
      <c r="BE68" s="21"/>
      <c r="BF68" s="21">
        <f t="shared" si="870"/>
        <v>0</v>
      </c>
      <c r="BG68" s="21"/>
      <c r="BH68" s="21">
        <f t="shared" si="871"/>
        <v>0</v>
      </c>
      <c r="BI68" s="21"/>
      <c r="BJ68" s="21">
        <f t="shared" si="872"/>
        <v>0</v>
      </c>
      <c r="BK68" s="21"/>
      <c r="BL68" s="21">
        <f t="shared" si="873"/>
        <v>0</v>
      </c>
      <c r="BM68" s="21"/>
      <c r="BN68" s="21">
        <f t="shared" si="874"/>
        <v>0</v>
      </c>
      <c r="BO68" s="21"/>
      <c r="BP68" s="21">
        <f t="shared" si="875"/>
        <v>0</v>
      </c>
      <c r="BQ68" s="21"/>
      <c r="BR68" s="21">
        <f t="shared" si="876"/>
        <v>0</v>
      </c>
      <c r="BS68" s="21"/>
      <c r="BT68" s="21">
        <f t="shared" si="877"/>
        <v>0</v>
      </c>
      <c r="BU68" s="21"/>
      <c r="BV68" s="21">
        <f t="shared" si="878"/>
        <v>0</v>
      </c>
      <c r="BW68" s="21"/>
      <c r="BX68" s="21">
        <f t="shared" si="879"/>
        <v>0</v>
      </c>
      <c r="BY68" s="21"/>
      <c r="BZ68" s="21">
        <f t="shared" si="880"/>
        <v>0</v>
      </c>
      <c r="CA68" s="21"/>
      <c r="CB68" s="21">
        <f t="shared" si="881"/>
        <v>0</v>
      </c>
      <c r="CC68" s="21"/>
      <c r="CD68" s="21">
        <f t="shared" si="882"/>
        <v>0</v>
      </c>
      <c r="CE68" s="21"/>
      <c r="CF68" s="21">
        <f t="shared" si="883"/>
        <v>0</v>
      </c>
      <c r="CG68" s="21"/>
      <c r="CH68" s="21">
        <f t="shared" si="884"/>
        <v>0</v>
      </c>
      <c r="CI68" s="21"/>
      <c r="CJ68" s="21">
        <f t="shared" si="885"/>
        <v>0</v>
      </c>
      <c r="CK68" s="21"/>
      <c r="CL68" s="21">
        <f t="shared" si="886"/>
        <v>0</v>
      </c>
      <c r="CM68" s="21"/>
      <c r="CN68" s="21">
        <f t="shared" si="887"/>
        <v>0</v>
      </c>
      <c r="CO68" s="21"/>
      <c r="CP68" s="21">
        <f t="shared" si="888"/>
        <v>0</v>
      </c>
      <c r="CQ68" s="21"/>
      <c r="CR68" s="21">
        <f t="shared" si="889"/>
        <v>0</v>
      </c>
      <c r="CS68" s="21"/>
      <c r="CT68" s="21">
        <f t="shared" si="890"/>
        <v>0</v>
      </c>
      <c r="CU68" s="21"/>
      <c r="CV68" s="21">
        <f t="shared" si="891"/>
        <v>0</v>
      </c>
      <c r="CW68" s="21"/>
      <c r="CX68" s="21">
        <f t="shared" si="892"/>
        <v>0</v>
      </c>
      <c r="CY68" s="21"/>
      <c r="CZ68" s="21">
        <f t="shared" si="893"/>
        <v>0</v>
      </c>
      <c r="DA68" s="21"/>
      <c r="DB68" s="21">
        <f t="shared" si="894"/>
        <v>0</v>
      </c>
      <c r="DC68" s="21"/>
      <c r="DD68" s="21">
        <f t="shared" si="895"/>
        <v>0</v>
      </c>
      <c r="DE68" s="21"/>
      <c r="DF68" s="21">
        <f t="shared" si="896"/>
        <v>0</v>
      </c>
      <c r="DG68" s="21"/>
      <c r="DH68" s="21">
        <f t="shared" si="897"/>
        <v>0</v>
      </c>
      <c r="DI68" s="21"/>
      <c r="DJ68" s="21">
        <f t="shared" si="898"/>
        <v>0</v>
      </c>
      <c r="DK68" s="21"/>
      <c r="DL68" s="21">
        <f t="shared" si="899"/>
        <v>0</v>
      </c>
      <c r="DM68" s="21"/>
      <c r="DN68" s="21">
        <f t="shared" si="900"/>
        <v>0</v>
      </c>
      <c r="DO68" s="21"/>
      <c r="DP68" s="21">
        <f t="shared" si="901"/>
        <v>0</v>
      </c>
      <c r="DQ68" s="21"/>
      <c r="DR68" s="21">
        <f t="shared" si="902"/>
        <v>0</v>
      </c>
      <c r="DS68" s="21"/>
      <c r="DT68" s="21">
        <f t="shared" si="903"/>
        <v>0</v>
      </c>
      <c r="DU68" s="21"/>
      <c r="DV68" s="21">
        <f t="shared" si="904"/>
        <v>0</v>
      </c>
      <c r="DW68" s="21"/>
      <c r="DX68" s="21">
        <f t="shared" si="905"/>
        <v>0</v>
      </c>
      <c r="DY68" s="21"/>
      <c r="DZ68" s="21">
        <f t="shared" si="906"/>
        <v>0</v>
      </c>
      <c r="EA68" s="21"/>
      <c r="EB68" s="21">
        <f t="shared" si="907"/>
        <v>0</v>
      </c>
      <c r="EC68" s="21"/>
      <c r="ED68" s="21">
        <f t="shared" si="908"/>
        <v>0</v>
      </c>
      <c r="EE68" s="21"/>
      <c r="EF68" s="21">
        <f t="shared" si="909"/>
        <v>0</v>
      </c>
      <c r="EG68" s="21"/>
      <c r="EH68" s="21">
        <f t="shared" si="910"/>
        <v>0</v>
      </c>
      <c r="EI68" s="21"/>
      <c r="EJ68" s="21">
        <f t="shared" si="911"/>
        <v>0</v>
      </c>
      <c r="EK68" s="21"/>
      <c r="EL68" s="21">
        <f t="shared" si="912"/>
        <v>0</v>
      </c>
      <c r="EM68" s="21"/>
      <c r="EN68" s="21">
        <f t="shared" si="913"/>
        <v>0</v>
      </c>
      <c r="EO68" s="21"/>
      <c r="EP68" s="21">
        <f t="shared" si="914"/>
        <v>0</v>
      </c>
      <c r="EQ68" s="21"/>
      <c r="ER68" s="21">
        <f t="shared" si="915"/>
        <v>0</v>
      </c>
      <c r="ES68" s="21"/>
      <c r="ET68" s="21">
        <f t="shared" si="916"/>
        <v>0</v>
      </c>
      <c r="EU68" s="21"/>
      <c r="EV68" s="21">
        <f t="shared" si="917"/>
        <v>0</v>
      </c>
      <c r="EW68" s="21"/>
      <c r="EX68" s="21">
        <f t="shared" si="918"/>
        <v>0</v>
      </c>
      <c r="EY68" s="21"/>
      <c r="EZ68" s="21">
        <f t="shared" si="919"/>
        <v>0</v>
      </c>
      <c r="FA68" s="21"/>
      <c r="FB68" s="21">
        <f t="shared" si="920"/>
        <v>0</v>
      </c>
      <c r="FC68" s="21"/>
      <c r="FD68" s="21">
        <f t="shared" si="921"/>
        <v>0</v>
      </c>
      <c r="FE68" s="21"/>
      <c r="FF68" s="21">
        <f t="shared" si="922"/>
        <v>0</v>
      </c>
      <c r="FG68" s="21"/>
      <c r="FH68" s="21">
        <f t="shared" si="923"/>
        <v>0</v>
      </c>
      <c r="FI68" s="21"/>
      <c r="FJ68" s="21">
        <f t="shared" si="924"/>
        <v>0</v>
      </c>
      <c r="FK68" s="21"/>
      <c r="FL68" s="21">
        <f t="shared" si="925"/>
        <v>0</v>
      </c>
      <c r="FM68" s="21"/>
      <c r="FN68" s="21">
        <f t="shared" si="926"/>
        <v>0</v>
      </c>
      <c r="FO68" s="21"/>
      <c r="FP68" s="21">
        <f t="shared" si="927"/>
        <v>0</v>
      </c>
      <c r="FQ68" s="21"/>
      <c r="FR68" s="21">
        <f t="shared" si="928"/>
        <v>0</v>
      </c>
      <c r="FS68" s="21"/>
      <c r="FT68" s="21">
        <f t="shared" si="929"/>
        <v>0</v>
      </c>
      <c r="FU68" s="21"/>
      <c r="FV68" s="21">
        <f t="shared" si="930"/>
        <v>0</v>
      </c>
      <c r="FW68" s="21"/>
      <c r="FX68" s="21">
        <f t="shared" si="931"/>
        <v>0</v>
      </c>
      <c r="FY68" s="21"/>
      <c r="FZ68" s="21">
        <f t="shared" si="932"/>
        <v>0</v>
      </c>
      <c r="GA68" s="21"/>
      <c r="GB68" s="21">
        <f t="shared" si="933"/>
        <v>0</v>
      </c>
      <c r="GC68" s="21"/>
      <c r="GD68" s="21">
        <f t="shared" si="934"/>
        <v>0</v>
      </c>
      <c r="GE68" s="21"/>
      <c r="GF68" s="21">
        <f t="shared" si="935"/>
        <v>0</v>
      </c>
      <c r="GG68" s="21"/>
      <c r="GH68" s="21">
        <f t="shared" si="936"/>
        <v>0</v>
      </c>
      <c r="GI68" s="21"/>
      <c r="GJ68" s="21">
        <f t="shared" si="937"/>
        <v>0</v>
      </c>
      <c r="GK68" s="21"/>
      <c r="GL68" s="21">
        <f t="shared" si="938"/>
        <v>0</v>
      </c>
      <c r="GM68" s="21"/>
      <c r="GN68" s="21">
        <f t="shared" si="939"/>
        <v>0</v>
      </c>
      <c r="GO68" s="21"/>
      <c r="GP68" s="21">
        <f t="shared" si="940"/>
        <v>0</v>
      </c>
      <c r="GQ68" s="21"/>
      <c r="GR68" s="21">
        <f t="shared" si="941"/>
        <v>0</v>
      </c>
      <c r="GS68" s="21"/>
      <c r="GT68" s="21">
        <f t="shared" si="942"/>
        <v>0</v>
      </c>
      <c r="GU68" s="21"/>
      <c r="GV68" s="21">
        <f t="shared" si="943"/>
        <v>0</v>
      </c>
      <c r="GW68" s="21"/>
      <c r="GX68" s="21">
        <f t="shared" si="944"/>
        <v>0</v>
      </c>
      <c r="GY68" s="21"/>
      <c r="GZ68" s="21">
        <f t="shared" si="945"/>
        <v>0</v>
      </c>
      <c r="HA68" s="21"/>
      <c r="HB68" s="21">
        <f t="shared" si="946"/>
        <v>0</v>
      </c>
      <c r="HC68" s="21"/>
      <c r="HD68" s="21">
        <f t="shared" si="947"/>
        <v>0</v>
      </c>
      <c r="HE68" s="21"/>
      <c r="HF68" s="21">
        <f t="shared" si="948"/>
        <v>0</v>
      </c>
      <c r="HG68" s="21"/>
      <c r="HH68" s="21">
        <f t="shared" si="949"/>
        <v>0</v>
      </c>
      <c r="HI68" s="21"/>
      <c r="HJ68" s="21">
        <f t="shared" si="950"/>
        <v>0</v>
      </c>
      <c r="HK68" s="21"/>
      <c r="HL68" s="21">
        <f t="shared" si="951"/>
        <v>0</v>
      </c>
      <c r="HM68" s="21"/>
      <c r="HN68" s="21">
        <f t="shared" si="952"/>
        <v>0</v>
      </c>
      <c r="HO68" s="21"/>
      <c r="HP68" s="21">
        <f t="shared" si="953"/>
        <v>0</v>
      </c>
      <c r="HQ68" s="21"/>
      <c r="HR68" s="21">
        <f t="shared" si="954"/>
        <v>0</v>
      </c>
      <c r="HS68" s="21"/>
      <c r="HT68" s="21">
        <f t="shared" si="955"/>
        <v>0</v>
      </c>
      <c r="HU68" s="21"/>
      <c r="HV68" s="21">
        <f t="shared" si="956"/>
        <v>23</v>
      </c>
      <c r="HW68" s="21"/>
      <c r="HX68" s="21">
        <f t="shared" si="957"/>
        <v>23</v>
      </c>
      <c r="HY68" s="21"/>
      <c r="HZ68" s="21">
        <f t="shared" si="958"/>
        <v>23</v>
      </c>
      <c r="IA68" s="21"/>
      <c r="IB68" s="21">
        <f t="shared" si="959"/>
        <v>23</v>
      </c>
      <c r="IC68" s="21"/>
      <c r="ID68" s="21">
        <f t="shared" si="960"/>
        <v>23</v>
      </c>
      <c r="IE68" s="21"/>
      <c r="IF68" s="21">
        <f t="shared" si="961"/>
        <v>23</v>
      </c>
      <c r="IG68" s="21"/>
      <c r="IH68" s="21">
        <f t="shared" si="962"/>
        <v>23</v>
      </c>
      <c r="II68" s="21"/>
      <c r="IJ68" s="21">
        <f t="shared" si="963"/>
        <v>23</v>
      </c>
      <c r="IK68" s="21"/>
      <c r="IL68" s="21">
        <f t="shared" si="964"/>
        <v>23</v>
      </c>
      <c r="IM68" s="21"/>
      <c r="IN68" s="21">
        <f t="shared" si="965"/>
        <v>23</v>
      </c>
      <c r="IO68" s="21"/>
      <c r="IP68" s="21">
        <f t="shared" si="966"/>
        <v>23</v>
      </c>
      <c r="IQ68" s="21"/>
      <c r="IR68" s="21">
        <f t="shared" si="967"/>
        <v>0</v>
      </c>
      <c r="IS68" s="21"/>
      <c r="IT68" s="21">
        <f t="shared" si="968"/>
        <v>0</v>
      </c>
      <c r="IU68" s="21"/>
      <c r="IV68" s="21">
        <f t="shared" si="969"/>
        <v>0</v>
      </c>
      <c r="IW68" s="21"/>
      <c r="IX68" s="21">
        <f t="shared" si="970"/>
        <v>0</v>
      </c>
      <c r="IY68" s="21"/>
      <c r="IZ68" s="21">
        <f t="shared" si="971"/>
        <v>0</v>
      </c>
      <c r="JA68" s="21"/>
      <c r="JB68" s="21">
        <f t="shared" si="972"/>
        <v>0</v>
      </c>
      <c r="JC68" s="21"/>
      <c r="JD68" s="21">
        <f t="shared" si="973"/>
        <v>0</v>
      </c>
      <c r="JE68" s="21"/>
      <c r="JF68" s="21">
        <f t="shared" si="974"/>
        <v>0</v>
      </c>
      <c r="JG68" s="21"/>
      <c r="JH68" s="21">
        <f t="shared" si="975"/>
        <v>0</v>
      </c>
      <c r="JI68" s="21"/>
      <c r="JJ68" s="21">
        <f t="shared" si="976"/>
        <v>0</v>
      </c>
      <c r="JK68" s="21"/>
      <c r="JL68" s="21">
        <f t="shared" si="977"/>
        <v>0</v>
      </c>
      <c r="JM68" s="21"/>
      <c r="JN68" s="21">
        <f t="shared" si="978"/>
        <v>0</v>
      </c>
      <c r="JO68" s="21"/>
      <c r="JP68" s="21">
        <f t="shared" si="979"/>
        <v>0</v>
      </c>
      <c r="JQ68" s="21"/>
      <c r="JR68" s="21">
        <f t="shared" si="980"/>
        <v>0</v>
      </c>
      <c r="JS68" s="21"/>
      <c r="JT68" s="21">
        <f t="shared" si="981"/>
        <v>0</v>
      </c>
      <c r="JU68" s="21"/>
      <c r="JV68" s="21">
        <f t="shared" si="982"/>
        <v>0</v>
      </c>
      <c r="JW68" s="21"/>
      <c r="JX68" s="21">
        <f t="shared" si="983"/>
        <v>0</v>
      </c>
      <c r="JY68" s="21"/>
      <c r="JZ68" s="21">
        <f t="shared" si="984"/>
        <v>0</v>
      </c>
      <c r="KA68" s="21"/>
      <c r="KB68" s="21">
        <f t="shared" si="985"/>
        <v>0</v>
      </c>
      <c r="KC68" s="21"/>
      <c r="KD68" s="21">
        <f t="shared" si="986"/>
        <v>0</v>
      </c>
      <c r="KE68" s="21"/>
      <c r="KF68" s="21">
        <f t="shared" si="987"/>
        <v>0</v>
      </c>
      <c r="KG68" s="21"/>
      <c r="KH68" s="21">
        <f t="shared" si="988"/>
        <v>0</v>
      </c>
      <c r="KI68" s="21"/>
      <c r="KJ68" s="21">
        <f t="shared" si="989"/>
        <v>0</v>
      </c>
      <c r="KK68" s="21"/>
      <c r="KL68" s="21">
        <f t="shared" si="990"/>
        <v>0</v>
      </c>
      <c r="KM68" s="21"/>
      <c r="KN68" s="21">
        <f t="shared" si="991"/>
        <v>0</v>
      </c>
      <c r="KO68" s="21"/>
      <c r="KP68" s="21">
        <f t="shared" si="992"/>
        <v>0</v>
      </c>
      <c r="KQ68" s="21"/>
      <c r="KR68" s="21">
        <f t="shared" si="993"/>
        <v>0</v>
      </c>
      <c r="KS68" s="21"/>
      <c r="KT68" s="21">
        <f t="shared" si="994"/>
        <v>0</v>
      </c>
      <c r="KU68" s="21"/>
      <c r="KV68" s="21">
        <f t="shared" si="995"/>
        <v>0</v>
      </c>
      <c r="KW68" s="21"/>
      <c r="KX68" s="21">
        <f t="shared" si="996"/>
        <v>0</v>
      </c>
      <c r="KY68" s="21"/>
      <c r="KZ68" s="21">
        <f t="shared" si="997"/>
        <v>0</v>
      </c>
      <c r="LA68" s="21"/>
      <c r="LB68" s="21">
        <f t="shared" si="998"/>
        <v>0</v>
      </c>
      <c r="LC68" s="21"/>
      <c r="LD68" s="21">
        <f t="shared" si="999"/>
        <v>0</v>
      </c>
      <c r="LE68" s="21"/>
      <c r="LF68" s="21">
        <f t="shared" si="1000"/>
        <v>0</v>
      </c>
      <c r="LG68" s="21"/>
      <c r="LH68" s="21">
        <f t="shared" si="1001"/>
        <v>0</v>
      </c>
      <c r="LI68" s="21"/>
      <c r="LJ68" s="21">
        <f t="shared" si="1002"/>
        <v>0</v>
      </c>
      <c r="LK68" s="21"/>
      <c r="LL68" s="21">
        <f t="shared" si="1003"/>
        <v>0</v>
      </c>
      <c r="LM68" s="21"/>
      <c r="LN68" s="21">
        <f t="shared" si="1004"/>
        <v>0</v>
      </c>
      <c r="LO68" s="21"/>
      <c r="LP68" s="21">
        <f t="shared" si="1005"/>
        <v>0</v>
      </c>
      <c r="LQ68" s="21"/>
      <c r="LR68" s="21">
        <f t="shared" si="1006"/>
        <v>0</v>
      </c>
      <c r="LS68" s="21"/>
      <c r="LT68" s="21">
        <f t="shared" si="1007"/>
        <v>0</v>
      </c>
      <c r="LU68" s="21"/>
      <c r="LV68" s="21">
        <f t="shared" si="1008"/>
        <v>0</v>
      </c>
      <c r="LW68" s="21"/>
      <c r="LX68" s="21">
        <f t="shared" si="1009"/>
        <v>0</v>
      </c>
      <c r="LY68" s="21"/>
      <c r="LZ68" s="21">
        <f t="shared" si="1010"/>
        <v>0</v>
      </c>
      <c r="MA68" s="21"/>
      <c r="MB68" s="21">
        <f t="shared" si="1011"/>
        <v>0</v>
      </c>
      <c r="MC68" s="21"/>
      <c r="MD68" s="21">
        <f t="shared" si="1012"/>
        <v>0</v>
      </c>
      <c r="ME68" s="21"/>
      <c r="MF68" s="21">
        <f t="shared" si="1013"/>
        <v>0</v>
      </c>
      <c r="MG68" s="21"/>
      <c r="MH68" s="21">
        <f t="shared" si="1014"/>
        <v>0</v>
      </c>
      <c r="MI68" s="21"/>
      <c r="MJ68" s="21">
        <f t="shared" si="1015"/>
        <v>0</v>
      </c>
      <c r="MK68" s="21"/>
      <c r="ML68" s="21">
        <f t="shared" si="1016"/>
        <v>0</v>
      </c>
      <c r="MM68" s="21"/>
      <c r="MN68" s="21">
        <f t="shared" si="1017"/>
        <v>0</v>
      </c>
      <c r="MO68" s="21"/>
      <c r="MP68" s="21">
        <f t="shared" si="1018"/>
        <v>0</v>
      </c>
      <c r="MQ68" s="21"/>
      <c r="MR68" s="21">
        <f t="shared" si="1019"/>
        <v>0</v>
      </c>
      <c r="MS68" s="21"/>
      <c r="MT68" s="21">
        <f t="shared" si="1020"/>
        <v>0</v>
      </c>
      <c r="MU68" s="21"/>
      <c r="MV68" s="21">
        <f t="shared" si="1021"/>
        <v>0</v>
      </c>
      <c r="MW68" s="21"/>
      <c r="MX68" s="21">
        <f t="shared" si="1022"/>
        <v>0</v>
      </c>
      <c r="MY68" s="21"/>
      <c r="MZ68" s="21">
        <f t="shared" si="1023"/>
        <v>0</v>
      </c>
      <c r="NA68" s="21"/>
      <c r="NB68" s="21">
        <f t="shared" si="1024"/>
        <v>0</v>
      </c>
      <c r="NC68" s="21"/>
      <c r="ND68" s="21">
        <f t="shared" si="1025"/>
        <v>0</v>
      </c>
      <c r="NE68" s="21"/>
      <c r="NF68" s="21">
        <f t="shared" si="1026"/>
        <v>0</v>
      </c>
      <c r="NG68" s="21"/>
      <c r="NH68" s="21">
        <f t="shared" si="1027"/>
        <v>0</v>
      </c>
      <c r="NI68" s="21"/>
      <c r="NJ68" s="21">
        <f t="shared" si="1028"/>
        <v>0</v>
      </c>
      <c r="NK68" s="21"/>
      <c r="NL68" s="21">
        <f t="shared" si="1029"/>
        <v>0</v>
      </c>
      <c r="NM68" s="21"/>
      <c r="NN68" s="21">
        <f t="shared" si="1030"/>
        <v>0</v>
      </c>
      <c r="NO68" s="21"/>
      <c r="NP68" s="21">
        <f t="shared" si="1031"/>
        <v>0</v>
      </c>
      <c r="NQ68" s="21"/>
      <c r="NR68" s="21">
        <f t="shared" si="1032"/>
        <v>0</v>
      </c>
      <c r="NS68" s="21"/>
      <c r="NT68" s="21">
        <f t="shared" si="1033"/>
        <v>0</v>
      </c>
      <c r="NU68" s="21"/>
      <c r="NV68" s="21">
        <f t="shared" si="1034"/>
        <v>0</v>
      </c>
      <c r="NW68" s="21"/>
      <c r="NX68" s="21">
        <f t="shared" si="1035"/>
        <v>0</v>
      </c>
      <c r="NY68" s="21"/>
      <c r="NZ68" s="21">
        <f t="shared" si="1036"/>
        <v>0</v>
      </c>
      <c r="OA68" s="21"/>
      <c r="OB68" s="21">
        <f t="shared" si="1037"/>
        <v>0</v>
      </c>
      <c r="OC68" s="21"/>
      <c r="OD68" s="21">
        <f t="shared" si="1038"/>
        <v>0</v>
      </c>
      <c r="OE68" s="21"/>
      <c r="OF68" s="21">
        <f t="shared" si="1039"/>
        <v>0</v>
      </c>
      <c r="OG68" s="21"/>
      <c r="OH68" s="21">
        <f t="shared" si="1040"/>
        <v>0</v>
      </c>
      <c r="OI68" s="21"/>
      <c r="OJ68" s="21">
        <f t="shared" si="1041"/>
        <v>0</v>
      </c>
      <c r="OK68" s="21"/>
      <c r="OL68" s="21">
        <f t="shared" si="1042"/>
        <v>0</v>
      </c>
      <c r="OM68" s="21"/>
      <c r="ON68" s="21">
        <f t="shared" si="1043"/>
        <v>0</v>
      </c>
      <c r="OO68" s="21"/>
      <c r="OP68" s="21">
        <f t="shared" si="1043"/>
        <v>0</v>
      </c>
      <c r="OQ68" s="21"/>
      <c r="OR68" s="21">
        <f t="shared" si="1043"/>
        <v>0</v>
      </c>
      <c r="OS68" s="21"/>
      <c r="OT68" s="21">
        <f t="shared" si="1043"/>
        <v>0</v>
      </c>
      <c r="OU68" s="21"/>
      <c r="OV68" s="21">
        <f t="shared" si="1043"/>
        <v>0</v>
      </c>
      <c r="OW68" s="21"/>
      <c r="OX68" s="21">
        <f t="shared" si="1043"/>
        <v>0</v>
      </c>
      <c r="OY68" s="21"/>
      <c r="OZ68" s="21">
        <f t="shared" si="1043"/>
        <v>0</v>
      </c>
      <c r="PA68" s="21"/>
      <c r="PB68" s="21">
        <f t="shared" si="1044"/>
        <v>0</v>
      </c>
      <c r="PC68" s="21"/>
      <c r="PD68" s="21">
        <f t="shared" si="1044"/>
        <v>0</v>
      </c>
      <c r="PE68" s="21"/>
      <c r="PF68" s="21">
        <f t="shared" si="1044"/>
        <v>0</v>
      </c>
      <c r="PG68" s="21"/>
      <c r="PH68" s="21">
        <f t="shared" si="1044"/>
        <v>0</v>
      </c>
      <c r="PI68" s="21"/>
      <c r="PJ68" s="21">
        <f t="shared" si="1044"/>
        <v>0</v>
      </c>
      <c r="PK68" s="21">
        <v>21</v>
      </c>
      <c r="PL68" s="21">
        <f t="shared" si="1044"/>
        <v>0</v>
      </c>
      <c r="PM68" s="21">
        <v>33</v>
      </c>
      <c r="PN68" s="21">
        <f t="shared" si="1045"/>
        <v>0</v>
      </c>
      <c r="PO68" s="21">
        <v>38</v>
      </c>
      <c r="PP68" s="21">
        <f t="shared" si="1045"/>
        <v>0</v>
      </c>
      <c r="PQ68" s="21">
        <v>34</v>
      </c>
      <c r="PR68" s="21">
        <f t="shared" si="1045"/>
        <v>0</v>
      </c>
      <c r="PS68" s="21">
        <v>20</v>
      </c>
      <c r="PT68" s="21">
        <f t="shared" si="1045"/>
        <v>0</v>
      </c>
      <c r="PU68" s="21">
        <v>27</v>
      </c>
      <c r="PV68" s="21">
        <f t="shared" si="1045"/>
        <v>0</v>
      </c>
      <c r="PW68" s="21">
        <v>32</v>
      </c>
      <c r="PX68" s="21">
        <f t="shared" si="1045"/>
        <v>0</v>
      </c>
      <c r="PY68" s="21">
        <v>36</v>
      </c>
      <c r="PZ68" s="21">
        <f t="shared" si="1046"/>
        <v>0</v>
      </c>
      <c r="QA68" s="21">
        <v>12</v>
      </c>
      <c r="QB68" s="21">
        <f t="shared" si="1046"/>
        <v>0</v>
      </c>
      <c r="QC68" s="21"/>
      <c r="QD68" s="21">
        <f t="shared" si="1046"/>
        <v>0</v>
      </c>
      <c r="QE68" s="21"/>
      <c r="QF68" s="21">
        <f t="shared" si="1046"/>
        <v>0</v>
      </c>
      <c r="QG68" s="21"/>
      <c r="QH68" s="21">
        <f t="shared" si="1046"/>
        <v>0</v>
      </c>
      <c r="QI68" s="21"/>
      <c r="QJ68" s="21">
        <f t="shared" si="1046"/>
        <v>0</v>
      </c>
      <c r="QK68" s="21"/>
      <c r="QL68" s="21">
        <f t="shared" si="1047"/>
        <v>0</v>
      </c>
      <c r="QM68" s="21"/>
      <c r="QN68" s="21">
        <f t="shared" si="1047"/>
        <v>0</v>
      </c>
      <c r="QO68" s="21"/>
      <c r="QP68" s="21">
        <f t="shared" si="1047"/>
        <v>0</v>
      </c>
      <c r="QQ68" s="21"/>
      <c r="QR68" s="21">
        <f t="shared" si="1047"/>
        <v>0</v>
      </c>
      <c r="QS68" s="21"/>
      <c r="QT68" s="21">
        <f t="shared" si="1047"/>
        <v>0</v>
      </c>
      <c r="QU68" s="21"/>
      <c r="QV68" s="21">
        <f t="shared" si="1047"/>
        <v>0</v>
      </c>
      <c r="QW68" s="21"/>
      <c r="QX68" s="21">
        <f t="shared" si="1048"/>
        <v>0</v>
      </c>
      <c r="QY68" s="21"/>
      <c r="QZ68" s="21">
        <f t="shared" si="1048"/>
        <v>0</v>
      </c>
      <c r="RA68" s="21"/>
      <c r="RB68" s="21">
        <f t="shared" si="1048"/>
        <v>0</v>
      </c>
      <c r="RC68" s="21"/>
      <c r="RD68" s="21">
        <f t="shared" si="1048"/>
        <v>0</v>
      </c>
      <c r="RE68" s="21"/>
      <c r="RF68" s="21">
        <f t="shared" si="1048"/>
        <v>0</v>
      </c>
      <c r="RG68" s="21"/>
      <c r="RH68" s="21">
        <f t="shared" si="1048"/>
        <v>0</v>
      </c>
      <c r="RI68" s="21"/>
      <c r="RJ68" s="21">
        <f t="shared" si="720"/>
        <v>0</v>
      </c>
      <c r="RK68" s="21"/>
      <c r="RL68" s="21">
        <f t="shared" si="721"/>
        <v>0</v>
      </c>
      <c r="RM68" s="21"/>
      <c r="RN68" s="21">
        <f t="shared" si="722"/>
        <v>0</v>
      </c>
      <c r="RO68" s="21"/>
      <c r="RP68" s="21">
        <f t="shared" si="723"/>
        <v>0</v>
      </c>
      <c r="RQ68" s="21"/>
      <c r="RR68" s="21">
        <f t="shared" si="724"/>
        <v>0</v>
      </c>
      <c r="RS68" s="21"/>
      <c r="RT68" s="21">
        <f t="shared" si="725"/>
        <v>0</v>
      </c>
      <c r="RU68" s="21"/>
      <c r="RV68" s="21">
        <f t="shared" si="726"/>
        <v>0</v>
      </c>
      <c r="RW68" s="21"/>
      <c r="RX68" s="21">
        <f t="shared" si="727"/>
        <v>0</v>
      </c>
      <c r="RY68" s="21"/>
      <c r="RZ68" s="21">
        <f t="shared" si="728"/>
        <v>0</v>
      </c>
      <c r="SA68" s="21"/>
      <c r="SB68" s="21">
        <f t="shared" si="729"/>
        <v>0</v>
      </c>
      <c r="SC68" s="21"/>
      <c r="SD68" s="21">
        <f t="shared" si="730"/>
        <v>0</v>
      </c>
      <c r="SE68" s="21"/>
      <c r="SF68" s="21">
        <f t="shared" si="731"/>
        <v>0</v>
      </c>
      <c r="SG68" s="21"/>
      <c r="SH68" s="21">
        <f t="shared" si="732"/>
        <v>0</v>
      </c>
      <c r="SI68" s="21"/>
      <c r="SJ68" s="21">
        <f t="shared" si="733"/>
        <v>0</v>
      </c>
      <c r="SK68" s="21"/>
      <c r="SL68" s="21">
        <f t="shared" si="734"/>
        <v>0</v>
      </c>
      <c r="SM68" s="21"/>
      <c r="SN68" s="21">
        <f t="shared" si="1049"/>
        <v>0</v>
      </c>
      <c r="SO68" s="21"/>
      <c r="SP68" s="21">
        <f t="shared" si="736"/>
        <v>0</v>
      </c>
      <c r="SQ68" s="21"/>
      <c r="SR68" s="21">
        <f t="shared" si="737"/>
        <v>0</v>
      </c>
      <c r="SS68" s="21"/>
      <c r="ST68" s="21">
        <f t="shared" si="738"/>
        <v>0</v>
      </c>
      <c r="SU68" s="21"/>
      <c r="SV68" s="21">
        <f t="shared" si="739"/>
        <v>0</v>
      </c>
      <c r="SW68" s="21"/>
      <c r="SX68" s="21">
        <f t="shared" si="740"/>
        <v>0</v>
      </c>
      <c r="SY68" s="21"/>
      <c r="SZ68" s="21">
        <f t="shared" si="741"/>
        <v>0</v>
      </c>
      <c r="TA68" s="21"/>
      <c r="TB68" s="21">
        <f t="shared" si="742"/>
        <v>0</v>
      </c>
      <c r="TC68" s="21"/>
      <c r="TD68" s="21">
        <f t="shared" si="1050"/>
        <v>0</v>
      </c>
      <c r="TE68" s="21"/>
      <c r="TF68" s="21">
        <f t="shared" si="744"/>
        <v>0</v>
      </c>
      <c r="TG68" s="21"/>
      <c r="TH68" s="21">
        <f t="shared" si="745"/>
        <v>0</v>
      </c>
      <c r="TI68" s="21"/>
      <c r="TJ68" s="21">
        <f t="shared" si="746"/>
        <v>0</v>
      </c>
      <c r="TK68" s="21"/>
      <c r="TL68" s="21">
        <f t="shared" si="1051"/>
        <v>0</v>
      </c>
      <c r="TM68" s="21"/>
      <c r="TN68" s="21">
        <f t="shared" si="1052"/>
        <v>0</v>
      </c>
      <c r="TO68" s="21"/>
      <c r="TP68" s="21">
        <f t="shared" si="1053"/>
        <v>0</v>
      </c>
      <c r="TQ68" s="21"/>
      <c r="TR68" s="21">
        <f t="shared" si="1054"/>
        <v>0</v>
      </c>
      <c r="TS68" s="21"/>
      <c r="TT68" s="21">
        <f t="shared" si="1055"/>
        <v>0</v>
      </c>
      <c r="TU68" s="21"/>
      <c r="TV68" s="21">
        <f t="shared" si="1056"/>
        <v>0</v>
      </c>
      <c r="TW68" s="21"/>
      <c r="TX68" s="21">
        <f t="shared" si="1057"/>
        <v>0</v>
      </c>
      <c r="TY68" s="21"/>
      <c r="TZ68" s="21">
        <f t="shared" si="1058"/>
        <v>0</v>
      </c>
      <c r="UA68" s="21"/>
      <c r="UB68" s="21">
        <f t="shared" si="1059"/>
        <v>0</v>
      </c>
      <c r="UC68" s="21"/>
      <c r="UD68" s="21">
        <f t="shared" si="1060"/>
        <v>0</v>
      </c>
      <c r="UE68" s="21"/>
      <c r="UF68" s="21">
        <f t="shared" si="1061"/>
        <v>0</v>
      </c>
      <c r="UG68" s="21"/>
      <c r="UH68" s="21">
        <f t="shared" si="758"/>
        <v>0</v>
      </c>
      <c r="UI68" s="21"/>
      <c r="UJ68" s="21">
        <f t="shared" si="1062"/>
        <v>0</v>
      </c>
      <c r="UK68" s="21"/>
      <c r="UL68" s="21">
        <f t="shared" si="1063"/>
        <v>0</v>
      </c>
      <c r="UM68" s="21"/>
      <c r="UN68" s="21">
        <f t="shared" si="1064"/>
        <v>0</v>
      </c>
      <c r="UO68" s="21"/>
      <c r="UP68" s="21">
        <f t="shared" si="1065"/>
        <v>0</v>
      </c>
      <c r="UQ68" s="21"/>
      <c r="UR68" s="21">
        <f t="shared" si="1066"/>
        <v>0</v>
      </c>
      <c r="US68" s="21"/>
      <c r="UT68" s="21">
        <f t="shared" si="1067"/>
        <v>0</v>
      </c>
      <c r="UU68" s="21"/>
      <c r="UV68" s="21">
        <f t="shared" si="765"/>
        <v>0</v>
      </c>
      <c r="UW68" s="21"/>
      <c r="UX68" s="21">
        <f t="shared" si="1068"/>
        <v>0</v>
      </c>
      <c r="UY68" s="21"/>
      <c r="UZ68" s="21">
        <f t="shared" si="767"/>
        <v>0</v>
      </c>
      <c r="VA68" s="21"/>
      <c r="VB68" s="21">
        <f t="shared" si="1069"/>
        <v>0</v>
      </c>
      <c r="VC68" s="21"/>
      <c r="VD68" s="21">
        <f t="shared" si="1070"/>
        <v>0</v>
      </c>
      <c r="VE68" s="21"/>
      <c r="VF68" s="21">
        <f t="shared" si="1071"/>
        <v>0</v>
      </c>
      <c r="VG68" s="21"/>
      <c r="VH68" s="21">
        <f t="shared" si="1072"/>
        <v>0</v>
      </c>
      <c r="VI68" s="21"/>
      <c r="VJ68" s="21">
        <f t="shared" si="1073"/>
        <v>0</v>
      </c>
      <c r="VK68" s="21"/>
      <c r="VL68" s="21">
        <f t="shared" si="1074"/>
        <v>0</v>
      </c>
      <c r="VM68" s="21"/>
      <c r="VN68" s="21">
        <f t="shared" si="1075"/>
        <v>0</v>
      </c>
      <c r="VO68" s="21"/>
      <c r="VP68" s="21">
        <f t="shared" si="1076"/>
        <v>0</v>
      </c>
      <c r="VQ68" s="21"/>
      <c r="VR68" s="21">
        <f t="shared" si="1043"/>
        <v>0</v>
      </c>
      <c r="VS68" s="21"/>
      <c r="VT68" s="21">
        <f t="shared" si="1077"/>
        <v>0</v>
      </c>
      <c r="VU68" s="21"/>
      <c r="VV68" s="21">
        <f t="shared" si="1077"/>
        <v>0</v>
      </c>
      <c r="VW68" s="21"/>
      <c r="VX68" s="21">
        <f t="shared" si="1078"/>
        <v>0</v>
      </c>
      <c r="VY68" s="21"/>
      <c r="VZ68" s="21">
        <f t="shared" si="1078"/>
        <v>0</v>
      </c>
      <c r="WA68" s="21"/>
      <c r="WB68" s="21">
        <f t="shared" si="1078"/>
        <v>0</v>
      </c>
      <c r="WC68" s="21"/>
      <c r="WD68" s="21">
        <f t="shared" si="1078"/>
        <v>0</v>
      </c>
      <c r="WE68" s="21"/>
      <c r="WF68" s="21">
        <f t="shared" si="1078"/>
        <v>0</v>
      </c>
      <c r="WG68" s="21"/>
      <c r="WH68" s="21">
        <f t="shared" si="1078"/>
        <v>0</v>
      </c>
      <c r="WI68" s="21"/>
      <c r="WJ68" s="21">
        <f t="shared" si="1078"/>
        <v>0</v>
      </c>
      <c r="WK68" s="21"/>
      <c r="WL68" s="21">
        <f t="shared" si="1078"/>
        <v>0</v>
      </c>
      <c r="WM68" s="21"/>
      <c r="WN68" s="21">
        <f t="shared" si="1079"/>
        <v>0</v>
      </c>
      <c r="WO68" s="21"/>
      <c r="WP68" s="21">
        <f t="shared" si="1079"/>
        <v>0</v>
      </c>
      <c r="WQ68" s="21"/>
      <c r="WR68" s="21">
        <f t="shared" si="1079"/>
        <v>0</v>
      </c>
      <c r="WS68" s="21"/>
      <c r="WT68" s="21">
        <f t="shared" si="1079"/>
        <v>0</v>
      </c>
      <c r="WU68" s="21"/>
      <c r="WV68" s="21">
        <f t="shared" si="1079"/>
        <v>0</v>
      </c>
      <c r="WW68" s="21"/>
      <c r="WX68" s="21">
        <f t="shared" si="1079"/>
        <v>0</v>
      </c>
      <c r="WY68" s="21"/>
      <c r="WZ68" s="21">
        <f t="shared" si="1079"/>
        <v>0</v>
      </c>
      <c r="XA68" s="21"/>
      <c r="XB68" s="21">
        <f t="shared" si="1079"/>
        <v>0</v>
      </c>
      <c r="XC68" s="21"/>
      <c r="XD68" s="21">
        <f t="shared" si="1080"/>
        <v>0</v>
      </c>
      <c r="XE68" s="21"/>
      <c r="XF68" s="21">
        <f t="shared" si="1080"/>
        <v>0</v>
      </c>
      <c r="XG68" s="21"/>
      <c r="XH68" s="21">
        <f t="shared" si="1080"/>
        <v>0</v>
      </c>
      <c r="XI68" s="21"/>
      <c r="XJ68" s="21">
        <f t="shared" si="1080"/>
        <v>0</v>
      </c>
      <c r="XK68" s="21"/>
      <c r="XL68" s="21">
        <f t="shared" si="1080"/>
        <v>0</v>
      </c>
      <c r="XM68" s="21"/>
      <c r="XN68" s="21">
        <f t="shared" si="1080"/>
        <v>0</v>
      </c>
      <c r="XO68" s="21"/>
      <c r="XP68" s="21">
        <f t="shared" si="1080"/>
        <v>0</v>
      </c>
      <c r="XQ68" s="21"/>
      <c r="XR68" s="21">
        <f t="shared" si="1080"/>
        <v>0</v>
      </c>
      <c r="XS68" s="21"/>
      <c r="XT68" s="21">
        <f t="shared" si="1124"/>
        <v>0</v>
      </c>
      <c r="XU68" s="21"/>
      <c r="XV68" s="21">
        <f t="shared" si="1124"/>
        <v>0</v>
      </c>
      <c r="XW68" s="21"/>
      <c r="XX68" s="21">
        <f t="shared" si="1124"/>
        <v>0</v>
      </c>
      <c r="XY68" s="21"/>
      <c r="XZ68" s="21">
        <f t="shared" si="1124"/>
        <v>0</v>
      </c>
      <c r="YA68" s="21"/>
      <c r="YB68" s="21">
        <f t="shared" si="780"/>
        <v>0</v>
      </c>
      <c r="YC68" s="21"/>
      <c r="YD68" s="21">
        <f t="shared" si="781"/>
        <v>0</v>
      </c>
      <c r="YE68" s="21"/>
      <c r="YF68" s="21">
        <f t="shared" si="782"/>
        <v>0</v>
      </c>
      <c r="YG68" s="21"/>
      <c r="YH68" s="21">
        <f t="shared" si="783"/>
        <v>0</v>
      </c>
      <c r="YI68" s="21"/>
      <c r="YJ68" s="21">
        <f t="shared" si="784"/>
        <v>0</v>
      </c>
      <c r="YK68" s="21"/>
      <c r="YL68" s="21">
        <f t="shared" si="785"/>
        <v>0</v>
      </c>
      <c r="YM68" s="21"/>
      <c r="YN68" s="21">
        <f t="shared" si="786"/>
        <v>0</v>
      </c>
      <c r="YO68" s="21"/>
      <c r="YP68" s="21">
        <f t="shared" si="787"/>
        <v>0</v>
      </c>
      <c r="YQ68" s="21"/>
      <c r="YR68" s="21">
        <f t="shared" si="788"/>
        <v>0</v>
      </c>
      <c r="YS68" s="21"/>
      <c r="YT68" s="21">
        <f t="shared" si="1081"/>
        <v>0</v>
      </c>
      <c r="YU68" s="21"/>
      <c r="YV68" s="21">
        <f t="shared" si="790"/>
        <v>0</v>
      </c>
      <c r="YW68" s="21"/>
      <c r="YX68" s="21">
        <f t="shared" si="791"/>
        <v>0</v>
      </c>
      <c r="YY68" s="21"/>
      <c r="YZ68" s="21">
        <f t="shared" si="1077"/>
        <v>0</v>
      </c>
      <c r="ZA68" s="21"/>
      <c r="ZB68" s="21">
        <f t="shared" si="792"/>
        <v>0</v>
      </c>
      <c r="ZC68" s="21"/>
      <c r="ZD68" s="21">
        <f t="shared" si="793"/>
        <v>0</v>
      </c>
      <c r="ZE68" s="21"/>
      <c r="ZF68" s="21">
        <f t="shared" si="794"/>
        <v>0</v>
      </c>
      <c r="ZG68" s="21"/>
      <c r="ZH68" s="21">
        <f t="shared" si="1082"/>
        <v>0</v>
      </c>
      <c r="ZI68" s="21"/>
      <c r="ZJ68" s="21">
        <f t="shared" si="796"/>
        <v>0</v>
      </c>
      <c r="ZK68" s="21"/>
      <c r="ZL68" s="21">
        <f t="shared" si="797"/>
        <v>0</v>
      </c>
      <c r="ZM68" s="21"/>
      <c r="ZN68" s="21">
        <f t="shared" si="1083"/>
        <v>0</v>
      </c>
      <c r="ZO68" s="21"/>
      <c r="ZP68" s="21">
        <f t="shared" si="799"/>
        <v>0</v>
      </c>
      <c r="ZQ68" s="21"/>
      <c r="ZR68" s="21">
        <f t="shared" si="800"/>
        <v>0</v>
      </c>
      <c r="ZS68" s="21"/>
      <c r="ZT68" s="21">
        <f t="shared" si="1077"/>
        <v>0</v>
      </c>
      <c r="ZU68" s="21"/>
      <c r="ZV68" s="21">
        <f t="shared" si="1084"/>
        <v>0</v>
      </c>
      <c r="ZW68" s="21"/>
      <c r="ZX68" s="21">
        <f t="shared" si="1085"/>
        <v>0</v>
      </c>
      <c r="ZY68" s="21"/>
      <c r="ZZ68" s="21">
        <f t="shared" si="1085"/>
        <v>0</v>
      </c>
      <c r="AAA68" s="21"/>
      <c r="AAB68" s="21">
        <f t="shared" si="1086"/>
        <v>0</v>
      </c>
      <c r="AAC68" s="21"/>
      <c r="AAD68" s="21">
        <f t="shared" si="1086"/>
        <v>0</v>
      </c>
      <c r="AAE68" s="21"/>
      <c r="AAF68" s="21">
        <f t="shared" si="1087"/>
        <v>0</v>
      </c>
      <c r="AAG68" s="21"/>
      <c r="AAH68" s="21">
        <f t="shared" si="1087"/>
        <v>0</v>
      </c>
      <c r="AAI68" s="21"/>
      <c r="AAJ68" s="21">
        <f t="shared" si="1088"/>
        <v>0</v>
      </c>
      <c r="AAK68" s="21"/>
      <c r="AAL68" s="21">
        <f t="shared" si="1088"/>
        <v>0</v>
      </c>
      <c r="AAM68" s="21"/>
      <c r="AAN68" s="21">
        <f t="shared" si="1089"/>
        <v>0</v>
      </c>
      <c r="AAO68" s="21"/>
      <c r="AAP68" s="21">
        <f t="shared" si="1089"/>
        <v>0</v>
      </c>
      <c r="AAQ68" s="21"/>
      <c r="AAR68" s="21">
        <f t="shared" si="1090"/>
        <v>0</v>
      </c>
      <c r="AAS68" s="21"/>
      <c r="AAT68" s="21">
        <f t="shared" si="1090"/>
        <v>0</v>
      </c>
      <c r="AAU68" s="21"/>
      <c r="AAV68" s="21">
        <f t="shared" si="1091"/>
        <v>0</v>
      </c>
      <c r="AAW68" s="21"/>
      <c r="AAX68" s="21">
        <f t="shared" si="1091"/>
        <v>0</v>
      </c>
      <c r="AAY68" s="21"/>
      <c r="AAZ68" s="21">
        <f t="shared" si="1092"/>
        <v>0</v>
      </c>
      <c r="ABA68" s="21"/>
      <c r="ABB68" s="21">
        <f t="shared" si="1092"/>
        <v>0</v>
      </c>
      <c r="ABC68" s="21"/>
      <c r="ABD68" s="21">
        <f t="shared" si="1093"/>
        <v>0</v>
      </c>
      <c r="ABE68" s="21"/>
      <c r="ABF68" s="21">
        <f t="shared" si="1093"/>
        <v>0</v>
      </c>
      <c r="ABG68" s="21"/>
      <c r="ABH68" s="21">
        <f t="shared" si="1094"/>
        <v>0</v>
      </c>
      <c r="ABI68" s="21"/>
      <c r="ABJ68" s="21">
        <f t="shared" si="1094"/>
        <v>0</v>
      </c>
      <c r="ABK68" s="21"/>
      <c r="ABL68" s="21">
        <f t="shared" si="1095"/>
        <v>0</v>
      </c>
      <c r="ABM68" s="21"/>
      <c r="ABN68" s="21">
        <f t="shared" si="1095"/>
        <v>0</v>
      </c>
      <c r="ABO68" s="21"/>
      <c r="ABP68" s="21">
        <f t="shared" si="1096"/>
        <v>0</v>
      </c>
      <c r="ABQ68" s="21"/>
      <c r="ABR68" s="21">
        <f t="shared" si="1096"/>
        <v>0</v>
      </c>
      <c r="ABS68" s="21"/>
      <c r="ABT68" s="21">
        <f t="shared" si="1097"/>
        <v>0</v>
      </c>
      <c r="ABU68" s="21"/>
      <c r="ABV68" s="21">
        <f t="shared" si="1097"/>
        <v>0</v>
      </c>
      <c r="ABW68" s="21"/>
      <c r="ABX68" s="21">
        <f t="shared" si="1098"/>
        <v>0</v>
      </c>
      <c r="ABY68" s="21"/>
      <c r="ABZ68" s="21">
        <f t="shared" si="1098"/>
        <v>0</v>
      </c>
      <c r="ACA68" s="21"/>
      <c r="ACB68" s="21">
        <f t="shared" si="1099"/>
        <v>0</v>
      </c>
      <c r="ACC68" s="21"/>
      <c r="ACD68" s="21">
        <f t="shared" si="1099"/>
        <v>0</v>
      </c>
      <c r="ACE68" s="21"/>
      <c r="ACF68" s="21">
        <f t="shared" si="1100"/>
        <v>0</v>
      </c>
      <c r="ACG68" s="21"/>
      <c r="ACH68" s="21">
        <f t="shared" si="1100"/>
        <v>0</v>
      </c>
      <c r="ACI68" s="21"/>
      <c r="ACJ68" s="21">
        <f t="shared" si="1101"/>
        <v>0</v>
      </c>
      <c r="ACK68" s="21"/>
      <c r="ACL68" s="21">
        <f t="shared" si="1101"/>
        <v>0</v>
      </c>
      <c r="ACM68" s="21"/>
      <c r="ACN68" s="21">
        <f t="shared" si="1102"/>
        <v>0</v>
      </c>
      <c r="ACO68" s="21"/>
      <c r="ACP68" s="21">
        <f t="shared" si="1102"/>
        <v>0</v>
      </c>
      <c r="ACQ68" s="21"/>
      <c r="ACR68" s="21">
        <f t="shared" si="1103"/>
        <v>0</v>
      </c>
      <c r="ACS68" s="21"/>
      <c r="ACT68" s="21">
        <f t="shared" si="1103"/>
        <v>0</v>
      </c>
      <c r="ACU68" s="21"/>
      <c r="ACV68" s="21">
        <f t="shared" si="1104"/>
        <v>0</v>
      </c>
      <c r="ACW68" s="21"/>
      <c r="ACX68" s="21">
        <f t="shared" si="1104"/>
        <v>0</v>
      </c>
      <c r="ACY68" s="21"/>
      <c r="ACZ68" s="21">
        <f t="shared" si="1105"/>
        <v>0</v>
      </c>
      <c r="ADA68" s="21"/>
      <c r="ADB68" s="21">
        <f t="shared" si="1105"/>
        <v>0</v>
      </c>
      <c r="ADC68" s="21"/>
      <c r="ADD68" s="21">
        <f t="shared" si="1106"/>
        <v>0</v>
      </c>
      <c r="ADE68" s="21"/>
      <c r="ADF68" s="21">
        <f t="shared" si="1106"/>
        <v>0</v>
      </c>
      <c r="ADG68" s="21"/>
      <c r="ADH68" s="21">
        <f t="shared" si="1107"/>
        <v>0</v>
      </c>
      <c r="ADI68" s="21"/>
      <c r="ADJ68" s="21">
        <f t="shared" si="1107"/>
        <v>0</v>
      </c>
      <c r="ADK68" s="21"/>
      <c r="ADL68" s="21">
        <f t="shared" si="1108"/>
        <v>0</v>
      </c>
      <c r="ADM68" s="21"/>
      <c r="ADN68" s="21">
        <f t="shared" si="1108"/>
        <v>0</v>
      </c>
      <c r="ADO68" s="21"/>
      <c r="ADP68" s="21">
        <f t="shared" si="1108"/>
        <v>0</v>
      </c>
      <c r="ADQ68" s="21"/>
      <c r="ADR68" s="21">
        <f t="shared" si="1108"/>
        <v>0</v>
      </c>
      <c r="ADS68" s="21"/>
      <c r="ADT68" s="21">
        <f t="shared" si="1108"/>
        <v>0</v>
      </c>
      <c r="ADU68" s="21"/>
      <c r="ADV68" s="21">
        <f t="shared" si="1109"/>
        <v>0</v>
      </c>
      <c r="ADW68" s="21"/>
      <c r="ADX68" s="21">
        <f t="shared" si="1109"/>
        <v>0</v>
      </c>
      <c r="ADY68" s="21"/>
      <c r="ADZ68" s="21">
        <f t="shared" si="1109"/>
        <v>0</v>
      </c>
      <c r="AEA68" s="21"/>
      <c r="AEB68" s="21">
        <f t="shared" si="1109"/>
        <v>0</v>
      </c>
      <c r="AEC68" s="21"/>
      <c r="AED68" s="21">
        <f t="shared" si="1110"/>
        <v>0</v>
      </c>
      <c r="AEE68" s="21"/>
      <c r="AEF68" s="21">
        <f t="shared" si="1110"/>
        <v>0</v>
      </c>
      <c r="AEG68" s="21"/>
      <c r="AEH68" s="21">
        <f t="shared" si="1110"/>
        <v>0</v>
      </c>
      <c r="AEI68" s="21"/>
      <c r="AEJ68" s="21">
        <f t="shared" si="1110"/>
        <v>0</v>
      </c>
      <c r="AEK68" s="21"/>
      <c r="AEL68" s="21">
        <f t="shared" si="1110"/>
        <v>0</v>
      </c>
      <c r="AEM68" s="21"/>
      <c r="AEN68" s="21">
        <f t="shared" si="1111"/>
        <v>0</v>
      </c>
      <c r="AEO68" s="21"/>
      <c r="AEP68" s="21">
        <f t="shared" si="1111"/>
        <v>0</v>
      </c>
      <c r="AEQ68" s="21"/>
      <c r="AER68" s="21">
        <f t="shared" si="1111"/>
        <v>0</v>
      </c>
      <c r="AES68" s="21"/>
      <c r="AET68" s="21">
        <f t="shared" si="1111"/>
        <v>0</v>
      </c>
      <c r="AEU68" s="21"/>
      <c r="AEV68" s="21">
        <f t="shared" si="1112"/>
        <v>0</v>
      </c>
      <c r="AEW68" s="21"/>
      <c r="AEX68" s="21">
        <f t="shared" si="1112"/>
        <v>0</v>
      </c>
      <c r="AEY68" s="21"/>
      <c r="AEZ68" s="21">
        <f t="shared" si="1112"/>
        <v>0</v>
      </c>
      <c r="AFA68" s="21"/>
      <c r="AFB68" s="21">
        <f t="shared" si="1112"/>
        <v>0</v>
      </c>
      <c r="AFC68" s="21"/>
      <c r="AFD68" s="21">
        <f t="shared" si="1112"/>
        <v>0</v>
      </c>
      <c r="AFE68" s="21"/>
      <c r="AFF68" s="21">
        <f t="shared" si="1113"/>
        <v>0</v>
      </c>
      <c r="AFG68" s="21"/>
      <c r="AFH68" s="21">
        <f t="shared" si="1113"/>
        <v>0</v>
      </c>
      <c r="AFI68" s="21"/>
      <c r="AFJ68" s="21">
        <f t="shared" si="1113"/>
        <v>0</v>
      </c>
      <c r="AFK68" s="21"/>
      <c r="AFL68" s="21">
        <f t="shared" si="1113"/>
        <v>0</v>
      </c>
      <c r="AFM68" s="21"/>
      <c r="AFN68" s="21">
        <f t="shared" si="1114"/>
        <v>0</v>
      </c>
      <c r="AFO68" s="21"/>
      <c r="AFP68" s="21">
        <f t="shared" si="1114"/>
        <v>0</v>
      </c>
      <c r="AFQ68" s="21"/>
      <c r="AFR68" s="21">
        <f t="shared" si="1114"/>
        <v>0</v>
      </c>
      <c r="AFS68" s="21"/>
      <c r="AFT68" s="21">
        <f t="shared" si="1114"/>
        <v>0</v>
      </c>
      <c r="AFU68" s="21"/>
      <c r="AFV68" s="21">
        <f t="shared" si="1114"/>
        <v>0</v>
      </c>
      <c r="AFW68" s="21"/>
      <c r="AFX68" s="21">
        <f t="shared" si="1115"/>
        <v>0</v>
      </c>
      <c r="AFY68" s="21"/>
      <c r="AFZ68" s="21">
        <f t="shared" si="1115"/>
        <v>0</v>
      </c>
      <c r="AGA68" s="21"/>
      <c r="AGB68" s="21">
        <f t="shared" si="1115"/>
        <v>0</v>
      </c>
      <c r="AGC68" s="21"/>
      <c r="AGD68" s="21">
        <f t="shared" si="1115"/>
        <v>0</v>
      </c>
      <c r="AGE68" s="21"/>
      <c r="AGF68" s="21">
        <f t="shared" si="1116"/>
        <v>0</v>
      </c>
      <c r="AGG68" s="21"/>
      <c r="AGH68" s="21">
        <f t="shared" si="1116"/>
        <v>0</v>
      </c>
      <c r="AGI68" s="21"/>
      <c r="AGJ68" s="21">
        <f t="shared" si="1116"/>
        <v>0</v>
      </c>
      <c r="AGK68" s="21"/>
      <c r="AGL68" s="21">
        <f t="shared" si="1116"/>
        <v>0</v>
      </c>
      <c r="AGM68" s="21"/>
      <c r="AGN68" s="21">
        <f t="shared" si="1116"/>
        <v>0</v>
      </c>
      <c r="AGO68" s="21"/>
      <c r="AGP68" s="21">
        <f t="shared" si="1117"/>
        <v>0</v>
      </c>
      <c r="AGQ68" s="21"/>
      <c r="AGR68" s="21">
        <f t="shared" si="1117"/>
        <v>0</v>
      </c>
      <c r="AGS68" s="21"/>
      <c r="AGT68" s="21">
        <f t="shared" si="1117"/>
        <v>0</v>
      </c>
      <c r="AGU68" s="21"/>
      <c r="AGV68" s="21">
        <f t="shared" si="1117"/>
        <v>0</v>
      </c>
      <c r="AGW68" s="21"/>
      <c r="AGX68" s="21">
        <f t="shared" si="1118"/>
        <v>0</v>
      </c>
      <c r="AGY68" s="21"/>
      <c r="AGZ68" s="21">
        <f t="shared" si="1118"/>
        <v>0</v>
      </c>
      <c r="AHA68" s="21"/>
      <c r="AHB68" s="21">
        <f t="shared" si="1118"/>
        <v>0</v>
      </c>
      <c r="AHC68" s="21"/>
      <c r="AHD68" s="21">
        <f t="shared" si="1118"/>
        <v>0</v>
      </c>
      <c r="AHE68" s="21"/>
      <c r="AHF68" s="21">
        <f t="shared" si="1118"/>
        <v>0</v>
      </c>
      <c r="AHG68" s="21"/>
      <c r="AHH68" s="21">
        <f t="shared" si="1119"/>
        <v>0</v>
      </c>
      <c r="AHI68" s="21"/>
      <c r="AHJ68" s="21">
        <f t="shared" si="1119"/>
        <v>0</v>
      </c>
      <c r="AHK68" s="21"/>
      <c r="AHL68" s="21">
        <f t="shared" si="1119"/>
        <v>0</v>
      </c>
      <c r="AHM68" s="21"/>
      <c r="AHN68" s="21">
        <f t="shared" si="1119"/>
        <v>0</v>
      </c>
      <c r="AHO68" s="21"/>
      <c r="AHP68" s="21">
        <f t="shared" si="1120"/>
        <v>0</v>
      </c>
      <c r="AHQ68" s="21"/>
      <c r="AHR68" s="21">
        <f t="shared" si="1120"/>
        <v>0</v>
      </c>
      <c r="AHS68" s="21"/>
      <c r="AHT68" s="21">
        <f t="shared" si="1120"/>
        <v>0</v>
      </c>
      <c r="AHU68" s="21"/>
      <c r="AHV68" s="21">
        <f t="shared" si="1120"/>
        <v>0</v>
      </c>
      <c r="AHW68" s="21"/>
      <c r="AHX68" s="21">
        <f t="shared" si="1120"/>
        <v>0</v>
      </c>
      <c r="AHY68" s="21"/>
      <c r="AHZ68" s="21">
        <f t="shared" si="1121"/>
        <v>0</v>
      </c>
      <c r="AIA68" s="21"/>
      <c r="AIB68" s="21">
        <f t="shared" si="1121"/>
        <v>0</v>
      </c>
      <c r="AIC68" s="21"/>
      <c r="AID68" s="21">
        <f t="shared" si="1121"/>
        <v>0</v>
      </c>
      <c r="AIE68" s="21"/>
      <c r="AIF68" s="21">
        <f t="shared" si="1121"/>
        <v>0</v>
      </c>
      <c r="AIG68" s="21"/>
      <c r="AIH68" s="21">
        <f t="shared" si="1122"/>
        <v>0</v>
      </c>
      <c r="AII68" s="21"/>
      <c r="AIJ68" s="21">
        <f t="shared" si="1122"/>
        <v>0</v>
      </c>
      <c r="AIK68" s="21"/>
      <c r="AIL68" s="21">
        <f t="shared" si="1122"/>
        <v>0</v>
      </c>
      <c r="AIM68" s="21"/>
      <c r="AIN68" s="21">
        <f t="shared" si="1122"/>
        <v>0</v>
      </c>
      <c r="AIO68" s="21"/>
      <c r="AIP68" s="21">
        <f t="shared" si="1122"/>
        <v>0</v>
      </c>
      <c r="AIQ68" s="21"/>
      <c r="AIR68" s="21">
        <f t="shared" si="1123"/>
        <v>0</v>
      </c>
      <c r="AIS68" s="21"/>
      <c r="AIT68" s="21">
        <f t="shared" si="1123"/>
        <v>0</v>
      </c>
      <c r="AIU68" s="21"/>
      <c r="AIV68" s="21">
        <f t="shared" si="1123"/>
        <v>0</v>
      </c>
      <c r="AIW68" s="21"/>
      <c r="AIX68" s="21">
        <f t="shared" si="1123"/>
        <v>0</v>
      </c>
      <c r="AIY68" s="21"/>
      <c r="AIZ68" s="21">
        <f t="shared" si="1077"/>
        <v>0</v>
      </c>
      <c r="AJA68" s="21"/>
    </row>
    <row r="69" spans="1:937" ht="13.5" customHeight="1" x14ac:dyDescent="0.25">
      <c r="B69" s="31">
        <v>64</v>
      </c>
      <c r="C69" s="192" t="s">
        <v>209</v>
      </c>
      <c r="D69" s="67" t="s">
        <v>496</v>
      </c>
      <c r="E69" s="194" t="s">
        <v>404</v>
      </c>
      <c r="F69" s="194" t="str">
        <f>_xlfn.XLOOKUP(D69,'WTG PH-III'!$D$5:$D$198,'WTG PH-III'!$B$5:$B$198,0,0,1)</f>
        <v>PSS-12</v>
      </c>
      <c r="G69" s="22" t="s">
        <v>537</v>
      </c>
      <c r="H69" s="22" t="s">
        <v>550</v>
      </c>
      <c r="I69" s="61">
        <v>12</v>
      </c>
      <c r="J69" s="21">
        <v>303</v>
      </c>
      <c r="K69" s="21">
        <f t="shared" si="846"/>
        <v>303.00000000000011</v>
      </c>
      <c r="L69" s="21">
        <f t="shared" si="847"/>
        <v>303</v>
      </c>
      <c r="M69" s="21">
        <f t="shared" si="848"/>
        <v>0</v>
      </c>
      <c r="N69" s="95">
        <f>VLOOKUP(D69,'WTG PH-III'!$D$5:$U$198,17,0)</f>
        <v>45783</v>
      </c>
      <c r="O69" s="95">
        <f>VLOOKUP(D69,'WTG PH-III'!$D$5:$U$198,18,0)</f>
        <v>45793</v>
      </c>
      <c r="P69" s="21">
        <f t="shared" si="849"/>
        <v>0</v>
      </c>
      <c r="Q69" s="21"/>
      <c r="R69" s="21">
        <f t="shared" si="850"/>
        <v>0</v>
      </c>
      <c r="S69" s="21"/>
      <c r="T69" s="21">
        <f t="shared" si="851"/>
        <v>0</v>
      </c>
      <c r="U69" s="21"/>
      <c r="V69" s="21">
        <f t="shared" si="852"/>
        <v>0</v>
      </c>
      <c r="W69" s="21"/>
      <c r="X69" s="21">
        <f t="shared" si="853"/>
        <v>0</v>
      </c>
      <c r="Y69" s="21"/>
      <c r="Z69" s="21">
        <f t="shared" si="854"/>
        <v>0</v>
      </c>
      <c r="AA69" s="21"/>
      <c r="AB69" s="21">
        <f t="shared" si="855"/>
        <v>0</v>
      </c>
      <c r="AC69" s="21"/>
      <c r="AD69" s="21">
        <f t="shared" si="856"/>
        <v>0</v>
      </c>
      <c r="AE69" s="21"/>
      <c r="AF69" s="21">
        <f t="shared" si="857"/>
        <v>0</v>
      </c>
      <c r="AG69" s="21"/>
      <c r="AH69" s="21">
        <f t="shared" si="858"/>
        <v>0</v>
      </c>
      <c r="AI69" s="21"/>
      <c r="AJ69" s="21">
        <f t="shared" si="859"/>
        <v>0</v>
      </c>
      <c r="AK69" s="21"/>
      <c r="AL69" s="21">
        <f t="shared" si="860"/>
        <v>0</v>
      </c>
      <c r="AM69" s="21"/>
      <c r="AN69" s="21">
        <f t="shared" si="861"/>
        <v>0</v>
      </c>
      <c r="AO69" s="21"/>
      <c r="AP69" s="21">
        <f t="shared" si="862"/>
        <v>0</v>
      </c>
      <c r="AQ69" s="21"/>
      <c r="AR69" s="21">
        <f t="shared" si="863"/>
        <v>0</v>
      </c>
      <c r="AS69" s="21"/>
      <c r="AT69" s="21">
        <f t="shared" si="864"/>
        <v>0</v>
      </c>
      <c r="AU69" s="21"/>
      <c r="AV69" s="21">
        <f t="shared" si="865"/>
        <v>0</v>
      </c>
      <c r="AW69" s="21"/>
      <c r="AX69" s="21">
        <f t="shared" si="866"/>
        <v>0</v>
      </c>
      <c r="AY69" s="21"/>
      <c r="AZ69" s="21">
        <f t="shared" si="867"/>
        <v>0</v>
      </c>
      <c r="BA69" s="21"/>
      <c r="BB69" s="21">
        <f t="shared" si="868"/>
        <v>0</v>
      </c>
      <c r="BC69" s="21"/>
      <c r="BD69" s="21">
        <f t="shared" si="869"/>
        <v>0</v>
      </c>
      <c r="BE69" s="21"/>
      <c r="BF69" s="21">
        <f t="shared" si="870"/>
        <v>0</v>
      </c>
      <c r="BG69" s="21"/>
      <c r="BH69" s="21">
        <f t="shared" si="871"/>
        <v>0</v>
      </c>
      <c r="BI69" s="21"/>
      <c r="BJ69" s="21">
        <f t="shared" si="872"/>
        <v>0</v>
      </c>
      <c r="BK69" s="21"/>
      <c r="BL69" s="21">
        <f t="shared" si="873"/>
        <v>0</v>
      </c>
      <c r="BM69" s="21"/>
      <c r="BN69" s="21">
        <f t="shared" si="874"/>
        <v>0</v>
      </c>
      <c r="BO69" s="21"/>
      <c r="BP69" s="21">
        <f t="shared" si="875"/>
        <v>0</v>
      </c>
      <c r="BQ69" s="21"/>
      <c r="BR69" s="21">
        <f t="shared" si="876"/>
        <v>0</v>
      </c>
      <c r="BS69" s="21"/>
      <c r="BT69" s="21">
        <f t="shared" si="877"/>
        <v>0</v>
      </c>
      <c r="BU69" s="21"/>
      <c r="BV69" s="21">
        <f t="shared" si="878"/>
        <v>0</v>
      </c>
      <c r="BW69" s="21"/>
      <c r="BX69" s="21">
        <f t="shared" si="879"/>
        <v>0</v>
      </c>
      <c r="BY69" s="21"/>
      <c r="BZ69" s="21">
        <f t="shared" si="880"/>
        <v>0</v>
      </c>
      <c r="CA69" s="21"/>
      <c r="CB69" s="21">
        <f t="shared" si="881"/>
        <v>0</v>
      </c>
      <c r="CC69" s="21"/>
      <c r="CD69" s="21">
        <f t="shared" si="882"/>
        <v>0</v>
      </c>
      <c r="CE69" s="21"/>
      <c r="CF69" s="21">
        <f t="shared" si="883"/>
        <v>0</v>
      </c>
      <c r="CG69" s="21"/>
      <c r="CH69" s="21">
        <f t="shared" si="884"/>
        <v>0</v>
      </c>
      <c r="CI69" s="21"/>
      <c r="CJ69" s="21">
        <f t="shared" si="885"/>
        <v>0</v>
      </c>
      <c r="CK69" s="21"/>
      <c r="CL69" s="21">
        <f t="shared" si="886"/>
        <v>0</v>
      </c>
      <c r="CM69" s="21"/>
      <c r="CN69" s="21">
        <f t="shared" si="887"/>
        <v>0</v>
      </c>
      <c r="CO69" s="21"/>
      <c r="CP69" s="21">
        <f t="shared" si="888"/>
        <v>0</v>
      </c>
      <c r="CQ69" s="21"/>
      <c r="CR69" s="21">
        <f t="shared" si="889"/>
        <v>0</v>
      </c>
      <c r="CS69" s="21"/>
      <c r="CT69" s="21">
        <f t="shared" si="890"/>
        <v>0</v>
      </c>
      <c r="CU69" s="21"/>
      <c r="CV69" s="21">
        <f t="shared" si="891"/>
        <v>0</v>
      </c>
      <c r="CW69" s="21"/>
      <c r="CX69" s="21">
        <f t="shared" si="892"/>
        <v>0</v>
      </c>
      <c r="CY69" s="21"/>
      <c r="CZ69" s="21">
        <f t="shared" si="893"/>
        <v>0</v>
      </c>
      <c r="DA69" s="21"/>
      <c r="DB69" s="21">
        <f t="shared" si="894"/>
        <v>0</v>
      </c>
      <c r="DC69" s="21"/>
      <c r="DD69" s="21">
        <f t="shared" si="895"/>
        <v>0</v>
      </c>
      <c r="DE69" s="21"/>
      <c r="DF69" s="21">
        <f t="shared" si="896"/>
        <v>0</v>
      </c>
      <c r="DG69" s="21"/>
      <c r="DH69" s="21">
        <f t="shared" si="897"/>
        <v>0</v>
      </c>
      <c r="DI69" s="21"/>
      <c r="DJ69" s="21">
        <f t="shared" si="898"/>
        <v>0</v>
      </c>
      <c r="DK69" s="21"/>
      <c r="DL69" s="21">
        <f t="shared" si="899"/>
        <v>0</v>
      </c>
      <c r="DM69" s="21"/>
      <c r="DN69" s="21">
        <f t="shared" si="900"/>
        <v>0</v>
      </c>
      <c r="DO69" s="21"/>
      <c r="DP69" s="21">
        <f t="shared" si="901"/>
        <v>0</v>
      </c>
      <c r="DQ69" s="21"/>
      <c r="DR69" s="21">
        <f t="shared" si="902"/>
        <v>0</v>
      </c>
      <c r="DS69" s="21"/>
      <c r="DT69" s="21">
        <f t="shared" si="903"/>
        <v>0</v>
      </c>
      <c r="DU69" s="21"/>
      <c r="DV69" s="21">
        <f t="shared" si="904"/>
        <v>0</v>
      </c>
      <c r="DW69" s="21"/>
      <c r="DX69" s="21">
        <f t="shared" si="905"/>
        <v>0</v>
      </c>
      <c r="DY69" s="21"/>
      <c r="DZ69" s="21">
        <f t="shared" si="906"/>
        <v>0</v>
      </c>
      <c r="EA69" s="21"/>
      <c r="EB69" s="21">
        <f t="shared" si="907"/>
        <v>0</v>
      </c>
      <c r="EC69" s="21"/>
      <c r="ED69" s="21">
        <f t="shared" si="908"/>
        <v>0</v>
      </c>
      <c r="EE69" s="21"/>
      <c r="EF69" s="21">
        <f t="shared" si="909"/>
        <v>0</v>
      </c>
      <c r="EG69" s="21"/>
      <c r="EH69" s="21">
        <f t="shared" si="910"/>
        <v>0</v>
      </c>
      <c r="EI69" s="21"/>
      <c r="EJ69" s="21">
        <f t="shared" si="911"/>
        <v>0</v>
      </c>
      <c r="EK69" s="21"/>
      <c r="EL69" s="21">
        <f t="shared" si="912"/>
        <v>0</v>
      </c>
      <c r="EM69" s="21"/>
      <c r="EN69" s="21">
        <f t="shared" si="913"/>
        <v>0</v>
      </c>
      <c r="EO69" s="21"/>
      <c r="EP69" s="21">
        <f t="shared" si="914"/>
        <v>0</v>
      </c>
      <c r="EQ69" s="21"/>
      <c r="ER69" s="21">
        <f t="shared" si="915"/>
        <v>0</v>
      </c>
      <c r="ES69" s="21"/>
      <c r="ET69" s="21">
        <f t="shared" si="916"/>
        <v>0</v>
      </c>
      <c r="EU69" s="21"/>
      <c r="EV69" s="21">
        <f t="shared" si="917"/>
        <v>0</v>
      </c>
      <c r="EW69" s="21"/>
      <c r="EX69" s="21">
        <f t="shared" si="918"/>
        <v>0</v>
      </c>
      <c r="EY69" s="21"/>
      <c r="EZ69" s="21">
        <f t="shared" si="919"/>
        <v>0</v>
      </c>
      <c r="FA69" s="21"/>
      <c r="FB69" s="21">
        <f t="shared" si="920"/>
        <v>0</v>
      </c>
      <c r="FC69" s="21"/>
      <c r="FD69" s="21">
        <f t="shared" si="921"/>
        <v>0</v>
      </c>
      <c r="FE69" s="21"/>
      <c r="FF69" s="21">
        <f t="shared" si="922"/>
        <v>0</v>
      </c>
      <c r="FG69" s="21"/>
      <c r="FH69" s="21">
        <f t="shared" si="923"/>
        <v>0</v>
      </c>
      <c r="FI69" s="21"/>
      <c r="FJ69" s="21">
        <f t="shared" si="924"/>
        <v>0</v>
      </c>
      <c r="FK69" s="21"/>
      <c r="FL69" s="21">
        <f t="shared" si="925"/>
        <v>0</v>
      </c>
      <c r="FM69" s="21"/>
      <c r="FN69" s="21">
        <f t="shared" si="926"/>
        <v>0</v>
      </c>
      <c r="FO69" s="21"/>
      <c r="FP69" s="21">
        <f t="shared" si="927"/>
        <v>0</v>
      </c>
      <c r="FQ69" s="21"/>
      <c r="FR69" s="21">
        <f t="shared" si="928"/>
        <v>0</v>
      </c>
      <c r="FS69" s="21"/>
      <c r="FT69" s="21">
        <f t="shared" si="929"/>
        <v>0</v>
      </c>
      <c r="FU69" s="21"/>
      <c r="FV69" s="21">
        <f t="shared" si="930"/>
        <v>0</v>
      </c>
      <c r="FW69" s="21"/>
      <c r="FX69" s="21">
        <f t="shared" si="931"/>
        <v>0</v>
      </c>
      <c r="FY69" s="21"/>
      <c r="FZ69" s="21">
        <f t="shared" si="932"/>
        <v>0</v>
      </c>
      <c r="GA69" s="21"/>
      <c r="GB69" s="21">
        <f t="shared" si="933"/>
        <v>0</v>
      </c>
      <c r="GC69" s="21"/>
      <c r="GD69" s="21">
        <f t="shared" si="934"/>
        <v>0</v>
      </c>
      <c r="GE69" s="21"/>
      <c r="GF69" s="21">
        <f t="shared" si="935"/>
        <v>0</v>
      </c>
      <c r="GG69" s="21"/>
      <c r="GH69" s="21">
        <f t="shared" si="936"/>
        <v>0</v>
      </c>
      <c r="GI69" s="21"/>
      <c r="GJ69" s="21">
        <f t="shared" si="937"/>
        <v>0</v>
      </c>
      <c r="GK69" s="21"/>
      <c r="GL69" s="21">
        <f t="shared" si="938"/>
        <v>0</v>
      </c>
      <c r="GM69" s="21"/>
      <c r="GN69" s="21">
        <f t="shared" si="939"/>
        <v>0</v>
      </c>
      <c r="GO69" s="21"/>
      <c r="GP69" s="21">
        <f t="shared" si="940"/>
        <v>0</v>
      </c>
      <c r="GQ69" s="21"/>
      <c r="GR69" s="21">
        <f t="shared" si="941"/>
        <v>0</v>
      </c>
      <c r="GS69" s="21"/>
      <c r="GT69" s="21">
        <f t="shared" si="942"/>
        <v>0</v>
      </c>
      <c r="GU69" s="21"/>
      <c r="GV69" s="21">
        <f t="shared" si="943"/>
        <v>0</v>
      </c>
      <c r="GW69" s="21"/>
      <c r="GX69" s="21">
        <f t="shared" si="944"/>
        <v>0</v>
      </c>
      <c r="GY69" s="21"/>
      <c r="GZ69" s="21">
        <f t="shared" si="945"/>
        <v>0</v>
      </c>
      <c r="HA69" s="21"/>
      <c r="HB69" s="21">
        <f t="shared" si="946"/>
        <v>0</v>
      </c>
      <c r="HC69" s="21"/>
      <c r="HD69" s="21">
        <f t="shared" si="947"/>
        <v>0</v>
      </c>
      <c r="HE69" s="21"/>
      <c r="HF69" s="21">
        <f t="shared" si="948"/>
        <v>0</v>
      </c>
      <c r="HG69" s="21"/>
      <c r="HH69" s="21">
        <f t="shared" si="949"/>
        <v>0</v>
      </c>
      <c r="HI69" s="21"/>
      <c r="HJ69" s="21">
        <f t="shared" si="950"/>
        <v>0</v>
      </c>
      <c r="HK69" s="21"/>
      <c r="HL69" s="21">
        <f t="shared" si="951"/>
        <v>0</v>
      </c>
      <c r="HM69" s="21"/>
      <c r="HN69" s="21">
        <f t="shared" si="952"/>
        <v>0</v>
      </c>
      <c r="HO69" s="21"/>
      <c r="HP69" s="21">
        <f t="shared" si="953"/>
        <v>0</v>
      </c>
      <c r="HQ69" s="21"/>
      <c r="HR69" s="21">
        <f t="shared" si="954"/>
        <v>0</v>
      </c>
      <c r="HS69" s="21"/>
      <c r="HT69" s="21">
        <f t="shared" si="955"/>
        <v>0</v>
      </c>
      <c r="HU69" s="21"/>
      <c r="HV69" s="21">
        <f t="shared" si="956"/>
        <v>0</v>
      </c>
      <c r="HW69" s="21"/>
      <c r="HX69" s="21">
        <f t="shared" si="957"/>
        <v>0</v>
      </c>
      <c r="HY69" s="21"/>
      <c r="HZ69" s="21">
        <f t="shared" si="958"/>
        <v>0</v>
      </c>
      <c r="IA69" s="21"/>
      <c r="IB69" s="21">
        <f t="shared" si="959"/>
        <v>0</v>
      </c>
      <c r="IC69" s="21"/>
      <c r="ID69" s="21">
        <f t="shared" si="960"/>
        <v>0</v>
      </c>
      <c r="IE69" s="21"/>
      <c r="IF69" s="21">
        <f t="shared" si="961"/>
        <v>0</v>
      </c>
      <c r="IG69" s="21"/>
      <c r="IH69" s="21">
        <f t="shared" si="962"/>
        <v>0</v>
      </c>
      <c r="II69" s="21"/>
      <c r="IJ69" s="21">
        <f t="shared" si="963"/>
        <v>0</v>
      </c>
      <c r="IK69" s="21"/>
      <c r="IL69" s="21">
        <f t="shared" si="964"/>
        <v>0</v>
      </c>
      <c r="IM69" s="21"/>
      <c r="IN69" s="21">
        <f t="shared" si="965"/>
        <v>0</v>
      </c>
      <c r="IO69" s="21"/>
      <c r="IP69" s="21">
        <f t="shared" si="966"/>
        <v>0</v>
      </c>
      <c r="IQ69" s="21"/>
      <c r="IR69" s="21">
        <f t="shared" si="967"/>
        <v>0</v>
      </c>
      <c r="IS69" s="21"/>
      <c r="IT69" s="21">
        <f t="shared" si="968"/>
        <v>0</v>
      </c>
      <c r="IU69" s="21"/>
      <c r="IV69" s="21">
        <f t="shared" si="969"/>
        <v>0</v>
      </c>
      <c r="IW69" s="21"/>
      <c r="IX69" s="21">
        <f t="shared" si="970"/>
        <v>0</v>
      </c>
      <c r="IY69" s="21"/>
      <c r="IZ69" s="21">
        <f t="shared" si="971"/>
        <v>0</v>
      </c>
      <c r="JA69" s="21"/>
      <c r="JB69" s="21">
        <f t="shared" si="972"/>
        <v>0</v>
      </c>
      <c r="JC69" s="21"/>
      <c r="JD69" s="21">
        <f t="shared" si="973"/>
        <v>0</v>
      </c>
      <c r="JE69" s="21"/>
      <c r="JF69" s="21">
        <f t="shared" si="974"/>
        <v>0</v>
      </c>
      <c r="JG69" s="21"/>
      <c r="JH69" s="21">
        <f t="shared" si="975"/>
        <v>0</v>
      </c>
      <c r="JI69" s="21"/>
      <c r="JJ69" s="21">
        <f t="shared" si="976"/>
        <v>0</v>
      </c>
      <c r="JK69" s="21"/>
      <c r="JL69" s="21">
        <f t="shared" si="977"/>
        <v>0</v>
      </c>
      <c r="JM69" s="21"/>
      <c r="JN69" s="21">
        <f t="shared" si="978"/>
        <v>0</v>
      </c>
      <c r="JO69" s="21"/>
      <c r="JP69" s="21">
        <f t="shared" si="979"/>
        <v>0</v>
      </c>
      <c r="JQ69" s="21"/>
      <c r="JR69" s="21">
        <f t="shared" si="980"/>
        <v>0</v>
      </c>
      <c r="JS69" s="21"/>
      <c r="JT69" s="21">
        <f t="shared" si="981"/>
        <v>0</v>
      </c>
      <c r="JU69" s="21"/>
      <c r="JV69" s="21">
        <f t="shared" si="982"/>
        <v>0</v>
      </c>
      <c r="JW69" s="21"/>
      <c r="JX69" s="21">
        <f t="shared" si="983"/>
        <v>0</v>
      </c>
      <c r="JY69" s="21"/>
      <c r="JZ69" s="21">
        <f t="shared" si="984"/>
        <v>0</v>
      </c>
      <c r="KA69" s="21"/>
      <c r="KB69" s="21">
        <f t="shared" si="985"/>
        <v>0</v>
      </c>
      <c r="KC69" s="21"/>
      <c r="KD69" s="21">
        <f t="shared" si="986"/>
        <v>0</v>
      </c>
      <c r="KE69" s="21"/>
      <c r="KF69" s="21">
        <f t="shared" si="987"/>
        <v>0</v>
      </c>
      <c r="KG69" s="21"/>
      <c r="KH69" s="21">
        <f t="shared" si="988"/>
        <v>27.545454545454547</v>
      </c>
      <c r="KI69" s="21"/>
      <c r="KJ69" s="21">
        <f t="shared" si="989"/>
        <v>27.545454545454547</v>
      </c>
      <c r="KK69" s="21"/>
      <c r="KL69" s="21">
        <f t="shared" si="990"/>
        <v>27.545454545454547</v>
      </c>
      <c r="KM69" s="21"/>
      <c r="KN69" s="21">
        <f t="shared" si="991"/>
        <v>27.545454545454547</v>
      </c>
      <c r="KO69" s="21"/>
      <c r="KP69" s="21">
        <f t="shared" si="992"/>
        <v>27.545454545454547</v>
      </c>
      <c r="KQ69" s="21"/>
      <c r="KR69" s="21">
        <f t="shared" si="993"/>
        <v>27.545454545454547</v>
      </c>
      <c r="KS69" s="21"/>
      <c r="KT69" s="21">
        <f t="shared" si="994"/>
        <v>27.545454545454547</v>
      </c>
      <c r="KU69" s="21"/>
      <c r="KV69" s="21">
        <f t="shared" si="995"/>
        <v>27.545454545454547</v>
      </c>
      <c r="KW69" s="21"/>
      <c r="KX69" s="21">
        <f t="shared" si="996"/>
        <v>27.545454545454547</v>
      </c>
      <c r="KY69" s="21"/>
      <c r="KZ69" s="21">
        <f t="shared" si="997"/>
        <v>27.545454545454547</v>
      </c>
      <c r="LA69" s="21"/>
      <c r="LB69" s="21">
        <f t="shared" si="998"/>
        <v>27.545454545454547</v>
      </c>
      <c r="LC69" s="21"/>
      <c r="LD69" s="21">
        <f t="shared" si="999"/>
        <v>0</v>
      </c>
      <c r="LE69" s="21"/>
      <c r="LF69" s="21">
        <f t="shared" si="1000"/>
        <v>0</v>
      </c>
      <c r="LG69" s="21"/>
      <c r="LH69" s="21">
        <f t="shared" si="1001"/>
        <v>0</v>
      </c>
      <c r="LI69" s="21"/>
      <c r="LJ69" s="21">
        <f t="shared" si="1002"/>
        <v>0</v>
      </c>
      <c r="LK69" s="21"/>
      <c r="LL69" s="21">
        <f t="shared" si="1003"/>
        <v>0</v>
      </c>
      <c r="LM69" s="21"/>
      <c r="LN69" s="21">
        <f t="shared" si="1004"/>
        <v>0</v>
      </c>
      <c r="LO69" s="21"/>
      <c r="LP69" s="21">
        <f t="shared" si="1005"/>
        <v>0</v>
      </c>
      <c r="LQ69" s="21"/>
      <c r="LR69" s="21">
        <f t="shared" si="1006"/>
        <v>0</v>
      </c>
      <c r="LS69" s="21"/>
      <c r="LT69" s="21">
        <f t="shared" si="1007"/>
        <v>0</v>
      </c>
      <c r="LU69" s="21"/>
      <c r="LV69" s="21">
        <f t="shared" si="1008"/>
        <v>0</v>
      </c>
      <c r="LW69" s="21"/>
      <c r="LX69" s="21">
        <f t="shared" si="1009"/>
        <v>0</v>
      </c>
      <c r="LY69" s="21"/>
      <c r="LZ69" s="21">
        <f t="shared" si="1010"/>
        <v>0</v>
      </c>
      <c r="MA69" s="21"/>
      <c r="MB69" s="21">
        <f t="shared" si="1011"/>
        <v>0</v>
      </c>
      <c r="MC69" s="21"/>
      <c r="MD69" s="21">
        <f t="shared" si="1012"/>
        <v>0</v>
      </c>
      <c r="ME69" s="21"/>
      <c r="MF69" s="21">
        <f t="shared" si="1013"/>
        <v>0</v>
      </c>
      <c r="MG69" s="21"/>
      <c r="MH69" s="21">
        <f t="shared" si="1014"/>
        <v>0</v>
      </c>
      <c r="MI69" s="21"/>
      <c r="MJ69" s="21">
        <f t="shared" si="1015"/>
        <v>0</v>
      </c>
      <c r="MK69" s="21"/>
      <c r="ML69" s="21">
        <f t="shared" si="1016"/>
        <v>0</v>
      </c>
      <c r="MM69" s="21"/>
      <c r="MN69" s="21">
        <f t="shared" si="1017"/>
        <v>0</v>
      </c>
      <c r="MO69" s="21"/>
      <c r="MP69" s="21">
        <f t="shared" si="1018"/>
        <v>0</v>
      </c>
      <c r="MQ69" s="21"/>
      <c r="MR69" s="21">
        <f t="shared" si="1019"/>
        <v>0</v>
      </c>
      <c r="MS69" s="21"/>
      <c r="MT69" s="21">
        <f t="shared" si="1020"/>
        <v>0</v>
      </c>
      <c r="MU69" s="21"/>
      <c r="MV69" s="21">
        <f t="shared" si="1021"/>
        <v>0</v>
      </c>
      <c r="MW69" s="21"/>
      <c r="MX69" s="21">
        <f t="shared" si="1022"/>
        <v>0</v>
      </c>
      <c r="MY69" s="21"/>
      <c r="MZ69" s="21">
        <f t="shared" si="1023"/>
        <v>0</v>
      </c>
      <c r="NA69" s="21"/>
      <c r="NB69" s="21">
        <f t="shared" si="1024"/>
        <v>0</v>
      </c>
      <c r="NC69" s="21"/>
      <c r="ND69" s="21">
        <f t="shared" si="1025"/>
        <v>0</v>
      </c>
      <c r="NE69" s="21"/>
      <c r="NF69" s="21">
        <f t="shared" si="1026"/>
        <v>0</v>
      </c>
      <c r="NG69" s="21"/>
      <c r="NH69" s="21">
        <f t="shared" si="1027"/>
        <v>0</v>
      </c>
      <c r="NI69" s="21"/>
      <c r="NJ69" s="21">
        <f t="shared" si="1028"/>
        <v>0</v>
      </c>
      <c r="NK69" s="21"/>
      <c r="NL69" s="21">
        <f t="shared" si="1029"/>
        <v>0</v>
      </c>
      <c r="NM69" s="21"/>
      <c r="NN69" s="21">
        <f t="shared" si="1030"/>
        <v>0</v>
      </c>
      <c r="NO69" s="21"/>
      <c r="NP69" s="21">
        <f t="shared" si="1031"/>
        <v>0</v>
      </c>
      <c r="NQ69" s="21"/>
      <c r="NR69" s="21">
        <f t="shared" si="1032"/>
        <v>0</v>
      </c>
      <c r="NS69" s="21"/>
      <c r="NT69" s="21">
        <f t="shared" si="1033"/>
        <v>0</v>
      </c>
      <c r="NU69" s="21"/>
      <c r="NV69" s="21">
        <f t="shared" si="1034"/>
        <v>0</v>
      </c>
      <c r="NW69" s="21"/>
      <c r="NX69" s="21">
        <f t="shared" si="1035"/>
        <v>0</v>
      </c>
      <c r="NY69" s="21"/>
      <c r="NZ69" s="21">
        <f t="shared" si="1036"/>
        <v>0</v>
      </c>
      <c r="OA69" s="21"/>
      <c r="OB69" s="21">
        <f t="shared" si="1037"/>
        <v>0</v>
      </c>
      <c r="OC69" s="21"/>
      <c r="OD69" s="21">
        <f t="shared" si="1038"/>
        <v>0</v>
      </c>
      <c r="OE69" s="21"/>
      <c r="OF69" s="21">
        <f t="shared" si="1039"/>
        <v>0</v>
      </c>
      <c r="OG69" s="21"/>
      <c r="OH69" s="21">
        <f t="shared" si="1040"/>
        <v>0</v>
      </c>
      <c r="OI69" s="21"/>
      <c r="OJ69" s="21">
        <f t="shared" si="1041"/>
        <v>0</v>
      </c>
      <c r="OK69" s="21"/>
      <c r="OL69" s="21">
        <f t="shared" si="1042"/>
        <v>0</v>
      </c>
      <c r="OM69" s="21"/>
      <c r="ON69" s="21">
        <f t="shared" si="1043"/>
        <v>0</v>
      </c>
      <c r="OO69" s="21"/>
      <c r="OP69" s="21">
        <f t="shared" si="1043"/>
        <v>0</v>
      </c>
      <c r="OQ69" s="21"/>
      <c r="OR69" s="21">
        <f t="shared" si="1043"/>
        <v>0</v>
      </c>
      <c r="OS69" s="21"/>
      <c r="OT69" s="21">
        <f t="shared" si="1043"/>
        <v>0</v>
      </c>
      <c r="OU69" s="21"/>
      <c r="OV69" s="21">
        <f t="shared" si="1043"/>
        <v>0</v>
      </c>
      <c r="OW69" s="21"/>
      <c r="OX69" s="21">
        <f t="shared" si="1043"/>
        <v>0</v>
      </c>
      <c r="OY69" s="21"/>
      <c r="OZ69" s="21">
        <f t="shared" ref="OZ69" si="1125">IF($J69&gt;0,IF(AND(OZ$3&gt;=$N69,OZ$3&lt;=$O69),$J69/($O69-$N69+1),0),0)</f>
        <v>0</v>
      </c>
      <c r="PA69" s="21"/>
      <c r="PB69" s="21">
        <f t="shared" si="1044"/>
        <v>0</v>
      </c>
      <c r="PC69" s="21"/>
      <c r="PD69" s="21">
        <f t="shared" si="1044"/>
        <v>0</v>
      </c>
      <c r="PE69" s="21"/>
      <c r="PF69" s="21">
        <f t="shared" si="1044"/>
        <v>0</v>
      </c>
      <c r="PG69" s="21"/>
      <c r="PH69" s="21">
        <f t="shared" si="1044"/>
        <v>0</v>
      </c>
      <c r="PI69" s="21"/>
      <c r="PJ69" s="21">
        <f t="shared" si="1044"/>
        <v>0</v>
      </c>
      <c r="PK69" s="21"/>
      <c r="PL69" s="21">
        <f t="shared" si="1044"/>
        <v>0</v>
      </c>
      <c r="PM69" s="21"/>
      <c r="PN69" s="21">
        <f t="shared" si="1045"/>
        <v>0</v>
      </c>
      <c r="PO69" s="21"/>
      <c r="PP69" s="21">
        <f t="shared" si="1045"/>
        <v>0</v>
      </c>
      <c r="PQ69" s="21"/>
      <c r="PR69" s="21">
        <f t="shared" si="1045"/>
        <v>0</v>
      </c>
      <c r="PS69" s="21"/>
      <c r="PT69" s="21">
        <f t="shared" si="1045"/>
        <v>0</v>
      </c>
      <c r="PU69" s="21"/>
      <c r="PV69" s="21">
        <f t="shared" si="1045"/>
        <v>0</v>
      </c>
      <c r="PW69" s="21"/>
      <c r="PX69" s="21">
        <f t="shared" si="1045"/>
        <v>0</v>
      </c>
      <c r="PY69" s="21"/>
      <c r="PZ69" s="21">
        <f t="shared" si="1046"/>
        <v>0</v>
      </c>
      <c r="QA69" s="21"/>
      <c r="QB69" s="21">
        <f t="shared" si="1046"/>
        <v>0</v>
      </c>
      <c r="QC69" s="21"/>
      <c r="QD69" s="21">
        <f t="shared" si="1046"/>
        <v>0</v>
      </c>
      <c r="QE69" s="21"/>
      <c r="QF69" s="21">
        <f t="shared" si="1046"/>
        <v>0</v>
      </c>
      <c r="QG69" s="21"/>
      <c r="QH69" s="21">
        <f t="shared" si="1046"/>
        <v>0</v>
      </c>
      <c r="QI69" s="21"/>
      <c r="QJ69" s="21">
        <f t="shared" si="1046"/>
        <v>0</v>
      </c>
      <c r="QK69" s="21"/>
      <c r="QL69" s="21">
        <f t="shared" si="1047"/>
        <v>0</v>
      </c>
      <c r="QM69" s="21">
        <v>13</v>
      </c>
      <c r="QN69" s="21">
        <f t="shared" si="1047"/>
        <v>0</v>
      </c>
      <c r="QO69" s="21">
        <v>31</v>
      </c>
      <c r="QP69" s="21">
        <f t="shared" si="1047"/>
        <v>0</v>
      </c>
      <c r="QQ69" s="21"/>
      <c r="QR69" s="21">
        <f t="shared" si="1047"/>
        <v>0</v>
      </c>
      <c r="QS69" s="21">
        <v>11</v>
      </c>
      <c r="QT69" s="21">
        <f t="shared" si="1047"/>
        <v>0</v>
      </c>
      <c r="QU69" s="21">
        <v>18</v>
      </c>
      <c r="QV69" s="21">
        <f t="shared" si="1047"/>
        <v>0</v>
      </c>
      <c r="QW69" s="21">
        <v>30</v>
      </c>
      <c r="QX69" s="21">
        <f t="shared" si="1048"/>
        <v>0</v>
      </c>
      <c r="QY69" s="21">
        <v>32</v>
      </c>
      <c r="QZ69" s="21">
        <f t="shared" si="1048"/>
        <v>0</v>
      </c>
      <c r="RA69" s="21">
        <v>17</v>
      </c>
      <c r="RB69" s="21">
        <f t="shared" si="1048"/>
        <v>0</v>
      </c>
      <c r="RC69" s="21">
        <v>32</v>
      </c>
      <c r="RD69" s="21">
        <f t="shared" si="1048"/>
        <v>0</v>
      </c>
      <c r="RE69" s="21">
        <v>30</v>
      </c>
      <c r="RF69" s="21">
        <f t="shared" si="1048"/>
        <v>0</v>
      </c>
      <c r="RG69" s="21">
        <v>18</v>
      </c>
      <c r="RH69" s="21">
        <f t="shared" si="1048"/>
        <v>0</v>
      </c>
      <c r="RI69" s="21">
        <v>2</v>
      </c>
      <c r="RJ69" s="21">
        <f t="shared" si="720"/>
        <v>0</v>
      </c>
      <c r="RK69" s="21">
        <v>19</v>
      </c>
      <c r="RL69" s="21">
        <f t="shared" si="721"/>
        <v>0</v>
      </c>
      <c r="RM69" s="21"/>
      <c r="RN69" s="21">
        <f t="shared" si="722"/>
        <v>0</v>
      </c>
      <c r="RO69" s="21"/>
      <c r="RP69" s="21">
        <f t="shared" si="723"/>
        <v>0</v>
      </c>
      <c r="RQ69" s="21"/>
      <c r="RR69" s="21">
        <f t="shared" si="724"/>
        <v>0</v>
      </c>
      <c r="RS69" s="21"/>
      <c r="RT69" s="21">
        <f t="shared" si="725"/>
        <v>0</v>
      </c>
      <c r="RU69" s="21"/>
      <c r="RV69" s="21">
        <f t="shared" si="726"/>
        <v>0</v>
      </c>
      <c r="RW69" s="21"/>
      <c r="RX69" s="21">
        <f t="shared" si="727"/>
        <v>0</v>
      </c>
      <c r="RY69" s="21"/>
      <c r="RZ69" s="21">
        <f t="shared" si="728"/>
        <v>0</v>
      </c>
      <c r="SA69" s="21"/>
      <c r="SB69" s="21">
        <f t="shared" si="729"/>
        <v>0</v>
      </c>
      <c r="SC69" s="21"/>
      <c r="SD69" s="21">
        <f t="shared" si="730"/>
        <v>0</v>
      </c>
      <c r="SE69" s="21"/>
      <c r="SF69" s="21">
        <f t="shared" si="731"/>
        <v>0</v>
      </c>
      <c r="SG69" s="21"/>
      <c r="SH69" s="21">
        <f t="shared" si="732"/>
        <v>0</v>
      </c>
      <c r="SI69" s="21"/>
      <c r="SJ69" s="21">
        <f t="shared" si="733"/>
        <v>0</v>
      </c>
      <c r="SK69" s="21"/>
      <c r="SL69" s="21">
        <f t="shared" si="734"/>
        <v>0</v>
      </c>
      <c r="SM69" s="21"/>
      <c r="SN69" s="21">
        <f t="shared" si="1049"/>
        <v>0</v>
      </c>
      <c r="SO69" s="21"/>
      <c r="SP69" s="21">
        <f t="shared" si="736"/>
        <v>0</v>
      </c>
      <c r="SQ69" s="21"/>
      <c r="SR69" s="21">
        <f t="shared" si="737"/>
        <v>0</v>
      </c>
      <c r="SS69" s="21"/>
      <c r="ST69" s="21">
        <f t="shared" si="738"/>
        <v>0</v>
      </c>
      <c r="SU69" s="21"/>
      <c r="SV69" s="21">
        <f t="shared" si="739"/>
        <v>0</v>
      </c>
      <c r="SW69" s="21"/>
      <c r="SX69" s="21">
        <f t="shared" si="740"/>
        <v>0</v>
      </c>
      <c r="SY69" s="21"/>
      <c r="SZ69" s="21">
        <f t="shared" si="741"/>
        <v>0</v>
      </c>
      <c r="TA69" s="21"/>
      <c r="TB69" s="21">
        <f t="shared" si="742"/>
        <v>0</v>
      </c>
      <c r="TC69" s="21"/>
      <c r="TD69" s="21">
        <f t="shared" si="1050"/>
        <v>0</v>
      </c>
      <c r="TE69" s="21"/>
      <c r="TF69" s="21">
        <f t="shared" si="744"/>
        <v>0</v>
      </c>
      <c r="TG69" s="21"/>
      <c r="TH69" s="21">
        <f t="shared" si="745"/>
        <v>0</v>
      </c>
      <c r="TI69" s="21"/>
      <c r="TJ69" s="21">
        <f t="shared" si="746"/>
        <v>0</v>
      </c>
      <c r="TK69" s="21"/>
      <c r="TL69" s="21">
        <f t="shared" si="1051"/>
        <v>0</v>
      </c>
      <c r="TM69" s="21"/>
      <c r="TN69" s="21">
        <f t="shared" si="1052"/>
        <v>0</v>
      </c>
      <c r="TO69" s="21"/>
      <c r="TP69" s="21">
        <f t="shared" si="1053"/>
        <v>0</v>
      </c>
      <c r="TQ69" s="21"/>
      <c r="TR69" s="21">
        <f t="shared" si="1054"/>
        <v>0</v>
      </c>
      <c r="TS69" s="21"/>
      <c r="TT69" s="21">
        <f t="shared" si="1055"/>
        <v>0</v>
      </c>
      <c r="TU69" s="21"/>
      <c r="TV69" s="21">
        <f t="shared" si="1056"/>
        <v>0</v>
      </c>
      <c r="TW69" s="21"/>
      <c r="TX69" s="21">
        <f t="shared" si="1057"/>
        <v>0</v>
      </c>
      <c r="TY69" s="21"/>
      <c r="TZ69" s="21">
        <f t="shared" si="1058"/>
        <v>0</v>
      </c>
      <c r="UA69" s="21"/>
      <c r="UB69" s="21">
        <f t="shared" si="1059"/>
        <v>0</v>
      </c>
      <c r="UC69" s="21"/>
      <c r="UD69" s="21">
        <f t="shared" si="1060"/>
        <v>0</v>
      </c>
      <c r="UE69" s="21"/>
      <c r="UF69" s="21">
        <f t="shared" si="1061"/>
        <v>0</v>
      </c>
      <c r="UG69" s="21"/>
      <c r="UH69" s="21">
        <f t="shared" si="758"/>
        <v>0</v>
      </c>
      <c r="UI69" s="21"/>
      <c r="UJ69" s="21">
        <f t="shared" si="1062"/>
        <v>0</v>
      </c>
      <c r="UK69" s="21"/>
      <c r="UL69" s="21">
        <f t="shared" si="1063"/>
        <v>0</v>
      </c>
      <c r="UM69" s="21"/>
      <c r="UN69" s="21">
        <f t="shared" si="1064"/>
        <v>0</v>
      </c>
      <c r="UO69" s="21"/>
      <c r="UP69" s="21">
        <f t="shared" si="1065"/>
        <v>0</v>
      </c>
      <c r="UQ69" s="21"/>
      <c r="UR69" s="21">
        <f t="shared" si="1066"/>
        <v>0</v>
      </c>
      <c r="US69" s="21"/>
      <c r="UT69" s="21">
        <f t="shared" si="1067"/>
        <v>0</v>
      </c>
      <c r="UU69" s="21"/>
      <c r="UV69" s="21">
        <f t="shared" si="765"/>
        <v>0</v>
      </c>
      <c r="UW69" s="21"/>
      <c r="UX69" s="21">
        <f t="shared" si="1068"/>
        <v>0</v>
      </c>
      <c r="UY69" s="21"/>
      <c r="UZ69" s="21">
        <f t="shared" si="767"/>
        <v>0</v>
      </c>
      <c r="VA69" s="21"/>
      <c r="VB69" s="21">
        <f t="shared" si="1069"/>
        <v>0</v>
      </c>
      <c r="VC69" s="21"/>
      <c r="VD69" s="21">
        <f t="shared" si="1070"/>
        <v>0</v>
      </c>
      <c r="VE69" s="21"/>
      <c r="VF69" s="21">
        <f t="shared" si="1071"/>
        <v>0</v>
      </c>
      <c r="VG69" s="21"/>
      <c r="VH69" s="21">
        <f t="shared" si="1072"/>
        <v>0</v>
      </c>
      <c r="VI69" s="21"/>
      <c r="VJ69" s="21">
        <f t="shared" si="1073"/>
        <v>0</v>
      </c>
      <c r="VK69" s="21"/>
      <c r="VL69" s="21">
        <f t="shared" si="1074"/>
        <v>0</v>
      </c>
      <c r="VM69" s="21"/>
      <c r="VN69" s="21">
        <f t="shared" si="1075"/>
        <v>0</v>
      </c>
      <c r="VO69" s="21"/>
      <c r="VP69" s="21">
        <f t="shared" si="1076"/>
        <v>0</v>
      </c>
      <c r="VQ69" s="21"/>
      <c r="VR69" s="21">
        <f t="shared" si="1043"/>
        <v>0</v>
      </c>
      <c r="VS69" s="21"/>
      <c r="VT69" s="21">
        <f t="shared" si="1077"/>
        <v>0</v>
      </c>
      <c r="VU69" s="21"/>
      <c r="VV69" s="21">
        <f t="shared" si="1077"/>
        <v>0</v>
      </c>
      <c r="VW69" s="21"/>
      <c r="VX69" s="21">
        <f t="shared" si="1078"/>
        <v>0</v>
      </c>
      <c r="VY69" s="21"/>
      <c r="VZ69" s="21">
        <f t="shared" si="1078"/>
        <v>0</v>
      </c>
      <c r="WA69" s="21"/>
      <c r="WB69" s="21">
        <f t="shared" si="1078"/>
        <v>0</v>
      </c>
      <c r="WC69" s="21"/>
      <c r="WD69" s="21">
        <f t="shared" si="1078"/>
        <v>0</v>
      </c>
      <c r="WE69" s="21"/>
      <c r="WF69" s="21">
        <f t="shared" si="1078"/>
        <v>0</v>
      </c>
      <c r="WG69" s="21"/>
      <c r="WH69" s="21">
        <f t="shared" si="1078"/>
        <v>0</v>
      </c>
      <c r="WI69" s="21"/>
      <c r="WJ69" s="21">
        <f t="shared" si="1078"/>
        <v>0</v>
      </c>
      <c r="WK69" s="21"/>
      <c r="WL69" s="21">
        <f t="shared" ref="WL69" si="1126">IF($J69&gt;0,IF(AND(WL$3&gt;=$N69,WL$3&lt;=$O69),$J69/($O69-$N69+1),0),0)</f>
        <v>0</v>
      </c>
      <c r="WM69" s="21"/>
      <c r="WN69" s="21">
        <f t="shared" si="1079"/>
        <v>0</v>
      </c>
      <c r="WO69" s="21"/>
      <c r="WP69" s="21">
        <f t="shared" si="1079"/>
        <v>0</v>
      </c>
      <c r="WQ69" s="21"/>
      <c r="WR69" s="21">
        <f t="shared" si="1079"/>
        <v>0</v>
      </c>
      <c r="WS69" s="21"/>
      <c r="WT69" s="21">
        <f t="shared" si="1079"/>
        <v>0</v>
      </c>
      <c r="WU69" s="21"/>
      <c r="WV69" s="21">
        <f t="shared" si="1079"/>
        <v>0</v>
      </c>
      <c r="WW69" s="21"/>
      <c r="WX69" s="21">
        <f t="shared" si="1079"/>
        <v>0</v>
      </c>
      <c r="WY69" s="21"/>
      <c r="WZ69" s="21">
        <f t="shared" si="1079"/>
        <v>0</v>
      </c>
      <c r="XA69" s="21"/>
      <c r="XB69" s="21">
        <f t="shared" ref="XB69" si="1127">IF($J69&gt;0,IF(AND(XB$3&gt;=$N69,XB$3&lt;=$O69),$J69/($O69-$N69+1),0),0)</f>
        <v>0</v>
      </c>
      <c r="XC69" s="21"/>
      <c r="XD69" s="21">
        <f t="shared" si="1080"/>
        <v>0</v>
      </c>
      <c r="XE69" s="21"/>
      <c r="XF69" s="21">
        <f t="shared" si="1080"/>
        <v>0</v>
      </c>
      <c r="XG69" s="21"/>
      <c r="XH69" s="21">
        <f t="shared" si="1080"/>
        <v>0</v>
      </c>
      <c r="XI69" s="21"/>
      <c r="XJ69" s="21">
        <f t="shared" si="1080"/>
        <v>0</v>
      </c>
      <c r="XK69" s="21"/>
      <c r="XL69" s="21">
        <f t="shared" si="1080"/>
        <v>0</v>
      </c>
      <c r="XM69" s="21"/>
      <c r="XN69" s="21">
        <f t="shared" si="1080"/>
        <v>0</v>
      </c>
      <c r="XO69" s="21"/>
      <c r="XP69" s="21">
        <f t="shared" si="1080"/>
        <v>0</v>
      </c>
      <c r="XQ69" s="21"/>
      <c r="XR69" s="21">
        <f t="shared" ref="XR69" si="1128">IF($J69&gt;0,IF(AND(XR$3&gt;=$N69,XR$3&lt;=$O69),$J69/($O69-$N69+1),0),0)</f>
        <v>0</v>
      </c>
      <c r="XS69" s="21"/>
      <c r="XT69" s="21">
        <f t="shared" si="1124"/>
        <v>0</v>
      </c>
      <c r="XU69" s="21"/>
      <c r="XV69" s="21">
        <f t="shared" si="1124"/>
        <v>0</v>
      </c>
      <c r="XW69" s="21"/>
      <c r="XX69" s="21">
        <f t="shared" si="1124"/>
        <v>0</v>
      </c>
      <c r="XY69" s="21"/>
      <c r="XZ69" s="21">
        <f t="shared" si="1124"/>
        <v>0</v>
      </c>
      <c r="YA69" s="21"/>
      <c r="YB69" s="21">
        <f t="shared" si="780"/>
        <v>0</v>
      </c>
      <c r="YC69" s="21"/>
      <c r="YD69" s="21">
        <f t="shared" si="781"/>
        <v>0</v>
      </c>
      <c r="YE69" s="21"/>
      <c r="YF69" s="21">
        <f t="shared" si="782"/>
        <v>0</v>
      </c>
      <c r="YG69" s="21"/>
      <c r="YH69" s="21">
        <f t="shared" si="783"/>
        <v>0</v>
      </c>
      <c r="YI69" s="21"/>
      <c r="YJ69" s="21">
        <f t="shared" si="784"/>
        <v>0</v>
      </c>
      <c r="YK69" s="21"/>
      <c r="YL69" s="21">
        <f t="shared" si="785"/>
        <v>0</v>
      </c>
      <c r="YM69" s="21"/>
      <c r="YN69" s="21">
        <f t="shared" si="786"/>
        <v>0</v>
      </c>
      <c r="YO69" s="21"/>
      <c r="YP69" s="21">
        <f t="shared" si="787"/>
        <v>0</v>
      </c>
      <c r="YQ69" s="21"/>
      <c r="YR69" s="21">
        <f t="shared" si="788"/>
        <v>0</v>
      </c>
      <c r="YS69" s="21"/>
      <c r="YT69" s="21">
        <f t="shared" si="1081"/>
        <v>0</v>
      </c>
      <c r="YU69" s="21"/>
      <c r="YV69" s="21">
        <f t="shared" si="790"/>
        <v>0</v>
      </c>
      <c r="YW69" s="21"/>
      <c r="YX69" s="21">
        <f t="shared" si="791"/>
        <v>0</v>
      </c>
      <c r="YY69" s="21"/>
      <c r="YZ69" s="21">
        <f t="shared" si="1077"/>
        <v>0</v>
      </c>
      <c r="ZA69" s="21"/>
      <c r="ZB69" s="21">
        <f t="shared" si="792"/>
        <v>0</v>
      </c>
      <c r="ZC69" s="21"/>
      <c r="ZD69" s="21">
        <f t="shared" si="793"/>
        <v>0</v>
      </c>
      <c r="ZE69" s="21"/>
      <c r="ZF69" s="21">
        <f t="shared" si="794"/>
        <v>0</v>
      </c>
      <c r="ZG69" s="21"/>
      <c r="ZH69" s="21">
        <f t="shared" si="1082"/>
        <v>0</v>
      </c>
      <c r="ZI69" s="21"/>
      <c r="ZJ69" s="21">
        <f t="shared" si="796"/>
        <v>0</v>
      </c>
      <c r="ZK69" s="21"/>
      <c r="ZL69" s="21">
        <f t="shared" si="797"/>
        <v>0</v>
      </c>
      <c r="ZM69" s="21"/>
      <c r="ZN69" s="21">
        <f t="shared" si="1083"/>
        <v>0</v>
      </c>
      <c r="ZO69" s="21"/>
      <c r="ZP69" s="21">
        <f t="shared" si="799"/>
        <v>0</v>
      </c>
      <c r="ZQ69" s="21"/>
      <c r="ZR69" s="21">
        <f t="shared" si="800"/>
        <v>0</v>
      </c>
      <c r="ZS69" s="21"/>
      <c r="ZT69" s="21">
        <f t="shared" si="1077"/>
        <v>0</v>
      </c>
      <c r="ZU69" s="21"/>
      <c r="ZV69" s="21">
        <f t="shared" si="1084"/>
        <v>0</v>
      </c>
      <c r="ZW69" s="21"/>
      <c r="ZX69" s="21">
        <f t="shared" si="1085"/>
        <v>0</v>
      </c>
      <c r="ZY69" s="21"/>
      <c r="ZZ69" s="21">
        <f t="shared" si="1085"/>
        <v>0</v>
      </c>
      <c r="AAA69" s="21"/>
      <c r="AAB69" s="21">
        <f t="shared" si="1086"/>
        <v>0</v>
      </c>
      <c r="AAC69" s="21"/>
      <c r="AAD69" s="21">
        <f t="shared" si="1086"/>
        <v>0</v>
      </c>
      <c r="AAE69" s="21"/>
      <c r="AAF69" s="21">
        <f t="shared" si="1087"/>
        <v>0</v>
      </c>
      <c r="AAG69" s="21"/>
      <c r="AAH69" s="21">
        <f t="shared" si="1087"/>
        <v>0</v>
      </c>
      <c r="AAI69" s="21"/>
      <c r="AAJ69" s="21">
        <f t="shared" si="1088"/>
        <v>0</v>
      </c>
      <c r="AAK69" s="21"/>
      <c r="AAL69" s="21">
        <f t="shared" si="1088"/>
        <v>0</v>
      </c>
      <c r="AAM69" s="21"/>
      <c r="AAN69" s="21">
        <f t="shared" si="1089"/>
        <v>0</v>
      </c>
      <c r="AAO69" s="21"/>
      <c r="AAP69" s="21">
        <f t="shared" si="1089"/>
        <v>0</v>
      </c>
      <c r="AAQ69" s="21"/>
      <c r="AAR69" s="21">
        <f t="shared" si="1090"/>
        <v>0</v>
      </c>
      <c r="AAS69" s="21"/>
      <c r="AAT69" s="21">
        <f t="shared" si="1090"/>
        <v>0</v>
      </c>
      <c r="AAU69" s="21"/>
      <c r="AAV69" s="21">
        <f t="shared" si="1091"/>
        <v>0</v>
      </c>
      <c r="AAW69" s="21"/>
      <c r="AAX69" s="21">
        <f t="shared" si="1091"/>
        <v>0</v>
      </c>
      <c r="AAY69" s="21"/>
      <c r="AAZ69" s="21">
        <f t="shared" si="1092"/>
        <v>0</v>
      </c>
      <c r="ABA69" s="21"/>
      <c r="ABB69" s="21">
        <f t="shared" si="1092"/>
        <v>0</v>
      </c>
      <c r="ABC69" s="21"/>
      <c r="ABD69" s="21">
        <f t="shared" si="1093"/>
        <v>0</v>
      </c>
      <c r="ABE69" s="21"/>
      <c r="ABF69" s="21">
        <f t="shared" si="1093"/>
        <v>0</v>
      </c>
      <c r="ABG69" s="21"/>
      <c r="ABH69" s="21">
        <f t="shared" si="1094"/>
        <v>0</v>
      </c>
      <c r="ABI69" s="21"/>
      <c r="ABJ69" s="21">
        <f t="shared" si="1094"/>
        <v>0</v>
      </c>
      <c r="ABK69" s="21"/>
      <c r="ABL69" s="21">
        <f t="shared" si="1095"/>
        <v>0</v>
      </c>
      <c r="ABM69" s="21"/>
      <c r="ABN69" s="21">
        <f t="shared" si="1095"/>
        <v>0</v>
      </c>
      <c r="ABO69" s="21"/>
      <c r="ABP69" s="21">
        <f t="shared" si="1096"/>
        <v>0</v>
      </c>
      <c r="ABQ69" s="21"/>
      <c r="ABR69" s="21">
        <f t="shared" si="1096"/>
        <v>0</v>
      </c>
      <c r="ABS69" s="21"/>
      <c r="ABT69" s="21">
        <f t="shared" si="1097"/>
        <v>0</v>
      </c>
      <c r="ABU69" s="21"/>
      <c r="ABV69" s="21">
        <f t="shared" si="1097"/>
        <v>0</v>
      </c>
      <c r="ABW69" s="21"/>
      <c r="ABX69" s="21">
        <f t="shared" si="1098"/>
        <v>0</v>
      </c>
      <c r="ABY69" s="21"/>
      <c r="ABZ69" s="21">
        <f t="shared" si="1098"/>
        <v>0</v>
      </c>
      <c r="ACA69" s="21"/>
      <c r="ACB69" s="21">
        <f t="shared" si="1099"/>
        <v>0</v>
      </c>
      <c r="ACC69" s="21"/>
      <c r="ACD69" s="21">
        <f t="shared" si="1099"/>
        <v>0</v>
      </c>
      <c r="ACE69" s="21"/>
      <c r="ACF69" s="21">
        <f t="shared" si="1100"/>
        <v>0</v>
      </c>
      <c r="ACG69" s="21"/>
      <c r="ACH69" s="21">
        <f t="shared" si="1100"/>
        <v>0</v>
      </c>
      <c r="ACI69" s="21"/>
      <c r="ACJ69" s="21">
        <f t="shared" si="1101"/>
        <v>0</v>
      </c>
      <c r="ACK69" s="21"/>
      <c r="ACL69" s="21">
        <f t="shared" si="1101"/>
        <v>0</v>
      </c>
      <c r="ACM69" s="21"/>
      <c r="ACN69" s="21">
        <f t="shared" si="1102"/>
        <v>0</v>
      </c>
      <c r="ACO69" s="21"/>
      <c r="ACP69" s="21">
        <f t="shared" si="1102"/>
        <v>0</v>
      </c>
      <c r="ACQ69" s="21"/>
      <c r="ACR69" s="21">
        <f t="shared" si="1103"/>
        <v>0</v>
      </c>
      <c r="ACS69" s="21"/>
      <c r="ACT69" s="21">
        <f t="shared" si="1103"/>
        <v>0</v>
      </c>
      <c r="ACU69" s="21"/>
      <c r="ACV69" s="21">
        <f t="shared" si="1104"/>
        <v>0</v>
      </c>
      <c r="ACW69" s="21"/>
      <c r="ACX69" s="21">
        <f t="shared" si="1104"/>
        <v>0</v>
      </c>
      <c r="ACY69" s="21"/>
      <c r="ACZ69" s="21">
        <f t="shared" si="1105"/>
        <v>0</v>
      </c>
      <c r="ADA69" s="21"/>
      <c r="ADB69" s="21">
        <f t="shared" si="1105"/>
        <v>0</v>
      </c>
      <c r="ADC69" s="21"/>
      <c r="ADD69" s="21">
        <f t="shared" si="1106"/>
        <v>0</v>
      </c>
      <c r="ADE69" s="21"/>
      <c r="ADF69" s="21">
        <f t="shared" si="1106"/>
        <v>0</v>
      </c>
      <c r="ADG69" s="21"/>
      <c r="ADH69" s="21">
        <f t="shared" si="1107"/>
        <v>0</v>
      </c>
      <c r="ADI69" s="21">
        <v>13</v>
      </c>
      <c r="ADJ69" s="21">
        <f t="shared" si="1107"/>
        <v>0</v>
      </c>
      <c r="ADK69" s="21">
        <v>9</v>
      </c>
      <c r="ADL69" s="21">
        <f t="shared" si="1108"/>
        <v>0</v>
      </c>
      <c r="ADM69" s="21"/>
      <c r="ADN69" s="21">
        <f t="shared" si="1108"/>
        <v>0</v>
      </c>
      <c r="ADO69" s="21"/>
      <c r="ADP69" s="21">
        <f t="shared" si="1108"/>
        <v>0</v>
      </c>
      <c r="ADQ69" s="21"/>
      <c r="ADR69" s="21">
        <f t="shared" si="1108"/>
        <v>0</v>
      </c>
      <c r="ADS69" s="21">
        <v>11</v>
      </c>
      <c r="ADT69" s="21">
        <f t="shared" si="1108"/>
        <v>0</v>
      </c>
      <c r="ADU69" s="21"/>
      <c r="ADV69" s="21">
        <f t="shared" si="1109"/>
        <v>0</v>
      </c>
      <c r="ADW69" s="21">
        <v>17</v>
      </c>
      <c r="ADX69" s="21">
        <f t="shared" si="1109"/>
        <v>0</v>
      </c>
      <c r="ADY69" s="21"/>
      <c r="ADZ69" s="21">
        <f t="shared" si="1109"/>
        <v>0</v>
      </c>
      <c r="AEA69" s="21"/>
      <c r="AEB69" s="21">
        <f t="shared" si="1109"/>
        <v>0</v>
      </c>
      <c r="AEC69" s="21"/>
      <c r="AED69" s="21">
        <f t="shared" si="1110"/>
        <v>0</v>
      </c>
      <c r="AEE69" s="21"/>
      <c r="AEF69" s="21">
        <f t="shared" si="1110"/>
        <v>0</v>
      </c>
      <c r="AEG69" s="21"/>
      <c r="AEH69" s="21">
        <f t="shared" si="1110"/>
        <v>0</v>
      </c>
      <c r="AEI69" s="21"/>
      <c r="AEJ69" s="21">
        <f t="shared" si="1110"/>
        <v>0</v>
      </c>
      <c r="AEK69" s="21"/>
      <c r="AEL69" s="21">
        <f t="shared" si="1110"/>
        <v>0</v>
      </c>
      <c r="AEM69" s="21"/>
      <c r="AEN69" s="21">
        <f t="shared" si="1111"/>
        <v>0</v>
      </c>
      <c r="AEO69" s="21"/>
      <c r="AEP69" s="21">
        <f t="shared" si="1111"/>
        <v>0</v>
      </c>
      <c r="AEQ69" s="21"/>
      <c r="AER69" s="21">
        <f t="shared" si="1111"/>
        <v>0</v>
      </c>
      <c r="AES69" s="21"/>
      <c r="AET69" s="21">
        <f t="shared" si="1111"/>
        <v>0</v>
      </c>
      <c r="AEU69" s="21"/>
      <c r="AEV69" s="21">
        <f t="shared" si="1112"/>
        <v>0</v>
      </c>
      <c r="AEW69" s="21"/>
      <c r="AEX69" s="21">
        <f t="shared" si="1112"/>
        <v>0</v>
      </c>
      <c r="AEY69" s="21"/>
      <c r="AEZ69" s="21">
        <f t="shared" si="1112"/>
        <v>0</v>
      </c>
      <c r="AFA69" s="21"/>
      <c r="AFB69" s="21">
        <f t="shared" si="1112"/>
        <v>0</v>
      </c>
      <c r="AFC69" s="21"/>
      <c r="AFD69" s="21">
        <f t="shared" si="1112"/>
        <v>0</v>
      </c>
      <c r="AFE69" s="21"/>
      <c r="AFF69" s="21">
        <f t="shared" si="1113"/>
        <v>0</v>
      </c>
      <c r="AFG69" s="21"/>
      <c r="AFH69" s="21">
        <f t="shared" si="1113"/>
        <v>0</v>
      </c>
      <c r="AFI69" s="21"/>
      <c r="AFJ69" s="21">
        <f t="shared" si="1113"/>
        <v>0</v>
      </c>
      <c r="AFK69" s="21"/>
      <c r="AFL69" s="21">
        <f t="shared" si="1113"/>
        <v>0</v>
      </c>
      <c r="AFM69" s="21"/>
      <c r="AFN69" s="21">
        <f t="shared" si="1114"/>
        <v>0</v>
      </c>
      <c r="AFO69" s="21"/>
      <c r="AFP69" s="21">
        <f t="shared" si="1114"/>
        <v>0</v>
      </c>
      <c r="AFQ69" s="21"/>
      <c r="AFR69" s="21">
        <f t="shared" si="1114"/>
        <v>0</v>
      </c>
      <c r="AFS69" s="21"/>
      <c r="AFT69" s="21">
        <f t="shared" si="1114"/>
        <v>0</v>
      </c>
      <c r="AFU69" s="21"/>
      <c r="AFV69" s="21">
        <f t="shared" si="1114"/>
        <v>0</v>
      </c>
      <c r="AFW69" s="21"/>
      <c r="AFX69" s="21">
        <f t="shared" si="1115"/>
        <v>0</v>
      </c>
      <c r="AFY69" s="21"/>
      <c r="AFZ69" s="21">
        <f t="shared" si="1115"/>
        <v>0</v>
      </c>
      <c r="AGA69" s="21"/>
      <c r="AGB69" s="21">
        <f t="shared" si="1115"/>
        <v>0</v>
      </c>
      <c r="AGC69" s="21"/>
      <c r="AGD69" s="21">
        <f t="shared" si="1115"/>
        <v>0</v>
      </c>
      <c r="AGE69" s="21"/>
      <c r="AGF69" s="21">
        <f t="shared" si="1116"/>
        <v>0</v>
      </c>
      <c r="AGG69" s="21"/>
      <c r="AGH69" s="21">
        <f t="shared" si="1116"/>
        <v>0</v>
      </c>
      <c r="AGI69" s="21"/>
      <c r="AGJ69" s="21">
        <f t="shared" si="1116"/>
        <v>0</v>
      </c>
      <c r="AGK69" s="21"/>
      <c r="AGL69" s="21">
        <f t="shared" si="1116"/>
        <v>0</v>
      </c>
      <c r="AGM69" s="21"/>
      <c r="AGN69" s="21">
        <f t="shared" si="1116"/>
        <v>0</v>
      </c>
      <c r="AGO69" s="21"/>
      <c r="AGP69" s="21">
        <f t="shared" si="1117"/>
        <v>0</v>
      </c>
      <c r="AGQ69" s="21"/>
      <c r="AGR69" s="21">
        <f t="shared" si="1117"/>
        <v>0</v>
      </c>
      <c r="AGS69" s="21"/>
      <c r="AGT69" s="21">
        <f t="shared" si="1117"/>
        <v>0</v>
      </c>
      <c r="AGU69" s="21"/>
      <c r="AGV69" s="21">
        <f t="shared" si="1117"/>
        <v>0</v>
      </c>
      <c r="AGW69" s="21"/>
      <c r="AGX69" s="21">
        <f t="shared" si="1118"/>
        <v>0</v>
      </c>
      <c r="AGY69" s="21"/>
      <c r="AGZ69" s="21">
        <f t="shared" si="1118"/>
        <v>0</v>
      </c>
      <c r="AHA69" s="21"/>
      <c r="AHB69" s="21">
        <f t="shared" si="1118"/>
        <v>0</v>
      </c>
      <c r="AHC69" s="21"/>
      <c r="AHD69" s="21">
        <f t="shared" si="1118"/>
        <v>0</v>
      </c>
      <c r="AHE69" s="21"/>
      <c r="AHF69" s="21">
        <f t="shared" si="1118"/>
        <v>0</v>
      </c>
      <c r="AHG69" s="21"/>
      <c r="AHH69" s="21">
        <f t="shared" si="1119"/>
        <v>0</v>
      </c>
      <c r="AHI69" s="21"/>
      <c r="AHJ69" s="21">
        <f t="shared" si="1119"/>
        <v>0</v>
      </c>
      <c r="AHK69" s="21"/>
      <c r="AHL69" s="21">
        <f t="shared" si="1119"/>
        <v>0</v>
      </c>
      <c r="AHM69" s="21"/>
      <c r="AHN69" s="21">
        <f t="shared" si="1119"/>
        <v>0</v>
      </c>
      <c r="AHO69" s="21"/>
      <c r="AHP69" s="21">
        <f t="shared" si="1120"/>
        <v>0</v>
      </c>
      <c r="AHQ69" s="21"/>
      <c r="AHR69" s="21">
        <f t="shared" si="1120"/>
        <v>0</v>
      </c>
      <c r="AHS69" s="21"/>
      <c r="AHT69" s="21">
        <f t="shared" si="1120"/>
        <v>0</v>
      </c>
      <c r="AHU69" s="21"/>
      <c r="AHV69" s="21">
        <f t="shared" si="1120"/>
        <v>0</v>
      </c>
      <c r="AHW69" s="21"/>
      <c r="AHX69" s="21">
        <f t="shared" si="1120"/>
        <v>0</v>
      </c>
      <c r="AHY69" s="21"/>
      <c r="AHZ69" s="21">
        <f t="shared" si="1121"/>
        <v>0</v>
      </c>
      <c r="AIA69" s="21"/>
      <c r="AIB69" s="21">
        <f t="shared" si="1121"/>
        <v>0</v>
      </c>
      <c r="AIC69" s="21"/>
      <c r="AID69" s="21">
        <f t="shared" si="1121"/>
        <v>0</v>
      </c>
      <c r="AIE69" s="21"/>
      <c r="AIF69" s="21">
        <f t="shared" si="1121"/>
        <v>0</v>
      </c>
      <c r="AIG69" s="21"/>
      <c r="AIH69" s="21">
        <f t="shared" si="1122"/>
        <v>0</v>
      </c>
      <c r="AII69" s="21"/>
      <c r="AIJ69" s="21">
        <f t="shared" si="1122"/>
        <v>0</v>
      </c>
      <c r="AIK69" s="21"/>
      <c r="AIL69" s="21">
        <f t="shared" si="1122"/>
        <v>0</v>
      </c>
      <c r="AIM69" s="21"/>
      <c r="AIN69" s="21">
        <f t="shared" si="1122"/>
        <v>0</v>
      </c>
      <c r="AIO69" s="21"/>
      <c r="AIP69" s="21">
        <f t="shared" si="1122"/>
        <v>0</v>
      </c>
      <c r="AIQ69" s="21"/>
      <c r="AIR69" s="21">
        <f t="shared" si="1123"/>
        <v>0</v>
      </c>
      <c r="AIS69" s="21"/>
      <c r="AIT69" s="21">
        <f t="shared" si="1123"/>
        <v>0</v>
      </c>
      <c r="AIU69" s="21"/>
      <c r="AIV69" s="21">
        <f t="shared" si="1123"/>
        <v>0</v>
      </c>
      <c r="AIW69" s="21"/>
      <c r="AIX69" s="21">
        <f t="shared" si="1123"/>
        <v>0</v>
      </c>
      <c r="AIY69" s="21"/>
      <c r="AIZ69" s="21">
        <f t="shared" si="1077"/>
        <v>0</v>
      </c>
      <c r="AJA69" s="21"/>
    </row>
    <row r="70" spans="1:937" ht="13.5" customHeight="1" x14ac:dyDescent="0.25">
      <c r="B70" s="31">
        <v>65</v>
      </c>
      <c r="C70" s="192" t="s">
        <v>209</v>
      </c>
      <c r="D70" s="67" t="s">
        <v>499</v>
      </c>
      <c r="E70" s="194" t="s">
        <v>404</v>
      </c>
      <c r="F70" s="194" t="str">
        <f>_xlfn.XLOOKUP(D70,'WTG PH-III'!$D$5:$D$198,'WTG PH-III'!$B$5:$B$198,0,0,1)</f>
        <v>PSS-12</v>
      </c>
      <c r="G70" s="22" t="s">
        <v>537</v>
      </c>
      <c r="H70" s="22" t="s">
        <v>550</v>
      </c>
      <c r="I70" s="61">
        <v>10</v>
      </c>
      <c r="J70" s="21">
        <v>253</v>
      </c>
      <c r="K70" s="21">
        <f t="shared" ref="K70:K101" si="1129">SUMIF($P$4:$VS$4,$K$1,P70:VS70)</f>
        <v>253.00000000000006</v>
      </c>
      <c r="L70" s="21">
        <f t="shared" ref="L70:L101" si="1130">SUMIF($P$4:$AJA$4,$L$1,P70:AJA70)</f>
        <v>253</v>
      </c>
      <c r="M70" s="21">
        <f t="shared" ref="M70:M101" si="1131">K70-L70</f>
        <v>0</v>
      </c>
      <c r="N70" s="95">
        <f>VLOOKUP(D70,'WTG PH-III'!$D$5:$U$198,17,0)</f>
        <v>45788</v>
      </c>
      <c r="O70" s="95">
        <f>VLOOKUP(D70,'WTG PH-III'!$D$5:$U$198,18,0)</f>
        <v>45797</v>
      </c>
      <c r="P70" s="21">
        <f t="shared" ref="P70:P101" si="1132">IF($J70&gt;0,IF(AND(P$3&gt;=$N70,P$3&lt;=$O70),$J70/($O70-$N70+1),0),0)</f>
        <v>0</v>
      </c>
      <c r="Q70" s="21"/>
      <c r="R70" s="21">
        <f t="shared" ref="R70:R101" si="1133">IF($J70&gt;0,IF(AND(R$3&gt;=$N70,R$3&lt;=$O70),$J70/($O70-$N70+1),0),0)</f>
        <v>0</v>
      </c>
      <c r="S70" s="21"/>
      <c r="T70" s="21">
        <f t="shared" ref="T70:T101" si="1134">IF($J70&gt;0,IF(AND(T$3&gt;=$N70,T$3&lt;=$O70),$J70/($O70-$N70+1),0),0)</f>
        <v>0</v>
      </c>
      <c r="U70" s="21"/>
      <c r="V70" s="21">
        <f t="shared" ref="V70:V101" si="1135">IF($J70&gt;0,IF(AND(V$3&gt;=$N70,V$3&lt;=$O70),$J70/($O70-$N70+1),0),0)</f>
        <v>0</v>
      </c>
      <c r="W70" s="21"/>
      <c r="X70" s="21">
        <f t="shared" ref="X70:X101" si="1136">IF($J70&gt;0,IF(AND(X$3&gt;=$N70,X$3&lt;=$O70),$J70/($O70-$N70+1),0),0)</f>
        <v>0</v>
      </c>
      <c r="Y70" s="21"/>
      <c r="Z70" s="21">
        <f t="shared" ref="Z70:Z101" si="1137">IF($J70&gt;0,IF(AND(Z$3&gt;=$N70,Z$3&lt;=$O70),$J70/($O70-$N70+1),0),0)</f>
        <v>0</v>
      </c>
      <c r="AA70" s="21"/>
      <c r="AB70" s="21">
        <f t="shared" ref="AB70:AB101" si="1138">IF($J70&gt;0,IF(AND(AB$3&gt;=$N70,AB$3&lt;=$O70),$J70/($O70-$N70+1),0),0)</f>
        <v>0</v>
      </c>
      <c r="AC70" s="21"/>
      <c r="AD70" s="21">
        <f t="shared" ref="AD70:AD101" si="1139">IF($J70&gt;0,IF(AND(AD$3&gt;=$N70,AD$3&lt;=$O70),$J70/($O70-$N70+1),0),0)</f>
        <v>0</v>
      </c>
      <c r="AE70" s="21"/>
      <c r="AF70" s="21">
        <f t="shared" ref="AF70:AF101" si="1140">IF($J70&gt;0,IF(AND(AF$3&gt;=$N70,AF$3&lt;=$O70),$J70/($O70-$N70+1),0),0)</f>
        <v>0</v>
      </c>
      <c r="AG70" s="21"/>
      <c r="AH70" s="21">
        <f t="shared" ref="AH70:AH101" si="1141">IF($J70&gt;0,IF(AND(AH$3&gt;=$N70,AH$3&lt;=$O70),$J70/($O70-$N70+1),0),0)</f>
        <v>0</v>
      </c>
      <c r="AI70" s="21"/>
      <c r="AJ70" s="21">
        <f t="shared" ref="AJ70:AJ101" si="1142">IF($J70&gt;0,IF(AND(AJ$3&gt;=$N70,AJ$3&lt;=$O70),$J70/($O70-$N70+1),0),0)</f>
        <v>0</v>
      </c>
      <c r="AK70" s="21"/>
      <c r="AL70" s="21">
        <f t="shared" ref="AL70:AL101" si="1143">IF($J70&gt;0,IF(AND(AL$3&gt;=$N70,AL$3&lt;=$O70),$J70/($O70-$N70+1),0),0)</f>
        <v>0</v>
      </c>
      <c r="AM70" s="21"/>
      <c r="AN70" s="21">
        <f t="shared" ref="AN70:AN101" si="1144">IF($J70&gt;0,IF(AND(AN$3&gt;=$N70,AN$3&lt;=$O70),$J70/($O70-$N70+1),0),0)</f>
        <v>0</v>
      </c>
      <c r="AO70" s="21"/>
      <c r="AP70" s="21">
        <f t="shared" ref="AP70:AP101" si="1145">IF($J70&gt;0,IF(AND(AP$3&gt;=$N70,AP$3&lt;=$O70),$J70/($O70-$N70+1),0),0)</f>
        <v>0</v>
      </c>
      <c r="AQ70" s="21"/>
      <c r="AR70" s="21">
        <f t="shared" ref="AR70:AR101" si="1146">IF($J70&gt;0,IF(AND(AR$3&gt;=$N70,AR$3&lt;=$O70),$J70/($O70-$N70+1),0),0)</f>
        <v>0</v>
      </c>
      <c r="AS70" s="21"/>
      <c r="AT70" s="21">
        <f t="shared" ref="AT70:AT101" si="1147">IF($J70&gt;0,IF(AND(AT$3&gt;=$N70,AT$3&lt;=$O70),$J70/($O70-$N70+1),0),0)</f>
        <v>0</v>
      </c>
      <c r="AU70" s="21"/>
      <c r="AV70" s="21">
        <f t="shared" ref="AV70:AV101" si="1148">IF($J70&gt;0,IF(AND(AV$3&gt;=$N70,AV$3&lt;=$O70),$J70/($O70-$N70+1),0),0)</f>
        <v>0</v>
      </c>
      <c r="AW70" s="21"/>
      <c r="AX70" s="21">
        <f t="shared" ref="AX70:AX101" si="1149">IF($J70&gt;0,IF(AND(AX$3&gt;=$N70,AX$3&lt;=$O70),$J70/($O70-$N70+1),0),0)</f>
        <v>0</v>
      </c>
      <c r="AY70" s="21"/>
      <c r="AZ70" s="21">
        <f t="shared" ref="AZ70:AZ101" si="1150">IF($J70&gt;0,IF(AND(AZ$3&gt;=$N70,AZ$3&lt;=$O70),$J70/($O70-$N70+1),0),0)</f>
        <v>0</v>
      </c>
      <c r="BA70" s="21"/>
      <c r="BB70" s="21">
        <f t="shared" ref="BB70:BB101" si="1151">IF($J70&gt;0,IF(AND(BB$3&gt;=$N70,BB$3&lt;=$O70),$J70/($O70-$N70+1),0),0)</f>
        <v>0</v>
      </c>
      <c r="BC70" s="21"/>
      <c r="BD70" s="21">
        <f t="shared" ref="BD70:BD101" si="1152">IF($J70&gt;0,IF(AND(BD$3&gt;=$N70,BD$3&lt;=$O70),$J70/($O70-$N70+1),0),0)</f>
        <v>0</v>
      </c>
      <c r="BE70" s="21"/>
      <c r="BF70" s="21">
        <f t="shared" ref="BF70:BF101" si="1153">IF($J70&gt;0,IF(AND(BF$3&gt;=$N70,BF$3&lt;=$O70),$J70/($O70-$N70+1),0),0)</f>
        <v>0</v>
      </c>
      <c r="BG70" s="21"/>
      <c r="BH70" s="21">
        <f t="shared" ref="BH70:BH101" si="1154">IF($J70&gt;0,IF(AND(BH$3&gt;=$N70,BH$3&lt;=$O70),$J70/($O70-$N70+1),0),0)</f>
        <v>0</v>
      </c>
      <c r="BI70" s="21"/>
      <c r="BJ70" s="21">
        <f t="shared" ref="BJ70:BJ101" si="1155">IF($J70&gt;0,IF(AND(BJ$3&gt;=$N70,BJ$3&lt;=$O70),$J70/($O70-$N70+1),0),0)</f>
        <v>0</v>
      </c>
      <c r="BK70" s="21"/>
      <c r="BL70" s="21">
        <f t="shared" ref="BL70:BL101" si="1156">IF($J70&gt;0,IF(AND(BL$3&gt;=$N70,BL$3&lt;=$O70),$J70/($O70-$N70+1),0),0)</f>
        <v>0</v>
      </c>
      <c r="BM70" s="21"/>
      <c r="BN70" s="21">
        <f t="shared" ref="BN70:BN101" si="1157">IF($J70&gt;0,IF(AND(BN$3&gt;=$N70,BN$3&lt;=$O70),$J70/($O70-$N70+1),0),0)</f>
        <v>0</v>
      </c>
      <c r="BO70" s="21"/>
      <c r="BP70" s="21">
        <f t="shared" ref="BP70:BP101" si="1158">IF($J70&gt;0,IF(AND(BP$3&gt;=$N70,BP$3&lt;=$O70),$J70/($O70-$N70+1),0),0)</f>
        <v>0</v>
      </c>
      <c r="BQ70" s="21"/>
      <c r="BR70" s="21">
        <f t="shared" ref="BR70:BR101" si="1159">IF($J70&gt;0,IF(AND(BR$3&gt;=$N70,BR$3&lt;=$O70),$J70/($O70-$N70+1),0),0)</f>
        <v>0</v>
      </c>
      <c r="BS70" s="21"/>
      <c r="BT70" s="21">
        <f t="shared" ref="BT70:BT101" si="1160">IF($J70&gt;0,IF(AND(BT$3&gt;=$N70,BT$3&lt;=$O70),$J70/($O70-$N70+1),0),0)</f>
        <v>0</v>
      </c>
      <c r="BU70" s="21"/>
      <c r="BV70" s="21">
        <f t="shared" ref="BV70:BV101" si="1161">IF($J70&gt;0,IF(AND(BV$3&gt;=$N70,BV$3&lt;=$O70),$J70/($O70-$N70+1),0),0)</f>
        <v>0</v>
      </c>
      <c r="BW70" s="21"/>
      <c r="BX70" s="21">
        <f t="shared" ref="BX70:BX101" si="1162">IF($J70&gt;0,IF(AND(BX$3&gt;=$N70,BX$3&lt;=$O70),$J70/($O70-$N70+1),0),0)</f>
        <v>0</v>
      </c>
      <c r="BY70" s="21"/>
      <c r="BZ70" s="21">
        <f t="shared" ref="BZ70:BZ101" si="1163">IF($J70&gt;0,IF(AND(BZ$3&gt;=$N70,BZ$3&lt;=$O70),$J70/($O70-$N70+1),0),0)</f>
        <v>0</v>
      </c>
      <c r="CA70" s="21"/>
      <c r="CB70" s="21">
        <f t="shared" ref="CB70:CB101" si="1164">IF($J70&gt;0,IF(AND(CB$3&gt;=$N70,CB$3&lt;=$O70),$J70/($O70-$N70+1),0),0)</f>
        <v>0</v>
      </c>
      <c r="CC70" s="21"/>
      <c r="CD70" s="21">
        <f t="shared" ref="CD70:CD101" si="1165">IF($J70&gt;0,IF(AND(CD$3&gt;=$N70,CD$3&lt;=$O70),$J70/($O70-$N70+1),0),0)</f>
        <v>0</v>
      </c>
      <c r="CE70" s="21"/>
      <c r="CF70" s="21">
        <f t="shared" ref="CF70:CF101" si="1166">IF($J70&gt;0,IF(AND(CF$3&gt;=$N70,CF$3&lt;=$O70),$J70/($O70-$N70+1),0),0)</f>
        <v>0</v>
      </c>
      <c r="CG70" s="21"/>
      <c r="CH70" s="21">
        <f t="shared" ref="CH70:CH101" si="1167">IF($J70&gt;0,IF(AND(CH$3&gt;=$N70,CH$3&lt;=$O70),$J70/($O70-$N70+1),0),0)</f>
        <v>0</v>
      </c>
      <c r="CI70" s="21"/>
      <c r="CJ70" s="21">
        <f t="shared" ref="CJ70:CJ101" si="1168">IF($J70&gt;0,IF(AND(CJ$3&gt;=$N70,CJ$3&lt;=$O70),$J70/($O70-$N70+1),0),0)</f>
        <v>0</v>
      </c>
      <c r="CK70" s="21"/>
      <c r="CL70" s="21">
        <f t="shared" ref="CL70:CL101" si="1169">IF($J70&gt;0,IF(AND(CL$3&gt;=$N70,CL$3&lt;=$O70),$J70/($O70-$N70+1),0),0)</f>
        <v>0</v>
      </c>
      <c r="CM70" s="21"/>
      <c r="CN70" s="21">
        <f t="shared" ref="CN70:CN101" si="1170">IF($J70&gt;0,IF(AND(CN$3&gt;=$N70,CN$3&lt;=$O70),$J70/($O70-$N70+1),0),0)</f>
        <v>0</v>
      </c>
      <c r="CO70" s="21"/>
      <c r="CP70" s="21">
        <f t="shared" ref="CP70:CP101" si="1171">IF($J70&gt;0,IF(AND(CP$3&gt;=$N70,CP$3&lt;=$O70),$J70/($O70-$N70+1),0),0)</f>
        <v>0</v>
      </c>
      <c r="CQ70" s="21"/>
      <c r="CR70" s="21">
        <f t="shared" ref="CR70:CR101" si="1172">IF($J70&gt;0,IF(AND(CR$3&gt;=$N70,CR$3&lt;=$O70),$J70/($O70-$N70+1),0),0)</f>
        <v>0</v>
      </c>
      <c r="CS70" s="21"/>
      <c r="CT70" s="21">
        <f t="shared" ref="CT70:CT101" si="1173">IF($J70&gt;0,IF(AND(CT$3&gt;=$N70,CT$3&lt;=$O70),$J70/($O70-$N70+1),0),0)</f>
        <v>0</v>
      </c>
      <c r="CU70" s="21"/>
      <c r="CV70" s="21">
        <f t="shared" ref="CV70:CV101" si="1174">IF($J70&gt;0,IF(AND(CV$3&gt;=$N70,CV$3&lt;=$O70),$J70/($O70-$N70+1),0),0)</f>
        <v>0</v>
      </c>
      <c r="CW70" s="21"/>
      <c r="CX70" s="21">
        <f t="shared" ref="CX70:CX101" si="1175">IF($J70&gt;0,IF(AND(CX$3&gt;=$N70,CX$3&lt;=$O70),$J70/($O70-$N70+1),0),0)</f>
        <v>0</v>
      </c>
      <c r="CY70" s="21"/>
      <c r="CZ70" s="21">
        <f t="shared" ref="CZ70:CZ101" si="1176">IF($J70&gt;0,IF(AND(CZ$3&gt;=$N70,CZ$3&lt;=$O70),$J70/($O70-$N70+1),0),0)</f>
        <v>0</v>
      </c>
      <c r="DA70" s="21"/>
      <c r="DB70" s="21">
        <f t="shared" ref="DB70:DB101" si="1177">IF($J70&gt;0,IF(AND(DB$3&gt;=$N70,DB$3&lt;=$O70),$J70/($O70-$N70+1),0),0)</f>
        <v>0</v>
      </c>
      <c r="DC70" s="21"/>
      <c r="DD70" s="21">
        <f t="shared" ref="DD70:DD101" si="1178">IF($J70&gt;0,IF(AND(DD$3&gt;=$N70,DD$3&lt;=$O70),$J70/($O70-$N70+1),0),0)</f>
        <v>0</v>
      </c>
      <c r="DE70" s="21"/>
      <c r="DF70" s="21">
        <f t="shared" ref="DF70:DF101" si="1179">IF($J70&gt;0,IF(AND(DF$3&gt;=$N70,DF$3&lt;=$O70),$J70/($O70-$N70+1),0),0)</f>
        <v>0</v>
      </c>
      <c r="DG70" s="21"/>
      <c r="DH70" s="21">
        <f t="shared" ref="DH70:DH101" si="1180">IF($J70&gt;0,IF(AND(DH$3&gt;=$N70,DH$3&lt;=$O70),$J70/($O70-$N70+1),0),0)</f>
        <v>0</v>
      </c>
      <c r="DI70" s="21"/>
      <c r="DJ70" s="21">
        <f t="shared" ref="DJ70:DJ101" si="1181">IF($J70&gt;0,IF(AND(DJ$3&gt;=$N70,DJ$3&lt;=$O70),$J70/($O70-$N70+1),0),0)</f>
        <v>0</v>
      </c>
      <c r="DK70" s="21"/>
      <c r="DL70" s="21">
        <f t="shared" ref="DL70:DL101" si="1182">IF($J70&gt;0,IF(AND(DL$3&gt;=$N70,DL$3&lt;=$O70),$J70/($O70-$N70+1),0),0)</f>
        <v>0</v>
      </c>
      <c r="DM70" s="21"/>
      <c r="DN70" s="21">
        <f t="shared" ref="DN70:DN101" si="1183">IF($J70&gt;0,IF(AND(DN$3&gt;=$N70,DN$3&lt;=$O70),$J70/($O70-$N70+1),0),0)</f>
        <v>0</v>
      </c>
      <c r="DO70" s="21"/>
      <c r="DP70" s="21">
        <f t="shared" ref="DP70:DP101" si="1184">IF($J70&gt;0,IF(AND(DP$3&gt;=$N70,DP$3&lt;=$O70),$J70/($O70-$N70+1),0),0)</f>
        <v>0</v>
      </c>
      <c r="DQ70" s="21"/>
      <c r="DR70" s="21">
        <f t="shared" ref="DR70:DR101" si="1185">IF($J70&gt;0,IF(AND(DR$3&gt;=$N70,DR$3&lt;=$O70),$J70/($O70-$N70+1),0),0)</f>
        <v>0</v>
      </c>
      <c r="DS70" s="21"/>
      <c r="DT70" s="21">
        <f t="shared" ref="DT70:DT101" si="1186">IF($J70&gt;0,IF(AND(DT$3&gt;=$N70,DT$3&lt;=$O70),$J70/($O70-$N70+1),0),0)</f>
        <v>0</v>
      </c>
      <c r="DU70" s="21"/>
      <c r="DV70" s="21">
        <f t="shared" ref="DV70:DV101" si="1187">IF($J70&gt;0,IF(AND(DV$3&gt;=$N70,DV$3&lt;=$O70),$J70/($O70-$N70+1),0),0)</f>
        <v>0</v>
      </c>
      <c r="DW70" s="21"/>
      <c r="DX70" s="21">
        <f t="shared" ref="DX70:DX101" si="1188">IF($J70&gt;0,IF(AND(DX$3&gt;=$N70,DX$3&lt;=$O70),$J70/($O70-$N70+1),0),0)</f>
        <v>0</v>
      </c>
      <c r="DY70" s="21"/>
      <c r="DZ70" s="21">
        <f t="shared" ref="DZ70:DZ101" si="1189">IF($J70&gt;0,IF(AND(DZ$3&gt;=$N70,DZ$3&lt;=$O70),$J70/($O70-$N70+1),0),0)</f>
        <v>0</v>
      </c>
      <c r="EA70" s="21"/>
      <c r="EB70" s="21">
        <f t="shared" ref="EB70:EB101" si="1190">IF($J70&gt;0,IF(AND(EB$3&gt;=$N70,EB$3&lt;=$O70),$J70/($O70-$N70+1),0),0)</f>
        <v>0</v>
      </c>
      <c r="EC70" s="21"/>
      <c r="ED70" s="21">
        <f t="shared" ref="ED70:ED101" si="1191">IF($J70&gt;0,IF(AND(ED$3&gt;=$N70,ED$3&lt;=$O70),$J70/($O70-$N70+1),0),0)</f>
        <v>0</v>
      </c>
      <c r="EE70" s="21"/>
      <c r="EF70" s="21">
        <f t="shared" ref="EF70:EF101" si="1192">IF($J70&gt;0,IF(AND(EF$3&gt;=$N70,EF$3&lt;=$O70),$J70/($O70-$N70+1),0),0)</f>
        <v>0</v>
      </c>
      <c r="EG70" s="21"/>
      <c r="EH70" s="21">
        <f t="shared" ref="EH70:EH101" si="1193">IF($J70&gt;0,IF(AND(EH$3&gt;=$N70,EH$3&lt;=$O70),$J70/($O70-$N70+1),0),0)</f>
        <v>0</v>
      </c>
      <c r="EI70" s="21"/>
      <c r="EJ70" s="21">
        <f t="shared" ref="EJ70:EJ101" si="1194">IF($J70&gt;0,IF(AND(EJ$3&gt;=$N70,EJ$3&lt;=$O70),$J70/($O70-$N70+1),0),0)</f>
        <v>0</v>
      </c>
      <c r="EK70" s="21"/>
      <c r="EL70" s="21">
        <f t="shared" ref="EL70:EL101" si="1195">IF($J70&gt;0,IF(AND(EL$3&gt;=$N70,EL$3&lt;=$O70),$J70/($O70-$N70+1),0),0)</f>
        <v>0</v>
      </c>
      <c r="EM70" s="21"/>
      <c r="EN70" s="21">
        <f t="shared" ref="EN70:EN101" si="1196">IF($J70&gt;0,IF(AND(EN$3&gt;=$N70,EN$3&lt;=$O70),$J70/($O70-$N70+1),0),0)</f>
        <v>0</v>
      </c>
      <c r="EO70" s="21"/>
      <c r="EP70" s="21">
        <f t="shared" ref="EP70:EP101" si="1197">IF($J70&gt;0,IF(AND(EP$3&gt;=$N70,EP$3&lt;=$O70),$J70/($O70-$N70+1),0),0)</f>
        <v>0</v>
      </c>
      <c r="EQ70" s="21"/>
      <c r="ER70" s="21">
        <f t="shared" ref="ER70:ER101" si="1198">IF($J70&gt;0,IF(AND(ER$3&gt;=$N70,ER$3&lt;=$O70),$J70/($O70-$N70+1),0),0)</f>
        <v>0</v>
      </c>
      <c r="ES70" s="21"/>
      <c r="ET70" s="21">
        <f t="shared" ref="ET70:ET101" si="1199">IF($J70&gt;0,IF(AND(ET$3&gt;=$N70,ET$3&lt;=$O70),$J70/($O70-$N70+1),0),0)</f>
        <v>0</v>
      </c>
      <c r="EU70" s="21"/>
      <c r="EV70" s="21">
        <f t="shared" ref="EV70:EV101" si="1200">IF($J70&gt;0,IF(AND(EV$3&gt;=$N70,EV$3&lt;=$O70),$J70/($O70-$N70+1),0),0)</f>
        <v>0</v>
      </c>
      <c r="EW70" s="21"/>
      <c r="EX70" s="21">
        <f t="shared" ref="EX70:EX101" si="1201">IF($J70&gt;0,IF(AND(EX$3&gt;=$N70,EX$3&lt;=$O70),$J70/($O70-$N70+1),0),0)</f>
        <v>0</v>
      </c>
      <c r="EY70" s="21"/>
      <c r="EZ70" s="21">
        <f t="shared" ref="EZ70:EZ101" si="1202">IF($J70&gt;0,IF(AND(EZ$3&gt;=$N70,EZ$3&lt;=$O70),$J70/($O70-$N70+1),0),0)</f>
        <v>0</v>
      </c>
      <c r="FA70" s="21"/>
      <c r="FB70" s="21">
        <f t="shared" ref="FB70:FB101" si="1203">IF($J70&gt;0,IF(AND(FB$3&gt;=$N70,FB$3&lt;=$O70),$J70/($O70-$N70+1),0),0)</f>
        <v>0</v>
      </c>
      <c r="FC70" s="21"/>
      <c r="FD70" s="21">
        <f t="shared" ref="FD70:FD101" si="1204">IF($J70&gt;0,IF(AND(FD$3&gt;=$N70,FD$3&lt;=$O70),$J70/($O70-$N70+1),0),0)</f>
        <v>0</v>
      </c>
      <c r="FE70" s="21"/>
      <c r="FF70" s="21">
        <f t="shared" ref="FF70:FF101" si="1205">IF($J70&gt;0,IF(AND(FF$3&gt;=$N70,FF$3&lt;=$O70),$J70/($O70-$N70+1),0),0)</f>
        <v>0</v>
      </c>
      <c r="FG70" s="21"/>
      <c r="FH70" s="21">
        <f t="shared" ref="FH70:FH101" si="1206">IF($J70&gt;0,IF(AND(FH$3&gt;=$N70,FH$3&lt;=$O70),$J70/($O70-$N70+1),0),0)</f>
        <v>0</v>
      </c>
      <c r="FI70" s="21"/>
      <c r="FJ70" s="21">
        <f t="shared" ref="FJ70:FJ101" si="1207">IF($J70&gt;0,IF(AND(FJ$3&gt;=$N70,FJ$3&lt;=$O70),$J70/($O70-$N70+1),0),0)</f>
        <v>0</v>
      </c>
      <c r="FK70" s="21"/>
      <c r="FL70" s="21">
        <f t="shared" ref="FL70:FL101" si="1208">IF($J70&gt;0,IF(AND(FL$3&gt;=$N70,FL$3&lt;=$O70),$J70/($O70-$N70+1),0),0)</f>
        <v>0</v>
      </c>
      <c r="FM70" s="21"/>
      <c r="FN70" s="21">
        <f t="shared" ref="FN70:FN101" si="1209">IF($J70&gt;0,IF(AND(FN$3&gt;=$N70,FN$3&lt;=$O70),$J70/($O70-$N70+1),0),0)</f>
        <v>0</v>
      </c>
      <c r="FO70" s="21"/>
      <c r="FP70" s="21">
        <f t="shared" ref="FP70:FP101" si="1210">IF($J70&gt;0,IF(AND(FP$3&gt;=$N70,FP$3&lt;=$O70),$J70/($O70-$N70+1),0),0)</f>
        <v>0</v>
      </c>
      <c r="FQ70" s="21"/>
      <c r="FR70" s="21">
        <f t="shared" ref="FR70:FR101" si="1211">IF($J70&gt;0,IF(AND(FR$3&gt;=$N70,FR$3&lt;=$O70),$J70/($O70-$N70+1),0),0)</f>
        <v>0</v>
      </c>
      <c r="FS70" s="21"/>
      <c r="FT70" s="21">
        <f t="shared" ref="FT70:FT101" si="1212">IF($J70&gt;0,IF(AND(FT$3&gt;=$N70,FT$3&lt;=$O70),$J70/($O70-$N70+1),0),0)</f>
        <v>0</v>
      </c>
      <c r="FU70" s="21"/>
      <c r="FV70" s="21">
        <f t="shared" ref="FV70:FV101" si="1213">IF($J70&gt;0,IF(AND(FV$3&gt;=$N70,FV$3&lt;=$O70),$J70/($O70-$N70+1),0),0)</f>
        <v>0</v>
      </c>
      <c r="FW70" s="21"/>
      <c r="FX70" s="21">
        <f t="shared" ref="FX70:FX101" si="1214">IF($J70&gt;0,IF(AND(FX$3&gt;=$N70,FX$3&lt;=$O70),$J70/($O70-$N70+1),0),0)</f>
        <v>0</v>
      </c>
      <c r="FY70" s="21"/>
      <c r="FZ70" s="21">
        <f t="shared" ref="FZ70:FZ101" si="1215">IF($J70&gt;0,IF(AND(FZ$3&gt;=$N70,FZ$3&lt;=$O70),$J70/($O70-$N70+1),0),0)</f>
        <v>0</v>
      </c>
      <c r="GA70" s="21"/>
      <c r="GB70" s="21">
        <f t="shared" ref="GB70:GB101" si="1216">IF($J70&gt;0,IF(AND(GB$3&gt;=$N70,GB$3&lt;=$O70),$J70/($O70-$N70+1),0),0)</f>
        <v>0</v>
      </c>
      <c r="GC70" s="21"/>
      <c r="GD70" s="21">
        <f t="shared" ref="GD70:GD101" si="1217">IF($J70&gt;0,IF(AND(GD$3&gt;=$N70,GD$3&lt;=$O70),$J70/($O70-$N70+1),0),0)</f>
        <v>0</v>
      </c>
      <c r="GE70" s="21"/>
      <c r="GF70" s="21">
        <f t="shared" ref="GF70:GF101" si="1218">IF($J70&gt;0,IF(AND(GF$3&gt;=$N70,GF$3&lt;=$O70),$J70/($O70-$N70+1),0),0)</f>
        <v>0</v>
      </c>
      <c r="GG70" s="21"/>
      <c r="GH70" s="21">
        <f t="shared" ref="GH70:GH101" si="1219">IF($J70&gt;0,IF(AND(GH$3&gt;=$N70,GH$3&lt;=$O70),$J70/($O70-$N70+1),0),0)</f>
        <v>0</v>
      </c>
      <c r="GI70" s="21"/>
      <c r="GJ70" s="21">
        <f t="shared" ref="GJ70:GJ101" si="1220">IF($J70&gt;0,IF(AND(GJ$3&gt;=$N70,GJ$3&lt;=$O70),$J70/($O70-$N70+1),0),0)</f>
        <v>0</v>
      </c>
      <c r="GK70" s="21"/>
      <c r="GL70" s="21">
        <f t="shared" ref="GL70:GL101" si="1221">IF($J70&gt;0,IF(AND(GL$3&gt;=$N70,GL$3&lt;=$O70),$J70/($O70-$N70+1),0),0)</f>
        <v>0</v>
      </c>
      <c r="GM70" s="21"/>
      <c r="GN70" s="21">
        <f t="shared" ref="GN70:GN101" si="1222">IF($J70&gt;0,IF(AND(GN$3&gt;=$N70,GN$3&lt;=$O70),$J70/($O70-$N70+1),0),0)</f>
        <v>0</v>
      </c>
      <c r="GO70" s="21"/>
      <c r="GP70" s="21">
        <f t="shared" ref="GP70:GP101" si="1223">IF($J70&gt;0,IF(AND(GP$3&gt;=$N70,GP$3&lt;=$O70),$J70/($O70-$N70+1),0),0)</f>
        <v>0</v>
      </c>
      <c r="GQ70" s="21"/>
      <c r="GR70" s="21">
        <f t="shared" ref="GR70:GR101" si="1224">IF($J70&gt;0,IF(AND(GR$3&gt;=$N70,GR$3&lt;=$O70),$J70/($O70-$N70+1),0),0)</f>
        <v>0</v>
      </c>
      <c r="GS70" s="21"/>
      <c r="GT70" s="21">
        <f t="shared" ref="GT70:GT101" si="1225">IF($J70&gt;0,IF(AND(GT$3&gt;=$N70,GT$3&lt;=$O70),$J70/($O70-$N70+1),0),0)</f>
        <v>0</v>
      </c>
      <c r="GU70" s="21"/>
      <c r="GV70" s="21">
        <f t="shared" ref="GV70:GV101" si="1226">IF($J70&gt;0,IF(AND(GV$3&gt;=$N70,GV$3&lt;=$O70),$J70/($O70-$N70+1),0),0)</f>
        <v>0</v>
      </c>
      <c r="GW70" s="21"/>
      <c r="GX70" s="21">
        <f t="shared" ref="GX70:GX101" si="1227">IF($J70&gt;0,IF(AND(GX$3&gt;=$N70,GX$3&lt;=$O70),$J70/($O70-$N70+1),0),0)</f>
        <v>0</v>
      </c>
      <c r="GY70" s="21"/>
      <c r="GZ70" s="21">
        <f t="shared" ref="GZ70:GZ101" si="1228">IF($J70&gt;0,IF(AND(GZ$3&gt;=$N70,GZ$3&lt;=$O70),$J70/($O70-$N70+1),0),0)</f>
        <v>0</v>
      </c>
      <c r="HA70" s="21"/>
      <c r="HB70" s="21">
        <f t="shared" ref="HB70:HB101" si="1229">IF($J70&gt;0,IF(AND(HB$3&gt;=$N70,HB$3&lt;=$O70),$J70/($O70-$N70+1),0),0)</f>
        <v>0</v>
      </c>
      <c r="HC70" s="21"/>
      <c r="HD70" s="21">
        <f t="shared" ref="HD70:HD101" si="1230">IF($J70&gt;0,IF(AND(HD$3&gt;=$N70,HD$3&lt;=$O70),$J70/($O70-$N70+1),0),0)</f>
        <v>0</v>
      </c>
      <c r="HE70" s="21"/>
      <c r="HF70" s="21">
        <f t="shared" ref="HF70:HF101" si="1231">IF($J70&gt;0,IF(AND(HF$3&gt;=$N70,HF$3&lt;=$O70),$J70/($O70-$N70+1),0),0)</f>
        <v>0</v>
      </c>
      <c r="HG70" s="21"/>
      <c r="HH70" s="21">
        <f t="shared" ref="HH70:HH101" si="1232">IF($J70&gt;0,IF(AND(HH$3&gt;=$N70,HH$3&lt;=$O70),$J70/($O70-$N70+1),0),0)</f>
        <v>0</v>
      </c>
      <c r="HI70" s="21"/>
      <c r="HJ70" s="21">
        <f t="shared" ref="HJ70:HJ101" si="1233">IF($J70&gt;0,IF(AND(HJ$3&gt;=$N70,HJ$3&lt;=$O70),$J70/($O70-$N70+1),0),0)</f>
        <v>0</v>
      </c>
      <c r="HK70" s="21"/>
      <c r="HL70" s="21">
        <f t="shared" ref="HL70:HL101" si="1234">IF($J70&gt;0,IF(AND(HL$3&gt;=$N70,HL$3&lt;=$O70),$J70/($O70-$N70+1),0),0)</f>
        <v>0</v>
      </c>
      <c r="HM70" s="21"/>
      <c r="HN70" s="21">
        <f t="shared" ref="HN70:HN101" si="1235">IF($J70&gt;0,IF(AND(HN$3&gt;=$N70,HN$3&lt;=$O70),$J70/($O70-$N70+1),0),0)</f>
        <v>0</v>
      </c>
      <c r="HO70" s="21"/>
      <c r="HP70" s="21">
        <f t="shared" ref="HP70:HP101" si="1236">IF($J70&gt;0,IF(AND(HP$3&gt;=$N70,HP$3&lt;=$O70),$J70/($O70-$N70+1),0),0)</f>
        <v>0</v>
      </c>
      <c r="HQ70" s="21"/>
      <c r="HR70" s="21">
        <f t="shared" ref="HR70:HR101" si="1237">IF($J70&gt;0,IF(AND(HR$3&gt;=$N70,HR$3&lt;=$O70),$J70/($O70-$N70+1),0),0)</f>
        <v>0</v>
      </c>
      <c r="HS70" s="21"/>
      <c r="HT70" s="21">
        <f t="shared" ref="HT70:HT101" si="1238">IF($J70&gt;0,IF(AND(HT$3&gt;=$N70,HT$3&lt;=$O70),$J70/($O70-$N70+1),0),0)</f>
        <v>0</v>
      </c>
      <c r="HU70" s="21"/>
      <c r="HV70" s="21">
        <f t="shared" ref="HV70:HV101" si="1239">IF($J70&gt;0,IF(AND(HV$3&gt;=$N70,HV$3&lt;=$O70),$J70/($O70-$N70+1),0),0)</f>
        <v>0</v>
      </c>
      <c r="HW70" s="21"/>
      <c r="HX70" s="21">
        <f t="shared" ref="HX70:HX101" si="1240">IF($J70&gt;0,IF(AND(HX$3&gt;=$N70,HX$3&lt;=$O70),$J70/($O70-$N70+1),0),0)</f>
        <v>0</v>
      </c>
      <c r="HY70" s="21"/>
      <c r="HZ70" s="21">
        <f t="shared" ref="HZ70:HZ101" si="1241">IF($J70&gt;0,IF(AND(HZ$3&gt;=$N70,HZ$3&lt;=$O70),$J70/($O70-$N70+1),0),0)</f>
        <v>0</v>
      </c>
      <c r="IA70" s="21"/>
      <c r="IB70" s="21">
        <f t="shared" ref="IB70:IB101" si="1242">IF($J70&gt;0,IF(AND(IB$3&gt;=$N70,IB$3&lt;=$O70),$J70/($O70-$N70+1),0),0)</f>
        <v>0</v>
      </c>
      <c r="IC70" s="21"/>
      <c r="ID70" s="21">
        <f t="shared" ref="ID70:ID101" si="1243">IF($J70&gt;0,IF(AND(ID$3&gt;=$N70,ID$3&lt;=$O70),$J70/($O70-$N70+1),0),0)</f>
        <v>0</v>
      </c>
      <c r="IE70" s="21"/>
      <c r="IF70" s="21">
        <f t="shared" ref="IF70:IF101" si="1244">IF($J70&gt;0,IF(AND(IF$3&gt;=$N70,IF$3&lt;=$O70),$J70/($O70-$N70+1),0),0)</f>
        <v>0</v>
      </c>
      <c r="IG70" s="21"/>
      <c r="IH70" s="21">
        <f t="shared" ref="IH70:IH101" si="1245">IF($J70&gt;0,IF(AND(IH$3&gt;=$N70,IH$3&lt;=$O70),$J70/($O70-$N70+1),0),0)</f>
        <v>0</v>
      </c>
      <c r="II70" s="21"/>
      <c r="IJ70" s="21">
        <f t="shared" ref="IJ70:IJ101" si="1246">IF($J70&gt;0,IF(AND(IJ$3&gt;=$N70,IJ$3&lt;=$O70),$J70/($O70-$N70+1),0),0)</f>
        <v>0</v>
      </c>
      <c r="IK70" s="21"/>
      <c r="IL70" s="21">
        <f t="shared" ref="IL70:IL101" si="1247">IF($J70&gt;0,IF(AND(IL$3&gt;=$N70,IL$3&lt;=$O70),$J70/($O70-$N70+1),0),0)</f>
        <v>0</v>
      </c>
      <c r="IM70" s="21"/>
      <c r="IN70" s="21">
        <f t="shared" ref="IN70:IN101" si="1248">IF($J70&gt;0,IF(AND(IN$3&gt;=$N70,IN$3&lt;=$O70),$J70/($O70-$N70+1),0),0)</f>
        <v>0</v>
      </c>
      <c r="IO70" s="21"/>
      <c r="IP70" s="21">
        <f t="shared" ref="IP70:IP101" si="1249">IF($J70&gt;0,IF(AND(IP$3&gt;=$N70,IP$3&lt;=$O70),$J70/($O70-$N70+1),0),0)</f>
        <v>0</v>
      </c>
      <c r="IQ70" s="21"/>
      <c r="IR70" s="21">
        <f t="shared" ref="IR70:IR101" si="1250">IF($J70&gt;0,IF(AND(IR$3&gt;=$N70,IR$3&lt;=$O70),$J70/($O70-$N70+1),0),0)</f>
        <v>0</v>
      </c>
      <c r="IS70" s="21"/>
      <c r="IT70" s="21">
        <f t="shared" ref="IT70:IT101" si="1251">IF($J70&gt;0,IF(AND(IT$3&gt;=$N70,IT$3&lt;=$O70),$J70/($O70-$N70+1),0),0)</f>
        <v>0</v>
      </c>
      <c r="IU70" s="21"/>
      <c r="IV70" s="21">
        <f t="shared" ref="IV70:IV101" si="1252">IF($J70&gt;0,IF(AND(IV$3&gt;=$N70,IV$3&lt;=$O70),$J70/($O70-$N70+1),0),0)</f>
        <v>0</v>
      </c>
      <c r="IW70" s="21"/>
      <c r="IX70" s="21">
        <f t="shared" ref="IX70:IX101" si="1253">IF($J70&gt;0,IF(AND(IX$3&gt;=$N70,IX$3&lt;=$O70),$J70/($O70-$N70+1),0),0)</f>
        <v>0</v>
      </c>
      <c r="IY70" s="21"/>
      <c r="IZ70" s="21">
        <f t="shared" ref="IZ70:IZ101" si="1254">IF($J70&gt;0,IF(AND(IZ$3&gt;=$N70,IZ$3&lt;=$O70),$J70/($O70-$N70+1),0),0)</f>
        <v>0</v>
      </c>
      <c r="JA70" s="21"/>
      <c r="JB70" s="21">
        <f t="shared" ref="JB70:JB101" si="1255">IF($J70&gt;0,IF(AND(JB$3&gt;=$N70,JB$3&lt;=$O70),$J70/($O70-$N70+1),0),0)</f>
        <v>0</v>
      </c>
      <c r="JC70" s="21"/>
      <c r="JD70" s="21">
        <f t="shared" ref="JD70:JD101" si="1256">IF($J70&gt;0,IF(AND(JD$3&gt;=$N70,JD$3&lt;=$O70),$J70/($O70-$N70+1),0),0)</f>
        <v>0</v>
      </c>
      <c r="JE70" s="21"/>
      <c r="JF70" s="21">
        <f t="shared" ref="JF70:JF101" si="1257">IF($J70&gt;0,IF(AND(JF$3&gt;=$N70,JF$3&lt;=$O70),$J70/($O70-$N70+1),0),0)</f>
        <v>0</v>
      </c>
      <c r="JG70" s="21"/>
      <c r="JH70" s="21">
        <f t="shared" ref="JH70:JH101" si="1258">IF($J70&gt;0,IF(AND(JH$3&gt;=$N70,JH$3&lt;=$O70),$J70/($O70-$N70+1),0),0)</f>
        <v>0</v>
      </c>
      <c r="JI70" s="21"/>
      <c r="JJ70" s="21">
        <f t="shared" ref="JJ70:JJ101" si="1259">IF($J70&gt;0,IF(AND(JJ$3&gt;=$N70,JJ$3&lt;=$O70),$J70/($O70-$N70+1),0),0)</f>
        <v>0</v>
      </c>
      <c r="JK70" s="21"/>
      <c r="JL70" s="21">
        <f t="shared" ref="JL70:JL101" si="1260">IF($J70&gt;0,IF(AND(JL$3&gt;=$N70,JL$3&lt;=$O70),$J70/($O70-$N70+1),0),0)</f>
        <v>0</v>
      </c>
      <c r="JM70" s="21"/>
      <c r="JN70" s="21">
        <f t="shared" ref="JN70:JN101" si="1261">IF($J70&gt;0,IF(AND(JN$3&gt;=$N70,JN$3&lt;=$O70),$J70/($O70-$N70+1),0),0)</f>
        <v>0</v>
      </c>
      <c r="JO70" s="21"/>
      <c r="JP70" s="21">
        <f t="shared" ref="JP70:JP101" si="1262">IF($J70&gt;0,IF(AND(JP$3&gt;=$N70,JP$3&lt;=$O70),$J70/($O70-$N70+1),0),0)</f>
        <v>0</v>
      </c>
      <c r="JQ70" s="21"/>
      <c r="JR70" s="21">
        <f t="shared" ref="JR70:JR101" si="1263">IF($J70&gt;0,IF(AND(JR$3&gt;=$N70,JR$3&lt;=$O70),$J70/($O70-$N70+1),0),0)</f>
        <v>0</v>
      </c>
      <c r="JS70" s="21"/>
      <c r="JT70" s="21">
        <f t="shared" ref="JT70:JT101" si="1264">IF($J70&gt;0,IF(AND(JT$3&gt;=$N70,JT$3&lt;=$O70),$J70/($O70-$N70+1),0),0)</f>
        <v>0</v>
      </c>
      <c r="JU70" s="21"/>
      <c r="JV70" s="21">
        <f t="shared" ref="JV70:JV101" si="1265">IF($J70&gt;0,IF(AND(JV$3&gt;=$N70,JV$3&lt;=$O70),$J70/($O70-$N70+1),0),0)</f>
        <v>0</v>
      </c>
      <c r="JW70" s="21"/>
      <c r="JX70" s="21">
        <f t="shared" ref="JX70:JX101" si="1266">IF($J70&gt;0,IF(AND(JX$3&gt;=$N70,JX$3&lt;=$O70),$J70/($O70-$N70+1),0),0)</f>
        <v>0</v>
      </c>
      <c r="JY70" s="21"/>
      <c r="JZ70" s="21">
        <f t="shared" ref="JZ70:JZ101" si="1267">IF($J70&gt;0,IF(AND(JZ$3&gt;=$N70,JZ$3&lt;=$O70),$J70/($O70-$N70+1),0),0)</f>
        <v>0</v>
      </c>
      <c r="KA70" s="21"/>
      <c r="KB70" s="21">
        <f t="shared" ref="KB70:KB101" si="1268">IF($J70&gt;0,IF(AND(KB$3&gt;=$N70,KB$3&lt;=$O70),$J70/($O70-$N70+1),0),0)</f>
        <v>0</v>
      </c>
      <c r="KC70" s="21"/>
      <c r="KD70" s="21">
        <f t="shared" ref="KD70:KD101" si="1269">IF($J70&gt;0,IF(AND(KD$3&gt;=$N70,KD$3&lt;=$O70),$J70/($O70-$N70+1),0),0)</f>
        <v>0</v>
      </c>
      <c r="KE70" s="21"/>
      <c r="KF70" s="21">
        <f t="shared" ref="KF70:KF101" si="1270">IF($J70&gt;0,IF(AND(KF$3&gt;=$N70,KF$3&lt;=$O70),$J70/($O70-$N70+1),0),0)</f>
        <v>0</v>
      </c>
      <c r="KG70" s="21"/>
      <c r="KH70" s="21">
        <f t="shared" ref="KH70:KH101" si="1271">IF($J70&gt;0,IF(AND(KH$3&gt;=$N70,KH$3&lt;=$O70),$J70/($O70-$N70+1),0),0)</f>
        <v>0</v>
      </c>
      <c r="KI70" s="21"/>
      <c r="KJ70" s="21">
        <f t="shared" ref="KJ70:KJ101" si="1272">IF($J70&gt;0,IF(AND(KJ$3&gt;=$N70,KJ$3&lt;=$O70),$J70/($O70-$N70+1),0),0)</f>
        <v>0</v>
      </c>
      <c r="KK70" s="21"/>
      <c r="KL70" s="21">
        <f t="shared" ref="KL70:KL101" si="1273">IF($J70&gt;0,IF(AND(KL$3&gt;=$N70,KL$3&lt;=$O70),$J70/($O70-$N70+1),0),0)</f>
        <v>0</v>
      </c>
      <c r="KM70" s="21"/>
      <c r="KN70" s="21">
        <f t="shared" ref="KN70:KN101" si="1274">IF($J70&gt;0,IF(AND(KN$3&gt;=$N70,KN$3&lt;=$O70),$J70/($O70-$N70+1),0),0)</f>
        <v>0</v>
      </c>
      <c r="KO70" s="21"/>
      <c r="KP70" s="21">
        <f t="shared" ref="KP70:KP101" si="1275">IF($J70&gt;0,IF(AND(KP$3&gt;=$N70,KP$3&lt;=$O70),$J70/($O70-$N70+1),0),0)</f>
        <v>0</v>
      </c>
      <c r="KQ70" s="21"/>
      <c r="KR70" s="21">
        <f t="shared" ref="KR70:KR101" si="1276">IF($J70&gt;0,IF(AND(KR$3&gt;=$N70,KR$3&lt;=$O70),$J70/($O70-$N70+1),0),0)</f>
        <v>25.3</v>
      </c>
      <c r="KS70" s="21"/>
      <c r="KT70" s="21">
        <f t="shared" ref="KT70:KT101" si="1277">IF($J70&gt;0,IF(AND(KT$3&gt;=$N70,KT$3&lt;=$O70),$J70/($O70-$N70+1),0),0)</f>
        <v>25.3</v>
      </c>
      <c r="KU70" s="21"/>
      <c r="KV70" s="21">
        <f t="shared" ref="KV70:KV101" si="1278">IF($J70&gt;0,IF(AND(KV$3&gt;=$N70,KV$3&lt;=$O70),$J70/($O70-$N70+1),0),0)</f>
        <v>25.3</v>
      </c>
      <c r="KW70" s="21"/>
      <c r="KX70" s="21">
        <f t="shared" ref="KX70:KX101" si="1279">IF($J70&gt;0,IF(AND(KX$3&gt;=$N70,KX$3&lt;=$O70),$J70/($O70-$N70+1),0),0)</f>
        <v>25.3</v>
      </c>
      <c r="KY70" s="21"/>
      <c r="KZ70" s="21">
        <f t="shared" ref="KZ70:KZ101" si="1280">IF($J70&gt;0,IF(AND(KZ$3&gt;=$N70,KZ$3&lt;=$O70),$J70/($O70-$N70+1),0),0)</f>
        <v>25.3</v>
      </c>
      <c r="LA70" s="21"/>
      <c r="LB70" s="21">
        <f t="shared" ref="LB70:LB101" si="1281">IF($J70&gt;0,IF(AND(LB$3&gt;=$N70,LB$3&lt;=$O70),$J70/($O70-$N70+1),0),0)</f>
        <v>25.3</v>
      </c>
      <c r="LC70" s="21"/>
      <c r="LD70" s="21">
        <f t="shared" ref="LD70:LD101" si="1282">IF($J70&gt;0,IF(AND(LD$3&gt;=$N70,LD$3&lt;=$O70),$J70/($O70-$N70+1),0),0)</f>
        <v>25.3</v>
      </c>
      <c r="LE70" s="21"/>
      <c r="LF70" s="21">
        <f t="shared" ref="LF70:LF101" si="1283">IF($J70&gt;0,IF(AND(LF$3&gt;=$N70,LF$3&lt;=$O70),$J70/($O70-$N70+1),0),0)</f>
        <v>25.3</v>
      </c>
      <c r="LG70" s="21"/>
      <c r="LH70" s="21">
        <f t="shared" ref="LH70:LH101" si="1284">IF($J70&gt;0,IF(AND(LH$3&gt;=$N70,LH$3&lt;=$O70),$J70/($O70-$N70+1),0),0)</f>
        <v>25.3</v>
      </c>
      <c r="LI70" s="21"/>
      <c r="LJ70" s="21">
        <f t="shared" ref="LJ70:LJ101" si="1285">IF($J70&gt;0,IF(AND(LJ$3&gt;=$N70,LJ$3&lt;=$O70),$J70/($O70-$N70+1),0),0)</f>
        <v>25.3</v>
      </c>
      <c r="LK70" s="21"/>
      <c r="LL70" s="21">
        <f t="shared" ref="LL70:LL101" si="1286">IF($J70&gt;0,IF(AND(LL$3&gt;=$N70,LL$3&lt;=$O70),$J70/($O70-$N70+1),0),0)</f>
        <v>0</v>
      </c>
      <c r="LM70" s="21"/>
      <c r="LN70" s="21">
        <f t="shared" ref="LN70:LN101" si="1287">IF($J70&gt;0,IF(AND(LN$3&gt;=$N70,LN$3&lt;=$O70),$J70/($O70-$N70+1),0),0)</f>
        <v>0</v>
      </c>
      <c r="LO70" s="21"/>
      <c r="LP70" s="21">
        <f t="shared" ref="LP70:LP101" si="1288">IF($J70&gt;0,IF(AND(LP$3&gt;=$N70,LP$3&lt;=$O70),$J70/($O70-$N70+1),0),0)</f>
        <v>0</v>
      </c>
      <c r="LQ70" s="21"/>
      <c r="LR70" s="21">
        <f t="shared" ref="LR70:LR101" si="1289">IF($J70&gt;0,IF(AND(LR$3&gt;=$N70,LR$3&lt;=$O70),$J70/($O70-$N70+1),0),0)</f>
        <v>0</v>
      </c>
      <c r="LS70" s="21"/>
      <c r="LT70" s="21">
        <f t="shared" ref="LT70:LT101" si="1290">IF($J70&gt;0,IF(AND(LT$3&gt;=$N70,LT$3&lt;=$O70),$J70/($O70-$N70+1),0),0)</f>
        <v>0</v>
      </c>
      <c r="LU70" s="21"/>
      <c r="LV70" s="21">
        <f t="shared" ref="LV70:LV101" si="1291">IF($J70&gt;0,IF(AND(LV$3&gt;=$N70,LV$3&lt;=$O70),$J70/($O70-$N70+1),0),0)</f>
        <v>0</v>
      </c>
      <c r="LW70" s="21"/>
      <c r="LX70" s="21">
        <f t="shared" ref="LX70:LX101" si="1292">IF($J70&gt;0,IF(AND(LX$3&gt;=$N70,LX$3&lt;=$O70),$J70/($O70-$N70+1),0),0)</f>
        <v>0</v>
      </c>
      <c r="LY70" s="21"/>
      <c r="LZ70" s="21">
        <f t="shared" ref="LZ70:LZ101" si="1293">IF($J70&gt;0,IF(AND(LZ$3&gt;=$N70,LZ$3&lt;=$O70),$J70/($O70-$N70+1),0),0)</f>
        <v>0</v>
      </c>
      <c r="MA70" s="21"/>
      <c r="MB70" s="21">
        <f t="shared" ref="MB70:MB101" si="1294">IF($J70&gt;0,IF(AND(MB$3&gt;=$N70,MB$3&lt;=$O70),$J70/($O70-$N70+1),0),0)</f>
        <v>0</v>
      </c>
      <c r="MC70" s="21"/>
      <c r="MD70" s="21">
        <f t="shared" ref="MD70:MD101" si="1295">IF($J70&gt;0,IF(AND(MD$3&gt;=$N70,MD$3&lt;=$O70),$J70/($O70-$N70+1),0),0)</f>
        <v>0</v>
      </c>
      <c r="ME70" s="21"/>
      <c r="MF70" s="21">
        <f t="shared" ref="MF70:MF101" si="1296">IF($J70&gt;0,IF(AND(MF$3&gt;=$N70,MF$3&lt;=$O70),$J70/($O70-$N70+1),0),0)</f>
        <v>0</v>
      </c>
      <c r="MG70" s="21"/>
      <c r="MH70" s="21">
        <f t="shared" ref="MH70:MH101" si="1297">IF($J70&gt;0,IF(AND(MH$3&gt;=$N70,MH$3&lt;=$O70),$J70/($O70-$N70+1),0),0)</f>
        <v>0</v>
      </c>
      <c r="MI70" s="21"/>
      <c r="MJ70" s="21">
        <f t="shared" ref="MJ70:MJ101" si="1298">IF($J70&gt;0,IF(AND(MJ$3&gt;=$N70,MJ$3&lt;=$O70),$J70/($O70-$N70+1),0),0)</f>
        <v>0</v>
      </c>
      <c r="MK70" s="21"/>
      <c r="ML70" s="21">
        <f t="shared" ref="ML70:ML101" si="1299">IF($J70&gt;0,IF(AND(ML$3&gt;=$N70,ML$3&lt;=$O70),$J70/($O70-$N70+1),0),0)</f>
        <v>0</v>
      </c>
      <c r="MM70" s="21"/>
      <c r="MN70" s="21">
        <f t="shared" ref="MN70:MN101" si="1300">IF($J70&gt;0,IF(AND(MN$3&gt;=$N70,MN$3&lt;=$O70),$J70/($O70-$N70+1),0),0)</f>
        <v>0</v>
      </c>
      <c r="MO70" s="21"/>
      <c r="MP70" s="21">
        <f t="shared" ref="MP70:MP101" si="1301">IF($J70&gt;0,IF(AND(MP$3&gt;=$N70,MP$3&lt;=$O70),$J70/($O70-$N70+1),0),0)</f>
        <v>0</v>
      </c>
      <c r="MQ70" s="21"/>
      <c r="MR70" s="21">
        <f t="shared" ref="MR70:MR101" si="1302">IF($J70&gt;0,IF(AND(MR$3&gt;=$N70,MR$3&lt;=$O70),$J70/($O70-$N70+1),0),0)</f>
        <v>0</v>
      </c>
      <c r="MS70" s="21"/>
      <c r="MT70" s="21">
        <f t="shared" ref="MT70:MT101" si="1303">IF($J70&gt;0,IF(AND(MT$3&gt;=$N70,MT$3&lt;=$O70),$J70/($O70-$N70+1),0),0)</f>
        <v>0</v>
      </c>
      <c r="MU70" s="21"/>
      <c r="MV70" s="21">
        <f t="shared" ref="MV70:MV101" si="1304">IF($J70&gt;0,IF(AND(MV$3&gt;=$N70,MV$3&lt;=$O70),$J70/($O70-$N70+1),0),0)</f>
        <v>0</v>
      </c>
      <c r="MW70" s="21"/>
      <c r="MX70" s="21">
        <f t="shared" ref="MX70:MX101" si="1305">IF($J70&gt;0,IF(AND(MX$3&gt;=$N70,MX$3&lt;=$O70),$J70/($O70-$N70+1),0),0)</f>
        <v>0</v>
      </c>
      <c r="MY70" s="21"/>
      <c r="MZ70" s="21">
        <f t="shared" ref="MZ70:MZ101" si="1306">IF($J70&gt;0,IF(AND(MZ$3&gt;=$N70,MZ$3&lt;=$O70),$J70/($O70-$N70+1),0),0)</f>
        <v>0</v>
      </c>
      <c r="NA70" s="21"/>
      <c r="NB70" s="21">
        <f t="shared" ref="NB70:NB101" si="1307">IF($J70&gt;0,IF(AND(NB$3&gt;=$N70,NB$3&lt;=$O70),$J70/($O70-$N70+1),0),0)</f>
        <v>0</v>
      </c>
      <c r="NC70" s="21"/>
      <c r="ND70" s="21">
        <f t="shared" ref="ND70:ND101" si="1308">IF($J70&gt;0,IF(AND(ND$3&gt;=$N70,ND$3&lt;=$O70),$J70/($O70-$N70+1),0),0)</f>
        <v>0</v>
      </c>
      <c r="NE70" s="21"/>
      <c r="NF70" s="21">
        <f t="shared" ref="NF70:NF101" si="1309">IF($J70&gt;0,IF(AND(NF$3&gt;=$N70,NF$3&lt;=$O70),$J70/($O70-$N70+1),0),0)</f>
        <v>0</v>
      </c>
      <c r="NG70" s="21"/>
      <c r="NH70" s="21">
        <f t="shared" ref="NH70:NH101" si="1310">IF($J70&gt;0,IF(AND(NH$3&gt;=$N70,NH$3&lt;=$O70),$J70/($O70-$N70+1),0),0)</f>
        <v>0</v>
      </c>
      <c r="NI70" s="21"/>
      <c r="NJ70" s="21">
        <f t="shared" ref="NJ70:NJ101" si="1311">IF($J70&gt;0,IF(AND(NJ$3&gt;=$N70,NJ$3&lt;=$O70),$J70/($O70-$N70+1),0),0)</f>
        <v>0</v>
      </c>
      <c r="NK70" s="21"/>
      <c r="NL70" s="21">
        <f t="shared" ref="NL70:NL101" si="1312">IF($J70&gt;0,IF(AND(NL$3&gt;=$N70,NL$3&lt;=$O70),$J70/($O70-$N70+1),0),0)</f>
        <v>0</v>
      </c>
      <c r="NM70" s="21"/>
      <c r="NN70" s="21">
        <f t="shared" ref="NN70:NN101" si="1313">IF($J70&gt;0,IF(AND(NN$3&gt;=$N70,NN$3&lt;=$O70),$J70/($O70-$N70+1),0),0)</f>
        <v>0</v>
      </c>
      <c r="NO70" s="21"/>
      <c r="NP70" s="21">
        <f t="shared" ref="NP70:NP101" si="1314">IF($J70&gt;0,IF(AND(NP$3&gt;=$N70,NP$3&lt;=$O70),$J70/($O70-$N70+1),0),0)</f>
        <v>0</v>
      </c>
      <c r="NQ70" s="21"/>
      <c r="NR70" s="21">
        <f t="shared" ref="NR70:NR101" si="1315">IF($J70&gt;0,IF(AND(NR$3&gt;=$N70,NR$3&lt;=$O70),$J70/($O70-$N70+1),0),0)</f>
        <v>0</v>
      </c>
      <c r="NS70" s="21"/>
      <c r="NT70" s="21">
        <f t="shared" ref="NT70:NT101" si="1316">IF($J70&gt;0,IF(AND(NT$3&gt;=$N70,NT$3&lt;=$O70),$J70/($O70-$N70+1),0),0)</f>
        <v>0</v>
      </c>
      <c r="NU70" s="21"/>
      <c r="NV70" s="21">
        <f t="shared" ref="NV70:NV101" si="1317">IF($J70&gt;0,IF(AND(NV$3&gt;=$N70,NV$3&lt;=$O70),$J70/($O70-$N70+1),0),0)</f>
        <v>0</v>
      </c>
      <c r="NW70" s="21"/>
      <c r="NX70" s="21">
        <f t="shared" ref="NX70:NX101" si="1318">IF($J70&gt;0,IF(AND(NX$3&gt;=$N70,NX$3&lt;=$O70),$J70/($O70-$N70+1),0),0)</f>
        <v>0</v>
      </c>
      <c r="NY70" s="21"/>
      <c r="NZ70" s="21">
        <f t="shared" ref="NZ70:NZ101" si="1319">IF($J70&gt;0,IF(AND(NZ$3&gt;=$N70,NZ$3&lt;=$O70),$J70/($O70-$N70+1),0),0)</f>
        <v>0</v>
      </c>
      <c r="OA70" s="21"/>
      <c r="OB70" s="21">
        <f t="shared" ref="OB70:OB101" si="1320">IF($J70&gt;0,IF(AND(OB$3&gt;=$N70,OB$3&lt;=$O70),$J70/($O70-$N70+1),0),0)</f>
        <v>0</v>
      </c>
      <c r="OC70" s="21"/>
      <c r="OD70" s="21">
        <f t="shared" ref="OD70:OD101" si="1321">IF($J70&gt;0,IF(AND(OD$3&gt;=$N70,OD$3&lt;=$O70),$J70/($O70-$N70+1),0),0)</f>
        <v>0</v>
      </c>
      <c r="OE70" s="21"/>
      <c r="OF70" s="21">
        <f t="shared" ref="OF70:OF101" si="1322">IF($J70&gt;0,IF(AND(OF$3&gt;=$N70,OF$3&lt;=$O70),$J70/($O70-$N70+1),0),0)</f>
        <v>0</v>
      </c>
      <c r="OG70" s="21"/>
      <c r="OH70" s="21">
        <f t="shared" ref="OH70:OH101" si="1323">IF($J70&gt;0,IF(AND(OH$3&gt;=$N70,OH$3&lt;=$O70),$J70/($O70-$N70+1),0),0)</f>
        <v>0</v>
      </c>
      <c r="OI70" s="21"/>
      <c r="OJ70" s="21">
        <f t="shared" ref="OJ70:OJ101" si="1324">IF($J70&gt;0,IF(AND(OJ$3&gt;=$N70,OJ$3&lt;=$O70),$J70/($O70-$N70+1),0),0)</f>
        <v>0</v>
      </c>
      <c r="OK70" s="21"/>
      <c r="OL70" s="21">
        <f t="shared" ref="OL70:OL101" si="1325">IF($J70&gt;0,IF(AND(OL$3&gt;=$N70,OL$3&lt;=$O70),$J70/($O70-$N70+1),0),0)</f>
        <v>0</v>
      </c>
      <c r="OM70" s="21"/>
      <c r="ON70" s="21">
        <f t="shared" ref="ON70:VR101" si="1326">IF($J70&gt;0,IF(AND(ON$3&gt;=$N70,ON$3&lt;=$O70),$J70/($O70-$N70+1),0),0)</f>
        <v>0</v>
      </c>
      <c r="OO70" s="21"/>
      <c r="OP70" s="21">
        <f t="shared" si="1326"/>
        <v>0</v>
      </c>
      <c r="OQ70" s="21"/>
      <c r="OR70" s="21">
        <f t="shared" si="1326"/>
        <v>0</v>
      </c>
      <c r="OS70" s="21"/>
      <c r="OT70" s="21">
        <f t="shared" si="1326"/>
        <v>0</v>
      </c>
      <c r="OU70" s="21"/>
      <c r="OV70" s="21">
        <f t="shared" si="1326"/>
        <v>0</v>
      </c>
      <c r="OW70" s="21"/>
      <c r="OX70" s="21">
        <f t="shared" si="1326"/>
        <v>0</v>
      </c>
      <c r="OY70" s="21"/>
      <c r="OZ70" s="21">
        <f t="shared" si="1326"/>
        <v>0</v>
      </c>
      <c r="PA70" s="21"/>
      <c r="PB70" s="21">
        <f t="shared" ref="PB70:PL101" si="1327">IF($J70&gt;0,IF(AND(PB$3&gt;=$N70,PB$3&lt;=$O70),$J70/($O70-$N70+1),0),0)</f>
        <v>0</v>
      </c>
      <c r="PC70" s="21"/>
      <c r="PD70" s="21">
        <f t="shared" si="1327"/>
        <v>0</v>
      </c>
      <c r="PE70" s="21"/>
      <c r="PF70" s="21">
        <f t="shared" si="1327"/>
        <v>0</v>
      </c>
      <c r="PG70" s="21"/>
      <c r="PH70" s="21">
        <f t="shared" si="1327"/>
        <v>0</v>
      </c>
      <c r="PI70" s="21"/>
      <c r="PJ70" s="21">
        <f t="shared" si="1327"/>
        <v>0</v>
      </c>
      <c r="PK70" s="21"/>
      <c r="PL70" s="21">
        <f t="shared" si="1327"/>
        <v>0</v>
      </c>
      <c r="PM70" s="21"/>
      <c r="PN70" s="21">
        <f t="shared" ref="PN70:PX101" si="1328">IF($J70&gt;0,IF(AND(PN$3&gt;=$N70,PN$3&lt;=$O70),$J70/($O70-$N70+1),0),0)</f>
        <v>0</v>
      </c>
      <c r="PO70" s="21">
        <v>24</v>
      </c>
      <c r="PP70" s="21">
        <f t="shared" si="1328"/>
        <v>0</v>
      </c>
      <c r="PQ70" s="21">
        <v>15</v>
      </c>
      <c r="PR70" s="21">
        <f t="shared" si="1328"/>
        <v>0</v>
      </c>
      <c r="PS70" s="21">
        <v>15</v>
      </c>
      <c r="PT70" s="21">
        <f t="shared" si="1328"/>
        <v>0</v>
      </c>
      <c r="PU70" s="21">
        <v>22</v>
      </c>
      <c r="PV70" s="21">
        <f t="shared" si="1328"/>
        <v>0</v>
      </c>
      <c r="PW70" s="21">
        <v>34</v>
      </c>
      <c r="PX70" s="21">
        <f t="shared" si="1328"/>
        <v>0</v>
      </c>
      <c r="PY70" s="21">
        <v>37</v>
      </c>
      <c r="PZ70" s="21">
        <f t="shared" ref="PZ70:QJ101" si="1329">IF($J70&gt;0,IF(AND(PZ$3&gt;=$N70,PZ$3&lt;=$O70),$J70/($O70-$N70+1),0),0)</f>
        <v>0</v>
      </c>
      <c r="QA70" s="21">
        <v>16</v>
      </c>
      <c r="QB70" s="21">
        <f t="shared" si="1329"/>
        <v>0</v>
      </c>
      <c r="QC70" s="21"/>
      <c r="QD70" s="21">
        <f t="shared" si="1329"/>
        <v>0</v>
      </c>
      <c r="QE70" s="21">
        <v>33</v>
      </c>
      <c r="QF70" s="21">
        <f t="shared" si="1329"/>
        <v>0</v>
      </c>
      <c r="QG70" s="21">
        <v>30</v>
      </c>
      <c r="QH70" s="21">
        <f t="shared" si="1329"/>
        <v>0</v>
      </c>
      <c r="QI70" s="21">
        <v>27</v>
      </c>
      <c r="QJ70" s="21">
        <f t="shared" si="1329"/>
        <v>0</v>
      </c>
      <c r="QK70" s="21"/>
      <c r="QL70" s="21">
        <f t="shared" ref="QL70:QV101" si="1330">IF($J70&gt;0,IF(AND(QL$3&gt;=$N70,QL$3&lt;=$O70),$J70/($O70-$N70+1),0),0)</f>
        <v>0</v>
      </c>
      <c r="QM70" s="21"/>
      <c r="QN70" s="21">
        <f t="shared" si="1330"/>
        <v>0</v>
      </c>
      <c r="QO70" s="21"/>
      <c r="QP70" s="21">
        <f t="shared" si="1330"/>
        <v>0</v>
      </c>
      <c r="QQ70" s="21"/>
      <c r="QR70" s="21">
        <f t="shared" si="1330"/>
        <v>0</v>
      </c>
      <c r="QS70" s="21"/>
      <c r="QT70" s="21">
        <f t="shared" si="1330"/>
        <v>0</v>
      </c>
      <c r="QU70" s="21"/>
      <c r="QV70" s="21">
        <f t="shared" si="1330"/>
        <v>0</v>
      </c>
      <c r="QW70" s="21"/>
      <c r="QX70" s="21">
        <f t="shared" ref="QX70:RH101" si="1331">IF($J70&gt;0,IF(AND(QX$3&gt;=$N70,QX$3&lt;=$O70),$J70/($O70-$N70+1),0),0)</f>
        <v>0</v>
      </c>
      <c r="QY70" s="21"/>
      <c r="QZ70" s="21">
        <f t="shared" si="1331"/>
        <v>0</v>
      </c>
      <c r="RA70" s="21"/>
      <c r="RB70" s="21">
        <f t="shared" si="1331"/>
        <v>0</v>
      </c>
      <c r="RC70" s="21"/>
      <c r="RD70" s="21">
        <f t="shared" si="1331"/>
        <v>0</v>
      </c>
      <c r="RE70" s="21"/>
      <c r="RF70" s="21">
        <f t="shared" si="1331"/>
        <v>0</v>
      </c>
      <c r="RG70" s="21"/>
      <c r="RH70" s="21">
        <f t="shared" si="1331"/>
        <v>0</v>
      </c>
      <c r="RI70" s="21"/>
      <c r="RJ70" s="21">
        <f t="shared" ref="RJ70:RJ133" si="1332">IF($J70&gt;0,IF(AND(RJ$3&gt;=$N70,RJ$3&lt;=$O70),$J70/($O70-$N70+1),0),0)</f>
        <v>0</v>
      </c>
      <c r="RK70" s="21"/>
      <c r="RL70" s="21">
        <f t="shared" ref="RL70:RL133" si="1333">IF($J70&gt;0,IF(AND(RL$3&gt;=$N70,RL$3&lt;=$O70),$J70/($O70-$N70+1),0),0)</f>
        <v>0</v>
      </c>
      <c r="RM70" s="21"/>
      <c r="RN70" s="21">
        <f t="shared" ref="RN70:RN133" si="1334">IF($J70&gt;0,IF(AND(RN$3&gt;=$N70,RN$3&lt;=$O70),$J70/($O70-$N70+1),0),0)</f>
        <v>0</v>
      </c>
      <c r="RO70" s="21"/>
      <c r="RP70" s="21">
        <f t="shared" ref="RP70:RP133" si="1335">IF($J70&gt;0,IF(AND(RP$3&gt;=$N70,RP$3&lt;=$O70),$J70/($O70-$N70+1),0),0)</f>
        <v>0</v>
      </c>
      <c r="RQ70" s="21"/>
      <c r="RR70" s="21">
        <f t="shared" ref="RR70:RR133" si="1336">IF($J70&gt;0,IF(AND(RR$3&gt;=$N70,RR$3&lt;=$O70),$J70/($O70-$N70+1),0),0)</f>
        <v>0</v>
      </c>
      <c r="RS70" s="21"/>
      <c r="RT70" s="21">
        <f t="shared" ref="RT70:RT133" si="1337">IF($J70&gt;0,IF(AND(RT$3&gt;=$N70,RT$3&lt;=$O70),$J70/($O70-$N70+1),0),0)</f>
        <v>0</v>
      </c>
      <c r="RU70" s="21"/>
      <c r="RV70" s="21">
        <f t="shared" ref="RV70:RV133" si="1338">IF($J70&gt;0,IF(AND(RV$3&gt;=$N70,RV$3&lt;=$O70),$J70/($O70-$N70+1),0),0)</f>
        <v>0</v>
      </c>
      <c r="RW70" s="21"/>
      <c r="RX70" s="21">
        <f t="shared" ref="RX70:RX133" si="1339">IF($J70&gt;0,IF(AND(RX$3&gt;=$N70,RX$3&lt;=$O70),$J70/($O70-$N70+1),0),0)</f>
        <v>0</v>
      </c>
      <c r="RY70" s="21"/>
      <c r="RZ70" s="21">
        <f t="shared" ref="RZ70:RZ133" si="1340">IF($J70&gt;0,IF(AND(RZ$3&gt;=$N70,RZ$3&lt;=$O70),$J70/($O70-$N70+1),0),0)</f>
        <v>0</v>
      </c>
      <c r="SA70" s="21"/>
      <c r="SB70" s="21">
        <f t="shared" ref="SB70:SB133" si="1341">IF($J70&gt;0,IF(AND(SB$3&gt;=$N70,SB$3&lt;=$O70),$J70/($O70-$N70+1),0),0)</f>
        <v>0</v>
      </c>
      <c r="SC70" s="21"/>
      <c r="SD70" s="21">
        <f t="shared" ref="SD70:SD133" si="1342">IF($J70&gt;0,IF(AND(SD$3&gt;=$N70,SD$3&lt;=$O70),$J70/($O70-$N70+1),0),0)</f>
        <v>0</v>
      </c>
      <c r="SE70" s="21"/>
      <c r="SF70" s="21">
        <f t="shared" ref="SF70:SF133" si="1343">IF($J70&gt;0,IF(AND(SF$3&gt;=$N70,SF$3&lt;=$O70),$J70/($O70-$N70+1),0),0)</f>
        <v>0</v>
      </c>
      <c r="SG70" s="21"/>
      <c r="SH70" s="21">
        <f t="shared" ref="SH70:SH133" si="1344">IF($J70&gt;0,IF(AND(SH$3&gt;=$N70,SH$3&lt;=$O70),$J70/($O70-$N70+1),0),0)</f>
        <v>0</v>
      </c>
      <c r="SI70" s="21"/>
      <c r="SJ70" s="21">
        <f t="shared" ref="SJ70:SJ133" si="1345">IF($J70&gt;0,IF(AND(SJ$3&gt;=$N70,SJ$3&lt;=$O70),$J70/($O70-$N70+1),0),0)</f>
        <v>0</v>
      </c>
      <c r="SK70" s="21"/>
      <c r="SL70" s="21">
        <f t="shared" ref="SL70:SL133" si="1346">IF($J70&gt;0,IF(AND(SL$3&gt;=$N70,SL$3&lt;=$O70),$J70/($O70-$N70+1),0),0)</f>
        <v>0</v>
      </c>
      <c r="SM70" s="21"/>
      <c r="SN70" s="21">
        <f t="shared" ref="SN70:SN101" si="1347">IF($J70&gt;0,IF(AND(SN$3&gt;=$N70,SN$3&lt;=$O70),$J70/($O70-$N70+1),0),0)</f>
        <v>0</v>
      </c>
      <c r="SO70" s="21"/>
      <c r="SP70" s="21">
        <f t="shared" ref="SP70:SP133" si="1348">IF($J70&gt;0,IF(AND(SP$3&gt;=$N70,SP$3&lt;=$O70),$J70/($O70-$N70+1),0),0)</f>
        <v>0</v>
      </c>
      <c r="SQ70" s="21"/>
      <c r="SR70" s="21">
        <f t="shared" ref="SR70:SR133" si="1349">IF($J70&gt;0,IF(AND(SR$3&gt;=$N70,SR$3&lt;=$O70),$J70/($O70-$N70+1),0),0)</f>
        <v>0</v>
      </c>
      <c r="SS70" s="21"/>
      <c r="ST70" s="21">
        <f t="shared" ref="ST70:ST133" si="1350">IF($J70&gt;0,IF(AND(ST$3&gt;=$N70,ST$3&lt;=$O70),$J70/($O70-$N70+1),0),0)</f>
        <v>0</v>
      </c>
      <c r="SU70" s="21"/>
      <c r="SV70" s="21">
        <f t="shared" ref="SV70:SV133" si="1351">IF($J70&gt;0,IF(AND(SV$3&gt;=$N70,SV$3&lt;=$O70),$J70/($O70-$N70+1),0),0)</f>
        <v>0</v>
      </c>
      <c r="SW70" s="21"/>
      <c r="SX70" s="21">
        <f t="shared" ref="SX70:SX133" si="1352">IF($J70&gt;0,IF(AND(SX$3&gt;=$N70,SX$3&lt;=$O70),$J70/($O70-$N70+1),0),0)</f>
        <v>0</v>
      </c>
      <c r="SY70" s="21"/>
      <c r="SZ70" s="21">
        <f t="shared" ref="SZ70:SZ133" si="1353">IF($J70&gt;0,IF(AND(SZ$3&gt;=$N70,SZ$3&lt;=$O70),$J70/($O70-$N70+1),0),0)</f>
        <v>0</v>
      </c>
      <c r="TA70" s="21"/>
      <c r="TB70" s="21">
        <f t="shared" ref="TB70:TB133" si="1354">IF($J70&gt;0,IF(AND(TB$3&gt;=$N70,TB$3&lt;=$O70),$J70/($O70-$N70+1),0),0)</f>
        <v>0</v>
      </c>
      <c r="TC70" s="21"/>
      <c r="TD70" s="21">
        <f t="shared" ref="TD70:TD101" si="1355">IF($J70&gt;0,IF(AND(TD$3&gt;=$N70,TD$3&lt;=$O70),$J70/($O70-$N70+1),0),0)</f>
        <v>0</v>
      </c>
      <c r="TE70" s="21"/>
      <c r="TF70" s="21">
        <f t="shared" ref="TF70:TF133" si="1356">IF($J70&gt;0,IF(AND(TF$3&gt;=$N70,TF$3&lt;=$O70),$J70/($O70-$N70+1),0),0)</f>
        <v>0</v>
      </c>
      <c r="TG70" s="21"/>
      <c r="TH70" s="21">
        <f t="shared" ref="TH70:TH133" si="1357">IF($J70&gt;0,IF(AND(TH$3&gt;=$N70,TH$3&lt;=$O70),$J70/($O70-$N70+1),0),0)</f>
        <v>0</v>
      </c>
      <c r="TI70" s="21"/>
      <c r="TJ70" s="21">
        <f t="shared" ref="TJ70:TJ133" si="1358">IF($J70&gt;0,IF(AND(TJ$3&gt;=$N70,TJ$3&lt;=$O70),$J70/($O70-$N70+1),0),0)</f>
        <v>0</v>
      </c>
      <c r="TK70" s="21"/>
      <c r="TL70" s="21">
        <f t="shared" ref="TL70:TL101" si="1359">IF($J70&gt;0,IF(AND(TL$3&gt;=$N70,TL$3&lt;=$O70),$J70/($O70-$N70+1),0),0)</f>
        <v>0</v>
      </c>
      <c r="TM70" s="21"/>
      <c r="TN70" s="21">
        <f t="shared" ref="TN70:TN101" si="1360">IF($J70&gt;0,IF(AND(TN$3&gt;=$N70,TN$3&lt;=$O70),$J70/($O70-$N70+1),0),0)</f>
        <v>0</v>
      </c>
      <c r="TO70" s="21"/>
      <c r="TP70" s="21">
        <f t="shared" ref="TP70:TP101" si="1361">IF($J70&gt;0,IF(AND(TP$3&gt;=$N70,TP$3&lt;=$O70),$J70/($O70-$N70+1),0),0)</f>
        <v>0</v>
      </c>
      <c r="TQ70" s="21"/>
      <c r="TR70" s="21">
        <f t="shared" ref="TR70:TR101" si="1362">IF($J70&gt;0,IF(AND(TR$3&gt;=$N70,TR$3&lt;=$O70),$J70/($O70-$N70+1),0),0)</f>
        <v>0</v>
      </c>
      <c r="TS70" s="21"/>
      <c r="TT70" s="21">
        <f t="shared" ref="TT70:TT101" si="1363">IF($J70&gt;0,IF(AND(TT$3&gt;=$N70,TT$3&lt;=$O70),$J70/($O70-$N70+1),0),0)</f>
        <v>0</v>
      </c>
      <c r="TU70" s="21"/>
      <c r="TV70" s="21">
        <f t="shared" ref="TV70:TV101" si="1364">IF($J70&gt;0,IF(AND(TV$3&gt;=$N70,TV$3&lt;=$O70),$J70/($O70-$N70+1),0),0)</f>
        <v>0</v>
      </c>
      <c r="TW70" s="21"/>
      <c r="TX70" s="21">
        <f t="shared" ref="TX70:TX101" si="1365">IF($J70&gt;0,IF(AND(TX$3&gt;=$N70,TX$3&lt;=$O70),$J70/($O70-$N70+1),0),0)</f>
        <v>0</v>
      </c>
      <c r="TY70" s="21"/>
      <c r="TZ70" s="21">
        <f t="shared" ref="TZ70:TZ101" si="1366">IF($J70&gt;0,IF(AND(TZ$3&gt;=$N70,TZ$3&lt;=$O70),$J70/($O70-$N70+1),0),0)</f>
        <v>0</v>
      </c>
      <c r="UA70" s="21"/>
      <c r="UB70" s="21">
        <f t="shared" ref="UB70:UB101" si="1367">IF($J70&gt;0,IF(AND(UB$3&gt;=$N70,UB$3&lt;=$O70),$J70/($O70-$N70+1),0),0)</f>
        <v>0</v>
      </c>
      <c r="UC70" s="21"/>
      <c r="UD70" s="21">
        <f t="shared" ref="UD70:UD101" si="1368">IF($J70&gt;0,IF(AND(UD$3&gt;=$N70,UD$3&lt;=$O70),$J70/($O70-$N70+1),0),0)</f>
        <v>0</v>
      </c>
      <c r="UE70" s="21"/>
      <c r="UF70" s="21">
        <f t="shared" ref="UF70:UF101" si="1369">IF($J70&gt;0,IF(AND(UF$3&gt;=$N70,UF$3&lt;=$O70),$J70/($O70-$N70+1),0),0)</f>
        <v>0</v>
      </c>
      <c r="UG70" s="21"/>
      <c r="UH70" s="21">
        <f t="shared" ref="UH70:UH133" si="1370">IF($J70&gt;0,IF(AND(UH$3&gt;=$N70,UH$3&lt;=$O70),$J70/($O70-$N70+1),0),0)</f>
        <v>0</v>
      </c>
      <c r="UI70" s="21"/>
      <c r="UJ70" s="21">
        <f t="shared" ref="UJ70:UJ101" si="1371">IF($J70&gt;0,IF(AND(UJ$3&gt;=$N70,UJ$3&lt;=$O70),$J70/($O70-$N70+1),0),0)</f>
        <v>0</v>
      </c>
      <c r="UK70" s="21"/>
      <c r="UL70" s="21">
        <f t="shared" ref="UL70:UL101" si="1372">IF($J70&gt;0,IF(AND(UL$3&gt;=$N70,UL$3&lt;=$O70),$J70/($O70-$N70+1),0),0)</f>
        <v>0</v>
      </c>
      <c r="UM70" s="21"/>
      <c r="UN70" s="21">
        <f t="shared" ref="UN70:UN101" si="1373">IF($J70&gt;0,IF(AND(UN$3&gt;=$N70,UN$3&lt;=$O70),$J70/($O70-$N70+1),0),0)</f>
        <v>0</v>
      </c>
      <c r="UO70" s="21"/>
      <c r="UP70" s="21">
        <f t="shared" ref="UP70:UP101" si="1374">IF($J70&gt;0,IF(AND(UP$3&gt;=$N70,UP$3&lt;=$O70),$J70/($O70-$N70+1),0),0)</f>
        <v>0</v>
      </c>
      <c r="UQ70" s="21"/>
      <c r="UR70" s="21">
        <f t="shared" ref="UR70:UR101" si="1375">IF($J70&gt;0,IF(AND(UR$3&gt;=$N70,UR$3&lt;=$O70),$J70/($O70-$N70+1),0),0)</f>
        <v>0</v>
      </c>
      <c r="US70" s="21"/>
      <c r="UT70" s="21">
        <f t="shared" ref="UT70:UT101" si="1376">IF($J70&gt;0,IF(AND(UT$3&gt;=$N70,UT$3&lt;=$O70),$J70/($O70-$N70+1),0),0)</f>
        <v>0</v>
      </c>
      <c r="UU70" s="21"/>
      <c r="UV70" s="21">
        <f t="shared" ref="UV70:UV133" si="1377">IF($J70&gt;0,IF(AND(UV$3&gt;=$N70,UV$3&lt;=$O70),$J70/($O70-$N70+1),0),0)</f>
        <v>0</v>
      </c>
      <c r="UW70" s="21"/>
      <c r="UX70" s="21">
        <f t="shared" ref="UX70:UX101" si="1378">IF($J70&gt;0,IF(AND(UX$3&gt;=$N70,UX$3&lt;=$O70),$J70/($O70-$N70+1),0),0)</f>
        <v>0</v>
      </c>
      <c r="UY70" s="21"/>
      <c r="UZ70" s="21">
        <f t="shared" ref="UZ70:UZ133" si="1379">IF($J70&gt;0,IF(AND(UZ$3&gt;=$N70,UZ$3&lt;=$O70),$J70/($O70-$N70+1),0),0)</f>
        <v>0</v>
      </c>
      <c r="VA70" s="21"/>
      <c r="VB70" s="21">
        <f t="shared" ref="VB70:VB101" si="1380">IF($J70&gt;0,IF(AND(VB$3&gt;=$N70,VB$3&lt;=$O70),$J70/($O70-$N70+1),0),0)</f>
        <v>0</v>
      </c>
      <c r="VC70" s="21"/>
      <c r="VD70" s="21">
        <f t="shared" ref="VD70:VD101" si="1381">IF($J70&gt;0,IF(AND(VD$3&gt;=$N70,VD$3&lt;=$O70),$J70/($O70-$N70+1),0),0)</f>
        <v>0</v>
      </c>
      <c r="VE70" s="21"/>
      <c r="VF70" s="21">
        <f t="shared" ref="VF70:VF101" si="1382">IF($J70&gt;0,IF(AND(VF$3&gt;=$N70,VF$3&lt;=$O70),$J70/($O70-$N70+1),0),0)</f>
        <v>0</v>
      </c>
      <c r="VG70" s="21"/>
      <c r="VH70" s="21">
        <f t="shared" ref="VH70:VH101" si="1383">IF($J70&gt;0,IF(AND(VH$3&gt;=$N70,VH$3&lt;=$O70),$J70/($O70-$N70+1),0),0)</f>
        <v>0</v>
      </c>
      <c r="VI70" s="21"/>
      <c r="VJ70" s="21">
        <f t="shared" ref="VJ70:VJ101" si="1384">IF($J70&gt;0,IF(AND(VJ$3&gt;=$N70,VJ$3&lt;=$O70),$J70/($O70-$N70+1),0),0)</f>
        <v>0</v>
      </c>
      <c r="VK70" s="21"/>
      <c r="VL70" s="21">
        <f t="shared" ref="VL70:VL101" si="1385">IF($J70&gt;0,IF(AND(VL$3&gt;=$N70,VL$3&lt;=$O70),$J70/($O70-$N70+1),0),0)</f>
        <v>0</v>
      </c>
      <c r="VM70" s="21"/>
      <c r="VN70" s="21">
        <f t="shared" ref="VN70:VN101" si="1386">IF($J70&gt;0,IF(AND(VN$3&gt;=$N70,VN$3&lt;=$O70),$J70/($O70-$N70+1),0),0)</f>
        <v>0</v>
      </c>
      <c r="VO70" s="21"/>
      <c r="VP70" s="21">
        <f t="shared" ref="VP70:VP101" si="1387">IF($J70&gt;0,IF(AND(VP$3&gt;=$N70,VP$3&lt;=$O70),$J70/($O70-$N70+1),0),0)</f>
        <v>0</v>
      </c>
      <c r="VQ70" s="21"/>
      <c r="VR70" s="21">
        <f t="shared" si="1326"/>
        <v>0</v>
      </c>
      <c r="VS70" s="21"/>
      <c r="VT70" s="21">
        <f t="shared" ref="VT70:AIZ101" si="1388">IF($J70&gt;0,IF(AND(VT$3&gt;=$N70,VT$3&lt;=$O70),$J70/($O70-$N70+1),0),0)</f>
        <v>0</v>
      </c>
      <c r="VU70" s="21"/>
      <c r="VV70" s="21">
        <f t="shared" si="1388"/>
        <v>0</v>
      </c>
      <c r="VW70" s="21"/>
      <c r="VX70" s="21">
        <f t="shared" ref="VX70:WL101" si="1389">IF($J70&gt;0,IF(AND(VX$3&gt;=$N70,VX$3&lt;=$O70),$J70/($O70-$N70+1),0),0)</f>
        <v>0</v>
      </c>
      <c r="VY70" s="21"/>
      <c r="VZ70" s="21">
        <f t="shared" si="1389"/>
        <v>0</v>
      </c>
      <c r="WA70" s="21"/>
      <c r="WB70" s="21">
        <f t="shared" si="1389"/>
        <v>0</v>
      </c>
      <c r="WC70" s="21"/>
      <c r="WD70" s="21">
        <f t="shared" si="1389"/>
        <v>0</v>
      </c>
      <c r="WE70" s="21"/>
      <c r="WF70" s="21">
        <f t="shared" si="1389"/>
        <v>0</v>
      </c>
      <c r="WG70" s="21"/>
      <c r="WH70" s="21">
        <f t="shared" si="1389"/>
        <v>0</v>
      </c>
      <c r="WI70" s="21"/>
      <c r="WJ70" s="21">
        <f t="shared" si="1389"/>
        <v>0</v>
      </c>
      <c r="WK70" s="21"/>
      <c r="WL70" s="21">
        <f t="shared" si="1389"/>
        <v>0</v>
      </c>
      <c r="WM70" s="21"/>
      <c r="WN70" s="21">
        <f t="shared" ref="WN70:XB101" si="1390">IF($J70&gt;0,IF(AND(WN$3&gt;=$N70,WN$3&lt;=$O70),$J70/($O70-$N70+1),0),0)</f>
        <v>0</v>
      </c>
      <c r="WO70" s="21"/>
      <c r="WP70" s="21">
        <f t="shared" si="1390"/>
        <v>0</v>
      </c>
      <c r="WQ70" s="21"/>
      <c r="WR70" s="21">
        <f t="shared" si="1390"/>
        <v>0</v>
      </c>
      <c r="WS70" s="21"/>
      <c r="WT70" s="21">
        <f t="shared" si="1390"/>
        <v>0</v>
      </c>
      <c r="WU70" s="21"/>
      <c r="WV70" s="21">
        <f t="shared" si="1390"/>
        <v>0</v>
      </c>
      <c r="WW70" s="21"/>
      <c r="WX70" s="21">
        <f t="shared" si="1390"/>
        <v>0</v>
      </c>
      <c r="WY70" s="21"/>
      <c r="WZ70" s="21">
        <f t="shared" si="1390"/>
        <v>0</v>
      </c>
      <c r="XA70" s="21"/>
      <c r="XB70" s="21">
        <f t="shared" si="1390"/>
        <v>0</v>
      </c>
      <c r="XC70" s="21"/>
      <c r="XD70" s="21">
        <f t="shared" ref="XD70:XR101" si="1391">IF($J70&gt;0,IF(AND(XD$3&gt;=$N70,XD$3&lt;=$O70),$J70/($O70-$N70+1),0),0)</f>
        <v>0</v>
      </c>
      <c r="XE70" s="21"/>
      <c r="XF70" s="21">
        <f t="shared" si="1391"/>
        <v>0</v>
      </c>
      <c r="XG70" s="21"/>
      <c r="XH70" s="21">
        <f t="shared" si="1391"/>
        <v>0</v>
      </c>
      <c r="XI70" s="21"/>
      <c r="XJ70" s="21">
        <f t="shared" si="1391"/>
        <v>0</v>
      </c>
      <c r="XK70" s="21"/>
      <c r="XL70" s="21">
        <f t="shared" si="1391"/>
        <v>0</v>
      </c>
      <c r="XM70" s="21"/>
      <c r="XN70" s="21">
        <f t="shared" si="1391"/>
        <v>0</v>
      </c>
      <c r="XO70" s="21"/>
      <c r="XP70" s="21">
        <f t="shared" si="1391"/>
        <v>0</v>
      </c>
      <c r="XQ70" s="21"/>
      <c r="XR70" s="21">
        <f t="shared" si="1391"/>
        <v>0</v>
      </c>
      <c r="XS70" s="21"/>
      <c r="XT70" s="21">
        <f t="shared" si="1388"/>
        <v>0</v>
      </c>
      <c r="XU70" s="21"/>
      <c r="XV70" s="21">
        <f t="shared" si="1388"/>
        <v>0</v>
      </c>
      <c r="XW70" s="21"/>
      <c r="XX70" s="21">
        <f t="shared" si="1388"/>
        <v>0</v>
      </c>
      <c r="XY70" s="21"/>
      <c r="XZ70" s="21">
        <f t="shared" si="1388"/>
        <v>0</v>
      </c>
      <c r="YA70" s="21"/>
      <c r="YB70" s="21">
        <f t="shared" ref="YB70:YB133" si="1392">IF($J70&gt;0,IF(AND(YB$3&gt;=$N70,YB$3&lt;=$O70),$J70/($O70-$N70+1),0),0)</f>
        <v>0</v>
      </c>
      <c r="YC70" s="21"/>
      <c r="YD70" s="21">
        <f t="shared" ref="YD70:YD133" si="1393">IF($J70&gt;0,IF(AND(YD$3&gt;=$N70,YD$3&lt;=$O70),$J70/($O70-$N70+1),0),0)</f>
        <v>0</v>
      </c>
      <c r="YE70" s="21"/>
      <c r="YF70" s="21">
        <f t="shared" ref="YF70:YF133" si="1394">IF($J70&gt;0,IF(AND(YF$3&gt;=$N70,YF$3&lt;=$O70),$J70/($O70-$N70+1),0),0)</f>
        <v>0</v>
      </c>
      <c r="YG70" s="21"/>
      <c r="YH70" s="21">
        <f t="shared" ref="YH70:YH133" si="1395">IF($J70&gt;0,IF(AND(YH$3&gt;=$N70,YH$3&lt;=$O70),$J70/($O70-$N70+1),0),0)</f>
        <v>0</v>
      </c>
      <c r="YI70" s="21"/>
      <c r="YJ70" s="21">
        <f t="shared" ref="YJ70:YJ133" si="1396">IF($J70&gt;0,IF(AND(YJ$3&gt;=$N70,YJ$3&lt;=$O70),$J70/($O70-$N70+1),0),0)</f>
        <v>0</v>
      </c>
      <c r="YK70" s="21"/>
      <c r="YL70" s="21">
        <f t="shared" ref="YL70:YL133" si="1397">IF($J70&gt;0,IF(AND(YL$3&gt;=$N70,YL$3&lt;=$O70),$J70/($O70-$N70+1),0),0)</f>
        <v>0</v>
      </c>
      <c r="YM70" s="21"/>
      <c r="YN70" s="21">
        <f t="shared" ref="YN70:YN133" si="1398">IF($J70&gt;0,IF(AND(YN$3&gt;=$N70,YN$3&lt;=$O70),$J70/($O70-$N70+1),0),0)</f>
        <v>0</v>
      </c>
      <c r="YO70" s="21"/>
      <c r="YP70" s="21">
        <f t="shared" ref="YP70:YP133" si="1399">IF($J70&gt;0,IF(AND(YP$3&gt;=$N70,YP$3&lt;=$O70),$J70/($O70-$N70+1),0),0)</f>
        <v>0</v>
      </c>
      <c r="YQ70" s="21"/>
      <c r="YR70" s="21">
        <f t="shared" ref="YR70:YR133" si="1400">IF($J70&gt;0,IF(AND(YR$3&gt;=$N70,YR$3&lt;=$O70),$J70/($O70-$N70+1),0),0)</f>
        <v>0</v>
      </c>
      <c r="YS70" s="21"/>
      <c r="YT70" s="21">
        <f t="shared" ref="YT70:YT101" si="1401">IF($J70&gt;0,IF(AND(YT$3&gt;=$N70,YT$3&lt;=$O70),$J70/($O70-$N70+1),0),0)</f>
        <v>0</v>
      </c>
      <c r="YU70" s="21"/>
      <c r="YV70" s="21">
        <f t="shared" ref="YV70:YV133" si="1402">IF($J70&gt;0,IF(AND(YV$3&gt;=$N70,YV$3&lt;=$O70),$J70/($O70-$N70+1),0),0)</f>
        <v>0</v>
      </c>
      <c r="YW70" s="21"/>
      <c r="YX70" s="21">
        <f t="shared" ref="YX70:YX133" si="1403">IF($J70&gt;0,IF(AND(YX$3&gt;=$N70,YX$3&lt;=$O70),$J70/($O70-$N70+1),0),0)</f>
        <v>0</v>
      </c>
      <c r="YY70" s="21"/>
      <c r="YZ70" s="21">
        <f t="shared" si="1388"/>
        <v>0</v>
      </c>
      <c r="ZA70" s="21"/>
      <c r="ZB70" s="21">
        <f t="shared" ref="ZB70:ZB133" si="1404">IF($J70&gt;0,IF(AND(ZB$3&gt;=$N70,ZB$3&lt;=$O70),$J70/($O70-$N70+1),0),0)</f>
        <v>0</v>
      </c>
      <c r="ZC70" s="21"/>
      <c r="ZD70" s="21">
        <f t="shared" ref="ZD70:ZD133" si="1405">IF($J70&gt;0,IF(AND(ZD$3&gt;=$N70,ZD$3&lt;=$O70),$J70/($O70-$N70+1),0),0)</f>
        <v>0</v>
      </c>
      <c r="ZE70" s="21"/>
      <c r="ZF70" s="21">
        <f t="shared" ref="ZF70:ZF133" si="1406">IF($J70&gt;0,IF(AND(ZF$3&gt;=$N70,ZF$3&lt;=$O70),$J70/($O70-$N70+1),0),0)</f>
        <v>0</v>
      </c>
      <c r="ZG70" s="21"/>
      <c r="ZH70" s="21">
        <f t="shared" ref="ZH70:ZH101" si="1407">IF($J70&gt;0,IF(AND(ZH$3&gt;=$N70,ZH$3&lt;=$O70),$J70/($O70-$N70+1),0),0)</f>
        <v>0</v>
      </c>
      <c r="ZI70" s="21"/>
      <c r="ZJ70" s="21">
        <f t="shared" ref="ZJ70:ZJ133" si="1408">IF($J70&gt;0,IF(AND(ZJ$3&gt;=$N70,ZJ$3&lt;=$O70),$J70/($O70-$N70+1),0),0)</f>
        <v>0</v>
      </c>
      <c r="ZK70" s="21"/>
      <c r="ZL70" s="21">
        <f t="shared" ref="ZL70:ZL133" si="1409">IF($J70&gt;0,IF(AND(ZL$3&gt;=$N70,ZL$3&lt;=$O70),$J70/($O70-$N70+1),0),0)</f>
        <v>0</v>
      </c>
      <c r="ZM70" s="21"/>
      <c r="ZN70" s="21">
        <f t="shared" ref="ZN70:ZN101" si="1410">IF($J70&gt;0,IF(AND(ZN$3&gt;=$N70,ZN$3&lt;=$O70),$J70/($O70-$N70+1),0),0)</f>
        <v>0</v>
      </c>
      <c r="ZO70" s="21"/>
      <c r="ZP70" s="21">
        <f t="shared" ref="ZP70:ZP133" si="1411">IF($J70&gt;0,IF(AND(ZP$3&gt;=$N70,ZP$3&lt;=$O70),$J70/($O70-$N70+1),0),0)</f>
        <v>0</v>
      </c>
      <c r="ZQ70" s="21"/>
      <c r="ZR70" s="21">
        <f t="shared" ref="ZR70:ZR133" si="1412">IF($J70&gt;0,IF(AND(ZR$3&gt;=$N70,ZR$3&lt;=$O70),$J70/($O70-$N70+1),0),0)</f>
        <v>0</v>
      </c>
      <c r="ZS70" s="21"/>
      <c r="ZT70" s="21">
        <f t="shared" si="1388"/>
        <v>0</v>
      </c>
      <c r="ZU70" s="21"/>
      <c r="ZV70" s="21">
        <f t="shared" ref="ZV70:ZV101" si="1413">IF($J70&gt;0,IF(AND(ZV$3&gt;=$N70,ZV$3&lt;=$O70),$J70/($O70-$N70+1),0),0)</f>
        <v>0</v>
      </c>
      <c r="ZW70" s="21"/>
      <c r="ZX70" s="21">
        <f t="shared" ref="ZX70:ZZ101" si="1414">IF($J70&gt;0,IF(AND(ZX$3&gt;=$N70,ZX$3&lt;=$O70),$J70/($O70-$N70+1),0),0)</f>
        <v>0</v>
      </c>
      <c r="ZY70" s="21"/>
      <c r="ZZ70" s="21">
        <f t="shared" si="1414"/>
        <v>0</v>
      </c>
      <c r="AAA70" s="21"/>
      <c r="AAB70" s="21">
        <f t="shared" ref="AAB70:AAD101" si="1415">IF($J70&gt;0,IF(AND(AAB$3&gt;=$N70,AAB$3&lt;=$O70),$J70/($O70-$N70+1),0),0)</f>
        <v>0</v>
      </c>
      <c r="AAC70" s="21"/>
      <c r="AAD70" s="21">
        <f t="shared" si="1415"/>
        <v>0</v>
      </c>
      <c r="AAE70" s="21"/>
      <c r="AAF70" s="21">
        <f t="shared" ref="AAF70:AAH101" si="1416">IF($J70&gt;0,IF(AND(AAF$3&gt;=$N70,AAF$3&lt;=$O70),$J70/($O70-$N70+1),0),0)</f>
        <v>0</v>
      </c>
      <c r="AAG70" s="21"/>
      <c r="AAH70" s="21">
        <f t="shared" si="1416"/>
        <v>0</v>
      </c>
      <c r="AAI70" s="21"/>
      <c r="AAJ70" s="21">
        <f t="shared" ref="AAJ70:AAL101" si="1417">IF($J70&gt;0,IF(AND(AAJ$3&gt;=$N70,AAJ$3&lt;=$O70),$J70/($O70-$N70+1),0),0)</f>
        <v>0</v>
      </c>
      <c r="AAK70" s="21"/>
      <c r="AAL70" s="21">
        <f t="shared" si="1417"/>
        <v>0</v>
      </c>
      <c r="AAM70" s="21"/>
      <c r="AAN70" s="21">
        <f t="shared" ref="AAN70:AAP101" si="1418">IF($J70&gt;0,IF(AND(AAN$3&gt;=$N70,AAN$3&lt;=$O70),$J70/($O70-$N70+1),0),0)</f>
        <v>0</v>
      </c>
      <c r="AAO70" s="21"/>
      <c r="AAP70" s="21">
        <f t="shared" si="1418"/>
        <v>0</v>
      </c>
      <c r="AAQ70" s="21"/>
      <c r="AAR70" s="21">
        <f t="shared" ref="AAR70:AAT101" si="1419">IF($J70&gt;0,IF(AND(AAR$3&gt;=$N70,AAR$3&lt;=$O70),$J70/($O70-$N70+1),0),0)</f>
        <v>0</v>
      </c>
      <c r="AAS70" s="21"/>
      <c r="AAT70" s="21">
        <f t="shared" si="1419"/>
        <v>0</v>
      </c>
      <c r="AAU70" s="21"/>
      <c r="AAV70" s="21">
        <f t="shared" ref="AAV70:AAX101" si="1420">IF($J70&gt;0,IF(AND(AAV$3&gt;=$N70,AAV$3&lt;=$O70),$J70/($O70-$N70+1),0),0)</f>
        <v>0</v>
      </c>
      <c r="AAW70" s="21"/>
      <c r="AAX70" s="21">
        <f t="shared" si="1420"/>
        <v>0</v>
      </c>
      <c r="AAY70" s="21"/>
      <c r="AAZ70" s="21">
        <f t="shared" ref="AAZ70:ABB101" si="1421">IF($J70&gt;0,IF(AND(AAZ$3&gt;=$N70,AAZ$3&lt;=$O70),$J70/($O70-$N70+1),0),0)</f>
        <v>0</v>
      </c>
      <c r="ABA70" s="21"/>
      <c r="ABB70" s="21">
        <f t="shared" si="1421"/>
        <v>0</v>
      </c>
      <c r="ABC70" s="21"/>
      <c r="ABD70" s="21">
        <f t="shared" ref="ABD70:ABF101" si="1422">IF($J70&gt;0,IF(AND(ABD$3&gt;=$N70,ABD$3&lt;=$O70),$J70/($O70-$N70+1),0),0)</f>
        <v>0</v>
      </c>
      <c r="ABE70" s="21"/>
      <c r="ABF70" s="21">
        <f t="shared" si="1422"/>
        <v>0</v>
      </c>
      <c r="ABG70" s="21"/>
      <c r="ABH70" s="21">
        <f t="shared" ref="ABH70:ABJ101" si="1423">IF($J70&gt;0,IF(AND(ABH$3&gt;=$N70,ABH$3&lt;=$O70),$J70/($O70-$N70+1),0),0)</f>
        <v>0</v>
      </c>
      <c r="ABI70" s="21"/>
      <c r="ABJ70" s="21">
        <f t="shared" si="1423"/>
        <v>0</v>
      </c>
      <c r="ABK70" s="21"/>
      <c r="ABL70" s="21">
        <f t="shared" ref="ABL70:ABN101" si="1424">IF($J70&gt;0,IF(AND(ABL$3&gt;=$N70,ABL$3&lt;=$O70),$J70/($O70-$N70+1),0),0)</f>
        <v>0</v>
      </c>
      <c r="ABM70" s="21"/>
      <c r="ABN70" s="21">
        <f t="shared" si="1424"/>
        <v>0</v>
      </c>
      <c r="ABO70" s="21"/>
      <c r="ABP70" s="21">
        <f t="shared" ref="ABP70:ABR101" si="1425">IF($J70&gt;0,IF(AND(ABP$3&gt;=$N70,ABP$3&lt;=$O70),$J70/($O70-$N70+1),0),0)</f>
        <v>0</v>
      </c>
      <c r="ABQ70" s="21"/>
      <c r="ABR70" s="21">
        <f t="shared" si="1425"/>
        <v>0</v>
      </c>
      <c r="ABS70" s="21"/>
      <c r="ABT70" s="21">
        <f t="shared" ref="ABT70:ABV101" si="1426">IF($J70&gt;0,IF(AND(ABT$3&gt;=$N70,ABT$3&lt;=$O70),$J70/($O70-$N70+1),0),0)</f>
        <v>0</v>
      </c>
      <c r="ABU70" s="21"/>
      <c r="ABV70" s="21">
        <f t="shared" si="1426"/>
        <v>0</v>
      </c>
      <c r="ABW70" s="21"/>
      <c r="ABX70" s="21">
        <f t="shared" ref="ABX70:ABZ101" si="1427">IF($J70&gt;0,IF(AND(ABX$3&gt;=$N70,ABX$3&lt;=$O70),$J70/($O70-$N70+1),0),0)</f>
        <v>0</v>
      </c>
      <c r="ABY70" s="21"/>
      <c r="ABZ70" s="21">
        <f t="shared" si="1427"/>
        <v>0</v>
      </c>
      <c r="ACA70" s="21"/>
      <c r="ACB70" s="21">
        <f t="shared" ref="ACB70:ACD101" si="1428">IF($J70&gt;0,IF(AND(ACB$3&gt;=$N70,ACB$3&lt;=$O70),$J70/($O70-$N70+1),0),0)</f>
        <v>0</v>
      </c>
      <c r="ACC70" s="21"/>
      <c r="ACD70" s="21">
        <f t="shared" si="1428"/>
        <v>0</v>
      </c>
      <c r="ACE70" s="21"/>
      <c r="ACF70" s="21">
        <f t="shared" ref="ACF70:ACH101" si="1429">IF($J70&gt;0,IF(AND(ACF$3&gt;=$N70,ACF$3&lt;=$O70),$J70/($O70-$N70+1),0),0)</f>
        <v>0</v>
      </c>
      <c r="ACG70" s="21"/>
      <c r="ACH70" s="21">
        <f t="shared" si="1429"/>
        <v>0</v>
      </c>
      <c r="ACI70" s="21"/>
      <c r="ACJ70" s="21">
        <f t="shared" ref="ACJ70:ACL101" si="1430">IF($J70&gt;0,IF(AND(ACJ$3&gt;=$N70,ACJ$3&lt;=$O70),$J70/($O70-$N70+1),0),0)</f>
        <v>0</v>
      </c>
      <c r="ACK70" s="21"/>
      <c r="ACL70" s="21">
        <f t="shared" si="1430"/>
        <v>0</v>
      </c>
      <c r="ACM70" s="21"/>
      <c r="ACN70" s="21">
        <f t="shared" ref="ACN70:ACP101" si="1431">IF($J70&gt;0,IF(AND(ACN$3&gt;=$N70,ACN$3&lt;=$O70),$J70/($O70-$N70+1),0),0)</f>
        <v>0</v>
      </c>
      <c r="ACO70" s="21"/>
      <c r="ACP70" s="21">
        <f t="shared" si="1431"/>
        <v>0</v>
      </c>
      <c r="ACQ70" s="21"/>
      <c r="ACR70" s="21">
        <f t="shared" ref="ACR70:ACT101" si="1432">IF($J70&gt;0,IF(AND(ACR$3&gt;=$N70,ACR$3&lt;=$O70),$J70/($O70-$N70+1),0),0)</f>
        <v>0</v>
      </c>
      <c r="ACS70" s="21"/>
      <c r="ACT70" s="21">
        <f t="shared" si="1432"/>
        <v>0</v>
      </c>
      <c r="ACU70" s="21"/>
      <c r="ACV70" s="21">
        <f t="shared" ref="ACV70:ACX101" si="1433">IF($J70&gt;0,IF(AND(ACV$3&gt;=$N70,ACV$3&lt;=$O70),$J70/($O70-$N70+1),0),0)</f>
        <v>0</v>
      </c>
      <c r="ACW70" s="21"/>
      <c r="ACX70" s="21">
        <f t="shared" si="1433"/>
        <v>0</v>
      </c>
      <c r="ACY70" s="21"/>
      <c r="ACZ70" s="21">
        <f t="shared" ref="ACZ70:ADB101" si="1434">IF($J70&gt;0,IF(AND(ACZ$3&gt;=$N70,ACZ$3&lt;=$O70),$J70/($O70-$N70+1),0),0)</f>
        <v>0</v>
      </c>
      <c r="ADA70" s="21"/>
      <c r="ADB70" s="21">
        <f t="shared" si="1434"/>
        <v>0</v>
      </c>
      <c r="ADC70" s="21"/>
      <c r="ADD70" s="21">
        <f t="shared" ref="ADD70:ADF101" si="1435">IF($J70&gt;0,IF(AND(ADD$3&gt;=$N70,ADD$3&lt;=$O70),$J70/($O70-$N70+1),0),0)</f>
        <v>0</v>
      </c>
      <c r="ADE70" s="21"/>
      <c r="ADF70" s="21">
        <f t="shared" si="1435"/>
        <v>0</v>
      </c>
      <c r="ADG70" s="21"/>
      <c r="ADH70" s="21">
        <f t="shared" ref="ADH70:ADJ101" si="1436">IF($J70&gt;0,IF(AND(ADH$3&gt;=$N70,ADH$3&lt;=$O70),$J70/($O70-$N70+1),0),0)</f>
        <v>0</v>
      </c>
      <c r="ADI70" s="21"/>
      <c r="ADJ70" s="21">
        <f t="shared" si="1436"/>
        <v>0</v>
      </c>
      <c r="ADK70" s="21"/>
      <c r="ADL70" s="21">
        <f t="shared" ref="ADL70:ADZ101" si="1437">IF($J70&gt;0,IF(AND(ADL$3&gt;=$N70,ADL$3&lt;=$O70),$J70/($O70-$N70+1),0),0)</f>
        <v>0</v>
      </c>
      <c r="ADM70" s="21"/>
      <c r="ADN70" s="21">
        <f t="shared" si="1437"/>
        <v>0</v>
      </c>
      <c r="ADO70" s="21"/>
      <c r="ADP70" s="21">
        <f t="shared" si="1437"/>
        <v>0</v>
      </c>
      <c r="ADQ70" s="21"/>
      <c r="ADR70" s="21">
        <f t="shared" si="1437"/>
        <v>0</v>
      </c>
      <c r="ADS70" s="21"/>
      <c r="ADT70" s="21">
        <f t="shared" si="1437"/>
        <v>0</v>
      </c>
      <c r="ADU70" s="21"/>
      <c r="ADV70" s="21">
        <f t="shared" si="1437"/>
        <v>0</v>
      </c>
      <c r="ADW70" s="21"/>
      <c r="ADX70" s="21">
        <f t="shared" si="1437"/>
        <v>0</v>
      </c>
      <c r="ADY70" s="21"/>
      <c r="ADZ70" s="21">
        <f t="shared" si="1437"/>
        <v>0</v>
      </c>
      <c r="AEA70" s="21"/>
      <c r="AEB70" s="21">
        <f t="shared" ref="ADV70:AEB101" si="1438">IF($J70&gt;0,IF(AND(AEB$3&gt;=$N70,AEB$3&lt;=$O70),$J70/($O70-$N70+1),0),0)</f>
        <v>0</v>
      </c>
      <c r="AEC70" s="21"/>
      <c r="AED70" s="21">
        <f t="shared" ref="AED70:AER101" si="1439">IF($J70&gt;0,IF(AND(AED$3&gt;=$N70,AED$3&lt;=$O70),$J70/($O70-$N70+1),0),0)</f>
        <v>0</v>
      </c>
      <c r="AEE70" s="21"/>
      <c r="AEF70" s="21">
        <f t="shared" si="1439"/>
        <v>0</v>
      </c>
      <c r="AEG70" s="21"/>
      <c r="AEH70" s="21">
        <f t="shared" si="1439"/>
        <v>0</v>
      </c>
      <c r="AEI70" s="21"/>
      <c r="AEJ70" s="21">
        <f t="shared" si="1439"/>
        <v>0</v>
      </c>
      <c r="AEK70" s="21"/>
      <c r="AEL70" s="21">
        <f t="shared" si="1439"/>
        <v>0</v>
      </c>
      <c r="AEM70" s="21"/>
      <c r="AEN70" s="21">
        <f t="shared" si="1439"/>
        <v>0</v>
      </c>
      <c r="AEO70" s="21"/>
      <c r="AEP70" s="21">
        <f t="shared" si="1439"/>
        <v>0</v>
      </c>
      <c r="AEQ70" s="21"/>
      <c r="AER70" s="21">
        <f t="shared" si="1439"/>
        <v>0</v>
      </c>
      <c r="AES70" s="21"/>
      <c r="AET70" s="21">
        <f t="shared" ref="AEN70:AET101" si="1440">IF($J70&gt;0,IF(AND(AET$3&gt;=$N70,AET$3&lt;=$O70),$J70/($O70-$N70+1),0),0)</f>
        <v>0</v>
      </c>
      <c r="AEU70" s="21"/>
      <c r="AEV70" s="21">
        <f t="shared" ref="AEV70:AFJ101" si="1441">IF($J70&gt;0,IF(AND(AEV$3&gt;=$N70,AEV$3&lt;=$O70),$J70/($O70-$N70+1),0),0)</f>
        <v>0</v>
      </c>
      <c r="AEW70" s="21"/>
      <c r="AEX70" s="21">
        <f t="shared" si="1441"/>
        <v>0</v>
      </c>
      <c r="AEY70" s="21"/>
      <c r="AEZ70" s="21">
        <f t="shared" si="1441"/>
        <v>0</v>
      </c>
      <c r="AFA70" s="21"/>
      <c r="AFB70" s="21">
        <f t="shared" si="1441"/>
        <v>0</v>
      </c>
      <c r="AFC70" s="21"/>
      <c r="AFD70" s="21">
        <f t="shared" si="1441"/>
        <v>0</v>
      </c>
      <c r="AFE70" s="21"/>
      <c r="AFF70" s="21">
        <f t="shared" si="1441"/>
        <v>0</v>
      </c>
      <c r="AFG70" s="21"/>
      <c r="AFH70" s="21">
        <f t="shared" si="1441"/>
        <v>0</v>
      </c>
      <c r="AFI70" s="21"/>
      <c r="AFJ70" s="21">
        <f t="shared" si="1441"/>
        <v>0</v>
      </c>
      <c r="AFK70" s="21"/>
      <c r="AFL70" s="21">
        <f t="shared" ref="AFF70:AFL101" si="1442">IF($J70&gt;0,IF(AND(AFL$3&gt;=$N70,AFL$3&lt;=$O70),$J70/($O70-$N70+1),0),0)</f>
        <v>0</v>
      </c>
      <c r="AFM70" s="21"/>
      <c r="AFN70" s="21">
        <f t="shared" ref="AFN70:AGB101" si="1443">IF($J70&gt;0,IF(AND(AFN$3&gt;=$N70,AFN$3&lt;=$O70),$J70/($O70-$N70+1),0),0)</f>
        <v>0</v>
      </c>
      <c r="AFO70" s="21"/>
      <c r="AFP70" s="21">
        <f t="shared" si="1443"/>
        <v>0</v>
      </c>
      <c r="AFQ70" s="21"/>
      <c r="AFR70" s="21">
        <f t="shared" si="1443"/>
        <v>0</v>
      </c>
      <c r="AFS70" s="21"/>
      <c r="AFT70" s="21">
        <f t="shared" si="1443"/>
        <v>0</v>
      </c>
      <c r="AFU70" s="21"/>
      <c r="AFV70" s="21">
        <f t="shared" si="1443"/>
        <v>0</v>
      </c>
      <c r="AFW70" s="21"/>
      <c r="AFX70" s="21">
        <f t="shared" si="1443"/>
        <v>0</v>
      </c>
      <c r="AFY70" s="21"/>
      <c r="AFZ70" s="21">
        <f t="shared" si="1443"/>
        <v>0</v>
      </c>
      <c r="AGA70" s="21"/>
      <c r="AGB70" s="21">
        <f t="shared" si="1443"/>
        <v>0</v>
      </c>
      <c r="AGC70" s="21"/>
      <c r="AGD70" s="21">
        <f t="shared" ref="AFX70:AGD101" si="1444">IF($J70&gt;0,IF(AND(AGD$3&gt;=$N70,AGD$3&lt;=$O70),$J70/($O70-$N70+1),0),0)</f>
        <v>0</v>
      </c>
      <c r="AGE70" s="21"/>
      <c r="AGF70" s="21">
        <f t="shared" ref="AGF70:AGT101" si="1445">IF($J70&gt;0,IF(AND(AGF$3&gt;=$N70,AGF$3&lt;=$O70),$J70/($O70-$N70+1),0),0)</f>
        <v>0</v>
      </c>
      <c r="AGG70" s="21"/>
      <c r="AGH70" s="21">
        <f t="shared" si="1445"/>
        <v>0</v>
      </c>
      <c r="AGI70" s="21"/>
      <c r="AGJ70" s="21">
        <f t="shared" si="1445"/>
        <v>0</v>
      </c>
      <c r="AGK70" s="21"/>
      <c r="AGL70" s="21">
        <f t="shared" si="1445"/>
        <v>0</v>
      </c>
      <c r="AGM70" s="21"/>
      <c r="AGN70" s="21">
        <f t="shared" si="1445"/>
        <v>0</v>
      </c>
      <c r="AGO70" s="21"/>
      <c r="AGP70" s="21">
        <f t="shared" si="1445"/>
        <v>0</v>
      </c>
      <c r="AGQ70" s="21"/>
      <c r="AGR70" s="21">
        <f t="shared" si="1445"/>
        <v>0</v>
      </c>
      <c r="AGS70" s="21"/>
      <c r="AGT70" s="21">
        <f t="shared" si="1445"/>
        <v>0</v>
      </c>
      <c r="AGU70" s="21"/>
      <c r="AGV70" s="21">
        <f t="shared" ref="AGP70:AGV101" si="1446">IF($J70&gt;0,IF(AND(AGV$3&gt;=$N70,AGV$3&lt;=$O70),$J70/($O70-$N70+1),0),0)</f>
        <v>0</v>
      </c>
      <c r="AGW70" s="21"/>
      <c r="AGX70" s="21">
        <f t="shared" ref="AGX70:AHL101" si="1447">IF($J70&gt;0,IF(AND(AGX$3&gt;=$N70,AGX$3&lt;=$O70),$J70/($O70-$N70+1),0),0)</f>
        <v>0</v>
      </c>
      <c r="AGY70" s="21"/>
      <c r="AGZ70" s="21">
        <f t="shared" si="1447"/>
        <v>0</v>
      </c>
      <c r="AHA70" s="21"/>
      <c r="AHB70" s="21">
        <f t="shared" si="1447"/>
        <v>0</v>
      </c>
      <c r="AHC70" s="21"/>
      <c r="AHD70" s="21">
        <f t="shared" si="1447"/>
        <v>0</v>
      </c>
      <c r="AHE70" s="21"/>
      <c r="AHF70" s="21">
        <f t="shared" si="1447"/>
        <v>0</v>
      </c>
      <c r="AHG70" s="21"/>
      <c r="AHH70" s="21">
        <f t="shared" si="1447"/>
        <v>0</v>
      </c>
      <c r="AHI70" s="21"/>
      <c r="AHJ70" s="21">
        <f t="shared" si="1447"/>
        <v>0</v>
      </c>
      <c r="AHK70" s="21"/>
      <c r="AHL70" s="21">
        <f t="shared" si="1447"/>
        <v>0</v>
      </c>
      <c r="AHM70" s="21"/>
      <c r="AHN70" s="21">
        <f t="shared" ref="AHH70:AHN101" si="1448">IF($J70&gt;0,IF(AND(AHN$3&gt;=$N70,AHN$3&lt;=$O70),$J70/($O70-$N70+1),0),0)</f>
        <v>0</v>
      </c>
      <c r="AHO70" s="21"/>
      <c r="AHP70" s="21">
        <f t="shared" ref="AHP70:AID101" si="1449">IF($J70&gt;0,IF(AND(AHP$3&gt;=$N70,AHP$3&lt;=$O70),$J70/($O70-$N70+1),0),0)</f>
        <v>0</v>
      </c>
      <c r="AHQ70" s="21"/>
      <c r="AHR70" s="21">
        <f t="shared" si="1449"/>
        <v>0</v>
      </c>
      <c r="AHS70" s="21"/>
      <c r="AHT70" s="21">
        <f t="shared" si="1449"/>
        <v>0</v>
      </c>
      <c r="AHU70" s="21"/>
      <c r="AHV70" s="21">
        <f t="shared" si="1449"/>
        <v>0</v>
      </c>
      <c r="AHW70" s="21"/>
      <c r="AHX70" s="21">
        <f t="shared" si="1449"/>
        <v>0</v>
      </c>
      <c r="AHY70" s="21"/>
      <c r="AHZ70" s="21">
        <f t="shared" si="1449"/>
        <v>0</v>
      </c>
      <c r="AIA70" s="21"/>
      <c r="AIB70" s="21">
        <f t="shared" si="1449"/>
        <v>0</v>
      </c>
      <c r="AIC70" s="21"/>
      <c r="AID70" s="21">
        <f t="shared" si="1449"/>
        <v>0</v>
      </c>
      <c r="AIE70" s="21"/>
      <c r="AIF70" s="21">
        <f t="shared" ref="AHZ70:AIF101" si="1450">IF($J70&gt;0,IF(AND(AIF$3&gt;=$N70,AIF$3&lt;=$O70),$J70/($O70-$N70+1),0),0)</f>
        <v>0</v>
      </c>
      <c r="AIG70" s="21"/>
      <c r="AIH70" s="21">
        <f t="shared" ref="AIH70:AIV101" si="1451">IF($J70&gt;0,IF(AND(AIH$3&gt;=$N70,AIH$3&lt;=$O70),$J70/($O70-$N70+1),0),0)</f>
        <v>0</v>
      </c>
      <c r="AII70" s="21"/>
      <c r="AIJ70" s="21">
        <f t="shared" si="1451"/>
        <v>0</v>
      </c>
      <c r="AIK70" s="21"/>
      <c r="AIL70" s="21">
        <f t="shared" si="1451"/>
        <v>0</v>
      </c>
      <c r="AIM70" s="21"/>
      <c r="AIN70" s="21">
        <f t="shared" si="1451"/>
        <v>0</v>
      </c>
      <c r="AIO70" s="21"/>
      <c r="AIP70" s="21">
        <f t="shared" si="1451"/>
        <v>0</v>
      </c>
      <c r="AIQ70" s="21"/>
      <c r="AIR70" s="21">
        <f t="shared" si="1451"/>
        <v>0</v>
      </c>
      <c r="AIS70" s="21"/>
      <c r="AIT70" s="21">
        <f t="shared" si="1451"/>
        <v>0</v>
      </c>
      <c r="AIU70" s="21"/>
      <c r="AIV70" s="21">
        <f t="shared" si="1451"/>
        <v>0</v>
      </c>
      <c r="AIW70" s="21"/>
      <c r="AIX70" s="21">
        <f t="shared" ref="AIR70:AIX101" si="1452">IF($J70&gt;0,IF(AND(AIX$3&gt;=$N70,AIX$3&lt;=$O70),$J70/($O70-$N70+1),0),0)</f>
        <v>0</v>
      </c>
      <c r="AIY70" s="21"/>
      <c r="AIZ70" s="21">
        <f t="shared" si="1388"/>
        <v>0</v>
      </c>
      <c r="AJA70" s="21"/>
    </row>
    <row r="71" spans="1:937" ht="13.5" customHeight="1" x14ac:dyDescent="0.25">
      <c r="B71" s="31">
        <v>66</v>
      </c>
      <c r="C71" s="192" t="s">
        <v>209</v>
      </c>
      <c r="D71" s="67" t="s">
        <v>500</v>
      </c>
      <c r="E71" s="194" t="s">
        <v>404</v>
      </c>
      <c r="F71" s="194" t="str">
        <f>_xlfn.XLOOKUP(D71,'WTG PH-III'!$D$5:$D$198,'WTG PH-III'!$B$5:$B$198,0,0,1)</f>
        <v>PSS-12</v>
      </c>
      <c r="G71" s="22" t="s">
        <v>537</v>
      </c>
      <c r="H71" s="22" t="s">
        <v>550</v>
      </c>
      <c r="I71" s="61">
        <v>11</v>
      </c>
      <c r="J71" s="21">
        <v>253</v>
      </c>
      <c r="K71" s="21">
        <f t="shared" si="1129"/>
        <v>253.00000000000006</v>
      </c>
      <c r="L71" s="21">
        <f t="shared" si="1130"/>
        <v>253</v>
      </c>
      <c r="M71" s="21">
        <f t="shared" si="1131"/>
        <v>0</v>
      </c>
      <c r="N71" s="95">
        <f>VLOOKUP(D71,'WTG PH-III'!$D$5:$U$198,17,0)</f>
        <v>45784</v>
      </c>
      <c r="O71" s="95">
        <f>VLOOKUP(D71,'WTG PH-III'!$D$5:$U$198,18,0)</f>
        <v>45793</v>
      </c>
      <c r="P71" s="21">
        <f t="shared" si="1132"/>
        <v>0</v>
      </c>
      <c r="Q71" s="21"/>
      <c r="R71" s="21">
        <f t="shared" si="1133"/>
        <v>0</v>
      </c>
      <c r="S71" s="21"/>
      <c r="T71" s="21">
        <f t="shared" si="1134"/>
        <v>0</v>
      </c>
      <c r="U71" s="21"/>
      <c r="V71" s="21">
        <f t="shared" si="1135"/>
        <v>0</v>
      </c>
      <c r="W71" s="21"/>
      <c r="X71" s="21">
        <f t="shared" si="1136"/>
        <v>0</v>
      </c>
      <c r="Y71" s="21"/>
      <c r="Z71" s="21">
        <f t="shared" si="1137"/>
        <v>0</v>
      </c>
      <c r="AA71" s="21"/>
      <c r="AB71" s="21">
        <f t="shared" si="1138"/>
        <v>0</v>
      </c>
      <c r="AC71" s="21"/>
      <c r="AD71" s="21">
        <f t="shared" si="1139"/>
        <v>0</v>
      </c>
      <c r="AE71" s="21"/>
      <c r="AF71" s="21">
        <f t="shared" si="1140"/>
        <v>0</v>
      </c>
      <c r="AG71" s="21"/>
      <c r="AH71" s="21">
        <f t="shared" si="1141"/>
        <v>0</v>
      </c>
      <c r="AI71" s="21"/>
      <c r="AJ71" s="21">
        <f t="shared" si="1142"/>
        <v>0</v>
      </c>
      <c r="AK71" s="21"/>
      <c r="AL71" s="21">
        <f t="shared" si="1143"/>
        <v>0</v>
      </c>
      <c r="AM71" s="21"/>
      <c r="AN71" s="21">
        <f t="shared" si="1144"/>
        <v>0</v>
      </c>
      <c r="AO71" s="21"/>
      <c r="AP71" s="21">
        <f t="shared" si="1145"/>
        <v>0</v>
      </c>
      <c r="AQ71" s="21"/>
      <c r="AR71" s="21">
        <f t="shared" si="1146"/>
        <v>0</v>
      </c>
      <c r="AS71" s="21"/>
      <c r="AT71" s="21">
        <f t="shared" si="1147"/>
        <v>0</v>
      </c>
      <c r="AU71" s="21"/>
      <c r="AV71" s="21">
        <f t="shared" si="1148"/>
        <v>0</v>
      </c>
      <c r="AW71" s="21"/>
      <c r="AX71" s="21">
        <f t="shared" si="1149"/>
        <v>0</v>
      </c>
      <c r="AY71" s="21"/>
      <c r="AZ71" s="21">
        <f t="shared" si="1150"/>
        <v>0</v>
      </c>
      <c r="BA71" s="21"/>
      <c r="BB71" s="21">
        <f t="shared" si="1151"/>
        <v>0</v>
      </c>
      <c r="BC71" s="21"/>
      <c r="BD71" s="21">
        <f t="shared" si="1152"/>
        <v>0</v>
      </c>
      <c r="BE71" s="21"/>
      <c r="BF71" s="21">
        <f t="shared" si="1153"/>
        <v>0</v>
      </c>
      <c r="BG71" s="21"/>
      <c r="BH71" s="21">
        <f t="shared" si="1154"/>
        <v>0</v>
      </c>
      <c r="BI71" s="21"/>
      <c r="BJ71" s="21">
        <f t="shared" si="1155"/>
        <v>0</v>
      </c>
      <c r="BK71" s="21"/>
      <c r="BL71" s="21">
        <f t="shared" si="1156"/>
        <v>0</v>
      </c>
      <c r="BM71" s="21"/>
      <c r="BN71" s="21">
        <f t="shared" si="1157"/>
        <v>0</v>
      </c>
      <c r="BO71" s="21"/>
      <c r="BP71" s="21">
        <f t="shared" si="1158"/>
        <v>0</v>
      </c>
      <c r="BQ71" s="21"/>
      <c r="BR71" s="21">
        <f t="shared" si="1159"/>
        <v>0</v>
      </c>
      <c r="BS71" s="21"/>
      <c r="BT71" s="21">
        <f t="shared" si="1160"/>
        <v>0</v>
      </c>
      <c r="BU71" s="21"/>
      <c r="BV71" s="21">
        <f t="shared" si="1161"/>
        <v>0</v>
      </c>
      <c r="BW71" s="21"/>
      <c r="BX71" s="21">
        <f t="shared" si="1162"/>
        <v>0</v>
      </c>
      <c r="BY71" s="21"/>
      <c r="BZ71" s="21">
        <f t="shared" si="1163"/>
        <v>0</v>
      </c>
      <c r="CA71" s="21"/>
      <c r="CB71" s="21">
        <f t="shared" si="1164"/>
        <v>0</v>
      </c>
      <c r="CC71" s="21"/>
      <c r="CD71" s="21">
        <f t="shared" si="1165"/>
        <v>0</v>
      </c>
      <c r="CE71" s="21"/>
      <c r="CF71" s="21">
        <f t="shared" si="1166"/>
        <v>0</v>
      </c>
      <c r="CG71" s="21"/>
      <c r="CH71" s="21">
        <f t="shared" si="1167"/>
        <v>0</v>
      </c>
      <c r="CI71" s="21"/>
      <c r="CJ71" s="21">
        <f t="shared" si="1168"/>
        <v>0</v>
      </c>
      <c r="CK71" s="21"/>
      <c r="CL71" s="21">
        <f t="shared" si="1169"/>
        <v>0</v>
      </c>
      <c r="CM71" s="21"/>
      <c r="CN71" s="21">
        <f t="shared" si="1170"/>
        <v>0</v>
      </c>
      <c r="CO71" s="21"/>
      <c r="CP71" s="21">
        <f t="shared" si="1171"/>
        <v>0</v>
      </c>
      <c r="CQ71" s="21"/>
      <c r="CR71" s="21">
        <f t="shared" si="1172"/>
        <v>0</v>
      </c>
      <c r="CS71" s="21"/>
      <c r="CT71" s="21">
        <f t="shared" si="1173"/>
        <v>0</v>
      </c>
      <c r="CU71" s="21"/>
      <c r="CV71" s="21">
        <f t="shared" si="1174"/>
        <v>0</v>
      </c>
      <c r="CW71" s="21"/>
      <c r="CX71" s="21">
        <f t="shared" si="1175"/>
        <v>0</v>
      </c>
      <c r="CY71" s="21"/>
      <c r="CZ71" s="21">
        <f t="shared" si="1176"/>
        <v>0</v>
      </c>
      <c r="DA71" s="21"/>
      <c r="DB71" s="21">
        <f t="shared" si="1177"/>
        <v>0</v>
      </c>
      <c r="DC71" s="21"/>
      <c r="DD71" s="21">
        <f t="shared" si="1178"/>
        <v>0</v>
      </c>
      <c r="DE71" s="21"/>
      <c r="DF71" s="21">
        <f t="shared" si="1179"/>
        <v>0</v>
      </c>
      <c r="DG71" s="21"/>
      <c r="DH71" s="21">
        <f t="shared" si="1180"/>
        <v>0</v>
      </c>
      <c r="DI71" s="21"/>
      <c r="DJ71" s="21">
        <f t="shared" si="1181"/>
        <v>0</v>
      </c>
      <c r="DK71" s="21"/>
      <c r="DL71" s="21">
        <f t="shared" si="1182"/>
        <v>0</v>
      </c>
      <c r="DM71" s="21"/>
      <c r="DN71" s="21">
        <f t="shared" si="1183"/>
        <v>0</v>
      </c>
      <c r="DO71" s="21"/>
      <c r="DP71" s="21">
        <f t="shared" si="1184"/>
        <v>0</v>
      </c>
      <c r="DQ71" s="21"/>
      <c r="DR71" s="21">
        <f t="shared" si="1185"/>
        <v>0</v>
      </c>
      <c r="DS71" s="21"/>
      <c r="DT71" s="21">
        <f t="shared" si="1186"/>
        <v>0</v>
      </c>
      <c r="DU71" s="21"/>
      <c r="DV71" s="21">
        <f t="shared" si="1187"/>
        <v>0</v>
      </c>
      <c r="DW71" s="21"/>
      <c r="DX71" s="21">
        <f t="shared" si="1188"/>
        <v>0</v>
      </c>
      <c r="DY71" s="21"/>
      <c r="DZ71" s="21">
        <f t="shared" si="1189"/>
        <v>0</v>
      </c>
      <c r="EA71" s="21"/>
      <c r="EB71" s="21">
        <f t="shared" si="1190"/>
        <v>0</v>
      </c>
      <c r="EC71" s="21"/>
      <c r="ED71" s="21">
        <f t="shared" si="1191"/>
        <v>0</v>
      </c>
      <c r="EE71" s="21"/>
      <c r="EF71" s="21">
        <f t="shared" si="1192"/>
        <v>0</v>
      </c>
      <c r="EG71" s="21"/>
      <c r="EH71" s="21">
        <f t="shared" si="1193"/>
        <v>0</v>
      </c>
      <c r="EI71" s="21"/>
      <c r="EJ71" s="21">
        <f t="shared" si="1194"/>
        <v>0</v>
      </c>
      <c r="EK71" s="21"/>
      <c r="EL71" s="21">
        <f t="shared" si="1195"/>
        <v>0</v>
      </c>
      <c r="EM71" s="21"/>
      <c r="EN71" s="21">
        <f t="shared" si="1196"/>
        <v>0</v>
      </c>
      <c r="EO71" s="21"/>
      <c r="EP71" s="21">
        <f t="shared" si="1197"/>
        <v>0</v>
      </c>
      <c r="EQ71" s="21"/>
      <c r="ER71" s="21">
        <f t="shared" si="1198"/>
        <v>0</v>
      </c>
      <c r="ES71" s="21"/>
      <c r="ET71" s="21">
        <f t="shared" si="1199"/>
        <v>0</v>
      </c>
      <c r="EU71" s="21"/>
      <c r="EV71" s="21">
        <f t="shared" si="1200"/>
        <v>0</v>
      </c>
      <c r="EW71" s="21"/>
      <c r="EX71" s="21">
        <f t="shared" si="1201"/>
        <v>0</v>
      </c>
      <c r="EY71" s="21"/>
      <c r="EZ71" s="21">
        <f t="shared" si="1202"/>
        <v>0</v>
      </c>
      <c r="FA71" s="21"/>
      <c r="FB71" s="21">
        <f t="shared" si="1203"/>
        <v>0</v>
      </c>
      <c r="FC71" s="21"/>
      <c r="FD71" s="21">
        <f t="shared" si="1204"/>
        <v>0</v>
      </c>
      <c r="FE71" s="21"/>
      <c r="FF71" s="21">
        <f t="shared" si="1205"/>
        <v>0</v>
      </c>
      <c r="FG71" s="21"/>
      <c r="FH71" s="21">
        <f t="shared" si="1206"/>
        <v>0</v>
      </c>
      <c r="FI71" s="21"/>
      <c r="FJ71" s="21">
        <f t="shared" si="1207"/>
        <v>0</v>
      </c>
      <c r="FK71" s="21"/>
      <c r="FL71" s="21">
        <f t="shared" si="1208"/>
        <v>0</v>
      </c>
      <c r="FM71" s="21"/>
      <c r="FN71" s="21">
        <f t="shared" si="1209"/>
        <v>0</v>
      </c>
      <c r="FO71" s="21"/>
      <c r="FP71" s="21">
        <f t="shared" si="1210"/>
        <v>0</v>
      </c>
      <c r="FQ71" s="21"/>
      <c r="FR71" s="21">
        <f t="shared" si="1211"/>
        <v>0</v>
      </c>
      <c r="FS71" s="21"/>
      <c r="FT71" s="21">
        <f t="shared" si="1212"/>
        <v>0</v>
      </c>
      <c r="FU71" s="21"/>
      <c r="FV71" s="21">
        <f t="shared" si="1213"/>
        <v>0</v>
      </c>
      <c r="FW71" s="21"/>
      <c r="FX71" s="21">
        <f t="shared" si="1214"/>
        <v>0</v>
      </c>
      <c r="FY71" s="21"/>
      <c r="FZ71" s="21">
        <f t="shared" si="1215"/>
        <v>0</v>
      </c>
      <c r="GA71" s="21"/>
      <c r="GB71" s="21">
        <f t="shared" si="1216"/>
        <v>0</v>
      </c>
      <c r="GC71" s="21"/>
      <c r="GD71" s="21">
        <f t="shared" si="1217"/>
        <v>0</v>
      </c>
      <c r="GE71" s="21"/>
      <c r="GF71" s="21">
        <f t="shared" si="1218"/>
        <v>0</v>
      </c>
      <c r="GG71" s="21"/>
      <c r="GH71" s="21">
        <f t="shared" si="1219"/>
        <v>0</v>
      </c>
      <c r="GI71" s="21"/>
      <c r="GJ71" s="21">
        <f t="shared" si="1220"/>
        <v>0</v>
      </c>
      <c r="GK71" s="21"/>
      <c r="GL71" s="21">
        <f t="shared" si="1221"/>
        <v>0</v>
      </c>
      <c r="GM71" s="21"/>
      <c r="GN71" s="21">
        <f t="shared" si="1222"/>
        <v>0</v>
      </c>
      <c r="GO71" s="21"/>
      <c r="GP71" s="21">
        <f t="shared" si="1223"/>
        <v>0</v>
      </c>
      <c r="GQ71" s="21"/>
      <c r="GR71" s="21">
        <f t="shared" si="1224"/>
        <v>0</v>
      </c>
      <c r="GS71" s="21"/>
      <c r="GT71" s="21">
        <f t="shared" si="1225"/>
        <v>0</v>
      </c>
      <c r="GU71" s="21"/>
      <c r="GV71" s="21">
        <f t="shared" si="1226"/>
        <v>0</v>
      </c>
      <c r="GW71" s="21"/>
      <c r="GX71" s="21">
        <f t="shared" si="1227"/>
        <v>0</v>
      </c>
      <c r="GY71" s="21"/>
      <c r="GZ71" s="21">
        <f t="shared" si="1228"/>
        <v>0</v>
      </c>
      <c r="HA71" s="21"/>
      <c r="HB71" s="21">
        <f t="shared" si="1229"/>
        <v>0</v>
      </c>
      <c r="HC71" s="21"/>
      <c r="HD71" s="21">
        <f t="shared" si="1230"/>
        <v>0</v>
      </c>
      <c r="HE71" s="21"/>
      <c r="HF71" s="21">
        <f t="shared" si="1231"/>
        <v>0</v>
      </c>
      <c r="HG71" s="21"/>
      <c r="HH71" s="21">
        <f t="shared" si="1232"/>
        <v>0</v>
      </c>
      <c r="HI71" s="21"/>
      <c r="HJ71" s="21">
        <f t="shared" si="1233"/>
        <v>0</v>
      </c>
      <c r="HK71" s="21"/>
      <c r="HL71" s="21">
        <f t="shared" si="1234"/>
        <v>0</v>
      </c>
      <c r="HM71" s="21"/>
      <c r="HN71" s="21">
        <f t="shared" si="1235"/>
        <v>0</v>
      </c>
      <c r="HO71" s="21"/>
      <c r="HP71" s="21">
        <f t="shared" si="1236"/>
        <v>0</v>
      </c>
      <c r="HQ71" s="21"/>
      <c r="HR71" s="21">
        <f t="shared" si="1237"/>
        <v>0</v>
      </c>
      <c r="HS71" s="21"/>
      <c r="HT71" s="21">
        <f t="shared" si="1238"/>
        <v>0</v>
      </c>
      <c r="HU71" s="21"/>
      <c r="HV71" s="21">
        <f t="shared" si="1239"/>
        <v>0</v>
      </c>
      <c r="HW71" s="21"/>
      <c r="HX71" s="21">
        <f t="shared" si="1240"/>
        <v>0</v>
      </c>
      <c r="HY71" s="21"/>
      <c r="HZ71" s="21">
        <f t="shared" si="1241"/>
        <v>0</v>
      </c>
      <c r="IA71" s="21"/>
      <c r="IB71" s="21">
        <f t="shared" si="1242"/>
        <v>0</v>
      </c>
      <c r="IC71" s="21"/>
      <c r="ID71" s="21">
        <f t="shared" si="1243"/>
        <v>0</v>
      </c>
      <c r="IE71" s="21"/>
      <c r="IF71" s="21">
        <f t="shared" si="1244"/>
        <v>0</v>
      </c>
      <c r="IG71" s="21"/>
      <c r="IH71" s="21">
        <f t="shared" si="1245"/>
        <v>0</v>
      </c>
      <c r="II71" s="21"/>
      <c r="IJ71" s="21">
        <f t="shared" si="1246"/>
        <v>0</v>
      </c>
      <c r="IK71" s="21"/>
      <c r="IL71" s="21">
        <f t="shared" si="1247"/>
        <v>0</v>
      </c>
      <c r="IM71" s="21"/>
      <c r="IN71" s="21">
        <f t="shared" si="1248"/>
        <v>0</v>
      </c>
      <c r="IO71" s="21"/>
      <c r="IP71" s="21">
        <f t="shared" si="1249"/>
        <v>0</v>
      </c>
      <c r="IQ71" s="21"/>
      <c r="IR71" s="21">
        <f t="shared" si="1250"/>
        <v>0</v>
      </c>
      <c r="IS71" s="21"/>
      <c r="IT71" s="21">
        <f t="shared" si="1251"/>
        <v>0</v>
      </c>
      <c r="IU71" s="21"/>
      <c r="IV71" s="21">
        <f t="shared" si="1252"/>
        <v>0</v>
      </c>
      <c r="IW71" s="21"/>
      <c r="IX71" s="21">
        <f t="shared" si="1253"/>
        <v>0</v>
      </c>
      <c r="IY71" s="21"/>
      <c r="IZ71" s="21">
        <f t="shared" si="1254"/>
        <v>0</v>
      </c>
      <c r="JA71" s="21"/>
      <c r="JB71" s="21">
        <f t="shared" si="1255"/>
        <v>0</v>
      </c>
      <c r="JC71" s="21"/>
      <c r="JD71" s="21">
        <f t="shared" si="1256"/>
        <v>0</v>
      </c>
      <c r="JE71" s="21"/>
      <c r="JF71" s="21">
        <f t="shared" si="1257"/>
        <v>0</v>
      </c>
      <c r="JG71" s="21"/>
      <c r="JH71" s="21">
        <f t="shared" si="1258"/>
        <v>0</v>
      </c>
      <c r="JI71" s="21"/>
      <c r="JJ71" s="21">
        <f t="shared" si="1259"/>
        <v>0</v>
      </c>
      <c r="JK71" s="21"/>
      <c r="JL71" s="21">
        <f t="shared" si="1260"/>
        <v>0</v>
      </c>
      <c r="JM71" s="21"/>
      <c r="JN71" s="21">
        <f t="shared" si="1261"/>
        <v>0</v>
      </c>
      <c r="JO71" s="21"/>
      <c r="JP71" s="21">
        <f t="shared" si="1262"/>
        <v>0</v>
      </c>
      <c r="JQ71" s="21"/>
      <c r="JR71" s="21">
        <f t="shared" si="1263"/>
        <v>0</v>
      </c>
      <c r="JS71" s="21"/>
      <c r="JT71" s="21">
        <f t="shared" si="1264"/>
        <v>0</v>
      </c>
      <c r="JU71" s="21"/>
      <c r="JV71" s="21">
        <f t="shared" si="1265"/>
        <v>0</v>
      </c>
      <c r="JW71" s="21"/>
      <c r="JX71" s="21">
        <f t="shared" si="1266"/>
        <v>0</v>
      </c>
      <c r="JY71" s="21"/>
      <c r="JZ71" s="21">
        <f t="shared" si="1267"/>
        <v>0</v>
      </c>
      <c r="KA71" s="21"/>
      <c r="KB71" s="21">
        <f t="shared" si="1268"/>
        <v>0</v>
      </c>
      <c r="KC71" s="21"/>
      <c r="KD71" s="21">
        <f t="shared" si="1269"/>
        <v>0</v>
      </c>
      <c r="KE71" s="21"/>
      <c r="KF71" s="21">
        <f t="shared" si="1270"/>
        <v>0</v>
      </c>
      <c r="KG71" s="21"/>
      <c r="KH71" s="21">
        <f t="shared" si="1271"/>
        <v>0</v>
      </c>
      <c r="KI71" s="21"/>
      <c r="KJ71" s="21">
        <f t="shared" si="1272"/>
        <v>25.3</v>
      </c>
      <c r="KK71" s="21"/>
      <c r="KL71" s="21">
        <f t="shared" si="1273"/>
        <v>25.3</v>
      </c>
      <c r="KM71" s="21"/>
      <c r="KN71" s="21">
        <f t="shared" si="1274"/>
        <v>25.3</v>
      </c>
      <c r="KO71" s="21"/>
      <c r="KP71" s="21">
        <f t="shared" si="1275"/>
        <v>25.3</v>
      </c>
      <c r="KQ71" s="21"/>
      <c r="KR71" s="21">
        <f t="shared" si="1276"/>
        <v>25.3</v>
      </c>
      <c r="KS71" s="21"/>
      <c r="KT71" s="21">
        <f t="shared" si="1277"/>
        <v>25.3</v>
      </c>
      <c r="KU71" s="21"/>
      <c r="KV71" s="21">
        <f t="shared" si="1278"/>
        <v>25.3</v>
      </c>
      <c r="KW71" s="21"/>
      <c r="KX71" s="21">
        <f t="shared" si="1279"/>
        <v>25.3</v>
      </c>
      <c r="KY71" s="21"/>
      <c r="KZ71" s="21">
        <f t="shared" si="1280"/>
        <v>25.3</v>
      </c>
      <c r="LA71" s="21"/>
      <c r="LB71" s="21">
        <f t="shared" si="1281"/>
        <v>25.3</v>
      </c>
      <c r="LC71" s="21"/>
      <c r="LD71" s="21">
        <f t="shared" si="1282"/>
        <v>0</v>
      </c>
      <c r="LE71" s="21"/>
      <c r="LF71" s="21">
        <f t="shared" si="1283"/>
        <v>0</v>
      </c>
      <c r="LG71" s="21"/>
      <c r="LH71" s="21">
        <f t="shared" si="1284"/>
        <v>0</v>
      </c>
      <c r="LI71" s="21"/>
      <c r="LJ71" s="21">
        <f t="shared" si="1285"/>
        <v>0</v>
      </c>
      <c r="LK71" s="21"/>
      <c r="LL71" s="21">
        <f t="shared" si="1286"/>
        <v>0</v>
      </c>
      <c r="LM71" s="21"/>
      <c r="LN71" s="21">
        <f t="shared" si="1287"/>
        <v>0</v>
      </c>
      <c r="LO71" s="21"/>
      <c r="LP71" s="21">
        <f t="shared" si="1288"/>
        <v>0</v>
      </c>
      <c r="LQ71" s="21"/>
      <c r="LR71" s="21">
        <f t="shared" si="1289"/>
        <v>0</v>
      </c>
      <c r="LS71" s="21"/>
      <c r="LT71" s="21">
        <f t="shared" si="1290"/>
        <v>0</v>
      </c>
      <c r="LU71" s="21"/>
      <c r="LV71" s="21">
        <f t="shared" si="1291"/>
        <v>0</v>
      </c>
      <c r="LW71" s="21"/>
      <c r="LX71" s="21">
        <f t="shared" si="1292"/>
        <v>0</v>
      </c>
      <c r="LY71" s="21"/>
      <c r="LZ71" s="21">
        <f t="shared" si="1293"/>
        <v>0</v>
      </c>
      <c r="MA71" s="21"/>
      <c r="MB71" s="21">
        <f t="shared" si="1294"/>
        <v>0</v>
      </c>
      <c r="MC71" s="21"/>
      <c r="MD71" s="21">
        <f t="shared" si="1295"/>
        <v>0</v>
      </c>
      <c r="ME71" s="21"/>
      <c r="MF71" s="21">
        <f t="shared" si="1296"/>
        <v>0</v>
      </c>
      <c r="MG71" s="21"/>
      <c r="MH71" s="21">
        <f t="shared" si="1297"/>
        <v>0</v>
      </c>
      <c r="MI71" s="21"/>
      <c r="MJ71" s="21">
        <f t="shared" si="1298"/>
        <v>0</v>
      </c>
      <c r="MK71" s="21"/>
      <c r="ML71" s="21">
        <f t="shared" si="1299"/>
        <v>0</v>
      </c>
      <c r="MM71" s="21"/>
      <c r="MN71" s="21">
        <f t="shared" si="1300"/>
        <v>0</v>
      </c>
      <c r="MO71" s="21"/>
      <c r="MP71" s="21">
        <f t="shared" si="1301"/>
        <v>0</v>
      </c>
      <c r="MQ71" s="21"/>
      <c r="MR71" s="21">
        <f t="shared" si="1302"/>
        <v>0</v>
      </c>
      <c r="MS71" s="21"/>
      <c r="MT71" s="21">
        <f t="shared" si="1303"/>
        <v>0</v>
      </c>
      <c r="MU71" s="21"/>
      <c r="MV71" s="21">
        <f t="shared" si="1304"/>
        <v>0</v>
      </c>
      <c r="MW71" s="21"/>
      <c r="MX71" s="21">
        <f t="shared" si="1305"/>
        <v>0</v>
      </c>
      <c r="MY71" s="21"/>
      <c r="MZ71" s="21">
        <f t="shared" si="1306"/>
        <v>0</v>
      </c>
      <c r="NA71" s="21"/>
      <c r="NB71" s="21">
        <f t="shared" si="1307"/>
        <v>0</v>
      </c>
      <c r="NC71" s="21"/>
      <c r="ND71" s="21">
        <f t="shared" si="1308"/>
        <v>0</v>
      </c>
      <c r="NE71" s="21"/>
      <c r="NF71" s="21">
        <f t="shared" si="1309"/>
        <v>0</v>
      </c>
      <c r="NG71" s="21"/>
      <c r="NH71" s="21">
        <f t="shared" si="1310"/>
        <v>0</v>
      </c>
      <c r="NI71" s="21"/>
      <c r="NJ71" s="21">
        <f t="shared" si="1311"/>
        <v>0</v>
      </c>
      <c r="NK71" s="21"/>
      <c r="NL71" s="21">
        <f t="shared" si="1312"/>
        <v>0</v>
      </c>
      <c r="NM71" s="21"/>
      <c r="NN71" s="21">
        <f t="shared" si="1313"/>
        <v>0</v>
      </c>
      <c r="NO71" s="21"/>
      <c r="NP71" s="21">
        <f t="shared" si="1314"/>
        <v>0</v>
      </c>
      <c r="NQ71" s="21"/>
      <c r="NR71" s="21">
        <f t="shared" si="1315"/>
        <v>0</v>
      </c>
      <c r="NS71" s="21"/>
      <c r="NT71" s="21">
        <f t="shared" si="1316"/>
        <v>0</v>
      </c>
      <c r="NU71" s="21"/>
      <c r="NV71" s="21">
        <f t="shared" si="1317"/>
        <v>0</v>
      </c>
      <c r="NW71" s="21"/>
      <c r="NX71" s="21">
        <f t="shared" si="1318"/>
        <v>0</v>
      </c>
      <c r="NY71" s="21"/>
      <c r="NZ71" s="21">
        <f t="shared" si="1319"/>
        <v>0</v>
      </c>
      <c r="OA71" s="21"/>
      <c r="OB71" s="21">
        <f t="shared" si="1320"/>
        <v>0</v>
      </c>
      <c r="OC71" s="21"/>
      <c r="OD71" s="21">
        <f t="shared" si="1321"/>
        <v>0</v>
      </c>
      <c r="OE71" s="21"/>
      <c r="OF71" s="21">
        <f t="shared" si="1322"/>
        <v>0</v>
      </c>
      <c r="OG71" s="21"/>
      <c r="OH71" s="21">
        <f t="shared" si="1323"/>
        <v>0</v>
      </c>
      <c r="OI71" s="21"/>
      <c r="OJ71" s="21">
        <f t="shared" si="1324"/>
        <v>0</v>
      </c>
      <c r="OK71" s="21"/>
      <c r="OL71" s="21">
        <f t="shared" si="1325"/>
        <v>0</v>
      </c>
      <c r="OM71" s="21"/>
      <c r="ON71" s="21">
        <f t="shared" si="1326"/>
        <v>0</v>
      </c>
      <c r="OO71" s="21"/>
      <c r="OP71" s="21">
        <f t="shared" si="1326"/>
        <v>0</v>
      </c>
      <c r="OQ71" s="21"/>
      <c r="OR71" s="21">
        <f t="shared" si="1326"/>
        <v>0</v>
      </c>
      <c r="OS71" s="21"/>
      <c r="OT71" s="21">
        <f t="shared" si="1326"/>
        <v>0</v>
      </c>
      <c r="OU71" s="21"/>
      <c r="OV71" s="21">
        <f t="shared" si="1326"/>
        <v>0</v>
      </c>
      <c r="OW71" s="21"/>
      <c r="OX71" s="21">
        <f t="shared" si="1326"/>
        <v>0</v>
      </c>
      <c r="OY71" s="21"/>
      <c r="OZ71" s="21">
        <f t="shared" si="1326"/>
        <v>0</v>
      </c>
      <c r="PA71" s="21"/>
      <c r="PB71" s="21">
        <f t="shared" si="1327"/>
        <v>0</v>
      </c>
      <c r="PC71" s="21"/>
      <c r="PD71" s="21">
        <f t="shared" si="1327"/>
        <v>0</v>
      </c>
      <c r="PE71" s="21"/>
      <c r="PF71" s="21">
        <f t="shared" si="1327"/>
        <v>0</v>
      </c>
      <c r="PG71" s="21"/>
      <c r="PH71" s="21">
        <f t="shared" si="1327"/>
        <v>0</v>
      </c>
      <c r="PI71" s="21"/>
      <c r="PJ71" s="21">
        <f t="shared" si="1327"/>
        <v>0</v>
      </c>
      <c r="PK71" s="21"/>
      <c r="PL71" s="21">
        <f t="shared" si="1327"/>
        <v>0</v>
      </c>
      <c r="PM71" s="21"/>
      <c r="PN71" s="21">
        <f t="shared" si="1328"/>
        <v>0</v>
      </c>
      <c r="PO71" s="21"/>
      <c r="PP71" s="21">
        <f t="shared" si="1328"/>
        <v>0</v>
      </c>
      <c r="PQ71" s="21"/>
      <c r="PR71" s="21">
        <f t="shared" si="1328"/>
        <v>0</v>
      </c>
      <c r="PS71" s="21"/>
      <c r="PT71" s="21">
        <f t="shared" si="1328"/>
        <v>0</v>
      </c>
      <c r="PU71" s="21"/>
      <c r="PV71" s="21">
        <f t="shared" si="1328"/>
        <v>0</v>
      </c>
      <c r="PW71" s="21"/>
      <c r="PX71" s="21">
        <f t="shared" si="1328"/>
        <v>0</v>
      </c>
      <c r="PY71" s="21"/>
      <c r="PZ71" s="21">
        <f t="shared" si="1329"/>
        <v>0</v>
      </c>
      <c r="QA71" s="21"/>
      <c r="QB71" s="21">
        <f t="shared" si="1329"/>
        <v>0</v>
      </c>
      <c r="QC71" s="21"/>
      <c r="QD71" s="21">
        <f t="shared" si="1329"/>
        <v>0</v>
      </c>
      <c r="QE71" s="21"/>
      <c r="QF71" s="21">
        <f t="shared" si="1329"/>
        <v>0</v>
      </c>
      <c r="QG71" s="21"/>
      <c r="QH71" s="21">
        <f t="shared" si="1329"/>
        <v>0</v>
      </c>
      <c r="QI71" s="21"/>
      <c r="QJ71" s="21">
        <f t="shared" si="1329"/>
        <v>0</v>
      </c>
      <c r="QK71" s="21"/>
      <c r="QL71" s="21">
        <f t="shared" si="1330"/>
        <v>0</v>
      </c>
      <c r="QM71" s="21"/>
      <c r="QN71" s="21">
        <f t="shared" si="1330"/>
        <v>0</v>
      </c>
      <c r="QO71" s="21"/>
      <c r="QP71" s="21">
        <f t="shared" si="1330"/>
        <v>0</v>
      </c>
      <c r="QQ71" s="21"/>
      <c r="QR71" s="21">
        <f t="shared" si="1330"/>
        <v>0</v>
      </c>
      <c r="QS71" s="21"/>
      <c r="QT71" s="21">
        <f t="shared" si="1330"/>
        <v>0</v>
      </c>
      <c r="QU71" s="21"/>
      <c r="QV71" s="21">
        <f t="shared" si="1330"/>
        <v>0</v>
      </c>
      <c r="QW71" s="21"/>
      <c r="QX71" s="21">
        <f t="shared" si="1331"/>
        <v>0</v>
      </c>
      <c r="QY71" s="21"/>
      <c r="QZ71" s="21">
        <f t="shared" si="1331"/>
        <v>0</v>
      </c>
      <c r="RA71" s="21"/>
      <c r="RB71" s="21">
        <f t="shared" si="1331"/>
        <v>0</v>
      </c>
      <c r="RC71" s="21"/>
      <c r="RD71" s="21">
        <f t="shared" si="1331"/>
        <v>0</v>
      </c>
      <c r="RE71" s="21"/>
      <c r="RF71" s="21">
        <f t="shared" si="1331"/>
        <v>0</v>
      </c>
      <c r="RG71" s="21"/>
      <c r="RH71" s="21">
        <f t="shared" si="1331"/>
        <v>0</v>
      </c>
      <c r="RI71" s="21"/>
      <c r="RJ71" s="21">
        <f t="shared" si="1332"/>
        <v>0</v>
      </c>
      <c r="RK71" s="21"/>
      <c r="RL71" s="21">
        <f t="shared" si="1333"/>
        <v>0</v>
      </c>
      <c r="RM71" s="21"/>
      <c r="RN71" s="21">
        <f t="shared" si="1334"/>
        <v>0</v>
      </c>
      <c r="RO71" s="21"/>
      <c r="RP71" s="21">
        <f t="shared" si="1335"/>
        <v>0</v>
      </c>
      <c r="RQ71" s="21"/>
      <c r="RR71" s="21">
        <f t="shared" si="1336"/>
        <v>0</v>
      </c>
      <c r="RS71" s="21"/>
      <c r="RT71" s="21">
        <f t="shared" si="1337"/>
        <v>0</v>
      </c>
      <c r="RU71" s="21"/>
      <c r="RV71" s="21">
        <f t="shared" si="1338"/>
        <v>0</v>
      </c>
      <c r="RW71" s="21"/>
      <c r="RX71" s="21">
        <f t="shared" si="1339"/>
        <v>0</v>
      </c>
      <c r="RY71" s="21"/>
      <c r="RZ71" s="21">
        <f t="shared" si="1340"/>
        <v>0</v>
      </c>
      <c r="SA71" s="21"/>
      <c r="SB71" s="21">
        <f t="shared" si="1341"/>
        <v>0</v>
      </c>
      <c r="SC71" s="21"/>
      <c r="SD71" s="21">
        <f t="shared" si="1342"/>
        <v>0</v>
      </c>
      <c r="SE71" s="21"/>
      <c r="SF71" s="21">
        <f t="shared" si="1343"/>
        <v>0</v>
      </c>
      <c r="SG71" s="21"/>
      <c r="SH71" s="21">
        <f t="shared" si="1344"/>
        <v>0</v>
      </c>
      <c r="SI71" s="21"/>
      <c r="SJ71" s="21">
        <f t="shared" si="1345"/>
        <v>0</v>
      </c>
      <c r="SK71" s="21"/>
      <c r="SL71" s="21">
        <f t="shared" si="1346"/>
        <v>0</v>
      </c>
      <c r="SM71" s="21"/>
      <c r="SN71" s="21">
        <f t="shared" si="1347"/>
        <v>0</v>
      </c>
      <c r="SO71" s="21"/>
      <c r="SP71" s="21">
        <f t="shared" si="1348"/>
        <v>0</v>
      </c>
      <c r="SQ71" s="21"/>
      <c r="SR71" s="21">
        <f t="shared" si="1349"/>
        <v>0</v>
      </c>
      <c r="SS71" s="21"/>
      <c r="ST71" s="21">
        <f t="shared" si="1350"/>
        <v>0</v>
      </c>
      <c r="SU71" s="21"/>
      <c r="SV71" s="21">
        <f t="shared" si="1351"/>
        <v>0</v>
      </c>
      <c r="SW71" s="21"/>
      <c r="SX71" s="21">
        <f t="shared" si="1352"/>
        <v>0</v>
      </c>
      <c r="SY71" s="21"/>
      <c r="SZ71" s="21">
        <f t="shared" si="1353"/>
        <v>0</v>
      </c>
      <c r="TA71" s="21"/>
      <c r="TB71" s="21">
        <f t="shared" si="1354"/>
        <v>0</v>
      </c>
      <c r="TC71" s="21"/>
      <c r="TD71" s="21">
        <f t="shared" si="1355"/>
        <v>0</v>
      </c>
      <c r="TE71" s="21"/>
      <c r="TF71" s="21">
        <f t="shared" si="1356"/>
        <v>0</v>
      </c>
      <c r="TG71" s="21"/>
      <c r="TH71" s="21">
        <f t="shared" si="1357"/>
        <v>0</v>
      </c>
      <c r="TI71" s="21"/>
      <c r="TJ71" s="21">
        <f t="shared" si="1358"/>
        <v>0</v>
      </c>
      <c r="TK71" s="21"/>
      <c r="TL71" s="21">
        <f t="shared" si="1359"/>
        <v>0</v>
      </c>
      <c r="TM71" s="21"/>
      <c r="TN71" s="21">
        <f t="shared" si="1360"/>
        <v>0</v>
      </c>
      <c r="TO71" s="21"/>
      <c r="TP71" s="21">
        <f t="shared" si="1361"/>
        <v>0</v>
      </c>
      <c r="TQ71" s="21"/>
      <c r="TR71" s="21">
        <f t="shared" si="1362"/>
        <v>0</v>
      </c>
      <c r="TS71" s="21"/>
      <c r="TT71" s="21">
        <f t="shared" si="1363"/>
        <v>0</v>
      </c>
      <c r="TU71" s="21"/>
      <c r="TV71" s="21">
        <f t="shared" si="1364"/>
        <v>0</v>
      </c>
      <c r="TW71" s="21"/>
      <c r="TX71" s="21">
        <f t="shared" si="1365"/>
        <v>0</v>
      </c>
      <c r="TY71" s="21"/>
      <c r="TZ71" s="21">
        <f t="shared" si="1366"/>
        <v>0</v>
      </c>
      <c r="UA71" s="21"/>
      <c r="UB71" s="21">
        <f t="shared" si="1367"/>
        <v>0</v>
      </c>
      <c r="UC71" s="21"/>
      <c r="UD71" s="21">
        <f t="shared" si="1368"/>
        <v>0</v>
      </c>
      <c r="UE71" s="21"/>
      <c r="UF71" s="21">
        <f t="shared" si="1369"/>
        <v>0</v>
      </c>
      <c r="UG71" s="21"/>
      <c r="UH71" s="21">
        <f t="shared" si="1370"/>
        <v>0</v>
      </c>
      <c r="UI71" s="21"/>
      <c r="UJ71" s="21">
        <f t="shared" si="1371"/>
        <v>0</v>
      </c>
      <c r="UK71" s="21"/>
      <c r="UL71" s="21">
        <f t="shared" si="1372"/>
        <v>0</v>
      </c>
      <c r="UM71" s="21"/>
      <c r="UN71" s="21">
        <f t="shared" si="1373"/>
        <v>0</v>
      </c>
      <c r="UO71" s="21"/>
      <c r="UP71" s="21">
        <f t="shared" si="1374"/>
        <v>0</v>
      </c>
      <c r="UQ71" s="21"/>
      <c r="UR71" s="21">
        <f t="shared" si="1375"/>
        <v>0</v>
      </c>
      <c r="US71" s="21"/>
      <c r="UT71" s="21">
        <f t="shared" si="1376"/>
        <v>0</v>
      </c>
      <c r="UU71" s="21"/>
      <c r="UV71" s="21">
        <f t="shared" si="1377"/>
        <v>0</v>
      </c>
      <c r="UW71" s="21"/>
      <c r="UX71" s="21">
        <f t="shared" si="1378"/>
        <v>0</v>
      </c>
      <c r="UY71" s="21"/>
      <c r="UZ71" s="21">
        <f t="shared" si="1379"/>
        <v>0</v>
      </c>
      <c r="VA71" s="21"/>
      <c r="VB71" s="21">
        <f t="shared" si="1380"/>
        <v>0</v>
      </c>
      <c r="VC71" s="21">
        <v>6</v>
      </c>
      <c r="VD71" s="21">
        <f t="shared" si="1381"/>
        <v>0</v>
      </c>
      <c r="VE71" s="21">
        <v>21</v>
      </c>
      <c r="VF71" s="21">
        <f t="shared" si="1382"/>
        <v>0</v>
      </c>
      <c r="VG71" s="21">
        <v>27</v>
      </c>
      <c r="VH71" s="21">
        <f t="shared" si="1383"/>
        <v>0</v>
      </c>
      <c r="VI71" s="21">
        <v>28</v>
      </c>
      <c r="VJ71" s="21">
        <f t="shared" si="1384"/>
        <v>0</v>
      </c>
      <c r="VK71" s="21">
        <v>26</v>
      </c>
      <c r="VL71" s="21">
        <f t="shared" si="1385"/>
        <v>0</v>
      </c>
      <c r="VM71" s="21"/>
      <c r="VN71" s="21">
        <f t="shared" si="1386"/>
        <v>0</v>
      </c>
      <c r="VO71" s="21">
        <v>29</v>
      </c>
      <c r="VP71" s="21">
        <f t="shared" si="1387"/>
        <v>0</v>
      </c>
      <c r="VQ71" s="21">
        <v>17</v>
      </c>
      <c r="VR71" s="21">
        <f t="shared" si="1326"/>
        <v>0</v>
      </c>
      <c r="VS71" s="21">
        <v>30</v>
      </c>
      <c r="VT71" s="21">
        <f t="shared" si="1388"/>
        <v>0</v>
      </c>
      <c r="VU71" s="21"/>
      <c r="VV71" s="21">
        <f t="shared" si="1388"/>
        <v>0</v>
      </c>
      <c r="VW71" s="21">
        <v>28</v>
      </c>
      <c r="VX71" s="21">
        <f t="shared" si="1389"/>
        <v>0</v>
      </c>
      <c r="VY71" s="21">
        <v>18</v>
      </c>
      <c r="VZ71" s="21">
        <f t="shared" si="1389"/>
        <v>0</v>
      </c>
      <c r="WA71" s="21">
        <v>22</v>
      </c>
      <c r="WB71" s="21">
        <f t="shared" si="1389"/>
        <v>0</v>
      </c>
      <c r="WC71" s="21">
        <v>1</v>
      </c>
      <c r="WD71" s="21">
        <f t="shared" si="1389"/>
        <v>0</v>
      </c>
      <c r="WE71" s="21"/>
      <c r="WF71" s="21">
        <f t="shared" si="1389"/>
        <v>0</v>
      </c>
      <c r="WG71" s="21"/>
      <c r="WH71" s="21">
        <f t="shared" si="1389"/>
        <v>0</v>
      </c>
      <c r="WI71" s="21"/>
      <c r="WJ71" s="21">
        <f t="shared" si="1389"/>
        <v>0</v>
      </c>
      <c r="WK71" s="21"/>
      <c r="WL71" s="21">
        <f t="shared" si="1389"/>
        <v>0</v>
      </c>
      <c r="WM71" s="21"/>
      <c r="WN71" s="21">
        <f t="shared" si="1390"/>
        <v>0</v>
      </c>
      <c r="WO71" s="21"/>
      <c r="WP71" s="21">
        <f t="shared" si="1390"/>
        <v>0</v>
      </c>
      <c r="WQ71" s="21"/>
      <c r="WR71" s="21">
        <f t="shared" si="1390"/>
        <v>0</v>
      </c>
      <c r="WS71" s="21"/>
      <c r="WT71" s="21">
        <f t="shared" si="1390"/>
        <v>0</v>
      </c>
      <c r="WU71" s="21"/>
      <c r="WV71" s="21">
        <f t="shared" si="1390"/>
        <v>0</v>
      </c>
      <c r="WW71" s="21"/>
      <c r="WX71" s="21">
        <f t="shared" si="1390"/>
        <v>0</v>
      </c>
      <c r="WY71" s="21"/>
      <c r="WZ71" s="21">
        <f t="shared" si="1390"/>
        <v>0</v>
      </c>
      <c r="XA71" s="21"/>
      <c r="XB71" s="21">
        <f t="shared" si="1390"/>
        <v>0</v>
      </c>
      <c r="XC71" s="21"/>
      <c r="XD71" s="21">
        <f t="shared" si="1391"/>
        <v>0</v>
      </c>
      <c r="XE71" s="21"/>
      <c r="XF71" s="21">
        <f t="shared" si="1391"/>
        <v>0</v>
      </c>
      <c r="XG71" s="21"/>
      <c r="XH71" s="21">
        <f t="shared" si="1391"/>
        <v>0</v>
      </c>
      <c r="XI71" s="21"/>
      <c r="XJ71" s="21">
        <f t="shared" si="1391"/>
        <v>0</v>
      </c>
      <c r="XK71" s="21"/>
      <c r="XL71" s="21">
        <f t="shared" si="1391"/>
        <v>0</v>
      </c>
      <c r="XM71" s="21"/>
      <c r="XN71" s="21">
        <f t="shared" si="1391"/>
        <v>0</v>
      </c>
      <c r="XO71" s="21"/>
      <c r="XP71" s="21">
        <f t="shared" si="1391"/>
        <v>0</v>
      </c>
      <c r="XQ71" s="21"/>
      <c r="XR71" s="21">
        <f t="shared" si="1391"/>
        <v>0</v>
      </c>
      <c r="XS71" s="21"/>
      <c r="XT71" s="21">
        <f t="shared" si="1388"/>
        <v>0</v>
      </c>
      <c r="XU71" s="21"/>
      <c r="XV71" s="21">
        <f t="shared" si="1388"/>
        <v>0</v>
      </c>
      <c r="XW71" s="21"/>
      <c r="XX71" s="21">
        <f t="shared" si="1388"/>
        <v>0</v>
      </c>
      <c r="XY71" s="21"/>
      <c r="XZ71" s="21">
        <f t="shared" si="1388"/>
        <v>0</v>
      </c>
      <c r="YA71" s="21"/>
      <c r="YB71" s="21">
        <f t="shared" si="1392"/>
        <v>0</v>
      </c>
      <c r="YC71" s="21"/>
      <c r="YD71" s="21">
        <f t="shared" si="1393"/>
        <v>0</v>
      </c>
      <c r="YE71" s="21"/>
      <c r="YF71" s="21">
        <f t="shared" si="1394"/>
        <v>0</v>
      </c>
      <c r="YG71" s="21"/>
      <c r="YH71" s="21">
        <f t="shared" si="1395"/>
        <v>0</v>
      </c>
      <c r="YI71" s="21"/>
      <c r="YJ71" s="21">
        <f t="shared" si="1396"/>
        <v>0</v>
      </c>
      <c r="YK71" s="21"/>
      <c r="YL71" s="21">
        <f t="shared" si="1397"/>
        <v>0</v>
      </c>
      <c r="YM71" s="21"/>
      <c r="YN71" s="21">
        <f t="shared" si="1398"/>
        <v>0</v>
      </c>
      <c r="YO71" s="21"/>
      <c r="YP71" s="21">
        <f t="shared" si="1399"/>
        <v>0</v>
      </c>
      <c r="YQ71" s="21"/>
      <c r="YR71" s="21">
        <f t="shared" si="1400"/>
        <v>0</v>
      </c>
      <c r="YS71" s="21"/>
      <c r="YT71" s="21">
        <f t="shared" si="1401"/>
        <v>0</v>
      </c>
      <c r="YU71" s="21"/>
      <c r="YV71" s="21">
        <f t="shared" si="1402"/>
        <v>0</v>
      </c>
      <c r="YW71" s="21"/>
      <c r="YX71" s="21">
        <f t="shared" si="1403"/>
        <v>0</v>
      </c>
      <c r="YY71" s="21"/>
      <c r="YZ71" s="21">
        <f t="shared" si="1388"/>
        <v>0</v>
      </c>
      <c r="ZA71" s="21"/>
      <c r="ZB71" s="21">
        <f t="shared" si="1404"/>
        <v>0</v>
      </c>
      <c r="ZC71" s="21"/>
      <c r="ZD71" s="21">
        <f t="shared" si="1405"/>
        <v>0</v>
      </c>
      <c r="ZE71" s="21"/>
      <c r="ZF71" s="21">
        <f t="shared" si="1406"/>
        <v>0</v>
      </c>
      <c r="ZG71" s="21"/>
      <c r="ZH71" s="21">
        <f t="shared" si="1407"/>
        <v>0</v>
      </c>
      <c r="ZI71" s="21"/>
      <c r="ZJ71" s="21">
        <f t="shared" si="1408"/>
        <v>0</v>
      </c>
      <c r="ZK71" s="21"/>
      <c r="ZL71" s="21">
        <f t="shared" si="1409"/>
        <v>0</v>
      </c>
      <c r="ZM71" s="21"/>
      <c r="ZN71" s="21">
        <f t="shared" si="1410"/>
        <v>0</v>
      </c>
      <c r="ZO71" s="21"/>
      <c r="ZP71" s="21">
        <f t="shared" si="1411"/>
        <v>0</v>
      </c>
      <c r="ZQ71" s="21"/>
      <c r="ZR71" s="21">
        <f t="shared" si="1412"/>
        <v>0</v>
      </c>
      <c r="ZS71" s="21"/>
      <c r="ZT71" s="21">
        <f t="shared" si="1388"/>
        <v>0</v>
      </c>
      <c r="ZU71" s="21"/>
      <c r="ZV71" s="21">
        <f t="shared" si="1413"/>
        <v>0</v>
      </c>
      <c r="ZW71" s="21"/>
      <c r="ZX71" s="21">
        <f t="shared" si="1414"/>
        <v>0</v>
      </c>
      <c r="ZY71" s="21"/>
      <c r="ZZ71" s="21">
        <f t="shared" si="1414"/>
        <v>0</v>
      </c>
      <c r="AAA71" s="21"/>
      <c r="AAB71" s="21">
        <f t="shared" si="1415"/>
        <v>0</v>
      </c>
      <c r="AAC71" s="21"/>
      <c r="AAD71" s="21">
        <f t="shared" si="1415"/>
        <v>0</v>
      </c>
      <c r="AAE71" s="21"/>
      <c r="AAF71" s="21">
        <f t="shared" si="1416"/>
        <v>0</v>
      </c>
      <c r="AAG71" s="21"/>
      <c r="AAH71" s="21">
        <f t="shared" si="1416"/>
        <v>0</v>
      </c>
      <c r="AAI71" s="21"/>
      <c r="AAJ71" s="21">
        <f t="shared" si="1417"/>
        <v>0</v>
      </c>
      <c r="AAK71" s="21"/>
      <c r="AAL71" s="21">
        <f t="shared" si="1417"/>
        <v>0</v>
      </c>
      <c r="AAM71" s="21"/>
      <c r="AAN71" s="21">
        <f t="shared" si="1418"/>
        <v>0</v>
      </c>
      <c r="AAO71" s="21"/>
      <c r="AAP71" s="21">
        <f t="shared" si="1418"/>
        <v>0</v>
      </c>
      <c r="AAQ71" s="21"/>
      <c r="AAR71" s="21">
        <f t="shared" si="1419"/>
        <v>0</v>
      </c>
      <c r="AAS71" s="21"/>
      <c r="AAT71" s="21">
        <f t="shared" si="1419"/>
        <v>0</v>
      </c>
      <c r="AAU71" s="21"/>
      <c r="AAV71" s="21">
        <f t="shared" si="1420"/>
        <v>0</v>
      </c>
      <c r="AAW71" s="21"/>
      <c r="AAX71" s="21">
        <f t="shared" si="1420"/>
        <v>0</v>
      </c>
      <c r="AAY71" s="21"/>
      <c r="AAZ71" s="21">
        <f t="shared" si="1421"/>
        <v>0</v>
      </c>
      <c r="ABA71" s="21"/>
      <c r="ABB71" s="21">
        <f t="shared" si="1421"/>
        <v>0</v>
      </c>
      <c r="ABC71" s="21"/>
      <c r="ABD71" s="21">
        <f t="shared" si="1422"/>
        <v>0</v>
      </c>
      <c r="ABE71" s="21"/>
      <c r="ABF71" s="21">
        <f t="shared" si="1422"/>
        <v>0</v>
      </c>
      <c r="ABG71" s="21"/>
      <c r="ABH71" s="21">
        <f t="shared" si="1423"/>
        <v>0</v>
      </c>
      <c r="ABI71" s="21"/>
      <c r="ABJ71" s="21">
        <f t="shared" si="1423"/>
        <v>0</v>
      </c>
      <c r="ABK71" s="21"/>
      <c r="ABL71" s="21">
        <f t="shared" si="1424"/>
        <v>0</v>
      </c>
      <c r="ABM71" s="21"/>
      <c r="ABN71" s="21">
        <f t="shared" si="1424"/>
        <v>0</v>
      </c>
      <c r="ABO71" s="21"/>
      <c r="ABP71" s="21">
        <f t="shared" si="1425"/>
        <v>0</v>
      </c>
      <c r="ABQ71" s="21"/>
      <c r="ABR71" s="21">
        <f t="shared" si="1425"/>
        <v>0</v>
      </c>
      <c r="ABS71" s="21"/>
      <c r="ABT71" s="21">
        <f t="shared" si="1426"/>
        <v>0</v>
      </c>
      <c r="ABU71" s="21"/>
      <c r="ABV71" s="21">
        <f t="shared" si="1426"/>
        <v>0</v>
      </c>
      <c r="ABW71" s="21"/>
      <c r="ABX71" s="21">
        <f t="shared" si="1427"/>
        <v>0</v>
      </c>
      <c r="ABY71" s="21"/>
      <c r="ABZ71" s="21">
        <f t="shared" si="1427"/>
        <v>0</v>
      </c>
      <c r="ACA71" s="21"/>
      <c r="ACB71" s="21">
        <f t="shared" si="1428"/>
        <v>0</v>
      </c>
      <c r="ACC71" s="21"/>
      <c r="ACD71" s="21">
        <f t="shared" si="1428"/>
        <v>0</v>
      </c>
      <c r="ACE71" s="21"/>
      <c r="ACF71" s="21">
        <f t="shared" si="1429"/>
        <v>0</v>
      </c>
      <c r="ACG71" s="21"/>
      <c r="ACH71" s="21">
        <f t="shared" si="1429"/>
        <v>0</v>
      </c>
      <c r="ACI71" s="21"/>
      <c r="ACJ71" s="21">
        <f t="shared" si="1430"/>
        <v>0</v>
      </c>
      <c r="ACK71" s="21"/>
      <c r="ACL71" s="21">
        <f t="shared" si="1430"/>
        <v>0</v>
      </c>
      <c r="ACM71" s="21"/>
      <c r="ACN71" s="21">
        <f t="shared" si="1431"/>
        <v>0</v>
      </c>
      <c r="ACO71" s="21"/>
      <c r="ACP71" s="21">
        <f t="shared" si="1431"/>
        <v>0</v>
      </c>
      <c r="ACQ71" s="21"/>
      <c r="ACR71" s="21">
        <f t="shared" si="1432"/>
        <v>0</v>
      </c>
      <c r="ACS71" s="21"/>
      <c r="ACT71" s="21">
        <f t="shared" si="1432"/>
        <v>0</v>
      </c>
      <c r="ACU71" s="21"/>
      <c r="ACV71" s="21">
        <f t="shared" si="1433"/>
        <v>0</v>
      </c>
      <c r="ACW71" s="21"/>
      <c r="ACX71" s="21">
        <f t="shared" si="1433"/>
        <v>0</v>
      </c>
      <c r="ACY71" s="21"/>
      <c r="ACZ71" s="21">
        <f t="shared" si="1434"/>
        <v>0</v>
      </c>
      <c r="ADA71" s="21"/>
      <c r="ADB71" s="21">
        <f t="shared" si="1434"/>
        <v>0</v>
      </c>
      <c r="ADC71" s="21"/>
      <c r="ADD71" s="21">
        <f t="shared" si="1435"/>
        <v>0</v>
      </c>
      <c r="ADE71" s="21"/>
      <c r="ADF71" s="21">
        <f t="shared" si="1435"/>
        <v>0</v>
      </c>
      <c r="ADG71" s="21"/>
      <c r="ADH71" s="21">
        <f t="shared" si="1436"/>
        <v>0</v>
      </c>
      <c r="ADI71" s="21"/>
      <c r="ADJ71" s="21">
        <f t="shared" si="1436"/>
        <v>0</v>
      </c>
      <c r="ADK71" s="21"/>
      <c r="ADL71" s="21">
        <f t="shared" si="1437"/>
        <v>0</v>
      </c>
      <c r="ADM71" s="21"/>
      <c r="ADN71" s="21">
        <f t="shared" si="1437"/>
        <v>0</v>
      </c>
      <c r="ADO71" s="21"/>
      <c r="ADP71" s="21">
        <f t="shared" si="1437"/>
        <v>0</v>
      </c>
      <c r="ADQ71" s="21"/>
      <c r="ADR71" s="21">
        <f t="shared" si="1437"/>
        <v>0</v>
      </c>
      <c r="ADS71" s="21"/>
      <c r="ADT71" s="21">
        <f t="shared" si="1437"/>
        <v>0</v>
      </c>
      <c r="ADU71" s="21"/>
      <c r="ADV71" s="21">
        <f t="shared" si="1438"/>
        <v>0</v>
      </c>
      <c r="ADW71" s="21"/>
      <c r="ADX71" s="21">
        <f t="shared" si="1438"/>
        <v>0</v>
      </c>
      <c r="ADY71" s="21"/>
      <c r="ADZ71" s="21">
        <f t="shared" si="1438"/>
        <v>0</v>
      </c>
      <c r="AEA71" s="21"/>
      <c r="AEB71" s="21">
        <f t="shared" si="1438"/>
        <v>0</v>
      </c>
      <c r="AEC71" s="21"/>
      <c r="AED71" s="21">
        <f t="shared" si="1439"/>
        <v>0</v>
      </c>
      <c r="AEE71" s="21"/>
      <c r="AEF71" s="21">
        <f t="shared" si="1439"/>
        <v>0</v>
      </c>
      <c r="AEG71" s="21"/>
      <c r="AEH71" s="21">
        <f t="shared" si="1439"/>
        <v>0</v>
      </c>
      <c r="AEI71" s="21"/>
      <c r="AEJ71" s="21">
        <f t="shared" si="1439"/>
        <v>0</v>
      </c>
      <c r="AEK71" s="21"/>
      <c r="AEL71" s="21">
        <f t="shared" si="1439"/>
        <v>0</v>
      </c>
      <c r="AEM71" s="21"/>
      <c r="AEN71" s="21">
        <f t="shared" si="1440"/>
        <v>0</v>
      </c>
      <c r="AEO71" s="21"/>
      <c r="AEP71" s="21">
        <f t="shared" si="1440"/>
        <v>0</v>
      </c>
      <c r="AEQ71" s="21"/>
      <c r="AER71" s="21">
        <f t="shared" si="1440"/>
        <v>0</v>
      </c>
      <c r="AES71" s="21"/>
      <c r="AET71" s="21">
        <f t="shared" si="1440"/>
        <v>0</v>
      </c>
      <c r="AEU71" s="21"/>
      <c r="AEV71" s="21">
        <f t="shared" si="1441"/>
        <v>0</v>
      </c>
      <c r="AEW71" s="21"/>
      <c r="AEX71" s="21">
        <f t="shared" si="1441"/>
        <v>0</v>
      </c>
      <c r="AEY71" s="21"/>
      <c r="AEZ71" s="21">
        <f t="shared" si="1441"/>
        <v>0</v>
      </c>
      <c r="AFA71" s="21"/>
      <c r="AFB71" s="21">
        <f t="shared" si="1441"/>
        <v>0</v>
      </c>
      <c r="AFC71" s="21"/>
      <c r="AFD71" s="21">
        <f t="shared" si="1441"/>
        <v>0</v>
      </c>
      <c r="AFE71" s="21"/>
      <c r="AFF71" s="21">
        <f t="shared" si="1442"/>
        <v>0</v>
      </c>
      <c r="AFG71" s="21"/>
      <c r="AFH71" s="21">
        <f t="shared" si="1442"/>
        <v>0</v>
      </c>
      <c r="AFI71" s="21"/>
      <c r="AFJ71" s="21">
        <f t="shared" si="1442"/>
        <v>0</v>
      </c>
      <c r="AFK71" s="21"/>
      <c r="AFL71" s="21">
        <f t="shared" si="1442"/>
        <v>0</v>
      </c>
      <c r="AFM71" s="21"/>
      <c r="AFN71" s="21">
        <f t="shared" si="1443"/>
        <v>0</v>
      </c>
      <c r="AFO71" s="21"/>
      <c r="AFP71" s="21">
        <f t="shared" si="1443"/>
        <v>0</v>
      </c>
      <c r="AFQ71" s="21"/>
      <c r="AFR71" s="21">
        <f t="shared" si="1443"/>
        <v>0</v>
      </c>
      <c r="AFS71" s="21"/>
      <c r="AFT71" s="21">
        <f t="shared" si="1443"/>
        <v>0</v>
      </c>
      <c r="AFU71" s="21"/>
      <c r="AFV71" s="21">
        <f t="shared" si="1443"/>
        <v>0</v>
      </c>
      <c r="AFW71" s="21"/>
      <c r="AFX71" s="21">
        <f t="shared" si="1444"/>
        <v>0</v>
      </c>
      <c r="AFY71" s="21"/>
      <c r="AFZ71" s="21">
        <f t="shared" si="1444"/>
        <v>0</v>
      </c>
      <c r="AGA71" s="21"/>
      <c r="AGB71" s="21">
        <f t="shared" si="1444"/>
        <v>0</v>
      </c>
      <c r="AGC71" s="21"/>
      <c r="AGD71" s="21">
        <f t="shared" si="1444"/>
        <v>0</v>
      </c>
      <c r="AGE71" s="21"/>
      <c r="AGF71" s="21">
        <f t="shared" si="1445"/>
        <v>0</v>
      </c>
      <c r="AGG71" s="21"/>
      <c r="AGH71" s="21">
        <f t="shared" si="1445"/>
        <v>0</v>
      </c>
      <c r="AGI71" s="21"/>
      <c r="AGJ71" s="21">
        <f t="shared" si="1445"/>
        <v>0</v>
      </c>
      <c r="AGK71" s="21"/>
      <c r="AGL71" s="21">
        <f t="shared" si="1445"/>
        <v>0</v>
      </c>
      <c r="AGM71" s="21"/>
      <c r="AGN71" s="21">
        <f t="shared" si="1445"/>
        <v>0</v>
      </c>
      <c r="AGO71" s="21"/>
      <c r="AGP71" s="21">
        <f t="shared" si="1446"/>
        <v>0</v>
      </c>
      <c r="AGQ71" s="21"/>
      <c r="AGR71" s="21">
        <f t="shared" si="1446"/>
        <v>0</v>
      </c>
      <c r="AGS71" s="21"/>
      <c r="AGT71" s="21">
        <f t="shared" si="1446"/>
        <v>0</v>
      </c>
      <c r="AGU71" s="21"/>
      <c r="AGV71" s="21">
        <f t="shared" si="1446"/>
        <v>0</v>
      </c>
      <c r="AGW71" s="21"/>
      <c r="AGX71" s="21">
        <f t="shared" si="1447"/>
        <v>0</v>
      </c>
      <c r="AGY71" s="21"/>
      <c r="AGZ71" s="21">
        <f t="shared" si="1447"/>
        <v>0</v>
      </c>
      <c r="AHA71" s="21"/>
      <c r="AHB71" s="21">
        <f t="shared" si="1447"/>
        <v>0</v>
      </c>
      <c r="AHC71" s="21"/>
      <c r="AHD71" s="21">
        <f t="shared" si="1447"/>
        <v>0</v>
      </c>
      <c r="AHE71" s="21"/>
      <c r="AHF71" s="21">
        <f t="shared" si="1447"/>
        <v>0</v>
      </c>
      <c r="AHG71" s="21"/>
      <c r="AHH71" s="21">
        <f t="shared" si="1448"/>
        <v>0</v>
      </c>
      <c r="AHI71" s="21"/>
      <c r="AHJ71" s="21">
        <f t="shared" si="1448"/>
        <v>0</v>
      </c>
      <c r="AHK71" s="21"/>
      <c r="AHL71" s="21">
        <f t="shared" si="1448"/>
        <v>0</v>
      </c>
      <c r="AHM71" s="21"/>
      <c r="AHN71" s="21">
        <f t="shared" si="1448"/>
        <v>0</v>
      </c>
      <c r="AHO71" s="21"/>
      <c r="AHP71" s="21">
        <f t="shared" si="1449"/>
        <v>0</v>
      </c>
      <c r="AHQ71" s="21"/>
      <c r="AHR71" s="21">
        <f t="shared" si="1449"/>
        <v>0</v>
      </c>
      <c r="AHS71" s="21"/>
      <c r="AHT71" s="21">
        <f t="shared" si="1449"/>
        <v>0</v>
      </c>
      <c r="AHU71" s="21"/>
      <c r="AHV71" s="21">
        <f t="shared" si="1449"/>
        <v>0</v>
      </c>
      <c r="AHW71" s="21"/>
      <c r="AHX71" s="21">
        <f t="shared" si="1449"/>
        <v>0</v>
      </c>
      <c r="AHY71" s="21"/>
      <c r="AHZ71" s="21">
        <f t="shared" si="1450"/>
        <v>0</v>
      </c>
      <c r="AIA71" s="21"/>
      <c r="AIB71" s="21">
        <f t="shared" si="1450"/>
        <v>0</v>
      </c>
      <c r="AIC71" s="21"/>
      <c r="AID71" s="21">
        <f t="shared" si="1450"/>
        <v>0</v>
      </c>
      <c r="AIE71" s="21"/>
      <c r="AIF71" s="21">
        <f t="shared" si="1450"/>
        <v>0</v>
      </c>
      <c r="AIG71" s="21"/>
      <c r="AIH71" s="21">
        <f t="shared" si="1451"/>
        <v>0</v>
      </c>
      <c r="AII71" s="21"/>
      <c r="AIJ71" s="21">
        <f t="shared" si="1451"/>
        <v>0</v>
      </c>
      <c r="AIK71" s="21"/>
      <c r="AIL71" s="21">
        <f t="shared" si="1451"/>
        <v>0</v>
      </c>
      <c r="AIM71" s="21"/>
      <c r="AIN71" s="21">
        <f t="shared" si="1451"/>
        <v>0</v>
      </c>
      <c r="AIO71" s="21"/>
      <c r="AIP71" s="21">
        <f t="shared" si="1451"/>
        <v>0</v>
      </c>
      <c r="AIQ71" s="21"/>
      <c r="AIR71" s="21">
        <f t="shared" si="1452"/>
        <v>0</v>
      </c>
      <c r="AIS71" s="21"/>
      <c r="AIT71" s="21">
        <f t="shared" si="1452"/>
        <v>0</v>
      </c>
      <c r="AIU71" s="21"/>
      <c r="AIV71" s="21">
        <f t="shared" si="1452"/>
        <v>0</v>
      </c>
      <c r="AIW71" s="21"/>
      <c r="AIX71" s="21">
        <f t="shared" si="1452"/>
        <v>0</v>
      </c>
      <c r="AIY71" s="21"/>
      <c r="AIZ71" s="21">
        <f t="shared" si="1388"/>
        <v>0</v>
      </c>
      <c r="AJA71" s="21"/>
    </row>
    <row r="72" spans="1:937" ht="13.5" customHeight="1" x14ac:dyDescent="0.25">
      <c r="B72" s="31">
        <v>67</v>
      </c>
      <c r="C72" s="192" t="s">
        <v>209</v>
      </c>
      <c r="D72" s="67" t="s">
        <v>120</v>
      </c>
      <c r="E72" s="194" t="s">
        <v>392</v>
      </c>
      <c r="F72" s="194" t="str">
        <f>_xlfn.XLOOKUP(D72,'WTG PH-III'!$D$5:$D$198,'WTG PH-III'!$B$5:$B$198,0,0,1)</f>
        <v>PSS-12</v>
      </c>
      <c r="G72" s="22" t="s">
        <v>537</v>
      </c>
      <c r="H72" s="22" t="s">
        <v>550</v>
      </c>
      <c r="I72" s="61">
        <v>11</v>
      </c>
      <c r="J72" s="21">
        <v>253</v>
      </c>
      <c r="K72" s="21">
        <f t="shared" si="1129"/>
        <v>253.00000000000006</v>
      </c>
      <c r="L72" s="21">
        <f t="shared" si="1130"/>
        <v>253</v>
      </c>
      <c r="M72" s="21">
        <f t="shared" si="1131"/>
        <v>0</v>
      </c>
      <c r="N72" s="95">
        <f>VLOOKUP(D72,'WTG PH-III'!$D$5:$U$198,17,0)</f>
        <v>45792</v>
      </c>
      <c r="O72" s="95">
        <f>VLOOKUP(D72,'WTG PH-III'!$D$5:$U$198,18,0)</f>
        <v>45801</v>
      </c>
      <c r="P72" s="21">
        <f t="shared" si="1132"/>
        <v>0</v>
      </c>
      <c r="Q72" s="21"/>
      <c r="R72" s="21">
        <f t="shared" si="1133"/>
        <v>0</v>
      </c>
      <c r="S72" s="21"/>
      <c r="T72" s="21">
        <f t="shared" si="1134"/>
        <v>0</v>
      </c>
      <c r="U72" s="21"/>
      <c r="V72" s="21">
        <f t="shared" si="1135"/>
        <v>0</v>
      </c>
      <c r="W72" s="21"/>
      <c r="X72" s="21">
        <f t="shared" si="1136"/>
        <v>0</v>
      </c>
      <c r="Y72" s="21"/>
      <c r="Z72" s="21">
        <f t="shared" si="1137"/>
        <v>0</v>
      </c>
      <c r="AA72" s="21"/>
      <c r="AB72" s="21">
        <f t="shared" si="1138"/>
        <v>0</v>
      </c>
      <c r="AC72" s="21"/>
      <c r="AD72" s="21">
        <f t="shared" si="1139"/>
        <v>0</v>
      </c>
      <c r="AE72" s="21"/>
      <c r="AF72" s="21">
        <f t="shared" si="1140"/>
        <v>0</v>
      </c>
      <c r="AG72" s="21"/>
      <c r="AH72" s="21">
        <f t="shared" si="1141"/>
        <v>0</v>
      </c>
      <c r="AI72" s="21"/>
      <c r="AJ72" s="21">
        <f t="shared" si="1142"/>
        <v>0</v>
      </c>
      <c r="AK72" s="21"/>
      <c r="AL72" s="21">
        <f t="shared" si="1143"/>
        <v>0</v>
      </c>
      <c r="AM72" s="21"/>
      <c r="AN72" s="21">
        <f t="shared" si="1144"/>
        <v>0</v>
      </c>
      <c r="AO72" s="21"/>
      <c r="AP72" s="21">
        <f t="shared" si="1145"/>
        <v>0</v>
      </c>
      <c r="AQ72" s="21"/>
      <c r="AR72" s="21">
        <f t="shared" si="1146"/>
        <v>0</v>
      </c>
      <c r="AS72" s="21"/>
      <c r="AT72" s="21">
        <f t="shared" si="1147"/>
        <v>0</v>
      </c>
      <c r="AU72" s="21"/>
      <c r="AV72" s="21">
        <f t="shared" si="1148"/>
        <v>0</v>
      </c>
      <c r="AW72" s="21"/>
      <c r="AX72" s="21">
        <f t="shared" si="1149"/>
        <v>0</v>
      </c>
      <c r="AY72" s="21"/>
      <c r="AZ72" s="21">
        <f t="shared" si="1150"/>
        <v>0</v>
      </c>
      <c r="BA72" s="21"/>
      <c r="BB72" s="21">
        <f t="shared" si="1151"/>
        <v>0</v>
      </c>
      <c r="BC72" s="21"/>
      <c r="BD72" s="21">
        <f t="shared" si="1152"/>
        <v>0</v>
      </c>
      <c r="BE72" s="21"/>
      <c r="BF72" s="21">
        <f t="shared" si="1153"/>
        <v>0</v>
      </c>
      <c r="BG72" s="21"/>
      <c r="BH72" s="21">
        <f t="shared" si="1154"/>
        <v>0</v>
      </c>
      <c r="BI72" s="21"/>
      <c r="BJ72" s="21">
        <f t="shared" si="1155"/>
        <v>0</v>
      </c>
      <c r="BK72" s="21"/>
      <c r="BL72" s="21">
        <f t="shared" si="1156"/>
        <v>0</v>
      </c>
      <c r="BM72" s="21"/>
      <c r="BN72" s="21">
        <f t="shared" si="1157"/>
        <v>0</v>
      </c>
      <c r="BO72" s="21"/>
      <c r="BP72" s="21">
        <f t="shared" si="1158"/>
        <v>0</v>
      </c>
      <c r="BQ72" s="21"/>
      <c r="BR72" s="21">
        <f t="shared" si="1159"/>
        <v>0</v>
      </c>
      <c r="BS72" s="21"/>
      <c r="BT72" s="21">
        <f t="shared" si="1160"/>
        <v>0</v>
      </c>
      <c r="BU72" s="21"/>
      <c r="BV72" s="21">
        <f t="shared" si="1161"/>
        <v>0</v>
      </c>
      <c r="BW72" s="21"/>
      <c r="BX72" s="21">
        <f t="shared" si="1162"/>
        <v>0</v>
      </c>
      <c r="BY72" s="21"/>
      <c r="BZ72" s="21">
        <f t="shared" si="1163"/>
        <v>0</v>
      </c>
      <c r="CA72" s="21"/>
      <c r="CB72" s="21">
        <f t="shared" si="1164"/>
        <v>0</v>
      </c>
      <c r="CC72" s="21"/>
      <c r="CD72" s="21">
        <f t="shared" si="1165"/>
        <v>0</v>
      </c>
      <c r="CE72" s="21"/>
      <c r="CF72" s="21">
        <f t="shared" si="1166"/>
        <v>0</v>
      </c>
      <c r="CG72" s="21"/>
      <c r="CH72" s="21">
        <f t="shared" si="1167"/>
        <v>0</v>
      </c>
      <c r="CI72" s="21"/>
      <c r="CJ72" s="21">
        <f t="shared" si="1168"/>
        <v>0</v>
      </c>
      <c r="CK72" s="21"/>
      <c r="CL72" s="21">
        <f t="shared" si="1169"/>
        <v>0</v>
      </c>
      <c r="CM72" s="21"/>
      <c r="CN72" s="21">
        <f t="shared" si="1170"/>
        <v>0</v>
      </c>
      <c r="CO72" s="21"/>
      <c r="CP72" s="21">
        <f t="shared" si="1171"/>
        <v>0</v>
      </c>
      <c r="CQ72" s="21"/>
      <c r="CR72" s="21">
        <f t="shared" si="1172"/>
        <v>0</v>
      </c>
      <c r="CS72" s="21"/>
      <c r="CT72" s="21">
        <f t="shared" si="1173"/>
        <v>0</v>
      </c>
      <c r="CU72" s="21"/>
      <c r="CV72" s="21">
        <f t="shared" si="1174"/>
        <v>0</v>
      </c>
      <c r="CW72" s="21"/>
      <c r="CX72" s="21">
        <f t="shared" si="1175"/>
        <v>0</v>
      </c>
      <c r="CY72" s="21"/>
      <c r="CZ72" s="21">
        <f t="shared" si="1176"/>
        <v>0</v>
      </c>
      <c r="DA72" s="21"/>
      <c r="DB72" s="21">
        <f t="shared" si="1177"/>
        <v>0</v>
      </c>
      <c r="DC72" s="21"/>
      <c r="DD72" s="21">
        <f t="shared" si="1178"/>
        <v>0</v>
      </c>
      <c r="DE72" s="21"/>
      <c r="DF72" s="21">
        <f t="shared" si="1179"/>
        <v>0</v>
      </c>
      <c r="DG72" s="21"/>
      <c r="DH72" s="21">
        <f t="shared" si="1180"/>
        <v>0</v>
      </c>
      <c r="DI72" s="21"/>
      <c r="DJ72" s="21">
        <f t="shared" si="1181"/>
        <v>0</v>
      </c>
      <c r="DK72" s="21"/>
      <c r="DL72" s="21">
        <f t="shared" si="1182"/>
        <v>0</v>
      </c>
      <c r="DM72" s="21"/>
      <c r="DN72" s="21">
        <f t="shared" si="1183"/>
        <v>0</v>
      </c>
      <c r="DO72" s="21"/>
      <c r="DP72" s="21">
        <f t="shared" si="1184"/>
        <v>0</v>
      </c>
      <c r="DQ72" s="21"/>
      <c r="DR72" s="21">
        <f t="shared" si="1185"/>
        <v>0</v>
      </c>
      <c r="DS72" s="21"/>
      <c r="DT72" s="21">
        <f t="shared" si="1186"/>
        <v>0</v>
      </c>
      <c r="DU72" s="21"/>
      <c r="DV72" s="21">
        <f t="shared" si="1187"/>
        <v>0</v>
      </c>
      <c r="DW72" s="21"/>
      <c r="DX72" s="21">
        <f t="shared" si="1188"/>
        <v>0</v>
      </c>
      <c r="DY72" s="21"/>
      <c r="DZ72" s="21">
        <f t="shared" si="1189"/>
        <v>0</v>
      </c>
      <c r="EA72" s="21"/>
      <c r="EB72" s="21">
        <f t="shared" si="1190"/>
        <v>0</v>
      </c>
      <c r="EC72" s="21"/>
      <c r="ED72" s="21">
        <f t="shared" si="1191"/>
        <v>0</v>
      </c>
      <c r="EE72" s="21"/>
      <c r="EF72" s="21">
        <f t="shared" si="1192"/>
        <v>0</v>
      </c>
      <c r="EG72" s="21"/>
      <c r="EH72" s="21">
        <f t="shared" si="1193"/>
        <v>0</v>
      </c>
      <c r="EI72" s="21"/>
      <c r="EJ72" s="21">
        <f t="shared" si="1194"/>
        <v>0</v>
      </c>
      <c r="EK72" s="21"/>
      <c r="EL72" s="21">
        <f t="shared" si="1195"/>
        <v>0</v>
      </c>
      <c r="EM72" s="21"/>
      <c r="EN72" s="21">
        <f t="shared" si="1196"/>
        <v>0</v>
      </c>
      <c r="EO72" s="21"/>
      <c r="EP72" s="21">
        <f t="shared" si="1197"/>
        <v>0</v>
      </c>
      <c r="EQ72" s="21"/>
      <c r="ER72" s="21">
        <f t="shared" si="1198"/>
        <v>0</v>
      </c>
      <c r="ES72" s="21"/>
      <c r="ET72" s="21">
        <f t="shared" si="1199"/>
        <v>0</v>
      </c>
      <c r="EU72" s="21"/>
      <c r="EV72" s="21">
        <f t="shared" si="1200"/>
        <v>0</v>
      </c>
      <c r="EW72" s="21"/>
      <c r="EX72" s="21">
        <f t="shared" si="1201"/>
        <v>0</v>
      </c>
      <c r="EY72" s="21"/>
      <c r="EZ72" s="21">
        <f t="shared" si="1202"/>
        <v>0</v>
      </c>
      <c r="FA72" s="21"/>
      <c r="FB72" s="21">
        <f t="shared" si="1203"/>
        <v>0</v>
      </c>
      <c r="FC72" s="21"/>
      <c r="FD72" s="21">
        <f t="shared" si="1204"/>
        <v>0</v>
      </c>
      <c r="FE72" s="21"/>
      <c r="FF72" s="21">
        <f t="shared" si="1205"/>
        <v>0</v>
      </c>
      <c r="FG72" s="21"/>
      <c r="FH72" s="21">
        <f t="shared" si="1206"/>
        <v>0</v>
      </c>
      <c r="FI72" s="21"/>
      <c r="FJ72" s="21">
        <f t="shared" si="1207"/>
        <v>0</v>
      </c>
      <c r="FK72" s="21"/>
      <c r="FL72" s="21">
        <f t="shared" si="1208"/>
        <v>0</v>
      </c>
      <c r="FM72" s="21"/>
      <c r="FN72" s="21">
        <f t="shared" si="1209"/>
        <v>0</v>
      </c>
      <c r="FO72" s="21"/>
      <c r="FP72" s="21">
        <f t="shared" si="1210"/>
        <v>0</v>
      </c>
      <c r="FQ72" s="21"/>
      <c r="FR72" s="21">
        <f t="shared" si="1211"/>
        <v>0</v>
      </c>
      <c r="FS72" s="21"/>
      <c r="FT72" s="21">
        <f t="shared" si="1212"/>
        <v>0</v>
      </c>
      <c r="FU72" s="21"/>
      <c r="FV72" s="21">
        <f t="shared" si="1213"/>
        <v>0</v>
      </c>
      <c r="FW72" s="21"/>
      <c r="FX72" s="21">
        <f t="shared" si="1214"/>
        <v>0</v>
      </c>
      <c r="FY72" s="21"/>
      <c r="FZ72" s="21">
        <f t="shared" si="1215"/>
        <v>0</v>
      </c>
      <c r="GA72" s="21"/>
      <c r="GB72" s="21">
        <f t="shared" si="1216"/>
        <v>0</v>
      </c>
      <c r="GC72" s="21"/>
      <c r="GD72" s="21">
        <f t="shared" si="1217"/>
        <v>0</v>
      </c>
      <c r="GE72" s="21"/>
      <c r="GF72" s="21">
        <f t="shared" si="1218"/>
        <v>0</v>
      </c>
      <c r="GG72" s="21"/>
      <c r="GH72" s="21">
        <f t="shared" si="1219"/>
        <v>0</v>
      </c>
      <c r="GI72" s="21"/>
      <c r="GJ72" s="21">
        <f t="shared" si="1220"/>
        <v>0</v>
      </c>
      <c r="GK72" s="21"/>
      <c r="GL72" s="21">
        <f t="shared" si="1221"/>
        <v>0</v>
      </c>
      <c r="GM72" s="21"/>
      <c r="GN72" s="21">
        <f t="shared" si="1222"/>
        <v>0</v>
      </c>
      <c r="GO72" s="21"/>
      <c r="GP72" s="21">
        <f t="shared" si="1223"/>
        <v>0</v>
      </c>
      <c r="GQ72" s="21"/>
      <c r="GR72" s="21">
        <f t="shared" si="1224"/>
        <v>0</v>
      </c>
      <c r="GS72" s="21"/>
      <c r="GT72" s="21">
        <f t="shared" si="1225"/>
        <v>0</v>
      </c>
      <c r="GU72" s="21"/>
      <c r="GV72" s="21">
        <f t="shared" si="1226"/>
        <v>0</v>
      </c>
      <c r="GW72" s="21"/>
      <c r="GX72" s="21">
        <f t="shared" si="1227"/>
        <v>0</v>
      </c>
      <c r="GY72" s="21"/>
      <c r="GZ72" s="21">
        <f t="shared" si="1228"/>
        <v>0</v>
      </c>
      <c r="HA72" s="21"/>
      <c r="HB72" s="21">
        <f t="shared" si="1229"/>
        <v>0</v>
      </c>
      <c r="HC72" s="21"/>
      <c r="HD72" s="21">
        <f t="shared" si="1230"/>
        <v>0</v>
      </c>
      <c r="HE72" s="21"/>
      <c r="HF72" s="21">
        <f t="shared" si="1231"/>
        <v>0</v>
      </c>
      <c r="HG72" s="21"/>
      <c r="HH72" s="21">
        <f t="shared" si="1232"/>
        <v>0</v>
      </c>
      <c r="HI72" s="21"/>
      <c r="HJ72" s="21">
        <f t="shared" si="1233"/>
        <v>0</v>
      </c>
      <c r="HK72" s="21"/>
      <c r="HL72" s="21">
        <f t="shared" si="1234"/>
        <v>0</v>
      </c>
      <c r="HM72" s="21"/>
      <c r="HN72" s="21">
        <f t="shared" si="1235"/>
        <v>0</v>
      </c>
      <c r="HO72" s="21"/>
      <c r="HP72" s="21">
        <f t="shared" si="1236"/>
        <v>0</v>
      </c>
      <c r="HQ72" s="21"/>
      <c r="HR72" s="21">
        <f t="shared" si="1237"/>
        <v>0</v>
      </c>
      <c r="HS72" s="21"/>
      <c r="HT72" s="21">
        <f t="shared" si="1238"/>
        <v>0</v>
      </c>
      <c r="HU72" s="21"/>
      <c r="HV72" s="21">
        <f t="shared" si="1239"/>
        <v>0</v>
      </c>
      <c r="HW72" s="21"/>
      <c r="HX72" s="21">
        <f t="shared" si="1240"/>
        <v>0</v>
      </c>
      <c r="HY72" s="21"/>
      <c r="HZ72" s="21">
        <f t="shared" si="1241"/>
        <v>0</v>
      </c>
      <c r="IA72" s="21"/>
      <c r="IB72" s="21">
        <f t="shared" si="1242"/>
        <v>0</v>
      </c>
      <c r="IC72" s="21"/>
      <c r="ID72" s="21">
        <f t="shared" si="1243"/>
        <v>0</v>
      </c>
      <c r="IE72" s="21"/>
      <c r="IF72" s="21">
        <f t="shared" si="1244"/>
        <v>0</v>
      </c>
      <c r="IG72" s="21"/>
      <c r="IH72" s="21">
        <f t="shared" si="1245"/>
        <v>0</v>
      </c>
      <c r="II72" s="21"/>
      <c r="IJ72" s="21">
        <f t="shared" si="1246"/>
        <v>0</v>
      </c>
      <c r="IK72" s="21"/>
      <c r="IL72" s="21">
        <f t="shared" si="1247"/>
        <v>0</v>
      </c>
      <c r="IM72" s="21"/>
      <c r="IN72" s="21">
        <f t="shared" si="1248"/>
        <v>0</v>
      </c>
      <c r="IO72" s="21"/>
      <c r="IP72" s="21">
        <f t="shared" si="1249"/>
        <v>0</v>
      </c>
      <c r="IQ72" s="21"/>
      <c r="IR72" s="21">
        <f t="shared" si="1250"/>
        <v>0</v>
      </c>
      <c r="IS72" s="21"/>
      <c r="IT72" s="21">
        <f t="shared" si="1251"/>
        <v>0</v>
      </c>
      <c r="IU72" s="21"/>
      <c r="IV72" s="21">
        <f t="shared" si="1252"/>
        <v>0</v>
      </c>
      <c r="IW72" s="21"/>
      <c r="IX72" s="21">
        <f t="shared" si="1253"/>
        <v>0</v>
      </c>
      <c r="IY72" s="21"/>
      <c r="IZ72" s="21">
        <f t="shared" si="1254"/>
        <v>0</v>
      </c>
      <c r="JA72" s="21"/>
      <c r="JB72" s="21">
        <f t="shared" si="1255"/>
        <v>0</v>
      </c>
      <c r="JC72" s="21"/>
      <c r="JD72" s="21">
        <f t="shared" si="1256"/>
        <v>0</v>
      </c>
      <c r="JE72" s="21"/>
      <c r="JF72" s="21">
        <f t="shared" si="1257"/>
        <v>0</v>
      </c>
      <c r="JG72" s="21"/>
      <c r="JH72" s="21">
        <f t="shared" si="1258"/>
        <v>0</v>
      </c>
      <c r="JI72" s="21"/>
      <c r="JJ72" s="21">
        <f t="shared" si="1259"/>
        <v>0</v>
      </c>
      <c r="JK72" s="21"/>
      <c r="JL72" s="21">
        <f t="shared" si="1260"/>
        <v>0</v>
      </c>
      <c r="JM72" s="21"/>
      <c r="JN72" s="21">
        <f t="shared" si="1261"/>
        <v>0</v>
      </c>
      <c r="JO72" s="21"/>
      <c r="JP72" s="21">
        <f t="shared" si="1262"/>
        <v>0</v>
      </c>
      <c r="JQ72" s="21"/>
      <c r="JR72" s="21">
        <f t="shared" si="1263"/>
        <v>0</v>
      </c>
      <c r="JS72" s="21"/>
      <c r="JT72" s="21">
        <f t="shared" si="1264"/>
        <v>0</v>
      </c>
      <c r="JU72" s="21"/>
      <c r="JV72" s="21">
        <f t="shared" si="1265"/>
        <v>0</v>
      </c>
      <c r="JW72" s="21"/>
      <c r="JX72" s="21">
        <f t="shared" si="1266"/>
        <v>0</v>
      </c>
      <c r="JY72" s="21"/>
      <c r="JZ72" s="21">
        <f t="shared" si="1267"/>
        <v>0</v>
      </c>
      <c r="KA72" s="21"/>
      <c r="KB72" s="21">
        <f t="shared" si="1268"/>
        <v>0</v>
      </c>
      <c r="KC72" s="21"/>
      <c r="KD72" s="21">
        <f t="shared" si="1269"/>
        <v>0</v>
      </c>
      <c r="KE72" s="21"/>
      <c r="KF72" s="21">
        <f t="shared" si="1270"/>
        <v>0</v>
      </c>
      <c r="KG72" s="21"/>
      <c r="KH72" s="21">
        <f t="shared" si="1271"/>
        <v>0</v>
      </c>
      <c r="KI72" s="21"/>
      <c r="KJ72" s="21">
        <f t="shared" si="1272"/>
        <v>0</v>
      </c>
      <c r="KK72" s="21"/>
      <c r="KL72" s="21">
        <f t="shared" si="1273"/>
        <v>0</v>
      </c>
      <c r="KM72" s="21"/>
      <c r="KN72" s="21">
        <f t="shared" si="1274"/>
        <v>0</v>
      </c>
      <c r="KO72" s="21"/>
      <c r="KP72" s="21">
        <f t="shared" si="1275"/>
        <v>0</v>
      </c>
      <c r="KQ72" s="21"/>
      <c r="KR72" s="21">
        <f t="shared" si="1276"/>
        <v>0</v>
      </c>
      <c r="KS72" s="21"/>
      <c r="KT72" s="21">
        <f t="shared" si="1277"/>
        <v>0</v>
      </c>
      <c r="KU72" s="21"/>
      <c r="KV72" s="21">
        <f t="shared" si="1278"/>
        <v>0</v>
      </c>
      <c r="KW72" s="21"/>
      <c r="KX72" s="21">
        <f t="shared" si="1279"/>
        <v>0</v>
      </c>
      <c r="KY72" s="21"/>
      <c r="KZ72" s="21">
        <f t="shared" si="1280"/>
        <v>25.3</v>
      </c>
      <c r="LA72" s="21"/>
      <c r="LB72" s="21">
        <f t="shared" si="1281"/>
        <v>25.3</v>
      </c>
      <c r="LC72" s="21"/>
      <c r="LD72" s="21">
        <f t="shared" si="1282"/>
        <v>25.3</v>
      </c>
      <c r="LE72" s="21"/>
      <c r="LF72" s="21">
        <f t="shared" si="1283"/>
        <v>25.3</v>
      </c>
      <c r="LG72" s="21"/>
      <c r="LH72" s="21">
        <f t="shared" si="1284"/>
        <v>25.3</v>
      </c>
      <c r="LI72" s="21"/>
      <c r="LJ72" s="21">
        <f t="shared" si="1285"/>
        <v>25.3</v>
      </c>
      <c r="LK72" s="21"/>
      <c r="LL72" s="21">
        <f t="shared" si="1286"/>
        <v>25.3</v>
      </c>
      <c r="LM72" s="21"/>
      <c r="LN72" s="21">
        <f t="shared" si="1287"/>
        <v>25.3</v>
      </c>
      <c r="LO72" s="21"/>
      <c r="LP72" s="21">
        <f t="shared" si="1288"/>
        <v>25.3</v>
      </c>
      <c r="LQ72" s="21"/>
      <c r="LR72" s="21">
        <f t="shared" si="1289"/>
        <v>25.3</v>
      </c>
      <c r="LS72" s="21"/>
      <c r="LT72" s="21">
        <f t="shared" si="1290"/>
        <v>0</v>
      </c>
      <c r="LU72" s="21"/>
      <c r="LV72" s="21">
        <f t="shared" si="1291"/>
        <v>0</v>
      </c>
      <c r="LW72" s="21"/>
      <c r="LX72" s="21">
        <f t="shared" si="1292"/>
        <v>0</v>
      </c>
      <c r="LY72" s="21"/>
      <c r="LZ72" s="21">
        <f t="shared" si="1293"/>
        <v>0</v>
      </c>
      <c r="MA72" s="21"/>
      <c r="MB72" s="21">
        <f t="shared" si="1294"/>
        <v>0</v>
      </c>
      <c r="MC72" s="21"/>
      <c r="MD72" s="21">
        <f t="shared" si="1295"/>
        <v>0</v>
      </c>
      <c r="ME72" s="21"/>
      <c r="MF72" s="21">
        <f t="shared" si="1296"/>
        <v>0</v>
      </c>
      <c r="MG72" s="21"/>
      <c r="MH72" s="21">
        <f t="shared" si="1297"/>
        <v>0</v>
      </c>
      <c r="MI72" s="21"/>
      <c r="MJ72" s="21">
        <f t="shared" si="1298"/>
        <v>0</v>
      </c>
      <c r="MK72" s="21"/>
      <c r="ML72" s="21">
        <f t="shared" si="1299"/>
        <v>0</v>
      </c>
      <c r="MM72" s="21"/>
      <c r="MN72" s="21">
        <f t="shared" si="1300"/>
        <v>0</v>
      </c>
      <c r="MO72" s="21"/>
      <c r="MP72" s="21">
        <f t="shared" si="1301"/>
        <v>0</v>
      </c>
      <c r="MQ72" s="21"/>
      <c r="MR72" s="21">
        <f t="shared" si="1302"/>
        <v>0</v>
      </c>
      <c r="MS72" s="21"/>
      <c r="MT72" s="21">
        <f t="shared" si="1303"/>
        <v>0</v>
      </c>
      <c r="MU72" s="21"/>
      <c r="MV72" s="21">
        <f t="shared" si="1304"/>
        <v>0</v>
      </c>
      <c r="MW72" s="21"/>
      <c r="MX72" s="21">
        <f t="shared" si="1305"/>
        <v>0</v>
      </c>
      <c r="MY72" s="21"/>
      <c r="MZ72" s="21">
        <f t="shared" si="1306"/>
        <v>0</v>
      </c>
      <c r="NA72" s="21"/>
      <c r="NB72" s="21">
        <f t="shared" si="1307"/>
        <v>0</v>
      </c>
      <c r="NC72" s="21"/>
      <c r="ND72" s="21">
        <f t="shared" si="1308"/>
        <v>0</v>
      </c>
      <c r="NE72" s="21"/>
      <c r="NF72" s="21">
        <f t="shared" si="1309"/>
        <v>0</v>
      </c>
      <c r="NG72" s="21"/>
      <c r="NH72" s="21">
        <f t="shared" si="1310"/>
        <v>0</v>
      </c>
      <c r="NI72" s="21"/>
      <c r="NJ72" s="21">
        <f t="shared" si="1311"/>
        <v>0</v>
      </c>
      <c r="NK72" s="21"/>
      <c r="NL72" s="21">
        <f t="shared" si="1312"/>
        <v>0</v>
      </c>
      <c r="NM72" s="21"/>
      <c r="NN72" s="21">
        <f t="shared" si="1313"/>
        <v>0</v>
      </c>
      <c r="NO72" s="21"/>
      <c r="NP72" s="21">
        <f t="shared" si="1314"/>
        <v>0</v>
      </c>
      <c r="NQ72" s="21"/>
      <c r="NR72" s="21">
        <f t="shared" si="1315"/>
        <v>0</v>
      </c>
      <c r="NS72" s="21"/>
      <c r="NT72" s="21">
        <f t="shared" si="1316"/>
        <v>0</v>
      </c>
      <c r="NU72" s="21"/>
      <c r="NV72" s="21">
        <f t="shared" si="1317"/>
        <v>0</v>
      </c>
      <c r="NW72" s="21"/>
      <c r="NX72" s="21">
        <f t="shared" si="1318"/>
        <v>0</v>
      </c>
      <c r="NY72" s="21"/>
      <c r="NZ72" s="21">
        <f t="shared" si="1319"/>
        <v>0</v>
      </c>
      <c r="OA72" s="21"/>
      <c r="OB72" s="21">
        <f t="shared" si="1320"/>
        <v>0</v>
      </c>
      <c r="OC72" s="21"/>
      <c r="OD72" s="21">
        <f t="shared" si="1321"/>
        <v>0</v>
      </c>
      <c r="OE72" s="21"/>
      <c r="OF72" s="21">
        <f t="shared" si="1322"/>
        <v>0</v>
      </c>
      <c r="OG72" s="21"/>
      <c r="OH72" s="21">
        <f t="shared" si="1323"/>
        <v>0</v>
      </c>
      <c r="OI72" s="21"/>
      <c r="OJ72" s="21">
        <f t="shared" si="1324"/>
        <v>0</v>
      </c>
      <c r="OK72" s="21"/>
      <c r="OL72" s="21">
        <f t="shared" si="1325"/>
        <v>0</v>
      </c>
      <c r="OM72" s="21"/>
      <c r="ON72" s="21">
        <f t="shared" si="1326"/>
        <v>0</v>
      </c>
      <c r="OO72" s="21"/>
      <c r="OP72" s="21">
        <f t="shared" si="1326"/>
        <v>0</v>
      </c>
      <c r="OQ72" s="21"/>
      <c r="OR72" s="21">
        <f t="shared" si="1326"/>
        <v>0</v>
      </c>
      <c r="OS72" s="21"/>
      <c r="OT72" s="21">
        <f t="shared" si="1326"/>
        <v>0</v>
      </c>
      <c r="OU72" s="21"/>
      <c r="OV72" s="21">
        <f t="shared" si="1326"/>
        <v>0</v>
      </c>
      <c r="OW72" s="21"/>
      <c r="OX72" s="21">
        <f t="shared" si="1326"/>
        <v>0</v>
      </c>
      <c r="OY72" s="21"/>
      <c r="OZ72" s="21">
        <f t="shared" si="1326"/>
        <v>0</v>
      </c>
      <c r="PA72" s="21"/>
      <c r="PB72" s="21">
        <f t="shared" si="1327"/>
        <v>0</v>
      </c>
      <c r="PC72" s="21"/>
      <c r="PD72" s="21">
        <f t="shared" si="1327"/>
        <v>0</v>
      </c>
      <c r="PE72" s="21"/>
      <c r="PF72" s="21">
        <f t="shared" si="1327"/>
        <v>0</v>
      </c>
      <c r="PG72" s="21"/>
      <c r="PH72" s="21">
        <f t="shared" si="1327"/>
        <v>0</v>
      </c>
      <c r="PI72" s="21"/>
      <c r="PJ72" s="21">
        <f t="shared" si="1327"/>
        <v>0</v>
      </c>
      <c r="PK72" s="21"/>
      <c r="PL72" s="21">
        <f t="shared" si="1327"/>
        <v>0</v>
      </c>
      <c r="PM72" s="21"/>
      <c r="PN72" s="21">
        <f t="shared" si="1328"/>
        <v>0</v>
      </c>
      <c r="PO72" s="21"/>
      <c r="PP72" s="21">
        <f t="shared" si="1328"/>
        <v>0</v>
      </c>
      <c r="PQ72" s="21"/>
      <c r="PR72" s="21">
        <f t="shared" si="1328"/>
        <v>0</v>
      </c>
      <c r="PS72" s="21"/>
      <c r="PT72" s="21">
        <f t="shared" si="1328"/>
        <v>0</v>
      </c>
      <c r="PU72" s="21"/>
      <c r="PV72" s="21">
        <f t="shared" si="1328"/>
        <v>0</v>
      </c>
      <c r="PW72" s="21"/>
      <c r="PX72" s="21">
        <f t="shared" si="1328"/>
        <v>0</v>
      </c>
      <c r="PY72" s="21"/>
      <c r="PZ72" s="21">
        <f t="shared" si="1329"/>
        <v>0</v>
      </c>
      <c r="QA72" s="21"/>
      <c r="QB72" s="21">
        <f t="shared" si="1329"/>
        <v>0</v>
      </c>
      <c r="QC72" s="21"/>
      <c r="QD72" s="21">
        <f t="shared" si="1329"/>
        <v>0</v>
      </c>
      <c r="QE72" s="21"/>
      <c r="QF72" s="21">
        <f t="shared" si="1329"/>
        <v>0</v>
      </c>
      <c r="QG72" s="21"/>
      <c r="QH72" s="21">
        <f t="shared" si="1329"/>
        <v>0</v>
      </c>
      <c r="QI72" s="21"/>
      <c r="QJ72" s="21">
        <f t="shared" si="1329"/>
        <v>0</v>
      </c>
      <c r="QK72" s="21"/>
      <c r="QL72" s="21">
        <f t="shared" si="1330"/>
        <v>0</v>
      </c>
      <c r="QM72" s="21"/>
      <c r="QN72" s="21">
        <f t="shared" si="1330"/>
        <v>0</v>
      </c>
      <c r="QO72" s="21"/>
      <c r="QP72" s="21">
        <f t="shared" si="1330"/>
        <v>0</v>
      </c>
      <c r="QQ72" s="21"/>
      <c r="QR72" s="21">
        <f t="shared" si="1330"/>
        <v>0</v>
      </c>
      <c r="QS72" s="21"/>
      <c r="QT72" s="21">
        <f t="shared" si="1330"/>
        <v>0</v>
      </c>
      <c r="QU72" s="21"/>
      <c r="QV72" s="21">
        <f t="shared" si="1330"/>
        <v>0</v>
      </c>
      <c r="QW72" s="21"/>
      <c r="QX72" s="21">
        <f t="shared" si="1331"/>
        <v>0</v>
      </c>
      <c r="QY72" s="21"/>
      <c r="QZ72" s="21">
        <f t="shared" si="1331"/>
        <v>0</v>
      </c>
      <c r="RA72" s="21"/>
      <c r="RB72" s="21">
        <f t="shared" si="1331"/>
        <v>0</v>
      </c>
      <c r="RC72" s="21"/>
      <c r="RD72" s="21">
        <f t="shared" si="1331"/>
        <v>0</v>
      </c>
      <c r="RE72" s="21"/>
      <c r="RF72" s="21">
        <f t="shared" si="1331"/>
        <v>0</v>
      </c>
      <c r="RG72" s="21"/>
      <c r="RH72" s="21">
        <f t="shared" si="1331"/>
        <v>0</v>
      </c>
      <c r="RI72" s="21"/>
      <c r="RJ72" s="21">
        <f t="shared" si="1332"/>
        <v>0</v>
      </c>
      <c r="RK72" s="21"/>
      <c r="RL72" s="21">
        <f t="shared" si="1333"/>
        <v>0</v>
      </c>
      <c r="RM72" s="21"/>
      <c r="RN72" s="21">
        <f t="shared" si="1334"/>
        <v>0</v>
      </c>
      <c r="RO72" s="21"/>
      <c r="RP72" s="21">
        <f t="shared" si="1335"/>
        <v>0</v>
      </c>
      <c r="RQ72" s="21"/>
      <c r="RR72" s="21">
        <f t="shared" si="1336"/>
        <v>0</v>
      </c>
      <c r="RS72" s="21"/>
      <c r="RT72" s="21">
        <f t="shared" si="1337"/>
        <v>0</v>
      </c>
      <c r="RU72" s="21"/>
      <c r="RV72" s="21">
        <f t="shared" si="1338"/>
        <v>0</v>
      </c>
      <c r="RW72" s="21"/>
      <c r="RX72" s="21">
        <f t="shared" si="1339"/>
        <v>0</v>
      </c>
      <c r="RY72" s="21"/>
      <c r="RZ72" s="21">
        <f t="shared" si="1340"/>
        <v>0</v>
      </c>
      <c r="SA72" s="21"/>
      <c r="SB72" s="21">
        <f t="shared" si="1341"/>
        <v>0</v>
      </c>
      <c r="SC72" s="21"/>
      <c r="SD72" s="21">
        <f t="shared" si="1342"/>
        <v>0</v>
      </c>
      <c r="SE72" s="21"/>
      <c r="SF72" s="21">
        <f t="shared" si="1343"/>
        <v>0</v>
      </c>
      <c r="SG72" s="21"/>
      <c r="SH72" s="21">
        <f t="shared" si="1344"/>
        <v>0</v>
      </c>
      <c r="SI72" s="21"/>
      <c r="SJ72" s="21">
        <f t="shared" si="1345"/>
        <v>0</v>
      </c>
      <c r="SK72" s="21"/>
      <c r="SL72" s="21">
        <f t="shared" si="1346"/>
        <v>0</v>
      </c>
      <c r="SM72" s="21"/>
      <c r="SN72" s="21">
        <f t="shared" si="1347"/>
        <v>0</v>
      </c>
      <c r="SO72" s="21"/>
      <c r="SP72" s="21">
        <f t="shared" si="1348"/>
        <v>0</v>
      </c>
      <c r="SQ72" s="21"/>
      <c r="SR72" s="21">
        <f t="shared" si="1349"/>
        <v>0</v>
      </c>
      <c r="SS72" s="21"/>
      <c r="ST72" s="21">
        <f t="shared" si="1350"/>
        <v>0</v>
      </c>
      <c r="SU72" s="21"/>
      <c r="SV72" s="21">
        <f t="shared" si="1351"/>
        <v>0</v>
      </c>
      <c r="SW72" s="21"/>
      <c r="SX72" s="21">
        <f t="shared" si="1352"/>
        <v>0</v>
      </c>
      <c r="SY72" s="21"/>
      <c r="SZ72" s="21">
        <f t="shared" si="1353"/>
        <v>0</v>
      </c>
      <c r="TA72" s="21"/>
      <c r="TB72" s="21">
        <f t="shared" si="1354"/>
        <v>0</v>
      </c>
      <c r="TC72" s="21"/>
      <c r="TD72" s="21">
        <f t="shared" si="1355"/>
        <v>0</v>
      </c>
      <c r="TE72" s="21"/>
      <c r="TF72" s="21">
        <f t="shared" si="1356"/>
        <v>0</v>
      </c>
      <c r="TG72" s="21"/>
      <c r="TH72" s="21">
        <f t="shared" si="1357"/>
        <v>0</v>
      </c>
      <c r="TI72" s="21"/>
      <c r="TJ72" s="21">
        <f t="shared" si="1358"/>
        <v>0</v>
      </c>
      <c r="TK72" s="21"/>
      <c r="TL72" s="21">
        <f t="shared" si="1359"/>
        <v>0</v>
      </c>
      <c r="TM72" s="21"/>
      <c r="TN72" s="21">
        <f t="shared" si="1360"/>
        <v>0</v>
      </c>
      <c r="TO72" s="21"/>
      <c r="TP72" s="21">
        <f t="shared" si="1361"/>
        <v>0</v>
      </c>
      <c r="TQ72" s="21"/>
      <c r="TR72" s="21">
        <f t="shared" si="1362"/>
        <v>0</v>
      </c>
      <c r="TS72" s="21"/>
      <c r="TT72" s="21">
        <f t="shared" si="1363"/>
        <v>0</v>
      </c>
      <c r="TU72" s="21"/>
      <c r="TV72" s="21">
        <f t="shared" si="1364"/>
        <v>0</v>
      </c>
      <c r="TW72" s="21"/>
      <c r="TX72" s="21">
        <f t="shared" si="1365"/>
        <v>0</v>
      </c>
      <c r="TY72" s="21"/>
      <c r="TZ72" s="21">
        <f t="shared" si="1366"/>
        <v>0</v>
      </c>
      <c r="UA72" s="21"/>
      <c r="UB72" s="21">
        <f t="shared" si="1367"/>
        <v>0</v>
      </c>
      <c r="UC72" s="21"/>
      <c r="UD72" s="21">
        <f t="shared" si="1368"/>
        <v>0</v>
      </c>
      <c r="UE72" s="21"/>
      <c r="UF72" s="21">
        <f t="shared" si="1369"/>
        <v>0</v>
      </c>
      <c r="UG72" s="21"/>
      <c r="UH72" s="21">
        <f t="shared" si="1370"/>
        <v>0</v>
      </c>
      <c r="UI72" s="21"/>
      <c r="UJ72" s="21">
        <f t="shared" si="1371"/>
        <v>0</v>
      </c>
      <c r="UK72" s="21"/>
      <c r="UL72" s="21">
        <f t="shared" si="1372"/>
        <v>0</v>
      </c>
      <c r="UM72" s="21"/>
      <c r="UN72" s="21">
        <f t="shared" si="1373"/>
        <v>0</v>
      </c>
      <c r="UO72" s="21"/>
      <c r="UP72" s="21">
        <f t="shared" si="1374"/>
        <v>0</v>
      </c>
      <c r="UQ72" s="21"/>
      <c r="UR72" s="21">
        <f t="shared" si="1375"/>
        <v>0</v>
      </c>
      <c r="US72" s="21"/>
      <c r="UT72" s="21">
        <f t="shared" si="1376"/>
        <v>0</v>
      </c>
      <c r="UU72" s="21"/>
      <c r="UV72" s="21">
        <f t="shared" si="1377"/>
        <v>0</v>
      </c>
      <c r="UW72" s="21"/>
      <c r="UX72" s="21">
        <f t="shared" si="1378"/>
        <v>0</v>
      </c>
      <c r="UY72" s="21"/>
      <c r="UZ72" s="21">
        <f t="shared" si="1379"/>
        <v>0</v>
      </c>
      <c r="VA72" s="21"/>
      <c r="VB72" s="21">
        <f t="shared" si="1380"/>
        <v>0</v>
      </c>
      <c r="VC72" s="21"/>
      <c r="VD72" s="21">
        <f t="shared" si="1381"/>
        <v>0</v>
      </c>
      <c r="VE72" s="21"/>
      <c r="VF72" s="21">
        <f t="shared" si="1382"/>
        <v>0</v>
      </c>
      <c r="VG72" s="21"/>
      <c r="VH72" s="21">
        <f t="shared" si="1383"/>
        <v>0</v>
      </c>
      <c r="VI72" s="21"/>
      <c r="VJ72" s="21">
        <f t="shared" si="1384"/>
        <v>0</v>
      </c>
      <c r="VK72" s="21"/>
      <c r="VL72" s="21">
        <f t="shared" si="1385"/>
        <v>0</v>
      </c>
      <c r="VM72" s="21"/>
      <c r="VN72" s="21">
        <f t="shared" si="1386"/>
        <v>0</v>
      </c>
      <c r="VO72" s="21"/>
      <c r="VP72" s="21">
        <f t="shared" si="1387"/>
        <v>0</v>
      </c>
      <c r="VQ72" s="21"/>
      <c r="VR72" s="21">
        <f t="shared" si="1326"/>
        <v>0</v>
      </c>
      <c r="VS72" s="21"/>
      <c r="VT72" s="21">
        <f t="shared" si="1388"/>
        <v>0</v>
      </c>
      <c r="VU72" s="21"/>
      <c r="VV72" s="21">
        <f t="shared" si="1388"/>
        <v>0</v>
      </c>
      <c r="VW72" s="21"/>
      <c r="VX72" s="21">
        <f t="shared" si="1389"/>
        <v>0</v>
      </c>
      <c r="VY72" s="21"/>
      <c r="VZ72" s="21">
        <f t="shared" si="1389"/>
        <v>0</v>
      </c>
      <c r="WA72" s="21"/>
      <c r="WB72" s="21">
        <f t="shared" si="1389"/>
        <v>0</v>
      </c>
      <c r="WC72" s="21"/>
      <c r="WD72" s="21">
        <f t="shared" si="1389"/>
        <v>0</v>
      </c>
      <c r="WE72" s="21"/>
      <c r="WF72" s="21">
        <f t="shared" si="1389"/>
        <v>0</v>
      </c>
      <c r="WG72" s="21"/>
      <c r="WH72" s="21">
        <f t="shared" si="1389"/>
        <v>0</v>
      </c>
      <c r="WI72" s="21"/>
      <c r="WJ72" s="21">
        <f t="shared" si="1389"/>
        <v>0</v>
      </c>
      <c r="WK72" s="21"/>
      <c r="WL72" s="21">
        <f t="shared" si="1389"/>
        <v>0</v>
      </c>
      <c r="WM72" s="21"/>
      <c r="WN72" s="21">
        <f t="shared" si="1390"/>
        <v>0</v>
      </c>
      <c r="WO72" s="21"/>
      <c r="WP72" s="21">
        <f t="shared" si="1390"/>
        <v>0</v>
      </c>
      <c r="WQ72" s="21"/>
      <c r="WR72" s="21">
        <f t="shared" si="1390"/>
        <v>0</v>
      </c>
      <c r="WS72" s="21"/>
      <c r="WT72" s="21">
        <f t="shared" si="1390"/>
        <v>0</v>
      </c>
      <c r="WU72" s="21"/>
      <c r="WV72" s="21">
        <f t="shared" si="1390"/>
        <v>0</v>
      </c>
      <c r="WW72" s="21"/>
      <c r="WX72" s="21">
        <f t="shared" si="1390"/>
        <v>0</v>
      </c>
      <c r="WY72" s="21"/>
      <c r="WZ72" s="21">
        <f t="shared" si="1390"/>
        <v>0</v>
      </c>
      <c r="XA72" s="21"/>
      <c r="XB72" s="21">
        <f t="shared" si="1390"/>
        <v>0</v>
      </c>
      <c r="XC72" s="21"/>
      <c r="XD72" s="21">
        <f t="shared" si="1391"/>
        <v>0</v>
      </c>
      <c r="XE72" s="21"/>
      <c r="XF72" s="21">
        <f t="shared" si="1391"/>
        <v>0</v>
      </c>
      <c r="XG72" s="21"/>
      <c r="XH72" s="21">
        <f t="shared" si="1391"/>
        <v>0</v>
      </c>
      <c r="XI72" s="21"/>
      <c r="XJ72" s="21">
        <f t="shared" si="1391"/>
        <v>0</v>
      </c>
      <c r="XK72" s="21"/>
      <c r="XL72" s="21">
        <f t="shared" si="1391"/>
        <v>0</v>
      </c>
      <c r="XM72" s="21"/>
      <c r="XN72" s="21">
        <f t="shared" si="1391"/>
        <v>0</v>
      </c>
      <c r="XO72" s="21"/>
      <c r="XP72" s="21">
        <f t="shared" si="1391"/>
        <v>0</v>
      </c>
      <c r="XQ72" s="21"/>
      <c r="XR72" s="21">
        <f t="shared" si="1391"/>
        <v>0</v>
      </c>
      <c r="XS72" s="21"/>
      <c r="XT72" s="21">
        <f t="shared" si="1388"/>
        <v>0</v>
      </c>
      <c r="XU72" s="21"/>
      <c r="XV72" s="21">
        <f t="shared" si="1388"/>
        <v>0</v>
      </c>
      <c r="XW72" s="21">
        <v>8</v>
      </c>
      <c r="XX72" s="21">
        <f t="shared" si="1388"/>
        <v>0</v>
      </c>
      <c r="XY72" s="21">
        <v>25</v>
      </c>
      <c r="XZ72" s="21">
        <f t="shared" si="1388"/>
        <v>0</v>
      </c>
      <c r="YA72" s="21">
        <v>23</v>
      </c>
      <c r="YB72" s="21">
        <f t="shared" si="1392"/>
        <v>0</v>
      </c>
      <c r="YC72" s="21">
        <v>34</v>
      </c>
      <c r="YD72" s="21">
        <f t="shared" si="1393"/>
        <v>0</v>
      </c>
      <c r="YE72" s="21"/>
      <c r="YF72" s="21">
        <f t="shared" si="1394"/>
        <v>0</v>
      </c>
      <c r="YG72" s="21"/>
      <c r="YH72" s="21">
        <f t="shared" si="1395"/>
        <v>0</v>
      </c>
      <c r="YI72" s="21"/>
      <c r="YJ72" s="21">
        <f t="shared" si="1396"/>
        <v>0</v>
      </c>
      <c r="YK72" s="21"/>
      <c r="YL72" s="21">
        <f t="shared" si="1397"/>
        <v>0</v>
      </c>
      <c r="YM72" s="21">
        <v>20</v>
      </c>
      <c r="YN72" s="21">
        <f t="shared" si="1398"/>
        <v>0</v>
      </c>
      <c r="YO72" s="21">
        <v>34</v>
      </c>
      <c r="YP72" s="21">
        <f t="shared" si="1399"/>
        <v>0</v>
      </c>
      <c r="YQ72" s="21">
        <v>39</v>
      </c>
      <c r="YR72" s="21">
        <f t="shared" si="1400"/>
        <v>0</v>
      </c>
      <c r="YS72" s="21">
        <v>30</v>
      </c>
      <c r="YT72" s="21">
        <f t="shared" si="1401"/>
        <v>0</v>
      </c>
      <c r="YU72" s="21">
        <v>20</v>
      </c>
      <c r="YV72" s="21">
        <f t="shared" si="1402"/>
        <v>0</v>
      </c>
      <c r="YW72" s="21">
        <v>20</v>
      </c>
      <c r="YX72" s="21">
        <f t="shared" si="1403"/>
        <v>0</v>
      </c>
      <c r="YY72" s="21"/>
      <c r="YZ72" s="21">
        <f t="shared" si="1388"/>
        <v>0</v>
      </c>
      <c r="ZA72" s="21"/>
      <c r="ZB72" s="21">
        <f t="shared" si="1404"/>
        <v>0</v>
      </c>
      <c r="ZC72" s="21"/>
      <c r="ZD72" s="21">
        <f t="shared" si="1405"/>
        <v>0</v>
      </c>
      <c r="ZE72" s="21"/>
      <c r="ZF72" s="21">
        <f t="shared" si="1406"/>
        <v>0</v>
      </c>
      <c r="ZG72" s="21"/>
      <c r="ZH72" s="21">
        <f t="shared" si="1407"/>
        <v>0</v>
      </c>
      <c r="ZI72" s="21"/>
      <c r="ZJ72" s="21">
        <f t="shared" si="1408"/>
        <v>0</v>
      </c>
      <c r="ZK72" s="21"/>
      <c r="ZL72" s="21">
        <f t="shared" si="1409"/>
        <v>0</v>
      </c>
      <c r="ZM72" s="21"/>
      <c r="ZN72" s="21">
        <f t="shared" si="1410"/>
        <v>0</v>
      </c>
      <c r="ZO72" s="21"/>
      <c r="ZP72" s="21">
        <f t="shared" si="1411"/>
        <v>0</v>
      </c>
      <c r="ZQ72" s="21"/>
      <c r="ZR72" s="21">
        <f t="shared" si="1412"/>
        <v>0</v>
      </c>
      <c r="ZS72" s="21"/>
      <c r="ZT72" s="21">
        <f t="shared" si="1388"/>
        <v>0</v>
      </c>
      <c r="ZU72" s="21"/>
      <c r="ZV72" s="21">
        <f t="shared" si="1413"/>
        <v>0</v>
      </c>
      <c r="ZW72" s="21"/>
      <c r="ZX72" s="21">
        <f t="shared" si="1414"/>
        <v>0</v>
      </c>
      <c r="ZY72" s="21"/>
      <c r="ZZ72" s="21">
        <f t="shared" si="1414"/>
        <v>0</v>
      </c>
      <c r="AAA72" s="21"/>
      <c r="AAB72" s="21">
        <f t="shared" si="1415"/>
        <v>0</v>
      </c>
      <c r="AAC72" s="21"/>
      <c r="AAD72" s="21">
        <f t="shared" si="1415"/>
        <v>0</v>
      </c>
      <c r="AAE72" s="21"/>
      <c r="AAF72" s="21">
        <f t="shared" si="1416"/>
        <v>0</v>
      </c>
      <c r="AAG72" s="21"/>
      <c r="AAH72" s="21">
        <f t="shared" si="1416"/>
        <v>0</v>
      </c>
      <c r="AAI72" s="21"/>
      <c r="AAJ72" s="21">
        <f t="shared" si="1417"/>
        <v>0</v>
      </c>
      <c r="AAK72" s="21"/>
      <c r="AAL72" s="21">
        <f t="shared" si="1417"/>
        <v>0</v>
      </c>
      <c r="AAM72" s="21"/>
      <c r="AAN72" s="21">
        <f t="shared" si="1418"/>
        <v>0</v>
      </c>
      <c r="AAO72" s="21"/>
      <c r="AAP72" s="21">
        <f t="shared" si="1418"/>
        <v>0</v>
      </c>
      <c r="AAQ72" s="21"/>
      <c r="AAR72" s="21">
        <f t="shared" si="1419"/>
        <v>0</v>
      </c>
      <c r="AAS72" s="21"/>
      <c r="AAT72" s="21">
        <f t="shared" si="1419"/>
        <v>0</v>
      </c>
      <c r="AAU72" s="21"/>
      <c r="AAV72" s="21">
        <f t="shared" si="1420"/>
        <v>0</v>
      </c>
      <c r="AAW72" s="21"/>
      <c r="AAX72" s="21">
        <f t="shared" si="1420"/>
        <v>0</v>
      </c>
      <c r="AAY72" s="21"/>
      <c r="AAZ72" s="21">
        <f t="shared" si="1421"/>
        <v>0</v>
      </c>
      <c r="ABA72" s="21"/>
      <c r="ABB72" s="21">
        <f t="shared" si="1421"/>
        <v>0</v>
      </c>
      <c r="ABC72" s="21"/>
      <c r="ABD72" s="21">
        <f t="shared" si="1422"/>
        <v>0</v>
      </c>
      <c r="ABE72" s="21"/>
      <c r="ABF72" s="21">
        <f t="shared" si="1422"/>
        <v>0</v>
      </c>
      <c r="ABG72" s="21"/>
      <c r="ABH72" s="21">
        <f t="shared" si="1423"/>
        <v>0</v>
      </c>
      <c r="ABI72" s="21"/>
      <c r="ABJ72" s="21">
        <f t="shared" si="1423"/>
        <v>0</v>
      </c>
      <c r="ABK72" s="21"/>
      <c r="ABL72" s="21">
        <f t="shared" si="1424"/>
        <v>0</v>
      </c>
      <c r="ABM72" s="21"/>
      <c r="ABN72" s="21">
        <f t="shared" si="1424"/>
        <v>0</v>
      </c>
      <c r="ABO72" s="21"/>
      <c r="ABP72" s="21">
        <f t="shared" si="1425"/>
        <v>0</v>
      </c>
      <c r="ABQ72" s="21"/>
      <c r="ABR72" s="21">
        <f t="shared" si="1425"/>
        <v>0</v>
      </c>
      <c r="ABS72" s="21"/>
      <c r="ABT72" s="21">
        <f t="shared" si="1426"/>
        <v>0</v>
      </c>
      <c r="ABU72" s="21"/>
      <c r="ABV72" s="21">
        <f t="shared" si="1426"/>
        <v>0</v>
      </c>
      <c r="ABW72" s="21"/>
      <c r="ABX72" s="21">
        <f t="shared" si="1427"/>
        <v>0</v>
      </c>
      <c r="ABY72" s="21"/>
      <c r="ABZ72" s="21">
        <f t="shared" si="1427"/>
        <v>0</v>
      </c>
      <c r="ACA72" s="21"/>
      <c r="ACB72" s="21">
        <f t="shared" si="1428"/>
        <v>0</v>
      </c>
      <c r="ACC72" s="21"/>
      <c r="ACD72" s="21">
        <f t="shared" si="1428"/>
        <v>0</v>
      </c>
      <c r="ACE72" s="21"/>
      <c r="ACF72" s="21">
        <f t="shared" si="1429"/>
        <v>0</v>
      </c>
      <c r="ACG72" s="21"/>
      <c r="ACH72" s="21">
        <f t="shared" si="1429"/>
        <v>0</v>
      </c>
      <c r="ACI72" s="21"/>
      <c r="ACJ72" s="21">
        <f t="shared" si="1430"/>
        <v>0</v>
      </c>
      <c r="ACK72" s="21"/>
      <c r="ACL72" s="21">
        <f t="shared" si="1430"/>
        <v>0</v>
      </c>
      <c r="ACM72" s="21"/>
      <c r="ACN72" s="21">
        <f t="shared" si="1431"/>
        <v>0</v>
      </c>
      <c r="ACO72" s="21"/>
      <c r="ACP72" s="21">
        <f t="shared" si="1431"/>
        <v>0</v>
      </c>
      <c r="ACQ72" s="21"/>
      <c r="ACR72" s="21">
        <f t="shared" si="1432"/>
        <v>0</v>
      </c>
      <c r="ACS72" s="21"/>
      <c r="ACT72" s="21">
        <f t="shared" si="1432"/>
        <v>0</v>
      </c>
      <c r="ACU72" s="21"/>
      <c r="ACV72" s="21">
        <f t="shared" si="1433"/>
        <v>0</v>
      </c>
      <c r="ACW72" s="21"/>
      <c r="ACX72" s="21">
        <f t="shared" si="1433"/>
        <v>0</v>
      </c>
      <c r="ACY72" s="21"/>
      <c r="ACZ72" s="21">
        <f t="shared" si="1434"/>
        <v>0</v>
      </c>
      <c r="ADA72" s="21"/>
      <c r="ADB72" s="21">
        <f t="shared" si="1434"/>
        <v>0</v>
      </c>
      <c r="ADC72" s="21"/>
      <c r="ADD72" s="21">
        <f t="shared" si="1435"/>
        <v>0</v>
      </c>
      <c r="ADE72" s="21"/>
      <c r="ADF72" s="21">
        <f t="shared" si="1435"/>
        <v>0</v>
      </c>
      <c r="ADG72" s="21"/>
      <c r="ADH72" s="21">
        <f t="shared" si="1436"/>
        <v>0</v>
      </c>
      <c r="ADI72" s="21"/>
      <c r="ADJ72" s="21">
        <f t="shared" si="1436"/>
        <v>0</v>
      </c>
      <c r="ADK72" s="21"/>
      <c r="ADL72" s="21">
        <f t="shared" si="1437"/>
        <v>0</v>
      </c>
      <c r="ADM72" s="21"/>
      <c r="ADN72" s="21">
        <f t="shared" si="1437"/>
        <v>0</v>
      </c>
      <c r="ADO72" s="21"/>
      <c r="ADP72" s="21">
        <f t="shared" si="1437"/>
        <v>0</v>
      </c>
      <c r="ADQ72" s="21"/>
      <c r="ADR72" s="21">
        <f t="shared" si="1437"/>
        <v>0</v>
      </c>
      <c r="ADS72" s="21"/>
      <c r="ADT72" s="21">
        <f t="shared" si="1437"/>
        <v>0</v>
      </c>
      <c r="ADU72" s="21"/>
      <c r="ADV72" s="21">
        <f t="shared" si="1438"/>
        <v>0</v>
      </c>
      <c r="ADW72" s="21"/>
      <c r="ADX72" s="21">
        <f t="shared" si="1438"/>
        <v>0</v>
      </c>
      <c r="ADY72" s="21"/>
      <c r="ADZ72" s="21">
        <f t="shared" si="1438"/>
        <v>0</v>
      </c>
      <c r="AEA72" s="21"/>
      <c r="AEB72" s="21">
        <f t="shared" si="1438"/>
        <v>0</v>
      </c>
      <c r="AEC72" s="21"/>
      <c r="AED72" s="21">
        <f t="shared" si="1439"/>
        <v>0</v>
      </c>
      <c r="AEE72" s="21"/>
      <c r="AEF72" s="21">
        <f t="shared" si="1439"/>
        <v>0</v>
      </c>
      <c r="AEG72" s="21"/>
      <c r="AEH72" s="21">
        <f t="shared" si="1439"/>
        <v>0</v>
      </c>
      <c r="AEI72" s="21"/>
      <c r="AEJ72" s="21">
        <f t="shared" si="1439"/>
        <v>0</v>
      </c>
      <c r="AEK72" s="21"/>
      <c r="AEL72" s="21">
        <f t="shared" si="1439"/>
        <v>0</v>
      </c>
      <c r="AEM72" s="21"/>
      <c r="AEN72" s="21">
        <f t="shared" si="1440"/>
        <v>0</v>
      </c>
      <c r="AEO72" s="21"/>
      <c r="AEP72" s="21">
        <f t="shared" si="1440"/>
        <v>0</v>
      </c>
      <c r="AEQ72" s="21"/>
      <c r="AER72" s="21">
        <f t="shared" si="1440"/>
        <v>0</v>
      </c>
      <c r="AES72" s="21"/>
      <c r="AET72" s="21">
        <f t="shared" si="1440"/>
        <v>0</v>
      </c>
      <c r="AEU72" s="21"/>
      <c r="AEV72" s="21">
        <f t="shared" si="1441"/>
        <v>0</v>
      </c>
      <c r="AEW72" s="21"/>
      <c r="AEX72" s="21">
        <f t="shared" si="1441"/>
        <v>0</v>
      </c>
      <c r="AEY72" s="21"/>
      <c r="AEZ72" s="21">
        <f t="shared" si="1441"/>
        <v>0</v>
      </c>
      <c r="AFA72" s="21"/>
      <c r="AFB72" s="21">
        <f t="shared" si="1441"/>
        <v>0</v>
      </c>
      <c r="AFC72" s="21"/>
      <c r="AFD72" s="21">
        <f t="shared" si="1441"/>
        <v>0</v>
      </c>
      <c r="AFE72" s="21"/>
      <c r="AFF72" s="21">
        <f t="shared" si="1442"/>
        <v>0</v>
      </c>
      <c r="AFG72" s="21"/>
      <c r="AFH72" s="21">
        <f t="shared" si="1442"/>
        <v>0</v>
      </c>
      <c r="AFI72" s="21"/>
      <c r="AFJ72" s="21">
        <f t="shared" si="1442"/>
        <v>0</v>
      </c>
      <c r="AFK72" s="21"/>
      <c r="AFL72" s="21">
        <f t="shared" si="1442"/>
        <v>0</v>
      </c>
      <c r="AFM72" s="21"/>
      <c r="AFN72" s="21">
        <f t="shared" si="1443"/>
        <v>0</v>
      </c>
      <c r="AFO72" s="21"/>
      <c r="AFP72" s="21">
        <f t="shared" si="1443"/>
        <v>0</v>
      </c>
      <c r="AFQ72" s="21"/>
      <c r="AFR72" s="21">
        <f t="shared" si="1443"/>
        <v>0</v>
      </c>
      <c r="AFS72" s="21"/>
      <c r="AFT72" s="21">
        <f t="shared" si="1443"/>
        <v>0</v>
      </c>
      <c r="AFU72" s="21"/>
      <c r="AFV72" s="21">
        <f t="shared" si="1443"/>
        <v>0</v>
      </c>
      <c r="AFW72" s="21"/>
      <c r="AFX72" s="21">
        <f t="shared" si="1444"/>
        <v>0</v>
      </c>
      <c r="AFY72" s="21"/>
      <c r="AFZ72" s="21">
        <f t="shared" si="1444"/>
        <v>0</v>
      </c>
      <c r="AGA72" s="21"/>
      <c r="AGB72" s="21">
        <f t="shared" si="1444"/>
        <v>0</v>
      </c>
      <c r="AGC72" s="21"/>
      <c r="AGD72" s="21">
        <f t="shared" si="1444"/>
        <v>0</v>
      </c>
      <c r="AGE72" s="21"/>
      <c r="AGF72" s="21">
        <f t="shared" si="1445"/>
        <v>0</v>
      </c>
      <c r="AGG72" s="21"/>
      <c r="AGH72" s="21">
        <f t="shared" si="1445"/>
        <v>0</v>
      </c>
      <c r="AGI72" s="21"/>
      <c r="AGJ72" s="21">
        <f t="shared" si="1445"/>
        <v>0</v>
      </c>
      <c r="AGK72" s="21"/>
      <c r="AGL72" s="21">
        <f t="shared" si="1445"/>
        <v>0</v>
      </c>
      <c r="AGM72" s="21"/>
      <c r="AGN72" s="21">
        <f t="shared" si="1445"/>
        <v>0</v>
      </c>
      <c r="AGO72" s="21"/>
      <c r="AGP72" s="21">
        <f t="shared" si="1446"/>
        <v>0</v>
      </c>
      <c r="AGQ72" s="21"/>
      <c r="AGR72" s="21">
        <f t="shared" si="1446"/>
        <v>0</v>
      </c>
      <c r="AGS72" s="21"/>
      <c r="AGT72" s="21">
        <f t="shared" si="1446"/>
        <v>0</v>
      </c>
      <c r="AGU72" s="21"/>
      <c r="AGV72" s="21">
        <f t="shared" si="1446"/>
        <v>0</v>
      </c>
      <c r="AGW72" s="21"/>
      <c r="AGX72" s="21">
        <f t="shared" si="1447"/>
        <v>0</v>
      </c>
      <c r="AGY72" s="21"/>
      <c r="AGZ72" s="21">
        <f t="shared" si="1447"/>
        <v>0</v>
      </c>
      <c r="AHA72" s="21"/>
      <c r="AHB72" s="21">
        <f t="shared" si="1447"/>
        <v>0</v>
      </c>
      <c r="AHC72" s="21"/>
      <c r="AHD72" s="21">
        <f t="shared" si="1447"/>
        <v>0</v>
      </c>
      <c r="AHE72" s="21"/>
      <c r="AHF72" s="21">
        <f t="shared" si="1447"/>
        <v>0</v>
      </c>
      <c r="AHG72" s="21"/>
      <c r="AHH72" s="21">
        <f t="shared" si="1448"/>
        <v>0</v>
      </c>
      <c r="AHI72" s="21"/>
      <c r="AHJ72" s="21">
        <f t="shared" si="1448"/>
        <v>0</v>
      </c>
      <c r="AHK72" s="21"/>
      <c r="AHL72" s="21">
        <f t="shared" si="1448"/>
        <v>0</v>
      </c>
      <c r="AHM72" s="21"/>
      <c r="AHN72" s="21">
        <f t="shared" si="1448"/>
        <v>0</v>
      </c>
      <c r="AHO72" s="21"/>
      <c r="AHP72" s="21">
        <f t="shared" si="1449"/>
        <v>0</v>
      </c>
      <c r="AHQ72" s="21"/>
      <c r="AHR72" s="21">
        <f t="shared" si="1449"/>
        <v>0</v>
      </c>
      <c r="AHS72" s="21"/>
      <c r="AHT72" s="21">
        <f t="shared" si="1449"/>
        <v>0</v>
      </c>
      <c r="AHU72" s="21"/>
      <c r="AHV72" s="21">
        <f t="shared" si="1449"/>
        <v>0</v>
      </c>
      <c r="AHW72" s="21"/>
      <c r="AHX72" s="21">
        <f t="shared" si="1449"/>
        <v>0</v>
      </c>
      <c r="AHY72" s="21"/>
      <c r="AHZ72" s="21">
        <f t="shared" si="1450"/>
        <v>0</v>
      </c>
      <c r="AIA72" s="21"/>
      <c r="AIB72" s="21">
        <f t="shared" si="1450"/>
        <v>0</v>
      </c>
      <c r="AIC72" s="21"/>
      <c r="AID72" s="21">
        <f t="shared" si="1450"/>
        <v>0</v>
      </c>
      <c r="AIE72" s="21"/>
      <c r="AIF72" s="21">
        <f t="shared" si="1450"/>
        <v>0</v>
      </c>
      <c r="AIG72" s="21"/>
      <c r="AIH72" s="21">
        <f t="shared" si="1451"/>
        <v>0</v>
      </c>
      <c r="AII72" s="21"/>
      <c r="AIJ72" s="21">
        <f t="shared" si="1451"/>
        <v>0</v>
      </c>
      <c r="AIK72" s="21"/>
      <c r="AIL72" s="21">
        <f t="shared" si="1451"/>
        <v>0</v>
      </c>
      <c r="AIM72" s="21"/>
      <c r="AIN72" s="21">
        <f t="shared" si="1451"/>
        <v>0</v>
      </c>
      <c r="AIO72" s="21"/>
      <c r="AIP72" s="21">
        <f t="shared" si="1451"/>
        <v>0</v>
      </c>
      <c r="AIQ72" s="21"/>
      <c r="AIR72" s="21">
        <f t="shared" si="1452"/>
        <v>0</v>
      </c>
      <c r="AIS72" s="21"/>
      <c r="AIT72" s="21">
        <f t="shared" si="1452"/>
        <v>0</v>
      </c>
      <c r="AIU72" s="21"/>
      <c r="AIV72" s="21">
        <f t="shared" si="1452"/>
        <v>0</v>
      </c>
      <c r="AIW72" s="21"/>
      <c r="AIX72" s="21">
        <f t="shared" si="1452"/>
        <v>0</v>
      </c>
      <c r="AIY72" s="21"/>
      <c r="AIZ72" s="21">
        <f t="shared" si="1388"/>
        <v>0</v>
      </c>
      <c r="AJA72" s="21"/>
    </row>
    <row r="73" spans="1:937" ht="13.5" customHeight="1" x14ac:dyDescent="0.25">
      <c r="B73" s="31">
        <v>68</v>
      </c>
      <c r="C73" s="192" t="s">
        <v>209</v>
      </c>
      <c r="D73" s="67" t="s">
        <v>501</v>
      </c>
      <c r="E73" s="194" t="s">
        <v>392</v>
      </c>
      <c r="F73" s="194" t="str">
        <f>_xlfn.XLOOKUP(D73,'WTG PH-III'!$D$5:$D$198,'WTG PH-III'!$B$5:$B$198,0,0,1)</f>
        <v>PSS-12</v>
      </c>
      <c r="G73" s="22" t="s">
        <v>537</v>
      </c>
      <c r="H73" s="22" t="s">
        <v>550</v>
      </c>
      <c r="I73" s="61">
        <v>11.5</v>
      </c>
      <c r="J73" s="21">
        <v>253</v>
      </c>
      <c r="K73" s="21">
        <f t="shared" si="1129"/>
        <v>253.00000000000006</v>
      </c>
      <c r="L73" s="21">
        <f t="shared" si="1130"/>
        <v>253</v>
      </c>
      <c r="M73" s="21">
        <f t="shared" si="1131"/>
        <v>0</v>
      </c>
      <c r="N73" s="95">
        <f>VLOOKUP(D73,'WTG PH-III'!$D$5:$U$198,17,0)</f>
        <v>45792</v>
      </c>
      <c r="O73" s="95">
        <f>VLOOKUP(D73,'WTG PH-III'!$D$5:$U$198,18,0)</f>
        <v>45801</v>
      </c>
      <c r="P73" s="21">
        <f t="shared" si="1132"/>
        <v>0</v>
      </c>
      <c r="Q73" s="21"/>
      <c r="R73" s="21">
        <f t="shared" si="1133"/>
        <v>0</v>
      </c>
      <c r="S73" s="21"/>
      <c r="T73" s="21">
        <f t="shared" si="1134"/>
        <v>0</v>
      </c>
      <c r="U73" s="21"/>
      <c r="V73" s="21">
        <f t="shared" si="1135"/>
        <v>0</v>
      </c>
      <c r="W73" s="21"/>
      <c r="X73" s="21">
        <f t="shared" si="1136"/>
        <v>0</v>
      </c>
      <c r="Y73" s="21"/>
      <c r="Z73" s="21">
        <f t="shared" si="1137"/>
        <v>0</v>
      </c>
      <c r="AA73" s="21"/>
      <c r="AB73" s="21">
        <f t="shared" si="1138"/>
        <v>0</v>
      </c>
      <c r="AC73" s="21"/>
      <c r="AD73" s="21">
        <f t="shared" si="1139"/>
        <v>0</v>
      </c>
      <c r="AE73" s="21"/>
      <c r="AF73" s="21">
        <f t="shared" si="1140"/>
        <v>0</v>
      </c>
      <c r="AG73" s="21"/>
      <c r="AH73" s="21">
        <f t="shared" si="1141"/>
        <v>0</v>
      </c>
      <c r="AI73" s="21"/>
      <c r="AJ73" s="21">
        <f t="shared" si="1142"/>
        <v>0</v>
      </c>
      <c r="AK73" s="21"/>
      <c r="AL73" s="21">
        <f t="shared" si="1143"/>
        <v>0</v>
      </c>
      <c r="AM73" s="21"/>
      <c r="AN73" s="21">
        <f t="shared" si="1144"/>
        <v>0</v>
      </c>
      <c r="AO73" s="21"/>
      <c r="AP73" s="21">
        <f t="shared" si="1145"/>
        <v>0</v>
      </c>
      <c r="AQ73" s="21"/>
      <c r="AR73" s="21">
        <f t="shared" si="1146"/>
        <v>0</v>
      </c>
      <c r="AS73" s="21"/>
      <c r="AT73" s="21">
        <f t="shared" si="1147"/>
        <v>0</v>
      </c>
      <c r="AU73" s="21"/>
      <c r="AV73" s="21">
        <f t="shared" si="1148"/>
        <v>0</v>
      </c>
      <c r="AW73" s="21"/>
      <c r="AX73" s="21">
        <f t="shared" si="1149"/>
        <v>0</v>
      </c>
      <c r="AY73" s="21"/>
      <c r="AZ73" s="21">
        <f t="shared" si="1150"/>
        <v>0</v>
      </c>
      <c r="BA73" s="21"/>
      <c r="BB73" s="21">
        <f t="shared" si="1151"/>
        <v>0</v>
      </c>
      <c r="BC73" s="21"/>
      <c r="BD73" s="21">
        <f t="shared" si="1152"/>
        <v>0</v>
      </c>
      <c r="BE73" s="21"/>
      <c r="BF73" s="21">
        <f t="shared" si="1153"/>
        <v>0</v>
      </c>
      <c r="BG73" s="21"/>
      <c r="BH73" s="21">
        <f t="shared" si="1154"/>
        <v>0</v>
      </c>
      <c r="BI73" s="21"/>
      <c r="BJ73" s="21">
        <f t="shared" si="1155"/>
        <v>0</v>
      </c>
      <c r="BK73" s="21"/>
      <c r="BL73" s="21">
        <f t="shared" si="1156"/>
        <v>0</v>
      </c>
      <c r="BM73" s="21"/>
      <c r="BN73" s="21">
        <f t="shared" si="1157"/>
        <v>0</v>
      </c>
      <c r="BO73" s="21"/>
      <c r="BP73" s="21">
        <f t="shared" si="1158"/>
        <v>0</v>
      </c>
      <c r="BQ73" s="21"/>
      <c r="BR73" s="21">
        <f t="shared" si="1159"/>
        <v>0</v>
      </c>
      <c r="BS73" s="21"/>
      <c r="BT73" s="21">
        <f t="shared" si="1160"/>
        <v>0</v>
      </c>
      <c r="BU73" s="21"/>
      <c r="BV73" s="21">
        <f t="shared" si="1161"/>
        <v>0</v>
      </c>
      <c r="BW73" s="21"/>
      <c r="BX73" s="21">
        <f t="shared" si="1162"/>
        <v>0</v>
      </c>
      <c r="BY73" s="21"/>
      <c r="BZ73" s="21">
        <f t="shared" si="1163"/>
        <v>0</v>
      </c>
      <c r="CA73" s="21"/>
      <c r="CB73" s="21">
        <f t="shared" si="1164"/>
        <v>0</v>
      </c>
      <c r="CC73" s="21"/>
      <c r="CD73" s="21">
        <f t="shared" si="1165"/>
        <v>0</v>
      </c>
      <c r="CE73" s="21"/>
      <c r="CF73" s="21">
        <f t="shared" si="1166"/>
        <v>0</v>
      </c>
      <c r="CG73" s="21"/>
      <c r="CH73" s="21">
        <f t="shared" si="1167"/>
        <v>0</v>
      </c>
      <c r="CI73" s="21"/>
      <c r="CJ73" s="21">
        <f t="shared" si="1168"/>
        <v>0</v>
      </c>
      <c r="CK73" s="21"/>
      <c r="CL73" s="21">
        <f t="shared" si="1169"/>
        <v>0</v>
      </c>
      <c r="CM73" s="21"/>
      <c r="CN73" s="21">
        <f t="shared" si="1170"/>
        <v>0</v>
      </c>
      <c r="CO73" s="21"/>
      <c r="CP73" s="21">
        <f t="shared" si="1171"/>
        <v>0</v>
      </c>
      <c r="CQ73" s="21"/>
      <c r="CR73" s="21">
        <f t="shared" si="1172"/>
        <v>0</v>
      </c>
      <c r="CS73" s="21"/>
      <c r="CT73" s="21">
        <f t="shared" si="1173"/>
        <v>0</v>
      </c>
      <c r="CU73" s="21"/>
      <c r="CV73" s="21">
        <f t="shared" si="1174"/>
        <v>0</v>
      </c>
      <c r="CW73" s="21"/>
      <c r="CX73" s="21">
        <f t="shared" si="1175"/>
        <v>0</v>
      </c>
      <c r="CY73" s="21"/>
      <c r="CZ73" s="21">
        <f t="shared" si="1176"/>
        <v>0</v>
      </c>
      <c r="DA73" s="21"/>
      <c r="DB73" s="21">
        <f t="shared" si="1177"/>
        <v>0</v>
      </c>
      <c r="DC73" s="21"/>
      <c r="DD73" s="21">
        <f t="shared" si="1178"/>
        <v>0</v>
      </c>
      <c r="DE73" s="21"/>
      <c r="DF73" s="21">
        <f t="shared" si="1179"/>
        <v>0</v>
      </c>
      <c r="DG73" s="21"/>
      <c r="DH73" s="21">
        <f t="shared" si="1180"/>
        <v>0</v>
      </c>
      <c r="DI73" s="21"/>
      <c r="DJ73" s="21">
        <f t="shared" si="1181"/>
        <v>0</v>
      </c>
      <c r="DK73" s="21"/>
      <c r="DL73" s="21">
        <f t="shared" si="1182"/>
        <v>0</v>
      </c>
      <c r="DM73" s="21"/>
      <c r="DN73" s="21">
        <f t="shared" si="1183"/>
        <v>0</v>
      </c>
      <c r="DO73" s="21"/>
      <c r="DP73" s="21">
        <f t="shared" si="1184"/>
        <v>0</v>
      </c>
      <c r="DQ73" s="21"/>
      <c r="DR73" s="21">
        <f t="shared" si="1185"/>
        <v>0</v>
      </c>
      <c r="DS73" s="21"/>
      <c r="DT73" s="21">
        <f t="shared" si="1186"/>
        <v>0</v>
      </c>
      <c r="DU73" s="21"/>
      <c r="DV73" s="21">
        <f t="shared" si="1187"/>
        <v>0</v>
      </c>
      <c r="DW73" s="21"/>
      <c r="DX73" s="21">
        <f t="shared" si="1188"/>
        <v>0</v>
      </c>
      <c r="DY73" s="21"/>
      <c r="DZ73" s="21">
        <f t="shared" si="1189"/>
        <v>0</v>
      </c>
      <c r="EA73" s="21"/>
      <c r="EB73" s="21">
        <f t="shared" si="1190"/>
        <v>0</v>
      </c>
      <c r="EC73" s="21"/>
      <c r="ED73" s="21">
        <f t="shared" si="1191"/>
        <v>0</v>
      </c>
      <c r="EE73" s="21"/>
      <c r="EF73" s="21">
        <f t="shared" si="1192"/>
        <v>0</v>
      </c>
      <c r="EG73" s="21"/>
      <c r="EH73" s="21">
        <f t="shared" si="1193"/>
        <v>0</v>
      </c>
      <c r="EI73" s="21"/>
      <c r="EJ73" s="21">
        <f t="shared" si="1194"/>
        <v>0</v>
      </c>
      <c r="EK73" s="21"/>
      <c r="EL73" s="21">
        <f t="shared" si="1195"/>
        <v>0</v>
      </c>
      <c r="EM73" s="21"/>
      <c r="EN73" s="21">
        <f t="shared" si="1196"/>
        <v>0</v>
      </c>
      <c r="EO73" s="21"/>
      <c r="EP73" s="21">
        <f t="shared" si="1197"/>
        <v>0</v>
      </c>
      <c r="EQ73" s="21"/>
      <c r="ER73" s="21">
        <f t="shared" si="1198"/>
        <v>0</v>
      </c>
      <c r="ES73" s="21"/>
      <c r="ET73" s="21">
        <f t="shared" si="1199"/>
        <v>0</v>
      </c>
      <c r="EU73" s="21"/>
      <c r="EV73" s="21">
        <f t="shared" si="1200"/>
        <v>0</v>
      </c>
      <c r="EW73" s="21"/>
      <c r="EX73" s="21">
        <f t="shared" si="1201"/>
        <v>0</v>
      </c>
      <c r="EY73" s="21"/>
      <c r="EZ73" s="21">
        <f t="shared" si="1202"/>
        <v>0</v>
      </c>
      <c r="FA73" s="21"/>
      <c r="FB73" s="21">
        <f t="shared" si="1203"/>
        <v>0</v>
      </c>
      <c r="FC73" s="21"/>
      <c r="FD73" s="21">
        <f t="shared" si="1204"/>
        <v>0</v>
      </c>
      <c r="FE73" s="21"/>
      <c r="FF73" s="21">
        <f t="shared" si="1205"/>
        <v>0</v>
      </c>
      <c r="FG73" s="21"/>
      <c r="FH73" s="21">
        <f t="shared" si="1206"/>
        <v>0</v>
      </c>
      <c r="FI73" s="21"/>
      <c r="FJ73" s="21">
        <f t="shared" si="1207"/>
        <v>0</v>
      </c>
      <c r="FK73" s="21"/>
      <c r="FL73" s="21">
        <f t="shared" si="1208"/>
        <v>0</v>
      </c>
      <c r="FM73" s="21"/>
      <c r="FN73" s="21">
        <f t="shared" si="1209"/>
        <v>0</v>
      </c>
      <c r="FO73" s="21"/>
      <c r="FP73" s="21">
        <f t="shared" si="1210"/>
        <v>0</v>
      </c>
      <c r="FQ73" s="21"/>
      <c r="FR73" s="21">
        <f t="shared" si="1211"/>
        <v>0</v>
      </c>
      <c r="FS73" s="21"/>
      <c r="FT73" s="21">
        <f t="shared" si="1212"/>
        <v>0</v>
      </c>
      <c r="FU73" s="21"/>
      <c r="FV73" s="21">
        <f t="shared" si="1213"/>
        <v>0</v>
      </c>
      <c r="FW73" s="21"/>
      <c r="FX73" s="21">
        <f t="shared" si="1214"/>
        <v>0</v>
      </c>
      <c r="FY73" s="21"/>
      <c r="FZ73" s="21">
        <f t="shared" si="1215"/>
        <v>0</v>
      </c>
      <c r="GA73" s="21"/>
      <c r="GB73" s="21">
        <f t="shared" si="1216"/>
        <v>0</v>
      </c>
      <c r="GC73" s="21"/>
      <c r="GD73" s="21">
        <f t="shared" si="1217"/>
        <v>0</v>
      </c>
      <c r="GE73" s="21"/>
      <c r="GF73" s="21">
        <f t="shared" si="1218"/>
        <v>0</v>
      </c>
      <c r="GG73" s="21"/>
      <c r="GH73" s="21">
        <f t="shared" si="1219"/>
        <v>0</v>
      </c>
      <c r="GI73" s="21"/>
      <c r="GJ73" s="21">
        <f t="shared" si="1220"/>
        <v>0</v>
      </c>
      <c r="GK73" s="21"/>
      <c r="GL73" s="21">
        <f t="shared" si="1221"/>
        <v>0</v>
      </c>
      <c r="GM73" s="21"/>
      <c r="GN73" s="21">
        <f t="shared" si="1222"/>
        <v>0</v>
      </c>
      <c r="GO73" s="21"/>
      <c r="GP73" s="21">
        <f t="shared" si="1223"/>
        <v>0</v>
      </c>
      <c r="GQ73" s="21"/>
      <c r="GR73" s="21">
        <f t="shared" si="1224"/>
        <v>0</v>
      </c>
      <c r="GS73" s="21"/>
      <c r="GT73" s="21">
        <f t="shared" si="1225"/>
        <v>0</v>
      </c>
      <c r="GU73" s="21"/>
      <c r="GV73" s="21">
        <f t="shared" si="1226"/>
        <v>0</v>
      </c>
      <c r="GW73" s="21"/>
      <c r="GX73" s="21">
        <f t="shared" si="1227"/>
        <v>0</v>
      </c>
      <c r="GY73" s="21"/>
      <c r="GZ73" s="21">
        <f t="shared" si="1228"/>
        <v>0</v>
      </c>
      <c r="HA73" s="21"/>
      <c r="HB73" s="21">
        <f t="shared" si="1229"/>
        <v>0</v>
      </c>
      <c r="HC73" s="21"/>
      <c r="HD73" s="21">
        <f t="shared" si="1230"/>
        <v>0</v>
      </c>
      <c r="HE73" s="21"/>
      <c r="HF73" s="21">
        <f t="shared" si="1231"/>
        <v>0</v>
      </c>
      <c r="HG73" s="21"/>
      <c r="HH73" s="21">
        <f t="shared" si="1232"/>
        <v>0</v>
      </c>
      <c r="HI73" s="21"/>
      <c r="HJ73" s="21">
        <f t="shared" si="1233"/>
        <v>0</v>
      </c>
      <c r="HK73" s="21"/>
      <c r="HL73" s="21">
        <f t="shared" si="1234"/>
        <v>0</v>
      </c>
      <c r="HM73" s="21"/>
      <c r="HN73" s="21">
        <f t="shared" si="1235"/>
        <v>0</v>
      </c>
      <c r="HO73" s="21"/>
      <c r="HP73" s="21">
        <f t="shared" si="1236"/>
        <v>0</v>
      </c>
      <c r="HQ73" s="21"/>
      <c r="HR73" s="21">
        <f t="shared" si="1237"/>
        <v>0</v>
      </c>
      <c r="HS73" s="21"/>
      <c r="HT73" s="21">
        <f t="shared" si="1238"/>
        <v>0</v>
      </c>
      <c r="HU73" s="21"/>
      <c r="HV73" s="21">
        <f t="shared" si="1239"/>
        <v>0</v>
      </c>
      <c r="HW73" s="21"/>
      <c r="HX73" s="21">
        <f t="shared" si="1240"/>
        <v>0</v>
      </c>
      <c r="HY73" s="21"/>
      <c r="HZ73" s="21">
        <f t="shared" si="1241"/>
        <v>0</v>
      </c>
      <c r="IA73" s="21"/>
      <c r="IB73" s="21">
        <f t="shared" si="1242"/>
        <v>0</v>
      </c>
      <c r="IC73" s="21"/>
      <c r="ID73" s="21">
        <f t="shared" si="1243"/>
        <v>0</v>
      </c>
      <c r="IE73" s="21"/>
      <c r="IF73" s="21">
        <f t="shared" si="1244"/>
        <v>0</v>
      </c>
      <c r="IG73" s="21"/>
      <c r="IH73" s="21">
        <f t="shared" si="1245"/>
        <v>0</v>
      </c>
      <c r="II73" s="21"/>
      <c r="IJ73" s="21">
        <f t="shared" si="1246"/>
        <v>0</v>
      </c>
      <c r="IK73" s="21"/>
      <c r="IL73" s="21">
        <f t="shared" si="1247"/>
        <v>0</v>
      </c>
      <c r="IM73" s="21"/>
      <c r="IN73" s="21">
        <f t="shared" si="1248"/>
        <v>0</v>
      </c>
      <c r="IO73" s="21"/>
      <c r="IP73" s="21">
        <f t="shared" si="1249"/>
        <v>0</v>
      </c>
      <c r="IQ73" s="21"/>
      <c r="IR73" s="21">
        <f t="shared" si="1250"/>
        <v>0</v>
      </c>
      <c r="IS73" s="21"/>
      <c r="IT73" s="21">
        <f t="shared" si="1251"/>
        <v>0</v>
      </c>
      <c r="IU73" s="21"/>
      <c r="IV73" s="21">
        <f t="shared" si="1252"/>
        <v>0</v>
      </c>
      <c r="IW73" s="21"/>
      <c r="IX73" s="21">
        <f t="shared" si="1253"/>
        <v>0</v>
      </c>
      <c r="IY73" s="21"/>
      <c r="IZ73" s="21">
        <f t="shared" si="1254"/>
        <v>0</v>
      </c>
      <c r="JA73" s="21"/>
      <c r="JB73" s="21">
        <f t="shared" si="1255"/>
        <v>0</v>
      </c>
      <c r="JC73" s="21"/>
      <c r="JD73" s="21">
        <f t="shared" si="1256"/>
        <v>0</v>
      </c>
      <c r="JE73" s="21"/>
      <c r="JF73" s="21">
        <f t="shared" si="1257"/>
        <v>0</v>
      </c>
      <c r="JG73" s="21"/>
      <c r="JH73" s="21">
        <f t="shared" si="1258"/>
        <v>0</v>
      </c>
      <c r="JI73" s="21"/>
      <c r="JJ73" s="21">
        <f t="shared" si="1259"/>
        <v>0</v>
      </c>
      <c r="JK73" s="21"/>
      <c r="JL73" s="21">
        <f t="shared" si="1260"/>
        <v>0</v>
      </c>
      <c r="JM73" s="21"/>
      <c r="JN73" s="21">
        <f t="shared" si="1261"/>
        <v>0</v>
      </c>
      <c r="JO73" s="21"/>
      <c r="JP73" s="21">
        <f t="shared" si="1262"/>
        <v>0</v>
      </c>
      <c r="JQ73" s="21"/>
      <c r="JR73" s="21">
        <f t="shared" si="1263"/>
        <v>0</v>
      </c>
      <c r="JS73" s="21"/>
      <c r="JT73" s="21">
        <f t="shared" si="1264"/>
        <v>0</v>
      </c>
      <c r="JU73" s="21"/>
      <c r="JV73" s="21">
        <f t="shared" si="1265"/>
        <v>0</v>
      </c>
      <c r="JW73" s="21"/>
      <c r="JX73" s="21">
        <f t="shared" si="1266"/>
        <v>0</v>
      </c>
      <c r="JY73" s="21"/>
      <c r="JZ73" s="21">
        <f t="shared" si="1267"/>
        <v>0</v>
      </c>
      <c r="KA73" s="21"/>
      <c r="KB73" s="21">
        <f t="shared" si="1268"/>
        <v>0</v>
      </c>
      <c r="KC73" s="21"/>
      <c r="KD73" s="21">
        <f t="shared" si="1269"/>
        <v>0</v>
      </c>
      <c r="KE73" s="21"/>
      <c r="KF73" s="21">
        <f t="shared" si="1270"/>
        <v>0</v>
      </c>
      <c r="KG73" s="21"/>
      <c r="KH73" s="21">
        <f t="shared" si="1271"/>
        <v>0</v>
      </c>
      <c r="KI73" s="21"/>
      <c r="KJ73" s="21">
        <f t="shared" si="1272"/>
        <v>0</v>
      </c>
      <c r="KK73" s="21"/>
      <c r="KL73" s="21">
        <f t="shared" si="1273"/>
        <v>0</v>
      </c>
      <c r="KM73" s="21"/>
      <c r="KN73" s="21">
        <f t="shared" si="1274"/>
        <v>0</v>
      </c>
      <c r="KO73" s="21"/>
      <c r="KP73" s="21">
        <f t="shared" si="1275"/>
        <v>0</v>
      </c>
      <c r="KQ73" s="21"/>
      <c r="KR73" s="21">
        <f t="shared" si="1276"/>
        <v>0</v>
      </c>
      <c r="KS73" s="21"/>
      <c r="KT73" s="21">
        <f t="shared" si="1277"/>
        <v>0</v>
      </c>
      <c r="KU73" s="21"/>
      <c r="KV73" s="21">
        <f t="shared" si="1278"/>
        <v>0</v>
      </c>
      <c r="KW73" s="21"/>
      <c r="KX73" s="21">
        <f t="shared" si="1279"/>
        <v>0</v>
      </c>
      <c r="KY73" s="21"/>
      <c r="KZ73" s="21">
        <f t="shared" si="1280"/>
        <v>25.3</v>
      </c>
      <c r="LA73" s="21"/>
      <c r="LB73" s="21">
        <f t="shared" si="1281"/>
        <v>25.3</v>
      </c>
      <c r="LC73" s="21"/>
      <c r="LD73" s="21">
        <f t="shared" si="1282"/>
        <v>25.3</v>
      </c>
      <c r="LE73" s="21"/>
      <c r="LF73" s="21">
        <f t="shared" si="1283"/>
        <v>25.3</v>
      </c>
      <c r="LG73" s="21"/>
      <c r="LH73" s="21">
        <f t="shared" si="1284"/>
        <v>25.3</v>
      </c>
      <c r="LI73" s="21"/>
      <c r="LJ73" s="21">
        <f t="shared" si="1285"/>
        <v>25.3</v>
      </c>
      <c r="LK73" s="21"/>
      <c r="LL73" s="21">
        <f t="shared" si="1286"/>
        <v>25.3</v>
      </c>
      <c r="LM73" s="21"/>
      <c r="LN73" s="21">
        <f t="shared" si="1287"/>
        <v>25.3</v>
      </c>
      <c r="LO73" s="21"/>
      <c r="LP73" s="21">
        <f t="shared" si="1288"/>
        <v>25.3</v>
      </c>
      <c r="LQ73" s="21"/>
      <c r="LR73" s="21">
        <f t="shared" si="1289"/>
        <v>25.3</v>
      </c>
      <c r="LS73" s="21"/>
      <c r="LT73" s="21">
        <f t="shared" si="1290"/>
        <v>0</v>
      </c>
      <c r="LU73" s="21"/>
      <c r="LV73" s="21">
        <f t="shared" si="1291"/>
        <v>0</v>
      </c>
      <c r="LW73" s="21"/>
      <c r="LX73" s="21">
        <f t="shared" si="1292"/>
        <v>0</v>
      </c>
      <c r="LY73" s="21"/>
      <c r="LZ73" s="21">
        <f t="shared" si="1293"/>
        <v>0</v>
      </c>
      <c r="MA73" s="21"/>
      <c r="MB73" s="21">
        <f t="shared" si="1294"/>
        <v>0</v>
      </c>
      <c r="MC73" s="21"/>
      <c r="MD73" s="21">
        <f t="shared" si="1295"/>
        <v>0</v>
      </c>
      <c r="ME73" s="21"/>
      <c r="MF73" s="21">
        <f t="shared" si="1296"/>
        <v>0</v>
      </c>
      <c r="MG73" s="21"/>
      <c r="MH73" s="21">
        <f t="shared" si="1297"/>
        <v>0</v>
      </c>
      <c r="MI73" s="21"/>
      <c r="MJ73" s="21">
        <f t="shared" si="1298"/>
        <v>0</v>
      </c>
      <c r="MK73" s="21"/>
      <c r="ML73" s="21">
        <f t="shared" si="1299"/>
        <v>0</v>
      </c>
      <c r="MM73" s="21"/>
      <c r="MN73" s="21">
        <f t="shared" si="1300"/>
        <v>0</v>
      </c>
      <c r="MO73" s="21"/>
      <c r="MP73" s="21">
        <f t="shared" si="1301"/>
        <v>0</v>
      </c>
      <c r="MQ73" s="21"/>
      <c r="MR73" s="21">
        <f t="shared" si="1302"/>
        <v>0</v>
      </c>
      <c r="MS73" s="21"/>
      <c r="MT73" s="21">
        <f t="shared" si="1303"/>
        <v>0</v>
      </c>
      <c r="MU73" s="21"/>
      <c r="MV73" s="21">
        <f t="shared" si="1304"/>
        <v>0</v>
      </c>
      <c r="MW73" s="21"/>
      <c r="MX73" s="21">
        <f t="shared" si="1305"/>
        <v>0</v>
      </c>
      <c r="MY73" s="21"/>
      <c r="MZ73" s="21">
        <f t="shared" si="1306"/>
        <v>0</v>
      </c>
      <c r="NA73" s="21"/>
      <c r="NB73" s="21">
        <f t="shared" si="1307"/>
        <v>0</v>
      </c>
      <c r="NC73" s="21"/>
      <c r="ND73" s="21">
        <f t="shared" si="1308"/>
        <v>0</v>
      </c>
      <c r="NE73" s="21"/>
      <c r="NF73" s="21">
        <f t="shared" si="1309"/>
        <v>0</v>
      </c>
      <c r="NG73" s="21"/>
      <c r="NH73" s="21">
        <f t="shared" si="1310"/>
        <v>0</v>
      </c>
      <c r="NI73" s="21"/>
      <c r="NJ73" s="21">
        <f t="shared" si="1311"/>
        <v>0</v>
      </c>
      <c r="NK73" s="21"/>
      <c r="NL73" s="21">
        <f t="shared" si="1312"/>
        <v>0</v>
      </c>
      <c r="NM73" s="21"/>
      <c r="NN73" s="21">
        <f t="shared" si="1313"/>
        <v>0</v>
      </c>
      <c r="NO73" s="21"/>
      <c r="NP73" s="21">
        <f t="shared" si="1314"/>
        <v>0</v>
      </c>
      <c r="NQ73" s="21"/>
      <c r="NR73" s="21">
        <f t="shared" si="1315"/>
        <v>0</v>
      </c>
      <c r="NS73" s="21"/>
      <c r="NT73" s="21">
        <f t="shared" si="1316"/>
        <v>0</v>
      </c>
      <c r="NU73" s="21"/>
      <c r="NV73" s="21">
        <f t="shared" si="1317"/>
        <v>0</v>
      </c>
      <c r="NW73" s="21"/>
      <c r="NX73" s="21">
        <f t="shared" si="1318"/>
        <v>0</v>
      </c>
      <c r="NY73" s="21"/>
      <c r="NZ73" s="21">
        <f t="shared" si="1319"/>
        <v>0</v>
      </c>
      <c r="OA73" s="21"/>
      <c r="OB73" s="21">
        <f t="shared" si="1320"/>
        <v>0</v>
      </c>
      <c r="OC73" s="21"/>
      <c r="OD73" s="21">
        <f t="shared" si="1321"/>
        <v>0</v>
      </c>
      <c r="OE73" s="21"/>
      <c r="OF73" s="21">
        <f t="shared" si="1322"/>
        <v>0</v>
      </c>
      <c r="OG73" s="21"/>
      <c r="OH73" s="21">
        <f t="shared" si="1323"/>
        <v>0</v>
      </c>
      <c r="OI73" s="21"/>
      <c r="OJ73" s="21">
        <f t="shared" si="1324"/>
        <v>0</v>
      </c>
      <c r="OK73" s="21"/>
      <c r="OL73" s="21">
        <f t="shared" si="1325"/>
        <v>0</v>
      </c>
      <c r="OM73" s="21"/>
      <c r="ON73" s="21">
        <f t="shared" si="1326"/>
        <v>0</v>
      </c>
      <c r="OO73" s="21"/>
      <c r="OP73" s="21">
        <f t="shared" si="1326"/>
        <v>0</v>
      </c>
      <c r="OQ73" s="21"/>
      <c r="OR73" s="21">
        <f t="shared" si="1326"/>
        <v>0</v>
      </c>
      <c r="OS73" s="21"/>
      <c r="OT73" s="21">
        <f t="shared" si="1326"/>
        <v>0</v>
      </c>
      <c r="OU73" s="21"/>
      <c r="OV73" s="21">
        <f t="shared" si="1326"/>
        <v>0</v>
      </c>
      <c r="OW73" s="21"/>
      <c r="OX73" s="21">
        <f t="shared" si="1326"/>
        <v>0</v>
      </c>
      <c r="OY73" s="21"/>
      <c r="OZ73" s="21">
        <f t="shared" si="1326"/>
        <v>0</v>
      </c>
      <c r="PA73" s="21"/>
      <c r="PB73" s="21">
        <f t="shared" si="1327"/>
        <v>0</v>
      </c>
      <c r="PC73" s="21"/>
      <c r="PD73" s="21">
        <f t="shared" si="1327"/>
        <v>0</v>
      </c>
      <c r="PE73" s="21"/>
      <c r="PF73" s="21">
        <f t="shared" si="1327"/>
        <v>0</v>
      </c>
      <c r="PG73" s="21"/>
      <c r="PH73" s="21">
        <f t="shared" si="1327"/>
        <v>0</v>
      </c>
      <c r="PI73" s="21"/>
      <c r="PJ73" s="21">
        <f t="shared" si="1327"/>
        <v>0</v>
      </c>
      <c r="PK73" s="21"/>
      <c r="PL73" s="21">
        <f t="shared" si="1327"/>
        <v>0</v>
      </c>
      <c r="PM73" s="21"/>
      <c r="PN73" s="21">
        <f t="shared" si="1328"/>
        <v>0</v>
      </c>
      <c r="PO73" s="21"/>
      <c r="PP73" s="21">
        <f t="shared" si="1328"/>
        <v>0</v>
      </c>
      <c r="PQ73" s="21"/>
      <c r="PR73" s="21">
        <f t="shared" si="1328"/>
        <v>0</v>
      </c>
      <c r="PS73" s="21"/>
      <c r="PT73" s="21">
        <f t="shared" si="1328"/>
        <v>0</v>
      </c>
      <c r="PU73" s="21"/>
      <c r="PV73" s="21">
        <f t="shared" si="1328"/>
        <v>0</v>
      </c>
      <c r="PW73" s="21"/>
      <c r="PX73" s="21">
        <f t="shared" si="1328"/>
        <v>0</v>
      </c>
      <c r="PY73" s="21"/>
      <c r="PZ73" s="21">
        <f t="shared" si="1329"/>
        <v>0</v>
      </c>
      <c r="QA73" s="21"/>
      <c r="QB73" s="21">
        <f t="shared" si="1329"/>
        <v>0</v>
      </c>
      <c r="QC73" s="21"/>
      <c r="QD73" s="21">
        <f t="shared" si="1329"/>
        <v>0</v>
      </c>
      <c r="QE73" s="21"/>
      <c r="QF73" s="21">
        <f t="shared" si="1329"/>
        <v>0</v>
      </c>
      <c r="QG73" s="21"/>
      <c r="QH73" s="21">
        <f t="shared" si="1329"/>
        <v>0</v>
      </c>
      <c r="QI73" s="21"/>
      <c r="QJ73" s="21">
        <f t="shared" si="1329"/>
        <v>0</v>
      </c>
      <c r="QK73" s="21"/>
      <c r="QL73" s="21">
        <f t="shared" si="1330"/>
        <v>0</v>
      </c>
      <c r="QM73" s="21"/>
      <c r="QN73" s="21">
        <f t="shared" si="1330"/>
        <v>0</v>
      </c>
      <c r="QO73" s="21"/>
      <c r="QP73" s="21">
        <f t="shared" si="1330"/>
        <v>0</v>
      </c>
      <c r="QQ73" s="21"/>
      <c r="QR73" s="21">
        <f t="shared" si="1330"/>
        <v>0</v>
      </c>
      <c r="QS73" s="21"/>
      <c r="QT73" s="21">
        <f t="shared" si="1330"/>
        <v>0</v>
      </c>
      <c r="QU73" s="21"/>
      <c r="QV73" s="21">
        <f t="shared" si="1330"/>
        <v>0</v>
      </c>
      <c r="QW73" s="21"/>
      <c r="QX73" s="21">
        <f t="shared" si="1331"/>
        <v>0</v>
      </c>
      <c r="QY73" s="21"/>
      <c r="QZ73" s="21">
        <f t="shared" si="1331"/>
        <v>0</v>
      </c>
      <c r="RA73" s="21"/>
      <c r="RB73" s="21">
        <f t="shared" si="1331"/>
        <v>0</v>
      </c>
      <c r="RC73" s="21"/>
      <c r="RD73" s="21">
        <f t="shared" si="1331"/>
        <v>0</v>
      </c>
      <c r="RE73" s="21"/>
      <c r="RF73" s="21">
        <f t="shared" si="1331"/>
        <v>0</v>
      </c>
      <c r="RG73" s="21"/>
      <c r="RH73" s="21">
        <f t="shared" si="1331"/>
        <v>0</v>
      </c>
      <c r="RI73" s="21"/>
      <c r="RJ73" s="21">
        <f t="shared" si="1332"/>
        <v>0</v>
      </c>
      <c r="RK73" s="21"/>
      <c r="RL73" s="21">
        <f t="shared" si="1333"/>
        <v>0</v>
      </c>
      <c r="RM73" s="21"/>
      <c r="RN73" s="21">
        <f t="shared" si="1334"/>
        <v>0</v>
      </c>
      <c r="RO73" s="21"/>
      <c r="RP73" s="21">
        <f t="shared" si="1335"/>
        <v>0</v>
      </c>
      <c r="RQ73" s="21"/>
      <c r="RR73" s="21">
        <f t="shared" si="1336"/>
        <v>0</v>
      </c>
      <c r="RS73" s="21"/>
      <c r="RT73" s="21">
        <f t="shared" si="1337"/>
        <v>0</v>
      </c>
      <c r="RU73" s="21"/>
      <c r="RV73" s="21">
        <f t="shared" si="1338"/>
        <v>0</v>
      </c>
      <c r="RW73" s="21"/>
      <c r="RX73" s="21">
        <f t="shared" si="1339"/>
        <v>0</v>
      </c>
      <c r="RY73" s="21"/>
      <c r="RZ73" s="21">
        <f t="shared" si="1340"/>
        <v>0</v>
      </c>
      <c r="SA73" s="21"/>
      <c r="SB73" s="21">
        <f t="shared" si="1341"/>
        <v>0</v>
      </c>
      <c r="SC73" s="21"/>
      <c r="SD73" s="21">
        <f t="shared" si="1342"/>
        <v>0</v>
      </c>
      <c r="SE73" s="21"/>
      <c r="SF73" s="21">
        <f t="shared" si="1343"/>
        <v>0</v>
      </c>
      <c r="SG73" s="21"/>
      <c r="SH73" s="21">
        <f t="shared" si="1344"/>
        <v>0</v>
      </c>
      <c r="SI73" s="21"/>
      <c r="SJ73" s="21">
        <f t="shared" si="1345"/>
        <v>0</v>
      </c>
      <c r="SK73" s="21"/>
      <c r="SL73" s="21">
        <f t="shared" si="1346"/>
        <v>0</v>
      </c>
      <c r="SM73" s="21"/>
      <c r="SN73" s="21">
        <f t="shared" si="1347"/>
        <v>0</v>
      </c>
      <c r="SO73" s="21"/>
      <c r="SP73" s="21">
        <f t="shared" si="1348"/>
        <v>0</v>
      </c>
      <c r="SQ73" s="21"/>
      <c r="SR73" s="21">
        <f t="shared" si="1349"/>
        <v>0</v>
      </c>
      <c r="SS73" s="21"/>
      <c r="ST73" s="21">
        <f t="shared" si="1350"/>
        <v>0</v>
      </c>
      <c r="SU73" s="21"/>
      <c r="SV73" s="21">
        <f t="shared" si="1351"/>
        <v>0</v>
      </c>
      <c r="SW73" s="21"/>
      <c r="SX73" s="21">
        <f t="shared" si="1352"/>
        <v>0</v>
      </c>
      <c r="SY73" s="21"/>
      <c r="SZ73" s="21">
        <f t="shared" si="1353"/>
        <v>0</v>
      </c>
      <c r="TA73" s="21"/>
      <c r="TB73" s="21">
        <f t="shared" si="1354"/>
        <v>0</v>
      </c>
      <c r="TC73" s="21"/>
      <c r="TD73" s="21">
        <f t="shared" si="1355"/>
        <v>0</v>
      </c>
      <c r="TE73" s="21"/>
      <c r="TF73" s="21">
        <f t="shared" si="1356"/>
        <v>0</v>
      </c>
      <c r="TG73" s="21"/>
      <c r="TH73" s="21">
        <f t="shared" si="1357"/>
        <v>0</v>
      </c>
      <c r="TI73" s="21"/>
      <c r="TJ73" s="21">
        <f t="shared" si="1358"/>
        <v>0</v>
      </c>
      <c r="TK73" s="21"/>
      <c r="TL73" s="21">
        <f t="shared" si="1359"/>
        <v>0</v>
      </c>
      <c r="TM73" s="21"/>
      <c r="TN73" s="21">
        <f t="shared" si="1360"/>
        <v>0</v>
      </c>
      <c r="TO73" s="21"/>
      <c r="TP73" s="21">
        <f t="shared" si="1361"/>
        <v>0</v>
      </c>
      <c r="TQ73" s="21"/>
      <c r="TR73" s="21">
        <f t="shared" si="1362"/>
        <v>0</v>
      </c>
      <c r="TS73" s="21"/>
      <c r="TT73" s="21">
        <f t="shared" si="1363"/>
        <v>0</v>
      </c>
      <c r="TU73" s="21"/>
      <c r="TV73" s="21">
        <f t="shared" si="1364"/>
        <v>0</v>
      </c>
      <c r="TW73" s="21"/>
      <c r="TX73" s="21">
        <f t="shared" si="1365"/>
        <v>0</v>
      </c>
      <c r="TY73" s="21"/>
      <c r="TZ73" s="21">
        <f t="shared" si="1366"/>
        <v>0</v>
      </c>
      <c r="UA73" s="21"/>
      <c r="UB73" s="21">
        <f t="shared" si="1367"/>
        <v>0</v>
      </c>
      <c r="UC73" s="21"/>
      <c r="UD73" s="21">
        <f t="shared" si="1368"/>
        <v>0</v>
      </c>
      <c r="UE73" s="21"/>
      <c r="UF73" s="21">
        <f t="shared" si="1369"/>
        <v>0</v>
      </c>
      <c r="UG73" s="21"/>
      <c r="UH73" s="21">
        <f t="shared" si="1370"/>
        <v>0</v>
      </c>
      <c r="UI73" s="21"/>
      <c r="UJ73" s="21">
        <f t="shared" si="1371"/>
        <v>0</v>
      </c>
      <c r="UK73" s="21"/>
      <c r="UL73" s="21">
        <f t="shared" si="1372"/>
        <v>0</v>
      </c>
      <c r="UM73" s="21"/>
      <c r="UN73" s="21">
        <f t="shared" si="1373"/>
        <v>0</v>
      </c>
      <c r="UO73" s="21"/>
      <c r="UP73" s="21">
        <f t="shared" si="1374"/>
        <v>0</v>
      </c>
      <c r="UQ73" s="21"/>
      <c r="UR73" s="21">
        <f t="shared" si="1375"/>
        <v>0</v>
      </c>
      <c r="US73" s="21"/>
      <c r="UT73" s="21">
        <f t="shared" si="1376"/>
        <v>0</v>
      </c>
      <c r="UU73" s="21"/>
      <c r="UV73" s="21">
        <f t="shared" si="1377"/>
        <v>0</v>
      </c>
      <c r="UW73" s="21"/>
      <c r="UX73" s="21">
        <f t="shared" si="1378"/>
        <v>0</v>
      </c>
      <c r="UY73" s="21"/>
      <c r="UZ73" s="21">
        <f t="shared" si="1379"/>
        <v>0</v>
      </c>
      <c r="VA73" s="21"/>
      <c r="VB73" s="21">
        <f t="shared" si="1380"/>
        <v>0</v>
      </c>
      <c r="VC73" s="21"/>
      <c r="VD73" s="21">
        <f t="shared" si="1381"/>
        <v>0</v>
      </c>
      <c r="VE73" s="21"/>
      <c r="VF73" s="21">
        <f t="shared" si="1382"/>
        <v>0</v>
      </c>
      <c r="VG73" s="21"/>
      <c r="VH73" s="21">
        <f t="shared" si="1383"/>
        <v>0</v>
      </c>
      <c r="VI73" s="21"/>
      <c r="VJ73" s="21">
        <f t="shared" si="1384"/>
        <v>0</v>
      </c>
      <c r="VK73" s="21"/>
      <c r="VL73" s="21">
        <f t="shared" si="1385"/>
        <v>0</v>
      </c>
      <c r="VM73" s="21"/>
      <c r="VN73" s="21">
        <f t="shared" si="1386"/>
        <v>0</v>
      </c>
      <c r="VO73" s="21"/>
      <c r="VP73" s="21">
        <f t="shared" si="1387"/>
        <v>0</v>
      </c>
      <c r="VQ73" s="21"/>
      <c r="VR73" s="21">
        <f t="shared" si="1326"/>
        <v>0</v>
      </c>
      <c r="VS73" s="21"/>
      <c r="VT73" s="21">
        <f t="shared" si="1388"/>
        <v>0</v>
      </c>
      <c r="VU73" s="21"/>
      <c r="VV73" s="21">
        <f t="shared" si="1388"/>
        <v>0</v>
      </c>
      <c r="VW73" s="21"/>
      <c r="VX73" s="21">
        <f t="shared" si="1389"/>
        <v>0</v>
      </c>
      <c r="VY73" s="21"/>
      <c r="VZ73" s="21">
        <f t="shared" si="1389"/>
        <v>0</v>
      </c>
      <c r="WA73" s="21"/>
      <c r="WB73" s="21">
        <f t="shared" si="1389"/>
        <v>0</v>
      </c>
      <c r="WC73" s="21"/>
      <c r="WD73" s="21">
        <f t="shared" si="1389"/>
        <v>0</v>
      </c>
      <c r="WE73" s="21"/>
      <c r="WF73" s="21">
        <f t="shared" si="1389"/>
        <v>0</v>
      </c>
      <c r="WG73" s="21"/>
      <c r="WH73" s="21">
        <f t="shared" si="1389"/>
        <v>0</v>
      </c>
      <c r="WI73" s="21"/>
      <c r="WJ73" s="21">
        <f t="shared" si="1389"/>
        <v>0</v>
      </c>
      <c r="WK73" s="21"/>
      <c r="WL73" s="21">
        <f t="shared" si="1389"/>
        <v>0</v>
      </c>
      <c r="WM73" s="21"/>
      <c r="WN73" s="21">
        <f t="shared" si="1390"/>
        <v>0</v>
      </c>
      <c r="WO73" s="21"/>
      <c r="WP73" s="21">
        <f t="shared" si="1390"/>
        <v>0</v>
      </c>
      <c r="WQ73" s="21"/>
      <c r="WR73" s="21">
        <f t="shared" si="1390"/>
        <v>0</v>
      </c>
      <c r="WS73" s="21"/>
      <c r="WT73" s="21">
        <f t="shared" si="1390"/>
        <v>0</v>
      </c>
      <c r="WU73" s="21"/>
      <c r="WV73" s="21">
        <f t="shared" si="1390"/>
        <v>0</v>
      </c>
      <c r="WW73" s="21"/>
      <c r="WX73" s="21">
        <f t="shared" si="1390"/>
        <v>0</v>
      </c>
      <c r="WY73" s="21"/>
      <c r="WZ73" s="21">
        <f t="shared" si="1390"/>
        <v>0</v>
      </c>
      <c r="XA73" s="21">
        <v>15</v>
      </c>
      <c r="XB73" s="21">
        <f t="shared" si="1390"/>
        <v>0</v>
      </c>
      <c r="XC73" s="21">
        <v>39</v>
      </c>
      <c r="XD73" s="21">
        <f t="shared" si="1391"/>
        <v>0</v>
      </c>
      <c r="XE73" s="21"/>
      <c r="XF73" s="21">
        <f t="shared" si="1391"/>
        <v>0</v>
      </c>
      <c r="XG73" s="21">
        <v>31</v>
      </c>
      <c r="XH73" s="21">
        <f t="shared" si="1391"/>
        <v>0</v>
      </c>
      <c r="XI73" s="21">
        <v>20</v>
      </c>
      <c r="XJ73" s="21">
        <f t="shared" si="1391"/>
        <v>0</v>
      </c>
      <c r="XK73" s="21">
        <v>30</v>
      </c>
      <c r="XL73" s="21">
        <f t="shared" si="1391"/>
        <v>0</v>
      </c>
      <c r="XM73" s="21">
        <v>33</v>
      </c>
      <c r="XN73" s="21">
        <f t="shared" si="1391"/>
        <v>0</v>
      </c>
      <c r="XO73" s="21">
        <v>36</v>
      </c>
      <c r="XP73" s="21">
        <f t="shared" si="1391"/>
        <v>0</v>
      </c>
      <c r="XQ73" s="21">
        <v>34</v>
      </c>
      <c r="XR73" s="21">
        <f t="shared" si="1391"/>
        <v>0</v>
      </c>
      <c r="XS73" s="21">
        <v>15</v>
      </c>
      <c r="XT73" s="21">
        <f t="shared" si="1388"/>
        <v>0</v>
      </c>
      <c r="XU73" s="21"/>
      <c r="XV73" s="21">
        <f t="shared" si="1388"/>
        <v>0</v>
      </c>
      <c r="XW73" s="21"/>
      <c r="XX73" s="21">
        <f t="shared" si="1388"/>
        <v>0</v>
      </c>
      <c r="XY73" s="21"/>
      <c r="XZ73" s="21">
        <f t="shared" si="1388"/>
        <v>0</v>
      </c>
      <c r="YA73" s="21"/>
      <c r="YB73" s="21">
        <f t="shared" si="1392"/>
        <v>0</v>
      </c>
      <c r="YC73" s="21"/>
      <c r="YD73" s="21">
        <f t="shared" si="1393"/>
        <v>0</v>
      </c>
      <c r="YE73" s="21"/>
      <c r="YF73" s="21">
        <f t="shared" si="1394"/>
        <v>0</v>
      </c>
      <c r="YG73" s="21"/>
      <c r="YH73" s="21">
        <f t="shared" si="1395"/>
        <v>0</v>
      </c>
      <c r="YI73" s="21"/>
      <c r="YJ73" s="21">
        <f t="shared" si="1396"/>
        <v>0</v>
      </c>
      <c r="YK73" s="21"/>
      <c r="YL73" s="21">
        <f t="shared" si="1397"/>
        <v>0</v>
      </c>
      <c r="YM73" s="21"/>
      <c r="YN73" s="21">
        <f t="shared" si="1398"/>
        <v>0</v>
      </c>
      <c r="YO73" s="21"/>
      <c r="YP73" s="21">
        <f t="shared" si="1399"/>
        <v>0</v>
      </c>
      <c r="YQ73" s="21"/>
      <c r="YR73" s="21">
        <f t="shared" si="1400"/>
        <v>0</v>
      </c>
      <c r="YS73" s="21"/>
      <c r="YT73" s="21">
        <f t="shared" si="1401"/>
        <v>0</v>
      </c>
      <c r="YU73" s="21"/>
      <c r="YV73" s="21">
        <f t="shared" si="1402"/>
        <v>0</v>
      </c>
      <c r="YW73" s="21"/>
      <c r="YX73" s="21">
        <f t="shared" si="1403"/>
        <v>0</v>
      </c>
      <c r="YY73" s="21"/>
      <c r="YZ73" s="21">
        <f t="shared" si="1388"/>
        <v>0</v>
      </c>
      <c r="ZA73" s="21"/>
      <c r="ZB73" s="21">
        <f t="shared" si="1404"/>
        <v>0</v>
      </c>
      <c r="ZC73" s="21"/>
      <c r="ZD73" s="21">
        <f t="shared" si="1405"/>
        <v>0</v>
      </c>
      <c r="ZE73" s="21"/>
      <c r="ZF73" s="21">
        <f t="shared" si="1406"/>
        <v>0</v>
      </c>
      <c r="ZG73" s="21"/>
      <c r="ZH73" s="21">
        <f t="shared" si="1407"/>
        <v>0</v>
      </c>
      <c r="ZI73" s="21"/>
      <c r="ZJ73" s="21">
        <f t="shared" si="1408"/>
        <v>0</v>
      </c>
      <c r="ZK73" s="21"/>
      <c r="ZL73" s="21">
        <f t="shared" si="1409"/>
        <v>0</v>
      </c>
      <c r="ZM73" s="21"/>
      <c r="ZN73" s="21">
        <f t="shared" si="1410"/>
        <v>0</v>
      </c>
      <c r="ZO73" s="21"/>
      <c r="ZP73" s="21">
        <f t="shared" si="1411"/>
        <v>0</v>
      </c>
      <c r="ZQ73" s="21"/>
      <c r="ZR73" s="21">
        <f t="shared" si="1412"/>
        <v>0</v>
      </c>
      <c r="ZS73" s="21"/>
      <c r="ZT73" s="21">
        <f t="shared" si="1388"/>
        <v>0</v>
      </c>
      <c r="ZU73" s="21"/>
      <c r="ZV73" s="21">
        <f t="shared" si="1413"/>
        <v>0</v>
      </c>
      <c r="ZW73" s="21"/>
      <c r="ZX73" s="21">
        <f t="shared" si="1414"/>
        <v>0</v>
      </c>
      <c r="ZY73" s="21"/>
      <c r="ZZ73" s="21">
        <f t="shared" si="1414"/>
        <v>0</v>
      </c>
      <c r="AAA73" s="21"/>
      <c r="AAB73" s="21">
        <f t="shared" si="1415"/>
        <v>0</v>
      </c>
      <c r="AAC73" s="21"/>
      <c r="AAD73" s="21">
        <f t="shared" si="1415"/>
        <v>0</v>
      </c>
      <c r="AAE73" s="21"/>
      <c r="AAF73" s="21">
        <f t="shared" si="1416"/>
        <v>0</v>
      </c>
      <c r="AAG73" s="21"/>
      <c r="AAH73" s="21">
        <f t="shared" si="1416"/>
        <v>0</v>
      </c>
      <c r="AAI73" s="21"/>
      <c r="AAJ73" s="21">
        <f t="shared" si="1417"/>
        <v>0</v>
      </c>
      <c r="AAK73" s="21"/>
      <c r="AAL73" s="21">
        <f t="shared" si="1417"/>
        <v>0</v>
      </c>
      <c r="AAM73" s="21"/>
      <c r="AAN73" s="21">
        <f t="shared" si="1418"/>
        <v>0</v>
      </c>
      <c r="AAO73" s="21"/>
      <c r="AAP73" s="21">
        <f t="shared" si="1418"/>
        <v>0</v>
      </c>
      <c r="AAQ73" s="21"/>
      <c r="AAR73" s="21">
        <f t="shared" si="1419"/>
        <v>0</v>
      </c>
      <c r="AAS73" s="21"/>
      <c r="AAT73" s="21">
        <f t="shared" si="1419"/>
        <v>0</v>
      </c>
      <c r="AAU73" s="21"/>
      <c r="AAV73" s="21">
        <f t="shared" si="1420"/>
        <v>0</v>
      </c>
      <c r="AAW73" s="21"/>
      <c r="AAX73" s="21">
        <f t="shared" si="1420"/>
        <v>0</v>
      </c>
      <c r="AAY73" s="21"/>
      <c r="AAZ73" s="21">
        <f t="shared" si="1421"/>
        <v>0</v>
      </c>
      <c r="ABA73" s="21"/>
      <c r="ABB73" s="21">
        <f t="shared" si="1421"/>
        <v>0</v>
      </c>
      <c r="ABC73" s="21"/>
      <c r="ABD73" s="21">
        <f t="shared" si="1422"/>
        <v>0</v>
      </c>
      <c r="ABE73" s="21"/>
      <c r="ABF73" s="21">
        <f t="shared" si="1422"/>
        <v>0</v>
      </c>
      <c r="ABG73" s="21"/>
      <c r="ABH73" s="21">
        <f t="shared" si="1423"/>
        <v>0</v>
      </c>
      <c r="ABI73" s="21"/>
      <c r="ABJ73" s="21">
        <f t="shared" si="1423"/>
        <v>0</v>
      </c>
      <c r="ABK73" s="21"/>
      <c r="ABL73" s="21">
        <f t="shared" si="1424"/>
        <v>0</v>
      </c>
      <c r="ABM73" s="21"/>
      <c r="ABN73" s="21">
        <f t="shared" si="1424"/>
        <v>0</v>
      </c>
      <c r="ABO73" s="21"/>
      <c r="ABP73" s="21">
        <f t="shared" si="1425"/>
        <v>0</v>
      </c>
      <c r="ABQ73" s="21"/>
      <c r="ABR73" s="21">
        <f t="shared" si="1425"/>
        <v>0</v>
      </c>
      <c r="ABS73" s="21"/>
      <c r="ABT73" s="21">
        <f t="shared" si="1426"/>
        <v>0</v>
      </c>
      <c r="ABU73" s="21"/>
      <c r="ABV73" s="21">
        <f t="shared" si="1426"/>
        <v>0</v>
      </c>
      <c r="ABW73" s="21"/>
      <c r="ABX73" s="21">
        <f t="shared" si="1427"/>
        <v>0</v>
      </c>
      <c r="ABY73" s="21"/>
      <c r="ABZ73" s="21">
        <f t="shared" si="1427"/>
        <v>0</v>
      </c>
      <c r="ACA73" s="21"/>
      <c r="ACB73" s="21">
        <f t="shared" si="1428"/>
        <v>0</v>
      </c>
      <c r="ACC73" s="21"/>
      <c r="ACD73" s="21">
        <f t="shared" si="1428"/>
        <v>0</v>
      </c>
      <c r="ACE73" s="21"/>
      <c r="ACF73" s="21">
        <f t="shared" si="1429"/>
        <v>0</v>
      </c>
      <c r="ACG73" s="21"/>
      <c r="ACH73" s="21">
        <f t="shared" si="1429"/>
        <v>0</v>
      </c>
      <c r="ACI73" s="21"/>
      <c r="ACJ73" s="21">
        <f t="shared" si="1430"/>
        <v>0</v>
      </c>
      <c r="ACK73" s="21"/>
      <c r="ACL73" s="21">
        <f t="shared" si="1430"/>
        <v>0</v>
      </c>
      <c r="ACM73" s="21"/>
      <c r="ACN73" s="21">
        <f t="shared" si="1431"/>
        <v>0</v>
      </c>
      <c r="ACO73" s="21"/>
      <c r="ACP73" s="21">
        <f t="shared" si="1431"/>
        <v>0</v>
      </c>
      <c r="ACQ73" s="21"/>
      <c r="ACR73" s="21">
        <f t="shared" si="1432"/>
        <v>0</v>
      </c>
      <c r="ACS73" s="21"/>
      <c r="ACT73" s="21">
        <f t="shared" si="1432"/>
        <v>0</v>
      </c>
      <c r="ACU73" s="21"/>
      <c r="ACV73" s="21">
        <f t="shared" si="1433"/>
        <v>0</v>
      </c>
      <c r="ACW73" s="21"/>
      <c r="ACX73" s="21">
        <f t="shared" si="1433"/>
        <v>0</v>
      </c>
      <c r="ACY73" s="21"/>
      <c r="ACZ73" s="21">
        <f t="shared" si="1434"/>
        <v>0</v>
      </c>
      <c r="ADA73" s="21"/>
      <c r="ADB73" s="21">
        <f t="shared" si="1434"/>
        <v>0</v>
      </c>
      <c r="ADC73" s="21"/>
      <c r="ADD73" s="21">
        <f t="shared" si="1435"/>
        <v>0</v>
      </c>
      <c r="ADE73" s="21"/>
      <c r="ADF73" s="21">
        <f t="shared" si="1435"/>
        <v>0</v>
      </c>
      <c r="ADG73" s="21"/>
      <c r="ADH73" s="21">
        <f t="shared" si="1436"/>
        <v>0</v>
      </c>
      <c r="ADI73" s="21"/>
      <c r="ADJ73" s="21">
        <f t="shared" si="1436"/>
        <v>0</v>
      </c>
      <c r="ADK73" s="21"/>
      <c r="ADL73" s="21">
        <f t="shared" si="1437"/>
        <v>0</v>
      </c>
      <c r="ADM73" s="21"/>
      <c r="ADN73" s="21">
        <f t="shared" si="1437"/>
        <v>0</v>
      </c>
      <c r="ADO73" s="21"/>
      <c r="ADP73" s="21">
        <f t="shared" si="1437"/>
        <v>0</v>
      </c>
      <c r="ADQ73" s="21"/>
      <c r="ADR73" s="21">
        <f t="shared" si="1437"/>
        <v>0</v>
      </c>
      <c r="ADS73" s="21"/>
      <c r="ADT73" s="21">
        <f t="shared" si="1437"/>
        <v>0</v>
      </c>
      <c r="ADU73" s="21"/>
      <c r="ADV73" s="21">
        <f t="shared" si="1438"/>
        <v>0</v>
      </c>
      <c r="ADW73" s="21"/>
      <c r="ADX73" s="21">
        <f t="shared" si="1438"/>
        <v>0</v>
      </c>
      <c r="ADY73" s="21"/>
      <c r="ADZ73" s="21">
        <f t="shared" si="1438"/>
        <v>0</v>
      </c>
      <c r="AEA73" s="21"/>
      <c r="AEB73" s="21">
        <f t="shared" si="1438"/>
        <v>0</v>
      </c>
      <c r="AEC73" s="21"/>
      <c r="AED73" s="21">
        <f t="shared" si="1439"/>
        <v>0</v>
      </c>
      <c r="AEE73" s="21"/>
      <c r="AEF73" s="21">
        <f t="shared" si="1439"/>
        <v>0</v>
      </c>
      <c r="AEG73" s="21"/>
      <c r="AEH73" s="21">
        <f t="shared" si="1439"/>
        <v>0</v>
      </c>
      <c r="AEI73" s="21"/>
      <c r="AEJ73" s="21">
        <f t="shared" si="1439"/>
        <v>0</v>
      </c>
      <c r="AEK73" s="21"/>
      <c r="AEL73" s="21">
        <f t="shared" si="1439"/>
        <v>0</v>
      </c>
      <c r="AEM73" s="21"/>
      <c r="AEN73" s="21">
        <f t="shared" si="1440"/>
        <v>0</v>
      </c>
      <c r="AEO73" s="21"/>
      <c r="AEP73" s="21">
        <f t="shared" si="1440"/>
        <v>0</v>
      </c>
      <c r="AEQ73" s="21"/>
      <c r="AER73" s="21">
        <f t="shared" si="1440"/>
        <v>0</v>
      </c>
      <c r="AES73" s="21"/>
      <c r="AET73" s="21">
        <f t="shared" si="1440"/>
        <v>0</v>
      </c>
      <c r="AEU73" s="21"/>
      <c r="AEV73" s="21">
        <f t="shared" si="1441"/>
        <v>0</v>
      </c>
      <c r="AEW73" s="21"/>
      <c r="AEX73" s="21">
        <f t="shared" si="1441"/>
        <v>0</v>
      </c>
      <c r="AEY73" s="21"/>
      <c r="AEZ73" s="21">
        <f t="shared" si="1441"/>
        <v>0</v>
      </c>
      <c r="AFA73" s="21"/>
      <c r="AFB73" s="21">
        <f t="shared" si="1441"/>
        <v>0</v>
      </c>
      <c r="AFC73" s="21"/>
      <c r="AFD73" s="21">
        <f t="shared" si="1441"/>
        <v>0</v>
      </c>
      <c r="AFE73" s="21"/>
      <c r="AFF73" s="21">
        <f t="shared" si="1442"/>
        <v>0</v>
      </c>
      <c r="AFG73" s="21"/>
      <c r="AFH73" s="21">
        <f t="shared" si="1442"/>
        <v>0</v>
      </c>
      <c r="AFI73" s="21"/>
      <c r="AFJ73" s="21">
        <f t="shared" si="1442"/>
        <v>0</v>
      </c>
      <c r="AFK73" s="21"/>
      <c r="AFL73" s="21">
        <f t="shared" si="1442"/>
        <v>0</v>
      </c>
      <c r="AFM73" s="21"/>
      <c r="AFN73" s="21">
        <f t="shared" si="1443"/>
        <v>0</v>
      </c>
      <c r="AFO73" s="21"/>
      <c r="AFP73" s="21">
        <f t="shared" si="1443"/>
        <v>0</v>
      </c>
      <c r="AFQ73" s="21"/>
      <c r="AFR73" s="21">
        <f t="shared" si="1443"/>
        <v>0</v>
      </c>
      <c r="AFS73" s="21"/>
      <c r="AFT73" s="21">
        <f t="shared" si="1443"/>
        <v>0</v>
      </c>
      <c r="AFU73" s="21"/>
      <c r="AFV73" s="21">
        <f t="shared" si="1443"/>
        <v>0</v>
      </c>
      <c r="AFW73" s="21"/>
      <c r="AFX73" s="21">
        <f t="shared" si="1444"/>
        <v>0</v>
      </c>
      <c r="AFY73" s="21"/>
      <c r="AFZ73" s="21">
        <f t="shared" si="1444"/>
        <v>0</v>
      </c>
      <c r="AGA73" s="21"/>
      <c r="AGB73" s="21">
        <f t="shared" si="1444"/>
        <v>0</v>
      </c>
      <c r="AGC73" s="21"/>
      <c r="AGD73" s="21">
        <f t="shared" si="1444"/>
        <v>0</v>
      </c>
      <c r="AGE73" s="21"/>
      <c r="AGF73" s="21">
        <f t="shared" si="1445"/>
        <v>0</v>
      </c>
      <c r="AGG73" s="21"/>
      <c r="AGH73" s="21">
        <f t="shared" si="1445"/>
        <v>0</v>
      </c>
      <c r="AGI73" s="21"/>
      <c r="AGJ73" s="21">
        <f t="shared" si="1445"/>
        <v>0</v>
      </c>
      <c r="AGK73" s="21"/>
      <c r="AGL73" s="21">
        <f t="shared" si="1445"/>
        <v>0</v>
      </c>
      <c r="AGM73" s="21"/>
      <c r="AGN73" s="21">
        <f t="shared" si="1445"/>
        <v>0</v>
      </c>
      <c r="AGO73" s="21"/>
      <c r="AGP73" s="21">
        <f t="shared" si="1446"/>
        <v>0</v>
      </c>
      <c r="AGQ73" s="21"/>
      <c r="AGR73" s="21">
        <f t="shared" si="1446"/>
        <v>0</v>
      </c>
      <c r="AGS73" s="21"/>
      <c r="AGT73" s="21">
        <f t="shared" si="1446"/>
        <v>0</v>
      </c>
      <c r="AGU73" s="21"/>
      <c r="AGV73" s="21">
        <f t="shared" si="1446"/>
        <v>0</v>
      </c>
      <c r="AGW73" s="21"/>
      <c r="AGX73" s="21">
        <f t="shared" si="1447"/>
        <v>0</v>
      </c>
      <c r="AGY73" s="21"/>
      <c r="AGZ73" s="21">
        <f t="shared" si="1447"/>
        <v>0</v>
      </c>
      <c r="AHA73" s="21"/>
      <c r="AHB73" s="21">
        <f t="shared" si="1447"/>
        <v>0</v>
      </c>
      <c r="AHC73" s="21"/>
      <c r="AHD73" s="21">
        <f t="shared" si="1447"/>
        <v>0</v>
      </c>
      <c r="AHE73" s="21"/>
      <c r="AHF73" s="21">
        <f t="shared" si="1447"/>
        <v>0</v>
      </c>
      <c r="AHG73" s="21"/>
      <c r="AHH73" s="21">
        <f t="shared" si="1448"/>
        <v>0</v>
      </c>
      <c r="AHI73" s="21"/>
      <c r="AHJ73" s="21">
        <f t="shared" si="1448"/>
        <v>0</v>
      </c>
      <c r="AHK73" s="21"/>
      <c r="AHL73" s="21">
        <f t="shared" si="1448"/>
        <v>0</v>
      </c>
      <c r="AHM73" s="21"/>
      <c r="AHN73" s="21">
        <f t="shared" si="1448"/>
        <v>0</v>
      </c>
      <c r="AHO73" s="21"/>
      <c r="AHP73" s="21">
        <f t="shared" si="1449"/>
        <v>0</v>
      </c>
      <c r="AHQ73" s="21"/>
      <c r="AHR73" s="21">
        <f t="shared" si="1449"/>
        <v>0</v>
      </c>
      <c r="AHS73" s="21"/>
      <c r="AHT73" s="21">
        <f t="shared" si="1449"/>
        <v>0</v>
      </c>
      <c r="AHU73" s="21"/>
      <c r="AHV73" s="21">
        <f t="shared" si="1449"/>
        <v>0</v>
      </c>
      <c r="AHW73" s="21"/>
      <c r="AHX73" s="21">
        <f t="shared" si="1449"/>
        <v>0</v>
      </c>
      <c r="AHY73" s="21"/>
      <c r="AHZ73" s="21">
        <f t="shared" si="1450"/>
        <v>0</v>
      </c>
      <c r="AIA73" s="21"/>
      <c r="AIB73" s="21">
        <f t="shared" si="1450"/>
        <v>0</v>
      </c>
      <c r="AIC73" s="21"/>
      <c r="AID73" s="21">
        <f t="shared" si="1450"/>
        <v>0</v>
      </c>
      <c r="AIE73" s="21"/>
      <c r="AIF73" s="21">
        <f t="shared" si="1450"/>
        <v>0</v>
      </c>
      <c r="AIG73" s="21"/>
      <c r="AIH73" s="21">
        <f t="shared" si="1451"/>
        <v>0</v>
      </c>
      <c r="AII73" s="21"/>
      <c r="AIJ73" s="21">
        <f t="shared" si="1451"/>
        <v>0</v>
      </c>
      <c r="AIK73" s="21"/>
      <c r="AIL73" s="21">
        <f t="shared" si="1451"/>
        <v>0</v>
      </c>
      <c r="AIM73" s="21"/>
      <c r="AIN73" s="21">
        <f t="shared" si="1451"/>
        <v>0</v>
      </c>
      <c r="AIO73" s="21"/>
      <c r="AIP73" s="21">
        <f t="shared" si="1451"/>
        <v>0</v>
      </c>
      <c r="AIQ73" s="21"/>
      <c r="AIR73" s="21">
        <f t="shared" si="1452"/>
        <v>0</v>
      </c>
      <c r="AIS73" s="21"/>
      <c r="AIT73" s="21">
        <f t="shared" si="1452"/>
        <v>0</v>
      </c>
      <c r="AIU73" s="21"/>
      <c r="AIV73" s="21">
        <f t="shared" si="1452"/>
        <v>0</v>
      </c>
      <c r="AIW73" s="21"/>
      <c r="AIX73" s="21">
        <f t="shared" si="1452"/>
        <v>0</v>
      </c>
      <c r="AIY73" s="21"/>
      <c r="AIZ73" s="21">
        <f t="shared" si="1388"/>
        <v>0</v>
      </c>
      <c r="AJA73" s="21"/>
    </row>
    <row r="74" spans="1:937" ht="13.5" customHeight="1" x14ac:dyDescent="0.25">
      <c r="B74" s="31">
        <v>69</v>
      </c>
      <c r="C74" s="192" t="s">
        <v>208</v>
      </c>
      <c r="D74" s="67" t="s">
        <v>470</v>
      </c>
      <c r="E74" s="194" t="s">
        <v>392</v>
      </c>
      <c r="F74" s="194" t="str">
        <f>_xlfn.XLOOKUP(D74,'WTG PH-III'!$D$5:$D$198,'WTG PH-III'!$B$5:$B$198,0,0,1)</f>
        <v>PSS-11</v>
      </c>
      <c r="G74" s="22" t="s">
        <v>537</v>
      </c>
      <c r="H74" s="22" t="s">
        <v>541</v>
      </c>
      <c r="I74" s="61">
        <v>12</v>
      </c>
      <c r="J74" s="21">
        <v>253</v>
      </c>
      <c r="K74" s="21">
        <f t="shared" si="1129"/>
        <v>253</v>
      </c>
      <c r="L74" s="21">
        <f t="shared" si="1130"/>
        <v>253</v>
      </c>
      <c r="M74" s="21">
        <f t="shared" si="1131"/>
        <v>0</v>
      </c>
      <c r="N74" s="95">
        <f>VLOOKUP(D74,'WTG PH-III'!$D$5:$U$198,17,0)</f>
        <v>45767</v>
      </c>
      <c r="O74" s="95">
        <f>VLOOKUP(D74,'WTG PH-III'!$D$5:$U$198,18,0)</f>
        <v>45777</v>
      </c>
      <c r="P74" s="21">
        <f t="shared" si="1132"/>
        <v>0</v>
      </c>
      <c r="Q74" s="21"/>
      <c r="R74" s="21">
        <f t="shared" si="1133"/>
        <v>0</v>
      </c>
      <c r="S74" s="21"/>
      <c r="T74" s="21">
        <f t="shared" si="1134"/>
        <v>0</v>
      </c>
      <c r="U74" s="21"/>
      <c r="V74" s="21">
        <f t="shared" si="1135"/>
        <v>0</v>
      </c>
      <c r="W74" s="21"/>
      <c r="X74" s="21">
        <f t="shared" si="1136"/>
        <v>0</v>
      </c>
      <c r="Y74" s="21"/>
      <c r="Z74" s="21">
        <f t="shared" si="1137"/>
        <v>0</v>
      </c>
      <c r="AA74" s="21"/>
      <c r="AB74" s="21">
        <f t="shared" si="1138"/>
        <v>0</v>
      </c>
      <c r="AC74" s="21"/>
      <c r="AD74" s="21">
        <f t="shared" si="1139"/>
        <v>0</v>
      </c>
      <c r="AE74" s="21"/>
      <c r="AF74" s="21">
        <f t="shared" si="1140"/>
        <v>0</v>
      </c>
      <c r="AG74" s="21"/>
      <c r="AH74" s="21">
        <f t="shared" si="1141"/>
        <v>0</v>
      </c>
      <c r="AI74" s="21"/>
      <c r="AJ74" s="21">
        <f t="shared" si="1142"/>
        <v>0</v>
      </c>
      <c r="AK74" s="21"/>
      <c r="AL74" s="21">
        <f t="shared" si="1143"/>
        <v>0</v>
      </c>
      <c r="AM74" s="21"/>
      <c r="AN74" s="21">
        <f t="shared" si="1144"/>
        <v>0</v>
      </c>
      <c r="AO74" s="21"/>
      <c r="AP74" s="21">
        <f t="shared" si="1145"/>
        <v>0</v>
      </c>
      <c r="AQ74" s="21"/>
      <c r="AR74" s="21">
        <f t="shared" si="1146"/>
        <v>0</v>
      </c>
      <c r="AS74" s="21"/>
      <c r="AT74" s="21">
        <f t="shared" si="1147"/>
        <v>0</v>
      </c>
      <c r="AU74" s="21"/>
      <c r="AV74" s="21">
        <f t="shared" si="1148"/>
        <v>0</v>
      </c>
      <c r="AW74" s="21"/>
      <c r="AX74" s="21">
        <f t="shared" si="1149"/>
        <v>0</v>
      </c>
      <c r="AY74" s="21"/>
      <c r="AZ74" s="21">
        <f t="shared" si="1150"/>
        <v>0</v>
      </c>
      <c r="BA74" s="21"/>
      <c r="BB74" s="21">
        <f t="shared" si="1151"/>
        <v>0</v>
      </c>
      <c r="BC74" s="21"/>
      <c r="BD74" s="21">
        <f t="shared" si="1152"/>
        <v>0</v>
      </c>
      <c r="BE74" s="21"/>
      <c r="BF74" s="21">
        <f t="shared" si="1153"/>
        <v>0</v>
      </c>
      <c r="BG74" s="21"/>
      <c r="BH74" s="21">
        <f t="shared" si="1154"/>
        <v>0</v>
      </c>
      <c r="BI74" s="21"/>
      <c r="BJ74" s="21">
        <f t="shared" si="1155"/>
        <v>0</v>
      </c>
      <c r="BK74" s="21"/>
      <c r="BL74" s="21">
        <f t="shared" si="1156"/>
        <v>0</v>
      </c>
      <c r="BM74" s="21"/>
      <c r="BN74" s="21">
        <f t="shared" si="1157"/>
        <v>0</v>
      </c>
      <c r="BO74" s="21"/>
      <c r="BP74" s="21">
        <f t="shared" si="1158"/>
        <v>0</v>
      </c>
      <c r="BQ74" s="21"/>
      <c r="BR74" s="21">
        <f t="shared" si="1159"/>
        <v>0</v>
      </c>
      <c r="BS74" s="21"/>
      <c r="BT74" s="21">
        <f t="shared" si="1160"/>
        <v>0</v>
      </c>
      <c r="BU74" s="21"/>
      <c r="BV74" s="21">
        <f t="shared" si="1161"/>
        <v>0</v>
      </c>
      <c r="BW74" s="21"/>
      <c r="BX74" s="21">
        <f t="shared" si="1162"/>
        <v>0</v>
      </c>
      <c r="BY74" s="21"/>
      <c r="BZ74" s="21">
        <f t="shared" si="1163"/>
        <v>0</v>
      </c>
      <c r="CA74" s="21"/>
      <c r="CB74" s="21">
        <f t="shared" si="1164"/>
        <v>0</v>
      </c>
      <c r="CC74" s="21"/>
      <c r="CD74" s="21">
        <f t="shared" si="1165"/>
        <v>0</v>
      </c>
      <c r="CE74" s="21"/>
      <c r="CF74" s="21">
        <f t="shared" si="1166"/>
        <v>0</v>
      </c>
      <c r="CG74" s="21"/>
      <c r="CH74" s="21">
        <f t="shared" si="1167"/>
        <v>0</v>
      </c>
      <c r="CI74" s="21"/>
      <c r="CJ74" s="21">
        <f t="shared" si="1168"/>
        <v>0</v>
      </c>
      <c r="CK74" s="21"/>
      <c r="CL74" s="21">
        <f t="shared" si="1169"/>
        <v>0</v>
      </c>
      <c r="CM74" s="21"/>
      <c r="CN74" s="21">
        <f t="shared" si="1170"/>
        <v>0</v>
      </c>
      <c r="CO74" s="21"/>
      <c r="CP74" s="21">
        <f t="shared" si="1171"/>
        <v>0</v>
      </c>
      <c r="CQ74" s="21"/>
      <c r="CR74" s="21">
        <f t="shared" si="1172"/>
        <v>0</v>
      </c>
      <c r="CS74" s="21"/>
      <c r="CT74" s="21">
        <f t="shared" si="1173"/>
        <v>0</v>
      </c>
      <c r="CU74" s="21"/>
      <c r="CV74" s="21">
        <f t="shared" si="1174"/>
        <v>0</v>
      </c>
      <c r="CW74" s="21"/>
      <c r="CX74" s="21">
        <f t="shared" si="1175"/>
        <v>0</v>
      </c>
      <c r="CY74" s="21"/>
      <c r="CZ74" s="21">
        <f t="shared" si="1176"/>
        <v>0</v>
      </c>
      <c r="DA74" s="21"/>
      <c r="DB74" s="21">
        <f t="shared" si="1177"/>
        <v>0</v>
      </c>
      <c r="DC74" s="21"/>
      <c r="DD74" s="21">
        <f t="shared" si="1178"/>
        <v>0</v>
      </c>
      <c r="DE74" s="21"/>
      <c r="DF74" s="21">
        <f t="shared" si="1179"/>
        <v>0</v>
      </c>
      <c r="DG74" s="21"/>
      <c r="DH74" s="21">
        <f t="shared" si="1180"/>
        <v>0</v>
      </c>
      <c r="DI74" s="21"/>
      <c r="DJ74" s="21">
        <f t="shared" si="1181"/>
        <v>0</v>
      </c>
      <c r="DK74" s="21"/>
      <c r="DL74" s="21">
        <f t="shared" si="1182"/>
        <v>0</v>
      </c>
      <c r="DM74" s="21"/>
      <c r="DN74" s="21">
        <f t="shared" si="1183"/>
        <v>0</v>
      </c>
      <c r="DO74" s="21"/>
      <c r="DP74" s="21">
        <f t="shared" si="1184"/>
        <v>0</v>
      </c>
      <c r="DQ74" s="21"/>
      <c r="DR74" s="21">
        <f t="shared" si="1185"/>
        <v>0</v>
      </c>
      <c r="DS74" s="21"/>
      <c r="DT74" s="21">
        <f t="shared" si="1186"/>
        <v>0</v>
      </c>
      <c r="DU74" s="21"/>
      <c r="DV74" s="21">
        <f t="shared" si="1187"/>
        <v>0</v>
      </c>
      <c r="DW74" s="21"/>
      <c r="DX74" s="21">
        <f t="shared" si="1188"/>
        <v>0</v>
      </c>
      <c r="DY74" s="21"/>
      <c r="DZ74" s="21">
        <f t="shared" si="1189"/>
        <v>0</v>
      </c>
      <c r="EA74" s="21"/>
      <c r="EB74" s="21">
        <f t="shared" si="1190"/>
        <v>0</v>
      </c>
      <c r="EC74" s="21"/>
      <c r="ED74" s="21">
        <f t="shared" si="1191"/>
        <v>0</v>
      </c>
      <c r="EE74" s="21"/>
      <c r="EF74" s="21">
        <f t="shared" si="1192"/>
        <v>0</v>
      </c>
      <c r="EG74" s="21"/>
      <c r="EH74" s="21">
        <f t="shared" si="1193"/>
        <v>0</v>
      </c>
      <c r="EI74" s="21"/>
      <c r="EJ74" s="21">
        <f t="shared" si="1194"/>
        <v>0</v>
      </c>
      <c r="EK74" s="21"/>
      <c r="EL74" s="21">
        <f t="shared" si="1195"/>
        <v>0</v>
      </c>
      <c r="EM74" s="21"/>
      <c r="EN74" s="21">
        <f t="shared" si="1196"/>
        <v>0</v>
      </c>
      <c r="EO74" s="21"/>
      <c r="EP74" s="21">
        <f t="shared" si="1197"/>
        <v>0</v>
      </c>
      <c r="EQ74" s="21"/>
      <c r="ER74" s="21">
        <f t="shared" si="1198"/>
        <v>0</v>
      </c>
      <c r="ES74" s="21"/>
      <c r="ET74" s="21">
        <f t="shared" si="1199"/>
        <v>0</v>
      </c>
      <c r="EU74" s="21"/>
      <c r="EV74" s="21">
        <f t="shared" si="1200"/>
        <v>0</v>
      </c>
      <c r="EW74" s="21"/>
      <c r="EX74" s="21">
        <f t="shared" si="1201"/>
        <v>0</v>
      </c>
      <c r="EY74" s="21"/>
      <c r="EZ74" s="21">
        <f t="shared" si="1202"/>
        <v>0</v>
      </c>
      <c r="FA74" s="21"/>
      <c r="FB74" s="21">
        <f t="shared" si="1203"/>
        <v>0</v>
      </c>
      <c r="FC74" s="21"/>
      <c r="FD74" s="21">
        <f t="shared" si="1204"/>
        <v>0</v>
      </c>
      <c r="FE74" s="21"/>
      <c r="FF74" s="21">
        <f t="shared" si="1205"/>
        <v>0</v>
      </c>
      <c r="FG74" s="21"/>
      <c r="FH74" s="21">
        <f t="shared" si="1206"/>
        <v>0</v>
      </c>
      <c r="FI74" s="21"/>
      <c r="FJ74" s="21">
        <f t="shared" si="1207"/>
        <v>0</v>
      </c>
      <c r="FK74" s="21"/>
      <c r="FL74" s="21">
        <f t="shared" si="1208"/>
        <v>0</v>
      </c>
      <c r="FM74" s="21"/>
      <c r="FN74" s="21">
        <f t="shared" si="1209"/>
        <v>0</v>
      </c>
      <c r="FO74" s="21"/>
      <c r="FP74" s="21">
        <f t="shared" si="1210"/>
        <v>0</v>
      </c>
      <c r="FQ74" s="21"/>
      <c r="FR74" s="21">
        <f t="shared" si="1211"/>
        <v>0</v>
      </c>
      <c r="FS74" s="21"/>
      <c r="FT74" s="21">
        <f t="shared" si="1212"/>
        <v>0</v>
      </c>
      <c r="FU74" s="21"/>
      <c r="FV74" s="21">
        <f t="shared" si="1213"/>
        <v>0</v>
      </c>
      <c r="FW74" s="21"/>
      <c r="FX74" s="21">
        <f t="shared" si="1214"/>
        <v>0</v>
      </c>
      <c r="FY74" s="21"/>
      <c r="FZ74" s="21">
        <f t="shared" si="1215"/>
        <v>0</v>
      </c>
      <c r="GA74" s="21"/>
      <c r="GB74" s="21">
        <f t="shared" si="1216"/>
        <v>0</v>
      </c>
      <c r="GC74" s="21"/>
      <c r="GD74" s="21">
        <f t="shared" si="1217"/>
        <v>0</v>
      </c>
      <c r="GE74" s="21"/>
      <c r="GF74" s="21">
        <f t="shared" si="1218"/>
        <v>0</v>
      </c>
      <c r="GG74" s="21"/>
      <c r="GH74" s="21">
        <f t="shared" si="1219"/>
        <v>0</v>
      </c>
      <c r="GI74" s="21"/>
      <c r="GJ74" s="21">
        <f t="shared" si="1220"/>
        <v>0</v>
      </c>
      <c r="GK74" s="21"/>
      <c r="GL74" s="21">
        <f t="shared" si="1221"/>
        <v>0</v>
      </c>
      <c r="GM74" s="21"/>
      <c r="GN74" s="21">
        <f t="shared" si="1222"/>
        <v>0</v>
      </c>
      <c r="GO74" s="21"/>
      <c r="GP74" s="21">
        <f t="shared" si="1223"/>
        <v>0</v>
      </c>
      <c r="GQ74" s="21"/>
      <c r="GR74" s="21">
        <f t="shared" si="1224"/>
        <v>0</v>
      </c>
      <c r="GS74" s="21"/>
      <c r="GT74" s="21">
        <f t="shared" si="1225"/>
        <v>0</v>
      </c>
      <c r="GU74" s="21"/>
      <c r="GV74" s="21">
        <f t="shared" si="1226"/>
        <v>0</v>
      </c>
      <c r="GW74" s="21"/>
      <c r="GX74" s="21">
        <f t="shared" si="1227"/>
        <v>0</v>
      </c>
      <c r="GY74" s="21"/>
      <c r="GZ74" s="21">
        <f t="shared" si="1228"/>
        <v>0</v>
      </c>
      <c r="HA74" s="21"/>
      <c r="HB74" s="21">
        <f t="shared" si="1229"/>
        <v>0</v>
      </c>
      <c r="HC74" s="21"/>
      <c r="HD74" s="21">
        <f t="shared" si="1230"/>
        <v>0</v>
      </c>
      <c r="HE74" s="21"/>
      <c r="HF74" s="21">
        <f t="shared" si="1231"/>
        <v>0</v>
      </c>
      <c r="HG74" s="21"/>
      <c r="HH74" s="21">
        <f t="shared" si="1232"/>
        <v>0</v>
      </c>
      <c r="HI74" s="21"/>
      <c r="HJ74" s="21">
        <f t="shared" si="1233"/>
        <v>0</v>
      </c>
      <c r="HK74" s="21"/>
      <c r="HL74" s="21">
        <f t="shared" si="1234"/>
        <v>0</v>
      </c>
      <c r="HM74" s="21"/>
      <c r="HN74" s="21">
        <f t="shared" si="1235"/>
        <v>0</v>
      </c>
      <c r="HO74" s="21"/>
      <c r="HP74" s="21">
        <f t="shared" si="1236"/>
        <v>0</v>
      </c>
      <c r="HQ74" s="21"/>
      <c r="HR74" s="21">
        <f t="shared" si="1237"/>
        <v>0</v>
      </c>
      <c r="HS74" s="21"/>
      <c r="HT74" s="21">
        <f t="shared" si="1238"/>
        <v>0</v>
      </c>
      <c r="HU74" s="21"/>
      <c r="HV74" s="21">
        <f t="shared" si="1239"/>
        <v>0</v>
      </c>
      <c r="HW74" s="21"/>
      <c r="HX74" s="21">
        <f t="shared" si="1240"/>
        <v>0</v>
      </c>
      <c r="HY74" s="21"/>
      <c r="HZ74" s="21">
        <f t="shared" si="1241"/>
        <v>0</v>
      </c>
      <c r="IA74" s="21"/>
      <c r="IB74" s="21">
        <f t="shared" si="1242"/>
        <v>0</v>
      </c>
      <c r="IC74" s="21"/>
      <c r="ID74" s="21">
        <f t="shared" si="1243"/>
        <v>0</v>
      </c>
      <c r="IE74" s="21"/>
      <c r="IF74" s="21">
        <f t="shared" si="1244"/>
        <v>0</v>
      </c>
      <c r="IG74" s="21"/>
      <c r="IH74" s="21">
        <f t="shared" si="1245"/>
        <v>0</v>
      </c>
      <c r="II74" s="21"/>
      <c r="IJ74" s="21">
        <f t="shared" si="1246"/>
        <v>0</v>
      </c>
      <c r="IK74" s="21"/>
      <c r="IL74" s="21">
        <f t="shared" si="1247"/>
        <v>0</v>
      </c>
      <c r="IM74" s="21"/>
      <c r="IN74" s="21">
        <f t="shared" si="1248"/>
        <v>0</v>
      </c>
      <c r="IO74" s="21"/>
      <c r="IP74" s="21">
        <f t="shared" si="1249"/>
        <v>0</v>
      </c>
      <c r="IQ74" s="21"/>
      <c r="IR74" s="21">
        <f t="shared" si="1250"/>
        <v>0</v>
      </c>
      <c r="IS74" s="21"/>
      <c r="IT74" s="21">
        <f t="shared" si="1251"/>
        <v>0</v>
      </c>
      <c r="IU74" s="21"/>
      <c r="IV74" s="21">
        <f t="shared" si="1252"/>
        <v>0</v>
      </c>
      <c r="IW74" s="21"/>
      <c r="IX74" s="21">
        <f t="shared" si="1253"/>
        <v>0</v>
      </c>
      <c r="IY74" s="21"/>
      <c r="IZ74" s="21">
        <f t="shared" si="1254"/>
        <v>0</v>
      </c>
      <c r="JA74" s="21"/>
      <c r="JB74" s="21">
        <f t="shared" si="1255"/>
        <v>23</v>
      </c>
      <c r="JC74" s="21"/>
      <c r="JD74" s="21">
        <f t="shared" si="1256"/>
        <v>23</v>
      </c>
      <c r="JE74" s="21"/>
      <c r="JF74" s="21">
        <f t="shared" si="1257"/>
        <v>23</v>
      </c>
      <c r="JG74" s="21"/>
      <c r="JH74" s="21">
        <f t="shared" si="1258"/>
        <v>23</v>
      </c>
      <c r="JI74" s="21"/>
      <c r="JJ74" s="21">
        <f t="shared" si="1259"/>
        <v>23</v>
      </c>
      <c r="JK74" s="21"/>
      <c r="JL74" s="21">
        <f t="shared" si="1260"/>
        <v>23</v>
      </c>
      <c r="JM74" s="21"/>
      <c r="JN74" s="21">
        <f t="shared" si="1261"/>
        <v>23</v>
      </c>
      <c r="JO74" s="21"/>
      <c r="JP74" s="21">
        <f t="shared" si="1262"/>
        <v>23</v>
      </c>
      <c r="JQ74" s="21"/>
      <c r="JR74" s="21">
        <f t="shared" si="1263"/>
        <v>23</v>
      </c>
      <c r="JS74" s="21"/>
      <c r="JT74" s="21">
        <f t="shared" si="1264"/>
        <v>23</v>
      </c>
      <c r="JU74" s="21"/>
      <c r="JV74" s="21">
        <f t="shared" si="1265"/>
        <v>23</v>
      </c>
      <c r="JW74" s="21"/>
      <c r="JX74" s="21">
        <f t="shared" si="1266"/>
        <v>0</v>
      </c>
      <c r="JY74" s="21"/>
      <c r="JZ74" s="21">
        <f t="shared" si="1267"/>
        <v>0</v>
      </c>
      <c r="KA74" s="21"/>
      <c r="KB74" s="21">
        <f t="shared" si="1268"/>
        <v>0</v>
      </c>
      <c r="KC74" s="21"/>
      <c r="KD74" s="21">
        <f t="shared" si="1269"/>
        <v>0</v>
      </c>
      <c r="KE74" s="21"/>
      <c r="KF74" s="21">
        <f t="shared" si="1270"/>
        <v>0</v>
      </c>
      <c r="KG74" s="21"/>
      <c r="KH74" s="21">
        <f t="shared" si="1271"/>
        <v>0</v>
      </c>
      <c r="KI74" s="21"/>
      <c r="KJ74" s="21">
        <f t="shared" si="1272"/>
        <v>0</v>
      </c>
      <c r="KK74" s="21"/>
      <c r="KL74" s="21">
        <f t="shared" si="1273"/>
        <v>0</v>
      </c>
      <c r="KM74" s="21"/>
      <c r="KN74" s="21">
        <f t="shared" si="1274"/>
        <v>0</v>
      </c>
      <c r="KO74" s="21"/>
      <c r="KP74" s="21">
        <f t="shared" si="1275"/>
        <v>0</v>
      </c>
      <c r="KQ74" s="21"/>
      <c r="KR74" s="21">
        <f t="shared" si="1276"/>
        <v>0</v>
      </c>
      <c r="KS74" s="21"/>
      <c r="KT74" s="21">
        <f t="shared" si="1277"/>
        <v>0</v>
      </c>
      <c r="KU74" s="21"/>
      <c r="KV74" s="21">
        <f t="shared" si="1278"/>
        <v>0</v>
      </c>
      <c r="KW74" s="21"/>
      <c r="KX74" s="21">
        <f t="shared" si="1279"/>
        <v>0</v>
      </c>
      <c r="KY74" s="21"/>
      <c r="KZ74" s="21">
        <f t="shared" si="1280"/>
        <v>0</v>
      </c>
      <c r="LA74" s="21"/>
      <c r="LB74" s="21">
        <f t="shared" si="1281"/>
        <v>0</v>
      </c>
      <c r="LC74" s="21"/>
      <c r="LD74" s="21">
        <f t="shared" si="1282"/>
        <v>0</v>
      </c>
      <c r="LE74" s="21"/>
      <c r="LF74" s="21">
        <f t="shared" si="1283"/>
        <v>0</v>
      </c>
      <c r="LG74" s="21"/>
      <c r="LH74" s="21">
        <f t="shared" si="1284"/>
        <v>0</v>
      </c>
      <c r="LI74" s="21"/>
      <c r="LJ74" s="21">
        <f t="shared" si="1285"/>
        <v>0</v>
      </c>
      <c r="LK74" s="21"/>
      <c r="LL74" s="21">
        <f t="shared" si="1286"/>
        <v>0</v>
      </c>
      <c r="LM74" s="21"/>
      <c r="LN74" s="21">
        <f t="shared" si="1287"/>
        <v>0</v>
      </c>
      <c r="LO74" s="21"/>
      <c r="LP74" s="21">
        <f t="shared" si="1288"/>
        <v>0</v>
      </c>
      <c r="LQ74" s="21"/>
      <c r="LR74" s="21">
        <f t="shared" si="1289"/>
        <v>0</v>
      </c>
      <c r="LS74" s="21"/>
      <c r="LT74" s="21">
        <f t="shared" si="1290"/>
        <v>0</v>
      </c>
      <c r="LU74" s="21"/>
      <c r="LV74" s="21">
        <f t="shared" si="1291"/>
        <v>0</v>
      </c>
      <c r="LW74" s="21"/>
      <c r="LX74" s="21">
        <f t="shared" si="1292"/>
        <v>0</v>
      </c>
      <c r="LY74" s="21"/>
      <c r="LZ74" s="21">
        <f t="shared" si="1293"/>
        <v>0</v>
      </c>
      <c r="MA74" s="21"/>
      <c r="MB74" s="21">
        <f t="shared" si="1294"/>
        <v>0</v>
      </c>
      <c r="MC74" s="21"/>
      <c r="MD74" s="21">
        <f t="shared" si="1295"/>
        <v>0</v>
      </c>
      <c r="ME74" s="21"/>
      <c r="MF74" s="21">
        <f t="shared" si="1296"/>
        <v>0</v>
      </c>
      <c r="MG74" s="21"/>
      <c r="MH74" s="21">
        <f t="shared" si="1297"/>
        <v>0</v>
      </c>
      <c r="MI74" s="21"/>
      <c r="MJ74" s="21">
        <f t="shared" si="1298"/>
        <v>0</v>
      </c>
      <c r="MK74" s="21"/>
      <c r="ML74" s="21">
        <f t="shared" si="1299"/>
        <v>0</v>
      </c>
      <c r="MM74" s="21"/>
      <c r="MN74" s="21">
        <f t="shared" si="1300"/>
        <v>0</v>
      </c>
      <c r="MO74" s="21"/>
      <c r="MP74" s="21">
        <f t="shared" si="1301"/>
        <v>0</v>
      </c>
      <c r="MQ74" s="21"/>
      <c r="MR74" s="21">
        <f t="shared" si="1302"/>
        <v>0</v>
      </c>
      <c r="MS74" s="21"/>
      <c r="MT74" s="21">
        <f t="shared" si="1303"/>
        <v>0</v>
      </c>
      <c r="MU74" s="21"/>
      <c r="MV74" s="21">
        <f t="shared" si="1304"/>
        <v>0</v>
      </c>
      <c r="MW74" s="21"/>
      <c r="MX74" s="21">
        <f t="shared" si="1305"/>
        <v>0</v>
      </c>
      <c r="MY74" s="21"/>
      <c r="MZ74" s="21">
        <f t="shared" si="1306"/>
        <v>0</v>
      </c>
      <c r="NA74" s="21"/>
      <c r="NB74" s="21">
        <f t="shared" si="1307"/>
        <v>0</v>
      </c>
      <c r="NC74" s="21"/>
      <c r="ND74" s="21">
        <f t="shared" si="1308"/>
        <v>0</v>
      </c>
      <c r="NE74" s="21"/>
      <c r="NF74" s="21">
        <f t="shared" si="1309"/>
        <v>0</v>
      </c>
      <c r="NG74" s="21"/>
      <c r="NH74" s="21">
        <f t="shared" si="1310"/>
        <v>0</v>
      </c>
      <c r="NI74" s="21"/>
      <c r="NJ74" s="21">
        <f t="shared" si="1311"/>
        <v>0</v>
      </c>
      <c r="NK74" s="21"/>
      <c r="NL74" s="21">
        <f t="shared" si="1312"/>
        <v>0</v>
      </c>
      <c r="NM74" s="21"/>
      <c r="NN74" s="21">
        <f t="shared" si="1313"/>
        <v>0</v>
      </c>
      <c r="NO74" s="21"/>
      <c r="NP74" s="21">
        <f t="shared" si="1314"/>
        <v>0</v>
      </c>
      <c r="NQ74" s="21"/>
      <c r="NR74" s="21">
        <f t="shared" si="1315"/>
        <v>0</v>
      </c>
      <c r="NS74" s="21"/>
      <c r="NT74" s="21">
        <f t="shared" si="1316"/>
        <v>0</v>
      </c>
      <c r="NU74" s="21"/>
      <c r="NV74" s="21">
        <f t="shared" si="1317"/>
        <v>0</v>
      </c>
      <c r="NW74" s="21"/>
      <c r="NX74" s="21">
        <f t="shared" si="1318"/>
        <v>0</v>
      </c>
      <c r="NY74" s="21"/>
      <c r="NZ74" s="21">
        <f t="shared" si="1319"/>
        <v>0</v>
      </c>
      <c r="OA74" s="21"/>
      <c r="OB74" s="21">
        <f t="shared" si="1320"/>
        <v>0</v>
      </c>
      <c r="OC74" s="21"/>
      <c r="OD74" s="21">
        <f t="shared" si="1321"/>
        <v>0</v>
      </c>
      <c r="OE74" s="21"/>
      <c r="OF74" s="21">
        <f t="shared" si="1322"/>
        <v>0</v>
      </c>
      <c r="OG74" s="21"/>
      <c r="OH74" s="21">
        <f t="shared" si="1323"/>
        <v>0</v>
      </c>
      <c r="OI74" s="21"/>
      <c r="OJ74" s="21">
        <f t="shared" si="1324"/>
        <v>0</v>
      </c>
      <c r="OK74" s="21"/>
      <c r="OL74" s="21">
        <f t="shared" si="1325"/>
        <v>0</v>
      </c>
      <c r="OM74" s="21"/>
      <c r="ON74" s="21">
        <f t="shared" si="1326"/>
        <v>0</v>
      </c>
      <c r="OO74" s="21"/>
      <c r="OP74" s="21">
        <f t="shared" si="1326"/>
        <v>0</v>
      </c>
      <c r="OQ74" s="21"/>
      <c r="OR74" s="21">
        <f t="shared" si="1326"/>
        <v>0</v>
      </c>
      <c r="OS74" s="21"/>
      <c r="OT74" s="21">
        <f t="shared" si="1326"/>
        <v>0</v>
      </c>
      <c r="OU74" s="21"/>
      <c r="OV74" s="21">
        <f t="shared" si="1326"/>
        <v>0</v>
      </c>
      <c r="OW74" s="21"/>
      <c r="OX74" s="21">
        <f t="shared" si="1326"/>
        <v>0</v>
      </c>
      <c r="OY74" s="21"/>
      <c r="OZ74" s="21">
        <f t="shared" si="1326"/>
        <v>0</v>
      </c>
      <c r="PA74" s="21"/>
      <c r="PB74" s="21">
        <f t="shared" si="1327"/>
        <v>0</v>
      </c>
      <c r="PC74" s="21"/>
      <c r="PD74" s="21">
        <f t="shared" si="1327"/>
        <v>0</v>
      </c>
      <c r="PE74" s="21"/>
      <c r="PF74" s="21">
        <f t="shared" si="1327"/>
        <v>0</v>
      </c>
      <c r="PG74" s="21"/>
      <c r="PH74" s="21">
        <f t="shared" si="1327"/>
        <v>0</v>
      </c>
      <c r="PI74" s="21"/>
      <c r="PJ74" s="21">
        <f t="shared" si="1327"/>
        <v>0</v>
      </c>
      <c r="PK74" s="21"/>
      <c r="PL74" s="21">
        <f t="shared" si="1327"/>
        <v>0</v>
      </c>
      <c r="PM74" s="21"/>
      <c r="PN74" s="21">
        <f t="shared" si="1328"/>
        <v>0</v>
      </c>
      <c r="PO74" s="21"/>
      <c r="PP74" s="21">
        <f t="shared" si="1328"/>
        <v>0</v>
      </c>
      <c r="PQ74" s="21"/>
      <c r="PR74" s="21">
        <f t="shared" si="1328"/>
        <v>0</v>
      </c>
      <c r="PS74" s="21"/>
      <c r="PT74" s="21">
        <f t="shared" si="1328"/>
        <v>0</v>
      </c>
      <c r="PU74" s="21"/>
      <c r="PV74" s="21">
        <f t="shared" si="1328"/>
        <v>0</v>
      </c>
      <c r="PW74" s="21"/>
      <c r="PX74" s="21">
        <f t="shared" si="1328"/>
        <v>0</v>
      </c>
      <c r="PY74" s="21"/>
      <c r="PZ74" s="21">
        <f t="shared" si="1329"/>
        <v>0</v>
      </c>
      <c r="QA74" s="21"/>
      <c r="QB74" s="21">
        <f t="shared" si="1329"/>
        <v>0</v>
      </c>
      <c r="QC74" s="21"/>
      <c r="QD74" s="21">
        <f t="shared" si="1329"/>
        <v>0</v>
      </c>
      <c r="QE74" s="21"/>
      <c r="QF74" s="21">
        <f t="shared" si="1329"/>
        <v>0</v>
      </c>
      <c r="QG74" s="21"/>
      <c r="QH74" s="21">
        <f t="shared" si="1329"/>
        <v>0</v>
      </c>
      <c r="QI74" s="21"/>
      <c r="QJ74" s="21">
        <f t="shared" si="1329"/>
        <v>0</v>
      </c>
      <c r="QK74" s="21"/>
      <c r="QL74" s="21">
        <f t="shared" si="1330"/>
        <v>0</v>
      </c>
      <c r="QM74" s="21"/>
      <c r="QN74" s="21">
        <f t="shared" si="1330"/>
        <v>0</v>
      </c>
      <c r="QO74" s="21"/>
      <c r="QP74" s="21">
        <f t="shared" si="1330"/>
        <v>0</v>
      </c>
      <c r="QQ74" s="21"/>
      <c r="QR74" s="21">
        <f t="shared" si="1330"/>
        <v>0</v>
      </c>
      <c r="QS74" s="21"/>
      <c r="QT74" s="21">
        <f t="shared" si="1330"/>
        <v>0</v>
      </c>
      <c r="QU74" s="21"/>
      <c r="QV74" s="21">
        <f t="shared" si="1330"/>
        <v>0</v>
      </c>
      <c r="QW74" s="21"/>
      <c r="QX74" s="21">
        <f t="shared" si="1331"/>
        <v>0</v>
      </c>
      <c r="QY74" s="21"/>
      <c r="QZ74" s="21">
        <f t="shared" si="1331"/>
        <v>0</v>
      </c>
      <c r="RA74" s="21"/>
      <c r="RB74" s="21">
        <f t="shared" si="1331"/>
        <v>0</v>
      </c>
      <c r="RC74" s="21"/>
      <c r="RD74" s="21">
        <f t="shared" si="1331"/>
        <v>0</v>
      </c>
      <c r="RE74" s="21"/>
      <c r="RF74" s="21">
        <f t="shared" si="1331"/>
        <v>0</v>
      </c>
      <c r="RG74" s="21"/>
      <c r="RH74" s="21">
        <f t="shared" si="1331"/>
        <v>0</v>
      </c>
      <c r="RI74" s="21"/>
      <c r="RJ74" s="21">
        <f t="shared" si="1332"/>
        <v>0</v>
      </c>
      <c r="RK74" s="21"/>
      <c r="RL74" s="21">
        <f t="shared" si="1333"/>
        <v>0</v>
      </c>
      <c r="RM74" s="21"/>
      <c r="RN74" s="21">
        <f t="shared" si="1334"/>
        <v>0</v>
      </c>
      <c r="RO74" s="21"/>
      <c r="RP74" s="21">
        <f t="shared" si="1335"/>
        <v>0</v>
      </c>
      <c r="RQ74" s="21"/>
      <c r="RR74" s="21">
        <f t="shared" si="1336"/>
        <v>0</v>
      </c>
      <c r="RS74" s="21"/>
      <c r="RT74" s="21">
        <f t="shared" si="1337"/>
        <v>0</v>
      </c>
      <c r="RU74" s="21"/>
      <c r="RV74" s="21">
        <f t="shared" si="1338"/>
        <v>0</v>
      </c>
      <c r="RW74" s="21"/>
      <c r="RX74" s="21">
        <f t="shared" si="1339"/>
        <v>0</v>
      </c>
      <c r="RY74" s="21"/>
      <c r="RZ74" s="21">
        <f t="shared" si="1340"/>
        <v>0</v>
      </c>
      <c r="SA74" s="21"/>
      <c r="SB74" s="21">
        <f t="shared" si="1341"/>
        <v>0</v>
      </c>
      <c r="SC74" s="21"/>
      <c r="SD74" s="21">
        <f t="shared" si="1342"/>
        <v>0</v>
      </c>
      <c r="SE74" s="21"/>
      <c r="SF74" s="21">
        <f t="shared" si="1343"/>
        <v>0</v>
      </c>
      <c r="SG74" s="21"/>
      <c r="SH74" s="21">
        <f t="shared" si="1344"/>
        <v>0</v>
      </c>
      <c r="SI74" s="21"/>
      <c r="SJ74" s="21">
        <f t="shared" si="1345"/>
        <v>0</v>
      </c>
      <c r="SK74" s="21"/>
      <c r="SL74" s="21">
        <f t="shared" si="1346"/>
        <v>0</v>
      </c>
      <c r="SM74" s="21"/>
      <c r="SN74" s="21">
        <f t="shared" si="1347"/>
        <v>0</v>
      </c>
      <c r="SO74" s="21"/>
      <c r="SP74" s="21">
        <f t="shared" si="1348"/>
        <v>0</v>
      </c>
      <c r="SQ74" s="21"/>
      <c r="SR74" s="21">
        <f t="shared" si="1349"/>
        <v>0</v>
      </c>
      <c r="SS74" s="21"/>
      <c r="ST74" s="21">
        <f t="shared" si="1350"/>
        <v>0</v>
      </c>
      <c r="SU74" s="21"/>
      <c r="SV74" s="21">
        <f t="shared" si="1351"/>
        <v>0</v>
      </c>
      <c r="SW74" s="21"/>
      <c r="SX74" s="21">
        <f t="shared" si="1352"/>
        <v>0</v>
      </c>
      <c r="SY74" s="21"/>
      <c r="SZ74" s="21">
        <f t="shared" si="1353"/>
        <v>0</v>
      </c>
      <c r="TA74" s="21"/>
      <c r="TB74" s="21">
        <f t="shared" si="1354"/>
        <v>0</v>
      </c>
      <c r="TC74" s="21"/>
      <c r="TD74" s="21">
        <f t="shared" si="1355"/>
        <v>0</v>
      </c>
      <c r="TE74" s="21"/>
      <c r="TF74" s="21">
        <f t="shared" si="1356"/>
        <v>0</v>
      </c>
      <c r="TG74" s="21"/>
      <c r="TH74" s="21">
        <f t="shared" si="1357"/>
        <v>0</v>
      </c>
      <c r="TI74" s="21"/>
      <c r="TJ74" s="21">
        <f t="shared" si="1358"/>
        <v>0</v>
      </c>
      <c r="TK74" s="21"/>
      <c r="TL74" s="21">
        <f t="shared" si="1359"/>
        <v>0</v>
      </c>
      <c r="TM74" s="21"/>
      <c r="TN74" s="21">
        <f t="shared" si="1360"/>
        <v>0</v>
      </c>
      <c r="TO74" s="21"/>
      <c r="TP74" s="21">
        <f t="shared" si="1361"/>
        <v>0</v>
      </c>
      <c r="TQ74" s="21"/>
      <c r="TR74" s="21">
        <f t="shared" si="1362"/>
        <v>0</v>
      </c>
      <c r="TS74" s="21"/>
      <c r="TT74" s="21">
        <f t="shared" si="1363"/>
        <v>0</v>
      </c>
      <c r="TU74" s="21"/>
      <c r="TV74" s="21">
        <f t="shared" si="1364"/>
        <v>0</v>
      </c>
      <c r="TW74" s="21"/>
      <c r="TX74" s="21">
        <f t="shared" si="1365"/>
        <v>0</v>
      </c>
      <c r="TY74" s="21"/>
      <c r="TZ74" s="21">
        <f t="shared" si="1366"/>
        <v>0</v>
      </c>
      <c r="UA74" s="21"/>
      <c r="UB74" s="21">
        <f t="shared" si="1367"/>
        <v>0</v>
      </c>
      <c r="UC74" s="21"/>
      <c r="UD74" s="21">
        <f t="shared" si="1368"/>
        <v>0</v>
      </c>
      <c r="UE74" s="21"/>
      <c r="UF74" s="21">
        <f t="shared" si="1369"/>
        <v>0</v>
      </c>
      <c r="UG74" s="21"/>
      <c r="UH74" s="21">
        <f t="shared" si="1370"/>
        <v>0</v>
      </c>
      <c r="UI74" s="21"/>
      <c r="UJ74" s="21">
        <f t="shared" si="1371"/>
        <v>0</v>
      </c>
      <c r="UK74" s="21"/>
      <c r="UL74" s="21">
        <f t="shared" si="1372"/>
        <v>0</v>
      </c>
      <c r="UM74" s="21">
        <v>13</v>
      </c>
      <c r="UN74" s="21">
        <f t="shared" si="1373"/>
        <v>0</v>
      </c>
      <c r="UO74" s="21">
        <v>16</v>
      </c>
      <c r="UP74" s="21">
        <f t="shared" si="1374"/>
        <v>0</v>
      </c>
      <c r="UQ74" s="21"/>
      <c r="UR74" s="21">
        <f t="shared" si="1375"/>
        <v>0</v>
      </c>
      <c r="US74" s="21">
        <v>17</v>
      </c>
      <c r="UT74" s="21">
        <f t="shared" si="1376"/>
        <v>0</v>
      </c>
      <c r="UU74" s="21">
        <v>23</v>
      </c>
      <c r="UV74" s="21">
        <f t="shared" si="1377"/>
        <v>0</v>
      </c>
      <c r="UW74" s="21">
        <v>24</v>
      </c>
      <c r="UX74" s="21">
        <f t="shared" si="1378"/>
        <v>0</v>
      </c>
      <c r="UY74" s="21">
        <v>27</v>
      </c>
      <c r="UZ74" s="21">
        <f t="shared" si="1379"/>
        <v>0</v>
      </c>
      <c r="VA74" s="21">
        <v>31</v>
      </c>
      <c r="VB74" s="21">
        <f t="shared" si="1380"/>
        <v>0</v>
      </c>
      <c r="VC74" s="21">
        <v>33</v>
      </c>
      <c r="VD74" s="21">
        <f t="shared" si="1381"/>
        <v>0</v>
      </c>
      <c r="VE74" s="21">
        <v>29</v>
      </c>
      <c r="VF74" s="21">
        <f t="shared" si="1382"/>
        <v>0</v>
      </c>
      <c r="VG74" s="21">
        <v>25</v>
      </c>
      <c r="VH74" s="21">
        <f t="shared" si="1383"/>
        <v>0</v>
      </c>
      <c r="VI74" s="21">
        <v>15</v>
      </c>
      <c r="VJ74" s="21">
        <f t="shared" si="1384"/>
        <v>0</v>
      </c>
      <c r="VK74" s="21"/>
      <c r="VL74" s="21">
        <f t="shared" si="1385"/>
        <v>0</v>
      </c>
      <c r="VM74" s="21"/>
      <c r="VN74" s="21">
        <f t="shared" si="1386"/>
        <v>0</v>
      </c>
      <c r="VO74" s="21"/>
      <c r="VP74" s="21">
        <f t="shared" si="1387"/>
        <v>0</v>
      </c>
      <c r="VQ74" s="21"/>
      <c r="VR74" s="21">
        <f t="shared" si="1326"/>
        <v>0</v>
      </c>
      <c r="VS74" s="21"/>
      <c r="VT74" s="21">
        <f t="shared" si="1388"/>
        <v>0</v>
      </c>
      <c r="VU74" s="21"/>
      <c r="VV74" s="21">
        <f t="shared" si="1388"/>
        <v>0</v>
      </c>
      <c r="VW74" s="21"/>
      <c r="VX74" s="21">
        <f t="shared" si="1389"/>
        <v>0</v>
      </c>
      <c r="VY74" s="21"/>
      <c r="VZ74" s="21">
        <f t="shared" si="1389"/>
        <v>0</v>
      </c>
      <c r="WA74" s="21"/>
      <c r="WB74" s="21">
        <f t="shared" si="1389"/>
        <v>0</v>
      </c>
      <c r="WC74" s="21"/>
      <c r="WD74" s="21">
        <f t="shared" si="1389"/>
        <v>0</v>
      </c>
      <c r="WE74" s="21"/>
      <c r="WF74" s="21">
        <f t="shared" si="1389"/>
        <v>0</v>
      </c>
      <c r="WG74" s="21"/>
      <c r="WH74" s="21">
        <f t="shared" si="1389"/>
        <v>0</v>
      </c>
      <c r="WI74" s="21"/>
      <c r="WJ74" s="21">
        <f t="shared" si="1389"/>
        <v>0</v>
      </c>
      <c r="WK74" s="21"/>
      <c r="WL74" s="21">
        <f t="shared" si="1389"/>
        <v>0</v>
      </c>
      <c r="WM74" s="21"/>
      <c r="WN74" s="21">
        <f t="shared" si="1390"/>
        <v>0</v>
      </c>
      <c r="WO74" s="21"/>
      <c r="WP74" s="21">
        <f t="shared" si="1390"/>
        <v>0</v>
      </c>
      <c r="WQ74" s="21"/>
      <c r="WR74" s="21">
        <f t="shared" si="1390"/>
        <v>0</v>
      </c>
      <c r="WS74" s="21"/>
      <c r="WT74" s="21">
        <f t="shared" si="1390"/>
        <v>0</v>
      </c>
      <c r="WU74" s="21"/>
      <c r="WV74" s="21">
        <f t="shared" si="1390"/>
        <v>0</v>
      </c>
      <c r="WW74" s="21"/>
      <c r="WX74" s="21">
        <f t="shared" si="1390"/>
        <v>0</v>
      </c>
      <c r="WY74" s="21"/>
      <c r="WZ74" s="21">
        <f t="shared" si="1390"/>
        <v>0</v>
      </c>
      <c r="XA74" s="21"/>
      <c r="XB74" s="21">
        <f t="shared" si="1390"/>
        <v>0</v>
      </c>
      <c r="XC74" s="21"/>
      <c r="XD74" s="21">
        <f t="shared" si="1391"/>
        <v>0</v>
      </c>
      <c r="XE74" s="21"/>
      <c r="XF74" s="21">
        <f t="shared" si="1391"/>
        <v>0</v>
      </c>
      <c r="XG74" s="21"/>
      <c r="XH74" s="21">
        <f t="shared" si="1391"/>
        <v>0</v>
      </c>
      <c r="XI74" s="21"/>
      <c r="XJ74" s="21">
        <f t="shared" si="1391"/>
        <v>0</v>
      </c>
      <c r="XK74" s="21"/>
      <c r="XL74" s="21">
        <f t="shared" si="1391"/>
        <v>0</v>
      </c>
      <c r="XM74" s="21"/>
      <c r="XN74" s="21">
        <f t="shared" si="1391"/>
        <v>0</v>
      </c>
      <c r="XO74" s="21"/>
      <c r="XP74" s="21">
        <f t="shared" si="1391"/>
        <v>0</v>
      </c>
      <c r="XQ74" s="21"/>
      <c r="XR74" s="21">
        <f t="shared" si="1391"/>
        <v>0</v>
      </c>
      <c r="XS74" s="21"/>
      <c r="XT74" s="21">
        <f t="shared" si="1388"/>
        <v>0</v>
      </c>
      <c r="XU74" s="21"/>
      <c r="XV74" s="21">
        <f t="shared" si="1388"/>
        <v>0</v>
      </c>
      <c r="XW74" s="21"/>
      <c r="XX74" s="21">
        <f t="shared" si="1388"/>
        <v>0</v>
      </c>
      <c r="XY74" s="21"/>
      <c r="XZ74" s="21">
        <f t="shared" si="1388"/>
        <v>0</v>
      </c>
      <c r="YA74" s="21"/>
      <c r="YB74" s="21">
        <f t="shared" si="1392"/>
        <v>0</v>
      </c>
      <c r="YC74" s="21"/>
      <c r="YD74" s="21">
        <f t="shared" si="1393"/>
        <v>0</v>
      </c>
      <c r="YE74" s="21"/>
      <c r="YF74" s="21">
        <f t="shared" si="1394"/>
        <v>0</v>
      </c>
      <c r="YG74" s="21"/>
      <c r="YH74" s="21">
        <f t="shared" si="1395"/>
        <v>0</v>
      </c>
      <c r="YI74" s="21"/>
      <c r="YJ74" s="21">
        <f t="shared" si="1396"/>
        <v>0</v>
      </c>
      <c r="YK74" s="21"/>
      <c r="YL74" s="21">
        <f t="shared" si="1397"/>
        <v>0</v>
      </c>
      <c r="YM74" s="21"/>
      <c r="YN74" s="21">
        <f t="shared" si="1398"/>
        <v>0</v>
      </c>
      <c r="YO74" s="21"/>
      <c r="YP74" s="21">
        <f t="shared" si="1399"/>
        <v>0</v>
      </c>
      <c r="YQ74" s="21"/>
      <c r="YR74" s="21">
        <f t="shared" si="1400"/>
        <v>0</v>
      </c>
      <c r="YS74" s="21"/>
      <c r="YT74" s="21">
        <f t="shared" si="1401"/>
        <v>0</v>
      </c>
      <c r="YU74" s="21"/>
      <c r="YV74" s="21">
        <f t="shared" si="1402"/>
        <v>0</v>
      </c>
      <c r="YW74" s="21"/>
      <c r="YX74" s="21">
        <f t="shared" si="1403"/>
        <v>0</v>
      </c>
      <c r="YY74" s="21"/>
      <c r="YZ74" s="21">
        <f t="shared" si="1388"/>
        <v>0</v>
      </c>
      <c r="ZA74" s="21"/>
      <c r="ZB74" s="21">
        <f t="shared" si="1404"/>
        <v>0</v>
      </c>
      <c r="ZC74" s="21"/>
      <c r="ZD74" s="21">
        <f t="shared" si="1405"/>
        <v>0</v>
      </c>
      <c r="ZE74" s="21"/>
      <c r="ZF74" s="21">
        <f t="shared" si="1406"/>
        <v>0</v>
      </c>
      <c r="ZG74" s="21"/>
      <c r="ZH74" s="21">
        <f t="shared" si="1407"/>
        <v>0</v>
      </c>
      <c r="ZI74" s="21"/>
      <c r="ZJ74" s="21">
        <f t="shared" si="1408"/>
        <v>0</v>
      </c>
      <c r="ZK74" s="21"/>
      <c r="ZL74" s="21">
        <f t="shared" si="1409"/>
        <v>0</v>
      </c>
      <c r="ZM74" s="21"/>
      <c r="ZN74" s="21">
        <f t="shared" si="1410"/>
        <v>0</v>
      </c>
      <c r="ZO74" s="21"/>
      <c r="ZP74" s="21">
        <f t="shared" si="1411"/>
        <v>0</v>
      </c>
      <c r="ZQ74" s="21"/>
      <c r="ZR74" s="21">
        <f t="shared" si="1412"/>
        <v>0</v>
      </c>
      <c r="ZS74" s="21"/>
      <c r="ZT74" s="21">
        <f t="shared" si="1388"/>
        <v>0</v>
      </c>
      <c r="ZU74" s="21"/>
      <c r="ZV74" s="21">
        <f t="shared" si="1413"/>
        <v>0</v>
      </c>
      <c r="ZW74" s="21"/>
      <c r="ZX74" s="21">
        <f t="shared" si="1414"/>
        <v>0</v>
      </c>
      <c r="ZY74" s="21"/>
      <c r="ZZ74" s="21">
        <f t="shared" si="1414"/>
        <v>0</v>
      </c>
      <c r="AAA74" s="21"/>
      <c r="AAB74" s="21">
        <f t="shared" si="1415"/>
        <v>0</v>
      </c>
      <c r="AAC74" s="21"/>
      <c r="AAD74" s="21">
        <f t="shared" si="1415"/>
        <v>0</v>
      </c>
      <c r="AAE74" s="21"/>
      <c r="AAF74" s="21">
        <f t="shared" si="1416"/>
        <v>0</v>
      </c>
      <c r="AAG74" s="21"/>
      <c r="AAH74" s="21">
        <f t="shared" si="1416"/>
        <v>0</v>
      </c>
      <c r="AAI74" s="21"/>
      <c r="AAJ74" s="21">
        <f t="shared" si="1417"/>
        <v>0</v>
      </c>
      <c r="AAK74" s="21"/>
      <c r="AAL74" s="21">
        <f t="shared" si="1417"/>
        <v>0</v>
      </c>
      <c r="AAM74" s="21"/>
      <c r="AAN74" s="21">
        <f t="shared" si="1418"/>
        <v>0</v>
      </c>
      <c r="AAO74" s="21"/>
      <c r="AAP74" s="21">
        <f t="shared" si="1418"/>
        <v>0</v>
      </c>
      <c r="AAQ74" s="21"/>
      <c r="AAR74" s="21">
        <f t="shared" si="1419"/>
        <v>0</v>
      </c>
      <c r="AAS74" s="21"/>
      <c r="AAT74" s="21">
        <f t="shared" si="1419"/>
        <v>0</v>
      </c>
      <c r="AAU74" s="21"/>
      <c r="AAV74" s="21">
        <f t="shared" si="1420"/>
        <v>0</v>
      </c>
      <c r="AAW74" s="21"/>
      <c r="AAX74" s="21">
        <f t="shared" si="1420"/>
        <v>0</v>
      </c>
      <c r="AAY74" s="21"/>
      <c r="AAZ74" s="21">
        <f t="shared" si="1421"/>
        <v>0</v>
      </c>
      <c r="ABA74" s="21"/>
      <c r="ABB74" s="21">
        <f t="shared" si="1421"/>
        <v>0</v>
      </c>
      <c r="ABC74" s="21"/>
      <c r="ABD74" s="21">
        <f t="shared" si="1422"/>
        <v>0</v>
      </c>
      <c r="ABE74" s="21"/>
      <c r="ABF74" s="21">
        <f t="shared" si="1422"/>
        <v>0</v>
      </c>
      <c r="ABG74" s="21"/>
      <c r="ABH74" s="21">
        <f t="shared" si="1423"/>
        <v>0</v>
      </c>
      <c r="ABI74" s="21"/>
      <c r="ABJ74" s="21">
        <f t="shared" si="1423"/>
        <v>0</v>
      </c>
      <c r="ABK74" s="21"/>
      <c r="ABL74" s="21">
        <f t="shared" si="1424"/>
        <v>0</v>
      </c>
      <c r="ABM74" s="21"/>
      <c r="ABN74" s="21">
        <f t="shared" si="1424"/>
        <v>0</v>
      </c>
      <c r="ABO74" s="21"/>
      <c r="ABP74" s="21">
        <f t="shared" si="1425"/>
        <v>0</v>
      </c>
      <c r="ABQ74" s="21"/>
      <c r="ABR74" s="21">
        <f t="shared" si="1425"/>
        <v>0</v>
      </c>
      <c r="ABS74" s="21"/>
      <c r="ABT74" s="21">
        <f t="shared" si="1426"/>
        <v>0</v>
      </c>
      <c r="ABU74" s="21"/>
      <c r="ABV74" s="21">
        <f t="shared" si="1426"/>
        <v>0</v>
      </c>
      <c r="ABW74" s="21"/>
      <c r="ABX74" s="21">
        <f t="shared" si="1427"/>
        <v>0</v>
      </c>
      <c r="ABY74" s="21"/>
      <c r="ABZ74" s="21">
        <f t="shared" si="1427"/>
        <v>0</v>
      </c>
      <c r="ACA74" s="21"/>
      <c r="ACB74" s="21">
        <f t="shared" si="1428"/>
        <v>0</v>
      </c>
      <c r="ACC74" s="21"/>
      <c r="ACD74" s="21">
        <f t="shared" si="1428"/>
        <v>0</v>
      </c>
      <c r="ACE74" s="21"/>
      <c r="ACF74" s="21">
        <f t="shared" si="1429"/>
        <v>0</v>
      </c>
      <c r="ACG74" s="21"/>
      <c r="ACH74" s="21">
        <f t="shared" si="1429"/>
        <v>0</v>
      </c>
      <c r="ACI74" s="21"/>
      <c r="ACJ74" s="21">
        <f t="shared" si="1430"/>
        <v>0</v>
      </c>
      <c r="ACK74" s="21"/>
      <c r="ACL74" s="21">
        <f t="shared" si="1430"/>
        <v>0</v>
      </c>
      <c r="ACM74" s="21"/>
      <c r="ACN74" s="21">
        <f t="shared" si="1431"/>
        <v>0</v>
      </c>
      <c r="ACO74" s="21"/>
      <c r="ACP74" s="21">
        <f t="shared" si="1431"/>
        <v>0</v>
      </c>
      <c r="ACQ74" s="21"/>
      <c r="ACR74" s="21">
        <f t="shared" si="1432"/>
        <v>0</v>
      </c>
      <c r="ACS74" s="21"/>
      <c r="ACT74" s="21">
        <f t="shared" si="1432"/>
        <v>0</v>
      </c>
      <c r="ACU74" s="21"/>
      <c r="ACV74" s="21">
        <f t="shared" si="1433"/>
        <v>0</v>
      </c>
      <c r="ACW74" s="21"/>
      <c r="ACX74" s="21">
        <f t="shared" si="1433"/>
        <v>0</v>
      </c>
      <c r="ACY74" s="21"/>
      <c r="ACZ74" s="21">
        <f t="shared" si="1434"/>
        <v>0</v>
      </c>
      <c r="ADA74" s="21"/>
      <c r="ADB74" s="21">
        <f t="shared" si="1434"/>
        <v>0</v>
      </c>
      <c r="ADC74" s="21"/>
      <c r="ADD74" s="21">
        <f t="shared" si="1435"/>
        <v>0</v>
      </c>
      <c r="ADE74" s="21"/>
      <c r="ADF74" s="21">
        <f t="shared" si="1435"/>
        <v>0</v>
      </c>
      <c r="ADG74" s="21"/>
      <c r="ADH74" s="21">
        <f t="shared" si="1436"/>
        <v>0</v>
      </c>
      <c r="ADI74" s="21"/>
      <c r="ADJ74" s="21">
        <f t="shared" si="1436"/>
        <v>0</v>
      </c>
      <c r="ADK74" s="21"/>
      <c r="ADL74" s="21">
        <f t="shared" si="1437"/>
        <v>0</v>
      </c>
      <c r="ADM74" s="21"/>
      <c r="ADN74" s="21">
        <f t="shared" si="1437"/>
        <v>0</v>
      </c>
      <c r="ADO74" s="21"/>
      <c r="ADP74" s="21">
        <f t="shared" si="1437"/>
        <v>0</v>
      </c>
      <c r="ADQ74" s="21"/>
      <c r="ADR74" s="21">
        <f t="shared" si="1437"/>
        <v>0</v>
      </c>
      <c r="ADS74" s="21"/>
      <c r="ADT74" s="21">
        <f t="shared" si="1437"/>
        <v>0</v>
      </c>
      <c r="ADU74" s="21"/>
      <c r="ADV74" s="21">
        <f t="shared" si="1438"/>
        <v>0</v>
      </c>
      <c r="ADW74" s="21"/>
      <c r="ADX74" s="21">
        <f t="shared" si="1438"/>
        <v>0</v>
      </c>
      <c r="ADY74" s="21"/>
      <c r="ADZ74" s="21">
        <f t="shared" si="1438"/>
        <v>0</v>
      </c>
      <c r="AEA74" s="21"/>
      <c r="AEB74" s="21">
        <f t="shared" si="1438"/>
        <v>0</v>
      </c>
      <c r="AEC74" s="21"/>
      <c r="AED74" s="21">
        <f t="shared" si="1439"/>
        <v>0</v>
      </c>
      <c r="AEE74" s="21"/>
      <c r="AEF74" s="21">
        <f t="shared" si="1439"/>
        <v>0</v>
      </c>
      <c r="AEG74" s="21"/>
      <c r="AEH74" s="21">
        <f t="shared" si="1439"/>
        <v>0</v>
      </c>
      <c r="AEI74" s="21"/>
      <c r="AEJ74" s="21">
        <f t="shared" si="1439"/>
        <v>0</v>
      </c>
      <c r="AEK74" s="21"/>
      <c r="AEL74" s="21">
        <f t="shared" si="1439"/>
        <v>0</v>
      </c>
      <c r="AEM74" s="21"/>
      <c r="AEN74" s="21">
        <f t="shared" si="1440"/>
        <v>0</v>
      </c>
      <c r="AEO74" s="21"/>
      <c r="AEP74" s="21">
        <f t="shared" si="1440"/>
        <v>0</v>
      </c>
      <c r="AEQ74" s="21"/>
      <c r="AER74" s="21">
        <f t="shared" si="1440"/>
        <v>0</v>
      </c>
      <c r="AES74" s="21"/>
      <c r="AET74" s="21">
        <f t="shared" si="1440"/>
        <v>0</v>
      </c>
      <c r="AEU74" s="21"/>
      <c r="AEV74" s="21">
        <f t="shared" si="1441"/>
        <v>0</v>
      </c>
      <c r="AEW74" s="21"/>
      <c r="AEX74" s="21">
        <f t="shared" si="1441"/>
        <v>0</v>
      </c>
      <c r="AEY74" s="21"/>
      <c r="AEZ74" s="21">
        <f t="shared" si="1441"/>
        <v>0</v>
      </c>
      <c r="AFA74" s="21"/>
      <c r="AFB74" s="21">
        <f t="shared" si="1441"/>
        <v>0</v>
      </c>
      <c r="AFC74" s="21"/>
      <c r="AFD74" s="21">
        <f t="shared" si="1441"/>
        <v>0</v>
      </c>
      <c r="AFE74" s="21"/>
      <c r="AFF74" s="21">
        <f t="shared" si="1442"/>
        <v>0</v>
      </c>
      <c r="AFG74" s="21"/>
      <c r="AFH74" s="21">
        <f t="shared" si="1442"/>
        <v>0</v>
      </c>
      <c r="AFI74" s="21"/>
      <c r="AFJ74" s="21">
        <f t="shared" si="1442"/>
        <v>0</v>
      </c>
      <c r="AFK74" s="21"/>
      <c r="AFL74" s="21">
        <f t="shared" si="1442"/>
        <v>0</v>
      </c>
      <c r="AFM74" s="21"/>
      <c r="AFN74" s="21">
        <f t="shared" si="1443"/>
        <v>0</v>
      </c>
      <c r="AFO74" s="21"/>
      <c r="AFP74" s="21">
        <f t="shared" si="1443"/>
        <v>0</v>
      </c>
      <c r="AFQ74" s="21"/>
      <c r="AFR74" s="21">
        <f t="shared" si="1443"/>
        <v>0</v>
      </c>
      <c r="AFS74" s="21"/>
      <c r="AFT74" s="21">
        <f t="shared" si="1443"/>
        <v>0</v>
      </c>
      <c r="AFU74" s="21"/>
      <c r="AFV74" s="21">
        <f t="shared" si="1443"/>
        <v>0</v>
      </c>
      <c r="AFW74" s="21"/>
      <c r="AFX74" s="21">
        <f t="shared" si="1444"/>
        <v>0</v>
      </c>
      <c r="AFY74" s="21"/>
      <c r="AFZ74" s="21">
        <f t="shared" si="1444"/>
        <v>0</v>
      </c>
      <c r="AGA74" s="21"/>
      <c r="AGB74" s="21">
        <f t="shared" si="1444"/>
        <v>0</v>
      </c>
      <c r="AGC74" s="21"/>
      <c r="AGD74" s="21">
        <f t="shared" si="1444"/>
        <v>0</v>
      </c>
      <c r="AGE74" s="21"/>
      <c r="AGF74" s="21">
        <f t="shared" si="1445"/>
        <v>0</v>
      </c>
      <c r="AGG74" s="21"/>
      <c r="AGH74" s="21">
        <f t="shared" si="1445"/>
        <v>0</v>
      </c>
      <c r="AGI74" s="21"/>
      <c r="AGJ74" s="21">
        <f t="shared" si="1445"/>
        <v>0</v>
      </c>
      <c r="AGK74" s="21"/>
      <c r="AGL74" s="21">
        <f t="shared" si="1445"/>
        <v>0</v>
      </c>
      <c r="AGM74" s="21"/>
      <c r="AGN74" s="21">
        <f t="shared" si="1445"/>
        <v>0</v>
      </c>
      <c r="AGO74" s="21"/>
      <c r="AGP74" s="21">
        <f t="shared" si="1446"/>
        <v>0</v>
      </c>
      <c r="AGQ74" s="21"/>
      <c r="AGR74" s="21">
        <f t="shared" si="1446"/>
        <v>0</v>
      </c>
      <c r="AGS74" s="21"/>
      <c r="AGT74" s="21">
        <f t="shared" si="1446"/>
        <v>0</v>
      </c>
      <c r="AGU74" s="21"/>
      <c r="AGV74" s="21">
        <f t="shared" si="1446"/>
        <v>0</v>
      </c>
      <c r="AGW74" s="21"/>
      <c r="AGX74" s="21">
        <f t="shared" si="1447"/>
        <v>0</v>
      </c>
      <c r="AGY74" s="21"/>
      <c r="AGZ74" s="21">
        <f t="shared" si="1447"/>
        <v>0</v>
      </c>
      <c r="AHA74" s="21"/>
      <c r="AHB74" s="21">
        <f t="shared" si="1447"/>
        <v>0</v>
      </c>
      <c r="AHC74" s="21"/>
      <c r="AHD74" s="21">
        <f t="shared" si="1447"/>
        <v>0</v>
      </c>
      <c r="AHE74" s="21"/>
      <c r="AHF74" s="21">
        <f t="shared" si="1447"/>
        <v>0</v>
      </c>
      <c r="AHG74" s="21"/>
      <c r="AHH74" s="21">
        <f t="shared" si="1448"/>
        <v>0</v>
      </c>
      <c r="AHI74" s="21"/>
      <c r="AHJ74" s="21">
        <f t="shared" si="1448"/>
        <v>0</v>
      </c>
      <c r="AHK74" s="21"/>
      <c r="AHL74" s="21">
        <f t="shared" si="1448"/>
        <v>0</v>
      </c>
      <c r="AHM74" s="21"/>
      <c r="AHN74" s="21">
        <f t="shared" si="1448"/>
        <v>0</v>
      </c>
      <c r="AHO74" s="21"/>
      <c r="AHP74" s="21">
        <f t="shared" si="1449"/>
        <v>0</v>
      </c>
      <c r="AHQ74" s="21"/>
      <c r="AHR74" s="21">
        <f t="shared" si="1449"/>
        <v>0</v>
      </c>
      <c r="AHS74" s="21"/>
      <c r="AHT74" s="21">
        <f t="shared" si="1449"/>
        <v>0</v>
      </c>
      <c r="AHU74" s="21"/>
      <c r="AHV74" s="21">
        <f t="shared" si="1449"/>
        <v>0</v>
      </c>
      <c r="AHW74" s="21"/>
      <c r="AHX74" s="21">
        <f t="shared" si="1449"/>
        <v>0</v>
      </c>
      <c r="AHY74" s="21"/>
      <c r="AHZ74" s="21">
        <f t="shared" si="1450"/>
        <v>0</v>
      </c>
      <c r="AIA74" s="21"/>
      <c r="AIB74" s="21">
        <f t="shared" si="1450"/>
        <v>0</v>
      </c>
      <c r="AIC74" s="21"/>
      <c r="AID74" s="21">
        <f t="shared" si="1450"/>
        <v>0</v>
      </c>
      <c r="AIE74" s="21"/>
      <c r="AIF74" s="21">
        <f t="shared" si="1450"/>
        <v>0</v>
      </c>
      <c r="AIG74" s="21"/>
      <c r="AIH74" s="21">
        <f t="shared" si="1451"/>
        <v>0</v>
      </c>
      <c r="AII74" s="21"/>
      <c r="AIJ74" s="21">
        <f t="shared" si="1451"/>
        <v>0</v>
      </c>
      <c r="AIK74" s="21"/>
      <c r="AIL74" s="21">
        <f t="shared" si="1451"/>
        <v>0</v>
      </c>
      <c r="AIM74" s="21"/>
      <c r="AIN74" s="21">
        <f t="shared" si="1451"/>
        <v>0</v>
      </c>
      <c r="AIO74" s="21"/>
      <c r="AIP74" s="21">
        <f t="shared" si="1451"/>
        <v>0</v>
      </c>
      <c r="AIQ74" s="21"/>
      <c r="AIR74" s="21">
        <f t="shared" si="1452"/>
        <v>0</v>
      </c>
      <c r="AIS74" s="21"/>
      <c r="AIT74" s="21">
        <f t="shared" si="1452"/>
        <v>0</v>
      </c>
      <c r="AIU74" s="21"/>
      <c r="AIV74" s="21">
        <f t="shared" si="1452"/>
        <v>0</v>
      </c>
      <c r="AIW74" s="21"/>
      <c r="AIX74" s="21">
        <f t="shared" si="1452"/>
        <v>0</v>
      </c>
      <c r="AIY74" s="21"/>
      <c r="AIZ74" s="21">
        <f t="shared" si="1388"/>
        <v>0</v>
      </c>
      <c r="AJA74" s="21"/>
    </row>
    <row r="75" spans="1:937" ht="13.5" customHeight="1" x14ac:dyDescent="0.25">
      <c r="B75" s="31">
        <v>70</v>
      </c>
      <c r="C75" s="192" t="s">
        <v>208</v>
      </c>
      <c r="D75" s="67" t="s">
        <v>471</v>
      </c>
      <c r="E75" s="194" t="s">
        <v>404</v>
      </c>
      <c r="F75" s="194" t="str">
        <f>_xlfn.XLOOKUP(D75,'WTG PH-III'!$D$5:$D$198,'WTG PH-III'!$B$5:$B$198,0,0,1)</f>
        <v>PSS-11</v>
      </c>
      <c r="G75" s="22" t="s">
        <v>537</v>
      </c>
      <c r="H75" s="22" t="s">
        <v>539</v>
      </c>
      <c r="I75" s="61">
        <v>10</v>
      </c>
      <c r="J75" s="21">
        <v>253</v>
      </c>
      <c r="K75" s="21">
        <f t="shared" si="1129"/>
        <v>253</v>
      </c>
      <c r="L75" s="21">
        <f t="shared" si="1130"/>
        <v>253</v>
      </c>
      <c r="M75" s="21">
        <f t="shared" si="1131"/>
        <v>0</v>
      </c>
      <c r="N75" s="95">
        <f>VLOOKUP(D75,'WTG PH-III'!$D$5:$U$198,17,0)</f>
        <v>45754</v>
      </c>
      <c r="O75" s="95">
        <f>VLOOKUP(D75,'WTG PH-III'!$D$5:$U$198,18,0)</f>
        <v>45764</v>
      </c>
      <c r="P75" s="21">
        <f t="shared" si="1132"/>
        <v>0</v>
      </c>
      <c r="Q75" s="21"/>
      <c r="R75" s="21">
        <f t="shared" si="1133"/>
        <v>0</v>
      </c>
      <c r="S75" s="21"/>
      <c r="T75" s="21">
        <f t="shared" si="1134"/>
        <v>0</v>
      </c>
      <c r="U75" s="21"/>
      <c r="V75" s="21">
        <f t="shared" si="1135"/>
        <v>0</v>
      </c>
      <c r="W75" s="21"/>
      <c r="X75" s="21">
        <f t="shared" si="1136"/>
        <v>0</v>
      </c>
      <c r="Y75" s="21"/>
      <c r="Z75" s="21">
        <f t="shared" si="1137"/>
        <v>0</v>
      </c>
      <c r="AA75" s="21"/>
      <c r="AB75" s="21">
        <f t="shared" si="1138"/>
        <v>0</v>
      </c>
      <c r="AC75" s="21"/>
      <c r="AD75" s="21">
        <f t="shared" si="1139"/>
        <v>0</v>
      </c>
      <c r="AE75" s="21"/>
      <c r="AF75" s="21">
        <f t="shared" si="1140"/>
        <v>0</v>
      </c>
      <c r="AG75" s="21"/>
      <c r="AH75" s="21">
        <f t="shared" si="1141"/>
        <v>0</v>
      </c>
      <c r="AI75" s="21"/>
      <c r="AJ75" s="21">
        <f t="shared" si="1142"/>
        <v>0</v>
      </c>
      <c r="AK75" s="21"/>
      <c r="AL75" s="21">
        <f t="shared" si="1143"/>
        <v>0</v>
      </c>
      <c r="AM75" s="21"/>
      <c r="AN75" s="21">
        <f t="shared" si="1144"/>
        <v>0</v>
      </c>
      <c r="AO75" s="21"/>
      <c r="AP75" s="21">
        <f t="shared" si="1145"/>
        <v>0</v>
      </c>
      <c r="AQ75" s="21"/>
      <c r="AR75" s="21">
        <f t="shared" si="1146"/>
        <v>0</v>
      </c>
      <c r="AS75" s="21"/>
      <c r="AT75" s="21">
        <f t="shared" si="1147"/>
        <v>0</v>
      </c>
      <c r="AU75" s="21"/>
      <c r="AV75" s="21">
        <f t="shared" si="1148"/>
        <v>0</v>
      </c>
      <c r="AW75" s="21"/>
      <c r="AX75" s="21">
        <f t="shared" si="1149"/>
        <v>0</v>
      </c>
      <c r="AY75" s="21"/>
      <c r="AZ75" s="21">
        <f t="shared" si="1150"/>
        <v>0</v>
      </c>
      <c r="BA75" s="21"/>
      <c r="BB75" s="21">
        <f t="shared" si="1151"/>
        <v>0</v>
      </c>
      <c r="BC75" s="21"/>
      <c r="BD75" s="21">
        <f t="shared" si="1152"/>
        <v>0</v>
      </c>
      <c r="BE75" s="21"/>
      <c r="BF75" s="21">
        <f t="shared" si="1153"/>
        <v>0</v>
      </c>
      <c r="BG75" s="21"/>
      <c r="BH75" s="21">
        <f t="shared" si="1154"/>
        <v>0</v>
      </c>
      <c r="BI75" s="21"/>
      <c r="BJ75" s="21">
        <f t="shared" si="1155"/>
        <v>0</v>
      </c>
      <c r="BK75" s="21"/>
      <c r="BL75" s="21">
        <f t="shared" si="1156"/>
        <v>0</v>
      </c>
      <c r="BM75" s="21"/>
      <c r="BN75" s="21">
        <f t="shared" si="1157"/>
        <v>0</v>
      </c>
      <c r="BO75" s="21"/>
      <c r="BP75" s="21">
        <f t="shared" si="1158"/>
        <v>0</v>
      </c>
      <c r="BQ75" s="21"/>
      <c r="BR75" s="21">
        <f t="shared" si="1159"/>
        <v>0</v>
      </c>
      <c r="BS75" s="21"/>
      <c r="BT75" s="21">
        <f t="shared" si="1160"/>
        <v>0</v>
      </c>
      <c r="BU75" s="21"/>
      <c r="BV75" s="21">
        <f t="shared" si="1161"/>
        <v>0</v>
      </c>
      <c r="BW75" s="21"/>
      <c r="BX75" s="21">
        <f t="shared" si="1162"/>
        <v>0</v>
      </c>
      <c r="BY75" s="21"/>
      <c r="BZ75" s="21">
        <f t="shared" si="1163"/>
        <v>0</v>
      </c>
      <c r="CA75" s="21"/>
      <c r="CB75" s="21">
        <f t="shared" si="1164"/>
        <v>0</v>
      </c>
      <c r="CC75" s="21"/>
      <c r="CD75" s="21">
        <f t="shared" si="1165"/>
        <v>0</v>
      </c>
      <c r="CE75" s="21"/>
      <c r="CF75" s="21">
        <f t="shared" si="1166"/>
        <v>0</v>
      </c>
      <c r="CG75" s="21"/>
      <c r="CH75" s="21">
        <f t="shared" si="1167"/>
        <v>0</v>
      </c>
      <c r="CI75" s="21"/>
      <c r="CJ75" s="21">
        <f t="shared" si="1168"/>
        <v>0</v>
      </c>
      <c r="CK75" s="21"/>
      <c r="CL75" s="21">
        <f t="shared" si="1169"/>
        <v>0</v>
      </c>
      <c r="CM75" s="21"/>
      <c r="CN75" s="21">
        <f t="shared" si="1170"/>
        <v>0</v>
      </c>
      <c r="CO75" s="21"/>
      <c r="CP75" s="21">
        <f t="shared" si="1171"/>
        <v>0</v>
      </c>
      <c r="CQ75" s="21"/>
      <c r="CR75" s="21">
        <f t="shared" si="1172"/>
        <v>0</v>
      </c>
      <c r="CS75" s="21"/>
      <c r="CT75" s="21">
        <f t="shared" si="1173"/>
        <v>0</v>
      </c>
      <c r="CU75" s="21"/>
      <c r="CV75" s="21">
        <f t="shared" si="1174"/>
        <v>0</v>
      </c>
      <c r="CW75" s="21"/>
      <c r="CX75" s="21">
        <f t="shared" si="1175"/>
        <v>0</v>
      </c>
      <c r="CY75" s="21"/>
      <c r="CZ75" s="21">
        <f t="shared" si="1176"/>
        <v>0</v>
      </c>
      <c r="DA75" s="21"/>
      <c r="DB75" s="21">
        <f t="shared" si="1177"/>
        <v>0</v>
      </c>
      <c r="DC75" s="21"/>
      <c r="DD75" s="21">
        <f t="shared" si="1178"/>
        <v>0</v>
      </c>
      <c r="DE75" s="21"/>
      <c r="DF75" s="21">
        <f t="shared" si="1179"/>
        <v>0</v>
      </c>
      <c r="DG75" s="21"/>
      <c r="DH75" s="21">
        <f t="shared" si="1180"/>
        <v>0</v>
      </c>
      <c r="DI75" s="21"/>
      <c r="DJ75" s="21">
        <f t="shared" si="1181"/>
        <v>0</v>
      </c>
      <c r="DK75" s="21"/>
      <c r="DL75" s="21">
        <f t="shared" si="1182"/>
        <v>0</v>
      </c>
      <c r="DM75" s="21"/>
      <c r="DN75" s="21">
        <f t="shared" si="1183"/>
        <v>0</v>
      </c>
      <c r="DO75" s="21"/>
      <c r="DP75" s="21">
        <f t="shared" si="1184"/>
        <v>0</v>
      </c>
      <c r="DQ75" s="21"/>
      <c r="DR75" s="21">
        <f t="shared" si="1185"/>
        <v>0</v>
      </c>
      <c r="DS75" s="21"/>
      <c r="DT75" s="21">
        <f t="shared" si="1186"/>
        <v>0</v>
      </c>
      <c r="DU75" s="21"/>
      <c r="DV75" s="21">
        <f t="shared" si="1187"/>
        <v>0</v>
      </c>
      <c r="DW75" s="21"/>
      <c r="DX75" s="21">
        <f t="shared" si="1188"/>
        <v>0</v>
      </c>
      <c r="DY75" s="21"/>
      <c r="DZ75" s="21">
        <f t="shared" si="1189"/>
        <v>0</v>
      </c>
      <c r="EA75" s="21"/>
      <c r="EB75" s="21">
        <f t="shared" si="1190"/>
        <v>0</v>
      </c>
      <c r="EC75" s="21"/>
      <c r="ED75" s="21">
        <f t="shared" si="1191"/>
        <v>0</v>
      </c>
      <c r="EE75" s="21"/>
      <c r="EF75" s="21">
        <f t="shared" si="1192"/>
        <v>0</v>
      </c>
      <c r="EG75" s="21"/>
      <c r="EH75" s="21">
        <f t="shared" si="1193"/>
        <v>0</v>
      </c>
      <c r="EI75" s="21"/>
      <c r="EJ75" s="21">
        <f t="shared" si="1194"/>
        <v>0</v>
      </c>
      <c r="EK75" s="21"/>
      <c r="EL75" s="21">
        <f t="shared" si="1195"/>
        <v>0</v>
      </c>
      <c r="EM75" s="21"/>
      <c r="EN75" s="21">
        <f t="shared" si="1196"/>
        <v>0</v>
      </c>
      <c r="EO75" s="21"/>
      <c r="EP75" s="21">
        <f t="shared" si="1197"/>
        <v>0</v>
      </c>
      <c r="EQ75" s="21"/>
      <c r="ER75" s="21">
        <f t="shared" si="1198"/>
        <v>0</v>
      </c>
      <c r="ES75" s="21"/>
      <c r="ET75" s="21">
        <f t="shared" si="1199"/>
        <v>0</v>
      </c>
      <c r="EU75" s="21"/>
      <c r="EV75" s="21">
        <f t="shared" si="1200"/>
        <v>0</v>
      </c>
      <c r="EW75" s="21"/>
      <c r="EX75" s="21">
        <f t="shared" si="1201"/>
        <v>0</v>
      </c>
      <c r="EY75" s="21"/>
      <c r="EZ75" s="21">
        <f t="shared" si="1202"/>
        <v>0</v>
      </c>
      <c r="FA75" s="21"/>
      <c r="FB75" s="21">
        <f t="shared" si="1203"/>
        <v>0</v>
      </c>
      <c r="FC75" s="21"/>
      <c r="FD75" s="21">
        <f t="shared" si="1204"/>
        <v>0</v>
      </c>
      <c r="FE75" s="21"/>
      <c r="FF75" s="21">
        <f t="shared" si="1205"/>
        <v>0</v>
      </c>
      <c r="FG75" s="21"/>
      <c r="FH75" s="21">
        <f t="shared" si="1206"/>
        <v>0</v>
      </c>
      <c r="FI75" s="21"/>
      <c r="FJ75" s="21">
        <f t="shared" si="1207"/>
        <v>0</v>
      </c>
      <c r="FK75" s="21"/>
      <c r="FL75" s="21">
        <f t="shared" si="1208"/>
        <v>0</v>
      </c>
      <c r="FM75" s="21"/>
      <c r="FN75" s="21">
        <f t="shared" si="1209"/>
        <v>0</v>
      </c>
      <c r="FO75" s="21"/>
      <c r="FP75" s="21">
        <f t="shared" si="1210"/>
        <v>0</v>
      </c>
      <c r="FQ75" s="21"/>
      <c r="FR75" s="21">
        <f t="shared" si="1211"/>
        <v>0</v>
      </c>
      <c r="FS75" s="21"/>
      <c r="FT75" s="21">
        <f t="shared" si="1212"/>
        <v>0</v>
      </c>
      <c r="FU75" s="21"/>
      <c r="FV75" s="21">
        <f t="shared" si="1213"/>
        <v>0</v>
      </c>
      <c r="FW75" s="21"/>
      <c r="FX75" s="21">
        <f t="shared" si="1214"/>
        <v>0</v>
      </c>
      <c r="FY75" s="21"/>
      <c r="FZ75" s="21">
        <f t="shared" si="1215"/>
        <v>0</v>
      </c>
      <c r="GA75" s="21"/>
      <c r="GB75" s="21">
        <f t="shared" si="1216"/>
        <v>0</v>
      </c>
      <c r="GC75" s="21"/>
      <c r="GD75" s="21">
        <f t="shared" si="1217"/>
        <v>0</v>
      </c>
      <c r="GE75" s="21"/>
      <c r="GF75" s="21">
        <f t="shared" si="1218"/>
        <v>0</v>
      </c>
      <c r="GG75" s="21"/>
      <c r="GH75" s="21">
        <f t="shared" si="1219"/>
        <v>0</v>
      </c>
      <c r="GI75" s="21"/>
      <c r="GJ75" s="21">
        <f t="shared" si="1220"/>
        <v>0</v>
      </c>
      <c r="GK75" s="21"/>
      <c r="GL75" s="21">
        <f t="shared" si="1221"/>
        <v>0</v>
      </c>
      <c r="GM75" s="21"/>
      <c r="GN75" s="21">
        <f t="shared" si="1222"/>
        <v>0</v>
      </c>
      <c r="GO75" s="21"/>
      <c r="GP75" s="21">
        <f t="shared" si="1223"/>
        <v>0</v>
      </c>
      <c r="GQ75" s="21"/>
      <c r="GR75" s="21">
        <f t="shared" si="1224"/>
        <v>0</v>
      </c>
      <c r="GS75" s="21"/>
      <c r="GT75" s="21">
        <f t="shared" si="1225"/>
        <v>0</v>
      </c>
      <c r="GU75" s="21"/>
      <c r="GV75" s="21">
        <f t="shared" si="1226"/>
        <v>0</v>
      </c>
      <c r="GW75" s="21"/>
      <c r="GX75" s="21">
        <f t="shared" si="1227"/>
        <v>0</v>
      </c>
      <c r="GY75" s="21"/>
      <c r="GZ75" s="21">
        <f t="shared" si="1228"/>
        <v>0</v>
      </c>
      <c r="HA75" s="21"/>
      <c r="HB75" s="21">
        <f t="shared" si="1229"/>
        <v>0</v>
      </c>
      <c r="HC75" s="21"/>
      <c r="HD75" s="21">
        <f t="shared" si="1230"/>
        <v>0</v>
      </c>
      <c r="HE75" s="21"/>
      <c r="HF75" s="21">
        <f t="shared" si="1231"/>
        <v>0</v>
      </c>
      <c r="HG75" s="21"/>
      <c r="HH75" s="21">
        <f t="shared" si="1232"/>
        <v>0</v>
      </c>
      <c r="HI75" s="21"/>
      <c r="HJ75" s="21">
        <f t="shared" si="1233"/>
        <v>0</v>
      </c>
      <c r="HK75" s="21"/>
      <c r="HL75" s="21">
        <f t="shared" si="1234"/>
        <v>0</v>
      </c>
      <c r="HM75" s="21"/>
      <c r="HN75" s="21">
        <f t="shared" si="1235"/>
        <v>0</v>
      </c>
      <c r="HO75" s="21"/>
      <c r="HP75" s="21">
        <f t="shared" si="1236"/>
        <v>0</v>
      </c>
      <c r="HQ75" s="21"/>
      <c r="HR75" s="21">
        <f t="shared" si="1237"/>
        <v>0</v>
      </c>
      <c r="HS75" s="21"/>
      <c r="HT75" s="21">
        <f t="shared" si="1238"/>
        <v>0</v>
      </c>
      <c r="HU75" s="21"/>
      <c r="HV75" s="21">
        <f t="shared" si="1239"/>
        <v>0</v>
      </c>
      <c r="HW75" s="21"/>
      <c r="HX75" s="21">
        <f t="shared" si="1240"/>
        <v>0</v>
      </c>
      <c r="HY75" s="21"/>
      <c r="HZ75" s="21">
        <f t="shared" si="1241"/>
        <v>0</v>
      </c>
      <c r="IA75" s="21"/>
      <c r="IB75" s="21">
        <f t="shared" si="1242"/>
        <v>23</v>
      </c>
      <c r="IC75" s="21"/>
      <c r="ID75" s="21">
        <f t="shared" si="1243"/>
        <v>23</v>
      </c>
      <c r="IE75" s="21"/>
      <c r="IF75" s="21">
        <f t="shared" si="1244"/>
        <v>23</v>
      </c>
      <c r="IG75" s="21"/>
      <c r="IH75" s="21">
        <f t="shared" si="1245"/>
        <v>23</v>
      </c>
      <c r="II75" s="21"/>
      <c r="IJ75" s="21">
        <f t="shared" si="1246"/>
        <v>23</v>
      </c>
      <c r="IK75" s="21"/>
      <c r="IL75" s="21">
        <f t="shared" si="1247"/>
        <v>23</v>
      </c>
      <c r="IM75" s="21"/>
      <c r="IN75" s="21">
        <f t="shared" si="1248"/>
        <v>23</v>
      </c>
      <c r="IO75" s="21"/>
      <c r="IP75" s="21">
        <f t="shared" si="1249"/>
        <v>23</v>
      </c>
      <c r="IQ75" s="21"/>
      <c r="IR75" s="21">
        <f t="shared" si="1250"/>
        <v>23</v>
      </c>
      <c r="IS75" s="21"/>
      <c r="IT75" s="21">
        <f t="shared" si="1251"/>
        <v>23</v>
      </c>
      <c r="IU75" s="21"/>
      <c r="IV75" s="21">
        <f t="shared" si="1252"/>
        <v>23</v>
      </c>
      <c r="IW75" s="21"/>
      <c r="IX75" s="21">
        <f t="shared" si="1253"/>
        <v>0</v>
      </c>
      <c r="IY75" s="21"/>
      <c r="IZ75" s="21">
        <f t="shared" si="1254"/>
        <v>0</v>
      </c>
      <c r="JA75" s="21"/>
      <c r="JB75" s="21">
        <f t="shared" si="1255"/>
        <v>0</v>
      </c>
      <c r="JC75" s="21"/>
      <c r="JD75" s="21">
        <f t="shared" si="1256"/>
        <v>0</v>
      </c>
      <c r="JE75" s="21"/>
      <c r="JF75" s="21">
        <f t="shared" si="1257"/>
        <v>0</v>
      </c>
      <c r="JG75" s="21"/>
      <c r="JH75" s="21">
        <f t="shared" si="1258"/>
        <v>0</v>
      </c>
      <c r="JI75" s="21"/>
      <c r="JJ75" s="21">
        <f t="shared" si="1259"/>
        <v>0</v>
      </c>
      <c r="JK75" s="21"/>
      <c r="JL75" s="21">
        <f t="shared" si="1260"/>
        <v>0</v>
      </c>
      <c r="JM75" s="21"/>
      <c r="JN75" s="21">
        <f t="shared" si="1261"/>
        <v>0</v>
      </c>
      <c r="JO75" s="21"/>
      <c r="JP75" s="21">
        <f t="shared" si="1262"/>
        <v>0</v>
      </c>
      <c r="JQ75" s="21"/>
      <c r="JR75" s="21">
        <f t="shared" si="1263"/>
        <v>0</v>
      </c>
      <c r="JS75" s="21"/>
      <c r="JT75" s="21">
        <f t="shared" si="1264"/>
        <v>0</v>
      </c>
      <c r="JU75" s="21"/>
      <c r="JV75" s="21">
        <f t="shared" si="1265"/>
        <v>0</v>
      </c>
      <c r="JW75" s="21"/>
      <c r="JX75" s="21">
        <f t="shared" si="1266"/>
        <v>0</v>
      </c>
      <c r="JY75" s="21"/>
      <c r="JZ75" s="21">
        <f t="shared" si="1267"/>
        <v>0</v>
      </c>
      <c r="KA75" s="21"/>
      <c r="KB75" s="21">
        <f t="shared" si="1268"/>
        <v>0</v>
      </c>
      <c r="KC75" s="21"/>
      <c r="KD75" s="21">
        <f t="shared" si="1269"/>
        <v>0</v>
      </c>
      <c r="KE75" s="21"/>
      <c r="KF75" s="21">
        <f t="shared" si="1270"/>
        <v>0</v>
      </c>
      <c r="KG75" s="21"/>
      <c r="KH75" s="21">
        <f t="shared" si="1271"/>
        <v>0</v>
      </c>
      <c r="KI75" s="21"/>
      <c r="KJ75" s="21">
        <f t="shared" si="1272"/>
        <v>0</v>
      </c>
      <c r="KK75" s="21"/>
      <c r="KL75" s="21">
        <f t="shared" si="1273"/>
        <v>0</v>
      </c>
      <c r="KM75" s="21"/>
      <c r="KN75" s="21">
        <f t="shared" si="1274"/>
        <v>0</v>
      </c>
      <c r="KO75" s="21"/>
      <c r="KP75" s="21">
        <f t="shared" si="1275"/>
        <v>0</v>
      </c>
      <c r="KQ75" s="21"/>
      <c r="KR75" s="21">
        <f t="shared" si="1276"/>
        <v>0</v>
      </c>
      <c r="KS75" s="21"/>
      <c r="KT75" s="21">
        <f t="shared" si="1277"/>
        <v>0</v>
      </c>
      <c r="KU75" s="21"/>
      <c r="KV75" s="21">
        <f t="shared" si="1278"/>
        <v>0</v>
      </c>
      <c r="KW75" s="21"/>
      <c r="KX75" s="21">
        <f t="shared" si="1279"/>
        <v>0</v>
      </c>
      <c r="KY75" s="21"/>
      <c r="KZ75" s="21">
        <f t="shared" si="1280"/>
        <v>0</v>
      </c>
      <c r="LA75" s="21"/>
      <c r="LB75" s="21">
        <f t="shared" si="1281"/>
        <v>0</v>
      </c>
      <c r="LC75" s="21"/>
      <c r="LD75" s="21">
        <f t="shared" si="1282"/>
        <v>0</v>
      </c>
      <c r="LE75" s="21"/>
      <c r="LF75" s="21">
        <f t="shared" si="1283"/>
        <v>0</v>
      </c>
      <c r="LG75" s="21"/>
      <c r="LH75" s="21">
        <f t="shared" si="1284"/>
        <v>0</v>
      </c>
      <c r="LI75" s="21"/>
      <c r="LJ75" s="21">
        <f t="shared" si="1285"/>
        <v>0</v>
      </c>
      <c r="LK75" s="21"/>
      <c r="LL75" s="21">
        <f t="shared" si="1286"/>
        <v>0</v>
      </c>
      <c r="LM75" s="21"/>
      <c r="LN75" s="21">
        <f t="shared" si="1287"/>
        <v>0</v>
      </c>
      <c r="LO75" s="21"/>
      <c r="LP75" s="21">
        <f t="shared" si="1288"/>
        <v>0</v>
      </c>
      <c r="LQ75" s="21"/>
      <c r="LR75" s="21">
        <f t="shared" si="1289"/>
        <v>0</v>
      </c>
      <c r="LS75" s="21"/>
      <c r="LT75" s="21">
        <f t="shared" si="1290"/>
        <v>0</v>
      </c>
      <c r="LU75" s="21"/>
      <c r="LV75" s="21">
        <f t="shared" si="1291"/>
        <v>0</v>
      </c>
      <c r="LW75" s="21"/>
      <c r="LX75" s="21">
        <f t="shared" si="1292"/>
        <v>0</v>
      </c>
      <c r="LY75" s="21"/>
      <c r="LZ75" s="21">
        <f t="shared" si="1293"/>
        <v>0</v>
      </c>
      <c r="MA75" s="21"/>
      <c r="MB75" s="21">
        <f t="shared" si="1294"/>
        <v>0</v>
      </c>
      <c r="MC75" s="21"/>
      <c r="MD75" s="21">
        <f t="shared" si="1295"/>
        <v>0</v>
      </c>
      <c r="ME75" s="21"/>
      <c r="MF75" s="21">
        <f t="shared" si="1296"/>
        <v>0</v>
      </c>
      <c r="MG75" s="21"/>
      <c r="MH75" s="21">
        <f t="shared" si="1297"/>
        <v>0</v>
      </c>
      <c r="MI75" s="21"/>
      <c r="MJ75" s="21">
        <f t="shared" si="1298"/>
        <v>0</v>
      </c>
      <c r="MK75" s="21"/>
      <c r="ML75" s="21">
        <f t="shared" si="1299"/>
        <v>0</v>
      </c>
      <c r="MM75" s="21"/>
      <c r="MN75" s="21">
        <f t="shared" si="1300"/>
        <v>0</v>
      </c>
      <c r="MO75" s="21"/>
      <c r="MP75" s="21">
        <f t="shared" si="1301"/>
        <v>0</v>
      </c>
      <c r="MQ75" s="21"/>
      <c r="MR75" s="21">
        <f t="shared" si="1302"/>
        <v>0</v>
      </c>
      <c r="MS75" s="21"/>
      <c r="MT75" s="21">
        <f t="shared" si="1303"/>
        <v>0</v>
      </c>
      <c r="MU75" s="21"/>
      <c r="MV75" s="21">
        <f t="shared" si="1304"/>
        <v>0</v>
      </c>
      <c r="MW75" s="21"/>
      <c r="MX75" s="21">
        <f t="shared" si="1305"/>
        <v>0</v>
      </c>
      <c r="MY75" s="21"/>
      <c r="MZ75" s="21">
        <f t="shared" si="1306"/>
        <v>0</v>
      </c>
      <c r="NA75" s="21"/>
      <c r="NB75" s="21">
        <f t="shared" si="1307"/>
        <v>0</v>
      </c>
      <c r="NC75" s="21"/>
      <c r="ND75" s="21">
        <f t="shared" si="1308"/>
        <v>0</v>
      </c>
      <c r="NE75" s="21"/>
      <c r="NF75" s="21">
        <f t="shared" si="1309"/>
        <v>0</v>
      </c>
      <c r="NG75" s="21"/>
      <c r="NH75" s="21">
        <f t="shared" si="1310"/>
        <v>0</v>
      </c>
      <c r="NI75" s="21"/>
      <c r="NJ75" s="21">
        <f t="shared" si="1311"/>
        <v>0</v>
      </c>
      <c r="NK75" s="21"/>
      <c r="NL75" s="21">
        <f t="shared" si="1312"/>
        <v>0</v>
      </c>
      <c r="NM75" s="21"/>
      <c r="NN75" s="21">
        <f t="shared" si="1313"/>
        <v>0</v>
      </c>
      <c r="NO75" s="21"/>
      <c r="NP75" s="21">
        <f t="shared" si="1314"/>
        <v>0</v>
      </c>
      <c r="NQ75" s="21"/>
      <c r="NR75" s="21">
        <f t="shared" si="1315"/>
        <v>0</v>
      </c>
      <c r="NS75" s="21"/>
      <c r="NT75" s="21">
        <f t="shared" si="1316"/>
        <v>0</v>
      </c>
      <c r="NU75" s="21"/>
      <c r="NV75" s="21">
        <f t="shared" si="1317"/>
        <v>0</v>
      </c>
      <c r="NW75" s="21"/>
      <c r="NX75" s="21">
        <f t="shared" si="1318"/>
        <v>0</v>
      </c>
      <c r="NY75" s="21"/>
      <c r="NZ75" s="21">
        <f t="shared" si="1319"/>
        <v>0</v>
      </c>
      <c r="OA75" s="21"/>
      <c r="OB75" s="21">
        <f t="shared" si="1320"/>
        <v>0</v>
      </c>
      <c r="OC75" s="21"/>
      <c r="OD75" s="21">
        <f t="shared" si="1321"/>
        <v>0</v>
      </c>
      <c r="OE75" s="21"/>
      <c r="OF75" s="21">
        <f t="shared" si="1322"/>
        <v>0</v>
      </c>
      <c r="OG75" s="21"/>
      <c r="OH75" s="21">
        <f t="shared" si="1323"/>
        <v>0</v>
      </c>
      <c r="OI75" s="21"/>
      <c r="OJ75" s="21">
        <f t="shared" si="1324"/>
        <v>0</v>
      </c>
      <c r="OK75" s="21"/>
      <c r="OL75" s="21">
        <f t="shared" si="1325"/>
        <v>0</v>
      </c>
      <c r="OM75" s="21"/>
      <c r="ON75" s="21">
        <f t="shared" si="1326"/>
        <v>0</v>
      </c>
      <c r="OO75" s="21"/>
      <c r="OP75" s="21">
        <f t="shared" si="1326"/>
        <v>0</v>
      </c>
      <c r="OQ75" s="21"/>
      <c r="OR75" s="21">
        <f t="shared" si="1326"/>
        <v>0</v>
      </c>
      <c r="OS75" s="21"/>
      <c r="OT75" s="21">
        <f t="shared" si="1326"/>
        <v>0</v>
      </c>
      <c r="OU75" s="21"/>
      <c r="OV75" s="21">
        <f t="shared" si="1326"/>
        <v>0</v>
      </c>
      <c r="OW75" s="21"/>
      <c r="OX75" s="21">
        <f t="shared" si="1326"/>
        <v>0</v>
      </c>
      <c r="OY75" s="21"/>
      <c r="OZ75" s="21">
        <f t="shared" si="1326"/>
        <v>0</v>
      </c>
      <c r="PA75" s="21"/>
      <c r="PB75" s="21">
        <f t="shared" si="1327"/>
        <v>0</v>
      </c>
      <c r="PC75" s="21"/>
      <c r="PD75" s="21">
        <f t="shared" si="1327"/>
        <v>0</v>
      </c>
      <c r="PE75" s="21"/>
      <c r="PF75" s="21">
        <f t="shared" si="1327"/>
        <v>0</v>
      </c>
      <c r="PG75" s="21"/>
      <c r="PH75" s="21">
        <f t="shared" si="1327"/>
        <v>0</v>
      </c>
      <c r="PI75" s="21"/>
      <c r="PJ75" s="21">
        <f t="shared" si="1327"/>
        <v>0</v>
      </c>
      <c r="PK75" s="21"/>
      <c r="PL75" s="21">
        <f t="shared" si="1327"/>
        <v>0</v>
      </c>
      <c r="PM75" s="21"/>
      <c r="PN75" s="21">
        <f t="shared" si="1328"/>
        <v>0</v>
      </c>
      <c r="PO75" s="21"/>
      <c r="PP75" s="21">
        <f t="shared" si="1328"/>
        <v>0</v>
      </c>
      <c r="PQ75" s="21"/>
      <c r="PR75" s="21">
        <f t="shared" si="1328"/>
        <v>0</v>
      </c>
      <c r="PS75" s="21"/>
      <c r="PT75" s="21">
        <f t="shared" si="1328"/>
        <v>0</v>
      </c>
      <c r="PU75" s="21"/>
      <c r="PV75" s="21">
        <f t="shared" si="1328"/>
        <v>0</v>
      </c>
      <c r="PW75" s="21"/>
      <c r="PX75" s="21">
        <f t="shared" si="1328"/>
        <v>0</v>
      </c>
      <c r="PY75" s="21"/>
      <c r="PZ75" s="21">
        <f t="shared" si="1329"/>
        <v>0</v>
      </c>
      <c r="QA75" s="21"/>
      <c r="QB75" s="21">
        <f t="shared" si="1329"/>
        <v>0</v>
      </c>
      <c r="QC75" s="21"/>
      <c r="QD75" s="21">
        <f t="shared" si="1329"/>
        <v>0</v>
      </c>
      <c r="QE75" s="21"/>
      <c r="QF75" s="21">
        <f t="shared" si="1329"/>
        <v>0</v>
      </c>
      <c r="QG75" s="21"/>
      <c r="QH75" s="21">
        <f t="shared" si="1329"/>
        <v>0</v>
      </c>
      <c r="QI75" s="21"/>
      <c r="QJ75" s="21">
        <f t="shared" si="1329"/>
        <v>0</v>
      </c>
      <c r="QK75" s="21"/>
      <c r="QL75" s="21">
        <f t="shared" si="1330"/>
        <v>0</v>
      </c>
      <c r="QM75" s="21"/>
      <c r="QN75" s="21">
        <f t="shared" si="1330"/>
        <v>0</v>
      </c>
      <c r="QO75" s="21"/>
      <c r="QP75" s="21">
        <f t="shared" si="1330"/>
        <v>0</v>
      </c>
      <c r="QQ75" s="21"/>
      <c r="QR75" s="21">
        <f t="shared" si="1330"/>
        <v>0</v>
      </c>
      <c r="QS75" s="21"/>
      <c r="QT75" s="21">
        <f t="shared" si="1330"/>
        <v>0</v>
      </c>
      <c r="QU75" s="21"/>
      <c r="QV75" s="21">
        <f t="shared" si="1330"/>
        <v>0</v>
      </c>
      <c r="QW75" s="21"/>
      <c r="QX75" s="21">
        <f t="shared" si="1331"/>
        <v>0</v>
      </c>
      <c r="QY75" s="21"/>
      <c r="QZ75" s="21">
        <f t="shared" si="1331"/>
        <v>0</v>
      </c>
      <c r="RA75" s="21"/>
      <c r="RB75" s="21">
        <f t="shared" si="1331"/>
        <v>0</v>
      </c>
      <c r="RC75" s="21"/>
      <c r="RD75" s="21">
        <f t="shared" si="1331"/>
        <v>0</v>
      </c>
      <c r="RE75" s="21"/>
      <c r="RF75" s="21">
        <f t="shared" si="1331"/>
        <v>0</v>
      </c>
      <c r="RG75" s="21"/>
      <c r="RH75" s="21">
        <f t="shared" si="1331"/>
        <v>0</v>
      </c>
      <c r="RI75" s="21"/>
      <c r="RJ75" s="21">
        <f t="shared" si="1332"/>
        <v>0</v>
      </c>
      <c r="RK75" s="21"/>
      <c r="RL75" s="21">
        <f t="shared" si="1333"/>
        <v>0</v>
      </c>
      <c r="RM75" s="21"/>
      <c r="RN75" s="21">
        <f t="shared" si="1334"/>
        <v>0</v>
      </c>
      <c r="RO75" s="21"/>
      <c r="RP75" s="21">
        <f t="shared" si="1335"/>
        <v>0</v>
      </c>
      <c r="RQ75" s="21"/>
      <c r="RR75" s="21">
        <f t="shared" si="1336"/>
        <v>0</v>
      </c>
      <c r="RS75" s="21"/>
      <c r="RT75" s="21">
        <f t="shared" si="1337"/>
        <v>0</v>
      </c>
      <c r="RU75" s="21"/>
      <c r="RV75" s="21">
        <f t="shared" si="1338"/>
        <v>0</v>
      </c>
      <c r="RW75" s="21"/>
      <c r="RX75" s="21">
        <f t="shared" si="1339"/>
        <v>0</v>
      </c>
      <c r="RY75" s="21"/>
      <c r="RZ75" s="21">
        <f t="shared" si="1340"/>
        <v>0</v>
      </c>
      <c r="SA75" s="21"/>
      <c r="SB75" s="21">
        <f t="shared" si="1341"/>
        <v>0</v>
      </c>
      <c r="SC75" s="21"/>
      <c r="SD75" s="21">
        <f t="shared" si="1342"/>
        <v>0</v>
      </c>
      <c r="SE75" s="21"/>
      <c r="SF75" s="21">
        <f t="shared" si="1343"/>
        <v>0</v>
      </c>
      <c r="SG75" s="21"/>
      <c r="SH75" s="21">
        <f t="shared" si="1344"/>
        <v>0</v>
      </c>
      <c r="SI75" s="21"/>
      <c r="SJ75" s="21">
        <f t="shared" si="1345"/>
        <v>0</v>
      </c>
      <c r="SK75" s="21"/>
      <c r="SL75" s="21">
        <f t="shared" si="1346"/>
        <v>0</v>
      </c>
      <c r="SM75" s="21"/>
      <c r="SN75" s="21">
        <f t="shared" si="1347"/>
        <v>0</v>
      </c>
      <c r="SO75" s="21"/>
      <c r="SP75" s="21">
        <f t="shared" si="1348"/>
        <v>0</v>
      </c>
      <c r="SQ75" s="21"/>
      <c r="SR75" s="21">
        <f t="shared" si="1349"/>
        <v>0</v>
      </c>
      <c r="SS75" s="21"/>
      <c r="ST75" s="21">
        <f t="shared" si="1350"/>
        <v>0</v>
      </c>
      <c r="SU75" s="21"/>
      <c r="SV75" s="21">
        <f t="shared" si="1351"/>
        <v>0</v>
      </c>
      <c r="SW75" s="21"/>
      <c r="SX75" s="21">
        <f t="shared" si="1352"/>
        <v>0</v>
      </c>
      <c r="SY75" s="21"/>
      <c r="SZ75" s="21">
        <f t="shared" si="1353"/>
        <v>0</v>
      </c>
      <c r="TA75" s="21">
        <v>27</v>
      </c>
      <c r="TB75" s="21">
        <f t="shared" si="1354"/>
        <v>0</v>
      </c>
      <c r="TC75" s="21">
        <v>43</v>
      </c>
      <c r="TD75" s="21">
        <f t="shared" si="1355"/>
        <v>0</v>
      </c>
      <c r="TE75" s="21">
        <v>30</v>
      </c>
      <c r="TF75" s="21">
        <f t="shared" si="1356"/>
        <v>0</v>
      </c>
      <c r="TG75" s="21">
        <v>41</v>
      </c>
      <c r="TH75" s="21">
        <f t="shared" si="1357"/>
        <v>0</v>
      </c>
      <c r="TI75" s="21"/>
      <c r="TJ75" s="21">
        <f t="shared" si="1358"/>
        <v>0</v>
      </c>
      <c r="TK75" s="21">
        <v>33</v>
      </c>
      <c r="TL75" s="21">
        <f t="shared" si="1359"/>
        <v>0</v>
      </c>
      <c r="TM75" s="21">
        <v>43</v>
      </c>
      <c r="TN75" s="21">
        <f t="shared" si="1360"/>
        <v>0</v>
      </c>
      <c r="TO75" s="21">
        <v>36</v>
      </c>
      <c r="TP75" s="21">
        <f t="shared" si="1361"/>
        <v>0</v>
      </c>
      <c r="TQ75" s="21"/>
      <c r="TR75" s="21">
        <f t="shared" si="1362"/>
        <v>0</v>
      </c>
      <c r="TS75" s="21"/>
      <c r="TT75" s="21">
        <f t="shared" si="1363"/>
        <v>0</v>
      </c>
      <c r="TU75" s="21"/>
      <c r="TV75" s="21">
        <f t="shared" si="1364"/>
        <v>0</v>
      </c>
      <c r="TW75" s="21"/>
      <c r="TX75" s="21">
        <f t="shared" si="1365"/>
        <v>0</v>
      </c>
      <c r="TY75" s="21"/>
      <c r="TZ75" s="21">
        <f t="shared" si="1366"/>
        <v>0</v>
      </c>
      <c r="UA75" s="21"/>
      <c r="UB75" s="21">
        <f t="shared" si="1367"/>
        <v>0</v>
      </c>
      <c r="UC75" s="21"/>
      <c r="UD75" s="21">
        <f t="shared" si="1368"/>
        <v>0</v>
      </c>
      <c r="UE75" s="21"/>
      <c r="UF75" s="21">
        <f t="shared" si="1369"/>
        <v>0</v>
      </c>
      <c r="UG75" s="21"/>
      <c r="UH75" s="21">
        <f t="shared" si="1370"/>
        <v>0</v>
      </c>
      <c r="UI75" s="21"/>
      <c r="UJ75" s="21">
        <f t="shared" si="1371"/>
        <v>0</v>
      </c>
      <c r="UK75" s="21"/>
      <c r="UL75" s="21">
        <f t="shared" si="1372"/>
        <v>0</v>
      </c>
      <c r="UM75" s="21"/>
      <c r="UN75" s="21">
        <f t="shared" si="1373"/>
        <v>0</v>
      </c>
      <c r="UO75" s="21"/>
      <c r="UP75" s="21">
        <f t="shared" si="1374"/>
        <v>0</v>
      </c>
      <c r="UQ75" s="21"/>
      <c r="UR75" s="21">
        <f t="shared" si="1375"/>
        <v>0</v>
      </c>
      <c r="US75" s="21"/>
      <c r="UT75" s="21">
        <f t="shared" si="1376"/>
        <v>0</v>
      </c>
      <c r="UU75" s="21"/>
      <c r="UV75" s="21">
        <f t="shared" si="1377"/>
        <v>0</v>
      </c>
      <c r="UW75" s="21"/>
      <c r="UX75" s="21">
        <f t="shared" si="1378"/>
        <v>0</v>
      </c>
      <c r="UY75" s="21"/>
      <c r="UZ75" s="21">
        <f t="shared" si="1379"/>
        <v>0</v>
      </c>
      <c r="VA75" s="21"/>
      <c r="VB75" s="21">
        <f t="shared" si="1380"/>
        <v>0</v>
      </c>
      <c r="VC75" s="21"/>
      <c r="VD75" s="21">
        <f t="shared" si="1381"/>
        <v>0</v>
      </c>
      <c r="VE75" s="21"/>
      <c r="VF75" s="21">
        <f t="shared" si="1382"/>
        <v>0</v>
      </c>
      <c r="VG75" s="21"/>
      <c r="VH75" s="21">
        <f t="shared" si="1383"/>
        <v>0</v>
      </c>
      <c r="VI75" s="21"/>
      <c r="VJ75" s="21">
        <f t="shared" si="1384"/>
        <v>0</v>
      </c>
      <c r="VK75" s="21"/>
      <c r="VL75" s="21">
        <f t="shared" si="1385"/>
        <v>0</v>
      </c>
      <c r="VM75" s="21"/>
      <c r="VN75" s="21">
        <f t="shared" si="1386"/>
        <v>0</v>
      </c>
      <c r="VO75" s="21"/>
      <c r="VP75" s="21">
        <f t="shared" si="1387"/>
        <v>0</v>
      </c>
      <c r="VQ75" s="21"/>
      <c r="VR75" s="21">
        <f t="shared" si="1326"/>
        <v>0</v>
      </c>
      <c r="VS75" s="21"/>
      <c r="VT75" s="21">
        <f t="shared" si="1388"/>
        <v>0</v>
      </c>
      <c r="VU75" s="21"/>
      <c r="VV75" s="21">
        <f t="shared" si="1388"/>
        <v>0</v>
      </c>
      <c r="VW75" s="21"/>
      <c r="VX75" s="21">
        <f t="shared" si="1389"/>
        <v>0</v>
      </c>
      <c r="VY75" s="21"/>
      <c r="VZ75" s="21">
        <f t="shared" si="1389"/>
        <v>0</v>
      </c>
      <c r="WA75" s="21"/>
      <c r="WB75" s="21">
        <f t="shared" si="1389"/>
        <v>0</v>
      </c>
      <c r="WC75" s="21"/>
      <c r="WD75" s="21">
        <f t="shared" si="1389"/>
        <v>0</v>
      </c>
      <c r="WE75" s="21"/>
      <c r="WF75" s="21">
        <f t="shared" si="1389"/>
        <v>0</v>
      </c>
      <c r="WG75" s="21"/>
      <c r="WH75" s="21">
        <f t="shared" si="1389"/>
        <v>0</v>
      </c>
      <c r="WI75" s="21"/>
      <c r="WJ75" s="21">
        <f t="shared" si="1389"/>
        <v>0</v>
      </c>
      <c r="WK75" s="21"/>
      <c r="WL75" s="21">
        <f t="shared" si="1389"/>
        <v>0</v>
      </c>
      <c r="WM75" s="21"/>
      <c r="WN75" s="21">
        <f t="shared" si="1390"/>
        <v>0</v>
      </c>
      <c r="WO75" s="21"/>
      <c r="WP75" s="21">
        <f t="shared" si="1390"/>
        <v>0</v>
      </c>
      <c r="WQ75" s="21"/>
      <c r="WR75" s="21">
        <f t="shared" si="1390"/>
        <v>0</v>
      </c>
      <c r="WS75" s="21"/>
      <c r="WT75" s="21">
        <f t="shared" si="1390"/>
        <v>0</v>
      </c>
      <c r="WU75" s="21"/>
      <c r="WV75" s="21">
        <f t="shared" si="1390"/>
        <v>0</v>
      </c>
      <c r="WW75" s="21"/>
      <c r="WX75" s="21">
        <f t="shared" si="1390"/>
        <v>0</v>
      </c>
      <c r="WY75" s="21"/>
      <c r="WZ75" s="21">
        <f t="shared" si="1390"/>
        <v>0</v>
      </c>
      <c r="XA75" s="21"/>
      <c r="XB75" s="21">
        <f t="shared" si="1390"/>
        <v>0</v>
      </c>
      <c r="XC75" s="21"/>
      <c r="XD75" s="21">
        <f t="shared" si="1391"/>
        <v>0</v>
      </c>
      <c r="XE75" s="21"/>
      <c r="XF75" s="21">
        <f t="shared" si="1391"/>
        <v>0</v>
      </c>
      <c r="XG75" s="21"/>
      <c r="XH75" s="21">
        <f t="shared" si="1391"/>
        <v>0</v>
      </c>
      <c r="XI75" s="21"/>
      <c r="XJ75" s="21">
        <f t="shared" si="1391"/>
        <v>0</v>
      </c>
      <c r="XK75" s="21"/>
      <c r="XL75" s="21">
        <f t="shared" si="1391"/>
        <v>0</v>
      </c>
      <c r="XM75" s="21"/>
      <c r="XN75" s="21">
        <f t="shared" si="1391"/>
        <v>0</v>
      </c>
      <c r="XO75" s="21"/>
      <c r="XP75" s="21">
        <f t="shared" si="1391"/>
        <v>0</v>
      </c>
      <c r="XQ75" s="21"/>
      <c r="XR75" s="21">
        <f t="shared" si="1391"/>
        <v>0</v>
      </c>
      <c r="XS75" s="21"/>
      <c r="XT75" s="21">
        <f t="shared" si="1388"/>
        <v>0</v>
      </c>
      <c r="XU75" s="21"/>
      <c r="XV75" s="21">
        <f t="shared" si="1388"/>
        <v>0</v>
      </c>
      <c r="XW75" s="21"/>
      <c r="XX75" s="21">
        <f t="shared" si="1388"/>
        <v>0</v>
      </c>
      <c r="XY75" s="21"/>
      <c r="XZ75" s="21">
        <f t="shared" si="1388"/>
        <v>0</v>
      </c>
      <c r="YA75" s="21"/>
      <c r="YB75" s="21">
        <f t="shared" si="1392"/>
        <v>0</v>
      </c>
      <c r="YC75" s="21"/>
      <c r="YD75" s="21">
        <f t="shared" si="1393"/>
        <v>0</v>
      </c>
      <c r="YE75" s="21"/>
      <c r="YF75" s="21">
        <f t="shared" si="1394"/>
        <v>0</v>
      </c>
      <c r="YG75" s="21"/>
      <c r="YH75" s="21">
        <f t="shared" si="1395"/>
        <v>0</v>
      </c>
      <c r="YI75" s="21"/>
      <c r="YJ75" s="21">
        <f t="shared" si="1396"/>
        <v>0</v>
      </c>
      <c r="YK75" s="21"/>
      <c r="YL75" s="21">
        <f t="shared" si="1397"/>
        <v>0</v>
      </c>
      <c r="YM75" s="21"/>
      <c r="YN75" s="21">
        <f t="shared" si="1398"/>
        <v>0</v>
      </c>
      <c r="YO75" s="21"/>
      <c r="YP75" s="21">
        <f t="shared" si="1399"/>
        <v>0</v>
      </c>
      <c r="YQ75" s="21"/>
      <c r="YR75" s="21">
        <f t="shared" si="1400"/>
        <v>0</v>
      </c>
      <c r="YS75" s="21"/>
      <c r="YT75" s="21">
        <f t="shared" si="1401"/>
        <v>0</v>
      </c>
      <c r="YU75" s="21"/>
      <c r="YV75" s="21">
        <f t="shared" si="1402"/>
        <v>0</v>
      </c>
      <c r="YW75" s="21"/>
      <c r="YX75" s="21">
        <f t="shared" si="1403"/>
        <v>0</v>
      </c>
      <c r="YY75" s="21"/>
      <c r="YZ75" s="21">
        <f t="shared" si="1388"/>
        <v>0</v>
      </c>
      <c r="ZA75" s="21"/>
      <c r="ZB75" s="21">
        <f t="shared" si="1404"/>
        <v>0</v>
      </c>
      <c r="ZC75" s="21"/>
      <c r="ZD75" s="21">
        <f t="shared" si="1405"/>
        <v>0</v>
      </c>
      <c r="ZE75" s="21"/>
      <c r="ZF75" s="21">
        <f t="shared" si="1406"/>
        <v>0</v>
      </c>
      <c r="ZG75" s="21"/>
      <c r="ZH75" s="21">
        <f t="shared" si="1407"/>
        <v>0</v>
      </c>
      <c r="ZI75" s="21"/>
      <c r="ZJ75" s="21">
        <f t="shared" si="1408"/>
        <v>0</v>
      </c>
      <c r="ZK75" s="21"/>
      <c r="ZL75" s="21">
        <f t="shared" si="1409"/>
        <v>0</v>
      </c>
      <c r="ZM75" s="21"/>
      <c r="ZN75" s="21">
        <f t="shared" si="1410"/>
        <v>0</v>
      </c>
      <c r="ZO75" s="21"/>
      <c r="ZP75" s="21">
        <f t="shared" si="1411"/>
        <v>0</v>
      </c>
      <c r="ZQ75" s="21"/>
      <c r="ZR75" s="21">
        <f t="shared" si="1412"/>
        <v>0</v>
      </c>
      <c r="ZS75" s="21"/>
      <c r="ZT75" s="21">
        <f t="shared" si="1388"/>
        <v>0</v>
      </c>
      <c r="ZU75" s="21"/>
      <c r="ZV75" s="21">
        <f t="shared" si="1413"/>
        <v>0</v>
      </c>
      <c r="ZW75" s="21"/>
      <c r="ZX75" s="21">
        <f t="shared" si="1414"/>
        <v>0</v>
      </c>
      <c r="ZY75" s="21"/>
      <c r="ZZ75" s="21">
        <f t="shared" si="1414"/>
        <v>0</v>
      </c>
      <c r="AAA75" s="21"/>
      <c r="AAB75" s="21">
        <f t="shared" si="1415"/>
        <v>0</v>
      </c>
      <c r="AAC75" s="21"/>
      <c r="AAD75" s="21">
        <f t="shared" si="1415"/>
        <v>0</v>
      </c>
      <c r="AAE75" s="21"/>
      <c r="AAF75" s="21">
        <f t="shared" si="1416"/>
        <v>0</v>
      </c>
      <c r="AAG75" s="21"/>
      <c r="AAH75" s="21">
        <f t="shared" si="1416"/>
        <v>0</v>
      </c>
      <c r="AAI75" s="21"/>
      <c r="AAJ75" s="21">
        <f t="shared" si="1417"/>
        <v>0</v>
      </c>
      <c r="AAK75" s="21"/>
      <c r="AAL75" s="21">
        <f t="shared" si="1417"/>
        <v>0</v>
      </c>
      <c r="AAM75" s="21"/>
      <c r="AAN75" s="21">
        <f t="shared" si="1418"/>
        <v>0</v>
      </c>
      <c r="AAO75" s="21"/>
      <c r="AAP75" s="21">
        <f t="shared" si="1418"/>
        <v>0</v>
      </c>
      <c r="AAQ75" s="21"/>
      <c r="AAR75" s="21">
        <f t="shared" si="1419"/>
        <v>0</v>
      </c>
      <c r="AAS75" s="21"/>
      <c r="AAT75" s="21">
        <f t="shared" si="1419"/>
        <v>0</v>
      </c>
      <c r="AAU75" s="21"/>
      <c r="AAV75" s="21">
        <f t="shared" si="1420"/>
        <v>0</v>
      </c>
      <c r="AAW75" s="21"/>
      <c r="AAX75" s="21">
        <f t="shared" si="1420"/>
        <v>0</v>
      </c>
      <c r="AAY75" s="21"/>
      <c r="AAZ75" s="21">
        <f t="shared" si="1421"/>
        <v>0</v>
      </c>
      <c r="ABA75" s="21"/>
      <c r="ABB75" s="21">
        <f t="shared" si="1421"/>
        <v>0</v>
      </c>
      <c r="ABC75" s="21"/>
      <c r="ABD75" s="21">
        <f t="shared" si="1422"/>
        <v>0</v>
      </c>
      <c r="ABE75" s="21"/>
      <c r="ABF75" s="21">
        <f t="shared" si="1422"/>
        <v>0</v>
      </c>
      <c r="ABG75" s="21"/>
      <c r="ABH75" s="21">
        <f t="shared" si="1423"/>
        <v>0</v>
      </c>
      <c r="ABI75" s="21"/>
      <c r="ABJ75" s="21">
        <f t="shared" si="1423"/>
        <v>0</v>
      </c>
      <c r="ABK75" s="21"/>
      <c r="ABL75" s="21">
        <f t="shared" si="1424"/>
        <v>0</v>
      </c>
      <c r="ABM75" s="21"/>
      <c r="ABN75" s="21">
        <f t="shared" si="1424"/>
        <v>0</v>
      </c>
      <c r="ABO75" s="21"/>
      <c r="ABP75" s="21">
        <f t="shared" si="1425"/>
        <v>0</v>
      </c>
      <c r="ABQ75" s="21"/>
      <c r="ABR75" s="21">
        <f t="shared" si="1425"/>
        <v>0</v>
      </c>
      <c r="ABS75" s="21"/>
      <c r="ABT75" s="21">
        <f t="shared" si="1426"/>
        <v>0</v>
      </c>
      <c r="ABU75" s="21"/>
      <c r="ABV75" s="21">
        <f t="shared" si="1426"/>
        <v>0</v>
      </c>
      <c r="ABW75" s="21"/>
      <c r="ABX75" s="21">
        <f t="shared" si="1427"/>
        <v>0</v>
      </c>
      <c r="ABY75" s="21"/>
      <c r="ABZ75" s="21">
        <f t="shared" si="1427"/>
        <v>0</v>
      </c>
      <c r="ACA75" s="21"/>
      <c r="ACB75" s="21">
        <f t="shared" si="1428"/>
        <v>0</v>
      </c>
      <c r="ACC75" s="21"/>
      <c r="ACD75" s="21">
        <f t="shared" si="1428"/>
        <v>0</v>
      </c>
      <c r="ACE75" s="21"/>
      <c r="ACF75" s="21">
        <f t="shared" si="1429"/>
        <v>0</v>
      </c>
      <c r="ACG75" s="21"/>
      <c r="ACH75" s="21">
        <f t="shared" si="1429"/>
        <v>0</v>
      </c>
      <c r="ACI75" s="21"/>
      <c r="ACJ75" s="21">
        <f t="shared" si="1430"/>
        <v>0</v>
      </c>
      <c r="ACK75" s="21"/>
      <c r="ACL75" s="21">
        <f t="shared" si="1430"/>
        <v>0</v>
      </c>
      <c r="ACM75" s="21"/>
      <c r="ACN75" s="21">
        <f t="shared" si="1431"/>
        <v>0</v>
      </c>
      <c r="ACO75" s="21"/>
      <c r="ACP75" s="21">
        <f t="shared" si="1431"/>
        <v>0</v>
      </c>
      <c r="ACQ75" s="21"/>
      <c r="ACR75" s="21">
        <f t="shared" si="1432"/>
        <v>0</v>
      </c>
      <c r="ACS75" s="21"/>
      <c r="ACT75" s="21">
        <f t="shared" si="1432"/>
        <v>0</v>
      </c>
      <c r="ACU75" s="21"/>
      <c r="ACV75" s="21">
        <f t="shared" si="1433"/>
        <v>0</v>
      </c>
      <c r="ACW75" s="21"/>
      <c r="ACX75" s="21">
        <f t="shared" si="1433"/>
        <v>0</v>
      </c>
      <c r="ACY75" s="21"/>
      <c r="ACZ75" s="21">
        <f t="shared" si="1434"/>
        <v>0</v>
      </c>
      <c r="ADA75" s="21"/>
      <c r="ADB75" s="21">
        <f t="shared" si="1434"/>
        <v>0</v>
      </c>
      <c r="ADC75" s="21"/>
      <c r="ADD75" s="21">
        <f t="shared" si="1435"/>
        <v>0</v>
      </c>
      <c r="ADE75" s="21"/>
      <c r="ADF75" s="21">
        <f t="shared" si="1435"/>
        <v>0</v>
      </c>
      <c r="ADG75" s="21"/>
      <c r="ADH75" s="21">
        <f t="shared" si="1436"/>
        <v>0</v>
      </c>
      <c r="ADI75" s="21"/>
      <c r="ADJ75" s="21">
        <f t="shared" si="1436"/>
        <v>0</v>
      </c>
      <c r="ADK75" s="21"/>
      <c r="ADL75" s="21">
        <f t="shared" si="1437"/>
        <v>0</v>
      </c>
      <c r="ADM75" s="21"/>
      <c r="ADN75" s="21">
        <f t="shared" si="1437"/>
        <v>0</v>
      </c>
      <c r="ADO75" s="21"/>
      <c r="ADP75" s="21">
        <f t="shared" si="1437"/>
        <v>0</v>
      </c>
      <c r="ADQ75" s="21"/>
      <c r="ADR75" s="21">
        <f t="shared" si="1437"/>
        <v>0</v>
      </c>
      <c r="ADS75" s="21"/>
      <c r="ADT75" s="21">
        <f t="shared" si="1437"/>
        <v>0</v>
      </c>
      <c r="ADU75" s="21"/>
      <c r="ADV75" s="21">
        <f t="shared" si="1438"/>
        <v>0</v>
      </c>
      <c r="ADW75" s="21"/>
      <c r="ADX75" s="21">
        <f t="shared" si="1438"/>
        <v>0</v>
      </c>
      <c r="ADY75" s="21"/>
      <c r="ADZ75" s="21">
        <f t="shared" si="1438"/>
        <v>0</v>
      </c>
      <c r="AEA75" s="21"/>
      <c r="AEB75" s="21">
        <f t="shared" si="1438"/>
        <v>0</v>
      </c>
      <c r="AEC75" s="21"/>
      <c r="AED75" s="21">
        <f t="shared" si="1439"/>
        <v>0</v>
      </c>
      <c r="AEE75" s="21"/>
      <c r="AEF75" s="21">
        <f t="shared" si="1439"/>
        <v>0</v>
      </c>
      <c r="AEG75" s="21"/>
      <c r="AEH75" s="21">
        <f t="shared" si="1439"/>
        <v>0</v>
      </c>
      <c r="AEI75" s="21"/>
      <c r="AEJ75" s="21">
        <f t="shared" si="1439"/>
        <v>0</v>
      </c>
      <c r="AEK75" s="21"/>
      <c r="AEL75" s="21">
        <f t="shared" si="1439"/>
        <v>0</v>
      </c>
      <c r="AEM75" s="21"/>
      <c r="AEN75" s="21">
        <f t="shared" si="1440"/>
        <v>0</v>
      </c>
      <c r="AEO75" s="21"/>
      <c r="AEP75" s="21">
        <f t="shared" si="1440"/>
        <v>0</v>
      </c>
      <c r="AEQ75" s="21"/>
      <c r="AER75" s="21">
        <f t="shared" si="1440"/>
        <v>0</v>
      </c>
      <c r="AES75" s="21"/>
      <c r="AET75" s="21">
        <f t="shared" si="1440"/>
        <v>0</v>
      </c>
      <c r="AEU75" s="21"/>
      <c r="AEV75" s="21">
        <f t="shared" si="1441"/>
        <v>0</v>
      </c>
      <c r="AEW75" s="21"/>
      <c r="AEX75" s="21">
        <f t="shared" si="1441"/>
        <v>0</v>
      </c>
      <c r="AEY75" s="21"/>
      <c r="AEZ75" s="21">
        <f t="shared" si="1441"/>
        <v>0</v>
      </c>
      <c r="AFA75" s="21"/>
      <c r="AFB75" s="21">
        <f t="shared" si="1441"/>
        <v>0</v>
      </c>
      <c r="AFC75" s="21"/>
      <c r="AFD75" s="21">
        <f t="shared" si="1441"/>
        <v>0</v>
      </c>
      <c r="AFE75" s="21"/>
      <c r="AFF75" s="21">
        <f t="shared" si="1442"/>
        <v>0</v>
      </c>
      <c r="AFG75" s="21"/>
      <c r="AFH75" s="21">
        <f t="shared" si="1442"/>
        <v>0</v>
      </c>
      <c r="AFI75" s="21"/>
      <c r="AFJ75" s="21">
        <f t="shared" si="1442"/>
        <v>0</v>
      </c>
      <c r="AFK75" s="21"/>
      <c r="AFL75" s="21">
        <f t="shared" si="1442"/>
        <v>0</v>
      </c>
      <c r="AFM75" s="21"/>
      <c r="AFN75" s="21">
        <f t="shared" si="1443"/>
        <v>0</v>
      </c>
      <c r="AFO75" s="21"/>
      <c r="AFP75" s="21">
        <f t="shared" si="1443"/>
        <v>0</v>
      </c>
      <c r="AFQ75" s="21"/>
      <c r="AFR75" s="21">
        <f t="shared" si="1443"/>
        <v>0</v>
      </c>
      <c r="AFS75" s="21"/>
      <c r="AFT75" s="21">
        <f t="shared" si="1443"/>
        <v>0</v>
      </c>
      <c r="AFU75" s="21"/>
      <c r="AFV75" s="21">
        <f t="shared" si="1443"/>
        <v>0</v>
      </c>
      <c r="AFW75" s="21"/>
      <c r="AFX75" s="21">
        <f t="shared" si="1444"/>
        <v>0</v>
      </c>
      <c r="AFY75" s="21"/>
      <c r="AFZ75" s="21">
        <f t="shared" si="1444"/>
        <v>0</v>
      </c>
      <c r="AGA75" s="21"/>
      <c r="AGB75" s="21">
        <f t="shared" si="1444"/>
        <v>0</v>
      </c>
      <c r="AGC75" s="21"/>
      <c r="AGD75" s="21">
        <f t="shared" si="1444"/>
        <v>0</v>
      </c>
      <c r="AGE75" s="21"/>
      <c r="AGF75" s="21">
        <f t="shared" si="1445"/>
        <v>0</v>
      </c>
      <c r="AGG75" s="21"/>
      <c r="AGH75" s="21">
        <f t="shared" si="1445"/>
        <v>0</v>
      </c>
      <c r="AGI75" s="21"/>
      <c r="AGJ75" s="21">
        <f t="shared" si="1445"/>
        <v>0</v>
      </c>
      <c r="AGK75" s="21"/>
      <c r="AGL75" s="21">
        <f t="shared" si="1445"/>
        <v>0</v>
      </c>
      <c r="AGM75" s="21"/>
      <c r="AGN75" s="21">
        <f t="shared" si="1445"/>
        <v>0</v>
      </c>
      <c r="AGO75" s="21"/>
      <c r="AGP75" s="21">
        <f t="shared" si="1446"/>
        <v>0</v>
      </c>
      <c r="AGQ75" s="21"/>
      <c r="AGR75" s="21">
        <f t="shared" si="1446"/>
        <v>0</v>
      </c>
      <c r="AGS75" s="21"/>
      <c r="AGT75" s="21">
        <f t="shared" si="1446"/>
        <v>0</v>
      </c>
      <c r="AGU75" s="21"/>
      <c r="AGV75" s="21">
        <f t="shared" si="1446"/>
        <v>0</v>
      </c>
      <c r="AGW75" s="21"/>
      <c r="AGX75" s="21">
        <f t="shared" si="1447"/>
        <v>0</v>
      </c>
      <c r="AGY75" s="21"/>
      <c r="AGZ75" s="21">
        <f t="shared" si="1447"/>
        <v>0</v>
      </c>
      <c r="AHA75" s="21"/>
      <c r="AHB75" s="21">
        <f t="shared" si="1447"/>
        <v>0</v>
      </c>
      <c r="AHC75" s="21"/>
      <c r="AHD75" s="21">
        <f t="shared" si="1447"/>
        <v>0</v>
      </c>
      <c r="AHE75" s="21"/>
      <c r="AHF75" s="21">
        <f t="shared" si="1447"/>
        <v>0</v>
      </c>
      <c r="AHG75" s="21"/>
      <c r="AHH75" s="21">
        <f t="shared" si="1448"/>
        <v>0</v>
      </c>
      <c r="AHI75" s="21"/>
      <c r="AHJ75" s="21">
        <f t="shared" si="1448"/>
        <v>0</v>
      </c>
      <c r="AHK75" s="21"/>
      <c r="AHL75" s="21">
        <f t="shared" si="1448"/>
        <v>0</v>
      </c>
      <c r="AHM75" s="21"/>
      <c r="AHN75" s="21">
        <f t="shared" si="1448"/>
        <v>0</v>
      </c>
      <c r="AHO75" s="21"/>
      <c r="AHP75" s="21">
        <f t="shared" si="1449"/>
        <v>0</v>
      </c>
      <c r="AHQ75" s="21"/>
      <c r="AHR75" s="21">
        <f t="shared" si="1449"/>
        <v>0</v>
      </c>
      <c r="AHS75" s="21"/>
      <c r="AHT75" s="21">
        <f t="shared" si="1449"/>
        <v>0</v>
      </c>
      <c r="AHU75" s="21"/>
      <c r="AHV75" s="21">
        <f t="shared" si="1449"/>
        <v>0</v>
      </c>
      <c r="AHW75" s="21"/>
      <c r="AHX75" s="21">
        <f t="shared" si="1449"/>
        <v>0</v>
      </c>
      <c r="AHY75" s="21"/>
      <c r="AHZ75" s="21">
        <f t="shared" si="1450"/>
        <v>0</v>
      </c>
      <c r="AIA75" s="21"/>
      <c r="AIB75" s="21">
        <f t="shared" si="1450"/>
        <v>0</v>
      </c>
      <c r="AIC75" s="21"/>
      <c r="AID75" s="21">
        <f t="shared" si="1450"/>
        <v>0</v>
      </c>
      <c r="AIE75" s="21"/>
      <c r="AIF75" s="21">
        <f t="shared" si="1450"/>
        <v>0</v>
      </c>
      <c r="AIG75" s="21"/>
      <c r="AIH75" s="21">
        <f t="shared" si="1451"/>
        <v>0</v>
      </c>
      <c r="AII75" s="21"/>
      <c r="AIJ75" s="21">
        <f t="shared" si="1451"/>
        <v>0</v>
      </c>
      <c r="AIK75" s="21"/>
      <c r="AIL75" s="21">
        <f t="shared" si="1451"/>
        <v>0</v>
      </c>
      <c r="AIM75" s="21"/>
      <c r="AIN75" s="21">
        <f t="shared" si="1451"/>
        <v>0</v>
      </c>
      <c r="AIO75" s="21"/>
      <c r="AIP75" s="21">
        <f t="shared" si="1451"/>
        <v>0</v>
      </c>
      <c r="AIQ75" s="21"/>
      <c r="AIR75" s="21">
        <f t="shared" si="1452"/>
        <v>0</v>
      </c>
      <c r="AIS75" s="21"/>
      <c r="AIT75" s="21">
        <f t="shared" si="1452"/>
        <v>0</v>
      </c>
      <c r="AIU75" s="21"/>
      <c r="AIV75" s="21">
        <f t="shared" si="1452"/>
        <v>0</v>
      </c>
      <c r="AIW75" s="21"/>
      <c r="AIX75" s="21">
        <f t="shared" si="1452"/>
        <v>0</v>
      </c>
      <c r="AIY75" s="21"/>
      <c r="AIZ75" s="21">
        <f t="shared" si="1388"/>
        <v>0</v>
      </c>
      <c r="AJA75" s="21"/>
    </row>
    <row r="76" spans="1:937" ht="13.5" customHeight="1" x14ac:dyDescent="0.25">
      <c r="B76" s="31">
        <v>71</v>
      </c>
      <c r="C76" s="192" t="s">
        <v>208</v>
      </c>
      <c r="D76" s="67" t="s">
        <v>122</v>
      </c>
      <c r="E76" s="194" t="s">
        <v>404</v>
      </c>
      <c r="F76" s="194" t="str">
        <f>_xlfn.XLOOKUP(D76,'WTG PH-III'!$D$5:$D$198,'WTG PH-III'!$B$5:$B$198,0,0,1)</f>
        <v>PSS-11</v>
      </c>
      <c r="G76" s="22" t="s">
        <v>537</v>
      </c>
      <c r="H76" s="22" t="s">
        <v>539</v>
      </c>
      <c r="I76" s="61">
        <v>10</v>
      </c>
      <c r="J76" s="21">
        <v>253</v>
      </c>
      <c r="K76" s="21">
        <f t="shared" si="1129"/>
        <v>253</v>
      </c>
      <c r="L76" s="21">
        <f t="shared" si="1130"/>
        <v>253</v>
      </c>
      <c r="M76" s="21">
        <f t="shared" si="1131"/>
        <v>0</v>
      </c>
      <c r="N76" s="95">
        <f>VLOOKUP(D76,'WTG PH-III'!$D$5:$U$198,17,0)</f>
        <v>45753</v>
      </c>
      <c r="O76" s="95">
        <f>VLOOKUP(D76,'WTG PH-III'!$D$5:$U$198,18,0)</f>
        <v>45763</v>
      </c>
      <c r="P76" s="21">
        <f t="shared" si="1132"/>
        <v>0</v>
      </c>
      <c r="Q76" s="21"/>
      <c r="R76" s="21">
        <f t="shared" si="1133"/>
        <v>0</v>
      </c>
      <c r="S76" s="21"/>
      <c r="T76" s="21">
        <f t="shared" si="1134"/>
        <v>0</v>
      </c>
      <c r="U76" s="21"/>
      <c r="V76" s="21">
        <f t="shared" si="1135"/>
        <v>0</v>
      </c>
      <c r="W76" s="21"/>
      <c r="X76" s="21">
        <f t="shared" si="1136"/>
        <v>0</v>
      </c>
      <c r="Y76" s="21"/>
      <c r="Z76" s="21">
        <f t="shared" si="1137"/>
        <v>0</v>
      </c>
      <c r="AA76" s="21"/>
      <c r="AB76" s="21">
        <f t="shared" si="1138"/>
        <v>0</v>
      </c>
      <c r="AC76" s="21"/>
      <c r="AD76" s="21">
        <f t="shared" si="1139"/>
        <v>0</v>
      </c>
      <c r="AE76" s="21"/>
      <c r="AF76" s="21">
        <f t="shared" si="1140"/>
        <v>0</v>
      </c>
      <c r="AG76" s="21"/>
      <c r="AH76" s="21">
        <f t="shared" si="1141"/>
        <v>0</v>
      </c>
      <c r="AI76" s="21"/>
      <c r="AJ76" s="21">
        <f t="shared" si="1142"/>
        <v>0</v>
      </c>
      <c r="AK76" s="21"/>
      <c r="AL76" s="21">
        <f t="shared" si="1143"/>
        <v>0</v>
      </c>
      <c r="AM76" s="21"/>
      <c r="AN76" s="21">
        <f t="shared" si="1144"/>
        <v>0</v>
      </c>
      <c r="AO76" s="21"/>
      <c r="AP76" s="21">
        <f t="shared" si="1145"/>
        <v>0</v>
      </c>
      <c r="AQ76" s="21"/>
      <c r="AR76" s="21">
        <f t="shared" si="1146"/>
        <v>0</v>
      </c>
      <c r="AS76" s="21"/>
      <c r="AT76" s="21">
        <f t="shared" si="1147"/>
        <v>0</v>
      </c>
      <c r="AU76" s="21"/>
      <c r="AV76" s="21">
        <f t="shared" si="1148"/>
        <v>0</v>
      </c>
      <c r="AW76" s="21"/>
      <c r="AX76" s="21">
        <f t="shared" si="1149"/>
        <v>0</v>
      </c>
      <c r="AY76" s="21"/>
      <c r="AZ76" s="21">
        <f t="shared" si="1150"/>
        <v>0</v>
      </c>
      <c r="BA76" s="21"/>
      <c r="BB76" s="21">
        <f t="shared" si="1151"/>
        <v>0</v>
      </c>
      <c r="BC76" s="21"/>
      <c r="BD76" s="21">
        <f t="shared" si="1152"/>
        <v>0</v>
      </c>
      <c r="BE76" s="21"/>
      <c r="BF76" s="21">
        <f t="shared" si="1153"/>
        <v>0</v>
      </c>
      <c r="BG76" s="21"/>
      <c r="BH76" s="21">
        <f t="shared" si="1154"/>
        <v>0</v>
      </c>
      <c r="BI76" s="21"/>
      <c r="BJ76" s="21">
        <f t="shared" si="1155"/>
        <v>0</v>
      </c>
      <c r="BK76" s="21"/>
      <c r="BL76" s="21">
        <f t="shared" si="1156"/>
        <v>0</v>
      </c>
      <c r="BM76" s="21"/>
      <c r="BN76" s="21">
        <f t="shared" si="1157"/>
        <v>0</v>
      </c>
      <c r="BO76" s="21"/>
      <c r="BP76" s="21">
        <f t="shared" si="1158"/>
        <v>0</v>
      </c>
      <c r="BQ76" s="21"/>
      <c r="BR76" s="21">
        <f t="shared" si="1159"/>
        <v>0</v>
      </c>
      <c r="BS76" s="21"/>
      <c r="BT76" s="21">
        <f t="shared" si="1160"/>
        <v>0</v>
      </c>
      <c r="BU76" s="21"/>
      <c r="BV76" s="21">
        <f t="shared" si="1161"/>
        <v>0</v>
      </c>
      <c r="BW76" s="21"/>
      <c r="BX76" s="21">
        <f t="shared" si="1162"/>
        <v>0</v>
      </c>
      <c r="BY76" s="21"/>
      <c r="BZ76" s="21">
        <f t="shared" si="1163"/>
        <v>0</v>
      </c>
      <c r="CA76" s="21"/>
      <c r="CB76" s="21">
        <f t="shared" si="1164"/>
        <v>0</v>
      </c>
      <c r="CC76" s="21"/>
      <c r="CD76" s="21">
        <f t="shared" si="1165"/>
        <v>0</v>
      </c>
      <c r="CE76" s="21"/>
      <c r="CF76" s="21">
        <f t="shared" si="1166"/>
        <v>0</v>
      </c>
      <c r="CG76" s="21"/>
      <c r="CH76" s="21">
        <f t="shared" si="1167"/>
        <v>0</v>
      </c>
      <c r="CI76" s="21"/>
      <c r="CJ76" s="21">
        <f t="shared" si="1168"/>
        <v>0</v>
      </c>
      <c r="CK76" s="21"/>
      <c r="CL76" s="21">
        <f t="shared" si="1169"/>
        <v>0</v>
      </c>
      <c r="CM76" s="21"/>
      <c r="CN76" s="21">
        <f t="shared" si="1170"/>
        <v>0</v>
      </c>
      <c r="CO76" s="21"/>
      <c r="CP76" s="21">
        <f t="shared" si="1171"/>
        <v>0</v>
      </c>
      <c r="CQ76" s="21"/>
      <c r="CR76" s="21">
        <f t="shared" si="1172"/>
        <v>0</v>
      </c>
      <c r="CS76" s="21"/>
      <c r="CT76" s="21">
        <f t="shared" si="1173"/>
        <v>0</v>
      </c>
      <c r="CU76" s="21"/>
      <c r="CV76" s="21">
        <f t="shared" si="1174"/>
        <v>0</v>
      </c>
      <c r="CW76" s="21"/>
      <c r="CX76" s="21">
        <f t="shared" si="1175"/>
        <v>0</v>
      </c>
      <c r="CY76" s="21"/>
      <c r="CZ76" s="21">
        <f t="shared" si="1176"/>
        <v>0</v>
      </c>
      <c r="DA76" s="21"/>
      <c r="DB76" s="21">
        <f t="shared" si="1177"/>
        <v>0</v>
      </c>
      <c r="DC76" s="21"/>
      <c r="DD76" s="21">
        <f t="shared" si="1178"/>
        <v>0</v>
      </c>
      <c r="DE76" s="21"/>
      <c r="DF76" s="21">
        <f t="shared" si="1179"/>
        <v>0</v>
      </c>
      <c r="DG76" s="21"/>
      <c r="DH76" s="21">
        <f t="shared" si="1180"/>
        <v>0</v>
      </c>
      <c r="DI76" s="21"/>
      <c r="DJ76" s="21">
        <f t="shared" si="1181"/>
        <v>0</v>
      </c>
      <c r="DK76" s="21"/>
      <c r="DL76" s="21">
        <f t="shared" si="1182"/>
        <v>0</v>
      </c>
      <c r="DM76" s="21"/>
      <c r="DN76" s="21">
        <f t="shared" si="1183"/>
        <v>0</v>
      </c>
      <c r="DO76" s="21"/>
      <c r="DP76" s="21">
        <f t="shared" si="1184"/>
        <v>0</v>
      </c>
      <c r="DQ76" s="21"/>
      <c r="DR76" s="21">
        <f t="shared" si="1185"/>
        <v>0</v>
      </c>
      <c r="DS76" s="21"/>
      <c r="DT76" s="21">
        <f t="shared" si="1186"/>
        <v>0</v>
      </c>
      <c r="DU76" s="21"/>
      <c r="DV76" s="21">
        <f t="shared" si="1187"/>
        <v>0</v>
      </c>
      <c r="DW76" s="21"/>
      <c r="DX76" s="21">
        <f t="shared" si="1188"/>
        <v>0</v>
      </c>
      <c r="DY76" s="21"/>
      <c r="DZ76" s="21">
        <f t="shared" si="1189"/>
        <v>0</v>
      </c>
      <c r="EA76" s="21"/>
      <c r="EB76" s="21">
        <f t="shared" si="1190"/>
        <v>0</v>
      </c>
      <c r="EC76" s="21"/>
      <c r="ED76" s="21">
        <f t="shared" si="1191"/>
        <v>0</v>
      </c>
      <c r="EE76" s="21"/>
      <c r="EF76" s="21">
        <f t="shared" si="1192"/>
        <v>0</v>
      </c>
      <c r="EG76" s="21"/>
      <c r="EH76" s="21">
        <f t="shared" si="1193"/>
        <v>0</v>
      </c>
      <c r="EI76" s="21"/>
      <c r="EJ76" s="21">
        <f t="shared" si="1194"/>
        <v>0</v>
      </c>
      <c r="EK76" s="21"/>
      <c r="EL76" s="21">
        <f t="shared" si="1195"/>
        <v>0</v>
      </c>
      <c r="EM76" s="21"/>
      <c r="EN76" s="21">
        <f t="shared" si="1196"/>
        <v>0</v>
      </c>
      <c r="EO76" s="21"/>
      <c r="EP76" s="21">
        <f t="shared" si="1197"/>
        <v>0</v>
      </c>
      <c r="EQ76" s="21"/>
      <c r="ER76" s="21">
        <f t="shared" si="1198"/>
        <v>0</v>
      </c>
      <c r="ES76" s="21"/>
      <c r="ET76" s="21">
        <f t="shared" si="1199"/>
        <v>0</v>
      </c>
      <c r="EU76" s="21"/>
      <c r="EV76" s="21">
        <f t="shared" si="1200"/>
        <v>0</v>
      </c>
      <c r="EW76" s="21"/>
      <c r="EX76" s="21">
        <f t="shared" si="1201"/>
        <v>0</v>
      </c>
      <c r="EY76" s="21"/>
      <c r="EZ76" s="21">
        <f t="shared" si="1202"/>
        <v>0</v>
      </c>
      <c r="FA76" s="21"/>
      <c r="FB76" s="21">
        <f t="shared" si="1203"/>
        <v>0</v>
      </c>
      <c r="FC76" s="21"/>
      <c r="FD76" s="21">
        <f t="shared" si="1204"/>
        <v>0</v>
      </c>
      <c r="FE76" s="21"/>
      <c r="FF76" s="21">
        <f t="shared" si="1205"/>
        <v>0</v>
      </c>
      <c r="FG76" s="21"/>
      <c r="FH76" s="21">
        <f t="shared" si="1206"/>
        <v>0</v>
      </c>
      <c r="FI76" s="21"/>
      <c r="FJ76" s="21">
        <f t="shared" si="1207"/>
        <v>0</v>
      </c>
      <c r="FK76" s="21"/>
      <c r="FL76" s="21">
        <f t="shared" si="1208"/>
        <v>0</v>
      </c>
      <c r="FM76" s="21"/>
      <c r="FN76" s="21">
        <f t="shared" si="1209"/>
        <v>0</v>
      </c>
      <c r="FO76" s="21"/>
      <c r="FP76" s="21">
        <f t="shared" si="1210"/>
        <v>0</v>
      </c>
      <c r="FQ76" s="21"/>
      <c r="FR76" s="21">
        <f t="shared" si="1211"/>
        <v>0</v>
      </c>
      <c r="FS76" s="21"/>
      <c r="FT76" s="21">
        <f t="shared" si="1212"/>
        <v>0</v>
      </c>
      <c r="FU76" s="21"/>
      <c r="FV76" s="21">
        <f t="shared" si="1213"/>
        <v>0</v>
      </c>
      <c r="FW76" s="21"/>
      <c r="FX76" s="21">
        <f t="shared" si="1214"/>
        <v>0</v>
      </c>
      <c r="FY76" s="21"/>
      <c r="FZ76" s="21">
        <f t="shared" si="1215"/>
        <v>0</v>
      </c>
      <c r="GA76" s="21"/>
      <c r="GB76" s="21">
        <f t="shared" si="1216"/>
        <v>0</v>
      </c>
      <c r="GC76" s="21"/>
      <c r="GD76" s="21">
        <f t="shared" si="1217"/>
        <v>0</v>
      </c>
      <c r="GE76" s="21"/>
      <c r="GF76" s="21">
        <f t="shared" si="1218"/>
        <v>0</v>
      </c>
      <c r="GG76" s="21"/>
      <c r="GH76" s="21">
        <f t="shared" si="1219"/>
        <v>0</v>
      </c>
      <c r="GI76" s="21"/>
      <c r="GJ76" s="21">
        <f t="shared" si="1220"/>
        <v>0</v>
      </c>
      <c r="GK76" s="21"/>
      <c r="GL76" s="21">
        <f t="shared" si="1221"/>
        <v>0</v>
      </c>
      <c r="GM76" s="21"/>
      <c r="GN76" s="21">
        <f t="shared" si="1222"/>
        <v>0</v>
      </c>
      <c r="GO76" s="21"/>
      <c r="GP76" s="21">
        <f t="shared" si="1223"/>
        <v>0</v>
      </c>
      <c r="GQ76" s="21"/>
      <c r="GR76" s="21">
        <f t="shared" si="1224"/>
        <v>0</v>
      </c>
      <c r="GS76" s="21"/>
      <c r="GT76" s="21">
        <f t="shared" si="1225"/>
        <v>0</v>
      </c>
      <c r="GU76" s="21"/>
      <c r="GV76" s="21">
        <f t="shared" si="1226"/>
        <v>0</v>
      </c>
      <c r="GW76" s="21"/>
      <c r="GX76" s="21">
        <f t="shared" si="1227"/>
        <v>0</v>
      </c>
      <c r="GY76" s="21"/>
      <c r="GZ76" s="21">
        <f t="shared" si="1228"/>
        <v>0</v>
      </c>
      <c r="HA76" s="21"/>
      <c r="HB76" s="21">
        <f t="shared" si="1229"/>
        <v>0</v>
      </c>
      <c r="HC76" s="21"/>
      <c r="HD76" s="21">
        <f t="shared" si="1230"/>
        <v>0</v>
      </c>
      <c r="HE76" s="21"/>
      <c r="HF76" s="21">
        <f t="shared" si="1231"/>
        <v>0</v>
      </c>
      <c r="HG76" s="21"/>
      <c r="HH76" s="21">
        <f t="shared" si="1232"/>
        <v>0</v>
      </c>
      <c r="HI76" s="21"/>
      <c r="HJ76" s="21">
        <f t="shared" si="1233"/>
        <v>0</v>
      </c>
      <c r="HK76" s="21"/>
      <c r="HL76" s="21">
        <f t="shared" si="1234"/>
        <v>0</v>
      </c>
      <c r="HM76" s="21"/>
      <c r="HN76" s="21">
        <f t="shared" si="1235"/>
        <v>0</v>
      </c>
      <c r="HO76" s="21"/>
      <c r="HP76" s="21">
        <f t="shared" si="1236"/>
        <v>0</v>
      </c>
      <c r="HQ76" s="21"/>
      <c r="HR76" s="21">
        <f t="shared" si="1237"/>
        <v>0</v>
      </c>
      <c r="HS76" s="21"/>
      <c r="HT76" s="21">
        <f t="shared" si="1238"/>
        <v>0</v>
      </c>
      <c r="HU76" s="21"/>
      <c r="HV76" s="21">
        <f t="shared" si="1239"/>
        <v>0</v>
      </c>
      <c r="HW76" s="21"/>
      <c r="HX76" s="21">
        <f t="shared" si="1240"/>
        <v>0</v>
      </c>
      <c r="HY76" s="21"/>
      <c r="HZ76" s="21">
        <f t="shared" si="1241"/>
        <v>23</v>
      </c>
      <c r="IA76" s="21"/>
      <c r="IB76" s="21">
        <f t="shared" si="1242"/>
        <v>23</v>
      </c>
      <c r="IC76" s="21"/>
      <c r="ID76" s="21">
        <f t="shared" si="1243"/>
        <v>23</v>
      </c>
      <c r="IE76" s="21"/>
      <c r="IF76" s="21">
        <f t="shared" si="1244"/>
        <v>23</v>
      </c>
      <c r="IG76" s="21"/>
      <c r="IH76" s="21">
        <f t="shared" si="1245"/>
        <v>23</v>
      </c>
      <c r="II76" s="21"/>
      <c r="IJ76" s="21">
        <f t="shared" si="1246"/>
        <v>23</v>
      </c>
      <c r="IK76" s="21"/>
      <c r="IL76" s="21">
        <f t="shared" si="1247"/>
        <v>23</v>
      </c>
      <c r="IM76" s="21"/>
      <c r="IN76" s="21">
        <f t="shared" si="1248"/>
        <v>23</v>
      </c>
      <c r="IO76" s="21"/>
      <c r="IP76" s="21">
        <f t="shared" si="1249"/>
        <v>23</v>
      </c>
      <c r="IQ76" s="21"/>
      <c r="IR76" s="21">
        <f t="shared" si="1250"/>
        <v>23</v>
      </c>
      <c r="IS76" s="21"/>
      <c r="IT76" s="21">
        <f t="shared" si="1251"/>
        <v>23</v>
      </c>
      <c r="IU76" s="21"/>
      <c r="IV76" s="21">
        <f t="shared" si="1252"/>
        <v>0</v>
      </c>
      <c r="IW76" s="21"/>
      <c r="IX76" s="21">
        <f t="shared" si="1253"/>
        <v>0</v>
      </c>
      <c r="IY76" s="21"/>
      <c r="IZ76" s="21">
        <f t="shared" si="1254"/>
        <v>0</v>
      </c>
      <c r="JA76" s="21"/>
      <c r="JB76" s="21">
        <f t="shared" si="1255"/>
        <v>0</v>
      </c>
      <c r="JC76" s="21"/>
      <c r="JD76" s="21">
        <f t="shared" si="1256"/>
        <v>0</v>
      </c>
      <c r="JE76" s="21"/>
      <c r="JF76" s="21">
        <f t="shared" si="1257"/>
        <v>0</v>
      </c>
      <c r="JG76" s="21"/>
      <c r="JH76" s="21">
        <f t="shared" si="1258"/>
        <v>0</v>
      </c>
      <c r="JI76" s="21"/>
      <c r="JJ76" s="21">
        <f t="shared" si="1259"/>
        <v>0</v>
      </c>
      <c r="JK76" s="21"/>
      <c r="JL76" s="21">
        <f t="shared" si="1260"/>
        <v>0</v>
      </c>
      <c r="JM76" s="21"/>
      <c r="JN76" s="21">
        <f t="shared" si="1261"/>
        <v>0</v>
      </c>
      <c r="JO76" s="21"/>
      <c r="JP76" s="21">
        <f t="shared" si="1262"/>
        <v>0</v>
      </c>
      <c r="JQ76" s="21"/>
      <c r="JR76" s="21">
        <f t="shared" si="1263"/>
        <v>0</v>
      </c>
      <c r="JS76" s="21"/>
      <c r="JT76" s="21">
        <f t="shared" si="1264"/>
        <v>0</v>
      </c>
      <c r="JU76" s="21"/>
      <c r="JV76" s="21">
        <f t="shared" si="1265"/>
        <v>0</v>
      </c>
      <c r="JW76" s="21"/>
      <c r="JX76" s="21">
        <f t="shared" si="1266"/>
        <v>0</v>
      </c>
      <c r="JY76" s="21"/>
      <c r="JZ76" s="21">
        <f t="shared" si="1267"/>
        <v>0</v>
      </c>
      <c r="KA76" s="21"/>
      <c r="KB76" s="21">
        <f t="shared" si="1268"/>
        <v>0</v>
      </c>
      <c r="KC76" s="21"/>
      <c r="KD76" s="21">
        <f t="shared" si="1269"/>
        <v>0</v>
      </c>
      <c r="KE76" s="21"/>
      <c r="KF76" s="21">
        <f t="shared" si="1270"/>
        <v>0</v>
      </c>
      <c r="KG76" s="21"/>
      <c r="KH76" s="21">
        <f t="shared" si="1271"/>
        <v>0</v>
      </c>
      <c r="KI76" s="21"/>
      <c r="KJ76" s="21">
        <f t="shared" si="1272"/>
        <v>0</v>
      </c>
      <c r="KK76" s="21"/>
      <c r="KL76" s="21">
        <f t="shared" si="1273"/>
        <v>0</v>
      </c>
      <c r="KM76" s="21"/>
      <c r="KN76" s="21">
        <f t="shared" si="1274"/>
        <v>0</v>
      </c>
      <c r="KO76" s="21"/>
      <c r="KP76" s="21">
        <f t="shared" si="1275"/>
        <v>0</v>
      </c>
      <c r="KQ76" s="21"/>
      <c r="KR76" s="21">
        <f t="shared" si="1276"/>
        <v>0</v>
      </c>
      <c r="KS76" s="21"/>
      <c r="KT76" s="21">
        <f t="shared" si="1277"/>
        <v>0</v>
      </c>
      <c r="KU76" s="21"/>
      <c r="KV76" s="21">
        <f t="shared" si="1278"/>
        <v>0</v>
      </c>
      <c r="KW76" s="21"/>
      <c r="KX76" s="21">
        <f t="shared" si="1279"/>
        <v>0</v>
      </c>
      <c r="KY76" s="21"/>
      <c r="KZ76" s="21">
        <f t="shared" si="1280"/>
        <v>0</v>
      </c>
      <c r="LA76" s="21"/>
      <c r="LB76" s="21">
        <f t="shared" si="1281"/>
        <v>0</v>
      </c>
      <c r="LC76" s="21"/>
      <c r="LD76" s="21">
        <f t="shared" si="1282"/>
        <v>0</v>
      </c>
      <c r="LE76" s="21"/>
      <c r="LF76" s="21">
        <f t="shared" si="1283"/>
        <v>0</v>
      </c>
      <c r="LG76" s="21"/>
      <c r="LH76" s="21">
        <f t="shared" si="1284"/>
        <v>0</v>
      </c>
      <c r="LI76" s="21"/>
      <c r="LJ76" s="21">
        <f t="shared" si="1285"/>
        <v>0</v>
      </c>
      <c r="LK76" s="21"/>
      <c r="LL76" s="21">
        <f t="shared" si="1286"/>
        <v>0</v>
      </c>
      <c r="LM76" s="21"/>
      <c r="LN76" s="21">
        <f t="shared" si="1287"/>
        <v>0</v>
      </c>
      <c r="LO76" s="21"/>
      <c r="LP76" s="21">
        <f t="shared" si="1288"/>
        <v>0</v>
      </c>
      <c r="LQ76" s="21"/>
      <c r="LR76" s="21">
        <f t="shared" si="1289"/>
        <v>0</v>
      </c>
      <c r="LS76" s="21"/>
      <c r="LT76" s="21">
        <f t="shared" si="1290"/>
        <v>0</v>
      </c>
      <c r="LU76" s="21"/>
      <c r="LV76" s="21">
        <f t="shared" si="1291"/>
        <v>0</v>
      </c>
      <c r="LW76" s="21"/>
      <c r="LX76" s="21">
        <f t="shared" si="1292"/>
        <v>0</v>
      </c>
      <c r="LY76" s="21"/>
      <c r="LZ76" s="21">
        <f t="shared" si="1293"/>
        <v>0</v>
      </c>
      <c r="MA76" s="21"/>
      <c r="MB76" s="21">
        <f t="shared" si="1294"/>
        <v>0</v>
      </c>
      <c r="MC76" s="21"/>
      <c r="MD76" s="21">
        <f t="shared" si="1295"/>
        <v>0</v>
      </c>
      <c r="ME76" s="21"/>
      <c r="MF76" s="21">
        <f t="shared" si="1296"/>
        <v>0</v>
      </c>
      <c r="MG76" s="21"/>
      <c r="MH76" s="21">
        <f t="shared" si="1297"/>
        <v>0</v>
      </c>
      <c r="MI76" s="21"/>
      <c r="MJ76" s="21">
        <f t="shared" si="1298"/>
        <v>0</v>
      </c>
      <c r="MK76" s="21"/>
      <c r="ML76" s="21">
        <f t="shared" si="1299"/>
        <v>0</v>
      </c>
      <c r="MM76" s="21"/>
      <c r="MN76" s="21">
        <f t="shared" si="1300"/>
        <v>0</v>
      </c>
      <c r="MO76" s="21"/>
      <c r="MP76" s="21">
        <f t="shared" si="1301"/>
        <v>0</v>
      </c>
      <c r="MQ76" s="21"/>
      <c r="MR76" s="21">
        <f t="shared" si="1302"/>
        <v>0</v>
      </c>
      <c r="MS76" s="21"/>
      <c r="MT76" s="21">
        <f t="shared" si="1303"/>
        <v>0</v>
      </c>
      <c r="MU76" s="21"/>
      <c r="MV76" s="21">
        <f t="shared" si="1304"/>
        <v>0</v>
      </c>
      <c r="MW76" s="21"/>
      <c r="MX76" s="21">
        <f t="shared" si="1305"/>
        <v>0</v>
      </c>
      <c r="MY76" s="21"/>
      <c r="MZ76" s="21">
        <f t="shared" si="1306"/>
        <v>0</v>
      </c>
      <c r="NA76" s="21"/>
      <c r="NB76" s="21">
        <f t="shared" si="1307"/>
        <v>0</v>
      </c>
      <c r="NC76" s="21"/>
      <c r="ND76" s="21">
        <f t="shared" si="1308"/>
        <v>0</v>
      </c>
      <c r="NE76" s="21"/>
      <c r="NF76" s="21">
        <f t="shared" si="1309"/>
        <v>0</v>
      </c>
      <c r="NG76" s="21"/>
      <c r="NH76" s="21">
        <f t="shared" si="1310"/>
        <v>0</v>
      </c>
      <c r="NI76" s="21"/>
      <c r="NJ76" s="21">
        <f t="shared" si="1311"/>
        <v>0</v>
      </c>
      <c r="NK76" s="21"/>
      <c r="NL76" s="21">
        <f t="shared" si="1312"/>
        <v>0</v>
      </c>
      <c r="NM76" s="21"/>
      <c r="NN76" s="21">
        <f t="shared" si="1313"/>
        <v>0</v>
      </c>
      <c r="NO76" s="21"/>
      <c r="NP76" s="21">
        <f t="shared" si="1314"/>
        <v>0</v>
      </c>
      <c r="NQ76" s="21"/>
      <c r="NR76" s="21">
        <f t="shared" si="1315"/>
        <v>0</v>
      </c>
      <c r="NS76" s="21"/>
      <c r="NT76" s="21">
        <f t="shared" si="1316"/>
        <v>0</v>
      </c>
      <c r="NU76" s="21"/>
      <c r="NV76" s="21">
        <f t="shared" si="1317"/>
        <v>0</v>
      </c>
      <c r="NW76" s="21"/>
      <c r="NX76" s="21">
        <f t="shared" si="1318"/>
        <v>0</v>
      </c>
      <c r="NY76" s="21"/>
      <c r="NZ76" s="21">
        <f t="shared" si="1319"/>
        <v>0</v>
      </c>
      <c r="OA76" s="21"/>
      <c r="OB76" s="21">
        <f t="shared" si="1320"/>
        <v>0</v>
      </c>
      <c r="OC76" s="21"/>
      <c r="OD76" s="21">
        <f t="shared" si="1321"/>
        <v>0</v>
      </c>
      <c r="OE76" s="21"/>
      <c r="OF76" s="21">
        <f t="shared" si="1322"/>
        <v>0</v>
      </c>
      <c r="OG76" s="21"/>
      <c r="OH76" s="21">
        <f t="shared" si="1323"/>
        <v>0</v>
      </c>
      <c r="OI76" s="21"/>
      <c r="OJ76" s="21">
        <f t="shared" si="1324"/>
        <v>0</v>
      </c>
      <c r="OK76" s="21"/>
      <c r="OL76" s="21">
        <f t="shared" si="1325"/>
        <v>0</v>
      </c>
      <c r="OM76" s="21"/>
      <c r="ON76" s="21">
        <f t="shared" si="1326"/>
        <v>0</v>
      </c>
      <c r="OO76" s="21"/>
      <c r="OP76" s="21">
        <f t="shared" si="1326"/>
        <v>0</v>
      </c>
      <c r="OQ76" s="21"/>
      <c r="OR76" s="21">
        <f t="shared" si="1326"/>
        <v>0</v>
      </c>
      <c r="OS76" s="21"/>
      <c r="OT76" s="21">
        <f t="shared" si="1326"/>
        <v>0</v>
      </c>
      <c r="OU76" s="21"/>
      <c r="OV76" s="21">
        <f t="shared" si="1326"/>
        <v>0</v>
      </c>
      <c r="OW76" s="21"/>
      <c r="OX76" s="21">
        <f t="shared" si="1326"/>
        <v>0</v>
      </c>
      <c r="OY76" s="21"/>
      <c r="OZ76" s="21">
        <f t="shared" si="1326"/>
        <v>0</v>
      </c>
      <c r="PA76" s="21"/>
      <c r="PB76" s="21">
        <f t="shared" si="1327"/>
        <v>0</v>
      </c>
      <c r="PC76" s="21"/>
      <c r="PD76" s="21">
        <f t="shared" si="1327"/>
        <v>0</v>
      </c>
      <c r="PE76" s="21"/>
      <c r="PF76" s="21">
        <f t="shared" si="1327"/>
        <v>0</v>
      </c>
      <c r="PG76" s="21"/>
      <c r="PH76" s="21">
        <f t="shared" si="1327"/>
        <v>0</v>
      </c>
      <c r="PI76" s="21"/>
      <c r="PJ76" s="21">
        <f t="shared" si="1327"/>
        <v>0</v>
      </c>
      <c r="PK76" s="21"/>
      <c r="PL76" s="21">
        <f t="shared" si="1327"/>
        <v>0</v>
      </c>
      <c r="PM76" s="21"/>
      <c r="PN76" s="21">
        <f t="shared" si="1328"/>
        <v>0</v>
      </c>
      <c r="PO76" s="21"/>
      <c r="PP76" s="21">
        <f t="shared" si="1328"/>
        <v>0</v>
      </c>
      <c r="PQ76" s="21"/>
      <c r="PR76" s="21">
        <f t="shared" si="1328"/>
        <v>0</v>
      </c>
      <c r="PS76" s="21"/>
      <c r="PT76" s="21">
        <f t="shared" si="1328"/>
        <v>0</v>
      </c>
      <c r="PU76" s="21"/>
      <c r="PV76" s="21">
        <f t="shared" si="1328"/>
        <v>0</v>
      </c>
      <c r="PW76" s="21"/>
      <c r="PX76" s="21">
        <f t="shared" si="1328"/>
        <v>0</v>
      </c>
      <c r="PY76" s="21"/>
      <c r="PZ76" s="21">
        <f t="shared" si="1329"/>
        <v>0</v>
      </c>
      <c r="QA76" s="21"/>
      <c r="QB76" s="21">
        <f t="shared" si="1329"/>
        <v>0</v>
      </c>
      <c r="QC76" s="21"/>
      <c r="QD76" s="21">
        <f t="shared" si="1329"/>
        <v>0</v>
      </c>
      <c r="QE76" s="21"/>
      <c r="QF76" s="21">
        <f t="shared" si="1329"/>
        <v>0</v>
      </c>
      <c r="QG76" s="21"/>
      <c r="QH76" s="21">
        <f t="shared" si="1329"/>
        <v>0</v>
      </c>
      <c r="QI76" s="21"/>
      <c r="QJ76" s="21">
        <f t="shared" si="1329"/>
        <v>0</v>
      </c>
      <c r="QK76" s="21"/>
      <c r="QL76" s="21">
        <f t="shared" si="1330"/>
        <v>0</v>
      </c>
      <c r="QM76" s="21"/>
      <c r="QN76" s="21">
        <f t="shared" si="1330"/>
        <v>0</v>
      </c>
      <c r="QO76" s="21"/>
      <c r="QP76" s="21">
        <f t="shared" si="1330"/>
        <v>0</v>
      </c>
      <c r="QQ76" s="21"/>
      <c r="QR76" s="21">
        <f t="shared" si="1330"/>
        <v>0</v>
      </c>
      <c r="QS76" s="21"/>
      <c r="QT76" s="21">
        <f t="shared" si="1330"/>
        <v>0</v>
      </c>
      <c r="QU76" s="21"/>
      <c r="QV76" s="21">
        <f t="shared" si="1330"/>
        <v>0</v>
      </c>
      <c r="QW76" s="21"/>
      <c r="QX76" s="21">
        <f t="shared" si="1331"/>
        <v>0</v>
      </c>
      <c r="QY76" s="21"/>
      <c r="QZ76" s="21">
        <f t="shared" si="1331"/>
        <v>0</v>
      </c>
      <c r="RA76" s="21"/>
      <c r="RB76" s="21">
        <f t="shared" si="1331"/>
        <v>0</v>
      </c>
      <c r="RC76" s="21"/>
      <c r="RD76" s="21">
        <f t="shared" si="1331"/>
        <v>0</v>
      </c>
      <c r="RE76" s="21">
        <v>3</v>
      </c>
      <c r="RF76" s="21">
        <f t="shared" si="1331"/>
        <v>0</v>
      </c>
      <c r="RG76" s="21">
        <v>33</v>
      </c>
      <c r="RH76" s="21">
        <f t="shared" si="1331"/>
        <v>0</v>
      </c>
      <c r="RI76" s="21">
        <v>38</v>
      </c>
      <c r="RJ76" s="21">
        <f t="shared" si="1332"/>
        <v>0</v>
      </c>
      <c r="RK76" s="21">
        <v>30</v>
      </c>
      <c r="RL76" s="21">
        <f t="shared" si="1333"/>
        <v>0</v>
      </c>
      <c r="RM76" s="21">
        <v>29</v>
      </c>
      <c r="RN76" s="21">
        <f t="shared" si="1334"/>
        <v>0</v>
      </c>
      <c r="RO76" s="21">
        <v>36</v>
      </c>
      <c r="RP76" s="21">
        <f t="shared" si="1335"/>
        <v>0</v>
      </c>
      <c r="RQ76" s="21">
        <v>39</v>
      </c>
      <c r="RR76" s="21">
        <f t="shared" si="1336"/>
        <v>0</v>
      </c>
      <c r="RS76" s="21"/>
      <c r="RT76" s="21">
        <f t="shared" si="1337"/>
        <v>0</v>
      </c>
      <c r="RU76" s="21">
        <v>36</v>
      </c>
      <c r="RV76" s="21">
        <f t="shared" si="1338"/>
        <v>0</v>
      </c>
      <c r="RW76" s="21">
        <v>9</v>
      </c>
      <c r="RX76" s="21">
        <f t="shared" si="1339"/>
        <v>0</v>
      </c>
      <c r="RY76" s="21"/>
      <c r="RZ76" s="21">
        <f t="shared" si="1340"/>
        <v>0</v>
      </c>
      <c r="SA76" s="21"/>
      <c r="SB76" s="21">
        <f t="shared" si="1341"/>
        <v>0</v>
      </c>
      <c r="SC76" s="21"/>
      <c r="SD76" s="21">
        <f t="shared" si="1342"/>
        <v>0</v>
      </c>
      <c r="SE76" s="21"/>
      <c r="SF76" s="21">
        <f t="shared" si="1343"/>
        <v>0</v>
      </c>
      <c r="SG76" s="21"/>
      <c r="SH76" s="21">
        <f t="shared" si="1344"/>
        <v>0</v>
      </c>
      <c r="SI76" s="21"/>
      <c r="SJ76" s="21">
        <f t="shared" si="1345"/>
        <v>0</v>
      </c>
      <c r="SK76" s="21"/>
      <c r="SL76" s="21">
        <f t="shared" si="1346"/>
        <v>0</v>
      </c>
      <c r="SM76" s="21"/>
      <c r="SN76" s="21">
        <f t="shared" si="1347"/>
        <v>0</v>
      </c>
      <c r="SO76" s="21"/>
      <c r="SP76" s="21">
        <f t="shared" si="1348"/>
        <v>0</v>
      </c>
      <c r="SQ76" s="21"/>
      <c r="SR76" s="21">
        <f t="shared" si="1349"/>
        <v>0</v>
      </c>
      <c r="SS76" s="21"/>
      <c r="ST76" s="21">
        <f t="shared" si="1350"/>
        <v>0</v>
      </c>
      <c r="SU76" s="21"/>
      <c r="SV76" s="21">
        <f t="shared" si="1351"/>
        <v>0</v>
      </c>
      <c r="SW76" s="21"/>
      <c r="SX76" s="21">
        <f t="shared" si="1352"/>
        <v>0</v>
      </c>
      <c r="SY76" s="21"/>
      <c r="SZ76" s="21">
        <f t="shared" si="1353"/>
        <v>0</v>
      </c>
      <c r="TA76" s="21"/>
      <c r="TB76" s="21">
        <f t="shared" si="1354"/>
        <v>0</v>
      </c>
      <c r="TC76" s="21"/>
      <c r="TD76" s="21">
        <f t="shared" si="1355"/>
        <v>0</v>
      </c>
      <c r="TE76" s="21"/>
      <c r="TF76" s="21">
        <f t="shared" si="1356"/>
        <v>0</v>
      </c>
      <c r="TG76" s="21"/>
      <c r="TH76" s="21">
        <f t="shared" si="1357"/>
        <v>0</v>
      </c>
      <c r="TI76" s="21"/>
      <c r="TJ76" s="21">
        <f t="shared" si="1358"/>
        <v>0</v>
      </c>
      <c r="TK76" s="21"/>
      <c r="TL76" s="21">
        <f t="shared" si="1359"/>
        <v>0</v>
      </c>
      <c r="TM76" s="21"/>
      <c r="TN76" s="21">
        <f t="shared" si="1360"/>
        <v>0</v>
      </c>
      <c r="TO76" s="21"/>
      <c r="TP76" s="21">
        <f t="shared" si="1361"/>
        <v>0</v>
      </c>
      <c r="TQ76" s="21"/>
      <c r="TR76" s="21">
        <f t="shared" si="1362"/>
        <v>0</v>
      </c>
      <c r="TS76" s="21"/>
      <c r="TT76" s="21">
        <f t="shared" si="1363"/>
        <v>0</v>
      </c>
      <c r="TU76" s="21"/>
      <c r="TV76" s="21">
        <f t="shared" si="1364"/>
        <v>0</v>
      </c>
      <c r="TW76" s="21"/>
      <c r="TX76" s="21">
        <f t="shared" si="1365"/>
        <v>0</v>
      </c>
      <c r="TY76" s="21"/>
      <c r="TZ76" s="21">
        <f t="shared" si="1366"/>
        <v>0</v>
      </c>
      <c r="UA76" s="21"/>
      <c r="UB76" s="21">
        <f t="shared" si="1367"/>
        <v>0</v>
      </c>
      <c r="UC76" s="21"/>
      <c r="UD76" s="21">
        <f t="shared" si="1368"/>
        <v>0</v>
      </c>
      <c r="UE76" s="21"/>
      <c r="UF76" s="21">
        <f t="shared" si="1369"/>
        <v>0</v>
      </c>
      <c r="UG76" s="21"/>
      <c r="UH76" s="21">
        <f t="shared" si="1370"/>
        <v>0</v>
      </c>
      <c r="UI76" s="21"/>
      <c r="UJ76" s="21">
        <f t="shared" si="1371"/>
        <v>0</v>
      </c>
      <c r="UK76" s="21"/>
      <c r="UL76" s="21">
        <f t="shared" si="1372"/>
        <v>0</v>
      </c>
      <c r="UM76" s="21"/>
      <c r="UN76" s="21">
        <f t="shared" si="1373"/>
        <v>0</v>
      </c>
      <c r="UO76" s="21"/>
      <c r="UP76" s="21">
        <f t="shared" si="1374"/>
        <v>0</v>
      </c>
      <c r="UQ76" s="21"/>
      <c r="UR76" s="21">
        <f t="shared" si="1375"/>
        <v>0</v>
      </c>
      <c r="US76" s="21"/>
      <c r="UT76" s="21">
        <f t="shared" si="1376"/>
        <v>0</v>
      </c>
      <c r="UU76" s="21"/>
      <c r="UV76" s="21">
        <f t="shared" si="1377"/>
        <v>0</v>
      </c>
      <c r="UW76" s="21"/>
      <c r="UX76" s="21">
        <f t="shared" si="1378"/>
        <v>0</v>
      </c>
      <c r="UY76" s="21"/>
      <c r="UZ76" s="21">
        <f t="shared" si="1379"/>
        <v>0</v>
      </c>
      <c r="VA76" s="21"/>
      <c r="VB76" s="21">
        <f t="shared" si="1380"/>
        <v>0</v>
      </c>
      <c r="VC76" s="21"/>
      <c r="VD76" s="21">
        <f t="shared" si="1381"/>
        <v>0</v>
      </c>
      <c r="VE76" s="21"/>
      <c r="VF76" s="21">
        <f t="shared" si="1382"/>
        <v>0</v>
      </c>
      <c r="VG76" s="21"/>
      <c r="VH76" s="21">
        <f t="shared" si="1383"/>
        <v>0</v>
      </c>
      <c r="VI76" s="21"/>
      <c r="VJ76" s="21">
        <f t="shared" si="1384"/>
        <v>0</v>
      </c>
      <c r="VK76" s="21"/>
      <c r="VL76" s="21">
        <f t="shared" si="1385"/>
        <v>0</v>
      </c>
      <c r="VM76" s="21"/>
      <c r="VN76" s="21">
        <f t="shared" si="1386"/>
        <v>0</v>
      </c>
      <c r="VO76" s="21"/>
      <c r="VP76" s="21">
        <f t="shared" si="1387"/>
        <v>0</v>
      </c>
      <c r="VQ76" s="21"/>
      <c r="VR76" s="21">
        <f t="shared" si="1326"/>
        <v>0</v>
      </c>
      <c r="VS76" s="21"/>
      <c r="VT76" s="21">
        <f t="shared" si="1388"/>
        <v>0</v>
      </c>
      <c r="VU76" s="21"/>
      <c r="VV76" s="21">
        <f t="shared" si="1388"/>
        <v>0</v>
      </c>
      <c r="VW76" s="21"/>
      <c r="VX76" s="21">
        <f t="shared" si="1389"/>
        <v>0</v>
      </c>
      <c r="VY76" s="21"/>
      <c r="VZ76" s="21">
        <f t="shared" si="1389"/>
        <v>0</v>
      </c>
      <c r="WA76" s="21"/>
      <c r="WB76" s="21">
        <f t="shared" si="1389"/>
        <v>0</v>
      </c>
      <c r="WC76" s="21"/>
      <c r="WD76" s="21">
        <f t="shared" si="1389"/>
        <v>0</v>
      </c>
      <c r="WE76" s="21"/>
      <c r="WF76" s="21">
        <f t="shared" si="1389"/>
        <v>0</v>
      </c>
      <c r="WG76" s="21"/>
      <c r="WH76" s="21">
        <f t="shared" si="1389"/>
        <v>0</v>
      </c>
      <c r="WI76" s="21"/>
      <c r="WJ76" s="21">
        <f t="shared" si="1389"/>
        <v>0</v>
      </c>
      <c r="WK76" s="21"/>
      <c r="WL76" s="21">
        <f t="shared" si="1389"/>
        <v>0</v>
      </c>
      <c r="WM76" s="21"/>
      <c r="WN76" s="21">
        <f t="shared" si="1390"/>
        <v>0</v>
      </c>
      <c r="WO76" s="21"/>
      <c r="WP76" s="21">
        <f t="shared" si="1390"/>
        <v>0</v>
      </c>
      <c r="WQ76" s="21"/>
      <c r="WR76" s="21">
        <f t="shared" si="1390"/>
        <v>0</v>
      </c>
      <c r="WS76" s="21"/>
      <c r="WT76" s="21">
        <f t="shared" si="1390"/>
        <v>0</v>
      </c>
      <c r="WU76" s="21"/>
      <c r="WV76" s="21">
        <f t="shared" si="1390"/>
        <v>0</v>
      </c>
      <c r="WW76" s="21"/>
      <c r="WX76" s="21">
        <f t="shared" si="1390"/>
        <v>0</v>
      </c>
      <c r="WY76" s="21"/>
      <c r="WZ76" s="21">
        <f t="shared" si="1390"/>
        <v>0</v>
      </c>
      <c r="XA76" s="21"/>
      <c r="XB76" s="21">
        <f t="shared" si="1390"/>
        <v>0</v>
      </c>
      <c r="XC76" s="21"/>
      <c r="XD76" s="21">
        <f t="shared" si="1391"/>
        <v>0</v>
      </c>
      <c r="XE76" s="21"/>
      <c r="XF76" s="21">
        <f t="shared" si="1391"/>
        <v>0</v>
      </c>
      <c r="XG76" s="21"/>
      <c r="XH76" s="21">
        <f t="shared" si="1391"/>
        <v>0</v>
      </c>
      <c r="XI76" s="21"/>
      <c r="XJ76" s="21">
        <f t="shared" si="1391"/>
        <v>0</v>
      </c>
      <c r="XK76" s="21"/>
      <c r="XL76" s="21">
        <f t="shared" si="1391"/>
        <v>0</v>
      </c>
      <c r="XM76" s="21"/>
      <c r="XN76" s="21">
        <f t="shared" si="1391"/>
        <v>0</v>
      </c>
      <c r="XO76" s="21"/>
      <c r="XP76" s="21">
        <f t="shared" si="1391"/>
        <v>0</v>
      </c>
      <c r="XQ76" s="21"/>
      <c r="XR76" s="21">
        <f t="shared" si="1391"/>
        <v>0</v>
      </c>
      <c r="XS76" s="21"/>
      <c r="XT76" s="21">
        <f t="shared" si="1388"/>
        <v>0</v>
      </c>
      <c r="XU76" s="21"/>
      <c r="XV76" s="21">
        <f t="shared" si="1388"/>
        <v>0</v>
      </c>
      <c r="XW76" s="21"/>
      <c r="XX76" s="21">
        <f t="shared" si="1388"/>
        <v>0</v>
      </c>
      <c r="XY76" s="21"/>
      <c r="XZ76" s="21">
        <f t="shared" si="1388"/>
        <v>0</v>
      </c>
      <c r="YA76" s="21"/>
      <c r="YB76" s="21">
        <f t="shared" si="1392"/>
        <v>0</v>
      </c>
      <c r="YC76" s="21"/>
      <c r="YD76" s="21">
        <f t="shared" si="1393"/>
        <v>0</v>
      </c>
      <c r="YE76" s="21"/>
      <c r="YF76" s="21">
        <f t="shared" si="1394"/>
        <v>0</v>
      </c>
      <c r="YG76" s="21"/>
      <c r="YH76" s="21">
        <f t="shared" si="1395"/>
        <v>0</v>
      </c>
      <c r="YI76" s="21"/>
      <c r="YJ76" s="21">
        <f t="shared" si="1396"/>
        <v>0</v>
      </c>
      <c r="YK76" s="21"/>
      <c r="YL76" s="21">
        <f t="shared" si="1397"/>
        <v>0</v>
      </c>
      <c r="YM76" s="21"/>
      <c r="YN76" s="21">
        <f t="shared" si="1398"/>
        <v>0</v>
      </c>
      <c r="YO76" s="21"/>
      <c r="YP76" s="21">
        <f t="shared" si="1399"/>
        <v>0</v>
      </c>
      <c r="YQ76" s="21"/>
      <c r="YR76" s="21">
        <f t="shared" si="1400"/>
        <v>0</v>
      </c>
      <c r="YS76" s="21"/>
      <c r="YT76" s="21">
        <f t="shared" si="1401"/>
        <v>0</v>
      </c>
      <c r="YU76" s="21"/>
      <c r="YV76" s="21">
        <f t="shared" si="1402"/>
        <v>0</v>
      </c>
      <c r="YW76" s="21"/>
      <c r="YX76" s="21">
        <f t="shared" si="1403"/>
        <v>0</v>
      </c>
      <c r="YY76" s="21"/>
      <c r="YZ76" s="21">
        <f t="shared" si="1388"/>
        <v>0</v>
      </c>
      <c r="ZA76" s="21"/>
      <c r="ZB76" s="21">
        <f t="shared" si="1404"/>
        <v>0</v>
      </c>
      <c r="ZC76" s="21"/>
      <c r="ZD76" s="21">
        <f t="shared" si="1405"/>
        <v>0</v>
      </c>
      <c r="ZE76" s="21"/>
      <c r="ZF76" s="21">
        <f t="shared" si="1406"/>
        <v>0</v>
      </c>
      <c r="ZG76" s="21"/>
      <c r="ZH76" s="21">
        <f t="shared" si="1407"/>
        <v>0</v>
      </c>
      <c r="ZI76" s="21"/>
      <c r="ZJ76" s="21">
        <f t="shared" si="1408"/>
        <v>0</v>
      </c>
      <c r="ZK76" s="21"/>
      <c r="ZL76" s="21">
        <f t="shared" si="1409"/>
        <v>0</v>
      </c>
      <c r="ZM76" s="21"/>
      <c r="ZN76" s="21">
        <f t="shared" si="1410"/>
        <v>0</v>
      </c>
      <c r="ZO76" s="21"/>
      <c r="ZP76" s="21">
        <f t="shared" si="1411"/>
        <v>0</v>
      </c>
      <c r="ZQ76" s="21"/>
      <c r="ZR76" s="21">
        <f t="shared" si="1412"/>
        <v>0</v>
      </c>
      <c r="ZS76" s="21"/>
      <c r="ZT76" s="21">
        <f t="shared" si="1388"/>
        <v>0</v>
      </c>
      <c r="ZU76" s="21"/>
      <c r="ZV76" s="21">
        <f t="shared" si="1413"/>
        <v>0</v>
      </c>
      <c r="ZW76" s="21"/>
      <c r="ZX76" s="21">
        <f t="shared" si="1414"/>
        <v>0</v>
      </c>
      <c r="ZY76" s="21"/>
      <c r="ZZ76" s="21">
        <f t="shared" si="1414"/>
        <v>0</v>
      </c>
      <c r="AAA76" s="21"/>
      <c r="AAB76" s="21">
        <f t="shared" si="1415"/>
        <v>0</v>
      </c>
      <c r="AAC76" s="21"/>
      <c r="AAD76" s="21">
        <f t="shared" si="1415"/>
        <v>0</v>
      </c>
      <c r="AAE76" s="21"/>
      <c r="AAF76" s="21">
        <f t="shared" si="1416"/>
        <v>0</v>
      </c>
      <c r="AAG76" s="21"/>
      <c r="AAH76" s="21">
        <f t="shared" si="1416"/>
        <v>0</v>
      </c>
      <c r="AAI76" s="21"/>
      <c r="AAJ76" s="21">
        <f t="shared" si="1417"/>
        <v>0</v>
      </c>
      <c r="AAK76" s="21"/>
      <c r="AAL76" s="21">
        <f t="shared" si="1417"/>
        <v>0</v>
      </c>
      <c r="AAM76" s="21"/>
      <c r="AAN76" s="21">
        <f t="shared" si="1418"/>
        <v>0</v>
      </c>
      <c r="AAO76" s="21"/>
      <c r="AAP76" s="21">
        <f t="shared" si="1418"/>
        <v>0</v>
      </c>
      <c r="AAQ76" s="21"/>
      <c r="AAR76" s="21">
        <f t="shared" si="1419"/>
        <v>0</v>
      </c>
      <c r="AAS76" s="21"/>
      <c r="AAT76" s="21">
        <f t="shared" si="1419"/>
        <v>0</v>
      </c>
      <c r="AAU76" s="21"/>
      <c r="AAV76" s="21">
        <f t="shared" si="1420"/>
        <v>0</v>
      </c>
      <c r="AAW76" s="21"/>
      <c r="AAX76" s="21">
        <f t="shared" si="1420"/>
        <v>0</v>
      </c>
      <c r="AAY76" s="21"/>
      <c r="AAZ76" s="21">
        <f t="shared" si="1421"/>
        <v>0</v>
      </c>
      <c r="ABA76" s="21"/>
      <c r="ABB76" s="21">
        <f t="shared" si="1421"/>
        <v>0</v>
      </c>
      <c r="ABC76" s="21"/>
      <c r="ABD76" s="21">
        <f t="shared" si="1422"/>
        <v>0</v>
      </c>
      <c r="ABE76" s="21"/>
      <c r="ABF76" s="21">
        <f t="shared" si="1422"/>
        <v>0</v>
      </c>
      <c r="ABG76" s="21"/>
      <c r="ABH76" s="21">
        <f t="shared" si="1423"/>
        <v>0</v>
      </c>
      <c r="ABI76" s="21"/>
      <c r="ABJ76" s="21">
        <f t="shared" si="1423"/>
        <v>0</v>
      </c>
      <c r="ABK76" s="21"/>
      <c r="ABL76" s="21">
        <f t="shared" si="1424"/>
        <v>0</v>
      </c>
      <c r="ABM76" s="21"/>
      <c r="ABN76" s="21">
        <f t="shared" si="1424"/>
        <v>0</v>
      </c>
      <c r="ABO76" s="21"/>
      <c r="ABP76" s="21">
        <f t="shared" si="1425"/>
        <v>0</v>
      </c>
      <c r="ABQ76" s="21"/>
      <c r="ABR76" s="21">
        <f t="shared" si="1425"/>
        <v>0</v>
      </c>
      <c r="ABS76" s="21"/>
      <c r="ABT76" s="21">
        <f t="shared" si="1426"/>
        <v>0</v>
      </c>
      <c r="ABU76" s="21"/>
      <c r="ABV76" s="21">
        <f t="shared" si="1426"/>
        <v>0</v>
      </c>
      <c r="ABW76" s="21"/>
      <c r="ABX76" s="21">
        <f t="shared" si="1427"/>
        <v>0</v>
      </c>
      <c r="ABY76" s="21"/>
      <c r="ABZ76" s="21">
        <f t="shared" si="1427"/>
        <v>0</v>
      </c>
      <c r="ACA76" s="21"/>
      <c r="ACB76" s="21">
        <f t="shared" si="1428"/>
        <v>0</v>
      </c>
      <c r="ACC76" s="21"/>
      <c r="ACD76" s="21">
        <f t="shared" si="1428"/>
        <v>0</v>
      </c>
      <c r="ACE76" s="21"/>
      <c r="ACF76" s="21">
        <f t="shared" si="1429"/>
        <v>0</v>
      </c>
      <c r="ACG76" s="21"/>
      <c r="ACH76" s="21">
        <f t="shared" si="1429"/>
        <v>0</v>
      </c>
      <c r="ACI76" s="21"/>
      <c r="ACJ76" s="21">
        <f t="shared" si="1430"/>
        <v>0</v>
      </c>
      <c r="ACK76" s="21"/>
      <c r="ACL76" s="21">
        <f t="shared" si="1430"/>
        <v>0</v>
      </c>
      <c r="ACM76" s="21"/>
      <c r="ACN76" s="21">
        <f t="shared" si="1431"/>
        <v>0</v>
      </c>
      <c r="ACO76" s="21"/>
      <c r="ACP76" s="21">
        <f t="shared" si="1431"/>
        <v>0</v>
      </c>
      <c r="ACQ76" s="21"/>
      <c r="ACR76" s="21">
        <f t="shared" si="1432"/>
        <v>0</v>
      </c>
      <c r="ACS76" s="21"/>
      <c r="ACT76" s="21">
        <f t="shared" si="1432"/>
        <v>0</v>
      </c>
      <c r="ACU76" s="21"/>
      <c r="ACV76" s="21">
        <f t="shared" si="1433"/>
        <v>0</v>
      </c>
      <c r="ACW76" s="21"/>
      <c r="ACX76" s="21">
        <f t="shared" si="1433"/>
        <v>0</v>
      </c>
      <c r="ACY76" s="21"/>
      <c r="ACZ76" s="21">
        <f t="shared" si="1434"/>
        <v>0</v>
      </c>
      <c r="ADA76" s="21"/>
      <c r="ADB76" s="21">
        <f t="shared" si="1434"/>
        <v>0</v>
      </c>
      <c r="ADC76" s="21"/>
      <c r="ADD76" s="21">
        <f t="shared" si="1435"/>
        <v>0</v>
      </c>
      <c r="ADE76" s="21"/>
      <c r="ADF76" s="21">
        <f t="shared" si="1435"/>
        <v>0</v>
      </c>
      <c r="ADG76" s="21"/>
      <c r="ADH76" s="21">
        <f t="shared" si="1436"/>
        <v>0</v>
      </c>
      <c r="ADI76" s="21"/>
      <c r="ADJ76" s="21">
        <f t="shared" si="1436"/>
        <v>0</v>
      </c>
      <c r="ADK76" s="21"/>
      <c r="ADL76" s="21">
        <f t="shared" si="1437"/>
        <v>0</v>
      </c>
      <c r="ADM76" s="21"/>
      <c r="ADN76" s="21">
        <f t="shared" si="1437"/>
        <v>0</v>
      </c>
      <c r="ADO76" s="21"/>
      <c r="ADP76" s="21">
        <f t="shared" si="1437"/>
        <v>0</v>
      </c>
      <c r="ADQ76" s="21"/>
      <c r="ADR76" s="21">
        <f t="shared" si="1437"/>
        <v>0</v>
      </c>
      <c r="ADS76" s="21"/>
      <c r="ADT76" s="21">
        <f t="shared" si="1437"/>
        <v>0</v>
      </c>
      <c r="ADU76" s="21"/>
      <c r="ADV76" s="21">
        <f t="shared" si="1438"/>
        <v>0</v>
      </c>
      <c r="ADW76" s="21"/>
      <c r="ADX76" s="21">
        <f t="shared" si="1438"/>
        <v>0</v>
      </c>
      <c r="ADY76" s="21"/>
      <c r="ADZ76" s="21">
        <f t="shared" si="1438"/>
        <v>0</v>
      </c>
      <c r="AEA76" s="21"/>
      <c r="AEB76" s="21">
        <f t="shared" si="1438"/>
        <v>0</v>
      </c>
      <c r="AEC76" s="21"/>
      <c r="AED76" s="21">
        <f t="shared" si="1439"/>
        <v>0</v>
      </c>
      <c r="AEE76" s="21"/>
      <c r="AEF76" s="21">
        <f t="shared" si="1439"/>
        <v>0</v>
      </c>
      <c r="AEG76" s="21"/>
      <c r="AEH76" s="21">
        <f t="shared" si="1439"/>
        <v>0</v>
      </c>
      <c r="AEI76" s="21"/>
      <c r="AEJ76" s="21">
        <f t="shared" si="1439"/>
        <v>0</v>
      </c>
      <c r="AEK76" s="21"/>
      <c r="AEL76" s="21">
        <f t="shared" si="1439"/>
        <v>0</v>
      </c>
      <c r="AEM76" s="21"/>
      <c r="AEN76" s="21">
        <f t="shared" si="1440"/>
        <v>0</v>
      </c>
      <c r="AEO76" s="21"/>
      <c r="AEP76" s="21">
        <f t="shared" si="1440"/>
        <v>0</v>
      </c>
      <c r="AEQ76" s="21"/>
      <c r="AER76" s="21">
        <f t="shared" si="1440"/>
        <v>0</v>
      </c>
      <c r="AES76" s="21"/>
      <c r="AET76" s="21">
        <f t="shared" si="1440"/>
        <v>0</v>
      </c>
      <c r="AEU76" s="21"/>
      <c r="AEV76" s="21">
        <f t="shared" si="1441"/>
        <v>0</v>
      </c>
      <c r="AEW76" s="21"/>
      <c r="AEX76" s="21">
        <f t="shared" si="1441"/>
        <v>0</v>
      </c>
      <c r="AEY76" s="21"/>
      <c r="AEZ76" s="21">
        <f t="shared" si="1441"/>
        <v>0</v>
      </c>
      <c r="AFA76" s="21"/>
      <c r="AFB76" s="21">
        <f t="shared" si="1441"/>
        <v>0</v>
      </c>
      <c r="AFC76" s="21"/>
      <c r="AFD76" s="21">
        <f t="shared" si="1441"/>
        <v>0</v>
      </c>
      <c r="AFE76" s="21"/>
      <c r="AFF76" s="21">
        <f t="shared" si="1442"/>
        <v>0</v>
      </c>
      <c r="AFG76" s="21"/>
      <c r="AFH76" s="21">
        <f t="shared" si="1442"/>
        <v>0</v>
      </c>
      <c r="AFI76" s="21"/>
      <c r="AFJ76" s="21">
        <f t="shared" si="1442"/>
        <v>0</v>
      </c>
      <c r="AFK76" s="21"/>
      <c r="AFL76" s="21">
        <f t="shared" si="1442"/>
        <v>0</v>
      </c>
      <c r="AFM76" s="21"/>
      <c r="AFN76" s="21">
        <f t="shared" si="1443"/>
        <v>0</v>
      </c>
      <c r="AFO76" s="21"/>
      <c r="AFP76" s="21">
        <f t="shared" si="1443"/>
        <v>0</v>
      </c>
      <c r="AFQ76" s="21"/>
      <c r="AFR76" s="21">
        <f t="shared" si="1443"/>
        <v>0</v>
      </c>
      <c r="AFS76" s="21"/>
      <c r="AFT76" s="21">
        <f t="shared" si="1443"/>
        <v>0</v>
      </c>
      <c r="AFU76" s="21"/>
      <c r="AFV76" s="21">
        <f t="shared" si="1443"/>
        <v>0</v>
      </c>
      <c r="AFW76" s="21"/>
      <c r="AFX76" s="21">
        <f t="shared" si="1444"/>
        <v>0</v>
      </c>
      <c r="AFY76" s="21"/>
      <c r="AFZ76" s="21">
        <f t="shared" si="1444"/>
        <v>0</v>
      </c>
      <c r="AGA76" s="21"/>
      <c r="AGB76" s="21">
        <f t="shared" si="1444"/>
        <v>0</v>
      </c>
      <c r="AGC76" s="21"/>
      <c r="AGD76" s="21">
        <f t="shared" si="1444"/>
        <v>0</v>
      </c>
      <c r="AGE76" s="21"/>
      <c r="AGF76" s="21">
        <f t="shared" si="1445"/>
        <v>0</v>
      </c>
      <c r="AGG76" s="21"/>
      <c r="AGH76" s="21">
        <f t="shared" si="1445"/>
        <v>0</v>
      </c>
      <c r="AGI76" s="21"/>
      <c r="AGJ76" s="21">
        <f t="shared" si="1445"/>
        <v>0</v>
      </c>
      <c r="AGK76" s="21"/>
      <c r="AGL76" s="21">
        <f t="shared" si="1445"/>
        <v>0</v>
      </c>
      <c r="AGM76" s="21"/>
      <c r="AGN76" s="21">
        <f t="shared" si="1445"/>
        <v>0</v>
      </c>
      <c r="AGO76" s="21"/>
      <c r="AGP76" s="21">
        <f t="shared" si="1446"/>
        <v>0</v>
      </c>
      <c r="AGQ76" s="21"/>
      <c r="AGR76" s="21">
        <f t="shared" si="1446"/>
        <v>0</v>
      </c>
      <c r="AGS76" s="21"/>
      <c r="AGT76" s="21">
        <f t="shared" si="1446"/>
        <v>0</v>
      </c>
      <c r="AGU76" s="21"/>
      <c r="AGV76" s="21">
        <f t="shared" si="1446"/>
        <v>0</v>
      </c>
      <c r="AGW76" s="21"/>
      <c r="AGX76" s="21">
        <f t="shared" si="1447"/>
        <v>0</v>
      </c>
      <c r="AGY76" s="21"/>
      <c r="AGZ76" s="21">
        <f t="shared" si="1447"/>
        <v>0</v>
      </c>
      <c r="AHA76" s="21"/>
      <c r="AHB76" s="21">
        <f t="shared" si="1447"/>
        <v>0</v>
      </c>
      <c r="AHC76" s="21"/>
      <c r="AHD76" s="21">
        <f t="shared" si="1447"/>
        <v>0</v>
      </c>
      <c r="AHE76" s="21"/>
      <c r="AHF76" s="21">
        <f t="shared" si="1447"/>
        <v>0</v>
      </c>
      <c r="AHG76" s="21"/>
      <c r="AHH76" s="21">
        <f t="shared" si="1448"/>
        <v>0</v>
      </c>
      <c r="AHI76" s="21"/>
      <c r="AHJ76" s="21">
        <f t="shared" si="1448"/>
        <v>0</v>
      </c>
      <c r="AHK76" s="21"/>
      <c r="AHL76" s="21">
        <f t="shared" si="1448"/>
        <v>0</v>
      </c>
      <c r="AHM76" s="21"/>
      <c r="AHN76" s="21">
        <f t="shared" si="1448"/>
        <v>0</v>
      </c>
      <c r="AHO76" s="21"/>
      <c r="AHP76" s="21">
        <f t="shared" si="1449"/>
        <v>0</v>
      </c>
      <c r="AHQ76" s="21"/>
      <c r="AHR76" s="21">
        <f t="shared" si="1449"/>
        <v>0</v>
      </c>
      <c r="AHS76" s="21"/>
      <c r="AHT76" s="21">
        <f t="shared" si="1449"/>
        <v>0</v>
      </c>
      <c r="AHU76" s="21"/>
      <c r="AHV76" s="21">
        <f t="shared" si="1449"/>
        <v>0</v>
      </c>
      <c r="AHW76" s="21"/>
      <c r="AHX76" s="21">
        <f t="shared" si="1449"/>
        <v>0</v>
      </c>
      <c r="AHY76" s="21"/>
      <c r="AHZ76" s="21">
        <f t="shared" si="1450"/>
        <v>0</v>
      </c>
      <c r="AIA76" s="21"/>
      <c r="AIB76" s="21">
        <f t="shared" si="1450"/>
        <v>0</v>
      </c>
      <c r="AIC76" s="21"/>
      <c r="AID76" s="21">
        <f t="shared" si="1450"/>
        <v>0</v>
      </c>
      <c r="AIE76" s="21"/>
      <c r="AIF76" s="21">
        <f t="shared" si="1450"/>
        <v>0</v>
      </c>
      <c r="AIG76" s="21"/>
      <c r="AIH76" s="21">
        <f t="shared" si="1451"/>
        <v>0</v>
      </c>
      <c r="AII76" s="21"/>
      <c r="AIJ76" s="21">
        <f t="shared" si="1451"/>
        <v>0</v>
      </c>
      <c r="AIK76" s="21"/>
      <c r="AIL76" s="21">
        <f t="shared" si="1451"/>
        <v>0</v>
      </c>
      <c r="AIM76" s="21"/>
      <c r="AIN76" s="21">
        <f t="shared" si="1451"/>
        <v>0</v>
      </c>
      <c r="AIO76" s="21"/>
      <c r="AIP76" s="21">
        <f t="shared" si="1451"/>
        <v>0</v>
      </c>
      <c r="AIQ76" s="21"/>
      <c r="AIR76" s="21">
        <f t="shared" si="1452"/>
        <v>0</v>
      </c>
      <c r="AIS76" s="21"/>
      <c r="AIT76" s="21">
        <f t="shared" si="1452"/>
        <v>0</v>
      </c>
      <c r="AIU76" s="21"/>
      <c r="AIV76" s="21">
        <f t="shared" si="1452"/>
        <v>0</v>
      </c>
      <c r="AIW76" s="21"/>
      <c r="AIX76" s="21">
        <f t="shared" si="1452"/>
        <v>0</v>
      </c>
      <c r="AIY76" s="21"/>
      <c r="AIZ76" s="21">
        <f t="shared" si="1388"/>
        <v>0</v>
      </c>
      <c r="AJA76" s="21"/>
    </row>
    <row r="77" spans="1:937" ht="13.5" customHeight="1" x14ac:dyDescent="0.25">
      <c r="B77" s="31">
        <v>72</v>
      </c>
      <c r="C77" s="192" t="s">
        <v>209</v>
      </c>
      <c r="D77" s="67" t="s">
        <v>502</v>
      </c>
      <c r="E77" s="194" t="s">
        <v>404</v>
      </c>
      <c r="F77" s="194" t="str">
        <f>_xlfn.XLOOKUP(D77,'WTG PH-III'!$D$5:$D$198,'WTG PH-III'!$B$5:$B$198,0,0,1)</f>
        <v>PSS-12</v>
      </c>
      <c r="G77" s="22" t="s">
        <v>537</v>
      </c>
      <c r="H77" s="22" t="s">
        <v>550</v>
      </c>
      <c r="I77" s="61">
        <v>14</v>
      </c>
      <c r="J77" s="21">
        <v>253</v>
      </c>
      <c r="K77" s="21">
        <f t="shared" si="1129"/>
        <v>253</v>
      </c>
      <c r="L77" s="21">
        <f t="shared" si="1130"/>
        <v>253</v>
      </c>
      <c r="M77" s="21">
        <f t="shared" si="1131"/>
        <v>0</v>
      </c>
      <c r="N77" s="95">
        <f>VLOOKUP(D77,'WTG PH-III'!$D$5:$U$198,17,0)</f>
        <v>45765</v>
      </c>
      <c r="O77" s="95">
        <f>VLOOKUP(D77,'WTG PH-III'!$D$5:$U$198,18,0)</f>
        <v>45775</v>
      </c>
      <c r="P77" s="21">
        <f t="shared" si="1132"/>
        <v>0</v>
      </c>
      <c r="Q77" s="21"/>
      <c r="R77" s="21">
        <f t="shared" si="1133"/>
        <v>0</v>
      </c>
      <c r="S77" s="21"/>
      <c r="T77" s="21">
        <f t="shared" si="1134"/>
        <v>0</v>
      </c>
      <c r="U77" s="21"/>
      <c r="V77" s="21">
        <f t="shared" si="1135"/>
        <v>0</v>
      </c>
      <c r="W77" s="21"/>
      <c r="X77" s="21">
        <f t="shared" si="1136"/>
        <v>0</v>
      </c>
      <c r="Y77" s="21"/>
      <c r="Z77" s="21">
        <f t="shared" si="1137"/>
        <v>0</v>
      </c>
      <c r="AA77" s="21"/>
      <c r="AB77" s="21">
        <f t="shared" si="1138"/>
        <v>0</v>
      </c>
      <c r="AC77" s="21"/>
      <c r="AD77" s="21">
        <f t="shared" si="1139"/>
        <v>0</v>
      </c>
      <c r="AE77" s="21"/>
      <c r="AF77" s="21">
        <f t="shared" si="1140"/>
        <v>0</v>
      </c>
      <c r="AG77" s="21"/>
      <c r="AH77" s="21">
        <f t="shared" si="1141"/>
        <v>0</v>
      </c>
      <c r="AI77" s="21"/>
      <c r="AJ77" s="21">
        <f t="shared" si="1142"/>
        <v>0</v>
      </c>
      <c r="AK77" s="21"/>
      <c r="AL77" s="21">
        <f t="shared" si="1143"/>
        <v>0</v>
      </c>
      <c r="AM77" s="21"/>
      <c r="AN77" s="21">
        <f t="shared" si="1144"/>
        <v>0</v>
      </c>
      <c r="AO77" s="21"/>
      <c r="AP77" s="21">
        <f t="shared" si="1145"/>
        <v>0</v>
      </c>
      <c r="AQ77" s="21"/>
      <c r="AR77" s="21">
        <f t="shared" si="1146"/>
        <v>0</v>
      </c>
      <c r="AS77" s="21"/>
      <c r="AT77" s="21">
        <f t="shared" si="1147"/>
        <v>0</v>
      </c>
      <c r="AU77" s="21"/>
      <c r="AV77" s="21">
        <f t="shared" si="1148"/>
        <v>0</v>
      </c>
      <c r="AW77" s="21"/>
      <c r="AX77" s="21">
        <f t="shared" si="1149"/>
        <v>0</v>
      </c>
      <c r="AY77" s="21"/>
      <c r="AZ77" s="21">
        <f t="shared" si="1150"/>
        <v>0</v>
      </c>
      <c r="BA77" s="21"/>
      <c r="BB77" s="21">
        <f t="shared" si="1151"/>
        <v>0</v>
      </c>
      <c r="BC77" s="21"/>
      <c r="BD77" s="21">
        <f t="shared" si="1152"/>
        <v>0</v>
      </c>
      <c r="BE77" s="21"/>
      <c r="BF77" s="21">
        <f t="shared" si="1153"/>
        <v>0</v>
      </c>
      <c r="BG77" s="21"/>
      <c r="BH77" s="21">
        <f t="shared" si="1154"/>
        <v>0</v>
      </c>
      <c r="BI77" s="21"/>
      <c r="BJ77" s="21">
        <f t="shared" si="1155"/>
        <v>0</v>
      </c>
      <c r="BK77" s="21"/>
      <c r="BL77" s="21">
        <f t="shared" si="1156"/>
        <v>0</v>
      </c>
      <c r="BM77" s="21"/>
      <c r="BN77" s="21">
        <f t="shared" si="1157"/>
        <v>0</v>
      </c>
      <c r="BO77" s="21"/>
      <c r="BP77" s="21">
        <f t="shared" si="1158"/>
        <v>0</v>
      </c>
      <c r="BQ77" s="21"/>
      <c r="BR77" s="21">
        <f t="shared" si="1159"/>
        <v>0</v>
      </c>
      <c r="BS77" s="21"/>
      <c r="BT77" s="21">
        <f t="shared" si="1160"/>
        <v>0</v>
      </c>
      <c r="BU77" s="21"/>
      <c r="BV77" s="21">
        <f t="shared" si="1161"/>
        <v>0</v>
      </c>
      <c r="BW77" s="21"/>
      <c r="BX77" s="21">
        <f t="shared" si="1162"/>
        <v>0</v>
      </c>
      <c r="BY77" s="21"/>
      <c r="BZ77" s="21">
        <f t="shared" si="1163"/>
        <v>0</v>
      </c>
      <c r="CA77" s="21"/>
      <c r="CB77" s="21">
        <f t="shared" si="1164"/>
        <v>0</v>
      </c>
      <c r="CC77" s="21"/>
      <c r="CD77" s="21">
        <f t="shared" si="1165"/>
        <v>0</v>
      </c>
      <c r="CE77" s="21"/>
      <c r="CF77" s="21">
        <f t="shared" si="1166"/>
        <v>0</v>
      </c>
      <c r="CG77" s="21"/>
      <c r="CH77" s="21">
        <f t="shared" si="1167"/>
        <v>0</v>
      </c>
      <c r="CI77" s="21"/>
      <c r="CJ77" s="21">
        <f t="shared" si="1168"/>
        <v>0</v>
      </c>
      <c r="CK77" s="21"/>
      <c r="CL77" s="21">
        <f t="shared" si="1169"/>
        <v>0</v>
      </c>
      <c r="CM77" s="21"/>
      <c r="CN77" s="21">
        <f t="shared" si="1170"/>
        <v>0</v>
      </c>
      <c r="CO77" s="21"/>
      <c r="CP77" s="21">
        <f t="shared" si="1171"/>
        <v>0</v>
      </c>
      <c r="CQ77" s="21"/>
      <c r="CR77" s="21">
        <f t="shared" si="1172"/>
        <v>0</v>
      </c>
      <c r="CS77" s="21"/>
      <c r="CT77" s="21">
        <f t="shared" si="1173"/>
        <v>0</v>
      </c>
      <c r="CU77" s="21"/>
      <c r="CV77" s="21">
        <f t="shared" si="1174"/>
        <v>0</v>
      </c>
      <c r="CW77" s="21"/>
      <c r="CX77" s="21">
        <f t="shared" si="1175"/>
        <v>0</v>
      </c>
      <c r="CY77" s="21"/>
      <c r="CZ77" s="21">
        <f t="shared" si="1176"/>
        <v>0</v>
      </c>
      <c r="DA77" s="21"/>
      <c r="DB77" s="21">
        <f t="shared" si="1177"/>
        <v>0</v>
      </c>
      <c r="DC77" s="21"/>
      <c r="DD77" s="21">
        <f t="shared" si="1178"/>
        <v>0</v>
      </c>
      <c r="DE77" s="21"/>
      <c r="DF77" s="21">
        <f t="shared" si="1179"/>
        <v>0</v>
      </c>
      <c r="DG77" s="21"/>
      <c r="DH77" s="21">
        <f t="shared" si="1180"/>
        <v>0</v>
      </c>
      <c r="DI77" s="21"/>
      <c r="DJ77" s="21">
        <f t="shared" si="1181"/>
        <v>0</v>
      </c>
      <c r="DK77" s="21"/>
      <c r="DL77" s="21">
        <f t="shared" si="1182"/>
        <v>0</v>
      </c>
      <c r="DM77" s="21"/>
      <c r="DN77" s="21">
        <f t="shared" si="1183"/>
        <v>0</v>
      </c>
      <c r="DO77" s="21"/>
      <c r="DP77" s="21">
        <f t="shared" si="1184"/>
        <v>0</v>
      </c>
      <c r="DQ77" s="21"/>
      <c r="DR77" s="21">
        <f t="shared" si="1185"/>
        <v>0</v>
      </c>
      <c r="DS77" s="21"/>
      <c r="DT77" s="21">
        <f t="shared" si="1186"/>
        <v>0</v>
      </c>
      <c r="DU77" s="21"/>
      <c r="DV77" s="21">
        <f t="shared" si="1187"/>
        <v>0</v>
      </c>
      <c r="DW77" s="21"/>
      <c r="DX77" s="21">
        <f t="shared" si="1188"/>
        <v>0</v>
      </c>
      <c r="DY77" s="21"/>
      <c r="DZ77" s="21">
        <f t="shared" si="1189"/>
        <v>0</v>
      </c>
      <c r="EA77" s="21"/>
      <c r="EB77" s="21">
        <f t="shared" si="1190"/>
        <v>0</v>
      </c>
      <c r="EC77" s="21"/>
      <c r="ED77" s="21">
        <f t="shared" si="1191"/>
        <v>0</v>
      </c>
      <c r="EE77" s="21"/>
      <c r="EF77" s="21">
        <f t="shared" si="1192"/>
        <v>0</v>
      </c>
      <c r="EG77" s="21"/>
      <c r="EH77" s="21">
        <f t="shared" si="1193"/>
        <v>0</v>
      </c>
      <c r="EI77" s="21"/>
      <c r="EJ77" s="21">
        <f t="shared" si="1194"/>
        <v>0</v>
      </c>
      <c r="EK77" s="21"/>
      <c r="EL77" s="21">
        <f t="shared" si="1195"/>
        <v>0</v>
      </c>
      <c r="EM77" s="21"/>
      <c r="EN77" s="21">
        <f t="shared" si="1196"/>
        <v>0</v>
      </c>
      <c r="EO77" s="21"/>
      <c r="EP77" s="21">
        <f t="shared" si="1197"/>
        <v>0</v>
      </c>
      <c r="EQ77" s="21"/>
      <c r="ER77" s="21">
        <f t="shared" si="1198"/>
        <v>0</v>
      </c>
      <c r="ES77" s="21"/>
      <c r="ET77" s="21">
        <f t="shared" si="1199"/>
        <v>0</v>
      </c>
      <c r="EU77" s="21"/>
      <c r="EV77" s="21">
        <f t="shared" si="1200"/>
        <v>0</v>
      </c>
      <c r="EW77" s="21"/>
      <c r="EX77" s="21">
        <f t="shared" si="1201"/>
        <v>0</v>
      </c>
      <c r="EY77" s="21"/>
      <c r="EZ77" s="21">
        <f t="shared" si="1202"/>
        <v>0</v>
      </c>
      <c r="FA77" s="21"/>
      <c r="FB77" s="21">
        <f t="shared" si="1203"/>
        <v>0</v>
      </c>
      <c r="FC77" s="21"/>
      <c r="FD77" s="21">
        <f t="shared" si="1204"/>
        <v>0</v>
      </c>
      <c r="FE77" s="21"/>
      <c r="FF77" s="21">
        <f t="shared" si="1205"/>
        <v>0</v>
      </c>
      <c r="FG77" s="21"/>
      <c r="FH77" s="21">
        <f t="shared" si="1206"/>
        <v>0</v>
      </c>
      <c r="FI77" s="21"/>
      <c r="FJ77" s="21">
        <f t="shared" si="1207"/>
        <v>0</v>
      </c>
      <c r="FK77" s="21"/>
      <c r="FL77" s="21">
        <f t="shared" si="1208"/>
        <v>0</v>
      </c>
      <c r="FM77" s="21"/>
      <c r="FN77" s="21">
        <f t="shared" si="1209"/>
        <v>0</v>
      </c>
      <c r="FO77" s="21"/>
      <c r="FP77" s="21">
        <f t="shared" si="1210"/>
        <v>0</v>
      </c>
      <c r="FQ77" s="21"/>
      <c r="FR77" s="21">
        <f t="shared" si="1211"/>
        <v>0</v>
      </c>
      <c r="FS77" s="21"/>
      <c r="FT77" s="21">
        <f t="shared" si="1212"/>
        <v>0</v>
      </c>
      <c r="FU77" s="21"/>
      <c r="FV77" s="21">
        <f t="shared" si="1213"/>
        <v>0</v>
      </c>
      <c r="FW77" s="21"/>
      <c r="FX77" s="21">
        <f t="shared" si="1214"/>
        <v>0</v>
      </c>
      <c r="FY77" s="21"/>
      <c r="FZ77" s="21">
        <f t="shared" si="1215"/>
        <v>0</v>
      </c>
      <c r="GA77" s="21"/>
      <c r="GB77" s="21">
        <f t="shared" si="1216"/>
        <v>0</v>
      </c>
      <c r="GC77" s="21"/>
      <c r="GD77" s="21">
        <f t="shared" si="1217"/>
        <v>0</v>
      </c>
      <c r="GE77" s="21"/>
      <c r="GF77" s="21">
        <f t="shared" si="1218"/>
        <v>0</v>
      </c>
      <c r="GG77" s="21"/>
      <c r="GH77" s="21">
        <f t="shared" si="1219"/>
        <v>0</v>
      </c>
      <c r="GI77" s="21"/>
      <c r="GJ77" s="21">
        <f t="shared" si="1220"/>
        <v>0</v>
      </c>
      <c r="GK77" s="21"/>
      <c r="GL77" s="21">
        <f t="shared" si="1221"/>
        <v>0</v>
      </c>
      <c r="GM77" s="21"/>
      <c r="GN77" s="21">
        <f t="shared" si="1222"/>
        <v>0</v>
      </c>
      <c r="GO77" s="21"/>
      <c r="GP77" s="21">
        <f t="shared" si="1223"/>
        <v>0</v>
      </c>
      <c r="GQ77" s="21"/>
      <c r="GR77" s="21">
        <f t="shared" si="1224"/>
        <v>0</v>
      </c>
      <c r="GS77" s="21"/>
      <c r="GT77" s="21">
        <f t="shared" si="1225"/>
        <v>0</v>
      </c>
      <c r="GU77" s="21"/>
      <c r="GV77" s="21">
        <f t="shared" si="1226"/>
        <v>0</v>
      </c>
      <c r="GW77" s="21"/>
      <c r="GX77" s="21">
        <f t="shared" si="1227"/>
        <v>0</v>
      </c>
      <c r="GY77" s="21"/>
      <c r="GZ77" s="21">
        <f t="shared" si="1228"/>
        <v>0</v>
      </c>
      <c r="HA77" s="21"/>
      <c r="HB77" s="21">
        <f t="shared" si="1229"/>
        <v>0</v>
      </c>
      <c r="HC77" s="21"/>
      <c r="HD77" s="21">
        <f t="shared" si="1230"/>
        <v>0</v>
      </c>
      <c r="HE77" s="21"/>
      <c r="HF77" s="21">
        <f t="shared" si="1231"/>
        <v>0</v>
      </c>
      <c r="HG77" s="21"/>
      <c r="HH77" s="21">
        <f t="shared" si="1232"/>
        <v>0</v>
      </c>
      <c r="HI77" s="21"/>
      <c r="HJ77" s="21">
        <f t="shared" si="1233"/>
        <v>0</v>
      </c>
      <c r="HK77" s="21"/>
      <c r="HL77" s="21">
        <f t="shared" si="1234"/>
        <v>0</v>
      </c>
      <c r="HM77" s="21"/>
      <c r="HN77" s="21">
        <f t="shared" si="1235"/>
        <v>0</v>
      </c>
      <c r="HO77" s="21"/>
      <c r="HP77" s="21">
        <f t="shared" si="1236"/>
        <v>0</v>
      </c>
      <c r="HQ77" s="21"/>
      <c r="HR77" s="21">
        <f t="shared" si="1237"/>
        <v>0</v>
      </c>
      <c r="HS77" s="21"/>
      <c r="HT77" s="21">
        <f t="shared" si="1238"/>
        <v>0</v>
      </c>
      <c r="HU77" s="21"/>
      <c r="HV77" s="21">
        <f t="shared" si="1239"/>
        <v>0</v>
      </c>
      <c r="HW77" s="21"/>
      <c r="HX77" s="21">
        <f t="shared" si="1240"/>
        <v>0</v>
      </c>
      <c r="HY77" s="21"/>
      <c r="HZ77" s="21">
        <f t="shared" si="1241"/>
        <v>0</v>
      </c>
      <c r="IA77" s="21"/>
      <c r="IB77" s="21">
        <f t="shared" si="1242"/>
        <v>0</v>
      </c>
      <c r="IC77" s="21"/>
      <c r="ID77" s="21">
        <f t="shared" si="1243"/>
        <v>0</v>
      </c>
      <c r="IE77" s="21"/>
      <c r="IF77" s="21">
        <f t="shared" si="1244"/>
        <v>0</v>
      </c>
      <c r="IG77" s="21"/>
      <c r="IH77" s="21">
        <f t="shared" si="1245"/>
        <v>0</v>
      </c>
      <c r="II77" s="21"/>
      <c r="IJ77" s="21">
        <f t="shared" si="1246"/>
        <v>0</v>
      </c>
      <c r="IK77" s="21"/>
      <c r="IL77" s="21">
        <f t="shared" si="1247"/>
        <v>0</v>
      </c>
      <c r="IM77" s="21"/>
      <c r="IN77" s="21">
        <f t="shared" si="1248"/>
        <v>0</v>
      </c>
      <c r="IO77" s="21"/>
      <c r="IP77" s="21">
        <f t="shared" si="1249"/>
        <v>0</v>
      </c>
      <c r="IQ77" s="21"/>
      <c r="IR77" s="21">
        <f t="shared" si="1250"/>
        <v>0</v>
      </c>
      <c r="IS77" s="21"/>
      <c r="IT77" s="21">
        <f t="shared" si="1251"/>
        <v>0</v>
      </c>
      <c r="IU77" s="21"/>
      <c r="IV77" s="21">
        <f t="shared" si="1252"/>
        <v>0</v>
      </c>
      <c r="IW77" s="21"/>
      <c r="IX77" s="21">
        <f t="shared" si="1253"/>
        <v>23</v>
      </c>
      <c r="IY77" s="21"/>
      <c r="IZ77" s="21">
        <f t="shared" si="1254"/>
        <v>23</v>
      </c>
      <c r="JA77" s="21"/>
      <c r="JB77" s="21">
        <f t="shared" si="1255"/>
        <v>23</v>
      </c>
      <c r="JC77" s="21"/>
      <c r="JD77" s="21">
        <f t="shared" si="1256"/>
        <v>23</v>
      </c>
      <c r="JE77" s="21"/>
      <c r="JF77" s="21">
        <f t="shared" si="1257"/>
        <v>23</v>
      </c>
      <c r="JG77" s="21"/>
      <c r="JH77" s="21">
        <f t="shared" si="1258"/>
        <v>23</v>
      </c>
      <c r="JI77" s="21"/>
      <c r="JJ77" s="21">
        <f t="shared" si="1259"/>
        <v>23</v>
      </c>
      <c r="JK77" s="21"/>
      <c r="JL77" s="21">
        <f t="shared" si="1260"/>
        <v>23</v>
      </c>
      <c r="JM77" s="21"/>
      <c r="JN77" s="21">
        <f t="shared" si="1261"/>
        <v>23</v>
      </c>
      <c r="JO77" s="21"/>
      <c r="JP77" s="21">
        <f t="shared" si="1262"/>
        <v>23</v>
      </c>
      <c r="JQ77" s="21"/>
      <c r="JR77" s="21">
        <f t="shared" si="1263"/>
        <v>23</v>
      </c>
      <c r="JS77" s="21"/>
      <c r="JT77" s="21">
        <f t="shared" si="1264"/>
        <v>0</v>
      </c>
      <c r="JU77" s="21"/>
      <c r="JV77" s="21">
        <f t="shared" si="1265"/>
        <v>0</v>
      </c>
      <c r="JW77" s="21"/>
      <c r="JX77" s="21">
        <f t="shared" si="1266"/>
        <v>0</v>
      </c>
      <c r="JY77" s="21"/>
      <c r="JZ77" s="21">
        <f t="shared" si="1267"/>
        <v>0</v>
      </c>
      <c r="KA77" s="21"/>
      <c r="KB77" s="21">
        <f t="shared" si="1268"/>
        <v>0</v>
      </c>
      <c r="KC77" s="21"/>
      <c r="KD77" s="21">
        <f t="shared" si="1269"/>
        <v>0</v>
      </c>
      <c r="KE77" s="21"/>
      <c r="KF77" s="21">
        <f t="shared" si="1270"/>
        <v>0</v>
      </c>
      <c r="KG77" s="21"/>
      <c r="KH77" s="21">
        <f t="shared" si="1271"/>
        <v>0</v>
      </c>
      <c r="KI77" s="21"/>
      <c r="KJ77" s="21">
        <f t="shared" si="1272"/>
        <v>0</v>
      </c>
      <c r="KK77" s="21"/>
      <c r="KL77" s="21">
        <f t="shared" si="1273"/>
        <v>0</v>
      </c>
      <c r="KM77" s="21"/>
      <c r="KN77" s="21">
        <f t="shared" si="1274"/>
        <v>0</v>
      </c>
      <c r="KO77" s="21"/>
      <c r="KP77" s="21">
        <f t="shared" si="1275"/>
        <v>0</v>
      </c>
      <c r="KQ77" s="21"/>
      <c r="KR77" s="21">
        <f t="shared" si="1276"/>
        <v>0</v>
      </c>
      <c r="KS77" s="21"/>
      <c r="KT77" s="21">
        <f t="shared" si="1277"/>
        <v>0</v>
      </c>
      <c r="KU77" s="21"/>
      <c r="KV77" s="21">
        <f t="shared" si="1278"/>
        <v>0</v>
      </c>
      <c r="KW77" s="21"/>
      <c r="KX77" s="21">
        <f t="shared" si="1279"/>
        <v>0</v>
      </c>
      <c r="KY77" s="21"/>
      <c r="KZ77" s="21">
        <f t="shared" si="1280"/>
        <v>0</v>
      </c>
      <c r="LA77" s="21"/>
      <c r="LB77" s="21">
        <f t="shared" si="1281"/>
        <v>0</v>
      </c>
      <c r="LC77" s="21"/>
      <c r="LD77" s="21">
        <f t="shared" si="1282"/>
        <v>0</v>
      </c>
      <c r="LE77" s="21"/>
      <c r="LF77" s="21">
        <f t="shared" si="1283"/>
        <v>0</v>
      </c>
      <c r="LG77" s="21"/>
      <c r="LH77" s="21">
        <f t="shared" si="1284"/>
        <v>0</v>
      </c>
      <c r="LI77" s="21"/>
      <c r="LJ77" s="21">
        <f t="shared" si="1285"/>
        <v>0</v>
      </c>
      <c r="LK77" s="21"/>
      <c r="LL77" s="21">
        <f t="shared" si="1286"/>
        <v>0</v>
      </c>
      <c r="LM77" s="21"/>
      <c r="LN77" s="21">
        <f t="shared" si="1287"/>
        <v>0</v>
      </c>
      <c r="LO77" s="21"/>
      <c r="LP77" s="21">
        <f t="shared" si="1288"/>
        <v>0</v>
      </c>
      <c r="LQ77" s="21"/>
      <c r="LR77" s="21">
        <f t="shared" si="1289"/>
        <v>0</v>
      </c>
      <c r="LS77" s="21"/>
      <c r="LT77" s="21">
        <f t="shared" si="1290"/>
        <v>0</v>
      </c>
      <c r="LU77" s="21"/>
      <c r="LV77" s="21">
        <f t="shared" si="1291"/>
        <v>0</v>
      </c>
      <c r="LW77" s="21"/>
      <c r="LX77" s="21">
        <f t="shared" si="1292"/>
        <v>0</v>
      </c>
      <c r="LY77" s="21"/>
      <c r="LZ77" s="21">
        <f t="shared" si="1293"/>
        <v>0</v>
      </c>
      <c r="MA77" s="21"/>
      <c r="MB77" s="21">
        <f t="shared" si="1294"/>
        <v>0</v>
      </c>
      <c r="MC77" s="21"/>
      <c r="MD77" s="21">
        <f t="shared" si="1295"/>
        <v>0</v>
      </c>
      <c r="ME77" s="21"/>
      <c r="MF77" s="21">
        <f t="shared" si="1296"/>
        <v>0</v>
      </c>
      <c r="MG77" s="21"/>
      <c r="MH77" s="21">
        <f t="shared" si="1297"/>
        <v>0</v>
      </c>
      <c r="MI77" s="21"/>
      <c r="MJ77" s="21">
        <f t="shared" si="1298"/>
        <v>0</v>
      </c>
      <c r="MK77" s="21"/>
      <c r="ML77" s="21">
        <f t="shared" si="1299"/>
        <v>0</v>
      </c>
      <c r="MM77" s="21"/>
      <c r="MN77" s="21">
        <f t="shared" si="1300"/>
        <v>0</v>
      </c>
      <c r="MO77" s="21"/>
      <c r="MP77" s="21">
        <f t="shared" si="1301"/>
        <v>0</v>
      </c>
      <c r="MQ77" s="21"/>
      <c r="MR77" s="21">
        <f t="shared" si="1302"/>
        <v>0</v>
      </c>
      <c r="MS77" s="21"/>
      <c r="MT77" s="21">
        <f t="shared" si="1303"/>
        <v>0</v>
      </c>
      <c r="MU77" s="21"/>
      <c r="MV77" s="21">
        <f t="shared" si="1304"/>
        <v>0</v>
      </c>
      <c r="MW77" s="21"/>
      <c r="MX77" s="21">
        <f t="shared" si="1305"/>
        <v>0</v>
      </c>
      <c r="MY77" s="21"/>
      <c r="MZ77" s="21">
        <f t="shared" si="1306"/>
        <v>0</v>
      </c>
      <c r="NA77" s="21"/>
      <c r="NB77" s="21">
        <f t="shared" si="1307"/>
        <v>0</v>
      </c>
      <c r="NC77" s="21"/>
      <c r="ND77" s="21">
        <f t="shared" si="1308"/>
        <v>0</v>
      </c>
      <c r="NE77" s="21"/>
      <c r="NF77" s="21">
        <f t="shared" si="1309"/>
        <v>0</v>
      </c>
      <c r="NG77" s="21"/>
      <c r="NH77" s="21">
        <f t="shared" si="1310"/>
        <v>0</v>
      </c>
      <c r="NI77" s="21"/>
      <c r="NJ77" s="21">
        <f t="shared" si="1311"/>
        <v>0</v>
      </c>
      <c r="NK77" s="21"/>
      <c r="NL77" s="21">
        <f t="shared" si="1312"/>
        <v>0</v>
      </c>
      <c r="NM77" s="21"/>
      <c r="NN77" s="21">
        <f t="shared" si="1313"/>
        <v>0</v>
      </c>
      <c r="NO77" s="21"/>
      <c r="NP77" s="21">
        <f t="shared" si="1314"/>
        <v>0</v>
      </c>
      <c r="NQ77" s="21"/>
      <c r="NR77" s="21">
        <f t="shared" si="1315"/>
        <v>0</v>
      </c>
      <c r="NS77" s="21"/>
      <c r="NT77" s="21">
        <f t="shared" si="1316"/>
        <v>0</v>
      </c>
      <c r="NU77" s="21"/>
      <c r="NV77" s="21">
        <f t="shared" si="1317"/>
        <v>0</v>
      </c>
      <c r="NW77" s="21"/>
      <c r="NX77" s="21">
        <f t="shared" si="1318"/>
        <v>0</v>
      </c>
      <c r="NY77" s="21"/>
      <c r="NZ77" s="21">
        <f t="shared" si="1319"/>
        <v>0</v>
      </c>
      <c r="OA77" s="21"/>
      <c r="OB77" s="21">
        <f t="shared" si="1320"/>
        <v>0</v>
      </c>
      <c r="OC77" s="21"/>
      <c r="OD77" s="21">
        <f t="shared" si="1321"/>
        <v>0</v>
      </c>
      <c r="OE77" s="21"/>
      <c r="OF77" s="21">
        <f t="shared" si="1322"/>
        <v>0</v>
      </c>
      <c r="OG77" s="21"/>
      <c r="OH77" s="21">
        <f t="shared" si="1323"/>
        <v>0</v>
      </c>
      <c r="OI77" s="21"/>
      <c r="OJ77" s="21">
        <f t="shared" si="1324"/>
        <v>0</v>
      </c>
      <c r="OK77" s="21"/>
      <c r="OL77" s="21">
        <f t="shared" si="1325"/>
        <v>0</v>
      </c>
      <c r="OM77" s="21"/>
      <c r="ON77" s="21">
        <f t="shared" si="1326"/>
        <v>0</v>
      </c>
      <c r="OO77" s="21"/>
      <c r="OP77" s="21">
        <f t="shared" si="1326"/>
        <v>0</v>
      </c>
      <c r="OQ77" s="21"/>
      <c r="OR77" s="21">
        <f t="shared" si="1326"/>
        <v>0</v>
      </c>
      <c r="OS77" s="21"/>
      <c r="OT77" s="21">
        <f t="shared" si="1326"/>
        <v>0</v>
      </c>
      <c r="OU77" s="21"/>
      <c r="OV77" s="21">
        <f t="shared" si="1326"/>
        <v>0</v>
      </c>
      <c r="OW77" s="21"/>
      <c r="OX77" s="21">
        <f t="shared" si="1326"/>
        <v>0</v>
      </c>
      <c r="OY77" s="21"/>
      <c r="OZ77" s="21">
        <f t="shared" si="1326"/>
        <v>0</v>
      </c>
      <c r="PA77" s="21"/>
      <c r="PB77" s="21">
        <f t="shared" si="1327"/>
        <v>0</v>
      </c>
      <c r="PC77" s="21"/>
      <c r="PD77" s="21">
        <f t="shared" si="1327"/>
        <v>0</v>
      </c>
      <c r="PE77" s="21"/>
      <c r="PF77" s="21">
        <f t="shared" si="1327"/>
        <v>0</v>
      </c>
      <c r="PG77" s="21"/>
      <c r="PH77" s="21">
        <f t="shared" si="1327"/>
        <v>0</v>
      </c>
      <c r="PI77" s="21"/>
      <c r="PJ77" s="21">
        <f t="shared" si="1327"/>
        <v>0</v>
      </c>
      <c r="PK77" s="21"/>
      <c r="PL77" s="21">
        <f t="shared" si="1327"/>
        <v>0</v>
      </c>
      <c r="PM77" s="21"/>
      <c r="PN77" s="21">
        <f t="shared" si="1328"/>
        <v>0</v>
      </c>
      <c r="PO77" s="21"/>
      <c r="PP77" s="21">
        <f t="shared" si="1328"/>
        <v>0</v>
      </c>
      <c r="PQ77" s="21"/>
      <c r="PR77" s="21">
        <f t="shared" si="1328"/>
        <v>0</v>
      </c>
      <c r="PS77" s="21"/>
      <c r="PT77" s="21">
        <f t="shared" si="1328"/>
        <v>0</v>
      </c>
      <c r="PU77" s="21"/>
      <c r="PV77" s="21">
        <f t="shared" si="1328"/>
        <v>0</v>
      </c>
      <c r="PW77" s="21"/>
      <c r="PX77" s="21">
        <f t="shared" si="1328"/>
        <v>0</v>
      </c>
      <c r="PY77" s="21"/>
      <c r="PZ77" s="21">
        <f t="shared" si="1329"/>
        <v>0</v>
      </c>
      <c r="QA77" s="21"/>
      <c r="QB77" s="21">
        <f t="shared" si="1329"/>
        <v>0</v>
      </c>
      <c r="QC77" s="21"/>
      <c r="QD77" s="21">
        <f t="shared" si="1329"/>
        <v>0</v>
      </c>
      <c r="QE77" s="21"/>
      <c r="QF77" s="21">
        <f t="shared" si="1329"/>
        <v>0</v>
      </c>
      <c r="QG77" s="21"/>
      <c r="QH77" s="21">
        <f t="shared" si="1329"/>
        <v>0</v>
      </c>
      <c r="QI77" s="21"/>
      <c r="QJ77" s="21">
        <f t="shared" si="1329"/>
        <v>0</v>
      </c>
      <c r="QK77" s="21"/>
      <c r="QL77" s="21">
        <f t="shared" si="1330"/>
        <v>0</v>
      </c>
      <c r="QM77" s="21"/>
      <c r="QN77" s="21">
        <f t="shared" si="1330"/>
        <v>0</v>
      </c>
      <c r="QO77" s="21"/>
      <c r="QP77" s="21">
        <f t="shared" si="1330"/>
        <v>0</v>
      </c>
      <c r="QQ77" s="21"/>
      <c r="QR77" s="21">
        <f t="shared" si="1330"/>
        <v>0</v>
      </c>
      <c r="QS77" s="21"/>
      <c r="QT77" s="21">
        <f t="shared" si="1330"/>
        <v>0</v>
      </c>
      <c r="QU77" s="21"/>
      <c r="QV77" s="21">
        <f t="shared" si="1330"/>
        <v>0</v>
      </c>
      <c r="QW77" s="21"/>
      <c r="QX77" s="21">
        <f t="shared" si="1331"/>
        <v>0</v>
      </c>
      <c r="QY77" s="21"/>
      <c r="QZ77" s="21">
        <f t="shared" si="1331"/>
        <v>0</v>
      </c>
      <c r="RA77" s="21"/>
      <c r="RB77" s="21">
        <f t="shared" si="1331"/>
        <v>0</v>
      </c>
      <c r="RC77" s="21"/>
      <c r="RD77" s="21">
        <f t="shared" si="1331"/>
        <v>0</v>
      </c>
      <c r="RE77" s="21"/>
      <c r="RF77" s="21">
        <f t="shared" si="1331"/>
        <v>0</v>
      </c>
      <c r="RG77" s="21"/>
      <c r="RH77" s="21">
        <f t="shared" si="1331"/>
        <v>0</v>
      </c>
      <c r="RI77" s="21"/>
      <c r="RJ77" s="21">
        <f t="shared" si="1332"/>
        <v>0</v>
      </c>
      <c r="RK77" s="21"/>
      <c r="RL77" s="21">
        <f t="shared" si="1333"/>
        <v>0</v>
      </c>
      <c r="RM77" s="21"/>
      <c r="RN77" s="21">
        <f t="shared" si="1334"/>
        <v>0</v>
      </c>
      <c r="RO77" s="21"/>
      <c r="RP77" s="21">
        <f t="shared" si="1335"/>
        <v>0</v>
      </c>
      <c r="RQ77" s="21"/>
      <c r="RR77" s="21">
        <f t="shared" si="1336"/>
        <v>0</v>
      </c>
      <c r="RS77" s="21"/>
      <c r="RT77" s="21">
        <f t="shared" si="1337"/>
        <v>0</v>
      </c>
      <c r="RU77" s="21"/>
      <c r="RV77" s="21">
        <f t="shared" si="1338"/>
        <v>0</v>
      </c>
      <c r="RW77" s="21"/>
      <c r="RX77" s="21">
        <f t="shared" si="1339"/>
        <v>0</v>
      </c>
      <c r="RY77" s="21"/>
      <c r="RZ77" s="21">
        <f t="shared" si="1340"/>
        <v>0</v>
      </c>
      <c r="SA77" s="21"/>
      <c r="SB77" s="21">
        <f t="shared" si="1341"/>
        <v>0</v>
      </c>
      <c r="SC77" s="21"/>
      <c r="SD77" s="21">
        <f t="shared" si="1342"/>
        <v>0</v>
      </c>
      <c r="SE77" s="21"/>
      <c r="SF77" s="21">
        <f t="shared" si="1343"/>
        <v>0</v>
      </c>
      <c r="SG77" s="21"/>
      <c r="SH77" s="21">
        <f t="shared" si="1344"/>
        <v>0</v>
      </c>
      <c r="SI77" s="21"/>
      <c r="SJ77" s="21">
        <f t="shared" si="1345"/>
        <v>0</v>
      </c>
      <c r="SK77" s="21"/>
      <c r="SL77" s="21">
        <f t="shared" si="1346"/>
        <v>0</v>
      </c>
      <c r="SM77" s="21"/>
      <c r="SN77" s="21">
        <f t="shared" si="1347"/>
        <v>0</v>
      </c>
      <c r="SO77" s="21"/>
      <c r="SP77" s="21">
        <f t="shared" si="1348"/>
        <v>0</v>
      </c>
      <c r="SQ77" s="21"/>
      <c r="SR77" s="21">
        <f t="shared" si="1349"/>
        <v>0</v>
      </c>
      <c r="SS77" s="21"/>
      <c r="ST77" s="21">
        <f t="shared" si="1350"/>
        <v>0</v>
      </c>
      <c r="SU77" s="21"/>
      <c r="SV77" s="21">
        <f t="shared" si="1351"/>
        <v>0</v>
      </c>
      <c r="SW77" s="21"/>
      <c r="SX77" s="21">
        <f t="shared" si="1352"/>
        <v>0</v>
      </c>
      <c r="SY77" s="21"/>
      <c r="SZ77" s="21">
        <f t="shared" si="1353"/>
        <v>0</v>
      </c>
      <c r="TA77" s="21"/>
      <c r="TB77" s="21">
        <f t="shared" si="1354"/>
        <v>0</v>
      </c>
      <c r="TC77" s="21">
        <v>22</v>
      </c>
      <c r="TD77" s="21">
        <f t="shared" si="1355"/>
        <v>0</v>
      </c>
      <c r="TE77" s="21">
        <v>32</v>
      </c>
      <c r="TF77" s="21">
        <f t="shared" si="1356"/>
        <v>0</v>
      </c>
      <c r="TG77" s="21">
        <v>26</v>
      </c>
      <c r="TH77" s="21">
        <f t="shared" si="1357"/>
        <v>0</v>
      </c>
      <c r="TI77" s="21"/>
      <c r="TJ77" s="21">
        <f t="shared" si="1358"/>
        <v>0</v>
      </c>
      <c r="TK77" s="21">
        <v>25</v>
      </c>
      <c r="TL77" s="21">
        <f t="shared" si="1359"/>
        <v>0</v>
      </c>
      <c r="TM77" s="21">
        <v>18</v>
      </c>
      <c r="TN77" s="21">
        <f t="shared" si="1360"/>
        <v>0</v>
      </c>
      <c r="TO77" s="21">
        <v>27</v>
      </c>
      <c r="TP77" s="21">
        <f t="shared" si="1361"/>
        <v>0</v>
      </c>
      <c r="TQ77" s="21">
        <v>18</v>
      </c>
      <c r="TR77" s="21">
        <f t="shared" si="1362"/>
        <v>0</v>
      </c>
      <c r="TS77" s="21">
        <v>25</v>
      </c>
      <c r="TT77" s="21">
        <f t="shared" si="1363"/>
        <v>0</v>
      </c>
      <c r="TU77" s="21">
        <v>21</v>
      </c>
      <c r="TV77" s="21">
        <f t="shared" si="1364"/>
        <v>0</v>
      </c>
      <c r="TW77" s="21"/>
      <c r="TX77" s="21">
        <f t="shared" si="1365"/>
        <v>0</v>
      </c>
      <c r="TY77" s="21"/>
      <c r="TZ77" s="21">
        <f t="shared" si="1366"/>
        <v>0</v>
      </c>
      <c r="UA77" s="21">
        <v>18</v>
      </c>
      <c r="UB77" s="21">
        <f t="shared" si="1367"/>
        <v>0</v>
      </c>
      <c r="UC77" s="21">
        <v>21</v>
      </c>
      <c r="UD77" s="21">
        <f t="shared" si="1368"/>
        <v>0</v>
      </c>
      <c r="UE77" s="21"/>
      <c r="UF77" s="21">
        <f t="shared" si="1369"/>
        <v>0</v>
      </c>
      <c r="UG77" s="21"/>
      <c r="UH77" s="21">
        <f t="shared" si="1370"/>
        <v>0</v>
      </c>
      <c r="UI77" s="21"/>
      <c r="UJ77" s="21">
        <f t="shared" si="1371"/>
        <v>0</v>
      </c>
      <c r="UK77" s="21"/>
      <c r="UL77" s="21">
        <f t="shared" si="1372"/>
        <v>0</v>
      </c>
      <c r="UM77" s="21"/>
      <c r="UN77" s="21">
        <f t="shared" si="1373"/>
        <v>0</v>
      </c>
      <c r="UO77" s="21"/>
      <c r="UP77" s="21">
        <f t="shared" si="1374"/>
        <v>0</v>
      </c>
      <c r="UQ77" s="21"/>
      <c r="UR77" s="21">
        <f t="shared" si="1375"/>
        <v>0</v>
      </c>
      <c r="US77" s="21"/>
      <c r="UT77" s="21">
        <f t="shared" si="1376"/>
        <v>0</v>
      </c>
      <c r="UU77" s="21"/>
      <c r="UV77" s="21">
        <f t="shared" si="1377"/>
        <v>0</v>
      </c>
      <c r="UW77" s="21"/>
      <c r="UX77" s="21">
        <f t="shared" si="1378"/>
        <v>0</v>
      </c>
      <c r="UY77" s="21"/>
      <c r="UZ77" s="21">
        <f t="shared" si="1379"/>
        <v>0</v>
      </c>
      <c r="VA77" s="21"/>
      <c r="VB77" s="21">
        <f t="shared" si="1380"/>
        <v>0</v>
      </c>
      <c r="VC77" s="21"/>
      <c r="VD77" s="21">
        <f t="shared" si="1381"/>
        <v>0</v>
      </c>
      <c r="VE77" s="21"/>
      <c r="VF77" s="21">
        <f t="shared" si="1382"/>
        <v>0</v>
      </c>
      <c r="VG77" s="21"/>
      <c r="VH77" s="21">
        <f t="shared" si="1383"/>
        <v>0</v>
      </c>
      <c r="VI77" s="21"/>
      <c r="VJ77" s="21">
        <f t="shared" si="1384"/>
        <v>0</v>
      </c>
      <c r="VK77" s="21"/>
      <c r="VL77" s="21">
        <f t="shared" si="1385"/>
        <v>0</v>
      </c>
      <c r="VM77" s="21"/>
      <c r="VN77" s="21">
        <f t="shared" si="1386"/>
        <v>0</v>
      </c>
      <c r="VO77" s="21"/>
      <c r="VP77" s="21">
        <f t="shared" si="1387"/>
        <v>0</v>
      </c>
      <c r="VQ77" s="21"/>
      <c r="VR77" s="21">
        <f t="shared" si="1326"/>
        <v>0</v>
      </c>
      <c r="VS77" s="21"/>
      <c r="VT77" s="21">
        <f t="shared" si="1388"/>
        <v>0</v>
      </c>
      <c r="VU77" s="21"/>
      <c r="VV77" s="21">
        <f t="shared" si="1388"/>
        <v>0</v>
      </c>
      <c r="VW77" s="21"/>
      <c r="VX77" s="21">
        <f t="shared" si="1389"/>
        <v>0</v>
      </c>
      <c r="VY77" s="21"/>
      <c r="VZ77" s="21">
        <f t="shared" si="1389"/>
        <v>0</v>
      </c>
      <c r="WA77" s="21"/>
      <c r="WB77" s="21">
        <f t="shared" si="1389"/>
        <v>0</v>
      </c>
      <c r="WC77" s="21"/>
      <c r="WD77" s="21">
        <f t="shared" si="1389"/>
        <v>0</v>
      </c>
      <c r="WE77" s="21"/>
      <c r="WF77" s="21">
        <f t="shared" si="1389"/>
        <v>0</v>
      </c>
      <c r="WG77" s="21"/>
      <c r="WH77" s="21">
        <f t="shared" si="1389"/>
        <v>0</v>
      </c>
      <c r="WI77" s="21"/>
      <c r="WJ77" s="21">
        <f t="shared" si="1389"/>
        <v>0</v>
      </c>
      <c r="WK77" s="21"/>
      <c r="WL77" s="21">
        <f t="shared" si="1389"/>
        <v>0</v>
      </c>
      <c r="WM77" s="21"/>
      <c r="WN77" s="21">
        <f t="shared" si="1390"/>
        <v>0</v>
      </c>
      <c r="WO77" s="21"/>
      <c r="WP77" s="21">
        <f t="shared" si="1390"/>
        <v>0</v>
      </c>
      <c r="WQ77" s="21"/>
      <c r="WR77" s="21">
        <f t="shared" si="1390"/>
        <v>0</v>
      </c>
      <c r="WS77" s="21"/>
      <c r="WT77" s="21">
        <f t="shared" si="1390"/>
        <v>0</v>
      </c>
      <c r="WU77" s="21"/>
      <c r="WV77" s="21">
        <f t="shared" si="1390"/>
        <v>0</v>
      </c>
      <c r="WW77" s="21"/>
      <c r="WX77" s="21">
        <f t="shared" si="1390"/>
        <v>0</v>
      </c>
      <c r="WY77" s="21"/>
      <c r="WZ77" s="21">
        <f t="shared" si="1390"/>
        <v>0</v>
      </c>
      <c r="XA77" s="21"/>
      <c r="XB77" s="21">
        <f t="shared" si="1390"/>
        <v>0</v>
      </c>
      <c r="XC77" s="21"/>
      <c r="XD77" s="21">
        <f t="shared" si="1391"/>
        <v>0</v>
      </c>
      <c r="XE77" s="21"/>
      <c r="XF77" s="21">
        <f t="shared" si="1391"/>
        <v>0</v>
      </c>
      <c r="XG77" s="21"/>
      <c r="XH77" s="21">
        <f t="shared" si="1391"/>
        <v>0</v>
      </c>
      <c r="XI77" s="21"/>
      <c r="XJ77" s="21">
        <f t="shared" si="1391"/>
        <v>0</v>
      </c>
      <c r="XK77" s="21"/>
      <c r="XL77" s="21">
        <f t="shared" si="1391"/>
        <v>0</v>
      </c>
      <c r="XM77" s="21"/>
      <c r="XN77" s="21">
        <f t="shared" si="1391"/>
        <v>0</v>
      </c>
      <c r="XO77" s="21"/>
      <c r="XP77" s="21">
        <f t="shared" si="1391"/>
        <v>0</v>
      </c>
      <c r="XQ77" s="21"/>
      <c r="XR77" s="21">
        <f t="shared" si="1391"/>
        <v>0</v>
      </c>
      <c r="XS77" s="21"/>
      <c r="XT77" s="21">
        <f t="shared" si="1388"/>
        <v>0</v>
      </c>
      <c r="XU77" s="21"/>
      <c r="XV77" s="21">
        <f t="shared" si="1388"/>
        <v>0</v>
      </c>
      <c r="XW77" s="21"/>
      <c r="XX77" s="21">
        <f t="shared" si="1388"/>
        <v>0</v>
      </c>
      <c r="XY77" s="21"/>
      <c r="XZ77" s="21">
        <f t="shared" si="1388"/>
        <v>0</v>
      </c>
      <c r="YA77" s="21"/>
      <c r="YB77" s="21">
        <f t="shared" si="1392"/>
        <v>0</v>
      </c>
      <c r="YC77" s="21"/>
      <c r="YD77" s="21">
        <f t="shared" si="1393"/>
        <v>0</v>
      </c>
      <c r="YE77" s="21"/>
      <c r="YF77" s="21">
        <f t="shared" si="1394"/>
        <v>0</v>
      </c>
      <c r="YG77" s="21"/>
      <c r="YH77" s="21">
        <f t="shared" si="1395"/>
        <v>0</v>
      </c>
      <c r="YI77" s="21"/>
      <c r="YJ77" s="21">
        <f t="shared" si="1396"/>
        <v>0</v>
      </c>
      <c r="YK77" s="21"/>
      <c r="YL77" s="21">
        <f t="shared" si="1397"/>
        <v>0</v>
      </c>
      <c r="YM77" s="21"/>
      <c r="YN77" s="21">
        <f t="shared" si="1398"/>
        <v>0</v>
      </c>
      <c r="YO77" s="21"/>
      <c r="YP77" s="21">
        <f t="shared" si="1399"/>
        <v>0</v>
      </c>
      <c r="YQ77" s="21"/>
      <c r="YR77" s="21">
        <f t="shared" si="1400"/>
        <v>0</v>
      </c>
      <c r="YS77" s="21"/>
      <c r="YT77" s="21">
        <f t="shared" si="1401"/>
        <v>0</v>
      </c>
      <c r="YU77" s="21"/>
      <c r="YV77" s="21">
        <f t="shared" si="1402"/>
        <v>0</v>
      </c>
      <c r="YW77" s="21"/>
      <c r="YX77" s="21">
        <f t="shared" si="1403"/>
        <v>0</v>
      </c>
      <c r="YY77" s="21"/>
      <c r="YZ77" s="21">
        <f t="shared" si="1388"/>
        <v>0</v>
      </c>
      <c r="ZA77" s="21"/>
      <c r="ZB77" s="21">
        <f t="shared" si="1404"/>
        <v>0</v>
      </c>
      <c r="ZC77" s="21"/>
      <c r="ZD77" s="21">
        <f t="shared" si="1405"/>
        <v>0</v>
      </c>
      <c r="ZE77" s="21"/>
      <c r="ZF77" s="21">
        <f t="shared" si="1406"/>
        <v>0</v>
      </c>
      <c r="ZG77" s="21"/>
      <c r="ZH77" s="21">
        <f t="shared" si="1407"/>
        <v>0</v>
      </c>
      <c r="ZI77" s="21"/>
      <c r="ZJ77" s="21">
        <f t="shared" si="1408"/>
        <v>0</v>
      </c>
      <c r="ZK77" s="21"/>
      <c r="ZL77" s="21">
        <f t="shared" si="1409"/>
        <v>0</v>
      </c>
      <c r="ZM77" s="21"/>
      <c r="ZN77" s="21">
        <f t="shared" si="1410"/>
        <v>0</v>
      </c>
      <c r="ZO77" s="21"/>
      <c r="ZP77" s="21">
        <f t="shared" si="1411"/>
        <v>0</v>
      </c>
      <c r="ZQ77" s="21"/>
      <c r="ZR77" s="21">
        <f t="shared" si="1412"/>
        <v>0</v>
      </c>
      <c r="ZS77" s="21"/>
      <c r="ZT77" s="21">
        <f t="shared" si="1388"/>
        <v>0</v>
      </c>
      <c r="ZU77" s="21"/>
      <c r="ZV77" s="21">
        <f t="shared" si="1413"/>
        <v>0</v>
      </c>
      <c r="ZW77" s="21"/>
      <c r="ZX77" s="21">
        <f t="shared" si="1414"/>
        <v>0</v>
      </c>
      <c r="ZY77" s="21"/>
      <c r="ZZ77" s="21">
        <f t="shared" si="1414"/>
        <v>0</v>
      </c>
      <c r="AAA77" s="21"/>
      <c r="AAB77" s="21">
        <f t="shared" si="1415"/>
        <v>0</v>
      </c>
      <c r="AAC77" s="21"/>
      <c r="AAD77" s="21">
        <f t="shared" si="1415"/>
        <v>0</v>
      </c>
      <c r="AAE77" s="21"/>
      <c r="AAF77" s="21">
        <f t="shared" si="1416"/>
        <v>0</v>
      </c>
      <c r="AAG77" s="21"/>
      <c r="AAH77" s="21">
        <f t="shared" si="1416"/>
        <v>0</v>
      </c>
      <c r="AAI77" s="21"/>
      <c r="AAJ77" s="21">
        <f t="shared" si="1417"/>
        <v>0</v>
      </c>
      <c r="AAK77" s="21"/>
      <c r="AAL77" s="21">
        <f t="shared" si="1417"/>
        <v>0</v>
      </c>
      <c r="AAM77" s="21"/>
      <c r="AAN77" s="21">
        <f t="shared" si="1418"/>
        <v>0</v>
      </c>
      <c r="AAO77" s="21"/>
      <c r="AAP77" s="21">
        <f t="shared" si="1418"/>
        <v>0</v>
      </c>
      <c r="AAQ77" s="21"/>
      <c r="AAR77" s="21">
        <f t="shared" si="1419"/>
        <v>0</v>
      </c>
      <c r="AAS77" s="21"/>
      <c r="AAT77" s="21">
        <f t="shared" si="1419"/>
        <v>0</v>
      </c>
      <c r="AAU77" s="21"/>
      <c r="AAV77" s="21">
        <f t="shared" si="1420"/>
        <v>0</v>
      </c>
      <c r="AAW77" s="21"/>
      <c r="AAX77" s="21">
        <f t="shared" si="1420"/>
        <v>0</v>
      </c>
      <c r="AAY77" s="21"/>
      <c r="AAZ77" s="21">
        <f t="shared" si="1421"/>
        <v>0</v>
      </c>
      <c r="ABA77" s="21"/>
      <c r="ABB77" s="21">
        <f t="shared" si="1421"/>
        <v>0</v>
      </c>
      <c r="ABC77" s="21"/>
      <c r="ABD77" s="21">
        <f t="shared" si="1422"/>
        <v>0</v>
      </c>
      <c r="ABE77" s="21"/>
      <c r="ABF77" s="21">
        <f t="shared" si="1422"/>
        <v>0</v>
      </c>
      <c r="ABG77" s="21"/>
      <c r="ABH77" s="21">
        <f t="shared" si="1423"/>
        <v>0</v>
      </c>
      <c r="ABI77" s="21"/>
      <c r="ABJ77" s="21">
        <f t="shared" si="1423"/>
        <v>0</v>
      </c>
      <c r="ABK77" s="21"/>
      <c r="ABL77" s="21">
        <f t="shared" si="1424"/>
        <v>0</v>
      </c>
      <c r="ABM77" s="21"/>
      <c r="ABN77" s="21">
        <f t="shared" si="1424"/>
        <v>0</v>
      </c>
      <c r="ABO77" s="21"/>
      <c r="ABP77" s="21">
        <f t="shared" si="1425"/>
        <v>0</v>
      </c>
      <c r="ABQ77" s="21"/>
      <c r="ABR77" s="21">
        <f t="shared" si="1425"/>
        <v>0</v>
      </c>
      <c r="ABS77" s="21"/>
      <c r="ABT77" s="21">
        <f t="shared" si="1426"/>
        <v>0</v>
      </c>
      <c r="ABU77" s="21"/>
      <c r="ABV77" s="21">
        <f t="shared" si="1426"/>
        <v>0</v>
      </c>
      <c r="ABW77" s="21"/>
      <c r="ABX77" s="21">
        <f t="shared" si="1427"/>
        <v>0</v>
      </c>
      <c r="ABY77" s="21"/>
      <c r="ABZ77" s="21">
        <f t="shared" si="1427"/>
        <v>0</v>
      </c>
      <c r="ACA77" s="21"/>
      <c r="ACB77" s="21">
        <f t="shared" si="1428"/>
        <v>0</v>
      </c>
      <c r="ACC77" s="21"/>
      <c r="ACD77" s="21">
        <f t="shared" si="1428"/>
        <v>0</v>
      </c>
      <c r="ACE77" s="21"/>
      <c r="ACF77" s="21">
        <f t="shared" si="1429"/>
        <v>0</v>
      </c>
      <c r="ACG77" s="21"/>
      <c r="ACH77" s="21">
        <f t="shared" si="1429"/>
        <v>0</v>
      </c>
      <c r="ACI77" s="21"/>
      <c r="ACJ77" s="21">
        <f t="shared" si="1430"/>
        <v>0</v>
      </c>
      <c r="ACK77" s="21"/>
      <c r="ACL77" s="21">
        <f t="shared" si="1430"/>
        <v>0</v>
      </c>
      <c r="ACM77" s="21"/>
      <c r="ACN77" s="21">
        <f t="shared" si="1431"/>
        <v>0</v>
      </c>
      <c r="ACO77" s="21"/>
      <c r="ACP77" s="21">
        <f t="shared" si="1431"/>
        <v>0</v>
      </c>
      <c r="ACQ77" s="21"/>
      <c r="ACR77" s="21">
        <f t="shared" si="1432"/>
        <v>0</v>
      </c>
      <c r="ACS77" s="21"/>
      <c r="ACT77" s="21">
        <f t="shared" si="1432"/>
        <v>0</v>
      </c>
      <c r="ACU77" s="21"/>
      <c r="ACV77" s="21">
        <f t="shared" si="1433"/>
        <v>0</v>
      </c>
      <c r="ACW77" s="21"/>
      <c r="ACX77" s="21">
        <f t="shared" si="1433"/>
        <v>0</v>
      </c>
      <c r="ACY77" s="21"/>
      <c r="ACZ77" s="21">
        <f t="shared" si="1434"/>
        <v>0</v>
      </c>
      <c r="ADA77" s="21"/>
      <c r="ADB77" s="21">
        <f t="shared" si="1434"/>
        <v>0</v>
      </c>
      <c r="ADC77" s="21"/>
      <c r="ADD77" s="21">
        <f t="shared" si="1435"/>
        <v>0</v>
      </c>
      <c r="ADE77" s="21"/>
      <c r="ADF77" s="21">
        <f t="shared" si="1435"/>
        <v>0</v>
      </c>
      <c r="ADG77" s="21"/>
      <c r="ADH77" s="21">
        <f t="shared" si="1436"/>
        <v>0</v>
      </c>
      <c r="ADI77" s="21"/>
      <c r="ADJ77" s="21">
        <f t="shared" si="1436"/>
        <v>0</v>
      </c>
      <c r="ADK77" s="21"/>
      <c r="ADL77" s="21">
        <f t="shared" si="1437"/>
        <v>0</v>
      </c>
      <c r="ADM77" s="21"/>
      <c r="ADN77" s="21">
        <f t="shared" si="1437"/>
        <v>0</v>
      </c>
      <c r="ADO77" s="21"/>
      <c r="ADP77" s="21">
        <f t="shared" si="1437"/>
        <v>0</v>
      </c>
      <c r="ADQ77" s="21"/>
      <c r="ADR77" s="21">
        <f t="shared" si="1437"/>
        <v>0</v>
      </c>
      <c r="ADS77" s="21"/>
      <c r="ADT77" s="21">
        <f t="shared" si="1437"/>
        <v>0</v>
      </c>
      <c r="ADU77" s="21"/>
      <c r="ADV77" s="21">
        <f t="shared" si="1438"/>
        <v>0</v>
      </c>
      <c r="ADW77" s="21"/>
      <c r="ADX77" s="21">
        <f t="shared" si="1438"/>
        <v>0</v>
      </c>
      <c r="ADY77" s="21"/>
      <c r="ADZ77" s="21">
        <f t="shared" si="1438"/>
        <v>0</v>
      </c>
      <c r="AEA77" s="21"/>
      <c r="AEB77" s="21">
        <f t="shared" si="1438"/>
        <v>0</v>
      </c>
      <c r="AEC77" s="21"/>
      <c r="AED77" s="21">
        <f t="shared" si="1439"/>
        <v>0</v>
      </c>
      <c r="AEE77" s="21"/>
      <c r="AEF77" s="21">
        <f t="shared" si="1439"/>
        <v>0</v>
      </c>
      <c r="AEG77" s="21"/>
      <c r="AEH77" s="21">
        <f t="shared" si="1439"/>
        <v>0</v>
      </c>
      <c r="AEI77" s="21"/>
      <c r="AEJ77" s="21">
        <f t="shared" si="1439"/>
        <v>0</v>
      </c>
      <c r="AEK77" s="21"/>
      <c r="AEL77" s="21">
        <f t="shared" si="1439"/>
        <v>0</v>
      </c>
      <c r="AEM77" s="21"/>
      <c r="AEN77" s="21">
        <f t="shared" si="1440"/>
        <v>0</v>
      </c>
      <c r="AEO77" s="21"/>
      <c r="AEP77" s="21">
        <f t="shared" si="1440"/>
        <v>0</v>
      </c>
      <c r="AEQ77" s="21"/>
      <c r="AER77" s="21">
        <f t="shared" si="1440"/>
        <v>0</v>
      </c>
      <c r="AES77" s="21"/>
      <c r="AET77" s="21">
        <f t="shared" si="1440"/>
        <v>0</v>
      </c>
      <c r="AEU77" s="21"/>
      <c r="AEV77" s="21">
        <f t="shared" si="1441"/>
        <v>0</v>
      </c>
      <c r="AEW77" s="21"/>
      <c r="AEX77" s="21">
        <f t="shared" si="1441"/>
        <v>0</v>
      </c>
      <c r="AEY77" s="21"/>
      <c r="AEZ77" s="21">
        <f t="shared" si="1441"/>
        <v>0</v>
      </c>
      <c r="AFA77" s="21"/>
      <c r="AFB77" s="21">
        <f t="shared" si="1441"/>
        <v>0</v>
      </c>
      <c r="AFC77" s="21"/>
      <c r="AFD77" s="21">
        <f t="shared" si="1441"/>
        <v>0</v>
      </c>
      <c r="AFE77" s="21"/>
      <c r="AFF77" s="21">
        <f t="shared" si="1442"/>
        <v>0</v>
      </c>
      <c r="AFG77" s="21"/>
      <c r="AFH77" s="21">
        <f t="shared" si="1442"/>
        <v>0</v>
      </c>
      <c r="AFI77" s="21"/>
      <c r="AFJ77" s="21">
        <f t="shared" si="1442"/>
        <v>0</v>
      </c>
      <c r="AFK77" s="21"/>
      <c r="AFL77" s="21">
        <f t="shared" si="1442"/>
        <v>0</v>
      </c>
      <c r="AFM77" s="21"/>
      <c r="AFN77" s="21">
        <f t="shared" si="1443"/>
        <v>0</v>
      </c>
      <c r="AFO77" s="21"/>
      <c r="AFP77" s="21">
        <f t="shared" si="1443"/>
        <v>0</v>
      </c>
      <c r="AFQ77" s="21"/>
      <c r="AFR77" s="21">
        <f t="shared" si="1443"/>
        <v>0</v>
      </c>
      <c r="AFS77" s="21"/>
      <c r="AFT77" s="21">
        <f t="shared" si="1443"/>
        <v>0</v>
      </c>
      <c r="AFU77" s="21"/>
      <c r="AFV77" s="21">
        <f t="shared" si="1443"/>
        <v>0</v>
      </c>
      <c r="AFW77" s="21"/>
      <c r="AFX77" s="21">
        <f t="shared" si="1444"/>
        <v>0</v>
      </c>
      <c r="AFY77" s="21"/>
      <c r="AFZ77" s="21">
        <f t="shared" si="1444"/>
        <v>0</v>
      </c>
      <c r="AGA77" s="21"/>
      <c r="AGB77" s="21">
        <f t="shared" si="1444"/>
        <v>0</v>
      </c>
      <c r="AGC77" s="21"/>
      <c r="AGD77" s="21">
        <f t="shared" si="1444"/>
        <v>0</v>
      </c>
      <c r="AGE77" s="21"/>
      <c r="AGF77" s="21">
        <f t="shared" si="1445"/>
        <v>0</v>
      </c>
      <c r="AGG77" s="21"/>
      <c r="AGH77" s="21">
        <f t="shared" si="1445"/>
        <v>0</v>
      </c>
      <c r="AGI77" s="21"/>
      <c r="AGJ77" s="21">
        <f t="shared" si="1445"/>
        <v>0</v>
      </c>
      <c r="AGK77" s="21"/>
      <c r="AGL77" s="21">
        <f t="shared" si="1445"/>
        <v>0</v>
      </c>
      <c r="AGM77" s="21"/>
      <c r="AGN77" s="21">
        <f t="shared" si="1445"/>
        <v>0</v>
      </c>
      <c r="AGO77" s="21"/>
      <c r="AGP77" s="21">
        <f t="shared" si="1446"/>
        <v>0</v>
      </c>
      <c r="AGQ77" s="21"/>
      <c r="AGR77" s="21">
        <f t="shared" si="1446"/>
        <v>0</v>
      </c>
      <c r="AGS77" s="21"/>
      <c r="AGT77" s="21">
        <f t="shared" si="1446"/>
        <v>0</v>
      </c>
      <c r="AGU77" s="21"/>
      <c r="AGV77" s="21">
        <f t="shared" si="1446"/>
        <v>0</v>
      </c>
      <c r="AGW77" s="21"/>
      <c r="AGX77" s="21">
        <f t="shared" si="1447"/>
        <v>0</v>
      </c>
      <c r="AGY77" s="21"/>
      <c r="AGZ77" s="21">
        <f t="shared" si="1447"/>
        <v>0</v>
      </c>
      <c r="AHA77" s="21"/>
      <c r="AHB77" s="21">
        <f t="shared" si="1447"/>
        <v>0</v>
      </c>
      <c r="AHC77" s="21"/>
      <c r="AHD77" s="21">
        <f t="shared" si="1447"/>
        <v>0</v>
      </c>
      <c r="AHE77" s="21"/>
      <c r="AHF77" s="21">
        <f t="shared" si="1447"/>
        <v>0</v>
      </c>
      <c r="AHG77" s="21"/>
      <c r="AHH77" s="21">
        <f t="shared" si="1448"/>
        <v>0</v>
      </c>
      <c r="AHI77" s="21"/>
      <c r="AHJ77" s="21">
        <f t="shared" si="1448"/>
        <v>0</v>
      </c>
      <c r="AHK77" s="21"/>
      <c r="AHL77" s="21">
        <f t="shared" si="1448"/>
        <v>0</v>
      </c>
      <c r="AHM77" s="21"/>
      <c r="AHN77" s="21">
        <f t="shared" si="1448"/>
        <v>0</v>
      </c>
      <c r="AHO77" s="21"/>
      <c r="AHP77" s="21">
        <f t="shared" si="1449"/>
        <v>0</v>
      </c>
      <c r="AHQ77" s="21"/>
      <c r="AHR77" s="21">
        <f t="shared" si="1449"/>
        <v>0</v>
      </c>
      <c r="AHS77" s="21"/>
      <c r="AHT77" s="21">
        <f t="shared" si="1449"/>
        <v>0</v>
      </c>
      <c r="AHU77" s="21"/>
      <c r="AHV77" s="21">
        <f t="shared" si="1449"/>
        <v>0</v>
      </c>
      <c r="AHW77" s="21"/>
      <c r="AHX77" s="21">
        <f t="shared" si="1449"/>
        <v>0</v>
      </c>
      <c r="AHY77" s="21"/>
      <c r="AHZ77" s="21">
        <f t="shared" si="1450"/>
        <v>0</v>
      </c>
      <c r="AIA77" s="21"/>
      <c r="AIB77" s="21">
        <f t="shared" si="1450"/>
        <v>0</v>
      </c>
      <c r="AIC77" s="21"/>
      <c r="AID77" s="21">
        <f t="shared" si="1450"/>
        <v>0</v>
      </c>
      <c r="AIE77" s="21"/>
      <c r="AIF77" s="21">
        <f t="shared" si="1450"/>
        <v>0</v>
      </c>
      <c r="AIG77" s="21"/>
      <c r="AIH77" s="21">
        <f t="shared" si="1451"/>
        <v>0</v>
      </c>
      <c r="AII77" s="21"/>
      <c r="AIJ77" s="21">
        <f t="shared" si="1451"/>
        <v>0</v>
      </c>
      <c r="AIK77" s="21"/>
      <c r="AIL77" s="21">
        <f t="shared" si="1451"/>
        <v>0</v>
      </c>
      <c r="AIM77" s="21"/>
      <c r="AIN77" s="21">
        <f t="shared" si="1451"/>
        <v>0</v>
      </c>
      <c r="AIO77" s="21"/>
      <c r="AIP77" s="21">
        <f t="shared" si="1451"/>
        <v>0</v>
      </c>
      <c r="AIQ77" s="21"/>
      <c r="AIR77" s="21">
        <f t="shared" si="1452"/>
        <v>0</v>
      </c>
      <c r="AIS77" s="21"/>
      <c r="AIT77" s="21">
        <f t="shared" si="1452"/>
        <v>0</v>
      </c>
      <c r="AIU77" s="21"/>
      <c r="AIV77" s="21">
        <f t="shared" si="1452"/>
        <v>0</v>
      </c>
      <c r="AIW77" s="21"/>
      <c r="AIX77" s="21">
        <f t="shared" si="1452"/>
        <v>0</v>
      </c>
      <c r="AIY77" s="21"/>
      <c r="AIZ77" s="21">
        <f t="shared" si="1388"/>
        <v>0</v>
      </c>
      <c r="AJA77" s="21"/>
    </row>
    <row r="78" spans="1:937" ht="13.5" customHeight="1" x14ac:dyDescent="0.25">
      <c r="B78" s="31">
        <v>73</v>
      </c>
      <c r="C78" s="192" t="s">
        <v>209</v>
      </c>
      <c r="D78" s="67" t="s">
        <v>503</v>
      </c>
      <c r="E78" s="194" t="s">
        <v>404</v>
      </c>
      <c r="F78" s="194" t="str">
        <f>_xlfn.XLOOKUP(D78,'WTG PH-III'!$D$5:$D$198,'WTG PH-III'!$B$5:$B$198,0,0,1)</f>
        <v>PSS-12</v>
      </c>
      <c r="G78" s="22" t="s">
        <v>537</v>
      </c>
      <c r="H78" s="22" t="s">
        <v>550</v>
      </c>
      <c r="I78" s="61">
        <v>13</v>
      </c>
      <c r="J78" s="21">
        <v>253</v>
      </c>
      <c r="K78" s="21">
        <f t="shared" si="1129"/>
        <v>253.00000000000006</v>
      </c>
      <c r="L78" s="21">
        <f t="shared" si="1130"/>
        <v>253</v>
      </c>
      <c r="M78" s="21">
        <f t="shared" si="1131"/>
        <v>0</v>
      </c>
      <c r="N78" s="95">
        <f>VLOOKUP(D78,'WTG PH-III'!$D$5:$U$198,17,0)</f>
        <v>45776</v>
      </c>
      <c r="O78" s="95">
        <f>VLOOKUP(D78,'WTG PH-III'!$D$5:$U$198,18,0)</f>
        <v>45785</v>
      </c>
      <c r="P78" s="21">
        <f t="shared" si="1132"/>
        <v>0</v>
      </c>
      <c r="Q78" s="21"/>
      <c r="R78" s="21">
        <f t="shared" si="1133"/>
        <v>0</v>
      </c>
      <c r="S78" s="21"/>
      <c r="T78" s="21">
        <f t="shared" si="1134"/>
        <v>0</v>
      </c>
      <c r="U78" s="21"/>
      <c r="V78" s="21">
        <f t="shared" si="1135"/>
        <v>0</v>
      </c>
      <c r="W78" s="21"/>
      <c r="X78" s="21">
        <f t="shared" si="1136"/>
        <v>0</v>
      </c>
      <c r="Y78" s="21"/>
      <c r="Z78" s="21">
        <f t="shared" si="1137"/>
        <v>0</v>
      </c>
      <c r="AA78" s="21"/>
      <c r="AB78" s="21">
        <f t="shared" si="1138"/>
        <v>0</v>
      </c>
      <c r="AC78" s="21"/>
      <c r="AD78" s="21">
        <f t="shared" si="1139"/>
        <v>0</v>
      </c>
      <c r="AE78" s="21"/>
      <c r="AF78" s="21">
        <f t="shared" si="1140"/>
        <v>0</v>
      </c>
      <c r="AG78" s="21"/>
      <c r="AH78" s="21">
        <f t="shared" si="1141"/>
        <v>0</v>
      </c>
      <c r="AI78" s="21"/>
      <c r="AJ78" s="21">
        <f t="shared" si="1142"/>
        <v>0</v>
      </c>
      <c r="AK78" s="21"/>
      <c r="AL78" s="21">
        <f t="shared" si="1143"/>
        <v>0</v>
      </c>
      <c r="AM78" s="21"/>
      <c r="AN78" s="21">
        <f t="shared" si="1144"/>
        <v>0</v>
      </c>
      <c r="AO78" s="21"/>
      <c r="AP78" s="21">
        <f t="shared" si="1145"/>
        <v>0</v>
      </c>
      <c r="AQ78" s="21"/>
      <c r="AR78" s="21">
        <f t="shared" si="1146"/>
        <v>0</v>
      </c>
      <c r="AS78" s="21"/>
      <c r="AT78" s="21">
        <f t="shared" si="1147"/>
        <v>0</v>
      </c>
      <c r="AU78" s="21"/>
      <c r="AV78" s="21">
        <f t="shared" si="1148"/>
        <v>0</v>
      </c>
      <c r="AW78" s="21"/>
      <c r="AX78" s="21">
        <f t="shared" si="1149"/>
        <v>0</v>
      </c>
      <c r="AY78" s="21"/>
      <c r="AZ78" s="21">
        <f t="shared" si="1150"/>
        <v>0</v>
      </c>
      <c r="BA78" s="21"/>
      <c r="BB78" s="21">
        <f t="shared" si="1151"/>
        <v>0</v>
      </c>
      <c r="BC78" s="21"/>
      <c r="BD78" s="21">
        <f t="shared" si="1152"/>
        <v>0</v>
      </c>
      <c r="BE78" s="21"/>
      <c r="BF78" s="21">
        <f t="shared" si="1153"/>
        <v>0</v>
      </c>
      <c r="BG78" s="21"/>
      <c r="BH78" s="21">
        <f t="shared" si="1154"/>
        <v>0</v>
      </c>
      <c r="BI78" s="21"/>
      <c r="BJ78" s="21">
        <f t="shared" si="1155"/>
        <v>0</v>
      </c>
      <c r="BK78" s="21"/>
      <c r="BL78" s="21">
        <f t="shared" si="1156"/>
        <v>0</v>
      </c>
      <c r="BM78" s="21"/>
      <c r="BN78" s="21">
        <f t="shared" si="1157"/>
        <v>0</v>
      </c>
      <c r="BO78" s="21"/>
      <c r="BP78" s="21">
        <f t="shared" si="1158"/>
        <v>0</v>
      </c>
      <c r="BQ78" s="21"/>
      <c r="BR78" s="21">
        <f t="shared" si="1159"/>
        <v>0</v>
      </c>
      <c r="BS78" s="21"/>
      <c r="BT78" s="21">
        <f t="shared" si="1160"/>
        <v>0</v>
      </c>
      <c r="BU78" s="21"/>
      <c r="BV78" s="21">
        <f t="shared" si="1161"/>
        <v>0</v>
      </c>
      <c r="BW78" s="21"/>
      <c r="BX78" s="21">
        <f t="shared" si="1162"/>
        <v>0</v>
      </c>
      <c r="BY78" s="21"/>
      <c r="BZ78" s="21">
        <f t="shared" si="1163"/>
        <v>0</v>
      </c>
      <c r="CA78" s="21"/>
      <c r="CB78" s="21">
        <f t="shared" si="1164"/>
        <v>0</v>
      </c>
      <c r="CC78" s="21"/>
      <c r="CD78" s="21">
        <f t="shared" si="1165"/>
        <v>0</v>
      </c>
      <c r="CE78" s="21"/>
      <c r="CF78" s="21">
        <f t="shared" si="1166"/>
        <v>0</v>
      </c>
      <c r="CG78" s="21"/>
      <c r="CH78" s="21">
        <f t="shared" si="1167"/>
        <v>0</v>
      </c>
      <c r="CI78" s="21"/>
      <c r="CJ78" s="21">
        <f t="shared" si="1168"/>
        <v>0</v>
      </c>
      <c r="CK78" s="21"/>
      <c r="CL78" s="21">
        <f t="shared" si="1169"/>
        <v>0</v>
      </c>
      <c r="CM78" s="21"/>
      <c r="CN78" s="21">
        <f t="shared" si="1170"/>
        <v>0</v>
      </c>
      <c r="CO78" s="21"/>
      <c r="CP78" s="21">
        <f t="shared" si="1171"/>
        <v>0</v>
      </c>
      <c r="CQ78" s="21"/>
      <c r="CR78" s="21">
        <f t="shared" si="1172"/>
        <v>0</v>
      </c>
      <c r="CS78" s="21"/>
      <c r="CT78" s="21">
        <f t="shared" si="1173"/>
        <v>0</v>
      </c>
      <c r="CU78" s="21"/>
      <c r="CV78" s="21">
        <f t="shared" si="1174"/>
        <v>0</v>
      </c>
      <c r="CW78" s="21"/>
      <c r="CX78" s="21">
        <f t="shared" si="1175"/>
        <v>0</v>
      </c>
      <c r="CY78" s="21"/>
      <c r="CZ78" s="21">
        <f t="shared" si="1176"/>
        <v>0</v>
      </c>
      <c r="DA78" s="21"/>
      <c r="DB78" s="21">
        <f t="shared" si="1177"/>
        <v>0</v>
      </c>
      <c r="DC78" s="21"/>
      <c r="DD78" s="21">
        <f t="shared" si="1178"/>
        <v>0</v>
      </c>
      <c r="DE78" s="21"/>
      <c r="DF78" s="21">
        <f t="shared" si="1179"/>
        <v>0</v>
      </c>
      <c r="DG78" s="21"/>
      <c r="DH78" s="21">
        <f t="shared" si="1180"/>
        <v>0</v>
      </c>
      <c r="DI78" s="21"/>
      <c r="DJ78" s="21">
        <f t="shared" si="1181"/>
        <v>0</v>
      </c>
      <c r="DK78" s="21"/>
      <c r="DL78" s="21">
        <f t="shared" si="1182"/>
        <v>0</v>
      </c>
      <c r="DM78" s="21"/>
      <c r="DN78" s="21">
        <f t="shared" si="1183"/>
        <v>0</v>
      </c>
      <c r="DO78" s="21"/>
      <c r="DP78" s="21">
        <f t="shared" si="1184"/>
        <v>0</v>
      </c>
      <c r="DQ78" s="21"/>
      <c r="DR78" s="21">
        <f t="shared" si="1185"/>
        <v>0</v>
      </c>
      <c r="DS78" s="21"/>
      <c r="DT78" s="21">
        <f t="shared" si="1186"/>
        <v>0</v>
      </c>
      <c r="DU78" s="21"/>
      <c r="DV78" s="21">
        <f t="shared" si="1187"/>
        <v>0</v>
      </c>
      <c r="DW78" s="21"/>
      <c r="DX78" s="21">
        <f t="shared" si="1188"/>
        <v>0</v>
      </c>
      <c r="DY78" s="21"/>
      <c r="DZ78" s="21">
        <f t="shared" si="1189"/>
        <v>0</v>
      </c>
      <c r="EA78" s="21"/>
      <c r="EB78" s="21">
        <f t="shared" si="1190"/>
        <v>0</v>
      </c>
      <c r="EC78" s="21"/>
      <c r="ED78" s="21">
        <f t="shared" si="1191"/>
        <v>0</v>
      </c>
      <c r="EE78" s="21"/>
      <c r="EF78" s="21">
        <f t="shared" si="1192"/>
        <v>0</v>
      </c>
      <c r="EG78" s="21"/>
      <c r="EH78" s="21">
        <f t="shared" si="1193"/>
        <v>0</v>
      </c>
      <c r="EI78" s="21"/>
      <c r="EJ78" s="21">
        <f t="shared" si="1194"/>
        <v>0</v>
      </c>
      <c r="EK78" s="21"/>
      <c r="EL78" s="21">
        <f t="shared" si="1195"/>
        <v>0</v>
      </c>
      <c r="EM78" s="21"/>
      <c r="EN78" s="21">
        <f t="shared" si="1196"/>
        <v>0</v>
      </c>
      <c r="EO78" s="21"/>
      <c r="EP78" s="21">
        <f t="shared" si="1197"/>
        <v>0</v>
      </c>
      <c r="EQ78" s="21"/>
      <c r="ER78" s="21">
        <f t="shared" si="1198"/>
        <v>0</v>
      </c>
      <c r="ES78" s="21"/>
      <c r="ET78" s="21">
        <f t="shared" si="1199"/>
        <v>0</v>
      </c>
      <c r="EU78" s="21"/>
      <c r="EV78" s="21">
        <f t="shared" si="1200"/>
        <v>0</v>
      </c>
      <c r="EW78" s="21"/>
      <c r="EX78" s="21">
        <f t="shared" si="1201"/>
        <v>0</v>
      </c>
      <c r="EY78" s="21"/>
      <c r="EZ78" s="21">
        <f t="shared" si="1202"/>
        <v>0</v>
      </c>
      <c r="FA78" s="21"/>
      <c r="FB78" s="21">
        <f t="shared" si="1203"/>
        <v>0</v>
      </c>
      <c r="FC78" s="21"/>
      <c r="FD78" s="21">
        <f t="shared" si="1204"/>
        <v>0</v>
      </c>
      <c r="FE78" s="21"/>
      <c r="FF78" s="21">
        <f t="shared" si="1205"/>
        <v>0</v>
      </c>
      <c r="FG78" s="21"/>
      <c r="FH78" s="21">
        <f t="shared" si="1206"/>
        <v>0</v>
      </c>
      <c r="FI78" s="21"/>
      <c r="FJ78" s="21">
        <f t="shared" si="1207"/>
        <v>0</v>
      </c>
      <c r="FK78" s="21"/>
      <c r="FL78" s="21">
        <f t="shared" si="1208"/>
        <v>0</v>
      </c>
      <c r="FM78" s="21"/>
      <c r="FN78" s="21">
        <f t="shared" si="1209"/>
        <v>0</v>
      </c>
      <c r="FO78" s="21"/>
      <c r="FP78" s="21">
        <f t="shared" si="1210"/>
        <v>0</v>
      </c>
      <c r="FQ78" s="21"/>
      <c r="FR78" s="21">
        <f t="shared" si="1211"/>
        <v>0</v>
      </c>
      <c r="FS78" s="21"/>
      <c r="FT78" s="21">
        <f t="shared" si="1212"/>
        <v>0</v>
      </c>
      <c r="FU78" s="21"/>
      <c r="FV78" s="21">
        <f t="shared" si="1213"/>
        <v>0</v>
      </c>
      <c r="FW78" s="21"/>
      <c r="FX78" s="21">
        <f t="shared" si="1214"/>
        <v>0</v>
      </c>
      <c r="FY78" s="21"/>
      <c r="FZ78" s="21">
        <f t="shared" si="1215"/>
        <v>0</v>
      </c>
      <c r="GA78" s="21"/>
      <c r="GB78" s="21">
        <f t="shared" si="1216"/>
        <v>0</v>
      </c>
      <c r="GC78" s="21"/>
      <c r="GD78" s="21">
        <f t="shared" si="1217"/>
        <v>0</v>
      </c>
      <c r="GE78" s="21"/>
      <c r="GF78" s="21">
        <f t="shared" si="1218"/>
        <v>0</v>
      </c>
      <c r="GG78" s="21"/>
      <c r="GH78" s="21">
        <f t="shared" si="1219"/>
        <v>0</v>
      </c>
      <c r="GI78" s="21"/>
      <c r="GJ78" s="21">
        <f t="shared" si="1220"/>
        <v>0</v>
      </c>
      <c r="GK78" s="21"/>
      <c r="GL78" s="21">
        <f t="shared" si="1221"/>
        <v>0</v>
      </c>
      <c r="GM78" s="21"/>
      <c r="GN78" s="21">
        <f t="shared" si="1222"/>
        <v>0</v>
      </c>
      <c r="GO78" s="21"/>
      <c r="GP78" s="21">
        <f t="shared" si="1223"/>
        <v>0</v>
      </c>
      <c r="GQ78" s="21"/>
      <c r="GR78" s="21">
        <f t="shared" si="1224"/>
        <v>0</v>
      </c>
      <c r="GS78" s="21"/>
      <c r="GT78" s="21">
        <f t="shared" si="1225"/>
        <v>0</v>
      </c>
      <c r="GU78" s="21"/>
      <c r="GV78" s="21">
        <f t="shared" si="1226"/>
        <v>0</v>
      </c>
      <c r="GW78" s="21"/>
      <c r="GX78" s="21">
        <f t="shared" si="1227"/>
        <v>0</v>
      </c>
      <c r="GY78" s="21"/>
      <c r="GZ78" s="21">
        <f t="shared" si="1228"/>
        <v>0</v>
      </c>
      <c r="HA78" s="21"/>
      <c r="HB78" s="21">
        <f t="shared" si="1229"/>
        <v>0</v>
      </c>
      <c r="HC78" s="21"/>
      <c r="HD78" s="21">
        <f t="shared" si="1230"/>
        <v>0</v>
      </c>
      <c r="HE78" s="21"/>
      <c r="HF78" s="21">
        <f t="shared" si="1231"/>
        <v>0</v>
      </c>
      <c r="HG78" s="21"/>
      <c r="HH78" s="21">
        <f t="shared" si="1232"/>
        <v>0</v>
      </c>
      <c r="HI78" s="21"/>
      <c r="HJ78" s="21">
        <f t="shared" si="1233"/>
        <v>0</v>
      </c>
      <c r="HK78" s="21"/>
      <c r="HL78" s="21">
        <f t="shared" si="1234"/>
        <v>0</v>
      </c>
      <c r="HM78" s="21"/>
      <c r="HN78" s="21">
        <f t="shared" si="1235"/>
        <v>0</v>
      </c>
      <c r="HO78" s="21"/>
      <c r="HP78" s="21">
        <f t="shared" si="1236"/>
        <v>0</v>
      </c>
      <c r="HQ78" s="21"/>
      <c r="HR78" s="21">
        <f t="shared" si="1237"/>
        <v>0</v>
      </c>
      <c r="HS78" s="21"/>
      <c r="HT78" s="21">
        <f t="shared" si="1238"/>
        <v>0</v>
      </c>
      <c r="HU78" s="21"/>
      <c r="HV78" s="21">
        <f t="shared" si="1239"/>
        <v>0</v>
      </c>
      <c r="HW78" s="21"/>
      <c r="HX78" s="21">
        <f t="shared" si="1240"/>
        <v>0</v>
      </c>
      <c r="HY78" s="21"/>
      <c r="HZ78" s="21">
        <f t="shared" si="1241"/>
        <v>0</v>
      </c>
      <c r="IA78" s="21"/>
      <c r="IB78" s="21">
        <f t="shared" si="1242"/>
        <v>0</v>
      </c>
      <c r="IC78" s="21"/>
      <c r="ID78" s="21">
        <f t="shared" si="1243"/>
        <v>0</v>
      </c>
      <c r="IE78" s="21"/>
      <c r="IF78" s="21">
        <f t="shared" si="1244"/>
        <v>0</v>
      </c>
      <c r="IG78" s="21"/>
      <c r="IH78" s="21">
        <f t="shared" si="1245"/>
        <v>0</v>
      </c>
      <c r="II78" s="21"/>
      <c r="IJ78" s="21">
        <f t="shared" si="1246"/>
        <v>0</v>
      </c>
      <c r="IK78" s="21"/>
      <c r="IL78" s="21">
        <f t="shared" si="1247"/>
        <v>0</v>
      </c>
      <c r="IM78" s="21"/>
      <c r="IN78" s="21">
        <f t="shared" si="1248"/>
        <v>0</v>
      </c>
      <c r="IO78" s="21"/>
      <c r="IP78" s="21">
        <f t="shared" si="1249"/>
        <v>0</v>
      </c>
      <c r="IQ78" s="21"/>
      <c r="IR78" s="21">
        <f t="shared" si="1250"/>
        <v>0</v>
      </c>
      <c r="IS78" s="21"/>
      <c r="IT78" s="21">
        <f t="shared" si="1251"/>
        <v>0</v>
      </c>
      <c r="IU78" s="21"/>
      <c r="IV78" s="21">
        <f t="shared" si="1252"/>
        <v>0</v>
      </c>
      <c r="IW78" s="21"/>
      <c r="IX78" s="21">
        <f t="shared" si="1253"/>
        <v>0</v>
      </c>
      <c r="IY78" s="21"/>
      <c r="IZ78" s="21">
        <f t="shared" si="1254"/>
        <v>0</v>
      </c>
      <c r="JA78" s="21"/>
      <c r="JB78" s="21">
        <f t="shared" si="1255"/>
        <v>0</v>
      </c>
      <c r="JC78" s="21"/>
      <c r="JD78" s="21">
        <f t="shared" si="1256"/>
        <v>0</v>
      </c>
      <c r="JE78" s="21"/>
      <c r="JF78" s="21">
        <f t="shared" si="1257"/>
        <v>0</v>
      </c>
      <c r="JG78" s="21"/>
      <c r="JH78" s="21">
        <f t="shared" si="1258"/>
        <v>0</v>
      </c>
      <c r="JI78" s="21"/>
      <c r="JJ78" s="21">
        <f t="shared" si="1259"/>
        <v>0</v>
      </c>
      <c r="JK78" s="21"/>
      <c r="JL78" s="21">
        <f t="shared" si="1260"/>
        <v>0</v>
      </c>
      <c r="JM78" s="21"/>
      <c r="JN78" s="21">
        <f t="shared" si="1261"/>
        <v>0</v>
      </c>
      <c r="JO78" s="21"/>
      <c r="JP78" s="21">
        <f t="shared" si="1262"/>
        <v>0</v>
      </c>
      <c r="JQ78" s="21"/>
      <c r="JR78" s="21">
        <f t="shared" si="1263"/>
        <v>0</v>
      </c>
      <c r="JS78" s="21"/>
      <c r="JT78" s="21">
        <f t="shared" si="1264"/>
        <v>25.3</v>
      </c>
      <c r="JU78" s="21"/>
      <c r="JV78" s="21">
        <f t="shared" si="1265"/>
        <v>25.3</v>
      </c>
      <c r="JW78" s="21"/>
      <c r="JX78" s="21">
        <f t="shared" si="1266"/>
        <v>25.3</v>
      </c>
      <c r="JY78" s="21"/>
      <c r="JZ78" s="21">
        <f t="shared" si="1267"/>
        <v>25.3</v>
      </c>
      <c r="KA78" s="21"/>
      <c r="KB78" s="21">
        <f t="shared" si="1268"/>
        <v>25.3</v>
      </c>
      <c r="KC78" s="21"/>
      <c r="KD78" s="21">
        <f t="shared" si="1269"/>
        <v>25.3</v>
      </c>
      <c r="KE78" s="21"/>
      <c r="KF78" s="21">
        <f t="shared" si="1270"/>
        <v>25.3</v>
      </c>
      <c r="KG78" s="21"/>
      <c r="KH78" s="21">
        <f t="shared" si="1271"/>
        <v>25.3</v>
      </c>
      <c r="KI78" s="21"/>
      <c r="KJ78" s="21">
        <f t="shared" si="1272"/>
        <v>25.3</v>
      </c>
      <c r="KK78" s="21"/>
      <c r="KL78" s="21">
        <f t="shared" si="1273"/>
        <v>25.3</v>
      </c>
      <c r="KM78" s="21"/>
      <c r="KN78" s="21">
        <f t="shared" si="1274"/>
        <v>0</v>
      </c>
      <c r="KO78" s="21"/>
      <c r="KP78" s="21">
        <f t="shared" si="1275"/>
        <v>0</v>
      </c>
      <c r="KQ78" s="21"/>
      <c r="KR78" s="21">
        <f t="shared" si="1276"/>
        <v>0</v>
      </c>
      <c r="KS78" s="21"/>
      <c r="KT78" s="21">
        <f t="shared" si="1277"/>
        <v>0</v>
      </c>
      <c r="KU78" s="21"/>
      <c r="KV78" s="21">
        <f t="shared" si="1278"/>
        <v>0</v>
      </c>
      <c r="KW78" s="21"/>
      <c r="KX78" s="21">
        <f t="shared" si="1279"/>
        <v>0</v>
      </c>
      <c r="KY78" s="21"/>
      <c r="KZ78" s="21">
        <f t="shared" si="1280"/>
        <v>0</v>
      </c>
      <c r="LA78" s="21"/>
      <c r="LB78" s="21">
        <f t="shared" si="1281"/>
        <v>0</v>
      </c>
      <c r="LC78" s="21"/>
      <c r="LD78" s="21">
        <f t="shared" si="1282"/>
        <v>0</v>
      </c>
      <c r="LE78" s="21"/>
      <c r="LF78" s="21">
        <f t="shared" si="1283"/>
        <v>0</v>
      </c>
      <c r="LG78" s="21"/>
      <c r="LH78" s="21">
        <f t="shared" si="1284"/>
        <v>0</v>
      </c>
      <c r="LI78" s="21"/>
      <c r="LJ78" s="21">
        <f t="shared" si="1285"/>
        <v>0</v>
      </c>
      <c r="LK78" s="21"/>
      <c r="LL78" s="21">
        <f t="shared" si="1286"/>
        <v>0</v>
      </c>
      <c r="LM78" s="21"/>
      <c r="LN78" s="21">
        <f t="shared" si="1287"/>
        <v>0</v>
      </c>
      <c r="LO78" s="21"/>
      <c r="LP78" s="21">
        <f t="shared" si="1288"/>
        <v>0</v>
      </c>
      <c r="LQ78" s="21"/>
      <c r="LR78" s="21">
        <f t="shared" si="1289"/>
        <v>0</v>
      </c>
      <c r="LS78" s="21"/>
      <c r="LT78" s="21">
        <f t="shared" si="1290"/>
        <v>0</v>
      </c>
      <c r="LU78" s="21"/>
      <c r="LV78" s="21">
        <f t="shared" si="1291"/>
        <v>0</v>
      </c>
      <c r="LW78" s="21"/>
      <c r="LX78" s="21">
        <f t="shared" si="1292"/>
        <v>0</v>
      </c>
      <c r="LY78" s="21"/>
      <c r="LZ78" s="21">
        <f t="shared" si="1293"/>
        <v>0</v>
      </c>
      <c r="MA78" s="21"/>
      <c r="MB78" s="21">
        <f t="shared" si="1294"/>
        <v>0</v>
      </c>
      <c r="MC78" s="21"/>
      <c r="MD78" s="21">
        <f t="shared" si="1295"/>
        <v>0</v>
      </c>
      <c r="ME78" s="21"/>
      <c r="MF78" s="21">
        <f t="shared" si="1296"/>
        <v>0</v>
      </c>
      <c r="MG78" s="21"/>
      <c r="MH78" s="21">
        <f t="shared" si="1297"/>
        <v>0</v>
      </c>
      <c r="MI78" s="21"/>
      <c r="MJ78" s="21">
        <f t="shared" si="1298"/>
        <v>0</v>
      </c>
      <c r="MK78" s="21"/>
      <c r="ML78" s="21">
        <f t="shared" si="1299"/>
        <v>0</v>
      </c>
      <c r="MM78" s="21"/>
      <c r="MN78" s="21">
        <f t="shared" si="1300"/>
        <v>0</v>
      </c>
      <c r="MO78" s="21"/>
      <c r="MP78" s="21">
        <f t="shared" si="1301"/>
        <v>0</v>
      </c>
      <c r="MQ78" s="21"/>
      <c r="MR78" s="21">
        <f t="shared" si="1302"/>
        <v>0</v>
      </c>
      <c r="MS78" s="21"/>
      <c r="MT78" s="21">
        <f t="shared" si="1303"/>
        <v>0</v>
      </c>
      <c r="MU78" s="21"/>
      <c r="MV78" s="21">
        <f t="shared" si="1304"/>
        <v>0</v>
      </c>
      <c r="MW78" s="21"/>
      <c r="MX78" s="21">
        <f t="shared" si="1305"/>
        <v>0</v>
      </c>
      <c r="MY78" s="21"/>
      <c r="MZ78" s="21">
        <f t="shared" si="1306"/>
        <v>0</v>
      </c>
      <c r="NA78" s="21"/>
      <c r="NB78" s="21">
        <f t="shared" si="1307"/>
        <v>0</v>
      </c>
      <c r="NC78" s="21"/>
      <c r="ND78" s="21">
        <f t="shared" si="1308"/>
        <v>0</v>
      </c>
      <c r="NE78" s="21"/>
      <c r="NF78" s="21">
        <f t="shared" si="1309"/>
        <v>0</v>
      </c>
      <c r="NG78" s="21"/>
      <c r="NH78" s="21">
        <f t="shared" si="1310"/>
        <v>0</v>
      </c>
      <c r="NI78" s="21"/>
      <c r="NJ78" s="21">
        <f t="shared" si="1311"/>
        <v>0</v>
      </c>
      <c r="NK78" s="21"/>
      <c r="NL78" s="21">
        <f t="shared" si="1312"/>
        <v>0</v>
      </c>
      <c r="NM78" s="21"/>
      <c r="NN78" s="21">
        <f t="shared" si="1313"/>
        <v>0</v>
      </c>
      <c r="NO78" s="21"/>
      <c r="NP78" s="21">
        <f t="shared" si="1314"/>
        <v>0</v>
      </c>
      <c r="NQ78" s="21"/>
      <c r="NR78" s="21">
        <f t="shared" si="1315"/>
        <v>0</v>
      </c>
      <c r="NS78" s="21"/>
      <c r="NT78" s="21">
        <f t="shared" si="1316"/>
        <v>0</v>
      </c>
      <c r="NU78" s="21"/>
      <c r="NV78" s="21">
        <f t="shared" si="1317"/>
        <v>0</v>
      </c>
      <c r="NW78" s="21"/>
      <c r="NX78" s="21">
        <f t="shared" si="1318"/>
        <v>0</v>
      </c>
      <c r="NY78" s="21"/>
      <c r="NZ78" s="21">
        <f t="shared" si="1319"/>
        <v>0</v>
      </c>
      <c r="OA78" s="21"/>
      <c r="OB78" s="21">
        <f t="shared" si="1320"/>
        <v>0</v>
      </c>
      <c r="OC78" s="21"/>
      <c r="OD78" s="21">
        <f t="shared" si="1321"/>
        <v>0</v>
      </c>
      <c r="OE78" s="21"/>
      <c r="OF78" s="21">
        <f t="shared" si="1322"/>
        <v>0</v>
      </c>
      <c r="OG78" s="21"/>
      <c r="OH78" s="21">
        <f t="shared" si="1323"/>
        <v>0</v>
      </c>
      <c r="OI78" s="21"/>
      <c r="OJ78" s="21">
        <f t="shared" si="1324"/>
        <v>0</v>
      </c>
      <c r="OK78" s="21"/>
      <c r="OL78" s="21">
        <f t="shared" si="1325"/>
        <v>0</v>
      </c>
      <c r="OM78" s="21"/>
      <c r="ON78" s="21">
        <f t="shared" si="1326"/>
        <v>0</v>
      </c>
      <c r="OO78" s="21"/>
      <c r="OP78" s="21">
        <f t="shared" si="1326"/>
        <v>0</v>
      </c>
      <c r="OQ78" s="21"/>
      <c r="OR78" s="21">
        <f t="shared" si="1326"/>
        <v>0</v>
      </c>
      <c r="OS78" s="21"/>
      <c r="OT78" s="21">
        <f t="shared" si="1326"/>
        <v>0</v>
      </c>
      <c r="OU78" s="21"/>
      <c r="OV78" s="21">
        <f t="shared" si="1326"/>
        <v>0</v>
      </c>
      <c r="OW78" s="21"/>
      <c r="OX78" s="21">
        <f t="shared" si="1326"/>
        <v>0</v>
      </c>
      <c r="OY78" s="21"/>
      <c r="OZ78" s="21">
        <f t="shared" si="1326"/>
        <v>0</v>
      </c>
      <c r="PA78" s="21"/>
      <c r="PB78" s="21">
        <f t="shared" si="1327"/>
        <v>0</v>
      </c>
      <c r="PC78" s="21"/>
      <c r="PD78" s="21">
        <f t="shared" si="1327"/>
        <v>0</v>
      </c>
      <c r="PE78" s="21"/>
      <c r="PF78" s="21">
        <f t="shared" si="1327"/>
        <v>0</v>
      </c>
      <c r="PG78" s="21"/>
      <c r="PH78" s="21">
        <f t="shared" si="1327"/>
        <v>0</v>
      </c>
      <c r="PI78" s="21"/>
      <c r="PJ78" s="21">
        <f t="shared" si="1327"/>
        <v>0</v>
      </c>
      <c r="PK78" s="21"/>
      <c r="PL78" s="21">
        <f t="shared" si="1327"/>
        <v>0</v>
      </c>
      <c r="PM78" s="21"/>
      <c r="PN78" s="21">
        <f t="shared" si="1328"/>
        <v>0</v>
      </c>
      <c r="PO78" s="21"/>
      <c r="PP78" s="21">
        <f t="shared" si="1328"/>
        <v>0</v>
      </c>
      <c r="PQ78" s="21"/>
      <c r="PR78" s="21">
        <f t="shared" si="1328"/>
        <v>0</v>
      </c>
      <c r="PS78" s="21"/>
      <c r="PT78" s="21">
        <f t="shared" si="1328"/>
        <v>0</v>
      </c>
      <c r="PU78" s="21"/>
      <c r="PV78" s="21">
        <f t="shared" si="1328"/>
        <v>0</v>
      </c>
      <c r="PW78" s="21"/>
      <c r="PX78" s="21">
        <f t="shared" si="1328"/>
        <v>0</v>
      </c>
      <c r="PY78" s="21"/>
      <c r="PZ78" s="21">
        <f t="shared" si="1329"/>
        <v>0</v>
      </c>
      <c r="QA78" s="21"/>
      <c r="QB78" s="21">
        <f t="shared" si="1329"/>
        <v>0</v>
      </c>
      <c r="QC78" s="21"/>
      <c r="QD78" s="21">
        <f t="shared" si="1329"/>
        <v>0</v>
      </c>
      <c r="QE78" s="21"/>
      <c r="QF78" s="21">
        <f t="shared" si="1329"/>
        <v>0</v>
      </c>
      <c r="QG78" s="21"/>
      <c r="QH78" s="21">
        <f t="shared" si="1329"/>
        <v>0</v>
      </c>
      <c r="QI78" s="21"/>
      <c r="QJ78" s="21">
        <f t="shared" si="1329"/>
        <v>0</v>
      </c>
      <c r="QK78" s="21"/>
      <c r="QL78" s="21">
        <f t="shared" si="1330"/>
        <v>0</v>
      </c>
      <c r="QM78" s="21"/>
      <c r="QN78" s="21">
        <f t="shared" si="1330"/>
        <v>0</v>
      </c>
      <c r="QO78" s="21"/>
      <c r="QP78" s="21">
        <f t="shared" si="1330"/>
        <v>0</v>
      </c>
      <c r="QQ78" s="21"/>
      <c r="QR78" s="21">
        <f t="shared" si="1330"/>
        <v>0</v>
      </c>
      <c r="QS78" s="21"/>
      <c r="QT78" s="21">
        <f t="shared" si="1330"/>
        <v>0</v>
      </c>
      <c r="QU78" s="21"/>
      <c r="QV78" s="21">
        <f t="shared" si="1330"/>
        <v>0</v>
      </c>
      <c r="QW78" s="21"/>
      <c r="QX78" s="21">
        <f t="shared" si="1331"/>
        <v>0</v>
      </c>
      <c r="QY78" s="21"/>
      <c r="QZ78" s="21">
        <f t="shared" si="1331"/>
        <v>0</v>
      </c>
      <c r="RA78" s="21"/>
      <c r="RB78" s="21">
        <f t="shared" si="1331"/>
        <v>0</v>
      </c>
      <c r="RC78" s="21"/>
      <c r="RD78" s="21">
        <f t="shared" si="1331"/>
        <v>0</v>
      </c>
      <c r="RE78" s="21"/>
      <c r="RF78" s="21">
        <f t="shared" si="1331"/>
        <v>0</v>
      </c>
      <c r="RG78" s="21"/>
      <c r="RH78" s="21">
        <f t="shared" si="1331"/>
        <v>0</v>
      </c>
      <c r="RI78" s="21"/>
      <c r="RJ78" s="21">
        <f t="shared" si="1332"/>
        <v>0</v>
      </c>
      <c r="RK78" s="21"/>
      <c r="RL78" s="21">
        <f t="shared" si="1333"/>
        <v>0</v>
      </c>
      <c r="RM78" s="21"/>
      <c r="RN78" s="21">
        <f t="shared" si="1334"/>
        <v>0</v>
      </c>
      <c r="RO78" s="21">
        <v>10</v>
      </c>
      <c r="RP78" s="21">
        <f t="shared" si="1335"/>
        <v>0</v>
      </c>
      <c r="RQ78" s="21">
        <v>21</v>
      </c>
      <c r="RR78" s="21">
        <f t="shared" si="1336"/>
        <v>0</v>
      </c>
      <c r="RS78" s="21"/>
      <c r="RT78" s="21">
        <f t="shared" si="1337"/>
        <v>0</v>
      </c>
      <c r="RU78" s="21">
        <v>15</v>
      </c>
      <c r="RV78" s="21">
        <f t="shared" si="1338"/>
        <v>0</v>
      </c>
      <c r="RW78" s="21">
        <v>33</v>
      </c>
      <c r="RX78" s="21">
        <f t="shared" si="1339"/>
        <v>0</v>
      </c>
      <c r="RY78" s="21">
        <v>32</v>
      </c>
      <c r="RZ78" s="21">
        <f t="shared" si="1340"/>
        <v>0</v>
      </c>
      <c r="SA78" s="21">
        <v>36</v>
      </c>
      <c r="SB78" s="21">
        <f t="shared" si="1341"/>
        <v>0</v>
      </c>
      <c r="SC78" s="21"/>
      <c r="SD78" s="21">
        <f t="shared" si="1342"/>
        <v>0</v>
      </c>
      <c r="SE78" s="21">
        <v>31</v>
      </c>
      <c r="SF78" s="21">
        <f t="shared" si="1343"/>
        <v>0</v>
      </c>
      <c r="SG78" s="21"/>
      <c r="SH78" s="21">
        <f t="shared" si="1344"/>
        <v>0</v>
      </c>
      <c r="SI78" s="21">
        <v>20</v>
      </c>
      <c r="SJ78" s="21">
        <f t="shared" si="1345"/>
        <v>0</v>
      </c>
      <c r="SK78" s="21">
        <v>2</v>
      </c>
      <c r="SL78" s="21">
        <f t="shared" si="1346"/>
        <v>0</v>
      </c>
      <c r="SM78" s="21"/>
      <c r="SN78" s="21">
        <f t="shared" si="1347"/>
        <v>0</v>
      </c>
      <c r="SO78" s="21"/>
      <c r="SP78" s="21">
        <f t="shared" si="1348"/>
        <v>0</v>
      </c>
      <c r="SQ78" s="21">
        <v>15</v>
      </c>
      <c r="SR78" s="21">
        <f t="shared" si="1349"/>
        <v>0</v>
      </c>
      <c r="SS78" s="21">
        <v>1</v>
      </c>
      <c r="ST78" s="21">
        <f t="shared" si="1350"/>
        <v>0</v>
      </c>
      <c r="SU78" s="21">
        <v>11</v>
      </c>
      <c r="SV78" s="21">
        <f t="shared" si="1351"/>
        <v>0</v>
      </c>
      <c r="SW78" s="21">
        <v>26</v>
      </c>
      <c r="SX78" s="21">
        <f t="shared" si="1352"/>
        <v>0</v>
      </c>
      <c r="SY78" s="21"/>
      <c r="SZ78" s="21">
        <f t="shared" si="1353"/>
        <v>0</v>
      </c>
      <c r="TA78" s="21"/>
      <c r="TB78" s="21">
        <f t="shared" si="1354"/>
        <v>0</v>
      </c>
      <c r="TC78" s="21"/>
      <c r="TD78" s="21">
        <f t="shared" si="1355"/>
        <v>0</v>
      </c>
      <c r="TE78" s="21"/>
      <c r="TF78" s="21">
        <f t="shared" si="1356"/>
        <v>0</v>
      </c>
      <c r="TG78" s="21"/>
      <c r="TH78" s="21">
        <f t="shared" si="1357"/>
        <v>0</v>
      </c>
      <c r="TI78" s="21"/>
      <c r="TJ78" s="21">
        <f t="shared" si="1358"/>
        <v>0</v>
      </c>
      <c r="TK78" s="21"/>
      <c r="TL78" s="21">
        <f t="shared" si="1359"/>
        <v>0</v>
      </c>
      <c r="TM78" s="21"/>
      <c r="TN78" s="21">
        <f t="shared" si="1360"/>
        <v>0</v>
      </c>
      <c r="TO78" s="21"/>
      <c r="TP78" s="21">
        <f t="shared" si="1361"/>
        <v>0</v>
      </c>
      <c r="TQ78" s="21"/>
      <c r="TR78" s="21">
        <f t="shared" si="1362"/>
        <v>0</v>
      </c>
      <c r="TS78" s="21"/>
      <c r="TT78" s="21">
        <f t="shared" si="1363"/>
        <v>0</v>
      </c>
      <c r="TU78" s="21"/>
      <c r="TV78" s="21">
        <f t="shared" si="1364"/>
        <v>0</v>
      </c>
      <c r="TW78" s="21"/>
      <c r="TX78" s="21">
        <f t="shared" si="1365"/>
        <v>0</v>
      </c>
      <c r="TY78" s="21"/>
      <c r="TZ78" s="21">
        <f t="shared" si="1366"/>
        <v>0</v>
      </c>
      <c r="UA78" s="21"/>
      <c r="UB78" s="21">
        <f t="shared" si="1367"/>
        <v>0</v>
      </c>
      <c r="UC78" s="21"/>
      <c r="UD78" s="21">
        <f t="shared" si="1368"/>
        <v>0</v>
      </c>
      <c r="UE78" s="21"/>
      <c r="UF78" s="21">
        <f t="shared" si="1369"/>
        <v>0</v>
      </c>
      <c r="UG78" s="21"/>
      <c r="UH78" s="21">
        <f t="shared" si="1370"/>
        <v>0</v>
      </c>
      <c r="UI78" s="21"/>
      <c r="UJ78" s="21">
        <f t="shared" si="1371"/>
        <v>0</v>
      </c>
      <c r="UK78" s="21"/>
      <c r="UL78" s="21">
        <f t="shared" si="1372"/>
        <v>0</v>
      </c>
      <c r="UM78" s="21"/>
      <c r="UN78" s="21">
        <f t="shared" si="1373"/>
        <v>0</v>
      </c>
      <c r="UO78" s="21"/>
      <c r="UP78" s="21">
        <f t="shared" si="1374"/>
        <v>0</v>
      </c>
      <c r="UQ78" s="21"/>
      <c r="UR78" s="21">
        <f t="shared" si="1375"/>
        <v>0</v>
      </c>
      <c r="US78" s="21"/>
      <c r="UT78" s="21">
        <f t="shared" si="1376"/>
        <v>0</v>
      </c>
      <c r="UU78" s="21"/>
      <c r="UV78" s="21">
        <f t="shared" si="1377"/>
        <v>0</v>
      </c>
      <c r="UW78" s="21"/>
      <c r="UX78" s="21">
        <f t="shared" si="1378"/>
        <v>0</v>
      </c>
      <c r="UY78" s="21"/>
      <c r="UZ78" s="21">
        <f t="shared" si="1379"/>
        <v>0</v>
      </c>
      <c r="VA78" s="21"/>
      <c r="VB78" s="21">
        <f t="shared" si="1380"/>
        <v>0</v>
      </c>
      <c r="VC78" s="21"/>
      <c r="VD78" s="21">
        <f t="shared" si="1381"/>
        <v>0</v>
      </c>
      <c r="VE78" s="21"/>
      <c r="VF78" s="21">
        <f t="shared" si="1382"/>
        <v>0</v>
      </c>
      <c r="VG78" s="21"/>
      <c r="VH78" s="21">
        <f t="shared" si="1383"/>
        <v>0</v>
      </c>
      <c r="VI78" s="21"/>
      <c r="VJ78" s="21">
        <f t="shared" si="1384"/>
        <v>0</v>
      </c>
      <c r="VK78" s="21"/>
      <c r="VL78" s="21">
        <f t="shared" si="1385"/>
        <v>0</v>
      </c>
      <c r="VM78" s="21"/>
      <c r="VN78" s="21">
        <f t="shared" si="1386"/>
        <v>0</v>
      </c>
      <c r="VO78" s="21"/>
      <c r="VP78" s="21">
        <f t="shared" si="1387"/>
        <v>0</v>
      </c>
      <c r="VQ78" s="21"/>
      <c r="VR78" s="21">
        <f t="shared" si="1326"/>
        <v>0</v>
      </c>
      <c r="VS78" s="21"/>
      <c r="VT78" s="21">
        <f t="shared" si="1388"/>
        <v>0</v>
      </c>
      <c r="VU78" s="21"/>
      <c r="VV78" s="21">
        <f t="shared" si="1388"/>
        <v>0</v>
      </c>
      <c r="VW78" s="21"/>
      <c r="VX78" s="21">
        <f t="shared" si="1389"/>
        <v>0</v>
      </c>
      <c r="VY78" s="21"/>
      <c r="VZ78" s="21">
        <f t="shared" si="1389"/>
        <v>0</v>
      </c>
      <c r="WA78" s="21"/>
      <c r="WB78" s="21">
        <f t="shared" si="1389"/>
        <v>0</v>
      </c>
      <c r="WC78" s="21"/>
      <c r="WD78" s="21">
        <f t="shared" si="1389"/>
        <v>0</v>
      </c>
      <c r="WE78" s="21"/>
      <c r="WF78" s="21">
        <f t="shared" si="1389"/>
        <v>0</v>
      </c>
      <c r="WG78" s="21"/>
      <c r="WH78" s="21">
        <f t="shared" si="1389"/>
        <v>0</v>
      </c>
      <c r="WI78" s="21"/>
      <c r="WJ78" s="21">
        <f t="shared" si="1389"/>
        <v>0</v>
      </c>
      <c r="WK78" s="21"/>
      <c r="WL78" s="21">
        <f t="shared" si="1389"/>
        <v>0</v>
      </c>
      <c r="WM78" s="21"/>
      <c r="WN78" s="21">
        <f t="shared" si="1390"/>
        <v>0</v>
      </c>
      <c r="WO78" s="21"/>
      <c r="WP78" s="21">
        <f t="shared" si="1390"/>
        <v>0</v>
      </c>
      <c r="WQ78" s="21"/>
      <c r="WR78" s="21">
        <f t="shared" si="1390"/>
        <v>0</v>
      </c>
      <c r="WS78" s="21"/>
      <c r="WT78" s="21">
        <f t="shared" si="1390"/>
        <v>0</v>
      </c>
      <c r="WU78" s="21"/>
      <c r="WV78" s="21">
        <f t="shared" si="1390"/>
        <v>0</v>
      </c>
      <c r="WW78" s="21"/>
      <c r="WX78" s="21">
        <f t="shared" si="1390"/>
        <v>0</v>
      </c>
      <c r="WY78" s="21"/>
      <c r="WZ78" s="21">
        <f t="shared" si="1390"/>
        <v>0</v>
      </c>
      <c r="XA78" s="21"/>
      <c r="XB78" s="21">
        <f t="shared" si="1390"/>
        <v>0</v>
      </c>
      <c r="XC78" s="21"/>
      <c r="XD78" s="21">
        <f t="shared" si="1391"/>
        <v>0</v>
      </c>
      <c r="XE78" s="21"/>
      <c r="XF78" s="21">
        <f t="shared" si="1391"/>
        <v>0</v>
      </c>
      <c r="XG78" s="21"/>
      <c r="XH78" s="21">
        <f t="shared" si="1391"/>
        <v>0</v>
      </c>
      <c r="XI78" s="21"/>
      <c r="XJ78" s="21">
        <f t="shared" si="1391"/>
        <v>0</v>
      </c>
      <c r="XK78" s="21"/>
      <c r="XL78" s="21">
        <f t="shared" si="1391"/>
        <v>0</v>
      </c>
      <c r="XM78" s="21"/>
      <c r="XN78" s="21">
        <f t="shared" si="1391"/>
        <v>0</v>
      </c>
      <c r="XO78" s="21"/>
      <c r="XP78" s="21">
        <f t="shared" si="1391"/>
        <v>0</v>
      </c>
      <c r="XQ78" s="21"/>
      <c r="XR78" s="21">
        <f t="shared" si="1391"/>
        <v>0</v>
      </c>
      <c r="XS78" s="21"/>
      <c r="XT78" s="21">
        <f t="shared" si="1388"/>
        <v>0</v>
      </c>
      <c r="XU78" s="21"/>
      <c r="XV78" s="21">
        <f t="shared" si="1388"/>
        <v>0</v>
      </c>
      <c r="XW78" s="21"/>
      <c r="XX78" s="21">
        <f t="shared" si="1388"/>
        <v>0</v>
      </c>
      <c r="XY78" s="21"/>
      <c r="XZ78" s="21">
        <f t="shared" si="1388"/>
        <v>0</v>
      </c>
      <c r="YA78" s="21"/>
      <c r="YB78" s="21">
        <f t="shared" si="1392"/>
        <v>0</v>
      </c>
      <c r="YC78" s="21"/>
      <c r="YD78" s="21">
        <f t="shared" si="1393"/>
        <v>0</v>
      </c>
      <c r="YE78" s="21"/>
      <c r="YF78" s="21">
        <f t="shared" si="1394"/>
        <v>0</v>
      </c>
      <c r="YG78" s="21"/>
      <c r="YH78" s="21">
        <f t="shared" si="1395"/>
        <v>0</v>
      </c>
      <c r="YI78" s="21"/>
      <c r="YJ78" s="21">
        <f t="shared" si="1396"/>
        <v>0</v>
      </c>
      <c r="YK78" s="21"/>
      <c r="YL78" s="21">
        <f t="shared" si="1397"/>
        <v>0</v>
      </c>
      <c r="YM78" s="21"/>
      <c r="YN78" s="21">
        <f t="shared" si="1398"/>
        <v>0</v>
      </c>
      <c r="YO78" s="21"/>
      <c r="YP78" s="21">
        <f t="shared" si="1399"/>
        <v>0</v>
      </c>
      <c r="YQ78" s="21"/>
      <c r="YR78" s="21">
        <f t="shared" si="1400"/>
        <v>0</v>
      </c>
      <c r="YS78" s="21"/>
      <c r="YT78" s="21">
        <f t="shared" si="1401"/>
        <v>0</v>
      </c>
      <c r="YU78" s="21"/>
      <c r="YV78" s="21">
        <f t="shared" si="1402"/>
        <v>0</v>
      </c>
      <c r="YW78" s="21"/>
      <c r="YX78" s="21">
        <f t="shared" si="1403"/>
        <v>0</v>
      </c>
      <c r="YY78" s="21"/>
      <c r="YZ78" s="21">
        <f t="shared" si="1388"/>
        <v>0</v>
      </c>
      <c r="ZA78" s="21"/>
      <c r="ZB78" s="21">
        <f t="shared" si="1404"/>
        <v>0</v>
      </c>
      <c r="ZC78" s="21"/>
      <c r="ZD78" s="21">
        <f t="shared" si="1405"/>
        <v>0</v>
      </c>
      <c r="ZE78" s="21"/>
      <c r="ZF78" s="21">
        <f t="shared" si="1406"/>
        <v>0</v>
      </c>
      <c r="ZG78" s="21"/>
      <c r="ZH78" s="21">
        <f t="shared" si="1407"/>
        <v>0</v>
      </c>
      <c r="ZI78" s="21"/>
      <c r="ZJ78" s="21">
        <f t="shared" si="1408"/>
        <v>0</v>
      </c>
      <c r="ZK78" s="21"/>
      <c r="ZL78" s="21">
        <f t="shared" si="1409"/>
        <v>0</v>
      </c>
      <c r="ZM78" s="21"/>
      <c r="ZN78" s="21">
        <f t="shared" si="1410"/>
        <v>0</v>
      </c>
      <c r="ZO78" s="21"/>
      <c r="ZP78" s="21">
        <f t="shared" si="1411"/>
        <v>0</v>
      </c>
      <c r="ZQ78" s="21"/>
      <c r="ZR78" s="21">
        <f t="shared" si="1412"/>
        <v>0</v>
      </c>
      <c r="ZS78" s="21"/>
      <c r="ZT78" s="21">
        <f t="shared" si="1388"/>
        <v>0</v>
      </c>
      <c r="ZU78" s="21"/>
      <c r="ZV78" s="21">
        <f t="shared" si="1413"/>
        <v>0</v>
      </c>
      <c r="ZW78" s="21"/>
      <c r="ZX78" s="21">
        <f t="shared" si="1414"/>
        <v>0</v>
      </c>
      <c r="ZY78" s="21"/>
      <c r="ZZ78" s="21">
        <f t="shared" si="1414"/>
        <v>0</v>
      </c>
      <c r="AAA78" s="21"/>
      <c r="AAB78" s="21">
        <f t="shared" si="1415"/>
        <v>0</v>
      </c>
      <c r="AAC78" s="21"/>
      <c r="AAD78" s="21">
        <f t="shared" si="1415"/>
        <v>0</v>
      </c>
      <c r="AAE78" s="21"/>
      <c r="AAF78" s="21">
        <f t="shared" si="1416"/>
        <v>0</v>
      </c>
      <c r="AAG78" s="21"/>
      <c r="AAH78" s="21">
        <f t="shared" si="1416"/>
        <v>0</v>
      </c>
      <c r="AAI78" s="21"/>
      <c r="AAJ78" s="21">
        <f t="shared" si="1417"/>
        <v>0</v>
      </c>
      <c r="AAK78" s="21"/>
      <c r="AAL78" s="21">
        <f t="shared" si="1417"/>
        <v>0</v>
      </c>
      <c r="AAM78" s="21"/>
      <c r="AAN78" s="21">
        <f t="shared" si="1418"/>
        <v>0</v>
      </c>
      <c r="AAO78" s="21"/>
      <c r="AAP78" s="21">
        <f t="shared" si="1418"/>
        <v>0</v>
      </c>
      <c r="AAQ78" s="21"/>
      <c r="AAR78" s="21">
        <f t="shared" si="1419"/>
        <v>0</v>
      </c>
      <c r="AAS78" s="21"/>
      <c r="AAT78" s="21">
        <f t="shared" si="1419"/>
        <v>0</v>
      </c>
      <c r="AAU78" s="21"/>
      <c r="AAV78" s="21">
        <f t="shared" si="1420"/>
        <v>0</v>
      </c>
      <c r="AAW78" s="21"/>
      <c r="AAX78" s="21">
        <f t="shared" si="1420"/>
        <v>0</v>
      </c>
      <c r="AAY78" s="21"/>
      <c r="AAZ78" s="21">
        <f t="shared" si="1421"/>
        <v>0</v>
      </c>
      <c r="ABA78" s="21"/>
      <c r="ABB78" s="21">
        <f t="shared" si="1421"/>
        <v>0</v>
      </c>
      <c r="ABC78" s="21"/>
      <c r="ABD78" s="21">
        <f t="shared" si="1422"/>
        <v>0</v>
      </c>
      <c r="ABE78" s="21"/>
      <c r="ABF78" s="21">
        <f t="shared" si="1422"/>
        <v>0</v>
      </c>
      <c r="ABG78" s="21"/>
      <c r="ABH78" s="21">
        <f t="shared" si="1423"/>
        <v>0</v>
      </c>
      <c r="ABI78" s="21"/>
      <c r="ABJ78" s="21">
        <f t="shared" si="1423"/>
        <v>0</v>
      </c>
      <c r="ABK78" s="21"/>
      <c r="ABL78" s="21">
        <f t="shared" si="1424"/>
        <v>0</v>
      </c>
      <c r="ABM78" s="21"/>
      <c r="ABN78" s="21">
        <f t="shared" si="1424"/>
        <v>0</v>
      </c>
      <c r="ABO78" s="21"/>
      <c r="ABP78" s="21">
        <f t="shared" si="1425"/>
        <v>0</v>
      </c>
      <c r="ABQ78" s="21"/>
      <c r="ABR78" s="21">
        <f t="shared" si="1425"/>
        <v>0</v>
      </c>
      <c r="ABS78" s="21"/>
      <c r="ABT78" s="21">
        <f t="shared" si="1426"/>
        <v>0</v>
      </c>
      <c r="ABU78" s="21"/>
      <c r="ABV78" s="21">
        <f t="shared" si="1426"/>
        <v>0</v>
      </c>
      <c r="ABW78" s="21"/>
      <c r="ABX78" s="21">
        <f t="shared" si="1427"/>
        <v>0</v>
      </c>
      <c r="ABY78" s="21"/>
      <c r="ABZ78" s="21">
        <f t="shared" si="1427"/>
        <v>0</v>
      </c>
      <c r="ACA78" s="21"/>
      <c r="ACB78" s="21">
        <f t="shared" si="1428"/>
        <v>0</v>
      </c>
      <c r="ACC78" s="21"/>
      <c r="ACD78" s="21">
        <f t="shared" si="1428"/>
        <v>0</v>
      </c>
      <c r="ACE78" s="21"/>
      <c r="ACF78" s="21">
        <f t="shared" si="1429"/>
        <v>0</v>
      </c>
      <c r="ACG78" s="21"/>
      <c r="ACH78" s="21">
        <f t="shared" si="1429"/>
        <v>0</v>
      </c>
      <c r="ACI78" s="21"/>
      <c r="ACJ78" s="21">
        <f t="shared" si="1430"/>
        <v>0</v>
      </c>
      <c r="ACK78" s="21"/>
      <c r="ACL78" s="21">
        <f t="shared" si="1430"/>
        <v>0</v>
      </c>
      <c r="ACM78" s="21"/>
      <c r="ACN78" s="21">
        <f t="shared" si="1431"/>
        <v>0</v>
      </c>
      <c r="ACO78" s="21"/>
      <c r="ACP78" s="21">
        <f t="shared" si="1431"/>
        <v>0</v>
      </c>
      <c r="ACQ78" s="21"/>
      <c r="ACR78" s="21">
        <f t="shared" si="1432"/>
        <v>0</v>
      </c>
      <c r="ACS78" s="21"/>
      <c r="ACT78" s="21">
        <f t="shared" si="1432"/>
        <v>0</v>
      </c>
      <c r="ACU78" s="21"/>
      <c r="ACV78" s="21">
        <f t="shared" si="1433"/>
        <v>0</v>
      </c>
      <c r="ACW78" s="21"/>
      <c r="ACX78" s="21">
        <f t="shared" si="1433"/>
        <v>0</v>
      </c>
      <c r="ACY78" s="21"/>
      <c r="ACZ78" s="21">
        <f t="shared" si="1434"/>
        <v>0</v>
      </c>
      <c r="ADA78" s="21"/>
      <c r="ADB78" s="21">
        <f t="shared" si="1434"/>
        <v>0</v>
      </c>
      <c r="ADC78" s="21"/>
      <c r="ADD78" s="21">
        <f t="shared" si="1435"/>
        <v>0</v>
      </c>
      <c r="ADE78" s="21"/>
      <c r="ADF78" s="21">
        <f t="shared" si="1435"/>
        <v>0</v>
      </c>
      <c r="ADG78" s="21"/>
      <c r="ADH78" s="21">
        <f t="shared" si="1436"/>
        <v>0</v>
      </c>
      <c r="ADI78" s="21"/>
      <c r="ADJ78" s="21">
        <f t="shared" si="1436"/>
        <v>0</v>
      </c>
      <c r="ADK78" s="21"/>
      <c r="ADL78" s="21">
        <f t="shared" si="1437"/>
        <v>0</v>
      </c>
      <c r="ADM78" s="21"/>
      <c r="ADN78" s="21">
        <f t="shared" si="1437"/>
        <v>0</v>
      </c>
      <c r="ADO78" s="21"/>
      <c r="ADP78" s="21">
        <f t="shared" si="1437"/>
        <v>0</v>
      </c>
      <c r="ADQ78" s="21"/>
      <c r="ADR78" s="21">
        <f t="shared" si="1437"/>
        <v>0</v>
      </c>
      <c r="ADS78" s="21"/>
      <c r="ADT78" s="21">
        <f t="shared" si="1437"/>
        <v>0</v>
      </c>
      <c r="ADU78" s="21"/>
      <c r="ADV78" s="21">
        <f t="shared" si="1438"/>
        <v>0</v>
      </c>
      <c r="ADW78" s="21"/>
      <c r="ADX78" s="21">
        <f t="shared" si="1438"/>
        <v>0</v>
      </c>
      <c r="ADY78" s="21"/>
      <c r="ADZ78" s="21">
        <f t="shared" si="1438"/>
        <v>0</v>
      </c>
      <c r="AEA78" s="21"/>
      <c r="AEB78" s="21">
        <f t="shared" si="1438"/>
        <v>0</v>
      </c>
      <c r="AEC78" s="21"/>
      <c r="AED78" s="21">
        <f t="shared" si="1439"/>
        <v>0</v>
      </c>
      <c r="AEE78" s="21"/>
      <c r="AEF78" s="21">
        <f t="shared" si="1439"/>
        <v>0</v>
      </c>
      <c r="AEG78" s="21"/>
      <c r="AEH78" s="21">
        <f t="shared" si="1439"/>
        <v>0</v>
      </c>
      <c r="AEI78" s="21"/>
      <c r="AEJ78" s="21">
        <f t="shared" si="1439"/>
        <v>0</v>
      </c>
      <c r="AEK78" s="21"/>
      <c r="AEL78" s="21">
        <f t="shared" si="1439"/>
        <v>0</v>
      </c>
      <c r="AEM78" s="21"/>
      <c r="AEN78" s="21">
        <f t="shared" si="1440"/>
        <v>0</v>
      </c>
      <c r="AEO78" s="21"/>
      <c r="AEP78" s="21">
        <f t="shared" si="1440"/>
        <v>0</v>
      </c>
      <c r="AEQ78" s="21"/>
      <c r="AER78" s="21">
        <f t="shared" si="1440"/>
        <v>0</v>
      </c>
      <c r="AES78" s="21"/>
      <c r="AET78" s="21">
        <f t="shared" si="1440"/>
        <v>0</v>
      </c>
      <c r="AEU78" s="21"/>
      <c r="AEV78" s="21">
        <f t="shared" si="1441"/>
        <v>0</v>
      </c>
      <c r="AEW78" s="21"/>
      <c r="AEX78" s="21">
        <f t="shared" si="1441"/>
        <v>0</v>
      </c>
      <c r="AEY78" s="21"/>
      <c r="AEZ78" s="21">
        <f t="shared" si="1441"/>
        <v>0</v>
      </c>
      <c r="AFA78" s="21"/>
      <c r="AFB78" s="21">
        <f t="shared" si="1441"/>
        <v>0</v>
      </c>
      <c r="AFC78" s="21"/>
      <c r="AFD78" s="21">
        <f t="shared" si="1441"/>
        <v>0</v>
      </c>
      <c r="AFE78" s="21"/>
      <c r="AFF78" s="21">
        <f t="shared" si="1442"/>
        <v>0</v>
      </c>
      <c r="AFG78" s="21"/>
      <c r="AFH78" s="21">
        <f t="shared" si="1442"/>
        <v>0</v>
      </c>
      <c r="AFI78" s="21"/>
      <c r="AFJ78" s="21">
        <f t="shared" si="1442"/>
        <v>0</v>
      </c>
      <c r="AFK78" s="21"/>
      <c r="AFL78" s="21">
        <f t="shared" si="1442"/>
        <v>0</v>
      </c>
      <c r="AFM78" s="21"/>
      <c r="AFN78" s="21">
        <f t="shared" si="1443"/>
        <v>0</v>
      </c>
      <c r="AFO78" s="21"/>
      <c r="AFP78" s="21">
        <f t="shared" si="1443"/>
        <v>0</v>
      </c>
      <c r="AFQ78" s="21"/>
      <c r="AFR78" s="21">
        <f t="shared" si="1443"/>
        <v>0</v>
      </c>
      <c r="AFS78" s="21"/>
      <c r="AFT78" s="21">
        <f t="shared" si="1443"/>
        <v>0</v>
      </c>
      <c r="AFU78" s="21"/>
      <c r="AFV78" s="21">
        <f t="shared" si="1443"/>
        <v>0</v>
      </c>
      <c r="AFW78" s="21"/>
      <c r="AFX78" s="21">
        <f t="shared" si="1444"/>
        <v>0</v>
      </c>
      <c r="AFY78" s="21"/>
      <c r="AFZ78" s="21">
        <f t="shared" si="1444"/>
        <v>0</v>
      </c>
      <c r="AGA78" s="21"/>
      <c r="AGB78" s="21">
        <f t="shared" si="1444"/>
        <v>0</v>
      </c>
      <c r="AGC78" s="21"/>
      <c r="AGD78" s="21">
        <f t="shared" si="1444"/>
        <v>0</v>
      </c>
      <c r="AGE78" s="21"/>
      <c r="AGF78" s="21">
        <f t="shared" si="1445"/>
        <v>0</v>
      </c>
      <c r="AGG78" s="21"/>
      <c r="AGH78" s="21">
        <f t="shared" si="1445"/>
        <v>0</v>
      </c>
      <c r="AGI78" s="21"/>
      <c r="AGJ78" s="21">
        <f t="shared" si="1445"/>
        <v>0</v>
      </c>
      <c r="AGK78" s="21"/>
      <c r="AGL78" s="21">
        <f t="shared" si="1445"/>
        <v>0</v>
      </c>
      <c r="AGM78" s="21"/>
      <c r="AGN78" s="21">
        <f t="shared" si="1445"/>
        <v>0</v>
      </c>
      <c r="AGO78" s="21"/>
      <c r="AGP78" s="21">
        <f t="shared" si="1446"/>
        <v>0</v>
      </c>
      <c r="AGQ78" s="21"/>
      <c r="AGR78" s="21">
        <f t="shared" si="1446"/>
        <v>0</v>
      </c>
      <c r="AGS78" s="21"/>
      <c r="AGT78" s="21">
        <f t="shared" si="1446"/>
        <v>0</v>
      </c>
      <c r="AGU78" s="21"/>
      <c r="AGV78" s="21">
        <f t="shared" si="1446"/>
        <v>0</v>
      </c>
      <c r="AGW78" s="21"/>
      <c r="AGX78" s="21">
        <f t="shared" si="1447"/>
        <v>0</v>
      </c>
      <c r="AGY78" s="21"/>
      <c r="AGZ78" s="21">
        <f t="shared" si="1447"/>
        <v>0</v>
      </c>
      <c r="AHA78" s="21"/>
      <c r="AHB78" s="21">
        <f t="shared" si="1447"/>
        <v>0</v>
      </c>
      <c r="AHC78" s="21"/>
      <c r="AHD78" s="21">
        <f t="shared" si="1447"/>
        <v>0</v>
      </c>
      <c r="AHE78" s="21"/>
      <c r="AHF78" s="21">
        <f t="shared" si="1447"/>
        <v>0</v>
      </c>
      <c r="AHG78" s="21"/>
      <c r="AHH78" s="21">
        <f t="shared" si="1448"/>
        <v>0</v>
      </c>
      <c r="AHI78" s="21"/>
      <c r="AHJ78" s="21">
        <f t="shared" si="1448"/>
        <v>0</v>
      </c>
      <c r="AHK78" s="21"/>
      <c r="AHL78" s="21">
        <f t="shared" si="1448"/>
        <v>0</v>
      </c>
      <c r="AHM78" s="21"/>
      <c r="AHN78" s="21">
        <f t="shared" si="1448"/>
        <v>0</v>
      </c>
      <c r="AHO78" s="21"/>
      <c r="AHP78" s="21">
        <f t="shared" si="1449"/>
        <v>0</v>
      </c>
      <c r="AHQ78" s="21"/>
      <c r="AHR78" s="21">
        <f t="shared" si="1449"/>
        <v>0</v>
      </c>
      <c r="AHS78" s="21"/>
      <c r="AHT78" s="21">
        <f t="shared" si="1449"/>
        <v>0</v>
      </c>
      <c r="AHU78" s="21"/>
      <c r="AHV78" s="21">
        <f t="shared" si="1449"/>
        <v>0</v>
      </c>
      <c r="AHW78" s="21"/>
      <c r="AHX78" s="21">
        <f t="shared" si="1449"/>
        <v>0</v>
      </c>
      <c r="AHY78" s="21"/>
      <c r="AHZ78" s="21">
        <f t="shared" si="1450"/>
        <v>0</v>
      </c>
      <c r="AIA78" s="21"/>
      <c r="AIB78" s="21">
        <f t="shared" si="1450"/>
        <v>0</v>
      </c>
      <c r="AIC78" s="21"/>
      <c r="AID78" s="21">
        <f t="shared" si="1450"/>
        <v>0</v>
      </c>
      <c r="AIE78" s="21"/>
      <c r="AIF78" s="21">
        <f t="shared" si="1450"/>
        <v>0</v>
      </c>
      <c r="AIG78" s="21"/>
      <c r="AIH78" s="21">
        <f t="shared" si="1451"/>
        <v>0</v>
      </c>
      <c r="AII78" s="21"/>
      <c r="AIJ78" s="21">
        <f t="shared" si="1451"/>
        <v>0</v>
      </c>
      <c r="AIK78" s="21"/>
      <c r="AIL78" s="21">
        <f t="shared" si="1451"/>
        <v>0</v>
      </c>
      <c r="AIM78" s="21"/>
      <c r="AIN78" s="21">
        <f t="shared" si="1451"/>
        <v>0</v>
      </c>
      <c r="AIO78" s="21"/>
      <c r="AIP78" s="21">
        <f t="shared" si="1451"/>
        <v>0</v>
      </c>
      <c r="AIQ78" s="21"/>
      <c r="AIR78" s="21">
        <f t="shared" si="1452"/>
        <v>0</v>
      </c>
      <c r="AIS78" s="21"/>
      <c r="AIT78" s="21">
        <f t="shared" si="1452"/>
        <v>0</v>
      </c>
      <c r="AIU78" s="21"/>
      <c r="AIV78" s="21">
        <f t="shared" si="1452"/>
        <v>0</v>
      </c>
      <c r="AIW78" s="21"/>
      <c r="AIX78" s="21">
        <f t="shared" si="1452"/>
        <v>0</v>
      </c>
      <c r="AIY78" s="21"/>
      <c r="AIZ78" s="21">
        <f t="shared" si="1388"/>
        <v>0</v>
      </c>
      <c r="AJA78" s="21"/>
    </row>
    <row r="79" spans="1:937" ht="13.5" customHeight="1" x14ac:dyDescent="0.25">
      <c r="A79" s="96"/>
      <c r="B79" s="31">
        <v>74</v>
      </c>
      <c r="C79" s="192" t="s">
        <v>209</v>
      </c>
      <c r="D79" s="67" t="s">
        <v>504</v>
      </c>
      <c r="E79" s="194" t="s">
        <v>404</v>
      </c>
      <c r="F79" s="194" t="str">
        <f>_xlfn.XLOOKUP(D79,'WTG PH-III'!$D$5:$D$198,'WTG PH-III'!$B$5:$B$198,0,0,1)</f>
        <v>PSS-12</v>
      </c>
      <c r="G79" s="22" t="s">
        <v>537</v>
      </c>
      <c r="H79" s="22" t="s">
        <v>539</v>
      </c>
      <c r="I79" s="61">
        <v>10</v>
      </c>
      <c r="J79" s="21">
        <v>253</v>
      </c>
      <c r="K79" s="21">
        <f t="shared" si="1129"/>
        <v>253.00000000000006</v>
      </c>
      <c r="L79" s="21">
        <f t="shared" si="1130"/>
        <v>253</v>
      </c>
      <c r="M79" s="21">
        <f t="shared" si="1131"/>
        <v>0</v>
      </c>
      <c r="N79" s="95">
        <f>VLOOKUP(D79,'WTG PH-III'!$D$5:$U$198,17,0)</f>
        <v>45786</v>
      </c>
      <c r="O79" s="95">
        <f>VLOOKUP(D79,'WTG PH-III'!$D$5:$U$198,18,0)</f>
        <v>45795</v>
      </c>
      <c r="P79" s="21">
        <f t="shared" si="1132"/>
        <v>0</v>
      </c>
      <c r="Q79" s="21"/>
      <c r="R79" s="21">
        <f t="shared" si="1133"/>
        <v>0</v>
      </c>
      <c r="S79" s="21"/>
      <c r="T79" s="21">
        <f t="shared" si="1134"/>
        <v>0</v>
      </c>
      <c r="U79" s="21"/>
      <c r="V79" s="21">
        <f t="shared" si="1135"/>
        <v>0</v>
      </c>
      <c r="W79" s="21"/>
      <c r="X79" s="21">
        <f t="shared" si="1136"/>
        <v>0</v>
      </c>
      <c r="Y79" s="21"/>
      <c r="Z79" s="21">
        <f t="shared" si="1137"/>
        <v>0</v>
      </c>
      <c r="AA79" s="21"/>
      <c r="AB79" s="21">
        <f t="shared" si="1138"/>
        <v>0</v>
      </c>
      <c r="AC79" s="21"/>
      <c r="AD79" s="21">
        <f t="shared" si="1139"/>
        <v>0</v>
      </c>
      <c r="AE79" s="21"/>
      <c r="AF79" s="21">
        <f t="shared" si="1140"/>
        <v>0</v>
      </c>
      <c r="AG79" s="21"/>
      <c r="AH79" s="21">
        <f t="shared" si="1141"/>
        <v>0</v>
      </c>
      <c r="AI79" s="21"/>
      <c r="AJ79" s="21">
        <f t="shared" si="1142"/>
        <v>0</v>
      </c>
      <c r="AK79" s="21"/>
      <c r="AL79" s="21">
        <f t="shared" si="1143"/>
        <v>0</v>
      </c>
      <c r="AM79" s="21"/>
      <c r="AN79" s="21">
        <f t="shared" si="1144"/>
        <v>0</v>
      </c>
      <c r="AO79" s="21"/>
      <c r="AP79" s="21">
        <f t="shared" si="1145"/>
        <v>0</v>
      </c>
      <c r="AQ79" s="21"/>
      <c r="AR79" s="21">
        <f t="shared" si="1146"/>
        <v>0</v>
      </c>
      <c r="AS79" s="21"/>
      <c r="AT79" s="21">
        <f t="shared" si="1147"/>
        <v>0</v>
      </c>
      <c r="AU79" s="21"/>
      <c r="AV79" s="21">
        <f t="shared" si="1148"/>
        <v>0</v>
      </c>
      <c r="AW79" s="21"/>
      <c r="AX79" s="21">
        <f t="shared" si="1149"/>
        <v>0</v>
      </c>
      <c r="AY79" s="21"/>
      <c r="AZ79" s="21">
        <f t="shared" si="1150"/>
        <v>0</v>
      </c>
      <c r="BA79" s="21"/>
      <c r="BB79" s="21">
        <f t="shared" si="1151"/>
        <v>0</v>
      </c>
      <c r="BC79" s="21"/>
      <c r="BD79" s="21">
        <f t="shared" si="1152"/>
        <v>0</v>
      </c>
      <c r="BE79" s="21"/>
      <c r="BF79" s="21">
        <f t="shared" si="1153"/>
        <v>0</v>
      </c>
      <c r="BG79" s="21"/>
      <c r="BH79" s="21">
        <f t="shared" si="1154"/>
        <v>0</v>
      </c>
      <c r="BI79" s="21"/>
      <c r="BJ79" s="21">
        <f t="shared" si="1155"/>
        <v>0</v>
      </c>
      <c r="BK79" s="21"/>
      <c r="BL79" s="21">
        <f t="shared" si="1156"/>
        <v>0</v>
      </c>
      <c r="BM79" s="21"/>
      <c r="BN79" s="21">
        <f t="shared" si="1157"/>
        <v>0</v>
      </c>
      <c r="BO79" s="21"/>
      <c r="BP79" s="21">
        <f t="shared" si="1158"/>
        <v>0</v>
      </c>
      <c r="BQ79" s="21"/>
      <c r="BR79" s="21">
        <f t="shared" si="1159"/>
        <v>0</v>
      </c>
      <c r="BS79" s="21"/>
      <c r="BT79" s="21">
        <f t="shared" si="1160"/>
        <v>0</v>
      </c>
      <c r="BU79" s="21"/>
      <c r="BV79" s="21">
        <f t="shared" si="1161"/>
        <v>0</v>
      </c>
      <c r="BW79" s="21"/>
      <c r="BX79" s="21">
        <f t="shared" si="1162"/>
        <v>0</v>
      </c>
      <c r="BY79" s="21"/>
      <c r="BZ79" s="21">
        <f t="shared" si="1163"/>
        <v>0</v>
      </c>
      <c r="CA79" s="21"/>
      <c r="CB79" s="21">
        <f t="shared" si="1164"/>
        <v>0</v>
      </c>
      <c r="CC79" s="21"/>
      <c r="CD79" s="21">
        <f t="shared" si="1165"/>
        <v>0</v>
      </c>
      <c r="CE79" s="21"/>
      <c r="CF79" s="21">
        <f t="shared" si="1166"/>
        <v>0</v>
      </c>
      <c r="CG79" s="21"/>
      <c r="CH79" s="21">
        <f t="shared" si="1167"/>
        <v>0</v>
      </c>
      <c r="CI79" s="21"/>
      <c r="CJ79" s="21">
        <f t="shared" si="1168"/>
        <v>0</v>
      </c>
      <c r="CK79" s="21"/>
      <c r="CL79" s="21">
        <f t="shared" si="1169"/>
        <v>0</v>
      </c>
      <c r="CM79" s="21"/>
      <c r="CN79" s="21">
        <f t="shared" si="1170"/>
        <v>0</v>
      </c>
      <c r="CO79" s="21"/>
      <c r="CP79" s="21">
        <f t="shared" si="1171"/>
        <v>0</v>
      </c>
      <c r="CQ79" s="21"/>
      <c r="CR79" s="21">
        <f t="shared" si="1172"/>
        <v>0</v>
      </c>
      <c r="CS79" s="21"/>
      <c r="CT79" s="21">
        <f t="shared" si="1173"/>
        <v>0</v>
      </c>
      <c r="CU79" s="21"/>
      <c r="CV79" s="21">
        <f t="shared" si="1174"/>
        <v>0</v>
      </c>
      <c r="CW79" s="21"/>
      <c r="CX79" s="21">
        <f t="shared" si="1175"/>
        <v>0</v>
      </c>
      <c r="CY79" s="21"/>
      <c r="CZ79" s="21">
        <f t="shared" si="1176"/>
        <v>0</v>
      </c>
      <c r="DA79" s="21"/>
      <c r="DB79" s="21">
        <f t="shared" si="1177"/>
        <v>0</v>
      </c>
      <c r="DC79" s="21"/>
      <c r="DD79" s="21">
        <f t="shared" si="1178"/>
        <v>0</v>
      </c>
      <c r="DE79" s="21"/>
      <c r="DF79" s="21">
        <f t="shared" si="1179"/>
        <v>0</v>
      </c>
      <c r="DG79" s="21"/>
      <c r="DH79" s="21">
        <f t="shared" si="1180"/>
        <v>0</v>
      </c>
      <c r="DI79" s="21"/>
      <c r="DJ79" s="21">
        <f t="shared" si="1181"/>
        <v>0</v>
      </c>
      <c r="DK79" s="21"/>
      <c r="DL79" s="21">
        <f t="shared" si="1182"/>
        <v>0</v>
      </c>
      <c r="DM79" s="21"/>
      <c r="DN79" s="21">
        <f t="shared" si="1183"/>
        <v>0</v>
      </c>
      <c r="DO79" s="21"/>
      <c r="DP79" s="21">
        <f t="shared" si="1184"/>
        <v>0</v>
      </c>
      <c r="DQ79" s="21"/>
      <c r="DR79" s="21">
        <f t="shared" si="1185"/>
        <v>0</v>
      </c>
      <c r="DS79" s="21"/>
      <c r="DT79" s="21">
        <f t="shared" si="1186"/>
        <v>0</v>
      </c>
      <c r="DU79" s="21"/>
      <c r="DV79" s="21">
        <f t="shared" si="1187"/>
        <v>0</v>
      </c>
      <c r="DW79" s="21"/>
      <c r="DX79" s="21">
        <f t="shared" si="1188"/>
        <v>0</v>
      </c>
      <c r="DY79" s="21"/>
      <c r="DZ79" s="21">
        <f t="shared" si="1189"/>
        <v>0</v>
      </c>
      <c r="EA79" s="21"/>
      <c r="EB79" s="21">
        <f t="shared" si="1190"/>
        <v>0</v>
      </c>
      <c r="EC79" s="21"/>
      <c r="ED79" s="21">
        <f t="shared" si="1191"/>
        <v>0</v>
      </c>
      <c r="EE79" s="21"/>
      <c r="EF79" s="21">
        <f t="shared" si="1192"/>
        <v>0</v>
      </c>
      <c r="EG79" s="21"/>
      <c r="EH79" s="21">
        <f t="shared" si="1193"/>
        <v>0</v>
      </c>
      <c r="EI79" s="21"/>
      <c r="EJ79" s="21">
        <f t="shared" si="1194"/>
        <v>0</v>
      </c>
      <c r="EK79" s="21"/>
      <c r="EL79" s="21">
        <f t="shared" si="1195"/>
        <v>0</v>
      </c>
      <c r="EM79" s="21"/>
      <c r="EN79" s="21">
        <f t="shared" si="1196"/>
        <v>0</v>
      </c>
      <c r="EO79" s="21"/>
      <c r="EP79" s="21">
        <f t="shared" si="1197"/>
        <v>0</v>
      </c>
      <c r="EQ79" s="21"/>
      <c r="ER79" s="21">
        <f t="shared" si="1198"/>
        <v>0</v>
      </c>
      <c r="ES79" s="21"/>
      <c r="ET79" s="21">
        <f t="shared" si="1199"/>
        <v>0</v>
      </c>
      <c r="EU79" s="21"/>
      <c r="EV79" s="21">
        <f t="shared" si="1200"/>
        <v>0</v>
      </c>
      <c r="EW79" s="21"/>
      <c r="EX79" s="21">
        <f t="shared" si="1201"/>
        <v>0</v>
      </c>
      <c r="EY79" s="21"/>
      <c r="EZ79" s="21">
        <f t="shared" si="1202"/>
        <v>0</v>
      </c>
      <c r="FA79" s="21"/>
      <c r="FB79" s="21">
        <f t="shared" si="1203"/>
        <v>0</v>
      </c>
      <c r="FC79" s="21"/>
      <c r="FD79" s="21">
        <f t="shared" si="1204"/>
        <v>0</v>
      </c>
      <c r="FE79" s="21"/>
      <c r="FF79" s="21">
        <f t="shared" si="1205"/>
        <v>0</v>
      </c>
      <c r="FG79" s="21"/>
      <c r="FH79" s="21">
        <f t="shared" si="1206"/>
        <v>0</v>
      </c>
      <c r="FI79" s="21"/>
      <c r="FJ79" s="21">
        <f t="shared" si="1207"/>
        <v>0</v>
      </c>
      <c r="FK79" s="21"/>
      <c r="FL79" s="21">
        <f t="shared" si="1208"/>
        <v>0</v>
      </c>
      <c r="FM79" s="21"/>
      <c r="FN79" s="21">
        <f t="shared" si="1209"/>
        <v>0</v>
      </c>
      <c r="FO79" s="21"/>
      <c r="FP79" s="21">
        <f t="shared" si="1210"/>
        <v>0</v>
      </c>
      <c r="FQ79" s="21"/>
      <c r="FR79" s="21">
        <f t="shared" si="1211"/>
        <v>0</v>
      </c>
      <c r="FS79" s="21"/>
      <c r="FT79" s="21">
        <f t="shared" si="1212"/>
        <v>0</v>
      </c>
      <c r="FU79" s="21"/>
      <c r="FV79" s="21">
        <f t="shared" si="1213"/>
        <v>0</v>
      </c>
      <c r="FW79" s="21"/>
      <c r="FX79" s="21">
        <f t="shared" si="1214"/>
        <v>0</v>
      </c>
      <c r="FY79" s="21"/>
      <c r="FZ79" s="21">
        <f t="shared" si="1215"/>
        <v>0</v>
      </c>
      <c r="GA79" s="21"/>
      <c r="GB79" s="21">
        <f t="shared" si="1216"/>
        <v>0</v>
      </c>
      <c r="GC79" s="21"/>
      <c r="GD79" s="21">
        <f t="shared" si="1217"/>
        <v>0</v>
      </c>
      <c r="GE79" s="21"/>
      <c r="GF79" s="21">
        <f t="shared" si="1218"/>
        <v>0</v>
      </c>
      <c r="GG79" s="21"/>
      <c r="GH79" s="21">
        <f t="shared" si="1219"/>
        <v>0</v>
      </c>
      <c r="GI79" s="21"/>
      <c r="GJ79" s="21">
        <f t="shared" si="1220"/>
        <v>0</v>
      </c>
      <c r="GK79" s="21"/>
      <c r="GL79" s="21">
        <f t="shared" si="1221"/>
        <v>0</v>
      </c>
      <c r="GM79" s="21"/>
      <c r="GN79" s="21">
        <f t="shared" si="1222"/>
        <v>0</v>
      </c>
      <c r="GO79" s="21"/>
      <c r="GP79" s="21">
        <f t="shared" si="1223"/>
        <v>0</v>
      </c>
      <c r="GQ79" s="21"/>
      <c r="GR79" s="21">
        <f t="shared" si="1224"/>
        <v>0</v>
      </c>
      <c r="GS79" s="21"/>
      <c r="GT79" s="21">
        <f t="shared" si="1225"/>
        <v>0</v>
      </c>
      <c r="GU79" s="21"/>
      <c r="GV79" s="21">
        <f t="shared" si="1226"/>
        <v>0</v>
      </c>
      <c r="GW79" s="21"/>
      <c r="GX79" s="21">
        <f t="shared" si="1227"/>
        <v>0</v>
      </c>
      <c r="GY79" s="21"/>
      <c r="GZ79" s="21">
        <f t="shared" si="1228"/>
        <v>0</v>
      </c>
      <c r="HA79" s="21"/>
      <c r="HB79" s="21">
        <f t="shared" si="1229"/>
        <v>0</v>
      </c>
      <c r="HC79" s="21"/>
      <c r="HD79" s="21">
        <f t="shared" si="1230"/>
        <v>0</v>
      </c>
      <c r="HE79" s="21"/>
      <c r="HF79" s="21">
        <f t="shared" si="1231"/>
        <v>0</v>
      </c>
      <c r="HG79" s="21"/>
      <c r="HH79" s="21">
        <f t="shared" si="1232"/>
        <v>0</v>
      </c>
      <c r="HI79" s="21"/>
      <c r="HJ79" s="21">
        <f t="shared" si="1233"/>
        <v>0</v>
      </c>
      <c r="HK79" s="21"/>
      <c r="HL79" s="21">
        <f t="shared" si="1234"/>
        <v>0</v>
      </c>
      <c r="HM79" s="21"/>
      <c r="HN79" s="21">
        <f t="shared" si="1235"/>
        <v>0</v>
      </c>
      <c r="HO79" s="21"/>
      <c r="HP79" s="21">
        <f t="shared" si="1236"/>
        <v>0</v>
      </c>
      <c r="HQ79" s="21"/>
      <c r="HR79" s="21">
        <f t="shared" si="1237"/>
        <v>0</v>
      </c>
      <c r="HS79" s="21"/>
      <c r="HT79" s="21">
        <f t="shared" si="1238"/>
        <v>0</v>
      </c>
      <c r="HU79" s="21"/>
      <c r="HV79" s="21">
        <f t="shared" si="1239"/>
        <v>0</v>
      </c>
      <c r="HW79" s="21"/>
      <c r="HX79" s="21">
        <f t="shared" si="1240"/>
        <v>0</v>
      </c>
      <c r="HY79" s="21"/>
      <c r="HZ79" s="21">
        <f t="shared" si="1241"/>
        <v>0</v>
      </c>
      <c r="IA79" s="21"/>
      <c r="IB79" s="21">
        <f t="shared" si="1242"/>
        <v>0</v>
      </c>
      <c r="IC79" s="21"/>
      <c r="ID79" s="21">
        <f t="shared" si="1243"/>
        <v>0</v>
      </c>
      <c r="IE79" s="21"/>
      <c r="IF79" s="21">
        <f t="shared" si="1244"/>
        <v>0</v>
      </c>
      <c r="IG79" s="21"/>
      <c r="IH79" s="21">
        <f t="shared" si="1245"/>
        <v>0</v>
      </c>
      <c r="II79" s="21"/>
      <c r="IJ79" s="21">
        <f t="shared" si="1246"/>
        <v>0</v>
      </c>
      <c r="IK79" s="21"/>
      <c r="IL79" s="21">
        <f t="shared" si="1247"/>
        <v>0</v>
      </c>
      <c r="IM79" s="21"/>
      <c r="IN79" s="21">
        <f t="shared" si="1248"/>
        <v>0</v>
      </c>
      <c r="IO79" s="21"/>
      <c r="IP79" s="21">
        <f t="shared" si="1249"/>
        <v>0</v>
      </c>
      <c r="IQ79" s="21"/>
      <c r="IR79" s="21">
        <f t="shared" si="1250"/>
        <v>0</v>
      </c>
      <c r="IS79" s="21"/>
      <c r="IT79" s="21">
        <f t="shared" si="1251"/>
        <v>0</v>
      </c>
      <c r="IU79" s="21"/>
      <c r="IV79" s="21">
        <f t="shared" si="1252"/>
        <v>0</v>
      </c>
      <c r="IW79" s="21"/>
      <c r="IX79" s="21">
        <f t="shared" si="1253"/>
        <v>0</v>
      </c>
      <c r="IY79" s="21"/>
      <c r="IZ79" s="21">
        <f t="shared" si="1254"/>
        <v>0</v>
      </c>
      <c r="JA79" s="21"/>
      <c r="JB79" s="21">
        <f t="shared" si="1255"/>
        <v>0</v>
      </c>
      <c r="JC79" s="21"/>
      <c r="JD79" s="21">
        <f t="shared" si="1256"/>
        <v>0</v>
      </c>
      <c r="JE79" s="21"/>
      <c r="JF79" s="21">
        <f t="shared" si="1257"/>
        <v>0</v>
      </c>
      <c r="JG79" s="21"/>
      <c r="JH79" s="21">
        <f t="shared" si="1258"/>
        <v>0</v>
      </c>
      <c r="JI79" s="21"/>
      <c r="JJ79" s="21">
        <f t="shared" si="1259"/>
        <v>0</v>
      </c>
      <c r="JK79" s="21"/>
      <c r="JL79" s="21">
        <f t="shared" si="1260"/>
        <v>0</v>
      </c>
      <c r="JM79" s="21"/>
      <c r="JN79" s="21">
        <f t="shared" si="1261"/>
        <v>0</v>
      </c>
      <c r="JO79" s="21"/>
      <c r="JP79" s="21">
        <f t="shared" si="1262"/>
        <v>0</v>
      </c>
      <c r="JQ79" s="21"/>
      <c r="JR79" s="21">
        <f t="shared" si="1263"/>
        <v>0</v>
      </c>
      <c r="JS79" s="21"/>
      <c r="JT79" s="21">
        <f t="shared" si="1264"/>
        <v>0</v>
      </c>
      <c r="JU79" s="21"/>
      <c r="JV79" s="21">
        <f t="shared" si="1265"/>
        <v>0</v>
      </c>
      <c r="JW79" s="21"/>
      <c r="JX79" s="21">
        <f t="shared" si="1266"/>
        <v>0</v>
      </c>
      <c r="JY79" s="21"/>
      <c r="JZ79" s="21">
        <f t="shared" si="1267"/>
        <v>0</v>
      </c>
      <c r="KA79" s="21"/>
      <c r="KB79" s="21">
        <f t="shared" si="1268"/>
        <v>0</v>
      </c>
      <c r="KC79" s="21"/>
      <c r="KD79" s="21">
        <f t="shared" si="1269"/>
        <v>0</v>
      </c>
      <c r="KE79" s="21"/>
      <c r="KF79" s="21">
        <f t="shared" si="1270"/>
        <v>0</v>
      </c>
      <c r="KG79" s="21"/>
      <c r="KH79" s="21">
        <f t="shared" si="1271"/>
        <v>0</v>
      </c>
      <c r="KI79" s="21"/>
      <c r="KJ79" s="21">
        <f t="shared" si="1272"/>
        <v>0</v>
      </c>
      <c r="KK79" s="21"/>
      <c r="KL79" s="21">
        <f t="shared" si="1273"/>
        <v>0</v>
      </c>
      <c r="KM79" s="21"/>
      <c r="KN79" s="21">
        <f t="shared" si="1274"/>
        <v>25.3</v>
      </c>
      <c r="KO79" s="21"/>
      <c r="KP79" s="21">
        <f t="shared" si="1275"/>
        <v>25.3</v>
      </c>
      <c r="KQ79" s="21"/>
      <c r="KR79" s="21">
        <f t="shared" si="1276"/>
        <v>25.3</v>
      </c>
      <c r="KS79" s="21"/>
      <c r="KT79" s="21">
        <f t="shared" si="1277"/>
        <v>25.3</v>
      </c>
      <c r="KU79" s="21"/>
      <c r="KV79" s="21">
        <f t="shared" si="1278"/>
        <v>25.3</v>
      </c>
      <c r="KW79" s="21"/>
      <c r="KX79" s="21">
        <f t="shared" si="1279"/>
        <v>25.3</v>
      </c>
      <c r="KY79" s="21"/>
      <c r="KZ79" s="21">
        <f t="shared" si="1280"/>
        <v>25.3</v>
      </c>
      <c r="LA79" s="21"/>
      <c r="LB79" s="21">
        <f t="shared" si="1281"/>
        <v>25.3</v>
      </c>
      <c r="LC79" s="21"/>
      <c r="LD79" s="21">
        <f t="shared" si="1282"/>
        <v>25.3</v>
      </c>
      <c r="LE79" s="21"/>
      <c r="LF79" s="21">
        <f t="shared" si="1283"/>
        <v>25.3</v>
      </c>
      <c r="LG79" s="21"/>
      <c r="LH79" s="21">
        <f t="shared" si="1284"/>
        <v>0</v>
      </c>
      <c r="LI79" s="21"/>
      <c r="LJ79" s="21">
        <f t="shared" si="1285"/>
        <v>0</v>
      </c>
      <c r="LK79" s="21"/>
      <c r="LL79" s="21">
        <f t="shared" si="1286"/>
        <v>0</v>
      </c>
      <c r="LM79" s="21"/>
      <c r="LN79" s="21">
        <f t="shared" si="1287"/>
        <v>0</v>
      </c>
      <c r="LO79" s="21"/>
      <c r="LP79" s="21">
        <f t="shared" si="1288"/>
        <v>0</v>
      </c>
      <c r="LQ79" s="21"/>
      <c r="LR79" s="21">
        <f t="shared" si="1289"/>
        <v>0</v>
      </c>
      <c r="LS79" s="21"/>
      <c r="LT79" s="21">
        <f t="shared" si="1290"/>
        <v>0</v>
      </c>
      <c r="LU79" s="21"/>
      <c r="LV79" s="21">
        <f t="shared" si="1291"/>
        <v>0</v>
      </c>
      <c r="LW79" s="21"/>
      <c r="LX79" s="21">
        <f t="shared" si="1292"/>
        <v>0</v>
      </c>
      <c r="LY79" s="21"/>
      <c r="LZ79" s="21">
        <f t="shared" si="1293"/>
        <v>0</v>
      </c>
      <c r="MA79" s="21"/>
      <c r="MB79" s="21">
        <f t="shared" si="1294"/>
        <v>0</v>
      </c>
      <c r="MC79" s="21"/>
      <c r="MD79" s="21">
        <f t="shared" si="1295"/>
        <v>0</v>
      </c>
      <c r="ME79" s="21"/>
      <c r="MF79" s="21">
        <f t="shared" si="1296"/>
        <v>0</v>
      </c>
      <c r="MG79" s="21"/>
      <c r="MH79" s="21">
        <f t="shared" si="1297"/>
        <v>0</v>
      </c>
      <c r="MI79" s="21"/>
      <c r="MJ79" s="21">
        <f t="shared" si="1298"/>
        <v>0</v>
      </c>
      <c r="MK79" s="21"/>
      <c r="ML79" s="21">
        <f t="shared" si="1299"/>
        <v>0</v>
      </c>
      <c r="MM79" s="21"/>
      <c r="MN79" s="21">
        <f t="shared" si="1300"/>
        <v>0</v>
      </c>
      <c r="MO79" s="21"/>
      <c r="MP79" s="21">
        <f t="shared" si="1301"/>
        <v>0</v>
      </c>
      <c r="MQ79" s="21"/>
      <c r="MR79" s="21">
        <f t="shared" si="1302"/>
        <v>0</v>
      </c>
      <c r="MS79" s="21"/>
      <c r="MT79" s="21">
        <f t="shared" si="1303"/>
        <v>0</v>
      </c>
      <c r="MU79" s="21"/>
      <c r="MV79" s="21">
        <f t="shared" si="1304"/>
        <v>0</v>
      </c>
      <c r="MW79" s="21"/>
      <c r="MX79" s="21">
        <f t="shared" si="1305"/>
        <v>0</v>
      </c>
      <c r="MY79" s="21"/>
      <c r="MZ79" s="21">
        <f t="shared" si="1306"/>
        <v>0</v>
      </c>
      <c r="NA79" s="21"/>
      <c r="NB79" s="21">
        <f t="shared" si="1307"/>
        <v>0</v>
      </c>
      <c r="NC79" s="21"/>
      <c r="ND79" s="21">
        <f t="shared" si="1308"/>
        <v>0</v>
      </c>
      <c r="NE79" s="21"/>
      <c r="NF79" s="21">
        <f t="shared" si="1309"/>
        <v>0</v>
      </c>
      <c r="NG79" s="21"/>
      <c r="NH79" s="21">
        <f t="shared" si="1310"/>
        <v>0</v>
      </c>
      <c r="NI79" s="21"/>
      <c r="NJ79" s="21">
        <f t="shared" si="1311"/>
        <v>0</v>
      </c>
      <c r="NK79" s="21"/>
      <c r="NL79" s="21">
        <f t="shared" si="1312"/>
        <v>0</v>
      </c>
      <c r="NM79" s="21"/>
      <c r="NN79" s="21">
        <f t="shared" si="1313"/>
        <v>0</v>
      </c>
      <c r="NO79" s="21"/>
      <c r="NP79" s="21">
        <f t="shared" si="1314"/>
        <v>0</v>
      </c>
      <c r="NQ79" s="21"/>
      <c r="NR79" s="21">
        <f t="shared" si="1315"/>
        <v>0</v>
      </c>
      <c r="NS79" s="21"/>
      <c r="NT79" s="21">
        <f t="shared" si="1316"/>
        <v>0</v>
      </c>
      <c r="NU79" s="21"/>
      <c r="NV79" s="21">
        <f t="shared" si="1317"/>
        <v>0</v>
      </c>
      <c r="NW79" s="21"/>
      <c r="NX79" s="21">
        <f t="shared" si="1318"/>
        <v>0</v>
      </c>
      <c r="NY79" s="21"/>
      <c r="NZ79" s="21">
        <f t="shared" si="1319"/>
        <v>0</v>
      </c>
      <c r="OA79" s="21"/>
      <c r="OB79" s="21">
        <f t="shared" si="1320"/>
        <v>0</v>
      </c>
      <c r="OC79" s="21"/>
      <c r="OD79" s="21">
        <f t="shared" si="1321"/>
        <v>0</v>
      </c>
      <c r="OE79" s="21"/>
      <c r="OF79" s="21">
        <f t="shared" si="1322"/>
        <v>0</v>
      </c>
      <c r="OG79" s="21"/>
      <c r="OH79" s="21">
        <f t="shared" si="1323"/>
        <v>0</v>
      </c>
      <c r="OI79" s="21"/>
      <c r="OJ79" s="21">
        <f t="shared" si="1324"/>
        <v>0</v>
      </c>
      <c r="OK79" s="21"/>
      <c r="OL79" s="21">
        <f t="shared" si="1325"/>
        <v>0</v>
      </c>
      <c r="OM79" s="21"/>
      <c r="ON79" s="21">
        <f t="shared" si="1326"/>
        <v>0</v>
      </c>
      <c r="OO79" s="21"/>
      <c r="OP79" s="21">
        <f t="shared" si="1326"/>
        <v>0</v>
      </c>
      <c r="OQ79" s="21"/>
      <c r="OR79" s="21">
        <f t="shared" si="1326"/>
        <v>0</v>
      </c>
      <c r="OS79" s="21"/>
      <c r="OT79" s="21">
        <f t="shared" si="1326"/>
        <v>0</v>
      </c>
      <c r="OU79" s="21"/>
      <c r="OV79" s="21">
        <f t="shared" si="1326"/>
        <v>0</v>
      </c>
      <c r="OW79" s="21"/>
      <c r="OX79" s="21">
        <f t="shared" si="1326"/>
        <v>0</v>
      </c>
      <c r="OY79" s="21"/>
      <c r="OZ79" s="21">
        <f t="shared" si="1326"/>
        <v>0</v>
      </c>
      <c r="PA79" s="21"/>
      <c r="PB79" s="21">
        <f t="shared" si="1327"/>
        <v>0</v>
      </c>
      <c r="PC79" s="21"/>
      <c r="PD79" s="21">
        <f t="shared" si="1327"/>
        <v>0</v>
      </c>
      <c r="PE79" s="21"/>
      <c r="PF79" s="21">
        <f t="shared" si="1327"/>
        <v>0</v>
      </c>
      <c r="PG79" s="21"/>
      <c r="PH79" s="21">
        <f t="shared" si="1327"/>
        <v>0</v>
      </c>
      <c r="PI79" s="21"/>
      <c r="PJ79" s="21">
        <f t="shared" si="1327"/>
        <v>0</v>
      </c>
      <c r="PK79" s="21"/>
      <c r="PL79" s="21">
        <f t="shared" si="1327"/>
        <v>0</v>
      </c>
      <c r="PM79" s="21"/>
      <c r="PN79" s="21">
        <f t="shared" si="1328"/>
        <v>0</v>
      </c>
      <c r="PO79" s="21"/>
      <c r="PP79" s="21">
        <f t="shared" si="1328"/>
        <v>0</v>
      </c>
      <c r="PQ79" s="21"/>
      <c r="PR79" s="21">
        <f t="shared" si="1328"/>
        <v>0</v>
      </c>
      <c r="PS79" s="21"/>
      <c r="PT79" s="21">
        <f t="shared" si="1328"/>
        <v>0</v>
      </c>
      <c r="PU79" s="21"/>
      <c r="PV79" s="21">
        <f t="shared" si="1328"/>
        <v>0</v>
      </c>
      <c r="PW79" s="21"/>
      <c r="PX79" s="21">
        <f t="shared" si="1328"/>
        <v>0</v>
      </c>
      <c r="PY79" s="21"/>
      <c r="PZ79" s="21">
        <f t="shared" si="1329"/>
        <v>0</v>
      </c>
      <c r="QA79" s="21"/>
      <c r="QB79" s="21">
        <f t="shared" si="1329"/>
        <v>0</v>
      </c>
      <c r="QC79" s="21"/>
      <c r="QD79" s="21">
        <f t="shared" si="1329"/>
        <v>0</v>
      </c>
      <c r="QE79" s="21"/>
      <c r="QF79" s="21">
        <f t="shared" si="1329"/>
        <v>0</v>
      </c>
      <c r="QG79" s="21"/>
      <c r="QH79" s="21">
        <f t="shared" si="1329"/>
        <v>0</v>
      </c>
      <c r="QI79" s="21"/>
      <c r="QJ79" s="21">
        <f t="shared" si="1329"/>
        <v>0</v>
      </c>
      <c r="QK79" s="21"/>
      <c r="QL79" s="21">
        <f t="shared" si="1330"/>
        <v>0</v>
      </c>
      <c r="QM79" s="21"/>
      <c r="QN79" s="21">
        <f t="shared" si="1330"/>
        <v>0</v>
      </c>
      <c r="QO79" s="21"/>
      <c r="QP79" s="21">
        <f t="shared" si="1330"/>
        <v>0</v>
      </c>
      <c r="QQ79" s="21"/>
      <c r="QR79" s="21">
        <f t="shared" si="1330"/>
        <v>0</v>
      </c>
      <c r="QS79" s="21"/>
      <c r="QT79" s="21">
        <f t="shared" si="1330"/>
        <v>0</v>
      </c>
      <c r="QU79" s="21"/>
      <c r="QV79" s="21">
        <f t="shared" si="1330"/>
        <v>0</v>
      </c>
      <c r="QW79" s="21"/>
      <c r="QX79" s="21">
        <f t="shared" si="1331"/>
        <v>0</v>
      </c>
      <c r="QY79" s="21"/>
      <c r="QZ79" s="21">
        <f t="shared" si="1331"/>
        <v>0</v>
      </c>
      <c r="RA79" s="21"/>
      <c r="RB79" s="21">
        <f t="shared" si="1331"/>
        <v>0</v>
      </c>
      <c r="RC79" s="21"/>
      <c r="RD79" s="21">
        <f t="shared" si="1331"/>
        <v>0</v>
      </c>
      <c r="RE79" s="21"/>
      <c r="RF79" s="21">
        <f t="shared" si="1331"/>
        <v>0</v>
      </c>
      <c r="RG79" s="21"/>
      <c r="RH79" s="21">
        <f t="shared" si="1331"/>
        <v>0</v>
      </c>
      <c r="RI79" s="21"/>
      <c r="RJ79" s="21">
        <f t="shared" si="1332"/>
        <v>0</v>
      </c>
      <c r="RK79" s="21"/>
      <c r="RL79" s="21">
        <f t="shared" si="1333"/>
        <v>0</v>
      </c>
      <c r="RM79" s="21"/>
      <c r="RN79" s="21">
        <f t="shared" si="1334"/>
        <v>0</v>
      </c>
      <c r="RO79" s="21"/>
      <c r="RP79" s="21">
        <f t="shared" si="1335"/>
        <v>0</v>
      </c>
      <c r="RQ79" s="21"/>
      <c r="RR79" s="21">
        <f t="shared" si="1336"/>
        <v>0</v>
      </c>
      <c r="RS79" s="21"/>
      <c r="RT79" s="21">
        <f t="shared" si="1337"/>
        <v>0</v>
      </c>
      <c r="RU79" s="21"/>
      <c r="RV79" s="21">
        <f t="shared" si="1338"/>
        <v>0</v>
      </c>
      <c r="RW79" s="21"/>
      <c r="RX79" s="21">
        <f t="shared" si="1339"/>
        <v>0</v>
      </c>
      <c r="RY79" s="21"/>
      <c r="RZ79" s="21">
        <f t="shared" si="1340"/>
        <v>0</v>
      </c>
      <c r="SA79" s="21"/>
      <c r="SB79" s="21">
        <f t="shared" si="1341"/>
        <v>0</v>
      </c>
      <c r="SC79" s="21"/>
      <c r="SD79" s="21">
        <f t="shared" si="1342"/>
        <v>0</v>
      </c>
      <c r="SE79" s="21"/>
      <c r="SF79" s="21">
        <f t="shared" si="1343"/>
        <v>0</v>
      </c>
      <c r="SG79" s="21"/>
      <c r="SH79" s="21">
        <f t="shared" si="1344"/>
        <v>0</v>
      </c>
      <c r="SI79" s="21"/>
      <c r="SJ79" s="21">
        <f t="shared" si="1345"/>
        <v>0</v>
      </c>
      <c r="SK79" s="21"/>
      <c r="SL79" s="21">
        <f t="shared" si="1346"/>
        <v>0</v>
      </c>
      <c r="SM79" s="21"/>
      <c r="SN79" s="21">
        <f t="shared" si="1347"/>
        <v>0</v>
      </c>
      <c r="SO79" s="21"/>
      <c r="SP79" s="21">
        <f t="shared" si="1348"/>
        <v>0</v>
      </c>
      <c r="SQ79" s="21"/>
      <c r="SR79" s="21">
        <f t="shared" si="1349"/>
        <v>0</v>
      </c>
      <c r="SS79" s="21"/>
      <c r="ST79" s="21">
        <f t="shared" si="1350"/>
        <v>0</v>
      </c>
      <c r="SU79" s="21"/>
      <c r="SV79" s="21">
        <f t="shared" si="1351"/>
        <v>0</v>
      </c>
      <c r="SW79" s="21"/>
      <c r="SX79" s="21">
        <f t="shared" si="1352"/>
        <v>0</v>
      </c>
      <c r="SY79" s="21"/>
      <c r="SZ79" s="21">
        <f t="shared" si="1353"/>
        <v>0</v>
      </c>
      <c r="TA79" s="21"/>
      <c r="TB79" s="21">
        <f t="shared" si="1354"/>
        <v>0</v>
      </c>
      <c r="TC79" s="21"/>
      <c r="TD79" s="21">
        <f t="shared" si="1355"/>
        <v>0</v>
      </c>
      <c r="TE79" s="21"/>
      <c r="TF79" s="21">
        <f t="shared" si="1356"/>
        <v>0</v>
      </c>
      <c r="TG79" s="21"/>
      <c r="TH79" s="21">
        <f t="shared" si="1357"/>
        <v>0</v>
      </c>
      <c r="TI79" s="21"/>
      <c r="TJ79" s="21">
        <f t="shared" si="1358"/>
        <v>0</v>
      </c>
      <c r="TK79" s="21"/>
      <c r="TL79" s="21">
        <f t="shared" si="1359"/>
        <v>0</v>
      </c>
      <c r="TM79" s="21"/>
      <c r="TN79" s="21">
        <f t="shared" si="1360"/>
        <v>0</v>
      </c>
      <c r="TO79" s="21"/>
      <c r="TP79" s="21">
        <f t="shared" si="1361"/>
        <v>0</v>
      </c>
      <c r="TQ79" s="21"/>
      <c r="TR79" s="21">
        <f t="shared" si="1362"/>
        <v>0</v>
      </c>
      <c r="TS79" s="21"/>
      <c r="TT79" s="21">
        <f t="shared" si="1363"/>
        <v>0</v>
      </c>
      <c r="TU79" s="21"/>
      <c r="TV79" s="21">
        <f t="shared" si="1364"/>
        <v>0</v>
      </c>
      <c r="TW79" s="21"/>
      <c r="TX79" s="21">
        <f t="shared" si="1365"/>
        <v>0</v>
      </c>
      <c r="TY79" s="21"/>
      <c r="TZ79" s="21">
        <f t="shared" si="1366"/>
        <v>0</v>
      </c>
      <c r="UA79" s="21"/>
      <c r="UB79" s="21">
        <f t="shared" si="1367"/>
        <v>0</v>
      </c>
      <c r="UC79" s="21"/>
      <c r="UD79" s="21">
        <f t="shared" si="1368"/>
        <v>0</v>
      </c>
      <c r="UE79" s="21"/>
      <c r="UF79" s="21">
        <f t="shared" si="1369"/>
        <v>0</v>
      </c>
      <c r="UG79" s="21">
        <v>45</v>
      </c>
      <c r="UH79" s="21">
        <f t="shared" si="1370"/>
        <v>0</v>
      </c>
      <c r="UI79" s="21">
        <v>35</v>
      </c>
      <c r="UJ79" s="21">
        <f t="shared" si="1371"/>
        <v>0</v>
      </c>
      <c r="UK79" s="21"/>
      <c r="UL79" s="21">
        <f t="shared" si="1372"/>
        <v>0</v>
      </c>
      <c r="UM79" s="21">
        <v>19</v>
      </c>
      <c r="UN79" s="21">
        <f t="shared" si="1373"/>
        <v>0</v>
      </c>
      <c r="UO79" s="21">
        <v>39</v>
      </c>
      <c r="UP79" s="21">
        <f t="shared" si="1374"/>
        <v>0</v>
      </c>
      <c r="UQ79" s="21"/>
      <c r="UR79" s="21">
        <f t="shared" si="1375"/>
        <v>0</v>
      </c>
      <c r="US79" s="21">
        <v>30</v>
      </c>
      <c r="UT79" s="21">
        <f t="shared" si="1376"/>
        <v>0</v>
      </c>
      <c r="UU79" s="21">
        <v>31</v>
      </c>
      <c r="UV79" s="21">
        <f t="shared" si="1377"/>
        <v>0</v>
      </c>
      <c r="UW79" s="21">
        <v>30</v>
      </c>
      <c r="UX79" s="21">
        <f t="shared" si="1378"/>
        <v>0</v>
      </c>
      <c r="UY79" s="21">
        <v>24</v>
      </c>
      <c r="UZ79" s="21">
        <f t="shared" si="1379"/>
        <v>0</v>
      </c>
      <c r="VA79" s="21"/>
      <c r="VB79" s="21">
        <f t="shared" si="1380"/>
        <v>0</v>
      </c>
      <c r="VC79" s="21"/>
      <c r="VD79" s="21">
        <f t="shared" si="1381"/>
        <v>0</v>
      </c>
      <c r="VE79" s="21"/>
      <c r="VF79" s="21">
        <f t="shared" si="1382"/>
        <v>0</v>
      </c>
      <c r="VG79" s="21"/>
      <c r="VH79" s="21">
        <f t="shared" si="1383"/>
        <v>0</v>
      </c>
      <c r="VI79" s="21"/>
      <c r="VJ79" s="21">
        <f t="shared" si="1384"/>
        <v>0</v>
      </c>
      <c r="VK79" s="21"/>
      <c r="VL79" s="21">
        <f t="shared" si="1385"/>
        <v>0</v>
      </c>
      <c r="VM79" s="21"/>
      <c r="VN79" s="21">
        <f t="shared" si="1386"/>
        <v>0</v>
      </c>
      <c r="VO79" s="21"/>
      <c r="VP79" s="21">
        <f t="shared" si="1387"/>
        <v>0</v>
      </c>
      <c r="VQ79" s="21"/>
      <c r="VR79" s="21">
        <f t="shared" si="1326"/>
        <v>0</v>
      </c>
      <c r="VS79" s="21"/>
      <c r="VT79" s="21">
        <f t="shared" si="1388"/>
        <v>0</v>
      </c>
      <c r="VU79" s="21"/>
      <c r="VV79" s="21">
        <f t="shared" si="1388"/>
        <v>0</v>
      </c>
      <c r="VW79" s="21"/>
      <c r="VX79" s="21">
        <f t="shared" si="1389"/>
        <v>0</v>
      </c>
      <c r="VY79" s="21"/>
      <c r="VZ79" s="21">
        <f t="shared" si="1389"/>
        <v>0</v>
      </c>
      <c r="WA79" s="21"/>
      <c r="WB79" s="21">
        <f t="shared" si="1389"/>
        <v>0</v>
      </c>
      <c r="WC79" s="21"/>
      <c r="WD79" s="21">
        <f t="shared" si="1389"/>
        <v>0</v>
      </c>
      <c r="WE79" s="21"/>
      <c r="WF79" s="21">
        <f t="shared" si="1389"/>
        <v>0</v>
      </c>
      <c r="WG79" s="21"/>
      <c r="WH79" s="21">
        <f t="shared" si="1389"/>
        <v>0</v>
      </c>
      <c r="WI79" s="21"/>
      <c r="WJ79" s="21">
        <f t="shared" si="1389"/>
        <v>0</v>
      </c>
      <c r="WK79" s="21"/>
      <c r="WL79" s="21">
        <f t="shared" si="1389"/>
        <v>0</v>
      </c>
      <c r="WM79" s="21"/>
      <c r="WN79" s="21">
        <f t="shared" si="1390"/>
        <v>0</v>
      </c>
      <c r="WO79" s="21"/>
      <c r="WP79" s="21">
        <f t="shared" si="1390"/>
        <v>0</v>
      </c>
      <c r="WQ79" s="21"/>
      <c r="WR79" s="21">
        <f t="shared" si="1390"/>
        <v>0</v>
      </c>
      <c r="WS79" s="21"/>
      <c r="WT79" s="21">
        <f t="shared" si="1390"/>
        <v>0</v>
      </c>
      <c r="WU79" s="21"/>
      <c r="WV79" s="21">
        <f t="shared" si="1390"/>
        <v>0</v>
      </c>
      <c r="WW79" s="21"/>
      <c r="WX79" s="21">
        <f t="shared" si="1390"/>
        <v>0</v>
      </c>
      <c r="WY79" s="21"/>
      <c r="WZ79" s="21">
        <f t="shared" si="1390"/>
        <v>0</v>
      </c>
      <c r="XA79" s="21"/>
      <c r="XB79" s="21">
        <f t="shared" si="1390"/>
        <v>0</v>
      </c>
      <c r="XC79" s="21"/>
      <c r="XD79" s="21">
        <f t="shared" si="1391"/>
        <v>0</v>
      </c>
      <c r="XE79" s="21"/>
      <c r="XF79" s="21">
        <f t="shared" si="1391"/>
        <v>0</v>
      </c>
      <c r="XG79" s="21"/>
      <c r="XH79" s="21">
        <f t="shared" si="1391"/>
        <v>0</v>
      </c>
      <c r="XI79" s="21"/>
      <c r="XJ79" s="21">
        <f t="shared" si="1391"/>
        <v>0</v>
      </c>
      <c r="XK79" s="21"/>
      <c r="XL79" s="21">
        <f t="shared" si="1391"/>
        <v>0</v>
      </c>
      <c r="XM79" s="21"/>
      <c r="XN79" s="21">
        <f t="shared" si="1391"/>
        <v>0</v>
      </c>
      <c r="XO79" s="21"/>
      <c r="XP79" s="21">
        <f t="shared" si="1391"/>
        <v>0</v>
      </c>
      <c r="XQ79" s="21"/>
      <c r="XR79" s="21">
        <f t="shared" si="1391"/>
        <v>0</v>
      </c>
      <c r="XS79" s="21"/>
      <c r="XT79" s="21">
        <f t="shared" si="1388"/>
        <v>0</v>
      </c>
      <c r="XU79" s="21"/>
      <c r="XV79" s="21">
        <f t="shared" si="1388"/>
        <v>0</v>
      </c>
      <c r="XW79" s="21"/>
      <c r="XX79" s="21">
        <f t="shared" si="1388"/>
        <v>0</v>
      </c>
      <c r="XY79" s="21"/>
      <c r="XZ79" s="21">
        <f t="shared" si="1388"/>
        <v>0</v>
      </c>
      <c r="YA79" s="21"/>
      <c r="YB79" s="21">
        <f t="shared" si="1392"/>
        <v>0</v>
      </c>
      <c r="YC79" s="21"/>
      <c r="YD79" s="21">
        <f t="shared" si="1393"/>
        <v>0</v>
      </c>
      <c r="YE79" s="21"/>
      <c r="YF79" s="21">
        <f t="shared" si="1394"/>
        <v>0</v>
      </c>
      <c r="YG79" s="21"/>
      <c r="YH79" s="21">
        <f t="shared" si="1395"/>
        <v>0</v>
      </c>
      <c r="YI79" s="21"/>
      <c r="YJ79" s="21">
        <f t="shared" si="1396"/>
        <v>0</v>
      </c>
      <c r="YK79" s="21"/>
      <c r="YL79" s="21">
        <f t="shared" si="1397"/>
        <v>0</v>
      </c>
      <c r="YM79" s="21"/>
      <c r="YN79" s="21">
        <f t="shared" si="1398"/>
        <v>0</v>
      </c>
      <c r="YO79" s="21"/>
      <c r="YP79" s="21">
        <f t="shared" si="1399"/>
        <v>0</v>
      </c>
      <c r="YQ79" s="21"/>
      <c r="YR79" s="21">
        <f t="shared" si="1400"/>
        <v>0</v>
      </c>
      <c r="YS79" s="21"/>
      <c r="YT79" s="21">
        <f t="shared" si="1401"/>
        <v>0</v>
      </c>
      <c r="YU79" s="21"/>
      <c r="YV79" s="21">
        <f t="shared" si="1402"/>
        <v>0</v>
      </c>
      <c r="YW79" s="21"/>
      <c r="YX79" s="21">
        <f t="shared" si="1403"/>
        <v>0</v>
      </c>
      <c r="YY79" s="21"/>
      <c r="YZ79" s="21">
        <f t="shared" si="1388"/>
        <v>0</v>
      </c>
      <c r="ZA79" s="21"/>
      <c r="ZB79" s="21">
        <f t="shared" si="1404"/>
        <v>0</v>
      </c>
      <c r="ZC79" s="21"/>
      <c r="ZD79" s="21">
        <f t="shared" si="1405"/>
        <v>0</v>
      </c>
      <c r="ZE79" s="21"/>
      <c r="ZF79" s="21">
        <f t="shared" si="1406"/>
        <v>0</v>
      </c>
      <c r="ZG79" s="21"/>
      <c r="ZH79" s="21">
        <f t="shared" si="1407"/>
        <v>0</v>
      </c>
      <c r="ZI79" s="21"/>
      <c r="ZJ79" s="21">
        <f t="shared" si="1408"/>
        <v>0</v>
      </c>
      <c r="ZK79" s="21"/>
      <c r="ZL79" s="21">
        <f t="shared" si="1409"/>
        <v>0</v>
      </c>
      <c r="ZM79" s="21"/>
      <c r="ZN79" s="21">
        <f t="shared" si="1410"/>
        <v>0</v>
      </c>
      <c r="ZO79" s="21"/>
      <c r="ZP79" s="21">
        <f t="shared" si="1411"/>
        <v>0</v>
      </c>
      <c r="ZQ79" s="21"/>
      <c r="ZR79" s="21">
        <f t="shared" si="1412"/>
        <v>0</v>
      </c>
      <c r="ZS79" s="21"/>
      <c r="ZT79" s="21">
        <f t="shared" si="1388"/>
        <v>0</v>
      </c>
      <c r="ZU79" s="21"/>
      <c r="ZV79" s="21">
        <f t="shared" si="1413"/>
        <v>0</v>
      </c>
      <c r="ZW79" s="21"/>
      <c r="ZX79" s="21">
        <f t="shared" si="1414"/>
        <v>0</v>
      </c>
      <c r="ZY79" s="21"/>
      <c r="ZZ79" s="21">
        <f t="shared" si="1414"/>
        <v>0</v>
      </c>
      <c r="AAA79" s="21"/>
      <c r="AAB79" s="21">
        <f t="shared" si="1415"/>
        <v>0</v>
      </c>
      <c r="AAC79" s="21"/>
      <c r="AAD79" s="21">
        <f t="shared" si="1415"/>
        <v>0</v>
      </c>
      <c r="AAE79" s="21"/>
      <c r="AAF79" s="21">
        <f t="shared" si="1416"/>
        <v>0</v>
      </c>
      <c r="AAG79" s="21"/>
      <c r="AAH79" s="21">
        <f t="shared" si="1416"/>
        <v>0</v>
      </c>
      <c r="AAI79" s="21"/>
      <c r="AAJ79" s="21">
        <f t="shared" si="1417"/>
        <v>0</v>
      </c>
      <c r="AAK79" s="21"/>
      <c r="AAL79" s="21">
        <f t="shared" si="1417"/>
        <v>0</v>
      </c>
      <c r="AAM79" s="21"/>
      <c r="AAN79" s="21">
        <f t="shared" si="1418"/>
        <v>0</v>
      </c>
      <c r="AAO79" s="21"/>
      <c r="AAP79" s="21">
        <f t="shared" si="1418"/>
        <v>0</v>
      </c>
      <c r="AAQ79" s="21"/>
      <c r="AAR79" s="21">
        <f t="shared" si="1419"/>
        <v>0</v>
      </c>
      <c r="AAS79" s="21"/>
      <c r="AAT79" s="21">
        <f t="shared" si="1419"/>
        <v>0</v>
      </c>
      <c r="AAU79" s="21"/>
      <c r="AAV79" s="21">
        <f t="shared" si="1420"/>
        <v>0</v>
      </c>
      <c r="AAW79" s="21"/>
      <c r="AAX79" s="21">
        <f t="shared" si="1420"/>
        <v>0</v>
      </c>
      <c r="AAY79" s="21"/>
      <c r="AAZ79" s="21">
        <f t="shared" si="1421"/>
        <v>0</v>
      </c>
      <c r="ABA79" s="21"/>
      <c r="ABB79" s="21">
        <f t="shared" si="1421"/>
        <v>0</v>
      </c>
      <c r="ABC79" s="21"/>
      <c r="ABD79" s="21">
        <f t="shared" si="1422"/>
        <v>0</v>
      </c>
      <c r="ABE79" s="21"/>
      <c r="ABF79" s="21">
        <f t="shared" si="1422"/>
        <v>0</v>
      </c>
      <c r="ABG79" s="21"/>
      <c r="ABH79" s="21">
        <f t="shared" si="1423"/>
        <v>0</v>
      </c>
      <c r="ABI79" s="21"/>
      <c r="ABJ79" s="21">
        <f t="shared" si="1423"/>
        <v>0</v>
      </c>
      <c r="ABK79" s="21"/>
      <c r="ABL79" s="21">
        <f t="shared" si="1424"/>
        <v>0</v>
      </c>
      <c r="ABM79" s="21"/>
      <c r="ABN79" s="21">
        <f t="shared" si="1424"/>
        <v>0</v>
      </c>
      <c r="ABO79" s="21"/>
      <c r="ABP79" s="21">
        <f t="shared" si="1425"/>
        <v>0</v>
      </c>
      <c r="ABQ79" s="21"/>
      <c r="ABR79" s="21">
        <f t="shared" si="1425"/>
        <v>0</v>
      </c>
      <c r="ABS79" s="21"/>
      <c r="ABT79" s="21">
        <f t="shared" si="1426"/>
        <v>0</v>
      </c>
      <c r="ABU79" s="21"/>
      <c r="ABV79" s="21">
        <f t="shared" si="1426"/>
        <v>0</v>
      </c>
      <c r="ABW79" s="21"/>
      <c r="ABX79" s="21">
        <f t="shared" si="1427"/>
        <v>0</v>
      </c>
      <c r="ABY79" s="21"/>
      <c r="ABZ79" s="21">
        <f t="shared" si="1427"/>
        <v>0</v>
      </c>
      <c r="ACA79" s="21"/>
      <c r="ACB79" s="21">
        <f t="shared" si="1428"/>
        <v>0</v>
      </c>
      <c r="ACC79" s="21"/>
      <c r="ACD79" s="21">
        <f t="shared" si="1428"/>
        <v>0</v>
      </c>
      <c r="ACE79" s="21"/>
      <c r="ACF79" s="21">
        <f t="shared" si="1429"/>
        <v>0</v>
      </c>
      <c r="ACG79" s="21"/>
      <c r="ACH79" s="21">
        <f t="shared" si="1429"/>
        <v>0</v>
      </c>
      <c r="ACI79" s="21"/>
      <c r="ACJ79" s="21">
        <f t="shared" si="1430"/>
        <v>0</v>
      </c>
      <c r="ACK79" s="21"/>
      <c r="ACL79" s="21">
        <f t="shared" si="1430"/>
        <v>0</v>
      </c>
      <c r="ACM79" s="21"/>
      <c r="ACN79" s="21">
        <f t="shared" si="1431"/>
        <v>0</v>
      </c>
      <c r="ACO79" s="21"/>
      <c r="ACP79" s="21">
        <f t="shared" si="1431"/>
        <v>0</v>
      </c>
      <c r="ACQ79" s="21"/>
      <c r="ACR79" s="21">
        <f t="shared" si="1432"/>
        <v>0</v>
      </c>
      <c r="ACS79" s="21"/>
      <c r="ACT79" s="21">
        <f t="shared" si="1432"/>
        <v>0</v>
      </c>
      <c r="ACU79" s="21"/>
      <c r="ACV79" s="21">
        <f t="shared" si="1433"/>
        <v>0</v>
      </c>
      <c r="ACW79" s="21"/>
      <c r="ACX79" s="21">
        <f t="shared" si="1433"/>
        <v>0</v>
      </c>
      <c r="ACY79" s="21"/>
      <c r="ACZ79" s="21">
        <f t="shared" si="1434"/>
        <v>0</v>
      </c>
      <c r="ADA79" s="21"/>
      <c r="ADB79" s="21">
        <f t="shared" si="1434"/>
        <v>0</v>
      </c>
      <c r="ADC79" s="21"/>
      <c r="ADD79" s="21">
        <f t="shared" si="1435"/>
        <v>0</v>
      </c>
      <c r="ADE79" s="21"/>
      <c r="ADF79" s="21">
        <f t="shared" si="1435"/>
        <v>0</v>
      </c>
      <c r="ADG79" s="21"/>
      <c r="ADH79" s="21">
        <f t="shared" si="1436"/>
        <v>0</v>
      </c>
      <c r="ADI79" s="21"/>
      <c r="ADJ79" s="21">
        <f t="shared" si="1436"/>
        <v>0</v>
      </c>
      <c r="ADK79" s="21"/>
      <c r="ADL79" s="21">
        <f t="shared" si="1437"/>
        <v>0</v>
      </c>
      <c r="ADM79" s="21"/>
      <c r="ADN79" s="21">
        <f t="shared" si="1437"/>
        <v>0</v>
      </c>
      <c r="ADO79" s="21"/>
      <c r="ADP79" s="21">
        <f t="shared" si="1437"/>
        <v>0</v>
      </c>
      <c r="ADQ79" s="21"/>
      <c r="ADR79" s="21">
        <f t="shared" si="1437"/>
        <v>0</v>
      </c>
      <c r="ADS79" s="21"/>
      <c r="ADT79" s="21">
        <f t="shared" si="1437"/>
        <v>0</v>
      </c>
      <c r="ADU79" s="21"/>
      <c r="ADV79" s="21">
        <f t="shared" si="1438"/>
        <v>0</v>
      </c>
      <c r="ADW79" s="21"/>
      <c r="ADX79" s="21">
        <f t="shared" si="1438"/>
        <v>0</v>
      </c>
      <c r="ADY79" s="21"/>
      <c r="ADZ79" s="21">
        <f t="shared" si="1438"/>
        <v>0</v>
      </c>
      <c r="AEA79" s="21"/>
      <c r="AEB79" s="21">
        <f t="shared" si="1438"/>
        <v>0</v>
      </c>
      <c r="AEC79" s="21"/>
      <c r="AED79" s="21">
        <f t="shared" si="1439"/>
        <v>0</v>
      </c>
      <c r="AEE79" s="21"/>
      <c r="AEF79" s="21">
        <f t="shared" si="1439"/>
        <v>0</v>
      </c>
      <c r="AEG79" s="21"/>
      <c r="AEH79" s="21">
        <f t="shared" si="1439"/>
        <v>0</v>
      </c>
      <c r="AEI79" s="21"/>
      <c r="AEJ79" s="21">
        <f t="shared" si="1439"/>
        <v>0</v>
      </c>
      <c r="AEK79" s="21"/>
      <c r="AEL79" s="21">
        <f t="shared" si="1439"/>
        <v>0</v>
      </c>
      <c r="AEM79" s="21"/>
      <c r="AEN79" s="21">
        <f t="shared" si="1440"/>
        <v>0</v>
      </c>
      <c r="AEO79" s="21"/>
      <c r="AEP79" s="21">
        <f t="shared" si="1440"/>
        <v>0</v>
      </c>
      <c r="AEQ79" s="21"/>
      <c r="AER79" s="21">
        <f t="shared" si="1440"/>
        <v>0</v>
      </c>
      <c r="AES79" s="21"/>
      <c r="AET79" s="21">
        <f t="shared" si="1440"/>
        <v>0</v>
      </c>
      <c r="AEU79" s="21"/>
      <c r="AEV79" s="21">
        <f t="shared" si="1441"/>
        <v>0</v>
      </c>
      <c r="AEW79" s="21"/>
      <c r="AEX79" s="21">
        <f t="shared" si="1441"/>
        <v>0</v>
      </c>
      <c r="AEY79" s="21"/>
      <c r="AEZ79" s="21">
        <f t="shared" si="1441"/>
        <v>0</v>
      </c>
      <c r="AFA79" s="21"/>
      <c r="AFB79" s="21">
        <f t="shared" si="1441"/>
        <v>0</v>
      </c>
      <c r="AFC79" s="21"/>
      <c r="AFD79" s="21">
        <f t="shared" si="1441"/>
        <v>0</v>
      </c>
      <c r="AFE79" s="21"/>
      <c r="AFF79" s="21">
        <f t="shared" si="1442"/>
        <v>0</v>
      </c>
      <c r="AFG79" s="21"/>
      <c r="AFH79" s="21">
        <f t="shared" si="1442"/>
        <v>0</v>
      </c>
      <c r="AFI79" s="21"/>
      <c r="AFJ79" s="21">
        <f t="shared" si="1442"/>
        <v>0</v>
      </c>
      <c r="AFK79" s="21"/>
      <c r="AFL79" s="21">
        <f t="shared" si="1442"/>
        <v>0</v>
      </c>
      <c r="AFM79" s="21"/>
      <c r="AFN79" s="21">
        <f t="shared" si="1443"/>
        <v>0</v>
      </c>
      <c r="AFO79" s="21"/>
      <c r="AFP79" s="21">
        <f t="shared" si="1443"/>
        <v>0</v>
      </c>
      <c r="AFQ79" s="21"/>
      <c r="AFR79" s="21">
        <f t="shared" si="1443"/>
        <v>0</v>
      </c>
      <c r="AFS79" s="21"/>
      <c r="AFT79" s="21">
        <f t="shared" si="1443"/>
        <v>0</v>
      </c>
      <c r="AFU79" s="21"/>
      <c r="AFV79" s="21">
        <f t="shared" si="1443"/>
        <v>0</v>
      </c>
      <c r="AFW79" s="21"/>
      <c r="AFX79" s="21">
        <f t="shared" si="1444"/>
        <v>0</v>
      </c>
      <c r="AFY79" s="21"/>
      <c r="AFZ79" s="21">
        <f t="shared" si="1444"/>
        <v>0</v>
      </c>
      <c r="AGA79" s="21"/>
      <c r="AGB79" s="21">
        <f t="shared" si="1444"/>
        <v>0</v>
      </c>
      <c r="AGC79" s="21"/>
      <c r="AGD79" s="21">
        <f t="shared" si="1444"/>
        <v>0</v>
      </c>
      <c r="AGE79" s="21"/>
      <c r="AGF79" s="21">
        <f t="shared" si="1445"/>
        <v>0</v>
      </c>
      <c r="AGG79" s="21"/>
      <c r="AGH79" s="21">
        <f t="shared" si="1445"/>
        <v>0</v>
      </c>
      <c r="AGI79" s="21"/>
      <c r="AGJ79" s="21">
        <f t="shared" si="1445"/>
        <v>0</v>
      </c>
      <c r="AGK79" s="21"/>
      <c r="AGL79" s="21">
        <f t="shared" si="1445"/>
        <v>0</v>
      </c>
      <c r="AGM79" s="21"/>
      <c r="AGN79" s="21">
        <f t="shared" si="1445"/>
        <v>0</v>
      </c>
      <c r="AGO79" s="21"/>
      <c r="AGP79" s="21">
        <f t="shared" si="1446"/>
        <v>0</v>
      </c>
      <c r="AGQ79" s="21"/>
      <c r="AGR79" s="21">
        <f t="shared" si="1446"/>
        <v>0</v>
      </c>
      <c r="AGS79" s="21"/>
      <c r="AGT79" s="21">
        <f t="shared" si="1446"/>
        <v>0</v>
      </c>
      <c r="AGU79" s="21"/>
      <c r="AGV79" s="21">
        <f t="shared" si="1446"/>
        <v>0</v>
      </c>
      <c r="AGW79" s="21"/>
      <c r="AGX79" s="21">
        <f t="shared" si="1447"/>
        <v>0</v>
      </c>
      <c r="AGY79" s="21"/>
      <c r="AGZ79" s="21">
        <f t="shared" si="1447"/>
        <v>0</v>
      </c>
      <c r="AHA79" s="21"/>
      <c r="AHB79" s="21">
        <f t="shared" si="1447"/>
        <v>0</v>
      </c>
      <c r="AHC79" s="21"/>
      <c r="AHD79" s="21">
        <f t="shared" si="1447"/>
        <v>0</v>
      </c>
      <c r="AHE79" s="21"/>
      <c r="AHF79" s="21">
        <f t="shared" si="1447"/>
        <v>0</v>
      </c>
      <c r="AHG79" s="21"/>
      <c r="AHH79" s="21">
        <f t="shared" si="1448"/>
        <v>0</v>
      </c>
      <c r="AHI79" s="21"/>
      <c r="AHJ79" s="21">
        <f t="shared" si="1448"/>
        <v>0</v>
      </c>
      <c r="AHK79" s="21"/>
      <c r="AHL79" s="21">
        <f t="shared" si="1448"/>
        <v>0</v>
      </c>
      <c r="AHM79" s="21"/>
      <c r="AHN79" s="21">
        <f t="shared" si="1448"/>
        <v>0</v>
      </c>
      <c r="AHO79" s="21"/>
      <c r="AHP79" s="21">
        <f t="shared" si="1449"/>
        <v>0</v>
      </c>
      <c r="AHQ79" s="21"/>
      <c r="AHR79" s="21">
        <f t="shared" si="1449"/>
        <v>0</v>
      </c>
      <c r="AHS79" s="21"/>
      <c r="AHT79" s="21">
        <f t="shared" si="1449"/>
        <v>0</v>
      </c>
      <c r="AHU79" s="21"/>
      <c r="AHV79" s="21">
        <f t="shared" si="1449"/>
        <v>0</v>
      </c>
      <c r="AHW79" s="21"/>
      <c r="AHX79" s="21">
        <f t="shared" si="1449"/>
        <v>0</v>
      </c>
      <c r="AHY79" s="21"/>
      <c r="AHZ79" s="21">
        <f t="shared" si="1450"/>
        <v>0</v>
      </c>
      <c r="AIA79" s="21"/>
      <c r="AIB79" s="21">
        <f t="shared" si="1450"/>
        <v>0</v>
      </c>
      <c r="AIC79" s="21"/>
      <c r="AID79" s="21">
        <f t="shared" si="1450"/>
        <v>0</v>
      </c>
      <c r="AIE79" s="21"/>
      <c r="AIF79" s="21">
        <f t="shared" si="1450"/>
        <v>0</v>
      </c>
      <c r="AIG79" s="21"/>
      <c r="AIH79" s="21">
        <f t="shared" si="1451"/>
        <v>0</v>
      </c>
      <c r="AII79" s="21"/>
      <c r="AIJ79" s="21">
        <f t="shared" si="1451"/>
        <v>0</v>
      </c>
      <c r="AIK79" s="21"/>
      <c r="AIL79" s="21">
        <f t="shared" si="1451"/>
        <v>0</v>
      </c>
      <c r="AIM79" s="21"/>
      <c r="AIN79" s="21">
        <f t="shared" si="1451"/>
        <v>0</v>
      </c>
      <c r="AIO79" s="21"/>
      <c r="AIP79" s="21">
        <f t="shared" si="1451"/>
        <v>0</v>
      </c>
      <c r="AIQ79" s="21"/>
      <c r="AIR79" s="21">
        <f t="shared" si="1452"/>
        <v>0</v>
      </c>
      <c r="AIS79" s="21"/>
      <c r="AIT79" s="21">
        <f t="shared" si="1452"/>
        <v>0</v>
      </c>
      <c r="AIU79" s="21"/>
      <c r="AIV79" s="21">
        <f t="shared" si="1452"/>
        <v>0</v>
      </c>
      <c r="AIW79" s="21"/>
      <c r="AIX79" s="21">
        <f t="shared" si="1452"/>
        <v>0</v>
      </c>
      <c r="AIY79" s="21"/>
      <c r="AIZ79" s="21">
        <f t="shared" si="1388"/>
        <v>0</v>
      </c>
      <c r="AJA79" s="21"/>
    </row>
    <row r="80" spans="1:937" ht="13.5" customHeight="1" x14ac:dyDescent="0.25">
      <c r="A80" s="96"/>
      <c r="B80" s="31">
        <v>75</v>
      </c>
      <c r="C80" s="192" t="s">
        <v>209</v>
      </c>
      <c r="D80" s="67" t="s">
        <v>505</v>
      </c>
      <c r="E80" s="194" t="s">
        <v>392</v>
      </c>
      <c r="F80" s="194" t="str">
        <f>_xlfn.XLOOKUP(D80,'WTG PH-III'!$D$5:$D$198,'WTG PH-III'!$B$5:$B$198,0,0,1)</f>
        <v>PSS-12</v>
      </c>
      <c r="G80" s="22" t="s">
        <v>537</v>
      </c>
      <c r="H80" s="22" t="s">
        <v>557</v>
      </c>
      <c r="I80" s="61">
        <v>13</v>
      </c>
      <c r="J80" s="21">
        <v>253</v>
      </c>
      <c r="K80" s="21">
        <f t="shared" si="1129"/>
        <v>253</v>
      </c>
      <c r="L80" s="21">
        <f t="shared" si="1130"/>
        <v>253</v>
      </c>
      <c r="M80" s="21">
        <f t="shared" si="1131"/>
        <v>0</v>
      </c>
      <c r="N80" s="95">
        <f>VLOOKUP(D80,'WTG PH-III'!$D$5:$U$198,17,0)</f>
        <v>45767</v>
      </c>
      <c r="O80" s="95">
        <f>VLOOKUP(D80,'WTG PH-III'!$D$5:$U$198,18,0)</f>
        <v>45777</v>
      </c>
      <c r="P80" s="21">
        <f t="shared" si="1132"/>
        <v>0</v>
      </c>
      <c r="Q80" s="21"/>
      <c r="R80" s="21">
        <f t="shared" si="1133"/>
        <v>0</v>
      </c>
      <c r="S80" s="21"/>
      <c r="T80" s="21">
        <f t="shared" si="1134"/>
        <v>0</v>
      </c>
      <c r="U80" s="21"/>
      <c r="V80" s="21">
        <f t="shared" si="1135"/>
        <v>0</v>
      </c>
      <c r="W80" s="21"/>
      <c r="X80" s="21">
        <f t="shared" si="1136"/>
        <v>0</v>
      </c>
      <c r="Y80" s="21"/>
      <c r="Z80" s="21">
        <f t="shared" si="1137"/>
        <v>0</v>
      </c>
      <c r="AA80" s="21"/>
      <c r="AB80" s="21">
        <f t="shared" si="1138"/>
        <v>0</v>
      </c>
      <c r="AC80" s="21"/>
      <c r="AD80" s="21">
        <f t="shared" si="1139"/>
        <v>0</v>
      </c>
      <c r="AE80" s="21"/>
      <c r="AF80" s="21">
        <f t="shared" si="1140"/>
        <v>0</v>
      </c>
      <c r="AG80" s="21"/>
      <c r="AH80" s="21">
        <f t="shared" si="1141"/>
        <v>0</v>
      </c>
      <c r="AI80" s="21"/>
      <c r="AJ80" s="21">
        <f t="shared" si="1142"/>
        <v>0</v>
      </c>
      <c r="AK80" s="21"/>
      <c r="AL80" s="21">
        <f t="shared" si="1143"/>
        <v>0</v>
      </c>
      <c r="AM80" s="21"/>
      <c r="AN80" s="21">
        <f t="shared" si="1144"/>
        <v>0</v>
      </c>
      <c r="AO80" s="21"/>
      <c r="AP80" s="21">
        <f t="shared" si="1145"/>
        <v>0</v>
      </c>
      <c r="AQ80" s="21"/>
      <c r="AR80" s="21">
        <f t="shared" si="1146"/>
        <v>0</v>
      </c>
      <c r="AS80" s="21"/>
      <c r="AT80" s="21">
        <f t="shared" si="1147"/>
        <v>0</v>
      </c>
      <c r="AU80" s="21"/>
      <c r="AV80" s="21">
        <f t="shared" si="1148"/>
        <v>0</v>
      </c>
      <c r="AW80" s="21"/>
      <c r="AX80" s="21">
        <f t="shared" si="1149"/>
        <v>0</v>
      </c>
      <c r="AY80" s="21"/>
      <c r="AZ80" s="21">
        <f t="shared" si="1150"/>
        <v>0</v>
      </c>
      <c r="BA80" s="21"/>
      <c r="BB80" s="21">
        <f t="shared" si="1151"/>
        <v>0</v>
      </c>
      <c r="BC80" s="21"/>
      <c r="BD80" s="21">
        <f t="shared" si="1152"/>
        <v>0</v>
      </c>
      <c r="BE80" s="21"/>
      <c r="BF80" s="21">
        <f t="shared" si="1153"/>
        <v>0</v>
      </c>
      <c r="BG80" s="21"/>
      <c r="BH80" s="21">
        <f t="shared" si="1154"/>
        <v>0</v>
      </c>
      <c r="BI80" s="21"/>
      <c r="BJ80" s="21">
        <f t="shared" si="1155"/>
        <v>0</v>
      </c>
      <c r="BK80" s="21"/>
      <c r="BL80" s="21">
        <f t="shared" si="1156"/>
        <v>0</v>
      </c>
      <c r="BM80" s="21"/>
      <c r="BN80" s="21">
        <f t="shared" si="1157"/>
        <v>0</v>
      </c>
      <c r="BO80" s="21"/>
      <c r="BP80" s="21">
        <f t="shared" si="1158"/>
        <v>0</v>
      </c>
      <c r="BQ80" s="21"/>
      <c r="BR80" s="21">
        <f t="shared" si="1159"/>
        <v>0</v>
      </c>
      <c r="BS80" s="21"/>
      <c r="BT80" s="21">
        <f t="shared" si="1160"/>
        <v>0</v>
      </c>
      <c r="BU80" s="21"/>
      <c r="BV80" s="21">
        <f t="shared" si="1161"/>
        <v>0</v>
      </c>
      <c r="BW80" s="21"/>
      <c r="BX80" s="21">
        <f t="shared" si="1162"/>
        <v>0</v>
      </c>
      <c r="BY80" s="21"/>
      <c r="BZ80" s="21">
        <f t="shared" si="1163"/>
        <v>0</v>
      </c>
      <c r="CA80" s="21"/>
      <c r="CB80" s="21">
        <f t="shared" si="1164"/>
        <v>0</v>
      </c>
      <c r="CC80" s="21"/>
      <c r="CD80" s="21">
        <f t="shared" si="1165"/>
        <v>0</v>
      </c>
      <c r="CE80" s="21"/>
      <c r="CF80" s="21">
        <f t="shared" si="1166"/>
        <v>0</v>
      </c>
      <c r="CG80" s="21"/>
      <c r="CH80" s="21">
        <f t="shared" si="1167"/>
        <v>0</v>
      </c>
      <c r="CI80" s="21"/>
      <c r="CJ80" s="21">
        <f t="shared" si="1168"/>
        <v>0</v>
      </c>
      <c r="CK80" s="21"/>
      <c r="CL80" s="21">
        <f t="shared" si="1169"/>
        <v>0</v>
      </c>
      <c r="CM80" s="21"/>
      <c r="CN80" s="21">
        <f t="shared" si="1170"/>
        <v>0</v>
      </c>
      <c r="CO80" s="21"/>
      <c r="CP80" s="21">
        <f t="shared" si="1171"/>
        <v>0</v>
      </c>
      <c r="CQ80" s="21"/>
      <c r="CR80" s="21">
        <f t="shared" si="1172"/>
        <v>0</v>
      </c>
      <c r="CS80" s="21"/>
      <c r="CT80" s="21">
        <f t="shared" si="1173"/>
        <v>0</v>
      </c>
      <c r="CU80" s="21"/>
      <c r="CV80" s="21">
        <f t="shared" si="1174"/>
        <v>0</v>
      </c>
      <c r="CW80" s="21"/>
      <c r="CX80" s="21">
        <f t="shared" si="1175"/>
        <v>0</v>
      </c>
      <c r="CY80" s="21"/>
      <c r="CZ80" s="21">
        <f t="shared" si="1176"/>
        <v>0</v>
      </c>
      <c r="DA80" s="21"/>
      <c r="DB80" s="21">
        <f t="shared" si="1177"/>
        <v>0</v>
      </c>
      <c r="DC80" s="21"/>
      <c r="DD80" s="21">
        <f t="shared" si="1178"/>
        <v>0</v>
      </c>
      <c r="DE80" s="21"/>
      <c r="DF80" s="21">
        <f t="shared" si="1179"/>
        <v>0</v>
      </c>
      <c r="DG80" s="21"/>
      <c r="DH80" s="21">
        <f t="shared" si="1180"/>
        <v>0</v>
      </c>
      <c r="DI80" s="21"/>
      <c r="DJ80" s="21">
        <f t="shared" si="1181"/>
        <v>0</v>
      </c>
      <c r="DK80" s="21"/>
      <c r="DL80" s="21">
        <f t="shared" si="1182"/>
        <v>0</v>
      </c>
      <c r="DM80" s="21"/>
      <c r="DN80" s="21">
        <f t="shared" si="1183"/>
        <v>0</v>
      </c>
      <c r="DO80" s="21"/>
      <c r="DP80" s="21">
        <f t="shared" si="1184"/>
        <v>0</v>
      </c>
      <c r="DQ80" s="21"/>
      <c r="DR80" s="21">
        <f t="shared" si="1185"/>
        <v>0</v>
      </c>
      <c r="DS80" s="21"/>
      <c r="DT80" s="21">
        <f t="shared" si="1186"/>
        <v>0</v>
      </c>
      <c r="DU80" s="21"/>
      <c r="DV80" s="21">
        <f t="shared" si="1187"/>
        <v>0</v>
      </c>
      <c r="DW80" s="21"/>
      <c r="DX80" s="21">
        <f t="shared" si="1188"/>
        <v>0</v>
      </c>
      <c r="DY80" s="21"/>
      <c r="DZ80" s="21">
        <f t="shared" si="1189"/>
        <v>0</v>
      </c>
      <c r="EA80" s="21"/>
      <c r="EB80" s="21">
        <f t="shared" si="1190"/>
        <v>0</v>
      </c>
      <c r="EC80" s="21"/>
      <c r="ED80" s="21">
        <f t="shared" si="1191"/>
        <v>0</v>
      </c>
      <c r="EE80" s="21"/>
      <c r="EF80" s="21">
        <f t="shared" si="1192"/>
        <v>0</v>
      </c>
      <c r="EG80" s="21"/>
      <c r="EH80" s="21">
        <f t="shared" si="1193"/>
        <v>0</v>
      </c>
      <c r="EI80" s="21"/>
      <c r="EJ80" s="21">
        <f t="shared" si="1194"/>
        <v>0</v>
      </c>
      <c r="EK80" s="21"/>
      <c r="EL80" s="21">
        <f t="shared" si="1195"/>
        <v>0</v>
      </c>
      <c r="EM80" s="21"/>
      <c r="EN80" s="21">
        <f t="shared" si="1196"/>
        <v>0</v>
      </c>
      <c r="EO80" s="21"/>
      <c r="EP80" s="21">
        <f t="shared" si="1197"/>
        <v>0</v>
      </c>
      <c r="EQ80" s="21"/>
      <c r="ER80" s="21">
        <f t="shared" si="1198"/>
        <v>0</v>
      </c>
      <c r="ES80" s="21"/>
      <c r="ET80" s="21">
        <f t="shared" si="1199"/>
        <v>0</v>
      </c>
      <c r="EU80" s="21"/>
      <c r="EV80" s="21">
        <f t="shared" si="1200"/>
        <v>0</v>
      </c>
      <c r="EW80" s="21"/>
      <c r="EX80" s="21">
        <f t="shared" si="1201"/>
        <v>0</v>
      </c>
      <c r="EY80" s="21"/>
      <c r="EZ80" s="21">
        <f t="shared" si="1202"/>
        <v>0</v>
      </c>
      <c r="FA80" s="21"/>
      <c r="FB80" s="21">
        <f t="shared" si="1203"/>
        <v>0</v>
      </c>
      <c r="FC80" s="21"/>
      <c r="FD80" s="21">
        <f t="shared" si="1204"/>
        <v>0</v>
      </c>
      <c r="FE80" s="21"/>
      <c r="FF80" s="21">
        <f t="shared" si="1205"/>
        <v>0</v>
      </c>
      <c r="FG80" s="21"/>
      <c r="FH80" s="21">
        <f t="shared" si="1206"/>
        <v>0</v>
      </c>
      <c r="FI80" s="21"/>
      <c r="FJ80" s="21">
        <f t="shared" si="1207"/>
        <v>0</v>
      </c>
      <c r="FK80" s="21"/>
      <c r="FL80" s="21">
        <f t="shared" si="1208"/>
        <v>0</v>
      </c>
      <c r="FM80" s="21"/>
      <c r="FN80" s="21">
        <f t="shared" si="1209"/>
        <v>0</v>
      </c>
      <c r="FO80" s="21"/>
      <c r="FP80" s="21">
        <f t="shared" si="1210"/>
        <v>0</v>
      </c>
      <c r="FQ80" s="21"/>
      <c r="FR80" s="21">
        <f t="shared" si="1211"/>
        <v>0</v>
      </c>
      <c r="FS80" s="21"/>
      <c r="FT80" s="21">
        <f t="shared" si="1212"/>
        <v>0</v>
      </c>
      <c r="FU80" s="21"/>
      <c r="FV80" s="21">
        <f t="shared" si="1213"/>
        <v>0</v>
      </c>
      <c r="FW80" s="21"/>
      <c r="FX80" s="21">
        <f t="shared" si="1214"/>
        <v>0</v>
      </c>
      <c r="FY80" s="21"/>
      <c r="FZ80" s="21">
        <f t="shared" si="1215"/>
        <v>0</v>
      </c>
      <c r="GA80" s="21"/>
      <c r="GB80" s="21">
        <f t="shared" si="1216"/>
        <v>0</v>
      </c>
      <c r="GC80" s="21"/>
      <c r="GD80" s="21">
        <f t="shared" si="1217"/>
        <v>0</v>
      </c>
      <c r="GE80" s="21"/>
      <c r="GF80" s="21">
        <f t="shared" si="1218"/>
        <v>0</v>
      </c>
      <c r="GG80" s="21"/>
      <c r="GH80" s="21">
        <f t="shared" si="1219"/>
        <v>0</v>
      </c>
      <c r="GI80" s="21"/>
      <c r="GJ80" s="21">
        <f t="shared" si="1220"/>
        <v>0</v>
      </c>
      <c r="GK80" s="21"/>
      <c r="GL80" s="21">
        <f t="shared" si="1221"/>
        <v>0</v>
      </c>
      <c r="GM80" s="21"/>
      <c r="GN80" s="21">
        <f t="shared" si="1222"/>
        <v>0</v>
      </c>
      <c r="GO80" s="21"/>
      <c r="GP80" s="21">
        <f t="shared" si="1223"/>
        <v>0</v>
      </c>
      <c r="GQ80" s="21"/>
      <c r="GR80" s="21">
        <f t="shared" si="1224"/>
        <v>0</v>
      </c>
      <c r="GS80" s="21"/>
      <c r="GT80" s="21">
        <f t="shared" si="1225"/>
        <v>0</v>
      </c>
      <c r="GU80" s="21"/>
      <c r="GV80" s="21">
        <f t="shared" si="1226"/>
        <v>0</v>
      </c>
      <c r="GW80" s="21"/>
      <c r="GX80" s="21">
        <f t="shared" si="1227"/>
        <v>0</v>
      </c>
      <c r="GY80" s="21"/>
      <c r="GZ80" s="21">
        <f t="shared" si="1228"/>
        <v>0</v>
      </c>
      <c r="HA80" s="21"/>
      <c r="HB80" s="21">
        <f t="shared" si="1229"/>
        <v>0</v>
      </c>
      <c r="HC80" s="21"/>
      <c r="HD80" s="21">
        <f t="shared" si="1230"/>
        <v>0</v>
      </c>
      <c r="HE80" s="21"/>
      <c r="HF80" s="21">
        <f t="shared" si="1231"/>
        <v>0</v>
      </c>
      <c r="HG80" s="21"/>
      <c r="HH80" s="21">
        <f t="shared" si="1232"/>
        <v>0</v>
      </c>
      <c r="HI80" s="21"/>
      <c r="HJ80" s="21">
        <f t="shared" si="1233"/>
        <v>0</v>
      </c>
      <c r="HK80" s="21"/>
      <c r="HL80" s="21">
        <f t="shared" si="1234"/>
        <v>0</v>
      </c>
      <c r="HM80" s="21"/>
      <c r="HN80" s="21">
        <f t="shared" si="1235"/>
        <v>0</v>
      </c>
      <c r="HO80" s="21"/>
      <c r="HP80" s="21">
        <f t="shared" si="1236"/>
        <v>0</v>
      </c>
      <c r="HQ80" s="21"/>
      <c r="HR80" s="21">
        <f t="shared" si="1237"/>
        <v>0</v>
      </c>
      <c r="HS80" s="21"/>
      <c r="HT80" s="21">
        <f t="shared" si="1238"/>
        <v>0</v>
      </c>
      <c r="HU80" s="21"/>
      <c r="HV80" s="21">
        <f t="shared" si="1239"/>
        <v>0</v>
      </c>
      <c r="HW80" s="21"/>
      <c r="HX80" s="21">
        <f t="shared" si="1240"/>
        <v>0</v>
      </c>
      <c r="HY80" s="21"/>
      <c r="HZ80" s="21">
        <f t="shared" si="1241"/>
        <v>0</v>
      </c>
      <c r="IA80" s="21"/>
      <c r="IB80" s="21">
        <f t="shared" si="1242"/>
        <v>0</v>
      </c>
      <c r="IC80" s="21"/>
      <c r="ID80" s="21">
        <f t="shared" si="1243"/>
        <v>0</v>
      </c>
      <c r="IE80" s="21"/>
      <c r="IF80" s="21">
        <f t="shared" si="1244"/>
        <v>0</v>
      </c>
      <c r="IG80" s="21"/>
      <c r="IH80" s="21">
        <f t="shared" si="1245"/>
        <v>0</v>
      </c>
      <c r="II80" s="21"/>
      <c r="IJ80" s="21">
        <f t="shared" si="1246"/>
        <v>0</v>
      </c>
      <c r="IK80" s="21"/>
      <c r="IL80" s="21">
        <f t="shared" si="1247"/>
        <v>0</v>
      </c>
      <c r="IM80" s="21"/>
      <c r="IN80" s="21">
        <f t="shared" si="1248"/>
        <v>0</v>
      </c>
      <c r="IO80" s="21"/>
      <c r="IP80" s="21">
        <f t="shared" si="1249"/>
        <v>0</v>
      </c>
      <c r="IQ80" s="21"/>
      <c r="IR80" s="21">
        <f t="shared" si="1250"/>
        <v>0</v>
      </c>
      <c r="IS80" s="21"/>
      <c r="IT80" s="21">
        <f t="shared" si="1251"/>
        <v>0</v>
      </c>
      <c r="IU80" s="21"/>
      <c r="IV80" s="21">
        <f t="shared" si="1252"/>
        <v>0</v>
      </c>
      <c r="IW80" s="21"/>
      <c r="IX80" s="21">
        <f t="shared" si="1253"/>
        <v>0</v>
      </c>
      <c r="IY80" s="21"/>
      <c r="IZ80" s="21">
        <f t="shared" si="1254"/>
        <v>0</v>
      </c>
      <c r="JA80" s="21"/>
      <c r="JB80" s="21">
        <f t="shared" si="1255"/>
        <v>23</v>
      </c>
      <c r="JC80" s="21"/>
      <c r="JD80" s="21">
        <f t="shared" si="1256"/>
        <v>23</v>
      </c>
      <c r="JE80" s="21"/>
      <c r="JF80" s="21">
        <f t="shared" si="1257"/>
        <v>23</v>
      </c>
      <c r="JG80" s="21"/>
      <c r="JH80" s="21">
        <f t="shared" si="1258"/>
        <v>23</v>
      </c>
      <c r="JI80" s="21"/>
      <c r="JJ80" s="21">
        <f t="shared" si="1259"/>
        <v>23</v>
      </c>
      <c r="JK80" s="21"/>
      <c r="JL80" s="21">
        <f t="shared" si="1260"/>
        <v>23</v>
      </c>
      <c r="JM80" s="21"/>
      <c r="JN80" s="21">
        <f t="shared" si="1261"/>
        <v>23</v>
      </c>
      <c r="JO80" s="21"/>
      <c r="JP80" s="21">
        <f t="shared" si="1262"/>
        <v>23</v>
      </c>
      <c r="JQ80" s="21"/>
      <c r="JR80" s="21">
        <f t="shared" si="1263"/>
        <v>23</v>
      </c>
      <c r="JS80" s="21"/>
      <c r="JT80" s="21">
        <f t="shared" si="1264"/>
        <v>23</v>
      </c>
      <c r="JU80" s="21"/>
      <c r="JV80" s="21">
        <f t="shared" si="1265"/>
        <v>23</v>
      </c>
      <c r="JW80" s="21"/>
      <c r="JX80" s="21">
        <f t="shared" si="1266"/>
        <v>0</v>
      </c>
      <c r="JY80" s="21"/>
      <c r="JZ80" s="21">
        <f t="shared" si="1267"/>
        <v>0</v>
      </c>
      <c r="KA80" s="21"/>
      <c r="KB80" s="21">
        <f t="shared" si="1268"/>
        <v>0</v>
      </c>
      <c r="KC80" s="21"/>
      <c r="KD80" s="21">
        <f t="shared" si="1269"/>
        <v>0</v>
      </c>
      <c r="KE80" s="21"/>
      <c r="KF80" s="21">
        <f t="shared" si="1270"/>
        <v>0</v>
      </c>
      <c r="KG80" s="21"/>
      <c r="KH80" s="21">
        <f t="shared" si="1271"/>
        <v>0</v>
      </c>
      <c r="KI80" s="21"/>
      <c r="KJ80" s="21">
        <f t="shared" si="1272"/>
        <v>0</v>
      </c>
      <c r="KK80" s="21"/>
      <c r="KL80" s="21">
        <f t="shared" si="1273"/>
        <v>0</v>
      </c>
      <c r="KM80" s="21"/>
      <c r="KN80" s="21">
        <f t="shared" si="1274"/>
        <v>0</v>
      </c>
      <c r="KO80" s="21"/>
      <c r="KP80" s="21">
        <f t="shared" si="1275"/>
        <v>0</v>
      </c>
      <c r="KQ80" s="21"/>
      <c r="KR80" s="21">
        <f t="shared" si="1276"/>
        <v>0</v>
      </c>
      <c r="KS80" s="21"/>
      <c r="KT80" s="21">
        <f t="shared" si="1277"/>
        <v>0</v>
      </c>
      <c r="KU80" s="21"/>
      <c r="KV80" s="21">
        <f t="shared" si="1278"/>
        <v>0</v>
      </c>
      <c r="KW80" s="21"/>
      <c r="KX80" s="21">
        <f t="shared" si="1279"/>
        <v>0</v>
      </c>
      <c r="KY80" s="21"/>
      <c r="KZ80" s="21">
        <f t="shared" si="1280"/>
        <v>0</v>
      </c>
      <c r="LA80" s="21"/>
      <c r="LB80" s="21">
        <f t="shared" si="1281"/>
        <v>0</v>
      </c>
      <c r="LC80" s="21"/>
      <c r="LD80" s="21">
        <f t="shared" si="1282"/>
        <v>0</v>
      </c>
      <c r="LE80" s="21"/>
      <c r="LF80" s="21">
        <f t="shared" si="1283"/>
        <v>0</v>
      </c>
      <c r="LG80" s="21"/>
      <c r="LH80" s="21">
        <f t="shared" si="1284"/>
        <v>0</v>
      </c>
      <c r="LI80" s="21"/>
      <c r="LJ80" s="21">
        <f t="shared" si="1285"/>
        <v>0</v>
      </c>
      <c r="LK80" s="21"/>
      <c r="LL80" s="21">
        <f t="shared" si="1286"/>
        <v>0</v>
      </c>
      <c r="LM80" s="21"/>
      <c r="LN80" s="21">
        <f t="shared" si="1287"/>
        <v>0</v>
      </c>
      <c r="LO80" s="21"/>
      <c r="LP80" s="21">
        <f t="shared" si="1288"/>
        <v>0</v>
      </c>
      <c r="LQ80" s="21"/>
      <c r="LR80" s="21">
        <f t="shared" si="1289"/>
        <v>0</v>
      </c>
      <c r="LS80" s="21"/>
      <c r="LT80" s="21">
        <f t="shared" si="1290"/>
        <v>0</v>
      </c>
      <c r="LU80" s="21"/>
      <c r="LV80" s="21">
        <f t="shared" si="1291"/>
        <v>0</v>
      </c>
      <c r="LW80" s="21"/>
      <c r="LX80" s="21">
        <f t="shared" si="1292"/>
        <v>0</v>
      </c>
      <c r="LY80" s="21"/>
      <c r="LZ80" s="21">
        <f t="shared" si="1293"/>
        <v>0</v>
      </c>
      <c r="MA80" s="21"/>
      <c r="MB80" s="21">
        <f t="shared" si="1294"/>
        <v>0</v>
      </c>
      <c r="MC80" s="21"/>
      <c r="MD80" s="21">
        <f t="shared" si="1295"/>
        <v>0</v>
      </c>
      <c r="ME80" s="21"/>
      <c r="MF80" s="21">
        <f t="shared" si="1296"/>
        <v>0</v>
      </c>
      <c r="MG80" s="21"/>
      <c r="MH80" s="21">
        <f t="shared" si="1297"/>
        <v>0</v>
      </c>
      <c r="MI80" s="21"/>
      <c r="MJ80" s="21">
        <f t="shared" si="1298"/>
        <v>0</v>
      </c>
      <c r="MK80" s="21"/>
      <c r="ML80" s="21">
        <f t="shared" si="1299"/>
        <v>0</v>
      </c>
      <c r="MM80" s="21"/>
      <c r="MN80" s="21">
        <f t="shared" si="1300"/>
        <v>0</v>
      </c>
      <c r="MO80" s="21"/>
      <c r="MP80" s="21">
        <f t="shared" si="1301"/>
        <v>0</v>
      </c>
      <c r="MQ80" s="21"/>
      <c r="MR80" s="21">
        <f t="shared" si="1302"/>
        <v>0</v>
      </c>
      <c r="MS80" s="21"/>
      <c r="MT80" s="21">
        <f t="shared" si="1303"/>
        <v>0</v>
      </c>
      <c r="MU80" s="21"/>
      <c r="MV80" s="21">
        <f t="shared" si="1304"/>
        <v>0</v>
      </c>
      <c r="MW80" s="21"/>
      <c r="MX80" s="21">
        <f t="shared" si="1305"/>
        <v>0</v>
      </c>
      <c r="MY80" s="21"/>
      <c r="MZ80" s="21">
        <f t="shared" si="1306"/>
        <v>0</v>
      </c>
      <c r="NA80" s="21"/>
      <c r="NB80" s="21">
        <f t="shared" si="1307"/>
        <v>0</v>
      </c>
      <c r="NC80" s="21"/>
      <c r="ND80" s="21">
        <f t="shared" si="1308"/>
        <v>0</v>
      </c>
      <c r="NE80" s="21"/>
      <c r="NF80" s="21">
        <f t="shared" si="1309"/>
        <v>0</v>
      </c>
      <c r="NG80" s="21"/>
      <c r="NH80" s="21">
        <f t="shared" si="1310"/>
        <v>0</v>
      </c>
      <c r="NI80" s="21"/>
      <c r="NJ80" s="21">
        <f t="shared" si="1311"/>
        <v>0</v>
      </c>
      <c r="NK80" s="21"/>
      <c r="NL80" s="21">
        <f t="shared" si="1312"/>
        <v>0</v>
      </c>
      <c r="NM80" s="21"/>
      <c r="NN80" s="21">
        <f t="shared" si="1313"/>
        <v>0</v>
      </c>
      <c r="NO80" s="21"/>
      <c r="NP80" s="21">
        <f t="shared" si="1314"/>
        <v>0</v>
      </c>
      <c r="NQ80" s="21"/>
      <c r="NR80" s="21">
        <f t="shared" si="1315"/>
        <v>0</v>
      </c>
      <c r="NS80" s="21"/>
      <c r="NT80" s="21">
        <f t="shared" si="1316"/>
        <v>0</v>
      </c>
      <c r="NU80" s="21"/>
      <c r="NV80" s="21">
        <f t="shared" si="1317"/>
        <v>0</v>
      </c>
      <c r="NW80" s="21"/>
      <c r="NX80" s="21">
        <f t="shared" si="1318"/>
        <v>0</v>
      </c>
      <c r="NY80" s="21"/>
      <c r="NZ80" s="21">
        <f t="shared" si="1319"/>
        <v>0</v>
      </c>
      <c r="OA80" s="21"/>
      <c r="OB80" s="21">
        <f t="shared" si="1320"/>
        <v>0</v>
      </c>
      <c r="OC80" s="21"/>
      <c r="OD80" s="21">
        <f t="shared" si="1321"/>
        <v>0</v>
      </c>
      <c r="OE80" s="21"/>
      <c r="OF80" s="21">
        <f t="shared" si="1322"/>
        <v>0</v>
      </c>
      <c r="OG80" s="21"/>
      <c r="OH80" s="21">
        <f t="shared" si="1323"/>
        <v>0</v>
      </c>
      <c r="OI80" s="21"/>
      <c r="OJ80" s="21">
        <f t="shared" si="1324"/>
        <v>0</v>
      </c>
      <c r="OK80" s="21"/>
      <c r="OL80" s="21">
        <f t="shared" si="1325"/>
        <v>0</v>
      </c>
      <c r="OM80" s="21"/>
      <c r="ON80" s="21">
        <f t="shared" si="1326"/>
        <v>0</v>
      </c>
      <c r="OO80" s="21"/>
      <c r="OP80" s="21">
        <f t="shared" si="1326"/>
        <v>0</v>
      </c>
      <c r="OQ80" s="21"/>
      <c r="OR80" s="21">
        <f t="shared" si="1326"/>
        <v>0</v>
      </c>
      <c r="OS80" s="21"/>
      <c r="OT80" s="21">
        <f t="shared" si="1326"/>
        <v>0</v>
      </c>
      <c r="OU80" s="21"/>
      <c r="OV80" s="21">
        <f t="shared" si="1326"/>
        <v>0</v>
      </c>
      <c r="OW80" s="21"/>
      <c r="OX80" s="21">
        <f t="shared" si="1326"/>
        <v>0</v>
      </c>
      <c r="OY80" s="21"/>
      <c r="OZ80" s="21">
        <f t="shared" si="1326"/>
        <v>0</v>
      </c>
      <c r="PA80" s="21"/>
      <c r="PB80" s="21">
        <f t="shared" si="1327"/>
        <v>0</v>
      </c>
      <c r="PC80" s="21"/>
      <c r="PD80" s="21">
        <f t="shared" si="1327"/>
        <v>0</v>
      </c>
      <c r="PE80" s="21"/>
      <c r="PF80" s="21">
        <f t="shared" si="1327"/>
        <v>0</v>
      </c>
      <c r="PG80" s="21"/>
      <c r="PH80" s="21">
        <f t="shared" si="1327"/>
        <v>0</v>
      </c>
      <c r="PI80" s="21"/>
      <c r="PJ80" s="21">
        <f t="shared" si="1327"/>
        <v>0</v>
      </c>
      <c r="PK80" s="21"/>
      <c r="PL80" s="21">
        <f t="shared" si="1327"/>
        <v>0</v>
      </c>
      <c r="PM80" s="21"/>
      <c r="PN80" s="21">
        <f t="shared" si="1328"/>
        <v>0</v>
      </c>
      <c r="PO80" s="21"/>
      <c r="PP80" s="21">
        <f t="shared" si="1328"/>
        <v>0</v>
      </c>
      <c r="PQ80" s="21"/>
      <c r="PR80" s="21">
        <f t="shared" si="1328"/>
        <v>0</v>
      </c>
      <c r="PS80" s="21"/>
      <c r="PT80" s="21">
        <f t="shared" si="1328"/>
        <v>0</v>
      </c>
      <c r="PU80" s="21"/>
      <c r="PV80" s="21">
        <f t="shared" si="1328"/>
        <v>0</v>
      </c>
      <c r="PW80" s="21"/>
      <c r="PX80" s="21">
        <f t="shared" si="1328"/>
        <v>0</v>
      </c>
      <c r="PY80" s="21"/>
      <c r="PZ80" s="21">
        <f t="shared" si="1329"/>
        <v>0</v>
      </c>
      <c r="QA80" s="21"/>
      <c r="QB80" s="21">
        <f t="shared" si="1329"/>
        <v>0</v>
      </c>
      <c r="QC80" s="21"/>
      <c r="QD80" s="21">
        <f t="shared" si="1329"/>
        <v>0</v>
      </c>
      <c r="QE80" s="21"/>
      <c r="QF80" s="21">
        <f t="shared" si="1329"/>
        <v>0</v>
      </c>
      <c r="QG80" s="21"/>
      <c r="QH80" s="21">
        <f t="shared" si="1329"/>
        <v>0</v>
      </c>
      <c r="QI80" s="21"/>
      <c r="QJ80" s="21">
        <f t="shared" si="1329"/>
        <v>0</v>
      </c>
      <c r="QK80" s="21"/>
      <c r="QL80" s="21">
        <f t="shared" si="1330"/>
        <v>0</v>
      </c>
      <c r="QM80" s="21"/>
      <c r="QN80" s="21">
        <f t="shared" si="1330"/>
        <v>0</v>
      </c>
      <c r="QO80" s="21"/>
      <c r="QP80" s="21">
        <f t="shared" si="1330"/>
        <v>0</v>
      </c>
      <c r="QQ80" s="21"/>
      <c r="QR80" s="21">
        <f t="shared" si="1330"/>
        <v>0</v>
      </c>
      <c r="QS80" s="21"/>
      <c r="QT80" s="21">
        <f t="shared" si="1330"/>
        <v>0</v>
      </c>
      <c r="QU80" s="21"/>
      <c r="QV80" s="21">
        <f t="shared" si="1330"/>
        <v>0</v>
      </c>
      <c r="QW80" s="21"/>
      <c r="QX80" s="21">
        <f t="shared" si="1331"/>
        <v>0</v>
      </c>
      <c r="QY80" s="21"/>
      <c r="QZ80" s="21">
        <f t="shared" si="1331"/>
        <v>0</v>
      </c>
      <c r="RA80" s="21"/>
      <c r="RB80" s="21">
        <f t="shared" si="1331"/>
        <v>0</v>
      </c>
      <c r="RC80" s="21"/>
      <c r="RD80" s="21">
        <f t="shared" si="1331"/>
        <v>0</v>
      </c>
      <c r="RE80" s="21"/>
      <c r="RF80" s="21">
        <f t="shared" si="1331"/>
        <v>0</v>
      </c>
      <c r="RG80" s="21"/>
      <c r="RH80" s="21">
        <f t="shared" si="1331"/>
        <v>0</v>
      </c>
      <c r="RI80" s="21"/>
      <c r="RJ80" s="21">
        <f t="shared" si="1332"/>
        <v>0</v>
      </c>
      <c r="RK80" s="21"/>
      <c r="RL80" s="21">
        <f t="shared" si="1333"/>
        <v>0</v>
      </c>
      <c r="RM80" s="21"/>
      <c r="RN80" s="21">
        <f t="shared" si="1334"/>
        <v>0</v>
      </c>
      <c r="RO80" s="21"/>
      <c r="RP80" s="21">
        <f t="shared" si="1335"/>
        <v>0</v>
      </c>
      <c r="RQ80" s="21"/>
      <c r="RR80" s="21">
        <f t="shared" si="1336"/>
        <v>0</v>
      </c>
      <c r="RS80" s="21"/>
      <c r="RT80" s="21">
        <f t="shared" si="1337"/>
        <v>0</v>
      </c>
      <c r="RU80" s="21"/>
      <c r="RV80" s="21">
        <f t="shared" si="1338"/>
        <v>0</v>
      </c>
      <c r="RW80" s="21"/>
      <c r="RX80" s="21">
        <f t="shared" si="1339"/>
        <v>0</v>
      </c>
      <c r="RY80" s="21"/>
      <c r="RZ80" s="21">
        <f t="shared" si="1340"/>
        <v>0</v>
      </c>
      <c r="SA80" s="21"/>
      <c r="SB80" s="21">
        <f t="shared" si="1341"/>
        <v>0</v>
      </c>
      <c r="SC80" s="21"/>
      <c r="SD80" s="21">
        <f t="shared" si="1342"/>
        <v>0</v>
      </c>
      <c r="SE80" s="21"/>
      <c r="SF80" s="21">
        <f t="shared" si="1343"/>
        <v>0</v>
      </c>
      <c r="SG80" s="21"/>
      <c r="SH80" s="21">
        <f t="shared" si="1344"/>
        <v>0</v>
      </c>
      <c r="SI80" s="21"/>
      <c r="SJ80" s="21">
        <f t="shared" si="1345"/>
        <v>0</v>
      </c>
      <c r="SK80" s="21"/>
      <c r="SL80" s="21">
        <f t="shared" si="1346"/>
        <v>0</v>
      </c>
      <c r="SM80" s="21"/>
      <c r="SN80" s="21">
        <f t="shared" si="1347"/>
        <v>0</v>
      </c>
      <c r="SO80" s="21"/>
      <c r="SP80" s="21">
        <f t="shared" si="1348"/>
        <v>0</v>
      </c>
      <c r="SQ80" s="21"/>
      <c r="SR80" s="21">
        <f t="shared" si="1349"/>
        <v>0</v>
      </c>
      <c r="SS80" s="21"/>
      <c r="ST80" s="21">
        <f t="shared" si="1350"/>
        <v>0</v>
      </c>
      <c r="SU80" s="21"/>
      <c r="SV80" s="21">
        <f t="shared" si="1351"/>
        <v>0</v>
      </c>
      <c r="SW80" s="21"/>
      <c r="SX80" s="21">
        <f t="shared" si="1352"/>
        <v>0</v>
      </c>
      <c r="SY80" s="21"/>
      <c r="SZ80" s="21">
        <f t="shared" si="1353"/>
        <v>0</v>
      </c>
      <c r="TA80" s="21"/>
      <c r="TB80" s="21">
        <f t="shared" si="1354"/>
        <v>0</v>
      </c>
      <c r="TC80" s="21"/>
      <c r="TD80" s="21">
        <f t="shared" si="1355"/>
        <v>0</v>
      </c>
      <c r="TE80" s="21"/>
      <c r="TF80" s="21">
        <f t="shared" si="1356"/>
        <v>0</v>
      </c>
      <c r="TG80" s="21"/>
      <c r="TH80" s="21">
        <f t="shared" si="1357"/>
        <v>0</v>
      </c>
      <c r="TI80" s="21"/>
      <c r="TJ80" s="21">
        <f t="shared" si="1358"/>
        <v>0</v>
      </c>
      <c r="TK80" s="21"/>
      <c r="TL80" s="21">
        <f t="shared" si="1359"/>
        <v>0</v>
      </c>
      <c r="TM80" s="21"/>
      <c r="TN80" s="21">
        <f t="shared" si="1360"/>
        <v>0</v>
      </c>
      <c r="TO80" s="21"/>
      <c r="TP80" s="21">
        <f t="shared" si="1361"/>
        <v>0</v>
      </c>
      <c r="TQ80" s="21"/>
      <c r="TR80" s="21">
        <f t="shared" si="1362"/>
        <v>0</v>
      </c>
      <c r="TS80" s="21"/>
      <c r="TT80" s="21">
        <f t="shared" si="1363"/>
        <v>0</v>
      </c>
      <c r="TU80" s="21"/>
      <c r="TV80" s="21">
        <f t="shared" si="1364"/>
        <v>0</v>
      </c>
      <c r="TW80" s="21"/>
      <c r="TX80" s="21">
        <f t="shared" si="1365"/>
        <v>0</v>
      </c>
      <c r="TY80" s="21"/>
      <c r="TZ80" s="21">
        <f t="shared" si="1366"/>
        <v>0</v>
      </c>
      <c r="UA80" s="21"/>
      <c r="UB80" s="21">
        <f t="shared" si="1367"/>
        <v>0</v>
      </c>
      <c r="UC80" s="21"/>
      <c r="UD80" s="21">
        <f t="shared" si="1368"/>
        <v>0</v>
      </c>
      <c r="UE80" s="21"/>
      <c r="UF80" s="21">
        <f t="shared" si="1369"/>
        <v>0</v>
      </c>
      <c r="UG80" s="21"/>
      <c r="UH80" s="21">
        <f t="shared" si="1370"/>
        <v>0</v>
      </c>
      <c r="UI80" s="21"/>
      <c r="UJ80" s="21">
        <f t="shared" si="1371"/>
        <v>0</v>
      </c>
      <c r="UK80" s="21"/>
      <c r="UL80" s="21">
        <f t="shared" si="1372"/>
        <v>0</v>
      </c>
      <c r="UM80" s="21"/>
      <c r="UN80" s="21">
        <f t="shared" si="1373"/>
        <v>0</v>
      </c>
      <c r="UO80" s="21"/>
      <c r="UP80" s="21">
        <f t="shared" si="1374"/>
        <v>0</v>
      </c>
      <c r="UQ80" s="21"/>
      <c r="UR80" s="21">
        <f t="shared" si="1375"/>
        <v>0</v>
      </c>
      <c r="US80" s="21"/>
      <c r="UT80" s="21">
        <f t="shared" si="1376"/>
        <v>0</v>
      </c>
      <c r="UU80" s="21"/>
      <c r="UV80" s="21">
        <f t="shared" si="1377"/>
        <v>0</v>
      </c>
      <c r="UW80" s="21"/>
      <c r="UX80" s="21">
        <f t="shared" si="1378"/>
        <v>0</v>
      </c>
      <c r="UY80" s="21"/>
      <c r="UZ80" s="21">
        <f t="shared" si="1379"/>
        <v>0</v>
      </c>
      <c r="VA80" s="21"/>
      <c r="VB80" s="21">
        <f t="shared" si="1380"/>
        <v>0</v>
      </c>
      <c r="VC80" s="21"/>
      <c r="VD80" s="21">
        <f t="shared" si="1381"/>
        <v>0</v>
      </c>
      <c r="VE80" s="21"/>
      <c r="VF80" s="21">
        <f t="shared" si="1382"/>
        <v>0</v>
      </c>
      <c r="VG80" s="21"/>
      <c r="VH80" s="21">
        <f t="shared" si="1383"/>
        <v>0</v>
      </c>
      <c r="VI80" s="21"/>
      <c r="VJ80" s="21">
        <f t="shared" si="1384"/>
        <v>0</v>
      </c>
      <c r="VK80" s="21"/>
      <c r="VL80" s="21">
        <f t="shared" si="1385"/>
        <v>0</v>
      </c>
      <c r="VM80" s="21"/>
      <c r="VN80" s="21">
        <f t="shared" si="1386"/>
        <v>0</v>
      </c>
      <c r="VO80" s="21"/>
      <c r="VP80" s="21">
        <f t="shared" si="1387"/>
        <v>0</v>
      </c>
      <c r="VQ80" s="21"/>
      <c r="VR80" s="21">
        <f t="shared" si="1326"/>
        <v>0</v>
      </c>
      <c r="VS80" s="21"/>
      <c r="VT80" s="21">
        <f t="shared" si="1388"/>
        <v>0</v>
      </c>
      <c r="VU80" s="21"/>
      <c r="VV80" s="21">
        <f t="shared" si="1388"/>
        <v>0</v>
      </c>
      <c r="VW80" s="21">
        <v>4</v>
      </c>
      <c r="VX80" s="21">
        <f t="shared" si="1389"/>
        <v>0</v>
      </c>
      <c r="VY80" s="21">
        <v>16</v>
      </c>
      <c r="VZ80" s="21">
        <f t="shared" si="1389"/>
        <v>0</v>
      </c>
      <c r="WA80" s="21">
        <v>21</v>
      </c>
      <c r="WB80" s="21">
        <f t="shared" si="1389"/>
        <v>0</v>
      </c>
      <c r="WC80" s="21">
        <v>16</v>
      </c>
      <c r="WD80" s="21">
        <f t="shared" si="1389"/>
        <v>0</v>
      </c>
      <c r="WE80" s="21">
        <v>25</v>
      </c>
      <c r="WF80" s="21">
        <f t="shared" si="1389"/>
        <v>0</v>
      </c>
      <c r="WG80" s="21">
        <v>25</v>
      </c>
      <c r="WH80" s="21">
        <f t="shared" si="1389"/>
        <v>0</v>
      </c>
      <c r="WI80" s="21">
        <v>27</v>
      </c>
      <c r="WJ80" s="21">
        <f t="shared" si="1389"/>
        <v>0</v>
      </c>
      <c r="WK80" s="21">
        <v>28</v>
      </c>
      <c r="WL80" s="21">
        <f t="shared" si="1389"/>
        <v>0</v>
      </c>
      <c r="WM80" s="21">
        <v>28</v>
      </c>
      <c r="WN80" s="21">
        <f t="shared" si="1390"/>
        <v>0</v>
      </c>
      <c r="WO80" s="21">
        <v>25</v>
      </c>
      <c r="WP80" s="21">
        <f t="shared" si="1390"/>
        <v>0</v>
      </c>
      <c r="WQ80" s="21">
        <v>27</v>
      </c>
      <c r="WR80" s="21">
        <f t="shared" si="1390"/>
        <v>0</v>
      </c>
      <c r="WS80" s="21">
        <v>11</v>
      </c>
      <c r="WT80" s="21">
        <f t="shared" si="1390"/>
        <v>0</v>
      </c>
      <c r="WU80" s="21"/>
      <c r="WV80" s="21">
        <f t="shared" si="1390"/>
        <v>0</v>
      </c>
      <c r="WW80" s="21"/>
      <c r="WX80" s="21">
        <f t="shared" si="1390"/>
        <v>0</v>
      </c>
      <c r="WY80" s="21"/>
      <c r="WZ80" s="21">
        <f t="shared" si="1390"/>
        <v>0</v>
      </c>
      <c r="XA80" s="21"/>
      <c r="XB80" s="21">
        <f t="shared" si="1390"/>
        <v>0</v>
      </c>
      <c r="XC80" s="21"/>
      <c r="XD80" s="21">
        <f t="shared" si="1391"/>
        <v>0</v>
      </c>
      <c r="XE80" s="21"/>
      <c r="XF80" s="21">
        <f t="shared" si="1391"/>
        <v>0</v>
      </c>
      <c r="XG80" s="21"/>
      <c r="XH80" s="21">
        <f t="shared" si="1391"/>
        <v>0</v>
      </c>
      <c r="XI80" s="21"/>
      <c r="XJ80" s="21">
        <f t="shared" si="1391"/>
        <v>0</v>
      </c>
      <c r="XK80" s="21"/>
      <c r="XL80" s="21">
        <f t="shared" si="1391"/>
        <v>0</v>
      </c>
      <c r="XM80" s="21"/>
      <c r="XN80" s="21">
        <f t="shared" si="1391"/>
        <v>0</v>
      </c>
      <c r="XO80" s="21"/>
      <c r="XP80" s="21">
        <f t="shared" si="1391"/>
        <v>0</v>
      </c>
      <c r="XQ80" s="21"/>
      <c r="XR80" s="21">
        <f t="shared" si="1391"/>
        <v>0</v>
      </c>
      <c r="XS80" s="21"/>
      <c r="XT80" s="21">
        <f t="shared" si="1388"/>
        <v>0</v>
      </c>
      <c r="XU80" s="21"/>
      <c r="XV80" s="21">
        <f t="shared" si="1388"/>
        <v>0</v>
      </c>
      <c r="XW80" s="21"/>
      <c r="XX80" s="21">
        <f t="shared" si="1388"/>
        <v>0</v>
      </c>
      <c r="XY80" s="21"/>
      <c r="XZ80" s="21">
        <f t="shared" si="1388"/>
        <v>0</v>
      </c>
      <c r="YA80" s="21"/>
      <c r="YB80" s="21">
        <f t="shared" si="1392"/>
        <v>0</v>
      </c>
      <c r="YC80" s="21"/>
      <c r="YD80" s="21">
        <f t="shared" si="1393"/>
        <v>0</v>
      </c>
      <c r="YE80" s="21"/>
      <c r="YF80" s="21">
        <f t="shared" si="1394"/>
        <v>0</v>
      </c>
      <c r="YG80" s="21"/>
      <c r="YH80" s="21">
        <f t="shared" si="1395"/>
        <v>0</v>
      </c>
      <c r="YI80" s="21"/>
      <c r="YJ80" s="21">
        <f t="shared" si="1396"/>
        <v>0</v>
      </c>
      <c r="YK80" s="21"/>
      <c r="YL80" s="21">
        <f t="shared" si="1397"/>
        <v>0</v>
      </c>
      <c r="YM80" s="21"/>
      <c r="YN80" s="21">
        <f t="shared" si="1398"/>
        <v>0</v>
      </c>
      <c r="YO80" s="21"/>
      <c r="YP80" s="21">
        <f t="shared" si="1399"/>
        <v>0</v>
      </c>
      <c r="YQ80" s="21"/>
      <c r="YR80" s="21">
        <f t="shared" si="1400"/>
        <v>0</v>
      </c>
      <c r="YS80" s="21"/>
      <c r="YT80" s="21">
        <f t="shared" si="1401"/>
        <v>0</v>
      </c>
      <c r="YU80" s="21"/>
      <c r="YV80" s="21">
        <f t="shared" si="1402"/>
        <v>0</v>
      </c>
      <c r="YW80" s="21"/>
      <c r="YX80" s="21">
        <f t="shared" si="1403"/>
        <v>0</v>
      </c>
      <c r="YY80" s="21"/>
      <c r="YZ80" s="21">
        <f t="shared" si="1388"/>
        <v>0</v>
      </c>
      <c r="ZA80" s="21"/>
      <c r="ZB80" s="21">
        <f t="shared" si="1404"/>
        <v>0</v>
      </c>
      <c r="ZC80" s="21"/>
      <c r="ZD80" s="21">
        <f t="shared" si="1405"/>
        <v>0</v>
      </c>
      <c r="ZE80" s="21"/>
      <c r="ZF80" s="21">
        <f t="shared" si="1406"/>
        <v>0</v>
      </c>
      <c r="ZG80" s="21"/>
      <c r="ZH80" s="21">
        <f t="shared" si="1407"/>
        <v>0</v>
      </c>
      <c r="ZI80" s="21"/>
      <c r="ZJ80" s="21">
        <f t="shared" si="1408"/>
        <v>0</v>
      </c>
      <c r="ZK80" s="21"/>
      <c r="ZL80" s="21">
        <f t="shared" si="1409"/>
        <v>0</v>
      </c>
      <c r="ZM80" s="21"/>
      <c r="ZN80" s="21">
        <f t="shared" si="1410"/>
        <v>0</v>
      </c>
      <c r="ZO80" s="21"/>
      <c r="ZP80" s="21">
        <f t="shared" si="1411"/>
        <v>0</v>
      </c>
      <c r="ZQ80" s="21"/>
      <c r="ZR80" s="21">
        <f t="shared" si="1412"/>
        <v>0</v>
      </c>
      <c r="ZS80" s="21"/>
      <c r="ZT80" s="21">
        <f t="shared" si="1388"/>
        <v>0</v>
      </c>
      <c r="ZU80" s="21"/>
      <c r="ZV80" s="21">
        <f t="shared" si="1413"/>
        <v>0</v>
      </c>
      <c r="ZW80" s="21"/>
      <c r="ZX80" s="21">
        <f t="shared" si="1414"/>
        <v>0</v>
      </c>
      <c r="ZY80" s="21"/>
      <c r="ZZ80" s="21">
        <f t="shared" si="1414"/>
        <v>0</v>
      </c>
      <c r="AAA80" s="21"/>
      <c r="AAB80" s="21">
        <f t="shared" si="1415"/>
        <v>0</v>
      </c>
      <c r="AAC80" s="21"/>
      <c r="AAD80" s="21">
        <f t="shared" si="1415"/>
        <v>0</v>
      </c>
      <c r="AAE80" s="21"/>
      <c r="AAF80" s="21">
        <f t="shared" si="1416"/>
        <v>0</v>
      </c>
      <c r="AAG80" s="21"/>
      <c r="AAH80" s="21">
        <f t="shared" si="1416"/>
        <v>0</v>
      </c>
      <c r="AAI80" s="21"/>
      <c r="AAJ80" s="21">
        <f t="shared" si="1417"/>
        <v>0</v>
      </c>
      <c r="AAK80" s="21"/>
      <c r="AAL80" s="21">
        <f t="shared" si="1417"/>
        <v>0</v>
      </c>
      <c r="AAM80" s="21"/>
      <c r="AAN80" s="21">
        <f t="shared" si="1418"/>
        <v>0</v>
      </c>
      <c r="AAO80" s="21"/>
      <c r="AAP80" s="21">
        <f t="shared" si="1418"/>
        <v>0</v>
      </c>
      <c r="AAQ80" s="21"/>
      <c r="AAR80" s="21">
        <f t="shared" si="1419"/>
        <v>0</v>
      </c>
      <c r="AAS80" s="21"/>
      <c r="AAT80" s="21">
        <f t="shared" si="1419"/>
        <v>0</v>
      </c>
      <c r="AAU80" s="21"/>
      <c r="AAV80" s="21">
        <f t="shared" si="1420"/>
        <v>0</v>
      </c>
      <c r="AAW80" s="21"/>
      <c r="AAX80" s="21">
        <f t="shared" si="1420"/>
        <v>0</v>
      </c>
      <c r="AAY80" s="21"/>
      <c r="AAZ80" s="21">
        <f t="shared" si="1421"/>
        <v>0</v>
      </c>
      <c r="ABA80" s="21"/>
      <c r="ABB80" s="21">
        <f t="shared" si="1421"/>
        <v>0</v>
      </c>
      <c r="ABC80" s="21"/>
      <c r="ABD80" s="21">
        <f t="shared" si="1422"/>
        <v>0</v>
      </c>
      <c r="ABE80" s="21"/>
      <c r="ABF80" s="21">
        <f t="shared" si="1422"/>
        <v>0</v>
      </c>
      <c r="ABG80" s="21"/>
      <c r="ABH80" s="21">
        <f t="shared" si="1423"/>
        <v>0</v>
      </c>
      <c r="ABI80" s="21"/>
      <c r="ABJ80" s="21">
        <f t="shared" si="1423"/>
        <v>0</v>
      </c>
      <c r="ABK80" s="21"/>
      <c r="ABL80" s="21">
        <f t="shared" si="1424"/>
        <v>0</v>
      </c>
      <c r="ABM80" s="21"/>
      <c r="ABN80" s="21">
        <f t="shared" si="1424"/>
        <v>0</v>
      </c>
      <c r="ABO80" s="21"/>
      <c r="ABP80" s="21">
        <f t="shared" si="1425"/>
        <v>0</v>
      </c>
      <c r="ABQ80" s="21"/>
      <c r="ABR80" s="21">
        <f t="shared" si="1425"/>
        <v>0</v>
      </c>
      <c r="ABS80" s="21"/>
      <c r="ABT80" s="21">
        <f t="shared" si="1426"/>
        <v>0</v>
      </c>
      <c r="ABU80" s="21"/>
      <c r="ABV80" s="21">
        <f t="shared" si="1426"/>
        <v>0</v>
      </c>
      <c r="ABW80" s="21"/>
      <c r="ABX80" s="21">
        <f t="shared" si="1427"/>
        <v>0</v>
      </c>
      <c r="ABY80" s="21"/>
      <c r="ABZ80" s="21">
        <f t="shared" si="1427"/>
        <v>0</v>
      </c>
      <c r="ACA80" s="21"/>
      <c r="ACB80" s="21">
        <f t="shared" si="1428"/>
        <v>0</v>
      </c>
      <c r="ACC80" s="21"/>
      <c r="ACD80" s="21">
        <f t="shared" si="1428"/>
        <v>0</v>
      </c>
      <c r="ACE80" s="21"/>
      <c r="ACF80" s="21">
        <f t="shared" si="1429"/>
        <v>0</v>
      </c>
      <c r="ACG80" s="21"/>
      <c r="ACH80" s="21">
        <f t="shared" si="1429"/>
        <v>0</v>
      </c>
      <c r="ACI80" s="21"/>
      <c r="ACJ80" s="21">
        <f t="shared" si="1430"/>
        <v>0</v>
      </c>
      <c r="ACK80" s="21"/>
      <c r="ACL80" s="21">
        <f t="shared" si="1430"/>
        <v>0</v>
      </c>
      <c r="ACM80" s="21"/>
      <c r="ACN80" s="21">
        <f t="shared" si="1431"/>
        <v>0</v>
      </c>
      <c r="ACO80" s="21"/>
      <c r="ACP80" s="21">
        <f t="shared" si="1431"/>
        <v>0</v>
      </c>
      <c r="ACQ80" s="21"/>
      <c r="ACR80" s="21">
        <f t="shared" si="1432"/>
        <v>0</v>
      </c>
      <c r="ACS80" s="21"/>
      <c r="ACT80" s="21">
        <f t="shared" si="1432"/>
        <v>0</v>
      </c>
      <c r="ACU80" s="21"/>
      <c r="ACV80" s="21">
        <f t="shared" si="1433"/>
        <v>0</v>
      </c>
      <c r="ACW80" s="21"/>
      <c r="ACX80" s="21">
        <f t="shared" si="1433"/>
        <v>0</v>
      </c>
      <c r="ACY80" s="21"/>
      <c r="ACZ80" s="21">
        <f t="shared" si="1434"/>
        <v>0</v>
      </c>
      <c r="ADA80" s="21"/>
      <c r="ADB80" s="21">
        <f t="shared" si="1434"/>
        <v>0</v>
      </c>
      <c r="ADC80" s="21"/>
      <c r="ADD80" s="21">
        <f t="shared" si="1435"/>
        <v>0</v>
      </c>
      <c r="ADE80" s="21"/>
      <c r="ADF80" s="21">
        <f t="shared" si="1435"/>
        <v>0</v>
      </c>
      <c r="ADG80" s="21"/>
      <c r="ADH80" s="21">
        <f t="shared" si="1436"/>
        <v>0</v>
      </c>
      <c r="ADI80" s="21"/>
      <c r="ADJ80" s="21">
        <f t="shared" si="1436"/>
        <v>0</v>
      </c>
      <c r="ADK80" s="21"/>
      <c r="ADL80" s="21">
        <f t="shared" si="1437"/>
        <v>0</v>
      </c>
      <c r="ADM80" s="21"/>
      <c r="ADN80" s="21">
        <f t="shared" si="1437"/>
        <v>0</v>
      </c>
      <c r="ADO80" s="21"/>
      <c r="ADP80" s="21">
        <f t="shared" si="1437"/>
        <v>0</v>
      </c>
      <c r="ADQ80" s="21"/>
      <c r="ADR80" s="21">
        <f t="shared" si="1437"/>
        <v>0</v>
      </c>
      <c r="ADS80" s="21"/>
      <c r="ADT80" s="21">
        <f t="shared" si="1437"/>
        <v>0</v>
      </c>
      <c r="ADU80" s="21"/>
      <c r="ADV80" s="21">
        <f t="shared" si="1438"/>
        <v>0</v>
      </c>
      <c r="ADW80" s="21"/>
      <c r="ADX80" s="21">
        <f t="shared" si="1438"/>
        <v>0</v>
      </c>
      <c r="ADY80" s="21"/>
      <c r="ADZ80" s="21">
        <f t="shared" si="1438"/>
        <v>0</v>
      </c>
      <c r="AEA80" s="21"/>
      <c r="AEB80" s="21">
        <f t="shared" si="1438"/>
        <v>0</v>
      </c>
      <c r="AEC80" s="21"/>
      <c r="AED80" s="21">
        <f t="shared" si="1439"/>
        <v>0</v>
      </c>
      <c r="AEE80" s="21"/>
      <c r="AEF80" s="21">
        <f t="shared" si="1439"/>
        <v>0</v>
      </c>
      <c r="AEG80" s="21"/>
      <c r="AEH80" s="21">
        <f t="shared" si="1439"/>
        <v>0</v>
      </c>
      <c r="AEI80" s="21"/>
      <c r="AEJ80" s="21">
        <f t="shared" si="1439"/>
        <v>0</v>
      </c>
      <c r="AEK80" s="21"/>
      <c r="AEL80" s="21">
        <f t="shared" si="1439"/>
        <v>0</v>
      </c>
      <c r="AEM80" s="21"/>
      <c r="AEN80" s="21">
        <f t="shared" si="1440"/>
        <v>0</v>
      </c>
      <c r="AEO80" s="21"/>
      <c r="AEP80" s="21">
        <f t="shared" si="1440"/>
        <v>0</v>
      </c>
      <c r="AEQ80" s="21"/>
      <c r="AER80" s="21">
        <f t="shared" si="1440"/>
        <v>0</v>
      </c>
      <c r="AES80" s="21"/>
      <c r="AET80" s="21">
        <f t="shared" si="1440"/>
        <v>0</v>
      </c>
      <c r="AEU80" s="21"/>
      <c r="AEV80" s="21">
        <f t="shared" si="1441"/>
        <v>0</v>
      </c>
      <c r="AEW80" s="21"/>
      <c r="AEX80" s="21">
        <f t="shared" si="1441"/>
        <v>0</v>
      </c>
      <c r="AEY80" s="21"/>
      <c r="AEZ80" s="21">
        <f t="shared" si="1441"/>
        <v>0</v>
      </c>
      <c r="AFA80" s="21"/>
      <c r="AFB80" s="21">
        <f t="shared" si="1441"/>
        <v>0</v>
      </c>
      <c r="AFC80" s="21"/>
      <c r="AFD80" s="21">
        <f t="shared" si="1441"/>
        <v>0</v>
      </c>
      <c r="AFE80" s="21"/>
      <c r="AFF80" s="21">
        <f t="shared" si="1442"/>
        <v>0</v>
      </c>
      <c r="AFG80" s="21"/>
      <c r="AFH80" s="21">
        <f t="shared" si="1442"/>
        <v>0</v>
      </c>
      <c r="AFI80" s="21"/>
      <c r="AFJ80" s="21">
        <f t="shared" si="1442"/>
        <v>0</v>
      </c>
      <c r="AFK80" s="21"/>
      <c r="AFL80" s="21">
        <f t="shared" si="1442"/>
        <v>0</v>
      </c>
      <c r="AFM80" s="21"/>
      <c r="AFN80" s="21">
        <f t="shared" si="1443"/>
        <v>0</v>
      </c>
      <c r="AFO80" s="21"/>
      <c r="AFP80" s="21">
        <f t="shared" si="1443"/>
        <v>0</v>
      </c>
      <c r="AFQ80" s="21"/>
      <c r="AFR80" s="21">
        <f t="shared" si="1443"/>
        <v>0</v>
      </c>
      <c r="AFS80" s="21"/>
      <c r="AFT80" s="21">
        <f t="shared" si="1443"/>
        <v>0</v>
      </c>
      <c r="AFU80" s="21"/>
      <c r="AFV80" s="21">
        <f t="shared" si="1443"/>
        <v>0</v>
      </c>
      <c r="AFW80" s="21"/>
      <c r="AFX80" s="21">
        <f t="shared" si="1444"/>
        <v>0</v>
      </c>
      <c r="AFY80" s="21"/>
      <c r="AFZ80" s="21">
        <f t="shared" si="1444"/>
        <v>0</v>
      </c>
      <c r="AGA80" s="21"/>
      <c r="AGB80" s="21">
        <f t="shared" si="1444"/>
        <v>0</v>
      </c>
      <c r="AGC80" s="21"/>
      <c r="AGD80" s="21">
        <f t="shared" si="1444"/>
        <v>0</v>
      </c>
      <c r="AGE80" s="21"/>
      <c r="AGF80" s="21">
        <f t="shared" si="1445"/>
        <v>0</v>
      </c>
      <c r="AGG80" s="21"/>
      <c r="AGH80" s="21">
        <f t="shared" si="1445"/>
        <v>0</v>
      </c>
      <c r="AGI80" s="21"/>
      <c r="AGJ80" s="21">
        <f t="shared" si="1445"/>
        <v>0</v>
      </c>
      <c r="AGK80" s="21"/>
      <c r="AGL80" s="21">
        <f t="shared" si="1445"/>
        <v>0</v>
      </c>
      <c r="AGM80" s="21"/>
      <c r="AGN80" s="21">
        <f t="shared" si="1445"/>
        <v>0</v>
      </c>
      <c r="AGO80" s="21"/>
      <c r="AGP80" s="21">
        <f t="shared" si="1446"/>
        <v>0</v>
      </c>
      <c r="AGQ80" s="21"/>
      <c r="AGR80" s="21">
        <f t="shared" si="1446"/>
        <v>0</v>
      </c>
      <c r="AGS80" s="21"/>
      <c r="AGT80" s="21">
        <f t="shared" si="1446"/>
        <v>0</v>
      </c>
      <c r="AGU80" s="21"/>
      <c r="AGV80" s="21">
        <f t="shared" si="1446"/>
        <v>0</v>
      </c>
      <c r="AGW80" s="21"/>
      <c r="AGX80" s="21">
        <f t="shared" si="1447"/>
        <v>0</v>
      </c>
      <c r="AGY80" s="21"/>
      <c r="AGZ80" s="21">
        <f t="shared" si="1447"/>
        <v>0</v>
      </c>
      <c r="AHA80" s="21"/>
      <c r="AHB80" s="21">
        <f t="shared" si="1447"/>
        <v>0</v>
      </c>
      <c r="AHC80" s="21"/>
      <c r="AHD80" s="21">
        <f t="shared" si="1447"/>
        <v>0</v>
      </c>
      <c r="AHE80" s="21"/>
      <c r="AHF80" s="21">
        <f t="shared" si="1447"/>
        <v>0</v>
      </c>
      <c r="AHG80" s="21"/>
      <c r="AHH80" s="21">
        <f t="shared" si="1448"/>
        <v>0</v>
      </c>
      <c r="AHI80" s="21"/>
      <c r="AHJ80" s="21">
        <f t="shared" si="1448"/>
        <v>0</v>
      </c>
      <c r="AHK80" s="21"/>
      <c r="AHL80" s="21">
        <f t="shared" si="1448"/>
        <v>0</v>
      </c>
      <c r="AHM80" s="21"/>
      <c r="AHN80" s="21">
        <f t="shared" si="1448"/>
        <v>0</v>
      </c>
      <c r="AHO80" s="21"/>
      <c r="AHP80" s="21">
        <f t="shared" si="1449"/>
        <v>0</v>
      </c>
      <c r="AHQ80" s="21"/>
      <c r="AHR80" s="21">
        <f t="shared" si="1449"/>
        <v>0</v>
      </c>
      <c r="AHS80" s="21"/>
      <c r="AHT80" s="21">
        <f t="shared" si="1449"/>
        <v>0</v>
      </c>
      <c r="AHU80" s="21"/>
      <c r="AHV80" s="21">
        <f t="shared" si="1449"/>
        <v>0</v>
      </c>
      <c r="AHW80" s="21"/>
      <c r="AHX80" s="21">
        <f t="shared" si="1449"/>
        <v>0</v>
      </c>
      <c r="AHY80" s="21"/>
      <c r="AHZ80" s="21">
        <f t="shared" si="1450"/>
        <v>0</v>
      </c>
      <c r="AIA80" s="21"/>
      <c r="AIB80" s="21">
        <f t="shared" si="1450"/>
        <v>0</v>
      </c>
      <c r="AIC80" s="21"/>
      <c r="AID80" s="21">
        <f t="shared" si="1450"/>
        <v>0</v>
      </c>
      <c r="AIE80" s="21"/>
      <c r="AIF80" s="21">
        <f t="shared" si="1450"/>
        <v>0</v>
      </c>
      <c r="AIG80" s="21"/>
      <c r="AIH80" s="21">
        <f t="shared" si="1451"/>
        <v>0</v>
      </c>
      <c r="AII80" s="21"/>
      <c r="AIJ80" s="21">
        <f t="shared" si="1451"/>
        <v>0</v>
      </c>
      <c r="AIK80" s="21"/>
      <c r="AIL80" s="21">
        <f t="shared" si="1451"/>
        <v>0</v>
      </c>
      <c r="AIM80" s="21"/>
      <c r="AIN80" s="21">
        <f t="shared" si="1451"/>
        <v>0</v>
      </c>
      <c r="AIO80" s="21"/>
      <c r="AIP80" s="21">
        <f t="shared" si="1451"/>
        <v>0</v>
      </c>
      <c r="AIQ80" s="21"/>
      <c r="AIR80" s="21">
        <f t="shared" si="1452"/>
        <v>0</v>
      </c>
      <c r="AIS80" s="21"/>
      <c r="AIT80" s="21">
        <f t="shared" si="1452"/>
        <v>0</v>
      </c>
      <c r="AIU80" s="21"/>
      <c r="AIV80" s="21">
        <f t="shared" si="1452"/>
        <v>0</v>
      </c>
      <c r="AIW80" s="21"/>
      <c r="AIX80" s="21">
        <f t="shared" si="1452"/>
        <v>0</v>
      </c>
      <c r="AIY80" s="21"/>
      <c r="AIZ80" s="21">
        <f t="shared" si="1388"/>
        <v>0</v>
      </c>
      <c r="AJA80" s="21"/>
    </row>
    <row r="81" spans="1:937" ht="13.5" customHeight="1" x14ac:dyDescent="0.25">
      <c r="A81" s="96"/>
      <c r="B81" s="31">
        <v>76</v>
      </c>
      <c r="C81" s="192" t="s">
        <v>208</v>
      </c>
      <c r="D81" s="67" t="s">
        <v>124</v>
      </c>
      <c r="E81" s="194" t="s">
        <v>392</v>
      </c>
      <c r="F81" s="194" t="str">
        <f>_xlfn.XLOOKUP(D81,'WTG PH-III'!$D$5:$D$198,'WTG PH-III'!$B$5:$B$198,0,0,1)</f>
        <v>PSS-11</v>
      </c>
      <c r="G81" s="22" t="s">
        <v>537</v>
      </c>
      <c r="H81" s="22" t="s">
        <v>550</v>
      </c>
      <c r="I81" s="61">
        <v>12</v>
      </c>
      <c r="J81" s="21">
        <v>253</v>
      </c>
      <c r="K81" s="21">
        <f t="shared" si="1129"/>
        <v>253.00000000000006</v>
      </c>
      <c r="L81" s="21">
        <f t="shared" si="1130"/>
        <v>253</v>
      </c>
      <c r="M81" s="21">
        <f t="shared" si="1131"/>
        <v>0</v>
      </c>
      <c r="N81" s="95">
        <f>VLOOKUP(D81,'WTG PH-III'!$D$5:$U$198,17,0)</f>
        <v>45772</v>
      </c>
      <c r="O81" s="95">
        <f>VLOOKUP(D81,'WTG PH-III'!$D$5:$U$198,18,0)</f>
        <v>45781</v>
      </c>
      <c r="P81" s="21">
        <f t="shared" si="1132"/>
        <v>0</v>
      </c>
      <c r="Q81" s="21"/>
      <c r="R81" s="21">
        <f t="shared" si="1133"/>
        <v>0</v>
      </c>
      <c r="S81" s="21"/>
      <c r="T81" s="21">
        <f t="shared" si="1134"/>
        <v>0</v>
      </c>
      <c r="U81" s="21"/>
      <c r="V81" s="21">
        <f t="shared" si="1135"/>
        <v>0</v>
      </c>
      <c r="W81" s="21"/>
      <c r="X81" s="21">
        <f t="shared" si="1136"/>
        <v>0</v>
      </c>
      <c r="Y81" s="21"/>
      <c r="Z81" s="21">
        <f t="shared" si="1137"/>
        <v>0</v>
      </c>
      <c r="AA81" s="21"/>
      <c r="AB81" s="21">
        <f t="shared" si="1138"/>
        <v>0</v>
      </c>
      <c r="AC81" s="21"/>
      <c r="AD81" s="21">
        <f t="shared" si="1139"/>
        <v>0</v>
      </c>
      <c r="AE81" s="21"/>
      <c r="AF81" s="21">
        <f t="shared" si="1140"/>
        <v>0</v>
      </c>
      <c r="AG81" s="21"/>
      <c r="AH81" s="21">
        <f t="shared" si="1141"/>
        <v>0</v>
      </c>
      <c r="AI81" s="21"/>
      <c r="AJ81" s="21">
        <f t="shared" si="1142"/>
        <v>0</v>
      </c>
      <c r="AK81" s="21"/>
      <c r="AL81" s="21">
        <f t="shared" si="1143"/>
        <v>0</v>
      </c>
      <c r="AM81" s="21"/>
      <c r="AN81" s="21">
        <f t="shared" si="1144"/>
        <v>0</v>
      </c>
      <c r="AO81" s="21"/>
      <c r="AP81" s="21">
        <f t="shared" si="1145"/>
        <v>0</v>
      </c>
      <c r="AQ81" s="21"/>
      <c r="AR81" s="21">
        <f t="shared" si="1146"/>
        <v>0</v>
      </c>
      <c r="AS81" s="21"/>
      <c r="AT81" s="21">
        <f t="shared" si="1147"/>
        <v>0</v>
      </c>
      <c r="AU81" s="21"/>
      <c r="AV81" s="21">
        <f t="shared" si="1148"/>
        <v>0</v>
      </c>
      <c r="AW81" s="21"/>
      <c r="AX81" s="21">
        <f t="shared" si="1149"/>
        <v>0</v>
      </c>
      <c r="AY81" s="21"/>
      <c r="AZ81" s="21">
        <f t="shared" si="1150"/>
        <v>0</v>
      </c>
      <c r="BA81" s="21"/>
      <c r="BB81" s="21">
        <f t="shared" si="1151"/>
        <v>0</v>
      </c>
      <c r="BC81" s="21"/>
      <c r="BD81" s="21">
        <f t="shared" si="1152"/>
        <v>0</v>
      </c>
      <c r="BE81" s="21"/>
      <c r="BF81" s="21">
        <f t="shared" si="1153"/>
        <v>0</v>
      </c>
      <c r="BG81" s="21"/>
      <c r="BH81" s="21">
        <f t="shared" si="1154"/>
        <v>0</v>
      </c>
      <c r="BI81" s="21"/>
      <c r="BJ81" s="21">
        <f t="shared" si="1155"/>
        <v>0</v>
      </c>
      <c r="BK81" s="21"/>
      <c r="BL81" s="21">
        <f t="shared" si="1156"/>
        <v>0</v>
      </c>
      <c r="BM81" s="21"/>
      <c r="BN81" s="21">
        <f t="shared" si="1157"/>
        <v>0</v>
      </c>
      <c r="BO81" s="21"/>
      <c r="BP81" s="21">
        <f t="shared" si="1158"/>
        <v>0</v>
      </c>
      <c r="BQ81" s="21"/>
      <c r="BR81" s="21">
        <f t="shared" si="1159"/>
        <v>0</v>
      </c>
      <c r="BS81" s="21"/>
      <c r="BT81" s="21">
        <f t="shared" si="1160"/>
        <v>0</v>
      </c>
      <c r="BU81" s="21"/>
      <c r="BV81" s="21">
        <f t="shared" si="1161"/>
        <v>0</v>
      </c>
      <c r="BW81" s="21"/>
      <c r="BX81" s="21">
        <f t="shared" si="1162"/>
        <v>0</v>
      </c>
      <c r="BY81" s="21"/>
      <c r="BZ81" s="21">
        <f t="shared" si="1163"/>
        <v>0</v>
      </c>
      <c r="CA81" s="21"/>
      <c r="CB81" s="21">
        <f t="shared" si="1164"/>
        <v>0</v>
      </c>
      <c r="CC81" s="21"/>
      <c r="CD81" s="21">
        <f t="shared" si="1165"/>
        <v>0</v>
      </c>
      <c r="CE81" s="21"/>
      <c r="CF81" s="21">
        <f t="shared" si="1166"/>
        <v>0</v>
      </c>
      <c r="CG81" s="21"/>
      <c r="CH81" s="21">
        <f t="shared" si="1167"/>
        <v>0</v>
      </c>
      <c r="CI81" s="21"/>
      <c r="CJ81" s="21">
        <f t="shared" si="1168"/>
        <v>0</v>
      </c>
      <c r="CK81" s="21"/>
      <c r="CL81" s="21">
        <f t="shared" si="1169"/>
        <v>0</v>
      </c>
      <c r="CM81" s="21"/>
      <c r="CN81" s="21">
        <f t="shared" si="1170"/>
        <v>0</v>
      </c>
      <c r="CO81" s="21"/>
      <c r="CP81" s="21">
        <f t="shared" si="1171"/>
        <v>0</v>
      </c>
      <c r="CQ81" s="21"/>
      <c r="CR81" s="21">
        <f t="shared" si="1172"/>
        <v>0</v>
      </c>
      <c r="CS81" s="21"/>
      <c r="CT81" s="21">
        <f t="shared" si="1173"/>
        <v>0</v>
      </c>
      <c r="CU81" s="21"/>
      <c r="CV81" s="21">
        <f t="shared" si="1174"/>
        <v>0</v>
      </c>
      <c r="CW81" s="21"/>
      <c r="CX81" s="21">
        <f t="shared" si="1175"/>
        <v>0</v>
      </c>
      <c r="CY81" s="21"/>
      <c r="CZ81" s="21">
        <f t="shared" si="1176"/>
        <v>0</v>
      </c>
      <c r="DA81" s="21"/>
      <c r="DB81" s="21">
        <f t="shared" si="1177"/>
        <v>0</v>
      </c>
      <c r="DC81" s="21"/>
      <c r="DD81" s="21">
        <f t="shared" si="1178"/>
        <v>0</v>
      </c>
      <c r="DE81" s="21"/>
      <c r="DF81" s="21">
        <f t="shared" si="1179"/>
        <v>0</v>
      </c>
      <c r="DG81" s="21"/>
      <c r="DH81" s="21">
        <f t="shared" si="1180"/>
        <v>0</v>
      </c>
      <c r="DI81" s="21"/>
      <c r="DJ81" s="21">
        <f t="shared" si="1181"/>
        <v>0</v>
      </c>
      <c r="DK81" s="21"/>
      <c r="DL81" s="21">
        <f t="shared" si="1182"/>
        <v>0</v>
      </c>
      <c r="DM81" s="21"/>
      <c r="DN81" s="21">
        <f t="shared" si="1183"/>
        <v>0</v>
      </c>
      <c r="DO81" s="21"/>
      <c r="DP81" s="21">
        <f t="shared" si="1184"/>
        <v>0</v>
      </c>
      <c r="DQ81" s="21"/>
      <c r="DR81" s="21">
        <f t="shared" si="1185"/>
        <v>0</v>
      </c>
      <c r="DS81" s="21"/>
      <c r="DT81" s="21">
        <f t="shared" si="1186"/>
        <v>0</v>
      </c>
      <c r="DU81" s="21"/>
      <c r="DV81" s="21">
        <f t="shared" si="1187"/>
        <v>0</v>
      </c>
      <c r="DW81" s="21"/>
      <c r="DX81" s="21">
        <f t="shared" si="1188"/>
        <v>0</v>
      </c>
      <c r="DY81" s="21"/>
      <c r="DZ81" s="21">
        <f t="shared" si="1189"/>
        <v>0</v>
      </c>
      <c r="EA81" s="21"/>
      <c r="EB81" s="21">
        <f t="shared" si="1190"/>
        <v>0</v>
      </c>
      <c r="EC81" s="21"/>
      <c r="ED81" s="21">
        <f t="shared" si="1191"/>
        <v>0</v>
      </c>
      <c r="EE81" s="21"/>
      <c r="EF81" s="21">
        <f t="shared" si="1192"/>
        <v>0</v>
      </c>
      <c r="EG81" s="21"/>
      <c r="EH81" s="21">
        <f t="shared" si="1193"/>
        <v>0</v>
      </c>
      <c r="EI81" s="21"/>
      <c r="EJ81" s="21">
        <f t="shared" si="1194"/>
        <v>0</v>
      </c>
      <c r="EK81" s="21"/>
      <c r="EL81" s="21">
        <f t="shared" si="1195"/>
        <v>0</v>
      </c>
      <c r="EM81" s="21"/>
      <c r="EN81" s="21">
        <f t="shared" si="1196"/>
        <v>0</v>
      </c>
      <c r="EO81" s="21"/>
      <c r="EP81" s="21">
        <f t="shared" si="1197"/>
        <v>0</v>
      </c>
      <c r="EQ81" s="21"/>
      <c r="ER81" s="21">
        <f t="shared" si="1198"/>
        <v>0</v>
      </c>
      <c r="ES81" s="21"/>
      <c r="ET81" s="21">
        <f t="shared" si="1199"/>
        <v>0</v>
      </c>
      <c r="EU81" s="21"/>
      <c r="EV81" s="21">
        <f t="shared" si="1200"/>
        <v>0</v>
      </c>
      <c r="EW81" s="21"/>
      <c r="EX81" s="21">
        <f t="shared" si="1201"/>
        <v>0</v>
      </c>
      <c r="EY81" s="21"/>
      <c r="EZ81" s="21">
        <f t="shared" si="1202"/>
        <v>0</v>
      </c>
      <c r="FA81" s="21"/>
      <c r="FB81" s="21">
        <f t="shared" si="1203"/>
        <v>0</v>
      </c>
      <c r="FC81" s="21"/>
      <c r="FD81" s="21">
        <f t="shared" si="1204"/>
        <v>0</v>
      </c>
      <c r="FE81" s="21"/>
      <c r="FF81" s="21">
        <f t="shared" si="1205"/>
        <v>0</v>
      </c>
      <c r="FG81" s="21"/>
      <c r="FH81" s="21">
        <f t="shared" si="1206"/>
        <v>0</v>
      </c>
      <c r="FI81" s="21"/>
      <c r="FJ81" s="21">
        <f t="shared" si="1207"/>
        <v>0</v>
      </c>
      <c r="FK81" s="21"/>
      <c r="FL81" s="21">
        <f t="shared" si="1208"/>
        <v>0</v>
      </c>
      <c r="FM81" s="21"/>
      <c r="FN81" s="21">
        <f t="shared" si="1209"/>
        <v>0</v>
      </c>
      <c r="FO81" s="21"/>
      <c r="FP81" s="21">
        <f t="shared" si="1210"/>
        <v>0</v>
      </c>
      <c r="FQ81" s="21"/>
      <c r="FR81" s="21">
        <f t="shared" si="1211"/>
        <v>0</v>
      </c>
      <c r="FS81" s="21"/>
      <c r="FT81" s="21">
        <f t="shared" si="1212"/>
        <v>0</v>
      </c>
      <c r="FU81" s="21"/>
      <c r="FV81" s="21">
        <f t="shared" si="1213"/>
        <v>0</v>
      </c>
      <c r="FW81" s="21"/>
      <c r="FX81" s="21">
        <f t="shared" si="1214"/>
        <v>0</v>
      </c>
      <c r="FY81" s="21"/>
      <c r="FZ81" s="21">
        <f t="shared" si="1215"/>
        <v>0</v>
      </c>
      <c r="GA81" s="21"/>
      <c r="GB81" s="21">
        <f t="shared" si="1216"/>
        <v>0</v>
      </c>
      <c r="GC81" s="21"/>
      <c r="GD81" s="21">
        <f t="shared" si="1217"/>
        <v>0</v>
      </c>
      <c r="GE81" s="21"/>
      <c r="GF81" s="21">
        <f t="shared" si="1218"/>
        <v>0</v>
      </c>
      <c r="GG81" s="21"/>
      <c r="GH81" s="21">
        <f t="shared" si="1219"/>
        <v>0</v>
      </c>
      <c r="GI81" s="21"/>
      <c r="GJ81" s="21">
        <f t="shared" si="1220"/>
        <v>0</v>
      </c>
      <c r="GK81" s="21"/>
      <c r="GL81" s="21">
        <f t="shared" si="1221"/>
        <v>0</v>
      </c>
      <c r="GM81" s="21"/>
      <c r="GN81" s="21">
        <f t="shared" si="1222"/>
        <v>0</v>
      </c>
      <c r="GO81" s="21"/>
      <c r="GP81" s="21">
        <f t="shared" si="1223"/>
        <v>0</v>
      </c>
      <c r="GQ81" s="21"/>
      <c r="GR81" s="21">
        <f t="shared" si="1224"/>
        <v>0</v>
      </c>
      <c r="GS81" s="21"/>
      <c r="GT81" s="21">
        <f t="shared" si="1225"/>
        <v>0</v>
      </c>
      <c r="GU81" s="21"/>
      <c r="GV81" s="21">
        <f t="shared" si="1226"/>
        <v>0</v>
      </c>
      <c r="GW81" s="21"/>
      <c r="GX81" s="21">
        <f t="shared" si="1227"/>
        <v>0</v>
      </c>
      <c r="GY81" s="21"/>
      <c r="GZ81" s="21">
        <f t="shared" si="1228"/>
        <v>0</v>
      </c>
      <c r="HA81" s="21"/>
      <c r="HB81" s="21">
        <f t="shared" si="1229"/>
        <v>0</v>
      </c>
      <c r="HC81" s="21"/>
      <c r="HD81" s="21">
        <f t="shared" si="1230"/>
        <v>0</v>
      </c>
      <c r="HE81" s="21"/>
      <c r="HF81" s="21">
        <f t="shared" si="1231"/>
        <v>0</v>
      </c>
      <c r="HG81" s="21"/>
      <c r="HH81" s="21">
        <f t="shared" si="1232"/>
        <v>0</v>
      </c>
      <c r="HI81" s="21"/>
      <c r="HJ81" s="21">
        <f t="shared" si="1233"/>
        <v>0</v>
      </c>
      <c r="HK81" s="21"/>
      <c r="HL81" s="21">
        <f t="shared" si="1234"/>
        <v>0</v>
      </c>
      <c r="HM81" s="21"/>
      <c r="HN81" s="21">
        <f t="shared" si="1235"/>
        <v>0</v>
      </c>
      <c r="HO81" s="21"/>
      <c r="HP81" s="21">
        <f t="shared" si="1236"/>
        <v>0</v>
      </c>
      <c r="HQ81" s="21"/>
      <c r="HR81" s="21">
        <f t="shared" si="1237"/>
        <v>0</v>
      </c>
      <c r="HS81" s="21"/>
      <c r="HT81" s="21">
        <f t="shared" si="1238"/>
        <v>0</v>
      </c>
      <c r="HU81" s="21"/>
      <c r="HV81" s="21">
        <f t="shared" si="1239"/>
        <v>0</v>
      </c>
      <c r="HW81" s="21"/>
      <c r="HX81" s="21">
        <f t="shared" si="1240"/>
        <v>0</v>
      </c>
      <c r="HY81" s="21"/>
      <c r="HZ81" s="21">
        <f t="shared" si="1241"/>
        <v>0</v>
      </c>
      <c r="IA81" s="21"/>
      <c r="IB81" s="21">
        <f t="shared" si="1242"/>
        <v>0</v>
      </c>
      <c r="IC81" s="21"/>
      <c r="ID81" s="21">
        <f t="shared" si="1243"/>
        <v>0</v>
      </c>
      <c r="IE81" s="21"/>
      <c r="IF81" s="21">
        <f t="shared" si="1244"/>
        <v>0</v>
      </c>
      <c r="IG81" s="21"/>
      <c r="IH81" s="21">
        <f t="shared" si="1245"/>
        <v>0</v>
      </c>
      <c r="II81" s="21"/>
      <c r="IJ81" s="21">
        <f t="shared" si="1246"/>
        <v>0</v>
      </c>
      <c r="IK81" s="21"/>
      <c r="IL81" s="21">
        <f t="shared" si="1247"/>
        <v>0</v>
      </c>
      <c r="IM81" s="21"/>
      <c r="IN81" s="21">
        <f t="shared" si="1248"/>
        <v>0</v>
      </c>
      <c r="IO81" s="21"/>
      <c r="IP81" s="21">
        <f t="shared" si="1249"/>
        <v>0</v>
      </c>
      <c r="IQ81" s="21"/>
      <c r="IR81" s="21">
        <f t="shared" si="1250"/>
        <v>0</v>
      </c>
      <c r="IS81" s="21"/>
      <c r="IT81" s="21">
        <f t="shared" si="1251"/>
        <v>0</v>
      </c>
      <c r="IU81" s="21"/>
      <c r="IV81" s="21">
        <f t="shared" si="1252"/>
        <v>0</v>
      </c>
      <c r="IW81" s="21"/>
      <c r="IX81" s="21">
        <f t="shared" si="1253"/>
        <v>0</v>
      </c>
      <c r="IY81" s="21"/>
      <c r="IZ81" s="21">
        <f t="shared" si="1254"/>
        <v>0</v>
      </c>
      <c r="JA81" s="21"/>
      <c r="JB81" s="21">
        <f t="shared" si="1255"/>
        <v>0</v>
      </c>
      <c r="JC81" s="21"/>
      <c r="JD81" s="21">
        <f t="shared" si="1256"/>
        <v>0</v>
      </c>
      <c r="JE81" s="21"/>
      <c r="JF81" s="21">
        <f t="shared" si="1257"/>
        <v>0</v>
      </c>
      <c r="JG81" s="21"/>
      <c r="JH81" s="21">
        <f t="shared" si="1258"/>
        <v>0</v>
      </c>
      <c r="JI81" s="21"/>
      <c r="JJ81" s="21">
        <f t="shared" si="1259"/>
        <v>0</v>
      </c>
      <c r="JK81" s="21"/>
      <c r="JL81" s="21">
        <f t="shared" si="1260"/>
        <v>25.3</v>
      </c>
      <c r="JM81" s="21"/>
      <c r="JN81" s="21">
        <f t="shared" si="1261"/>
        <v>25.3</v>
      </c>
      <c r="JO81" s="21"/>
      <c r="JP81" s="21">
        <f t="shared" si="1262"/>
        <v>25.3</v>
      </c>
      <c r="JQ81" s="21"/>
      <c r="JR81" s="21">
        <f t="shared" si="1263"/>
        <v>25.3</v>
      </c>
      <c r="JS81" s="21"/>
      <c r="JT81" s="21">
        <f t="shared" si="1264"/>
        <v>25.3</v>
      </c>
      <c r="JU81" s="21"/>
      <c r="JV81" s="21">
        <f t="shared" si="1265"/>
        <v>25.3</v>
      </c>
      <c r="JW81" s="21"/>
      <c r="JX81" s="21">
        <f t="shared" si="1266"/>
        <v>25.3</v>
      </c>
      <c r="JY81" s="21"/>
      <c r="JZ81" s="21">
        <f t="shared" si="1267"/>
        <v>25.3</v>
      </c>
      <c r="KA81" s="21"/>
      <c r="KB81" s="21">
        <f t="shared" si="1268"/>
        <v>25.3</v>
      </c>
      <c r="KC81" s="21"/>
      <c r="KD81" s="21">
        <f t="shared" si="1269"/>
        <v>25.3</v>
      </c>
      <c r="KE81" s="21"/>
      <c r="KF81" s="21">
        <f t="shared" si="1270"/>
        <v>0</v>
      </c>
      <c r="KG81" s="21"/>
      <c r="KH81" s="21">
        <f t="shared" si="1271"/>
        <v>0</v>
      </c>
      <c r="KI81" s="21"/>
      <c r="KJ81" s="21">
        <f t="shared" si="1272"/>
        <v>0</v>
      </c>
      <c r="KK81" s="21"/>
      <c r="KL81" s="21">
        <f t="shared" si="1273"/>
        <v>0</v>
      </c>
      <c r="KM81" s="21"/>
      <c r="KN81" s="21">
        <f t="shared" si="1274"/>
        <v>0</v>
      </c>
      <c r="KO81" s="21"/>
      <c r="KP81" s="21">
        <f t="shared" si="1275"/>
        <v>0</v>
      </c>
      <c r="KQ81" s="21"/>
      <c r="KR81" s="21">
        <f t="shared" si="1276"/>
        <v>0</v>
      </c>
      <c r="KS81" s="21"/>
      <c r="KT81" s="21">
        <f t="shared" si="1277"/>
        <v>0</v>
      </c>
      <c r="KU81" s="21"/>
      <c r="KV81" s="21">
        <f t="shared" si="1278"/>
        <v>0</v>
      </c>
      <c r="KW81" s="21"/>
      <c r="KX81" s="21">
        <f t="shared" si="1279"/>
        <v>0</v>
      </c>
      <c r="KY81" s="21"/>
      <c r="KZ81" s="21">
        <f t="shared" si="1280"/>
        <v>0</v>
      </c>
      <c r="LA81" s="21"/>
      <c r="LB81" s="21">
        <f t="shared" si="1281"/>
        <v>0</v>
      </c>
      <c r="LC81" s="21"/>
      <c r="LD81" s="21">
        <f t="shared" si="1282"/>
        <v>0</v>
      </c>
      <c r="LE81" s="21"/>
      <c r="LF81" s="21">
        <f t="shared" si="1283"/>
        <v>0</v>
      </c>
      <c r="LG81" s="21"/>
      <c r="LH81" s="21">
        <f t="shared" si="1284"/>
        <v>0</v>
      </c>
      <c r="LI81" s="21"/>
      <c r="LJ81" s="21">
        <f t="shared" si="1285"/>
        <v>0</v>
      </c>
      <c r="LK81" s="21"/>
      <c r="LL81" s="21">
        <f t="shared" si="1286"/>
        <v>0</v>
      </c>
      <c r="LM81" s="21"/>
      <c r="LN81" s="21">
        <f t="shared" si="1287"/>
        <v>0</v>
      </c>
      <c r="LO81" s="21"/>
      <c r="LP81" s="21">
        <f t="shared" si="1288"/>
        <v>0</v>
      </c>
      <c r="LQ81" s="21"/>
      <c r="LR81" s="21">
        <f t="shared" si="1289"/>
        <v>0</v>
      </c>
      <c r="LS81" s="21"/>
      <c r="LT81" s="21">
        <f t="shared" si="1290"/>
        <v>0</v>
      </c>
      <c r="LU81" s="21"/>
      <c r="LV81" s="21">
        <f t="shared" si="1291"/>
        <v>0</v>
      </c>
      <c r="LW81" s="21"/>
      <c r="LX81" s="21">
        <f t="shared" si="1292"/>
        <v>0</v>
      </c>
      <c r="LY81" s="21"/>
      <c r="LZ81" s="21">
        <f t="shared" si="1293"/>
        <v>0</v>
      </c>
      <c r="MA81" s="21"/>
      <c r="MB81" s="21">
        <f t="shared" si="1294"/>
        <v>0</v>
      </c>
      <c r="MC81" s="21"/>
      <c r="MD81" s="21">
        <f t="shared" si="1295"/>
        <v>0</v>
      </c>
      <c r="ME81" s="21"/>
      <c r="MF81" s="21">
        <f t="shared" si="1296"/>
        <v>0</v>
      </c>
      <c r="MG81" s="21"/>
      <c r="MH81" s="21">
        <f t="shared" si="1297"/>
        <v>0</v>
      </c>
      <c r="MI81" s="21"/>
      <c r="MJ81" s="21">
        <f t="shared" si="1298"/>
        <v>0</v>
      </c>
      <c r="MK81" s="21"/>
      <c r="ML81" s="21">
        <f t="shared" si="1299"/>
        <v>0</v>
      </c>
      <c r="MM81" s="21"/>
      <c r="MN81" s="21">
        <f t="shared" si="1300"/>
        <v>0</v>
      </c>
      <c r="MO81" s="21"/>
      <c r="MP81" s="21">
        <f t="shared" si="1301"/>
        <v>0</v>
      </c>
      <c r="MQ81" s="21"/>
      <c r="MR81" s="21">
        <f t="shared" si="1302"/>
        <v>0</v>
      </c>
      <c r="MS81" s="21"/>
      <c r="MT81" s="21">
        <f t="shared" si="1303"/>
        <v>0</v>
      </c>
      <c r="MU81" s="21"/>
      <c r="MV81" s="21">
        <f t="shared" si="1304"/>
        <v>0</v>
      </c>
      <c r="MW81" s="21"/>
      <c r="MX81" s="21">
        <f t="shared" si="1305"/>
        <v>0</v>
      </c>
      <c r="MY81" s="21"/>
      <c r="MZ81" s="21">
        <f t="shared" si="1306"/>
        <v>0</v>
      </c>
      <c r="NA81" s="21"/>
      <c r="NB81" s="21">
        <f t="shared" si="1307"/>
        <v>0</v>
      </c>
      <c r="NC81" s="21"/>
      <c r="ND81" s="21">
        <f t="shared" si="1308"/>
        <v>0</v>
      </c>
      <c r="NE81" s="21"/>
      <c r="NF81" s="21">
        <f t="shared" si="1309"/>
        <v>0</v>
      </c>
      <c r="NG81" s="21"/>
      <c r="NH81" s="21">
        <f t="shared" si="1310"/>
        <v>0</v>
      </c>
      <c r="NI81" s="21"/>
      <c r="NJ81" s="21">
        <f t="shared" si="1311"/>
        <v>0</v>
      </c>
      <c r="NK81" s="21"/>
      <c r="NL81" s="21">
        <f t="shared" si="1312"/>
        <v>0</v>
      </c>
      <c r="NM81" s="21"/>
      <c r="NN81" s="21">
        <f t="shared" si="1313"/>
        <v>0</v>
      </c>
      <c r="NO81" s="21"/>
      <c r="NP81" s="21">
        <f t="shared" si="1314"/>
        <v>0</v>
      </c>
      <c r="NQ81" s="21"/>
      <c r="NR81" s="21">
        <f t="shared" si="1315"/>
        <v>0</v>
      </c>
      <c r="NS81" s="21"/>
      <c r="NT81" s="21">
        <f t="shared" si="1316"/>
        <v>0</v>
      </c>
      <c r="NU81" s="21"/>
      <c r="NV81" s="21">
        <f t="shared" si="1317"/>
        <v>0</v>
      </c>
      <c r="NW81" s="21"/>
      <c r="NX81" s="21">
        <f t="shared" si="1318"/>
        <v>0</v>
      </c>
      <c r="NY81" s="21"/>
      <c r="NZ81" s="21">
        <f t="shared" si="1319"/>
        <v>0</v>
      </c>
      <c r="OA81" s="21"/>
      <c r="OB81" s="21">
        <f t="shared" si="1320"/>
        <v>0</v>
      </c>
      <c r="OC81" s="21"/>
      <c r="OD81" s="21">
        <f t="shared" si="1321"/>
        <v>0</v>
      </c>
      <c r="OE81" s="21"/>
      <c r="OF81" s="21">
        <f t="shared" si="1322"/>
        <v>0</v>
      </c>
      <c r="OG81" s="21"/>
      <c r="OH81" s="21">
        <f t="shared" si="1323"/>
        <v>0</v>
      </c>
      <c r="OI81" s="21"/>
      <c r="OJ81" s="21">
        <f t="shared" si="1324"/>
        <v>0</v>
      </c>
      <c r="OK81" s="21"/>
      <c r="OL81" s="21">
        <f t="shared" si="1325"/>
        <v>0</v>
      </c>
      <c r="OM81" s="21"/>
      <c r="ON81" s="21">
        <f t="shared" si="1326"/>
        <v>0</v>
      </c>
      <c r="OO81" s="21"/>
      <c r="OP81" s="21">
        <f t="shared" si="1326"/>
        <v>0</v>
      </c>
      <c r="OQ81" s="21"/>
      <c r="OR81" s="21">
        <f t="shared" si="1326"/>
        <v>0</v>
      </c>
      <c r="OS81" s="21"/>
      <c r="OT81" s="21">
        <f t="shared" si="1326"/>
        <v>0</v>
      </c>
      <c r="OU81" s="21"/>
      <c r="OV81" s="21">
        <f t="shared" si="1326"/>
        <v>0</v>
      </c>
      <c r="OW81" s="21"/>
      <c r="OX81" s="21">
        <f t="shared" si="1326"/>
        <v>0</v>
      </c>
      <c r="OY81" s="21"/>
      <c r="OZ81" s="21">
        <f t="shared" si="1326"/>
        <v>0</v>
      </c>
      <c r="PA81" s="21"/>
      <c r="PB81" s="21">
        <f t="shared" si="1327"/>
        <v>0</v>
      </c>
      <c r="PC81" s="21"/>
      <c r="PD81" s="21">
        <f t="shared" si="1327"/>
        <v>0</v>
      </c>
      <c r="PE81" s="21"/>
      <c r="PF81" s="21">
        <f t="shared" si="1327"/>
        <v>0</v>
      </c>
      <c r="PG81" s="21"/>
      <c r="PH81" s="21">
        <f t="shared" si="1327"/>
        <v>0</v>
      </c>
      <c r="PI81" s="21"/>
      <c r="PJ81" s="21">
        <f t="shared" si="1327"/>
        <v>0</v>
      </c>
      <c r="PK81" s="21"/>
      <c r="PL81" s="21">
        <f t="shared" si="1327"/>
        <v>0</v>
      </c>
      <c r="PM81" s="21"/>
      <c r="PN81" s="21">
        <f t="shared" si="1328"/>
        <v>0</v>
      </c>
      <c r="PO81" s="21"/>
      <c r="PP81" s="21">
        <f t="shared" si="1328"/>
        <v>0</v>
      </c>
      <c r="PQ81" s="21"/>
      <c r="PR81" s="21">
        <f t="shared" si="1328"/>
        <v>0</v>
      </c>
      <c r="PS81" s="21"/>
      <c r="PT81" s="21">
        <f t="shared" si="1328"/>
        <v>0</v>
      </c>
      <c r="PU81" s="21"/>
      <c r="PV81" s="21">
        <f t="shared" si="1328"/>
        <v>0</v>
      </c>
      <c r="PW81" s="21"/>
      <c r="PX81" s="21">
        <f t="shared" si="1328"/>
        <v>0</v>
      </c>
      <c r="PY81" s="21"/>
      <c r="PZ81" s="21">
        <f t="shared" si="1329"/>
        <v>0</v>
      </c>
      <c r="QA81" s="21"/>
      <c r="QB81" s="21">
        <f t="shared" si="1329"/>
        <v>0</v>
      </c>
      <c r="QC81" s="21"/>
      <c r="QD81" s="21">
        <f t="shared" si="1329"/>
        <v>0</v>
      </c>
      <c r="QE81" s="21"/>
      <c r="QF81" s="21">
        <f t="shared" si="1329"/>
        <v>0</v>
      </c>
      <c r="QG81" s="21"/>
      <c r="QH81" s="21">
        <f t="shared" si="1329"/>
        <v>0</v>
      </c>
      <c r="QI81" s="21"/>
      <c r="QJ81" s="21">
        <f t="shared" si="1329"/>
        <v>0</v>
      </c>
      <c r="QK81" s="21"/>
      <c r="QL81" s="21">
        <f t="shared" si="1330"/>
        <v>0</v>
      </c>
      <c r="QM81" s="21"/>
      <c r="QN81" s="21">
        <f t="shared" si="1330"/>
        <v>0</v>
      </c>
      <c r="QO81" s="21"/>
      <c r="QP81" s="21">
        <f t="shared" si="1330"/>
        <v>0</v>
      </c>
      <c r="QQ81" s="21"/>
      <c r="QR81" s="21">
        <f t="shared" si="1330"/>
        <v>0</v>
      </c>
      <c r="QS81" s="21"/>
      <c r="QT81" s="21">
        <f t="shared" si="1330"/>
        <v>0</v>
      </c>
      <c r="QU81" s="21"/>
      <c r="QV81" s="21">
        <f t="shared" si="1330"/>
        <v>0</v>
      </c>
      <c r="QW81" s="21"/>
      <c r="QX81" s="21">
        <f t="shared" si="1331"/>
        <v>0</v>
      </c>
      <c r="QY81" s="21"/>
      <c r="QZ81" s="21">
        <f t="shared" si="1331"/>
        <v>0</v>
      </c>
      <c r="RA81" s="21"/>
      <c r="RB81" s="21">
        <f t="shared" si="1331"/>
        <v>0</v>
      </c>
      <c r="RC81" s="21"/>
      <c r="RD81" s="21">
        <f t="shared" si="1331"/>
        <v>0</v>
      </c>
      <c r="RE81" s="21"/>
      <c r="RF81" s="21">
        <f t="shared" si="1331"/>
        <v>0</v>
      </c>
      <c r="RG81" s="21"/>
      <c r="RH81" s="21">
        <f t="shared" si="1331"/>
        <v>0</v>
      </c>
      <c r="RI81" s="21"/>
      <c r="RJ81" s="21">
        <f t="shared" si="1332"/>
        <v>0</v>
      </c>
      <c r="RK81" s="21"/>
      <c r="RL81" s="21">
        <f t="shared" si="1333"/>
        <v>0</v>
      </c>
      <c r="RM81" s="21"/>
      <c r="RN81" s="21">
        <f t="shared" si="1334"/>
        <v>0</v>
      </c>
      <c r="RO81" s="21"/>
      <c r="RP81" s="21">
        <f t="shared" si="1335"/>
        <v>0</v>
      </c>
      <c r="RQ81" s="21"/>
      <c r="RR81" s="21">
        <f t="shared" si="1336"/>
        <v>0</v>
      </c>
      <c r="RS81" s="21"/>
      <c r="RT81" s="21">
        <f t="shared" si="1337"/>
        <v>0</v>
      </c>
      <c r="RU81" s="21"/>
      <c r="RV81" s="21">
        <f t="shared" si="1338"/>
        <v>0</v>
      </c>
      <c r="RW81" s="21"/>
      <c r="RX81" s="21">
        <f t="shared" si="1339"/>
        <v>0</v>
      </c>
      <c r="RY81" s="21"/>
      <c r="RZ81" s="21">
        <f t="shared" si="1340"/>
        <v>0</v>
      </c>
      <c r="SA81" s="21"/>
      <c r="SB81" s="21">
        <f t="shared" si="1341"/>
        <v>0</v>
      </c>
      <c r="SC81" s="21"/>
      <c r="SD81" s="21">
        <f t="shared" si="1342"/>
        <v>0</v>
      </c>
      <c r="SE81" s="21"/>
      <c r="SF81" s="21">
        <f t="shared" si="1343"/>
        <v>0</v>
      </c>
      <c r="SG81" s="21"/>
      <c r="SH81" s="21">
        <f t="shared" si="1344"/>
        <v>0</v>
      </c>
      <c r="SI81" s="21"/>
      <c r="SJ81" s="21">
        <f t="shared" si="1345"/>
        <v>0</v>
      </c>
      <c r="SK81" s="21"/>
      <c r="SL81" s="21">
        <f t="shared" si="1346"/>
        <v>0</v>
      </c>
      <c r="SM81" s="21"/>
      <c r="SN81" s="21">
        <f t="shared" si="1347"/>
        <v>0</v>
      </c>
      <c r="SO81" s="21"/>
      <c r="SP81" s="21">
        <f t="shared" si="1348"/>
        <v>0</v>
      </c>
      <c r="SQ81" s="21"/>
      <c r="SR81" s="21">
        <f t="shared" si="1349"/>
        <v>0</v>
      </c>
      <c r="SS81" s="21"/>
      <c r="ST81" s="21">
        <f t="shared" si="1350"/>
        <v>0</v>
      </c>
      <c r="SU81" s="21"/>
      <c r="SV81" s="21">
        <f t="shared" si="1351"/>
        <v>0</v>
      </c>
      <c r="SW81" s="21"/>
      <c r="SX81" s="21">
        <f t="shared" si="1352"/>
        <v>0</v>
      </c>
      <c r="SY81" s="21"/>
      <c r="SZ81" s="21">
        <f t="shared" si="1353"/>
        <v>0</v>
      </c>
      <c r="TA81" s="21"/>
      <c r="TB81" s="21">
        <f t="shared" si="1354"/>
        <v>0</v>
      </c>
      <c r="TC81" s="21"/>
      <c r="TD81" s="21">
        <f t="shared" si="1355"/>
        <v>0</v>
      </c>
      <c r="TE81" s="21"/>
      <c r="TF81" s="21">
        <f t="shared" si="1356"/>
        <v>0</v>
      </c>
      <c r="TG81" s="21"/>
      <c r="TH81" s="21">
        <f t="shared" si="1357"/>
        <v>0</v>
      </c>
      <c r="TI81" s="21"/>
      <c r="TJ81" s="21">
        <f t="shared" si="1358"/>
        <v>0</v>
      </c>
      <c r="TK81" s="21"/>
      <c r="TL81" s="21">
        <f t="shared" si="1359"/>
        <v>0</v>
      </c>
      <c r="TM81" s="21"/>
      <c r="TN81" s="21">
        <f t="shared" si="1360"/>
        <v>0</v>
      </c>
      <c r="TO81" s="21"/>
      <c r="TP81" s="21">
        <f t="shared" si="1361"/>
        <v>0</v>
      </c>
      <c r="TQ81" s="21"/>
      <c r="TR81" s="21">
        <f t="shared" si="1362"/>
        <v>0</v>
      </c>
      <c r="TS81" s="21"/>
      <c r="TT81" s="21">
        <f t="shared" si="1363"/>
        <v>0</v>
      </c>
      <c r="TU81" s="21"/>
      <c r="TV81" s="21">
        <f t="shared" si="1364"/>
        <v>0</v>
      </c>
      <c r="TW81" s="21"/>
      <c r="TX81" s="21">
        <f t="shared" si="1365"/>
        <v>0</v>
      </c>
      <c r="TY81" s="21"/>
      <c r="TZ81" s="21">
        <f t="shared" si="1366"/>
        <v>0</v>
      </c>
      <c r="UA81" s="21"/>
      <c r="UB81" s="21">
        <f t="shared" si="1367"/>
        <v>0</v>
      </c>
      <c r="UC81" s="21"/>
      <c r="UD81" s="21">
        <f t="shared" si="1368"/>
        <v>0</v>
      </c>
      <c r="UE81" s="21"/>
      <c r="UF81" s="21">
        <f t="shared" si="1369"/>
        <v>0</v>
      </c>
      <c r="UG81" s="21"/>
      <c r="UH81" s="21">
        <f t="shared" si="1370"/>
        <v>0</v>
      </c>
      <c r="UI81" s="21"/>
      <c r="UJ81" s="21">
        <f t="shared" si="1371"/>
        <v>0</v>
      </c>
      <c r="UK81" s="21"/>
      <c r="UL81" s="21">
        <f t="shared" si="1372"/>
        <v>0</v>
      </c>
      <c r="UM81" s="21"/>
      <c r="UN81" s="21">
        <f t="shared" si="1373"/>
        <v>0</v>
      </c>
      <c r="UO81" s="21"/>
      <c r="UP81" s="21">
        <f t="shared" si="1374"/>
        <v>0</v>
      </c>
      <c r="UQ81" s="21"/>
      <c r="UR81" s="21">
        <f t="shared" si="1375"/>
        <v>0</v>
      </c>
      <c r="US81" s="21"/>
      <c r="UT81" s="21">
        <f t="shared" si="1376"/>
        <v>0</v>
      </c>
      <c r="UU81" s="21"/>
      <c r="UV81" s="21">
        <f t="shared" si="1377"/>
        <v>0</v>
      </c>
      <c r="UW81" s="21"/>
      <c r="UX81" s="21">
        <f t="shared" si="1378"/>
        <v>0</v>
      </c>
      <c r="UY81" s="21"/>
      <c r="UZ81" s="21">
        <f t="shared" si="1379"/>
        <v>0</v>
      </c>
      <c r="VA81" s="21"/>
      <c r="VB81" s="21">
        <f t="shared" si="1380"/>
        <v>0</v>
      </c>
      <c r="VC81" s="21"/>
      <c r="VD81" s="21">
        <f t="shared" si="1381"/>
        <v>0</v>
      </c>
      <c r="VE81" s="21"/>
      <c r="VF81" s="21">
        <f t="shared" si="1382"/>
        <v>0</v>
      </c>
      <c r="VG81" s="21"/>
      <c r="VH81" s="21">
        <f t="shared" si="1383"/>
        <v>0</v>
      </c>
      <c r="VI81" s="21"/>
      <c r="VJ81" s="21">
        <f t="shared" si="1384"/>
        <v>0</v>
      </c>
      <c r="VK81" s="21"/>
      <c r="VL81" s="21">
        <f t="shared" si="1385"/>
        <v>0</v>
      </c>
      <c r="VM81" s="21"/>
      <c r="VN81" s="21">
        <f t="shared" si="1386"/>
        <v>0</v>
      </c>
      <c r="VO81" s="21"/>
      <c r="VP81" s="21">
        <f t="shared" si="1387"/>
        <v>0</v>
      </c>
      <c r="VQ81" s="21"/>
      <c r="VR81" s="21">
        <f t="shared" si="1326"/>
        <v>0</v>
      </c>
      <c r="VS81" s="21"/>
      <c r="VT81" s="21">
        <f t="shared" si="1388"/>
        <v>0</v>
      </c>
      <c r="VU81" s="21"/>
      <c r="VV81" s="21">
        <f t="shared" si="1388"/>
        <v>0</v>
      </c>
      <c r="VW81" s="21"/>
      <c r="VX81" s="21">
        <f t="shared" si="1389"/>
        <v>0</v>
      </c>
      <c r="VY81" s="21"/>
      <c r="VZ81" s="21">
        <f t="shared" si="1389"/>
        <v>0</v>
      </c>
      <c r="WA81" s="21"/>
      <c r="WB81" s="21">
        <f t="shared" si="1389"/>
        <v>0</v>
      </c>
      <c r="WC81" s="21"/>
      <c r="WD81" s="21">
        <f t="shared" si="1389"/>
        <v>0</v>
      </c>
      <c r="WE81" s="21"/>
      <c r="WF81" s="21">
        <f t="shared" si="1389"/>
        <v>0</v>
      </c>
      <c r="WG81" s="21"/>
      <c r="WH81" s="21">
        <f t="shared" si="1389"/>
        <v>0</v>
      </c>
      <c r="WI81" s="21"/>
      <c r="WJ81" s="21">
        <f t="shared" si="1389"/>
        <v>0</v>
      </c>
      <c r="WK81" s="21"/>
      <c r="WL81" s="21">
        <f t="shared" si="1389"/>
        <v>0</v>
      </c>
      <c r="WM81" s="21"/>
      <c r="WN81" s="21">
        <f t="shared" si="1390"/>
        <v>0</v>
      </c>
      <c r="WO81" s="21"/>
      <c r="WP81" s="21">
        <f t="shared" si="1390"/>
        <v>0</v>
      </c>
      <c r="WQ81" s="21"/>
      <c r="WR81" s="21">
        <f t="shared" si="1390"/>
        <v>0</v>
      </c>
      <c r="WS81" s="21"/>
      <c r="WT81" s="21">
        <f t="shared" si="1390"/>
        <v>0</v>
      </c>
      <c r="WU81" s="21"/>
      <c r="WV81" s="21">
        <f t="shared" si="1390"/>
        <v>0</v>
      </c>
      <c r="WW81" s="21">
        <v>14</v>
      </c>
      <c r="WX81" s="21">
        <f t="shared" si="1390"/>
        <v>0</v>
      </c>
      <c r="WY81" s="21">
        <v>27</v>
      </c>
      <c r="WZ81" s="21">
        <f t="shared" si="1390"/>
        <v>0</v>
      </c>
      <c r="XA81" s="21">
        <v>36</v>
      </c>
      <c r="XB81" s="21">
        <f t="shared" si="1390"/>
        <v>0</v>
      </c>
      <c r="XC81" s="21">
        <v>34</v>
      </c>
      <c r="XD81" s="21">
        <f t="shared" si="1391"/>
        <v>0</v>
      </c>
      <c r="XE81" s="21"/>
      <c r="XF81" s="21">
        <f t="shared" si="1391"/>
        <v>0</v>
      </c>
      <c r="XG81" s="21">
        <v>36</v>
      </c>
      <c r="XH81" s="21">
        <f t="shared" si="1391"/>
        <v>0</v>
      </c>
      <c r="XI81" s="21">
        <v>31</v>
      </c>
      <c r="XJ81" s="21">
        <f t="shared" si="1391"/>
        <v>0</v>
      </c>
      <c r="XK81" s="21">
        <v>35</v>
      </c>
      <c r="XL81" s="21">
        <f t="shared" si="1391"/>
        <v>0</v>
      </c>
      <c r="XM81" s="21">
        <v>30</v>
      </c>
      <c r="XN81" s="21">
        <f t="shared" si="1391"/>
        <v>0</v>
      </c>
      <c r="XO81" s="21">
        <v>10</v>
      </c>
      <c r="XP81" s="21">
        <f t="shared" si="1391"/>
        <v>0</v>
      </c>
      <c r="XQ81" s="21"/>
      <c r="XR81" s="21">
        <f t="shared" si="1391"/>
        <v>0</v>
      </c>
      <c r="XS81" s="21"/>
      <c r="XT81" s="21">
        <f t="shared" si="1388"/>
        <v>0</v>
      </c>
      <c r="XU81" s="21"/>
      <c r="XV81" s="21">
        <f t="shared" si="1388"/>
        <v>0</v>
      </c>
      <c r="XW81" s="21"/>
      <c r="XX81" s="21">
        <f t="shared" si="1388"/>
        <v>0</v>
      </c>
      <c r="XY81" s="21"/>
      <c r="XZ81" s="21">
        <f t="shared" si="1388"/>
        <v>0</v>
      </c>
      <c r="YA81" s="21"/>
      <c r="YB81" s="21">
        <f t="shared" si="1392"/>
        <v>0</v>
      </c>
      <c r="YC81" s="21"/>
      <c r="YD81" s="21">
        <f t="shared" si="1393"/>
        <v>0</v>
      </c>
      <c r="YE81" s="21"/>
      <c r="YF81" s="21">
        <f t="shared" si="1394"/>
        <v>0</v>
      </c>
      <c r="YG81" s="21"/>
      <c r="YH81" s="21">
        <f t="shared" si="1395"/>
        <v>0</v>
      </c>
      <c r="YI81" s="21"/>
      <c r="YJ81" s="21">
        <f t="shared" si="1396"/>
        <v>0</v>
      </c>
      <c r="YK81" s="21"/>
      <c r="YL81" s="21">
        <f t="shared" si="1397"/>
        <v>0</v>
      </c>
      <c r="YM81" s="21"/>
      <c r="YN81" s="21">
        <f t="shared" si="1398"/>
        <v>0</v>
      </c>
      <c r="YO81" s="21"/>
      <c r="YP81" s="21">
        <f t="shared" si="1399"/>
        <v>0</v>
      </c>
      <c r="YQ81" s="21"/>
      <c r="YR81" s="21">
        <f t="shared" si="1400"/>
        <v>0</v>
      </c>
      <c r="YS81" s="21"/>
      <c r="YT81" s="21">
        <f t="shared" si="1401"/>
        <v>0</v>
      </c>
      <c r="YU81" s="21"/>
      <c r="YV81" s="21">
        <f t="shared" si="1402"/>
        <v>0</v>
      </c>
      <c r="YW81" s="21"/>
      <c r="YX81" s="21">
        <f t="shared" si="1403"/>
        <v>0</v>
      </c>
      <c r="YY81" s="21"/>
      <c r="YZ81" s="21">
        <f t="shared" si="1388"/>
        <v>0</v>
      </c>
      <c r="ZA81" s="21"/>
      <c r="ZB81" s="21">
        <f t="shared" si="1404"/>
        <v>0</v>
      </c>
      <c r="ZC81" s="21"/>
      <c r="ZD81" s="21">
        <f t="shared" si="1405"/>
        <v>0</v>
      </c>
      <c r="ZE81" s="21"/>
      <c r="ZF81" s="21">
        <f t="shared" si="1406"/>
        <v>0</v>
      </c>
      <c r="ZG81" s="21"/>
      <c r="ZH81" s="21">
        <f t="shared" si="1407"/>
        <v>0</v>
      </c>
      <c r="ZI81" s="21"/>
      <c r="ZJ81" s="21">
        <f t="shared" si="1408"/>
        <v>0</v>
      </c>
      <c r="ZK81" s="21"/>
      <c r="ZL81" s="21">
        <f t="shared" si="1409"/>
        <v>0</v>
      </c>
      <c r="ZM81" s="21"/>
      <c r="ZN81" s="21">
        <f t="shared" si="1410"/>
        <v>0</v>
      </c>
      <c r="ZO81" s="21"/>
      <c r="ZP81" s="21">
        <f t="shared" si="1411"/>
        <v>0</v>
      </c>
      <c r="ZQ81" s="21"/>
      <c r="ZR81" s="21">
        <f t="shared" si="1412"/>
        <v>0</v>
      </c>
      <c r="ZS81" s="21"/>
      <c r="ZT81" s="21">
        <f t="shared" si="1388"/>
        <v>0</v>
      </c>
      <c r="ZU81" s="21"/>
      <c r="ZV81" s="21">
        <f t="shared" si="1413"/>
        <v>0</v>
      </c>
      <c r="ZW81" s="21"/>
      <c r="ZX81" s="21">
        <f t="shared" si="1414"/>
        <v>0</v>
      </c>
      <c r="ZY81" s="21"/>
      <c r="ZZ81" s="21">
        <f t="shared" si="1414"/>
        <v>0</v>
      </c>
      <c r="AAA81" s="21"/>
      <c r="AAB81" s="21">
        <f t="shared" si="1415"/>
        <v>0</v>
      </c>
      <c r="AAC81" s="21"/>
      <c r="AAD81" s="21">
        <f t="shared" si="1415"/>
        <v>0</v>
      </c>
      <c r="AAE81" s="21"/>
      <c r="AAF81" s="21">
        <f t="shared" si="1416"/>
        <v>0</v>
      </c>
      <c r="AAG81" s="21"/>
      <c r="AAH81" s="21">
        <f t="shared" si="1416"/>
        <v>0</v>
      </c>
      <c r="AAI81" s="21"/>
      <c r="AAJ81" s="21">
        <f t="shared" si="1417"/>
        <v>0</v>
      </c>
      <c r="AAK81" s="21"/>
      <c r="AAL81" s="21">
        <f t="shared" si="1417"/>
        <v>0</v>
      </c>
      <c r="AAM81" s="21"/>
      <c r="AAN81" s="21">
        <f t="shared" si="1418"/>
        <v>0</v>
      </c>
      <c r="AAO81" s="21"/>
      <c r="AAP81" s="21">
        <f t="shared" si="1418"/>
        <v>0</v>
      </c>
      <c r="AAQ81" s="21"/>
      <c r="AAR81" s="21">
        <f t="shared" si="1419"/>
        <v>0</v>
      </c>
      <c r="AAS81" s="21"/>
      <c r="AAT81" s="21">
        <f t="shared" si="1419"/>
        <v>0</v>
      </c>
      <c r="AAU81" s="21"/>
      <c r="AAV81" s="21">
        <f t="shared" si="1420"/>
        <v>0</v>
      </c>
      <c r="AAW81" s="21"/>
      <c r="AAX81" s="21">
        <f t="shared" si="1420"/>
        <v>0</v>
      </c>
      <c r="AAY81" s="21"/>
      <c r="AAZ81" s="21">
        <f t="shared" si="1421"/>
        <v>0</v>
      </c>
      <c r="ABA81" s="21"/>
      <c r="ABB81" s="21">
        <f t="shared" si="1421"/>
        <v>0</v>
      </c>
      <c r="ABC81" s="21"/>
      <c r="ABD81" s="21">
        <f t="shared" si="1422"/>
        <v>0</v>
      </c>
      <c r="ABE81" s="21"/>
      <c r="ABF81" s="21">
        <f t="shared" si="1422"/>
        <v>0</v>
      </c>
      <c r="ABG81" s="21"/>
      <c r="ABH81" s="21">
        <f t="shared" si="1423"/>
        <v>0</v>
      </c>
      <c r="ABI81" s="21"/>
      <c r="ABJ81" s="21">
        <f t="shared" si="1423"/>
        <v>0</v>
      </c>
      <c r="ABK81" s="21"/>
      <c r="ABL81" s="21">
        <f t="shared" si="1424"/>
        <v>0</v>
      </c>
      <c r="ABM81" s="21"/>
      <c r="ABN81" s="21">
        <f t="shared" si="1424"/>
        <v>0</v>
      </c>
      <c r="ABO81" s="21"/>
      <c r="ABP81" s="21">
        <f t="shared" si="1425"/>
        <v>0</v>
      </c>
      <c r="ABQ81" s="21"/>
      <c r="ABR81" s="21">
        <f t="shared" si="1425"/>
        <v>0</v>
      </c>
      <c r="ABS81" s="21"/>
      <c r="ABT81" s="21">
        <f t="shared" si="1426"/>
        <v>0</v>
      </c>
      <c r="ABU81" s="21"/>
      <c r="ABV81" s="21">
        <f t="shared" si="1426"/>
        <v>0</v>
      </c>
      <c r="ABW81" s="21"/>
      <c r="ABX81" s="21">
        <f t="shared" si="1427"/>
        <v>0</v>
      </c>
      <c r="ABY81" s="21"/>
      <c r="ABZ81" s="21">
        <f t="shared" si="1427"/>
        <v>0</v>
      </c>
      <c r="ACA81" s="21"/>
      <c r="ACB81" s="21">
        <f t="shared" si="1428"/>
        <v>0</v>
      </c>
      <c r="ACC81" s="21"/>
      <c r="ACD81" s="21">
        <f t="shared" si="1428"/>
        <v>0</v>
      </c>
      <c r="ACE81" s="21"/>
      <c r="ACF81" s="21">
        <f t="shared" si="1429"/>
        <v>0</v>
      </c>
      <c r="ACG81" s="21"/>
      <c r="ACH81" s="21">
        <f t="shared" si="1429"/>
        <v>0</v>
      </c>
      <c r="ACI81" s="21"/>
      <c r="ACJ81" s="21">
        <f t="shared" si="1430"/>
        <v>0</v>
      </c>
      <c r="ACK81" s="21"/>
      <c r="ACL81" s="21">
        <f t="shared" si="1430"/>
        <v>0</v>
      </c>
      <c r="ACM81" s="21"/>
      <c r="ACN81" s="21">
        <f t="shared" si="1431"/>
        <v>0</v>
      </c>
      <c r="ACO81" s="21"/>
      <c r="ACP81" s="21">
        <f t="shared" si="1431"/>
        <v>0</v>
      </c>
      <c r="ACQ81" s="21"/>
      <c r="ACR81" s="21">
        <f t="shared" si="1432"/>
        <v>0</v>
      </c>
      <c r="ACS81" s="21"/>
      <c r="ACT81" s="21">
        <f t="shared" si="1432"/>
        <v>0</v>
      </c>
      <c r="ACU81" s="21"/>
      <c r="ACV81" s="21">
        <f t="shared" si="1433"/>
        <v>0</v>
      </c>
      <c r="ACW81" s="21"/>
      <c r="ACX81" s="21">
        <f t="shared" si="1433"/>
        <v>0</v>
      </c>
      <c r="ACY81" s="21"/>
      <c r="ACZ81" s="21">
        <f t="shared" si="1434"/>
        <v>0</v>
      </c>
      <c r="ADA81" s="21"/>
      <c r="ADB81" s="21">
        <f t="shared" si="1434"/>
        <v>0</v>
      </c>
      <c r="ADC81" s="21"/>
      <c r="ADD81" s="21">
        <f t="shared" si="1435"/>
        <v>0</v>
      </c>
      <c r="ADE81" s="21"/>
      <c r="ADF81" s="21">
        <f t="shared" si="1435"/>
        <v>0</v>
      </c>
      <c r="ADG81" s="21"/>
      <c r="ADH81" s="21">
        <f t="shared" si="1436"/>
        <v>0</v>
      </c>
      <c r="ADI81" s="21"/>
      <c r="ADJ81" s="21">
        <f t="shared" si="1436"/>
        <v>0</v>
      </c>
      <c r="ADK81" s="21"/>
      <c r="ADL81" s="21">
        <f t="shared" si="1437"/>
        <v>0</v>
      </c>
      <c r="ADM81" s="21"/>
      <c r="ADN81" s="21">
        <f t="shared" si="1437"/>
        <v>0</v>
      </c>
      <c r="ADO81" s="21"/>
      <c r="ADP81" s="21">
        <f t="shared" si="1437"/>
        <v>0</v>
      </c>
      <c r="ADQ81" s="21"/>
      <c r="ADR81" s="21">
        <f t="shared" si="1437"/>
        <v>0</v>
      </c>
      <c r="ADS81" s="21"/>
      <c r="ADT81" s="21">
        <f t="shared" si="1437"/>
        <v>0</v>
      </c>
      <c r="ADU81" s="21"/>
      <c r="ADV81" s="21">
        <f t="shared" si="1438"/>
        <v>0</v>
      </c>
      <c r="ADW81" s="21"/>
      <c r="ADX81" s="21">
        <f t="shared" si="1438"/>
        <v>0</v>
      </c>
      <c r="ADY81" s="21"/>
      <c r="ADZ81" s="21">
        <f t="shared" si="1438"/>
        <v>0</v>
      </c>
      <c r="AEA81" s="21"/>
      <c r="AEB81" s="21">
        <f t="shared" si="1438"/>
        <v>0</v>
      </c>
      <c r="AEC81" s="21"/>
      <c r="AED81" s="21">
        <f t="shared" si="1439"/>
        <v>0</v>
      </c>
      <c r="AEE81" s="21"/>
      <c r="AEF81" s="21">
        <f t="shared" si="1439"/>
        <v>0</v>
      </c>
      <c r="AEG81" s="21"/>
      <c r="AEH81" s="21">
        <f t="shared" si="1439"/>
        <v>0</v>
      </c>
      <c r="AEI81" s="21"/>
      <c r="AEJ81" s="21">
        <f t="shared" si="1439"/>
        <v>0</v>
      </c>
      <c r="AEK81" s="21"/>
      <c r="AEL81" s="21">
        <f t="shared" si="1439"/>
        <v>0</v>
      </c>
      <c r="AEM81" s="21"/>
      <c r="AEN81" s="21">
        <f t="shared" si="1440"/>
        <v>0</v>
      </c>
      <c r="AEO81" s="21"/>
      <c r="AEP81" s="21">
        <f t="shared" si="1440"/>
        <v>0</v>
      </c>
      <c r="AEQ81" s="21"/>
      <c r="AER81" s="21">
        <f t="shared" si="1440"/>
        <v>0</v>
      </c>
      <c r="AES81" s="21"/>
      <c r="AET81" s="21">
        <f t="shared" si="1440"/>
        <v>0</v>
      </c>
      <c r="AEU81" s="21"/>
      <c r="AEV81" s="21">
        <f t="shared" si="1441"/>
        <v>0</v>
      </c>
      <c r="AEW81" s="21"/>
      <c r="AEX81" s="21">
        <f t="shared" si="1441"/>
        <v>0</v>
      </c>
      <c r="AEY81" s="21"/>
      <c r="AEZ81" s="21">
        <f t="shared" si="1441"/>
        <v>0</v>
      </c>
      <c r="AFA81" s="21"/>
      <c r="AFB81" s="21">
        <f t="shared" si="1441"/>
        <v>0</v>
      </c>
      <c r="AFC81" s="21"/>
      <c r="AFD81" s="21">
        <f t="shared" si="1441"/>
        <v>0</v>
      </c>
      <c r="AFE81" s="21"/>
      <c r="AFF81" s="21">
        <f t="shared" si="1442"/>
        <v>0</v>
      </c>
      <c r="AFG81" s="21"/>
      <c r="AFH81" s="21">
        <f t="shared" si="1442"/>
        <v>0</v>
      </c>
      <c r="AFI81" s="21"/>
      <c r="AFJ81" s="21">
        <f t="shared" si="1442"/>
        <v>0</v>
      </c>
      <c r="AFK81" s="21"/>
      <c r="AFL81" s="21">
        <f t="shared" si="1442"/>
        <v>0</v>
      </c>
      <c r="AFM81" s="21"/>
      <c r="AFN81" s="21">
        <f t="shared" si="1443"/>
        <v>0</v>
      </c>
      <c r="AFO81" s="21"/>
      <c r="AFP81" s="21">
        <f t="shared" si="1443"/>
        <v>0</v>
      </c>
      <c r="AFQ81" s="21"/>
      <c r="AFR81" s="21">
        <f t="shared" si="1443"/>
        <v>0</v>
      </c>
      <c r="AFS81" s="21"/>
      <c r="AFT81" s="21">
        <f t="shared" si="1443"/>
        <v>0</v>
      </c>
      <c r="AFU81" s="21"/>
      <c r="AFV81" s="21">
        <f t="shared" si="1443"/>
        <v>0</v>
      </c>
      <c r="AFW81" s="21"/>
      <c r="AFX81" s="21">
        <f t="shared" si="1444"/>
        <v>0</v>
      </c>
      <c r="AFY81" s="21"/>
      <c r="AFZ81" s="21">
        <f t="shared" si="1444"/>
        <v>0</v>
      </c>
      <c r="AGA81" s="21"/>
      <c r="AGB81" s="21">
        <f t="shared" si="1444"/>
        <v>0</v>
      </c>
      <c r="AGC81" s="21"/>
      <c r="AGD81" s="21">
        <f t="shared" si="1444"/>
        <v>0</v>
      </c>
      <c r="AGE81" s="21"/>
      <c r="AGF81" s="21">
        <f t="shared" si="1445"/>
        <v>0</v>
      </c>
      <c r="AGG81" s="21"/>
      <c r="AGH81" s="21">
        <f t="shared" si="1445"/>
        <v>0</v>
      </c>
      <c r="AGI81" s="21"/>
      <c r="AGJ81" s="21">
        <f t="shared" si="1445"/>
        <v>0</v>
      </c>
      <c r="AGK81" s="21"/>
      <c r="AGL81" s="21">
        <f t="shared" si="1445"/>
        <v>0</v>
      </c>
      <c r="AGM81" s="21"/>
      <c r="AGN81" s="21">
        <f t="shared" si="1445"/>
        <v>0</v>
      </c>
      <c r="AGO81" s="21"/>
      <c r="AGP81" s="21">
        <f t="shared" si="1446"/>
        <v>0</v>
      </c>
      <c r="AGQ81" s="21"/>
      <c r="AGR81" s="21">
        <f t="shared" si="1446"/>
        <v>0</v>
      </c>
      <c r="AGS81" s="21"/>
      <c r="AGT81" s="21">
        <f t="shared" si="1446"/>
        <v>0</v>
      </c>
      <c r="AGU81" s="21"/>
      <c r="AGV81" s="21">
        <f t="shared" si="1446"/>
        <v>0</v>
      </c>
      <c r="AGW81" s="21"/>
      <c r="AGX81" s="21">
        <f t="shared" si="1447"/>
        <v>0</v>
      </c>
      <c r="AGY81" s="21"/>
      <c r="AGZ81" s="21">
        <f t="shared" si="1447"/>
        <v>0</v>
      </c>
      <c r="AHA81" s="21"/>
      <c r="AHB81" s="21">
        <f t="shared" si="1447"/>
        <v>0</v>
      </c>
      <c r="AHC81" s="21"/>
      <c r="AHD81" s="21">
        <f t="shared" si="1447"/>
        <v>0</v>
      </c>
      <c r="AHE81" s="21"/>
      <c r="AHF81" s="21">
        <f t="shared" si="1447"/>
        <v>0</v>
      </c>
      <c r="AHG81" s="21"/>
      <c r="AHH81" s="21">
        <f t="shared" si="1448"/>
        <v>0</v>
      </c>
      <c r="AHI81" s="21"/>
      <c r="AHJ81" s="21">
        <f t="shared" si="1448"/>
        <v>0</v>
      </c>
      <c r="AHK81" s="21"/>
      <c r="AHL81" s="21">
        <f t="shared" si="1448"/>
        <v>0</v>
      </c>
      <c r="AHM81" s="21"/>
      <c r="AHN81" s="21">
        <f t="shared" si="1448"/>
        <v>0</v>
      </c>
      <c r="AHO81" s="21"/>
      <c r="AHP81" s="21">
        <f t="shared" si="1449"/>
        <v>0</v>
      </c>
      <c r="AHQ81" s="21"/>
      <c r="AHR81" s="21">
        <f t="shared" si="1449"/>
        <v>0</v>
      </c>
      <c r="AHS81" s="21"/>
      <c r="AHT81" s="21">
        <f t="shared" si="1449"/>
        <v>0</v>
      </c>
      <c r="AHU81" s="21"/>
      <c r="AHV81" s="21">
        <f t="shared" si="1449"/>
        <v>0</v>
      </c>
      <c r="AHW81" s="21"/>
      <c r="AHX81" s="21">
        <f t="shared" si="1449"/>
        <v>0</v>
      </c>
      <c r="AHY81" s="21"/>
      <c r="AHZ81" s="21">
        <f t="shared" si="1450"/>
        <v>0</v>
      </c>
      <c r="AIA81" s="21"/>
      <c r="AIB81" s="21">
        <f t="shared" si="1450"/>
        <v>0</v>
      </c>
      <c r="AIC81" s="21"/>
      <c r="AID81" s="21">
        <f t="shared" si="1450"/>
        <v>0</v>
      </c>
      <c r="AIE81" s="21"/>
      <c r="AIF81" s="21">
        <f t="shared" si="1450"/>
        <v>0</v>
      </c>
      <c r="AIG81" s="21"/>
      <c r="AIH81" s="21">
        <f t="shared" si="1451"/>
        <v>0</v>
      </c>
      <c r="AII81" s="21"/>
      <c r="AIJ81" s="21">
        <f t="shared" si="1451"/>
        <v>0</v>
      </c>
      <c r="AIK81" s="21"/>
      <c r="AIL81" s="21">
        <f t="shared" si="1451"/>
        <v>0</v>
      </c>
      <c r="AIM81" s="21"/>
      <c r="AIN81" s="21">
        <f t="shared" si="1451"/>
        <v>0</v>
      </c>
      <c r="AIO81" s="21"/>
      <c r="AIP81" s="21">
        <f t="shared" si="1451"/>
        <v>0</v>
      </c>
      <c r="AIQ81" s="21"/>
      <c r="AIR81" s="21">
        <f t="shared" si="1452"/>
        <v>0</v>
      </c>
      <c r="AIS81" s="21"/>
      <c r="AIT81" s="21">
        <f t="shared" si="1452"/>
        <v>0</v>
      </c>
      <c r="AIU81" s="21"/>
      <c r="AIV81" s="21">
        <f t="shared" si="1452"/>
        <v>0</v>
      </c>
      <c r="AIW81" s="21"/>
      <c r="AIX81" s="21">
        <f t="shared" si="1452"/>
        <v>0</v>
      </c>
      <c r="AIY81" s="21"/>
      <c r="AIZ81" s="21">
        <f t="shared" si="1388"/>
        <v>0</v>
      </c>
      <c r="AJA81" s="21"/>
    </row>
    <row r="82" spans="1:937" ht="13.5" customHeight="1" x14ac:dyDescent="0.25">
      <c r="A82" s="96"/>
      <c r="B82" s="31">
        <v>77</v>
      </c>
      <c r="C82" s="192" t="s">
        <v>208</v>
      </c>
      <c r="D82" s="67" t="s">
        <v>506</v>
      </c>
      <c r="E82" s="194" t="s">
        <v>404</v>
      </c>
      <c r="F82" s="194" t="str">
        <f>_xlfn.XLOOKUP(D82,'WTG PH-III'!$D$5:$D$198,'WTG PH-III'!$B$5:$B$198,0,0,1)</f>
        <v>PSS-14</v>
      </c>
      <c r="G82" s="22" t="s">
        <v>537</v>
      </c>
      <c r="H82" s="22" t="s">
        <v>550</v>
      </c>
      <c r="I82" s="61">
        <v>14</v>
      </c>
      <c r="J82" s="389">
        <v>253</v>
      </c>
      <c r="K82" s="21">
        <f t="shared" si="1129"/>
        <v>253.00000000000006</v>
      </c>
      <c r="L82" s="21">
        <f t="shared" si="1130"/>
        <v>253</v>
      </c>
      <c r="M82" s="21">
        <f t="shared" si="1131"/>
        <v>0</v>
      </c>
      <c r="N82" s="95">
        <f>VLOOKUP(D82,'WTG PH-III'!$D$5:$U$198,17,0)</f>
        <v>45778</v>
      </c>
      <c r="O82" s="95">
        <f>VLOOKUP(D82,'WTG PH-III'!$D$5:$U$198,18,0)</f>
        <v>45787</v>
      </c>
      <c r="P82" s="21">
        <f t="shared" si="1132"/>
        <v>0</v>
      </c>
      <c r="Q82" s="21"/>
      <c r="R82" s="21">
        <f t="shared" si="1133"/>
        <v>0</v>
      </c>
      <c r="S82" s="21"/>
      <c r="T82" s="21">
        <f t="shared" si="1134"/>
        <v>0</v>
      </c>
      <c r="U82" s="21"/>
      <c r="V82" s="21">
        <f t="shared" si="1135"/>
        <v>0</v>
      </c>
      <c r="W82" s="21"/>
      <c r="X82" s="21">
        <f t="shared" si="1136"/>
        <v>0</v>
      </c>
      <c r="Y82" s="21"/>
      <c r="Z82" s="21">
        <f t="shared" si="1137"/>
        <v>0</v>
      </c>
      <c r="AA82" s="21"/>
      <c r="AB82" s="21">
        <f t="shared" si="1138"/>
        <v>0</v>
      </c>
      <c r="AC82" s="21"/>
      <c r="AD82" s="21">
        <f t="shared" si="1139"/>
        <v>0</v>
      </c>
      <c r="AE82" s="21"/>
      <c r="AF82" s="21">
        <f t="shared" si="1140"/>
        <v>0</v>
      </c>
      <c r="AG82" s="21"/>
      <c r="AH82" s="21">
        <f t="shared" si="1141"/>
        <v>0</v>
      </c>
      <c r="AI82" s="21"/>
      <c r="AJ82" s="21">
        <f t="shared" si="1142"/>
        <v>0</v>
      </c>
      <c r="AK82" s="21"/>
      <c r="AL82" s="21">
        <f t="shared" si="1143"/>
        <v>0</v>
      </c>
      <c r="AM82" s="21"/>
      <c r="AN82" s="21">
        <f t="shared" si="1144"/>
        <v>0</v>
      </c>
      <c r="AO82" s="21"/>
      <c r="AP82" s="21">
        <f t="shared" si="1145"/>
        <v>0</v>
      </c>
      <c r="AQ82" s="21"/>
      <c r="AR82" s="21">
        <f t="shared" si="1146"/>
        <v>0</v>
      </c>
      <c r="AS82" s="21"/>
      <c r="AT82" s="21">
        <f t="shared" si="1147"/>
        <v>0</v>
      </c>
      <c r="AU82" s="21"/>
      <c r="AV82" s="21">
        <f t="shared" si="1148"/>
        <v>0</v>
      </c>
      <c r="AW82" s="21"/>
      <c r="AX82" s="21">
        <f t="shared" si="1149"/>
        <v>0</v>
      </c>
      <c r="AY82" s="21"/>
      <c r="AZ82" s="21">
        <f t="shared" si="1150"/>
        <v>0</v>
      </c>
      <c r="BA82" s="21"/>
      <c r="BB82" s="21">
        <f t="shared" si="1151"/>
        <v>0</v>
      </c>
      <c r="BC82" s="21"/>
      <c r="BD82" s="21">
        <f t="shared" si="1152"/>
        <v>0</v>
      </c>
      <c r="BE82" s="21"/>
      <c r="BF82" s="21">
        <f t="shared" si="1153"/>
        <v>0</v>
      </c>
      <c r="BG82" s="21"/>
      <c r="BH82" s="21">
        <f t="shared" si="1154"/>
        <v>0</v>
      </c>
      <c r="BI82" s="21"/>
      <c r="BJ82" s="21">
        <f t="shared" si="1155"/>
        <v>0</v>
      </c>
      <c r="BK82" s="21"/>
      <c r="BL82" s="21">
        <f t="shared" si="1156"/>
        <v>0</v>
      </c>
      <c r="BM82" s="21"/>
      <c r="BN82" s="21">
        <f t="shared" si="1157"/>
        <v>0</v>
      </c>
      <c r="BO82" s="21"/>
      <c r="BP82" s="21">
        <f t="shared" si="1158"/>
        <v>0</v>
      </c>
      <c r="BQ82" s="21"/>
      <c r="BR82" s="21">
        <f t="shared" si="1159"/>
        <v>0</v>
      </c>
      <c r="BS82" s="21"/>
      <c r="BT82" s="21">
        <f t="shared" si="1160"/>
        <v>0</v>
      </c>
      <c r="BU82" s="21"/>
      <c r="BV82" s="21">
        <f t="shared" si="1161"/>
        <v>0</v>
      </c>
      <c r="BW82" s="21"/>
      <c r="BX82" s="21">
        <f t="shared" si="1162"/>
        <v>0</v>
      </c>
      <c r="BY82" s="21"/>
      <c r="BZ82" s="21">
        <f t="shared" si="1163"/>
        <v>0</v>
      </c>
      <c r="CA82" s="21"/>
      <c r="CB82" s="21">
        <f t="shared" si="1164"/>
        <v>0</v>
      </c>
      <c r="CC82" s="21"/>
      <c r="CD82" s="21">
        <f t="shared" si="1165"/>
        <v>0</v>
      </c>
      <c r="CE82" s="21"/>
      <c r="CF82" s="21">
        <f t="shared" si="1166"/>
        <v>0</v>
      </c>
      <c r="CG82" s="21"/>
      <c r="CH82" s="21">
        <f t="shared" si="1167"/>
        <v>0</v>
      </c>
      <c r="CI82" s="21"/>
      <c r="CJ82" s="21">
        <f t="shared" si="1168"/>
        <v>0</v>
      </c>
      <c r="CK82" s="21"/>
      <c r="CL82" s="21">
        <f t="shared" si="1169"/>
        <v>0</v>
      </c>
      <c r="CM82" s="21"/>
      <c r="CN82" s="21">
        <f t="shared" si="1170"/>
        <v>0</v>
      </c>
      <c r="CO82" s="21"/>
      <c r="CP82" s="21">
        <f t="shared" si="1171"/>
        <v>0</v>
      </c>
      <c r="CQ82" s="21"/>
      <c r="CR82" s="21">
        <f t="shared" si="1172"/>
        <v>0</v>
      </c>
      <c r="CS82" s="21"/>
      <c r="CT82" s="21">
        <f t="shared" si="1173"/>
        <v>0</v>
      </c>
      <c r="CU82" s="21"/>
      <c r="CV82" s="21">
        <f t="shared" si="1174"/>
        <v>0</v>
      </c>
      <c r="CW82" s="21"/>
      <c r="CX82" s="21">
        <f t="shared" si="1175"/>
        <v>0</v>
      </c>
      <c r="CY82" s="21"/>
      <c r="CZ82" s="21">
        <f t="shared" si="1176"/>
        <v>0</v>
      </c>
      <c r="DA82" s="21"/>
      <c r="DB82" s="21">
        <f t="shared" si="1177"/>
        <v>0</v>
      </c>
      <c r="DC82" s="21"/>
      <c r="DD82" s="21">
        <f t="shared" si="1178"/>
        <v>0</v>
      </c>
      <c r="DE82" s="21"/>
      <c r="DF82" s="21">
        <f t="shared" si="1179"/>
        <v>0</v>
      </c>
      <c r="DG82" s="21"/>
      <c r="DH82" s="21">
        <f t="shared" si="1180"/>
        <v>0</v>
      </c>
      <c r="DI82" s="21"/>
      <c r="DJ82" s="21">
        <f t="shared" si="1181"/>
        <v>0</v>
      </c>
      <c r="DK82" s="21"/>
      <c r="DL82" s="21">
        <f t="shared" si="1182"/>
        <v>0</v>
      </c>
      <c r="DM82" s="21"/>
      <c r="DN82" s="21">
        <f t="shared" si="1183"/>
        <v>0</v>
      </c>
      <c r="DO82" s="21"/>
      <c r="DP82" s="21">
        <f t="shared" si="1184"/>
        <v>0</v>
      </c>
      <c r="DQ82" s="21"/>
      <c r="DR82" s="21">
        <f t="shared" si="1185"/>
        <v>0</v>
      </c>
      <c r="DS82" s="21"/>
      <c r="DT82" s="21">
        <f t="shared" si="1186"/>
        <v>0</v>
      </c>
      <c r="DU82" s="21"/>
      <c r="DV82" s="21">
        <f t="shared" si="1187"/>
        <v>0</v>
      </c>
      <c r="DW82" s="21"/>
      <c r="DX82" s="21">
        <f t="shared" si="1188"/>
        <v>0</v>
      </c>
      <c r="DY82" s="21"/>
      <c r="DZ82" s="21">
        <f t="shared" si="1189"/>
        <v>0</v>
      </c>
      <c r="EA82" s="21"/>
      <c r="EB82" s="21">
        <f t="shared" si="1190"/>
        <v>0</v>
      </c>
      <c r="EC82" s="21"/>
      <c r="ED82" s="21">
        <f t="shared" si="1191"/>
        <v>0</v>
      </c>
      <c r="EE82" s="21"/>
      <c r="EF82" s="21">
        <f t="shared" si="1192"/>
        <v>0</v>
      </c>
      <c r="EG82" s="21"/>
      <c r="EH82" s="21">
        <f t="shared" si="1193"/>
        <v>0</v>
      </c>
      <c r="EI82" s="21"/>
      <c r="EJ82" s="21">
        <f t="shared" si="1194"/>
        <v>0</v>
      </c>
      <c r="EK82" s="21"/>
      <c r="EL82" s="21">
        <f t="shared" si="1195"/>
        <v>0</v>
      </c>
      <c r="EM82" s="21"/>
      <c r="EN82" s="21">
        <f t="shared" si="1196"/>
        <v>0</v>
      </c>
      <c r="EO82" s="21"/>
      <c r="EP82" s="21">
        <f t="shared" si="1197"/>
        <v>0</v>
      </c>
      <c r="EQ82" s="21"/>
      <c r="ER82" s="21">
        <f t="shared" si="1198"/>
        <v>0</v>
      </c>
      <c r="ES82" s="21"/>
      <c r="ET82" s="21">
        <f t="shared" si="1199"/>
        <v>0</v>
      </c>
      <c r="EU82" s="21"/>
      <c r="EV82" s="21">
        <f t="shared" si="1200"/>
        <v>0</v>
      </c>
      <c r="EW82" s="21"/>
      <c r="EX82" s="21">
        <f t="shared" si="1201"/>
        <v>0</v>
      </c>
      <c r="EY82" s="21"/>
      <c r="EZ82" s="21">
        <f t="shared" si="1202"/>
        <v>0</v>
      </c>
      <c r="FA82" s="21"/>
      <c r="FB82" s="21">
        <f t="shared" si="1203"/>
        <v>0</v>
      </c>
      <c r="FC82" s="21"/>
      <c r="FD82" s="21">
        <f t="shared" si="1204"/>
        <v>0</v>
      </c>
      <c r="FE82" s="21"/>
      <c r="FF82" s="21">
        <f t="shared" si="1205"/>
        <v>0</v>
      </c>
      <c r="FG82" s="21"/>
      <c r="FH82" s="21">
        <f t="shared" si="1206"/>
        <v>0</v>
      </c>
      <c r="FI82" s="21"/>
      <c r="FJ82" s="21">
        <f t="shared" si="1207"/>
        <v>0</v>
      </c>
      <c r="FK82" s="21"/>
      <c r="FL82" s="21">
        <f t="shared" si="1208"/>
        <v>0</v>
      </c>
      <c r="FM82" s="21"/>
      <c r="FN82" s="21">
        <f t="shared" si="1209"/>
        <v>0</v>
      </c>
      <c r="FO82" s="21"/>
      <c r="FP82" s="21">
        <f t="shared" si="1210"/>
        <v>0</v>
      </c>
      <c r="FQ82" s="21"/>
      <c r="FR82" s="21">
        <f t="shared" si="1211"/>
        <v>0</v>
      </c>
      <c r="FS82" s="21"/>
      <c r="FT82" s="21">
        <f t="shared" si="1212"/>
        <v>0</v>
      </c>
      <c r="FU82" s="21"/>
      <c r="FV82" s="21">
        <f t="shared" si="1213"/>
        <v>0</v>
      </c>
      <c r="FW82" s="21"/>
      <c r="FX82" s="21">
        <f t="shared" si="1214"/>
        <v>0</v>
      </c>
      <c r="FY82" s="21"/>
      <c r="FZ82" s="21">
        <f t="shared" si="1215"/>
        <v>0</v>
      </c>
      <c r="GA82" s="21"/>
      <c r="GB82" s="21">
        <f t="shared" si="1216"/>
        <v>0</v>
      </c>
      <c r="GC82" s="21"/>
      <c r="GD82" s="21">
        <f t="shared" si="1217"/>
        <v>0</v>
      </c>
      <c r="GE82" s="21"/>
      <c r="GF82" s="21">
        <f t="shared" si="1218"/>
        <v>0</v>
      </c>
      <c r="GG82" s="21"/>
      <c r="GH82" s="21">
        <f t="shared" si="1219"/>
        <v>0</v>
      </c>
      <c r="GI82" s="21"/>
      <c r="GJ82" s="21">
        <f t="shared" si="1220"/>
        <v>0</v>
      </c>
      <c r="GK82" s="21"/>
      <c r="GL82" s="21">
        <f t="shared" si="1221"/>
        <v>0</v>
      </c>
      <c r="GM82" s="21"/>
      <c r="GN82" s="21">
        <f t="shared" si="1222"/>
        <v>0</v>
      </c>
      <c r="GO82" s="21"/>
      <c r="GP82" s="21">
        <f t="shared" si="1223"/>
        <v>0</v>
      </c>
      <c r="GQ82" s="21"/>
      <c r="GR82" s="21">
        <f t="shared" si="1224"/>
        <v>0</v>
      </c>
      <c r="GS82" s="21"/>
      <c r="GT82" s="21">
        <f t="shared" si="1225"/>
        <v>0</v>
      </c>
      <c r="GU82" s="21"/>
      <c r="GV82" s="21">
        <f t="shared" si="1226"/>
        <v>0</v>
      </c>
      <c r="GW82" s="21"/>
      <c r="GX82" s="21">
        <f t="shared" si="1227"/>
        <v>0</v>
      </c>
      <c r="GY82" s="21"/>
      <c r="GZ82" s="21">
        <f t="shared" si="1228"/>
        <v>0</v>
      </c>
      <c r="HA82" s="21"/>
      <c r="HB82" s="21">
        <f t="shared" si="1229"/>
        <v>0</v>
      </c>
      <c r="HC82" s="21"/>
      <c r="HD82" s="21">
        <f t="shared" si="1230"/>
        <v>0</v>
      </c>
      <c r="HE82" s="21"/>
      <c r="HF82" s="21">
        <f t="shared" si="1231"/>
        <v>0</v>
      </c>
      <c r="HG82" s="21"/>
      <c r="HH82" s="21">
        <f t="shared" si="1232"/>
        <v>0</v>
      </c>
      <c r="HI82" s="21"/>
      <c r="HJ82" s="21">
        <f t="shared" si="1233"/>
        <v>0</v>
      </c>
      <c r="HK82" s="21"/>
      <c r="HL82" s="21">
        <f t="shared" si="1234"/>
        <v>0</v>
      </c>
      <c r="HM82" s="21"/>
      <c r="HN82" s="21">
        <f t="shared" si="1235"/>
        <v>0</v>
      </c>
      <c r="HO82" s="21"/>
      <c r="HP82" s="21">
        <f t="shared" si="1236"/>
        <v>0</v>
      </c>
      <c r="HQ82" s="21"/>
      <c r="HR82" s="21">
        <f t="shared" si="1237"/>
        <v>0</v>
      </c>
      <c r="HS82" s="21"/>
      <c r="HT82" s="21">
        <f t="shared" si="1238"/>
        <v>0</v>
      </c>
      <c r="HU82" s="21"/>
      <c r="HV82" s="21">
        <f t="shared" si="1239"/>
        <v>0</v>
      </c>
      <c r="HW82" s="21"/>
      <c r="HX82" s="21">
        <f t="shared" si="1240"/>
        <v>0</v>
      </c>
      <c r="HY82" s="21"/>
      <c r="HZ82" s="21">
        <f t="shared" si="1241"/>
        <v>0</v>
      </c>
      <c r="IA82" s="21"/>
      <c r="IB82" s="21">
        <f t="shared" si="1242"/>
        <v>0</v>
      </c>
      <c r="IC82" s="21"/>
      <c r="ID82" s="21">
        <f t="shared" si="1243"/>
        <v>0</v>
      </c>
      <c r="IE82" s="21"/>
      <c r="IF82" s="21">
        <f t="shared" si="1244"/>
        <v>0</v>
      </c>
      <c r="IG82" s="21"/>
      <c r="IH82" s="21">
        <f t="shared" si="1245"/>
        <v>0</v>
      </c>
      <c r="II82" s="21"/>
      <c r="IJ82" s="21">
        <f t="shared" si="1246"/>
        <v>0</v>
      </c>
      <c r="IK82" s="21"/>
      <c r="IL82" s="21">
        <f t="shared" si="1247"/>
        <v>0</v>
      </c>
      <c r="IM82" s="21"/>
      <c r="IN82" s="21">
        <f t="shared" si="1248"/>
        <v>0</v>
      </c>
      <c r="IO82" s="21"/>
      <c r="IP82" s="21">
        <f t="shared" si="1249"/>
        <v>0</v>
      </c>
      <c r="IQ82" s="21"/>
      <c r="IR82" s="21">
        <f t="shared" si="1250"/>
        <v>0</v>
      </c>
      <c r="IS82" s="21"/>
      <c r="IT82" s="21">
        <f t="shared" si="1251"/>
        <v>0</v>
      </c>
      <c r="IU82" s="21"/>
      <c r="IV82" s="21">
        <f t="shared" si="1252"/>
        <v>0</v>
      </c>
      <c r="IW82" s="21"/>
      <c r="IX82" s="21">
        <f t="shared" si="1253"/>
        <v>0</v>
      </c>
      <c r="IY82" s="21"/>
      <c r="IZ82" s="21">
        <f t="shared" si="1254"/>
        <v>0</v>
      </c>
      <c r="JA82" s="21"/>
      <c r="JB82" s="21">
        <f t="shared" si="1255"/>
        <v>0</v>
      </c>
      <c r="JC82" s="21"/>
      <c r="JD82" s="21">
        <f t="shared" si="1256"/>
        <v>0</v>
      </c>
      <c r="JE82" s="21"/>
      <c r="JF82" s="21">
        <f t="shared" si="1257"/>
        <v>0</v>
      </c>
      <c r="JG82" s="21"/>
      <c r="JH82" s="21">
        <f t="shared" si="1258"/>
        <v>0</v>
      </c>
      <c r="JI82" s="21"/>
      <c r="JJ82" s="21">
        <f t="shared" si="1259"/>
        <v>0</v>
      </c>
      <c r="JK82" s="21"/>
      <c r="JL82" s="21">
        <f t="shared" si="1260"/>
        <v>0</v>
      </c>
      <c r="JM82" s="21"/>
      <c r="JN82" s="21">
        <f t="shared" si="1261"/>
        <v>0</v>
      </c>
      <c r="JO82" s="21"/>
      <c r="JP82" s="21">
        <f t="shared" si="1262"/>
        <v>0</v>
      </c>
      <c r="JQ82" s="21"/>
      <c r="JR82" s="21">
        <f t="shared" si="1263"/>
        <v>0</v>
      </c>
      <c r="JS82" s="21"/>
      <c r="JT82" s="21">
        <f t="shared" si="1264"/>
        <v>0</v>
      </c>
      <c r="JU82" s="21"/>
      <c r="JV82" s="21">
        <f t="shared" si="1265"/>
        <v>0</v>
      </c>
      <c r="JW82" s="21"/>
      <c r="JX82" s="21">
        <f t="shared" si="1266"/>
        <v>25.3</v>
      </c>
      <c r="JY82" s="21"/>
      <c r="JZ82" s="21">
        <f t="shared" si="1267"/>
        <v>25.3</v>
      </c>
      <c r="KA82" s="21"/>
      <c r="KB82" s="21">
        <f t="shared" si="1268"/>
        <v>25.3</v>
      </c>
      <c r="KC82" s="21"/>
      <c r="KD82" s="21">
        <f t="shared" si="1269"/>
        <v>25.3</v>
      </c>
      <c r="KE82" s="21"/>
      <c r="KF82" s="21">
        <f t="shared" si="1270"/>
        <v>25.3</v>
      </c>
      <c r="KG82" s="21"/>
      <c r="KH82" s="21">
        <f t="shared" si="1271"/>
        <v>25.3</v>
      </c>
      <c r="KI82" s="21"/>
      <c r="KJ82" s="21">
        <f t="shared" si="1272"/>
        <v>25.3</v>
      </c>
      <c r="KK82" s="21"/>
      <c r="KL82" s="21">
        <f t="shared" si="1273"/>
        <v>25.3</v>
      </c>
      <c r="KM82" s="21"/>
      <c r="KN82" s="21">
        <f t="shared" si="1274"/>
        <v>25.3</v>
      </c>
      <c r="KO82" s="21"/>
      <c r="KP82" s="21">
        <f t="shared" si="1275"/>
        <v>25.3</v>
      </c>
      <c r="KQ82" s="21"/>
      <c r="KR82" s="21">
        <f t="shared" si="1276"/>
        <v>0</v>
      </c>
      <c r="KS82" s="21"/>
      <c r="KT82" s="21">
        <f t="shared" si="1277"/>
        <v>0</v>
      </c>
      <c r="KU82" s="21"/>
      <c r="KV82" s="21">
        <f t="shared" si="1278"/>
        <v>0</v>
      </c>
      <c r="KW82" s="21"/>
      <c r="KX82" s="21">
        <f t="shared" si="1279"/>
        <v>0</v>
      </c>
      <c r="KY82" s="21"/>
      <c r="KZ82" s="21">
        <f t="shared" si="1280"/>
        <v>0</v>
      </c>
      <c r="LA82" s="21"/>
      <c r="LB82" s="21">
        <f t="shared" si="1281"/>
        <v>0</v>
      </c>
      <c r="LC82" s="21"/>
      <c r="LD82" s="21">
        <f t="shared" si="1282"/>
        <v>0</v>
      </c>
      <c r="LE82" s="21"/>
      <c r="LF82" s="21">
        <f t="shared" si="1283"/>
        <v>0</v>
      </c>
      <c r="LG82" s="21"/>
      <c r="LH82" s="21">
        <f t="shared" si="1284"/>
        <v>0</v>
      </c>
      <c r="LI82" s="21"/>
      <c r="LJ82" s="21">
        <f t="shared" si="1285"/>
        <v>0</v>
      </c>
      <c r="LK82" s="21"/>
      <c r="LL82" s="21">
        <f t="shared" si="1286"/>
        <v>0</v>
      </c>
      <c r="LM82" s="21"/>
      <c r="LN82" s="21">
        <f t="shared" si="1287"/>
        <v>0</v>
      </c>
      <c r="LO82" s="21"/>
      <c r="LP82" s="21">
        <f t="shared" si="1288"/>
        <v>0</v>
      </c>
      <c r="LQ82" s="21"/>
      <c r="LR82" s="21">
        <f t="shared" si="1289"/>
        <v>0</v>
      </c>
      <c r="LS82" s="21"/>
      <c r="LT82" s="21">
        <f t="shared" si="1290"/>
        <v>0</v>
      </c>
      <c r="LU82" s="21"/>
      <c r="LV82" s="21">
        <f t="shared" si="1291"/>
        <v>0</v>
      </c>
      <c r="LW82" s="21"/>
      <c r="LX82" s="21">
        <f t="shared" si="1292"/>
        <v>0</v>
      </c>
      <c r="LY82" s="21"/>
      <c r="LZ82" s="21">
        <f t="shared" si="1293"/>
        <v>0</v>
      </c>
      <c r="MA82" s="21"/>
      <c r="MB82" s="21">
        <f t="shared" si="1294"/>
        <v>0</v>
      </c>
      <c r="MC82" s="21"/>
      <c r="MD82" s="21">
        <f t="shared" si="1295"/>
        <v>0</v>
      </c>
      <c r="ME82" s="21"/>
      <c r="MF82" s="21">
        <f t="shared" si="1296"/>
        <v>0</v>
      </c>
      <c r="MG82" s="21"/>
      <c r="MH82" s="21">
        <f t="shared" si="1297"/>
        <v>0</v>
      </c>
      <c r="MI82" s="21"/>
      <c r="MJ82" s="21">
        <f t="shared" si="1298"/>
        <v>0</v>
      </c>
      <c r="MK82" s="21"/>
      <c r="ML82" s="21">
        <f t="shared" si="1299"/>
        <v>0</v>
      </c>
      <c r="MM82" s="21"/>
      <c r="MN82" s="21">
        <f t="shared" si="1300"/>
        <v>0</v>
      </c>
      <c r="MO82" s="21"/>
      <c r="MP82" s="21">
        <f t="shared" si="1301"/>
        <v>0</v>
      </c>
      <c r="MQ82" s="21"/>
      <c r="MR82" s="21">
        <f t="shared" si="1302"/>
        <v>0</v>
      </c>
      <c r="MS82" s="21"/>
      <c r="MT82" s="21">
        <f t="shared" si="1303"/>
        <v>0</v>
      </c>
      <c r="MU82" s="21"/>
      <c r="MV82" s="21">
        <f t="shared" si="1304"/>
        <v>0</v>
      </c>
      <c r="MW82" s="21"/>
      <c r="MX82" s="21">
        <f t="shared" si="1305"/>
        <v>0</v>
      </c>
      <c r="MY82" s="21"/>
      <c r="MZ82" s="21">
        <f t="shared" si="1306"/>
        <v>0</v>
      </c>
      <c r="NA82" s="21"/>
      <c r="NB82" s="21">
        <f t="shared" si="1307"/>
        <v>0</v>
      </c>
      <c r="NC82" s="21"/>
      <c r="ND82" s="21">
        <f t="shared" si="1308"/>
        <v>0</v>
      </c>
      <c r="NE82" s="21"/>
      <c r="NF82" s="21">
        <f t="shared" si="1309"/>
        <v>0</v>
      </c>
      <c r="NG82" s="21"/>
      <c r="NH82" s="21">
        <f t="shared" si="1310"/>
        <v>0</v>
      </c>
      <c r="NI82" s="21"/>
      <c r="NJ82" s="21">
        <f t="shared" si="1311"/>
        <v>0</v>
      </c>
      <c r="NK82" s="21"/>
      <c r="NL82" s="21">
        <f t="shared" si="1312"/>
        <v>0</v>
      </c>
      <c r="NM82" s="21"/>
      <c r="NN82" s="21">
        <f t="shared" si="1313"/>
        <v>0</v>
      </c>
      <c r="NO82" s="21"/>
      <c r="NP82" s="21">
        <f t="shared" si="1314"/>
        <v>0</v>
      </c>
      <c r="NQ82" s="21"/>
      <c r="NR82" s="21">
        <f t="shared" si="1315"/>
        <v>0</v>
      </c>
      <c r="NS82" s="21"/>
      <c r="NT82" s="21">
        <f t="shared" si="1316"/>
        <v>0</v>
      </c>
      <c r="NU82" s="21"/>
      <c r="NV82" s="21">
        <f t="shared" si="1317"/>
        <v>0</v>
      </c>
      <c r="NW82" s="21"/>
      <c r="NX82" s="21">
        <f t="shared" si="1318"/>
        <v>0</v>
      </c>
      <c r="NY82" s="21"/>
      <c r="NZ82" s="21">
        <f t="shared" si="1319"/>
        <v>0</v>
      </c>
      <c r="OA82" s="21"/>
      <c r="OB82" s="21">
        <f t="shared" si="1320"/>
        <v>0</v>
      </c>
      <c r="OC82" s="21"/>
      <c r="OD82" s="21">
        <f t="shared" si="1321"/>
        <v>0</v>
      </c>
      <c r="OE82" s="21"/>
      <c r="OF82" s="21">
        <f t="shared" si="1322"/>
        <v>0</v>
      </c>
      <c r="OG82" s="21"/>
      <c r="OH82" s="21">
        <f t="shared" si="1323"/>
        <v>0</v>
      </c>
      <c r="OI82" s="21"/>
      <c r="OJ82" s="21">
        <f t="shared" si="1324"/>
        <v>0</v>
      </c>
      <c r="OK82" s="21"/>
      <c r="OL82" s="21">
        <f t="shared" si="1325"/>
        <v>0</v>
      </c>
      <c r="OM82" s="21"/>
      <c r="ON82" s="21">
        <f t="shared" si="1326"/>
        <v>0</v>
      </c>
      <c r="OO82" s="21"/>
      <c r="OP82" s="21">
        <f t="shared" si="1326"/>
        <v>0</v>
      </c>
      <c r="OQ82" s="21"/>
      <c r="OR82" s="21">
        <f t="shared" si="1326"/>
        <v>0</v>
      </c>
      <c r="OS82" s="21"/>
      <c r="OT82" s="21">
        <f t="shared" si="1326"/>
        <v>0</v>
      </c>
      <c r="OU82" s="21"/>
      <c r="OV82" s="21">
        <f t="shared" si="1326"/>
        <v>0</v>
      </c>
      <c r="OW82" s="21"/>
      <c r="OX82" s="21">
        <f t="shared" si="1326"/>
        <v>0</v>
      </c>
      <c r="OY82" s="21"/>
      <c r="OZ82" s="21">
        <f t="shared" si="1326"/>
        <v>0</v>
      </c>
      <c r="PA82" s="21"/>
      <c r="PB82" s="21">
        <f t="shared" si="1327"/>
        <v>0</v>
      </c>
      <c r="PC82" s="21"/>
      <c r="PD82" s="21">
        <f t="shared" si="1327"/>
        <v>0</v>
      </c>
      <c r="PE82" s="21"/>
      <c r="PF82" s="21">
        <f t="shared" si="1327"/>
        <v>0</v>
      </c>
      <c r="PG82" s="21"/>
      <c r="PH82" s="21">
        <f t="shared" si="1327"/>
        <v>0</v>
      </c>
      <c r="PI82" s="21"/>
      <c r="PJ82" s="21">
        <f t="shared" si="1327"/>
        <v>0</v>
      </c>
      <c r="PK82" s="21"/>
      <c r="PL82" s="21">
        <f t="shared" si="1327"/>
        <v>0</v>
      </c>
      <c r="PM82" s="21"/>
      <c r="PN82" s="21">
        <f t="shared" si="1328"/>
        <v>0</v>
      </c>
      <c r="PO82" s="21"/>
      <c r="PP82" s="21">
        <f t="shared" si="1328"/>
        <v>0</v>
      </c>
      <c r="PQ82" s="21"/>
      <c r="PR82" s="21">
        <f t="shared" si="1328"/>
        <v>0</v>
      </c>
      <c r="PS82" s="21"/>
      <c r="PT82" s="21">
        <f t="shared" si="1328"/>
        <v>0</v>
      </c>
      <c r="PU82" s="21"/>
      <c r="PV82" s="21">
        <f t="shared" si="1328"/>
        <v>0</v>
      </c>
      <c r="PW82" s="21"/>
      <c r="PX82" s="21">
        <f t="shared" si="1328"/>
        <v>0</v>
      </c>
      <c r="PY82" s="21"/>
      <c r="PZ82" s="21">
        <f t="shared" si="1329"/>
        <v>0</v>
      </c>
      <c r="QA82" s="21"/>
      <c r="QB82" s="21">
        <f t="shared" si="1329"/>
        <v>0</v>
      </c>
      <c r="QC82" s="21"/>
      <c r="QD82" s="21">
        <f t="shared" si="1329"/>
        <v>0</v>
      </c>
      <c r="QE82" s="21"/>
      <c r="QF82" s="21">
        <f t="shared" si="1329"/>
        <v>0</v>
      </c>
      <c r="QG82" s="21"/>
      <c r="QH82" s="21">
        <f t="shared" si="1329"/>
        <v>0</v>
      </c>
      <c r="QI82" s="21"/>
      <c r="QJ82" s="21">
        <f t="shared" si="1329"/>
        <v>0</v>
      </c>
      <c r="QK82" s="21"/>
      <c r="QL82" s="21">
        <f t="shared" si="1330"/>
        <v>0</v>
      </c>
      <c r="QM82" s="21"/>
      <c r="QN82" s="21">
        <f t="shared" si="1330"/>
        <v>0</v>
      </c>
      <c r="QO82" s="21"/>
      <c r="QP82" s="21">
        <f t="shared" si="1330"/>
        <v>0</v>
      </c>
      <c r="QQ82" s="21"/>
      <c r="QR82" s="21">
        <f t="shared" si="1330"/>
        <v>0</v>
      </c>
      <c r="QS82" s="21"/>
      <c r="QT82" s="21">
        <f t="shared" si="1330"/>
        <v>0</v>
      </c>
      <c r="QU82" s="21"/>
      <c r="QV82" s="21">
        <f t="shared" si="1330"/>
        <v>0</v>
      </c>
      <c r="QW82" s="21"/>
      <c r="QX82" s="21">
        <f t="shared" si="1331"/>
        <v>0</v>
      </c>
      <c r="QY82" s="21"/>
      <c r="QZ82" s="21">
        <f t="shared" si="1331"/>
        <v>0</v>
      </c>
      <c r="RA82" s="21"/>
      <c r="RB82" s="21">
        <f t="shared" si="1331"/>
        <v>0</v>
      </c>
      <c r="RC82" s="21"/>
      <c r="RD82" s="21">
        <f t="shared" si="1331"/>
        <v>0</v>
      </c>
      <c r="RE82" s="21"/>
      <c r="RF82" s="21">
        <f t="shared" si="1331"/>
        <v>0</v>
      </c>
      <c r="RG82" s="21"/>
      <c r="RH82" s="21">
        <f t="shared" si="1331"/>
        <v>0</v>
      </c>
      <c r="RI82" s="21"/>
      <c r="RJ82" s="21">
        <f t="shared" si="1332"/>
        <v>0</v>
      </c>
      <c r="RK82" s="21"/>
      <c r="RL82" s="21">
        <f t="shared" si="1333"/>
        <v>0</v>
      </c>
      <c r="RM82" s="21"/>
      <c r="RN82" s="21">
        <f t="shared" si="1334"/>
        <v>0</v>
      </c>
      <c r="RO82" s="21"/>
      <c r="RP82" s="21">
        <f t="shared" si="1335"/>
        <v>0</v>
      </c>
      <c r="RQ82" s="21"/>
      <c r="RR82" s="21">
        <f t="shared" si="1336"/>
        <v>0</v>
      </c>
      <c r="RS82" s="21"/>
      <c r="RT82" s="21">
        <f t="shared" si="1337"/>
        <v>0</v>
      </c>
      <c r="RU82" s="21"/>
      <c r="RV82" s="21">
        <f t="shared" si="1338"/>
        <v>0</v>
      </c>
      <c r="RW82" s="21"/>
      <c r="RX82" s="21">
        <f t="shared" si="1339"/>
        <v>0</v>
      </c>
      <c r="RY82" s="21"/>
      <c r="RZ82" s="21">
        <f t="shared" si="1340"/>
        <v>0</v>
      </c>
      <c r="SA82" s="21"/>
      <c r="SB82" s="21">
        <f t="shared" si="1341"/>
        <v>0</v>
      </c>
      <c r="SC82" s="21"/>
      <c r="SD82" s="21">
        <f t="shared" si="1342"/>
        <v>0</v>
      </c>
      <c r="SE82" s="21"/>
      <c r="SF82" s="21">
        <f t="shared" si="1343"/>
        <v>0</v>
      </c>
      <c r="SG82" s="21"/>
      <c r="SH82" s="21">
        <f t="shared" si="1344"/>
        <v>0</v>
      </c>
      <c r="SI82" s="21"/>
      <c r="SJ82" s="21">
        <f t="shared" si="1345"/>
        <v>0</v>
      </c>
      <c r="SK82" s="21"/>
      <c r="SL82" s="21">
        <f t="shared" si="1346"/>
        <v>0</v>
      </c>
      <c r="SM82" s="21"/>
      <c r="SN82" s="21">
        <f t="shared" si="1347"/>
        <v>0</v>
      </c>
      <c r="SO82" s="21"/>
      <c r="SP82" s="21">
        <f t="shared" si="1348"/>
        <v>0</v>
      </c>
      <c r="SQ82" s="21"/>
      <c r="SR82" s="21">
        <f t="shared" si="1349"/>
        <v>0</v>
      </c>
      <c r="SS82" s="21"/>
      <c r="ST82" s="21">
        <f t="shared" si="1350"/>
        <v>0</v>
      </c>
      <c r="SU82" s="21"/>
      <c r="SV82" s="21">
        <f t="shared" si="1351"/>
        <v>0</v>
      </c>
      <c r="SW82" s="21"/>
      <c r="SX82" s="21">
        <f t="shared" si="1352"/>
        <v>0</v>
      </c>
      <c r="SY82" s="21"/>
      <c r="SZ82" s="21">
        <f t="shared" si="1353"/>
        <v>0</v>
      </c>
      <c r="TA82" s="21"/>
      <c r="TB82" s="21">
        <f t="shared" si="1354"/>
        <v>0</v>
      </c>
      <c r="TC82" s="21"/>
      <c r="TD82" s="21">
        <f t="shared" si="1355"/>
        <v>0</v>
      </c>
      <c r="TE82" s="21"/>
      <c r="TF82" s="21">
        <f t="shared" si="1356"/>
        <v>0</v>
      </c>
      <c r="TG82" s="21"/>
      <c r="TH82" s="21">
        <f t="shared" si="1357"/>
        <v>0</v>
      </c>
      <c r="TI82" s="21"/>
      <c r="TJ82" s="21">
        <f t="shared" si="1358"/>
        <v>0</v>
      </c>
      <c r="TK82" s="21"/>
      <c r="TL82" s="21">
        <f t="shared" si="1359"/>
        <v>0</v>
      </c>
      <c r="TM82" s="21"/>
      <c r="TN82" s="21">
        <f t="shared" si="1360"/>
        <v>0</v>
      </c>
      <c r="TO82" s="21"/>
      <c r="TP82" s="21">
        <f t="shared" si="1361"/>
        <v>0</v>
      </c>
      <c r="TQ82" s="21"/>
      <c r="TR82" s="21">
        <f t="shared" si="1362"/>
        <v>0</v>
      </c>
      <c r="TS82" s="21"/>
      <c r="TT82" s="21">
        <f t="shared" si="1363"/>
        <v>0</v>
      </c>
      <c r="TU82" s="21"/>
      <c r="TV82" s="21">
        <f t="shared" si="1364"/>
        <v>0</v>
      </c>
      <c r="TW82" s="21"/>
      <c r="TX82" s="21">
        <f t="shared" si="1365"/>
        <v>0</v>
      </c>
      <c r="TY82" s="21"/>
      <c r="TZ82" s="21">
        <f t="shared" si="1366"/>
        <v>0</v>
      </c>
      <c r="UA82" s="21"/>
      <c r="UB82" s="21">
        <f t="shared" si="1367"/>
        <v>0</v>
      </c>
      <c r="UC82" s="21"/>
      <c r="UD82" s="21">
        <f t="shared" si="1368"/>
        <v>0</v>
      </c>
      <c r="UE82" s="21"/>
      <c r="UF82" s="21">
        <f t="shared" si="1369"/>
        <v>0</v>
      </c>
      <c r="UG82" s="21"/>
      <c r="UH82" s="21">
        <f t="shared" si="1370"/>
        <v>0</v>
      </c>
      <c r="UI82" s="21"/>
      <c r="UJ82" s="21">
        <f t="shared" si="1371"/>
        <v>0</v>
      </c>
      <c r="UK82" s="21"/>
      <c r="UL82" s="21">
        <f t="shared" si="1372"/>
        <v>0</v>
      </c>
      <c r="UM82" s="21"/>
      <c r="UN82" s="21">
        <f t="shared" si="1373"/>
        <v>0</v>
      </c>
      <c r="UO82" s="21"/>
      <c r="UP82" s="21">
        <f t="shared" si="1374"/>
        <v>0</v>
      </c>
      <c r="UQ82" s="21"/>
      <c r="UR82" s="21">
        <f t="shared" si="1375"/>
        <v>0</v>
      </c>
      <c r="US82" s="21"/>
      <c r="UT82" s="21">
        <f t="shared" si="1376"/>
        <v>0</v>
      </c>
      <c r="UU82" s="21"/>
      <c r="UV82" s="21">
        <f t="shared" si="1377"/>
        <v>0</v>
      </c>
      <c r="UW82" s="21"/>
      <c r="UX82" s="21">
        <f t="shared" si="1378"/>
        <v>0</v>
      </c>
      <c r="UY82" s="21"/>
      <c r="UZ82" s="21">
        <f t="shared" si="1379"/>
        <v>0</v>
      </c>
      <c r="VA82" s="21"/>
      <c r="VB82" s="21">
        <f t="shared" si="1380"/>
        <v>0</v>
      </c>
      <c r="VC82" s="21"/>
      <c r="VD82" s="21">
        <f t="shared" si="1381"/>
        <v>0</v>
      </c>
      <c r="VE82" s="21"/>
      <c r="VF82" s="21">
        <f t="shared" si="1382"/>
        <v>0</v>
      </c>
      <c r="VG82" s="21"/>
      <c r="VH82" s="21">
        <f t="shared" si="1383"/>
        <v>0</v>
      </c>
      <c r="VI82" s="21"/>
      <c r="VJ82" s="21">
        <f t="shared" si="1384"/>
        <v>0</v>
      </c>
      <c r="VK82" s="21"/>
      <c r="VL82" s="21">
        <f t="shared" si="1385"/>
        <v>0</v>
      </c>
      <c r="VM82" s="21"/>
      <c r="VN82" s="21">
        <f t="shared" si="1386"/>
        <v>0</v>
      </c>
      <c r="VO82" s="21"/>
      <c r="VP82" s="21">
        <f t="shared" si="1387"/>
        <v>0</v>
      </c>
      <c r="VQ82" s="21"/>
      <c r="VR82" s="21">
        <f t="shared" si="1326"/>
        <v>0</v>
      </c>
      <c r="VS82" s="21"/>
      <c r="VT82" s="21">
        <f t="shared" si="1388"/>
        <v>0</v>
      </c>
      <c r="VU82" s="21"/>
      <c r="VV82" s="21">
        <f t="shared" si="1388"/>
        <v>0</v>
      </c>
      <c r="VW82" s="21"/>
      <c r="VX82" s="21">
        <f t="shared" si="1389"/>
        <v>0</v>
      </c>
      <c r="VY82" s="21"/>
      <c r="VZ82" s="21">
        <f t="shared" si="1389"/>
        <v>0</v>
      </c>
      <c r="WA82" s="21"/>
      <c r="WB82" s="21">
        <f t="shared" si="1389"/>
        <v>0</v>
      </c>
      <c r="WC82" s="21"/>
      <c r="WD82" s="21">
        <f t="shared" si="1389"/>
        <v>0</v>
      </c>
      <c r="WE82" s="21"/>
      <c r="WF82" s="21">
        <f t="shared" si="1389"/>
        <v>0</v>
      </c>
      <c r="WG82" s="21"/>
      <c r="WH82" s="21">
        <f t="shared" si="1389"/>
        <v>0</v>
      </c>
      <c r="WI82" s="21"/>
      <c r="WJ82" s="21">
        <f t="shared" si="1389"/>
        <v>0</v>
      </c>
      <c r="WK82" s="21"/>
      <c r="WL82" s="21">
        <f t="shared" si="1389"/>
        <v>0</v>
      </c>
      <c r="WM82" s="21"/>
      <c r="WN82" s="21">
        <f t="shared" si="1390"/>
        <v>0</v>
      </c>
      <c r="WO82" s="21"/>
      <c r="WP82" s="21">
        <f t="shared" si="1390"/>
        <v>0</v>
      </c>
      <c r="WQ82" s="21"/>
      <c r="WR82" s="21">
        <f t="shared" si="1390"/>
        <v>0</v>
      </c>
      <c r="WS82" s="21"/>
      <c r="WT82" s="21">
        <f t="shared" si="1390"/>
        <v>0</v>
      </c>
      <c r="WU82" s="21"/>
      <c r="WV82" s="21">
        <f t="shared" si="1390"/>
        <v>0</v>
      </c>
      <c r="WW82" s="21"/>
      <c r="WX82" s="21">
        <f t="shared" si="1390"/>
        <v>0</v>
      </c>
      <c r="WY82" s="21"/>
      <c r="WZ82" s="21">
        <f t="shared" si="1390"/>
        <v>0</v>
      </c>
      <c r="XA82" s="21"/>
      <c r="XB82" s="21">
        <f t="shared" si="1390"/>
        <v>0</v>
      </c>
      <c r="XC82" s="21"/>
      <c r="XD82" s="21">
        <f t="shared" si="1391"/>
        <v>0</v>
      </c>
      <c r="XE82" s="21"/>
      <c r="XF82" s="21">
        <f t="shared" si="1391"/>
        <v>0</v>
      </c>
      <c r="XG82" s="21"/>
      <c r="XH82" s="21">
        <f t="shared" si="1391"/>
        <v>0</v>
      </c>
      <c r="XI82" s="21"/>
      <c r="XJ82" s="21">
        <f t="shared" si="1391"/>
        <v>0</v>
      </c>
      <c r="XK82" s="21"/>
      <c r="XL82" s="21">
        <f t="shared" si="1391"/>
        <v>0</v>
      </c>
      <c r="XM82" s="21"/>
      <c r="XN82" s="21">
        <f t="shared" si="1391"/>
        <v>0</v>
      </c>
      <c r="XO82" s="21"/>
      <c r="XP82" s="21">
        <f t="shared" si="1391"/>
        <v>0</v>
      </c>
      <c r="XQ82" s="21"/>
      <c r="XR82" s="21">
        <f t="shared" si="1391"/>
        <v>0</v>
      </c>
      <c r="XS82" s="21"/>
      <c r="XT82" s="21">
        <f t="shared" si="1388"/>
        <v>0</v>
      </c>
      <c r="XU82" s="21"/>
      <c r="XV82" s="21">
        <f t="shared" si="1388"/>
        <v>0</v>
      </c>
      <c r="XW82" s="21"/>
      <c r="XX82" s="21">
        <f t="shared" si="1388"/>
        <v>0</v>
      </c>
      <c r="XY82" s="21"/>
      <c r="XZ82" s="21">
        <f t="shared" si="1388"/>
        <v>0</v>
      </c>
      <c r="YA82" s="21"/>
      <c r="YB82" s="21">
        <f t="shared" si="1392"/>
        <v>0</v>
      </c>
      <c r="YC82" s="21"/>
      <c r="YD82" s="21">
        <f t="shared" si="1393"/>
        <v>0</v>
      </c>
      <c r="YE82" s="21"/>
      <c r="YF82" s="21">
        <f t="shared" si="1394"/>
        <v>0</v>
      </c>
      <c r="YG82" s="21"/>
      <c r="YH82" s="21">
        <f t="shared" si="1395"/>
        <v>0</v>
      </c>
      <c r="YI82" s="21"/>
      <c r="YJ82" s="21">
        <f t="shared" si="1396"/>
        <v>0</v>
      </c>
      <c r="YK82" s="21"/>
      <c r="YL82" s="21">
        <f t="shared" si="1397"/>
        <v>0</v>
      </c>
      <c r="YM82" s="21"/>
      <c r="YN82" s="21">
        <f t="shared" si="1398"/>
        <v>0</v>
      </c>
      <c r="YO82" s="21"/>
      <c r="YP82" s="21">
        <f t="shared" si="1399"/>
        <v>0</v>
      </c>
      <c r="YQ82" s="21"/>
      <c r="YR82" s="21">
        <f t="shared" si="1400"/>
        <v>0</v>
      </c>
      <c r="YS82" s="21"/>
      <c r="YT82" s="21">
        <f t="shared" si="1401"/>
        <v>0</v>
      </c>
      <c r="YU82" s="21"/>
      <c r="YV82" s="21">
        <f t="shared" si="1402"/>
        <v>0</v>
      </c>
      <c r="YW82" s="21"/>
      <c r="YX82" s="21">
        <f t="shared" si="1403"/>
        <v>0</v>
      </c>
      <c r="YY82" s="21"/>
      <c r="YZ82" s="21">
        <f t="shared" si="1388"/>
        <v>0</v>
      </c>
      <c r="ZA82" s="21"/>
      <c r="ZB82" s="21">
        <f t="shared" si="1404"/>
        <v>0</v>
      </c>
      <c r="ZC82" s="21"/>
      <c r="ZD82" s="21">
        <f t="shared" si="1405"/>
        <v>0</v>
      </c>
      <c r="ZE82" s="21"/>
      <c r="ZF82" s="21">
        <f t="shared" si="1406"/>
        <v>0</v>
      </c>
      <c r="ZG82" s="21"/>
      <c r="ZH82" s="21">
        <f t="shared" si="1407"/>
        <v>0</v>
      </c>
      <c r="ZI82" s="21"/>
      <c r="ZJ82" s="21">
        <f t="shared" si="1408"/>
        <v>0</v>
      </c>
      <c r="ZK82" s="21"/>
      <c r="ZL82" s="21">
        <f t="shared" si="1409"/>
        <v>0</v>
      </c>
      <c r="ZM82" s="21">
        <v>1</v>
      </c>
      <c r="ZN82" s="21">
        <f t="shared" si="1410"/>
        <v>0</v>
      </c>
      <c r="ZO82" s="21">
        <v>28</v>
      </c>
      <c r="ZP82" s="21">
        <f t="shared" si="1411"/>
        <v>0</v>
      </c>
      <c r="ZQ82" s="21">
        <v>37</v>
      </c>
      <c r="ZR82" s="21">
        <f t="shared" si="1412"/>
        <v>0</v>
      </c>
      <c r="ZS82" s="21">
        <v>33</v>
      </c>
      <c r="ZT82" s="21">
        <f t="shared" si="1388"/>
        <v>0</v>
      </c>
      <c r="ZU82" s="21">
        <v>30</v>
      </c>
      <c r="ZV82" s="21">
        <f t="shared" si="1413"/>
        <v>0</v>
      </c>
      <c r="ZW82" s="21">
        <v>10</v>
      </c>
      <c r="ZX82" s="21">
        <f t="shared" si="1414"/>
        <v>0</v>
      </c>
      <c r="ZY82" s="21">
        <v>28</v>
      </c>
      <c r="ZZ82" s="21">
        <f t="shared" si="1414"/>
        <v>0</v>
      </c>
      <c r="AAA82" s="21">
        <v>30</v>
      </c>
      <c r="AAB82" s="21">
        <f t="shared" si="1415"/>
        <v>0</v>
      </c>
      <c r="AAC82" s="21">
        <v>27</v>
      </c>
      <c r="AAD82" s="21">
        <f t="shared" si="1415"/>
        <v>0</v>
      </c>
      <c r="AAE82" s="21">
        <v>29</v>
      </c>
      <c r="AAF82" s="21">
        <f t="shared" si="1416"/>
        <v>0</v>
      </c>
      <c r="AAG82" s="21"/>
      <c r="AAH82" s="21">
        <f t="shared" si="1416"/>
        <v>0</v>
      </c>
      <c r="AAI82" s="21"/>
      <c r="AAJ82" s="21">
        <f t="shared" si="1417"/>
        <v>0</v>
      </c>
      <c r="AAK82" s="21"/>
      <c r="AAL82" s="21">
        <f t="shared" si="1417"/>
        <v>0</v>
      </c>
      <c r="AAM82" s="21"/>
      <c r="AAN82" s="21">
        <f t="shared" si="1418"/>
        <v>0</v>
      </c>
      <c r="AAO82" s="21"/>
      <c r="AAP82" s="21">
        <f t="shared" si="1418"/>
        <v>0</v>
      </c>
      <c r="AAQ82" s="21"/>
      <c r="AAR82" s="21">
        <f t="shared" si="1419"/>
        <v>0</v>
      </c>
      <c r="AAS82" s="21"/>
      <c r="AAT82" s="21">
        <f t="shared" si="1419"/>
        <v>0</v>
      </c>
      <c r="AAU82" s="21"/>
      <c r="AAV82" s="21">
        <f t="shared" si="1420"/>
        <v>0</v>
      </c>
      <c r="AAW82" s="21"/>
      <c r="AAX82" s="21">
        <f t="shared" si="1420"/>
        <v>0</v>
      </c>
      <c r="AAY82" s="21"/>
      <c r="AAZ82" s="21">
        <f t="shared" si="1421"/>
        <v>0</v>
      </c>
      <c r="ABA82" s="21"/>
      <c r="ABB82" s="21">
        <f t="shared" si="1421"/>
        <v>0</v>
      </c>
      <c r="ABC82" s="21"/>
      <c r="ABD82" s="21">
        <f t="shared" si="1422"/>
        <v>0</v>
      </c>
      <c r="ABE82" s="21"/>
      <c r="ABF82" s="21">
        <f t="shared" si="1422"/>
        <v>0</v>
      </c>
      <c r="ABG82" s="21"/>
      <c r="ABH82" s="21">
        <f t="shared" si="1423"/>
        <v>0</v>
      </c>
      <c r="ABI82" s="21"/>
      <c r="ABJ82" s="21">
        <f t="shared" si="1423"/>
        <v>0</v>
      </c>
      <c r="ABK82" s="21"/>
      <c r="ABL82" s="21">
        <f t="shared" si="1424"/>
        <v>0</v>
      </c>
      <c r="ABM82" s="21"/>
      <c r="ABN82" s="21">
        <f t="shared" si="1424"/>
        <v>0</v>
      </c>
      <c r="ABO82" s="21"/>
      <c r="ABP82" s="21">
        <f t="shared" si="1425"/>
        <v>0</v>
      </c>
      <c r="ABQ82" s="21"/>
      <c r="ABR82" s="21">
        <f t="shared" si="1425"/>
        <v>0</v>
      </c>
      <c r="ABS82" s="21"/>
      <c r="ABT82" s="21">
        <f t="shared" si="1426"/>
        <v>0</v>
      </c>
      <c r="ABU82" s="21"/>
      <c r="ABV82" s="21">
        <f t="shared" si="1426"/>
        <v>0</v>
      </c>
      <c r="ABW82" s="21"/>
      <c r="ABX82" s="21">
        <f t="shared" si="1427"/>
        <v>0</v>
      </c>
      <c r="ABY82" s="21"/>
      <c r="ABZ82" s="21">
        <f t="shared" si="1427"/>
        <v>0</v>
      </c>
      <c r="ACA82" s="21"/>
      <c r="ACB82" s="21">
        <f t="shared" si="1428"/>
        <v>0</v>
      </c>
      <c r="ACC82" s="21"/>
      <c r="ACD82" s="21">
        <f t="shared" si="1428"/>
        <v>0</v>
      </c>
      <c r="ACE82" s="21"/>
      <c r="ACF82" s="21">
        <f t="shared" si="1429"/>
        <v>0</v>
      </c>
      <c r="ACG82" s="21"/>
      <c r="ACH82" s="21">
        <f t="shared" si="1429"/>
        <v>0</v>
      </c>
      <c r="ACI82" s="21"/>
      <c r="ACJ82" s="21">
        <f t="shared" si="1430"/>
        <v>0</v>
      </c>
      <c r="ACK82" s="21"/>
      <c r="ACL82" s="21">
        <f t="shared" si="1430"/>
        <v>0</v>
      </c>
      <c r="ACM82" s="21"/>
      <c r="ACN82" s="21">
        <f t="shared" si="1431"/>
        <v>0</v>
      </c>
      <c r="ACO82" s="21"/>
      <c r="ACP82" s="21">
        <f t="shared" si="1431"/>
        <v>0</v>
      </c>
      <c r="ACQ82" s="21"/>
      <c r="ACR82" s="21">
        <f t="shared" si="1432"/>
        <v>0</v>
      </c>
      <c r="ACS82" s="21"/>
      <c r="ACT82" s="21">
        <f t="shared" si="1432"/>
        <v>0</v>
      </c>
      <c r="ACU82" s="21"/>
      <c r="ACV82" s="21">
        <f t="shared" si="1433"/>
        <v>0</v>
      </c>
      <c r="ACW82" s="21"/>
      <c r="ACX82" s="21">
        <f t="shared" si="1433"/>
        <v>0</v>
      </c>
      <c r="ACY82" s="21"/>
      <c r="ACZ82" s="21">
        <f t="shared" si="1434"/>
        <v>0</v>
      </c>
      <c r="ADA82" s="21"/>
      <c r="ADB82" s="21">
        <f t="shared" si="1434"/>
        <v>0</v>
      </c>
      <c r="ADC82" s="21"/>
      <c r="ADD82" s="21">
        <f t="shared" si="1435"/>
        <v>0</v>
      </c>
      <c r="ADE82" s="21"/>
      <c r="ADF82" s="21">
        <f t="shared" si="1435"/>
        <v>0</v>
      </c>
      <c r="ADG82" s="21"/>
      <c r="ADH82" s="21">
        <f t="shared" si="1436"/>
        <v>0</v>
      </c>
      <c r="ADI82" s="21"/>
      <c r="ADJ82" s="21">
        <f t="shared" si="1436"/>
        <v>0</v>
      </c>
      <c r="ADK82" s="21"/>
      <c r="ADL82" s="21">
        <f t="shared" si="1437"/>
        <v>0</v>
      </c>
      <c r="ADM82" s="21"/>
      <c r="ADN82" s="21">
        <f t="shared" si="1437"/>
        <v>0</v>
      </c>
      <c r="ADO82" s="21"/>
      <c r="ADP82" s="21">
        <f t="shared" si="1437"/>
        <v>0</v>
      </c>
      <c r="ADQ82" s="21"/>
      <c r="ADR82" s="21">
        <f t="shared" si="1437"/>
        <v>0</v>
      </c>
      <c r="ADS82" s="21"/>
      <c r="ADT82" s="21">
        <f t="shared" si="1437"/>
        <v>0</v>
      </c>
      <c r="ADU82" s="21"/>
      <c r="ADV82" s="21">
        <f t="shared" si="1438"/>
        <v>0</v>
      </c>
      <c r="ADW82" s="21"/>
      <c r="ADX82" s="21">
        <f t="shared" si="1438"/>
        <v>0</v>
      </c>
      <c r="ADY82" s="21"/>
      <c r="ADZ82" s="21">
        <f t="shared" si="1438"/>
        <v>0</v>
      </c>
      <c r="AEA82" s="21"/>
      <c r="AEB82" s="21">
        <f t="shared" si="1438"/>
        <v>0</v>
      </c>
      <c r="AEC82" s="21"/>
      <c r="AED82" s="21">
        <f t="shared" si="1439"/>
        <v>0</v>
      </c>
      <c r="AEE82" s="21"/>
      <c r="AEF82" s="21">
        <f t="shared" si="1439"/>
        <v>0</v>
      </c>
      <c r="AEG82" s="21"/>
      <c r="AEH82" s="21">
        <f t="shared" si="1439"/>
        <v>0</v>
      </c>
      <c r="AEI82" s="21"/>
      <c r="AEJ82" s="21">
        <f t="shared" si="1439"/>
        <v>0</v>
      </c>
      <c r="AEK82" s="21"/>
      <c r="AEL82" s="21">
        <f t="shared" si="1439"/>
        <v>0</v>
      </c>
      <c r="AEM82" s="21"/>
      <c r="AEN82" s="21">
        <f t="shared" si="1440"/>
        <v>0</v>
      </c>
      <c r="AEO82" s="21"/>
      <c r="AEP82" s="21">
        <f t="shared" si="1440"/>
        <v>0</v>
      </c>
      <c r="AEQ82" s="21"/>
      <c r="AER82" s="21">
        <f t="shared" si="1440"/>
        <v>0</v>
      </c>
      <c r="AES82" s="21"/>
      <c r="AET82" s="21">
        <f t="shared" si="1440"/>
        <v>0</v>
      </c>
      <c r="AEU82" s="21"/>
      <c r="AEV82" s="21">
        <f t="shared" si="1441"/>
        <v>0</v>
      </c>
      <c r="AEW82" s="21"/>
      <c r="AEX82" s="21">
        <f t="shared" si="1441"/>
        <v>0</v>
      </c>
      <c r="AEY82" s="21"/>
      <c r="AEZ82" s="21">
        <f t="shared" si="1441"/>
        <v>0</v>
      </c>
      <c r="AFA82" s="21"/>
      <c r="AFB82" s="21">
        <f t="shared" si="1441"/>
        <v>0</v>
      </c>
      <c r="AFC82" s="21"/>
      <c r="AFD82" s="21">
        <f t="shared" si="1441"/>
        <v>0</v>
      </c>
      <c r="AFE82" s="21"/>
      <c r="AFF82" s="21">
        <f t="shared" si="1442"/>
        <v>0</v>
      </c>
      <c r="AFG82" s="21"/>
      <c r="AFH82" s="21">
        <f t="shared" si="1442"/>
        <v>0</v>
      </c>
      <c r="AFI82" s="21"/>
      <c r="AFJ82" s="21">
        <f t="shared" si="1442"/>
        <v>0</v>
      </c>
      <c r="AFK82" s="21"/>
      <c r="AFL82" s="21">
        <f t="shared" si="1442"/>
        <v>0</v>
      </c>
      <c r="AFM82" s="21"/>
      <c r="AFN82" s="21">
        <f t="shared" si="1443"/>
        <v>0</v>
      </c>
      <c r="AFO82" s="21"/>
      <c r="AFP82" s="21">
        <f t="shared" si="1443"/>
        <v>0</v>
      </c>
      <c r="AFQ82" s="21"/>
      <c r="AFR82" s="21">
        <f t="shared" si="1443"/>
        <v>0</v>
      </c>
      <c r="AFS82" s="21"/>
      <c r="AFT82" s="21">
        <f t="shared" si="1443"/>
        <v>0</v>
      </c>
      <c r="AFU82" s="21"/>
      <c r="AFV82" s="21">
        <f t="shared" si="1443"/>
        <v>0</v>
      </c>
      <c r="AFW82" s="21"/>
      <c r="AFX82" s="21">
        <f t="shared" si="1444"/>
        <v>0</v>
      </c>
      <c r="AFY82" s="21"/>
      <c r="AFZ82" s="21">
        <f t="shared" si="1444"/>
        <v>0</v>
      </c>
      <c r="AGA82" s="21"/>
      <c r="AGB82" s="21">
        <f t="shared" si="1444"/>
        <v>0</v>
      </c>
      <c r="AGC82" s="21"/>
      <c r="AGD82" s="21">
        <f t="shared" si="1444"/>
        <v>0</v>
      </c>
      <c r="AGE82" s="21"/>
      <c r="AGF82" s="21">
        <f t="shared" si="1445"/>
        <v>0</v>
      </c>
      <c r="AGG82" s="21"/>
      <c r="AGH82" s="21">
        <f t="shared" si="1445"/>
        <v>0</v>
      </c>
      <c r="AGI82" s="21"/>
      <c r="AGJ82" s="21">
        <f t="shared" si="1445"/>
        <v>0</v>
      </c>
      <c r="AGK82" s="21"/>
      <c r="AGL82" s="21">
        <f t="shared" si="1445"/>
        <v>0</v>
      </c>
      <c r="AGM82" s="21"/>
      <c r="AGN82" s="21">
        <f t="shared" si="1445"/>
        <v>0</v>
      </c>
      <c r="AGO82" s="21"/>
      <c r="AGP82" s="21">
        <f t="shared" si="1446"/>
        <v>0</v>
      </c>
      <c r="AGQ82" s="21"/>
      <c r="AGR82" s="21">
        <f t="shared" si="1446"/>
        <v>0</v>
      </c>
      <c r="AGS82" s="21"/>
      <c r="AGT82" s="21">
        <f t="shared" si="1446"/>
        <v>0</v>
      </c>
      <c r="AGU82" s="21"/>
      <c r="AGV82" s="21">
        <f t="shared" si="1446"/>
        <v>0</v>
      </c>
      <c r="AGW82" s="21"/>
      <c r="AGX82" s="21">
        <f t="shared" si="1447"/>
        <v>0</v>
      </c>
      <c r="AGY82" s="21"/>
      <c r="AGZ82" s="21">
        <f t="shared" si="1447"/>
        <v>0</v>
      </c>
      <c r="AHA82" s="21"/>
      <c r="AHB82" s="21">
        <f t="shared" si="1447"/>
        <v>0</v>
      </c>
      <c r="AHC82" s="21"/>
      <c r="AHD82" s="21">
        <f t="shared" si="1447"/>
        <v>0</v>
      </c>
      <c r="AHE82" s="21"/>
      <c r="AHF82" s="21">
        <f t="shared" si="1447"/>
        <v>0</v>
      </c>
      <c r="AHG82" s="21"/>
      <c r="AHH82" s="21">
        <f t="shared" si="1448"/>
        <v>0</v>
      </c>
      <c r="AHI82" s="21"/>
      <c r="AHJ82" s="21">
        <f t="shared" si="1448"/>
        <v>0</v>
      </c>
      <c r="AHK82" s="21"/>
      <c r="AHL82" s="21">
        <f t="shared" si="1448"/>
        <v>0</v>
      </c>
      <c r="AHM82" s="21"/>
      <c r="AHN82" s="21">
        <f t="shared" si="1448"/>
        <v>0</v>
      </c>
      <c r="AHO82" s="21"/>
      <c r="AHP82" s="21">
        <f t="shared" si="1449"/>
        <v>0</v>
      </c>
      <c r="AHQ82" s="21"/>
      <c r="AHR82" s="21">
        <f t="shared" si="1449"/>
        <v>0</v>
      </c>
      <c r="AHS82" s="21"/>
      <c r="AHT82" s="21">
        <f t="shared" si="1449"/>
        <v>0</v>
      </c>
      <c r="AHU82" s="21"/>
      <c r="AHV82" s="21">
        <f t="shared" si="1449"/>
        <v>0</v>
      </c>
      <c r="AHW82" s="21"/>
      <c r="AHX82" s="21">
        <f t="shared" si="1449"/>
        <v>0</v>
      </c>
      <c r="AHY82" s="21"/>
      <c r="AHZ82" s="21">
        <f t="shared" si="1450"/>
        <v>0</v>
      </c>
      <c r="AIA82" s="21"/>
      <c r="AIB82" s="21">
        <f t="shared" si="1450"/>
        <v>0</v>
      </c>
      <c r="AIC82" s="21"/>
      <c r="AID82" s="21">
        <f t="shared" si="1450"/>
        <v>0</v>
      </c>
      <c r="AIE82" s="21"/>
      <c r="AIF82" s="21">
        <f t="shared" si="1450"/>
        <v>0</v>
      </c>
      <c r="AIG82" s="21"/>
      <c r="AIH82" s="21">
        <f t="shared" si="1451"/>
        <v>0</v>
      </c>
      <c r="AII82" s="21"/>
      <c r="AIJ82" s="21">
        <f t="shared" si="1451"/>
        <v>0</v>
      </c>
      <c r="AIK82" s="21"/>
      <c r="AIL82" s="21">
        <f t="shared" si="1451"/>
        <v>0</v>
      </c>
      <c r="AIM82" s="21"/>
      <c r="AIN82" s="21">
        <f t="shared" si="1451"/>
        <v>0</v>
      </c>
      <c r="AIO82" s="21"/>
      <c r="AIP82" s="21">
        <f t="shared" si="1451"/>
        <v>0</v>
      </c>
      <c r="AIQ82" s="21"/>
      <c r="AIR82" s="21">
        <f t="shared" si="1452"/>
        <v>0</v>
      </c>
      <c r="AIS82" s="21"/>
      <c r="AIT82" s="21">
        <f t="shared" si="1452"/>
        <v>0</v>
      </c>
      <c r="AIU82" s="21"/>
      <c r="AIV82" s="21">
        <f t="shared" si="1452"/>
        <v>0</v>
      </c>
      <c r="AIW82" s="21"/>
      <c r="AIX82" s="21">
        <f t="shared" si="1452"/>
        <v>0</v>
      </c>
      <c r="AIY82" s="21"/>
      <c r="AIZ82" s="21">
        <f t="shared" si="1388"/>
        <v>0</v>
      </c>
      <c r="AJA82" s="21"/>
    </row>
    <row r="83" spans="1:937" ht="13.5" customHeight="1" x14ac:dyDescent="0.25">
      <c r="A83" s="96"/>
      <c r="B83" s="31">
        <v>78</v>
      </c>
      <c r="C83" s="192" t="s">
        <v>208</v>
      </c>
      <c r="D83" s="67" t="s">
        <v>507</v>
      </c>
      <c r="E83" s="194" t="s">
        <v>2193</v>
      </c>
      <c r="F83" s="194" t="str">
        <f>_xlfn.XLOOKUP(D83,'WTG PH-III'!$D$5:$D$198,'WTG PH-III'!$B$5:$B$198,0,0,1)</f>
        <v>PSS-14</v>
      </c>
      <c r="G83" s="22" t="s">
        <v>537</v>
      </c>
      <c r="H83" s="22" t="s">
        <v>558</v>
      </c>
      <c r="I83" s="389">
        <v>14</v>
      </c>
      <c r="J83" s="389">
        <f>253+181</f>
        <v>434</v>
      </c>
      <c r="K83" s="21">
        <f t="shared" si="1129"/>
        <v>433.99999999999989</v>
      </c>
      <c r="L83" s="21">
        <f t="shared" si="1130"/>
        <v>434</v>
      </c>
      <c r="M83" s="21">
        <f t="shared" si="1131"/>
        <v>0</v>
      </c>
      <c r="N83" s="95">
        <f>VLOOKUP(D83,'WTG PH-III'!$D$5:$U$198,17,0)</f>
        <v>45788</v>
      </c>
      <c r="O83" s="95">
        <f>VLOOKUP(D83,'WTG PH-III'!$D$5:$U$198,18,0)</f>
        <v>45797</v>
      </c>
      <c r="P83" s="21">
        <f t="shared" si="1132"/>
        <v>0</v>
      </c>
      <c r="Q83" s="21"/>
      <c r="R83" s="21">
        <f t="shared" si="1133"/>
        <v>0</v>
      </c>
      <c r="S83" s="21"/>
      <c r="T83" s="21">
        <f t="shared" si="1134"/>
        <v>0</v>
      </c>
      <c r="U83" s="21"/>
      <c r="V83" s="21">
        <f t="shared" si="1135"/>
        <v>0</v>
      </c>
      <c r="W83" s="21"/>
      <c r="X83" s="21">
        <f t="shared" si="1136"/>
        <v>0</v>
      </c>
      <c r="Y83" s="21"/>
      <c r="Z83" s="21">
        <f t="shared" si="1137"/>
        <v>0</v>
      </c>
      <c r="AA83" s="21"/>
      <c r="AB83" s="21">
        <f t="shared" si="1138"/>
        <v>0</v>
      </c>
      <c r="AC83" s="21"/>
      <c r="AD83" s="21">
        <f t="shared" si="1139"/>
        <v>0</v>
      </c>
      <c r="AE83" s="21"/>
      <c r="AF83" s="21">
        <f t="shared" si="1140"/>
        <v>0</v>
      </c>
      <c r="AG83" s="21"/>
      <c r="AH83" s="21">
        <f t="shared" si="1141"/>
        <v>0</v>
      </c>
      <c r="AI83" s="21"/>
      <c r="AJ83" s="21">
        <f t="shared" si="1142"/>
        <v>0</v>
      </c>
      <c r="AK83" s="21"/>
      <c r="AL83" s="21">
        <f t="shared" si="1143"/>
        <v>0</v>
      </c>
      <c r="AM83" s="21"/>
      <c r="AN83" s="21">
        <f t="shared" si="1144"/>
        <v>0</v>
      </c>
      <c r="AO83" s="21"/>
      <c r="AP83" s="21">
        <f t="shared" si="1145"/>
        <v>0</v>
      </c>
      <c r="AQ83" s="21"/>
      <c r="AR83" s="21">
        <f t="shared" si="1146"/>
        <v>0</v>
      </c>
      <c r="AS83" s="21"/>
      <c r="AT83" s="21">
        <f t="shared" si="1147"/>
        <v>0</v>
      </c>
      <c r="AU83" s="21"/>
      <c r="AV83" s="21">
        <f t="shared" si="1148"/>
        <v>0</v>
      </c>
      <c r="AW83" s="21"/>
      <c r="AX83" s="21">
        <f t="shared" si="1149"/>
        <v>0</v>
      </c>
      <c r="AY83" s="21"/>
      <c r="AZ83" s="21">
        <f t="shared" si="1150"/>
        <v>0</v>
      </c>
      <c r="BA83" s="21"/>
      <c r="BB83" s="21">
        <f t="shared" si="1151"/>
        <v>0</v>
      </c>
      <c r="BC83" s="21"/>
      <c r="BD83" s="21">
        <f t="shared" si="1152"/>
        <v>0</v>
      </c>
      <c r="BE83" s="21"/>
      <c r="BF83" s="21">
        <f t="shared" si="1153"/>
        <v>0</v>
      </c>
      <c r="BG83" s="21"/>
      <c r="BH83" s="21">
        <f t="shared" si="1154"/>
        <v>0</v>
      </c>
      <c r="BI83" s="21"/>
      <c r="BJ83" s="21">
        <f t="shared" si="1155"/>
        <v>0</v>
      </c>
      <c r="BK83" s="21"/>
      <c r="BL83" s="21">
        <f t="shared" si="1156"/>
        <v>0</v>
      </c>
      <c r="BM83" s="21"/>
      <c r="BN83" s="21">
        <f t="shared" si="1157"/>
        <v>0</v>
      </c>
      <c r="BO83" s="21"/>
      <c r="BP83" s="21">
        <f t="shared" si="1158"/>
        <v>0</v>
      </c>
      <c r="BQ83" s="21"/>
      <c r="BR83" s="21">
        <f t="shared" si="1159"/>
        <v>0</v>
      </c>
      <c r="BS83" s="21"/>
      <c r="BT83" s="21">
        <f t="shared" si="1160"/>
        <v>0</v>
      </c>
      <c r="BU83" s="21"/>
      <c r="BV83" s="21">
        <f t="shared" si="1161"/>
        <v>0</v>
      </c>
      <c r="BW83" s="21"/>
      <c r="BX83" s="21">
        <f t="shared" si="1162"/>
        <v>0</v>
      </c>
      <c r="BY83" s="21"/>
      <c r="BZ83" s="21">
        <f t="shared" si="1163"/>
        <v>0</v>
      </c>
      <c r="CA83" s="21"/>
      <c r="CB83" s="21">
        <f t="shared" si="1164"/>
        <v>0</v>
      </c>
      <c r="CC83" s="21"/>
      <c r="CD83" s="21">
        <f t="shared" si="1165"/>
        <v>0</v>
      </c>
      <c r="CE83" s="21"/>
      <c r="CF83" s="21">
        <f t="shared" si="1166"/>
        <v>0</v>
      </c>
      <c r="CG83" s="21"/>
      <c r="CH83" s="21">
        <f t="shared" si="1167"/>
        <v>0</v>
      </c>
      <c r="CI83" s="21"/>
      <c r="CJ83" s="21">
        <f t="shared" si="1168"/>
        <v>0</v>
      </c>
      <c r="CK83" s="21"/>
      <c r="CL83" s="21">
        <f t="shared" si="1169"/>
        <v>0</v>
      </c>
      <c r="CM83" s="21"/>
      <c r="CN83" s="21">
        <f t="shared" si="1170"/>
        <v>0</v>
      </c>
      <c r="CO83" s="21"/>
      <c r="CP83" s="21">
        <f t="shared" si="1171"/>
        <v>0</v>
      </c>
      <c r="CQ83" s="21"/>
      <c r="CR83" s="21">
        <f t="shared" si="1172"/>
        <v>0</v>
      </c>
      <c r="CS83" s="21"/>
      <c r="CT83" s="21">
        <f t="shared" si="1173"/>
        <v>0</v>
      </c>
      <c r="CU83" s="21"/>
      <c r="CV83" s="21">
        <f t="shared" si="1174"/>
        <v>0</v>
      </c>
      <c r="CW83" s="21"/>
      <c r="CX83" s="21">
        <f t="shared" si="1175"/>
        <v>0</v>
      </c>
      <c r="CY83" s="21"/>
      <c r="CZ83" s="21">
        <f t="shared" si="1176"/>
        <v>0</v>
      </c>
      <c r="DA83" s="21"/>
      <c r="DB83" s="21">
        <f t="shared" si="1177"/>
        <v>0</v>
      </c>
      <c r="DC83" s="21"/>
      <c r="DD83" s="21">
        <f t="shared" si="1178"/>
        <v>0</v>
      </c>
      <c r="DE83" s="21"/>
      <c r="DF83" s="21">
        <f t="shared" si="1179"/>
        <v>0</v>
      </c>
      <c r="DG83" s="21"/>
      <c r="DH83" s="21">
        <f t="shared" si="1180"/>
        <v>0</v>
      </c>
      <c r="DI83" s="21"/>
      <c r="DJ83" s="21">
        <f t="shared" si="1181"/>
        <v>0</v>
      </c>
      <c r="DK83" s="21"/>
      <c r="DL83" s="21">
        <f t="shared" si="1182"/>
        <v>0</v>
      </c>
      <c r="DM83" s="21"/>
      <c r="DN83" s="21">
        <f t="shared" si="1183"/>
        <v>0</v>
      </c>
      <c r="DO83" s="21"/>
      <c r="DP83" s="21">
        <f t="shared" si="1184"/>
        <v>0</v>
      </c>
      <c r="DQ83" s="21"/>
      <c r="DR83" s="21">
        <f t="shared" si="1185"/>
        <v>0</v>
      </c>
      <c r="DS83" s="21"/>
      <c r="DT83" s="21">
        <f t="shared" si="1186"/>
        <v>0</v>
      </c>
      <c r="DU83" s="21"/>
      <c r="DV83" s="21">
        <f t="shared" si="1187"/>
        <v>0</v>
      </c>
      <c r="DW83" s="21"/>
      <c r="DX83" s="21">
        <f t="shared" si="1188"/>
        <v>0</v>
      </c>
      <c r="DY83" s="21"/>
      <c r="DZ83" s="21">
        <f t="shared" si="1189"/>
        <v>0</v>
      </c>
      <c r="EA83" s="21"/>
      <c r="EB83" s="21">
        <f t="shared" si="1190"/>
        <v>0</v>
      </c>
      <c r="EC83" s="21"/>
      <c r="ED83" s="21">
        <f t="shared" si="1191"/>
        <v>0</v>
      </c>
      <c r="EE83" s="21"/>
      <c r="EF83" s="21">
        <f t="shared" si="1192"/>
        <v>0</v>
      </c>
      <c r="EG83" s="21"/>
      <c r="EH83" s="21">
        <f t="shared" si="1193"/>
        <v>0</v>
      </c>
      <c r="EI83" s="21"/>
      <c r="EJ83" s="21">
        <f t="shared" si="1194"/>
        <v>0</v>
      </c>
      <c r="EK83" s="21"/>
      <c r="EL83" s="21">
        <f t="shared" si="1195"/>
        <v>0</v>
      </c>
      <c r="EM83" s="21"/>
      <c r="EN83" s="21">
        <f t="shared" si="1196"/>
        <v>0</v>
      </c>
      <c r="EO83" s="21"/>
      <c r="EP83" s="21">
        <f t="shared" si="1197"/>
        <v>0</v>
      </c>
      <c r="EQ83" s="21"/>
      <c r="ER83" s="21">
        <f t="shared" si="1198"/>
        <v>0</v>
      </c>
      <c r="ES83" s="21"/>
      <c r="ET83" s="21">
        <f t="shared" si="1199"/>
        <v>0</v>
      </c>
      <c r="EU83" s="21"/>
      <c r="EV83" s="21">
        <f t="shared" si="1200"/>
        <v>0</v>
      </c>
      <c r="EW83" s="21"/>
      <c r="EX83" s="21">
        <f t="shared" si="1201"/>
        <v>0</v>
      </c>
      <c r="EY83" s="21"/>
      <c r="EZ83" s="21">
        <f t="shared" si="1202"/>
        <v>0</v>
      </c>
      <c r="FA83" s="21"/>
      <c r="FB83" s="21">
        <f t="shared" si="1203"/>
        <v>0</v>
      </c>
      <c r="FC83" s="21"/>
      <c r="FD83" s="21">
        <f t="shared" si="1204"/>
        <v>0</v>
      </c>
      <c r="FE83" s="21"/>
      <c r="FF83" s="21">
        <f t="shared" si="1205"/>
        <v>0</v>
      </c>
      <c r="FG83" s="21"/>
      <c r="FH83" s="21">
        <f t="shared" si="1206"/>
        <v>0</v>
      </c>
      <c r="FI83" s="21"/>
      <c r="FJ83" s="21">
        <f t="shared" si="1207"/>
        <v>0</v>
      </c>
      <c r="FK83" s="21"/>
      <c r="FL83" s="21">
        <f t="shared" si="1208"/>
        <v>0</v>
      </c>
      <c r="FM83" s="21"/>
      <c r="FN83" s="21">
        <f t="shared" si="1209"/>
        <v>0</v>
      </c>
      <c r="FO83" s="21"/>
      <c r="FP83" s="21">
        <f t="shared" si="1210"/>
        <v>0</v>
      </c>
      <c r="FQ83" s="21"/>
      <c r="FR83" s="21">
        <f t="shared" si="1211"/>
        <v>0</v>
      </c>
      <c r="FS83" s="21"/>
      <c r="FT83" s="21">
        <f t="shared" si="1212"/>
        <v>0</v>
      </c>
      <c r="FU83" s="21"/>
      <c r="FV83" s="21">
        <f t="shared" si="1213"/>
        <v>0</v>
      </c>
      <c r="FW83" s="21"/>
      <c r="FX83" s="21">
        <f t="shared" si="1214"/>
        <v>0</v>
      </c>
      <c r="FY83" s="21"/>
      <c r="FZ83" s="21">
        <f t="shared" si="1215"/>
        <v>0</v>
      </c>
      <c r="GA83" s="21"/>
      <c r="GB83" s="21">
        <f t="shared" si="1216"/>
        <v>0</v>
      </c>
      <c r="GC83" s="21"/>
      <c r="GD83" s="21">
        <f t="shared" si="1217"/>
        <v>0</v>
      </c>
      <c r="GE83" s="21"/>
      <c r="GF83" s="21">
        <f t="shared" si="1218"/>
        <v>0</v>
      </c>
      <c r="GG83" s="21"/>
      <c r="GH83" s="21">
        <f t="shared" si="1219"/>
        <v>0</v>
      </c>
      <c r="GI83" s="21"/>
      <c r="GJ83" s="21">
        <f t="shared" si="1220"/>
        <v>0</v>
      </c>
      <c r="GK83" s="21"/>
      <c r="GL83" s="21">
        <f t="shared" si="1221"/>
        <v>0</v>
      </c>
      <c r="GM83" s="21"/>
      <c r="GN83" s="21">
        <f t="shared" si="1222"/>
        <v>0</v>
      </c>
      <c r="GO83" s="21"/>
      <c r="GP83" s="21">
        <f t="shared" si="1223"/>
        <v>0</v>
      </c>
      <c r="GQ83" s="21"/>
      <c r="GR83" s="21">
        <f t="shared" si="1224"/>
        <v>0</v>
      </c>
      <c r="GS83" s="21"/>
      <c r="GT83" s="21">
        <f t="shared" si="1225"/>
        <v>0</v>
      </c>
      <c r="GU83" s="21"/>
      <c r="GV83" s="21">
        <f t="shared" si="1226"/>
        <v>0</v>
      </c>
      <c r="GW83" s="21"/>
      <c r="GX83" s="21">
        <f t="shared" si="1227"/>
        <v>0</v>
      </c>
      <c r="GY83" s="21"/>
      <c r="GZ83" s="21">
        <f t="shared" si="1228"/>
        <v>0</v>
      </c>
      <c r="HA83" s="21"/>
      <c r="HB83" s="21">
        <f t="shared" si="1229"/>
        <v>0</v>
      </c>
      <c r="HC83" s="21"/>
      <c r="HD83" s="21">
        <f t="shared" si="1230"/>
        <v>0</v>
      </c>
      <c r="HE83" s="21"/>
      <c r="HF83" s="21">
        <f t="shared" si="1231"/>
        <v>0</v>
      </c>
      <c r="HG83" s="21"/>
      <c r="HH83" s="21">
        <f t="shared" si="1232"/>
        <v>0</v>
      </c>
      <c r="HI83" s="21"/>
      <c r="HJ83" s="21">
        <f t="shared" si="1233"/>
        <v>0</v>
      </c>
      <c r="HK83" s="21"/>
      <c r="HL83" s="21">
        <f t="shared" si="1234"/>
        <v>0</v>
      </c>
      <c r="HM83" s="21"/>
      <c r="HN83" s="21">
        <f t="shared" si="1235"/>
        <v>0</v>
      </c>
      <c r="HO83" s="21"/>
      <c r="HP83" s="21">
        <f t="shared" si="1236"/>
        <v>0</v>
      </c>
      <c r="HQ83" s="21"/>
      <c r="HR83" s="21">
        <f t="shared" si="1237"/>
        <v>0</v>
      </c>
      <c r="HS83" s="21"/>
      <c r="HT83" s="21">
        <f t="shared" si="1238"/>
        <v>0</v>
      </c>
      <c r="HU83" s="21"/>
      <c r="HV83" s="21">
        <f t="shared" si="1239"/>
        <v>0</v>
      </c>
      <c r="HW83" s="21"/>
      <c r="HX83" s="21">
        <f t="shared" si="1240"/>
        <v>0</v>
      </c>
      <c r="HY83" s="21"/>
      <c r="HZ83" s="21">
        <f t="shared" si="1241"/>
        <v>0</v>
      </c>
      <c r="IA83" s="21"/>
      <c r="IB83" s="21">
        <f t="shared" si="1242"/>
        <v>0</v>
      </c>
      <c r="IC83" s="21"/>
      <c r="ID83" s="21">
        <f t="shared" si="1243"/>
        <v>0</v>
      </c>
      <c r="IE83" s="21"/>
      <c r="IF83" s="21">
        <f t="shared" si="1244"/>
        <v>0</v>
      </c>
      <c r="IG83" s="21"/>
      <c r="IH83" s="21">
        <f t="shared" si="1245"/>
        <v>0</v>
      </c>
      <c r="II83" s="21"/>
      <c r="IJ83" s="21">
        <f t="shared" si="1246"/>
        <v>0</v>
      </c>
      <c r="IK83" s="21"/>
      <c r="IL83" s="21">
        <f t="shared" si="1247"/>
        <v>0</v>
      </c>
      <c r="IM83" s="21"/>
      <c r="IN83" s="21">
        <f t="shared" si="1248"/>
        <v>0</v>
      </c>
      <c r="IO83" s="21"/>
      <c r="IP83" s="21">
        <f t="shared" si="1249"/>
        <v>0</v>
      </c>
      <c r="IQ83" s="21"/>
      <c r="IR83" s="21">
        <f t="shared" si="1250"/>
        <v>0</v>
      </c>
      <c r="IS83" s="21"/>
      <c r="IT83" s="21">
        <f t="shared" si="1251"/>
        <v>0</v>
      </c>
      <c r="IU83" s="21"/>
      <c r="IV83" s="21">
        <f t="shared" si="1252"/>
        <v>0</v>
      </c>
      <c r="IW83" s="21"/>
      <c r="IX83" s="21">
        <f t="shared" si="1253"/>
        <v>0</v>
      </c>
      <c r="IY83" s="21"/>
      <c r="IZ83" s="21">
        <f t="shared" si="1254"/>
        <v>0</v>
      </c>
      <c r="JA83" s="21"/>
      <c r="JB83" s="21">
        <f t="shared" si="1255"/>
        <v>0</v>
      </c>
      <c r="JC83" s="21"/>
      <c r="JD83" s="21">
        <f t="shared" si="1256"/>
        <v>0</v>
      </c>
      <c r="JE83" s="21"/>
      <c r="JF83" s="21">
        <f t="shared" si="1257"/>
        <v>0</v>
      </c>
      <c r="JG83" s="21"/>
      <c r="JH83" s="21">
        <f t="shared" si="1258"/>
        <v>0</v>
      </c>
      <c r="JI83" s="21"/>
      <c r="JJ83" s="21">
        <f t="shared" si="1259"/>
        <v>0</v>
      </c>
      <c r="JK83" s="21"/>
      <c r="JL83" s="21">
        <f t="shared" si="1260"/>
        <v>0</v>
      </c>
      <c r="JM83" s="21"/>
      <c r="JN83" s="21">
        <f t="shared" si="1261"/>
        <v>0</v>
      </c>
      <c r="JO83" s="21"/>
      <c r="JP83" s="21">
        <f t="shared" si="1262"/>
        <v>0</v>
      </c>
      <c r="JQ83" s="21"/>
      <c r="JR83" s="21">
        <f t="shared" si="1263"/>
        <v>0</v>
      </c>
      <c r="JS83" s="21"/>
      <c r="JT83" s="21">
        <f t="shared" si="1264"/>
        <v>0</v>
      </c>
      <c r="JU83" s="21"/>
      <c r="JV83" s="21">
        <f t="shared" si="1265"/>
        <v>0</v>
      </c>
      <c r="JW83" s="21"/>
      <c r="JX83" s="21">
        <f t="shared" si="1266"/>
        <v>0</v>
      </c>
      <c r="JY83" s="21"/>
      <c r="JZ83" s="21">
        <f t="shared" si="1267"/>
        <v>0</v>
      </c>
      <c r="KA83" s="21"/>
      <c r="KB83" s="21">
        <f t="shared" si="1268"/>
        <v>0</v>
      </c>
      <c r="KC83" s="21"/>
      <c r="KD83" s="21">
        <f t="shared" si="1269"/>
        <v>0</v>
      </c>
      <c r="KE83" s="21"/>
      <c r="KF83" s="21">
        <f t="shared" si="1270"/>
        <v>0</v>
      </c>
      <c r="KG83" s="21"/>
      <c r="KH83" s="21">
        <f t="shared" si="1271"/>
        <v>0</v>
      </c>
      <c r="KI83" s="21"/>
      <c r="KJ83" s="21">
        <f t="shared" si="1272"/>
        <v>0</v>
      </c>
      <c r="KK83" s="21"/>
      <c r="KL83" s="21">
        <f t="shared" si="1273"/>
        <v>0</v>
      </c>
      <c r="KM83" s="21"/>
      <c r="KN83" s="21">
        <f t="shared" si="1274"/>
        <v>0</v>
      </c>
      <c r="KO83" s="21"/>
      <c r="KP83" s="21">
        <f t="shared" si="1275"/>
        <v>0</v>
      </c>
      <c r="KQ83" s="21"/>
      <c r="KR83" s="21">
        <f t="shared" si="1276"/>
        <v>43.4</v>
      </c>
      <c r="KS83" s="21"/>
      <c r="KT83" s="21">
        <f t="shared" si="1277"/>
        <v>43.4</v>
      </c>
      <c r="KU83" s="21"/>
      <c r="KV83" s="21">
        <f t="shared" si="1278"/>
        <v>43.4</v>
      </c>
      <c r="KW83" s="21"/>
      <c r="KX83" s="21">
        <f t="shared" si="1279"/>
        <v>43.4</v>
      </c>
      <c r="KY83" s="21"/>
      <c r="KZ83" s="21">
        <f t="shared" si="1280"/>
        <v>43.4</v>
      </c>
      <c r="LA83" s="21"/>
      <c r="LB83" s="21">
        <f t="shared" si="1281"/>
        <v>43.4</v>
      </c>
      <c r="LC83" s="21"/>
      <c r="LD83" s="21">
        <f t="shared" si="1282"/>
        <v>43.4</v>
      </c>
      <c r="LE83" s="21"/>
      <c r="LF83" s="21">
        <f t="shared" si="1283"/>
        <v>43.4</v>
      </c>
      <c r="LG83" s="21"/>
      <c r="LH83" s="21">
        <f t="shared" si="1284"/>
        <v>43.4</v>
      </c>
      <c r="LI83" s="21"/>
      <c r="LJ83" s="21">
        <f t="shared" si="1285"/>
        <v>43.4</v>
      </c>
      <c r="LK83" s="21"/>
      <c r="LL83" s="21">
        <f t="shared" si="1286"/>
        <v>0</v>
      </c>
      <c r="LM83" s="21"/>
      <c r="LN83" s="21">
        <f t="shared" si="1287"/>
        <v>0</v>
      </c>
      <c r="LO83" s="21"/>
      <c r="LP83" s="21">
        <f t="shared" si="1288"/>
        <v>0</v>
      </c>
      <c r="LQ83" s="21"/>
      <c r="LR83" s="21">
        <f t="shared" si="1289"/>
        <v>0</v>
      </c>
      <c r="LS83" s="21"/>
      <c r="LT83" s="21">
        <f t="shared" si="1290"/>
        <v>0</v>
      </c>
      <c r="LU83" s="21"/>
      <c r="LV83" s="21">
        <f t="shared" si="1291"/>
        <v>0</v>
      </c>
      <c r="LW83" s="21"/>
      <c r="LX83" s="21">
        <f t="shared" si="1292"/>
        <v>0</v>
      </c>
      <c r="LY83" s="21"/>
      <c r="LZ83" s="21">
        <f t="shared" si="1293"/>
        <v>0</v>
      </c>
      <c r="MA83" s="21"/>
      <c r="MB83" s="21">
        <f t="shared" si="1294"/>
        <v>0</v>
      </c>
      <c r="MC83" s="21"/>
      <c r="MD83" s="21">
        <f t="shared" si="1295"/>
        <v>0</v>
      </c>
      <c r="ME83" s="21"/>
      <c r="MF83" s="21">
        <f t="shared" si="1296"/>
        <v>0</v>
      </c>
      <c r="MG83" s="21"/>
      <c r="MH83" s="21">
        <f t="shared" si="1297"/>
        <v>0</v>
      </c>
      <c r="MI83" s="21"/>
      <c r="MJ83" s="21">
        <f t="shared" si="1298"/>
        <v>0</v>
      </c>
      <c r="MK83" s="21"/>
      <c r="ML83" s="21">
        <f t="shared" si="1299"/>
        <v>0</v>
      </c>
      <c r="MM83" s="21"/>
      <c r="MN83" s="21">
        <f t="shared" si="1300"/>
        <v>0</v>
      </c>
      <c r="MO83" s="21"/>
      <c r="MP83" s="21">
        <f t="shared" si="1301"/>
        <v>0</v>
      </c>
      <c r="MQ83" s="21"/>
      <c r="MR83" s="21">
        <f t="shared" si="1302"/>
        <v>0</v>
      </c>
      <c r="MS83" s="21"/>
      <c r="MT83" s="21">
        <f t="shared" si="1303"/>
        <v>0</v>
      </c>
      <c r="MU83" s="21"/>
      <c r="MV83" s="21">
        <f t="shared" si="1304"/>
        <v>0</v>
      </c>
      <c r="MW83" s="21"/>
      <c r="MX83" s="21">
        <f t="shared" si="1305"/>
        <v>0</v>
      </c>
      <c r="MY83" s="21"/>
      <c r="MZ83" s="21">
        <f t="shared" si="1306"/>
        <v>0</v>
      </c>
      <c r="NA83" s="21"/>
      <c r="NB83" s="21">
        <f t="shared" si="1307"/>
        <v>0</v>
      </c>
      <c r="NC83" s="21"/>
      <c r="ND83" s="21">
        <f t="shared" si="1308"/>
        <v>0</v>
      </c>
      <c r="NE83" s="21"/>
      <c r="NF83" s="21">
        <f t="shared" si="1309"/>
        <v>0</v>
      </c>
      <c r="NG83" s="21"/>
      <c r="NH83" s="21">
        <f t="shared" si="1310"/>
        <v>0</v>
      </c>
      <c r="NI83" s="21"/>
      <c r="NJ83" s="21">
        <f t="shared" si="1311"/>
        <v>0</v>
      </c>
      <c r="NK83" s="21"/>
      <c r="NL83" s="21">
        <f t="shared" si="1312"/>
        <v>0</v>
      </c>
      <c r="NM83" s="21"/>
      <c r="NN83" s="21">
        <f t="shared" si="1313"/>
        <v>0</v>
      </c>
      <c r="NO83" s="21"/>
      <c r="NP83" s="21">
        <f t="shared" si="1314"/>
        <v>0</v>
      </c>
      <c r="NQ83" s="21"/>
      <c r="NR83" s="21">
        <f t="shared" si="1315"/>
        <v>0</v>
      </c>
      <c r="NS83" s="21"/>
      <c r="NT83" s="21">
        <f t="shared" si="1316"/>
        <v>0</v>
      </c>
      <c r="NU83" s="21"/>
      <c r="NV83" s="21">
        <f t="shared" si="1317"/>
        <v>0</v>
      </c>
      <c r="NW83" s="21"/>
      <c r="NX83" s="21">
        <f t="shared" si="1318"/>
        <v>0</v>
      </c>
      <c r="NY83" s="21"/>
      <c r="NZ83" s="21">
        <f t="shared" si="1319"/>
        <v>0</v>
      </c>
      <c r="OA83" s="21"/>
      <c r="OB83" s="21">
        <f t="shared" si="1320"/>
        <v>0</v>
      </c>
      <c r="OC83" s="21"/>
      <c r="OD83" s="21">
        <f t="shared" si="1321"/>
        <v>0</v>
      </c>
      <c r="OE83" s="21"/>
      <c r="OF83" s="21">
        <f t="shared" si="1322"/>
        <v>0</v>
      </c>
      <c r="OG83" s="21"/>
      <c r="OH83" s="21">
        <f t="shared" si="1323"/>
        <v>0</v>
      </c>
      <c r="OI83" s="21"/>
      <c r="OJ83" s="21">
        <f t="shared" si="1324"/>
        <v>0</v>
      </c>
      <c r="OK83" s="21"/>
      <c r="OL83" s="21">
        <f t="shared" si="1325"/>
        <v>0</v>
      </c>
      <c r="OM83" s="21"/>
      <c r="ON83" s="21">
        <f t="shared" si="1326"/>
        <v>0</v>
      </c>
      <c r="OO83" s="21"/>
      <c r="OP83" s="21">
        <f t="shared" si="1326"/>
        <v>0</v>
      </c>
      <c r="OQ83" s="21"/>
      <c r="OR83" s="21">
        <f t="shared" si="1326"/>
        <v>0</v>
      </c>
      <c r="OS83" s="21"/>
      <c r="OT83" s="21">
        <f t="shared" si="1326"/>
        <v>0</v>
      </c>
      <c r="OU83" s="21"/>
      <c r="OV83" s="21">
        <f t="shared" si="1326"/>
        <v>0</v>
      </c>
      <c r="OW83" s="21"/>
      <c r="OX83" s="21">
        <f t="shared" si="1326"/>
        <v>0</v>
      </c>
      <c r="OY83" s="21"/>
      <c r="OZ83" s="21">
        <f t="shared" si="1326"/>
        <v>0</v>
      </c>
      <c r="PA83" s="21"/>
      <c r="PB83" s="21">
        <f t="shared" si="1327"/>
        <v>0</v>
      </c>
      <c r="PC83" s="21"/>
      <c r="PD83" s="21">
        <f t="shared" si="1327"/>
        <v>0</v>
      </c>
      <c r="PE83" s="21"/>
      <c r="PF83" s="21">
        <f t="shared" si="1327"/>
        <v>0</v>
      </c>
      <c r="PG83" s="21"/>
      <c r="PH83" s="21">
        <f t="shared" si="1327"/>
        <v>0</v>
      </c>
      <c r="PI83" s="21"/>
      <c r="PJ83" s="21">
        <f t="shared" si="1327"/>
        <v>0</v>
      </c>
      <c r="PK83" s="21"/>
      <c r="PL83" s="21">
        <f t="shared" si="1327"/>
        <v>0</v>
      </c>
      <c r="PM83" s="21"/>
      <c r="PN83" s="21">
        <f t="shared" si="1328"/>
        <v>0</v>
      </c>
      <c r="PO83" s="21"/>
      <c r="PP83" s="21">
        <f t="shared" si="1328"/>
        <v>0</v>
      </c>
      <c r="PQ83" s="21"/>
      <c r="PR83" s="21">
        <f t="shared" si="1328"/>
        <v>0</v>
      </c>
      <c r="PS83" s="21"/>
      <c r="PT83" s="21">
        <f t="shared" si="1328"/>
        <v>0</v>
      </c>
      <c r="PU83" s="21"/>
      <c r="PV83" s="21">
        <f t="shared" si="1328"/>
        <v>0</v>
      </c>
      <c r="PW83" s="21"/>
      <c r="PX83" s="21">
        <f t="shared" si="1328"/>
        <v>0</v>
      </c>
      <c r="PY83" s="21"/>
      <c r="PZ83" s="21">
        <f t="shared" si="1329"/>
        <v>0</v>
      </c>
      <c r="QA83" s="21"/>
      <c r="QB83" s="21">
        <f t="shared" si="1329"/>
        <v>0</v>
      </c>
      <c r="QC83" s="21"/>
      <c r="QD83" s="21">
        <f t="shared" si="1329"/>
        <v>0</v>
      </c>
      <c r="QE83" s="21"/>
      <c r="QF83" s="21">
        <f t="shared" si="1329"/>
        <v>0</v>
      </c>
      <c r="QG83" s="21"/>
      <c r="QH83" s="21">
        <f t="shared" si="1329"/>
        <v>0</v>
      </c>
      <c r="QI83" s="21"/>
      <c r="QJ83" s="21">
        <f t="shared" si="1329"/>
        <v>0</v>
      </c>
      <c r="QK83" s="21"/>
      <c r="QL83" s="21">
        <f t="shared" si="1330"/>
        <v>0</v>
      </c>
      <c r="QM83" s="21"/>
      <c r="QN83" s="21">
        <f t="shared" si="1330"/>
        <v>0</v>
      </c>
      <c r="QO83" s="21"/>
      <c r="QP83" s="21">
        <f t="shared" si="1330"/>
        <v>0</v>
      </c>
      <c r="QQ83" s="21"/>
      <c r="QR83" s="21">
        <f t="shared" si="1330"/>
        <v>0</v>
      </c>
      <c r="QS83" s="21"/>
      <c r="QT83" s="21">
        <f t="shared" si="1330"/>
        <v>0</v>
      </c>
      <c r="QU83" s="21"/>
      <c r="QV83" s="21">
        <f t="shared" si="1330"/>
        <v>0</v>
      </c>
      <c r="QW83" s="21"/>
      <c r="QX83" s="21">
        <f t="shared" si="1331"/>
        <v>0</v>
      </c>
      <c r="QY83" s="21"/>
      <c r="QZ83" s="21">
        <f t="shared" si="1331"/>
        <v>0</v>
      </c>
      <c r="RA83" s="21"/>
      <c r="RB83" s="21">
        <f t="shared" si="1331"/>
        <v>0</v>
      </c>
      <c r="RC83" s="21"/>
      <c r="RD83" s="21">
        <f t="shared" si="1331"/>
        <v>0</v>
      </c>
      <c r="RE83" s="21"/>
      <c r="RF83" s="21">
        <f t="shared" si="1331"/>
        <v>0</v>
      </c>
      <c r="RG83" s="21"/>
      <c r="RH83" s="21">
        <f t="shared" si="1331"/>
        <v>0</v>
      </c>
      <c r="RI83" s="21"/>
      <c r="RJ83" s="21">
        <f t="shared" si="1332"/>
        <v>0</v>
      </c>
      <c r="RK83" s="21"/>
      <c r="RL83" s="21">
        <f t="shared" si="1333"/>
        <v>0</v>
      </c>
      <c r="RM83" s="21"/>
      <c r="RN83" s="21">
        <f t="shared" si="1334"/>
        <v>0</v>
      </c>
      <c r="RO83" s="21"/>
      <c r="RP83" s="21">
        <f t="shared" si="1335"/>
        <v>0</v>
      </c>
      <c r="RQ83" s="21"/>
      <c r="RR83" s="21">
        <f t="shared" si="1336"/>
        <v>0</v>
      </c>
      <c r="RS83" s="21"/>
      <c r="RT83" s="21">
        <f t="shared" si="1337"/>
        <v>0</v>
      </c>
      <c r="RU83" s="21"/>
      <c r="RV83" s="21">
        <f t="shared" si="1338"/>
        <v>0</v>
      </c>
      <c r="RW83" s="21"/>
      <c r="RX83" s="21">
        <f t="shared" si="1339"/>
        <v>0</v>
      </c>
      <c r="RY83" s="21"/>
      <c r="RZ83" s="21">
        <f t="shared" si="1340"/>
        <v>0</v>
      </c>
      <c r="SA83" s="21"/>
      <c r="SB83" s="21">
        <f t="shared" si="1341"/>
        <v>0</v>
      </c>
      <c r="SC83" s="21"/>
      <c r="SD83" s="21">
        <f t="shared" si="1342"/>
        <v>0</v>
      </c>
      <c r="SE83" s="21"/>
      <c r="SF83" s="21">
        <f t="shared" si="1343"/>
        <v>0</v>
      </c>
      <c r="SG83" s="21"/>
      <c r="SH83" s="21">
        <f t="shared" si="1344"/>
        <v>0</v>
      </c>
      <c r="SI83" s="21"/>
      <c r="SJ83" s="21">
        <f t="shared" si="1345"/>
        <v>0</v>
      </c>
      <c r="SK83" s="21"/>
      <c r="SL83" s="21">
        <f t="shared" si="1346"/>
        <v>0</v>
      </c>
      <c r="SM83" s="21"/>
      <c r="SN83" s="21">
        <f t="shared" si="1347"/>
        <v>0</v>
      </c>
      <c r="SO83" s="21"/>
      <c r="SP83" s="21">
        <f t="shared" si="1348"/>
        <v>0</v>
      </c>
      <c r="SQ83" s="21"/>
      <c r="SR83" s="21">
        <f t="shared" si="1349"/>
        <v>0</v>
      </c>
      <c r="SS83" s="21"/>
      <c r="ST83" s="21">
        <f t="shared" si="1350"/>
        <v>0</v>
      </c>
      <c r="SU83" s="21"/>
      <c r="SV83" s="21">
        <f t="shared" si="1351"/>
        <v>0</v>
      </c>
      <c r="SW83" s="21"/>
      <c r="SX83" s="21">
        <f t="shared" si="1352"/>
        <v>0</v>
      </c>
      <c r="SY83" s="21"/>
      <c r="SZ83" s="21">
        <f t="shared" si="1353"/>
        <v>0</v>
      </c>
      <c r="TA83" s="21"/>
      <c r="TB83" s="21">
        <f t="shared" si="1354"/>
        <v>0</v>
      </c>
      <c r="TC83" s="21"/>
      <c r="TD83" s="21">
        <f t="shared" si="1355"/>
        <v>0</v>
      </c>
      <c r="TE83" s="21"/>
      <c r="TF83" s="21">
        <f t="shared" si="1356"/>
        <v>0</v>
      </c>
      <c r="TG83" s="21"/>
      <c r="TH83" s="21">
        <f t="shared" si="1357"/>
        <v>0</v>
      </c>
      <c r="TI83" s="21"/>
      <c r="TJ83" s="21">
        <f t="shared" si="1358"/>
        <v>0</v>
      </c>
      <c r="TK83" s="21"/>
      <c r="TL83" s="21">
        <f t="shared" si="1359"/>
        <v>0</v>
      </c>
      <c r="TM83" s="21"/>
      <c r="TN83" s="21">
        <f t="shared" si="1360"/>
        <v>0</v>
      </c>
      <c r="TO83" s="21"/>
      <c r="TP83" s="21">
        <f t="shared" si="1361"/>
        <v>0</v>
      </c>
      <c r="TQ83" s="21"/>
      <c r="TR83" s="21">
        <f t="shared" si="1362"/>
        <v>0</v>
      </c>
      <c r="TS83" s="21"/>
      <c r="TT83" s="21">
        <f t="shared" si="1363"/>
        <v>0</v>
      </c>
      <c r="TU83" s="21"/>
      <c r="TV83" s="21">
        <f t="shared" si="1364"/>
        <v>0</v>
      </c>
      <c r="TW83" s="21"/>
      <c r="TX83" s="21">
        <f t="shared" si="1365"/>
        <v>0</v>
      </c>
      <c r="TY83" s="21"/>
      <c r="TZ83" s="21">
        <f t="shared" si="1366"/>
        <v>0</v>
      </c>
      <c r="UA83" s="21"/>
      <c r="UB83" s="21">
        <f t="shared" si="1367"/>
        <v>0</v>
      </c>
      <c r="UC83" s="21"/>
      <c r="UD83" s="21">
        <f t="shared" si="1368"/>
        <v>0</v>
      </c>
      <c r="UE83" s="21"/>
      <c r="UF83" s="21">
        <f t="shared" si="1369"/>
        <v>0</v>
      </c>
      <c r="UG83" s="21"/>
      <c r="UH83" s="21">
        <f t="shared" si="1370"/>
        <v>0</v>
      </c>
      <c r="UI83" s="21"/>
      <c r="UJ83" s="21">
        <f t="shared" si="1371"/>
        <v>0</v>
      </c>
      <c r="UK83" s="21"/>
      <c r="UL83" s="21">
        <f t="shared" si="1372"/>
        <v>0</v>
      </c>
      <c r="UM83" s="21"/>
      <c r="UN83" s="21">
        <f t="shared" si="1373"/>
        <v>0</v>
      </c>
      <c r="UO83" s="21"/>
      <c r="UP83" s="21">
        <f t="shared" si="1374"/>
        <v>0</v>
      </c>
      <c r="UQ83" s="21"/>
      <c r="UR83" s="21">
        <f t="shared" si="1375"/>
        <v>0</v>
      </c>
      <c r="US83" s="21"/>
      <c r="UT83" s="21">
        <f t="shared" si="1376"/>
        <v>0</v>
      </c>
      <c r="UU83" s="21"/>
      <c r="UV83" s="21">
        <f t="shared" si="1377"/>
        <v>0</v>
      </c>
      <c r="UW83" s="21"/>
      <c r="UX83" s="21">
        <f t="shared" si="1378"/>
        <v>0</v>
      </c>
      <c r="UY83" s="21"/>
      <c r="UZ83" s="21">
        <f t="shared" si="1379"/>
        <v>0</v>
      </c>
      <c r="VA83" s="21"/>
      <c r="VB83" s="21">
        <f t="shared" si="1380"/>
        <v>0</v>
      </c>
      <c r="VC83" s="21"/>
      <c r="VD83" s="21">
        <f t="shared" si="1381"/>
        <v>0</v>
      </c>
      <c r="VE83" s="21"/>
      <c r="VF83" s="21">
        <f t="shared" si="1382"/>
        <v>0</v>
      </c>
      <c r="VG83" s="21"/>
      <c r="VH83" s="21">
        <f t="shared" si="1383"/>
        <v>0</v>
      </c>
      <c r="VI83" s="21"/>
      <c r="VJ83" s="21">
        <f t="shared" si="1384"/>
        <v>0</v>
      </c>
      <c r="VK83" s="21"/>
      <c r="VL83" s="21">
        <f t="shared" si="1385"/>
        <v>0</v>
      </c>
      <c r="VM83" s="21"/>
      <c r="VN83" s="21">
        <f t="shared" si="1386"/>
        <v>0</v>
      </c>
      <c r="VO83" s="21"/>
      <c r="VP83" s="21">
        <f t="shared" si="1387"/>
        <v>0</v>
      </c>
      <c r="VQ83" s="21"/>
      <c r="VR83" s="21">
        <f t="shared" si="1326"/>
        <v>0</v>
      </c>
      <c r="VS83" s="21"/>
      <c r="VT83" s="21">
        <f t="shared" si="1388"/>
        <v>0</v>
      </c>
      <c r="VU83" s="21"/>
      <c r="VV83" s="21">
        <f t="shared" si="1388"/>
        <v>0</v>
      </c>
      <c r="VW83" s="21"/>
      <c r="VX83" s="21">
        <f t="shared" si="1389"/>
        <v>0</v>
      </c>
      <c r="VY83" s="21"/>
      <c r="VZ83" s="21">
        <f t="shared" si="1389"/>
        <v>0</v>
      </c>
      <c r="WA83" s="21"/>
      <c r="WB83" s="21">
        <f t="shared" si="1389"/>
        <v>0</v>
      </c>
      <c r="WC83" s="21"/>
      <c r="WD83" s="21">
        <f t="shared" si="1389"/>
        <v>0</v>
      </c>
      <c r="WE83" s="21"/>
      <c r="WF83" s="21">
        <f t="shared" si="1389"/>
        <v>0</v>
      </c>
      <c r="WG83" s="21"/>
      <c r="WH83" s="21">
        <f t="shared" si="1389"/>
        <v>0</v>
      </c>
      <c r="WI83" s="21"/>
      <c r="WJ83" s="21">
        <f t="shared" si="1389"/>
        <v>0</v>
      </c>
      <c r="WK83" s="21"/>
      <c r="WL83" s="21">
        <f t="shared" si="1389"/>
        <v>0</v>
      </c>
      <c r="WM83" s="21"/>
      <c r="WN83" s="21">
        <f t="shared" si="1390"/>
        <v>0</v>
      </c>
      <c r="WO83" s="21"/>
      <c r="WP83" s="21">
        <f t="shared" si="1390"/>
        <v>0</v>
      </c>
      <c r="WQ83" s="21"/>
      <c r="WR83" s="21">
        <f t="shared" si="1390"/>
        <v>0</v>
      </c>
      <c r="WS83" s="21"/>
      <c r="WT83" s="21">
        <f t="shared" si="1390"/>
        <v>0</v>
      </c>
      <c r="WU83" s="21"/>
      <c r="WV83" s="21">
        <f t="shared" si="1390"/>
        <v>0</v>
      </c>
      <c r="WW83" s="21"/>
      <c r="WX83" s="21">
        <f t="shared" si="1390"/>
        <v>0</v>
      </c>
      <c r="WY83" s="21"/>
      <c r="WZ83" s="21">
        <f t="shared" si="1390"/>
        <v>0</v>
      </c>
      <c r="XA83" s="21"/>
      <c r="XB83" s="21">
        <f t="shared" si="1390"/>
        <v>0</v>
      </c>
      <c r="XC83" s="21"/>
      <c r="XD83" s="21">
        <f t="shared" si="1391"/>
        <v>0</v>
      </c>
      <c r="XE83" s="21"/>
      <c r="XF83" s="21">
        <f t="shared" si="1391"/>
        <v>0</v>
      </c>
      <c r="XG83" s="21"/>
      <c r="XH83" s="21">
        <f t="shared" si="1391"/>
        <v>0</v>
      </c>
      <c r="XI83" s="21"/>
      <c r="XJ83" s="21">
        <f t="shared" si="1391"/>
        <v>0</v>
      </c>
      <c r="XK83" s="21"/>
      <c r="XL83" s="21">
        <f t="shared" si="1391"/>
        <v>0</v>
      </c>
      <c r="XM83" s="21"/>
      <c r="XN83" s="21">
        <f t="shared" si="1391"/>
        <v>0</v>
      </c>
      <c r="XO83" s="21"/>
      <c r="XP83" s="21">
        <f t="shared" si="1391"/>
        <v>0</v>
      </c>
      <c r="XQ83" s="21"/>
      <c r="XR83" s="21">
        <f t="shared" si="1391"/>
        <v>0</v>
      </c>
      <c r="XS83" s="21"/>
      <c r="XT83" s="21">
        <f t="shared" si="1388"/>
        <v>0</v>
      </c>
      <c r="XU83" s="21"/>
      <c r="XV83" s="21">
        <f t="shared" si="1388"/>
        <v>0</v>
      </c>
      <c r="XW83" s="21"/>
      <c r="XX83" s="21">
        <f t="shared" si="1388"/>
        <v>0</v>
      </c>
      <c r="XY83" s="21"/>
      <c r="XZ83" s="21">
        <f t="shared" si="1388"/>
        <v>0</v>
      </c>
      <c r="YA83" s="21"/>
      <c r="YB83" s="21">
        <f t="shared" si="1392"/>
        <v>0</v>
      </c>
      <c r="YC83" s="21"/>
      <c r="YD83" s="21">
        <f t="shared" si="1393"/>
        <v>0</v>
      </c>
      <c r="YE83" s="21"/>
      <c r="YF83" s="21">
        <f t="shared" si="1394"/>
        <v>0</v>
      </c>
      <c r="YG83" s="21"/>
      <c r="YH83" s="21">
        <f t="shared" si="1395"/>
        <v>0</v>
      </c>
      <c r="YI83" s="21"/>
      <c r="YJ83" s="21">
        <f t="shared" si="1396"/>
        <v>0</v>
      </c>
      <c r="YK83" s="21"/>
      <c r="YL83" s="21">
        <f t="shared" si="1397"/>
        <v>0</v>
      </c>
      <c r="YM83" s="21"/>
      <c r="YN83" s="21">
        <f t="shared" si="1398"/>
        <v>0</v>
      </c>
      <c r="YO83" s="21"/>
      <c r="YP83" s="21">
        <f t="shared" si="1399"/>
        <v>0</v>
      </c>
      <c r="YQ83" s="21"/>
      <c r="YR83" s="21">
        <f t="shared" si="1400"/>
        <v>0</v>
      </c>
      <c r="YS83" s="21"/>
      <c r="YT83" s="21">
        <f t="shared" si="1401"/>
        <v>0</v>
      </c>
      <c r="YU83" s="21"/>
      <c r="YV83" s="21">
        <f t="shared" si="1402"/>
        <v>0</v>
      </c>
      <c r="YW83" s="21"/>
      <c r="YX83" s="21">
        <f t="shared" si="1403"/>
        <v>0</v>
      </c>
      <c r="YY83" s="21"/>
      <c r="YZ83" s="21">
        <f t="shared" si="1388"/>
        <v>0</v>
      </c>
      <c r="ZA83" s="21"/>
      <c r="ZB83" s="21">
        <f t="shared" si="1404"/>
        <v>0</v>
      </c>
      <c r="ZC83" s="21"/>
      <c r="ZD83" s="21">
        <f t="shared" si="1405"/>
        <v>0</v>
      </c>
      <c r="ZE83" s="21"/>
      <c r="ZF83" s="21">
        <f t="shared" si="1406"/>
        <v>0</v>
      </c>
      <c r="ZG83" s="21"/>
      <c r="ZH83" s="21">
        <f t="shared" si="1407"/>
        <v>0</v>
      </c>
      <c r="ZI83" s="21"/>
      <c r="ZJ83" s="21">
        <f t="shared" si="1408"/>
        <v>0</v>
      </c>
      <c r="ZK83" s="21"/>
      <c r="ZL83" s="21">
        <f t="shared" si="1409"/>
        <v>0</v>
      </c>
      <c r="ZM83" s="21"/>
      <c r="ZN83" s="21">
        <f t="shared" si="1410"/>
        <v>0</v>
      </c>
      <c r="ZO83" s="21"/>
      <c r="ZP83" s="21">
        <f t="shared" si="1411"/>
        <v>0</v>
      </c>
      <c r="ZQ83" s="21"/>
      <c r="ZR83" s="21">
        <f t="shared" si="1412"/>
        <v>0</v>
      </c>
      <c r="ZS83" s="21"/>
      <c r="ZT83" s="21">
        <f t="shared" si="1388"/>
        <v>0</v>
      </c>
      <c r="ZU83" s="21"/>
      <c r="ZV83" s="21">
        <f t="shared" si="1413"/>
        <v>0</v>
      </c>
      <c r="ZW83" s="21"/>
      <c r="ZX83" s="21">
        <f t="shared" si="1414"/>
        <v>0</v>
      </c>
      <c r="ZY83" s="21"/>
      <c r="ZZ83" s="21">
        <f t="shared" si="1414"/>
        <v>0</v>
      </c>
      <c r="AAA83" s="21"/>
      <c r="AAB83" s="21">
        <f t="shared" si="1415"/>
        <v>0</v>
      </c>
      <c r="AAC83" s="21"/>
      <c r="AAD83" s="21">
        <f t="shared" si="1415"/>
        <v>0</v>
      </c>
      <c r="AAE83" s="21"/>
      <c r="AAF83" s="21">
        <f t="shared" si="1416"/>
        <v>0</v>
      </c>
      <c r="AAG83" s="21"/>
      <c r="AAH83" s="21">
        <f t="shared" si="1416"/>
        <v>0</v>
      </c>
      <c r="AAI83" s="21">
        <v>3</v>
      </c>
      <c r="AAJ83" s="21">
        <f t="shared" si="1417"/>
        <v>0</v>
      </c>
      <c r="AAK83" s="21">
        <v>19</v>
      </c>
      <c r="AAL83" s="21">
        <f t="shared" si="1417"/>
        <v>0</v>
      </c>
      <c r="AAM83" s="21">
        <v>33</v>
      </c>
      <c r="AAN83" s="21">
        <f t="shared" si="1418"/>
        <v>0</v>
      </c>
      <c r="AAO83" s="21">
        <v>27</v>
      </c>
      <c r="AAP83" s="21">
        <f t="shared" si="1418"/>
        <v>0</v>
      </c>
      <c r="AAQ83" s="21">
        <v>25</v>
      </c>
      <c r="AAR83" s="21">
        <f t="shared" si="1419"/>
        <v>0</v>
      </c>
      <c r="AAS83" s="21">
        <v>21</v>
      </c>
      <c r="AAT83" s="21">
        <f t="shared" si="1419"/>
        <v>0</v>
      </c>
      <c r="AAU83" s="21">
        <v>22</v>
      </c>
      <c r="AAV83" s="21">
        <f t="shared" si="1420"/>
        <v>0</v>
      </c>
      <c r="AAW83" s="21">
        <v>29</v>
      </c>
      <c r="AAX83" s="21">
        <f t="shared" si="1420"/>
        <v>0</v>
      </c>
      <c r="AAY83" s="21">
        <v>29</v>
      </c>
      <c r="AAZ83" s="21">
        <f t="shared" si="1421"/>
        <v>0</v>
      </c>
      <c r="ABA83" s="21">
        <v>30</v>
      </c>
      <c r="ABB83" s="21">
        <f t="shared" si="1421"/>
        <v>0</v>
      </c>
      <c r="ABC83" s="21">
        <v>15</v>
      </c>
      <c r="ABD83" s="21">
        <f t="shared" si="1422"/>
        <v>0</v>
      </c>
      <c r="ABE83" s="21"/>
      <c r="ABF83" s="21">
        <f t="shared" si="1422"/>
        <v>0</v>
      </c>
      <c r="ABG83" s="21"/>
      <c r="ABH83" s="21">
        <f t="shared" si="1423"/>
        <v>0</v>
      </c>
      <c r="ABI83" s="21"/>
      <c r="ABJ83" s="21">
        <f t="shared" si="1423"/>
        <v>0</v>
      </c>
      <c r="ABK83" s="21"/>
      <c r="ABL83" s="21">
        <f t="shared" si="1424"/>
        <v>0</v>
      </c>
      <c r="ABM83" s="21"/>
      <c r="ABN83" s="21">
        <f t="shared" si="1424"/>
        <v>0</v>
      </c>
      <c r="ABO83" s="21"/>
      <c r="ABP83" s="21">
        <f t="shared" si="1425"/>
        <v>0</v>
      </c>
      <c r="ABQ83" s="21"/>
      <c r="ABR83" s="21">
        <f t="shared" si="1425"/>
        <v>0</v>
      </c>
      <c r="ABS83" s="21"/>
      <c r="ABT83" s="21">
        <f t="shared" si="1426"/>
        <v>0</v>
      </c>
      <c r="ABU83" s="21"/>
      <c r="ABV83" s="21">
        <f t="shared" si="1426"/>
        <v>0</v>
      </c>
      <c r="ABW83" s="21"/>
      <c r="ABX83" s="21">
        <f t="shared" si="1427"/>
        <v>0</v>
      </c>
      <c r="ABY83" s="21"/>
      <c r="ABZ83" s="21">
        <f t="shared" si="1427"/>
        <v>0</v>
      </c>
      <c r="ACA83" s="21"/>
      <c r="ACB83" s="21">
        <f t="shared" si="1428"/>
        <v>0</v>
      </c>
      <c r="ACC83" s="21"/>
      <c r="ACD83" s="21">
        <f t="shared" si="1428"/>
        <v>0</v>
      </c>
      <c r="ACE83" s="21"/>
      <c r="ACF83" s="21">
        <f t="shared" si="1429"/>
        <v>0</v>
      </c>
      <c r="ACG83" s="21"/>
      <c r="ACH83" s="21">
        <f t="shared" si="1429"/>
        <v>0</v>
      </c>
      <c r="ACI83" s="21"/>
      <c r="ACJ83" s="21">
        <f t="shared" si="1430"/>
        <v>0</v>
      </c>
      <c r="ACK83" s="21"/>
      <c r="ACL83" s="21">
        <f t="shared" si="1430"/>
        <v>0</v>
      </c>
      <c r="ACM83" s="21"/>
      <c r="ACN83" s="21">
        <f t="shared" si="1431"/>
        <v>0</v>
      </c>
      <c r="ACO83" s="21"/>
      <c r="ACP83" s="21">
        <f t="shared" si="1431"/>
        <v>0</v>
      </c>
      <c r="ACQ83" s="21"/>
      <c r="ACR83" s="21">
        <f t="shared" si="1432"/>
        <v>0</v>
      </c>
      <c r="ACS83" s="21"/>
      <c r="ACT83" s="21">
        <f t="shared" si="1432"/>
        <v>0</v>
      </c>
      <c r="ACU83" s="21"/>
      <c r="ACV83" s="21">
        <f t="shared" si="1433"/>
        <v>0</v>
      </c>
      <c r="ACW83" s="21"/>
      <c r="ACX83" s="21">
        <f t="shared" si="1433"/>
        <v>0</v>
      </c>
      <c r="ACY83" s="21"/>
      <c r="ACZ83" s="21">
        <f t="shared" si="1434"/>
        <v>0</v>
      </c>
      <c r="ADA83" s="21"/>
      <c r="ADB83" s="21">
        <f t="shared" si="1434"/>
        <v>0</v>
      </c>
      <c r="ADC83" s="21"/>
      <c r="ADD83" s="21">
        <f t="shared" si="1435"/>
        <v>0</v>
      </c>
      <c r="ADE83" s="21"/>
      <c r="ADF83" s="21">
        <f t="shared" si="1435"/>
        <v>0</v>
      </c>
      <c r="ADG83" s="21"/>
      <c r="ADH83" s="21">
        <f t="shared" si="1436"/>
        <v>0</v>
      </c>
      <c r="ADI83" s="21"/>
      <c r="ADJ83" s="21">
        <f t="shared" si="1436"/>
        <v>0</v>
      </c>
      <c r="ADK83" s="21"/>
      <c r="ADL83" s="21">
        <f t="shared" si="1437"/>
        <v>0</v>
      </c>
      <c r="ADM83" s="21"/>
      <c r="ADN83" s="21">
        <f t="shared" si="1437"/>
        <v>0</v>
      </c>
      <c r="ADO83" s="21"/>
      <c r="ADP83" s="21">
        <f t="shared" si="1437"/>
        <v>0</v>
      </c>
      <c r="ADQ83" s="21"/>
      <c r="ADR83" s="21">
        <f t="shared" si="1437"/>
        <v>0</v>
      </c>
      <c r="ADS83" s="21"/>
      <c r="ADT83" s="21">
        <f t="shared" si="1437"/>
        <v>0</v>
      </c>
      <c r="ADU83" s="21"/>
      <c r="ADV83" s="21">
        <f t="shared" si="1438"/>
        <v>0</v>
      </c>
      <c r="ADW83" s="21"/>
      <c r="ADX83" s="21">
        <f t="shared" si="1438"/>
        <v>0</v>
      </c>
      <c r="ADY83" s="21"/>
      <c r="ADZ83" s="21">
        <f t="shared" si="1438"/>
        <v>0</v>
      </c>
      <c r="AEA83" s="21"/>
      <c r="AEB83" s="21">
        <f t="shared" si="1438"/>
        <v>0</v>
      </c>
      <c r="AEC83" s="21"/>
      <c r="AED83" s="21">
        <f t="shared" si="1439"/>
        <v>0</v>
      </c>
      <c r="AEE83" s="21"/>
      <c r="AEF83" s="21">
        <f t="shared" si="1439"/>
        <v>0</v>
      </c>
      <c r="AEG83" s="21"/>
      <c r="AEH83" s="21">
        <f t="shared" si="1439"/>
        <v>0</v>
      </c>
      <c r="AEI83" s="21"/>
      <c r="AEJ83" s="21">
        <f t="shared" si="1439"/>
        <v>0</v>
      </c>
      <c r="AEK83" s="21"/>
      <c r="AEL83" s="21">
        <f t="shared" si="1439"/>
        <v>0</v>
      </c>
      <c r="AEM83" s="21"/>
      <c r="AEN83" s="21">
        <f t="shared" si="1440"/>
        <v>0</v>
      </c>
      <c r="AEO83" s="21"/>
      <c r="AEP83" s="21">
        <f t="shared" si="1440"/>
        <v>0</v>
      </c>
      <c r="AEQ83" s="21"/>
      <c r="AER83" s="21">
        <f t="shared" si="1440"/>
        <v>0</v>
      </c>
      <c r="AES83" s="21"/>
      <c r="AET83" s="21">
        <f t="shared" si="1440"/>
        <v>0</v>
      </c>
      <c r="AEU83" s="21"/>
      <c r="AEV83" s="21">
        <f t="shared" si="1441"/>
        <v>0</v>
      </c>
      <c r="AEW83" s="21"/>
      <c r="AEX83" s="21">
        <f t="shared" si="1441"/>
        <v>0</v>
      </c>
      <c r="AEY83" s="21"/>
      <c r="AEZ83" s="21">
        <f t="shared" si="1441"/>
        <v>0</v>
      </c>
      <c r="AFA83" s="21"/>
      <c r="AFB83" s="21">
        <f t="shared" si="1441"/>
        <v>0</v>
      </c>
      <c r="AFC83" s="21"/>
      <c r="AFD83" s="21">
        <f t="shared" si="1441"/>
        <v>0</v>
      </c>
      <c r="AFE83" s="21"/>
      <c r="AFF83" s="21">
        <f t="shared" si="1442"/>
        <v>0</v>
      </c>
      <c r="AFG83" s="21"/>
      <c r="AFH83" s="21">
        <f t="shared" si="1442"/>
        <v>0</v>
      </c>
      <c r="AFI83" s="21"/>
      <c r="AFJ83" s="21">
        <f t="shared" si="1442"/>
        <v>0</v>
      </c>
      <c r="AFK83" s="21"/>
      <c r="AFL83" s="21">
        <f t="shared" si="1442"/>
        <v>0</v>
      </c>
      <c r="AFM83" s="21"/>
      <c r="AFN83" s="21">
        <f t="shared" si="1443"/>
        <v>0</v>
      </c>
      <c r="AFO83" s="21"/>
      <c r="AFP83" s="21">
        <f t="shared" si="1443"/>
        <v>0</v>
      </c>
      <c r="AFQ83" s="21"/>
      <c r="AFR83" s="21">
        <f t="shared" si="1443"/>
        <v>0</v>
      </c>
      <c r="AFS83" s="21"/>
      <c r="AFT83" s="21">
        <f t="shared" si="1443"/>
        <v>0</v>
      </c>
      <c r="AFU83" s="21">
        <v>7</v>
      </c>
      <c r="AFV83" s="21">
        <f t="shared" si="1443"/>
        <v>0</v>
      </c>
      <c r="AFW83" s="21">
        <v>10</v>
      </c>
      <c r="AFX83" s="21">
        <f t="shared" si="1444"/>
        <v>0</v>
      </c>
      <c r="AFY83" s="21">
        <v>23</v>
      </c>
      <c r="AFZ83" s="21">
        <f t="shared" si="1444"/>
        <v>0</v>
      </c>
      <c r="AGA83" s="21">
        <v>22</v>
      </c>
      <c r="AGB83" s="21">
        <f t="shared" si="1444"/>
        <v>0</v>
      </c>
      <c r="AGC83" s="21">
        <v>18</v>
      </c>
      <c r="AGD83" s="21">
        <f t="shared" si="1444"/>
        <v>0</v>
      </c>
      <c r="AGE83" s="21">
        <v>21</v>
      </c>
      <c r="AGF83" s="21">
        <f t="shared" si="1445"/>
        <v>0</v>
      </c>
      <c r="AGG83" s="21"/>
      <c r="AGH83" s="21">
        <f t="shared" si="1445"/>
        <v>0</v>
      </c>
      <c r="AGI83" s="21">
        <v>22</v>
      </c>
      <c r="AGJ83" s="21">
        <f t="shared" si="1445"/>
        <v>0</v>
      </c>
      <c r="AGK83" s="21">
        <v>27</v>
      </c>
      <c r="AGL83" s="21">
        <f t="shared" si="1445"/>
        <v>0</v>
      </c>
      <c r="AGM83" s="21">
        <v>23</v>
      </c>
      <c r="AGN83" s="21">
        <f t="shared" si="1445"/>
        <v>0</v>
      </c>
      <c r="AGO83" s="21">
        <v>8</v>
      </c>
      <c r="AGP83" s="21">
        <f t="shared" si="1446"/>
        <v>0</v>
      </c>
      <c r="AGQ83" s="21"/>
      <c r="AGR83" s="21">
        <f t="shared" si="1446"/>
        <v>0</v>
      </c>
      <c r="AGS83" s="21"/>
      <c r="AGT83" s="21">
        <f t="shared" si="1446"/>
        <v>0</v>
      </c>
      <c r="AGU83" s="21"/>
      <c r="AGV83" s="21">
        <f t="shared" si="1446"/>
        <v>0</v>
      </c>
      <c r="AGW83" s="21"/>
      <c r="AGX83" s="21">
        <f t="shared" si="1447"/>
        <v>0</v>
      </c>
      <c r="AGY83" s="21"/>
      <c r="AGZ83" s="21">
        <f t="shared" si="1447"/>
        <v>0</v>
      </c>
      <c r="AHA83" s="21"/>
      <c r="AHB83" s="21">
        <f t="shared" si="1447"/>
        <v>0</v>
      </c>
      <c r="AHC83" s="21"/>
      <c r="AHD83" s="21">
        <f t="shared" si="1447"/>
        <v>0</v>
      </c>
      <c r="AHE83" s="21"/>
      <c r="AHF83" s="21">
        <f t="shared" si="1447"/>
        <v>0</v>
      </c>
      <c r="AHG83" s="21"/>
      <c r="AHH83" s="21">
        <f t="shared" si="1448"/>
        <v>0</v>
      </c>
      <c r="AHI83" s="21"/>
      <c r="AHJ83" s="21">
        <f t="shared" si="1448"/>
        <v>0</v>
      </c>
      <c r="AHK83" s="21"/>
      <c r="AHL83" s="21">
        <f t="shared" si="1448"/>
        <v>0</v>
      </c>
      <c r="AHM83" s="21"/>
      <c r="AHN83" s="21">
        <f t="shared" si="1448"/>
        <v>0</v>
      </c>
      <c r="AHO83" s="21"/>
      <c r="AHP83" s="21">
        <f t="shared" si="1449"/>
        <v>0</v>
      </c>
      <c r="AHQ83" s="21"/>
      <c r="AHR83" s="21">
        <f t="shared" si="1449"/>
        <v>0</v>
      </c>
      <c r="AHS83" s="21"/>
      <c r="AHT83" s="21">
        <f t="shared" si="1449"/>
        <v>0</v>
      </c>
      <c r="AHU83" s="21"/>
      <c r="AHV83" s="21">
        <f t="shared" si="1449"/>
        <v>0</v>
      </c>
      <c r="AHW83" s="21"/>
      <c r="AHX83" s="21">
        <f t="shared" si="1449"/>
        <v>0</v>
      </c>
      <c r="AHY83" s="21"/>
      <c r="AHZ83" s="21">
        <f t="shared" si="1450"/>
        <v>0</v>
      </c>
      <c r="AIA83" s="21"/>
      <c r="AIB83" s="21">
        <f t="shared" si="1450"/>
        <v>0</v>
      </c>
      <c r="AIC83" s="21"/>
      <c r="AID83" s="21">
        <f t="shared" si="1450"/>
        <v>0</v>
      </c>
      <c r="AIE83" s="21"/>
      <c r="AIF83" s="21">
        <f t="shared" si="1450"/>
        <v>0</v>
      </c>
      <c r="AIG83" s="21"/>
      <c r="AIH83" s="21">
        <f t="shared" si="1451"/>
        <v>0</v>
      </c>
      <c r="AII83" s="21"/>
      <c r="AIJ83" s="21">
        <f t="shared" si="1451"/>
        <v>0</v>
      </c>
      <c r="AIK83" s="21"/>
      <c r="AIL83" s="21">
        <f t="shared" si="1451"/>
        <v>0</v>
      </c>
      <c r="AIM83" s="21"/>
      <c r="AIN83" s="21">
        <f t="shared" si="1451"/>
        <v>0</v>
      </c>
      <c r="AIO83" s="21"/>
      <c r="AIP83" s="21">
        <f t="shared" si="1451"/>
        <v>0</v>
      </c>
      <c r="AIQ83" s="21"/>
      <c r="AIR83" s="21">
        <f t="shared" si="1452"/>
        <v>0</v>
      </c>
      <c r="AIS83" s="21"/>
      <c r="AIT83" s="21">
        <f t="shared" si="1452"/>
        <v>0</v>
      </c>
      <c r="AIU83" s="21"/>
      <c r="AIV83" s="21">
        <f t="shared" si="1452"/>
        <v>0</v>
      </c>
      <c r="AIW83" s="21"/>
      <c r="AIX83" s="21">
        <f t="shared" si="1452"/>
        <v>0</v>
      </c>
      <c r="AIY83" s="21"/>
      <c r="AIZ83" s="21">
        <f t="shared" si="1388"/>
        <v>0</v>
      </c>
      <c r="AJA83" s="21"/>
    </row>
    <row r="84" spans="1:937" ht="13.5" customHeight="1" x14ac:dyDescent="0.25">
      <c r="A84" s="96"/>
      <c r="B84" s="31">
        <v>79</v>
      </c>
      <c r="C84" s="192" t="s">
        <v>208</v>
      </c>
      <c r="D84" s="67" t="s">
        <v>126</v>
      </c>
      <c r="E84" s="194" t="s">
        <v>404</v>
      </c>
      <c r="F84" s="194" t="str">
        <f>_xlfn.XLOOKUP(D84,'WTG PH-III'!$D$5:$D$198,'WTG PH-III'!$B$5:$B$198,0,0,1)</f>
        <v>PSS-14</v>
      </c>
      <c r="G84" s="22" t="s">
        <v>537</v>
      </c>
      <c r="H84" s="22" t="s">
        <v>555</v>
      </c>
      <c r="I84" s="61">
        <v>15</v>
      </c>
      <c r="J84" s="21">
        <v>253</v>
      </c>
      <c r="K84" s="21">
        <f t="shared" si="1129"/>
        <v>253.00000000000006</v>
      </c>
      <c r="L84" s="21">
        <f t="shared" si="1130"/>
        <v>253</v>
      </c>
      <c r="M84" s="21">
        <f t="shared" si="1131"/>
        <v>0</v>
      </c>
      <c r="N84" s="95">
        <f>VLOOKUP(D84,'WTG PH-III'!$D$5:$U$198,17,0)</f>
        <v>45741</v>
      </c>
      <c r="O84" s="95">
        <f>VLOOKUP(D84,'WTG PH-III'!$D$5:$U$198,18,0)</f>
        <v>45750</v>
      </c>
      <c r="P84" s="21">
        <f t="shared" si="1132"/>
        <v>0</v>
      </c>
      <c r="Q84" s="21"/>
      <c r="R84" s="21">
        <f t="shared" si="1133"/>
        <v>0</v>
      </c>
      <c r="S84" s="21"/>
      <c r="T84" s="21">
        <f t="shared" si="1134"/>
        <v>0</v>
      </c>
      <c r="U84" s="21"/>
      <c r="V84" s="21">
        <f t="shared" si="1135"/>
        <v>0</v>
      </c>
      <c r="W84" s="21"/>
      <c r="X84" s="21">
        <f t="shared" si="1136"/>
        <v>0</v>
      </c>
      <c r="Y84" s="21"/>
      <c r="Z84" s="21">
        <f t="shared" si="1137"/>
        <v>0</v>
      </c>
      <c r="AA84" s="21"/>
      <c r="AB84" s="21">
        <f t="shared" si="1138"/>
        <v>0</v>
      </c>
      <c r="AC84" s="21"/>
      <c r="AD84" s="21">
        <f t="shared" si="1139"/>
        <v>0</v>
      </c>
      <c r="AE84" s="21"/>
      <c r="AF84" s="21">
        <f t="shared" si="1140"/>
        <v>0</v>
      </c>
      <c r="AG84" s="21"/>
      <c r="AH84" s="21">
        <f t="shared" si="1141"/>
        <v>0</v>
      </c>
      <c r="AI84" s="21"/>
      <c r="AJ84" s="21">
        <f t="shared" si="1142"/>
        <v>0</v>
      </c>
      <c r="AK84" s="21"/>
      <c r="AL84" s="21">
        <f t="shared" si="1143"/>
        <v>0</v>
      </c>
      <c r="AM84" s="21"/>
      <c r="AN84" s="21">
        <f t="shared" si="1144"/>
        <v>0</v>
      </c>
      <c r="AO84" s="21"/>
      <c r="AP84" s="21">
        <f t="shared" si="1145"/>
        <v>0</v>
      </c>
      <c r="AQ84" s="21"/>
      <c r="AR84" s="21">
        <f t="shared" si="1146"/>
        <v>0</v>
      </c>
      <c r="AS84" s="21"/>
      <c r="AT84" s="21">
        <f t="shared" si="1147"/>
        <v>0</v>
      </c>
      <c r="AU84" s="21"/>
      <c r="AV84" s="21">
        <f t="shared" si="1148"/>
        <v>0</v>
      </c>
      <c r="AW84" s="21"/>
      <c r="AX84" s="21">
        <f t="shared" si="1149"/>
        <v>0</v>
      </c>
      <c r="AY84" s="21"/>
      <c r="AZ84" s="21">
        <f t="shared" si="1150"/>
        <v>0</v>
      </c>
      <c r="BA84" s="21"/>
      <c r="BB84" s="21">
        <f t="shared" si="1151"/>
        <v>0</v>
      </c>
      <c r="BC84" s="21"/>
      <c r="BD84" s="21">
        <f t="shared" si="1152"/>
        <v>0</v>
      </c>
      <c r="BE84" s="21"/>
      <c r="BF84" s="21">
        <f t="shared" si="1153"/>
        <v>0</v>
      </c>
      <c r="BG84" s="21"/>
      <c r="BH84" s="21">
        <f t="shared" si="1154"/>
        <v>0</v>
      </c>
      <c r="BI84" s="21"/>
      <c r="BJ84" s="21">
        <f t="shared" si="1155"/>
        <v>0</v>
      </c>
      <c r="BK84" s="21"/>
      <c r="BL84" s="21">
        <f t="shared" si="1156"/>
        <v>0</v>
      </c>
      <c r="BM84" s="21"/>
      <c r="BN84" s="21">
        <f t="shared" si="1157"/>
        <v>0</v>
      </c>
      <c r="BO84" s="21"/>
      <c r="BP84" s="21">
        <f t="shared" si="1158"/>
        <v>0</v>
      </c>
      <c r="BQ84" s="21"/>
      <c r="BR84" s="21">
        <f t="shared" si="1159"/>
        <v>0</v>
      </c>
      <c r="BS84" s="21"/>
      <c r="BT84" s="21">
        <f t="shared" si="1160"/>
        <v>0</v>
      </c>
      <c r="BU84" s="21"/>
      <c r="BV84" s="21">
        <f t="shared" si="1161"/>
        <v>0</v>
      </c>
      <c r="BW84" s="21"/>
      <c r="BX84" s="21">
        <f t="shared" si="1162"/>
        <v>0</v>
      </c>
      <c r="BY84" s="21"/>
      <c r="BZ84" s="21">
        <f t="shared" si="1163"/>
        <v>0</v>
      </c>
      <c r="CA84" s="21"/>
      <c r="CB84" s="21">
        <f t="shared" si="1164"/>
        <v>0</v>
      </c>
      <c r="CC84" s="21"/>
      <c r="CD84" s="21">
        <f t="shared" si="1165"/>
        <v>0</v>
      </c>
      <c r="CE84" s="21"/>
      <c r="CF84" s="21">
        <f t="shared" si="1166"/>
        <v>0</v>
      </c>
      <c r="CG84" s="21"/>
      <c r="CH84" s="21">
        <f t="shared" si="1167"/>
        <v>0</v>
      </c>
      <c r="CI84" s="21"/>
      <c r="CJ84" s="21">
        <f t="shared" si="1168"/>
        <v>0</v>
      </c>
      <c r="CK84" s="21"/>
      <c r="CL84" s="21">
        <f t="shared" si="1169"/>
        <v>0</v>
      </c>
      <c r="CM84" s="21"/>
      <c r="CN84" s="21">
        <f t="shared" si="1170"/>
        <v>0</v>
      </c>
      <c r="CO84" s="21"/>
      <c r="CP84" s="21">
        <f t="shared" si="1171"/>
        <v>0</v>
      </c>
      <c r="CQ84" s="21"/>
      <c r="CR84" s="21">
        <f t="shared" si="1172"/>
        <v>0</v>
      </c>
      <c r="CS84" s="21"/>
      <c r="CT84" s="21">
        <f t="shared" si="1173"/>
        <v>0</v>
      </c>
      <c r="CU84" s="21"/>
      <c r="CV84" s="21">
        <f t="shared" si="1174"/>
        <v>0</v>
      </c>
      <c r="CW84" s="21"/>
      <c r="CX84" s="21">
        <f t="shared" si="1175"/>
        <v>0</v>
      </c>
      <c r="CY84" s="21"/>
      <c r="CZ84" s="21">
        <f t="shared" si="1176"/>
        <v>0</v>
      </c>
      <c r="DA84" s="21"/>
      <c r="DB84" s="21">
        <f t="shared" si="1177"/>
        <v>0</v>
      </c>
      <c r="DC84" s="21"/>
      <c r="DD84" s="21">
        <f t="shared" si="1178"/>
        <v>0</v>
      </c>
      <c r="DE84" s="21"/>
      <c r="DF84" s="21">
        <f t="shared" si="1179"/>
        <v>0</v>
      </c>
      <c r="DG84" s="21"/>
      <c r="DH84" s="21">
        <f t="shared" si="1180"/>
        <v>0</v>
      </c>
      <c r="DI84" s="21"/>
      <c r="DJ84" s="21">
        <f t="shared" si="1181"/>
        <v>0</v>
      </c>
      <c r="DK84" s="21"/>
      <c r="DL84" s="21">
        <f t="shared" si="1182"/>
        <v>0</v>
      </c>
      <c r="DM84" s="21"/>
      <c r="DN84" s="21">
        <f t="shared" si="1183"/>
        <v>0</v>
      </c>
      <c r="DO84" s="21"/>
      <c r="DP84" s="21">
        <f t="shared" si="1184"/>
        <v>0</v>
      </c>
      <c r="DQ84" s="21"/>
      <c r="DR84" s="21">
        <f t="shared" si="1185"/>
        <v>0</v>
      </c>
      <c r="DS84" s="21"/>
      <c r="DT84" s="21">
        <f t="shared" si="1186"/>
        <v>0</v>
      </c>
      <c r="DU84" s="21"/>
      <c r="DV84" s="21">
        <f t="shared" si="1187"/>
        <v>0</v>
      </c>
      <c r="DW84" s="21"/>
      <c r="DX84" s="21">
        <f t="shared" si="1188"/>
        <v>0</v>
      </c>
      <c r="DY84" s="21"/>
      <c r="DZ84" s="21">
        <f t="shared" si="1189"/>
        <v>0</v>
      </c>
      <c r="EA84" s="21"/>
      <c r="EB84" s="21">
        <f t="shared" si="1190"/>
        <v>0</v>
      </c>
      <c r="EC84" s="21"/>
      <c r="ED84" s="21">
        <f t="shared" si="1191"/>
        <v>0</v>
      </c>
      <c r="EE84" s="21"/>
      <c r="EF84" s="21">
        <f t="shared" si="1192"/>
        <v>0</v>
      </c>
      <c r="EG84" s="21"/>
      <c r="EH84" s="21">
        <f t="shared" si="1193"/>
        <v>0</v>
      </c>
      <c r="EI84" s="21"/>
      <c r="EJ84" s="21">
        <f t="shared" si="1194"/>
        <v>0</v>
      </c>
      <c r="EK84" s="21"/>
      <c r="EL84" s="21">
        <f t="shared" si="1195"/>
        <v>0</v>
      </c>
      <c r="EM84" s="21"/>
      <c r="EN84" s="21">
        <f t="shared" si="1196"/>
        <v>0</v>
      </c>
      <c r="EO84" s="21"/>
      <c r="EP84" s="21">
        <f t="shared" si="1197"/>
        <v>0</v>
      </c>
      <c r="EQ84" s="21"/>
      <c r="ER84" s="21">
        <f t="shared" si="1198"/>
        <v>0</v>
      </c>
      <c r="ES84" s="21"/>
      <c r="ET84" s="21">
        <f t="shared" si="1199"/>
        <v>0</v>
      </c>
      <c r="EU84" s="21"/>
      <c r="EV84" s="21">
        <f t="shared" si="1200"/>
        <v>0</v>
      </c>
      <c r="EW84" s="21"/>
      <c r="EX84" s="21">
        <f t="shared" si="1201"/>
        <v>0</v>
      </c>
      <c r="EY84" s="21"/>
      <c r="EZ84" s="21">
        <f t="shared" si="1202"/>
        <v>0</v>
      </c>
      <c r="FA84" s="21"/>
      <c r="FB84" s="21">
        <f t="shared" si="1203"/>
        <v>0</v>
      </c>
      <c r="FC84" s="21"/>
      <c r="FD84" s="21">
        <f t="shared" si="1204"/>
        <v>0</v>
      </c>
      <c r="FE84" s="21"/>
      <c r="FF84" s="21">
        <f t="shared" si="1205"/>
        <v>0</v>
      </c>
      <c r="FG84" s="21"/>
      <c r="FH84" s="21">
        <f t="shared" si="1206"/>
        <v>0</v>
      </c>
      <c r="FI84" s="21"/>
      <c r="FJ84" s="21">
        <f t="shared" si="1207"/>
        <v>0</v>
      </c>
      <c r="FK84" s="21"/>
      <c r="FL84" s="21">
        <f t="shared" si="1208"/>
        <v>0</v>
      </c>
      <c r="FM84" s="21"/>
      <c r="FN84" s="21">
        <f t="shared" si="1209"/>
        <v>0</v>
      </c>
      <c r="FO84" s="21"/>
      <c r="FP84" s="21">
        <f t="shared" si="1210"/>
        <v>0</v>
      </c>
      <c r="FQ84" s="21"/>
      <c r="FR84" s="21">
        <f t="shared" si="1211"/>
        <v>0</v>
      </c>
      <c r="FS84" s="21"/>
      <c r="FT84" s="21">
        <f t="shared" si="1212"/>
        <v>0</v>
      </c>
      <c r="FU84" s="21"/>
      <c r="FV84" s="21">
        <f t="shared" si="1213"/>
        <v>0</v>
      </c>
      <c r="FW84" s="21"/>
      <c r="FX84" s="21">
        <f t="shared" si="1214"/>
        <v>0</v>
      </c>
      <c r="FY84" s="21"/>
      <c r="FZ84" s="21">
        <f t="shared" si="1215"/>
        <v>0</v>
      </c>
      <c r="GA84" s="21"/>
      <c r="GB84" s="21">
        <f t="shared" si="1216"/>
        <v>0</v>
      </c>
      <c r="GC84" s="21"/>
      <c r="GD84" s="21">
        <f t="shared" si="1217"/>
        <v>0</v>
      </c>
      <c r="GE84" s="21"/>
      <c r="GF84" s="21">
        <f t="shared" si="1218"/>
        <v>0</v>
      </c>
      <c r="GG84" s="21"/>
      <c r="GH84" s="21">
        <f t="shared" si="1219"/>
        <v>0</v>
      </c>
      <c r="GI84" s="21"/>
      <c r="GJ84" s="21">
        <f t="shared" si="1220"/>
        <v>0</v>
      </c>
      <c r="GK84" s="21"/>
      <c r="GL84" s="21">
        <f t="shared" si="1221"/>
        <v>0</v>
      </c>
      <c r="GM84" s="21"/>
      <c r="GN84" s="21">
        <f t="shared" si="1222"/>
        <v>0</v>
      </c>
      <c r="GO84" s="21"/>
      <c r="GP84" s="21">
        <f t="shared" si="1223"/>
        <v>0</v>
      </c>
      <c r="GQ84" s="21"/>
      <c r="GR84" s="21">
        <f t="shared" si="1224"/>
        <v>0</v>
      </c>
      <c r="GS84" s="21"/>
      <c r="GT84" s="21">
        <f t="shared" si="1225"/>
        <v>0</v>
      </c>
      <c r="GU84" s="21"/>
      <c r="GV84" s="21">
        <f t="shared" si="1226"/>
        <v>0</v>
      </c>
      <c r="GW84" s="21"/>
      <c r="GX84" s="21">
        <f t="shared" si="1227"/>
        <v>0</v>
      </c>
      <c r="GY84" s="21"/>
      <c r="GZ84" s="21">
        <f t="shared" si="1228"/>
        <v>0</v>
      </c>
      <c r="HA84" s="21"/>
      <c r="HB84" s="21">
        <f t="shared" si="1229"/>
        <v>25.3</v>
      </c>
      <c r="HC84" s="21"/>
      <c r="HD84" s="21">
        <f t="shared" si="1230"/>
        <v>25.3</v>
      </c>
      <c r="HE84" s="21"/>
      <c r="HF84" s="21">
        <f t="shared" si="1231"/>
        <v>25.3</v>
      </c>
      <c r="HG84" s="21"/>
      <c r="HH84" s="21">
        <f t="shared" si="1232"/>
        <v>25.3</v>
      </c>
      <c r="HI84" s="21"/>
      <c r="HJ84" s="21">
        <f t="shared" si="1233"/>
        <v>25.3</v>
      </c>
      <c r="HK84" s="21"/>
      <c r="HL84" s="21">
        <f t="shared" si="1234"/>
        <v>25.3</v>
      </c>
      <c r="HM84" s="21"/>
      <c r="HN84" s="21">
        <f t="shared" si="1235"/>
        <v>25.3</v>
      </c>
      <c r="HO84" s="21"/>
      <c r="HP84" s="21">
        <f t="shared" si="1236"/>
        <v>25.3</v>
      </c>
      <c r="HQ84" s="21"/>
      <c r="HR84" s="21">
        <f t="shared" si="1237"/>
        <v>25.3</v>
      </c>
      <c r="HS84" s="21"/>
      <c r="HT84" s="21">
        <f t="shared" si="1238"/>
        <v>25.3</v>
      </c>
      <c r="HU84" s="21"/>
      <c r="HV84" s="21">
        <f t="shared" si="1239"/>
        <v>0</v>
      </c>
      <c r="HW84" s="21"/>
      <c r="HX84" s="21">
        <f t="shared" si="1240"/>
        <v>0</v>
      </c>
      <c r="HY84" s="21"/>
      <c r="HZ84" s="21">
        <f t="shared" si="1241"/>
        <v>0</v>
      </c>
      <c r="IA84" s="21"/>
      <c r="IB84" s="21">
        <f t="shared" si="1242"/>
        <v>0</v>
      </c>
      <c r="IC84" s="21"/>
      <c r="ID84" s="21">
        <f t="shared" si="1243"/>
        <v>0</v>
      </c>
      <c r="IE84" s="21"/>
      <c r="IF84" s="21">
        <f t="shared" si="1244"/>
        <v>0</v>
      </c>
      <c r="IG84" s="21"/>
      <c r="IH84" s="21">
        <f t="shared" si="1245"/>
        <v>0</v>
      </c>
      <c r="II84" s="21"/>
      <c r="IJ84" s="21">
        <f t="shared" si="1246"/>
        <v>0</v>
      </c>
      <c r="IK84" s="21"/>
      <c r="IL84" s="21">
        <f t="shared" si="1247"/>
        <v>0</v>
      </c>
      <c r="IM84" s="21"/>
      <c r="IN84" s="21">
        <f t="shared" si="1248"/>
        <v>0</v>
      </c>
      <c r="IO84" s="21"/>
      <c r="IP84" s="21">
        <f t="shared" si="1249"/>
        <v>0</v>
      </c>
      <c r="IQ84" s="21"/>
      <c r="IR84" s="21">
        <f t="shared" si="1250"/>
        <v>0</v>
      </c>
      <c r="IS84" s="21"/>
      <c r="IT84" s="21">
        <f t="shared" si="1251"/>
        <v>0</v>
      </c>
      <c r="IU84" s="21"/>
      <c r="IV84" s="21">
        <f t="shared" si="1252"/>
        <v>0</v>
      </c>
      <c r="IW84" s="21"/>
      <c r="IX84" s="21">
        <f t="shared" si="1253"/>
        <v>0</v>
      </c>
      <c r="IY84" s="21"/>
      <c r="IZ84" s="21">
        <f t="shared" si="1254"/>
        <v>0</v>
      </c>
      <c r="JA84" s="21"/>
      <c r="JB84" s="21">
        <f t="shared" si="1255"/>
        <v>0</v>
      </c>
      <c r="JC84" s="21"/>
      <c r="JD84" s="21">
        <f t="shared" si="1256"/>
        <v>0</v>
      </c>
      <c r="JE84" s="21"/>
      <c r="JF84" s="21">
        <f t="shared" si="1257"/>
        <v>0</v>
      </c>
      <c r="JG84" s="21"/>
      <c r="JH84" s="21">
        <f t="shared" si="1258"/>
        <v>0</v>
      </c>
      <c r="JI84" s="21"/>
      <c r="JJ84" s="21">
        <f t="shared" si="1259"/>
        <v>0</v>
      </c>
      <c r="JK84" s="21"/>
      <c r="JL84" s="21">
        <f t="shared" si="1260"/>
        <v>0</v>
      </c>
      <c r="JM84" s="21"/>
      <c r="JN84" s="21">
        <f t="shared" si="1261"/>
        <v>0</v>
      </c>
      <c r="JO84" s="21"/>
      <c r="JP84" s="21">
        <f t="shared" si="1262"/>
        <v>0</v>
      </c>
      <c r="JQ84" s="21"/>
      <c r="JR84" s="21">
        <f t="shared" si="1263"/>
        <v>0</v>
      </c>
      <c r="JS84" s="21"/>
      <c r="JT84" s="21">
        <f t="shared" si="1264"/>
        <v>0</v>
      </c>
      <c r="JU84" s="21"/>
      <c r="JV84" s="21">
        <f t="shared" si="1265"/>
        <v>0</v>
      </c>
      <c r="JW84" s="21"/>
      <c r="JX84" s="21">
        <f t="shared" si="1266"/>
        <v>0</v>
      </c>
      <c r="JY84" s="21"/>
      <c r="JZ84" s="21">
        <f t="shared" si="1267"/>
        <v>0</v>
      </c>
      <c r="KA84" s="21"/>
      <c r="KB84" s="21">
        <f t="shared" si="1268"/>
        <v>0</v>
      </c>
      <c r="KC84" s="21"/>
      <c r="KD84" s="21">
        <f t="shared" si="1269"/>
        <v>0</v>
      </c>
      <c r="KE84" s="21"/>
      <c r="KF84" s="21">
        <f t="shared" si="1270"/>
        <v>0</v>
      </c>
      <c r="KG84" s="21"/>
      <c r="KH84" s="21">
        <f t="shared" si="1271"/>
        <v>0</v>
      </c>
      <c r="KI84" s="21"/>
      <c r="KJ84" s="21">
        <f t="shared" si="1272"/>
        <v>0</v>
      </c>
      <c r="KK84" s="21"/>
      <c r="KL84" s="21">
        <f t="shared" si="1273"/>
        <v>0</v>
      </c>
      <c r="KM84" s="21"/>
      <c r="KN84" s="21">
        <f t="shared" si="1274"/>
        <v>0</v>
      </c>
      <c r="KO84" s="21"/>
      <c r="KP84" s="21">
        <f t="shared" si="1275"/>
        <v>0</v>
      </c>
      <c r="KQ84" s="21"/>
      <c r="KR84" s="21">
        <f t="shared" si="1276"/>
        <v>0</v>
      </c>
      <c r="KS84" s="21"/>
      <c r="KT84" s="21">
        <f t="shared" si="1277"/>
        <v>0</v>
      </c>
      <c r="KU84" s="21"/>
      <c r="KV84" s="21">
        <f t="shared" si="1278"/>
        <v>0</v>
      </c>
      <c r="KW84" s="21"/>
      <c r="KX84" s="21">
        <f t="shared" si="1279"/>
        <v>0</v>
      </c>
      <c r="KY84" s="21"/>
      <c r="KZ84" s="21">
        <f t="shared" si="1280"/>
        <v>0</v>
      </c>
      <c r="LA84" s="21"/>
      <c r="LB84" s="21">
        <f t="shared" si="1281"/>
        <v>0</v>
      </c>
      <c r="LC84" s="21"/>
      <c r="LD84" s="21">
        <f t="shared" si="1282"/>
        <v>0</v>
      </c>
      <c r="LE84" s="21"/>
      <c r="LF84" s="21">
        <f t="shared" si="1283"/>
        <v>0</v>
      </c>
      <c r="LG84" s="21"/>
      <c r="LH84" s="21">
        <f t="shared" si="1284"/>
        <v>0</v>
      </c>
      <c r="LI84" s="21"/>
      <c r="LJ84" s="21">
        <f t="shared" si="1285"/>
        <v>0</v>
      </c>
      <c r="LK84" s="21"/>
      <c r="LL84" s="21">
        <f t="shared" si="1286"/>
        <v>0</v>
      </c>
      <c r="LM84" s="21"/>
      <c r="LN84" s="21">
        <f t="shared" si="1287"/>
        <v>0</v>
      </c>
      <c r="LO84" s="21"/>
      <c r="LP84" s="21">
        <f t="shared" si="1288"/>
        <v>0</v>
      </c>
      <c r="LQ84" s="21"/>
      <c r="LR84" s="21">
        <f t="shared" si="1289"/>
        <v>0</v>
      </c>
      <c r="LS84" s="21"/>
      <c r="LT84" s="21">
        <f t="shared" si="1290"/>
        <v>0</v>
      </c>
      <c r="LU84" s="21"/>
      <c r="LV84" s="21">
        <f t="shared" si="1291"/>
        <v>0</v>
      </c>
      <c r="LW84" s="21"/>
      <c r="LX84" s="21">
        <f t="shared" si="1292"/>
        <v>0</v>
      </c>
      <c r="LY84" s="21"/>
      <c r="LZ84" s="21">
        <f t="shared" si="1293"/>
        <v>0</v>
      </c>
      <c r="MA84" s="21"/>
      <c r="MB84" s="21">
        <f t="shared" si="1294"/>
        <v>0</v>
      </c>
      <c r="MC84" s="21"/>
      <c r="MD84" s="21">
        <f t="shared" si="1295"/>
        <v>0</v>
      </c>
      <c r="ME84" s="21"/>
      <c r="MF84" s="21">
        <f t="shared" si="1296"/>
        <v>0</v>
      </c>
      <c r="MG84" s="21"/>
      <c r="MH84" s="21">
        <f t="shared" si="1297"/>
        <v>0</v>
      </c>
      <c r="MI84" s="21"/>
      <c r="MJ84" s="21">
        <f t="shared" si="1298"/>
        <v>0</v>
      </c>
      <c r="MK84" s="21"/>
      <c r="ML84" s="21">
        <f t="shared" si="1299"/>
        <v>0</v>
      </c>
      <c r="MM84" s="21"/>
      <c r="MN84" s="21">
        <f t="shared" si="1300"/>
        <v>0</v>
      </c>
      <c r="MO84" s="21"/>
      <c r="MP84" s="21">
        <f t="shared" si="1301"/>
        <v>0</v>
      </c>
      <c r="MQ84" s="21"/>
      <c r="MR84" s="21">
        <f t="shared" si="1302"/>
        <v>0</v>
      </c>
      <c r="MS84" s="21"/>
      <c r="MT84" s="21">
        <f t="shared" si="1303"/>
        <v>0</v>
      </c>
      <c r="MU84" s="21"/>
      <c r="MV84" s="21">
        <f t="shared" si="1304"/>
        <v>0</v>
      </c>
      <c r="MW84" s="21"/>
      <c r="MX84" s="21">
        <f t="shared" si="1305"/>
        <v>0</v>
      </c>
      <c r="MY84" s="21"/>
      <c r="MZ84" s="21">
        <f t="shared" si="1306"/>
        <v>0</v>
      </c>
      <c r="NA84" s="21"/>
      <c r="NB84" s="21">
        <f t="shared" si="1307"/>
        <v>0</v>
      </c>
      <c r="NC84" s="21"/>
      <c r="ND84" s="21">
        <f t="shared" si="1308"/>
        <v>0</v>
      </c>
      <c r="NE84" s="21"/>
      <c r="NF84" s="21">
        <f t="shared" si="1309"/>
        <v>0</v>
      </c>
      <c r="NG84" s="21"/>
      <c r="NH84" s="21">
        <f t="shared" si="1310"/>
        <v>0</v>
      </c>
      <c r="NI84" s="21"/>
      <c r="NJ84" s="21">
        <f t="shared" si="1311"/>
        <v>0</v>
      </c>
      <c r="NK84" s="21"/>
      <c r="NL84" s="21">
        <f t="shared" si="1312"/>
        <v>0</v>
      </c>
      <c r="NM84" s="21"/>
      <c r="NN84" s="21">
        <f t="shared" si="1313"/>
        <v>0</v>
      </c>
      <c r="NO84" s="21"/>
      <c r="NP84" s="21">
        <f t="shared" si="1314"/>
        <v>0</v>
      </c>
      <c r="NQ84" s="21"/>
      <c r="NR84" s="21">
        <f t="shared" si="1315"/>
        <v>0</v>
      </c>
      <c r="NS84" s="21"/>
      <c r="NT84" s="21">
        <f t="shared" si="1316"/>
        <v>0</v>
      </c>
      <c r="NU84" s="21"/>
      <c r="NV84" s="21">
        <f t="shared" si="1317"/>
        <v>0</v>
      </c>
      <c r="NW84" s="21"/>
      <c r="NX84" s="21">
        <f t="shared" si="1318"/>
        <v>0</v>
      </c>
      <c r="NY84" s="21"/>
      <c r="NZ84" s="21">
        <f t="shared" si="1319"/>
        <v>0</v>
      </c>
      <c r="OA84" s="21"/>
      <c r="OB84" s="21">
        <f t="shared" si="1320"/>
        <v>0</v>
      </c>
      <c r="OC84" s="21"/>
      <c r="OD84" s="21">
        <f t="shared" si="1321"/>
        <v>0</v>
      </c>
      <c r="OE84" s="21"/>
      <c r="OF84" s="21">
        <f t="shared" si="1322"/>
        <v>0</v>
      </c>
      <c r="OG84" s="21"/>
      <c r="OH84" s="21">
        <f t="shared" si="1323"/>
        <v>0</v>
      </c>
      <c r="OI84" s="21"/>
      <c r="OJ84" s="21">
        <f t="shared" si="1324"/>
        <v>0</v>
      </c>
      <c r="OK84" s="21"/>
      <c r="OL84" s="21">
        <f t="shared" si="1325"/>
        <v>0</v>
      </c>
      <c r="OM84" s="21"/>
      <c r="ON84" s="21">
        <f t="shared" si="1326"/>
        <v>0</v>
      </c>
      <c r="OO84" s="21"/>
      <c r="OP84" s="21">
        <f t="shared" si="1326"/>
        <v>0</v>
      </c>
      <c r="OQ84" s="21"/>
      <c r="OR84" s="21">
        <f t="shared" si="1326"/>
        <v>0</v>
      </c>
      <c r="OS84" s="21"/>
      <c r="OT84" s="21">
        <f t="shared" si="1326"/>
        <v>0</v>
      </c>
      <c r="OU84" s="21">
        <v>6</v>
      </c>
      <c r="OV84" s="21">
        <f t="shared" si="1326"/>
        <v>0</v>
      </c>
      <c r="OW84" s="21">
        <v>9</v>
      </c>
      <c r="OX84" s="21">
        <f t="shared" si="1326"/>
        <v>0</v>
      </c>
      <c r="OY84" s="21">
        <v>14</v>
      </c>
      <c r="OZ84" s="21">
        <f t="shared" si="1326"/>
        <v>0</v>
      </c>
      <c r="PA84" s="21">
        <v>16</v>
      </c>
      <c r="PB84" s="21">
        <f t="shared" si="1327"/>
        <v>0</v>
      </c>
      <c r="PC84" s="21">
        <v>12</v>
      </c>
      <c r="PD84" s="21">
        <f t="shared" si="1327"/>
        <v>0</v>
      </c>
      <c r="PE84" s="21">
        <v>14</v>
      </c>
      <c r="PF84" s="21">
        <f t="shared" si="1327"/>
        <v>0</v>
      </c>
      <c r="PG84" s="21">
        <v>24</v>
      </c>
      <c r="PH84" s="21">
        <f t="shared" si="1327"/>
        <v>0</v>
      </c>
      <c r="PI84" s="21">
        <v>15</v>
      </c>
      <c r="PJ84" s="21">
        <f t="shared" si="1327"/>
        <v>0</v>
      </c>
      <c r="PK84" s="21">
        <v>10</v>
      </c>
      <c r="PL84" s="21">
        <f t="shared" si="1327"/>
        <v>0</v>
      </c>
      <c r="PM84" s="21">
        <v>28</v>
      </c>
      <c r="PN84" s="21">
        <f t="shared" si="1328"/>
        <v>0</v>
      </c>
      <c r="PO84" s="21">
        <v>24</v>
      </c>
      <c r="PP84" s="21">
        <f t="shared" si="1328"/>
        <v>0</v>
      </c>
      <c r="PQ84" s="21">
        <v>23</v>
      </c>
      <c r="PR84" s="21">
        <f t="shared" si="1328"/>
        <v>0</v>
      </c>
      <c r="PS84" s="21">
        <v>26</v>
      </c>
      <c r="PT84" s="21">
        <f t="shared" si="1328"/>
        <v>0</v>
      </c>
      <c r="PU84" s="21">
        <v>27</v>
      </c>
      <c r="PV84" s="21">
        <f t="shared" si="1328"/>
        <v>0</v>
      </c>
      <c r="PW84" s="21">
        <v>5</v>
      </c>
      <c r="PX84" s="21">
        <f t="shared" si="1328"/>
        <v>0</v>
      </c>
      <c r="PY84" s="21"/>
      <c r="PZ84" s="21">
        <f t="shared" si="1329"/>
        <v>0</v>
      </c>
      <c r="QA84" s="21"/>
      <c r="QB84" s="21">
        <f t="shared" si="1329"/>
        <v>0</v>
      </c>
      <c r="QC84" s="21"/>
      <c r="QD84" s="21">
        <f t="shared" si="1329"/>
        <v>0</v>
      </c>
      <c r="QE84" s="21"/>
      <c r="QF84" s="21">
        <f t="shared" si="1329"/>
        <v>0</v>
      </c>
      <c r="QG84" s="21"/>
      <c r="QH84" s="21">
        <f t="shared" si="1329"/>
        <v>0</v>
      </c>
      <c r="QI84" s="21"/>
      <c r="QJ84" s="21">
        <f t="shared" si="1329"/>
        <v>0</v>
      </c>
      <c r="QK84" s="21"/>
      <c r="QL84" s="21">
        <f t="shared" si="1330"/>
        <v>0</v>
      </c>
      <c r="QM84" s="21"/>
      <c r="QN84" s="21">
        <f t="shared" si="1330"/>
        <v>0</v>
      </c>
      <c r="QO84" s="21"/>
      <c r="QP84" s="21">
        <f t="shared" si="1330"/>
        <v>0</v>
      </c>
      <c r="QQ84" s="21"/>
      <c r="QR84" s="21">
        <f t="shared" si="1330"/>
        <v>0</v>
      </c>
      <c r="QS84" s="21"/>
      <c r="QT84" s="21">
        <f t="shared" si="1330"/>
        <v>0</v>
      </c>
      <c r="QU84" s="21"/>
      <c r="QV84" s="21">
        <f t="shared" si="1330"/>
        <v>0</v>
      </c>
      <c r="QW84" s="21"/>
      <c r="QX84" s="21">
        <f t="shared" si="1331"/>
        <v>0</v>
      </c>
      <c r="QY84" s="21"/>
      <c r="QZ84" s="21">
        <f t="shared" si="1331"/>
        <v>0</v>
      </c>
      <c r="RA84" s="21"/>
      <c r="RB84" s="21">
        <f t="shared" si="1331"/>
        <v>0</v>
      </c>
      <c r="RC84" s="21"/>
      <c r="RD84" s="21">
        <f t="shared" si="1331"/>
        <v>0</v>
      </c>
      <c r="RE84" s="21"/>
      <c r="RF84" s="21">
        <f t="shared" si="1331"/>
        <v>0</v>
      </c>
      <c r="RG84" s="21"/>
      <c r="RH84" s="21">
        <f t="shared" si="1331"/>
        <v>0</v>
      </c>
      <c r="RI84" s="21"/>
      <c r="RJ84" s="21">
        <f t="shared" si="1332"/>
        <v>0</v>
      </c>
      <c r="RK84" s="21"/>
      <c r="RL84" s="21">
        <f t="shared" si="1333"/>
        <v>0</v>
      </c>
      <c r="RM84" s="21"/>
      <c r="RN84" s="21">
        <f t="shared" si="1334"/>
        <v>0</v>
      </c>
      <c r="RO84" s="21"/>
      <c r="RP84" s="21">
        <f t="shared" si="1335"/>
        <v>0</v>
      </c>
      <c r="RQ84" s="21"/>
      <c r="RR84" s="21">
        <f t="shared" si="1336"/>
        <v>0</v>
      </c>
      <c r="RS84" s="21"/>
      <c r="RT84" s="21">
        <f t="shared" si="1337"/>
        <v>0</v>
      </c>
      <c r="RU84" s="21"/>
      <c r="RV84" s="21">
        <f t="shared" si="1338"/>
        <v>0</v>
      </c>
      <c r="RW84" s="21"/>
      <c r="RX84" s="21">
        <f t="shared" si="1339"/>
        <v>0</v>
      </c>
      <c r="RY84" s="21"/>
      <c r="RZ84" s="21">
        <f t="shared" si="1340"/>
        <v>0</v>
      </c>
      <c r="SA84" s="21"/>
      <c r="SB84" s="21">
        <f t="shared" si="1341"/>
        <v>0</v>
      </c>
      <c r="SC84" s="21"/>
      <c r="SD84" s="21">
        <f t="shared" si="1342"/>
        <v>0</v>
      </c>
      <c r="SE84" s="21"/>
      <c r="SF84" s="21">
        <f t="shared" si="1343"/>
        <v>0</v>
      </c>
      <c r="SG84" s="21"/>
      <c r="SH84" s="21">
        <f t="shared" si="1344"/>
        <v>0</v>
      </c>
      <c r="SI84" s="21"/>
      <c r="SJ84" s="21">
        <f t="shared" si="1345"/>
        <v>0</v>
      </c>
      <c r="SK84" s="21"/>
      <c r="SL84" s="21">
        <f t="shared" si="1346"/>
        <v>0</v>
      </c>
      <c r="SM84" s="21"/>
      <c r="SN84" s="21">
        <f t="shared" si="1347"/>
        <v>0</v>
      </c>
      <c r="SO84" s="21"/>
      <c r="SP84" s="21">
        <f t="shared" si="1348"/>
        <v>0</v>
      </c>
      <c r="SQ84" s="21"/>
      <c r="SR84" s="21">
        <f t="shared" si="1349"/>
        <v>0</v>
      </c>
      <c r="SS84" s="21"/>
      <c r="ST84" s="21">
        <f t="shared" si="1350"/>
        <v>0</v>
      </c>
      <c r="SU84" s="21"/>
      <c r="SV84" s="21">
        <f t="shared" si="1351"/>
        <v>0</v>
      </c>
      <c r="SW84" s="21"/>
      <c r="SX84" s="21">
        <f t="shared" si="1352"/>
        <v>0</v>
      </c>
      <c r="SY84" s="21"/>
      <c r="SZ84" s="21">
        <f t="shared" si="1353"/>
        <v>0</v>
      </c>
      <c r="TA84" s="21"/>
      <c r="TB84" s="21">
        <f t="shared" si="1354"/>
        <v>0</v>
      </c>
      <c r="TC84" s="21"/>
      <c r="TD84" s="21">
        <f t="shared" si="1355"/>
        <v>0</v>
      </c>
      <c r="TE84" s="21"/>
      <c r="TF84" s="21">
        <f t="shared" si="1356"/>
        <v>0</v>
      </c>
      <c r="TG84" s="21"/>
      <c r="TH84" s="21">
        <f t="shared" si="1357"/>
        <v>0</v>
      </c>
      <c r="TI84" s="21"/>
      <c r="TJ84" s="21">
        <f t="shared" si="1358"/>
        <v>0</v>
      </c>
      <c r="TK84" s="21"/>
      <c r="TL84" s="21">
        <f t="shared" si="1359"/>
        <v>0</v>
      </c>
      <c r="TM84" s="21"/>
      <c r="TN84" s="21">
        <f t="shared" si="1360"/>
        <v>0</v>
      </c>
      <c r="TO84" s="21"/>
      <c r="TP84" s="21">
        <f t="shared" si="1361"/>
        <v>0</v>
      </c>
      <c r="TQ84" s="21"/>
      <c r="TR84" s="21">
        <f t="shared" si="1362"/>
        <v>0</v>
      </c>
      <c r="TS84" s="21"/>
      <c r="TT84" s="21">
        <f t="shared" si="1363"/>
        <v>0</v>
      </c>
      <c r="TU84" s="21"/>
      <c r="TV84" s="21">
        <f t="shared" si="1364"/>
        <v>0</v>
      </c>
      <c r="TW84" s="21"/>
      <c r="TX84" s="21">
        <f t="shared" si="1365"/>
        <v>0</v>
      </c>
      <c r="TY84" s="21"/>
      <c r="TZ84" s="21">
        <f t="shared" si="1366"/>
        <v>0</v>
      </c>
      <c r="UA84" s="21"/>
      <c r="UB84" s="21">
        <f t="shared" si="1367"/>
        <v>0</v>
      </c>
      <c r="UC84" s="21"/>
      <c r="UD84" s="21">
        <f t="shared" si="1368"/>
        <v>0</v>
      </c>
      <c r="UE84" s="21"/>
      <c r="UF84" s="21">
        <f t="shared" si="1369"/>
        <v>0</v>
      </c>
      <c r="UG84" s="21"/>
      <c r="UH84" s="21">
        <f t="shared" si="1370"/>
        <v>0</v>
      </c>
      <c r="UI84" s="21"/>
      <c r="UJ84" s="21">
        <f t="shared" si="1371"/>
        <v>0</v>
      </c>
      <c r="UK84" s="21"/>
      <c r="UL84" s="21">
        <f t="shared" si="1372"/>
        <v>0</v>
      </c>
      <c r="UM84" s="21"/>
      <c r="UN84" s="21">
        <f t="shared" si="1373"/>
        <v>0</v>
      </c>
      <c r="UO84" s="21"/>
      <c r="UP84" s="21">
        <f t="shared" si="1374"/>
        <v>0</v>
      </c>
      <c r="UQ84" s="21"/>
      <c r="UR84" s="21">
        <f t="shared" si="1375"/>
        <v>0</v>
      </c>
      <c r="US84" s="21"/>
      <c r="UT84" s="21">
        <f t="shared" si="1376"/>
        <v>0</v>
      </c>
      <c r="UU84" s="21"/>
      <c r="UV84" s="21">
        <f t="shared" si="1377"/>
        <v>0</v>
      </c>
      <c r="UW84" s="21"/>
      <c r="UX84" s="21">
        <f t="shared" si="1378"/>
        <v>0</v>
      </c>
      <c r="UY84" s="21"/>
      <c r="UZ84" s="21">
        <f t="shared" si="1379"/>
        <v>0</v>
      </c>
      <c r="VA84" s="21"/>
      <c r="VB84" s="21">
        <f t="shared" si="1380"/>
        <v>0</v>
      </c>
      <c r="VC84" s="21"/>
      <c r="VD84" s="21">
        <f t="shared" si="1381"/>
        <v>0</v>
      </c>
      <c r="VE84" s="21"/>
      <c r="VF84" s="21">
        <f t="shared" si="1382"/>
        <v>0</v>
      </c>
      <c r="VG84" s="21"/>
      <c r="VH84" s="21">
        <f t="shared" si="1383"/>
        <v>0</v>
      </c>
      <c r="VI84" s="21"/>
      <c r="VJ84" s="21">
        <f t="shared" si="1384"/>
        <v>0</v>
      </c>
      <c r="VK84" s="21"/>
      <c r="VL84" s="21">
        <f t="shared" si="1385"/>
        <v>0</v>
      </c>
      <c r="VM84" s="21"/>
      <c r="VN84" s="21">
        <f t="shared" si="1386"/>
        <v>0</v>
      </c>
      <c r="VO84" s="21"/>
      <c r="VP84" s="21">
        <f t="shared" si="1387"/>
        <v>0</v>
      </c>
      <c r="VQ84" s="21"/>
      <c r="VR84" s="21">
        <f t="shared" si="1326"/>
        <v>0</v>
      </c>
      <c r="VS84" s="21"/>
      <c r="VT84" s="21">
        <f t="shared" si="1388"/>
        <v>0</v>
      </c>
      <c r="VU84" s="21"/>
      <c r="VV84" s="21">
        <f t="shared" si="1388"/>
        <v>0</v>
      </c>
      <c r="VW84" s="21"/>
      <c r="VX84" s="21">
        <f t="shared" si="1389"/>
        <v>0</v>
      </c>
      <c r="VY84" s="21"/>
      <c r="VZ84" s="21">
        <f t="shared" si="1389"/>
        <v>0</v>
      </c>
      <c r="WA84" s="21"/>
      <c r="WB84" s="21">
        <f t="shared" si="1389"/>
        <v>0</v>
      </c>
      <c r="WC84" s="21"/>
      <c r="WD84" s="21">
        <f t="shared" si="1389"/>
        <v>0</v>
      </c>
      <c r="WE84" s="21"/>
      <c r="WF84" s="21">
        <f t="shared" si="1389"/>
        <v>0</v>
      </c>
      <c r="WG84" s="21"/>
      <c r="WH84" s="21">
        <f t="shared" si="1389"/>
        <v>0</v>
      </c>
      <c r="WI84" s="21"/>
      <c r="WJ84" s="21">
        <f t="shared" si="1389"/>
        <v>0</v>
      </c>
      <c r="WK84" s="21"/>
      <c r="WL84" s="21">
        <f t="shared" si="1389"/>
        <v>0</v>
      </c>
      <c r="WM84" s="21"/>
      <c r="WN84" s="21">
        <f t="shared" si="1390"/>
        <v>0</v>
      </c>
      <c r="WO84" s="21"/>
      <c r="WP84" s="21">
        <f t="shared" si="1390"/>
        <v>0</v>
      </c>
      <c r="WQ84" s="21"/>
      <c r="WR84" s="21">
        <f t="shared" si="1390"/>
        <v>0</v>
      </c>
      <c r="WS84" s="21"/>
      <c r="WT84" s="21">
        <f t="shared" si="1390"/>
        <v>0</v>
      </c>
      <c r="WU84" s="21"/>
      <c r="WV84" s="21">
        <f t="shared" si="1390"/>
        <v>0</v>
      </c>
      <c r="WW84" s="21"/>
      <c r="WX84" s="21">
        <f t="shared" si="1390"/>
        <v>0</v>
      </c>
      <c r="WY84" s="21"/>
      <c r="WZ84" s="21">
        <f t="shared" si="1390"/>
        <v>0</v>
      </c>
      <c r="XA84" s="21"/>
      <c r="XB84" s="21">
        <f t="shared" si="1390"/>
        <v>0</v>
      </c>
      <c r="XC84" s="21"/>
      <c r="XD84" s="21">
        <f t="shared" si="1391"/>
        <v>0</v>
      </c>
      <c r="XE84" s="21"/>
      <c r="XF84" s="21">
        <f t="shared" si="1391"/>
        <v>0</v>
      </c>
      <c r="XG84" s="21"/>
      <c r="XH84" s="21">
        <f t="shared" si="1391"/>
        <v>0</v>
      </c>
      <c r="XI84" s="21"/>
      <c r="XJ84" s="21">
        <f t="shared" si="1391"/>
        <v>0</v>
      </c>
      <c r="XK84" s="21"/>
      <c r="XL84" s="21">
        <f t="shared" si="1391"/>
        <v>0</v>
      </c>
      <c r="XM84" s="21"/>
      <c r="XN84" s="21">
        <f t="shared" si="1391"/>
        <v>0</v>
      </c>
      <c r="XO84" s="21"/>
      <c r="XP84" s="21">
        <f t="shared" si="1391"/>
        <v>0</v>
      </c>
      <c r="XQ84" s="21"/>
      <c r="XR84" s="21">
        <f t="shared" si="1391"/>
        <v>0</v>
      </c>
      <c r="XS84" s="21"/>
      <c r="XT84" s="21">
        <f t="shared" si="1388"/>
        <v>0</v>
      </c>
      <c r="XU84" s="21"/>
      <c r="XV84" s="21">
        <f t="shared" si="1388"/>
        <v>0</v>
      </c>
      <c r="XW84" s="21"/>
      <c r="XX84" s="21">
        <f t="shared" si="1388"/>
        <v>0</v>
      </c>
      <c r="XY84" s="21"/>
      <c r="XZ84" s="21">
        <f t="shared" si="1388"/>
        <v>0</v>
      </c>
      <c r="YA84" s="21"/>
      <c r="YB84" s="21">
        <f t="shared" si="1392"/>
        <v>0</v>
      </c>
      <c r="YC84" s="21"/>
      <c r="YD84" s="21">
        <f t="shared" si="1393"/>
        <v>0</v>
      </c>
      <c r="YE84" s="21"/>
      <c r="YF84" s="21">
        <f t="shared" si="1394"/>
        <v>0</v>
      </c>
      <c r="YG84" s="21"/>
      <c r="YH84" s="21">
        <f t="shared" si="1395"/>
        <v>0</v>
      </c>
      <c r="YI84" s="21"/>
      <c r="YJ84" s="21">
        <f t="shared" si="1396"/>
        <v>0</v>
      </c>
      <c r="YK84" s="21"/>
      <c r="YL84" s="21">
        <f t="shared" si="1397"/>
        <v>0</v>
      </c>
      <c r="YM84" s="21"/>
      <c r="YN84" s="21">
        <f t="shared" si="1398"/>
        <v>0</v>
      </c>
      <c r="YO84" s="21"/>
      <c r="YP84" s="21">
        <f t="shared" si="1399"/>
        <v>0</v>
      </c>
      <c r="YQ84" s="21"/>
      <c r="YR84" s="21">
        <f t="shared" si="1400"/>
        <v>0</v>
      </c>
      <c r="YS84" s="21"/>
      <c r="YT84" s="21">
        <f t="shared" si="1401"/>
        <v>0</v>
      </c>
      <c r="YU84" s="21"/>
      <c r="YV84" s="21">
        <f t="shared" si="1402"/>
        <v>0</v>
      </c>
      <c r="YW84" s="21"/>
      <c r="YX84" s="21">
        <f t="shared" si="1403"/>
        <v>0</v>
      </c>
      <c r="YY84" s="21"/>
      <c r="YZ84" s="21">
        <f t="shared" si="1388"/>
        <v>0</v>
      </c>
      <c r="ZA84" s="21"/>
      <c r="ZB84" s="21">
        <f t="shared" si="1404"/>
        <v>0</v>
      </c>
      <c r="ZC84" s="21"/>
      <c r="ZD84" s="21">
        <f t="shared" si="1405"/>
        <v>0</v>
      </c>
      <c r="ZE84" s="21"/>
      <c r="ZF84" s="21">
        <f t="shared" si="1406"/>
        <v>0</v>
      </c>
      <c r="ZG84" s="21"/>
      <c r="ZH84" s="21">
        <f t="shared" si="1407"/>
        <v>0</v>
      </c>
      <c r="ZI84" s="21"/>
      <c r="ZJ84" s="21">
        <f t="shared" si="1408"/>
        <v>0</v>
      </c>
      <c r="ZK84" s="21"/>
      <c r="ZL84" s="21">
        <f t="shared" si="1409"/>
        <v>0</v>
      </c>
      <c r="ZM84" s="21"/>
      <c r="ZN84" s="21">
        <f t="shared" si="1410"/>
        <v>0</v>
      </c>
      <c r="ZO84" s="21"/>
      <c r="ZP84" s="21">
        <f t="shared" si="1411"/>
        <v>0</v>
      </c>
      <c r="ZQ84" s="21"/>
      <c r="ZR84" s="21">
        <f t="shared" si="1412"/>
        <v>0</v>
      </c>
      <c r="ZS84" s="21"/>
      <c r="ZT84" s="21">
        <f t="shared" si="1388"/>
        <v>0</v>
      </c>
      <c r="ZU84" s="21"/>
      <c r="ZV84" s="21">
        <f t="shared" si="1413"/>
        <v>0</v>
      </c>
      <c r="ZW84" s="21"/>
      <c r="ZX84" s="21">
        <f t="shared" si="1414"/>
        <v>0</v>
      </c>
      <c r="ZY84" s="21"/>
      <c r="ZZ84" s="21">
        <f t="shared" si="1414"/>
        <v>0</v>
      </c>
      <c r="AAA84" s="21"/>
      <c r="AAB84" s="21">
        <f t="shared" si="1415"/>
        <v>0</v>
      </c>
      <c r="AAC84" s="21"/>
      <c r="AAD84" s="21">
        <f t="shared" si="1415"/>
        <v>0</v>
      </c>
      <c r="AAE84" s="21"/>
      <c r="AAF84" s="21">
        <f t="shared" si="1416"/>
        <v>0</v>
      </c>
      <c r="AAG84" s="21"/>
      <c r="AAH84" s="21">
        <f t="shared" si="1416"/>
        <v>0</v>
      </c>
      <c r="AAI84" s="21"/>
      <c r="AAJ84" s="21">
        <f t="shared" si="1417"/>
        <v>0</v>
      </c>
      <c r="AAK84" s="21"/>
      <c r="AAL84" s="21">
        <f t="shared" si="1417"/>
        <v>0</v>
      </c>
      <c r="AAM84" s="21"/>
      <c r="AAN84" s="21">
        <f t="shared" si="1418"/>
        <v>0</v>
      </c>
      <c r="AAO84" s="21"/>
      <c r="AAP84" s="21">
        <f t="shared" si="1418"/>
        <v>0</v>
      </c>
      <c r="AAQ84" s="21"/>
      <c r="AAR84" s="21">
        <f t="shared" si="1419"/>
        <v>0</v>
      </c>
      <c r="AAS84" s="21"/>
      <c r="AAT84" s="21">
        <f t="shared" si="1419"/>
        <v>0</v>
      </c>
      <c r="AAU84" s="21"/>
      <c r="AAV84" s="21">
        <f t="shared" si="1420"/>
        <v>0</v>
      </c>
      <c r="AAW84" s="21"/>
      <c r="AAX84" s="21">
        <f t="shared" si="1420"/>
        <v>0</v>
      </c>
      <c r="AAY84" s="21"/>
      <c r="AAZ84" s="21">
        <f t="shared" si="1421"/>
        <v>0</v>
      </c>
      <c r="ABA84" s="21"/>
      <c r="ABB84" s="21">
        <f t="shared" si="1421"/>
        <v>0</v>
      </c>
      <c r="ABC84" s="21"/>
      <c r="ABD84" s="21">
        <f t="shared" si="1422"/>
        <v>0</v>
      </c>
      <c r="ABE84" s="21"/>
      <c r="ABF84" s="21">
        <f t="shared" si="1422"/>
        <v>0</v>
      </c>
      <c r="ABG84" s="21"/>
      <c r="ABH84" s="21">
        <f t="shared" si="1423"/>
        <v>0</v>
      </c>
      <c r="ABI84" s="21"/>
      <c r="ABJ84" s="21">
        <f t="shared" si="1423"/>
        <v>0</v>
      </c>
      <c r="ABK84" s="21"/>
      <c r="ABL84" s="21">
        <f t="shared" si="1424"/>
        <v>0</v>
      </c>
      <c r="ABM84" s="21"/>
      <c r="ABN84" s="21">
        <f t="shared" si="1424"/>
        <v>0</v>
      </c>
      <c r="ABO84" s="21"/>
      <c r="ABP84" s="21">
        <f t="shared" si="1425"/>
        <v>0</v>
      </c>
      <c r="ABQ84" s="21"/>
      <c r="ABR84" s="21">
        <f t="shared" si="1425"/>
        <v>0</v>
      </c>
      <c r="ABS84" s="21"/>
      <c r="ABT84" s="21">
        <f t="shared" si="1426"/>
        <v>0</v>
      </c>
      <c r="ABU84" s="21"/>
      <c r="ABV84" s="21">
        <f t="shared" si="1426"/>
        <v>0</v>
      </c>
      <c r="ABW84" s="21"/>
      <c r="ABX84" s="21">
        <f t="shared" si="1427"/>
        <v>0</v>
      </c>
      <c r="ABY84" s="21"/>
      <c r="ABZ84" s="21">
        <f t="shared" si="1427"/>
        <v>0</v>
      </c>
      <c r="ACA84" s="21"/>
      <c r="ACB84" s="21">
        <f t="shared" si="1428"/>
        <v>0</v>
      </c>
      <c r="ACC84" s="21"/>
      <c r="ACD84" s="21">
        <f t="shared" si="1428"/>
        <v>0</v>
      </c>
      <c r="ACE84" s="21"/>
      <c r="ACF84" s="21">
        <f t="shared" si="1429"/>
        <v>0</v>
      </c>
      <c r="ACG84" s="21"/>
      <c r="ACH84" s="21">
        <f t="shared" si="1429"/>
        <v>0</v>
      </c>
      <c r="ACI84" s="21"/>
      <c r="ACJ84" s="21">
        <f t="shared" si="1430"/>
        <v>0</v>
      </c>
      <c r="ACK84" s="21"/>
      <c r="ACL84" s="21">
        <f t="shared" si="1430"/>
        <v>0</v>
      </c>
      <c r="ACM84" s="21"/>
      <c r="ACN84" s="21">
        <f t="shared" si="1431"/>
        <v>0</v>
      </c>
      <c r="ACO84" s="21"/>
      <c r="ACP84" s="21">
        <f t="shared" si="1431"/>
        <v>0</v>
      </c>
      <c r="ACQ84" s="21"/>
      <c r="ACR84" s="21">
        <f t="shared" si="1432"/>
        <v>0</v>
      </c>
      <c r="ACS84" s="21"/>
      <c r="ACT84" s="21">
        <f t="shared" si="1432"/>
        <v>0</v>
      </c>
      <c r="ACU84" s="21"/>
      <c r="ACV84" s="21">
        <f t="shared" si="1433"/>
        <v>0</v>
      </c>
      <c r="ACW84" s="21"/>
      <c r="ACX84" s="21">
        <f t="shared" si="1433"/>
        <v>0</v>
      </c>
      <c r="ACY84" s="21"/>
      <c r="ACZ84" s="21">
        <f t="shared" si="1434"/>
        <v>0</v>
      </c>
      <c r="ADA84" s="21"/>
      <c r="ADB84" s="21">
        <f t="shared" si="1434"/>
        <v>0</v>
      </c>
      <c r="ADC84" s="21"/>
      <c r="ADD84" s="21">
        <f t="shared" si="1435"/>
        <v>0</v>
      </c>
      <c r="ADE84" s="21"/>
      <c r="ADF84" s="21">
        <f t="shared" si="1435"/>
        <v>0</v>
      </c>
      <c r="ADG84" s="21"/>
      <c r="ADH84" s="21">
        <f t="shared" si="1436"/>
        <v>0</v>
      </c>
      <c r="ADI84" s="21"/>
      <c r="ADJ84" s="21">
        <f t="shared" si="1436"/>
        <v>0</v>
      </c>
      <c r="ADK84" s="21"/>
      <c r="ADL84" s="21">
        <f t="shared" si="1437"/>
        <v>0</v>
      </c>
      <c r="ADM84" s="21"/>
      <c r="ADN84" s="21">
        <f t="shared" si="1437"/>
        <v>0</v>
      </c>
      <c r="ADO84" s="21"/>
      <c r="ADP84" s="21">
        <f t="shared" si="1437"/>
        <v>0</v>
      </c>
      <c r="ADQ84" s="21"/>
      <c r="ADR84" s="21">
        <f t="shared" si="1437"/>
        <v>0</v>
      </c>
      <c r="ADS84" s="21"/>
      <c r="ADT84" s="21">
        <f t="shared" si="1437"/>
        <v>0</v>
      </c>
      <c r="ADU84" s="21"/>
      <c r="ADV84" s="21">
        <f t="shared" si="1438"/>
        <v>0</v>
      </c>
      <c r="ADW84" s="21"/>
      <c r="ADX84" s="21">
        <f t="shared" si="1438"/>
        <v>0</v>
      </c>
      <c r="ADY84" s="21"/>
      <c r="ADZ84" s="21">
        <f t="shared" si="1438"/>
        <v>0</v>
      </c>
      <c r="AEA84" s="21"/>
      <c r="AEB84" s="21">
        <f t="shared" si="1438"/>
        <v>0</v>
      </c>
      <c r="AEC84" s="21"/>
      <c r="AED84" s="21">
        <f t="shared" si="1439"/>
        <v>0</v>
      </c>
      <c r="AEE84" s="21"/>
      <c r="AEF84" s="21">
        <f t="shared" si="1439"/>
        <v>0</v>
      </c>
      <c r="AEG84" s="21"/>
      <c r="AEH84" s="21">
        <f t="shared" si="1439"/>
        <v>0</v>
      </c>
      <c r="AEI84" s="21"/>
      <c r="AEJ84" s="21">
        <f t="shared" si="1439"/>
        <v>0</v>
      </c>
      <c r="AEK84" s="21"/>
      <c r="AEL84" s="21">
        <f t="shared" si="1439"/>
        <v>0</v>
      </c>
      <c r="AEM84" s="21"/>
      <c r="AEN84" s="21">
        <f t="shared" si="1440"/>
        <v>0</v>
      </c>
      <c r="AEO84" s="21"/>
      <c r="AEP84" s="21">
        <f t="shared" si="1440"/>
        <v>0</v>
      </c>
      <c r="AEQ84" s="21"/>
      <c r="AER84" s="21">
        <f t="shared" si="1440"/>
        <v>0</v>
      </c>
      <c r="AES84" s="21"/>
      <c r="AET84" s="21">
        <f t="shared" si="1440"/>
        <v>0</v>
      </c>
      <c r="AEU84" s="21"/>
      <c r="AEV84" s="21">
        <f t="shared" si="1441"/>
        <v>0</v>
      </c>
      <c r="AEW84" s="21"/>
      <c r="AEX84" s="21">
        <f t="shared" si="1441"/>
        <v>0</v>
      </c>
      <c r="AEY84" s="21"/>
      <c r="AEZ84" s="21">
        <f t="shared" si="1441"/>
        <v>0</v>
      </c>
      <c r="AFA84" s="21"/>
      <c r="AFB84" s="21">
        <f t="shared" si="1441"/>
        <v>0</v>
      </c>
      <c r="AFC84" s="21"/>
      <c r="AFD84" s="21">
        <f t="shared" si="1441"/>
        <v>0</v>
      </c>
      <c r="AFE84" s="21"/>
      <c r="AFF84" s="21">
        <f t="shared" si="1442"/>
        <v>0</v>
      </c>
      <c r="AFG84" s="21"/>
      <c r="AFH84" s="21">
        <f t="shared" si="1442"/>
        <v>0</v>
      </c>
      <c r="AFI84" s="21"/>
      <c r="AFJ84" s="21">
        <f t="shared" si="1442"/>
        <v>0</v>
      </c>
      <c r="AFK84" s="21"/>
      <c r="AFL84" s="21">
        <f t="shared" si="1442"/>
        <v>0</v>
      </c>
      <c r="AFM84" s="21"/>
      <c r="AFN84" s="21">
        <f t="shared" si="1443"/>
        <v>0</v>
      </c>
      <c r="AFO84" s="21"/>
      <c r="AFP84" s="21">
        <f t="shared" si="1443"/>
        <v>0</v>
      </c>
      <c r="AFQ84" s="21"/>
      <c r="AFR84" s="21">
        <f t="shared" si="1443"/>
        <v>0</v>
      </c>
      <c r="AFS84" s="21"/>
      <c r="AFT84" s="21">
        <f t="shared" si="1443"/>
        <v>0</v>
      </c>
      <c r="AFU84" s="21"/>
      <c r="AFV84" s="21">
        <f t="shared" si="1443"/>
        <v>0</v>
      </c>
      <c r="AFW84" s="21"/>
      <c r="AFX84" s="21">
        <f t="shared" si="1444"/>
        <v>0</v>
      </c>
      <c r="AFY84" s="21"/>
      <c r="AFZ84" s="21">
        <f t="shared" si="1444"/>
        <v>0</v>
      </c>
      <c r="AGA84" s="21"/>
      <c r="AGB84" s="21">
        <f t="shared" si="1444"/>
        <v>0</v>
      </c>
      <c r="AGC84" s="21"/>
      <c r="AGD84" s="21">
        <f t="shared" si="1444"/>
        <v>0</v>
      </c>
      <c r="AGE84" s="21"/>
      <c r="AGF84" s="21">
        <f t="shared" si="1445"/>
        <v>0</v>
      </c>
      <c r="AGG84" s="21"/>
      <c r="AGH84" s="21">
        <f t="shared" si="1445"/>
        <v>0</v>
      </c>
      <c r="AGI84" s="21"/>
      <c r="AGJ84" s="21">
        <f t="shared" si="1445"/>
        <v>0</v>
      </c>
      <c r="AGK84" s="21"/>
      <c r="AGL84" s="21">
        <f t="shared" si="1445"/>
        <v>0</v>
      </c>
      <c r="AGM84" s="21"/>
      <c r="AGN84" s="21">
        <f t="shared" si="1445"/>
        <v>0</v>
      </c>
      <c r="AGO84" s="21"/>
      <c r="AGP84" s="21">
        <f t="shared" si="1446"/>
        <v>0</v>
      </c>
      <c r="AGQ84" s="21"/>
      <c r="AGR84" s="21">
        <f t="shared" si="1446"/>
        <v>0</v>
      </c>
      <c r="AGS84" s="21"/>
      <c r="AGT84" s="21">
        <f t="shared" si="1446"/>
        <v>0</v>
      </c>
      <c r="AGU84" s="21"/>
      <c r="AGV84" s="21">
        <f t="shared" si="1446"/>
        <v>0</v>
      </c>
      <c r="AGW84" s="21"/>
      <c r="AGX84" s="21">
        <f t="shared" si="1447"/>
        <v>0</v>
      </c>
      <c r="AGY84" s="21"/>
      <c r="AGZ84" s="21">
        <f t="shared" si="1447"/>
        <v>0</v>
      </c>
      <c r="AHA84" s="21"/>
      <c r="AHB84" s="21">
        <f t="shared" si="1447"/>
        <v>0</v>
      </c>
      <c r="AHC84" s="21"/>
      <c r="AHD84" s="21">
        <f t="shared" si="1447"/>
        <v>0</v>
      </c>
      <c r="AHE84" s="21"/>
      <c r="AHF84" s="21">
        <f t="shared" si="1447"/>
        <v>0</v>
      </c>
      <c r="AHG84" s="21"/>
      <c r="AHH84" s="21">
        <f t="shared" si="1448"/>
        <v>0</v>
      </c>
      <c r="AHI84" s="21"/>
      <c r="AHJ84" s="21">
        <f t="shared" si="1448"/>
        <v>0</v>
      </c>
      <c r="AHK84" s="21"/>
      <c r="AHL84" s="21">
        <f t="shared" si="1448"/>
        <v>0</v>
      </c>
      <c r="AHM84" s="21"/>
      <c r="AHN84" s="21">
        <f t="shared" si="1448"/>
        <v>0</v>
      </c>
      <c r="AHO84" s="21"/>
      <c r="AHP84" s="21">
        <f t="shared" si="1449"/>
        <v>0</v>
      </c>
      <c r="AHQ84" s="21"/>
      <c r="AHR84" s="21">
        <f t="shared" si="1449"/>
        <v>0</v>
      </c>
      <c r="AHS84" s="21"/>
      <c r="AHT84" s="21">
        <f t="shared" si="1449"/>
        <v>0</v>
      </c>
      <c r="AHU84" s="21"/>
      <c r="AHV84" s="21">
        <f t="shared" si="1449"/>
        <v>0</v>
      </c>
      <c r="AHW84" s="21"/>
      <c r="AHX84" s="21">
        <f t="shared" si="1449"/>
        <v>0</v>
      </c>
      <c r="AHY84" s="21"/>
      <c r="AHZ84" s="21">
        <f t="shared" si="1450"/>
        <v>0</v>
      </c>
      <c r="AIA84" s="21"/>
      <c r="AIB84" s="21">
        <f t="shared" si="1450"/>
        <v>0</v>
      </c>
      <c r="AIC84" s="21"/>
      <c r="AID84" s="21">
        <f t="shared" si="1450"/>
        <v>0</v>
      </c>
      <c r="AIE84" s="21"/>
      <c r="AIF84" s="21">
        <f t="shared" si="1450"/>
        <v>0</v>
      </c>
      <c r="AIG84" s="21"/>
      <c r="AIH84" s="21">
        <f t="shared" si="1451"/>
        <v>0</v>
      </c>
      <c r="AII84" s="21"/>
      <c r="AIJ84" s="21">
        <f t="shared" si="1451"/>
        <v>0</v>
      </c>
      <c r="AIK84" s="21"/>
      <c r="AIL84" s="21">
        <f t="shared" si="1451"/>
        <v>0</v>
      </c>
      <c r="AIM84" s="21"/>
      <c r="AIN84" s="21">
        <f t="shared" si="1451"/>
        <v>0</v>
      </c>
      <c r="AIO84" s="21"/>
      <c r="AIP84" s="21">
        <f t="shared" si="1451"/>
        <v>0</v>
      </c>
      <c r="AIQ84" s="21"/>
      <c r="AIR84" s="21">
        <f t="shared" si="1452"/>
        <v>0</v>
      </c>
      <c r="AIS84" s="21"/>
      <c r="AIT84" s="21">
        <f t="shared" si="1452"/>
        <v>0</v>
      </c>
      <c r="AIU84" s="21"/>
      <c r="AIV84" s="21">
        <f t="shared" si="1452"/>
        <v>0</v>
      </c>
      <c r="AIW84" s="21"/>
      <c r="AIX84" s="21">
        <f t="shared" si="1452"/>
        <v>0</v>
      </c>
      <c r="AIY84" s="21"/>
      <c r="AIZ84" s="21">
        <f t="shared" si="1388"/>
        <v>0</v>
      </c>
      <c r="AJA84" s="21"/>
    </row>
    <row r="85" spans="1:937" ht="13.5" customHeight="1" x14ac:dyDescent="0.25">
      <c r="A85" s="96"/>
      <c r="B85" s="31">
        <v>80</v>
      </c>
      <c r="C85" s="192" t="s">
        <v>208</v>
      </c>
      <c r="D85" s="67" t="s">
        <v>128</v>
      </c>
      <c r="E85" s="194" t="s">
        <v>404</v>
      </c>
      <c r="F85" s="194" t="str">
        <f>_xlfn.XLOOKUP(D85,'WTG PH-III'!$D$5:$D$198,'WTG PH-III'!$B$5:$B$198,0,0,1)</f>
        <v>PSS-14</v>
      </c>
      <c r="G85" s="22" t="s">
        <v>537</v>
      </c>
      <c r="H85" s="22" t="s">
        <v>538</v>
      </c>
      <c r="I85" s="61">
        <v>11</v>
      </c>
      <c r="J85" s="21">
        <v>253</v>
      </c>
      <c r="K85" s="21">
        <f t="shared" si="1129"/>
        <v>253.00000000000006</v>
      </c>
      <c r="L85" s="21">
        <f t="shared" si="1130"/>
        <v>253</v>
      </c>
      <c r="M85" s="21">
        <f t="shared" si="1131"/>
        <v>0</v>
      </c>
      <c r="N85" s="95">
        <f>VLOOKUP(D85,'WTG PH-III'!$D$5:$U$198,17,0)</f>
        <v>45751</v>
      </c>
      <c r="O85" s="95">
        <f>VLOOKUP(D85,'WTG PH-III'!$D$5:$U$198,18,0)</f>
        <v>45760</v>
      </c>
      <c r="P85" s="21">
        <f t="shared" si="1132"/>
        <v>0</v>
      </c>
      <c r="Q85" s="21"/>
      <c r="R85" s="21">
        <f t="shared" si="1133"/>
        <v>0</v>
      </c>
      <c r="S85" s="21"/>
      <c r="T85" s="21">
        <f t="shared" si="1134"/>
        <v>0</v>
      </c>
      <c r="U85" s="21"/>
      <c r="V85" s="21">
        <f t="shared" si="1135"/>
        <v>0</v>
      </c>
      <c r="W85" s="21"/>
      <c r="X85" s="21">
        <f t="shared" si="1136"/>
        <v>0</v>
      </c>
      <c r="Y85" s="21"/>
      <c r="Z85" s="21">
        <f t="shared" si="1137"/>
        <v>0</v>
      </c>
      <c r="AA85" s="21"/>
      <c r="AB85" s="21">
        <f t="shared" si="1138"/>
        <v>0</v>
      </c>
      <c r="AC85" s="21"/>
      <c r="AD85" s="21">
        <f t="shared" si="1139"/>
        <v>0</v>
      </c>
      <c r="AE85" s="21"/>
      <c r="AF85" s="21">
        <f t="shared" si="1140"/>
        <v>0</v>
      </c>
      <c r="AG85" s="21"/>
      <c r="AH85" s="21">
        <f t="shared" si="1141"/>
        <v>0</v>
      </c>
      <c r="AI85" s="21"/>
      <c r="AJ85" s="21">
        <f t="shared" si="1142"/>
        <v>0</v>
      </c>
      <c r="AK85" s="21"/>
      <c r="AL85" s="21">
        <f t="shared" si="1143"/>
        <v>0</v>
      </c>
      <c r="AM85" s="21"/>
      <c r="AN85" s="21">
        <f t="shared" si="1144"/>
        <v>0</v>
      </c>
      <c r="AO85" s="21"/>
      <c r="AP85" s="21">
        <f t="shared" si="1145"/>
        <v>0</v>
      </c>
      <c r="AQ85" s="21"/>
      <c r="AR85" s="21">
        <f t="shared" si="1146"/>
        <v>0</v>
      </c>
      <c r="AS85" s="21"/>
      <c r="AT85" s="21">
        <f t="shared" si="1147"/>
        <v>0</v>
      </c>
      <c r="AU85" s="21"/>
      <c r="AV85" s="21">
        <f t="shared" si="1148"/>
        <v>0</v>
      </c>
      <c r="AW85" s="21"/>
      <c r="AX85" s="21">
        <f t="shared" si="1149"/>
        <v>0</v>
      </c>
      <c r="AY85" s="21"/>
      <c r="AZ85" s="21">
        <f t="shared" si="1150"/>
        <v>0</v>
      </c>
      <c r="BA85" s="21"/>
      <c r="BB85" s="21">
        <f t="shared" si="1151"/>
        <v>0</v>
      </c>
      <c r="BC85" s="21"/>
      <c r="BD85" s="21">
        <f t="shared" si="1152"/>
        <v>0</v>
      </c>
      <c r="BE85" s="21"/>
      <c r="BF85" s="21">
        <f t="shared" si="1153"/>
        <v>0</v>
      </c>
      <c r="BG85" s="21"/>
      <c r="BH85" s="21">
        <f t="shared" si="1154"/>
        <v>0</v>
      </c>
      <c r="BI85" s="21"/>
      <c r="BJ85" s="21">
        <f t="shared" si="1155"/>
        <v>0</v>
      </c>
      <c r="BK85" s="21"/>
      <c r="BL85" s="21">
        <f t="shared" si="1156"/>
        <v>0</v>
      </c>
      <c r="BM85" s="21"/>
      <c r="BN85" s="21">
        <f t="shared" si="1157"/>
        <v>0</v>
      </c>
      <c r="BO85" s="21"/>
      <c r="BP85" s="21">
        <f t="shared" si="1158"/>
        <v>0</v>
      </c>
      <c r="BQ85" s="21"/>
      <c r="BR85" s="21">
        <f t="shared" si="1159"/>
        <v>0</v>
      </c>
      <c r="BS85" s="21"/>
      <c r="BT85" s="21">
        <f t="shared" si="1160"/>
        <v>0</v>
      </c>
      <c r="BU85" s="21"/>
      <c r="BV85" s="21">
        <f t="shared" si="1161"/>
        <v>0</v>
      </c>
      <c r="BW85" s="21"/>
      <c r="BX85" s="21">
        <f t="shared" si="1162"/>
        <v>0</v>
      </c>
      <c r="BY85" s="21"/>
      <c r="BZ85" s="21">
        <f t="shared" si="1163"/>
        <v>0</v>
      </c>
      <c r="CA85" s="21"/>
      <c r="CB85" s="21">
        <f t="shared" si="1164"/>
        <v>0</v>
      </c>
      <c r="CC85" s="21"/>
      <c r="CD85" s="21">
        <f t="shared" si="1165"/>
        <v>0</v>
      </c>
      <c r="CE85" s="21"/>
      <c r="CF85" s="21">
        <f t="shared" si="1166"/>
        <v>0</v>
      </c>
      <c r="CG85" s="21"/>
      <c r="CH85" s="21">
        <f t="shared" si="1167"/>
        <v>0</v>
      </c>
      <c r="CI85" s="21"/>
      <c r="CJ85" s="21">
        <f t="shared" si="1168"/>
        <v>0</v>
      </c>
      <c r="CK85" s="21"/>
      <c r="CL85" s="21">
        <f t="shared" si="1169"/>
        <v>0</v>
      </c>
      <c r="CM85" s="21"/>
      <c r="CN85" s="21">
        <f t="shared" si="1170"/>
        <v>0</v>
      </c>
      <c r="CO85" s="21"/>
      <c r="CP85" s="21">
        <f t="shared" si="1171"/>
        <v>0</v>
      </c>
      <c r="CQ85" s="21"/>
      <c r="CR85" s="21">
        <f t="shared" si="1172"/>
        <v>0</v>
      </c>
      <c r="CS85" s="21"/>
      <c r="CT85" s="21">
        <f t="shared" si="1173"/>
        <v>0</v>
      </c>
      <c r="CU85" s="21"/>
      <c r="CV85" s="21">
        <f t="shared" si="1174"/>
        <v>0</v>
      </c>
      <c r="CW85" s="21"/>
      <c r="CX85" s="21">
        <f t="shared" si="1175"/>
        <v>0</v>
      </c>
      <c r="CY85" s="21"/>
      <c r="CZ85" s="21">
        <f t="shared" si="1176"/>
        <v>0</v>
      </c>
      <c r="DA85" s="21"/>
      <c r="DB85" s="21">
        <f t="shared" si="1177"/>
        <v>0</v>
      </c>
      <c r="DC85" s="21"/>
      <c r="DD85" s="21">
        <f t="shared" si="1178"/>
        <v>0</v>
      </c>
      <c r="DE85" s="21"/>
      <c r="DF85" s="21">
        <f t="shared" si="1179"/>
        <v>0</v>
      </c>
      <c r="DG85" s="21"/>
      <c r="DH85" s="21">
        <f t="shared" si="1180"/>
        <v>0</v>
      </c>
      <c r="DI85" s="21"/>
      <c r="DJ85" s="21">
        <f t="shared" si="1181"/>
        <v>0</v>
      </c>
      <c r="DK85" s="21"/>
      <c r="DL85" s="21">
        <f t="shared" si="1182"/>
        <v>0</v>
      </c>
      <c r="DM85" s="21"/>
      <c r="DN85" s="21">
        <f t="shared" si="1183"/>
        <v>0</v>
      </c>
      <c r="DO85" s="21"/>
      <c r="DP85" s="21">
        <f t="shared" si="1184"/>
        <v>0</v>
      </c>
      <c r="DQ85" s="21"/>
      <c r="DR85" s="21">
        <f t="shared" si="1185"/>
        <v>0</v>
      </c>
      <c r="DS85" s="21"/>
      <c r="DT85" s="21">
        <f t="shared" si="1186"/>
        <v>0</v>
      </c>
      <c r="DU85" s="21"/>
      <c r="DV85" s="21">
        <f t="shared" si="1187"/>
        <v>0</v>
      </c>
      <c r="DW85" s="21"/>
      <c r="DX85" s="21">
        <f t="shared" si="1188"/>
        <v>0</v>
      </c>
      <c r="DY85" s="21"/>
      <c r="DZ85" s="21">
        <f t="shared" si="1189"/>
        <v>0</v>
      </c>
      <c r="EA85" s="21"/>
      <c r="EB85" s="21">
        <f t="shared" si="1190"/>
        <v>0</v>
      </c>
      <c r="EC85" s="21"/>
      <c r="ED85" s="21">
        <f t="shared" si="1191"/>
        <v>0</v>
      </c>
      <c r="EE85" s="21"/>
      <c r="EF85" s="21">
        <f t="shared" si="1192"/>
        <v>0</v>
      </c>
      <c r="EG85" s="21"/>
      <c r="EH85" s="21">
        <f t="shared" si="1193"/>
        <v>0</v>
      </c>
      <c r="EI85" s="21"/>
      <c r="EJ85" s="21">
        <f t="shared" si="1194"/>
        <v>0</v>
      </c>
      <c r="EK85" s="21"/>
      <c r="EL85" s="21">
        <f t="shared" si="1195"/>
        <v>0</v>
      </c>
      <c r="EM85" s="21"/>
      <c r="EN85" s="21">
        <f t="shared" si="1196"/>
        <v>0</v>
      </c>
      <c r="EO85" s="21"/>
      <c r="EP85" s="21">
        <f t="shared" si="1197"/>
        <v>0</v>
      </c>
      <c r="EQ85" s="21"/>
      <c r="ER85" s="21">
        <f t="shared" si="1198"/>
        <v>0</v>
      </c>
      <c r="ES85" s="21"/>
      <c r="ET85" s="21">
        <f t="shared" si="1199"/>
        <v>0</v>
      </c>
      <c r="EU85" s="21"/>
      <c r="EV85" s="21">
        <f t="shared" si="1200"/>
        <v>0</v>
      </c>
      <c r="EW85" s="21"/>
      <c r="EX85" s="21">
        <f t="shared" si="1201"/>
        <v>0</v>
      </c>
      <c r="EY85" s="21"/>
      <c r="EZ85" s="21">
        <f t="shared" si="1202"/>
        <v>0</v>
      </c>
      <c r="FA85" s="21"/>
      <c r="FB85" s="21">
        <f t="shared" si="1203"/>
        <v>0</v>
      </c>
      <c r="FC85" s="21"/>
      <c r="FD85" s="21">
        <f t="shared" si="1204"/>
        <v>0</v>
      </c>
      <c r="FE85" s="21"/>
      <c r="FF85" s="21">
        <f t="shared" si="1205"/>
        <v>0</v>
      </c>
      <c r="FG85" s="21"/>
      <c r="FH85" s="21">
        <f t="shared" si="1206"/>
        <v>0</v>
      </c>
      <c r="FI85" s="21"/>
      <c r="FJ85" s="21">
        <f t="shared" si="1207"/>
        <v>0</v>
      </c>
      <c r="FK85" s="21"/>
      <c r="FL85" s="21">
        <f t="shared" si="1208"/>
        <v>0</v>
      </c>
      <c r="FM85" s="21"/>
      <c r="FN85" s="21">
        <f t="shared" si="1209"/>
        <v>0</v>
      </c>
      <c r="FO85" s="21"/>
      <c r="FP85" s="21">
        <f t="shared" si="1210"/>
        <v>0</v>
      </c>
      <c r="FQ85" s="21"/>
      <c r="FR85" s="21">
        <f t="shared" si="1211"/>
        <v>0</v>
      </c>
      <c r="FS85" s="21"/>
      <c r="FT85" s="21">
        <f t="shared" si="1212"/>
        <v>0</v>
      </c>
      <c r="FU85" s="21"/>
      <c r="FV85" s="21">
        <f t="shared" si="1213"/>
        <v>0</v>
      </c>
      <c r="FW85" s="21"/>
      <c r="FX85" s="21">
        <f t="shared" si="1214"/>
        <v>0</v>
      </c>
      <c r="FY85" s="21"/>
      <c r="FZ85" s="21">
        <f t="shared" si="1215"/>
        <v>0</v>
      </c>
      <c r="GA85" s="21"/>
      <c r="GB85" s="21">
        <f t="shared" si="1216"/>
        <v>0</v>
      </c>
      <c r="GC85" s="21"/>
      <c r="GD85" s="21">
        <f t="shared" si="1217"/>
        <v>0</v>
      </c>
      <c r="GE85" s="21"/>
      <c r="GF85" s="21">
        <f t="shared" si="1218"/>
        <v>0</v>
      </c>
      <c r="GG85" s="21"/>
      <c r="GH85" s="21">
        <f t="shared" si="1219"/>
        <v>0</v>
      </c>
      <c r="GI85" s="21"/>
      <c r="GJ85" s="21">
        <f t="shared" si="1220"/>
        <v>0</v>
      </c>
      <c r="GK85" s="21"/>
      <c r="GL85" s="21">
        <f t="shared" si="1221"/>
        <v>0</v>
      </c>
      <c r="GM85" s="21"/>
      <c r="GN85" s="21">
        <f t="shared" si="1222"/>
        <v>0</v>
      </c>
      <c r="GO85" s="21"/>
      <c r="GP85" s="21">
        <f t="shared" si="1223"/>
        <v>0</v>
      </c>
      <c r="GQ85" s="21"/>
      <c r="GR85" s="21">
        <f t="shared" si="1224"/>
        <v>0</v>
      </c>
      <c r="GS85" s="21"/>
      <c r="GT85" s="21">
        <f t="shared" si="1225"/>
        <v>0</v>
      </c>
      <c r="GU85" s="21"/>
      <c r="GV85" s="21">
        <f t="shared" si="1226"/>
        <v>0</v>
      </c>
      <c r="GW85" s="21"/>
      <c r="GX85" s="21">
        <f t="shared" si="1227"/>
        <v>0</v>
      </c>
      <c r="GY85" s="21"/>
      <c r="GZ85" s="21">
        <f t="shared" si="1228"/>
        <v>0</v>
      </c>
      <c r="HA85" s="21"/>
      <c r="HB85" s="21">
        <f t="shared" si="1229"/>
        <v>0</v>
      </c>
      <c r="HC85" s="21"/>
      <c r="HD85" s="21">
        <f t="shared" si="1230"/>
        <v>0</v>
      </c>
      <c r="HE85" s="21"/>
      <c r="HF85" s="21">
        <f t="shared" si="1231"/>
        <v>0</v>
      </c>
      <c r="HG85" s="21"/>
      <c r="HH85" s="21">
        <f t="shared" si="1232"/>
        <v>0</v>
      </c>
      <c r="HI85" s="21"/>
      <c r="HJ85" s="21">
        <f t="shared" si="1233"/>
        <v>0</v>
      </c>
      <c r="HK85" s="21"/>
      <c r="HL85" s="21">
        <f t="shared" si="1234"/>
        <v>0</v>
      </c>
      <c r="HM85" s="21"/>
      <c r="HN85" s="21">
        <f t="shared" si="1235"/>
        <v>0</v>
      </c>
      <c r="HO85" s="21"/>
      <c r="HP85" s="21">
        <f t="shared" si="1236"/>
        <v>0</v>
      </c>
      <c r="HQ85" s="21"/>
      <c r="HR85" s="21">
        <f t="shared" si="1237"/>
        <v>0</v>
      </c>
      <c r="HS85" s="21"/>
      <c r="HT85" s="21">
        <f t="shared" si="1238"/>
        <v>0</v>
      </c>
      <c r="HU85" s="21"/>
      <c r="HV85" s="21">
        <f t="shared" si="1239"/>
        <v>25.3</v>
      </c>
      <c r="HW85" s="21"/>
      <c r="HX85" s="21">
        <f t="shared" si="1240"/>
        <v>25.3</v>
      </c>
      <c r="HY85" s="21"/>
      <c r="HZ85" s="21">
        <f t="shared" si="1241"/>
        <v>25.3</v>
      </c>
      <c r="IA85" s="21"/>
      <c r="IB85" s="21">
        <f t="shared" si="1242"/>
        <v>25.3</v>
      </c>
      <c r="IC85" s="21"/>
      <c r="ID85" s="21">
        <f t="shared" si="1243"/>
        <v>25.3</v>
      </c>
      <c r="IE85" s="21"/>
      <c r="IF85" s="21">
        <f t="shared" si="1244"/>
        <v>25.3</v>
      </c>
      <c r="IG85" s="21"/>
      <c r="IH85" s="21">
        <f t="shared" si="1245"/>
        <v>25.3</v>
      </c>
      <c r="II85" s="21"/>
      <c r="IJ85" s="21">
        <f t="shared" si="1246"/>
        <v>25.3</v>
      </c>
      <c r="IK85" s="21"/>
      <c r="IL85" s="21">
        <f t="shared" si="1247"/>
        <v>25.3</v>
      </c>
      <c r="IM85" s="21"/>
      <c r="IN85" s="21">
        <f t="shared" si="1248"/>
        <v>25.3</v>
      </c>
      <c r="IO85" s="21"/>
      <c r="IP85" s="21">
        <f t="shared" si="1249"/>
        <v>0</v>
      </c>
      <c r="IQ85" s="21"/>
      <c r="IR85" s="21">
        <f t="shared" si="1250"/>
        <v>0</v>
      </c>
      <c r="IS85" s="21"/>
      <c r="IT85" s="21">
        <f t="shared" si="1251"/>
        <v>0</v>
      </c>
      <c r="IU85" s="21"/>
      <c r="IV85" s="21">
        <f t="shared" si="1252"/>
        <v>0</v>
      </c>
      <c r="IW85" s="21"/>
      <c r="IX85" s="21">
        <f t="shared" si="1253"/>
        <v>0</v>
      </c>
      <c r="IY85" s="21"/>
      <c r="IZ85" s="21">
        <f t="shared" si="1254"/>
        <v>0</v>
      </c>
      <c r="JA85" s="21"/>
      <c r="JB85" s="21">
        <f t="shared" si="1255"/>
        <v>0</v>
      </c>
      <c r="JC85" s="21"/>
      <c r="JD85" s="21">
        <f t="shared" si="1256"/>
        <v>0</v>
      </c>
      <c r="JE85" s="21"/>
      <c r="JF85" s="21">
        <f t="shared" si="1257"/>
        <v>0</v>
      </c>
      <c r="JG85" s="21"/>
      <c r="JH85" s="21">
        <f t="shared" si="1258"/>
        <v>0</v>
      </c>
      <c r="JI85" s="21"/>
      <c r="JJ85" s="21">
        <f t="shared" si="1259"/>
        <v>0</v>
      </c>
      <c r="JK85" s="21"/>
      <c r="JL85" s="21">
        <f t="shared" si="1260"/>
        <v>0</v>
      </c>
      <c r="JM85" s="21"/>
      <c r="JN85" s="21">
        <f t="shared" si="1261"/>
        <v>0</v>
      </c>
      <c r="JO85" s="21"/>
      <c r="JP85" s="21">
        <f t="shared" si="1262"/>
        <v>0</v>
      </c>
      <c r="JQ85" s="21"/>
      <c r="JR85" s="21">
        <f t="shared" si="1263"/>
        <v>0</v>
      </c>
      <c r="JS85" s="21"/>
      <c r="JT85" s="21">
        <f t="shared" si="1264"/>
        <v>0</v>
      </c>
      <c r="JU85" s="21"/>
      <c r="JV85" s="21">
        <f t="shared" si="1265"/>
        <v>0</v>
      </c>
      <c r="JW85" s="21"/>
      <c r="JX85" s="21">
        <f t="shared" si="1266"/>
        <v>0</v>
      </c>
      <c r="JY85" s="21"/>
      <c r="JZ85" s="21">
        <f t="shared" si="1267"/>
        <v>0</v>
      </c>
      <c r="KA85" s="21"/>
      <c r="KB85" s="21">
        <f t="shared" si="1268"/>
        <v>0</v>
      </c>
      <c r="KC85" s="21"/>
      <c r="KD85" s="21">
        <f t="shared" si="1269"/>
        <v>0</v>
      </c>
      <c r="KE85" s="21"/>
      <c r="KF85" s="21">
        <f t="shared" si="1270"/>
        <v>0</v>
      </c>
      <c r="KG85" s="21"/>
      <c r="KH85" s="21">
        <f t="shared" si="1271"/>
        <v>0</v>
      </c>
      <c r="KI85" s="21"/>
      <c r="KJ85" s="21">
        <f t="shared" si="1272"/>
        <v>0</v>
      </c>
      <c r="KK85" s="21"/>
      <c r="KL85" s="21">
        <f t="shared" si="1273"/>
        <v>0</v>
      </c>
      <c r="KM85" s="21"/>
      <c r="KN85" s="21">
        <f t="shared" si="1274"/>
        <v>0</v>
      </c>
      <c r="KO85" s="21"/>
      <c r="KP85" s="21">
        <f t="shared" si="1275"/>
        <v>0</v>
      </c>
      <c r="KQ85" s="21"/>
      <c r="KR85" s="21">
        <f t="shared" si="1276"/>
        <v>0</v>
      </c>
      <c r="KS85" s="21"/>
      <c r="KT85" s="21">
        <f t="shared" si="1277"/>
        <v>0</v>
      </c>
      <c r="KU85" s="21"/>
      <c r="KV85" s="21">
        <f t="shared" si="1278"/>
        <v>0</v>
      </c>
      <c r="KW85" s="21"/>
      <c r="KX85" s="21">
        <f t="shared" si="1279"/>
        <v>0</v>
      </c>
      <c r="KY85" s="21"/>
      <c r="KZ85" s="21">
        <f t="shared" si="1280"/>
        <v>0</v>
      </c>
      <c r="LA85" s="21"/>
      <c r="LB85" s="21">
        <f t="shared" si="1281"/>
        <v>0</v>
      </c>
      <c r="LC85" s="21"/>
      <c r="LD85" s="21">
        <f t="shared" si="1282"/>
        <v>0</v>
      </c>
      <c r="LE85" s="21"/>
      <c r="LF85" s="21">
        <f t="shared" si="1283"/>
        <v>0</v>
      </c>
      <c r="LG85" s="21"/>
      <c r="LH85" s="21">
        <f t="shared" si="1284"/>
        <v>0</v>
      </c>
      <c r="LI85" s="21"/>
      <c r="LJ85" s="21">
        <f t="shared" si="1285"/>
        <v>0</v>
      </c>
      <c r="LK85" s="21"/>
      <c r="LL85" s="21">
        <f t="shared" si="1286"/>
        <v>0</v>
      </c>
      <c r="LM85" s="21"/>
      <c r="LN85" s="21">
        <f t="shared" si="1287"/>
        <v>0</v>
      </c>
      <c r="LO85" s="21"/>
      <c r="LP85" s="21">
        <f t="shared" si="1288"/>
        <v>0</v>
      </c>
      <c r="LQ85" s="21"/>
      <c r="LR85" s="21">
        <f t="shared" si="1289"/>
        <v>0</v>
      </c>
      <c r="LS85" s="21"/>
      <c r="LT85" s="21">
        <f t="shared" si="1290"/>
        <v>0</v>
      </c>
      <c r="LU85" s="21"/>
      <c r="LV85" s="21">
        <f t="shared" si="1291"/>
        <v>0</v>
      </c>
      <c r="LW85" s="21"/>
      <c r="LX85" s="21">
        <f t="shared" si="1292"/>
        <v>0</v>
      </c>
      <c r="LY85" s="21"/>
      <c r="LZ85" s="21">
        <f t="shared" si="1293"/>
        <v>0</v>
      </c>
      <c r="MA85" s="21"/>
      <c r="MB85" s="21">
        <f t="shared" si="1294"/>
        <v>0</v>
      </c>
      <c r="MC85" s="21"/>
      <c r="MD85" s="21">
        <f t="shared" si="1295"/>
        <v>0</v>
      </c>
      <c r="ME85" s="21"/>
      <c r="MF85" s="21">
        <f t="shared" si="1296"/>
        <v>0</v>
      </c>
      <c r="MG85" s="21"/>
      <c r="MH85" s="21">
        <f t="shared" si="1297"/>
        <v>0</v>
      </c>
      <c r="MI85" s="21"/>
      <c r="MJ85" s="21">
        <f t="shared" si="1298"/>
        <v>0</v>
      </c>
      <c r="MK85" s="21"/>
      <c r="ML85" s="21">
        <f t="shared" si="1299"/>
        <v>0</v>
      </c>
      <c r="MM85" s="21"/>
      <c r="MN85" s="21">
        <f t="shared" si="1300"/>
        <v>0</v>
      </c>
      <c r="MO85" s="21"/>
      <c r="MP85" s="21">
        <f t="shared" si="1301"/>
        <v>0</v>
      </c>
      <c r="MQ85" s="21"/>
      <c r="MR85" s="21">
        <f t="shared" si="1302"/>
        <v>0</v>
      </c>
      <c r="MS85" s="21">
        <v>18</v>
      </c>
      <c r="MT85" s="21">
        <f t="shared" si="1303"/>
        <v>0</v>
      </c>
      <c r="MU85" s="21">
        <v>31</v>
      </c>
      <c r="MV85" s="21">
        <f t="shared" si="1304"/>
        <v>0</v>
      </c>
      <c r="MW85" s="21"/>
      <c r="MX85" s="21">
        <f t="shared" si="1305"/>
        <v>0</v>
      </c>
      <c r="MY85" s="21">
        <v>28</v>
      </c>
      <c r="MZ85" s="21">
        <f t="shared" si="1306"/>
        <v>0</v>
      </c>
      <c r="NA85" s="21">
        <v>33</v>
      </c>
      <c r="NB85" s="21">
        <f t="shared" si="1307"/>
        <v>0</v>
      </c>
      <c r="NC85" s="21">
        <v>5</v>
      </c>
      <c r="ND85" s="21">
        <f t="shared" si="1308"/>
        <v>0</v>
      </c>
      <c r="NE85" s="21">
        <v>30</v>
      </c>
      <c r="NF85" s="21">
        <f t="shared" si="1309"/>
        <v>0</v>
      </c>
      <c r="NG85" s="21">
        <v>38</v>
      </c>
      <c r="NH85" s="21">
        <f t="shared" si="1310"/>
        <v>0</v>
      </c>
      <c r="NI85" s="21">
        <v>32</v>
      </c>
      <c r="NJ85" s="21">
        <f t="shared" si="1311"/>
        <v>0</v>
      </c>
      <c r="NK85" s="21">
        <v>30</v>
      </c>
      <c r="NL85" s="21">
        <f t="shared" si="1312"/>
        <v>0</v>
      </c>
      <c r="NM85" s="21">
        <v>8</v>
      </c>
      <c r="NN85" s="21">
        <f t="shared" si="1313"/>
        <v>0</v>
      </c>
      <c r="NO85" s="21"/>
      <c r="NP85" s="21">
        <f t="shared" si="1314"/>
        <v>0</v>
      </c>
      <c r="NQ85" s="21"/>
      <c r="NR85" s="21">
        <f t="shared" si="1315"/>
        <v>0</v>
      </c>
      <c r="NS85" s="21"/>
      <c r="NT85" s="21">
        <f t="shared" si="1316"/>
        <v>0</v>
      </c>
      <c r="NU85" s="21"/>
      <c r="NV85" s="21">
        <f t="shared" si="1317"/>
        <v>0</v>
      </c>
      <c r="NW85" s="21"/>
      <c r="NX85" s="21">
        <f t="shared" si="1318"/>
        <v>0</v>
      </c>
      <c r="NY85" s="21"/>
      <c r="NZ85" s="21">
        <f t="shared" si="1319"/>
        <v>0</v>
      </c>
      <c r="OA85" s="21"/>
      <c r="OB85" s="21">
        <f t="shared" si="1320"/>
        <v>0</v>
      </c>
      <c r="OC85" s="21"/>
      <c r="OD85" s="21">
        <f t="shared" si="1321"/>
        <v>0</v>
      </c>
      <c r="OE85" s="21"/>
      <c r="OF85" s="21">
        <f t="shared" si="1322"/>
        <v>0</v>
      </c>
      <c r="OG85" s="21"/>
      <c r="OH85" s="21">
        <f t="shared" si="1323"/>
        <v>0</v>
      </c>
      <c r="OI85" s="21"/>
      <c r="OJ85" s="21">
        <f t="shared" si="1324"/>
        <v>0</v>
      </c>
      <c r="OK85" s="21"/>
      <c r="OL85" s="21">
        <f t="shared" si="1325"/>
        <v>0</v>
      </c>
      <c r="OM85" s="21"/>
      <c r="ON85" s="21">
        <f t="shared" si="1326"/>
        <v>0</v>
      </c>
      <c r="OO85" s="21"/>
      <c r="OP85" s="21">
        <f t="shared" si="1326"/>
        <v>0</v>
      </c>
      <c r="OQ85" s="21"/>
      <c r="OR85" s="21">
        <f t="shared" si="1326"/>
        <v>0</v>
      </c>
      <c r="OS85" s="21"/>
      <c r="OT85" s="21">
        <f t="shared" si="1326"/>
        <v>0</v>
      </c>
      <c r="OU85" s="21"/>
      <c r="OV85" s="21">
        <f t="shared" si="1326"/>
        <v>0</v>
      </c>
      <c r="OW85" s="21"/>
      <c r="OX85" s="21">
        <f t="shared" si="1326"/>
        <v>0</v>
      </c>
      <c r="OY85" s="21"/>
      <c r="OZ85" s="21">
        <f t="shared" si="1326"/>
        <v>0</v>
      </c>
      <c r="PA85" s="21"/>
      <c r="PB85" s="21">
        <f t="shared" si="1327"/>
        <v>0</v>
      </c>
      <c r="PC85" s="21"/>
      <c r="PD85" s="21">
        <f t="shared" si="1327"/>
        <v>0</v>
      </c>
      <c r="PE85" s="21"/>
      <c r="PF85" s="21">
        <f t="shared" si="1327"/>
        <v>0</v>
      </c>
      <c r="PG85" s="21"/>
      <c r="PH85" s="21">
        <f t="shared" si="1327"/>
        <v>0</v>
      </c>
      <c r="PI85" s="21"/>
      <c r="PJ85" s="21">
        <f t="shared" si="1327"/>
        <v>0</v>
      </c>
      <c r="PK85" s="21"/>
      <c r="PL85" s="21">
        <f t="shared" si="1327"/>
        <v>0</v>
      </c>
      <c r="PM85" s="21"/>
      <c r="PN85" s="21">
        <f t="shared" si="1328"/>
        <v>0</v>
      </c>
      <c r="PO85" s="21"/>
      <c r="PP85" s="21">
        <f t="shared" si="1328"/>
        <v>0</v>
      </c>
      <c r="PQ85" s="21"/>
      <c r="PR85" s="21">
        <f t="shared" si="1328"/>
        <v>0</v>
      </c>
      <c r="PS85" s="21"/>
      <c r="PT85" s="21">
        <f t="shared" si="1328"/>
        <v>0</v>
      </c>
      <c r="PU85" s="21"/>
      <c r="PV85" s="21">
        <f t="shared" si="1328"/>
        <v>0</v>
      </c>
      <c r="PW85" s="21"/>
      <c r="PX85" s="21">
        <f t="shared" si="1328"/>
        <v>0</v>
      </c>
      <c r="PY85" s="21"/>
      <c r="PZ85" s="21">
        <f t="shared" si="1329"/>
        <v>0</v>
      </c>
      <c r="QA85" s="21"/>
      <c r="QB85" s="21">
        <f t="shared" si="1329"/>
        <v>0</v>
      </c>
      <c r="QC85" s="21"/>
      <c r="QD85" s="21">
        <f t="shared" si="1329"/>
        <v>0</v>
      </c>
      <c r="QE85" s="21"/>
      <c r="QF85" s="21">
        <f t="shared" si="1329"/>
        <v>0</v>
      </c>
      <c r="QG85" s="21"/>
      <c r="QH85" s="21">
        <f t="shared" si="1329"/>
        <v>0</v>
      </c>
      <c r="QI85" s="21"/>
      <c r="QJ85" s="21">
        <f t="shared" si="1329"/>
        <v>0</v>
      </c>
      <c r="QK85" s="21"/>
      <c r="QL85" s="21">
        <f t="shared" si="1330"/>
        <v>0</v>
      </c>
      <c r="QM85" s="21"/>
      <c r="QN85" s="21">
        <f t="shared" si="1330"/>
        <v>0</v>
      </c>
      <c r="QO85" s="21"/>
      <c r="QP85" s="21">
        <f t="shared" si="1330"/>
        <v>0</v>
      </c>
      <c r="QQ85" s="21"/>
      <c r="QR85" s="21">
        <f t="shared" si="1330"/>
        <v>0</v>
      </c>
      <c r="QS85" s="21"/>
      <c r="QT85" s="21">
        <f t="shared" si="1330"/>
        <v>0</v>
      </c>
      <c r="QU85" s="21"/>
      <c r="QV85" s="21">
        <f t="shared" si="1330"/>
        <v>0</v>
      </c>
      <c r="QW85" s="21"/>
      <c r="QX85" s="21">
        <f t="shared" si="1331"/>
        <v>0</v>
      </c>
      <c r="QY85" s="21"/>
      <c r="QZ85" s="21">
        <f t="shared" si="1331"/>
        <v>0</v>
      </c>
      <c r="RA85" s="21"/>
      <c r="RB85" s="21">
        <f t="shared" si="1331"/>
        <v>0</v>
      </c>
      <c r="RC85" s="21"/>
      <c r="RD85" s="21">
        <f t="shared" si="1331"/>
        <v>0</v>
      </c>
      <c r="RE85" s="21"/>
      <c r="RF85" s="21">
        <f t="shared" si="1331"/>
        <v>0</v>
      </c>
      <c r="RG85" s="21"/>
      <c r="RH85" s="21">
        <f t="shared" si="1331"/>
        <v>0</v>
      </c>
      <c r="RI85" s="21"/>
      <c r="RJ85" s="21">
        <f t="shared" si="1332"/>
        <v>0</v>
      </c>
      <c r="RK85" s="21"/>
      <c r="RL85" s="21">
        <f t="shared" si="1333"/>
        <v>0</v>
      </c>
      <c r="RM85" s="21"/>
      <c r="RN85" s="21">
        <f t="shared" si="1334"/>
        <v>0</v>
      </c>
      <c r="RO85" s="21"/>
      <c r="RP85" s="21">
        <f t="shared" si="1335"/>
        <v>0</v>
      </c>
      <c r="RQ85" s="21"/>
      <c r="RR85" s="21">
        <f t="shared" si="1336"/>
        <v>0</v>
      </c>
      <c r="RS85" s="21"/>
      <c r="RT85" s="21">
        <f t="shared" si="1337"/>
        <v>0</v>
      </c>
      <c r="RU85" s="21"/>
      <c r="RV85" s="21">
        <f t="shared" si="1338"/>
        <v>0</v>
      </c>
      <c r="RW85" s="21"/>
      <c r="RX85" s="21">
        <f t="shared" si="1339"/>
        <v>0</v>
      </c>
      <c r="RY85" s="21"/>
      <c r="RZ85" s="21">
        <f t="shared" si="1340"/>
        <v>0</v>
      </c>
      <c r="SA85" s="21"/>
      <c r="SB85" s="21">
        <f t="shared" si="1341"/>
        <v>0</v>
      </c>
      <c r="SC85" s="21"/>
      <c r="SD85" s="21">
        <f t="shared" si="1342"/>
        <v>0</v>
      </c>
      <c r="SE85" s="21"/>
      <c r="SF85" s="21">
        <f t="shared" si="1343"/>
        <v>0</v>
      </c>
      <c r="SG85" s="21"/>
      <c r="SH85" s="21">
        <f t="shared" si="1344"/>
        <v>0</v>
      </c>
      <c r="SI85" s="21"/>
      <c r="SJ85" s="21">
        <f t="shared" si="1345"/>
        <v>0</v>
      </c>
      <c r="SK85" s="21"/>
      <c r="SL85" s="21">
        <f t="shared" si="1346"/>
        <v>0</v>
      </c>
      <c r="SM85" s="21"/>
      <c r="SN85" s="21">
        <f t="shared" si="1347"/>
        <v>0</v>
      </c>
      <c r="SO85" s="21"/>
      <c r="SP85" s="21">
        <f t="shared" si="1348"/>
        <v>0</v>
      </c>
      <c r="SQ85" s="21"/>
      <c r="SR85" s="21">
        <f t="shared" si="1349"/>
        <v>0</v>
      </c>
      <c r="SS85" s="21"/>
      <c r="ST85" s="21">
        <f t="shared" si="1350"/>
        <v>0</v>
      </c>
      <c r="SU85" s="21"/>
      <c r="SV85" s="21">
        <f t="shared" si="1351"/>
        <v>0</v>
      </c>
      <c r="SW85" s="21"/>
      <c r="SX85" s="21">
        <f t="shared" si="1352"/>
        <v>0</v>
      </c>
      <c r="SY85" s="21"/>
      <c r="SZ85" s="21">
        <f t="shared" si="1353"/>
        <v>0</v>
      </c>
      <c r="TA85" s="21"/>
      <c r="TB85" s="21">
        <f t="shared" si="1354"/>
        <v>0</v>
      </c>
      <c r="TC85" s="21"/>
      <c r="TD85" s="21">
        <f t="shared" si="1355"/>
        <v>0</v>
      </c>
      <c r="TE85" s="21"/>
      <c r="TF85" s="21">
        <f t="shared" si="1356"/>
        <v>0</v>
      </c>
      <c r="TG85" s="21"/>
      <c r="TH85" s="21">
        <f t="shared" si="1357"/>
        <v>0</v>
      </c>
      <c r="TI85" s="21"/>
      <c r="TJ85" s="21">
        <f t="shared" si="1358"/>
        <v>0</v>
      </c>
      <c r="TK85" s="21"/>
      <c r="TL85" s="21">
        <f t="shared" si="1359"/>
        <v>0</v>
      </c>
      <c r="TM85" s="21"/>
      <c r="TN85" s="21">
        <f t="shared" si="1360"/>
        <v>0</v>
      </c>
      <c r="TO85" s="21"/>
      <c r="TP85" s="21">
        <f t="shared" si="1361"/>
        <v>0</v>
      </c>
      <c r="TQ85" s="21"/>
      <c r="TR85" s="21">
        <f t="shared" si="1362"/>
        <v>0</v>
      </c>
      <c r="TS85" s="21"/>
      <c r="TT85" s="21">
        <f t="shared" si="1363"/>
        <v>0</v>
      </c>
      <c r="TU85" s="21"/>
      <c r="TV85" s="21">
        <f t="shared" si="1364"/>
        <v>0</v>
      </c>
      <c r="TW85" s="21"/>
      <c r="TX85" s="21">
        <f t="shared" si="1365"/>
        <v>0</v>
      </c>
      <c r="TY85" s="21"/>
      <c r="TZ85" s="21">
        <f t="shared" si="1366"/>
        <v>0</v>
      </c>
      <c r="UA85" s="21"/>
      <c r="UB85" s="21">
        <f t="shared" si="1367"/>
        <v>0</v>
      </c>
      <c r="UC85" s="21"/>
      <c r="UD85" s="21">
        <f t="shared" si="1368"/>
        <v>0</v>
      </c>
      <c r="UE85" s="21"/>
      <c r="UF85" s="21">
        <f t="shared" si="1369"/>
        <v>0</v>
      </c>
      <c r="UG85" s="21"/>
      <c r="UH85" s="21">
        <f t="shared" si="1370"/>
        <v>0</v>
      </c>
      <c r="UI85" s="21"/>
      <c r="UJ85" s="21">
        <f t="shared" si="1371"/>
        <v>0</v>
      </c>
      <c r="UK85" s="21"/>
      <c r="UL85" s="21">
        <f t="shared" si="1372"/>
        <v>0</v>
      </c>
      <c r="UM85" s="21"/>
      <c r="UN85" s="21">
        <f t="shared" si="1373"/>
        <v>0</v>
      </c>
      <c r="UO85" s="21"/>
      <c r="UP85" s="21">
        <f t="shared" si="1374"/>
        <v>0</v>
      </c>
      <c r="UQ85" s="21"/>
      <c r="UR85" s="21">
        <f t="shared" si="1375"/>
        <v>0</v>
      </c>
      <c r="US85" s="21"/>
      <c r="UT85" s="21">
        <f t="shared" si="1376"/>
        <v>0</v>
      </c>
      <c r="UU85" s="21"/>
      <c r="UV85" s="21">
        <f t="shared" si="1377"/>
        <v>0</v>
      </c>
      <c r="UW85" s="21"/>
      <c r="UX85" s="21">
        <f t="shared" si="1378"/>
        <v>0</v>
      </c>
      <c r="UY85" s="21"/>
      <c r="UZ85" s="21">
        <f t="shared" si="1379"/>
        <v>0</v>
      </c>
      <c r="VA85" s="21"/>
      <c r="VB85" s="21">
        <f t="shared" si="1380"/>
        <v>0</v>
      </c>
      <c r="VC85" s="21"/>
      <c r="VD85" s="21">
        <f t="shared" si="1381"/>
        <v>0</v>
      </c>
      <c r="VE85" s="21"/>
      <c r="VF85" s="21">
        <f t="shared" si="1382"/>
        <v>0</v>
      </c>
      <c r="VG85" s="21"/>
      <c r="VH85" s="21">
        <f t="shared" si="1383"/>
        <v>0</v>
      </c>
      <c r="VI85" s="21"/>
      <c r="VJ85" s="21">
        <f t="shared" si="1384"/>
        <v>0</v>
      </c>
      <c r="VK85" s="21"/>
      <c r="VL85" s="21">
        <f t="shared" si="1385"/>
        <v>0</v>
      </c>
      <c r="VM85" s="21"/>
      <c r="VN85" s="21">
        <f t="shared" si="1386"/>
        <v>0</v>
      </c>
      <c r="VO85" s="21"/>
      <c r="VP85" s="21">
        <f t="shared" si="1387"/>
        <v>0</v>
      </c>
      <c r="VQ85" s="21"/>
      <c r="VR85" s="21">
        <f t="shared" si="1326"/>
        <v>0</v>
      </c>
      <c r="VS85" s="21"/>
      <c r="VT85" s="21">
        <f t="shared" si="1388"/>
        <v>0</v>
      </c>
      <c r="VU85" s="21"/>
      <c r="VV85" s="21">
        <f t="shared" si="1388"/>
        <v>0</v>
      </c>
      <c r="VW85" s="21"/>
      <c r="VX85" s="21">
        <f t="shared" si="1389"/>
        <v>0</v>
      </c>
      <c r="VY85" s="21"/>
      <c r="VZ85" s="21">
        <f t="shared" si="1389"/>
        <v>0</v>
      </c>
      <c r="WA85" s="21"/>
      <c r="WB85" s="21">
        <f t="shared" si="1389"/>
        <v>0</v>
      </c>
      <c r="WC85" s="21"/>
      <c r="WD85" s="21">
        <f t="shared" si="1389"/>
        <v>0</v>
      </c>
      <c r="WE85" s="21"/>
      <c r="WF85" s="21">
        <f t="shared" si="1389"/>
        <v>0</v>
      </c>
      <c r="WG85" s="21"/>
      <c r="WH85" s="21">
        <f t="shared" si="1389"/>
        <v>0</v>
      </c>
      <c r="WI85" s="21"/>
      <c r="WJ85" s="21">
        <f t="shared" si="1389"/>
        <v>0</v>
      </c>
      <c r="WK85" s="21"/>
      <c r="WL85" s="21">
        <f t="shared" si="1389"/>
        <v>0</v>
      </c>
      <c r="WM85" s="21"/>
      <c r="WN85" s="21">
        <f t="shared" si="1390"/>
        <v>0</v>
      </c>
      <c r="WO85" s="21"/>
      <c r="WP85" s="21">
        <f t="shared" si="1390"/>
        <v>0</v>
      </c>
      <c r="WQ85" s="21"/>
      <c r="WR85" s="21">
        <f t="shared" si="1390"/>
        <v>0</v>
      </c>
      <c r="WS85" s="21"/>
      <c r="WT85" s="21">
        <f t="shared" si="1390"/>
        <v>0</v>
      </c>
      <c r="WU85" s="21"/>
      <c r="WV85" s="21">
        <f t="shared" si="1390"/>
        <v>0</v>
      </c>
      <c r="WW85" s="21"/>
      <c r="WX85" s="21">
        <f t="shared" si="1390"/>
        <v>0</v>
      </c>
      <c r="WY85" s="21"/>
      <c r="WZ85" s="21">
        <f t="shared" si="1390"/>
        <v>0</v>
      </c>
      <c r="XA85" s="21"/>
      <c r="XB85" s="21">
        <f t="shared" si="1390"/>
        <v>0</v>
      </c>
      <c r="XC85" s="21"/>
      <c r="XD85" s="21">
        <f t="shared" si="1391"/>
        <v>0</v>
      </c>
      <c r="XE85" s="21"/>
      <c r="XF85" s="21">
        <f t="shared" si="1391"/>
        <v>0</v>
      </c>
      <c r="XG85" s="21"/>
      <c r="XH85" s="21">
        <f t="shared" si="1391"/>
        <v>0</v>
      </c>
      <c r="XI85" s="21"/>
      <c r="XJ85" s="21">
        <f t="shared" si="1391"/>
        <v>0</v>
      </c>
      <c r="XK85" s="21"/>
      <c r="XL85" s="21">
        <f t="shared" si="1391"/>
        <v>0</v>
      </c>
      <c r="XM85" s="21"/>
      <c r="XN85" s="21">
        <f t="shared" si="1391"/>
        <v>0</v>
      </c>
      <c r="XO85" s="21"/>
      <c r="XP85" s="21">
        <f t="shared" si="1391"/>
        <v>0</v>
      </c>
      <c r="XQ85" s="21"/>
      <c r="XR85" s="21">
        <f t="shared" si="1391"/>
        <v>0</v>
      </c>
      <c r="XS85" s="21"/>
      <c r="XT85" s="21">
        <f t="shared" si="1388"/>
        <v>0</v>
      </c>
      <c r="XU85" s="21"/>
      <c r="XV85" s="21">
        <f t="shared" si="1388"/>
        <v>0</v>
      </c>
      <c r="XW85" s="21"/>
      <c r="XX85" s="21">
        <f t="shared" si="1388"/>
        <v>0</v>
      </c>
      <c r="XY85" s="21"/>
      <c r="XZ85" s="21">
        <f t="shared" ref="XT85:XZ101" si="1453">IF($J85&gt;0,IF(AND(XZ$3&gt;=$N85,XZ$3&lt;=$O85),$J85/($O85-$N85+1),0),0)</f>
        <v>0</v>
      </c>
      <c r="YA85" s="21"/>
      <c r="YB85" s="21">
        <f t="shared" si="1392"/>
        <v>0</v>
      </c>
      <c r="YC85" s="21"/>
      <c r="YD85" s="21">
        <f t="shared" si="1393"/>
        <v>0</v>
      </c>
      <c r="YE85" s="21"/>
      <c r="YF85" s="21">
        <f t="shared" si="1394"/>
        <v>0</v>
      </c>
      <c r="YG85" s="21"/>
      <c r="YH85" s="21">
        <f t="shared" si="1395"/>
        <v>0</v>
      </c>
      <c r="YI85" s="21"/>
      <c r="YJ85" s="21">
        <f t="shared" si="1396"/>
        <v>0</v>
      </c>
      <c r="YK85" s="21"/>
      <c r="YL85" s="21">
        <f t="shared" si="1397"/>
        <v>0</v>
      </c>
      <c r="YM85" s="21"/>
      <c r="YN85" s="21">
        <f t="shared" si="1398"/>
        <v>0</v>
      </c>
      <c r="YO85" s="21"/>
      <c r="YP85" s="21">
        <f t="shared" si="1399"/>
        <v>0</v>
      </c>
      <c r="YQ85" s="21"/>
      <c r="YR85" s="21">
        <f t="shared" si="1400"/>
        <v>0</v>
      </c>
      <c r="YS85" s="21"/>
      <c r="YT85" s="21">
        <f t="shared" si="1401"/>
        <v>0</v>
      </c>
      <c r="YU85" s="21"/>
      <c r="YV85" s="21">
        <f t="shared" si="1402"/>
        <v>0</v>
      </c>
      <c r="YW85" s="21"/>
      <c r="YX85" s="21">
        <f t="shared" si="1403"/>
        <v>0</v>
      </c>
      <c r="YY85" s="21"/>
      <c r="YZ85" s="21">
        <f t="shared" si="1388"/>
        <v>0</v>
      </c>
      <c r="ZA85" s="21"/>
      <c r="ZB85" s="21">
        <f t="shared" si="1404"/>
        <v>0</v>
      </c>
      <c r="ZC85" s="21"/>
      <c r="ZD85" s="21">
        <f t="shared" si="1405"/>
        <v>0</v>
      </c>
      <c r="ZE85" s="21"/>
      <c r="ZF85" s="21">
        <f t="shared" si="1406"/>
        <v>0</v>
      </c>
      <c r="ZG85" s="21"/>
      <c r="ZH85" s="21">
        <f t="shared" si="1407"/>
        <v>0</v>
      </c>
      <c r="ZI85" s="21"/>
      <c r="ZJ85" s="21">
        <f t="shared" si="1408"/>
        <v>0</v>
      </c>
      <c r="ZK85" s="21"/>
      <c r="ZL85" s="21">
        <f t="shared" si="1409"/>
        <v>0</v>
      </c>
      <c r="ZM85" s="21"/>
      <c r="ZN85" s="21">
        <f t="shared" si="1410"/>
        <v>0</v>
      </c>
      <c r="ZO85" s="21"/>
      <c r="ZP85" s="21">
        <f t="shared" si="1411"/>
        <v>0</v>
      </c>
      <c r="ZQ85" s="21"/>
      <c r="ZR85" s="21">
        <f t="shared" si="1412"/>
        <v>0</v>
      </c>
      <c r="ZS85" s="21"/>
      <c r="ZT85" s="21">
        <f t="shared" si="1388"/>
        <v>0</v>
      </c>
      <c r="ZU85" s="21"/>
      <c r="ZV85" s="21">
        <f t="shared" si="1413"/>
        <v>0</v>
      </c>
      <c r="ZW85" s="21"/>
      <c r="ZX85" s="21">
        <f t="shared" si="1414"/>
        <v>0</v>
      </c>
      <c r="ZY85" s="21"/>
      <c r="ZZ85" s="21">
        <f t="shared" si="1414"/>
        <v>0</v>
      </c>
      <c r="AAA85" s="21"/>
      <c r="AAB85" s="21">
        <f t="shared" si="1415"/>
        <v>0</v>
      </c>
      <c r="AAC85" s="21"/>
      <c r="AAD85" s="21">
        <f t="shared" si="1415"/>
        <v>0</v>
      </c>
      <c r="AAE85" s="21"/>
      <c r="AAF85" s="21">
        <f t="shared" si="1416"/>
        <v>0</v>
      </c>
      <c r="AAG85" s="21"/>
      <c r="AAH85" s="21">
        <f t="shared" si="1416"/>
        <v>0</v>
      </c>
      <c r="AAI85" s="21"/>
      <c r="AAJ85" s="21">
        <f t="shared" si="1417"/>
        <v>0</v>
      </c>
      <c r="AAK85" s="21"/>
      <c r="AAL85" s="21">
        <f t="shared" si="1417"/>
        <v>0</v>
      </c>
      <c r="AAM85" s="21"/>
      <c r="AAN85" s="21">
        <f t="shared" si="1418"/>
        <v>0</v>
      </c>
      <c r="AAO85" s="21"/>
      <c r="AAP85" s="21">
        <f t="shared" si="1418"/>
        <v>0</v>
      </c>
      <c r="AAQ85" s="21"/>
      <c r="AAR85" s="21">
        <f t="shared" si="1419"/>
        <v>0</v>
      </c>
      <c r="AAS85" s="21"/>
      <c r="AAT85" s="21">
        <f t="shared" si="1419"/>
        <v>0</v>
      </c>
      <c r="AAU85" s="21"/>
      <c r="AAV85" s="21">
        <f t="shared" si="1420"/>
        <v>0</v>
      </c>
      <c r="AAW85" s="21"/>
      <c r="AAX85" s="21">
        <f t="shared" si="1420"/>
        <v>0</v>
      </c>
      <c r="AAY85" s="21"/>
      <c r="AAZ85" s="21">
        <f t="shared" si="1421"/>
        <v>0</v>
      </c>
      <c r="ABA85" s="21"/>
      <c r="ABB85" s="21">
        <f t="shared" si="1421"/>
        <v>0</v>
      </c>
      <c r="ABC85" s="21"/>
      <c r="ABD85" s="21">
        <f t="shared" si="1422"/>
        <v>0</v>
      </c>
      <c r="ABE85" s="21"/>
      <c r="ABF85" s="21">
        <f t="shared" si="1422"/>
        <v>0</v>
      </c>
      <c r="ABG85" s="21"/>
      <c r="ABH85" s="21">
        <f t="shared" si="1423"/>
        <v>0</v>
      </c>
      <c r="ABI85" s="21"/>
      <c r="ABJ85" s="21">
        <f t="shared" si="1423"/>
        <v>0</v>
      </c>
      <c r="ABK85" s="21"/>
      <c r="ABL85" s="21">
        <f t="shared" si="1424"/>
        <v>0</v>
      </c>
      <c r="ABM85" s="21"/>
      <c r="ABN85" s="21">
        <f t="shared" si="1424"/>
        <v>0</v>
      </c>
      <c r="ABO85" s="21"/>
      <c r="ABP85" s="21">
        <f t="shared" si="1425"/>
        <v>0</v>
      </c>
      <c r="ABQ85" s="21"/>
      <c r="ABR85" s="21">
        <f t="shared" si="1425"/>
        <v>0</v>
      </c>
      <c r="ABS85" s="21"/>
      <c r="ABT85" s="21">
        <f t="shared" si="1426"/>
        <v>0</v>
      </c>
      <c r="ABU85" s="21"/>
      <c r="ABV85" s="21">
        <f t="shared" si="1426"/>
        <v>0</v>
      </c>
      <c r="ABW85" s="21"/>
      <c r="ABX85" s="21">
        <f t="shared" si="1427"/>
        <v>0</v>
      </c>
      <c r="ABY85" s="21"/>
      <c r="ABZ85" s="21">
        <f t="shared" si="1427"/>
        <v>0</v>
      </c>
      <c r="ACA85" s="21"/>
      <c r="ACB85" s="21">
        <f t="shared" si="1428"/>
        <v>0</v>
      </c>
      <c r="ACC85" s="21"/>
      <c r="ACD85" s="21">
        <f t="shared" si="1428"/>
        <v>0</v>
      </c>
      <c r="ACE85" s="21"/>
      <c r="ACF85" s="21">
        <f t="shared" si="1429"/>
        <v>0</v>
      </c>
      <c r="ACG85" s="21"/>
      <c r="ACH85" s="21">
        <f t="shared" si="1429"/>
        <v>0</v>
      </c>
      <c r="ACI85" s="21"/>
      <c r="ACJ85" s="21">
        <f t="shared" si="1430"/>
        <v>0</v>
      </c>
      <c r="ACK85" s="21"/>
      <c r="ACL85" s="21">
        <f t="shared" si="1430"/>
        <v>0</v>
      </c>
      <c r="ACM85" s="21"/>
      <c r="ACN85" s="21">
        <f t="shared" si="1431"/>
        <v>0</v>
      </c>
      <c r="ACO85" s="21"/>
      <c r="ACP85" s="21">
        <f t="shared" si="1431"/>
        <v>0</v>
      </c>
      <c r="ACQ85" s="21"/>
      <c r="ACR85" s="21">
        <f t="shared" si="1432"/>
        <v>0</v>
      </c>
      <c r="ACS85" s="21"/>
      <c r="ACT85" s="21">
        <f t="shared" si="1432"/>
        <v>0</v>
      </c>
      <c r="ACU85" s="21"/>
      <c r="ACV85" s="21">
        <f t="shared" si="1433"/>
        <v>0</v>
      </c>
      <c r="ACW85" s="21"/>
      <c r="ACX85" s="21">
        <f t="shared" si="1433"/>
        <v>0</v>
      </c>
      <c r="ACY85" s="21"/>
      <c r="ACZ85" s="21">
        <f t="shared" si="1434"/>
        <v>0</v>
      </c>
      <c r="ADA85" s="21"/>
      <c r="ADB85" s="21">
        <f t="shared" si="1434"/>
        <v>0</v>
      </c>
      <c r="ADC85" s="21"/>
      <c r="ADD85" s="21">
        <f t="shared" si="1435"/>
        <v>0</v>
      </c>
      <c r="ADE85" s="21"/>
      <c r="ADF85" s="21">
        <f t="shared" si="1435"/>
        <v>0</v>
      </c>
      <c r="ADG85" s="21"/>
      <c r="ADH85" s="21">
        <f t="shared" si="1436"/>
        <v>0</v>
      </c>
      <c r="ADI85" s="21"/>
      <c r="ADJ85" s="21">
        <f t="shared" si="1436"/>
        <v>0</v>
      </c>
      <c r="ADK85" s="21"/>
      <c r="ADL85" s="21">
        <f t="shared" si="1437"/>
        <v>0</v>
      </c>
      <c r="ADM85" s="21"/>
      <c r="ADN85" s="21">
        <f t="shared" si="1437"/>
        <v>0</v>
      </c>
      <c r="ADO85" s="21"/>
      <c r="ADP85" s="21">
        <f t="shared" si="1437"/>
        <v>0</v>
      </c>
      <c r="ADQ85" s="21"/>
      <c r="ADR85" s="21">
        <f t="shared" si="1437"/>
        <v>0</v>
      </c>
      <c r="ADS85" s="21"/>
      <c r="ADT85" s="21">
        <f t="shared" si="1437"/>
        <v>0</v>
      </c>
      <c r="ADU85" s="21"/>
      <c r="ADV85" s="21">
        <f t="shared" si="1438"/>
        <v>0</v>
      </c>
      <c r="ADW85" s="21"/>
      <c r="ADX85" s="21">
        <f t="shared" si="1438"/>
        <v>0</v>
      </c>
      <c r="ADY85" s="21"/>
      <c r="ADZ85" s="21">
        <f t="shared" si="1438"/>
        <v>0</v>
      </c>
      <c r="AEA85" s="21"/>
      <c r="AEB85" s="21">
        <f t="shared" si="1438"/>
        <v>0</v>
      </c>
      <c r="AEC85" s="21"/>
      <c r="AED85" s="21">
        <f t="shared" si="1439"/>
        <v>0</v>
      </c>
      <c r="AEE85" s="21"/>
      <c r="AEF85" s="21">
        <f t="shared" si="1439"/>
        <v>0</v>
      </c>
      <c r="AEG85" s="21"/>
      <c r="AEH85" s="21">
        <f t="shared" si="1439"/>
        <v>0</v>
      </c>
      <c r="AEI85" s="21"/>
      <c r="AEJ85" s="21">
        <f t="shared" si="1439"/>
        <v>0</v>
      </c>
      <c r="AEK85" s="21"/>
      <c r="AEL85" s="21">
        <f t="shared" si="1439"/>
        <v>0</v>
      </c>
      <c r="AEM85" s="21"/>
      <c r="AEN85" s="21">
        <f t="shared" si="1440"/>
        <v>0</v>
      </c>
      <c r="AEO85" s="21"/>
      <c r="AEP85" s="21">
        <f t="shared" si="1440"/>
        <v>0</v>
      </c>
      <c r="AEQ85" s="21"/>
      <c r="AER85" s="21">
        <f t="shared" si="1440"/>
        <v>0</v>
      </c>
      <c r="AES85" s="21"/>
      <c r="AET85" s="21">
        <f t="shared" si="1440"/>
        <v>0</v>
      </c>
      <c r="AEU85" s="21"/>
      <c r="AEV85" s="21">
        <f t="shared" si="1441"/>
        <v>0</v>
      </c>
      <c r="AEW85" s="21"/>
      <c r="AEX85" s="21">
        <f t="shared" si="1441"/>
        <v>0</v>
      </c>
      <c r="AEY85" s="21"/>
      <c r="AEZ85" s="21">
        <f t="shared" si="1441"/>
        <v>0</v>
      </c>
      <c r="AFA85" s="21"/>
      <c r="AFB85" s="21">
        <f t="shared" si="1441"/>
        <v>0</v>
      </c>
      <c r="AFC85" s="21"/>
      <c r="AFD85" s="21">
        <f t="shared" si="1441"/>
        <v>0</v>
      </c>
      <c r="AFE85" s="21"/>
      <c r="AFF85" s="21">
        <f t="shared" si="1442"/>
        <v>0</v>
      </c>
      <c r="AFG85" s="21"/>
      <c r="AFH85" s="21">
        <f t="shared" si="1442"/>
        <v>0</v>
      </c>
      <c r="AFI85" s="21"/>
      <c r="AFJ85" s="21">
        <f t="shared" si="1442"/>
        <v>0</v>
      </c>
      <c r="AFK85" s="21"/>
      <c r="AFL85" s="21">
        <f t="shared" si="1442"/>
        <v>0</v>
      </c>
      <c r="AFM85" s="21"/>
      <c r="AFN85" s="21">
        <f t="shared" si="1443"/>
        <v>0</v>
      </c>
      <c r="AFO85" s="21"/>
      <c r="AFP85" s="21">
        <f t="shared" si="1443"/>
        <v>0</v>
      </c>
      <c r="AFQ85" s="21"/>
      <c r="AFR85" s="21">
        <f t="shared" si="1443"/>
        <v>0</v>
      </c>
      <c r="AFS85" s="21"/>
      <c r="AFT85" s="21">
        <f t="shared" si="1443"/>
        <v>0</v>
      </c>
      <c r="AFU85" s="21"/>
      <c r="AFV85" s="21">
        <f t="shared" si="1443"/>
        <v>0</v>
      </c>
      <c r="AFW85" s="21"/>
      <c r="AFX85" s="21">
        <f t="shared" si="1444"/>
        <v>0</v>
      </c>
      <c r="AFY85" s="21"/>
      <c r="AFZ85" s="21">
        <f t="shared" si="1444"/>
        <v>0</v>
      </c>
      <c r="AGA85" s="21"/>
      <c r="AGB85" s="21">
        <f t="shared" si="1444"/>
        <v>0</v>
      </c>
      <c r="AGC85" s="21"/>
      <c r="AGD85" s="21">
        <f t="shared" si="1444"/>
        <v>0</v>
      </c>
      <c r="AGE85" s="21"/>
      <c r="AGF85" s="21">
        <f t="shared" si="1445"/>
        <v>0</v>
      </c>
      <c r="AGG85" s="21"/>
      <c r="AGH85" s="21">
        <f t="shared" si="1445"/>
        <v>0</v>
      </c>
      <c r="AGI85" s="21"/>
      <c r="AGJ85" s="21">
        <f t="shared" si="1445"/>
        <v>0</v>
      </c>
      <c r="AGK85" s="21"/>
      <c r="AGL85" s="21">
        <f t="shared" si="1445"/>
        <v>0</v>
      </c>
      <c r="AGM85" s="21"/>
      <c r="AGN85" s="21">
        <f t="shared" si="1445"/>
        <v>0</v>
      </c>
      <c r="AGO85" s="21"/>
      <c r="AGP85" s="21">
        <f t="shared" si="1446"/>
        <v>0</v>
      </c>
      <c r="AGQ85" s="21"/>
      <c r="AGR85" s="21">
        <f t="shared" si="1446"/>
        <v>0</v>
      </c>
      <c r="AGS85" s="21"/>
      <c r="AGT85" s="21">
        <f t="shared" si="1446"/>
        <v>0</v>
      </c>
      <c r="AGU85" s="21"/>
      <c r="AGV85" s="21">
        <f t="shared" si="1446"/>
        <v>0</v>
      </c>
      <c r="AGW85" s="21"/>
      <c r="AGX85" s="21">
        <f t="shared" si="1447"/>
        <v>0</v>
      </c>
      <c r="AGY85" s="21"/>
      <c r="AGZ85" s="21">
        <f t="shared" si="1447"/>
        <v>0</v>
      </c>
      <c r="AHA85" s="21"/>
      <c r="AHB85" s="21">
        <f t="shared" si="1447"/>
        <v>0</v>
      </c>
      <c r="AHC85" s="21"/>
      <c r="AHD85" s="21">
        <f t="shared" si="1447"/>
        <v>0</v>
      </c>
      <c r="AHE85" s="21"/>
      <c r="AHF85" s="21">
        <f t="shared" si="1447"/>
        <v>0</v>
      </c>
      <c r="AHG85" s="21"/>
      <c r="AHH85" s="21">
        <f t="shared" si="1448"/>
        <v>0</v>
      </c>
      <c r="AHI85" s="21"/>
      <c r="AHJ85" s="21">
        <f t="shared" si="1448"/>
        <v>0</v>
      </c>
      <c r="AHK85" s="21"/>
      <c r="AHL85" s="21">
        <f t="shared" si="1448"/>
        <v>0</v>
      </c>
      <c r="AHM85" s="21"/>
      <c r="AHN85" s="21">
        <f t="shared" si="1448"/>
        <v>0</v>
      </c>
      <c r="AHO85" s="21"/>
      <c r="AHP85" s="21">
        <f t="shared" si="1449"/>
        <v>0</v>
      </c>
      <c r="AHQ85" s="21"/>
      <c r="AHR85" s="21">
        <f t="shared" si="1449"/>
        <v>0</v>
      </c>
      <c r="AHS85" s="21"/>
      <c r="AHT85" s="21">
        <f t="shared" si="1449"/>
        <v>0</v>
      </c>
      <c r="AHU85" s="21"/>
      <c r="AHV85" s="21">
        <f t="shared" si="1449"/>
        <v>0</v>
      </c>
      <c r="AHW85" s="21"/>
      <c r="AHX85" s="21">
        <f t="shared" si="1449"/>
        <v>0</v>
      </c>
      <c r="AHY85" s="21"/>
      <c r="AHZ85" s="21">
        <f t="shared" si="1450"/>
        <v>0</v>
      </c>
      <c r="AIA85" s="21"/>
      <c r="AIB85" s="21">
        <f t="shared" si="1450"/>
        <v>0</v>
      </c>
      <c r="AIC85" s="21"/>
      <c r="AID85" s="21">
        <f t="shared" si="1450"/>
        <v>0</v>
      </c>
      <c r="AIE85" s="21"/>
      <c r="AIF85" s="21">
        <f t="shared" si="1450"/>
        <v>0</v>
      </c>
      <c r="AIG85" s="21"/>
      <c r="AIH85" s="21">
        <f t="shared" si="1451"/>
        <v>0</v>
      </c>
      <c r="AII85" s="21"/>
      <c r="AIJ85" s="21">
        <f t="shared" si="1451"/>
        <v>0</v>
      </c>
      <c r="AIK85" s="21"/>
      <c r="AIL85" s="21">
        <f t="shared" si="1451"/>
        <v>0</v>
      </c>
      <c r="AIM85" s="21"/>
      <c r="AIN85" s="21">
        <f t="shared" si="1451"/>
        <v>0</v>
      </c>
      <c r="AIO85" s="21"/>
      <c r="AIP85" s="21">
        <f t="shared" si="1451"/>
        <v>0</v>
      </c>
      <c r="AIQ85" s="21"/>
      <c r="AIR85" s="21">
        <f t="shared" si="1452"/>
        <v>0</v>
      </c>
      <c r="AIS85" s="21"/>
      <c r="AIT85" s="21">
        <f t="shared" si="1452"/>
        <v>0</v>
      </c>
      <c r="AIU85" s="21"/>
      <c r="AIV85" s="21">
        <f t="shared" si="1452"/>
        <v>0</v>
      </c>
      <c r="AIW85" s="21"/>
      <c r="AIX85" s="21">
        <f t="shared" si="1452"/>
        <v>0</v>
      </c>
      <c r="AIY85" s="21"/>
      <c r="AIZ85" s="21">
        <f t="shared" si="1388"/>
        <v>0</v>
      </c>
      <c r="AJA85" s="21"/>
    </row>
    <row r="86" spans="1:937" ht="13.5" customHeight="1" x14ac:dyDescent="0.25">
      <c r="A86" s="96"/>
      <c r="B86" s="31">
        <v>81</v>
      </c>
      <c r="C86" s="192" t="s">
        <v>209</v>
      </c>
      <c r="D86" s="67" t="s">
        <v>130</v>
      </c>
      <c r="E86" s="194" t="s">
        <v>392</v>
      </c>
      <c r="F86" s="194" t="str">
        <f>_xlfn.XLOOKUP(D86,'WTG PH-III'!$D$5:$D$198,'WTG PH-III'!$B$5:$B$198,0,0,1)</f>
        <v>PSS-14</v>
      </c>
      <c r="G86" s="22" t="s">
        <v>537</v>
      </c>
      <c r="H86" s="22" t="s">
        <v>550</v>
      </c>
      <c r="I86" s="61">
        <v>10.5</v>
      </c>
      <c r="J86" s="21">
        <v>253</v>
      </c>
      <c r="K86" s="21">
        <f t="shared" si="1129"/>
        <v>253</v>
      </c>
      <c r="L86" s="21">
        <f t="shared" si="1130"/>
        <v>253</v>
      </c>
      <c r="M86" s="21">
        <f t="shared" si="1131"/>
        <v>0</v>
      </c>
      <c r="N86" s="95">
        <f>VLOOKUP(D86,'WTG PH-III'!$D$5:$U$198,17,0)</f>
        <v>45806</v>
      </c>
      <c r="O86" s="95">
        <f>VLOOKUP(D86,'WTG PH-III'!$D$5:$U$198,18,0)</f>
        <v>45816</v>
      </c>
      <c r="P86" s="21">
        <f t="shared" si="1132"/>
        <v>0</v>
      </c>
      <c r="Q86" s="21"/>
      <c r="R86" s="21">
        <f t="shared" si="1133"/>
        <v>0</v>
      </c>
      <c r="S86" s="21"/>
      <c r="T86" s="21">
        <f t="shared" si="1134"/>
        <v>0</v>
      </c>
      <c r="U86" s="21"/>
      <c r="V86" s="21">
        <f t="shared" si="1135"/>
        <v>0</v>
      </c>
      <c r="W86" s="21"/>
      <c r="X86" s="21">
        <f t="shared" si="1136"/>
        <v>0</v>
      </c>
      <c r="Y86" s="21"/>
      <c r="Z86" s="21">
        <f t="shared" si="1137"/>
        <v>0</v>
      </c>
      <c r="AA86" s="21"/>
      <c r="AB86" s="21">
        <f t="shared" si="1138"/>
        <v>0</v>
      </c>
      <c r="AC86" s="21"/>
      <c r="AD86" s="21">
        <f t="shared" si="1139"/>
        <v>0</v>
      </c>
      <c r="AE86" s="21"/>
      <c r="AF86" s="21">
        <f t="shared" si="1140"/>
        <v>0</v>
      </c>
      <c r="AG86" s="21"/>
      <c r="AH86" s="21">
        <f t="shared" si="1141"/>
        <v>0</v>
      </c>
      <c r="AI86" s="21"/>
      <c r="AJ86" s="21">
        <f t="shared" si="1142"/>
        <v>0</v>
      </c>
      <c r="AK86" s="21"/>
      <c r="AL86" s="21">
        <f t="shared" si="1143"/>
        <v>0</v>
      </c>
      <c r="AM86" s="21"/>
      <c r="AN86" s="21">
        <f t="shared" si="1144"/>
        <v>0</v>
      </c>
      <c r="AO86" s="21"/>
      <c r="AP86" s="21">
        <f t="shared" si="1145"/>
        <v>0</v>
      </c>
      <c r="AQ86" s="21"/>
      <c r="AR86" s="21">
        <f t="shared" si="1146"/>
        <v>0</v>
      </c>
      <c r="AS86" s="21"/>
      <c r="AT86" s="21">
        <f t="shared" si="1147"/>
        <v>0</v>
      </c>
      <c r="AU86" s="21"/>
      <c r="AV86" s="21">
        <f t="shared" si="1148"/>
        <v>0</v>
      </c>
      <c r="AW86" s="21"/>
      <c r="AX86" s="21">
        <f t="shared" si="1149"/>
        <v>0</v>
      </c>
      <c r="AY86" s="21"/>
      <c r="AZ86" s="21">
        <f t="shared" si="1150"/>
        <v>0</v>
      </c>
      <c r="BA86" s="21"/>
      <c r="BB86" s="21">
        <f t="shared" si="1151"/>
        <v>0</v>
      </c>
      <c r="BC86" s="21"/>
      <c r="BD86" s="21">
        <f t="shared" si="1152"/>
        <v>0</v>
      </c>
      <c r="BE86" s="21"/>
      <c r="BF86" s="21">
        <f t="shared" si="1153"/>
        <v>0</v>
      </c>
      <c r="BG86" s="21"/>
      <c r="BH86" s="21">
        <f t="shared" si="1154"/>
        <v>0</v>
      </c>
      <c r="BI86" s="21"/>
      <c r="BJ86" s="21">
        <f t="shared" si="1155"/>
        <v>0</v>
      </c>
      <c r="BK86" s="21"/>
      <c r="BL86" s="21">
        <f t="shared" si="1156"/>
        <v>0</v>
      </c>
      <c r="BM86" s="21"/>
      <c r="BN86" s="21">
        <f t="shared" si="1157"/>
        <v>0</v>
      </c>
      <c r="BO86" s="21"/>
      <c r="BP86" s="21">
        <f t="shared" si="1158"/>
        <v>0</v>
      </c>
      <c r="BQ86" s="21"/>
      <c r="BR86" s="21">
        <f t="shared" si="1159"/>
        <v>0</v>
      </c>
      <c r="BS86" s="21"/>
      <c r="BT86" s="21">
        <f t="shared" si="1160"/>
        <v>0</v>
      </c>
      <c r="BU86" s="21"/>
      <c r="BV86" s="21">
        <f t="shared" si="1161"/>
        <v>0</v>
      </c>
      <c r="BW86" s="21"/>
      <c r="BX86" s="21">
        <f t="shared" si="1162"/>
        <v>0</v>
      </c>
      <c r="BY86" s="21"/>
      <c r="BZ86" s="21">
        <f t="shared" si="1163"/>
        <v>0</v>
      </c>
      <c r="CA86" s="21"/>
      <c r="CB86" s="21">
        <f t="shared" si="1164"/>
        <v>0</v>
      </c>
      <c r="CC86" s="21"/>
      <c r="CD86" s="21">
        <f t="shared" si="1165"/>
        <v>0</v>
      </c>
      <c r="CE86" s="21"/>
      <c r="CF86" s="21">
        <f t="shared" si="1166"/>
        <v>0</v>
      </c>
      <c r="CG86" s="21"/>
      <c r="CH86" s="21">
        <f t="shared" si="1167"/>
        <v>0</v>
      </c>
      <c r="CI86" s="21"/>
      <c r="CJ86" s="21">
        <f t="shared" si="1168"/>
        <v>0</v>
      </c>
      <c r="CK86" s="21"/>
      <c r="CL86" s="21">
        <f t="shared" si="1169"/>
        <v>0</v>
      </c>
      <c r="CM86" s="21"/>
      <c r="CN86" s="21">
        <f t="shared" si="1170"/>
        <v>0</v>
      </c>
      <c r="CO86" s="21"/>
      <c r="CP86" s="21">
        <f t="shared" si="1171"/>
        <v>0</v>
      </c>
      <c r="CQ86" s="21"/>
      <c r="CR86" s="21">
        <f t="shared" si="1172"/>
        <v>0</v>
      </c>
      <c r="CS86" s="21"/>
      <c r="CT86" s="21">
        <f t="shared" si="1173"/>
        <v>0</v>
      </c>
      <c r="CU86" s="21"/>
      <c r="CV86" s="21">
        <f t="shared" si="1174"/>
        <v>0</v>
      </c>
      <c r="CW86" s="21"/>
      <c r="CX86" s="21">
        <f t="shared" si="1175"/>
        <v>0</v>
      </c>
      <c r="CY86" s="21"/>
      <c r="CZ86" s="21">
        <f t="shared" si="1176"/>
        <v>0</v>
      </c>
      <c r="DA86" s="21"/>
      <c r="DB86" s="21">
        <f t="shared" si="1177"/>
        <v>0</v>
      </c>
      <c r="DC86" s="21"/>
      <c r="DD86" s="21">
        <f t="shared" si="1178"/>
        <v>0</v>
      </c>
      <c r="DE86" s="21"/>
      <c r="DF86" s="21">
        <f t="shared" si="1179"/>
        <v>0</v>
      </c>
      <c r="DG86" s="21"/>
      <c r="DH86" s="21">
        <f t="shared" si="1180"/>
        <v>0</v>
      </c>
      <c r="DI86" s="21"/>
      <c r="DJ86" s="21">
        <f t="shared" si="1181"/>
        <v>0</v>
      </c>
      <c r="DK86" s="21"/>
      <c r="DL86" s="21">
        <f t="shared" si="1182"/>
        <v>0</v>
      </c>
      <c r="DM86" s="21"/>
      <c r="DN86" s="21">
        <f t="shared" si="1183"/>
        <v>0</v>
      </c>
      <c r="DO86" s="21"/>
      <c r="DP86" s="21">
        <f t="shared" si="1184"/>
        <v>0</v>
      </c>
      <c r="DQ86" s="21"/>
      <c r="DR86" s="21">
        <f t="shared" si="1185"/>
        <v>0</v>
      </c>
      <c r="DS86" s="21"/>
      <c r="DT86" s="21">
        <f t="shared" si="1186"/>
        <v>0</v>
      </c>
      <c r="DU86" s="21"/>
      <c r="DV86" s="21">
        <f t="shared" si="1187"/>
        <v>0</v>
      </c>
      <c r="DW86" s="21"/>
      <c r="DX86" s="21">
        <f t="shared" si="1188"/>
        <v>0</v>
      </c>
      <c r="DY86" s="21"/>
      <c r="DZ86" s="21">
        <f t="shared" si="1189"/>
        <v>0</v>
      </c>
      <c r="EA86" s="21"/>
      <c r="EB86" s="21">
        <f t="shared" si="1190"/>
        <v>0</v>
      </c>
      <c r="EC86" s="21"/>
      <c r="ED86" s="21">
        <f t="shared" si="1191"/>
        <v>0</v>
      </c>
      <c r="EE86" s="21"/>
      <c r="EF86" s="21">
        <f t="shared" si="1192"/>
        <v>0</v>
      </c>
      <c r="EG86" s="21"/>
      <c r="EH86" s="21">
        <f t="shared" si="1193"/>
        <v>0</v>
      </c>
      <c r="EI86" s="21"/>
      <c r="EJ86" s="21">
        <f t="shared" si="1194"/>
        <v>0</v>
      </c>
      <c r="EK86" s="21"/>
      <c r="EL86" s="21">
        <f t="shared" si="1195"/>
        <v>0</v>
      </c>
      <c r="EM86" s="21"/>
      <c r="EN86" s="21">
        <f t="shared" si="1196"/>
        <v>0</v>
      </c>
      <c r="EO86" s="21"/>
      <c r="EP86" s="21">
        <f t="shared" si="1197"/>
        <v>0</v>
      </c>
      <c r="EQ86" s="21"/>
      <c r="ER86" s="21">
        <f t="shared" si="1198"/>
        <v>0</v>
      </c>
      <c r="ES86" s="21"/>
      <c r="ET86" s="21">
        <f t="shared" si="1199"/>
        <v>0</v>
      </c>
      <c r="EU86" s="21"/>
      <c r="EV86" s="21">
        <f t="shared" si="1200"/>
        <v>0</v>
      </c>
      <c r="EW86" s="21"/>
      <c r="EX86" s="21">
        <f t="shared" si="1201"/>
        <v>0</v>
      </c>
      <c r="EY86" s="21"/>
      <c r="EZ86" s="21">
        <f t="shared" si="1202"/>
        <v>0</v>
      </c>
      <c r="FA86" s="21"/>
      <c r="FB86" s="21">
        <f t="shared" si="1203"/>
        <v>0</v>
      </c>
      <c r="FC86" s="21"/>
      <c r="FD86" s="21">
        <f t="shared" si="1204"/>
        <v>0</v>
      </c>
      <c r="FE86" s="21"/>
      <c r="FF86" s="21">
        <f t="shared" si="1205"/>
        <v>0</v>
      </c>
      <c r="FG86" s="21"/>
      <c r="FH86" s="21">
        <f t="shared" si="1206"/>
        <v>0</v>
      </c>
      <c r="FI86" s="21"/>
      <c r="FJ86" s="21">
        <f t="shared" si="1207"/>
        <v>0</v>
      </c>
      <c r="FK86" s="21"/>
      <c r="FL86" s="21">
        <f t="shared" si="1208"/>
        <v>0</v>
      </c>
      <c r="FM86" s="21"/>
      <c r="FN86" s="21">
        <f t="shared" si="1209"/>
        <v>0</v>
      </c>
      <c r="FO86" s="21"/>
      <c r="FP86" s="21">
        <f t="shared" si="1210"/>
        <v>0</v>
      </c>
      <c r="FQ86" s="21"/>
      <c r="FR86" s="21">
        <f t="shared" si="1211"/>
        <v>0</v>
      </c>
      <c r="FS86" s="21"/>
      <c r="FT86" s="21">
        <f t="shared" si="1212"/>
        <v>0</v>
      </c>
      <c r="FU86" s="21"/>
      <c r="FV86" s="21">
        <f t="shared" si="1213"/>
        <v>0</v>
      </c>
      <c r="FW86" s="21"/>
      <c r="FX86" s="21">
        <f t="shared" si="1214"/>
        <v>0</v>
      </c>
      <c r="FY86" s="21"/>
      <c r="FZ86" s="21">
        <f t="shared" si="1215"/>
        <v>0</v>
      </c>
      <c r="GA86" s="21"/>
      <c r="GB86" s="21">
        <f t="shared" si="1216"/>
        <v>0</v>
      </c>
      <c r="GC86" s="21"/>
      <c r="GD86" s="21">
        <f t="shared" si="1217"/>
        <v>0</v>
      </c>
      <c r="GE86" s="21"/>
      <c r="GF86" s="21">
        <f t="shared" si="1218"/>
        <v>0</v>
      </c>
      <c r="GG86" s="21"/>
      <c r="GH86" s="21">
        <f t="shared" si="1219"/>
        <v>0</v>
      </c>
      <c r="GI86" s="21"/>
      <c r="GJ86" s="21">
        <f t="shared" si="1220"/>
        <v>0</v>
      </c>
      <c r="GK86" s="21"/>
      <c r="GL86" s="21">
        <f t="shared" si="1221"/>
        <v>0</v>
      </c>
      <c r="GM86" s="21"/>
      <c r="GN86" s="21">
        <f t="shared" si="1222"/>
        <v>0</v>
      </c>
      <c r="GO86" s="21"/>
      <c r="GP86" s="21">
        <f t="shared" si="1223"/>
        <v>0</v>
      </c>
      <c r="GQ86" s="21"/>
      <c r="GR86" s="21">
        <f t="shared" si="1224"/>
        <v>0</v>
      </c>
      <c r="GS86" s="21"/>
      <c r="GT86" s="21">
        <f t="shared" si="1225"/>
        <v>0</v>
      </c>
      <c r="GU86" s="21"/>
      <c r="GV86" s="21">
        <f t="shared" si="1226"/>
        <v>0</v>
      </c>
      <c r="GW86" s="21"/>
      <c r="GX86" s="21">
        <f t="shared" si="1227"/>
        <v>0</v>
      </c>
      <c r="GY86" s="21"/>
      <c r="GZ86" s="21">
        <f t="shared" si="1228"/>
        <v>0</v>
      </c>
      <c r="HA86" s="21">
        <v>15</v>
      </c>
      <c r="HB86" s="21">
        <f t="shared" si="1229"/>
        <v>0</v>
      </c>
      <c r="HC86" s="21">
        <v>29</v>
      </c>
      <c r="HD86" s="21">
        <f t="shared" si="1230"/>
        <v>0</v>
      </c>
      <c r="HE86" s="21">
        <v>33</v>
      </c>
      <c r="HF86" s="21">
        <f t="shared" si="1231"/>
        <v>0</v>
      </c>
      <c r="HG86" s="21">
        <v>34</v>
      </c>
      <c r="HH86" s="21">
        <f t="shared" si="1232"/>
        <v>0</v>
      </c>
      <c r="HI86" s="21">
        <v>43</v>
      </c>
      <c r="HJ86" s="21">
        <f t="shared" si="1233"/>
        <v>0</v>
      </c>
      <c r="HK86" s="21">
        <v>38</v>
      </c>
      <c r="HL86" s="21">
        <f t="shared" si="1234"/>
        <v>0</v>
      </c>
      <c r="HM86" s="21">
        <v>27</v>
      </c>
      <c r="HN86" s="21">
        <f t="shared" si="1235"/>
        <v>0</v>
      </c>
      <c r="HO86" s="21"/>
      <c r="HP86" s="21">
        <f t="shared" si="1236"/>
        <v>0</v>
      </c>
      <c r="HQ86" s="21">
        <v>34</v>
      </c>
      <c r="HR86" s="21">
        <f t="shared" si="1237"/>
        <v>0</v>
      </c>
      <c r="HS86" s="21"/>
      <c r="HT86" s="21">
        <f t="shared" si="1238"/>
        <v>0</v>
      </c>
      <c r="HU86" s="21"/>
      <c r="HV86" s="21">
        <f t="shared" si="1239"/>
        <v>0</v>
      </c>
      <c r="HW86" s="21"/>
      <c r="HX86" s="21">
        <f t="shared" si="1240"/>
        <v>0</v>
      </c>
      <c r="HY86" s="21"/>
      <c r="HZ86" s="21">
        <f t="shared" si="1241"/>
        <v>0</v>
      </c>
      <c r="IA86" s="21"/>
      <c r="IB86" s="21">
        <f t="shared" si="1242"/>
        <v>0</v>
      </c>
      <c r="IC86" s="21"/>
      <c r="ID86" s="21">
        <f t="shared" si="1243"/>
        <v>0</v>
      </c>
      <c r="IE86" s="21"/>
      <c r="IF86" s="21">
        <f t="shared" si="1244"/>
        <v>0</v>
      </c>
      <c r="IG86" s="21"/>
      <c r="IH86" s="21">
        <f t="shared" si="1245"/>
        <v>0</v>
      </c>
      <c r="II86" s="21"/>
      <c r="IJ86" s="21">
        <f t="shared" si="1246"/>
        <v>0</v>
      </c>
      <c r="IK86" s="21"/>
      <c r="IL86" s="21">
        <f t="shared" si="1247"/>
        <v>0</v>
      </c>
      <c r="IM86" s="21"/>
      <c r="IN86" s="21">
        <f t="shared" si="1248"/>
        <v>0</v>
      </c>
      <c r="IO86" s="21"/>
      <c r="IP86" s="21">
        <f t="shared" si="1249"/>
        <v>0</v>
      </c>
      <c r="IQ86" s="21"/>
      <c r="IR86" s="21">
        <f t="shared" si="1250"/>
        <v>0</v>
      </c>
      <c r="IS86" s="21"/>
      <c r="IT86" s="21">
        <f t="shared" si="1251"/>
        <v>0</v>
      </c>
      <c r="IU86" s="21"/>
      <c r="IV86" s="21">
        <f t="shared" si="1252"/>
        <v>0</v>
      </c>
      <c r="IW86" s="21"/>
      <c r="IX86" s="21">
        <f t="shared" si="1253"/>
        <v>0</v>
      </c>
      <c r="IY86" s="21"/>
      <c r="IZ86" s="21">
        <f t="shared" si="1254"/>
        <v>0</v>
      </c>
      <c r="JA86" s="21"/>
      <c r="JB86" s="21">
        <f t="shared" si="1255"/>
        <v>0</v>
      </c>
      <c r="JC86" s="21"/>
      <c r="JD86" s="21">
        <f t="shared" si="1256"/>
        <v>0</v>
      </c>
      <c r="JE86" s="21"/>
      <c r="JF86" s="21">
        <f t="shared" si="1257"/>
        <v>0</v>
      </c>
      <c r="JG86" s="21"/>
      <c r="JH86" s="21">
        <f t="shared" si="1258"/>
        <v>0</v>
      </c>
      <c r="JI86" s="21"/>
      <c r="JJ86" s="21">
        <f t="shared" si="1259"/>
        <v>0</v>
      </c>
      <c r="JK86" s="21"/>
      <c r="JL86" s="21">
        <f t="shared" si="1260"/>
        <v>0</v>
      </c>
      <c r="JM86" s="21"/>
      <c r="JN86" s="21">
        <f t="shared" si="1261"/>
        <v>0</v>
      </c>
      <c r="JO86" s="21"/>
      <c r="JP86" s="21">
        <f t="shared" si="1262"/>
        <v>0</v>
      </c>
      <c r="JQ86" s="21"/>
      <c r="JR86" s="21">
        <f t="shared" si="1263"/>
        <v>0</v>
      </c>
      <c r="JS86" s="21"/>
      <c r="JT86" s="21">
        <f t="shared" si="1264"/>
        <v>0</v>
      </c>
      <c r="JU86" s="21"/>
      <c r="JV86" s="21">
        <f t="shared" si="1265"/>
        <v>0</v>
      </c>
      <c r="JW86" s="21"/>
      <c r="JX86" s="21">
        <f t="shared" si="1266"/>
        <v>0</v>
      </c>
      <c r="JY86" s="21"/>
      <c r="JZ86" s="21">
        <f t="shared" si="1267"/>
        <v>0</v>
      </c>
      <c r="KA86" s="21"/>
      <c r="KB86" s="21">
        <f t="shared" si="1268"/>
        <v>0</v>
      </c>
      <c r="KC86" s="21"/>
      <c r="KD86" s="21">
        <f t="shared" si="1269"/>
        <v>0</v>
      </c>
      <c r="KE86" s="21"/>
      <c r="KF86" s="21">
        <f t="shared" si="1270"/>
        <v>0</v>
      </c>
      <c r="KG86" s="21"/>
      <c r="KH86" s="21">
        <f t="shared" si="1271"/>
        <v>0</v>
      </c>
      <c r="KI86" s="21"/>
      <c r="KJ86" s="21">
        <f t="shared" si="1272"/>
        <v>0</v>
      </c>
      <c r="KK86" s="21"/>
      <c r="KL86" s="21">
        <f t="shared" si="1273"/>
        <v>0</v>
      </c>
      <c r="KM86" s="21"/>
      <c r="KN86" s="21">
        <f t="shared" si="1274"/>
        <v>0</v>
      </c>
      <c r="KO86" s="21"/>
      <c r="KP86" s="21">
        <f t="shared" si="1275"/>
        <v>0</v>
      </c>
      <c r="KQ86" s="21"/>
      <c r="KR86" s="21">
        <f t="shared" si="1276"/>
        <v>0</v>
      </c>
      <c r="KS86" s="21"/>
      <c r="KT86" s="21">
        <f t="shared" si="1277"/>
        <v>0</v>
      </c>
      <c r="KU86" s="21"/>
      <c r="KV86" s="21">
        <f t="shared" si="1278"/>
        <v>0</v>
      </c>
      <c r="KW86" s="21"/>
      <c r="KX86" s="21">
        <f t="shared" si="1279"/>
        <v>0</v>
      </c>
      <c r="KY86" s="21"/>
      <c r="KZ86" s="21">
        <f t="shared" si="1280"/>
        <v>0</v>
      </c>
      <c r="LA86" s="21"/>
      <c r="LB86" s="21">
        <f t="shared" si="1281"/>
        <v>0</v>
      </c>
      <c r="LC86" s="21"/>
      <c r="LD86" s="21">
        <f t="shared" si="1282"/>
        <v>0</v>
      </c>
      <c r="LE86" s="21"/>
      <c r="LF86" s="21">
        <f t="shared" si="1283"/>
        <v>0</v>
      </c>
      <c r="LG86" s="21"/>
      <c r="LH86" s="21">
        <f t="shared" si="1284"/>
        <v>0</v>
      </c>
      <c r="LI86" s="21"/>
      <c r="LJ86" s="21">
        <f t="shared" si="1285"/>
        <v>0</v>
      </c>
      <c r="LK86" s="21"/>
      <c r="LL86" s="21">
        <f t="shared" si="1286"/>
        <v>0</v>
      </c>
      <c r="LM86" s="21"/>
      <c r="LN86" s="21">
        <f t="shared" si="1287"/>
        <v>0</v>
      </c>
      <c r="LO86" s="21"/>
      <c r="LP86" s="21">
        <f t="shared" si="1288"/>
        <v>0</v>
      </c>
      <c r="LQ86" s="21"/>
      <c r="LR86" s="21">
        <f t="shared" si="1289"/>
        <v>0</v>
      </c>
      <c r="LS86" s="21"/>
      <c r="LT86" s="21">
        <f t="shared" si="1290"/>
        <v>0</v>
      </c>
      <c r="LU86" s="21"/>
      <c r="LV86" s="21">
        <f t="shared" si="1291"/>
        <v>0</v>
      </c>
      <c r="LW86" s="21"/>
      <c r="LX86" s="21">
        <f t="shared" si="1292"/>
        <v>0</v>
      </c>
      <c r="LY86" s="21"/>
      <c r="LZ86" s="21">
        <f t="shared" si="1293"/>
        <v>0</v>
      </c>
      <c r="MA86" s="21"/>
      <c r="MB86" s="21">
        <f t="shared" si="1294"/>
        <v>23</v>
      </c>
      <c r="MC86" s="21"/>
      <c r="MD86" s="21">
        <f t="shared" si="1295"/>
        <v>23</v>
      </c>
      <c r="ME86" s="21"/>
      <c r="MF86" s="21">
        <f t="shared" si="1296"/>
        <v>23</v>
      </c>
      <c r="MG86" s="21"/>
      <c r="MH86" s="21">
        <f t="shared" si="1297"/>
        <v>23</v>
      </c>
      <c r="MI86" s="21"/>
      <c r="MJ86" s="21">
        <f t="shared" si="1298"/>
        <v>23</v>
      </c>
      <c r="MK86" s="21"/>
      <c r="ML86" s="21">
        <f t="shared" si="1299"/>
        <v>23</v>
      </c>
      <c r="MM86" s="21"/>
      <c r="MN86" s="21">
        <f t="shared" si="1300"/>
        <v>23</v>
      </c>
      <c r="MO86" s="21"/>
      <c r="MP86" s="21">
        <f t="shared" si="1301"/>
        <v>23</v>
      </c>
      <c r="MQ86" s="21"/>
      <c r="MR86" s="21">
        <f t="shared" si="1302"/>
        <v>23</v>
      </c>
      <c r="MS86" s="21"/>
      <c r="MT86" s="21">
        <f t="shared" si="1303"/>
        <v>23</v>
      </c>
      <c r="MU86" s="21"/>
      <c r="MV86" s="21">
        <f t="shared" si="1304"/>
        <v>23</v>
      </c>
      <c r="MW86" s="21"/>
      <c r="MX86" s="21">
        <f t="shared" si="1305"/>
        <v>0</v>
      </c>
      <c r="MY86" s="21"/>
      <c r="MZ86" s="21">
        <f t="shared" si="1306"/>
        <v>0</v>
      </c>
      <c r="NA86" s="21"/>
      <c r="NB86" s="21">
        <f t="shared" si="1307"/>
        <v>0</v>
      </c>
      <c r="NC86" s="21"/>
      <c r="ND86" s="21">
        <f t="shared" si="1308"/>
        <v>0</v>
      </c>
      <c r="NE86" s="21"/>
      <c r="NF86" s="21">
        <f t="shared" si="1309"/>
        <v>0</v>
      </c>
      <c r="NG86" s="21"/>
      <c r="NH86" s="21">
        <f t="shared" si="1310"/>
        <v>0</v>
      </c>
      <c r="NI86" s="21"/>
      <c r="NJ86" s="21">
        <f t="shared" si="1311"/>
        <v>0</v>
      </c>
      <c r="NK86" s="21"/>
      <c r="NL86" s="21">
        <f t="shared" si="1312"/>
        <v>0</v>
      </c>
      <c r="NM86" s="21"/>
      <c r="NN86" s="21">
        <f t="shared" si="1313"/>
        <v>0</v>
      </c>
      <c r="NO86" s="21"/>
      <c r="NP86" s="21">
        <f t="shared" si="1314"/>
        <v>0</v>
      </c>
      <c r="NQ86" s="21"/>
      <c r="NR86" s="21">
        <f t="shared" si="1315"/>
        <v>0</v>
      </c>
      <c r="NS86" s="21"/>
      <c r="NT86" s="21">
        <f t="shared" si="1316"/>
        <v>0</v>
      </c>
      <c r="NU86" s="21"/>
      <c r="NV86" s="21">
        <f t="shared" si="1317"/>
        <v>0</v>
      </c>
      <c r="NW86" s="21"/>
      <c r="NX86" s="21">
        <f t="shared" si="1318"/>
        <v>0</v>
      </c>
      <c r="NY86" s="21"/>
      <c r="NZ86" s="21">
        <f t="shared" si="1319"/>
        <v>0</v>
      </c>
      <c r="OA86" s="21"/>
      <c r="OB86" s="21">
        <f t="shared" si="1320"/>
        <v>0</v>
      </c>
      <c r="OC86" s="21"/>
      <c r="OD86" s="21">
        <f t="shared" si="1321"/>
        <v>0</v>
      </c>
      <c r="OE86" s="21"/>
      <c r="OF86" s="21">
        <f t="shared" si="1322"/>
        <v>0</v>
      </c>
      <c r="OG86" s="21"/>
      <c r="OH86" s="21">
        <f t="shared" si="1323"/>
        <v>0</v>
      </c>
      <c r="OI86" s="21"/>
      <c r="OJ86" s="21">
        <f t="shared" si="1324"/>
        <v>0</v>
      </c>
      <c r="OK86" s="21"/>
      <c r="OL86" s="21">
        <f t="shared" si="1325"/>
        <v>0</v>
      </c>
      <c r="OM86" s="21"/>
      <c r="ON86" s="21">
        <f t="shared" si="1326"/>
        <v>0</v>
      </c>
      <c r="OO86" s="21"/>
      <c r="OP86" s="21">
        <f t="shared" si="1326"/>
        <v>0</v>
      </c>
      <c r="OQ86" s="21"/>
      <c r="OR86" s="21">
        <f t="shared" si="1326"/>
        <v>0</v>
      </c>
      <c r="OS86" s="21"/>
      <c r="OT86" s="21">
        <f t="shared" si="1326"/>
        <v>0</v>
      </c>
      <c r="OU86" s="21"/>
      <c r="OV86" s="21">
        <f t="shared" si="1326"/>
        <v>0</v>
      </c>
      <c r="OW86" s="21"/>
      <c r="OX86" s="21">
        <f t="shared" si="1326"/>
        <v>0</v>
      </c>
      <c r="OY86" s="21"/>
      <c r="OZ86" s="21">
        <f t="shared" si="1326"/>
        <v>0</v>
      </c>
      <c r="PA86" s="21"/>
      <c r="PB86" s="21">
        <f t="shared" si="1327"/>
        <v>0</v>
      </c>
      <c r="PC86" s="21"/>
      <c r="PD86" s="21">
        <f t="shared" si="1327"/>
        <v>0</v>
      </c>
      <c r="PE86" s="21"/>
      <c r="PF86" s="21">
        <f t="shared" si="1327"/>
        <v>0</v>
      </c>
      <c r="PG86" s="21"/>
      <c r="PH86" s="21">
        <f t="shared" si="1327"/>
        <v>0</v>
      </c>
      <c r="PI86" s="21"/>
      <c r="PJ86" s="21">
        <f t="shared" si="1327"/>
        <v>0</v>
      </c>
      <c r="PK86" s="21"/>
      <c r="PL86" s="21">
        <f t="shared" si="1327"/>
        <v>0</v>
      </c>
      <c r="PM86" s="21"/>
      <c r="PN86" s="21">
        <f t="shared" si="1328"/>
        <v>0</v>
      </c>
      <c r="PO86" s="21"/>
      <c r="PP86" s="21">
        <f t="shared" si="1328"/>
        <v>0</v>
      </c>
      <c r="PQ86" s="21"/>
      <c r="PR86" s="21">
        <f t="shared" si="1328"/>
        <v>0</v>
      </c>
      <c r="PS86" s="21"/>
      <c r="PT86" s="21">
        <f t="shared" si="1328"/>
        <v>0</v>
      </c>
      <c r="PU86" s="21"/>
      <c r="PV86" s="21">
        <f t="shared" si="1328"/>
        <v>0</v>
      </c>
      <c r="PW86" s="21"/>
      <c r="PX86" s="21">
        <f t="shared" si="1328"/>
        <v>0</v>
      </c>
      <c r="PY86" s="21"/>
      <c r="PZ86" s="21">
        <f t="shared" si="1329"/>
        <v>0</v>
      </c>
      <c r="QA86" s="21"/>
      <c r="QB86" s="21">
        <f t="shared" si="1329"/>
        <v>0</v>
      </c>
      <c r="QC86" s="21"/>
      <c r="QD86" s="21">
        <f t="shared" si="1329"/>
        <v>0</v>
      </c>
      <c r="QE86" s="21"/>
      <c r="QF86" s="21">
        <f t="shared" si="1329"/>
        <v>0</v>
      </c>
      <c r="QG86" s="21"/>
      <c r="QH86" s="21">
        <f t="shared" si="1329"/>
        <v>0</v>
      </c>
      <c r="QI86" s="21"/>
      <c r="QJ86" s="21">
        <f t="shared" si="1329"/>
        <v>0</v>
      </c>
      <c r="QK86" s="21"/>
      <c r="QL86" s="21">
        <f t="shared" si="1330"/>
        <v>0</v>
      </c>
      <c r="QM86" s="21"/>
      <c r="QN86" s="21">
        <f t="shared" si="1330"/>
        <v>0</v>
      </c>
      <c r="QO86" s="21"/>
      <c r="QP86" s="21">
        <f t="shared" si="1330"/>
        <v>0</v>
      </c>
      <c r="QQ86" s="21"/>
      <c r="QR86" s="21">
        <f t="shared" si="1330"/>
        <v>0</v>
      </c>
      <c r="QS86" s="21"/>
      <c r="QT86" s="21">
        <f t="shared" si="1330"/>
        <v>0</v>
      </c>
      <c r="QU86" s="21"/>
      <c r="QV86" s="21">
        <f t="shared" si="1330"/>
        <v>0</v>
      </c>
      <c r="QW86" s="21"/>
      <c r="QX86" s="21">
        <f t="shared" si="1331"/>
        <v>0</v>
      </c>
      <c r="QY86" s="21"/>
      <c r="QZ86" s="21">
        <f t="shared" si="1331"/>
        <v>0</v>
      </c>
      <c r="RA86" s="21"/>
      <c r="RB86" s="21">
        <f t="shared" si="1331"/>
        <v>0</v>
      </c>
      <c r="RC86" s="21"/>
      <c r="RD86" s="21">
        <f t="shared" si="1331"/>
        <v>0</v>
      </c>
      <c r="RE86" s="21"/>
      <c r="RF86" s="21">
        <f t="shared" si="1331"/>
        <v>0</v>
      </c>
      <c r="RG86" s="21"/>
      <c r="RH86" s="21">
        <f t="shared" si="1331"/>
        <v>0</v>
      </c>
      <c r="RI86" s="21"/>
      <c r="RJ86" s="21">
        <f t="shared" si="1332"/>
        <v>0</v>
      </c>
      <c r="RK86" s="21"/>
      <c r="RL86" s="21">
        <f t="shared" si="1333"/>
        <v>0</v>
      </c>
      <c r="RM86" s="21"/>
      <c r="RN86" s="21">
        <f t="shared" si="1334"/>
        <v>0</v>
      </c>
      <c r="RO86" s="21"/>
      <c r="RP86" s="21">
        <f t="shared" si="1335"/>
        <v>0</v>
      </c>
      <c r="RQ86" s="21"/>
      <c r="RR86" s="21">
        <f t="shared" si="1336"/>
        <v>0</v>
      </c>
      <c r="RS86" s="21"/>
      <c r="RT86" s="21">
        <f t="shared" si="1337"/>
        <v>0</v>
      </c>
      <c r="RU86" s="21"/>
      <c r="RV86" s="21">
        <f t="shared" si="1338"/>
        <v>0</v>
      </c>
      <c r="RW86" s="21"/>
      <c r="RX86" s="21">
        <f t="shared" si="1339"/>
        <v>0</v>
      </c>
      <c r="RY86" s="21"/>
      <c r="RZ86" s="21">
        <f t="shared" si="1340"/>
        <v>0</v>
      </c>
      <c r="SA86" s="21"/>
      <c r="SB86" s="21">
        <f t="shared" si="1341"/>
        <v>0</v>
      </c>
      <c r="SC86" s="21"/>
      <c r="SD86" s="21">
        <f t="shared" si="1342"/>
        <v>0</v>
      </c>
      <c r="SE86" s="21"/>
      <c r="SF86" s="21">
        <f t="shared" si="1343"/>
        <v>0</v>
      </c>
      <c r="SG86" s="21"/>
      <c r="SH86" s="21">
        <f t="shared" si="1344"/>
        <v>0</v>
      </c>
      <c r="SI86" s="21"/>
      <c r="SJ86" s="21">
        <f t="shared" si="1345"/>
        <v>0</v>
      </c>
      <c r="SK86" s="21"/>
      <c r="SL86" s="21">
        <f t="shared" si="1346"/>
        <v>0</v>
      </c>
      <c r="SM86" s="21"/>
      <c r="SN86" s="21">
        <f t="shared" si="1347"/>
        <v>0</v>
      </c>
      <c r="SO86" s="21"/>
      <c r="SP86" s="21">
        <f t="shared" si="1348"/>
        <v>0</v>
      </c>
      <c r="SQ86" s="21"/>
      <c r="SR86" s="21">
        <f t="shared" si="1349"/>
        <v>0</v>
      </c>
      <c r="SS86" s="21"/>
      <c r="ST86" s="21">
        <f t="shared" si="1350"/>
        <v>0</v>
      </c>
      <c r="SU86" s="21"/>
      <c r="SV86" s="21">
        <f t="shared" si="1351"/>
        <v>0</v>
      </c>
      <c r="SW86" s="21"/>
      <c r="SX86" s="21">
        <f t="shared" si="1352"/>
        <v>0</v>
      </c>
      <c r="SY86" s="21"/>
      <c r="SZ86" s="21">
        <f t="shared" si="1353"/>
        <v>0</v>
      </c>
      <c r="TA86" s="21"/>
      <c r="TB86" s="21">
        <f t="shared" si="1354"/>
        <v>0</v>
      </c>
      <c r="TC86" s="21"/>
      <c r="TD86" s="21">
        <f t="shared" si="1355"/>
        <v>0</v>
      </c>
      <c r="TE86" s="21"/>
      <c r="TF86" s="21">
        <f t="shared" si="1356"/>
        <v>0</v>
      </c>
      <c r="TG86" s="21"/>
      <c r="TH86" s="21">
        <f t="shared" si="1357"/>
        <v>0</v>
      </c>
      <c r="TI86" s="21"/>
      <c r="TJ86" s="21">
        <f t="shared" si="1358"/>
        <v>0</v>
      </c>
      <c r="TK86" s="21"/>
      <c r="TL86" s="21">
        <f t="shared" si="1359"/>
        <v>0</v>
      </c>
      <c r="TM86" s="21"/>
      <c r="TN86" s="21">
        <f t="shared" si="1360"/>
        <v>0</v>
      </c>
      <c r="TO86" s="21"/>
      <c r="TP86" s="21">
        <f t="shared" si="1361"/>
        <v>0</v>
      </c>
      <c r="TQ86" s="21"/>
      <c r="TR86" s="21">
        <f t="shared" si="1362"/>
        <v>0</v>
      </c>
      <c r="TS86" s="21"/>
      <c r="TT86" s="21">
        <f t="shared" si="1363"/>
        <v>0</v>
      </c>
      <c r="TU86" s="21"/>
      <c r="TV86" s="21">
        <f t="shared" si="1364"/>
        <v>0</v>
      </c>
      <c r="TW86" s="21"/>
      <c r="TX86" s="21">
        <f t="shared" si="1365"/>
        <v>0</v>
      </c>
      <c r="TY86" s="21"/>
      <c r="TZ86" s="21">
        <f t="shared" si="1366"/>
        <v>0</v>
      </c>
      <c r="UA86" s="21"/>
      <c r="UB86" s="21">
        <f t="shared" si="1367"/>
        <v>0</v>
      </c>
      <c r="UC86" s="21"/>
      <c r="UD86" s="21">
        <f t="shared" si="1368"/>
        <v>0</v>
      </c>
      <c r="UE86" s="21"/>
      <c r="UF86" s="21">
        <f t="shared" si="1369"/>
        <v>0</v>
      </c>
      <c r="UG86" s="21"/>
      <c r="UH86" s="21">
        <f t="shared" si="1370"/>
        <v>0</v>
      </c>
      <c r="UI86" s="21"/>
      <c r="UJ86" s="21">
        <f t="shared" si="1371"/>
        <v>0</v>
      </c>
      <c r="UK86" s="21"/>
      <c r="UL86" s="21">
        <f t="shared" si="1372"/>
        <v>0</v>
      </c>
      <c r="UM86" s="21"/>
      <c r="UN86" s="21">
        <f t="shared" si="1373"/>
        <v>0</v>
      </c>
      <c r="UO86" s="21"/>
      <c r="UP86" s="21">
        <f t="shared" si="1374"/>
        <v>0</v>
      </c>
      <c r="UQ86" s="21"/>
      <c r="UR86" s="21">
        <f t="shared" si="1375"/>
        <v>0</v>
      </c>
      <c r="US86" s="21"/>
      <c r="UT86" s="21">
        <f t="shared" si="1376"/>
        <v>0</v>
      </c>
      <c r="UU86" s="21"/>
      <c r="UV86" s="21">
        <f t="shared" si="1377"/>
        <v>0</v>
      </c>
      <c r="UW86" s="21"/>
      <c r="UX86" s="21">
        <f t="shared" si="1378"/>
        <v>0</v>
      </c>
      <c r="UY86" s="21"/>
      <c r="UZ86" s="21">
        <f t="shared" si="1379"/>
        <v>0</v>
      </c>
      <c r="VA86" s="21"/>
      <c r="VB86" s="21">
        <f t="shared" si="1380"/>
        <v>0</v>
      </c>
      <c r="VC86" s="21"/>
      <c r="VD86" s="21">
        <f t="shared" si="1381"/>
        <v>0</v>
      </c>
      <c r="VE86" s="21"/>
      <c r="VF86" s="21">
        <f t="shared" si="1382"/>
        <v>0</v>
      </c>
      <c r="VG86" s="21"/>
      <c r="VH86" s="21">
        <f t="shared" si="1383"/>
        <v>0</v>
      </c>
      <c r="VI86" s="21"/>
      <c r="VJ86" s="21">
        <f t="shared" si="1384"/>
        <v>0</v>
      </c>
      <c r="VK86" s="21"/>
      <c r="VL86" s="21">
        <f t="shared" si="1385"/>
        <v>0</v>
      </c>
      <c r="VM86" s="21"/>
      <c r="VN86" s="21">
        <f t="shared" si="1386"/>
        <v>0</v>
      </c>
      <c r="VO86" s="21"/>
      <c r="VP86" s="21">
        <f t="shared" si="1387"/>
        <v>0</v>
      </c>
      <c r="VQ86" s="21"/>
      <c r="VR86" s="21">
        <f t="shared" si="1326"/>
        <v>0</v>
      </c>
      <c r="VS86" s="21"/>
      <c r="VT86" s="21">
        <f t="shared" si="1388"/>
        <v>0</v>
      </c>
      <c r="VU86" s="21"/>
      <c r="VV86" s="21">
        <f t="shared" si="1388"/>
        <v>0</v>
      </c>
      <c r="VW86" s="21"/>
      <c r="VX86" s="21">
        <f t="shared" si="1389"/>
        <v>0</v>
      </c>
      <c r="VY86" s="21"/>
      <c r="VZ86" s="21">
        <f t="shared" si="1389"/>
        <v>0</v>
      </c>
      <c r="WA86" s="21"/>
      <c r="WB86" s="21">
        <f t="shared" si="1389"/>
        <v>0</v>
      </c>
      <c r="WC86" s="21"/>
      <c r="WD86" s="21">
        <f t="shared" si="1389"/>
        <v>0</v>
      </c>
      <c r="WE86" s="21"/>
      <c r="WF86" s="21">
        <f t="shared" si="1389"/>
        <v>0</v>
      </c>
      <c r="WG86" s="21"/>
      <c r="WH86" s="21">
        <f t="shared" si="1389"/>
        <v>0</v>
      </c>
      <c r="WI86" s="21"/>
      <c r="WJ86" s="21">
        <f t="shared" si="1389"/>
        <v>0</v>
      </c>
      <c r="WK86" s="21"/>
      <c r="WL86" s="21">
        <f t="shared" si="1389"/>
        <v>0</v>
      </c>
      <c r="WM86" s="21"/>
      <c r="WN86" s="21">
        <f t="shared" si="1390"/>
        <v>0</v>
      </c>
      <c r="WO86" s="21"/>
      <c r="WP86" s="21">
        <f t="shared" si="1390"/>
        <v>0</v>
      </c>
      <c r="WQ86" s="21"/>
      <c r="WR86" s="21">
        <f t="shared" si="1390"/>
        <v>0</v>
      </c>
      <c r="WS86" s="21"/>
      <c r="WT86" s="21">
        <f t="shared" si="1390"/>
        <v>0</v>
      </c>
      <c r="WU86" s="21"/>
      <c r="WV86" s="21">
        <f t="shared" si="1390"/>
        <v>0</v>
      </c>
      <c r="WW86" s="21"/>
      <c r="WX86" s="21">
        <f t="shared" si="1390"/>
        <v>0</v>
      </c>
      <c r="WY86" s="21"/>
      <c r="WZ86" s="21">
        <f t="shared" si="1390"/>
        <v>0</v>
      </c>
      <c r="XA86" s="21"/>
      <c r="XB86" s="21">
        <f t="shared" si="1390"/>
        <v>0</v>
      </c>
      <c r="XC86" s="21"/>
      <c r="XD86" s="21">
        <f t="shared" si="1391"/>
        <v>0</v>
      </c>
      <c r="XE86" s="21"/>
      <c r="XF86" s="21">
        <f t="shared" si="1391"/>
        <v>0</v>
      </c>
      <c r="XG86" s="21"/>
      <c r="XH86" s="21">
        <f t="shared" si="1391"/>
        <v>0</v>
      </c>
      <c r="XI86" s="21"/>
      <c r="XJ86" s="21">
        <f t="shared" si="1391"/>
        <v>0</v>
      </c>
      <c r="XK86" s="21"/>
      <c r="XL86" s="21">
        <f t="shared" si="1391"/>
        <v>0</v>
      </c>
      <c r="XM86" s="21"/>
      <c r="XN86" s="21">
        <f t="shared" si="1391"/>
        <v>0</v>
      </c>
      <c r="XO86" s="21"/>
      <c r="XP86" s="21">
        <f t="shared" si="1391"/>
        <v>0</v>
      </c>
      <c r="XQ86" s="21"/>
      <c r="XR86" s="21">
        <f t="shared" si="1391"/>
        <v>0</v>
      </c>
      <c r="XS86" s="21"/>
      <c r="XT86" s="21">
        <f t="shared" si="1453"/>
        <v>0</v>
      </c>
      <c r="XU86" s="21"/>
      <c r="XV86" s="21">
        <f t="shared" si="1453"/>
        <v>0</v>
      </c>
      <c r="XW86" s="21"/>
      <c r="XX86" s="21">
        <f t="shared" si="1453"/>
        <v>0</v>
      </c>
      <c r="XY86" s="21"/>
      <c r="XZ86" s="21">
        <f t="shared" si="1453"/>
        <v>0</v>
      </c>
      <c r="YA86" s="21"/>
      <c r="YB86" s="21">
        <f t="shared" si="1392"/>
        <v>0</v>
      </c>
      <c r="YC86" s="21"/>
      <c r="YD86" s="21">
        <f t="shared" si="1393"/>
        <v>0</v>
      </c>
      <c r="YE86" s="21"/>
      <c r="YF86" s="21">
        <f t="shared" si="1394"/>
        <v>0</v>
      </c>
      <c r="YG86" s="21"/>
      <c r="YH86" s="21">
        <f t="shared" si="1395"/>
        <v>0</v>
      </c>
      <c r="YI86" s="21"/>
      <c r="YJ86" s="21">
        <f t="shared" si="1396"/>
        <v>0</v>
      </c>
      <c r="YK86" s="21"/>
      <c r="YL86" s="21">
        <f t="shared" si="1397"/>
        <v>0</v>
      </c>
      <c r="YM86" s="21"/>
      <c r="YN86" s="21">
        <f t="shared" si="1398"/>
        <v>0</v>
      </c>
      <c r="YO86" s="21"/>
      <c r="YP86" s="21">
        <f t="shared" si="1399"/>
        <v>0</v>
      </c>
      <c r="YQ86" s="21"/>
      <c r="YR86" s="21">
        <f t="shared" si="1400"/>
        <v>0</v>
      </c>
      <c r="YS86" s="21"/>
      <c r="YT86" s="21">
        <f t="shared" si="1401"/>
        <v>0</v>
      </c>
      <c r="YU86" s="21"/>
      <c r="YV86" s="21">
        <f t="shared" si="1402"/>
        <v>0</v>
      </c>
      <c r="YW86" s="21"/>
      <c r="YX86" s="21">
        <f t="shared" si="1403"/>
        <v>0</v>
      </c>
      <c r="YY86" s="21"/>
      <c r="YZ86" s="21">
        <f t="shared" si="1388"/>
        <v>0</v>
      </c>
      <c r="ZA86" s="21"/>
      <c r="ZB86" s="21">
        <f t="shared" si="1404"/>
        <v>0</v>
      </c>
      <c r="ZC86" s="21"/>
      <c r="ZD86" s="21">
        <f t="shared" si="1405"/>
        <v>0</v>
      </c>
      <c r="ZE86" s="21"/>
      <c r="ZF86" s="21">
        <f t="shared" si="1406"/>
        <v>0</v>
      </c>
      <c r="ZG86" s="21"/>
      <c r="ZH86" s="21">
        <f t="shared" si="1407"/>
        <v>0</v>
      </c>
      <c r="ZI86" s="21"/>
      <c r="ZJ86" s="21">
        <f t="shared" si="1408"/>
        <v>0</v>
      </c>
      <c r="ZK86" s="21"/>
      <c r="ZL86" s="21">
        <f t="shared" si="1409"/>
        <v>0</v>
      </c>
      <c r="ZM86" s="21"/>
      <c r="ZN86" s="21">
        <f t="shared" si="1410"/>
        <v>0</v>
      </c>
      <c r="ZO86" s="21"/>
      <c r="ZP86" s="21">
        <f t="shared" si="1411"/>
        <v>0</v>
      </c>
      <c r="ZQ86" s="21"/>
      <c r="ZR86" s="21">
        <f t="shared" si="1412"/>
        <v>0</v>
      </c>
      <c r="ZS86" s="21"/>
      <c r="ZT86" s="21">
        <f t="shared" si="1388"/>
        <v>0</v>
      </c>
      <c r="ZU86" s="21"/>
      <c r="ZV86" s="21">
        <f t="shared" si="1413"/>
        <v>0</v>
      </c>
      <c r="ZW86" s="21"/>
      <c r="ZX86" s="21">
        <f t="shared" si="1414"/>
        <v>0</v>
      </c>
      <c r="ZY86" s="21"/>
      <c r="ZZ86" s="21">
        <f t="shared" si="1414"/>
        <v>0</v>
      </c>
      <c r="AAA86" s="21"/>
      <c r="AAB86" s="21">
        <f t="shared" si="1415"/>
        <v>0</v>
      </c>
      <c r="AAC86" s="21"/>
      <c r="AAD86" s="21">
        <f t="shared" si="1415"/>
        <v>0</v>
      </c>
      <c r="AAE86" s="21"/>
      <c r="AAF86" s="21">
        <f t="shared" si="1416"/>
        <v>0</v>
      </c>
      <c r="AAG86" s="21"/>
      <c r="AAH86" s="21">
        <f t="shared" si="1416"/>
        <v>0</v>
      </c>
      <c r="AAI86" s="21"/>
      <c r="AAJ86" s="21">
        <f t="shared" si="1417"/>
        <v>0</v>
      </c>
      <c r="AAK86" s="21"/>
      <c r="AAL86" s="21">
        <f t="shared" si="1417"/>
        <v>0</v>
      </c>
      <c r="AAM86" s="21"/>
      <c r="AAN86" s="21">
        <f t="shared" si="1418"/>
        <v>0</v>
      </c>
      <c r="AAO86" s="21"/>
      <c r="AAP86" s="21">
        <f t="shared" si="1418"/>
        <v>0</v>
      </c>
      <c r="AAQ86" s="21"/>
      <c r="AAR86" s="21">
        <f t="shared" si="1419"/>
        <v>0</v>
      </c>
      <c r="AAS86" s="21"/>
      <c r="AAT86" s="21">
        <f t="shared" si="1419"/>
        <v>0</v>
      </c>
      <c r="AAU86" s="21"/>
      <c r="AAV86" s="21">
        <f t="shared" si="1420"/>
        <v>0</v>
      </c>
      <c r="AAW86" s="21"/>
      <c r="AAX86" s="21">
        <f t="shared" si="1420"/>
        <v>0</v>
      </c>
      <c r="AAY86" s="21"/>
      <c r="AAZ86" s="21">
        <f t="shared" si="1421"/>
        <v>0</v>
      </c>
      <c r="ABA86" s="21"/>
      <c r="ABB86" s="21">
        <f t="shared" si="1421"/>
        <v>0</v>
      </c>
      <c r="ABC86" s="21"/>
      <c r="ABD86" s="21">
        <f t="shared" si="1422"/>
        <v>0</v>
      </c>
      <c r="ABE86" s="21"/>
      <c r="ABF86" s="21">
        <f t="shared" si="1422"/>
        <v>0</v>
      </c>
      <c r="ABG86" s="21"/>
      <c r="ABH86" s="21">
        <f t="shared" si="1423"/>
        <v>0</v>
      </c>
      <c r="ABI86" s="21"/>
      <c r="ABJ86" s="21">
        <f t="shared" si="1423"/>
        <v>0</v>
      </c>
      <c r="ABK86" s="21"/>
      <c r="ABL86" s="21">
        <f t="shared" si="1424"/>
        <v>0</v>
      </c>
      <c r="ABM86" s="21"/>
      <c r="ABN86" s="21">
        <f t="shared" si="1424"/>
        <v>0</v>
      </c>
      <c r="ABO86" s="21"/>
      <c r="ABP86" s="21">
        <f t="shared" si="1425"/>
        <v>0</v>
      </c>
      <c r="ABQ86" s="21"/>
      <c r="ABR86" s="21">
        <f t="shared" si="1425"/>
        <v>0</v>
      </c>
      <c r="ABS86" s="21"/>
      <c r="ABT86" s="21">
        <f t="shared" si="1426"/>
        <v>0</v>
      </c>
      <c r="ABU86" s="21"/>
      <c r="ABV86" s="21">
        <f t="shared" si="1426"/>
        <v>0</v>
      </c>
      <c r="ABW86" s="21"/>
      <c r="ABX86" s="21">
        <f t="shared" si="1427"/>
        <v>0</v>
      </c>
      <c r="ABY86" s="21"/>
      <c r="ABZ86" s="21">
        <f t="shared" si="1427"/>
        <v>0</v>
      </c>
      <c r="ACA86" s="21"/>
      <c r="ACB86" s="21">
        <f t="shared" si="1428"/>
        <v>0</v>
      </c>
      <c r="ACC86" s="21"/>
      <c r="ACD86" s="21">
        <f t="shared" si="1428"/>
        <v>0</v>
      </c>
      <c r="ACE86" s="21"/>
      <c r="ACF86" s="21">
        <f t="shared" si="1429"/>
        <v>0</v>
      </c>
      <c r="ACG86" s="21"/>
      <c r="ACH86" s="21">
        <f t="shared" si="1429"/>
        <v>0</v>
      </c>
      <c r="ACI86" s="21"/>
      <c r="ACJ86" s="21">
        <f t="shared" si="1430"/>
        <v>0</v>
      </c>
      <c r="ACK86" s="21"/>
      <c r="ACL86" s="21">
        <f t="shared" si="1430"/>
        <v>0</v>
      </c>
      <c r="ACM86" s="21"/>
      <c r="ACN86" s="21">
        <f t="shared" si="1431"/>
        <v>0</v>
      </c>
      <c r="ACO86" s="21"/>
      <c r="ACP86" s="21">
        <f t="shared" si="1431"/>
        <v>0</v>
      </c>
      <c r="ACQ86" s="21"/>
      <c r="ACR86" s="21">
        <f t="shared" si="1432"/>
        <v>0</v>
      </c>
      <c r="ACS86" s="21"/>
      <c r="ACT86" s="21">
        <f t="shared" si="1432"/>
        <v>0</v>
      </c>
      <c r="ACU86" s="21"/>
      <c r="ACV86" s="21">
        <f t="shared" si="1433"/>
        <v>0</v>
      </c>
      <c r="ACW86" s="21"/>
      <c r="ACX86" s="21">
        <f t="shared" si="1433"/>
        <v>0</v>
      </c>
      <c r="ACY86" s="21"/>
      <c r="ACZ86" s="21">
        <f t="shared" si="1434"/>
        <v>0</v>
      </c>
      <c r="ADA86" s="21"/>
      <c r="ADB86" s="21">
        <f t="shared" si="1434"/>
        <v>0</v>
      </c>
      <c r="ADC86" s="21"/>
      <c r="ADD86" s="21">
        <f t="shared" si="1435"/>
        <v>0</v>
      </c>
      <c r="ADE86" s="21"/>
      <c r="ADF86" s="21">
        <f t="shared" si="1435"/>
        <v>0</v>
      </c>
      <c r="ADG86" s="21"/>
      <c r="ADH86" s="21">
        <f t="shared" si="1436"/>
        <v>0</v>
      </c>
      <c r="ADI86" s="21"/>
      <c r="ADJ86" s="21">
        <f t="shared" si="1436"/>
        <v>0</v>
      </c>
      <c r="ADK86" s="21"/>
      <c r="ADL86" s="21">
        <f t="shared" si="1437"/>
        <v>0</v>
      </c>
      <c r="ADM86" s="21"/>
      <c r="ADN86" s="21">
        <f t="shared" si="1437"/>
        <v>0</v>
      </c>
      <c r="ADO86" s="21"/>
      <c r="ADP86" s="21">
        <f t="shared" si="1437"/>
        <v>0</v>
      </c>
      <c r="ADQ86" s="21"/>
      <c r="ADR86" s="21">
        <f t="shared" si="1437"/>
        <v>0</v>
      </c>
      <c r="ADS86" s="21"/>
      <c r="ADT86" s="21">
        <f t="shared" si="1437"/>
        <v>0</v>
      </c>
      <c r="ADU86" s="21"/>
      <c r="ADV86" s="21">
        <f t="shared" si="1438"/>
        <v>0</v>
      </c>
      <c r="ADW86" s="21"/>
      <c r="ADX86" s="21">
        <f t="shared" si="1438"/>
        <v>0</v>
      </c>
      <c r="ADY86" s="21"/>
      <c r="ADZ86" s="21">
        <f t="shared" si="1438"/>
        <v>0</v>
      </c>
      <c r="AEA86" s="21"/>
      <c r="AEB86" s="21">
        <f t="shared" si="1438"/>
        <v>0</v>
      </c>
      <c r="AEC86" s="21"/>
      <c r="AED86" s="21">
        <f t="shared" si="1439"/>
        <v>0</v>
      </c>
      <c r="AEE86" s="21"/>
      <c r="AEF86" s="21">
        <f t="shared" si="1439"/>
        <v>0</v>
      </c>
      <c r="AEG86" s="21"/>
      <c r="AEH86" s="21">
        <f t="shared" si="1439"/>
        <v>0</v>
      </c>
      <c r="AEI86" s="21"/>
      <c r="AEJ86" s="21">
        <f t="shared" si="1439"/>
        <v>0</v>
      </c>
      <c r="AEK86" s="21"/>
      <c r="AEL86" s="21">
        <f t="shared" si="1439"/>
        <v>0</v>
      </c>
      <c r="AEM86" s="21"/>
      <c r="AEN86" s="21">
        <f t="shared" si="1440"/>
        <v>0</v>
      </c>
      <c r="AEO86" s="21"/>
      <c r="AEP86" s="21">
        <f t="shared" si="1440"/>
        <v>0</v>
      </c>
      <c r="AEQ86" s="21"/>
      <c r="AER86" s="21">
        <f t="shared" si="1440"/>
        <v>0</v>
      </c>
      <c r="AES86" s="21"/>
      <c r="AET86" s="21">
        <f t="shared" si="1440"/>
        <v>0</v>
      </c>
      <c r="AEU86" s="21"/>
      <c r="AEV86" s="21">
        <f t="shared" si="1441"/>
        <v>0</v>
      </c>
      <c r="AEW86" s="21"/>
      <c r="AEX86" s="21">
        <f t="shared" si="1441"/>
        <v>0</v>
      </c>
      <c r="AEY86" s="21"/>
      <c r="AEZ86" s="21">
        <f t="shared" si="1441"/>
        <v>0</v>
      </c>
      <c r="AFA86" s="21"/>
      <c r="AFB86" s="21">
        <f t="shared" si="1441"/>
        <v>0</v>
      </c>
      <c r="AFC86" s="21"/>
      <c r="AFD86" s="21">
        <f t="shared" si="1441"/>
        <v>0</v>
      </c>
      <c r="AFE86" s="21"/>
      <c r="AFF86" s="21">
        <f t="shared" si="1442"/>
        <v>0</v>
      </c>
      <c r="AFG86" s="21"/>
      <c r="AFH86" s="21">
        <f t="shared" si="1442"/>
        <v>0</v>
      </c>
      <c r="AFI86" s="21"/>
      <c r="AFJ86" s="21">
        <f t="shared" si="1442"/>
        <v>0</v>
      </c>
      <c r="AFK86" s="21"/>
      <c r="AFL86" s="21">
        <f t="shared" si="1442"/>
        <v>0</v>
      </c>
      <c r="AFM86" s="21"/>
      <c r="AFN86" s="21">
        <f t="shared" si="1443"/>
        <v>0</v>
      </c>
      <c r="AFO86" s="21"/>
      <c r="AFP86" s="21">
        <f t="shared" si="1443"/>
        <v>0</v>
      </c>
      <c r="AFQ86" s="21"/>
      <c r="AFR86" s="21">
        <f t="shared" si="1443"/>
        <v>0</v>
      </c>
      <c r="AFS86" s="21"/>
      <c r="AFT86" s="21">
        <f t="shared" si="1443"/>
        <v>0</v>
      </c>
      <c r="AFU86" s="21"/>
      <c r="AFV86" s="21">
        <f t="shared" si="1443"/>
        <v>0</v>
      </c>
      <c r="AFW86" s="21"/>
      <c r="AFX86" s="21">
        <f t="shared" si="1444"/>
        <v>0</v>
      </c>
      <c r="AFY86" s="21"/>
      <c r="AFZ86" s="21">
        <f t="shared" si="1444"/>
        <v>0</v>
      </c>
      <c r="AGA86" s="21"/>
      <c r="AGB86" s="21">
        <f t="shared" si="1444"/>
        <v>0</v>
      </c>
      <c r="AGC86" s="21"/>
      <c r="AGD86" s="21">
        <f t="shared" si="1444"/>
        <v>0</v>
      </c>
      <c r="AGE86" s="21"/>
      <c r="AGF86" s="21">
        <f t="shared" si="1445"/>
        <v>0</v>
      </c>
      <c r="AGG86" s="21"/>
      <c r="AGH86" s="21">
        <f t="shared" si="1445"/>
        <v>0</v>
      </c>
      <c r="AGI86" s="21"/>
      <c r="AGJ86" s="21">
        <f t="shared" si="1445"/>
        <v>0</v>
      </c>
      <c r="AGK86" s="21"/>
      <c r="AGL86" s="21">
        <f t="shared" si="1445"/>
        <v>0</v>
      </c>
      <c r="AGM86" s="21"/>
      <c r="AGN86" s="21">
        <f t="shared" si="1445"/>
        <v>0</v>
      </c>
      <c r="AGO86" s="21"/>
      <c r="AGP86" s="21">
        <f t="shared" si="1446"/>
        <v>0</v>
      </c>
      <c r="AGQ86" s="21"/>
      <c r="AGR86" s="21">
        <f t="shared" si="1446"/>
        <v>0</v>
      </c>
      <c r="AGS86" s="21"/>
      <c r="AGT86" s="21">
        <f t="shared" si="1446"/>
        <v>0</v>
      </c>
      <c r="AGU86" s="21"/>
      <c r="AGV86" s="21">
        <f t="shared" si="1446"/>
        <v>0</v>
      </c>
      <c r="AGW86" s="21"/>
      <c r="AGX86" s="21">
        <f t="shared" si="1447"/>
        <v>0</v>
      </c>
      <c r="AGY86" s="21"/>
      <c r="AGZ86" s="21">
        <f t="shared" si="1447"/>
        <v>0</v>
      </c>
      <c r="AHA86" s="21"/>
      <c r="AHB86" s="21">
        <f t="shared" si="1447"/>
        <v>0</v>
      </c>
      <c r="AHC86" s="21"/>
      <c r="AHD86" s="21">
        <f t="shared" si="1447"/>
        <v>0</v>
      </c>
      <c r="AHE86" s="21"/>
      <c r="AHF86" s="21">
        <f t="shared" si="1447"/>
        <v>0</v>
      </c>
      <c r="AHG86" s="21"/>
      <c r="AHH86" s="21">
        <f t="shared" si="1448"/>
        <v>0</v>
      </c>
      <c r="AHI86" s="21"/>
      <c r="AHJ86" s="21">
        <f t="shared" si="1448"/>
        <v>0</v>
      </c>
      <c r="AHK86" s="21"/>
      <c r="AHL86" s="21">
        <f t="shared" si="1448"/>
        <v>0</v>
      </c>
      <c r="AHM86" s="21"/>
      <c r="AHN86" s="21">
        <f t="shared" si="1448"/>
        <v>0</v>
      </c>
      <c r="AHO86" s="21"/>
      <c r="AHP86" s="21">
        <f t="shared" si="1449"/>
        <v>0</v>
      </c>
      <c r="AHQ86" s="21"/>
      <c r="AHR86" s="21">
        <f t="shared" si="1449"/>
        <v>0</v>
      </c>
      <c r="AHS86" s="21"/>
      <c r="AHT86" s="21">
        <f t="shared" si="1449"/>
        <v>0</v>
      </c>
      <c r="AHU86" s="21"/>
      <c r="AHV86" s="21">
        <f t="shared" si="1449"/>
        <v>0</v>
      </c>
      <c r="AHW86" s="21"/>
      <c r="AHX86" s="21">
        <f t="shared" si="1449"/>
        <v>0</v>
      </c>
      <c r="AHY86" s="21"/>
      <c r="AHZ86" s="21">
        <f t="shared" si="1450"/>
        <v>0</v>
      </c>
      <c r="AIA86" s="21"/>
      <c r="AIB86" s="21">
        <f t="shared" si="1450"/>
        <v>0</v>
      </c>
      <c r="AIC86" s="21"/>
      <c r="AID86" s="21">
        <f t="shared" si="1450"/>
        <v>0</v>
      </c>
      <c r="AIE86" s="21"/>
      <c r="AIF86" s="21">
        <f t="shared" si="1450"/>
        <v>0</v>
      </c>
      <c r="AIG86" s="21"/>
      <c r="AIH86" s="21">
        <f t="shared" si="1451"/>
        <v>0</v>
      </c>
      <c r="AII86" s="21"/>
      <c r="AIJ86" s="21">
        <f t="shared" si="1451"/>
        <v>0</v>
      </c>
      <c r="AIK86" s="21"/>
      <c r="AIL86" s="21">
        <f t="shared" si="1451"/>
        <v>0</v>
      </c>
      <c r="AIM86" s="21"/>
      <c r="AIN86" s="21">
        <f t="shared" si="1451"/>
        <v>0</v>
      </c>
      <c r="AIO86" s="21"/>
      <c r="AIP86" s="21">
        <f t="shared" si="1451"/>
        <v>0</v>
      </c>
      <c r="AIQ86" s="21"/>
      <c r="AIR86" s="21">
        <f t="shared" si="1452"/>
        <v>0</v>
      </c>
      <c r="AIS86" s="21"/>
      <c r="AIT86" s="21">
        <f t="shared" si="1452"/>
        <v>0</v>
      </c>
      <c r="AIU86" s="21"/>
      <c r="AIV86" s="21">
        <f t="shared" si="1452"/>
        <v>0</v>
      </c>
      <c r="AIW86" s="21"/>
      <c r="AIX86" s="21">
        <f t="shared" si="1452"/>
        <v>0</v>
      </c>
      <c r="AIY86" s="21"/>
      <c r="AIZ86" s="21">
        <f t="shared" si="1388"/>
        <v>0</v>
      </c>
      <c r="AJA86" s="21"/>
    </row>
    <row r="87" spans="1:937" ht="13.5" customHeight="1" x14ac:dyDescent="0.25">
      <c r="A87" s="96"/>
      <c r="B87" s="31">
        <v>82</v>
      </c>
      <c r="C87" s="192" t="s">
        <v>209</v>
      </c>
      <c r="D87" s="67" t="s">
        <v>132</v>
      </c>
      <c r="E87" s="194" t="s">
        <v>392</v>
      </c>
      <c r="F87" s="194" t="str">
        <f>_xlfn.XLOOKUP(D87,'WTG PH-III'!$D$5:$D$198,'WTG PH-III'!$B$5:$B$198,0,0,1)</f>
        <v>PSS-14</v>
      </c>
      <c r="G87" s="22" t="s">
        <v>537</v>
      </c>
      <c r="H87" s="22" t="s">
        <v>550</v>
      </c>
      <c r="I87" s="61">
        <v>10.5</v>
      </c>
      <c r="J87" s="21">
        <v>253</v>
      </c>
      <c r="K87" s="21">
        <f t="shared" si="1129"/>
        <v>253</v>
      </c>
      <c r="L87" s="21">
        <f t="shared" si="1130"/>
        <v>253</v>
      </c>
      <c r="M87" s="21">
        <f t="shared" si="1131"/>
        <v>0</v>
      </c>
      <c r="N87" s="95">
        <f>VLOOKUP(D87,'WTG PH-III'!$D$5:$U$198,17,0)</f>
        <v>45817</v>
      </c>
      <c r="O87" s="95">
        <f>VLOOKUP(D87,'WTG PH-III'!$D$5:$U$198,18,0)</f>
        <v>45827</v>
      </c>
      <c r="P87" s="21">
        <f t="shared" si="1132"/>
        <v>0</v>
      </c>
      <c r="Q87" s="21"/>
      <c r="R87" s="21">
        <f t="shared" si="1133"/>
        <v>0</v>
      </c>
      <c r="S87" s="21"/>
      <c r="T87" s="21">
        <f t="shared" si="1134"/>
        <v>0</v>
      </c>
      <c r="U87" s="21"/>
      <c r="V87" s="21">
        <f t="shared" si="1135"/>
        <v>0</v>
      </c>
      <c r="W87" s="21"/>
      <c r="X87" s="21">
        <f t="shared" si="1136"/>
        <v>0</v>
      </c>
      <c r="Y87" s="21"/>
      <c r="Z87" s="21">
        <f t="shared" si="1137"/>
        <v>0</v>
      </c>
      <c r="AA87" s="21"/>
      <c r="AB87" s="21">
        <f t="shared" si="1138"/>
        <v>0</v>
      </c>
      <c r="AC87" s="21"/>
      <c r="AD87" s="21">
        <f t="shared" si="1139"/>
        <v>0</v>
      </c>
      <c r="AE87" s="21"/>
      <c r="AF87" s="21">
        <f t="shared" si="1140"/>
        <v>0</v>
      </c>
      <c r="AG87" s="21"/>
      <c r="AH87" s="21">
        <f t="shared" si="1141"/>
        <v>0</v>
      </c>
      <c r="AI87" s="21"/>
      <c r="AJ87" s="21">
        <f t="shared" si="1142"/>
        <v>0</v>
      </c>
      <c r="AK87" s="21"/>
      <c r="AL87" s="21">
        <f t="shared" si="1143"/>
        <v>0</v>
      </c>
      <c r="AM87" s="21"/>
      <c r="AN87" s="21">
        <f t="shared" si="1144"/>
        <v>0</v>
      </c>
      <c r="AO87" s="21"/>
      <c r="AP87" s="21">
        <f t="shared" si="1145"/>
        <v>0</v>
      </c>
      <c r="AQ87" s="21"/>
      <c r="AR87" s="21">
        <f t="shared" si="1146"/>
        <v>0</v>
      </c>
      <c r="AS87" s="21"/>
      <c r="AT87" s="21">
        <f t="shared" si="1147"/>
        <v>0</v>
      </c>
      <c r="AU87" s="21"/>
      <c r="AV87" s="21">
        <f t="shared" si="1148"/>
        <v>0</v>
      </c>
      <c r="AW87" s="21"/>
      <c r="AX87" s="21">
        <f t="shared" si="1149"/>
        <v>0</v>
      </c>
      <c r="AY87" s="21"/>
      <c r="AZ87" s="21">
        <f t="shared" si="1150"/>
        <v>0</v>
      </c>
      <c r="BA87" s="21"/>
      <c r="BB87" s="21">
        <f t="shared" si="1151"/>
        <v>0</v>
      </c>
      <c r="BC87" s="21"/>
      <c r="BD87" s="21">
        <f t="shared" si="1152"/>
        <v>0</v>
      </c>
      <c r="BE87" s="21"/>
      <c r="BF87" s="21">
        <f t="shared" si="1153"/>
        <v>0</v>
      </c>
      <c r="BG87" s="21"/>
      <c r="BH87" s="21">
        <f t="shared" si="1154"/>
        <v>0</v>
      </c>
      <c r="BI87" s="21"/>
      <c r="BJ87" s="21">
        <f t="shared" si="1155"/>
        <v>0</v>
      </c>
      <c r="BK87" s="21"/>
      <c r="BL87" s="21">
        <f t="shared" si="1156"/>
        <v>0</v>
      </c>
      <c r="BM87" s="21"/>
      <c r="BN87" s="21">
        <f t="shared" si="1157"/>
        <v>0</v>
      </c>
      <c r="BO87" s="21"/>
      <c r="BP87" s="21">
        <f t="shared" si="1158"/>
        <v>0</v>
      </c>
      <c r="BQ87" s="21"/>
      <c r="BR87" s="21">
        <f t="shared" si="1159"/>
        <v>0</v>
      </c>
      <c r="BS87" s="21"/>
      <c r="BT87" s="21">
        <f t="shared" si="1160"/>
        <v>0</v>
      </c>
      <c r="BU87" s="21"/>
      <c r="BV87" s="21">
        <f t="shared" si="1161"/>
        <v>0</v>
      </c>
      <c r="BW87" s="21"/>
      <c r="BX87" s="21">
        <f t="shared" si="1162"/>
        <v>0</v>
      </c>
      <c r="BY87" s="21"/>
      <c r="BZ87" s="21">
        <f t="shared" si="1163"/>
        <v>0</v>
      </c>
      <c r="CA87" s="21"/>
      <c r="CB87" s="21">
        <f t="shared" si="1164"/>
        <v>0</v>
      </c>
      <c r="CC87" s="21"/>
      <c r="CD87" s="21">
        <f t="shared" si="1165"/>
        <v>0</v>
      </c>
      <c r="CE87" s="21"/>
      <c r="CF87" s="21">
        <f t="shared" si="1166"/>
        <v>0</v>
      </c>
      <c r="CG87" s="21"/>
      <c r="CH87" s="21">
        <f t="shared" si="1167"/>
        <v>0</v>
      </c>
      <c r="CI87" s="21"/>
      <c r="CJ87" s="21">
        <f t="shared" si="1168"/>
        <v>0</v>
      </c>
      <c r="CK87" s="21"/>
      <c r="CL87" s="21">
        <f t="shared" si="1169"/>
        <v>0</v>
      </c>
      <c r="CM87" s="21"/>
      <c r="CN87" s="21">
        <f t="shared" si="1170"/>
        <v>0</v>
      </c>
      <c r="CO87" s="21"/>
      <c r="CP87" s="21">
        <f t="shared" si="1171"/>
        <v>0</v>
      </c>
      <c r="CQ87" s="21"/>
      <c r="CR87" s="21">
        <f t="shared" si="1172"/>
        <v>0</v>
      </c>
      <c r="CS87" s="21"/>
      <c r="CT87" s="21">
        <f t="shared" si="1173"/>
        <v>0</v>
      </c>
      <c r="CU87" s="21"/>
      <c r="CV87" s="21">
        <f t="shared" si="1174"/>
        <v>0</v>
      </c>
      <c r="CW87" s="21"/>
      <c r="CX87" s="21">
        <f t="shared" si="1175"/>
        <v>0</v>
      </c>
      <c r="CY87" s="21"/>
      <c r="CZ87" s="21">
        <f t="shared" si="1176"/>
        <v>0</v>
      </c>
      <c r="DA87" s="21"/>
      <c r="DB87" s="21">
        <f t="shared" si="1177"/>
        <v>0</v>
      </c>
      <c r="DC87" s="21"/>
      <c r="DD87" s="21">
        <f t="shared" si="1178"/>
        <v>0</v>
      </c>
      <c r="DE87" s="21"/>
      <c r="DF87" s="21">
        <f t="shared" si="1179"/>
        <v>0</v>
      </c>
      <c r="DG87" s="21"/>
      <c r="DH87" s="21">
        <f t="shared" si="1180"/>
        <v>0</v>
      </c>
      <c r="DI87" s="21"/>
      <c r="DJ87" s="21">
        <f t="shared" si="1181"/>
        <v>0</v>
      </c>
      <c r="DK87" s="21"/>
      <c r="DL87" s="21">
        <f t="shared" si="1182"/>
        <v>0</v>
      </c>
      <c r="DM87" s="21"/>
      <c r="DN87" s="21">
        <f t="shared" si="1183"/>
        <v>0</v>
      </c>
      <c r="DO87" s="21"/>
      <c r="DP87" s="21">
        <f t="shared" si="1184"/>
        <v>0</v>
      </c>
      <c r="DQ87" s="21"/>
      <c r="DR87" s="21">
        <f t="shared" si="1185"/>
        <v>0</v>
      </c>
      <c r="DS87" s="21"/>
      <c r="DT87" s="21">
        <f t="shared" si="1186"/>
        <v>0</v>
      </c>
      <c r="DU87" s="21"/>
      <c r="DV87" s="21">
        <f t="shared" si="1187"/>
        <v>0</v>
      </c>
      <c r="DW87" s="21"/>
      <c r="DX87" s="21">
        <f t="shared" si="1188"/>
        <v>0</v>
      </c>
      <c r="DY87" s="21"/>
      <c r="DZ87" s="21">
        <f t="shared" si="1189"/>
        <v>0</v>
      </c>
      <c r="EA87" s="21"/>
      <c r="EB87" s="21">
        <f t="shared" si="1190"/>
        <v>0</v>
      </c>
      <c r="EC87" s="21"/>
      <c r="ED87" s="21">
        <f t="shared" si="1191"/>
        <v>0</v>
      </c>
      <c r="EE87" s="21"/>
      <c r="EF87" s="21">
        <f t="shared" si="1192"/>
        <v>0</v>
      </c>
      <c r="EG87" s="21"/>
      <c r="EH87" s="21">
        <f t="shared" si="1193"/>
        <v>0</v>
      </c>
      <c r="EI87" s="21"/>
      <c r="EJ87" s="21">
        <f t="shared" si="1194"/>
        <v>0</v>
      </c>
      <c r="EK87" s="21"/>
      <c r="EL87" s="21">
        <f t="shared" si="1195"/>
        <v>0</v>
      </c>
      <c r="EM87" s="21"/>
      <c r="EN87" s="21">
        <f t="shared" si="1196"/>
        <v>0</v>
      </c>
      <c r="EO87" s="21"/>
      <c r="EP87" s="21">
        <f t="shared" si="1197"/>
        <v>0</v>
      </c>
      <c r="EQ87" s="21"/>
      <c r="ER87" s="21">
        <f t="shared" si="1198"/>
        <v>0</v>
      </c>
      <c r="ES87" s="21"/>
      <c r="ET87" s="21">
        <f t="shared" si="1199"/>
        <v>0</v>
      </c>
      <c r="EU87" s="21"/>
      <c r="EV87" s="21">
        <f t="shared" si="1200"/>
        <v>0</v>
      </c>
      <c r="EW87" s="21"/>
      <c r="EX87" s="21">
        <f t="shared" si="1201"/>
        <v>0</v>
      </c>
      <c r="EY87" s="21"/>
      <c r="EZ87" s="21">
        <f t="shared" si="1202"/>
        <v>0</v>
      </c>
      <c r="FA87" s="21"/>
      <c r="FB87" s="21">
        <f t="shared" si="1203"/>
        <v>0</v>
      </c>
      <c r="FC87" s="21"/>
      <c r="FD87" s="21">
        <f t="shared" si="1204"/>
        <v>0</v>
      </c>
      <c r="FE87" s="21"/>
      <c r="FF87" s="21">
        <f t="shared" si="1205"/>
        <v>0</v>
      </c>
      <c r="FG87" s="21"/>
      <c r="FH87" s="21">
        <f t="shared" si="1206"/>
        <v>0</v>
      </c>
      <c r="FI87" s="21"/>
      <c r="FJ87" s="21">
        <f t="shared" si="1207"/>
        <v>0</v>
      </c>
      <c r="FK87" s="21"/>
      <c r="FL87" s="21">
        <f t="shared" si="1208"/>
        <v>0</v>
      </c>
      <c r="FM87" s="21"/>
      <c r="FN87" s="21">
        <f t="shared" si="1209"/>
        <v>0</v>
      </c>
      <c r="FO87" s="21"/>
      <c r="FP87" s="21">
        <f t="shared" si="1210"/>
        <v>0</v>
      </c>
      <c r="FQ87" s="21"/>
      <c r="FR87" s="21">
        <f t="shared" si="1211"/>
        <v>0</v>
      </c>
      <c r="FS87" s="21"/>
      <c r="FT87" s="21">
        <f t="shared" si="1212"/>
        <v>0</v>
      </c>
      <c r="FU87" s="21"/>
      <c r="FV87" s="21">
        <f t="shared" si="1213"/>
        <v>0</v>
      </c>
      <c r="FW87" s="21"/>
      <c r="FX87" s="21">
        <f t="shared" si="1214"/>
        <v>0</v>
      </c>
      <c r="FY87" s="21"/>
      <c r="FZ87" s="21">
        <f t="shared" si="1215"/>
        <v>0</v>
      </c>
      <c r="GA87" s="21"/>
      <c r="GB87" s="21">
        <f t="shared" si="1216"/>
        <v>0</v>
      </c>
      <c r="GC87" s="21"/>
      <c r="GD87" s="21">
        <f t="shared" si="1217"/>
        <v>0</v>
      </c>
      <c r="GE87" s="21"/>
      <c r="GF87" s="21">
        <f t="shared" si="1218"/>
        <v>0</v>
      </c>
      <c r="GG87" s="21"/>
      <c r="GH87" s="21">
        <f t="shared" si="1219"/>
        <v>0</v>
      </c>
      <c r="GI87" s="21"/>
      <c r="GJ87" s="21">
        <f t="shared" si="1220"/>
        <v>0</v>
      </c>
      <c r="GK87" s="21"/>
      <c r="GL87" s="21">
        <f t="shared" si="1221"/>
        <v>0</v>
      </c>
      <c r="GM87" s="21"/>
      <c r="GN87" s="21">
        <f t="shared" si="1222"/>
        <v>0</v>
      </c>
      <c r="GO87" s="21"/>
      <c r="GP87" s="21">
        <f t="shared" si="1223"/>
        <v>0</v>
      </c>
      <c r="GQ87" s="21"/>
      <c r="GR87" s="21">
        <f t="shared" si="1224"/>
        <v>0</v>
      </c>
      <c r="GS87" s="21"/>
      <c r="GT87" s="21">
        <f t="shared" si="1225"/>
        <v>0</v>
      </c>
      <c r="GU87" s="21"/>
      <c r="GV87" s="21">
        <f t="shared" si="1226"/>
        <v>0</v>
      </c>
      <c r="GW87" s="21"/>
      <c r="GX87" s="21">
        <f t="shared" si="1227"/>
        <v>0</v>
      </c>
      <c r="GY87" s="21"/>
      <c r="GZ87" s="21">
        <f t="shared" si="1228"/>
        <v>0</v>
      </c>
      <c r="HA87" s="21"/>
      <c r="HB87" s="21">
        <f t="shared" si="1229"/>
        <v>0</v>
      </c>
      <c r="HC87" s="21"/>
      <c r="HD87" s="21">
        <f t="shared" si="1230"/>
        <v>0</v>
      </c>
      <c r="HE87" s="21"/>
      <c r="HF87" s="21">
        <f t="shared" si="1231"/>
        <v>0</v>
      </c>
      <c r="HG87" s="21"/>
      <c r="HH87" s="21">
        <f t="shared" si="1232"/>
        <v>0</v>
      </c>
      <c r="HI87" s="21"/>
      <c r="HJ87" s="21">
        <f t="shared" si="1233"/>
        <v>0</v>
      </c>
      <c r="HK87" s="21"/>
      <c r="HL87" s="21">
        <f t="shared" si="1234"/>
        <v>0</v>
      </c>
      <c r="HM87" s="21"/>
      <c r="HN87" s="21">
        <f t="shared" si="1235"/>
        <v>0</v>
      </c>
      <c r="HO87" s="21"/>
      <c r="HP87" s="21">
        <f t="shared" si="1236"/>
        <v>0</v>
      </c>
      <c r="HQ87" s="21"/>
      <c r="HR87" s="21">
        <f t="shared" si="1237"/>
        <v>0</v>
      </c>
      <c r="HS87" s="21">
        <v>35</v>
      </c>
      <c r="HT87" s="21">
        <f t="shared" si="1238"/>
        <v>0</v>
      </c>
      <c r="HU87" s="21">
        <v>27</v>
      </c>
      <c r="HV87" s="21">
        <f t="shared" si="1239"/>
        <v>0</v>
      </c>
      <c r="HW87" s="21">
        <v>35</v>
      </c>
      <c r="HX87" s="21">
        <f t="shared" si="1240"/>
        <v>0</v>
      </c>
      <c r="HY87" s="21">
        <v>29</v>
      </c>
      <c r="HZ87" s="21">
        <f t="shared" si="1241"/>
        <v>0</v>
      </c>
      <c r="IA87" s="21"/>
      <c r="IB87" s="21">
        <f t="shared" si="1242"/>
        <v>0</v>
      </c>
      <c r="IC87" s="21">
        <v>35</v>
      </c>
      <c r="ID87" s="21">
        <f t="shared" si="1243"/>
        <v>0</v>
      </c>
      <c r="IE87" s="21">
        <v>27</v>
      </c>
      <c r="IF87" s="21">
        <f t="shared" si="1244"/>
        <v>0</v>
      </c>
      <c r="IG87" s="21">
        <v>28</v>
      </c>
      <c r="IH87" s="21">
        <f t="shared" si="1245"/>
        <v>0</v>
      </c>
      <c r="II87" s="21">
        <v>23</v>
      </c>
      <c r="IJ87" s="21">
        <f t="shared" si="1246"/>
        <v>0</v>
      </c>
      <c r="IK87" s="21">
        <v>14</v>
      </c>
      <c r="IL87" s="21">
        <f t="shared" si="1247"/>
        <v>0</v>
      </c>
      <c r="IM87" s="21"/>
      <c r="IN87" s="21">
        <f t="shared" si="1248"/>
        <v>0</v>
      </c>
      <c r="IO87" s="21"/>
      <c r="IP87" s="21">
        <f t="shared" si="1249"/>
        <v>0</v>
      </c>
      <c r="IQ87" s="21"/>
      <c r="IR87" s="21">
        <f t="shared" si="1250"/>
        <v>0</v>
      </c>
      <c r="IS87" s="21"/>
      <c r="IT87" s="21">
        <f t="shared" si="1251"/>
        <v>0</v>
      </c>
      <c r="IU87" s="21"/>
      <c r="IV87" s="21">
        <f t="shared" si="1252"/>
        <v>0</v>
      </c>
      <c r="IW87" s="21"/>
      <c r="IX87" s="21">
        <f t="shared" si="1253"/>
        <v>0</v>
      </c>
      <c r="IY87" s="21"/>
      <c r="IZ87" s="21">
        <f t="shared" si="1254"/>
        <v>0</v>
      </c>
      <c r="JA87" s="21"/>
      <c r="JB87" s="21">
        <f t="shared" si="1255"/>
        <v>0</v>
      </c>
      <c r="JC87" s="21"/>
      <c r="JD87" s="21">
        <f t="shared" si="1256"/>
        <v>0</v>
      </c>
      <c r="JE87" s="21"/>
      <c r="JF87" s="21">
        <f t="shared" si="1257"/>
        <v>0</v>
      </c>
      <c r="JG87" s="21"/>
      <c r="JH87" s="21">
        <f t="shared" si="1258"/>
        <v>0</v>
      </c>
      <c r="JI87" s="21"/>
      <c r="JJ87" s="21">
        <f t="shared" si="1259"/>
        <v>0</v>
      </c>
      <c r="JK87" s="21"/>
      <c r="JL87" s="21">
        <f t="shared" si="1260"/>
        <v>0</v>
      </c>
      <c r="JM87" s="21"/>
      <c r="JN87" s="21">
        <f t="shared" si="1261"/>
        <v>0</v>
      </c>
      <c r="JO87" s="21"/>
      <c r="JP87" s="21">
        <f t="shared" si="1262"/>
        <v>0</v>
      </c>
      <c r="JQ87" s="21"/>
      <c r="JR87" s="21">
        <f t="shared" si="1263"/>
        <v>0</v>
      </c>
      <c r="JS87" s="21"/>
      <c r="JT87" s="21">
        <f t="shared" si="1264"/>
        <v>0</v>
      </c>
      <c r="JU87" s="21"/>
      <c r="JV87" s="21">
        <f t="shared" si="1265"/>
        <v>0</v>
      </c>
      <c r="JW87" s="21"/>
      <c r="JX87" s="21">
        <f t="shared" si="1266"/>
        <v>0</v>
      </c>
      <c r="JY87" s="21"/>
      <c r="JZ87" s="21">
        <f t="shared" si="1267"/>
        <v>0</v>
      </c>
      <c r="KA87" s="21"/>
      <c r="KB87" s="21">
        <f t="shared" si="1268"/>
        <v>0</v>
      </c>
      <c r="KC87" s="21"/>
      <c r="KD87" s="21">
        <f t="shared" si="1269"/>
        <v>0</v>
      </c>
      <c r="KE87" s="21"/>
      <c r="KF87" s="21">
        <f t="shared" si="1270"/>
        <v>0</v>
      </c>
      <c r="KG87" s="21"/>
      <c r="KH87" s="21">
        <f t="shared" si="1271"/>
        <v>0</v>
      </c>
      <c r="KI87" s="21"/>
      <c r="KJ87" s="21">
        <f t="shared" si="1272"/>
        <v>0</v>
      </c>
      <c r="KK87" s="21"/>
      <c r="KL87" s="21">
        <f t="shared" si="1273"/>
        <v>0</v>
      </c>
      <c r="KM87" s="21"/>
      <c r="KN87" s="21">
        <f t="shared" si="1274"/>
        <v>0</v>
      </c>
      <c r="KO87" s="21"/>
      <c r="KP87" s="21">
        <f t="shared" si="1275"/>
        <v>0</v>
      </c>
      <c r="KQ87" s="21"/>
      <c r="KR87" s="21">
        <f t="shared" si="1276"/>
        <v>0</v>
      </c>
      <c r="KS87" s="21"/>
      <c r="KT87" s="21">
        <f t="shared" si="1277"/>
        <v>0</v>
      </c>
      <c r="KU87" s="21"/>
      <c r="KV87" s="21">
        <f t="shared" si="1278"/>
        <v>0</v>
      </c>
      <c r="KW87" s="21"/>
      <c r="KX87" s="21">
        <f t="shared" si="1279"/>
        <v>0</v>
      </c>
      <c r="KY87" s="21"/>
      <c r="KZ87" s="21">
        <f t="shared" si="1280"/>
        <v>0</v>
      </c>
      <c r="LA87" s="21"/>
      <c r="LB87" s="21">
        <f t="shared" si="1281"/>
        <v>0</v>
      </c>
      <c r="LC87" s="21"/>
      <c r="LD87" s="21">
        <f t="shared" si="1282"/>
        <v>0</v>
      </c>
      <c r="LE87" s="21"/>
      <c r="LF87" s="21">
        <f t="shared" si="1283"/>
        <v>0</v>
      </c>
      <c r="LG87" s="21"/>
      <c r="LH87" s="21">
        <f t="shared" si="1284"/>
        <v>0</v>
      </c>
      <c r="LI87" s="21"/>
      <c r="LJ87" s="21">
        <f t="shared" si="1285"/>
        <v>0</v>
      </c>
      <c r="LK87" s="21"/>
      <c r="LL87" s="21">
        <f t="shared" si="1286"/>
        <v>0</v>
      </c>
      <c r="LM87" s="21"/>
      <c r="LN87" s="21">
        <f t="shared" si="1287"/>
        <v>0</v>
      </c>
      <c r="LO87" s="21"/>
      <c r="LP87" s="21">
        <f t="shared" si="1288"/>
        <v>0</v>
      </c>
      <c r="LQ87" s="21"/>
      <c r="LR87" s="21">
        <f t="shared" si="1289"/>
        <v>0</v>
      </c>
      <c r="LS87" s="21"/>
      <c r="LT87" s="21">
        <f t="shared" si="1290"/>
        <v>0</v>
      </c>
      <c r="LU87" s="21"/>
      <c r="LV87" s="21">
        <f t="shared" si="1291"/>
        <v>0</v>
      </c>
      <c r="LW87" s="21"/>
      <c r="LX87" s="21">
        <f t="shared" si="1292"/>
        <v>0</v>
      </c>
      <c r="LY87" s="21"/>
      <c r="LZ87" s="21">
        <f t="shared" si="1293"/>
        <v>0</v>
      </c>
      <c r="MA87" s="21"/>
      <c r="MB87" s="21">
        <f t="shared" si="1294"/>
        <v>0</v>
      </c>
      <c r="MC87" s="21"/>
      <c r="MD87" s="21">
        <f t="shared" si="1295"/>
        <v>0</v>
      </c>
      <c r="ME87" s="21"/>
      <c r="MF87" s="21">
        <f t="shared" si="1296"/>
        <v>0</v>
      </c>
      <c r="MG87" s="21"/>
      <c r="MH87" s="21">
        <f t="shared" si="1297"/>
        <v>0</v>
      </c>
      <c r="MI87" s="21"/>
      <c r="MJ87" s="21">
        <f t="shared" si="1298"/>
        <v>0</v>
      </c>
      <c r="MK87" s="21"/>
      <c r="ML87" s="21">
        <f t="shared" si="1299"/>
        <v>0</v>
      </c>
      <c r="MM87" s="21"/>
      <c r="MN87" s="21">
        <f t="shared" si="1300"/>
        <v>0</v>
      </c>
      <c r="MO87" s="21"/>
      <c r="MP87" s="21">
        <f t="shared" si="1301"/>
        <v>0</v>
      </c>
      <c r="MQ87" s="21"/>
      <c r="MR87" s="21">
        <f t="shared" si="1302"/>
        <v>0</v>
      </c>
      <c r="MS87" s="21"/>
      <c r="MT87" s="21">
        <f t="shared" si="1303"/>
        <v>0</v>
      </c>
      <c r="MU87" s="21"/>
      <c r="MV87" s="21">
        <f t="shared" si="1304"/>
        <v>0</v>
      </c>
      <c r="MW87" s="21"/>
      <c r="MX87" s="21">
        <f t="shared" si="1305"/>
        <v>23</v>
      </c>
      <c r="MY87" s="21"/>
      <c r="MZ87" s="21">
        <f t="shared" si="1306"/>
        <v>23</v>
      </c>
      <c r="NA87" s="21"/>
      <c r="NB87" s="21">
        <f t="shared" si="1307"/>
        <v>23</v>
      </c>
      <c r="NC87" s="21"/>
      <c r="ND87" s="21">
        <f t="shared" si="1308"/>
        <v>23</v>
      </c>
      <c r="NE87" s="21"/>
      <c r="NF87" s="21">
        <f t="shared" si="1309"/>
        <v>23</v>
      </c>
      <c r="NG87" s="21"/>
      <c r="NH87" s="21">
        <f t="shared" si="1310"/>
        <v>23</v>
      </c>
      <c r="NI87" s="21"/>
      <c r="NJ87" s="21">
        <f t="shared" si="1311"/>
        <v>23</v>
      </c>
      <c r="NK87" s="21"/>
      <c r="NL87" s="21">
        <f t="shared" si="1312"/>
        <v>23</v>
      </c>
      <c r="NM87" s="21"/>
      <c r="NN87" s="21">
        <f t="shared" si="1313"/>
        <v>23</v>
      </c>
      <c r="NO87" s="21"/>
      <c r="NP87" s="21">
        <f t="shared" si="1314"/>
        <v>23</v>
      </c>
      <c r="NQ87" s="21"/>
      <c r="NR87" s="21">
        <f t="shared" si="1315"/>
        <v>23</v>
      </c>
      <c r="NS87" s="21"/>
      <c r="NT87" s="21">
        <f t="shared" si="1316"/>
        <v>0</v>
      </c>
      <c r="NU87" s="21"/>
      <c r="NV87" s="21">
        <f t="shared" si="1317"/>
        <v>0</v>
      </c>
      <c r="NW87" s="21"/>
      <c r="NX87" s="21">
        <f t="shared" si="1318"/>
        <v>0</v>
      </c>
      <c r="NY87" s="21"/>
      <c r="NZ87" s="21">
        <f t="shared" si="1319"/>
        <v>0</v>
      </c>
      <c r="OA87" s="21"/>
      <c r="OB87" s="21">
        <f t="shared" si="1320"/>
        <v>0</v>
      </c>
      <c r="OC87" s="21"/>
      <c r="OD87" s="21">
        <f t="shared" si="1321"/>
        <v>0</v>
      </c>
      <c r="OE87" s="21"/>
      <c r="OF87" s="21">
        <f t="shared" si="1322"/>
        <v>0</v>
      </c>
      <c r="OG87" s="21"/>
      <c r="OH87" s="21">
        <f t="shared" si="1323"/>
        <v>0</v>
      </c>
      <c r="OI87" s="21"/>
      <c r="OJ87" s="21">
        <f t="shared" si="1324"/>
        <v>0</v>
      </c>
      <c r="OK87" s="21"/>
      <c r="OL87" s="21">
        <f t="shared" si="1325"/>
        <v>0</v>
      </c>
      <c r="OM87" s="21"/>
      <c r="ON87" s="21">
        <f t="shared" si="1326"/>
        <v>0</v>
      </c>
      <c r="OO87" s="21"/>
      <c r="OP87" s="21">
        <f t="shared" si="1326"/>
        <v>0</v>
      </c>
      <c r="OQ87" s="21"/>
      <c r="OR87" s="21">
        <f t="shared" si="1326"/>
        <v>0</v>
      </c>
      <c r="OS87" s="21"/>
      <c r="OT87" s="21">
        <f t="shared" si="1326"/>
        <v>0</v>
      </c>
      <c r="OU87" s="21"/>
      <c r="OV87" s="21">
        <f t="shared" si="1326"/>
        <v>0</v>
      </c>
      <c r="OW87" s="21"/>
      <c r="OX87" s="21">
        <f t="shared" si="1326"/>
        <v>0</v>
      </c>
      <c r="OY87" s="21"/>
      <c r="OZ87" s="21">
        <f t="shared" si="1326"/>
        <v>0</v>
      </c>
      <c r="PA87" s="21"/>
      <c r="PB87" s="21">
        <f t="shared" si="1327"/>
        <v>0</v>
      </c>
      <c r="PC87" s="21"/>
      <c r="PD87" s="21">
        <f t="shared" si="1327"/>
        <v>0</v>
      </c>
      <c r="PE87" s="21"/>
      <c r="PF87" s="21">
        <f t="shared" si="1327"/>
        <v>0</v>
      </c>
      <c r="PG87" s="21"/>
      <c r="PH87" s="21">
        <f t="shared" si="1327"/>
        <v>0</v>
      </c>
      <c r="PI87" s="21"/>
      <c r="PJ87" s="21">
        <f t="shared" si="1327"/>
        <v>0</v>
      </c>
      <c r="PK87" s="21"/>
      <c r="PL87" s="21">
        <f t="shared" si="1327"/>
        <v>0</v>
      </c>
      <c r="PM87" s="21"/>
      <c r="PN87" s="21">
        <f t="shared" si="1328"/>
        <v>0</v>
      </c>
      <c r="PO87" s="21"/>
      <c r="PP87" s="21">
        <f t="shared" si="1328"/>
        <v>0</v>
      </c>
      <c r="PQ87" s="21"/>
      <c r="PR87" s="21">
        <f t="shared" si="1328"/>
        <v>0</v>
      </c>
      <c r="PS87" s="21"/>
      <c r="PT87" s="21">
        <f t="shared" si="1328"/>
        <v>0</v>
      </c>
      <c r="PU87" s="21"/>
      <c r="PV87" s="21">
        <f t="shared" si="1328"/>
        <v>0</v>
      </c>
      <c r="PW87" s="21"/>
      <c r="PX87" s="21">
        <f t="shared" si="1328"/>
        <v>0</v>
      </c>
      <c r="PY87" s="21"/>
      <c r="PZ87" s="21">
        <f t="shared" si="1329"/>
        <v>0</v>
      </c>
      <c r="QA87" s="21"/>
      <c r="QB87" s="21">
        <f t="shared" si="1329"/>
        <v>0</v>
      </c>
      <c r="QC87" s="21"/>
      <c r="QD87" s="21">
        <f t="shared" si="1329"/>
        <v>0</v>
      </c>
      <c r="QE87" s="21"/>
      <c r="QF87" s="21">
        <f t="shared" si="1329"/>
        <v>0</v>
      </c>
      <c r="QG87" s="21"/>
      <c r="QH87" s="21">
        <f t="shared" si="1329"/>
        <v>0</v>
      </c>
      <c r="QI87" s="21"/>
      <c r="QJ87" s="21">
        <f t="shared" si="1329"/>
        <v>0</v>
      </c>
      <c r="QK87" s="21"/>
      <c r="QL87" s="21">
        <f t="shared" si="1330"/>
        <v>0</v>
      </c>
      <c r="QM87" s="21"/>
      <c r="QN87" s="21">
        <f t="shared" si="1330"/>
        <v>0</v>
      </c>
      <c r="QO87" s="21"/>
      <c r="QP87" s="21">
        <f t="shared" si="1330"/>
        <v>0</v>
      </c>
      <c r="QQ87" s="21"/>
      <c r="QR87" s="21">
        <f t="shared" si="1330"/>
        <v>0</v>
      </c>
      <c r="QS87" s="21"/>
      <c r="QT87" s="21">
        <f t="shared" si="1330"/>
        <v>0</v>
      </c>
      <c r="QU87" s="21"/>
      <c r="QV87" s="21">
        <f t="shared" si="1330"/>
        <v>0</v>
      </c>
      <c r="QW87" s="21"/>
      <c r="QX87" s="21">
        <f t="shared" si="1331"/>
        <v>0</v>
      </c>
      <c r="QY87" s="21"/>
      <c r="QZ87" s="21">
        <f t="shared" si="1331"/>
        <v>0</v>
      </c>
      <c r="RA87" s="21"/>
      <c r="RB87" s="21">
        <f t="shared" si="1331"/>
        <v>0</v>
      </c>
      <c r="RC87" s="21"/>
      <c r="RD87" s="21">
        <f t="shared" si="1331"/>
        <v>0</v>
      </c>
      <c r="RE87" s="21"/>
      <c r="RF87" s="21">
        <f t="shared" si="1331"/>
        <v>0</v>
      </c>
      <c r="RG87" s="21"/>
      <c r="RH87" s="21">
        <f t="shared" si="1331"/>
        <v>0</v>
      </c>
      <c r="RI87" s="21"/>
      <c r="RJ87" s="21">
        <f t="shared" si="1332"/>
        <v>0</v>
      </c>
      <c r="RK87" s="21"/>
      <c r="RL87" s="21">
        <f t="shared" si="1333"/>
        <v>0</v>
      </c>
      <c r="RM87" s="21"/>
      <c r="RN87" s="21">
        <f t="shared" si="1334"/>
        <v>0</v>
      </c>
      <c r="RO87" s="21"/>
      <c r="RP87" s="21">
        <f t="shared" si="1335"/>
        <v>0</v>
      </c>
      <c r="RQ87" s="21"/>
      <c r="RR87" s="21">
        <f t="shared" si="1336"/>
        <v>0</v>
      </c>
      <c r="RS87" s="21"/>
      <c r="RT87" s="21">
        <f t="shared" si="1337"/>
        <v>0</v>
      </c>
      <c r="RU87" s="21"/>
      <c r="RV87" s="21">
        <f t="shared" si="1338"/>
        <v>0</v>
      </c>
      <c r="RW87" s="21"/>
      <c r="RX87" s="21">
        <f t="shared" si="1339"/>
        <v>0</v>
      </c>
      <c r="RY87" s="21"/>
      <c r="RZ87" s="21">
        <f t="shared" si="1340"/>
        <v>0</v>
      </c>
      <c r="SA87" s="21"/>
      <c r="SB87" s="21">
        <f t="shared" si="1341"/>
        <v>0</v>
      </c>
      <c r="SC87" s="21"/>
      <c r="SD87" s="21">
        <f t="shared" si="1342"/>
        <v>0</v>
      </c>
      <c r="SE87" s="21"/>
      <c r="SF87" s="21">
        <f t="shared" si="1343"/>
        <v>0</v>
      </c>
      <c r="SG87" s="21"/>
      <c r="SH87" s="21">
        <f t="shared" si="1344"/>
        <v>0</v>
      </c>
      <c r="SI87" s="21"/>
      <c r="SJ87" s="21">
        <f t="shared" si="1345"/>
        <v>0</v>
      </c>
      <c r="SK87" s="21"/>
      <c r="SL87" s="21">
        <f t="shared" si="1346"/>
        <v>0</v>
      </c>
      <c r="SM87" s="21"/>
      <c r="SN87" s="21">
        <f t="shared" si="1347"/>
        <v>0</v>
      </c>
      <c r="SO87" s="21"/>
      <c r="SP87" s="21">
        <f t="shared" si="1348"/>
        <v>0</v>
      </c>
      <c r="SQ87" s="21"/>
      <c r="SR87" s="21">
        <f t="shared" si="1349"/>
        <v>0</v>
      </c>
      <c r="SS87" s="21"/>
      <c r="ST87" s="21">
        <f t="shared" si="1350"/>
        <v>0</v>
      </c>
      <c r="SU87" s="21"/>
      <c r="SV87" s="21">
        <f t="shared" si="1351"/>
        <v>0</v>
      </c>
      <c r="SW87" s="21"/>
      <c r="SX87" s="21">
        <f t="shared" si="1352"/>
        <v>0</v>
      </c>
      <c r="SY87" s="21"/>
      <c r="SZ87" s="21">
        <f t="shared" si="1353"/>
        <v>0</v>
      </c>
      <c r="TA87" s="21"/>
      <c r="TB87" s="21">
        <f t="shared" si="1354"/>
        <v>0</v>
      </c>
      <c r="TC87" s="21"/>
      <c r="TD87" s="21">
        <f t="shared" si="1355"/>
        <v>0</v>
      </c>
      <c r="TE87" s="21"/>
      <c r="TF87" s="21">
        <f t="shared" si="1356"/>
        <v>0</v>
      </c>
      <c r="TG87" s="21"/>
      <c r="TH87" s="21">
        <f t="shared" si="1357"/>
        <v>0</v>
      </c>
      <c r="TI87" s="21"/>
      <c r="TJ87" s="21">
        <f t="shared" si="1358"/>
        <v>0</v>
      </c>
      <c r="TK87" s="21"/>
      <c r="TL87" s="21">
        <f t="shared" si="1359"/>
        <v>0</v>
      </c>
      <c r="TM87" s="21"/>
      <c r="TN87" s="21">
        <f t="shared" si="1360"/>
        <v>0</v>
      </c>
      <c r="TO87" s="21"/>
      <c r="TP87" s="21">
        <f t="shared" si="1361"/>
        <v>0</v>
      </c>
      <c r="TQ87" s="21"/>
      <c r="TR87" s="21">
        <f t="shared" si="1362"/>
        <v>0</v>
      </c>
      <c r="TS87" s="21"/>
      <c r="TT87" s="21">
        <f t="shared" si="1363"/>
        <v>0</v>
      </c>
      <c r="TU87" s="21"/>
      <c r="TV87" s="21">
        <f t="shared" si="1364"/>
        <v>0</v>
      </c>
      <c r="TW87" s="21"/>
      <c r="TX87" s="21">
        <f t="shared" si="1365"/>
        <v>0</v>
      </c>
      <c r="TY87" s="21"/>
      <c r="TZ87" s="21">
        <f t="shared" si="1366"/>
        <v>0</v>
      </c>
      <c r="UA87" s="21"/>
      <c r="UB87" s="21">
        <f t="shared" si="1367"/>
        <v>0</v>
      </c>
      <c r="UC87" s="21"/>
      <c r="UD87" s="21">
        <f t="shared" si="1368"/>
        <v>0</v>
      </c>
      <c r="UE87" s="21"/>
      <c r="UF87" s="21">
        <f t="shared" si="1369"/>
        <v>0</v>
      </c>
      <c r="UG87" s="21"/>
      <c r="UH87" s="21">
        <f t="shared" si="1370"/>
        <v>0</v>
      </c>
      <c r="UI87" s="21"/>
      <c r="UJ87" s="21">
        <f t="shared" si="1371"/>
        <v>0</v>
      </c>
      <c r="UK87" s="21"/>
      <c r="UL87" s="21">
        <f t="shared" si="1372"/>
        <v>0</v>
      </c>
      <c r="UM87" s="21"/>
      <c r="UN87" s="21">
        <f t="shared" si="1373"/>
        <v>0</v>
      </c>
      <c r="UO87" s="21"/>
      <c r="UP87" s="21">
        <f t="shared" si="1374"/>
        <v>0</v>
      </c>
      <c r="UQ87" s="21"/>
      <c r="UR87" s="21">
        <f t="shared" si="1375"/>
        <v>0</v>
      </c>
      <c r="US87" s="21"/>
      <c r="UT87" s="21">
        <f t="shared" si="1376"/>
        <v>0</v>
      </c>
      <c r="UU87" s="21"/>
      <c r="UV87" s="21">
        <f t="shared" si="1377"/>
        <v>0</v>
      </c>
      <c r="UW87" s="21"/>
      <c r="UX87" s="21">
        <f t="shared" si="1378"/>
        <v>0</v>
      </c>
      <c r="UY87" s="21"/>
      <c r="UZ87" s="21">
        <f t="shared" si="1379"/>
        <v>0</v>
      </c>
      <c r="VA87" s="21"/>
      <c r="VB87" s="21">
        <f t="shared" si="1380"/>
        <v>0</v>
      </c>
      <c r="VC87" s="21"/>
      <c r="VD87" s="21">
        <f t="shared" si="1381"/>
        <v>0</v>
      </c>
      <c r="VE87" s="21"/>
      <c r="VF87" s="21">
        <f t="shared" si="1382"/>
        <v>0</v>
      </c>
      <c r="VG87" s="21"/>
      <c r="VH87" s="21">
        <f t="shared" si="1383"/>
        <v>0</v>
      </c>
      <c r="VI87" s="21"/>
      <c r="VJ87" s="21">
        <f t="shared" si="1384"/>
        <v>0</v>
      </c>
      <c r="VK87" s="21"/>
      <c r="VL87" s="21">
        <f t="shared" si="1385"/>
        <v>0</v>
      </c>
      <c r="VM87" s="21"/>
      <c r="VN87" s="21">
        <f t="shared" si="1386"/>
        <v>0</v>
      </c>
      <c r="VO87" s="21"/>
      <c r="VP87" s="21">
        <f t="shared" si="1387"/>
        <v>0</v>
      </c>
      <c r="VQ87" s="21"/>
      <c r="VR87" s="21">
        <f t="shared" si="1326"/>
        <v>0</v>
      </c>
      <c r="VS87" s="21"/>
      <c r="VT87" s="21">
        <f t="shared" si="1388"/>
        <v>0</v>
      </c>
      <c r="VU87" s="21"/>
      <c r="VV87" s="21">
        <f t="shared" si="1388"/>
        <v>0</v>
      </c>
      <c r="VW87" s="21"/>
      <c r="VX87" s="21">
        <f t="shared" si="1389"/>
        <v>0</v>
      </c>
      <c r="VY87" s="21"/>
      <c r="VZ87" s="21">
        <f t="shared" si="1389"/>
        <v>0</v>
      </c>
      <c r="WA87" s="21"/>
      <c r="WB87" s="21">
        <f t="shared" si="1389"/>
        <v>0</v>
      </c>
      <c r="WC87" s="21"/>
      <c r="WD87" s="21">
        <f t="shared" si="1389"/>
        <v>0</v>
      </c>
      <c r="WE87" s="21"/>
      <c r="WF87" s="21">
        <f t="shared" si="1389"/>
        <v>0</v>
      </c>
      <c r="WG87" s="21"/>
      <c r="WH87" s="21">
        <f t="shared" si="1389"/>
        <v>0</v>
      </c>
      <c r="WI87" s="21"/>
      <c r="WJ87" s="21">
        <f t="shared" si="1389"/>
        <v>0</v>
      </c>
      <c r="WK87" s="21"/>
      <c r="WL87" s="21">
        <f t="shared" si="1389"/>
        <v>0</v>
      </c>
      <c r="WM87" s="21"/>
      <c r="WN87" s="21">
        <f t="shared" si="1390"/>
        <v>0</v>
      </c>
      <c r="WO87" s="21"/>
      <c r="WP87" s="21">
        <f t="shared" si="1390"/>
        <v>0</v>
      </c>
      <c r="WQ87" s="21"/>
      <c r="WR87" s="21">
        <f t="shared" si="1390"/>
        <v>0</v>
      </c>
      <c r="WS87" s="21"/>
      <c r="WT87" s="21">
        <f t="shared" si="1390"/>
        <v>0</v>
      </c>
      <c r="WU87" s="21"/>
      <c r="WV87" s="21">
        <f t="shared" si="1390"/>
        <v>0</v>
      </c>
      <c r="WW87" s="21"/>
      <c r="WX87" s="21">
        <f t="shared" si="1390"/>
        <v>0</v>
      </c>
      <c r="WY87" s="21"/>
      <c r="WZ87" s="21">
        <f t="shared" si="1390"/>
        <v>0</v>
      </c>
      <c r="XA87" s="21"/>
      <c r="XB87" s="21">
        <f t="shared" si="1390"/>
        <v>0</v>
      </c>
      <c r="XC87" s="21"/>
      <c r="XD87" s="21">
        <f t="shared" si="1391"/>
        <v>0</v>
      </c>
      <c r="XE87" s="21"/>
      <c r="XF87" s="21">
        <f t="shared" si="1391"/>
        <v>0</v>
      </c>
      <c r="XG87" s="21"/>
      <c r="XH87" s="21">
        <f t="shared" si="1391"/>
        <v>0</v>
      </c>
      <c r="XI87" s="21"/>
      <c r="XJ87" s="21">
        <f t="shared" si="1391"/>
        <v>0</v>
      </c>
      <c r="XK87" s="21"/>
      <c r="XL87" s="21">
        <f t="shared" si="1391"/>
        <v>0</v>
      </c>
      <c r="XM87" s="21"/>
      <c r="XN87" s="21">
        <f t="shared" si="1391"/>
        <v>0</v>
      </c>
      <c r="XO87" s="21"/>
      <c r="XP87" s="21">
        <f t="shared" si="1391"/>
        <v>0</v>
      </c>
      <c r="XQ87" s="21"/>
      <c r="XR87" s="21">
        <f t="shared" si="1391"/>
        <v>0</v>
      </c>
      <c r="XS87" s="21"/>
      <c r="XT87" s="21">
        <f t="shared" si="1453"/>
        <v>0</v>
      </c>
      <c r="XU87" s="21"/>
      <c r="XV87" s="21">
        <f t="shared" si="1453"/>
        <v>0</v>
      </c>
      <c r="XW87" s="21"/>
      <c r="XX87" s="21">
        <f t="shared" si="1453"/>
        <v>0</v>
      </c>
      <c r="XY87" s="21"/>
      <c r="XZ87" s="21">
        <f t="shared" si="1453"/>
        <v>0</v>
      </c>
      <c r="YA87" s="21"/>
      <c r="YB87" s="21">
        <f t="shared" si="1392"/>
        <v>0</v>
      </c>
      <c r="YC87" s="21"/>
      <c r="YD87" s="21">
        <f t="shared" si="1393"/>
        <v>0</v>
      </c>
      <c r="YE87" s="21"/>
      <c r="YF87" s="21">
        <f t="shared" si="1394"/>
        <v>0</v>
      </c>
      <c r="YG87" s="21"/>
      <c r="YH87" s="21">
        <f t="shared" si="1395"/>
        <v>0</v>
      </c>
      <c r="YI87" s="21"/>
      <c r="YJ87" s="21">
        <f t="shared" si="1396"/>
        <v>0</v>
      </c>
      <c r="YK87" s="21"/>
      <c r="YL87" s="21">
        <f t="shared" si="1397"/>
        <v>0</v>
      </c>
      <c r="YM87" s="21"/>
      <c r="YN87" s="21">
        <f t="shared" si="1398"/>
        <v>0</v>
      </c>
      <c r="YO87" s="21"/>
      <c r="YP87" s="21">
        <f t="shared" si="1399"/>
        <v>0</v>
      </c>
      <c r="YQ87" s="21"/>
      <c r="YR87" s="21">
        <f t="shared" si="1400"/>
        <v>0</v>
      </c>
      <c r="YS87" s="21"/>
      <c r="YT87" s="21">
        <f t="shared" si="1401"/>
        <v>0</v>
      </c>
      <c r="YU87" s="21"/>
      <c r="YV87" s="21">
        <f t="shared" si="1402"/>
        <v>0</v>
      </c>
      <c r="YW87" s="21"/>
      <c r="YX87" s="21">
        <f t="shared" si="1403"/>
        <v>0</v>
      </c>
      <c r="YY87" s="21"/>
      <c r="YZ87" s="21">
        <f t="shared" si="1388"/>
        <v>0</v>
      </c>
      <c r="ZA87" s="21"/>
      <c r="ZB87" s="21">
        <f t="shared" si="1404"/>
        <v>0</v>
      </c>
      <c r="ZC87" s="21"/>
      <c r="ZD87" s="21">
        <f t="shared" si="1405"/>
        <v>0</v>
      </c>
      <c r="ZE87" s="21"/>
      <c r="ZF87" s="21">
        <f t="shared" si="1406"/>
        <v>0</v>
      </c>
      <c r="ZG87" s="21"/>
      <c r="ZH87" s="21">
        <f t="shared" si="1407"/>
        <v>0</v>
      </c>
      <c r="ZI87" s="21"/>
      <c r="ZJ87" s="21">
        <f t="shared" si="1408"/>
        <v>0</v>
      </c>
      <c r="ZK87" s="21"/>
      <c r="ZL87" s="21">
        <f t="shared" si="1409"/>
        <v>0</v>
      </c>
      <c r="ZM87" s="21"/>
      <c r="ZN87" s="21">
        <f t="shared" si="1410"/>
        <v>0</v>
      </c>
      <c r="ZO87" s="21"/>
      <c r="ZP87" s="21">
        <f t="shared" si="1411"/>
        <v>0</v>
      </c>
      <c r="ZQ87" s="21"/>
      <c r="ZR87" s="21">
        <f t="shared" si="1412"/>
        <v>0</v>
      </c>
      <c r="ZS87" s="21"/>
      <c r="ZT87" s="21">
        <f t="shared" si="1388"/>
        <v>0</v>
      </c>
      <c r="ZU87" s="21"/>
      <c r="ZV87" s="21">
        <f t="shared" si="1413"/>
        <v>0</v>
      </c>
      <c r="ZW87" s="21"/>
      <c r="ZX87" s="21">
        <f t="shared" si="1414"/>
        <v>0</v>
      </c>
      <c r="ZY87" s="21"/>
      <c r="ZZ87" s="21">
        <f t="shared" si="1414"/>
        <v>0</v>
      </c>
      <c r="AAA87" s="21"/>
      <c r="AAB87" s="21">
        <f t="shared" si="1415"/>
        <v>0</v>
      </c>
      <c r="AAC87" s="21"/>
      <c r="AAD87" s="21">
        <f t="shared" si="1415"/>
        <v>0</v>
      </c>
      <c r="AAE87" s="21"/>
      <c r="AAF87" s="21">
        <f t="shared" si="1416"/>
        <v>0</v>
      </c>
      <c r="AAG87" s="21"/>
      <c r="AAH87" s="21">
        <f t="shared" si="1416"/>
        <v>0</v>
      </c>
      <c r="AAI87" s="21"/>
      <c r="AAJ87" s="21">
        <f t="shared" si="1417"/>
        <v>0</v>
      </c>
      <c r="AAK87" s="21"/>
      <c r="AAL87" s="21">
        <f t="shared" si="1417"/>
        <v>0</v>
      </c>
      <c r="AAM87" s="21"/>
      <c r="AAN87" s="21">
        <f t="shared" si="1418"/>
        <v>0</v>
      </c>
      <c r="AAO87" s="21"/>
      <c r="AAP87" s="21">
        <f t="shared" si="1418"/>
        <v>0</v>
      </c>
      <c r="AAQ87" s="21"/>
      <c r="AAR87" s="21">
        <f t="shared" si="1419"/>
        <v>0</v>
      </c>
      <c r="AAS87" s="21"/>
      <c r="AAT87" s="21">
        <f t="shared" si="1419"/>
        <v>0</v>
      </c>
      <c r="AAU87" s="21"/>
      <c r="AAV87" s="21">
        <f t="shared" si="1420"/>
        <v>0</v>
      </c>
      <c r="AAW87" s="21"/>
      <c r="AAX87" s="21">
        <f t="shared" si="1420"/>
        <v>0</v>
      </c>
      <c r="AAY87" s="21"/>
      <c r="AAZ87" s="21">
        <f t="shared" si="1421"/>
        <v>0</v>
      </c>
      <c r="ABA87" s="21"/>
      <c r="ABB87" s="21">
        <f t="shared" si="1421"/>
        <v>0</v>
      </c>
      <c r="ABC87" s="21"/>
      <c r="ABD87" s="21">
        <f t="shared" si="1422"/>
        <v>0</v>
      </c>
      <c r="ABE87" s="21"/>
      <c r="ABF87" s="21">
        <f t="shared" si="1422"/>
        <v>0</v>
      </c>
      <c r="ABG87" s="21"/>
      <c r="ABH87" s="21">
        <f t="shared" si="1423"/>
        <v>0</v>
      </c>
      <c r="ABI87" s="21"/>
      <c r="ABJ87" s="21">
        <f t="shared" si="1423"/>
        <v>0</v>
      </c>
      <c r="ABK87" s="21"/>
      <c r="ABL87" s="21">
        <f t="shared" si="1424"/>
        <v>0</v>
      </c>
      <c r="ABM87" s="21"/>
      <c r="ABN87" s="21">
        <f t="shared" si="1424"/>
        <v>0</v>
      </c>
      <c r="ABO87" s="21"/>
      <c r="ABP87" s="21">
        <f t="shared" si="1425"/>
        <v>0</v>
      </c>
      <c r="ABQ87" s="21"/>
      <c r="ABR87" s="21">
        <f t="shared" si="1425"/>
        <v>0</v>
      </c>
      <c r="ABS87" s="21"/>
      <c r="ABT87" s="21">
        <f t="shared" si="1426"/>
        <v>0</v>
      </c>
      <c r="ABU87" s="21"/>
      <c r="ABV87" s="21">
        <f t="shared" si="1426"/>
        <v>0</v>
      </c>
      <c r="ABW87" s="21"/>
      <c r="ABX87" s="21">
        <f t="shared" si="1427"/>
        <v>0</v>
      </c>
      <c r="ABY87" s="21"/>
      <c r="ABZ87" s="21">
        <f t="shared" si="1427"/>
        <v>0</v>
      </c>
      <c r="ACA87" s="21"/>
      <c r="ACB87" s="21">
        <f t="shared" si="1428"/>
        <v>0</v>
      </c>
      <c r="ACC87" s="21"/>
      <c r="ACD87" s="21">
        <f t="shared" si="1428"/>
        <v>0</v>
      </c>
      <c r="ACE87" s="21"/>
      <c r="ACF87" s="21">
        <f t="shared" si="1429"/>
        <v>0</v>
      </c>
      <c r="ACG87" s="21"/>
      <c r="ACH87" s="21">
        <f t="shared" si="1429"/>
        <v>0</v>
      </c>
      <c r="ACI87" s="21"/>
      <c r="ACJ87" s="21">
        <f t="shared" si="1430"/>
        <v>0</v>
      </c>
      <c r="ACK87" s="21"/>
      <c r="ACL87" s="21">
        <f t="shared" si="1430"/>
        <v>0</v>
      </c>
      <c r="ACM87" s="21"/>
      <c r="ACN87" s="21">
        <f t="shared" si="1431"/>
        <v>0</v>
      </c>
      <c r="ACO87" s="21"/>
      <c r="ACP87" s="21">
        <f t="shared" si="1431"/>
        <v>0</v>
      </c>
      <c r="ACQ87" s="21"/>
      <c r="ACR87" s="21">
        <f t="shared" si="1432"/>
        <v>0</v>
      </c>
      <c r="ACS87" s="21"/>
      <c r="ACT87" s="21">
        <f t="shared" si="1432"/>
        <v>0</v>
      </c>
      <c r="ACU87" s="21"/>
      <c r="ACV87" s="21">
        <f t="shared" si="1433"/>
        <v>0</v>
      </c>
      <c r="ACW87" s="21"/>
      <c r="ACX87" s="21">
        <f t="shared" si="1433"/>
        <v>0</v>
      </c>
      <c r="ACY87" s="21"/>
      <c r="ACZ87" s="21">
        <f t="shared" si="1434"/>
        <v>0</v>
      </c>
      <c r="ADA87" s="21"/>
      <c r="ADB87" s="21">
        <f t="shared" si="1434"/>
        <v>0</v>
      </c>
      <c r="ADC87" s="21"/>
      <c r="ADD87" s="21">
        <f t="shared" si="1435"/>
        <v>0</v>
      </c>
      <c r="ADE87" s="21"/>
      <c r="ADF87" s="21">
        <f t="shared" si="1435"/>
        <v>0</v>
      </c>
      <c r="ADG87" s="21"/>
      <c r="ADH87" s="21">
        <f t="shared" si="1436"/>
        <v>0</v>
      </c>
      <c r="ADI87" s="21"/>
      <c r="ADJ87" s="21">
        <f t="shared" si="1436"/>
        <v>0</v>
      </c>
      <c r="ADK87" s="21"/>
      <c r="ADL87" s="21">
        <f t="shared" si="1437"/>
        <v>0</v>
      </c>
      <c r="ADM87" s="21"/>
      <c r="ADN87" s="21">
        <f t="shared" si="1437"/>
        <v>0</v>
      </c>
      <c r="ADO87" s="21"/>
      <c r="ADP87" s="21">
        <f t="shared" si="1437"/>
        <v>0</v>
      </c>
      <c r="ADQ87" s="21"/>
      <c r="ADR87" s="21">
        <f t="shared" si="1437"/>
        <v>0</v>
      </c>
      <c r="ADS87" s="21"/>
      <c r="ADT87" s="21">
        <f t="shared" si="1437"/>
        <v>0</v>
      </c>
      <c r="ADU87" s="21"/>
      <c r="ADV87" s="21">
        <f t="shared" si="1438"/>
        <v>0</v>
      </c>
      <c r="ADW87" s="21"/>
      <c r="ADX87" s="21">
        <f t="shared" si="1438"/>
        <v>0</v>
      </c>
      <c r="ADY87" s="21"/>
      <c r="ADZ87" s="21">
        <f t="shared" si="1438"/>
        <v>0</v>
      </c>
      <c r="AEA87" s="21"/>
      <c r="AEB87" s="21">
        <f t="shared" si="1438"/>
        <v>0</v>
      </c>
      <c r="AEC87" s="21"/>
      <c r="AED87" s="21">
        <f t="shared" si="1439"/>
        <v>0</v>
      </c>
      <c r="AEE87" s="21"/>
      <c r="AEF87" s="21">
        <f t="shared" si="1439"/>
        <v>0</v>
      </c>
      <c r="AEG87" s="21"/>
      <c r="AEH87" s="21">
        <f t="shared" si="1439"/>
        <v>0</v>
      </c>
      <c r="AEI87" s="21"/>
      <c r="AEJ87" s="21">
        <f t="shared" si="1439"/>
        <v>0</v>
      </c>
      <c r="AEK87" s="21"/>
      <c r="AEL87" s="21">
        <f t="shared" si="1439"/>
        <v>0</v>
      </c>
      <c r="AEM87" s="21"/>
      <c r="AEN87" s="21">
        <f t="shared" si="1440"/>
        <v>0</v>
      </c>
      <c r="AEO87" s="21"/>
      <c r="AEP87" s="21">
        <f t="shared" si="1440"/>
        <v>0</v>
      </c>
      <c r="AEQ87" s="21"/>
      <c r="AER87" s="21">
        <f t="shared" si="1440"/>
        <v>0</v>
      </c>
      <c r="AES87" s="21"/>
      <c r="AET87" s="21">
        <f t="shared" si="1440"/>
        <v>0</v>
      </c>
      <c r="AEU87" s="21"/>
      <c r="AEV87" s="21">
        <f t="shared" si="1441"/>
        <v>0</v>
      </c>
      <c r="AEW87" s="21"/>
      <c r="AEX87" s="21">
        <f t="shared" si="1441"/>
        <v>0</v>
      </c>
      <c r="AEY87" s="21"/>
      <c r="AEZ87" s="21">
        <f t="shared" si="1441"/>
        <v>0</v>
      </c>
      <c r="AFA87" s="21"/>
      <c r="AFB87" s="21">
        <f t="shared" si="1441"/>
        <v>0</v>
      </c>
      <c r="AFC87" s="21"/>
      <c r="AFD87" s="21">
        <f t="shared" si="1441"/>
        <v>0</v>
      </c>
      <c r="AFE87" s="21"/>
      <c r="AFF87" s="21">
        <f t="shared" si="1442"/>
        <v>0</v>
      </c>
      <c r="AFG87" s="21"/>
      <c r="AFH87" s="21">
        <f t="shared" si="1442"/>
        <v>0</v>
      </c>
      <c r="AFI87" s="21"/>
      <c r="AFJ87" s="21">
        <f t="shared" si="1442"/>
        <v>0</v>
      </c>
      <c r="AFK87" s="21"/>
      <c r="AFL87" s="21">
        <f t="shared" si="1442"/>
        <v>0</v>
      </c>
      <c r="AFM87" s="21"/>
      <c r="AFN87" s="21">
        <f t="shared" si="1443"/>
        <v>0</v>
      </c>
      <c r="AFO87" s="21"/>
      <c r="AFP87" s="21">
        <f t="shared" si="1443"/>
        <v>0</v>
      </c>
      <c r="AFQ87" s="21"/>
      <c r="AFR87" s="21">
        <f t="shared" si="1443"/>
        <v>0</v>
      </c>
      <c r="AFS87" s="21"/>
      <c r="AFT87" s="21">
        <f t="shared" si="1443"/>
        <v>0</v>
      </c>
      <c r="AFU87" s="21"/>
      <c r="AFV87" s="21">
        <f t="shared" si="1443"/>
        <v>0</v>
      </c>
      <c r="AFW87" s="21"/>
      <c r="AFX87" s="21">
        <f t="shared" si="1444"/>
        <v>0</v>
      </c>
      <c r="AFY87" s="21"/>
      <c r="AFZ87" s="21">
        <f t="shared" si="1444"/>
        <v>0</v>
      </c>
      <c r="AGA87" s="21"/>
      <c r="AGB87" s="21">
        <f t="shared" si="1444"/>
        <v>0</v>
      </c>
      <c r="AGC87" s="21"/>
      <c r="AGD87" s="21">
        <f t="shared" si="1444"/>
        <v>0</v>
      </c>
      <c r="AGE87" s="21"/>
      <c r="AGF87" s="21">
        <f t="shared" si="1445"/>
        <v>0</v>
      </c>
      <c r="AGG87" s="21"/>
      <c r="AGH87" s="21">
        <f t="shared" si="1445"/>
        <v>0</v>
      </c>
      <c r="AGI87" s="21"/>
      <c r="AGJ87" s="21">
        <f t="shared" si="1445"/>
        <v>0</v>
      </c>
      <c r="AGK87" s="21"/>
      <c r="AGL87" s="21">
        <f t="shared" si="1445"/>
        <v>0</v>
      </c>
      <c r="AGM87" s="21"/>
      <c r="AGN87" s="21">
        <f t="shared" si="1445"/>
        <v>0</v>
      </c>
      <c r="AGO87" s="21"/>
      <c r="AGP87" s="21">
        <f t="shared" si="1446"/>
        <v>0</v>
      </c>
      <c r="AGQ87" s="21"/>
      <c r="AGR87" s="21">
        <f t="shared" si="1446"/>
        <v>0</v>
      </c>
      <c r="AGS87" s="21"/>
      <c r="AGT87" s="21">
        <f t="shared" si="1446"/>
        <v>0</v>
      </c>
      <c r="AGU87" s="21"/>
      <c r="AGV87" s="21">
        <f t="shared" si="1446"/>
        <v>0</v>
      </c>
      <c r="AGW87" s="21"/>
      <c r="AGX87" s="21">
        <f t="shared" si="1447"/>
        <v>0</v>
      </c>
      <c r="AGY87" s="21"/>
      <c r="AGZ87" s="21">
        <f t="shared" si="1447"/>
        <v>0</v>
      </c>
      <c r="AHA87" s="21"/>
      <c r="AHB87" s="21">
        <f t="shared" si="1447"/>
        <v>0</v>
      </c>
      <c r="AHC87" s="21"/>
      <c r="AHD87" s="21">
        <f t="shared" si="1447"/>
        <v>0</v>
      </c>
      <c r="AHE87" s="21"/>
      <c r="AHF87" s="21">
        <f t="shared" si="1447"/>
        <v>0</v>
      </c>
      <c r="AHG87" s="21"/>
      <c r="AHH87" s="21">
        <f t="shared" si="1448"/>
        <v>0</v>
      </c>
      <c r="AHI87" s="21"/>
      <c r="AHJ87" s="21">
        <f t="shared" si="1448"/>
        <v>0</v>
      </c>
      <c r="AHK87" s="21"/>
      <c r="AHL87" s="21">
        <f t="shared" si="1448"/>
        <v>0</v>
      </c>
      <c r="AHM87" s="21"/>
      <c r="AHN87" s="21">
        <f t="shared" si="1448"/>
        <v>0</v>
      </c>
      <c r="AHO87" s="21"/>
      <c r="AHP87" s="21">
        <f t="shared" si="1449"/>
        <v>0</v>
      </c>
      <c r="AHQ87" s="21"/>
      <c r="AHR87" s="21">
        <f t="shared" si="1449"/>
        <v>0</v>
      </c>
      <c r="AHS87" s="21"/>
      <c r="AHT87" s="21">
        <f t="shared" si="1449"/>
        <v>0</v>
      </c>
      <c r="AHU87" s="21"/>
      <c r="AHV87" s="21">
        <f t="shared" si="1449"/>
        <v>0</v>
      </c>
      <c r="AHW87" s="21"/>
      <c r="AHX87" s="21">
        <f t="shared" si="1449"/>
        <v>0</v>
      </c>
      <c r="AHY87" s="21"/>
      <c r="AHZ87" s="21">
        <f t="shared" si="1450"/>
        <v>0</v>
      </c>
      <c r="AIA87" s="21"/>
      <c r="AIB87" s="21">
        <f t="shared" si="1450"/>
        <v>0</v>
      </c>
      <c r="AIC87" s="21"/>
      <c r="AID87" s="21">
        <f t="shared" si="1450"/>
        <v>0</v>
      </c>
      <c r="AIE87" s="21"/>
      <c r="AIF87" s="21">
        <f t="shared" si="1450"/>
        <v>0</v>
      </c>
      <c r="AIG87" s="21"/>
      <c r="AIH87" s="21">
        <f t="shared" si="1451"/>
        <v>0</v>
      </c>
      <c r="AII87" s="21"/>
      <c r="AIJ87" s="21">
        <f t="shared" si="1451"/>
        <v>0</v>
      </c>
      <c r="AIK87" s="21"/>
      <c r="AIL87" s="21">
        <f t="shared" si="1451"/>
        <v>0</v>
      </c>
      <c r="AIM87" s="21"/>
      <c r="AIN87" s="21">
        <f t="shared" si="1451"/>
        <v>0</v>
      </c>
      <c r="AIO87" s="21"/>
      <c r="AIP87" s="21">
        <f t="shared" si="1451"/>
        <v>0</v>
      </c>
      <c r="AIQ87" s="21"/>
      <c r="AIR87" s="21">
        <f t="shared" si="1452"/>
        <v>0</v>
      </c>
      <c r="AIS87" s="21"/>
      <c r="AIT87" s="21">
        <f t="shared" si="1452"/>
        <v>0</v>
      </c>
      <c r="AIU87" s="21"/>
      <c r="AIV87" s="21">
        <f t="shared" si="1452"/>
        <v>0</v>
      </c>
      <c r="AIW87" s="21"/>
      <c r="AIX87" s="21">
        <f t="shared" si="1452"/>
        <v>0</v>
      </c>
      <c r="AIY87" s="21"/>
      <c r="AIZ87" s="21">
        <f t="shared" si="1388"/>
        <v>0</v>
      </c>
      <c r="AJA87" s="21"/>
    </row>
    <row r="88" spans="1:937" ht="13.5" customHeight="1" x14ac:dyDescent="0.25">
      <c r="A88" s="96"/>
      <c r="B88" s="31">
        <v>83</v>
      </c>
      <c r="C88" s="192" t="s">
        <v>209</v>
      </c>
      <c r="D88" s="67" t="s">
        <v>134</v>
      </c>
      <c r="E88" s="194" t="s">
        <v>392</v>
      </c>
      <c r="F88" s="194" t="str">
        <f>_xlfn.XLOOKUP(D88,'WTG PH-III'!$D$5:$D$198,'WTG PH-III'!$B$5:$B$198,0,0,1)</f>
        <v>PSS-14</v>
      </c>
      <c r="G88" s="22" t="s">
        <v>537</v>
      </c>
      <c r="H88" s="22" t="s">
        <v>550</v>
      </c>
      <c r="I88" s="61">
        <v>11</v>
      </c>
      <c r="J88" s="21">
        <v>253</v>
      </c>
      <c r="K88" s="21">
        <f t="shared" si="1129"/>
        <v>253</v>
      </c>
      <c r="L88" s="21">
        <f t="shared" si="1130"/>
        <v>253</v>
      </c>
      <c r="M88" s="21">
        <f t="shared" si="1131"/>
        <v>0</v>
      </c>
      <c r="N88" s="95">
        <f>VLOOKUP(D88,'WTG PH-III'!$D$5:$U$198,17,0)</f>
        <v>45828</v>
      </c>
      <c r="O88" s="95">
        <f>VLOOKUP(D88,'WTG PH-III'!$D$5:$U$198,18,0)</f>
        <v>45838</v>
      </c>
      <c r="P88" s="21">
        <f t="shared" si="1132"/>
        <v>0</v>
      </c>
      <c r="Q88" s="21"/>
      <c r="R88" s="21">
        <f t="shared" si="1133"/>
        <v>0</v>
      </c>
      <c r="S88" s="21"/>
      <c r="T88" s="21">
        <f t="shared" si="1134"/>
        <v>0</v>
      </c>
      <c r="U88" s="21"/>
      <c r="V88" s="21">
        <f t="shared" si="1135"/>
        <v>0</v>
      </c>
      <c r="W88" s="21"/>
      <c r="X88" s="21">
        <f t="shared" si="1136"/>
        <v>0</v>
      </c>
      <c r="Y88" s="21"/>
      <c r="Z88" s="21">
        <f t="shared" si="1137"/>
        <v>0</v>
      </c>
      <c r="AA88" s="21"/>
      <c r="AB88" s="21">
        <f t="shared" si="1138"/>
        <v>0</v>
      </c>
      <c r="AC88" s="21"/>
      <c r="AD88" s="21">
        <f t="shared" si="1139"/>
        <v>0</v>
      </c>
      <c r="AE88" s="21"/>
      <c r="AF88" s="21">
        <f t="shared" si="1140"/>
        <v>0</v>
      </c>
      <c r="AG88" s="21"/>
      <c r="AH88" s="21">
        <f t="shared" si="1141"/>
        <v>0</v>
      </c>
      <c r="AI88" s="21"/>
      <c r="AJ88" s="21">
        <f t="shared" si="1142"/>
        <v>0</v>
      </c>
      <c r="AK88" s="21"/>
      <c r="AL88" s="21">
        <f t="shared" si="1143"/>
        <v>0</v>
      </c>
      <c r="AM88" s="21"/>
      <c r="AN88" s="21">
        <f t="shared" si="1144"/>
        <v>0</v>
      </c>
      <c r="AO88" s="21"/>
      <c r="AP88" s="21">
        <f t="shared" si="1145"/>
        <v>0</v>
      </c>
      <c r="AQ88" s="21"/>
      <c r="AR88" s="21">
        <f t="shared" si="1146"/>
        <v>0</v>
      </c>
      <c r="AS88" s="21"/>
      <c r="AT88" s="21">
        <f t="shared" si="1147"/>
        <v>0</v>
      </c>
      <c r="AU88" s="21"/>
      <c r="AV88" s="21">
        <f t="shared" si="1148"/>
        <v>0</v>
      </c>
      <c r="AW88" s="21"/>
      <c r="AX88" s="21">
        <f t="shared" si="1149"/>
        <v>0</v>
      </c>
      <c r="AY88" s="21"/>
      <c r="AZ88" s="21">
        <f t="shared" si="1150"/>
        <v>0</v>
      </c>
      <c r="BA88" s="21"/>
      <c r="BB88" s="21">
        <f t="shared" si="1151"/>
        <v>0</v>
      </c>
      <c r="BC88" s="21"/>
      <c r="BD88" s="21">
        <f t="shared" si="1152"/>
        <v>0</v>
      </c>
      <c r="BE88" s="21"/>
      <c r="BF88" s="21">
        <f t="shared" si="1153"/>
        <v>0</v>
      </c>
      <c r="BG88" s="21"/>
      <c r="BH88" s="21">
        <f t="shared" si="1154"/>
        <v>0</v>
      </c>
      <c r="BI88" s="21"/>
      <c r="BJ88" s="21">
        <f t="shared" si="1155"/>
        <v>0</v>
      </c>
      <c r="BK88" s="21"/>
      <c r="BL88" s="21">
        <f t="shared" si="1156"/>
        <v>0</v>
      </c>
      <c r="BM88" s="21"/>
      <c r="BN88" s="21">
        <f t="shared" si="1157"/>
        <v>0</v>
      </c>
      <c r="BO88" s="21"/>
      <c r="BP88" s="21">
        <f t="shared" si="1158"/>
        <v>0</v>
      </c>
      <c r="BQ88" s="21"/>
      <c r="BR88" s="21">
        <f t="shared" si="1159"/>
        <v>0</v>
      </c>
      <c r="BS88" s="21"/>
      <c r="BT88" s="21">
        <f t="shared" si="1160"/>
        <v>0</v>
      </c>
      <c r="BU88" s="21"/>
      <c r="BV88" s="21">
        <f t="shared" si="1161"/>
        <v>0</v>
      </c>
      <c r="BW88" s="21"/>
      <c r="BX88" s="21">
        <f t="shared" si="1162"/>
        <v>0</v>
      </c>
      <c r="BY88" s="21"/>
      <c r="BZ88" s="21">
        <f t="shared" si="1163"/>
        <v>0</v>
      </c>
      <c r="CA88" s="21"/>
      <c r="CB88" s="21">
        <f t="shared" si="1164"/>
        <v>0</v>
      </c>
      <c r="CC88" s="21"/>
      <c r="CD88" s="21">
        <f t="shared" si="1165"/>
        <v>0</v>
      </c>
      <c r="CE88" s="21"/>
      <c r="CF88" s="21">
        <f t="shared" si="1166"/>
        <v>0</v>
      </c>
      <c r="CG88" s="21"/>
      <c r="CH88" s="21">
        <f t="shared" si="1167"/>
        <v>0</v>
      </c>
      <c r="CI88" s="21"/>
      <c r="CJ88" s="21">
        <f t="shared" si="1168"/>
        <v>0</v>
      </c>
      <c r="CK88" s="21"/>
      <c r="CL88" s="21">
        <f t="shared" si="1169"/>
        <v>0</v>
      </c>
      <c r="CM88" s="21"/>
      <c r="CN88" s="21">
        <f t="shared" si="1170"/>
        <v>0</v>
      </c>
      <c r="CO88" s="21"/>
      <c r="CP88" s="21">
        <f t="shared" si="1171"/>
        <v>0</v>
      </c>
      <c r="CQ88" s="21"/>
      <c r="CR88" s="21">
        <f t="shared" si="1172"/>
        <v>0</v>
      </c>
      <c r="CS88" s="21"/>
      <c r="CT88" s="21">
        <f t="shared" si="1173"/>
        <v>0</v>
      </c>
      <c r="CU88" s="21"/>
      <c r="CV88" s="21">
        <f t="shared" si="1174"/>
        <v>0</v>
      </c>
      <c r="CW88" s="21"/>
      <c r="CX88" s="21">
        <f t="shared" si="1175"/>
        <v>0</v>
      </c>
      <c r="CY88" s="21"/>
      <c r="CZ88" s="21">
        <f t="shared" si="1176"/>
        <v>0</v>
      </c>
      <c r="DA88" s="21"/>
      <c r="DB88" s="21">
        <f t="shared" si="1177"/>
        <v>0</v>
      </c>
      <c r="DC88" s="21"/>
      <c r="DD88" s="21">
        <f t="shared" si="1178"/>
        <v>0</v>
      </c>
      <c r="DE88" s="21"/>
      <c r="DF88" s="21">
        <f t="shared" si="1179"/>
        <v>0</v>
      </c>
      <c r="DG88" s="21"/>
      <c r="DH88" s="21">
        <f t="shared" si="1180"/>
        <v>0</v>
      </c>
      <c r="DI88" s="21"/>
      <c r="DJ88" s="21">
        <f t="shared" si="1181"/>
        <v>0</v>
      </c>
      <c r="DK88" s="21"/>
      <c r="DL88" s="21">
        <f t="shared" si="1182"/>
        <v>0</v>
      </c>
      <c r="DM88" s="21"/>
      <c r="DN88" s="21">
        <f t="shared" si="1183"/>
        <v>0</v>
      </c>
      <c r="DO88" s="21"/>
      <c r="DP88" s="21">
        <f t="shared" si="1184"/>
        <v>0</v>
      </c>
      <c r="DQ88" s="21"/>
      <c r="DR88" s="21">
        <f t="shared" si="1185"/>
        <v>0</v>
      </c>
      <c r="DS88" s="21"/>
      <c r="DT88" s="21">
        <f t="shared" si="1186"/>
        <v>0</v>
      </c>
      <c r="DU88" s="21"/>
      <c r="DV88" s="21">
        <f t="shared" si="1187"/>
        <v>0</v>
      </c>
      <c r="DW88" s="21"/>
      <c r="DX88" s="21">
        <f t="shared" si="1188"/>
        <v>0</v>
      </c>
      <c r="DY88" s="21"/>
      <c r="DZ88" s="21">
        <f t="shared" si="1189"/>
        <v>0</v>
      </c>
      <c r="EA88" s="21"/>
      <c r="EB88" s="21">
        <f t="shared" si="1190"/>
        <v>0</v>
      </c>
      <c r="EC88" s="21"/>
      <c r="ED88" s="21">
        <f t="shared" si="1191"/>
        <v>0</v>
      </c>
      <c r="EE88" s="21"/>
      <c r="EF88" s="21">
        <f t="shared" si="1192"/>
        <v>0</v>
      </c>
      <c r="EG88" s="21"/>
      <c r="EH88" s="21">
        <f t="shared" si="1193"/>
        <v>0</v>
      </c>
      <c r="EI88" s="21"/>
      <c r="EJ88" s="21">
        <f t="shared" si="1194"/>
        <v>0</v>
      </c>
      <c r="EK88" s="21"/>
      <c r="EL88" s="21">
        <f t="shared" si="1195"/>
        <v>0</v>
      </c>
      <c r="EM88" s="21"/>
      <c r="EN88" s="21">
        <f t="shared" si="1196"/>
        <v>0</v>
      </c>
      <c r="EO88" s="21"/>
      <c r="EP88" s="21">
        <f t="shared" si="1197"/>
        <v>0</v>
      </c>
      <c r="EQ88" s="21"/>
      <c r="ER88" s="21">
        <f t="shared" si="1198"/>
        <v>0</v>
      </c>
      <c r="ES88" s="21"/>
      <c r="ET88" s="21">
        <f t="shared" si="1199"/>
        <v>0</v>
      </c>
      <c r="EU88" s="21"/>
      <c r="EV88" s="21">
        <f t="shared" si="1200"/>
        <v>0</v>
      </c>
      <c r="EW88" s="21"/>
      <c r="EX88" s="21">
        <f t="shared" si="1201"/>
        <v>0</v>
      </c>
      <c r="EY88" s="21"/>
      <c r="EZ88" s="21">
        <f t="shared" si="1202"/>
        <v>0</v>
      </c>
      <c r="FA88" s="21"/>
      <c r="FB88" s="21">
        <f t="shared" si="1203"/>
        <v>0</v>
      </c>
      <c r="FC88" s="21"/>
      <c r="FD88" s="21">
        <f t="shared" si="1204"/>
        <v>0</v>
      </c>
      <c r="FE88" s="21"/>
      <c r="FF88" s="21">
        <f t="shared" si="1205"/>
        <v>0</v>
      </c>
      <c r="FG88" s="21"/>
      <c r="FH88" s="21">
        <f t="shared" si="1206"/>
        <v>0</v>
      </c>
      <c r="FI88" s="21"/>
      <c r="FJ88" s="21">
        <f t="shared" si="1207"/>
        <v>0</v>
      </c>
      <c r="FK88" s="21"/>
      <c r="FL88" s="21">
        <f t="shared" si="1208"/>
        <v>0</v>
      </c>
      <c r="FM88" s="21"/>
      <c r="FN88" s="21">
        <f t="shared" si="1209"/>
        <v>0</v>
      </c>
      <c r="FO88" s="21"/>
      <c r="FP88" s="21">
        <f t="shared" si="1210"/>
        <v>0</v>
      </c>
      <c r="FQ88" s="21"/>
      <c r="FR88" s="21">
        <f t="shared" si="1211"/>
        <v>0</v>
      </c>
      <c r="FS88" s="21"/>
      <c r="FT88" s="21">
        <f t="shared" si="1212"/>
        <v>0</v>
      </c>
      <c r="FU88" s="21"/>
      <c r="FV88" s="21">
        <f t="shared" si="1213"/>
        <v>0</v>
      </c>
      <c r="FW88" s="21"/>
      <c r="FX88" s="21">
        <f t="shared" si="1214"/>
        <v>0</v>
      </c>
      <c r="FY88" s="21"/>
      <c r="FZ88" s="21">
        <f t="shared" si="1215"/>
        <v>0</v>
      </c>
      <c r="GA88" s="21"/>
      <c r="GB88" s="21">
        <f t="shared" si="1216"/>
        <v>0</v>
      </c>
      <c r="GC88" s="21"/>
      <c r="GD88" s="21">
        <f t="shared" si="1217"/>
        <v>0</v>
      </c>
      <c r="GE88" s="21"/>
      <c r="GF88" s="21">
        <f t="shared" si="1218"/>
        <v>0</v>
      </c>
      <c r="GG88" s="21"/>
      <c r="GH88" s="21">
        <f t="shared" si="1219"/>
        <v>0</v>
      </c>
      <c r="GI88" s="21"/>
      <c r="GJ88" s="21">
        <f t="shared" si="1220"/>
        <v>0</v>
      </c>
      <c r="GK88" s="21"/>
      <c r="GL88" s="21">
        <f t="shared" si="1221"/>
        <v>0</v>
      </c>
      <c r="GM88" s="21"/>
      <c r="GN88" s="21">
        <f t="shared" si="1222"/>
        <v>0</v>
      </c>
      <c r="GO88" s="21"/>
      <c r="GP88" s="21">
        <f t="shared" si="1223"/>
        <v>0</v>
      </c>
      <c r="GQ88" s="21"/>
      <c r="GR88" s="21">
        <f t="shared" si="1224"/>
        <v>0</v>
      </c>
      <c r="GS88" s="21"/>
      <c r="GT88" s="21">
        <f t="shared" si="1225"/>
        <v>0</v>
      </c>
      <c r="GU88" s="21"/>
      <c r="GV88" s="21">
        <f t="shared" si="1226"/>
        <v>0</v>
      </c>
      <c r="GW88" s="21"/>
      <c r="GX88" s="21">
        <f t="shared" si="1227"/>
        <v>0</v>
      </c>
      <c r="GY88" s="21"/>
      <c r="GZ88" s="21">
        <f t="shared" si="1228"/>
        <v>0</v>
      </c>
      <c r="HA88" s="21"/>
      <c r="HB88" s="21">
        <f t="shared" si="1229"/>
        <v>0</v>
      </c>
      <c r="HC88" s="21"/>
      <c r="HD88" s="21">
        <f t="shared" si="1230"/>
        <v>0</v>
      </c>
      <c r="HE88" s="21"/>
      <c r="HF88" s="21">
        <f t="shared" si="1231"/>
        <v>0</v>
      </c>
      <c r="HG88" s="21"/>
      <c r="HH88" s="21">
        <f t="shared" si="1232"/>
        <v>0</v>
      </c>
      <c r="HI88" s="21"/>
      <c r="HJ88" s="21">
        <f t="shared" si="1233"/>
        <v>0</v>
      </c>
      <c r="HK88" s="21"/>
      <c r="HL88" s="21">
        <f t="shared" si="1234"/>
        <v>0</v>
      </c>
      <c r="HM88" s="21"/>
      <c r="HN88" s="21">
        <f t="shared" si="1235"/>
        <v>0</v>
      </c>
      <c r="HO88" s="21"/>
      <c r="HP88" s="21">
        <f t="shared" si="1236"/>
        <v>0</v>
      </c>
      <c r="HQ88" s="21"/>
      <c r="HR88" s="21">
        <f t="shared" si="1237"/>
        <v>0</v>
      </c>
      <c r="HS88" s="21"/>
      <c r="HT88" s="21">
        <f t="shared" si="1238"/>
        <v>0</v>
      </c>
      <c r="HU88" s="21"/>
      <c r="HV88" s="21">
        <f t="shared" si="1239"/>
        <v>0</v>
      </c>
      <c r="HW88" s="21"/>
      <c r="HX88" s="21">
        <f t="shared" si="1240"/>
        <v>0</v>
      </c>
      <c r="HY88" s="21"/>
      <c r="HZ88" s="21">
        <f t="shared" si="1241"/>
        <v>0</v>
      </c>
      <c r="IA88" s="21"/>
      <c r="IB88" s="21">
        <f t="shared" si="1242"/>
        <v>0</v>
      </c>
      <c r="IC88" s="21"/>
      <c r="ID88" s="21">
        <f t="shared" si="1243"/>
        <v>0</v>
      </c>
      <c r="IE88" s="21"/>
      <c r="IF88" s="21">
        <f t="shared" si="1244"/>
        <v>0</v>
      </c>
      <c r="IG88" s="21"/>
      <c r="IH88" s="21">
        <f t="shared" si="1245"/>
        <v>0</v>
      </c>
      <c r="II88" s="21"/>
      <c r="IJ88" s="21">
        <f t="shared" si="1246"/>
        <v>0</v>
      </c>
      <c r="IK88" s="21">
        <v>11</v>
      </c>
      <c r="IL88" s="21">
        <f t="shared" si="1247"/>
        <v>0</v>
      </c>
      <c r="IM88" s="21">
        <v>39</v>
      </c>
      <c r="IN88" s="21">
        <f t="shared" si="1248"/>
        <v>0</v>
      </c>
      <c r="IO88" s="21">
        <v>35</v>
      </c>
      <c r="IP88" s="21">
        <f t="shared" si="1249"/>
        <v>0</v>
      </c>
      <c r="IQ88" s="21">
        <v>18</v>
      </c>
      <c r="IR88" s="21">
        <f t="shared" si="1250"/>
        <v>0</v>
      </c>
      <c r="IS88" s="21">
        <v>38</v>
      </c>
      <c r="IT88" s="21">
        <f t="shared" si="1251"/>
        <v>0</v>
      </c>
      <c r="IU88" s="21">
        <v>43</v>
      </c>
      <c r="IV88" s="21">
        <f t="shared" si="1252"/>
        <v>0</v>
      </c>
      <c r="IW88" s="21">
        <v>33</v>
      </c>
      <c r="IX88" s="21">
        <f t="shared" si="1253"/>
        <v>0</v>
      </c>
      <c r="IY88" s="21">
        <v>36</v>
      </c>
      <c r="IZ88" s="21">
        <f t="shared" si="1254"/>
        <v>0</v>
      </c>
      <c r="JA88" s="21"/>
      <c r="JB88" s="21">
        <f t="shared" si="1255"/>
        <v>0</v>
      </c>
      <c r="JC88" s="21"/>
      <c r="JD88" s="21">
        <f t="shared" si="1256"/>
        <v>0</v>
      </c>
      <c r="JE88" s="21"/>
      <c r="JF88" s="21">
        <f t="shared" si="1257"/>
        <v>0</v>
      </c>
      <c r="JG88" s="21"/>
      <c r="JH88" s="21">
        <f t="shared" si="1258"/>
        <v>0</v>
      </c>
      <c r="JI88" s="21"/>
      <c r="JJ88" s="21">
        <f t="shared" si="1259"/>
        <v>0</v>
      </c>
      <c r="JK88" s="21"/>
      <c r="JL88" s="21">
        <f t="shared" si="1260"/>
        <v>0</v>
      </c>
      <c r="JM88" s="21"/>
      <c r="JN88" s="21">
        <f t="shared" si="1261"/>
        <v>0</v>
      </c>
      <c r="JO88" s="21"/>
      <c r="JP88" s="21">
        <f t="shared" si="1262"/>
        <v>0</v>
      </c>
      <c r="JQ88" s="21"/>
      <c r="JR88" s="21">
        <f t="shared" si="1263"/>
        <v>0</v>
      </c>
      <c r="JS88" s="21"/>
      <c r="JT88" s="21">
        <f t="shared" si="1264"/>
        <v>0</v>
      </c>
      <c r="JU88" s="21"/>
      <c r="JV88" s="21">
        <f t="shared" si="1265"/>
        <v>0</v>
      </c>
      <c r="JW88" s="21"/>
      <c r="JX88" s="21">
        <f t="shared" si="1266"/>
        <v>0</v>
      </c>
      <c r="JY88" s="21"/>
      <c r="JZ88" s="21">
        <f t="shared" si="1267"/>
        <v>0</v>
      </c>
      <c r="KA88" s="21"/>
      <c r="KB88" s="21">
        <f t="shared" si="1268"/>
        <v>0</v>
      </c>
      <c r="KC88" s="21"/>
      <c r="KD88" s="21">
        <f t="shared" si="1269"/>
        <v>0</v>
      </c>
      <c r="KE88" s="21"/>
      <c r="KF88" s="21">
        <f t="shared" si="1270"/>
        <v>0</v>
      </c>
      <c r="KG88" s="21"/>
      <c r="KH88" s="21">
        <f t="shared" si="1271"/>
        <v>0</v>
      </c>
      <c r="KI88" s="21"/>
      <c r="KJ88" s="21">
        <f t="shared" si="1272"/>
        <v>0</v>
      </c>
      <c r="KK88" s="21"/>
      <c r="KL88" s="21">
        <f t="shared" si="1273"/>
        <v>0</v>
      </c>
      <c r="KM88" s="21"/>
      <c r="KN88" s="21">
        <f t="shared" si="1274"/>
        <v>0</v>
      </c>
      <c r="KO88" s="21"/>
      <c r="KP88" s="21">
        <f t="shared" si="1275"/>
        <v>0</v>
      </c>
      <c r="KQ88" s="21"/>
      <c r="KR88" s="21">
        <f t="shared" si="1276"/>
        <v>0</v>
      </c>
      <c r="KS88" s="21"/>
      <c r="KT88" s="21">
        <f t="shared" si="1277"/>
        <v>0</v>
      </c>
      <c r="KU88" s="21"/>
      <c r="KV88" s="21">
        <f t="shared" si="1278"/>
        <v>0</v>
      </c>
      <c r="KW88" s="21"/>
      <c r="KX88" s="21">
        <f t="shared" si="1279"/>
        <v>0</v>
      </c>
      <c r="KY88" s="21"/>
      <c r="KZ88" s="21">
        <f t="shared" si="1280"/>
        <v>0</v>
      </c>
      <c r="LA88" s="21"/>
      <c r="LB88" s="21">
        <f t="shared" si="1281"/>
        <v>0</v>
      </c>
      <c r="LC88" s="21"/>
      <c r="LD88" s="21">
        <f t="shared" si="1282"/>
        <v>0</v>
      </c>
      <c r="LE88" s="21"/>
      <c r="LF88" s="21">
        <f t="shared" si="1283"/>
        <v>0</v>
      </c>
      <c r="LG88" s="21"/>
      <c r="LH88" s="21">
        <f t="shared" si="1284"/>
        <v>0</v>
      </c>
      <c r="LI88" s="21"/>
      <c r="LJ88" s="21">
        <f t="shared" si="1285"/>
        <v>0</v>
      </c>
      <c r="LK88" s="21"/>
      <c r="LL88" s="21">
        <f t="shared" si="1286"/>
        <v>0</v>
      </c>
      <c r="LM88" s="21"/>
      <c r="LN88" s="21">
        <f t="shared" si="1287"/>
        <v>0</v>
      </c>
      <c r="LO88" s="21"/>
      <c r="LP88" s="21">
        <f t="shared" si="1288"/>
        <v>0</v>
      </c>
      <c r="LQ88" s="21"/>
      <c r="LR88" s="21">
        <f t="shared" si="1289"/>
        <v>0</v>
      </c>
      <c r="LS88" s="21"/>
      <c r="LT88" s="21">
        <f t="shared" si="1290"/>
        <v>0</v>
      </c>
      <c r="LU88" s="21"/>
      <c r="LV88" s="21">
        <f t="shared" si="1291"/>
        <v>0</v>
      </c>
      <c r="LW88" s="21"/>
      <c r="LX88" s="21">
        <f t="shared" si="1292"/>
        <v>0</v>
      </c>
      <c r="LY88" s="21"/>
      <c r="LZ88" s="21">
        <f t="shared" si="1293"/>
        <v>0</v>
      </c>
      <c r="MA88" s="21"/>
      <c r="MB88" s="21">
        <f t="shared" si="1294"/>
        <v>0</v>
      </c>
      <c r="MC88" s="21"/>
      <c r="MD88" s="21">
        <f t="shared" si="1295"/>
        <v>0</v>
      </c>
      <c r="ME88" s="21"/>
      <c r="MF88" s="21">
        <f t="shared" si="1296"/>
        <v>0</v>
      </c>
      <c r="MG88" s="21"/>
      <c r="MH88" s="21">
        <f t="shared" si="1297"/>
        <v>0</v>
      </c>
      <c r="MI88" s="21"/>
      <c r="MJ88" s="21">
        <f t="shared" si="1298"/>
        <v>0</v>
      </c>
      <c r="MK88" s="21"/>
      <c r="ML88" s="21">
        <f t="shared" si="1299"/>
        <v>0</v>
      </c>
      <c r="MM88" s="21"/>
      <c r="MN88" s="21">
        <f t="shared" si="1300"/>
        <v>0</v>
      </c>
      <c r="MO88" s="21"/>
      <c r="MP88" s="21">
        <f t="shared" si="1301"/>
        <v>0</v>
      </c>
      <c r="MQ88" s="21"/>
      <c r="MR88" s="21">
        <f t="shared" si="1302"/>
        <v>0</v>
      </c>
      <c r="MS88" s="21"/>
      <c r="MT88" s="21">
        <f t="shared" si="1303"/>
        <v>0</v>
      </c>
      <c r="MU88" s="21"/>
      <c r="MV88" s="21">
        <f t="shared" si="1304"/>
        <v>0</v>
      </c>
      <c r="MW88" s="21"/>
      <c r="MX88" s="21">
        <f t="shared" si="1305"/>
        <v>0</v>
      </c>
      <c r="MY88" s="21"/>
      <c r="MZ88" s="21">
        <f t="shared" si="1306"/>
        <v>0</v>
      </c>
      <c r="NA88" s="21"/>
      <c r="NB88" s="21">
        <f t="shared" si="1307"/>
        <v>0</v>
      </c>
      <c r="NC88" s="21"/>
      <c r="ND88" s="21">
        <f t="shared" si="1308"/>
        <v>0</v>
      </c>
      <c r="NE88" s="21"/>
      <c r="NF88" s="21">
        <f t="shared" si="1309"/>
        <v>0</v>
      </c>
      <c r="NG88" s="21"/>
      <c r="NH88" s="21">
        <f t="shared" si="1310"/>
        <v>0</v>
      </c>
      <c r="NI88" s="21"/>
      <c r="NJ88" s="21">
        <f t="shared" si="1311"/>
        <v>0</v>
      </c>
      <c r="NK88" s="21"/>
      <c r="NL88" s="21">
        <f t="shared" si="1312"/>
        <v>0</v>
      </c>
      <c r="NM88" s="21"/>
      <c r="NN88" s="21">
        <f t="shared" si="1313"/>
        <v>0</v>
      </c>
      <c r="NO88" s="21"/>
      <c r="NP88" s="21">
        <f t="shared" si="1314"/>
        <v>0</v>
      </c>
      <c r="NQ88" s="21"/>
      <c r="NR88" s="21">
        <f t="shared" si="1315"/>
        <v>0</v>
      </c>
      <c r="NS88" s="21"/>
      <c r="NT88" s="21">
        <f t="shared" si="1316"/>
        <v>23</v>
      </c>
      <c r="NU88" s="21"/>
      <c r="NV88" s="21">
        <f t="shared" si="1317"/>
        <v>23</v>
      </c>
      <c r="NW88" s="21"/>
      <c r="NX88" s="21">
        <f t="shared" si="1318"/>
        <v>23</v>
      </c>
      <c r="NY88" s="21"/>
      <c r="NZ88" s="21">
        <f t="shared" si="1319"/>
        <v>23</v>
      </c>
      <c r="OA88" s="21"/>
      <c r="OB88" s="21">
        <f t="shared" si="1320"/>
        <v>23</v>
      </c>
      <c r="OC88" s="21"/>
      <c r="OD88" s="21">
        <f t="shared" si="1321"/>
        <v>23</v>
      </c>
      <c r="OE88" s="21"/>
      <c r="OF88" s="21">
        <f t="shared" si="1322"/>
        <v>23</v>
      </c>
      <c r="OG88" s="21"/>
      <c r="OH88" s="21">
        <f t="shared" si="1323"/>
        <v>23</v>
      </c>
      <c r="OI88" s="21"/>
      <c r="OJ88" s="21">
        <f t="shared" si="1324"/>
        <v>23</v>
      </c>
      <c r="OK88" s="21"/>
      <c r="OL88" s="21">
        <f t="shared" si="1325"/>
        <v>23</v>
      </c>
      <c r="OM88" s="21"/>
      <c r="ON88" s="21">
        <f t="shared" si="1326"/>
        <v>23</v>
      </c>
      <c r="OO88" s="21"/>
      <c r="OP88" s="21">
        <f t="shared" si="1326"/>
        <v>0</v>
      </c>
      <c r="OQ88" s="21"/>
      <c r="OR88" s="21">
        <f t="shared" si="1326"/>
        <v>0</v>
      </c>
      <c r="OS88" s="21"/>
      <c r="OT88" s="21">
        <f t="shared" si="1326"/>
        <v>0</v>
      </c>
      <c r="OU88" s="21"/>
      <c r="OV88" s="21">
        <f t="shared" si="1326"/>
        <v>0</v>
      </c>
      <c r="OW88" s="21"/>
      <c r="OX88" s="21">
        <f t="shared" si="1326"/>
        <v>0</v>
      </c>
      <c r="OY88" s="21"/>
      <c r="OZ88" s="21">
        <f t="shared" si="1326"/>
        <v>0</v>
      </c>
      <c r="PA88" s="21"/>
      <c r="PB88" s="21">
        <f t="shared" si="1327"/>
        <v>0</v>
      </c>
      <c r="PC88" s="21"/>
      <c r="PD88" s="21">
        <f t="shared" si="1327"/>
        <v>0</v>
      </c>
      <c r="PE88" s="21"/>
      <c r="PF88" s="21">
        <f t="shared" si="1327"/>
        <v>0</v>
      </c>
      <c r="PG88" s="21"/>
      <c r="PH88" s="21">
        <f t="shared" si="1327"/>
        <v>0</v>
      </c>
      <c r="PI88" s="21"/>
      <c r="PJ88" s="21">
        <f t="shared" si="1327"/>
        <v>0</v>
      </c>
      <c r="PK88" s="21"/>
      <c r="PL88" s="21">
        <f t="shared" si="1327"/>
        <v>0</v>
      </c>
      <c r="PM88" s="21"/>
      <c r="PN88" s="21">
        <f t="shared" si="1328"/>
        <v>0</v>
      </c>
      <c r="PO88" s="21"/>
      <c r="PP88" s="21">
        <f t="shared" si="1328"/>
        <v>0</v>
      </c>
      <c r="PQ88" s="21"/>
      <c r="PR88" s="21">
        <f t="shared" si="1328"/>
        <v>0</v>
      </c>
      <c r="PS88" s="21"/>
      <c r="PT88" s="21">
        <f t="shared" si="1328"/>
        <v>0</v>
      </c>
      <c r="PU88" s="21"/>
      <c r="PV88" s="21">
        <f t="shared" si="1328"/>
        <v>0</v>
      </c>
      <c r="PW88" s="21"/>
      <c r="PX88" s="21">
        <f t="shared" si="1328"/>
        <v>0</v>
      </c>
      <c r="PY88" s="21"/>
      <c r="PZ88" s="21">
        <f t="shared" si="1329"/>
        <v>0</v>
      </c>
      <c r="QA88" s="21"/>
      <c r="QB88" s="21">
        <f t="shared" si="1329"/>
        <v>0</v>
      </c>
      <c r="QC88" s="21"/>
      <c r="QD88" s="21">
        <f t="shared" si="1329"/>
        <v>0</v>
      </c>
      <c r="QE88" s="21"/>
      <c r="QF88" s="21">
        <f t="shared" si="1329"/>
        <v>0</v>
      </c>
      <c r="QG88" s="21"/>
      <c r="QH88" s="21">
        <f t="shared" si="1329"/>
        <v>0</v>
      </c>
      <c r="QI88" s="21"/>
      <c r="QJ88" s="21">
        <f t="shared" si="1329"/>
        <v>0</v>
      </c>
      <c r="QK88" s="21"/>
      <c r="QL88" s="21">
        <f t="shared" si="1330"/>
        <v>0</v>
      </c>
      <c r="QM88" s="21"/>
      <c r="QN88" s="21">
        <f t="shared" si="1330"/>
        <v>0</v>
      </c>
      <c r="QO88" s="21"/>
      <c r="QP88" s="21">
        <f t="shared" si="1330"/>
        <v>0</v>
      </c>
      <c r="QQ88" s="21"/>
      <c r="QR88" s="21">
        <f t="shared" si="1330"/>
        <v>0</v>
      </c>
      <c r="QS88" s="21"/>
      <c r="QT88" s="21">
        <f t="shared" si="1330"/>
        <v>0</v>
      </c>
      <c r="QU88" s="21"/>
      <c r="QV88" s="21">
        <f t="shared" si="1330"/>
        <v>0</v>
      </c>
      <c r="QW88" s="21"/>
      <c r="QX88" s="21">
        <f t="shared" si="1331"/>
        <v>0</v>
      </c>
      <c r="QY88" s="21"/>
      <c r="QZ88" s="21">
        <f t="shared" si="1331"/>
        <v>0</v>
      </c>
      <c r="RA88" s="21"/>
      <c r="RB88" s="21">
        <f t="shared" si="1331"/>
        <v>0</v>
      </c>
      <c r="RC88" s="21"/>
      <c r="RD88" s="21">
        <f t="shared" si="1331"/>
        <v>0</v>
      </c>
      <c r="RE88" s="21"/>
      <c r="RF88" s="21">
        <f t="shared" si="1331"/>
        <v>0</v>
      </c>
      <c r="RG88" s="21"/>
      <c r="RH88" s="21">
        <f t="shared" si="1331"/>
        <v>0</v>
      </c>
      <c r="RI88" s="21"/>
      <c r="RJ88" s="21">
        <f t="shared" si="1332"/>
        <v>0</v>
      </c>
      <c r="RK88" s="21"/>
      <c r="RL88" s="21">
        <f t="shared" si="1333"/>
        <v>0</v>
      </c>
      <c r="RM88" s="21"/>
      <c r="RN88" s="21">
        <f t="shared" si="1334"/>
        <v>0</v>
      </c>
      <c r="RO88" s="21"/>
      <c r="RP88" s="21">
        <f t="shared" si="1335"/>
        <v>0</v>
      </c>
      <c r="RQ88" s="21"/>
      <c r="RR88" s="21">
        <f t="shared" si="1336"/>
        <v>0</v>
      </c>
      <c r="RS88" s="21"/>
      <c r="RT88" s="21">
        <f t="shared" si="1337"/>
        <v>0</v>
      </c>
      <c r="RU88" s="21"/>
      <c r="RV88" s="21">
        <f t="shared" si="1338"/>
        <v>0</v>
      </c>
      <c r="RW88" s="21"/>
      <c r="RX88" s="21">
        <f t="shared" si="1339"/>
        <v>0</v>
      </c>
      <c r="RY88" s="21"/>
      <c r="RZ88" s="21">
        <f t="shared" si="1340"/>
        <v>0</v>
      </c>
      <c r="SA88" s="21"/>
      <c r="SB88" s="21">
        <f t="shared" si="1341"/>
        <v>0</v>
      </c>
      <c r="SC88" s="21"/>
      <c r="SD88" s="21">
        <f t="shared" si="1342"/>
        <v>0</v>
      </c>
      <c r="SE88" s="21"/>
      <c r="SF88" s="21">
        <f t="shared" si="1343"/>
        <v>0</v>
      </c>
      <c r="SG88" s="21"/>
      <c r="SH88" s="21">
        <f t="shared" si="1344"/>
        <v>0</v>
      </c>
      <c r="SI88" s="21"/>
      <c r="SJ88" s="21">
        <f t="shared" si="1345"/>
        <v>0</v>
      </c>
      <c r="SK88" s="21"/>
      <c r="SL88" s="21">
        <f t="shared" si="1346"/>
        <v>0</v>
      </c>
      <c r="SM88" s="21"/>
      <c r="SN88" s="21">
        <f t="shared" si="1347"/>
        <v>0</v>
      </c>
      <c r="SO88" s="21"/>
      <c r="SP88" s="21">
        <f t="shared" si="1348"/>
        <v>0</v>
      </c>
      <c r="SQ88" s="21"/>
      <c r="SR88" s="21">
        <f t="shared" si="1349"/>
        <v>0</v>
      </c>
      <c r="SS88" s="21"/>
      <c r="ST88" s="21">
        <f t="shared" si="1350"/>
        <v>0</v>
      </c>
      <c r="SU88" s="21"/>
      <c r="SV88" s="21">
        <f t="shared" si="1351"/>
        <v>0</v>
      </c>
      <c r="SW88" s="21"/>
      <c r="SX88" s="21">
        <f t="shared" si="1352"/>
        <v>0</v>
      </c>
      <c r="SY88" s="21"/>
      <c r="SZ88" s="21">
        <f t="shared" si="1353"/>
        <v>0</v>
      </c>
      <c r="TA88" s="21"/>
      <c r="TB88" s="21">
        <f t="shared" si="1354"/>
        <v>0</v>
      </c>
      <c r="TC88" s="21"/>
      <c r="TD88" s="21">
        <f t="shared" si="1355"/>
        <v>0</v>
      </c>
      <c r="TE88" s="21"/>
      <c r="TF88" s="21">
        <f t="shared" si="1356"/>
        <v>0</v>
      </c>
      <c r="TG88" s="21"/>
      <c r="TH88" s="21">
        <f t="shared" si="1357"/>
        <v>0</v>
      </c>
      <c r="TI88" s="21"/>
      <c r="TJ88" s="21">
        <f t="shared" si="1358"/>
        <v>0</v>
      </c>
      <c r="TK88" s="21"/>
      <c r="TL88" s="21">
        <f t="shared" si="1359"/>
        <v>0</v>
      </c>
      <c r="TM88" s="21"/>
      <c r="TN88" s="21">
        <f t="shared" si="1360"/>
        <v>0</v>
      </c>
      <c r="TO88" s="21"/>
      <c r="TP88" s="21">
        <f t="shared" si="1361"/>
        <v>0</v>
      </c>
      <c r="TQ88" s="21"/>
      <c r="TR88" s="21">
        <f t="shared" si="1362"/>
        <v>0</v>
      </c>
      <c r="TS88" s="21"/>
      <c r="TT88" s="21">
        <f t="shared" si="1363"/>
        <v>0</v>
      </c>
      <c r="TU88" s="21"/>
      <c r="TV88" s="21">
        <f t="shared" si="1364"/>
        <v>0</v>
      </c>
      <c r="TW88" s="21"/>
      <c r="TX88" s="21">
        <f t="shared" si="1365"/>
        <v>0</v>
      </c>
      <c r="TY88" s="21"/>
      <c r="TZ88" s="21">
        <f t="shared" si="1366"/>
        <v>0</v>
      </c>
      <c r="UA88" s="21"/>
      <c r="UB88" s="21">
        <f t="shared" si="1367"/>
        <v>0</v>
      </c>
      <c r="UC88" s="21"/>
      <c r="UD88" s="21">
        <f t="shared" si="1368"/>
        <v>0</v>
      </c>
      <c r="UE88" s="21"/>
      <c r="UF88" s="21">
        <f t="shared" si="1369"/>
        <v>0</v>
      </c>
      <c r="UG88" s="21"/>
      <c r="UH88" s="21">
        <f t="shared" si="1370"/>
        <v>0</v>
      </c>
      <c r="UI88" s="21"/>
      <c r="UJ88" s="21">
        <f t="shared" si="1371"/>
        <v>0</v>
      </c>
      <c r="UK88" s="21"/>
      <c r="UL88" s="21">
        <f t="shared" si="1372"/>
        <v>0</v>
      </c>
      <c r="UM88" s="21"/>
      <c r="UN88" s="21">
        <f t="shared" si="1373"/>
        <v>0</v>
      </c>
      <c r="UO88" s="21"/>
      <c r="UP88" s="21">
        <f t="shared" si="1374"/>
        <v>0</v>
      </c>
      <c r="UQ88" s="21"/>
      <c r="UR88" s="21">
        <f t="shared" si="1375"/>
        <v>0</v>
      </c>
      <c r="US88" s="21"/>
      <c r="UT88" s="21">
        <f t="shared" si="1376"/>
        <v>0</v>
      </c>
      <c r="UU88" s="21"/>
      <c r="UV88" s="21">
        <f t="shared" si="1377"/>
        <v>0</v>
      </c>
      <c r="UW88" s="21"/>
      <c r="UX88" s="21">
        <f t="shared" si="1378"/>
        <v>0</v>
      </c>
      <c r="UY88" s="21"/>
      <c r="UZ88" s="21">
        <f t="shared" si="1379"/>
        <v>0</v>
      </c>
      <c r="VA88" s="21"/>
      <c r="VB88" s="21">
        <f t="shared" si="1380"/>
        <v>0</v>
      </c>
      <c r="VC88" s="21"/>
      <c r="VD88" s="21">
        <f t="shared" si="1381"/>
        <v>0</v>
      </c>
      <c r="VE88" s="21"/>
      <c r="VF88" s="21">
        <f t="shared" si="1382"/>
        <v>0</v>
      </c>
      <c r="VG88" s="21"/>
      <c r="VH88" s="21">
        <f t="shared" si="1383"/>
        <v>0</v>
      </c>
      <c r="VI88" s="21"/>
      <c r="VJ88" s="21">
        <f t="shared" si="1384"/>
        <v>0</v>
      </c>
      <c r="VK88" s="21"/>
      <c r="VL88" s="21">
        <f t="shared" si="1385"/>
        <v>0</v>
      </c>
      <c r="VM88" s="21"/>
      <c r="VN88" s="21">
        <f t="shared" si="1386"/>
        <v>0</v>
      </c>
      <c r="VO88" s="21"/>
      <c r="VP88" s="21">
        <f t="shared" si="1387"/>
        <v>0</v>
      </c>
      <c r="VQ88" s="21"/>
      <c r="VR88" s="21">
        <f t="shared" si="1326"/>
        <v>0</v>
      </c>
      <c r="VS88" s="21"/>
      <c r="VT88" s="21">
        <f t="shared" si="1388"/>
        <v>0</v>
      </c>
      <c r="VU88" s="21"/>
      <c r="VV88" s="21">
        <f t="shared" si="1388"/>
        <v>0</v>
      </c>
      <c r="VW88" s="21"/>
      <c r="VX88" s="21">
        <f t="shared" si="1389"/>
        <v>0</v>
      </c>
      <c r="VY88" s="21"/>
      <c r="VZ88" s="21">
        <f t="shared" si="1389"/>
        <v>0</v>
      </c>
      <c r="WA88" s="21"/>
      <c r="WB88" s="21">
        <f t="shared" si="1389"/>
        <v>0</v>
      </c>
      <c r="WC88" s="21"/>
      <c r="WD88" s="21">
        <f t="shared" si="1389"/>
        <v>0</v>
      </c>
      <c r="WE88" s="21"/>
      <c r="WF88" s="21">
        <f t="shared" si="1389"/>
        <v>0</v>
      </c>
      <c r="WG88" s="21"/>
      <c r="WH88" s="21">
        <f t="shared" si="1389"/>
        <v>0</v>
      </c>
      <c r="WI88" s="21"/>
      <c r="WJ88" s="21">
        <f t="shared" si="1389"/>
        <v>0</v>
      </c>
      <c r="WK88" s="21"/>
      <c r="WL88" s="21">
        <f t="shared" si="1389"/>
        <v>0</v>
      </c>
      <c r="WM88" s="21"/>
      <c r="WN88" s="21">
        <f t="shared" si="1390"/>
        <v>0</v>
      </c>
      <c r="WO88" s="21"/>
      <c r="WP88" s="21">
        <f t="shared" si="1390"/>
        <v>0</v>
      </c>
      <c r="WQ88" s="21"/>
      <c r="WR88" s="21">
        <f t="shared" si="1390"/>
        <v>0</v>
      </c>
      <c r="WS88" s="21"/>
      <c r="WT88" s="21">
        <f t="shared" si="1390"/>
        <v>0</v>
      </c>
      <c r="WU88" s="21"/>
      <c r="WV88" s="21">
        <f t="shared" si="1390"/>
        <v>0</v>
      </c>
      <c r="WW88" s="21"/>
      <c r="WX88" s="21">
        <f t="shared" si="1390"/>
        <v>0</v>
      </c>
      <c r="WY88" s="21"/>
      <c r="WZ88" s="21">
        <f t="shared" si="1390"/>
        <v>0</v>
      </c>
      <c r="XA88" s="21"/>
      <c r="XB88" s="21">
        <f t="shared" si="1390"/>
        <v>0</v>
      </c>
      <c r="XC88" s="21"/>
      <c r="XD88" s="21">
        <f t="shared" si="1391"/>
        <v>0</v>
      </c>
      <c r="XE88" s="21"/>
      <c r="XF88" s="21">
        <f t="shared" si="1391"/>
        <v>0</v>
      </c>
      <c r="XG88" s="21"/>
      <c r="XH88" s="21">
        <f t="shared" si="1391"/>
        <v>0</v>
      </c>
      <c r="XI88" s="21"/>
      <c r="XJ88" s="21">
        <f t="shared" si="1391"/>
        <v>0</v>
      </c>
      <c r="XK88" s="21"/>
      <c r="XL88" s="21">
        <f t="shared" si="1391"/>
        <v>0</v>
      </c>
      <c r="XM88" s="21"/>
      <c r="XN88" s="21">
        <f t="shared" si="1391"/>
        <v>0</v>
      </c>
      <c r="XO88" s="21"/>
      <c r="XP88" s="21">
        <f t="shared" si="1391"/>
        <v>0</v>
      </c>
      <c r="XQ88" s="21"/>
      <c r="XR88" s="21">
        <f t="shared" si="1391"/>
        <v>0</v>
      </c>
      <c r="XS88" s="21"/>
      <c r="XT88" s="21">
        <f t="shared" si="1453"/>
        <v>0</v>
      </c>
      <c r="XU88" s="21"/>
      <c r="XV88" s="21">
        <f t="shared" si="1453"/>
        <v>0</v>
      </c>
      <c r="XW88" s="21"/>
      <c r="XX88" s="21">
        <f t="shared" si="1453"/>
        <v>0</v>
      </c>
      <c r="XY88" s="21"/>
      <c r="XZ88" s="21">
        <f t="shared" si="1453"/>
        <v>0</v>
      </c>
      <c r="YA88" s="21"/>
      <c r="YB88" s="21">
        <f t="shared" si="1392"/>
        <v>0</v>
      </c>
      <c r="YC88" s="21"/>
      <c r="YD88" s="21">
        <f t="shared" si="1393"/>
        <v>0</v>
      </c>
      <c r="YE88" s="21"/>
      <c r="YF88" s="21">
        <f t="shared" si="1394"/>
        <v>0</v>
      </c>
      <c r="YG88" s="21"/>
      <c r="YH88" s="21">
        <f t="shared" si="1395"/>
        <v>0</v>
      </c>
      <c r="YI88" s="21"/>
      <c r="YJ88" s="21">
        <f t="shared" si="1396"/>
        <v>0</v>
      </c>
      <c r="YK88" s="21"/>
      <c r="YL88" s="21">
        <f t="shared" si="1397"/>
        <v>0</v>
      </c>
      <c r="YM88" s="21"/>
      <c r="YN88" s="21">
        <f t="shared" si="1398"/>
        <v>0</v>
      </c>
      <c r="YO88" s="21"/>
      <c r="YP88" s="21">
        <f t="shared" si="1399"/>
        <v>0</v>
      </c>
      <c r="YQ88" s="21"/>
      <c r="YR88" s="21">
        <f t="shared" si="1400"/>
        <v>0</v>
      </c>
      <c r="YS88" s="21"/>
      <c r="YT88" s="21">
        <f t="shared" si="1401"/>
        <v>0</v>
      </c>
      <c r="YU88" s="21"/>
      <c r="YV88" s="21">
        <f t="shared" si="1402"/>
        <v>0</v>
      </c>
      <c r="YW88" s="21"/>
      <c r="YX88" s="21">
        <f t="shared" si="1403"/>
        <v>0</v>
      </c>
      <c r="YY88" s="21"/>
      <c r="YZ88" s="21">
        <f t="shared" si="1388"/>
        <v>0</v>
      </c>
      <c r="ZA88" s="21"/>
      <c r="ZB88" s="21">
        <f t="shared" si="1404"/>
        <v>0</v>
      </c>
      <c r="ZC88" s="21"/>
      <c r="ZD88" s="21">
        <f t="shared" si="1405"/>
        <v>0</v>
      </c>
      <c r="ZE88" s="21"/>
      <c r="ZF88" s="21">
        <f t="shared" si="1406"/>
        <v>0</v>
      </c>
      <c r="ZG88" s="21"/>
      <c r="ZH88" s="21">
        <f t="shared" si="1407"/>
        <v>0</v>
      </c>
      <c r="ZI88" s="21"/>
      <c r="ZJ88" s="21">
        <f t="shared" si="1408"/>
        <v>0</v>
      </c>
      <c r="ZK88" s="21"/>
      <c r="ZL88" s="21">
        <f t="shared" si="1409"/>
        <v>0</v>
      </c>
      <c r="ZM88" s="21"/>
      <c r="ZN88" s="21">
        <f t="shared" si="1410"/>
        <v>0</v>
      </c>
      <c r="ZO88" s="21"/>
      <c r="ZP88" s="21">
        <f t="shared" si="1411"/>
        <v>0</v>
      </c>
      <c r="ZQ88" s="21"/>
      <c r="ZR88" s="21">
        <f t="shared" si="1412"/>
        <v>0</v>
      </c>
      <c r="ZS88" s="21"/>
      <c r="ZT88" s="21">
        <f t="shared" si="1388"/>
        <v>0</v>
      </c>
      <c r="ZU88" s="21"/>
      <c r="ZV88" s="21">
        <f t="shared" si="1413"/>
        <v>0</v>
      </c>
      <c r="ZW88" s="21"/>
      <c r="ZX88" s="21">
        <f t="shared" si="1414"/>
        <v>0</v>
      </c>
      <c r="ZY88" s="21"/>
      <c r="ZZ88" s="21">
        <f t="shared" si="1414"/>
        <v>0</v>
      </c>
      <c r="AAA88" s="21"/>
      <c r="AAB88" s="21">
        <f t="shared" si="1415"/>
        <v>0</v>
      </c>
      <c r="AAC88" s="21"/>
      <c r="AAD88" s="21">
        <f t="shared" si="1415"/>
        <v>0</v>
      </c>
      <c r="AAE88" s="21"/>
      <c r="AAF88" s="21">
        <f t="shared" si="1416"/>
        <v>0</v>
      </c>
      <c r="AAG88" s="21"/>
      <c r="AAH88" s="21">
        <f t="shared" si="1416"/>
        <v>0</v>
      </c>
      <c r="AAI88" s="21"/>
      <c r="AAJ88" s="21">
        <f t="shared" si="1417"/>
        <v>0</v>
      </c>
      <c r="AAK88" s="21"/>
      <c r="AAL88" s="21">
        <f t="shared" si="1417"/>
        <v>0</v>
      </c>
      <c r="AAM88" s="21"/>
      <c r="AAN88" s="21">
        <f t="shared" si="1418"/>
        <v>0</v>
      </c>
      <c r="AAO88" s="21"/>
      <c r="AAP88" s="21">
        <f t="shared" si="1418"/>
        <v>0</v>
      </c>
      <c r="AAQ88" s="21"/>
      <c r="AAR88" s="21">
        <f t="shared" si="1419"/>
        <v>0</v>
      </c>
      <c r="AAS88" s="21"/>
      <c r="AAT88" s="21">
        <f t="shared" si="1419"/>
        <v>0</v>
      </c>
      <c r="AAU88" s="21"/>
      <c r="AAV88" s="21">
        <f t="shared" si="1420"/>
        <v>0</v>
      </c>
      <c r="AAW88" s="21"/>
      <c r="AAX88" s="21">
        <f t="shared" si="1420"/>
        <v>0</v>
      </c>
      <c r="AAY88" s="21"/>
      <c r="AAZ88" s="21">
        <f t="shared" si="1421"/>
        <v>0</v>
      </c>
      <c r="ABA88" s="21"/>
      <c r="ABB88" s="21">
        <f t="shared" si="1421"/>
        <v>0</v>
      </c>
      <c r="ABC88" s="21"/>
      <c r="ABD88" s="21">
        <f t="shared" si="1422"/>
        <v>0</v>
      </c>
      <c r="ABE88" s="21"/>
      <c r="ABF88" s="21">
        <f t="shared" si="1422"/>
        <v>0</v>
      </c>
      <c r="ABG88" s="21"/>
      <c r="ABH88" s="21">
        <f t="shared" si="1423"/>
        <v>0</v>
      </c>
      <c r="ABI88" s="21"/>
      <c r="ABJ88" s="21">
        <f t="shared" si="1423"/>
        <v>0</v>
      </c>
      <c r="ABK88" s="21"/>
      <c r="ABL88" s="21">
        <f t="shared" si="1424"/>
        <v>0</v>
      </c>
      <c r="ABM88" s="21"/>
      <c r="ABN88" s="21">
        <f t="shared" si="1424"/>
        <v>0</v>
      </c>
      <c r="ABO88" s="21"/>
      <c r="ABP88" s="21">
        <f t="shared" si="1425"/>
        <v>0</v>
      </c>
      <c r="ABQ88" s="21"/>
      <c r="ABR88" s="21">
        <f t="shared" si="1425"/>
        <v>0</v>
      </c>
      <c r="ABS88" s="21"/>
      <c r="ABT88" s="21">
        <f t="shared" si="1426"/>
        <v>0</v>
      </c>
      <c r="ABU88" s="21"/>
      <c r="ABV88" s="21">
        <f t="shared" si="1426"/>
        <v>0</v>
      </c>
      <c r="ABW88" s="21"/>
      <c r="ABX88" s="21">
        <f t="shared" si="1427"/>
        <v>0</v>
      </c>
      <c r="ABY88" s="21"/>
      <c r="ABZ88" s="21">
        <f t="shared" si="1427"/>
        <v>0</v>
      </c>
      <c r="ACA88" s="21"/>
      <c r="ACB88" s="21">
        <f t="shared" si="1428"/>
        <v>0</v>
      </c>
      <c r="ACC88" s="21"/>
      <c r="ACD88" s="21">
        <f t="shared" si="1428"/>
        <v>0</v>
      </c>
      <c r="ACE88" s="21"/>
      <c r="ACF88" s="21">
        <f t="shared" si="1429"/>
        <v>0</v>
      </c>
      <c r="ACG88" s="21"/>
      <c r="ACH88" s="21">
        <f t="shared" si="1429"/>
        <v>0</v>
      </c>
      <c r="ACI88" s="21"/>
      <c r="ACJ88" s="21">
        <f t="shared" si="1430"/>
        <v>0</v>
      </c>
      <c r="ACK88" s="21"/>
      <c r="ACL88" s="21">
        <f t="shared" si="1430"/>
        <v>0</v>
      </c>
      <c r="ACM88" s="21"/>
      <c r="ACN88" s="21">
        <f t="shared" si="1431"/>
        <v>0</v>
      </c>
      <c r="ACO88" s="21"/>
      <c r="ACP88" s="21">
        <f t="shared" si="1431"/>
        <v>0</v>
      </c>
      <c r="ACQ88" s="21"/>
      <c r="ACR88" s="21">
        <f t="shared" si="1432"/>
        <v>0</v>
      </c>
      <c r="ACS88" s="21"/>
      <c r="ACT88" s="21">
        <f t="shared" si="1432"/>
        <v>0</v>
      </c>
      <c r="ACU88" s="21"/>
      <c r="ACV88" s="21">
        <f t="shared" si="1433"/>
        <v>0</v>
      </c>
      <c r="ACW88" s="21"/>
      <c r="ACX88" s="21">
        <f t="shared" si="1433"/>
        <v>0</v>
      </c>
      <c r="ACY88" s="21"/>
      <c r="ACZ88" s="21">
        <f t="shared" si="1434"/>
        <v>0</v>
      </c>
      <c r="ADA88" s="21"/>
      <c r="ADB88" s="21">
        <f t="shared" si="1434"/>
        <v>0</v>
      </c>
      <c r="ADC88" s="21"/>
      <c r="ADD88" s="21">
        <f t="shared" si="1435"/>
        <v>0</v>
      </c>
      <c r="ADE88" s="21"/>
      <c r="ADF88" s="21">
        <f t="shared" si="1435"/>
        <v>0</v>
      </c>
      <c r="ADG88" s="21"/>
      <c r="ADH88" s="21">
        <f t="shared" si="1436"/>
        <v>0</v>
      </c>
      <c r="ADI88" s="21"/>
      <c r="ADJ88" s="21">
        <f t="shared" si="1436"/>
        <v>0</v>
      </c>
      <c r="ADK88" s="21"/>
      <c r="ADL88" s="21">
        <f t="shared" si="1437"/>
        <v>0</v>
      </c>
      <c r="ADM88" s="21"/>
      <c r="ADN88" s="21">
        <f t="shared" si="1437"/>
        <v>0</v>
      </c>
      <c r="ADO88" s="21"/>
      <c r="ADP88" s="21">
        <f t="shared" si="1437"/>
        <v>0</v>
      </c>
      <c r="ADQ88" s="21"/>
      <c r="ADR88" s="21">
        <f t="shared" si="1437"/>
        <v>0</v>
      </c>
      <c r="ADS88" s="21"/>
      <c r="ADT88" s="21">
        <f t="shared" si="1437"/>
        <v>0</v>
      </c>
      <c r="ADU88" s="21"/>
      <c r="ADV88" s="21">
        <f t="shared" si="1438"/>
        <v>0</v>
      </c>
      <c r="ADW88" s="21"/>
      <c r="ADX88" s="21">
        <f t="shared" si="1438"/>
        <v>0</v>
      </c>
      <c r="ADY88" s="21"/>
      <c r="ADZ88" s="21">
        <f t="shared" si="1438"/>
        <v>0</v>
      </c>
      <c r="AEA88" s="21"/>
      <c r="AEB88" s="21">
        <f t="shared" si="1438"/>
        <v>0</v>
      </c>
      <c r="AEC88" s="21"/>
      <c r="AED88" s="21">
        <f t="shared" si="1439"/>
        <v>0</v>
      </c>
      <c r="AEE88" s="21"/>
      <c r="AEF88" s="21">
        <f t="shared" si="1439"/>
        <v>0</v>
      </c>
      <c r="AEG88" s="21"/>
      <c r="AEH88" s="21">
        <f t="shared" si="1439"/>
        <v>0</v>
      </c>
      <c r="AEI88" s="21"/>
      <c r="AEJ88" s="21">
        <f t="shared" si="1439"/>
        <v>0</v>
      </c>
      <c r="AEK88" s="21"/>
      <c r="AEL88" s="21">
        <f t="shared" si="1439"/>
        <v>0</v>
      </c>
      <c r="AEM88" s="21"/>
      <c r="AEN88" s="21">
        <f t="shared" si="1440"/>
        <v>0</v>
      </c>
      <c r="AEO88" s="21"/>
      <c r="AEP88" s="21">
        <f t="shared" si="1440"/>
        <v>0</v>
      </c>
      <c r="AEQ88" s="21"/>
      <c r="AER88" s="21">
        <f t="shared" si="1440"/>
        <v>0</v>
      </c>
      <c r="AES88" s="21"/>
      <c r="AET88" s="21">
        <f t="shared" si="1440"/>
        <v>0</v>
      </c>
      <c r="AEU88" s="21"/>
      <c r="AEV88" s="21">
        <f t="shared" si="1441"/>
        <v>0</v>
      </c>
      <c r="AEW88" s="21"/>
      <c r="AEX88" s="21">
        <f t="shared" si="1441"/>
        <v>0</v>
      </c>
      <c r="AEY88" s="21"/>
      <c r="AEZ88" s="21">
        <f t="shared" si="1441"/>
        <v>0</v>
      </c>
      <c r="AFA88" s="21"/>
      <c r="AFB88" s="21">
        <f t="shared" si="1441"/>
        <v>0</v>
      </c>
      <c r="AFC88" s="21"/>
      <c r="AFD88" s="21">
        <f t="shared" si="1441"/>
        <v>0</v>
      </c>
      <c r="AFE88" s="21"/>
      <c r="AFF88" s="21">
        <f t="shared" si="1442"/>
        <v>0</v>
      </c>
      <c r="AFG88" s="21"/>
      <c r="AFH88" s="21">
        <f t="shared" si="1442"/>
        <v>0</v>
      </c>
      <c r="AFI88" s="21"/>
      <c r="AFJ88" s="21">
        <f t="shared" si="1442"/>
        <v>0</v>
      </c>
      <c r="AFK88" s="21"/>
      <c r="AFL88" s="21">
        <f t="shared" si="1442"/>
        <v>0</v>
      </c>
      <c r="AFM88" s="21"/>
      <c r="AFN88" s="21">
        <f t="shared" si="1443"/>
        <v>0</v>
      </c>
      <c r="AFO88" s="21"/>
      <c r="AFP88" s="21">
        <f t="shared" si="1443"/>
        <v>0</v>
      </c>
      <c r="AFQ88" s="21"/>
      <c r="AFR88" s="21">
        <f t="shared" si="1443"/>
        <v>0</v>
      </c>
      <c r="AFS88" s="21"/>
      <c r="AFT88" s="21">
        <f t="shared" si="1443"/>
        <v>0</v>
      </c>
      <c r="AFU88" s="21"/>
      <c r="AFV88" s="21">
        <f t="shared" si="1443"/>
        <v>0</v>
      </c>
      <c r="AFW88" s="21"/>
      <c r="AFX88" s="21">
        <f t="shared" si="1444"/>
        <v>0</v>
      </c>
      <c r="AFY88" s="21"/>
      <c r="AFZ88" s="21">
        <f t="shared" si="1444"/>
        <v>0</v>
      </c>
      <c r="AGA88" s="21"/>
      <c r="AGB88" s="21">
        <f t="shared" si="1444"/>
        <v>0</v>
      </c>
      <c r="AGC88" s="21"/>
      <c r="AGD88" s="21">
        <f t="shared" si="1444"/>
        <v>0</v>
      </c>
      <c r="AGE88" s="21"/>
      <c r="AGF88" s="21">
        <f t="shared" si="1445"/>
        <v>0</v>
      </c>
      <c r="AGG88" s="21"/>
      <c r="AGH88" s="21">
        <f t="shared" si="1445"/>
        <v>0</v>
      </c>
      <c r="AGI88" s="21"/>
      <c r="AGJ88" s="21">
        <f t="shared" si="1445"/>
        <v>0</v>
      </c>
      <c r="AGK88" s="21"/>
      <c r="AGL88" s="21">
        <f t="shared" si="1445"/>
        <v>0</v>
      </c>
      <c r="AGM88" s="21"/>
      <c r="AGN88" s="21">
        <f t="shared" si="1445"/>
        <v>0</v>
      </c>
      <c r="AGO88" s="21"/>
      <c r="AGP88" s="21">
        <f t="shared" si="1446"/>
        <v>0</v>
      </c>
      <c r="AGQ88" s="21"/>
      <c r="AGR88" s="21">
        <f t="shared" si="1446"/>
        <v>0</v>
      </c>
      <c r="AGS88" s="21"/>
      <c r="AGT88" s="21">
        <f t="shared" si="1446"/>
        <v>0</v>
      </c>
      <c r="AGU88" s="21"/>
      <c r="AGV88" s="21">
        <f t="shared" si="1446"/>
        <v>0</v>
      </c>
      <c r="AGW88" s="21"/>
      <c r="AGX88" s="21">
        <f t="shared" si="1447"/>
        <v>0</v>
      </c>
      <c r="AGY88" s="21"/>
      <c r="AGZ88" s="21">
        <f t="shared" si="1447"/>
        <v>0</v>
      </c>
      <c r="AHA88" s="21"/>
      <c r="AHB88" s="21">
        <f t="shared" si="1447"/>
        <v>0</v>
      </c>
      <c r="AHC88" s="21"/>
      <c r="AHD88" s="21">
        <f t="shared" si="1447"/>
        <v>0</v>
      </c>
      <c r="AHE88" s="21"/>
      <c r="AHF88" s="21">
        <f t="shared" si="1447"/>
        <v>0</v>
      </c>
      <c r="AHG88" s="21"/>
      <c r="AHH88" s="21">
        <f t="shared" si="1448"/>
        <v>0</v>
      </c>
      <c r="AHI88" s="21"/>
      <c r="AHJ88" s="21">
        <f t="shared" si="1448"/>
        <v>0</v>
      </c>
      <c r="AHK88" s="21"/>
      <c r="AHL88" s="21">
        <f t="shared" si="1448"/>
        <v>0</v>
      </c>
      <c r="AHM88" s="21"/>
      <c r="AHN88" s="21">
        <f t="shared" si="1448"/>
        <v>0</v>
      </c>
      <c r="AHO88" s="21"/>
      <c r="AHP88" s="21">
        <f t="shared" si="1449"/>
        <v>0</v>
      </c>
      <c r="AHQ88" s="21"/>
      <c r="AHR88" s="21">
        <f t="shared" si="1449"/>
        <v>0</v>
      </c>
      <c r="AHS88" s="21"/>
      <c r="AHT88" s="21">
        <f t="shared" si="1449"/>
        <v>0</v>
      </c>
      <c r="AHU88" s="21"/>
      <c r="AHV88" s="21">
        <f t="shared" si="1449"/>
        <v>0</v>
      </c>
      <c r="AHW88" s="21"/>
      <c r="AHX88" s="21">
        <f t="shared" si="1449"/>
        <v>0</v>
      </c>
      <c r="AHY88" s="21"/>
      <c r="AHZ88" s="21">
        <f t="shared" si="1450"/>
        <v>0</v>
      </c>
      <c r="AIA88" s="21"/>
      <c r="AIB88" s="21">
        <f t="shared" si="1450"/>
        <v>0</v>
      </c>
      <c r="AIC88" s="21"/>
      <c r="AID88" s="21">
        <f t="shared" si="1450"/>
        <v>0</v>
      </c>
      <c r="AIE88" s="21"/>
      <c r="AIF88" s="21">
        <f t="shared" si="1450"/>
        <v>0</v>
      </c>
      <c r="AIG88" s="21"/>
      <c r="AIH88" s="21">
        <f t="shared" si="1451"/>
        <v>0</v>
      </c>
      <c r="AII88" s="21"/>
      <c r="AIJ88" s="21">
        <f t="shared" si="1451"/>
        <v>0</v>
      </c>
      <c r="AIK88" s="21"/>
      <c r="AIL88" s="21">
        <f t="shared" si="1451"/>
        <v>0</v>
      </c>
      <c r="AIM88" s="21"/>
      <c r="AIN88" s="21">
        <f t="shared" si="1451"/>
        <v>0</v>
      </c>
      <c r="AIO88" s="21"/>
      <c r="AIP88" s="21">
        <f t="shared" si="1451"/>
        <v>0</v>
      </c>
      <c r="AIQ88" s="21"/>
      <c r="AIR88" s="21">
        <f t="shared" si="1452"/>
        <v>0</v>
      </c>
      <c r="AIS88" s="21"/>
      <c r="AIT88" s="21">
        <f t="shared" si="1452"/>
        <v>0</v>
      </c>
      <c r="AIU88" s="21"/>
      <c r="AIV88" s="21">
        <f t="shared" si="1452"/>
        <v>0</v>
      </c>
      <c r="AIW88" s="21"/>
      <c r="AIX88" s="21">
        <f t="shared" si="1452"/>
        <v>0</v>
      </c>
      <c r="AIY88" s="21"/>
      <c r="AIZ88" s="21">
        <f t="shared" si="1388"/>
        <v>0</v>
      </c>
      <c r="AJA88" s="21"/>
    </row>
    <row r="89" spans="1:937" ht="13.5" customHeight="1" x14ac:dyDescent="0.25">
      <c r="A89" s="96"/>
      <c r="B89" s="31">
        <v>84</v>
      </c>
      <c r="C89" s="192" t="s">
        <v>209</v>
      </c>
      <c r="D89" s="67" t="s">
        <v>136</v>
      </c>
      <c r="E89" s="194" t="s">
        <v>392</v>
      </c>
      <c r="F89" s="194" t="str">
        <f>_xlfn.XLOOKUP(D89,'WTG PH-III'!$D$5:$D$198,'WTG PH-III'!$B$5:$B$198,0,0,1)</f>
        <v>PSS-14</v>
      </c>
      <c r="G89" s="22" t="s">
        <v>537</v>
      </c>
      <c r="H89" s="22" t="s">
        <v>550</v>
      </c>
      <c r="I89" s="61">
        <v>11</v>
      </c>
      <c r="J89" s="21">
        <v>253</v>
      </c>
      <c r="K89" s="21">
        <f t="shared" si="1129"/>
        <v>253</v>
      </c>
      <c r="L89" s="21">
        <f t="shared" si="1130"/>
        <v>253</v>
      </c>
      <c r="M89" s="21">
        <f t="shared" si="1131"/>
        <v>0</v>
      </c>
      <c r="N89" s="95">
        <f>VLOOKUP(D89,'WTG PH-III'!$D$5:$U$198,17,0)</f>
        <v>45800</v>
      </c>
      <c r="O89" s="95">
        <f>VLOOKUP(D89,'WTG PH-III'!$D$5:$U$198,18,0)</f>
        <v>45810</v>
      </c>
      <c r="P89" s="21">
        <f t="shared" si="1132"/>
        <v>0</v>
      </c>
      <c r="Q89" s="21"/>
      <c r="R89" s="21">
        <f t="shared" si="1133"/>
        <v>0</v>
      </c>
      <c r="S89" s="21"/>
      <c r="T89" s="21">
        <f t="shared" si="1134"/>
        <v>0</v>
      </c>
      <c r="U89" s="21"/>
      <c r="V89" s="21">
        <f t="shared" si="1135"/>
        <v>0</v>
      </c>
      <c r="W89" s="21"/>
      <c r="X89" s="21">
        <f t="shared" si="1136"/>
        <v>0</v>
      </c>
      <c r="Y89" s="21"/>
      <c r="Z89" s="21">
        <f t="shared" si="1137"/>
        <v>0</v>
      </c>
      <c r="AA89" s="21"/>
      <c r="AB89" s="21">
        <f t="shared" si="1138"/>
        <v>0</v>
      </c>
      <c r="AC89" s="21"/>
      <c r="AD89" s="21">
        <f t="shared" si="1139"/>
        <v>0</v>
      </c>
      <c r="AE89" s="21"/>
      <c r="AF89" s="21">
        <f t="shared" si="1140"/>
        <v>0</v>
      </c>
      <c r="AG89" s="21"/>
      <c r="AH89" s="21">
        <f t="shared" si="1141"/>
        <v>0</v>
      </c>
      <c r="AI89" s="21"/>
      <c r="AJ89" s="21">
        <f t="shared" si="1142"/>
        <v>0</v>
      </c>
      <c r="AK89" s="21"/>
      <c r="AL89" s="21">
        <f t="shared" si="1143"/>
        <v>0</v>
      </c>
      <c r="AM89" s="21"/>
      <c r="AN89" s="21">
        <f t="shared" si="1144"/>
        <v>0</v>
      </c>
      <c r="AO89" s="21"/>
      <c r="AP89" s="21">
        <f t="shared" si="1145"/>
        <v>0</v>
      </c>
      <c r="AQ89" s="21"/>
      <c r="AR89" s="21">
        <f t="shared" si="1146"/>
        <v>0</v>
      </c>
      <c r="AS89" s="21"/>
      <c r="AT89" s="21">
        <f t="shared" si="1147"/>
        <v>0</v>
      </c>
      <c r="AU89" s="21"/>
      <c r="AV89" s="21">
        <f t="shared" si="1148"/>
        <v>0</v>
      </c>
      <c r="AW89" s="21"/>
      <c r="AX89" s="21">
        <f t="shared" si="1149"/>
        <v>0</v>
      </c>
      <c r="AY89" s="21"/>
      <c r="AZ89" s="21">
        <f t="shared" si="1150"/>
        <v>0</v>
      </c>
      <c r="BA89" s="21"/>
      <c r="BB89" s="21">
        <f t="shared" si="1151"/>
        <v>0</v>
      </c>
      <c r="BC89" s="21"/>
      <c r="BD89" s="21">
        <f t="shared" si="1152"/>
        <v>0</v>
      </c>
      <c r="BE89" s="21"/>
      <c r="BF89" s="21">
        <f t="shared" si="1153"/>
        <v>0</v>
      </c>
      <c r="BG89" s="21"/>
      <c r="BH89" s="21">
        <f t="shared" si="1154"/>
        <v>0</v>
      </c>
      <c r="BI89" s="21"/>
      <c r="BJ89" s="21">
        <f t="shared" si="1155"/>
        <v>0</v>
      </c>
      <c r="BK89" s="21"/>
      <c r="BL89" s="21">
        <f t="shared" si="1156"/>
        <v>0</v>
      </c>
      <c r="BM89" s="21"/>
      <c r="BN89" s="21">
        <f t="shared" si="1157"/>
        <v>0</v>
      </c>
      <c r="BO89" s="21"/>
      <c r="BP89" s="21">
        <f t="shared" si="1158"/>
        <v>0</v>
      </c>
      <c r="BQ89" s="21"/>
      <c r="BR89" s="21">
        <f t="shared" si="1159"/>
        <v>0</v>
      </c>
      <c r="BS89" s="21"/>
      <c r="BT89" s="21">
        <f t="shared" si="1160"/>
        <v>0</v>
      </c>
      <c r="BU89" s="21"/>
      <c r="BV89" s="21">
        <f t="shared" si="1161"/>
        <v>0</v>
      </c>
      <c r="BW89" s="21"/>
      <c r="BX89" s="21">
        <f t="shared" si="1162"/>
        <v>0</v>
      </c>
      <c r="BY89" s="21"/>
      <c r="BZ89" s="21">
        <f t="shared" si="1163"/>
        <v>0</v>
      </c>
      <c r="CA89" s="21"/>
      <c r="CB89" s="21">
        <f t="shared" si="1164"/>
        <v>0</v>
      </c>
      <c r="CC89" s="21"/>
      <c r="CD89" s="21">
        <f t="shared" si="1165"/>
        <v>0</v>
      </c>
      <c r="CE89" s="21"/>
      <c r="CF89" s="21">
        <f t="shared" si="1166"/>
        <v>0</v>
      </c>
      <c r="CG89" s="21"/>
      <c r="CH89" s="21">
        <f t="shared" si="1167"/>
        <v>0</v>
      </c>
      <c r="CI89" s="21"/>
      <c r="CJ89" s="21">
        <f t="shared" si="1168"/>
        <v>0</v>
      </c>
      <c r="CK89" s="21"/>
      <c r="CL89" s="21">
        <f t="shared" si="1169"/>
        <v>0</v>
      </c>
      <c r="CM89" s="21"/>
      <c r="CN89" s="21">
        <f t="shared" si="1170"/>
        <v>0</v>
      </c>
      <c r="CO89" s="21"/>
      <c r="CP89" s="21">
        <f t="shared" si="1171"/>
        <v>0</v>
      </c>
      <c r="CQ89" s="21"/>
      <c r="CR89" s="21">
        <f t="shared" si="1172"/>
        <v>0</v>
      </c>
      <c r="CS89" s="21"/>
      <c r="CT89" s="21">
        <f t="shared" si="1173"/>
        <v>0</v>
      </c>
      <c r="CU89" s="21"/>
      <c r="CV89" s="21">
        <f t="shared" si="1174"/>
        <v>0</v>
      </c>
      <c r="CW89" s="21"/>
      <c r="CX89" s="21">
        <f t="shared" si="1175"/>
        <v>0</v>
      </c>
      <c r="CY89" s="21"/>
      <c r="CZ89" s="21">
        <f t="shared" si="1176"/>
        <v>0</v>
      </c>
      <c r="DA89" s="21"/>
      <c r="DB89" s="21">
        <f t="shared" si="1177"/>
        <v>0</v>
      </c>
      <c r="DC89" s="21"/>
      <c r="DD89" s="21">
        <f t="shared" si="1178"/>
        <v>0</v>
      </c>
      <c r="DE89" s="21"/>
      <c r="DF89" s="21">
        <f t="shared" si="1179"/>
        <v>0</v>
      </c>
      <c r="DG89" s="21"/>
      <c r="DH89" s="21">
        <f t="shared" si="1180"/>
        <v>0</v>
      </c>
      <c r="DI89" s="21"/>
      <c r="DJ89" s="21">
        <f t="shared" si="1181"/>
        <v>0</v>
      </c>
      <c r="DK89" s="21"/>
      <c r="DL89" s="21">
        <f t="shared" si="1182"/>
        <v>0</v>
      </c>
      <c r="DM89" s="21"/>
      <c r="DN89" s="21">
        <f t="shared" si="1183"/>
        <v>0</v>
      </c>
      <c r="DO89" s="21"/>
      <c r="DP89" s="21">
        <f t="shared" si="1184"/>
        <v>0</v>
      </c>
      <c r="DQ89" s="21"/>
      <c r="DR89" s="21">
        <f t="shared" si="1185"/>
        <v>0</v>
      </c>
      <c r="DS89" s="21"/>
      <c r="DT89" s="21">
        <f t="shared" si="1186"/>
        <v>0</v>
      </c>
      <c r="DU89" s="21"/>
      <c r="DV89" s="21">
        <f t="shared" si="1187"/>
        <v>0</v>
      </c>
      <c r="DW89" s="21"/>
      <c r="DX89" s="21">
        <f t="shared" si="1188"/>
        <v>0</v>
      </c>
      <c r="DY89" s="21"/>
      <c r="DZ89" s="21">
        <f t="shared" si="1189"/>
        <v>0</v>
      </c>
      <c r="EA89" s="21"/>
      <c r="EB89" s="21">
        <f t="shared" si="1190"/>
        <v>0</v>
      </c>
      <c r="EC89" s="21"/>
      <c r="ED89" s="21">
        <f t="shared" si="1191"/>
        <v>0</v>
      </c>
      <c r="EE89" s="21"/>
      <c r="EF89" s="21">
        <f t="shared" si="1192"/>
        <v>0</v>
      </c>
      <c r="EG89" s="21"/>
      <c r="EH89" s="21">
        <f t="shared" si="1193"/>
        <v>0</v>
      </c>
      <c r="EI89" s="21"/>
      <c r="EJ89" s="21">
        <f t="shared" si="1194"/>
        <v>0</v>
      </c>
      <c r="EK89" s="21"/>
      <c r="EL89" s="21">
        <f t="shared" si="1195"/>
        <v>0</v>
      </c>
      <c r="EM89" s="21"/>
      <c r="EN89" s="21">
        <f t="shared" si="1196"/>
        <v>0</v>
      </c>
      <c r="EO89" s="21"/>
      <c r="EP89" s="21">
        <f t="shared" si="1197"/>
        <v>0</v>
      </c>
      <c r="EQ89" s="21"/>
      <c r="ER89" s="21">
        <f t="shared" si="1198"/>
        <v>0</v>
      </c>
      <c r="ES89" s="21"/>
      <c r="ET89" s="21">
        <f t="shared" si="1199"/>
        <v>0</v>
      </c>
      <c r="EU89" s="21"/>
      <c r="EV89" s="21">
        <f t="shared" si="1200"/>
        <v>0</v>
      </c>
      <c r="EW89" s="21"/>
      <c r="EX89" s="21">
        <f t="shared" si="1201"/>
        <v>0</v>
      </c>
      <c r="EY89" s="21"/>
      <c r="EZ89" s="21">
        <f t="shared" si="1202"/>
        <v>0</v>
      </c>
      <c r="FA89" s="21"/>
      <c r="FB89" s="21">
        <f t="shared" si="1203"/>
        <v>0</v>
      </c>
      <c r="FC89" s="21"/>
      <c r="FD89" s="21">
        <f t="shared" si="1204"/>
        <v>0</v>
      </c>
      <c r="FE89" s="21"/>
      <c r="FF89" s="21">
        <f t="shared" si="1205"/>
        <v>0</v>
      </c>
      <c r="FG89" s="21"/>
      <c r="FH89" s="21">
        <f t="shared" si="1206"/>
        <v>0</v>
      </c>
      <c r="FI89" s="21"/>
      <c r="FJ89" s="21">
        <f t="shared" si="1207"/>
        <v>0</v>
      </c>
      <c r="FK89" s="21"/>
      <c r="FL89" s="21">
        <f t="shared" si="1208"/>
        <v>0</v>
      </c>
      <c r="FM89" s="21"/>
      <c r="FN89" s="21">
        <f t="shared" si="1209"/>
        <v>0</v>
      </c>
      <c r="FO89" s="21"/>
      <c r="FP89" s="21">
        <f t="shared" si="1210"/>
        <v>0</v>
      </c>
      <c r="FQ89" s="21"/>
      <c r="FR89" s="21">
        <f t="shared" si="1211"/>
        <v>0</v>
      </c>
      <c r="FS89" s="21"/>
      <c r="FT89" s="21">
        <f t="shared" si="1212"/>
        <v>0</v>
      </c>
      <c r="FU89" s="21"/>
      <c r="FV89" s="21">
        <f t="shared" si="1213"/>
        <v>0</v>
      </c>
      <c r="FW89" s="21"/>
      <c r="FX89" s="21">
        <f t="shared" si="1214"/>
        <v>0</v>
      </c>
      <c r="FY89" s="21"/>
      <c r="FZ89" s="21">
        <f t="shared" si="1215"/>
        <v>0</v>
      </c>
      <c r="GA89" s="21"/>
      <c r="GB89" s="21">
        <f t="shared" si="1216"/>
        <v>0</v>
      </c>
      <c r="GC89" s="21"/>
      <c r="GD89" s="21">
        <f t="shared" si="1217"/>
        <v>0</v>
      </c>
      <c r="GE89" s="21"/>
      <c r="GF89" s="21">
        <f t="shared" si="1218"/>
        <v>0</v>
      </c>
      <c r="GG89" s="21"/>
      <c r="GH89" s="21">
        <f t="shared" si="1219"/>
        <v>0</v>
      </c>
      <c r="GI89" s="21"/>
      <c r="GJ89" s="21">
        <f t="shared" si="1220"/>
        <v>0</v>
      </c>
      <c r="GK89" s="21"/>
      <c r="GL89" s="21">
        <f t="shared" si="1221"/>
        <v>0</v>
      </c>
      <c r="GM89" s="21"/>
      <c r="GN89" s="21">
        <f t="shared" si="1222"/>
        <v>0</v>
      </c>
      <c r="GO89" s="21"/>
      <c r="GP89" s="21">
        <f t="shared" si="1223"/>
        <v>0</v>
      </c>
      <c r="GQ89" s="21"/>
      <c r="GR89" s="21">
        <f t="shared" si="1224"/>
        <v>0</v>
      </c>
      <c r="GS89" s="21"/>
      <c r="GT89" s="21">
        <f t="shared" si="1225"/>
        <v>0</v>
      </c>
      <c r="GU89" s="21"/>
      <c r="GV89" s="21">
        <f t="shared" si="1226"/>
        <v>0</v>
      </c>
      <c r="GW89" s="21"/>
      <c r="GX89" s="21">
        <f t="shared" si="1227"/>
        <v>0</v>
      </c>
      <c r="GY89" s="21"/>
      <c r="GZ89" s="21">
        <f t="shared" si="1228"/>
        <v>0</v>
      </c>
      <c r="HA89" s="21"/>
      <c r="HB89" s="21">
        <f t="shared" si="1229"/>
        <v>0</v>
      </c>
      <c r="HC89" s="21"/>
      <c r="HD89" s="21">
        <f t="shared" si="1230"/>
        <v>0</v>
      </c>
      <c r="HE89" s="21"/>
      <c r="HF89" s="21">
        <f t="shared" si="1231"/>
        <v>0</v>
      </c>
      <c r="HG89" s="21"/>
      <c r="HH89" s="21">
        <f t="shared" si="1232"/>
        <v>0</v>
      </c>
      <c r="HI89" s="21"/>
      <c r="HJ89" s="21">
        <f t="shared" si="1233"/>
        <v>0</v>
      </c>
      <c r="HK89" s="21"/>
      <c r="HL89" s="21">
        <f t="shared" si="1234"/>
        <v>0</v>
      </c>
      <c r="HM89" s="21"/>
      <c r="HN89" s="21">
        <f t="shared" si="1235"/>
        <v>0</v>
      </c>
      <c r="HO89" s="21"/>
      <c r="HP89" s="21">
        <f t="shared" si="1236"/>
        <v>0</v>
      </c>
      <c r="HQ89" s="21"/>
      <c r="HR89" s="21">
        <f t="shared" si="1237"/>
        <v>0</v>
      </c>
      <c r="HS89" s="21"/>
      <c r="HT89" s="21">
        <f t="shared" si="1238"/>
        <v>0</v>
      </c>
      <c r="HU89" s="21"/>
      <c r="HV89" s="21">
        <f t="shared" si="1239"/>
        <v>0</v>
      </c>
      <c r="HW89" s="21"/>
      <c r="HX89" s="21">
        <f t="shared" si="1240"/>
        <v>0</v>
      </c>
      <c r="HY89" s="21"/>
      <c r="HZ89" s="21">
        <f t="shared" si="1241"/>
        <v>0</v>
      </c>
      <c r="IA89" s="21"/>
      <c r="IB89" s="21">
        <f t="shared" si="1242"/>
        <v>0</v>
      </c>
      <c r="IC89" s="21"/>
      <c r="ID89" s="21">
        <f t="shared" si="1243"/>
        <v>0</v>
      </c>
      <c r="IE89" s="21"/>
      <c r="IF89" s="21">
        <f t="shared" si="1244"/>
        <v>0</v>
      </c>
      <c r="IG89" s="21"/>
      <c r="IH89" s="21">
        <f t="shared" si="1245"/>
        <v>0</v>
      </c>
      <c r="II89" s="21"/>
      <c r="IJ89" s="21">
        <f t="shared" si="1246"/>
        <v>0</v>
      </c>
      <c r="IK89" s="21"/>
      <c r="IL89" s="21">
        <f t="shared" si="1247"/>
        <v>0</v>
      </c>
      <c r="IM89" s="21"/>
      <c r="IN89" s="21">
        <f t="shared" si="1248"/>
        <v>0</v>
      </c>
      <c r="IO89" s="21"/>
      <c r="IP89" s="21">
        <f t="shared" si="1249"/>
        <v>0</v>
      </c>
      <c r="IQ89" s="21"/>
      <c r="IR89" s="21">
        <f t="shared" si="1250"/>
        <v>0</v>
      </c>
      <c r="IS89" s="21"/>
      <c r="IT89" s="21">
        <f t="shared" si="1251"/>
        <v>0</v>
      </c>
      <c r="IU89" s="21"/>
      <c r="IV89" s="21">
        <f t="shared" si="1252"/>
        <v>0</v>
      </c>
      <c r="IW89" s="21"/>
      <c r="IX89" s="21">
        <f t="shared" si="1253"/>
        <v>0</v>
      </c>
      <c r="IY89" s="21"/>
      <c r="IZ89" s="21">
        <f t="shared" si="1254"/>
        <v>0</v>
      </c>
      <c r="JA89" s="21">
        <v>10</v>
      </c>
      <c r="JB89" s="21">
        <f t="shared" si="1255"/>
        <v>0</v>
      </c>
      <c r="JC89" s="21"/>
      <c r="JD89" s="21">
        <f t="shared" si="1256"/>
        <v>0</v>
      </c>
      <c r="JE89" s="21">
        <v>26</v>
      </c>
      <c r="JF89" s="21">
        <f t="shared" si="1257"/>
        <v>0</v>
      </c>
      <c r="JG89" s="21">
        <v>18</v>
      </c>
      <c r="JH89" s="21">
        <f t="shared" si="1258"/>
        <v>0</v>
      </c>
      <c r="JI89" s="21">
        <v>17</v>
      </c>
      <c r="JJ89" s="21">
        <f t="shared" si="1259"/>
        <v>0</v>
      </c>
      <c r="JK89" s="21">
        <v>16</v>
      </c>
      <c r="JL89" s="21">
        <f t="shared" si="1260"/>
        <v>0</v>
      </c>
      <c r="JM89" s="21">
        <v>13</v>
      </c>
      <c r="JN89" s="21">
        <f t="shared" si="1261"/>
        <v>0</v>
      </c>
      <c r="JO89" s="21">
        <v>29</v>
      </c>
      <c r="JP89" s="21">
        <f t="shared" si="1262"/>
        <v>0</v>
      </c>
      <c r="JQ89" s="21">
        <v>15</v>
      </c>
      <c r="JR89" s="21">
        <f t="shared" si="1263"/>
        <v>0</v>
      </c>
      <c r="JS89" s="21">
        <v>36</v>
      </c>
      <c r="JT89" s="21">
        <f t="shared" si="1264"/>
        <v>0</v>
      </c>
      <c r="JU89" s="21">
        <v>31</v>
      </c>
      <c r="JV89" s="21">
        <f t="shared" si="1265"/>
        <v>0</v>
      </c>
      <c r="JW89" s="21">
        <v>42</v>
      </c>
      <c r="JX89" s="21">
        <f t="shared" si="1266"/>
        <v>0</v>
      </c>
      <c r="JY89" s="21"/>
      <c r="JZ89" s="21">
        <f t="shared" si="1267"/>
        <v>0</v>
      </c>
      <c r="KA89" s="21"/>
      <c r="KB89" s="21">
        <f t="shared" si="1268"/>
        <v>0</v>
      </c>
      <c r="KC89" s="21"/>
      <c r="KD89" s="21">
        <f t="shared" si="1269"/>
        <v>0</v>
      </c>
      <c r="KE89" s="21"/>
      <c r="KF89" s="21">
        <f t="shared" si="1270"/>
        <v>0</v>
      </c>
      <c r="KG89" s="21"/>
      <c r="KH89" s="21">
        <f t="shared" si="1271"/>
        <v>0</v>
      </c>
      <c r="KI89" s="21"/>
      <c r="KJ89" s="21">
        <f t="shared" si="1272"/>
        <v>0</v>
      </c>
      <c r="KK89" s="21"/>
      <c r="KL89" s="21">
        <f t="shared" si="1273"/>
        <v>0</v>
      </c>
      <c r="KM89" s="21"/>
      <c r="KN89" s="21">
        <f t="shared" si="1274"/>
        <v>0</v>
      </c>
      <c r="KO89" s="21"/>
      <c r="KP89" s="21">
        <f t="shared" si="1275"/>
        <v>0</v>
      </c>
      <c r="KQ89" s="21"/>
      <c r="KR89" s="21">
        <f t="shared" si="1276"/>
        <v>0</v>
      </c>
      <c r="KS89" s="21"/>
      <c r="KT89" s="21">
        <f t="shared" si="1277"/>
        <v>0</v>
      </c>
      <c r="KU89" s="21"/>
      <c r="KV89" s="21">
        <f t="shared" si="1278"/>
        <v>0</v>
      </c>
      <c r="KW89" s="21"/>
      <c r="KX89" s="21">
        <f t="shared" si="1279"/>
        <v>0</v>
      </c>
      <c r="KY89" s="21"/>
      <c r="KZ89" s="21">
        <f t="shared" si="1280"/>
        <v>0</v>
      </c>
      <c r="LA89" s="21"/>
      <c r="LB89" s="21">
        <f t="shared" si="1281"/>
        <v>0</v>
      </c>
      <c r="LC89" s="21"/>
      <c r="LD89" s="21">
        <f t="shared" si="1282"/>
        <v>0</v>
      </c>
      <c r="LE89" s="21"/>
      <c r="LF89" s="21">
        <f t="shared" si="1283"/>
        <v>0</v>
      </c>
      <c r="LG89" s="21"/>
      <c r="LH89" s="21">
        <f t="shared" si="1284"/>
        <v>0</v>
      </c>
      <c r="LI89" s="21"/>
      <c r="LJ89" s="21">
        <f t="shared" si="1285"/>
        <v>0</v>
      </c>
      <c r="LK89" s="21"/>
      <c r="LL89" s="21">
        <f t="shared" si="1286"/>
        <v>0</v>
      </c>
      <c r="LM89" s="21"/>
      <c r="LN89" s="21">
        <f t="shared" si="1287"/>
        <v>0</v>
      </c>
      <c r="LO89" s="21"/>
      <c r="LP89" s="21">
        <f t="shared" si="1288"/>
        <v>23</v>
      </c>
      <c r="LQ89" s="21"/>
      <c r="LR89" s="21">
        <f t="shared" si="1289"/>
        <v>23</v>
      </c>
      <c r="LS89" s="21"/>
      <c r="LT89" s="21">
        <f t="shared" si="1290"/>
        <v>23</v>
      </c>
      <c r="LU89" s="21"/>
      <c r="LV89" s="21">
        <f t="shared" si="1291"/>
        <v>23</v>
      </c>
      <c r="LW89" s="21"/>
      <c r="LX89" s="21">
        <f t="shared" si="1292"/>
        <v>23</v>
      </c>
      <c r="LY89" s="21"/>
      <c r="LZ89" s="21">
        <f t="shared" si="1293"/>
        <v>23</v>
      </c>
      <c r="MA89" s="21"/>
      <c r="MB89" s="21">
        <f t="shared" si="1294"/>
        <v>23</v>
      </c>
      <c r="MC89" s="21"/>
      <c r="MD89" s="21">
        <f t="shared" si="1295"/>
        <v>23</v>
      </c>
      <c r="ME89" s="21"/>
      <c r="MF89" s="21">
        <f t="shared" si="1296"/>
        <v>23</v>
      </c>
      <c r="MG89" s="21"/>
      <c r="MH89" s="21">
        <f t="shared" si="1297"/>
        <v>23</v>
      </c>
      <c r="MI89" s="21"/>
      <c r="MJ89" s="21">
        <f t="shared" si="1298"/>
        <v>23</v>
      </c>
      <c r="MK89" s="21"/>
      <c r="ML89" s="21">
        <f t="shared" si="1299"/>
        <v>0</v>
      </c>
      <c r="MM89" s="21"/>
      <c r="MN89" s="21">
        <f t="shared" si="1300"/>
        <v>0</v>
      </c>
      <c r="MO89" s="21"/>
      <c r="MP89" s="21">
        <f t="shared" si="1301"/>
        <v>0</v>
      </c>
      <c r="MQ89" s="21"/>
      <c r="MR89" s="21">
        <f t="shared" si="1302"/>
        <v>0</v>
      </c>
      <c r="MS89" s="21"/>
      <c r="MT89" s="21">
        <f t="shared" si="1303"/>
        <v>0</v>
      </c>
      <c r="MU89" s="21"/>
      <c r="MV89" s="21">
        <f t="shared" si="1304"/>
        <v>0</v>
      </c>
      <c r="MW89" s="21"/>
      <c r="MX89" s="21">
        <f t="shared" si="1305"/>
        <v>0</v>
      </c>
      <c r="MY89" s="21"/>
      <c r="MZ89" s="21">
        <f t="shared" si="1306"/>
        <v>0</v>
      </c>
      <c r="NA89" s="21"/>
      <c r="NB89" s="21">
        <f t="shared" si="1307"/>
        <v>0</v>
      </c>
      <c r="NC89" s="21"/>
      <c r="ND89" s="21">
        <f t="shared" si="1308"/>
        <v>0</v>
      </c>
      <c r="NE89" s="21"/>
      <c r="NF89" s="21">
        <f t="shared" si="1309"/>
        <v>0</v>
      </c>
      <c r="NG89" s="21"/>
      <c r="NH89" s="21">
        <f t="shared" si="1310"/>
        <v>0</v>
      </c>
      <c r="NI89" s="21"/>
      <c r="NJ89" s="21">
        <f t="shared" si="1311"/>
        <v>0</v>
      </c>
      <c r="NK89" s="21"/>
      <c r="NL89" s="21">
        <f t="shared" si="1312"/>
        <v>0</v>
      </c>
      <c r="NM89" s="21"/>
      <c r="NN89" s="21">
        <f t="shared" si="1313"/>
        <v>0</v>
      </c>
      <c r="NO89" s="21"/>
      <c r="NP89" s="21">
        <f t="shared" si="1314"/>
        <v>0</v>
      </c>
      <c r="NQ89" s="21"/>
      <c r="NR89" s="21">
        <f t="shared" si="1315"/>
        <v>0</v>
      </c>
      <c r="NS89" s="21"/>
      <c r="NT89" s="21">
        <f t="shared" si="1316"/>
        <v>0</v>
      </c>
      <c r="NU89" s="21"/>
      <c r="NV89" s="21">
        <f t="shared" si="1317"/>
        <v>0</v>
      </c>
      <c r="NW89" s="21"/>
      <c r="NX89" s="21">
        <f t="shared" si="1318"/>
        <v>0</v>
      </c>
      <c r="NY89" s="21"/>
      <c r="NZ89" s="21">
        <f t="shared" si="1319"/>
        <v>0</v>
      </c>
      <c r="OA89" s="21"/>
      <c r="OB89" s="21">
        <f t="shared" si="1320"/>
        <v>0</v>
      </c>
      <c r="OC89" s="21"/>
      <c r="OD89" s="21">
        <f t="shared" si="1321"/>
        <v>0</v>
      </c>
      <c r="OE89" s="21"/>
      <c r="OF89" s="21">
        <f t="shared" si="1322"/>
        <v>0</v>
      </c>
      <c r="OG89" s="21"/>
      <c r="OH89" s="21">
        <f t="shared" si="1323"/>
        <v>0</v>
      </c>
      <c r="OI89" s="21"/>
      <c r="OJ89" s="21">
        <f t="shared" si="1324"/>
        <v>0</v>
      </c>
      <c r="OK89" s="21"/>
      <c r="OL89" s="21">
        <f t="shared" si="1325"/>
        <v>0</v>
      </c>
      <c r="OM89" s="21"/>
      <c r="ON89" s="21">
        <f t="shared" si="1326"/>
        <v>0</v>
      </c>
      <c r="OO89" s="21"/>
      <c r="OP89" s="21">
        <f t="shared" si="1326"/>
        <v>0</v>
      </c>
      <c r="OQ89" s="21"/>
      <c r="OR89" s="21">
        <f t="shared" si="1326"/>
        <v>0</v>
      </c>
      <c r="OS89" s="21"/>
      <c r="OT89" s="21">
        <f t="shared" si="1326"/>
        <v>0</v>
      </c>
      <c r="OU89" s="21"/>
      <c r="OV89" s="21">
        <f t="shared" si="1326"/>
        <v>0</v>
      </c>
      <c r="OW89" s="21"/>
      <c r="OX89" s="21">
        <f t="shared" si="1326"/>
        <v>0</v>
      </c>
      <c r="OY89" s="21"/>
      <c r="OZ89" s="21">
        <f t="shared" si="1326"/>
        <v>0</v>
      </c>
      <c r="PA89" s="21"/>
      <c r="PB89" s="21">
        <f t="shared" si="1327"/>
        <v>0</v>
      </c>
      <c r="PC89" s="21"/>
      <c r="PD89" s="21">
        <f t="shared" si="1327"/>
        <v>0</v>
      </c>
      <c r="PE89" s="21"/>
      <c r="PF89" s="21">
        <f t="shared" si="1327"/>
        <v>0</v>
      </c>
      <c r="PG89" s="21"/>
      <c r="PH89" s="21">
        <f t="shared" si="1327"/>
        <v>0</v>
      </c>
      <c r="PI89" s="21"/>
      <c r="PJ89" s="21">
        <f t="shared" si="1327"/>
        <v>0</v>
      </c>
      <c r="PK89" s="21"/>
      <c r="PL89" s="21">
        <f t="shared" si="1327"/>
        <v>0</v>
      </c>
      <c r="PM89" s="21"/>
      <c r="PN89" s="21">
        <f t="shared" si="1328"/>
        <v>0</v>
      </c>
      <c r="PO89" s="21"/>
      <c r="PP89" s="21">
        <f t="shared" si="1328"/>
        <v>0</v>
      </c>
      <c r="PQ89" s="21"/>
      <c r="PR89" s="21">
        <f t="shared" si="1328"/>
        <v>0</v>
      </c>
      <c r="PS89" s="21"/>
      <c r="PT89" s="21">
        <f t="shared" si="1328"/>
        <v>0</v>
      </c>
      <c r="PU89" s="21"/>
      <c r="PV89" s="21">
        <f t="shared" si="1328"/>
        <v>0</v>
      </c>
      <c r="PW89" s="21"/>
      <c r="PX89" s="21">
        <f t="shared" si="1328"/>
        <v>0</v>
      </c>
      <c r="PY89" s="21"/>
      <c r="PZ89" s="21">
        <f t="shared" si="1329"/>
        <v>0</v>
      </c>
      <c r="QA89" s="21"/>
      <c r="QB89" s="21">
        <f t="shared" si="1329"/>
        <v>0</v>
      </c>
      <c r="QC89" s="21"/>
      <c r="QD89" s="21">
        <f t="shared" si="1329"/>
        <v>0</v>
      </c>
      <c r="QE89" s="21"/>
      <c r="QF89" s="21">
        <f t="shared" si="1329"/>
        <v>0</v>
      </c>
      <c r="QG89" s="21"/>
      <c r="QH89" s="21">
        <f t="shared" si="1329"/>
        <v>0</v>
      </c>
      <c r="QI89" s="21"/>
      <c r="QJ89" s="21">
        <f t="shared" si="1329"/>
        <v>0</v>
      </c>
      <c r="QK89" s="21"/>
      <c r="QL89" s="21">
        <f t="shared" si="1330"/>
        <v>0</v>
      </c>
      <c r="QM89" s="21"/>
      <c r="QN89" s="21">
        <f t="shared" si="1330"/>
        <v>0</v>
      </c>
      <c r="QO89" s="21"/>
      <c r="QP89" s="21">
        <f t="shared" si="1330"/>
        <v>0</v>
      </c>
      <c r="QQ89" s="21"/>
      <c r="QR89" s="21">
        <f t="shared" si="1330"/>
        <v>0</v>
      </c>
      <c r="QS89" s="21"/>
      <c r="QT89" s="21">
        <f t="shared" si="1330"/>
        <v>0</v>
      </c>
      <c r="QU89" s="21"/>
      <c r="QV89" s="21">
        <f t="shared" si="1330"/>
        <v>0</v>
      </c>
      <c r="QW89" s="21"/>
      <c r="QX89" s="21">
        <f t="shared" si="1331"/>
        <v>0</v>
      </c>
      <c r="QY89" s="21"/>
      <c r="QZ89" s="21">
        <f t="shared" si="1331"/>
        <v>0</v>
      </c>
      <c r="RA89" s="21"/>
      <c r="RB89" s="21">
        <f t="shared" si="1331"/>
        <v>0</v>
      </c>
      <c r="RC89" s="21"/>
      <c r="RD89" s="21">
        <f t="shared" si="1331"/>
        <v>0</v>
      </c>
      <c r="RE89" s="21"/>
      <c r="RF89" s="21">
        <f t="shared" si="1331"/>
        <v>0</v>
      </c>
      <c r="RG89" s="21"/>
      <c r="RH89" s="21">
        <f t="shared" si="1331"/>
        <v>0</v>
      </c>
      <c r="RI89" s="21"/>
      <c r="RJ89" s="21">
        <f t="shared" si="1332"/>
        <v>0</v>
      </c>
      <c r="RK89" s="21"/>
      <c r="RL89" s="21">
        <f t="shared" si="1333"/>
        <v>0</v>
      </c>
      <c r="RM89" s="21"/>
      <c r="RN89" s="21">
        <f t="shared" si="1334"/>
        <v>0</v>
      </c>
      <c r="RO89" s="21"/>
      <c r="RP89" s="21">
        <f t="shared" si="1335"/>
        <v>0</v>
      </c>
      <c r="RQ89" s="21"/>
      <c r="RR89" s="21">
        <f t="shared" si="1336"/>
        <v>0</v>
      </c>
      <c r="RS89" s="21"/>
      <c r="RT89" s="21">
        <f t="shared" si="1337"/>
        <v>0</v>
      </c>
      <c r="RU89" s="21"/>
      <c r="RV89" s="21">
        <f t="shared" si="1338"/>
        <v>0</v>
      </c>
      <c r="RW89" s="21"/>
      <c r="RX89" s="21">
        <f t="shared" si="1339"/>
        <v>0</v>
      </c>
      <c r="RY89" s="21"/>
      <c r="RZ89" s="21">
        <f t="shared" si="1340"/>
        <v>0</v>
      </c>
      <c r="SA89" s="21"/>
      <c r="SB89" s="21">
        <f t="shared" si="1341"/>
        <v>0</v>
      </c>
      <c r="SC89" s="21"/>
      <c r="SD89" s="21">
        <f t="shared" si="1342"/>
        <v>0</v>
      </c>
      <c r="SE89" s="21"/>
      <c r="SF89" s="21">
        <f t="shared" si="1343"/>
        <v>0</v>
      </c>
      <c r="SG89" s="21"/>
      <c r="SH89" s="21">
        <f t="shared" si="1344"/>
        <v>0</v>
      </c>
      <c r="SI89" s="21"/>
      <c r="SJ89" s="21">
        <f t="shared" si="1345"/>
        <v>0</v>
      </c>
      <c r="SK89" s="21"/>
      <c r="SL89" s="21">
        <f t="shared" si="1346"/>
        <v>0</v>
      </c>
      <c r="SM89" s="21"/>
      <c r="SN89" s="21">
        <f t="shared" si="1347"/>
        <v>0</v>
      </c>
      <c r="SO89" s="21"/>
      <c r="SP89" s="21">
        <f t="shared" si="1348"/>
        <v>0</v>
      </c>
      <c r="SQ89" s="21"/>
      <c r="SR89" s="21">
        <f t="shared" si="1349"/>
        <v>0</v>
      </c>
      <c r="SS89" s="21"/>
      <c r="ST89" s="21">
        <f t="shared" si="1350"/>
        <v>0</v>
      </c>
      <c r="SU89" s="21"/>
      <c r="SV89" s="21">
        <f t="shared" si="1351"/>
        <v>0</v>
      </c>
      <c r="SW89" s="21"/>
      <c r="SX89" s="21">
        <f t="shared" si="1352"/>
        <v>0</v>
      </c>
      <c r="SY89" s="21"/>
      <c r="SZ89" s="21">
        <f t="shared" si="1353"/>
        <v>0</v>
      </c>
      <c r="TA89" s="21"/>
      <c r="TB89" s="21">
        <f t="shared" si="1354"/>
        <v>0</v>
      </c>
      <c r="TC89" s="21"/>
      <c r="TD89" s="21">
        <f t="shared" si="1355"/>
        <v>0</v>
      </c>
      <c r="TE89" s="21"/>
      <c r="TF89" s="21">
        <f t="shared" si="1356"/>
        <v>0</v>
      </c>
      <c r="TG89" s="21"/>
      <c r="TH89" s="21">
        <f t="shared" si="1357"/>
        <v>0</v>
      </c>
      <c r="TI89" s="21"/>
      <c r="TJ89" s="21">
        <f t="shared" si="1358"/>
        <v>0</v>
      </c>
      <c r="TK89" s="21"/>
      <c r="TL89" s="21">
        <f t="shared" si="1359"/>
        <v>0</v>
      </c>
      <c r="TM89" s="21"/>
      <c r="TN89" s="21">
        <f t="shared" si="1360"/>
        <v>0</v>
      </c>
      <c r="TO89" s="21"/>
      <c r="TP89" s="21">
        <f t="shared" si="1361"/>
        <v>0</v>
      </c>
      <c r="TQ89" s="21"/>
      <c r="TR89" s="21">
        <f t="shared" si="1362"/>
        <v>0</v>
      </c>
      <c r="TS89" s="21"/>
      <c r="TT89" s="21">
        <f t="shared" si="1363"/>
        <v>0</v>
      </c>
      <c r="TU89" s="21"/>
      <c r="TV89" s="21">
        <f t="shared" si="1364"/>
        <v>0</v>
      </c>
      <c r="TW89" s="21"/>
      <c r="TX89" s="21">
        <f t="shared" si="1365"/>
        <v>0</v>
      </c>
      <c r="TY89" s="21"/>
      <c r="TZ89" s="21">
        <f t="shared" si="1366"/>
        <v>0</v>
      </c>
      <c r="UA89" s="21"/>
      <c r="UB89" s="21">
        <f t="shared" si="1367"/>
        <v>0</v>
      </c>
      <c r="UC89" s="21"/>
      <c r="UD89" s="21">
        <f t="shared" si="1368"/>
        <v>0</v>
      </c>
      <c r="UE89" s="21"/>
      <c r="UF89" s="21">
        <f t="shared" si="1369"/>
        <v>0</v>
      </c>
      <c r="UG89" s="21"/>
      <c r="UH89" s="21">
        <f t="shared" si="1370"/>
        <v>0</v>
      </c>
      <c r="UI89" s="21"/>
      <c r="UJ89" s="21">
        <f t="shared" si="1371"/>
        <v>0</v>
      </c>
      <c r="UK89" s="21"/>
      <c r="UL89" s="21">
        <f t="shared" si="1372"/>
        <v>0</v>
      </c>
      <c r="UM89" s="21"/>
      <c r="UN89" s="21">
        <f t="shared" si="1373"/>
        <v>0</v>
      </c>
      <c r="UO89" s="21"/>
      <c r="UP89" s="21">
        <f t="shared" si="1374"/>
        <v>0</v>
      </c>
      <c r="UQ89" s="21"/>
      <c r="UR89" s="21">
        <f t="shared" si="1375"/>
        <v>0</v>
      </c>
      <c r="US89" s="21"/>
      <c r="UT89" s="21">
        <f t="shared" si="1376"/>
        <v>0</v>
      </c>
      <c r="UU89" s="21"/>
      <c r="UV89" s="21">
        <f t="shared" si="1377"/>
        <v>0</v>
      </c>
      <c r="UW89" s="21"/>
      <c r="UX89" s="21">
        <f t="shared" si="1378"/>
        <v>0</v>
      </c>
      <c r="UY89" s="21"/>
      <c r="UZ89" s="21">
        <f t="shared" si="1379"/>
        <v>0</v>
      </c>
      <c r="VA89" s="21"/>
      <c r="VB89" s="21">
        <f t="shared" si="1380"/>
        <v>0</v>
      </c>
      <c r="VC89" s="21"/>
      <c r="VD89" s="21">
        <f t="shared" si="1381"/>
        <v>0</v>
      </c>
      <c r="VE89" s="21"/>
      <c r="VF89" s="21">
        <f t="shared" si="1382"/>
        <v>0</v>
      </c>
      <c r="VG89" s="21"/>
      <c r="VH89" s="21">
        <f t="shared" si="1383"/>
        <v>0</v>
      </c>
      <c r="VI89" s="21"/>
      <c r="VJ89" s="21">
        <f t="shared" si="1384"/>
        <v>0</v>
      </c>
      <c r="VK89" s="21"/>
      <c r="VL89" s="21">
        <f t="shared" si="1385"/>
        <v>0</v>
      </c>
      <c r="VM89" s="21"/>
      <c r="VN89" s="21">
        <f t="shared" si="1386"/>
        <v>0</v>
      </c>
      <c r="VO89" s="21"/>
      <c r="VP89" s="21">
        <f t="shared" si="1387"/>
        <v>0</v>
      </c>
      <c r="VQ89" s="21"/>
      <c r="VR89" s="21">
        <f t="shared" si="1326"/>
        <v>0</v>
      </c>
      <c r="VS89" s="21"/>
      <c r="VT89" s="21">
        <f t="shared" si="1388"/>
        <v>0</v>
      </c>
      <c r="VU89" s="21"/>
      <c r="VV89" s="21">
        <f t="shared" si="1388"/>
        <v>0</v>
      </c>
      <c r="VW89" s="21"/>
      <c r="VX89" s="21">
        <f t="shared" si="1389"/>
        <v>0</v>
      </c>
      <c r="VY89" s="21"/>
      <c r="VZ89" s="21">
        <f t="shared" si="1389"/>
        <v>0</v>
      </c>
      <c r="WA89" s="21"/>
      <c r="WB89" s="21">
        <f t="shared" si="1389"/>
        <v>0</v>
      </c>
      <c r="WC89" s="21"/>
      <c r="WD89" s="21">
        <f t="shared" si="1389"/>
        <v>0</v>
      </c>
      <c r="WE89" s="21"/>
      <c r="WF89" s="21">
        <f t="shared" si="1389"/>
        <v>0</v>
      </c>
      <c r="WG89" s="21"/>
      <c r="WH89" s="21">
        <f t="shared" si="1389"/>
        <v>0</v>
      </c>
      <c r="WI89" s="21"/>
      <c r="WJ89" s="21">
        <f t="shared" si="1389"/>
        <v>0</v>
      </c>
      <c r="WK89" s="21"/>
      <c r="WL89" s="21">
        <f t="shared" si="1389"/>
        <v>0</v>
      </c>
      <c r="WM89" s="21"/>
      <c r="WN89" s="21">
        <f t="shared" si="1390"/>
        <v>0</v>
      </c>
      <c r="WO89" s="21"/>
      <c r="WP89" s="21">
        <f t="shared" si="1390"/>
        <v>0</v>
      </c>
      <c r="WQ89" s="21"/>
      <c r="WR89" s="21">
        <f t="shared" si="1390"/>
        <v>0</v>
      </c>
      <c r="WS89" s="21"/>
      <c r="WT89" s="21">
        <f t="shared" si="1390"/>
        <v>0</v>
      </c>
      <c r="WU89" s="21"/>
      <c r="WV89" s="21">
        <f t="shared" si="1390"/>
        <v>0</v>
      </c>
      <c r="WW89" s="21"/>
      <c r="WX89" s="21">
        <f t="shared" si="1390"/>
        <v>0</v>
      </c>
      <c r="WY89" s="21"/>
      <c r="WZ89" s="21">
        <f t="shared" si="1390"/>
        <v>0</v>
      </c>
      <c r="XA89" s="21"/>
      <c r="XB89" s="21">
        <f t="shared" si="1390"/>
        <v>0</v>
      </c>
      <c r="XC89" s="21"/>
      <c r="XD89" s="21">
        <f t="shared" si="1391"/>
        <v>0</v>
      </c>
      <c r="XE89" s="21"/>
      <c r="XF89" s="21">
        <f t="shared" si="1391"/>
        <v>0</v>
      </c>
      <c r="XG89" s="21"/>
      <c r="XH89" s="21">
        <f t="shared" si="1391"/>
        <v>0</v>
      </c>
      <c r="XI89" s="21"/>
      <c r="XJ89" s="21">
        <f t="shared" si="1391"/>
        <v>0</v>
      </c>
      <c r="XK89" s="21"/>
      <c r="XL89" s="21">
        <f t="shared" si="1391"/>
        <v>0</v>
      </c>
      <c r="XM89" s="21"/>
      <c r="XN89" s="21">
        <f t="shared" si="1391"/>
        <v>0</v>
      </c>
      <c r="XO89" s="21"/>
      <c r="XP89" s="21">
        <f t="shared" si="1391"/>
        <v>0</v>
      </c>
      <c r="XQ89" s="21"/>
      <c r="XR89" s="21">
        <f t="shared" si="1391"/>
        <v>0</v>
      </c>
      <c r="XS89" s="21"/>
      <c r="XT89" s="21">
        <f t="shared" si="1453"/>
        <v>0</v>
      </c>
      <c r="XU89" s="21"/>
      <c r="XV89" s="21">
        <f t="shared" si="1453"/>
        <v>0</v>
      </c>
      <c r="XW89" s="21"/>
      <c r="XX89" s="21">
        <f t="shared" si="1453"/>
        <v>0</v>
      </c>
      <c r="XY89" s="21"/>
      <c r="XZ89" s="21">
        <f t="shared" si="1453"/>
        <v>0</v>
      </c>
      <c r="YA89" s="21"/>
      <c r="YB89" s="21">
        <f t="shared" si="1392"/>
        <v>0</v>
      </c>
      <c r="YC89" s="21"/>
      <c r="YD89" s="21">
        <f t="shared" si="1393"/>
        <v>0</v>
      </c>
      <c r="YE89" s="21"/>
      <c r="YF89" s="21">
        <f t="shared" si="1394"/>
        <v>0</v>
      </c>
      <c r="YG89" s="21"/>
      <c r="YH89" s="21">
        <f t="shared" si="1395"/>
        <v>0</v>
      </c>
      <c r="YI89" s="21"/>
      <c r="YJ89" s="21">
        <f t="shared" si="1396"/>
        <v>0</v>
      </c>
      <c r="YK89" s="21"/>
      <c r="YL89" s="21">
        <f t="shared" si="1397"/>
        <v>0</v>
      </c>
      <c r="YM89" s="21"/>
      <c r="YN89" s="21">
        <f t="shared" si="1398"/>
        <v>0</v>
      </c>
      <c r="YO89" s="21"/>
      <c r="YP89" s="21">
        <f t="shared" si="1399"/>
        <v>0</v>
      </c>
      <c r="YQ89" s="21"/>
      <c r="YR89" s="21">
        <f t="shared" si="1400"/>
        <v>0</v>
      </c>
      <c r="YS89" s="21"/>
      <c r="YT89" s="21">
        <f t="shared" si="1401"/>
        <v>0</v>
      </c>
      <c r="YU89" s="21"/>
      <c r="YV89" s="21">
        <f t="shared" si="1402"/>
        <v>0</v>
      </c>
      <c r="YW89" s="21"/>
      <c r="YX89" s="21">
        <f t="shared" si="1403"/>
        <v>0</v>
      </c>
      <c r="YY89" s="21"/>
      <c r="YZ89" s="21">
        <f t="shared" si="1388"/>
        <v>0</v>
      </c>
      <c r="ZA89" s="21"/>
      <c r="ZB89" s="21">
        <f t="shared" si="1404"/>
        <v>0</v>
      </c>
      <c r="ZC89" s="21"/>
      <c r="ZD89" s="21">
        <f t="shared" si="1405"/>
        <v>0</v>
      </c>
      <c r="ZE89" s="21"/>
      <c r="ZF89" s="21">
        <f t="shared" si="1406"/>
        <v>0</v>
      </c>
      <c r="ZG89" s="21"/>
      <c r="ZH89" s="21">
        <f t="shared" si="1407"/>
        <v>0</v>
      </c>
      <c r="ZI89" s="21"/>
      <c r="ZJ89" s="21">
        <f t="shared" si="1408"/>
        <v>0</v>
      </c>
      <c r="ZK89" s="21"/>
      <c r="ZL89" s="21">
        <f t="shared" si="1409"/>
        <v>0</v>
      </c>
      <c r="ZM89" s="21"/>
      <c r="ZN89" s="21">
        <f t="shared" si="1410"/>
        <v>0</v>
      </c>
      <c r="ZO89" s="21"/>
      <c r="ZP89" s="21">
        <f t="shared" si="1411"/>
        <v>0</v>
      </c>
      <c r="ZQ89" s="21"/>
      <c r="ZR89" s="21">
        <f t="shared" si="1412"/>
        <v>0</v>
      </c>
      <c r="ZS89" s="21"/>
      <c r="ZT89" s="21">
        <f t="shared" si="1388"/>
        <v>0</v>
      </c>
      <c r="ZU89" s="21"/>
      <c r="ZV89" s="21">
        <f t="shared" si="1413"/>
        <v>0</v>
      </c>
      <c r="ZW89" s="21"/>
      <c r="ZX89" s="21">
        <f t="shared" si="1414"/>
        <v>0</v>
      </c>
      <c r="ZY89" s="21"/>
      <c r="ZZ89" s="21">
        <f t="shared" si="1414"/>
        <v>0</v>
      </c>
      <c r="AAA89" s="21"/>
      <c r="AAB89" s="21">
        <f t="shared" si="1415"/>
        <v>0</v>
      </c>
      <c r="AAC89" s="21"/>
      <c r="AAD89" s="21">
        <f t="shared" si="1415"/>
        <v>0</v>
      </c>
      <c r="AAE89" s="21"/>
      <c r="AAF89" s="21">
        <f t="shared" si="1416"/>
        <v>0</v>
      </c>
      <c r="AAG89" s="21"/>
      <c r="AAH89" s="21">
        <f t="shared" si="1416"/>
        <v>0</v>
      </c>
      <c r="AAI89" s="21"/>
      <c r="AAJ89" s="21">
        <f t="shared" si="1417"/>
        <v>0</v>
      </c>
      <c r="AAK89" s="21"/>
      <c r="AAL89" s="21">
        <f t="shared" si="1417"/>
        <v>0</v>
      </c>
      <c r="AAM89" s="21"/>
      <c r="AAN89" s="21">
        <f t="shared" si="1418"/>
        <v>0</v>
      </c>
      <c r="AAO89" s="21"/>
      <c r="AAP89" s="21">
        <f t="shared" si="1418"/>
        <v>0</v>
      </c>
      <c r="AAQ89" s="21"/>
      <c r="AAR89" s="21">
        <f t="shared" si="1419"/>
        <v>0</v>
      </c>
      <c r="AAS89" s="21"/>
      <c r="AAT89" s="21">
        <f t="shared" si="1419"/>
        <v>0</v>
      </c>
      <c r="AAU89" s="21"/>
      <c r="AAV89" s="21">
        <f t="shared" si="1420"/>
        <v>0</v>
      </c>
      <c r="AAW89" s="21"/>
      <c r="AAX89" s="21">
        <f t="shared" si="1420"/>
        <v>0</v>
      </c>
      <c r="AAY89" s="21"/>
      <c r="AAZ89" s="21">
        <f t="shared" si="1421"/>
        <v>0</v>
      </c>
      <c r="ABA89" s="21"/>
      <c r="ABB89" s="21">
        <f t="shared" si="1421"/>
        <v>0</v>
      </c>
      <c r="ABC89" s="21"/>
      <c r="ABD89" s="21">
        <f t="shared" si="1422"/>
        <v>0</v>
      </c>
      <c r="ABE89" s="21"/>
      <c r="ABF89" s="21">
        <f t="shared" si="1422"/>
        <v>0</v>
      </c>
      <c r="ABG89" s="21"/>
      <c r="ABH89" s="21">
        <f t="shared" si="1423"/>
        <v>0</v>
      </c>
      <c r="ABI89" s="21"/>
      <c r="ABJ89" s="21">
        <f t="shared" si="1423"/>
        <v>0</v>
      </c>
      <c r="ABK89" s="21"/>
      <c r="ABL89" s="21">
        <f t="shared" si="1424"/>
        <v>0</v>
      </c>
      <c r="ABM89" s="21"/>
      <c r="ABN89" s="21">
        <f t="shared" si="1424"/>
        <v>0</v>
      </c>
      <c r="ABO89" s="21"/>
      <c r="ABP89" s="21">
        <f t="shared" si="1425"/>
        <v>0</v>
      </c>
      <c r="ABQ89" s="21"/>
      <c r="ABR89" s="21">
        <f t="shared" si="1425"/>
        <v>0</v>
      </c>
      <c r="ABS89" s="21"/>
      <c r="ABT89" s="21">
        <f t="shared" si="1426"/>
        <v>0</v>
      </c>
      <c r="ABU89" s="21"/>
      <c r="ABV89" s="21">
        <f t="shared" si="1426"/>
        <v>0</v>
      </c>
      <c r="ABW89" s="21"/>
      <c r="ABX89" s="21">
        <f t="shared" si="1427"/>
        <v>0</v>
      </c>
      <c r="ABY89" s="21"/>
      <c r="ABZ89" s="21">
        <f t="shared" si="1427"/>
        <v>0</v>
      </c>
      <c r="ACA89" s="21"/>
      <c r="ACB89" s="21">
        <f t="shared" si="1428"/>
        <v>0</v>
      </c>
      <c r="ACC89" s="21"/>
      <c r="ACD89" s="21">
        <f t="shared" si="1428"/>
        <v>0</v>
      </c>
      <c r="ACE89" s="21"/>
      <c r="ACF89" s="21">
        <f t="shared" si="1429"/>
        <v>0</v>
      </c>
      <c r="ACG89" s="21"/>
      <c r="ACH89" s="21">
        <f t="shared" si="1429"/>
        <v>0</v>
      </c>
      <c r="ACI89" s="21"/>
      <c r="ACJ89" s="21">
        <f t="shared" si="1430"/>
        <v>0</v>
      </c>
      <c r="ACK89" s="21"/>
      <c r="ACL89" s="21">
        <f t="shared" si="1430"/>
        <v>0</v>
      </c>
      <c r="ACM89" s="21"/>
      <c r="ACN89" s="21">
        <f t="shared" si="1431"/>
        <v>0</v>
      </c>
      <c r="ACO89" s="21"/>
      <c r="ACP89" s="21">
        <f t="shared" si="1431"/>
        <v>0</v>
      </c>
      <c r="ACQ89" s="21"/>
      <c r="ACR89" s="21">
        <f t="shared" si="1432"/>
        <v>0</v>
      </c>
      <c r="ACS89" s="21"/>
      <c r="ACT89" s="21">
        <f t="shared" si="1432"/>
        <v>0</v>
      </c>
      <c r="ACU89" s="21"/>
      <c r="ACV89" s="21">
        <f t="shared" si="1433"/>
        <v>0</v>
      </c>
      <c r="ACW89" s="21"/>
      <c r="ACX89" s="21">
        <f t="shared" si="1433"/>
        <v>0</v>
      </c>
      <c r="ACY89" s="21"/>
      <c r="ACZ89" s="21">
        <f t="shared" si="1434"/>
        <v>0</v>
      </c>
      <c r="ADA89" s="21"/>
      <c r="ADB89" s="21">
        <f t="shared" si="1434"/>
        <v>0</v>
      </c>
      <c r="ADC89" s="21"/>
      <c r="ADD89" s="21">
        <f t="shared" si="1435"/>
        <v>0</v>
      </c>
      <c r="ADE89" s="21"/>
      <c r="ADF89" s="21">
        <f t="shared" si="1435"/>
        <v>0</v>
      </c>
      <c r="ADG89" s="21"/>
      <c r="ADH89" s="21">
        <f t="shared" si="1436"/>
        <v>0</v>
      </c>
      <c r="ADI89" s="21"/>
      <c r="ADJ89" s="21">
        <f t="shared" si="1436"/>
        <v>0</v>
      </c>
      <c r="ADK89" s="21"/>
      <c r="ADL89" s="21">
        <f t="shared" si="1437"/>
        <v>0</v>
      </c>
      <c r="ADM89" s="21"/>
      <c r="ADN89" s="21">
        <f t="shared" si="1437"/>
        <v>0</v>
      </c>
      <c r="ADO89" s="21"/>
      <c r="ADP89" s="21">
        <f t="shared" si="1437"/>
        <v>0</v>
      </c>
      <c r="ADQ89" s="21"/>
      <c r="ADR89" s="21">
        <f t="shared" si="1437"/>
        <v>0</v>
      </c>
      <c r="ADS89" s="21"/>
      <c r="ADT89" s="21">
        <f t="shared" si="1437"/>
        <v>0</v>
      </c>
      <c r="ADU89" s="21"/>
      <c r="ADV89" s="21">
        <f t="shared" si="1438"/>
        <v>0</v>
      </c>
      <c r="ADW89" s="21"/>
      <c r="ADX89" s="21">
        <f t="shared" si="1438"/>
        <v>0</v>
      </c>
      <c r="ADY89" s="21"/>
      <c r="ADZ89" s="21">
        <f t="shared" si="1438"/>
        <v>0</v>
      </c>
      <c r="AEA89" s="21"/>
      <c r="AEB89" s="21">
        <f t="shared" si="1438"/>
        <v>0</v>
      </c>
      <c r="AEC89" s="21"/>
      <c r="AED89" s="21">
        <f t="shared" si="1439"/>
        <v>0</v>
      </c>
      <c r="AEE89" s="21"/>
      <c r="AEF89" s="21">
        <f t="shared" si="1439"/>
        <v>0</v>
      </c>
      <c r="AEG89" s="21"/>
      <c r="AEH89" s="21">
        <f t="shared" si="1439"/>
        <v>0</v>
      </c>
      <c r="AEI89" s="21"/>
      <c r="AEJ89" s="21">
        <f t="shared" si="1439"/>
        <v>0</v>
      </c>
      <c r="AEK89" s="21"/>
      <c r="AEL89" s="21">
        <f t="shared" si="1439"/>
        <v>0</v>
      </c>
      <c r="AEM89" s="21"/>
      <c r="AEN89" s="21">
        <f t="shared" si="1440"/>
        <v>0</v>
      </c>
      <c r="AEO89" s="21"/>
      <c r="AEP89" s="21">
        <f t="shared" si="1440"/>
        <v>0</v>
      </c>
      <c r="AEQ89" s="21"/>
      <c r="AER89" s="21">
        <f t="shared" si="1440"/>
        <v>0</v>
      </c>
      <c r="AES89" s="21"/>
      <c r="AET89" s="21">
        <f t="shared" si="1440"/>
        <v>0</v>
      </c>
      <c r="AEU89" s="21"/>
      <c r="AEV89" s="21">
        <f t="shared" si="1441"/>
        <v>0</v>
      </c>
      <c r="AEW89" s="21"/>
      <c r="AEX89" s="21">
        <f t="shared" si="1441"/>
        <v>0</v>
      </c>
      <c r="AEY89" s="21"/>
      <c r="AEZ89" s="21">
        <f t="shared" si="1441"/>
        <v>0</v>
      </c>
      <c r="AFA89" s="21"/>
      <c r="AFB89" s="21">
        <f t="shared" si="1441"/>
        <v>0</v>
      </c>
      <c r="AFC89" s="21"/>
      <c r="AFD89" s="21">
        <f t="shared" si="1441"/>
        <v>0</v>
      </c>
      <c r="AFE89" s="21"/>
      <c r="AFF89" s="21">
        <f t="shared" si="1442"/>
        <v>0</v>
      </c>
      <c r="AFG89" s="21"/>
      <c r="AFH89" s="21">
        <f t="shared" si="1442"/>
        <v>0</v>
      </c>
      <c r="AFI89" s="21"/>
      <c r="AFJ89" s="21">
        <f t="shared" si="1442"/>
        <v>0</v>
      </c>
      <c r="AFK89" s="21"/>
      <c r="AFL89" s="21">
        <f t="shared" si="1442"/>
        <v>0</v>
      </c>
      <c r="AFM89" s="21"/>
      <c r="AFN89" s="21">
        <f t="shared" si="1443"/>
        <v>0</v>
      </c>
      <c r="AFO89" s="21"/>
      <c r="AFP89" s="21">
        <f t="shared" si="1443"/>
        <v>0</v>
      </c>
      <c r="AFQ89" s="21"/>
      <c r="AFR89" s="21">
        <f t="shared" si="1443"/>
        <v>0</v>
      </c>
      <c r="AFS89" s="21"/>
      <c r="AFT89" s="21">
        <f t="shared" si="1443"/>
        <v>0</v>
      </c>
      <c r="AFU89" s="21"/>
      <c r="AFV89" s="21">
        <f t="shared" si="1443"/>
        <v>0</v>
      </c>
      <c r="AFW89" s="21"/>
      <c r="AFX89" s="21">
        <f t="shared" si="1444"/>
        <v>0</v>
      </c>
      <c r="AFY89" s="21"/>
      <c r="AFZ89" s="21">
        <f t="shared" si="1444"/>
        <v>0</v>
      </c>
      <c r="AGA89" s="21"/>
      <c r="AGB89" s="21">
        <f t="shared" si="1444"/>
        <v>0</v>
      </c>
      <c r="AGC89" s="21"/>
      <c r="AGD89" s="21">
        <f t="shared" si="1444"/>
        <v>0</v>
      </c>
      <c r="AGE89" s="21"/>
      <c r="AGF89" s="21">
        <f t="shared" si="1445"/>
        <v>0</v>
      </c>
      <c r="AGG89" s="21"/>
      <c r="AGH89" s="21">
        <f t="shared" si="1445"/>
        <v>0</v>
      </c>
      <c r="AGI89" s="21"/>
      <c r="AGJ89" s="21">
        <f t="shared" si="1445"/>
        <v>0</v>
      </c>
      <c r="AGK89" s="21"/>
      <c r="AGL89" s="21">
        <f t="shared" si="1445"/>
        <v>0</v>
      </c>
      <c r="AGM89" s="21"/>
      <c r="AGN89" s="21">
        <f t="shared" si="1445"/>
        <v>0</v>
      </c>
      <c r="AGO89" s="21"/>
      <c r="AGP89" s="21">
        <f t="shared" si="1446"/>
        <v>0</v>
      </c>
      <c r="AGQ89" s="21"/>
      <c r="AGR89" s="21">
        <f t="shared" si="1446"/>
        <v>0</v>
      </c>
      <c r="AGS89" s="21"/>
      <c r="AGT89" s="21">
        <f t="shared" si="1446"/>
        <v>0</v>
      </c>
      <c r="AGU89" s="21"/>
      <c r="AGV89" s="21">
        <f t="shared" si="1446"/>
        <v>0</v>
      </c>
      <c r="AGW89" s="21"/>
      <c r="AGX89" s="21">
        <f t="shared" si="1447"/>
        <v>0</v>
      </c>
      <c r="AGY89" s="21"/>
      <c r="AGZ89" s="21">
        <f t="shared" si="1447"/>
        <v>0</v>
      </c>
      <c r="AHA89" s="21"/>
      <c r="AHB89" s="21">
        <f t="shared" si="1447"/>
        <v>0</v>
      </c>
      <c r="AHC89" s="21"/>
      <c r="AHD89" s="21">
        <f t="shared" si="1447"/>
        <v>0</v>
      </c>
      <c r="AHE89" s="21"/>
      <c r="AHF89" s="21">
        <f t="shared" si="1447"/>
        <v>0</v>
      </c>
      <c r="AHG89" s="21"/>
      <c r="AHH89" s="21">
        <f t="shared" si="1448"/>
        <v>0</v>
      </c>
      <c r="AHI89" s="21"/>
      <c r="AHJ89" s="21">
        <f t="shared" si="1448"/>
        <v>0</v>
      </c>
      <c r="AHK89" s="21"/>
      <c r="AHL89" s="21">
        <f t="shared" si="1448"/>
        <v>0</v>
      </c>
      <c r="AHM89" s="21"/>
      <c r="AHN89" s="21">
        <f t="shared" si="1448"/>
        <v>0</v>
      </c>
      <c r="AHO89" s="21"/>
      <c r="AHP89" s="21">
        <f t="shared" si="1449"/>
        <v>0</v>
      </c>
      <c r="AHQ89" s="21"/>
      <c r="AHR89" s="21">
        <f t="shared" si="1449"/>
        <v>0</v>
      </c>
      <c r="AHS89" s="21"/>
      <c r="AHT89" s="21">
        <f t="shared" si="1449"/>
        <v>0</v>
      </c>
      <c r="AHU89" s="21"/>
      <c r="AHV89" s="21">
        <f t="shared" si="1449"/>
        <v>0</v>
      </c>
      <c r="AHW89" s="21"/>
      <c r="AHX89" s="21">
        <f t="shared" si="1449"/>
        <v>0</v>
      </c>
      <c r="AHY89" s="21"/>
      <c r="AHZ89" s="21">
        <f t="shared" si="1450"/>
        <v>0</v>
      </c>
      <c r="AIA89" s="21"/>
      <c r="AIB89" s="21">
        <f t="shared" si="1450"/>
        <v>0</v>
      </c>
      <c r="AIC89" s="21"/>
      <c r="AID89" s="21">
        <f t="shared" si="1450"/>
        <v>0</v>
      </c>
      <c r="AIE89" s="21"/>
      <c r="AIF89" s="21">
        <f t="shared" si="1450"/>
        <v>0</v>
      </c>
      <c r="AIG89" s="21"/>
      <c r="AIH89" s="21">
        <f t="shared" si="1451"/>
        <v>0</v>
      </c>
      <c r="AII89" s="21"/>
      <c r="AIJ89" s="21">
        <f t="shared" si="1451"/>
        <v>0</v>
      </c>
      <c r="AIK89" s="21"/>
      <c r="AIL89" s="21">
        <f t="shared" si="1451"/>
        <v>0</v>
      </c>
      <c r="AIM89" s="21"/>
      <c r="AIN89" s="21">
        <f t="shared" si="1451"/>
        <v>0</v>
      </c>
      <c r="AIO89" s="21"/>
      <c r="AIP89" s="21">
        <f t="shared" si="1451"/>
        <v>0</v>
      </c>
      <c r="AIQ89" s="21"/>
      <c r="AIR89" s="21">
        <f t="shared" si="1452"/>
        <v>0</v>
      </c>
      <c r="AIS89" s="21"/>
      <c r="AIT89" s="21">
        <f t="shared" si="1452"/>
        <v>0</v>
      </c>
      <c r="AIU89" s="21"/>
      <c r="AIV89" s="21">
        <f t="shared" si="1452"/>
        <v>0</v>
      </c>
      <c r="AIW89" s="21"/>
      <c r="AIX89" s="21">
        <f t="shared" si="1452"/>
        <v>0</v>
      </c>
      <c r="AIY89" s="21"/>
      <c r="AIZ89" s="21">
        <f t="shared" si="1388"/>
        <v>0</v>
      </c>
      <c r="AJA89" s="21"/>
    </row>
    <row r="90" spans="1:937" ht="13.5" customHeight="1" x14ac:dyDescent="0.25">
      <c r="B90" s="31">
        <v>85</v>
      </c>
      <c r="C90" s="192" t="s">
        <v>209</v>
      </c>
      <c r="D90" s="67" t="s">
        <v>138</v>
      </c>
      <c r="E90" s="194" t="s">
        <v>404</v>
      </c>
      <c r="F90" s="194" t="str">
        <f>_xlfn.XLOOKUP(D90,'WTG PH-III'!$D$5:$D$198,'WTG PH-III'!$B$5:$B$198,0,0,1)</f>
        <v>PSS-14</v>
      </c>
      <c r="G90" s="22" t="s">
        <v>537</v>
      </c>
      <c r="H90" s="22" t="s">
        <v>541</v>
      </c>
      <c r="I90" s="61">
        <v>7</v>
      </c>
      <c r="J90" s="21">
        <v>253</v>
      </c>
      <c r="K90" s="21">
        <f t="shared" si="1129"/>
        <v>253</v>
      </c>
      <c r="L90" s="21">
        <f t="shared" si="1130"/>
        <v>253</v>
      </c>
      <c r="M90" s="21">
        <f t="shared" si="1131"/>
        <v>0</v>
      </c>
      <c r="N90" s="95">
        <f>VLOOKUP(D90,'WTG PH-III'!$D$5:$U$198,17,0)</f>
        <v>45811</v>
      </c>
      <c r="O90" s="95">
        <f>VLOOKUP(D90,'WTG PH-III'!$D$5:$U$198,18,0)</f>
        <v>45821</v>
      </c>
      <c r="P90" s="21">
        <f t="shared" si="1132"/>
        <v>0</v>
      </c>
      <c r="Q90" s="21"/>
      <c r="R90" s="21">
        <f t="shared" si="1133"/>
        <v>0</v>
      </c>
      <c r="S90" s="21"/>
      <c r="T90" s="21">
        <f t="shared" si="1134"/>
        <v>0</v>
      </c>
      <c r="U90" s="21"/>
      <c r="V90" s="21">
        <f t="shared" si="1135"/>
        <v>0</v>
      </c>
      <c r="W90" s="21"/>
      <c r="X90" s="21">
        <f t="shared" si="1136"/>
        <v>0</v>
      </c>
      <c r="Y90" s="21"/>
      <c r="Z90" s="21">
        <f t="shared" si="1137"/>
        <v>0</v>
      </c>
      <c r="AA90" s="21"/>
      <c r="AB90" s="21">
        <f t="shared" si="1138"/>
        <v>0</v>
      </c>
      <c r="AC90" s="21"/>
      <c r="AD90" s="21">
        <f t="shared" si="1139"/>
        <v>0</v>
      </c>
      <c r="AE90" s="21"/>
      <c r="AF90" s="21">
        <f t="shared" si="1140"/>
        <v>0</v>
      </c>
      <c r="AG90" s="21"/>
      <c r="AH90" s="21">
        <f t="shared" si="1141"/>
        <v>0</v>
      </c>
      <c r="AI90" s="21"/>
      <c r="AJ90" s="21">
        <f t="shared" si="1142"/>
        <v>0</v>
      </c>
      <c r="AK90" s="21"/>
      <c r="AL90" s="21">
        <f t="shared" si="1143"/>
        <v>0</v>
      </c>
      <c r="AM90" s="21"/>
      <c r="AN90" s="21">
        <f t="shared" si="1144"/>
        <v>0</v>
      </c>
      <c r="AO90" s="21"/>
      <c r="AP90" s="21">
        <f t="shared" si="1145"/>
        <v>0</v>
      </c>
      <c r="AQ90" s="21"/>
      <c r="AR90" s="21">
        <f t="shared" si="1146"/>
        <v>0</v>
      </c>
      <c r="AS90" s="21"/>
      <c r="AT90" s="21">
        <f t="shared" si="1147"/>
        <v>0</v>
      </c>
      <c r="AU90" s="21"/>
      <c r="AV90" s="21">
        <f t="shared" si="1148"/>
        <v>0</v>
      </c>
      <c r="AW90" s="21"/>
      <c r="AX90" s="21">
        <f t="shared" si="1149"/>
        <v>0</v>
      </c>
      <c r="AY90" s="21"/>
      <c r="AZ90" s="21">
        <f t="shared" si="1150"/>
        <v>0</v>
      </c>
      <c r="BA90" s="21"/>
      <c r="BB90" s="21">
        <f t="shared" si="1151"/>
        <v>0</v>
      </c>
      <c r="BC90" s="21"/>
      <c r="BD90" s="21">
        <f t="shared" si="1152"/>
        <v>0</v>
      </c>
      <c r="BE90" s="21"/>
      <c r="BF90" s="21">
        <f t="shared" si="1153"/>
        <v>0</v>
      </c>
      <c r="BG90" s="21"/>
      <c r="BH90" s="21">
        <f t="shared" si="1154"/>
        <v>0</v>
      </c>
      <c r="BI90" s="21"/>
      <c r="BJ90" s="21">
        <f t="shared" si="1155"/>
        <v>0</v>
      </c>
      <c r="BK90" s="21"/>
      <c r="BL90" s="21">
        <f t="shared" si="1156"/>
        <v>0</v>
      </c>
      <c r="BM90" s="21"/>
      <c r="BN90" s="21">
        <f t="shared" si="1157"/>
        <v>0</v>
      </c>
      <c r="BO90" s="21"/>
      <c r="BP90" s="21">
        <f t="shared" si="1158"/>
        <v>0</v>
      </c>
      <c r="BQ90" s="21"/>
      <c r="BR90" s="21">
        <f t="shared" si="1159"/>
        <v>0</v>
      </c>
      <c r="BS90" s="21"/>
      <c r="BT90" s="21">
        <f t="shared" si="1160"/>
        <v>0</v>
      </c>
      <c r="BU90" s="21"/>
      <c r="BV90" s="21">
        <f t="shared" si="1161"/>
        <v>0</v>
      </c>
      <c r="BW90" s="21"/>
      <c r="BX90" s="21">
        <f t="shared" si="1162"/>
        <v>0</v>
      </c>
      <c r="BY90" s="21"/>
      <c r="BZ90" s="21">
        <f t="shared" si="1163"/>
        <v>0</v>
      </c>
      <c r="CA90" s="21"/>
      <c r="CB90" s="21">
        <f t="shared" si="1164"/>
        <v>0</v>
      </c>
      <c r="CC90" s="21"/>
      <c r="CD90" s="21">
        <f t="shared" si="1165"/>
        <v>0</v>
      </c>
      <c r="CE90" s="21"/>
      <c r="CF90" s="21">
        <f t="shared" si="1166"/>
        <v>0</v>
      </c>
      <c r="CG90" s="21"/>
      <c r="CH90" s="21">
        <f t="shared" si="1167"/>
        <v>0</v>
      </c>
      <c r="CI90" s="21"/>
      <c r="CJ90" s="21">
        <f t="shared" si="1168"/>
        <v>0</v>
      </c>
      <c r="CK90" s="21"/>
      <c r="CL90" s="21">
        <f t="shared" si="1169"/>
        <v>0</v>
      </c>
      <c r="CM90" s="21"/>
      <c r="CN90" s="21">
        <f t="shared" si="1170"/>
        <v>0</v>
      </c>
      <c r="CO90" s="21"/>
      <c r="CP90" s="21">
        <f t="shared" si="1171"/>
        <v>0</v>
      </c>
      <c r="CQ90" s="21"/>
      <c r="CR90" s="21">
        <f t="shared" si="1172"/>
        <v>0</v>
      </c>
      <c r="CS90" s="21"/>
      <c r="CT90" s="21">
        <f t="shared" si="1173"/>
        <v>0</v>
      </c>
      <c r="CU90" s="21"/>
      <c r="CV90" s="21">
        <f t="shared" si="1174"/>
        <v>0</v>
      </c>
      <c r="CW90" s="21"/>
      <c r="CX90" s="21">
        <f t="shared" si="1175"/>
        <v>0</v>
      </c>
      <c r="CY90" s="21"/>
      <c r="CZ90" s="21">
        <f t="shared" si="1176"/>
        <v>0</v>
      </c>
      <c r="DA90" s="21"/>
      <c r="DB90" s="21">
        <f t="shared" si="1177"/>
        <v>0</v>
      </c>
      <c r="DC90" s="21"/>
      <c r="DD90" s="21">
        <f t="shared" si="1178"/>
        <v>0</v>
      </c>
      <c r="DE90" s="21"/>
      <c r="DF90" s="21">
        <f t="shared" si="1179"/>
        <v>0</v>
      </c>
      <c r="DG90" s="21"/>
      <c r="DH90" s="21">
        <f t="shared" si="1180"/>
        <v>0</v>
      </c>
      <c r="DI90" s="21"/>
      <c r="DJ90" s="21">
        <f t="shared" si="1181"/>
        <v>0</v>
      </c>
      <c r="DK90" s="21"/>
      <c r="DL90" s="21">
        <f t="shared" si="1182"/>
        <v>0</v>
      </c>
      <c r="DM90" s="21"/>
      <c r="DN90" s="21">
        <f t="shared" si="1183"/>
        <v>0</v>
      </c>
      <c r="DO90" s="21"/>
      <c r="DP90" s="21">
        <f t="shared" si="1184"/>
        <v>0</v>
      </c>
      <c r="DQ90" s="21"/>
      <c r="DR90" s="21">
        <f t="shared" si="1185"/>
        <v>0</v>
      </c>
      <c r="DS90" s="21"/>
      <c r="DT90" s="21">
        <f t="shared" si="1186"/>
        <v>0</v>
      </c>
      <c r="DU90" s="21"/>
      <c r="DV90" s="21">
        <f t="shared" si="1187"/>
        <v>0</v>
      </c>
      <c r="DW90" s="21"/>
      <c r="DX90" s="21">
        <f t="shared" si="1188"/>
        <v>0</v>
      </c>
      <c r="DY90" s="21"/>
      <c r="DZ90" s="21">
        <f t="shared" si="1189"/>
        <v>0</v>
      </c>
      <c r="EA90" s="21"/>
      <c r="EB90" s="21">
        <f t="shared" si="1190"/>
        <v>0</v>
      </c>
      <c r="EC90" s="21"/>
      <c r="ED90" s="21">
        <f t="shared" si="1191"/>
        <v>0</v>
      </c>
      <c r="EE90" s="21"/>
      <c r="EF90" s="21">
        <f t="shared" si="1192"/>
        <v>0</v>
      </c>
      <c r="EG90" s="21"/>
      <c r="EH90" s="21">
        <f t="shared" si="1193"/>
        <v>0</v>
      </c>
      <c r="EI90" s="21"/>
      <c r="EJ90" s="21">
        <f t="shared" si="1194"/>
        <v>0</v>
      </c>
      <c r="EK90" s="21"/>
      <c r="EL90" s="21">
        <f t="shared" si="1195"/>
        <v>0</v>
      </c>
      <c r="EM90" s="21"/>
      <c r="EN90" s="21">
        <f t="shared" si="1196"/>
        <v>0</v>
      </c>
      <c r="EO90" s="21"/>
      <c r="EP90" s="21">
        <f t="shared" si="1197"/>
        <v>0</v>
      </c>
      <c r="EQ90" s="21"/>
      <c r="ER90" s="21">
        <f t="shared" si="1198"/>
        <v>0</v>
      </c>
      <c r="ES90" s="21"/>
      <c r="ET90" s="21">
        <f t="shared" si="1199"/>
        <v>0</v>
      </c>
      <c r="EU90" s="21"/>
      <c r="EV90" s="21">
        <f t="shared" si="1200"/>
        <v>0</v>
      </c>
      <c r="EW90" s="21"/>
      <c r="EX90" s="21">
        <f t="shared" si="1201"/>
        <v>0</v>
      </c>
      <c r="EY90" s="21"/>
      <c r="EZ90" s="21">
        <f t="shared" si="1202"/>
        <v>0</v>
      </c>
      <c r="FA90" s="21"/>
      <c r="FB90" s="21">
        <f t="shared" si="1203"/>
        <v>0</v>
      </c>
      <c r="FC90" s="21"/>
      <c r="FD90" s="21">
        <f t="shared" si="1204"/>
        <v>0</v>
      </c>
      <c r="FE90" s="21"/>
      <c r="FF90" s="21">
        <f t="shared" si="1205"/>
        <v>0</v>
      </c>
      <c r="FG90" s="21"/>
      <c r="FH90" s="21">
        <f t="shared" si="1206"/>
        <v>0</v>
      </c>
      <c r="FI90" s="21"/>
      <c r="FJ90" s="21">
        <f t="shared" si="1207"/>
        <v>0</v>
      </c>
      <c r="FK90" s="21"/>
      <c r="FL90" s="21">
        <f t="shared" si="1208"/>
        <v>0</v>
      </c>
      <c r="FM90" s="21"/>
      <c r="FN90" s="21">
        <f t="shared" si="1209"/>
        <v>0</v>
      </c>
      <c r="FO90" s="21"/>
      <c r="FP90" s="21">
        <f t="shared" si="1210"/>
        <v>0</v>
      </c>
      <c r="FQ90" s="21"/>
      <c r="FR90" s="21">
        <f t="shared" si="1211"/>
        <v>0</v>
      </c>
      <c r="FS90" s="21"/>
      <c r="FT90" s="21">
        <f t="shared" si="1212"/>
        <v>0</v>
      </c>
      <c r="FU90" s="21"/>
      <c r="FV90" s="21">
        <f t="shared" si="1213"/>
        <v>0</v>
      </c>
      <c r="FW90" s="21"/>
      <c r="FX90" s="21">
        <f t="shared" si="1214"/>
        <v>0</v>
      </c>
      <c r="FY90" s="21"/>
      <c r="FZ90" s="21">
        <f t="shared" si="1215"/>
        <v>0</v>
      </c>
      <c r="GA90" s="21"/>
      <c r="GB90" s="21">
        <f t="shared" si="1216"/>
        <v>0</v>
      </c>
      <c r="GC90" s="21"/>
      <c r="GD90" s="21">
        <f t="shared" si="1217"/>
        <v>0</v>
      </c>
      <c r="GE90" s="21"/>
      <c r="GF90" s="21">
        <f t="shared" si="1218"/>
        <v>0</v>
      </c>
      <c r="GG90" s="21"/>
      <c r="GH90" s="21">
        <f t="shared" si="1219"/>
        <v>0</v>
      </c>
      <c r="GI90" s="21"/>
      <c r="GJ90" s="21">
        <f t="shared" si="1220"/>
        <v>0</v>
      </c>
      <c r="GK90" s="21"/>
      <c r="GL90" s="21">
        <f t="shared" si="1221"/>
        <v>0</v>
      </c>
      <c r="GM90" s="21"/>
      <c r="GN90" s="21">
        <f t="shared" si="1222"/>
        <v>0</v>
      </c>
      <c r="GO90" s="21"/>
      <c r="GP90" s="21">
        <f t="shared" si="1223"/>
        <v>0</v>
      </c>
      <c r="GQ90" s="21"/>
      <c r="GR90" s="21">
        <f t="shared" si="1224"/>
        <v>0</v>
      </c>
      <c r="GS90" s="21"/>
      <c r="GT90" s="21">
        <f t="shared" si="1225"/>
        <v>0</v>
      </c>
      <c r="GU90" s="21"/>
      <c r="GV90" s="21">
        <f t="shared" si="1226"/>
        <v>0</v>
      </c>
      <c r="GW90" s="21"/>
      <c r="GX90" s="21">
        <f t="shared" si="1227"/>
        <v>0</v>
      </c>
      <c r="GY90" s="21"/>
      <c r="GZ90" s="21">
        <f t="shared" si="1228"/>
        <v>0</v>
      </c>
      <c r="HA90" s="21"/>
      <c r="HB90" s="21">
        <f t="shared" si="1229"/>
        <v>0</v>
      </c>
      <c r="HC90" s="21"/>
      <c r="HD90" s="21">
        <f t="shared" si="1230"/>
        <v>0</v>
      </c>
      <c r="HE90" s="21"/>
      <c r="HF90" s="21">
        <f t="shared" si="1231"/>
        <v>0</v>
      </c>
      <c r="HG90" s="21"/>
      <c r="HH90" s="21">
        <f t="shared" si="1232"/>
        <v>0</v>
      </c>
      <c r="HI90" s="21"/>
      <c r="HJ90" s="21">
        <f t="shared" si="1233"/>
        <v>0</v>
      </c>
      <c r="HK90" s="21"/>
      <c r="HL90" s="21">
        <f t="shared" si="1234"/>
        <v>0</v>
      </c>
      <c r="HM90" s="21"/>
      <c r="HN90" s="21">
        <f t="shared" si="1235"/>
        <v>0</v>
      </c>
      <c r="HO90" s="21"/>
      <c r="HP90" s="21">
        <f t="shared" si="1236"/>
        <v>0</v>
      </c>
      <c r="HQ90" s="21"/>
      <c r="HR90" s="21">
        <f t="shared" si="1237"/>
        <v>0</v>
      </c>
      <c r="HS90" s="21"/>
      <c r="HT90" s="21">
        <f t="shared" si="1238"/>
        <v>0</v>
      </c>
      <c r="HU90" s="21"/>
      <c r="HV90" s="21">
        <f t="shared" si="1239"/>
        <v>0</v>
      </c>
      <c r="HW90" s="21"/>
      <c r="HX90" s="21">
        <f t="shared" si="1240"/>
        <v>0</v>
      </c>
      <c r="HY90" s="21"/>
      <c r="HZ90" s="21">
        <f t="shared" si="1241"/>
        <v>0</v>
      </c>
      <c r="IA90" s="21"/>
      <c r="IB90" s="21">
        <f t="shared" si="1242"/>
        <v>0</v>
      </c>
      <c r="IC90" s="21"/>
      <c r="ID90" s="21">
        <f t="shared" si="1243"/>
        <v>0</v>
      </c>
      <c r="IE90" s="21"/>
      <c r="IF90" s="21">
        <f t="shared" si="1244"/>
        <v>0</v>
      </c>
      <c r="IG90" s="21"/>
      <c r="IH90" s="21">
        <f t="shared" si="1245"/>
        <v>0</v>
      </c>
      <c r="II90" s="21"/>
      <c r="IJ90" s="21">
        <f t="shared" si="1246"/>
        <v>0</v>
      </c>
      <c r="IK90" s="21"/>
      <c r="IL90" s="21">
        <f t="shared" si="1247"/>
        <v>0</v>
      </c>
      <c r="IM90" s="21"/>
      <c r="IN90" s="21">
        <f t="shared" si="1248"/>
        <v>0</v>
      </c>
      <c r="IO90" s="21"/>
      <c r="IP90" s="21">
        <f t="shared" si="1249"/>
        <v>0</v>
      </c>
      <c r="IQ90" s="21"/>
      <c r="IR90" s="21">
        <f t="shared" si="1250"/>
        <v>0</v>
      </c>
      <c r="IS90" s="21"/>
      <c r="IT90" s="21">
        <f t="shared" si="1251"/>
        <v>0</v>
      </c>
      <c r="IU90" s="21"/>
      <c r="IV90" s="21">
        <f t="shared" si="1252"/>
        <v>0</v>
      </c>
      <c r="IW90" s="21"/>
      <c r="IX90" s="21">
        <f t="shared" si="1253"/>
        <v>0</v>
      </c>
      <c r="IY90" s="21"/>
      <c r="IZ90" s="21">
        <f t="shared" si="1254"/>
        <v>0</v>
      </c>
      <c r="JA90" s="21"/>
      <c r="JB90" s="21">
        <f t="shared" si="1255"/>
        <v>0</v>
      </c>
      <c r="JC90" s="21"/>
      <c r="JD90" s="21">
        <f t="shared" si="1256"/>
        <v>0</v>
      </c>
      <c r="JE90" s="21"/>
      <c r="JF90" s="21">
        <f t="shared" si="1257"/>
        <v>0</v>
      </c>
      <c r="JG90" s="21"/>
      <c r="JH90" s="21">
        <f t="shared" si="1258"/>
        <v>0</v>
      </c>
      <c r="JI90" s="21"/>
      <c r="JJ90" s="21">
        <f t="shared" si="1259"/>
        <v>0</v>
      </c>
      <c r="JK90" s="21"/>
      <c r="JL90" s="21">
        <f t="shared" si="1260"/>
        <v>0</v>
      </c>
      <c r="JM90" s="21">
        <v>26</v>
      </c>
      <c r="JN90" s="21">
        <f t="shared" si="1261"/>
        <v>0</v>
      </c>
      <c r="JO90" s="21">
        <v>46</v>
      </c>
      <c r="JP90" s="21">
        <f t="shared" si="1262"/>
        <v>0</v>
      </c>
      <c r="JQ90" s="21">
        <v>34</v>
      </c>
      <c r="JR90" s="21">
        <f t="shared" si="1263"/>
        <v>0</v>
      </c>
      <c r="JS90" s="21">
        <v>34</v>
      </c>
      <c r="JT90" s="21">
        <f t="shared" si="1264"/>
        <v>0</v>
      </c>
      <c r="JU90" s="21">
        <v>44</v>
      </c>
      <c r="JV90" s="21">
        <f t="shared" si="1265"/>
        <v>0</v>
      </c>
      <c r="JW90" s="21">
        <v>43</v>
      </c>
      <c r="JX90" s="21">
        <f t="shared" si="1266"/>
        <v>0</v>
      </c>
      <c r="JY90" s="21"/>
      <c r="JZ90" s="21">
        <f t="shared" si="1267"/>
        <v>0</v>
      </c>
      <c r="KA90" s="21">
        <v>26</v>
      </c>
      <c r="KB90" s="21">
        <f t="shared" si="1268"/>
        <v>0</v>
      </c>
      <c r="KC90" s="21"/>
      <c r="KD90" s="21">
        <f t="shared" si="1269"/>
        <v>0</v>
      </c>
      <c r="KE90" s="21"/>
      <c r="KF90" s="21">
        <f t="shared" si="1270"/>
        <v>0</v>
      </c>
      <c r="KG90" s="21"/>
      <c r="KH90" s="21">
        <f t="shared" si="1271"/>
        <v>0</v>
      </c>
      <c r="KI90" s="21"/>
      <c r="KJ90" s="21">
        <f t="shared" si="1272"/>
        <v>0</v>
      </c>
      <c r="KK90" s="21"/>
      <c r="KL90" s="21">
        <f t="shared" si="1273"/>
        <v>0</v>
      </c>
      <c r="KM90" s="21"/>
      <c r="KN90" s="21">
        <f t="shared" si="1274"/>
        <v>0</v>
      </c>
      <c r="KO90" s="21"/>
      <c r="KP90" s="21">
        <f t="shared" si="1275"/>
        <v>0</v>
      </c>
      <c r="KQ90" s="21"/>
      <c r="KR90" s="21">
        <f t="shared" si="1276"/>
        <v>0</v>
      </c>
      <c r="KS90" s="21"/>
      <c r="KT90" s="21">
        <f t="shared" si="1277"/>
        <v>0</v>
      </c>
      <c r="KU90" s="21"/>
      <c r="KV90" s="21">
        <f t="shared" si="1278"/>
        <v>0</v>
      </c>
      <c r="KW90" s="21"/>
      <c r="KX90" s="21">
        <f t="shared" si="1279"/>
        <v>0</v>
      </c>
      <c r="KY90" s="21"/>
      <c r="KZ90" s="21">
        <f t="shared" si="1280"/>
        <v>0</v>
      </c>
      <c r="LA90" s="21"/>
      <c r="LB90" s="21">
        <f t="shared" si="1281"/>
        <v>0</v>
      </c>
      <c r="LC90" s="21"/>
      <c r="LD90" s="21">
        <f t="shared" si="1282"/>
        <v>0</v>
      </c>
      <c r="LE90" s="21"/>
      <c r="LF90" s="21">
        <f t="shared" si="1283"/>
        <v>0</v>
      </c>
      <c r="LG90" s="21"/>
      <c r="LH90" s="21">
        <f t="shared" si="1284"/>
        <v>0</v>
      </c>
      <c r="LI90" s="21"/>
      <c r="LJ90" s="21">
        <f t="shared" si="1285"/>
        <v>0</v>
      </c>
      <c r="LK90" s="21"/>
      <c r="LL90" s="21">
        <f t="shared" si="1286"/>
        <v>0</v>
      </c>
      <c r="LM90" s="21"/>
      <c r="LN90" s="21">
        <f t="shared" si="1287"/>
        <v>0</v>
      </c>
      <c r="LO90" s="21"/>
      <c r="LP90" s="21">
        <f t="shared" si="1288"/>
        <v>0</v>
      </c>
      <c r="LQ90" s="21"/>
      <c r="LR90" s="21">
        <f t="shared" si="1289"/>
        <v>0</v>
      </c>
      <c r="LS90" s="21"/>
      <c r="LT90" s="21">
        <f t="shared" si="1290"/>
        <v>0</v>
      </c>
      <c r="LU90" s="21"/>
      <c r="LV90" s="21">
        <f t="shared" si="1291"/>
        <v>0</v>
      </c>
      <c r="LW90" s="21"/>
      <c r="LX90" s="21">
        <f t="shared" si="1292"/>
        <v>0</v>
      </c>
      <c r="LY90" s="21"/>
      <c r="LZ90" s="21">
        <f t="shared" si="1293"/>
        <v>0</v>
      </c>
      <c r="MA90" s="21"/>
      <c r="MB90" s="21">
        <f t="shared" si="1294"/>
        <v>0</v>
      </c>
      <c r="MC90" s="21"/>
      <c r="MD90" s="21">
        <f t="shared" si="1295"/>
        <v>0</v>
      </c>
      <c r="ME90" s="21"/>
      <c r="MF90" s="21">
        <f t="shared" si="1296"/>
        <v>0</v>
      </c>
      <c r="MG90" s="21"/>
      <c r="MH90" s="21">
        <f t="shared" si="1297"/>
        <v>0</v>
      </c>
      <c r="MI90" s="21"/>
      <c r="MJ90" s="21">
        <f t="shared" si="1298"/>
        <v>0</v>
      </c>
      <c r="MK90" s="21"/>
      <c r="ML90" s="21">
        <f t="shared" si="1299"/>
        <v>23</v>
      </c>
      <c r="MM90" s="21"/>
      <c r="MN90" s="21">
        <f t="shared" si="1300"/>
        <v>23</v>
      </c>
      <c r="MO90" s="21"/>
      <c r="MP90" s="21">
        <f t="shared" si="1301"/>
        <v>23</v>
      </c>
      <c r="MQ90" s="21"/>
      <c r="MR90" s="21">
        <f t="shared" si="1302"/>
        <v>23</v>
      </c>
      <c r="MS90" s="21"/>
      <c r="MT90" s="21">
        <f t="shared" si="1303"/>
        <v>23</v>
      </c>
      <c r="MU90" s="21"/>
      <c r="MV90" s="21">
        <f t="shared" si="1304"/>
        <v>23</v>
      </c>
      <c r="MW90" s="21"/>
      <c r="MX90" s="21">
        <f t="shared" si="1305"/>
        <v>23</v>
      </c>
      <c r="MY90" s="21"/>
      <c r="MZ90" s="21">
        <f t="shared" si="1306"/>
        <v>23</v>
      </c>
      <c r="NA90" s="21"/>
      <c r="NB90" s="21">
        <f t="shared" si="1307"/>
        <v>23</v>
      </c>
      <c r="NC90" s="21"/>
      <c r="ND90" s="21">
        <f t="shared" si="1308"/>
        <v>23</v>
      </c>
      <c r="NE90" s="21"/>
      <c r="NF90" s="21">
        <f t="shared" si="1309"/>
        <v>23</v>
      </c>
      <c r="NG90" s="21"/>
      <c r="NH90" s="21">
        <f t="shared" si="1310"/>
        <v>0</v>
      </c>
      <c r="NI90" s="21"/>
      <c r="NJ90" s="21">
        <f t="shared" si="1311"/>
        <v>0</v>
      </c>
      <c r="NK90" s="21"/>
      <c r="NL90" s="21">
        <f t="shared" si="1312"/>
        <v>0</v>
      </c>
      <c r="NM90" s="21"/>
      <c r="NN90" s="21">
        <f t="shared" si="1313"/>
        <v>0</v>
      </c>
      <c r="NO90" s="21"/>
      <c r="NP90" s="21">
        <f t="shared" si="1314"/>
        <v>0</v>
      </c>
      <c r="NQ90" s="21"/>
      <c r="NR90" s="21">
        <f t="shared" si="1315"/>
        <v>0</v>
      </c>
      <c r="NS90" s="21"/>
      <c r="NT90" s="21">
        <f t="shared" si="1316"/>
        <v>0</v>
      </c>
      <c r="NU90" s="21"/>
      <c r="NV90" s="21">
        <f t="shared" si="1317"/>
        <v>0</v>
      </c>
      <c r="NW90" s="21"/>
      <c r="NX90" s="21">
        <f t="shared" si="1318"/>
        <v>0</v>
      </c>
      <c r="NY90" s="21"/>
      <c r="NZ90" s="21">
        <f t="shared" si="1319"/>
        <v>0</v>
      </c>
      <c r="OA90" s="21"/>
      <c r="OB90" s="21">
        <f t="shared" si="1320"/>
        <v>0</v>
      </c>
      <c r="OC90" s="21"/>
      <c r="OD90" s="21">
        <f t="shared" si="1321"/>
        <v>0</v>
      </c>
      <c r="OE90" s="21"/>
      <c r="OF90" s="21">
        <f t="shared" si="1322"/>
        <v>0</v>
      </c>
      <c r="OG90" s="21"/>
      <c r="OH90" s="21">
        <f t="shared" si="1323"/>
        <v>0</v>
      </c>
      <c r="OI90" s="21"/>
      <c r="OJ90" s="21">
        <f t="shared" si="1324"/>
        <v>0</v>
      </c>
      <c r="OK90" s="21"/>
      <c r="OL90" s="21">
        <f t="shared" si="1325"/>
        <v>0</v>
      </c>
      <c r="OM90" s="21"/>
      <c r="ON90" s="21">
        <f t="shared" si="1326"/>
        <v>0</v>
      </c>
      <c r="OO90" s="21"/>
      <c r="OP90" s="21">
        <f t="shared" si="1326"/>
        <v>0</v>
      </c>
      <c r="OQ90" s="21"/>
      <c r="OR90" s="21">
        <f t="shared" si="1326"/>
        <v>0</v>
      </c>
      <c r="OS90" s="21"/>
      <c r="OT90" s="21">
        <f t="shared" si="1326"/>
        <v>0</v>
      </c>
      <c r="OU90" s="21"/>
      <c r="OV90" s="21">
        <f t="shared" si="1326"/>
        <v>0</v>
      </c>
      <c r="OW90" s="21"/>
      <c r="OX90" s="21">
        <f t="shared" si="1326"/>
        <v>0</v>
      </c>
      <c r="OY90" s="21"/>
      <c r="OZ90" s="21">
        <f t="shared" si="1326"/>
        <v>0</v>
      </c>
      <c r="PA90" s="21"/>
      <c r="PB90" s="21">
        <f t="shared" si="1327"/>
        <v>0</v>
      </c>
      <c r="PC90" s="21"/>
      <c r="PD90" s="21">
        <f t="shared" si="1327"/>
        <v>0</v>
      </c>
      <c r="PE90" s="21"/>
      <c r="PF90" s="21">
        <f t="shared" si="1327"/>
        <v>0</v>
      </c>
      <c r="PG90" s="21"/>
      <c r="PH90" s="21">
        <f t="shared" si="1327"/>
        <v>0</v>
      </c>
      <c r="PI90" s="21"/>
      <c r="PJ90" s="21">
        <f t="shared" si="1327"/>
        <v>0</v>
      </c>
      <c r="PK90" s="21"/>
      <c r="PL90" s="21">
        <f t="shared" si="1327"/>
        <v>0</v>
      </c>
      <c r="PM90" s="21"/>
      <c r="PN90" s="21">
        <f t="shared" si="1328"/>
        <v>0</v>
      </c>
      <c r="PO90" s="21"/>
      <c r="PP90" s="21">
        <f t="shared" si="1328"/>
        <v>0</v>
      </c>
      <c r="PQ90" s="21"/>
      <c r="PR90" s="21">
        <f t="shared" si="1328"/>
        <v>0</v>
      </c>
      <c r="PS90" s="21"/>
      <c r="PT90" s="21">
        <f t="shared" si="1328"/>
        <v>0</v>
      </c>
      <c r="PU90" s="21"/>
      <c r="PV90" s="21">
        <f t="shared" si="1328"/>
        <v>0</v>
      </c>
      <c r="PW90" s="21"/>
      <c r="PX90" s="21">
        <f t="shared" si="1328"/>
        <v>0</v>
      </c>
      <c r="PY90" s="21"/>
      <c r="PZ90" s="21">
        <f t="shared" si="1329"/>
        <v>0</v>
      </c>
      <c r="QA90" s="21"/>
      <c r="QB90" s="21">
        <f t="shared" si="1329"/>
        <v>0</v>
      </c>
      <c r="QC90" s="21"/>
      <c r="QD90" s="21">
        <f t="shared" si="1329"/>
        <v>0</v>
      </c>
      <c r="QE90" s="21"/>
      <c r="QF90" s="21">
        <f t="shared" si="1329"/>
        <v>0</v>
      </c>
      <c r="QG90" s="21"/>
      <c r="QH90" s="21">
        <f t="shared" si="1329"/>
        <v>0</v>
      </c>
      <c r="QI90" s="21"/>
      <c r="QJ90" s="21">
        <f t="shared" si="1329"/>
        <v>0</v>
      </c>
      <c r="QK90" s="21"/>
      <c r="QL90" s="21">
        <f t="shared" si="1330"/>
        <v>0</v>
      </c>
      <c r="QM90" s="21"/>
      <c r="QN90" s="21">
        <f t="shared" si="1330"/>
        <v>0</v>
      </c>
      <c r="QO90" s="21"/>
      <c r="QP90" s="21">
        <f t="shared" si="1330"/>
        <v>0</v>
      </c>
      <c r="QQ90" s="21"/>
      <c r="QR90" s="21">
        <f t="shared" si="1330"/>
        <v>0</v>
      </c>
      <c r="QS90" s="21"/>
      <c r="QT90" s="21">
        <f t="shared" si="1330"/>
        <v>0</v>
      </c>
      <c r="QU90" s="21"/>
      <c r="QV90" s="21">
        <f t="shared" si="1330"/>
        <v>0</v>
      </c>
      <c r="QW90" s="21"/>
      <c r="QX90" s="21">
        <f t="shared" si="1331"/>
        <v>0</v>
      </c>
      <c r="QY90" s="21"/>
      <c r="QZ90" s="21">
        <f t="shared" si="1331"/>
        <v>0</v>
      </c>
      <c r="RA90" s="21"/>
      <c r="RB90" s="21">
        <f t="shared" si="1331"/>
        <v>0</v>
      </c>
      <c r="RC90" s="21"/>
      <c r="RD90" s="21">
        <f t="shared" si="1331"/>
        <v>0</v>
      </c>
      <c r="RE90" s="21"/>
      <c r="RF90" s="21">
        <f t="shared" si="1331"/>
        <v>0</v>
      </c>
      <c r="RG90" s="21"/>
      <c r="RH90" s="21">
        <f t="shared" si="1331"/>
        <v>0</v>
      </c>
      <c r="RI90" s="21"/>
      <c r="RJ90" s="21">
        <f t="shared" si="1332"/>
        <v>0</v>
      </c>
      <c r="RK90" s="21"/>
      <c r="RL90" s="21">
        <f t="shared" si="1333"/>
        <v>0</v>
      </c>
      <c r="RM90" s="21"/>
      <c r="RN90" s="21">
        <f t="shared" si="1334"/>
        <v>0</v>
      </c>
      <c r="RO90" s="21"/>
      <c r="RP90" s="21">
        <f t="shared" si="1335"/>
        <v>0</v>
      </c>
      <c r="RQ90" s="21"/>
      <c r="RR90" s="21">
        <f t="shared" si="1336"/>
        <v>0</v>
      </c>
      <c r="RS90" s="21"/>
      <c r="RT90" s="21">
        <f t="shared" si="1337"/>
        <v>0</v>
      </c>
      <c r="RU90" s="21"/>
      <c r="RV90" s="21">
        <f t="shared" si="1338"/>
        <v>0</v>
      </c>
      <c r="RW90" s="21"/>
      <c r="RX90" s="21">
        <f t="shared" si="1339"/>
        <v>0</v>
      </c>
      <c r="RY90" s="21"/>
      <c r="RZ90" s="21">
        <f t="shared" si="1340"/>
        <v>0</v>
      </c>
      <c r="SA90" s="21"/>
      <c r="SB90" s="21">
        <f t="shared" si="1341"/>
        <v>0</v>
      </c>
      <c r="SC90" s="21"/>
      <c r="SD90" s="21">
        <f t="shared" si="1342"/>
        <v>0</v>
      </c>
      <c r="SE90" s="21"/>
      <c r="SF90" s="21">
        <f t="shared" si="1343"/>
        <v>0</v>
      </c>
      <c r="SG90" s="21"/>
      <c r="SH90" s="21">
        <f t="shared" si="1344"/>
        <v>0</v>
      </c>
      <c r="SI90" s="21"/>
      <c r="SJ90" s="21">
        <f t="shared" si="1345"/>
        <v>0</v>
      </c>
      <c r="SK90" s="21"/>
      <c r="SL90" s="21">
        <f t="shared" si="1346"/>
        <v>0</v>
      </c>
      <c r="SM90" s="21"/>
      <c r="SN90" s="21">
        <f t="shared" si="1347"/>
        <v>0</v>
      </c>
      <c r="SO90" s="21"/>
      <c r="SP90" s="21">
        <f t="shared" si="1348"/>
        <v>0</v>
      </c>
      <c r="SQ90" s="21"/>
      <c r="SR90" s="21">
        <f t="shared" si="1349"/>
        <v>0</v>
      </c>
      <c r="SS90" s="21"/>
      <c r="ST90" s="21">
        <f t="shared" si="1350"/>
        <v>0</v>
      </c>
      <c r="SU90" s="21"/>
      <c r="SV90" s="21">
        <f t="shared" si="1351"/>
        <v>0</v>
      </c>
      <c r="SW90" s="21"/>
      <c r="SX90" s="21">
        <f t="shared" si="1352"/>
        <v>0</v>
      </c>
      <c r="SY90" s="21"/>
      <c r="SZ90" s="21">
        <f t="shared" si="1353"/>
        <v>0</v>
      </c>
      <c r="TA90" s="21"/>
      <c r="TB90" s="21">
        <f t="shared" si="1354"/>
        <v>0</v>
      </c>
      <c r="TC90" s="21"/>
      <c r="TD90" s="21">
        <f t="shared" si="1355"/>
        <v>0</v>
      </c>
      <c r="TE90" s="21"/>
      <c r="TF90" s="21">
        <f t="shared" si="1356"/>
        <v>0</v>
      </c>
      <c r="TG90" s="21"/>
      <c r="TH90" s="21">
        <f t="shared" si="1357"/>
        <v>0</v>
      </c>
      <c r="TI90" s="21"/>
      <c r="TJ90" s="21">
        <f t="shared" si="1358"/>
        <v>0</v>
      </c>
      <c r="TK90" s="21"/>
      <c r="TL90" s="21">
        <f t="shared" si="1359"/>
        <v>0</v>
      </c>
      <c r="TM90" s="21"/>
      <c r="TN90" s="21">
        <f t="shared" si="1360"/>
        <v>0</v>
      </c>
      <c r="TO90" s="21"/>
      <c r="TP90" s="21">
        <f t="shared" si="1361"/>
        <v>0</v>
      </c>
      <c r="TQ90" s="21"/>
      <c r="TR90" s="21">
        <f t="shared" si="1362"/>
        <v>0</v>
      </c>
      <c r="TS90" s="21"/>
      <c r="TT90" s="21">
        <f t="shared" si="1363"/>
        <v>0</v>
      </c>
      <c r="TU90" s="21"/>
      <c r="TV90" s="21">
        <f t="shared" si="1364"/>
        <v>0</v>
      </c>
      <c r="TW90" s="21"/>
      <c r="TX90" s="21">
        <f t="shared" si="1365"/>
        <v>0</v>
      </c>
      <c r="TY90" s="21"/>
      <c r="TZ90" s="21">
        <f t="shared" si="1366"/>
        <v>0</v>
      </c>
      <c r="UA90" s="21"/>
      <c r="UB90" s="21">
        <f t="shared" si="1367"/>
        <v>0</v>
      </c>
      <c r="UC90" s="21"/>
      <c r="UD90" s="21">
        <f t="shared" si="1368"/>
        <v>0</v>
      </c>
      <c r="UE90" s="21"/>
      <c r="UF90" s="21">
        <f t="shared" si="1369"/>
        <v>0</v>
      </c>
      <c r="UG90" s="21"/>
      <c r="UH90" s="21">
        <f t="shared" si="1370"/>
        <v>0</v>
      </c>
      <c r="UI90" s="21"/>
      <c r="UJ90" s="21">
        <f t="shared" si="1371"/>
        <v>0</v>
      </c>
      <c r="UK90" s="21"/>
      <c r="UL90" s="21">
        <f t="shared" si="1372"/>
        <v>0</v>
      </c>
      <c r="UM90" s="21"/>
      <c r="UN90" s="21">
        <f t="shared" si="1373"/>
        <v>0</v>
      </c>
      <c r="UO90" s="21"/>
      <c r="UP90" s="21">
        <f t="shared" si="1374"/>
        <v>0</v>
      </c>
      <c r="UQ90" s="21"/>
      <c r="UR90" s="21">
        <f t="shared" si="1375"/>
        <v>0</v>
      </c>
      <c r="US90" s="21"/>
      <c r="UT90" s="21">
        <f t="shared" si="1376"/>
        <v>0</v>
      </c>
      <c r="UU90" s="21"/>
      <c r="UV90" s="21">
        <f t="shared" si="1377"/>
        <v>0</v>
      </c>
      <c r="UW90" s="21"/>
      <c r="UX90" s="21">
        <f t="shared" si="1378"/>
        <v>0</v>
      </c>
      <c r="UY90" s="21"/>
      <c r="UZ90" s="21">
        <f t="shared" si="1379"/>
        <v>0</v>
      </c>
      <c r="VA90" s="21"/>
      <c r="VB90" s="21">
        <f t="shared" si="1380"/>
        <v>0</v>
      </c>
      <c r="VC90" s="21"/>
      <c r="VD90" s="21">
        <f t="shared" si="1381"/>
        <v>0</v>
      </c>
      <c r="VE90" s="21"/>
      <c r="VF90" s="21">
        <f t="shared" si="1382"/>
        <v>0</v>
      </c>
      <c r="VG90" s="21"/>
      <c r="VH90" s="21">
        <f t="shared" si="1383"/>
        <v>0</v>
      </c>
      <c r="VI90" s="21"/>
      <c r="VJ90" s="21">
        <f t="shared" si="1384"/>
        <v>0</v>
      </c>
      <c r="VK90" s="21"/>
      <c r="VL90" s="21">
        <f t="shared" si="1385"/>
        <v>0</v>
      </c>
      <c r="VM90" s="21"/>
      <c r="VN90" s="21">
        <f t="shared" si="1386"/>
        <v>0</v>
      </c>
      <c r="VO90" s="21"/>
      <c r="VP90" s="21">
        <f t="shared" si="1387"/>
        <v>0</v>
      </c>
      <c r="VQ90" s="21"/>
      <c r="VR90" s="21">
        <f t="shared" si="1326"/>
        <v>0</v>
      </c>
      <c r="VS90" s="21"/>
      <c r="VT90" s="21">
        <f t="shared" si="1388"/>
        <v>0</v>
      </c>
      <c r="VU90" s="21"/>
      <c r="VV90" s="21">
        <f t="shared" si="1388"/>
        <v>0</v>
      </c>
      <c r="VW90" s="21"/>
      <c r="VX90" s="21">
        <f t="shared" si="1389"/>
        <v>0</v>
      </c>
      <c r="VY90" s="21"/>
      <c r="VZ90" s="21">
        <f t="shared" si="1389"/>
        <v>0</v>
      </c>
      <c r="WA90" s="21"/>
      <c r="WB90" s="21">
        <f t="shared" si="1389"/>
        <v>0</v>
      </c>
      <c r="WC90" s="21"/>
      <c r="WD90" s="21">
        <f t="shared" si="1389"/>
        <v>0</v>
      </c>
      <c r="WE90" s="21"/>
      <c r="WF90" s="21">
        <f t="shared" si="1389"/>
        <v>0</v>
      </c>
      <c r="WG90" s="21"/>
      <c r="WH90" s="21">
        <f t="shared" si="1389"/>
        <v>0</v>
      </c>
      <c r="WI90" s="21"/>
      <c r="WJ90" s="21">
        <f t="shared" si="1389"/>
        <v>0</v>
      </c>
      <c r="WK90" s="21"/>
      <c r="WL90" s="21">
        <f t="shared" si="1389"/>
        <v>0</v>
      </c>
      <c r="WM90" s="21"/>
      <c r="WN90" s="21">
        <f t="shared" si="1390"/>
        <v>0</v>
      </c>
      <c r="WO90" s="21"/>
      <c r="WP90" s="21">
        <f t="shared" si="1390"/>
        <v>0</v>
      </c>
      <c r="WQ90" s="21"/>
      <c r="WR90" s="21">
        <f t="shared" si="1390"/>
        <v>0</v>
      </c>
      <c r="WS90" s="21"/>
      <c r="WT90" s="21">
        <f t="shared" si="1390"/>
        <v>0</v>
      </c>
      <c r="WU90" s="21"/>
      <c r="WV90" s="21">
        <f t="shared" si="1390"/>
        <v>0</v>
      </c>
      <c r="WW90" s="21"/>
      <c r="WX90" s="21">
        <f t="shared" si="1390"/>
        <v>0</v>
      </c>
      <c r="WY90" s="21"/>
      <c r="WZ90" s="21">
        <f t="shared" si="1390"/>
        <v>0</v>
      </c>
      <c r="XA90" s="21"/>
      <c r="XB90" s="21">
        <f t="shared" si="1390"/>
        <v>0</v>
      </c>
      <c r="XC90" s="21"/>
      <c r="XD90" s="21">
        <f t="shared" si="1391"/>
        <v>0</v>
      </c>
      <c r="XE90" s="21"/>
      <c r="XF90" s="21">
        <f t="shared" si="1391"/>
        <v>0</v>
      </c>
      <c r="XG90" s="21"/>
      <c r="XH90" s="21">
        <f t="shared" si="1391"/>
        <v>0</v>
      </c>
      <c r="XI90" s="21"/>
      <c r="XJ90" s="21">
        <f t="shared" si="1391"/>
        <v>0</v>
      </c>
      <c r="XK90" s="21"/>
      <c r="XL90" s="21">
        <f t="shared" si="1391"/>
        <v>0</v>
      </c>
      <c r="XM90" s="21"/>
      <c r="XN90" s="21">
        <f t="shared" si="1391"/>
        <v>0</v>
      </c>
      <c r="XO90" s="21"/>
      <c r="XP90" s="21">
        <f t="shared" si="1391"/>
        <v>0</v>
      </c>
      <c r="XQ90" s="21"/>
      <c r="XR90" s="21">
        <f t="shared" si="1391"/>
        <v>0</v>
      </c>
      <c r="XS90" s="21"/>
      <c r="XT90" s="21">
        <f t="shared" si="1453"/>
        <v>0</v>
      </c>
      <c r="XU90" s="21"/>
      <c r="XV90" s="21">
        <f t="shared" si="1453"/>
        <v>0</v>
      </c>
      <c r="XW90" s="21"/>
      <c r="XX90" s="21">
        <f t="shared" si="1453"/>
        <v>0</v>
      </c>
      <c r="XY90" s="21"/>
      <c r="XZ90" s="21">
        <f t="shared" si="1453"/>
        <v>0</v>
      </c>
      <c r="YA90" s="21"/>
      <c r="YB90" s="21">
        <f t="shared" si="1392"/>
        <v>0</v>
      </c>
      <c r="YC90" s="21"/>
      <c r="YD90" s="21">
        <f t="shared" si="1393"/>
        <v>0</v>
      </c>
      <c r="YE90" s="21"/>
      <c r="YF90" s="21">
        <f t="shared" si="1394"/>
        <v>0</v>
      </c>
      <c r="YG90" s="21"/>
      <c r="YH90" s="21">
        <f t="shared" si="1395"/>
        <v>0</v>
      </c>
      <c r="YI90" s="21"/>
      <c r="YJ90" s="21">
        <f t="shared" si="1396"/>
        <v>0</v>
      </c>
      <c r="YK90" s="21"/>
      <c r="YL90" s="21">
        <f t="shared" si="1397"/>
        <v>0</v>
      </c>
      <c r="YM90" s="21"/>
      <c r="YN90" s="21">
        <f t="shared" si="1398"/>
        <v>0</v>
      </c>
      <c r="YO90" s="21"/>
      <c r="YP90" s="21">
        <f t="shared" si="1399"/>
        <v>0</v>
      </c>
      <c r="YQ90" s="21"/>
      <c r="YR90" s="21">
        <f t="shared" si="1400"/>
        <v>0</v>
      </c>
      <c r="YS90" s="21"/>
      <c r="YT90" s="21">
        <f t="shared" si="1401"/>
        <v>0</v>
      </c>
      <c r="YU90" s="21"/>
      <c r="YV90" s="21">
        <f t="shared" si="1402"/>
        <v>0</v>
      </c>
      <c r="YW90" s="21"/>
      <c r="YX90" s="21">
        <f t="shared" si="1403"/>
        <v>0</v>
      </c>
      <c r="YY90" s="21"/>
      <c r="YZ90" s="21">
        <f t="shared" si="1388"/>
        <v>0</v>
      </c>
      <c r="ZA90" s="21"/>
      <c r="ZB90" s="21">
        <f t="shared" si="1404"/>
        <v>0</v>
      </c>
      <c r="ZC90" s="21"/>
      <c r="ZD90" s="21">
        <f t="shared" si="1405"/>
        <v>0</v>
      </c>
      <c r="ZE90" s="21"/>
      <c r="ZF90" s="21">
        <f t="shared" si="1406"/>
        <v>0</v>
      </c>
      <c r="ZG90" s="21"/>
      <c r="ZH90" s="21">
        <f t="shared" si="1407"/>
        <v>0</v>
      </c>
      <c r="ZI90" s="21"/>
      <c r="ZJ90" s="21">
        <f t="shared" si="1408"/>
        <v>0</v>
      </c>
      <c r="ZK90" s="21"/>
      <c r="ZL90" s="21">
        <f t="shared" si="1409"/>
        <v>0</v>
      </c>
      <c r="ZM90" s="21"/>
      <c r="ZN90" s="21">
        <f t="shared" si="1410"/>
        <v>0</v>
      </c>
      <c r="ZO90" s="21"/>
      <c r="ZP90" s="21">
        <f t="shared" si="1411"/>
        <v>0</v>
      </c>
      <c r="ZQ90" s="21"/>
      <c r="ZR90" s="21">
        <f t="shared" si="1412"/>
        <v>0</v>
      </c>
      <c r="ZS90" s="21"/>
      <c r="ZT90" s="21">
        <f t="shared" si="1388"/>
        <v>0</v>
      </c>
      <c r="ZU90" s="21"/>
      <c r="ZV90" s="21">
        <f t="shared" si="1413"/>
        <v>0</v>
      </c>
      <c r="ZW90" s="21"/>
      <c r="ZX90" s="21">
        <f t="shared" si="1414"/>
        <v>0</v>
      </c>
      <c r="ZY90" s="21"/>
      <c r="ZZ90" s="21">
        <f t="shared" si="1414"/>
        <v>0</v>
      </c>
      <c r="AAA90" s="21"/>
      <c r="AAB90" s="21">
        <f t="shared" si="1415"/>
        <v>0</v>
      </c>
      <c r="AAC90" s="21"/>
      <c r="AAD90" s="21">
        <f t="shared" si="1415"/>
        <v>0</v>
      </c>
      <c r="AAE90" s="21"/>
      <c r="AAF90" s="21">
        <f t="shared" si="1416"/>
        <v>0</v>
      </c>
      <c r="AAG90" s="21"/>
      <c r="AAH90" s="21">
        <f t="shared" si="1416"/>
        <v>0</v>
      </c>
      <c r="AAI90" s="21"/>
      <c r="AAJ90" s="21">
        <f t="shared" si="1417"/>
        <v>0</v>
      </c>
      <c r="AAK90" s="21"/>
      <c r="AAL90" s="21">
        <f t="shared" si="1417"/>
        <v>0</v>
      </c>
      <c r="AAM90" s="21"/>
      <c r="AAN90" s="21">
        <f t="shared" si="1418"/>
        <v>0</v>
      </c>
      <c r="AAO90" s="21"/>
      <c r="AAP90" s="21">
        <f t="shared" si="1418"/>
        <v>0</v>
      </c>
      <c r="AAQ90" s="21"/>
      <c r="AAR90" s="21">
        <f t="shared" si="1419"/>
        <v>0</v>
      </c>
      <c r="AAS90" s="21"/>
      <c r="AAT90" s="21">
        <f t="shared" si="1419"/>
        <v>0</v>
      </c>
      <c r="AAU90" s="21"/>
      <c r="AAV90" s="21">
        <f t="shared" si="1420"/>
        <v>0</v>
      </c>
      <c r="AAW90" s="21"/>
      <c r="AAX90" s="21">
        <f t="shared" si="1420"/>
        <v>0</v>
      </c>
      <c r="AAY90" s="21"/>
      <c r="AAZ90" s="21">
        <f t="shared" si="1421"/>
        <v>0</v>
      </c>
      <c r="ABA90" s="21"/>
      <c r="ABB90" s="21">
        <f t="shared" si="1421"/>
        <v>0</v>
      </c>
      <c r="ABC90" s="21"/>
      <c r="ABD90" s="21">
        <f t="shared" si="1422"/>
        <v>0</v>
      </c>
      <c r="ABE90" s="21"/>
      <c r="ABF90" s="21">
        <f t="shared" si="1422"/>
        <v>0</v>
      </c>
      <c r="ABG90" s="21"/>
      <c r="ABH90" s="21">
        <f t="shared" si="1423"/>
        <v>0</v>
      </c>
      <c r="ABI90" s="21"/>
      <c r="ABJ90" s="21">
        <f t="shared" si="1423"/>
        <v>0</v>
      </c>
      <c r="ABK90" s="21"/>
      <c r="ABL90" s="21">
        <f t="shared" si="1424"/>
        <v>0</v>
      </c>
      <c r="ABM90" s="21"/>
      <c r="ABN90" s="21">
        <f t="shared" si="1424"/>
        <v>0</v>
      </c>
      <c r="ABO90" s="21"/>
      <c r="ABP90" s="21">
        <f t="shared" si="1425"/>
        <v>0</v>
      </c>
      <c r="ABQ90" s="21"/>
      <c r="ABR90" s="21">
        <f t="shared" si="1425"/>
        <v>0</v>
      </c>
      <c r="ABS90" s="21"/>
      <c r="ABT90" s="21">
        <f t="shared" si="1426"/>
        <v>0</v>
      </c>
      <c r="ABU90" s="21"/>
      <c r="ABV90" s="21">
        <f t="shared" si="1426"/>
        <v>0</v>
      </c>
      <c r="ABW90" s="21"/>
      <c r="ABX90" s="21">
        <f t="shared" si="1427"/>
        <v>0</v>
      </c>
      <c r="ABY90" s="21"/>
      <c r="ABZ90" s="21">
        <f t="shared" si="1427"/>
        <v>0</v>
      </c>
      <c r="ACA90" s="21"/>
      <c r="ACB90" s="21">
        <f t="shared" si="1428"/>
        <v>0</v>
      </c>
      <c r="ACC90" s="21"/>
      <c r="ACD90" s="21">
        <f t="shared" si="1428"/>
        <v>0</v>
      </c>
      <c r="ACE90" s="21"/>
      <c r="ACF90" s="21">
        <f t="shared" si="1429"/>
        <v>0</v>
      </c>
      <c r="ACG90" s="21"/>
      <c r="ACH90" s="21">
        <f t="shared" si="1429"/>
        <v>0</v>
      </c>
      <c r="ACI90" s="21"/>
      <c r="ACJ90" s="21">
        <f t="shared" si="1430"/>
        <v>0</v>
      </c>
      <c r="ACK90" s="21"/>
      <c r="ACL90" s="21">
        <f t="shared" si="1430"/>
        <v>0</v>
      </c>
      <c r="ACM90" s="21"/>
      <c r="ACN90" s="21">
        <f t="shared" si="1431"/>
        <v>0</v>
      </c>
      <c r="ACO90" s="21"/>
      <c r="ACP90" s="21">
        <f t="shared" si="1431"/>
        <v>0</v>
      </c>
      <c r="ACQ90" s="21"/>
      <c r="ACR90" s="21">
        <f t="shared" si="1432"/>
        <v>0</v>
      </c>
      <c r="ACS90" s="21"/>
      <c r="ACT90" s="21">
        <f t="shared" si="1432"/>
        <v>0</v>
      </c>
      <c r="ACU90" s="21"/>
      <c r="ACV90" s="21">
        <f t="shared" si="1433"/>
        <v>0</v>
      </c>
      <c r="ACW90" s="21"/>
      <c r="ACX90" s="21">
        <f t="shared" si="1433"/>
        <v>0</v>
      </c>
      <c r="ACY90" s="21"/>
      <c r="ACZ90" s="21">
        <f t="shared" si="1434"/>
        <v>0</v>
      </c>
      <c r="ADA90" s="21"/>
      <c r="ADB90" s="21">
        <f t="shared" si="1434"/>
        <v>0</v>
      </c>
      <c r="ADC90" s="21"/>
      <c r="ADD90" s="21">
        <f t="shared" si="1435"/>
        <v>0</v>
      </c>
      <c r="ADE90" s="21"/>
      <c r="ADF90" s="21">
        <f t="shared" si="1435"/>
        <v>0</v>
      </c>
      <c r="ADG90" s="21"/>
      <c r="ADH90" s="21">
        <f t="shared" si="1436"/>
        <v>0</v>
      </c>
      <c r="ADI90" s="21"/>
      <c r="ADJ90" s="21">
        <f t="shared" si="1436"/>
        <v>0</v>
      </c>
      <c r="ADK90" s="21"/>
      <c r="ADL90" s="21">
        <f t="shared" si="1437"/>
        <v>0</v>
      </c>
      <c r="ADM90" s="21"/>
      <c r="ADN90" s="21">
        <f t="shared" si="1437"/>
        <v>0</v>
      </c>
      <c r="ADO90" s="21"/>
      <c r="ADP90" s="21">
        <f t="shared" si="1437"/>
        <v>0</v>
      </c>
      <c r="ADQ90" s="21"/>
      <c r="ADR90" s="21">
        <f t="shared" si="1437"/>
        <v>0</v>
      </c>
      <c r="ADS90" s="21"/>
      <c r="ADT90" s="21">
        <f t="shared" si="1437"/>
        <v>0</v>
      </c>
      <c r="ADU90" s="21"/>
      <c r="ADV90" s="21">
        <f t="shared" si="1438"/>
        <v>0</v>
      </c>
      <c r="ADW90" s="21"/>
      <c r="ADX90" s="21">
        <f t="shared" si="1438"/>
        <v>0</v>
      </c>
      <c r="ADY90" s="21"/>
      <c r="ADZ90" s="21">
        <f t="shared" si="1438"/>
        <v>0</v>
      </c>
      <c r="AEA90" s="21"/>
      <c r="AEB90" s="21">
        <f t="shared" si="1438"/>
        <v>0</v>
      </c>
      <c r="AEC90" s="21"/>
      <c r="AED90" s="21">
        <f t="shared" si="1439"/>
        <v>0</v>
      </c>
      <c r="AEE90" s="21"/>
      <c r="AEF90" s="21">
        <f t="shared" si="1439"/>
        <v>0</v>
      </c>
      <c r="AEG90" s="21"/>
      <c r="AEH90" s="21">
        <f t="shared" si="1439"/>
        <v>0</v>
      </c>
      <c r="AEI90" s="21"/>
      <c r="AEJ90" s="21">
        <f t="shared" si="1439"/>
        <v>0</v>
      </c>
      <c r="AEK90" s="21"/>
      <c r="AEL90" s="21">
        <f t="shared" si="1439"/>
        <v>0</v>
      </c>
      <c r="AEM90" s="21"/>
      <c r="AEN90" s="21">
        <f t="shared" si="1440"/>
        <v>0</v>
      </c>
      <c r="AEO90" s="21"/>
      <c r="AEP90" s="21">
        <f t="shared" si="1440"/>
        <v>0</v>
      </c>
      <c r="AEQ90" s="21"/>
      <c r="AER90" s="21">
        <f t="shared" si="1440"/>
        <v>0</v>
      </c>
      <c r="AES90" s="21"/>
      <c r="AET90" s="21">
        <f t="shared" si="1440"/>
        <v>0</v>
      </c>
      <c r="AEU90" s="21"/>
      <c r="AEV90" s="21">
        <f t="shared" si="1441"/>
        <v>0</v>
      </c>
      <c r="AEW90" s="21"/>
      <c r="AEX90" s="21">
        <f t="shared" si="1441"/>
        <v>0</v>
      </c>
      <c r="AEY90" s="21"/>
      <c r="AEZ90" s="21">
        <f t="shared" si="1441"/>
        <v>0</v>
      </c>
      <c r="AFA90" s="21"/>
      <c r="AFB90" s="21">
        <f t="shared" si="1441"/>
        <v>0</v>
      </c>
      <c r="AFC90" s="21"/>
      <c r="AFD90" s="21">
        <f t="shared" si="1441"/>
        <v>0</v>
      </c>
      <c r="AFE90" s="21"/>
      <c r="AFF90" s="21">
        <f t="shared" si="1442"/>
        <v>0</v>
      </c>
      <c r="AFG90" s="21"/>
      <c r="AFH90" s="21">
        <f t="shared" si="1442"/>
        <v>0</v>
      </c>
      <c r="AFI90" s="21"/>
      <c r="AFJ90" s="21">
        <f t="shared" si="1442"/>
        <v>0</v>
      </c>
      <c r="AFK90" s="21"/>
      <c r="AFL90" s="21">
        <f t="shared" si="1442"/>
        <v>0</v>
      </c>
      <c r="AFM90" s="21"/>
      <c r="AFN90" s="21">
        <f t="shared" si="1443"/>
        <v>0</v>
      </c>
      <c r="AFO90" s="21"/>
      <c r="AFP90" s="21">
        <f t="shared" si="1443"/>
        <v>0</v>
      </c>
      <c r="AFQ90" s="21"/>
      <c r="AFR90" s="21">
        <f t="shared" si="1443"/>
        <v>0</v>
      </c>
      <c r="AFS90" s="21"/>
      <c r="AFT90" s="21">
        <f t="shared" si="1443"/>
        <v>0</v>
      </c>
      <c r="AFU90" s="21"/>
      <c r="AFV90" s="21">
        <f t="shared" si="1443"/>
        <v>0</v>
      </c>
      <c r="AFW90" s="21"/>
      <c r="AFX90" s="21">
        <f t="shared" si="1444"/>
        <v>0</v>
      </c>
      <c r="AFY90" s="21"/>
      <c r="AFZ90" s="21">
        <f t="shared" si="1444"/>
        <v>0</v>
      </c>
      <c r="AGA90" s="21"/>
      <c r="AGB90" s="21">
        <f t="shared" si="1444"/>
        <v>0</v>
      </c>
      <c r="AGC90" s="21"/>
      <c r="AGD90" s="21">
        <f t="shared" si="1444"/>
        <v>0</v>
      </c>
      <c r="AGE90" s="21"/>
      <c r="AGF90" s="21">
        <f t="shared" si="1445"/>
        <v>0</v>
      </c>
      <c r="AGG90" s="21"/>
      <c r="AGH90" s="21">
        <f t="shared" si="1445"/>
        <v>0</v>
      </c>
      <c r="AGI90" s="21"/>
      <c r="AGJ90" s="21">
        <f t="shared" si="1445"/>
        <v>0</v>
      </c>
      <c r="AGK90" s="21"/>
      <c r="AGL90" s="21">
        <f t="shared" si="1445"/>
        <v>0</v>
      </c>
      <c r="AGM90" s="21"/>
      <c r="AGN90" s="21">
        <f t="shared" si="1445"/>
        <v>0</v>
      </c>
      <c r="AGO90" s="21"/>
      <c r="AGP90" s="21">
        <f t="shared" si="1446"/>
        <v>0</v>
      </c>
      <c r="AGQ90" s="21"/>
      <c r="AGR90" s="21">
        <f t="shared" si="1446"/>
        <v>0</v>
      </c>
      <c r="AGS90" s="21"/>
      <c r="AGT90" s="21">
        <f t="shared" si="1446"/>
        <v>0</v>
      </c>
      <c r="AGU90" s="21"/>
      <c r="AGV90" s="21">
        <f t="shared" si="1446"/>
        <v>0</v>
      </c>
      <c r="AGW90" s="21"/>
      <c r="AGX90" s="21">
        <f t="shared" si="1447"/>
        <v>0</v>
      </c>
      <c r="AGY90" s="21"/>
      <c r="AGZ90" s="21">
        <f t="shared" si="1447"/>
        <v>0</v>
      </c>
      <c r="AHA90" s="21"/>
      <c r="AHB90" s="21">
        <f t="shared" si="1447"/>
        <v>0</v>
      </c>
      <c r="AHC90" s="21"/>
      <c r="AHD90" s="21">
        <f t="shared" si="1447"/>
        <v>0</v>
      </c>
      <c r="AHE90" s="21"/>
      <c r="AHF90" s="21">
        <f t="shared" si="1447"/>
        <v>0</v>
      </c>
      <c r="AHG90" s="21"/>
      <c r="AHH90" s="21">
        <f t="shared" si="1448"/>
        <v>0</v>
      </c>
      <c r="AHI90" s="21"/>
      <c r="AHJ90" s="21">
        <f t="shared" si="1448"/>
        <v>0</v>
      </c>
      <c r="AHK90" s="21"/>
      <c r="AHL90" s="21">
        <f t="shared" si="1448"/>
        <v>0</v>
      </c>
      <c r="AHM90" s="21"/>
      <c r="AHN90" s="21">
        <f t="shared" si="1448"/>
        <v>0</v>
      </c>
      <c r="AHO90" s="21"/>
      <c r="AHP90" s="21">
        <f t="shared" si="1449"/>
        <v>0</v>
      </c>
      <c r="AHQ90" s="21"/>
      <c r="AHR90" s="21">
        <f t="shared" si="1449"/>
        <v>0</v>
      </c>
      <c r="AHS90" s="21"/>
      <c r="AHT90" s="21">
        <f t="shared" si="1449"/>
        <v>0</v>
      </c>
      <c r="AHU90" s="21"/>
      <c r="AHV90" s="21">
        <f t="shared" si="1449"/>
        <v>0</v>
      </c>
      <c r="AHW90" s="21"/>
      <c r="AHX90" s="21">
        <f t="shared" si="1449"/>
        <v>0</v>
      </c>
      <c r="AHY90" s="21"/>
      <c r="AHZ90" s="21">
        <f t="shared" si="1450"/>
        <v>0</v>
      </c>
      <c r="AIA90" s="21"/>
      <c r="AIB90" s="21">
        <f t="shared" si="1450"/>
        <v>0</v>
      </c>
      <c r="AIC90" s="21"/>
      <c r="AID90" s="21">
        <f t="shared" si="1450"/>
        <v>0</v>
      </c>
      <c r="AIE90" s="21"/>
      <c r="AIF90" s="21">
        <f t="shared" si="1450"/>
        <v>0</v>
      </c>
      <c r="AIG90" s="21"/>
      <c r="AIH90" s="21">
        <f t="shared" si="1451"/>
        <v>0</v>
      </c>
      <c r="AII90" s="21"/>
      <c r="AIJ90" s="21">
        <f t="shared" si="1451"/>
        <v>0</v>
      </c>
      <c r="AIK90" s="21"/>
      <c r="AIL90" s="21">
        <f t="shared" si="1451"/>
        <v>0</v>
      </c>
      <c r="AIM90" s="21"/>
      <c r="AIN90" s="21">
        <f t="shared" si="1451"/>
        <v>0</v>
      </c>
      <c r="AIO90" s="21"/>
      <c r="AIP90" s="21">
        <f t="shared" si="1451"/>
        <v>0</v>
      </c>
      <c r="AIQ90" s="21"/>
      <c r="AIR90" s="21">
        <f t="shared" si="1452"/>
        <v>0</v>
      </c>
      <c r="AIS90" s="21"/>
      <c r="AIT90" s="21">
        <f t="shared" si="1452"/>
        <v>0</v>
      </c>
      <c r="AIU90" s="21"/>
      <c r="AIV90" s="21">
        <f t="shared" si="1452"/>
        <v>0</v>
      </c>
      <c r="AIW90" s="21"/>
      <c r="AIX90" s="21">
        <f t="shared" si="1452"/>
        <v>0</v>
      </c>
      <c r="AIY90" s="21"/>
      <c r="AIZ90" s="21">
        <f t="shared" si="1388"/>
        <v>0</v>
      </c>
      <c r="AJA90" s="21"/>
    </row>
    <row r="91" spans="1:937" ht="13.5" customHeight="1" x14ac:dyDescent="0.25">
      <c r="B91" s="31">
        <v>86</v>
      </c>
      <c r="C91" s="192" t="s">
        <v>209</v>
      </c>
      <c r="D91" s="67" t="s">
        <v>140</v>
      </c>
      <c r="E91" s="194" t="s">
        <v>404</v>
      </c>
      <c r="F91" s="194" t="str">
        <f>_xlfn.XLOOKUP(D91,'WTG PH-III'!$D$5:$D$198,'WTG PH-III'!$B$5:$B$198,0,0,1)</f>
        <v>PSS-14</v>
      </c>
      <c r="G91" s="22" t="s">
        <v>537</v>
      </c>
      <c r="H91" s="22" t="s">
        <v>541</v>
      </c>
      <c r="I91" s="61">
        <v>10</v>
      </c>
      <c r="J91" s="21">
        <v>253</v>
      </c>
      <c r="K91" s="21">
        <f t="shared" si="1129"/>
        <v>253</v>
      </c>
      <c r="L91" s="21">
        <f t="shared" si="1130"/>
        <v>253</v>
      </c>
      <c r="M91" s="21">
        <f t="shared" si="1131"/>
        <v>0</v>
      </c>
      <c r="N91" s="95">
        <f>VLOOKUP(D91,'WTG PH-III'!$D$5:$U$198,17,0)</f>
        <v>45822</v>
      </c>
      <c r="O91" s="95">
        <f>VLOOKUP(D91,'WTG PH-III'!$D$5:$U$198,18,0)</f>
        <v>45832</v>
      </c>
      <c r="P91" s="21">
        <f t="shared" si="1132"/>
        <v>0</v>
      </c>
      <c r="Q91" s="21"/>
      <c r="R91" s="21">
        <f t="shared" si="1133"/>
        <v>0</v>
      </c>
      <c r="S91" s="21"/>
      <c r="T91" s="21">
        <f t="shared" si="1134"/>
        <v>0</v>
      </c>
      <c r="U91" s="21"/>
      <c r="V91" s="21">
        <f t="shared" si="1135"/>
        <v>0</v>
      </c>
      <c r="W91" s="21"/>
      <c r="X91" s="21">
        <f t="shared" si="1136"/>
        <v>0</v>
      </c>
      <c r="Y91" s="21"/>
      <c r="Z91" s="21">
        <f t="shared" si="1137"/>
        <v>0</v>
      </c>
      <c r="AA91" s="21"/>
      <c r="AB91" s="21">
        <f t="shared" si="1138"/>
        <v>0</v>
      </c>
      <c r="AC91" s="21"/>
      <c r="AD91" s="21">
        <f t="shared" si="1139"/>
        <v>0</v>
      </c>
      <c r="AE91" s="21"/>
      <c r="AF91" s="21">
        <f t="shared" si="1140"/>
        <v>0</v>
      </c>
      <c r="AG91" s="21"/>
      <c r="AH91" s="21">
        <f t="shared" si="1141"/>
        <v>0</v>
      </c>
      <c r="AI91" s="21"/>
      <c r="AJ91" s="21">
        <f t="shared" si="1142"/>
        <v>0</v>
      </c>
      <c r="AK91" s="21"/>
      <c r="AL91" s="21">
        <f t="shared" si="1143"/>
        <v>0</v>
      </c>
      <c r="AM91" s="21"/>
      <c r="AN91" s="21">
        <f t="shared" si="1144"/>
        <v>0</v>
      </c>
      <c r="AO91" s="21"/>
      <c r="AP91" s="21">
        <f t="shared" si="1145"/>
        <v>0</v>
      </c>
      <c r="AQ91" s="21"/>
      <c r="AR91" s="21">
        <f t="shared" si="1146"/>
        <v>0</v>
      </c>
      <c r="AS91" s="21"/>
      <c r="AT91" s="21">
        <f t="shared" si="1147"/>
        <v>0</v>
      </c>
      <c r="AU91" s="21"/>
      <c r="AV91" s="21">
        <f t="shared" si="1148"/>
        <v>0</v>
      </c>
      <c r="AW91" s="21"/>
      <c r="AX91" s="21">
        <f t="shared" si="1149"/>
        <v>0</v>
      </c>
      <c r="AY91" s="21"/>
      <c r="AZ91" s="21">
        <f t="shared" si="1150"/>
        <v>0</v>
      </c>
      <c r="BA91" s="21"/>
      <c r="BB91" s="21">
        <f t="shared" si="1151"/>
        <v>0</v>
      </c>
      <c r="BC91" s="21"/>
      <c r="BD91" s="21">
        <f t="shared" si="1152"/>
        <v>0</v>
      </c>
      <c r="BE91" s="21"/>
      <c r="BF91" s="21">
        <f t="shared" si="1153"/>
        <v>0</v>
      </c>
      <c r="BG91" s="21"/>
      <c r="BH91" s="21">
        <f t="shared" si="1154"/>
        <v>0</v>
      </c>
      <c r="BI91" s="21"/>
      <c r="BJ91" s="21">
        <f t="shared" si="1155"/>
        <v>0</v>
      </c>
      <c r="BK91" s="21"/>
      <c r="BL91" s="21">
        <f t="shared" si="1156"/>
        <v>0</v>
      </c>
      <c r="BM91" s="21"/>
      <c r="BN91" s="21">
        <f t="shared" si="1157"/>
        <v>0</v>
      </c>
      <c r="BO91" s="21"/>
      <c r="BP91" s="21">
        <f t="shared" si="1158"/>
        <v>0</v>
      </c>
      <c r="BQ91" s="21"/>
      <c r="BR91" s="21">
        <f t="shared" si="1159"/>
        <v>0</v>
      </c>
      <c r="BS91" s="21"/>
      <c r="BT91" s="21">
        <f t="shared" si="1160"/>
        <v>0</v>
      </c>
      <c r="BU91" s="21"/>
      <c r="BV91" s="21">
        <f t="shared" si="1161"/>
        <v>0</v>
      </c>
      <c r="BW91" s="21"/>
      <c r="BX91" s="21">
        <f t="shared" si="1162"/>
        <v>0</v>
      </c>
      <c r="BY91" s="21"/>
      <c r="BZ91" s="21">
        <f t="shared" si="1163"/>
        <v>0</v>
      </c>
      <c r="CA91" s="21"/>
      <c r="CB91" s="21">
        <f t="shared" si="1164"/>
        <v>0</v>
      </c>
      <c r="CC91" s="21"/>
      <c r="CD91" s="21">
        <f t="shared" si="1165"/>
        <v>0</v>
      </c>
      <c r="CE91" s="21"/>
      <c r="CF91" s="21">
        <f t="shared" si="1166"/>
        <v>0</v>
      </c>
      <c r="CG91" s="21"/>
      <c r="CH91" s="21">
        <f t="shared" si="1167"/>
        <v>0</v>
      </c>
      <c r="CI91" s="21"/>
      <c r="CJ91" s="21">
        <f t="shared" si="1168"/>
        <v>0</v>
      </c>
      <c r="CK91" s="21"/>
      <c r="CL91" s="21">
        <f t="shared" si="1169"/>
        <v>0</v>
      </c>
      <c r="CM91" s="21"/>
      <c r="CN91" s="21">
        <f t="shared" si="1170"/>
        <v>0</v>
      </c>
      <c r="CO91" s="21"/>
      <c r="CP91" s="21">
        <f t="shared" si="1171"/>
        <v>0</v>
      </c>
      <c r="CQ91" s="21"/>
      <c r="CR91" s="21">
        <f t="shared" si="1172"/>
        <v>0</v>
      </c>
      <c r="CS91" s="21"/>
      <c r="CT91" s="21">
        <f t="shared" si="1173"/>
        <v>0</v>
      </c>
      <c r="CU91" s="21"/>
      <c r="CV91" s="21">
        <f t="shared" si="1174"/>
        <v>0</v>
      </c>
      <c r="CW91" s="21"/>
      <c r="CX91" s="21">
        <f t="shared" si="1175"/>
        <v>0</v>
      </c>
      <c r="CY91" s="21"/>
      <c r="CZ91" s="21">
        <f t="shared" si="1176"/>
        <v>0</v>
      </c>
      <c r="DA91" s="21"/>
      <c r="DB91" s="21">
        <f t="shared" si="1177"/>
        <v>0</v>
      </c>
      <c r="DC91" s="21"/>
      <c r="DD91" s="21">
        <f t="shared" si="1178"/>
        <v>0</v>
      </c>
      <c r="DE91" s="21"/>
      <c r="DF91" s="21">
        <f t="shared" si="1179"/>
        <v>0</v>
      </c>
      <c r="DG91" s="21"/>
      <c r="DH91" s="21">
        <f t="shared" si="1180"/>
        <v>0</v>
      </c>
      <c r="DI91" s="21"/>
      <c r="DJ91" s="21">
        <f t="shared" si="1181"/>
        <v>0</v>
      </c>
      <c r="DK91" s="21"/>
      <c r="DL91" s="21">
        <f t="shared" si="1182"/>
        <v>0</v>
      </c>
      <c r="DM91" s="21"/>
      <c r="DN91" s="21">
        <f t="shared" si="1183"/>
        <v>0</v>
      </c>
      <c r="DO91" s="21"/>
      <c r="DP91" s="21">
        <f t="shared" si="1184"/>
        <v>0</v>
      </c>
      <c r="DQ91" s="21"/>
      <c r="DR91" s="21">
        <f t="shared" si="1185"/>
        <v>0</v>
      </c>
      <c r="DS91" s="21"/>
      <c r="DT91" s="21">
        <f t="shared" si="1186"/>
        <v>0</v>
      </c>
      <c r="DU91" s="21"/>
      <c r="DV91" s="21">
        <f t="shared" si="1187"/>
        <v>0</v>
      </c>
      <c r="DW91" s="21"/>
      <c r="DX91" s="21">
        <f t="shared" si="1188"/>
        <v>0</v>
      </c>
      <c r="DY91" s="21"/>
      <c r="DZ91" s="21">
        <f t="shared" si="1189"/>
        <v>0</v>
      </c>
      <c r="EA91" s="21"/>
      <c r="EB91" s="21">
        <f t="shared" si="1190"/>
        <v>0</v>
      </c>
      <c r="EC91" s="21"/>
      <c r="ED91" s="21">
        <f t="shared" si="1191"/>
        <v>0</v>
      </c>
      <c r="EE91" s="21"/>
      <c r="EF91" s="21">
        <f t="shared" si="1192"/>
        <v>0</v>
      </c>
      <c r="EG91" s="21"/>
      <c r="EH91" s="21">
        <f t="shared" si="1193"/>
        <v>0</v>
      </c>
      <c r="EI91" s="21"/>
      <c r="EJ91" s="21">
        <f t="shared" si="1194"/>
        <v>0</v>
      </c>
      <c r="EK91" s="21"/>
      <c r="EL91" s="21">
        <f t="shared" si="1195"/>
        <v>0</v>
      </c>
      <c r="EM91" s="21"/>
      <c r="EN91" s="21">
        <f t="shared" si="1196"/>
        <v>0</v>
      </c>
      <c r="EO91" s="21"/>
      <c r="EP91" s="21">
        <f t="shared" si="1197"/>
        <v>0</v>
      </c>
      <c r="EQ91" s="21"/>
      <c r="ER91" s="21">
        <f t="shared" si="1198"/>
        <v>0</v>
      </c>
      <c r="ES91" s="21"/>
      <c r="ET91" s="21">
        <f t="shared" si="1199"/>
        <v>0</v>
      </c>
      <c r="EU91" s="21"/>
      <c r="EV91" s="21">
        <f t="shared" si="1200"/>
        <v>0</v>
      </c>
      <c r="EW91" s="21"/>
      <c r="EX91" s="21">
        <f t="shared" si="1201"/>
        <v>0</v>
      </c>
      <c r="EY91" s="21"/>
      <c r="EZ91" s="21">
        <f t="shared" si="1202"/>
        <v>0</v>
      </c>
      <c r="FA91" s="21"/>
      <c r="FB91" s="21">
        <f t="shared" si="1203"/>
        <v>0</v>
      </c>
      <c r="FC91" s="21"/>
      <c r="FD91" s="21">
        <f t="shared" si="1204"/>
        <v>0</v>
      </c>
      <c r="FE91" s="21"/>
      <c r="FF91" s="21">
        <f t="shared" si="1205"/>
        <v>0</v>
      </c>
      <c r="FG91" s="21"/>
      <c r="FH91" s="21">
        <f t="shared" si="1206"/>
        <v>0</v>
      </c>
      <c r="FI91" s="21"/>
      <c r="FJ91" s="21">
        <f t="shared" si="1207"/>
        <v>0</v>
      </c>
      <c r="FK91" s="21"/>
      <c r="FL91" s="21">
        <f t="shared" si="1208"/>
        <v>0</v>
      </c>
      <c r="FM91" s="21"/>
      <c r="FN91" s="21">
        <f t="shared" si="1209"/>
        <v>0</v>
      </c>
      <c r="FO91" s="21"/>
      <c r="FP91" s="21">
        <f t="shared" si="1210"/>
        <v>0</v>
      </c>
      <c r="FQ91" s="21"/>
      <c r="FR91" s="21">
        <f t="shared" si="1211"/>
        <v>0</v>
      </c>
      <c r="FS91" s="21"/>
      <c r="FT91" s="21">
        <f t="shared" si="1212"/>
        <v>0</v>
      </c>
      <c r="FU91" s="21"/>
      <c r="FV91" s="21">
        <f t="shared" si="1213"/>
        <v>0</v>
      </c>
      <c r="FW91" s="21"/>
      <c r="FX91" s="21">
        <f t="shared" si="1214"/>
        <v>0</v>
      </c>
      <c r="FY91" s="21"/>
      <c r="FZ91" s="21">
        <f t="shared" si="1215"/>
        <v>0</v>
      </c>
      <c r="GA91" s="21"/>
      <c r="GB91" s="21">
        <f t="shared" si="1216"/>
        <v>0</v>
      </c>
      <c r="GC91" s="21"/>
      <c r="GD91" s="21">
        <f t="shared" si="1217"/>
        <v>0</v>
      </c>
      <c r="GE91" s="21"/>
      <c r="GF91" s="21">
        <f t="shared" si="1218"/>
        <v>0</v>
      </c>
      <c r="GG91" s="21"/>
      <c r="GH91" s="21">
        <f t="shared" si="1219"/>
        <v>0</v>
      </c>
      <c r="GI91" s="21"/>
      <c r="GJ91" s="21">
        <f t="shared" si="1220"/>
        <v>0</v>
      </c>
      <c r="GK91" s="21"/>
      <c r="GL91" s="21">
        <f t="shared" si="1221"/>
        <v>0</v>
      </c>
      <c r="GM91" s="21"/>
      <c r="GN91" s="21">
        <f t="shared" si="1222"/>
        <v>0</v>
      </c>
      <c r="GO91" s="21"/>
      <c r="GP91" s="21">
        <f t="shared" si="1223"/>
        <v>0</v>
      </c>
      <c r="GQ91" s="21"/>
      <c r="GR91" s="21">
        <f t="shared" si="1224"/>
        <v>0</v>
      </c>
      <c r="GS91" s="21"/>
      <c r="GT91" s="21">
        <f t="shared" si="1225"/>
        <v>0</v>
      </c>
      <c r="GU91" s="21"/>
      <c r="GV91" s="21">
        <f t="shared" si="1226"/>
        <v>0</v>
      </c>
      <c r="GW91" s="21"/>
      <c r="GX91" s="21">
        <f t="shared" si="1227"/>
        <v>0</v>
      </c>
      <c r="GY91" s="21"/>
      <c r="GZ91" s="21">
        <f t="shared" si="1228"/>
        <v>0</v>
      </c>
      <c r="HA91" s="21"/>
      <c r="HB91" s="21">
        <f t="shared" si="1229"/>
        <v>0</v>
      </c>
      <c r="HC91" s="21"/>
      <c r="HD91" s="21">
        <f t="shared" si="1230"/>
        <v>0</v>
      </c>
      <c r="HE91" s="21"/>
      <c r="HF91" s="21">
        <f t="shared" si="1231"/>
        <v>0</v>
      </c>
      <c r="HG91" s="21"/>
      <c r="HH91" s="21">
        <f t="shared" si="1232"/>
        <v>0</v>
      </c>
      <c r="HI91" s="21"/>
      <c r="HJ91" s="21">
        <f t="shared" si="1233"/>
        <v>0</v>
      </c>
      <c r="HK91" s="21"/>
      <c r="HL91" s="21">
        <f t="shared" si="1234"/>
        <v>0</v>
      </c>
      <c r="HM91" s="21"/>
      <c r="HN91" s="21">
        <f t="shared" si="1235"/>
        <v>0</v>
      </c>
      <c r="HO91" s="21"/>
      <c r="HP91" s="21">
        <f t="shared" si="1236"/>
        <v>0</v>
      </c>
      <c r="HQ91" s="21"/>
      <c r="HR91" s="21">
        <f t="shared" si="1237"/>
        <v>0</v>
      </c>
      <c r="HS91" s="21"/>
      <c r="HT91" s="21">
        <f t="shared" si="1238"/>
        <v>0</v>
      </c>
      <c r="HU91" s="21"/>
      <c r="HV91" s="21">
        <f t="shared" si="1239"/>
        <v>0</v>
      </c>
      <c r="HW91" s="21"/>
      <c r="HX91" s="21">
        <f t="shared" si="1240"/>
        <v>0</v>
      </c>
      <c r="HY91" s="21"/>
      <c r="HZ91" s="21">
        <f t="shared" si="1241"/>
        <v>0</v>
      </c>
      <c r="IA91" s="21"/>
      <c r="IB91" s="21">
        <f t="shared" si="1242"/>
        <v>0</v>
      </c>
      <c r="IC91" s="21"/>
      <c r="ID91" s="21">
        <f t="shared" si="1243"/>
        <v>0</v>
      </c>
      <c r="IE91" s="21"/>
      <c r="IF91" s="21">
        <f t="shared" si="1244"/>
        <v>0</v>
      </c>
      <c r="IG91" s="21"/>
      <c r="IH91" s="21">
        <f t="shared" si="1245"/>
        <v>0</v>
      </c>
      <c r="II91" s="21"/>
      <c r="IJ91" s="21">
        <f t="shared" si="1246"/>
        <v>0</v>
      </c>
      <c r="IK91" s="21"/>
      <c r="IL91" s="21">
        <f t="shared" si="1247"/>
        <v>0</v>
      </c>
      <c r="IM91" s="21"/>
      <c r="IN91" s="21">
        <f t="shared" si="1248"/>
        <v>0</v>
      </c>
      <c r="IO91" s="21"/>
      <c r="IP91" s="21">
        <f t="shared" si="1249"/>
        <v>0</v>
      </c>
      <c r="IQ91" s="21"/>
      <c r="IR91" s="21">
        <f t="shared" si="1250"/>
        <v>0</v>
      </c>
      <c r="IS91" s="21"/>
      <c r="IT91" s="21">
        <f t="shared" si="1251"/>
        <v>0</v>
      </c>
      <c r="IU91" s="21"/>
      <c r="IV91" s="21">
        <f t="shared" si="1252"/>
        <v>0</v>
      </c>
      <c r="IW91" s="21">
        <v>22</v>
      </c>
      <c r="IX91" s="21">
        <f t="shared" si="1253"/>
        <v>0</v>
      </c>
      <c r="IY91" s="21">
        <v>38</v>
      </c>
      <c r="IZ91" s="21">
        <f t="shared" si="1254"/>
        <v>0</v>
      </c>
      <c r="JA91" s="21">
        <v>49</v>
      </c>
      <c r="JB91" s="21">
        <f t="shared" si="1255"/>
        <v>0</v>
      </c>
      <c r="JC91" s="21"/>
      <c r="JD91" s="21">
        <f t="shared" si="1256"/>
        <v>0</v>
      </c>
      <c r="JE91" s="21">
        <v>26</v>
      </c>
      <c r="JF91" s="21">
        <f t="shared" si="1257"/>
        <v>0</v>
      </c>
      <c r="JG91" s="21">
        <v>47</v>
      </c>
      <c r="JH91" s="21">
        <f t="shared" si="1258"/>
        <v>0</v>
      </c>
      <c r="JI91" s="21">
        <v>37</v>
      </c>
      <c r="JJ91" s="21">
        <f t="shared" si="1259"/>
        <v>0</v>
      </c>
      <c r="JK91" s="21">
        <v>34</v>
      </c>
      <c r="JL91" s="21">
        <f t="shared" si="1260"/>
        <v>0</v>
      </c>
      <c r="JM91" s="21"/>
      <c r="JN91" s="21">
        <f t="shared" si="1261"/>
        <v>0</v>
      </c>
      <c r="JO91" s="21"/>
      <c r="JP91" s="21">
        <f t="shared" si="1262"/>
        <v>0</v>
      </c>
      <c r="JQ91" s="21"/>
      <c r="JR91" s="21">
        <f t="shared" si="1263"/>
        <v>0</v>
      </c>
      <c r="JS91" s="21"/>
      <c r="JT91" s="21">
        <f t="shared" si="1264"/>
        <v>0</v>
      </c>
      <c r="JU91" s="21"/>
      <c r="JV91" s="21">
        <f t="shared" si="1265"/>
        <v>0</v>
      </c>
      <c r="JW91" s="21"/>
      <c r="JX91" s="21">
        <f t="shared" si="1266"/>
        <v>0</v>
      </c>
      <c r="JY91" s="21"/>
      <c r="JZ91" s="21">
        <f t="shared" si="1267"/>
        <v>0</v>
      </c>
      <c r="KA91" s="21"/>
      <c r="KB91" s="21">
        <f t="shared" si="1268"/>
        <v>0</v>
      </c>
      <c r="KC91" s="21"/>
      <c r="KD91" s="21">
        <f t="shared" si="1269"/>
        <v>0</v>
      </c>
      <c r="KE91" s="21"/>
      <c r="KF91" s="21">
        <f t="shared" si="1270"/>
        <v>0</v>
      </c>
      <c r="KG91" s="21"/>
      <c r="KH91" s="21">
        <f t="shared" si="1271"/>
        <v>0</v>
      </c>
      <c r="KI91" s="21"/>
      <c r="KJ91" s="21">
        <f t="shared" si="1272"/>
        <v>0</v>
      </c>
      <c r="KK91" s="21"/>
      <c r="KL91" s="21">
        <f t="shared" si="1273"/>
        <v>0</v>
      </c>
      <c r="KM91" s="21"/>
      <c r="KN91" s="21">
        <f t="shared" si="1274"/>
        <v>0</v>
      </c>
      <c r="KO91" s="21"/>
      <c r="KP91" s="21">
        <f t="shared" si="1275"/>
        <v>0</v>
      </c>
      <c r="KQ91" s="21"/>
      <c r="KR91" s="21">
        <f t="shared" si="1276"/>
        <v>0</v>
      </c>
      <c r="KS91" s="21"/>
      <c r="KT91" s="21">
        <f t="shared" si="1277"/>
        <v>0</v>
      </c>
      <c r="KU91" s="21"/>
      <c r="KV91" s="21">
        <f t="shared" si="1278"/>
        <v>0</v>
      </c>
      <c r="KW91" s="21"/>
      <c r="KX91" s="21">
        <f t="shared" si="1279"/>
        <v>0</v>
      </c>
      <c r="KY91" s="21"/>
      <c r="KZ91" s="21">
        <f t="shared" si="1280"/>
        <v>0</v>
      </c>
      <c r="LA91" s="21"/>
      <c r="LB91" s="21">
        <f t="shared" si="1281"/>
        <v>0</v>
      </c>
      <c r="LC91" s="21"/>
      <c r="LD91" s="21">
        <f t="shared" si="1282"/>
        <v>0</v>
      </c>
      <c r="LE91" s="21"/>
      <c r="LF91" s="21">
        <f t="shared" si="1283"/>
        <v>0</v>
      </c>
      <c r="LG91" s="21"/>
      <c r="LH91" s="21">
        <f t="shared" si="1284"/>
        <v>0</v>
      </c>
      <c r="LI91" s="21"/>
      <c r="LJ91" s="21">
        <f t="shared" si="1285"/>
        <v>0</v>
      </c>
      <c r="LK91" s="21"/>
      <c r="LL91" s="21">
        <f t="shared" si="1286"/>
        <v>0</v>
      </c>
      <c r="LM91" s="21"/>
      <c r="LN91" s="21">
        <f t="shared" si="1287"/>
        <v>0</v>
      </c>
      <c r="LO91" s="21"/>
      <c r="LP91" s="21">
        <f t="shared" si="1288"/>
        <v>0</v>
      </c>
      <c r="LQ91" s="21"/>
      <c r="LR91" s="21">
        <f t="shared" si="1289"/>
        <v>0</v>
      </c>
      <c r="LS91" s="21"/>
      <c r="LT91" s="21">
        <f t="shared" si="1290"/>
        <v>0</v>
      </c>
      <c r="LU91" s="21"/>
      <c r="LV91" s="21">
        <f t="shared" si="1291"/>
        <v>0</v>
      </c>
      <c r="LW91" s="21"/>
      <c r="LX91" s="21">
        <f t="shared" si="1292"/>
        <v>0</v>
      </c>
      <c r="LY91" s="21"/>
      <c r="LZ91" s="21">
        <f t="shared" si="1293"/>
        <v>0</v>
      </c>
      <c r="MA91" s="21"/>
      <c r="MB91" s="21">
        <f t="shared" si="1294"/>
        <v>0</v>
      </c>
      <c r="MC91" s="21"/>
      <c r="MD91" s="21">
        <f t="shared" si="1295"/>
        <v>0</v>
      </c>
      <c r="ME91" s="21"/>
      <c r="MF91" s="21">
        <f t="shared" si="1296"/>
        <v>0</v>
      </c>
      <c r="MG91" s="21"/>
      <c r="MH91" s="21">
        <f t="shared" si="1297"/>
        <v>0</v>
      </c>
      <c r="MI91" s="21"/>
      <c r="MJ91" s="21">
        <f t="shared" si="1298"/>
        <v>0</v>
      </c>
      <c r="MK91" s="21"/>
      <c r="ML91" s="21">
        <f t="shared" si="1299"/>
        <v>0</v>
      </c>
      <c r="MM91" s="21"/>
      <c r="MN91" s="21">
        <f t="shared" si="1300"/>
        <v>0</v>
      </c>
      <c r="MO91" s="21"/>
      <c r="MP91" s="21">
        <f t="shared" si="1301"/>
        <v>0</v>
      </c>
      <c r="MQ91" s="21"/>
      <c r="MR91" s="21">
        <f t="shared" si="1302"/>
        <v>0</v>
      </c>
      <c r="MS91" s="21"/>
      <c r="MT91" s="21">
        <f t="shared" si="1303"/>
        <v>0</v>
      </c>
      <c r="MU91" s="21"/>
      <c r="MV91" s="21">
        <f t="shared" si="1304"/>
        <v>0</v>
      </c>
      <c r="MW91" s="21"/>
      <c r="MX91" s="21">
        <f t="shared" si="1305"/>
        <v>0</v>
      </c>
      <c r="MY91" s="21"/>
      <c r="MZ91" s="21">
        <f t="shared" si="1306"/>
        <v>0</v>
      </c>
      <c r="NA91" s="21"/>
      <c r="NB91" s="21">
        <f t="shared" si="1307"/>
        <v>0</v>
      </c>
      <c r="NC91" s="21"/>
      <c r="ND91" s="21">
        <f t="shared" si="1308"/>
        <v>0</v>
      </c>
      <c r="NE91" s="21"/>
      <c r="NF91" s="21">
        <f t="shared" si="1309"/>
        <v>0</v>
      </c>
      <c r="NG91" s="21"/>
      <c r="NH91" s="21">
        <f t="shared" si="1310"/>
        <v>23</v>
      </c>
      <c r="NI91" s="21"/>
      <c r="NJ91" s="21">
        <f t="shared" si="1311"/>
        <v>23</v>
      </c>
      <c r="NK91" s="21"/>
      <c r="NL91" s="21">
        <f t="shared" si="1312"/>
        <v>23</v>
      </c>
      <c r="NM91" s="21"/>
      <c r="NN91" s="21">
        <f t="shared" si="1313"/>
        <v>23</v>
      </c>
      <c r="NO91" s="21"/>
      <c r="NP91" s="21">
        <f t="shared" si="1314"/>
        <v>23</v>
      </c>
      <c r="NQ91" s="21"/>
      <c r="NR91" s="21">
        <f t="shared" si="1315"/>
        <v>23</v>
      </c>
      <c r="NS91" s="21"/>
      <c r="NT91" s="21">
        <f t="shared" si="1316"/>
        <v>23</v>
      </c>
      <c r="NU91" s="21"/>
      <c r="NV91" s="21">
        <f t="shared" si="1317"/>
        <v>23</v>
      </c>
      <c r="NW91" s="21"/>
      <c r="NX91" s="21">
        <f t="shared" si="1318"/>
        <v>23</v>
      </c>
      <c r="NY91" s="21"/>
      <c r="NZ91" s="21">
        <f t="shared" si="1319"/>
        <v>23</v>
      </c>
      <c r="OA91" s="21"/>
      <c r="OB91" s="21">
        <f t="shared" si="1320"/>
        <v>23</v>
      </c>
      <c r="OC91" s="21"/>
      <c r="OD91" s="21">
        <f t="shared" si="1321"/>
        <v>0</v>
      </c>
      <c r="OE91" s="21"/>
      <c r="OF91" s="21">
        <f t="shared" si="1322"/>
        <v>0</v>
      </c>
      <c r="OG91" s="21"/>
      <c r="OH91" s="21">
        <f t="shared" si="1323"/>
        <v>0</v>
      </c>
      <c r="OI91" s="21"/>
      <c r="OJ91" s="21">
        <f t="shared" si="1324"/>
        <v>0</v>
      </c>
      <c r="OK91" s="21"/>
      <c r="OL91" s="21">
        <f t="shared" si="1325"/>
        <v>0</v>
      </c>
      <c r="OM91" s="21"/>
      <c r="ON91" s="21">
        <f t="shared" si="1326"/>
        <v>0</v>
      </c>
      <c r="OO91" s="21"/>
      <c r="OP91" s="21">
        <f t="shared" si="1326"/>
        <v>0</v>
      </c>
      <c r="OQ91" s="21"/>
      <c r="OR91" s="21">
        <f t="shared" si="1326"/>
        <v>0</v>
      </c>
      <c r="OS91" s="21"/>
      <c r="OT91" s="21">
        <f t="shared" si="1326"/>
        <v>0</v>
      </c>
      <c r="OU91" s="21"/>
      <c r="OV91" s="21">
        <f t="shared" si="1326"/>
        <v>0</v>
      </c>
      <c r="OW91" s="21"/>
      <c r="OX91" s="21">
        <f t="shared" si="1326"/>
        <v>0</v>
      </c>
      <c r="OY91" s="21"/>
      <c r="OZ91" s="21">
        <f t="shared" si="1326"/>
        <v>0</v>
      </c>
      <c r="PA91" s="21"/>
      <c r="PB91" s="21">
        <f t="shared" si="1327"/>
        <v>0</v>
      </c>
      <c r="PC91" s="21"/>
      <c r="PD91" s="21">
        <f t="shared" si="1327"/>
        <v>0</v>
      </c>
      <c r="PE91" s="21"/>
      <c r="PF91" s="21">
        <f t="shared" si="1327"/>
        <v>0</v>
      </c>
      <c r="PG91" s="21"/>
      <c r="PH91" s="21">
        <f t="shared" si="1327"/>
        <v>0</v>
      </c>
      <c r="PI91" s="21"/>
      <c r="PJ91" s="21">
        <f t="shared" si="1327"/>
        <v>0</v>
      </c>
      <c r="PK91" s="21"/>
      <c r="PL91" s="21">
        <f t="shared" si="1327"/>
        <v>0</v>
      </c>
      <c r="PM91" s="21"/>
      <c r="PN91" s="21">
        <f t="shared" si="1328"/>
        <v>0</v>
      </c>
      <c r="PO91" s="21"/>
      <c r="PP91" s="21">
        <f t="shared" si="1328"/>
        <v>0</v>
      </c>
      <c r="PQ91" s="21"/>
      <c r="PR91" s="21">
        <f t="shared" si="1328"/>
        <v>0</v>
      </c>
      <c r="PS91" s="21"/>
      <c r="PT91" s="21">
        <f t="shared" si="1328"/>
        <v>0</v>
      </c>
      <c r="PU91" s="21"/>
      <c r="PV91" s="21">
        <f t="shared" si="1328"/>
        <v>0</v>
      </c>
      <c r="PW91" s="21"/>
      <c r="PX91" s="21">
        <f t="shared" si="1328"/>
        <v>0</v>
      </c>
      <c r="PY91" s="21"/>
      <c r="PZ91" s="21">
        <f t="shared" si="1329"/>
        <v>0</v>
      </c>
      <c r="QA91" s="21"/>
      <c r="QB91" s="21">
        <f t="shared" si="1329"/>
        <v>0</v>
      </c>
      <c r="QC91" s="21"/>
      <c r="QD91" s="21">
        <f t="shared" si="1329"/>
        <v>0</v>
      </c>
      <c r="QE91" s="21"/>
      <c r="QF91" s="21">
        <f t="shared" si="1329"/>
        <v>0</v>
      </c>
      <c r="QG91" s="21"/>
      <c r="QH91" s="21">
        <f t="shared" si="1329"/>
        <v>0</v>
      </c>
      <c r="QI91" s="21"/>
      <c r="QJ91" s="21">
        <f t="shared" si="1329"/>
        <v>0</v>
      </c>
      <c r="QK91" s="21"/>
      <c r="QL91" s="21">
        <f t="shared" si="1330"/>
        <v>0</v>
      </c>
      <c r="QM91" s="21"/>
      <c r="QN91" s="21">
        <f t="shared" si="1330"/>
        <v>0</v>
      </c>
      <c r="QO91" s="21"/>
      <c r="QP91" s="21">
        <f t="shared" si="1330"/>
        <v>0</v>
      </c>
      <c r="QQ91" s="21"/>
      <c r="QR91" s="21">
        <f t="shared" si="1330"/>
        <v>0</v>
      </c>
      <c r="QS91" s="21"/>
      <c r="QT91" s="21">
        <f t="shared" si="1330"/>
        <v>0</v>
      </c>
      <c r="QU91" s="21"/>
      <c r="QV91" s="21">
        <f t="shared" si="1330"/>
        <v>0</v>
      </c>
      <c r="QW91" s="21"/>
      <c r="QX91" s="21">
        <f t="shared" si="1331"/>
        <v>0</v>
      </c>
      <c r="QY91" s="21"/>
      <c r="QZ91" s="21">
        <f t="shared" si="1331"/>
        <v>0</v>
      </c>
      <c r="RA91" s="21"/>
      <c r="RB91" s="21">
        <f t="shared" si="1331"/>
        <v>0</v>
      </c>
      <c r="RC91" s="21"/>
      <c r="RD91" s="21">
        <f t="shared" si="1331"/>
        <v>0</v>
      </c>
      <c r="RE91" s="21"/>
      <c r="RF91" s="21">
        <f t="shared" si="1331"/>
        <v>0</v>
      </c>
      <c r="RG91" s="21"/>
      <c r="RH91" s="21">
        <f t="shared" si="1331"/>
        <v>0</v>
      </c>
      <c r="RI91" s="21"/>
      <c r="RJ91" s="21">
        <f t="shared" si="1332"/>
        <v>0</v>
      </c>
      <c r="RK91" s="21"/>
      <c r="RL91" s="21">
        <f t="shared" si="1333"/>
        <v>0</v>
      </c>
      <c r="RM91" s="21"/>
      <c r="RN91" s="21">
        <f t="shared" si="1334"/>
        <v>0</v>
      </c>
      <c r="RO91" s="21"/>
      <c r="RP91" s="21">
        <f t="shared" si="1335"/>
        <v>0</v>
      </c>
      <c r="RQ91" s="21"/>
      <c r="RR91" s="21">
        <f t="shared" si="1336"/>
        <v>0</v>
      </c>
      <c r="RS91" s="21"/>
      <c r="RT91" s="21">
        <f t="shared" si="1337"/>
        <v>0</v>
      </c>
      <c r="RU91" s="21"/>
      <c r="RV91" s="21">
        <f t="shared" si="1338"/>
        <v>0</v>
      </c>
      <c r="RW91" s="21"/>
      <c r="RX91" s="21">
        <f t="shared" si="1339"/>
        <v>0</v>
      </c>
      <c r="RY91" s="21"/>
      <c r="RZ91" s="21">
        <f t="shared" si="1340"/>
        <v>0</v>
      </c>
      <c r="SA91" s="21"/>
      <c r="SB91" s="21">
        <f t="shared" si="1341"/>
        <v>0</v>
      </c>
      <c r="SC91" s="21"/>
      <c r="SD91" s="21">
        <f t="shared" si="1342"/>
        <v>0</v>
      </c>
      <c r="SE91" s="21"/>
      <c r="SF91" s="21">
        <f t="shared" si="1343"/>
        <v>0</v>
      </c>
      <c r="SG91" s="21"/>
      <c r="SH91" s="21">
        <f t="shared" si="1344"/>
        <v>0</v>
      </c>
      <c r="SI91" s="21"/>
      <c r="SJ91" s="21">
        <f t="shared" si="1345"/>
        <v>0</v>
      </c>
      <c r="SK91" s="21"/>
      <c r="SL91" s="21">
        <f t="shared" si="1346"/>
        <v>0</v>
      </c>
      <c r="SM91" s="21"/>
      <c r="SN91" s="21">
        <f t="shared" si="1347"/>
        <v>0</v>
      </c>
      <c r="SO91" s="21"/>
      <c r="SP91" s="21">
        <f t="shared" si="1348"/>
        <v>0</v>
      </c>
      <c r="SQ91" s="21"/>
      <c r="SR91" s="21">
        <f t="shared" si="1349"/>
        <v>0</v>
      </c>
      <c r="SS91" s="21"/>
      <c r="ST91" s="21">
        <f t="shared" si="1350"/>
        <v>0</v>
      </c>
      <c r="SU91" s="21"/>
      <c r="SV91" s="21">
        <f t="shared" si="1351"/>
        <v>0</v>
      </c>
      <c r="SW91" s="21"/>
      <c r="SX91" s="21">
        <f t="shared" si="1352"/>
        <v>0</v>
      </c>
      <c r="SY91" s="21"/>
      <c r="SZ91" s="21">
        <f t="shared" si="1353"/>
        <v>0</v>
      </c>
      <c r="TA91" s="21"/>
      <c r="TB91" s="21">
        <f t="shared" si="1354"/>
        <v>0</v>
      </c>
      <c r="TC91" s="21"/>
      <c r="TD91" s="21">
        <f t="shared" si="1355"/>
        <v>0</v>
      </c>
      <c r="TE91" s="21"/>
      <c r="TF91" s="21">
        <f t="shared" si="1356"/>
        <v>0</v>
      </c>
      <c r="TG91" s="21"/>
      <c r="TH91" s="21">
        <f t="shared" si="1357"/>
        <v>0</v>
      </c>
      <c r="TI91" s="21"/>
      <c r="TJ91" s="21">
        <f t="shared" si="1358"/>
        <v>0</v>
      </c>
      <c r="TK91" s="21"/>
      <c r="TL91" s="21">
        <f t="shared" si="1359"/>
        <v>0</v>
      </c>
      <c r="TM91" s="21"/>
      <c r="TN91" s="21">
        <f t="shared" si="1360"/>
        <v>0</v>
      </c>
      <c r="TO91" s="21"/>
      <c r="TP91" s="21">
        <f t="shared" si="1361"/>
        <v>0</v>
      </c>
      <c r="TQ91" s="21"/>
      <c r="TR91" s="21">
        <f t="shared" si="1362"/>
        <v>0</v>
      </c>
      <c r="TS91" s="21"/>
      <c r="TT91" s="21">
        <f t="shared" si="1363"/>
        <v>0</v>
      </c>
      <c r="TU91" s="21"/>
      <c r="TV91" s="21">
        <f t="shared" si="1364"/>
        <v>0</v>
      </c>
      <c r="TW91" s="21"/>
      <c r="TX91" s="21">
        <f t="shared" si="1365"/>
        <v>0</v>
      </c>
      <c r="TY91" s="21"/>
      <c r="TZ91" s="21">
        <f t="shared" si="1366"/>
        <v>0</v>
      </c>
      <c r="UA91" s="21"/>
      <c r="UB91" s="21">
        <f t="shared" si="1367"/>
        <v>0</v>
      </c>
      <c r="UC91" s="21"/>
      <c r="UD91" s="21">
        <f t="shared" si="1368"/>
        <v>0</v>
      </c>
      <c r="UE91" s="21"/>
      <c r="UF91" s="21">
        <f t="shared" si="1369"/>
        <v>0</v>
      </c>
      <c r="UG91" s="21"/>
      <c r="UH91" s="21">
        <f t="shared" si="1370"/>
        <v>0</v>
      </c>
      <c r="UI91" s="21"/>
      <c r="UJ91" s="21">
        <f t="shared" si="1371"/>
        <v>0</v>
      </c>
      <c r="UK91" s="21"/>
      <c r="UL91" s="21">
        <f t="shared" si="1372"/>
        <v>0</v>
      </c>
      <c r="UM91" s="21"/>
      <c r="UN91" s="21">
        <f t="shared" si="1373"/>
        <v>0</v>
      </c>
      <c r="UO91" s="21"/>
      <c r="UP91" s="21">
        <f t="shared" si="1374"/>
        <v>0</v>
      </c>
      <c r="UQ91" s="21"/>
      <c r="UR91" s="21">
        <f t="shared" si="1375"/>
        <v>0</v>
      </c>
      <c r="US91" s="21"/>
      <c r="UT91" s="21">
        <f t="shared" si="1376"/>
        <v>0</v>
      </c>
      <c r="UU91" s="21"/>
      <c r="UV91" s="21">
        <f t="shared" si="1377"/>
        <v>0</v>
      </c>
      <c r="UW91" s="21"/>
      <c r="UX91" s="21">
        <f t="shared" si="1378"/>
        <v>0</v>
      </c>
      <c r="UY91" s="21"/>
      <c r="UZ91" s="21">
        <f t="shared" si="1379"/>
        <v>0</v>
      </c>
      <c r="VA91" s="21"/>
      <c r="VB91" s="21">
        <f t="shared" si="1380"/>
        <v>0</v>
      </c>
      <c r="VC91" s="21"/>
      <c r="VD91" s="21">
        <f t="shared" si="1381"/>
        <v>0</v>
      </c>
      <c r="VE91" s="21"/>
      <c r="VF91" s="21">
        <f t="shared" si="1382"/>
        <v>0</v>
      </c>
      <c r="VG91" s="21"/>
      <c r="VH91" s="21">
        <f t="shared" si="1383"/>
        <v>0</v>
      </c>
      <c r="VI91" s="21"/>
      <c r="VJ91" s="21">
        <f t="shared" si="1384"/>
        <v>0</v>
      </c>
      <c r="VK91" s="21"/>
      <c r="VL91" s="21">
        <f t="shared" si="1385"/>
        <v>0</v>
      </c>
      <c r="VM91" s="21"/>
      <c r="VN91" s="21">
        <f t="shared" si="1386"/>
        <v>0</v>
      </c>
      <c r="VO91" s="21"/>
      <c r="VP91" s="21">
        <f t="shared" si="1387"/>
        <v>0</v>
      </c>
      <c r="VQ91" s="21"/>
      <c r="VR91" s="21">
        <f t="shared" si="1326"/>
        <v>0</v>
      </c>
      <c r="VS91" s="21"/>
      <c r="VT91" s="21">
        <f t="shared" si="1388"/>
        <v>0</v>
      </c>
      <c r="VU91" s="21"/>
      <c r="VV91" s="21">
        <f t="shared" si="1388"/>
        <v>0</v>
      </c>
      <c r="VW91" s="21"/>
      <c r="VX91" s="21">
        <f t="shared" si="1389"/>
        <v>0</v>
      </c>
      <c r="VY91" s="21"/>
      <c r="VZ91" s="21">
        <f t="shared" si="1389"/>
        <v>0</v>
      </c>
      <c r="WA91" s="21"/>
      <c r="WB91" s="21">
        <f t="shared" si="1389"/>
        <v>0</v>
      </c>
      <c r="WC91" s="21"/>
      <c r="WD91" s="21">
        <f t="shared" si="1389"/>
        <v>0</v>
      </c>
      <c r="WE91" s="21"/>
      <c r="WF91" s="21">
        <f t="shared" si="1389"/>
        <v>0</v>
      </c>
      <c r="WG91" s="21"/>
      <c r="WH91" s="21">
        <f t="shared" si="1389"/>
        <v>0</v>
      </c>
      <c r="WI91" s="21"/>
      <c r="WJ91" s="21">
        <f t="shared" si="1389"/>
        <v>0</v>
      </c>
      <c r="WK91" s="21"/>
      <c r="WL91" s="21">
        <f t="shared" si="1389"/>
        <v>0</v>
      </c>
      <c r="WM91" s="21"/>
      <c r="WN91" s="21">
        <f t="shared" si="1390"/>
        <v>0</v>
      </c>
      <c r="WO91" s="21"/>
      <c r="WP91" s="21">
        <f t="shared" si="1390"/>
        <v>0</v>
      </c>
      <c r="WQ91" s="21"/>
      <c r="WR91" s="21">
        <f t="shared" si="1390"/>
        <v>0</v>
      </c>
      <c r="WS91" s="21"/>
      <c r="WT91" s="21">
        <f t="shared" si="1390"/>
        <v>0</v>
      </c>
      <c r="WU91" s="21"/>
      <c r="WV91" s="21">
        <f t="shared" si="1390"/>
        <v>0</v>
      </c>
      <c r="WW91" s="21"/>
      <c r="WX91" s="21">
        <f t="shared" si="1390"/>
        <v>0</v>
      </c>
      <c r="WY91" s="21"/>
      <c r="WZ91" s="21">
        <f t="shared" si="1390"/>
        <v>0</v>
      </c>
      <c r="XA91" s="21"/>
      <c r="XB91" s="21">
        <f t="shared" si="1390"/>
        <v>0</v>
      </c>
      <c r="XC91" s="21"/>
      <c r="XD91" s="21">
        <f t="shared" si="1391"/>
        <v>0</v>
      </c>
      <c r="XE91" s="21"/>
      <c r="XF91" s="21">
        <f t="shared" si="1391"/>
        <v>0</v>
      </c>
      <c r="XG91" s="21"/>
      <c r="XH91" s="21">
        <f t="shared" si="1391"/>
        <v>0</v>
      </c>
      <c r="XI91" s="21"/>
      <c r="XJ91" s="21">
        <f t="shared" si="1391"/>
        <v>0</v>
      </c>
      <c r="XK91" s="21"/>
      <c r="XL91" s="21">
        <f t="shared" si="1391"/>
        <v>0</v>
      </c>
      <c r="XM91" s="21"/>
      <c r="XN91" s="21">
        <f t="shared" si="1391"/>
        <v>0</v>
      </c>
      <c r="XO91" s="21"/>
      <c r="XP91" s="21">
        <f t="shared" si="1391"/>
        <v>0</v>
      </c>
      <c r="XQ91" s="21"/>
      <c r="XR91" s="21">
        <f t="shared" si="1391"/>
        <v>0</v>
      </c>
      <c r="XS91" s="21"/>
      <c r="XT91" s="21">
        <f t="shared" si="1453"/>
        <v>0</v>
      </c>
      <c r="XU91" s="21"/>
      <c r="XV91" s="21">
        <f t="shared" si="1453"/>
        <v>0</v>
      </c>
      <c r="XW91" s="21"/>
      <c r="XX91" s="21">
        <f t="shared" si="1453"/>
        <v>0</v>
      </c>
      <c r="XY91" s="21"/>
      <c r="XZ91" s="21">
        <f t="shared" si="1453"/>
        <v>0</v>
      </c>
      <c r="YA91" s="21"/>
      <c r="YB91" s="21">
        <f t="shared" si="1392"/>
        <v>0</v>
      </c>
      <c r="YC91" s="21"/>
      <c r="YD91" s="21">
        <f t="shared" si="1393"/>
        <v>0</v>
      </c>
      <c r="YE91" s="21"/>
      <c r="YF91" s="21">
        <f t="shared" si="1394"/>
        <v>0</v>
      </c>
      <c r="YG91" s="21"/>
      <c r="YH91" s="21">
        <f t="shared" si="1395"/>
        <v>0</v>
      </c>
      <c r="YI91" s="21"/>
      <c r="YJ91" s="21">
        <f t="shared" si="1396"/>
        <v>0</v>
      </c>
      <c r="YK91" s="21"/>
      <c r="YL91" s="21">
        <f t="shared" si="1397"/>
        <v>0</v>
      </c>
      <c r="YM91" s="21"/>
      <c r="YN91" s="21">
        <f t="shared" si="1398"/>
        <v>0</v>
      </c>
      <c r="YO91" s="21"/>
      <c r="YP91" s="21">
        <f t="shared" si="1399"/>
        <v>0</v>
      </c>
      <c r="YQ91" s="21"/>
      <c r="YR91" s="21">
        <f t="shared" si="1400"/>
        <v>0</v>
      </c>
      <c r="YS91" s="21"/>
      <c r="YT91" s="21">
        <f t="shared" si="1401"/>
        <v>0</v>
      </c>
      <c r="YU91" s="21"/>
      <c r="YV91" s="21">
        <f t="shared" si="1402"/>
        <v>0</v>
      </c>
      <c r="YW91" s="21"/>
      <c r="YX91" s="21">
        <f t="shared" si="1403"/>
        <v>0</v>
      </c>
      <c r="YY91" s="21"/>
      <c r="YZ91" s="21">
        <f t="shared" si="1388"/>
        <v>0</v>
      </c>
      <c r="ZA91" s="21"/>
      <c r="ZB91" s="21">
        <f t="shared" si="1404"/>
        <v>0</v>
      </c>
      <c r="ZC91" s="21"/>
      <c r="ZD91" s="21">
        <f t="shared" si="1405"/>
        <v>0</v>
      </c>
      <c r="ZE91" s="21"/>
      <c r="ZF91" s="21">
        <f t="shared" si="1406"/>
        <v>0</v>
      </c>
      <c r="ZG91" s="21"/>
      <c r="ZH91" s="21">
        <f t="shared" si="1407"/>
        <v>0</v>
      </c>
      <c r="ZI91" s="21"/>
      <c r="ZJ91" s="21">
        <f t="shared" si="1408"/>
        <v>0</v>
      </c>
      <c r="ZK91" s="21"/>
      <c r="ZL91" s="21">
        <f t="shared" si="1409"/>
        <v>0</v>
      </c>
      <c r="ZM91" s="21"/>
      <c r="ZN91" s="21">
        <f t="shared" si="1410"/>
        <v>0</v>
      </c>
      <c r="ZO91" s="21"/>
      <c r="ZP91" s="21">
        <f t="shared" si="1411"/>
        <v>0</v>
      </c>
      <c r="ZQ91" s="21"/>
      <c r="ZR91" s="21">
        <f t="shared" si="1412"/>
        <v>0</v>
      </c>
      <c r="ZS91" s="21"/>
      <c r="ZT91" s="21">
        <f t="shared" si="1388"/>
        <v>0</v>
      </c>
      <c r="ZU91" s="21"/>
      <c r="ZV91" s="21">
        <f t="shared" si="1413"/>
        <v>0</v>
      </c>
      <c r="ZW91" s="21"/>
      <c r="ZX91" s="21">
        <f t="shared" si="1414"/>
        <v>0</v>
      </c>
      <c r="ZY91" s="21"/>
      <c r="ZZ91" s="21">
        <f t="shared" si="1414"/>
        <v>0</v>
      </c>
      <c r="AAA91" s="21"/>
      <c r="AAB91" s="21">
        <f t="shared" si="1415"/>
        <v>0</v>
      </c>
      <c r="AAC91" s="21"/>
      <c r="AAD91" s="21">
        <f t="shared" si="1415"/>
        <v>0</v>
      </c>
      <c r="AAE91" s="21"/>
      <c r="AAF91" s="21">
        <f t="shared" si="1416"/>
        <v>0</v>
      </c>
      <c r="AAG91" s="21"/>
      <c r="AAH91" s="21">
        <f t="shared" si="1416"/>
        <v>0</v>
      </c>
      <c r="AAI91" s="21"/>
      <c r="AAJ91" s="21">
        <f t="shared" si="1417"/>
        <v>0</v>
      </c>
      <c r="AAK91" s="21"/>
      <c r="AAL91" s="21">
        <f t="shared" si="1417"/>
        <v>0</v>
      </c>
      <c r="AAM91" s="21"/>
      <c r="AAN91" s="21">
        <f t="shared" si="1418"/>
        <v>0</v>
      </c>
      <c r="AAO91" s="21"/>
      <c r="AAP91" s="21">
        <f t="shared" si="1418"/>
        <v>0</v>
      </c>
      <c r="AAQ91" s="21"/>
      <c r="AAR91" s="21">
        <f t="shared" si="1419"/>
        <v>0</v>
      </c>
      <c r="AAS91" s="21"/>
      <c r="AAT91" s="21">
        <f t="shared" si="1419"/>
        <v>0</v>
      </c>
      <c r="AAU91" s="21"/>
      <c r="AAV91" s="21">
        <f t="shared" si="1420"/>
        <v>0</v>
      </c>
      <c r="AAW91" s="21"/>
      <c r="AAX91" s="21">
        <f t="shared" si="1420"/>
        <v>0</v>
      </c>
      <c r="AAY91" s="21"/>
      <c r="AAZ91" s="21">
        <f t="shared" si="1421"/>
        <v>0</v>
      </c>
      <c r="ABA91" s="21"/>
      <c r="ABB91" s="21">
        <f t="shared" si="1421"/>
        <v>0</v>
      </c>
      <c r="ABC91" s="21"/>
      <c r="ABD91" s="21">
        <f t="shared" si="1422"/>
        <v>0</v>
      </c>
      <c r="ABE91" s="21"/>
      <c r="ABF91" s="21">
        <f t="shared" si="1422"/>
        <v>0</v>
      </c>
      <c r="ABG91" s="21"/>
      <c r="ABH91" s="21">
        <f t="shared" si="1423"/>
        <v>0</v>
      </c>
      <c r="ABI91" s="21"/>
      <c r="ABJ91" s="21">
        <f t="shared" si="1423"/>
        <v>0</v>
      </c>
      <c r="ABK91" s="21"/>
      <c r="ABL91" s="21">
        <f t="shared" si="1424"/>
        <v>0</v>
      </c>
      <c r="ABM91" s="21"/>
      <c r="ABN91" s="21">
        <f t="shared" si="1424"/>
        <v>0</v>
      </c>
      <c r="ABO91" s="21"/>
      <c r="ABP91" s="21">
        <f t="shared" si="1425"/>
        <v>0</v>
      </c>
      <c r="ABQ91" s="21"/>
      <c r="ABR91" s="21">
        <f t="shared" si="1425"/>
        <v>0</v>
      </c>
      <c r="ABS91" s="21"/>
      <c r="ABT91" s="21">
        <f t="shared" si="1426"/>
        <v>0</v>
      </c>
      <c r="ABU91" s="21"/>
      <c r="ABV91" s="21">
        <f t="shared" si="1426"/>
        <v>0</v>
      </c>
      <c r="ABW91" s="21"/>
      <c r="ABX91" s="21">
        <f t="shared" si="1427"/>
        <v>0</v>
      </c>
      <c r="ABY91" s="21"/>
      <c r="ABZ91" s="21">
        <f t="shared" si="1427"/>
        <v>0</v>
      </c>
      <c r="ACA91" s="21"/>
      <c r="ACB91" s="21">
        <f t="shared" si="1428"/>
        <v>0</v>
      </c>
      <c r="ACC91" s="21"/>
      <c r="ACD91" s="21">
        <f t="shared" si="1428"/>
        <v>0</v>
      </c>
      <c r="ACE91" s="21"/>
      <c r="ACF91" s="21">
        <f t="shared" si="1429"/>
        <v>0</v>
      </c>
      <c r="ACG91" s="21"/>
      <c r="ACH91" s="21">
        <f t="shared" si="1429"/>
        <v>0</v>
      </c>
      <c r="ACI91" s="21"/>
      <c r="ACJ91" s="21">
        <f t="shared" si="1430"/>
        <v>0</v>
      </c>
      <c r="ACK91" s="21"/>
      <c r="ACL91" s="21">
        <f t="shared" si="1430"/>
        <v>0</v>
      </c>
      <c r="ACM91" s="21"/>
      <c r="ACN91" s="21">
        <f t="shared" si="1431"/>
        <v>0</v>
      </c>
      <c r="ACO91" s="21"/>
      <c r="ACP91" s="21">
        <f t="shared" si="1431"/>
        <v>0</v>
      </c>
      <c r="ACQ91" s="21"/>
      <c r="ACR91" s="21">
        <f t="shared" si="1432"/>
        <v>0</v>
      </c>
      <c r="ACS91" s="21"/>
      <c r="ACT91" s="21">
        <f t="shared" si="1432"/>
        <v>0</v>
      </c>
      <c r="ACU91" s="21"/>
      <c r="ACV91" s="21">
        <f t="shared" si="1433"/>
        <v>0</v>
      </c>
      <c r="ACW91" s="21"/>
      <c r="ACX91" s="21">
        <f t="shared" si="1433"/>
        <v>0</v>
      </c>
      <c r="ACY91" s="21"/>
      <c r="ACZ91" s="21">
        <f t="shared" si="1434"/>
        <v>0</v>
      </c>
      <c r="ADA91" s="21"/>
      <c r="ADB91" s="21">
        <f t="shared" si="1434"/>
        <v>0</v>
      </c>
      <c r="ADC91" s="21"/>
      <c r="ADD91" s="21">
        <f t="shared" si="1435"/>
        <v>0</v>
      </c>
      <c r="ADE91" s="21"/>
      <c r="ADF91" s="21">
        <f t="shared" si="1435"/>
        <v>0</v>
      </c>
      <c r="ADG91" s="21"/>
      <c r="ADH91" s="21">
        <f t="shared" si="1436"/>
        <v>0</v>
      </c>
      <c r="ADI91" s="21"/>
      <c r="ADJ91" s="21">
        <f t="shared" si="1436"/>
        <v>0</v>
      </c>
      <c r="ADK91" s="21"/>
      <c r="ADL91" s="21">
        <f t="shared" si="1437"/>
        <v>0</v>
      </c>
      <c r="ADM91" s="21"/>
      <c r="ADN91" s="21">
        <f t="shared" si="1437"/>
        <v>0</v>
      </c>
      <c r="ADO91" s="21"/>
      <c r="ADP91" s="21">
        <f t="shared" si="1437"/>
        <v>0</v>
      </c>
      <c r="ADQ91" s="21"/>
      <c r="ADR91" s="21">
        <f t="shared" si="1437"/>
        <v>0</v>
      </c>
      <c r="ADS91" s="21"/>
      <c r="ADT91" s="21">
        <f t="shared" si="1437"/>
        <v>0</v>
      </c>
      <c r="ADU91" s="21"/>
      <c r="ADV91" s="21">
        <f t="shared" si="1438"/>
        <v>0</v>
      </c>
      <c r="ADW91" s="21"/>
      <c r="ADX91" s="21">
        <f t="shared" si="1438"/>
        <v>0</v>
      </c>
      <c r="ADY91" s="21"/>
      <c r="ADZ91" s="21">
        <f t="shared" si="1438"/>
        <v>0</v>
      </c>
      <c r="AEA91" s="21"/>
      <c r="AEB91" s="21">
        <f t="shared" si="1438"/>
        <v>0</v>
      </c>
      <c r="AEC91" s="21"/>
      <c r="AED91" s="21">
        <f t="shared" si="1439"/>
        <v>0</v>
      </c>
      <c r="AEE91" s="21"/>
      <c r="AEF91" s="21">
        <f t="shared" si="1439"/>
        <v>0</v>
      </c>
      <c r="AEG91" s="21"/>
      <c r="AEH91" s="21">
        <f t="shared" si="1439"/>
        <v>0</v>
      </c>
      <c r="AEI91" s="21"/>
      <c r="AEJ91" s="21">
        <f t="shared" si="1439"/>
        <v>0</v>
      </c>
      <c r="AEK91" s="21"/>
      <c r="AEL91" s="21">
        <f t="shared" si="1439"/>
        <v>0</v>
      </c>
      <c r="AEM91" s="21"/>
      <c r="AEN91" s="21">
        <f t="shared" si="1440"/>
        <v>0</v>
      </c>
      <c r="AEO91" s="21"/>
      <c r="AEP91" s="21">
        <f t="shared" si="1440"/>
        <v>0</v>
      </c>
      <c r="AEQ91" s="21"/>
      <c r="AER91" s="21">
        <f t="shared" si="1440"/>
        <v>0</v>
      </c>
      <c r="AES91" s="21"/>
      <c r="AET91" s="21">
        <f t="shared" si="1440"/>
        <v>0</v>
      </c>
      <c r="AEU91" s="21"/>
      <c r="AEV91" s="21">
        <f t="shared" si="1441"/>
        <v>0</v>
      </c>
      <c r="AEW91" s="21"/>
      <c r="AEX91" s="21">
        <f t="shared" si="1441"/>
        <v>0</v>
      </c>
      <c r="AEY91" s="21"/>
      <c r="AEZ91" s="21">
        <f t="shared" si="1441"/>
        <v>0</v>
      </c>
      <c r="AFA91" s="21"/>
      <c r="AFB91" s="21">
        <f t="shared" si="1441"/>
        <v>0</v>
      </c>
      <c r="AFC91" s="21"/>
      <c r="AFD91" s="21">
        <f t="shared" si="1441"/>
        <v>0</v>
      </c>
      <c r="AFE91" s="21"/>
      <c r="AFF91" s="21">
        <f t="shared" si="1442"/>
        <v>0</v>
      </c>
      <c r="AFG91" s="21"/>
      <c r="AFH91" s="21">
        <f t="shared" si="1442"/>
        <v>0</v>
      </c>
      <c r="AFI91" s="21"/>
      <c r="AFJ91" s="21">
        <f t="shared" si="1442"/>
        <v>0</v>
      </c>
      <c r="AFK91" s="21"/>
      <c r="AFL91" s="21">
        <f t="shared" si="1442"/>
        <v>0</v>
      </c>
      <c r="AFM91" s="21"/>
      <c r="AFN91" s="21">
        <f t="shared" si="1443"/>
        <v>0</v>
      </c>
      <c r="AFO91" s="21"/>
      <c r="AFP91" s="21">
        <f t="shared" si="1443"/>
        <v>0</v>
      </c>
      <c r="AFQ91" s="21"/>
      <c r="AFR91" s="21">
        <f t="shared" si="1443"/>
        <v>0</v>
      </c>
      <c r="AFS91" s="21"/>
      <c r="AFT91" s="21">
        <f t="shared" si="1443"/>
        <v>0</v>
      </c>
      <c r="AFU91" s="21"/>
      <c r="AFV91" s="21">
        <f t="shared" si="1443"/>
        <v>0</v>
      </c>
      <c r="AFW91" s="21"/>
      <c r="AFX91" s="21">
        <f t="shared" si="1444"/>
        <v>0</v>
      </c>
      <c r="AFY91" s="21"/>
      <c r="AFZ91" s="21">
        <f t="shared" si="1444"/>
        <v>0</v>
      </c>
      <c r="AGA91" s="21"/>
      <c r="AGB91" s="21">
        <f t="shared" si="1444"/>
        <v>0</v>
      </c>
      <c r="AGC91" s="21"/>
      <c r="AGD91" s="21">
        <f t="shared" si="1444"/>
        <v>0</v>
      </c>
      <c r="AGE91" s="21"/>
      <c r="AGF91" s="21">
        <f t="shared" si="1445"/>
        <v>0</v>
      </c>
      <c r="AGG91" s="21"/>
      <c r="AGH91" s="21">
        <f t="shared" si="1445"/>
        <v>0</v>
      </c>
      <c r="AGI91" s="21"/>
      <c r="AGJ91" s="21">
        <f t="shared" si="1445"/>
        <v>0</v>
      </c>
      <c r="AGK91" s="21"/>
      <c r="AGL91" s="21">
        <f t="shared" si="1445"/>
        <v>0</v>
      </c>
      <c r="AGM91" s="21"/>
      <c r="AGN91" s="21">
        <f t="shared" si="1445"/>
        <v>0</v>
      </c>
      <c r="AGO91" s="21"/>
      <c r="AGP91" s="21">
        <f t="shared" si="1446"/>
        <v>0</v>
      </c>
      <c r="AGQ91" s="21"/>
      <c r="AGR91" s="21">
        <f t="shared" si="1446"/>
        <v>0</v>
      </c>
      <c r="AGS91" s="21"/>
      <c r="AGT91" s="21">
        <f t="shared" si="1446"/>
        <v>0</v>
      </c>
      <c r="AGU91" s="21"/>
      <c r="AGV91" s="21">
        <f t="shared" si="1446"/>
        <v>0</v>
      </c>
      <c r="AGW91" s="21"/>
      <c r="AGX91" s="21">
        <f t="shared" si="1447"/>
        <v>0</v>
      </c>
      <c r="AGY91" s="21"/>
      <c r="AGZ91" s="21">
        <f t="shared" si="1447"/>
        <v>0</v>
      </c>
      <c r="AHA91" s="21"/>
      <c r="AHB91" s="21">
        <f t="shared" si="1447"/>
        <v>0</v>
      </c>
      <c r="AHC91" s="21"/>
      <c r="AHD91" s="21">
        <f t="shared" si="1447"/>
        <v>0</v>
      </c>
      <c r="AHE91" s="21"/>
      <c r="AHF91" s="21">
        <f t="shared" si="1447"/>
        <v>0</v>
      </c>
      <c r="AHG91" s="21"/>
      <c r="AHH91" s="21">
        <f t="shared" si="1448"/>
        <v>0</v>
      </c>
      <c r="AHI91" s="21"/>
      <c r="AHJ91" s="21">
        <f t="shared" si="1448"/>
        <v>0</v>
      </c>
      <c r="AHK91" s="21"/>
      <c r="AHL91" s="21">
        <f t="shared" si="1448"/>
        <v>0</v>
      </c>
      <c r="AHM91" s="21"/>
      <c r="AHN91" s="21">
        <f t="shared" si="1448"/>
        <v>0</v>
      </c>
      <c r="AHO91" s="21"/>
      <c r="AHP91" s="21">
        <f t="shared" si="1449"/>
        <v>0</v>
      </c>
      <c r="AHQ91" s="21"/>
      <c r="AHR91" s="21">
        <f t="shared" si="1449"/>
        <v>0</v>
      </c>
      <c r="AHS91" s="21"/>
      <c r="AHT91" s="21">
        <f t="shared" si="1449"/>
        <v>0</v>
      </c>
      <c r="AHU91" s="21"/>
      <c r="AHV91" s="21">
        <f t="shared" si="1449"/>
        <v>0</v>
      </c>
      <c r="AHW91" s="21"/>
      <c r="AHX91" s="21">
        <f t="shared" si="1449"/>
        <v>0</v>
      </c>
      <c r="AHY91" s="21"/>
      <c r="AHZ91" s="21">
        <f t="shared" si="1450"/>
        <v>0</v>
      </c>
      <c r="AIA91" s="21"/>
      <c r="AIB91" s="21">
        <f t="shared" si="1450"/>
        <v>0</v>
      </c>
      <c r="AIC91" s="21"/>
      <c r="AID91" s="21">
        <f t="shared" si="1450"/>
        <v>0</v>
      </c>
      <c r="AIE91" s="21"/>
      <c r="AIF91" s="21">
        <f t="shared" si="1450"/>
        <v>0</v>
      </c>
      <c r="AIG91" s="21"/>
      <c r="AIH91" s="21">
        <f t="shared" si="1451"/>
        <v>0</v>
      </c>
      <c r="AII91" s="21"/>
      <c r="AIJ91" s="21">
        <f t="shared" si="1451"/>
        <v>0</v>
      </c>
      <c r="AIK91" s="21"/>
      <c r="AIL91" s="21">
        <f t="shared" si="1451"/>
        <v>0</v>
      </c>
      <c r="AIM91" s="21"/>
      <c r="AIN91" s="21">
        <f t="shared" si="1451"/>
        <v>0</v>
      </c>
      <c r="AIO91" s="21"/>
      <c r="AIP91" s="21">
        <f t="shared" si="1451"/>
        <v>0</v>
      </c>
      <c r="AIQ91" s="21"/>
      <c r="AIR91" s="21">
        <f t="shared" si="1452"/>
        <v>0</v>
      </c>
      <c r="AIS91" s="21"/>
      <c r="AIT91" s="21">
        <f t="shared" si="1452"/>
        <v>0</v>
      </c>
      <c r="AIU91" s="21"/>
      <c r="AIV91" s="21">
        <f t="shared" si="1452"/>
        <v>0</v>
      </c>
      <c r="AIW91" s="21"/>
      <c r="AIX91" s="21">
        <f t="shared" si="1452"/>
        <v>0</v>
      </c>
      <c r="AIY91" s="21"/>
      <c r="AIZ91" s="21">
        <f t="shared" si="1388"/>
        <v>0</v>
      </c>
      <c r="AJA91" s="21"/>
    </row>
    <row r="92" spans="1:937" ht="13.5" customHeight="1" x14ac:dyDescent="0.25">
      <c r="B92" s="31">
        <v>87</v>
      </c>
      <c r="C92" s="192" t="s">
        <v>209</v>
      </c>
      <c r="D92" s="67" t="s">
        <v>142</v>
      </c>
      <c r="E92" s="194" t="s">
        <v>404</v>
      </c>
      <c r="F92" s="194" t="str">
        <f>_xlfn.XLOOKUP(D92,'WTG PH-III'!$D$5:$D$198,'WTG PH-III'!$B$5:$B$198,0,0,1)</f>
        <v>PSS-14</v>
      </c>
      <c r="G92" s="22" t="s">
        <v>537</v>
      </c>
      <c r="H92" s="22" t="s">
        <v>541</v>
      </c>
      <c r="I92" s="61">
        <v>12</v>
      </c>
      <c r="J92" s="21">
        <v>253</v>
      </c>
      <c r="K92" s="21">
        <f t="shared" si="1129"/>
        <v>253</v>
      </c>
      <c r="L92" s="21">
        <f t="shared" si="1130"/>
        <v>253</v>
      </c>
      <c r="M92" s="21">
        <f t="shared" si="1131"/>
        <v>0</v>
      </c>
      <c r="N92" s="95">
        <f>VLOOKUP(D92,'WTG PH-III'!$D$5:$U$198,17,0)</f>
        <v>45813</v>
      </c>
      <c r="O92" s="95">
        <f>VLOOKUP(D92,'WTG PH-III'!$D$5:$U$198,18,0)</f>
        <v>45823</v>
      </c>
      <c r="P92" s="21">
        <f t="shared" si="1132"/>
        <v>0</v>
      </c>
      <c r="Q92" s="21"/>
      <c r="R92" s="21">
        <f t="shared" si="1133"/>
        <v>0</v>
      </c>
      <c r="S92" s="21"/>
      <c r="T92" s="21">
        <f t="shared" si="1134"/>
        <v>0</v>
      </c>
      <c r="U92" s="21"/>
      <c r="V92" s="21">
        <f t="shared" si="1135"/>
        <v>0</v>
      </c>
      <c r="W92" s="21"/>
      <c r="X92" s="21">
        <f t="shared" si="1136"/>
        <v>0</v>
      </c>
      <c r="Y92" s="21"/>
      <c r="Z92" s="21">
        <f t="shared" si="1137"/>
        <v>0</v>
      </c>
      <c r="AA92" s="21"/>
      <c r="AB92" s="21">
        <f t="shared" si="1138"/>
        <v>0</v>
      </c>
      <c r="AC92" s="21"/>
      <c r="AD92" s="21">
        <f t="shared" si="1139"/>
        <v>0</v>
      </c>
      <c r="AE92" s="21"/>
      <c r="AF92" s="21">
        <f t="shared" si="1140"/>
        <v>0</v>
      </c>
      <c r="AG92" s="21"/>
      <c r="AH92" s="21">
        <f t="shared" si="1141"/>
        <v>0</v>
      </c>
      <c r="AI92" s="21"/>
      <c r="AJ92" s="21">
        <f t="shared" si="1142"/>
        <v>0</v>
      </c>
      <c r="AK92" s="21"/>
      <c r="AL92" s="21">
        <f t="shared" si="1143"/>
        <v>0</v>
      </c>
      <c r="AM92" s="21"/>
      <c r="AN92" s="21">
        <f t="shared" si="1144"/>
        <v>0</v>
      </c>
      <c r="AO92" s="21"/>
      <c r="AP92" s="21">
        <f t="shared" si="1145"/>
        <v>0</v>
      </c>
      <c r="AQ92" s="21"/>
      <c r="AR92" s="21">
        <f t="shared" si="1146"/>
        <v>0</v>
      </c>
      <c r="AS92" s="21"/>
      <c r="AT92" s="21">
        <f t="shared" si="1147"/>
        <v>0</v>
      </c>
      <c r="AU92" s="21"/>
      <c r="AV92" s="21">
        <f t="shared" si="1148"/>
        <v>0</v>
      </c>
      <c r="AW92" s="21"/>
      <c r="AX92" s="21">
        <f t="shared" si="1149"/>
        <v>0</v>
      </c>
      <c r="AY92" s="21"/>
      <c r="AZ92" s="21">
        <f t="shared" si="1150"/>
        <v>0</v>
      </c>
      <c r="BA92" s="21"/>
      <c r="BB92" s="21">
        <f t="shared" si="1151"/>
        <v>0</v>
      </c>
      <c r="BC92" s="21"/>
      <c r="BD92" s="21">
        <f t="shared" si="1152"/>
        <v>0</v>
      </c>
      <c r="BE92" s="21"/>
      <c r="BF92" s="21">
        <f t="shared" si="1153"/>
        <v>0</v>
      </c>
      <c r="BG92" s="21"/>
      <c r="BH92" s="21">
        <f t="shared" si="1154"/>
        <v>0</v>
      </c>
      <c r="BI92" s="21"/>
      <c r="BJ92" s="21">
        <f t="shared" si="1155"/>
        <v>0</v>
      </c>
      <c r="BK92" s="21"/>
      <c r="BL92" s="21">
        <f t="shared" si="1156"/>
        <v>0</v>
      </c>
      <c r="BM92" s="21"/>
      <c r="BN92" s="21">
        <f t="shared" si="1157"/>
        <v>0</v>
      </c>
      <c r="BO92" s="21"/>
      <c r="BP92" s="21">
        <f t="shared" si="1158"/>
        <v>0</v>
      </c>
      <c r="BQ92" s="21"/>
      <c r="BR92" s="21">
        <f t="shared" si="1159"/>
        <v>0</v>
      </c>
      <c r="BS92" s="21"/>
      <c r="BT92" s="21">
        <f t="shared" si="1160"/>
        <v>0</v>
      </c>
      <c r="BU92" s="21"/>
      <c r="BV92" s="21">
        <f t="shared" si="1161"/>
        <v>0</v>
      </c>
      <c r="BW92" s="21"/>
      <c r="BX92" s="21">
        <f t="shared" si="1162"/>
        <v>0</v>
      </c>
      <c r="BY92" s="21"/>
      <c r="BZ92" s="21">
        <f t="shared" si="1163"/>
        <v>0</v>
      </c>
      <c r="CA92" s="21"/>
      <c r="CB92" s="21">
        <f t="shared" si="1164"/>
        <v>0</v>
      </c>
      <c r="CC92" s="21"/>
      <c r="CD92" s="21">
        <f t="shared" si="1165"/>
        <v>0</v>
      </c>
      <c r="CE92" s="21"/>
      <c r="CF92" s="21">
        <f t="shared" si="1166"/>
        <v>0</v>
      </c>
      <c r="CG92" s="21"/>
      <c r="CH92" s="21">
        <f t="shared" si="1167"/>
        <v>0</v>
      </c>
      <c r="CI92" s="21"/>
      <c r="CJ92" s="21">
        <f t="shared" si="1168"/>
        <v>0</v>
      </c>
      <c r="CK92" s="21"/>
      <c r="CL92" s="21">
        <f t="shared" si="1169"/>
        <v>0</v>
      </c>
      <c r="CM92" s="21"/>
      <c r="CN92" s="21">
        <f t="shared" si="1170"/>
        <v>0</v>
      </c>
      <c r="CO92" s="21"/>
      <c r="CP92" s="21">
        <f t="shared" si="1171"/>
        <v>0</v>
      </c>
      <c r="CQ92" s="21"/>
      <c r="CR92" s="21">
        <f t="shared" si="1172"/>
        <v>0</v>
      </c>
      <c r="CS92" s="21"/>
      <c r="CT92" s="21">
        <f t="shared" si="1173"/>
        <v>0</v>
      </c>
      <c r="CU92" s="21"/>
      <c r="CV92" s="21">
        <f t="shared" si="1174"/>
        <v>0</v>
      </c>
      <c r="CW92" s="21"/>
      <c r="CX92" s="21">
        <f t="shared" si="1175"/>
        <v>0</v>
      </c>
      <c r="CY92" s="21"/>
      <c r="CZ92" s="21">
        <f t="shared" si="1176"/>
        <v>0</v>
      </c>
      <c r="DA92" s="21"/>
      <c r="DB92" s="21">
        <f t="shared" si="1177"/>
        <v>0</v>
      </c>
      <c r="DC92" s="21"/>
      <c r="DD92" s="21">
        <f t="shared" si="1178"/>
        <v>0</v>
      </c>
      <c r="DE92" s="21"/>
      <c r="DF92" s="21">
        <f t="shared" si="1179"/>
        <v>0</v>
      </c>
      <c r="DG92" s="21"/>
      <c r="DH92" s="21">
        <f t="shared" si="1180"/>
        <v>0</v>
      </c>
      <c r="DI92" s="21"/>
      <c r="DJ92" s="21">
        <f t="shared" si="1181"/>
        <v>0</v>
      </c>
      <c r="DK92" s="21"/>
      <c r="DL92" s="21">
        <f t="shared" si="1182"/>
        <v>0</v>
      </c>
      <c r="DM92" s="21"/>
      <c r="DN92" s="21">
        <f t="shared" si="1183"/>
        <v>0</v>
      </c>
      <c r="DO92" s="21"/>
      <c r="DP92" s="21">
        <f t="shared" si="1184"/>
        <v>0</v>
      </c>
      <c r="DQ92" s="21"/>
      <c r="DR92" s="21">
        <f t="shared" si="1185"/>
        <v>0</v>
      </c>
      <c r="DS92" s="21"/>
      <c r="DT92" s="21">
        <f t="shared" si="1186"/>
        <v>0</v>
      </c>
      <c r="DU92" s="21"/>
      <c r="DV92" s="21">
        <f t="shared" si="1187"/>
        <v>0</v>
      </c>
      <c r="DW92" s="21"/>
      <c r="DX92" s="21">
        <f t="shared" si="1188"/>
        <v>0</v>
      </c>
      <c r="DY92" s="21"/>
      <c r="DZ92" s="21">
        <f t="shared" si="1189"/>
        <v>0</v>
      </c>
      <c r="EA92" s="21"/>
      <c r="EB92" s="21">
        <f t="shared" si="1190"/>
        <v>0</v>
      </c>
      <c r="EC92" s="21"/>
      <c r="ED92" s="21">
        <f t="shared" si="1191"/>
        <v>0</v>
      </c>
      <c r="EE92" s="21"/>
      <c r="EF92" s="21">
        <f t="shared" si="1192"/>
        <v>0</v>
      </c>
      <c r="EG92" s="21"/>
      <c r="EH92" s="21">
        <f t="shared" si="1193"/>
        <v>0</v>
      </c>
      <c r="EI92" s="21"/>
      <c r="EJ92" s="21">
        <f t="shared" si="1194"/>
        <v>0</v>
      </c>
      <c r="EK92" s="21"/>
      <c r="EL92" s="21">
        <f t="shared" si="1195"/>
        <v>0</v>
      </c>
      <c r="EM92" s="21"/>
      <c r="EN92" s="21">
        <f t="shared" si="1196"/>
        <v>0</v>
      </c>
      <c r="EO92" s="21"/>
      <c r="EP92" s="21">
        <f t="shared" si="1197"/>
        <v>0</v>
      </c>
      <c r="EQ92" s="21"/>
      <c r="ER92" s="21">
        <f t="shared" si="1198"/>
        <v>0</v>
      </c>
      <c r="ES92" s="21"/>
      <c r="ET92" s="21">
        <f t="shared" si="1199"/>
        <v>0</v>
      </c>
      <c r="EU92" s="21"/>
      <c r="EV92" s="21">
        <f t="shared" si="1200"/>
        <v>0</v>
      </c>
      <c r="EW92" s="21"/>
      <c r="EX92" s="21">
        <f t="shared" si="1201"/>
        <v>0</v>
      </c>
      <c r="EY92" s="21"/>
      <c r="EZ92" s="21">
        <f t="shared" si="1202"/>
        <v>0</v>
      </c>
      <c r="FA92" s="21"/>
      <c r="FB92" s="21">
        <f t="shared" si="1203"/>
        <v>0</v>
      </c>
      <c r="FC92" s="21"/>
      <c r="FD92" s="21">
        <f t="shared" si="1204"/>
        <v>0</v>
      </c>
      <c r="FE92" s="21"/>
      <c r="FF92" s="21">
        <f t="shared" si="1205"/>
        <v>0</v>
      </c>
      <c r="FG92" s="21"/>
      <c r="FH92" s="21">
        <f t="shared" si="1206"/>
        <v>0</v>
      </c>
      <c r="FI92" s="21"/>
      <c r="FJ92" s="21">
        <f t="shared" si="1207"/>
        <v>0</v>
      </c>
      <c r="FK92" s="21"/>
      <c r="FL92" s="21">
        <f t="shared" si="1208"/>
        <v>0</v>
      </c>
      <c r="FM92" s="21"/>
      <c r="FN92" s="21">
        <f t="shared" si="1209"/>
        <v>0</v>
      </c>
      <c r="FO92" s="21"/>
      <c r="FP92" s="21">
        <f t="shared" si="1210"/>
        <v>0</v>
      </c>
      <c r="FQ92" s="21"/>
      <c r="FR92" s="21">
        <f t="shared" si="1211"/>
        <v>0</v>
      </c>
      <c r="FS92" s="21"/>
      <c r="FT92" s="21">
        <f t="shared" si="1212"/>
        <v>0</v>
      </c>
      <c r="FU92" s="21"/>
      <c r="FV92" s="21">
        <f t="shared" si="1213"/>
        <v>0</v>
      </c>
      <c r="FW92" s="21"/>
      <c r="FX92" s="21">
        <f t="shared" si="1214"/>
        <v>0</v>
      </c>
      <c r="FY92" s="21"/>
      <c r="FZ92" s="21">
        <f t="shared" si="1215"/>
        <v>0</v>
      </c>
      <c r="GA92" s="21"/>
      <c r="GB92" s="21">
        <f t="shared" si="1216"/>
        <v>0</v>
      </c>
      <c r="GC92" s="21"/>
      <c r="GD92" s="21">
        <f t="shared" si="1217"/>
        <v>0</v>
      </c>
      <c r="GE92" s="21"/>
      <c r="GF92" s="21">
        <f t="shared" si="1218"/>
        <v>0</v>
      </c>
      <c r="GG92" s="21"/>
      <c r="GH92" s="21">
        <f t="shared" si="1219"/>
        <v>0</v>
      </c>
      <c r="GI92" s="21"/>
      <c r="GJ92" s="21">
        <f t="shared" si="1220"/>
        <v>0</v>
      </c>
      <c r="GK92" s="21"/>
      <c r="GL92" s="21">
        <f t="shared" si="1221"/>
        <v>0</v>
      </c>
      <c r="GM92" s="21"/>
      <c r="GN92" s="21">
        <f t="shared" si="1222"/>
        <v>0</v>
      </c>
      <c r="GO92" s="21"/>
      <c r="GP92" s="21">
        <f t="shared" si="1223"/>
        <v>0</v>
      </c>
      <c r="GQ92" s="21"/>
      <c r="GR92" s="21">
        <f t="shared" si="1224"/>
        <v>0</v>
      </c>
      <c r="GS92" s="21"/>
      <c r="GT92" s="21">
        <f t="shared" si="1225"/>
        <v>0</v>
      </c>
      <c r="GU92" s="21"/>
      <c r="GV92" s="21">
        <f t="shared" si="1226"/>
        <v>0</v>
      </c>
      <c r="GW92" s="21"/>
      <c r="GX92" s="21">
        <f t="shared" si="1227"/>
        <v>0</v>
      </c>
      <c r="GY92" s="21"/>
      <c r="GZ92" s="21">
        <f t="shared" si="1228"/>
        <v>0</v>
      </c>
      <c r="HA92" s="21"/>
      <c r="HB92" s="21">
        <f t="shared" si="1229"/>
        <v>0</v>
      </c>
      <c r="HC92" s="21"/>
      <c r="HD92" s="21">
        <f t="shared" si="1230"/>
        <v>0</v>
      </c>
      <c r="HE92" s="21"/>
      <c r="HF92" s="21">
        <f t="shared" si="1231"/>
        <v>0</v>
      </c>
      <c r="HG92" s="21"/>
      <c r="HH92" s="21">
        <f t="shared" si="1232"/>
        <v>0</v>
      </c>
      <c r="HI92" s="21"/>
      <c r="HJ92" s="21">
        <f t="shared" si="1233"/>
        <v>0</v>
      </c>
      <c r="HK92" s="21"/>
      <c r="HL92" s="21">
        <f t="shared" si="1234"/>
        <v>0</v>
      </c>
      <c r="HM92" s="21"/>
      <c r="HN92" s="21">
        <f t="shared" si="1235"/>
        <v>0</v>
      </c>
      <c r="HO92" s="21"/>
      <c r="HP92" s="21">
        <f t="shared" si="1236"/>
        <v>0</v>
      </c>
      <c r="HQ92" s="21"/>
      <c r="HR92" s="21">
        <f t="shared" si="1237"/>
        <v>0</v>
      </c>
      <c r="HS92" s="21"/>
      <c r="HT92" s="21">
        <f t="shared" si="1238"/>
        <v>0</v>
      </c>
      <c r="HU92" s="21">
        <v>6</v>
      </c>
      <c r="HV92" s="21">
        <f t="shared" si="1239"/>
        <v>0</v>
      </c>
      <c r="HW92" s="21">
        <v>18</v>
      </c>
      <c r="HX92" s="21">
        <f t="shared" si="1240"/>
        <v>0</v>
      </c>
      <c r="HY92" s="21">
        <v>20</v>
      </c>
      <c r="HZ92" s="21">
        <f t="shared" si="1241"/>
        <v>0</v>
      </c>
      <c r="IA92" s="21"/>
      <c r="IB92" s="21">
        <f t="shared" si="1242"/>
        <v>0</v>
      </c>
      <c r="IC92" s="21">
        <v>20</v>
      </c>
      <c r="ID92" s="21">
        <f t="shared" si="1243"/>
        <v>0</v>
      </c>
      <c r="IE92" s="21">
        <v>21</v>
      </c>
      <c r="IF92" s="21">
        <f t="shared" si="1244"/>
        <v>0</v>
      </c>
      <c r="IG92" s="21">
        <v>19</v>
      </c>
      <c r="IH92" s="21">
        <f t="shared" si="1245"/>
        <v>0</v>
      </c>
      <c r="II92" s="21"/>
      <c r="IJ92" s="21">
        <f t="shared" si="1246"/>
        <v>0</v>
      </c>
      <c r="IK92" s="21"/>
      <c r="IL92" s="21">
        <f t="shared" si="1247"/>
        <v>0</v>
      </c>
      <c r="IM92" s="21">
        <v>10</v>
      </c>
      <c r="IN92" s="21">
        <f t="shared" si="1248"/>
        <v>0</v>
      </c>
      <c r="IO92" s="21">
        <v>31</v>
      </c>
      <c r="IP92" s="21">
        <f t="shared" si="1249"/>
        <v>0</v>
      </c>
      <c r="IQ92" s="21">
        <v>36</v>
      </c>
      <c r="IR92" s="21">
        <f t="shared" si="1250"/>
        <v>0</v>
      </c>
      <c r="IS92" s="21">
        <v>37</v>
      </c>
      <c r="IT92" s="21">
        <f t="shared" si="1251"/>
        <v>0</v>
      </c>
      <c r="IU92" s="21">
        <v>35</v>
      </c>
      <c r="IV92" s="21">
        <f t="shared" si="1252"/>
        <v>0</v>
      </c>
      <c r="IW92" s="21"/>
      <c r="IX92" s="21">
        <f t="shared" si="1253"/>
        <v>0</v>
      </c>
      <c r="IY92" s="21"/>
      <c r="IZ92" s="21">
        <f t="shared" si="1254"/>
        <v>0</v>
      </c>
      <c r="JA92" s="21"/>
      <c r="JB92" s="21">
        <f t="shared" si="1255"/>
        <v>0</v>
      </c>
      <c r="JC92" s="21"/>
      <c r="JD92" s="21">
        <f t="shared" si="1256"/>
        <v>0</v>
      </c>
      <c r="JE92" s="21"/>
      <c r="JF92" s="21">
        <f t="shared" si="1257"/>
        <v>0</v>
      </c>
      <c r="JG92" s="21"/>
      <c r="JH92" s="21">
        <f t="shared" si="1258"/>
        <v>0</v>
      </c>
      <c r="JI92" s="21"/>
      <c r="JJ92" s="21">
        <f t="shared" si="1259"/>
        <v>0</v>
      </c>
      <c r="JK92" s="21"/>
      <c r="JL92" s="21">
        <f t="shared" si="1260"/>
        <v>0</v>
      </c>
      <c r="JM92" s="21"/>
      <c r="JN92" s="21">
        <f t="shared" si="1261"/>
        <v>0</v>
      </c>
      <c r="JO92" s="21"/>
      <c r="JP92" s="21">
        <f t="shared" si="1262"/>
        <v>0</v>
      </c>
      <c r="JQ92" s="21"/>
      <c r="JR92" s="21">
        <f t="shared" si="1263"/>
        <v>0</v>
      </c>
      <c r="JS92" s="21"/>
      <c r="JT92" s="21">
        <f t="shared" si="1264"/>
        <v>0</v>
      </c>
      <c r="JU92" s="21"/>
      <c r="JV92" s="21">
        <f t="shared" si="1265"/>
        <v>0</v>
      </c>
      <c r="JW92" s="21"/>
      <c r="JX92" s="21">
        <f t="shared" si="1266"/>
        <v>0</v>
      </c>
      <c r="JY92" s="21"/>
      <c r="JZ92" s="21">
        <f t="shared" si="1267"/>
        <v>0</v>
      </c>
      <c r="KA92" s="21"/>
      <c r="KB92" s="21">
        <f t="shared" si="1268"/>
        <v>0</v>
      </c>
      <c r="KC92" s="21"/>
      <c r="KD92" s="21">
        <f t="shared" si="1269"/>
        <v>0</v>
      </c>
      <c r="KE92" s="21"/>
      <c r="KF92" s="21">
        <f t="shared" si="1270"/>
        <v>0</v>
      </c>
      <c r="KG92" s="21"/>
      <c r="KH92" s="21">
        <f t="shared" si="1271"/>
        <v>0</v>
      </c>
      <c r="KI92" s="21"/>
      <c r="KJ92" s="21">
        <f t="shared" si="1272"/>
        <v>0</v>
      </c>
      <c r="KK92" s="21"/>
      <c r="KL92" s="21">
        <f t="shared" si="1273"/>
        <v>0</v>
      </c>
      <c r="KM92" s="21"/>
      <c r="KN92" s="21">
        <f t="shared" si="1274"/>
        <v>0</v>
      </c>
      <c r="KO92" s="21"/>
      <c r="KP92" s="21">
        <f t="shared" si="1275"/>
        <v>0</v>
      </c>
      <c r="KQ92" s="21"/>
      <c r="KR92" s="21">
        <f t="shared" si="1276"/>
        <v>0</v>
      </c>
      <c r="KS92" s="21"/>
      <c r="KT92" s="21">
        <f t="shared" si="1277"/>
        <v>0</v>
      </c>
      <c r="KU92" s="21"/>
      <c r="KV92" s="21">
        <f t="shared" si="1278"/>
        <v>0</v>
      </c>
      <c r="KW92" s="21"/>
      <c r="KX92" s="21">
        <f t="shared" si="1279"/>
        <v>0</v>
      </c>
      <c r="KY92" s="21"/>
      <c r="KZ92" s="21">
        <f t="shared" si="1280"/>
        <v>0</v>
      </c>
      <c r="LA92" s="21"/>
      <c r="LB92" s="21">
        <f t="shared" si="1281"/>
        <v>0</v>
      </c>
      <c r="LC92" s="21"/>
      <c r="LD92" s="21">
        <f t="shared" si="1282"/>
        <v>0</v>
      </c>
      <c r="LE92" s="21"/>
      <c r="LF92" s="21">
        <f t="shared" si="1283"/>
        <v>0</v>
      </c>
      <c r="LG92" s="21"/>
      <c r="LH92" s="21">
        <f t="shared" si="1284"/>
        <v>0</v>
      </c>
      <c r="LI92" s="21"/>
      <c r="LJ92" s="21">
        <f t="shared" si="1285"/>
        <v>0</v>
      </c>
      <c r="LK92" s="21"/>
      <c r="LL92" s="21">
        <f t="shared" si="1286"/>
        <v>0</v>
      </c>
      <c r="LM92" s="21"/>
      <c r="LN92" s="21">
        <f t="shared" si="1287"/>
        <v>0</v>
      </c>
      <c r="LO92" s="21"/>
      <c r="LP92" s="21">
        <f t="shared" si="1288"/>
        <v>0</v>
      </c>
      <c r="LQ92" s="21"/>
      <c r="LR92" s="21">
        <f t="shared" si="1289"/>
        <v>0</v>
      </c>
      <c r="LS92" s="21"/>
      <c r="LT92" s="21">
        <f t="shared" si="1290"/>
        <v>0</v>
      </c>
      <c r="LU92" s="21"/>
      <c r="LV92" s="21">
        <f t="shared" si="1291"/>
        <v>0</v>
      </c>
      <c r="LW92" s="21"/>
      <c r="LX92" s="21">
        <f t="shared" si="1292"/>
        <v>0</v>
      </c>
      <c r="LY92" s="21"/>
      <c r="LZ92" s="21">
        <f t="shared" si="1293"/>
        <v>0</v>
      </c>
      <c r="MA92" s="21"/>
      <c r="MB92" s="21">
        <f t="shared" si="1294"/>
        <v>0</v>
      </c>
      <c r="MC92" s="21"/>
      <c r="MD92" s="21">
        <f t="shared" si="1295"/>
        <v>0</v>
      </c>
      <c r="ME92" s="21"/>
      <c r="MF92" s="21">
        <f t="shared" si="1296"/>
        <v>0</v>
      </c>
      <c r="MG92" s="21"/>
      <c r="MH92" s="21">
        <f t="shared" si="1297"/>
        <v>0</v>
      </c>
      <c r="MI92" s="21"/>
      <c r="MJ92" s="21">
        <f t="shared" si="1298"/>
        <v>0</v>
      </c>
      <c r="MK92" s="21"/>
      <c r="ML92" s="21">
        <f t="shared" si="1299"/>
        <v>0</v>
      </c>
      <c r="MM92" s="21"/>
      <c r="MN92" s="21">
        <f t="shared" si="1300"/>
        <v>0</v>
      </c>
      <c r="MO92" s="21"/>
      <c r="MP92" s="21">
        <f t="shared" si="1301"/>
        <v>23</v>
      </c>
      <c r="MQ92" s="21"/>
      <c r="MR92" s="21">
        <f t="shared" si="1302"/>
        <v>23</v>
      </c>
      <c r="MS92" s="21"/>
      <c r="MT92" s="21">
        <f t="shared" si="1303"/>
        <v>23</v>
      </c>
      <c r="MU92" s="21"/>
      <c r="MV92" s="21">
        <f t="shared" si="1304"/>
        <v>23</v>
      </c>
      <c r="MW92" s="21"/>
      <c r="MX92" s="21">
        <f t="shared" si="1305"/>
        <v>23</v>
      </c>
      <c r="MY92" s="21"/>
      <c r="MZ92" s="21">
        <f t="shared" si="1306"/>
        <v>23</v>
      </c>
      <c r="NA92" s="21"/>
      <c r="NB92" s="21">
        <f t="shared" si="1307"/>
        <v>23</v>
      </c>
      <c r="NC92" s="21"/>
      <c r="ND92" s="21">
        <f t="shared" si="1308"/>
        <v>23</v>
      </c>
      <c r="NE92" s="21"/>
      <c r="NF92" s="21">
        <f t="shared" si="1309"/>
        <v>23</v>
      </c>
      <c r="NG92" s="21"/>
      <c r="NH92" s="21">
        <f t="shared" si="1310"/>
        <v>23</v>
      </c>
      <c r="NI92" s="21"/>
      <c r="NJ92" s="21">
        <f t="shared" si="1311"/>
        <v>23</v>
      </c>
      <c r="NK92" s="21"/>
      <c r="NL92" s="21">
        <f t="shared" si="1312"/>
        <v>0</v>
      </c>
      <c r="NM92" s="21"/>
      <c r="NN92" s="21">
        <f t="shared" si="1313"/>
        <v>0</v>
      </c>
      <c r="NO92" s="21"/>
      <c r="NP92" s="21">
        <f t="shared" si="1314"/>
        <v>0</v>
      </c>
      <c r="NQ92" s="21"/>
      <c r="NR92" s="21">
        <f t="shared" si="1315"/>
        <v>0</v>
      </c>
      <c r="NS92" s="21"/>
      <c r="NT92" s="21">
        <f t="shared" si="1316"/>
        <v>0</v>
      </c>
      <c r="NU92" s="21"/>
      <c r="NV92" s="21">
        <f t="shared" si="1317"/>
        <v>0</v>
      </c>
      <c r="NW92" s="21"/>
      <c r="NX92" s="21">
        <f t="shared" si="1318"/>
        <v>0</v>
      </c>
      <c r="NY92" s="21"/>
      <c r="NZ92" s="21">
        <f t="shared" si="1319"/>
        <v>0</v>
      </c>
      <c r="OA92" s="21"/>
      <c r="OB92" s="21">
        <f t="shared" si="1320"/>
        <v>0</v>
      </c>
      <c r="OC92" s="21"/>
      <c r="OD92" s="21">
        <f t="shared" si="1321"/>
        <v>0</v>
      </c>
      <c r="OE92" s="21"/>
      <c r="OF92" s="21">
        <f t="shared" si="1322"/>
        <v>0</v>
      </c>
      <c r="OG92" s="21"/>
      <c r="OH92" s="21">
        <f t="shared" si="1323"/>
        <v>0</v>
      </c>
      <c r="OI92" s="21"/>
      <c r="OJ92" s="21">
        <f t="shared" si="1324"/>
        <v>0</v>
      </c>
      <c r="OK92" s="21"/>
      <c r="OL92" s="21">
        <f t="shared" si="1325"/>
        <v>0</v>
      </c>
      <c r="OM92" s="21"/>
      <c r="ON92" s="21">
        <f t="shared" si="1326"/>
        <v>0</v>
      </c>
      <c r="OO92" s="21"/>
      <c r="OP92" s="21">
        <f t="shared" si="1326"/>
        <v>0</v>
      </c>
      <c r="OQ92" s="21"/>
      <c r="OR92" s="21">
        <f t="shared" si="1326"/>
        <v>0</v>
      </c>
      <c r="OS92" s="21"/>
      <c r="OT92" s="21">
        <f t="shared" si="1326"/>
        <v>0</v>
      </c>
      <c r="OU92" s="21"/>
      <c r="OV92" s="21">
        <f t="shared" si="1326"/>
        <v>0</v>
      </c>
      <c r="OW92" s="21"/>
      <c r="OX92" s="21">
        <f t="shared" si="1326"/>
        <v>0</v>
      </c>
      <c r="OY92" s="21"/>
      <c r="OZ92" s="21">
        <f t="shared" si="1326"/>
        <v>0</v>
      </c>
      <c r="PA92" s="21"/>
      <c r="PB92" s="21">
        <f t="shared" si="1327"/>
        <v>0</v>
      </c>
      <c r="PC92" s="21"/>
      <c r="PD92" s="21">
        <f t="shared" si="1327"/>
        <v>0</v>
      </c>
      <c r="PE92" s="21"/>
      <c r="PF92" s="21">
        <f t="shared" si="1327"/>
        <v>0</v>
      </c>
      <c r="PG92" s="21"/>
      <c r="PH92" s="21">
        <f t="shared" si="1327"/>
        <v>0</v>
      </c>
      <c r="PI92" s="21"/>
      <c r="PJ92" s="21">
        <f t="shared" si="1327"/>
        <v>0</v>
      </c>
      <c r="PK92" s="21"/>
      <c r="PL92" s="21">
        <f t="shared" si="1327"/>
        <v>0</v>
      </c>
      <c r="PM92" s="21"/>
      <c r="PN92" s="21">
        <f t="shared" si="1328"/>
        <v>0</v>
      </c>
      <c r="PO92" s="21"/>
      <c r="PP92" s="21">
        <f t="shared" si="1328"/>
        <v>0</v>
      </c>
      <c r="PQ92" s="21"/>
      <c r="PR92" s="21">
        <f t="shared" si="1328"/>
        <v>0</v>
      </c>
      <c r="PS92" s="21"/>
      <c r="PT92" s="21">
        <f t="shared" si="1328"/>
        <v>0</v>
      </c>
      <c r="PU92" s="21"/>
      <c r="PV92" s="21">
        <f t="shared" si="1328"/>
        <v>0</v>
      </c>
      <c r="PW92" s="21"/>
      <c r="PX92" s="21">
        <f t="shared" si="1328"/>
        <v>0</v>
      </c>
      <c r="PY92" s="21"/>
      <c r="PZ92" s="21">
        <f t="shared" si="1329"/>
        <v>0</v>
      </c>
      <c r="QA92" s="21"/>
      <c r="QB92" s="21">
        <f t="shared" si="1329"/>
        <v>0</v>
      </c>
      <c r="QC92" s="21"/>
      <c r="QD92" s="21">
        <f t="shared" si="1329"/>
        <v>0</v>
      </c>
      <c r="QE92" s="21"/>
      <c r="QF92" s="21">
        <f t="shared" si="1329"/>
        <v>0</v>
      </c>
      <c r="QG92" s="21"/>
      <c r="QH92" s="21">
        <f t="shared" si="1329"/>
        <v>0</v>
      </c>
      <c r="QI92" s="21"/>
      <c r="QJ92" s="21">
        <f t="shared" si="1329"/>
        <v>0</v>
      </c>
      <c r="QK92" s="21"/>
      <c r="QL92" s="21">
        <f t="shared" si="1330"/>
        <v>0</v>
      </c>
      <c r="QM92" s="21"/>
      <c r="QN92" s="21">
        <f t="shared" si="1330"/>
        <v>0</v>
      </c>
      <c r="QO92" s="21"/>
      <c r="QP92" s="21">
        <f t="shared" si="1330"/>
        <v>0</v>
      </c>
      <c r="QQ92" s="21"/>
      <c r="QR92" s="21">
        <f t="shared" si="1330"/>
        <v>0</v>
      </c>
      <c r="QS92" s="21"/>
      <c r="QT92" s="21">
        <f t="shared" si="1330"/>
        <v>0</v>
      </c>
      <c r="QU92" s="21"/>
      <c r="QV92" s="21">
        <f t="shared" si="1330"/>
        <v>0</v>
      </c>
      <c r="QW92" s="21"/>
      <c r="QX92" s="21">
        <f t="shared" si="1331"/>
        <v>0</v>
      </c>
      <c r="QY92" s="21"/>
      <c r="QZ92" s="21">
        <f t="shared" si="1331"/>
        <v>0</v>
      </c>
      <c r="RA92" s="21"/>
      <c r="RB92" s="21">
        <f t="shared" si="1331"/>
        <v>0</v>
      </c>
      <c r="RC92" s="21"/>
      <c r="RD92" s="21">
        <f t="shared" si="1331"/>
        <v>0</v>
      </c>
      <c r="RE92" s="21"/>
      <c r="RF92" s="21">
        <f t="shared" si="1331"/>
        <v>0</v>
      </c>
      <c r="RG92" s="21"/>
      <c r="RH92" s="21">
        <f t="shared" si="1331"/>
        <v>0</v>
      </c>
      <c r="RI92" s="21"/>
      <c r="RJ92" s="21">
        <f t="shared" si="1332"/>
        <v>0</v>
      </c>
      <c r="RK92" s="21"/>
      <c r="RL92" s="21">
        <f t="shared" si="1333"/>
        <v>0</v>
      </c>
      <c r="RM92" s="21"/>
      <c r="RN92" s="21">
        <f t="shared" si="1334"/>
        <v>0</v>
      </c>
      <c r="RO92" s="21"/>
      <c r="RP92" s="21">
        <f t="shared" si="1335"/>
        <v>0</v>
      </c>
      <c r="RQ92" s="21"/>
      <c r="RR92" s="21">
        <f t="shared" si="1336"/>
        <v>0</v>
      </c>
      <c r="RS92" s="21"/>
      <c r="RT92" s="21">
        <f t="shared" si="1337"/>
        <v>0</v>
      </c>
      <c r="RU92" s="21"/>
      <c r="RV92" s="21">
        <f t="shared" si="1338"/>
        <v>0</v>
      </c>
      <c r="RW92" s="21"/>
      <c r="RX92" s="21">
        <f t="shared" si="1339"/>
        <v>0</v>
      </c>
      <c r="RY92" s="21"/>
      <c r="RZ92" s="21">
        <f t="shared" si="1340"/>
        <v>0</v>
      </c>
      <c r="SA92" s="21"/>
      <c r="SB92" s="21">
        <f t="shared" si="1341"/>
        <v>0</v>
      </c>
      <c r="SC92" s="21"/>
      <c r="SD92" s="21">
        <f t="shared" si="1342"/>
        <v>0</v>
      </c>
      <c r="SE92" s="21"/>
      <c r="SF92" s="21">
        <f t="shared" si="1343"/>
        <v>0</v>
      </c>
      <c r="SG92" s="21"/>
      <c r="SH92" s="21">
        <f t="shared" si="1344"/>
        <v>0</v>
      </c>
      <c r="SI92" s="21"/>
      <c r="SJ92" s="21">
        <f t="shared" si="1345"/>
        <v>0</v>
      </c>
      <c r="SK92" s="21"/>
      <c r="SL92" s="21">
        <f t="shared" si="1346"/>
        <v>0</v>
      </c>
      <c r="SM92" s="21"/>
      <c r="SN92" s="21">
        <f t="shared" si="1347"/>
        <v>0</v>
      </c>
      <c r="SO92" s="21"/>
      <c r="SP92" s="21">
        <f t="shared" si="1348"/>
        <v>0</v>
      </c>
      <c r="SQ92" s="21"/>
      <c r="SR92" s="21">
        <f t="shared" si="1349"/>
        <v>0</v>
      </c>
      <c r="SS92" s="21"/>
      <c r="ST92" s="21">
        <f t="shared" si="1350"/>
        <v>0</v>
      </c>
      <c r="SU92" s="21"/>
      <c r="SV92" s="21">
        <f t="shared" si="1351"/>
        <v>0</v>
      </c>
      <c r="SW92" s="21"/>
      <c r="SX92" s="21">
        <f t="shared" si="1352"/>
        <v>0</v>
      </c>
      <c r="SY92" s="21"/>
      <c r="SZ92" s="21">
        <f t="shared" si="1353"/>
        <v>0</v>
      </c>
      <c r="TA92" s="21"/>
      <c r="TB92" s="21">
        <f t="shared" si="1354"/>
        <v>0</v>
      </c>
      <c r="TC92" s="21"/>
      <c r="TD92" s="21">
        <f t="shared" si="1355"/>
        <v>0</v>
      </c>
      <c r="TE92" s="21"/>
      <c r="TF92" s="21">
        <f t="shared" si="1356"/>
        <v>0</v>
      </c>
      <c r="TG92" s="21"/>
      <c r="TH92" s="21">
        <f t="shared" si="1357"/>
        <v>0</v>
      </c>
      <c r="TI92" s="21"/>
      <c r="TJ92" s="21">
        <f t="shared" si="1358"/>
        <v>0</v>
      </c>
      <c r="TK92" s="21"/>
      <c r="TL92" s="21">
        <f t="shared" si="1359"/>
        <v>0</v>
      </c>
      <c r="TM92" s="21"/>
      <c r="TN92" s="21">
        <f t="shared" si="1360"/>
        <v>0</v>
      </c>
      <c r="TO92" s="21"/>
      <c r="TP92" s="21">
        <f t="shared" si="1361"/>
        <v>0</v>
      </c>
      <c r="TQ92" s="21"/>
      <c r="TR92" s="21">
        <f t="shared" si="1362"/>
        <v>0</v>
      </c>
      <c r="TS92" s="21"/>
      <c r="TT92" s="21">
        <f t="shared" si="1363"/>
        <v>0</v>
      </c>
      <c r="TU92" s="21"/>
      <c r="TV92" s="21">
        <f t="shared" si="1364"/>
        <v>0</v>
      </c>
      <c r="TW92" s="21"/>
      <c r="TX92" s="21">
        <f t="shared" si="1365"/>
        <v>0</v>
      </c>
      <c r="TY92" s="21"/>
      <c r="TZ92" s="21">
        <f t="shared" si="1366"/>
        <v>0</v>
      </c>
      <c r="UA92" s="21"/>
      <c r="UB92" s="21">
        <f t="shared" si="1367"/>
        <v>0</v>
      </c>
      <c r="UC92" s="21"/>
      <c r="UD92" s="21">
        <f t="shared" si="1368"/>
        <v>0</v>
      </c>
      <c r="UE92" s="21"/>
      <c r="UF92" s="21">
        <f t="shared" si="1369"/>
        <v>0</v>
      </c>
      <c r="UG92" s="21"/>
      <c r="UH92" s="21">
        <f t="shared" si="1370"/>
        <v>0</v>
      </c>
      <c r="UI92" s="21"/>
      <c r="UJ92" s="21">
        <f t="shared" si="1371"/>
        <v>0</v>
      </c>
      <c r="UK92" s="21"/>
      <c r="UL92" s="21">
        <f t="shared" si="1372"/>
        <v>0</v>
      </c>
      <c r="UM92" s="21"/>
      <c r="UN92" s="21">
        <f t="shared" si="1373"/>
        <v>0</v>
      </c>
      <c r="UO92" s="21"/>
      <c r="UP92" s="21">
        <f t="shared" si="1374"/>
        <v>0</v>
      </c>
      <c r="UQ92" s="21"/>
      <c r="UR92" s="21">
        <f t="shared" si="1375"/>
        <v>0</v>
      </c>
      <c r="US92" s="21"/>
      <c r="UT92" s="21">
        <f t="shared" si="1376"/>
        <v>0</v>
      </c>
      <c r="UU92" s="21"/>
      <c r="UV92" s="21">
        <f t="shared" si="1377"/>
        <v>0</v>
      </c>
      <c r="UW92" s="21"/>
      <c r="UX92" s="21">
        <f t="shared" si="1378"/>
        <v>0</v>
      </c>
      <c r="UY92" s="21"/>
      <c r="UZ92" s="21">
        <f t="shared" si="1379"/>
        <v>0</v>
      </c>
      <c r="VA92" s="21"/>
      <c r="VB92" s="21">
        <f t="shared" si="1380"/>
        <v>0</v>
      </c>
      <c r="VC92" s="21"/>
      <c r="VD92" s="21">
        <f t="shared" si="1381"/>
        <v>0</v>
      </c>
      <c r="VE92" s="21"/>
      <c r="VF92" s="21">
        <f t="shared" si="1382"/>
        <v>0</v>
      </c>
      <c r="VG92" s="21"/>
      <c r="VH92" s="21">
        <f t="shared" si="1383"/>
        <v>0</v>
      </c>
      <c r="VI92" s="21"/>
      <c r="VJ92" s="21">
        <f t="shared" si="1384"/>
        <v>0</v>
      </c>
      <c r="VK92" s="21"/>
      <c r="VL92" s="21">
        <f t="shared" si="1385"/>
        <v>0</v>
      </c>
      <c r="VM92" s="21"/>
      <c r="VN92" s="21">
        <f t="shared" si="1386"/>
        <v>0</v>
      </c>
      <c r="VO92" s="21"/>
      <c r="VP92" s="21">
        <f t="shared" si="1387"/>
        <v>0</v>
      </c>
      <c r="VQ92" s="21"/>
      <c r="VR92" s="21">
        <f t="shared" si="1326"/>
        <v>0</v>
      </c>
      <c r="VS92" s="21"/>
      <c r="VT92" s="21">
        <f t="shared" si="1388"/>
        <v>0</v>
      </c>
      <c r="VU92" s="21"/>
      <c r="VV92" s="21">
        <f t="shared" si="1388"/>
        <v>0</v>
      </c>
      <c r="VW92" s="21"/>
      <c r="VX92" s="21">
        <f t="shared" si="1389"/>
        <v>0</v>
      </c>
      <c r="VY92" s="21"/>
      <c r="VZ92" s="21">
        <f t="shared" si="1389"/>
        <v>0</v>
      </c>
      <c r="WA92" s="21"/>
      <c r="WB92" s="21">
        <f t="shared" si="1389"/>
        <v>0</v>
      </c>
      <c r="WC92" s="21"/>
      <c r="WD92" s="21">
        <f t="shared" si="1389"/>
        <v>0</v>
      </c>
      <c r="WE92" s="21"/>
      <c r="WF92" s="21">
        <f t="shared" si="1389"/>
        <v>0</v>
      </c>
      <c r="WG92" s="21"/>
      <c r="WH92" s="21">
        <f t="shared" si="1389"/>
        <v>0</v>
      </c>
      <c r="WI92" s="21"/>
      <c r="WJ92" s="21">
        <f t="shared" si="1389"/>
        <v>0</v>
      </c>
      <c r="WK92" s="21"/>
      <c r="WL92" s="21">
        <f t="shared" si="1389"/>
        <v>0</v>
      </c>
      <c r="WM92" s="21"/>
      <c r="WN92" s="21">
        <f t="shared" si="1390"/>
        <v>0</v>
      </c>
      <c r="WO92" s="21"/>
      <c r="WP92" s="21">
        <f t="shared" si="1390"/>
        <v>0</v>
      </c>
      <c r="WQ92" s="21"/>
      <c r="WR92" s="21">
        <f t="shared" si="1390"/>
        <v>0</v>
      </c>
      <c r="WS92" s="21"/>
      <c r="WT92" s="21">
        <f t="shared" si="1390"/>
        <v>0</v>
      </c>
      <c r="WU92" s="21"/>
      <c r="WV92" s="21">
        <f t="shared" si="1390"/>
        <v>0</v>
      </c>
      <c r="WW92" s="21"/>
      <c r="WX92" s="21">
        <f t="shared" si="1390"/>
        <v>0</v>
      </c>
      <c r="WY92" s="21"/>
      <c r="WZ92" s="21">
        <f t="shared" si="1390"/>
        <v>0</v>
      </c>
      <c r="XA92" s="21"/>
      <c r="XB92" s="21">
        <f t="shared" si="1390"/>
        <v>0</v>
      </c>
      <c r="XC92" s="21"/>
      <c r="XD92" s="21">
        <f t="shared" si="1391"/>
        <v>0</v>
      </c>
      <c r="XE92" s="21"/>
      <c r="XF92" s="21">
        <f t="shared" si="1391"/>
        <v>0</v>
      </c>
      <c r="XG92" s="21"/>
      <c r="XH92" s="21">
        <f t="shared" si="1391"/>
        <v>0</v>
      </c>
      <c r="XI92" s="21"/>
      <c r="XJ92" s="21">
        <f t="shared" si="1391"/>
        <v>0</v>
      </c>
      <c r="XK92" s="21"/>
      <c r="XL92" s="21">
        <f t="shared" si="1391"/>
        <v>0</v>
      </c>
      <c r="XM92" s="21"/>
      <c r="XN92" s="21">
        <f t="shared" si="1391"/>
        <v>0</v>
      </c>
      <c r="XO92" s="21"/>
      <c r="XP92" s="21">
        <f t="shared" si="1391"/>
        <v>0</v>
      </c>
      <c r="XQ92" s="21"/>
      <c r="XR92" s="21">
        <f t="shared" si="1391"/>
        <v>0</v>
      </c>
      <c r="XS92" s="21"/>
      <c r="XT92" s="21">
        <f t="shared" si="1453"/>
        <v>0</v>
      </c>
      <c r="XU92" s="21"/>
      <c r="XV92" s="21">
        <f t="shared" si="1453"/>
        <v>0</v>
      </c>
      <c r="XW92" s="21"/>
      <c r="XX92" s="21">
        <f t="shared" si="1453"/>
        <v>0</v>
      </c>
      <c r="XY92" s="21"/>
      <c r="XZ92" s="21">
        <f t="shared" si="1453"/>
        <v>0</v>
      </c>
      <c r="YA92" s="21"/>
      <c r="YB92" s="21">
        <f t="shared" si="1392"/>
        <v>0</v>
      </c>
      <c r="YC92" s="21"/>
      <c r="YD92" s="21">
        <f t="shared" si="1393"/>
        <v>0</v>
      </c>
      <c r="YE92" s="21"/>
      <c r="YF92" s="21">
        <f t="shared" si="1394"/>
        <v>0</v>
      </c>
      <c r="YG92" s="21"/>
      <c r="YH92" s="21">
        <f t="shared" si="1395"/>
        <v>0</v>
      </c>
      <c r="YI92" s="21"/>
      <c r="YJ92" s="21">
        <f t="shared" si="1396"/>
        <v>0</v>
      </c>
      <c r="YK92" s="21"/>
      <c r="YL92" s="21">
        <f t="shared" si="1397"/>
        <v>0</v>
      </c>
      <c r="YM92" s="21"/>
      <c r="YN92" s="21">
        <f t="shared" si="1398"/>
        <v>0</v>
      </c>
      <c r="YO92" s="21"/>
      <c r="YP92" s="21">
        <f t="shared" si="1399"/>
        <v>0</v>
      </c>
      <c r="YQ92" s="21"/>
      <c r="YR92" s="21">
        <f t="shared" si="1400"/>
        <v>0</v>
      </c>
      <c r="YS92" s="21"/>
      <c r="YT92" s="21">
        <f t="shared" si="1401"/>
        <v>0</v>
      </c>
      <c r="YU92" s="21"/>
      <c r="YV92" s="21">
        <f t="shared" si="1402"/>
        <v>0</v>
      </c>
      <c r="YW92" s="21"/>
      <c r="YX92" s="21">
        <f t="shared" si="1403"/>
        <v>0</v>
      </c>
      <c r="YY92" s="21"/>
      <c r="YZ92" s="21">
        <f t="shared" si="1388"/>
        <v>0</v>
      </c>
      <c r="ZA92" s="21"/>
      <c r="ZB92" s="21">
        <f t="shared" si="1404"/>
        <v>0</v>
      </c>
      <c r="ZC92" s="21"/>
      <c r="ZD92" s="21">
        <f t="shared" si="1405"/>
        <v>0</v>
      </c>
      <c r="ZE92" s="21"/>
      <c r="ZF92" s="21">
        <f t="shared" si="1406"/>
        <v>0</v>
      </c>
      <c r="ZG92" s="21"/>
      <c r="ZH92" s="21">
        <f t="shared" si="1407"/>
        <v>0</v>
      </c>
      <c r="ZI92" s="21"/>
      <c r="ZJ92" s="21">
        <f t="shared" si="1408"/>
        <v>0</v>
      </c>
      <c r="ZK92" s="21"/>
      <c r="ZL92" s="21">
        <f t="shared" si="1409"/>
        <v>0</v>
      </c>
      <c r="ZM92" s="21"/>
      <c r="ZN92" s="21">
        <f t="shared" si="1410"/>
        <v>0</v>
      </c>
      <c r="ZO92" s="21"/>
      <c r="ZP92" s="21">
        <f t="shared" si="1411"/>
        <v>0</v>
      </c>
      <c r="ZQ92" s="21"/>
      <c r="ZR92" s="21">
        <f t="shared" si="1412"/>
        <v>0</v>
      </c>
      <c r="ZS92" s="21"/>
      <c r="ZT92" s="21">
        <f t="shared" si="1388"/>
        <v>0</v>
      </c>
      <c r="ZU92" s="21"/>
      <c r="ZV92" s="21">
        <f t="shared" si="1413"/>
        <v>0</v>
      </c>
      <c r="ZW92" s="21"/>
      <c r="ZX92" s="21">
        <f t="shared" si="1414"/>
        <v>0</v>
      </c>
      <c r="ZY92" s="21"/>
      <c r="ZZ92" s="21">
        <f t="shared" si="1414"/>
        <v>0</v>
      </c>
      <c r="AAA92" s="21"/>
      <c r="AAB92" s="21">
        <f t="shared" si="1415"/>
        <v>0</v>
      </c>
      <c r="AAC92" s="21"/>
      <c r="AAD92" s="21">
        <f t="shared" si="1415"/>
        <v>0</v>
      </c>
      <c r="AAE92" s="21"/>
      <c r="AAF92" s="21">
        <f t="shared" si="1416"/>
        <v>0</v>
      </c>
      <c r="AAG92" s="21"/>
      <c r="AAH92" s="21">
        <f t="shared" si="1416"/>
        <v>0</v>
      </c>
      <c r="AAI92" s="21"/>
      <c r="AAJ92" s="21">
        <f t="shared" si="1417"/>
        <v>0</v>
      </c>
      <c r="AAK92" s="21"/>
      <c r="AAL92" s="21">
        <f t="shared" si="1417"/>
        <v>0</v>
      </c>
      <c r="AAM92" s="21"/>
      <c r="AAN92" s="21">
        <f t="shared" si="1418"/>
        <v>0</v>
      </c>
      <c r="AAO92" s="21"/>
      <c r="AAP92" s="21">
        <f t="shared" si="1418"/>
        <v>0</v>
      </c>
      <c r="AAQ92" s="21"/>
      <c r="AAR92" s="21">
        <f t="shared" si="1419"/>
        <v>0</v>
      </c>
      <c r="AAS92" s="21"/>
      <c r="AAT92" s="21">
        <f t="shared" si="1419"/>
        <v>0</v>
      </c>
      <c r="AAU92" s="21"/>
      <c r="AAV92" s="21">
        <f t="shared" si="1420"/>
        <v>0</v>
      </c>
      <c r="AAW92" s="21"/>
      <c r="AAX92" s="21">
        <f t="shared" si="1420"/>
        <v>0</v>
      </c>
      <c r="AAY92" s="21"/>
      <c r="AAZ92" s="21">
        <f t="shared" si="1421"/>
        <v>0</v>
      </c>
      <c r="ABA92" s="21"/>
      <c r="ABB92" s="21">
        <f t="shared" si="1421"/>
        <v>0</v>
      </c>
      <c r="ABC92" s="21"/>
      <c r="ABD92" s="21">
        <f t="shared" si="1422"/>
        <v>0</v>
      </c>
      <c r="ABE92" s="21"/>
      <c r="ABF92" s="21">
        <f t="shared" si="1422"/>
        <v>0</v>
      </c>
      <c r="ABG92" s="21"/>
      <c r="ABH92" s="21">
        <f t="shared" si="1423"/>
        <v>0</v>
      </c>
      <c r="ABI92" s="21"/>
      <c r="ABJ92" s="21">
        <f t="shared" si="1423"/>
        <v>0</v>
      </c>
      <c r="ABK92" s="21"/>
      <c r="ABL92" s="21">
        <f t="shared" si="1424"/>
        <v>0</v>
      </c>
      <c r="ABM92" s="21"/>
      <c r="ABN92" s="21">
        <f t="shared" si="1424"/>
        <v>0</v>
      </c>
      <c r="ABO92" s="21"/>
      <c r="ABP92" s="21">
        <f t="shared" si="1425"/>
        <v>0</v>
      </c>
      <c r="ABQ92" s="21"/>
      <c r="ABR92" s="21">
        <f t="shared" si="1425"/>
        <v>0</v>
      </c>
      <c r="ABS92" s="21"/>
      <c r="ABT92" s="21">
        <f t="shared" si="1426"/>
        <v>0</v>
      </c>
      <c r="ABU92" s="21"/>
      <c r="ABV92" s="21">
        <f t="shared" si="1426"/>
        <v>0</v>
      </c>
      <c r="ABW92" s="21"/>
      <c r="ABX92" s="21">
        <f t="shared" si="1427"/>
        <v>0</v>
      </c>
      <c r="ABY92" s="21"/>
      <c r="ABZ92" s="21">
        <f t="shared" si="1427"/>
        <v>0</v>
      </c>
      <c r="ACA92" s="21"/>
      <c r="ACB92" s="21">
        <f t="shared" si="1428"/>
        <v>0</v>
      </c>
      <c r="ACC92" s="21"/>
      <c r="ACD92" s="21">
        <f t="shared" si="1428"/>
        <v>0</v>
      </c>
      <c r="ACE92" s="21"/>
      <c r="ACF92" s="21">
        <f t="shared" si="1429"/>
        <v>0</v>
      </c>
      <c r="ACG92" s="21"/>
      <c r="ACH92" s="21">
        <f t="shared" si="1429"/>
        <v>0</v>
      </c>
      <c r="ACI92" s="21"/>
      <c r="ACJ92" s="21">
        <f t="shared" si="1430"/>
        <v>0</v>
      </c>
      <c r="ACK92" s="21"/>
      <c r="ACL92" s="21">
        <f t="shared" si="1430"/>
        <v>0</v>
      </c>
      <c r="ACM92" s="21"/>
      <c r="ACN92" s="21">
        <f t="shared" si="1431"/>
        <v>0</v>
      </c>
      <c r="ACO92" s="21"/>
      <c r="ACP92" s="21">
        <f t="shared" si="1431"/>
        <v>0</v>
      </c>
      <c r="ACQ92" s="21"/>
      <c r="ACR92" s="21">
        <f t="shared" si="1432"/>
        <v>0</v>
      </c>
      <c r="ACS92" s="21"/>
      <c r="ACT92" s="21">
        <f t="shared" si="1432"/>
        <v>0</v>
      </c>
      <c r="ACU92" s="21"/>
      <c r="ACV92" s="21">
        <f t="shared" si="1433"/>
        <v>0</v>
      </c>
      <c r="ACW92" s="21"/>
      <c r="ACX92" s="21">
        <f t="shared" si="1433"/>
        <v>0</v>
      </c>
      <c r="ACY92" s="21"/>
      <c r="ACZ92" s="21">
        <f t="shared" si="1434"/>
        <v>0</v>
      </c>
      <c r="ADA92" s="21"/>
      <c r="ADB92" s="21">
        <f t="shared" si="1434"/>
        <v>0</v>
      </c>
      <c r="ADC92" s="21"/>
      <c r="ADD92" s="21">
        <f t="shared" si="1435"/>
        <v>0</v>
      </c>
      <c r="ADE92" s="21"/>
      <c r="ADF92" s="21">
        <f t="shared" si="1435"/>
        <v>0</v>
      </c>
      <c r="ADG92" s="21"/>
      <c r="ADH92" s="21">
        <f t="shared" si="1436"/>
        <v>0</v>
      </c>
      <c r="ADI92" s="21"/>
      <c r="ADJ92" s="21">
        <f t="shared" si="1436"/>
        <v>0</v>
      </c>
      <c r="ADK92" s="21"/>
      <c r="ADL92" s="21">
        <f t="shared" si="1437"/>
        <v>0</v>
      </c>
      <c r="ADM92" s="21"/>
      <c r="ADN92" s="21">
        <f t="shared" si="1437"/>
        <v>0</v>
      </c>
      <c r="ADO92" s="21"/>
      <c r="ADP92" s="21">
        <f t="shared" si="1437"/>
        <v>0</v>
      </c>
      <c r="ADQ92" s="21"/>
      <c r="ADR92" s="21">
        <f t="shared" si="1437"/>
        <v>0</v>
      </c>
      <c r="ADS92" s="21"/>
      <c r="ADT92" s="21">
        <f t="shared" si="1437"/>
        <v>0</v>
      </c>
      <c r="ADU92" s="21"/>
      <c r="ADV92" s="21">
        <f t="shared" si="1438"/>
        <v>0</v>
      </c>
      <c r="ADW92" s="21"/>
      <c r="ADX92" s="21">
        <f t="shared" si="1438"/>
        <v>0</v>
      </c>
      <c r="ADY92" s="21"/>
      <c r="ADZ92" s="21">
        <f t="shared" si="1438"/>
        <v>0</v>
      </c>
      <c r="AEA92" s="21"/>
      <c r="AEB92" s="21">
        <f t="shared" si="1438"/>
        <v>0</v>
      </c>
      <c r="AEC92" s="21"/>
      <c r="AED92" s="21">
        <f t="shared" si="1439"/>
        <v>0</v>
      </c>
      <c r="AEE92" s="21"/>
      <c r="AEF92" s="21">
        <f t="shared" si="1439"/>
        <v>0</v>
      </c>
      <c r="AEG92" s="21"/>
      <c r="AEH92" s="21">
        <f t="shared" si="1439"/>
        <v>0</v>
      </c>
      <c r="AEI92" s="21"/>
      <c r="AEJ92" s="21">
        <f t="shared" si="1439"/>
        <v>0</v>
      </c>
      <c r="AEK92" s="21"/>
      <c r="AEL92" s="21">
        <f t="shared" si="1439"/>
        <v>0</v>
      </c>
      <c r="AEM92" s="21"/>
      <c r="AEN92" s="21">
        <f t="shared" si="1440"/>
        <v>0</v>
      </c>
      <c r="AEO92" s="21"/>
      <c r="AEP92" s="21">
        <f t="shared" si="1440"/>
        <v>0</v>
      </c>
      <c r="AEQ92" s="21"/>
      <c r="AER92" s="21">
        <f t="shared" si="1440"/>
        <v>0</v>
      </c>
      <c r="AES92" s="21"/>
      <c r="AET92" s="21">
        <f t="shared" si="1440"/>
        <v>0</v>
      </c>
      <c r="AEU92" s="21"/>
      <c r="AEV92" s="21">
        <f t="shared" si="1441"/>
        <v>0</v>
      </c>
      <c r="AEW92" s="21"/>
      <c r="AEX92" s="21">
        <f t="shared" si="1441"/>
        <v>0</v>
      </c>
      <c r="AEY92" s="21"/>
      <c r="AEZ92" s="21">
        <f t="shared" si="1441"/>
        <v>0</v>
      </c>
      <c r="AFA92" s="21"/>
      <c r="AFB92" s="21">
        <f t="shared" si="1441"/>
        <v>0</v>
      </c>
      <c r="AFC92" s="21"/>
      <c r="AFD92" s="21">
        <f t="shared" si="1441"/>
        <v>0</v>
      </c>
      <c r="AFE92" s="21"/>
      <c r="AFF92" s="21">
        <f t="shared" si="1442"/>
        <v>0</v>
      </c>
      <c r="AFG92" s="21"/>
      <c r="AFH92" s="21">
        <f t="shared" si="1442"/>
        <v>0</v>
      </c>
      <c r="AFI92" s="21"/>
      <c r="AFJ92" s="21">
        <f t="shared" si="1442"/>
        <v>0</v>
      </c>
      <c r="AFK92" s="21"/>
      <c r="AFL92" s="21">
        <f t="shared" si="1442"/>
        <v>0</v>
      </c>
      <c r="AFM92" s="21"/>
      <c r="AFN92" s="21">
        <f t="shared" si="1443"/>
        <v>0</v>
      </c>
      <c r="AFO92" s="21"/>
      <c r="AFP92" s="21">
        <f t="shared" si="1443"/>
        <v>0</v>
      </c>
      <c r="AFQ92" s="21"/>
      <c r="AFR92" s="21">
        <f t="shared" si="1443"/>
        <v>0</v>
      </c>
      <c r="AFS92" s="21"/>
      <c r="AFT92" s="21">
        <f t="shared" si="1443"/>
        <v>0</v>
      </c>
      <c r="AFU92" s="21"/>
      <c r="AFV92" s="21">
        <f t="shared" si="1443"/>
        <v>0</v>
      </c>
      <c r="AFW92" s="21"/>
      <c r="AFX92" s="21">
        <f t="shared" si="1444"/>
        <v>0</v>
      </c>
      <c r="AFY92" s="21"/>
      <c r="AFZ92" s="21">
        <f t="shared" si="1444"/>
        <v>0</v>
      </c>
      <c r="AGA92" s="21"/>
      <c r="AGB92" s="21">
        <f t="shared" si="1444"/>
        <v>0</v>
      </c>
      <c r="AGC92" s="21"/>
      <c r="AGD92" s="21">
        <f t="shared" si="1444"/>
        <v>0</v>
      </c>
      <c r="AGE92" s="21"/>
      <c r="AGF92" s="21">
        <f t="shared" si="1445"/>
        <v>0</v>
      </c>
      <c r="AGG92" s="21"/>
      <c r="AGH92" s="21">
        <f t="shared" si="1445"/>
        <v>0</v>
      </c>
      <c r="AGI92" s="21"/>
      <c r="AGJ92" s="21">
        <f t="shared" si="1445"/>
        <v>0</v>
      </c>
      <c r="AGK92" s="21"/>
      <c r="AGL92" s="21">
        <f t="shared" si="1445"/>
        <v>0</v>
      </c>
      <c r="AGM92" s="21"/>
      <c r="AGN92" s="21">
        <f t="shared" si="1445"/>
        <v>0</v>
      </c>
      <c r="AGO92" s="21"/>
      <c r="AGP92" s="21">
        <f t="shared" si="1446"/>
        <v>0</v>
      </c>
      <c r="AGQ92" s="21"/>
      <c r="AGR92" s="21">
        <f t="shared" si="1446"/>
        <v>0</v>
      </c>
      <c r="AGS92" s="21"/>
      <c r="AGT92" s="21">
        <f t="shared" si="1446"/>
        <v>0</v>
      </c>
      <c r="AGU92" s="21"/>
      <c r="AGV92" s="21">
        <f t="shared" si="1446"/>
        <v>0</v>
      </c>
      <c r="AGW92" s="21"/>
      <c r="AGX92" s="21">
        <f t="shared" si="1447"/>
        <v>0</v>
      </c>
      <c r="AGY92" s="21"/>
      <c r="AGZ92" s="21">
        <f t="shared" si="1447"/>
        <v>0</v>
      </c>
      <c r="AHA92" s="21"/>
      <c r="AHB92" s="21">
        <f t="shared" si="1447"/>
        <v>0</v>
      </c>
      <c r="AHC92" s="21"/>
      <c r="AHD92" s="21">
        <f t="shared" si="1447"/>
        <v>0</v>
      </c>
      <c r="AHE92" s="21"/>
      <c r="AHF92" s="21">
        <f t="shared" si="1447"/>
        <v>0</v>
      </c>
      <c r="AHG92" s="21"/>
      <c r="AHH92" s="21">
        <f t="shared" si="1448"/>
        <v>0</v>
      </c>
      <c r="AHI92" s="21"/>
      <c r="AHJ92" s="21">
        <f t="shared" si="1448"/>
        <v>0</v>
      </c>
      <c r="AHK92" s="21"/>
      <c r="AHL92" s="21">
        <f t="shared" si="1448"/>
        <v>0</v>
      </c>
      <c r="AHM92" s="21"/>
      <c r="AHN92" s="21">
        <f t="shared" si="1448"/>
        <v>0</v>
      </c>
      <c r="AHO92" s="21"/>
      <c r="AHP92" s="21">
        <f t="shared" si="1449"/>
        <v>0</v>
      </c>
      <c r="AHQ92" s="21"/>
      <c r="AHR92" s="21">
        <f t="shared" si="1449"/>
        <v>0</v>
      </c>
      <c r="AHS92" s="21"/>
      <c r="AHT92" s="21">
        <f t="shared" si="1449"/>
        <v>0</v>
      </c>
      <c r="AHU92" s="21"/>
      <c r="AHV92" s="21">
        <f t="shared" si="1449"/>
        <v>0</v>
      </c>
      <c r="AHW92" s="21"/>
      <c r="AHX92" s="21">
        <f t="shared" si="1449"/>
        <v>0</v>
      </c>
      <c r="AHY92" s="21"/>
      <c r="AHZ92" s="21">
        <f t="shared" si="1450"/>
        <v>0</v>
      </c>
      <c r="AIA92" s="21"/>
      <c r="AIB92" s="21">
        <f t="shared" si="1450"/>
        <v>0</v>
      </c>
      <c r="AIC92" s="21"/>
      <c r="AID92" s="21">
        <f t="shared" si="1450"/>
        <v>0</v>
      </c>
      <c r="AIE92" s="21"/>
      <c r="AIF92" s="21">
        <f t="shared" si="1450"/>
        <v>0</v>
      </c>
      <c r="AIG92" s="21"/>
      <c r="AIH92" s="21">
        <f t="shared" si="1451"/>
        <v>0</v>
      </c>
      <c r="AII92" s="21"/>
      <c r="AIJ92" s="21">
        <f t="shared" si="1451"/>
        <v>0</v>
      </c>
      <c r="AIK92" s="21"/>
      <c r="AIL92" s="21">
        <f t="shared" si="1451"/>
        <v>0</v>
      </c>
      <c r="AIM92" s="21"/>
      <c r="AIN92" s="21">
        <f t="shared" si="1451"/>
        <v>0</v>
      </c>
      <c r="AIO92" s="21"/>
      <c r="AIP92" s="21">
        <f t="shared" si="1451"/>
        <v>0</v>
      </c>
      <c r="AIQ92" s="21"/>
      <c r="AIR92" s="21">
        <f t="shared" si="1452"/>
        <v>0</v>
      </c>
      <c r="AIS92" s="21"/>
      <c r="AIT92" s="21">
        <f t="shared" si="1452"/>
        <v>0</v>
      </c>
      <c r="AIU92" s="21"/>
      <c r="AIV92" s="21">
        <f t="shared" si="1452"/>
        <v>0</v>
      </c>
      <c r="AIW92" s="21"/>
      <c r="AIX92" s="21">
        <f t="shared" si="1452"/>
        <v>0</v>
      </c>
      <c r="AIY92" s="21"/>
      <c r="AIZ92" s="21">
        <f t="shared" si="1388"/>
        <v>0</v>
      </c>
      <c r="AJA92" s="21"/>
    </row>
    <row r="93" spans="1:937" ht="13.5" customHeight="1" x14ac:dyDescent="0.25">
      <c r="B93" s="31">
        <v>88</v>
      </c>
      <c r="C93" s="192" t="s">
        <v>209</v>
      </c>
      <c r="D93" s="67" t="s">
        <v>144</v>
      </c>
      <c r="E93" s="194" t="s">
        <v>404</v>
      </c>
      <c r="F93" s="194" t="str">
        <f>_xlfn.XLOOKUP(D93,'WTG PH-III'!$D$5:$D$198,'WTG PH-III'!$B$5:$B$198,0,0,1)</f>
        <v>PSS-14</v>
      </c>
      <c r="G93" s="22" t="s">
        <v>537</v>
      </c>
      <c r="H93" s="22" t="s">
        <v>550</v>
      </c>
      <c r="I93" s="61">
        <v>12</v>
      </c>
      <c r="J93" s="21">
        <v>253</v>
      </c>
      <c r="K93" s="21">
        <f t="shared" si="1129"/>
        <v>253</v>
      </c>
      <c r="L93" s="21">
        <f t="shared" si="1130"/>
        <v>253</v>
      </c>
      <c r="M93" s="21">
        <f t="shared" si="1131"/>
        <v>0</v>
      </c>
      <c r="N93" s="95">
        <f>VLOOKUP(D93,'WTG PH-III'!$D$5:$U$198,17,0)</f>
        <v>45803</v>
      </c>
      <c r="O93" s="95">
        <f>VLOOKUP(D93,'WTG PH-III'!$D$5:$U$198,18,0)</f>
        <v>45813</v>
      </c>
      <c r="P93" s="21">
        <f t="shared" si="1132"/>
        <v>0</v>
      </c>
      <c r="Q93" s="21"/>
      <c r="R93" s="21">
        <f t="shared" si="1133"/>
        <v>0</v>
      </c>
      <c r="S93" s="21"/>
      <c r="T93" s="21">
        <f t="shared" si="1134"/>
        <v>0</v>
      </c>
      <c r="U93" s="21"/>
      <c r="V93" s="21">
        <f t="shared" si="1135"/>
        <v>0</v>
      </c>
      <c r="W93" s="21"/>
      <c r="X93" s="21">
        <f t="shared" si="1136"/>
        <v>0</v>
      </c>
      <c r="Y93" s="21"/>
      <c r="Z93" s="21">
        <f t="shared" si="1137"/>
        <v>0</v>
      </c>
      <c r="AA93" s="21"/>
      <c r="AB93" s="21">
        <f t="shared" si="1138"/>
        <v>0</v>
      </c>
      <c r="AC93" s="21"/>
      <c r="AD93" s="21">
        <f t="shared" si="1139"/>
        <v>0</v>
      </c>
      <c r="AE93" s="21"/>
      <c r="AF93" s="21">
        <f t="shared" si="1140"/>
        <v>0</v>
      </c>
      <c r="AG93" s="21"/>
      <c r="AH93" s="21">
        <f t="shared" si="1141"/>
        <v>0</v>
      </c>
      <c r="AI93" s="21"/>
      <c r="AJ93" s="21">
        <f t="shared" si="1142"/>
        <v>0</v>
      </c>
      <c r="AK93" s="21"/>
      <c r="AL93" s="21">
        <f t="shared" si="1143"/>
        <v>0</v>
      </c>
      <c r="AM93" s="21"/>
      <c r="AN93" s="21">
        <f t="shared" si="1144"/>
        <v>0</v>
      </c>
      <c r="AO93" s="21"/>
      <c r="AP93" s="21">
        <f t="shared" si="1145"/>
        <v>0</v>
      </c>
      <c r="AQ93" s="21"/>
      <c r="AR93" s="21">
        <f t="shared" si="1146"/>
        <v>0</v>
      </c>
      <c r="AS93" s="21"/>
      <c r="AT93" s="21">
        <f t="shared" si="1147"/>
        <v>0</v>
      </c>
      <c r="AU93" s="21"/>
      <c r="AV93" s="21">
        <f t="shared" si="1148"/>
        <v>0</v>
      </c>
      <c r="AW93" s="21"/>
      <c r="AX93" s="21">
        <f t="shared" si="1149"/>
        <v>0</v>
      </c>
      <c r="AY93" s="21"/>
      <c r="AZ93" s="21">
        <f t="shared" si="1150"/>
        <v>0</v>
      </c>
      <c r="BA93" s="21"/>
      <c r="BB93" s="21">
        <f t="shared" si="1151"/>
        <v>0</v>
      </c>
      <c r="BC93" s="21"/>
      <c r="BD93" s="21">
        <f t="shared" si="1152"/>
        <v>0</v>
      </c>
      <c r="BE93" s="21"/>
      <c r="BF93" s="21">
        <f t="shared" si="1153"/>
        <v>0</v>
      </c>
      <c r="BG93" s="21"/>
      <c r="BH93" s="21">
        <f t="shared" si="1154"/>
        <v>0</v>
      </c>
      <c r="BI93" s="21"/>
      <c r="BJ93" s="21">
        <f t="shared" si="1155"/>
        <v>0</v>
      </c>
      <c r="BK93" s="21"/>
      <c r="BL93" s="21">
        <f t="shared" si="1156"/>
        <v>0</v>
      </c>
      <c r="BM93" s="21"/>
      <c r="BN93" s="21">
        <f t="shared" si="1157"/>
        <v>0</v>
      </c>
      <c r="BO93" s="21"/>
      <c r="BP93" s="21">
        <f t="shared" si="1158"/>
        <v>0</v>
      </c>
      <c r="BQ93" s="21"/>
      <c r="BR93" s="21">
        <f t="shared" si="1159"/>
        <v>0</v>
      </c>
      <c r="BS93" s="21"/>
      <c r="BT93" s="21">
        <f t="shared" si="1160"/>
        <v>0</v>
      </c>
      <c r="BU93" s="21"/>
      <c r="BV93" s="21">
        <f t="shared" si="1161"/>
        <v>0</v>
      </c>
      <c r="BW93" s="21"/>
      <c r="BX93" s="21">
        <f t="shared" si="1162"/>
        <v>0</v>
      </c>
      <c r="BY93" s="21"/>
      <c r="BZ93" s="21">
        <f t="shared" si="1163"/>
        <v>0</v>
      </c>
      <c r="CA93" s="21"/>
      <c r="CB93" s="21">
        <f t="shared" si="1164"/>
        <v>0</v>
      </c>
      <c r="CC93" s="21"/>
      <c r="CD93" s="21">
        <f t="shared" si="1165"/>
        <v>0</v>
      </c>
      <c r="CE93" s="21"/>
      <c r="CF93" s="21">
        <f t="shared" si="1166"/>
        <v>0</v>
      </c>
      <c r="CG93" s="21"/>
      <c r="CH93" s="21">
        <f t="shared" si="1167"/>
        <v>0</v>
      </c>
      <c r="CI93" s="21"/>
      <c r="CJ93" s="21">
        <f t="shared" si="1168"/>
        <v>0</v>
      </c>
      <c r="CK93" s="21"/>
      <c r="CL93" s="21">
        <f t="shared" si="1169"/>
        <v>0</v>
      </c>
      <c r="CM93" s="21"/>
      <c r="CN93" s="21">
        <f t="shared" si="1170"/>
        <v>0</v>
      </c>
      <c r="CO93" s="21"/>
      <c r="CP93" s="21">
        <f t="shared" si="1171"/>
        <v>0</v>
      </c>
      <c r="CQ93" s="21"/>
      <c r="CR93" s="21">
        <f t="shared" si="1172"/>
        <v>0</v>
      </c>
      <c r="CS93" s="21"/>
      <c r="CT93" s="21">
        <f t="shared" si="1173"/>
        <v>0</v>
      </c>
      <c r="CU93" s="21"/>
      <c r="CV93" s="21">
        <f t="shared" si="1174"/>
        <v>0</v>
      </c>
      <c r="CW93" s="21"/>
      <c r="CX93" s="21">
        <f t="shared" si="1175"/>
        <v>0</v>
      </c>
      <c r="CY93" s="21"/>
      <c r="CZ93" s="21">
        <f t="shared" si="1176"/>
        <v>0</v>
      </c>
      <c r="DA93" s="21"/>
      <c r="DB93" s="21">
        <f t="shared" si="1177"/>
        <v>0</v>
      </c>
      <c r="DC93" s="21"/>
      <c r="DD93" s="21">
        <f t="shared" si="1178"/>
        <v>0</v>
      </c>
      <c r="DE93" s="21"/>
      <c r="DF93" s="21">
        <f t="shared" si="1179"/>
        <v>0</v>
      </c>
      <c r="DG93" s="21"/>
      <c r="DH93" s="21">
        <f t="shared" si="1180"/>
        <v>0</v>
      </c>
      <c r="DI93" s="21"/>
      <c r="DJ93" s="21">
        <f t="shared" si="1181"/>
        <v>0</v>
      </c>
      <c r="DK93" s="21"/>
      <c r="DL93" s="21">
        <f t="shared" si="1182"/>
        <v>0</v>
      </c>
      <c r="DM93" s="21"/>
      <c r="DN93" s="21">
        <f t="shared" si="1183"/>
        <v>0</v>
      </c>
      <c r="DO93" s="21"/>
      <c r="DP93" s="21">
        <f t="shared" si="1184"/>
        <v>0</v>
      </c>
      <c r="DQ93" s="21"/>
      <c r="DR93" s="21">
        <f t="shared" si="1185"/>
        <v>0</v>
      </c>
      <c r="DS93" s="21"/>
      <c r="DT93" s="21">
        <f t="shared" si="1186"/>
        <v>0</v>
      </c>
      <c r="DU93" s="21"/>
      <c r="DV93" s="21">
        <f t="shared" si="1187"/>
        <v>0</v>
      </c>
      <c r="DW93" s="21"/>
      <c r="DX93" s="21">
        <f t="shared" si="1188"/>
        <v>0</v>
      </c>
      <c r="DY93" s="21"/>
      <c r="DZ93" s="21">
        <f t="shared" si="1189"/>
        <v>0</v>
      </c>
      <c r="EA93" s="21"/>
      <c r="EB93" s="21">
        <f t="shared" si="1190"/>
        <v>0</v>
      </c>
      <c r="EC93" s="21"/>
      <c r="ED93" s="21">
        <f t="shared" si="1191"/>
        <v>0</v>
      </c>
      <c r="EE93" s="21"/>
      <c r="EF93" s="21">
        <f t="shared" si="1192"/>
        <v>0</v>
      </c>
      <c r="EG93" s="21"/>
      <c r="EH93" s="21">
        <f t="shared" si="1193"/>
        <v>0</v>
      </c>
      <c r="EI93" s="21"/>
      <c r="EJ93" s="21">
        <f t="shared" si="1194"/>
        <v>0</v>
      </c>
      <c r="EK93" s="21"/>
      <c r="EL93" s="21">
        <f t="shared" si="1195"/>
        <v>0</v>
      </c>
      <c r="EM93" s="21"/>
      <c r="EN93" s="21">
        <f t="shared" si="1196"/>
        <v>0</v>
      </c>
      <c r="EO93" s="21"/>
      <c r="EP93" s="21">
        <f t="shared" si="1197"/>
        <v>0</v>
      </c>
      <c r="EQ93" s="21"/>
      <c r="ER93" s="21">
        <f t="shared" si="1198"/>
        <v>0</v>
      </c>
      <c r="ES93" s="21"/>
      <c r="ET93" s="21">
        <f t="shared" si="1199"/>
        <v>0</v>
      </c>
      <c r="EU93" s="21"/>
      <c r="EV93" s="21">
        <f t="shared" si="1200"/>
        <v>0</v>
      </c>
      <c r="EW93" s="21"/>
      <c r="EX93" s="21">
        <f t="shared" si="1201"/>
        <v>0</v>
      </c>
      <c r="EY93" s="21"/>
      <c r="EZ93" s="21">
        <f t="shared" si="1202"/>
        <v>0</v>
      </c>
      <c r="FA93" s="21"/>
      <c r="FB93" s="21">
        <f t="shared" si="1203"/>
        <v>0</v>
      </c>
      <c r="FC93" s="21"/>
      <c r="FD93" s="21">
        <f t="shared" si="1204"/>
        <v>0</v>
      </c>
      <c r="FE93" s="21"/>
      <c r="FF93" s="21">
        <f t="shared" si="1205"/>
        <v>0</v>
      </c>
      <c r="FG93" s="21"/>
      <c r="FH93" s="21">
        <f t="shared" si="1206"/>
        <v>0</v>
      </c>
      <c r="FI93" s="21"/>
      <c r="FJ93" s="21">
        <f t="shared" si="1207"/>
        <v>0</v>
      </c>
      <c r="FK93" s="21"/>
      <c r="FL93" s="21">
        <f t="shared" si="1208"/>
        <v>0</v>
      </c>
      <c r="FM93" s="21"/>
      <c r="FN93" s="21">
        <f t="shared" si="1209"/>
        <v>0</v>
      </c>
      <c r="FO93" s="21"/>
      <c r="FP93" s="21">
        <f t="shared" si="1210"/>
        <v>0</v>
      </c>
      <c r="FQ93" s="21"/>
      <c r="FR93" s="21">
        <f t="shared" si="1211"/>
        <v>0</v>
      </c>
      <c r="FS93" s="21"/>
      <c r="FT93" s="21">
        <f t="shared" si="1212"/>
        <v>0</v>
      </c>
      <c r="FU93" s="21"/>
      <c r="FV93" s="21">
        <f t="shared" si="1213"/>
        <v>0</v>
      </c>
      <c r="FW93" s="21"/>
      <c r="FX93" s="21">
        <f t="shared" si="1214"/>
        <v>0</v>
      </c>
      <c r="FY93" s="21"/>
      <c r="FZ93" s="21">
        <f t="shared" si="1215"/>
        <v>0</v>
      </c>
      <c r="GA93" s="21"/>
      <c r="GB93" s="21">
        <f t="shared" si="1216"/>
        <v>0</v>
      </c>
      <c r="GC93" s="21"/>
      <c r="GD93" s="21">
        <f t="shared" si="1217"/>
        <v>0</v>
      </c>
      <c r="GE93" s="21"/>
      <c r="GF93" s="21">
        <f t="shared" si="1218"/>
        <v>0</v>
      </c>
      <c r="GG93" s="21"/>
      <c r="GH93" s="21">
        <f t="shared" si="1219"/>
        <v>0</v>
      </c>
      <c r="GI93" s="21"/>
      <c r="GJ93" s="21">
        <f t="shared" si="1220"/>
        <v>0</v>
      </c>
      <c r="GK93" s="21"/>
      <c r="GL93" s="21">
        <f t="shared" si="1221"/>
        <v>0</v>
      </c>
      <c r="GM93" s="21"/>
      <c r="GN93" s="21">
        <f t="shared" si="1222"/>
        <v>0</v>
      </c>
      <c r="GO93" s="21"/>
      <c r="GP93" s="21">
        <f t="shared" si="1223"/>
        <v>0</v>
      </c>
      <c r="GQ93" s="21"/>
      <c r="GR93" s="21">
        <f t="shared" si="1224"/>
        <v>0</v>
      </c>
      <c r="GS93" s="21"/>
      <c r="GT93" s="21">
        <f t="shared" si="1225"/>
        <v>0</v>
      </c>
      <c r="GU93" s="21"/>
      <c r="GV93" s="21">
        <f t="shared" si="1226"/>
        <v>0</v>
      </c>
      <c r="GW93" s="21"/>
      <c r="GX93" s="21">
        <f t="shared" si="1227"/>
        <v>0</v>
      </c>
      <c r="GY93" s="21"/>
      <c r="GZ93" s="21">
        <f t="shared" si="1228"/>
        <v>0</v>
      </c>
      <c r="HA93" s="21"/>
      <c r="HB93" s="21">
        <f t="shared" si="1229"/>
        <v>0</v>
      </c>
      <c r="HC93" s="21"/>
      <c r="HD93" s="21">
        <f t="shared" si="1230"/>
        <v>0</v>
      </c>
      <c r="HE93" s="21"/>
      <c r="HF93" s="21">
        <f t="shared" si="1231"/>
        <v>0</v>
      </c>
      <c r="HG93" s="21"/>
      <c r="HH93" s="21">
        <f t="shared" si="1232"/>
        <v>0</v>
      </c>
      <c r="HI93" s="21"/>
      <c r="HJ93" s="21">
        <f t="shared" si="1233"/>
        <v>0</v>
      </c>
      <c r="HK93" s="21"/>
      <c r="HL93" s="21">
        <f t="shared" si="1234"/>
        <v>0</v>
      </c>
      <c r="HM93" s="21"/>
      <c r="HN93" s="21">
        <f t="shared" si="1235"/>
        <v>0</v>
      </c>
      <c r="HO93" s="21"/>
      <c r="HP93" s="21">
        <f t="shared" si="1236"/>
        <v>0</v>
      </c>
      <c r="HQ93" s="21"/>
      <c r="HR93" s="21">
        <f t="shared" si="1237"/>
        <v>0</v>
      </c>
      <c r="HS93" s="21"/>
      <c r="HT93" s="21">
        <f t="shared" si="1238"/>
        <v>0</v>
      </c>
      <c r="HU93" s="21"/>
      <c r="HV93" s="21">
        <f t="shared" si="1239"/>
        <v>0</v>
      </c>
      <c r="HW93" s="21"/>
      <c r="HX93" s="21">
        <f t="shared" si="1240"/>
        <v>0</v>
      </c>
      <c r="HY93" s="21"/>
      <c r="HZ93" s="21">
        <f t="shared" si="1241"/>
        <v>0</v>
      </c>
      <c r="IA93" s="21"/>
      <c r="IB93" s="21">
        <f t="shared" si="1242"/>
        <v>0</v>
      </c>
      <c r="IC93" s="21"/>
      <c r="ID93" s="21">
        <f t="shared" si="1243"/>
        <v>0</v>
      </c>
      <c r="IE93" s="21"/>
      <c r="IF93" s="21">
        <f t="shared" si="1244"/>
        <v>0</v>
      </c>
      <c r="IG93" s="21"/>
      <c r="IH93" s="21">
        <f t="shared" si="1245"/>
        <v>0</v>
      </c>
      <c r="II93" s="21"/>
      <c r="IJ93" s="21">
        <f t="shared" si="1246"/>
        <v>0</v>
      </c>
      <c r="IK93" s="21"/>
      <c r="IL93" s="21">
        <f t="shared" si="1247"/>
        <v>0</v>
      </c>
      <c r="IM93" s="21"/>
      <c r="IN93" s="21">
        <f t="shared" si="1248"/>
        <v>0</v>
      </c>
      <c r="IO93" s="21"/>
      <c r="IP93" s="21">
        <f t="shared" si="1249"/>
        <v>0</v>
      </c>
      <c r="IQ93" s="21"/>
      <c r="IR93" s="21">
        <f t="shared" si="1250"/>
        <v>0</v>
      </c>
      <c r="IS93" s="21"/>
      <c r="IT93" s="21">
        <f t="shared" si="1251"/>
        <v>0</v>
      </c>
      <c r="IU93" s="21"/>
      <c r="IV93" s="21">
        <f t="shared" si="1252"/>
        <v>0</v>
      </c>
      <c r="IW93" s="21"/>
      <c r="IX93" s="21">
        <f t="shared" si="1253"/>
        <v>0</v>
      </c>
      <c r="IY93" s="21"/>
      <c r="IZ93" s="21">
        <f t="shared" si="1254"/>
        <v>0</v>
      </c>
      <c r="JA93" s="21"/>
      <c r="JB93" s="21">
        <f t="shared" si="1255"/>
        <v>0</v>
      </c>
      <c r="JC93" s="21"/>
      <c r="JD93" s="21">
        <f t="shared" si="1256"/>
        <v>0</v>
      </c>
      <c r="JE93" s="21"/>
      <c r="JF93" s="21">
        <f t="shared" si="1257"/>
        <v>0</v>
      </c>
      <c r="JG93" s="21"/>
      <c r="JH93" s="21">
        <f t="shared" si="1258"/>
        <v>0</v>
      </c>
      <c r="JI93" s="21"/>
      <c r="JJ93" s="21">
        <f t="shared" si="1259"/>
        <v>0</v>
      </c>
      <c r="JK93" s="21"/>
      <c r="JL93" s="21">
        <f t="shared" si="1260"/>
        <v>0</v>
      </c>
      <c r="JM93" s="21"/>
      <c r="JN93" s="21">
        <f t="shared" si="1261"/>
        <v>0</v>
      </c>
      <c r="JO93" s="21"/>
      <c r="JP93" s="21">
        <f t="shared" si="1262"/>
        <v>0</v>
      </c>
      <c r="JQ93" s="21"/>
      <c r="JR93" s="21">
        <f t="shared" si="1263"/>
        <v>0</v>
      </c>
      <c r="JS93" s="21"/>
      <c r="JT93" s="21">
        <f t="shared" si="1264"/>
        <v>0</v>
      </c>
      <c r="JU93" s="21"/>
      <c r="JV93" s="21">
        <f t="shared" si="1265"/>
        <v>0</v>
      </c>
      <c r="JW93" s="21"/>
      <c r="JX93" s="21">
        <f t="shared" si="1266"/>
        <v>0</v>
      </c>
      <c r="JY93" s="21"/>
      <c r="JZ93" s="21">
        <f t="shared" si="1267"/>
        <v>0</v>
      </c>
      <c r="KA93" s="21"/>
      <c r="KB93" s="21">
        <f t="shared" si="1268"/>
        <v>0</v>
      </c>
      <c r="KC93" s="21"/>
      <c r="KD93" s="21">
        <f t="shared" si="1269"/>
        <v>0</v>
      </c>
      <c r="KE93" s="21"/>
      <c r="KF93" s="21">
        <f t="shared" si="1270"/>
        <v>0</v>
      </c>
      <c r="KG93" s="21"/>
      <c r="KH93" s="21">
        <f t="shared" si="1271"/>
        <v>0</v>
      </c>
      <c r="KI93" s="21"/>
      <c r="KJ93" s="21">
        <f t="shared" si="1272"/>
        <v>0</v>
      </c>
      <c r="KK93" s="21"/>
      <c r="KL93" s="21">
        <f t="shared" si="1273"/>
        <v>0</v>
      </c>
      <c r="KM93" s="21"/>
      <c r="KN93" s="21">
        <f t="shared" si="1274"/>
        <v>0</v>
      </c>
      <c r="KO93" s="21"/>
      <c r="KP93" s="21">
        <f t="shared" si="1275"/>
        <v>0</v>
      </c>
      <c r="KQ93" s="21"/>
      <c r="KR93" s="21">
        <f t="shared" si="1276"/>
        <v>0</v>
      </c>
      <c r="KS93" s="21"/>
      <c r="KT93" s="21">
        <f t="shared" si="1277"/>
        <v>0</v>
      </c>
      <c r="KU93" s="21"/>
      <c r="KV93" s="21">
        <f t="shared" si="1278"/>
        <v>0</v>
      </c>
      <c r="KW93" s="21"/>
      <c r="KX93" s="21">
        <f t="shared" si="1279"/>
        <v>0</v>
      </c>
      <c r="KY93" s="21"/>
      <c r="KZ93" s="21">
        <f t="shared" si="1280"/>
        <v>0</v>
      </c>
      <c r="LA93" s="21"/>
      <c r="LB93" s="21">
        <f t="shared" si="1281"/>
        <v>0</v>
      </c>
      <c r="LC93" s="21"/>
      <c r="LD93" s="21">
        <f t="shared" si="1282"/>
        <v>0</v>
      </c>
      <c r="LE93" s="21"/>
      <c r="LF93" s="21">
        <f t="shared" si="1283"/>
        <v>0</v>
      </c>
      <c r="LG93" s="21"/>
      <c r="LH93" s="21">
        <f t="shared" si="1284"/>
        <v>0</v>
      </c>
      <c r="LI93" s="21"/>
      <c r="LJ93" s="21">
        <f t="shared" si="1285"/>
        <v>0</v>
      </c>
      <c r="LK93" s="21"/>
      <c r="LL93" s="21">
        <f t="shared" si="1286"/>
        <v>0</v>
      </c>
      <c r="LM93" s="21"/>
      <c r="LN93" s="21">
        <f t="shared" si="1287"/>
        <v>0</v>
      </c>
      <c r="LO93" s="21"/>
      <c r="LP93" s="21">
        <f t="shared" si="1288"/>
        <v>0</v>
      </c>
      <c r="LQ93" s="21"/>
      <c r="LR93" s="21">
        <f t="shared" si="1289"/>
        <v>0</v>
      </c>
      <c r="LS93" s="21"/>
      <c r="LT93" s="21">
        <f t="shared" si="1290"/>
        <v>0</v>
      </c>
      <c r="LU93" s="21"/>
      <c r="LV93" s="21">
        <f t="shared" si="1291"/>
        <v>23</v>
      </c>
      <c r="LW93" s="21"/>
      <c r="LX93" s="21">
        <f t="shared" si="1292"/>
        <v>23</v>
      </c>
      <c r="LY93" s="21"/>
      <c r="LZ93" s="21">
        <f t="shared" si="1293"/>
        <v>23</v>
      </c>
      <c r="MA93" s="21"/>
      <c r="MB93" s="21">
        <f t="shared" si="1294"/>
        <v>23</v>
      </c>
      <c r="MC93" s="21"/>
      <c r="MD93" s="21">
        <f t="shared" si="1295"/>
        <v>23</v>
      </c>
      <c r="ME93" s="21"/>
      <c r="MF93" s="21">
        <f t="shared" si="1296"/>
        <v>23</v>
      </c>
      <c r="MG93" s="21"/>
      <c r="MH93" s="21">
        <f t="shared" si="1297"/>
        <v>23</v>
      </c>
      <c r="MI93" s="21"/>
      <c r="MJ93" s="21">
        <f t="shared" si="1298"/>
        <v>23</v>
      </c>
      <c r="MK93" s="21"/>
      <c r="ML93" s="21">
        <f t="shared" si="1299"/>
        <v>23</v>
      </c>
      <c r="MM93" s="21"/>
      <c r="MN93" s="21">
        <f t="shared" si="1300"/>
        <v>23</v>
      </c>
      <c r="MO93" s="21"/>
      <c r="MP93" s="21">
        <f t="shared" si="1301"/>
        <v>23</v>
      </c>
      <c r="MQ93" s="21"/>
      <c r="MR93" s="21">
        <f t="shared" si="1302"/>
        <v>0</v>
      </c>
      <c r="MS93" s="21"/>
      <c r="MT93" s="21">
        <f t="shared" si="1303"/>
        <v>0</v>
      </c>
      <c r="MU93" s="21"/>
      <c r="MV93" s="21">
        <f t="shared" si="1304"/>
        <v>0</v>
      </c>
      <c r="MW93" s="21"/>
      <c r="MX93" s="21">
        <f t="shared" si="1305"/>
        <v>0</v>
      </c>
      <c r="MY93" s="21"/>
      <c r="MZ93" s="21">
        <f t="shared" si="1306"/>
        <v>0</v>
      </c>
      <c r="NA93" s="21"/>
      <c r="NB93" s="21">
        <f t="shared" si="1307"/>
        <v>0</v>
      </c>
      <c r="NC93" s="21"/>
      <c r="ND93" s="21">
        <f t="shared" si="1308"/>
        <v>0</v>
      </c>
      <c r="NE93" s="21"/>
      <c r="NF93" s="21">
        <f t="shared" si="1309"/>
        <v>0</v>
      </c>
      <c r="NG93" s="21"/>
      <c r="NH93" s="21">
        <f t="shared" si="1310"/>
        <v>0</v>
      </c>
      <c r="NI93" s="21"/>
      <c r="NJ93" s="21">
        <f t="shared" si="1311"/>
        <v>0</v>
      </c>
      <c r="NK93" s="21"/>
      <c r="NL93" s="21">
        <f t="shared" si="1312"/>
        <v>0</v>
      </c>
      <c r="NM93" s="21"/>
      <c r="NN93" s="21">
        <f t="shared" si="1313"/>
        <v>0</v>
      </c>
      <c r="NO93" s="21"/>
      <c r="NP93" s="21">
        <f t="shared" si="1314"/>
        <v>0</v>
      </c>
      <c r="NQ93" s="21"/>
      <c r="NR93" s="21">
        <f t="shared" si="1315"/>
        <v>0</v>
      </c>
      <c r="NS93" s="21"/>
      <c r="NT93" s="21">
        <f t="shared" si="1316"/>
        <v>0</v>
      </c>
      <c r="NU93" s="21"/>
      <c r="NV93" s="21">
        <f t="shared" si="1317"/>
        <v>0</v>
      </c>
      <c r="NW93" s="21"/>
      <c r="NX93" s="21">
        <f t="shared" si="1318"/>
        <v>0</v>
      </c>
      <c r="NY93" s="21"/>
      <c r="NZ93" s="21">
        <f t="shared" si="1319"/>
        <v>0</v>
      </c>
      <c r="OA93" s="21"/>
      <c r="OB93" s="21">
        <f t="shared" si="1320"/>
        <v>0</v>
      </c>
      <c r="OC93" s="21"/>
      <c r="OD93" s="21">
        <f t="shared" si="1321"/>
        <v>0</v>
      </c>
      <c r="OE93" s="21"/>
      <c r="OF93" s="21">
        <f t="shared" si="1322"/>
        <v>0</v>
      </c>
      <c r="OG93" s="21"/>
      <c r="OH93" s="21">
        <f t="shared" si="1323"/>
        <v>0</v>
      </c>
      <c r="OI93" s="21"/>
      <c r="OJ93" s="21">
        <f t="shared" si="1324"/>
        <v>0</v>
      </c>
      <c r="OK93" s="21"/>
      <c r="OL93" s="21">
        <f t="shared" si="1325"/>
        <v>0</v>
      </c>
      <c r="OM93" s="21"/>
      <c r="ON93" s="21">
        <f t="shared" si="1326"/>
        <v>0</v>
      </c>
      <c r="OO93" s="21"/>
      <c r="OP93" s="21">
        <f t="shared" si="1326"/>
        <v>0</v>
      </c>
      <c r="OQ93" s="21"/>
      <c r="OR93" s="21">
        <f t="shared" si="1326"/>
        <v>0</v>
      </c>
      <c r="OS93" s="21"/>
      <c r="OT93" s="21">
        <f t="shared" si="1326"/>
        <v>0</v>
      </c>
      <c r="OU93" s="21"/>
      <c r="OV93" s="21">
        <f t="shared" si="1326"/>
        <v>0</v>
      </c>
      <c r="OW93" s="21"/>
      <c r="OX93" s="21">
        <f t="shared" si="1326"/>
        <v>0</v>
      </c>
      <c r="OY93" s="21"/>
      <c r="OZ93" s="21">
        <f t="shared" si="1326"/>
        <v>0</v>
      </c>
      <c r="PA93" s="21"/>
      <c r="PB93" s="21">
        <f t="shared" si="1327"/>
        <v>0</v>
      </c>
      <c r="PC93" s="21"/>
      <c r="PD93" s="21">
        <f t="shared" si="1327"/>
        <v>0</v>
      </c>
      <c r="PE93" s="21"/>
      <c r="PF93" s="21">
        <f t="shared" si="1327"/>
        <v>0</v>
      </c>
      <c r="PG93" s="21"/>
      <c r="PH93" s="21">
        <f t="shared" si="1327"/>
        <v>0</v>
      </c>
      <c r="PI93" s="21"/>
      <c r="PJ93" s="21">
        <f t="shared" si="1327"/>
        <v>0</v>
      </c>
      <c r="PK93" s="21"/>
      <c r="PL93" s="21">
        <f t="shared" si="1327"/>
        <v>0</v>
      </c>
      <c r="PM93" s="21"/>
      <c r="PN93" s="21">
        <f t="shared" si="1328"/>
        <v>0</v>
      </c>
      <c r="PO93" s="21"/>
      <c r="PP93" s="21">
        <f t="shared" si="1328"/>
        <v>0</v>
      </c>
      <c r="PQ93" s="21"/>
      <c r="PR93" s="21">
        <f t="shared" si="1328"/>
        <v>0</v>
      </c>
      <c r="PS93" s="21"/>
      <c r="PT93" s="21">
        <f t="shared" si="1328"/>
        <v>0</v>
      </c>
      <c r="PU93" s="21"/>
      <c r="PV93" s="21">
        <f t="shared" si="1328"/>
        <v>0</v>
      </c>
      <c r="PW93" s="21"/>
      <c r="PX93" s="21">
        <f t="shared" si="1328"/>
        <v>0</v>
      </c>
      <c r="PY93" s="21"/>
      <c r="PZ93" s="21">
        <f t="shared" si="1329"/>
        <v>0</v>
      </c>
      <c r="QA93" s="21"/>
      <c r="QB93" s="21">
        <f t="shared" si="1329"/>
        <v>0</v>
      </c>
      <c r="QC93" s="21"/>
      <c r="QD93" s="21">
        <f t="shared" si="1329"/>
        <v>0</v>
      </c>
      <c r="QE93" s="21"/>
      <c r="QF93" s="21">
        <f t="shared" si="1329"/>
        <v>0</v>
      </c>
      <c r="QG93" s="21"/>
      <c r="QH93" s="21">
        <f t="shared" si="1329"/>
        <v>0</v>
      </c>
      <c r="QI93" s="21"/>
      <c r="QJ93" s="21">
        <f t="shared" si="1329"/>
        <v>0</v>
      </c>
      <c r="QK93" s="21"/>
      <c r="QL93" s="21">
        <f t="shared" si="1330"/>
        <v>0</v>
      </c>
      <c r="QM93" s="21"/>
      <c r="QN93" s="21">
        <f t="shared" si="1330"/>
        <v>0</v>
      </c>
      <c r="QO93" s="21"/>
      <c r="QP93" s="21">
        <f t="shared" si="1330"/>
        <v>0</v>
      </c>
      <c r="QQ93" s="21"/>
      <c r="QR93" s="21">
        <f t="shared" si="1330"/>
        <v>0</v>
      </c>
      <c r="QS93" s="21"/>
      <c r="QT93" s="21">
        <f t="shared" si="1330"/>
        <v>0</v>
      </c>
      <c r="QU93" s="21"/>
      <c r="QV93" s="21">
        <f t="shared" si="1330"/>
        <v>0</v>
      </c>
      <c r="QW93" s="21"/>
      <c r="QX93" s="21">
        <f t="shared" si="1331"/>
        <v>0</v>
      </c>
      <c r="QY93" s="21"/>
      <c r="QZ93" s="21">
        <f t="shared" si="1331"/>
        <v>0</v>
      </c>
      <c r="RA93" s="21"/>
      <c r="RB93" s="21">
        <f t="shared" si="1331"/>
        <v>0</v>
      </c>
      <c r="RC93" s="21"/>
      <c r="RD93" s="21">
        <f t="shared" si="1331"/>
        <v>0</v>
      </c>
      <c r="RE93" s="21"/>
      <c r="RF93" s="21">
        <f t="shared" si="1331"/>
        <v>0</v>
      </c>
      <c r="RG93" s="21"/>
      <c r="RH93" s="21">
        <f t="shared" si="1331"/>
        <v>0</v>
      </c>
      <c r="RI93" s="21"/>
      <c r="RJ93" s="21">
        <f t="shared" si="1332"/>
        <v>0</v>
      </c>
      <c r="RK93" s="21"/>
      <c r="RL93" s="21">
        <f t="shared" si="1333"/>
        <v>0</v>
      </c>
      <c r="RM93" s="21"/>
      <c r="RN93" s="21">
        <f t="shared" si="1334"/>
        <v>0</v>
      </c>
      <c r="RO93" s="21"/>
      <c r="RP93" s="21">
        <f t="shared" si="1335"/>
        <v>0</v>
      </c>
      <c r="RQ93" s="21"/>
      <c r="RR93" s="21">
        <f t="shared" si="1336"/>
        <v>0</v>
      </c>
      <c r="RS93" s="21"/>
      <c r="RT93" s="21">
        <f t="shared" si="1337"/>
        <v>0</v>
      </c>
      <c r="RU93" s="21"/>
      <c r="RV93" s="21">
        <f t="shared" si="1338"/>
        <v>0</v>
      </c>
      <c r="RW93" s="21"/>
      <c r="RX93" s="21">
        <f t="shared" si="1339"/>
        <v>0</v>
      </c>
      <c r="RY93" s="21"/>
      <c r="RZ93" s="21">
        <f t="shared" si="1340"/>
        <v>0</v>
      </c>
      <c r="SA93" s="21"/>
      <c r="SB93" s="21">
        <f t="shared" si="1341"/>
        <v>0</v>
      </c>
      <c r="SC93" s="21"/>
      <c r="SD93" s="21">
        <f t="shared" si="1342"/>
        <v>0</v>
      </c>
      <c r="SE93" s="21"/>
      <c r="SF93" s="21">
        <f t="shared" si="1343"/>
        <v>0</v>
      </c>
      <c r="SG93" s="21"/>
      <c r="SH93" s="21">
        <f t="shared" si="1344"/>
        <v>0</v>
      </c>
      <c r="SI93" s="21"/>
      <c r="SJ93" s="21">
        <f t="shared" si="1345"/>
        <v>0</v>
      </c>
      <c r="SK93" s="21"/>
      <c r="SL93" s="21">
        <f t="shared" si="1346"/>
        <v>0</v>
      </c>
      <c r="SM93" s="21"/>
      <c r="SN93" s="21">
        <f t="shared" si="1347"/>
        <v>0</v>
      </c>
      <c r="SO93" s="21"/>
      <c r="SP93" s="21">
        <f t="shared" si="1348"/>
        <v>0</v>
      </c>
      <c r="SQ93" s="21"/>
      <c r="SR93" s="21">
        <f t="shared" si="1349"/>
        <v>0</v>
      </c>
      <c r="SS93" s="21"/>
      <c r="ST93" s="21">
        <f t="shared" si="1350"/>
        <v>0</v>
      </c>
      <c r="SU93" s="21"/>
      <c r="SV93" s="21">
        <f t="shared" si="1351"/>
        <v>0</v>
      </c>
      <c r="SW93" s="21"/>
      <c r="SX93" s="21">
        <f t="shared" si="1352"/>
        <v>0</v>
      </c>
      <c r="SY93" s="21"/>
      <c r="SZ93" s="21">
        <f t="shared" si="1353"/>
        <v>0</v>
      </c>
      <c r="TA93" s="21"/>
      <c r="TB93" s="21">
        <f t="shared" si="1354"/>
        <v>0</v>
      </c>
      <c r="TC93" s="21"/>
      <c r="TD93" s="21">
        <f t="shared" si="1355"/>
        <v>0</v>
      </c>
      <c r="TE93" s="21"/>
      <c r="TF93" s="21">
        <f t="shared" si="1356"/>
        <v>0</v>
      </c>
      <c r="TG93" s="21"/>
      <c r="TH93" s="21">
        <f t="shared" si="1357"/>
        <v>0</v>
      </c>
      <c r="TI93" s="21"/>
      <c r="TJ93" s="21">
        <f t="shared" si="1358"/>
        <v>0</v>
      </c>
      <c r="TK93" s="21"/>
      <c r="TL93" s="21">
        <f t="shared" si="1359"/>
        <v>0</v>
      </c>
      <c r="TM93" s="21"/>
      <c r="TN93" s="21">
        <f t="shared" si="1360"/>
        <v>0</v>
      </c>
      <c r="TO93" s="21"/>
      <c r="TP93" s="21">
        <f t="shared" si="1361"/>
        <v>0</v>
      </c>
      <c r="TQ93" s="21"/>
      <c r="TR93" s="21">
        <f t="shared" si="1362"/>
        <v>0</v>
      </c>
      <c r="TS93" s="21"/>
      <c r="TT93" s="21">
        <f t="shared" si="1363"/>
        <v>0</v>
      </c>
      <c r="TU93" s="21"/>
      <c r="TV93" s="21">
        <f t="shared" si="1364"/>
        <v>0</v>
      </c>
      <c r="TW93" s="21"/>
      <c r="TX93" s="21">
        <f t="shared" si="1365"/>
        <v>0</v>
      </c>
      <c r="TY93" s="21"/>
      <c r="TZ93" s="21">
        <f t="shared" si="1366"/>
        <v>0</v>
      </c>
      <c r="UA93" s="21"/>
      <c r="UB93" s="21">
        <f t="shared" si="1367"/>
        <v>0</v>
      </c>
      <c r="UC93" s="21"/>
      <c r="UD93" s="21">
        <f t="shared" si="1368"/>
        <v>0</v>
      </c>
      <c r="UE93" s="21"/>
      <c r="UF93" s="21">
        <f t="shared" si="1369"/>
        <v>0</v>
      </c>
      <c r="UG93" s="21"/>
      <c r="UH93" s="21">
        <f t="shared" si="1370"/>
        <v>0</v>
      </c>
      <c r="UI93" s="21"/>
      <c r="UJ93" s="21">
        <f t="shared" si="1371"/>
        <v>0</v>
      </c>
      <c r="UK93" s="21"/>
      <c r="UL93" s="21">
        <f t="shared" si="1372"/>
        <v>0</v>
      </c>
      <c r="UM93" s="21"/>
      <c r="UN93" s="21">
        <f t="shared" si="1373"/>
        <v>0</v>
      </c>
      <c r="UO93" s="21"/>
      <c r="UP93" s="21">
        <f t="shared" si="1374"/>
        <v>0</v>
      </c>
      <c r="UQ93" s="21"/>
      <c r="UR93" s="21">
        <f t="shared" si="1375"/>
        <v>0</v>
      </c>
      <c r="US93" s="21"/>
      <c r="UT93" s="21">
        <f t="shared" si="1376"/>
        <v>0</v>
      </c>
      <c r="UU93" s="21"/>
      <c r="UV93" s="21">
        <f t="shared" si="1377"/>
        <v>0</v>
      </c>
      <c r="UW93" s="21"/>
      <c r="UX93" s="21">
        <f t="shared" si="1378"/>
        <v>0</v>
      </c>
      <c r="UY93" s="21"/>
      <c r="UZ93" s="21">
        <f t="shared" si="1379"/>
        <v>0</v>
      </c>
      <c r="VA93" s="21"/>
      <c r="VB93" s="21">
        <f t="shared" si="1380"/>
        <v>0</v>
      </c>
      <c r="VC93" s="21"/>
      <c r="VD93" s="21">
        <f t="shared" si="1381"/>
        <v>0</v>
      </c>
      <c r="VE93" s="21"/>
      <c r="VF93" s="21">
        <f t="shared" si="1382"/>
        <v>0</v>
      </c>
      <c r="VG93" s="21"/>
      <c r="VH93" s="21">
        <f t="shared" si="1383"/>
        <v>0</v>
      </c>
      <c r="VI93" s="21"/>
      <c r="VJ93" s="21">
        <f t="shared" si="1384"/>
        <v>0</v>
      </c>
      <c r="VK93" s="21"/>
      <c r="VL93" s="21">
        <f t="shared" si="1385"/>
        <v>0</v>
      </c>
      <c r="VM93" s="21"/>
      <c r="VN93" s="21">
        <f t="shared" si="1386"/>
        <v>0</v>
      </c>
      <c r="VO93" s="21"/>
      <c r="VP93" s="21">
        <f t="shared" si="1387"/>
        <v>0</v>
      </c>
      <c r="VQ93" s="21"/>
      <c r="VR93" s="21">
        <f t="shared" si="1326"/>
        <v>0</v>
      </c>
      <c r="VS93" s="21"/>
      <c r="VT93" s="21">
        <f t="shared" si="1388"/>
        <v>0</v>
      </c>
      <c r="VU93" s="21"/>
      <c r="VV93" s="21">
        <f t="shared" si="1388"/>
        <v>0</v>
      </c>
      <c r="VW93" s="21"/>
      <c r="VX93" s="21">
        <f t="shared" si="1389"/>
        <v>0</v>
      </c>
      <c r="VY93" s="21"/>
      <c r="VZ93" s="21">
        <f t="shared" si="1389"/>
        <v>0</v>
      </c>
      <c r="WA93" s="21"/>
      <c r="WB93" s="21">
        <f t="shared" si="1389"/>
        <v>0</v>
      </c>
      <c r="WC93" s="21"/>
      <c r="WD93" s="21">
        <f t="shared" si="1389"/>
        <v>0</v>
      </c>
      <c r="WE93" s="21"/>
      <c r="WF93" s="21">
        <f t="shared" si="1389"/>
        <v>0</v>
      </c>
      <c r="WG93" s="21"/>
      <c r="WH93" s="21">
        <f t="shared" si="1389"/>
        <v>0</v>
      </c>
      <c r="WI93" s="21"/>
      <c r="WJ93" s="21">
        <f t="shared" si="1389"/>
        <v>0</v>
      </c>
      <c r="WK93" s="21"/>
      <c r="WL93" s="21">
        <f t="shared" si="1389"/>
        <v>0</v>
      </c>
      <c r="WM93" s="21"/>
      <c r="WN93" s="21">
        <f t="shared" si="1390"/>
        <v>0</v>
      </c>
      <c r="WO93" s="21"/>
      <c r="WP93" s="21">
        <f t="shared" si="1390"/>
        <v>0</v>
      </c>
      <c r="WQ93" s="21"/>
      <c r="WR93" s="21">
        <f t="shared" si="1390"/>
        <v>0</v>
      </c>
      <c r="WS93" s="21"/>
      <c r="WT93" s="21">
        <f t="shared" si="1390"/>
        <v>0</v>
      </c>
      <c r="WU93" s="21"/>
      <c r="WV93" s="21">
        <f t="shared" si="1390"/>
        <v>0</v>
      </c>
      <c r="WW93" s="21"/>
      <c r="WX93" s="21">
        <f t="shared" si="1390"/>
        <v>0</v>
      </c>
      <c r="WY93" s="21">
        <v>9</v>
      </c>
      <c r="WZ93" s="21">
        <f t="shared" si="1390"/>
        <v>0</v>
      </c>
      <c r="XA93" s="21">
        <v>35</v>
      </c>
      <c r="XB93" s="21">
        <f t="shared" si="1390"/>
        <v>0</v>
      </c>
      <c r="XC93" s="21"/>
      <c r="XD93" s="21">
        <f t="shared" si="1391"/>
        <v>0</v>
      </c>
      <c r="XE93" s="21"/>
      <c r="XF93" s="21">
        <f t="shared" si="1391"/>
        <v>0</v>
      </c>
      <c r="XG93" s="21">
        <v>37</v>
      </c>
      <c r="XH93" s="21">
        <f t="shared" si="1391"/>
        <v>0</v>
      </c>
      <c r="XI93" s="21">
        <v>36</v>
      </c>
      <c r="XJ93" s="21">
        <f t="shared" si="1391"/>
        <v>0</v>
      </c>
      <c r="XK93" s="21">
        <v>40</v>
      </c>
      <c r="XL93" s="21">
        <f t="shared" si="1391"/>
        <v>0</v>
      </c>
      <c r="XM93" s="21">
        <v>28</v>
      </c>
      <c r="XN93" s="21">
        <f t="shared" si="1391"/>
        <v>0</v>
      </c>
      <c r="XO93" s="21">
        <v>39</v>
      </c>
      <c r="XP93" s="21">
        <f t="shared" si="1391"/>
        <v>0</v>
      </c>
      <c r="XQ93" s="21">
        <v>29</v>
      </c>
      <c r="XR93" s="21">
        <f t="shared" si="1391"/>
        <v>0</v>
      </c>
      <c r="XS93" s="21"/>
      <c r="XT93" s="21">
        <f t="shared" si="1453"/>
        <v>0</v>
      </c>
      <c r="XU93" s="21"/>
      <c r="XV93" s="21">
        <f t="shared" si="1453"/>
        <v>0</v>
      </c>
      <c r="XW93" s="21"/>
      <c r="XX93" s="21">
        <f t="shared" si="1453"/>
        <v>0</v>
      </c>
      <c r="XY93" s="21"/>
      <c r="XZ93" s="21">
        <f t="shared" si="1453"/>
        <v>0</v>
      </c>
      <c r="YA93" s="21"/>
      <c r="YB93" s="21">
        <f t="shared" si="1392"/>
        <v>0</v>
      </c>
      <c r="YC93" s="21"/>
      <c r="YD93" s="21">
        <f t="shared" si="1393"/>
        <v>0</v>
      </c>
      <c r="YE93" s="21"/>
      <c r="YF93" s="21">
        <f t="shared" si="1394"/>
        <v>0</v>
      </c>
      <c r="YG93" s="21"/>
      <c r="YH93" s="21">
        <f t="shared" si="1395"/>
        <v>0</v>
      </c>
      <c r="YI93" s="21"/>
      <c r="YJ93" s="21">
        <f t="shared" si="1396"/>
        <v>0</v>
      </c>
      <c r="YK93" s="21"/>
      <c r="YL93" s="21">
        <f t="shared" si="1397"/>
        <v>0</v>
      </c>
      <c r="YM93" s="21"/>
      <c r="YN93" s="21">
        <f t="shared" si="1398"/>
        <v>0</v>
      </c>
      <c r="YO93" s="21"/>
      <c r="YP93" s="21">
        <f t="shared" si="1399"/>
        <v>0</v>
      </c>
      <c r="YQ93" s="21"/>
      <c r="YR93" s="21">
        <f t="shared" si="1400"/>
        <v>0</v>
      </c>
      <c r="YS93" s="21"/>
      <c r="YT93" s="21">
        <f t="shared" si="1401"/>
        <v>0</v>
      </c>
      <c r="YU93" s="21"/>
      <c r="YV93" s="21">
        <f t="shared" si="1402"/>
        <v>0</v>
      </c>
      <c r="YW93" s="21"/>
      <c r="YX93" s="21">
        <f t="shared" si="1403"/>
        <v>0</v>
      </c>
      <c r="YY93" s="21"/>
      <c r="YZ93" s="21">
        <f t="shared" si="1388"/>
        <v>0</v>
      </c>
      <c r="ZA93" s="21"/>
      <c r="ZB93" s="21">
        <f t="shared" si="1404"/>
        <v>0</v>
      </c>
      <c r="ZC93" s="21"/>
      <c r="ZD93" s="21">
        <f t="shared" si="1405"/>
        <v>0</v>
      </c>
      <c r="ZE93" s="21"/>
      <c r="ZF93" s="21">
        <f t="shared" si="1406"/>
        <v>0</v>
      </c>
      <c r="ZG93" s="21"/>
      <c r="ZH93" s="21">
        <f t="shared" si="1407"/>
        <v>0</v>
      </c>
      <c r="ZI93" s="21"/>
      <c r="ZJ93" s="21">
        <f t="shared" si="1408"/>
        <v>0</v>
      </c>
      <c r="ZK93" s="21"/>
      <c r="ZL93" s="21">
        <f t="shared" si="1409"/>
        <v>0</v>
      </c>
      <c r="ZM93" s="21"/>
      <c r="ZN93" s="21">
        <f t="shared" si="1410"/>
        <v>0</v>
      </c>
      <c r="ZO93" s="21"/>
      <c r="ZP93" s="21">
        <f t="shared" si="1411"/>
        <v>0</v>
      </c>
      <c r="ZQ93" s="21"/>
      <c r="ZR93" s="21">
        <f t="shared" si="1412"/>
        <v>0</v>
      </c>
      <c r="ZS93" s="21"/>
      <c r="ZT93" s="21">
        <f t="shared" si="1388"/>
        <v>0</v>
      </c>
      <c r="ZU93" s="21"/>
      <c r="ZV93" s="21">
        <f t="shared" si="1413"/>
        <v>0</v>
      </c>
      <c r="ZW93" s="21"/>
      <c r="ZX93" s="21">
        <f t="shared" si="1414"/>
        <v>0</v>
      </c>
      <c r="ZY93" s="21"/>
      <c r="ZZ93" s="21">
        <f t="shared" si="1414"/>
        <v>0</v>
      </c>
      <c r="AAA93" s="21"/>
      <c r="AAB93" s="21">
        <f t="shared" si="1415"/>
        <v>0</v>
      </c>
      <c r="AAC93" s="21"/>
      <c r="AAD93" s="21">
        <f t="shared" si="1415"/>
        <v>0</v>
      </c>
      <c r="AAE93" s="21"/>
      <c r="AAF93" s="21">
        <f t="shared" si="1416"/>
        <v>0</v>
      </c>
      <c r="AAG93" s="21"/>
      <c r="AAH93" s="21">
        <f t="shared" si="1416"/>
        <v>0</v>
      </c>
      <c r="AAI93" s="21"/>
      <c r="AAJ93" s="21">
        <f t="shared" si="1417"/>
        <v>0</v>
      </c>
      <c r="AAK93" s="21"/>
      <c r="AAL93" s="21">
        <f t="shared" si="1417"/>
        <v>0</v>
      </c>
      <c r="AAM93" s="21"/>
      <c r="AAN93" s="21">
        <f t="shared" si="1418"/>
        <v>0</v>
      </c>
      <c r="AAO93" s="21"/>
      <c r="AAP93" s="21">
        <f t="shared" si="1418"/>
        <v>0</v>
      </c>
      <c r="AAQ93" s="21"/>
      <c r="AAR93" s="21">
        <f t="shared" si="1419"/>
        <v>0</v>
      </c>
      <c r="AAS93" s="21"/>
      <c r="AAT93" s="21">
        <f t="shared" si="1419"/>
        <v>0</v>
      </c>
      <c r="AAU93" s="21"/>
      <c r="AAV93" s="21">
        <f t="shared" si="1420"/>
        <v>0</v>
      </c>
      <c r="AAW93" s="21"/>
      <c r="AAX93" s="21">
        <f t="shared" si="1420"/>
        <v>0</v>
      </c>
      <c r="AAY93" s="21"/>
      <c r="AAZ93" s="21">
        <f t="shared" si="1421"/>
        <v>0</v>
      </c>
      <c r="ABA93" s="21"/>
      <c r="ABB93" s="21">
        <f t="shared" si="1421"/>
        <v>0</v>
      </c>
      <c r="ABC93" s="21"/>
      <c r="ABD93" s="21">
        <f t="shared" si="1422"/>
        <v>0</v>
      </c>
      <c r="ABE93" s="21"/>
      <c r="ABF93" s="21">
        <f t="shared" si="1422"/>
        <v>0</v>
      </c>
      <c r="ABG93" s="21"/>
      <c r="ABH93" s="21">
        <f t="shared" si="1423"/>
        <v>0</v>
      </c>
      <c r="ABI93" s="21"/>
      <c r="ABJ93" s="21">
        <f t="shared" si="1423"/>
        <v>0</v>
      </c>
      <c r="ABK93" s="21"/>
      <c r="ABL93" s="21">
        <f t="shared" si="1424"/>
        <v>0</v>
      </c>
      <c r="ABM93" s="21"/>
      <c r="ABN93" s="21">
        <f t="shared" si="1424"/>
        <v>0</v>
      </c>
      <c r="ABO93" s="21"/>
      <c r="ABP93" s="21">
        <f t="shared" si="1425"/>
        <v>0</v>
      </c>
      <c r="ABQ93" s="21"/>
      <c r="ABR93" s="21">
        <f t="shared" si="1425"/>
        <v>0</v>
      </c>
      <c r="ABS93" s="21"/>
      <c r="ABT93" s="21">
        <f t="shared" si="1426"/>
        <v>0</v>
      </c>
      <c r="ABU93" s="21"/>
      <c r="ABV93" s="21">
        <f t="shared" si="1426"/>
        <v>0</v>
      </c>
      <c r="ABW93" s="21"/>
      <c r="ABX93" s="21">
        <f t="shared" si="1427"/>
        <v>0</v>
      </c>
      <c r="ABY93" s="21"/>
      <c r="ABZ93" s="21">
        <f t="shared" si="1427"/>
        <v>0</v>
      </c>
      <c r="ACA93" s="21"/>
      <c r="ACB93" s="21">
        <f t="shared" si="1428"/>
        <v>0</v>
      </c>
      <c r="ACC93" s="21"/>
      <c r="ACD93" s="21">
        <f t="shared" si="1428"/>
        <v>0</v>
      </c>
      <c r="ACE93" s="21"/>
      <c r="ACF93" s="21">
        <f t="shared" si="1429"/>
        <v>0</v>
      </c>
      <c r="ACG93" s="21"/>
      <c r="ACH93" s="21">
        <f t="shared" si="1429"/>
        <v>0</v>
      </c>
      <c r="ACI93" s="21"/>
      <c r="ACJ93" s="21">
        <f t="shared" si="1430"/>
        <v>0</v>
      </c>
      <c r="ACK93" s="21"/>
      <c r="ACL93" s="21">
        <f t="shared" si="1430"/>
        <v>0</v>
      </c>
      <c r="ACM93" s="21"/>
      <c r="ACN93" s="21">
        <f t="shared" si="1431"/>
        <v>0</v>
      </c>
      <c r="ACO93" s="21"/>
      <c r="ACP93" s="21">
        <f t="shared" si="1431"/>
        <v>0</v>
      </c>
      <c r="ACQ93" s="21"/>
      <c r="ACR93" s="21">
        <f t="shared" si="1432"/>
        <v>0</v>
      </c>
      <c r="ACS93" s="21"/>
      <c r="ACT93" s="21">
        <f t="shared" si="1432"/>
        <v>0</v>
      </c>
      <c r="ACU93" s="21"/>
      <c r="ACV93" s="21">
        <f t="shared" si="1433"/>
        <v>0</v>
      </c>
      <c r="ACW93" s="21"/>
      <c r="ACX93" s="21">
        <f t="shared" si="1433"/>
        <v>0</v>
      </c>
      <c r="ACY93" s="21"/>
      <c r="ACZ93" s="21">
        <f t="shared" si="1434"/>
        <v>0</v>
      </c>
      <c r="ADA93" s="21"/>
      <c r="ADB93" s="21">
        <f t="shared" si="1434"/>
        <v>0</v>
      </c>
      <c r="ADC93" s="21"/>
      <c r="ADD93" s="21">
        <f t="shared" si="1435"/>
        <v>0</v>
      </c>
      <c r="ADE93" s="21"/>
      <c r="ADF93" s="21">
        <f t="shared" si="1435"/>
        <v>0</v>
      </c>
      <c r="ADG93" s="21"/>
      <c r="ADH93" s="21">
        <f t="shared" si="1436"/>
        <v>0</v>
      </c>
      <c r="ADI93" s="21"/>
      <c r="ADJ93" s="21">
        <f t="shared" si="1436"/>
        <v>0</v>
      </c>
      <c r="ADK93" s="21"/>
      <c r="ADL93" s="21">
        <f t="shared" si="1437"/>
        <v>0</v>
      </c>
      <c r="ADM93" s="21"/>
      <c r="ADN93" s="21">
        <f t="shared" si="1437"/>
        <v>0</v>
      </c>
      <c r="ADO93" s="21"/>
      <c r="ADP93" s="21">
        <f t="shared" si="1437"/>
        <v>0</v>
      </c>
      <c r="ADQ93" s="21"/>
      <c r="ADR93" s="21">
        <f t="shared" si="1437"/>
        <v>0</v>
      </c>
      <c r="ADS93" s="21"/>
      <c r="ADT93" s="21">
        <f t="shared" si="1437"/>
        <v>0</v>
      </c>
      <c r="ADU93" s="21"/>
      <c r="ADV93" s="21">
        <f t="shared" si="1438"/>
        <v>0</v>
      </c>
      <c r="ADW93" s="21"/>
      <c r="ADX93" s="21">
        <f t="shared" si="1438"/>
        <v>0</v>
      </c>
      <c r="ADY93" s="21"/>
      <c r="ADZ93" s="21">
        <f t="shared" si="1438"/>
        <v>0</v>
      </c>
      <c r="AEA93" s="21"/>
      <c r="AEB93" s="21">
        <f t="shared" si="1438"/>
        <v>0</v>
      </c>
      <c r="AEC93" s="21"/>
      <c r="AED93" s="21">
        <f t="shared" si="1439"/>
        <v>0</v>
      </c>
      <c r="AEE93" s="21"/>
      <c r="AEF93" s="21">
        <f t="shared" si="1439"/>
        <v>0</v>
      </c>
      <c r="AEG93" s="21"/>
      <c r="AEH93" s="21">
        <f t="shared" si="1439"/>
        <v>0</v>
      </c>
      <c r="AEI93" s="21"/>
      <c r="AEJ93" s="21">
        <f t="shared" si="1439"/>
        <v>0</v>
      </c>
      <c r="AEK93" s="21"/>
      <c r="AEL93" s="21">
        <f t="shared" si="1439"/>
        <v>0</v>
      </c>
      <c r="AEM93" s="21"/>
      <c r="AEN93" s="21">
        <f t="shared" si="1440"/>
        <v>0</v>
      </c>
      <c r="AEO93" s="21"/>
      <c r="AEP93" s="21">
        <f t="shared" si="1440"/>
        <v>0</v>
      </c>
      <c r="AEQ93" s="21"/>
      <c r="AER93" s="21">
        <f t="shared" si="1440"/>
        <v>0</v>
      </c>
      <c r="AES93" s="21"/>
      <c r="AET93" s="21">
        <f t="shared" si="1440"/>
        <v>0</v>
      </c>
      <c r="AEU93" s="21"/>
      <c r="AEV93" s="21">
        <f t="shared" si="1441"/>
        <v>0</v>
      </c>
      <c r="AEW93" s="21"/>
      <c r="AEX93" s="21">
        <f t="shared" si="1441"/>
        <v>0</v>
      </c>
      <c r="AEY93" s="21"/>
      <c r="AEZ93" s="21">
        <f t="shared" si="1441"/>
        <v>0</v>
      </c>
      <c r="AFA93" s="21"/>
      <c r="AFB93" s="21">
        <f t="shared" si="1441"/>
        <v>0</v>
      </c>
      <c r="AFC93" s="21"/>
      <c r="AFD93" s="21">
        <f t="shared" si="1441"/>
        <v>0</v>
      </c>
      <c r="AFE93" s="21"/>
      <c r="AFF93" s="21">
        <f t="shared" si="1442"/>
        <v>0</v>
      </c>
      <c r="AFG93" s="21"/>
      <c r="AFH93" s="21">
        <f t="shared" si="1442"/>
        <v>0</v>
      </c>
      <c r="AFI93" s="21"/>
      <c r="AFJ93" s="21">
        <f t="shared" si="1442"/>
        <v>0</v>
      </c>
      <c r="AFK93" s="21"/>
      <c r="AFL93" s="21">
        <f t="shared" si="1442"/>
        <v>0</v>
      </c>
      <c r="AFM93" s="21"/>
      <c r="AFN93" s="21">
        <f t="shared" si="1443"/>
        <v>0</v>
      </c>
      <c r="AFO93" s="21"/>
      <c r="AFP93" s="21">
        <f t="shared" si="1443"/>
        <v>0</v>
      </c>
      <c r="AFQ93" s="21"/>
      <c r="AFR93" s="21">
        <f t="shared" si="1443"/>
        <v>0</v>
      </c>
      <c r="AFS93" s="21"/>
      <c r="AFT93" s="21">
        <f t="shared" si="1443"/>
        <v>0</v>
      </c>
      <c r="AFU93" s="21"/>
      <c r="AFV93" s="21">
        <f t="shared" si="1443"/>
        <v>0</v>
      </c>
      <c r="AFW93" s="21"/>
      <c r="AFX93" s="21">
        <f t="shared" si="1444"/>
        <v>0</v>
      </c>
      <c r="AFY93" s="21"/>
      <c r="AFZ93" s="21">
        <f t="shared" si="1444"/>
        <v>0</v>
      </c>
      <c r="AGA93" s="21"/>
      <c r="AGB93" s="21">
        <f t="shared" si="1444"/>
        <v>0</v>
      </c>
      <c r="AGC93" s="21"/>
      <c r="AGD93" s="21">
        <f t="shared" si="1444"/>
        <v>0</v>
      </c>
      <c r="AGE93" s="21"/>
      <c r="AGF93" s="21">
        <f t="shared" si="1445"/>
        <v>0</v>
      </c>
      <c r="AGG93" s="21"/>
      <c r="AGH93" s="21">
        <f t="shared" si="1445"/>
        <v>0</v>
      </c>
      <c r="AGI93" s="21"/>
      <c r="AGJ93" s="21">
        <f t="shared" si="1445"/>
        <v>0</v>
      </c>
      <c r="AGK93" s="21"/>
      <c r="AGL93" s="21">
        <f t="shared" si="1445"/>
        <v>0</v>
      </c>
      <c r="AGM93" s="21"/>
      <c r="AGN93" s="21">
        <f t="shared" si="1445"/>
        <v>0</v>
      </c>
      <c r="AGO93" s="21"/>
      <c r="AGP93" s="21">
        <f t="shared" si="1446"/>
        <v>0</v>
      </c>
      <c r="AGQ93" s="21"/>
      <c r="AGR93" s="21">
        <f t="shared" si="1446"/>
        <v>0</v>
      </c>
      <c r="AGS93" s="21"/>
      <c r="AGT93" s="21">
        <f t="shared" si="1446"/>
        <v>0</v>
      </c>
      <c r="AGU93" s="21"/>
      <c r="AGV93" s="21">
        <f t="shared" si="1446"/>
        <v>0</v>
      </c>
      <c r="AGW93" s="21"/>
      <c r="AGX93" s="21">
        <f t="shared" si="1447"/>
        <v>0</v>
      </c>
      <c r="AGY93" s="21"/>
      <c r="AGZ93" s="21">
        <f t="shared" si="1447"/>
        <v>0</v>
      </c>
      <c r="AHA93" s="21"/>
      <c r="AHB93" s="21">
        <f t="shared" si="1447"/>
        <v>0</v>
      </c>
      <c r="AHC93" s="21"/>
      <c r="AHD93" s="21">
        <f t="shared" si="1447"/>
        <v>0</v>
      </c>
      <c r="AHE93" s="21"/>
      <c r="AHF93" s="21">
        <f t="shared" si="1447"/>
        <v>0</v>
      </c>
      <c r="AHG93" s="21"/>
      <c r="AHH93" s="21">
        <f t="shared" si="1448"/>
        <v>0</v>
      </c>
      <c r="AHI93" s="21"/>
      <c r="AHJ93" s="21">
        <f t="shared" si="1448"/>
        <v>0</v>
      </c>
      <c r="AHK93" s="21"/>
      <c r="AHL93" s="21">
        <f t="shared" si="1448"/>
        <v>0</v>
      </c>
      <c r="AHM93" s="21"/>
      <c r="AHN93" s="21">
        <f t="shared" si="1448"/>
        <v>0</v>
      </c>
      <c r="AHO93" s="21"/>
      <c r="AHP93" s="21">
        <f t="shared" si="1449"/>
        <v>0</v>
      </c>
      <c r="AHQ93" s="21"/>
      <c r="AHR93" s="21">
        <f t="shared" si="1449"/>
        <v>0</v>
      </c>
      <c r="AHS93" s="21"/>
      <c r="AHT93" s="21">
        <f t="shared" si="1449"/>
        <v>0</v>
      </c>
      <c r="AHU93" s="21"/>
      <c r="AHV93" s="21">
        <f t="shared" si="1449"/>
        <v>0</v>
      </c>
      <c r="AHW93" s="21"/>
      <c r="AHX93" s="21">
        <f t="shared" si="1449"/>
        <v>0</v>
      </c>
      <c r="AHY93" s="21"/>
      <c r="AHZ93" s="21">
        <f t="shared" si="1450"/>
        <v>0</v>
      </c>
      <c r="AIA93" s="21"/>
      <c r="AIB93" s="21">
        <f t="shared" si="1450"/>
        <v>0</v>
      </c>
      <c r="AIC93" s="21"/>
      <c r="AID93" s="21">
        <f t="shared" si="1450"/>
        <v>0</v>
      </c>
      <c r="AIE93" s="21"/>
      <c r="AIF93" s="21">
        <f t="shared" si="1450"/>
        <v>0</v>
      </c>
      <c r="AIG93" s="21"/>
      <c r="AIH93" s="21">
        <f t="shared" si="1451"/>
        <v>0</v>
      </c>
      <c r="AII93" s="21"/>
      <c r="AIJ93" s="21">
        <f t="shared" si="1451"/>
        <v>0</v>
      </c>
      <c r="AIK93" s="21"/>
      <c r="AIL93" s="21">
        <f t="shared" si="1451"/>
        <v>0</v>
      </c>
      <c r="AIM93" s="21"/>
      <c r="AIN93" s="21">
        <f t="shared" si="1451"/>
        <v>0</v>
      </c>
      <c r="AIO93" s="21"/>
      <c r="AIP93" s="21">
        <f t="shared" si="1451"/>
        <v>0</v>
      </c>
      <c r="AIQ93" s="21"/>
      <c r="AIR93" s="21">
        <f t="shared" si="1452"/>
        <v>0</v>
      </c>
      <c r="AIS93" s="21"/>
      <c r="AIT93" s="21">
        <f t="shared" si="1452"/>
        <v>0</v>
      </c>
      <c r="AIU93" s="21"/>
      <c r="AIV93" s="21">
        <f t="shared" si="1452"/>
        <v>0</v>
      </c>
      <c r="AIW93" s="21"/>
      <c r="AIX93" s="21">
        <f t="shared" si="1452"/>
        <v>0</v>
      </c>
      <c r="AIY93" s="21"/>
      <c r="AIZ93" s="21">
        <f t="shared" si="1388"/>
        <v>0</v>
      </c>
      <c r="AJA93" s="21"/>
    </row>
    <row r="94" spans="1:937" ht="13.5" customHeight="1" x14ac:dyDescent="0.25">
      <c r="B94" s="31">
        <v>89</v>
      </c>
      <c r="C94" s="192" t="s">
        <v>209</v>
      </c>
      <c r="D94" s="67" t="s">
        <v>145</v>
      </c>
      <c r="E94" s="194" t="s">
        <v>404</v>
      </c>
      <c r="F94" s="194" t="str">
        <f>_xlfn.XLOOKUP(D94,'WTG PH-III'!$D$5:$D$198,'WTG PH-III'!$B$5:$B$198,0,0,1)</f>
        <v>PSS-14</v>
      </c>
      <c r="G94" s="22" t="s">
        <v>537</v>
      </c>
      <c r="H94" s="22" t="s">
        <v>550</v>
      </c>
      <c r="I94" s="61">
        <v>13</v>
      </c>
      <c r="J94" s="21">
        <v>253</v>
      </c>
      <c r="K94" s="21">
        <f t="shared" si="1129"/>
        <v>253</v>
      </c>
      <c r="L94" s="21">
        <f t="shared" si="1130"/>
        <v>253</v>
      </c>
      <c r="M94" s="21">
        <f t="shared" si="1131"/>
        <v>0</v>
      </c>
      <c r="N94" s="95">
        <f>VLOOKUP(D94,'WTG PH-III'!$D$5:$U$198,17,0)</f>
        <v>45824</v>
      </c>
      <c r="O94" s="95">
        <f>VLOOKUP(D94,'WTG PH-III'!$D$5:$U$198,18,0)</f>
        <v>45834</v>
      </c>
      <c r="P94" s="21">
        <f t="shared" si="1132"/>
        <v>0</v>
      </c>
      <c r="Q94" s="21"/>
      <c r="R94" s="21">
        <f t="shared" si="1133"/>
        <v>0</v>
      </c>
      <c r="S94" s="21"/>
      <c r="T94" s="21">
        <f t="shared" si="1134"/>
        <v>0</v>
      </c>
      <c r="U94" s="21"/>
      <c r="V94" s="21">
        <f t="shared" si="1135"/>
        <v>0</v>
      </c>
      <c r="W94" s="21"/>
      <c r="X94" s="21">
        <f t="shared" si="1136"/>
        <v>0</v>
      </c>
      <c r="Y94" s="21"/>
      <c r="Z94" s="21">
        <f t="shared" si="1137"/>
        <v>0</v>
      </c>
      <c r="AA94" s="21"/>
      <c r="AB94" s="21">
        <f t="shared" si="1138"/>
        <v>0</v>
      </c>
      <c r="AC94" s="21"/>
      <c r="AD94" s="21">
        <f t="shared" si="1139"/>
        <v>0</v>
      </c>
      <c r="AE94" s="21"/>
      <c r="AF94" s="21">
        <f t="shared" si="1140"/>
        <v>0</v>
      </c>
      <c r="AG94" s="21"/>
      <c r="AH94" s="21">
        <f t="shared" si="1141"/>
        <v>0</v>
      </c>
      <c r="AI94" s="21"/>
      <c r="AJ94" s="21">
        <f t="shared" si="1142"/>
        <v>0</v>
      </c>
      <c r="AK94" s="21"/>
      <c r="AL94" s="21">
        <f t="shared" si="1143"/>
        <v>0</v>
      </c>
      <c r="AM94" s="21"/>
      <c r="AN94" s="21">
        <f t="shared" si="1144"/>
        <v>0</v>
      </c>
      <c r="AO94" s="21"/>
      <c r="AP94" s="21">
        <f t="shared" si="1145"/>
        <v>0</v>
      </c>
      <c r="AQ94" s="21"/>
      <c r="AR94" s="21">
        <f t="shared" si="1146"/>
        <v>0</v>
      </c>
      <c r="AS94" s="21"/>
      <c r="AT94" s="21">
        <f t="shared" si="1147"/>
        <v>0</v>
      </c>
      <c r="AU94" s="21"/>
      <c r="AV94" s="21">
        <f t="shared" si="1148"/>
        <v>0</v>
      </c>
      <c r="AW94" s="21"/>
      <c r="AX94" s="21">
        <f t="shared" si="1149"/>
        <v>0</v>
      </c>
      <c r="AY94" s="21"/>
      <c r="AZ94" s="21">
        <f t="shared" si="1150"/>
        <v>0</v>
      </c>
      <c r="BA94" s="21"/>
      <c r="BB94" s="21">
        <f t="shared" si="1151"/>
        <v>0</v>
      </c>
      <c r="BC94" s="21"/>
      <c r="BD94" s="21">
        <f t="shared" si="1152"/>
        <v>0</v>
      </c>
      <c r="BE94" s="21"/>
      <c r="BF94" s="21">
        <f t="shared" si="1153"/>
        <v>0</v>
      </c>
      <c r="BG94" s="21"/>
      <c r="BH94" s="21">
        <f t="shared" si="1154"/>
        <v>0</v>
      </c>
      <c r="BI94" s="21"/>
      <c r="BJ94" s="21">
        <f t="shared" si="1155"/>
        <v>0</v>
      </c>
      <c r="BK94" s="21"/>
      <c r="BL94" s="21">
        <f t="shared" si="1156"/>
        <v>0</v>
      </c>
      <c r="BM94" s="21"/>
      <c r="BN94" s="21">
        <f t="shared" si="1157"/>
        <v>0</v>
      </c>
      <c r="BO94" s="21"/>
      <c r="BP94" s="21">
        <f t="shared" si="1158"/>
        <v>0</v>
      </c>
      <c r="BQ94" s="21"/>
      <c r="BR94" s="21">
        <f t="shared" si="1159"/>
        <v>0</v>
      </c>
      <c r="BS94" s="21"/>
      <c r="BT94" s="21">
        <f t="shared" si="1160"/>
        <v>0</v>
      </c>
      <c r="BU94" s="21"/>
      <c r="BV94" s="21">
        <f t="shared" si="1161"/>
        <v>0</v>
      </c>
      <c r="BW94" s="21"/>
      <c r="BX94" s="21">
        <f t="shared" si="1162"/>
        <v>0</v>
      </c>
      <c r="BY94" s="21"/>
      <c r="BZ94" s="21">
        <f t="shared" si="1163"/>
        <v>0</v>
      </c>
      <c r="CA94" s="21"/>
      <c r="CB94" s="21">
        <f t="shared" si="1164"/>
        <v>0</v>
      </c>
      <c r="CC94" s="21"/>
      <c r="CD94" s="21">
        <f t="shared" si="1165"/>
        <v>0</v>
      </c>
      <c r="CE94" s="21"/>
      <c r="CF94" s="21">
        <f t="shared" si="1166"/>
        <v>0</v>
      </c>
      <c r="CG94" s="21"/>
      <c r="CH94" s="21">
        <f t="shared" si="1167"/>
        <v>0</v>
      </c>
      <c r="CI94" s="21"/>
      <c r="CJ94" s="21">
        <f t="shared" si="1168"/>
        <v>0</v>
      </c>
      <c r="CK94" s="21"/>
      <c r="CL94" s="21">
        <f t="shared" si="1169"/>
        <v>0</v>
      </c>
      <c r="CM94" s="21"/>
      <c r="CN94" s="21">
        <f t="shared" si="1170"/>
        <v>0</v>
      </c>
      <c r="CO94" s="21"/>
      <c r="CP94" s="21">
        <f t="shared" si="1171"/>
        <v>0</v>
      </c>
      <c r="CQ94" s="21"/>
      <c r="CR94" s="21">
        <f t="shared" si="1172"/>
        <v>0</v>
      </c>
      <c r="CS94" s="21"/>
      <c r="CT94" s="21">
        <f t="shared" si="1173"/>
        <v>0</v>
      </c>
      <c r="CU94" s="21"/>
      <c r="CV94" s="21">
        <f t="shared" si="1174"/>
        <v>0</v>
      </c>
      <c r="CW94" s="21"/>
      <c r="CX94" s="21">
        <f t="shared" si="1175"/>
        <v>0</v>
      </c>
      <c r="CY94" s="21"/>
      <c r="CZ94" s="21">
        <f t="shared" si="1176"/>
        <v>0</v>
      </c>
      <c r="DA94" s="21"/>
      <c r="DB94" s="21">
        <f t="shared" si="1177"/>
        <v>0</v>
      </c>
      <c r="DC94" s="21"/>
      <c r="DD94" s="21">
        <f t="shared" si="1178"/>
        <v>0</v>
      </c>
      <c r="DE94" s="21"/>
      <c r="DF94" s="21">
        <f t="shared" si="1179"/>
        <v>0</v>
      </c>
      <c r="DG94" s="21"/>
      <c r="DH94" s="21">
        <f t="shared" si="1180"/>
        <v>0</v>
      </c>
      <c r="DI94" s="21"/>
      <c r="DJ94" s="21">
        <f t="shared" si="1181"/>
        <v>0</v>
      </c>
      <c r="DK94" s="21"/>
      <c r="DL94" s="21">
        <f t="shared" si="1182"/>
        <v>0</v>
      </c>
      <c r="DM94" s="21"/>
      <c r="DN94" s="21">
        <f t="shared" si="1183"/>
        <v>0</v>
      </c>
      <c r="DO94" s="21"/>
      <c r="DP94" s="21">
        <f t="shared" si="1184"/>
        <v>0</v>
      </c>
      <c r="DQ94" s="21"/>
      <c r="DR94" s="21">
        <f t="shared" si="1185"/>
        <v>0</v>
      </c>
      <c r="DS94" s="21"/>
      <c r="DT94" s="21">
        <f t="shared" si="1186"/>
        <v>0</v>
      </c>
      <c r="DU94" s="21"/>
      <c r="DV94" s="21">
        <f t="shared" si="1187"/>
        <v>0</v>
      </c>
      <c r="DW94" s="21"/>
      <c r="DX94" s="21">
        <f t="shared" si="1188"/>
        <v>0</v>
      </c>
      <c r="DY94" s="21"/>
      <c r="DZ94" s="21">
        <f t="shared" si="1189"/>
        <v>0</v>
      </c>
      <c r="EA94" s="21"/>
      <c r="EB94" s="21">
        <f t="shared" si="1190"/>
        <v>0</v>
      </c>
      <c r="EC94" s="21"/>
      <c r="ED94" s="21">
        <f t="shared" si="1191"/>
        <v>0</v>
      </c>
      <c r="EE94" s="21"/>
      <c r="EF94" s="21">
        <f t="shared" si="1192"/>
        <v>0</v>
      </c>
      <c r="EG94" s="21"/>
      <c r="EH94" s="21">
        <f t="shared" si="1193"/>
        <v>0</v>
      </c>
      <c r="EI94" s="21"/>
      <c r="EJ94" s="21">
        <f t="shared" si="1194"/>
        <v>0</v>
      </c>
      <c r="EK94" s="21"/>
      <c r="EL94" s="21">
        <f t="shared" si="1195"/>
        <v>0</v>
      </c>
      <c r="EM94" s="21"/>
      <c r="EN94" s="21">
        <f t="shared" si="1196"/>
        <v>0</v>
      </c>
      <c r="EO94" s="21"/>
      <c r="EP94" s="21">
        <f t="shared" si="1197"/>
        <v>0</v>
      </c>
      <c r="EQ94" s="21"/>
      <c r="ER94" s="21">
        <f t="shared" si="1198"/>
        <v>0</v>
      </c>
      <c r="ES94" s="21"/>
      <c r="ET94" s="21">
        <f t="shared" si="1199"/>
        <v>0</v>
      </c>
      <c r="EU94" s="21"/>
      <c r="EV94" s="21">
        <f t="shared" si="1200"/>
        <v>0</v>
      </c>
      <c r="EW94" s="21"/>
      <c r="EX94" s="21">
        <f t="shared" si="1201"/>
        <v>0</v>
      </c>
      <c r="EY94" s="21"/>
      <c r="EZ94" s="21">
        <f t="shared" si="1202"/>
        <v>0</v>
      </c>
      <c r="FA94" s="21"/>
      <c r="FB94" s="21">
        <f t="shared" si="1203"/>
        <v>0</v>
      </c>
      <c r="FC94" s="21"/>
      <c r="FD94" s="21">
        <f t="shared" si="1204"/>
        <v>0</v>
      </c>
      <c r="FE94" s="21"/>
      <c r="FF94" s="21">
        <f t="shared" si="1205"/>
        <v>0</v>
      </c>
      <c r="FG94" s="21"/>
      <c r="FH94" s="21">
        <f t="shared" si="1206"/>
        <v>0</v>
      </c>
      <c r="FI94" s="21"/>
      <c r="FJ94" s="21">
        <f t="shared" si="1207"/>
        <v>0</v>
      </c>
      <c r="FK94" s="21"/>
      <c r="FL94" s="21">
        <f t="shared" si="1208"/>
        <v>0</v>
      </c>
      <c r="FM94" s="21"/>
      <c r="FN94" s="21">
        <f t="shared" si="1209"/>
        <v>0</v>
      </c>
      <c r="FO94" s="21"/>
      <c r="FP94" s="21">
        <f t="shared" si="1210"/>
        <v>0</v>
      </c>
      <c r="FQ94" s="21"/>
      <c r="FR94" s="21">
        <f t="shared" si="1211"/>
        <v>0</v>
      </c>
      <c r="FS94" s="21"/>
      <c r="FT94" s="21">
        <f t="shared" si="1212"/>
        <v>0</v>
      </c>
      <c r="FU94" s="21"/>
      <c r="FV94" s="21">
        <f t="shared" si="1213"/>
        <v>0</v>
      </c>
      <c r="FW94" s="21"/>
      <c r="FX94" s="21">
        <f t="shared" si="1214"/>
        <v>0</v>
      </c>
      <c r="FY94" s="21"/>
      <c r="FZ94" s="21">
        <f t="shared" si="1215"/>
        <v>0</v>
      </c>
      <c r="GA94" s="21"/>
      <c r="GB94" s="21">
        <f t="shared" si="1216"/>
        <v>0</v>
      </c>
      <c r="GC94" s="21"/>
      <c r="GD94" s="21">
        <f t="shared" si="1217"/>
        <v>0</v>
      </c>
      <c r="GE94" s="21"/>
      <c r="GF94" s="21">
        <f t="shared" si="1218"/>
        <v>0</v>
      </c>
      <c r="GG94" s="21"/>
      <c r="GH94" s="21">
        <f t="shared" si="1219"/>
        <v>0</v>
      </c>
      <c r="GI94" s="21"/>
      <c r="GJ94" s="21">
        <f t="shared" si="1220"/>
        <v>0</v>
      </c>
      <c r="GK94" s="21"/>
      <c r="GL94" s="21">
        <f t="shared" si="1221"/>
        <v>0</v>
      </c>
      <c r="GM94" s="21"/>
      <c r="GN94" s="21">
        <f t="shared" si="1222"/>
        <v>0</v>
      </c>
      <c r="GO94" s="21"/>
      <c r="GP94" s="21">
        <f t="shared" si="1223"/>
        <v>0</v>
      </c>
      <c r="GQ94" s="21"/>
      <c r="GR94" s="21">
        <f t="shared" si="1224"/>
        <v>0</v>
      </c>
      <c r="GS94" s="21"/>
      <c r="GT94" s="21">
        <f t="shared" si="1225"/>
        <v>0</v>
      </c>
      <c r="GU94" s="21"/>
      <c r="GV94" s="21">
        <f t="shared" si="1226"/>
        <v>0</v>
      </c>
      <c r="GW94" s="21"/>
      <c r="GX94" s="21">
        <f t="shared" si="1227"/>
        <v>0</v>
      </c>
      <c r="GY94" s="21"/>
      <c r="GZ94" s="21">
        <f t="shared" si="1228"/>
        <v>0</v>
      </c>
      <c r="HA94" s="21"/>
      <c r="HB94" s="21">
        <f t="shared" si="1229"/>
        <v>0</v>
      </c>
      <c r="HC94" s="21"/>
      <c r="HD94" s="21">
        <f t="shared" si="1230"/>
        <v>0</v>
      </c>
      <c r="HE94" s="21"/>
      <c r="HF94" s="21">
        <f t="shared" si="1231"/>
        <v>0</v>
      </c>
      <c r="HG94" s="21"/>
      <c r="HH94" s="21">
        <f t="shared" si="1232"/>
        <v>0</v>
      </c>
      <c r="HI94" s="21"/>
      <c r="HJ94" s="21">
        <f t="shared" si="1233"/>
        <v>0</v>
      </c>
      <c r="HK94" s="21"/>
      <c r="HL94" s="21">
        <f t="shared" si="1234"/>
        <v>0</v>
      </c>
      <c r="HM94" s="21"/>
      <c r="HN94" s="21">
        <f t="shared" si="1235"/>
        <v>0</v>
      </c>
      <c r="HO94" s="21"/>
      <c r="HP94" s="21">
        <f t="shared" si="1236"/>
        <v>0</v>
      </c>
      <c r="HQ94" s="21"/>
      <c r="HR94" s="21">
        <f t="shared" si="1237"/>
        <v>0</v>
      </c>
      <c r="HS94" s="21"/>
      <c r="HT94" s="21">
        <f t="shared" si="1238"/>
        <v>0</v>
      </c>
      <c r="HU94" s="21"/>
      <c r="HV94" s="21">
        <f t="shared" si="1239"/>
        <v>0</v>
      </c>
      <c r="HW94" s="21"/>
      <c r="HX94" s="21">
        <f t="shared" si="1240"/>
        <v>0</v>
      </c>
      <c r="HY94" s="21"/>
      <c r="HZ94" s="21">
        <f t="shared" si="1241"/>
        <v>0</v>
      </c>
      <c r="IA94" s="21"/>
      <c r="IB94" s="21">
        <f t="shared" si="1242"/>
        <v>0</v>
      </c>
      <c r="IC94" s="21"/>
      <c r="ID94" s="21">
        <f t="shared" si="1243"/>
        <v>0</v>
      </c>
      <c r="IE94" s="21"/>
      <c r="IF94" s="21">
        <f t="shared" si="1244"/>
        <v>0</v>
      </c>
      <c r="IG94" s="21"/>
      <c r="IH94" s="21">
        <f t="shared" si="1245"/>
        <v>0</v>
      </c>
      <c r="II94" s="21"/>
      <c r="IJ94" s="21">
        <f t="shared" si="1246"/>
        <v>0</v>
      </c>
      <c r="IK94" s="21"/>
      <c r="IL94" s="21">
        <f t="shared" si="1247"/>
        <v>0</v>
      </c>
      <c r="IM94" s="21"/>
      <c r="IN94" s="21">
        <f t="shared" si="1248"/>
        <v>0</v>
      </c>
      <c r="IO94" s="21"/>
      <c r="IP94" s="21">
        <f t="shared" si="1249"/>
        <v>0</v>
      </c>
      <c r="IQ94" s="21"/>
      <c r="IR94" s="21">
        <f t="shared" si="1250"/>
        <v>0</v>
      </c>
      <c r="IS94" s="21"/>
      <c r="IT94" s="21">
        <f t="shared" si="1251"/>
        <v>0</v>
      </c>
      <c r="IU94" s="21"/>
      <c r="IV94" s="21">
        <f t="shared" si="1252"/>
        <v>0</v>
      </c>
      <c r="IW94" s="21"/>
      <c r="IX94" s="21">
        <f t="shared" si="1253"/>
        <v>0</v>
      </c>
      <c r="IY94" s="21"/>
      <c r="IZ94" s="21">
        <f t="shared" si="1254"/>
        <v>0</v>
      </c>
      <c r="JA94" s="21"/>
      <c r="JB94" s="21">
        <f t="shared" si="1255"/>
        <v>0</v>
      </c>
      <c r="JC94" s="21"/>
      <c r="JD94" s="21">
        <f t="shared" si="1256"/>
        <v>0</v>
      </c>
      <c r="JE94" s="21"/>
      <c r="JF94" s="21">
        <f t="shared" si="1257"/>
        <v>0</v>
      </c>
      <c r="JG94" s="21"/>
      <c r="JH94" s="21">
        <f t="shared" si="1258"/>
        <v>0</v>
      </c>
      <c r="JI94" s="21"/>
      <c r="JJ94" s="21">
        <f t="shared" si="1259"/>
        <v>0</v>
      </c>
      <c r="JK94" s="21"/>
      <c r="JL94" s="21">
        <f t="shared" si="1260"/>
        <v>0</v>
      </c>
      <c r="JM94" s="21"/>
      <c r="JN94" s="21">
        <f t="shared" si="1261"/>
        <v>0</v>
      </c>
      <c r="JO94" s="21"/>
      <c r="JP94" s="21">
        <f t="shared" si="1262"/>
        <v>0</v>
      </c>
      <c r="JQ94" s="21"/>
      <c r="JR94" s="21">
        <f t="shared" si="1263"/>
        <v>0</v>
      </c>
      <c r="JS94" s="21"/>
      <c r="JT94" s="21">
        <f t="shared" si="1264"/>
        <v>0</v>
      </c>
      <c r="JU94" s="21"/>
      <c r="JV94" s="21">
        <f t="shared" si="1265"/>
        <v>0</v>
      </c>
      <c r="JW94" s="21"/>
      <c r="JX94" s="21">
        <f t="shared" si="1266"/>
        <v>0</v>
      </c>
      <c r="JY94" s="21"/>
      <c r="JZ94" s="21">
        <f t="shared" si="1267"/>
        <v>0</v>
      </c>
      <c r="KA94" s="21"/>
      <c r="KB94" s="21">
        <f t="shared" si="1268"/>
        <v>0</v>
      </c>
      <c r="KC94" s="21"/>
      <c r="KD94" s="21">
        <f t="shared" si="1269"/>
        <v>0</v>
      </c>
      <c r="KE94" s="21"/>
      <c r="KF94" s="21">
        <f t="shared" si="1270"/>
        <v>0</v>
      </c>
      <c r="KG94" s="21"/>
      <c r="KH94" s="21">
        <f t="shared" si="1271"/>
        <v>0</v>
      </c>
      <c r="KI94" s="21"/>
      <c r="KJ94" s="21">
        <f t="shared" si="1272"/>
        <v>0</v>
      </c>
      <c r="KK94" s="21"/>
      <c r="KL94" s="21">
        <f t="shared" si="1273"/>
        <v>0</v>
      </c>
      <c r="KM94" s="21"/>
      <c r="KN94" s="21">
        <f t="shared" si="1274"/>
        <v>0</v>
      </c>
      <c r="KO94" s="21"/>
      <c r="KP94" s="21">
        <f t="shared" si="1275"/>
        <v>0</v>
      </c>
      <c r="KQ94" s="21"/>
      <c r="KR94" s="21">
        <f t="shared" si="1276"/>
        <v>0</v>
      </c>
      <c r="KS94" s="21"/>
      <c r="KT94" s="21">
        <f t="shared" si="1277"/>
        <v>0</v>
      </c>
      <c r="KU94" s="21"/>
      <c r="KV94" s="21">
        <f t="shared" si="1278"/>
        <v>0</v>
      </c>
      <c r="KW94" s="21"/>
      <c r="KX94" s="21">
        <f t="shared" si="1279"/>
        <v>0</v>
      </c>
      <c r="KY94" s="21"/>
      <c r="KZ94" s="21">
        <f t="shared" si="1280"/>
        <v>0</v>
      </c>
      <c r="LA94" s="21"/>
      <c r="LB94" s="21">
        <f t="shared" si="1281"/>
        <v>0</v>
      </c>
      <c r="LC94" s="21"/>
      <c r="LD94" s="21">
        <f t="shared" si="1282"/>
        <v>0</v>
      </c>
      <c r="LE94" s="21"/>
      <c r="LF94" s="21">
        <f t="shared" si="1283"/>
        <v>0</v>
      </c>
      <c r="LG94" s="21"/>
      <c r="LH94" s="21">
        <f t="shared" si="1284"/>
        <v>0</v>
      </c>
      <c r="LI94" s="21"/>
      <c r="LJ94" s="21">
        <f t="shared" si="1285"/>
        <v>0</v>
      </c>
      <c r="LK94" s="21"/>
      <c r="LL94" s="21">
        <f t="shared" si="1286"/>
        <v>0</v>
      </c>
      <c r="LM94" s="21"/>
      <c r="LN94" s="21">
        <f t="shared" si="1287"/>
        <v>0</v>
      </c>
      <c r="LO94" s="21"/>
      <c r="LP94" s="21">
        <f t="shared" si="1288"/>
        <v>0</v>
      </c>
      <c r="LQ94" s="21"/>
      <c r="LR94" s="21">
        <f t="shared" si="1289"/>
        <v>0</v>
      </c>
      <c r="LS94" s="21"/>
      <c r="LT94" s="21">
        <f t="shared" si="1290"/>
        <v>0</v>
      </c>
      <c r="LU94" s="21"/>
      <c r="LV94" s="21">
        <f t="shared" si="1291"/>
        <v>0</v>
      </c>
      <c r="LW94" s="21"/>
      <c r="LX94" s="21">
        <f t="shared" si="1292"/>
        <v>0</v>
      </c>
      <c r="LY94" s="21"/>
      <c r="LZ94" s="21">
        <f t="shared" si="1293"/>
        <v>0</v>
      </c>
      <c r="MA94" s="21"/>
      <c r="MB94" s="21">
        <f t="shared" si="1294"/>
        <v>0</v>
      </c>
      <c r="MC94" s="21"/>
      <c r="MD94" s="21">
        <f t="shared" si="1295"/>
        <v>0</v>
      </c>
      <c r="ME94" s="21"/>
      <c r="MF94" s="21">
        <f t="shared" si="1296"/>
        <v>0</v>
      </c>
      <c r="MG94" s="21"/>
      <c r="MH94" s="21">
        <f t="shared" si="1297"/>
        <v>0</v>
      </c>
      <c r="MI94" s="21"/>
      <c r="MJ94" s="21">
        <f t="shared" si="1298"/>
        <v>0</v>
      </c>
      <c r="MK94" s="21"/>
      <c r="ML94" s="21">
        <f t="shared" si="1299"/>
        <v>0</v>
      </c>
      <c r="MM94" s="21"/>
      <c r="MN94" s="21">
        <f t="shared" si="1300"/>
        <v>0</v>
      </c>
      <c r="MO94" s="21"/>
      <c r="MP94" s="21">
        <f t="shared" si="1301"/>
        <v>0</v>
      </c>
      <c r="MQ94" s="21"/>
      <c r="MR94" s="21">
        <f t="shared" si="1302"/>
        <v>0</v>
      </c>
      <c r="MS94" s="21"/>
      <c r="MT94" s="21">
        <f t="shared" si="1303"/>
        <v>0</v>
      </c>
      <c r="MU94" s="21"/>
      <c r="MV94" s="21">
        <f t="shared" si="1304"/>
        <v>0</v>
      </c>
      <c r="MW94" s="21"/>
      <c r="MX94" s="21">
        <f t="shared" si="1305"/>
        <v>0</v>
      </c>
      <c r="MY94" s="21"/>
      <c r="MZ94" s="21">
        <f t="shared" si="1306"/>
        <v>0</v>
      </c>
      <c r="NA94" s="21"/>
      <c r="NB94" s="21">
        <f t="shared" si="1307"/>
        <v>0</v>
      </c>
      <c r="NC94" s="21"/>
      <c r="ND94" s="21">
        <f t="shared" si="1308"/>
        <v>0</v>
      </c>
      <c r="NE94" s="21"/>
      <c r="NF94" s="21">
        <f t="shared" si="1309"/>
        <v>0</v>
      </c>
      <c r="NG94" s="21"/>
      <c r="NH94" s="21">
        <f t="shared" si="1310"/>
        <v>0</v>
      </c>
      <c r="NI94" s="21"/>
      <c r="NJ94" s="21">
        <f t="shared" si="1311"/>
        <v>0</v>
      </c>
      <c r="NK94" s="21"/>
      <c r="NL94" s="21">
        <f t="shared" si="1312"/>
        <v>23</v>
      </c>
      <c r="NM94" s="21"/>
      <c r="NN94" s="21">
        <f t="shared" si="1313"/>
        <v>23</v>
      </c>
      <c r="NO94" s="21"/>
      <c r="NP94" s="21">
        <f t="shared" si="1314"/>
        <v>23</v>
      </c>
      <c r="NQ94" s="21"/>
      <c r="NR94" s="21">
        <f t="shared" si="1315"/>
        <v>23</v>
      </c>
      <c r="NS94" s="21"/>
      <c r="NT94" s="21">
        <f t="shared" si="1316"/>
        <v>23</v>
      </c>
      <c r="NU94" s="21"/>
      <c r="NV94" s="21">
        <f t="shared" si="1317"/>
        <v>23</v>
      </c>
      <c r="NW94" s="21"/>
      <c r="NX94" s="21">
        <f t="shared" si="1318"/>
        <v>23</v>
      </c>
      <c r="NY94" s="21"/>
      <c r="NZ94" s="21">
        <f t="shared" si="1319"/>
        <v>23</v>
      </c>
      <c r="OA94" s="21"/>
      <c r="OB94" s="21">
        <f t="shared" si="1320"/>
        <v>23</v>
      </c>
      <c r="OC94" s="21"/>
      <c r="OD94" s="21">
        <f t="shared" si="1321"/>
        <v>23</v>
      </c>
      <c r="OE94" s="21"/>
      <c r="OF94" s="21">
        <f t="shared" si="1322"/>
        <v>23</v>
      </c>
      <c r="OG94" s="21"/>
      <c r="OH94" s="21">
        <f t="shared" si="1323"/>
        <v>0</v>
      </c>
      <c r="OI94" s="21"/>
      <c r="OJ94" s="21">
        <f t="shared" si="1324"/>
        <v>0</v>
      </c>
      <c r="OK94" s="21"/>
      <c r="OL94" s="21">
        <f t="shared" si="1325"/>
        <v>0</v>
      </c>
      <c r="OM94" s="21"/>
      <c r="ON94" s="21">
        <f t="shared" si="1326"/>
        <v>0</v>
      </c>
      <c r="OO94" s="21"/>
      <c r="OP94" s="21">
        <f t="shared" si="1326"/>
        <v>0</v>
      </c>
      <c r="OQ94" s="21"/>
      <c r="OR94" s="21">
        <f t="shared" si="1326"/>
        <v>0</v>
      </c>
      <c r="OS94" s="21"/>
      <c r="OT94" s="21">
        <f t="shared" si="1326"/>
        <v>0</v>
      </c>
      <c r="OU94" s="21"/>
      <c r="OV94" s="21">
        <f t="shared" si="1326"/>
        <v>0</v>
      </c>
      <c r="OW94" s="21"/>
      <c r="OX94" s="21">
        <f t="shared" si="1326"/>
        <v>0</v>
      </c>
      <c r="OY94" s="21"/>
      <c r="OZ94" s="21">
        <f t="shared" si="1326"/>
        <v>0</v>
      </c>
      <c r="PA94" s="21"/>
      <c r="PB94" s="21">
        <f t="shared" si="1327"/>
        <v>0</v>
      </c>
      <c r="PC94" s="21"/>
      <c r="PD94" s="21">
        <f t="shared" si="1327"/>
        <v>0</v>
      </c>
      <c r="PE94" s="21"/>
      <c r="PF94" s="21">
        <f t="shared" si="1327"/>
        <v>0</v>
      </c>
      <c r="PG94" s="21"/>
      <c r="PH94" s="21">
        <f t="shared" si="1327"/>
        <v>0</v>
      </c>
      <c r="PI94" s="21"/>
      <c r="PJ94" s="21">
        <f t="shared" si="1327"/>
        <v>0</v>
      </c>
      <c r="PK94" s="21"/>
      <c r="PL94" s="21">
        <f t="shared" si="1327"/>
        <v>0</v>
      </c>
      <c r="PM94" s="21"/>
      <c r="PN94" s="21">
        <f t="shared" si="1328"/>
        <v>0</v>
      </c>
      <c r="PO94" s="21"/>
      <c r="PP94" s="21">
        <f t="shared" si="1328"/>
        <v>0</v>
      </c>
      <c r="PQ94" s="21"/>
      <c r="PR94" s="21">
        <f t="shared" si="1328"/>
        <v>0</v>
      </c>
      <c r="PS94" s="21"/>
      <c r="PT94" s="21">
        <f t="shared" si="1328"/>
        <v>0</v>
      </c>
      <c r="PU94" s="21"/>
      <c r="PV94" s="21">
        <f t="shared" si="1328"/>
        <v>0</v>
      </c>
      <c r="PW94" s="21"/>
      <c r="PX94" s="21">
        <f t="shared" si="1328"/>
        <v>0</v>
      </c>
      <c r="PY94" s="21"/>
      <c r="PZ94" s="21">
        <f t="shared" si="1329"/>
        <v>0</v>
      </c>
      <c r="QA94" s="21"/>
      <c r="QB94" s="21">
        <f t="shared" si="1329"/>
        <v>0</v>
      </c>
      <c r="QC94" s="21"/>
      <c r="QD94" s="21">
        <f t="shared" si="1329"/>
        <v>0</v>
      </c>
      <c r="QE94" s="21"/>
      <c r="QF94" s="21">
        <f t="shared" si="1329"/>
        <v>0</v>
      </c>
      <c r="QG94" s="21"/>
      <c r="QH94" s="21">
        <f t="shared" si="1329"/>
        <v>0</v>
      </c>
      <c r="QI94" s="21"/>
      <c r="QJ94" s="21">
        <f t="shared" si="1329"/>
        <v>0</v>
      </c>
      <c r="QK94" s="21"/>
      <c r="QL94" s="21">
        <f t="shared" si="1330"/>
        <v>0</v>
      </c>
      <c r="QM94" s="21"/>
      <c r="QN94" s="21">
        <f t="shared" si="1330"/>
        <v>0</v>
      </c>
      <c r="QO94" s="21"/>
      <c r="QP94" s="21">
        <f t="shared" si="1330"/>
        <v>0</v>
      </c>
      <c r="QQ94" s="21"/>
      <c r="QR94" s="21">
        <f t="shared" si="1330"/>
        <v>0</v>
      </c>
      <c r="QS94" s="21"/>
      <c r="QT94" s="21">
        <f t="shared" si="1330"/>
        <v>0</v>
      </c>
      <c r="QU94" s="21"/>
      <c r="QV94" s="21">
        <f t="shared" si="1330"/>
        <v>0</v>
      </c>
      <c r="QW94" s="21"/>
      <c r="QX94" s="21">
        <f t="shared" si="1331"/>
        <v>0</v>
      </c>
      <c r="QY94" s="21"/>
      <c r="QZ94" s="21">
        <f t="shared" si="1331"/>
        <v>0</v>
      </c>
      <c r="RA94" s="21"/>
      <c r="RB94" s="21">
        <f t="shared" si="1331"/>
        <v>0</v>
      </c>
      <c r="RC94" s="21"/>
      <c r="RD94" s="21">
        <f t="shared" si="1331"/>
        <v>0</v>
      </c>
      <c r="RE94" s="21"/>
      <c r="RF94" s="21">
        <f t="shared" si="1331"/>
        <v>0</v>
      </c>
      <c r="RG94" s="21"/>
      <c r="RH94" s="21">
        <f t="shared" si="1331"/>
        <v>0</v>
      </c>
      <c r="RI94" s="21"/>
      <c r="RJ94" s="21">
        <f t="shared" si="1332"/>
        <v>0</v>
      </c>
      <c r="RK94" s="21"/>
      <c r="RL94" s="21">
        <f t="shared" si="1333"/>
        <v>0</v>
      </c>
      <c r="RM94" s="21"/>
      <c r="RN94" s="21">
        <f t="shared" si="1334"/>
        <v>0</v>
      </c>
      <c r="RO94" s="21"/>
      <c r="RP94" s="21">
        <f t="shared" si="1335"/>
        <v>0</v>
      </c>
      <c r="RQ94" s="21"/>
      <c r="RR94" s="21">
        <f t="shared" si="1336"/>
        <v>0</v>
      </c>
      <c r="RS94" s="21"/>
      <c r="RT94" s="21">
        <f t="shared" si="1337"/>
        <v>0</v>
      </c>
      <c r="RU94" s="21"/>
      <c r="RV94" s="21">
        <f t="shared" si="1338"/>
        <v>0</v>
      </c>
      <c r="RW94" s="21"/>
      <c r="RX94" s="21">
        <f t="shared" si="1339"/>
        <v>0</v>
      </c>
      <c r="RY94" s="21"/>
      <c r="RZ94" s="21">
        <f t="shared" si="1340"/>
        <v>0</v>
      </c>
      <c r="SA94" s="21"/>
      <c r="SB94" s="21">
        <f t="shared" si="1341"/>
        <v>0</v>
      </c>
      <c r="SC94" s="21"/>
      <c r="SD94" s="21">
        <f t="shared" si="1342"/>
        <v>0</v>
      </c>
      <c r="SE94" s="21"/>
      <c r="SF94" s="21">
        <f t="shared" si="1343"/>
        <v>0</v>
      </c>
      <c r="SG94" s="21"/>
      <c r="SH94" s="21">
        <f t="shared" si="1344"/>
        <v>0</v>
      </c>
      <c r="SI94" s="21"/>
      <c r="SJ94" s="21">
        <f t="shared" si="1345"/>
        <v>0</v>
      </c>
      <c r="SK94" s="21"/>
      <c r="SL94" s="21">
        <f t="shared" si="1346"/>
        <v>0</v>
      </c>
      <c r="SM94" s="21"/>
      <c r="SN94" s="21">
        <f t="shared" si="1347"/>
        <v>0</v>
      </c>
      <c r="SO94" s="21"/>
      <c r="SP94" s="21">
        <f t="shared" si="1348"/>
        <v>0</v>
      </c>
      <c r="SQ94" s="21"/>
      <c r="SR94" s="21">
        <f t="shared" si="1349"/>
        <v>0</v>
      </c>
      <c r="SS94" s="21"/>
      <c r="ST94" s="21">
        <f t="shared" si="1350"/>
        <v>0</v>
      </c>
      <c r="SU94" s="21"/>
      <c r="SV94" s="21">
        <f t="shared" si="1351"/>
        <v>0</v>
      </c>
      <c r="SW94" s="21"/>
      <c r="SX94" s="21">
        <f t="shared" si="1352"/>
        <v>0</v>
      </c>
      <c r="SY94" s="21"/>
      <c r="SZ94" s="21">
        <f t="shared" si="1353"/>
        <v>0</v>
      </c>
      <c r="TA94" s="21"/>
      <c r="TB94" s="21">
        <f t="shared" si="1354"/>
        <v>0</v>
      </c>
      <c r="TC94" s="21"/>
      <c r="TD94" s="21">
        <f t="shared" si="1355"/>
        <v>0</v>
      </c>
      <c r="TE94" s="21"/>
      <c r="TF94" s="21">
        <f t="shared" si="1356"/>
        <v>0</v>
      </c>
      <c r="TG94" s="21"/>
      <c r="TH94" s="21">
        <f t="shared" si="1357"/>
        <v>0</v>
      </c>
      <c r="TI94" s="21"/>
      <c r="TJ94" s="21">
        <f t="shared" si="1358"/>
        <v>0</v>
      </c>
      <c r="TK94" s="21"/>
      <c r="TL94" s="21">
        <f t="shared" si="1359"/>
        <v>0</v>
      </c>
      <c r="TM94" s="21"/>
      <c r="TN94" s="21">
        <f t="shared" si="1360"/>
        <v>0</v>
      </c>
      <c r="TO94" s="21"/>
      <c r="TP94" s="21">
        <f t="shared" si="1361"/>
        <v>0</v>
      </c>
      <c r="TQ94" s="21"/>
      <c r="TR94" s="21">
        <f t="shared" si="1362"/>
        <v>0</v>
      </c>
      <c r="TS94" s="21"/>
      <c r="TT94" s="21">
        <f t="shared" si="1363"/>
        <v>0</v>
      </c>
      <c r="TU94" s="21"/>
      <c r="TV94" s="21">
        <f t="shared" si="1364"/>
        <v>0</v>
      </c>
      <c r="TW94" s="21"/>
      <c r="TX94" s="21">
        <f t="shared" si="1365"/>
        <v>0</v>
      </c>
      <c r="TY94" s="21"/>
      <c r="TZ94" s="21">
        <f t="shared" si="1366"/>
        <v>0</v>
      </c>
      <c r="UA94" s="21"/>
      <c r="UB94" s="21">
        <f t="shared" si="1367"/>
        <v>0</v>
      </c>
      <c r="UC94" s="21"/>
      <c r="UD94" s="21">
        <f t="shared" si="1368"/>
        <v>0</v>
      </c>
      <c r="UE94" s="21"/>
      <c r="UF94" s="21">
        <f t="shared" si="1369"/>
        <v>0</v>
      </c>
      <c r="UG94" s="21"/>
      <c r="UH94" s="21">
        <f t="shared" si="1370"/>
        <v>0</v>
      </c>
      <c r="UI94" s="21"/>
      <c r="UJ94" s="21">
        <f t="shared" si="1371"/>
        <v>0</v>
      </c>
      <c r="UK94" s="21"/>
      <c r="UL94" s="21">
        <f t="shared" si="1372"/>
        <v>0</v>
      </c>
      <c r="UM94" s="21"/>
      <c r="UN94" s="21">
        <f t="shared" si="1373"/>
        <v>0</v>
      </c>
      <c r="UO94" s="21"/>
      <c r="UP94" s="21">
        <f t="shared" si="1374"/>
        <v>0</v>
      </c>
      <c r="UQ94" s="21"/>
      <c r="UR94" s="21">
        <f t="shared" si="1375"/>
        <v>0</v>
      </c>
      <c r="US94" s="21"/>
      <c r="UT94" s="21">
        <f t="shared" si="1376"/>
        <v>0</v>
      </c>
      <c r="UU94" s="21"/>
      <c r="UV94" s="21">
        <f t="shared" si="1377"/>
        <v>0</v>
      </c>
      <c r="UW94" s="21"/>
      <c r="UX94" s="21">
        <f t="shared" si="1378"/>
        <v>0</v>
      </c>
      <c r="UY94" s="21"/>
      <c r="UZ94" s="21">
        <f t="shared" si="1379"/>
        <v>0</v>
      </c>
      <c r="VA94" s="21"/>
      <c r="VB94" s="21">
        <f t="shared" si="1380"/>
        <v>0</v>
      </c>
      <c r="VC94" s="21"/>
      <c r="VD94" s="21">
        <f t="shared" si="1381"/>
        <v>0</v>
      </c>
      <c r="VE94" s="21"/>
      <c r="VF94" s="21">
        <f t="shared" si="1382"/>
        <v>0</v>
      </c>
      <c r="VG94" s="21"/>
      <c r="VH94" s="21">
        <f t="shared" si="1383"/>
        <v>0</v>
      </c>
      <c r="VI94" s="21"/>
      <c r="VJ94" s="21">
        <f t="shared" si="1384"/>
        <v>0</v>
      </c>
      <c r="VK94" s="21"/>
      <c r="VL94" s="21">
        <f t="shared" si="1385"/>
        <v>0</v>
      </c>
      <c r="VM94" s="21"/>
      <c r="VN94" s="21">
        <f t="shared" si="1386"/>
        <v>0</v>
      </c>
      <c r="VO94" s="21"/>
      <c r="VP94" s="21">
        <f t="shared" si="1387"/>
        <v>0</v>
      </c>
      <c r="VQ94" s="21"/>
      <c r="VR94" s="21">
        <f t="shared" si="1326"/>
        <v>0</v>
      </c>
      <c r="VS94" s="21"/>
      <c r="VT94" s="21">
        <f t="shared" si="1388"/>
        <v>0</v>
      </c>
      <c r="VU94" s="21"/>
      <c r="VV94" s="21">
        <f t="shared" si="1388"/>
        <v>0</v>
      </c>
      <c r="VW94" s="21"/>
      <c r="VX94" s="21">
        <f t="shared" si="1389"/>
        <v>0</v>
      </c>
      <c r="VY94" s="21"/>
      <c r="VZ94" s="21">
        <f t="shared" si="1389"/>
        <v>0</v>
      </c>
      <c r="WA94" s="21"/>
      <c r="WB94" s="21">
        <f t="shared" si="1389"/>
        <v>0</v>
      </c>
      <c r="WC94" s="21"/>
      <c r="WD94" s="21">
        <f t="shared" si="1389"/>
        <v>0</v>
      </c>
      <c r="WE94" s="21">
        <v>5</v>
      </c>
      <c r="WF94" s="21">
        <f t="shared" si="1389"/>
        <v>0</v>
      </c>
      <c r="WG94" s="21">
        <v>28</v>
      </c>
      <c r="WH94" s="21">
        <f t="shared" si="1389"/>
        <v>0</v>
      </c>
      <c r="WI94" s="21">
        <v>33</v>
      </c>
      <c r="WJ94" s="21">
        <f t="shared" si="1389"/>
        <v>0</v>
      </c>
      <c r="WK94" s="21">
        <v>20</v>
      </c>
      <c r="WL94" s="21">
        <f t="shared" si="1389"/>
        <v>0</v>
      </c>
      <c r="WM94" s="21">
        <v>33</v>
      </c>
      <c r="WN94" s="21">
        <f t="shared" si="1390"/>
        <v>0</v>
      </c>
      <c r="WO94" s="21"/>
      <c r="WP94" s="21">
        <f t="shared" si="1390"/>
        <v>0</v>
      </c>
      <c r="WQ94" s="21">
        <v>32</v>
      </c>
      <c r="WR94" s="21">
        <f t="shared" si="1390"/>
        <v>0</v>
      </c>
      <c r="WS94" s="21">
        <v>32</v>
      </c>
      <c r="WT94" s="21">
        <f t="shared" si="1390"/>
        <v>0</v>
      </c>
      <c r="WU94" s="21">
        <v>26</v>
      </c>
      <c r="WV94" s="21">
        <f t="shared" si="1390"/>
        <v>0</v>
      </c>
      <c r="WW94" s="21">
        <v>37</v>
      </c>
      <c r="WX94" s="21">
        <f t="shared" si="1390"/>
        <v>0</v>
      </c>
      <c r="WY94" s="21">
        <v>7</v>
      </c>
      <c r="WZ94" s="21">
        <f t="shared" si="1390"/>
        <v>0</v>
      </c>
      <c r="XA94" s="21"/>
      <c r="XB94" s="21">
        <f t="shared" si="1390"/>
        <v>0</v>
      </c>
      <c r="XC94" s="21"/>
      <c r="XD94" s="21">
        <f t="shared" si="1391"/>
        <v>0</v>
      </c>
      <c r="XE94" s="21"/>
      <c r="XF94" s="21">
        <f t="shared" si="1391"/>
        <v>0</v>
      </c>
      <c r="XG94" s="21"/>
      <c r="XH94" s="21">
        <f t="shared" si="1391"/>
        <v>0</v>
      </c>
      <c r="XI94" s="21"/>
      <c r="XJ94" s="21">
        <f t="shared" si="1391"/>
        <v>0</v>
      </c>
      <c r="XK94" s="21"/>
      <c r="XL94" s="21">
        <f t="shared" si="1391"/>
        <v>0</v>
      </c>
      <c r="XM94" s="21"/>
      <c r="XN94" s="21">
        <f t="shared" si="1391"/>
        <v>0</v>
      </c>
      <c r="XO94" s="21"/>
      <c r="XP94" s="21">
        <f t="shared" si="1391"/>
        <v>0</v>
      </c>
      <c r="XQ94" s="21"/>
      <c r="XR94" s="21">
        <f t="shared" si="1391"/>
        <v>0</v>
      </c>
      <c r="XS94" s="21"/>
      <c r="XT94" s="21">
        <f t="shared" si="1453"/>
        <v>0</v>
      </c>
      <c r="XU94" s="21"/>
      <c r="XV94" s="21">
        <f t="shared" si="1453"/>
        <v>0</v>
      </c>
      <c r="XW94" s="21"/>
      <c r="XX94" s="21">
        <f t="shared" si="1453"/>
        <v>0</v>
      </c>
      <c r="XY94" s="21"/>
      <c r="XZ94" s="21">
        <f t="shared" si="1453"/>
        <v>0</v>
      </c>
      <c r="YA94" s="21"/>
      <c r="YB94" s="21">
        <f t="shared" si="1392"/>
        <v>0</v>
      </c>
      <c r="YC94" s="21"/>
      <c r="YD94" s="21">
        <f t="shared" si="1393"/>
        <v>0</v>
      </c>
      <c r="YE94" s="21"/>
      <c r="YF94" s="21">
        <f t="shared" si="1394"/>
        <v>0</v>
      </c>
      <c r="YG94" s="21"/>
      <c r="YH94" s="21">
        <f t="shared" si="1395"/>
        <v>0</v>
      </c>
      <c r="YI94" s="21"/>
      <c r="YJ94" s="21">
        <f t="shared" si="1396"/>
        <v>0</v>
      </c>
      <c r="YK94" s="21"/>
      <c r="YL94" s="21">
        <f t="shared" si="1397"/>
        <v>0</v>
      </c>
      <c r="YM94" s="21"/>
      <c r="YN94" s="21">
        <f t="shared" si="1398"/>
        <v>0</v>
      </c>
      <c r="YO94" s="21"/>
      <c r="YP94" s="21">
        <f t="shared" si="1399"/>
        <v>0</v>
      </c>
      <c r="YQ94" s="21"/>
      <c r="YR94" s="21">
        <f t="shared" si="1400"/>
        <v>0</v>
      </c>
      <c r="YS94" s="21"/>
      <c r="YT94" s="21">
        <f t="shared" si="1401"/>
        <v>0</v>
      </c>
      <c r="YU94" s="21"/>
      <c r="YV94" s="21">
        <f t="shared" si="1402"/>
        <v>0</v>
      </c>
      <c r="YW94" s="21"/>
      <c r="YX94" s="21">
        <f t="shared" si="1403"/>
        <v>0</v>
      </c>
      <c r="YY94" s="21"/>
      <c r="YZ94" s="21">
        <f t="shared" si="1388"/>
        <v>0</v>
      </c>
      <c r="ZA94" s="21"/>
      <c r="ZB94" s="21">
        <f t="shared" si="1404"/>
        <v>0</v>
      </c>
      <c r="ZC94" s="21"/>
      <c r="ZD94" s="21">
        <f t="shared" si="1405"/>
        <v>0</v>
      </c>
      <c r="ZE94" s="21"/>
      <c r="ZF94" s="21">
        <f t="shared" si="1406"/>
        <v>0</v>
      </c>
      <c r="ZG94" s="21"/>
      <c r="ZH94" s="21">
        <f t="shared" si="1407"/>
        <v>0</v>
      </c>
      <c r="ZI94" s="21"/>
      <c r="ZJ94" s="21">
        <f t="shared" si="1408"/>
        <v>0</v>
      </c>
      <c r="ZK94" s="21"/>
      <c r="ZL94" s="21">
        <f t="shared" si="1409"/>
        <v>0</v>
      </c>
      <c r="ZM94" s="21"/>
      <c r="ZN94" s="21">
        <f t="shared" si="1410"/>
        <v>0</v>
      </c>
      <c r="ZO94" s="21"/>
      <c r="ZP94" s="21">
        <f t="shared" si="1411"/>
        <v>0</v>
      </c>
      <c r="ZQ94" s="21"/>
      <c r="ZR94" s="21">
        <f t="shared" si="1412"/>
        <v>0</v>
      </c>
      <c r="ZS94" s="21"/>
      <c r="ZT94" s="21">
        <f t="shared" si="1388"/>
        <v>0</v>
      </c>
      <c r="ZU94" s="21"/>
      <c r="ZV94" s="21">
        <f t="shared" si="1413"/>
        <v>0</v>
      </c>
      <c r="ZW94" s="21"/>
      <c r="ZX94" s="21">
        <f t="shared" si="1414"/>
        <v>0</v>
      </c>
      <c r="ZY94" s="21"/>
      <c r="ZZ94" s="21">
        <f t="shared" si="1414"/>
        <v>0</v>
      </c>
      <c r="AAA94" s="21"/>
      <c r="AAB94" s="21">
        <f t="shared" si="1415"/>
        <v>0</v>
      </c>
      <c r="AAC94" s="21"/>
      <c r="AAD94" s="21">
        <f t="shared" si="1415"/>
        <v>0</v>
      </c>
      <c r="AAE94" s="21"/>
      <c r="AAF94" s="21">
        <f t="shared" si="1416"/>
        <v>0</v>
      </c>
      <c r="AAG94" s="21"/>
      <c r="AAH94" s="21">
        <f t="shared" si="1416"/>
        <v>0</v>
      </c>
      <c r="AAI94" s="21"/>
      <c r="AAJ94" s="21">
        <f t="shared" si="1417"/>
        <v>0</v>
      </c>
      <c r="AAK94" s="21"/>
      <c r="AAL94" s="21">
        <f t="shared" si="1417"/>
        <v>0</v>
      </c>
      <c r="AAM94" s="21"/>
      <c r="AAN94" s="21">
        <f t="shared" si="1418"/>
        <v>0</v>
      </c>
      <c r="AAO94" s="21"/>
      <c r="AAP94" s="21">
        <f t="shared" si="1418"/>
        <v>0</v>
      </c>
      <c r="AAQ94" s="21"/>
      <c r="AAR94" s="21">
        <f t="shared" si="1419"/>
        <v>0</v>
      </c>
      <c r="AAS94" s="21"/>
      <c r="AAT94" s="21">
        <f t="shared" si="1419"/>
        <v>0</v>
      </c>
      <c r="AAU94" s="21"/>
      <c r="AAV94" s="21">
        <f t="shared" si="1420"/>
        <v>0</v>
      </c>
      <c r="AAW94" s="21"/>
      <c r="AAX94" s="21">
        <f t="shared" si="1420"/>
        <v>0</v>
      </c>
      <c r="AAY94" s="21"/>
      <c r="AAZ94" s="21">
        <f t="shared" si="1421"/>
        <v>0</v>
      </c>
      <c r="ABA94" s="21"/>
      <c r="ABB94" s="21">
        <f t="shared" si="1421"/>
        <v>0</v>
      </c>
      <c r="ABC94" s="21"/>
      <c r="ABD94" s="21">
        <f t="shared" si="1422"/>
        <v>0</v>
      </c>
      <c r="ABE94" s="21"/>
      <c r="ABF94" s="21">
        <f t="shared" si="1422"/>
        <v>0</v>
      </c>
      <c r="ABG94" s="21"/>
      <c r="ABH94" s="21">
        <f t="shared" si="1423"/>
        <v>0</v>
      </c>
      <c r="ABI94" s="21"/>
      <c r="ABJ94" s="21">
        <f t="shared" si="1423"/>
        <v>0</v>
      </c>
      <c r="ABK94" s="21"/>
      <c r="ABL94" s="21">
        <f t="shared" si="1424"/>
        <v>0</v>
      </c>
      <c r="ABM94" s="21"/>
      <c r="ABN94" s="21">
        <f t="shared" si="1424"/>
        <v>0</v>
      </c>
      <c r="ABO94" s="21"/>
      <c r="ABP94" s="21">
        <f t="shared" si="1425"/>
        <v>0</v>
      </c>
      <c r="ABQ94" s="21"/>
      <c r="ABR94" s="21">
        <f t="shared" si="1425"/>
        <v>0</v>
      </c>
      <c r="ABS94" s="21"/>
      <c r="ABT94" s="21">
        <f t="shared" si="1426"/>
        <v>0</v>
      </c>
      <c r="ABU94" s="21"/>
      <c r="ABV94" s="21">
        <f t="shared" si="1426"/>
        <v>0</v>
      </c>
      <c r="ABW94" s="21"/>
      <c r="ABX94" s="21">
        <f t="shared" si="1427"/>
        <v>0</v>
      </c>
      <c r="ABY94" s="21"/>
      <c r="ABZ94" s="21">
        <f t="shared" si="1427"/>
        <v>0</v>
      </c>
      <c r="ACA94" s="21"/>
      <c r="ACB94" s="21">
        <f t="shared" si="1428"/>
        <v>0</v>
      </c>
      <c r="ACC94" s="21"/>
      <c r="ACD94" s="21">
        <f t="shared" si="1428"/>
        <v>0</v>
      </c>
      <c r="ACE94" s="21"/>
      <c r="ACF94" s="21">
        <f t="shared" si="1429"/>
        <v>0</v>
      </c>
      <c r="ACG94" s="21"/>
      <c r="ACH94" s="21">
        <f t="shared" si="1429"/>
        <v>0</v>
      </c>
      <c r="ACI94" s="21"/>
      <c r="ACJ94" s="21">
        <f t="shared" si="1430"/>
        <v>0</v>
      </c>
      <c r="ACK94" s="21"/>
      <c r="ACL94" s="21">
        <f t="shared" si="1430"/>
        <v>0</v>
      </c>
      <c r="ACM94" s="21"/>
      <c r="ACN94" s="21">
        <f t="shared" si="1431"/>
        <v>0</v>
      </c>
      <c r="ACO94" s="21"/>
      <c r="ACP94" s="21">
        <f t="shared" si="1431"/>
        <v>0</v>
      </c>
      <c r="ACQ94" s="21"/>
      <c r="ACR94" s="21">
        <f t="shared" si="1432"/>
        <v>0</v>
      </c>
      <c r="ACS94" s="21"/>
      <c r="ACT94" s="21">
        <f t="shared" si="1432"/>
        <v>0</v>
      </c>
      <c r="ACU94" s="21"/>
      <c r="ACV94" s="21">
        <f t="shared" si="1433"/>
        <v>0</v>
      </c>
      <c r="ACW94" s="21"/>
      <c r="ACX94" s="21">
        <f t="shared" si="1433"/>
        <v>0</v>
      </c>
      <c r="ACY94" s="21"/>
      <c r="ACZ94" s="21">
        <f t="shared" si="1434"/>
        <v>0</v>
      </c>
      <c r="ADA94" s="21"/>
      <c r="ADB94" s="21">
        <f t="shared" si="1434"/>
        <v>0</v>
      </c>
      <c r="ADC94" s="21"/>
      <c r="ADD94" s="21">
        <f t="shared" si="1435"/>
        <v>0</v>
      </c>
      <c r="ADE94" s="21"/>
      <c r="ADF94" s="21">
        <f t="shared" si="1435"/>
        <v>0</v>
      </c>
      <c r="ADG94" s="21"/>
      <c r="ADH94" s="21">
        <f t="shared" si="1436"/>
        <v>0</v>
      </c>
      <c r="ADI94" s="21"/>
      <c r="ADJ94" s="21">
        <f t="shared" si="1436"/>
        <v>0</v>
      </c>
      <c r="ADK94" s="21"/>
      <c r="ADL94" s="21">
        <f t="shared" si="1437"/>
        <v>0</v>
      </c>
      <c r="ADM94" s="21"/>
      <c r="ADN94" s="21">
        <f t="shared" si="1437"/>
        <v>0</v>
      </c>
      <c r="ADO94" s="21"/>
      <c r="ADP94" s="21">
        <f t="shared" si="1437"/>
        <v>0</v>
      </c>
      <c r="ADQ94" s="21"/>
      <c r="ADR94" s="21">
        <f t="shared" si="1437"/>
        <v>0</v>
      </c>
      <c r="ADS94" s="21"/>
      <c r="ADT94" s="21">
        <f t="shared" si="1437"/>
        <v>0</v>
      </c>
      <c r="ADU94" s="21"/>
      <c r="ADV94" s="21">
        <f t="shared" si="1438"/>
        <v>0</v>
      </c>
      <c r="ADW94" s="21"/>
      <c r="ADX94" s="21">
        <f t="shared" si="1438"/>
        <v>0</v>
      </c>
      <c r="ADY94" s="21"/>
      <c r="ADZ94" s="21">
        <f t="shared" si="1438"/>
        <v>0</v>
      </c>
      <c r="AEA94" s="21"/>
      <c r="AEB94" s="21">
        <f t="shared" si="1438"/>
        <v>0</v>
      </c>
      <c r="AEC94" s="21"/>
      <c r="AED94" s="21">
        <f t="shared" si="1439"/>
        <v>0</v>
      </c>
      <c r="AEE94" s="21"/>
      <c r="AEF94" s="21">
        <f t="shared" si="1439"/>
        <v>0</v>
      </c>
      <c r="AEG94" s="21"/>
      <c r="AEH94" s="21">
        <f t="shared" si="1439"/>
        <v>0</v>
      </c>
      <c r="AEI94" s="21"/>
      <c r="AEJ94" s="21">
        <f t="shared" si="1439"/>
        <v>0</v>
      </c>
      <c r="AEK94" s="21"/>
      <c r="AEL94" s="21">
        <f t="shared" si="1439"/>
        <v>0</v>
      </c>
      <c r="AEM94" s="21"/>
      <c r="AEN94" s="21">
        <f t="shared" si="1440"/>
        <v>0</v>
      </c>
      <c r="AEO94" s="21"/>
      <c r="AEP94" s="21">
        <f t="shared" si="1440"/>
        <v>0</v>
      </c>
      <c r="AEQ94" s="21"/>
      <c r="AER94" s="21">
        <f t="shared" si="1440"/>
        <v>0</v>
      </c>
      <c r="AES94" s="21"/>
      <c r="AET94" s="21">
        <f t="shared" si="1440"/>
        <v>0</v>
      </c>
      <c r="AEU94" s="21"/>
      <c r="AEV94" s="21">
        <f t="shared" si="1441"/>
        <v>0</v>
      </c>
      <c r="AEW94" s="21"/>
      <c r="AEX94" s="21">
        <f t="shared" si="1441"/>
        <v>0</v>
      </c>
      <c r="AEY94" s="21"/>
      <c r="AEZ94" s="21">
        <f t="shared" si="1441"/>
        <v>0</v>
      </c>
      <c r="AFA94" s="21"/>
      <c r="AFB94" s="21">
        <f t="shared" si="1441"/>
        <v>0</v>
      </c>
      <c r="AFC94" s="21"/>
      <c r="AFD94" s="21">
        <f t="shared" si="1441"/>
        <v>0</v>
      </c>
      <c r="AFE94" s="21"/>
      <c r="AFF94" s="21">
        <f t="shared" si="1442"/>
        <v>0</v>
      </c>
      <c r="AFG94" s="21"/>
      <c r="AFH94" s="21">
        <f t="shared" si="1442"/>
        <v>0</v>
      </c>
      <c r="AFI94" s="21"/>
      <c r="AFJ94" s="21">
        <f t="shared" si="1442"/>
        <v>0</v>
      </c>
      <c r="AFK94" s="21"/>
      <c r="AFL94" s="21">
        <f t="shared" si="1442"/>
        <v>0</v>
      </c>
      <c r="AFM94" s="21"/>
      <c r="AFN94" s="21">
        <f t="shared" si="1443"/>
        <v>0</v>
      </c>
      <c r="AFO94" s="21"/>
      <c r="AFP94" s="21">
        <f t="shared" si="1443"/>
        <v>0</v>
      </c>
      <c r="AFQ94" s="21"/>
      <c r="AFR94" s="21">
        <f t="shared" si="1443"/>
        <v>0</v>
      </c>
      <c r="AFS94" s="21"/>
      <c r="AFT94" s="21">
        <f t="shared" si="1443"/>
        <v>0</v>
      </c>
      <c r="AFU94" s="21"/>
      <c r="AFV94" s="21">
        <f t="shared" si="1443"/>
        <v>0</v>
      </c>
      <c r="AFW94" s="21"/>
      <c r="AFX94" s="21">
        <f t="shared" si="1444"/>
        <v>0</v>
      </c>
      <c r="AFY94" s="21"/>
      <c r="AFZ94" s="21">
        <f t="shared" si="1444"/>
        <v>0</v>
      </c>
      <c r="AGA94" s="21"/>
      <c r="AGB94" s="21">
        <f t="shared" si="1444"/>
        <v>0</v>
      </c>
      <c r="AGC94" s="21"/>
      <c r="AGD94" s="21">
        <f t="shared" si="1444"/>
        <v>0</v>
      </c>
      <c r="AGE94" s="21"/>
      <c r="AGF94" s="21">
        <f t="shared" si="1445"/>
        <v>0</v>
      </c>
      <c r="AGG94" s="21"/>
      <c r="AGH94" s="21">
        <f t="shared" si="1445"/>
        <v>0</v>
      </c>
      <c r="AGI94" s="21"/>
      <c r="AGJ94" s="21">
        <f t="shared" si="1445"/>
        <v>0</v>
      </c>
      <c r="AGK94" s="21"/>
      <c r="AGL94" s="21">
        <f t="shared" si="1445"/>
        <v>0</v>
      </c>
      <c r="AGM94" s="21"/>
      <c r="AGN94" s="21">
        <f t="shared" si="1445"/>
        <v>0</v>
      </c>
      <c r="AGO94" s="21"/>
      <c r="AGP94" s="21">
        <f t="shared" si="1446"/>
        <v>0</v>
      </c>
      <c r="AGQ94" s="21"/>
      <c r="AGR94" s="21">
        <f t="shared" si="1446"/>
        <v>0</v>
      </c>
      <c r="AGS94" s="21"/>
      <c r="AGT94" s="21">
        <f t="shared" si="1446"/>
        <v>0</v>
      </c>
      <c r="AGU94" s="21"/>
      <c r="AGV94" s="21">
        <f t="shared" si="1446"/>
        <v>0</v>
      </c>
      <c r="AGW94" s="21"/>
      <c r="AGX94" s="21">
        <f t="shared" si="1447"/>
        <v>0</v>
      </c>
      <c r="AGY94" s="21"/>
      <c r="AGZ94" s="21">
        <f t="shared" si="1447"/>
        <v>0</v>
      </c>
      <c r="AHA94" s="21"/>
      <c r="AHB94" s="21">
        <f t="shared" si="1447"/>
        <v>0</v>
      </c>
      <c r="AHC94" s="21"/>
      <c r="AHD94" s="21">
        <f t="shared" si="1447"/>
        <v>0</v>
      </c>
      <c r="AHE94" s="21"/>
      <c r="AHF94" s="21">
        <f t="shared" si="1447"/>
        <v>0</v>
      </c>
      <c r="AHG94" s="21"/>
      <c r="AHH94" s="21">
        <f t="shared" si="1448"/>
        <v>0</v>
      </c>
      <c r="AHI94" s="21"/>
      <c r="AHJ94" s="21">
        <f t="shared" si="1448"/>
        <v>0</v>
      </c>
      <c r="AHK94" s="21"/>
      <c r="AHL94" s="21">
        <f t="shared" si="1448"/>
        <v>0</v>
      </c>
      <c r="AHM94" s="21"/>
      <c r="AHN94" s="21">
        <f t="shared" si="1448"/>
        <v>0</v>
      </c>
      <c r="AHO94" s="21"/>
      <c r="AHP94" s="21">
        <f t="shared" si="1449"/>
        <v>0</v>
      </c>
      <c r="AHQ94" s="21"/>
      <c r="AHR94" s="21">
        <f t="shared" si="1449"/>
        <v>0</v>
      </c>
      <c r="AHS94" s="21"/>
      <c r="AHT94" s="21">
        <f t="shared" si="1449"/>
        <v>0</v>
      </c>
      <c r="AHU94" s="21"/>
      <c r="AHV94" s="21">
        <f t="shared" si="1449"/>
        <v>0</v>
      </c>
      <c r="AHW94" s="21"/>
      <c r="AHX94" s="21">
        <f t="shared" si="1449"/>
        <v>0</v>
      </c>
      <c r="AHY94" s="21"/>
      <c r="AHZ94" s="21">
        <f t="shared" si="1450"/>
        <v>0</v>
      </c>
      <c r="AIA94" s="21"/>
      <c r="AIB94" s="21">
        <f t="shared" si="1450"/>
        <v>0</v>
      </c>
      <c r="AIC94" s="21"/>
      <c r="AID94" s="21">
        <f t="shared" si="1450"/>
        <v>0</v>
      </c>
      <c r="AIE94" s="21"/>
      <c r="AIF94" s="21">
        <f t="shared" si="1450"/>
        <v>0</v>
      </c>
      <c r="AIG94" s="21"/>
      <c r="AIH94" s="21">
        <f t="shared" si="1451"/>
        <v>0</v>
      </c>
      <c r="AII94" s="21"/>
      <c r="AIJ94" s="21">
        <f t="shared" si="1451"/>
        <v>0</v>
      </c>
      <c r="AIK94" s="21"/>
      <c r="AIL94" s="21">
        <f t="shared" si="1451"/>
        <v>0</v>
      </c>
      <c r="AIM94" s="21"/>
      <c r="AIN94" s="21">
        <f t="shared" si="1451"/>
        <v>0</v>
      </c>
      <c r="AIO94" s="21"/>
      <c r="AIP94" s="21">
        <f t="shared" si="1451"/>
        <v>0</v>
      </c>
      <c r="AIQ94" s="21"/>
      <c r="AIR94" s="21">
        <f t="shared" si="1452"/>
        <v>0</v>
      </c>
      <c r="AIS94" s="21"/>
      <c r="AIT94" s="21">
        <f t="shared" si="1452"/>
        <v>0</v>
      </c>
      <c r="AIU94" s="21"/>
      <c r="AIV94" s="21">
        <f t="shared" si="1452"/>
        <v>0</v>
      </c>
      <c r="AIW94" s="21"/>
      <c r="AIX94" s="21">
        <f t="shared" si="1452"/>
        <v>0</v>
      </c>
      <c r="AIY94" s="21"/>
      <c r="AIZ94" s="21">
        <f t="shared" si="1388"/>
        <v>0</v>
      </c>
      <c r="AJA94" s="21"/>
    </row>
    <row r="95" spans="1:937" ht="13.5" customHeight="1" x14ac:dyDescent="0.25">
      <c r="B95" s="31">
        <v>90</v>
      </c>
      <c r="C95" s="192" t="s">
        <v>209</v>
      </c>
      <c r="D95" s="67" t="s">
        <v>146</v>
      </c>
      <c r="E95" s="194" t="s">
        <v>392</v>
      </c>
      <c r="F95" s="194" t="str">
        <f>_xlfn.XLOOKUP(D95,'WTG PH-III'!$D$5:$D$198,'WTG PH-III'!$B$5:$B$198,0,0,1)</f>
        <v>PSS-14</v>
      </c>
      <c r="G95" s="22" t="s">
        <v>537</v>
      </c>
      <c r="H95" s="22" t="s">
        <v>550</v>
      </c>
      <c r="I95" s="61">
        <v>11</v>
      </c>
      <c r="J95" s="21">
        <v>253</v>
      </c>
      <c r="K95" s="21">
        <f t="shared" si="1129"/>
        <v>253</v>
      </c>
      <c r="L95" s="21">
        <f t="shared" si="1130"/>
        <v>253</v>
      </c>
      <c r="M95" s="21">
        <f t="shared" si="1131"/>
        <v>0</v>
      </c>
      <c r="N95" s="95">
        <f>VLOOKUP(D95,'WTG PH-III'!$D$5:$U$198,17,0)</f>
        <v>45784</v>
      </c>
      <c r="O95" s="95">
        <f>VLOOKUP(D95,'WTG PH-III'!$D$5:$U$198,18,0)</f>
        <v>45794</v>
      </c>
      <c r="P95" s="21">
        <f t="shared" si="1132"/>
        <v>0</v>
      </c>
      <c r="Q95" s="21"/>
      <c r="R95" s="21">
        <f t="shared" si="1133"/>
        <v>0</v>
      </c>
      <c r="S95" s="21"/>
      <c r="T95" s="21">
        <f t="shared" si="1134"/>
        <v>0</v>
      </c>
      <c r="U95" s="21"/>
      <c r="V95" s="21">
        <f t="shared" si="1135"/>
        <v>0</v>
      </c>
      <c r="W95" s="21"/>
      <c r="X95" s="21">
        <f t="shared" si="1136"/>
        <v>0</v>
      </c>
      <c r="Y95" s="21"/>
      <c r="Z95" s="21">
        <f t="shared" si="1137"/>
        <v>0</v>
      </c>
      <c r="AA95" s="21"/>
      <c r="AB95" s="21">
        <f t="shared" si="1138"/>
        <v>0</v>
      </c>
      <c r="AC95" s="21"/>
      <c r="AD95" s="21">
        <f t="shared" si="1139"/>
        <v>0</v>
      </c>
      <c r="AE95" s="21"/>
      <c r="AF95" s="21">
        <f t="shared" si="1140"/>
        <v>0</v>
      </c>
      <c r="AG95" s="21"/>
      <c r="AH95" s="21">
        <f t="shared" si="1141"/>
        <v>0</v>
      </c>
      <c r="AI95" s="21"/>
      <c r="AJ95" s="21">
        <f t="shared" si="1142"/>
        <v>0</v>
      </c>
      <c r="AK95" s="21"/>
      <c r="AL95" s="21">
        <f t="shared" si="1143"/>
        <v>0</v>
      </c>
      <c r="AM95" s="21"/>
      <c r="AN95" s="21">
        <f t="shared" si="1144"/>
        <v>0</v>
      </c>
      <c r="AO95" s="21"/>
      <c r="AP95" s="21">
        <f t="shared" si="1145"/>
        <v>0</v>
      </c>
      <c r="AQ95" s="21"/>
      <c r="AR95" s="21">
        <f t="shared" si="1146"/>
        <v>0</v>
      </c>
      <c r="AS95" s="21"/>
      <c r="AT95" s="21">
        <f t="shared" si="1147"/>
        <v>0</v>
      </c>
      <c r="AU95" s="21"/>
      <c r="AV95" s="21">
        <f t="shared" si="1148"/>
        <v>0</v>
      </c>
      <c r="AW95" s="21"/>
      <c r="AX95" s="21">
        <f t="shared" si="1149"/>
        <v>0</v>
      </c>
      <c r="AY95" s="21"/>
      <c r="AZ95" s="21">
        <f t="shared" si="1150"/>
        <v>0</v>
      </c>
      <c r="BA95" s="21"/>
      <c r="BB95" s="21">
        <f t="shared" si="1151"/>
        <v>0</v>
      </c>
      <c r="BC95" s="21"/>
      <c r="BD95" s="21">
        <f t="shared" si="1152"/>
        <v>0</v>
      </c>
      <c r="BE95" s="21"/>
      <c r="BF95" s="21">
        <f t="shared" si="1153"/>
        <v>0</v>
      </c>
      <c r="BG95" s="21"/>
      <c r="BH95" s="21">
        <f t="shared" si="1154"/>
        <v>0</v>
      </c>
      <c r="BI95" s="21"/>
      <c r="BJ95" s="21">
        <f t="shared" si="1155"/>
        <v>0</v>
      </c>
      <c r="BK95" s="21"/>
      <c r="BL95" s="21">
        <f t="shared" si="1156"/>
        <v>0</v>
      </c>
      <c r="BM95" s="21"/>
      <c r="BN95" s="21">
        <f t="shared" si="1157"/>
        <v>0</v>
      </c>
      <c r="BO95" s="21"/>
      <c r="BP95" s="21">
        <f t="shared" si="1158"/>
        <v>0</v>
      </c>
      <c r="BQ95" s="21"/>
      <c r="BR95" s="21">
        <f t="shared" si="1159"/>
        <v>0</v>
      </c>
      <c r="BS95" s="21"/>
      <c r="BT95" s="21">
        <f t="shared" si="1160"/>
        <v>0</v>
      </c>
      <c r="BU95" s="21"/>
      <c r="BV95" s="21">
        <f t="shared" si="1161"/>
        <v>0</v>
      </c>
      <c r="BW95" s="21"/>
      <c r="BX95" s="21">
        <f t="shared" si="1162"/>
        <v>0</v>
      </c>
      <c r="BY95" s="21"/>
      <c r="BZ95" s="21">
        <f t="shared" si="1163"/>
        <v>0</v>
      </c>
      <c r="CA95" s="21"/>
      <c r="CB95" s="21">
        <f t="shared" si="1164"/>
        <v>0</v>
      </c>
      <c r="CC95" s="21"/>
      <c r="CD95" s="21">
        <f t="shared" si="1165"/>
        <v>0</v>
      </c>
      <c r="CE95" s="21"/>
      <c r="CF95" s="21">
        <f t="shared" si="1166"/>
        <v>0</v>
      </c>
      <c r="CG95" s="21"/>
      <c r="CH95" s="21">
        <f t="shared" si="1167"/>
        <v>0</v>
      </c>
      <c r="CI95" s="21"/>
      <c r="CJ95" s="21">
        <f t="shared" si="1168"/>
        <v>0</v>
      </c>
      <c r="CK95" s="21"/>
      <c r="CL95" s="21">
        <f t="shared" si="1169"/>
        <v>0</v>
      </c>
      <c r="CM95" s="21"/>
      <c r="CN95" s="21">
        <f t="shared" si="1170"/>
        <v>0</v>
      </c>
      <c r="CO95" s="21"/>
      <c r="CP95" s="21">
        <f t="shared" si="1171"/>
        <v>0</v>
      </c>
      <c r="CQ95" s="21"/>
      <c r="CR95" s="21">
        <f t="shared" si="1172"/>
        <v>0</v>
      </c>
      <c r="CS95" s="21"/>
      <c r="CT95" s="21">
        <f t="shared" si="1173"/>
        <v>0</v>
      </c>
      <c r="CU95" s="21"/>
      <c r="CV95" s="21">
        <f t="shared" si="1174"/>
        <v>0</v>
      </c>
      <c r="CW95" s="21"/>
      <c r="CX95" s="21">
        <f t="shared" si="1175"/>
        <v>0</v>
      </c>
      <c r="CY95" s="21"/>
      <c r="CZ95" s="21">
        <f t="shared" si="1176"/>
        <v>0</v>
      </c>
      <c r="DA95" s="21"/>
      <c r="DB95" s="21">
        <f t="shared" si="1177"/>
        <v>0</v>
      </c>
      <c r="DC95" s="21"/>
      <c r="DD95" s="21">
        <f t="shared" si="1178"/>
        <v>0</v>
      </c>
      <c r="DE95" s="21"/>
      <c r="DF95" s="21">
        <f t="shared" si="1179"/>
        <v>0</v>
      </c>
      <c r="DG95" s="21"/>
      <c r="DH95" s="21">
        <f t="shared" si="1180"/>
        <v>0</v>
      </c>
      <c r="DI95" s="21"/>
      <c r="DJ95" s="21">
        <f t="shared" si="1181"/>
        <v>0</v>
      </c>
      <c r="DK95" s="21"/>
      <c r="DL95" s="21">
        <f t="shared" si="1182"/>
        <v>0</v>
      </c>
      <c r="DM95" s="21"/>
      <c r="DN95" s="21">
        <f t="shared" si="1183"/>
        <v>0</v>
      </c>
      <c r="DO95" s="21"/>
      <c r="DP95" s="21">
        <f t="shared" si="1184"/>
        <v>0</v>
      </c>
      <c r="DQ95" s="21"/>
      <c r="DR95" s="21">
        <f t="shared" si="1185"/>
        <v>0</v>
      </c>
      <c r="DS95" s="21"/>
      <c r="DT95" s="21">
        <f t="shared" si="1186"/>
        <v>0</v>
      </c>
      <c r="DU95" s="21"/>
      <c r="DV95" s="21">
        <f t="shared" si="1187"/>
        <v>0</v>
      </c>
      <c r="DW95" s="21"/>
      <c r="DX95" s="21">
        <f t="shared" si="1188"/>
        <v>0</v>
      </c>
      <c r="DY95" s="21"/>
      <c r="DZ95" s="21">
        <f t="shared" si="1189"/>
        <v>0</v>
      </c>
      <c r="EA95" s="21"/>
      <c r="EB95" s="21">
        <f t="shared" si="1190"/>
        <v>0</v>
      </c>
      <c r="EC95" s="21"/>
      <c r="ED95" s="21">
        <f t="shared" si="1191"/>
        <v>0</v>
      </c>
      <c r="EE95" s="21"/>
      <c r="EF95" s="21">
        <f t="shared" si="1192"/>
        <v>0</v>
      </c>
      <c r="EG95" s="21"/>
      <c r="EH95" s="21">
        <f t="shared" si="1193"/>
        <v>0</v>
      </c>
      <c r="EI95" s="21"/>
      <c r="EJ95" s="21">
        <f t="shared" si="1194"/>
        <v>0</v>
      </c>
      <c r="EK95" s="21"/>
      <c r="EL95" s="21">
        <f t="shared" si="1195"/>
        <v>0</v>
      </c>
      <c r="EM95" s="21"/>
      <c r="EN95" s="21">
        <f t="shared" si="1196"/>
        <v>0</v>
      </c>
      <c r="EO95" s="21"/>
      <c r="EP95" s="21">
        <f t="shared" si="1197"/>
        <v>0</v>
      </c>
      <c r="EQ95" s="21"/>
      <c r="ER95" s="21">
        <f t="shared" si="1198"/>
        <v>0</v>
      </c>
      <c r="ES95" s="21"/>
      <c r="ET95" s="21">
        <f t="shared" si="1199"/>
        <v>0</v>
      </c>
      <c r="EU95" s="21"/>
      <c r="EV95" s="21">
        <f t="shared" si="1200"/>
        <v>0</v>
      </c>
      <c r="EW95" s="21"/>
      <c r="EX95" s="21">
        <f t="shared" si="1201"/>
        <v>0</v>
      </c>
      <c r="EY95" s="21"/>
      <c r="EZ95" s="21">
        <f t="shared" si="1202"/>
        <v>0</v>
      </c>
      <c r="FA95" s="21"/>
      <c r="FB95" s="21">
        <f t="shared" si="1203"/>
        <v>0</v>
      </c>
      <c r="FC95" s="21"/>
      <c r="FD95" s="21">
        <f t="shared" si="1204"/>
        <v>0</v>
      </c>
      <c r="FE95" s="21"/>
      <c r="FF95" s="21">
        <f t="shared" si="1205"/>
        <v>0</v>
      </c>
      <c r="FG95" s="21"/>
      <c r="FH95" s="21">
        <f t="shared" si="1206"/>
        <v>0</v>
      </c>
      <c r="FI95" s="21"/>
      <c r="FJ95" s="21">
        <f t="shared" si="1207"/>
        <v>0</v>
      </c>
      <c r="FK95" s="21"/>
      <c r="FL95" s="21">
        <f t="shared" si="1208"/>
        <v>0</v>
      </c>
      <c r="FM95" s="21"/>
      <c r="FN95" s="21">
        <f t="shared" si="1209"/>
        <v>0</v>
      </c>
      <c r="FO95" s="21"/>
      <c r="FP95" s="21">
        <f t="shared" si="1210"/>
        <v>0</v>
      </c>
      <c r="FQ95" s="21"/>
      <c r="FR95" s="21">
        <f t="shared" si="1211"/>
        <v>0</v>
      </c>
      <c r="FS95" s="21"/>
      <c r="FT95" s="21">
        <f t="shared" si="1212"/>
        <v>0</v>
      </c>
      <c r="FU95" s="21"/>
      <c r="FV95" s="21">
        <f t="shared" si="1213"/>
        <v>0</v>
      </c>
      <c r="FW95" s="21"/>
      <c r="FX95" s="21">
        <f t="shared" si="1214"/>
        <v>0</v>
      </c>
      <c r="FY95" s="21"/>
      <c r="FZ95" s="21">
        <f t="shared" si="1215"/>
        <v>0</v>
      </c>
      <c r="GA95" s="21"/>
      <c r="GB95" s="21">
        <f t="shared" si="1216"/>
        <v>0</v>
      </c>
      <c r="GC95" s="21"/>
      <c r="GD95" s="21">
        <f t="shared" si="1217"/>
        <v>0</v>
      </c>
      <c r="GE95" s="21"/>
      <c r="GF95" s="21">
        <f t="shared" si="1218"/>
        <v>0</v>
      </c>
      <c r="GG95" s="21"/>
      <c r="GH95" s="21">
        <f t="shared" si="1219"/>
        <v>0</v>
      </c>
      <c r="GI95" s="21"/>
      <c r="GJ95" s="21">
        <f t="shared" si="1220"/>
        <v>0</v>
      </c>
      <c r="GK95" s="21"/>
      <c r="GL95" s="21">
        <f t="shared" si="1221"/>
        <v>0</v>
      </c>
      <c r="GM95" s="21"/>
      <c r="GN95" s="21">
        <f t="shared" si="1222"/>
        <v>0</v>
      </c>
      <c r="GO95" s="21"/>
      <c r="GP95" s="21">
        <f t="shared" si="1223"/>
        <v>0</v>
      </c>
      <c r="GQ95" s="21"/>
      <c r="GR95" s="21">
        <f t="shared" si="1224"/>
        <v>0</v>
      </c>
      <c r="GS95" s="21"/>
      <c r="GT95" s="21">
        <f t="shared" si="1225"/>
        <v>0</v>
      </c>
      <c r="GU95" s="21"/>
      <c r="GV95" s="21">
        <f t="shared" si="1226"/>
        <v>0</v>
      </c>
      <c r="GW95" s="21"/>
      <c r="GX95" s="21">
        <f t="shared" si="1227"/>
        <v>0</v>
      </c>
      <c r="GY95" s="21"/>
      <c r="GZ95" s="21">
        <f t="shared" si="1228"/>
        <v>0</v>
      </c>
      <c r="HA95" s="21"/>
      <c r="HB95" s="21">
        <f t="shared" si="1229"/>
        <v>0</v>
      </c>
      <c r="HC95" s="21"/>
      <c r="HD95" s="21">
        <f t="shared" si="1230"/>
        <v>0</v>
      </c>
      <c r="HE95" s="21"/>
      <c r="HF95" s="21">
        <f t="shared" si="1231"/>
        <v>0</v>
      </c>
      <c r="HG95" s="21"/>
      <c r="HH95" s="21">
        <f t="shared" si="1232"/>
        <v>0</v>
      </c>
      <c r="HI95" s="21"/>
      <c r="HJ95" s="21">
        <f t="shared" si="1233"/>
        <v>0</v>
      </c>
      <c r="HK95" s="21"/>
      <c r="HL95" s="21">
        <f t="shared" si="1234"/>
        <v>0</v>
      </c>
      <c r="HM95" s="21"/>
      <c r="HN95" s="21">
        <f t="shared" si="1235"/>
        <v>0</v>
      </c>
      <c r="HO95" s="21"/>
      <c r="HP95" s="21">
        <f t="shared" si="1236"/>
        <v>0</v>
      </c>
      <c r="HQ95" s="21"/>
      <c r="HR95" s="21">
        <f t="shared" si="1237"/>
        <v>0</v>
      </c>
      <c r="HS95" s="21"/>
      <c r="HT95" s="21">
        <f t="shared" si="1238"/>
        <v>0</v>
      </c>
      <c r="HU95" s="21"/>
      <c r="HV95" s="21">
        <f t="shared" si="1239"/>
        <v>0</v>
      </c>
      <c r="HW95" s="21"/>
      <c r="HX95" s="21">
        <f t="shared" si="1240"/>
        <v>0</v>
      </c>
      <c r="HY95" s="21"/>
      <c r="HZ95" s="21">
        <f t="shared" si="1241"/>
        <v>0</v>
      </c>
      <c r="IA95" s="21"/>
      <c r="IB95" s="21">
        <f t="shared" si="1242"/>
        <v>0</v>
      </c>
      <c r="IC95" s="21"/>
      <c r="ID95" s="21">
        <f t="shared" si="1243"/>
        <v>0</v>
      </c>
      <c r="IE95" s="21"/>
      <c r="IF95" s="21">
        <f t="shared" si="1244"/>
        <v>0</v>
      </c>
      <c r="IG95" s="21"/>
      <c r="IH95" s="21">
        <f t="shared" si="1245"/>
        <v>0</v>
      </c>
      <c r="II95" s="21"/>
      <c r="IJ95" s="21">
        <f t="shared" si="1246"/>
        <v>0</v>
      </c>
      <c r="IK95" s="21"/>
      <c r="IL95" s="21">
        <f t="shared" si="1247"/>
        <v>0</v>
      </c>
      <c r="IM95" s="21"/>
      <c r="IN95" s="21">
        <f t="shared" si="1248"/>
        <v>0</v>
      </c>
      <c r="IO95" s="21"/>
      <c r="IP95" s="21">
        <f t="shared" si="1249"/>
        <v>0</v>
      </c>
      <c r="IQ95" s="21"/>
      <c r="IR95" s="21">
        <f t="shared" si="1250"/>
        <v>0</v>
      </c>
      <c r="IS95" s="21"/>
      <c r="IT95" s="21">
        <f t="shared" si="1251"/>
        <v>0</v>
      </c>
      <c r="IU95" s="21"/>
      <c r="IV95" s="21">
        <f t="shared" si="1252"/>
        <v>0</v>
      </c>
      <c r="IW95" s="21"/>
      <c r="IX95" s="21">
        <f t="shared" si="1253"/>
        <v>0</v>
      </c>
      <c r="IY95" s="21"/>
      <c r="IZ95" s="21">
        <f t="shared" si="1254"/>
        <v>0</v>
      </c>
      <c r="JA95" s="21"/>
      <c r="JB95" s="21">
        <f t="shared" si="1255"/>
        <v>0</v>
      </c>
      <c r="JC95" s="21"/>
      <c r="JD95" s="21">
        <f t="shared" si="1256"/>
        <v>0</v>
      </c>
      <c r="JE95" s="21"/>
      <c r="JF95" s="21">
        <f t="shared" si="1257"/>
        <v>0</v>
      </c>
      <c r="JG95" s="21"/>
      <c r="JH95" s="21">
        <f t="shared" si="1258"/>
        <v>0</v>
      </c>
      <c r="JI95" s="21"/>
      <c r="JJ95" s="21">
        <f t="shared" si="1259"/>
        <v>0</v>
      </c>
      <c r="JK95" s="21"/>
      <c r="JL95" s="21">
        <f t="shared" si="1260"/>
        <v>0</v>
      </c>
      <c r="JM95" s="21"/>
      <c r="JN95" s="21">
        <f t="shared" si="1261"/>
        <v>0</v>
      </c>
      <c r="JO95" s="21"/>
      <c r="JP95" s="21">
        <f t="shared" si="1262"/>
        <v>0</v>
      </c>
      <c r="JQ95" s="21"/>
      <c r="JR95" s="21">
        <f t="shared" si="1263"/>
        <v>0</v>
      </c>
      <c r="JS95" s="21"/>
      <c r="JT95" s="21">
        <f t="shared" si="1264"/>
        <v>0</v>
      </c>
      <c r="JU95" s="21"/>
      <c r="JV95" s="21">
        <f t="shared" si="1265"/>
        <v>0</v>
      </c>
      <c r="JW95" s="21"/>
      <c r="JX95" s="21">
        <f t="shared" si="1266"/>
        <v>0</v>
      </c>
      <c r="JY95" s="21"/>
      <c r="JZ95" s="21">
        <f t="shared" si="1267"/>
        <v>0</v>
      </c>
      <c r="KA95" s="21"/>
      <c r="KB95" s="21">
        <f t="shared" si="1268"/>
        <v>0</v>
      </c>
      <c r="KC95" s="21"/>
      <c r="KD95" s="21">
        <f t="shared" si="1269"/>
        <v>0</v>
      </c>
      <c r="KE95" s="21"/>
      <c r="KF95" s="21">
        <f t="shared" si="1270"/>
        <v>0</v>
      </c>
      <c r="KG95" s="21"/>
      <c r="KH95" s="21">
        <f t="shared" si="1271"/>
        <v>0</v>
      </c>
      <c r="KI95" s="21"/>
      <c r="KJ95" s="21">
        <f t="shared" si="1272"/>
        <v>23</v>
      </c>
      <c r="KK95" s="21"/>
      <c r="KL95" s="21">
        <f t="shared" si="1273"/>
        <v>23</v>
      </c>
      <c r="KM95" s="21"/>
      <c r="KN95" s="21">
        <f t="shared" si="1274"/>
        <v>23</v>
      </c>
      <c r="KO95" s="21"/>
      <c r="KP95" s="21">
        <f t="shared" si="1275"/>
        <v>23</v>
      </c>
      <c r="KQ95" s="21"/>
      <c r="KR95" s="21">
        <f t="shared" si="1276"/>
        <v>23</v>
      </c>
      <c r="KS95" s="21"/>
      <c r="KT95" s="21">
        <f t="shared" si="1277"/>
        <v>23</v>
      </c>
      <c r="KU95" s="21"/>
      <c r="KV95" s="21">
        <f t="shared" si="1278"/>
        <v>23</v>
      </c>
      <c r="KW95" s="21"/>
      <c r="KX95" s="21">
        <f t="shared" si="1279"/>
        <v>23</v>
      </c>
      <c r="KY95" s="21"/>
      <c r="KZ95" s="21">
        <f t="shared" si="1280"/>
        <v>23</v>
      </c>
      <c r="LA95" s="21"/>
      <c r="LB95" s="21">
        <f t="shared" si="1281"/>
        <v>23</v>
      </c>
      <c r="LC95" s="21"/>
      <c r="LD95" s="21">
        <f t="shared" si="1282"/>
        <v>23</v>
      </c>
      <c r="LE95" s="21"/>
      <c r="LF95" s="21">
        <f t="shared" si="1283"/>
        <v>0</v>
      </c>
      <c r="LG95" s="21"/>
      <c r="LH95" s="21">
        <f t="shared" si="1284"/>
        <v>0</v>
      </c>
      <c r="LI95" s="21"/>
      <c r="LJ95" s="21">
        <f t="shared" si="1285"/>
        <v>0</v>
      </c>
      <c r="LK95" s="21"/>
      <c r="LL95" s="21">
        <f t="shared" si="1286"/>
        <v>0</v>
      </c>
      <c r="LM95" s="21"/>
      <c r="LN95" s="21">
        <f t="shared" si="1287"/>
        <v>0</v>
      </c>
      <c r="LO95" s="21"/>
      <c r="LP95" s="21">
        <f t="shared" si="1288"/>
        <v>0</v>
      </c>
      <c r="LQ95" s="21"/>
      <c r="LR95" s="21">
        <f t="shared" si="1289"/>
        <v>0</v>
      </c>
      <c r="LS95" s="21"/>
      <c r="LT95" s="21">
        <f t="shared" si="1290"/>
        <v>0</v>
      </c>
      <c r="LU95" s="21"/>
      <c r="LV95" s="21">
        <f t="shared" si="1291"/>
        <v>0</v>
      </c>
      <c r="LW95" s="21"/>
      <c r="LX95" s="21">
        <f t="shared" si="1292"/>
        <v>0</v>
      </c>
      <c r="LY95" s="21"/>
      <c r="LZ95" s="21">
        <f t="shared" si="1293"/>
        <v>0</v>
      </c>
      <c r="MA95" s="21"/>
      <c r="MB95" s="21">
        <f t="shared" si="1294"/>
        <v>0</v>
      </c>
      <c r="MC95" s="21"/>
      <c r="MD95" s="21">
        <f t="shared" si="1295"/>
        <v>0</v>
      </c>
      <c r="ME95" s="21"/>
      <c r="MF95" s="21">
        <f t="shared" si="1296"/>
        <v>0</v>
      </c>
      <c r="MG95" s="21"/>
      <c r="MH95" s="21">
        <f t="shared" si="1297"/>
        <v>0</v>
      </c>
      <c r="MI95" s="21"/>
      <c r="MJ95" s="21">
        <f t="shared" si="1298"/>
        <v>0</v>
      </c>
      <c r="MK95" s="21"/>
      <c r="ML95" s="21">
        <f t="shared" si="1299"/>
        <v>0</v>
      </c>
      <c r="MM95" s="21"/>
      <c r="MN95" s="21">
        <f t="shared" si="1300"/>
        <v>0</v>
      </c>
      <c r="MO95" s="21"/>
      <c r="MP95" s="21">
        <f t="shared" si="1301"/>
        <v>0</v>
      </c>
      <c r="MQ95" s="21"/>
      <c r="MR95" s="21">
        <f t="shared" si="1302"/>
        <v>0</v>
      </c>
      <c r="MS95" s="21"/>
      <c r="MT95" s="21">
        <f t="shared" si="1303"/>
        <v>0</v>
      </c>
      <c r="MU95" s="21"/>
      <c r="MV95" s="21">
        <f t="shared" si="1304"/>
        <v>0</v>
      </c>
      <c r="MW95" s="21"/>
      <c r="MX95" s="21">
        <f t="shared" si="1305"/>
        <v>0</v>
      </c>
      <c r="MY95" s="21"/>
      <c r="MZ95" s="21">
        <f t="shared" si="1306"/>
        <v>0</v>
      </c>
      <c r="NA95" s="21"/>
      <c r="NB95" s="21">
        <f t="shared" si="1307"/>
        <v>0</v>
      </c>
      <c r="NC95" s="21"/>
      <c r="ND95" s="21">
        <f t="shared" si="1308"/>
        <v>0</v>
      </c>
      <c r="NE95" s="21"/>
      <c r="NF95" s="21">
        <f t="shared" si="1309"/>
        <v>0</v>
      </c>
      <c r="NG95" s="21"/>
      <c r="NH95" s="21">
        <f t="shared" si="1310"/>
        <v>0</v>
      </c>
      <c r="NI95" s="21"/>
      <c r="NJ95" s="21">
        <f t="shared" si="1311"/>
        <v>0</v>
      </c>
      <c r="NK95" s="21"/>
      <c r="NL95" s="21">
        <f t="shared" si="1312"/>
        <v>0</v>
      </c>
      <c r="NM95" s="21"/>
      <c r="NN95" s="21">
        <f t="shared" si="1313"/>
        <v>0</v>
      </c>
      <c r="NO95" s="21"/>
      <c r="NP95" s="21">
        <f t="shared" si="1314"/>
        <v>0</v>
      </c>
      <c r="NQ95" s="21"/>
      <c r="NR95" s="21">
        <f t="shared" si="1315"/>
        <v>0</v>
      </c>
      <c r="NS95" s="21"/>
      <c r="NT95" s="21">
        <f t="shared" si="1316"/>
        <v>0</v>
      </c>
      <c r="NU95" s="21"/>
      <c r="NV95" s="21">
        <f t="shared" si="1317"/>
        <v>0</v>
      </c>
      <c r="NW95" s="21"/>
      <c r="NX95" s="21">
        <f t="shared" si="1318"/>
        <v>0</v>
      </c>
      <c r="NY95" s="21"/>
      <c r="NZ95" s="21">
        <f t="shared" si="1319"/>
        <v>0</v>
      </c>
      <c r="OA95" s="21">
        <v>32</v>
      </c>
      <c r="OB95" s="21">
        <f t="shared" si="1320"/>
        <v>0</v>
      </c>
      <c r="OC95" s="21"/>
      <c r="OD95" s="21">
        <f t="shared" si="1321"/>
        <v>0</v>
      </c>
      <c r="OE95" s="21">
        <v>37</v>
      </c>
      <c r="OF95" s="21">
        <f t="shared" si="1322"/>
        <v>0</v>
      </c>
      <c r="OG95" s="21">
        <v>19</v>
      </c>
      <c r="OH95" s="21">
        <f t="shared" si="1323"/>
        <v>0</v>
      </c>
      <c r="OI95" s="21">
        <v>22</v>
      </c>
      <c r="OJ95" s="21">
        <f t="shared" si="1324"/>
        <v>0</v>
      </c>
      <c r="OK95" s="21">
        <v>19</v>
      </c>
      <c r="OL95" s="21">
        <f t="shared" si="1325"/>
        <v>0</v>
      </c>
      <c r="OM95" s="21"/>
      <c r="ON95" s="21">
        <f t="shared" si="1326"/>
        <v>0</v>
      </c>
      <c r="OO95" s="21">
        <v>6</v>
      </c>
      <c r="OP95" s="21">
        <f t="shared" si="1326"/>
        <v>0</v>
      </c>
      <c r="OQ95" s="21"/>
      <c r="OR95" s="21">
        <f t="shared" si="1326"/>
        <v>0</v>
      </c>
      <c r="OS95" s="21"/>
      <c r="OT95" s="21">
        <f t="shared" si="1326"/>
        <v>0</v>
      </c>
      <c r="OU95" s="21">
        <v>10</v>
      </c>
      <c r="OV95" s="21">
        <f t="shared" si="1326"/>
        <v>0</v>
      </c>
      <c r="OW95" s="21">
        <v>21</v>
      </c>
      <c r="OX95" s="21">
        <f t="shared" si="1326"/>
        <v>0</v>
      </c>
      <c r="OY95" s="21">
        <v>18</v>
      </c>
      <c r="OZ95" s="21">
        <f t="shared" si="1326"/>
        <v>0</v>
      </c>
      <c r="PA95" s="21">
        <v>27</v>
      </c>
      <c r="PB95" s="21">
        <f t="shared" si="1327"/>
        <v>0</v>
      </c>
      <c r="PC95" s="21">
        <v>12</v>
      </c>
      <c r="PD95" s="21">
        <f t="shared" si="1327"/>
        <v>0</v>
      </c>
      <c r="PE95" s="21">
        <v>1</v>
      </c>
      <c r="PF95" s="21">
        <f t="shared" si="1327"/>
        <v>0</v>
      </c>
      <c r="PG95" s="21">
        <v>9</v>
      </c>
      <c r="PH95" s="21">
        <f t="shared" si="1327"/>
        <v>0</v>
      </c>
      <c r="PI95" s="21">
        <v>10</v>
      </c>
      <c r="PJ95" s="21">
        <f t="shared" si="1327"/>
        <v>0</v>
      </c>
      <c r="PK95" s="21">
        <v>10</v>
      </c>
      <c r="PL95" s="21">
        <f t="shared" si="1327"/>
        <v>0</v>
      </c>
      <c r="PM95" s="21"/>
      <c r="PN95" s="21">
        <f t="shared" si="1328"/>
        <v>0</v>
      </c>
      <c r="PO95" s="21"/>
      <c r="PP95" s="21">
        <f t="shared" si="1328"/>
        <v>0</v>
      </c>
      <c r="PQ95" s="21"/>
      <c r="PR95" s="21">
        <f t="shared" si="1328"/>
        <v>0</v>
      </c>
      <c r="PS95" s="21"/>
      <c r="PT95" s="21">
        <f t="shared" si="1328"/>
        <v>0</v>
      </c>
      <c r="PU95" s="21"/>
      <c r="PV95" s="21">
        <f t="shared" si="1328"/>
        <v>0</v>
      </c>
      <c r="PW95" s="21"/>
      <c r="PX95" s="21">
        <f t="shared" si="1328"/>
        <v>0</v>
      </c>
      <c r="PY95" s="21"/>
      <c r="PZ95" s="21">
        <f t="shared" si="1329"/>
        <v>0</v>
      </c>
      <c r="QA95" s="21"/>
      <c r="QB95" s="21">
        <f t="shared" si="1329"/>
        <v>0</v>
      </c>
      <c r="QC95" s="21"/>
      <c r="QD95" s="21">
        <f t="shared" si="1329"/>
        <v>0</v>
      </c>
      <c r="QE95" s="21"/>
      <c r="QF95" s="21">
        <f t="shared" si="1329"/>
        <v>0</v>
      </c>
      <c r="QG95" s="21"/>
      <c r="QH95" s="21">
        <f t="shared" si="1329"/>
        <v>0</v>
      </c>
      <c r="QI95" s="21"/>
      <c r="QJ95" s="21">
        <f t="shared" si="1329"/>
        <v>0</v>
      </c>
      <c r="QK95" s="21"/>
      <c r="QL95" s="21">
        <f t="shared" si="1330"/>
        <v>0</v>
      </c>
      <c r="QM95" s="21"/>
      <c r="QN95" s="21">
        <f t="shared" si="1330"/>
        <v>0</v>
      </c>
      <c r="QO95" s="21"/>
      <c r="QP95" s="21">
        <f t="shared" si="1330"/>
        <v>0</v>
      </c>
      <c r="QQ95" s="21"/>
      <c r="QR95" s="21">
        <f t="shared" si="1330"/>
        <v>0</v>
      </c>
      <c r="QS95" s="21"/>
      <c r="QT95" s="21">
        <f t="shared" si="1330"/>
        <v>0</v>
      </c>
      <c r="QU95" s="21"/>
      <c r="QV95" s="21">
        <f t="shared" si="1330"/>
        <v>0</v>
      </c>
      <c r="QW95" s="21"/>
      <c r="QX95" s="21">
        <f t="shared" si="1331"/>
        <v>0</v>
      </c>
      <c r="QY95" s="21"/>
      <c r="QZ95" s="21">
        <f t="shared" si="1331"/>
        <v>0</v>
      </c>
      <c r="RA95" s="21"/>
      <c r="RB95" s="21">
        <f t="shared" si="1331"/>
        <v>0</v>
      </c>
      <c r="RC95" s="21"/>
      <c r="RD95" s="21">
        <f t="shared" si="1331"/>
        <v>0</v>
      </c>
      <c r="RE95" s="21"/>
      <c r="RF95" s="21">
        <f t="shared" si="1331"/>
        <v>0</v>
      </c>
      <c r="RG95" s="21"/>
      <c r="RH95" s="21">
        <f t="shared" si="1331"/>
        <v>0</v>
      </c>
      <c r="RI95" s="21"/>
      <c r="RJ95" s="21">
        <f t="shared" si="1332"/>
        <v>0</v>
      </c>
      <c r="RK95" s="21"/>
      <c r="RL95" s="21">
        <f t="shared" si="1333"/>
        <v>0</v>
      </c>
      <c r="RM95" s="21"/>
      <c r="RN95" s="21">
        <f t="shared" si="1334"/>
        <v>0</v>
      </c>
      <c r="RO95" s="21"/>
      <c r="RP95" s="21">
        <f t="shared" si="1335"/>
        <v>0</v>
      </c>
      <c r="RQ95" s="21"/>
      <c r="RR95" s="21">
        <f t="shared" si="1336"/>
        <v>0</v>
      </c>
      <c r="RS95" s="21"/>
      <c r="RT95" s="21">
        <f t="shared" si="1337"/>
        <v>0</v>
      </c>
      <c r="RU95" s="21"/>
      <c r="RV95" s="21">
        <f t="shared" si="1338"/>
        <v>0</v>
      </c>
      <c r="RW95" s="21"/>
      <c r="RX95" s="21">
        <f t="shared" si="1339"/>
        <v>0</v>
      </c>
      <c r="RY95" s="21"/>
      <c r="RZ95" s="21">
        <f t="shared" si="1340"/>
        <v>0</v>
      </c>
      <c r="SA95" s="21"/>
      <c r="SB95" s="21">
        <f t="shared" si="1341"/>
        <v>0</v>
      </c>
      <c r="SC95" s="21"/>
      <c r="SD95" s="21">
        <f t="shared" si="1342"/>
        <v>0</v>
      </c>
      <c r="SE95" s="21"/>
      <c r="SF95" s="21">
        <f t="shared" si="1343"/>
        <v>0</v>
      </c>
      <c r="SG95" s="21"/>
      <c r="SH95" s="21">
        <f t="shared" si="1344"/>
        <v>0</v>
      </c>
      <c r="SI95" s="21"/>
      <c r="SJ95" s="21">
        <f t="shared" si="1345"/>
        <v>0</v>
      </c>
      <c r="SK95" s="21"/>
      <c r="SL95" s="21">
        <f t="shared" si="1346"/>
        <v>0</v>
      </c>
      <c r="SM95" s="21"/>
      <c r="SN95" s="21">
        <f t="shared" si="1347"/>
        <v>0</v>
      </c>
      <c r="SO95" s="21"/>
      <c r="SP95" s="21">
        <f t="shared" si="1348"/>
        <v>0</v>
      </c>
      <c r="SQ95" s="21"/>
      <c r="SR95" s="21">
        <f t="shared" si="1349"/>
        <v>0</v>
      </c>
      <c r="SS95" s="21"/>
      <c r="ST95" s="21">
        <f t="shared" si="1350"/>
        <v>0</v>
      </c>
      <c r="SU95" s="21"/>
      <c r="SV95" s="21">
        <f t="shared" si="1351"/>
        <v>0</v>
      </c>
      <c r="SW95" s="21"/>
      <c r="SX95" s="21">
        <f t="shared" si="1352"/>
        <v>0</v>
      </c>
      <c r="SY95" s="21"/>
      <c r="SZ95" s="21">
        <f t="shared" si="1353"/>
        <v>0</v>
      </c>
      <c r="TA95" s="21"/>
      <c r="TB95" s="21">
        <f t="shared" si="1354"/>
        <v>0</v>
      </c>
      <c r="TC95" s="21"/>
      <c r="TD95" s="21">
        <f t="shared" si="1355"/>
        <v>0</v>
      </c>
      <c r="TE95" s="21"/>
      <c r="TF95" s="21">
        <f t="shared" si="1356"/>
        <v>0</v>
      </c>
      <c r="TG95" s="21"/>
      <c r="TH95" s="21">
        <f t="shared" si="1357"/>
        <v>0</v>
      </c>
      <c r="TI95" s="21"/>
      <c r="TJ95" s="21">
        <f t="shared" si="1358"/>
        <v>0</v>
      </c>
      <c r="TK95" s="21"/>
      <c r="TL95" s="21">
        <f t="shared" si="1359"/>
        <v>0</v>
      </c>
      <c r="TM95" s="21"/>
      <c r="TN95" s="21">
        <f t="shared" si="1360"/>
        <v>0</v>
      </c>
      <c r="TO95" s="21"/>
      <c r="TP95" s="21">
        <f t="shared" si="1361"/>
        <v>0</v>
      </c>
      <c r="TQ95" s="21"/>
      <c r="TR95" s="21">
        <f t="shared" si="1362"/>
        <v>0</v>
      </c>
      <c r="TS95" s="21"/>
      <c r="TT95" s="21">
        <f t="shared" si="1363"/>
        <v>0</v>
      </c>
      <c r="TU95" s="21"/>
      <c r="TV95" s="21">
        <f t="shared" si="1364"/>
        <v>0</v>
      </c>
      <c r="TW95" s="21"/>
      <c r="TX95" s="21">
        <f t="shared" si="1365"/>
        <v>0</v>
      </c>
      <c r="TY95" s="21"/>
      <c r="TZ95" s="21">
        <f t="shared" si="1366"/>
        <v>0</v>
      </c>
      <c r="UA95" s="21"/>
      <c r="UB95" s="21">
        <f t="shared" si="1367"/>
        <v>0</v>
      </c>
      <c r="UC95" s="21"/>
      <c r="UD95" s="21">
        <f t="shared" si="1368"/>
        <v>0</v>
      </c>
      <c r="UE95" s="21"/>
      <c r="UF95" s="21">
        <f t="shared" si="1369"/>
        <v>0</v>
      </c>
      <c r="UG95" s="21"/>
      <c r="UH95" s="21">
        <f t="shared" si="1370"/>
        <v>0</v>
      </c>
      <c r="UI95" s="21"/>
      <c r="UJ95" s="21">
        <f t="shared" si="1371"/>
        <v>0</v>
      </c>
      <c r="UK95" s="21"/>
      <c r="UL95" s="21">
        <f t="shared" si="1372"/>
        <v>0</v>
      </c>
      <c r="UM95" s="21"/>
      <c r="UN95" s="21">
        <f t="shared" si="1373"/>
        <v>0</v>
      </c>
      <c r="UO95" s="21"/>
      <c r="UP95" s="21">
        <f t="shared" si="1374"/>
        <v>0</v>
      </c>
      <c r="UQ95" s="21"/>
      <c r="UR95" s="21">
        <f t="shared" si="1375"/>
        <v>0</v>
      </c>
      <c r="US95" s="21"/>
      <c r="UT95" s="21">
        <f t="shared" si="1376"/>
        <v>0</v>
      </c>
      <c r="UU95" s="21"/>
      <c r="UV95" s="21">
        <f t="shared" si="1377"/>
        <v>0</v>
      </c>
      <c r="UW95" s="21"/>
      <c r="UX95" s="21">
        <f t="shared" si="1378"/>
        <v>0</v>
      </c>
      <c r="UY95" s="21"/>
      <c r="UZ95" s="21">
        <f t="shared" si="1379"/>
        <v>0</v>
      </c>
      <c r="VA95" s="21"/>
      <c r="VB95" s="21">
        <f t="shared" si="1380"/>
        <v>0</v>
      </c>
      <c r="VC95" s="21"/>
      <c r="VD95" s="21">
        <f t="shared" si="1381"/>
        <v>0</v>
      </c>
      <c r="VE95" s="21"/>
      <c r="VF95" s="21">
        <f t="shared" si="1382"/>
        <v>0</v>
      </c>
      <c r="VG95" s="21"/>
      <c r="VH95" s="21">
        <f t="shared" si="1383"/>
        <v>0</v>
      </c>
      <c r="VI95" s="21"/>
      <c r="VJ95" s="21">
        <f t="shared" si="1384"/>
        <v>0</v>
      </c>
      <c r="VK95" s="21"/>
      <c r="VL95" s="21">
        <f t="shared" si="1385"/>
        <v>0</v>
      </c>
      <c r="VM95" s="21"/>
      <c r="VN95" s="21">
        <f t="shared" si="1386"/>
        <v>0</v>
      </c>
      <c r="VO95" s="21"/>
      <c r="VP95" s="21">
        <f t="shared" si="1387"/>
        <v>0</v>
      </c>
      <c r="VQ95" s="21"/>
      <c r="VR95" s="21">
        <f t="shared" si="1326"/>
        <v>0</v>
      </c>
      <c r="VS95" s="21"/>
      <c r="VT95" s="21">
        <f t="shared" si="1388"/>
        <v>0</v>
      </c>
      <c r="VU95" s="21"/>
      <c r="VV95" s="21">
        <f t="shared" si="1388"/>
        <v>0</v>
      </c>
      <c r="VW95" s="21"/>
      <c r="VX95" s="21">
        <f t="shared" si="1389"/>
        <v>0</v>
      </c>
      <c r="VY95" s="21"/>
      <c r="VZ95" s="21">
        <f t="shared" si="1389"/>
        <v>0</v>
      </c>
      <c r="WA95" s="21"/>
      <c r="WB95" s="21">
        <f t="shared" si="1389"/>
        <v>0</v>
      </c>
      <c r="WC95" s="21"/>
      <c r="WD95" s="21">
        <f t="shared" si="1389"/>
        <v>0</v>
      </c>
      <c r="WE95" s="21"/>
      <c r="WF95" s="21">
        <f t="shared" si="1389"/>
        <v>0</v>
      </c>
      <c r="WG95" s="21"/>
      <c r="WH95" s="21">
        <f t="shared" si="1389"/>
        <v>0</v>
      </c>
      <c r="WI95" s="21"/>
      <c r="WJ95" s="21">
        <f t="shared" si="1389"/>
        <v>0</v>
      </c>
      <c r="WK95" s="21"/>
      <c r="WL95" s="21">
        <f t="shared" si="1389"/>
        <v>0</v>
      </c>
      <c r="WM95" s="21"/>
      <c r="WN95" s="21">
        <f t="shared" si="1390"/>
        <v>0</v>
      </c>
      <c r="WO95" s="21"/>
      <c r="WP95" s="21">
        <f t="shared" si="1390"/>
        <v>0</v>
      </c>
      <c r="WQ95" s="21"/>
      <c r="WR95" s="21">
        <f t="shared" si="1390"/>
        <v>0</v>
      </c>
      <c r="WS95" s="21"/>
      <c r="WT95" s="21">
        <f t="shared" si="1390"/>
        <v>0</v>
      </c>
      <c r="WU95" s="21"/>
      <c r="WV95" s="21">
        <f t="shared" si="1390"/>
        <v>0</v>
      </c>
      <c r="WW95" s="21"/>
      <c r="WX95" s="21">
        <f t="shared" si="1390"/>
        <v>0</v>
      </c>
      <c r="WY95" s="21"/>
      <c r="WZ95" s="21">
        <f t="shared" si="1390"/>
        <v>0</v>
      </c>
      <c r="XA95" s="21"/>
      <c r="XB95" s="21">
        <f t="shared" si="1390"/>
        <v>0</v>
      </c>
      <c r="XC95" s="21"/>
      <c r="XD95" s="21">
        <f t="shared" si="1391"/>
        <v>0</v>
      </c>
      <c r="XE95" s="21"/>
      <c r="XF95" s="21">
        <f t="shared" si="1391"/>
        <v>0</v>
      </c>
      <c r="XG95" s="21"/>
      <c r="XH95" s="21">
        <f t="shared" si="1391"/>
        <v>0</v>
      </c>
      <c r="XI95" s="21"/>
      <c r="XJ95" s="21">
        <f t="shared" si="1391"/>
        <v>0</v>
      </c>
      <c r="XK95" s="21"/>
      <c r="XL95" s="21">
        <f t="shared" si="1391"/>
        <v>0</v>
      </c>
      <c r="XM95" s="21"/>
      <c r="XN95" s="21">
        <f t="shared" si="1391"/>
        <v>0</v>
      </c>
      <c r="XO95" s="21"/>
      <c r="XP95" s="21">
        <f t="shared" si="1391"/>
        <v>0</v>
      </c>
      <c r="XQ95" s="21"/>
      <c r="XR95" s="21">
        <f t="shared" si="1391"/>
        <v>0</v>
      </c>
      <c r="XS95" s="21"/>
      <c r="XT95" s="21">
        <f t="shared" si="1453"/>
        <v>0</v>
      </c>
      <c r="XU95" s="21"/>
      <c r="XV95" s="21">
        <f t="shared" si="1453"/>
        <v>0</v>
      </c>
      <c r="XW95" s="21"/>
      <c r="XX95" s="21">
        <f t="shared" si="1453"/>
        <v>0</v>
      </c>
      <c r="XY95" s="21"/>
      <c r="XZ95" s="21">
        <f t="shared" si="1453"/>
        <v>0</v>
      </c>
      <c r="YA95" s="21"/>
      <c r="YB95" s="21">
        <f t="shared" si="1392"/>
        <v>0</v>
      </c>
      <c r="YC95" s="21"/>
      <c r="YD95" s="21">
        <f t="shared" si="1393"/>
        <v>0</v>
      </c>
      <c r="YE95" s="21"/>
      <c r="YF95" s="21">
        <f t="shared" si="1394"/>
        <v>0</v>
      </c>
      <c r="YG95" s="21"/>
      <c r="YH95" s="21">
        <f t="shared" si="1395"/>
        <v>0</v>
      </c>
      <c r="YI95" s="21"/>
      <c r="YJ95" s="21">
        <f t="shared" si="1396"/>
        <v>0</v>
      </c>
      <c r="YK95" s="21"/>
      <c r="YL95" s="21">
        <f t="shared" si="1397"/>
        <v>0</v>
      </c>
      <c r="YM95" s="21"/>
      <c r="YN95" s="21">
        <f t="shared" si="1398"/>
        <v>0</v>
      </c>
      <c r="YO95" s="21"/>
      <c r="YP95" s="21">
        <f t="shared" si="1399"/>
        <v>0</v>
      </c>
      <c r="YQ95" s="21"/>
      <c r="YR95" s="21">
        <f t="shared" si="1400"/>
        <v>0</v>
      </c>
      <c r="YS95" s="21"/>
      <c r="YT95" s="21">
        <f t="shared" si="1401"/>
        <v>0</v>
      </c>
      <c r="YU95" s="21"/>
      <c r="YV95" s="21">
        <f t="shared" si="1402"/>
        <v>0</v>
      </c>
      <c r="YW95" s="21"/>
      <c r="YX95" s="21">
        <f t="shared" si="1403"/>
        <v>0</v>
      </c>
      <c r="YY95" s="21"/>
      <c r="YZ95" s="21">
        <f t="shared" si="1388"/>
        <v>0</v>
      </c>
      <c r="ZA95" s="21"/>
      <c r="ZB95" s="21">
        <f t="shared" si="1404"/>
        <v>0</v>
      </c>
      <c r="ZC95" s="21"/>
      <c r="ZD95" s="21">
        <f t="shared" si="1405"/>
        <v>0</v>
      </c>
      <c r="ZE95" s="21"/>
      <c r="ZF95" s="21">
        <f t="shared" si="1406"/>
        <v>0</v>
      </c>
      <c r="ZG95" s="21"/>
      <c r="ZH95" s="21">
        <f t="shared" si="1407"/>
        <v>0</v>
      </c>
      <c r="ZI95" s="21"/>
      <c r="ZJ95" s="21">
        <f t="shared" si="1408"/>
        <v>0</v>
      </c>
      <c r="ZK95" s="21"/>
      <c r="ZL95" s="21">
        <f t="shared" si="1409"/>
        <v>0</v>
      </c>
      <c r="ZM95" s="21"/>
      <c r="ZN95" s="21">
        <f t="shared" si="1410"/>
        <v>0</v>
      </c>
      <c r="ZO95" s="21"/>
      <c r="ZP95" s="21">
        <f t="shared" si="1411"/>
        <v>0</v>
      </c>
      <c r="ZQ95" s="21"/>
      <c r="ZR95" s="21">
        <f t="shared" si="1412"/>
        <v>0</v>
      </c>
      <c r="ZS95" s="21"/>
      <c r="ZT95" s="21">
        <f t="shared" si="1388"/>
        <v>0</v>
      </c>
      <c r="ZU95" s="21"/>
      <c r="ZV95" s="21">
        <f t="shared" si="1413"/>
        <v>0</v>
      </c>
      <c r="ZW95" s="21"/>
      <c r="ZX95" s="21">
        <f t="shared" si="1414"/>
        <v>0</v>
      </c>
      <c r="ZY95" s="21"/>
      <c r="ZZ95" s="21">
        <f t="shared" si="1414"/>
        <v>0</v>
      </c>
      <c r="AAA95" s="21"/>
      <c r="AAB95" s="21">
        <f t="shared" si="1415"/>
        <v>0</v>
      </c>
      <c r="AAC95" s="21"/>
      <c r="AAD95" s="21">
        <f t="shared" si="1415"/>
        <v>0</v>
      </c>
      <c r="AAE95" s="21"/>
      <c r="AAF95" s="21">
        <f t="shared" si="1416"/>
        <v>0</v>
      </c>
      <c r="AAG95" s="21"/>
      <c r="AAH95" s="21">
        <f t="shared" si="1416"/>
        <v>0</v>
      </c>
      <c r="AAI95" s="21"/>
      <c r="AAJ95" s="21">
        <f t="shared" si="1417"/>
        <v>0</v>
      </c>
      <c r="AAK95" s="21"/>
      <c r="AAL95" s="21">
        <f t="shared" si="1417"/>
        <v>0</v>
      </c>
      <c r="AAM95" s="21"/>
      <c r="AAN95" s="21">
        <f t="shared" si="1418"/>
        <v>0</v>
      </c>
      <c r="AAO95" s="21"/>
      <c r="AAP95" s="21">
        <f t="shared" si="1418"/>
        <v>0</v>
      </c>
      <c r="AAQ95" s="21"/>
      <c r="AAR95" s="21">
        <f t="shared" si="1419"/>
        <v>0</v>
      </c>
      <c r="AAS95" s="21"/>
      <c r="AAT95" s="21">
        <f t="shared" si="1419"/>
        <v>0</v>
      </c>
      <c r="AAU95" s="21"/>
      <c r="AAV95" s="21">
        <f t="shared" si="1420"/>
        <v>0</v>
      </c>
      <c r="AAW95" s="21"/>
      <c r="AAX95" s="21">
        <f t="shared" si="1420"/>
        <v>0</v>
      </c>
      <c r="AAY95" s="21"/>
      <c r="AAZ95" s="21">
        <f t="shared" si="1421"/>
        <v>0</v>
      </c>
      <c r="ABA95" s="21"/>
      <c r="ABB95" s="21">
        <f t="shared" si="1421"/>
        <v>0</v>
      </c>
      <c r="ABC95" s="21"/>
      <c r="ABD95" s="21">
        <f t="shared" si="1422"/>
        <v>0</v>
      </c>
      <c r="ABE95" s="21"/>
      <c r="ABF95" s="21">
        <f t="shared" si="1422"/>
        <v>0</v>
      </c>
      <c r="ABG95" s="21"/>
      <c r="ABH95" s="21">
        <f t="shared" si="1423"/>
        <v>0</v>
      </c>
      <c r="ABI95" s="21"/>
      <c r="ABJ95" s="21">
        <f t="shared" si="1423"/>
        <v>0</v>
      </c>
      <c r="ABK95" s="21"/>
      <c r="ABL95" s="21">
        <f t="shared" si="1424"/>
        <v>0</v>
      </c>
      <c r="ABM95" s="21"/>
      <c r="ABN95" s="21">
        <f t="shared" si="1424"/>
        <v>0</v>
      </c>
      <c r="ABO95" s="21"/>
      <c r="ABP95" s="21">
        <f t="shared" si="1425"/>
        <v>0</v>
      </c>
      <c r="ABQ95" s="21"/>
      <c r="ABR95" s="21">
        <f t="shared" si="1425"/>
        <v>0</v>
      </c>
      <c r="ABS95" s="21"/>
      <c r="ABT95" s="21">
        <f t="shared" si="1426"/>
        <v>0</v>
      </c>
      <c r="ABU95" s="21"/>
      <c r="ABV95" s="21">
        <f t="shared" si="1426"/>
        <v>0</v>
      </c>
      <c r="ABW95" s="21"/>
      <c r="ABX95" s="21">
        <f t="shared" si="1427"/>
        <v>0</v>
      </c>
      <c r="ABY95" s="21"/>
      <c r="ABZ95" s="21">
        <f t="shared" si="1427"/>
        <v>0</v>
      </c>
      <c r="ACA95" s="21"/>
      <c r="ACB95" s="21">
        <f t="shared" si="1428"/>
        <v>0</v>
      </c>
      <c r="ACC95" s="21"/>
      <c r="ACD95" s="21">
        <f t="shared" si="1428"/>
        <v>0</v>
      </c>
      <c r="ACE95" s="21"/>
      <c r="ACF95" s="21">
        <f t="shared" si="1429"/>
        <v>0</v>
      </c>
      <c r="ACG95" s="21"/>
      <c r="ACH95" s="21">
        <f t="shared" si="1429"/>
        <v>0</v>
      </c>
      <c r="ACI95" s="21"/>
      <c r="ACJ95" s="21">
        <f t="shared" si="1430"/>
        <v>0</v>
      </c>
      <c r="ACK95" s="21"/>
      <c r="ACL95" s="21">
        <f t="shared" si="1430"/>
        <v>0</v>
      </c>
      <c r="ACM95" s="21"/>
      <c r="ACN95" s="21">
        <f t="shared" si="1431"/>
        <v>0</v>
      </c>
      <c r="ACO95" s="21"/>
      <c r="ACP95" s="21">
        <f t="shared" si="1431"/>
        <v>0</v>
      </c>
      <c r="ACQ95" s="21"/>
      <c r="ACR95" s="21">
        <f t="shared" si="1432"/>
        <v>0</v>
      </c>
      <c r="ACS95" s="21"/>
      <c r="ACT95" s="21">
        <f t="shared" si="1432"/>
        <v>0</v>
      </c>
      <c r="ACU95" s="21"/>
      <c r="ACV95" s="21">
        <f t="shared" si="1433"/>
        <v>0</v>
      </c>
      <c r="ACW95" s="21"/>
      <c r="ACX95" s="21">
        <f t="shared" si="1433"/>
        <v>0</v>
      </c>
      <c r="ACY95" s="21"/>
      <c r="ACZ95" s="21">
        <f t="shared" si="1434"/>
        <v>0</v>
      </c>
      <c r="ADA95" s="21"/>
      <c r="ADB95" s="21">
        <f t="shared" si="1434"/>
        <v>0</v>
      </c>
      <c r="ADC95" s="21"/>
      <c r="ADD95" s="21">
        <f t="shared" si="1435"/>
        <v>0</v>
      </c>
      <c r="ADE95" s="21"/>
      <c r="ADF95" s="21">
        <f t="shared" si="1435"/>
        <v>0</v>
      </c>
      <c r="ADG95" s="21"/>
      <c r="ADH95" s="21">
        <f t="shared" si="1436"/>
        <v>0</v>
      </c>
      <c r="ADI95" s="21"/>
      <c r="ADJ95" s="21">
        <f t="shared" si="1436"/>
        <v>0</v>
      </c>
      <c r="ADK95" s="21"/>
      <c r="ADL95" s="21">
        <f t="shared" si="1437"/>
        <v>0</v>
      </c>
      <c r="ADM95" s="21"/>
      <c r="ADN95" s="21">
        <f t="shared" si="1437"/>
        <v>0</v>
      </c>
      <c r="ADO95" s="21"/>
      <c r="ADP95" s="21">
        <f t="shared" si="1437"/>
        <v>0</v>
      </c>
      <c r="ADQ95" s="21"/>
      <c r="ADR95" s="21">
        <f t="shared" si="1437"/>
        <v>0</v>
      </c>
      <c r="ADS95" s="21"/>
      <c r="ADT95" s="21">
        <f t="shared" si="1437"/>
        <v>0</v>
      </c>
      <c r="ADU95" s="21"/>
      <c r="ADV95" s="21">
        <f t="shared" si="1438"/>
        <v>0</v>
      </c>
      <c r="ADW95" s="21"/>
      <c r="ADX95" s="21">
        <f t="shared" si="1438"/>
        <v>0</v>
      </c>
      <c r="ADY95" s="21"/>
      <c r="ADZ95" s="21">
        <f t="shared" si="1438"/>
        <v>0</v>
      </c>
      <c r="AEA95" s="21"/>
      <c r="AEB95" s="21">
        <f t="shared" si="1438"/>
        <v>0</v>
      </c>
      <c r="AEC95" s="21"/>
      <c r="AED95" s="21">
        <f t="shared" si="1439"/>
        <v>0</v>
      </c>
      <c r="AEE95" s="21"/>
      <c r="AEF95" s="21">
        <f t="shared" si="1439"/>
        <v>0</v>
      </c>
      <c r="AEG95" s="21"/>
      <c r="AEH95" s="21">
        <f t="shared" si="1439"/>
        <v>0</v>
      </c>
      <c r="AEI95" s="21"/>
      <c r="AEJ95" s="21">
        <f t="shared" si="1439"/>
        <v>0</v>
      </c>
      <c r="AEK95" s="21"/>
      <c r="AEL95" s="21">
        <f t="shared" si="1439"/>
        <v>0</v>
      </c>
      <c r="AEM95" s="21"/>
      <c r="AEN95" s="21">
        <f t="shared" si="1440"/>
        <v>0</v>
      </c>
      <c r="AEO95" s="21"/>
      <c r="AEP95" s="21">
        <f t="shared" si="1440"/>
        <v>0</v>
      </c>
      <c r="AEQ95" s="21"/>
      <c r="AER95" s="21">
        <f t="shared" si="1440"/>
        <v>0</v>
      </c>
      <c r="AES95" s="21"/>
      <c r="AET95" s="21">
        <f t="shared" si="1440"/>
        <v>0</v>
      </c>
      <c r="AEU95" s="21"/>
      <c r="AEV95" s="21">
        <f t="shared" si="1441"/>
        <v>0</v>
      </c>
      <c r="AEW95" s="21"/>
      <c r="AEX95" s="21">
        <f t="shared" si="1441"/>
        <v>0</v>
      </c>
      <c r="AEY95" s="21"/>
      <c r="AEZ95" s="21">
        <f t="shared" si="1441"/>
        <v>0</v>
      </c>
      <c r="AFA95" s="21"/>
      <c r="AFB95" s="21">
        <f t="shared" si="1441"/>
        <v>0</v>
      </c>
      <c r="AFC95" s="21"/>
      <c r="AFD95" s="21">
        <f t="shared" si="1441"/>
        <v>0</v>
      </c>
      <c r="AFE95" s="21"/>
      <c r="AFF95" s="21">
        <f t="shared" si="1442"/>
        <v>0</v>
      </c>
      <c r="AFG95" s="21"/>
      <c r="AFH95" s="21">
        <f t="shared" si="1442"/>
        <v>0</v>
      </c>
      <c r="AFI95" s="21"/>
      <c r="AFJ95" s="21">
        <f t="shared" si="1442"/>
        <v>0</v>
      </c>
      <c r="AFK95" s="21"/>
      <c r="AFL95" s="21">
        <f t="shared" si="1442"/>
        <v>0</v>
      </c>
      <c r="AFM95" s="21"/>
      <c r="AFN95" s="21">
        <f t="shared" si="1443"/>
        <v>0</v>
      </c>
      <c r="AFO95" s="21"/>
      <c r="AFP95" s="21">
        <f t="shared" si="1443"/>
        <v>0</v>
      </c>
      <c r="AFQ95" s="21"/>
      <c r="AFR95" s="21">
        <f t="shared" si="1443"/>
        <v>0</v>
      </c>
      <c r="AFS95" s="21"/>
      <c r="AFT95" s="21">
        <f t="shared" si="1443"/>
        <v>0</v>
      </c>
      <c r="AFU95" s="21"/>
      <c r="AFV95" s="21">
        <f t="shared" si="1443"/>
        <v>0</v>
      </c>
      <c r="AFW95" s="21"/>
      <c r="AFX95" s="21">
        <f t="shared" si="1444"/>
        <v>0</v>
      </c>
      <c r="AFY95" s="21"/>
      <c r="AFZ95" s="21">
        <f t="shared" si="1444"/>
        <v>0</v>
      </c>
      <c r="AGA95" s="21"/>
      <c r="AGB95" s="21">
        <f t="shared" si="1444"/>
        <v>0</v>
      </c>
      <c r="AGC95" s="21"/>
      <c r="AGD95" s="21">
        <f t="shared" si="1444"/>
        <v>0</v>
      </c>
      <c r="AGE95" s="21"/>
      <c r="AGF95" s="21">
        <f t="shared" si="1445"/>
        <v>0</v>
      </c>
      <c r="AGG95" s="21"/>
      <c r="AGH95" s="21">
        <f t="shared" si="1445"/>
        <v>0</v>
      </c>
      <c r="AGI95" s="21"/>
      <c r="AGJ95" s="21">
        <f t="shared" si="1445"/>
        <v>0</v>
      </c>
      <c r="AGK95" s="21"/>
      <c r="AGL95" s="21">
        <f t="shared" si="1445"/>
        <v>0</v>
      </c>
      <c r="AGM95" s="21"/>
      <c r="AGN95" s="21">
        <f t="shared" si="1445"/>
        <v>0</v>
      </c>
      <c r="AGO95" s="21"/>
      <c r="AGP95" s="21">
        <f t="shared" si="1446"/>
        <v>0</v>
      </c>
      <c r="AGQ95" s="21"/>
      <c r="AGR95" s="21">
        <f t="shared" si="1446"/>
        <v>0</v>
      </c>
      <c r="AGS95" s="21"/>
      <c r="AGT95" s="21">
        <f t="shared" si="1446"/>
        <v>0</v>
      </c>
      <c r="AGU95" s="21"/>
      <c r="AGV95" s="21">
        <f t="shared" si="1446"/>
        <v>0</v>
      </c>
      <c r="AGW95" s="21"/>
      <c r="AGX95" s="21">
        <f t="shared" si="1447"/>
        <v>0</v>
      </c>
      <c r="AGY95" s="21"/>
      <c r="AGZ95" s="21">
        <f t="shared" si="1447"/>
        <v>0</v>
      </c>
      <c r="AHA95" s="21"/>
      <c r="AHB95" s="21">
        <f t="shared" si="1447"/>
        <v>0</v>
      </c>
      <c r="AHC95" s="21"/>
      <c r="AHD95" s="21">
        <f t="shared" si="1447"/>
        <v>0</v>
      </c>
      <c r="AHE95" s="21"/>
      <c r="AHF95" s="21">
        <f t="shared" si="1447"/>
        <v>0</v>
      </c>
      <c r="AHG95" s="21"/>
      <c r="AHH95" s="21">
        <f t="shared" si="1448"/>
        <v>0</v>
      </c>
      <c r="AHI95" s="21"/>
      <c r="AHJ95" s="21">
        <f t="shared" si="1448"/>
        <v>0</v>
      </c>
      <c r="AHK95" s="21"/>
      <c r="AHL95" s="21">
        <f t="shared" si="1448"/>
        <v>0</v>
      </c>
      <c r="AHM95" s="21"/>
      <c r="AHN95" s="21">
        <f t="shared" si="1448"/>
        <v>0</v>
      </c>
      <c r="AHO95" s="21"/>
      <c r="AHP95" s="21">
        <f t="shared" si="1449"/>
        <v>0</v>
      </c>
      <c r="AHQ95" s="21"/>
      <c r="AHR95" s="21">
        <f t="shared" si="1449"/>
        <v>0</v>
      </c>
      <c r="AHS95" s="21"/>
      <c r="AHT95" s="21">
        <f t="shared" si="1449"/>
        <v>0</v>
      </c>
      <c r="AHU95" s="21"/>
      <c r="AHV95" s="21">
        <f t="shared" si="1449"/>
        <v>0</v>
      </c>
      <c r="AHW95" s="21"/>
      <c r="AHX95" s="21">
        <f t="shared" si="1449"/>
        <v>0</v>
      </c>
      <c r="AHY95" s="21"/>
      <c r="AHZ95" s="21">
        <f t="shared" si="1450"/>
        <v>0</v>
      </c>
      <c r="AIA95" s="21"/>
      <c r="AIB95" s="21">
        <f t="shared" si="1450"/>
        <v>0</v>
      </c>
      <c r="AIC95" s="21"/>
      <c r="AID95" s="21">
        <f t="shared" si="1450"/>
        <v>0</v>
      </c>
      <c r="AIE95" s="21"/>
      <c r="AIF95" s="21">
        <f t="shared" si="1450"/>
        <v>0</v>
      </c>
      <c r="AIG95" s="21"/>
      <c r="AIH95" s="21">
        <f t="shared" si="1451"/>
        <v>0</v>
      </c>
      <c r="AII95" s="21"/>
      <c r="AIJ95" s="21">
        <f t="shared" si="1451"/>
        <v>0</v>
      </c>
      <c r="AIK95" s="21"/>
      <c r="AIL95" s="21">
        <f t="shared" si="1451"/>
        <v>0</v>
      </c>
      <c r="AIM95" s="21"/>
      <c r="AIN95" s="21">
        <f t="shared" si="1451"/>
        <v>0</v>
      </c>
      <c r="AIO95" s="21"/>
      <c r="AIP95" s="21">
        <f t="shared" si="1451"/>
        <v>0</v>
      </c>
      <c r="AIQ95" s="21"/>
      <c r="AIR95" s="21">
        <f t="shared" si="1452"/>
        <v>0</v>
      </c>
      <c r="AIS95" s="21"/>
      <c r="AIT95" s="21">
        <f t="shared" si="1452"/>
        <v>0</v>
      </c>
      <c r="AIU95" s="21"/>
      <c r="AIV95" s="21">
        <f t="shared" si="1452"/>
        <v>0</v>
      </c>
      <c r="AIW95" s="21"/>
      <c r="AIX95" s="21">
        <f t="shared" si="1452"/>
        <v>0</v>
      </c>
      <c r="AIY95" s="21"/>
      <c r="AIZ95" s="21">
        <f t="shared" si="1388"/>
        <v>0</v>
      </c>
      <c r="AJA95" s="21"/>
    </row>
    <row r="96" spans="1:937" ht="13.5" customHeight="1" x14ac:dyDescent="0.25">
      <c r="B96" s="31">
        <v>91</v>
      </c>
      <c r="C96" s="192" t="s">
        <v>209</v>
      </c>
      <c r="D96" s="67" t="s">
        <v>147</v>
      </c>
      <c r="E96" s="194" t="s">
        <v>392</v>
      </c>
      <c r="F96" s="194" t="str">
        <f>_xlfn.XLOOKUP(D96,'WTG PH-III'!$D$5:$D$198,'WTG PH-III'!$B$5:$B$198,0,0,1)</f>
        <v>PSS-14</v>
      </c>
      <c r="G96" s="22" t="s">
        <v>537</v>
      </c>
      <c r="H96" s="22" t="s">
        <v>541</v>
      </c>
      <c r="I96" s="61">
        <v>9</v>
      </c>
      <c r="J96" s="21">
        <v>253</v>
      </c>
      <c r="K96" s="21">
        <f t="shared" si="1129"/>
        <v>253.00000000000006</v>
      </c>
      <c r="L96" s="21">
        <f t="shared" si="1130"/>
        <v>253</v>
      </c>
      <c r="M96" s="21">
        <f t="shared" si="1131"/>
        <v>0</v>
      </c>
      <c r="N96" s="95">
        <f>VLOOKUP(D96,'WTG PH-III'!$D$5:$U$198,17,0)</f>
        <v>45805</v>
      </c>
      <c r="O96" s="95">
        <f>VLOOKUP(D96,'WTG PH-III'!$D$5:$U$198,18,0)</f>
        <v>45814</v>
      </c>
      <c r="P96" s="21">
        <f t="shared" si="1132"/>
        <v>0</v>
      </c>
      <c r="Q96" s="21"/>
      <c r="R96" s="21">
        <f t="shared" si="1133"/>
        <v>0</v>
      </c>
      <c r="S96" s="21"/>
      <c r="T96" s="21">
        <f t="shared" si="1134"/>
        <v>0</v>
      </c>
      <c r="U96" s="21"/>
      <c r="V96" s="21">
        <f t="shared" si="1135"/>
        <v>0</v>
      </c>
      <c r="W96" s="21"/>
      <c r="X96" s="21">
        <f t="shared" si="1136"/>
        <v>0</v>
      </c>
      <c r="Y96" s="21"/>
      <c r="Z96" s="21">
        <f t="shared" si="1137"/>
        <v>0</v>
      </c>
      <c r="AA96" s="21"/>
      <c r="AB96" s="21">
        <f t="shared" si="1138"/>
        <v>0</v>
      </c>
      <c r="AC96" s="21"/>
      <c r="AD96" s="21">
        <f t="shared" si="1139"/>
        <v>0</v>
      </c>
      <c r="AE96" s="21"/>
      <c r="AF96" s="21">
        <f t="shared" si="1140"/>
        <v>0</v>
      </c>
      <c r="AG96" s="21"/>
      <c r="AH96" s="21">
        <f t="shared" si="1141"/>
        <v>0</v>
      </c>
      <c r="AI96" s="21"/>
      <c r="AJ96" s="21">
        <f t="shared" si="1142"/>
        <v>0</v>
      </c>
      <c r="AK96" s="21"/>
      <c r="AL96" s="21">
        <f t="shared" si="1143"/>
        <v>0</v>
      </c>
      <c r="AM96" s="21"/>
      <c r="AN96" s="21">
        <f t="shared" si="1144"/>
        <v>0</v>
      </c>
      <c r="AO96" s="21"/>
      <c r="AP96" s="21">
        <f t="shared" si="1145"/>
        <v>0</v>
      </c>
      <c r="AQ96" s="21"/>
      <c r="AR96" s="21">
        <f t="shared" si="1146"/>
        <v>0</v>
      </c>
      <c r="AS96" s="21"/>
      <c r="AT96" s="21">
        <f t="shared" si="1147"/>
        <v>0</v>
      </c>
      <c r="AU96" s="21"/>
      <c r="AV96" s="21">
        <f t="shared" si="1148"/>
        <v>0</v>
      </c>
      <c r="AW96" s="21"/>
      <c r="AX96" s="21">
        <f t="shared" si="1149"/>
        <v>0</v>
      </c>
      <c r="AY96" s="21"/>
      <c r="AZ96" s="21">
        <f t="shared" si="1150"/>
        <v>0</v>
      </c>
      <c r="BA96" s="21"/>
      <c r="BB96" s="21">
        <f t="shared" si="1151"/>
        <v>0</v>
      </c>
      <c r="BC96" s="21"/>
      <c r="BD96" s="21">
        <f t="shared" si="1152"/>
        <v>0</v>
      </c>
      <c r="BE96" s="21"/>
      <c r="BF96" s="21">
        <f t="shared" si="1153"/>
        <v>0</v>
      </c>
      <c r="BG96" s="21"/>
      <c r="BH96" s="21">
        <f t="shared" si="1154"/>
        <v>0</v>
      </c>
      <c r="BI96" s="21"/>
      <c r="BJ96" s="21">
        <f t="shared" si="1155"/>
        <v>0</v>
      </c>
      <c r="BK96" s="21"/>
      <c r="BL96" s="21">
        <f t="shared" si="1156"/>
        <v>0</v>
      </c>
      <c r="BM96" s="21"/>
      <c r="BN96" s="21">
        <f t="shared" si="1157"/>
        <v>0</v>
      </c>
      <c r="BO96" s="21"/>
      <c r="BP96" s="21">
        <f t="shared" si="1158"/>
        <v>0</v>
      </c>
      <c r="BQ96" s="21"/>
      <c r="BR96" s="21">
        <f t="shared" si="1159"/>
        <v>0</v>
      </c>
      <c r="BS96" s="21"/>
      <c r="BT96" s="21">
        <f t="shared" si="1160"/>
        <v>0</v>
      </c>
      <c r="BU96" s="21"/>
      <c r="BV96" s="21">
        <f t="shared" si="1161"/>
        <v>0</v>
      </c>
      <c r="BW96" s="21"/>
      <c r="BX96" s="21">
        <f t="shared" si="1162"/>
        <v>0</v>
      </c>
      <c r="BY96" s="21"/>
      <c r="BZ96" s="21">
        <f t="shared" si="1163"/>
        <v>0</v>
      </c>
      <c r="CA96" s="21"/>
      <c r="CB96" s="21">
        <f t="shared" si="1164"/>
        <v>0</v>
      </c>
      <c r="CC96" s="21"/>
      <c r="CD96" s="21">
        <f t="shared" si="1165"/>
        <v>0</v>
      </c>
      <c r="CE96" s="21"/>
      <c r="CF96" s="21">
        <f t="shared" si="1166"/>
        <v>0</v>
      </c>
      <c r="CG96" s="21"/>
      <c r="CH96" s="21">
        <f t="shared" si="1167"/>
        <v>0</v>
      </c>
      <c r="CI96" s="21"/>
      <c r="CJ96" s="21">
        <f t="shared" si="1168"/>
        <v>0</v>
      </c>
      <c r="CK96" s="21"/>
      <c r="CL96" s="21">
        <f t="shared" si="1169"/>
        <v>0</v>
      </c>
      <c r="CM96" s="21"/>
      <c r="CN96" s="21">
        <f t="shared" si="1170"/>
        <v>0</v>
      </c>
      <c r="CO96" s="21"/>
      <c r="CP96" s="21">
        <f t="shared" si="1171"/>
        <v>0</v>
      </c>
      <c r="CQ96" s="21"/>
      <c r="CR96" s="21">
        <f t="shared" si="1172"/>
        <v>0</v>
      </c>
      <c r="CS96" s="21"/>
      <c r="CT96" s="21">
        <f t="shared" si="1173"/>
        <v>0</v>
      </c>
      <c r="CU96" s="21"/>
      <c r="CV96" s="21">
        <f t="shared" si="1174"/>
        <v>0</v>
      </c>
      <c r="CW96" s="21"/>
      <c r="CX96" s="21">
        <f t="shared" si="1175"/>
        <v>0</v>
      </c>
      <c r="CY96" s="21"/>
      <c r="CZ96" s="21">
        <f t="shared" si="1176"/>
        <v>0</v>
      </c>
      <c r="DA96" s="21"/>
      <c r="DB96" s="21">
        <f t="shared" si="1177"/>
        <v>0</v>
      </c>
      <c r="DC96" s="21"/>
      <c r="DD96" s="21">
        <f t="shared" si="1178"/>
        <v>0</v>
      </c>
      <c r="DE96" s="21"/>
      <c r="DF96" s="21">
        <f t="shared" si="1179"/>
        <v>0</v>
      </c>
      <c r="DG96" s="21"/>
      <c r="DH96" s="21">
        <f t="shared" si="1180"/>
        <v>0</v>
      </c>
      <c r="DI96" s="21"/>
      <c r="DJ96" s="21">
        <f t="shared" si="1181"/>
        <v>0</v>
      </c>
      <c r="DK96" s="21"/>
      <c r="DL96" s="21">
        <f t="shared" si="1182"/>
        <v>0</v>
      </c>
      <c r="DM96" s="21"/>
      <c r="DN96" s="21">
        <f t="shared" si="1183"/>
        <v>0</v>
      </c>
      <c r="DO96" s="21"/>
      <c r="DP96" s="21">
        <f t="shared" si="1184"/>
        <v>0</v>
      </c>
      <c r="DQ96" s="21"/>
      <c r="DR96" s="21">
        <f t="shared" si="1185"/>
        <v>0</v>
      </c>
      <c r="DS96" s="21"/>
      <c r="DT96" s="21">
        <f t="shared" si="1186"/>
        <v>0</v>
      </c>
      <c r="DU96" s="21"/>
      <c r="DV96" s="21">
        <f t="shared" si="1187"/>
        <v>0</v>
      </c>
      <c r="DW96" s="21"/>
      <c r="DX96" s="21">
        <f t="shared" si="1188"/>
        <v>0</v>
      </c>
      <c r="DY96" s="21"/>
      <c r="DZ96" s="21">
        <f t="shared" si="1189"/>
        <v>0</v>
      </c>
      <c r="EA96" s="21"/>
      <c r="EB96" s="21">
        <f t="shared" si="1190"/>
        <v>0</v>
      </c>
      <c r="EC96" s="21"/>
      <c r="ED96" s="21">
        <f t="shared" si="1191"/>
        <v>0</v>
      </c>
      <c r="EE96" s="21"/>
      <c r="EF96" s="21">
        <f t="shared" si="1192"/>
        <v>0</v>
      </c>
      <c r="EG96" s="21"/>
      <c r="EH96" s="21">
        <f t="shared" si="1193"/>
        <v>0</v>
      </c>
      <c r="EI96" s="21"/>
      <c r="EJ96" s="21">
        <f t="shared" si="1194"/>
        <v>0</v>
      </c>
      <c r="EK96" s="21"/>
      <c r="EL96" s="21">
        <f t="shared" si="1195"/>
        <v>0</v>
      </c>
      <c r="EM96" s="21"/>
      <c r="EN96" s="21">
        <f t="shared" si="1196"/>
        <v>0</v>
      </c>
      <c r="EO96" s="21"/>
      <c r="EP96" s="21">
        <f t="shared" si="1197"/>
        <v>0</v>
      </c>
      <c r="EQ96" s="21"/>
      <c r="ER96" s="21">
        <f t="shared" si="1198"/>
        <v>0</v>
      </c>
      <c r="ES96" s="21"/>
      <c r="ET96" s="21">
        <f t="shared" si="1199"/>
        <v>0</v>
      </c>
      <c r="EU96" s="21"/>
      <c r="EV96" s="21">
        <f t="shared" si="1200"/>
        <v>0</v>
      </c>
      <c r="EW96" s="21"/>
      <c r="EX96" s="21">
        <f t="shared" si="1201"/>
        <v>0</v>
      </c>
      <c r="EY96" s="21"/>
      <c r="EZ96" s="21">
        <f t="shared" si="1202"/>
        <v>0</v>
      </c>
      <c r="FA96" s="21"/>
      <c r="FB96" s="21">
        <f t="shared" si="1203"/>
        <v>0</v>
      </c>
      <c r="FC96" s="21"/>
      <c r="FD96" s="21">
        <f t="shared" si="1204"/>
        <v>0</v>
      </c>
      <c r="FE96" s="21"/>
      <c r="FF96" s="21">
        <f t="shared" si="1205"/>
        <v>0</v>
      </c>
      <c r="FG96" s="21"/>
      <c r="FH96" s="21">
        <f t="shared" si="1206"/>
        <v>0</v>
      </c>
      <c r="FI96" s="21"/>
      <c r="FJ96" s="21">
        <f t="shared" si="1207"/>
        <v>0</v>
      </c>
      <c r="FK96" s="21"/>
      <c r="FL96" s="21">
        <f t="shared" si="1208"/>
        <v>0</v>
      </c>
      <c r="FM96" s="21"/>
      <c r="FN96" s="21">
        <f t="shared" si="1209"/>
        <v>0</v>
      </c>
      <c r="FO96" s="21"/>
      <c r="FP96" s="21">
        <f t="shared" si="1210"/>
        <v>0</v>
      </c>
      <c r="FQ96" s="21"/>
      <c r="FR96" s="21">
        <f t="shared" si="1211"/>
        <v>0</v>
      </c>
      <c r="FS96" s="21"/>
      <c r="FT96" s="21">
        <f t="shared" si="1212"/>
        <v>0</v>
      </c>
      <c r="FU96" s="21"/>
      <c r="FV96" s="21">
        <f t="shared" si="1213"/>
        <v>0</v>
      </c>
      <c r="FW96" s="21"/>
      <c r="FX96" s="21">
        <f t="shared" si="1214"/>
        <v>0</v>
      </c>
      <c r="FY96" s="21"/>
      <c r="FZ96" s="21">
        <f t="shared" si="1215"/>
        <v>0</v>
      </c>
      <c r="GA96" s="21"/>
      <c r="GB96" s="21">
        <f t="shared" si="1216"/>
        <v>0</v>
      </c>
      <c r="GC96" s="21"/>
      <c r="GD96" s="21">
        <f t="shared" si="1217"/>
        <v>0</v>
      </c>
      <c r="GE96" s="21"/>
      <c r="GF96" s="21">
        <f t="shared" si="1218"/>
        <v>0</v>
      </c>
      <c r="GG96" s="21"/>
      <c r="GH96" s="21">
        <f t="shared" si="1219"/>
        <v>0</v>
      </c>
      <c r="GI96" s="21"/>
      <c r="GJ96" s="21">
        <f t="shared" si="1220"/>
        <v>0</v>
      </c>
      <c r="GK96" s="21"/>
      <c r="GL96" s="21">
        <f t="shared" si="1221"/>
        <v>0</v>
      </c>
      <c r="GM96" s="21"/>
      <c r="GN96" s="21">
        <f t="shared" si="1222"/>
        <v>0</v>
      </c>
      <c r="GO96" s="21"/>
      <c r="GP96" s="21">
        <f t="shared" si="1223"/>
        <v>0</v>
      </c>
      <c r="GQ96" s="21"/>
      <c r="GR96" s="21">
        <f t="shared" si="1224"/>
        <v>0</v>
      </c>
      <c r="GS96" s="21"/>
      <c r="GT96" s="21">
        <f t="shared" si="1225"/>
        <v>0</v>
      </c>
      <c r="GU96" s="21"/>
      <c r="GV96" s="21">
        <f t="shared" si="1226"/>
        <v>0</v>
      </c>
      <c r="GW96" s="21"/>
      <c r="GX96" s="21">
        <f t="shared" si="1227"/>
        <v>0</v>
      </c>
      <c r="GY96" s="21"/>
      <c r="GZ96" s="21">
        <f t="shared" si="1228"/>
        <v>0</v>
      </c>
      <c r="HA96" s="21"/>
      <c r="HB96" s="21">
        <f t="shared" si="1229"/>
        <v>0</v>
      </c>
      <c r="HC96" s="21"/>
      <c r="HD96" s="21">
        <f t="shared" si="1230"/>
        <v>0</v>
      </c>
      <c r="HE96" s="21"/>
      <c r="HF96" s="21">
        <f t="shared" si="1231"/>
        <v>0</v>
      </c>
      <c r="HG96" s="21"/>
      <c r="HH96" s="21">
        <f t="shared" si="1232"/>
        <v>0</v>
      </c>
      <c r="HI96" s="21"/>
      <c r="HJ96" s="21">
        <f t="shared" si="1233"/>
        <v>0</v>
      </c>
      <c r="HK96" s="21"/>
      <c r="HL96" s="21">
        <f t="shared" si="1234"/>
        <v>0</v>
      </c>
      <c r="HM96" s="21"/>
      <c r="HN96" s="21">
        <f t="shared" si="1235"/>
        <v>0</v>
      </c>
      <c r="HO96" s="21"/>
      <c r="HP96" s="21">
        <f t="shared" si="1236"/>
        <v>0</v>
      </c>
      <c r="HQ96" s="21"/>
      <c r="HR96" s="21">
        <f t="shared" si="1237"/>
        <v>0</v>
      </c>
      <c r="HS96" s="21"/>
      <c r="HT96" s="21">
        <f t="shared" si="1238"/>
        <v>0</v>
      </c>
      <c r="HU96" s="21"/>
      <c r="HV96" s="21">
        <f t="shared" si="1239"/>
        <v>0</v>
      </c>
      <c r="HW96" s="21"/>
      <c r="HX96" s="21">
        <f t="shared" si="1240"/>
        <v>0</v>
      </c>
      <c r="HY96" s="21"/>
      <c r="HZ96" s="21">
        <f t="shared" si="1241"/>
        <v>0</v>
      </c>
      <c r="IA96" s="21"/>
      <c r="IB96" s="21">
        <f t="shared" si="1242"/>
        <v>0</v>
      </c>
      <c r="IC96" s="21"/>
      <c r="ID96" s="21">
        <f t="shared" si="1243"/>
        <v>0</v>
      </c>
      <c r="IE96" s="21"/>
      <c r="IF96" s="21">
        <f t="shared" si="1244"/>
        <v>0</v>
      </c>
      <c r="IG96" s="21"/>
      <c r="IH96" s="21">
        <f t="shared" si="1245"/>
        <v>0</v>
      </c>
      <c r="II96" s="21"/>
      <c r="IJ96" s="21">
        <f t="shared" si="1246"/>
        <v>0</v>
      </c>
      <c r="IK96" s="21"/>
      <c r="IL96" s="21">
        <f t="shared" si="1247"/>
        <v>0</v>
      </c>
      <c r="IM96" s="21"/>
      <c r="IN96" s="21">
        <f t="shared" si="1248"/>
        <v>0</v>
      </c>
      <c r="IO96" s="21"/>
      <c r="IP96" s="21">
        <f t="shared" si="1249"/>
        <v>0</v>
      </c>
      <c r="IQ96" s="21"/>
      <c r="IR96" s="21">
        <f t="shared" si="1250"/>
        <v>0</v>
      </c>
      <c r="IS96" s="21"/>
      <c r="IT96" s="21">
        <f t="shared" si="1251"/>
        <v>0</v>
      </c>
      <c r="IU96" s="21"/>
      <c r="IV96" s="21">
        <f t="shared" si="1252"/>
        <v>0</v>
      </c>
      <c r="IW96" s="21"/>
      <c r="IX96" s="21">
        <f t="shared" si="1253"/>
        <v>0</v>
      </c>
      <c r="IY96" s="21"/>
      <c r="IZ96" s="21">
        <f t="shared" si="1254"/>
        <v>0</v>
      </c>
      <c r="JA96" s="21"/>
      <c r="JB96" s="21">
        <f t="shared" si="1255"/>
        <v>0</v>
      </c>
      <c r="JC96" s="21"/>
      <c r="JD96" s="21">
        <f t="shared" si="1256"/>
        <v>0</v>
      </c>
      <c r="JE96" s="21"/>
      <c r="JF96" s="21">
        <f t="shared" si="1257"/>
        <v>0</v>
      </c>
      <c r="JG96" s="21"/>
      <c r="JH96" s="21">
        <f t="shared" si="1258"/>
        <v>0</v>
      </c>
      <c r="JI96" s="21"/>
      <c r="JJ96" s="21">
        <f t="shared" si="1259"/>
        <v>0</v>
      </c>
      <c r="JK96" s="21"/>
      <c r="JL96" s="21">
        <f t="shared" si="1260"/>
        <v>0</v>
      </c>
      <c r="JM96" s="21"/>
      <c r="JN96" s="21">
        <f t="shared" si="1261"/>
        <v>0</v>
      </c>
      <c r="JO96" s="21"/>
      <c r="JP96" s="21">
        <f t="shared" si="1262"/>
        <v>0</v>
      </c>
      <c r="JQ96" s="21"/>
      <c r="JR96" s="21">
        <f t="shared" si="1263"/>
        <v>0</v>
      </c>
      <c r="JS96" s="21"/>
      <c r="JT96" s="21">
        <f t="shared" si="1264"/>
        <v>0</v>
      </c>
      <c r="JU96" s="21"/>
      <c r="JV96" s="21">
        <f t="shared" si="1265"/>
        <v>0</v>
      </c>
      <c r="JW96" s="21"/>
      <c r="JX96" s="21">
        <f t="shared" si="1266"/>
        <v>0</v>
      </c>
      <c r="JY96" s="21"/>
      <c r="JZ96" s="21">
        <f t="shared" si="1267"/>
        <v>0</v>
      </c>
      <c r="KA96" s="21"/>
      <c r="KB96" s="21">
        <f t="shared" si="1268"/>
        <v>0</v>
      </c>
      <c r="KC96" s="21"/>
      <c r="KD96" s="21">
        <f t="shared" si="1269"/>
        <v>0</v>
      </c>
      <c r="KE96" s="21"/>
      <c r="KF96" s="21">
        <f t="shared" si="1270"/>
        <v>0</v>
      </c>
      <c r="KG96" s="21"/>
      <c r="KH96" s="21">
        <f t="shared" si="1271"/>
        <v>0</v>
      </c>
      <c r="KI96" s="21"/>
      <c r="KJ96" s="21">
        <f t="shared" si="1272"/>
        <v>0</v>
      </c>
      <c r="KK96" s="21"/>
      <c r="KL96" s="21">
        <f t="shared" si="1273"/>
        <v>0</v>
      </c>
      <c r="KM96" s="21"/>
      <c r="KN96" s="21">
        <f t="shared" si="1274"/>
        <v>0</v>
      </c>
      <c r="KO96" s="21"/>
      <c r="KP96" s="21">
        <f t="shared" si="1275"/>
        <v>0</v>
      </c>
      <c r="KQ96" s="21"/>
      <c r="KR96" s="21">
        <f t="shared" si="1276"/>
        <v>0</v>
      </c>
      <c r="KS96" s="21"/>
      <c r="KT96" s="21">
        <f t="shared" si="1277"/>
        <v>0</v>
      </c>
      <c r="KU96" s="21"/>
      <c r="KV96" s="21">
        <f t="shared" si="1278"/>
        <v>0</v>
      </c>
      <c r="KW96" s="21"/>
      <c r="KX96" s="21">
        <f t="shared" si="1279"/>
        <v>0</v>
      </c>
      <c r="KY96" s="21"/>
      <c r="KZ96" s="21">
        <f t="shared" si="1280"/>
        <v>0</v>
      </c>
      <c r="LA96" s="21"/>
      <c r="LB96" s="21">
        <f t="shared" si="1281"/>
        <v>0</v>
      </c>
      <c r="LC96" s="21"/>
      <c r="LD96" s="21">
        <f t="shared" si="1282"/>
        <v>0</v>
      </c>
      <c r="LE96" s="21"/>
      <c r="LF96" s="21">
        <f t="shared" si="1283"/>
        <v>0</v>
      </c>
      <c r="LG96" s="21"/>
      <c r="LH96" s="21">
        <f t="shared" si="1284"/>
        <v>0</v>
      </c>
      <c r="LI96" s="21"/>
      <c r="LJ96" s="21">
        <f t="shared" si="1285"/>
        <v>0</v>
      </c>
      <c r="LK96" s="21"/>
      <c r="LL96" s="21">
        <f t="shared" si="1286"/>
        <v>0</v>
      </c>
      <c r="LM96" s="21"/>
      <c r="LN96" s="21">
        <f t="shared" si="1287"/>
        <v>0</v>
      </c>
      <c r="LO96" s="21"/>
      <c r="LP96" s="21">
        <f t="shared" si="1288"/>
        <v>0</v>
      </c>
      <c r="LQ96" s="21"/>
      <c r="LR96" s="21">
        <f t="shared" si="1289"/>
        <v>0</v>
      </c>
      <c r="LS96" s="21"/>
      <c r="LT96" s="21">
        <f t="shared" si="1290"/>
        <v>0</v>
      </c>
      <c r="LU96" s="21"/>
      <c r="LV96" s="21">
        <f t="shared" si="1291"/>
        <v>0</v>
      </c>
      <c r="LW96" s="21"/>
      <c r="LX96" s="21">
        <f t="shared" si="1292"/>
        <v>0</v>
      </c>
      <c r="LY96" s="21"/>
      <c r="LZ96" s="21">
        <f t="shared" si="1293"/>
        <v>25.3</v>
      </c>
      <c r="MA96" s="21"/>
      <c r="MB96" s="21">
        <f t="shared" si="1294"/>
        <v>25.3</v>
      </c>
      <c r="MC96" s="21"/>
      <c r="MD96" s="21">
        <f t="shared" si="1295"/>
        <v>25.3</v>
      </c>
      <c r="ME96" s="21"/>
      <c r="MF96" s="21">
        <f t="shared" si="1296"/>
        <v>25.3</v>
      </c>
      <c r="MG96" s="21"/>
      <c r="MH96" s="21">
        <f t="shared" si="1297"/>
        <v>25.3</v>
      </c>
      <c r="MI96" s="21"/>
      <c r="MJ96" s="21">
        <f t="shared" si="1298"/>
        <v>25.3</v>
      </c>
      <c r="MK96" s="21"/>
      <c r="ML96" s="21">
        <f t="shared" si="1299"/>
        <v>25.3</v>
      </c>
      <c r="MM96" s="21"/>
      <c r="MN96" s="21">
        <f t="shared" si="1300"/>
        <v>25.3</v>
      </c>
      <c r="MO96" s="21"/>
      <c r="MP96" s="21">
        <f t="shared" si="1301"/>
        <v>25.3</v>
      </c>
      <c r="MQ96" s="21"/>
      <c r="MR96" s="21">
        <f t="shared" si="1302"/>
        <v>25.3</v>
      </c>
      <c r="MS96" s="21"/>
      <c r="MT96" s="21">
        <f t="shared" si="1303"/>
        <v>0</v>
      </c>
      <c r="MU96" s="21"/>
      <c r="MV96" s="21">
        <f t="shared" si="1304"/>
        <v>0</v>
      </c>
      <c r="MW96" s="21"/>
      <c r="MX96" s="21">
        <f t="shared" si="1305"/>
        <v>0</v>
      </c>
      <c r="MY96" s="21"/>
      <c r="MZ96" s="21">
        <f t="shared" si="1306"/>
        <v>0</v>
      </c>
      <c r="NA96" s="21"/>
      <c r="NB96" s="21">
        <f t="shared" si="1307"/>
        <v>0</v>
      </c>
      <c r="NC96" s="21"/>
      <c r="ND96" s="21">
        <f t="shared" si="1308"/>
        <v>0</v>
      </c>
      <c r="NE96" s="21"/>
      <c r="NF96" s="21">
        <f t="shared" si="1309"/>
        <v>0</v>
      </c>
      <c r="NG96" s="21"/>
      <c r="NH96" s="21">
        <f t="shared" si="1310"/>
        <v>0</v>
      </c>
      <c r="NI96" s="21"/>
      <c r="NJ96" s="21">
        <f t="shared" si="1311"/>
        <v>0</v>
      </c>
      <c r="NK96" s="21"/>
      <c r="NL96" s="21">
        <f t="shared" si="1312"/>
        <v>0</v>
      </c>
      <c r="NM96" s="21"/>
      <c r="NN96" s="21">
        <f t="shared" si="1313"/>
        <v>0</v>
      </c>
      <c r="NO96" s="21"/>
      <c r="NP96" s="21">
        <f t="shared" si="1314"/>
        <v>0</v>
      </c>
      <c r="NQ96" s="21"/>
      <c r="NR96" s="21">
        <f t="shared" si="1315"/>
        <v>0</v>
      </c>
      <c r="NS96" s="21"/>
      <c r="NT96" s="21">
        <f t="shared" si="1316"/>
        <v>0</v>
      </c>
      <c r="NU96" s="21"/>
      <c r="NV96" s="21">
        <f t="shared" si="1317"/>
        <v>0</v>
      </c>
      <c r="NW96" s="21"/>
      <c r="NX96" s="21">
        <f t="shared" si="1318"/>
        <v>0</v>
      </c>
      <c r="NY96" s="21"/>
      <c r="NZ96" s="21">
        <f t="shared" si="1319"/>
        <v>0</v>
      </c>
      <c r="OA96" s="21"/>
      <c r="OB96" s="21">
        <f t="shared" si="1320"/>
        <v>0</v>
      </c>
      <c r="OC96" s="21"/>
      <c r="OD96" s="21">
        <f t="shared" si="1321"/>
        <v>0</v>
      </c>
      <c r="OE96" s="21"/>
      <c r="OF96" s="21">
        <f t="shared" si="1322"/>
        <v>0</v>
      </c>
      <c r="OG96" s="21"/>
      <c r="OH96" s="21">
        <f t="shared" si="1323"/>
        <v>0</v>
      </c>
      <c r="OI96" s="21"/>
      <c r="OJ96" s="21">
        <f t="shared" si="1324"/>
        <v>0</v>
      </c>
      <c r="OK96" s="21"/>
      <c r="OL96" s="21">
        <f t="shared" si="1325"/>
        <v>0</v>
      </c>
      <c r="OM96" s="21"/>
      <c r="ON96" s="21">
        <f t="shared" si="1326"/>
        <v>0</v>
      </c>
      <c r="OO96" s="21"/>
      <c r="OP96" s="21">
        <f t="shared" si="1326"/>
        <v>0</v>
      </c>
      <c r="OQ96" s="21"/>
      <c r="OR96" s="21">
        <f t="shared" si="1326"/>
        <v>0</v>
      </c>
      <c r="OS96" s="21"/>
      <c r="OT96" s="21">
        <f t="shared" si="1326"/>
        <v>0</v>
      </c>
      <c r="OU96" s="21"/>
      <c r="OV96" s="21">
        <f t="shared" si="1326"/>
        <v>0</v>
      </c>
      <c r="OW96" s="21"/>
      <c r="OX96" s="21">
        <f t="shared" si="1326"/>
        <v>0</v>
      </c>
      <c r="OY96" s="21"/>
      <c r="OZ96" s="21">
        <f t="shared" si="1326"/>
        <v>0</v>
      </c>
      <c r="PA96" s="21"/>
      <c r="PB96" s="21">
        <f t="shared" si="1327"/>
        <v>0</v>
      </c>
      <c r="PC96" s="21"/>
      <c r="PD96" s="21">
        <f t="shared" si="1327"/>
        <v>0</v>
      </c>
      <c r="PE96" s="21"/>
      <c r="PF96" s="21">
        <f t="shared" si="1327"/>
        <v>0</v>
      </c>
      <c r="PG96" s="21"/>
      <c r="PH96" s="21">
        <f t="shared" si="1327"/>
        <v>0</v>
      </c>
      <c r="PI96" s="21"/>
      <c r="PJ96" s="21">
        <f t="shared" si="1327"/>
        <v>0</v>
      </c>
      <c r="PK96" s="21"/>
      <c r="PL96" s="21">
        <f t="shared" si="1327"/>
        <v>0</v>
      </c>
      <c r="PM96" s="21"/>
      <c r="PN96" s="21">
        <f t="shared" si="1328"/>
        <v>0</v>
      </c>
      <c r="PO96" s="21"/>
      <c r="PP96" s="21">
        <f t="shared" si="1328"/>
        <v>0</v>
      </c>
      <c r="PQ96" s="21"/>
      <c r="PR96" s="21">
        <f t="shared" si="1328"/>
        <v>0</v>
      </c>
      <c r="PS96" s="21"/>
      <c r="PT96" s="21">
        <f t="shared" si="1328"/>
        <v>0</v>
      </c>
      <c r="PU96" s="21"/>
      <c r="PV96" s="21">
        <f t="shared" si="1328"/>
        <v>0</v>
      </c>
      <c r="PW96" s="21"/>
      <c r="PX96" s="21">
        <f t="shared" si="1328"/>
        <v>0</v>
      </c>
      <c r="PY96" s="21"/>
      <c r="PZ96" s="21">
        <f t="shared" si="1329"/>
        <v>0</v>
      </c>
      <c r="QA96" s="21"/>
      <c r="QB96" s="21">
        <f t="shared" si="1329"/>
        <v>0</v>
      </c>
      <c r="QC96" s="21"/>
      <c r="QD96" s="21">
        <f t="shared" si="1329"/>
        <v>0</v>
      </c>
      <c r="QE96" s="21"/>
      <c r="QF96" s="21">
        <f t="shared" si="1329"/>
        <v>0</v>
      </c>
      <c r="QG96" s="21"/>
      <c r="QH96" s="21">
        <f t="shared" si="1329"/>
        <v>0</v>
      </c>
      <c r="QI96" s="21"/>
      <c r="QJ96" s="21">
        <f t="shared" si="1329"/>
        <v>0</v>
      </c>
      <c r="QK96" s="21"/>
      <c r="QL96" s="21">
        <f t="shared" si="1330"/>
        <v>0</v>
      </c>
      <c r="QM96" s="21"/>
      <c r="QN96" s="21">
        <f t="shared" si="1330"/>
        <v>0</v>
      </c>
      <c r="QO96" s="21"/>
      <c r="QP96" s="21">
        <f t="shared" si="1330"/>
        <v>0</v>
      </c>
      <c r="QQ96" s="21"/>
      <c r="QR96" s="21">
        <f t="shared" si="1330"/>
        <v>0</v>
      </c>
      <c r="QS96" s="21"/>
      <c r="QT96" s="21">
        <f t="shared" si="1330"/>
        <v>0</v>
      </c>
      <c r="QU96" s="21"/>
      <c r="QV96" s="21">
        <f t="shared" si="1330"/>
        <v>0</v>
      </c>
      <c r="QW96" s="21"/>
      <c r="QX96" s="21">
        <f t="shared" si="1331"/>
        <v>0</v>
      </c>
      <c r="QY96" s="21"/>
      <c r="QZ96" s="21">
        <f t="shared" si="1331"/>
        <v>0</v>
      </c>
      <c r="RA96" s="21"/>
      <c r="RB96" s="21">
        <f t="shared" si="1331"/>
        <v>0</v>
      </c>
      <c r="RC96" s="21"/>
      <c r="RD96" s="21">
        <f t="shared" si="1331"/>
        <v>0</v>
      </c>
      <c r="RE96" s="21"/>
      <c r="RF96" s="21">
        <f t="shared" si="1331"/>
        <v>0</v>
      </c>
      <c r="RG96" s="21"/>
      <c r="RH96" s="21">
        <f t="shared" si="1331"/>
        <v>0</v>
      </c>
      <c r="RI96" s="21"/>
      <c r="RJ96" s="21">
        <f t="shared" si="1332"/>
        <v>0</v>
      </c>
      <c r="RK96" s="21"/>
      <c r="RL96" s="21">
        <f t="shared" si="1333"/>
        <v>0</v>
      </c>
      <c r="RM96" s="21"/>
      <c r="RN96" s="21">
        <f t="shared" si="1334"/>
        <v>0</v>
      </c>
      <c r="RO96" s="21"/>
      <c r="RP96" s="21">
        <f t="shared" si="1335"/>
        <v>0</v>
      </c>
      <c r="RQ96" s="21"/>
      <c r="RR96" s="21">
        <f t="shared" si="1336"/>
        <v>0</v>
      </c>
      <c r="RS96" s="21"/>
      <c r="RT96" s="21">
        <f t="shared" si="1337"/>
        <v>0</v>
      </c>
      <c r="RU96" s="21"/>
      <c r="RV96" s="21">
        <f t="shared" si="1338"/>
        <v>0</v>
      </c>
      <c r="RW96" s="21"/>
      <c r="RX96" s="21">
        <f t="shared" si="1339"/>
        <v>0</v>
      </c>
      <c r="RY96" s="21"/>
      <c r="RZ96" s="21">
        <f t="shared" si="1340"/>
        <v>0</v>
      </c>
      <c r="SA96" s="21"/>
      <c r="SB96" s="21">
        <f t="shared" si="1341"/>
        <v>0</v>
      </c>
      <c r="SC96" s="21"/>
      <c r="SD96" s="21">
        <f t="shared" si="1342"/>
        <v>0</v>
      </c>
      <c r="SE96" s="21"/>
      <c r="SF96" s="21">
        <f t="shared" si="1343"/>
        <v>0</v>
      </c>
      <c r="SG96" s="21"/>
      <c r="SH96" s="21">
        <f t="shared" si="1344"/>
        <v>0</v>
      </c>
      <c r="SI96" s="21"/>
      <c r="SJ96" s="21">
        <f t="shared" si="1345"/>
        <v>0</v>
      </c>
      <c r="SK96" s="21"/>
      <c r="SL96" s="21">
        <f t="shared" si="1346"/>
        <v>0</v>
      </c>
      <c r="SM96" s="21"/>
      <c r="SN96" s="21">
        <f t="shared" si="1347"/>
        <v>0</v>
      </c>
      <c r="SO96" s="21"/>
      <c r="SP96" s="21">
        <f t="shared" si="1348"/>
        <v>0</v>
      </c>
      <c r="SQ96" s="21"/>
      <c r="SR96" s="21">
        <f t="shared" si="1349"/>
        <v>0</v>
      </c>
      <c r="SS96" s="21"/>
      <c r="ST96" s="21">
        <f t="shared" si="1350"/>
        <v>0</v>
      </c>
      <c r="SU96" s="21"/>
      <c r="SV96" s="21">
        <f t="shared" si="1351"/>
        <v>0</v>
      </c>
      <c r="SW96" s="21"/>
      <c r="SX96" s="21">
        <f t="shared" si="1352"/>
        <v>0</v>
      </c>
      <c r="SY96" s="21"/>
      <c r="SZ96" s="21">
        <f t="shared" si="1353"/>
        <v>0</v>
      </c>
      <c r="TA96" s="21"/>
      <c r="TB96" s="21">
        <f t="shared" si="1354"/>
        <v>0</v>
      </c>
      <c r="TC96" s="21"/>
      <c r="TD96" s="21">
        <f t="shared" si="1355"/>
        <v>0</v>
      </c>
      <c r="TE96" s="21"/>
      <c r="TF96" s="21">
        <f t="shared" si="1356"/>
        <v>0</v>
      </c>
      <c r="TG96" s="21"/>
      <c r="TH96" s="21">
        <f t="shared" si="1357"/>
        <v>0</v>
      </c>
      <c r="TI96" s="21"/>
      <c r="TJ96" s="21">
        <f t="shared" si="1358"/>
        <v>0</v>
      </c>
      <c r="TK96" s="21"/>
      <c r="TL96" s="21">
        <f t="shared" si="1359"/>
        <v>0</v>
      </c>
      <c r="TM96" s="21"/>
      <c r="TN96" s="21">
        <f t="shared" si="1360"/>
        <v>0</v>
      </c>
      <c r="TO96" s="21"/>
      <c r="TP96" s="21">
        <f t="shared" si="1361"/>
        <v>0</v>
      </c>
      <c r="TQ96" s="21"/>
      <c r="TR96" s="21">
        <f t="shared" si="1362"/>
        <v>0</v>
      </c>
      <c r="TS96" s="21"/>
      <c r="TT96" s="21">
        <f t="shared" si="1363"/>
        <v>0</v>
      </c>
      <c r="TU96" s="21"/>
      <c r="TV96" s="21">
        <f t="shared" si="1364"/>
        <v>0</v>
      </c>
      <c r="TW96" s="21"/>
      <c r="TX96" s="21">
        <f t="shared" si="1365"/>
        <v>0</v>
      </c>
      <c r="TY96" s="21"/>
      <c r="TZ96" s="21">
        <f t="shared" si="1366"/>
        <v>0</v>
      </c>
      <c r="UA96" s="21"/>
      <c r="UB96" s="21">
        <f t="shared" si="1367"/>
        <v>0</v>
      </c>
      <c r="UC96" s="21"/>
      <c r="UD96" s="21">
        <f t="shared" si="1368"/>
        <v>0</v>
      </c>
      <c r="UE96" s="21"/>
      <c r="UF96" s="21">
        <f t="shared" si="1369"/>
        <v>0</v>
      </c>
      <c r="UG96" s="21"/>
      <c r="UH96" s="21">
        <f t="shared" si="1370"/>
        <v>0</v>
      </c>
      <c r="UI96" s="21"/>
      <c r="UJ96" s="21">
        <f t="shared" si="1371"/>
        <v>0</v>
      </c>
      <c r="UK96" s="21"/>
      <c r="UL96" s="21">
        <f t="shared" si="1372"/>
        <v>0</v>
      </c>
      <c r="UM96" s="21"/>
      <c r="UN96" s="21">
        <f t="shared" si="1373"/>
        <v>0</v>
      </c>
      <c r="UO96" s="21"/>
      <c r="UP96" s="21">
        <f t="shared" si="1374"/>
        <v>0</v>
      </c>
      <c r="UQ96" s="21"/>
      <c r="UR96" s="21">
        <f t="shared" si="1375"/>
        <v>0</v>
      </c>
      <c r="US96" s="21"/>
      <c r="UT96" s="21">
        <f t="shared" si="1376"/>
        <v>0</v>
      </c>
      <c r="UU96" s="21"/>
      <c r="UV96" s="21">
        <f t="shared" si="1377"/>
        <v>0</v>
      </c>
      <c r="UW96" s="21"/>
      <c r="UX96" s="21">
        <f t="shared" si="1378"/>
        <v>0</v>
      </c>
      <c r="UY96" s="21"/>
      <c r="UZ96" s="21">
        <f t="shared" si="1379"/>
        <v>0</v>
      </c>
      <c r="VA96" s="21"/>
      <c r="VB96" s="21">
        <f t="shared" si="1380"/>
        <v>0</v>
      </c>
      <c r="VC96" s="21"/>
      <c r="VD96" s="21">
        <f t="shared" si="1381"/>
        <v>0</v>
      </c>
      <c r="VE96" s="21"/>
      <c r="VF96" s="21">
        <f t="shared" si="1382"/>
        <v>0</v>
      </c>
      <c r="VG96" s="21"/>
      <c r="VH96" s="21">
        <f t="shared" si="1383"/>
        <v>0</v>
      </c>
      <c r="VI96" s="21"/>
      <c r="VJ96" s="21">
        <f t="shared" si="1384"/>
        <v>0</v>
      </c>
      <c r="VK96" s="21"/>
      <c r="VL96" s="21">
        <f t="shared" si="1385"/>
        <v>0</v>
      </c>
      <c r="VM96" s="21"/>
      <c r="VN96" s="21">
        <f t="shared" si="1386"/>
        <v>0</v>
      </c>
      <c r="VO96" s="21"/>
      <c r="VP96" s="21">
        <f t="shared" si="1387"/>
        <v>0</v>
      </c>
      <c r="VQ96" s="21"/>
      <c r="VR96" s="21">
        <f t="shared" si="1326"/>
        <v>0</v>
      </c>
      <c r="VS96" s="21"/>
      <c r="VT96" s="21">
        <f t="shared" si="1388"/>
        <v>0</v>
      </c>
      <c r="VU96" s="21"/>
      <c r="VV96" s="21">
        <f t="shared" si="1388"/>
        <v>0</v>
      </c>
      <c r="VW96" s="21"/>
      <c r="VX96" s="21">
        <f t="shared" si="1389"/>
        <v>0</v>
      </c>
      <c r="VY96" s="21"/>
      <c r="VZ96" s="21">
        <f t="shared" si="1389"/>
        <v>0</v>
      </c>
      <c r="WA96" s="21"/>
      <c r="WB96" s="21">
        <f t="shared" si="1389"/>
        <v>0</v>
      </c>
      <c r="WC96" s="21"/>
      <c r="WD96" s="21">
        <f t="shared" si="1389"/>
        <v>0</v>
      </c>
      <c r="WE96" s="21"/>
      <c r="WF96" s="21">
        <f t="shared" si="1389"/>
        <v>0</v>
      </c>
      <c r="WG96" s="21"/>
      <c r="WH96" s="21">
        <f t="shared" si="1389"/>
        <v>0</v>
      </c>
      <c r="WI96" s="21"/>
      <c r="WJ96" s="21">
        <f t="shared" si="1389"/>
        <v>0</v>
      </c>
      <c r="WK96" s="21"/>
      <c r="WL96" s="21">
        <f t="shared" si="1389"/>
        <v>0</v>
      </c>
      <c r="WM96" s="21"/>
      <c r="WN96" s="21">
        <f t="shared" si="1390"/>
        <v>0</v>
      </c>
      <c r="WO96" s="21"/>
      <c r="WP96" s="21">
        <f t="shared" si="1390"/>
        <v>0</v>
      </c>
      <c r="WQ96" s="21"/>
      <c r="WR96" s="21">
        <f t="shared" si="1390"/>
        <v>0</v>
      </c>
      <c r="WS96" s="21"/>
      <c r="WT96" s="21">
        <f t="shared" si="1390"/>
        <v>0</v>
      </c>
      <c r="WU96" s="21"/>
      <c r="WV96" s="21">
        <f t="shared" si="1390"/>
        <v>0</v>
      </c>
      <c r="WW96" s="21"/>
      <c r="WX96" s="21">
        <f t="shared" si="1390"/>
        <v>0</v>
      </c>
      <c r="WY96" s="21"/>
      <c r="WZ96" s="21">
        <f t="shared" si="1390"/>
        <v>0</v>
      </c>
      <c r="XA96" s="21"/>
      <c r="XB96" s="21">
        <f t="shared" si="1390"/>
        <v>0</v>
      </c>
      <c r="XC96" s="21"/>
      <c r="XD96" s="21">
        <f t="shared" si="1391"/>
        <v>0</v>
      </c>
      <c r="XE96" s="21"/>
      <c r="XF96" s="21">
        <f t="shared" si="1391"/>
        <v>0</v>
      </c>
      <c r="XG96" s="21"/>
      <c r="XH96" s="21">
        <f t="shared" si="1391"/>
        <v>0</v>
      </c>
      <c r="XI96" s="21"/>
      <c r="XJ96" s="21">
        <f t="shared" si="1391"/>
        <v>0</v>
      </c>
      <c r="XK96" s="21"/>
      <c r="XL96" s="21">
        <f t="shared" si="1391"/>
        <v>0</v>
      </c>
      <c r="XM96" s="21"/>
      <c r="XN96" s="21">
        <f t="shared" si="1391"/>
        <v>0</v>
      </c>
      <c r="XO96" s="21"/>
      <c r="XP96" s="21">
        <f t="shared" si="1391"/>
        <v>0</v>
      </c>
      <c r="XQ96" s="21"/>
      <c r="XR96" s="21">
        <f t="shared" si="1391"/>
        <v>0</v>
      </c>
      <c r="XS96" s="21"/>
      <c r="XT96" s="21">
        <f t="shared" si="1453"/>
        <v>0</v>
      </c>
      <c r="XU96" s="21"/>
      <c r="XV96" s="21">
        <f t="shared" si="1453"/>
        <v>0</v>
      </c>
      <c r="XW96" s="21"/>
      <c r="XX96" s="21">
        <f t="shared" si="1453"/>
        <v>0</v>
      </c>
      <c r="XY96" s="21"/>
      <c r="XZ96" s="21">
        <f t="shared" si="1453"/>
        <v>0</v>
      </c>
      <c r="YA96" s="21"/>
      <c r="YB96" s="21">
        <f t="shared" si="1392"/>
        <v>0</v>
      </c>
      <c r="YC96" s="21"/>
      <c r="YD96" s="21">
        <f t="shared" si="1393"/>
        <v>0</v>
      </c>
      <c r="YE96" s="21"/>
      <c r="YF96" s="21">
        <f t="shared" si="1394"/>
        <v>0</v>
      </c>
      <c r="YG96" s="21"/>
      <c r="YH96" s="21">
        <f t="shared" si="1395"/>
        <v>0</v>
      </c>
      <c r="YI96" s="21"/>
      <c r="YJ96" s="21">
        <f t="shared" si="1396"/>
        <v>0</v>
      </c>
      <c r="YK96" s="21"/>
      <c r="YL96" s="21">
        <f t="shared" si="1397"/>
        <v>0</v>
      </c>
      <c r="YM96" s="21"/>
      <c r="YN96" s="21">
        <f t="shared" si="1398"/>
        <v>0</v>
      </c>
      <c r="YO96" s="21"/>
      <c r="YP96" s="21">
        <f t="shared" si="1399"/>
        <v>0</v>
      </c>
      <c r="YQ96" s="21"/>
      <c r="YR96" s="21">
        <f t="shared" si="1400"/>
        <v>0</v>
      </c>
      <c r="YS96" s="21"/>
      <c r="YT96" s="21">
        <f t="shared" si="1401"/>
        <v>0</v>
      </c>
      <c r="YU96" s="21"/>
      <c r="YV96" s="21">
        <f t="shared" si="1402"/>
        <v>0</v>
      </c>
      <c r="YW96" s="21"/>
      <c r="YX96" s="21">
        <f t="shared" si="1403"/>
        <v>0</v>
      </c>
      <c r="YY96" s="21"/>
      <c r="YZ96" s="21">
        <f t="shared" si="1388"/>
        <v>0</v>
      </c>
      <c r="ZA96" s="21"/>
      <c r="ZB96" s="21">
        <f t="shared" si="1404"/>
        <v>0</v>
      </c>
      <c r="ZC96" s="21"/>
      <c r="ZD96" s="21">
        <f t="shared" si="1405"/>
        <v>0</v>
      </c>
      <c r="ZE96" s="21"/>
      <c r="ZF96" s="21">
        <f t="shared" si="1406"/>
        <v>0</v>
      </c>
      <c r="ZG96" s="21"/>
      <c r="ZH96" s="21">
        <f t="shared" si="1407"/>
        <v>0</v>
      </c>
      <c r="ZI96" s="21"/>
      <c r="ZJ96" s="21">
        <f t="shared" si="1408"/>
        <v>0</v>
      </c>
      <c r="ZK96" s="21"/>
      <c r="ZL96" s="21">
        <f t="shared" si="1409"/>
        <v>0</v>
      </c>
      <c r="ZM96" s="21"/>
      <c r="ZN96" s="21">
        <f t="shared" si="1410"/>
        <v>0</v>
      </c>
      <c r="ZO96" s="21"/>
      <c r="ZP96" s="21">
        <f t="shared" si="1411"/>
        <v>0</v>
      </c>
      <c r="ZQ96" s="21"/>
      <c r="ZR96" s="21">
        <f t="shared" si="1412"/>
        <v>0</v>
      </c>
      <c r="ZS96" s="21"/>
      <c r="ZT96" s="21">
        <f t="shared" si="1388"/>
        <v>0</v>
      </c>
      <c r="ZU96" s="21"/>
      <c r="ZV96" s="21">
        <f t="shared" si="1413"/>
        <v>0</v>
      </c>
      <c r="ZW96" s="21"/>
      <c r="ZX96" s="21">
        <f t="shared" si="1414"/>
        <v>0</v>
      </c>
      <c r="ZY96" s="21"/>
      <c r="ZZ96" s="21">
        <f t="shared" si="1414"/>
        <v>0</v>
      </c>
      <c r="AAA96" s="21"/>
      <c r="AAB96" s="21">
        <f t="shared" si="1415"/>
        <v>0</v>
      </c>
      <c r="AAC96" s="21"/>
      <c r="AAD96" s="21">
        <f t="shared" si="1415"/>
        <v>0</v>
      </c>
      <c r="AAE96" s="21"/>
      <c r="AAF96" s="21">
        <f t="shared" si="1416"/>
        <v>0</v>
      </c>
      <c r="AAG96" s="21"/>
      <c r="AAH96" s="21">
        <f t="shared" si="1416"/>
        <v>0</v>
      </c>
      <c r="AAI96" s="21"/>
      <c r="AAJ96" s="21">
        <f t="shared" si="1417"/>
        <v>0</v>
      </c>
      <c r="AAK96" s="21"/>
      <c r="AAL96" s="21">
        <f t="shared" si="1417"/>
        <v>0</v>
      </c>
      <c r="AAM96" s="21"/>
      <c r="AAN96" s="21">
        <f t="shared" si="1418"/>
        <v>0</v>
      </c>
      <c r="AAO96" s="21"/>
      <c r="AAP96" s="21">
        <f t="shared" si="1418"/>
        <v>0</v>
      </c>
      <c r="AAQ96" s="21"/>
      <c r="AAR96" s="21">
        <f t="shared" si="1419"/>
        <v>0</v>
      </c>
      <c r="AAS96" s="21"/>
      <c r="AAT96" s="21">
        <f t="shared" si="1419"/>
        <v>0</v>
      </c>
      <c r="AAU96" s="21"/>
      <c r="AAV96" s="21">
        <f t="shared" si="1420"/>
        <v>0</v>
      </c>
      <c r="AAW96" s="21"/>
      <c r="AAX96" s="21">
        <f t="shared" si="1420"/>
        <v>0</v>
      </c>
      <c r="AAY96" s="21"/>
      <c r="AAZ96" s="21">
        <f t="shared" si="1421"/>
        <v>0</v>
      </c>
      <c r="ABA96" s="21"/>
      <c r="ABB96" s="21">
        <f t="shared" si="1421"/>
        <v>0</v>
      </c>
      <c r="ABC96" s="21"/>
      <c r="ABD96" s="21">
        <f t="shared" si="1422"/>
        <v>0</v>
      </c>
      <c r="ABE96" s="21"/>
      <c r="ABF96" s="21">
        <f t="shared" si="1422"/>
        <v>0</v>
      </c>
      <c r="ABG96" s="21"/>
      <c r="ABH96" s="21">
        <f t="shared" si="1423"/>
        <v>0</v>
      </c>
      <c r="ABI96" s="21"/>
      <c r="ABJ96" s="21">
        <f t="shared" si="1423"/>
        <v>0</v>
      </c>
      <c r="ABK96" s="21"/>
      <c r="ABL96" s="21">
        <f t="shared" si="1424"/>
        <v>0</v>
      </c>
      <c r="ABM96" s="21"/>
      <c r="ABN96" s="21">
        <f t="shared" si="1424"/>
        <v>0</v>
      </c>
      <c r="ABO96" s="21"/>
      <c r="ABP96" s="21">
        <f t="shared" si="1425"/>
        <v>0</v>
      </c>
      <c r="ABQ96" s="21"/>
      <c r="ABR96" s="21">
        <f t="shared" si="1425"/>
        <v>0</v>
      </c>
      <c r="ABS96" s="21"/>
      <c r="ABT96" s="21">
        <f t="shared" si="1426"/>
        <v>0</v>
      </c>
      <c r="ABU96" s="21"/>
      <c r="ABV96" s="21">
        <f t="shared" si="1426"/>
        <v>0</v>
      </c>
      <c r="ABW96" s="21"/>
      <c r="ABX96" s="21">
        <f t="shared" si="1427"/>
        <v>0</v>
      </c>
      <c r="ABY96" s="21"/>
      <c r="ABZ96" s="21">
        <f t="shared" si="1427"/>
        <v>0</v>
      </c>
      <c r="ACA96" s="21"/>
      <c r="ACB96" s="21">
        <f t="shared" si="1428"/>
        <v>0</v>
      </c>
      <c r="ACC96" s="21"/>
      <c r="ACD96" s="21">
        <f t="shared" si="1428"/>
        <v>0</v>
      </c>
      <c r="ACE96" s="21"/>
      <c r="ACF96" s="21">
        <f t="shared" si="1429"/>
        <v>0</v>
      </c>
      <c r="ACG96" s="21"/>
      <c r="ACH96" s="21">
        <f t="shared" si="1429"/>
        <v>0</v>
      </c>
      <c r="ACI96" s="21"/>
      <c r="ACJ96" s="21">
        <f t="shared" si="1430"/>
        <v>0</v>
      </c>
      <c r="ACK96" s="21"/>
      <c r="ACL96" s="21">
        <f t="shared" si="1430"/>
        <v>0</v>
      </c>
      <c r="ACM96" s="21"/>
      <c r="ACN96" s="21">
        <f t="shared" si="1431"/>
        <v>0</v>
      </c>
      <c r="ACO96" s="21"/>
      <c r="ACP96" s="21">
        <f t="shared" si="1431"/>
        <v>0</v>
      </c>
      <c r="ACQ96" s="21"/>
      <c r="ACR96" s="21">
        <f t="shared" si="1432"/>
        <v>0</v>
      </c>
      <c r="ACS96" s="21"/>
      <c r="ACT96" s="21">
        <f t="shared" si="1432"/>
        <v>0</v>
      </c>
      <c r="ACU96" s="21"/>
      <c r="ACV96" s="21">
        <f t="shared" si="1433"/>
        <v>0</v>
      </c>
      <c r="ACW96" s="21"/>
      <c r="ACX96" s="21">
        <f t="shared" si="1433"/>
        <v>0</v>
      </c>
      <c r="ACY96" s="21">
        <v>21</v>
      </c>
      <c r="ACZ96" s="21">
        <f t="shared" si="1434"/>
        <v>0</v>
      </c>
      <c r="ADA96" s="21">
        <v>23</v>
      </c>
      <c r="ADB96" s="21">
        <f t="shared" si="1434"/>
        <v>0</v>
      </c>
      <c r="ADC96" s="21">
        <v>21</v>
      </c>
      <c r="ADD96" s="21">
        <f t="shared" si="1435"/>
        <v>0</v>
      </c>
      <c r="ADE96" s="21">
        <v>38</v>
      </c>
      <c r="ADF96" s="21">
        <f t="shared" si="1435"/>
        <v>0</v>
      </c>
      <c r="ADG96" s="21">
        <v>49</v>
      </c>
      <c r="ADH96" s="21">
        <f t="shared" si="1436"/>
        <v>0</v>
      </c>
      <c r="ADI96" s="21">
        <v>57</v>
      </c>
      <c r="ADJ96" s="21">
        <f t="shared" si="1436"/>
        <v>0</v>
      </c>
      <c r="ADK96" s="21">
        <v>27</v>
      </c>
      <c r="ADL96" s="21">
        <f t="shared" si="1437"/>
        <v>0</v>
      </c>
      <c r="ADM96" s="21">
        <v>17</v>
      </c>
      <c r="ADN96" s="21">
        <f t="shared" si="1437"/>
        <v>0</v>
      </c>
      <c r="ADO96" s="21"/>
      <c r="ADP96" s="21">
        <f t="shared" si="1437"/>
        <v>0</v>
      </c>
      <c r="ADQ96" s="21"/>
      <c r="ADR96" s="21">
        <f t="shared" si="1437"/>
        <v>0</v>
      </c>
      <c r="ADS96" s="21"/>
      <c r="ADT96" s="21">
        <f t="shared" si="1437"/>
        <v>0</v>
      </c>
      <c r="ADU96" s="21"/>
      <c r="ADV96" s="21">
        <f t="shared" si="1438"/>
        <v>0</v>
      </c>
      <c r="ADW96" s="21"/>
      <c r="ADX96" s="21">
        <f t="shared" si="1438"/>
        <v>0</v>
      </c>
      <c r="ADY96" s="21"/>
      <c r="ADZ96" s="21">
        <f t="shared" si="1438"/>
        <v>0</v>
      </c>
      <c r="AEA96" s="21"/>
      <c r="AEB96" s="21">
        <f t="shared" si="1438"/>
        <v>0</v>
      </c>
      <c r="AEC96" s="21"/>
      <c r="AED96" s="21">
        <f t="shared" si="1439"/>
        <v>0</v>
      </c>
      <c r="AEE96" s="21"/>
      <c r="AEF96" s="21">
        <f t="shared" si="1439"/>
        <v>0</v>
      </c>
      <c r="AEG96" s="21"/>
      <c r="AEH96" s="21">
        <f t="shared" si="1439"/>
        <v>0</v>
      </c>
      <c r="AEI96" s="21"/>
      <c r="AEJ96" s="21">
        <f t="shared" si="1439"/>
        <v>0</v>
      </c>
      <c r="AEK96" s="21"/>
      <c r="AEL96" s="21">
        <f t="shared" si="1439"/>
        <v>0</v>
      </c>
      <c r="AEM96" s="21"/>
      <c r="AEN96" s="21">
        <f t="shared" si="1440"/>
        <v>0</v>
      </c>
      <c r="AEO96" s="21"/>
      <c r="AEP96" s="21">
        <f t="shared" si="1440"/>
        <v>0</v>
      </c>
      <c r="AEQ96" s="21"/>
      <c r="AER96" s="21">
        <f t="shared" si="1440"/>
        <v>0</v>
      </c>
      <c r="AES96" s="21"/>
      <c r="AET96" s="21">
        <f t="shared" si="1440"/>
        <v>0</v>
      </c>
      <c r="AEU96" s="21"/>
      <c r="AEV96" s="21">
        <f t="shared" si="1441"/>
        <v>0</v>
      </c>
      <c r="AEW96" s="21"/>
      <c r="AEX96" s="21">
        <f t="shared" si="1441"/>
        <v>0</v>
      </c>
      <c r="AEY96" s="21"/>
      <c r="AEZ96" s="21">
        <f t="shared" si="1441"/>
        <v>0</v>
      </c>
      <c r="AFA96" s="21"/>
      <c r="AFB96" s="21">
        <f t="shared" si="1441"/>
        <v>0</v>
      </c>
      <c r="AFC96" s="21"/>
      <c r="AFD96" s="21">
        <f t="shared" si="1441"/>
        <v>0</v>
      </c>
      <c r="AFE96" s="21"/>
      <c r="AFF96" s="21">
        <f t="shared" si="1442"/>
        <v>0</v>
      </c>
      <c r="AFG96" s="21"/>
      <c r="AFH96" s="21">
        <f t="shared" si="1442"/>
        <v>0</v>
      </c>
      <c r="AFI96" s="21"/>
      <c r="AFJ96" s="21">
        <f t="shared" si="1442"/>
        <v>0</v>
      </c>
      <c r="AFK96" s="21"/>
      <c r="AFL96" s="21">
        <f t="shared" si="1442"/>
        <v>0</v>
      </c>
      <c r="AFM96" s="21"/>
      <c r="AFN96" s="21">
        <f t="shared" si="1443"/>
        <v>0</v>
      </c>
      <c r="AFO96" s="21"/>
      <c r="AFP96" s="21">
        <f t="shared" si="1443"/>
        <v>0</v>
      </c>
      <c r="AFQ96" s="21"/>
      <c r="AFR96" s="21">
        <f t="shared" si="1443"/>
        <v>0</v>
      </c>
      <c r="AFS96" s="21"/>
      <c r="AFT96" s="21">
        <f t="shared" si="1443"/>
        <v>0</v>
      </c>
      <c r="AFU96" s="21"/>
      <c r="AFV96" s="21">
        <f t="shared" si="1443"/>
        <v>0</v>
      </c>
      <c r="AFW96" s="21"/>
      <c r="AFX96" s="21">
        <f t="shared" si="1444"/>
        <v>0</v>
      </c>
      <c r="AFY96" s="21"/>
      <c r="AFZ96" s="21">
        <f t="shared" si="1444"/>
        <v>0</v>
      </c>
      <c r="AGA96" s="21"/>
      <c r="AGB96" s="21">
        <f t="shared" si="1444"/>
        <v>0</v>
      </c>
      <c r="AGC96" s="21"/>
      <c r="AGD96" s="21">
        <f t="shared" si="1444"/>
        <v>0</v>
      </c>
      <c r="AGE96" s="21"/>
      <c r="AGF96" s="21">
        <f t="shared" si="1445"/>
        <v>0</v>
      </c>
      <c r="AGG96" s="21"/>
      <c r="AGH96" s="21">
        <f t="shared" si="1445"/>
        <v>0</v>
      </c>
      <c r="AGI96" s="21"/>
      <c r="AGJ96" s="21">
        <f t="shared" si="1445"/>
        <v>0</v>
      </c>
      <c r="AGK96" s="21"/>
      <c r="AGL96" s="21">
        <f t="shared" si="1445"/>
        <v>0</v>
      </c>
      <c r="AGM96" s="21"/>
      <c r="AGN96" s="21">
        <f t="shared" si="1445"/>
        <v>0</v>
      </c>
      <c r="AGO96" s="21"/>
      <c r="AGP96" s="21">
        <f t="shared" si="1446"/>
        <v>0</v>
      </c>
      <c r="AGQ96" s="21"/>
      <c r="AGR96" s="21">
        <f t="shared" si="1446"/>
        <v>0</v>
      </c>
      <c r="AGS96" s="21"/>
      <c r="AGT96" s="21">
        <f t="shared" si="1446"/>
        <v>0</v>
      </c>
      <c r="AGU96" s="21"/>
      <c r="AGV96" s="21">
        <f t="shared" si="1446"/>
        <v>0</v>
      </c>
      <c r="AGW96" s="21"/>
      <c r="AGX96" s="21">
        <f t="shared" si="1447"/>
        <v>0</v>
      </c>
      <c r="AGY96" s="21"/>
      <c r="AGZ96" s="21">
        <f t="shared" si="1447"/>
        <v>0</v>
      </c>
      <c r="AHA96" s="21"/>
      <c r="AHB96" s="21">
        <f t="shared" si="1447"/>
        <v>0</v>
      </c>
      <c r="AHC96" s="21"/>
      <c r="AHD96" s="21">
        <f t="shared" si="1447"/>
        <v>0</v>
      </c>
      <c r="AHE96" s="21"/>
      <c r="AHF96" s="21">
        <f t="shared" si="1447"/>
        <v>0</v>
      </c>
      <c r="AHG96" s="21"/>
      <c r="AHH96" s="21">
        <f t="shared" si="1448"/>
        <v>0</v>
      </c>
      <c r="AHI96" s="21"/>
      <c r="AHJ96" s="21">
        <f t="shared" si="1448"/>
        <v>0</v>
      </c>
      <c r="AHK96" s="21"/>
      <c r="AHL96" s="21">
        <f t="shared" si="1448"/>
        <v>0</v>
      </c>
      <c r="AHM96" s="21"/>
      <c r="AHN96" s="21">
        <f t="shared" si="1448"/>
        <v>0</v>
      </c>
      <c r="AHO96" s="21"/>
      <c r="AHP96" s="21">
        <f t="shared" si="1449"/>
        <v>0</v>
      </c>
      <c r="AHQ96" s="21"/>
      <c r="AHR96" s="21">
        <f t="shared" si="1449"/>
        <v>0</v>
      </c>
      <c r="AHS96" s="21"/>
      <c r="AHT96" s="21">
        <f t="shared" si="1449"/>
        <v>0</v>
      </c>
      <c r="AHU96" s="21"/>
      <c r="AHV96" s="21">
        <f t="shared" si="1449"/>
        <v>0</v>
      </c>
      <c r="AHW96" s="21"/>
      <c r="AHX96" s="21">
        <f t="shared" si="1449"/>
        <v>0</v>
      </c>
      <c r="AHY96" s="21"/>
      <c r="AHZ96" s="21">
        <f t="shared" si="1450"/>
        <v>0</v>
      </c>
      <c r="AIA96" s="21"/>
      <c r="AIB96" s="21">
        <f t="shared" si="1450"/>
        <v>0</v>
      </c>
      <c r="AIC96" s="21"/>
      <c r="AID96" s="21">
        <f t="shared" si="1450"/>
        <v>0</v>
      </c>
      <c r="AIE96" s="21"/>
      <c r="AIF96" s="21">
        <f t="shared" si="1450"/>
        <v>0</v>
      </c>
      <c r="AIG96" s="21"/>
      <c r="AIH96" s="21">
        <f t="shared" si="1451"/>
        <v>0</v>
      </c>
      <c r="AII96" s="21"/>
      <c r="AIJ96" s="21">
        <f t="shared" si="1451"/>
        <v>0</v>
      </c>
      <c r="AIK96" s="21"/>
      <c r="AIL96" s="21">
        <f t="shared" si="1451"/>
        <v>0</v>
      </c>
      <c r="AIM96" s="21"/>
      <c r="AIN96" s="21">
        <f t="shared" si="1451"/>
        <v>0</v>
      </c>
      <c r="AIO96" s="21"/>
      <c r="AIP96" s="21">
        <f t="shared" si="1451"/>
        <v>0</v>
      </c>
      <c r="AIQ96" s="21"/>
      <c r="AIR96" s="21">
        <f t="shared" si="1452"/>
        <v>0</v>
      </c>
      <c r="AIS96" s="21"/>
      <c r="AIT96" s="21">
        <f t="shared" si="1452"/>
        <v>0</v>
      </c>
      <c r="AIU96" s="21"/>
      <c r="AIV96" s="21">
        <f t="shared" si="1452"/>
        <v>0</v>
      </c>
      <c r="AIW96" s="21"/>
      <c r="AIX96" s="21">
        <f t="shared" si="1452"/>
        <v>0</v>
      </c>
      <c r="AIY96" s="21"/>
      <c r="AIZ96" s="21">
        <f t="shared" si="1388"/>
        <v>0</v>
      </c>
      <c r="AJA96" s="21"/>
    </row>
    <row r="97" spans="2:937" ht="13.5" customHeight="1" x14ac:dyDescent="0.25">
      <c r="B97" s="31">
        <v>92</v>
      </c>
      <c r="C97" s="192" t="s">
        <v>209</v>
      </c>
      <c r="D97" s="67" t="s">
        <v>148</v>
      </c>
      <c r="E97" s="194" t="s">
        <v>392</v>
      </c>
      <c r="F97" s="194" t="str">
        <f>_xlfn.XLOOKUP(D97,'WTG PH-III'!$D$5:$D$198,'WTG PH-III'!$B$5:$B$198,0,0,1)</f>
        <v>PSS-14</v>
      </c>
      <c r="G97" s="22" t="s">
        <v>537</v>
      </c>
      <c r="H97" s="22" t="s">
        <v>550</v>
      </c>
      <c r="I97" s="61">
        <v>14</v>
      </c>
      <c r="J97" s="21">
        <v>253</v>
      </c>
      <c r="K97" s="21">
        <f t="shared" si="1129"/>
        <v>253.00000000000006</v>
      </c>
      <c r="L97" s="21">
        <f t="shared" si="1130"/>
        <v>253</v>
      </c>
      <c r="M97" s="21">
        <f t="shared" si="1131"/>
        <v>0</v>
      </c>
      <c r="N97" s="95">
        <f>VLOOKUP(D97,'WTG PH-III'!$D$5:$U$198,17,0)</f>
        <v>45795</v>
      </c>
      <c r="O97" s="95">
        <f>VLOOKUP(D97,'WTG PH-III'!$D$5:$U$198,18,0)</f>
        <v>45804</v>
      </c>
      <c r="P97" s="21">
        <f t="shared" si="1132"/>
        <v>0</v>
      </c>
      <c r="Q97" s="21"/>
      <c r="R97" s="21">
        <f t="shared" si="1133"/>
        <v>0</v>
      </c>
      <c r="S97" s="21"/>
      <c r="T97" s="21">
        <f t="shared" si="1134"/>
        <v>0</v>
      </c>
      <c r="U97" s="21"/>
      <c r="V97" s="21">
        <f t="shared" si="1135"/>
        <v>0</v>
      </c>
      <c r="W97" s="21"/>
      <c r="X97" s="21">
        <f t="shared" si="1136"/>
        <v>0</v>
      </c>
      <c r="Y97" s="21"/>
      <c r="Z97" s="21">
        <f t="shared" si="1137"/>
        <v>0</v>
      </c>
      <c r="AA97" s="21"/>
      <c r="AB97" s="21">
        <f t="shared" si="1138"/>
        <v>0</v>
      </c>
      <c r="AC97" s="21"/>
      <c r="AD97" s="21">
        <f t="shared" si="1139"/>
        <v>0</v>
      </c>
      <c r="AE97" s="21"/>
      <c r="AF97" s="21">
        <f t="shared" si="1140"/>
        <v>0</v>
      </c>
      <c r="AG97" s="21"/>
      <c r="AH97" s="21">
        <f t="shared" si="1141"/>
        <v>0</v>
      </c>
      <c r="AI97" s="21"/>
      <c r="AJ97" s="21">
        <f t="shared" si="1142"/>
        <v>0</v>
      </c>
      <c r="AK97" s="21"/>
      <c r="AL97" s="21">
        <f t="shared" si="1143"/>
        <v>0</v>
      </c>
      <c r="AM97" s="21"/>
      <c r="AN97" s="21">
        <f t="shared" si="1144"/>
        <v>0</v>
      </c>
      <c r="AO97" s="21"/>
      <c r="AP97" s="21">
        <f t="shared" si="1145"/>
        <v>0</v>
      </c>
      <c r="AQ97" s="21"/>
      <c r="AR97" s="21">
        <f t="shared" si="1146"/>
        <v>0</v>
      </c>
      <c r="AS97" s="21"/>
      <c r="AT97" s="21">
        <f t="shared" si="1147"/>
        <v>0</v>
      </c>
      <c r="AU97" s="21"/>
      <c r="AV97" s="21">
        <f t="shared" si="1148"/>
        <v>0</v>
      </c>
      <c r="AW97" s="21"/>
      <c r="AX97" s="21">
        <f t="shared" si="1149"/>
        <v>0</v>
      </c>
      <c r="AY97" s="21"/>
      <c r="AZ97" s="21">
        <f t="shared" si="1150"/>
        <v>0</v>
      </c>
      <c r="BA97" s="21"/>
      <c r="BB97" s="21">
        <f t="shared" si="1151"/>
        <v>0</v>
      </c>
      <c r="BC97" s="21"/>
      <c r="BD97" s="21">
        <f t="shared" si="1152"/>
        <v>0</v>
      </c>
      <c r="BE97" s="21"/>
      <c r="BF97" s="21">
        <f t="shared" si="1153"/>
        <v>0</v>
      </c>
      <c r="BG97" s="21"/>
      <c r="BH97" s="21">
        <f t="shared" si="1154"/>
        <v>0</v>
      </c>
      <c r="BI97" s="21"/>
      <c r="BJ97" s="21">
        <f t="shared" si="1155"/>
        <v>0</v>
      </c>
      <c r="BK97" s="21"/>
      <c r="BL97" s="21">
        <f t="shared" si="1156"/>
        <v>0</v>
      </c>
      <c r="BM97" s="21"/>
      <c r="BN97" s="21">
        <f t="shared" si="1157"/>
        <v>0</v>
      </c>
      <c r="BO97" s="21"/>
      <c r="BP97" s="21">
        <f t="shared" si="1158"/>
        <v>0</v>
      </c>
      <c r="BQ97" s="21"/>
      <c r="BR97" s="21">
        <f t="shared" si="1159"/>
        <v>0</v>
      </c>
      <c r="BS97" s="21"/>
      <c r="BT97" s="21">
        <f t="shared" si="1160"/>
        <v>0</v>
      </c>
      <c r="BU97" s="21"/>
      <c r="BV97" s="21">
        <f t="shared" si="1161"/>
        <v>0</v>
      </c>
      <c r="BW97" s="21"/>
      <c r="BX97" s="21">
        <f t="shared" si="1162"/>
        <v>0</v>
      </c>
      <c r="BY97" s="21"/>
      <c r="BZ97" s="21">
        <f t="shared" si="1163"/>
        <v>0</v>
      </c>
      <c r="CA97" s="21"/>
      <c r="CB97" s="21">
        <f t="shared" si="1164"/>
        <v>0</v>
      </c>
      <c r="CC97" s="21"/>
      <c r="CD97" s="21">
        <f t="shared" si="1165"/>
        <v>0</v>
      </c>
      <c r="CE97" s="21"/>
      <c r="CF97" s="21">
        <f t="shared" si="1166"/>
        <v>0</v>
      </c>
      <c r="CG97" s="21"/>
      <c r="CH97" s="21">
        <f t="shared" si="1167"/>
        <v>0</v>
      </c>
      <c r="CI97" s="21"/>
      <c r="CJ97" s="21">
        <f t="shared" si="1168"/>
        <v>0</v>
      </c>
      <c r="CK97" s="21"/>
      <c r="CL97" s="21">
        <f t="shared" si="1169"/>
        <v>0</v>
      </c>
      <c r="CM97" s="21"/>
      <c r="CN97" s="21">
        <f t="shared" si="1170"/>
        <v>0</v>
      </c>
      <c r="CO97" s="21"/>
      <c r="CP97" s="21">
        <f t="shared" si="1171"/>
        <v>0</v>
      </c>
      <c r="CQ97" s="21"/>
      <c r="CR97" s="21">
        <f t="shared" si="1172"/>
        <v>0</v>
      </c>
      <c r="CS97" s="21"/>
      <c r="CT97" s="21">
        <f t="shared" si="1173"/>
        <v>0</v>
      </c>
      <c r="CU97" s="21"/>
      <c r="CV97" s="21">
        <f t="shared" si="1174"/>
        <v>0</v>
      </c>
      <c r="CW97" s="21"/>
      <c r="CX97" s="21">
        <f t="shared" si="1175"/>
        <v>0</v>
      </c>
      <c r="CY97" s="21"/>
      <c r="CZ97" s="21">
        <f t="shared" si="1176"/>
        <v>0</v>
      </c>
      <c r="DA97" s="21"/>
      <c r="DB97" s="21">
        <f t="shared" si="1177"/>
        <v>0</v>
      </c>
      <c r="DC97" s="21"/>
      <c r="DD97" s="21">
        <f t="shared" si="1178"/>
        <v>0</v>
      </c>
      <c r="DE97" s="21"/>
      <c r="DF97" s="21">
        <f t="shared" si="1179"/>
        <v>0</v>
      </c>
      <c r="DG97" s="21"/>
      <c r="DH97" s="21">
        <f t="shared" si="1180"/>
        <v>0</v>
      </c>
      <c r="DI97" s="21"/>
      <c r="DJ97" s="21">
        <f t="shared" si="1181"/>
        <v>0</v>
      </c>
      <c r="DK97" s="21"/>
      <c r="DL97" s="21">
        <f t="shared" si="1182"/>
        <v>0</v>
      </c>
      <c r="DM97" s="21"/>
      <c r="DN97" s="21">
        <f t="shared" si="1183"/>
        <v>0</v>
      </c>
      <c r="DO97" s="21"/>
      <c r="DP97" s="21">
        <f t="shared" si="1184"/>
        <v>0</v>
      </c>
      <c r="DQ97" s="21"/>
      <c r="DR97" s="21">
        <f t="shared" si="1185"/>
        <v>0</v>
      </c>
      <c r="DS97" s="21"/>
      <c r="DT97" s="21">
        <f t="shared" si="1186"/>
        <v>0</v>
      </c>
      <c r="DU97" s="21"/>
      <c r="DV97" s="21">
        <f t="shared" si="1187"/>
        <v>0</v>
      </c>
      <c r="DW97" s="21"/>
      <c r="DX97" s="21">
        <f t="shared" si="1188"/>
        <v>0</v>
      </c>
      <c r="DY97" s="21"/>
      <c r="DZ97" s="21">
        <f t="shared" si="1189"/>
        <v>0</v>
      </c>
      <c r="EA97" s="21"/>
      <c r="EB97" s="21">
        <f t="shared" si="1190"/>
        <v>0</v>
      </c>
      <c r="EC97" s="21"/>
      <c r="ED97" s="21">
        <f t="shared" si="1191"/>
        <v>0</v>
      </c>
      <c r="EE97" s="21"/>
      <c r="EF97" s="21">
        <f t="shared" si="1192"/>
        <v>0</v>
      </c>
      <c r="EG97" s="21"/>
      <c r="EH97" s="21">
        <f t="shared" si="1193"/>
        <v>0</v>
      </c>
      <c r="EI97" s="21"/>
      <c r="EJ97" s="21">
        <f t="shared" si="1194"/>
        <v>0</v>
      </c>
      <c r="EK97" s="21"/>
      <c r="EL97" s="21">
        <f t="shared" si="1195"/>
        <v>0</v>
      </c>
      <c r="EM97" s="21"/>
      <c r="EN97" s="21">
        <f t="shared" si="1196"/>
        <v>0</v>
      </c>
      <c r="EO97" s="21"/>
      <c r="EP97" s="21">
        <f t="shared" si="1197"/>
        <v>0</v>
      </c>
      <c r="EQ97" s="21"/>
      <c r="ER97" s="21">
        <f t="shared" si="1198"/>
        <v>0</v>
      </c>
      <c r="ES97" s="21"/>
      <c r="ET97" s="21">
        <f t="shared" si="1199"/>
        <v>0</v>
      </c>
      <c r="EU97" s="21"/>
      <c r="EV97" s="21">
        <f t="shared" si="1200"/>
        <v>0</v>
      </c>
      <c r="EW97" s="21"/>
      <c r="EX97" s="21">
        <f t="shared" si="1201"/>
        <v>0</v>
      </c>
      <c r="EY97" s="21"/>
      <c r="EZ97" s="21">
        <f t="shared" si="1202"/>
        <v>0</v>
      </c>
      <c r="FA97" s="21"/>
      <c r="FB97" s="21">
        <f t="shared" si="1203"/>
        <v>0</v>
      </c>
      <c r="FC97" s="21"/>
      <c r="FD97" s="21">
        <f t="shared" si="1204"/>
        <v>0</v>
      </c>
      <c r="FE97" s="21"/>
      <c r="FF97" s="21">
        <f t="shared" si="1205"/>
        <v>0</v>
      </c>
      <c r="FG97" s="21"/>
      <c r="FH97" s="21">
        <f t="shared" si="1206"/>
        <v>0</v>
      </c>
      <c r="FI97" s="21"/>
      <c r="FJ97" s="21">
        <f t="shared" si="1207"/>
        <v>0</v>
      </c>
      <c r="FK97" s="21"/>
      <c r="FL97" s="21">
        <f t="shared" si="1208"/>
        <v>0</v>
      </c>
      <c r="FM97" s="21"/>
      <c r="FN97" s="21">
        <f t="shared" si="1209"/>
        <v>0</v>
      </c>
      <c r="FO97" s="21"/>
      <c r="FP97" s="21">
        <f t="shared" si="1210"/>
        <v>0</v>
      </c>
      <c r="FQ97" s="21"/>
      <c r="FR97" s="21">
        <f t="shared" si="1211"/>
        <v>0</v>
      </c>
      <c r="FS97" s="21"/>
      <c r="FT97" s="21">
        <f t="shared" si="1212"/>
        <v>0</v>
      </c>
      <c r="FU97" s="21"/>
      <c r="FV97" s="21">
        <f t="shared" si="1213"/>
        <v>0</v>
      </c>
      <c r="FW97" s="21"/>
      <c r="FX97" s="21">
        <f t="shared" si="1214"/>
        <v>0</v>
      </c>
      <c r="FY97" s="21"/>
      <c r="FZ97" s="21">
        <f t="shared" si="1215"/>
        <v>0</v>
      </c>
      <c r="GA97" s="21"/>
      <c r="GB97" s="21">
        <f t="shared" si="1216"/>
        <v>0</v>
      </c>
      <c r="GC97" s="21"/>
      <c r="GD97" s="21">
        <f t="shared" si="1217"/>
        <v>0</v>
      </c>
      <c r="GE97" s="21"/>
      <c r="GF97" s="21">
        <f t="shared" si="1218"/>
        <v>0</v>
      </c>
      <c r="GG97" s="21"/>
      <c r="GH97" s="21">
        <f t="shared" si="1219"/>
        <v>0</v>
      </c>
      <c r="GI97" s="21"/>
      <c r="GJ97" s="21">
        <f t="shared" si="1220"/>
        <v>0</v>
      </c>
      <c r="GK97" s="21"/>
      <c r="GL97" s="21">
        <f t="shared" si="1221"/>
        <v>0</v>
      </c>
      <c r="GM97" s="21"/>
      <c r="GN97" s="21">
        <f t="shared" si="1222"/>
        <v>0</v>
      </c>
      <c r="GO97" s="21"/>
      <c r="GP97" s="21">
        <f t="shared" si="1223"/>
        <v>0</v>
      </c>
      <c r="GQ97" s="21"/>
      <c r="GR97" s="21">
        <f t="shared" si="1224"/>
        <v>0</v>
      </c>
      <c r="GS97" s="21"/>
      <c r="GT97" s="21">
        <f t="shared" si="1225"/>
        <v>0</v>
      </c>
      <c r="GU97" s="21"/>
      <c r="GV97" s="21">
        <f t="shared" si="1226"/>
        <v>0</v>
      </c>
      <c r="GW97" s="21"/>
      <c r="GX97" s="21">
        <f t="shared" si="1227"/>
        <v>0</v>
      </c>
      <c r="GY97" s="21"/>
      <c r="GZ97" s="21">
        <f t="shared" si="1228"/>
        <v>0</v>
      </c>
      <c r="HA97" s="21"/>
      <c r="HB97" s="21">
        <f t="shared" si="1229"/>
        <v>0</v>
      </c>
      <c r="HC97" s="21"/>
      <c r="HD97" s="21">
        <f t="shared" si="1230"/>
        <v>0</v>
      </c>
      <c r="HE97" s="21"/>
      <c r="HF97" s="21">
        <f t="shared" si="1231"/>
        <v>0</v>
      </c>
      <c r="HG97" s="21"/>
      <c r="HH97" s="21">
        <f t="shared" si="1232"/>
        <v>0</v>
      </c>
      <c r="HI97" s="21"/>
      <c r="HJ97" s="21">
        <f t="shared" si="1233"/>
        <v>0</v>
      </c>
      <c r="HK97" s="21"/>
      <c r="HL97" s="21">
        <f t="shared" si="1234"/>
        <v>0</v>
      </c>
      <c r="HM97" s="21"/>
      <c r="HN97" s="21">
        <f t="shared" si="1235"/>
        <v>0</v>
      </c>
      <c r="HO97" s="21"/>
      <c r="HP97" s="21">
        <f t="shared" si="1236"/>
        <v>0</v>
      </c>
      <c r="HQ97" s="21"/>
      <c r="HR97" s="21">
        <f t="shared" si="1237"/>
        <v>0</v>
      </c>
      <c r="HS97" s="21"/>
      <c r="HT97" s="21">
        <f t="shared" si="1238"/>
        <v>0</v>
      </c>
      <c r="HU97" s="21"/>
      <c r="HV97" s="21">
        <f t="shared" si="1239"/>
        <v>0</v>
      </c>
      <c r="HW97" s="21"/>
      <c r="HX97" s="21">
        <f t="shared" si="1240"/>
        <v>0</v>
      </c>
      <c r="HY97" s="21"/>
      <c r="HZ97" s="21">
        <f t="shared" si="1241"/>
        <v>0</v>
      </c>
      <c r="IA97" s="21"/>
      <c r="IB97" s="21">
        <f t="shared" si="1242"/>
        <v>0</v>
      </c>
      <c r="IC97" s="21"/>
      <c r="ID97" s="21">
        <f t="shared" si="1243"/>
        <v>0</v>
      </c>
      <c r="IE97" s="21"/>
      <c r="IF97" s="21">
        <f t="shared" si="1244"/>
        <v>0</v>
      </c>
      <c r="IG97" s="21"/>
      <c r="IH97" s="21">
        <f t="shared" si="1245"/>
        <v>0</v>
      </c>
      <c r="II97" s="21"/>
      <c r="IJ97" s="21">
        <f t="shared" si="1246"/>
        <v>0</v>
      </c>
      <c r="IK97" s="21"/>
      <c r="IL97" s="21">
        <f t="shared" si="1247"/>
        <v>0</v>
      </c>
      <c r="IM97" s="21"/>
      <c r="IN97" s="21">
        <f t="shared" si="1248"/>
        <v>0</v>
      </c>
      <c r="IO97" s="21"/>
      <c r="IP97" s="21">
        <f t="shared" si="1249"/>
        <v>0</v>
      </c>
      <c r="IQ97" s="21"/>
      <c r="IR97" s="21">
        <f t="shared" si="1250"/>
        <v>0</v>
      </c>
      <c r="IS97" s="21"/>
      <c r="IT97" s="21">
        <f t="shared" si="1251"/>
        <v>0</v>
      </c>
      <c r="IU97" s="21"/>
      <c r="IV97" s="21">
        <f t="shared" si="1252"/>
        <v>0</v>
      </c>
      <c r="IW97" s="21"/>
      <c r="IX97" s="21">
        <f t="shared" si="1253"/>
        <v>0</v>
      </c>
      <c r="IY97" s="21"/>
      <c r="IZ97" s="21">
        <f t="shared" si="1254"/>
        <v>0</v>
      </c>
      <c r="JA97" s="21"/>
      <c r="JB97" s="21">
        <f t="shared" si="1255"/>
        <v>0</v>
      </c>
      <c r="JC97" s="21"/>
      <c r="JD97" s="21">
        <f t="shared" si="1256"/>
        <v>0</v>
      </c>
      <c r="JE97" s="21"/>
      <c r="JF97" s="21">
        <f t="shared" si="1257"/>
        <v>0</v>
      </c>
      <c r="JG97" s="21"/>
      <c r="JH97" s="21">
        <f t="shared" si="1258"/>
        <v>0</v>
      </c>
      <c r="JI97" s="21"/>
      <c r="JJ97" s="21">
        <f t="shared" si="1259"/>
        <v>0</v>
      </c>
      <c r="JK97" s="21"/>
      <c r="JL97" s="21">
        <f t="shared" si="1260"/>
        <v>0</v>
      </c>
      <c r="JM97" s="21"/>
      <c r="JN97" s="21">
        <f t="shared" si="1261"/>
        <v>0</v>
      </c>
      <c r="JO97" s="21"/>
      <c r="JP97" s="21">
        <f t="shared" si="1262"/>
        <v>0</v>
      </c>
      <c r="JQ97" s="21"/>
      <c r="JR97" s="21">
        <f t="shared" si="1263"/>
        <v>0</v>
      </c>
      <c r="JS97" s="21"/>
      <c r="JT97" s="21">
        <f t="shared" si="1264"/>
        <v>0</v>
      </c>
      <c r="JU97" s="21"/>
      <c r="JV97" s="21">
        <f t="shared" si="1265"/>
        <v>0</v>
      </c>
      <c r="JW97" s="21"/>
      <c r="JX97" s="21">
        <f t="shared" si="1266"/>
        <v>0</v>
      </c>
      <c r="JY97" s="21"/>
      <c r="JZ97" s="21">
        <f t="shared" si="1267"/>
        <v>0</v>
      </c>
      <c r="KA97" s="21"/>
      <c r="KB97" s="21">
        <f t="shared" si="1268"/>
        <v>0</v>
      </c>
      <c r="KC97" s="21"/>
      <c r="KD97" s="21">
        <f t="shared" si="1269"/>
        <v>0</v>
      </c>
      <c r="KE97" s="21"/>
      <c r="KF97" s="21">
        <f t="shared" si="1270"/>
        <v>0</v>
      </c>
      <c r="KG97" s="21"/>
      <c r="KH97" s="21">
        <f t="shared" si="1271"/>
        <v>0</v>
      </c>
      <c r="KI97" s="21"/>
      <c r="KJ97" s="21">
        <f t="shared" si="1272"/>
        <v>0</v>
      </c>
      <c r="KK97" s="21"/>
      <c r="KL97" s="21">
        <f t="shared" si="1273"/>
        <v>0</v>
      </c>
      <c r="KM97" s="21"/>
      <c r="KN97" s="21">
        <f t="shared" si="1274"/>
        <v>0</v>
      </c>
      <c r="KO97" s="21"/>
      <c r="KP97" s="21">
        <f t="shared" si="1275"/>
        <v>0</v>
      </c>
      <c r="KQ97" s="21"/>
      <c r="KR97" s="21">
        <f t="shared" si="1276"/>
        <v>0</v>
      </c>
      <c r="KS97" s="21"/>
      <c r="KT97" s="21">
        <f t="shared" si="1277"/>
        <v>0</v>
      </c>
      <c r="KU97" s="21"/>
      <c r="KV97" s="21">
        <f t="shared" si="1278"/>
        <v>0</v>
      </c>
      <c r="KW97" s="21"/>
      <c r="KX97" s="21">
        <f t="shared" si="1279"/>
        <v>0</v>
      </c>
      <c r="KY97" s="21"/>
      <c r="KZ97" s="21">
        <f t="shared" si="1280"/>
        <v>0</v>
      </c>
      <c r="LA97" s="21"/>
      <c r="LB97" s="21">
        <f t="shared" si="1281"/>
        <v>0</v>
      </c>
      <c r="LC97" s="21"/>
      <c r="LD97" s="21">
        <f t="shared" si="1282"/>
        <v>0</v>
      </c>
      <c r="LE97" s="21"/>
      <c r="LF97" s="21">
        <f t="shared" si="1283"/>
        <v>25.3</v>
      </c>
      <c r="LG97" s="21"/>
      <c r="LH97" s="21">
        <f t="shared" si="1284"/>
        <v>25.3</v>
      </c>
      <c r="LI97" s="21"/>
      <c r="LJ97" s="21">
        <f t="shared" si="1285"/>
        <v>25.3</v>
      </c>
      <c r="LK97" s="21"/>
      <c r="LL97" s="21">
        <f t="shared" si="1286"/>
        <v>25.3</v>
      </c>
      <c r="LM97" s="21"/>
      <c r="LN97" s="21">
        <f t="shared" si="1287"/>
        <v>25.3</v>
      </c>
      <c r="LO97" s="21"/>
      <c r="LP97" s="21">
        <f t="shared" si="1288"/>
        <v>25.3</v>
      </c>
      <c r="LQ97" s="21"/>
      <c r="LR97" s="21">
        <f t="shared" si="1289"/>
        <v>25.3</v>
      </c>
      <c r="LS97" s="21"/>
      <c r="LT97" s="21">
        <f t="shared" si="1290"/>
        <v>25.3</v>
      </c>
      <c r="LU97" s="21"/>
      <c r="LV97" s="21">
        <f t="shared" si="1291"/>
        <v>25.3</v>
      </c>
      <c r="LW97" s="21"/>
      <c r="LX97" s="21">
        <f t="shared" si="1292"/>
        <v>25.3</v>
      </c>
      <c r="LY97" s="21"/>
      <c r="LZ97" s="21">
        <f t="shared" si="1293"/>
        <v>0</v>
      </c>
      <c r="MA97" s="21"/>
      <c r="MB97" s="21">
        <f t="shared" si="1294"/>
        <v>0</v>
      </c>
      <c r="MC97" s="21"/>
      <c r="MD97" s="21">
        <f t="shared" si="1295"/>
        <v>0</v>
      </c>
      <c r="ME97" s="21"/>
      <c r="MF97" s="21">
        <f t="shared" si="1296"/>
        <v>0</v>
      </c>
      <c r="MG97" s="21"/>
      <c r="MH97" s="21">
        <f t="shared" si="1297"/>
        <v>0</v>
      </c>
      <c r="MI97" s="21"/>
      <c r="MJ97" s="21">
        <f t="shared" si="1298"/>
        <v>0</v>
      </c>
      <c r="MK97" s="21"/>
      <c r="ML97" s="21">
        <f t="shared" si="1299"/>
        <v>0</v>
      </c>
      <c r="MM97" s="21"/>
      <c r="MN97" s="21">
        <f t="shared" si="1300"/>
        <v>0</v>
      </c>
      <c r="MO97" s="21"/>
      <c r="MP97" s="21">
        <f t="shared" si="1301"/>
        <v>0</v>
      </c>
      <c r="MQ97" s="21"/>
      <c r="MR97" s="21">
        <f t="shared" si="1302"/>
        <v>0</v>
      </c>
      <c r="MS97" s="21"/>
      <c r="MT97" s="21">
        <f t="shared" si="1303"/>
        <v>0</v>
      </c>
      <c r="MU97" s="21"/>
      <c r="MV97" s="21">
        <f t="shared" si="1304"/>
        <v>0</v>
      </c>
      <c r="MW97" s="21"/>
      <c r="MX97" s="21">
        <f t="shared" si="1305"/>
        <v>0</v>
      </c>
      <c r="MY97" s="21"/>
      <c r="MZ97" s="21">
        <f t="shared" si="1306"/>
        <v>0</v>
      </c>
      <c r="NA97" s="21"/>
      <c r="NB97" s="21">
        <f t="shared" si="1307"/>
        <v>0</v>
      </c>
      <c r="NC97" s="21"/>
      <c r="ND97" s="21">
        <f t="shared" si="1308"/>
        <v>0</v>
      </c>
      <c r="NE97" s="21"/>
      <c r="NF97" s="21">
        <f t="shared" si="1309"/>
        <v>0</v>
      </c>
      <c r="NG97" s="21"/>
      <c r="NH97" s="21">
        <f t="shared" si="1310"/>
        <v>0</v>
      </c>
      <c r="NI97" s="21"/>
      <c r="NJ97" s="21">
        <f t="shared" si="1311"/>
        <v>0</v>
      </c>
      <c r="NK97" s="21"/>
      <c r="NL97" s="21">
        <f t="shared" si="1312"/>
        <v>0</v>
      </c>
      <c r="NM97" s="21"/>
      <c r="NN97" s="21">
        <f t="shared" si="1313"/>
        <v>0</v>
      </c>
      <c r="NO97" s="21"/>
      <c r="NP97" s="21">
        <f t="shared" si="1314"/>
        <v>0</v>
      </c>
      <c r="NQ97" s="21"/>
      <c r="NR97" s="21">
        <f t="shared" si="1315"/>
        <v>0</v>
      </c>
      <c r="NS97" s="21"/>
      <c r="NT97" s="21">
        <f t="shared" si="1316"/>
        <v>0</v>
      </c>
      <c r="NU97" s="21"/>
      <c r="NV97" s="21">
        <f t="shared" si="1317"/>
        <v>0</v>
      </c>
      <c r="NW97" s="21"/>
      <c r="NX97" s="21">
        <f t="shared" si="1318"/>
        <v>0</v>
      </c>
      <c r="NY97" s="21"/>
      <c r="NZ97" s="21">
        <f t="shared" si="1319"/>
        <v>0</v>
      </c>
      <c r="OA97" s="21"/>
      <c r="OB97" s="21">
        <f t="shared" si="1320"/>
        <v>0</v>
      </c>
      <c r="OC97" s="21"/>
      <c r="OD97" s="21">
        <f t="shared" si="1321"/>
        <v>0</v>
      </c>
      <c r="OE97" s="21"/>
      <c r="OF97" s="21">
        <f t="shared" si="1322"/>
        <v>0</v>
      </c>
      <c r="OG97" s="21"/>
      <c r="OH97" s="21">
        <f t="shared" si="1323"/>
        <v>0</v>
      </c>
      <c r="OI97" s="21"/>
      <c r="OJ97" s="21">
        <f t="shared" si="1324"/>
        <v>0</v>
      </c>
      <c r="OK97" s="21"/>
      <c r="OL97" s="21">
        <f t="shared" si="1325"/>
        <v>0</v>
      </c>
      <c r="OM97" s="21"/>
      <c r="ON97" s="21">
        <f t="shared" si="1326"/>
        <v>0</v>
      </c>
      <c r="OO97" s="21"/>
      <c r="OP97" s="21">
        <f t="shared" si="1326"/>
        <v>0</v>
      </c>
      <c r="OQ97" s="21"/>
      <c r="OR97" s="21">
        <f t="shared" si="1326"/>
        <v>0</v>
      </c>
      <c r="OS97" s="21"/>
      <c r="OT97" s="21">
        <f t="shared" si="1326"/>
        <v>0</v>
      </c>
      <c r="OU97" s="21"/>
      <c r="OV97" s="21">
        <f t="shared" si="1326"/>
        <v>0</v>
      </c>
      <c r="OW97" s="21"/>
      <c r="OX97" s="21">
        <f t="shared" si="1326"/>
        <v>0</v>
      </c>
      <c r="OY97" s="21"/>
      <c r="OZ97" s="21">
        <f t="shared" si="1326"/>
        <v>0</v>
      </c>
      <c r="PA97" s="21"/>
      <c r="PB97" s="21">
        <f t="shared" si="1327"/>
        <v>0</v>
      </c>
      <c r="PC97" s="21"/>
      <c r="PD97" s="21">
        <f t="shared" si="1327"/>
        <v>0</v>
      </c>
      <c r="PE97" s="21"/>
      <c r="PF97" s="21">
        <f t="shared" si="1327"/>
        <v>0</v>
      </c>
      <c r="PG97" s="21"/>
      <c r="PH97" s="21">
        <f t="shared" si="1327"/>
        <v>0</v>
      </c>
      <c r="PI97" s="21"/>
      <c r="PJ97" s="21">
        <f t="shared" si="1327"/>
        <v>0</v>
      </c>
      <c r="PK97" s="21"/>
      <c r="PL97" s="21">
        <f t="shared" si="1327"/>
        <v>0</v>
      </c>
      <c r="PM97" s="21"/>
      <c r="PN97" s="21">
        <f t="shared" si="1328"/>
        <v>0</v>
      </c>
      <c r="PO97" s="21"/>
      <c r="PP97" s="21">
        <f t="shared" si="1328"/>
        <v>0</v>
      </c>
      <c r="PQ97" s="21"/>
      <c r="PR97" s="21">
        <f t="shared" si="1328"/>
        <v>0</v>
      </c>
      <c r="PS97" s="21"/>
      <c r="PT97" s="21">
        <f t="shared" si="1328"/>
        <v>0</v>
      </c>
      <c r="PU97" s="21"/>
      <c r="PV97" s="21">
        <f t="shared" si="1328"/>
        <v>0</v>
      </c>
      <c r="PW97" s="21"/>
      <c r="PX97" s="21">
        <f t="shared" si="1328"/>
        <v>0</v>
      </c>
      <c r="PY97" s="21"/>
      <c r="PZ97" s="21">
        <f t="shared" si="1329"/>
        <v>0</v>
      </c>
      <c r="QA97" s="21"/>
      <c r="QB97" s="21">
        <f t="shared" si="1329"/>
        <v>0</v>
      </c>
      <c r="QC97" s="21"/>
      <c r="QD97" s="21">
        <f t="shared" si="1329"/>
        <v>0</v>
      </c>
      <c r="QE97" s="21"/>
      <c r="QF97" s="21">
        <f t="shared" si="1329"/>
        <v>0</v>
      </c>
      <c r="QG97" s="21"/>
      <c r="QH97" s="21">
        <f t="shared" si="1329"/>
        <v>0</v>
      </c>
      <c r="QI97" s="21"/>
      <c r="QJ97" s="21">
        <f t="shared" si="1329"/>
        <v>0</v>
      </c>
      <c r="QK97" s="21"/>
      <c r="QL97" s="21">
        <f t="shared" si="1330"/>
        <v>0</v>
      </c>
      <c r="QM97" s="21"/>
      <c r="QN97" s="21">
        <f t="shared" si="1330"/>
        <v>0</v>
      </c>
      <c r="QO97" s="21"/>
      <c r="QP97" s="21">
        <f t="shared" si="1330"/>
        <v>0</v>
      </c>
      <c r="QQ97" s="21"/>
      <c r="QR97" s="21">
        <f t="shared" si="1330"/>
        <v>0</v>
      </c>
      <c r="QS97" s="21"/>
      <c r="QT97" s="21">
        <f t="shared" si="1330"/>
        <v>0</v>
      </c>
      <c r="QU97" s="21"/>
      <c r="QV97" s="21">
        <f t="shared" si="1330"/>
        <v>0</v>
      </c>
      <c r="QW97" s="21"/>
      <c r="QX97" s="21">
        <f t="shared" si="1331"/>
        <v>0</v>
      </c>
      <c r="QY97" s="21"/>
      <c r="QZ97" s="21">
        <f t="shared" si="1331"/>
        <v>0</v>
      </c>
      <c r="RA97" s="21"/>
      <c r="RB97" s="21">
        <f t="shared" si="1331"/>
        <v>0</v>
      </c>
      <c r="RC97" s="21"/>
      <c r="RD97" s="21">
        <f t="shared" si="1331"/>
        <v>0</v>
      </c>
      <c r="RE97" s="21"/>
      <c r="RF97" s="21">
        <f t="shared" si="1331"/>
        <v>0</v>
      </c>
      <c r="RG97" s="21"/>
      <c r="RH97" s="21">
        <f t="shared" si="1331"/>
        <v>0</v>
      </c>
      <c r="RI97" s="21"/>
      <c r="RJ97" s="21">
        <f t="shared" si="1332"/>
        <v>0</v>
      </c>
      <c r="RK97" s="21"/>
      <c r="RL97" s="21">
        <f t="shared" si="1333"/>
        <v>0</v>
      </c>
      <c r="RM97" s="21"/>
      <c r="RN97" s="21">
        <f t="shared" si="1334"/>
        <v>0</v>
      </c>
      <c r="RO97" s="21"/>
      <c r="RP97" s="21">
        <f t="shared" si="1335"/>
        <v>0</v>
      </c>
      <c r="RQ97" s="21"/>
      <c r="RR97" s="21">
        <f t="shared" si="1336"/>
        <v>0</v>
      </c>
      <c r="RS97" s="21"/>
      <c r="RT97" s="21">
        <f t="shared" si="1337"/>
        <v>0</v>
      </c>
      <c r="RU97" s="21"/>
      <c r="RV97" s="21">
        <f t="shared" si="1338"/>
        <v>0</v>
      </c>
      <c r="RW97" s="21"/>
      <c r="RX97" s="21">
        <f t="shared" si="1339"/>
        <v>0</v>
      </c>
      <c r="RY97" s="21"/>
      <c r="RZ97" s="21">
        <f t="shared" si="1340"/>
        <v>0</v>
      </c>
      <c r="SA97" s="21"/>
      <c r="SB97" s="21">
        <f t="shared" si="1341"/>
        <v>0</v>
      </c>
      <c r="SC97" s="21"/>
      <c r="SD97" s="21">
        <f t="shared" si="1342"/>
        <v>0</v>
      </c>
      <c r="SE97" s="21"/>
      <c r="SF97" s="21">
        <f t="shared" si="1343"/>
        <v>0</v>
      </c>
      <c r="SG97" s="21"/>
      <c r="SH97" s="21">
        <f t="shared" si="1344"/>
        <v>0</v>
      </c>
      <c r="SI97" s="21"/>
      <c r="SJ97" s="21">
        <f t="shared" si="1345"/>
        <v>0</v>
      </c>
      <c r="SK97" s="21"/>
      <c r="SL97" s="21">
        <f t="shared" si="1346"/>
        <v>0</v>
      </c>
      <c r="SM97" s="21"/>
      <c r="SN97" s="21">
        <f t="shared" si="1347"/>
        <v>0</v>
      </c>
      <c r="SO97" s="21"/>
      <c r="SP97" s="21">
        <f t="shared" si="1348"/>
        <v>0</v>
      </c>
      <c r="SQ97" s="21"/>
      <c r="SR97" s="21">
        <f t="shared" si="1349"/>
        <v>0</v>
      </c>
      <c r="SS97" s="21"/>
      <c r="ST97" s="21">
        <f t="shared" si="1350"/>
        <v>0</v>
      </c>
      <c r="SU97" s="21"/>
      <c r="SV97" s="21">
        <f t="shared" si="1351"/>
        <v>0</v>
      </c>
      <c r="SW97" s="21"/>
      <c r="SX97" s="21">
        <f t="shared" si="1352"/>
        <v>0</v>
      </c>
      <c r="SY97" s="21"/>
      <c r="SZ97" s="21">
        <f t="shared" si="1353"/>
        <v>0</v>
      </c>
      <c r="TA97" s="21"/>
      <c r="TB97" s="21">
        <f t="shared" si="1354"/>
        <v>0</v>
      </c>
      <c r="TC97" s="21"/>
      <c r="TD97" s="21">
        <f t="shared" si="1355"/>
        <v>0</v>
      </c>
      <c r="TE97" s="21"/>
      <c r="TF97" s="21">
        <f t="shared" si="1356"/>
        <v>0</v>
      </c>
      <c r="TG97" s="21"/>
      <c r="TH97" s="21">
        <f t="shared" si="1357"/>
        <v>0</v>
      </c>
      <c r="TI97" s="21"/>
      <c r="TJ97" s="21">
        <f t="shared" si="1358"/>
        <v>0</v>
      </c>
      <c r="TK97" s="21"/>
      <c r="TL97" s="21">
        <f t="shared" si="1359"/>
        <v>0</v>
      </c>
      <c r="TM97" s="21"/>
      <c r="TN97" s="21">
        <f t="shared" si="1360"/>
        <v>0</v>
      </c>
      <c r="TO97" s="21"/>
      <c r="TP97" s="21">
        <f t="shared" si="1361"/>
        <v>0</v>
      </c>
      <c r="TQ97" s="21"/>
      <c r="TR97" s="21">
        <f t="shared" si="1362"/>
        <v>0</v>
      </c>
      <c r="TS97" s="21"/>
      <c r="TT97" s="21">
        <f t="shared" si="1363"/>
        <v>0</v>
      </c>
      <c r="TU97" s="21"/>
      <c r="TV97" s="21">
        <f t="shared" si="1364"/>
        <v>0</v>
      </c>
      <c r="TW97" s="21"/>
      <c r="TX97" s="21">
        <f t="shared" si="1365"/>
        <v>0</v>
      </c>
      <c r="TY97" s="21"/>
      <c r="TZ97" s="21">
        <f t="shared" si="1366"/>
        <v>0</v>
      </c>
      <c r="UA97" s="21"/>
      <c r="UB97" s="21">
        <f t="shared" si="1367"/>
        <v>0</v>
      </c>
      <c r="UC97" s="21"/>
      <c r="UD97" s="21">
        <f t="shared" si="1368"/>
        <v>0</v>
      </c>
      <c r="UE97" s="21"/>
      <c r="UF97" s="21">
        <f t="shared" si="1369"/>
        <v>0</v>
      </c>
      <c r="UG97" s="21"/>
      <c r="UH97" s="21">
        <f t="shared" si="1370"/>
        <v>0</v>
      </c>
      <c r="UI97" s="21"/>
      <c r="UJ97" s="21">
        <f t="shared" si="1371"/>
        <v>0</v>
      </c>
      <c r="UK97" s="21"/>
      <c r="UL97" s="21">
        <f t="shared" si="1372"/>
        <v>0</v>
      </c>
      <c r="UM97" s="21"/>
      <c r="UN97" s="21">
        <f t="shared" si="1373"/>
        <v>0</v>
      </c>
      <c r="UO97" s="21"/>
      <c r="UP97" s="21">
        <f t="shared" si="1374"/>
        <v>0</v>
      </c>
      <c r="UQ97" s="21"/>
      <c r="UR97" s="21">
        <f t="shared" si="1375"/>
        <v>0</v>
      </c>
      <c r="US97" s="21"/>
      <c r="UT97" s="21">
        <f t="shared" si="1376"/>
        <v>0</v>
      </c>
      <c r="UU97" s="21"/>
      <c r="UV97" s="21">
        <f t="shared" si="1377"/>
        <v>0</v>
      </c>
      <c r="UW97" s="21"/>
      <c r="UX97" s="21">
        <f t="shared" si="1378"/>
        <v>0</v>
      </c>
      <c r="UY97" s="21"/>
      <c r="UZ97" s="21">
        <f t="shared" si="1379"/>
        <v>0</v>
      </c>
      <c r="VA97" s="21"/>
      <c r="VB97" s="21">
        <f t="shared" si="1380"/>
        <v>0</v>
      </c>
      <c r="VC97" s="21"/>
      <c r="VD97" s="21">
        <f t="shared" si="1381"/>
        <v>0</v>
      </c>
      <c r="VE97" s="21"/>
      <c r="VF97" s="21">
        <f t="shared" si="1382"/>
        <v>0</v>
      </c>
      <c r="VG97" s="21"/>
      <c r="VH97" s="21">
        <f t="shared" si="1383"/>
        <v>0</v>
      </c>
      <c r="VI97" s="21"/>
      <c r="VJ97" s="21">
        <f t="shared" si="1384"/>
        <v>0</v>
      </c>
      <c r="VK97" s="21"/>
      <c r="VL97" s="21">
        <f t="shared" si="1385"/>
        <v>0</v>
      </c>
      <c r="VM97" s="21"/>
      <c r="VN97" s="21">
        <f t="shared" si="1386"/>
        <v>0</v>
      </c>
      <c r="VO97" s="21"/>
      <c r="VP97" s="21">
        <f t="shared" si="1387"/>
        <v>0</v>
      </c>
      <c r="VQ97" s="21"/>
      <c r="VR97" s="21">
        <f t="shared" si="1326"/>
        <v>0</v>
      </c>
      <c r="VS97" s="21"/>
      <c r="VT97" s="21">
        <f t="shared" si="1388"/>
        <v>0</v>
      </c>
      <c r="VU97" s="21"/>
      <c r="VV97" s="21">
        <f t="shared" si="1388"/>
        <v>0</v>
      </c>
      <c r="VW97" s="21"/>
      <c r="VX97" s="21">
        <f t="shared" si="1389"/>
        <v>0</v>
      </c>
      <c r="VY97" s="21"/>
      <c r="VZ97" s="21">
        <f t="shared" si="1389"/>
        <v>0</v>
      </c>
      <c r="WA97" s="21"/>
      <c r="WB97" s="21">
        <f t="shared" si="1389"/>
        <v>0</v>
      </c>
      <c r="WC97" s="21"/>
      <c r="WD97" s="21">
        <f t="shared" si="1389"/>
        <v>0</v>
      </c>
      <c r="WE97" s="21"/>
      <c r="WF97" s="21">
        <f t="shared" si="1389"/>
        <v>0</v>
      </c>
      <c r="WG97" s="21"/>
      <c r="WH97" s="21">
        <f t="shared" si="1389"/>
        <v>0</v>
      </c>
      <c r="WI97" s="21"/>
      <c r="WJ97" s="21">
        <f t="shared" si="1389"/>
        <v>0</v>
      </c>
      <c r="WK97" s="21"/>
      <c r="WL97" s="21">
        <f t="shared" si="1389"/>
        <v>0</v>
      </c>
      <c r="WM97" s="21"/>
      <c r="WN97" s="21">
        <f t="shared" si="1390"/>
        <v>0</v>
      </c>
      <c r="WO97" s="21"/>
      <c r="WP97" s="21">
        <f t="shared" si="1390"/>
        <v>0</v>
      </c>
      <c r="WQ97" s="21"/>
      <c r="WR97" s="21">
        <f t="shared" si="1390"/>
        <v>0</v>
      </c>
      <c r="WS97" s="21"/>
      <c r="WT97" s="21">
        <f t="shared" si="1390"/>
        <v>0</v>
      </c>
      <c r="WU97" s="21"/>
      <c r="WV97" s="21">
        <f t="shared" si="1390"/>
        <v>0</v>
      </c>
      <c r="WW97" s="21"/>
      <c r="WX97" s="21">
        <f t="shared" si="1390"/>
        <v>0</v>
      </c>
      <c r="WY97" s="21"/>
      <c r="WZ97" s="21">
        <f t="shared" si="1390"/>
        <v>0</v>
      </c>
      <c r="XA97" s="21"/>
      <c r="XB97" s="21">
        <f t="shared" si="1390"/>
        <v>0</v>
      </c>
      <c r="XC97" s="21"/>
      <c r="XD97" s="21">
        <f t="shared" si="1391"/>
        <v>0</v>
      </c>
      <c r="XE97" s="21"/>
      <c r="XF97" s="21">
        <f t="shared" si="1391"/>
        <v>0</v>
      </c>
      <c r="XG97" s="21"/>
      <c r="XH97" s="21">
        <f t="shared" si="1391"/>
        <v>0</v>
      </c>
      <c r="XI97" s="21"/>
      <c r="XJ97" s="21">
        <f t="shared" si="1391"/>
        <v>0</v>
      </c>
      <c r="XK97" s="21"/>
      <c r="XL97" s="21">
        <f t="shared" si="1391"/>
        <v>0</v>
      </c>
      <c r="XM97" s="21"/>
      <c r="XN97" s="21">
        <f t="shared" si="1391"/>
        <v>0</v>
      </c>
      <c r="XO97" s="21"/>
      <c r="XP97" s="21">
        <f t="shared" si="1391"/>
        <v>0</v>
      </c>
      <c r="XQ97" s="21"/>
      <c r="XR97" s="21">
        <f t="shared" si="1391"/>
        <v>0</v>
      </c>
      <c r="XS97" s="21"/>
      <c r="XT97" s="21">
        <f t="shared" si="1453"/>
        <v>0</v>
      </c>
      <c r="XU97" s="21"/>
      <c r="XV97" s="21">
        <f t="shared" si="1453"/>
        <v>0</v>
      </c>
      <c r="XW97" s="21"/>
      <c r="XX97" s="21">
        <f t="shared" si="1453"/>
        <v>0</v>
      </c>
      <c r="XY97" s="21"/>
      <c r="XZ97" s="21">
        <f t="shared" si="1453"/>
        <v>0</v>
      </c>
      <c r="YA97" s="21"/>
      <c r="YB97" s="21">
        <f t="shared" si="1392"/>
        <v>0</v>
      </c>
      <c r="YC97" s="21"/>
      <c r="YD97" s="21">
        <f t="shared" si="1393"/>
        <v>0</v>
      </c>
      <c r="YE97" s="21"/>
      <c r="YF97" s="21">
        <f t="shared" si="1394"/>
        <v>0</v>
      </c>
      <c r="YG97" s="21"/>
      <c r="YH97" s="21">
        <f t="shared" si="1395"/>
        <v>0</v>
      </c>
      <c r="YI97" s="21"/>
      <c r="YJ97" s="21">
        <f t="shared" si="1396"/>
        <v>0</v>
      </c>
      <c r="YK97" s="21"/>
      <c r="YL97" s="21">
        <f t="shared" si="1397"/>
        <v>0</v>
      </c>
      <c r="YM97" s="21"/>
      <c r="YN97" s="21">
        <f t="shared" si="1398"/>
        <v>0</v>
      </c>
      <c r="YO97" s="21"/>
      <c r="YP97" s="21">
        <f t="shared" si="1399"/>
        <v>0</v>
      </c>
      <c r="YQ97" s="21"/>
      <c r="YR97" s="21">
        <f t="shared" si="1400"/>
        <v>0</v>
      </c>
      <c r="YS97" s="21"/>
      <c r="YT97" s="21">
        <f t="shared" si="1401"/>
        <v>0</v>
      </c>
      <c r="YU97" s="21"/>
      <c r="YV97" s="21">
        <f t="shared" si="1402"/>
        <v>0</v>
      </c>
      <c r="YW97" s="21"/>
      <c r="YX97" s="21">
        <f t="shared" si="1403"/>
        <v>0</v>
      </c>
      <c r="YY97" s="21"/>
      <c r="YZ97" s="21">
        <f t="shared" si="1388"/>
        <v>0</v>
      </c>
      <c r="ZA97" s="21"/>
      <c r="ZB97" s="21">
        <f t="shared" si="1404"/>
        <v>0</v>
      </c>
      <c r="ZC97" s="21"/>
      <c r="ZD97" s="21">
        <f t="shared" si="1405"/>
        <v>0</v>
      </c>
      <c r="ZE97" s="21"/>
      <c r="ZF97" s="21">
        <f t="shared" si="1406"/>
        <v>0</v>
      </c>
      <c r="ZG97" s="21"/>
      <c r="ZH97" s="21">
        <f t="shared" si="1407"/>
        <v>0</v>
      </c>
      <c r="ZI97" s="21"/>
      <c r="ZJ97" s="21">
        <f t="shared" si="1408"/>
        <v>0</v>
      </c>
      <c r="ZK97" s="21"/>
      <c r="ZL97" s="21">
        <f t="shared" si="1409"/>
        <v>0</v>
      </c>
      <c r="ZM97" s="21"/>
      <c r="ZN97" s="21">
        <f t="shared" si="1410"/>
        <v>0</v>
      </c>
      <c r="ZO97" s="21"/>
      <c r="ZP97" s="21">
        <f t="shared" si="1411"/>
        <v>0</v>
      </c>
      <c r="ZQ97" s="21"/>
      <c r="ZR97" s="21">
        <f t="shared" si="1412"/>
        <v>0</v>
      </c>
      <c r="ZS97" s="21"/>
      <c r="ZT97" s="21">
        <f t="shared" si="1388"/>
        <v>0</v>
      </c>
      <c r="ZU97" s="21">
        <v>15</v>
      </c>
      <c r="ZV97" s="21">
        <f t="shared" si="1413"/>
        <v>0</v>
      </c>
      <c r="ZW97" s="21">
        <v>33</v>
      </c>
      <c r="ZX97" s="21">
        <f t="shared" si="1414"/>
        <v>0</v>
      </c>
      <c r="ZY97" s="21">
        <v>20</v>
      </c>
      <c r="ZZ97" s="21">
        <f t="shared" si="1414"/>
        <v>0</v>
      </c>
      <c r="AAA97" s="21">
        <v>20</v>
      </c>
      <c r="AAB97" s="21">
        <f t="shared" si="1415"/>
        <v>0</v>
      </c>
      <c r="AAC97" s="21">
        <v>24</v>
      </c>
      <c r="AAD97" s="21">
        <f t="shared" si="1415"/>
        <v>0</v>
      </c>
      <c r="AAE97" s="21">
        <v>23</v>
      </c>
      <c r="AAF97" s="21">
        <f t="shared" si="1416"/>
        <v>0</v>
      </c>
      <c r="AAG97" s="21">
        <v>25</v>
      </c>
      <c r="AAH97" s="21">
        <f t="shared" si="1416"/>
        <v>0</v>
      </c>
      <c r="AAI97" s="21">
        <v>28</v>
      </c>
      <c r="AAJ97" s="21">
        <f t="shared" si="1417"/>
        <v>0</v>
      </c>
      <c r="AAK97" s="21">
        <v>25</v>
      </c>
      <c r="AAL97" s="21">
        <f t="shared" si="1417"/>
        <v>0</v>
      </c>
      <c r="AAM97" s="21">
        <v>18</v>
      </c>
      <c r="AAN97" s="21">
        <f t="shared" si="1418"/>
        <v>0</v>
      </c>
      <c r="AAO97" s="21">
        <v>22</v>
      </c>
      <c r="AAP97" s="21">
        <f t="shared" si="1418"/>
        <v>0</v>
      </c>
      <c r="AAQ97" s="21"/>
      <c r="AAR97" s="21">
        <f t="shared" si="1419"/>
        <v>0</v>
      </c>
      <c r="AAS97" s="21"/>
      <c r="AAT97" s="21">
        <f t="shared" si="1419"/>
        <v>0</v>
      </c>
      <c r="AAU97" s="21"/>
      <c r="AAV97" s="21">
        <f t="shared" si="1420"/>
        <v>0</v>
      </c>
      <c r="AAW97" s="21"/>
      <c r="AAX97" s="21">
        <f t="shared" si="1420"/>
        <v>0</v>
      </c>
      <c r="AAY97" s="21"/>
      <c r="AAZ97" s="21">
        <f t="shared" si="1421"/>
        <v>0</v>
      </c>
      <c r="ABA97" s="21"/>
      <c r="ABB97" s="21">
        <f t="shared" si="1421"/>
        <v>0</v>
      </c>
      <c r="ABC97" s="21"/>
      <c r="ABD97" s="21">
        <f t="shared" si="1422"/>
        <v>0</v>
      </c>
      <c r="ABE97" s="21"/>
      <c r="ABF97" s="21">
        <f t="shared" si="1422"/>
        <v>0</v>
      </c>
      <c r="ABG97" s="21"/>
      <c r="ABH97" s="21">
        <f t="shared" si="1423"/>
        <v>0</v>
      </c>
      <c r="ABI97" s="21"/>
      <c r="ABJ97" s="21">
        <f t="shared" si="1423"/>
        <v>0</v>
      </c>
      <c r="ABK97" s="21"/>
      <c r="ABL97" s="21">
        <f t="shared" si="1424"/>
        <v>0</v>
      </c>
      <c r="ABM97" s="21"/>
      <c r="ABN97" s="21">
        <f t="shared" si="1424"/>
        <v>0</v>
      </c>
      <c r="ABO97" s="21"/>
      <c r="ABP97" s="21">
        <f t="shared" si="1425"/>
        <v>0</v>
      </c>
      <c r="ABQ97" s="21"/>
      <c r="ABR97" s="21">
        <f t="shared" si="1425"/>
        <v>0</v>
      </c>
      <c r="ABS97" s="21"/>
      <c r="ABT97" s="21">
        <f t="shared" si="1426"/>
        <v>0</v>
      </c>
      <c r="ABU97" s="21"/>
      <c r="ABV97" s="21">
        <f t="shared" si="1426"/>
        <v>0</v>
      </c>
      <c r="ABW97" s="21"/>
      <c r="ABX97" s="21">
        <f t="shared" si="1427"/>
        <v>0</v>
      </c>
      <c r="ABY97" s="21"/>
      <c r="ABZ97" s="21">
        <f t="shared" si="1427"/>
        <v>0</v>
      </c>
      <c r="ACA97" s="21"/>
      <c r="ACB97" s="21">
        <f t="shared" si="1428"/>
        <v>0</v>
      </c>
      <c r="ACC97" s="21"/>
      <c r="ACD97" s="21">
        <f t="shared" si="1428"/>
        <v>0</v>
      </c>
      <c r="ACE97" s="21"/>
      <c r="ACF97" s="21">
        <f t="shared" si="1429"/>
        <v>0</v>
      </c>
      <c r="ACG97" s="21"/>
      <c r="ACH97" s="21">
        <f t="shared" si="1429"/>
        <v>0</v>
      </c>
      <c r="ACI97" s="21"/>
      <c r="ACJ97" s="21">
        <f t="shared" si="1430"/>
        <v>0</v>
      </c>
      <c r="ACK97" s="21"/>
      <c r="ACL97" s="21">
        <f t="shared" si="1430"/>
        <v>0</v>
      </c>
      <c r="ACM97" s="21"/>
      <c r="ACN97" s="21">
        <f t="shared" si="1431"/>
        <v>0</v>
      </c>
      <c r="ACO97" s="21"/>
      <c r="ACP97" s="21">
        <f t="shared" si="1431"/>
        <v>0</v>
      </c>
      <c r="ACQ97" s="21"/>
      <c r="ACR97" s="21">
        <f t="shared" si="1432"/>
        <v>0</v>
      </c>
      <c r="ACS97" s="21"/>
      <c r="ACT97" s="21">
        <f t="shared" si="1432"/>
        <v>0</v>
      </c>
      <c r="ACU97" s="21"/>
      <c r="ACV97" s="21">
        <f t="shared" si="1433"/>
        <v>0</v>
      </c>
      <c r="ACW97" s="21"/>
      <c r="ACX97" s="21">
        <f t="shared" si="1433"/>
        <v>0</v>
      </c>
      <c r="ACY97" s="21"/>
      <c r="ACZ97" s="21">
        <f t="shared" si="1434"/>
        <v>0</v>
      </c>
      <c r="ADA97" s="21"/>
      <c r="ADB97" s="21">
        <f t="shared" si="1434"/>
        <v>0</v>
      </c>
      <c r="ADC97" s="21"/>
      <c r="ADD97" s="21">
        <f t="shared" si="1435"/>
        <v>0</v>
      </c>
      <c r="ADE97" s="21"/>
      <c r="ADF97" s="21">
        <f t="shared" si="1435"/>
        <v>0</v>
      </c>
      <c r="ADG97" s="21"/>
      <c r="ADH97" s="21">
        <f t="shared" si="1436"/>
        <v>0</v>
      </c>
      <c r="ADI97" s="21"/>
      <c r="ADJ97" s="21">
        <f t="shared" si="1436"/>
        <v>0</v>
      </c>
      <c r="ADK97" s="21"/>
      <c r="ADL97" s="21">
        <f t="shared" si="1437"/>
        <v>0</v>
      </c>
      <c r="ADM97" s="21"/>
      <c r="ADN97" s="21">
        <f t="shared" si="1437"/>
        <v>0</v>
      </c>
      <c r="ADO97" s="21"/>
      <c r="ADP97" s="21">
        <f t="shared" si="1437"/>
        <v>0</v>
      </c>
      <c r="ADQ97" s="21"/>
      <c r="ADR97" s="21">
        <f t="shared" si="1437"/>
        <v>0</v>
      </c>
      <c r="ADS97" s="21"/>
      <c r="ADT97" s="21">
        <f t="shared" si="1437"/>
        <v>0</v>
      </c>
      <c r="ADU97" s="21"/>
      <c r="ADV97" s="21">
        <f t="shared" si="1438"/>
        <v>0</v>
      </c>
      <c r="ADW97" s="21"/>
      <c r="ADX97" s="21">
        <f t="shared" si="1438"/>
        <v>0</v>
      </c>
      <c r="ADY97" s="21"/>
      <c r="ADZ97" s="21">
        <f t="shared" si="1438"/>
        <v>0</v>
      </c>
      <c r="AEA97" s="21"/>
      <c r="AEB97" s="21">
        <f t="shared" si="1438"/>
        <v>0</v>
      </c>
      <c r="AEC97" s="21"/>
      <c r="AED97" s="21">
        <f t="shared" si="1439"/>
        <v>0</v>
      </c>
      <c r="AEE97" s="21"/>
      <c r="AEF97" s="21">
        <f t="shared" si="1439"/>
        <v>0</v>
      </c>
      <c r="AEG97" s="21"/>
      <c r="AEH97" s="21">
        <f t="shared" si="1439"/>
        <v>0</v>
      </c>
      <c r="AEI97" s="21"/>
      <c r="AEJ97" s="21">
        <f t="shared" si="1439"/>
        <v>0</v>
      </c>
      <c r="AEK97" s="21"/>
      <c r="AEL97" s="21">
        <f t="shared" si="1439"/>
        <v>0</v>
      </c>
      <c r="AEM97" s="21"/>
      <c r="AEN97" s="21">
        <f t="shared" si="1440"/>
        <v>0</v>
      </c>
      <c r="AEO97" s="21"/>
      <c r="AEP97" s="21">
        <f t="shared" si="1440"/>
        <v>0</v>
      </c>
      <c r="AEQ97" s="21"/>
      <c r="AER97" s="21">
        <f t="shared" si="1440"/>
        <v>0</v>
      </c>
      <c r="AES97" s="21"/>
      <c r="AET97" s="21">
        <f t="shared" si="1440"/>
        <v>0</v>
      </c>
      <c r="AEU97" s="21"/>
      <c r="AEV97" s="21">
        <f t="shared" si="1441"/>
        <v>0</v>
      </c>
      <c r="AEW97" s="21"/>
      <c r="AEX97" s="21">
        <f t="shared" si="1441"/>
        <v>0</v>
      </c>
      <c r="AEY97" s="21"/>
      <c r="AEZ97" s="21">
        <f t="shared" si="1441"/>
        <v>0</v>
      </c>
      <c r="AFA97" s="21"/>
      <c r="AFB97" s="21">
        <f t="shared" si="1441"/>
        <v>0</v>
      </c>
      <c r="AFC97" s="21"/>
      <c r="AFD97" s="21">
        <f t="shared" si="1441"/>
        <v>0</v>
      </c>
      <c r="AFE97" s="21"/>
      <c r="AFF97" s="21">
        <f t="shared" si="1442"/>
        <v>0</v>
      </c>
      <c r="AFG97" s="21"/>
      <c r="AFH97" s="21">
        <f t="shared" si="1442"/>
        <v>0</v>
      </c>
      <c r="AFI97" s="21"/>
      <c r="AFJ97" s="21">
        <f t="shared" si="1442"/>
        <v>0</v>
      </c>
      <c r="AFK97" s="21"/>
      <c r="AFL97" s="21">
        <f t="shared" si="1442"/>
        <v>0</v>
      </c>
      <c r="AFM97" s="21"/>
      <c r="AFN97" s="21">
        <f t="shared" si="1443"/>
        <v>0</v>
      </c>
      <c r="AFO97" s="21"/>
      <c r="AFP97" s="21">
        <f t="shared" si="1443"/>
        <v>0</v>
      </c>
      <c r="AFQ97" s="21"/>
      <c r="AFR97" s="21">
        <f t="shared" si="1443"/>
        <v>0</v>
      </c>
      <c r="AFS97" s="21"/>
      <c r="AFT97" s="21">
        <f t="shared" si="1443"/>
        <v>0</v>
      </c>
      <c r="AFU97" s="21"/>
      <c r="AFV97" s="21">
        <f t="shared" si="1443"/>
        <v>0</v>
      </c>
      <c r="AFW97" s="21"/>
      <c r="AFX97" s="21">
        <f t="shared" si="1444"/>
        <v>0</v>
      </c>
      <c r="AFY97" s="21"/>
      <c r="AFZ97" s="21">
        <f t="shared" si="1444"/>
        <v>0</v>
      </c>
      <c r="AGA97" s="21"/>
      <c r="AGB97" s="21">
        <f t="shared" si="1444"/>
        <v>0</v>
      </c>
      <c r="AGC97" s="21"/>
      <c r="AGD97" s="21">
        <f t="shared" si="1444"/>
        <v>0</v>
      </c>
      <c r="AGE97" s="21"/>
      <c r="AGF97" s="21">
        <f t="shared" si="1445"/>
        <v>0</v>
      </c>
      <c r="AGG97" s="21"/>
      <c r="AGH97" s="21">
        <f t="shared" si="1445"/>
        <v>0</v>
      </c>
      <c r="AGI97" s="21"/>
      <c r="AGJ97" s="21">
        <f t="shared" si="1445"/>
        <v>0</v>
      </c>
      <c r="AGK97" s="21"/>
      <c r="AGL97" s="21">
        <f t="shared" si="1445"/>
        <v>0</v>
      </c>
      <c r="AGM97" s="21"/>
      <c r="AGN97" s="21">
        <f t="shared" si="1445"/>
        <v>0</v>
      </c>
      <c r="AGO97" s="21"/>
      <c r="AGP97" s="21">
        <f t="shared" si="1446"/>
        <v>0</v>
      </c>
      <c r="AGQ97" s="21"/>
      <c r="AGR97" s="21">
        <f t="shared" si="1446"/>
        <v>0</v>
      </c>
      <c r="AGS97" s="21"/>
      <c r="AGT97" s="21">
        <f t="shared" si="1446"/>
        <v>0</v>
      </c>
      <c r="AGU97" s="21"/>
      <c r="AGV97" s="21">
        <f t="shared" si="1446"/>
        <v>0</v>
      </c>
      <c r="AGW97" s="21"/>
      <c r="AGX97" s="21">
        <f t="shared" si="1447"/>
        <v>0</v>
      </c>
      <c r="AGY97" s="21"/>
      <c r="AGZ97" s="21">
        <f t="shared" si="1447"/>
        <v>0</v>
      </c>
      <c r="AHA97" s="21"/>
      <c r="AHB97" s="21">
        <f t="shared" si="1447"/>
        <v>0</v>
      </c>
      <c r="AHC97" s="21"/>
      <c r="AHD97" s="21">
        <f t="shared" si="1447"/>
        <v>0</v>
      </c>
      <c r="AHE97" s="21"/>
      <c r="AHF97" s="21">
        <f t="shared" si="1447"/>
        <v>0</v>
      </c>
      <c r="AHG97" s="21"/>
      <c r="AHH97" s="21">
        <f t="shared" si="1448"/>
        <v>0</v>
      </c>
      <c r="AHI97" s="21"/>
      <c r="AHJ97" s="21">
        <f t="shared" si="1448"/>
        <v>0</v>
      </c>
      <c r="AHK97" s="21"/>
      <c r="AHL97" s="21">
        <f t="shared" si="1448"/>
        <v>0</v>
      </c>
      <c r="AHM97" s="21"/>
      <c r="AHN97" s="21">
        <f t="shared" si="1448"/>
        <v>0</v>
      </c>
      <c r="AHO97" s="21"/>
      <c r="AHP97" s="21">
        <f t="shared" si="1449"/>
        <v>0</v>
      </c>
      <c r="AHQ97" s="21"/>
      <c r="AHR97" s="21">
        <f t="shared" si="1449"/>
        <v>0</v>
      </c>
      <c r="AHS97" s="21"/>
      <c r="AHT97" s="21">
        <f t="shared" si="1449"/>
        <v>0</v>
      </c>
      <c r="AHU97" s="21"/>
      <c r="AHV97" s="21">
        <f t="shared" si="1449"/>
        <v>0</v>
      </c>
      <c r="AHW97" s="21"/>
      <c r="AHX97" s="21">
        <f t="shared" si="1449"/>
        <v>0</v>
      </c>
      <c r="AHY97" s="21"/>
      <c r="AHZ97" s="21">
        <f t="shared" si="1450"/>
        <v>0</v>
      </c>
      <c r="AIA97" s="21"/>
      <c r="AIB97" s="21">
        <f t="shared" si="1450"/>
        <v>0</v>
      </c>
      <c r="AIC97" s="21"/>
      <c r="AID97" s="21">
        <f t="shared" si="1450"/>
        <v>0</v>
      </c>
      <c r="AIE97" s="21"/>
      <c r="AIF97" s="21">
        <f t="shared" si="1450"/>
        <v>0</v>
      </c>
      <c r="AIG97" s="21"/>
      <c r="AIH97" s="21">
        <f t="shared" si="1451"/>
        <v>0</v>
      </c>
      <c r="AII97" s="21"/>
      <c r="AIJ97" s="21">
        <f t="shared" si="1451"/>
        <v>0</v>
      </c>
      <c r="AIK97" s="21"/>
      <c r="AIL97" s="21">
        <f t="shared" si="1451"/>
        <v>0</v>
      </c>
      <c r="AIM97" s="21"/>
      <c r="AIN97" s="21">
        <f t="shared" si="1451"/>
        <v>0</v>
      </c>
      <c r="AIO97" s="21"/>
      <c r="AIP97" s="21">
        <f t="shared" si="1451"/>
        <v>0</v>
      </c>
      <c r="AIQ97" s="21"/>
      <c r="AIR97" s="21">
        <f t="shared" si="1452"/>
        <v>0</v>
      </c>
      <c r="AIS97" s="21"/>
      <c r="AIT97" s="21">
        <f t="shared" si="1452"/>
        <v>0</v>
      </c>
      <c r="AIU97" s="21"/>
      <c r="AIV97" s="21">
        <f t="shared" si="1452"/>
        <v>0</v>
      </c>
      <c r="AIW97" s="21"/>
      <c r="AIX97" s="21">
        <f t="shared" si="1452"/>
        <v>0</v>
      </c>
      <c r="AIY97" s="21"/>
      <c r="AIZ97" s="21">
        <f t="shared" si="1388"/>
        <v>0</v>
      </c>
      <c r="AJA97" s="21"/>
    </row>
    <row r="98" spans="2:937" ht="13.5" customHeight="1" x14ac:dyDescent="0.25">
      <c r="B98" s="31">
        <v>93</v>
      </c>
      <c r="C98" s="192" t="s">
        <v>209</v>
      </c>
      <c r="D98" s="67" t="s">
        <v>149</v>
      </c>
      <c r="E98" s="194" t="s">
        <v>404</v>
      </c>
      <c r="F98" s="194" t="str">
        <f>_xlfn.XLOOKUP(D98,'WTG PH-III'!$D$5:$D$198,'WTG PH-III'!$B$5:$B$198,0,0,1)</f>
        <v>PSS-14</v>
      </c>
      <c r="G98" s="22" t="s">
        <v>537</v>
      </c>
      <c r="H98" s="22"/>
      <c r="I98" s="61">
        <v>10</v>
      </c>
      <c r="J98" s="21">
        <v>199</v>
      </c>
      <c r="K98" s="21">
        <f t="shared" si="1129"/>
        <v>199.00000000000003</v>
      </c>
      <c r="L98" s="21">
        <f t="shared" si="1130"/>
        <v>0</v>
      </c>
      <c r="M98" s="21">
        <f t="shared" si="1131"/>
        <v>199.00000000000003</v>
      </c>
      <c r="N98" s="95">
        <f>VLOOKUP(D98,'WTG PH-III'!$D$5:$U$198,17,0)</f>
        <v>45795</v>
      </c>
      <c r="O98" s="95">
        <f>VLOOKUP(D98,'WTG PH-III'!$D$5:$U$198,18,0)</f>
        <v>45804</v>
      </c>
      <c r="P98" s="21">
        <f t="shared" si="1132"/>
        <v>0</v>
      </c>
      <c r="Q98" s="21"/>
      <c r="R98" s="21">
        <f t="shared" si="1133"/>
        <v>0</v>
      </c>
      <c r="S98" s="21"/>
      <c r="T98" s="21">
        <f t="shared" si="1134"/>
        <v>0</v>
      </c>
      <c r="U98" s="21"/>
      <c r="V98" s="21">
        <f t="shared" si="1135"/>
        <v>0</v>
      </c>
      <c r="W98" s="21"/>
      <c r="X98" s="21">
        <f t="shared" si="1136"/>
        <v>0</v>
      </c>
      <c r="Y98" s="21"/>
      <c r="Z98" s="21">
        <f t="shared" si="1137"/>
        <v>0</v>
      </c>
      <c r="AA98" s="21"/>
      <c r="AB98" s="21">
        <f t="shared" si="1138"/>
        <v>0</v>
      </c>
      <c r="AC98" s="21"/>
      <c r="AD98" s="21">
        <f t="shared" si="1139"/>
        <v>0</v>
      </c>
      <c r="AE98" s="21"/>
      <c r="AF98" s="21">
        <f t="shared" si="1140"/>
        <v>0</v>
      </c>
      <c r="AG98" s="21"/>
      <c r="AH98" s="21">
        <f t="shared" si="1141"/>
        <v>0</v>
      </c>
      <c r="AI98" s="21"/>
      <c r="AJ98" s="21">
        <f t="shared" si="1142"/>
        <v>0</v>
      </c>
      <c r="AK98" s="21"/>
      <c r="AL98" s="21">
        <f t="shared" si="1143"/>
        <v>0</v>
      </c>
      <c r="AM98" s="21"/>
      <c r="AN98" s="21">
        <f t="shared" si="1144"/>
        <v>0</v>
      </c>
      <c r="AO98" s="21"/>
      <c r="AP98" s="21">
        <f t="shared" si="1145"/>
        <v>0</v>
      </c>
      <c r="AQ98" s="21"/>
      <c r="AR98" s="21">
        <f t="shared" si="1146"/>
        <v>0</v>
      </c>
      <c r="AS98" s="21"/>
      <c r="AT98" s="21">
        <f t="shared" si="1147"/>
        <v>0</v>
      </c>
      <c r="AU98" s="21"/>
      <c r="AV98" s="21">
        <f t="shared" si="1148"/>
        <v>0</v>
      </c>
      <c r="AW98" s="21"/>
      <c r="AX98" s="21">
        <f t="shared" si="1149"/>
        <v>0</v>
      </c>
      <c r="AY98" s="21"/>
      <c r="AZ98" s="21">
        <f t="shared" si="1150"/>
        <v>0</v>
      </c>
      <c r="BA98" s="21"/>
      <c r="BB98" s="21">
        <f t="shared" si="1151"/>
        <v>0</v>
      </c>
      <c r="BC98" s="21"/>
      <c r="BD98" s="21">
        <f t="shared" si="1152"/>
        <v>0</v>
      </c>
      <c r="BE98" s="21"/>
      <c r="BF98" s="21">
        <f t="shared" si="1153"/>
        <v>0</v>
      </c>
      <c r="BG98" s="21"/>
      <c r="BH98" s="21">
        <f t="shared" si="1154"/>
        <v>0</v>
      </c>
      <c r="BI98" s="21"/>
      <c r="BJ98" s="21">
        <f t="shared" si="1155"/>
        <v>0</v>
      </c>
      <c r="BK98" s="21"/>
      <c r="BL98" s="21">
        <f t="shared" si="1156"/>
        <v>0</v>
      </c>
      <c r="BM98" s="21"/>
      <c r="BN98" s="21">
        <f t="shared" si="1157"/>
        <v>0</v>
      </c>
      <c r="BO98" s="21"/>
      <c r="BP98" s="21">
        <f t="shared" si="1158"/>
        <v>0</v>
      </c>
      <c r="BQ98" s="21"/>
      <c r="BR98" s="21">
        <f t="shared" si="1159"/>
        <v>0</v>
      </c>
      <c r="BS98" s="21"/>
      <c r="BT98" s="21">
        <f t="shared" si="1160"/>
        <v>0</v>
      </c>
      <c r="BU98" s="21"/>
      <c r="BV98" s="21">
        <f t="shared" si="1161"/>
        <v>0</v>
      </c>
      <c r="BW98" s="21"/>
      <c r="BX98" s="21">
        <f t="shared" si="1162"/>
        <v>0</v>
      </c>
      <c r="BY98" s="21"/>
      <c r="BZ98" s="21">
        <f t="shared" si="1163"/>
        <v>0</v>
      </c>
      <c r="CA98" s="21"/>
      <c r="CB98" s="21">
        <f t="shared" si="1164"/>
        <v>0</v>
      </c>
      <c r="CC98" s="21"/>
      <c r="CD98" s="21">
        <f t="shared" si="1165"/>
        <v>0</v>
      </c>
      <c r="CE98" s="21"/>
      <c r="CF98" s="21">
        <f t="shared" si="1166"/>
        <v>0</v>
      </c>
      <c r="CG98" s="21"/>
      <c r="CH98" s="21">
        <f t="shared" si="1167"/>
        <v>0</v>
      </c>
      <c r="CI98" s="21"/>
      <c r="CJ98" s="21">
        <f t="shared" si="1168"/>
        <v>0</v>
      </c>
      <c r="CK98" s="21"/>
      <c r="CL98" s="21">
        <f t="shared" si="1169"/>
        <v>0</v>
      </c>
      <c r="CM98" s="21"/>
      <c r="CN98" s="21">
        <f t="shared" si="1170"/>
        <v>0</v>
      </c>
      <c r="CO98" s="21"/>
      <c r="CP98" s="21">
        <f t="shared" si="1171"/>
        <v>0</v>
      </c>
      <c r="CQ98" s="21"/>
      <c r="CR98" s="21">
        <f t="shared" si="1172"/>
        <v>0</v>
      </c>
      <c r="CS98" s="21"/>
      <c r="CT98" s="21">
        <f t="shared" si="1173"/>
        <v>0</v>
      </c>
      <c r="CU98" s="21"/>
      <c r="CV98" s="21">
        <f t="shared" si="1174"/>
        <v>0</v>
      </c>
      <c r="CW98" s="21"/>
      <c r="CX98" s="21">
        <f t="shared" si="1175"/>
        <v>0</v>
      </c>
      <c r="CY98" s="21"/>
      <c r="CZ98" s="21">
        <f t="shared" si="1176"/>
        <v>0</v>
      </c>
      <c r="DA98" s="21"/>
      <c r="DB98" s="21">
        <f t="shared" si="1177"/>
        <v>0</v>
      </c>
      <c r="DC98" s="21"/>
      <c r="DD98" s="21">
        <f t="shared" si="1178"/>
        <v>0</v>
      </c>
      <c r="DE98" s="21"/>
      <c r="DF98" s="21">
        <f t="shared" si="1179"/>
        <v>0</v>
      </c>
      <c r="DG98" s="21"/>
      <c r="DH98" s="21">
        <f t="shared" si="1180"/>
        <v>0</v>
      </c>
      <c r="DI98" s="21"/>
      <c r="DJ98" s="21">
        <f t="shared" si="1181"/>
        <v>0</v>
      </c>
      <c r="DK98" s="21"/>
      <c r="DL98" s="21">
        <f t="shared" si="1182"/>
        <v>0</v>
      </c>
      <c r="DM98" s="21"/>
      <c r="DN98" s="21">
        <f t="shared" si="1183"/>
        <v>0</v>
      </c>
      <c r="DO98" s="21"/>
      <c r="DP98" s="21">
        <f t="shared" si="1184"/>
        <v>0</v>
      </c>
      <c r="DQ98" s="21"/>
      <c r="DR98" s="21">
        <f t="shared" si="1185"/>
        <v>0</v>
      </c>
      <c r="DS98" s="21"/>
      <c r="DT98" s="21">
        <f t="shared" si="1186"/>
        <v>0</v>
      </c>
      <c r="DU98" s="21"/>
      <c r="DV98" s="21">
        <f t="shared" si="1187"/>
        <v>0</v>
      </c>
      <c r="DW98" s="21"/>
      <c r="DX98" s="21">
        <f t="shared" si="1188"/>
        <v>0</v>
      </c>
      <c r="DY98" s="21"/>
      <c r="DZ98" s="21">
        <f t="shared" si="1189"/>
        <v>0</v>
      </c>
      <c r="EA98" s="21"/>
      <c r="EB98" s="21">
        <f t="shared" si="1190"/>
        <v>0</v>
      </c>
      <c r="EC98" s="21"/>
      <c r="ED98" s="21">
        <f t="shared" si="1191"/>
        <v>0</v>
      </c>
      <c r="EE98" s="21"/>
      <c r="EF98" s="21">
        <f t="shared" si="1192"/>
        <v>0</v>
      </c>
      <c r="EG98" s="21"/>
      <c r="EH98" s="21">
        <f t="shared" si="1193"/>
        <v>0</v>
      </c>
      <c r="EI98" s="21"/>
      <c r="EJ98" s="21">
        <f t="shared" si="1194"/>
        <v>0</v>
      </c>
      <c r="EK98" s="21"/>
      <c r="EL98" s="21">
        <f t="shared" si="1195"/>
        <v>0</v>
      </c>
      <c r="EM98" s="21"/>
      <c r="EN98" s="21">
        <f t="shared" si="1196"/>
        <v>0</v>
      </c>
      <c r="EO98" s="21"/>
      <c r="EP98" s="21">
        <f t="shared" si="1197"/>
        <v>0</v>
      </c>
      <c r="EQ98" s="21"/>
      <c r="ER98" s="21">
        <f t="shared" si="1198"/>
        <v>0</v>
      </c>
      <c r="ES98" s="21"/>
      <c r="ET98" s="21">
        <f t="shared" si="1199"/>
        <v>0</v>
      </c>
      <c r="EU98" s="21"/>
      <c r="EV98" s="21">
        <f t="shared" si="1200"/>
        <v>0</v>
      </c>
      <c r="EW98" s="21"/>
      <c r="EX98" s="21">
        <f t="shared" si="1201"/>
        <v>0</v>
      </c>
      <c r="EY98" s="21"/>
      <c r="EZ98" s="21">
        <f t="shared" si="1202"/>
        <v>0</v>
      </c>
      <c r="FA98" s="21"/>
      <c r="FB98" s="21">
        <f t="shared" si="1203"/>
        <v>0</v>
      </c>
      <c r="FC98" s="21"/>
      <c r="FD98" s="21">
        <f t="shared" si="1204"/>
        <v>0</v>
      </c>
      <c r="FE98" s="21"/>
      <c r="FF98" s="21">
        <f t="shared" si="1205"/>
        <v>0</v>
      </c>
      <c r="FG98" s="21"/>
      <c r="FH98" s="21">
        <f t="shared" si="1206"/>
        <v>0</v>
      </c>
      <c r="FI98" s="21"/>
      <c r="FJ98" s="21">
        <f t="shared" si="1207"/>
        <v>0</v>
      </c>
      <c r="FK98" s="21"/>
      <c r="FL98" s="21">
        <f t="shared" si="1208"/>
        <v>0</v>
      </c>
      <c r="FM98" s="21"/>
      <c r="FN98" s="21">
        <f t="shared" si="1209"/>
        <v>0</v>
      </c>
      <c r="FO98" s="21"/>
      <c r="FP98" s="21">
        <f t="shared" si="1210"/>
        <v>0</v>
      </c>
      <c r="FQ98" s="21"/>
      <c r="FR98" s="21">
        <f t="shared" si="1211"/>
        <v>0</v>
      </c>
      <c r="FS98" s="21"/>
      <c r="FT98" s="21">
        <f t="shared" si="1212"/>
        <v>0</v>
      </c>
      <c r="FU98" s="21"/>
      <c r="FV98" s="21">
        <f t="shared" si="1213"/>
        <v>0</v>
      </c>
      <c r="FW98" s="21"/>
      <c r="FX98" s="21">
        <f t="shared" si="1214"/>
        <v>0</v>
      </c>
      <c r="FY98" s="21"/>
      <c r="FZ98" s="21">
        <f t="shared" si="1215"/>
        <v>0</v>
      </c>
      <c r="GA98" s="21"/>
      <c r="GB98" s="21">
        <f t="shared" si="1216"/>
        <v>0</v>
      </c>
      <c r="GC98" s="21"/>
      <c r="GD98" s="21">
        <f t="shared" si="1217"/>
        <v>0</v>
      </c>
      <c r="GE98" s="21"/>
      <c r="GF98" s="21">
        <f t="shared" si="1218"/>
        <v>0</v>
      </c>
      <c r="GG98" s="21"/>
      <c r="GH98" s="21">
        <f t="shared" si="1219"/>
        <v>0</v>
      </c>
      <c r="GI98" s="21"/>
      <c r="GJ98" s="21">
        <f t="shared" si="1220"/>
        <v>0</v>
      </c>
      <c r="GK98" s="21"/>
      <c r="GL98" s="21">
        <f t="shared" si="1221"/>
        <v>0</v>
      </c>
      <c r="GM98" s="21"/>
      <c r="GN98" s="21">
        <f t="shared" si="1222"/>
        <v>0</v>
      </c>
      <c r="GO98" s="21"/>
      <c r="GP98" s="21">
        <f t="shared" si="1223"/>
        <v>0</v>
      </c>
      <c r="GQ98" s="21"/>
      <c r="GR98" s="21">
        <f t="shared" si="1224"/>
        <v>0</v>
      </c>
      <c r="GS98" s="21"/>
      <c r="GT98" s="21">
        <f t="shared" si="1225"/>
        <v>0</v>
      </c>
      <c r="GU98" s="21"/>
      <c r="GV98" s="21">
        <f t="shared" si="1226"/>
        <v>0</v>
      </c>
      <c r="GW98" s="21"/>
      <c r="GX98" s="21">
        <f t="shared" si="1227"/>
        <v>0</v>
      </c>
      <c r="GY98" s="21"/>
      <c r="GZ98" s="21">
        <f t="shared" si="1228"/>
        <v>0</v>
      </c>
      <c r="HA98" s="21"/>
      <c r="HB98" s="21">
        <f t="shared" si="1229"/>
        <v>0</v>
      </c>
      <c r="HC98" s="21"/>
      <c r="HD98" s="21">
        <f t="shared" si="1230"/>
        <v>0</v>
      </c>
      <c r="HE98" s="21"/>
      <c r="HF98" s="21">
        <f t="shared" si="1231"/>
        <v>0</v>
      </c>
      <c r="HG98" s="21"/>
      <c r="HH98" s="21">
        <f t="shared" si="1232"/>
        <v>0</v>
      </c>
      <c r="HI98" s="21"/>
      <c r="HJ98" s="21">
        <f t="shared" si="1233"/>
        <v>0</v>
      </c>
      <c r="HK98" s="21"/>
      <c r="HL98" s="21">
        <f t="shared" si="1234"/>
        <v>0</v>
      </c>
      <c r="HM98" s="21"/>
      <c r="HN98" s="21">
        <f t="shared" si="1235"/>
        <v>0</v>
      </c>
      <c r="HO98" s="21"/>
      <c r="HP98" s="21">
        <f t="shared" si="1236"/>
        <v>0</v>
      </c>
      <c r="HQ98" s="21"/>
      <c r="HR98" s="21">
        <f t="shared" si="1237"/>
        <v>0</v>
      </c>
      <c r="HS98" s="21"/>
      <c r="HT98" s="21">
        <f t="shared" si="1238"/>
        <v>0</v>
      </c>
      <c r="HU98" s="21"/>
      <c r="HV98" s="21">
        <f t="shared" si="1239"/>
        <v>0</v>
      </c>
      <c r="HW98" s="21"/>
      <c r="HX98" s="21">
        <f t="shared" si="1240"/>
        <v>0</v>
      </c>
      <c r="HY98" s="21"/>
      <c r="HZ98" s="21">
        <f t="shared" si="1241"/>
        <v>0</v>
      </c>
      <c r="IA98" s="21"/>
      <c r="IB98" s="21">
        <f t="shared" si="1242"/>
        <v>0</v>
      </c>
      <c r="IC98" s="21"/>
      <c r="ID98" s="21">
        <f t="shared" si="1243"/>
        <v>0</v>
      </c>
      <c r="IE98" s="21"/>
      <c r="IF98" s="21">
        <f t="shared" si="1244"/>
        <v>0</v>
      </c>
      <c r="IG98" s="21"/>
      <c r="IH98" s="21">
        <f t="shared" si="1245"/>
        <v>0</v>
      </c>
      <c r="II98" s="21"/>
      <c r="IJ98" s="21">
        <f t="shared" si="1246"/>
        <v>0</v>
      </c>
      <c r="IK98" s="21"/>
      <c r="IL98" s="21">
        <f t="shared" si="1247"/>
        <v>0</v>
      </c>
      <c r="IM98" s="21"/>
      <c r="IN98" s="21">
        <f t="shared" si="1248"/>
        <v>0</v>
      </c>
      <c r="IO98" s="21"/>
      <c r="IP98" s="21">
        <f t="shared" si="1249"/>
        <v>0</v>
      </c>
      <c r="IQ98" s="21"/>
      <c r="IR98" s="21">
        <f t="shared" si="1250"/>
        <v>0</v>
      </c>
      <c r="IS98" s="21"/>
      <c r="IT98" s="21">
        <f t="shared" si="1251"/>
        <v>0</v>
      </c>
      <c r="IU98" s="21"/>
      <c r="IV98" s="21">
        <f t="shared" si="1252"/>
        <v>0</v>
      </c>
      <c r="IW98" s="21"/>
      <c r="IX98" s="21">
        <f t="shared" si="1253"/>
        <v>0</v>
      </c>
      <c r="IY98" s="21"/>
      <c r="IZ98" s="21">
        <f t="shared" si="1254"/>
        <v>0</v>
      </c>
      <c r="JA98" s="21"/>
      <c r="JB98" s="21">
        <f t="shared" si="1255"/>
        <v>0</v>
      </c>
      <c r="JC98" s="21"/>
      <c r="JD98" s="21">
        <f t="shared" si="1256"/>
        <v>0</v>
      </c>
      <c r="JE98" s="21"/>
      <c r="JF98" s="21">
        <f t="shared" si="1257"/>
        <v>0</v>
      </c>
      <c r="JG98" s="21"/>
      <c r="JH98" s="21">
        <f t="shared" si="1258"/>
        <v>0</v>
      </c>
      <c r="JI98" s="21"/>
      <c r="JJ98" s="21">
        <f t="shared" si="1259"/>
        <v>0</v>
      </c>
      <c r="JK98" s="21"/>
      <c r="JL98" s="21">
        <f t="shared" si="1260"/>
        <v>0</v>
      </c>
      <c r="JM98" s="21"/>
      <c r="JN98" s="21">
        <f t="shared" si="1261"/>
        <v>0</v>
      </c>
      <c r="JO98" s="21"/>
      <c r="JP98" s="21">
        <f t="shared" si="1262"/>
        <v>0</v>
      </c>
      <c r="JQ98" s="21"/>
      <c r="JR98" s="21">
        <f t="shared" si="1263"/>
        <v>0</v>
      </c>
      <c r="JS98" s="21"/>
      <c r="JT98" s="21">
        <f t="shared" si="1264"/>
        <v>0</v>
      </c>
      <c r="JU98" s="21"/>
      <c r="JV98" s="21">
        <f t="shared" si="1265"/>
        <v>0</v>
      </c>
      <c r="JW98" s="21"/>
      <c r="JX98" s="21">
        <f t="shared" si="1266"/>
        <v>0</v>
      </c>
      <c r="JY98" s="21"/>
      <c r="JZ98" s="21">
        <f t="shared" si="1267"/>
        <v>0</v>
      </c>
      <c r="KA98" s="21"/>
      <c r="KB98" s="21">
        <f t="shared" si="1268"/>
        <v>0</v>
      </c>
      <c r="KC98" s="21"/>
      <c r="KD98" s="21">
        <f t="shared" si="1269"/>
        <v>0</v>
      </c>
      <c r="KE98" s="21"/>
      <c r="KF98" s="21">
        <f t="shared" si="1270"/>
        <v>0</v>
      </c>
      <c r="KG98" s="21"/>
      <c r="KH98" s="21">
        <f t="shared" si="1271"/>
        <v>0</v>
      </c>
      <c r="KI98" s="21"/>
      <c r="KJ98" s="21">
        <f t="shared" si="1272"/>
        <v>0</v>
      </c>
      <c r="KK98" s="21"/>
      <c r="KL98" s="21">
        <f t="shared" si="1273"/>
        <v>0</v>
      </c>
      <c r="KM98" s="21"/>
      <c r="KN98" s="21">
        <f t="shared" si="1274"/>
        <v>0</v>
      </c>
      <c r="KO98" s="21"/>
      <c r="KP98" s="21">
        <f t="shared" si="1275"/>
        <v>0</v>
      </c>
      <c r="KQ98" s="21"/>
      <c r="KR98" s="21">
        <f t="shared" si="1276"/>
        <v>0</v>
      </c>
      <c r="KS98" s="21"/>
      <c r="KT98" s="21">
        <f t="shared" si="1277"/>
        <v>0</v>
      </c>
      <c r="KU98" s="21"/>
      <c r="KV98" s="21">
        <f t="shared" si="1278"/>
        <v>0</v>
      </c>
      <c r="KW98" s="21"/>
      <c r="KX98" s="21">
        <f t="shared" si="1279"/>
        <v>0</v>
      </c>
      <c r="KY98" s="21"/>
      <c r="KZ98" s="21">
        <f t="shared" si="1280"/>
        <v>0</v>
      </c>
      <c r="LA98" s="21"/>
      <c r="LB98" s="21">
        <f t="shared" si="1281"/>
        <v>0</v>
      </c>
      <c r="LC98" s="21"/>
      <c r="LD98" s="21">
        <f t="shared" si="1282"/>
        <v>0</v>
      </c>
      <c r="LE98" s="21"/>
      <c r="LF98" s="21">
        <f t="shared" si="1283"/>
        <v>19.899999999999999</v>
      </c>
      <c r="LG98" s="21"/>
      <c r="LH98" s="21">
        <f t="shared" si="1284"/>
        <v>19.899999999999999</v>
      </c>
      <c r="LI98" s="21"/>
      <c r="LJ98" s="21">
        <f t="shared" si="1285"/>
        <v>19.899999999999999</v>
      </c>
      <c r="LK98" s="21"/>
      <c r="LL98" s="21">
        <f t="shared" si="1286"/>
        <v>19.899999999999999</v>
      </c>
      <c r="LM98" s="21"/>
      <c r="LN98" s="21">
        <f t="shared" si="1287"/>
        <v>19.899999999999999</v>
      </c>
      <c r="LO98" s="21"/>
      <c r="LP98" s="21">
        <f t="shared" si="1288"/>
        <v>19.899999999999999</v>
      </c>
      <c r="LQ98" s="21"/>
      <c r="LR98" s="21">
        <f t="shared" si="1289"/>
        <v>19.899999999999999</v>
      </c>
      <c r="LS98" s="21"/>
      <c r="LT98" s="21">
        <f t="shared" si="1290"/>
        <v>19.899999999999999</v>
      </c>
      <c r="LU98" s="21"/>
      <c r="LV98" s="21">
        <f t="shared" si="1291"/>
        <v>19.899999999999999</v>
      </c>
      <c r="LW98" s="21"/>
      <c r="LX98" s="21">
        <f t="shared" si="1292"/>
        <v>19.899999999999999</v>
      </c>
      <c r="LY98" s="21"/>
      <c r="LZ98" s="21">
        <f t="shared" si="1293"/>
        <v>0</v>
      </c>
      <c r="MA98" s="21"/>
      <c r="MB98" s="21">
        <f t="shared" si="1294"/>
        <v>0</v>
      </c>
      <c r="MC98" s="21"/>
      <c r="MD98" s="21">
        <f t="shared" si="1295"/>
        <v>0</v>
      </c>
      <c r="ME98" s="21"/>
      <c r="MF98" s="21">
        <f t="shared" si="1296"/>
        <v>0</v>
      </c>
      <c r="MG98" s="21"/>
      <c r="MH98" s="21">
        <f t="shared" si="1297"/>
        <v>0</v>
      </c>
      <c r="MI98" s="21"/>
      <c r="MJ98" s="21">
        <f t="shared" si="1298"/>
        <v>0</v>
      </c>
      <c r="MK98" s="21"/>
      <c r="ML98" s="21">
        <f t="shared" si="1299"/>
        <v>0</v>
      </c>
      <c r="MM98" s="21"/>
      <c r="MN98" s="21">
        <f t="shared" si="1300"/>
        <v>0</v>
      </c>
      <c r="MO98" s="21"/>
      <c r="MP98" s="21">
        <f t="shared" si="1301"/>
        <v>0</v>
      </c>
      <c r="MQ98" s="21"/>
      <c r="MR98" s="21">
        <f t="shared" si="1302"/>
        <v>0</v>
      </c>
      <c r="MS98" s="21"/>
      <c r="MT98" s="21">
        <f t="shared" si="1303"/>
        <v>0</v>
      </c>
      <c r="MU98" s="21"/>
      <c r="MV98" s="21">
        <f t="shared" si="1304"/>
        <v>0</v>
      </c>
      <c r="MW98" s="21"/>
      <c r="MX98" s="21">
        <f t="shared" si="1305"/>
        <v>0</v>
      </c>
      <c r="MY98" s="21"/>
      <c r="MZ98" s="21">
        <f t="shared" si="1306"/>
        <v>0</v>
      </c>
      <c r="NA98" s="21"/>
      <c r="NB98" s="21">
        <f t="shared" si="1307"/>
        <v>0</v>
      </c>
      <c r="NC98" s="21"/>
      <c r="ND98" s="21">
        <f t="shared" si="1308"/>
        <v>0</v>
      </c>
      <c r="NE98" s="21"/>
      <c r="NF98" s="21">
        <f t="shared" si="1309"/>
        <v>0</v>
      </c>
      <c r="NG98" s="21"/>
      <c r="NH98" s="21">
        <f t="shared" si="1310"/>
        <v>0</v>
      </c>
      <c r="NI98" s="21"/>
      <c r="NJ98" s="21">
        <f t="shared" si="1311"/>
        <v>0</v>
      </c>
      <c r="NK98" s="21"/>
      <c r="NL98" s="21">
        <f t="shared" si="1312"/>
        <v>0</v>
      </c>
      <c r="NM98" s="21"/>
      <c r="NN98" s="21">
        <f t="shared" si="1313"/>
        <v>0</v>
      </c>
      <c r="NO98" s="21"/>
      <c r="NP98" s="21">
        <f t="shared" si="1314"/>
        <v>0</v>
      </c>
      <c r="NQ98" s="21"/>
      <c r="NR98" s="21">
        <f t="shared" si="1315"/>
        <v>0</v>
      </c>
      <c r="NS98" s="21"/>
      <c r="NT98" s="21">
        <f t="shared" si="1316"/>
        <v>0</v>
      </c>
      <c r="NU98" s="21"/>
      <c r="NV98" s="21">
        <f t="shared" si="1317"/>
        <v>0</v>
      </c>
      <c r="NW98" s="21"/>
      <c r="NX98" s="21">
        <f t="shared" si="1318"/>
        <v>0</v>
      </c>
      <c r="NY98" s="21"/>
      <c r="NZ98" s="21">
        <f t="shared" si="1319"/>
        <v>0</v>
      </c>
      <c r="OA98" s="21"/>
      <c r="OB98" s="21">
        <f t="shared" si="1320"/>
        <v>0</v>
      </c>
      <c r="OC98" s="21"/>
      <c r="OD98" s="21">
        <f t="shared" si="1321"/>
        <v>0</v>
      </c>
      <c r="OE98" s="21"/>
      <c r="OF98" s="21">
        <f t="shared" si="1322"/>
        <v>0</v>
      </c>
      <c r="OG98" s="21"/>
      <c r="OH98" s="21">
        <f t="shared" si="1323"/>
        <v>0</v>
      </c>
      <c r="OI98" s="21"/>
      <c r="OJ98" s="21">
        <f t="shared" si="1324"/>
        <v>0</v>
      </c>
      <c r="OK98" s="21"/>
      <c r="OL98" s="21">
        <f t="shared" si="1325"/>
        <v>0</v>
      </c>
      <c r="OM98" s="21"/>
      <c r="ON98" s="21">
        <f t="shared" si="1326"/>
        <v>0</v>
      </c>
      <c r="OO98" s="21"/>
      <c r="OP98" s="21">
        <f t="shared" si="1326"/>
        <v>0</v>
      </c>
      <c r="OQ98" s="21"/>
      <c r="OR98" s="21">
        <f t="shared" si="1326"/>
        <v>0</v>
      </c>
      <c r="OS98" s="21"/>
      <c r="OT98" s="21">
        <f t="shared" si="1326"/>
        <v>0</v>
      </c>
      <c r="OU98" s="21"/>
      <c r="OV98" s="21">
        <f t="shared" si="1326"/>
        <v>0</v>
      </c>
      <c r="OW98" s="21"/>
      <c r="OX98" s="21">
        <f t="shared" si="1326"/>
        <v>0</v>
      </c>
      <c r="OY98" s="21"/>
      <c r="OZ98" s="21">
        <f t="shared" si="1326"/>
        <v>0</v>
      </c>
      <c r="PA98" s="21"/>
      <c r="PB98" s="21">
        <f t="shared" si="1327"/>
        <v>0</v>
      </c>
      <c r="PC98" s="21"/>
      <c r="PD98" s="21">
        <f t="shared" si="1327"/>
        <v>0</v>
      </c>
      <c r="PE98" s="21"/>
      <c r="PF98" s="21">
        <f t="shared" si="1327"/>
        <v>0</v>
      </c>
      <c r="PG98" s="21"/>
      <c r="PH98" s="21">
        <f t="shared" si="1327"/>
        <v>0</v>
      </c>
      <c r="PI98" s="21"/>
      <c r="PJ98" s="21">
        <f t="shared" si="1327"/>
        <v>0</v>
      </c>
      <c r="PK98" s="21"/>
      <c r="PL98" s="21">
        <f t="shared" si="1327"/>
        <v>0</v>
      </c>
      <c r="PM98" s="21"/>
      <c r="PN98" s="21">
        <f t="shared" si="1328"/>
        <v>0</v>
      </c>
      <c r="PO98" s="21"/>
      <c r="PP98" s="21">
        <f t="shared" si="1328"/>
        <v>0</v>
      </c>
      <c r="PQ98" s="21"/>
      <c r="PR98" s="21">
        <f t="shared" si="1328"/>
        <v>0</v>
      </c>
      <c r="PS98" s="21"/>
      <c r="PT98" s="21">
        <f t="shared" si="1328"/>
        <v>0</v>
      </c>
      <c r="PU98" s="21"/>
      <c r="PV98" s="21">
        <f t="shared" si="1328"/>
        <v>0</v>
      </c>
      <c r="PW98" s="21"/>
      <c r="PX98" s="21">
        <f t="shared" si="1328"/>
        <v>0</v>
      </c>
      <c r="PY98" s="21"/>
      <c r="PZ98" s="21">
        <f t="shared" si="1329"/>
        <v>0</v>
      </c>
      <c r="QA98" s="21"/>
      <c r="QB98" s="21">
        <f t="shared" si="1329"/>
        <v>0</v>
      </c>
      <c r="QC98" s="21"/>
      <c r="QD98" s="21">
        <f t="shared" si="1329"/>
        <v>0</v>
      </c>
      <c r="QE98" s="21"/>
      <c r="QF98" s="21">
        <f t="shared" si="1329"/>
        <v>0</v>
      </c>
      <c r="QG98" s="21"/>
      <c r="QH98" s="21">
        <f t="shared" si="1329"/>
        <v>0</v>
      </c>
      <c r="QI98" s="21"/>
      <c r="QJ98" s="21">
        <f t="shared" si="1329"/>
        <v>0</v>
      </c>
      <c r="QK98" s="21"/>
      <c r="QL98" s="21">
        <f t="shared" si="1330"/>
        <v>0</v>
      </c>
      <c r="QM98" s="21"/>
      <c r="QN98" s="21">
        <f t="shared" si="1330"/>
        <v>0</v>
      </c>
      <c r="QO98" s="21"/>
      <c r="QP98" s="21">
        <f t="shared" si="1330"/>
        <v>0</v>
      </c>
      <c r="QQ98" s="21"/>
      <c r="QR98" s="21">
        <f t="shared" si="1330"/>
        <v>0</v>
      </c>
      <c r="QS98" s="21"/>
      <c r="QT98" s="21">
        <f t="shared" si="1330"/>
        <v>0</v>
      </c>
      <c r="QU98" s="21"/>
      <c r="QV98" s="21">
        <f t="shared" si="1330"/>
        <v>0</v>
      </c>
      <c r="QW98" s="21"/>
      <c r="QX98" s="21">
        <f t="shared" si="1331"/>
        <v>0</v>
      </c>
      <c r="QY98" s="21"/>
      <c r="QZ98" s="21">
        <f t="shared" si="1331"/>
        <v>0</v>
      </c>
      <c r="RA98" s="21"/>
      <c r="RB98" s="21">
        <f t="shared" si="1331"/>
        <v>0</v>
      </c>
      <c r="RC98" s="21"/>
      <c r="RD98" s="21">
        <f t="shared" si="1331"/>
        <v>0</v>
      </c>
      <c r="RE98" s="21"/>
      <c r="RF98" s="21">
        <f t="shared" si="1331"/>
        <v>0</v>
      </c>
      <c r="RG98" s="21"/>
      <c r="RH98" s="21">
        <f t="shared" si="1331"/>
        <v>0</v>
      </c>
      <c r="RI98" s="21"/>
      <c r="RJ98" s="21">
        <f t="shared" si="1332"/>
        <v>0</v>
      </c>
      <c r="RK98" s="21"/>
      <c r="RL98" s="21">
        <f t="shared" si="1333"/>
        <v>0</v>
      </c>
      <c r="RM98" s="21"/>
      <c r="RN98" s="21">
        <f t="shared" si="1334"/>
        <v>0</v>
      </c>
      <c r="RO98" s="21"/>
      <c r="RP98" s="21">
        <f t="shared" si="1335"/>
        <v>0</v>
      </c>
      <c r="RQ98" s="21"/>
      <c r="RR98" s="21">
        <f t="shared" si="1336"/>
        <v>0</v>
      </c>
      <c r="RS98" s="21"/>
      <c r="RT98" s="21">
        <f t="shared" si="1337"/>
        <v>0</v>
      </c>
      <c r="RU98" s="21"/>
      <c r="RV98" s="21">
        <f t="shared" si="1338"/>
        <v>0</v>
      </c>
      <c r="RW98" s="21"/>
      <c r="RX98" s="21">
        <f t="shared" si="1339"/>
        <v>0</v>
      </c>
      <c r="RY98" s="21"/>
      <c r="RZ98" s="21">
        <f t="shared" si="1340"/>
        <v>0</v>
      </c>
      <c r="SA98" s="21"/>
      <c r="SB98" s="21">
        <f t="shared" si="1341"/>
        <v>0</v>
      </c>
      <c r="SC98" s="21"/>
      <c r="SD98" s="21">
        <f t="shared" si="1342"/>
        <v>0</v>
      </c>
      <c r="SE98" s="21"/>
      <c r="SF98" s="21">
        <f t="shared" si="1343"/>
        <v>0</v>
      </c>
      <c r="SG98" s="21"/>
      <c r="SH98" s="21">
        <f t="shared" si="1344"/>
        <v>0</v>
      </c>
      <c r="SI98" s="21"/>
      <c r="SJ98" s="21">
        <f t="shared" si="1345"/>
        <v>0</v>
      </c>
      <c r="SK98" s="21"/>
      <c r="SL98" s="21">
        <f t="shared" si="1346"/>
        <v>0</v>
      </c>
      <c r="SM98" s="21"/>
      <c r="SN98" s="21">
        <f t="shared" si="1347"/>
        <v>0</v>
      </c>
      <c r="SO98" s="21"/>
      <c r="SP98" s="21">
        <f t="shared" si="1348"/>
        <v>0</v>
      </c>
      <c r="SQ98" s="21"/>
      <c r="SR98" s="21">
        <f t="shared" si="1349"/>
        <v>0</v>
      </c>
      <c r="SS98" s="21"/>
      <c r="ST98" s="21">
        <f t="shared" si="1350"/>
        <v>0</v>
      </c>
      <c r="SU98" s="21"/>
      <c r="SV98" s="21">
        <f t="shared" si="1351"/>
        <v>0</v>
      </c>
      <c r="SW98" s="21"/>
      <c r="SX98" s="21">
        <f t="shared" si="1352"/>
        <v>0</v>
      </c>
      <c r="SY98" s="21"/>
      <c r="SZ98" s="21">
        <f t="shared" si="1353"/>
        <v>0</v>
      </c>
      <c r="TA98" s="21"/>
      <c r="TB98" s="21">
        <f t="shared" si="1354"/>
        <v>0</v>
      </c>
      <c r="TC98" s="21"/>
      <c r="TD98" s="21">
        <f t="shared" si="1355"/>
        <v>0</v>
      </c>
      <c r="TE98" s="21"/>
      <c r="TF98" s="21">
        <f t="shared" si="1356"/>
        <v>0</v>
      </c>
      <c r="TG98" s="21"/>
      <c r="TH98" s="21">
        <f t="shared" si="1357"/>
        <v>0</v>
      </c>
      <c r="TI98" s="21"/>
      <c r="TJ98" s="21">
        <f t="shared" si="1358"/>
        <v>0</v>
      </c>
      <c r="TK98" s="21"/>
      <c r="TL98" s="21">
        <f t="shared" si="1359"/>
        <v>0</v>
      </c>
      <c r="TM98" s="21"/>
      <c r="TN98" s="21">
        <f t="shared" si="1360"/>
        <v>0</v>
      </c>
      <c r="TO98" s="21"/>
      <c r="TP98" s="21">
        <f t="shared" si="1361"/>
        <v>0</v>
      </c>
      <c r="TQ98" s="21"/>
      <c r="TR98" s="21">
        <f t="shared" si="1362"/>
        <v>0</v>
      </c>
      <c r="TS98" s="21"/>
      <c r="TT98" s="21">
        <f t="shared" si="1363"/>
        <v>0</v>
      </c>
      <c r="TU98" s="21"/>
      <c r="TV98" s="21">
        <f t="shared" si="1364"/>
        <v>0</v>
      </c>
      <c r="TW98" s="21"/>
      <c r="TX98" s="21">
        <f t="shared" si="1365"/>
        <v>0</v>
      </c>
      <c r="TY98" s="21"/>
      <c r="TZ98" s="21">
        <f t="shared" si="1366"/>
        <v>0</v>
      </c>
      <c r="UA98" s="21"/>
      <c r="UB98" s="21">
        <f t="shared" si="1367"/>
        <v>0</v>
      </c>
      <c r="UC98" s="21"/>
      <c r="UD98" s="21">
        <f t="shared" si="1368"/>
        <v>0</v>
      </c>
      <c r="UE98" s="21"/>
      <c r="UF98" s="21">
        <f t="shared" si="1369"/>
        <v>0</v>
      </c>
      <c r="UG98" s="21"/>
      <c r="UH98" s="21">
        <f t="shared" si="1370"/>
        <v>0</v>
      </c>
      <c r="UI98" s="21"/>
      <c r="UJ98" s="21">
        <f t="shared" si="1371"/>
        <v>0</v>
      </c>
      <c r="UK98" s="21"/>
      <c r="UL98" s="21">
        <f t="shared" si="1372"/>
        <v>0</v>
      </c>
      <c r="UM98" s="21"/>
      <c r="UN98" s="21">
        <f t="shared" si="1373"/>
        <v>0</v>
      </c>
      <c r="UO98" s="21"/>
      <c r="UP98" s="21">
        <f t="shared" si="1374"/>
        <v>0</v>
      </c>
      <c r="UQ98" s="21"/>
      <c r="UR98" s="21">
        <f t="shared" si="1375"/>
        <v>0</v>
      </c>
      <c r="US98" s="21"/>
      <c r="UT98" s="21">
        <f t="shared" si="1376"/>
        <v>0</v>
      </c>
      <c r="UU98" s="21"/>
      <c r="UV98" s="21">
        <f t="shared" si="1377"/>
        <v>0</v>
      </c>
      <c r="UW98" s="21"/>
      <c r="UX98" s="21">
        <f t="shared" si="1378"/>
        <v>0</v>
      </c>
      <c r="UY98" s="21"/>
      <c r="UZ98" s="21">
        <f t="shared" si="1379"/>
        <v>0</v>
      </c>
      <c r="VA98" s="21"/>
      <c r="VB98" s="21">
        <f t="shared" si="1380"/>
        <v>0</v>
      </c>
      <c r="VC98" s="21"/>
      <c r="VD98" s="21">
        <f t="shared" si="1381"/>
        <v>0</v>
      </c>
      <c r="VE98" s="21"/>
      <c r="VF98" s="21">
        <f t="shared" si="1382"/>
        <v>0</v>
      </c>
      <c r="VG98" s="21"/>
      <c r="VH98" s="21">
        <f t="shared" si="1383"/>
        <v>0</v>
      </c>
      <c r="VI98" s="21"/>
      <c r="VJ98" s="21">
        <f t="shared" si="1384"/>
        <v>0</v>
      </c>
      <c r="VK98" s="21"/>
      <c r="VL98" s="21">
        <f t="shared" si="1385"/>
        <v>0</v>
      </c>
      <c r="VM98" s="21"/>
      <c r="VN98" s="21">
        <f t="shared" si="1386"/>
        <v>0</v>
      </c>
      <c r="VO98" s="21"/>
      <c r="VP98" s="21">
        <f t="shared" si="1387"/>
        <v>0</v>
      </c>
      <c r="VQ98" s="21"/>
      <c r="VR98" s="21">
        <f t="shared" si="1326"/>
        <v>0</v>
      </c>
      <c r="VS98" s="21"/>
      <c r="VT98" s="21">
        <f t="shared" si="1388"/>
        <v>0</v>
      </c>
      <c r="VU98" s="21"/>
      <c r="VV98" s="21">
        <f t="shared" si="1388"/>
        <v>0</v>
      </c>
      <c r="VW98" s="21"/>
      <c r="VX98" s="21">
        <f t="shared" si="1389"/>
        <v>0</v>
      </c>
      <c r="VY98" s="21"/>
      <c r="VZ98" s="21">
        <f t="shared" si="1389"/>
        <v>0</v>
      </c>
      <c r="WA98" s="21"/>
      <c r="WB98" s="21">
        <f t="shared" si="1389"/>
        <v>0</v>
      </c>
      <c r="WC98" s="21"/>
      <c r="WD98" s="21">
        <f t="shared" si="1389"/>
        <v>0</v>
      </c>
      <c r="WE98" s="21"/>
      <c r="WF98" s="21">
        <f t="shared" si="1389"/>
        <v>0</v>
      </c>
      <c r="WG98" s="21"/>
      <c r="WH98" s="21">
        <f t="shared" si="1389"/>
        <v>0</v>
      </c>
      <c r="WI98" s="21"/>
      <c r="WJ98" s="21">
        <f t="shared" si="1389"/>
        <v>0</v>
      </c>
      <c r="WK98" s="21"/>
      <c r="WL98" s="21">
        <f t="shared" si="1389"/>
        <v>0</v>
      </c>
      <c r="WM98" s="21"/>
      <c r="WN98" s="21">
        <f t="shared" si="1390"/>
        <v>0</v>
      </c>
      <c r="WO98" s="21"/>
      <c r="WP98" s="21">
        <f t="shared" si="1390"/>
        <v>0</v>
      </c>
      <c r="WQ98" s="21"/>
      <c r="WR98" s="21">
        <f t="shared" si="1390"/>
        <v>0</v>
      </c>
      <c r="WS98" s="21"/>
      <c r="WT98" s="21">
        <f t="shared" si="1390"/>
        <v>0</v>
      </c>
      <c r="WU98" s="21"/>
      <c r="WV98" s="21">
        <f t="shared" si="1390"/>
        <v>0</v>
      </c>
      <c r="WW98" s="21"/>
      <c r="WX98" s="21">
        <f t="shared" si="1390"/>
        <v>0</v>
      </c>
      <c r="WY98" s="21"/>
      <c r="WZ98" s="21">
        <f t="shared" si="1390"/>
        <v>0</v>
      </c>
      <c r="XA98" s="21"/>
      <c r="XB98" s="21">
        <f t="shared" si="1390"/>
        <v>0</v>
      </c>
      <c r="XC98" s="21"/>
      <c r="XD98" s="21">
        <f t="shared" si="1391"/>
        <v>0</v>
      </c>
      <c r="XE98" s="21"/>
      <c r="XF98" s="21">
        <f t="shared" si="1391"/>
        <v>0</v>
      </c>
      <c r="XG98" s="21"/>
      <c r="XH98" s="21">
        <f t="shared" si="1391"/>
        <v>0</v>
      </c>
      <c r="XI98" s="21"/>
      <c r="XJ98" s="21">
        <f t="shared" si="1391"/>
        <v>0</v>
      </c>
      <c r="XK98" s="21"/>
      <c r="XL98" s="21">
        <f t="shared" si="1391"/>
        <v>0</v>
      </c>
      <c r="XM98" s="21"/>
      <c r="XN98" s="21">
        <f t="shared" si="1391"/>
        <v>0</v>
      </c>
      <c r="XO98" s="21"/>
      <c r="XP98" s="21">
        <f t="shared" si="1391"/>
        <v>0</v>
      </c>
      <c r="XQ98" s="21"/>
      <c r="XR98" s="21">
        <f t="shared" si="1391"/>
        <v>0</v>
      </c>
      <c r="XS98" s="21"/>
      <c r="XT98" s="21">
        <f t="shared" si="1453"/>
        <v>0</v>
      </c>
      <c r="XU98" s="21"/>
      <c r="XV98" s="21">
        <f t="shared" si="1453"/>
        <v>0</v>
      </c>
      <c r="XW98" s="21"/>
      <c r="XX98" s="21">
        <f t="shared" si="1453"/>
        <v>0</v>
      </c>
      <c r="XY98" s="21"/>
      <c r="XZ98" s="21">
        <f t="shared" si="1453"/>
        <v>0</v>
      </c>
      <c r="YA98" s="21"/>
      <c r="YB98" s="21">
        <f t="shared" si="1392"/>
        <v>0</v>
      </c>
      <c r="YC98" s="21"/>
      <c r="YD98" s="21">
        <f t="shared" si="1393"/>
        <v>0</v>
      </c>
      <c r="YE98" s="21"/>
      <c r="YF98" s="21">
        <f t="shared" si="1394"/>
        <v>0</v>
      </c>
      <c r="YG98" s="21"/>
      <c r="YH98" s="21">
        <f t="shared" si="1395"/>
        <v>0</v>
      </c>
      <c r="YI98" s="21"/>
      <c r="YJ98" s="21">
        <f t="shared" si="1396"/>
        <v>0</v>
      </c>
      <c r="YK98" s="21"/>
      <c r="YL98" s="21">
        <f t="shared" si="1397"/>
        <v>0</v>
      </c>
      <c r="YM98" s="21"/>
      <c r="YN98" s="21">
        <f t="shared" si="1398"/>
        <v>0</v>
      </c>
      <c r="YO98" s="21"/>
      <c r="YP98" s="21">
        <f t="shared" si="1399"/>
        <v>0</v>
      </c>
      <c r="YQ98" s="21"/>
      <c r="YR98" s="21">
        <f t="shared" si="1400"/>
        <v>0</v>
      </c>
      <c r="YS98" s="21"/>
      <c r="YT98" s="21">
        <f t="shared" si="1401"/>
        <v>0</v>
      </c>
      <c r="YU98" s="21"/>
      <c r="YV98" s="21">
        <f t="shared" si="1402"/>
        <v>0</v>
      </c>
      <c r="YW98" s="21"/>
      <c r="YX98" s="21">
        <f t="shared" si="1403"/>
        <v>0</v>
      </c>
      <c r="YY98" s="21"/>
      <c r="YZ98" s="21">
        <f t="shared" si="1388"/>
        <v>0</v>
      </c>
      <c r="ZA98" s="21"/>
      <c r="ZB98" s="21">
        <f t="shared" si="1404"/>
        <v>0</v>
      </c>
      <c r="ZC98" s="21"/>
      <c r="ZD98" s="21">
        <f t="shared" si="1405"/>
        <v>0</v>
      </c>
      <c r="ZE98" s="21"/>
      <c r="ZF98" s="21">
        <f t="shared" si="1406"/>
        <v>0</v>
      </c>
      <c r="ZG98" s="21"/>
      <c r="ZH98" s="21">
        <f t="shared" si="1407"/>
        <v>0</v>
      </c>
      <c r="ZI98" s="21"/>
      <c r="ZJ98" s="21">
        <f t="shared" si="1408"/>
        <v>0</v>
      </c>
      <c r="ZK98" s="21"/>
      <c r="ZL98" s="21">
        <f t="shared" si="1409"/>
        <v>0</v>
      </c>
      <c r="ZM98" s="21"/>
      <c r="ZN98" s="21">
        <f t="shared" si="1410"/>
        <v>0</v>
      </c>
      <c r="ZO98" s="21"/>
      <c r="ZP98" s="21">
        <f t="shared" si="1411"/>
        <v>0</v>
      </c>
      <c r="ZQ98" s="21"/>
      <c r="ZR98" s="21">
        <f t="shared" si="1412"/>
        <v>0</v>
      </c>
      <c r="ZS98" s="21"/>
      <c r="ZT98" s="21">
        <f t="shared" si="1388"/>
        <v>0</v>
      </c>
      <c r="ZU98" s="21"/>
      <c r="ZV98" s="21">
        <f t="shared" si="1413"/>
        <v>0</v>
      </c>
      <c r="ZW98" s="21"/>
      <c r="ZX98" s="21">
        <f t="shared" si="1414"/>
        <v>0</v>
      </c>
      <c r="ZY98" s="21"/>
      <c r="ZZ98" s="21">
        <f t="shared" si="1414"/>
        <v>0</v>
      </c>
      <c r="AAA98" s="21"/>
      <c r="AAB98" s="21">
        <f t="shared" si="1415"/>
        <v>0</v>
      </c>
      <c r="AAC98" s="21"/>
      <c r="AAD98" s="21">
        <f t="shared" si="1415"/>
        <v>0</v>
      </c>
      <c r="AAE98" s="21"/>
      <c r="AAF98" s="21">
        <f t="shared" si="1416"/>
        <v>0</v>
      </c>
      <c r="AAG98" s="21"/>
      <c r="AAH98" s="21">
        <f t="shared" si="1416"/>
        <v>0</v>
      </c>
      <c r="AAI98" s="21"/>
      <c r="AAJ98" s="21">
        <f t="shared" si="1417"/>
        <v>0</v>
      </c>
      <c r="AAK98" s="21"/>
      <c r="AAL98" s="21">
        <f t="shared" si="1417"/>
        <v>0</v>
      </c>
      <c r="AAM98" s="21"/>
      <c r="AAN98" s="21">
        <f t="shared" si="1418"/>
        <v>0</v>
      </c>
      <c r="AAO98" s="21"/>
      <c r="AAP98" s="21">
        <f t="shared" si="1418"/>
        <v>0</v>
      </c>
      <c r="AAQ98" s="21"/>
      <c r="AAR98" s="21">
        <f t="shared" si="1419"/>
        <v>0</v>
      </c>
      <c r="AAS98" s="21"/>
      <c r="AAT98" s="21">
        <f t="shared" si="1419"/>
        <v>0</v>
      </c>
      <c r="AAU98" s="21"/>
      <c r="AAV98" s="21">
        <f t="shared" si="1420"/>
        <v>0</v>
      </c>
      <c r="AAW98" s="21"/>
      <c r="AAX98" s="21">
        <f t="shared" si="1420"/>
        <v>0</v>
      </c>
      <c r="AAY98" s="21"/>
      <c r="AAZ98" s="21">
        <f t="shared" si="1421"/>
        <v>0</v>
      </c>
      <c r="ABA98" s="21"/>
      <c r="ABB98" s="21">
        <f t="shared" si="1421"/>
        <v>0</v>
      </c>
      <c r="ABC98" s="21"/>
      <c r="ABD98" s="21">
        <f t="shared" si="1422"/>
        <v>0</v>
      </c>
      <c r="ABE98" s="21"/>
      <c r="ABF98" s="21">
        <f t="shared" si="1422"/>
        <v>0</v>
      </c>
      <c r="ABG98" s="21"/>
      <c r="ABH98" s="21">
        <f t="shared" si="1423"/>
        <v>0</v>
      </c>
      <c r="ABI98" s="21"/>
      <c r="ABJ98" s="21">
        <f t="shared" si="1423"/>
        <v>0</v>
      </c>
      <c r="ABK98" s="21"/>
      <c r="ABL98" s="21">
        <f t="shared" si="1424"/>
        <v>0</v>
      </c>
      <c r="ABM98" s="21"/>
      <c r="ABN98" s="21">
        <f t="shared" si="1424"/>
        <v>0</v>
      </c>
      <c r="ABO98" s="21"/>
      <c r="ABP98" s="21">
        <f t="shared" si="1425"/>
        <v>0</v>
      </c>
      <c r="ABQ98" s="21"/>
      <c r="ABR98" s="21">
        <f t="shared" si="1425"/>
        <v>0</v>
      </c>
      <c r="ABS98" s="21"/>
      <c r="ABT98" s="21">
        <f t="shared" si="1426"/>
        <v>0</v>
      </c>
      <c r="ABU98" s="21"/>
      <c r="ABV98" s="21">
        <f t="shared" si="1426"/>
        <v>0</v>
      </c>
      <c r="ABW98" s="21"/>
      <c r="ABX98" s="21">
        <f t="shared" si="1427"/>
        <v>0</v>
      </c>
      <c r="ABY98" s="21"/>
      <c r="ABZ98" s="21">
        <f t="shared" si="1427"/>
        <v>0</v>
      </c>
      <c r="ACA98" s="21"/>
      <c r="ACB98" s="21">
        <f t="shared" si="1428"/>
        <v>0</v>
      </c>
      <c r="ACC98" s="21"/>
      <c r="ACD98" s="21">
        <f t="shared" si="1428"/>
        <v>0</v>
      </c>
      <c r="ACE98" s="21"/>
      <c r="ACF98" s="21">
        <f t="shared" si="1429"/>
        <v>0</v>
      </c>
      <c r="ACG98" s="21"/>
      <c r="ACH98" s="21">
        <f t="shared" si="1429"/>
        <v>0</v>
      </c>
      <c r="ACI98" s="21"/>
      <c r="ACJ98" s="21">
        <f t="shared" si="1430"/>
        <v>0</v>
      </c>
      <c r="ACK98" s="21"/>
      <c r="ACL98" s="21">
        <f t="shared" si="1430"/>
        <v>0</v>
      </c>
      <c r="ACM98" s="21"/>
      <c r="ACN98" s="21">
        <f t="shared" si="1431"/>
        <v>0</v>
      </c>
      <c r="ACO98" s="21"/>
      <c r="ACP98" s="21">
        <f t="shared" si="1431"/>
        <v>0</v>
      </c>
      <c r="ACQ98" s="21"/>
      <c r="ACR98" s="21">
        <f t="shared" si="1432"/>
        <v>0</v>
      </c>
      <c r="ACS98" s="21"/>
      <c r="ACT98" s="21">
        <f t="shared" si="1432"/>
        <v>0</v>
      </c>
      <c r="ACU98" s="21"/>
      <c r="ACV98" s="21">
        <f t="shared" si="1433"/>
        <v>0</v>
      </c>
      <c r="ACW98" s="21"/>
      <c r="ACX98" s="21">
        <f t="shared" si="1433"/>
        <v>0</v>
      </c>
      <c r="ACY98" s="21"/>
      <c r="ACZ98" s="21">
        <f t="shared" si="1434"/>
        <v>0</v>
      </c>
      <c r="ADA98" s="21"/>
      <c r="ADB98" s="21">
        <f t="shared" si="1434"/>
        <v>0</v>
      </c>
      <c r="ADC98" s="21"/>
      <c r="ADD98" s="21">
        <f t="shared" si="1435"/>
        <v>0</v>
      </c>
      <c r="ADE98" s="21"/>
      <c r="ADF98" s="21">
        <f t="shared" si="1435"/>
        <v>0</v>
      </c>
      <c r="ADG98" s="21"/>
      <c r="ADH98" s="21">
        <f t="shared" si="1436"/>
        <v>0</v>
      </c>
      <c r="ADI98" s="21"/>
      <c r="ADJ98" s="21">
        <f t="shared" si="1436"/>
        <v>0</v>
      </c>
      <c r="ADK98" s="21"/>
      <c r="ADL98" s="21">
        <f t="shared" si="1437"/>
        <v>0</v>
      </c>
      <c r="ADM98" s="21"/>
      <c r="ADN98" s="21">
        <f t="shared" si="1437"/>
        <v>0</v>
      </c>
      <c r="ADO98" s="21"/>
      <c r="ADP98" s="21">
        <f t="shared" si="1437"/>
        <v>0</v>
      </c>
      <c r="ADQ98" s="21"/>
      <c r="ADR98" s="21">
        <f t="shared" si="1437"/>
        <v>0</v>
      </c>
      <c r="ADS98" s="21"/>
      <c r="ADT98" s="21">
        <f t="shared" si="1437"/>
        <v>0</v>
      </c>
      <c r="ADU98" s="21"/>
      <c r="ADV98" s="21">
        <f t="shared" si="1438"/>
        <v>0</v>
      </c>
      <c r="ADW98" s="21"/>
      <c r="ADX98" s="21">
        <f t="shared" si="1438"/>
        <v>0</v>
      </c>
      <c r="ADY98" s="21"/>
      <c r="ADZ98" s="21">
        <f t="shared" si="1438"/>
        <v>0</v>
      </c>
      <c r="AEA98" s="21"/>
      <c r="AEB98" s="21">
        <f t="shared" si="1438"/>
        <v>0</v>
      </c>
      <c r="AEC98" s="21"/>
      <c r="AED98" s="21">
        <f t="shared" si="1439"/>
        <v>0</v>
      </c>
      <c r="AEE98" s="21"/>
      <c r="AEF98" s="21">
        <f t="shared" si="1439"/>
        <v>0</v>
      </c>
      <c r="AEG98" s="21"/>
      <c r="AEH98" s="21">
        <f t="shared" si="1439"/>
        <v>0</v>
      </c>
      <c r="AEI98" s="21"/>
      <c r="AEJ98" s="21">
        <f t="shared" si="1439"/>
        <v>0</v>
      </c>
      <c r="AEK98" s="21"/>
      <c r="AEL98" s="21">
        <f t="shared" si="1439"/>
        <v>0</v>
      </c>
      <c r="AEM98" s="21"/>
      <c r="AEN98" s="21">
        <f t="shared" si="1440"/>
        <v>0</v>
      </c>
      <c r="AEO98" s="21"/>
      <c r="AEP98" s="21">
        <f t="shared" si="1440"/>
        <v>0</v>
      </c>
      <c r="AEQ98" s="21"/>
      <c r="AER98" s="21">
        <f t="shared" si="1440"/>
        <v>0</v>
      </c>
      <c r="AES98" s="21"/>
      <c r="AET98" s="21">
        <f t="shared" si="1440"/>
        <v>0</v>
      </c>
      <c r="AEU98" s="21"/>
      <c r="AEV98" s="21">
        <f t="shared" si="1441"/>
        <v>0</v>
      </c>
      <c r="AEW98" s="21"/>
      <c r="AEX98" s="21">
        <f t="shared" si="1441"/>
        <v>0</v>
      </c>
      <c r="AEY98" s="21"/>
      <c r="AEZ98" s="21">
        <f t="shared" si="1441"/>
        <v>0</v>
      </c>
      <c r="AFA98" s="21"/>
      <c r="AFB98" s="21">
        <f t="shared" si="1441"/>
        <v>0</v>
      </c>
      <c r="AFC98" s="21"/>
      <c r="AFD98" s="21">
        <f t="shared" si="1441"/>
        <v>0</v>
      </c>
      <c r="AFE98" s="21"/>
      <c r="AFF98" s="21">
        <f t="shared" si="1442"/>
        <v>0</v>
      </c>
      <c r="AFG98" s="21"/>
      <c r="AFH98" s="21">
        <f t="shared" si="1442"/>
        <v>0</v>
      </c>
      <c r="AFI98" s="21"/>
      <c r="AFJ98" s="21">
        <f t="shared" si="1442"/>
        <v>0</v>
      </c>
      <c r="AFK98" s="21"/>
      <c r="AFL98" s="21">
        <f t="shared" si="1442"/>
        <v>0</v>
      </c>
      <c r="AFM98" s="21"/>
      <c r="AFN98" s="21">
        <f t="shared" si="1443"/>
        <v>0</v>
      </c>
      <c r="AFO98" s="21"/>
      <c r="AFP98" s="21">
        <f t="shared" si="1443"/>
        <v>0</v>
      </c>
      <c r="AFQ98" s="21"/>
      <c r="AFR98" s="21">
        <f t="shared" si="1443"/>
        <v>0</v>
      </c>
      <c r="AFS98" s="21"/>
      <c r="AFT98" s="21">
        <f t="shared" si="1443"/>
        <v>0</v>
      </c>
      <c r="AFU98" s="21"/>
      <c r="AFV98" s="21">
        <f t="shared" si="1443"/>
        <v>0</v>
      </c>
      <c r="AFW98" s="21"/>
      <c r="AFX98" s="21">
        <f t="shared" si="1444"/>
        <v>0</v>
      </c>
      <c r="AFY98" s="21"/>
      <c r="AFZ98" s="21">
        <f t="shared" si="1444"/>
        <v>0</v>
      </c>
      <c r="AGA98" s="21"/>
      <c r="AGB98" s="21">
        <f t="shared" si="1444"/>
        <v>0</v>
      </c>
      <c r="AGC98" s="21"/>
      <c r="AGD98" s="21">
        <f t="shared" si="1444"/>
        <v>0</v>
      </c>
      <c r="AGE98" s="21"/>
      <c r="AGF98" s="21">
        <f t="shared" si="1445"/>
        <v>0</v>
      </c>
      <c r="AGG98" s="21"/>
      <c r="AGH98" s="21">
        <f t="shared" si="1445"/>
        <v>0</v>
      </c>
      <c r="AGI98" s="21"/>
      <c r="AGJ98" s="21">
        <f t="shared" si="1445"/>
        <v>0</v>
      </c>
      <c r="AGK98" s="21"/>
      <c r="AGL98" s="21">
        <f t="shared" si="1445"/>
        <v>0</v>
      </c>
      <c r="AGM98" s="21"/>
      <c r="AGN98" s="21">
        <f t="shared" si="1445"/>
        <v>0</v>
      </c>
      <c r="AGO98" s="21"/>
      <c r="AGP98" s="21">
        <f t="shared" si="1446"/>
        <v>0</v>
      </c>
      <c r="AGQ98" s="21"/>
      <c r="AGR98" s="21">
        <f t="shared" si="1446"/>
        <v>0</v>
      </c>
      <c r="AGS98" s="21"/>
      <c r="AGT98" s="21">
        <f t="shared" si="1446"/>
        <v>0</v>
      </c>
      <c r="AGU98" s="21"/>
      <c r="AGV98" s="21">
        <f t="shared" si="1446"/>
        <v>0</v>
      </c>
      <c r="AGW98" s="21"/>
      <c r="AGX98" s="21">
        <f t="shared" si="1447"/>
        <v>0</v>
      </c>
      <c r="AGY98" s="21"/>
      <c r="AGZ98" s="21">
        <f t="shared" si="1447"/>
        <v>0</v>
      </c>
      <c r="AHA98" s="21"/>
      <c r="AHB98" s="21">
        <f t="shared" si="1447"/>
        <v>0</v>
      </c>
      <c r="AHC98" s="21"/>
      <c r="AHD98" s="21">
        <f t="shared" si="1447"/>
        <v>0</v>
      </c>
      <c r="AHE98" s="21"/>
      <c r="AHF98" s="21">
        <f t="shared" si="1447"/>
        <v>0</v>
      </c>
      <c r="AHG98" s="21"/>
      <c r="AHH98" s="21">
        <f t="shared" si="1448"/>
        <v>0</v>
      </c>
      <c r="AHI98" s="21"/>
      <c r="AHJ98" s="21">
        <f t="shared" si="1448"/>
        <v>0</v>
      </c>
      <c r="AHK98" s="21"/>
      <c r="AHL98" s="21">
        <f t="shared" si="1448"/>
        <v>0</v>
      </c>
      <c r="AHM98" s="21"/>
      <c r="AHN98" s="21">
        <f t="shared" si="1448"/>
        <v>0</v>
      </c>
      <c r="AHO98" s="21"/>
      <c r="AHP98" s="21">
        <f t="shared" si="1449"/>
        <v>0</v>
      </c>
      <c r="AHQ98" s="21"/>
      <c r="AHR98" s="21">
        <f t="shared" si="1449"/>
        <v>0</v>
      </c>
      <c r="AHS98" s="21"/>
      <c r="AHT98" s="21">
        <f t="shared" si="1449"/>
        <v>0</v>
      </c>
      <c r="AHU98" s="21"/>
      <c r="AHV98" s="21">
        <f t="shared" si="1449"/>
        <v>0</v>
      </c>
      <c r="AHW98" s="21"/>
      <c r="AHX98" s="21">
        <f t="shared" si="1449"/>
        <v>0</v>
      </c>
      <c r="AHY98" s="21"/>
      <c r="AHZ98" s="21">
        <f t="shared" si="1450"/>
        <v>0</v>
      </c>
      <c r="AIA98" s="21"/>
      <c r="AIB98" s="21">
        <f t="shared" si="1450"/>
        <v>0</v>
      </c>
      <c r="AIC98" s="21"/>
      <c r="AID98" s="21">
        <f t="shared" si="1450"/>
        <v>0</v>
      </c>
      <c r="AIE98" s="21"/>
      <c r="AIF98" s="21">
        <f t="shared" si="1450"/>
        <v>0</v>
      </c>
      <c r="AIG98" s="21"/>
      <c r="AIH98" s="21">
        <f t="shared" si="1451"/>
        <v>0</v>
      </c>
      <c r="AII98" s="21"/>
      <c r="AIJ98" s="21">
        <f t="shared" si="1451"/>
        <v>0</v>
      </c>
      <c r="AIK98" s="21"/>
      <c r="AIL98" s="21">
        <f t="shared" si="1451"/>
        <v>0</v>
      </c>
      <c r="AIM98" s="21"/>
      <c r="AIN98" s="21">
        <f t="shared" si="1451"/>
        <v>0</v>
      </c>
      <c r="AIO98" s="21"/>
      <c r="AIP98" s="21">
        <f t="shared" si="1451"/>
        <v>0</v>
      </c>
      <c r="AIQ98" s="21"/>
      <c r="AIR98" s="21">
        <f t="shared" si="1452"/>
        <v>0</v>
      </c>
      <c r="AIS98" s="21"/>
      <c r="AIT98" s="21">
        <f t="shared" si="1452"/>
        <v>0</v>
      </c>
      <c r="AIU98" s="21"/>
      <c r="AIV98" s="21">
        <f t="shared" si="1452"/>
        <v>0</v>
      </c>
      <c r="AIW98" s="21"/>
      <c r="AIX98" s="21">
        <f t="shared" si="1452"/>
        <v>0</v>
      </c>
      <c r="AIY98" s="21"/>
      <c r="AIZ98" s="21">
        <f t="shared" si="1388"/>
        <v>0</v>
      </c>
      <c r="AJA98" s="21"/>
    </row>
    <row r="99" spans="2:937" ht="13.5" customHeight="1" x14ac:dyDescent="0.25">
      <c r="B99" s="31">
        <v>94</v>
      </c>
      <c r="C99" s="192" t="s">
        <v>209</v>
      </c>
      <c r="D99" s="67" t="s">
        <v>150</v>
      </c>
      <c r="E99" s="194" t="s">
        <v>392</v>
      </c>
      <c r="F99" s="194" t="str">
        <f>_xlfn.XLOOKUP(D99,'WTG PH-III'!$D$5:$D$198,'WTG PH-III'!$B$5:$B$198,0,0,1)</f>
        <v>PSS-14</v>
      </c>
      <c r="G99" s="22" t="s">
        <v>537</v>
      </c>
      <c r="H99" s="22" t="s">
        <v>541</v>
      </c>
      <c r="I99" s="61">
        <v>12</v>
      </c>
      <c r="J99" s="21">
        <v>253</v>
      </c>
      <c r="K99" s="21">
        <f t="shared" si="1129"/>
        <v>253</v>
      </c>
      <c r="L99" s="21">
        <f t="shared" si="1130"/>
        <v>253</v>
      </c>
      <c r="M99" s="21">
        <f t="shared" si="1131"/>
        <v>0</v>
      </c>
      <c r="N99" s="95">
        <f>VLOOKUP(D99,'WTG PH-III'!$D$5:$U$198,17,0)</f>
        <v>45784</v>
      </c>
      <c r="O99" s="95">
        <f>VLOOKUP(D99,'WTG PH-III'!$D$5:$U$198,18,0)</f>
        <v>45794</v>
      </c>
      <c r="P99" s="21">
        <f t="shared" si="1132"/>
        <v>0</v>
      </c>
      <c r="Q99" s="21"/>
      <c r="R99" s="21">
        <f t="shared" si="1133"/>
        <v>0</v>
      </c>
      <c r="S99" s="21"/>
      <c r="T99" s="21">
        <f t="shared" si="1134"/>
        <v>0</v>
      </c>
      <c r="U99" s="21"/>
      <c r="V99" s="21">
        <f t="shared" si="1135"/>
        <v>0</v>
      </c>
      <c r="W99" s="21"/>
      <c r="X99" s="21">
        <f t="shared" si="1136"/>
        <v>0</v>
      </c>
      <c r="Y99" s="21"/>
      <c r="Z99" s="21">
        <f t="shared" si="1137"/>
        <v>0</v>
      </c>
      <c r="AA99" s="21"/>
      <c r="AB99" s="21">
        <f t="shared" si="1138"/>
        <v>0</v>
      </c>
      <c r="AC99" s="21"/>
      <c r="AD99" s="21">
        <f t="shared" si="1139"/>
        <v>0</v>
      </c>
      <c r="AE99" s="21"/>
      <c r="AF99" s="21">
        <f t="shared" si="1140"/>
        <v>0</v>
      </c>
      <c r="AG99" s="21"/>
      <c r="AH99" s="21">
        <f t="shared" si="1141"/>
        <v>0</v>
      </c>
      <c r="AI99" s="21"/>
      <c r="AJ99" s="21">
        <f t="shared" si="1142"/>
        <v>0</v>
      </c>
      <c r="AK99" s="21"/>
      <c r="AL99" s="21">
        <f t="shared" si="1143"/>
        <v>0</v>
      </c>
      <c r="AM99" s="21"/>
      <c r="AN99" s="21">
        <f t="shared" si="1144"/>
        <v>0</v>
      </c>
      <c r="AO99" s="21"/>
      <c r="AP99" s="21">
        <f t="shared" si="1145"/>
        <v>0</v>
      </c>
      <c r="AQ99" s="21"/>
      <c r="AR99" s="21">
        <f t="shared" si="1146"/>
        <v>0</v>
      </c>
      <c r="AS99" s="21"/>
      <c r="AT99" s="21">
        <f t="shared" si="1147"/>
        <v>0</v>
      </c>
      <c r="AU99" s="21"/>
      <c r="AV99" s="21">
        <f t="shared" si="1148"/>
        <v>0</v>
      </c>
      <c r="AW99" s="21"/>
      <c r="AX99" s="21">
        <f t="shared" si="1149"/>
        <v>0</v>
      </c>
      <c r="AY99" s="21"/>
      <c r="AZ99" s="21">
        <f t="shared" si="1150"/>
        <v>0</v>
      </c>
      <c r="BA99" s="21"/>
      <c r="BB99" s="21">
        <f t="shared" si="1151"/>
        <v>0</v>
      </c>
      <c r="BC99" s="21"/>
      <c r="BD99" s="21">
        <f t="shared" si="1152"/>
        <v>0</v>
      </c>
      <c r="BE99" s="21"/>
      <c r="BF99" s="21">
        <f t="shared" si="1153"/>
        <v>0</v>
      </c>
      <c r="BG99" s="21"/>
      <c r="BH99" s="21">
        <f t="shared" si="1154"/>
        <v>0</v>
      </c>
      <c r="BI99" s="21"/>
      <c r="BJ99" s="21">
        <f t="shared" si="1155"/>
        <v>0</v>
      </c>
      <c r="BK99" s="21"/>
      <c r="BL99" s="21">
        <f t="shared" si="1156"/>
        <v>0</v>
      </c>
      <c r="BM99" s="21"/>
      <c r="BN99" s="21">
        <f t="shared" si="1157"/>
        <v>0</v>
      </c>
      <c r="BO99" s="21"/>
      <c r="BP99" s="21">
        <f t="shared" si="1158"/>
        <v>0</v>
      </c>
      <c r="BQ99" s="21"/>
      <c r="BR99" s="21">
        <f t="shared" si="1159"/>
        <v>0</v>
      </c>
      <c r="BS99" s="21"/>
      <c r="BT99" s="21">
        <f t="shared" si="1160"/>
        <v>0</v>
      </c>
      <c r="BU99" s="21"/>
      <c r="BV99" s="21">
        <f t="shared" si="1161"/>
        <v>0</v>
      </c>
      <c r="BW99" s="21"/>
      <c r="BX99" s="21">
        <f t="shared" si="1162"/>
        <v>0</v>
      </c>
      <c r="BY99" s="21"/>
      <c r="BZ99" s="21">
        <f t="shared" si="1163"/>
        <v>0</v>
      </c>
      <c r="CA99" s="21"/>
      <c r="CB99" s="21">
        <f t="shared" si="1164"/>
        <v>0</v>
      </c>
      <c r="CC99" s="21"/>
      <c r="CD99" s="21">
        <f t="shared" si="1165"/>
        <v>0</v>
      </c>
      <c r="CE99" s="21"/>
      <c r="CF99" s="21">
        <f t="shared" si="1166"/>
        <v>0</v>
      </c>
      <c r="CG99" s="21"/>
      <c r="CH99" s="21">
        <f t="shared" si="1167"/>
        <v>0</v>
      </c>
      <c r="CI99" s="21"/>
      <c r="CJ99" s="21">
        <f t="shared" si="1168"/>
        <v>0</v>
      </c>
      <c r="CK99" s="21"/>
      <c r="CL99" s="21">
        <f t="shared" si="1169"/>
        <v>0</v>
      </c>
      <c r="CM99" s="21"/>
      <c r="CN99" s="21">
        <f t="shared" si="1170"/>
        <v>0</v>
      </c>
      <c r="CO99" s="21"/>
      <c r="CP99" s="21">
        <f t="shared" si="1171"/>
        <v>0</v>
      </c>
      <c r="CQ99" s="21"/>
      <c r="CR99" s="21">
        <f t="shared" si="1172"/>
        <v>0</v>
      </c>
      <c r="CS99" s="21"/>
      <c r="CT99" s="21">
        <f t="shared" si="1173"/>
        <v>0</v>
      </c>
      <c r="CU99" s="21"/>
      <c r="CV99" s="21">
        <f t="shared" si="1174"/>
        <v>0</v>
      </c>
      <c r="CW99" s="21"/>
      <c r="CX99" s="21">
        <f t="shared" si="1175"/>
        <v>0</v>
      </c>
      <c r="CY99" s="21"/>
      <c r="CZ99" s="21">
        <f t="shared" si="1176"/>
        <v>0</v>
      </c>
      <c r="DA99" s="21"/>
      <c r="DB99" s="21">
        <f t="shared" si="1177"/>
        <v>0</v>
      </c>
      <c r="DC99" s="21"/>
      <c r="DD99" s="21">
        <f t="shared" si="1178"/>
        <v>0</v>
      </c>
      <c r="DE99" s="21"/>
      <c r="DF99" s="21">
        <f t="shared" si="1179"/>
        <v>0</v>
      </c>
      <c r="DG99" s="21"/>
      <c r="DH99" s="21">
        <f t="shared" si="1180"/>
        <v>0</v>
      </c>
      <c r="DI99" s="21"/>
      <c r="DJ99" s="21">
        <f t="shared" si="1181"/>
        <v>0</v>
      </c>
      <c r="DK99" s="21"/>
      <c r="DL99" s="21">
        <f t="shared" si="1182"/>
        <v>0</v>
      </c>
      <c r="DM99" s="21"/>
      <c r="DN99" s="21">
        <f t="shared" si="1183"/>
        <v>0</v>
      </c>
      <c r="DO99" s="21"/>
      <c r="DP99" s="21">
        <f t="shared" si="1184"/>
        <v>0</v>
      </c>
      <c r="DQ99" s="21"/>
      <c r="DR99" s="21">
        <f t="shared" si="1185"/>
        <v>0</v>
      </c>
      <c r="DS99" s="21"/>
      <c r="DT99" s="21">
        <f t="shared" si="1186"/>
        <v>0</v>
      </c>
      <c r="DU99" s="21"/>
      <c r="DV99" s="21">
        <f t="shared" si="1187"/>
        <v>0</v>
      </c>
      <c r="DW99" s="21"/>
      <c r="DX99" s="21">
        <f t="shared" si="1188"/>
        <v>0</v>
      </c>
      <c r="DY99" s="21"/>
      <c r="DZ99" s="21">
        <f t="shared" si="1189"/>
        <v>0</v>
      </c>
      <c r="EA99" s="21"/>
      <c r="EB99" s="21">
        <f t="shared" si="1190"/>
        <v>0</v>
      </c>
      <c r="EC99" s="21"/>
      <c r="ED99" s="21">
        <f t="shared" si="1191"/>
        <v>0</v>
      </c>
      <c r="EE99" s="21"/>
      <c r="EF99" s="21">
        <f t="shared" si="1192"/>
        <v>0</v>
      </c>
      <c r="EG99" s="21"/>
      <c r="EH99" s="21">
        <f t="shared" si="1193"/>
        <v>0</v>
      </c>
      <c r="EI99" s="21"/>
      <c r="EJ99" s="21">
        <f t="shared" si="1194"/>
        <v>0</v>
      </c>
      <c r="EK99" s="21"/>
      <c r="EL99" s="21">
        <f t="shared" si="1195"/>
        <v>0</v>
      </c>
      <c r="EM99" s="21"/>
      <c r="EN99" s="21">
        <f t="shared" si="1196"/>
        <v>0</v>
      </c>
      <c r="EO99" s="21"/>
      <c r="EP99" s="21">
        <f t="shared" si="1197"/>
        <v>0</v>
      </c>
      <c r="EQ99" s="21"/>
      <c r="ER99" s="21">
        <f t="shared" si="1198"/>
        <v>0</v>
      </c>
      <c r="ES99" s="21"/>
      <c r="ET99" s="21">
        <f t="shared" si="1199"/>
        <v>0</v>
      </c>
      <c r="EU99" s="21"/>
      <c r="EV99" s="21">
        <f t="shared" si="1200"/>
        <v>0</v>
      </c>
      <c r="EW99" s="21"/>
      <c r="EX99" s="21">
        <f t="shared" si="1201"/>
        <v>0</v>
      </c>
      <c r="EY99" s="21"/>
      <c r="EZ99" s="21">
        <f t="shared" si="1202"/>
        <v>0</v>
      </c>
      <c r="FA99" s="21"/>
      <c r="FB99" s="21">
        <f t="shared" si="1203"/>
        <v>0</v>
      </c>
      <c r="FC99" s="21"/>
      <c r="FD99" s="21">
        <f t="shared" si="1204"/>
        <v>0</v>
      </c>
      <c r="FE99" s="21"/>
      <c r="FF99" s="21">
        <f t="shared" si="1205"/>
        <v>0</v>
      </c>
      <c r="FG99" s="21"/>
      <c r="FH99" s="21">
        <f t="shared" si="1206"/>
        <v>0</v>
      </c>
      <c r="FI99" s="21"/>
      <c r="FJ99" s="21">
        <f t="shared" si="1207"/>
        <v>0</v>
      </c>
      <c r="FK99" s="21"/>
      <c r="FL99" s="21">
        <f t="shared" si="1208"/>
        <v>0</v>
      </c>
      <c r="FM99" s="21"/>
      <c r="FN99" s="21">
        <f t="shared" si="1209"/>
        <v>0</v>
      </c>
      <c r="FO99" s="21"/>
      <c r="FP99" s="21">
        <f t="shared" si="1210"/>
        <v>0</v>
      </c>
      <c r="FQ99" s="21"/>
      <c r="FR99" s="21">
        <f t="shared" si="1211"/>
        <v>0</v>
      </c>
      <c r="FS99" s="21"/>
      <c r="FT99" s="21">
        <f t="shared" si="1212"/>
        <v>0</v>
      </c>
      <c r="FU99" s="21"/>
      <c r="FV99" s="21">
        <f t="shared" si="1213"/>
        <v>0</v>
      </c>
      <c r="FW99" s="21"/>
      <c r="FX99" s="21">
        <f t="shared" si="1214"/>
        <v>0</v>
      </c>
      <c r="FY99" s="21"/>
      <c r="FZ99" s="21">
        <f t="shared" si="1215"/>
        <v>0</v>
      </c>
      <c r="GA99" s="21"/>
      <c r="GB99" s="21">
        <f t="shared" si="1216"/>
        <v>0</v>
      </c>
      <c r="GC99" s="21"/>
      <c r="GD99" s="21">
        <f t="shared" si="1217"/>
        <v>0</v>
      </c>
      <c r="GE99" s="21"/>
      <c r="GF99" s="21">
        <f t="shared" si="1218"/>
        <v>0</v>
      </c>
      <c r="GG99" s="21"/>
      <c r="GH99" s="21">
        <f t="shared" si="1219"/>
        <v>0</v>
      </c>
      <c r="GI99" s="21"/>
      <c r="GJ99" s="21">
        <f t="shared" si="1220"/>
        <v>0</v>
      </c>
      <c r="GK99" s="21"/>
      <c r="GL99" s="21">
        <f t="shared" si="1221"/>
        <v>0</v>
      </c>
      <c r="GM99" s="21"/>
      <c r="GN99" s="21">
        <f t="shared" si="1222"/>
        <v>0</v>
      </c>
      <c r="GO99" s="21"/>
      <c r="GP99" s="21">
        <f t="shared" si="1223"/>
        <v>0</v>
      </c>
      <c r="GQ99" s="21"/>
      <c r="GR99" s="21">
        <f t="shared" si="1224"/>
        <v>0</v>
      </c>
      <c r="GS99" s="21"/>
      <c r="GT99" s="21">
        <f t="shared" si="1225"/>
        <v>0</v>
      </c>
      <c r="GU99" s="21"/>
      <c r="GV99" s="21">
        <f t="shared" si="1226"/>
        <v>0</v>
      </c>
      <c r="GW99" s="21"/>
      <c r="GX99" s="21">
        <f t="shared" si="1227"/>
        <v>0</v>
      </c>
      <c r="GY99" s="21"/>
      <c r="GZ99" s="21">
        <f t="shared" si="1228"/>
        <v>0</v>
      </c>
      <c r="HA99" s="21"/>
      <c r="HB99" s="21">
        <f t="shared" si="1229"/>
        <v>0</v>
      </c>
      <c r="HC99" s="21"/>
      <c r="HD99" s="21">
        <f t="shared" si="1230"/>
        <v>0</v>
      </c>
      <c r="HE99" s="21"/>
      <c r="HF99" s="21">
        <f t="shared" si="1231"/>
        <v>0</v>
      </c>
      <c r="HG99" s="21"/>
      <c r="HH99" s="21">
        <f t="shared" si="1232"/>
        <v>0</v>
      </c>
      <c r="HI99" s="21"/>
      <c r="HJ99" s="21">
        <f t="shared" si="1233"/>
        <v>0</v>
      </c>
      <c r="HK99" s="21"/>
      <c r="HL99" s="21">
        <f t="shared" si="1234"/>
        <v>0</v>
      </c>
      <c r="HM99" s="21"/>
      <c r="HN99" s="21">
        <f t="shared" si="1235"/>
        <v>0</v>
      </c>
      <c r="HO99" s="21"/>
      <c r="HP99" s="21">
        <f t="shared" si="1236"/>
        <v>0</v>
      </c>
      <c r="HQ99" s="21"/>
      <c r="HR99" s="21">
        <f t="shared" si="1237"/>
        <v>0</v>
      </c>
      <c r="HS99" s="21"/>
      <c r="HT99" s="21">
        <f t="shared" si="1238"/>
        <v>0</v>
      </c>
      <c r="HU99" s="21"/>
      <c r="HV99" s="21">
        <f t="shared" si="1239"/>
        <v>0</v>
      </c>
      <c r="HW99" s="21"/>
      <c r="HX99" s="21">
        <f t="shared" si="1240"/>
        <v>0</v>
      </c>
      <c r="HY99" s="21"/>
      <c r="HZ99" s="21">
        <f t="shared" si="1241"/>
        <v>0</v>
      </c>
      <c r="IA99" s="21"/>
      <c r="IB99" s="21">
        <f t="shared" si="1242"/>
        <v>0</v>
      </c>
      <c r="IC99" s="21"/>
      <c r="ID99" s="21">
        <f t="shared" si="1243"/>
        <v>0</v>
      </c>
      <c r="IE99" s="21"/>
      <c r="IF99" s="21">
        <f t="shared" si="1244"/>
        <v>0</v>
      </c>
      <c r="IG99" s="21"/>
      <c r="IH99" s="21">
        <f t="shared" si="1245"/>
        <v>0</v>
      </c>
      <c r="II99" s="21"/>
      <c r="IJ99" s="21">
        <f t="shared" si="1246"/>
        <v>0</v>
      </c>
      <c r="IK99" s="21"/>
      <c r="IL99" s="21">
        <f t="shared" si="1247"/>
        <v>0</v>
      </c>
      <c r="IM99" s="21"/>
      <c r="IN99" s="21">
        <f t="shared" si="1248"/>
        <v>0</v>
      </c>
      <c r="IO99" s="21"/>
      <c r="IP99" s="21">
        <f t="shared" si="1249"/>
        <v>0</v>
      </c>
      <c r="IQ99" s="21"/>
      <c r="IR99" s="21">
        <f t="shared" si="1250"/>
        <v>0</v>
      </c>
      <c r="IS99" s="21"/>
      <c r="IT99" s="21">
        <f t="shared" si="1251"/>
        <v>0</v>
      </c>
      <c r="IU99" s="21"/>
      <c r="IV99" s="21">
        <f t="shared" si="1252"/>
        <v>0</v>
      </c>
      <c r="IW99" s="21"/>
      <c r="IX99" s="21">
        <f t="shared" si="1253"/>
        <v>0</v>
      </c>
      <c r="IY99" s="21"/>
      <c r="IZ99" s="21">
        <f t="shared" si="1254"/>
        <v>0</v>
      </c>
      <c r="JA99" s="21"/>
      <c r="JB99" s="21">
        <f t="shared" si="1255"/>
        <v>0</v>
      </c>
      <c r="JC99" s="21"/>
      <c r="JD99" s="21">
        <f t="shared" si="1256"/>
        <v>0</v>
      </c>
      <c r="JE99" s="21"/>
      <c r="JF99" s="21">
        <f t="shared" si="1257"/>
        <v>0</v>
      </c>
      <c r="JG99" s="21"/>
      <c r="JH99" s="21">
        <f t="shared" si="1258"/>
        <v>0</v>
      </c>
      <c r="JI99" s="21"/>
      <c r="JJ99" s="21">
        <f t="shared" si="1259"/>
        <v>0</v>
      </c>
      <c r="JK99" s="21"/>
      <c r="JL99" s="21">
        <f t="shared" si="1260"/>
        <v>0</v>
      </c>
      <c r="JM99" s="21"/>
      <c r="JN99" s="21">
        <f t="shared" si="1261"/>
        <v>0</v>
      </c>
      <c r="JO99" s="21"/>
      <c r="JP99" s="21">
        <f t="shared" si="1262"/>
        <v>0</v>
      </c>
      <c r="JQ99" s="21"/>
      <c r="JR99" s="21">
        <f t="shared" si="1263"/>
        <v>0</v>
      </c>
      <c r="JS99" s="21"/>
      <c r="JT99" s="21">
        <f t="shared" si="1264"/>
        <v>0</v>
      </c>
      <c r="JU99" s="21"/>
      <c r="JV99" s="21">
        <f t="shared" si="1265"/>
        <v>0</v>
      </c>
      <c r="JW99" s="21"/>
      <c r="JX99" s="21">
        <f t="shared" si="1266"/>
        <v>0</v>
      </c>
      <c r="JY99" s="21"/>
      <c r="JZ99" s="21">
        <f t="shared" si="1267"/>
        <v>0</v>
      </c>
      <c r="KA99" s="21"/>
      <c r="KB99" s="21">
        <f t="shared" si="1268"/>
        <v>0</v>
      </c>
      <c r="KC99" s="21"/>
      <c r="KD99" s="21">
        <f t="shared" si="1269"/>
        <v>0</v>
      </c>
      <c r="KE99" s="21"/>
      <c r="KF99" s="21">
        <f t="shared" si="1270"/>
        <v>0</v>
      </c>
      <c r="KG99" s="21"/>
      <c r="KH99" s="21">
        <f t="shared" si="1271"/>
        <v>0</v>
      </c>
      <c r="KI99" s="21"/>
      <c r="KJ99" s="21">
        <f t="shared" si="1272"/>
        <v>23</v>
      </c>
      <c r="KK99" s="21"/>
      <c r="KL99" s="21">
        <f t="shared" si="1273"/>
        <v>23</v>
      </c>
      <c r="KM99" s="21"/>
      <c r="KN99" s="21">
        <f t="shared" si="1274"/>
        <v>23</v>
      </c>
      <c r="KO99" s="21"/>
      <c r="KP99" s="21">
        <f t="shared" si="1275"/>
        <v>23</v>
      </c>
      <c r="KQ99" s="21"/>
      <c r="KR99" s="21">
        <f t="shared" si="1276"/>
        <v>23</v>
      </c>
      <c r="KS99" s="21"/>
      <c r="KT99" s="21">
        <f t="shared" si="1277"/>
        <v>23</v>
      </c>
      <c r="KU99" s="21"/>
      <c r="KV99" s="21">
        <f t="shared" si="1278"/>
        <v>23</v>
      </c>
      <c r="KW99" s="21"/>
      <c r="KX99" s="21">
        <f t="shared" si="1279"/>
        <v>23</v>
      </c>
      <c r="KY99" s="21"/>
      <c r="KZ99" s="21">
        <f t="shared" si="1280"/>
        <v>23</v>
      </c>
      <c r="LA99" s="21"/>
      <c r="LB99" s="21">
        <f t="shared" si="1281"/>
        <v>23</v>
      </c>
      <c r="LC99" s="21"/>
      <c r="LD99" s="21">
        <f t="shared" si="1282"/>
        <v>23</v>
      </c>
      <c r="LE99" s="21"/>
      <c r="LF99" s="21">
        <f t="shared" si="1283"/>
        <v>0</v>
      </c>
      <c r="LG99" s="21"/>
      <c r="LH99" s="21">
        <f t="shared" si="1284"/>
        <v>0</v>
      </c>
      <c r="LI99" s="21"/>
      <c r="LJ99" s="21">
        <f t="shared" si="1285"/>
        <v>0</v>
      </c>
      <c r="LK99" s="21"/>
      <c r="LL99" s="21">
        <f t="shared" si="1286"/>
        <v>0</v>
      </c>
      <c r="LM99" s="21"/>
      <c r="LN99" s="21">
        <f t="shared" si="1287"/>
        <v>0</v>
      </c>
      <c r="LO99" s="21"/>
      <c r="LP99" s="21">
        <f t="shared" si="1288"/>
        <v>0</v>
      </c>
      <c r="LQ99" s="21"/>
      <c r="LR99" s="21">
        <f t="shared" si="1289"/>
        <v>0</v>
      </c>
      <c r="LS99" s="21"/>
      <c r="LT99" s="21">
        <f t="shared" si="1290"/>
        <v>0</v>
      </c>
      <c r="LU99" s="21"/>
      <c r="LV99" s="21">
        <f t="shared" si="1291"/>
        <v>0</v>
      </c>
      <c r="LW99" s="21"/>
      <c r="LX99" s="21">
        <f t="shared" si="1292"/>
        <v>0</v>
      </c>
      <c r="LY99" s="21"/>
      <c r="LZ99" s="21">
        <f t="shared" si="1293"/>
        <v>0</v>
      </c>
      <c r="MA99" s="21"/>
      <c r="MB99" s="21">
        <f t="shared" si="1294"/>
        <v>0</v>
      </c>
      <c r="MC99" s="21"/>
      <c r="MD99" s="21">
        <f t="shared" si="1295"/>
        <v>0</v>
      </c>
      <c r="ME99" s="21"/>
      <c r="MF99" s="21">
        <f t="shared" si="1296"/>
        <v>0</v>
      </c>
      <c r="MG99" s="21"/>
      <c r="MH99" s="21">
        <f t="shared" si="1297"/>
        <v>0</v>
      </c>
      <c r="MI99" s="21"/>
      <c r="MJ99" s="21">
        <f t="shared" si="1298"/>
        <v>0</v>
      </c>
      <c r="MK99" s="21"/>
      <c r="ML99" s="21">
        <f t="shared" si="1299"/>
        <v>0</v>
      </c>
      <c r="MM99" s="21"/>
      <c r="MN99" s="21">
        <f t="shared" si="1300"/>
        <v>0</v>
      </c>
      <c r="MO99" s="21"/>
      <c r="MP99" s="21">
        <f t="shared" si="1301"/>
        <v>0</v>
      </c>
      <c r="MQ99" s="21"/>
      <c r="MR99" s="21">
        <f t="shared" si="1302"/>
        <v>0</v>
      </c>
      <c r="MS99" s="21"/>
      <c r="MT99" s="21">
        <f t="shared" si="1303"/>
        <v>0</v>
      </c>
      <c r="MU99" s="21"/>
      <c r="MV99" s="21">
        <f t="shared" si="1304"/>
        <v>0</v>
      </c>
      <c r="MW99" s="21"/>
      <c r="MX99" s="21">
        <f t="shared" si="1305"/>
        <v>0</v>
      </c>
      <c r="MY99" s="21"/>
      <c r="MZ99" s="21">
        <f t="shared" si="1306"/>
        <v>0</v>
      </c>
      <c r="NA99" s="21"/>
      <c r="NB99" s="21">
        <f t="shared" si="1307"/>
        <v>0</v>
      </c>
      <c r="NC99" s="21"/>
      <c r="ND99" s="21">
        <f t="shared" si="1308"/>
        <v>0</v>
      </c>
      <c r="NE99" s="21"/>
      <c r="NF99" s="21">
        <f t="shared" si="1309"/>
        <v>0</v>
      </c>
      <c r="NG99" s="21"/>
      <c r="NH99" s="21">
        <f t="shared" si="1310"/>
        <v>0</v>
      </c>
      <c r="NI99" s="21"/>
      <c r="NJ99" s="21">
        <f t="shared" si="1311"/>
        <v>0</v>
      </c>
      <c r="NK99" s="21"/>
      <c r="NL99" s="21">
        <f t="shared" si="1312"/>
        <v>0</v>
      </c>
      <c r="NM99" s="21"/>
      <c r="NN99" s="21">
        <f t="shared" si="1313"/>
        <v>0</v>
      </c>
      <c r="NO99" s="21"/>
      <c r="NP99" s="21">
        <f t="shared" si="1314"/>
        <v>0</v>
      </c>
      <c r="NQ99" s="21"/>
      <c r="NR99" s="21">
        <f t="shared" si="1315"/>
        <v>0</v>
      </c>
      <c r="NS99" s="21"/>
      <c r="NT99" s="21">
        <f t="shared" si="1316"/>
        <v>0</v>
      </c>
      <c r="NU99" s="21"/>
      <c r="NV99" s="21">
        <f t="shared" si="1317"/>
        <v>0</v>
      </c>
      <c r="NW99" s="21"/>
      <c r="NX99" s="21">
        <f t="shared" si="1318"/>
        <v>0</v>
      </c>
      <c r="NY99" s="21"/>
      <c r="NZ99" s="21">
        <f t="shared" si="1319"/>
        <v>0</v>
      </c>
      <c r="OA99" s="21"/>
      <c r="OB99" s="21">
        <f t="shared" si="1320"/>
        <v>0</v>
      </c>
      <c r="OC99" s="21"/>
      <c r="OD99" s="21">
        <f t="shared" si="1321"/>
        <v>0</v>
      </c>
      <c r="OE99" s="21"/>
      <c r="OF99" s="21">
        <f t="shared" si="1322"/>
        <v>0</v>
      </c>
      <c r="OG99" s="21"/>
      <c r="OH99" s="21">
        <f t="shared" si="1323"/>
        <v>0</v>
      </c>
      <c r="OI99" s="21"/>
      <c r="OJ99" s="21">
        <f t="shared" si="1324"/>
        <v>0</v>
      </c>
      <c r="OK99" s="21"/>
      <c r="OL99" s="21">
        <f t="shared" si="1325"/>
        <v>0</v>
      </c>
      <c r="OM99" s="21"/>
      <c r="ON99" s="21">
        <f t="shared" si="1326"/>
        <v>0</v>
      </c>
      <c r="OO99" s="21"/>
      <c r="OP99" s="21">
        <f t="shared" si="1326"/>
        <v>0</v>
      </c>
      <c r="OQ99" s="21"/>
      <c r="OR99" s="21">
        <f t="shared" si="1326"/>
        <v>0</v>
      </c>
      <c r="OS99" s="21"/>
      <c r="OT99" s="21">
        <f t="shared" si="1326"/>
        <v>0</v>
      </c>
      <c r="OU99" s="21"/>
      <c r="OV99" s="21">
        <f t="shared" si="1326"/>
        <v>0</v>
      </c>
      <c r="OW99" s="21"/>
      <c r="OX99" s="21">
        <f t="shared" si="1326"/>
        <v>0</v>
      </c>
      <c r="OY99" s="21"/>
      <c r="OZ99" s="21">
        <f t="shared" si="1326"/>
        <v>0</v>
      </c>
      <c r="PA99" s="21"/>
      <c r="PB99" s="21">
        <f t="shared" si="1327"/>
        <v>0</v>
      </c>
      <c r="PC99" s="21"/>
      <c r="PD99" s="21">
        <f t="shared" si="1327"/>
        <v>0</v>
      </c>
      <c r="PE99" s="21"/>
      <c r="PF99" s="21">
        <f t="shared" si="1327"/>
        <v>0</v>
      </c>
      <c r="PG99" s="21"/>
      <c r="PH99" s="21">
        <f t="shared" si="1327"/>
        <v>0</v>
      </c>
      <c r="PI99" s="21"/>
      <c r="PJ99" s="21">
        <f t="shared" si="1327"/>
        <v>0</v>
      </c>
      <c r="PK99" s="21"/>
      <c r="PL99" s="21">
        <f t="shared" si="1327"/>
        <v>0</v>
      </c>
      <c r="PM99" s="21"/>
      <c r="PN99" s="21">
        <f t="shared" si="1328"/>
        <v>0</v>
      </c>
      <c r="PO99" s="21"/>
      <c r="PP99" s="21">
        <f t="shared" si="1328"/>
        <v>0</v>
      </c>
      <c r="PQ99" s="21"/>
      <c r="PR99" s="21">
        <f t="shared" si="1328"/>
        <v>0</v>
      </c>
      <c r="PS99" s="21"/>
      <c r="PT99" s="21">
        <f t="shared" si="1328"/>
        <v>0</v>
      </c>
      <c r="PU99" s="21"/>
      <c r="PV99" s="21">
        <f t="shared" si="1328"/>
        <v>0</v>
      </c>
      <c r="PW99" s="21"/>
      <c r="PX99" s="21">
        <f t="shared" si="1328"/>
        <v>0</v>
      </c>
      <c r="PY99" s="21"/>
      <c r="PZ99" s="21">
        <f t="shared" si="1329"/>
        <v>0</v>
      </c>
      <c r="QA99" s="21"/>
      <c r="QB99" s="21">
        <f t="shared" si="1329"/>
        <v>0</v>
      </c>
      <c r="QC99" s="21"/>
      <c r="QD99" s="21">
        <f t="shared" si="1329"/>
        <v>0</v>
      </c>
      <c r="QE99" s="21"/>
      <c r="QF99" s="21">
        <f t="shared" si="1329"/>
        <v>0</v>
      </c>
      <c r="QG99" s="21"/>
      <c r="QH99" s="21">
        <f t="shared" si="1329"/>
        <v>0</v>
      </c>
      <c r="QI99" s="21"/>
      <c r="QJ99" s="21">
        <f t="shared" si="1329"/>
        <v>0</v>
      </c>
      <c r="QK99" s="21"/>
      <c r="QL99" s="21">
        <f t="shared" si="1330"/>
        <v>0</v>
      </c>
      <c r="QM99" s="21"/>
      <c r="QN99" s="21">
        <f t="shared" si="1330"/>
        <v>0</v>
      </c>
      <c r="QO99" s="21"/>
      <c r="QP99" s="21">
        <f t="shared" si="1330"/>
        <v>0</v>
      </c>
      <c r="QQ99" s="21"/>
      <c r="QR99" s="21">
        <f t="shared" si="1330"/>
        <v>0</v>
      </c>
      <c r="QS99" s="21"/>
      <c r="QT99" s="21">
        <f t="shared" si="1330"/>
        <v>0</v>
      </c>
      <c r="QU99" s="21"/>
      <c r="QV99" s="21">
        <f t="shared" si="1330"/>
        <v>0</v>
      </c>
      <c r="QW99" s="21"/>
      <c r="QX99" s="21">
        <f t="shared" si="1331"/>
        <v>0</v>
      </c>
      <c r="QY99" s="21"/>
      <c r="QZ99" s="21">
        <f t="shared" si="1331"/>
        <v>0</v>
      </c>
      <c r="RA99" s="21"/>
      <c r="RB99" s="21">
        <f t="shared" si="1331"/>
        <v>0</v>
      </c>
      <c r="RC99" s="21"/>
      <c r="RD99" s="21">
        <f t="shared" si="1331"/>
        <v>0</v>
      </c>
      <c r="RE99" s="21"/>
      <c r="RF99" s="21">
        <f t="shared" si="1331"/>
        <v>0</v>
      </c>
      <c r="RG99" s="21"/>
      <c r="RH99" s="21">
        <f t="shared" si="1331"/>
        <v>0</v>
      </c>
      <c r="RI99" s="21"/>
      <c r="RJ99" s="21">
        <f t="shared" si="1332"/>
        <v>0</v>
      </c>
      <c r="RK99" s="21"/>
      <c r="RL99" s="21">
        <f t="shared" si="1333"/>
        <v>0</v>
      </c>
      <c r="RM99" s="21"/>
      <c r="RN99" s="21">
        <f t="shared" si="1334"/>
        <v>0</v>
      </c>
      <c r="RO99" s="21"/>
      <c r="RP99" s="21">
        <f t="shared" si="1335"/>
        <v>0</v>
      </c>
      <c r="RQ99" s="21"/>
      <c r="RR99" s="21">
        <f t="shared" si="1336"/>
        <v>0</v>
      </c>
      <c r="RS99" s="21"/>
      <c r="RT99" s="21">
        <f t="shared" si="1337"/>
        <v>0</v>
      </c>
      <c r="RU99" s="21"/>
      <c r="RV99" s="21">
        <f t="shared" si="1338"/>
        <v>0</v>
      </c>
      <c r="RW99" s="21"/>
      <c r="RX99" s="21">
        <f t="shared" si="1339"/>
        <v>0</v>
      </c>
      <c r="RY99" s="21"/>
      <c r="RZ99" s="21">
        <f t="shared" si="1340"/>
        <v>0</v>
      </c>
      <c r="SA99" s="21"/>
      <c r="SB99" s="21">
        <f t="shared" si="1341"/>
        <v>0</v>
      </c>
      <c r="SC99" s="21"/>
      <c r="SD99" s="21">
        <f t="shared" si="1342"/>
        <v>0</v>
      </c>
      <c r="SE99" s="21"/>
      <c r="SF99" s="21">
        <f t="shared" si="1343"/>
        <v>0</v>
      </c>
      <c r="SG99" s="21"/>
      <c r="SH99" s="21">
        <f t="shared" si="1344"/>
        <v>0</v>
      </c>
      <c r="SI99" s="21"/>
      <c r="SJ99" s="21">
        <f t="shared" si="1345"/>
        <v>0</v>
      </c>
      <c r="SK99" s="21"/>
      <c r="SL99" s="21">
        <f t="shared" si="1346"/>
        <v>0</v>
      </c>
      <c r="SM99" s="21"/>
      <c r="SN99" s="21">
        <f t="shared" si="1347"/>
        <v>0</v>
      </c>
      <c r="SO99" s="21"/>
      <c r="SP99" s="21">
        <f t="shared" si="1348"/>
        <v>0</v>
      </c>
      <c r="SQ99" s="21"/>
      <c r="SR99" s="21">
        <f t="shared" si="1349"/>
        <v>0</v>
      </c>
      <c r="SS99" s="21"/>
      <c r="ST99" s="21">
        <f t="shared" si="1350"/>
        <v>0</v>
      </c>
      <c r="SU99" s="21"/>
      <c r="SV99" s="21">
        <f t="shared" si="1351"/>
        <v>0</v>
      </c>
      <c r="SW99" s="21"/>
      <c r="SX99" s="21">
        <f t="shared" si="1352"/>
        <v>0</v>
      </c>
      <c r="SY99" s="21"/>
      <c r="SZ99" s="21">
        <f t="shared" si="1353"/>
        <v>0</v>
      </c>
      <c r="TA99" s="21"/>
      <c r="TB99" s="21">
        <f t="shared" si="1354"/>
        <v>0</v>
      </c>
      <c r="TC99" s="21"/>
      <c r="TD99" s="21">
        <f t="shared" si="1355"/>
        <v>0</v>
      </c>
      <c r="TE99" s="21"/>
      <c r="TF99" s="21">
        <f t="shared" si="1356"/>
        <v>0</v>
      </c>
      <c r="TG99" s="21"/>
      <c r="TH99" s="21">
        <f t="shared" si="1357"/>
        <v>0</v>
      </c>
      <c r="TI99" s="21"/>
      <c r="TJ99" s="21">
        <f t="shared" si="1358"/>
        <v>0</v>
      </c>
      <c r="TK99" s="21"/>
      <c r="TL99" s="21">
        <f t="shared" si="1359"/>
        <v>0</v>
      </c>
      <c r="TM99" s="21"/>
      <c r="TN99" s="21">
        <f t="shared" si="1360"/>
        <v>0</v>
      </c>
      <c r="TO99" s="21"/>
      <c r="TP99" s="21">
        <f t="shared" si="1361"/>
        <v>0</v>
      </c>
      <c r="TQ99" s="21"/>
      <c r="TR99" s="21">
        <f t="shared" si="1362"/>
        <v>0</v>
      </c>
      <c r="TS99" s="21"/>
      <c r="TT99" s="21">
        <f t="shared" si="1363"/>
        <v>0</v>
      </c>
      <c r="TU99" s="21"/>
      <c r="TV99" s="21">
        <f t="shared" si="1364"/>
        <v>0</v>
      </c>
      <c r="TW99" s="21"/>
      <c r="TX99" s="21">
        <f t="shared" si="1365"/>
        <v>0</v>
      </c>
      <c r="TY99" s="21"/>
      <c r="TZ99" s="21">
        <f t="shared" si="1366"/>
        <v>0</v>
      </c>
      <c r="UA99" s="21"/>
      <c r="UB99" s="21">
        <f t="shared" si="1367"/>
        <v>0</v>
      </c>
      <c r="UC99" s="21"/>
      <c r="UD99" s="21">
        <f t="shared" si="1368"/>
        <v>0</v>
      </c>
      <c r="UE99" s="21"/>
      <c r="UF99" s="21">
        <f t="shared" si="1369"/>
        <v>0</v>
      </c>
      <c r="UG99" s="21"/>
      <c r="UH99" s="21">
        <f t="shared" si="1370"/>
        <v>0</v>
      </c>
      <c r="UI99" s="21"/>
      <c r="UJ99" s="21">
        <f t="shared" si="1371"/>
        <v>0</v>
      </c>
      <c r="UK99" s="21"/>
      <c r="UL99" s="21">
        <f t="shared" si="1372"/>
        <v>0</v>
      </c>
      <c r="UM99" s="21"/>
      <c r="UN99" s="21">
        <f t="shared" si="1373"/>
        <v>0</v>
      </c>
      <c r="UO99" s="21"/>
      <c r="UP99" s="21">
        <f t="shared" si="1374"/>
        <v>0</v>
      </c>
      <c r="UQ99" s="21"/>
      <c r="UR99" s="21">
        <f t="shared" si="1375"/>
        <v>0</v>
      </c>
      <c r="US99" s="21"/>
      <c r="UT99" s="21">
        <f t="shared" si="1376"/>
        <v>0</v>
      </c>
      <c r="UU99" s="21"/>
      <c r="UV99" s="21">
        <f t="shared" si="1377"/>
        <v>0</v>
      </c>
      <c r="UW99" s="21"/>
      <c r="UX99" s="21">
        <f t="shared" si="1378"/>
        <v>0</v>
      </c>
      <c r="UY99" s="21"/>
      <c r="UZ99" s="21">
        <f t="shared" si="1379"/>
        <v>0</v>
      </c>
      <c r="VA99" s="21"/>
      <c r="VB99" s="21">
        <f t="shared" si="1380"/>
        <v>0</v>
      </c>
      <c r="VC99" s="21"/>
      <c r="VD99" s="21">
        <f t="shared" si="1381"/>
        <v>0</v>
      </c>
      <c r="VE99" s="21"/>
      <c r="VF99" s="21">
        <f t="shared" si="1382"/>
        <v>0</v>
      </c>
      <c r="VG99" s="21"/>
      <c r="VH99" s="21">
        <f t="shared" si="1383"/>
        <v>0</v>
      </c>
      <c r="VI99" s="21"/>
      <c r="VJ99" s="21">
        <f t="shared" si="1384"/>
        <v>0</v>
      </c>
      <c r="VK99" s="21"/>
      <c r="VL99" s="21">
        <f t="shared" si="1385"/>
        <v>0</v>
      </c>
      <c r="VM99" s="21"/>
      <c r="VN99" s="21">
        <f t="shared" si="1386"/>
        <v>0</v>
      </c>
      <c r="VO99" s="21"/>
      <c r="VP99" s="21">
        <f t="shared" si="1387"/>
        <v>0</v>
      </c>
      <c r="VQ99" s="21"/>
      <c r="VR99" s="21">
        <f t="shared" si="1326"/>
        <v>0</v>
      </c>
      <c r="VS99" s="21"/>
      <c r="VT99" s="21">
        <f t="shared" si="1388"/>
        <v>0</v>
      </c>
      <c r="VU99" s="21"/>
      <c r="VV99" s="21">
        <f t="shared" si="1388"/>
        <v>0</v>
      </c>
      <c r="VW99" s="21"/>
      <c r="VX99" s="21">
        <f t="shared" si="1389"/>
        <v>0</v>
      </c>
      <c r="VY99" s="21"/>
      <c r="VZ99" s="21">
        <f t="shared" si="1389"/>
        <v>0</v>
      </c>
      <c r="WA99" s="21"/>
      <c r="WB99" s="21">
        <f t="shared" si="1389"/>
        <v>0</v>
      </c>
      <c r="WC99" s="21"/>
      <c r="WD99" s="21">
        <f t="shared" si="1389"/>
        <v>0</v>
      </c>
      <c r="WE99" s="21"/>
      <c r="WF99" s="21">
        <f t="shared" si="1389"/>
        <v>0</v>
      </c>
      <c r="WG99" s="21"/>
      <c r="WH99" s="21">
        <f t="shared" si="1389"/>
        <v>0</v>
      </c>
      <c r="WI99" s="21"/>
      <c r="WJ99" s="21">
        <f t="shared" si="1389"/>
        <v>0</v>
      </c>
      <c r="WK99" s="21"/>
      <c r="WL99" s="21">
        <f t="shared" si="1389"/>
        <v>0</v>
      </c>
      <c r="WM99" s="21"/>
      <c r="WN99" s="21">
        <f t="shared" si="1390"/>
        <v>0</v>
      </c>
      <c r="WO99" s="21"/>
      <c r="WP99" s="21">
        <f t="shared" si="1390"/>
        <v>0</v>
      </c>
      <c r="WQ99" s="21"/>
      <c r="WR99" s="21">
        <f t="shared" si="1390"/>
        <v>0</v>
      </c>
      <c r="WS99" s="21"/>
      <c r="WT99" s="21">
        <f t="shared" si="1390"/>
        <v>0</v>
      </c>
      <c r="WU99" s="21"/>
      <c r="WV99" s="21">
        <f t="shared" si="1390"/>
        <v>0</v>
      </c>
      <c r="WW99" s="21"/>
      <c r="WX99" s="21">
        <f t="shared" si="1390"/>
        <v>0</v>
      </c>
      <c r="WY99" s="21"/>
      <c r="WZ99" s="21">
        <f t="shared" si="1390"/>
        <v>0</v>
      </c>
      <c r="XA99" s="21"/>
      <c r="XB99" s="21">
        <f t="shared" si="1390"/>
        <v>0</v>
      </c>
      <c r="XC99" s="21"/>
      <c r="XD99" s="21">
        <f t="shared" si="1391"/>
        <v>0</v>
      </c>
      <c r="XE99" s="21"/>
      <c r="XF99" s="21">
        <f t="shared" si="1391"/>
        <v>0</v>
      </c>
      <c r="XG99" s="21"/>
      <c r="XH99" s="21">
        <f t="shared" si="1391"/>
        <v>0</v>
      </c>
      <c r="XI99" s="21"/>
      <c r="XJ99" s="21">
        <f t="shared" si="1391"/>
        <v>0</v>
      </c>
      <c r="XK99" s="21"/>
      <c r="XL99" s="21">
        <f t="shared" si="1391"/>
        <v>0</v>
      </c>
      <c r="XM99" s="21"/>
      <c r="XN99" s="21">
        <f t="shared" si="1391"/>
        <v>0</v>
      </c>
      <c r="XO99" s="21"/>
      <c r="XP99" s="21">
        <f t="shared" si="1391"/>
        <v>0</v>
      </c>
      <c r="XQ99" s="21"/>
      <c r="XR99" s="21">
        <f t="shared" si="1391"/>
        <v>0</v>
      </c>
      <c r="XS99" s="21"/>
      <c r="XT99" s="21">
        <f t="shared" si="1453"/>
        <v>0</v>
      </c>
      <c r="XU99" s="21"/>
      <c r="XV99" s="21">
        <f t="shared" si="1453"/>
        <v>0</v>
      </c>
      <c r="XW99" s="21"/>
      <c r="XX99" s="21">
        <f t="shared" si="1453"/>
        <v>0</v>
      </c>
      <c r="XY99" s="21"/>
      <c r="XZ99" s="21">
        <f t="shared" si="1453"/>
        <v>0</v>
      </c>
      <c r="YA99" s="21"/>
      <c r="YB99" s="21">
        <f t="shared" si="1392"/>
        <v>0</v>
      </c>
      <c r="YC99" s="21"/>
      <c r="YD99" s="21">
        <f t="shared" si="1393"/>
        <v>0</v>
      </c>
      <c r="YE99" s="21"/>
      <c r="YF99" s="21">
        <f t="shared" si="1394"/>
        <v>0</v>
      </c>
      <c r="YG99" s="21"/>
      <c r="YH99" s="21">
        <f t="shared" si="1395"/>
        <v>0</v>
      </c>
      <c r="YI99" s="21"/>
      <c r="YJ99" s="21">
        <f t="shared" si="1396"/>
        <v>0</v>
      </c>
      <c r="YK99" s="21"/>
      <c r="YL99" s="21">
        <f t="shared" si="1397"/>
        <v>0</v>
      </c>
      <c r="YM99" s="21"/>
      <c r="YN99" s="21">
        <f t="shared" si="1398"/>
        <v>0</v>
      </c>
      <c r="YO99" s="21"/>
      <c r="YP99" s="21">
        <f t="shared" si="1399"/>
        <v>0</v>
      </c>
      <c r="YQ99" s="21"/>
      <c r="YR99" s="21">
        <f t="shared" si="1400"/>
        <v>0</v>
      </c>
      <c r="YS99" s="21"/>
      <c r="YT99" s="21">
        <f t="shared" si="1401"/>
        <v>0</v>
      </c>
      <c r="YU99" s="21"/>
      <c r="YV99" s="21">
        <f t="shared" si="1402"/>
        <v>0</v>
      </c>
      <c r="YW99" s="21"/>
      <c r="YX99" s="21">
        <f t="shared" si="1403"/>
        <v>0</v>
      </c>
      <c r="YY99" s="21"/>
      <c r="YZ99" s="21">
        <f t="shared" si="1388"/>
        <v>0</v>
      </c>
      <c r="ZA99" s="21"/>
      <c r="ZB99" s="21">
        <f t="shared" si="1404"/>
        <v>0</v>
      </c>
      <c r="ZC99" s="21"/>
      <c r="ZD99" s="21">
        <f t="shared" si="1405"/>
        <v>0</v>
      </c>
      <c r="ZE99" s="21"/>
      <c r="ZF99" s="21">
        <f t="shared" si="1406"/>
        <v>0</v>
      </c>
      <c r="ZG99" s="21"/>
      <c r="ZH99" s="21">
        <f t="shared" si="1407"/>
        <v>0</v>
      </c>
      <c r="ZI99" s="21"/>
      <c r="ZJ99" s="21">
        <f t="shared" si="1408"/>
        <v>0</v>
      </c>
      <c r="ZK99" s="21"/>
      <c r="ZL99" s="21">
        <f t="shared" si="1409"/>
        <v>0</v>
      </c>
      <c r="ZM99" s="21"/>
      <c r="ZN99" s="21">
        <f t="shared" si="1410"/>
        <v>0</v>
      </c>
      <c r="ZO99" s="21"/>
      <c r="ZP99" s="21">
        <f t="shared" si="1411"/>
        <v>0</v>
      </c>
      <c r="ZQ99" s="21"/>
      <c r="ZR99" s="21">
        <f t="shared" si="1412"/>
        <v>0</v>
      </c>
      <c r="ZS99" s="21"/>
      <c r="ZT99" s="21">
        <f t="shared" si="1388"/>
        <v>0</v>
      </c>
      <c r="ZU99" s="21"/>
      <c r="ZV99" s="21">
        <f t="shared" si="1413"/>
        <v>0</v>
      </c>
      <c r="ZW99" s="21"/>
      <c r="ZX99" s="21">
        <f t="shared" si="1414"/>
        <v>0</v>
      </c>
      <c r="ZY99" s="21"/>
      <c r="ZZ99" s="21">
        <f t="shared" si="1414"/>
        <v>0</v>
      </c>
      <c r="AAA99" s="21"/>
      <c r="AAB99" s="21">
        <f t="shared" si="1415"/>
        <v>0</v>
      </c>
      <c r="AAC99" s="21"/>
      <c r="AAD99" s="21">
        <f t="shared" si="1415"/>
        <v>0</v>
      </c>
      <c r="AAE99" s="21"/>
      <c r="AAF99" s="21">
        <f t="shared" si="1416"/>
        <v>0</v>
      </c>
      <c r="AAG99" s="21"/>
      <c r="AAH99" s="21">
        <f t="shared" si="1416"/>
        <v>0</v>
      </c>
      <c r="AAI99" s="21"/>
      <c r="AAJ99" s="21">
        <f t="shared" si="1417"/>
        <v>0</v>
      </c>
      <c r="AAK99" s="21"/>
      <c r="AAL99" s="21">
        <f t="shared" si="1417"/>
        <v>0</v>
      </c>
      <c r="AAM99" s="21"/>
      <c r="AAN99" s="21">
        <f t="shared" si="1418"/>
        <v>0</v>
      </c>
      <c r="AAO99" s="21"/>
      <c r="AAP99" s="21">
        <f t="shared" si="1418"/>
        <v>0</v>
      </c>
      <c r="AAQ99" s="21"/>
      <c r="AAR99" s="21">
        <f t="shared" si="1419"/>
        <v>0</v>
      </c>
      <c r="AAS99" s="21"/>
      <c r="AAT99" s="21">
        <f t="shared" si="1419"/>
        <v>0</v>
      </c>
      <c r="AAU99" s="21"/>
      <c r="AAV99" s="21">
        <f t="shared" si="1420"/>
        <v>0</v>
      </c>
      <c r="AAW99" s="21"/>
      <c r="AAX99" s="21">
        <f t="shared" si="1420"/>
        <v>0</v>
      </c>
      <c r="AAY99" s="21"/>
      <c r="AAZ99" s="21">
        <f t="shared" si="1421"/>
        <v>0</v>
      </c>
      <c r="ABA99" s="21"/>
      <c r="ABB99" s="21">
        <f t="shared" si="1421"/>
        <v>0</v>
      </c>
      <c r="ABC99" s="21"/>
      <c r="ABD99" s="21">
        <f t="shared" si="1422"/>
        <v>0</v>
      </c>
      <c r="ABE99" s="21"/>
      <c r="ABF99" s="21">
        <f t="shared" si="1422"/>
        <v>0</v>
      </c>
      <c r="ABG99" s="21"/>
      <c r="ABH99" s="21">
        <f t="shared" si="1423"/>
        <v>0</v>
      </c>
      <c r="ABI99" s="21"/>
      <c r="ABJ99" s="21">
        <f t="shared" si="1423"/>
        <v>0</v>
      </c>
      <c r="ABK99" s="21"/>
      <c r="ABL99" s="21">
        <f t="shared" si="1424"/>
        <v>0</v>
      </c>
      <c r="ABM99" s="21"/>
      <c r="ABN99" s="21">
        <f t="shared" si="1424"/>
        <v>0</v>
      </c>
      <c r="ABO99" s="21"/>
      <c r="ABP99" s="21">
        <f t="shared" si="1425"/>
        <v>0</v>
      </c>
      <c r="ABQ99" s="21"/>
      <c r="ABR99" s="21">
        <f t="shared" si="1425"/>
        <v>0</v>
      </c>
      <c r="ABS99" s="21"/>
      <c r="ABT99" s="21">
        <f t="shared" si="1426"/>
        <v>0</v>
      </c>
      <c r="ABU99" s="21"/>
      <c r="ABV99" s="21">
        <f t="shared" si="1426"/>
        <v>0</v>
      </c>
      <c r="ABW99" s="21">
        <v>11</v>
      </c>
      <c r="ABX99" s="21">
        <f t="shared" si="1427"/>
        <v>0</v>
      </c>
      <c r="ABY99" s="21"/>
      <c r="ABZ99" s="21">
        <f t="shared" si="1427"/>
        <v>0</v>
      </c>
      <c r="ACA99" s="21">
        <v>19</v>
      </c>
      <c r="ACB99" s="21">
        <f t="shared" si="1428"/>
        <v>0</v>
      </c>
      <c r="ACC99" s="21">
        <v>32</v>
      </c>
      <c r="ACD99" s="21">
        <f t="shared" si="1428"/>
        <v>0</v>
      </c>
      <c r="ACE99" s="21">
        <v>29</v>
      </c>
      <c r="ACF99" s="21">
        <f t="shared" si="1429"/>
        <v>0</v>
      </c>
      <c r="ACG99" s="21">
        <v>30</v>
      </c>
      <c r="ACH99" s="21">
        <f t="shared" si="1429"/>
        <v>0</v>
      </c>
      <c r="ACI99" s="21">
        <v>36</v>
      </c>
      <c r="ACJ99" s="21">
        <f t="shared" si="1430"/>
        <v>0</v>
      </c>
      <c r="ACK99" s="21">
        <v>36</v>
      </c>
      <c r="ACL99" s="21">
        <f t="shared" si="1430"/>
        <v>0</v>
      </c>
      <c r="ACM99" s="21">
        <v>32</v>
      </c>
      <c r="ACN99" s="21">
        <f t="shared" si="1431"/>
        <v>0</v>
      </c>
      <c r="ACO99" s="21">
        <v>17</v>
      </c>
      <c r="ACP99" s="21">
        <f t="shared" si="1431"/>
        <v>0</v>
      </c>
      <c r="ACQ99" s="21">
        <v>11</v>
      </c>
      <c r="ACR99" s="21">
        <f t="shared" si="1432"/>
        <v>0</v>
      </c>
      <c r="ACS99" s="21"/>
      <c r="ACT99" s="21">
        <f t="shared" si="1432"/>
        <v>0</v>
      </c>
      <c r="ACU99" s="21"/>
      <c r="ACV99" s="21">
        <f t="shared" si="1433"/>
        <v>0</v>
      </c>
      <c r="ACW99" s="21"/>
      <c r="ACX99" s="21">
        <f t="shared" si="1433"/>
        <v>0</v>
      </c>
      <c r="ACY99" s="21"/>
      <c r="ACZ99" s="21">
        <f t="shared" si="1434"/>
        <v>0</v>
      </c>
      <c r="ADA99" s="21"/>
      <c r="ADB99" s="21">
        <f t="shared" si="1434"/>
        <v>0</v>
      </c>
      <c r="ADC99" s="21"/>
      <c r="ADD99" s="21">
        <f t="shared" si="1435"/>
        <v>0</v>
      </c>
      <c r="ADE99" s="21"/>
      <c r="ADF99" s="21">
        <f t="shared" si="1435"/>
        <v>0</v>
      </c>
      <c r="ADG99" s="21"/>
      <c r="ADH99" s="21">
        <f t="shared" si="1436"/>
        <v>0</v>
      </c>
      <c r="ADI99" s="21"/>
      <c r="ADJ99" s="21">
        <f t="shared" si="1436"/>
        <v>0</v>
      </c>
      <c r="ADK99" s="21"/>
      <c r="ADL99" s="21">
        <f t="shared" si="1437"/>
        <v>0</v>
      </c>
      <c r="ADM99" s="21"/>
      <c r="ADN99" s="21">
        <f t="shared" si="1437"/>
        <v>0</v>
      </c>
      <c r="ADO99" s="21"/>
      <c r="ADP99" s="21">
        <f t="shared" si="1437"/>
        <v>0</v>
      </c>
      <c r="ADQ99" s="21"/>
      <c r="ADR99" s="21">
        <f t="shared" si="1437"/>
        <v>0</v>
      </c>
      <c r="ADS99" s="21"/>
      <c r="ADT99" s="21">
        <f t="shared" si="1437"/>
        <v>0</v>
      </c>
      <c r="ADU99" s="21"/>
      <c r="ADV99" s="21">
        <f t="shared" si="1438"/>
        <v>0</v>
      </c>
      <c r="ADW99" s="21"/>
      <c r="ADX99" s="21">
        <f t="shared" si="1438"/>
        <v>0</v>
      </c>
      <c r="ADY99" s="21"/>
      <c r="ADZ99" s="21">
        <f t="shared" si="1438"/>
        <v>0</v>
      </c>
      <c r="AEA99" s="21"/>
      <c r="AEB99" s="21">
        <f t="shared" si="1438"/>
        <v>0</v>
      </c>
      <c r="AEC99" s="21"/>
      <c r="AED99" s="21">
        <f t="shared" si="1439"/>
        <v>0</v>
      </c>
      <c r="AEE99" s="21"/>
      <c r="AEF99" s="21">
        <f t="shared" si="1439"/>
        <v>0</v>
      </c>
      <c r="AEG99" s="21"/>
      <c r="AEH99" s="21">
        <f t="shared" si="1439"/>
        <v>0</v>
      </c>
      <c r="AEI99" s="21"/>
      <c r="AEJ99" s="21">
        <f t="shared" si="1439"/>
        <v>0</v>
      </c>
      <c r="AEK99" s="21"/>
      <c r="AEL99" s="21">
        <f t="shared" si="1439"/>
        <v>0</v>
      </c>
      <c r="AEM99" s="21"/>
      <c r="AEN99" s="21">
        <f t="shared" si="1440"/>
        <v>0</v>
      </c>
      <c r="AEO99" s="21"/>
      <c r="AEP99" s="21">
        <f t="shared" si="1440"/>
        <v>0</v>
      </c>
      <c r="AEQ99" s="21"/>
      <c r="AER99" s="21">
        <f t="shared" si="1440"/>
        <v>0</v>
      </c>
      <c r="AES99" s="21"/>
      <c r="AET99" s="21">
        <f t="shared" si="1440"/>
        <v>0</v>
      </c>
      <c r="AEU99" s="21"/>
      <c r="AEV99" s="21">
        <f t="shared" si="1441"/>
        <v>0</v>
      </c>
      <c r="AEW99" s="21"/>
      <c r="AEX99" s="21">
        <f t="shared" si="1441"/>
        <v>0</v>
      </c>
      <c r="AEY99" s="21"/>
      <c r="AEZ99" s="21">
        <f t="shared" si="1441"/>
        <v>0</v>
      </c>
      <c r="AFA99" s="21"/>
      <c r="AFB99" s="21">
        <f t="shared" si="1441"/>
        <v>0</v>
      </c>
      <c r="AFC99" s="21"/>
      <c r="AFD99" s="21">
        <f t="shared" si="1441"/>
        <v>0</v>
      </c>
      <c r="AFE99" s="21"/>
      <c r="AFF99" s="21">
        <f t="shared" si="1442"/>
        <v>0</v>
      </c>
      <c r="AFG99" s="21"/>
      <c r="AFH99" s="21">
        <f t="shared" si="1442"/>
        <v>0</v>
      </c>
      <c r="AFI99" s="21"/>
      <c r="AFJ99" s="21">
        <f t="shared" si="1442"/>
        <v>0</v>
      </c>
      <c r="AFK99" s="21"/>
      <c r="AFL99" s="21">
        <f t="shared" si="1442"/>
        <v>0</v>
      </c>
      <c r="AFM99" s="21"/>
      <c r="AFN99" s="21">
        <f t="shared" si="1443"/>
        <v>0</v>
      </c>
      <c r="AFO99" s="21"/>
      <c r="AFP99" s="21">
        <f t="shared" si="1443"/>
        <v>0</v>
      </c>
      <c r="AFQ99" s="21"/>
      <c r="AFR99" s="21">
        <f t="shared" si="1443"/>
        <v>0</v>
      </c>
      <c r="AFS99" s="21"/>
      <c r="AFT99" s="21">
        <f t="shared" si="1443"/>
        <v>0</v>
      </c>
      <c r="AFU99" s="21"/>
      <c r="AFV99" s="21">
        <f t="shared" si="1443"/>
        <v>0</v>
      </c>
      <c r="AFW99" s="21"/>
      <c r="AFX99" s="21">
        <f t="shared" si="1444"/>
        <v>0</v>
      </c>
      <c r="AFY99" s="21"/>
      <c r="AFZ99" s="21">
        <f t="shared" si="1444"/>
        <v>0</v>
      </c>
      <c r="AGA99" s="21"/>
      <c r="AGB99" s="21">
        <f t="shared" si="1444"/>
        <v>0</v>
      </c>
      <c r="AGC99" s="21"/>
      <c r="AGD99" s="21">
        <f t="shared" si="1444"/>
        <v>0</v>
      </c>
      <c r="AGE99" s="21"/>
      <c r="AGF99" s="21">
        <f t="shared" si="1445"/>
        <v>0</v>
      </c>
      <c r="AGG99" s="21"/>
      <c r="AGH99" s="21">
        <f t="shared" si="1445"/>
        <v>0</v>
      </c>
      <c r="AGI99" s="21"/>
      <c r="AGJ99" s="21">
        <f t="shared" si="1445"/>
        <v>0</v>
      </c>
      <c r="AGK99" s="21"/>
      <c r="AGL99" s="21">
        <f t="shared" si="1445"/>
        <v>0</v>
      </c>
      <c r="AGM99" s="21"/>
      <c r="AGN99" s="21">
        <f t="shared" si="1445"/>
        <v>0</v>
      </c>
      <c r="AGO99" s="21"/>
      <c r="AGP99" s="21">
        <f t="shared" si="1446"/>
        <v>0</v>
      </c>
      <c r="AGQ99" s="21"/>
      <c r="AGR99" s="21">
        <f t="shared" si="1446"/>
        <v>0</v>
      </c>
      <c r="AGS99" s="21"/>
      <c r="AGT99" s="21">
        <f t="shared" si="1446"/>
        <v>0</v>
      </c>
      <c r="AGU99" s="21"/>
      <c r="AGV99" s="21">
        <f t="shared" si="1446"/>
        <v>0</v>
      </c>
      <c r="AGW99" s="21"/>
      <c r="AGX99" s="21">
        <f t="shared" si="1447"/>
        <v>0</v>
      </c>
      <c r="AGY99" s="21"/>
      <c r="AGZ99" s="21">
        <f t="shared" si="1447"/>
        <v>0</v>
      </c>
      <c r="AHA99" s="21"/>
      <c r="AHB99" s="21">
        <f t="shared" si="1447"/>
        <v>0</v>
      </c>
      <c r="AHC99" s="21"/>
      <c r="AHD99" s="21">
        <f t="shared" si="1447"/>
        <v>0</v>
      </c>
      <c r="AHE99" s="21"/>
      <c r="AHF99" s="21">
        <f t="shared" si="1447"/>
        <v>0</v>
      </c>
      <c r="AHG99" s="21"/>
      <c r="AHH99" s="21">
        <f t="shared" si="1448"/>
        <v>0</v>
      </c>
      <c r="AHI99" s="21"/>
      <c r="AHJ99" s="21">
        <f t="shared" si="1448"/>
        <v>0</v>
      </c>
      <c r="AHK99" s="21"/>
      <c r="AHL99" s="21">
        <f t="shared" si="1448"/>
        <v>0</v>
      </c>
      <c r="AHM99" s="21"/>
      <c r="AHN99" s="21">
        <f t="shared" si="1448"/>
        <v>0</v>
      </c>
      <c r="AHO99" s="21"/>
      <c r="AHP99" s="21">
        <f t="shared" si="1449"/>
        <v>0</v>
      </c>
      <c r="AHQ99" s="21"/>
      <c r="AHR99" s="21">
        <f t="shared" si="1449"/>
        <v>0</v>
      </c>
      <c r="AHS99" s="21"/>
      <c r="AHT99" s="21">
        <f t="shared" si="1449"/>
        <v>0</v>
      </c>
      <c r="AHU99" s="21"/>
      <c r="AHV99" s="21">
        <f t="shared" si="1449"/>
        <v>0</v>
      </c>
      <c r="AHW99" s="21"/>
      <c r="AHX99" s="21">
        <f t="shared" si="1449"/>
        <v>0</v>
      </c>
      <c r="AHY99" s="21"/>
      <c r="AHZ99" s="21">
        <f t="shared" si="1450"/>
        <v>0</v>
      </c>
      <c r="AIA99" s="21"/>
      <c r="AIB99" s="21">
        <f t="shared" si="1450"/>
        <v>0</v>
      </c>
      <c r="AIC99" s="21"/>
      <c r="AID99" s="21">
        <f t="shared" si="1450"/>
        <v>0</v>
      </c>
      <c r="AIE99" s="21"/>
      <c r="AIF99" s="21">
        <f t="shared" si="1450"/>
        <v>0</v>
      </c>
      <c r="AIG99" s="21"/>
      <c r="AIH99" s="21">
        <f t="shared" si="1451"/>
        <v>0</v>
      </c>
      <c r="AII99" s="21"/>
      <c r="AIJ99" s="21">
        <f t="shared" si="1451"/>
        <v>0</v>
      </c>
      <c r="AIK99" s="21"/>
      <c r="AIL99" s="21">
        <f t="shared" si="1451"/>
        <v>0</v>
      </c>
      <c r="AIM99" s="21"/>
      <c r="AIN99" s="21">
        <f t="shared" si="1451"/>
        <v>0</v>
      </c>
      <c r="AIO99" s="21"/>
      <c r="AIP99" s="21">
        <f t="shared" si="1451"/>
        <v>0</v>
      </c>
      <c r="AIQ99" s="21"/>
      <c r="AIR99" s="21">
        <f t="shared" si="1452"/>
        <v>0</v>
      </c>
      <c r="AIS99" s="21"/>
      <c r="AIT99" s="21">
        <f t="shared" si="1452"/>
        <v>0</v>
      </c>
      <c r="AIU99" s="21"/>
      <c r="AIV99" s="21">
        <f t="shared" si="1452"/>
        <v>0</v>
      </c>
      <c r="AIW99" s="21"/>
      <c r="AIX99" s="21">
        <f t="shared" si="1452"/>
        <v>0</v>
      </c>
      <c r="AIY99" s="21"/>
      <c r="AIZ99" s="21">
        <f t="shared" si="1388"/>
        <v>0</v>
      </c>
      <c r="AJA99" s="21"/>
    </row>
    <row r="100" spans="2:937" ht="13.5" customHeight="1" x14ac:dyDescent="0.25">
      <c r="B100" s="31">
        <v>95</v>
      </c>
      <c r="C100" s="192" t="s">
        <v>209</v>
      </c>
      <c r="D100" s="67" t="s">
        <v>151</v>
      </c>
      <c r="E100" s="194" t="s">
        <v>392</v>
      </c>
      <c r="F100" s="194" t="str">
        <f>_xlfn.XLOOKUP(D100,'WTG PH-III'!$D$5:$D$198,'WTG PH-III'!$B$5:$B$198,0,0,1)</f>
        <v>PSS-14</v>
      </c>
      <c r="G100" s="22" t="s">
        <v>537</v>
      </c>
      <c r="H100" s="22" t="s">
        <v>544</v>
      </c>
      <c r="I100" s="61">
        <v>11</v>
      </c>
      <c r="J100" s="21">
        <v>253</v>
      </c>
      <c r="K100" s="21">
        <f t="shared" si="1129"/>
        <v>253</v>
      </c>
      <c r="L100" s="21">
        <f t="shared" si="1130"/>
        <v>253</v>
      </c>
      <c r="M100" s="21">
        <f t="shared" si="1131"/>
        <v>0</v>
      </c>
      <c r="N100" s="95">
        <f>VLOOKUP(D100,'WTG PH-III'!$D$5:$U$198,17,0)</f>
        <v>45785</v>
      </c>
      <c r="O100" s="95">
        <f>VLOOKUP(D100,'WTG PH-III'!$D$5:$U$198,18,0)</f>
        <v>45795</v>
      </c>
      <c r="P100" s="21">
        <f t="shared" si="1132"/>
        <v>0</v>
      </c>
      <c r="Q100" s="21"/>
      <c r="R100" s="21">
        <f t="shared" si="1133"/>
        <v>0</v>
      </c>
      <c r="S100" s="21"/>
      <c r="T100" s="21">
        <f t="shared" si="1134"/>
        <v>0</v>
      </c>
      <c r="U100" s="21"/>
      <c r="V100" s="21">
        <f t="shared" si="1135"/>
        <v>0</v>
      </c>
      <c r="W100" s="21"/>
      <c r="X100" s="21">
        <f t="shared" si="1136"/>
        <v>0</v>
      </c>
      <c r="Y100" s="21"/>
      <c r="Z100" s="21">
        <f t="shared" si="1137"/>
        <v>0</v>
      </c>
      <c r="AA100" s="21"/>
      <c r="AB100" s="21">
        <f t="shared" si="1138"/>
        <v>0</v>
      </c>
      <c r="AC100" s="21"/>
      <c r="AD100" s="21">
        <f t="shared" si="1139"/>
        <v>0</v>
      </c>
      <c r="AE100" s="21"/>
      <c r="AF100" s="21">
        <f t="shared" si="1140"/>
        <v>0</v>
      </c>
      <c r="AG100" s="21"/>
      <c r="AH100" s="21">
        <f t="shared" si="1141"/>
        <v>0</v>
      </c>
      <c r="AI100" s="21"/>
      <c r="AJ100" s="21">
        <f t="shared" si="1142"/>
        <v>0</v>
      </c>
      <c r="AK100" s="21"/>
      <c r="AL100" s="21">
        <f t="shared" si="1143"/>
        <v>0</v>
      </c>
      <c r="AM100" s="21"/>
      <c r="AN100" s="21">
        <f t="shared" si="1144"/>
        <v>0</v>
      </c>
      <c r="AO100" s="21"/>
      <c r="AP100" s="21">
        <f t="shared" si="1145"/>
        <v>0</v>
      </c>
      <c r="AQ100" s="21"/>
      <c r="AR100" s="21">
        <f t="shared" si="1146"/>
        <v>0</v>
      </c>
      <c r="AS100" s="21"/>
      <c r="AT100" s="21">
        <f t="shared" si="1147"/>
        <v>0</v>
      </c>
      <c r="AU100" s="21"/>
      <c r="AV100" s="21">
        <f t="shared" si="1148"/>
        <v>0</v>
      </c>
      <c r="AW100" s="21"/>
      <c r="AX100" s="21">
        <f t="shared" si="1149"/>
        <v>0</v>
      </c>
      <c r="AY100" s="21"/>
      <c r="AZ100" s="21">
        <f t="shared" si="1150"/>
        <v>0</v>
      </c>
      <c r="BA100" s="21"/>
      <c r="BB100" s="21">
        <f t="shared" si="1151"/>
        <v>0</v>
      </c>
      <c r="BC100" s="21"/>
      <c r="BD100" s="21">
        <f t="shared" si="1152"/>
        <v>0</v>
      </c>
      <c r="BE100" s="21"/>
      <c r="BF100" s="21">
        <f t="shared" si="1153"/>
        <v>0</v>
      </c>
      <c r="BG100" s="21"/>
      <c r="BH100" s="21">
        <f t="shared" si="1154"/>
        <v>0</v>
      </c>
      <c r="BI100" s="21"/>
      <c r="BJ100" s="21">
        <f t="shared" si="1155"/>
        <v>0</v>
      </c>
      <c r="BK100" s="21"/>
      <c r="BL100" s="21">
        <f t="shared" si="1156"/>
        <v>0</v>
      </c>
      <c r="BM100" s="21"/>
      <c r="BN100" s="21">
        <f t="shared" si="1157"/>
        <v>0</v>
      </c>
      <c r="BO100" s="21"/>
      <c r="BP100" s="21">
        <f t="shared" si="1158"/>
        <v>0</v>
      </c>
      <c r="BQ100" s="21"/>
      <c r="BR100" s="21">
        <f t="shared" si="1159"/>
        <v>0</v>
      </c>
      <c r="BS100" s="21"/>
      <c r="BT100" s="21">
        <f t="shared" si="1160"/>
        <v>0</v>
      </c>
      <c r="BU100" s="21"/>
      <c r="BV100" s="21">
        <f t="shared" si="1161"/>
        <v>0</v>
      </c>
      <c r="BW100" s="21"/>
      <c r="BX100" s="21">
        <f t="shared" si="1162"/>
        <v>0</v>
      </c>
      <c r="BY100" s="21"/>
      <c r="BZ100" s="21">
        <f t="shared" si="1163"/>
        <v>0</v>
      </c>
      <c r="CA100" s="21"/>
      <c r="CB100" s="21">
        <f t="shared" si="1164"/>
        <v>0</v>
      </c>
      <c r="CC100" s="21"/>
      <c r="CD100" s="21">
        <f t="shared" si="1165"/>
        <v>0</v>
      </c>
      <c r="CE100" s="21"/>
      <c r="CF100" s="21">
        <f t="shared" si="1166"/>
        <v>0</v>
      </c>
      <c r="CG100" s="21"/>
      <c r="CH100" s="21">
        <f t="shared" si="1167"/>
        <v>0</v>
      </c>
      <c r="CI100" s="21"/>
      <c r="CJ100" s="21">
        <f t="shared" si="1168"/>
        <v>0</v>
      </c>
      <c r="CK100" s="21"/>
      <c r="CL100" s="21">
        <f t="shared" si="1169"/>
        <v>0</v>
      </c>
      <c r="CM100" s="21"/>
      <c r="CN100" s="21">
        <f t="shared" si="1170"/>
        <v>0</v>
      </c>
      <c r="CO100" s="21"/>
      <c r="CP100" s="21">
        <f t="shared" si="1171"/>
        <v>0</v>
      </c>
      <c r="CQ100" s="21"/>
      <c r="CR100" s="21">
        <f t="shared" si="1172"/>
        <v>0</v>
      </c>
      <c r="CS100" s="21"/>
      <c r="CT100" s="21">
        <f t="shared" si="1173"/>
        <v>0</v>
      </c>
      <c r="CU100" s="21"/>
      <c r="CV100" s="21">
        <f t="shared" si="1174"/>
        <v>0</v>
      </c>
      <c r="CW100" s="21"/>
      <c r="CX100" s="21">
        <f t="shared" si="1175"/>
        <v>0</v>
      </c>
      <c r="CY100" s="21"/>
      <c r="CZ100" s="21">
        <f t="shared" si="1176"/>
        <v>0</v>
      </c>
      <c r="DA100" s="21"/>
      <c r="DB100" s="21">
        <f t="shared" si="1177"/>
        <v>0</v>
      </c>
      <c r="DC100" s="21"/>
      <c r="DD100" s="21">
        <f t="shared" si="1178"/>
        <v>0</v>
      </c>
      <c r="DE100" s="21"/>
      <c r="DF100" s="21">
        <f t="shared" si="1179"/>
        <v>0</v>
      </c>
      <c r="DG100" s="21"/>
      <c r="DH100" s="21">
        <f t="shared" si="1180"/>
        <v>0</v>
      </c>
      <c r="DI100" s="21"/>
      <c r="DJ100" s="21">
        <f t="shared" si="1181"/>
        <v>0</v>
      </c>
      <c r="DK100" s="21"/>
      <c r="DL100" s="21">
        <f t="shared" si="1182"/>
        <v>0</v>
      </c>
      <c r="DM100" s="21"/>
      <c r="DN100" s="21">
        <f t="shared" si="1183"/>
        <v>0</v>
      </c>
      <c r="DO100" s="21"/>
      <c r="DP100" s="21">
        <f t="shared" si="1184"/>
        <v>0</v>
      </c>
      <c r="DQ100" s="21"/>
      <c r="DR100" s="21">
        <f t="shared" si="1185"/>
        <v>0</v>
      </c>
      <c r="DS100" s="21"/>
      <c r="DT100" s="21">
        <f t="shared" si="1186"/>
        <v>0</v>
      </c>
      <c r="DU100" s="21"/>
      <c r="DV100" s="21">
        <f t="shared" si="1187"/>
        <v>0</v>
      </c>
      <c r="DW100" s="21"/>
      <c r="DX100" s="21">
        <f t="shared" si="1188"/>
        <v>0</v>
      </c>
      <c r="DY100" s="21"/>
      <c r="DZ100" s="21">
        <f t="shared" si="1189"/>
        <v>0</v>
      </c>
      <c r="EA100" s="21"/>
      <c r="EB100" s="21">
        <f t="shared" si="1190"/>
        <v>0</v>
      </c>
      <c r="EC100" s="21"/>
      <c r="ED100" s="21">
        <f t="shared" si="1191"/>
        <v>0</v>
      </c>
      <c r="EE100" s="21"/>
      <c r="EF100" s="21">
        <f t="shared" si="1192"/>
        <v>0</v>
      </c>
      <c r="EG100" s="21"/>
      <c r="EH100" s="21">
        <f t="shared" si="1193"/>
        <v>0</v>
      </c>
      <c r="EI100" s="21"/>
      <c r="EJ100" s="21">
        <f t="shared" si="1194"/>
        <v>0</v>
      </c>
      <c r="EK100" s="21"/>
      <c r="EL100" s="21">
        <f t="shared" si="1195"/>
        <v>0</v>
      </c>
      <c r="EM100" s="21"/>
      <c r="EN100" s="21">
        <f t="shared" si="1196"/>
        <v>0</v>
      </c>
      <c r="EO100" s="21"/>
      <c r="EP100" s="21">
        <f t="shared" si="1197"/>
        <v>0</v>
      </c>
      <c r="EQ100" s="21"/>
      <c r="ER100" s="21">
        <f t="shared" si="1198"/>
        <v>0</v>
      </c>
      <c r="ES100" s="21"/>
      <c r="ET100" s="21">
        <f t="shared" si="1199"/>
        <v>0</v>
      </c>
      <c r="EU100" s="21"/>
      <c r="EV100" s="21">
        <f t="shared" si="1200"/>
        <v>0</v>
      </c>
      <c r="EW100" s="21"/>
      <c r="EX100" s="21">
        <f t="shared" si="1201"/>
        <v>0</v>
      </c>
      <c r="EY100" s="21"/>
      <c r="EZ100" s="21">
        <f t="shared" si="1202"/>
        <v>0</v>
      </c>
      <c r="FA100" s="21"/>
      <c r="FB100" s="21">
        <f t="shared" si="1203"/>
        <v>0</v>
      </c>
      <c r="FC100" s="21"/>
      <c r="FD100" s="21">
        <f t="shared" si="1204"/>
        <v>0</v>
      </c>
      <c r="FE100" s="21"/>
      <c r="FF100" s="21">
        <f t="shared" si="1205"/>
        <v>0</v>
      </c>
      <c r="FG100" s="21"/>
      <c r="FH100" s="21">
        <f t="shared" si="1206"/>
        <v>0</v>
      </c>
      <c r="FI100" s="21"/>
      <c r="FJ100" s="21">
        <f t="shared" si="1207"/>
        <v>0</v>
      </c>
      <c r="FK100" s="21"/>
      <c r="FL100" s="21">
        <f t="shared" si="1208"/>
        <v>0</v>
      </c>
      <c r="FM100" s="21"/>
      <c r="FN100" s="21">
        <f t="shared" si="1209"/>
        <v>0</v>
      </c>
      <c r="FO100" s="21"/>
      <c r="FP100" s="21">
        <f t="shared" si="1210"/>
        <v>0</v>
      </c>
      <c r="FQ100" s="21"/>
      <c r="FR100" s="21">
        <f t="shared" si="1211"/>
        <v>0</v>
      </c>
      <c r="FS100" s="21"/>
      <c r="FT100" s="21">
        <f t="shared" si="1212"/>
        <v>0</v>
      </c>
      <c r="FU100" s="21"/>
      <c r="FV100" s="21">
        <f t="shared" si="1213"/>
        <v>0</v>
      </c>
      <c r="FW100" s="21"/>
      <c r="FX100" s="21">
        <f t="shared" si="1214"/>
        <v>0</v>
      </c>
      <c r="FY100" s="21"/>
      <c r="FZ100" s="21">
        <f t="shared" si="1215"/>
        <v>0</v>
      </c>
      <c r="GA100" s="21"/>
      <c r="GB100" s="21">
        <f t="shared" si="1216"/>
        <v>0</v>
      </c>
      <c r="GC100" s="21"/>
      <c r="GD100" s="21">
        <f t="shared" si="1217"/>
        <v>0</v>
      </c>
      <c r="GE100" s="21"/>
      <c r="GF100" s="21">
        <f t="shared" si="1218"/>
        <v>0</v>
      </c>
      <c r="GG100" s="21"/>
      <c r="GH100" s="21">
        <f t="shared" si="1219"/>
        <v>0</v>
      </c>
      <c r="GI100" s="21"/>
      <c r="GJ100" s="21">
        <f t="shared" si="1220"/>
        <v>0</v>
      </c>
      <c r="GK100" s="21"/>
      <c r="GL100" s="21">
        <f t="shared" si="1221"/>
        <v>0</v>
      </c>
      <c r="GM100" s="21"/>
      <c r="GN100" s="21">
        <f t="shared" si="1222"/>
        <v>0</v>
      </c>
      <c r="GO100" s="21"/>
      <c r="GP100" s="21">
        <f t="shared" si="1223"/>
        <v>0</v>
      </c>
      <c r="GQ100" s="21"/>
      <c r="GR100" s="21">
        <f t="shared" si="1224"/>
        <v>0</v>
      </c>
      <c r="GS100" s="21"/>
      <c r="GT100" s="21">
        <f t="shared" si="1225"/>
        <v>0</v>
      </c>
      <c r="GU100" s="21"/>
      <c r="GV100" s="21">
        <f t="shared" si="1226"/>
        <v>0</v>
      </c>
      <c r="GW100" s="21"/>
      <c r="GX100" s="21">
        <f t="shared" si="1227"/>
        <v>0</v>
      </c>
      <c r="GY100" s="21"/>
      <c r="GZ100" s="21">
        <f t="shared" si="1228"/>
        <v>0</v>
      </c>
      <c r="HA100" s="21"/>
      <c r="HB100" s="21">
        <f t="shared" si="1229"/>
        <v>0</v>
      </c>
      <c r="HC100" s="21"/>
      <c r="HD100" s="21">
        <f t="shared" si="1230"/>
        <v>0</v>
      </c>
      <c r="HE100" s="21"/>
      <c r="HF100" s="21">
        <f t="shared" si="1231"/>
        <v>0</v>
      </c>
      <c r="HG100" s="21"/>
      <c r="HH100" s="21">
        <f t="shared" si="1232"/>
        <v>0</v>
      </c>
      <c r="HI100" s="21"/>
      <c r="HJ100" s="21">
        <f t="shared" si="1233"/>
        <v>0</v>
      </c>
      <c r="HK100" s="21"/>
      <c r="HL100" s="21">
        <f t="shared" si="1234"/>
        <v>0</v>
      </c>
      <c r="HM100" s="21"/>
      <c r="HN100" s="21">
        <f t="shared" si="1235"/>
        <v>0</v>
      </c>
      <c r="HO100" s="21"/>
      <c r="HP100" s="21">
        <f t="shared" si="1236"/>
        <v>0</v>
      </c>
      <c r="HQ100" s="21"/>
      <c r="HR100" s="21">
        <f t="shared" si="1237"/>
        <v>0</v>
      </c>
      <c r="HS100" s="21"/>
      <c r="HT100" s="21">
        <f t="shared" si="1238"/>
        <v>0</v>
      </c>
      <c r="HU100" s="21"/>
      <c r="HV100" s="21">
        <f t="shared" si="1239"/>
        <v>0</v>
      </c>
      <c r="HW100" s="21"/>
      <c r="HX100" s="21">
        <f t="shared" si="1240"/>
        <v>0</v>
      </c>
      <c r="HY100" s="21"/>
      <c r="HZ100" s="21">
        <f t="shared" si="1241"/>
        <v>0</v>
      </c>
      <c r="IA100" s="21"/>
      <c r="IB100" s="21">
        <f t="shared" si="1242"/>
        <v>0</v>
      </c>
      <c r="IC100" s="21"/>
      <c r="ID100" s="21">
        <f t="shared" si="1243"/>
        <v>0</v>
      </c>
      <c r="IE100" s="21"/>
      <c r="IF100" s="21">
        <f t="shared" si="1244"/>
        <v>0</v>
      </c>
      <c r="IG100" s="21"/>
      <c r="IH100" s="21">
        <f t="shared" si="1245"/>
        <v>0</v>
      </c>
      <c r="II100" s="21"/>
      <c r="IJ100" s="21">
        <f t="shared" si="1246"/>
        <v>0</v>
      </c>
      <c r="IK100" s="21"/>
      <c r="IL100" s="21">
        <f t="shared" si="1247"/>
        <v>0</v>
      </c>
      <c r="IM100" s="21"/>
      <c r="IN100" s="21">
        <f t="shared" si="1248"/>
        <v>0</v>
      </c>
      <c r="IO100" s="21"/>
      <c r="IP100" s="21">
        <f t="shared" si="1249"/>
        <v>0</v>
      </c>
      <c r="IQ100" s="21"/>
      <c r="IR100" s="21">
        <f t="shared" si="1250"/>
        <v>0</v>
      </c>
      <c r="IS100" s="21"/>
      <c r="IT100" s="21">
        <f t="shared" si="1251"/>
        <v>0</v>
      </c>
      <c r="IU100" s="21"/>
      <c r="IV100" s="21">
        <f t="shared" si="1252"/>
        <v>0</v>
      </c>
      <c r="IW100" s="21"/>
      <c r="IX100" s="21">
        <f t="shared" si="1253"/>
        <v>0</v>
      </c>
      <c r="IY100" s="21"/>
      <c r="IZ100" s="21">
        <f t="shared" si="1254"/>
        <v>0</v>
      </c>
      <c r="JA100" s="21"/>
      <c r="JB100" s="21">
        <f t="shared" si="1255"/>
        <v>0</v>
      </c>
      <c r="JC100" s="21"/>
      <c r="JD100" s="21">
        <f t="shared" si="1256"/>
        <v>0</v>
      </c>
      <c r="JE100" s="21"/>
      <c r="JF100" s="21">
        <f t="shared" si="1257"/>
        <v>0</v>
      </c>
      <c r="JG100" s="21"/>
      <c r="JH100" s="21">
        <f t="shared" si="1258"/>
        <v>0</v>
      </c>
      <c r="JI100" s="21"/>
      <c r="JJ100" s="21">
        <f t="shared" si="1259"/>
        <v>0</v>
      </c>
      <c r="JK100" s="21"/>
      <c r="JL100" s="21">
        <f t="shared" si="1260"/>
        <v>0</v>
      </c>
      <c r="JM100" s="21"/>
      <c r="JN100" s="21">
        <f t="shared" si="1261"/>
        <v>0</v>
      </c>
      <c r="JO100" s="21"/>
      <c r="JP100" s="21">
        <f t="shared" si="1262"/>
        <v>0</v>
      </c>
      <c r="JQ100" s="21"/>
      <c r="JR100" s="21">
        <f t="shared" si="1263"/>
        <v>0</v>
      </c>
      <c r="JS100" s="21"/>
      <c r="JT100" s="21">
        <f t="shared" si="1264"/>
        <v>0</v>
      </c>
      <c r="JU100" s="21"/>
      <c r="JV100" s="21">
        <f t="shared" si="1265"/>
        <v>0</v>
      </c>
      <c r="JW100" s="21"/>
      <c r="JX100" s="21">
        <f t="shared" si="1266"/>
        <v>0</v>
      </c>
      <c r="JY100" s="21"/>
      <c r="JZ100" s="21">
        <f t="shared" si="1267"/>
        <v>0</v>
      </c>
      <c r="KA100" s="21"/>
      <c r="KB100" s="21">
        <f t="shared" si="1268"/>
        <v>0</v>
      </c>
      <c r="KC100" s="21"/>
      <c r="KD100" s="21">
        <f t="shared" si="1269"/>
        <v>0</v>
      </c>
      <c r="KE100" s="21"/>
      <c r="KF100" s="21">
        <f t="shared" si="1270"/>
        <v>0</v>
      </c>
      <c r="KG100" s="21"/>
      <c r="KH100" s="21">
        <f t="shared" si="1271"/>
        <v>0</v>
      </c>
      <c r="KI100" s="21"/>
      <c r="KJ100" s="21">
        <f t="shared" si="1272"/>
        <v>0</v>
      </c>
      <c r="KK100" s="21"/>
      <c r="KL100" s="21">
        <f t="shared" si="1273"/>
        <v>23</v>
      </c>
      <c r="KM100" s="21"/>
      <c r="KN100" s="21">
        <f t="shared" si="1274"/>
        <v>23</v>
      </c>
      <c r="KO100" s="21"/>
      <c r="KP100" s="21">
        <f t="shared" si="1275"/>
        <v>23</v>
      </c>
      <c r="KQ100" s="21"/>
      <c r="KR100" s="21">
        <f t="shared" si="1276"/>
        <v>23</v>
      </c>
      <c r="KS100" s="21"/>
      <c r="KT100" s="21">
        <f t="shared" si="1277"/>
        <v>23</v>
      </c>
      <c r="KU100" s="21"/>
      <c r="KV100" s="21">
        <f t="shared" si="1278"/>
        <v>23</v>
      </c>
      <c r="KW100" s="21"/>
      <c r="KX100" s="21">
        <f t="shared" si="1279"/>
        <v>23</v>
      </c>
      <c r="KY100" s="21"/>
      <c r="KZ100" s="21">
        <f t="shared" si="1280"/>
        <v>23</v>
      </c>
      <c r="LA100" s="21"/>
      <c r="LB100" s="21">
        <f t="shared" si="1281"/>
        <v>23</v>
      </c>
      <c r="LC100" s="21"/>
      <c r="LD100" s="21">
        <f t="shared" si="1282"/>
        <v>23</v>
      </c>
      <c r="LE100" s="21"/>
      <c r="LF100" s="21">
        <f t="shared" si="1283"/>
        <v>23</v>
      </c>
      <c r="LG100" s="21"/>
      <c r="LH100" s="21">
        <f t="shared" si="1284"/>
        <v>0</v>
      </c>
      <c r="LI100" s="21"/>
      <c r="LJ100" s="21">
        <f t="shared" si="1285"/>
        <v>0</v>
      </c>
      <c r="LK100" s="21"/>
      <c r="LL100" s="21">
        <f t="shared" si="1286"/>
        <v>0</v>
      </c>
      <c r="LM100" s="21"/>
      <c r="LN100" s="21">
        <f t="shared" si="1287"/>
        <v>0</v>
      </c>
      <c r="LO100" s="21"/>
      <c r="LP100" s="21">
        <f t="shared" si="1288"/>
        <v>0</v>
      </c>
      <c r="LQ100" s="21"/>
      <c r="LR100" s="21">
        <f t="shared" si="1289"/>
        <v>0</v>
      </c>
      <c r="LS100" s="21"/>
      <c r="LT100" s="21">
        <f t="shared" si="1290"/>
        <v>0</v>
      </c>
      <c r="LU100" s="21"/>
      <c r="LV100" s="21">
        <f t="shared" si="1291"/>
        <v>0</v>
      </c>
      <c r="LW100" s="21"/>
      <c r="LX100" s="21">
        <f t="shared" si="1292"/>
        <v>0</v>
      </c>
      <c r="LY100" s="21"/>
      <c r="LZ100" s="21">
        <f t="shared" si="1293"/>
        <v>0</v>
      </c>
      <c r="MA100" s="21"/>
      <c r="MB100" s="21">
        <f t="shared" si="1294"/>
        <v>0</v>
      </c>
      <c r="MC100" s="21"/>
      <c r="MD100" s="21">
        <f t="shared" si="1295"/>
        <v>0</v>
      </c>
      <c r="ME100" s="21"/>
      <c r="MF100" s="21">
        <f t="shared" si="1296"/>
        <v>0</v>
      </c>
      <c r="MG100" s="21"/>
      <c r="MH100" s="21">
        <f t="shared" si="1297"/>
        <v>0</v>
      </c>
      <c r="MI100" s="21"/>
      <c r="MJ100" s="21">
        <f t="shared" si="1298"/>
        <v>0</v>
      </c>
      <c r="MK100" s="21"/>
      <c r="ML100" s="21">
        <f t="shared" si="1299"/>
        <v>0</v>
      </c>
      <c r="MM100" s="21"/>
      <c r="MN100" s="21">
        <f t="shared" si="1300"/>
        <v>0</v>
      </c>
      <c r="MO100" s="21"/>
      <c r="MP100" s="21">
        <f t="shared" si="1301"/>
        <v>0</v>
      </c>
      <c r="MQ100" s="21"/>
      <c r="MR100" s="21">
        <f t="shared" si="1302"/>
        <v>0</v>
      </c>
      <c r="MS100" s="21"/>
      <c r="MT100" s="21">
        <f t="shared" si="1303"/>
        <v>0</v>
      </c>
      <c r="MU100" s="21"/>
      <c r="MV100" s="21">
        <f t="shared" si="1304"/>
        <v>0</v>
      </c>
      <c r="MW100" s="21"/>
      <c r="MX100" s="21">
        <f t="shared" si="1305"/>
        <v>0</v>
      </c>
      <c r="MY100" s="21"/>
      <c r="MZ100" s="21">
        <f t="shared" si="1306"/>
        <v>0</v>
      </c>
      <c r="NA100" s="21"/>
      <c r="NB100" s="21">
        <f t="shared" si="1307"/>
        <v>0</v>
      </c>
      <c r="NC100" s="21">
        <v>15</v>
      </c>
      <c r="ND100" s="21">
        <f t="shared" si="1308"/>
        <v>0</v>
      </c>
      <c r="NE100" s="21">
        <v>24</v>
      </c>
      <c r="NF100" s="21">
        <f t="shared" si="1309"/>
        <v>0</v>
      </c>
      <c r="NG100" s="21">
        <v>13</v>
      </c>
      <c r="NH100" s="21">
        <f t="shared" si="1310"/>
        <v>0</v>
      </c>
      <c r="NI100" s="21">
        <v>17</v>
      </c>
      <c r="NJ100" s="21">
        <f t="shared" si="1311"/>
        <v>0</v>
      </c>
      <c r="NK100" s="21">
        <v>16</v>
      </c>
      <c r="NL100" s="21">
        <f t="shared" si="1312"/>
        <v>0</v>
      </c>
      <c r="NM100" s="21">
        <v>14</v>
      </c>
      <c r="NN100" s="21">
        <f t="shared" si="1313"/>
        <v>0</v>
      </c>
      <c r="NO100" s="21">
        <v>5</v>
      </c>
      <c r="NP100" s="21">
        <f t="shared" si="1314"/>
        <v>0</v>
      </c>
      <c r="NQ100" s="21"/>
      <c r="NR100" s="21">
        <f t="shared" si="1315"/>
        <v>0</v>
      </c>
      <c r="NS100" s="21">
        <v>15</v>
      </c>
      <c r="NT100" s="21">
        <f t="shared" si="1316"/>
        <v>0</v>
      </c>
      <c r="NU100" s="21">
        <v>22</v>
      </c>
      <c r="NV100" s="21">
        <f t="shared" si="1317"/>
        <v>0</v>
      </c>
      <c r="NW100" s="21">
        <v>22</v>
      </c>
      <c r="NX100" s="21">
        <f t="shared" si="1318"/>
        <v>0</v>
      </c>
      <c r="NY100" s="21">
        <v>19</v>
      </c>
      <c r="NZ100" s="21">
        <f t="shared" si="1319"/>
        <v>0</v>
      </c>
      <c r="OA100" s="21">
        <v>21</v>
      </c>
      <c r="OB100" s="21">
        <f t="shared" si="1320"/>
        <v>0</v>
      </c>
      <c r="OC100" s="21">
        <v>23</v>
      </c>
      <c r="OD100" s="21">
        <f t="shared" si="1321"/>
        <v>0</v>
      </c>
      <c r="OE100" s="21">
        <v>8</v>
      </c>
      <c r="OF100" s="21">
        <f t="shared" si="1322"/>
        <v>0</v>
      </c>
      <c r="OG100" s="21">
        <v>5</v>
      </c>
      <c r="OH100" s="21">
        <f t="shared" si="1323"/>
        <v>0</v>
      </c>
      <c r="OI100" s="21">
        <v>14</v>
      </c>
      <c r="OJ100" s="21">
        <f t="shared" si="1324"/>
        <v>0</v>
      </c>
      <c r="OK100" s="21"/>
      <c r="OL100" s="21">
        <f t="shared" si="1325"/>
        <v>0</v>
      </c>
      <c r="OM100" s="21"/>
      <c r="ON100" s="21">
        <f t="shared" si="1326"/>
        <v>0</v>
      </c>
      <c r="OO100" s="21"/>
      <c r="OP100" s="21">
        <f t="shared" si="1326"/>
        <v>0</v>
      </c>
      <c r="OQ100" s="21"/>
      <c r="OR100" s="21">
        <f t="shared" si="1326"/>
        <v>0</v>
      </c>
      <c r="OS100" s="21"/>
      <c r="OT100" s="21">
        <f t="shared" si="1326"/>
        <v>0</v>
      </c>
      <c r="OU100" s="21"/>
      <c r="OV100" s="21">
        <f t="shared" si="1326"/>
        <v>0</v>
      </c>
      <c r="OW100" s="21"/>
      <c r="OX100" s="21">
        <f t="shared" si="1326"/>
        <v>0</v>
      </c>
      <c r="OY100" s="21"/>
      <c r="OZ100" s="21">
        <f t="shared" si="1326"/>
        <v>0</v>
      </c>
      <c r="PA100" s="21"/>
      <c r="PB100" s="21">
        <f t="shared" si="1327"/>
        <v>0</v>
      </c>
      <c r="PC100" s="21"/>
      <c r="PD100" s="21">
        <f t="shared" si="1327"/>
        <v>0</v>
      </c>
      <c r="PE100" s="21"/>
      <c r="PF100" s="21">
        <f t="shared" si="1327"/>
        <v>0</v>
      </c>
      <c r="PG100" s="21"/>
      <c r="PH100" s="21">
        <f t="shared" si="1327"/>
        <v>0</v>
      </c>
      <c r="PI100" s="21"/>
      <c r="PJ100" s="21">
        <f t="shared" si="1327"/>
        <v>0</v>
      </c>
      <c r="PK100" s="21"/>
      <c r="PL100" s="21">
        <f t="shared" si="1327"/>
        <v>0</v>
      </c>
      <c r="PM100" s="21"/>
      <c r="PN100" s="21">
        <f t="shared" si="1328"/>
        <v>0</v>
      </c>
      <c r="PO100" s="21"/>
      <c r="PP100" s="21">
        <f t="shared" si="1328"/>
        <v>0</v>
      </c>
      <c r="PQ100" s="21"/>
      <c r="PR100" s="21">
        <f t="shared" si="1328"/>
        <v>0</v>
      </c>
      <c r="PS100" s="21"/>
      <c r="PT100" s="21">
        <f t="shared" si="1328"/>
        <v>0</v>
      </c>
      <c r="PU100" s="21"/>
      <c r="PV100" s="21">
        <f t="shared" si="1328"/>
        <v>0</v>
      </c>
      <c r="PW100" s="21"/>
      <c r="PX100" s="21">
        <f t="shared" si="1328"/>
        <v>0</v>
      </c>
      <c r="PY100" s="21"/>
      <c r="PZ100" s="21">
        <f t="shared" si="1329"/>
        <v>0</v>
      </c>
      <c r="QA100" s="21"/>
      <c r="QB100" s="21">
        <f t="shared" si="1329"/>
        <v>0</v>
      </c>
      <c r="QC100" s="21"/>
      <c r="QD100" s="21">
        <f t="shared" si="1329"/>
        <v>0</v>
      </c>
      <c r="QE100" s="21"/>
      <c r="QF100" s="21">
        <f t="shared" si="1329"/>
        <v>0</v>
      </c>
      <c r="QG100" s="21"/>
      <c r="QH100" s="21">
        <f t="shared" si="1329"/>
        <v>0</v>
      </c>
      <c r="QI100" s="21"/>
      <c r="QJ100" s="21">
        <f t="shared" si="1329"/>
        <v>0</v>
      </c>
      <c r="QK100" s="21"/>
      <c r="QL100" s="21">
        <f t="shared" si="1330"/>
        <v>0</v>
      </c>
      <c r="QM100" s="21"/>
      <c r="QN100" s="21">
        <f t="shared" si="1330"/>
        <v>0</v>
      </c>
      <c r="QO100" s="21"/>
      <c r="QP100" s="21">
        <f t="shared" si="1330"/>
        <v>0</v>
      </c>
      <c r="QQ100" s="21"/>
      <c r="QR100" s="21">
        <f t="shared" si="1330"/>
        <v>0</v>
      </c>
      <c r="QS100" s="21"/>
      <c r="QT100" s="21">
        <f t="shared" si="1330"/>
        <v>0</v>
      </c>
      <c r="QU100" s="21"/>
      <c r="QV100" s="21">
        <f t="shared" si="1330"/>
        <v>0</v>
      </c>
      <c r="QW100" s="21"/>
      <c r="QX100" s="21">
        <f t="shared" si="1331"/>
        <v>0</v>
      </c>
      <c r="QY100" s="21"/>
      <c r="QZ100" s="21">
        <f t="shared" si="1331"/>
        <v>0</v>
      </c>
      <c r="RA100" s="21"/>
      <c r="RB100" s="21">
        <f t="shared" si="1331"/>
        <v>0</v>
      </c>
      <c r="RC100" s="21"/>
      <c r="RD100" s="21">
        <f t="shared" si="1331"/>
        <v>0</v>
      </c>
      <c r="RE100" s="21"/>
      <c r="RF100" s="21">
        <f t="shared" si="1331"/>
        <v>0</v>
      </c>
      <c r="RG100" s="21"/>
      <c r="RH100" s="21">
        <f t="shared" si="1331"/>
        <v>0</v>
      </c>
      <c r="RI100" s="21"/>
      <c r="RJ100" s="21">
        <f t="shared" si="1332"/>
        <v>0</v>
      </c>
      <c r="RK100" s="21"/>
      <c r="RL100" s="21">
        <f t="shared" si="1333"/>
        <v>0</v>
      </c>
      <c r="RM100" s="21"/>
      <c r="RN100" s="21">
        <f t="shared" si="1334"/>
        <v>0</v>
      </c>
      <c r="RO100" s="21"/>
      <c r="RP100" s="21">
        <f t="shared" si="1335"/>
        <v>0</v>
      </c>
      <c r="RQ100" s="21"/>
      <c r="RR100" s="21">
        <f t="shared" si="1336"/>
        <v>0</v>
      </c>
      <c r="RS100" s="21"/>
      <c r="RT100" s="21">
        <f t="shared" si="1337"/>
        <v>0</v>
      </c>
      <c r="RU100" s="21"/>
      <c r="RV100" s="21">
        <f t="shared" si="1338"/>
        <v>0</v>
      </c>
      <c r="RW100" s="21"/>
      <c r="RX100" s="21">
        <f t="shared" si="1339"/>
        <v>0</v>
      </c>
      <c r="RY100" s="21"/>
      <c r="RZ100" s="21">
        <f t="shared" si="1340"/>
        <v>0</v>
      </c>
      <c r="SA100" s="21"/>
      <c r="SB100" s="21">
        <f t="shared" si="1341"/>
        <v>0</v>
      </c>
      <c r="SC100" s="21"/>
      <c r="SD100" s="21">
        <f t="shared" si="1342"/>
        <v>0</v>
      </c>
      <c r="SE100" s="21"/>
      <c r="SF100" s="21">
        <f t="shared" si="1343"/>
        <v>0</v>
      </c>
      <c r="SG100" s="21"/>
      <c r="SH100" s="21">
        <f t="shared" si="1344"/>
        <v>0</v>
      </c>
      <c r="SI100" s="21"/>
      <c r="SJ100" s="21">
        <f t="shared" si="1345"/>
        <v>0</v>
      </c>
      <c r="SK100" s="21"/>
      <c r="SL100" s="21">
        <f t="shared" si="1346"/>
        <v>0</v>
      </c>
      <c r="SM100" s="21"/>
      <c r="SN100" s="21">
        <f t="shared" si="1347"/>
        <v>0</v>
      </c>
      <c r="SO100" s="21"/>
      <c r="SP100" s="21">
        <f t="shared" si="1348"/>
        <v>0</v>
      </c>
      <c r="SQ100" s="21"/>
      <c r="SR100" s="21">
        <f t="shared" si="1349"/>
        <v>0</v>
      </c>
      <c r="SS100" s="21"/>
      <c r="ST100" s="21">
        <f t="shared" si="1350"/>
        <v>0</v>
      </c>
      <c r="SU100" s="21"/>
      <c r="SV100" s="21">
        <f t="shared" si="1351"/>
        <v>0</v>
      </c>
      <c r="SW100" s="21"/>
      <c r="SX100" s="21">
        <f t="shared" si="1352"/>
        <v>0</v>
      </c>
      <c r="SY100" s="21"/>
      <c r="SZ100" s="21">
        <f t="shared" si="1353"/>
        <v>0</v>
      </c>
      <c r="TA100" s="21"/>
      <c r="TB100" s="21">
        <f t="shared" si="1354"/>
        <v>0</v>
      </c>
      <c r="TC100" s="21"/>
      <c r="TD100" s="21">
        <f t="shared" si="1355"/>
        <v>0</v>
      </c>
      <c r="TE100" s="21"/>
      <c r="TF100" s="21">
        <f t="shared" si="1356"/>
        <v>0</v>
      </c>
      <c r="TG100" s="21"/>
      <c r="TH100" s="21">
        <f t="shared" si="1357"/>
        <v>0</v>
      </c>
      <c r="TI100" s="21"/>
      <c r="TJ100" s="21">
        <f t="shared" si="1358"/>
        <v>0</v>
      </c>
      <c r="TK100" s="21"/>
      <c r="TL100" s="21">
        <f t="shared" si="1359"/>
        <v>0</v>
      </c>
      <c r="TM100" s="21"/>
      <c r="TN100" s="21">
        <f t="shared" si="1360"/>
        <v>0</v>
      </c>
      <c r="TO100" s="21"/>
      <c r="TP100" s="21">
        <f t="shared" si="1361"/>
        <v>0</v>
      </c>
      <c r="TQ100" s="21"/>
      <c r="TR100" s="21">
        <f t="shared" si="1362"/>
        <v>0</v>
      </c>
      <c r="TS100" s="21"/>
      <c r="TT100" s="21">
        <f t="shared" si="1363"/>
        <v>0</v>
      </c>
      <c r="TU100" s="21"/>
      <c r="TV100" s="21">
        <f t="shared" si="1364"/>
        <v>0</v>
      </c>
      <c r="TW100" s="21"/>
      <c r="TX100" s="21">
        <f t="shared" si="1365"/>
        <v>0</v>
      </c>
      <c r="TY100" s="21"/>
      <c r="TZ100" s="21">
        <f t="shared" si="1366"/>
        <v>0</v>
      </c>
      <c r="UA100" s="21"/>
      <c r="UB100" s="21">
        <f t="shared" si="1367"/>
        <v>0</v>
      </c>
      <c r="UC100" s="21"/>
      <c r="UD100" s="21">
        <f t="shared" si="1368"/>
        <v>0</v>
      </c>
      <c r="UE100" s="21"/>
      <c r="UF100" s="21">
        <f t="shared" si="1369"/>
        <v>0</v>
      </c>
      <c r="UG100" s="21"/>
      <c r="UH100" s="21">
        <f t="shared" si="1370"/>
        <v>0</v>
      </c>
      <c r="UI100" s="21"/>
      <c r="UJ100" s="21">
        <f t="shared" si="1371"/>
        <v>0</v>
      </c>
      <c r="UK100" s="21"/>
      <c r="UL100" s="21">
        <f t="shared" si="1372"/>
        <v>0</v>
      </c>
      <c r="UM100" s="21"/>
      <c r="UN100" s="21">
        <f t="shared" si="1373"/>
        <v>0</v>
      </c>
      <c r="UO100" s="21"/>
      <c r="UP100" s="21">
        <f t="shared" si="1374"/>
        <v>0</v>
      </c>
      <c r="UQ100" s="21"/>
      <c r="UR100" s="21">
        <f t="shared" si="1375"/>
        <v>0</v>
      </c>
      <c r="US100" s="21"/>
      <c r="UT100" s="21">
        <f t="shared" si="1376"/>
        <v>0</v>
      </c>
      <c r="UU100" s="21"/>
      <c r="UV100" s="21">
        <f t="shared" si="1377"/>
        <v>0</v>
      </c>
      <c r="UW100" s="21"/>
      <c r="UX100" s="21">
        <f t="shared" si="1378"/>
        <v>0</v>
      </c>
      <c r="UY100" s="21"/>
      <c r="UZ100" s="21">
        <f t="shared" si="1379"/>
        <v>0</v>
      </c>
      <c r="VA100" s="21"/>
      <c r="VB100" s="21">
        <f t="shared" si="1380"/>
        <v>0</v>
      </c>
      <c r="VC100" s="21"/>
      <c r="VD100" s="21">
        <f t="shared" si="1381"/>
        <v>0</v>
      </c>
      <c r="VE100" s="21"/>
      <c r="VF100" s="21">
        <f t="shared" si="1382"/>
        <v>0</v>
      </c>
      <c r="VG100" s="21"/>
      <c r="VH100" s="21">
        <f t="shared" si="1383"/>
        <v>0</v>
      </c>
      <c r="VI100" s="21"/>
      <c r="VJ100" s="21">
        <f t="shared" si="1384"/>
        <v>0</v>
      </c>
      <c r="VK100" s="21"/>
      <c r="VL100" s="21">
        <f t="shared" si="1385"/>
        <v>0</v>
      </c>
      <c r="VM100" s="21"/>
      <c r="VN100" s="21">
        <f t="shared" si="1386"/>
        <v>0</v>
      </c>
      <c r="VO100" s="21"/>
      <c r="VP100" s="21">
        <f t="shared" si="1387"/>
        <v>0</v>
      </c>
      <c r="VQ100" s="21"/>
      <c r="VR100" s="21">
        <f t="shared" si="1326"/>
        <v>0</v>
      </c>
      <c r="VS100" s="21"/>
      <c r="VT100" s="21">
        <f t="shared" si="1388"/>
        <v>0</v>
      </c>
      <c r="VU100" s="21"/>
      <c r="VV100" s="21">
        <f t="shared" si="1388"/>
        <v>0</v>
      </c>
      <c r="VW100" s="21"/>
      <c r="VX100" s="21">
        <f t="shared" si="1389"/>
        <v>0</v>
      </c>
      <c r="VY100" s="21"/>
      <c r="VZ100" s="21">
        <f t="shared" si="1389"/>
        <v>0</v>
      </c>
      <c r="WA100" s="21"/>
      <c r="WB100" s="21">
        <f t="shared" si="1389"/>
        <v>0</v>
      </c>
      <c r="WC100" s="21"/>
      <c r="WD100" s="21">
        <f t="shared" si="1389"/>
        <v>0</v>
      </c>
      <c r="WE100" s="21"/>
      <c r="WF100" s="21">
        <f t="shared" si="1389"/>
        <v>0</v>
      </c>
      <c r="WG100" s="21"/>
      <c r="WH100" s="21">
        <f t="shared" si="1389"/>
        <v>0</v>
      </c>
      <c r="WI100" s="21"/>
      <c r="WJ100" s="21">
        <f t="shared" si="1389"/>
        <v>0</v>
      </c>
      <c r="WK100" s="21"/>
      <c r="WL100" s="21">
        <f t="shared" si="1389"/>
        <v>0</v>
      </c>
      <c r="WM100" s="21"/>
      <c r="WN100" s="21">
        <f t="shared" si="1390"/>
        <v>0</v>
      </c>
      <c r="WO100" s="21"/>
      <c r="WP100" s="21">
        <f t="shared" si="1390"/>
        <v>0</v>
      </c>
      <c r="WQ100" s="21"/>
      <c r="WR100" s="21">
        <f t="shared" si="1390"/>
        <v>0</v>
      </c>
      <c r="WS100" s="21"/>
      <c r="WT100" s="21">
        <f t="shared" si="1390"/>
        <v>0</v>
      </c>
      <c r="WU100" s="21"/>
      <c r="WV100" s="21">
        <f t="shared" si="1390"/>
        <v>0</v>
      </c>
      <c r="WW100" s="21"/>
      <c r="WX100" s="21">
        <f t="shared" si="1390"/>
        <v>0</v>
      </c>
      <c r="WY100" s="21"/>
      <c r="WZ100" s="21">
        <f t="shared" si="1390"/>
        <v>0</v>
      </c>
      <c r="XA100" s="21"/>
      <c r="XB100" s="21">
        <f t="shared" si="1390"/>
        <v>0</v>
      </c>
      <c r="XC100" s="21"/>
      <c r="XD100" s="21">
        <f t="shared" si="1391"/>
        <v>0</v>
      </c>
      <c r="XE100" s="21"/>
      <c r="XF100" s="21">
        <f t="shared" si="1391"/>
        <v>0</v>
      </c>
      <c r="XG100" s="21"/>
      <c r="XH100" s="21">
        <f t="shared" si="1391"/>
        <v>0</v>
      </c>
      <c r="XI100" s="21"/>
      <c r="XJ100" s="21">
        <f t="shared" si="1391"/>
        <v>0</v>
      </c>
      <c r="XK100" s="21"/>
      <c r="XL100" s="21">
        <f t="shared" si="1391"/>
        <v>0</v>
      </c>
      <c r="XM100" s="21"/>
      <c r="XN100" s="21">
        <f t="shared" si="1391"/>
        <v>0</v>
      </c>
      <c r="XO100" s="21"/>
      <c r="XP100" s="21">
        <f t="shared" si="1391"/>
        <v>0</v>
      </c>
      <c r="XQ100" s="21"/>
      <c r="XR100" s="21">
        <f t="shared" si="1391"/>
        <v>0</v>
      </c>
      <c r="XS100" s="21"/>
      <c r="XT100" s="21">
        <f t="shared" si="1453"/>
        <v>0</v>
      </c>
      <c r="XU100" s="21"/>
      <c r="XV100" s="21">
        <f t="shared" si="1453"/>
        <v>0</v>
      </c>
      <c r="XW100" s="21"/>
      <c r="XX100" s="21">
        <f t="shared" si="1453"/>
        <v>0</v>
      </c>
      <c r="XY100" s="21"/>
      <c r="XZ100" s="21">
        <f t="shared" si="1453"/>
        <v>0</v>
      </c>
      <c r="YA100" s="21"/>
      <c r="YB100" s="21">
        <f t="shared" si="1392"/>
        <v>0</v>
      </c>
      <c r="YC100" s="21"/>
      <c r="YD100" s="21">
        <f t="shared" si="1393"/>
        <v>0</v>
      </c>
      <c r="YE100" s="21"/>
      <c r="YF100" s="21">
        <f t="shared" si="1394"/>
        <v>0</v>
      </c>
      <c r="YG100" s="21"/>
      <c r="YH100" s="21">
        <f t="shared" si="1395"/>
        <v>0</v>
      </c>
      <c r="YI100" s="21"/>
      <c r="YJ100" s="21">
        <f t="shared" si="1396"/>
        <v>0</v>
      </c>
      <c r="YK100" s="21"/>
      <c r="YL100" s="21">
        <f t="shared" si="1397"/>
        <v>0</v>
      </c>
      <c r="YM100" s="21"/>
      <c r="YN100" s="21">
        <f t="shared" si="1398"/>
        <v>0</v>
      </c>
      <c r="YO100" s="21"/>
      <c r="YP100" s="21">
        <f t="shared" si="1399"/>
        <v>0</v>
      </c>
      <c r="YQ100" s="21"/>
      <c r="YR100" s="21">
        <f t="shared" si="1400"/>
        <v>0</v>
      </c>
      <c r="YS100" s="21"/>
      <c r="YT100" s="21">
        <f t="shared" si="1401"/>
        <v>0</v>
      </c>
      <c r="YU100" s="21"/>
      <c r="YV100" s="21">
        <f t="shared" si="1402"/>
        <v>0</v>
      </c>
      <c r="YW100" s="21"/>
      <c r="YX100" s="21">
        <f t="shared" si="1403"/>
        <v>0</v>
      </c>
      <c r="YY100" s="21"/>
      <c r="YZ100" s="21">
        <f t="shared" si="1388"/>
        <v>0</v>
      </c>
      <c r="ZA100" s="21"/>
      <c r="ZB100" s="21">
        <f t="shared" si="1404"/>
        <v>0</v>
      </c>
      <c r="ZC100" s="21"/>
      <c r="ZD100" s="21">
        <f t="shared" si="1405"/>
        <v>0</v>
      </c>
      <c r="ZE100" s="21"/>
      <c r="ZF100" s="21">
        <f t="shared" si="1406"/>
        <v>0</v>
      </c>
      <c r="ZG100" s="21"/>
      <c r="ZH100" s="21">
        <f t="shared" si="1407"/>
        <v>0</v>
      </c>
      <c r="ZI100" s="21"/>
      <c r="ZJ100" s="21">
        <f t="shared" si="1408"/>
        <v>0</v>
      </c>
      <c r="ZK100" s="21"/>
      <c r="ZL100" s="21">
        <f t="shared" si="1409"/>
        <v>0</v>
      </c>
      <c r="ZM100" s="21"/>
      <c r="ZN100" s="21">
        <f t="shared" si="1410"/>
        <v>0</v>
      </c>
      <c r="ZO100" s="21"/>
      <c r="ZP100" s="21">
        <f t="shared" si="1411"/>
        <v>0</v>
      </c>
      <c r="ZQ100" s="21"/>
      <c r="ZR100" s="21">
        <f t="shared" si="1412"/>
        <v>0</v>
      </c>
      <c r="ZS100" s="21"/>
      <c r="ZT100" s="21">
        <f t="shared" si="1388"/>
        <v>0</v>
      </c>
      <c r="ZU100" s="21"/>
      <c r="ZV100" s="21">
        <f t="shared" si="1413"/>
        <v>0</v>
      </c>
      <c r="ZW100" s="21"/>
      <c r="ZX100" s="21">
        <f t="shared" si="1414"/>
        <v>0</v>
      </c>
      <c r="ZY100" s="21"/>
      <c r="ZZ100" s="21">
        <f t="shared" si="1414"/>
        <v>0</v>
      </c>
      <c r="AAA100" s="21"/>
      <c r="AAB100" s="21">
        <f t="shared" si="1415"/>
        <v>0</v>
      </c>
      <c r="AAC100" s="21"/>
      <c r="AAD100" s="21">
        <f t="shared" si="1415"/>
        <v>0</v>
      </c>
      <c r="AAE100" s="21"/>
      <c r="AAF100" s="21">
        <f t="shared" si="1416"/>
        <v>0</v>
      </c>
      <c r="AAG100" s="21"/>
      <c r="AAH100" s="21">
        <f t="shared" si="1416"/>
        <v>0</v>
      </c>
      <c r="AAI100" s="21"/>
      <c r="AAJ100" s="21">
        <f t="shared" si="1417"/>
        <v>0</v>
      </c>
      <c r="AAK100" s="21"/>
      <c r="AAL100" s="21">
        <f t="shared" si="1417"/>
        <v>0</v>
      </c>
      <c r="AAM100" s="21"/>
      <c r="AAN100" s="21">
        <f t="shared" si="1418"/>
        <v>0</v>
      </c>
      <c r="AAO100" s="21"/>
      <c r="AAP100" s="21">
        <f t="shared" si="1418"/>
        <v>0</v>
      </c>
      <c r="AAQ100" s="21"/>
      <c r="AAR100" s="21">
        <f t="shared" si="1419"/>
        <v>0</v>
      </c>
      <c r="AAS100" s="21"/>
      <c r="AAT100" s="21">
        <f t="shared" si="1419"/>
        <v>0</v>
      </c>
      <c r="AAU100" s="21"/>
      <c r="AAV100" s="21">
        <f t="shared" si="1420"/>
        <v>0</v>
      </c>
      <c r="AAW100" s="21"/>
      <c r="AAX100" s="21">
        <f t="shared" si="1420"/>
        <v>0</v>
      </c>
      <c r="AAY100" s="21"/>
      <c r="AAZ100" s="21">
        <f t="shared" si="1421"/>
        <v>0</v>
      </c>
      <c r="ABA100" s="21"/>
      <c r="ABB100" s="21">
        <f t="shared" si="1421"/>
        <v>0</v>
      </c>
      <c r="ABC100" s="21"/>
      <c r="ABD100" s="21">
        <f t="shared" si="1422"/>
        <v>0</v>
      </c>
      <c r="ABE100" s="21"/>
      <c r="ABF100" s="21">
        <f t="shared" si="1422"/>
        <v>0</v>
      </c>
      <c r="ABG100" s="21"/>
      <c r="ABH100" s="21">
        <f t="shared" si="1423"/>
        <v>0</v>
      </c>
      <c r="ABI100" s="21"/>
      <c r="ABJ100" s="21">
        <f t="shared" si="1423"/>
        <v>0</v>
      </c>
      <c r="ABK100" s="21"/>
      <c r="ABL100" s="21">
        <f t="shared" si="1424"/>
        <v>0</v>
      </c>
      <c r="ABM100" s="21"/>
      <c r="ABN100" s="21">
        <f t="shared" si="1424"/>
        <v>0</v>
      </c>
      <c r="ABO100" s="21"/>
      <c r="ABP100" s="21">
        <f t="shared" si="1425"/>
        <v>0</v>
      </c>
      <c r="ABQ100" s="21"/>
      <c r="ABR100" s="21">
        <f t="shared" si="1425"/>
        <v>0</v>
      </c>
      <c r="ABS100" s="21"/>
      <c r="ABT100" s="21">
        <f t="shared" si="1426"/>
        <v>0</v>
      </c>
      <c r="ABU100" s="21"/>
      <c r="ABV100" s="21">
        <f t="shared" si="1426"/>
        <v>0</v>
      </c>
      <c r="ABW100" s="21"/>
      <c r="ABX100" s="21">
        <f t="shared" si="1427"/>
        <v>0</v>
      </c>
      <c r="ABY100" s="21"/>
      <c r="ABZ100" s="21">
        <f t="shared" si="1427"/>
        <v>0</v>
      </c>
      <c r="ACA100" s="21"/>
      <c r="ACB100" s="21">
        <f t="shared" si="1428"/>
        <v>0</v>
      </c>
      <c r="ACC100" s="21"/>
      <c r="ACD100" s="21">
        <f t="shared" si="1428"/>
        <v>0</v>
      </c>
      <c r="ACE100" s="21"/>
      <c r="ACF100" s="21">
        <f t="shared" si="1429"/>
        <v>0</v>
      </c>
      <c r="ACG100" s="21"/>
      <c r="ACH100" s="21">
        <f t="shared" si="1429"/>
        <v>0</v>
      </c>
      <c r="ACI100" s="21"/>
      <c r="ACJ100" s="21">
        <f t="shared" si="1430"/>
        <v>0</v>
      </c>
      <c r="ACK100" s="21"/>
      <c r="ACL100" s="21">
        <f t="shared" si="1430"/>
        <v>0</v>
      </c>
      <c r="ACM100" s="21"/>
      <c r="ACN100" s="21">
        <f t="shared" si="1431"/>
        <v>0</v>
      </c>
      <c r="ACO100" s="21"/>
      <c r="ACP100" s="21">
        <f t="shared" si="1431"/>
        <v>0</v>
      </c>
      <c r="ACQ100" s="21"/>
      <c r="ACR100" s="21">
        <f t="shared" si="1432"/>
        <v>0</v>
      </c>
      <c r="ACS100" s="21"/>
      <c r="ACT100" s="21">
        <f t="shared" si="1432"/>
        <v>0</v>
      </c>
      <c r="ACU100" s="21"/>
      <c r="ACV100" s="21">
        <f t="shared" si="1433"/>
        <v>0</v>
      </c>
      <c r="ACW100" s="21"/>
      <c r="ACX100" s="21">
        <f t="shared" si="1433"/>
        <v>0</v>
      </c>
      <c r="ACY100" s="21"/>
      <c r="ACZ100" s="21">
        <f t="shared" si="1434"/>
        <v>0</v>
      </c>
      <c r="ADA100" s="21"/>
      <c r="ADB100" s="21">
        <f t="shared" si="1434"/>
        <v>0</v>
      </c>
      <c r="ADC100" s="21"/>
      <c r="ADD100" s="21">
        <f t="shared" si="1435"/>
        <v>0</v>
      </c>
      <c r="ADE100" s="21"/>
      <c r="ADF100" s="21">
        <f t="shared" si="1435"/>
        <v>0</v>
      </c>
      <c r="ADG100" s="21"/>
      <c r="ADH100" s="21">
        <f t="shared" si="1436"/>
        <v>0</v>
      </c>
      <c r="ADI100" s="21"/>
      <c r="ADJ100" s="21">
        <f t="shared" si="1436"/>
        <v>0</v>
      </c>
      <c r="ADK100" s="21"/>
      <c r="ADL100" s="21">
        <f t="shared" si="1437"/>
        <v>0</v>
      </c>
      <c r="ADM100" s="21"/>
      <c r="ADN100" s="21">
        <f t="shared" si="1437"/>
        <v>0</v>
      </c>
      <c r="ADO100" s="21"/>
      <c r="ADP100" s="21">
        <f t="shared" si="1437"/>
        <v>0</v>
      </c>
      <c r="ADQ100" s="21"/>
      <c r="ADR100" s="21">
        <f t="shared" si="1437"/>
        <v>0</v>
      </c>
      <c r="ADS100" s="21"/>
      <c r="ADT100" s="21">
        <f t="shared" si="1437"/>
        <v>0</v>
      </c>
      <c r="ADU100" s="21"/>
      <c r="ADV100" s="21">
        <f t="shared" si="1438"/>
        <v>0</v>
      </c>
      <c r="ADW100" s="21"/>
      <c r="ADX100" s="21">
        <f t="shared" si="1438"/>
        <v>0</v>
      </c>
      <c r="ADY100" s="21"/>
      <c r="ADZ100" s="21">
        <f t="shared" si="1438"/>
        <v>0</v>
      </c>
      <c r="AEA100" s="21"/>
      <c r="AEB100" s="21">
        <f t="shared" si="1438"/>
        <v>0</v>
      </c>
      <c r="AEC100" s="21"/>
      <c r="AED100" s="21">
        <f t="shared" si="1439"/>
        <v>0</v>
      </c>
      <c r="AEE100" s="21"/>
      <c r="AEF100" s="21">
        <f t="shared" si="1439"/>
        <v>0</v>
      </c>
      <c r="AEG100" s="21"/>
      <c r="AEH100" s="21">
        <f t="shared" si="1439"/>
        <v>0</v>
      </c>
      <c r="AEI100" s="21"/>
      <c r="AEJ100" s="21">
        <f t="shared" si="1439"/>
        <v>0</v>
      </c>
      <c r="AEK100" s="21"/>
      <c r="AEL100" s="21">
        <f t="shared" si="1439"/>
        <v>0</v>
      </c>
      <c r="AEM100" s="21"/>
      <c r="AEN100" s="21">
        <f t="shared" si="1440"/>
        <v>0</v>
      </c>
      <c r="AEO100" s="21"/>
      <c r="AEP100" s="21">
        <f t="shared" si="1440"/>
        <v>0</v>
      </c>
      <c r="AEQ100" s="21"/>
      <c r="AER100" s="21">
        <f t="shared" si="1440"/>
        <v>0</v>
      </c>
      <c r="AES100" s="21"/>
      <c r="AET100" s="21">
        <f t="shared" si="1440"/>
        <v>0</v>
      </c>
      <c r="AEU100" s="21"/>
      <c r="AEV100" s="21">
        <f t="shared" si="1441"/>
        <v>0</v>
      </c>
      <c r="AEW100" s="21"/>
      <c r="AEX100" s="21">
        <f t="shared" si="1441"/>
        <v>0</v>
      </c>
      <c r="AEY100" s="21"/>
      <c r="AEZ100" s="21">
        <f t="shared" si="1441"/>
        <v>0</v>
      </c>
      <c r="AFA100" s="21"/>
      <c r="AFB100" s="21">
        <f t="shared" si="1441"/>
        <v>0</v>
      </c>
      <c r="AFC100" s="21"/>
      <c r="AFD100" s="21">
        <f t="shared" si="1441"/>
        <v>0</v>
      </c>
      <c r="AFE100" s="21"/>
      <c r="AFF100" s="21">
        <f t="shared" si="1442"/>
        <v>0</v>
      </c>
      <c r="AFG100" s="21"/>
      <c r="AFH100" s="21">
        <f t="shared" si="1442"/>
        <v>0</v>
      </c>
      <c r="AFI100" s="21"/>
      <c r="AFJ100" s="21">
        <f t="shared" si="1442"/>
        <v>0</v>
      </c>
      <c r="AFK100" s="21"/>
      <c r="AFL100" s="21">
        <f t="shared" si="1442"/>
        <v>0</v>
      </c>
      <c r="AFM100" s="21"/>
      <c r="AFN100" s="21">
        <f t="shared" si="1443"/>
        <v>0</v>
      </c>
      <c r="AFO100" s="21"/>
      <c r="AFP100" s="21">
        <f t="shared" si="1443"/>
        <v>0</v>
      </c>
      <c r="AFQ100" s="21"/>
      <c r="AFR100" s="21">
        <f t="shared" si="1443"/>
        <v>0</v>
      </c>
      <c r="AFS100" s="21"/>
      <c r="AFT100" s="21">
        <f t="shared" si="1443"/>
        <v>0</v>
      </c>
      <c r="AFU100" s="21"/>
      <c r="AFV100" s="21">
        <f t="shared" si="1443"/>
        <v>0</v>
      </c>
      <c r="AFW100" s="21"/>
      <c r="AFX100" s="21">
        <f t="shared" si="1444"/>
        <v>0</v>
      </c>
      <c r="AFY100" s="21"/>
      <c r="AFZ100" s="21">
        <f t="shared" si="1444"/>
        <v>0</v>
      </c>
      <c r="AGA100" s="21"/>
      <c r="AGB100" s="21">
        <f t="shared" si="1444"/>
        <v>0</v>
      </c>
      <c r="AGC100" s="21"/>
      <c r="AGD100" s="21">
        <f t="shared" si="1444"/>
        <v>0</v>
      </c>
      <c r="AGE100" s="21"/>
      <c r="AGF100" s="21">
        <f t="shared" si="1445"/>
        <v>0</v>
      </c>
      <c r="AGG100" s="21"/>
      <c r="AGH100" s="21">
        <f t="shared" si="1445"/>
        <v>0</v>
      </c>
      <c r="AGI100" s="21"/>
      <c r="AGJ100" s="21">
        <f t="shared" si="1445"/>
        <v>0</v>
      </c>
      <c r="AGK100" s="21"/>
      <c r="AGL100" s="21">
        <f t="shared" si="1445"/>
        <v>0</v>
      </c>
      <c r="AGM100" s="21"/>
      <c r="AGN100" s="21">
        <f t="shared" si="1445"/>
        <v>0</v>
      </c>
      <c r="AGO100" s="21"/>
      <c r="AGP100" s="21">
        <f t="shared" si="1446"/>
        <v>0</v>
      </c>
      <c r="AGQ100" s="21"/>
      <c r="AGR100" s="21">
        <f t="shared" si="1446"/>
        <v>0</v>
      </c>
      <c r="AGS100" s="21"/>
      <c r="AGT100" s="21">
        <f t="shared" si="1446"/>
        <v>0</v>
      </c>
      <c r="AGU100" s="21"/>
      <c r="AGV100" s="21">
        <f t="shared" si="1446"/>
        <v>0</v>
      </c>
      <c r="AGW100" s="21"/>
      <c r="AGX100" s="21">
        <f t="shared" si="1447"/>
        <v>0</v>
      </c>
      <c r="AGY100" s="21"/>
      <c r="AGZ100" s="21">
        <f t="shared" si="1447"/>
        <v>0</v>
      </c>
      <c r="AHA100" s="21"/>
      <c r="AHB100" s="21">
        <f t="shared" si="1447"/>
        <v>0</v>
      </c>
      <c r="AHC100" s="21"/>
      <c r="AHD100" s="21">
        <f t="shared" si="1447"/>
        <v>0</v>
      </c>
      <c r="AHE100" s="21"/>
      <c r="AHF100" s="21">
        <f t="shared" si="1447"/>
        <v>0</v>
      </c>
      <c r="AHG100" s="21"/>
      <c r="AHH100" s="21">
        <f t="shared" si="1448"/>
        <v>0</v>
      </c>
      <c r="AHI100" s="21"/>
      <c r="AHJ100" s="21">
        <f t="shared" si="1448"/>
        <v>0</v>
      </c>
      <c r="AHK100" s="21"/>
      <c r="AHL100" s="21">
        <f t="shared" si="1448"/>
        <v>0</v>
      </c>
      <c r="AHM100" s="21"/>
      <c r="AHN100" s="21">
        <f t="shared" si="1448"/>
        <v>0</v>
      </c>
      <c r="AHO100" s="21"/>
      <c r="AHP100" s="21">
        <f t="shared" si="1449"/>
        <v>0</v>
      </c>
      <c r="AHQ100" s="21"/>
      <c r="AHR100" s="21">
        <f t="shared" si="1449"/>
        <v>0</v>
      </c>
      <c r="AHS100" s="21"/>
      <c r="AHT100" s="21">
        <f t="shared" si="1449"/>
        <v>0</v>
      </c>
      <c r="AHU100" s="21"/>
      <c r="AHV100" s="21">
        <f t="shared" si="1449"/>
        <v>0</v>
      </c>
      <c r="AHW100" s="21"/>
      <c r="AHX100" s="21">
        <f t="shared" si="1449"/>
        <v>0</v>
      </c>
      <c r="AHY100" s="21"/>
      <c r="AHZ100" s="21">
        <f t="shared" si="1450"/>
        <v>0</v>
      </c>
      <c r="AIA100" s="21"/>
      <c r="AIB100" s="21">
        <f t="shared" si="1450"/>
        <v>0</v>
      </c>
      <c r="AIC100" s="21"/>
      <c r="AID100" s="21">
        <f t="shared" si="1450"/>
        <v>0</v>
      </c>
      <c r="AIE100" s="21"/>
      <c r="AIF100" s="21">
        <f t="shared" si="1450"/>
        <v>0</v>
      </c>
      <c r="AIG100" s="21"/>
      <c r="AIH100" s="21">
        <f t="shared" si="1451"/>
        <v>0</v>
      </c>
      <c r="AII100" s="21"/>
      <c r="AIJ100" s="21">
        <f t="shared" si="1451"/>
        <v>0</v>
      </c>
      <c r="AIK100" s="21"/>
      <c r="AIL100" s="21">
        <f t="shared" si="1451"/>
        <v>0</v>
      </c>
      <c r="AIM100" s="21"/>
      <c r="AIN100" s="21">
        <f t="shared" si="1451"/>
        <v>0</v>
      </c>
      <c r="AIO100" s="21"/>
      <c r="AIP100" s="21">
        <f t="shared" si="1451"/>
        <v>0</v>
      </c>
      <c r="AIQ100" s="21"/>
      <c r="AIR100" s="21">
        <f t="shared" si="1452"/>
        <v>0</v>
      </c>
      <c r="AIS100" s="21"/>
      <c r="AIT100" s="21">
        <f t="shared" si="1452"/>
        <v>0</v>
      </c>
      <c r="AIU100" s="21"/>
      <c r="AIV100" s="21">
        <f t="shared" si="1452"/>
        <v>0</v>
      </c>
      <c r="AIW100" s="21"/>
      <c r="AIX100" s="21">
        <f t="shared" si="1452"/>
        <v>0</v>
      </c>
      <c r="AIY100" s="21"/>
      <c r="AIZ100" s="21">
        <f t="shared" si="1388"/>
        <v>0</v>
      </c>
      <c r="AJA100" s="21"/>
    </row>
    <row r="101" spans="2:937" ht="13.5" customHeight="1" x14ac:dyDescent="0.25">
      <c r="B101" s="31">
        <v>96</v>
      </c>
      <c r="C101" s="192" t="s">
        <v>209</v>
      </c>
      <c r="D101" s="67" t="s">
        <v>152</v>
      </c>
      <c r="E101" s="194" t="s">
        <v>392</v>
      </c>
      <c r="F101" s="194" t="str">
        <f>_xlfn.XLOOKUP(D101,'WTG PH-III'!$D$5:$D$198,'WTG PH-III'!$B$5:$B$198,0,0,1)</f>
        <v>PSS-14</v>
      </c>
      <c r="G101" s="22" t="s">
        <v>537</v>
      </c>
      <c r="H101" s="22" t="s">
        <v>550</v>
      </c>
      <c r="I101" s="61">
        <v>12</v>
      </c>
      <c r="J101" s="21">
        <v>253</v>
      </c>
      <c r="K101" s="21">
        <f t="shared" si="1129"/>
        <v>253</v>
      </c>
      <c r="L101" s="21">
        <f t="shared" si="1130"/>
        <v>253</v>
      </c>
      <c r="M101" s="21">
        <f t="shared" si="1131"/>
        <v>0</v>
      </c>
      <c r="N101" s="95">
        <f>VLOOKUP(D101,'WTG PH-III'!$D$5:$U$198,17,0)</f>
        <v>45786</v>
      </c>
      <c r="O101" s="95">
        <f>VLOOKUP(D101,'WTG PH-III'!$D$5:$U$198,18,0)</f>
        <v>45796</v>
      </c>
      <c r="P101" s="21">
        <f t="shared" si="1132"/>
        <v>0</v>
      </c>
      <c r="Q101" s="21"/>
      <c r="R101" s="21">
        <f t="shared" si="1133"/>
        <v>0</v>
      </c>
      <c r="S101" s="21"/>
      <c r="T101" s="21">
        <f t="shared" si="1134"/>
        <v>0</v>
      </c>
      <c r="U101" s="21"/>
      <c r="V101" s="21">
        <f t="shared" si="1135"/>
        <v>0</v>
      </c>
      <c r="W101" s="21"/>
      <c r="X101" s="21">
        <f t="shared" si="1136"/>
        <v>0</v>
      </c>
      <c r="Y101" s="21"/>
      <c r="Z101" s="21">
        <f t="shared" si="1137"/>
        <v>0</v>
      </c>
      <c r="AA101" s="21"/>
      <c r="AB101" s="21">
        <f t="shared" si="1138"/>
        <v>0</v>
      </c>
      <c r="AC101" s="21"/>
      <c r="AD101" s="21">
        <f t="shared" si="1139"/>
        <v>0</v>
      </c>
      <c r="AE101" s="21"/>
      <c r="AF101" s="21">
        <f t="shared" si="1140"/>
        <v>0</v>
      </c>
      <c r="AG101" s="21"/>
      <c r="AH101" s="21">
        <f t="shared" si="1141"/>
        <v>0</v>
      </c>
      <c r="AI101" s="21"/>
      <c r="AJ101" s="21">
        <f t="shared" si="1142"/>
        <v>0</v>
      </c>
      <c r="AK101" s="21"/>
      <c r="AL101" s="21">
        <f t="shared" si="1143"/>
        <v>0</v>
      </c>
      <c r="AM101" s="21"/>
      <c r="AN101" s="21">
        <f t="shared" si="1144"/>
        <v>0</v>
      </c>
      <c r="AO101" s="21"/>
      <c r="AP101" s="21">
        <f t="shared" si="1145"/>
        <v>0</v>
      </c>
      <c r="AQ101" s="21"/>
      <c r="AR101" s="21">
        <f t="shared" si="1146"/>
        <v>0</v>
      </c>
      <c r="AS101" s="21"/>
      <c r="AT101" s="21">
        <f t="shared" si="1147"/>
        <v>0</v>
      </c>
      <c r="AU101" s="21"/>
      <c r="AV101" s="21">
        <f t="shared" si="1148"/>
        <v>0</v>
      </c>
      <c r="AW101" s="21"/>
      <c r="AX101" s="21">
        <f t="shared" si="1149"/>
        <v>0</v>
      </c>
      <c r="AY101" s="21"/>
      <c r="AZ101" s="21">
        <f t="shared" si="1150"/>
        <v>0</v>
      </c>
      <c r="BA101" s="21"/>
      <c r="BB101" s="21">
        <f t="shared" si="1151"/>
        <v>0</v>
      </c>
      <c r="BC101" s="21"/>
      <c r="BD101" s="21">
        <f t="shared" si="1152"/>
        <v>0</v>
      </c>
      <c r="BE101" s="21"/>
      <c r="BF101" s="21">
        <f t="shared" si="1153"/>
        <v>0</v>
      </c>
      <c r="BG101" s="21"/>
      <c r="BH101" s="21">
        <f t="shared" si="1154"/>
        <v>0</v>
      </c>
      <c r="BI101" s="21"/>
      <c r="BJ101" s="21">
        <f t="shared" si="1155"/>
        <v>0</v>
      </c>
      <c r="BK101" s="21"/>
      <c r="BL101" s="21">
        <f t="shared" si="1156"/>
        <v>0</v>
      </c>
      <c r="BM101" s="21"/>
      <c r="BN101" s="21">
        <f t="shared" si="1157"/>
        <v>0</v>
      </c>
      <c r="BO101" s="21"/>
      <c r="BP101" s="21">
        <f t="shared" si="1158"/>
        <v>0</v>
      </c>
      <c r="BQ101" s="21"/>
      <c r="BR101" s="21">
        <f t="shared" si="1159"/>
        <v>0</v>
      </c>
      <c r="BS101" s="21"/>
      <c r="BT101" s="21">
        <f t="shared" si="1160"/>
        <v>0</v>
      </c>
      <c r="BU101" s="21"/>
      <c r="BV101" s="21">
        <f t="shared" si="1161"/>
        <v>0</v>
      </c>
      <c r="BW101" s="21"/>
      <c r="BX101" s="21">
        <f t="shared" si="1162"/>
        <v>0</v>
      </c>
      <c r="BY101" s="21"/>
      <c r="BZ101" s="21">
        <f t="shared" si="1163"/>
        <v>0</v>
      </c>
      <c r="CA101" s="21"/>
      <c r="CB101" s="21">
        <f t="shared" si="1164"/>
        <v>0</v>
      </c>
      <c r="CC101" s="21"/>
      <c r="CD101" s="21">
        <f t="shared" si="1165"/>
        <v>0</v>
      </c>
      <c r="CE101" s="21"/>
      <c r="CF101" s="21">
        <f t="shared" si="1166"/>
        <v>0</v>
      </c>
      <c r="CG101" s="21"/>
      <c r="CH101" s="21">
        <f t="shared" si="1167"/>
        <v>0</v>
      </c>
      <c r="CI101" s="21"/>
      <c r="CJ101" s="21">
        <f t="shared" si="1168"/>
        <v>0</v>
      </c>
      <c r="CK101" s="21"/>
      <c r="CL101" s="21">
        <f t="shared" si="1169"/>
        <v>0</v>
      </c>
      <c r="CM101" s="21"/>
      <c r="CN101" s="21">
        <f t="shared" si="1170"/>
        <v>0</v>
      </c>
      <c r="CO101" s="21"/>
      <c r="CP101" s="21">
        <f t="shared" si="1171"/>
        <v>0</v>
      </c>
      <c r="CQ101" s="21"/>
      <c r="CR101" s="21">
        <f t="shared" si="1172"/>
        <v>0</v>
      </c>
      <c r="CS101" s="21"/>
      <c r="CT101" s="21">
        <f t="shared" si="1173"/>
        <v>0</v>
      </c>
      <c r="CU101" s="21"/>
      <c r="CV101" s="21">
        <f t="shared" si="1174"/>
        <v>0</v>
      </c>
      <c r="CW101" s="21"/>
      <c r="CX101" s="21">
        <f t="shared" si="1175"/>
        <v>0</v>
      </c>
      <c r="CY101" s="21"/>
      <c r="CZ101" s="21">
        <f t="shared" si="1176"/>
        <v>0</v>
      </c>
      <c r="DA101" s="21"/>
      <c r="DB101" s="21">
        <f t="shared" si="1177"/>
        <v>0</v>
      </c>
      <c r="DC101" s="21"/>
      <c r="DD101" s="21">
        <f t="shared" si="1178"/>
        <v>0</v>
      </c>
      <c r="DE101" s="21"/>
      <c r="DF101" s="21">
        <f t="shared" si="1179"/>
        <v>0</v>
      </c>
      <c r="DG101" s="21"/>
      <c r="DH101" s="21">
        <f t="shared" si="1180"/>
        <v>0</v>
      </c>
      <c r="DI101" s="21"/>
      <c r="DJ101" s="21">
        <f t="shared" si="1181"/>
        <v>0</v>
      </c>
      <c r="DK101" s="21"/>
      <c r="DL101" s="21">
        <f t="shared" si="1182"/>
        <v>0</v>
      </c>
      <c r="DM101" s="21"/>
      <c r="DN101" s="21">
        <f t="shared" si="1183"/>
        <v>0</v>
      </c>
      <c r="DO101" s="21"/>
      <c r="DP101" s="21">
        <f t="shared" si="1184"/>
        <v>0</v>
      </c>
      <c r="DQ101" s="21"/>
      <c r="DR101" s="21">
        <f t="shared" si="1185"/>
        <v>0</v>
      </c>
      <c r="DS101" s="21"/>
      <c r="DT101" s="21">
        <f t="shared" si="1186"/>
        <v>0</v>
      </c>
      <c r="DU101" s="21"/>
      <c r="DV101" s="21">
        <f t="shared" si="1187"/>
        <v>0</v>
      </c>
      <c r="DW101" s="21"/>
      <c r="DX101" s="21">
        <f t="shared" si="1188"/>
        <v>0</v>
      </c>
      <c r="DY101" s="21"/>
      <c r="DZ101" s="21">
        <f t="shared" si="1189"/>
        <v>0</v>
      </c>
      <c r="EA101" s="21"/>
      <c r="EB101" s="21">
        <f t="shared" si="1190"/>
        <v>0</v>
      </c>
      <c r="EC101" s="21"/>
      <c r="ED101" s="21">
        <f t="shared" si="1191"/>
        <v>0</v>
      </c>
      <c r="EE101" s="21"/>
      <c r="EF101" s="21">
        <f t="shared" si="1192"/>
        <v>0</v>
      </c>
      <c r="EG101" s="21"/>
      <c r="EH101" s="21">
        <f t="shared" si="1193"/>
        <v>0</v>
      </c>
      <c r="EI101" s="21"/>
      <c r="EJ101" s="21">
        <f t="shared" si="1194"/>
        <v>0</v>
      </c>
      <c r="EK101" s="21"/>
      <c r="EL101" s="21">
        <f t="shared" si="1195"/>
        <v>0</v>
      </c>
      <c r="EM101" s="21"/>
      <c r="EN101" s="21">
        <f t="shared" si="1196"/>
        <v>0</v>
      </c>
      <c r="EO101" s="21"/>
      <c r="EP101" s="21">
        <f t="shared" si="1197"/>
        <v>0</v>
      </c>
      <c r="EQ101" s="21"/>
      <c r="ER101" s="21">
        <f t="shared" si="1198"/>
        <v>0</v>
      </c>
      <c r="ES101" s="21"/>
      <c r="ET101" s="21">
        <f t="shared" si="1199"/>
        <v>0</v>
      </c>
      <c r="EU101" s="21"/>
      <c r="EV101" s="21">
        <f t="shared" si="1200"/>
        <v>0</v>
      </c>
      <c r="EW101" s="21"/>
      <c r="EX101" s="21">
        <f t="shared" si="1201"/>
        <v>0</v>
      </c>
      <c r="EY101" s="21"/>
      <c r="EZ101" s="21">
        <f t="shared" si="1202"/>
        <v>0</v>
      </c>
      <c r="FA101" s="21"/>
      <c r="FB101" s="21">
        <f t="shared" si="1203"/>
        <v>0</v>
      </c>
      <c r="FC101" s="21"/>
      <c r="FD101" s="21">
        <f t="shared" si="1204"/>
        <v>0</v>
      </c>
      <c r="FE101" s="21"/>
      <c r="FF101" s="21">
        <f t="shared" si="1205"/>
        <v>0</v>
      </c>
      <c r="FG101" s="21"/>
      <c r="FH101" s="21">
        <f t="shared" si="1206"/>
        <v>0</v>
      </c>
      <c r="FI101" s="21"/>
      <c r="FJ101" s="21">
        <f t="shared" si="1207"/>
        <v>0</v>
      </c>
      <c r="FK101" s="21"/>
      <c r="FL101" s="21">
        <f t="shared" si="1208"/>
        <v>0</v>
      </c>
      <c r="FM101" s="21"/>
      <c r="FN101" s="21">
        <f t="shared" si="1209"/>
        <v>0</v>
      </c>
      <c r="FO101" s="21"/>
      <c r="FP101" s="21">
        <f t="shared" si="1210"/>
        <v>0</v>
      </c>
      <c r="FQ101" s="21"/>
      <c r="FR101" s="21">
        <f t="shared" si="1211"/>
        <v>0</v>
      </c>
      <c r="FS101" s="21"/>
      <c r="FT101" s="21">
        <f t="shared" si="1212"/>
        <v>0</v>
      </c>
      <c r="FU101" s="21"/>
      <c r="FV101" s="21">
        <f t="shared" si="1213"/>
        <v>0</v>
      </c>
      <c r="FW101" s="21"/>
      <c r="FX101" s="21">
        <f t="shared" si="1214"/>
        <v>0</v>
      </c>
      <c r="FY101" s="21"/>
      <c r="FZ101" s="21">
        <f t="shared" si="1215"/>
        <v>0</v>
      </c>
      <c r="GA101" s="21"/>
      <c r="GB101" s="21">
        <f t="shared" si="1216"/>
        <v>0</v>
      </c>
      <c r="GC101" s="21"/>
      <c r="GD101" s="21">
        <f t="shared" si="1217"/>
        <v>0</v>
      </c>
      <c r="GE101" s="21"/>
      <c r="GF101" s="21">
        <f t="shared" si="1218"/>
        <v>0</v>
      </c>
      <c r="GG101" s="21"/>
      <c r="GH101" s="21">
        <f t="shared" si="1219"/>
        <v>0</v>
      </c>
      <c r="GI101" s="21"/>
      <c r="GJ101" s="21">
        <f t="shared" si="1220"/>
        <v>0</v>
      </c>
      <c r="GK101" s="21"/>
      <c r="GL101" s="21">
        <f t="shared" si="1221"/>
        <v>0</v>
      </c>
      <c r="GM101" s="21"/>
      <c r="GN101" s="21">
        <f t="shared" si="1222"/>
        <v>0</v>
      </c>
      <c r="GO101" s="21"/>
      <c r="GP101" s="21">
        <f t="shared" si="1223"/>
        <v>0</v>
      </c>
      <c r="GQ101" s="21"/>
      <c r="GR101" s="21">
        <f t="shared" si="1224"/>
        <v>0</v>
      </c>
      <c r="GS101" s="21"/>
      <c r="GT101" s="21">
        <f t="shared" si="1225"/>
        <v>0</v>
      </c>
      <c r="GU101" s="21"/>
      <c r="GV101" s="21">
        <f t="shared" si="1226"/>
        <v>0</v>
      </c>
      <c r="GW101" s="21"/>
      <c r="GX101" s="21">
        <f t="shared" si="1227"/>
        <v>0</v>
      </c>
      <c r="GY101" s="21"/>
      <c r="GZ101" s="21">
        <f t="shared" si="1228"/>
        <v>0</v>
      </c>
      <c r="HA101" s="21"/>
      <c r="HB101" s="21">
        <f t="shared" si="1229"/>
        <v>0</v>
      </c>
      <c r="HC101" s="21"/>
      <c r="HD101" s="21">
        <f t="shared" si="1230"/>
        <v>0</v>
      </c>
      <c r="HE101" s="21"/>
      <c r="HF101" s="21">
        <f t="shared" si="1231"/>
        <v>0</v>
      </c>
      <c r="HG101" s="21"/>
      <c r="HH101" s="21">
        <f t="shared" si="1232"/>
        <v>0</v>
      </c>
      <c r="HI101" s="21"/>
      <c r="HJ101" s="21">
        <f t="shared" si="1233"/>
        <v>0</v>
      </c>
      <c r="HK101" s="21"/>
      <c r="HL101" s="21">
        <f t="shared" si="1234"/>
        <v>0</v>
      </c>
      <c r="HM101" s="21"/>
      <c r="HN101" s="21">
        <f t="shared" si="1235"/>
        <v>0</v>
      </c>
      <c r="HO101" s="21"/>
      <c r="HP101" s="21">
        <f t="shared" si="1236"/>
        <v>0</v>
      </c>
      <c r="HQ101" s="21"/>
      <c r="HR101" s="21">
        <f t="shared" si="1237"/>
        <v>0</v>
      </c>
      <c r="HS101" s="21"/>
      <c r="HT101" s="21">
        <f t="shared" si="1238"/>
        <v>0</v>
      </c>
      <c r="HU101" s="21"/>
      <c r="HV101" s="21">
        <f t="shared" si="1239"/>
        <v>0</v>
      </c>
      <c r="HW101" s="21"/>
      <c r="HX101" s="21">
        <f t="shared" si="1240"/>
        <v>0</v>
      </c>
      <c r="HY101" s="21"/>
      <c r="HZ101" s="21">
        <f t="shared" si="1241"/>
        <v>0</v>
      </c>
      <c r="IA101" s="21"/>
      <c r="IB101" s="21">
        <f t="shared" si="1242"/>
        <v>0</v>
      </c>
      <c r="IC101" s="21"/>
      <c r="ID101" s="21">
        <f t="shared" si="1243"/>
        <v>0</v>
      </c>
      <c r="IE101" s="21"/>
      <c r="IF101" s="21">
        <f t="shared" si="1244"/>
        <v>0</v>
      </c>
      <c r="IG101" s="21"/>
      <c r="IH101" s="21">
        <f t="shared" si="1245"/>
        <v>0</v>
      </c>
      <c r="II101" s="21"/>
      <c r="IJ101" s="21">
        <f t="shared" si="1246"/>
        <v>0</v>
      </c>
      <c r="IK101" s="21"/>
      <c r="IL101" s="21">
        <f t="shared" si="1247"/>
        <v>0</v>
      </c>
      <c r="IM101" s="21"/>
      <c r="IN101" s="21">
        <f t="shared" si="1248"/>
        <v>0</v>
      </c>
      <c r="IO101" s="21"/>
      <c r="IP101" s="21">
        <f t="shared" si="1249"/>
        <v>0</v>
      </c>
      <c r="IQ101" s="21"/>
      <c r="IR101" s="21">
        <f t="shared" si="1250"/>
        <v>0</v>
      </c>
      <c r="IS101" s="21"/>
      <c r="IT101" s="21">
        <f t="shared" si="1251"/>
        <v>0</v>
      </c>
      <c r="IU101" s="21"/>
      <c r="IV101" s="21">
        <f t="shared" si="1252"/>
        <v>0</v>
      </c>
      <c r="IW101" s="21"/>
      <c r="IX101" s="21">
        <f t="shared" si="1253"/>
        <v>0</v>
      </c>
      <c r="IY101" s="21"/>
      <c r="IZ101" s="21">
        <f t="shared" si="1254"/>
        <v>0</v>
      </c>
      <c r="JA101" s="21"/>
      <c r="JB101" s="21">
        <f t="shared" si="1255"/>
        <v>0</v>
      </c>
      <c r="JC101" s="21"/>
      <c r="JD101" s="21">
        <f t="shared" si="1256"/>
        <v>0</v>
      </c>
      <c r="JE101" s="21"/>
      <c r="JF101" s="21">
        <f t="shared" si="1257"/>
        <v>0</v>
      </c>
      <c r="JG101" s="21"/>
      <c r="JH101" s="21">
        <f t="shared" si="1258"/>
        <v>0</v>
      </c>
      <c r="JI101" s="21"/>
      <c r="JJ101" s="21">
        <f t="shared" si="1259"/>
        <v>0</v>
      </c>
      <c r="JK101" s="21"/>
      <c r="JL101" s="21">
        <f t="shared" si="1260"/>
        <v>0</v>
      </c>
      <c r="JM101" s="21"/>
      <c r="JN101" s="21">
        <f t="shared" si="1261"/>
        <v>0</v>
      </c>
      <c r="JO101" s="21"/>
      <c r="JP101" s="21">
        <f t="shared" si="1262"/>
        <v>0</v>
      </c>
      <c r="JQ101" s="21"/>
      <c r="JR101" s="21">
        <f t="shared" si="1263"/>
        <v>0</v>
      </c>
      <c r="JS101" s="21"/>
      <c r="JT101" s="21">
        <f t="shared" si="1264"/>
        <v>0</v>
      </c>
      <c r="JU101" s="21"/>
      <c r="JV101" s="21">
        <f t="shared" si="1265"/>
        <v>0</v>
      </c>
      <c r="JW101" s="21"/>
      <c r="JX101" s="21">
        <f t="shared" si="1266"/>
        <v>0</v>
      </c>
      <c r="JY101" s="21"/>
      <c r="JZ101" s="21">
        <f t="shared" si="1267"/>
        <v>0</v>
      </c>
      <c r="KA101" s="21"/>
      <c r="KB101" s="21">
        <f t="shared" si="1268"/>
        <v>0</v>
      </c>
      <c r="KC101" s="21"/>
      <c r="KD101" s="21">
        <f t="shared" si="1269"/>
        <v>0</v>
      </c>
      <c r="KE101" s="21"/>
      <c r="KF101" s="21">
        <f t="shared" si="1270"/>
        <v>0</v>
      </c>
      <c r="KG101" s="21"/>
      <c r="KH101" s="21">
        <f t="shared" si="1271"/>
        <v>0</v>
      </c>
      <c r="KI101" s="21"/>
      <c r="KJ101" s="21">
        <f t="shared" si="1272"/>
        <v>0</v>
      </c>
      <c r="KK101" s="21"/>
      <c r="KL101" s="21">
        <f t="shared" si="1273"/>
        <v>0</v>
      </c>
      <c r="KM101" s="21"/>
      <c r="KN101" s="21">
        <f t="shared" si="1274"/>
        <v>23</v>
      </c>
      <c r="KO101" s="21"/>
      <c r="KP101" s="21">
        <f t="shared" si="1275"/>
        <v>23</v>
      </c>
      <c r="KQ101" s="21"/>
      <c r="KR101" s="21">
        <f t="shared" si="1276"/>
        <v>23</v>
      </c>
      <c r="KS101" s="21"/>
      <c r="KT101" s="21">
        <f t="shared" si="1277"/>
        <v>23</v>
      </c>
      <c r="KU101" s="21"/>
      <c r="KV101" s="21">
        <f t="shared" si="1278"/>
        <v>23</v>
      </c>
      <c r="KW101" s="21"/>
      <c r="KX101" s="21">
        <f t="shared" si="1279"/>
        <v>23</v>
      </c>
      <c r="KY101" s="21"/>
      <c r="KZ101" s="21">
        <f t="shared" si="1280"/>
        <v>23</v>
      </c>
      <c r="LA101" s="21"/>
      <c r="LB101" s="21">
        <f t="shared" si="1281"/>
        <v>23</v>
      </c>
      <c r="LC101" s="21"/>
      <c r="LD101" s="21">
        <f t="shared" si="1282"/>
        <v>23</v>
      </c>
      <c r="LE101" s="21"/>
      <c r="LF101" s="21">
        <f t="shared" si="1283"/>
        <v>23</v>
      </c>
      <c r="LG101" s="21"/>
      <c r="LH101" s="21">
        <f t="shared" si="1284"/>
        <v>23</v>
      </c>
      <c r="LI101" s="21"/>
      <c r="LJ101" s="21">
        <f t="shared" si="1285"/>
        <v>0</v>
      </c>
      <c r="LK101" s="21"/>
      <c r="LL101" s="21">
        <f t="shared" si="1286"/>
        <v>0</v>
      </c>
      <c r="LM101" s="21"/>
      <c r="LN101" s="21">
        <f t="shared" si="1287"/>
        <v>0</v>
      </c>
      <c r="LO101" s="21"/>
      <c r="LP101" s="21">
        <f t="shared" si="1288"/>
        <v>0</v>
      </c>
      <c r="LQ101" s="21"/>
      <c r="LR101" s="21">
        <f t="shared" si="1289"/>
        <v>0</v>
      </c>
      <c r="LS101" s="21"/>
      <c r="LT101" s="21">
        <f t="shared" si="1290"/>
        <v>0</v>
      </c>
      <c r="LU101" s="21"/>
      <c r="LV101" s="21">
        <f t="shared" si="1291"/>
        <v>0</v>
      </c>
      <c r="LW101" s="21"/>
      <c r="LX101" s="21">
        <f t="shared" si="1292"/>
        <v>0</v>
      </c>
      <c r="LY101" s="21"/>
      <c r="LZ101" s="21">
        <f t="shared" si="1293"/>
        <v>0</v>
      </c>
      <c r="MA101" s="21"/>
      <c r="MB101" s="21">
        <f t="shared" si="1294"/>
        <v>0</v>
      </c>
      <c r="MC101" s="21"/>
      <c r="MD101" s="21">
        <f t="shared" si="1295"/>
        <v>0</v>
      </c>
      <c r="ME101" s="21"/>
      <c r="MF101" s="21">
        <f t="shared" si="1296"/>
        <v>0</v>
      </c>
      <c r="MG101" s="21"/>
      <c r="MH101" s="21">
        <f t="shared" si="1297"/>
        <v>0</v>
      </c>
      <c r="MI101" s="21"/>
      <c r="MJ101" s="21">
        <f t="shared" si="1298"/>
        <v>0</v>
      </c>
      <c r="MK101" s="21"/>
      <c r="ML101" s="21">
        <f t="shared" si="1299"/>
        <v>0</v>
      </c>
      <c r="MM101" s="21"/>
      <c r="MN101" s="21">
        <f t="shared" si="1300"/>
        <v>0</v>
      </c>
      <c r="MO101" s="21"/>
      <c r="MP101" s="21">
        <f t="shared" si="1301"/>
        <v>0</v>
      </c>
      <c r="MQ101" s="21"/>
      <c r="MR101" s="21">
        <f t="shared" si="1302"/>
        <v>0</v>
      </c>
      <c r="MS101" s="21">
        <v>1</v>
      </c>
      <c r="MT101" s="21">
        <f t="shared" si="1303"/>
        <v>0</v>
      </c>
      <c r="MU101" s="21">
        <v>24</v>
      </c>
      <c r="MV101" s="21">
        <f t="shared" si="1304"/>
        <v>0</v>
      </c>
      <c r="MW101" s="21">
        <v>17</v>
      </c>
      <c r="MX101" s="21">
        <f t="shared" si="1305"/>
        <v>0</v>
      </c>
      <c r="MY101" s="21">
        <v>8</v>
      </c>
      <c r="MZ101" s="21">
        <f t="shared" si="1306"/>
        <v>0</v>
      </c>
      <c r="NA101" s="21">
        <v>19</v>
      </c>
      <c r="NB101" s="21">
        <f t="shared" si="1307"/>
        <v>0</v>
      </c>
      <c r="NC101" s="21">
        <v>22</v>
      </c>
      <c r="ND101" s="21">
        <f t="shared" si="1308"/>
        <v>0</v>
      </c>
      <c r="NE101" s="21">
        <v>22</v>
      </c>
      <c r="NF101" s="21">
        <f t="shared" si="1309"/>
        <v>0</v>
      </c>
      <c r="NG101" s="21">
        <v>16</v>
      </c>
      <c r="NH101" s="21">
        <f t="shared" si="1310"/>
        <v>0</v>
      </c>
      <c r="NI101" s="21">
        <v>12</v>
      </c>
      <c r="NJ101" s="21">
        <f t="shared" si="1311"/>
        <v>0</v>
      </c>
      <c r="NK101" s="21">
        <v>9</v>
      </c>
      <c r="NL101" s="21">
        <f t="shared" si="1312"/>
        <v>0</v>
      </c>
      <c r="NM101" s="21">
        <v>22</v>
      </c>
      <c r="NN101" s="21">
        <f t="shared" si="1313"/>
        <v>0</v>
      </c>
      <c r="NO101" s="21">
        <v>22</v>
      </c>
      <c r="NP101" s="21">
        <f t="shared" si="1314"/>
        <v>0</v>
      </c>
      <c r="NQ101" s="21">
        <v>21</v>
      </c>
      <c r="NR101" s="21">
        <f t="shared" si="1315"/>
        <v>0</v>
      </c>
      <c r="NS101" s="21">
        <v>18</v>
      </c>
      <c r="NT101" s="21">
        <f t="shared" si="1316"/>
        <v>0</v>
      </c>
      <c r="NU101" s="21">
        <v>1</v>
      </c>
      <c r="NV101" s="21">
        <f t="shared" si="1317"/>
        <v>0</v>
      </c>
      <c r="NW101" s="21">
        <v>12</v>
      </c>
      <c r="NX101" s="21">
        <f t="shared" si="1318"/>
        <v>0</v>
      </c>
      <c r="NY101" s="21">
        <v>2</v>
      </c>
      <c r="NZ101" s="21">
        <f t="shared" si="1319"/>
        <v>0</v>
      </c>
      <c r="OA101" s="21">
        <v>5</v>
      </c>
      <c r="OB101" s="21">
        <f t="shared" si="1320"/>
        <v>0</v>
      </c>
      <c r="OC101" s="21"/>
      <c r="OD101" s="21">
        <f t="shared" si="1321"/>
        <v>0</v>
      </c>
      <c r="OE101" s="21"/>
      <c r="OF101" s="21">
        <f t="shared" si="1322"/>
        <v>0</v>
      </c>
      <c r="OG101" s="21"/>
      <c r="OH101" s="21">
        <f t="shared" si="1323"/>
        <v>0</v>
      </c>
      <c r="OI101" s="21"/>
      <c r="OJ101" s="21">
        <f t="shared" si="1324"/>
        <v>0</v>
      </c>
      <c r="OK101" s="21"/>
      <c r="OL101" s="21">
        <f t="shared" si="1325"/>
        <v>0</v>
      </c>
      <c r="OM101" s="21"/>
      <c r="ON101" s="21">
        <f t="shared" si="1326"/>
        <v>0</v>
      </c>
      <c r="OO101" s="21"/>
      <c r="OP101" s="21">
        <f t="shared" si="1326"/>
        <v>0</v>
      </c>
      <c r="OQ101" s="21"/>
      <c r="OR101" s="21">
        <f t="shared" si="1326"/>
        <v>0</v>
      </c>
      <c r="OS101" s="21"/>
      <c r="OT101" s="21">
        <f t="shared" si="1326"/>
        <v>0</v>
      </c>
      <c r="OU101" s="21"/>
      <c r="OV101" s="21">
        <f t="shared" si="1326"/>
        <v>0</v>
      </c>
      <c r="OW101" s="21"/>
      <c r="OX101" s="21">
        <f t="shared" si="1326"/>
        <v>0</v>
      </c>
      <c r="OY101" s="21"/>
      <c r="OZ101" s="21">
        <f t="shared" ref="OZ101" si="1454">IF($J101&gt;0,IF(AND(OZ$3&gt;=$N101,OZ$3&lt;=$O101),$J101/($O101-$N101+1),0),0)</f>
        <v>0</v>
      </c>
      <c r="PA101" s="21"/>
      <c r="PB101" s="21">
        <f t="shared" si="1327"/>
        <v>0</v>
      </c>
      <c r="PC101" s="21"/>
      <c r="PD101" s="21">
        <f t="shared" si="1327"/>
        <v>0</v>
      </c>
      <c r="PE101" s="21"/>
      <c r="PF101" s="21">
        <f t="shared" si="1327"/>
        <v>0</v>
      </c>
      <c r="PG101" s="21"/>
      <c r="PH101" s="21">
        <f t="shared" si="1327"/>
        <v>0</v>
      </c>
      <c r="PI101" s="21"/>
      <c r="PJ101" s="21">
        <f t="shared" si="1327"/>
        <v>0</v>
      </c>
      <c r="PK101" s="21"/>
      <c r="PL101" s="21">
        <f t="shared" si="1327"/>
        <v>0</v>
      </c>
      <c r="PM101" s="21"/>
      <c r="PN101" s="21">
        <f t="shared" si="1328"/>
        <v>0</v>
      </c>
      <c r="PO101" s="21"/>
      <c r="PP101" s="21">
        <f t="shared" si="1328"/>
        <v>0</v>
      </c>
      <c r="PQ101" s="21"/>
      <c r="PR101" s="21">
        <f t="shared" si="1328"/>
        <v>0</v>
      </c>
      <c r="PS101" s="21"/>
      <c r="PT101" s="21">
        <f t="shared" si="1328"/>
        <v>0</v>
      </c>
      <c r="PU101" s="21"/>
      <c r="PV101" s="21">
        <f t="shared" si="1328"/>
        <v>0</v>
      </c>
      <c r="PW101" s="21"/>
      <c r="PX101" s="21">
        <f t="shared" si="1328"/>
        <v>0</v>
      </c>
      <c r="PY101" s="21"/>
      <c r="PZ101" s="21">
        <f t="shared" si="1329"/>
        <v>0</v>
      </c>
      <c r="QA101" s="21"/>
      <c r="QB101" s="21">
        <f t="shared" si="1329"/>
        <v>0</v>
      </c>
      <c r="QC101" s="21"/>
      <c r="QD101" s="21">
        <f t="shared" si="1329"/>
        <v>0</v>
      </c>
      <c r="QE101" s="21"/>
      <c r="QF101" s="21">
        <f t="shared" si="1329"/>
        <v>0</v>
      </c>
      <c r="QG101" s="21"/>
      <c r="QH101" s="21">
        <f t="shared" si="1329"/>
        <v>0</v>
      </c>
      <c r="QI101" s="21"/>
      <c r="QJ101" s="21">
        <f t="shared" si="1329"/>
        <v>0</v>
      </c>
      <c r="QK101" s="21"/>
      <c r="QL101" s="21">
        <f t="shared" si="1330"/>
        <v>0</v>
      </c>
      <c r="QM101" s="21"/>
      <c r="QN101" s="21">
        <f t="shared" si="1330"/>
        <v>0</v>
      </c>
      <c r="QO101" s="21"/>
      <c r="QP101" s="21">
        <f t="shared" si="1330"/>
        <v>0</v>
      </c>
      <c r="QQ101" s="21"/>
      <c r="QR101" s="21">
        <f t="shared" si="1330"/>
        <v>0</v>
      </c>
      <c r="QS101" s="21"/>
      <c r="QT101" s="21">
        <f t="shared" si="1330"/>
        <v>0</v>
      </c>
      <c r="QU101" s="21"/>
      <c r="QV101" s="21">
        <f t="shared" si="1330"/>
        <v>0</v>
      </c>
      <c r="QW101" s="21"/>
      <c r="QX101" s="21">
        <f t="shared" si="1331"/>
        <v>0</v>
      </c>
      <c r="QY101" s="21"/>
      <c r="QZ101" s="21">
        <f t="shared" si="1331"/>
        <v>0</v>
      </c>
      <c r="RA101" s="21"/>
      <c r="RB101" s="21">
        <f t="shared" si="1331"/>
        <v>0</v>
      </c>
      <c r="RC101" s="21"/>
      <c r="RD101" s="21">
        <f t="shared" si="1331"/>
        <v>0</v>
      </c>
      <c r="RE101" s="21"/>
      <c r="RF101" s="21">
        <f t="shared" si="1331"/>
        <v>0</v>
      </c>
      <c r="RG101" s="21"/>
      <c r="RH101" s="21">
        <f t="shared" si="1331"/>
        <v>0</v>
      </c>
      <c r="RI101" s="21"/>
      <c r="RJ101" s="21">
        <f t="shared" si="1332"/>
        <v>0</v>
      </c>
      <c r="RK101" s="21"/>
      <c r="RL101" s="21">
        <f t="shared" si="1333"/>
        <v>0</v>
      </c>
      <c r="RM101" s="21"/>
      <c r="RN101" s="21">
        <f t="shared" si="1334"/>
        <v>0</v>
      </c>
      <c r="RO101" s="21"/>
      <c r="RP101" s="21">
        <f t="shared" si="1335"/>
        <v>0</v>
      </c>
      <c r="RQ101" s="21"/>
      <c r="RR101" s="21">
        <f t="shared" si="1336"/>
        <v>0</v>
      </c>
      <c r="RS101" s="21"/>
      <c r="RT101" s="21">
        <f t="shared" si="1337"/>
        <v>0</v>
      </c>
      <c r="RU101" s="21"/>
      <c r="RV101" s="21">
        <f t="shared" si="1338"/>
        <v>0</v>
      </c>
      <c r="RW101" s="21"/>
      <c r="RX101" s="21">
        <f t="shared" si="1339"/>
        <v>0</v>
      </c>
      <c r="RY101" s="21"/>
      <c r="RZ101" s="21">
        <f t="shared" si="1340"/>
        <v>0</v>
      </c>
      <c r="SA101" s="21"/>
      <c r="SB101" s="21">
        <f t="shared" si="1341"/>
        <v>0</v>
      </c>
      <c r="SC101" s="21"/>
      <c r="SD101" s="21">
        <f t="shared" si="1342"/>
        <v>0</v>
      </c>
      <c r="SE101" s="21"/>
      <c r="SF101" s="21">
        <f t="shared" si="1343"/>
        <v>0</v>
      </c>
      <c r="SG101" s="21"/>
      <c r="SH101" s="21">
        <f t="shared" si="1344"/>
        <v>0</v>
      </c>
      <c r="SI101" s="21"/>
      <c r="SJ101" s="21">
        <f t="shared" si="1345"/>
        <v>0</v>
      </c>
      <c r="SK101" s="21"/>
      <c r="SL101" s="21">
        <f t="shared" si="1346"/>
        <v>0</v>
      </c>
      <c r="SM101" s="21"/>
      <c r="SN101" s="21">
        <f t="shared" si="1347"/>
        <v>0</v>
      </c>
      <c r="SO101" s="21"/>
      <c r="SP101" s="21">
        <f t="shared" si="1348"/>
        <v>0</v>
      </c>
      <c r="SQ101" s="21"/>
      <c r="SR101" s="21">
        <f t="shared" si="1349"/>
        <v>0</v>
      </c>
      <c r="SS101" s="21"/>
      <c r="ST101" s="21">
        <f t="shared" si="1350"/>
        <v>0</v>
      </c>
      <c r="SU101" s="21"/>
      <c r="SV101" s="21">
        <f t="shared" si="1351"/>
        <v>0</v>
      </c>
      <c r="SW101" s="21"/>
      <c r="SX101" s="21">
        <f t="shared" si="1352"/>
        <v>0</v>
      </c>
      <c r="SY101" s="21"/>
      <c r="SZ101" s="21">
        <f t="shared" si="1353"/>
        <v>0</v>
      </c>
      <c r="TA101" s="21"/>
      <c r="TB101" s="21">
        <f t="shared" si="1354"/>
        <v>0</v>
      </c>
      <c r="TC101" s="21"/>
      <c r="TD101" s="21">
        <f t="shared" si="1355"/>
        <v>0</v>
      </c>
      <c r="TE101" s="21"/>
      <c r="TF101" s="21">
        <f t="shared" si="1356"/>
        <v>0</v>
      </c>
      <c r="TG101" s="21"/>
      <c r="TH101" s="21">
        <f t="shared" si="1357"/>
        <v>0</v>
      </c>
      <c r="TI101" s="21"/>
      <c r="TJ101" s="21">
        <f t="shared" si="1358"/>
        <v>0</v>
      </c>
      <c r="TK101" s="21"/>
      <c r="TL101" s="21">
        <f t="shared" si="1359"/>
        <v>0</v>
      </c>
      <c r="TM101" s="21"/>
      <c r="TN101" s="21">
        <f t="shared" si="1360"/>
        <v>0</v>
      </c>
      <c r="TO101" s="21"/>
      <c r="TP101" s="21">
        <f t="shared" si="1361"/>
        <v>0</v>
      </c>
      <c r="TQ101" s="21"/>
      <c r="TR101" s="21">
        <f t="shared" si="1362"/>
        <v>0</v>
      </c>
      <c r="TS101" s="21"/>
      <c r="TT101" s="21">
        <f t="shared" si="1363"/>
        <v>0</v>
      </c>
      <c r="TU101" s="21"/>
      <c r="TV101" s="21">
        <f t="shared" si="1364"/>
        <v>0</v>
      </c>
      <c r="TW101" s="21"/>
      <c r="TX101" s="21">
        <f t="shared" si="1365"/>
        <v>0</v>
      </c>
      <c r="TY101" s="21"/>
      <c r="TZ101" s="21">
        <f t="shared" si="1366"/>
        <v>0</v>
      </c>
      <c r="UA101" s="21"/>
      <c r="UB101" s="21">
        <f t="shared" si="1367"/>
        <v>0</v>
      </c>
      <c r="UC101" s="21"/>
      <c r="UD101" s="21">
        <f t="shared" si="1368"/>
        <v>0</v>
      </c>
      <c r="UE101" s="21"/>
      <c r="UF101" s="21">
        <f t="shared" si="1369"/>
        <v>0</v>
      </c>
      <c r="UG101" s="21"/>
      <c r="UH101" s="21">
        <f t="shared" si="1370"/>
        <v>0</v>
      </c>
      <c r="UI101" s="21"/>
      <c r="UJ101" s="21">
        <f t="shared" si="1371"/>
        <v>0</v>
      </c>
      <c r="UK101" s="21"/>
      <c r="UL101" s="21">
        <f t="shared" si="1372"/>
        <v>0</v>
      </c>
      <c r="UM101" s="21"/>
      <c r="UN101" s="21">
        <f t="shared" si="1373"/>
        <v>0</v>
      </c>
      <c r="UO101" s="21"/>
      <c r="UP101" s="21">
        <f t="shared" si="1374"/>
        <v>0</v>
      </c>
      <c r="UQ101" s="21"/>
      <c r="UR101" s="21">
        <f t="shared" si="1375"/>
        <v>0</v>
      </c>
      <c r="US101" s="21"/>
      <c r="UT101" s="21">
        <f t="shared" si="1376"/>
        <v>0</v>
      </c>
      <c r="UU101" s="21"/>
      <c r="UV101" s="21">
        <f t="shared" si="1377"/>
        <v>0</v>
      </c>
      <c r="UW101" s="21"/>
      <c r="UX101" s="21">
        <f t="shared" si="1378"/>
        <v>0</v>
      </c>
      <c r="UY101" s="21"/>
      <c r="UZ101" s="21">
        <f t="shared" si="1379"/>
        <v>0</v>
      </c>
      <c r="VA101" s="21"/>
      <c r="VB101" s="21">
        <f t="shared" si="1380"/>
        <v>0</v>
      </c>
      <c r="VC101" s="21"/>
      <c r="VD101" s="21">
        <f t="shared" si="1381"/>
        <v>0</v>
      </c>
      <c r="VE101" s="21"/>
      <c r="VF101" s="21">
        <f t="shared" si="1382"/>
        <v>0</v>
      </c>
      <c r="VG101" s="21"/>
      <c r="VH101" s="21">
        <f t="shared" si="1383"/>
        <v>0</v>
      </c>
      <c r="VI101" s="21"/>
      <c r="VJ101" s="21">
        <f t="shared" si="1384"/>
        <v>0</v>
      </c>
      <c r="VK101" s="21"/>
      <c r="VL101" s="21">
        <f t="shared" si="1385"/>
        <v>0</v>
      </c>
      <c r="VM101" s="21"/>
      <c r="VN101" s="21">
        <f t="shared" si="1386"/>
        <v>0</v>
      </c>
      <c r="VO101" s="21"/>
      <c r="VP101" s="21">
        <f t="shared" si="1387"/>
        <v>0</v>
      </c>
      <c r="VQ101" s="21"/>
      <c r="VR101" s="21">
        <f t="shared" si="1326"/>
        <v>0</v>
      </c>
      <c r="VS101" s="21"/>
      <c r="VT101" s="21">
        <f t="shared" si="1388"/>
        <v>0</v>
      </c>
      <c r="VU101" s="21"/>
      <c r="VV101" s="21">
        <f t="shared" si="1388"/>
        <v>0</v>
      </c>
      <c r="VW101" s="21"/>
      <c r="VX101" s="21">
        <f t="shared" si="1389"/>
        <v>0</v>
      </c>
      <c r="VY101" s="21"/>
      <c r="VZ101" s="21">
        <f t="shared" si="1389"/>
        <v>0</v>
      </c>
      <c r="WA101" s="21"/>
      <c r="WB101" s="21">
        <f t="shared" si="1389"/>
        <v>0</v>
      </c>
      <c r="WC101" s="21"/>
      <c r="WD101" s="21">
        <f t="shared" si="1389"/>
        <v>0</v>
      </c>
      <c r="WE101" s="21"/>
      <c r="WF101" s="21">
        <f t="shared" si="1389"/>
        <v>0</v>
      </c>
      <c r="WG101" s="21"/>
      <c r="WH101" s="21">
        <f t="shared" si="1389"/>
        <v>0</v>
      </c>
      <c r="WI101" s="21"/>
      <c r="WJ101" s="21">
        <f t="shared" si="1389"/>
        <v>0</v>
      </c>
      <c r="WK101" s="21"/>
      <c r="WL101" s="21">
        <f t="shared" ref="WL101" si="1455">IF($J101&gt;0,IF(AND(WL$3&gt;=$N101,WL$3&lt;=$O101),$J101/($O101-$N101+1),0),0)</f>
        <v>0</v>
      </c>
      <c r="WM101" s="21"/>
      <c r="WN101" s="21">
        <f t="shared" si="1390"/>
        <v>0</v>
      </c>
      <c r="WO101" s="21"/>
      <c r="WP101" s="21">
        <f t="shared" si="1390"/>
        <v>0</v>
      </c>
      <c r="WQ101" s="21"/>
      <c r="WR101" s="21">
        <f t="shared" si="1390"/>
        <v>0</v>
      </c>
      <c r="WS101" s="21"/>
      <c r="WT101" s="21">
        <f t="shared" si="1390"/>
        <v>0</v>
      </c>
      <c r="WU101" s="21"/>
      <c r="WV101" s="21">
        <f t="shared" si="1390"/>
        <v>0</v>
      </c>
      <c r="WW101" s="21"/>
      <c r="WX101" s="21">
        <f t="shared" si="1390"/>
        <v>0</v>
      </c>
      <c r="WY101" s="21"/>
      <c r="WZ101" s="21">
        <f t="shared" si="1390"/>
        <v>0</v>
      </c>
      <c r="XA101" s="21"/>
      <c r="XB101" s="21">
        <f t="shared" ref="XB101" si="1456">IF($J101&gt;0,IF(AND(XB$3&gt;=$N101,XB$3&lt;=$O101),$J101/($O101-$N101+1),0),0)</f>
        <v>0</v>
      </c>
      <c r="XC101" s="21"/>
      <c r="XD101" s="21">
        <f t="shared" si="1391"/>
        <v>0</v>
      </c>
      <c r="XE101" s="21"/>
      <c r="XF101" s="21">
        <f t="shared" si="1391"/>
        <v>0</v>
      </c>
      <c r="XG101" s="21"/>
      <c r="XH101" s="21">
        <f t="shared" si="1391"/>
        <v>0</v>
      </c>
      <c r="XI101" s="21"/>
      <c r="XJ101" s="21">
        <f t="shared" si="1391"/>
        <v>0</v>
      </c>
      <c r="XK101" s="21"/>
      <c r="XL101" s="21">
        <f t="shared" si="1391"/>
        <v>0</v>
      </c>
      <c r="XM101" s="21"/>
      <c r="XN101" s="21">
        <f t="shared" si="1391"/>
        <v>0</v>
      </c>
      <c r="XO101" s="21"/>
      <c r="XP101" s="21">
        <f t="shared" si="1391"/>
        <v>0</v>
      </c>
      <c r="XQ101" s="21"/>
      <c r="XR101" s="21">
        <f t="shared" ref="XR101" si="1457">IF($J101&gt;0,IF(AND(XR$3&gt;=$N101,XR$3&lt;=$O101),$J101/($O101-$N101+1),0),0)</f>
        <v>0</v>
      </c>
      <c r="XS101" s="21"/>
      <c r="XT101" s="21">
        <f t="shared" si="1453"/>
        <v>0</v>
      </c>
      <c r="XU101" s="21"/>
      <c r="XV101" s="21">
        <f t="shared" si="1453"/>
        <v>0</v>
      </c>
      <c r="XW101" s="21"/>
      <c r="XX101" s="21">
        <f t="shared" si="1453"/>
        <v>0</v>
      </c>
      <c r="XY101" s="21"/>
      <c r="XZ101" s="21">
        <f t="shared" si="1453"/>
        <v>0</v>
      </c>
      <c r="YA101" s="21"/>
      <c r="YB101" s="21">
        <f t="shared" si="1392"/>
        <v>0</v>
      </c>
      <c r="YC101" s="21"/>
      <c r="YD101" s="21">
        <f t="shared" si="1393"/>
        <v>0</v>
      </c>
      <c r="YE101" s="21"/>
      <c r="YF101" s="21">
        <f t="shared" si="1394"/>
        <v>0</v>
      </c>
      <c r="YG101" s="21"/>
      <c r="YH101" s="21">
        <f t="shared" si="1395"/>
        <v>0</v>
      </c>
      <c r="YI101" s="21"/>
      <c r="YJ101" s="21">
        <f t="shared" si="1396"/>
        <v>0</v>
      </c>
      <c r="YK101" s="21"/>
      <c r="YL101" s="21">
        <f t="shared" si="1397"/>
        <v>0</v>
      </c>
      <c r="YM101" s="21"/>
      <c r="YN101" s="21">
        <f t="shared" si="1398"/>
        <v>0</v>
      </c>
      <c r="YO101" s="21"/>
      <c r="YP101" s="21">
        <f t="shared" si="1399"/>
        <v>0</v>
      </c>
      <c r="YQ101" s="21"/>
      <c r="YR101" s="21">
        <f t="shared" si="1400"/>
        <v>0</v>
      </c>
      <c r="YS101" s="21"/>
      <c r="YT101" s="21">
        <f t="shared" si="1401"/>
        <v>0</v>
      </c>
      <c r="YU101" s="21"/>
      <c r="YV101" s="21">
        <f t="shared" si="1402"/>
        <v>0</v>
      </c>
      <c r="YW101" s="21"/>
      <c r="YX101" s="21">
        <f t="shared" si="1403"/>
        <v>0</v>
      </c>
      <c r="YY101" s="21"/>
      <c r="YZ101" s="21">
        <f t="shared" si="1388"/>
        <v>0</v>
      </c>
      <c r="ZA101" s="21"/>
      <c r="ZB101" s="21">
        <f t="shared" si="1404"/>
        <v>0</v>
      </c>
      <c r="ZC101" s="21"/>
      <c r="ZD101" s="21">
        <f t="shared" si="1405"/>
        <v>0</v>
      </c>
      <c r="ZE101" s="21"/>
      <c r="ZF101" s="21">
        <f t="shared" si="1406"/>
        <v>0</v>
      </c>
      <c r="ZG101" s="21"/>
      <c r="ZH101" s="21">
        <f t="shared" si="1407"/>
        <v>0</v>
      </c>
      <c r="ZI101" s="21"/>
      <c r="ZJ101" s="21">
        <f t="shared" si="1408"/>
        <v>0</v>
      </c>
      <c r="ZK101" s="21"/>
      <c r="ZL101" s="21">
        <f t="shared" si="1409"/>
        <v>0</v>
      </c>
      <c r="ZM101" s="21"/>
      <c r="ZN101" s="21">
        <f t="shared" si="1410"/>
        <v>0</v>
      </c>
      <c r="ZO101" s="21"/>
      <c r="ZP101" s="21">
        <f t="shared" si="1411"/>
        <v>0</v>
      </c>
      <c r="ZQ101" s="21"/>
      <c r="ZR101" s="21">
        <f t="shared" si="1412"/>
        <v>0</v>
      </c>
      <c r="ZS101" s="21"/>
      <c r="ZT101" s="21">
        <f t="shared" si="1388"/>
        <v>0</v>
      </c>
      <c r="ZU101" s="21"/>
      <c r="ZV101" s="21">
        <f t="shared" si="1413"/>
        <v>0</v>
      </c>
      <c r="ZW101" s="21"/>
      <c r="ZX101" s="21">
        <f t="shared" si="1414"/>
        <v>0</v>
      </c>
      <c r="ZY101" s="21"/>
      <c r="ZZ101" s="21">
        <f t="shared" si="1414"/>
        <v>0</v>
      </c>
      <c r="AAA101" s="21"/>
      <c r="AAB101" s="21">
        <f t="shared" si="1415"/>
        <v>0</v>
      </c>
      <c r="AAC101" s="21"/>
      <c r="AAD101" s="21">
        <f t="shared" si="1415"/>
        <v>0</v>
      </c>
      <c r="AAE101" s="21"/>
      <c r="AAF101" s="21">
        <f t="shared" si="1416"/>
        <v>0</v>
      </c>
      <c r="AAG101" s="21"/>
      <c r="AAH101" s="21">
        <f t="shared" si="1416"/>
        <v>0</v>
      </c>
      <c r="AAI101" s="21"/>
      <c r="AAJ101" s="21">
        <f t="shared" si="1417"/>
        <v>0</v>
      </c>
      <c r="AAK101" s="21"/>
      <c r="AAL101" s="21">
        <f t="shared" si="1417"/>
        <v>0</v>
      </c>
      <c r="AAM101" s="21"/>
      <c r="AAN101" s="21">
        <f t="shared" si="1418"/>
        <v>0</v>
      </c>
      <c r="AAO101" s="21"/>
      <c r="AAP101" s="21">
        <f t="shared" si="1418"/>
        <v>0</v>
      </c>
      <c r="AAQ101" s="21"/>
      <c r="AAR101" s="21">
        <f t="shared" si="1419"/>
        <v>0</v>
      </c>
      <c r="AAS101" s="21"/>
      <c r="AAT101" s="21">
        <f t="shared" si="1419"/>
        <v>0</v>
      </c>
      <c r="AAU101" s="21"/>
      <c r="AAV101" s="21">
        <f t="shared" si="1420"/>
        <v>0</v>
      </c>
      <c r="AAW101" s="21"/>
      <c r="AAX101" s="21">
        <f t="shared" si="1420"/>
        <v>0</v>
      </c>
      <c r="AAY101" s="21"/>
      <c r="AAZ101" s="21">
        <f t="shared" si="1421"/>
        <v>0</v>
      </c>
      <c r="ABA101" s="21"/>
      <c r="ABB101" s="21">
        <f t="shared" si="1421"/>
        <v>0</v>
      </c>
      <c r="ABC101" s="21"/>
      <c r="ABD101" s="21">
        <f t="shared" si="1422"/>
        <v>0</v>
      </c>
      <c r="ABE101" s="21"/>
      <c r="ABF101" s="21">
        <f t="shared" si="1422"/>
        <v>0</v>
      </c>
      <c r="ABG101" s="21"/>
      <c r="ABH101" s="21">
        <f t="shared" si="1423"/>
        <v>0</v>
      </c>
      <c r="ABI101" s="21"/>
      <c r="ABJ101" s="21">
        <f t="shared" si="1423"/>
        <v>0</v>
      </c>
      <c r="ABK101" s="21"/>
      <c r="ABL101" s="21">
        <f t="shared" si="1424"/>
        <v>0</v>
      </c>
      <c r="ABM101" s="21"/>
      <c r="ABN101" s="21">
        <f t="shared" si="1424"/>
        <v>0</v>
      </c>
      <c r="ABO101" s="21"/>
      <c r="ABP101" s="21">
        <f t="shared" si="1425"/>
        <v>0</v>
      </c>
      <c r="ABQ101" s="21"/>
      <c r="ABR101" s="21">
        <f t="shared" si="1425"/>
        <v>0</v>
      </c>
      <c r="ABS101" s="21"/>
      <c r="ABT101" s="21">
        <f t="shared" si="1426"/>
        <v>0</v>
      </c>
      <c r="ABU101" s="21"/>
      <c r="ABV101" s="21">
        <f t="shared" si="1426"/>
        <v>0</v>
      </c>
      <c r="ABW101" s="21"/>
      <c r="ABX101" s="21">
        <f t="shared" si="1427"/>
        <v>0</v>
      </c>
      <c r="ABY101" s="21"/>
      <c r="ABZ101" s="21">
        <f t="shared" si="1427"/>
        <v>0</v>
      </c>
      <c r="ACA101" s="21"/>
      <c r="ACB101" s="21">
        <f t="shared" si="1428"/>
        <v>0</v>
      </c>
      <c r="ACC101" s="21"/>
      <c r="ACD101" s="21">
        <f t="shared" si="1428"/>
        <v>0</v>
      </c>
      <c r="ACE101" s="21"/>
      <c r="ACF101" s="21">
        <f t="shared" si="1429"/>
        <v>0</v>
      </c>
      <c r="ACG101" s="21"/>
      <c r="ACH101" s="21">
        <f t="shared" si="1429"/>
        <v>0</v>
      </c>
      <c r="ACI101" s="21"/>
      <c r="ACJ101" s="21">
        <f t="shared" si="1430"/>
        <v>0</v>
      </c>
      <c r="ACK101" s="21"/>
      <c r="ACL101" s="21">
        <f t="shared" si="1430"/>
        <v>0</v>
      </c>
      <c r="ACM101" s="21"/>
      <c r="ACN101" s="21">
        <f t="shared" si="1431"/>
        <v>0</v>
      </c>
      <c r="ACO101" s="21"/>
      <c r="ACP101" s="21">
        <f t="shared" si="1431"/>
        <v>0</v>
      </c>
      <c r="ACQ101" s="21"/>
      <c r="ACR101" s="21">
        <f t="shared" si="1432"/>
        <v>0</v>
      </c>
      <c r="ACS101" s="21"/>
      <c r="ACT101" s="21">
        <f t="shared" si="1432"/>
        <v>0</v>
      </c>
      <c r="ACU101" s="21"/>
      <c r="ACV101" s="21">
        <f t="shared" si="1433"/>
        <v>0</v>
      </c>
      <c r="ACW101" s="21"/>
      <c r="ACX101" s="21">
        <f t="shared" si="1433"/>
        <v>0</v>
      </c>
      <c r="ACY101" s="21"/>
      <c r="ACZ101" s="21">
        <f t="shared" si="1434"/>
        <v>0</v>
      </c>
      <c r="ADA101" s="21"/>
      <c r="ADB101" s="21">
        <f t="shared" si="1434"/>
        <v>0</v>
      </c>
      <c r="ADC101" s="21"/>
      <c r="ADD101" s="21">
        <f t="shared" si="1435"/>
        <v>0</v>
      </c>
      <c r="ADE101" s="21"/>
      <c r="ADF101" s="21">
        <f t="shared" si="1435"/>
        <v>0</v>
      </c>
      <c r="ADG101" s="21"/>
      <c r="ADH101" s="21">
        <f t="shared" si="1436"/>
        <v>0</v>
      </c>
      <c r="ADI101" s="21"/>
      <c r="ADJ101" s="21">
        <f t="shared" si="1436"/>
        <v>0</v>
      </c>
      <c r="ADK101" s="21"/>
      <c r="ADL101" s="21">
        <f t="shared" si="1437"/>
        <v>0</v>
      </c>
      <c r="ADM101" s="21"/>
      <c r="ADN101" s="21">
        <f t="shared" si="1437"/>
        <v>0</v>
      </c>
      <c r="ADO101" s="21"/>
      <c r="ADP101" s="21">
        <f t="shared" si="1437"/>
        <v>0</v>
      </c>
      <c r="ADQ101" s="21"/>
      <c r="ADR101" s="21">
        <f t="shared" si="1437"/>
        <v>0</v>
      </c>
      <c r="ADS101" s="21"/>
      <c r="ADT101" s="21">
        <f t="shared" si="1437"/>
        <v>0</v>
      </c>
      <c r="ADU101" s="21"/>
      <c r="ADV101" s="21">
        <f t="shared" si="1438"/>
        <v>0</v>
      </c>
      <c r="ADW101" s="21"/>
      <c r="ADX101" s="21">
        <f t="shared" si="1438"/>
        <v>0</v>
      </c>
      <c r="ADY101" s="21"/>
      <c r="ADZ101" s="21">
        <f t="shared" si="1438"/>
        <v>0</v>
      </c>
      <c r="AEA101" s="21"/>
      <c r="AEB101" s="21">
        <f t="shared" si="1438"/>
        <v>0</v>
      </c>
      <c r="AEC101" s="21"/>
      <c r="AED101" s="21">
        <f t="shared" si="1439"/>
        <v>0</v>
      </c>
      <c r="AEE101" s="21"/>
      <c r="AEF101" s="21">
        <f t="shared" si="1439"/>
        <v>0</v>
      </c>
      <c r="AEG101" s="21"/>
      <c r="AEH101" s="21">
        <f t="shared" si="1439"/>
        <v>0</v>
      </c>
      <c r="AEI101" s="21"/>
      <c r="AEJ101" s="21">
        <f t="shared" si="1439"/>
        <v>0</v>
      </c>
      <c r="AEK101" s="21"/>
      <c r="AEL101" s="21">
        <f t="shared" si="1439"/>
        <v>0</v>
      </c>
      <c r="AEM101" s="21"/>
      <c r="AEN101" s="21">
        <f t="shared" si="1440"/>
        <v>0</v>
      </c>
      <c r="AEO101" s="21"/>
      <c r="AEP101" s="21">
        <f t="shared" si="1440"/>
        <v>0</v>
      </c>
      <c r="AEQ101" s="21"/>
      <c r="AER101" s="21">
        <f t="shared" si="1440"/>
        <v>0</v>
      </c>
      <c r="AES101" s="21"/>
      <c r="AET101" s="21">
        <f t="shared" si="1440"/>
        <v>0</v>
      </c>
      <c r="AEU101" s="21"/>
      <c r="AEV101" s="21">
        <f t="shared" si="1441"/>
        <v>0</v>
      </c>
      <c r="AEW101" s="21"/>
      <c r="AEX101" s="21">
        <f t="shared" si="1441"/>
        <v>0</v>
      </c>
      <c r="AEY101" s="21"/>
      <c r="AEZ101" s="21">
        <f t="shared" si="1441"/>
        <v>0</v>
      </c>
      <c r="AFA101" s="21"/>
      <c r="AFB101" s="21">
        <f t="shared" si="1441"/>
        <v>0</v>
      </c>
      <c r="AFC101" s="21"/>
      <c r="AFD101" s="21">
        <f t="shared" si="1441"/>
        <v>0</v>
      </c>
      <c r="AFE101" s="21"/>
      <c r="AFF101" s="21">
        <f t="shared" si="1442"/>
        <v>0</v>
      </c>
      <c r="AFG101" s="21"/>
      <c r="AFH101" s="21">
        <f t="shared" si="1442"/>
        <v>0</v>
      </c>
      <c r="AFI101" s="21"/>
      <c r="AFJ101" s="21">
        <f t="shared" si="1442"/>
        <v>0</v>
      </c>
      <c r="AFK101" s="21"/>
      <c r="AFL101" s="21">
        <f t="shared" si="1442"/>
        <v>0</v>
      </c>
      <c r="AFM101" s="21"/>
      <c r="AFN101" s="21">
        <f t="shared" si="1443"/>
        <v>0</v>
      </c>
      <c r="AFO101" s="21"/>
      <c r="AFP101" s="21">
        <f t="shared" si="1443"/>
        <v>0</v>
      </c>
      <c r="AFQ101" s="21"/>
      <c r="AFR101" s="21">
        <f t="shared" si="1443"/>
        <v>0</v>
      </c>
      <c r="AFS101" s="21"/>
      <c r="AFT101" s="21">
        <f t="shared" si="1443"/>
        <v>0</v>
      </c>
      <c r="AFU101" s="21"/>
      <c r="AFV101" s="21">
        <f t="shared" si="1443"/>
        <v>0</v>
      </c>
      <c r="AFW101" s="21"/>
      <c r="AFX101" s="21">
        <f t="shared" si="1444"/>
        <v>0</v>
      </c>
      <c r="AFY101" s="21"/>
      <c r="AFZ101" s="21">
        <f t="shared" si="1444"/>
        <v>0</v>
      </c>
      <c r="AGA101" s="21"/>
      <c r="AGB101" s="21">
        <f t="shared" si="1444"/>
        <v>0</v>
      </c>
      <c r="AGC101" s="21"/>
      <c r="AGD101" s="21">
        <f t="shared" si="1444"/>
        <v>0</v>
      </c>
      <c r="AGE101" s="21"/>
      <c r="AGF101" s="21">
        <f t="shared" si="1445"/>
        <v>0</v>
      </c>
      <c r="AGG101" s="21"/>
      <c r="AGH101" s="21">
        <f t="shared" si="1445"/>
        <v>0</v>
      </c>
      <c r="AGI101" s="21"/>
      <c r="AGJ101" s="21">
        <f t="shared" si="1445"/>
        <v>0</v>
      </c>
      <c r="AGK101" s="21"/>
      <c r="AGL101" s="21">
        <f t="shared" si="1445"/>
        <v>0</v>
      </c>
      <c r="AGM101" s="21"/>
      <c r="AGN101" s="21">
        <f t="shared" si="1445"/>
        <v>0</v>
      </c>
      <c r="AGO101" s="21"/>
      <c r="AGP101" s="21">
        <f t="shared" si="1446"/>
        <v>0</v>
      </c>
      <c r="AGQ101" s="21"/>
      <c r="AGR101" s="21">
        <f t="shared" si="1446"/>
        <v>0</v>
      </c>
      <c r="AGS101" s="21"/>
      <c r="AGT101" s="21">
        <f t="shared" si="1446"/>
        <v>0</v>
      </c>
      <c r="AGU101" s="21"/>
      <c r="AGV101" s="21">
        <f t="shared" si="1446"/>
        <v>0</v>
      </c>
      <c r="AGW101" s="21"/>
      <c r="AGX101" s="21">
        <f t="shared" si="1447"/>
        <v>0</v>
      </c>
      <c r="AGY101" s="21"/>
      <c r="AGZ101" s="21">
        <f t="shared" si="1447"/>
        <v>0</v>
      </c>
      <c r="AHA101" s="21"/>
      <c r="AHB101" s="21">
        <f t="shared" si="1447"/>
        <v>0</v>
      </c>
      <c r="AHC101" s="21"/>
      <c r="AHD101" s="21">
        <f t="shared" si="1447"/>
        <v>0</v>
      </c>
      <c r="AHE101" s="21"/>
      <c r="AHF101" s="21">
        <f t="shared" si="1447"/>
        <v>0</v>
      </c>
      <c r="AHG101" s="21"/>
      <c r="AHH101" s="21">
        <f t="shared" si="1448"/>
        <v>0</v>
      </c>
      <c r="AHI101" s="21"/>
      <c r="AHJ101" s="21">
        <f t="shared" si="1448"/>
        <v>0</v>
      </c>
      <c r="AHK101" s="21"/>
      <c r="AHL101" s="21">
        <f t="shared" si="1448"/>
        <v>0</v>
      </c>
      <c r="AHM101" s="21"/>
      <c r="AHN101" s="21">
        <f t="shared" si="1448"/>
        <v>0</v>
      </c>
      <c r="AHO101" s="21"/>
      <c r="AHP101" s="21">
        <f t="shared" si="1449"/>
        <v>0</v>
      </c>
      <c r="AHQ101" s="21"/>
      <c r="AHR101" s="21">
        <f t="shared" si="1449"/>
        <v>0</v>
      </c>
      <c r="AHS101" s="21"/>
      <c r="AHT101" s="21">
        <f t="shared" si="1449"/>
        <v>0</v>
      </c>
      <c r="AHU101" s="21"/>
      <c r="AHV101" s="21">
        <f t="shared" si="1449"/>
        <v>0</v>
      </c>
      <c r="AHW101" s="21"/>
      <c r="AHX101" s="21">
        <f t="shared" si="1449"/>
        <v>0</v>
      </c>
      <c r="AHY101" s="21"/>
      <c r="AHZ101" s="21">
        <f t="shared" si="1450"/>
        <v>0</v>
      </c>
      <c r="AIA101" s="21"/>
      <c r="AIB101" s="21">
        <f t="shared" si="1450"/>
        <v>0</v>
      </c>
      <c r="AIC101" s="21"/>
      <c r="AID101" s="21">
        <f t="shared" si="1450"/>
        <v>0</v>
      </c>
      <c r="AIE101" s="21"/>
      <c r="AIF101" s="21">
        <f t="shared" si="1450"/>
        <v>0</v>
      </c>
      <c r="AIG101" s="21"/>
      <c r="AIH101" s="21">
        <f t="shared" si="1451"/>
        <v>0</v>
      </c>
      <c r="AII101" s="21"/>
      <c r="AIJ101" s="21">
        <f t="shared" si="1451"/>
        <v>0</v>
      </c>
      <c r="AIK101" s="21"/>
      <c r="AIL101" s="21">
        <f t="shared" si="1451"/>
        <v>0</v>
      </c>
      <c r="AIM101" s="21"/>
      <c r="AIN101" s="21">
        <f t="shared" si="1451"/>
        <v>0</v>
      </c>
      <c r="AIO101" s="21"/>
      <c r="AIP101" s="21">
        <f t="shared" si="1451"/>
        <v>0</v>
      </c>
      <c r="AIQ101" s="21"/>
      <c r="AIR101" s="21">
        <f t="shared" si="1452"/>
        <v>0</v>
      </c>
      <c r="AIS101" s="21"/>
      <c r="AIT101" s="21">
        <f t="shared" si="1452"/>
        <v>0</v>
      </c>
      <c r="AIU101" s="21"/>
      <c r="AIV101" s="21">
        <f t="shared" si="1452"/>
        <v>0</v>
      </c>
      <c r="AIW101" s="21"/>
      <c r="AIX101" s="21">
        <f t="shared" si="1452"/>
        <v>0</v>
      </c>
      <c r="AIY101" s="21"/>
      <c r="AIZ101" s="21">
        <f t="shared" si="1388"/>
        <v>0</v>
      </c>
      <c r="AJA101" s="21"/>
    </row>
    <row r="102" spans="2:937" ht="13.5" customHeight="1" x14ac:dyDescent="0.25">
      <c r="B102" s="31">
        <v>97</v>
      </c>
      <c r="C102" s="192" t="s">
        <v>209</v>
      </c>
      <c r="D102" s="67" t="s">
        <v>153</v>
      </c>
      <c r="E102" s="194" t="s">
        <v>392</v>
      </c>
      <c r="F102" s="194" t="str">
        <f>_xlfn.XLOOKUP(D102,'WTG PH-III'!$D$5:$D$198,'WTG PH-III'!$B$5:$B$198,0,0,1)</f>
        <v>PSS-14</v>
      </c>
      <c r="G102" s="22" t="s">
        <v>537</v>
      </c>
      <c r="H102" s="22" t="s">
        <v>544</v>
      </c>
      <c r="I102" s="61">
        <v>8</v>
      </c>
      <c r="J102" s="21">
        <v>253</v>
      </c>
      <c r="K102" s="21">
        <f t="shared" ref="K102:K133" si="1458">SUMIF($P$4:$VS$4,$K$1,P102:VS102)</f>
        <v>253.00000000000006</v>
      </c>
      <c r="L102" s="21">
        <f t="shared" ref="L102:L133" si="1459">SUMIF($P$4:$AJA$4,$L$1,P102:AJA102)</f>
        <v>253</v>
      </c>
      <c r="M102" s="21">
        <f t="shared" ref="M102:M133" si="1460">K102-L102</f>
        <v>0</v>
      </c>
      <c r="N102" s="95">
        <f>VLOOKUP(D102,'WTG PH-III'!$D$5:$U$198,17,0)</f>
        <v>45815</v>
      </c>
      <c r="O102" s="95">
        <f>VLOOKUP(D102,'WTG PH-III'!$D$5:$U$198,18,0)</f>
        <v>45824</v>
      </c>
      <c r="P102" s="21">
        <f t="shared" ref="P102:P133" si="1461">IF($J102&gt;0,IF(AND(P$3&gt;=$N102,P$3&lt;=$O102),$J102/($O102-$N102+1),0),0)</f>
        <v>0</v>
      </c>
      <c r="Q102" s="21"/>
      <c r="R102" s="21">
        <f t="shared" ref="R102:R133" si="1462">IF($J102&gt;0,IF(AND(R$3&gt;=$N102,R$3&lt;=$O102),$J102/($O102-$N102+1),0),0)</f>
        <v>0</v>
      </c>
      <c r="S102" s="21"/>
      <c r="T102" s="21">
        <f t="shared" ref="T102:T133" si="1463">IF($J102&gt;0,IF(AND(T$3&gt;=$N102,T$3&lt;=$O102),$J102/($O102-$N102+1),0),0)</f>
        <v>0</v>
      </c>
      <c r="U102" s="21"/>
      <c r="V102" s="21">
        <f t="shared" ref="V102:V133" si="1464">IF($J102&gt;0,IF(AND(V$3&gt;=$N102,V$3&lt;=$O102),$J102/($O102-$N102+1),0),0)</f>
        <v>0</v>
      </c>
      <c r="W102" s="21"/>
      <c r="X102" s="21">
        <f t="shared" ref="X102:X133" si="1465">IF($J102&gt;0,IF(AND(X$3&gt;=$N102,X$3&lt;=$O102),$J102/($O102-$N102+1),0),0)</f>
        <v>0</v>
      </c>
      <c r="Y102" s="21"/>
      <c r="Z102" s="21">
        <f t="shared" ref="Z102:Z133" si="1466">IF($J102&gt;0,IF(AND(Z$3&gt;=$N102,Z$3&lt;=$O102),$J102/($O102-$N102+1),0),0)</f>
        <v>0</v>
      </c>
      <c r="AA102" s="21"/>
      <c r="AB102" s="21">
        <f t="shared" ref="AB102:AB133" si="1467">IF($J102&gt;0,IF(AND(AB$3&gt;=$N102,AB$3&lt;=$O102),$J102/($O102-$N102+1),0),0)</f>
        <v>0</v>
      </c>
      <c r="AC102" s="21"/>
      <c r="AD102" s="21">
        <f t="shared" ref="AD102:AD133" si="1468">IF($J102&gt;0,IF(AND(AD$3&gt;=$N102,AD$3&lt;=$O102),$J102/($O102-$N102+1),0),0)</f>
        <v>0</v>
      </c>
      <c r="AE102" s="21"/>
      <c r="AF102" s="21">
        <f t="shared" ref="AF102:AF133" si="1469">IF($J102&gt;0,IF(AND(AF$3&gt;=$N102,AF$3&lt;=$O102),$J102/($O102-$N102+1),0),0)</f>
        <v>0</v>
      </c>
      <c r="AG102" s="21"/>
      <c r="AH102" s="21">
        <f t="shared" ref="AH102:AH133" si="1470">IF($J102&gt;0,IF(AND(AH$3&gt;=$N102,AH$3&lt;=$O102),$J102/($O102-$N102+1),0),0)</f>
        <v>0</v>
      </c>
      <c r="AI102" s="21"/>
      <c r="AJ102" s="21">
        <f t="shared" ref="AJ102:AJ133" si="1471">IF($J102&gt;0,IF(AND(AJ$3&gt;=$N102,AJ$3&lt;=$O102),$J102/($O102-$N102+1),0),0)</f>
        <v>0</v>
      </c>
      <c r="AK102" s="21"/>
      <c r="AL102" s="21">
        <f t="shared" ref="AL102:AL133" si="1472">IF($J102&gt;0,IF(AND(AL$3&gt;=$N102,AL$3&lt;=$O102),$J102/($O102-$N102+1),0),0)</f>
        <v>0</v>
      </c>
      <c r="AM102" s="21"/>
      <c r="AN102" s="21">
        <f t="shared" ref="AN102:AN133" si="1473">IF($J102&gt;0,IF(AND(AN$3&gt;=$N102,AN$3&lt;=$O102),$J102/($O102-$N102+1),0),0)</f>
        <v>0</v>
      </c>
      <c r="AO102" s="21"/>
      <c r="AP102" s="21">
        <f t="shared" ref="AP102:AP133" si="1474">IF($J102&gt;0,IF(AND(AP$3&gt;=$N102,AP$3&lt;=$O102),$J102/($O102-$N102+1),0),0)</f>
        <v>0</v>
      </c>
      <c r="AQ102" s="21"/>
      <c r="AR102" s="21">
        <f t="shared" ref="AR102:AR133" si="1475">IF($J102&gt;0,IF(AND(AR$3&gt;=$N102,AR$3&lt;=$O102),$J102/($O102-$N102+1),0),0)</f>
        <v>0</v>
      </c>
      <c r="AS102" s="21"/>
      <c r="AT102" s="21">
        <f t="shared" ref="AT102:AT133" si="1476">IF($J102&gt;0,IF(AND(AT$3&gt;=$N102,AT$3&lt;=$O102),$J102/($O102-$N102+1),0),0)</f>
        <v>0</v>
      </c>
      <c r="AU102" s="21"/>
      <c r="AV102" s="21">
        <f t="shared" ref="AV102:AV133" si="1477">IF($J102&gt;0,IF(AND(AV$3&gt;=$N102,AV$3&lt;=$O102),$J102/($O102-$N102+1),0),0)</f>
        <v>0</v>
      </c>
      <c r="AW102" s="21"/>
      <c r="AX102" s="21">
        <f t="shared" ref="AX102:AX133" si="1478">IF($J102&gt;0,IF(AND(AX$3&gt;=$N102,AX$3&lt;=$O102),$J102/($O102-$N102+1),0),0)</f>
        <v>0</v>
      </c>
      <c r="AY102" s="21"/>
      <c r="AZ102" s="21">
        <f t="shared" ref="AZ102:AZ133" si="1479">IF($J102&gt;0,IF(AND(AZ$3&gt;=$N102,AZ$3&lt;=$O102),$J102/($O102-$N102+1),0),0)</f>
        <v>0</v>
      </c>
      <c r="BA102" s="21"/>
      <c r="BB102" s="21">
        <f t="shared" ref="BB102:BB133" si="1480">IF($J102&gt;0,IF(AND(BB$3&gt;=$N102,BB$3&lt;=$O102),$J102/($O102-$N102+1),0),0)</f>
        <v>0</v>
      </c>
      <c r="BC102" s="21"/>
      <c r="BD102" s="21">
        <f t="shared" ref="BD102:BD133" si="1481">IF($J102&gt;0,IF(AND(BD$3&gt;=$N102,BD$3&lt;=$O102),$J102/($O102-$N102+1),0),0)</f>
        <v>0</v>
      </c>
      <c r="BE102" s="21"/>
      <c r="BF102" s="21">
        <f t="shared" ref="BF102:BF133" si="1482">IF($J102&gt;0,IF(AND(BF$3&gt;=$N102,BF$3&lt;=$O102),$J102/($O102-$N102+1),0),0)</f>
        <v>0</v>
      </c>
      <c r="BG102" s="21"/>
      <c r="BH102" s="21">
        <f t="shared" ref="BH102:BH133" si="1483">IF($J102&gt;0,IF(AND(BH$3&gt;=$N102,BH$3&lt;=$O102),$J102/($O102-$N102+1),0),0)</f>
        <v>0</v>
      </c>
      <c r="BI102" s="21"/>
      <c r="BJ102" s="21">
        <f t="shared" ref="BJ102:BJ133" si="1484">IF($J102&gt;0,IF(AND(BJ$3&gt;=$N102,BJ$3&lt;=$O102),$J102/($O102-$N102+1),0),0)</f>
        <v>0</v>
      </c>
      <c r="BK102" s="21"/>
      <c r="BL102" s="21">
        <f t="shared" ref="BL102:BL133" si="1485">IF($J102&gt;0,IF(AND(BL$3&gt;=$N102,BL$3&lt;=$O102),$J102/($O102-$N102+1),0),0)</f>
        <v>0</v>
      </c>
      <c r="BM102" s="21"/>
      <c r="BN102" s="21">
        <f t="shared" ref="BN102:BN133" si="1486">IF($J102&gt;0,IF(AND(BN$3&gt;=$N102,BN$3&lt;=$O102),$J102/($O102-$N102+1),0),0)</f>
        <v>0</v>
      </c>
      <c r="BO102" s="21"/>
      <c r="BP102" s="21">
        <f t="shared" ref="BP102:BP133" si="1487">IF($J102&gt;0,IF(AND(BP$3&gt;=$N102,BP$3&lt;=$O102),$J102/($O102-$N102+1),0),0)</f>
        <v>0</v>
      </c>
      <c r="BQ102" s="21"/>
      <c r="BR102" s="21">
        <f t="shared" ref="BR102:BR133" si="1488">IF($J102&gt;0,IF(AND(BR$3&gt;=$N102,BR$3&lt;=$O102),$J102/($O102-$N102+1),0),0)</f>
        <v>0</v>
      </c>
      <c r="BS102" s="21"/>
      <c r="BT102" s="21">
        <f t="shared" ref="BT102:BT133" si="1489">IF($J102&gt;0,IF(AND(BT$3&gt;=$N102,BT$3&lt;=$O102),$J102/($O102-$N102+1),0),0)</f>
        <v>0</v>
      </c>
      <c r="BU102" s="21"/>
      <c r="BV102" s="21">
        <f t="shared" ref="BV102:BV133" si="1490">IF($J102&gt;0,IF(AND(BV$3&gt;=$N102,BV$3&lt;=$O102),$J102/($O102-$N102+1),0),0)</f>
        <v>0</v>
      </c>
      <c r="BW102" s="21"/>
      <c r="BX102" s="21">
        <f t="shared" ref="BX102:BX133" si="1491">IF($J102&gt;0,IF(AND(BX$3&gt;=$N102,BX$3&lt;=$O102),$J102/($O102-$N102+1),0),0)</f>
        <v>0</v>
      </c>
      <c r="BY102" s="21"/>
      <c r="BZ102" s="21">
        <f t="shared" ref="BZ102:BZ133" si="1492">IF($J102&gt;0,IF(AND(BZ$3&gt;=$N102,BZ$3&lt;=$O102),$J102/($O102-$N102+1),0),0)</f>
        <v>0</v>
      </c>
      <c r="CA102" s="21"/>
      <c r="CB102" s="21">
        <f t="shared" ref="CB102:CB133" si="1493">IF($J102&gt;0,IF(AND(CB$3&gt;=$N102,CB$3&lt;=$O102),$J102/($O102-$N102+1),0),0)</f>
        <v>0</v>
      </c>
      <c r="CC102" s="21"/>
      <c r="CD102" s="21">
        <f t="shared" ref="CD102:CD133" si="1494">IF($J102&gt;0,IF(AND(CD$3&gt;=$N102,CD$3&lt;=$O102),$J102/($O102-$N102+1),0),0)</f>
        <v>0</v>
      </c>
      <c r="CE102" s="21"/>
      <c r="CF102" s="21">
        <f t="shared" ref="CF102:CF133" si="1495">IF($J102&gt;0,IF(AND(CF$3&gt;=$N102,CF$3&lt;=$O102),$J102/($O102-$N102+1),0),0)</f>
        <v>0</v>
      </c>
      <c r="CG102" s="21"/>
      <c r="CH102" s="21">
        <f t="shared" ref="CH102:CH133" si="1496">IF($J102&gt;0,IF(AND(CH$3&gt;=$N102,CH$3&lt;=$O102),$J102/($O102-$N102+1),0),0)</f>
        <v>0</v>
      </c>
      <c r="CI102" s="21"/>
      <c r="CJ102" s="21">
        <f t="shared" ref="CJ102:CJ133" si="1497">IF($J102&gt;0,IF(AND(CJ$3&gt;=$N102,CJ$3&lt;=$O102),$J102/($O102-$N102+1),0),0)</f>
        <v>0</v>
      </c>
      <c r="CK102" s="21"/>
      <c r="CL102" s="21">
        <f t="shared" ref="CL102:CL133" si="1498">IF($J102&gt;0,IF(AND(CL$3&gt;=$N102,CL$3&lt;=$O102),$J102/($O102-$N102+1),0),0)</f>
        <v>0</v>
      </c>
      <c r="CM102" s="21"/>
      <c r="CN102" s="21">
        <f t="shared" ref="CN102:CN133" si="1499">IF($J102&gt;0,IF(AND(CN$3&gt;=$N102,CN$3&lt;=$O102),$J102/($O102-$N102+1),0),0)</f>
        <v>0</v>
      </c>
      <c r="CO102" s="21"/>
      <c r="CP102" s="21">
        <f t="shared" ref="CP102:CP133" si="1500">IF($J102&gt;0,IF(AND(CP$3&gt;=$N102,CP$3&lt;=$O102),$J102/($O102-$N102+1),0),0)</f>
        <v>0</v>
      </c>
      <c r="CQ102" s="21"/>
      <c r="CR102" s="21">
        <f t="shared" ref="CR102:CR133" si="1501">IF($J102&gt;0,IF(AND(CR$3&gt;=$N102,CR$3&lt;=$O102),$J102/($O102-$N102+1),0),0)</f>
        <v>0</v>
      </c>
      <c r="CS102" s="21"/>
      <c r="CT102" s="21">
        <f t="shared" ref="CT102:CT133" si="1502">IF($J102&gt;0,IF(AND(CT$3&gt;=$N102,CT$3&lt;=$O102),$J102/($O102-$N102+1),0),0)</f>
        <v>0</v>
      </c>
      <c r="CU102" s="21"/>
      <c r="CV102" s="21">
        <f t="shared" ref="CV102:CV133" si="1503">IF($J102&gt;0,IF(AND(CV$3&gt;=$N102,CV$3&lt;=$O102),$J102/($O102-$N102+1),0),0)</f>
        <v>0</v>
      </c>
      <c r="CW102" s="21"/>
      <c r="CX102" s="21">
        <f t="shared" ref="CX102:CX133" si="1504">IF($J102&gt;0,IF(AND(CX$3&gt;=$N102,CX$3&lt;=$O102),$J102/($O102-$N102+1),0),0)</f>
        <v>0</v>
      </c>
      <c r="CY102" s="21"/>
      <c r="CZ102" s="21">
        <f t="shared" ref="CZ102:CZ133" si="1505">IF($J102&gt;0,IF(AND(CZ$3&gt;=$N102,CZ$3&lt;=$O102),$J102/($O102-$N102+1),0),0)</f>
        <v>0</v>
      </c>
      <c r="DA102" s="21"/>
      <c r="DB102" s="21">
        <f t="shared" ref="DB102:DB133" si="1506">IF($J102&gt;0,IF(AND(DB$3&gt;=$N102,DB$3&lt;=$O102),$J102/($O102-$N102+1),0),0)</f>
        <v>0</v>
      </c>
      <c r="DC102" s="21"/>
      <c r="DD102" s="21">
        <f t="shared" ref="DD102:DD133" si="1507">IF($J102&gt;0,IF(AND(DD$3&gt;=$N102,DD$3&lt;=$O102),$J102/($O102-$N102+1),0),0)</f>
        <v>0</v>
      </c>
      <c r="DE102" s="21"/>
      <c r="DF102" s="21">
        <f t="shared" ref="DF102:DF133" si="1508">IF($J102&gt;0,IF(AND(DF$3&gt;=$N102,DF$3&lt;=$O102),$J102/($O102-$N102+1),0),0)</f>
        <v>0</v>
      </c>
      <c r="DG102" s="21"/>
      <c r="DH102" s="21">
        <f t="shared" ref="DH102:DH133" si="1509">IF($J102&gt;0,IF(AND(DH$3&gt;=$N102,DH$3&lt;=$O102),$J102/($O102-$N102+1),0),0)</f>
        <v>0</v>
      </c>
      <c r="DI102" s="21"/>
      <c r="DJ102" s="21">
        <f t="shared" ref="DJ102:DJ133" si="1510">IF($J102&gt;0,IF(AND(DJ$3&gt;=$N102,DJ$3&lt;=$O102),$J102/($O102-$N102+1),0),0)</f>
        <v>0</v>
      </c>
      <c r="DK102" s="21"/>
      <c r="DL102" s="21">
        <f t="shared" ref="DL102:DL133" si="1511">IF($J102&gt;0,IF(AND(DL$3&gt;=$N102,DL$3&lt;=$O102),$J102/($O102-$N102+1),0),0)</f>
        <v>0</v>
      </c>
      <c r="DM102" s="21"/>
      <c r="DN102" s="21">
        <f t="shared" ref="DN102:DN133" si="1512">IF($J102&gt;0,IF(AND(DN$3&gt;=$N102,DN$3&lt;=$O102),$J102/($O102-$N102+1),0),0)</f>
        <v>0</v>
      </c>
      <c r="DO102" s="21"/>
      <c r="DP102" s="21">
        <f t="shared" ref="DP102:DP133" si="1513">IF($J102&gt;0,IF(AND(DP$3&gt;=$N102,DP$3&lt;=$O102),$J102/($O102-$N102+1),0),0)</f>
        <v>0</v>
      </c>
      <c r="DQ102" s="21"/>
      <c r="DR102" s="21">
        <f t="shared" ref="DR102:DR133" si="1514">IF($J102&gt;0,IF(AND(DR$3&gt;=$N102,DR$3&lt;=$O102),$J102/($O102-$N102+1),0),0)</f>
        <v>0</v>
      </c>
      <c r="DS102" s="21"/>
      <c r="DT102" s="21">
        <f t="shared" ref="DT102:DT133" si="1515">IF($J102&gt;0,IF(AND(DT$3&gt;=$N102,DT$3&lt;=$O102),$J102/($O102-$N102+1),0),0)</f>
        <v>0</v>
      </c>
      <c r="DU102" s="21"/>
      <c r="DV102" s="21">
        <f t="shared" ref="DV102:DV133" si="1516">IF($J102&gt;0,IF(AND(DV$3&gt;=$N102,DV$3&lt;=$O102),$J102/($O102-$N102+1),0),0)</f>
        <v>0</v>
      </c>
      <c r="DW102" s="21"/>
      <c r="DX102" s="21">
        <f t="shared" ref="DX102:DX133" si="1517">IF($J102&gt;0,IF(AND(DX$3&gt;=$N102,DX$3&lt;=$O102),$J102/($O102-$N102+1),0),0)</f>
        <v>0</v>
      </c>
      <c r="DY102" s="21"/>
      <c r="DZ102" s="21">
        <f t="shared" ref="DZ102:DZ133" si="1518">IF($J102&gt;0,IF(AND(DZ$3&gt;=$N102,DZ$3&lt;=$O102),$J102/($O102-$N102+1),0),0)</f>
        <v>0</v>
      </c>
      <c r="EA102" s="21"/>
      <c r="EB102" s="21">
        <f t="shared" ref="EB102:EB133" si="1519">IF($J102&gt;0,IF(AND(EB$3&gt;=$N102,EB$3&lt;=$O102),$J102/($O102-$N102+1),0),0)</f>
        <v>0</v>
      </c>
      <c r="EC102" s="21"/>
      <c r="ED102" s="21">
        <f t="shared" ref="ED102:ED133" si="1520">IF($J102&gt;0,IF(AND(ED$3&gt;=$N102,ED$3&lt;=$O102),$J102/($O102-$N102+1),0),0)</f>
        <v>0</v>
      </c>
      <c r="EE102" s="21"/>
      <c r="EF102" s="21">
        <f t="shared" ref="EF102:EF133" si="1521">IF($J102&gt;0,IF(AND(EF$3&gt;=$N102,EF$3&lt;=$O102),$J102/($O102-$N102+1),0),0)</f>
        <v>0</v>
      </c>
      <c r="EG102" s="21"/>
      <c r="EH102" s="21">
        <f t="shared" ref="EH102:EH133" si="1522">IF($J102&gt;0,IF(AND(EH$3&gt;=$N102,EH$3&lt;=$O102),$J102/($O102-$N102+1),0),0)</f>
        <v>0</v>
      </c>
      <c r="EI102" s="21"/>
      <c r="EJ102" s="21">
        <f t="shared" ref="EJ102:EJ133" si="1523">IF($J102&gt;0,IF(AND(EJ$3&gt;=$N102,EJ$3&lt;=$O102),$J102/($O102-$N102+1),0),0)</f>
        <v>0</v>
      </c>
      <c r="EK102" s="21"/>
      <c r="EL102" s="21">
        <f t="shared" ref="EL102:EL133" si="1524">IF($J102&gt;0,IF(AND(EL$3&gt;=$N102,EL$3&lt;=$O102),$J102/($O102-$N102+1),0),0)</f>
        <v>0</v>
      </c>
      <c r="EM102" s="21"/>
      <c r="EN102" s="21">
        <f t="shared" ref="EN102:EN133" si="1525">IF($J102&gt;0,IF(AND(EN$3&gt;=$N102,EN$3&lt;=$O102),$J102/($O102-$N102+1),0),0)</f>
        <v>0</v>
      </c>
      <c r="EO102" s="21"/>
      <c r="EP102" s="21">
        <f t="shared" ref="EP102:EP133" si="1526">IF($J102&gt;0,IF(AND(EP$3&gt;=$N102,EP$3&lt;=$O102),$J102/($O102-$N102+1),0),0)</f>
        <v>0</v>
      </c>
      <c r="EQ102" s="21"/>
      <c r="ER102" s="21">
        <f t="shared" ref="ER102:ER133" si="1527">IF($J102&gt;0,IF(AND(ER$3&gt;=$N102,ER$3&lt;=$O102),$J102/($O102-$N102+1),0),0)</f>
        <v>0</v>
      </c>
      <c r="ES102" s="21"/>
      <c r="ET102" s="21">
        <f t="shared" ref="ET102:ET133" si="1528">IF($J102&gt;0,IF(AND(ET$3&gt;=$N102,ET$3&lt;=$O102),$J102/($O102-$N102+1),0),0)</f>
        <v>0</v>
      </c>
      <c r="EU102" s="21"/>
      <c r="EV102" s="21">
        <f t="shared" ref="EV102:EV133" si="1529">IF($J102&gt;0,IF(AND(EV$3&gt;=$N102,EV$3&lt;=$O102),$J102/($O102-$N102+1),0),0)</f>
        <v>0</v>
      </c>
      <c r="EW102" s="21"/>
      <c r="EX102" s="21">
        <f t="shared" ref="EX102:EX133" si="1530">IF($J102&gt;0,IF(AND(EX$3&gt;=$N102,EX$3&lt;=$O102),$J102/($O102-$N102+1),0),0)</f>
        <v>0</v>
      </c>
      <c r="EY102" s="21"/>
      <c r="EZ102" s="21">
        <f t="shared" ref="EZ102:EZ133" si="1531">IF($J102&gt;0,IF(AND(EZ$3&gt;=$N102,EZ$3&lt;=$O102),$J102/($O102-$N102+1),0),0)</f>
        <v>0</v>
      </c>
      <c r="FA102" s="21"/>
      <c r="FB102" s="21">
        <f t="shared" ref="FB102:FB133" si="1532">IF($J102&gt;0,IF(AND(FB$3&gt;=$N102,FB$3&lt;=$O102),$J102/($O102-$N102+1),0),0)</f>
        <v>0</v>
      </c>
      <c r="FC102" s="21"/>
      <c r="FD102" s="21">
        <f t="shared" ref="FD102:FD133" si="1533">IF($J102&gt;0,IF(AND(FD$3&gt;=$N102,FD$3&lt;=$O102),$J102/($O102-$N102+1),0),0)</f>
        <v>0</v>
      </c>
      <c r="FE102" s="21"/>
      <c r="FF102" s="21">
        <f t="shared" ref="FF102:FF133" si="1534">IF($J102&gt;0,IF(AND(FF$3&gt;=$N102,FF$3&lt;=$O102),$J102/($O102-$N102+1),0),0)</f>
        <v>0</v>
      </c>
      <c r="FG102" s="21"/>
      <c r="FH102" s="21">
        <f t="shared" ref="FH102:FH133" si="1535">IF($J102&gt;0,IF(AND(FH$3&gt;=$N102,FH$3&lt;=$O102),$J102/($O102-$N102+1),0),0)</f>
        <v>0</v>
      </c>
      <c r="FI102" s="21"/>
      <c r="FJ102" s="21">
        <f t="shared" ref="FJ102:FJ133" si="1536">IF($J102&gt;0,IF(AND(FJ$3&gt;=$N102,FJ$3&lt;=$O102),$J102/($O102-$N102+1),0),0)</f>
        <v>0</v>
      </c>
      <c r="FK102" s="21"/>
      <c r="FL102" s="21">
        <f t="shared" ref="FL102:FL133" si="1537">IF($J102&gt;0,IF(AND(FL$3&gt;=$N102,FL$3&lt;=$O102),$J102/($O102-$N102+1),0),0)</f>
        <v>0</v>
      </c>
      <c r="FM102" s="21"/>
      <c r="FN102" s="21">
        <f t="shared" ref="FN102:FN133" si="1538">IF($J102&gt;0,IF(AND(FN$3&gt;=$N102,FN$3&lt;=$O102),$J102/($O102-$N102+1),0),0)</f>
        <v>0</v>
      </c>
      <c r="FO102" s="21"/>
      <c r="FP102" s="21">
        <f t="shared" ref="FP102:FP133" si="1539">IF($J102&gt;0,IF(AND(FP$3&gt;=$N102,FP$3&lt;=$O102),$J102/($O102-$N102+1),0),0)</f>
        <v>0</v>
      </c>
      <c r="FQ102" s="21"/>
      <c r="FR102" s="21">
        <f t="shared" ref="FR102:FR133" si="1540">IF($J102&gt;0,IF(AND(FR$3&gt;=$N102,FR$3&lt;=$O102),$J102/($O102-$N102+1),0),0)</f>
        <v>0</v>
      </c>
      <c r="FS102" s="21"/>
      <c r="FT102" s="21">
        <f t="shared" ref="FT102:FT133" si="1541">IF($J102&gt;0,IF(AND(FT$3&gt;=$N102,FT$3&lt;=$O102),$J102/($O102-$N102+1),0),0)</f>
        <v>0</v>
      </c>
      <c r="FU102" s="21"/>
      <c r="FV102" s="21">
        <f t="shared" ref="FV102:FV133" si="1542">IF($J102&gt;0,IF(AND(FV$3&gt;=$N102,FV$3&lt;=$O102),$J102/($O102-$N102+1),0),0)</f>
        <v>0</v>
      </c>
      <c r="FW102" s="21"/>
      <c r="FX102" s="21">
        <f t="shared" ref="FX102:FX133" si="1543">IF($J102&gt;0,IF(AND(FX$3&gt;=$N102,FX$3&lt;=$O102),$J102/($O102-$N102+1),0),0)</f>
        <v>0</v>
      </c>
      <c r="FY102" s="21"/>
      <c r="FZ102" s="21">
        <f t="shared" ref="FZ102:FZ133" si="1544">IF($J102&gt;0,IF(AND(FZ$3&gt;=$N102,FZ$3&lt;=$O102),$J102/($O102-$N102+1),0),0)</f>
        <v>0</v>
      </c>
      <c r="GA102" s="21"/>
      <c r="GB102" s="21">
        <f t="shared" ref="GB102:GB133" si="1545">IF($J102&gt;0,IF(AND(GB$3&gt;=$N102,GB$3&lt;=$O102),$J102/($O102-$N102+1),0),0)</f>
        <v>0</v>
      </c>
      <c r="GC102" s="21"/>
      <c r="GD102" s="21">
        <f t="shared" ref="GD102:GD133" si="1546">IF($J102&gt;0,IF(AND(GD$3&gt;=$N102,GD$3&lt;=$O102),$J102/($O102-$N102+1),0),0)</f>
        <v>0</v>
      </c>
      <c r="GE102" s="21"/>
      <c r="GF102" s="21">
        <f t="shared" ref="GF102:GF133" si="1547">IF($J102&gt;0,IF(AND(GF$3&gt;=$N102,GF$3&lt;=$O102),$J102/($O102-$N102+1),0),0)</f>
        <v>0</v>
      </c>
      <c r="GG102" s="21"/>
      <c r="GH102" s="21">
        <f t="shared" ref="GH102:GH133" si="1548">IF($J102&gt;0,IF(AND(GH$3&gt;=$N102,GH$3&lt;=$O102),$J102/($O102-$N102+1),0),0)</f>
        <v>0</v>
      </c>
      <c r="GI102" s="21"/>
      <c r="GJ102" s="21">
        <f t="shared" ref="GJ102:GJ133" si="1549">IF($J102&gt;0,IF(AND(GJ$3&gt;=$N102,GJ$3&lt;=$O102),$J102/($O102-$N102+1),0),0)</f>
        <v>0</v>
      </c>
      <c r="GK102" s="21"/>
      <c r="GL102" s="21">
        <f t="shared" ref="GL102:GL133" si="1550">IF($J102&gt;0,IF(AND(GL$3&gt;=$N102,GL$3&lt;=$O102),$J102/($O102-$N102+1),0),0)</f>
        <v>0</v>
      </c>
      <c r="GM102" s="21"/>
      <c r="GN102" s="21">
        <f t="shared" ref="GN102:GN133" si="1551">IF($J102&gt;0,IF(AND(GN$3&gt;=$N102,GN$3&lt;=$O102),$J102/($O102-$N102+1),0),0)</f>
        <v>0</v>
      </c>
      <c r="GO102" s="21"/>
      <c r="GP102" s="21">
        <f t="shared" ref="GP102:GP133" si="1552">IF($J102&gt;0,IF(AND(GP$3&gt;=$N102,GP$3&lt;=$O102),$J102/($O102-$N102+1),0),0)</f>
        <v>0</v>
      </c>
      <c r="GQ102" s="21"/>
      <c r="GR102" s="21">
        <f t="shared" ref="GR102:GR133" si="1553">IF($J102&gt;0,IF(AND(GR$3&gt;=$N102,GR$3&lt;=$O102),$J102/($O102-$N102+1),0),0)</f>
        <v>0</v>
      </c>
      <c r="GS102" s="21"/>
      <c r="GT102" s="21">
        <f t="shared" ref="GT102:GT133" si="1554">IF($J102&gt;0,IF(AND(GT$3&gt;=$N102,GT$3&lt;=$O102),$J102/($O102-$N102+1),0),0)</f>
        <v>0</v>
      </c>
      <c r="GU102" s="21"/>
      <c r="GV102" s="21">
        <f t="shared" ref="GV102:GV133" si="1555">IF($J102&gt;0,IF(AND(GV$3&gt;=$N102,GV$3&lt;=$O102),$J102/($O102-$N102+1),0),0)</f>
        <v>0</v>
      </c>
      <c r="GW102" s="21"/>
      <c r="GX102" s="21">
        <f t="shared" ref="GX102:GX133" si="1556">IF($J102&gt;0,IF(AND(GX$3&gt;=$N102,GX$3&lt;=$O102),$J102/($O102-$N102+1),0),0)</f>
        <v>0</v>
      </c>
      <c r="GY102" s="21"/>
      <c r="GZ102" s="21">
        <f t="shared" ref="GZ102:GZ133" si="1557">IF($J102&gt;0,IF(AND(GZ$3&gt;=$N102,GZ$3&lt;=$O102),$J102/($O102-$N102+1),0),0)</f>
        <v>0</v>
      </c>
      <c r="HA102" s="21"/>
      <c r="HB102" s="21">
        <f t="shared" ref="HB102:HB133" si="1558">IF($J102&gt;0,IF(AND(HB$3&gt;=$N102,HB$3&lt;=$O102),$J102/($O102-$N102+1),0),0)</f>
        <v>0</v>
      </c>
      <c r="HC102" s="21"/>
      <c r="HD102" s="21">
        <f t="shared" ref="HD102:HD133" si="1559">IF($J102&gt;0,IF(AND(HD$3&gt;=$N102,HD$3&lt;=$O102),$J102/($O102-$N102+1),0),0)</f>
        <v>0</v>
      </c>
      <c r="HE102" s="21"/>
      <c r="HF102" s="21">
        <f t="shared" ref="HF102:HF133" si="1560">IF($J102&gt;0,IF(AND(HF$3&gt;=$N102,HF$3&lt;=$O102),$J102/($O102-$N102+1),0),0)</f>
        <v>0</v>
      </c>
      <c r="HG102" s="21"/>
      <c r="HH102" s="21">
        <f t="shared" ref="HH102:HH133" si="1561">IF($J102&gt;0,IF(AND(HH$3&gt;=$N102,HH$3&lt;=$O102),$J102/($O102-$N102+1),0),0)</f>
        <v>0</v>
      </c>
      <c r="HI102" s="21"/>
      <c r="HJ102" s="21">
        <f t="shared" ref="HJ102:HJ133" si="1562">IF($J102&gt;0,IF(AND(HJ$3&gt;=$N102,HJ$3&lt;=$O102),$J102/($O102-$N102+1),0),0)</f>
        <v>0</v>
      </c>
      <c r="HK102" s="21"/>
      <c r="HL102" s="21">
        <f t="shared" ref="HL102:HL133" si="1563">IF($J102&gt;0,IF(AND(HL$3&gt;=$N102,HL$3&lt;=$O102),$J102/($O102-$N102+1),0),0)</f>
        <v>0</v>
      </c>
      <c r="HM102" s="21"/>
      <c r="HN102" s="21">
        <f t="shared" ref="HN102:HN133" si="1564">IF($J102&gt;0,IF(AND(HN$3&gt;=$N102,HN$3&lt;=$O102),$J102/($O102-$N102+1),0),0)</f>
        <v>0</v>
      </c>
      <c r="HO102" s="21"/>
      <c r="HP102" s="21">
        <f t="shared" ref="HP102:HP133" si="1565">IF($J102&gt;0,IF(AND(HP$3&gt;=$N102,HP$3&lt;=$O102),$J102/($O102-$N102+1),0),0)</f>
        <v>0</v>
      </c>
      <c r="HQ102" s="21"/>
      <c r="HR102" s="21">
        <f t="shared" ref="HR102:HR133" si="1566">IF($J102&gt;0,IF(AND(HR$3&gt;=$N102,HR$3&lt;=$O102),$J102/($O102-$N102+1),0),0)</f>
        <v>0</v>
      </c>
      <c r="HS102" s="21"/>
      <c r="HT102" s="21">
        <f t="shared" ref="HT102:HT133" si="1567">IF($J102&gt;0,IF(AND(HT$3&gt;=$N102,HT$3&lt;=$O102),$J102/($O102-$N102+1),0),0)</f>
        <v>0</v>
      </c>
      <c r="HU102" s="21"/>
      <c r="HV102" s="21">
        <f t="shared" ref="HV102:HV133" si="1568">IF($J102&gt;0,IF(AND(HV$3&gt;=$N102,HV$3&lt;=$O102),$J102/($O102-$N102+1),0),0)</f>
        <v>0</v>
      </c>
      <c r="HW102" s="21"/>
      <c r="HX102" s="21">
        <f t="shared" ref="HX102:HX133" si="1569">IF($J102&gt;0,IF(AND(HX$3&gt;=$N102,HX$3&lt;=$O102),$J102/($O102-$N102+1),0),0)</f>
        <v>0</v>
      </c>
      <c r="HY102" s="21"/>
      <c r="HZ102" s="21">
        <f t="shared" ref="HZ102:HZ133" si="1570">IF($J102&gt;0,IF(AND(HZ$3&gt;=$N102,HZ$3&lt;=$O102),$J102/($O102-$N102+1),0),0)</f>
        <v>0</v>
      </c>
      <c r="IA102" s="21"/>
      <c r="IB102" s="21">
        <f t="shared" ref="IB102:IB133" si="1571">IF($J102&gt;0,IF(AND(IB$3&gt;=$N102,IB$3&lt;=$O102),$J102/($O102-$N102+1),0),0)</f>
        <v>0</v>
      </c>
      <c r="IC102" s="21"/>
      <c r="ID102" s="21">
        <f t="shared" ref="ID102:ID133" si="1572">IF($J102&gt;0,IF(AND(ID$3&gt;=$N102,ID$3&lt;=$O102),$J102/($O102-$N102+1),0),0)</f>
        <v>0</v>
      </c>
      <c r="IE102" s="21"/>
      <c r="IF102" s="21">
        <f t="shared" ref="IF102:IF133" si="1573">IF($J102&gt;0,IF(AND(IF$3&gt;=$N102,IF$3&lt;=$O102),$J102/($O102-$N102+1),0),0)</f>
        <v>0</v>
      </c>
      <c r="IG102" s="21"/>
      <c r="IH102" s="21">
        <f t="shared" ref="IH102:IH133" si="1574">IF($J102&gt;0,IF(AND(IH$3&gt;=$N102,IH$3&lt;=$O102),$J102/($O102-$N102+1),0),0)</f>
        <v>0</v>
      </c>
      <c r="II102" s="21"/>
      <c r="IJ102" s="21">
        <f t="shared" ref="IJ102:IJ133" si="1575">IF($J102&gt;0,IF(AND(IJ$3&gt;=$N102,IJ$3&lt;=$O102),$J102/($O102-$N102+1),0),0)</f>
        <v>0</v>
      </c>
      <c r="IK102" s="21"/>
      <c r="IL102" s="21">
        <f t="shared" ref="IL102:IL133" si="1576">IF($J102&gt;0,IF(AND(IL$3&gt;=$N102,IL$3&lt;=$O102),$J102/($O102-$N102+1),0),0)</f>
        <v>0</v>
      </c>
      <c r="IM102" s="21"/>
      <c r="IN102" s="21">
        <f t="shared" ref="IN102:IN133" si="1577">IF($J102&gt;0,IF(AND(IN$3&gt;=$N102,IN$3&lt;=$O102),$J102/($O102-$N102+1),0),0)</f>
        <v>0</v>
      </c>
      <c r="IO102" s="21"/>
      <c r="IP102" s="21">
        <f t="shared" ref="IP102:IP133" si="1578">IF($J102&gt;0,IF(AND(IP$3&gt;=$N102,IP$3&lt;=$O102),$J102/($O102-$N102+1),0),0)</f>
        <v>0</v>
      </c>
      <c r="IQ102" s="21"/>
      <c r="IR102" s="21">
        <f t="shared" ref="IR102:IR133" si="1579">IF($J102&gt;0,IF(AND(IR$3&gt;=$N102,IR$3&lt;=$O102),$J102/($O102-$N102+1),0),0)</f>
        <v>0</v>
      </c>
      <c r="IS102" s="21"/>
      <c r="IT102" s="21">
        <f t="shared" ref="IT102:IT133" si="1580">IF($J102&gt;0,IF(AND(IT$3&gt;=$N102,IT$3&lt;=$O102),$J102/($O102-$N102+1),0),0)</f>
        <v>0</v>
      </c>
      <c r="IU102" s="21"/>
      <c r="IV102" s="21">
        <f t="shared" ref="IV102:IV133" si="1581">IF($J102&gt;0,IF(AND(IV$3&gt;=$N102,IV$3&lt;=$O102),$J102/($O102-$N102+1),0),0)</f>
        <v>0</v>
      </c>
      <c r="IW102" s="21"/>
      <c r="IX102" s="21">
        <f t="shared" ref="IX102:IX133" si="1582">IF($J102&gt;0,IF(AND(IX$3&gt;=$N102,IX$3&lt;=$O102),$J102/($O102-$N102+1),0),0)</f>
        <v>0</v>
      </c>
      <c r="IY102" s="21">
        <v>9</v>
      </c>
      <c r="IZ102" s="21">
        <f t="shared" ref="IZ102:IZ133" si="1583">IF($J102&gt;0,IF(AND(IZ$3&gt;=$N102,IZ$3&lt;=$O102),$J102/($O102-$N102+1),0),0)</f>
        <v>0</v>
      </c>
      <c r="JA102" s="21">
        <v>37</v>
      </c>
      <c r="JB102" s="21">
        <f t="shared" ref="JB102:JB133" si="1584">IF($J102&gt;0,IF(AND(JB$3&gt;=$N102,JB$3&lt;=$O102),$J102/($O102-$N102+1),0),0)</f>
        <v>0</v>
      </c>
      <c r="JC102" s="21"/>
      <c r="JD102" s="21">
        <f t="shared" ref="JD102:JD133" si="1585">IF($J102&gt;0,IF(AND(JD$3&gt;=$N102,JD$3&lt;=$O102),$J102/($O102-$N102+1),0),0)</f>
        <v>0</v>
      </c>
      <c r="JE102" s="21">
        <v>7</v>
      </c>
      <c r="JF102" s="21">
        <f t="shared" ref="JF102:JF133" si="1586">IF($J102&gt;0,IF(AND(JF$3&gt;=$N102,JF$3&lt;=$O102),$J102/($O102-$N102+1),0),0)</f>
        <v>0</v>
      </c>
      <c r="JG102" s="21">
        <v>21</v>
      </c>
      <c r="JH102" s="21">
        <f t="shared" ref="JH102:JH133" si="1587">IF($J102&gt;0,IF(AND(JH$3&gt;=$N102,JH$3&lt;=$O102),$J102/($O102-$N102+1),0),0)</f>
        <v>0</v>
      </c>
      <c r="JI102" s="21">
        <v>3</v>
      </c>
      <c r="JJ102" s="21">
        <f t="shared" ref="JJ102:JJ133" si="1588">IF($J102&gt;0,IF(AND(JJ$3&gt;=$N102,JJ$3&lt;=$O102),$J102/($O102-$N102+1),0),0)</f>
        <v>0</v>
      </c>
      <c r="JK102" s="21">
        <v>37</v>
      </c>
      <c r="JL102" s="21">
        <f t="shared" ref="JL102:JL133" si="1589">IF($J102&gt;0,IF(AND(JL$3&gt;=$N102,JL$3&lt;=$O102),$J102/($O102-$N102+1),0),0)</f>
        <v>0</v>
      </c>
      <c r="JM102" s="21">
        <v>25</v>
      </c>
      <c r="JN102" s="21">
        <f t="shared" ref="JN102:JN133" si="1590">IF($J102&gt;0,IF(AND(JN$3&gt;=$N102,JN$3&lt;=$O102),$J102/($O102-$N102+1),0),0)</f>
        <v>0</v>
      </c>
      <c r="JO102" s="21">
        <v>19</v>
      </c>
      <c r="JP102" s="21">
        <f t="shared" ref="JP102:JP133" si="1591">IF($J102&gt;0,IF(AND(JP$3&gt;=$N102,JP$3&lt;=$O102),$J102/($O102-$N102+1),0),0)</f>
        <v>0</v>
      </c>
      <c r="JQ102" s="21">
        <v>25</v>
      </c>
      <c r="JR102" s="21">
        <f t="shared" ref="JR102:JR133" si="1592">IF($J102&gt;0,IF(AND(JR$3&gt;=$N102,JR$3&lt;=$O102),$J102/($O102-$N102+1),0),0)</f>
        <v>0</v>
      </c>
      <c r="JS102" s="21">
        <v>28</v>
      </c>
      <c r="JT102" s="21">
        <f t="shared" ref="JT102:JT133" si="1593">IF($J102&gt;0,IF(AND(JT$3&gt;=$N102,JT$3&lt;=$O102),$J102/($O102-$N102+1),0),0)</f>
        <v>0</v>
      </c>
      <c r="JU102" s="21">
        <v>15</v>
      </c>
      <c r="JV102" s="21">
        <f t="shared" ref="JV102:JV133" si="1594">IF($J102&gt;0,IF(AND(JV$3&gt;=$N102,JV$3&lt;=$O102),$J102/($O102-$N102+1),0),0)</f>
        <v>0</v>
      </c>
      <c r="JW102" s="21">
        <v>27</v>
      </c>
      <c r="JX102" s="21">
        <f t="shared" ref="JX102:JX133" si="1595">IF($J102&gt;0,IF(AND(JX$3&gt;=$N102,JX$3&lt;=$O102),$J102/($O102-$N102+1),0),0)</f>
        <v>0</v>
      </c>
      <c r="JY102" s="21"/>
      <c r="JZ102" s="21">
        <f t="shared" ref="JZ102:JZ133" si="1596">IF($J102&gt;0,IF(AND(JZ$3&gt;=$N102,JZ$3&lt;=$O102),$J102/($O102-$N102+1),0),0)</f>
        <v>0</v>
      </c>
      <c r="KA102" s="21"/>
      <c r="KB102" s="21">
        <f t="shared" ref="KB102:KB133" si="1597">IF($J102&gt;0,IF(AND(KB$3&gt;=$N102,KB$3&lt;=$O102),$J102/($O102-$N102+1),0),0)</f>
        <v>0</v>
      </c>
      <c r="KC102" s="21"/>
      <c r="KD102" s="21">
        <f t="shared" ref="KD102:KD133" si="1598">IF($J102&gt;0,IF(AND(KD$3&gt;=$N102,KD$3&lt;=$O102),$J102/($O102-$N102+1),0),0)</f>
        <v>0</v>
      </c>
      <c r="KE102" s="21"/>
      <c r="KF102" s="21">
        <f t="shared" ref="KF102:KF133" si="1599">IF($J102&gt;0,IF(AND(KF$3&gt;=$N102,KF$3&lt;=$O102),$J102/($O102-$N102+1),0),0)</f>
        <v>0</v>
      </c>
      <c r="KG102" s="21"/>
      <c r="KH102" s="21">
        <f t="shared" ref="KH102:KH133" si="1600">IF($J102&gt;0,IF(AND(KH$3&gt;=$N102,KH$3&lt;=$O102),$J102/($O102-$N102+1),0),0)</f>
        <v>0</v>
      </c>
      <c r="KI102" s="21"/>
      <c r="KJ102" s="21">
        <f t="shared" ref="KJ102:KJ133" si="1601">IF($J102&gt;0,IF(AND(KJ$3&gt;=$N102,KJ$3&lt;=$O102),$J102/($O102-$N102+1),0),0)</f>
        <v>0</v>
      </c>
      <c r="KK102" s="21"/>
      <c r="KL102" s="21">
        <f t="shared" ref="KL102:KL133" si="1602">IF($J102&gt;0,IF(AND(KL$3&gt;=$N102,KL$3&lt;=$O102),$J102/($O102-$N102+1),0),0)</f>
        <v>0</v>
      </c>
      <c r="KM102" s="21"/>
      <c r="KN102" s="21">
        <f t="shared" ref="KN102:KN133" si="1603">IF($J102&gt;0,IF(AND(KN$3&gt;=$N102,KN$3&lt;=$O102),$J102/($O102-$N102+1),0),0)</f>
        <v>0</v>
      </c>
      <c r="KO102" s="21"/>
      <c r="KP102" s="21">
        <f t="shared" ref="KP102:KP133" si="1604">IF($J102&gt;0,IF(AND(KP$3&gt;=$N102,KP$3&lt;=$O102),$J102/($O102-$N102+1),0),0)</f>
        <v>0</v>
      </c>
      <c r="KQ102" s="21"/>
      <c r="KR102" s="21">
        <f t="shared" ref="KR102:KR133" si="1605">IF($J102&gt;0,IF(AND(KR$3&gt;=$N102,KR$3&lt;=$O102),$J102/($O102-$N102+1),0),0)</f>
        <v>0</v>
      </c>
      <c r="KS102" s="21"/>
      <c r="KT102" s="21">
        <f t="shared" ref="KT102:KT133" si="1606">IF($J102&gt;0,IF(AND(KT$3&gt;=$N102,KT$3&lt;=$O102),$J102/($O102-$N102+1),0),0)</f>
        <v>0</v>
      </c>
      <c r="KU102" s="21"/>
      <c r="KV102" s="21">
        <f t="shared" ref="KV102:KV133" si="1607">IF($J102&gt;0,IF(AND(KV$3&gt;=$N102,KV$3&lt;=$O102),$J102/($O102-$N102+1),0),0)</f>
        <v>0</v>
      </c>
      <c r="KW102" s="21"/>
      <c r="KX102" s="21">
        <f t="shared" ref="KX102:KX133" si="1608">IF($J102&gt;0,IF(AND(KX$3&gt;=$N102,KX$3&lt;=$O102),$J102/($O102-$N102+1),0),0)</f>
        <v>0</v>
      </c>
      <c r="KY102" s="21"/>
      <c r="KZ102" s="21">
        <f t="shared" ref="KZ102:KZ133" si="1609">IF($J102&gt;0,IF(AND(KZ$3&gt;=$N102,KZ$3&lt;=$O102),$J102/($O102-$N102+1),0),0)</f>
        <v>0</v>
      </c>
      <c r="LA102" s="21"/>
      <c r="LB102" s="21">
        <f t="shared" ref="LB102:LB133" si="1610">IF($J102&gt;0,IF(AND(LB$3&gt;=$N102,LB$3&lt;=$O102),$J102/($O102-$N102+1),0),0)</f>
        <v>0</v>
      </c>
      <c r="LC102" s="21"/>
      <c r="LD102" s="21">
        <f t="shared" ref="LD102:LD133" si="1611">IF($J102&gt;0,IF(AND(LD$3&gt;=$N102,LD$3&lt;=$O102),$J102/($O102-$N102+1),0),0)</f>
        <v>0</v>
      </c>
      <c r="LE102" s="21"/>
      <c r="LF102" s="21">
        <f t="shared" ref="LF102:LF133" si="1612">IF($J102&gt;0,IF(AND(LF$3&gt;=$N102,LF$3&lt;=$O102),$J102/($O102-$N102+1),0),0)</f>
        <v>0</v>
      </c>
      <c r="LG102" s="21"/>
      <c r="LH102" s="21">
        <f t="shared" ref="LH102:LH133" si="1613">IF($J102&gt;0,IF(AND(LH$3&gt;=$N102,LH$3&lt;=$O102),$J102/($O102-$N102+1),0),0)</f>
        <v>0</v>
      </c>
      <c r="LI102" s="21"/>
      <c r="LJ102" s="21">
        <f t="shared" ref="LJ102:LJ133" si="1614">IF($J102&gt;0,IF(AND(LJ$3&gt;=$N102,LJ$3&lt;=$O102),$J102/($O102-$N102+1),0),0)</f>
        <v>0</v>
      </c>
      <c r="LK102" s="21"/>
      <c r="LL102" s="21">
        <f t="shared" ref="LL102:LL133" si="1615">IF($J102&gt;0,IF(AND(LL$3&gt;=$N102,LL$3&lt;=$O102),$J102/($O102-$N102+1),0),0)</f>
        <v>0</v>
      </c>
      <c r="LM102" s="21"/>
      <c r="LN102" s="21">
        <f t="shared" ref="LN102:LN133" si="1616">IF($J102&gt;0,IF(AND(LN$3&gt;=$N102,LN$3&lt;=$O102),$J102/($O102-$N102+1),0),0)</f>
        <v>0</v>
      </c>
      <c r="LO102" s="21"/>
      <c r="LP102" s="21">
        <f t="shared" ref="LP102:LP133" si="1617">IF($J102&gt;0,IF(AND(LP$3&gt;=$N102,LP$3&lt;=$O102),$J102/($O102-$N102+1),0),0)</f>
        <v>0</v>
      </c>
      <c r="LQ102" s="21"/>
      <c r="LR102" s="21">
        <f t="shared" ref="LR102:LR133" si="1618">IF($J102&gt;0,IF(AND(LR$3&gt;=$N102,LR$3&lt;=$O102),$J102/($O102-$N102+1),0),0)</f>
        <v>0</v>
      </c>
      <c r="LS102" s="21"/>
      <c r="LT102" s="21">
        <f t="shared" ref="LT102:LT133" si="1619">IF($J102&gt;0,IF(AND(LT$3&gt;=$N102,LT$3&lt;=$O102),$J102/($O102-$N102+1),0),0)</f>
        <v>0</v>
      </c>
      <c r="LU102" s="21"/>
      <c r="LV102" s="21">
        <f t="shared" ref="LV102:LV133" si="1620">IF($J102&gt;0,IF(AND(LV$3&gt;=$N102,LV$3&lt;=$O102),$J102/($O102-$N102+1),0),0)</f>
        <v>0</v>
      </c>
      <c r="LW102" s="21"/>
      <c r="LX102" s="21">
        <f t="shared" ref="LX102:LX133" si="1621">IF($J102&gt;0,IF(AND(LX$3&gt;=$N102,LX$3&lt;=$O102),$J102/($O102-$N102+1),0),0)</f>
        <v>0</v>
      </c>
      <c r="LY102" s="21"/>
      <c r="LZ102" s="21">
        <f t="shared" ref="LZ102:LZ133" si="1622">IF($J102&gt;0,IF(AND(LZ$3&gt;=$N102,LZ$3&lt;=$O102),$J102/($O102-$N102+1),0),0)</f>
        <v>0</v>
      </c>
      <c r="MA102" s="21"/>
      <c r="MB102" s="21">
        <f t="shared" ref="MB102:MB133" si="1623">IF($J102&gt;0,IF(AND(MB$3&gt;=$N102,MB$3&lt;=$O102),$J102/($O102-$N102+1),0),0)</f>
        <v>0</v>
      </c>
      <c r="MC102" s="21"/>
      <c r="MD102" s="21">
        <f t="shared" ref="MD102:MD133" si="1624">IF($J102&gt;0,IF(AND(MD$3&gt;=$N102,MD$3&lt;=$O102),$J102/($O102-$N102+1),0),0)</f>
        <v>0</v>
      </c>
      <c r="ME102" s="21"/>
      <c r="MF102" s="21">
        <f t="shared" ref="MF102:MF133" si="1625">IF($J102&gt;0,IF(AND(MF$3&gt;=$N102,MF$3&lt;=$O102),$J102/($O102-$N102+1),0),0)</f>
        <v>0</v>
      </c>
      <c r="MG102" s="21"/>
      <c r="MH102" s="21">
        <f t="shared" ref="MH102:MH133" si="1626">IF($J102&gt;0,IF(AND(MH$3&gt;=$N102,MH$3&lt;=$O102),$J102/($O102-$N102+1),0),0)</f>
        <v>0</v>
      </c>
      <c r="MI102" s="21"/>
      <c r="MJ102" s="21">
        <f t="shared" ref="MJ102:MJ133" si="1627">IF($J102&gt;0,IF(AND(MJ$3&gt;=$N102,MJ$3&lt;=$O102),$J102/($O102-$N102+1),0),0)</f>
        <v>0</v>
      </c>
      <c r="MK102" s="21"/>
      <c r="ML102" s="21">
        <f t="shared" ref="ML102:ML133" si="1628">IF($J102&gt;0,IF(AND(ML$3&gt;=$N102,ML$3&lt;=$O102),$J102/($O102-$N102+1),0),0)</f>
        <v>0</v>
      </c>
      <c r="MM102" s="21"/>
      <c r="MN102" s="21">
        <f t="shared" ref="MN102:MN133" si="1629">IF($J102&gt;0,IF(AND(MN$3&gt;=$N102,MN$3&lt;=$O102),$J102/($O102-$N102+1),0),0)</f>
        <v>0</v>
      </c>
      <c r="MO102" s="21"/>
      <c r="MP102" s="21">
        <f t="shared" ref="MP102:MP133" si="1630">IF($J102&gt;0,IF(AND(MP$3&gt;=$N102,MP$3&lt;=$O102),$J102/($O102-$N102+1),0),0)</f>
        <v>0</v>
      </c>
      <c r="MQ102" s="21"/>
      <c r="MR102" s="21">
        <f t="shared" ref="MR102:MR133" si="1631">IF($J102&gt;0,IF(AND(MR$3&gt;=$N102,MR$3&lt;=$O102),$J102/($O102-$N102+1),0),0)</f>
        <v>0</v>
      </c>
      <c r="MS102" s="21"/>
      <c r="MT102" s="21">
        <f t="shared" ref="MT102:MT133" si="1632">IF($J102&gt;0,IF(AND(MT$3&gt;=$N102,MT$3&lt;=$O102),$J102/($O102-$N102+1),0),0)</f>
        <v>25.3</v>
      </c>
      <c r="MU102" s="21"/>
      <c r="MV102" s="21">
        <f t="shared" ref="MV102:MV133" si="1633">IF($J102&gt;0,IF(AND(MV$3&gt;=$N102,MV$3&lt;=$O102),$J102/($O102-$N102+1),0),0)</f>
        <v>25.3</v>
      </c>
      <c r="MW102" s="21"/>
      <c r="MX102" s="21">
        <f t="shared" ref="MX102:MX133" si="1634">IF($J102&gt;0,IF(AND(MX$3&gt;=$N102,MX$3&lt;=$O102),$J102/($O102-$N102+1),0),0)</f>
        <v>25.3</v>
      </c>
      <c r="MY102" s="21"/>
      <c r="MZ102" s="21">
        <f t="shared" ref="MZ102:MZ133" si="1635">IF($J102&gt;0,IF(AND(MZ$3&gt;=$N102,MZ$3&lt;=$O102),$J102/($O102-$N102+1),0),0)</f>
        <v>25.3</v>
      </c>
      <c r="NA102" s="21"/>
      <c r="NB102" s="21">
        <f t="shared" ref="NB102:NB133" si="1636">IF($J102&gt;0,IF(AND(NB$3&gt;=$N102,NB$3&lt;=$O102),$J102/($O102-$N102+1),0),0)</f>
        <v>25.3</v>
      </c>
      <c r="NC102" s="21"/>
      <c r="ND102" s="21">
        <f t="shared" ref="ND102:ND133" si="1637">IF($J102&gt;0,IF(AND(ND$3&gt;=$N102,ND$3&lt;=$O102),$J102/($O102-$N102+1),0),0)</f>
        <v>25.3</v>
      </c>
      <c r="NE102" s="21"/>
      <c r="NF102" s="21">
        <f t="shared" ref="NF102:NF133" si="1638">IF($J102&gt;0,IF(AND(NF$3&gt;=$N102,NF$3&lt;=$O102),$J102/($O102-$N102+1),0),0)</f>
        <v>25.3</v>
      </c>
      <c r="NG102" s="21"/>
      <c r="NH102" s="21">
        <f t="shared" ref="NH102:NH133" si="1639">IF($J102&gt;0,IF(AND(NH$3&gt;=$N102,NH$3&lt;=$O102),$J102/($O102-$N102+1),0),0)</f>
        <v>25.3</v>
      </c>
      <c r="NI102" s="21"/>
      <c r="NJ102" s="21">
        <f t="shared" ref="NJ102:NJ133" si="1640">IF($J102&gt;0,IF(AND(NJ$3&gt;=$N102,NJ$3&lt;=$O102),$J102/($O102-$N102+1),0),0)</f>
        <v>25.3</v>
      </c>
      <c r="NK102" s="21"/>
      <c r="NL102" s="21">
        <f t="shared" ref="NL102:NL133" si="1641">IF($J102&gt;0,IF(AND(NL$3&gt;=$N102,NL$3&lt;=$O102),$J102/($O102-$N102+1),0),0)</f>
        <v>25.3</v>
      </c>
      <c r="NM102" s="21"/>
      <c r="NN102" s="21">
        <f t="shared" ref="NN102:NN133" si="1642">IF($J102&gt;0,IF(AND(NN$3&gt;=$N102,NN$3&lt;=$O102),$J102/($O102-$N102+1),0),0)</f>
        <v>0</v>
      </c>
      <c r="NO102" s="21"/>
      <c r="NP102" s="21">
        <f t="shared" ref="NP102:NP133" si="1643">IF($J102&gt;0,IF(AND(NP$3&gt;=$N102,NP$3&lt;=$O102),$J102/($O102-$N102+1),0),0)</f>
        <v>0</v>
      </c>
      <c r="NQ102" s="21"/>
      <c r="NR102" s="21">
        <f t="shared" ref="NR102:NR133" si="1644">IF($J102&gt;0,IF(AND(NR$3&gt;=$N102,NR$3&lt;=$O102),$J102/($O102-$N102+1),0),0)</f>
        <v>0</v>
      </c>
      <c r="NS102" s="21"/>
      <c r="NT102" s="21">
        <f t="shared" ref="NT102:NT133" si="1645">IF($J102&gt;0,IF(AND(NT$3&gt;=$N102,NT$3&lt;=$O102),$J102/($O102-$N102+1),0),0)</f>
        <v>0</v>
      </c>
      <c r="NU102" s="21"/>
      <c r="NV102" s="21">
        <f t="shared" ref="NV102:NV133" si="1646">IF($J102&gt;0,IF(AND(NV$3&gt;=$N102,NV$3&lt;=$O102),$J102/($O102-$N102+1),0),0)</f>
        <v>0</v>
      </c>
      <c r="NW102" s="21"/>
      <c r="NX102" s="21">
        <f t="shared" ref="NX102:NX133" si="1647">IF($J102&gt;0,IF(AND(NX$3&gt;=$N102,NX$3&lt;=$O102),$J102/($O102-$N102+1),0),0)</f>
        <v>0</v>
      </c>
      <c r="NY102" s="21"/>
      <c r="NZ102" s="21">
        <f t="shared" ref="NZ102:NZ133" si="1648">IF($J102&gt;0,IF(AND(NZ$3&gt;=$N102,NZ$3&lt;=$O102),$J102/($O102-$N102+1),0),0)</f>
        <v>0</v>
      </c>
      <c r="OA102" s="21"/>
      <c r="OB102" s="21">
        <f t="shared" ref="OB102:OB133" si="1649">IF($J102&gt;0,IF(AND(OB$3&gt;=$N102,OB$3&lt;=$O102),$J102/($O102-$N102+1),0),0)</f>
        <v>0</v>
      </c>
      <c r="OC102" s="21"/>
      <c r="OD102" s="21">
        <f t="shared" ref="OD102:OD133" si="1650">IF($J102&gt;0,IF(AND(OD$3&gt;=$N102,OD$3&lt;=$O102),$J102/($O102-$N102+1),0),0)</f>
        <v>0</v>
      </c>
      <c r="OE102" s="21"/>
      <c r="OF102" s="21">
        <f t="shared" ref="OF102:OF133" si="1651">IF($J102&gt;0,IF(AND(OF$3&gt;=$N102,OF$3&lt;=$O102),$J102/($O102-$N102+1),0),0)</f>
        <v>0</v>
      </c>
      <c r="OG102" s="21"/>
      <c r="OH102" s="21">
        <f t="shared" ref="OH102:OH133" si="1652">IF($J102&gt;0,IF(AND(OH$3&gt;=$N102,OH$3&lt;=$O102),$J102/($O102-$N102+1),0),0)</f>
        <v>0</v>
      </c>
      <c r="OI102" s="21"/>
      <c r="OJ102" s="21">
        <f t="shared" ref="OJ102:OJ133" si="1653">IF($J102&gt;0,IF(AND(OJ$3&gt;=$N102,OJ$3&lt;=$O102),$J102/($O102-$N102+1),0),0)</f>
        <v>0</v>
      </c>
      <c r="OK102" s="21"/>
      <c r="OL102" s="21">
        <f t="shared" ref="OL102:OL133" si="1654">IF($J102&gt;0,IF(AND(OL$3&gt;=$N102,OL$3&lt;=$O102),$J102/($O102-$N102+1),0),0)</f>
        <v>0</v>
      </c>
      <c r="OM102" s="21"/>
      <c r="ON102" s="21">
        <f t="shared" ref="ON102:VR133" si="1655">IF($J102&gt;0,IF(AND(ON$3&gt;=$N102,ON$3&lt;=$O102),$J102/($O102-$N102+1),0),0)</f>
        <v>0</v>
      </c>
      <c r="OO102" s="21"/>
      <c r="OP102" s="21">
        <f t="shared" si="1655"/>
        <v>0</v>
      </c>
      <c r="OQ102" s="21"/>
      <c r="OR102" s="21">
        <f t="shared" si="1655"/>
        <v>0</v>
      </c>
      <c r="OS102" s="21"/>
      <c r="OT102" s="21">
        <f t="shared" si="1655"/>
        <v>0</v>
      </c>
      <c r="OU102" s="21"/>
      <c r="OV102" s="21">
        <f t="shared" si="1655"/>
        <v>0</v>
      </c>
      <c r="OW102" s="21"/>
      <c r="OX102" s="21">
        <f t="shared" si="1655"/>
        <v>0</v>
      </c>
      <c r="OY102" s="21"/>
      <c r="OZ102" s="21">
        <f t="shared" si="1655"/>
        <v>0</v>
      </c>
      <c r="PA102" s="21"/>
      <c r="PB102" s="21">
        <f t="shared" ref="PB102:PL133" si="1656">IF($J102&gt;0,IF(AND(PB$3&gt;=$N102,PB$3&lt;=$O102),$J102/($O102-$N102+1),0),0)</f>
        <v>0</v>
      </c>
      <c r="PC102" s="21"/>
      <c r="PD102" s="21">
        <f t="shared" si="1656"/>
        <v>0</v>
      </c>
      <c r="PE102" s="21"/>
      <c r="PF102" s="21">
        <f t="shared" si="1656"/>
        <v>0</v>
      </c>
      <c r="PG102" s="21"/>
      <c r="PH102" s="21">
        <f t="shared" si="1656"/>
        <v>0</v>
      </c>
      <c r="PI102" s="21"/>
      <c r="PJ102" s="21">
        <f t="shared" si="1656"/>
        <v>0</v>
      </c>
      <c r="PK102" s="21"/>
      <c r="PL102" s="21">
        <f t="shared" si="1656"/>
        <v>0</v>
      </c>
      <c r="PM102" s="21"/>
      <c r="PN102" s="21">
        <f t="shared" ref="PN102:PX133" si="1657">IF($J102&gt;0,IF(AND(PN$3&gt;=$N102,PN$3&lt;=$O102),$J102/($O102-$N102+1),0),0)</f>
        <v>0</v>
      </c>
      <c r="PO102" s="21"/>
      <c r="PP102" s="21">
        <f t="shared" si="1657"/>
        <v>0</v>
      </c>
      <c r="PQ102" s="21"/>
      <c r="PR102" s="21">
        <f t="shared" si="1657"/>
        <v>0</v>
      </c>
      <c r="PS102" s="21"/>
      <c r="PT102" s="21">
        <f t="shared" si="1657"/>
        <v>0</v>
      </c>
      <c r="PU102" s="21"/>
      <c r="PV102" s="21">
        <f t="shared" si="1657"/>
        <v>0</v>
      </c>
      <c r="PW102" s="21"/>
      <c r="PX102" s="21">
        <f t="shared" si="1657"/>
        <v>0</v>
      </c>
      <c r="PY102" s="21"/>
      <c r="PZ102" s="21">
        <f t="shared" ref="PZ102:QJ133" si="1658">IF($J102&gt;0,IF(AND(PZ$3&gt;=$N102,PZ$3&lt;=$O102),$J102/($O102-$N102+1),0),0)</f>
        <v>0</v>
      </c>
      <c r="QA102" s="21"/>
      <c r="QB102" s="21">
        <f t="shared" si="1658"/>
        <v>0</v>
      </c>
      <c r="QC102" s="21"/>
      <c r="QD102" s="21">
        <f t="shared" si="1658"/>
        <v>0</v>
      </c>
      <c r="QE102" s="21"/>
      <c r="QF102" s="21">
        <f t="shared" si="1658"/>
        <v>0</v>
      </c>
      <c r="QG102" s="21"/>
      <c r="QH102" s="21">
        <f t="shared" si="1658"/>
        <v>0</v>
      </c>
      <c r="QI102" s="21"/>
      <c r="QJ102" s="21">
        <f t="shared" si="1658"/>
        <v>0</v>
      </c>
      <c r="QK102" s="21"/>
      <c r="QL102" s="21">
        <f t="shared" ref="QL102:QV133" si="1659">IF($J102&gt;0,IF(AND(QL$3&gt;=$N102,QL$3&lt;=$O102),$J102/($O102-$N102+1),0),0)</f>
        <v>0</v>
      </c>
      <c r="QM102" s="21"/>
      <c r="QN102" s="21">
        <f t="shared" si="1659"/>
        <v>0</v>
      </c>
      <c r="QO102" s="21"/>
      <c r="QP102" s="21">
        <f t="shared" si="1659"/>
        <v>0</v>
      </c>
      <c r="QQ102" s="21"/>
      <c r="QR102" s="21">
        <f t="shared" si="1659"/>
        <v>0</v>
      </c>
      <c r="QS102" s="21"/>
      <c r="QT102" s="21">
        <f t="shared" si="1659"/>
        <v>0</v>
      </c>
      <c r="QU102" s="21"/>
      <c r="QV102" s="21">
        <f t="shared" si="1659"/>
        <v>0</v>
      </c>
      <c r="QW102" s="21"/>
      <c r="QX102" s="21">
        <f t="shared" ref="QX102:RH133" si="1660">IF($J102&gt;0,IF(AND(QX$3&gt;=$N102,QX$3&lt;=$O102),$J102/($O102-$N102+1),0),0)</f>
        <v>0</v>
      </c>
      <c r="QY102" s="21"/>
      <c r="QZ102" s="21">
        <f t="shared" si="1660"/>
        <v>0</v>
      </c>
      <c r="RA102" s="21"/>
      <c r="RB102" s="21">
        <f t="shared" si="1660"/>
        <v>0</v>
      </c>
      <c r="RC102" s="21"/>
      <c r="RD102" s="21">
        <f t="shared" si="1660"/>
        <v>0</v>
      </c>
      <c r="RE102" s="21"/>
      <c r="RF102" s="21">
        <f t="shared" si="1660"/>
        <v>0</v>
      </c>
      <c r="RG102" s="21"/>
      <c r="RH102" s="21">
        <f t="shared" si="1660"/>
        <v>0</v>
      </c>
      <c r="RI102" s="21"/>
      <c r="RJ102" s="21">
        <f t="shared" si="1332"/>
        <v>0</v>
      </c>
      <c r="RK102" s="21"/>
      <c r="RL102" s="21">
        <f t="shared" si="1333"/>
        <v>0</v>
      </c>
      <c r="RM102" s="21"/>
      <c r="RN102" s="21">
        <f t="shared" si="1334"/>
        <v>0</v>
      </c>
      <c r="RO102" s="21"/>
      <c r="RP102" s="21">
        <f t="shared" si="1335"/>
        <v>0</v>
      </c>
      <c r="RQ102" s="21"/>
      <c r="RR102" s="21">
        <f t="shared" si="1336"/>
        <v>0</v>
      </c>
      <c r="RS102" s="21"/>
      <c r="RT102" s="21">
        <f t="shared" si="1337"/>
        <v>0</v>
      </c>
      <c r="RU102" s="21"/>
      <c r="RV102" s="21">
        <f t="shared" si="1338"/>
        <v>0</v>
      </c>
      <c r="RW102" s="21"/>
      <c r="RX102" s="21">
        <f t="shared" si="1339"/>
        <v>0</v>
      </c>
      <c r="RY102" s="21"/>
      <c r="RZ102" s="21">
        <f t="shared" si="1340"/>
        <v>0</v>
      </c>
      <c r="SA102" s="21"/>
      <c r="SB102" s="21">
        <f t="shared" si="1341"/>
        <v>0</v>
      </c>
      <c r="SC102" s="21"/>
      <c r="SD102" s="21">
        <f t="shared" si="1342"/>
        <v>0</v>
      </c>
      <c r="SE102" s="21"/>
      <c r="SF102" s="21">
        <f t="shared" si="1343"/>
        <v>0</v>
      </c>
      <c r="SG102" s="21"/>
      <c r="SH102" s="21">
        <f t="shared" si="1344"/>
        <v>0</v>
      </c>
      <c r="SI102" s="21"/>
      <c r="SJ102" s="21">
        <f t="shared" si="1345"/>
        <v>0</v>
      </c>
      <c r="SK102" s="21"/>
      <c r="SL102" s="21">
        <f t="shared" si="1346"/>
        <v>0</v>
      </c>
      <c r="SM102" s="21"/>
      <c r="SN102" s="21">
        <f t="shared" ref="SN102:SN133" si="1661">IF($J102&gt;0,IF(AND(SN$3&gt;=$N102,SN$3&lt;=$O102),$J102/($O102-$N102+1),0),0)</f>
        <v>0</v>
      </c>
      <c r="SO102" s="21"/>
      <c r="SP102" s="21">
        <f t="shared" si="1348"/>
        <v>0</v>
      </c>
      <c r="SQ102" s="21"/>
      <c r="SR102" s="21">
        <f t="shared" si="1349"/>
        <v>0</v>
      </c>
      <c r="SS102" s="21"/>
      <c r="ST102" s="21">
        <f t="shared" si="1350"/>
        <v>0</v>
      </c>
      <c r="SU102" s="21"/>
      <c r="SV102" s="21">
        <f t="shared" si="1351"/>
        <v>0</v>
      </c>
      <c r="SW102" s="21"/>
      <c r="SX102" s="21">
        <f t="shared" si="1352"/>
        <v>0</v>
      </c>
      <c r="SY102" s="21"/>
      <c r="SZ102" s="21">
        <f t="shared" si="1353"/>
        <v>0</v>
      </c>
      <c r="TA102" s="21"/>
      <c r="TB102" s="21">
        <f t="shared" si="1354"/>
        <v>0</v>
      </c>
      <c r="TC102" s="21"/>
      <c r="TD102" s="21">
        <f t="shared" ref="TD102:TD133" si="1662">IF($J102&gt;0,IF(AND(TD$3&gt;=$N102,TD$3&lt;=$O102),$J102/($O102-$N102+1),0),0)</f>
        <v>0</v>
      </c>
      <c r="TE102" s="21"/>
      <c r="TF102" s="21">
        <f t="shared" si="1356"/>
        <v>0</v>
      </c>
      <c r="TG102" s="21"/>
      <c r="TH102" s="21">
        <f t="shared" si="1357"/>
        <v>0</v>
      </c>
      <c r="TI102" s="21"/>
      <c r="TJ102" s="21">
        <f t="shared" si="1358"/>
        <v>0</v>
      </c>
      <c r="TK102" s="21"/>
      <c r="TL102" s="21">
        <f t="shared" ref="TL102:TL133" si="1663">IF($J102&gt;0,IF(AND(TL$3&gt;=$N102,TL$3&lt;=$O102),$J102/($O102-$N102+1),0),0)</f>
        <v>0</v>
      </c>
      <c r="TM102" s="21"/>
      <c r="TN102" s="21">
        <f t="shared" ref="TN102:TN133" si="1664">IF($J102&gt;0,IF(AND(TN$3&gt;=$N102,TN$3&lt;=$O102),$J102/($O102-$N102+1),0),0)</f>
        <v>0</v>
      </c>
      <c r="TO102" s="21"/>
      <c r="TP102" s="21">
        <f t="shared" ref="TP102:TP133" si="1665">IF($J102&gt;0,IF(AND(TP$3&gt;=$N102,TP$3&lt;=$O102),$J102/($O102-$N102+1),0),0)</f>
        <v>0</v>
      </c>
      <c r="TQ102" s="21"/>
      <c r="TR102" s="21">
        <f t="shared" ref="TR102:TR133" si="1666">IF($J102&gt;0,IF(AND(TR$3&gt;=$N102,TR$3&lt;=$O102),$J102/($O102-$N102+1),0),0)</f>
        <v>0</v>
      </c>
      <c r="TS102" s="21"/>
      <c r="TT102" s="21">
        <f t="shared" ref="TT102:TT133" si="1667">IF($J102&gt;0,IF(AND(TT$3&gt;=$N102,TT$3&lt;=$O102),$J102/($O102-$N102+1),0),0)</f>
        <v>0</v>
      </c>
      <c r="TU102" s="21"/>
      <c r="TV102" s="21">
        <f t="shared" ref="TV102:TV133" si="1668">IF($J102&gt;0,IF(AND(TV$3&gt;=$N102,TV$3&lt;=$O102),$J102/($O102-$N102+1),0),0)</f>
        <v>0</v>
      </c>
      <c r="TW102" s="21"/>
      <c r="TX102" s="21">
        <f t="shared" ref="TX102:TX133" si="1669">IF($J102&gt;0,IF(AND(TX$3&gt;=$N102,TX$3&lt;=$O102),$J102/($O102-$N102+1),0),0)</f>
        <v>0</v>
      </c>
      <c r="TY102" s="21"/>
      <c r="TZ102" s="21">
        <f t="shared" ref="TZ102:TZ133" si="1670">IF($J102&gt;0,IF(AND(TZ$3&gt;=$N102,TZ$3&lt;=$O102),$J102/($O102-$N102+1),0),0)</f>
        <v>0</v>
      </c>
      <c r="UA102" s="21"/>
      <c r="UB102" s="21">
        <f t="shared" ref="UB102:UB133" si="1671">IF($J102&gt;0,IF(AND(UB$3&gt;=$N102,UB$3&lt;=$O102),$J102/($O102-$N102+1),0),0)</f>
        <v>0</v>
      </c>
      <c r="UC102" s="21"/>
      <c r="UD102" s="21">
        <f t="shared" ref="UD102:UD133" si="1672">IF($J102&gt;0,IF(AND(UD$3&gt;=$N102,UD$3&lt;=$O102),$J102/($O102-$N102+1),0),0)</f>
        <v>0</v>
      </c>
      <c r="UE102" s="21"/>
      <c r="UF102" s="21">
        <f t="shared" ref="UF102:UF133" si="1673">IF($J102&gt;0,IF(AND(UF$3&gt;=$N102,UF$3&lt;=$O102),$J102/($O102-$N102+1),0),0)</f>
        <v>0</v>
      </c>
      <c r="UG102" s="21"/>
      <c r="UH102" s="21">
        <f t="shared" si="1370"/>
        <v>0</v>
      </c>
      <c r="UI102" s="21"/>
      <c r="UJ102" s="21">
        <f t="shared" ref="UJ102:UJ133" si="1674">IF($J102&gt;0,IF(AND(UJ$3&gt;=$N102,UJ$3&lt;=$O102),$J102/($O102-$N102+1),0),0)</f>
        <v>0</v>
      </c>
      <c r="UK102" s="21"/>
      <c r="UL102" s="21">
        <f t="shared" ref="UL102:UL133" si="1675">IF($J102&gt;0,IF(AND(UL$3&gt;=$N102,UL$3&lt;=$O102),$J102/($O102-$N102+1),0),0)</f>
        <v>0</v>
      </c>
      <c r="UM102" s="21"/>
      <c r="UN102" s="21">
        <f t="shared" ref="UN102:UN133" si="1676">IF($J102&gt;0,IF(AND(UN$3&gt;=$N102,UN$3&lt;=$O102),$J102/($O102-$N102+1),0),0)</f>
        <v>0</v>
      </c>
      <c r="UO102" s="21"/>
      <c r="UP102" s="21">
        <f t="shared" ref="UP102:UP133" si="1677">IF($J102&gt;0,IF(AND(UP$3&gt;=$N102,UP$3&lt;=$O102),$J102/($O102-$N102+1),0),0)</f>
        <v>0</v>
      </c>
      <c r="UQ102" s="21"/>
      <c r="UR102" s="21">
        <f t="shared" ref="UR102:UR133" si="1678">IF($J102&gt;0,IF(AND(UR$3&gt;=$N102,UR$3&lt;=$O102),$J102/($O102-$N102+1),0),0)</f>
        <v>0</v>
      </c>
      <c r="US102" s="21"/>
      <c r="UT102" s="21">
        <f t="shared" ref="UT102:UT133" si="1679">IF($J102&gt;0,IF(AND(UT$3&gt;=$N102,UT$3&lt;=$O102),$J102/($O102-$N102+1),0),0)</f>
        <v>0</v>
      </c>
      <c r="UU102" s="21"/>
      <c r="UV102" s="21">
        <f t="shared" si="1377"/>
        <v>0</v>
      </c>
      <c r="UW102" s="21"/>
      <c r="UX102" s="21">
        <f t="shared" ref="UX102:UX133" si="1680">IF($J102&gt;0,IF(AND(UX$3&gt;=$N102,UX$3&lt;=$O102),$J102/($O102-$N102+1),0),0)</f>
        <v>0</v>
      </c>
      <c r="UY102" s="21"/>
      <c r="UZ102" s="21">
        <f t="shared" si="1379"/>
        <v>0</v>
      </c>
      <c r="VA102" s="21"/>
      <c r="VB102" s="21">
        <f t="shared" ref="VB102:VB133" si="1681">IF($J102&gt;0,IF(AND(VB$3&gt;=$N102,VB$3&lt;=$O102),$J102/($O102-$N102+1),0),0)</f>
        <v>0</v>
      </c>
      <c r="VC102" s="21"/>
      <c r="VD102" s="21">
        <f t="shared" ref="VD102:VD133" si="1682">IF($J102&gt;0,IF(AND(VD$3&gt;=$N102,VD$3&lt;=$O102),$J102/($O102-$N102+1),0),0)</f>
        <v>0</v>
      </c>
      <c r="VE102" s="21"/>
      <c r="VF102" s="21">
        <f t="shared" ref="VF102:VF133" si="1683">IF($J102&gt;0,IF(AND(VF$3&gt;=$N102,VF$3&lt;=$O102),$J102/($O102-$N102+1),0),0)</f>
        <v>0</v>
      </c>
      <c r="VG102" s="21"/>
      <c r="VH102" s="21">
        <f t="shared" ref="VH102:VH133" si="1684">IF($J102&gt;0,IF(AND(VH$3&gt;=$N102,VH$3&lt;=$O102),$J102/($O102-$N102+1),0),0)</f>
        <v>0</v>
      </c>
      <c r="VI102" s="21"/>
      <c r="VJ102" s="21">
        <f t="shared" ref="VJ102:VJ133" si="1685">IF($J102&gt;0,IF(AND(VJ$3&gt;=$N102,VJ$3&lt;=$O102),$J102/($O102-$N102+1),0),0)</f>
        <v>0</v>
      </c>
      <c r="VK102" s="21"/>
      <c r="VL102" s="21">
        <f t="shared" ref="VL102:VL133" si="1686">IF($J102&gt;0,IF(AND(VL$3&gt;=$N102,VL$3&lt;=$O102),$J102/($O102-$N102+1),0),0)</f>
        <v>0</v>
      </c>
      <c r="VM102" s="21"/>
      <c r="VN102" s="21">
        <f t="shared" ref="VN102:VN133" si="1687">IF($J102&gt;0,IF(AND(VN$3&gt;=$N102,VN$3&lt;=$O102),$J102/($O102-$N102+1),0),0)</f>
        <v>0</v>
      </c>
      <c r="VO102" s="21"/>
      <c r="VP102" s="21">
        <f t="shared" ref="VP102:VP133" si="1688">IF($J102&gt;0,IF(AND(VP$3&gt;=$N102,VP$3&lt;=$O102),$J102/($O102-$N102+1),0),0)</f>
        <v>0</v>
      </c>
      <c r="VQ102" s="21"/>
      <c r="VR102" s="21">
        <f t="shared" si="1655"/>
        <v>0</v>
      </c>
      <c r="VS102" s="21"/>
      <c r="VT102" s="21">
        <f t="shared" ref="VT102:AIZ133" si="1689">IF($J102&gt;0,IF(AND(VT$3&gt;=$N102,VT$3&lt;=$O102),$J102/($O102-$N102+1),0),0)</f>
        <v>0</v>
      </c>
      <c r="VU102" s="21"/>
      <c r="VV102" s="21">
        <f t="shared" si="1689"/>
        <v>0</v>
      </c>
      <c r="VW102" s="21"/>
      <c r="VX102" s="21">
        <f t="shared" ref="VX102:WL133" si="1690">IF($J102&gt;0,IF(AND(VX$3&gt;=$N102,VX$3&lt;=$O102),$J102/($O102-$N102+1),0),0)</f>
        <v>0</v>
      </c>
      <c r="VY102" s="21"/>
      <c r="VZ102" s="21">
        <f t="shared" si="1690"/>
        <v>0</v>
      </c>
      <c r="WA102" s="21"/>
      <c r="WB102" s="21">
        <f t="shared" si="1690"/>
        <v>0</v>
      </c>
      <c r="WC102" s="21"/>
      <c r="WD102" s="21">
        <f t="shared" si="1690"/>
        <v>0</v>
      </c>
      <c r="WE102" s="21"/>
      <c r="WF102" s="21">
        <f t="shared" si="1690"/>
        <v>0</v>
      </c>
      <c r="WG102" s="21"/>
      <c r="WH102" s="21">
        <f t="shared" si="1690"/>
        <v>0</v>
      </c>
      <c r="WI102" s="21"/>
      <c r="WJ102" s="21">
        <f t="shared" si="1690"/>
        <v>0</v>
      </c>
      <c r="WK102" s="21"/>
      <c r="WL102" s="21">
        <f t="shared" si="1690"/>
        <v>0</v>
      </c>
      <c r="WM102" s="21"/>
      <c r="WN102" s="21">
        <f t="shared" ref="WN102:XB133" si="1691">IF($J102&gt;0,IF(AND(WN$3&gt;=$N102,WN$3&lt;=$O102),$J102/($O102-$N102+1),0),0)</f>
        <v>0</v>
      </c>
      <c r="WO102" s="21"/>
      <c r="WP102" s="21">
        <f t="shared" si="1691"/>
        <v>0</v>
      </c>
      <c r="WQ102" s="21"/>
      <c r="WR102" s="21">
        <f t="shared" si="1691"/>
        <v>0</v>
      </c>
      <c r="WS102" s="21"/>
      <c r="WT102" s="21">
        <f t="shared" si="1691"/>
        <v>0</v>
      </c>
      <c r="WU102" s="21"/>
      <c r="WV102" s="21">
        <f t="shared" si="1691"/>
        <v>0</v>
      </c>
      <c r="WW102" s="21"/>
      <c r="WX102" s="21">
        <f t="shared" si="1691"/>
        <v>0</v>
      </c>
      <c r="WY102" s="21"/>
      <c r="WZ102" s="21">
        <f t="shared" si="1691"/>
        <v>0</v>
      </c>
      <c r="XA102" s="21"/>
      <c r="XB102" s="21">
        <f t="shared" si="1691"/>
        <v>0</v>
      </c>
      <c r="XC102" s="21"/>
      <c r="XD102" s="21">
        <f t="shared" ref="XD102:XR133" si="1692">IF($J102&gt;0,IF(AND(XD$3&gt;=$N102,XD$3&lt;=$O102),$J102/($O102-$N102+1),0),0)</f>
        <v>0</v>
      </c>
      <c r="XE102" s="21"/>
      <c r="XF102" s="21">
        <f t="shared" si="1692"/>
        <v>0</v>
      </c>
      <c r="XG102" s="21"/>
      <c r="XH102" s="21">
        <f t="shared" si="1692"/>
        <v>0</v>
      </c>
      <c r="XI102" s="21"/>
      <c r="XJ102" s="21">
        <f t="shared" si="1692"/>
        <v>0</v>
      </c>
      <c r="XK102" s="21"/>
      <c r="XL102" s="21">
        <f t="shared" si="1692"/>
        <v>0</v>
      </c>
      <c r="XM102" s="21"/>
      <c r="XN102" s="21">
        <f t="shared" si="1692"/>
        <v>0</v>
      </c>
      <c r="XO102" s="21"/>
      <c r="XP102" s="21">
        <f t="shared" si="1692"/>
        <v>0</v>
      </c>
      <c r="XQ102" s="21"/>
      <c r="XR102" s="21">
        <f t="shared" si="1692"/>
        <v>0</v>
      </c>
      <c r="XS102" s="21"/>
      <c r="XT102" s="21">
        <f t="shared" si="1689"/>
        <v>0</v>
      </c>
      <c r="XU102" s="21"/>
      <c r="XV102" s="21">
        <f t="shared" si="1689"/>
        <v>0</v>
      </c>
      <c r="XW102" s="21"/>
      <c r="XX102" s="21">
        <f t="shared" si="1689"/>
        <v>0</v>
      </c>
      <c r="XY102" s="21"/>
      <c r="XZ102" s="21">
        <f t="shared" si="1689"/>
        <v>0</v>
      </c>
      <c r="YA102" s="21"/>
      <c r="YB102" s="21">
        <f t="shared" si="1392"/>
        <v>0</v>
      </c>
      <c r="YC102" s="21"/>
      <c r="YD102" s="21">
        <f t="shared" si="1393"/>
        <v>0</v>
      </c>
      <c r="YE102" s="21"/>
      <c r="YF102" s="21">
        <f t="shared" si="1394"/>
        <v>0</v>
      </c>
      <c r="YG102" s="21"/>
      <c r="YH102" s="21">
        <f t="shared" si="1395"/>
        <v>0</v>
      </c>
      <c r="YI102" s="21"/>
      <c r="YJ102" s="21">
        <f t="shared" si="1396"/>
        <v>0</v>
      </c>
      <c r="YK102" s="21"/>
      <c r="YL102" s="21">
        <f t="shared" si="1397"/>
        <v>0</v>
      </c>
      <c r="YM102" s="21"/>
      <c r="YN102" s="21">
        <f t="shared" si="1398"/>
        <v>0</v>
      </c>
      <c r="YO102" s="21"/>
      <c r="YP102" s="21">
        <f t="shared" si="1399"/>
        <v>0</v>
      </c>
      <c r="YQ102" s="21"/>
      <c r="YR102" s="21">
        <f t="shared" si="1400"/>
        <v>0</v>
      </c>
      <c r="YS102" s="21"/>
      <c r="YT102" s="21">
        <f t="shared" ref="YT102:YT133" si="1693">IF($J102&gt;0,IF(AND(YT$3&gt;=$N102,YT$3&lt;=$O102),$J102/($O102-$N102+1),0),0)</f>
        <v>0</v>
      </c>
      <c r="YU102" s="21"/>
      <c r="YV102" s="21">
        <f t="shared" si="1402"/>
        <v>0</v>
      </c>
      <c r="YW102" s="21"/>
      <c r="YX102" s="21">
        <f t="shared" si="1403"/>
        <v>0</v>
      </c>
      <c r="YY102" s="21"/>
      <c r="YZ102" s="21">
        <f t="shared" si="1689"/>
        <v>0</v>
      </c>
      <c r="ZA102" s="21"/>
      <c r="ZB102" s="21">
        <f t="shared" si="1404"/>
        <v>0</v>
      </c>
      <c r="ZC102" s="21"/>
      <c r="ZD102" s="21">
        <f t="shared" si="1405"/>
        <v>0</v>
      </c>
      <c r="ZE102" s="21"/>
      <c r="ZF102" s="21">
        <f t="shared" si="1406"/>
        <v>0</v>
      </c>
      <c r="ZG102" s="21"/>
      <c r="ZH102" s="21">
        <f t="shared" ref="ZH102:ZH133" si="1694">IF($J102&gt;0,IF(AND(ZH$3&gt;=$N102,ZH$3&lt;=$O102),$J102/($O102-$N102+1),0),0)</f>
        <v>0</v>
      </c>
      <c r="ZI102" s="21"/>
      <c r="ZJ102" s="21">
        <f t="shared" si="1408"/>
        <v>0</v>
      </c>
      <c r="ZK102" s="21"/>
      <c r="ZL102" s="21">
        <f t="shared" si="1409"/>
        <v>0</v>
      </c>
      <c r="ZM102" s="21"/>
      <c r="ZN102" s="21">
        <f t="shared" ref="ZN102:ZN133" si="1695">IF($J102&gt;0,IF(AND(ZN$3&gt;=$N102,ZN$3&lt;=$O102),$J102/($O102-$N102+1),0),0)</f>
        <v>0</v>
      </c>
      <c r="ZO102" s="21"/>
      <c r="ZP102" s="21">
        <f t="shared" si="1411"/>
        <v>0</v>
      </c>
      <c r="ZQ102" s="21"/>
      <c r="ZR102" s="21">
        <f t="shared" si="1412"/>
        <v>0</v>
      </c>
      <c r="ZS102" s="21"/>
      <c r="ZT102" s="21">
        <f t="shared" si="1689"/>
        <v>0</v>
      </c>
      <c r="ZU102" s="21"/>
      <c r="ZV102" s="21">
        <f t="shared" ref="ZV102:ZV133" si="1696">IF($J102&gt;0,IF(AND(ZV$3&gt;=$N102,ZV$3&lt;=$O102),$J102/($O102-$N102+1),0),0)</f>
        <v>0</v>
      </c>
      <c r="ZW102" s="21"/>
      <c r="ZX102" s="21">
        <f t="shared" ref="ZX102:ZZ133" si="1697">IF($J102&gt;0,IF(AND(ZX$3&gt;=$N102,ZX$3&lt;=$O102),$J102/($O102-$N102+1),0),0)</f>
        <v>0</v>
      </c>
      <c r="ZY102" s="21"/>
      <c r="ZZ102" s="21">
        <f t="shared" si="1697"/>
        <v>0</v>
      </c>
      <c r="AAA102" s="21"/>
      <c r="AAB102" s="21">
        <f t="shared" ref="AAB102:AAD133" si="1698">IF($J102&gt;0,IF(AND(AAB$3&gt;=$N102,AAB$3&lt;=$O102),$J102/($O102-$N102+1),0),0)</f>
        <v>0</v>
      </c>
      <c r="AAC102" s="21"/>
      <c r="AAD102" s="21">
        <f t="shared" si="1698"/>
        <v>0</v>
      </c>
      <c r="AAE102" s="21"/>
      <c r="AAF102" s="21">
        <f t="shared" ref="AAF102:AAH133" si="1699">IF($J102&gt;0,IF(AND(AAF$3&gt;=$N102,AAF$3&lt;=$O102),$J102/($O102-$N102+1),0),0)</f>
        <v>0</v>
      </c>
      <c r="AAG102" s="21"/>
      <c r="AAH102" s="21">
        <f t="shared" si="1699"/>
        <v>0</v>
      </c>
      <c r="AAI102" s="21"/>
      <c r="AAJ102" s="21">
        <f t="shared" ref="AAJ102:AAL133" si="1700">IF($J102&gt;0,IF(AND(AAJ$3&gt;=$N102,AAJ$3&lt;=$O102),$J102/($O102-$N102+1),0),0)</f>
        <v>0</v>
      </c>
      <c r="AAK102" s="21"/>
      <c r="AAL102" s="21">
        <f t="shared" si="1700"/>
        <v>0</v>
      </c>
      <c r="AAM102" s="21"/>
      <c r="AAN102" s="21">
        <f t="shared" ref="AAN102:AAP133" si="1701">IF($J102&gt;0,IF(AND(AAN$3&gt;=$N102,AAN$3&lt;=$O102),$J102/($O102-$N102+1),0),0)</f>
        <v>0</v>
      </c>
      <c r="AAO102" s="21"/>
      <c r="AAP102" s="21">
        <f t="shared" si="1701"/>
        <v>0</v>
      </c>
      <c r="AAQ102" s="21"/>
      <c r="AAR102" s="21">
        <f t="shared" ref="AAR102:AAT133" si="1702">IF($J102&gt;0,IF(AND(AAR$3&gt;=$N102,AAR$3&lt;=$O102),$J102/($O102-$N102+1),0),0)</f>
        <v>0</v>
      </c>
      <c r="AAS102" s="21"/>
      <c r="AAT102" s="21">
        <f t="shared" si="1702"/>
        <v>0</v>
      </c>
      <c r="AAU102" s="21"/>
      <c r="AAV102" s="21">
        <f t="shared" ref="AAV102:AAX133" si="1703">IF($J102&gt;0,IF(AND(AAV$3&gt;=$N102,AAV$3&lt;=$O102),$J102/($O102-$N102+1),0),0)</f>
        <v>0</v>
      </c>
      <c r="AAW102" s="21"/>
      <c r="AAX102" s="21">
        <f t="shared" si="1703"/>
        <v>0</v>
      </c>
      <c r="AAY102" s="21"/>
      <c r="AAZ102" s="21">
        <f t="shared" ref="AAZ102:ABB133" si="1704">IF($J102&gt;0,IF(AND(AAZ$3&gt;=$N102,AAZ$3&lt;=$O102),$J102/($O102-$N102+1),0),0)</f>
        <v>0</v>
      </c>
      <c r="ABA102" s="21"/>
      <c r="ABB102" s="21">
        <f t="shared" si="1704"/>
        <v>0</v>
      </c>
      <c r="ABC102" s="21"/>
      <c r="ABD102" s="21">
        <f t="shared" ref="ABD102:ABF133" si="1705">IF($J102&gt;0,IF(AND(ABD$3&gt;=$N102,ABD$3&lt;=$O102),$J102/($O102-$N102+1),0),0)</f>
        <v>0</v>
      </c>
      <c r="ABE102" s="21"/>
      <c r="ABF102" s="21">
        <f t="shared" si="1705"/>
        <v>0</v>
      </c>
      <c r="ABG102" s="21"/>
      <c r="ABH102" s="21">
        <f t="shared" ref="ABH102:ABJ133" si="1706">IF($J102&gt;0,IF(AND(ABH$3&gt;=$N102,ABH$3&lt;=$O102),$J102/($O102-$N102+1),0),0)</f>
        <v>0</v>
      </c>
      <c r="ABI102" s="21"/>
      <c r="ABJ102" s="21">
        <f t="shared" si="1706"/>
        <v>0</v>
      </c>
      <c r="ABK102" s="21"/>
      <c r="ABL102" s="21">
        <f t="shared" ref="ABL102:ABN133" si="1707">IF($J102&gt;0,IF(AND(ABL$3&gt;=$N102,ABL$3&lt;=$O102),$J102/($O102-$N102+1),0),0)</f>
        <v>0</v>
      </c>
      <c r="ABM102" s="21"/>
      <c r="ABN102" s="21">
        <f t="shared" si="1707"/>
        <v>0</v>
      </c>
      <c r="ABO102" s="21"/>
      <c r="ABP102" s="21">
        <f t="shared" ref="ABP102:ABR133" si="1708">IF($J102&gt;0,IF(AND(ABP$3&gt;=$N102,ABP$3&lt;=$O102),$J102/($O102-$N102+1),0),0)</f>
        <v>0</v>
      </c>
      <c r="ABQ102" s="21"/>
      <c r="ABR102" s="21">
        <f t="shared" si="1708"/>
        <v>0</v>
      </c>
      <c r="ABS102" s="21"/>
      <c r="ABT102" s="21">
        <f t="shared" ref="ABT102:ABV133" si="1709">IF($J102&gt;0,IF(AND(ABT$3&gt;=$N102,ABT$3&lt;=$O102),$J102/($O102-$N102+1),0),0)</f>
        <v>0</v>
      </c>
      <c r="ABU102" s="21"/>
      <c r="ABV102" s="21">
        <f t="shared" si="1709"/>
        <v>0</v>
      </c>
      <c r="ABW102" s="21"/>
      <c r="ABX102" s="21">
        <f t="shared" ref="ABX102:ABZ133" si="1710">IF($J102&gt;0,IF(AND(ABX$3&gt;=$N102,ABX$3&lt;=$O102),$J102/($O102-$N102+1),0),0)</f>
        <v>0</v>
      </c>
      <c r="ABY102" s="21"/>
      <c r="ABZ102" s="21">
        <f t="shared" si="1710"/>
        <v>0</v>
      </c>
      <c r="ACA102" s="21"/>
      <c r="ACB102" s="21">
        <f t="shared" ref="ACB102:ACD133" si="1711">IF($J102&gt;0,IF(AND(ACB$3&gt;=$N102,ACB$3&lt;=$O102),$J102/($O102-$N102+1),0),0)</f>
        <v>0</v>
      </c>
      <c r="ACC102" s="21"/>
      <c r="ACD102" s="21">
        <f t="shared" si="1711"/>
        <v>0</v>
      </c>
      <c r="ACE102" s="21"/>
      <c r="ACF102" s="21">
        <f t="shared" ref="ACF102:ACH133" si="1712">IF($J102&gt;0,IF(AND(ACF$3&gt;=$N102,ACF$3&lt;=$O102),$J102/($O102-$N102+1),0),0)</f>
        <v>0</v>
      </c>
      <c r="ACG102" s="21"/>
      <c r="ACH102" s="21">
        <f t="shared" si="1712"/>
        <v>0</v>
      </c>
      <c r="ACI102" s="21"/>
      <c r="ACJ102" s="21">
        <f t="shared" ref="ACJ102:ACL133" si="1713">IF($J102&gt;0,IF(AND(ACJ$3&gt;=$N102,ACJ$3&lt;=$O102),$J102/($O102-$N102+1),0),0)</f>
        <v>0</v>
      </c>
      <c r="ACK102" s="21"/>
      <c r="ACL102" s="21">
        <f t="shared" si="1713"/>
        <v>0</v>
      </c>
      <c r="ACM102" s="21"/>
      <c r="ACN102" s="21">
        <f t="shared" ref="ACN102:ACP133" si="1714">IF($J102&gt;0,IF(AND(ACN$3&gt;=$N102,ACN$3&lt;=$O102),$J102/($O102-$N102+1),0),0)</f>
        <v>0</v>
      </c>
      <c r="ACO102" s="21"/>
      <c r="ACP102" s="21">
        <f t="shared" si="1714"/>
        <v>0</v>
      </c>
      <c r="ACQ102" s="21"/>
      <c r="ACR102" s="21">
        <f t="shared" ref="ACR102:ACT133" si="1715">IF($J102&gt;0,IF(AND(ACR$3&gt;=$N102,ACR$3&lt;=$O102),$J102/($O102-$N102+1),0),0)</f>
        <v>0</v>
      </c>
      <c r="ACS102" s="21"/>
      <c r="ACT102" s="21">
        <f t="shared" si="1715"/>
        <v>0</v>
      </c>
      <c r="ACU102" s="21"/>
      <c r="ACV102" s="21">
        <f t="shared" ref="ACV102:ACX133" si="1716">IF($J102&gt;0,IF(AND(ACV$3&gt;=$N102,ACV$3&lt;=$O102),$J102/($O102-$N102+1),0),0)</f>
        <v>0</v>
      </c>
      <c r="ACW102" s="21"/>
      <c r="ACX102" s="21">
        <f t="shared" si="1716"/>
        <v>0</v>
      </c>
      <c r="ACY102" s="21"/>
      <c r="ACZ102" s="21">
        <f t="shared" ref="ACZ102:ADB133" si="1717">IF($J102&gt;0,IF(AND(ACZ$3&gt;=$N102,ACZ$3&lt;=$O102),$J102/($O102-$N102+1),0),0)</f>
        <v>0</v>
      </c>
      <c r="ADA102" s="21"/>
      <c r="ADB102" s="21">
        <f t="shared" si="1717"/>
        <v>0</v>
      </c>
      <c r="ADC102" s="21"/>
      <c r="ADD102" s="21">
        <f t="shared" ref="ADD102:ADF133" si="1718">IF($J102&gt;0,IF(AND(ADD$3&gt;=$N102,ADD$3&lt;=$O102),$J102/($O102-$N102+1),0),0)</f>
        <v>0</v>
      </c>
      <c r="ADE102" s="21"/>
      <c r="ADF102" s="21">
        <f t="shared" si="1718"/>
        <v>0</v>
      </c>
      <c r="ADG102" s="21"/>
      <c r="ADH102" s="21">
        <f t="shared" ref="ADH102:ADJ133" si="1719">IF($J102&gt;0,IF(AND(ADH$3&gt;=$N102,ADH$3&lt;=$O102),$J102/($O102-$N102+1),0),0)</f>
        <v>0</v>
      </c>
      <c r="ADI102" s="21"/>
      <c r="ADJ102" s="21">
        <f t="shared" si="1719"/>
        <v>0</v>
      </c>
      <c r="ADK102" s="21"/>
      <c r="ADL102" s="21">
        <f t="shared" ref="ADL102:ADZ133" si="1720">IF($J102&gt;0,IF(AND(ADL$3&gt;=$N102,ADL$3&lt;=$O102),$J102/($O102-$N102+1),0),0)</f>
        <v>0</v>
      </c>
      <c r="ADM102" s="21"/>
      <c r="ADN102" s="21">
        <f t="shared" si="1720"/>
        <v>0</v>
      </c>
      <c r="ADO102" s="21"/>
      <c r="ADP102" s="21">
        <f t="shared" si="1720"/>
        <v>0</v>
      </c>
      <c r="ADQ102" s="21"/>
      <c r="ADR102" s="21">
        <f t="shared" si="1720"/>
        <v>0</v>
      </c>
      <c r="ADS102" s="21"/>
      <c r="ADT102" s="21">
        <f t="shared" si="1720"/>
        <v>0</v>
      </c>
      <c r="ADU102" s="21"/>
      <c r="ADV102" s="21">
        <f t="shared" si="1720"/>
        <v>0</v>
      </c>
      <c r="ADW102" s="21"/>
      <c r="ADX102" s="21">
        <f t="shared" si="1720"/>
        <v>0</v>
      </c>
      <c r="ADY102" s="21"/>
      <c r="ADZ102" s="21">
        <f t="shared" si="1720"/>
        <v>0</v>
      </c>
      <c r="AEA102" s="21"/>
      <c r="AEB102" s="21">
        <f t="shared" ref="ADV102:AEB133" si="1721">IF($J102&gt;0,IF(AND(AEB$3&gt;=$N102,AEB$3&lt;=$O102),$J102/($O102-$N102+1),0),0)</f>
        <v>0</v>
      </c>
      <c r="AEC102" s="21"/>
      <c r="AED102" s="21">
        <f t="shared" ref="AED102:AER133" si="1722">IF($J102&gt;0,IF(AND(AED$3&gt;=$N102,AED$3&lt;=$O102),$J102/($O102-$N102+1),0),0)</f>
        <v>0</v>
      </c>
      <c r="AEE102" s="21"/>
      <c r="AEF102" s="21">
        <f t="shared" si="1722"/>
        <v>0</v>
      </c>
      <c r="AEG102" s="21"/>
      <c r="AEH102" s="21">
        <f t="shared" si="1722"/>
        <v>0</v>
      </c>
      <c r="AEI102" s="21"/>
      <c r="AEJ102" s="21">
        <f t="shared" si="1722"/>
        <v>0</v>
      </c>
      <c r="AEK102" s="21"/>
      <c r="AEL102" s="21">
        <f t="shared" si="1722"/>
        <v>0</v>
      </c>
      <c r="AEM102" s="21"/>
      <c r="AEN102" s="21">
        <f t="shared" si="1722"/>
        <v>0</v>
      </c>
      <c r="AEO102" s="21"/>
      <c r="AEP102" s="21">
        <f t="shared" si="1722"/>
        <v>0</v>
      </c>
      <c r="AEQ102" s="21"/>
      <c r="AER102" s="21">
        <f t="shared" si="1722"/>
        <v>0</v>
      </c>
      <c r="AES102" s="21"/>
      <c r="AET102" s="21">
        <f t="shared" ref="AEN102:AET133" si="1723">IF($J102&gt;0,IF(AND(AET$3&gt;=$N102,AET$3&lt;=$O102),$J102/($O102-$N102+1),0),0)</f>
        <v>0</v>
      </c>
      <c r="AEU102" s="21"/>
      <c r="AEV102" s="21">
        <f t="shared" ref="AEV102:AFJ133" si="1724">IF($J102&gt;0,IF(AND(AEV$3&gt;=$N102,AEV$3&lt;=$O102),$J102/($O102-$N102+1),0),0)</f>
        <v>0</v>
      </c>
      <c r="AEW102" s="21"/>
      <c r="AEX102" s="21">
        <f t="shared" si="1724"/>
        <v>0</v>
      </c>
      <c r="AEY102" s="21"/>
      <c r="AEZ102" s="21">
        <f t="shared" si="1724"/>
        <v>0</v>
      </c>
      <c r="AFA102" s="21"/>
      <c r="AFB102" s="21">
        <f t="shared" si="1724"/>
        <v>0</v>
      </c>
      <c r="AFC102" s="21"/>
      <c r="AFD102" s="21">
        <f t="shared" si="1724"/>
        <v>0</v>
      </c>
      <c r="AFE102" s="21"/>
      <c r="AFF102" s="21">
        <f t="shared" si="1724"/>
        <v>0</v>
      </c>
      <c r="AFG102" s="21"/>
      <c r="AFH102" s="21">
        <f t="shared" si="1724"/>
        <v>0</v>
      </c>
      <c r="AFI102" s="21"/>
      <c r="AFJ102" s="21">
        <f t="shared" si="1724"/>
        <v>0</v>
      </c>
      <c r="AFK102" s="21"/>
      <c r="AFL102" s="21">
        <f t="shared" ref="AFF102:AFL133" si="1725">IF($J102&gt;0,IF(AND(AFL$3&gt;=$N102,AFL$3&lt;=$O102),$J102/($O102-$N102+1),0),0)</f>
        <v>0</v>
      </c>
      <c r="AFM102" s="21"/>
      <c r="AFN102" s="21">
        <f t="shared" ref="AFN102:AGB133" si="1726">IF($J102&gt;0,IF(AND(AFN$3&gt;=$N102,AFN$3&lt;=$O102),$J102/($O102-$N102+1),0),0)</f>
        <v>0</v>
      </c>
      <c r="AFO102" s="21"/>
      <c r="AFP102" s="21">
        <f t="shared" si="1726"/>
        <v>0</v>
      </c>
      <c r="AFQ102" s="21"/>
      <c r="AFR102" s="21">
        <f t="shared" si="1726"/>
        <v>0</v>
      </c>
      <c r="AFS102" s="21"/>
      <c r="AFT102" s="21">
        <f t="shared" si="1726"/>
        <v>0</v>
      </c>
      <c r="AFU102" s="21"/>
      <c r="AFV102" s="21">
        <f t="shared" si="1726"/>
        <v>0</v>
      </c>
      <c r="AFW102" s="21"/>
      <c r="AFX102" s="21">
        <f t="shared" si="1726"/>
        <v>0</v>
      </c>
      <c r="AFY102" s="21"/>
      <c r="AFZ102" s="21">
        <f t="shared" si="1726"/>
        <v>0</v>
      </c>
      <c r="AGA102" s="21"/>
      <c r="AGB102" s="21">
        <f t="shared" si="1726"/>
        <v>0</v>
      </c>
      <c r="AGC102" s="21"/>
      <c r="AGD102" s="21">
        <f t="shared" ref="AFX102:AGD133" si="1727">IF($J102&gt;0,IF(AND(AGD$3&gt;=$N102,AGD$3&lt;=$O102),$J102/($O102-$N102+1),0),0)</f>
        <v>0</v>
      </c>
      <c r="AGE102" s="21"/>
      <c r="AGF102" s="21">
        <f t="shared" ref="AGF102:AGT133" si="1728">IF($J102&gt;0,IF(AND(AGF$3&gt;=$N102,AGF$3&lt;=$O102),$J102/($O102-$N102+1),0),0)</f>
        <v>0</v>
      </c>
      <c r="AGG102" s="21"/>
      <c r="AGH102" s="21">
        <f t="shared" si="1728"/>
        <v>0</v>
      </c>
      <c r="AGI102" s="21"/>
      <c r="AGJ102" s="21">
        <f t="shared" si="1728"/>
        <v>0</v>
      </c>
      <c r="AGK102" s="21"/>
      <c r="AGL102" s="21">
        <f t="shared" si="1728"/>
        <v>0</v>
      </c>
      <c r="AGM102" s="21"/>
      <c r="AGN102" s="21">
        <f t="shared" si="1728"/>
        <v>0</v>
      </c>
      <c r="AGO102" s="21"/>
      <c r="AGP102" s="21">
        <f t="shared" si="1728"/>
        <v>0</v>
      </c>
      <c r="AGQ102" s="21"/>
      <c r="AGR102" s="21">
        <f t="shared" si="1728"/>
        <v>0</v>
      </c>
      <c r="AGS102" s="21"/>
      <c r="AGT102" s="21">
        <f t="shared" si="1728"/>
        <v>0</v>
      </c>
      <c r="AGU102" s="21"/>
      <c r="AGV102" s="21">
        <f t="shared" ref="AGP102:AGV133" si="1729">IF($J102&gt;0,IF(AND(AGV$3&gt;=$N102,AGV$3&lt;=$O102),$J102/($O102-$N102+1),0),0)</f>
        <v>0</v>
      </c>
      <c r="AGW102" s="21"/>
      <c r="AGX102" s="21">
        <f t="shared" ref="AGX102:AHL133" si="1730">IF($J102&gt;0,IF(AND(AGX$3&gt;=$N102,AGX$3&lt;=$O102),$J102/($O102-$N102+1),0),0)</f>
        <v>0</v>
      </c>
      <c r="AGY102" s="21"/>
      <c r="AGZ102" s="21">
        <f t="shared" si="1730"/>
        <v>0</v>
      </c>
      <c r="AHA102" s="21"/>
      <c r="AHB102" s="21">
        <f t="shared" si="1730"/>
        <v>0</v>
      </c>
      <c r="AHC102" s="21"/>
      <c r="AHD102" s="21">
        <f t="shared" si="1730"/>
        <v>0</v>
      </c>
      <c r="AHE102" s="21"/>
      <c r="AHF102" s="21">
        <f t="shared" si="1730"/>
        <v>0</v>
      </c>
      <c r="AHG102" s="21"/>
      <c r="AHH102" s="21">
        <f t="shared" si="1730"/>
        <v>0</v>
      </c>
      <c r="AHI102" s="21"/>
      <c r="AHJ102" s="21">
        <f t="shared" si="1730"/>
        <v>0</v>
      </c>
      <c r="AHK102" s="21"/>
      <c r="AHL102" s="21">
        <f t="shared" si="1730"/>
        <v>0</v>
      </c>
      <c r="AHM102" s="21"/>
      <c r="AHN102" s="21">
        <f t="shared" ref="AHH102:AHN133" si="1731">IF($J102&gt;0,IF(AND(AHN$3&gt;=$N102,AHN$3&lt;=$O102),$J102/($O102-$N102+1),0),0)</f>
        <v>0</v>
      </c>
      <c r="AHO102" s="21"/>
      <c r="AHP102" s="21">
        <f t="shared" ref="AHP102:AID133" si="1732">IF($J102&gt;0,IF(AND(AHP$3&gt;=$N102,AHP$3&lt;=$O102),$J102/($O102-$N102+1),0),0)</f>
        <v>0</v>
      </c>
      <c r="AHQ102" s="21"/>
      <c r="AHR102" s="21">
        <f t="shared" si="1732"/>
        <v>0</v>
      </c>
      <c r="AHS102" s="21"/>
      <c r="AHT102" s="21">
        <f t="shared" si="1732"/>
        <v>0</v>
      </c>
      <c r="AHU102" s="21"/>
      <c r="AHV102" s="21">
        <f t="shared" si="1732"/>
        <v>0</v>
      </c>
      <c r="AHW102" s="21"/>
      <c r="AHX102" s="21">
        <f t="shared" si="1732"/>
        <v>0</v>
      </c>
      <c r="AHY102" s="21"/>
      <c r="AHZ102" s="21">
        <f t="shared" si="1732"/>
        <v>0</v>
      </c>
      <c r="AIA102" s="21"/>
      <c r="AIB102" s="21">
        <f t="shared" si="1732"/>
        <v>0</v>
      </c>
      <c r="AIC102" s="21"/>
      <c r="AID102" s="21">
        <f t="shared" si="1732"/>
        <v>0</v>
      </c>
      <c r="AIE102" s="21"/>
      <c r="AIF102" s="21">
        <f t="shared" ref="AHZ102:AIF133" si="1733">IF($J102&gt;0,IF(AND(AIF$3&gt;=$N102,AIF$3&lt;=$O102),$J102/($O102-$N102+1),0),0)</f>
        <v>0</v>
      </c>
      <c r="AIG102" s="21"/>
      <c r="AIH102" s="21">
        <f t="shared" ref="AIH102:AIV133" si="1734">IF($J102&gt;0,IF(AND(AIH$3&gt;=$N102,AIH$3&lt;=$O102),$J102/($O102-$N102+1),0),0)</f>
        <v>0</v>
      </c>
      <c r="AII102" s="21"/>
      <c r="AIJ102" s="21">
        <f t="shared" si="1734"/>
        <v>0</v>
      </c>
      <c r="AIK102" s="21"/>
      <c r="AIL102" s="21">
        <f t="shared" si="1734"/>
        <v>0</v>
      </c>
      <c r="AIM102" s="21"/>
      <c r="AIN102" s="21">
        <f t="shared" si="1734"/>
        <v>0</v>
      </c>
      <c r="AIO102" s="21"/>
      <c r="AIP102" s="21">
        <f t="shared" si="1734"/>
        <v>0</v>
      </c>
      <c r="AIQ102" s="21"/>
      <c r="AIR102" s="21">
        <f t="shared" si="1734"/>
        <v>0</v>
      </c>
      <c r="AIS102" s="21"/>
      <c r="AIT102" s="21">
        <f t="shared" si="1734"/>
        <v>0</v>
      </c>
      <c r="AIU102" s="21"/>
      <c r="AIV102" s="21">
        <f t="shared" si="1734"/>
        <v>0</v>
      </c>
      <c r="AIW102" s="21"/>
      <c r="AIX102" s="21">
        <f t="shared" ref="AIR102:AIX133" si="1735">IF($J102&gt;0,IF(AND(AIX$3&gt;=$N102,AIX$3&lt;=$O102),$J102/($O102-$N102+1),0),0)</f>
        <v>0</v>
      </c>
      <c r="AIY102" s="21"/>
      <c r="AIZ102" s="21">
        <f t="shared" si="1689"/>
        <v>0</v>
      </c>
      <c r="AJA102" s="21"/>
    </row>
    <row r="103" spans="2:937" ht="13.5" customHeight="1" x14ac:dyDescent="0.25">
      <c r="B103" s="31">
        <v>98</v>
      </c>
      <c r="C103" s="192" t="s">
        <v>209</v>
      </c>
      <c r="D103" s="67" t="s">
        <v>154</v>
      </c>
      <c r="E103" s="194" t="s">
        <v>414</v>
      </c>
      <c r="F103" s="194" t="str">
        <f>_xlfn.XLOOKUP(D103,'WTG PH-III'!$D$5:$D$198,'WTG PH-III'!$B$5:$B$198,0,0,1)</f>
        <v>PSS-14</v>
      </c>
      <c r="G103" s="22" t="s">
        <v>537</v>
      </c>
      <c r="H103" s="22" t="s">
        <v>541</v>
      </c>
      <c r="I103" s="61">
        <v>12</v>
      </c>
      <c r="J103" s="21">
        <v>253</v>
      </c>
      <c r="K103" s="21">
        <f t="shared" si="1458"/>
        <v>253.00000000000006</v>
      </c>
      <c r="L103" s="21">
        <f t="shared" si="1459"/>
        <v>253</v>
      </c>
      <c r="M103" s="21">
        <f t="shared" si="1460"/>
        <v>0</v>
      </c>
      <c r="N103" s="95">
        <f>VLOOKUP(D103,'WTG PH-III'!$D$5:$U$198,17,0)</f>
        <v>45805</v>
      </c>
      <c r="O103" s="95">
        <f>VLOOKUP(D103,'WTG PH-III'!$D$5:$U$198,18,0)</f>
        <v>45814</v>
      </c>
      <c r="P103" s="21">
        <f t="shared" si="1461"/>
        <v>0</v>
      </c>
      <c r="Q103" s="21"/>
      <c r="R103" s="21">
        <f t="shared" si="1462"/>
        <v>0</v>
      </c>
      <c r="S103" s="21"/>
      <c r="T103" s="21">
        <f t="shared" si="1463"/>
        <v>0</v>
      </c>
      <c r="U103" s="21"/>
      <c r="V103" s="21">
        <f t="shared" si="1464"/>
        <v>0</v>
      </c>
      <c r="W103" s="21"/>
      <c r="X103" s="21">
        <f t="shared" si="1465"/>
        <v>0</v>
      </c>
      <c r="Y103" s="21"/>
      <c r="Z103" s="21">
        <f t="shared" si="1466"/>
        <v>0</v>
      </c>
      <c r="AA103" s="21"/>
      <c r="AB103" s="21">
        <f t="shared" si="1467"/>
        <v>0</v>
      </c>
      <c r="AC103" s="21"/>
      <c r="AD103" s="21">
        <f t="shared" si="1468"/>
        <v>0</v>
      </c>
      <c r="AE103" s="21"/>
      <c r="AF103" s="21">
        <f t="shared" si="1469"/>
        <v>0</v>
      </c>
      <c r="AG103" s="21"/>
      <c r="AH103" s="21">
        <f t="shared" si="1470"/>
        <v>0</v>
      </c>
      <c r="AI103" s="21"/>
      <c r="AJ103" s="21">
        <f t="shared" si="1471"/>
        <v>0</v>
      </c>
      <c r="AK103" s="21"/>
      <c r="AL103" s="21">
        <f t="shared" si="1472"/>
        <v>0</v>
      </c>
      <c r="AM103" s="21"/>
      <c r="AN103" s="21">
        <f t="shared" si="1473"/>
        <v>0</v>
      </c>
      <c r="AO103" s="21"/>
      <c r="AP103" s="21">
        <f t="shared" si="1474"/>
        <v>0</v>
      </c>
      <c r="AQ103" s="21"/>
      <c r="AR103" s="21">
        <f t="shared" si="1475"/>
        <v>0</v>
      </c>
      <c r="AS103" s="21"/>
      <c r="AT103" s="21">
        <f t="shared" si="1476"/>
        <v>0</v>
      </c>
      <c r="AU103" s="21"/>
      <c r="AV103" s="21">
        <f t="shared" si="1477"/>
        <v>0</v>
      </c>
      <c r="AW103" s="21"/>
      <c r="AX103" s="21">
        <f t="shared" si="1478"/>
        <v>0</v>
      </c>
      <c r="AY103" s="21"/>
      <c r="AZ103" s="21">
        <f t="shared" si="1479"/>
        <v>0</v>
      </c>
      <c r="BA103" s="21"/>
      <c r="BB103" s="21">
        <f t="shared" si="1480"/>
        <v>0</v>
      </c>
      <c r="BC103" s="21"/>
      <c r="BD103" s="21">
        <f t="shared" si="1481"/>
        <v>0</v>
      </c>
      <c r="BE103" s="21"/>
      <c r="BF103" s="21">
        <f t="shared" si="1482"/>
        <v>0</v>
      </c>
      <c r="BG103" s="21"/>
      <c r="BH103" s="21">
        <f t="shared" si="1483"/>
        <v>0</v>
      </c>
      <c r="BI103" s="21"/>
      <c r="BJ103" s="21">
        <f t="shared" si="1484"/>
        <v>0</v>
      </c>
      <c r="BK103" s="21"/>
      <c r="BL103" s="21">
        <f t="shared" si="1485"/>
        <v>0</v>
      </c>
      <c r="BM103" s="21"/>
      <c r="BN103" s="21">
        <f t="shared" si="1486"/>
        <v>0</v>
      </c>
      <c r="BO103" s="21"/>
      <c r="BP103" s="21">
        <f t="shared" si="1487"/>
        <v>0</v>
      </c>
      <c r="BQ103" s="21"/>
      <c r="BR103" s="21">
        <f t="shared" si="1488"/>
        <v>0</v>
      </c>
      <c r="BS103" s="21"/>
      <c r="BT103" s="21">
        <f t="shared" si="1489"/>
        <v>0</v>
      </c>
      <c r="BU103" s="21"/>
      <c r="BV103" s="21">
        <f t="shared" si="1490"/>
        <v>0</v>
      </c>
      <c r="BW103" s="21"/>
      <c r="BX103" s="21">
        <f t="shared" si="1491"/>
        <v>0</v>
      </c>
      <c r="BY103" s="21"/>
      <c r="BZ103" s="21">
        <f t="shared" si="1492"/>
        <v>0</v>
      </c>
      <c r="CA103" s="21"/>
      <c r="CB103" s="21">
        <f t="shared" si="1493"/>
        <v>0</v>
      </c>
      <c r="CC103" s="21"/>
      <c r="CD103" s="21">
        <f t="shared" si="1494"/>
        <v>0</v>
      </c>
      <c r="CE103" s="21"/>
      <c r="CF103" s="21">
        <f t="shared" si="1495"/>
        <v>0</v>
      </c>
      <c r="CG103" s="21"/>
      <c r="CH103" s="21">
        <f t="shared" si="1496"/>
        <v>0</v>
      </c>
      <c r="CI103" s="21"/>
      <c r="CJ103" s="21">
        <f t="shared" si="1497"/>
        <v>0</v>
      </c>
      <c r="CK103" s="21"/>
      <c r="CL103" s="21">
        <f t="shared" si="1498"/>
        <v>0</v>
      </c>
      <c r="CM103" s="21"/>
      <c r="CN103" s="21">
        <f t="shared" si="1499"/>
        <v>0</v>
      </c>
      <c r="CO103" s="21"/>
      <c r="CP103" s="21">
        <f t="shared" si="1500"/>
        <v>0</v>
      </c>
      <c r="CQ103" s="21"/>
      <c r="CR103" s="21">
        <f t="shared" si="1501"/>
        <v>0</v>
      </c>
      <c r="CS103" s="21"/>
      <c r="CT103" s="21">
        <f t="shared" si="1502"/>
        <v>0</v>
      </c>
      <c r="CU103" s="21"/>
      <c r="CV103" s="21">
        <f t="shared" si="1503"/>
        <v>0</v>
      </c>
      <c r="CW103" s="21"/>
      <c r="CX103" s="21">
        <f t="shared" si="1504"/>
        <v>0</v>
      </c>
      <c r="CY103" s="21"/>
      <c r="CZ103" s="21">
        <f t="shared" si="1505"/>
        <v>0</v>
      </c>
      <c r="DA103" s="21"/>
      <c r="DB103" s="21">
        <f t="shared" si="1506"/>
        <v>0</v>
      </c>
      <c r="DC103" s="21"/>
      <c r="DD103" s="21">
        <f t="shared" si="1507"/>
        <v>0</v>
      </c>
      <c r="DE103" s="21"/>
      <c r="DF103" s="21">
        <f t="shared" si="1508"/>
        <v>0</v>
      </c>
      <c r="DG103" s="21"/>
      <c r="DH103" s="21">
        <f t="shared" si="1509"/>
        <v>0</v>
      </c>
      <c r="DI103" s="21"/>
      <c r="DJ103" s="21">
        <f t="shared" si="1510"/>
        <v>0</v>
      </c>
      <c r="DK103" s="21"/>
      <c r="DL103" s="21">
        <f t="shared" si="1511"/>
        <v>0</v>
      </c>
      <c r="DM103" s="21"/>
      <c r="DN103" s="21">
        <f t="shared" si="1512"/>
        <v>0</v>
      </c>
      <c r="DO103" s="21"/>
      <c r="DP103" s="21">
        <f t="shared" si="1513"/>
        <v>0</v>
      </c>
      <c r="DQ103" s="21"/>
      <c r="DR103" s="21">
        <f t="shared" si="1514"/>
        <v>0</v>
      </c>
      <c r="DS103" s="21"/>
      <c r="DT103" s="21">
        <f t="shared" si="1515"/>
        <v>0</v>
      </c>
      <c r="DU103" s="21"/>
      <c r="DV103" s="21">
        <f t="shared" si="1516"/>
        <v>0</v>
      </c>
      <c r="DW103" s="21"/>
      <c r="DX103" s="21">
        <f t="shared" si="1517"/>
        <v>0</v>
      </c>
      <c r="DY103" s="21"/>
      <c r="DZ103" s="21">
        <f t="shared" si="1518"/>
        <v>0</v>
      </c>
      <c r="EA103" s="21"/>
      <c r="EB103" s="21">
        <f t="shared" si="1519"/>
        <v>0</v>
      </c>
      <c r="EC103" s="21"/>
      <c r="ED103" s="21">
        <f t="shared" si="1520"/>
        <v>0</v>
      </c>
      <c r="EE103" s="21"/>
      <c r="EF103" s="21">
        <f t="shared" si="1521"/>
        <v>0</v>
      </c>
      <c r="EG103" s="21"/>
      <c r="EH103" s="21">
        <f t="shared" si="1522"/>
        <v>0</v>
      </c>
      <c r="EI103" s="21"/>
      <c r="EJ103" s="21">
        <f t="shared" si="1523"/>
        <v>0</v>
      </c>
      <c r="EK103" s="21"/>
      <c r="EL103" s="21">
        <f t="shared" si="1524"/>
        <v>0</v>
      </c>
      <c r="EM103" s="21"/>
      <c r="EN103" s="21">
        <f t="shared" si="1525"/>
        <v>0</v>
      </c>
      <c r="EO103" s="21"/>
      <c r="EP103" s="21">
        <f t="shared" si="1526"/>
        <v>0</v>
      </c>
      <c r="EQ103" s="21"/>
      <c r="ER103" s="21">
        <f t="shared" si="1527"/>
        <v>0</v>
      </c>
      <c r="ES103" s="21"/>
      <c r="ET103" s="21">
        <f t="shared" si="1528"/>
        <v>0</v>
      </c>
      <c r="EU103" s="21"/>
      <c r="EV103" s="21">
        <f t="shared" si="1529"/>
        <v>0</v>
      </c>
      <c r="EW103" s="21"/>
      <c r="EX103" s="21">
        <f t="shared" si="1530"/>
        <v>0</v>
      </c>
      <c r="EY103" s="21"/>
      <c r="EZ103" s="21">
        <f t="shared" si="1531"/>
        <v>0</v>
      </c>
      <c r="FA103" s="21"/>
      <c r="FB103" s="21">
        <f t="shared" si="1532"/>
        <v>0</v>
      </c>
      <c r="FC103" s="21"/>
      <c r="FD103" s="21">
        <f t="shared" si="1533"/>
        <v>0</v>
      </c>
      <c r="FE103" s="21"/>
      <c r="FF103" s="21">
        <f t="shared" si="1534"/>
        <v>0</v>
      </c>
      <c r="FG103" s="21"/>
      <c r="FH103" s="21">
        <f t="shared" si="1535"/>
        <v>0</v>
      </c>
      <c r="FI103" s="21"/>
      <c r="FJ103" s="21">
        <f t="shared" si="1536"/>
        <v>0</v>
      </c>
      <c r="FK103" s="21"/>
      <c r="FL103" s="21">
        <f t="shared" si="1537"/>
        <v>0</v>
      </c>
      <c r="FM103" s="21"/>
      <c r="FN103" s="21">
        <f t="shared" si="1538"/>
        <v>0</v>
      </c>
      <c r="FO103" s="21"/>
      <c r="FP103" s="21">
        <f t="shared" si="1539"/>
        <v>0</v>
      </c>
      <c r="FQ103" s="21"/>
      <c r="FR103" s="21">
        <f t="shared" si="1540"/>
        <v>0</v>
      </c>
      <c r="FS103" s="21"/>
      <c r="FT103" s="21">
        <f t="shared" si="1541"/>
        <v>0</v>
      </c>
      <c r="FU103" s="21"/>
      <c r="FV103" s="21">
        <f t="shared" si="1542"/>
        <v>0</v>
      </c>
      <c r="FW103" s="21"/>
      <c r="FX103" s="21">
        <f t="shared" si="1543"/>
        <v>0</v>
      </c>
      <c r="FY103" s="21"/>
      <c r="FZ103" s="21">
        <f t="shared" si="1544"/>
        <v>0</v>
      </c>
      <c r="GA103" s="21"/>
      <c r="GB103" s="21">
        <f t="shared" si="1545"/>
        <v>0</v>
      </c>
      <c r="GC103" s="21"/>
      <c r="GD103" s="21">
        <f t="shared" si="1546"/>
        <v>0</v>
      </c>
      <c r="GE103" s="21"/>
      <c r="GF103" s="21">
        <f t="shared" si="1547"/>
        <v>0</v>
      </c>
      <c r="GG103" s="21"/>
      <c r="GH103" s="21">
        <f t="shared" si="1548"/>
        <v>0</v>
      </c>
      <c r="GI103" s="21"/>
      <c r="GJ103" s="21">
        <f t="shared" si="1549"/>
        <v>0</v>
      </c>
      <c r="GK103" s="21"/>
      <c r="GL103" s="21">
        <f t="shared" si="1550"/>
        <v>0</v>
      </c>
      <c r="GM103" s="21"/>
      <c r="GN103" s="21">
        <f t="shared" si="1551"/>
        <v>0</v>
      </c>
      <c r="GO103" s="21"/>
      <c r="GP103" s="21">
        <f t="shared" si="1552"/>
        <v>0</v>
      </c>
      <c r="GQ103" s="21"/>
      <c r="GR103" s="21">
        <f t="shared" si="1553"/>
        <v>0</v>
      </c>
      <c r="GS103" s="21"/>
      <c r="GT103" s="21">
        <f t="shared" si="1554"/>
        <v>0</v>
      </c>
      <c r="GU103" s="21"/>
      <c r="GV103" s="21">
        <f t="shared" si="1555"/>
        <v>0</v>
      </c>
      <c r="GW103" s="21"/>
      <c r="GX103" s="21">
        <f t="shared" si="1556"/>
        <v>0</v>
      </c>
      <c r="GY103" s="21"/>
      <c r="GZ103" s="21">
        <f t="shared" si="1557"/>
        <v>0</v>
      </c>
      <c r="HA103" s="21"/>
      <c r="HB103" s="21">
        <f t="shared" si="1558"/>
        <v>0</v>
      </c>
      <c r="HC103" s="21"/>
      <c r="HD103" s="21">
        <f t="shared" si="1559"/>
        <v>0</v>
      </c>
      <c r="HE103" s="21"/>
      <c r="HF103" s="21">
        <f t="shared" si="1560"/>
        <v>0</v>
      </c>
      <c r="HG103" s="21"/>
      <c r="HH103" s="21">
        <f t="shared" si="1561"/>
        <v>0</v>
      </c>
      <c r="HI103" s="21"/>
      <c r="HJ103" s="21">
        <f t="shared" si="1562"/>
        <v>0</v>
      </c>
      <c r="HK103" s="21"/>
      <c r="HL103" s="21">
        <f t="shared" si="1563"/>
        <v>0</v>
      </c>
      <c r="HM103" s="21"/>
      <c r="HN103" s="21">
        <f t="shared" si="1564"/>
        <v>0</v>
      </c>
      <c r="HO103" s="21"/>
      <c r="HP103" s="21">
        <f t="shared" si="1565"/>
        <v>0</v>
      </c>
      <c r="HQ103" s="21"/>
      <c r="HR103" s="21">
        <f t="shared" si="1566"/>
        <v>0</v>
      </c>
      <c r="HS103" s="21"/>
      <c r="HT103" s="21">
        <f t="shared" si="1567"/>
        <v>0</v>
      </c>
      <c r="HU103" s="21"/>
      <c r="HV103" s="21">
        <f t="shared" si="1568"/>
        <v>0</v>
      </c>
      <c r="HW103" s="21"/>
      <c r="HX103" s="21">
        <f t="shared" si="1569"/>
        <v>0</v>
      </c>
      <c r="HY103" s="21"/>
      <c r="HZ103" s="21">
        <f t="shared" si="1570"/>
        <v>0</v>
      </c>
      <c r="IA103" s="21"/>
      <c r="IB103" s="21">
        <f t="shared" si="1571"/>
        <v>0</v>
      </c>
      <c r="IC103" s="21"/>
      <c r="ID103" s="21">
        <f t="shared" si="1572"/>
        <v>0</v>
      </c>
      <c r="IE103" s="21"/>
      <c r="IF103" s="21">
        <f t="shared" si="1573"/>
        <v>0</v>
      </c>
      <c r="IG103" s="21"/>
      <c r="IH103" s="21">
        <f t="shared" si="1574"/>
        <v>0</v>
      </c>
      <c r="II103" s="21"/>
      <c r="IJ103" s="21">
        <f t="shared" si="1575"/>
        <v>0</v>
      </c>
      <c r="IK103" s="21"/>
      <c r="IL103" s="21">
        <f t="shared" si="1576"/>
        <v>0</v>
      </c>
      <c r="IM103" s="21"/>
      <c r="IN103" s="21">
        <f t="shared" si="1577"/>
        <v>0</v>
      </c>
      <c r="IO103" s="21"/>
      <c r="IP103" s="21">
        <f t="shared" si="1578"/>
        <v>0</v>
      </c>
      <c r="IQ103" s="21"/>
      <c r="IR103" s="21">
        <f t="shared" si="1579"/>
        <v>0</v>
      </c>
      <c r="IS103" s="21"/>
      <c r="IT103" s="21">
        <f t="shared" si="1580"/>
        <v>0</v>
      </c>
      <c r="IU103" s="21"/>
      <c r="IV103" s="21">
        <f t="shared" si="1581"/>
        <v>0</v>
      </c>
      <c r="IW103" s="21"/>
      <c r="IX103" s="21">
        <f t="shared" si="1582"/>
        <v>0</v>
      </c>
      <c r="IY103" s="21"/>
      <c r="IZ103" s="21">
        <f t="shared" si="1583"/>
        <v>0</v>
      </c>
      <c r="JA103" s="21"/>
      <c r="JB103" s="21">
        <f t="shared" si="1584"/>
        <v>0</v>
      </c>
      <c r="JC103" s="21"/>
      <c r="JD103" s="21">
        <f t="shared" si="1585"/>
        <v>0</v>
      </c>
      <c r="JE103" s="21"/>
      <c r="JF103" s="21">
        <f t="shared" si="1586"/>
        <v>0</v>
      </c>
      <c r="JG103" s="21"/>
      <c r="JH103" s="21">
        <f t="shared" si="1587"/>
        <v>0</v>
      </c>
      <c r="JI103" s="21"/>
      <c r="JJ103" s="21">
        <f t="shared" si="1588"/>
        <v>0</v>
      </c>
      <c r="JK103" s="21"/>
      <c r="JL103" s="21">
        <f t="shared" si="1589"/>
        <v>0</v>
      </c>
      <c r="JM103" s="21"/>
      <c r="JN103" s="21">
        <f t="shared" si="1590"/>
        <v>0</v>
      </c>
      <c r="JO103" s="21"/>
      <c r="JP103" s="21">
        <f t="shared" si="1591"/>
        <v>0</v>
      </c>
      <c r="JQ103" s="21"/>
      <c r="JR103" s="21">
        <f t="shared" si="1592"/>
        <v>0</v>
      </c>
      <c r="JS103" s="21"/>
      <c r="JT103" s="21">
        <f t="shared" si="1593"/>
        <v>0</v>
      </c>
      <c r="JU103" s="21"/>
      <c r="JV103" s="21">
        <f t="shared" si="1594"/>
        <v>0</v>
      </c>
      <c r="JW103" s="21"/>
      <c r="JX103" s="21">
        <f t="shared" si="1595"/>
        <v>0</v>
      </c>
      <c r="JY103" s="21"/>
      <c r="JZ103" s="21">
        <f t="shared" si="1596"/>
        <v>0</v>
      </c>
      <c r="KA103" s="21"/>
      <c r="KB103" s="21">
        <f t="shared" si="1597"/>
        <v>0</v>
      </c>
      <c r="KC103" s="21"/>
      <c r="KD103" s="21">
        <f t="shared" si="1598"/>
        <v>0</v>
      </c>
      <c r="KE103" s="21"/>
      <c r="KF103" s="21">
        <f t="shared" si="1599"/>
        <v>0</v>
      </c>
      <c r="KG103" s="21"/>
      <c r="KH103" s="21">
        <f t="shared" si="1600"/>
        <v>0</v>
      </c>
      <c r="KI103" s="21"/>
      <c r="KJ103" s="21">
        <f t="shared" si="1601"/>
        <v>0</v>
      </c>
      <c r="KK103" s="21"/>
      <c r="KL103" s="21">
        <f t="shared" si="1602"/>
        <v>0</v>
      </c>
      <c r="KM103" s="21"/>
      <c r="KN103" s="21">
        <f t="shared" si="1603"/>
        <v>0</v>
      </c>
      <c r="KO103" s="21"/>
      <c r="KP103" s="21">
        <f t="shared" si="1604"/>
        <v>0</v>
      </c>
      <c r="KQ103" s="21"/>
      <c r="KR103" s="21">
        <f t="shared" si="1605"/>
        <v>0</v>
      </c>
      <c r="KS103" s="21"/>
      <c r="KT103" s="21">
        <f t="shared" si="1606"/>
        <v>0</v>
      </c>
      <c r="KU103" s="21"/>
      <c r="KV103" s="21">
        <f t="shared" si="1607"/>
        <v>0</v>
      </c>
      <c r="KW103" s="21"/>
      <c r="KX103" s="21">
        <f t="shared" si="1608"/>
        <v>0</v>
      </c>
      <c r="KY103" s="21"/>
      <c r="KZ103" s="21">
        <f t="shared" si="1609"/>
        <v>0</v>
      </c>
      <c r="LA103" s="21"/>
      <c r="LB103" s="21">
        <f t="shared" si="1610"/>
        <v>0</v>
      </c>
      <c r="LC103" s="21"/>
      <c r="LD103" s="21">
        <f t="shared" si="1611"/>
        <v>0</v>
      </c>
      <c r="LE103" s="21"/>
      <c r="LF103" s="21">
        <f t="shared" si="1612"/>
        <v>0</v>
      </c>
      <c r="LG103" s="21"/>
      <c r="LH103" s="21">
        <f t="shared" si="1613"/>
        <v>0</v>
      </c>
      <c r="LI103" s="21"/>
      <c r="LJ103" s="21">
        <f t="shared" si="1614"/>
        <v>0</v>
      </c>
      <c r="LK103" s="21"/>
      <c r="LL103" s="21">
        <f t="shared" si="1615"/>
        <v>0</v>
      </c>
      <c r="LM103" s="21"/>
      <c r="LN103" s="21">
        <f t="shared" si="1616"/>
        <v>0</v>
      </c>
      <c r="LO103" s="21"/>
      <c r="LP103" s="21">
        <f t="shared" si="1617"/>
        <v>0</v>
      </c>
      <c r="LQ103" s="21"/>
      <c r="LR103" s="21">
        <f t="shared" si="1618"/>
        <v>0</v>
      </c>
      <c r="LS103" s="21"/>
      <c r="LT103" s="21">
        <f t="shared" si="1619"/>
        <v>0</v>
      </c>
      <c r="LU103" s="21"/>
      <c r="LV103" s="21">
        <f t="shared" si="1620"/>
        <v>0</v>
      </c>
      <c r="LW103" s="21"/>
      <c r="LX103" s="21">
        <f t="shared" si="1621"/>
        <v>0</v>
      </c>
      <c r="LY103" s="21"/>
      <c r="LZ103" s="21">
        <f t="shared" si="1622"/>
        <v>25.3</v>
      </c>
      <c r="MA103" s="21"/>
      <c r="MB103" s="21">
        <f t="shared" si="1623"/>
        <v>25.3</v>
      </c>
      <c r="MC103" s="21"/>
      <c r="MD103" s="21">
        <f t="shared" si="1624"/>
        <v>25.3</v>
      </c>
      <c r="ME103" s="21"/>
      <c r="MF103" s="21">
        <f t="shared" si="1625"/>
        <v>25.3</v>
      </c>
      <c r="MG103" s="21"/>
      <c r="MH103" s="21">
        <f t="shared" si="1626"/>
        <v>25.3</v>
      </c>
      <c r="MI103" s="21"/>
      <c r="MJ103" s="21">
        <f t="shared" si="1627"/>
        <v>25.3</v>
      </c>
      <c r="MK103" s="21"/>
      <c r="ML103" s="21">
        <f t="shared" si="1628"/>
        <v>25.3</v>
      </c>
      <c r="MM103" s="21"/>
      <c r="MN103" s="21">
        <f t="shared" si="1629"/>
        <v>25.3</v>
      </c>
      <c r="MO103" s="21"/>
      <c r="MP103" s="21">
        <f t="shared" si="1630"/>
        <v>25.3</v>
      </c>
      <c r="MQ103" s="21"/>
      <c r="MR103" s="21">
        <f t="shared" si="1631"/>
        <v>25.3</v>
      </c>
      <c r="MS103" s="21"/>
      <c r="MT103" s="21">
        <f t="shared" si="1632"/>
        <v>0</v>
      </c>
      <c r="MU103" s="21"/>
      <c r="MV103" s="21">
        <f t="shared" si="1633"/>
        <v>0</v>
      </c>
      <c r="MW103" s="21"/>
      <c r="MX103" s="21">
        <f t="shared" si="1634"/>
        <v>0</v>
      </c>
      <c r="MY103" s="21"/>
      <c r="MZ103" s="21">
        <f t="shared" si="1635"/>
        <v>0</v>
      </c>
      <c r="NA103" s="21"/>
      <c r="NB103" s="21">
        <f t="shared" si="1636"/>
        <v>0</v>
      </c>
      <c r="NC103" s="21"/>
      <c r="ND103" s="21">
        <f t="shared" si="1637"/>
        <v>0</v>
      </c>
      <c r="NE103" s="21"/>
      <c r="NF103" s="21">
        <f t="shared" si="1638"/>
        <v>0</v>
      </c>
      <c r="NG103" s="21"/>
      <c r="NH103" s="21">
        <f t="shared" si="1639"/>
        <v>0</v>
      </c>
      <c r="NI103" s="21"/>
      <c r="NJ103" s="21">
        <f t="shared" si="1640"/>
        <v>0</v>
      </c>
      <c r="NK103" s="21"/>
      <c r="NL103" s="21">
        <f t="shared" si="1641"/>
        <v>0</v>
      </c>
      <c r="NM103" s="21"/>
      <c r="NN103" s="21">
        <f t="shared" si="1642"/>
        <v>0</v>
      </c>
      <c r="NO103" s="21"/>
      <c r="NP103" s="21">
        <f t="shared" si="1643"/>
        <v>0</v>
      </c>
      <c r="NQ103" s="21"/>
      <c r="NR103" s="21">
        <f t="shared" si="1644"/>
        <v>0</v>
      </c>
      <c r="NS103" s="21"/>
      <c r="NT103" s="21">
        <f t="shared" si="1645"/>
        <v>0</v>
      </c>
      <c r="NU103" s="21"/>
      <c r="NV103" s="21">
        <f t="shared" si="1646"/>
        <v>0</v>
      </c>
      <c r="NW103" s="21"/>
      <c r="NX103" s="21">
        <f t="shared" si="1647"/>
        <v>0</v>
      </c>
      <c r="NY103" s="21"/>
      <c r="NZ103" s="21">
        <f t="shared" si="1648"/>
        <v>0</v>
      </c>
      <c r="OA103" s="21"/>
      <c r="OB103" s="21">
        <f t="shared" si="1649"/>
        <v>0</v>
      </c>
      <c r="OC103" s="21"/>
      <c r="OD103" s="21">
        <f t="shared" si="1650"/>
        <v>0</v>
      </c>
      <c r="OE103" s="21"/>
      <c r="OF103" s="21">
        <f t="shared" si="1651"/>
        <v>0</v>
      </c>
      <c r="OG103" s="21"/>
      <c r="OH103" s="21">
        <f t="shared" si="1652"/>
        <v>0</v>
      </c>
      <c r="OI103" s="21"/>
      <c r="OJ103" s="21">
        <f t="shared" si="1653"/>
        <v>0</v>
      </c>
      <c r="OK103" s="21"/>
      <c r="OL103" s="21">
        <f t="shared" si="1654"/>
        <v>0</v>
      </c>
      <c r="OM103" s="21"/>
      <c r="ON103" s="21">
        <f t="shared" si="1655"/>
        <v>0</v>
      </c>
      <c r="OO103" s="21"/>
      <c r="OP103" s="21">
        <f t="shared" si="1655"/>
        <v>0</v>
      </c>
      <c r="OQ103" s="21"/>
      <c r="OR103" s="21">
        <f t="shared" si="1655"/>
        <v>0</v>
      </c>
      <c r="OS103" s="21"/>
      <c r="OT103" s="21">
        <f t="shared" si="1655"/>
        <v>0</v>
      </c>
      <c r="OU103" s="21"/>
      <c r="OV103" s="21">
        <f t="shared" si="1655"/>
        <v>0</v>
      </c>
      <c r="OW103" s="21"/>
      <c r="OX103" s="21">
        <f t="shared" si="1655"/>
        <v>0</v>
      </c>
      <c r="OY103" s="21"/>
      <c r="OZ103" s="21">
        <f t="shared" si="1655"/>
        <v>0</v>
      </c>
      <c r="PA103" s="21"/>
      <c r="PB103" s="21">
        <f t="shared" si="1656"/>
        <v>0</v>
      </c>
      <c r="PC103" s="21"/>
      <c r="PD103" s="21">
        <f t="shared" si="1656"/>
        <v>0</v>
      </c>
      <c r="PE103" s="21"/>
      <c r="PF103" s="21">
        <f t="shared" si="1656"/>
        <v>0</v>
      </c>
      <c r="PG103" s="21"/>
      <c r="PH103" s="21">
        <f t="shared" si="1656"/>
        <v>0</v>
      </c>
      <c r="PI103" s="21"/>
      <c r="PJ103" s="21">
        <f t="shared" si="1656"/>
        <v>0</v>
      </c>
      <c r="PK103" s="21"/>
      <c r="PL103" s="21">
        <f t="shared" si="1656"/>
        <v>0</v>
      </c>
      <c r="PM103" s="21"/>
      <c r="PN103" s="21">
        <f t="shared" si="1657"/>
        <v>0</v>
      </c>
      <c r="PO103" s="21"/>
      <c r="PP103" s="21">
        <f t="shared" si="1657"/>
        <v>0</v>
      </c>
      <c r="PQ103" s="21"/>
      <c r="PR103" s="21">
        <f t="shared" si="1657"/>
        <v>0</v>
      </c>
      <c r="PS103" s="21"/>
      <c r="PT103" s="21">
        <f t="shared" si="1657"/>
        <v>0</v>
      </c>
      <c r="PU103" s="21"/>
      <c r="PV103" s="21">
        <f t="shared" si="1657"/>
        <v>0</v>
      </c>
      <c r="PW103" s="21"/>
      <c r="PX103" s="21">
        <f t="shared" si="1657"/>
        <v>0</v>
      </c>
      <c r="PY103" s="21"/>
      <c r="PZ103" s="21">
        <f t="shared" si="1658"/>
        <v>0</v>
      </c>
      <c r="QA103" s="21"/>
      <c r="QB103" s="21">
        <f t="shared" si="1658"/>
        <v>0</v>
      </c>
      <c r="QC103" s="21"/>
      <c r="QD103" s="21">
        <f t="shared" si="1658"/>
        <v>0</v>
      </c>
      <c r="QE103" s="21"/>
      <c r="QF103" s="21">
        <f t="shared" si="1658"/>
        <v>0</v>
      </c>
      <c r="QG103" s="21"/>
      <c r="QH103" s="21">
        <f t="shared" si="1658"/>
        <v>0</v>
      </c>
      <c r="QI103" s="21"/>
      <c r="QJ103" s="21">
        <f t="shared" si="1658"/>
        <v>0</v>
      </c>
      <c r="QK103" s="21"/>
      <c r="QL103" s="21">
        <f t="shared" si="1659"/>
        <v>0</v>
      </c>
      <c r="QM103" s="21"/>
      <c r="QN103" s="21">
        <f t="shared" si="1659"/>
        <v>0</v>
      </c>
      <c r="QO103" s="21"/>
      <c r="QP103" s="21">
        <f t="shared" si="1659"/>
        <v>0</v>
      </c>
      <c r="QQ103" s="21"/>
      <c r="QR103" s="21">
        <f t="shared" si="1659"/>
        <v>0</v>
      </c>
      <c r="QS103" s="21"/>
      <c r="QT103" s="21">
        <f t="shared" si="1659"/>
        <v>0</v>
      </c>
      <c r="QU103" s="21"/>
      <c r="QV103" s="21">
        <f t="shared" si="1659"/>
        <v>0</v>
      </c>
      <c r="QW103" s="21"/>
      <c r="QX103" s="21">
        <f t="shared" si="1660"/>
        <v>0</v>
      </c>
      <c r="QY103" s="21"/>
      <c r="QZ103" s="21">
        <f t="shared" si="1660"/>
        <v>0</v>
      </c>
      <c r="RA103" s="21"/>
      <c r="RB103" s="21">
        <f t="shared" si="1660"/>
        <v>0</v>
      </c>
      <c r="RC103" s="21"/>
      <c r="RD103" s="21">
        <f t="shared" si="1660"/>
        <v>0</v>
      </c>
      <c r="RE103" s="21"/>
      <c r="RF103" s="21">
        <f t="shared" si="1660"/>
        <v>0</v>
      </c>
      <c r="RG103" s="21"/>
      <c r="RH103" s="21">
        <f t="shared" si="1660"/>
        <v>0</v>
      </c>
      <c r="RI103" s="21"/>
      <c r="RJ103" s="21">
        <f t="shared" si="1332"/>
        <v>0</v>
      </c>
      <c r="RK103" s="21"/>
      <c r="RL103" s="21">
        <f t="shared" si="1333"/>
        <v>0</v>
      </c>
      <c r="RM103" s="21"/>
      <c r="RN103" s="21">
        <f t="shared" si="1334"/>
        <v>0</v>
      </c>
      <c r="RO103" s="21"/>
      <c r="RP103" s="21">
        <f t="shared" si="1335"/>
        <v>0</v>
      </c>
      <c r="RQ103" s="21">
        <v>7</v>
      </c>
      <c r="RR103" s="21">
        <f t="shared" si="1336"/>
        <v>0</v>
      </c>
      <c r="RS103" s="21"/>
      <c r="RT103" s="21">
        <f t="shared" si="1337"/>
        <v>0</v>
      </c>
      <c r="RU103" s="21"/>
      <c r="RV103" s="21">
        <f t="shared" si="1338"/>
        <v>0</v>
      </c>
      <c r="RW103" s="21"/>
      <c r="RX103" s="21">
        <f t="shared" si="1339"/>
        <v>0</v>
      </c>
      <c r="RY103" s="21"/>
      <c r="RZ103" s="21">
        <f t="shared" si="1340"/>
        <v>0</v>
      </c>
      <c r="SA103" s="21"/>
      <c r="SB103" s="21">
        <f t="shared" si="1341"/>
        <v>0</v>
      </c>
      <c r="SC103" s="21"/>
      <c r="SD103" s="21">
        <f t="shared" si="1342"/>
        <v>0</v>
      </c>
      <c r="SE103" s="21"/>
      <c r="SF103" s="21">
        <f t="shared" si="1343"/>
        <v>0</v>
      </c>
      <c r="SG103" s="21"/>
      <c r="SH103" s="21">
        <f t="shared" si="1344"/>
        <v>0</v>
      </c>
      <c r="SI103" s="21">
        <v>7</v>
      </c>
      <c r="SJ103" s="21">
        <f t="shared" si="1345"/>
        <v>0</v>
      </c>
      <c r="SK103" s="21">
        <v>12</v>
      </c>
      <c r="SL103" s="21">
        <f t="shared" si="1346"/>
        <v>0</v>
      </c>
      <c r="SM103" s="21">
        <v>2</v>
      </c>
      <c r="SN103" s="21">
        <f t="shared" si="1661"/>
        <v>0</v>
      </c>
      <c r="SO103" s="21"/>
      <c r="SP103" s="21">
        <f t="shared" si="1348"/>
        <v>0</v>
      </c>
      <c r="SQ103" s="21"/>
      <c r="SR103" s="21">
        <f t="shared" si="1349"/>
        <v>0</v>
      </c>
      <c r="SS103" s="21"/>
      <c r="ST103" s="21">
        <f t="shared" si="1350"/>
        <v>0</v>
      </c>
      <c r="SU103" s="21"/>
      <c r="SV103" s="21">
        <f t="shared" si="1351"/>
        <v>0</v>
      </c>
      <c r="SW103" s="21"/>
      <c r="SX103" s="21">
        <f t="shared" si="1352"/>
        <v>0</v>
      </c>
      <c r="SY103" s="21"/>
      <c r="SZ103" s="21">
        <f t="shared" si="1353"/>
        <v>0</v>
      </c>
      <c r="TA103" s="21"/>
      <c r="TB103" s="21">
        <f t="shared" si="1354"/>
        <v>0</v>
      </c>
      <c r="TC103" s="21"/>
      <c r="TD103" s="21">
        <f t="shared" si="1662"/>
        <v>0</v>
      </c>
      <c r="TE103" s="21"/>
      <c r="TF103" s="21">
        <f t="shared" si="1356"/>
        <v>0</v>
      </c>
      <c r="TG103" s="21"/>
      <c r="TH103" s="21">
        <f t="shared" si="1357"/>
        <v>0</v>
      </c>
      <c r="TI103" s="21"/>
      <c r="TJ103" s="21">
        <f t="shared" si="1358"/>
        <v>0</v>
      </c>
      <c r="TK103" s="21">
        <v>7</v>
      </c>
      <c r="TL103" s="21">
        <f t="shared" si="1663"/>
        <v>0</v>
      </c>
      <c r="TM103" s="21"/>
      <c r="TN103" s="21">
        <f t="shared" si="1664"/>
        <v>0</v>
      </c>
      <c r="TO103" s="21"/>
      <c r="TP103" s="21">
        <f t="shared" si="1665"/>
        <v>0</v>
      </c>
      <c r="TQ103" s="21"/>
      <c r="TR103" s="21">
        <f t="shared" si="1666"/>
        <v>0</v>
      </c>
      <c r="TS103" s="21"/>
      <c r="TT103" s="21">
        <f t="shared" si="1667"/>
        <v>0</v>
      </c>
      <c r="TU103" s="21"/>
      <c r="TV103" s="21">
        <f t="shared" si="1668"/>
        <v>0</v>
      </c>
      <c r="TW103" s="21"/>
      <c r="TX103" s="21">
        <f t="shared" si="1669"/>
        <v>0</v>
      </c>
      <c r="TY103" s="21"/>
      <c r="TZ103" s="21">
        <f t="shared" si="1670"/>
        <v>0</v>
      </c>
      <c r="UA103" s="21"/>
      <c r="UB103" s="21">
        <f t="shared" si="1671"/>
        <v>0</v>
      </c>
      <c r="UC103" s="21"/>
      <c r="UD103" s="21">
        <f t="shared" si="1672"/>
        <v>0</v>
      </c>
      <c r="UE103" s="21"/>
      <c r="UF103" s="21">
        <f t="shared" si="1673"/>
        <v>0</v>
      </c>
      <c r="UG103" s="21"/>
      <c r="UH103" s="21">
        <f t="shared" si="1370"/>
        <v>0</v>
      </c>
      <c r="UI103" s="21"/>
      <c r="UJ103" s="21">
        <f t="shared" si="1674"/>
        <v>0</v>
      </c>
      <c r="UK103" s="21"/>
      <c r="UL103" s="21">
        <f t="shared" si="1675"/>
        <v>0</v>
      </c>
      <c r="UM103" s="21"/>
      <c r="UN103" s="21">
        <f t="shared" si="1676"/>
        <v>0</v>
      </c>
      <c r="UO103" s="21"/>
      <c r="UP103" s="21">
        <f t="shared" si="1677"/>
        <v>0</v>
      </c>
      <c r="UQ103" s="21"/>
      <c r="UR103" s="21">
        <f t="shared" si="1678"/>
        <v>0</v>
      </c>
      <c r="US103" s="21"/>
      <c r="UT103" s="21">
        <f t="shared" si="1679"/>
        <v>0</v>
      </c>
      <c r="UU103" s="21"/>
      <c r="UV103" s="21">
        <f t="shared" si="1377"/>
        <v>0</v>
      </c>
      <c r="UW103" s="21"/>
      <c r="UX103" s="21">
        <f t="shared" si="1680"/>
        <v>0</v>
      </c>
      <c r="UY103" s="21"/>
      <c r="UZ103" s="21">
        <f t="shared" si="1379"/>
        <v>0</v>
      </c>
      <c r="VA103" s="21"/>
      <c r="VB103" s="21">
        <f t="shared" si="1681"/>
        <v>0</v>
      </c>
      <c r="VC103" s="21"/>
      <c r="VD103" s="21">
        <f t="shared" si="1682"/>
        <v>0</v>
      </c>
      <c r="VE103" s="21"/>
      <c r="VF103" s="21">
        <f t="shared" si="1683"/>
        <v>0</v>
      </c>
      <c r="VG103" s="21"/>
      <c r="VH103" s="21">
        <f t="shared" si="1684"/>
        <v>0</v>
      </c>
      <c r="VI103" s="21"/>
      <c r="VJ103" s="21">
        <f t="shared" si="1685"/>
        <v>0</v>
      </c>
      <c r="VK103" s="21">
        <v>24</v>
      </c>
      <c r="VL103" s="21">
        <f t="shared" si="1686"/>
        <v>0</v>
      </c>
      <c r="VM103" s="21"/>
      <c r="VN103" s="21">
        <f t="shared" si="1687"/>
        <v>0</v>
      </c>
      <c r="VO103" s="21">
        <v>7</v>
      </c>
      <c r="VP103" s="21">
        <f t="shared" si="1688"/>
        <v>0</v>
      </c>
      <c r="VQ103" s="21"/>
      <c r="VR103" s="21">
        <f t="shared" si="1655"/>
        <v>0</v>
      </c>
      <c r="VS103" s="21">
        <v>25</v>
      </c>
      <c r="VT103" s="21">
        <f t="shared" si="1689"/>
        <v>0</v>
      </c>
      <c r="VU103" s="21"/>
      <c r="VV103" s="21">
        <f t="shared" si="1689"/>
        <v>0</v>
      </c>
      <c r="VW103" s="21">
        <v>5</v>
      </c>
      <c r="VX103" s="21">
        <f t="shared" si="1690"/>
        <v>0</v>
      </c>
      <c r="VY103" s="21"/>
      <c r="VZ103" s="21">
        <f t="shared" si="1690"/>
        <v>0</v>
      </c>
      <c r="WA103" s="21"/>
      <c r="WB103" s="21">
        <f t="shared" si="1690"/>
        <v>0</v>
      </c>
      <c r="WC103" s="21">
        <v>3</v>
      </c>
      <c r="WD103" s="21">
        <f t="shared" si="1690"/>
        <v>0</v>
      </c>
      <c r="WE103" s="21"/>
      <c r="WF103" s="21">
        <f t="shared" si="1690"/>
        <v>0</v>
      </c>
      <c r="WG103" s="21"/>
      <c r="WH103" s="21">
        <f t="shared" si="1690"/>
        <v>0</v>
      </c>
      <c r="WI103" s="21"/>
      <c r="WJ103" s="21">
        <f t="shared" si="1690"/>
        <v>0</v>
      </c>
      <c r="WK103" s="21"/>
      <c r="WL103" s="21">
        <f t="shared" si="1690"/>
        <v>0</v>
      </c>
      <c r="WM103" s="21"/>
      <c r="WN103" s="21">
        <f t="shared" si="1691"/>
        <v>0</v>
      </c>
      <c r="WO103" s="21"/>
      <c r="WP103" s="21">
        <f t="shared" si="1691"/>
        <v>0</v>
      </c>
      <c r="WQ103" s="21"/>
      <c r="WR103" s="21">
        <f t="shared" si="1691"/>
        <v>0</v>
      </c>
      <c r="WS103" s="21"/>
      <c r="WT103" s="21">
        <f t="shared" si="1691"/>
        <v>0</v>
      </c>
      <c r="WU103" s="21"/>
      <c r="WV103" s="21">
        <f t="shared" si="1691"/>
        <v>0</v>
      </c>
      <c r="WW103" s="21"/>
      <c r="WX103" s="21">
        <f t="shared" si="1691"/>
        <v>0</v>
      </c>
      <c r="WY103" s="21"/>
      <c r="WZ103" s="21">
        <f t="shared" si="1691"/>
        <v>0</v>
      </c>
      <c r="XA103" s="21"/>
      <c r="XB103" s="21">
        <f t="shared" si="1691"/>
        <v>0</v>
      </c>
      <c r="XC103" s="21"/>
      <c r="XD103" s="21">
        <f t="shared" si="1692"/>
        <v>0</v>
      </c>
      <c r="XE103" s="21"/>
      <c r="XF103" s="21">
        <f t="shared" si="1692"/>
        <v>0</v>
      </c>
      <c r="XG103" s="21">
        <v>8</v>
      </c>
      <c r="XH103" s="21">
        <f t="shared" si="1692"/>
        <v>0</v>
      </c>
      <c r="XI103" s="21">
        <v>9</v>
      </c>
      <c r="XJ103" s="21">
        <f t="shared" si="1692"/>
        <v>0</v>
      </c>
      <c r="XK103" s="21">
        <v>6</v>
      </c>
      <c r="XL103" s="21">
        <f t="shared" si="1692"/>
        <v>0</v>
      </c>
      <c r="XM103" s="21"/>
      <c r="XN103" s="21">
        <f t="shared" si="1692"/>
        <v>0</v>
      </c>
      <c r="XO103" s="21"/>
      <c r="XP103" s="21">
        <f t="shared" si="1692"/>
        <v>0</v>
      </c>
      <c r="XQ103" s="21"/>
      <c r="XR103" s="21">
        <f t="shared" si="1692"/>
        <v>0</v>
      </c>
      <c r="XS103" s="21">
        <v>14</v>
      </c>
      <c r="XT103" s="21">
        <f t="shared" si="1689"/>
        <v>0</v>
      </c>
      <c r="XU103" s="21">
        <v>15</v>
      </c>
      <c r="XV103" s="21">
        <f t="shared" si="1689"/>
        <v>0</v>
      </c>
      <c r="XW103" s="21">
        <v>10</v>
      </c>
      <c r="XX103" s="21">
        <f t="shared" si="1689"/>
        <v>0</v>
      </c>
      <c r="XY103" s="21">
        <v>12</v>
      </c>
      <c r="XZ103" s="21">
        <f t="shared" si="1689"/>
        <v>0</v>
      </c>
      <c r="YA103" s="21">
        <v>8</v>
      </c>
      <c r="YB103" s="21">
        <f t="shared" si="1392"/>
        <v>0</v>
      </c>
      <c r="YC103" s="21">
        <v>19</v>
      </c>
      <c r="YD103" s="21">
        <f t="shared" si="1393"/>
        <v>0</v>
      </c>
      <c r="YE103" s="21"/>
      <c r="YF103" s="21">
        <f t="shared" si="1394"/>
        <v>0</v>
      </c>
      <c r="YG103" s="21">
        <v>14</v>
      </c>
      <c r="YH103" s="21">
        <f t="shared" si="1395"/>
        <v>0</v>
      </c>
      <c r="YI103" s="21">
        <v>4</v>
      </c>
      <c r="YJ103" s="21">
        <f t="shared" si="1396"/>
        <v>0</v>
      </c>
      <c r="YK103" s="21">
        <v>12</v>
      </c>
      <c r="YL103" s="21">
        <f t="shared" si="1397"/>
        <v>0</v>
      </c>
      <c r="YM103" s="21">
        <v>6</v>
      </c>
      <c r="YN103" s="21">
        <f t="shared" si="1398"/>
        <v>0</v>
      </c>
      <c r="YO103" s="21">
        <v>17</v>
      </c>
      <c r="YP103" s="21">
        <f t="shared" si="1399"/>
        <v>0</v>
      </c>
      <c r="YQ103" s="21"/>
      <c r="YR103" s="21">
        <f t="shared" si="1400"/>
        <v>0</v>
      </c>
      <c r="YS103" s="21"/>
      <c r="YT103" s="21">
        <f t="shared" si="1693"/>
        <v>0</v>
      </c>
      <c r="YU103" s="21"/>
      <c r="YV103" s="21">
        <f t="shared" si="1402"/>
        <v>0</v>
      </c>
      <c r="YW103" s="21"/>
      <c r="YX103" s="21">
        <f t="shared" si="1403"/>
        <v>0</v>
      </c>
      <c r="YY103" s="21"/>
      <c r="YZ103" s="21">
        <f t="shared" si="1689"/>
        <v>0</v>
      </c>
      <c r="ZA103" s="21"/>
      <c r="ZB103" s="21">
        <f t="shared" si="1404"/>
        <v>0</v>
      </c>
      <c r="ZC103" s="21"/>
      <c r="ZD103" s="21">
        <f t="shared" si="1405"/>
        <v>0</v>
      </c>
      <c r="ZE103" s="21"/>
      <c r="ZF103" s="21">
        <f t="shared" si="1406"/>
        <v>0</v>
      </c>
      <c r="ZG103" s="21"/>
      <c r="ZH103" s="21">
        <f t="shared" si="1694"/>
        <v>0</v>
      </c>
      <c r="ZI103" s="21"/>
      <c r="ZJ103" s="21">
        <f t="shared" si="1408"/>
        <v>0</v>
      </c>
      <c r="ZK103" s="21"/>
      <c r="ZL103" s="21">
        <f t="shared" si="1409"/>
        <v>0</v>
      </c>
      <c r="ZM103" s="21"/>
      <c r="ZN103" s="21">
        <f t="shared" si="1695"/>
        <v>0</v>
      </c>
      <c r="ZO103" s="21"/>
      <c r="ZP103" s="21">
        <f t="shared" si="1411"/>
        <v>0</v>
      </c>
      <c r="ZQ103" s="21"/>
      <c r="ZR103" s="21">
        <f t="shared" si="1412"/>
        <v>0</v>
      </c>
      <c r="ZS103" s="21"/>
      <c r="ZT103" s="21">
        <f t="shared" si="1689"/>
        <v>0</v>
      </c>
      <c r="ZU103" s="21"/>
      <c r="ZV103" s="21">
        <f t="shared" si="1696"/>
        <v>0</v>
      </c>
      <c r="ZW103" s="21"/>
      <c r="ZX103" s="21">
        <f t="shared" si="1697"/>
        <v>0</v>
      </c>
      <c r="ZY103" s="21"/>
      <c r="ZZ103" s="21">
        <f t="shared" si="1697"/>
        <v>0</v>
      </c>
      <c r="AAA103" s="21"/>
      <c r="AAB103" s="21">
        <f t="shared" si="1698"/>
        <v>0</v>
      </c>
      <c r="AAC103" s="21"/>
      <c r="AAD103" s="21">
        <f t="shared" si="1698"/>
        <v>0</v>
      </c>
      <c r="AAE103" s="21"/>
      <c r="AAF103" s="21">
        <f t="shared" si="1699"/>
        <v>0</v>
      </c>
      <c r="AAG103" s="21"/>
      <c r="AAH103" s="21">
        <f t="shared" si="1699"/>
        <v>0</v>
      </c>
      <c r="AAI103" s="21"/>
      <c r="AAJ103" s="21">
        <f t="shared" si="1700"/>
        <v>0</v>
      </c>
      <c r="AAK103" s="21"/>
      <c r="AAL103" s="21">
        <f t="shared" si="1700"/>
        <v>0</v>
      </c>
      <c r="AAM103" s="21"/>
      <c r="AAN103" s="21">
        <f t="shared" si="1701"/>
        <v>0</v>
      </c>
      <c r="AAO103" s="21"/>
      <c r="AAP103" s="21">
        <f t="shared" si="1701"/>
        <v>0</v>
      </c>
      <c r="AAQ103" s="21"/>
      <c r="AAR103" s="21">
        <f t="shared" si="1702"/>
        <v>0</v>
      </c>
      <c r="AAS103" s="21"/>
      <c r="AAT103" s="21">
        <f t="shared" si="1702"/>
        <v>0</v>
      </c>
      <c r="AAU103" s="21"/>
      <c r="AAV103" s="21">
        <f t="shared" si="1703"/>
        <v>0</v>
      </c>
      <c r="AAW103" s="21"/>
      <c r="AAX103" s="21">
        <f t="shared" si="1703"/>
        <v>0</v>
      </c>
      <c r="AAY103" s="21"/>
      <c r="AAZ103" s="21">
        <f t="shared" si="1704"/>
        <v>0</v>
      </c>
      <c r="ABA103" s="21"/>
      <c r="ABB103" s="21">
        <f t="shared" si="1704"/>
        <v>0</v>
      </c>
      <c r="ABC103" s="21"/>
      <c r="ABD103" s="21">
        <f t="shared" si="1705"/>
        <v>0</v>
      </c>
      <c r="ABE103" s="21"/>
      <c r="ABF103" s="21">
        <f t="shared" si="1705"/>
        <v>0</v>
      </c>
      <c r="ABG103" s="21"/>
      <c r="ABH103" s="21">
        <f t="shared" si="1706"/>
        <v>0</v>
      </c>
      <c r="ABI103" s="21"/>
      <c r="ABJ103" s="21">
        <f t="shared" si="1706"/>
        <v>0</v>
      </c>
      <c r="ABK103" s="21"/>
      <c r="ABL103" s="21">
        <f t="shared" si="1707"/>
        <v>0</v>
      </c>
      <c r="ABM103" s="21"/>
      <c r="ABN103" s="21">
        <f t="shared" si="1707"/>
        <v>0</v>
      </c>
      <c r="ABO103" s="21"/>
      <c r="ABP103" s="21">
        <f t="shared" si="1708"/>
        <v>0</v>
      </c>
      <c r="ABQ103" s="21"/>
      <c r="ABR103" s="21">
        <f t="shared" si="1708"/>
        <v>0</v>
      </c>
      <c r="ABS103" s="21"/>
      <c r="ABT103" s="21">
        <f t="shared" si="1709"/>
        <v>0</v>
      </c>
      <c r="ABU103" s="21"/>
      <c r="ABV103" s="21">
        <f t="shared" si="1709"/>
        <v>0</v>
      </c>
      <c r="ABW103" s="21"/>
      <c r="ABX103" s="21">
        <f t="shared" si="1710"/>
        <v>0</v>
      </c>
      <c r="ABY103" s="21"/>
      <c r="ABZ103" s="21">
        <f t="shared" si="1710"/>
        <v>0</v>
      </c>
      <c r="ACA103" s="21"/>
      <c r="ACB103" s="21">
        <f t="shared" si="1711"/>
        <v>0</v>
      </c>
      <c r="ACC103" s="21"/>
      <c r="ACD103" s="21">
        <f t="shared" si="1711"/>
        <v>0</v>
      </c>
      <c r="ACE103" s="21"/>
      <c r="ACF103" s="21">
        <f t="shared" si="1712"/>
        <v>0</v>
      </c>
      <c r="ACG103" s="21"/>
      <c r="ACH103" s="21">
        <f t="shared" si="1712"/>
        <v>0</v>
      </c>
      <c r="ACI103" s="21"/>
      <c r="ACJ103" s="21">
        <f t="shared" si="1713"/>
        <v>0</v>
      </c>
      <c r="ACK103" s="21"/>
      <c r="ACL103" s="21">
        <f t="shared" si="1713"/>
        <v>0</v>
      </c>
      <c r="ACM103" s="21"/>
      <c r="ACN103" s="21">
        <f t="shared" si="1714"/>
        <v>0</v>
      </c>
      <c r="ACO103" s="21"/>
      <c r="ACP103" s="21">
        <f t="shared" si="1714"/>
        <v>0</v>
      </c>
      <c r="ACQ103" s="21"/>
      <c r="ACR103" s="21">
        <f t="shared" si="1715"/>
        <v>0</v>
      </c>
      <c r="ACS103" s="21"/>
      <c r="ACT103" s="21">
        <f t="shared" si="1715"/>
        <v>0</v>
      </c>
      <c r="ACU103" s="21"/>
      <c r="ACV103" s="21">
        <f t="shared" si="1716"/>
        <v>0</v>
      </c>
      <c r="ACW103" s="21"/>
      <c r="ACX103" s="21">
        <f t="shared" si="1716"/>
        <v>0</v>
      </c>
      <c r="ACY103" s="21"/>
      <c r="ACZ103" s="21">
        <f t="shared" si="1717"/>
        <v>0</v>
      </c>
      <c r="ADA103" s="21"/>
      <c r="ADB103" s="21">
        <f t="shared" si="1717"/>
        <v>0</v>
      </c>
      <c r="ADC103" s="21"/>
      <c r="ADD103" s="21">
        <f t="shared" si="1718"/>
        <v>0</v>
      </c>
      <c r="ADE103" s="21"/>
      <c r="ADF103" s="21">
        <f t="shared" si="1718"/>
        <v>0</v>
      </c>
      <c r="ADG103" s="21"/>
      <c r="ADH103" s="21">
        <f t="shared" si="1719"/>
        <v>0</v>
      </c>
      <c r="ADI103" s="21"/>
      <c r="ADJ103" s="21">
        <f t="shared" si="1719"/>
        <v>0</v>
      </c>
      <c r="ADK103" s="21"/>
      <c r="ADL103" s="21">
        <f t="shared" si="1720"/>
        <v>0</v>
      </c>
      <c r="ADM103" s="21"/>
      <c r="ADN103" s="21">
        <f t="shared" si="1720"/>
        <v>0</v>
      </c>
      <c r="ADO103" s="21"/>
      <c r="ADP103" s="21">
        <f t="shared" si="1720"/>
        <v>0</v>
      </c>
      <c r="ADQ103" s="21"/>
      <c r="ADR103" s="21">
        <f t="shared" si="1720"/>
        <v>0</v>
      </c>
      <c r="ADS103" s="21"/>
      <c r="ADT103" s="21">
        <f t="shared" si="1720"/>
        <v>0</v>
      </c>
      <c r="ADU103" s="21"/>
      <c r="ADV103" s="21">
        <f t="shared" si="1721"/>
        <v>0</v>
      </c>
      <c r="ADW103" s="21"/>
      <c r="ADX103" s="21">
        <f t="shared" si="1721"/>
        <v>0</v>
      </c>
      <c r="ADY103" s="21"/>
      <c r="ADZ103" s="21">
        <f t="shared" si="1721"/>
        <v>0</v>
      </c>
      <c r="AEA103" s="21"/>
      <c r="AEB103" s="21">
        <f t="shared" si="1721"/>
        <v>0</v>
      </c>
      <c r="AEC103" s="21"/>
      <c r="AED103" s="21">
        <f t="shared" si="1722"/>
        <v>0</v>
      </c>
      <c r="AEE103" s="21"/>
      <c r="AEF103" s="21">
        <f t="shared" si="1722"/>
        <v>0</v>
      </c>
      <c r="AEG103" s="21"/>
      <c r="AEH103" s="21">
        <f t="shared" si="1722"/>
        <v>0</v>
      </c>
      <c r="AEI103" s="21"/>
      <c r="AEJ103" s="21">
        <f t="shared" si="1722"/>
        <v>0</v>
      </c>
      <c r="AEK103" s="21"/>
      <c r="AEL103" s="21">
        <f t="shared" si="1722"/>
        <v>0</v>
      </c>
      <c r="AEM103" s="21"/>
      <c r="AEN103" s="21">
        <f t="shared" si="1723"/>
        <v>0</v>
      </c>
      <c r="AEO103" s="21"/>
      <c r="AEP103" s="21">
        <f t="shared" si="1723"/>
        <v>0</v>
      </c>
      <c r="AEQ103" s="21"/>
      <c r="AER103" s="21">
        <f t="shared" si="1723"/>
        <v>0</v>
      </c>
      <c r="AES103" s="21"/>
      <c r="AET103" s="21">
        <f t="shared" si="1723"/>
        <v>0</v>
      </c>
      <c r="AEU103" s="21"/>
      <c r="AEV103" s="21">
        <f t="shared" si="1724"/>
        <v>0</v>
      </c>
      <c r="AEW103" s="21"/>
      <c r="AEX103" s="21">
        <f t="shared" si="1724"/>
        <v>0</v>
      </c>
      <c r="AEY103" s="21"/>
      <c r="AEZ103" s="21">
        <f t="shared" si="1724"/>
        <v>0</v>
      </c>
      <c r="AFA103" s="21"/>
      <c r="AFB103" s="21">
        <f t="shared" si="1724"/>
        <v>0</v>
      </c>
      <c r="AFC103" s="21"/>
      <c r="AFD103" s="21">
        <f t="shared" si="1724"/>
        <v>0</v>
      </c>
      <c r="AFE103" s="21"/>
      <c r="AFF103" s="21">
        <f t="shared" si="1725"/>
        <v>0</v>
      </c>
      <c r="AFG103" s="21"/>
      <c r="AFH103" s="21">
        <f t="shared" si="1725"/>
        <v>0</v>
      </c>
      <c r="AFI103" s="21"/>
      <c r="AFJ103" s="21">
        <f t="shared" si="1725"/>
        <v>0</v>
      </c>
      <c r="AFK103" s="21"/>
      <c r="AFL103" s="21">
        <f t="shared" si="1725"/>
        <v>0</v>
      </c>
      <c r="AFM103" s="21"/>
      <c r="AFN103" s="21">
        <f t="shared" si="1726"/>
        <v>0</v>
      </c>
      <c r="AFO103" s="21"/>
      <c r="AFP103" s="21">
        <f t="shared" si="1726"/>
        <v>0</v>
      </c>
      <c r="AFQ103" s="21"/>
      <c r="AFR103" s="21">
        <f t="shared" si="1726"/>
        <v>0</v>
      </c>
      <c r="AFS103" s="21"/>
      <c r="AFT103" s="21">
        <f t="shared" si="1726"/>
        <v>0</v>
      </c>
      <c r="AFU103" s="21"/>
      <c r="AFV103" s="21">
        <f t="shared" si="1726"/>
        <v>0</v>
      </c>
      <c r="AFW103" s="21"/>
      <c r="AFX103" s="21">
        <f t="shared" si="1727"/>
        <v>0</v>
      </c>
      <c r="AFY103" s="21"/>
      <c r="AFZ103" s="21">
        <f t="shared" si="1727"/>
        <v>0</v>
      </c>
      <c r="AGA103" s="21"/>
      <c r="AGB103" s="21">
        <f t="shared" si="1727"/>
        <v>0</v>
      </c>
      <c r="AGC103" s="21"/>
      <c r="AGD103" s="21">
        <f t="shared" si="1727"/>
        <v>0</v>
      </c>
      <c r="AGE103" s="21"/>
      <c r="AGF103" s="21">
        <f t="shared" si="1728"/>
        <v>0</v>
      </c>
      <c r="AGG103" s="21"/>
      <c r="AGH103" s="21">
        <f t="shared" si="1728"/>
        <v>0</v>
      </c>
      <c r="AGI103" s="21"/>
      <c r="AGJ103" s="21">
        <f t="shared" si="1728"/>
        <v>0</v>
      </c>
      <c r="AGK103" s="21"/>
      <c r="AGL103" s="21">
        <f t="shared" si="1728"/>
        <v>0</v>
      </c>
      <c r="AGM103" s="21"/>
      <c r="AGN103" s="21">
        <f t="shared" si="1728"/>
        <v>0</v>
      </c>
      <c r="AGO103" s="21"/>
      <c r="AGP103" s="21">
        <f t="shared" si="1729"/>
        <v>0</v>
      </c>
      <c r="AGQ103" s="21"/>
      <c r="AGR103" s="21">
        <f t="shared" si="1729"/>
        <v>0</v>
      </c>
      <c r="AGS103" s="21"/>
      <c r="AGT103" s="21">
        <f t="shared" si="1729"/>
        <v>0</v>
      </c>
      <c r="AGU103" s="21"/>
      <c r="AGV103" s="21">
        <f t="shared" si="1729"/>
        <v>0</v>
      </c>
      <c r="AGW103" s="21"/>
      <c r="AGX103" s="21">
        <f t="shared" si="1730"/>
        <v>0</v>
      </c>
      <c r="AGY103" s="21"/>
      <c r="AGZ103" s="21">
        <f t="shared" si="1730"/>
        <v>0</v>
      </c>
      <c r="AHA103" s="21"/>
      <c r="AHB103" s="21">
        <f t="shared" si="1730"/>
        <v>0</v>
      </c>
      <c r="AHC103" s="21"/>
      <c r="AHD103" s="21">
        <f t="shared" si="1730"/>
        <v>0</v>
      </c>
      <c r="AHE103" s="21"/>
      <c r="AHF103" s="21">
        <f t="shared" si="1730"/>
        <v>0</v>
      </c>
      <c r="AHG103" s="21"/>
      <c r="AHH103" s="21">
        <f t="shared" si="1731"/>
        <v>0</v>
      </c>
      <c r="AHI103" s="21"/>
      <c r="AHJ103" s="21">
        <f t="shared" si="1731"/>
        <v>0</v>
      </c>
      <c r="AHK103" s="21"/>
      <c r="AHL103" s="21">
        <f t="shared" si="1731"/>
        <v>0</v>
      </c>
      <c r="AHM103" s="21"/>
      <c r="AHN103" s="21">
        <f t="shared" si="1731"/>
        <v>0</v>
      </c>
      <c r="AHO103" s="21"/>
      <c r="AHP103" s="21">
        <f t="shared" si="1732"/>
        <v>0</v>
      </c>
      <c r="AHQ103" s="21"/>
      <c r="AHR103" s="21">
        <f t="shared" si="1732"/>
        <v>0</v>
      </c>
      <c r="AHS103" s="21"/>
      <c r="AHT103" s="21">
        <f t="shared" si="1732"/>
        <v>0</v>
      </c>
      <c r="AHU103" s="21"/>
      <c r="AHV103" s="21">
        <f t="shared" si="1732"/>
        <v>0</v>
      </c>
      <c r="AHW103" s="21"/>
      <c r="AHX103" s="21">
        <f t="shared" si="1732"/>
        <v>0</v>
      </c>
      <c r="AHY103" s="21"/>
      <c r="AHZ103" s="21">
        <f t="shared" si="1733"/>
        <v>0</v>
      </c>
      <c r="AIA103" s="21"/>
      <c r="AIB103" s="21">
        <f t="shared" si="1733"/>
        <v>0</v>
      </c>
      <c r="AIC103" s="21"/>
      <c r="AID103" s="21">
        <f t="shared" si="1733"/>
        <v>0</v>
      </c>
      <c r="AIE103" s="21"/>
      <c r="AIF103" s="21">
        <f t="shared" si="1733"/>
        <v>0</v>
      </c>
      <c r="AIG103" s="21"/>
      <c r="AIH103" s="21">
        <f t="shared" si="1734"/>
        <v>0</v>
      </c>
      <c r="AII103" s="21"/>
      <c r="AIJ103" s="21">
        <f t="shared" si="1734"/>
        <v>0</v>
      </c>
      <c r="AIK103" s="21"/>
      <c r="AIL103" s="21">
        <f t="shared" si="1734"/>
        <v>0</v>
      </c>
      <c r="AIM103" s="21"/>
      <c r="AIN103" s="21">
        <f t="shared" si="1734"/>
        <v>0</v>
      </c>
      <c r="AIO103" s="21"/>
      <c r="AIP103" s="21">
        <f t="shared" si="1734"/>
        <v>0</v>
      </c>
      <c r="AIQ103" s="21"/>
      <c r="AIR103" s="21">
        <f t="shared" si="1735"/>
        <v>0</v>
      </c>
      <c r="AIS103" s="21"/>
      <c r="AIT103" s="21">
        <f t="shared" si="1735"/>
        <v>0</v>
      </c>
      <c r="AIU103" s="21"/>
      <c r="AIV103" s="21">
        <f t="shared" si="1735"/>
        <v>0</v>
      </c>
      <c r="AIW103" s="21"/>
      <c r="AIX103" s="21">
        <f t="shared" si="1735"/>
        <v>0</v>
      </c>
      <c r="AIY103" s="21"/>
      <c r="AIZ103" s="21">
        <f t="shared" si="1689"/>
        <v>0</v>
      </c>
      <c r="AJA103" s="21"/>
    </row>
    <row r="104" spans="2:937" ht="13.5" customHeight="1" x14ac:dyDescent="0.25">
      <c r="B104" s="31">
        <v>99</v>
      </c>
      <c r="C104" s="192" t="s">
        <v>209</v>
      </c>
      <c r="D104" s="67" t="s">
        <v>155</v>
      </c>
      <c r="E104" s="194" t="s">
        <v>404</v>
      </c>
      <c r="F104" s="194" t="str">
        <f>_xlfn.XLOOKUP(D104,'WTG PH-III'!$D$5:$D$198,'WTG PH-III'!$B$5:$B$198,0,0,1)</f>
        <v>PSS-14</v>
      </c>
      <c r="G104" s="22" t="s">
        <v>537</v>
      </c>
      <c r="H104" s="22" t="s">
        <v>549</v>
      </c>
      <c r="I104" s="61">
        <v>9</v>
      </c>
      <c r="J104" s="21">
        <v>253</v>
      </c>
      <c r="K104" s="21">
        <f t="shared" si="1458"/>
        <v>253</v>
      </c>
      <c r="L104" s="21">
        <f t="shared" si="1459"/>
        <v>253</v>
      </c>
      <c r="M104" s="21">
        <f t="shared" si="1460"/>
        <v>0</v>
      </c>
      <c r="N104" s="95">
        <f>VLOOKUP(D104,'WTG PH-III'!$D$5:$U$198,17,0)</f>
        <v>45796</v>
      </c>
      <c r="O104" s="95">
        <f>VLOOKUP(D104,'WTG PH-III'!$D$5:$U$198,18,0)</f>
        <v>45806</v>
      </c>
      <c r="P104" s="21">
        <f t="shared" si="1461"/>
        <v>0</v>
      </c>
      <c r="Q104" s="21"/>
      <c r="R104" s="21">
        <f t="shared" si="1462"/>
        <v>0</v>
      </c>
      <c r="S104" s="21"/>
      <c r="T104" s="21">
        <f t="shared" si="1463"/>
        <v>0</v>
      </c>
      <c r="U104" s="21"/>
      <c r="V104" s="21">
        <f t="shared" si="1464"/>
        <v>0</v>
      </c>
      <c r="W104" s="21"/>
      <c r="X104" s="21">
        <f t="shared" si="1465"/>
        <v>0</v>
      </c>
      <c r="Y104" s="21"/>
      <c r="Z104" s="21">
        <f t="shared" si="1466"/>
        <v>0</v>
      </c>
      <c r="AA104" s="21"/>
      <c r="AB104" s="21">
        <f t="shared" si="1467"/>
        <v>0</v>
      </c>
      <c r="AC104" s="21"/>
      <c r="AD104" s="21">
        <f t="shared" si="1468"/>
        <v>0</v>
      </c>
      <c r="AE104" s="21"/>
      <c r="AF104" s="21">
        <f t="shared" si="1469"/>
        <v>0</v>
      </c>
      <c r="AG104" s="21"/>
      <c r="AH104" s="21">
        <f t="shared" si="1470"/>
        <v>0</v>
      </c>
      <c r="AI104" s="21"/>
      <c r="AJ104" s="21">
        <f t="shared" si="1471"/>
        <v>0</v>
      </c>
      <c r="AK104" s="21"/>
      <c r="AL104" s="21">
        <f t="shared" si="1472"/>
        <v>0</v>
      </c>
      <c r="AM104" s="21"/>
      <c r="AN104" s="21">
        <f t="shared" si="1473"/>
        <v>0</v>
      </c>
      <c r="AO104" s="21"/>
      <c r="AP104" s="21">
        <f t="shared" si="1474"/>
        <v>0</v>
      </c>
      <c r="AQ104" s="21"/>
      <c r="AR104" s="21">
        <f t="shared" si="1475"/>
        <v>0</v>
      </c>
      <c r="AS104" s="21"/>
      <c r="AT104" s="21">
        <f t="shared" si="1476"/>
        <v>0</v>
      </c>
      <c r="AU104" s="21"/>
      <c r="AV104" s="21">
        <f t="shared" si="1477"/>
        <v>0</v>
      </c>
      <c r="AW104" s="21"/>
      <c r="AX104" s="21">
        <f t="shared" si="1478"/>
        <v>0</v>
      </c>
      <c r="AY104" s="21"/>
      <c r="AZ104" s="21">
        <f t="shared" si="1479"/>
        <v>0</v>
      </c>
      <c r="BA104" s="21"/>
      <c r="BB104" s="21">
        <f t="shared" si="1480"/>
        <v>0</v>
      </c>
      <c r="BC104" s="21"/>
      <c r="BD104" s="21">
        <f t="shared" si="1481"/>
        <v>0</v>
      </c>
      <c r="BE104" s="21"/>
      <c r="BF104" s="21">
        <f t="shared" si="1482"/>
        <v>0</v>
      </c>
      <c r="BG104" s="21"/>
      <c r="BH104" s="21">
        <f t="shared" si="1483"/>
        <v>0</v>
      </c>
      <c r="BI104" s="21"/>
      <c r="BJ104" s="21">
        <f t="shared" si="1484"/>
        <v>0</v>
      </c>
      <c r="BK104" s="21"/>
      <c r="BL104" s="21">
        <f t="shared" si="1485"/>
        <v>0</v>
      </c>
      <c r="BM104" s="21"/>
      <c r="BN104" s="21">
        <f t="shared" si="1486"/>
        <v>0</v>
      </c>
      <c r="BO104" s="21"/>
      <c r="BP104" s="21">
        <f t="shared" si="1487"/>
        <v>0</v>
      </c>
      <c r="BQ104" s="21"/>
      <c r="BR104" s="21">
        <f t="shared" si="1488"/>
        <v>0</v>
      </c>
      <c r="BS104" s="21"/>
      <c r="BT104" s="21">
        <f t="shared" si="1489"/>
        <v>0</v>
      </c>
      <c r="BU104" s="21"/>
      <c r="BV104" s="21">
        <f t="shared" si="1490"/>
        <v>0</v>
      </c>
      <c r="BW104" s="21"/>
      <c r="BX104" s="21">
        <f t="shared" si="1491"/>
        <v>0</v>
      </c>
      <c r="BY104" s="21"/>
      <c r="BZ104" s="21">
        <f t="shared" si="1492"/>
        <v>0</v>
      </c>
      <c r="CA104" s="21"/>
      <c r="CB104" s="21">
        <f t="shared" si="1493"/>
        <v>0</v>
      </c>
      <c r="CC104" s="21"/>
      <c r="CD104" s="21">
        <f t="shared" si="1494"/>
        <v>0</v>
      </c>
      <c r="CE104" s="21"/>
      <c r="CF104" s="21">
        <f t="shared" si="1495"/>
        <v>0</v>
      </c>
      <c r="CG104" s="21"/>
      <c r="CH104" s="21">
        <f t="shared" si="1496"/>
        <v>0</v>
      </c>
      <c r="CI104" s="21"/>
      <c r="CJ104" s="21">
        <f t="shared" si="1497"/>
        <v>0</v>
      </c>
      <c r="CK104" s="21"/>
      <c r="CL104" s="21">
        <f t="shared" si="1498"/>
        <v>0</v>
      </c>
      <c r="CM104" s="21"/>
      <c r="CN104" s="21">
        <f t="shared" si="1499"/>
        <v>0</v>
      </c>
      <c r="CO104" s="21"/>
      <c r="CP104" s="21">
        <f t="shared" si="1500"/>
        <v>0</v>
      </c>
      <c r="CQ104" s="21"/>
      <c r="CR104" s="21">
        <f t="shared" si="1501"/>
        <v>0</v>
      </c>
      <c r="CS104" s="21"/>
      <c r="CT104" s="21">
        <f t="shared" si="1502"/>
        <v>0</v>
      </c>
      <c r="CU104" s="21"/>
      <c r="CV104" s="21">
        <f t="shared" si="1503"/>
        <v>0</v>
      </c>
      <c r="CW104" s="21"/>
      <c r="CX104" s="21">
        <f t="shared" si="1504"/>
        <v>0</v>
      </c>
      <c r="CY104" s="21"/>
      <c r="CZ104" s="21">
        <f t="shared" si="1505"/>
        <v>0</v>
      </c>
      <c r="DA104" s="21"/>
      <c r="DB104" s="21">
        <f t="shared" si="1506"/>
        <v>0</v>
      </c>
      <c r="DC104" s="21"/>
      <c r="DD104" s="21">
        <f t="shared" si="1507"/>
        <v>0</v>
      </c>
      <c r="DE104" s="21"/>
      <c r="DF104" s="21">
        <f t="shared" si="1508"/>
        <v>0</v>
      </c>
      <c r="DG104" s="21"/>
      <c r="DH104" s="21">
        <f t="shared" si="1509"/>
        <v>0</v>
      </c>
      <c r="DI104" s="21"/>
      <c r="DJ104" s="21">
        <f t="shared" si="1510"/>
        <v>0</v>
      </c>
      <c r="DK104" s="21"/>
      <c r="DL104" s="21">
        <f t="shared" si="1511"/>
        <v>0</v>
      </c>
      <c r="DM104" s="21"/>
      <c r="DN104" s="21">
        <f t="shared" si="1512"/>
        <v>0</v>
      </c>
      <c r="DO104" s="21"/>
      <c r="DP104" s="21">
        <f t="shared" si="1513"/>
        <v>0</v>
      </c>
      <c r="DQ104" s="21"/>
      <c r="DR104" s="21">
        <f t="shared" si="1514"/>
        <v>0</v>
      </c>
      <c r="DS104" s="21"/>
      <c r="DT104" s="21">
        <f t="shared" si="1515"/>
        <v>0</v>
      </c>
      <c r="DU104" s="21"/>
      <c r="DV104" s="21">
        <f t="shared" si="1516"/>
        <v>0</v>
      </c>
      <c r="DW104" s="21"/>
      <c r="DX104" s="21">
        <f t="shared" si="1517"/>
        <v>0</v>
      </c>
      <c r="DY104" s="21"/>
      <c r="DZ104" s="21">
        <f t="shared" si="1518"/>
        <v>0</v>
      </c>
      <c r="EA104" s="21"/>
      <c r="EB104" s="21">
        <f t="shared" si="1519"/>
        <v>0</v>
      </c>
      <c r="EC104" s="21"/>
      <c r="ED104" s="21">
        <f t="shared" si="1520"/>
        <v>0</v>
      </c>
      <c r="EE104" s="21"/>
      <c r="EF104" s="21">
        <f t="shared" si="1521"/>
        <v>0</v>
      </c>
      <c r="EG104" s="21"/>
      <c r="EH104" s="21">
        <f t="shared" si="1522"/>
        <v>0</v>
      </c>
      <c r="EI104" s="21"/>
      <c r="EJ104" s="21">
        <f t="shared" si="1523"/>
        <v>0</v>
      </c>
      <c r="EK104" s="21"/>
      <c r="EL104" s="21">
        <f t="shared" si="1524"/>
        <v>0</v>
      </c>
      <c r="EM104" s="21"/>
      <c r="EN104" s="21">
        <f t="shared" si="1525"/>
        <v>0</v>
      </c>
      <c r="EO104" s="21"/>
      <c r="EP104" s="21">
        <f t="shared" si="1526"/>
        <v>0</v>
      </c>
      <c r="EQ104" s="21"/>
      <c r="ER104" s="21">
        <f t="shared" si="1527"/>
        <v>0</v>
      </c>
      <c r="ES104" s="21"/>
      <c r="ET104" s="21">
        <f t="shared" si="1528"/>
        <v>0</v>
      </c>
      <c r="EU104" s="21"/>
      <c r="EV104" s="21">
        <f t="shared" si="1529"/>
        <v>0</v>
      </c>
      <c r="EW104" s="21"/>
      <c r="EX104" s="21">
        <f t="shared" si="1530"/>
        <v>0</v>
      </c>
      <c r="EY104" s="21"/>
      <c r="EZ104" s="21">
        <f t="shared" si="1531"/>
        <v>0</v>
      </c>
      <c r="FA104" s="21"/>
      <c r="FB104" s="21">
        <f t="shared" si="1532"/>
        <v>0</v>
      </c>
      <c r="FC104" s="21"/>
      <c r="FD104" s="21">
        <f t="shared" si="1533"/>
        <v>0</v>
      </c>
      <c r="FE104" s="21"/>
      <c r="FF104" s="21">
        <f t="shared" si="1534"/>
        <v>0</v>
      </c>
      <c r="FG104" s="21"/>
      <c r="FH104" s="21">
        <f t="shared" si="1535"/>
        <v>0</v>
      </c>
      <c r="FI104" s="21"/>
      <c r="FJ104" s="21">
        <f t="shared" si="1536"/>
        <v>0</v>
      </c>
      <c r="FK104" s="21"/>
      <c r="FL104" s="21">
        <f t="shared" si="1537"/>
        <v>0</v>
      </c>
      <c r="FM104" s="21"/>
      <c r="FN104" s="21">
        <f t="shared" si="1538"/>
        <v>0</v>
      </c>
      <c r="FO104" s="21"/>
      <c r="FP104" s="21">
        <f t="shared" si="1539"/>
        <v>0</v>
      </c>
      <c r="FQ104" s="21"/>
      <c r="FR104" s="21">
        <f t="shared" si="1540"/>
        <v>0</v>
      </c>
      <c r="FS104" s="21"/>
      <c r="FT104" s="21">
        <f t="shared" si="1541"/>
        <v>0</v>
      </c>
      <c r="FU104" s="21"/>
      <c r="FV104" s="21">
        <f t="shared" si="1542"/>
        <v>0</v>
      </c>
      <c r="FW104" s="21"/>
      <c r="FX104" s="21">
        <f t="shared" si="1543"/>
        <v>0</v>
      </c>
      <c r="FY104" s="21"/>
      <c r="FZ104" s="21">
        <f t="shared" si="1544"/>
        <v>0</v>
      </c>
      <c r="GA104" s="21"/>
      <c r="GB104" s="21">
        <f t="shared" si="1545"/>
        <v>0</v>
      </c>
      <c r="GC104" s="21"/>
      <c r="GD104" s="21">
        <f t="shared" si="1546"/>
        <v>0</v>
      </c>
      <c r="GE104" s="21"/>
      <c r="GF104" s="21">
        <f t="shared" si="1547"/>
        <v>0</v>
      </c>
      <c r="GG104" s="21"/>
      <c r="GH104" s="21">
        <f t="shared" si="1548"/>
        <v>0</v>
      </c>
      <c r="GI104" s="21"/>
      <c r="GJ104" s="21">
        <f t="shared" si="1549"/>
        <v>0</v>
      </c>
      <c r="GK104" s="21"/>
      <c r="GL104" s="21">
        <f t="shared" si="1550"/>
        <v>0</v>
      </c>
      <c r="GM104" s="21"/>
      <c r="GN104" s="21">
        <f t="shared" si="1551"/>
        <v>0</v>
      </c>
      <c r="GO104" s="21"/>
      <c r="GP104" s="21">
        <f t="shared" si="1552"/>
        <v>0</v>
      </c>
      <c r="GQ104" s="21"/>
      <c r="GR104" s="21">
        <f t="shared" si="1553"/>
        <v>0</v>
      </c>
      <c r="GS104" s="21"/>
      <c r="GT104" s="21">
        <f t="shared" si="1554"/>
        <v>0</v>
      </c>
      <c r="GU104" s="21"/>
      <c r="GV104" s="21">
        <f t="shared" si="1555"/>
        <v>0</v>
      </c>
      <c r="GW104" s="21"/>
      <c r="GX104" s="21">
        <f t="shared" si="1556"/>
        <v>0</v>
      </c>
      <c r="GY104" s="21"/>
      <c r="GZ104" s="21">
        <f t="shared" si="1557"/>
        <v>0</v>
      </c>
      <c r="HA104" s="21"/>
      <c r="HB104" s="21">
        <f t="shared" si="1558"/>
        <v>0</v>
      </c>
      <c r="HC104" s="21"/>
      <c r="HD104" s="21">
        <f t="shared" si="1559"/>
        <v>0</v>
      </c>
      <c r="HE104" s="21"/>
      <c r="HF104" s="21">
        <f t="shared" si="1560"/>
        <v>0</v>
      </c>
      <c r="HG104" s="21"/>
      <c r="HH104" s="21">
        <f t="shared" si="1561"/>
        <v>0</v>
      </c>
      <c r="HI104" s="21"/>
      <c r="HJ104" s="21">
        <f t="shared" si="1562"/>
        <v>0</v>
      </c>
      <c r="HK104" s="21"/>
      <c r="HL104" s="21">
        <f t="shared" si="1563"/>
        <v>0</v>
      </c>
      <c r="HM104" s="21"/>
      <c r="HN104" s="21">
        <f t="shared" si="1564"/>
        <v>0</v>
      </c>
      <c r="HO104" s="21"/>
      <c r="HP104" s="21">
        <f t="shared" si="1565"/>
        <v>0</v>
      </c>
      <c r="HQ104" s="21"/>
      <c r="HR104" s="21">
        <f t="shared" si="1566"/>
        <v>0</v>
      </c>
      <c r="HS104" s="21"/>
      <c r="HT104" s="21">
        <f t="shared" si="1567"/>
        <v>0</v>
      </c>
      <c r="HU104" s="21"/>
      <c r="HV104" s="21">
        <f t="shared" si="1568"/>
        <v>0</v>
      </c>
      <c r="HW104" s="21"/>
      <c r="HX104" s="21">
        <f t="shared" si="1569"/>
        <v>0</v>
      </c>
      <c r="HY104" s="21"/>
      <c r="HZ104" s="21">
        <f t="shared" si="1570"/>
        <v>0</v>
      </c>
      <c r="IA104" s="21"/>
      <c r="IB104" s="21">
        <f t="shared" si="1571"/>
        <v>0</v>
      </c>
      <c r="IC104" s="21"/>
      <c r="ID104" s="21">
        <f t="shared" si="1572"/>
        <v>0</v>
      </c>
      <c r="IE104" s="21"/>
      <c r="IF104" s="21">
        <f t="shared" si="1573"/>
        <v>0</v>
      </c>
      <c r="IG104" s="21"/>
      <c r="IH104" s="21">
        <f t="shared" si="1574"/>
        <v>0</v>
      </c>
      <c r="II104" s="21"/>
      <c r="IJ104" s="21">
        <f t="shared" si="1575"/>
        <v>0</v>
      </c>
      <c r="IK104" s="21"/>
      <c r="IL104" s="21">
        <f t="shared" si="1576"/>
        <v>0</v>
      </c>
      <c r="IM104" s="21"/>
      <c r="IN104" s="21">
        <f t="shared" si="1577"/>
        <v>0</v>
      </c>
      <c r="IO104" s="21"/>
      <c r="IP104" s="21">
        <f t="shared" si="1578"/>
        <v>0</v>
      </c>
      <c r="IQ104" s="21"/>
      <c r="IR104" s="21">
        <f t="shared" si="1579"/>
        <v>0</v>
      </c>
      <c r="IS104" s="21"/>
      <c r="IT104" s="21">
        <f t="shared" si="1580"/>
        <v>0</v>
      </c>
      <c r="IU104" s="21"/>
      <c r="IV104" s="21">
        <f t="shared" si="1581"/>
        <v>0</v>
      </c>
      <c r="IW104" s="21"/>
      <c r="IX104" s="21">
        <f t="shared" si="1582"/>
        <v>0</v>
      </c>
      <c r="IY104" s="21"/>
      <c r="IZ104" s="21">
        <f t="shared" si="1583"/>
        <v>0</v>
      </c>
      <c r="JA104" s="21"/>
      <c r="JB104" s="21">
        <f t="shared" si="1584"/>
        <v>0</v>
      </c>
      <c r="JC104" s="21"/>
      <c r="JD104" s="21">
        <f t="shared" si="1585"/>
        <v>0</v>
      </c>
      <c r="JE104" s="21"/>
      <c r="JF104" s="21">
        <f t="shared" si="1586"/>
        <v>0</v>
      </c>
      <c r="JG104" s="21"/>
      <c r="JH104" s="21">
        <f t="shared" si="1587"/>
        <v>0</v>
      </c>
      <c r="JI104" s="21"/>
      <c r="JJ104" s="21">
        <f t="shared" si="1588"/>
        <v>0</v>
      </c>
      <c r="JK104" s="21"/>
      <c r="JL104" s="21">
        <f t="shared" si="1589"/>
        <v>0</v>
      </c>
      <c r="JM104" s="21"/>
      <c r="JN104" s="21">
        <f t="shared" si="1590"/>
        <v>0</v>
      </c>
      <c r="JO104" s="21"/>
      <c r="JP104" s="21">
        <f t="shared" si="1591"/>
        <v>0</v>
      </c>
      <c r="JQ104" s="21"/>
      <c r="JR104" s="21">
        <f t="shared" si="1592"/>
        <v>0</v>
      </c>
      <c r="JS104" s="21"/>
      <c r="JT104" s="21">
        <f t="shared" si="1593"/>
        <v>0</v>
      </c>
      <c r="JU104" s="21"/>
      <c r="JV104" s="21">
        <f t="shared" si="1594"/>
        <v>0</v>
      </c>
      <c r="JW104" s="21"/>
      <c r="JX104" s="21">
        <f t="shared" si="1595"/>
        <v>0</v>
      </c>
      <c r="JY104" s="21"/>
      <c r="JZ104" s="21">
        <f t="shared" si="1596"/>
        <v>0</v>
      </c>
      <c r="KA104" s="21"/>
      <c r="KB104" s="21">
        <f t="shared" si="1597"/>
        <v>0</v>
      </c>
      <c r="KC104" s="21"/>
      <c r="KD104" s="21">
        <f t="shared" si="1598"/>
        <v>0</v>
      </c>
      <c r="KE104" s="21"/>
      <c r="KF104" s="21">
        <f t="shared" si="1599"/>
        <v>0</v>
      </c>
      <c r="KG104" s="21"/>
      <c r="KH104" s="21">
        <f t="shared" si="1600"/>
        <v>0</v>
      </c>
      <c r="KI104" s="21"/>
      <c r="KJ104" s="21">
        <f t="shared" si="1601"/>
        <v>0</v>
      </c>
      <c r="KK104" s="21"/>
      <c r="KL104" s="21">
        <f t="shared" si="1602"/>
        <v>0</v>
      </c>
      <c r="KM104" s="21"/>
      <c r="KN104" s="21">
        <f t="shared" si="1603"/>
        <v>0</v>
      </c>
      <c r="KO104" s="21"/>
      <c r="KP104" s="21">
        <f t="shared" si="1604"/>
        <v>0</v>
      </c>
      <c r="KQ104" s="21"/>
      <c r="KR104" s="21">
        <f t="shared" si="1605"/>
        <v>0</v>
      </c>
      <c r="KS104" s="21"/>
      <c r="KT104" s="21">
        <f t="shared" si="1606"/>
        <v>0</v>
      </c>
      <c r="KU104" s="21"/>
      <c r="KV104" s="21">
        <f t="shared" si="1607"/>
        <v>0</v>
      </c>
      <c r="KW104" s="21"/>
      <c r="KX104" s="21">
        <f t="shared" si="1608"/>
        <v>0</v>
      </c>
      <c r="KY104" s="21"/>
      <c r="KZ104" s="21">
        <f t="shared" si="1609"/>
        <v>0</v>
      </c>
      <c r="LA104" s="21"/>
      <c r="LB104" s="21">
        <f t="shared" si="1610"/>
        <v>0</v>
      </c>
      <c r="LC104" s="21"/>
      <c r="LD104" s="21">
        <f t="shared" si="1611"/>
        <v>0</v>
      </c>
      <c r="LE104" s="21"/>
      <c r="LF104" s="21">
        <f t="shared" si="1612"/>
        <v>0</v>
      </c>
      <c r="LG104" s="21"/>
      <c r="LH104" s="21">
        <f t="shared" si="1613"/>
        <v>23</v>
      </c>
      <c r="LI104" s="21"/>
      <c r="LJ104" s="21">
        <f t="shared" si="1614"/>
        <v>23</v>
      </c>
      <c r="LK104" s="21"/>
      <c r="LL104" s="21">
        <f t="shared" si="1615"/>
        <v>23</v>
      </c>
      <c r="LM104" s="21"/>
      <c r="LN104" s="21">
        <f t="shared" si="1616"/>
        <v>23</v>
      </c>
      <c r="LO104" s="21"/>
      <c r="LP104" s="21">
        <f t="shared" si="1617"/>
        <v>23</v>
      </c>
      <c r="LQ104" s="21"/>
      <c r="LR104" s="21">
        <f t="shared" si="1618"/>
        <v>23</v>
      </c>
      <c r="LS104" s="21"/>
      <c r="LT104" s="21">
        <f t="shared" si="1619"/>
        <v>23</v>
      </c>
      <c r="LU104" s="21"/>
      <c r="LV104" s="21">
        <f t="shared" si="1620"/>
        <v>23</v>
      </c>
      <c r="LW104" s="21"/>
      <c r="LX104" s="21">
        <f t="shared" si="1621"/>
        <v>23</v>
      </c>
      <c r="LY104" s="21"/>
      <c r="LZ104" s="21">
        <f t="shared" si="1622"/>
        <v>23</v>
      </c>
      <c r="MA104" s="21"/>
      <c r="MB104" s="21">
        <f t="shared" si="1623"/>
        <v>23</v>
      </c>
      <c r="MC104" s="21"/>
      <c r="MD104" s="21">
        <f t="shared" si="1624"/>
        <v>0</v>
      </c>
      <c r="ME104" s="21"/>
      <c r="MF104" s="21">
        <f t="shared" si="1625"/>
        <v>0</v>
      </c>
      <c r="MG104" s="21"/>
      <c r="MH104" s="21">
        <f t="shared" si="1626"/>
        <v>0</v>
      </c>
      <c r="MI104" s="21"/>
      <c r="MJ104" s="21">
        <f t="shared" si="1627"/>
        <v>0</v>
      </c>
      <c r="MK104" s="21"/>
      <c r="ML104" s="21">
        <f t="shared" si="1628"/>
        <v>0</v>
      </c>
      <c r="MM104" s="21"/>
      <c r="MN104" s="21">
        <f t="shared" si="1629"/>
        <v>0</v>
      </c>
      <c r="MO104" s="21"/>
      <c r="MP104" s="21">
        <f t="shared" si="1630"/>
        <v>0</v>
      </c>
      <c r="MQ104" s="21"/>
      <c r="MR104" s="21">
        <f t="shared" si="1631"/>
        <v>0</v>
      </c>
      <c r="MS104" s="21"/>
      <c r="MT104" s="21">
        <f t="shared" si="1632"/>
        <v>0</v>
      </c>
      <c r="MU104" s="21"/>
      <c r="MV104" s="21">
        <f t="shared" si="1633"/>
        <v>0</v>
      </c>
      <c r="MW104" s="21"/>
      <c r="MX104" s="21">
        <f t="shared" si="1634"/>
        <v>0</v>
      </c>
      <c r="MY104" s="21"/>
      <c r="MZ104" s="21">
        <f t="shared" si="1635"/>
        <v>0</v>
      </c>
      <c r="NA104" s="21">
        <v>24</v>
      </c>
      <c r="NB104" s="21">
        <f t="shared" si="1636"/>
        <v>0</v>
      </c>
      <c r="NC104" s="21">
        <v>25</v>
      </c>
      <c r="ND104" s="21">
        <f t="shared" si="1637"/>
        <v>0</v>
      </c>
      <c r="NE104" s="21">
        <v>36</v>
      </c>
      <c r="NF104" s="21">
        <f t="shared" si="1638"/>
        <v>0</v>
      </c>
      <c r="NG104" s="21">
        <v>22</v>
      </c>
      <c r="NH104" s="21">
        <f t="shared" si="1639"/>
        <v>0</v>
      </c>
      <c r="NI104" s="21">
        <v>37</v>
      </c>
      <c r="NJ104" s="21">
        <f t="shared" si="1640"/>
        <v>0</v>
      </c>
      <c r="NK104" s="21">
        <v>22</v>
      </c>
      <c r="NL104" s="21">
        <f t="shared" si="1641"/>
        <v>0</v>
      </c>
      <c r="NM104" s="21">
        <v>29</v>
      </c>
      <c r="NN104" s="21">
        <f t="shared" si="1642"/>
        <v>0</v>
      </c>
      <c r="NO104" s="21">
        <v>25</v>
      </c>
      <c r="NP104" s="21">
        <f t="shared" si="1643"/>
        <v>0</v>
      </c>
      <c r="NQ104" s="21">
        <v>23</v>
      </c>
      <c r="NR104" s="21">
        <f t="shared" si="1644"/>
        <v>0</v>
      </c>
      <c r="NS104" s="21">
        <v>10</v>
      </c>
      <c r="NT104" s="21">
        <f t="shared" si="1645"/>
        <v>0</v>
      </c>
      <c r="NU104" s="21"/>
      <c r="NV104" s="21">
        <f t="shared" si="1646"/>
        <v>0</v>
      </c>
      <c r="NW104" s="21"/>
      <c r="NX104" s="21">
        <f t="shared" si="1647"/>
        <v>0</v>
      </c>
      <c r="NY104" s="21"/>
      <c r="NZ104" s="21">
        <f t="shared" si="1648"/>
        <v>0</v>
      </c>
      <c r="OA104" s="21"/>
      <c r="OB104" s="21">
        <f t="shared" si="1649"/>
        <v>0</v>
      </c>
      <c r="OC104" s="21"/>
      <c r="OD104" s="21">
        <f t="shared" si="1650"/>
        <v>0</v>
      </c>
      <c r="OE104" s="21"/>
      <c r="OF104" s="21">
        <f t="shared" si="1651"/>
        <v>0</v>
      </c>
      <c r="OG104" s="21"/>
      <c r="OH104" s="21">
        <f t="shared" si="1652"/>
        <v>0</v>
      </c>
      <c r="OI104" s="21"/>
      <c r="OJ104" s="21">
        <f t="shared" si="1653"/>
        <v>0</v>
      </c>
      <c r="OK104" s="21"/>
      <c r="OL104" s="21">
        <f t="shared" si="1654"/>
        <v>0</v>
      </c>
      <c r="OM104" s="21"/>
      <c r="ON104" s="21">
        <f t="shared" si="1655"/>
        <v>0</v>
      </c>
      <c r="OO104" s="21"/>
      <c r="OP104" s="21">
        <f t="shared" si="1655"/>
        <v>0</v>
      </c>
      <c r="OQ104" s="21"/>
      <c r="OR104" s="21">
        <f t="shared" si="1655"/>
        <v>0</v>
      </c>
      <c r="OS104" s="21"/>
      <c r="OT104" s="21">
        <f t="shared" si="1655"/>
        <v>0</v>
      </c>
      <c r="OU104" s="21"/>
      <c r="OV104" s="21">
        <f t="shared" si="1655"/>
        <v>0</v>
      </c>
      <c r="OW104" s="21"/>
      <c r="OX104" s="21">
        <f t="shared" si="1655"/>
        <v>0</v>
      </c>
      <c r="OY104" s="21"/>
      <c r="OZ104" s="21">
        <f t="shared" si="1655"/>
        <v>0</v>
      </c>
      <c r="PA104" s="21"/>
      <c r="PB104" s="21">
        <f t="shared" si="1656"/>
        <v>0</v>
      </c>
      <c r="PC104" s="21"/>
      <c r="PD104" s="21">
        <f t="shared" si="1656"/>
        <v>0</v>
      </c>
      <c r="PE104" s="21"/>
      <c r="PF104" s="21">
        <f t="shared" si="1656"/>
        <v>0</v>
      </c>
      <c r="PG104" s="21"/>
      <c r="PH104" s="21">
        <f t="shared" si="1656"/>
        <v>0</v>
      </c>
      <c r="PI104" s="21"/>
      <c r="PJ104" s="21">
        <f t="shared" si="1656"/>
        <v>0</v>
      </c>
      <c r="PK104" s="21"/>
      <c r="PL104" s="21">
        <f t="shared" si="1656"/>
        <v>0</v>
      </c>
      <c r="PM104" s="21"/>
      <c r="PN104" s="21">
        <f t="shared" si="1657"/>
        <v>0</v>
      </c>
      <c r="PO104" s="21"/>
      <c r="PP104" s="21">
        <f t="shared" si="1657"/>
        <v>0</v>
      </c>
      <c r="PQ104" s="21"/>
      <c r="PR104" s="21">
        <f t="shared" si="1657"/>
        <v>0</v>
      </c>
      <c r="PS104" s="21"/>
      <c r="PT104" s="21">
        <f t="shared" si="1657"/>
        <v>0</v>
      </c>
      <c r="PU104" s="21"/>
      <c r="PV104" s="21">
        <f t="shared" si="1657"/>
        <v>0</v>
      </c>
      <c r="PW104" s="21"/>
      <c r="PX104" s="21">
        <f t="shared" si="1657"/>
        <v>0</v>
      </c>
      <c r="PY104" s="21"/>
      <c r="PZ104" s="21">
        <f t="shared" si="1658"/>
        <v>0</v>
      </c>
      <c r="QA104" s="21"/>
      <c r="QB104" s="21">
        <f t="shared" si="1658"/>
        <v>0</v>
      </c>
      <c r="QC104" s="21"/>
      <c r="QD104" s="21">
        <f t="shared" si="1658"/>
        <v>0</v>
      </c>
      <c r="QE104" s="21"/>
      <c r="QF104" s="21">
        <f t="shared" si="1658"/>
        <v>0</v>
      </c>
      <c r="QG104" s="21"/>
      <c r="QH104" s="21">
        <f t="shared" si="1658"/>
        <v>0</v>
      </c>
      <c r="QI104" s="21"/>
      <c r="QJ104" s="21">
        <f t="shared" si="1658"/>
        <v>0</v>
      </c>
      <c r="QK104" s="21"/>
      <c r="QL104" s="21">
        <f t="shared" si="1659"/>
        <v>0</v>
      </c>
      <c r="QM104" s="21"/>
      <c r="QN104" s="21">
        <f t="shared" si="1659"/>
        <v>0</v>
      </c>
      <c r="QO104" s="21"/>
      <c r="QP104" s="21">
        <f t="shared" si="1659"/>
        <v>0</v>
      </c>
      <c r="QQ104" s="21"/>
      <c r="QR104" s="21">
        <f t="shared" si="1659"/>
        <v>0</v>
      </c>
      <c r="QS104" s="21"/>
      <c r="QT104" s="21">
        <f t="shared" si="1659"/>
        <v>0</v>
      </c>
      <c r="QU104" s="21"/>
      <c r="QV104" s="21">
        <f t="shared" si="1659"/>
        <v>0</v>
      </c>
      <c r="QW104" s="21"/>
      <c r="QX104" s="21">
        <f t="shared" si="1660"/>
        <v>0</v>
      </c>
      <c r="QY104" s="21"/>
      <c r="QZ104" s="21">
        <f t="shared" si="1660"/>
        <v>0</v>
      </c>
      <c r="RA104" s="21"/>
      <c r="RB104" s="21">
        <f t="shared" si="1660"/>
        <v>0</v>
      </c>
      <c r="RC104" s="21"/>
      <c r="RD104" s="21">
        <f t="shared" si="1660"/>
        <v>0</v>
      </c>
      <c r="RE104" s="21"/>
      <c r="RF104" s="21">
        <f t="shared" si="1660"/>
        <v>0</v>
      </c>
      <c r="RG104" s="21"/>
      <c r="RH104" s="21">
        <f t="shared" si="1660"/>
        <v>0</v>
      </c>
      <c r="RI104" s="21"/>
      <c r="RJ104" s="21">
        <f t="shared" si="1332"/>
        <v>0</v>
      </c>
      <c r="RK104" s="21"/>
      <c r="RL104" s="21">
        <f t="shared" si="1333"/>
        <v>0</v>
      </c>
      <c r="RM104" s="21"/>
      <c r="RN104" s="21">
        <f t="shared" si="1334"/>
        <v>0</v>
      </c>
      <c r="RO104" s="21"/>
      <c r="RP104" s="21">
        <f t="shared" si="1335"/>
        <v>0</v>
      </c>
      <c r="RQ104" s="21"/>
      <c r="RR104" s="21">
        <f t="shared" si="1336"/>
        <v>0</v>
      </c>
      <c r="RS104" s="21"/>
      <c r="RT104" s="21">
        <f t="shared" si="1337"/>
        <v>0</v>
      </c>
      <c r="RU104" s="21"/>
      <c r="RV104" s="21">
        <f t="shared" si="1338"/>
        <v>0</v>
      </c>
      <c r="RW104" s="21"/>
      <c r="RX104" s="21">
        <f t="shared" si="1339"/>
        <v>0</v>
      </c>
      <c r="RY104" s="21"/>
      <c r="RZ104" s="21">
        <f t="shared" si="1340"/>
        <v>0</v>
      </c>
      <c r="SA104" s="21"/>
      <c r="SB104" s="21">
        <f t="shared" si="1341"/>
        <v>0</v>
      </c>
      <c r="SC104" s="21"/>
      <c r="SD104" s="21">
        <f t="shared" si="1342"/>
        <v>0</v>
      </c>
      <c r="SE104" s="21"/>
      <c r="SF104" s="21">
        <f t="shared" si="1343"/>
        <v>0</v>
      </c>
      <c r="SG104" s="21"/>
      <c r="SH104" s="21">
        <f t="shared" si="1344"/>
        <v>0</v>
      </c>
      <c r="SI104" s="21"/>
      <c r="SJ104" s="21">
        <f t="shared" si="1345"/>
        <v>0</v>
      </c>
      <c r="SK104" s="21"/>
      <c r="SL104" s="21">
        <f t="shared" si="1346"/>
        <v>0</v>
      </c>
      <c r="SM104" s="21"/>
      <c r="SN104" s="21">
        <f t="shared" si="1661"/>
        <v>0</v>
      </c>
      <c r="SO104" s="21"/>
      <c r="SP104" s="21">
        <f t="shared" si="1348"/>
        <v>0</v>
      </c>
      <c r="SQ104" s="21"/>
      <c r="SR104" s="21">
        <f t="shared" si="1349"/>
        <v>0</v>
      </c>
      <c r="SS104" s="21"/>
      <c r="ST104" s="21">
        <f t="shared" si="1350"/>
        <v>0</v>
      </c>
      <c r="SU104" s="21"/>
      <c r="SV104" s="21">
        <f t="shared" si="1351"/>
        <v>0</v>
      </c>
      <c r="SW104" s="21"/>
      <c r="SX104" s="21">
        <f t="shared" si="1352"/>
        <v>0</v>
      </c>
      <c r="SY104" s="21"/>
      <c r="SZ104" s="21">
        <f t="shared" si="1353"/>
        <v>0</v>
      </c>
      <c r="TA104" s="21"/>
      <c r="TB104" s="21">
        <f t="shared" si="1354"/>
        <v>0</v>
      </c>
      <c r="TC104" s="21"/>
      <c r="TD104" s="21">
        <f t="shared" si="1662"/>
        <v>0</v>
      </c>
      <c r="TE104" s="21"/>
      <c r="TF104" s="21">
        <f t="shared" si="1356"/>
        <v>0</v>
      </c>
      <c r="TG104" s="21"/>
      <c r="TH104" s="21">
        <f t="shared" si="1357"/>
        <v>0</v>
      </c>
      <c r="TI104" s="21"/>
      <c r="TJ104" s="21">
        <f t="shared" si="1358"/>
        <v>0</v>
      </c>
      <c r="TK104" s="21"/>
      <c r="TL104" s="21">
        <f t="shared" si="1663"/>
        <v>0</v>
      </c>
      <c r="TM104" s="21"/>
      <c r="TN104" s="21">
        <f t="shared" si="1664"/>
        <v>0</v>
      </c>
      <c r="TO104" s="21"/>
      <c r="TP104" s="21">
        <f t="shared" si="1665"/>
        <v>0</v>
      </c>
      <c r="TQ104" s="21"/>
      <c r="TR104" s="21">
        <f t="shared" si="1666"/>
        <v>0</v>
      </c>
      <c r="TS104" s="21"/>
      <c r="TT104" s="21">
        <f t="shared" si="1667"/>
        <v>0</v>
      </c>
      <c r="TU104" s="21"/>
      <c r="TV104" s="21">
        <f t="shared" si="1668"/>
        <v>0</v>
      </c>
      <c r="TW104" s="21"/>
      <c r="TX104" s="21">
        <f t="shared" si="1669"/>
        <v>0</v>
      </c>
      <c r="TY104" s="21"/>
      <c r="TZ104" s="21">
        <f t="shared" si="1670"/>
        <v>0</v>
      </c>
      <c r="UA104" s="21"/>
      <c r="UB104" s="21">
        <f t="shared" si="1671"/>
        <v>0</v>
      </c>
      <c r="UC104" s="21"/>
      <c r="UD104" s="21">
        <f t="shared" si="1672"/>
        <v>0</v>
      </c>
      <c r="UE104" s="21"/>
      <c r="UF104" s="21">
        <f t="shared" si="1673"/>
        <v>0</v>
      </c>
      <c r="UG104" s="21"/>
      <c r="UH104" s="21">
        <f t="shared" si="1370"/>
        <v>0</v>
      </c>
      <c r="UI104" s="21"/>
      <c r="UJ104" s="21">
        <f t="shared" si="1674"/>
        <v>0</v>
      </c>
      <c r="UK104" s="21"/>
      <c r="UL104" s="21">
        <f t="shared" si="1675"/>
        <v>0</v>
      </c>
      <c r="UM104" s="21"/>
      <c r="UN104" s="21">
        <f t="shared" si="1676"/>
        <v>0</v>
      </c>
      <c r="UO104" s="21"/>
      <c r="UP104" s="21">
        <f t="shared" si="1677"/>
        <v>0</v>
      </c>
      <c r="UQ104" s="21"/>
      <c r="UR104" s="21">
        <f t="shared" si="1678"/>
        <v>0</v>
      </c>
      <c r="US104" s="21"/>
      <c r="UT104" s="21">
        <f t="shared" si="1679"/>
        <v>0</v>
      </c>
      <c r="UU104" s="21"/>
      <c r="UV104" s="21">
        <f t="shared" si="1377"/>
        <v>0</v>
      </c>
      <c r="UW104" s="21"/>
      <c r="UX104" s="21">
        <f t="shared" si="1680"/>
        <v>0</v>
      </c>
      <c r="UY104" s="21"/>
      <c r="UZ104" s="21">
        <f t="shared" si="1379"/>
        <v>0</v>
      </c>
      <c r="VA104" s="21"/>
      <c r="VB104" s="21">
        <f t="shared" si="1681"/>
        <v>0</v>
      </c>
      <c r="VC104" s="21"/>
      <c r="VD104" s="21">
        <f t="shared" si="1682"/>
        <v>0</v>
      </c>
      <c r="VE104" s="21"/>
      <c r="VF104" s="21">
        <f t="shared" si="1683"/>
        <v>0</v>
      </c>
      <c r="VG104" s="21"/>
      <c r="VH104" s="21">
        <f t="shared" si="1684"/>
        <v>0</v>
      </c>
      <c r="VI104" s="21"/>
      <c r="VJ104" s="21">
        <f t="shared" si="1685"/>
        <v>0</v>
      </c>
      <c r="VK104" s="21"/>
      <c r="VL104" s="21">
        <f t="shared" si="1686"/>
        <v>0</v>
      </c>
      <c r="VM104" s="21"/>
      <c r="VN104" s="21">
        <f t="shared" si="1687"/>
        <v>0</v>
      </c>
      <c r="VO104" s="21"/>
      <c r="VP104" s="21">
        <f t="shared" si="1688"/>
        <v>0</v>
      </c>
      <c r="VQ104" s="21"/>
      <c r="VR104" s="21">
        <f t="shared" si="1655"/>
        <v>0</v>
      </c>
      <c r="VS104" s="21"/>
      <c r="VT104" s="21">
        <f t="shared" si="1689"/>
        <v>0</v>
      </c>
      <c r="VU104" s="21"/>
      <c r="VV104" s="21">
        <f t="shared" si="1689"/>
        <v>0</v>
      </c>
      <c r="VW104" s="21"/>
      <c r="VX104" s="21">
        <f t="shared" si="1690"/>
        <v>0</v>
      </c>
      <c r="VY104" s="21"/>
      <c r="VZ104" s="21">
        <f t="shared" si="1690"/>
        <v>0</v>
      </c>
      <c r="WA104" s="21"/>
      <c r="WB104" s="21">
        <f t="shared" si="1690"/>
        <v>0</v>
      </c>
      <c r="WC104" s="21"/>
      <c r="WD104" s="21">
        <f t="shared" si="1690"/>
        <v>0</v>
      </c>
      <c r="WE104" s="21"/>
      <c r="WF104" s="21">
        <f t="shared" si="1690"/>
        <v>0</v>
      </c>
      <c r="WG104" s="21"/>
      <c r="WH104" s="21">
        <f t="shared" si="1690"/>
        <v>0</v>
      </c>
      <c r="WI104" s="21"/>
      <c r="WJ104" s="21">
        <f t="shared" si="1690"/>
        <v>0</v>
      </c>
      <c r="WK104" s="21"/>
      <c r="WL104" s="21">
        <f t="shared" si="1690"/>
        <v>0</v>
      </c>
      <c r="WM104" s="21"/>
      <c r="WN104" s="21">
        <f t="shared" si="1691"/>
        <v>0</v>
      </c>
      <c r="WO104" s="21"/>
      <c r="WP104" s="21">
        <f t="shared" si="1691"/>
        <v>0</v>
      </c>
      <c r="WQ104" s="21"/>
      <c r="WR104" s="21">
        <f t="shared" si="1691"/>
        <v>0</v>
      </c>
      <c r="WS104" s="21"/>
      <c r="WT104" s="21">
        <f t="shared" si="1691"/>
        <v>0</v>
      </c>
      <c r="WU104" s="21"/>
      <c r="WV104" s="21">
        <f t="shared" si="1691"/>
        <v>0</v>
      </c>
      <c r="WW104" s="21"/>
      <c r="WX104" s="21">
        <f t="shared" si="1691"/>
        <v>0</v>
      </c>
      <c r="WY104" s="21"/>
      <c r="WZ104" s="21">
        <f t="shared" si="1691"/>
        <v>0</v>
      </c>
      <c r="XA104" s="21"/>
      <c r="XB104" s="21">
        <f t="shared" si="1691"/>
        <v>0</v>
      </c>
      <c r="XC104" s="21"/>
      <c r="XD104" s="21">
        <f t="shared" si="1692"/>
        <v>0</v>
      </c>
      <c r="XE104" s="21"/>
      <c r="XF104" s="21">
        <f t="shared" si="1692"/>
        <v>0</v>
      </c>
      <c r="XG104" s="21"/>
      <c r="XH104" s="21">
        <f t="shared" si="1692"/>
        <v>0</v>
      </c>
      <c r="XI104" s="21"/>
      <c r="XJ104" s="21">
        <f t="shared" si="1692"/>
        <v>0</v>
      </c>
      <c r="XK104" s="21"/>
      <c r="XL104" s="21">
        <f t="shared" si="1692"/>
        <v>0</v>
      </c>
      <c r="XM104" s="21"/>
      <c r="XN104" s="21">
        <f t="shared" si="1692"/>
        <v>0</v>
      </c>
      <c r="XO104" s="21"/>
      <c r="XP104" s="21">
        <f t="shared" si="1692"/>
        <v>0</v>
      </c>
      <c r="XQ104" s="21"/>
      <c r="XR104" s="21">
        <f t="shared" si="1692"/>
        <v>0</v>
      </c>
      <c r="XS104" s="21"/>
      <c r="XT104" s="21">
        <f t="shared" si="1689"/>
        <v>0</v>
      </c>
      <c r="XU104" s="21"/>
      <c r="XV104" s="21">
        <f t="shared" si="1689"/>
        <v>0</v>
      </c>
      <c r="XW104" s="21"/>
      <c r="XX104" s="21">
        <f t="shared" si="1689"/>
        <v>0</v>
      </c>
      <c r="XY104" s="21"/>
      <c r="XZ104" s="21">
        <f t="shared" si="1689"/>
        <v>0</v>
      </c>
      <c r="YA104" s="21"/>
      <c r="YB104" s="21">
        <f t="shared" si="1392"/>
        <v>0</v>
      </c>
      <c r="YC104" s="21"/>
      <c r="YD104" s="21">
        <f t="shared" si="1393"/>
        <v>0</v>
      </c>
      <c r="YE104" s="21"/>
      <c r="YF104" s="21">
        <f t="shared" si="1394"/>
        <v>0</v>
      </c>
      <c r="YG104" s="21"/>
      <c r="YH104" s="21">
        <f t="shared" si="1395"/>
        <v>0</v>
      </c>
      <c r="YI104" s="21"/>
      <c r="YJ104" s="21">
        <f t="shared" si="1396"/>
        <v>0</v>
      </c>
      <c r="YK104" s="21"/>
      <c r="YL104" s="21">
        <f t="shared" si="1397"/>
        <v>0</v>
      </c>
      <c r="YM104" s="21"/>
      <c r="YN104" s="21">
        <f t="shared" si="1398"/>
        <v>0</v>
      </c>
      <c r="YO104" s="21"/>
      <c r="YP104" s="21">
        <f t="shared" si="1399"/>
        <v>0</v>
      </c>
      <c r="YQ104" s="21"/>
      <c r="YR104" s="21">
        <f t="shared" si="1400"/>
        <v>0</v>
      </c>
      <c r="YS104" s="21"/>
      <c r="YT104" s="21">
        <f t="shared" si="1693"/>
        <v>0</v>
      </c>
      <c r="YU104" s="21"/>
      <c r="YV104" s="21">
        <f t="shared" si="1402"/>
        <v>0</v>
      </c>
      <c r="YW104" s="21"/>
      <c r="YX104" s="21">
        <f t="shared" si="1403"/>
        <v>0</v>
      </c>
      <c r="YY104" s="21"/>
      <c r="YZ104" s="21">
        <f t="shared" si="1689"/>
        <v>0</v>
      </c>
      <c r="ZA104" s="21"/>
      <c r="ZB104" s="21">
        <f t="shared" si="1404"/>
        <v>0</v>
      </c>
      <c r="ZC104" s="21"/>
      <c r="ZD104" s="21">
        <f t="shared" si="1405"/>
        <v>0</v>
      </c>
      <c r="ZE104" s="21"/>
      <c r="ZF104" s="21">
        <f t="shared" si="1406"/>
        <v>0</v>
      </c>
      <c r="ZG104" s="21"/>
      <c r="ZH104" s="21">
        <f t="shared" si="1694"/>
        <v>0</v>
      </c>
      <c r="ZI104" s="21"/>
      <c r="ZJ104" s="21">
        <f t="shared" si="1408"/>
        <v>0</v>
      </c>
      <c r="ZK104" s="21"/>
      <c r="ZL104" s="21">
        <f t="shared" si="1409"/>
        <v>0</v>
      </c>
      <c r="ZM104" s="21"/>
      <c r="ZN104" s="21">
        <f t="shared" si="1695"/>
        <v>0</v>
      </c>
      <c r="ZO104" s="21"/>
      <c r="ZP104" s="21">
        <f t="shared" si="1411"/>
        <v>0</v>
      </c>
      <c r="ZQ104" s="21"/>
      <c r="ZR104" s="21">
        <f t="shared" si="1412"/>
        <v>0</v>
      </c>
      <c r="ZS104" s="21"/>
      <c r="ZT104" s="21">
        <f t="shared" si="1689"/>
        <v>0</v>
      </c>
      <c r="ZU104" s="21"/>
      <c r="ZV104" s="21">
        <f t="shared" si="1696"/>
        <v>0</v>
      </c>
      <c r="ZW104" s="21"/>
      <c r="ZX104" s="21">
        <f t="shared" si="1697"/>
        <v>0</v>
      </c>
      <c r="ZY104" s="21"/>
      <c r="ZZ104" s="21">
        <f t="shared" si="1697"/>
        <v>0</v>
      </c>
      <c r="AAA104" s="21"/>
      <c r="AAB104" s="21">
        <f t="shared" si="1698"/>
        <v>0</v>
      </c>
      <c r="AAC104" s="21"/>
      <c r="AAD104" s="21">
        <f t="shared" si="1698"/>
        <v>0</v>
      </c>
      <c r="AAE104" s="21"/>
      <c r="AAF104" s="21">
        <f t="shared" si="1699"/>
        <v>0</v>
      </c>
      <c r="AAG104" s="21"/>
      <c r="AAH104" s="21">
        <f t="shared" si="1699"/>
        <v>0</v>
      </c>
      <c r="AAI104" s="21"/>
      <c r="AAJ104" s="21">
        <f t="shared" si="1700"/>
        <v>0</v>
      </c>
      <c r="AAK104" s="21"/>
      <c r="AAL104" s="21">
        <f t="shared" si="1700"/>
        <v>0</v>
      </c>
      <c r="AAM104" s="21"/>
      <c r="AAN104" s="21">
        <f t="shared" si="1701"/>
        <v>0</v>
      </c>
      <c r="AAO104" s="21"/>
      <c r="AAP104" s="21">
        <f t="shared" si="1701"/>
        <v>0</v>
      </c>
      <c r="AAQ104" s="21"/>
      <c r="AAR104" s="21">
        <f t="shared" si="1702"/>
        <v>0</v>
      </c>
      <c r="AAS104" s="21"/>
      <c r="AAT104" s="21">
        <f t="shared" si="1702"/>
        <v>0</v>
      </c>
      <c r="AAU104" s="21"/>
      <c r="AAV104" s="21">
        <f t="shared" si="1703"/>
        <v>0</v>
      </c>
      <c r="AAW104" s="21"/>
      <c r="AAX104" s="21">
        <f t="shared" si="1703"/>
        <v>0</v>
      </c>
      <c r="AAY104" s="21"/>
      <c r="AAZ104" s="21">
        <f t="shared" si="1704"/>
        <v>0</v>
      </c>
      <c r="ABA104" s="21"/>
      <c r="ABB104" s="21">
        <f t="shared" si="1704"/>
        <v>0</v>
      </c>
      <c r="ABC104" s="21"/>
      <c r="ABD104" s="21">
        <f t="shared" si="1705"/>
        <v>0</v>
      </c>
      <c r="ABE104" s="21"/>
      <c r="ABF104" s="21">
        <f t="shared" si="1705"/>
        <v>0</v>
      </c>
      <c r="ABG104" s="21"/>
      <c r="ABH104" s="21">
        <f t="shared" si="1706"/>
        <v>0</v>
      </c>
      <c r="ABI104" s="21"/>
      <c r="ABJ104" s="21">
        <f t="shared" si="1706"/>
        <v>0</v>
      </c>
      <c r="ABK104" s="21"/>
      <c r="ABL104" s="21">
        <f t="shared" si="1707"/>
        <v>0</v>
      </c>
      <c r="ABM104" s="21"/>
      <c r="ABN104" s="21">
        <f t="shared" si="1707"/>
        <v>0</v>
      </c>
      <c r="ABO104" s="21"/>
      <c r="ABP104" s="21">
        <f t="shared" si="1708"/>
        <v>0</v>
      </c>
      <c r="ABQ104" s="21"/>
      <c r="ABR104" s="21">
        <f t="shared" si="1708"/>
        <v>0</v>
      </c>
      <c r="ABS104" s="21"/>
      <c r="ABT104" s="21">
        <f t="shared" si="1709"/>
        <v>0</v>
      </c>
      <c r="ABU104" s="21"/>
      <c r="ABV104" s="21">
        <f t="shared" si="1709"/>
        <v>0</v>
      </c>
      <c r="ABW104" s="21"/>
      <c r="ABX104" s="21">
        <f t="shared" si="1710"/>
        <v>0</v>
      </c>
      <c r="ABY104" s="21"/>
      <c r="ABZ104" s="21">
        <f t="shared" si="1710"/>
        <v>0</v>
      </c>
      <c r="ACA104" s="21"/>
      <c r="ACB104" s="21">
        <f t="shared" si="1711"/>
        <v>0</v>
      </c>
      <c r="ACC104" s="21"/>
      <c r="ACD104" s="21">
        <f t="shared" si="1711"/>
        <v>0</v>
      </c>
      <c r="ACE104" s="21"/>
      <c r="ACF104" s="21">
        <f t="shared" si="1712"/>
        <v>0</v>
      </c>
      <c r="ACG104" s="21"/>
      <c r="ACH104" s="21">
        <f t="shared" si="1712"/>
        <v>0</v>
      </c>
      <c r="ACI104" s="21"/>
      <c r="ACJ104" s="21">
        <f t="shared" si="1713"/>
        <v>0</v>
      </c>
      <c r="ACK104" s="21"/>
      <c r="ACL104" s="21">
        <f t="shared" si="1713"/>
        <v>0</v>
      </c>
      <c r="ACM104" s="21"/>
      <c r="ACN104" s="21">
        <f t="shared" si="1714"/>
        <v>0</v>
      </c>
      <c r="ACO104" s="21"/>
      <c r="ACP104" s="21">
        <f t="shared" si="1714"/>
        <v>0</v>
      </c>
      <c r="ACQ104" s="21"/>
      <c r="ACR104" s="21">
        <f t="shared" si="1715"/>
        <v>0</v>
      </c>
      <c r="ACS104" s="21"/>
      <c r="ACT104" s="21">
        <f t="shared" si="1715"/>
        <v>0</v>
      </c>
      <c r="ACU104" s="21"/>
      <c r="ACV104" s="21">
        <f t="shared" si="1716"/>
        <v>0</v>
      </c>
      <c r="ACW104" s="21"/>
      <c r="ACX104" s="21">
        <f t="shared" si="1716"/>
        <v>0</v>
      </c>
      <c r="ACY104" s="21"/>
      <c r="ACZ104" s="21">
        <f t="shared" si="1717"/>
        <v>0</v>
      </c>
      <c r="ADA104" s="21"/>
      <c r="ADB104" s="21">
        <f t="shared" si="1717"/>
        <v>0</v>
      </c>
      <c r="ADC104" s="21"/>
      <c r="ADD104" s="21">
        <f t="shared" si="1718"/>
        <v>0</v>
      </c>
      <c r="ADE104" s="21"/>
      <c r="ADF104" s="21">
        <f t="shared" si="1718"/>
        <v>0</v>
      </c>
      <c r="ADG104" s="21"/>
      <c r="ADH104" s="21">
        <f t="shared" si="1719"/>
        <v>0</v>
      </c>
      <c r="ADI104" s="21"/>
      <c r="ADJ104" s="21">
        <f t="shared" si="1719"/>
        <v>0</v>
      </c>
      <c r="ADK104" s="21"/>
      <c r="ADL104" s="21">
        <f t="shared" si="1720"/>
        <v>0</v>
      </c>
      <c r="ADM104" s="21"/>
      <c r="ADN104" s="21">
        <f t="shared" si="1720"/>
        <v>0</v>
      </c>
      <c r="ADO104" s="21"/>
      <c r="ADP104" s="21">
        <f t="shared" si="1720"/>
        <v>0</v>
      </c>
      <c r="ADQ104" s="21"/>
      <c r="ADR104" s="21">
        <f t="shared" si="1720"/>
        <v>0</v>
      </c>
      <c r="ADS104" s="21"/>
      <c r="ADT104" s="21">
        <f t="shared" si="1720"/>
        <v>0</v>
      </c>
      <c r="ADU104" s="21"/>
      <c r="ADV104" s="21">
        <f t="shared" si="1721"/>
        <v>0</v>
      </c>
      <c r="ADW104" s="21"/>
      <c r="ADX104" s="21">
        <f t="shared" si="1721"/>
        <v>0</v>
      </c>
      <c r="ADY104" s="21"/>
      <c r="ADZ104" s="21">
        <f t="shared" si="1721"/>
        <v>0</v>
      </c>
      <c r="AEA104" s="21"/>
      <c r="AEB104" s="21">
        <f t="shared" si="1721"/>
        <v>0</v>
      </c>
      <c r="AEC104" s="21"/>
      <c r="AED104" s="21">
        <f t="shared" si="1722"/>
        <v>0</v>
      </c>
      <c r="AEE104" s="21"/>
      <c r="AEF104" s="21">
        <f t="shared" si="1722"/>
        <v>0</v>
      </c>
      <c r="AEG104" s="21"/>
      <c r="AEH104" s="21">
        <f t="shared" si="1722"/>
        <v>0</v>
      </c>
      <c r="AEI104" s="21"/>
      <c r="AEJ104" s="21">
        <f t="shared" si="1722"/>
        <v>0</v>
      </c>
      <c r="AEK104" s="21"/>
      <c r="AEL104" s="21">
        <f t="shared" si="1722"/>
        <v>0</v>
      </c>
      <c r="AEM104" s="21"/>
      <c r="AEN104" s="21">
        <f t="shared" si="1723"/>
        <v>0</v>
      </c>
      <c r="AEO104" s="21"/>
      <c r="AEP104" s="21">
        <f t="shared" si="1723"/>
        <v>0</v>
      </c>
      <c r="AEQ104" s="21"/>
      <c r="AER104" s="21">
        <f t="shared" si="1723"/>
        <v>0</v>
      </c>
      <c r="AES104" s="21"/>
      <c r="AET104" s="21">
        <f t="shared" si="1723"/>
        <v>0</v>
      </c>
      <c r="AEU104" s="21"/>
      <c r="AEV104" s="21">
        <f t="shared" si="1724"/>
        <v>0</v>
      </c>
      <c r="AEW104" s="21"/>
      <c r="AEX104" s="21">
        <f t="shared" si="1724"/>
        <v>0</v>
      </c>
      <c r="AEY104" s="21"/>
      <c r="AEZ104" s="21">
        <f t="shared" si="1724"/>
        <v>0</v>
      </c>
      <c r="AFA104" s="21"/>
      <c r="AFB104" s="21">
        <f t="shared" si="1724"/>
        <v>0</v>
      </c>
      <c r="AFC104" s="21"/>
      <c r="AFD104" s="21">
        <f t="shared" si="1724"/>
        <v>0</v>
      </c>
      <c r="AFE104" s="21"/>
      <c r="AFF104" s="21">
        <f t="shared" si="1725"/>
        <v>0</v>
      </c>
      <c r="AFG104" s="21"/>
      <c r="AFH104" s="21">
        <f t="shared" si="1725"/>
        <v>0</v>
      </c>
      <c r="AFI104" s="21"/>
      <c r="AFJ104" s="21">
        <f t="shared" si="1725"/>
        <v>0</v>
      </c>
      <c r="AFK104" s="21"/>
      <c r="AFL104" s="21">
        <f t="shared" si="1725"/>
        <v>0</v>
      </c>
      <c r="AFM104" s="21"/>
      <c r="AFN104" s="21">
        <f t="shared" si="1726"/>
        <v>0</v>
      </c>
      <c r="AFO104" s="21"/>
      <c r="AFP104" s="21">
        <f t="shared" si="1726"/>
        <v>0</v>
      </c>
      <c r="AFQ104" s="21"/>
      <c r="AFR104" s="21">
        <f t="shared" si="1726"/>
        <v>0</v>
      </c>
      <c r="AFS104" s="21"/>
      <c r="AFT104" s="21">
        <f t="shared" si="1726"/>
        <v>0</v>
      </c>
      <c r="AFU104" s="21"/>
      <c r="AFV104" s="21">
        <f t="shared" si="1726"/>
        <v>0</v>
      </c>
      <c r="AFW104" s="21"/>
      <c r="AFX104" s="21">
        <f t="shared" si="1727"/>
        <v>0</v>
      </c>
      <c r="AFY104" s="21"/>
      <c r="AFZ104" s="21">
        <f t="shared" si="1727"/>
        <v>0</v>
      </c>
      <c r="AGA104" s="21"/>
      <c r="AGB104" s="21">
        <f t="shared" si="1727"/>
        <v>0</v>
      </c>
      <c r="AGC104" s="21"/>
      <c r="AGD104" s="21">
        <f t="shared" si="1727"/>
        <v>0</v>
      </c>
      <c r="AGE104" s="21"/>
      <c r="AGF104" s="21">
        <f t="shared" si="1728"/>
        <v>0</v>
      </c>
      <c r="AGG104" s="21"/>
      <c r="AGH104" s="21">
        <f t="shared" si="1728"/>
        <v>0</v>
      </c>
      <c r="AGI104" s="21"/>
      <c r="AGJ104" s="21">
        <f t="shared" si="1728"/>
        <v>0</v>
      </c>
      <c r="AGK104" s="21"/>
      <c r="AGL104" s="21">
        <f t="shared" si="1728"/>
        <v>0</v>
      </c>
      <c r="AGM104" s="21"/>
      <c r="AGN104" s="21">
        <f t="shared" si="1728"/>
        <v>0</v>
      </c>
      <c r="AGO104" s="21"/>
      <c r="AGP104" s="21">
        <f t="shared" si="1729"/>
        <v>0</v>
      </c>
      <c r="AGQ104" s="21"/>
      <c r="AGR104" s="21">
        <f t="shared" si="1729"/>
        <v>0</v>
      </c>
      <c r="AGS104" s="21"/>
      <c r="AGT104" s="21">
        <f t="shared" si="1729"/>
        <v>0</v>
      </c>
      <c r="AGU104" s="21"/>
      <c r="AGV104" s="21">
        <f t="shared" si="1729"/>
        <v>0</v>
      </c>
      <c r="AGW104" s="21"/>
      <c r="AGX104" s="21">
        <f t="shared" si="1730"/>
        <v>0</v>
      </c>
      <c r="AGY104" s="21"/>
      <c r="AGZ104" s="21">
        <f t="shared" si="1730"/>
        <v>0</v>
      </c>
      <c r="AHA104" s="21"/>
      <c r="AHB104" s="21">
        <f t="shared" si="1730"/>
        <v>0</v>
      </c>
      <c r="AHC104" s="21"/>
      <c r="AHD104" s="21">
        <f t="shared" si="1730"/>
        <v>0</v>
      </c>
      <c r="AHE104" s="21"/>
      <c r="AHF104" s="21">
        <f t="shared" si="1730"/>
        <v>0</v>
      </c>
      <c r="AHG104" s="21"/>
      <c r="AHH104" s="21">
        <f t="shared" si="1731"/>
        <v>0</v>
      </c>
      <c r="AHI104" s="21"/>
      <c r="AHJ104" s="21">
        <f t="shared" si="1731"/>
        <v>0</v>
      </c>
      <c r="AHK104" s="21"/>
      <c r="AHL104" s="21">
        <f t="shared" si="1731"/>
        <v>0</v>
      </c>
      <c r="AHM104" s="21"/>
      <c r="AHN104" s="21">
        <f t="shared" si="1731"/>
        <v>0</v>
      </c>
      <c r="AHO104" s="21"/>
      <c r="AHP104" s="21">
        <f t="shared" si="1732"/>
        <v>0</v>
      </c>
      <c r="AHQ104" s="21"/>
      <c r="AHR104" s="21">
        <f t="shared" si="1732"/>
        <v>0</v>
      </c>
      <c r="AHS104" s="21"/>
      <c r="AHT104" s="21">
        <f t="shared" si="1732"/>
        <v>0</v>
      </c>
      <c r="AHU104" s="21"/>
      <c r="AHV104" s="21">
        <f t="shared" si="1732"/>
        <v>0</v>
      </c>
      <c r="AHW104" s="21"/>
      <c r="AHX104" s="21">
        <f t="shared" si="1732"/>
        <v>0</v>
      </c>
      <c r="AHY104" s="21"/>
      <c r="AHZ104" s="21">
        <f t="shared" si="1733"/>
        <v>0</v>
      </c>
      <c r="AIA104" s="21"/>
      <c r="AIB104" s="21">
        <f t="shared" si="1733"/>
        <v>0</v>
      </c>
      <c r="AIC104" s="21"/>
      <c r="AID104" s="21">
        <f t="shared" si="1733"/>
        <v>0</v>
      </c>
      <c r="AIE104" s="21"/>
      <c r="AIF104" s="21">
        <f t="shared" si="1733"/>
        <v>0</v>
      </c>
      <c r="AIG104" s="21"/>
      <c r="AIH104" s="21">
        <f t="shared" si="1734"/>
        <v>0</v>
      </c>
      <c r="AII104" s="21"/>
      <c r="AIJ104" s="21">
        <f t="shared" si="1734"/>
        <v>0</v>
      </c>
      <c r="AIK104" s="21"/>
      <c r="AIL104" s="21">
        <f t="shared" si="1734"/>
        <v>0</v>
      </c>
      <c r="AIM104" s="21"/>
      <c r="AIN104" s="21">
        <f t="shared" si="1734"/>
        <v>0</v>
      </c>
      <c r="AIO104" s="21"/>
      <c r="AIP104" s="21">
        <f t="shared" si="1734"/>
        <v>0</v>
      </c>
      <c r="AIQ104" s="21"/>
      <c r="AIR104" s="21">
        <f t="shared" si="1735"/>
        <v>0</v>
      </c>
      <c r="AIS104" s="21"/>
      <c r="AIT104" s="21">
        <f t="shared" si="1735"/>
        <v>0</v>
      </c>
      <c r="AIU104" s="21"/>
      <c r="AIV104" s="21">
        <f t="shared" si="1735"/>
        <v>0</v>
      </c>
      <c r="AIW104" s="21"/>
      <c r="AIX104" s="21">
        <f t="shared" si="1735"/>
        <v>0</v>
      </c>
      <c r="AIY104" s="21"/>
      <c r="AIZ104" s="21">
        <f t="shared" si="1689"/>
        <v>0</v>
      </c>
      <c r="AJA104" s="21"/>
    </row>
    <row r="105" spans="2:937" ht="13.5" customHeight="1" x14ac:dyDescent="0.25">
      <c r="B105" s="31">
        <v>100</v>
      </c>
      <c r="C105" s="192" t="s">
        <v>209</v>
      </c>
      <c r="D105" s="67" t="s">
        <v>156</v>
      </c>
      <c r="E105" s="194" t="s">
        <v>404</v>
      </c>
      <c r="F105" s="194" t="str">
        <f>_xlfn.XLOOKUP(D105,'WTG PH-III'!$D$5:$D$198,'WTG PH-III'!$B$5:$B$198,0,0,1)</f>
        <v>PSS-14</v>
      </c>
      <c r="G105" s="22" t="s">
        <v>537</v>
      </c>
      <c r="H105" s="22" t="s">
        <v>538</v>
      </c>
      <c r="I105" s="61">
        <v>13</v>
      </c>
      <c r="J105" s="21">
        <v>253</v>
      </c>
      <c r="K105" s="21">
        <f t="shared" si="1458"/>
        <v>253</v>
      </c>
      <c r="L105" s="21">
        <f t="shared" si="1459"/>
        <v>253</v>
      </c>
      <c r="M105" s="21">
        <f t="shared" si="1460"/>
        <v>0</v>
      </c>
      <c r="N105" s="95">
        <f>VLOOKUP(D105,'WTG PH-III'!$D$5:$U$198,17,0)</f>
        <v>45786</v>
      </c>
      <c r="O105" s="95">
        <f>VLOOKUP(D105,'WTG PH-III'!$D$5:$U$198,18,0)</f>
        <v>45796</v>
      </c>
      <c r="P105" s="21">
        <f t="shared" si="1461"/>
        <v>0</v>
      </c>
      <c r="Q105" s="21"/>
      <c r="R105" s="21">
        <f t="shared" si="1462"/>
        <v>0</v>
      </c>
      <c r="S105" s="21"/>
      <c r="T105" s="21">
        <f t="shared" si="1463"/>
        <v>0</v>
      </c>
      <c r="U105" s="21"/>
      <c r="V105" s="21">
        <f t="shared" si="1464"/>
        <v>0</v>
      </c>
      <c r="W105" s="21"/>
      <c r="X105" s="21">
        <f t="shared" si="1465"/>
        <v>0</v>
      </c>
      <c r="Y105" s="21"/>
      <c r="Z105" s="21">
        <f t="shared" si="1466"/>
        <v>0</v>
      </c>
      <c r="AA105" s="21"/>
      <c r="AB105" s="21">
        <f t="shared" si="1467"/>
        <v>0</v>
      </c>
      <c r="AC105" s="21"/>
      <c r="AD105" s="21">
        <f t="shared" si="1468"/>
        <v>0</v>
      </c>
      <c r="AE105" s="21"/>
      <c r="AF105" s="21">
        <f t="shared" si="1469"/>
        <v>0</v>
      </c>
      <c r="AG105" s="21"/>
      <c r="AH105" s="21">
        <f t="shared" si="1470"/>
        <v>0</v>
      </c>
      <c r="AI105" s="21"/>
      <c r="AJ105" s="21">
        <f t="shared" si="1471"/>
        <v>0</v>
      </c>
      <c r="AK105" s="21"/>
      <c r="AL105" s="21">
        <f t="shared" si="1472"/>
        <v>0</v>
      </c>
      <c r="AM105" s="21"/>
      <c r="AN105" s="21">
        <f t="shared" si="1473"/>
        <v>0</v>
      </c>
      <c r="AO105" s="21"/>
      <c r="AP105" s="21">
        <f t="shared" si="1474"/>
        <v>0</v>
      </c>
      <c r="AQ105" s="21"/>
      <c r="AR105" s="21">
        <f t="shared" si="1475"/>
        <v>0</v>
      </c>
      <c r="AS105" s="21"/>
      <c r="AT105" s="21">
        <f t="shared" si="1476"/>
        <v>0</v>
      </c>
      <c r="AU105" s="21"/>
      <c r="AV105" s="21">
        <f t="shared" si="1477"/>
        <v>0</v>
      </c>
      <c r="AW105" s="21"/>
      <c r="AX105" s="21">
        <f t="shared" si="1478"/>
        <v>0</v>
      </c>
      <c r="AY105" s="21"/>
      <c r="AZ105" s="21">
        <f t="shared" si="1479"/>
        <v>0</v>
      </c>
      <c r="BA105" s="21"/>
      <c r="BB105" s="21">
        <f t="shared" si="1480"/>
        <v>0</v>
      </c>
      <c r="BC105" s="21"/>
      <c r="BD105" s="21">
        <f t="shared" si="1481"/>
        <v>0</v>
      </c>
      <c r="BE105" s="21"/>
      <c r="BF105" s="21">
        <f t="shared" si="1482"/>
        <v>0</v>
      </c>
      <c r="BG105" s="21"/>
      <c r="BH105" s="21">
        <f t="shared" si="1483"/>
        <v>0</v>
      </c>
      <c r="BI105" s="21"/>
      <c r="BJ105" s="21">
        <f t="shared" si="1484"/>
        <v>0</v>
      </c>
      <c r="BK105" s="21"/>
      <c r="BL105" s="21">
        <f t="shared" si="1485"/>
        <v>0</v>
      </c>
      <c r="BM105" s="21"/>
      <c r="BN105" s="21">
        <f t="shared" si="1486"/>
        <v>0</v>
      </c>
      <c r="BO105" s="21"/>
      <c r="BP105" s="21">
        <f t="shared" si="1487"/>
        <v>0</v>
      </c>
      <c r="BQ105" s="21"/>
      <c r="BR105" s="21">
        <f t="shared" si="1488"/>
        <v>0</v>
      </c>
      <c r="BS105" s="21"/>
      <c r="BT105" s="21">
        <f t="shared" si="1489"/>
        <v>0</v>
      </c>
      <c r="BU105" s="21"/>
      <c r="BV105" s="21">
        <f t="shared" si="1490"/>
        <v>0</v>
      </c>
      <c r="BW105" s="21"/>
      <c r="BX105" s="21">
        <f t="shared" si="1491"/>
        <v>0</v>
      </c>
      <c r="BY105" s="21"/>
      <c r="BZ105" s="21">
        <f t="shared" si="1492"/>
        <v>0</v>
      </c>
      <c r="CA105" s="21"/>
      <c r="CB105" s="21">
        <f t="shared" si="1493"/>
        <v>0</v>
      </c>
      <c r="CC105" s="21"/>
      <c r="CD105" s="21">
        <f t="shared" si="1494"/>
        <v>0</v>
      </c>
      <c r="CE105" s="21"/>
      <c r="CF105" s="21">
        <f t="shared" si="1495"/>
        <v>0</v>
      </c>
      <c r="CG105" s="21"/>
      <c r="CH105" s="21">
        <f t="shared" si="1496"/>
        <v>0</v>
      </c>
      <c r="CI105" s="21"/>
      <c r="CJ105" s="21">
        <f t="shared" si="1497"/>
        <v>0</v>
      </c>
      <c r="CK105" s="21"/>
      <c r="CL105" s="21">
        <f t="shared" si="1498"/>
        <v>0</v>
      </c>
      <c r="CM105" s="21"/>
      <c r="CN105" s="21">
        <f t="shared" si="1499"/>
        <v>0</v>
      </c>
      <c r="CO105" s="21"/>
      <c r="CP105" s="21">
        <f t="shared" si="1500"/>
        <v>0</v>
      </c>
      <c r="CQ105" s="21"/>
      <c r="CR105" s="21">
        <f t="shared" si="1501"/>
        <v>0</v>
      </c>
      <c r="CS105" s="21"/>
      <c r="CT105" s="21">
        <f t="shared" si="1502"/>
        <v>0</v>
      </c>
      <c r="CU105" s="21"/>
      <c r="CV105" s="21">
        <f t="shared" si="1503"/>
        <v>0</v>
      </c>
      <c r="CW105" s="21"/>
      <c r="CX105" s="21">
        <f t="shared" si="1504"/>
        <v>0</v>
      </c>
      <c r="CY105" s="21"/>
      <c r="CZ105" s="21">
        <f t="shared" si="1505"/>
        <v>0</v>
      </c>
      <c r="DA105" s="21"/>
      <c r="DB105" s="21">
        <f t="shared" si="1506"/>
        <v>0</v>
      </c>
      <c r="DC105" s="21"/>
      <c r="DD105" s="21">
        <f t="shared" si="1507"/>
        <v>0</v>
      </c>
      <c r="DE105" s="21"/>
      <c r="DF105" s="21">
        <f t="shared" si="1508"/>
        <v>0</v>
      </c>
      <c r="DG105" s="21"/>
      <c r="DH105" s="21">
        <f t="shared" si="1509"/>
        <v>0</v>
      </c>
      <c r="DI105" s="21"/>
      <c r="DJ105" s="21">
        <f t="shared" si="1510"/>
        <v>0</v>
      </c>
      <c r="DK105" s="21"/>
      <c r="DL105" s="21">
        <f t="shared" si="1511"/>
        <v>0</v>
      </c>
      <c r="DM105" s="21"/>
      <c r="DN105" s="21">
        <f t="shared" si="1512"/>
        <v>0</v>
      </c>
      <c r="DO105" s="21"/>
      <c r="DP105" s="21">
        <f t="shared" si="1513"/>
        <v>0</v>
      </c>
      <c r="DQ105" s="21"/>
      <c r="DR105" s="21">
        <f t="shared" si="1514"/>
        <v>0</v>
      </c>
      <c r="DS105" s="21"/>
      <c r="DT105" s="21">
        <f t="shared" si="1515"/>
        <v>0</v>
      </c>
      <c r="DU105" s="21"/>
      <c r="DV105" s="21">
        <f t="shared" si="1516"/>
        <v>0</v>
      </c>
      <c r="DW105" s="21"/>
      <c r="DX105" s="21">
        <f t="shared" si="1517"/>
        <v>0</v>
      </c>
      <c r="DY105" s="21"/>
      <c r="DZ105" s="21">
        <f t="shared" si="1518"/>
        <v>0</v>
      </c>
      <c r="EA105" s="21"/>
      <c r="EB105" s="21">
        <f t="shared" si="1519"/>
        <v>0</v>
      </c>
      <c r="EC105" s="21"/>
      <c r="ED105" s="21">
        <f t="shared" si="1520"/>
        <v>0</v>
      </c>
      <c r="EE105" s="21"/>
      <c r="EF105" s="21">
        <f t="shared" si="1521"/>
        <v>0</v>
      </c>
      <c r="EG105" s="21"/>
      <c r="EH105" s="21">
        <f t="shared" si="1522"/>
        <v>0</v>
      </c>
      <c r="EI105" s="21"/>
      <c r="EJ105" s="21">
        <f t="shared" si="1523"/>
        <v>0</v>
      </c>
      <c r="EK105" s="21"/>
      <c r="EL105" s="21">
        <f t="shared" si="1524"/>
        <v>0</v>
      </c>
      <c r="EM105" s="21"/>
      <c r="EN105" s="21">
        <f t="shared" si="1525"/>
        <v>0</v>
      </c>
      <c r="EO105" s="21"/>
      <c r="EP105" s="21">
        <f t="shared" si="1526"/>
        <v>0</v>
      </c>
      <c r="EQ105" s="21"/>
      <c r="ER105" s="21">
        <f t="shared" si="1527"/>
        <v>0</v>
      </c>
      <c r="ES105" s="21"/>
      <c r="ET105" s="21">
        <f t="shared" si="1528"/>
        <v>0</v>
      </c>
      <c r="EU105" s="21"/>
      <c r="EV105" s="21">
        <f t="shared" si="1529"/>
        <v>0</v>
      </c>
      <c r="EW105" s="21"/>
      <c r="EX105" s="21">
        <f t="shared" si="1530"/>
        <v>0</v>
      </c>
      <c r="EY105" s="21"/>
      <c r="EZ105" s="21">
        <f t="shared" si="1531"/>
        <v>0</v>
      </c>
      <c r="FA105" s="21"/>
      <c r="FB105" s="21">
        <f t="shared" si="1532"/>
        <v>0</v>
      </c>
      <c r="FC105" s="21"/>
      <c r="FD105" s="21">
        <f t="shared" si="1533"/>
        <v>0</v>
      </c>
      <c r="FE105" s="21"/>
      <c r="FF105" s="21">
        <f t="shared" si="1534"/>
        <v>0</v>
      </c>
      <c r="FG105" s="21"/>
      <c r="FH105" s="21">
        <f t="shared" si="1535"/>
        <v>0</v>
      </c>
      <c r="FI105" s="21"/>
      <c r="FJ105" s="21">
        <f t="shared" si="1536"/>
        <v>0</v>
      </c>
      <c r="FK105" s="21"/>
      <c r="FL105" s="21">
        <f t="shared" si="1537"/>
        <v>0</v>
      </c>
      <c r="FM105" s="21"/>
      <c r="FN105" s="21">
        <f t="shared" si="1538"/>
        <v>0</v>
      </c>
      <c r="FO105" s="21"/>
      <c r="FP105" s="21">
        <f t="shared" si="1539"/>
        <v>0</v>
      </c>
      <c r="FQ105" s="21"/>
      <c r="FR105" s="21">
        <f t="shared" si="1540"/>
        <v>0</v>
      </c>
      <c r="FS105" s="21"/>
      <c r="FT105" s="21">
        <f t="shared" si="1541"/>
        <v>0</v>
      </c>
      <c r="FU105" s="21"/>
      <c r="FV105" s="21">
        <f t="shared" si="1542"/>
        <v>0</v>
      </c>
      <c r="FW105" s="21"/>
      <c r="FX105" s="21">
        <f t="shared" si="1543"/>
        <v>0</v>
      </c>
      <c r="FY105" s="21"/>
      <c r="FZ105" s="21">
        <f t="shared" si="1544"/>
        <v>0</v>
      </c>
      <c r="GA105" s="21"/>
      <c r="GB105" s="21">
        <f t="shared" si="1545"/>
        <v>0</v>
      </c>
      <c r="GC105" s="21"/>
      <c r="GD105" s="21">
        <f t="shared" si="1546"/>
        <v>0</v>
      </c>
      <c r="GE105" s="21"/>
      <c r="GF105" s="21">
        <f t="shared" si="1547"/>
        <v>0</v>
      </c>
      <c r="GG105" s="21"/>
      <c r="GH105" s="21">
        <f t="shared" si="1548"/>
        <v>0</v>
      </c>
      <c r="GI105" s="21"/>
      <c r="GJ105" s="21">
        <f t="shared" si="1549"/>
        <v>0</v>
      </c>
      <c r="GK105" s="21"/>
      <c r="GL105" s="21">
        <f t="shared" si="1550"/>
        <v>0</v>
      </c>
      <c r="GM105" s="21"/>
      <c r="GN105" s="21">
        <f t="shared" si="1551"/>
        <v>0</v>
      </c>
      <c r="GO105" s="21"/>
      <c r="GP105" s="21">
        <f t="shared" si="1552"/>
        <v>0</v>
      </c>
      <c r="GQ105" s="21"/>
      <c r="GR105" s="21">
        <f t="shared" si="1553"/>
        <v>0</v>
      </c>
      <c r="GS105" s="21"/>
      <c r="GT105" s="21">
        <f t="shared" si="1554"/>
        <v>0</v>
      </c>
      <c r="GU105" s="21"/>
      <c r="GV105" s="21">
        <f t="shared" si="1555"/>
        <v>0</v>
      </c>
      <c r="GW105" s="21"/>
      <c r="GX105" s="21">
        <f t="shared" si="1556"/>
        <v>0</v>
      </c>
      <c r="GY105" s="21"/>
      <c r="GZ105" s="21">
        <f t="shared" si="1557"/>
        <v>0</v>
      </c>
      <c r="HA105" s="21"/>
      <c r="HB105" s="21">
        <f t="shared" si="1558"/>
        <v>0</v>
      </c>
      <c r="HC105" s="21"/>
      <c r="HD105" s="21">
        <f t="shared" si="1559"/>
        <v>0</v>
      </c>
      <c r="HE105" s="21"/>
      <c r="HF105" s="21">
        <f t="shared" si="1560"/>
        <v>0</v>
      </c>
      <c r="HG105" s="21"/>
      <c r="HH105" s="21">
        <f t="shared" si="1561"/>
        <v>0</v>
      </c>
      <c r="HI105" s="21"/>
      <c r="HJ105" s="21">
        <f t="shared" si="1562"/>
        <v>0</v>
      </c>
      <c r="HK105" s="21"/>
      <c r="HL105" s="21">
        <f t="shared" si="1563"/>
        <v>0</v>
      </c>
      <c r="HM105" s="21"/>
      <c r="HN105" s="21">
        <f t="shared" si="1564"/>
        <v>0</v>
      </c>
      <c r="HO105" s="21"/>
      <c r="HP105" s="21">
        <f t="shared" si="1565"/>
        <v>0</v>
      </c>
      <c r="HQ105" s="21"/>
      <c r="HR105" s="21">
        <f t="shared" si="1566"/>
        <v>0</v>
      </c>
      <c r="HS105" s="21"/>
      <c r="HT105" s="21">
        <f t="shared" si="1567"/>
        <v>0</v>
      </c>
      <c r="HU105" s="21"/>
      <c r="HV105" s="21">
        <f t="shared" si="1568"/>
        <v>0</v>
      </c>
      <c r="HW105" s="21"/>
      <c r="HX105" s="21">
        <f t="shared" si="1569"/>
        <v>0</v>
      </c>
      <c r="HY105" s="21"/>
      <c r="HZ105" s="21">
        <f t="shared" si="1570"/>
        <v>0</v>
      </c>
      <c r="IA105" s="21"/>
      <c r="IB105" s="21">
        <f t="shared" si="1571"/>
        <v>0</v>
      </c>
      <c r="IC105" s="21"/>
      <c r="ID105" s="21">
        <f t="shared" si="1572"/>
        <v>0</v>
      </c>
      <c r="IE105" s="21"/>
      <c r="IF105" s="21">
        <f t="shared" si="1573"/>
        <v>0</v>
      </c>
      <c r="IG105" s="21"/>
      <c r="IH105" s="21">
        <f t="shared" si="1574"/>
        <v>0</v>
      </c>
      <c r="II105" s="21"/>
      <c r="IJ105" s="21">
        <f t="shared" si="1575"/>
        <v>0</v>
      </c>
      <c r="IK105" s="21"/>
      <c r="IL105" s="21">
        <f t="shared" si="1576"/>
        <v>0</v>
      </c>
      <c r="IM105" s="21"/>
      <c r="IN105" s="21">
        <f t="shared" si="1577"/>
        <v>0</v>
      </c>
      <c r="IO105" s="21"/>
      <c r="IP105" s="21">
        <f t="shared" si="1578"/>
        <v>0</v>
      </c>
      <c r="IQ105" s="21"/>
      <c r="IR105" s="21">
        <f t="shared" si="1579"/>
        <v>0</v>
      </c>
      <c r="IS105" s="21"/>
      <c r="IT105" s="21">
        <f t="shared" si="1580"/>
        <v>0</v>
      </c>
      <c r="IU105" s="21"/>
      <c r="IV105" s="21">
        <f t="shared" si="1581"/>
        <v>0</v>
      </c>
      <c r="IW105" s="21"/>
      <c r="IX105" s="21">
        <f t="shared" si="1582"/>
        <v>0</v>
      </c>
      <c r="IY105" s="21"/>
      <c r="IZ105" s="21">
        <f t="shared" si="1583"/>
        <v>0</v>
      </c>
      <c r="JA105" s="21"/>
      <c r="JB105" s="21">
        <f t="shared" si="1584"/>
        <v>0</v>
      </c>
      <c r="JC105" s="21"/>
      <c r="JD105" s="21">
        <f t="shared" si="1585"/>
        <v>0</v>
      </c>
      <c r="JE105" s="21"/>
      <c r="JF105" s="21">
        <f t="shared" si="1586"/>
        <v>0</v>
      </c>
      <c r="JG105" s="21"/>
      <c r="JH105" s="21">
        <f t="shared" si="1587"/>
        <v>0</v>
      </c>
      <c r="JI105" s="21"/>
      <c r="JJ105" s="21">
        <f t="shared" si="1588"/>
        <v>0</v>
      </c>
      <c r="JK105" s="21"/>
      <c r="JL105" s="21">
        <f t="shared" si="1589"/>
        <v>0</v>
      </c>
      <c r="JM105" s="21"/>
      <c r="JN105" s="21">
        <f t="shared" si="1590"/>
        <v>0</v>
      </c>
      <c r="JO105" s="21"/>
      <c r="JP105" s="21">
        <f t="shared" si="1591"/>
        <v>0</v>
      </c>
      <c r="JQ105" s="21"/>
      <c r="JR105" s="21">
        <f t="shared" si="1592"/>
        <v>0</v>
      </c>
      <c r="JS105" s="21"/>
      <c r="JT105" s="21">
        <f t="shared" si="1593"/>
        <v>0</v>
      </c>
      <c r="JU105" s="21"/>
      <c r="JV105" s="21">
        <f t="shared" si="1594"/>
        <v>0</v>
      </c>
      <c r="JW105" s="21"/>
      <c r="JX105" s="21">
        <f t="shared" si="1595"/>
        <v>0</v>
      </c>
      <c r="JY105" s="21"/>
      <c r="JZ105" s="21">
        <f t="shared" si="1596"/>
        <v>0</v>
      </c>
      <c r="KA105" s="21"/>
      <c r="KB105" s="21">
        <f t="shared" si="1597"/>
        <v>0</v>
      </c>
      <c r="KC105" s="21"/>
      <c r="KD105" s="21">
        <f t="shared" si="1598"/>
        <v>0</v>
      </c>
      <c r="KE105" s="21"/>
      <c r="KF105" s="21">
        <f t="shared" si="1599"/>
        <v>0</v>
      </c>
      <c r="KG105" s="21"/>
      <c r="KH105" s="21">
        <f t="shared" si="1600"/>
        <v>0</v>
      </c>
      <c r="KI105" s="21"/>
      <c r="KJ105" s="21">
        <f t="shared" si="1601"/>
        <v>0</v>
      </c>
      <c r="KK105" s="21"/>
      <c r="KL105" s="21">
        <f t="shared" si="1602"/>
        <v>0</v>
      </c>
      <c r="KM105" s="21"/>
      <c r="KN105" s="21">
        <f t="shared" si="1603"/>
        <v>23</v>
      </c>
      <c r="KO105" s="21"/>
      <c r="KP105" s="21">
        <f t="shared" si="1604"/>
        <v>23</v>
      </c>
      <c r="KQ105" s="21"/>
      <c r="KR105" s="21">
        <f t="shared" si="1605"/>
        <v>23</v>
      </c>
      <c r="KS105" s="21"/>
      <c r="KT105" s="21">
        <f t="shared" si="1606"/>
        <v>23</v>
      </c>
      <c r="KU105" s="21"/>
      <c r="KV105" s="21">
        <f t="shared" si="1607"/>
        <v>23</v>
      </c>
      <c r="KW105" s="21"/>
      <c r="KX105" s="21">
        <f t="shared" si="1608"/>
        <v>23</v>
      </c>
      <c r="KY105" s="21"/>
      <c r="KZ105" s="21">
        <f t="shared" si="1609"/>
        <v>23</v>
      </c>
      <c r="LA105" s="21"/>
      <c r="LB105" s="21">
        <f t="shared" si="1610"/>
        <v>23</v>
      </c>
      <c r="LC105" s="21"/>
      <c r="LD105" s="21">
        <f t="shared" si="1611"/>
        <v>23</v>
      </c>
      <c r="LE105" s="21"/>
      <c r="LF105" s="21">
        <f t="shared" si="1612"/>
        <v>23</v>
      </c>
      <c r="LG105" s="21"/>
      <c r="LH105" s="21">
        <f t="shared" si="1613"/>
        <v>23</v>
      </c>
      <c r="LI105" s="21"/>
      <c r="LJ105" s="21">
        <f t="shared" si="1614"/>
        <v>0</v>
      </c>
      <c r="LK105" s="21"/>
      <c r="LL105" s="21">
        <f t="shared" si="1615"/>
        <v>0</v>
      </c>
      <c r="LM105" s="21"/>
      <c r="LN105" s="21">
        <f t="shared" si="1616"/>
        <v>0</v>
      </c>
      <c r="LO105" s="21"/>
      <c r="LP105" s="21">
        <f t="shared" si="1617"/>
        <v>0</v>
      </c>
      <c r="LQ105" s="21"/>
      <c r="LR105" s="21">
        <f t="shared" si="1618"/>
        <v>0</v>
      </c>
      <c r="LS105" s="21"/>
      <c r="LT105" s="21">
        <f t="shared" si="1619"/>
        <v>0</v>
      </c>
      <c r="LU105" s="21"/>
      <c r="LV105" s="21">
        <f t="shared" si="1620"/>
        <v>0</v>
      </c>
      <c r="LW105" s="21"/>
      <c r="LX105" s="21">
        <f t="shared" si="1621"/>
        <v>0</v>
      </c>
      <c r="LY105" s="21"/>
      <c r="LZ105" s="21">
        <f t="shared" si="1622"/>
        <v>0</v>
      </c>
      <c r="MA105" s="21"/>
      <c r="MB105" s="21">
        <f t="shared" si="1623"/>
        <v>0</v>
      </c>
      <c r="MC105" s="21"/>
      <c r="MD105" s="21">
        <f t="shared" si="1624"/>
        <v>0</v>
      </c>
      <c r="ME105" s="21"/>
      <c r="MF105" s="21">
        <f t="shared" si="1625"/>
        <v>0</v>
      </c>
      <c r="MG105" s="21"/>
      <c r="MH105" s="21">
        <f t="shared" si="1626"/>
        <v>0</v>
      </c>
      <c r="MI105" s="21"/>
      <c r="MJ105" s="21">
        <f t="shared" si="1627"/>
        <v>0</v>
      </c>
      <c r="MK105" s="21"/>
      <c r="ML105" s="21">
        <f t="shared" si="1628"/>
        <v>0</v>
      </c>
      <c r="MM105" s="21"/>
      <c r="MN105" s="21">
        <f t="shared" si="1629"/>
        <v>0</v>
      </c>
      <c r="MO105" s="21"/>
      <c r="MP105" s="21">
        <f t="shared" si="1630"/>
        <v>0</v>
      </c>
      <c r="MQ105" s="21"/>
      <c r="MR105" s="21">
        <f t="shared" si="1631"/>
        <v>0</v>
      </c>
      <c r="MS105" s="21"/>
      <c r="MT105" s="21">
        <f t="shared" si="1632"/>
        <v>0</v>
      </c>
      <c r="MU105" s="21"/>
      <c r="MV105" s="21">
        <f t="shared" si="1633"/>
        <v>0</v>
      </c>
      <c r="MW105" s="21"/>
      <c r="MX105" s="21">
        <f t="shared" si="1634"/>
        <v>0</v>
      </c>
      <c r="MY105" s="21"/>
      <c r="MZ105" s="21">
        <f t="shared" si="1635"/>
        <v>0</v>
      </c>
      <c r="NA105" s="21"/>
      <c r="NB105" s="21">
        <f t="shared" si="1636"/>
        <v>0</v>
      </c>
      <c r="NC105" s="21"/>
      <c r="ND105" s="21">
        <f t="shared" si="1637"/>
        <v>0</v>
      </c>
      <c r="NE105" s="21"/>
      <c r="NF105" s="21">
        <f t="shared" si="1638"/>
        <v>0</v>
      </c>
      <c r="NG105" s="21"/>
      <c r="NH105" s="21">
        <f t="shared" si="1639"/>
        <v>0</v>
      </c>
      <c r="NI105" s="21"/>
      <c r="NJ105" s="21">
        <f t="shared" si="1640"/>
        <v>0</v>
      </c>
      <c r="NK105" s="21"/>
      <c r="NL105" s="21">
        <f t="shared" si="1641"/>
        <v>0</v>
      </c>
      <c r="NM105" s="21"/>
      <c r="NN105" s="21">
        <f t="shared" si="1642"/>
        <v>0</v>
      </c>
      <c r="NO105" s="21"/>
      <c r="NP105" s="21">
        <f t="shared" si="1643"/>
        <v>0</v>
      </c>
      <c r="NQ105" s="21"/>
      <c r="NR105" s="21">
        <f t="shared" si="1644"/>
        <v>0</v>
      </c>
      <c r="NS105" s="21"/>
      <c r="NT105" s="21">
        <f t="shared" si="1645"/>
        <v>0</v>
      </c>
      <c r="NU105" s="21"/>
      <c r="NV105" s="21">
        <f t="shared" si="1646"/>
        <v>0</v>
      </c>
      <c r="NW105" s="21"/>
      <c r="NX105" s="21">
        <f t="shared" si="1647"/>
        <v>0</v>
      </c>
      <c r="NY105" s="21"/>
      <c r="NZ105" s="21">
        <f t="shared" si="1648"/>
        <v>0</v>
      </c>
      <c r="OA105" s="21"/>
      <c r="OB105" s="21">
        <f t="shared" si="1649"/>
        <v>0</v>
      </c>
      <c r="OC105" s="21"/>
      <c r="OD105" s="21">
        <f t="shared" si="1650"/>
        <v>0</v>
      </c>
      <c r="OE105" s="21"/>
      <c r="OF105" s="21">
        <f t="shared" si="1651"/>
        <v>0</v>
      </c>
      <c r="OG105" s="21"/>
      <c r="OH105" s="21">
        <f t="shared" si="1652"/>
        <v>0</v>
      </c>
      <c r="OI105" s="21"/>
      <c r="OJ105" s="21">
        <f t="shared" si="1653"/>
        <v>0</v>
      </c>
      <c r="OK105" s="21"/>
      <c r="OL105" s="21">
        <f t="shared" si="1654"/>
        <v>0</v>
      </c>
      <c r="OM105" s="21"/>
      <c r="ON105" s="21">
        <f t="shared" si="1655"/>
        <v>0</v>
      </c>
      <c r="OO105" s="21"/>
      <c r="OP105" s="21">
        <f t="shared" si="1655"/>
        <v>0</v>
      </c>
      <c r="OQ105" s="21"/>
      <c r="OR105" s="21">
        <f t="shared" si="1655"/>
        <v>0</v>
      </c>
      <c r="OS105" s="21"/>
      <c r="OT105" s="21">
        <f t="shared" si="1655"/>
        <v>0</v>
      </c>
      <c r="OU105" s="21"/>
      <c r="OV105" s="21">
        <f t="shared" si="1655"/>
        <v>0</v>
      </c>
      <c r="OW105" s="21"/>
      <c r="OX105" s="21">
        <f t="shared" si="1655"/>
        <v>0</v>
      </c>
      <c r="OY105" s="21"/>
      <c r="OZ105" s="21">
        <f t="shared" si="1655"/>
        <v>0</v>
      </c>
      <c r="PA105" s="21"/>
      <c r="PB105" s="21">
        <f t="shared" si="1656"/>
        <v>0</v>
      </c>
      <c r="PC105" s="21"/>
      <c r="PD105" s="21">
        <f t="shared" si="1656"/>
        <v>0</v>
      </c>
      <c r="PE105" s="21"/>
      <c r="PF105" s="21">
        <f t="shared" si="1656"/>
        <v>0</v>
      </c>
      <c r="PG105" s="21"/>
      <c r="PH105" s="21">
        <f t="shared" si="1656"/>
        <v>0</v>
      </c>
      <c r="PI105" s="21"/>
      <c r="PJ105" s="21">
        <f t="shared" si="1656"/>
        <v>0</v>
      </c>
      <c r="PK105" s="21"/>
      <c r="PL105" s="21">
        <f t="shared" si="1656"/>
        <v>0</v>
      </c>
      <c r="PM105" s="21"/>
      <c r="PN105" s="21">
        <f t="shared" si="1657"/>
        <v>0</v>
      </c>
      <c r="PO105" s="21"/>
      <c r="PP105" s="21">
        <f t="shared" si="1657"/>
        <v>0</v>
      </c>
      <c r="PQ105" s="21"/>
      <c r="PR105" s="21">
        <f t="shared" si="1657"/>
        <v>0</v>
      </c>
      <c r="PS105" s="21"/>
      <c r="PT105" s="21">
        <f t="shared" si="1657"/>
        <v>0</v>
      </c>
      <c r="PU105" s="21"/>
      <c r="PV105" s="21">
        <f t="shared" si="1657"/>
        <v>0</v>
      </c>
      <c r="PW105" s="21">
        <v>9</v>
      </c>
      <c r="PX105" s="21">
        <f t="shared" si="1657"/>
        <v>0</v>
      </c>
      <c r="PY105" s="21">
        <v>28</v>
      </c>
      <c r="PZ105" s="21">
        <f t="shared" si="1658"/>
        <v>0</v>
      </c>
      <c r="QA105" s="21">
        <v>22</v>
      </c>
      <c r="QB105" s="21">
        <f t="shared" si="1658"/>
        <v>0</v>
      </c>
      <c r="QC105" s="21"/>
      <c r="QD105" s="21">
        <f t="shared" si="1658"/>
        <v>0</v>
      </c>
      <c r="QE105" s="21">
        <v>20</v>
      </c>
      <c r="QF105" s="21">
        <f t="shared" si="1658"/>
        <v>0</v>
      </c>
      <c r="QG105" s="21">
        <v>24</v>
      </c>
      <c r="QH105" s="21">
        <f t="shared" si="1658"/>
        <v>0</v>
      </c>
      <c r="QI105" s="21">
        <v>20</v>
      </c>
      <c r="QJ105" s="21">
        <f t="shared" si="1658"/>
        <v>0</v>
      </c>
      <c r="QK105" s="21">
        <v>15</v>
      </c>
      <c r="QL105" s="21">
        <f t="shared" si="1659"/>
        <v>0</v>
      </c>
      <c r="QM105" s="21">
        <v>19</v>
      </c>
      <c r="QN105" s="21">
        <f t="shared" si="1659"/>
        <v>0</v>
      </c>
      <c r="QO105" s="21">
        <v>20</v>
      </c>
      <c r="QP105" s="21">
        <f t="shared" si="1659"/>
        <v>0</v>
      </c>
      <c r="QQ105" s="21"/>
      <c r="QR105" s="21">
        <f t="shared" si="1659"/>
        <v>0</v>
      </c>
      <c r="QS105" s="21">
        <v>26</v>
      </c>
      <c r="QT105" s="21">
        <f t="shared" si="1659"/>
        <v>0</v>
      </c>
      <c r="QU105" s="21">
        <v>26</v>
      </c>
      <c r="QV105" s="21">
        <f t="shared" si="1659"/>
        <v>0</v>
      </c>
      <c r="QW105" s="21">
        <v>24</v>
      </c>
      <c r="QX105" s="21">
        <f t="shared" si="1660"/>
        <v>0</v>
      </c>
      <c r="QY105" s="21"/>
      <c r="QZ105" s="21">
        <f t="shared" si="1660"/>
        <v>0</v>
      </c>
      <c r="RA105" s="21"/>
      <c r="RB105" s="21">
        <f t="shared" si="1660"/>
        <v>0</v>
      </c>
      <c r="RC105" s="21"/>
      <c r="RD105" s="21">
        <f t="shared" si="1660"/>
        <v>0</v>
      </c>
      <c r="RE105" s="21"/>
      <c r="RF105" s="21">
        <f t="shared" si="1660"/>
        <v>0</v>
      </c>
      <c r="RG105" s="21"/>
      <c r="RH105" s="21">
        <f t="shared" si="1660"/>
        <v>0</v>
      </c>
      <c r="RI105" s="21"/>
      <c r="RJ105" s="21">
        <f t="shared" si="1332"/>
        <v>0</v>
      </c>
      <c r="RK105" s="21"/>
      <c r="RL105" s="21">
        <f t="shared" si="1333"/>
        <v>0</v>
      </c>
      <c r="RM105" s="21"/>
      <c r="RN105" s="21">
        <f t="shared" si="1334"/>
        <v>0</v>
      </c>
      <c r="RO105" s="21"/>
      <c r="RP105" s="21">
        <f t="shared" si="1335"/>
        <v>0</v>
      </c>
      <c r="RQ105" s="21"/>
      <c r="RR105" s="21">
        <f t="shared" si="1336"/>
        <v>0</v>
      </c>
      <c r="RS105" s="21"/>
      <c r="RT105" s="21">
        <f t="shared" si="1337"/>
        <v>0</v>
      </c>
      <c r="RU105" s="21"/>
      <c r="RV105" s="21">
        <f t="shared" si="1338"/>
        <v>0</v>
      </c>
      <c r="RW105" s="21"/>
      <c r="RX105" s="21">
        <f t="shared" si="1339"/>
        <v>0</v>
      </c>
      <c r="RY105" s="21"/>
      <c r="RZ105" s="21">
        <f t="shared" si="1340"/>
        <v>0</v>
      </c>
      <c r="SA105" s="21"/>
      <c r="SB105" s="21">
        <f t="shared" si="1341"/>
        <v>0</v>
      </c>
      <c r="SC105" s="21"/>
      <c r="SD105" s="21">
        <f t="shared" si="1342"/>
        <v>0</v>
      </c>
      <c r="SE105" s="21"/>
      <c r="SF105" s="21">
        <f t="shared" si="1343"/>
        <v>0</v>
      </c>
      <c r="SG105" s="21"/>
      <c r="SH105" s="21">
        <f t="shared" si="1344"/>
        <v>0</v>
      </c>
      <c r="SI105" s="21"/>
      <c r="SJ105" s="21">
        <f t="shared" si="1345"/>
        <v>0</v>
      </c>
      <c r="SK105" s="21"/>
      <c r="SL105" s="21">
        <f t="shared" si="1346"/>
        <v>0</v>
      </c>
      <c r="SM105" s="21"/>
      <c r="SN105" s="21">
        <f t="shared" si="1661"/>
        <v>0</v>
      </c>
      <c r="SO105" s="21"/>
      <c r="SP105" s="21">
        <f t="shared" si="1348"/>
        <v>0</v>
      </c>
      <c r="SQ105" s="21"/>
      <c r="SR105" s="21">
        <f t="shared" si="1349"/>
        <v>0</v>
      </c>
      <c r="SS105" s="21"/>
      <c r="ST105" s="21">
        <f t="shared" si="1350"/>
        <v>0</v>
      </c>
      <c r="SU105" s="21"/>
      <c r="SV105" s="21">
        <f t="shared" si="1351"/>
        <v>0</v>
      </c>
      <c r="SW105" s="21"/>
      <c r="SX105" s="21">
        <f t="shared" si="1352"/>
        <v>0</v>
      </c>
      <c r="SY105" s="21"/>
      <c r="SZ105" s="21">
        <f t="shared" si="1353"/>
        <v>0</v>
      </c>
      <c r="TA105" s="21"/>
      <c r="TB105" s="21">
        <f t="shared" si="1354"/>
        <v>0</v>
      </c>
      <c r="TC105" s="21"/>
      <c r="TD105" s="21">
        <f t="shared" si="1662"/>
        <v>0</v>
      </c>
      <c r="TE105" s="21"/>
      <c r="TF105" s="21">
        <f t="shared" si="1356"/>
        <v>0</v>
      </c>
      <c r="TG105" s="21"/>
      <c r="TH105" s="21">
        <f t="shared" si="1357"/>
        <v>0</v>
      </c>
      <c r="TI105" s="21"/>
      <c r="TJ105" s="21">
        <f t="shared" si="1358"/>
        <v>0</v>
      </c>
      <c r="TK105" s="21"/>
      <c r="TL105" s="21">
        <f t="shared" si="1663"/>
        <v>0</v>
      </c>
      <c r="TM105" s="21"/>
      <c r="TN105" s="21">
        <f t="shared" si="1664"/>
        <v>0</v>
      </c>
      <c r="TO105" s="21"/>
      <c r="TP105" s="21">
        <f t="shared" si="1665"/>
        <v>0</v>
      </c>
      <c r="TQ105" s="21"/>
      <c r="TR105" s="21">
        <f t="shared" si="1666"/>
        <v>0</v>
      </c>
      <c r="TS105" s="21"/>
      <c r="TT105" s="21">
        <f t="shared" si="1667"/>
        <v>0</v>
      </c>
      <c r="TU105" s="21"/>
      <c r="TV105" s="21">
        <f t="shared" si="1668"/>
        <v>0</v>
      </c>
      <c r="TW105" s="21"/>
      <c r="TX105" s="21">
        <f t="shared" si="1669"/>
        <v>0</v>
      </c>
      <c r="TY105" s="21"/>
      <c r="TZ105" s="21">
        <f t="shared" si="1670"/>
        <v>0</v>
      </c>
      <c r="UA105" s="21"/>
      <c r="UB105" s="21">
        <f t="shared" si="1671"/>
        <v>0</v>
      </c>
      <c r="UC105" s="21"/>
      <c r="UD105" s="21">
        <f t="shared" si="1672"/>
        <v>0</v>
      </c>
      <c r="UE105" s="21"/>
      <c r="UF105" s="21">
        <f t="shared" si="1673"/>
        <v>0</v>
      </c>
      <c r="UG105" s="21"/>
      <c r="UH105" s="21">
        <f t="shared" si="1370"/>
        <v>0</v>
      </c>
      <c r="UI105" s="21"/>
      <c r="UJ105" s="21">
        <f t="shared" si="1674"/>
        <v>0</v>
      </c>
      <c r="UK105" s="21"/>
      <c r="UL105" s="21">
        <f t="shared" si="1675"/>
        <v>0</v>
      </c>
      <c r="UM105" s="21"/>
      <c r="UN105" s="21">
        <f t="shared" si="1676"/>
        <v>0</v>
      </c>
      <c r="UO105" s="21"/>
      <c r="UP105" s="21">
        <f t="shared" si="1677"/>
        <v>0</v>
      </c>
      <c r="UQ105" s="21"/>
      <c r="UR105" s="21">
        <f t="shared" si="1678"/>
        <v>0</v>
      </c>
      <c r="US105" s="21"/>
      <c r="UT105" s="21">
        <f t="shared" si="1679"/>
        <v>0</v>
      </c>
      <c r="UU105" s="21"/>
      <c r="UV105" s="21">
        <f t="shared" si="1377"/>
        <v>0</v>
      </c>
      <c r="UW105" s="21"/>
      <c r="UX105" s="21">
        <f t="shared" si="1680"/>
        <v>0</v>
      </c>
      <c r="UY105" s="21"/>
      <c r="UZ105" s="21">
        <f t="shared" si="1379"/>
        <v>0</v>
      </c>
      <c r="VA105" s="21"/>
      <c r="VB105" s="21">
        <f t="shared" si="1681"/>
        <v>0</v>
      </c>
      <c r="VC105" s="21"/>
      <c r="VD105" s="21">
        <f t="shared" si="1682"/>
        <v>0</v>
      </c>
      <c r="VE105" s="21"/>
      <c r="VF105" s="21">
        <f t="shared" si="1683"/>
        <v>0</v>
      </c>
      <c r="VG105" s="21"/>
      <c r="VH105" s="21">
        <f t="shared" si="1684"/>
        <v>0</v>
      </c>
      <c r="VI105" s="21"/>
      <c r="VJ105" s="21">
        <f t="shared" si="1685"/>
        <v>0</v>
      </c>
      <c r="VK105" s="21"/>
      <c r="VL105" s="21">
        <f t="shared" si="1686"/>
        <v>0</v>
      </c>
      <c r="VM105" s="21"/>
      <c r="VN105" s="21">
        <f t="shared" si="1687"/>
        <v>0</v>
      </c>
      <c r="VO105" s="21"/>
      <c r="VP105" s="21">
        <f t="shared" si="1688"/>
        <v>0</v>
      </c>
      <c r="VQ105" s="21"/>
      <c r="VR105" s="21">
        <f t="shared" si="1655"/>
        <v>0</v>
      </c>
      <c r="VS105" s="21"/>
      <c r="VT105" s="21">
        <f t="shared" si="1689"/>
        <v>0</v>
      </c>
      <c r="VU105" s="21"/>
      <c r="VV105" s="21">
        <f t="shared" si="1689"/>
        <v>0</v>
      </c>
      <c r="VW105" s="21"/>
      <c r="VX105" s="21">
        <f t="shared" si="1690"/>
        <v>0</v>
      </c>
      <c r="VY105" s="21"/>
      <c r="VZ105" s="21">
        <f t="shared" si="1690"/>
        <v>0</v>
      </c>
      <c r="WA105" s="21"/>
      <c r="WB105" s="21">
        <f t="shared" si="1690"/>
        <v>0</v>
      </c>
      <c r="WC105" s="21"/>
      <c r="WD105" s="21">
        <f t="shared" si="1690"/>
        <v>0</v>
      </c>
      <c r="WE105" s="21"/>
      <c r="WF105" s="21">
        <f t="shared" si="1690"/>
        <v>0</v>
      </c>
      <c r="WG105" s="21"/>
      <c r="WH105" s="21">
        <f t="shared" si="1690"/>
        <v>0</v>
      </c>
      <c r="WI105" s="21"/>
      <c r="WJ105" s="21">
        <f t="shared" si="1690"/>
        <v>0</v>
      </c>
      <c r="WK105" s="21"/>
      <c r="WL105" s="21">
        <f t="shared" si="1690"/>
        <v>0</v>
      </c>
      <c r="WM105" s="21"/>
      <c r="WN105" s="21">
        <f t="shared" si="1691"/>
        <v>0</v>
      </c>
      <c r="WO105" s="21"/>
      <c r="WP105" s="21">
        <f t="shared" si="1691"/>
        <v>0</v>
      </c>
      <c r="WQ105" s="21"/>
      <c r="WR105" s="21">
        <f t="shared" si="1691"/>
        <v>0</v>
      </c>
      <c r="WS105" s="21"/>
      <c r="WT105" s="21">
        <f t="shared" si="1691"/>
        <v>0</v>
      </c>
      <c r="WU105" s="21"/>
      <c r="WV105" s="21">
        <f t="shared" si="1691"/>
        <v>0</v>
      </c>
      <c r="WW105" s="21"/>
      <c r="WX105" s="21">
        <f t="shared" si="1691"/>
        <v>0</v>
      </c>
      <c r="WY105" s="21"/>
      <c r="WZ105" s="21">
        <f t="shared" si="1691"/>
        <v>0</v>
      </c>
      <c r="XA105" s="21"/>
      <c r="XB105" s="21">
        <f t="shared" si="1691"/>
        <v>0</v>
      </c>
      <c r="XC105" s="21"/>
      <c r="XD105" s="21">
        <f t="shared" si="1692"/>
        <v>0</v>
      </c>
      <c r="XE105" s="21"/>
      <c r="XF105" s="21">
        <f t="shared" si="1692"/>
        <v>0</v>
      </c>
      <c r="XG105" s="21"/>
      <c r="XH105" s="21">
        <f t="shared" si="1692"/>
        <v>0</v>
      </c>
      <c r="XI105" s="21"/>
      <c r="XJ105" s="21">
        <f t="shared" si="1692"/>
        <v>0</v>
      </c>
      <c r="XK105" s="21"/>
      <c r="XL105" s="21">
        <f t="shared" si="1692"/>
        <v>0</v>
      </c>
      <c r="XM105" s="21"/>
      <c r="XN105" s="21">
        <f t="shared" si="1692"/>
        <v>0</v>
      </c>
      <c r="XO105" s="21"/>
      <c r="XP105" s="21">
        <f t="shared" si="1692"/>
        <v>0</v>
      </c>
      <c r="XQ105" s="21"/>
      <c r="XR105" s="21">
        <f t="shared" si="1692"/>
        <v>0</v>
      </c>
      <c r="XS105" s="21"/>
      <c r="XT105" s="21">
        <f t="shared" si="1689"/>
        <v>0</v>
      </c>
      <c r="XU105" s="21"/>
      <c r="XV105" s="21">
        <f t="shared" si="1689"/>
        <v>0</v>
      </c>
      <c r="XW105" s="21"/>
      <c r="XX105" s="21">
        <f t="shared" si="1689"/>
        <v>0</v>
      </c>
      <c r="XY105" s="21"/>
      <c r="XZ105" s="21">
        <f t="shared" si="1689"/>
        <v>0</v>
      </c>
      <c r="YA105" s="21"/>
      <c r="YB105" s="21">
        <f t="shared" si="1392"/>
        <v>0</v>
      </c>
      <c r="YC105" s="21"/>
      <c r="YD105" s="21">
        <f t="shared" si="1393"/>
        <v>0</v>
      </c>
      <c r="YE105" s="21"/>
      <c r="YF105" s="21">
        <f t="shared" si="1394"/>
        <v>0</v>
      </c>
      <c r="YG105" s="21"/>
      <c r="YH105" s="21">
        <f t="shared" si="1395"/>
        <v>0</v>
      </c>
      <c r="YI105" s="21"/>
      <c r="YJ105" s="21">
        <f t="shared" si="1396"/>
        <v>0</v>
      </c>
      <c r="YK105" s="21"/>
      <c r="YL105" s="21">
        <f t="shared" si="1397"/>
        <v>0</v>
      </c>
      <c r="YM105" s="21"/>
      <c r="YN105" s="21">
        <f t="shared" si="1398"/>
        <v>0</v>
      </c>
      <c r="YO105" s="21"/>
      <c r="YP105" s="21">
        <f t="shared" si="1399"/>
        <v>0</v>
      </c>
      <c r="YQ105" s="21"/>
      <c r="YR105" s="21">
        <f t="shared" si="1400"/>
        <v>0</v>
      </c>
      <c r="YS105" s="21"/>
      <c r="YT105" s="21">
        <f t="shared" si="1693"/>
        <v>0</v>
      </c>
      <c r="YU105" s="21"/>
      <c r="YV105" s="21">
        <f t="shared" si="1402"/>
        <v>0</v>
      </c>
      <c r="YW105" s="21"/>
      <c r="YX105" s="21">
        <f t="shared" si="1403"/>
        <v>0</v>
      </c>
      <c r="YY105" s="21"/>
      <c r="YZ105" s="21">
        <f t="shared" si="1689"/>
        <v>0</v>
      </c>
      <c r="ZA105" s="21"/>
      <c r="ZB105" s="21">
        <f t="shared" si="1404"/>
        <v>0</v>
      </c>
      <c r="ZC105" s="21"/>
      <c r="ZD105" s="21">
        <f t="shared" si="1405"/>
        <v>0</v>
      </c>
      <c r="ZE105" s="21"/>
      <c r="ZF105" s="21">
        <f t="shared" si="1406"/>
        <v>0</v>
      </c>
      <c r="ZG105" s="21"/>
      <c r="ZH105" s="21">
        <f t="shared" si="1694"/>
        <v>0</v>
      </c>
      <c r="ZI105" s="21"/>
      <c r="ZJ105" s="21">
        <f t="shared" si="1408"/>
        <v>0</v>
      </c>
      <c r="ZK105" s="21"/>
      <c r="ZL105" s="21">
        <f t="shared" si="1409"/>
        <v>0</v>
      </c>
      <c r="ZM105" s="21"/>
      <c r="ZN105" s="21">
        <f t="shared" si="1695"/>
        <v>0</v>
      </c>
      <c r="ZO105" s="21"/>
      <c r="ZP105" s="21">
        <f t="shared" si="1411"/>
        <v>0</v>
      </c>
      <c r="ZQ105" s="21"/>
      <c r="ZR105" s="21">
        <f t="shared" si="1412"/>
        <v>0</v>
      </c>
      <c r="ZS105" s="21"/>
      <c r="ZT105" s="21">
        <f t="shared" si="1689"/>
        <v>0</v>
      </c>
      <c r="ZU105" s="21"/>
      <c r="ZV105" s="21">
        <f t="shared" si="1696"/>
        <v>0</v>
      </c>
      <c r="ZW105" s="21"/>
      <c r="ZX105" s="21">
        <f t="shared" si="1697"/>
        <v>0</v>
      </c>
      <c r="ZY105" s="21"/>
      <c r="ZZ105" s="21">
        <f t="shared" si="1697"/>
        <v>0</v>
      </c>
      <c r="AAA105" s="21"/>
      <c r="AAB105" s="21">
        <f t="shared" si="1698"/>
        <v>0</v>
      </c>
      <c r="AAC105" s="21"/>
      <c r="AAD105" s="21">
        <f t="shared" si="1698"/>
        <v>0</v>
      </c>
      <c r="AAE105" s="21"/>
      <c r="AAF105" s="21">
        <f t="shared" si="1699"/>
        <v>0</v>
      </c>
      <c r="AAG105" s="21"/>
      <c r="AAH105" s="21">
        <f t="shared" si="1699"/>
        <v>0</v>
      </c>
      <c r="AAI105" s="21"/>
      <c r="AAJ105" s="21">
        <f t="shared" si="1700"/>
        <v>0</v>
      </c>
      <c r="AAK105" s="21"/>
      <c r="AAL105" s="21">
        <f t="shared" si="1700"/>
        <v>0</v>
      </c>
      <c r="AAM105" s="21"/>
      <c r="AAN105" s="21">
        <f t="shared" si="1701"/>
        <v>0</v>
      </c>
      <c r="AAO105" s="21"/>
      <c r="AAP105" s="21">
        <f t="shared" si="1701"/>
        <v>0</v>
      </c>
      <c r="AAQ105" s="21"/>
      <c r="AAR105" s="21">
        <f t="shared" si="1702"/>
        <v>0</v>
      </c>
      <c r="AAS105" s="21"/>
      <c r="AAT105" s="21">
        <f t="shared" si="1702"/>
        <v>0</v>
      </c>
      <c r="AAU105" s="21"/>
      <c r="AAV105" s="21">
        <f t="shared" si="1703"/>
        <v>0</v>
      </c>
      <c r="AAW105" s="21"/>
      <c r="AAX105" s="21">
        <f t="shared" si="1703"/>
        <v>0</v>
      </c>
      <c r="AAY105" s="21"/>
      <c r="AAZ105" s="21">
        <f t="shared" si="1704"/>
        <v>0</v>
      </c>
      <c r="ABA105" s="21"/>
      <c r="ABB105" s="21">
        <f t="shared" si="1704"/>
        <v>0</v>
      </c>
      <c r="ABC105" s="21"/>
      <c r="ABD105" s="21">
        <f t="shared" si="1705"/>
        <v>0</v>
      </c>
      <c r="ABE105" s="21"/>
      <c r="ABF105" s="21">
        <f t="shared" si="1705"/>
        <v>0</v>
      </c>
      <c r="ABG105" s="21"/>
      <c r="ABH105" s="21">
        <f t="shared" si="1706"/>
        <v>0</v>
      </c>
      <c r="ABI105" s="21"/>
      <c r="ABJ105" s="21">
        <f t="shared" si="1706"/>
        <v>0</v>
      </c>
      <c r="ABK105" s="21"/>
      <c r="ABL105" s="21">
        <f t="shared" si="1707"/>
        <v>0</v>
      </c>
      <c r="ABM105" s="21"/>
      <c r="ABN105" s="21">
        <f t="shared" si="1707"/>
        <v>0</v>
      </c>
      <c r="ABO105" s="21"/>
      <c r="ABP105" s="21">
        <f t="shared" si="1708"/>
        <v>0</v>
      </c>
      <c r="ABQ105" s="21"/>
      <c r="ABR105" s="21">
        <f t="shared" si="1708"/>
        <v>0</v>
      </c>
      <c r="ABS105" s="21"/>
      <c r="ABT105" s="21">
        <f t="shared" si="1709"/>
        <v>0</v>
      </c>
      <c r="ABU105" s="21"/>
      <c r="ABV105" s="21">
        <f t="shared" si="1709"/>
        <v>0</v>
      </c>
      <c r="ABW105" s="21"/>
      <c r="ABX105" s="21">
        <f t="shared" si="1710"/>
        <v>0</v>
      </c>
      <c r="ABY105" s="21"/>
      <c r="ABZ105" s="21">
        <f t="shared" si="1710"/>
        <v>0</v>
      </c>
      <c r="ACA105" s="21"/>
      <c r="ACB105" s="21">
        <f t="shared" si="1711"/>
        <v>0</v>
      </c>
      <c r="ACC105" s="21"/>
      <c r="ACD105" s="21">
        <f t="shared" si="1711"/>
        <v>0</v>
      </c>
      <c r="ACE105" s="21"/>
      <c r="ACF105" s="21">
        <f t="shared" si="1712"/>
        <v>0</v>
      </c>
      <c r="ACG105" s="21"/>
      <c r="ACH105" s="21">
        <f t="shared" si="1712"/>
        <v>0</v>
      </c>
      <c r="ACI105" s="21"/>
      <c r="ACJ105" s="21">
        <f t="shared" si="1713"/>
        <v>0</v>
      </c>
      <c r="ACK105" s="21"/>
      <c r="ACL105" s="21">
        <f t="shared" si="1713"/>
        <v>0</v>
      </c>
      <c r="ACM105" s="21"/>
      <c r="ACN105" s="21">
        <f t="shared" si="1714"/>
        <v>0</v>
      </c>
      <c r="ACO105" s="21"/>
      <c r="ACP105" s="21">
        <f t="shared" si="1714"/>
        <v>0</v>
      </c>
      <c r="ACQ105" s="21"/>
      <c r="ACR105" s="21">
        <f t="shared" si="1715"/>
        <v>0</v>
      </c>
      <c r="ACS105" s="21"/>
      <c r="ACT105" s="21">
        <f t="shared" si="1715"/>
        <v>0</v>
      </c>
      <c r="ACU105" s="21"/>
      <c r="ACV105" s="21">
        <f t="shared" si="1716"/>
        <v>0</v>
      </c>
      <c r="ACW105" s="21"/>
      <c r="ACX105" s="21">
        <f t="shared" si="1716"/>
        <v>0</v>
      </c>
      <c r="ACY105" s="21"/>
      <c r="ACZ105" s="21">
        <f t="shared" si="1717"/>
        <v>0</v>
      </c>
      <c r="ADA105" s="21"/>
      <c r="ADB105" s="21">
        <f t="shared" si="1717"/>
        <v>0</v>
      </c>
      <c r="ADC105" s="21"/>
      <c r="ADD105" s="21">
        <f t="shared" si="1718"/>
        <v>0</v>
      </c>
      <c r="ADE105" s="21"/>
      <c r="ADF105" s="21">
        <f t="shared" si="1718"/>
        <v>0</v>
      </c>
      <c r="ADG105" s="21"/>
      <c r="ADH105" s="21">
        <f t="shared" si="1719"/>
        <v>0</v>
      </c>
      <c r="ADI105" s="21"/>
      <c r="ADJ105" s="21">
        <f t="shared" si="1719"/>
        <v>0</v>
      </c>
      <c r="ADK105" s="21"/>
      <c r="ADL105" s="21">
        <f t="shared" si="1720"/>
        <v>0</v>
      </c>
      <c r="ADM105" s="21"/>
      <c r="ADN105" s="21">
        <f t="shared" si="1720"/>
        <v>0</v>
      </c>
      <c r="ADO105" s="21"/>
      <c r="ADP105" s="21">
        <f t="shared" si="1720"/>
        <v>0</v>
      </c>
      <c r="ADQ105" s="21"/>
      <c r="ADR105" s="21">
        <f t="shared" si="1720"/>
        <v>0</v>
      </c>
      <c r="ADS105" s="21"/>
      <c r="ADT105" s="21">
        <f t="shared" si="1720"/>
        <v>0</v>
      </c>
      <c r="ADU105" s="21"/>
      <c r="ADV105" s="21">
        <f t="shared" si="1721"/>
        <v>0</v>
      </c>
      <c r="ADW105" s="21"/>
      <c r="ADX105" s="21">
        <f t="shared" si="1721"/>
        <v>0</v>
      </c>
      <c r="ADY105" s="21"/>
      <c r="ADZ105" s="21">
        <f t="shared" si="1721"/>
        <v>0</v>
      </c>
      <c r="AEA105" s="21"/>
      <c r="AEB105" s="21">
        <f t="shared" si="1721"/>
        <v>0</v>
      </c>
      <c r="AEC105" s="21"/>
      <c r="AED105" s="21">
        <f t="shared" si="1722"/>
        <v>0</v>
      </c>
      <c r="AEE105" s="21"/>
      <c r="AEF105" s="21">
        <f t="shared" si="1722"/>
        <v>0</v>
      </c>
      <c r="AEG105" s="21"/>
      <c r="AEH105" s="21">
        <f t="shared" si="1722"/>
        <v>0</v>
      </c>
      <c r="AEI105" s="21"/>
      <c r="AEJ105" s="21">
        <f t="shared" si="1722"/>
        <v>0</v>
      </c>
      <c r="AEK105" s="21"/>
      <c r="AEL105" s="21">
        <f t="shared" si="1722"/>
        <v>0</v>
      </c>
      <c r="AEM105" s="21"/>
      <c r="AEN105" s="21">
        <f t="shared" si="1723"/>
        <v>0</v>
      </c>
      <c r="AEO105" s="21"/>
      <c r="AEP105" s="21">
        <f t="shared" si="1723"/>
        <v>0</v>
      </c>
      <c r="AEQ105" s="21"/>
      <c r="AER105" s="21">
        <f t="shared" si="1723"/>
        <v>0</v>
      </c>
      <c r="AES105" s="21"/>
      <c r="AET105" s="21">
        <f t="shared" si="1723"/>
        <v>0</v>
      </c>
      <c r="AEU105" s="21"/>
      <c r="AEV105" s="21">
        <f t="shared" si="1724"/>
        <v>0</v>
      </c>
      <c r="AEW105" s="21"/>
      <c r="AEX105" s="21">
        <f t="shared" si="1724"/>
        <v>0</v>
      </c>
      <c r="AEY105" s="21"/>
      <c r="AEZ105" s="21">
        <f t="shared" si="1724"/>
        <v>0</v>
      </c>
      <c r="AFA105" s="21"/>
      <c r="AFB105" s="21">
        <f t="shared" si="1724"/>
        <v>0</v>
      </c>
      <c r="AFC105" s="21"/>
      <c r="AFD105" s="21">
        <f t="shared" si="1724"/>
        <v>0</v>
      </c>
      <c r="AFE105" s="21"/>
      <c r="AFF105" s="21">
        <f t="shared" si="1725"/>
        <v>0</v>
      </c>
      <c r="AFG105" s="21"/>
      <c r="AFH105" s="21">
        <f t="shared" si="1725"/>
        <v>0</v>
      </c>
      <c r="AFI105" s="21"/>
      <c r="AFJ105" s="21">
        <f t="shared" si="1725"/>
        <v>0</v>
      </c>
      <c r="AFK105" s="21"/>
      <c r="AFL105" s="21">
        <f t="shared" si="1725"/>
        <v>0</v>
      </c>
      <c r="AFM105" s="21"/>
      <c r="AFN105" s="21">
        <f t="shared" si="1726"/>
        <v>0</v>
      </c>
      <c r="AFO105" s="21"/>
      <c r="AFP105" s="21">
        <f t="shared" si="1726"/>
        <v>0</v>
      </c>
      <c r="AFQ105" s="21"/>
      <c r="AFR105" s="21">
        <f t="shared" si="1726"/>
        <v>0</v>
      </c>
      <c r="AFS105" s="21"/>
      <c r="AFT105" s="21">
        <f t="shared" si="1726"/>
        <v>0</v>
      </c>
      <c r="AFU105" s="21"/>
      <c r="AFV105" s="21">
        <f t="shared" si="1726"/>
        <v>0</v>
      </c>
      <c r="AFW105" s="21"/>
      <c r="AFX105" s="21">
        <f t="shared" si="1727"/>
        <v>0</v>
      </c>
      <c r="AFY105" s="21"/>
      <c r="AFZ105" s="21">
        <f t="shared" si="1727"/>
        <v>0</v>
      </c>
      <c r="AGA105" s="21"/>
      <c r="AGB105" s="21">
        <f t="shared" si="1727"/>
        <v>0</v>
      </c>
      <c r="AGC105" s="21"/>
      <c r="AGD105" s="21">
        <f t="shared" si="1727"/>
        <v>0</v>
      </c>
      <c r="AGE105" s="21"/>
      <c r="AGF105" s="21">
        <f t="shared" si="1728"/>
        <v>0</v>
      </c>
      <c r="AGG105" s="21"/>
      <c r="AGH105" s="21">
        <f t="shared" si="1728"/>
        <v>0</v>
      </c>
      <c r="AGI105" s="21"/>
      <c r="AGJ105" s="21">
        <f t="shared" si="1728"/>
        <v>0</v>
      </c>
      <c r="AGK105" s="21"/>
      <c r="AGL105" s="21">
        <f t="shared" si="1728"/>
        <v>0</v>
      </c>
      <c r="AGM105" s="21"/>
      <c r="AGN105" s="21">
        <f t="shared" si="1728"/>
        <v>0</v>
      </c>
      <c r="AGO105" s="21"/>
      <c r="AGP105" s="21">
        <f t="shared" si="1729"/>
        <v>0</v>
      </c>
      <c r="AGQ105" s="21"/>
      <c r="AGR105" s="21">
        <f t="shared" si="1729"/>
        <v>0</v>
      </c>
      <c r="AGS105" s="21"/>
      <c r="AGT105" s="21">
        <f t="shared" si="1729"/>
        <v>0</v>
      </c>
      <c r="AGU105" s="21"/>
      <c r="AGV105" s="21">
        <f t="shared" si="1729"/>
        <v>0</v>
      </c>
      <c r="AGW105" s="21"/>
      <c r="AGX105" s="21">
        <f t="shared" si="1730"/>
        <v>0</v>
      </c>
      <c r="AGY105" s="21"/>
      <c r="AGZ105" s="21">
        <f t="shared" si="1730"/>
        <v>0</v>
      </c>
      <c r="AHA105" s="21"/>
      <c r="AHB105" s="21">
        <f t="shared" si="1730"/>
        <v>0</v>
      </c>
      <c r="AHC105" s="21"/>
      <c r="AHD105" s="21">
        <f t="shared" si="1730"/>
        <v>0</v>
      </c>
      <c r="AHE105" s="21"/>
      <c r="AHF105" s="21">
        <f t="shared" si="1730"/>
        <v>0</v>
      </c>
      <c r="AHG105" s="21"/>
      <c r="AHH105" s="21">
        <f t="shared" si="1731"/>
        <v>0</v>
      </c>
      <c r="AHI105" s="21"/>
      <c r="AHJ105" s="21">
        <f t="shared" si="1731"/>
        <v>0</v>
      </c>
      <c r="AHK105" s="21"/>
      <c r="AHL105" s="21">
        <f t="shared" si="1731"/>
        <v>0</v>
      </c>
      <c r="AHM105" s="21"/>
      <c r="AHN105" s="21">
        <f t="shared" si="1731"/>
        <v>0</v>
      </c>
      <c r="AHO105" s="21"/>
      <c r="AHP105" s="21">
        <f t="shared" si="1732"/>
        <v>0</v>
      </c>
      <c r="AHQ105" s="21"/>
      <c r="AHR105" s="21">
        <f t="shared" si="1732"/>
        <v>0</v>
      </c>
      <c r="AHS105" s="21"/>
      <c r="AHT105" s="21">
        <f t="shared" si="1732"/>
        <v>0</v>
      </c>
      <c r="AHU105" s="21"/>
      <c r="AHV105" s="21">
        <f t="shared" si="1732"/>
        <v>0</v>
      </c>
      <c r="AHW105" s="21"/>
      <c r="AHX105" s="21">
        <f t="shared" si="1732"/>
        <v>0</v>
      </c>
      <c r="AHY105" s="21"/>
      <c r="AHZ105" s="21">
        <f t="shared" si="1733"/>
        <v>0</v>
      </c>
      <c r="AIA105" s="21"/>
      <c r="AIB105" s="21">
        <f t="shared" si="1733"/>
        <v>0</v>
      </c>
      <c r="AIC105" s="21"/>
      <c r="AID105" s="21">
        <f t="shared" si="1733"/>
        <v>0</v>
      </c>
      <c r="AIE105" s="21"/>
      <c r="AIF105" s="21">
        <f t="shared" si="1733"/>
        <v>0</v>
      </c>
      <c r="AIG105" s="21"/>
      <c r="AIH105" s="21">
        <f t="shared" si="1734"/>
        <v>0</v>
      </c>
      <c r="AII105" s="21"/>
      <c r="AIJ105" s="21">
        <f t="shared" si="1734"/>
        <v>0</v>
      </c>
      <c r="AIK105" s="21"/>
      <c r="AIL105" s="21">
        <f t="shared" si="1734"/>
        <v>0</v>
      </c>
      <c r="AIM105" s="21"/>
      <c r="AIN105" s="21">
        <f t="shared" si="1734"/>
        <v>0</v>
      </c>
      <c r="AIO105" s="21"/>
      <c r="AIP105" s="21">
        <f t="shared" si="1734"/>
        <v>0</v>
      </c>
      <c r="AIQ105" s="21"/>
      <c r="AIR105" s="21">
        <f t="shared" si="1735"/>
        <v>0</v>
      </c>
      <c r="AIS105" s="21"/>
      <c r="AIT105" s="21">
        <f t="shared" si="1735"/>
        <v>0</v>
      </c>
      <c r="AIU105" s="21"/>
      <c r="AIV105" s="21">
        <f t="shared" si="1735"/>
        <v>0</v>
      </c>
      <c r="AIW105" s="21"/>
      <c r="AIX105" s="21">
        <f t="shared" si="1735"/>
        <v>0</v>
      </c>
      <c r="AIY105" s="21"/>
      <c r="AIZ105" s="21">
        <f t="shared" si="1689"/>
        <v>0</v>
      </c>
      <c r="AJA105" s="21"/>
    </row>
    <row r="106" spans="2:937" ht="13.5" customHeight="1" x14ac:dyDescent="0.25">
      <c r="B106" s="31">
        <v>101</v>
      </c>
      <c r="C106" s="192" t="s">
        <v>209</v>
      </c>
      <c r="D106" s="67" t="s">
        <v>157</v>
      </c>
      <c r="E106" s="194" t="s">
        <v>404</v>
      </c>
      <c r="F106" s="194" t="str">
        <f>_xlfn.XLOOKUP(D106,'WTG PH-III'!$D$5:$D$198,'WTG PH-III'!$B$5:$B$198,0,0,1)</f>
        <v>PSS-14</v>
      </c>
      <c r="G106" s="22" t="s">
        <v>537</v>
      </c>
      <c r="H106" s="22" t="s">
        <v>544</v>
      </c>
      <c r="I106" s="61">
        <v>11.5</v>
      </c>
      <c r="J106" s="21">
        <v>253</v>
      </c>
      <c r="K106" s="21">
        <f t="shared" si="1458"/>
        <v>253.00000000000006</v>
      </c>
      <c r="L106" s="21">
        <f t="shared" si="1459"/>
        <v>253</v>
      </c>
      <c r="M106" s="21">
        <f t="shared" si="1460"/>
        <v>0</v>
      </c>
      <c r="N106" s="95">
        <f>VLOOKUP(D106,'WTG PH-III'!$D$5:$U$198,17,0)</f>
        <v>45797</v>
      </c>
      <c r="O106" s="95">
        <f>VLOOKUP(D106,'WTG PH-III'!$D$5:$U$198,18,0)</f>
        <v>45806</v>
      </c>
      <c r="P106" s="21">
        <f t="shared" si="1461"/>
        <v>0</v>
      </c>
      <c r="Q106" s="21"/>
      <c r="R106" s="21">
        <f t="shared" si="1462"/>
        <v>0</v>
      </c>
      <c r="S106" s="21"/>
      <c r="T106" s="21">
        <f t="shared" si="1463"/>
        <v>0</v>
      </c>
      <c r="U106" s="21"/>
      <c r="V106" s="21">
        <f t="shared" si="1464"/>
        <v>0</v>
      </c>
      <c r="W106" s="21"/>
      <c r="X106" s="21">
        <f t="shared" si="1465"/>
        <v>0</v>
      </c>
      <c r="Y106" s="21"/>
      <c r="Z106" s="21">
        <f t="shared" si="1466"/>
        <v>0</v>
      </c>
      <c r="AA106" s="21"/>
      <c r="AB106" s="21">
        <f t="shared" si="1467"/>
        <v>0</v>
      </c>
      <c r="AC106" s="21"/>
      <c r="AD106" s="21">
        <f t="shared" si="1468"/>
        <v>0</v>
      </c>
      <c r="AE106" s="21"/>
      <c r="AF106" s="21">
        <f t="shared" si="1469"/>
        <v>0</v>
      </c>
      <c r="AG106" s="21"/>
      <c r="AH106" s="21">
        <f t="shared" si="1470"/>
        <v>0</v>
      </c>
      <c r="AI106" s="21"/>
      <c r="AJ106" s="21">
        <f t="shared" si="1471"/>
        <v>0</v>
      </c>
      <c r="AK106" s="21"/>
      <c r="AL106" s="21">
        <f t="shared" si="1472"/>
        <v>0</v>
      </c>
      <c r="AM106" s="21"/>
      <c r="AN106" s="21">
        <f t="shared" si="1473"/>
        <v>0</v>
      </c>
      <c r="AO106" s="21"/>
      <c r="AP106" s="21">
        <f t="shared" si="1474"/>
        <v>0</v>
      </c>
      <c r="AQ106" s="21"/>
      <c r="AR106" s="21">
        <f t="shared" si="1475"/>
        <v>0</v>
      </c>
      <c r="AS106" s="21"/>
      <c r="AT106" s="21">
        <f t="shared" si="1476"/>
        <v>0</v>
      </c>
      <c r="AU106" s="21"/>
      <c r="AV106" s="21">
        <f t="shared" si="1477"/>
        <v>0</v>
      </c>
      <c r="AW106" s="21"/>
      <c r="AX106" s="21">
        <f t="shared" si="1478"/>
        <v>0</v>
      </c>
      <c r="AY106" s="21"/>
      <c r="AZ106" s="21">
        <f t="shared" si="1479"/>
        <v>0</v>
      </c>
      <c r="BA106" s="21"/>
      <c r="BB106" s="21">
        <f t="shared" si="1480"/>
        <v>0</v>
      </c>
      <c r="BC106" s="21"/>
      <c r="BD106" s="21">
        <f t="shared" si="1481"/>
        <v>0</v>
      </c>
      <c r="BE106" s="21"/>
      <c r="BF106" s="21">
        <f t="shared" si="1482"/>
        <v>0</v>
      </c>
      <c r="BG106" s="21"/>
      <c r="BH106" s="21">
        <f t="shared" si="1483"/>
        <v>0</v>
      </c>
      <c r="BI106" s="21"/>
      <c r="BJ106" s="21">
        <f t="shared" si="1484"/>
        <v>0</v>
      </c>
      <c r="BK106" s="21"/>
      <c r="BL106" s="21">
        <f t="shared" si="1485"/>
        <v>0</v>
      </c>
      <c r="BM106" s="21"/>
      <c r="BN106" s="21">
        <f t="shared" si="1486"/>
        <v>0</v>
      </c>
      <c r="BO106" s="21"/>
      <c r="BP106" s="21">
        <f t="shared" si="1487"/>
        <v>0</v>
      </c>
      <c r="BQ106" s="21"/>
      <c r="BR106" s="21">
        <f t="shared" si="1488"/>
        <v>0</v>
      </c>
      <c r="BS106" s="21"/>
      <c r="BT106" s="21">
        <f t="shared" si="1489"/>
        <v>0</v>
      </c>
      <c r="BU106" s="21"/>
      <c r="BV106" s="21">
        <f t="shared" si="1490"/>
        <v>0</v>
      </c>
      <c r="BW106" s="21"/>
      <c r="BX106" s="21">
        <f t="shared" si="1491"/>
        <v>0</v>
      </c>
      <c r="BY106" s="21"/>
      <c r="BZ106" s="21">
        <f t="shared" si="1492"/>
        <v>0</v>
      </c>
      <c r="CA106" s="21"/>
      <c r="CB106" s="21">
        <f t="shared" si="1493"/>
        <v>0</v>
      </c>
      <c r="CC106" s="21"/>
      <c r="CD106" s="21">
        <f t="shared" si="1494"/>
        <v>0</v>
      </c>
      <c r="CE106" s="21"/>
      <c r="CF106" s="21">
        <f t="shared" si="1495"/>
        <v>0</v>
      </c>
      <c r="CG106" s="21"/>
      <c r="CH106" s="21">
        <f t="shared" si="1496"/>
        <v>0</v>
      </c>
      <c r="CI106" s="21"/>
      <c r="CJ106" s="21">
        <f t="shared" si="1497"/>
        <v>0</v>
      </c>
      <c r="CK106" s="21"/>
      <c r="CL106" s="21">
        <f t="shared" si="1498"/>
        <v>0</v>
      </c>
      <c r="CM106" s="21"/>
      <c r="CN106" s="21">
        <f t="shared" si="1499"/>
        <v>0</v>
      </c>
      <c r="CO106" s="21"/>
      <c r="CP106" s="21">
        <f t="shared" si="1500"/>
        <v>0</v>
      </c>
      <c r="CQ106" s="21"/>
      <c r="CR106" s="21">
        <f t="shared" si="1501"/>
        <v>0</v>
      </c>
      <c r="CS106" s="21"/>
      <c r="CT106" s="21">
        <f t="shared" si="1502"/>
        <v>0</v>
      </c>
      <c r="CU106" s="21"/>
      <c r="CV106" s="21">
        <f t="shared" si="1503"/>
        <v>0</v>
      </c>
      <c r="CW106" s="21"/>
      <c r="CX106" s="21">
        <f t="shared" si="1504"/>
        <v>0</v>
      </c>
      <c r="CY106" s="21"/>
      <c r="CZ106" s="21">
        <f t="shared" si="1505"/>
        <v>0</v>
      </c>
      <c r="DA106" s="21"/>
      <c r="DB106" s="21">
        <f t="shared" si="1506"/>
        <v>0</v>
      </c>
      <c r="DC106" s="21"/>
      <c r="DD106" s="21">
        <f t="shared" si="1507"/>
        <v>0</v>
      </c>
      <c r="DE106" s="21"/>
      <c r="DF106" s="21">
        <f t="shared" si="1508"/>
        <v>0</v>
      </c>
      <c r="DG106" s="21"/>
      <c r="DH106" s="21">
        <f t="shared" si="1509"/>
        <v>0</v>
      </c>
      <c r="DI106" s="21"/>
      <c r="DJ106" s="21">
        <f t="shared" si="1510"/>
        <v>0</v>
      </c>
      <c r="DK106" s="21"/>
      <c r="DL106" s="21">
        <f t="shared" si="1511"/>
        <v>0</v>
      </c>
      <c r="DM106" s="21"/>
      <c r="DN106" s="21">
        <f t="shared" si="1512"/>
        <v>0</v>
      </c>
      <c r="DO106" s="21"/>
      <c r="DP106" s="21">
        <f t="shared" si="1513"/>
        <v>0</v>
      </c>
      <c r="DQ106" s="21"/>
      <c r="DR106" s="21">
        <f t="shared" si="1514"/>
        <v>0</v>
      </c>
      <c r="DS106" s="21"/>
      <c r="DT106" s="21">
        <f t="shared" si="1515"/>
        <v>0</v>
      </c>
      <c r="DU106" s="21"/>
      <c r="DV106" s="21">
        <f t="shared" si="1516"/>
        <v>0</v>
      </c>
      <c r="DW106" s="21"/>
      <c r="DX106" s="21">
        <f t="shared" si="1517"/>
        <v>0</v>
      </c>
      <c r="DY106" s="21"/>
      <c r="DZ106" s="21">
        <f t="shared" si="1518"/>
        <v>0</v>
      </c>
      <c r="EA106" s="21"/>
      <c r="EB106" s="21">
        <f t="shared" si="1519"/>
        <v>0</v>
      </c>
      <c r="EC106" s="21"/>
      <c r="ED106" s="21">
        <f t="shared" si="1520"/>
        <v>0</v>
      </c>
      <c r="EE106" s="21"/>
      <c r="EF106" s="21">
        <f t="shared" si="1521"/>
        <v>0</v>
      </c>
      <c r="EG106" s="21"/>
      <c r="EH106" s="21">
        <f t="shared" si="1522"/>
        <v>0</v>
      </c>
      <c r="EI106" s="21"/>
      <c r="EJ106" s="21">
        <f t="shared" si="1523"/>
        <v>0</v>
      </c>
      <c r="EK106" s="21"/>
      <c r="EL106" s="21">
        <f t="shared" si="1524"/>
        <v>0</v>
      </c>
      <c r="EM106" s="21"/>
      <c r="EN106" s="21">
        <f t="shared" si="1525"/>
        <v>0</v>
      </c>
      <c r="EO106" s="21"/>
      <c r="EP106" s="21">
        <f t="shared" si="1526"/>
        <v>0</v>
      </c>
      <c r="EQ106" s="21"/>
      <c r="ER106" s="21">
        <f t="shared" si="1527"/>
        <v>0</v>
      </c>
      <c r="ES106" s="21"/>
      <c r="ET106" s="21">
        <f t="shared" si="1528"/>
        <v>0</v>
      </c>
      <c r="EU106" s="21"/>
      <c r="EV106" s="21">
        <f t="shared" si="1529"/>
        <v>0</v>
      </c>
      <c r="EW106" s="21"/>
      <c r="EX106" s="21">
        <f t="shared" si="1530"/>
        <v>0</v>
      </c>
      <c r="EY106" s="21"/>
      <c r="EZ106" s="21">
        <f t="shared" si="1531"/>
        <v>0</v>
      </c>
      <c r="FA106" s="21"/>
      <c r="FB106" s="21">
        <f t="shared" si="1532"/>
        <v>0</v>
      </c>
      <c r="FC106" s="21"/>
      <c r="FD106" s="21">
        <f t="shared" si="1533"/>
        <v>0</v>
      </c>
      <c r="FE106" s="21"/>
      <c r="FF106" s="21">
        <f t="shared" si="1534"/>
        <v>0</v>
      </c>
      <c r="FG106" s="21"/>
      <c r="FH106" s="21">
        <f t="shared" si="1535"/>
        <v>0</v>
      </c>
      <c r="FI106" s="21"/>
      <c r="FJ106" s="21">
        <f t="shared" si="1536"/>
        <v>0</v>
      </c>
      <c r="FK106" s="21"/>
      <c r="FL106" s="21">
        <f t="shared" si="1537"/>
        <v>0</v>
      </c>
      <c r="FM106" s="21"/>
      <c r="FN106" s="21">
        <f t="shared" si="1538"/>
        <v>0</v>
      </c>
      <c r="FO106" s="21"/>
      <c r="FP106" s="21">
        <f t="shared" si="1539"/>
        <v>0</v>
      </c>
      <c r="FQ106" s="21"/>
      <c r="FR106" s="21">
        <f t="shared" si="1540"/>
        <v>0</v>
      </c>
      <c r="FS106" s="21"/>
      <c r="FT106" s="21">
        <f t="shared" si="1541"/>
        <v>0</v>
      </c>
      <c r="FU106" s="21"/>
      <c r="FV106" s="21">
        <f t="shared" si="1542"/>
        <v>0</v>
      </c>
      <c r="FW106" s="21"/>
      <c r="FX106" s="21">
        <f t="shared" si="1543"/>
        <v>0</v>
      </c>
      <c r="FY106" s="21"/>
      <c r="FZ106" s="21">
        <f t="shared" si="1544"/>
        <v>0</v>
      </c>
      <c r="GA106" s="21"/>
      <c r="GB106" s="21">
        <f t="shared" si="1545"/>
        <v>0</v>
      </c>
      <c r="GC106" s="21"/>
      <c r="GD106" s="21">
        <f t="shared" si="1546"/>
        <v>0</v>
      </c>
      <c r="GE106" s="21"/>
      <c r="GF106" s="21">
        <f t="shared" si="1547"/>
        <v>0</v>
      </c>
      <c r="GG106" s="21"/>
      <c r="GH106" s="21">
        <f t="shared" si="1548"/>
        <v>0</v>
      </c>
      <c r="GI106" s="21"/>
      <c r="GJ106" s="21">
        <f t="shared" si="1549"/>
        <v>0</v>
      </c>
      <c r="GK106" s="21"/>
      <c r="GL106" s="21">
        <f t="shared" si="1550"/>
        <v>0</v>
      </c>
      <c r="GM106" s="21"/>
      <c r="GN106" s="21">
        <f t="shared" si="1551"/>
        <v>0</v>
      </c>
      <c r="GO106" s="21"/>
      <c r="GP106" s="21">
        <f t="shared" si="1552"/>
        <v>0</v>
      </c>
      <c r="GQ106" s="21"/>
      <c r="GR106" s="21">
        <f t="shared" si="1553"/>
        <v>0</v>
      </c>
      <c r="GS106" s="21"/>
      <c r="GT106" s="21">
        <f t="shared" si="1554"/>
        <v>0</v>
      </c>
      <c r="GU106" s="21"/>
      <c r="GV106" s="21">
        <f t="shared" si="1555"/>
        <v>0</v>
      </c>
      <c r="GW106" s="21"/>
      <c r="GX106" s="21">
        <f t="shared" si="1556"/>
        <v>0</v>
      </c>
      <c r="GY106" s="21"/>
      <c r="GZ106" s="21">
        <f t="shared" si="1557"/>
        <v>0</v>
      </c>
      <c r="HA106" s="21"/>
      <c r="HB106" s="21">
        <f t="shared" si="1558"/>
        <v>0</v>
      </c>
      <c r="HC106" s="21"/>
      <c r="HD106" s="21">
        <f t="shared" si="1559"/>
        <v>0</v>
      </c>
      <c r="HE106" s="21"/>
      <c r="HF106" s="21">
        <f t="shared" si="1560"/>
        <v>0</v>
      </c>
      <c r="HG106" s="21"/>
      <c r="HH106" s="21">
        <f t="shared" si="1561"/>
        <v>0</v>
      </c>
      <c r="HI106" s="21"/>
      <c r="HJ106" s="21">
        <f t="shared" si="1562"/>
        <v>0</v>
      </c>
      <c r="HK106" s="21"/>
      <c r="HL106" s="21">
        <f t="shared" si="1563"/>
        <v>0</v>
      </c>
      <c r="HM106" s="21"/>
      <c r="HN106" s="21">
        <f t="shared" si="1564"/>
        <v>0</v>
      </c>
      <c r="HO106" s="21"/>
      <c r="HP106" s="21">
        <f t="shared" si="1565"/>
        <v>0</v>
      </c>
      <c r="HQ106" s="21"/>
      <c r="HR106" s="21">
        <f t="shared" si="1566"/>
        <v>0</v>
      </c>
      <c r="HS106" s="21"/>
      <c r="HT106" s="21">
        <f t="shared" si="1567"/>
        <v>0</v>
      </c>
      <c r="HU106" s="21"/>
      <c r="HV106" s="21">
        <f t="shared" si="1568"/>
        <v>0</v>
      </c>
      <c r="HW106" s="21"/>
      <c r="HX106" s="21">
        <f t="shared" si="1569"/>
        <v>0</v>
      </c>
      <c r="HY106" s="21"/>
      <c r="HZ106" s="21">
        <f t="shared" si="1570"/>
        <v>0</v>
      </c>
      <c r="IA106" s="21"/>
      <c r="IB106" s="21">
        <f t="shared" si="1571"/>
        <v>0</v>
      </c>
      <c r="IC106" s="21"/>
      <c r="ID106" s="21">
        <f t="shared" si="1572"/>
        <v>0</v>
      </c>
      <c r="IE106" s="21"/>
      <c r="IF106" s="21">
        <f t="shared" si="1573"/>
        <v>0</v>
      </c>
      <c r="IG106" s="21"/>
      <c r="IH106" s="21">
        <f t="shared" si="1574"/>
        <v>0</v>
      </c>
      <c r="II106" s="21"/>
      <c r="IJ106" s="21">
        <f t="shared" si="1575"/>
        <v>0</v>
      </c>
      <c r="IK106" s="21"/>
      <c r="IL106" s="21">
        <f t="shared" si="1576"/>
        <v>0</v>
      </c>
      <c r="IM106" s="21"/>
      <c r="IN106" s="21">
        <f t="shared" si="1577"/>
        <v>0</v>
      </c>
      <c r="IO106" s="21"/>
      <c r="IP106" s="21">
        <f t="shared" si="1578"/>
        <v>0</v>
      </c>
      <c r="IQ106" s="21"/>
      <c r="IR106" s="21">
        <f t="shared" si="1579"/>
        <v>0</v>
      </c>
      <c r="IS106" s="21"/>
      <c r="IT106" s="21">
        <f t="shared" si="1580"/>
        <v>0</v>
      </c>
      <c r="IU106" s="21"/>
      <c r="IV106" s="21">
        <f t="shared" si="1581"/>
        <v>0</v>
      </c>
      <c r="IW106" s="21"/>
      <c r="IX106" s="21">
        <f t="shared" si="1582"/>
        <v>0</v>
      </c>
      <c r="IY106" s="21"/>
      <c r="IZ106" s="21">
        <f t="shared" si="1583"/>
        <v>0</v>
      </c>
      <c r="JA106" s="21"/>
      <c r="JB106" s="21">
        <f t="shared" si="1584"/>
        <v>0</v>
      </c>
      <c r="JC106" s="21"/>
      <c r="JD106" s="21">
        <f t="shared" si="1585"/>
        <v>0</v>
      </c>
      <c r="JE106" s="21"/>
      <c r="JF106" s="21">
        <f t="shared" si="1586"/>
        <v>0</v>
      </c>
      <c r="JG106" s="21"/>
      <c r="JH106" s="21">
        <f t="shared" si="1587"/>
        <v>0</v>
      </c>
      <c r="JI106" s="21"/>
      <c r="JJ106" s="21">
        <f t="shared" si="1588"/>
        <v>0</v>
      </c>
      <c r="JK106" s="21"/>
      <c r="JL106" s="21">
        <f t="shared" si="1589"/>
        <v>0</v>
      </c>
      <c r="JM106" s="21"/>
      <c r="JN106" s="21">
        <f t="shared" si="1590"/>
        <v>0</v>
      </c>
      <c r="JO106" s="21"/>
      <c r="JP106" s="21">
        <f t="shared" si="1591"/>
        <v>0</v>
      </c>
      <c r="JQ106" s="21"/>
      <c r="JR106" s="21">
        <f t="shared" si="1592"/>
        <v>0</v>
      </c>
      <c r="JS106" s="21"/>
      <c r="JT106" s="21">
        <f t="shared" si="1593"/>
        <v>0</v>
      </c>
      <c r="JU106" s="21"/>
      <c r="JV106" s="21">
        <f t="shared" si="1594"/>
        <v>0</v>
      </c>
      <c r="JW106" s="21"/>
      <c r="JX106" s="21">
        <f t="shared" si="1595"/>
        <v>0</v>
      </c>
      <c r="JY106" s="21"/>
      <c r="JZ106" s="21">
        <f t="shared" si="1596"/>
        <v>0</v>
      </c>
      <c r="KA106" s="21"/>
      <c r="KB106" s="21">
        <f t="shared" si="1597"/>
        <v>0</v>
      </c>
      <c r="KC106" s="21"/>
      <c r="KD106" s="21">
        <f t="shared" si="1598"/>
        <v>0</v>
      </c>
      <c r="KE106" s="21"/>
      <c r="KF106" s="21">
        <f t="shared" si="1599"/>
        <v>0</v>
      </c>
      <c r="KG106" s="21"/>
      <c r="KH106" s="21">
        <f t="shared" si="1600"/>
        <v>0</v>
      </c>
      <c r="KI106" s="21"/>
      <c r="KJ106" s="21">
        <f t="shared" si="1601"/>
        <v>0</v>
      </c>
      <c r="KK106" s="21"/>
      <c r="KL106" s="21">
        <f t="shared" si="1602"/>
        <v>0</v>
      </c>
      <c r="KM106" s="21"/>
      <c r="KN106" s="21">
        <f t="shared" si="1603"/>
        <v>0</v>
      </c>
      <c r="KO106" s="21"/>
      <c r="KP106" s="21">
        <f t="shared" si="1604"/>
        <v>0</v>
      </c>
      <c r="KQ106" s="21"/>
      <c r="KR106" s="21">
        <f t="shared" si="1605"/>
        <v>0</v>
      </c>
      <c r="KS106" s="21"/>
      <c r="KT106" s="21">
        <f t="shared" si="1606"/>
        <v>0</v>
      </c>
      <c r="KU106" s="21"/>
      <c r="KV106" s="21">
        <f t="shared" si="1607"/>
        <v>0</v>
      </c>
      <c r="KW106" s="21"/>
      <c r="KX106" s="21">
        <f t="shared" si="1608"/>
        <v>0</v>
      </c>
      <c r="KY106" s="21"/>
      <c r="KZ106" s="21">
        <f t="shared" si="1609"/>
        <v>0</v>
      </c>
      <c r="LA106" s="21"/>
      <c r="LB106" s="21">
        <f t="shared" si="1610"/>
        <v>0</v>
      </c>
      <c r="LC106" s="21"/>
      <c r="LD106" s="21">
        <f t="shared" si="1611"/>
        <v>0</v>
      </c>
      <c r="LE106" s="21"/>
      <c r="LF106" s="21">
        <f t="shared" si="1612"/>
        <v>0</v>
      </c>
      <c r="LG106" s="21"/>
      <c r="LH106" s="21">
        <f t="shared" si="1613"/>
        <v>0</v>
      </c>
      <c r="LI106" s="21"/>
      <c r="LJ106" s="21">
        <f t="shared" si="1614"/>
        <v>25.3</v>
      </c>
      <c r="LK106" s="21"/>
      <c r="LL106" s="21">
        <f t="shared" si="1615"/>
        <v>25.3</v>
      </c>
      <c r="LM106" s="21"/>
      <c r="LN106" s="21">
        <f t="shared" si="1616"/>
        <v>25.3</v>
      </c>
      <c r="LO106" s="21"/>
      <c r="LP106" s="21">
        <f t="shared" si="1617"/>
        <v>25.3</v>
      </c>
      <c r="LQ106" s="21"/>
      <c r="LR106" s="21">
        <f t="shared" si="1618"/>
        <v>25.3</v>
      </c>
      <c r="LS106" s="21"/>
      <c r="LT106" s="21">
        <f t="shared" si="1619"/>
        <v>25.3</v>
      </c>
      <c r="LU106" s="21"/>
      <c r="LV106" s="21">
        <f t="shared" si="1620"/>
        <v>25.3</v>
      </c>
      <c r="LW106" s="21"/>
      <c r="LX106" s="21">
        <f t="shared" si="1621"/>
        <v>25.3</v>
      </c>
      <c r="LY106" s="21"/>
      <c r="LZ106" s="21">
        <f t="shared" si="1622"/>
        <v>25.3</v>
      </c>
      <c r="MA106" s="21"/>
      <c r="MB106" s="21">
        <f t="shared" si="1623"/>
        <v>25.3</v>
      </c>
      <c r="MC106" s="21"/>
      <c r="MD106" s="21">
        <f t="shared" si="1624"/>
        <v>0</v>
      </c>
      <c r="ME106" s="21"/>
      <c r="MF106" s="21">
        <f t="shared" si="1625"/>
        <v>0</v>
      </c>
      <c r="MG106" s="21"/>
      <c r="MH106" s="21">
        <f t="shared" si="1626"/>
        <v>0</v>
      </c>
      <c r="MI106" s="21"/>
      <c r="MJ106" s="21">
        <f t="shared" si="1627"/>
        <v>0</v>
      </c>
      <c r="MK106" s="21"/>
      <c r="ML106" s="21">
        <f t="shared" si="1628"/>
        <v>0</v>
      </c>
      <c r="MM106" s="21"/>
      <c r="MN106" s="21">
        <f t="shared" si="1629"/>
        <v>0</v>
      </c>
      <c r="MO106" s="21"/>
      <c r="MP106" s="21">
        <f t="shared" si="1630"/>
        <v>0</v>
      </c>
      <c r="MQ106" s="21"/>
      <c r="MR106" s="21">
        <f t="shared" si="1631"/>
        <v>0</v>
      </c>
      <c r="MS106" s="21"/>
      <c r="MT106" s="21">
        <f t="shared" si="1632"/>
        <v>0</v>
      </c>
      <c r="MU106" s="21"/>
      <c r="MV106" s="21">
        <f t="shared" si="1633"/>
        <v>0</v>
      </c>
      <c r="MW106" s="21"/>
      <c r="MX106" s="21">
        <f t="shared" si="1634"/>
        <v>0</v>
      </c>
      <c r="MY106" s="21"/>
      <c r="MZ106" s="21">
        <f t="shared" si="1635"/>
        <v>0</v>
      </c>
      <c r="NA106" s="21"/>
      <c r="NB106" s="21">
        <f t="shared" si="1636"/>
        <v>0</v>
      </c>
      <c r="NC106" s="21"/>
      <c r="ND106" s="21">
        <f t="shared" si="1637"/>
        <v>0</v>
      </c>
      <c r="NE106" s="21"/>
      <c r="NF106" s="21">
        <f t="shared" si="1638"/>
        <v>0</v>
      </c>
      <c r="NG106" s="21"/>
      <c r="NH106" s="21">
        <f t="shared" si="1639"/>
        <v>0</v>
      </c>
      <c r="NI106" s="21"/>
      <c r="NJ106" s="21">
        <f t="shared" si="1640"/>
        <v>0</v>
      </c>
      <c r="NK106" s="21"/>
      <c r="NL106" s="21">
        <f t="shared" si="1641"/>
        <v>0</v>
      </c>
      <c r="NM106" s="21"/>
      <c r="NN106" s="21">
        <f t="shared" si="1642"/>
        <v>0</v>
      </c>
      <c r="NO106" s="21"/>
      <c r="NP106" s="21">
        <f t="shared" si="1643"/>
        <v>0</v>
      </c>
      <c r="NQ106" s="21"/>
      <c r="NR106" s="21">
        <f t="shared" si="1644"/>
        <v>0</v>
      </c>
      <c r="NS106" s="21"/>
      <c r="NT106" s="21">
        <f t="shared" si="1645"/>
        <v>0</v>
      </c>
      <c r="NU106" s="21"/>
      <c r="NV106" s="21">
        <f t="shared" si="1646"/>
        <v>0</v>
      </c>
      <c r="NW106" s="21"/>
      <c r="NX106" s="21">
        <f t="shared" si="1647"/>
        <v>0</v>
      </c>
      <c r="NY106" s="21"/>
      <c r="NZ106" s="21">
        <f t="shared" si="1648"/>
        <v>0</v>
      </c>
      <c r="OA106" s="21"/>
      <c r="OB106" s="21">
        <f t="shared" si="1649"/>
        <v>0</v>
      </c>
      <c r="OC106" s="21"/>
      <c r="OD106" s="21">
        <f t="shared" si="1650"/>
        <v>0</v>
      </c>
      <c r="OE106" s="21"/>
      <c r="OF106" s="21">
        <f t="shared" si="1651"/>
        <v>0</v>
      </c>
      <c r="OG106" s="21"/>
      <c r="OH106" s="21">
        <f t="shared" si="1652"/>
        <v>0</v>
      </c>
      <c r="OI106" s="21"/>
      <c r="OJ106" s="21">
        <f t="shared" si="1653"/>
        <v>0</v>
      </c>
      <c r="OK106" s="21"/>
      <c r="OL106" s="21">
        <f t="shared" si="1654"/>
        <v>0</v>
      </c>
      <c r="OM106" s="21"/>
      <c r="ON106" s="21">
        <f t="shared" si="1655"/>
        <v>0</v>
      </c>
      <c r="OO106" s="21"/>
      <c r="OP106" s="21">
        <f t="shared" si="1655"/>
        <v>0</v>
      </c>
      <c r="OQ106" s="21"/>
      <c r="OR106" s="21">
        <f t="shared" si="1655"/>
        <v>0</v>
      </c>
      <c r="OS106" s="21"/>
      <c r="OT106" s="21">
        <f t="shared" si="1655"/>
        <v>0</v>
      </c>
      <c r="OU106" s="21"/>
      <c r="OV106" s="21">
        <f t="shared" si="1655"/>
        <v>0</v>
      </c>
      <c r="OW106" s="21"/>
      <c r="OX106" s="21">
        <f t="shared" si="1655"/>
        <v>0</v>
      </c>
      <c r="OY106" s="21"/>
      <c r="OZ106" s="21">
        <f t="shared" si="1655"/>
        <v>0</v>
      </c>
      <c r="PA106" s="21"/>
      <c r="PB106" s="21">
        <f t="shared" si="1656"/>
        <v>0</v>
      </c>
      <c r="PC106" s="21"/>
      <c r="PD106" s="21">
        <f t="shared" si="1656"/>
        <v>0</v>
      </c>
      <c r="PE106" s="21"/>
      <c r="PF106" s="21">
        <f t="shared" si="1656"/>
        <v>0</v>
      </c>
      <c r="PG106" s="21"/>
      <c r="PH106" s="21">
        <f t="shared" si="1656"/>
        <v>0</v>
      </c>
      <c r="PI106" s="21"/>
      <c r="PJ106" s="21">
        <f t="shared" si="1656"/>
        <v>0</v>
      </c>
      <c r="PK106" s="21"/>
      <c r="PL106" s="21">
        <f t="shared" si="1656"/>
        <v>0</v>
      </c>
      <c r="PM106" s="21"/>
      <c r="PN106" s="21">
        <f t="shared" si="1657"/>
        <v>0</v>
      </c>
      <c r="PO106" s="21"/>
      <c r="PP106" s="21">
        <f t="shared" si="1657"/>
        <v>0</v>
      </c>
      <c r="PQ106" s="21"/>
      <c r="PR106" s="21">
        <f t="shared" si="1657"/>
        <v>0</v>
      </c>
      <c r="PS106" s="21"/>
      <c r="PT106" s="21">
        <f t="shared" si="1657"/>
        <v>0</v>
      </c>
      <c r="PU106" s="21"/>
      <c r="PV106" s="21">
        <f t="shared" si="1657"/>
        <v>0</v>
      </c>
      <c r="PW106" s="21"/>
      <c r="PX106" s="21">
        <f t="shared" si="1657"/>
        <v>0</v>
      </c>
      <c r="PY106" s="21"/>
      <c r="PZ106" s="21">
        <f t="shared" si="1658"/>
        <v>0</v>
      </c>
      <c r="QA106" s="21"/>
      <c r="QB106" s="21">
        <f t="shared" si="1658"/>
        <v>0</v>
      </c>
      <c r="QC106" s="21"/>
      <c r="QD106" s="21">
        <f t="shared" si="1658"/>
        <v>0</v>
      </c>
      <c r="QE106" s="21"/>
      <c r="QF106" s="21">
        <f t="shared" si="1658"/>
        <v>0</v>
      </c>
      <c r="QG106" s="21"/>
      <c r="QH106" s="21">
        <f t="shared" si="1658"/>
        <v>0</v>
      </c>
      <c r="QI106" s="21"/>
      <c r="QJ106" s="21">
        <f t="shared" si="1658"/>
        <v>0</v>
      </c>
      <c r="QK106" s="21"/>
      <c r="QL106" s="21">
        <f t="shared" si="1659"/>
        <v>0</v>
      </c>
      <c r="QM106" s="21"/>
      <c r="QN106" s="21">
        <f t="shared" si="1659"/>
        <v>0</v>
      </c>
      <c r="QO106" s="21"/>
      <c r="QP106" s="21">
        <f t="shared" si="1659"/>
        <v>0</v>
      </c>
      <c r="QQ106" s="21"/>
      <c r="QR106" s="21">
        <f t="shared" si="1659"/>
        <v>0</v>
      </c>
      <c r="QS106" s="21"/>
      <c r="QT106" s="21">
        <f t="shared" si="1659"/>
        <v>0</v>
      </c>
      <c r="QU106" s="21"/>
      <c r="QV106" s="21">
        <f t="shared" si="1659"/>
        <v>0</v>
      </c>
      <c r="QW106" s="21"/>
      <c r="QX106" s="21">
        <f t="shared" si="1660"/>
        <v>0</v>
      </c>
      <c r="QY106" s="21"/>
      <c r="QZ106" s="21">
        <f t="shared" si="1660"/>
        <v>0</v>
      </c>
      <c r="RA106" s="21"/>
      <c r="RB106" s="21">
        <f t="shared" si="1660"/>
        <v>0</v>
      </c>
      <c r="RC106" s="21"/>
      <c r="RD106" s="21">
        <f t="shared" si="1660"/>
        <v>0</v>
      </c>
      <c r="RE106" s="21"/>
      <c r="RF106" s="21">
        <f t="shared" si="1660"/>
        <v>0</v>
      </c>
      <c r="RG106" s="21"/>
      <c r="RH106" s="21">
        <f t="shared" si="1660"/>
        <v>0</v>
      </c>
      <c r="RI106" s="21"/>
      <c r="RJ106" s="21">
        <f t="shared" si="1332"/>
        <v>0</v>
      </c>
      <c r="RK106" s="21"/>
      <c r="RL106" s="21">
        <f t="shared" si="1333"/>
        <v>0</v>
      </c>
      <c r="RM106" s="21"/>
      <c r="RN106" s="21">
        <f t="shared" si="1334"/>
        <v>0</v>
      </c>
      <c r="RO106" s="21"/>
      <c r="RP106" s="21">
        <f t="shared" si="1335"/>
        <v>0</v>
      </c>
      <c r="RQ106" s="21"/>
      <c r="RR106" s="21">
        <f t="shared" si="1336"/>
        <v>0</v>
      </c>
      <c r="RS106" s="21"/>
      <c r="RT106" s="21">
        <f t="shared" si="1337"/>
        <v>0</v>
      </c>
      <c r="RU106" s="21"/>
      <c r="RV106" s="21">
        <f t="shared" si="1338"/>
        <v>0</v>
      </c>
      <c r="RW106" s="21"/>
      <c r="RX106" s="21">
        <f t="shared" si="1339"/>
        <v>0</v>
      </c>
      <c r="RY106" s="21"/>
      <c r="RZ106" s="21">
        <f t="shared" si="1340"/>
        <v>0</v>
      </c>
      <c r="SA106" s="21"/>
      <c r="SB106" s="21">
        <f t="shared" si="1341"/>
        <v>0</v>
      </c>
      <c r="SC106" s="21"/>
      <c r="SD106" s="21">
        <f t="shared" si="1342"/>
        <v>0</v>
      </c>
      <c r="SE106" s="21"/>
      <c r="SF106" s="21">
        <f t="shared" si="1343"/>
        <v>0</v>
      </c>
      <c r="SG106" s="21"/>
      <c r="SH106" s="21">
        <f t="shared" si="1344"/>
        <v>0</v>
      </c>
      <c r="SI106" s="21"/>
      <c r="SJ106" s="21">
        <f t="shared" si="1345"/>
        <v>0</v>
      </c>
      <c r="SK106" s="21"/>
      <c r="SL106" s="21">
        <f t="shared" si="1346"/>
        <v>0</v>
      </c>
      <c r="SM106" s="21"/>
      <c r="SN106" s="21">
        <f t="shared" si="1661"/>
        <v>0</v>
      </c>
      <c r="SO106" s="21"/>
      <c r="SP106" s="21">
        <f t="shared" si="1348"/>
        <v>0</v>
      </c>
      <c r="SQ106" s="21"/>
      <c r="SR106" s="21">
        <f t="shared" si="1349"/>
        <v>0</v>
      </c>
      <c r="SS106" s="21"/>
      <c r="ST106" s="21">
        <f t="shared" si="1350"/>
        <v>0</v>
      </c>
      <c r="SU106" s="21"/>
      <c r="SV106" s="21">
        <f t="shared" si="1351"/>
        <v>0</v>
      </c>
      <c r="SW106" s="21"/>
      <c r="SX106" s="21">
        <f t="shared" si="1352"/>
        <v>0</v>
      </c>
      <c r="SY106" s="21"/>
      <c r="SZ106" s="21">
        <f t="shared" si="1353"/>
        <v>0</v>
      </c>
      <c r="TA106" s="21"/>
      <c r="TB106" s="21">
        <f t="shared" si="1354"/>
        <v>0</v>
      </c>
      <c r="TC106" s="21"/>
      <c r="TD106" s="21">
        <f t="shared" si="1662"/>
        <v>0</v>
      </c>
      <c r="TE106" s="21"/>
      <c r="TF106" s="21">
        <f t="shared" si="1356"/>
        <v>0</v>
      </c>
      <c r="TG106" s="21"/>
      <c r="TH106" s="21">
        <f t="shared" si="1357"/>
        <v>0</v>
      </c>
      <c r="TI106" s="21"/>
      <c r="TJ106" s="21">
        <f t="shared" si="1358"/>
        <v>0</v>
      </c>
      <c r="TK106" s="21"/>
      <c r="TL106" s="21">
        <f t="shared" si="1663"/>
        <v>0</v>
      </c>
      <c r="TM106" s="21"/>
      <c r="TN106" s="21">
        <f t="shared" si="1664"/>
        <v>0</v>
      </c>
      <c r="TO106" s="21"/>
      <c r="TP106" s="21">
        <f t="shared" si="1665"/>
        <v>0</v>
      </c>
      <c r="TQ106" s="21"/>
      <c r="TR106" s="21">
        <f t="shared" si="1666"/>
        <v>0</v>
      </c>
      <c r="TS106" s="21"/>
      <c r="TT106" s="21">
        <f t="shared" si="1667"/>
        <v>0</v>
      </c>
      <c r="TU106" s="21"/>
      <c r="TV106" s="21">
        <f t="shared" si="1668"/>
        <v>0</v>
      </c>
      <c r="TW106" s="21"/>
      <c r="TX106" s="21">
        <f t="shared" si="1669"/>
        <v>0</v>
      </c>
      <c r="TY106" s="21"/>
      <c r="TZ106" s="21">
        <f t="shared" si="1670"/>
        <v>0</v>
      </c>
      <c r="UA106" s="21"/>
      <c r="UB106" s="21">
        <f t="shared" si="1671"/>
        <v>0</v>
      </c>
      <c r="UC106" s="21"/>
      <c r="UD106" s="21">
        <f t="shared" si="1672"/>
        <v>0</v>
      </c>
      <c r="UE106" s="21"/>
      <c r="UF106" s="21">
        <f t="shared" si="1673"/>
        <v>0</v>
      </c>
      <c r="UG106" s="21"/>
      <c r="UH106" s="21">
        <f t="shared" si="1370"/>
        <v>0</v>
      </c>
      <c r="UI106" s="21"/>
      <c r="UJ106" s="21">
        <f t="shared" si="1674"/>
        <v>0</v>
      </c>
      <c r="UK106" s="21"/>
      <c r="UL106" s="21">
        <f t="shared" si="1675"/>
        <v>0</v>
      </c>
      <c r="UM106" s="21"/>
      <c r="UN106" s="21">
        <f t="shared" si="1676"/>
        <v>0</v>
      </c>
      <c r="UO106" s="21"/>
      <c r="UP106" s="21">
        <f t="shared" si="1677"/>
        <v>0</v>
      </c>
      <c r="UQ106" s="21"/>
      <c r="UR106" s="21">
        <f t="shared" si="1678"/>
        <v>0</v>
      </c>
      <c r="US106" s="21"/>
      <c r="UT106" s="21">
        <f t="shared" si="1679"/>
        <v>0</v>
      </c>
      <c r="UU106" s="21"/>
      <c r="UV106" s="21">
        <f t="shared" si="1377"/>
        <v>0</v>
      </c>
      <c r="UW106" s="21"/>
      <c r="UX106" s="21">
        <f t="shared" si="1680"/>
        <v>0</v>
      </c>
      <c r="UY106" s="21"/>
      <c r="UZ106" s="21">
        <f t="shared" si="1379"/>
        <v>0</v>
      </c>
      <c r="VA106" s="21"/>
      <c r="VB106" s="21">
        <f t="shared" si="1681"/>
        <v>0</v>
      </c>
      <c r="VC106" s="21"/>
      <c r="VD106" s="21">
        <f t="shared" si="1682"/>
        <v>0</v>
      </c>
      <c r="VE106" s="21"/>
      <c r="VF106" s="21">
        <f t="shared" si="1683"/>
        <v>0</v>
      </c>
      <c r="VG106" s="21"/>
      <c r="VH106" s="21">
        <f t="shared" si="1684"/>
        <v>0</v>
      </c>
      <c r="VI106" s="21"/>
      <c r="VJ106" s="21">
        <f t="shared" si="1685"/>
        <v>0</v>
      </c>
      <c r="VK106" s="21"/>
      <c r="VL106" s="21">
        <f t="shared" si="1686"/>
        <v>0</v>
      </c>
      <c r="VM106" s="21"/>
      <c r="VN106" s="21">
        <f t="shared" si="1687"/>
        <v>0</v>
      </c>
      <c r="VO106" s="21"/>
      <c r="VP106" s="21">
        <f t="shared" si="1688"/>
        <v>0</v>
      </c>
      <c r="VQ106" s="21"/>
      <c r="VR106" s="21">
        <f t="shared" si="1655"/>
        <v>0</v>
      </c>
      <c r="VS106" s="21"/>
      <c r="VT106" s="21">
        <f t="shared" si="1689"/>
        <v>0</v>
      </c>
      <c r="VU106" s="21"/>
      <c r="VV106" s="21">
        <f t="shared" si="1689"/>
        <v>0</v>
      </c>
      <c r="VW106" s="21"/>
      <c r="VX106" s="21">
        <f t="shared" si="1690"/>
        <v>0</v>
      </c>
      <c r="VY106" s="21"/>
      <c r="VZ106" s="21">
        <f t="shared" si="1690"/>
        <v>0</v>
      </c>
      <c r="WA106" s="21"/>
      <c r="WB106" s="21">
        <f t="shared" si="1690"/>
        <v>0</v>
      </c>
      <c r="WC106" s="21"/>
      <c r="WD106" s="21">
        <f t="shared" si="1690"/>
        <v>0</v>
      </c>
      <c r="WE106" s="21"/>
      <c r="WF106" s="21">
        <f t="shared" si="1690"/>
        <v>0</v>
      </c>
      <c r="WG106" s="21"/>
      <c r="WH106" s="21">
        <f t="shared" si="1690"/>
        <v>0</v>
      </c>
      <c r="WI106" s="21"/>
      <c r="WJ106" s="21">
        <f t="shared" si="1690"/>
        <v>0</v>
      </c>
      <c r="WK106" s="21"/>
      <c r="WL106" s="21">
        <f t="shared" si="1690"/>
        <v>0</v>
      </c>
      <c r="WM106" s="21"/>
      <c r="WN106" s="21">
        <f t="shared" si="1691"/>
        <v>0</v>
      </c>
      <c r="WO106" s="21"/>
      <c r="WP106" s="21">
        <f t="shared" si="1691"/>
        <v>0</v>
      </c>
      <c r="WQ106" s="21"/>
      <c r="WR106" s="21">
        <f t="shared" si="1691"/>
        <v>0</v>
      </c>
      <c r="WS106" s="21"/>
      <c r="WT106" s="21">
        <f t="shared" si="1691"/>
        <v>0</v>
      </c>
      <c r="WU106" s="21"/>
      <c r="WV106" s="21">
        <f t="shared" si="1691"/>
        <v>0</v>
      </c>
      <c r="WW106" s="21"/>
      <c r="WX106" s="21">
        <f t="shared" si="1691"/>
        <v>0</v>
      </c>
      <c r="WY106" s="21"/>
      <c r="WZ106" s="21">
        <f t="shared" si="1691"/>
        <v>0</v>
      </c>
      <c r="XA106" s="21"/>
      <c r="XB106" s="21">
        <f t="shared" si="1691"/>
        <v>0</v>
      </c>
      <c r="XC106" s="21"/>
      <c r="XD106" s="21">
        <f t="shared" si="1692"/>
        <v>0</v>
      </c>
      <c r="XE106" s="21"/>
      <c r="XF106" s="21">
        <f t="shared" si="1692"/>
        <v>0</v>
      </c>
      <c r="XG106" s="21"/>
      <c r="XH106" s="21">
        <f t="shared" si="1692"/>
        <v>0</v>
      </c>
      <c r="XI106" s="21"/>
      <c r="XJ106" s="21">
        <f t="shared" si="1692"/>
        <v>0</v>
      </c>
      <c r="XK106" s="21"/>
      <c r="XL106" s="21">
        <f t="shared" si="1692"/>
        <v>0</v>
      </c>
      <c r="XM106" s="21"/>
      <c r="XN106" s="21">
        <f t="shared" si="1692"/>
        <v>0</v>
      </c>
      <c r="XO106" s="21"/>
      <c r="XP106" s="21">
        <f t="shared" si="1692"/>
        <v>0</v>
      </c>
      <c r="XQ106" s="21"/>
      <c r="XR106" s="21">
        <f t="shared" si="1692"/>
        <v>0</v>
      </c>
      <c r="XS106" s="21"/>
      <c r="XT106" s="21">
        <f t="shared" si="1689"/>
        <v>0</v>
      </c>
      <c r="XU106" s="21"/>
      <c r="XV106" s="21">
        <f t="shared" si="1689"/>
        <v>0</v>
      </c>
      <c r="XW106" s="21"/>
      <c r="XX106" s="21">
        <f t="shared" si="1689"/>
        <v>0</v>
      </c>
      <c r="XY106" s="21"/>
      <c r="XZ106" s="21">
        <f t="shared" si="1689"/>
        <v>0</v>
      </c>
      <c r="YA106" s="21"/>
      <c r="YB106" s="21">
        <f t="shared" si="1392"/>
        <v>0</v>
      </c>
      <c r="YC106" s="21"/>
      <c r="YD106" s="21">
        <f t="shared" si="1393"/>
        <v>0</v>
      </c>
      <c r="YE106" s="21"/>
      <c r="YF106" s="21">
        <f t="shared" si="1394"/>
        <v>0</v>
      </c>
      <c r="YG106" s="21"/>
      <c r="YH106" s="21">
        <f t="shared" si="1395"/>
        <v>0</v>
      </c>
      <c r="YI106" s="21"/>
      <c r="YJ106" s="21">
        <f t="shared" si="1396"/>
        <v>0</v>
      </c>
      <c r="YK106" s="21"/>
      <c r="YL106" s="21">
        <f t="shared" si="1397"/>
        <v>0</v>
      </c>
      <c r="YM106" s="21"/>
      <c r="YN106" s="21">
        <f t="shared" si="1398"/>
        <v>0</v>
      </c>
      <c r="YO106" s="21"/>
      <c r="YP106" s="21">
        <f t="shared" si="1399"/>
        <v>0</v>
      </c>
      <c r="YQ106" s="21"/>
      <c r="YR106" s="21">
        <f t="shared" si="1400"/>
        <v>0</v>
      </c>
      <c r="YS106" s="21"/>
      <c r="YT106" s="21">
        <f t="shared" si="1693"/>
        <v>0</v>
      </c>
      <c r="YU106" s="21"/>
      <c r="YV106" s="21">
        <f t="shared" si="1402"/>
        <v>0</v>
      </c>
      <c r="YW106" s="21"/>
      <c r="YX106" s="21">
        <f t="shared" si="1403"/>
        <v>0</v>
      </c>
      <c r="YY106" s="21"/>
      <c r="YZ106" s="21">
        <f t="shared" si="1689"/>
        <v>0</v>
      </c>
      <c r="ZA106" s="21"/>
      <c r="ZB106" s="21">
        <f t="shared" si="1404"/>
        <v>0</v>
      </c>
      <c r="ZC106" s="21"/>
      <c r="ZD106" s="21">
        <f t="shared" si="1405"/>
        <v>0</v>
      </c>
      <c r="ZE106" s="21"/>
      <c r="ZF106" s="21">
        <f t="shared" si="1406"/>
        <v>0</v>
      </c>
      <c r="ZG106" s="21"/>
      <c r="ZH106" s="21">
        <f t="shared" si="1694"/>
        <v>0</v>
      </c>
      <c r="ZI106" s="21"/>
      <c r="ZJ106" s="21">
        <f t="shared" si="1408"/>
        <v>0</v>
      </c>
      <c r="ZK106" s="21"/>
      <c r="ZL106" s="21">
        <f t="shared" si="1409"/>
        <v>0</v>
      </c>
      <c r="ZM106" s="21"/>
      <c r="ZN106" s="21">
        <f t="shared" si="1695"/>
        <v>0</v>
      </c>
      <c r="ZO106" s="21"/>
      <c r="ZP106" s="21">
        <f t="shared" si="1411"/>
        <v>0</v>
      </c>
      <c r="ZQ106" s="21"/>
      <c r="ZR106" s="21">
        <f t="shared" si="1412"/>
        <v>0</v>
      </c>
      <c r="ZS106" s="21">
        <v>19</v>
      </c>
      <c r="ZT106" s="21">
        <f t="shared" si="1689"/>
        <v>0</v>
      </c>
      <c r="ZU106" s="21">
        <v>25</v>
      </c>
      <c r="ZV106" s="21">
        <f t="shared" si="1696"/>
        <v>0</v>
      </c>
      <c r="ZW106" s="21">
        <v>27</v>
      </c>
      <c r="ZX106" s="21">
        <f t="shared" si="1697"/>
        <v>0</v>
      </c>
      <c r="ZY106" s="21">
        <v>21</v>
      </c>
      <c r="ZZ106" s="21">
        <f t="shared" si="1697"/>
        <v>0</v>
      </c>
      <c r="AAA106" s="21">
        <v>17</v>
      </c>
      <c r="AAB106" s="21">
        <f t="shared" si="1698"/>
        <v>0</v>
      </c>
      <c r="AAC106" s="21">
        <v>27</v>
      </c>
      <c r="AAD106" s="21">
        <f t="shared" si="1698"/>
        <v>0</v>
      </c>
      <c r="AAE106" s="21">
        <v>28</v>
      </c>
      <c r="AAF106" s="21">
        <f t="shared" si="1699"/>
        <v>0</v>
      </c>
      <c r="AAG106" s="21">
        <v>28</v>
      </c>
      <c r="AAH106" s="21">
        <f t="shared" si="1699"/>
        <v>0</v>
      </c>
      <c r="AAI106" s="21">
        <v>26</v>
      </c>
      <c r="AAJ106" s="21">
        <f t="shared" si="1700"/>
        <v>0</v>
      </c>
      <c r="AAK106" s="21">
        <v>18</v>
      </c>
      <c r="AAL106" s="21">
        <f t="shared" si="1700"/>
        <v>0</v>
      </c>
      <c r="AAM106" s="21">
        <v>17</v>
      </c>
      <c r="AAN106" s="21">
        <f t="shared" si="1701"/>
        <v>0</v>
      </c>
      <c r="AAO106" s="21"/>
      <c r="AAP106" s="21">
        <f t="shared" si="1701"/>
        <v>0</v>
      </c>
      <c r="AAQ106" s="21"/>
      <c r="AAR106" s="21">
        <f t="shared" si="1702"/>
        <v>0</v>
      </c>
      <c r="AAS106" s="21"/>
      <c r="AAT106" s="21">
        <f t="shared" si="1702"/>
        <v>0</v>
      </c>
      <c r="AAU106" s="21"/>
      <c r="AAV106" s="21">
        <f t="shared" si="1703"/>
        <v>0</v>
      </c>
      <c r="AAW106" s="21"/>
      <c r="AAX106" s="21">
        <f t="shared" si="1703"/>
        <v>0</v>
      </c>
      <c r="AAY106" s="21"/>
      <c r="AAZ106" s="21">
        <f t="shared" si="1704"/>
        <v>0</v>
      </c>
      <c r="ABA106" s="21"/>
      <c r="ABB106" s="21">
        <f t="shared" si="1704"/>
        <v>0</v>
      </c>
      <c r="ABC106" s="21"/>
      <c r="ABD106" s="21">
        <f t="shared" si="1705"/>
        <v>0</v>
      </c>
      <c r="ABE106" s="21"/>
      <c r="ABF106" s="21">
        <f t="shared" si="1705"/>
        <v>0</v>
      </c>
      <c r="ABG106" s="21"/>
      <c r="ABH106" s="21">
        <f t="shared" si="1706"/>
        <v>0</v>
      </c>
      <c r="ABI106" s="21"/>
      <c r="ABJ106" s="21">
        <f t="shared" si="1706"/>
        <v>0</v>
      </c>
      <c r="ABK106" s="21"/>
      <c r="ABL106" s="21">
        <f t="shared" si="1707"/>
        <v>0</v>
      </c>
      <c r="ABM106" s="21"/>
      <c r="ABN106" s="21">
        <f t="shared" si="1707"/>
        <v>0</v>
      </c>
      <c r="ABO106" s="21"/>
      <c r="ABP106" s="21">
        <f t="shared" si="1708"/>
        <v>0</v>
      </c>
      <c r="ABQ106" s="21"/>
      <c r="ABR106" s="21">
        <f t="shared" si="1708"/>
        <v>0</v>
      </c>
      <c r="ABS106" s="21"/>
      <c r="ABT106" s="21">
        <f t="shared" si="1709"/>
        <v>0</v>
      </c>
      <c r="ABU106" s="21"/>
      <c r="ABV106" s="21">
        <f t="shared" si="1709"/>
        <v>0</v>
      </c>
      <c r="ABW106" s="21"/>
      <c r="ABX106" s="21">
        <f t="shared" si="1710"/>
        <v>0</v>
      </c>
      <c r="ABY106" s="21"/>
      <c r="ABZ106" s="21">
        <f t="shared" si="1710"/>
        <v>0</v>
      </c>
      <c r="ACA106" s="21"/>
      <c r="ACB106" s="21">
        <f t="shared" si="1711"/>
        <v>0</v>
      </c>
      <c r="ACC106" s="21"/>
      <c r="ACD106" s="21">
        <f t="shared" si="1711"/>
        <v>0</v>
      </c>
      <c r="ACE106" s="21"/>
      <c r="ACF106" s="21">
        <f t="shared" si="1712"/>
        <v>0</v>
      </c>
      <c r="ACG106" s="21"/>
      <c r="ACH106" s="21">
        <f t="shared" si="1712"/>
        <v>0</v>
      </c>
      <c r="ACI106" s="21"/>
      <c r="ACJ106" s="21">
        <f t="shared" si="1713"/>
        <v>0</v>
      </c>
      <c r="ACK106" s="21"/>
      <c r="ACL106" s="21">
        <f t="shared" si="1713"/>
        <v>0</v>
      </c>
      <c r="ACM106" s="21"/>
      <c r="ACN106" s="21">
        <f t="shared" si="1714"/>
        <v>0</v>
      </c>
      <c r="ACO106" s="21"/>
      <c r="ACP106" s="21">
        <f t="shared" si="1714"/>
        <v>0</v>
      </c>
      <c r="ACQ106" s="21"/>
      <c r="ACR106" s="21">
        <f t="shared" si="1715"/>
        <v>0</v>
      </c>
      <c r="ACS106" s="21"/>
      <c r="ACT106" s="21">
        <f t="shared" si="1715"/>
        <v>0</v>
      </c>
      <c r="ACU106" s="21"/>
      <c r="ACV106" s="21">
        <f t="shared" si="1716"/>
        <v>0</v>
      </c>
      <c r="ACW106" s="21"/>
      <c r="ACX106" s="21">
        <f t="shared" si="1716"/>
        <v>0</v>
      </c>
      <c r="ACY106" s="21"/>
      <c r="ACZ106" s="21">
        <f t="shared" si="1717"/>
        <v>0</v>
      </c>
      <c r="ADA106" s="21"/>
      <c r="ADB106" s="21">
        <f t="shared" si="1717"/>
        <v>0</v>
      </c>
      <c r="ADC106" s="21"/>
      <c r="ADD106" s="21">
        <f t="shared" si="1718"/>
        <v>0</v>
      </c>
      <c r="ADE106" s="21"/>
      <c r="ADF106" s="21">
        <f t="shared" si="1718"/>
        <v>0</v>
      </c>
      <c r="ADG106" s="21"/>
      <c r="ADH106" s="21">
        <f t="shared" si="1719"/>
        <v>0</v>
      </c>
      <c r="ADI106" s="21"/>
      <c r="ADJ106" s="21">
        <f t="shared" si="1719"/>
        <v>0</v>
      </c>
      <c r="ADK106" s="21"/>
      <c r="ADL106" s="21">
        <f t="shared" si="1720"/>
        <v>0</v>
      </c>
      <c r="ADM106" s="21"/>
      <c r="ADN106" s="21">
        <f t="shared" si="1720"/>
        <v>0</v>
      </c>
      <c r="ADO106" s="21"/>
      <c r="ADP106" s="21">
        <f t="shared" si="1720"/>
        <v>0</v>
      </c>
      <c r="ADQ106" s="21"/>
      <c r="ADR106" s="21">
        <f t="shared" si="1720"/>
        <v>0</v>
      </c>
      <c r="ADS106" s="21"/>
      <c r="ADT106" s="21">
        <f t="shared" si="1720"/>
        <v>0</v>
      </c>
      <c r="ADU106" s="21"/>
      <c r="ADV106" s="21">
        <f t="shared" si="1721"/>
        <v>0</v>
      </c>
      <c r="ADW106" s="21"/>
      <c r="ADX106" s="21">
        <f t="shared" si="1721"/>
        <v>0</v>
      </c>
      <c r="ADY106" s="21"/>
      <c r="ADZ106" s="21">
        <f t="shared" si="1721"/>
        <v>0</v>
      </c>
      <c r="AEA106" s="21"/>
      <c r="AEB106" s="21">
        <f t="shared" si="1721"/>
        <v>0</v>
      </c>
      <c r="AEC106" s="21"/>
      <c r="AED106" s="21">
        <f t="shared" si="1722"/>
        <v>0</v>
      </c>
      <c r="AEE106" s="21"/>
      <c r="AEF106" s="21">
        <f t="shared" si="1722"/>
        <v>0</v>
      </c>
      <c r="AEG106" s="21"/>
      <c r="AEH106" s="21">
        <f t="shared" si="1722"/>
        <v>0</v>
      </c>
      <c r="AEI106" s="21"/>
      <c r="AEJ106" s="21">
        <f t="shared" si="1722"/>
        <v>0</v>
      </c>
      <c r="AEK106" s="21"/>
      <c r="AEL106" s="21">
        <f t="shared" si="1722"/>
        <v>0</v>
      </c>
      <c r="AEM106" s="21"/>
      <c r="AEN106" s="21">
        <f t="shared" si="1723"/>
        <v>0</v>
      </c>
      <c r="AEO106" s="21"/>
      <c r="AEP106" s="21">
        <f t="shared" si="1723"/>
        <v>0</v>
      </c>
      <c r="AEQ106" s="21"/>
      <c r="AER106" s="21">
        <f t="shared" si="1723"/>
        <v>0</v>
      </c>
      <c r="AES106" s="21"/>
      <c r="AET106" s="21">
        <f t="shared" si="1723"/>
        <v>0</v>
      </c>
      <c r="AEU106" s="21"/>
      <c r="AEV106" s="21">
        <f t="shared" si="1724"/>
        <v>0</v>
      </c>
      <c r="AEW106" s="21"/>
      <c r="AEX106" s="21">
        <f t="shared" si="1724"/>
        <v>0</v>
      </c>
      <c r="AEY106" s="21"/>
      <c r="AEZ106" s="21">
        <f t="shared" si="1724"/>
        <v>0</v>
      </c>
      <c r="AFA106" s="21"/>
      <c r="AFB106" s="21">
        <f t="shared" si="1724"/>
        <v>0</v>
      </c>
      <c r="AFC106" s="21"/>
      <c r="AFD106" s="21">
        <f t="shared" si="1724"/>
        <v>0</v>
      </c>
      <c r="AFE106" s="21"/>
      <c r="AFF106" s="21">
        <f t="shared" si="1725"/>
        <v>0</v>
      </c>
      <c r="AFG106" s="21"/>
      <c r="AFH106" s="21">
        <f t="shared" si="1725"/>
        <v>0</v>
      </c>
      <c r="AFI106" s="21"/>
      <c r="AFJ106" s="21">
        <f t="shared" si="1725"/>
        <v>0</v>
      </c>
      <c r="AFK106" s="21"/>
      <c r="AFL106" s="21">
        <f t="shared" si="1725"/>
        <v>0</v>
      </c>
      <c r="AFM106" s="21"/>
      <c r="AFN106" s="21">
        <f t="shared" si="1726"/>
        <v>0</v>
      </c>
      <c r="AFO106" s="21"/>
      <c r="AFP106" s="21">
        <f t="shared" si="1726"/>
        <v>0</v>
      </c>
      <c r="AFQ106" s="21"/>
      <c r="AFR106" s="21">
        <f t="shared" si="1726"/>
        <v>0</v>
      </c>
      <c r="AFS106" s="21"/>
      <c r="AFT106" s="21">
        <f t="shared" si="1726"/>
        <v>0</v>
      </c>
      <c r="AFU106" s="21"/>
      <c r="AFV106" s="21">
        <f t="shared" si="1726"/>
        <v>0</v>
      </c>
      <c r="AFW106" s="21"/>
      <c r="AFX106" s="21">
        <f t="shared" si="1727"/>
        <v>0</v>
      </c>
      <c r="AFY106" s="21"/>
      <c r="AFZ106" s="21">
        <f t="shared" si="1727"/>
        <v>0</v>
      </c>
      <c r="AGA106" s="21"/>
      <c r="AGB106" s="21">
        <f t="shared" si="1727"/>
        <v>0</v>
      </c>
      <c r="AGC106" s="21"/>
      <c r="AGD106" s="21">
        <f t="shared" si="1727"/>
        <v>0</v>
      </c>
      <c r="AGE106" s="21"/>
      <c r="AGF106" s="21">
        <f t="shared" si="1728"/>
        <v>0</v>
      </c>
      <c r="AGG106" s="21"/>
      <c r="AGH106" s="21">
        <f t="shared" si="1728"/>
        <v>0</v>
      </c>
      <c r="AGI106" s="21"/>
      <c r="AGJ106" s="21">
        <f t="shared" si="1728"/>
        <v>0</v>
      </c>
      <c r="AGK106" s="21"/>
      <c r="AGL106" s="21">
        <f t="shared" si="1728"/>
        <v>0</v>
      </c>
      <c r="AGM106" s="21"/>
      <c r="AGN106" s="21">
        <f t="shared" si="1728"/>
        <v>0</v>
      </c>
      <c r="AGO106" s="21"/>
      <c r="AGP106" s="21">
        <f t="shared" si="1729"/>
        <v>0</v>
      </c>
      <c r="AGQ106" s="21"/>
      <c r="AGR106" s="21">
        <f t="shared" si="1729"/>
        <v>0</v>
      </c>
      <c r="AGS106" s="21"/>
      <c r="AGT106" s="21">
        <f t="shared" si="1729"/>
        <v>0</v>
      </c>
      <c r="AGU106" s="21"/>
      <c r="AGV106" s="21">
        <f t="shared" si="1729"/>
        <v>0</v>
      </c>
      <c r="AGW106" s="21"/>
      <c r="AGX106" s="21">
        <f t="shared" si="1730"/>
        <v>0</v>
      </c>
      <c r="AGY106" s="21"/>
      <c r="AGZ106" s="21">
        <f t="shared" si="1730"/>
        <v>0</v>
      </c>
      <c r="AHA106" s="21"/>
      <c r="AHB106" s="21">
        <f t="shared" si="1730"/>
        <v>0</v>
      </c>
      <c r="AHC106" s="21"/>
      <c r="AHD106" s="21">
        <f t="shared" si="1730"/>
        <v>0</v>
      </c>
      <c r="AHE106" s="21"/>
      <c r="AHF106" s="21">
        <f t="shared" si="1730"/>
        <v>0</v>
      </c>
      <c r="AHG106" s="21"/>
      <c r="AHH106" s="21">
        <f t="shared" si="1731"/>
        <v>0</v>
      </c>
      <c r="AHI106" s="21"/>
      <c r="AHJ106" s="21">
        <f t="shared" si="1731"/>
        <v>0</v>
      </c>
      <c r="AHK106" s="21"/>
      <c r="AHL106" s="21">
        <f t="shared" si="1731"/>
        <v>0</v>
      </c>
      <c r="AHM106" s="21"/>
      <c r="AHN106" s="21">
        <f t="shared" si="1731"/>
        <v>0</v>
      </c>
      <c r="AHO106" s="21"/>
      <c r="AHP106" s="21">
        <f t="shared" si="1732"/>
        <v>0</v>
      </c>
      <c r="AHQ106" s="21"/>
      <c r="AHR106" s="21">
        <f t="shared" si="1732"/>
        <v>0</v>
      </c>
      <c r="AHS106" s="21"/>
      <c r="AHT106" s="21">
        <f t="shared" si="1732"/>
        <v>0</v>
      </c>
      <c r="AHU106" s="21"/>
      <c r="AHV106" s="21">
        <f t="shared" si="1732"/>
        <v>0</v>
      </c>
      <c r="AHW106" s="21"/>
      <c r="AHX106" s="21">
        <f t="shared" si="1732"/>
        <v>0</v>
      </c>
      <c r="AHY106" s="21"/>
      <c r="AHZ106" s="21">
        <f t="shared" si="1733"/>
        <v>0</v>
      </c>
      <c r="AIA106" s="21"/>
      <c r="AIB106" s="21">
        <f t="shared" si="1733"/>
        <v>0</v>
      </c>
      <c r="AIC106" s="21"/>
      <c r="AID106" s="21">
        <f t="shared" si="1733"/>
        <v>0</v>
      </c>
      <c r="AIE106" s="21"/>
      <c r="AIF106" s="21">
        <f t="shared" si="1733"/>
        <v>0</v>
      </c>
      <c r="AIG106" s="21"/>
      <c r="AIH106" s="21">
        <f t="shared" si="1734"/>
        <v>0</v>
      </c>
      <c r="AII106" s="21"/>
      <c r="AIJ106" s="21">
        <f t="shared" si="1734"/>
        <v>0</v>
      </c>
      <c r="AIK106" s="21"/>
      <c r="AIL106" s="21">
        <f t="shared" si="1734"/>
        <v>0</v>
      </c>
      <c r="AIM106" s="21"/>
      <c r="AIN106" s="21">
        <f t="shared" si="1734"/>
        <v>0</v>
      </c>
      <c r="AIO106" s="21"/>
      <c r="AIP106" s="21">
        <f t="shared" si="1734"/>
        <v>0</v>
      </c>
      <c r="AIQ106" s="21"/>
      <c r="AIR106" s="21">
        <f t="shared" si="1735"/>
        <v>0</v>
      </c>
      <c r="AIS106" s="21"/>
      <c r="AIT106" s="21">
        <f t="shared" si="1735"/>
        <v>0</v>
      </c>
      <c r="AIU106" s="21"/>
      <c r="AIV106" s="21">
        <f t="shared" si="1735"/>
        <v>0</v>
      </c>
      <c r="AIW106" s="21"/>
      <c r="AIX106" s="21">
        <f t="shared" si="1735"/>
        <v>0</v>
      </c>
      <c r="AIY106" s="21"/>
      <c r="AIZ106" s="21">
        <f t="shared" si="1689"/>
        <v>0</v>
      </c>
      <c r="AJA106" s="21"/>
    </row>
    <row r="107" spans="2:937" ht="13.5" customHeight="1" x14ac:dyDescent="0.25">
      <c r="B107" s="31">
        <v>102</v>
      </c>
      <c r="C107" s="192" t="s">
        <v>209</v>
      </c>
      <c r="D107" s="67" t="s">
        <v>158</v>
      </c>
      <c r="E107" s="194" t="s">
        <v>418</v>
      </c>
      <c r="F107" s="194" t="str">
        <f>_xlfn.XLOOKUP(D107,'WTG PH-III'!$D$5:$D$198,'WTG PH-III'!$B$5:$B$198,0,0,1)</f>
        <v>PSS-14</v>
      </c>
      <c r="G107" s="22" t="s">
        <v>537</v>
      </c>
      <c r="H107" s="22" t="s">
        <v>558</v>
      </c>
      <c r="I107" s="61">
        <v>13</v>
      </c>
      <c r="J107" s="21">
        <v>253</v>
      </c>
      <c r="K107" s="21">
        <f t="shared" si="1458"/>
        <v>253.00000000000006</v>
      </c>
      <c r="L107" s="21">
        <f t="shared" si="1459"/>
        <v>253</v>
      </c>
      <c r="M107" s="21">
        <f t="shared" si="1460"/>
        <v>0</v>
      </c>
      <c r="N107" s="95">
        <f>VLOOKUP(D107,'WTG PH-III'!$D$5:$U$198,17,0)</f>
        <v>45787</v>
      </c>
      <c r="O107" s="95">
        <f>VLOOKUP(D107,'WTG PH-III'!$D$5:$U$198,18,0)</f>
        <v>45796</v>
      </c>
      <c r="P107" s="21">
        <f t="shared" si="1461"/>
        <v>0</v>
      </c>
      <c r="Q107" s="21"/>
      <c r="R107" s="21">
        <f t="shared" si="1462"/>
        <v>0</v>
      </c>
      <c r="S107" s="21"/>
      <c r="T107" s="21">
        <f t="shared" si="1463"/>
        <v>0</v>
      </c>
      <c r="U107" s="21"/>
      <c r="V107" s="21">
        <f t="shared" si="1464"/>
        <v>0</v>
      </c>
      <c r="W107" s="21"/>
      <c r="X107" s="21">
        <f t="shared" si="1465"/>
        <v>0</v>
      </c>
      <c r="Y107" s="21"/>
      <c r="Z107" s="21">
        <f t="shared" si="1466"/>
        <v>0</v>
      </c>
      <c r="AA107" s="21"/>
      <c r="AB107" s="21">
        <f t="shared" si="1467"/>
        <v>0</v>
      </c>
      <c r="AC107" s="21"/>
      <c r="AD107" s="21">
        <f t="shared" si="1468"/>
        <v>0</v>
      </c>
      <c r="AE107" s="21"/>
      <c r="AF107" s="21">
        <f t="shared" si="1469"/>
        <v>0</v>
      </c>
      <c r="AG107" s="21"/>
      <c r="AH107" s="21">
        <f t="shared" si="1470"/>
        <v>0</v>
      </c>
      <c r="AI107" s="21"/>
      <c r="AJ107" s="21">
        <f t="shared" si="1471"/>
        <v>0</v>
      </c>
      <c r="AK107" s="21"/>
      <c r="AL107" s="21">
        <f t="shared" si="1472"/>
        <v>0</v>
      </c>
      <c r="AM107" s="21"/>
      <c r="AN107" s="21">
        <f t="shared" si="1473"/>
        <v>0</v>
      </c>
      <c r="AO107" s="21"/>
      <c r="AP107" s="21">
        <f t="shared" si="1474"/>
        <v>0</v>
      </c>
      <c r="AQ107" s="21"/>
      <c r="AR107" s="21">
        <f t="shared" si="1475"/>
        <v>0</v>
      </c>
      <c r="AS107" s="21"/>
      <c r="AT107" s="21">
        <f t="shared" si="1476"/>
        <v>0</v>
      </c>
      <c r="AU107" s="21"/>
      <c r="AV107" s="21">
        <f t="shared" si="1477"/>
        <v>0</v>
      </c>
      <c r="AW107" s="21"/>
      <c r="AX107" s="21">
        <f t="shared" si="1478"/>
        <v>0</v>
      </c>
      <c r="AY107" s="21"/>
      <c r="AZ107" s="21">
        <f t="shared" si="1479"/>
        <v>0</v>
      </c>
      <c r="BA107" s="21"/>
      <c r="BB107" s="21">
        <f t="shared" si="1480"/>
        <v>0</v>
      </c>
      <c r="BC107" s="21"/>
      <c r="BD107" s="21">
        <f t="shared" si="1481"/>
        <v>0</v>
      </c>
      <c r="BE107" s="21"/>
      <c r="BF107" s="21">
        <f t="shared" si="1482"/>
        <v>0</v>
      </c>
      <c r="BG107" s="21"/>
      <c r="BH107" s="21">
        <f t="shared" si="1483"/>
        <v>0</v>
      </c>
      <c r="BI107" s="21"/>
      <c r="BJ107" s="21">
        <f t="shared" si="1484"/>
        <v>0</v>
      </c>
      <c r="BK107" s="21"/>
      <c r="BL107" s="21">
        <f t="shared" si="1485"/>
        <v>0</v>
      </c>
      <c r="BM107" s="21"/>
      <c r="BN107" s="21">
        <f t="shared" si="1486"/>
        <v>0</v>
      </c>
      <c r="BO107" s="21"/>
      <c r="BP107" s="21">
        <f t="shared" si="1487"/>
        <v>0</v>
      </c>
      <c r="BQ107" s="21"/>
      <c r="BR107" s="21">
        <f t="shared" si="1488"/>
        <v>0</v>
      </c>
      <c r="BS107" s="21"/>
      <c r="BT107" s="21">
        <f t="shared" si="1489"/>
        <v>0</v>
      </c>
      <c r="BU107" s="21"/>
      <c r="BV107" s="21">
        <f t="shared" si="1490"/>
        <v>0</v>
      </c>
      <c r="BW107" s="21"/>
      <c r="BX107" s="21">
        <f t="shared" si="1491"/>
        <v>0</v>
      </c>
      <c r="BY107" s="21"/>
      <c r="BZ107" s="21">
        <f t="shared" si="1492"/>
        <v>0</v>
      </c>
      <c r="CA107" s="21"/>
      <c r="CB107" s="21">
        <f t="shared" si="1493"/>
        <v>0</v>
      </c>
      <c r="CC107" s="21"/>
      <c r="CD107" s="21">
        <f t="shared" si="1494"/>
        <v>0</v>
      </c>
      <c r="CE107" s="21"/>
      <c r="CF107" s="21">
        <f t="shared" si="1495"/>
        <v>0</v>
      </c>
      <c r="CG107" s="21"/>
      <c r="CH107" s="21">
        <f t="shared" si="1496"/>
        <v>0</v>
      </c>
      <c r="CI107" s="21"/>
      <c r="CJ107" s="21">
        <f t="shared" si="1497"/>
        <v>0</v>
      </c>
      <c r="CK107" s="21"/>
      <c r="CL107" s="21">
        <f t="shared" si="1498"/>
        <v>0</v>
      </c>
      <c r="CM107" s="21"/>
      <c r="CN107" s="21">
        <f t="shared" si="1499"/>
        <v>0</v>
      </c>
      <c r="CO107" s="21"/>
      <c r="CP107" s="21">
        <f t="shared" si="1500"/>
        <v>0</v>
      </c>
      <c r="CQ107" s="21"/>
      <c r="CR107" s="21">
        <f t="shared" si="1501"/>
        <v>0</v>
      </c>
      <c r="CS107" s="21"/>
      <c r="CT107" s="21">
        <f t="shared" si="1502"/>
        <v>0</v>
      </c>
      <c r="CU107" s="21"/>
      <c r="CV107" s="21">
        <f t="shared" si="1503"/>
        <v>0</v>
      </c>
      <c r="CW107" s="21"/>
      <c r="CX107" s="21">
        <f t="shared" si="1504"/>
        <v>0</v>
      </c>
      <c r="CY107" s="21"/>
      <c r="CZ107" s="21">
        <f t="shared" si="1505"/>
        <v>0</v>
      </c>
      <c r="DA107" s="21"/>
      <c r="DB107" s="21">
        <f t="shared" si="1506"/>
        <v>0</v>
      </c>
      <c r="DC107" s="21"/>
      <c r="DD107" s="21">
        <f t="shared" si="1507"/>
        <v>0</v>
      </c>
      <c r="DE107" s="21"/>
      <c r="DF107" s="21">
        <f t="shared" si="1508"/>
        <v>0</v>
      </c>
      <c r="DG107" s="21"/>
      <c r="DH107" s="21">
        <f t="shared" si="1509"/>
        <v>0</v>
      </c>
      <c r="DI107" s="21"/>
      <c r="DJ107" s="21">
        <f t="shared" si="1510"/>
        <v>0</v>
      </c>
      <c r="DK107" s="21"/>
      <c r="DL107" s="21">
        <f t="shared" si="1511"/>
        <v>0</v>
      </c>
      <c r="DM107" s="21"/>
      <c r="DN107" s="21">
        <f t="shared" si="1512"/>
        <v>0</v>
      </c>
      <c r="DO107" s="21"/>
      <c r="DP107" s="21">
        <f t="shared" si="1513"/>
        <v>0</v>
      </c>
      <c r="DQ107" s="21"/>
      <c r="DR107" s="21">
        <f t="shared" si="1514"/>
        <v>0</v>
      </c>
      <c r="DS107" s="21"/>
      <c r="DT107" s="21">
        <f t="shared" si="1515"/>
        <v>0</v>
      </c>
      <c r="DU107" s="21"/>
      <c r="DV107" s="21">
        <f t="shared" si="1516"/>
        <v>0</v>
      </c>
      <c r="DW107" s="21"/>
      <c r="DX107" s="21">
        <f t="shared" si="1517"/>
        <v>0</v>
      </c>
      <c r="DY107" s="21"/>
      <c r="DZ107" s="21">
        <f t="shared" si="1518"/>
        <v>0</v>
      </c>
      <c r="EA107" s="21"/>
      <c r="EB107" s="21">
        <f t="shared" si="1519"/>
        <v>0</v>
      </c>
      <c r="EC107" s="21"/>
      <c r="ED107" s="21">
        <f t="shared" si="1520"/>
        <v>0</v>
      </c>
      <c r="EE107" s="21"/>
      <c r="EF107" s="21">
        <f t="shared" si="1521"/>
        <v>0</v>
      </c>
      <c r="EG107" s="21"/>
      <c r="EH107" s="21">
        <f t="shared" si="1522"/>
        <v>0</v>
      </c>
      <c r="EI107" s="21"/>
      <c r="EJ107" s="21">
        <f t="shared" si="1523"/>
        <v>0</v>
      </c>
      <c r="EK107" s="21"/>
      <c r="EL107" s="21">
        <f t="shared" si="1524"/>
        <v>0</v>
      </c>
      <c r="EM107" s="21"/>
      <c r="EN107" s="21">
        <f t="shared" si="1525"/>
        <v>0</v>
      </c>
      <c r="EO107" s="21"/>
      <c r="EP107" s="21">
        <f t="shared" si="1526"/>
        <v>0</v>
      </c>
      <c r="EQ107" s="21"/>
      <c r="ER107" s="21">
        <f t="shared" si="1527"/>
        <v>0</v>
      </c>
      <c r="ES107" s="21"/>
      <c r="ET107" s="21">
        <f t="shared" si="1528"/>
        <v>0</v>
      </c>
      <c r="EU107" s="21"/>
      <c r="EV107" s="21">
        <f t="shared" si="1529"/>
        <v>0</v>
      </c>
      <c r="EW107" s="21"/>
      <c r="EX107" s="21">
        <f t="shared" si="1530"/>
        <v>0</v>
      </c>
      <c r="EY107" s="21"/>
      <c r="EZ107" s="21">
        <f t="shared" si="1531"/>
        <v>0</v>
      </c>
      <c r="FA107" s="21"/>
      <c r="FB107" s="21">
        <f t="shared" si="1532"/>
        <v>0</v>
      </c>
      <c r="FC107" s="21"/>
      <c r="FD107" s="21">
        <f t="shared" si="1533"/>
        <v>0</v>
      </c>
      <c r="FE107" s="21"/>
      <c r="FF107" s="21">
        <f t="shared" si="1534"/>
        <v>0</v>
      </c>
      <c r="FG107" s="21"/>
      <c r="FH107" s="21">
        <f t="shared" si="1535"/>
        <v>0</v>
      </c>
      <c r="FI107" s="21"/>
      <c r="FJ107" s="21">
        <f t="shared" si="1536"/>
        <v>0</v>
      </c>
      <c r="FK107" s="21"/>
      <c r="FL107" s="21">
        <f t="shared" si="1537"/>
        <v>0</v>
      </c>
      <c r="FM107" s="21"/>
      <c r="FN107" s="21">
        <f t="shared" si="1538"/>
        <v>0</v>
      </c>
      <c r="FO107" s="21"/>
      <c r="FP107" s="21">
        <f t="shared" si="1539"/>
        <v>0</v>
      </c>
      <c r="FQ107" s="21"/>
      <c r="FR107" s="21">
        <f t="shared" si="1540"/>
        <v>0</v>
      </c>
      <c r="FS107" s="21"/>
      <c r="FT107" s="21">
        <f t="shared" si="1541"/>
        <v>0</v>
      </c>
      <c r="FU107" s="21"/>
      <c r="FV107" s="21">
        <f t="shared" si="1542"/>
        <v>0</v>
      </c>
      <c r="FW107" s="21"/>
      <c r="FX107" s="21">
        <f t="shared" si="1543"/>
        <v>0</v>
      </c>
      <c r="FY107" s="21"/>
      <c r="FZ107" s="21">
        <f t="shared" si="1544"/>
        <v>0</v>
      </c>
      <c r="GA107" s="21"/>
      <c r="GB107" s="21">
        <f t="shared" si="1545"/>
        <v>0</v>
      </c>
      <c r="GC107" s="21"/>
      <c r="GD107" s="21">
        <f t="shared" si="1546"/>
        <v>0</v>
      </c>
      <c r="GE107" s="21"/>
      <c r="GF107" s="21">
        <f t="shared" si="1547"/>
        <v>0</v>
      </c>
      <c r="GG107" s="21"/>
      <c r="GH107" s="21">
        <f t="shared" si="1548"/>
        <v>0</v>
      </c>
      <c r="GI107" s="21"/>
      <c r="GJ107" s="21">
        <f t="shared" si="1549"/>
        <v>0</v>
      </c>
      <c r="GK107" s="21"/>
      <c r="GL107" s="21">
        <f t="shared" si="1550"/>
        <v>0</v>
      </c>
      <c r="GM107" s="21"/>
      <c r="GN107" s="21">
        <f t="shared" si="1551"/>
        <v>0</v>
      </c>
      <c r="GO107" s="21"/>
      <c r="GP107" s="21">
        <f t="shared" si="1552"/>
        <v>0</v>
      </c>
      <c r="GQ107" s="21"/>
      <c r="GR107" s="21">
        <f t="shared" si="1553"/>
        <v>0</v>
      </c>
      <c r="GS107" s="21"/>
      <c r="GT107" s="21">
        <f t="shared" si="1554"/>
        <v>0</v>
      </c>
      <c r="GU107" s="21"/>
      <c r="GV107" s="21">
        <f t="shared" si="1555"/>
        <v>0</v>
      </c>
      <c r="GW107" s="21"/>
      <c r="GX107" s="21">
        <f t="shared" si="1556"/>
        <v>0</v>
      </c>
      <c r="GY107" s="21"/>
      <c r="GZ107" s="21">
        <f t="shared" si="1557"/>
        <v>0</v>
      </c>
      <c r="HA107" s="21"/>
      <c r="HB107" s="21">
        <f t="shared" si="1558"/>
        <v>0</v>
      </c>
      <c r="HC107" s="21"/>
      <c r="HD107" s="21">
        <f t="shared" si="1559"/>
        <v>0</v>
      </c>
      <c r="HE107" s="21"/>
      <c r="HF107" s="21">
        <f t="shared" si="1560"/>
        <v>0</v>
      </c>
      <c r="HG107" s="21"/>
      <c r="HH107" s="21">
        <f t="shared" si="1561"/>
        <v>0</v>
      </c>
      <c r="HI107" s="21"/>
      <c r="HJ107" s="21">
        <f t="shared" si="1562"/>
        <v>0</v>
      </c>
      <c r="HK107" s="21"/>
      <c r="HL107" s="21">
        <f t="shared" si="1563"/>
        <v>0</v>
      </c>
      <c r="HM107" s="21"/>
      <c r="HN107" s="21">
        <f t="shared" si="1564"/>
        <v>0</v>
      </c>
      <c r="HO107" s="21"/>
      <c r="HP107" s="21">
        <f t="shared" si="1565"/>
        <v>0</v>
      </c>
      <c r="HQ107" s="21"/>
      <c r="HR107" s="21">
        <f t="shared" si="1566"/>
        <v>0</v>
      </c>
      <c r="HS107" s="21"/>
      <c r="HT107" s="21">
        <f t="shared" si="1567"/>
        <v>0</v>
      </c>
      <c r="HU107" s="21"/>
      <c r="HV107" s="21">
        <f t="shared" si="1568"/>
        <v>0</v>
      </c>
      <c r="HW107" s="21"/>
      <c r="HX107" s="21">
        <f t="shared" si="1569"/>
        <v>0</v>
      </c>
      <c r="HY107" s="21"/>
      <c r="HZ107" s="21">
        <f t="shared" si="1570"/>
        <v>0</v>
      </c>
      <c r="IA107" s="21"/>
      <c r="IB107" s="21">
        <f t="shared" si="1571"/>
        <v>0</v>
      </c>
      <c r="IC107" s="21"/>
      <c r="ID107" s="21">
        <f t="shared" si="1572"/>
        <v>0</v>
      </c>
      <c r="IE107" s="21"/>
      <c r="IF107" s="21">
        <f t="shared" si="1573"/>
        <v>0</v>
      </c>
      <c r="IG107" s="21"/>
      <c r="IH107" s="21">
        <f t="shared" si="1574"/>
        <v>0</v>
      </c>
      <c r="II107" s="21"/>
      <c r="IJ107" s="21">
        <f t="shared" si="1575"/>
        <v>0</v>
      </c>
      <c r="IK107" s="21"/>
      <c r="IL107" s="21">
        <f t="shared" si="1576"/>
        <v>0</v>
      </c>
      <c r="IM107" s="21"/>
      <c r="IN107" s="21">
        <f t="shared" si="1577"/>
        <v>0</v>
      </c>
      <c r="IO107" s="21"/>
      <c r="IP107" s="21">
        <f t="shared" si="1578"/>
        <v>0</v>
      </c>
      <c r="IQ107" s="21"/>
      <c r="IR107" s="21">
        <f t="shared" si="1579"/>
        <v>0</v>
      </c>
      <c r="IS107" s="21"/>
      <c r="IT107" s="21">
        <f t="shared" si="1580"/>
        <v>0</v>
      </c>
      <c r="IU107" s="21"/>
      <c r="IV107" s="21">
        <f t="shared" si="1581"/>
        <v>0</v>
      </c>
      <c r="IW107" s="21"/>
      <c r="IX107" s="21">
        <f t="shared" si="1582"/>
        <v>0</v>
      </c>
      <c r="IY107" s="21"/>
      <c r="IZ107" s="21">
        <f t="shared" si="1583"/>
        <v>0</v>
      </c>
      <c r="JA107" s="21"/>
      <c r="JB107" s="21">
        <f t="shared" si="1584"/>
        <v>0</v>
      </c>
      <c r="JC107" s="21"/>
      <c r="JD107" s="21">
        <f t="shared" si="1585"/>
        <v>0</v>
      </c>
      <c r="JE107" s="21"/>
      <c r="JF107" s="21">
        <f t="shared" si="1586"/>
        <v>0</v>
      </c>
      <c r="JG107" s="21"/>
      <c r="JH107" s="21">
        <f t="shared" si="1587"/>
        <v>0</v>
      </c>
      <c r="JI107" s="21"/>
      <c r="JJ107" s="21">
        <f t="shared" si="1588"/>
        <v>0</v>
      </c>
      <c r="JK107" s="21"/>
      <c r="JL107" s="21">
        <f t="shared" si="1589"/>
        <v>0</v>
      </c>
      <c r="JM107" s="21"/>
      <c r="JN107" s="21">
        <f t="shared" si="1590"/>
        <v>0</v>
      </c>
      <c r="JO107" s="21"/>
      <c r="JP107" s="21">
        <f t="shared" si="1591"/>
        <v>0</v>
      </c>
      <c r="JQ107" s="21"/>
      <c r="JR107" s="21">
        <f t="shared" si="1592"/>
        <v>0</v>
      </c>
      <c r="JS107" s="21"/>
      <c r="JT107" s="21">
        <f t="shared" si="1593"/>
        <v>0</v>
      </c>
      <c r="JU107" s="21"/>
      <c r="JV107" s="21">
        <f t="shared" si="1594"/>
        <v>0</v>
      </c>
      <c r="JW107" s="21"/>
      <c r="JX107" s="21">
        <f t="shared" si="1595"/>
        <v>0</v>
      </c>
      <c r="JY107" s="21"/>
      <c r="JZ107" s="21">
        <f t="shared" si="1596"/>
        <v>0</v>
      </c>
      <c r="KA107" s="21"/>
      <c r="KB107" s="21">
        <f t="shared" si="1597"/>
        <v>0</v>
      </c>
      <c r="KC107" s="21"/>
      <c r="KD107" s="21">
        <f t="shared" si="1598"/>
        <v>0</v>
      </c>
      <c r="KE107" s="21"/>
      <c r="KF107" s="21">
        <f t="shared" si="1599"/>
        <v>0</v>
      </c>
      <c r="KG107" s="21"/>
      <c r="KH107" s="21">
        <f t="shared" si="1600"/>
        <v>0</v>
      </c>
      <c r="KI107" s="21"/>
      <c r="KJ107" s="21">
        <f t="shared" si="1601"/>
        <v>0</v>
      </c>
      <c r="KK107" s="21"/>
      <c r="KL107" s="21">
        <f t="shared" si="1602"/>
        <v>0</v>
      </c>
      <c r="KM107" s="21"/>
      <c r="KN107" s="21">
        <f t="shared" si="1603"/>
        <v>0</v>
      </c>
      <c r="KO107" s="21"/>
      <c r="KP107" s="21">
        <f t="shared" si="1604"/>
        <v>25.3</v>
      </c>
      <c r="KQ107" s="21"/>
      <c r="KR107" s="21">
        <f t="shared" si="1605"/>
        <v>25.3</v>
      </c>
      <c r="KS107" s="21"/>
      <c r="KT107" s="21">
        <f t="shared" si="1606"/>
        <v>25.3</v>
      </c>
      <c r="KU107" s="21"/>
      <c r="KV107" s="21">
        <f t="shared" si="1607"/>
        <v>25.3</v>
      </c>
      <c r="KW107" s="21"/>
      <c r="KX107" s="21">
        <f t="shared" si="1608"/>
        <v>25.3</v>
      </c>
      <c r="KY107" s="21"/>
      <c r="KZ107" s="21">
        <f t="shared" si="1609"/>
        <v>25.3</v>
      </c>
      <c r="LA107" s="21"/>
      <c r="LB107" s="21">
        <f t="shared" si="1610"/>
        <v>25.3</v>
      </c>
      <c r="LC107" s="21"/>
      <c r="LD107" s="21">
        <f t="shared" si="1611"/>
        <v>25.3</v>
      </c>
      <c r="LE107" s="21"/>
      <c r="LF107" s="21">
        <f t="shared" si="1612"/>
        <v>25.3</v>
      </c>
      <c r="LG107" s="21"/>
      <c r="LH107" s="21">
        <f t="shared" si="1613"/>
        <v>25.3</v>
      </c>
      <c r="LI107" s="21"/>
      <c r="LJ107" s="21">
        <f t="shared" si="1614"/>
        <v>0</v>
      </c>
      <c r="LK107" s="21"/>
      <c r="LL107" s="21">
        <f t="shared" si="1615"/>
        <v>0</v>
      </c>
      <c r="LM107" s="21"/>
      <c r="LN107" s="21">
        <f t="shared" si="1616"/>
        <v>0</v>
      </c>
      <c r="LO107" s="21"/>
      <c r="LP107" s="21">
        <f t="shared" si="1617"/>
        <v>0</v>
      </c>
      <c r="LQ107" s="21"/>
      <c r="LR107" s="21">
        <f t="shared" si="1618"/>
        <v>0</v>
      </c>
      <c r="LS107" s="21"/>
      <c r="LT107" s="21">
        <f t="shared" si="1619"/>
        <v>0</v>
      </c>
      <c r="LU107" s="21"/>
      <c r="LV107" s="21">
        <f t="shared" si="1620"/>
        <v>0</v>
      </c>
      <c r="LW107" s="21"/>
      <c r="LX107" s="21">
        <f t="shared" si="1621"/>
        <v>0</v>
      </c>
      <c r="LY107" s="21"/>
      <c r="LZ107" s="21">
        <f t="shared" si="1622"/>
        <v>0</v>
      </c>
      <c r="MA107" s="21"/>
      <c r="MB107" s="21">
        <f t="shared" si="1623"/>
        <v>0</v>
      </c>
      <c r="MC107" s="21"/>
      <c r="MD107" s="21">
        <f t="shared" si="1624"/>
        <v>0</v>
      </c>
      <c r="ME107" s="21"/>
      <c r="MF107" s="21">
        <f t="shared" si="1625"/>
        <v>0</v>
      </c>
      <c r="MG107" s="21"/>
      <c r="MH107" s="21">
        <f t="shared" si="1626"/>
        <v>0</v>
      </c>
      <c r="MI107" s="21"/>
      <c r="MJ107" s="21">
        <f t="shared" si="1627"/>
        <v>0</v>
      </c>
      <c r="MK107" s="21"/>
      <c r="ML107" s="21">
        <f t="shared" si="1628"/>
        <v>0</v>
      </c>
      <c r="MM107" s="21"/>
      <c r="MN107" s="21">
        <f t="shared" si="1629"/>
        <v>0</v>
      </c>
      <c r="MO107" s="21"/>
      <c r="MP107" s="21">
        <f t="shared" si="1630"/>
        <v>0</v>
      </c>
      <c r="MQ107" s="21"/>
      <c r="MR107" s="21">
        <f t="shared" si="1631"/>
        <v>0</v>
      </c>
      <c r="MS107" s="21"/>
      <c r="MT107" s="21">
        <f t="shared" si="1632"/>
        <v>0</v>
      </c>
      <c r="MU107" s="21"/>
      <c r="MV107" s="21">
        <f t="shared" si="1633"/>
        <v>0</v>
      </c>
      <c r="MW107" s="21"/>
      <c r="MX107" s="21">
        <f t="shared" si="1634"/>
        <v>0</v>
      </c>
      <c r="MY107" s="21"/>
      <c r="MZ107" s="21">
        <f t="shared" si="1635"/>
        <v>0</v>
      </c>
      <c r="NA107" s="21"/>
      <c r="NB107" s="21">
        <f t="shared" si="1636"/>
        <v>0</v>
      </c>
      <c r="NC107" s="21"/>
      <c r="ND107" s="21">
        <f t="shared" si="1637"/>
        <v>0</v>
      </c>
      <c r="NE107" s="21"/>
      <c r="NF107" s="21">
        <f t="shared" si="1638"/>
        <v>0</v>
      </c>
      <c r="NG107" s="21"/>
      <c r="NH107" s="21">
        <f t="shared" si="1639"/>
        <v>0</v>
      </c>
      <c r="NI107" s="21"/>
      <c r="NJ107" s="21">
        <f t="shared" si="1640"/>
        <v>0</v>
      </c>
      <c r="NK107" s="21"/>
      <c r="NL107" s="21">
        <f t="shared" si="1641"/>
        <v>0</v>
      </c>
      <c r="NM107" s="21"/>
      <c r="NN107" s="21">
        <f t="shared" si="1642"/>
        <v>0</v>
      </c>
      <c r="NO107" s="21"/>
      <c r="NP107" s="21">
        <f t="shared" si="1643"/>
        <v>0</v>
      </c>
      <c r="NQ107" s="21"/>
      <c r="NR107" s="21">
        <f t="shared" si="1644"/>
        <v>0</v>
      </c>
      <c r="NS107" s="21"/>
      <c r="NT107" s="21">
        <f t="shared" si="1645"/>
        <v>0</v>
      </c>
      <c r="NU107" s="21"/>
      <c r="NV107" s="21">
        <f t="shared" si="1646"/>
        <v>0</v>
      </c>
      <c r="NW107" s="21"/>
      <c r="NX107" s="21">
        <f t="shared" si="1647"/>
        <v>0</v>
      </c>
      <c r="NY107" s="21"/>
      <c r="NZ107" s="21">
        <f t="shared" si="1648"/>
        <v>0</v>
      </c>
      <c r="OA107" s="21"/>
      <c r="OB107" s="21">
        <f t="shared" si="1649"/>
        <v>0</v>
      </c>
      <c r="OC107" s="21"/>
      <c r="OD107" s="21">
        <f t="shared" si="1650"/>
        <v>0</v>
      </c>
      <c r="OE107" s="21"/>
      <c r="OF107" s="21">
        <f t="shared" si="1651"/>
        <v>0</v>
      </c>
      <c r="OG107" s="21"/>
      <c r="OH107" s="21">
        <f t="shared" si="1652"/>
        <v>0</v>
      </c>
      <c r="OI107" s="21"/>
      <c r="OJ107" s="21">
        <f t="shared" si="1653"/>
        <v>0</v>
      </c>
      <c r="OK107" s="21"/>
      <c r="OL107" s="21">
        <f t="shared" si="1654"/>
        <v>0</v>
      </c>
      <c r="OM107" s="21"/>
      <c r="ON107" s="21">
        <f t="shared" si="1655"/>
        <v>0</v>
      </c>
      <c r="OO107" s="21"/>
      <c r="OP107" s="21">
        <f t="shared" si="1655"/>
        <v>0</v>
      </c>
      <c r="OQ107" s="21"/>
      <c r="OR107" s="21">
        <f t="shared" si="1655"/>
        <v>0</v>
      </c>
      <c r="OS107" s="21"/>
      <c r="OT107" s="21">
        <f t="shared" si="1655"/>
        <v>0</v>
      </c>
      <c r="OU107" s="21"/>
      <c r="OV107" s="21">
        <f t="shared" si="1655"/>
        <v>0</v>
      </c>
      <c r="OW107" s="21"/>
      <c r="OX107" s="21">
        <f t="shared" si="1655"/>
        <v>0</v>
      </c>
      <c r="OY107" s="21"/>
      <c r="OZ107" s="21">
        <f t="shared" si="1655"/>
        <v>0</v>
      </c>
      <c r="PA107" s="21"/>
      <c r="PB107" s="21">
        <f t="shared" si="1656"/>
        <v>0</v>
      </c>
      <c r="PC107" s="21"/>
      <c r="PD107" s="21">
        <f t="shared" si="1656"/>
        <v>0</v>
      </c>
      <c r="PE107" s="21"/>
      <c r="PF107" s="21">
        <f t="shared" si="1656"/>
        <v>0</v>
      </c>
      <c r="PG107" s="21"/>
      <c r="PH107" s="21">
        <f t="shared" si="1656"/>
        <v>0</v>
      </c>
      <c r="PI107" s="21"/>
      <c r="PJ107" s="21">
        <f t="shared" si="1656"/>
        <v>0</v>
      </c>
      <c r="PK107" s="21"/>
      <c r="PL107" s="21">
        <f t="shared" si="1656"/>
        <v>0</v>
      </c>
      <c r="PM107" s="21"/>
      <c r="PN107" s="21">
        <f t="shared" si="1657"/>
        <v>0</v>
      </c>
      <c r="PO107" s="21"/>
      <c r="PP107" s="21">
        <f t="shared" si="1657"/>
        <v>0</v>
      </c>
      <c r="PQ107" s="21"/>
      <c r="PR107" s="21">
        <f t="shared" si="1657"/>
        <v>0</v>
      </c>
      <c r="PS107" s="21"/>
      <c r="PT107" s="21">
        <f t="shared" si="1657"/>
        <v>0</v>
      </c>
      <c r="PU107" s="21"/>
      <c r="PV107" s="21">
        <f t="shared" si="1657"/>
        <v>0</v>
      </c>
      <c r="PW107" s="21"/>
      <c r="PX107" s="21">
        <f t="shared" si="1657"/>
        <v>0</v>
      </c>
      <c r="PY107" s="21"/>
      <c r="PZ107" s="21">
        <f t="shared" si="1658"/>
        <v>0</v>
      </c>
      <c r="QA107" s="21"/>
      <c r="QB107" s="21">
        <f t="shared" si="1658"/>
        <v>0</v>
      </c>
      <c r="QC107" s="21"/>
      <c r="QD107" s="21">
        <f t="shared" si="1658"/>
        <v>0</v>
      </c>
      <c r="QE107" s="21"/>
      <c r="QF107" s="21">
        <f t="shared" si="1658"/>
        <v>0</v>
      </c>
      <c r="QG107" s="21"/>
      <c r="QH107" s="21">
        <f t="shared" si="1658"/>
        <v>0</v>
      </c>
      <c r="QI107" s="21"/>
      <c r="QJ107" s="21">
        <f t="shared" si="1658"/>
        <v>0</v>
      </c>
      <c r="QK107" s="21"/>
      <c r="QL107" s="21">
        <f t="shared" si="1659"/>
        <v>0</v>
      </c>
      <c r="QM107" s="21"/>
      <c r="QN107" s="21">
        <f t="shared" si="1659"/>
        <v>0</v>
      </c>
      <c r="QO107" s="21"/>
      <c r="QP107" s="21">
        <f t="shared" si="1659"/>
        <v>0</v>
      </c>
      <c r="QQ107" s="21"/>
      <c r="QR107" s="21">
        <f t="shared" si="1659"/>
        <v>0</v>
      </c>
      <c r="QS107" s="21"/>
      <c r="QT107" s="21">
        <f t="shared" si="1659"/>
        <v>0</v>
      </c>
      <c r="QU107" s="21"/>
      <c r="QV107" s="21">
        <f t="shared" si="1659"/>
        <v>0</v>
      </c>
      <c r="QW107" s="21"/>
      <c r="QX107" s="21">
        <f t="shared" si="1660"/>
        <v>0</v>
      </c>
      <c r="QY107" s="21"/>
      <c r="QZ107" s="21">
        <f t="shared" si="1660"/>
        <v>0</v>
      </c>
      <c r="RA107" s="21"/>
      <c r="RB107" s="21">
        <f t="shared" si="1660"/>
        <v>0</v>
      </c>
      <c r="RC107" s="21"/>
      <c r="RD107" s="21">
        <f t="shared" si="1660"/>
        <v>0</v>
      </c>
      <c r="RE107" s="21"/>
      <c r="RF107" s="21">
        <f t="shared" si="1660"/>
        <v>0</v>
      </c>
      <c r="RG107" s="21"/>
      <c r="RH107" s="21">
        <f t="shared" si="1660"/>
        <v>0</v>
      </c>
      <c r="RI107" s="21"/>
      <c r="RJ107" s="21">
        <f t="shared" si="1332"/>
        <v>0</v>
      </c>
      <c r="RK107" s="21"/>
      <c r="RL107" s="21">
        <f t="shared" si="1333"/>
        <v>0</v>
      </c>
      <c r="RM107" s="21"/>
      <c r="RN107" s="21">
        <f t="shared" si="1334"/>
        <v>0</v>
      </c>
      <c r="RO107" s="21"/>
      <c r="RP107" s="21">
        <f t="shared" si="1335"/>
        <v>0</v>
      </c>
      <c r="RQ107" s="21"/>
      <c r="RR107" s="21">
        <f t="shared" si="1336"/>
        <v>0</v>
      </c>
      <c r="RS107" s="21"/>
      <c r="RT107" s="21">
        <f t="shared" si="1337"/>
        <v>0</v>
      </c>
      <c r="RU107" s="21"/>
      <c r="RV107" s="21">
        <f t="shared" si="1338"/>
        <v>0</v>
      </c>
      <c r="RW107" s="21"/>
      <c r="RX107" s="21">
        <f t="shared" si="1339"/>
        <v>0</v>
      </c>
      <c r="RY107" s="21"/>
      <c r="RZ107" s="21">
        <f t="shared" si="1340"/>
        <v>0</v>
      </c>
      <c r="SA107" s="21"/>
      <c r="SB107" s="21">
        <f t="shared" si="1341"/>
        <v>0</v>
      </c>
      <c r="SC107" s="21"/>
      <c r="SD107" s="21">
        <f t="shared" si="1342"/>
        <v>0</v>
      </c>
      <c r="SE107" s="21"/>
      <c r="SF107" s="21">
        <f t="shared" si="1343"/>
        <v>0</v>
      </c>
      <c r="SG107" s="21"/>
      <c r="SH107" s="21">
        <f t="shared" si="1344"/>
        <v>0</v>
      </c>
      <c r="SI107" s="21"/>
      <c r="SJ107" s="21">
        <f t="shared" si="1345"/>
        <v>0</v>
      </c>
      <c r="SK107" s="21"/>
      <c r="SL107" s="21">
        <f t="shared" si="1346"/>
        <v>0</v>
      </c>
      <c r="SM107" s="21"/>
      <c r="SN107" s="21">
        <f t="shared" si="1661"/>
        <v>0</v>
      </c>
      <c r="SO107" s="21"/>
      <c r="SP107" s="21">
        <f t="shared" si="1348"/>
        <v>0</v>
      </c>
      <c r="SQ107" s="21"/>
      <c r="SR107" s="21">
        <f t="shared" si="1349"/>
        <v>0</v>
      </c>
      <c r="SS107" s="21"/>
      <c r="ST107" s="21">
        <f t="shared" si="1350"/>
        <v>0</v>
      </c>
      <c r="SU107" s="21"/>
      <c r="SV107" s="21">
        <f t="shared" si="1351"/>
        <v>0</v>
      </c>
      <c r="SW107" s="21"/>
      <c r="SX107" s="21">
        <f t="shared" si="1352"/>
        <v>0</v>
      </c>
      <c r="SY107" s="21"/>
      <c r="SZ107" s="21">
        <f t="shared" si="1353"/>
        <v>0</v>
      </c>
      <c r="TA107" s="21"/>
      <c r="TB107" s="21">
        <f t="shared" si="1354"/>
        <v>0</v>
      </c>
      <c r="TC107" s="21"/>
      <c r="TD107" s="21">
        <f t="shared" si="1662"/>
        <v>0</v>
      </c>
      <c r="TE107" s="21"/>
      <c r="TF107" s="21">
        <f t="shared" si="1356"/>
        <v>0</v>
      </c>
      <c r="TG107" s="21"/>
      <c r="TH107" s="21">
        <f t="shared" si="1357"/>
        <v>0</v>
      </c>
      <c r="TI107" s="21"/>
      <c r="TJ107" s="21">
        <f t="shared" si="1358"/>
        <v>0</v>
      </c>
      <c r="TK107" s="21"/>
      <c r="TL107" s="21">
        <f t="shared" si="1663"/>
        <v>0</v>
      </c>
      <c r="TM107" s="21"/>
      <c r="TN107" s="21">
        <f t="shared" si="1664"/>
        <v>0</v>
      </c>
      <c r="TO107" s="21"/>
      <c r="TP107" s="21">
        <f t="shared" si="1665"/>
        <v>0</v>
      </c>
      <c r="TQ107" s="21"/>
      <c r="TR107" s="21">
        <f t="shared" si="1666"/>
        <v>0</v>
      </c>
      <c r="TS107" s="21"/>
      <c r="TT107" s="21">
        <f t="shared" si="1667"/>
        <v>0</v>
      </c>
      <c r="TU107" s="21"/>
      <c r="TV107" s="21">
        <f t="shared" si="1668"/>
        <v>0</v>
      </c>
      <c r="TW107" s="21"/>
      <c r="TX107" s="21">
        <f t="shared" si="1669"/>
        <v>0</v>
      </c>
      <c r="TY107" s="21"/>
      <c r="TZ107" s="21">
        <f t="shared" si="1670"/>
        <v>0</v>
      </c>
      <c r="UA107" s="21"/>
      <c r="UB107" s="21">
        <f t="shared" si="1671"/>
        <v>0</v>
      </c>
      <c r="UC107" s="21"/>
      <c r="UD107" s="21">
        <f t="shared" si="1672"/>
        <v>0</v>
      </c>
      <c r="UE107" s="21"/>
      <c r="UF107" s="21">
        <f t="shared" si="1673"/>
        <v>0</v>
      </c>
      <c r="UG107" s="21"/>
      <c r="UH107" s="21">
        <f t="shared" si="1370"/>
        <v>0</v>
      </c>
      <c r="UI107" s="21"/>
      <c r="UJ107" s="21">
        <f t="shared" si="1674"/>
        <v>0</v>
      </c>
      <c r="UK107" s="21"/>
      <c r="UL107" s="21">
        <f t="shared" si="1675"/>
        <v>0</v>
      </c>
      <c r="UM107" s="21"/>
      <c r="UN107" s="21">
        <f t="shared" si="1676"/>
        <v>0</v>
      </c>
      <c r="UO107" s="21"/>
      <c r="UP107" s="21">
        <f t="shared" si="1677"/>
        <v>0</v>
      </c>
      <c r="UQ107" s="21"/>
      <c r="UR107" s="21">
        <f t="shared" si="1678"/>
        <v>0</v>
      </c>
      <c r="US107" s="21"/>
      <c r="UT107" s="21">
        <f t="shared" si="1679"/>
        <v>0</v>
      </c>
      <c r="UU107" s="21"/>
      <c r="UV107" s="21">
        <f t="shared" si="1377"/>
        <v>0</v>
      </c>
      <c r="UW107" s="21"/>
      <c r="UX107" s="21">
        <f t="shared" si="1680"/>
        <v>0</v>
      </c>
      <c r="UY107" s="21"/>
      <c r="UZ107" s="21">
        <f t="shared" si="1379"/>
        <v>0</v>
      </c>
      <c r="VA107" s="21"/>
      <c r="VB107" s="21">
        <f t="shared" si="1681"/>
        <v>0</v>
      </c>
      <c r="VC107" s="21"/>
      <c r="VD107" s="21">
        <f t="shared" si="1682"/>
        <v>0</v>
      </c>
      <c r="VE107" s="21"/>
      <c r="VF107" s="21">
        <f t="shared" si="1683"/>
        <v>0</v>
      </c>
      <c r="VG107" s="21"/>
      <c r="VH107" s="21">
        <f t="shared" si="1684"/>
        <v>0</v>
      </c>
      <c r="VI107" s="21"/>
      <c r="VJ107" s="21">
        <f t="shared" si="1685"/>
        <v>0</v>
      </c>
      <c r="VK107" s="21"/>
      <c r="VL107" s="21">
        <f t="shared" si="1686"/>
        <v>0</v>
      </c>
      <c r="VM107" s="21"/>
      <c r="VN107" s="21">
        <f t="shared" si="1687"/>
        <v>0</v>
      </c>
      <c r="VO107" s="21"/>
      <c r="VP107" s="21">
        <f t="shared" si="1688"/>
        <v>0</v>
      </c>
      <c r="VQ107" s="21"/>
      <c r="VR107" s="21">
        <f t="shared" si="1655"/>
        <v>0</v>
      </c>
      <c r="VS107" s="21"/>
      <c r="VT107" s="21">
        <f t="shared" si="1689"/>
        <v>0</v>
      </c>
      <c r="VU107" s="21"/>
      <c r="VV107" s="21">
        <f t="shared" si="1689"/>
        <v>0</v>
      </c>
      <c r="VW107" s="21"/>
      <c r="VX107" s="21">
        <f t="shared" si="1690"/>
        <v>0</v>
      </c>
      <c r="VY107" s="21"/>
      <c r="VZ107" s="21">
        <f t="shared" si="1690"/>
        <v>0</v>
      </c>
      <c r="WA107" s="21"/>
      <c r="WB107" s="21">
        <f t="shared" si="1690"/>
        <v>0</v>
      </c>
      <c r="WC107" s="21"/>
      <c r="WD107" s="21">
        <f t="shared" si="1690"/>
        <v>0</v>
      </c>
      <c r="WE107" s="21"/>
      <c r="WF107" s="21">
        <f t="shared" si="1690"/>
        <v>0</v>
      </c>
      <c r="WG107" s="21"/>
      <c r="WH107" s="21">
        <f t="shared" si="1690"/>
        <v>0</v>
      </c>
      <c r="WI107" s="21"/>
      <c r="WJ107" s="21">
        <f t="shared" si="1690"/>
        <v>0</v>
      </c>
      <c r="WK107" s="21"/>
      <c r="WL107" s="21">
        <f t="shared" si="1690"/>
        <v>0</v>
      </c>
      <c r="WM107" s="21"/>
      <c r="WN107" s="21">
        <f t="shared" si="1691"/>
        <v>0</v>
      </c>
      <c r="WO107" s="21"/>
      <c r="WP107" s="21">
        <f t="shared" si="1691"/>
        <v>0</v>
      </c>
      <c r="WQ107" s="21"/>
      <c r="WR107" s="21">
        <f t="shared" si="1691"/>
        <v>0</v>
      </c>
      <c r="WS107" s="21"/>
      <c r="WT107" s="21">
        <f t="shared" si="1691"/>
        <v>0</v>
      </c>
      <c r="WU107" s="21"/>
      <c r="WV107" s="21">
        <f t="shared" si="1691"/>
        <v>0</v>
      </c>
      <c r="WW107" s="21"/>
      <c r="WX107" s="21">
        <f t="shared" si="1691"/>
        <v>0</v>
      </c>
      <c r="WY107" s="21"/>
      <c r="WZ107" s="21">
        <f t="shared" si="1691"/>
        <v>0</v>
      </c>
      <c r="XA107" s="21"/>
      <c r="XB107" s="21">
        <f t="shared" si="1691"/>
        <v>0</v>
      </c>
      <c r="XC107" s="21"/>
      <c r="XD107" s="21">
        <f t="shared" si="1692"/>
        <v>0</v>
      </c>
      <c r="XE107" s="21"/>
      <c r="XF107" s="21">
        <f t="shared" si="1692"/>
        <v>0</v>
      </c>
      <c r="XG107" s="21"/>
      <c r="XH107" s="21">
        <f t="shared" si="1692"/>
        <v>0</v>
      </c>
      <c r="XI107" s="21"/>
      <c r="XJ107" s="21">
        <f t="shared" si="1692"/>
        <v>0</v>
      </c>
      <c r="XK107" s="21"/>
      <c r="XL107" s="21">
        <f t="shared" si="1692"/>
        <v>0</v>
      </c>
      <c r="XM107" s="21"/>
      <c r="XN107" s="21">
        <f t="shared" si="1692"/>
        <v>0</v>
      </c>
      <c r="XO107" s="21"/>
      <c r="XP107" s="21">
        <f t="shared" si="1692"/>
        <v>0</v>
      </c>
      <c r="XQ107" s="21"/>
      <c r="XR107" s="21">
        <f t="shared" si="1692"/>
        <v>0</v>
      </c>
      <c r="XS107" s="21"/>
      <c r="XT107" s="21">
        <f t="shared" si="1689"/>
        <v>0</v>
      </c>
      <c r="XU107" s="21"/>
      <c r="XV107" s="21">
        <f t="shared" si="1689"/>
        <v>0</v>
      </c>
      <c r="XW107" s="21"/>
      <c r="XX107" s="21">
        <f t="shared" si="1689"/>
        <v>0</v>
      </c>
      <c r="XY107" s="21"/>
      <c r="XZ107" s="21">
        <f t="shared" si="1689"/>
        <v>0</v>
      </c>
      <c r="YA107" s="21"/>
      <c r="YB107" s="21">
        <f t="shared" si="1392"/>
        <v>0</v>
      </c>
      <c r="YC107" s="21"/>
      <c r="YD107" s="21">
        <f t="shared" si="1393"/>
        <v>0</v>
      </c>
      <c r="YE107" s="21"/>
      <c r="YF107" s="21">
        <f t="shared" si="1394"/>
        <v>0</v>
      </c>
      <c r="YG107" s="21"/>
      <c r="YH107" s="21">
        <f t="shared" si="1395"/>
        <v>0</v>
      </c>
      <c r="YI107" s="21"/>
      <c r="YJ107" s="21">
        <f t="shared" si="1396"/>
        <v>0</v>
      </c>
      <c r="YK107" s="21"/>
      <c r="YL107" s="21">
        <f t="shared" si="1397"/>
        <v>0</v>
      </c>
      <c r="YM107" s="21"/>
      <c r="YN107" s="21">
        <f t="shared" si="1398"/>
        <v>0</v>
      </c>
      <c r="YO107" s="21"/>
      <c r="YP107" s="21">
        <f t="shared" si="1399"/>
        <v>0</v>
      </c>
      <c r="YQ107" s="21"/>
      <c r="YR107" s="21">
        <f t="shared" si="1400"/>
        <v>0</v>
      </c>
      <c r="YS107" s="21"/>
      <c r="YT107" s="21">
        <f t="shared" si="1693"/>
        <v>0</v>
      </c>
      <c r="YU107" s="21"/>
      <c r="YV107" s="21">
        <f t="shared" si="1402"/>
        <v>0</v>
      </c>
      <c r="YW107" s="21"/>
      <c r="YX107" s="21">
        <f t="shared" si="1403"/>
        <v>0</v>
      </c>
      <c r="YY107" s="21"/>
      <c r="YZ107" s="21">
        <f t="shared" si="1689"/>
        <v>0</v>
      </c>
      <c r="ZA107" s="21"/>
      <c r="ZB107" s="21">
        <f t="shared" si="1404"/>
        <v>0</v>
      </c>
      <c r="ZC107" s="21"/>
      <c r="ZD107" s="21">
        <f t="shared" si="1405"/>
        <v>0</v>
      </c>
      <c r="ZE107" s="21"/>
      <c r="ZF107" s="21">
        <f t="shared" si="1406"/>
        <v>0</v>
      </c>
      <c r="ZG107" s="21"/>
      <c r="ZH107" s="21">
        <f t="shared" si="1694"/>
        <v>0</v>
      </c>
      <c r="ZI107" s="21"/>
      <c r="ZJ107" s="21">
        <f t="shared" si="1408"/>
        <v>0</v>
      </c>
      <c r="ZK107" s="21"/>
      <c r="ZL107" s="21">
        <f t="shared" si="1409"/>
        <v>0</v>
      </c>
      <c r="ZM107" s="21"/>
      <c r="ZN107" s="21">
        <f t="shared" si="1695"/>
        <v>0</v>
      </c>
      <c r="ZO107" s="21"/>
      <c r="ZP107" s="21">
        <f t="shared" si="1411"/>
        <v>0</v>
      </c>
      <c r="ZQ107" s="21"/>
      <c r="ZR107" s="21">
        <f t="shared" si="1412"/>
        <v>0</v>
      </c>
      <c r="ZS107" s="21"/>
      <c r="ZT107" s="21">
        <f t="shared" si="1689"/>
        <v>0</v>
      </c>
      <c r="ZU107" s="21"/>
      <c r="ZV107" s="21">
        <f t="shared" si="1696"/>
        <v>0</v>
      </c>
      <c r="ZW107" s="21"/>
      <c r="ZX107" s="21">
        <f t="shared" si="1697"/>
        <v>0</v>
      </c>
      <c r="ZY107" s="21"/>
      <c r="ZZ107" s="21">
        <f t="shared" si="1697"/>
        <v>0</v>
      </c>
      <c r="AAA107" s="21"/>
      <c r="AAB107" s="21">
        <f t="shared" si="1698"/>
        <v>0</v>
      </c>
      <c r="AAC107" s="21"/>
      <c r="AAD107" s="21">
        <f t="shared" si="1698"/>
        <v>0</v>
      </c>
      <c r="AAE107" s="21"/>
      <c r="AAF107" s="21">
        <f t="shared" si="1699"/>
        <v>0</v>
      </c>
      <c r="AAG107" s="21"/>
      <c r="AAH107" s="21">
        <f t="shared" si="1699"/>
        <v>0</v>
      </c>
      <c r="AAI107" s="21"/>
      <c r="AAJ107" s="21">
        <f t="shared" si="1700"/>
        <v>0</v>
      </c>
      <c r="AAK107" s="21"/>
      <c r="AAL107" s="21">
        <f t="shared" si="1700"/>
        <v>0</v>
      </c>
      <c r="AAM107" s="21"/>
      <c r="AAN107" s="21">
        <f t="shared" si="1701"/>
        <v>0</v>
      </c>
      <c r="AAO107" s="21"/>
      <c r="AAP107" s="21">
        <f t="shared" si="1701"/>
        <v>0</v>
      </c>
      <c r="AAQ107" s="21">
        <v>2</v>
      </c>
      <c r="AAR107" s="21">
        <f t="shared" si="1702"/>
        <v>0</v>
      </c>
      <c r="AAS107" s="21">
        <v>10</v>
      </c>
      <c r="AAT107" s="21">
        <f t="shared" si="1702"/>
        <v>0</v>
      </c>
      <c r="AAU107" s="21"/>
      <c r="AAV107" s="21">
        <f t="shared" si="1703"/>
        <v>0</v>
      </c>
      <c r="AAW107" s="21">
        <v>18</v>
      </c>
      <c r="AAX107" s="21">
        <f t="shared" si="1703"/>
        <v>0</v>
      </c>
      <c r="AAY107" s="21">
        <v>4</v>
      </c>
      <c r="AAZ107" s="21">
        <f t="shared" si="1704"/>
        <v>0</v>
      </c>
      <c r="ABA107" s="21">
        <v>15</v>
      </c>
      <c r="ABB107" s="21">
        <f t="shared" si="1704"/>
        <v>0</v>
      </c>
      <c r="ABC107" s="21">
        <v>18</v>
      </c>
      <c r="ABD107" s="21">
        <f t="shared" si="1705"/>
        <v>0</v>
      </c>
      <c r="ABE107" s="21">
        <v>13</v>
      </c>
      <c r="ABF107" s="21">
        <f t="shared" si="1705"/>
        <v>0</v>
      </c>
      <c r="ABG107" s="21">
        <v>19</v>
      </c>
      <c r="ABH107" s="21">
        <f t="shared" si="1706"/>
        <v>0</v>
      </c>
      <c r="ABI107" s="21">
        <v>10</v>
      </c>
      <c r="ABJ107" s="21">
        <f t="shared" si="1706"/>
        <v>0</v>
      </c>
      <c r="ABK107" s="21"/>
      <c r="ABL107" s="21">
        <f t="shared" si="1707"/>
        <v>0</v>
      </c>
      <c r="ABM107" s="21">
        <v>11</v>
      </c>
      <c r="ABN107" s="21">
        <f t="shared" si="1707"/>
        <v>0</v>
      </c>
      <c r="ABO107" s="21">
        <v>12</v>
      </c>
      <c r="ABP107" s="21">
        <f t="shared" si="1708"/>
        <v>0</v>
      </c>
      <c r="ABQ107" s="21">
        <v>3</v>
      </c>
      <c r="ABR107" s="21">
        <f t="shared" si="1708"/>
        <v>0</v>
      </c>
      <c r="ABS107" s="21">
        <v>11</v>
      </c>
      <c r="ABT107" s="21">
        <f t="shared" si="1709"/>
        <v>0</v>
      </c>
      <c r="ABU107" s="21">
        <v>4</v>
      </c>
      <c r="ABV107" s="21">
        <f t="shared" si="1709"/>
        <v>0</v>
      </c>
      <c r="ABW107" s="21">
        <v>16</v>
      </c>
      <c r="ABX107" s="21">
        <f t="shared" si="1710"/>
        <v>0</v>
      </c>
      <c r="ABY107" s="21"/>
      <c r="ABZ107" s="21">
        <f t="shared" si="1710"/>
        <v>0</v>
      </c>
      <c r="ACA107" s="21">
        <v>19</v>
      </c>
      <c r="ACB107" s="21">
        <f t="shared" si="1711"/>
        <v>0</v>
      </c>
      <c r="ACC107" s="21">
        <v>24</v>
      </c>
      <c r="ACD107" s="21">
        <f t="shared" si="1711"/>
        <v>0</v>
      </c>
      <c r="ACE107" s="21">
        <v>23</v>
      </c>
      <c r="ACF107" s="21">
        <f t="shared" si="1712"/>
        <v>0</v>
      </c>
      <c r="ACG107" s="21">
        <v>21</v>
      </c>
      <c r="ACH107" s="21">
        <f t="shared" si="1712"/>
        <v>0</v>
      </c>
      <c r="ACI107" s="21"/>
      <c r="ACJ107" s="21">
        <f t="shared" si="1713"/>
        <v>0</v>
      </c>
      <c r="ACK107" s="21"/>
      <c r="ACL107" s="21">
        <f t="shared" si="1713"/>
        <v>0</v>
      </c>
      <c r="ACM107" s="21"/>
      <c r="ACN107" s="21">
        <f t="shared" si="1714"/>
        <v>0</v>
      </c>
      <c r="ACO107" s="21"/>
      <c r="ACP107" s="21">
        <f t="shared" si="1714"/>
        <v>0</v>
      </c>
      <c r="ACQ107" s="21"/>
      <c r="ACR107" s="21">
        <f t="shared" si="1715"/>
        <v>0</v>
      </c>
      <c r="ACS107" s="21"/>
      <c r="ACT107" s="21">
        <f t="shared" si="1715"/>
        <v>0</v>
      </c>
      <c r="ACU107" s="21"/>
      <c r="ACV107" s="21">
        <f t="shared" si="1716"/>
        <v>0</v>
      </c>
      <c r="ACW107" s="21"/>
      <c r="ACX107" s="21">
        <f t="shared" si="1716"/>
        <v>0</v>
      </c>
      <c r="ACY107" s="21"/>
      <c r="ACZ107" s="21">
        <f t="shared" si="1717"/>
        <v>0</v>
      </c>
      <c r="ADA107" s="21"/>
      <c r="ADB107" s="21">
        <f t="shared" si="1717"/>
        <v>0</v>
      </c>
      <c r="ADC107" s="21"/>
      <c r="ADD107" s="21">
        <f t="shared" si="1718"/>
        <v>0</v>
      </c>
      <c r="ADE107" s="21"/>
      <c r="ADF107" s="21">
        <f t="shared" si="1718"/>
        <v>0</v>
      </c>
      <c r="ADG107" s="21"/>
      <c r="ADH107" s="21">
        <f t="shared" si="1719"/>
        <v>0</v>
      </c>
      <c r="ADI107" s="21"/>
      <c r="ADJ107" s="21">
        <f t="shared" si="1719"/>
        <v>0</v>
      </c>
      <c r="ADK107" s="21"/>
      <c r="ADL107" s="21">
        <f t="shared" si="1720"/>
        <v>0</v>
      </c>
      <c r="ADM107" s="21"/>
      <c r="ADN107" s="21">
        <f t="shared" si="1720"/>
        <v>0</v>
      </c>
      <c r="ADO107" s="21"/>
      <c r="ADP107" s="21">
        <f t="shared" si="1720"/>
        <v>0</v>
      </c>
      <c r="ADQ107" s="21"/>
      <c r="ADR107" s="21">
        <f t="shared" si="1720"/>
        <v>0</v>
      </c>
      <c r="ADS107" s="21"/>
      <c r="ADT107" s="21">
        <f t="shared" si="1720"/>
        <v>0</v>
      </c>
      <c r="ADU107" s="21"/>
      <c r="ADV107" s="21">
        <f t="shared" si="1721"/>
        <v>0</v>
      </c>
      <c r="ADW107" s="21"/>
      <c r="ADX107" s="21">
        <f t="shared" si="1721"/>
        <v>0</v>
      </c>
      <c r="ADY107" s="21"/>
      <c r="ADZ107" s="21">
        <f t="shared" si="1721"/>
        <v>0</v>
      </c>
      <c r="AEA107" s="21"/>
      <c r="AEB107" s="21">
        <f t="shared" si="1721"/>
        <v>0</v>
      </c>
      <c r="AEC107" s="21"/>
      <c r="AED107" s="21">
        <f t="shared" si="1722"/>
        <v>0</v>
      </c>
      <c r="AEE107" s="21"/>
      <c r="AEF107" s="21">
        <f t="shared" si="1722"/>
        <v>0</v>
      </c>
      <c r="AEG107" s="21"/>
      <c r="AEH107" s="21">
        <f t="shared" si="1722"/>
        <v>0</v>
      </c>
      <c r="AEI107" s="21"/>
      <c r="AEJ107" s="21">
        <f t="shared" si="1722"/>
        <v>0</v>
      </c>
      <c r="AEK107" s="21"/>
      <c r="AEL107" s="21">
        <f t="shared" si="1722"/>
        <v>0</v>
      </c>
      <c r="AEM107" s="21"/>
      <c r="AEN107" s="21">
        <f t="shared" si="1723"/>
        <v>0</v>
      </c>
      <c r="AEO107" s="21"/>
      <c r="AEP107" s="21">
        <f t="shared" si="1723"/>
        <v>0</v>
      </c>
      <c r="AEQ107" s="21"/>
      <c r="AER107" s="21">
        <f t="shared" si="1723"/>
        <v>0</v>
      </c>
      <c r="AES107" s="21"/>
      <c r="AET107" s="21">
        <f t="shared" si="1723"/>
        <v>0</v>
      </c>
      <c r="AEU107" s="21"/>
      <c r="AEV107" s="21">
        <f t="shared" si="1724"/>
        <v>0</v>
      </c>
      <c r="AEW107" s="21"/>
      <c r="AEX107" s="21">
        <f t="shared" si="1724"/>
        <v>0</v>
      </c>
      <c r="AEY107" s="21"/>
      <c r="AEZ107" s="21">
        <f t="shared" si="1724"/>
        <v>0</v>
      </c>
      <c r="AFA107" s="21"/>
      <c r="AFB107" s="21">
        <f t="shared" si="1724"/>
        <v>0</v>
      </c>
      <c r="AFC107" s="21"/>
      <c r="AFD107" s="21">
        <f t="shared" si="1724"/>
        <v>0</v>
      </c>
      <c r="AFE107" s="21"/>
      <c r="AFF107" s="21">
        <f t="shared" si="1725"/>
        <v>0</v>
      </c>
      <c r="AFG107" s="21"/>
      <c r="AFH107" s="21">
        <f t="shared" si="1725"/>
        <v>0</v>
      </c>
      <c r="AFI107" s="21"/>
      <c r="AFJ107" s="21">
        <f t="shared" si="1725"/>
        <v>0</v>
      </c>
      <c r="AFK107" s="21"/>
      <c r="AFL107" s="21">
        <f t="shared" si="1725"/>
        <v>0</v>
      </c>
      <c r="AFM107" s="21"/>
      <c r="AFN107" s="21">
        <f t="shared" si="1726"/>
        <v>0</v>
      </c>
      <c r="AFO107" s="21"/>
      <c r="AFP107" s="21">
        <f t="shared" si="1726"/>
        <v>0</v>
      </c>
      <c r="AFQ107" s="21"/>
      <c r="AFR107" s="21">
        <f t="shared" si="1726"/>
        <v>0</v>
      </c>
      <c r="AFS107" s="21"/>
      <c r="AFT107" s="21">
        <f t="shared" si="1726"/>
        <v>0</v>
      </c>
      <c r="AFU107" s="21"/>
      <c r="AFV107" s="21">
        <f t="shared" si="1726"/>
        <v>0</v>
      </c>
      <c r="AFW107" s="21"/>
      <c r="AFX107" s="21">
        <f t="shared" si="1727"/>
        <v>0</v>
      </c>
      <c r="AFY107" s="21"/>
      <c r="AFZ107" s="21">
        <f t="shared" si="1727"/>
        <v>0</v>
      </c>
      <c r="AGA107" s="21"/>
      <c r="AGB107" s="21">
        <f t="shared" si="1727"/>
        <v>0</v>
      </c>
      <c r="AGC107" s="21"/>
      <c r="AGD107" s="21">
        <f t="shared" si="1727"/>
        <v>0</v>
      </c>
      <c r="AGE107" s="21"/>
      <c r="AGF107" s="21">
        <f t="shared" si="1728"/>
        <v>0</v>
      </c>
      <c r="AGG107" s="21"/>
      <c r="AGH107" s="21">
        <f t="shared" si="1728"/>
        <v>0</v>
      </c>
      <c r="AGI107" s="21"/>
      <c r="AGJ107" s="21">
        <f t="shared" si="1728"/>
        <v>0</v>
      </c>
      <c r="AGK107" s="21"/>
      <c r="AGL107" s="21">
        <f t="shared" si="1728"/>
        <v>0</v>
      </c>
      <c r="AGM107" s="21"/>
      <c r="AGN107" s="21">
        <f t="shared" si="1728"/>
        <v>0</v>
      </c>
      <c r="AGO107" s="21"/>
      <c r="AGP107" s="21">
        <f t="shared" si="1729"/>
        <v>0</v>
      </c>
      <c r="AGQ107" s="21"/>
      <c r="AGR107" s="21">
        <f t="shared" si="1729"/>
        <v>0</v>
      </c>
      <c r="AGS107" s="21"/>
      <c r="AGT107" s="21">
        <f t="shared" si="1729"/>
        <v>0</v>
      </c>
      <c r="AGU107" s="21"/>
      <c r="AGV107" s="21">
        <f t="shared" si="1729"/>
        <v>0</v>
      </c>
      <c r="AGW107" s="21"/>
      <c r="AGX107" s="21">
        <f t="shared" si="1730"/>
        <v>0</v>
      </c>
      <c r="AGY107" s="21"/>
      <c r="AGZ107" s="21">
        <f t="shared" si="1730"/>
        <v>0</v>
      </c>
      <c r="AHA107" s="21"/>
      <c r="AHB107" s="21">
        <f t="shared" si="1730"/>
        <v>0</v>
      </c>
      <c r="AHC107" s="21"/>
      <c r="AHD107" s="21">
        <f t="shared" si="1730"/>
        <v>0</v>
      </c>
      <c r="AHE107" s="21"/>
      <c r="AHF107" s="21">
        <f t="shared" si="1730"/>
        <v>0</v>
      </c>
      <c r="AHG107" s="21"/>
      <c r="AHH107" s="21">
        <f t="shared" si="1731"/>
        <v>0</v>
      </c>
      <c r="AHI107" s="21"/>
      <c r="AHJ107" s="21">
        <f t="shared" si="1731"/>
        <v>0</v>
      </c>
      <c r="AHK107" s="21"/>
      <c r="AHL107" s="21">
        <f t="shared" si="1731"/>
        <v>0</v>
      </c>
      <c r="AHM107" s="21"/>
      <c r="AHN107" s="21">
        <f t="shared" si="1731"/>
        <v>0</v>
      </c>
      <c r="AHO107" s="21"/>
      <c r="AHP107" s="21">
        <f t="shared" si="1732"/>
        <v>0</v>
      </c>
      <c r="AHQ107" s="21"/>
      <c r="AHR107" s="21">
        <f t="shared" si="1732"/>
        <v>0</v>
      </c>
      <c r="AHS107" s="21"/>
      <c r="AHT107" s="21">
        <f t="shared" si="1732"/>
        <v>0</v>
      </c>
      <c r="AHU107" s="21"/>
      <c r="AHV107" s="21">
        <f t="shared" si="1732"/>
        <v>0</v>
      </c>
      <c r="AHW107" s="21"/>
      <c r="AHX107" s="21">
        <f t="shared" si="1732"/>
        <v>0</v>
      </c>
      <c r="AHY107" s="21"/>
      <c r="AHZ107" s="21">
        <f t="shared" si="1733"/>
        <v>0</v>
      </c>
      <c r="AIA107" s="21"/>
      <c r="AIB107" s="21">
        <f t="shared" si="1733"/>
        <v>0</v>
      </c>
      <c r="AIC107" s="21"/>
      <c r="AID107" s="21">
        <f t="shared" si="1733"/>
        <v>0</v>
      </c>
      <c r="AIE107" s="21"/>
      <c r="AIF107" s="21">
        <f t="shared" si="1733"/>
        <v>0</v>
      </c>
      <c r="AIG107" s="21"/>
      <c r="AIH107" s="21">
        <f t="shared" si="1734"/>
        <v>0</v>
      </c>
      <c r="AII107" s="21"/>
      <c r="AIJ107" s="21">
        <f t="shared" si="1734"/>
        <v>0</v>
      </c>
      <c r="AIK107" s="21"/>
      <c r="AIL107" s="21">
        <f t="shared" si="1734"/>
        <v>0</v>
      </c>
      <c r="AIM107" s="21"/>
      <c r="AIN107" s="21">
        <f t="shared" si="1734"/>
        <v>0</v>
      </c>
      <c r="AIO107" s="21"/>
      <c r="AIP107" s="21">
        <f t="shared" si="1734"/>
        <v>0</v>
      </c>
      <c r="AIQ107" s="21"/>
      <c r="AIR107" s="21">
        <f t="shared" si="1735"/>
        <v>0</v>
      </c>
      <c r="AIS107" s="21"/>
      <c r="AIT107" s="21">
        <f t="shared" si="1735"/>
        <v>0</v>
      </c>
      <c r="AIU107" s="21"/>
      <c r="AIV107" s="21">
        <f t="shared" si="1735"/>
        <v>0</v>
      </c>
      <c r="AIW107" s="21"/>
      <c r="AIX107" s="21">
        <f t="shared" si="1735"/>
        <v>0</v>
      </c>
      <c r="AIY107" s="21"/>
      <c r="AIZ107" s="21">
        <f t="shared" si="1689"/>
        <v>0</v>
      </c>
      <c r="AJA107" s="21"/>
    </row>
    <row r="108" spans="2:937" ht="13.5" customHeight="1" x14ac:dyDescent="0.25">
      <c r="B108" s="31">
        <v>103</v>
      </c>
      <c r="C108" s="192" t="s">
        <v>209</v>
      </c>
      <c r="D108" s="67" t="s">
        <v>159</v>
      </c>
      <c r="E108" s="194" t="s">
        <v>392</v>
      </c>
      <c r="F108" s="194" t="str">
        <f>_xlfn.XLOOKUP(D108,'WTG PH-III'!$D$5:$D$198,'WTG PH-III'!$B$5:$B$198,0,0,1)</f>
        <v>PSS-14</v>
      </c>
      <c r="G108" s="22" t="s">
        <v>537</v>
      </c>
      <c r="H108" s="22" t="s">
        <v>541</v>
      </c>
      <c r="I108" s="61">
        <v>9</v>
      </c>
      <c r="J108" s="21">
        <v>253</v>
      </c>
      <c r="K108" s="21">
        <f t="shared" si="1458"/>
        <v>253.00000000000006</v>
      </c>
      <c r="L108" s="21">
        <f t="shared" si="1459"/>
        <v>253</v>
      </c>
      <c r="M108" s="21">
        <f t="shared" si="1460"/>
        <v>0</v>
      </c>
      <c r="N108" s="95">
        <f>VLOOKUP(D108,'WTG PH-III'!$D$5:$U$198,17,0)</f>
        <v>45825</v>
      </c>
      <c r="O108" s="95">
        <f>VLOOKUP(D108,'WTG PH-III'!$D$5:$U$198,18,0)</f>
        <v>45834</v>
      </c>
      <c r="P108" s="21">
        <f t="shared" si="1461"/>
        <v>0</v>
      </c>
      <c r="Q108" s="21"/>
      <c r="R108" s="21">
        <f t="shared" si="1462"/>
        <v>0</v>
      </c>
      <c r="S108" s="21"/>
      <c r="T108" s="21">
        <f t="shared" si="1463"/>
        <v>0</v>
      </c>
      <c r="U108" s="21"/>
      <c r="V108" s="21">
        <f t="shared" si="1464"/>
        <v>0</v>
      </c>
      <c r="W108" s="21"/>
      <c r="X108" s="21">
        <f t="shared" si="1465"/>
        <v>0</v>
      </c>
      <c r="Y108" s="21"/>
      <c r="Z108" s="21">
        <f t="shared" si="1466"/>
        <v>0</v>
      </c>
      <c r="AA108" s="21"/>
      <c r="AB108" s="21">
        <f t="shared" si="1467"/>
        <v>0</v>
      </c>
      <c r="AC108" s="21"/>
      <c r="AD108" s="21">
        <f t="shared" si="1468"/>
        <v>0</v>
      </c>
      <c r="AE108" s="21"/>
      <c r="AF108" s="21">
        <f t="shared" si="1469"/>
        <v>0</v>
      </c>
      <c r="AG108" s="21"/>
      <c r="AH108" s="21">
        <f t="shared" si="1470"/>
        <v>0</v>
      </c>
      <c r="AI108" s="21"/>
      <c r="AJ108" s="21">
        <f t="shared" si="1471"/>
        <v>0</v>
      </c>
      <c r="AK108" s="21"/>
      <c r="AL108" s="21">
        <f t="shared" si="1472"/>
        <v>0</v>
      </c>
      <c r="AM108" s="21"/>
      <c r="AN108" s="21">
        <f t="shared" si="1473"/>
        <v>0</v>
      </c>
      <c r="AO108" s="21"/>
      <c r="AP108" s="21">
        <f t="shared" si="1474"/>
        <v>0</v>
      </c>
      <c r="AQ108" s="21"/>
      <c r="AR108" s="21">
        <f t="shared" si="1475"/>
        <v>0</v>
      </c>
      <c r="AS108" s="21"/>
      <c r="AT108" s="21">
        <f t="shared" si="1476"/>
        <v>0</v>
      </c>
      <c r="AU108" s="21"/>
      <c r="AV108" s="21">
        <f t="shared" si="1477"/>
        <v>0</v>
      </c>
      <c r="AW108" s="21"/>
      <c r="AX108" s="21">
        <f t="shared" si="1478"/>
        <v>0</v>
      </c>
      <c r="AY108" s="21"/>
      <c r="AZ108" s="21">
        <f t="shared" si="1479"/>
        <v>0</v>
      </c>
      <c r="BA108" s="21"/>
      <c r="BB108" s="21">
        <f t="shared" si="1480"/>
        <v>0</v>
      </c>
      <c r="BC108" s="21"/>
      <c r="BD108" s="21">
        <f t="shared" si="1481"/>
        <v>0</v>
      </c>
      <c r="BE108" s="21"/>
      <c r="BF108" s="21">
        <f t="shared" si="1482"/>
        <v>0</v>
      </c>
      <c r="BG108" s="21"/>
      <c r="BH108" s="21">
        <f t="shared" si="1483"/>
        <v>0</v>
      </c>
      <c r="BI108" s="21"/>
      <c r="BJ108" s="21">
        <f t="shared" si="1484"/>
        <v>0</v>
      </c>
      <c r="BK108" s="21"/>
      <c r="BL108" s="21">
        <f t="shared" si="1485"/>
        <v>0</v>
      </c>
      <c r="BM108" s="21"/>
      <c r="BN108" s="21">
        <f t="shared" si="1486"/>
        <v>0</v>
      </c>
      <c r="BO108" s="21"/>
      <c r="BP108" s="21">
        <f t="shared" si="1487"/>
        <v>0</v>
      </c>
      <c r="BQ108" s="21"/>
      <c r="BR108" s="21">
        <f t="shared" si="1488"/>
        <v>0</v>
      </c>
      <c r="BS108" s="21"/>
      <c r="BT108" s="21">
        <f t="shared" si="1489"/>
        <v>0</v>
      </c>
      <c r="BU108" s="21"/>
      <c r="BV108" s="21">
        <f t="shared" si="1490"/>
        <v>0</v>
      </c>
      <c r="BW108" s="21"/>
      <c r="BX108" s="21">
        <f t="shared" si="1491"/>
        <v>0</v>
      </c>
      <c r="BY108" s="21"/>
      <c r="BZ108" s="21">
        <f t="shared" si="1492"/>
        <v>0</v>
      </c>
      <c r="CA108" s="21"/>
      <c r="CB108" s="21">
        <f t="shared" si="1493"/>
        <v>0</v>
      </c>
      <c r="CC108" s="21"/>
      <c r="CD108" s="21">
        <f t="shared" si="1494"/>
        <v>0</v>
      </c>
      <c r="CE108" s="21"/>
      <c r="CF108" s="21">
        <f t="shared" si="1495"/>
        <v>0</v>
      </c>
      <c r="CG108" s="21"/>
      <c r="CH108" s="21">
        <f t="shared" si="1496"/>
        <v>0</v>
      </c>
      <c r="CI108" s="21"/>
      <c r="CJ108" s="21">
        <f t="shared" si="1497"/>
        <v>0</v>
      </c>
      <c r="CK108" s="21"/>
      <c r="CL108" s="21">
        <f t="shared" si="1498"/>
        <v>0</v>
      </c>
      <c r="CM108" s="21"/>
      <c r="CN108" s="21">
        <f t="shared" si="1499"/>
        <v>0</v>
      </c>
      <c r="CO108" s="21"/>
      <c r="CP108" s="21">
        <f t="shared" si="1500"/>
        <v>0</v>
      </c>
      <c r="CQ108" s="21"/>
      <c r="CR108" s="21">
        <f t="shared" si="1501"/>
        <v>0</v>
      </c>
      <c r="CS108" s="21"/>
      <c r="CT108" s="21">
        <f t="shared" si="1502"/>
        <v>0</v>
      </c>
      <c r="CU108" s="21"/>
      <c r="CV108" s="21">
        <f t="shared" si="1503"/>
        <v>0</v>
      </c>
      <c r="CW108" s="21"/>
      <c r="CX108" s="21">
        <f t="shared" si="1504"/>
        <v>0</v>
      </c>
      <c r="CY108" s="21"/>
      <c r="CZ108" s="21">
        <f t="shared" si="1505"/>
        <v>0</v>
      </c>
      <c r="DA108" s="21"/>
      <c r="DB108" s="21">
        <f t="shared" si="1506"/>
        <v>0</v>
      </c>
      <c r="DC108" s="21"/>
      <c r="DD108" s="21">
        <f t="shared" si="1507"/>
        <v>0</v>
      </c>
      <c r="DE108" s="21"/>
      <c r="DF108" s="21">
        <f t="shared" si="1508"/>
        <v>0</v>
      </c>
      <c r="DG108" s="21"/>
      <c r="DH108" s="21">
        <f t="shared" si="1509"/>
        <v>0</v>
      </c>
      <c r="DI108" s="21"/>
      <c r="DJ108" s="21">
        <f t="shared" si="1510"/>
        <v>0</v>
      </c>
      <c r="DK108" s="21"/>
      <c r="DL108" s="21">
        <f t="shared" si="1511"/>
        <v>0</v>
      </c>
      <c r="DM108" s="21"/>
      <c r="DN108" s="21">
        <f t="shared" si="1512"/>
        <v>0</v>
      </c>
      <c r="DO108" s="21"/>
      <c r="DP108" s="21">
        <f t="shared" si="1513"/>
        <v>0</v>
      </c>
      <c r="DQ108" s="21"/>
      <c r="DR108" s="21">
        <f t="shared" si="1514"/>
        <v>0</v>
      </c>
      <c r="DS108" s="21"/>
      <c r="DT108" s="21">
        <f t="shared" si="1515"/>
        <v>0</v>
      </c>
      <c r="DU108" s="21"/>
      <c r="DV108" s="21">
        <f t="shared" si="1516"/>
        <v>0</v>
      </c>
      <c r="DW108" s="21"/>
      <c r="DX108" s="21">
        <f t="shared" si="1517"/>
        <v>0</v>
      </c>
      <c r="DY108" s="21"/>
      <c r="DZ108" s="21">
        <f t="shared" si="1518"/>
        <v>0</v>
      </c>
      <c r="EA108" s="21"/>
      <c r="EB108" s="21">
        <f t="shared" si="1519"/>
        <v>0</v>
      </c>
      <c r="EC108" s="21"/>
      <c r="ED108" s="21">
        <f t="shared" si="1520"/>
        <v>0</v>
      </c>
      <c r="EE108" s="21"/>
      <c r="EF108" s="21">
        <f t="shared" si="1521"/>
        <v>0</v>
      </c>
      <c r="EG108" s="21"/>
      <c r="EH108" s="21">
        <f t="shared" si="1522"/>
        <v>0</v>
      </c>
      <c r="EI108" s="21"/>
      <c r="EJ108" s="21">
        <f t="shared" si="1523"/>
        <v>0</v>
      </c>
      <c r="EK108" s="21"/>
      <c r="EL108" s="21">
        <f t="shared" si="1524"/>
        <v>0</v>
      </c>
      <c r="EM108" s="21"/>
      <c r="EN108" s="21">
        <f t="shared" si="1525"/>
        <v>0</v>
      </c>
      <c r="EO108" s="21"/>
      <c r="EP108" s="21">
        <f t="shared" si="1526"/>
        <v>0</v>
      </c>
      <c r="EQ108" s="21"/>
      <c r="ER108" s="21">
        <f t="shared" si="1527"/>
        <v>0</v>
      </c>
      <c r="ES108" s="21"/>
      <c r="ET108" s="21">
        <f t="shared" si="1528"/>
        <v>0</v>
      </c>
      <c r="EU108" s="21"/>
      <c r="EV108" s="21">
        <f t="shared" si="1529"/>
        <v>0</v>
      </c>
      <c r="EW108" s="21"/>
      <c r="EX108" s="21">
        <f t="shared" si="1530"/>
        <v>0</v>
      </c>
      <c r="EY108" s="21"/>
      <c r="EZ108" s="21">
        <f t="shared" si="1531"/>
        <v>0</v>
      </c>
      <c r="FA108" s="21"/>
      <c r="FB108" s="21">
        <f t="shared" si="1532"/>
        <v>0</v>
      </c>
      <c r="FC108" s="21"/>
      <c r="FD108" s="21">
        <f t="shared" si="1533"/>
        <v>0</v>
      </c>
      <c r="FE108" s="21"/>
      <c r="FF108" s="21">
        <f t="shared" si="1534"/>
        <v>0</v>
      </c>
      <c r="FG108" s="21"/>
      <c r="FH108" s="21">
        <f t="shared" si="1535"/>
        <v>0</v>
      </c>
      <c r="FI108" s="21"/>
      <c r="FJ108" s="21">
        <f t="shared" si="1536"/>
        <v>0</v>
      </c>
      <c r="FK108" s="21"/>
      <c r="FL108" s="21">
        <f t="shared" si="1537"/>
        <v>0</v>
      </c>
      <c r="FM108" s="21"/>
      <c r="FN108" s="21">
        <f t="shared" si="1538"/>
        <v>0</v>
      </c>
      <c r="FO108" s="21"/>
      <c r="FP108" s="21">
        <f t="shared" si="1539"/>
        <v>0</v>
      </c>
      <c r="FQ108" s="21"/>
      <c r="FR108" s="21">
        <f t="shared" si="1540"/>
        <v>0</v>
      </c>
      <c r="FS108" s="21"/>
      <c r="FT108" s="21">
        <f t="shared" si="1541"/>
        <v>0</v>
      </c>
      <c r="FU108" s="21"/>
      <c r="FV108" s="21">
        <f t="shared" si="1542"/>
        <v>0</v>
      </c>
      <c r="FW108" s="21"/>
      <c r="FX108" s="21">
        <f t="shared" si="1543"/>
        <v>0</v>
      </c>
      <c r="FY108" s="21"/>
      <c r="FZ108" s="21">
        <f t="shared" si="1544"/>
        <v>0</v>
      </c>
      <c r="GA108" s="21"/>
      <c r="GB108" s="21">
        <f t="shared" si="1545"/>
        <v>0</v>
      </c>
      <c r="GC108" s="21"/>
      <c r="GD108" s="21">
        <f t="shared" si="1546"/>
        <v>0</v>
      </c>
      <c r="GE108" s="21"/>
      <c r="GF108" s="21">
        <f t="shared" si="1547"/>
        <v>0</v>
      </c>
      <c r="GG108" s="21"/>
      <c r="GH108" s="21">
        <f t="shared" si="1548"/>
        <v>0</v>
      </c>
      <c r="GI108" s="21"/>
      <c r="GJ108" s="21">
        <f t="shared" si="1549"/>
        <v>0</v>
      </c>
      <c r="GK108" s="21"/>
      <c r="GL108" s="21">
        <f t="shared" si="1550"/>
        <v>0</v>
      </c>
      <c r="GM108" s="21"/>
      <c r="GN108" s="21">
        <f t="shared" si="1551"/>
        <v>0</v>
      </c>
      <c r="GO108" s="21"/>
      <c r="GP108" s="21">
        <f t="shared" si="1552"/>
        <v>0</v>
      </c>
      <c r="GQ108" s="21"/>
      <c r="GR108" s="21">
        <f t="shared" si="1553"/>
        <v>0</v>
      </c>
      <c r="GS108" s="21"/>
      <c r="GT108" s="21">
        <f t="shared" si="1554"/>
        <v>0</v>
      </c>
      <c r="GU108" s="21"/>
      <c r="GV108" s="21">
        <f t="shared" si="1555"/>
        <v>0</v>
      </c>
      <c r="GW108" s="21"/>
      <c r="GX108" s="21">
        <f t="shared" si="1556"/>
        <v>0</v>
      </c>
      <c r="GY108" s="21"/>
      <c r="GZ108" s="21">
        <f t="shared" si="1557"/>
        <v>0</v>
      </c>
      <c r="HA108" s="21"/>
      <c r="HB108" s="21">
        <f t="shared" si="1558"/>
        <v>0</v>
      </c>
      <c r="HC108" s="21"/>
      <c r="HD108" s="21">
        <f t="shared" si="1559"/>
        <v>0</v>
      </c>
      <c r="HE108" s="21"/>
      <c r="HF108" s="21">
        <f t="shared" si="1560"/>
        <v>0</v>
      </c>
      <c r="HG108" s="21"/>
      <c r="HH108" s="21">
        <f t="shared" si="1561"/>
        <v>0</v>
      </c>
      <c r="HI108" s="21"/>
      <c r="HJ108" s="21">
        <f t="shared" si="1562"/>
        <v>0</v>
      </c>
      <c r="HK108" s="21"/>
      <c r="HL108" s="21">
        <f t="shared" si="1563"/>
        <v>0</v>
      </c>
      <c r="HM108" s="21"/>
      <c r="HN108" s="21">
        <f t="shared" si="1564"/>
        <v>0</v>
      </c>
      <c r="HO108" s="21"/>
      <c r="HP108" s="21">
        <f t="shared" si="1565"/>
        <v>0</v>
      </c>
      <c r="HQ108" s="21"/>
      <c r="HR108" s="21">
        <f t="shared" si="1566"/>
        <v>0</v>
      </c>
      <c r="HS108" s="21"/>
      <c r="HT108" s="21">
        <f t="shared" si="1567"/>
        <v>0</v>
      </c>
      <c r="HU108" s="21"/>
      <c r="HV108" s="21">
        <f t="shared" si="1568"/>
        <v>0</v>
      </c>
      <c r="HW108" s="21"/>
      <c r="HX108" s="21">
        <f t="shared" si="1569"/>
        <v>0</v>
      </c>
      <c r="HY108" s="21"/>
      <c r="HZ108" s="21">
        <f t="shared" si="1570"/>
        <v>0</v>
      </c>
      <c r="IA108" s="21"/>
      <c r="IB108" s="21">
        <f t="shared" si="1571"/>
        <v>0</v>
      </c>
      <c r="IC108" s="21"/>
      <c r="ID108" s="21">
        <f t="shared" si="1572"/>
        <v>0</v>
      </c>
      <c r="IE108" s="21"/>
      <c r="IF108" s="21">
        <f t="shared" si="1573"/>
        <v>0</v>
      </c>
      <c r="IG108" s="21"/>
      <c r="IH108" s="21">
        <f t="shared" si="1574"/>
        <v>0</v>
      </c>
      <c r="II108" s="21"/>
      <c r="IJ108" s="21">
        <f t="shared" si="1575"/>
        <v>0</v>
      </c>
      <c r="IK108" s="21"/>
      <c r="IL108" s="21">
        <f t="shared" si="1576"/>
        <v>0</v>
      </c>
      <c r="IM108" s="21"/>
      <c r="IN108" s="21">
        <f t="shared" si="1577"/>
        <v>0</v>
      </c>
      <c r="IO108" s="21"/>
      <c r="IP108" s="21">
        <f t="shared" si="1578"/>
        <v>0</v>
      </c>
      <c r="IQ108" s="21"/>
      <c r="IR108" s="21">
        <f t="shared" si="1579"/>
        <v>0</v>
      </c>
      <c r="IS108" s="21"/>
      <c r="IT108" s="21">
        <f t="shared" si="1580"/>
        <v>0</v>
      </c>
      <c r="IU108" s="21"/>
      <c r="IV108" s="21">
        <f t="shared" si="1581"/>
        <v>0</v>
      </c>
      <c r="IW108" s="21">
        <v>18</v>
      </c>
      <c r="IX108" s="21">
        <f t="shared" si="1582"/>
        <v>0</v>
      </c>
      <c r="IY108" s="21">
        <v>44</v>
      </c>
      <c r="IZ108" s="21">
        <f t="shared" si="1583"/>
        <v>0</v>
      </c>
      <c r="JA108" s="21">
        <v>38</v>
      </c>
      <c r="JB108" s="21">
        <f t="shared" si="1584"/>
        <v>0</v>
      </c>
      <c r="JC108" s="21"/>
      <c r="JD108" s="21">
        <f t="shared" si="1585"/>
        <v>0</v>
      </c>
      <c r="JE108" s="21">
        <v>35</v>
      </c>
      <c r="JF108" s="21">
        <f t="shared" si="1586"/>
        <v>0</v>
      </c>
      <c r="JG108" s="21">
        <v>34</v>
      </c>
      <c r="JH108" s="21">
        <f t="shared" si="1587"/>
        <v>0</v>
      </c>
      <c r="JI108" s="21">
        <v>39</v>
      </c>
      <c r="JJ108" s="21">
        <f t="shared" si="1588"/>
        <v>0</v>
      </c>
      <c r="JK108" s="21">
        <v>20</v>
      </c>
      <c r="JL108" s="21">
        <f t="shared" si="1589"/>
        <v>0</v>
      </c>
      <c r="JM108" s="21">
        <v>25</v>
      </c>
      <c r="JN108" s="21">
        <f t="shared" si="1590"/>
        <v>0</v>
      </c>
      <c r="JO108" s="21"/>
      <c r="JP108" s="21">
        <f t="shared" si="1591"/>
        <v>0</v>
      </c>
      <c r="JQ108" s="21"/>
      <c r="JR108" s="21">
        <f t="shared" si="1592"/>
        <v>0</v>
      </c>
      <c r="JS108" s="21"/>
      <c r="JT108" s="21">
        <f t="shared" si="1593"/>
        <v>0</v>
      </c>
      <c r="JU108" s="21"/>
      <c r="JV108" s="21">
        <f t="shared" si="1594"/>
        <v>0</v>
      </c>
      <c r="JW108" s="21"/>
      <c r="JX108" s="21">
        <f t="shared" si="1595"/>
        <v>0</v>
      </c>
      <c r="JY108" s="21"/>
      <c r="JZ108" s="21">
        <f t="shared" si="1596"/>
        <v>0</v>
      </c>
      <c r="KA108" s="21"/>
      <c r="KB108" s="21">
        <f t="shared" si="1597"/>
        <v>0</v>
      </c>
      <c r="KC108" s="21"/>
      <c r="KD108" s="21">
        <f t="shared" si="1598"/>
        <v>0</v>
      </c>
      <c r="KE108" s="21"/>
      <c r="KF108" s="21">
        <f t="shared" si="1599"/>
        <v>0</v>
      </c>
      <c r="KG108" s="21"/>
      <c r="KH108" s="21">
        <f t="shared" si="1600"/>
        <v>0</v>
      </c>
      <c r="KI108" s="21"/>
      <c r="KJ108" s="21">
        <f t="shared" si="1601"/>
        <v>0</v>
      </c>
      <c r="KK108" s="21"/>
      <c r="KL108" s="21">
        <f t="shared" si="1602"/>
        <v>0</v>
      </c>
      <c r="KM108" s="21"/>
      <c r="KN108" s="21">
        <f t="shared" si="1603"/>
        <v>0</v>
      </c>
      <c r="KO108" s="21"/>
      <c r="KP108" s="21">
        <f t="shared" si="1604"/>
        <v>0</v>
      </c>
      <c r="KQ108" s="21"/>
      <c r="KR108" s="21">
        <f t="shared" si="1605"/>
        <v>0</v>
      </c>
      <c r="KS108" s="21"/>
      <c r="KT108" s="21">
        <f t="shared" si="1606"/>
        <v>0</v>
      </c>
      <c r="KU108" s="21"/>
      <c r="KV108" s="21">
        <f t="shared" si="1607"/>
        <v>0</v>
      </c>
      <c r="KW108" s="21"/>
      <c r="KX108" s="21">
        <f t="shared" si="1608"/>
        <v>0</v>
      </c>
      <c r="KY108" s="21"/>
      <c r="KZ108" s="21">
        <f t="shared" si="1609"/>
        <v>0</v>
      </c>
      <c r="LA108" s="21"/>
      <c r="LB108" s="21">
        <f t="shared" si="1610"/>
        <v>0</v>
      </c>
      <c r="LC108" s="21"/>
      <c r="LD108" s="21">
        <f t="shared" si="1611"/>
        <v>0</v>
      </c>
      <c r="LE108" s="21"/>
      <c r="LF108" s="21">
        <f t="shared" si="1612"/>
        <v>0</v>
      </c>
      <c r="LG108" s="21"/>
      <c r="LH108" s="21">
        <f t="shared" si="1613"/>
        <v>0</v>
      </c>
      <c r="LI108" s="21"/>
      <c r="LJ108" s="21">
        <f t="shared" si="1614"/>
        <v>0</v>
      </c>
      <c r="LK108" s="21"/>
      <c r="LL108" s="21">
        <f t="shared" si="1615"/>
        <v>0</v>
      </c>
      <c r="LM108" s="21"/>
      <c r="LN108" s="21">
        <f t="shared" si="1616"/>
        <v>0</v>
      </c>
      <c r="LO108" s="21"/>
      <c r="LP108" s="21">
        <f t="shared" si="1617"/>
        <v>0</v>
      </c>
      <c r="LQ108" s="21"/>
      <c r="LR108" s="21">
        <f t="shared" si="1618"/>
        <v>0</v>
      </c>
      <c r="LS108" s="21"/>
      <c r="LT108" s="21">
        <f t="shared" si="1619"/>
        <v>0</v>
      </c>
      <c r="LU108" s="21"/>
      <c r="LV108" s="21">
        <f t="shared" si="1620"/>
        <v>0</v>
      </c>
      <c r="LW108" s="21"/>
      <c r="LX108" s="21">
        <f t="shared" si="1621"/>
        <v>0</v>
      </c>
      <c r="LY108" s="21"/>
      <c r="LZ108" s="21">
        <f t="shared" si="1622"/>
        <v>0</v>
      </c>
      <c r="MA108" s="21"/>
      <c r="MB108" s="21">
        <f t="shared" si="1623"/>
        <v>0</v>
      </c>
      <c r="MC108" s="21"/>
      <c r="MD108" s="21">
        <f t="shared" si="1624"/>
        <v>0</v>
      </c>
      <c r="ME108" s="21"/>
      <c r="MF108" s="21">
        <f t="shared" si="1625"/>
        <v>0</v>
      </c>
      <c r="MG108" s="21"/>
      <c r="MH108" s="21">
        <f t="shared" si="1626"/>
        <v>0</v>
      </c>
      <c r="MI108" s="21"/>
      <c r="MJ108" s="21">
        <f t="shared" si="1627"/>
        <v>0</v>
      </c>
      <c r="MK108" s="21"/>
      <c r="ML108" s="21">
        <f t="shared" si="1628"/>
        <v>0</v>
      </c>
      <c r="MM108" s="21"/>
      <c r="MN108" s="21">
        <f t="shared" si="1629"/>
        <v>0</v>
      </c>
      <c r="MO108" s="21"/>
      <c r="MP108" s="21">
        <f t="shared" si="1630"/>
        <v>0</v>
      </c>
      <c r="MQ108" s="21"/>
      <c r="MR108" s="21">
        <f t="shared" si="1631"/>
        <v>0</v>
      </c>
      <c r="MS108" s="21"/>
      <c r="MT108" s="21">
        <f t="shared" si="1632"/>
        <v>0</v>
      </c>
      <c r="MU108" s="21"/>
      <c r="MV108" s="21">
        <f t="shared" si="1633"/>
        <v>0</v>
      </c>
      <c r="MW108" s="21"/>
      <c r="MX108" s="21">
        <f t="shared" si="1634"/>
        <v>0</v>
      </c>
      <c r="MY108" s="21"/>
      <c r="MZ108" s="21">
        <f t="shared" si="1635"/>
        <v>0</v>
      </c>
      <c r="NA108" s="21"/>
      <c r="NB108" s="21">
        <f t="shared" si="1636"/>
        <v>0</v>
      </c>
      <c r="NC108" s="21"/>
      <c r="ND108" s="21">
        <f t="shared" si="1637"/>
        <v>0</v>
      </c>
      <c r="NE108" s="21"/>
      <c r="NF108" s="21">
        <f t="shared" si="1638"/>
        <v>0</v>
      </c>
      <c r="NG108" s="21"/>
      <c r="NH108" s="21">
        <f t="shared" si="1639"/>
        <v>0</v>
      </c>
      <c r="NI108" s="21"/>
      <c r="NJ108" s="21">
        <f t="shared" si="1640"/>
        <v>0</v>
      </c>
      <c r="NK108" s="21"/>
      <c r="NL108" s="21">
        <f t="shared" si="1641"/>
        <v>0</v>
      </c>
      <c r="NM108" s="21"/>
      <c r="NN108" s="21">
        <f t="shared" si="1642"/>
        <v>25.3</v>
      </c>
      <c r="NO108" s="21"/>
      <c r="NP108" s="21">
        <f t="shared" si="1643"/>
        <v>25.3</v>
      </c>
      <c r="NQ108" s="21"/>
      <c r="NR108" s="21">
        <f t="shared" si="1644"/>
        <v>25.3</v>
      </c>
      <c r="NS108" s="21"/>
      <c r="NT108" s="21">
        <f t="shared" si="1645"/>
        <v>25.3</v>
      </c>
      <c r="NU108" s="21"/>
      <c r="NV108" s="21">
        <f t="shared" si="1646"/>
        <v>25.3</v>
      </c>
      <c r="NW108" s="21"/>
      <c r="NX108" s="21">
        <f t="shared" si="1647"/>
        <v>25.3</v>
      </c>
      <c r="NY108" s="21"/>
      <c r="NZ108" s="21">
        <f t="shared" si="1648"/>
        <v>25.3</v>
      </c>
      <c r="OA108" s="21"/>
      <c r="OB108" s="21">
        <f t="shared" si="1649"/>
        <v>25.3</v>
      </c>
      <c r="OC108" s="21"/>
      <c r="OD108" s="21">
        <f t="shared" si="1650"/>
        <v>25.3</v>
      </c>
      <c r="OE108" s="21"/>
      <c r="OF108" s="21">
        <f t="shared" si="1651"/>
        <v>25.3</v>
      </c>
      <c r="OG108" s="21"/>
      <c r="OH108" s="21">
        <f t="shared" si="1652"/>
        <v>0</v>
      </c>
      <c r="OI108" s="21"/>
      <c r="OJ108" s="21">
        <f t="shared" si="1653"/>
        <v>0</v>
      </c>
      <c r="OK108" s="21"/>
      <c r="OL108" s="21">
        <f t="shared" si="1654"/>
        <v>0</v>
      </c>
      <c r="OM108" s="21"/>
      <c r="ON108" s="21">
        <f t="shared" si="1655"/>
        <v>0</v>
      </c>
      <c r="OO108" s="21"/>
      <c r="OP108" s="21">
        <f t="shared" si="1655"/>
        <v>0</v>
      </c>
      <c r="OQ108" s="21"/>
      <c r="OR108" s="21">
        <f t="shared" si="1655"/>
        <v>0</v>
      </c>
      <c r="OS108" s="21"/>
      <c r="OT108" s="21">
        <f t="shared" si="1655"/>
        <v>0</v>
      </c>
      <c r="OU108" s="21"/>
      <c r="OV108" s="21">
        <f t="shared" si="1655"/>
        <v>0</v>
      </c>
      <c r="OW108" s="21"/>
      <c r="OX108" s="21">
        <f t="shared" si="1655"/>
        <v>0</v>
      </c>
      <c r="OY108" s="21"/>
      <c r="OZ108" s="21">
        <f t="shared" si="1655"/>
        <v>0</v>
      </c>
      <c r="PA108" s="21"/>
      <c r="PB108" s="21">
        <f t="shared" si="1656"/>
        <v>0</v>
      </c>
      <c r="PC108" s="21"/>
      <c r="PD108" s="21">
        <f t="shared" si="1656"/>
        <v>0</v>
      </c>
      <c r="PE108" s="21"/>
      <c r="PF108" s="21">
        <f t="shared" si="1656"/>
        <v>0</v>
      </c>
      <c r="PG108" s="21"/>
      <c r="PH108" s="21">
        <f t="shared" si="1656"/>
        <v>0</v>
      </c>
      <c r="PI108" s="21"/>
      <c r="PJ108" s="21">
        <f t="shared" si="1656"/>
        <v>0</v>
      </c>
      <c r="PK108" s="21"/>
      <c r="PL108" s="21">
        <f t="shared" si="1656"/>
        <v>0</v>
      </c>
      <c r="PM108" s="21"/>
      <c r="PN108" s="21">
        <f t="shared" si="1657"/>
        <v>0</v>
      </c>
      <c r="PO108" s="21"/>
      <c r="PP108" s="21">
        <f t="shared" si="1657"/>
        <v>0</v>
      </c>
      <c r="PQ108" s="21"/>
      <c r="PR108" s="21">
        <f t="shared" si="1657"/>
        <v>0</v>
      </c>
      <c r="PS108" s="21"/>
      <c r="PT108" s="21">
        <f t="shared" si="1657"/>
        <v>0</v>
      </c>
      <c r="PU108" s="21"/>
      <c r="PV108" s="21">
        <f t="shared" si="1657"/>
        <v>0</v>
      </c>
      <c r="PW108" s="21"/>
      <c r="PX108" s="21">
        <f t="shared" si="1657"/>
        <v>0</v>
      </c>
      <c r="PY108" s="21"/>
      <c r="PZ108" s="21">
        <f t="shared" si="1658"/>
        <v>0</v>
      </c>
      <c r="QA108" s="21"/>
      <c r="QB108" s="21">
        <f t="shared" si="1658"/>
        <v>0</v>
      </c>
      <c r="QC108" s="21"/>
      <c r="QD108" s="21">
        <f t="shared" si="1658"/>
        <v>0</v>
      </c>
      <c r="QE108" s="21"/>
      <c r="QF108" s="21">
        <f t="shared" si="1658"/>
        <v>0</v>
      </c>
      <c r="QG108" s="21"/>
      <c r="QH108" s="21">
        <f t="shared" si="1658"/>
        <v>0</v>
      </c>
      <c r="QI108" s="21"/>
      <c r="QJ108" s="21">
        <f t="shared" si="1658"/>
        <v>0</v>
      </c>
      <c r="QK108" s="21"/>
      <c r="QL108" s="21">
        <f t="shared" si="1659"/>
        <v>0</v>
      </c>
      <c r="QM108" s="21"/>
      <c r="QN108" s="21">
        <f t="shared" si="1659"/>
        <v>0</v>
      </c>
      <c r="QO108" s="21"/>
      <c r="QP108" s="21">
        <f t="shared" si="1659"/>
        <v>0</v>
      </c>
      <c r="QQ108" s="21"/>
      <c r="QR108" s="21">
        <f t="shared" si="1659"/>
        <v>0</v>
      </c>
      <c r="QS108" s="21"/>
      <c r="QT108" s="21">
        <f t="shared" si="1659"/>
        <v>0</v>
      </c>
      <c r="QU108" s="21"/>
      <c r="QV108" s="21">
        <f t="shared" si="1659"/>
        <v>0</v>
      </c>
      <c r="QW108" s="21"/>
      <c r="QX108" s="21">
        <f t="shared" si="1660"/>
        <v>0</v>
      </c>
      <c r="QY108" s="21"/>
      <c r="QZ108" s="21">
        <f t="shared" si="1660"/>
        <v>0</v>
      </c>
      <c r="RA108" s="21"/>
      <c r="RB108" s="21">
        <f t="shared" si="1660"/>
        <v>0</v>
      </c>
      <c r="RC108" s="21"/>
      <c r="RD108" s="21">
        <f t="shared" si="1660"/>
        <v>0</v>
      </c>
      <c r="RE108" s="21"/>
      <c r="RF108" s="21">
        <f t="shared" si="1660"/>
        <v>0</v>
      </c>
      <c r="RG108" s="21"/>
      <c r="RH108" s="21">
        <f t="shared" si="1660"/>
        <v>0</v>
      </c>
      <c r="RI108" s="21"/>
      <c r="RJ108" s="21">
        <f t="shared" si="1332"/>
        <v>0</v>
      </c>
      <c r="RK108" s="21"/>
      <c r="RL108" s="21">
        <f t="shared" si="1333"/>
        <v>0</v>
      </c>
      <c r="RM108" s="21"/>
      <c r="RN108" s="21">
        <f t="shared" si="1334"/>
        <v>0</v>
      </c>
      <c r="RO108" s="21"/>
      <c r="RP108" s="21">
        <f t="shared" si="1335"/>
        <v>0</v>
      </c>
      <c r="RQ108" s="21"/>
      <c r="RR108" s="21">
        <f t="shared" si="1336"/>
        <v>0</v>
      </c>
      <c r="RS108" s="21"/>
      <c r="RT108" s="21">
        <f t="shared" si="1337"/>
        <v>0</v>
      </c>
      <c r="RU108" s="21"/>
      <c r="RV108" s="21">
        <f t="shared" si="1338"/>
        <v>0</v>
      </c>
      <c r="RW108" s="21"/>
      <c r="RX108" s="21">
        <f t="shared" si="1339"/>
        <v>0</v>
      </c>
      <c r="RY108" s="21"/>
      <c r="RZ108" s="21">
        <f t="shared" si="1340"/>
        <v>0</v>
      </c>
      <c r="SA108" s="21"/>
      <c r="SB108" s="21">
        <f t="shared" si="1341"/>
        <v>0</v>
      </c>
      <c r="SC108" s="21"/>
      <c r="SD108" s="21">
        <f t="shared" si="1342"/>
        <v>0</v>
      </c>
      <c r="SE108" s="21"/>
      <c r="SF108" s="21">
        <f t="shared" si="1343"/>
        <v>0</v>
      </c>
      <c r="SG108" s="21"/>
      <c r="SH108" s="21">
        <f t="shared" si="1344"/>
        <v>0</v>
      </c>
      <c r="SI108" s="21"/>
      <c r="SJ108" s="21">
        <f t="shared" si="1345"/>
        <v>0</v>
      </c>
      <c r="SK108" s="21"/>
      <c r="SL108" s="21">
        <f t="shared" si="1346"/>
        <v>0</v>
      </c>
      <c r="SM108" s="21"/>
      <c r="SN108" s="21">
        <f t="shared" si="1661"/>
        <v>0</v>
      </c>
      <c r="SO108" s="21"/>
      <c r="SP108" s="21">
        <f t="shared" si="1348"/>
        <v>0</v>
      </c>
      <c r="SQ108" s="21"/>
      <c r="SR108" s="21">
        <f t="shared" si="1349"/>
        <v>0</v>
      </c>
      <c r="SS108" s="21"/>
      <c r="ST108" s="21">
        <f t="shared" si="1350"/>
        <v>0</v>
      </c>
      <c r="SU108" s="21"/>
      <c r="SV108" s="21">
        <f t="shared" si="1351"/>
        <v>0</v>
      </c>
      <c r="SW108" s="21"/>
      <c r="SX108" s="21">
        <f t="shared" si="1352"/>
        <v>0</v>
      </c>
      <c r="SY108" s="21"/>
      <c r="SZ108" s="21">
        <f t="shared" si="1353"/>
        <v>0</v>
      </c>
      <c r="TA108" s="21"/>
      <c r="TB108" s="21">
        <f t="shared" si="1354"/>
        <v>0</v>
      </c>
      <c r="TC108" s="21"/>
      <c r="TD108" s="21">
        <f t="shared" si="1662"/>
        <v>0</v>
      </c>
      <c r="TE108" s="21"/>
      <c r="TF108" s="21">
        <f t="shared" si="1356"/>
        <v>0</v>
      </c>
      <c r="TG108" s="21"/>
      <c r="TH108" s="21">
        <f t="shared" si="1357"/>
        <v>0</v>
      </c>
      <c r="TI108" s="21"/>
      <c r="TJ108" s="21">
        <f t="shared" si="1358"/>
        <v>0</v>
      </c>
      <c r="TK108" s="21"/>
      <c r="TL108" s="21">
        <f t="shared" si="1663"/>
        <v>0</v>
      </c>
      <c r="TM108" s="21"/>
      <c r="TN108" s="21">
        <f t="shared" si="1664"/>
        <v>0</v>
      </c>
      <c r="TO108" s="21"/>
      <c r="TP108" s="21">
        <f t="shared" si="1665"/>
        <v>0</v>
      </c>
      <c r="TQ108" s="21"/>
      <c r="TR108" s="21">
        <f t="shared" si="1666"/>
        <v>0</v>
      </c>
      <c r="TS108" s="21"/>
      <c r="TT108" s="21">
        <f t="shared" si="1667"/>
        <v>0</v>
      </c>
      <c r="TU108" s="21"/>
      <c r="TV108" s="21">
        <f t="shared" si="1668"/>
        <v>0</v>
      </c>
      <c r="TW108" s="21"/>
      <c r="TX108" s="21">
        <f t="shared" si="1669"/>
        <v>0</v>
      </c>
      <c r="TY108" s="21"/>
      <c r="TZ108" s="21">
        <f t="shared" si="1670"/>
        <v>0</v>
      </c>
      <c r="UA108" s="21"/>
      <c r="UB108" s="21">
        <f t="shared" si="1671"/>
        <v>0</v>
      </c>
      <c r="UC108" s="21"/>
      <c r="UD108" s="21">
        <f t="shared" si="1672"/>
        <v>0</v>
      </c>
      <c r="UE108" s="21"/>
      <c r="UF108" s="21">
        <f t="shared" si="1673"/>
        <v>0</v>
      </c>
      <c r="UG108" s="21"/>
      <c r="UH108" s="21">
        <f t="shared" si="1370"/>
        <v>0</v>
      </c>
      <c r="UI108" s="21"/>
      <c r="UJ108" s="21">
        <f t="shared" si="1674"/>
        <v>0</v>
      </c>
      <c r="UK108" s="21"/>
      <c r="UL108" s="21">
        <f t="shared" si="1675"/>
        <v>0</v>
      </c>
      <c r="UM108" s="21"/>
      <c r="UN108" s="21">
        <f t="shared" si="1676"/>
        <v>0</v>
      </c>
      <c r="UO108" s="21"/>
      <c r="UP108" s="21">
        <f t="shared" si="1677"/>
        <v>0</v>
      </c>
      <c r="UQ108" s="21"/>
      <c r="UR108" s="21">
        <f t="shared" si="1678"/>
        <v>0</v>
      </c>
      <c r="US108" s="21"/>
      <c r="UT108" s="21">
        <f t="shared" si="1679"/>
        <v>0</v>
      </c>
      <c r="UU108" s="21"/>
      <c r="UV108" s="21">
        <f t="shared" si="1377"/>
        <v>0</v>
      </c>
      <c r="UW108" s="21"/>
      <c r="UX108" s="21">
        <f t="shared" si="1680"/>
        <v>0</v>
      </c>
      <c r="UY108" s="21"/>
      <c r="UZ108" s="21">
        <f t="shared" si="1379"/>
        <v>0</v>
      </c>
      <c r="VA108" s="21"/>
      <c r="VB108" s="21">
        <f t="shared" si="1681"/>
        <v>0</v>
      </c>
      <c r="VC108" s="21"/>
      <c r="VD108" s="21">
        <f t="shared" si="1682"/>
        <v>0</v>
      </c>
      <c r="VE108" s="21"/>
      <c r="VF108" s="21">
        <f t="shared" si="1683"/>
        <v>0</v>
      </c>
      <c r="VG108" s="21"/>
      <c r="VH108" s="21">
        <f t="shared" si="1684"/>
        <v>0</v>
      </c>
      <c r="VI108" s="21"/>
      <c r="VJ108" s="21">
        <f t="shared" si="1685"/>
        <v>0</v>
      </c>
      <c r="VK108" s="21"/>
      <c r="VL108" s="21">
        <f t="shared" si="1686"/>
        <v>0</v>
      </c>
      <c r="VM108" s="21"/>
      <c r="VN108" s="21">
        <f t="shared" si="1687"/>
        <v>0</v>
      </c>
      <c r="VO108" s="21"/>
      <c r="VP108" s="21">
        <f t="shared" si="1688"/>
        <v>0</v>
      </c>
      <c r="VQ108" s="21"/>
      <c r="VR108" s="21">
        <f t="shared" si="1655"/>
        <v>0</v>
      </c>
      <c r="VS108" s="21"/>
      <c r="VT108" s="21">
        <f t="shared" si="1689"/>
        <v>0</v>
      </c>
      <c r="VU108" s="21"/>
      <c r="VV108" s="21">
        <f t="shared" si="1689"/>
        <v>0</v>
      </c>
      <c r="VW108" s="21"/>
      <c r="VX108" s="21">
        <f t="shared" si="1690"/>
        <v>0</v>
      </c>
      <c r="VY108" s="21"/>
      <c r="VZ108" s="21">
        <f t="shared" si="1690"/>
        <v>0</v>
      </c>
      <c r="WA108" s="21"/>
      <c r="WB108" s="21">
        <f t="shared" si="1690"/>
        <v>0</v>
      </c>
      <c r="WC108" s="21"/>
      <c r="WD108" s="21">
        <f t="shared" si="1690"/>
        <v>0</v>
      </c>
      <c r="WE108" s="21"/>
      <c r="WF108" s="21">
        <f t="shared" si="1690"/>
        <v>0</v>
      </c>
      <c r="WG108" s="21"/>
      <c r="WH108" s="21">
        <f t="shared" si="1690"/>
        <v>0</v>
      </c>
      <c r="WI108" s="21"/>
      <c r="WJ108" s="21">
        <f t="shared" si="1690"/>
        <v>0</v>
      </c>
      <c r="WK108" s="21"/>
      <c r="WL108" s="21">
        <f t="shared" si="1690"/>
        <v>0</v>
      </c>
      <c r="WM108" s="21"/>
      <c r="WN108" s="21">
        <f t="shared" si="1691"/>
        <v>0</v>
      </c>
      <c r="WO108" s="21"/>
      <c r="WP108" s="21">
        <f t="shared" si="1691"/>
        <v>0</v>
      </c>
      <c r="WQ108" s="21"/>
      <c r="WR108" s="21">
        <f t="shared" si="1691"/>
        <v>0</v>
      </c>
      <c r="WS108" s="21"/>
      <c r="WT108" s="21">
        <f t="shared" si="1691"/>
        <v>0</v>
      </c>
      <c r="WU108" s="21"/>
      <c r="WV108" s="21">
        <f t="shared" si="1691"/>
        <v>0</v>
      </c>
      <c r="WW108" s="21"/>
      <c r="WX108" s="21">
        <f t="shared" si="1691"/>
        <v>0</v>
      </c>
      <c r="WY108" s="21"/>
      <c r="WZ108" s="21">
        <f t="shared" si="1691"/>
        <v>0</v>
      </c>
      <c r="XA108" s="21"/>
      <c r="XB108" s="21">
        <f t="shared" si="1691"/>
        <v>0</v>
      </c>
      <c r="XC108" s="21"/>
      <c r="XD108" s="21">
        <f t="shared" si="1692"/>
        <v>0</v>
      </c>
      <c r="XE108" s="21"/>
      <c r="XF108" s="21">
        <f t="shared" si="1692"/>
        <v>0</v>
      </c>
      <c r="XG108" s="21"/>
      <c r="XH108" s="21">
        <f t="shared" si="1692"/>
        <v>0</v>
      </c>
      <c r="XI108" s="21"/>
      <c r="XJ108" s="21">
        <f t="shared" si="1692"/>
        <v>0</v>
      </c>
      <c r="XK108" s="21"/>
      <c r="XL108" s="21">
        <f t="shared" si="1692"/>
        <v>0</v>
      </c>
      <c r="XM108" s="21"/>
      <c r="XN108" s="21">
        <f t="shared" si="1692"/>
        <v>0</v>
      </c>
      <c r="XO108" s="21"/>
      <c r="XP108" s="21">
        <f t="shared" si="1692"/>
        <v>0</v>
      </c>
      <c r="XQ108" s="21"/>
      <c r="XR108" s="21">
        <f t="shared" si="1692"/>
        <v>0</v>
      </c>
      <c r="XS108" s="21"/>
      <c r="XT108" s="21">
        <f t="shared" si="1689"/>
        <v>0</v>
      </c>
      <c r="XU108" s="21"/>
      <c r="XV108" s="21">
        <f t="shared" si="1689"/>
        <v>0</v>
      </c>
      <c r="XW108" s="21"/>
      <c r="XX108" s="21">
        <f t="shared" si="1689"/>
        <v>0</v>
      </c>
      <c r="XY108" s="21"/>
      <c r="XZ108" s="21">
        <f t="shared" si="1689"/>
        <v>0</v>
      </c>
      <c r="YA108" s="21"/>
      <c r="YB108" s="21">
        <f t="shared" si="1392"/>
        <v>0</v>
      </c>
      <c r="YC108" s="21"/>
      <c r="YD108" s="21">
        <f t="shared" si="1393"/>
        <v>0</v>
      </c>
      <c r="YE108" s="21"/>
      <c r="YF108" s="21">
        <f t="shared" si="1394"/>
        <v>0</v>
      </c>
      <c r="YG108" s="21"/>
      <c r="YH108" s="21">
        <f t="shared" si="1395"/>
        <v>0</v>
      </c>
      <c r="YI108" s="21"/>
      <c r="YJ108" s="21">
        <f t="shared" si="1396"/>
        <v>0</v>
      </c>
      <c r="YK108" s="21"/>
      <c r="YL108" s="21">
        <f t="shared" si="1397"/>
        <v>0</v>
      </c>
      <c r="YM108" s="21"/>
      <c r="YN108" s="21">
        <f t="shared" si="1398"/>
        <v>0</v>
      </c>
      <c r="YO108" s="21"/>
      <c r="YP108" s="21">
        <f t="shared" si="1399"/>
        <v>0</v>
      </c>
      <c r="YQ108" s="21"/>
      <c r="YR108" s="21">
        <f t="shared" si="1400"/>
        <v>0</v>
      </c>
      <c r="YS108" s="21"/>
      <c r="YT108" s="21">
        <f t="shared" si="1693"/>
        <v>0</v>
      </c>
      <c r="YU108" s="21"/>
      <c r="YV108" s="21">
        <f t="shared" si="1402"/>
        <v>0</v>
      </c>
      <c r="YW108" s="21"/>
      <c r="YX108" s="21">
        <f t="shared" si="1403"/>
        <v>0</v>
      </c>
      <c r="YY108" s="21"/>
      <c r="YZ108" s="21">
        <f t="shared" si="1689"/>
        <v>0</v>
      </c>
      <c r="ZA108" s="21"/>
      <c r="ZB108" s="21">
        <f t="shared" si="1404"/>
        <v>0</v>
      </c>
      <c r="ZC108" s="21"/>
      <c r="ZD108" s="21">
        <f t="shared" si="1405"/>
        <v>0</v>
      </c>
      <c r="ZE108" s="21"/>
      <c r="ZF108" s="21">
        <f t="shared" si="1406"/>
        <v>0</v>
      </c>
      <c r="ZG108" s="21"/>
      <c r="ZH108" s="21">
        <f t="shared" si="1694"/>
        <v>0</v>
      </c>
      <c r="ZI108" s="21"/>
      <c r="ZJ108" s="21">
        <f t="shared" si="1408"/>
        <v>0</v>
      </c>
      <c r="ZK108" s="21"/>
      <c r="ZL108" s="21">
        <f t="shared" si="1409"/>
        <v>0</v>
      </c>
      <c r="ZM108" s="21"/>
      <c r="ZN108" s="21">
        <f t="shared" si="1695"/>
        <v>0</v>
      </c>
      <c r="ZO108" s="21"/>
      <c r="ZP108" s="21">
        <f t="shared" si="1411"/>
        <v>0</v>
      </c>
      <c r="ZQ108" s="21"/>
      <c r="ZR108" s="21">
        <f t="shared" si="1412"/>
        <v>0</v>
      </c>
      <c r="ZS108" s="21"/>
      <c r="ZT108" s="21">
        <f t="shared" si="1689"/>
        <v>0</v>
      </c>
      <c r="ZU108" s="21"/>
      <c r="ZV108" s="21">
        <f t="shared" si="1696"/>
        <v>0</v>
      </c>
      <c r="ZW108" s="21"/>
      <c r="ZX108" s="21">
        <f t="shared" si="1697"/>
        <v>0</v>
      </c>
      <c r="ZY108" s="21"/>
      <c r="ZZ108" s="21">
        <f t="shared" si="1697"/>
        <v>0</v>
      </c>
      <c r="AAA108" s="21"/>
      <c r="AAB108" s="21">
        <f t="shared" si="1698"/>
        <v>0</v>
      </c>
      <c r="AAC108" s="21"/>
      <c r="AAD108" s="21">
        <f t="shared" si="1698"/>
        <v>0</v>
      </c>
      <c r="AAE108" s="21"/>
      <c r="AAF108" s="21">
        <f t="shared" si="1699"/>
        <v>0</v>
      </c>
      <c r="AAG108" s="21"/>
      <c r="AAH108" s="21">
        <f t="shared" si="1699"/>
        <v>0</v>
      </c>
      <c r="AAI108" s="21"/>
      <c r="AAJ108" s="21">
        <f t="shared" si="1700"/>
        <v>0</v>
      </c>
      <c r="AAK108" s="21"/>
      <c r="AAL108" s="21">
        <f t="shared" si="1700"/>
        <v>0</v>
      </c>
      <c r="AAM108" s="21"/>
      <c r="AAN108" s="21">
        <f t="shared" si="1701"/>
        <v>0</v>
      </c>
      <c r="AAO108" s="21"/>
      <c r="AAP108" s="21">
        <f t="shared" si="1701"/>
        <v>0</v>
      </c>
      <c r="AAQ108" s="21"/>
      <c r="AAR108" s="21">
        <f t="shared" si="1702"/>
        <v>0</v>
      </c>
      <c r="AAS108" s="21"/>
      <c r="AAT108" s="21">
        <f t="shared" si="1702"/>
        <v>0</v>
      </c>
      <c r="AAU108" s="21"/>
      <c r="AAV108" s="21">
        <f t="shared" si="1703"/>
        <v>0</v>
      </c>
      <c r="AAW108" s="21"/>
      <c r="AAX108" s="21">
        <f t="shared" si="1703"/>
        <v>0</v>
      </c>
      <c r="AAY108" s="21"/>
      <c r="AAZ108" s="21">
        <f t="shared" si="1704"/>
        <v>0</v>
      </c>
      <c r="ABA108" s="21"/>
      <c r="ABB108" s="21">
        <f t="shared" si="1704"/>
        <v>0</v>
      </c>
      <c r="ABC108" s="21"/>
      <c r="ABD108" s="21">
        <f t="shared" si="1705"/>
        <v>0</v>
      </c>
      <c r="ABE108" s="21"/>
      <c r="ABF108" s="21">
        <f t="shared" si="1705"/>
        <v>0</v>
      </c>
      <c r="ABG108" s="21"/>
      <c r="ABH108" s="21">
        <f t="shared" si="1706"/>
        <v>0</v>
      </c>
      <c r="ABI108" s="21"/>
      <c r="ABJ108" s="21">
        <f t="shared" si="1706"/>
        <v>0</v>
      </c>
      <c r="ABK108" s="21"/>
      <c r="ABL108" s="21">
        <f t="shared" si="1707"/>
        <v>0</v>
      </c>
      <c r="ABM108" s="21"/>
      <c r="ABN108" s="21">
        <f t="shared" si="1707"/>
        <v>0</v>
      </c>
      <c r="ABO108" s="21"/>
      <c r="ABP108" s="21">
        <f t="shared" si="1708"/>
        <v>0</v>
      </c>
      <c r="ABQ108" s="21"/>
      <c r="ABR108" s="21">
        <f t="shared" si="1708"/>
        <v>0</v>
      </c>
      <c r="ABS108" s="21"/>
      <c r="ABT108" s="21">
        <f t="shared" si="1709"/>
        <v>0</v>
      </c>
      <c r="ABU108" s="21"/>
      <c r="ABV108" s="21">
        <f t="shared" si="1709"/>
        <v>0</v>
      </c>
      <c r="ABW108" s="21"/>
      <c r="ABX108" s="21">
        <f t="shared" si="1710"/>
        <v>0</v>
      </c>
      <c r="ABY108" s="21"/>
      <c r="ABZ108" s="21">
        <f t="shared" si="1710"/>
        <v>0</v>
      </c>
      <c r="ACA108" s="21"/>
      <c r="ACB108" s="21">
        <f t="shared" si="1711"/>
        <v>0</v>
      </c>
      <c r="ACC108" s="21"/>
      <c r="ACD108" s="21">
        <f t="shared" si="1711"/>
        <v>0</v>
      </c>
      <c r="ACE108" s="21"/>
      <c r="ACF108" s="21">
        <f t="shared" si="1712"/>
        <v>0</v>
      </c>
      <c r="ACG108" s="21"/>
      <c r="ACH108" s="21">
        <f t="shared" si="1712"/>
        <v>0</v>
      </c>
      <c r="ACI108" s="21"/>
      <c r="ACJ108" s="21">
        <f t="shared" si="1713"/>
        <v>0</v>
      </c>
      <c r="ACK108" s="21"/>
      <c r="ACL108" s="21">
        <f t="shared" si="1713"/>
        <v>0</v>
      </c>
      <c r="ACM108" s="21"/>
      <c r="ACN108" s="21">
        <f t="shared" si="1714"/>
        <v>0</v>
      </c>
      <c r="ACO108" s="21"/>
      <c r="ACP108" s="21">
        <f t="shared" si="1714"/>
        <v>0</v>
      </c>
      <c r="ACQ108" s="21"/>
      <c r="ACR108" s="21">
        <f t="shared" si="1715"/>
        <v>0</v>
      </c>
      <c r="ACS108" s="21"/>
      <c r="ACT108" s="21">
        <f t="shared" si="1715"/>
        <v>0</v>
      </c>
      <c r="ACU108" s="21"/>
      <c r="ACV108" s="21">
        <f t="shared" si="1716"/>
        <v>0</v>
      </c>
      <c r="ACW108" s="21"/>
      <c r="ACX108" s="21">
        <f t="shared" si="1716"/>
        <v>0</v>
      </c>
      <c r="ACY108" s="21"/>
      <c r="ACZ108" s="21">
        <f t="shared" si="1717"/>
        <v>0</v>
      </c>
      <c r="ADA108" s="21"/>
      <c r="ADB108" s="21">
        <f t="shared" si="1717"/>
        <v>0</v>
      </c>
      <c r="ADC108" s="21"/>
      <c r="ADD108" s="21">
        <f t="shared" si="1718"/>
        <v>0</v>
      </c>
      <c r="ADE108" s="21"/>
      <c r="ADF108" s="21">
        <f t="shared" si="1718"/>
        <v>0</v>
      </c>
      <c r="ADG108" s="21"/>
      <c r="ADH108" s="21">
        <f t="shared" si="1719"/>
        <v>0</v>
      </c>
      <c r="ADI108" s="21"/>
      <c r="ADJ108" s="21">
        <f t="shared" si="1719"/>
        <v>0</v>
      </c>
      <c r="ADK108" s="21"/>
      <c r="ADL108" s="21">
        <f t="shared" si="1720"/>
        <v>0</v>
      </c>
      <c r="ADM108" s="21"/>
      <c r="ADN108" s="21">
        <f t="shared" si="1720"/>
        <v>0</v>
      </c>
      <c r="ADO108" s="21"/>
      <c r="ADP108" s="21">
        <f t="shared" si="1720"/>
        <v>0</v>
      </c>
      <c r="ADQ108" s="21"/>
      <c r="ADR108" s="21">
        <f t="shared" si="1720"/>
        <v>0</v>
      </c>
      <c r="ADS108" s="21"/>
      <c r="ADT108" s="21">
        <f t="shared" si="1720"/>
        <v>0</v>
      </c>
      <c r="ADU108" s="21"/>
      <c r="ADV108" s="21">
        <f t="shared" si="1721"/>
        <v>0</v>
      </c>
      <c r="ADW108" s="21"/>
      <c r="ADX108" s="21">
        <f t="shared" si="1721"/>
        <v>0</v>
      </c>
      <c r="ADY108" s="21"/>
      <c r="ADZ108" s="21">
        <f t="shared" si="1721"/>
        <v>0</v>
      </c>
      <c r="AEA108" s="21"/>
      <c r="AEB108" s="21">
        <f t="shared" si="1721"/>
        <v>0</v>
      </c>
      <c r="AEC108" s="21"/>
      <c r="AED108" s="21">
        <f t="shared" si="1722"/>
        <v>0</v>
      </c>
      <c r="AEE108" s="21"/>
      <c r="AEF108" s="21">
        <f t="shared" si="1722"/>
        <v>0</v>
      </c>
      <c r="AEG108" s="21"/>
      <c r="AEH108" s="21">
        <f t="shared" si="1722"/>
        <v>0</v>
      </c>
      <c r="AEI108" s="21"/>
      <c r="AEJ108" s="21">
        <f t="shared" si="1722"/>
        <v>0</v>
      </c>
      <c r="AEK108" s="21"/>
      <c r="AEL108" s="21">
        <f t="shared" si="1722"/>
        <v>0</v>
      </c>
      <c r="AEM108" s="21"/>
      <c r="AEN108" s="21">
        <f t="shared" si="1723"/>
        <v>0</v>
      </c>
      <c r="AEO108" s="21"/>
      <c r="AEP108" s="21">
        <f t="shared" si="1723"/>
        <v>0</v>
      </c>
      <c r="AEQ108" s="21"/>
      <c r="AER108" s="21">
        <f t="shared" si="1723"/>
        <v>0</v>
      </c>
      <c r="AES108" s="21"/>
      <c r="AET108" s="21">
        <f t="shared" si="1723"/>
        <v>0</v>
      </c>
      <c r="AEU108" s="21"/>
      <c r="AEV108" s="21">
        <f t="shared" si="1724"/>
        <v>0</v>
      </c>
      <c r="AEW108" s="21"/>
      <c r="AEX108" s="21">
        <f t="shared" si="1724"/>
        <v>0</v>
      </c>
      <c r="AEY108" s="21"/>
      <c r="AEZ108" s="21">
        <f t="shared" si="1724"/>
        <v>0</v>
      </c>
      <c r="AFA108" s="21"/>
      <c r="AFB108" s="21">
        <f t="shared" si="1724"/>
        <v>0</v>
      </c>
      <c r="AFC108" s="21"/>
      <c r="AFD108" s="21">
        <f t="shared" si="1724"/>
        <v>0</v>
      </c>
      <c r="AFE108" s="21"/>
      <c r="AFF108" s="21">
        <f t="shared" si="1725"/>
        <v>0</v>
      </c>
      <c r="AFG108" s="21"/>
      <c r="AFH108" s="21">
        <f t="shared" si="1725"/>
        <v>0</v>
      </c>
      <c r="AFI108" s="21"/>
      <c r="AFJ108" s="21">
        <f t="shared" si="1725"/>
        <v>0</v>
      </c>
      <c r="AFK108" s="21"/>
      <c r="AFL108" s="21">
        <f t="shared" si="1725"/>
        <v>0</v>
      </c>
      <c r="AFM108" s="21"/>
      <c r="AFN108" s="21">
        <f t="shared" si="1726"/>
        <v>0</v>
      </c>
      <c r="AFO108" s="21"/>
      <c r="AFP108" s="21">
        <f t="shared" si="1726"/>
        <v>0</v>
      </c>
      <c r="AFQ108" s="21"/>
      <c r="AFR108" s="21">
        <f t="shared" si="1726"/>
        <v>0</v>
      </c>
      <c r="AFS108" s="21"/>
      <c r="AFT108" s="21">
        <f t="shared" si="1726"/>
        <v>0</v>
      </c>
      <c r="AFU108" s="21"/>
      <c r="AFV108" s="21">
        <f t="shared" si="1726"/>
        <v>0</v>
      </c>
      <c r="AFW108" s="21"/>
      <c r="AFX108" s="21">
        <f t="shared" si="1727"/>
        <v>0</v>
      </c>
      <c r="AFY108" s="21"/>
      <c r="AFZ108" s="21">
        <f t="shared" si="1727"/>
        <v>0</v>
      </c>
      <c r="AGA108" s="21"/>
      <c r="AGB108" s="21">
        <f t="shared" si="1727"/>
        <v>0</v>
      </c>
      <c r="AGC108" s="21"/>
      <c r="AGD108" s="21">
        <f t="shared" si="1727"/>
        <v>0</v>
      </c>
      <c r="AGE108" s="21"/>
      <c r="AGF108" s="21">
        <f t="shared" si="1728"/>
        <v>0</v>
      </c>
      <c r="AGG108" s="21"/>
      <c r="AGH108" s="21">
        <f t="shared" si="1728"/>
        <v>0</v>
      </c>
      <c r="AGI108" s="21"/>
      <c r="AGJ108" s="21">
        <f t="shared" si="1728"/>
        <v>0</v>
      </c>
      <c r="AGK108" s="21"/>
      <c r="AGL108" s="21">
        <f t="shared" si="1728"/>
        <v>0</v>
      </c>
      <c r="AGM108" s="21"/>
      <c r="AGN108" s="21">
        <f t="shared" si="1728"/>
        <v>0</v>
      </c>
      <c r="AGO108" s="21"/>
      <c r="AGP108" s="21">
        <f t="shared" si="1729"/>
        <v>0</v>
      </c>
      <c r="AGQ108" s="21"/>
      <c r="AGR108" s="21">
        <f t="shared" si="1729"/>
        <v>0</v>
      </c>
      <c r="AGS108" s="21"/>
      <c r="AGT108" s="21">
        <f t="shared" si="1729"/>
        <v>0</v>
      </c>
      <c r="AGU108" s="21"/>
      <c r="AGV108" s="21">
        <f t="shared" si="1729"/>
        <v>0</v>
      </c>
      <c r="AGW108" s="21"/>
      <c r="AGX108" s="21">
        <f t="shared" si="1730"/>
        <v>0</v>
      </c>
      <c r="AGY108" s="21"/>
      <c r="AGZ108" s="21">
        <f t="shared" si="1730"/>
        <v>0</v>
      </c>
      <c r="AHA108" s="21"/>
      <c r="AHB108" s="21">
        <f t="shared" si="1730"/>
        <v>0</v>
      </c>
      <c r="AHC108" s="21"/>
      <c r="AHD108" s="21">
        <f t="shared" si="1730"/>
        <v>0</v>
      </c>
      <c r="AHE108" s="21"/>
      <c r="AHF108" s="21">
        <f t="shared" si="1730"/>
        <v>0</v>
      </c>
      <c r="AHG108" s="21"/>
      <c r="AHH108" s="21">
        <f t="shared" si="1731"/>
        <v>0</v>
      </c>
      <c r="AHI108" s="21"/>
      <c r="AHJ108" s="21">
        <f t="shared" si="1731"/>
        <v>0</v>
      </c>
      <c r="AHK108" s="21"/>
      <c r="AHL108" s="21">
        <f t="shared" si="1731"/>
        <v>0</v>
      </c>
      <c r="AHM108" s="21"/>
      <c r="AHN108" s="21">
        <f t="shared" si="1731"/>
        <v>0</v>
      </c>
      <c r="AHO108" s="21"/>
      <c r="AHP108" s="21">
        <f t="shared" si="1732"/>
        <v>0</v>
      </c>
      <c r="AHQ108" s="21"/>
      <c r="AHR108" s="21">
        <f t="shared" si="1732"/>
        <v>0</v>
      </c>
      <c r="AHS108" s="21"/>
      <c r="AHT108" s="21">
        <f t="shared" si="1732"/>
        <v>0</v>
      </c>
      <c r="AHU108" s="21"/>
      <c r="AHV108" s="21">
        <f t="shared" si="1732"/>
        <v>0</v>
      </c>
      <c r="AHW108" s="21"/>
      <c r="AHX108" s="21">
        <f t="shared" si="1732"/>
        <v>0</v>
      </c>
      <c r="AHY108" s="21"/>
      <c r="AHZ108" s="21">
        <f t="shared" si="1733"/>
        <v>0</v>
      </c>
      <c r="AIA108" s="21"/>
      <c r="AIB108" s="21">
        <f t="shared" si="1733"/>
        <v>0</v>
      </c>
      <c r="AIC108" s="21"/>
      <c r="AID108" s="21">
        <f t="shared" si="1733"/>
        <v>0</v>
      </c>
      <c r="AIE108" s="21"/>
      <c r="AIF108" s="21">
        <f t="shared" si="1733"/>
        <v>0</v>
      </c>
      <c r="AIG108" s="21"/>
      <c r="AIH108" s="21">
        <f t="shared" si="1734"/>
        <v>0</v>
      </c>
      <c r="AII108" s="21"/>
      <c r="AIJ108" s="21">
        <f t="shared" si="1734"/>
        <v>0</v>
      </c>
      <c r="AIK108" s="21"/>
      <c r="AIL108" s="21">
        <f t="shared" si="1734"/>
        <v>0</v>
      </c>
      <c r="AIM108" s="21"/>
      <c r="AIN108" s="21">
        <f t="shared" si="1734"/>
        <v>0</v>
      </c>
      <c r="AIO108" s="21"/>
      <c r="AIP108" s="21">
        <f t="shared" si="1734"/>
        <v>0</v>
      </c>
      <c r="AIQ108" s="21"/>
      <c r="AIR108" s="21">
        <f t="shared" si="1735"/>
        <v>0</v>
      </c>
      <c r="AIS108" s="21"/>
      <c r="AIT108" s="21">
        <f t="shared" si="1735"/>
        <v>0</v>
      </c>
      <c r="AIU108" s="21"/>
      <c r="AIV108" s="21">
        <f t="shared" si="1735"/>
        <v>0</v>
      </c>
      <c r="AIW108" s="21"/>
      <c r="AIX108" s="21">
        <f t="shared" si="1735"/>
        <v>0</v>
      </c>
      <c r="AIY108" s="21"/>
      <c r="AIZ108" s="21">
        <f t="shared" si="1689"/>
        <v>0</v>
      </c>
      <c r="AJA108" s="21"/>
    </row>
    <row r="109" spans="2:937" ht="13.5" customHeight="1" x14ac:dyDescent="0.25">
      <c r="B109" s="31">
        <v>104</v>
      </c>
      <c r="C109" s="192" t="s">
        <v>209</v>
      </c>
      <c r="D109" s="67" t="s">
        <v>160</v>
      </c>
      <c r="E109" s="194" t="s">
        <v>392</v>
      </c>
      <c r="F109" s="194" t="str">
        <f>_xlfn.XLOOKUP(D109,'WTG PH-III'!$D$5:$D$198,'WTG PH-III'!$B$5:$B$198,0,0,1)</f>
        <v>PSS-14</v>
      </c>
      <c r="G109" s="22" t="s">
        <v>537</v>
      </c>
      <c r="H109" s="22" t="s">
        <v>541</v>
      </c>
      <c r="I109" s="61">
        <v>9</v>
      </c>
      <c r="J109" s="21">
        <v>253</v>
      </c>
      <c r="K109" s="21">
        <f t="shared" si="1458"/>
        <v>253</v>
      </c>
      <c r="L109" s="21">
        <f t="shared" si="1459"/>
        <v>253</v>
      </c>
      <c r="M109" s="21">
        <f t="shared" si="1460"/>
        <v>0</v>
      </c>
      <c r="N109" s="95">
        <f>VLOOKUP(D109,'WTG PH-III'!$D$5:$U$198,17,0)</f>
        <v>45815</v>
      </c>
      <c r="O109" s="95">
        <f>VLOOKUP(D109,'WTG PH-III'!$D$5:$U$198,18,0)</f>
        <v>45825</v>
      </c>
      <c r="P109" s="21">
        <f t="shared" si="1461"/>
        <v>0</v>
      </c>
      <c r="Q109" s="21"/>
      <c r="R109" s="21">
        <f t="shared" si="1462"/>
        <v>0</v>
      </c>
      <c r="S109" s="21"/>
      <c r="T109" s="21">
        <f t="shared" si="1463"/>
        <v>0</v>
      </c>
      <c r="U109" s="21"/>
      <c r="V109" s="21">
        <f t="shared" si="1464"/>
        <v>0</v>
      </c>
      <c r="W109" s="21"/>
      <c r="X109" s="21">
        <f t="shared" si="1465"/>
        <v>0</v>
      </c>
      <c r="Y109" s="21"/>
      <c r="Z109" s="21">
        <f t="shared" si="1466"/>
        <v>0</v>
      </c>
      <c r="AA109" s="21"/>
      <c r="AB109" s="21">
        <f t="shared" si="1467"/>
        <v>0</v>
      </c>
      <c r="AC109" s="21"/>
      <c r="AD109" s="21">
        <f t="shared" si="1468"/>
        <v>0</v>
      </c>
      <c r="AE109" s="21"/>
      <c r="AF109" s="21">
        <f t="shared" si="1469"/>
        <v>0</v>
      </c>
      <c r="AG109" s="21"/>
      <c r="AH109" s="21">
        <f t="shared" si="1470"/>
        <v>0</v>
      </c>
      <c r="AI109" s="21"/>
      <c r="AJ109" s="21">
        <f t="shared" si="1471"/>
        <v>0</v>
      </c>
      <c r="AK109" s="21"/>
      <c r="AL109" s="21">
        <f t="shared" si="1472"/>
        <v>0</v>
      </c>
      <c r="AM109" s="21"/>
      <c r="AN109" s="21">
        <f t="shared" si="1473"/>
        <v>0</v>
      </c>
      <c r="AO109" s="21"/>
      <c r="AP109" s="21">
        <f t="shared" si="1474"/>
        <v>0</v>
      </c>
      <c r="AQ109" s="21"/>
      <c r="AR109" s="21">
        <f t="shared" si="1475"/>
        <v>0</v>
      </c>
      <c r="AS109" s="21"/>
      <c r="AT109" s="21">
        <f t="shared" si="1476"/>
        <v>0</v>
      </c>
      <c r="AU109" s="21"/>
      <c r="AV109" s="21">
        <f t="shared" si="1477"/>
        <v>0</v>
      </c>
      <c r="AW109" s="21"/>
      <c r="AX109" s="21">
        <f t="shared" si="1478"/>
        <v>0</v>
      </c>
      <c r="AY109" s="21"/>
      <c r="AZ109" s="21">
        <f t="shared" si="1479"/>
        <v>0</v>
      </c>
      <c r="BA109" s="21"/>
      <c r="BB109" s="21">
        <f t="shared" si="1480"/>
        <v>0</v>
      </c>
      <c r="BC109" s="21"/>
      <c r="BD109" s="21">
        <f t="shared" si="1481"/>
        <v>0</v>
      </c>
      <c r="BE109" s="21"/>
      <c r="BF109" s="21">
        <f t="shared" si="1482"/>
        <v>0</v>
      </c>
      <c r="BG109" s="21"/>
      <c r="BH109" s="21">
        <f t="shared" si="1483"/>
        <v>0</v>
      </c>
      <c r="BI109" s="21"/>
      <c r="BJ109" s="21">
        <f t="shared" si="1484"/>
        <v>0</v>
      </c>
      <c r="BK109" s="21"/>
      <c r="BL109" s="21">
        <f t="shared" si="1485"/>
        <v>0</v>
      </c>
      <c r="BM109" s="21"/>
      <c r="BN109" s="21">
        <f t="shared" si="1486"/>
        <v>0</v>
      </c>
      <c r="BO109" s="21"/>
      <c r="BP109" s="21">
        <f t="shared" si="1487"/>
        <v>0</v>
      </c>
      <c r="BQ109" s="21"/>
      <c r="BR109" s="21">
        <f t="shared" si="1488"/>
        <v>0</v>
      </c>
      <c r="BS109" s="21"/>
      <c r="BT109" s="21">
        <f t="shared" si="1489"/>
        <v>0</v>
      </c>
      <c r="BU109" s="21"/>
      <c r="BV109" s="21">
        <f t="shared" si="1490"/>
        <v>0</v>
      </c>
      <c r="BW109" s="21"/>
      <c r="BX109" s="21">
        <f t="shared" si="1491"/>
        <v>0</v>
      </c>
      <c r="BY109" s="21"/>
      <c r="BZ109" s="21">
        <f t="shared" si="1492"/>
        <v>0</v>
      </c>
      <c r="CA109" s="21"/>
      <c r="CB109" s="21">
        <f t="shared" si="1493"/>
        <v>0</v>
      </c>
      <c r="CC109" s="21"/>
      <c r="CD109" s="21">
        <f t="shared" si="1494"/>
        <v>0</v>
      </c>
      <c r="CE109" s="21"/>
      <c r="CF109" s="21">
        <f t="shared" si="1495"/>
        <v>0</v>
      </c>
      <c r="CG109" s="21"/>
      <c r="CH109" s="21">
        <f t="shared" si="1496"/>
        <v>0</v>
      </c>
      <c r="CI109" s="21"/>
      <c r="CJ109" s="21">
        <f t="shared" si="1497"/>
        <v>0</v>
      </c>
      <c r="CK109" s="21"/>
      <c r="CL109" s="21">
        <f t="shared" si="1498"/>
        <v>0</v>
      </c>
      <c r="CM109" s="21"/>
      <c r="CN109" s="21">
        <f t="shared" si="1499"/>
        <v>0</v>
      </c>
      <c r="CO109" s="21"/>
      <c r="CP109" s="21">
        <f t="shared" si="1500"/>
        <v>0</v>
      </c>
      <c r="CQ109" s="21"/>
      <c r="CR109" s="21">
        <f t="shared" si="1501"/>
        <v>0</v>
      </c>
      <c r="CS109" s="21"/>
      <c r="CT109" s="21">
        <f t="shared" si="1502"/>
        <v>0</v>
      </c>
      <c r="CU109" s="21"/>
      <c r="CV109" s="21">
        <f t="shared" si="1503"/>
        <v>0</v>
      </c>
      <c r="CW109" s="21"/>
      <c r="CX109" s="21">
        <f t="shared" si="1504"/>
        <v>0</v>
      </c>
      <c r="CY109" s="21"/>
      <c r="CZ109" s="21">
        <f t="shared" si="1505"/>
        <v>0</v>
      </c>
      <c r="DA109" s="21"/>
      <c r="DB109" s="21">
        <f t="shared" si="1506"/>
        <v>0</v>
      </c>
      <c r="DC109" s="21"/>
      <c r="DD109" s="21">
        <f t="shared" si="1507"/>
        <v>0</v>
      </c>
      <c r="DE109" s="21"/>
      <c r="DF109" s="21">
        <f t="shared" si="1508"/>
        <v>0</v>
      </c>
      <c r="DG109" s="21"/>
      <c r="DH109" s="21">
        <f t="shared" si="1509"/>
        <v>0</v>
      </c>
      <c r="DI109" s="21"/>
      <c r="DJ109" s="21">
        <f t="shared" si="1510"/>
        <v>0</v>
      </c>
      <c r="DK109" s="21"/>
      <c r="DL109" s="21">
        <f t="shared" si="1511"/>
        <v>0</v>
      </c>
      <c r="DM109" s="21"/>
      <c r="DN109" s="21">
        <f t="shared" si="1512"/>
        <v>0</v>
      </c>
      <c r="DO109" s="21"/>
      <c r="DP109" s="21">
        <f t="shared" si="1513"/>
        <v>0</v>
      </c>
      <c r="DQ109" s="21"/>
      <c r="DR109" s="21">
        <f t="shared" si="1514"/>
        <v>0</v>
      </c>
      <c r="DS109" s="21"/>
      <c r="DT109" s="21">
        <f t="shared" si="1515"/>
        <v>0</v>
      </c>
      <c r="DU109" s="21"/>
      <c r="DV109" s="21">
        <f t="shared" si="1516"/>
        <v>0</v>
      </c>
      <c r="DW109" s="21"/>
      <c r="DX109" s="21">
        <f t="shared" si="1517"/>
        <v>0</v>
      </c>
      <c r="DY109" s="21"/>
      <c r="DZ109" s="21">
        <f t="shared" si="1518"/>
        <v>0</v>
      </c>
      <c r="EA109" s="21"/>
      <c r="EB109" s="21">
        <f t="shared" si="1519"/>
        <v>0</v>
      </c>
      <c r="EC109" s="21"/>
      <c r="ED109" s="21">
        <f t="shared" si="1520"/>
        <v>0</v>
      </c>
      <c r="EE109" s="21"/>
      <c r="EF109" s="21">
        <f t="shared" si="1521"/>
        <v>0</v>
      </c>
      <c r="EG109" s="21"/>
      <c r="EH109" s="21">
        <f t="shared" si="1522"/>
        <v>0</v>
      </c>
      <c r="EI109" s="21"/>
      <c r="EJ109" s="21">
        <f t="shared" si="1523"/>
        <v>0</v>
      </c>
      <c r="EK109" s="21"/>
      <c r="EL109" s="21">
        <f t="shared" si="1524"/>
        <v>0</v>
      </c>
      <c r="EM109" s="21"/>
      <c r="EN109" s="21">
        <f t="shared" si="1525"/>
        <v>0</v>
      </c>
      <c r="EO109" s="21"/>
      <c r="EP109" s="21">
        <f t="shared" si="1526"/>
        <v>0</v>
      </c>
      <c r="EQ109" s="21"/>
      <c r="ER109" s="21">
        <f t="shared" si="1527"/>
        <v>0</v>
      </c>
      <c r="ES109" s="21"/>
      <c r="ET109" s="21">
        <f t="shared" si="1528"/>
        <v>0</v>
      </c>
      <c r="EU109" s="21"/>
      <c r="EV109" s="21">
        <f t="shared" si="1529"/>
        <v>0</v>
      </c>
      <c r="EW109" s="21"/>
      <c r="EX109" s="21">
        <f t="shared" si="1530"/>
        <v>0</v>
      </c>
      <c r="EY109" s="21"/>
      <c r="EZ109" s="21">
        <f t="shared" si="1531"/>
        <v>0</v>
      </c>
      <c r="FA109" s="21"/>
      <c r="FB109" s="21">
        <f t="shared" si="1532"/>
        <v>0</v>
      </c>
      <c r="FC109" s="21"/>
      <c r="FD109" s="21">
        <f t="shared" si="1533"/>
        <v>0</v>
      </c>
      <c r="FE109" s="21"/>
      <c r="FF109" s="21">
        <f t="shared" si="1534"/>
        <v>0</v>
      </c>
      <c r="FG109" s="21"/>
      <c r="FH109" s="21">
        <f t="shared" si="1535"/>
        <v>0</v>
      </c>
      <c r="FI109" s="21"/>
      <c r="FJ109" s="21">
        <f t="shared" si="1536"/>
        <v>0</v>
      </c>
      <c r="FK109" s="21"/>
      <c r="FL109" s="21">
        <f t="shared" si="1537"/>
        <v>0</v>
      </c>
      <c r="FM109" s="21"/>
      <c r="FN109" s="21">
        <f t="shared" si="1538"/>
        <v>0</v>
      </c>
      <c r="FO109" s="21"/>
      <c r="FP109" s="21">
        <f t="shared" si="1539"/>
        <v>0</v>
      </c>
      <c r="FQ109" s="21"/>
      <c r="FR109" s="21">
        <f t="shared" si="1540"/>
        <v>0</v>
      </c>
      <c r="FS109" s="21"/>
      <c r="FT109" s="21">
        <f t="shared" si="1541"/>
        <v>0</v>
      </c>
      <c r="FU109" s="21"/>
      <c r="FV109" s="21">
        <f t="shared" si="1542"/>
        <v>0</v>
      </c>
      <c r="FW109" s="21"/>
      <c r="FX109" s="21">
        <f t="shared" si="1543"/>
        <v>0</v>
      </c>
      <c r="FY109" s="21"/>
      <c r="FZ109" s="21">
        <f t="shared" si="1544"/>
        <v>0</v>
      </c>
      <c r="GA109" s="21"/>
      <c r="GB109" s="21">
        <f t="shared" si="1545"/>
        <v>0</v>
      </c>
      <c r="GC109" s="21"/>
      <c r="GD109" s="21">
        <f t="shared" si="1546"/>
        <v>0</v>
      </c>
      <c r="GE109" s="21"/>
      <c r="GF109" s="21">
        <f t="shared" si="1547"/>
        <v>0</v>
      </c>
      <c r="GG109" s="21"/>
      <c r="GH109" s="21">
        <f t="shared" si="1548"/>
        <v>0</v>
      </c>
      <c r="GI109" s="21"/>
      <c r="GJ109" s="21">
        <f t="shared" si="1549"/>
        <v>0</v>
      </c>
      <c r="GK109" s="21"/>
      <c r="GL109" s="21">
        <f t="shared" si="1550"/>
        <v>0</v>
      </c>
      <c r="GM109" s="21"/>
      <c r="GN109" s="21">
        <f t="shared" si="1551"/>
        <v>0</v>
      </c>
      <c r="GO109" s="21"/>
      <c r="GP109" s="21">
        <f t="shared" si="1552"/>
        <v>0</v>
      </c>
      <c r="GQ109" s="21"/>
      <c r="GR109" s="21">
        <f t="shared" si="1553"/>
        <v>0</v>
      </c>
      <c r="GS109" s="21"/>
      <c r="GT109" s="21">
        <f t="shared" si="1554"/>
        <v>0</v>
      </c>
      <c r="GU109" s="21"/>
      <c r="GV109" s="21">
        <f t="shared" si="1555"/>
        <v>0</v>
      </c>
      <c r="GW109" s="21"/>
      <c r="GX109" s="21">
        <f t="shared" si="1556"/>
        <v>0</v>
      </c>
      <c r="GY109" s="21"/>
      <c r="GZ109" s="21">
        <f t="shared" si="1557"/>
        <v>0</v>
      </c>
      <c r="HA109" s="21"/>
      <c r="HB109" s="21">
        <f t="shared" si="1558"/>
        <v>0</v>
      </c>
      <c r="HC109" s="21"/>
      <c r="HD109" s="21">
        <f t="shared" si="1559"/>
        <v>0</v>
      </c>
      <c r="HE109" s="21"/>
      <c r="HF109" s="21">
        <f t="shared" si="1560"/>
        <v>0</v>
      </c>
      <c r="HG109" s="21"/>
      <c r="HH109" s="21">
        <f t="shared" si="1561"/>
        <v>0</v>
      </c>
      <c r="HI109" s="21"/>
      <c r="HJ109" s="21">
        <f t="shared" si="1562"/>
        <v>0</v>
      </c>
      <c r="HK109" s="21"/>
      <c r="HL109" s="21">
        <f t="shared" si="1563"/>
        <v>0</v>
      </c>
      <c r="HM109" s="21"/>
      <c r="HN109" s="21">
        <f t="shared" si="1564"/>
        <v>0</v>
      </c>
      <c r="HO109" s="21"/>
      <c r="HP109" s="21">
        <f t="shared" si="1565"/>
        <v>0</v>
      </c>
      <c r="HQ109" s="21"/>
      <c r="HR109" s="21">
        <f t="shared" si="1566"/>
        <v>0</v>
      </c>
      <c r="HS109" s="21"/>
      <c r="HT109" s="21">
        <f t="shared" si="1567"/>
        <v>0</v>
      </c>
      <c r="HU109" s="21"/>
      <c r="HV109" s="21">
        <f t="shared" si="1568"/>
        <v>0</v>
      </c>
      <c r="HW109" s="21"/>
      <c r="HX109" s="21">
        <f t="shared" si="1569"/>
        <v>0</v>
      </c>
      <c r="HY109" s="21"/>
      <c r="HZ109" s="21">
        <f t="shared" si="1570"/>
        <v>0</v>
      </c>
      <c r="IA109" s="21"/>
      <c r="IB109" s="21">
        <f t="shared" si="1571"/>
        <v>0</v>
      </c>
      <c r="IC109" s="21"/>
      <c r="ID109" s="21">
        <f t="shared" si="1572"/>
        <v>0</v>
      </c>
      <c r="IE109" s="21"/>
      <c r="IF109" s="21">
        <f t="shared" si="1573"/>
        <v>0</v>
      </c>
      <c r="IG109" s="21">
        <v>8</v>
      </c>
      <c r="IH109" s="21">
        <f t="shared" si="1574"/>
        <v>0</v>
      </c>
      <c r="II109" s="21">
        <v>38</v>
      </c>
      <c r="IJ109" s="21">
        <f t="shared" si="1575"/>
        <v>0</v>
      </c>
      <c r="IK109" s="21">
        <v>34</v>
      </c>
      <c r="IL109" s="21">
        <f t="shared" si="1576"/>
        <v>0</v>
      </c>
      <c r="IM109" s="21">
        <v>43</v>
      </c>
      <c r="IN109" s="21">
        <f t="shared" si="1577"/>
        <v>0</v>
      </c>
      <c r="IO109" s="21">
        <v>16</v>
      </c>
      <c r="IP109" s="21">
        <f t="shared" si="1578"/>
        <v>0</v>
      </c>
      <c r="IQ109" s="21">
        <v>29</v>
      </c>
      <c r="IR109" s="21">
        <f t="shared" si="1579"/>
        <v>0</v>
      </c>
      <c r="IS109" s="21">
        <v>40</v>
      </c>
      <c r="IT109" s="21">
        <f t="shared" si="1580"/>
        <v>0</v>
      </c>
      <c r="IU109" s="21">
        <v>39</v>
      </c>
      <c r="IV109" s="21">
        <f t="shared" si="1581"/>
        <v>0</v>
      </c>
      <c r="IW109" s="21">
        <v>6</v>
      </c>
      <c r="IX109" s="21">
        <f t="shared" si="1582"/>
        <v>0</v>
      </c>
      <c r="IY109" s="21"/>
      <c r="IZ109" s="21">
        <f t="shared" si="1583"/>
        <v>0</v>
      </c>
      <c r="JA109" s="21"/>
      <c r="JB109" s="21">
        <f t="shared" si="1584"/>
        <v>0</v>
      </c>
      <c r="JC109" s="21"/>
      <c r="JD109" s="21">
        <f t="shared" si="1585"/>
        <v>0</v>
      </c>
      <c r="JE109" s="21"/>
      <c r="JF109" s="21">
        <f t="shared" si="1586"/>
        <v>0</v>
      </c>
      <c r="JG109" s="21"/>
      <c r="JH109" s="21">
        <f t="shared" si="1587"/>
        <v>0</v>
      </c>
      <c r="JI109" s="21"/>
      <c r="JJ109" s="21">
        <f t="shared" si="1588"/>
        <v>0</v>
      </c>
      <c r="JK109" s="21"/>
      <c r="JL109" s="21">
        <f t="shared" si="1589"/>
        <v>0</v>
      </c>
      <c r="JM109" s="21"/>
      <c r="JN109" s="21">
        <f t="shared" si="1590"/>
        <v>0</v>
      </c>
      <c r="JO109" s="21"/>
      <c r="JP109" s="21">
        <f t="shared" si="1591"/>
        <v>0</v>
      </c>
      <c r="JQ109" s="21"/>
      <c r="JR109" s="21">
        <f t="shared" si="1592"/>
        <v>0</v>
      </c>
      <c r="JS109" s="21"/>
      <c r="JT109" s="21">
        <f t="shared" si="1593"/>
        <v>0</v>
      </c>
      <c r="JU109" s="21"/>
      <c r="JV109" s="21">
        <f t="shared" si="1594"/>
        <v>0</v>
      </c>
      <c r="JW109" s="21"/>
      <c r="JX109" s="21">
        <f t="shared" si="1595"/>
        <v>0</v>
      </c>
      <c r="JY109" s="21"/>
      <c r="JZ109" s="21">
        <f t="shared" si="1596"/>
        <v>0</v>
      </c>
      <c r="KA109" s="21"/>
      <c r="KB109" s="21">
        <f t="shared" si="1597"/>
        <v>0</v>
      </c>
      <c r="KC109" s="21"/>
      <c r="KD109" s="21">
        <f t="shared" si="1598"/>
        <v>0</v>
      </c>
      <c r="KE109" s="21"/>
      <c r="KF109" s="21">
        <f t="shared" si="1599"/>
        <v>0</v>
      </c>
      <c r="KG109" s="21"/>
      <c r="KH109" s="21">
        <f t="shared" si="1600"/>
        <v>0</v>
      </c>
      <c r="KI109" s="21"/>
      <c r="KJ109" s="21">
        <f t="shared" si="1601"/>
        <v>0</v>
      </c>
      <c r="KK109" s="21"/>
      <c r="KL109" s="21">
        <f t="shared" si="1602"/>
        <v>0</v>
      </c>
      <c r="KM109" s="21"/>
      <c r="KN109" s="21">
        <f t="shared" si="1603"/>
        <v>0</v>
      </c>
      <c r="KO109" s="21"/>
      <c r="KP109" s="21">
        <f t="shared" si="1604"/>
        <v>0</v>
      </c>
      <c r="KQ109" s="21"/>
      <c r="KR109" s="21">
        <f t="shared" si="1605"/>
        <v>0</v>
      </c>
      <c r="KS109" s="21"/>
      <c r="KT109" s="21">
        <f t="shared" si="1606"/>
        <v>0</v>
      </c>
      <c r="KU109" s="21"/>
      <c r="KV109" s="21">
        <f t="shared" si="1607"/>
        <v>0</v>
      </c>
      <c r="KW109" s="21"/>
      <c r="KX109" s="21">
        <f t="shared" si="1608"/>
        <v>0</v>
      </c>
      <c r="KY109" s="21"/>
      <c r="KZ109" s="21">
        <f t="shared" si="1609"/>
        <v>0</v>
      </c>
      <c r="LA109" s="21"/>
      <c r="LB109" s="21">
        <f t="shared" si="1610"/>
        <v>0</v>
      </c>
      <c r="LC109" s="21"/>
      <c r="LD109" s="21">
        <f t="shared" si="1611"/>
        <v>0</v>
      </c>
      <c r="LE109" s="21"/>
      <c r="LF109" s="21">
        <f t="shared" si="1612"/>
        <v>0</v>
      </c>
      <c r="LG109" s="21"/>
      <c r="LH109" s="21">
        <f t="shared" si="1613"/>
        <v>0</v>
      </c>
      <c r="LI109" s="21"/>
      <c r="LJ109" s="21">
        <f t="shared" si="1614"/>
        <v>0</v>
      </c>
      <c r="LK109" s="21"/>
      <c r="LL109" s="21">
        <f t="shared" si="1615"/>
        <v>0</v>
      </c>
      <c r="LM109" s="21"/>
      <c r="LN109" s="21">
        <f t="shared" si="1616"/>
        <v>0</v>
      </c>
      <c r="LO109" s="21"/>
      <c r="LP109" s="21">
        <f t="shared" si="1617"/>
        <v>0</v>
      </c>
      <c r="LQ109" s="21"/>
      <c r="LR109" s="21">
        <f t="shared" si="1618"/>
        <v>0</v>
      </c>
      <c r="LS109" s="21"/>
      <c r="LT109" s="21">
        <f t="shared" si="1619"/>
        <v>0</v>
      </c>
      <c r="LU109" s="21"/>
      <c r="LV109" s="21">
        <f t="shared" si="1620"/>
        <v>0</v>
      </c>
      <c r="LW109" s="21"/>
      <c r="LX109" s="21">
        <f t="shared" si="1621"/>
        <v>0</v>
      </c>
      <c r="LY109" s="21"/>
      <c r="LZ109" s="21">
        <f t="shared" si="1622"/>
        <v>0</v>
      </c>
      <c r="MA109" s="21"/>
      <c r="MB109" s="21">
        <f t="shared" si="1623"/>
        <v>0</v>
      </c>
      <c r="MC109" s="21"/>
      <c r="MD109" s="21">
        <f t="shared" si="1624"/>
        <v>0</v>
      </c>
      <c r="ME109" s="21"/>
      <c r="MF109" s="21">
        <f t="shared" si="1625"/>
        <v>0</v>
      </c>
      <c r="MG109" s="21"/>
      <c r="MH109" s="21">
        <f t="shared" si="1626"/>
        <v>0</v>
      </c>
      <c r="MI109" s="21"/>
      <c r="MJ109" s="21">
        <f t="shared" si="1627"/>
        <v>0</v>
      </c>
      <c r="MK109" s="21"/>
      <c r="ML109" s="21">
        <f t="shared" si="1628"/>
        <v>0</v>
      </c>
      <c r="MM109" s="21"/>
      <c r="MN109" s="21">
        <f t="shared" si="1629"/>
        <v>0</v>
      </c>
      <c r="MO109" s="21"/>
      <c r="MP109" s="21">
        <f t="shared" si="1630"/>
        <v>0</v>
      </c>
      <c r="MQ109" s="21"/>
      <c r="MR109" s="21">
        <f t="shared" si="1631"/>
        <v>0</v>
      </c>
      <c r="MS109" s="21"/>
      <c r="MT109" s="21">
        <f t="shared" si="1632"/>
        <v>23</v>
      </c>
      <c r="MU109" s="21"/>
      <c r="MV109" s="21">
        <f t="shared" si="1633"/>
        <v>23</v>
      </c>
      <c r="MW109" s="21"/>
      <c r="MX109" s="21">
        <f t="shared" si="1634"/>
        <v>23</v>
      </c>
      <c r="MY109" s="21"/>
      <c r="MZ109" s="21">
        <f t="shared" si="1635"/>
        <v>23</v>
      </c>
      <c r="NA109" s="21"/>
      <c r="NB109" s="21">
        <f t="shared" si="1636"/>
        <v>23</v>
      </c>
      <c r="NC109" s="21"/>
      <c r="ND109" s="21">
        <f t="shared" si="1637"/>
        <v>23</v>
      </c>
      <c r="NE109" s="21"/>
      <c r="NF109" s="21">
        <f t="shared" si="1638"/>
        <v>23</v>
      </c>
      <c r="NG109" s="21"/>
      <c r="NH109" s="21">
        <f t="shared" si="1639"/>
        <v>23</v>
      </c>
      <c r="NI109" s="21"/>
      <c r="NJ109" s="21">
        <f t="shared" si="1640"/>
        <v>23</v>
      </c>
      <c r="NK109" s="21"/>
      <c r="NL109" s="21">
        <f t="shared" si="1641"/>
        <v>23</v>
      </c>
      <c r="NM109" s="21"/>
      <c r="NN109" s="21">
        <f t="shared" si="1642"/>
        <v>23</v>
      </c>
      <c r="NO109" s="21"/>
      <c r="NP109" s="21">
        <f t="shared" si="1643"/>
        <v>0</v>
      </c>
      <c r="NQ109" s="21"/>
      <c r="NR109" s="21">
        <f t="shared" si="1644"/>
        <v>0</v>
      </c>
      <c r="NS109" s="21"/>
      <c r="NT109" s="21">
        <f t="shared" si="1645"/>
        <v>0</v>
      </c>
      <c r="NU109" s="21"/>
      <c r="NV109" s="21">
        <f t="shared" si="1646"/>
        <v>0</v>
      </c>
      <c r="NW109" s="21"/>
      <c r="NX109" s="21">
        <f t="shared" si="1647"/>
        <v>0</v>
      </c>
      <c r="NY109" s="21"/>
      <c r="NZ109" s="21">
        <f t="shared" si="1648"/>
        <v>0</v>
      </c>
      <c r="OA109" s="21"/>
      <c r="OB109" s="21">
        <f t="shared" si="1649"/>
        <v>0</v>
      </c>
      <c r="OC109" s="21"/>
      <c r="OD109" s="21">
        <f t="shared" si="1650"/>
        <v>0</v>
      </c>
      <c r="OE109" s="21"/>
      <c r="OF109" s="21">
        <f t="shared" si="1651"/>
        <v>0</v>
      </c>
      <c r="OG109" s="21"/>
      <c r="OH109" s="21">
        <f t="shared" si="1652"/>
        <v>0</v>
      </c>
      <c r="OI109" s="21"/>
      <c r="OJ109" s="21">
        <f t="shared" si="1653"/>
        <v>0</v>
      </c>
      <c r="OK109" s="21"/>
      <c r="OL109" s="21">
        <f t="shared" si="1654"/>
        <v>0</v>
      </c>
      <c r="OM109" s="21"/>
      <c r="ON109" s="21">
        <f t="shared" si="1655"/>
        <v>0</v>
      </c>
      <c r="OO109" s="21"/>
      <c r="OP109" s="21">
        <f t="shared" si="1655"/>
        <v>0</v>
      </c>
      <c r="OQ109" s="21"/>
      <c r="OR109" s="21">
        <f t="shared" si="1655"/>
        <v>0</v>
      </c>
      <c r="OS109" s="21"/>
      <c r="OT109" s="21">
        <f t="shared" si="1655"/>
        <v>0</v>
      </c>
      <c r="OU109" s="21"/>
      <c r="OV109" s="21">
        <f t="shared" si="1655"/>
        <v>0</v>
      </c>
      <c r="OW109" s="21"/>
      <c r="OX109" s="21">
        <f t="shared" si="1655"/>
        <v>0</v>
      </c>
      <c r="OY109" s="21"/>
      <c r="OZ109" s="21">
        <f t="shared" si="1655"/>
        <v>0</v>
      </c>
      <c r="PA109" s="21"/>
      <c r="PB109" s="21">
        <f t="shared" si="1656"/>
        <v>0</v>
      </c>
      <c r="PC109" s="21"/>
      <c r="PD109" s="21">
        <f t="shared" si="1656"/>
        <v>0</v>
      </c>
      <c r="PE109" s="21"/>
      <c r="PF109" s="21">
        <f t="shared" si="1656"/>
        <v>0</v>
      </c>
      <c r="PG109" s="21"/>
      <c r="PH109" s="21">
        <f t="shared" si="1656"/>
        <v>0</v>
      </c>
      <c r="PI109" s="21"/>
      <c r="PJ109" s="21">
        <f t="shared" si="1656"/>
        <v>0</v>
      </c>
      <c r="PK109" s="21"/>
      <c r="PL109" s="21">
        <f t="shared" si="1656"/>
        <v>0</v>
      </c>
      <c r="PM109" s="21"/>
      <c r="PN109" s="21">
        <f t="shared" si="1657"/>
        <v>0</v>
      </c>
      <c r="PO109" s="21"/>
      <c r="PP109" s="21">
        <f t="shared" si="1657"/>
        <v>0</v>
      </c>
      <c r="PQ109" s="21"/>
      <c r="PR109" s="21">
        <f t="shared" si="1657"/>
        <v>0</v>
      </c>
      <c r="PS109" s="21"/>
      <c r="PT109" s="21">
        <f t="shared" si="1657"/>
        <v>0</v>
      </c>
      <c r="PU109" s="21"/>
      <c r="PV109" s="21">
        <f t="shared" si="1657"/>
        <v>0</v>
      </c>
      <c r="PW109" s="21"/>
      <c r="PX109" s="21">
        <f t="shared" si="1657"/>
        <v>0</v>
      </c>
      <c r="PY109" s="21"/>
      <c r="PZ109" s="21">
        <f t="shared" si="1658"/>
        <v>0</v>
      </c>
      <c r="QA109" s="21"/>
      <c r="QB109" s="21">
        <f t="shared" si="1658"/>
        <v>0</v>
      </c>
      <c r="QC109" s="21"/>
      <c r="QD109" s="21">
        <f t="shared" si="1658"/>
        <v>0</v>
      </c>
      <c r="QE109" s="21"/>
      <c r="QF109" s="21">
        <f t="shared" si="1658"/>
        <v>0</v>
      </c>
      <c r="QG109" s="21"/>
      <c r="QH109" s="21">
        <f t="shared" si="1658"/>
        <v>0</v>
      </c>
      <c r="QI109" s="21"/>
      <c r="QJ109" s="21">
        <f t="shared" si="1658"/>
        <v>0</v>
      </c>
      <c r="QK109" s="21"/>
      <c r="QL109" s="21">
        <f t="shared" si="1659"/>
        <v>0</v>
      </c>
      <c r="QM109" s="21"/>
      <c r="QN109" s="21">
        <f t="shared" si="1659"/>
        <v>0</v>
      </c>
      <c r="QO109" s="21"/>
      <c r="QP109" s="21">
        <f t="shared" si="1659"/>
        <v>0</v>
      </c>
      <c r="QQ109" s="21"/>
      <c r="QR109" s="21">
        <f t="shared" si="1659"/>
        <v>0</v>
      </c>
      <c r="QS109" s="21"/>
      <c r="QT109" s="21">
        <f t="shared" si="1659"/>
        <v>0</v>
      </c>
      <c r="QU109" s="21"/>
      <c r="QV109" s="21">
        <f t="shared" si="1659"/>
        <v>0</v>
      </c>
      <c r="QW109" s="21"/>
      <c r="QX109" s="21">
        <f t="shared" si="1660"/>
        <v>0</v>
      </c>
      <c r="QY109" s="21"/>
      <c r="QZ109" s="21">
        <f t="shared" si="1660"/>
        <v>0</v>
      </c>
      <c r="RA109" s="21"/>
      <c r="RB109" s="21">
        <f t="shared" si="1660"/>
        <v>0</v>
      </c>
      <c r="RC109" s="21"/>
      <c r="RD109" s="21">
        <f t="shared" si="1660"/>
        <v>0</v>
      </c>
      <c r="RE109" s="21"/>
      <c r="RF109" s="21">
        <f t="shared" si="1660"/>
        <v>0</v>
      </c>
      <c r="RG109" s="21"/>
      <c r="RH109" s="21">
        <f t="shared" si="1660"/>
        <v>0</v>
      </c>
      <c r="RI109" s="21"/>
      <c r="RJ109" s="21">
        <f t="shared" si="1332"/>
        <v>0</v>
      </c>
      <c r="RK109" s="21"/>
      <c r="RL109" s="21">
        <f t="shared" si="1333"/>
        <v>0</v>
      </c>
      <c r="RM109" s="21"/>
      <c r="RN109" s="21">
        <f t="shared" si="1334"/>
        <v>0</v>
      </c>
      <c r="RO109" s="21"/>
      <c r="RP109" s="21">
        <f t="shared" si="1335"/>
        <v>0</v>
      </c>
      <c r="RQ109" s="21"/>
      <c r="RR109" s="21">
        <f t="shared" si="1336"/>
        <v>0</v>
      </c>
      <c r="RS109" s="21"/>
      <c r="RT109" s="21">
        <f t="shared" si="1337"/>
        <v>0</v>
      </c>
      <c r="RU109" s="21"/>
      <c r="RV109" s="21">
        <f t="shared" si="1338"/>
        <v>0</v>
      </c>
      <c r="RW109" s="21"/>
      <c r="RX109" s="21">
        <f t="shared" si="1339"/>
        <v>0</v>
      </c>
      <c r="RY109" s="21"/>
      <c r="RZ109" s="21">
        <f t="shared" si="1340"/>
        <v>0</v>
      </c>
      <c r="SA109" s="21"/>
      <c r="SB109" s="21">
        <f t="shared" si="1341"/>
        <v>0</v>
      </c>
      <c r="SC109" s="21"/>
      <c r="SD109" s="21">
        <f t="shared" si="1342"/>
        <v>0</v>
      </c>
      <c r="SE109" s="21"/>
      <c r="SF109" s="21">
        <f t="shared" si="1343"/>
        <v>0</v>
      </c>
      <c r="SG109" s="21"/>
      <c r="SH109" s="21">
        <f t="shared" si="1344"/>
        <v>0</v>
      </c>
      <c r="SI109" s="21"/>
      <c r="SJ109" s="21">
        <f t="shared" si="1345"/>
        <v>0</v>
      </c>
      <c r="SK109" s="21"/>
      <c r="SL109" s="21">
        <f t="shared" si="1346"/>
        <v>0</v>
      </c>
      <c r="SM109" s="21"/>
      <c r="SN109" s="21">
        <f t="shared" si="1661"/>
        <v>0</v>
      </c>
      <c r="SO109" s="21"/>
      <c r="SP109" s="21">
        <f t="shared" si="1348"/>
        <v>0</v>
      </c>
      <c r="SQ109" s="21"/>
      <c r="SR109" s="21">
        <f t="shared" si="1349"/>
        <v>0</v>
      </c>
      <c r="SS109" s="21"/>
      <c r="ST109" s="21">
        <f t="shared" si="1350"/>
        <v>0</v>
      </c>
      <c r="SU109" s="21"/>
      <c r="SV109" s="21">
        <f t="shared" si="1351"/>
        <v>0</v>
      </c>
      <c r="SW109" s="21"/>
      <c r="SX109" s="21">
        <f t="shared" si="1352"/>
        <v>0</v>
      </c>
      <c r="SY109" s="21"/>
      <c r="SZ109" s="21">
        <f t="shared" si="1353"/>
        <v>0</v>
      </c>
      <c r="TA109" s="21"/>
      <c r="TB109" s="21">
        <f t="shared" si="1354"/>
        <v>0</v>
      </c>
      <c r="TC109" s="21"/>
      <c r="TD109" s="21">
        <f t="shared" si="1662"/>
        <v>0</v>
      </c>
      <c r="TE109" s="21"/>
      <c r="TF109" s="21">
        <f t="shared" si="1356"/>
        <v>0</v>
      </c>
      <c r="TG109" s="21"/>
      <c r="TH109" s="21">
        <f t="shared" si="1357"/>
        <v>0</v>
      </c>
      <c r="TI109" s="21"/>
      <c r="TJ109" s="21">
        <f t="shared" si="1358"/>
        <v>0</v>
      </c>
      <c r="TK109" s="21"/>
      <c r="TL109" s="21">
        <f t="shared" si="1663"/>
        <v>0</v>
      </c>
      <c r="TM109" s="21"/>
      <c r="TN109" s="21">
        <f t="shared" si="1664"/>
        <v>0</v>
      </c>
      <c r="TO109" s="21"/>
      <c r="TP109" s="21">
        <f t="shared" si="1665"/>
        <v>0</v>
      </c>
      <c r="TQ109" s="21"/>
      <c r="TR109" s="21">
        <f t="shared" si="1666"/>
        <v>0</v>
      </c>
      <c r="TS109" s="21"/>
      <c r="TT109" s="21">
        <f t="shared" si="1667"/>
        <v>0</v>
      </c>
      <c r="TU109" s="21"/>
      <c r="TV109" s="21">
        <f t="shared" si="1668"/>
        <v>0</v>
      </c>
      <c r="TW109" s="21"/>
      <c r="TX109" s="21">
        <f t="shared" si="1669"/>
        <v>0</v>
      </c>
      <c r="TY109" s="21"/>
      <c r="TZ109" s="21">
        <f t="shared" si="1670"/>
        <v>0</v>
      </c>
      <c r="UA109" s="21"/>
      <c r="UB109" s="21">
        <f t="shared" si="1671"/>
        <v>0</v>
      </c>
      <c r="UC109" s="21"/>
      <c r="UD109" s="21">
        <f t="shared" si="1672"/>
        <v>0</v>
      </c>
      <c r="UE109" s="21"/>
      <c r="UF109" s="21">
        <f t="shared" si="1673"/>
        <v>0</v>
      </c>
      <c r="UG109" s="21"/>
      <c r="UH109" s="21">
        <f t="shared" si="1370"/>
        <v>0</v>
      </c>
      <c r="UI109" s="21"/>
      <c r="UJ109" s="21">
        <f t="shared" si="1674"/>
        <v>0</v>
      </c>
      <c r="UK109" s="21"/>
      <c r="UL109" s="21">
        <f t="shared" si="1675"/>
        <v>0</v>
      </c>
      <c r="UM109" s="21"/>
      <c r="UN109" s="21">
        <f t="shared" si="1676"/>
        <v>0</v>
      </c>
      <c r="UO109" s="21"/>
      <c r="UP109" s="21">
        <f t="shared" si="1677"/>
        <v>0</v>
      </c>
      <c r="UQ109" s="21"/>
      <c r="UR109" s="21">
        <f t="shared" si="1678"/>
        <v>0</v>
      </c>
      <c r="US109" s="21"/>
      <c r="UT109" s="21">
        <f t="shared" si="1679"/>
        <v>0</v>
      </c>
      <c r="UU109" s="21"/>
      <c r="UV109" s="21">
        <f t="shared" si="1377"/>
        <v>0</v>
      </c>
      <c r="UW109" s="21"/>
      <c r="UX109" s="21">
        <f t="shared" si="1680"/>
        <v>0</v>
      </c>
      <c r="UY109" s="21"/>
      <c r="UZ109" s="21">
        <f t="shared" si="1379"/>
        <v>0</v>
      </c>
      <c r="VA109" s="21"/>
      <c r="VB109" s="21">
        <f t="shared" si="1681"/>
        <v>0</v>
      </c>
      <c r="VC109" s="21"/>
      <c r="VD109" s="21">
        <f t="shared" si="1682"/>
        <v>0</v>
      </c>
      <c r="VE109" s="21"/>
      <c r="VF109" s="21">
        <f t="shared" si="1683"/>
        <v>0</v>
      </c>
      <c r="VG109" s="21"/>
      <c r="VH109" s="21">
        <f t="shared" si="1684"/>
        <v>0</v>
      </c>
      <c r="VI109" s="21"/>
      <c r="VJ109" s="21">
        <f t="shared" si="1685"/>
        <v>0</v>
      </c>
      <c r="VK109" s="21"/>
      <c r="VL109" s="21">
        <f t="shared" si="1686"/>
        <v>0</v>
      </c>
      <c r="VM109" s="21"/>
      <c r="VN109" s="21">
        <f t="shared" si="1687"/>
        <v>0</v>
      </c>
      <c r="VO109" s="21"/>
      <c r="VP109" s="21">
        <f t="shared" si="1688"/>
        <v>0</v>
      </c>
      <c r="VQ109" s="21"/>
      <c r="VR109" s="21">
        <f t="shared" si="1655"/>
        <v>0</v>
      </c>
      <c r="VS109" s="21"/>
      <c r="VT109" s="21">
        <f t="shared" si="1689"/>
        <v>0</v>
      </c>
      <c r="VU109" s="21"/>
      <c r="VV109" s="21">
        <f t="shared" si="1689"/>
        <v>0</v>
      </c>
      <c r="VW109" s="21"/>
      <c r="VX109" s="21">
        <f t="shared" si="1690"/>
        <v>0</v>
      </c>
      <c r="VY109" s="21"/>
      <c r="VZ109" s="21">
        <f t="shared" si="1690"/>
        <v>0</v>
      </c>
      <c r="WA109" s="21"/>
      <c r="WB109" s="21">
        <f t="shared" si="1690"/>
        <v>0</v>
      </c>
      <c r="WC109" s="21"/>
      <c r="WD109" s="21">
        <f t="shared" si="1690"/>
        <v>0</v>
      </c>
      <c r="WE109" s="21"/>
      <c r="WF109" s="21">
        <f t="shared" si="1690"/>
        <v>0</v>
      </c>
      <c r="WG109" s="21"/>
      <c r="WH109" s="21">
        <f t="shared" si="1690"/>
        <v>0</v>
      </c>
      <c r="WI109" s="21"/>
      <c r="WJ109" s="21">
        <f t="shared" si="1690"/>
        <v>0</v>
      </c>
      <c r="WK109" s="21"/>
      <c r="WL109" s="21">
        <f t="shared" si="1690"/>
        <v>0</v>
      </c>
      <c r="WM109" s="21"/>
      <c r="WN109" s="21">
        <f t="shared" si="1691"/>
        <v>0</v>
      </c>
      <c r="WO109" s="21"/>
      <c r="WP109" s="21">
        <f t="shared" si="1691"/>
        <v>0</v>
      </c>
      <c r="WQ109" s="21"/>
      <c r="WR109" s="21">
        <f t="shared" si="1691"/>
        <v>0</v>
      </c>
      <c r="WS109" s="21"/>
      <c r="WT109" s="21">
        <f t="shared" si="1691"/>
        <v>0</v>
      </c>
      <c r="WU109" s="21"/>
      <c r="WV109" s="21">
        <f t="shared" si="1691"/>
        <v>0</v>
      </c>
      <c r="WW109" s="21"/>
      <c r="WX109" s="21">
        <f t="shared" si="1691"/>
        <v>0</v>
      </c>
      <c r="WY109" s="21"/>
      <c r="WZ109" s="21">
        <f t="shared" si="1691"/>
        <v>0</v>
      </c>
      <c r="XA109" s="21"/>
      <c r="XB109" s="21">
        <f t="shared" si="1691"/>
        <v>0</v>
      </c>
      <c r="XC109" s="21"/>
      <c r="XD109" s="21">
        <f t="shared" si="1692"/>
        <v>0</v>
      </c>
      <c r="XE109" s="21"/>
      <c r="XF109" s="21">
        <f t="shared" si="1692"/>
        <v>0</v>
      </c>
      <c r="XG109" s="21"/>
      <c r="XH109" s="21">
        <f t="shared" si="1692"/>
        <v>0</v>
      </c>
      <c r="XI109" s="21"/>
      <c r="XJ109" s="21">
        <f t="shared" si="1692"/>
        <v>0</v>
      </c>
      <c r="XK109" s="21"/>
      <c r="XL109" s="21">
        <f t="shared" si="1692"/>
        <v>0</v>
      </c>
      <c r="XM109" s="21"/>
      <c r="XN109" s="21">
        <f t="shared" si="1692"/>
        <v>0</v>
      </c>
      <c r="XO109" s="21"/>
      <c r="XP109" s="21">
        <f t="shared" si="1692"/>
        <v>0</v>
      </c>
      <c r="XQ109" s="21"/>
      <c r="XR109" s="21">
        <f t="shared" si="1692"/>
        <v>0</v>
      </c>
      <c r="XS109" s="21"/>
      <c r="XT109" s="21">
        <f t="shared" si="1689"/>
        <v>0</v>
      </c>
      <c r="XU109" s="21"/>
      <c r="XV109" s="21">
        <f t="shared" si="1689"/>
        <v>0</v>
      </c>
      <c r="XW109" s="21"/>
      <c r="XX109" s="21">
        <f t="shared" si="1689"/>
        <v>0</v>
      </c>
      <c r="XY109" s="21"/>
      <c r="XZ109" s="21">
        <f t="shared" si="1689"/>
        <v>0</v>
      </c>
      <c r="YA109" s="21"/>
      <c r="YB109" s="21">
        <f t="shared" si="1392"/>
        <v>0</v>
      </c>
      <c r="YC109" s="21"/>
      <c r="YD109" s="21">
        <f t="shared" si="1393"/>
        <v>0</v>
      </c>
      <c r="YE109" s="21"/>
      <c r="YF109" s="21">
        <f t="shared" si="1394"/>
        <v>0</v>
      </c>
      <c r="YG109" s="21"/>
      <c r="YH109" s="21">
        <f t="shared" si="1395"/>
        <v>0</v>
      </c>
      <c r="YI109" s="21"/>
      <c r="YJ109" s="21">
        <f t="shared" si="1396"/>
        <v>0</v>
      </c>
      <c r="YK109" s="21"/>
      <c r="YL109" s="21">
        <f t="shared" si="1397"/>
        <v>0</v>
      </c>
      <c r="YM109" s="21"/>
      <c r="YN109" s="21">
        <f t="shared" si="1398"/>
        <v>0</v>
      </c>
      <c r="YO109" s="21"/>
      <c r="YP109" s="21">
        <f t="shared" si="1399"/>
        <v>0</v>
      </c>
      <c r="YQ109" s="21"/>
      <c r="YR109" s="21">
        <f t="shared" si="1400"/>
        <v>0</v>
      </c>
      <c r="YS109" s="21"/>
      <c r="YT109" s="21">
        <f t="shared" si="1693"/>
        <v>0</v>
      </c>
      <c r="YU109" s="21"/>
      <c r="YV109" s="21">
        <f t="shared" si="1402"/>
        <v>0</v>
      </c>
      <c r="YW109" s="21"/>
      <c r="YX109" s="21">
        <f t="shared" si="1403"/>
        <v>0</v>
      </c>
      <c r="YY109" s="21"/>
      <c r="YZ109" s="21">
        <f t="shared" si="1689"/>
        <v>0</v>
      </c>
      <c r="ZA109" s="21"/>
      <c r="ZB109" s="21">
        <f t="shared" si="1404"/>
        <v>0</v>
      </c>
      <c r="ZC109" s="21"/>
      <c r="ZD109" s="21">
        <f t="shared" si="1405"/>
        <v>0</v>
      </c>
      <c r="ZE109" s="21"/>
      <c r="ZF109" s="21">
        <f t="shared" si="1406"/>
        <v>0</v>
      </c>
      <c r="ZG109" s="21"/>
      <c r="ZH109" s="21">
        <f t="shared" si="1694"/>
        <v>0</v>
      </c>
      <c r="ZI109" s="21"/>
      <c r="ZJ109" s="21">
        <f t="shared" si="1408"/>
        <v>0</v>
      </c>
      <c r="ZK109" s="21"/>
      <c r="ZL109" s="21">
        <f t="shared" si="1409"/>
        <v>0</v>
      </c>
      <c r="ZM109" s="21"/>
      <c r="ZN109" s="21">
        <f t="shared" si="1695"/>
        <v>0</v>
      </c>
      <c r="ZO109" s="21"/>
      <c r="ZP109" s="21">
        <f t="shared" si="1411"/>
        <v>0</v>
      </c>
      <c r="ZQ109" s="21"/>
      <c r="ZR109" s="21">
        <f t="shared" si="1412"/>
        <v>0</v>
      </c>
      <c r="ZS109" s="21"/>
      <c r="ZT109" s="21">
        <f t="shared" si="1689"/>
        <v>0</v>
      </c>
      <c r="ZU109" s="21"/>
      <c r="ZV109" s="21">
        <f t="shared" si="1696"/>
        <v>0</v>
      </c>
      <c r="ZW109" s="21"/>
      <c r="ZX109" s="21">
        <f t="shared" si="1697"/>
        <v>0</v>
      </c>
      <c r="ZY109" s="21"/>
      <c r="ZZ109" s="21">
        <f t="shared" si="1697"/>
        <v>0</v>
      </c>
      <c r="AAA109" s="21"/>
      <c r="AAB109" s="21">
        <f t="shared" si="1698"/>
        <v>0</v>
      </c>
      <c r="AAC109" s="21"/>
      <c r="AAD109" s="21">
        <f t="shared" si="1698"/>
        <v>0</v>
      </c>
      <c r="AAE109" s="21"/>
      <c r="AAF109" s="21">
        <f t="shared" si="1699"/>
        <v>0</v>
      </c>
      <c r="AAG109" s="21"/>
      <c r="AAH109" s="21">
        <f t="shared" si="1699"/>
        <v>0</v>
      </c>
      <c r="AAI109" s="21"/>
      <c r="AAJ109" s="21">
        <f t="shared" si="1700"/>
        <v>0</v>
      </c>
      <c r="AAK109" s="21"/>
      <c r="AAL109" s="21">
        <f t="shared" si="1700"/>
        <v>0</v>
      </c>
      <c r="AAM109" s="21"/>
      <c r="AAN109" s="21">
        <f t="shared" si="1701"/>
        <v>0</v>
      </c>
      <c r="AAO109" s="21"/>
      <c r="AAP109" s="21">
        <f t="shared" si="1701"/>
        <v>0</v>
      </c>
      <c r="AAQ109" s="21"/>
      <c r="AAR109" s="21">
        <f t="shared" si="1702"/>
        <v>0</v>
      </c>
      <c r="AAS109" s="21"/>
      <c r="AAT109" s="21">
        <f t="shared" si="1702"/>
        <v>0</v>
      </c>
      <c r="AAU109" s="21"/>
      <c r="AAV109" s="21">
        <f t="shared" si="1703"/>
        <v>0</v>
      </c>
      <c r="AAW109" s="21"/>
      <c r="AAX109" s="21">
        <f t="shared" si="1703"/>
        <v>0</v>
      </c>
      <c r="AAY109" s="21"/>
      <c r="AAZ109" s="21">
        <f t="shared" si="1704"/>
        <v>0</v>
      </c>
      <c r="ABA109" s="21"/>
      <c r="ABB109" s="21">
        <f t="shared" si="1704"/>
        <v>0</v>
      </c>
      <c r="ABC109" s="21"/>
      <c r="ABD109" s="21">
        <f t="shared" si="1705"/>
        <v>0</v>
      </c>
      <c r="ABE109" s="21"/>
      <c r="ABF109" s="21">
        <f t="shared" si="1705"/>
        <v>0</v>
      </c>
      <c r="ABG109" s="21"/>
      <c r="ABH109" s="21">
        <f t="shared" si="1706"/>
        <v>0</v>
      </c>
      <c r="ABI109" s="21"/>
      <c r="ABJ109" s="21">
        <f t="shared" si="1706"/>
        <v>0</v>
      </c>
      <c r="ABK109" s="21"/>
      <c r="ABL109" s="21">
        <f t="shared" si="1707"/>
        <v>0</v>
      </c>
      <c r="ABM109" s="21"/>
      <c r="ABN109" s="21">
        <f t="shared" si="1707"/>
        <v>0</v>
      </c>
      <c r="ABO109" s="21"/>
      <c r="ABP109" s="21">
        <f t="shared" si="1708"/>
        <v>0</v>
      </c>
      <c r="ABQ109" s="21"/>
      <c r="ABR109" s="21">
        <f t="shared" si="1708"/>
        <v>0</v>
      </c>
      <c r="ABS109" s="21"/>
      <c r="ABT109" s="21">
        <f t="shared" si="1709"/>
        <v>0</v>
      </c>
      <c r="ABU109" s="21"/>
      <c r="ABV109" s="21">
        <f t="shared" si="1709"/>
        <v>0</v>
      </c>
      <c r="ABW109" s="21"/>
      <c r="ABX109" s="21">
        <f t="shared" si="1710"/>
        <v>0</v>
      </c>
      <c r="ABY109" s="21"/>
      <c r="ABZ109" s="21">
        <f t="shared" si="1710"/>
        <v>0</v>
      </c>
      <c r="ACA109" s="21"/>
      <c r="ACB109" s="21">
        <f t="shared" si="1711"/>
        <v>0</v>
      </c>
      <c r="ACC109" s="21"/>
      <c r="ACD109" s="21">
        <f t="shared" si="1711"/>
        <v>0</v>
      </c>
      <c r="ACE109" s="21"/>
      <c r="ACF109" s="21">
        <f t="shared" si="1712"/>
        <v>0</v>
      </c>
      <c r="ACG109" s="21"/>
      <c r="ACH109" s="21">
        <f t="shared" si="1712"/>
        <v>0</v>
      </c>
      <c r="ACI109" s="21"/>
      <c r="ACJ109" s="21">
        <f t="shared" si="1713"/>
        <v>0</v>
      </c>
      <c r="ACK109" s="21"/>
      <c r="ACL109" s="21">
        <f t="shared" si="1713"/>
        <v>0</v>
      </c>
      <c r="ACM109" s="21"/>
      <c r="ACN109" s="21">
        <f t="shared" si="1714"/>
        <v>0</v>
      </c>
      <c r="ACO109" s="21"/>
      <c r="ACP109" s="21">
        <f t="shared" si="1714"/>
        <v>0</v>
      </c>
      <c r="ACQ109" s="21"/>
      <c r="ACR109" s="21">
        <f t="shared" si="1715"/>
        <v>0</v>
      </c>
      <c r="ACS109" s="21"/>
      <c r="ACT109" s="21">
        <f t="shared" si="1715"/>
        <v>0</v>
      </c>
      <c r="ACU109" s="21"/>
      <c r="ACV109" s="21">
        <f t="shared" si="1716"/>
        <v>0</v>
      </c>
      <c r="ACW109" s="21"/>
      <c r="ACX109" s="21">
        <f t="shared" si="1716"/>
        <v>0</v>
      </c>
      <c r="ACY109" s="21"/>
      <c r="ACZ109" s="21">
        <f t="shared" si="1717"/>
        <v>0</v>
      </c>
      <c r="ADA109" s="21"/>
      <c r="ADB109" s="21">
        <f t="shared" si="1717"/>
        <v>0</v>
      </c>
      <c r="ADC109" s="21"/>
      <c r="ADD109" s="21">
        <f t="shared" si="1718"/>
        <v>0</v>
      </c>
      <c r="ADE109" s="21"/>
      <c r="ADF109" s="21">
        <f t="shared" si="1718"/>
        <v>0</v>
      </c>
      <c r="ADG109" s="21"/>
      <c r="ADH109" s="21">
        <f t="shared" si="1719"/>
        <v>0</v>
      </c>
      <c r="ADI109" s="21"/>
      <c r="ADJ109" s="21">
        <f t="shared" si="1719"/>
        <v>0</v>
      </c>
      <c r="ADK109" s="21"/>
      <c r="ADL109" s="21">
        <f t="shared" si="1720"/>
        <v>0</v>
      </c>
      <c r="ADM109" s="21"/>
      <c r="ADN109" s="21">
        <f t="shared" si="1720"/>
        <v>0</v>
      </c>
      <c r="ADO109" s="21"/>
      <c r="ADP109" s="21">
        <f t="shared" si="1720"/>
        <v>0</v>
      </c>
      <c r="ADQ109" s="21"/>
      <c r="ADR109" s="21">
        <f t="shared" si="1720"/>
        <v>0</v>
      </c>
      <c r="ADS109" s="21"/>
      <c r="ADT109" s="21">
        <f t="shared" si="1720"/>
        <v>0</v>
      </c>
      <c r="ADU109" s="21"/>
      <c r="ADV109" s="21">
        <f t="shared" si="1721"/>
        <v>0</v>
      </c>
      <c r="ADW109" s="21"/>
      <c r="ADX109" s="21">
        <f t="shared" si="1721"/>
        <v>0</v>
      </c>
      <c r="ADY109" s="21"/>
      <c r="ADZ109" s="21">
        <f t="shared" si="1721"/>
        <v>0</v>
      </c>
      <c r="AEA109" s="21"/>
      <c r="AEB109" s="21">
        <f t="shared" si="1721"/>
        <v>0</v>
      </c>
      <c r="AEC109" s="21"/>
      <c r="AED109" s="21">
        <f t="shared" si="1722"/>
        <v>0</v>
      </c>
      <c r="AEE109" s="21"/>
      <c r="AEF109" s="21">
        <f t="shared" si="1722"/>
        <v>0</v>
      </c>
      <c r="AEG109" s="21"/>
      <c r="AEH109" s="21">
        <f t="shared" si="1722"/>
        <v>0</v>
      </c>
      <c r="AEI109" s="21"/>
      <c r="AEJ109" s="21">
        <f t="shared" si="1722"/>
        <v>0</v>
      </c>
      <c r="AEK109" s="21"/>
      <c r="AEL109" s="21">
        <f t="shared" si="1722"/>
        <v>0</v>
      </c>
      <c r="AEM109" s="21"/>
      <c r="AEN109" s="21">
        <f t="shared" si="1723"/>
        <v>0</v>
      </c>
      <c r="AEO109" s="21"/>
      <c r="AEP109" s="21">
        <f t="shared" si="1723"/>
        <v>0</v>
      </c>
      <c r="AEQ109" s="21"/>
      <c r="AER109" s="21">
        <f t="shared" si="1723"/>
        <v>0</v>
      </c>
      <c r="AES109" s="21"/>
      <c r="AET109" s="21">
        <f t="shared" si="1723"/>
        <v>0</v>
      </c>
      <c r="AEU109" s="21"/>
      <c r="AEV109" s="21">
        <f t="shared" si="1724"/>
        <v>0</v>
      </c>
      <c r="AEW109" s="21"/>
      <c r="AEX109" s="21">
        <f t="shared" si="1724"/>
        <v>0</v>
      </c>
      <c r="AEY109" s="21"/>
      <c r="AEZ109" s="21">
        <f t="shared" si="1724"/>
        <v>0</v>
      </c>
      <c r="AFA109" s="21"/>
      <c r="AFB109" s="21">
        <f t="shared" si="1724"/>
        <v>0</v>
      </c>
      <c r="AFC109" s="21"/>
      <c r="AFD109" s="21">
        <f t="shared" si="1724"/>
        <v>0</v>
      </c>
      <c r="AFE109" s="21"/>
      <c r="AFF109" s="21">
        <f t="shared" si="1725"/>
        <v>0</v>
      </c>
      <c r="AFG109" s="21"/>
      <c r="AFH109" s="21">
        <f t="shared" si="1725"/>
        <v>0</v>
      </c>
      <c r="AFI109" s="21"/>
      <c r="AFJ109" s="21">
        <f t="shared" si="1725"/>
        <v>0</v>
      </c>
      <c r="AFK109" s="21"/>
      <c r="AFL109" s="21">
        <f t="shared" si="1725"/>
        <v>0</v>
      </c>
      <c r="AFM109" s="21"/>
      <c r="AFN109" s="21">
        <f t="shared" si="1726"/>
        <v>0</v>
      </c>
      <c r="AFO109" s="21"/>
      <c r="AFP109" s="21">
        <f t="shared" si="1726"/>
        <v>0</v>
      </c>
      <c r="AFQ109" s="21"/>
      <c r="AFR109" s="21">
        <f t="shared" si="1726"/>
        <v>0</v>
      </c>
      <c r="AFS109" s="21"/>
      <c r="AFT109" s="21">
        <f t="shared" si="1726"/>
        <v>0</v>
      </c>
      <c r="AFU109" s="21"/>
      <c r="AFV109" s="21">
        <f t="shared" si="1726"/>
        <v>0</v>
      </c>
      <c r="AFW109" s="21"/>
      <c r="AFX109" s="21">
        <f t="shared" si="1727"/>
        <v>0</v>
      </c>
      <c r="AFY109" s="21"/>
      <c r="AFZ109" s="21">
        <f t="shared" si="1727"/>
        <v>0</v>
      </c>
      <c r="AGA109" s="21"/>
      <c r="AGB109" s="21">
        <f t="shared" si="1727"/>
        <v>0</v>
      </c>
      <c r="AGC109" s="21"/>
      <c r="AGD109" s="21">
        <f t="shared" si="1727"/>
        <v>0</v>
      </c>
      <c r="AGE109" s="21"/>
      <c r="AGF109" s="21">
        <f t="shared" si="1728"/>
        <v>0</v>
      </c>
      <c r="AGG109" s="21"/>
      <c r="AGH109" s="21">
        <f t="shared" si="1728"/>
        <v>0</v>
      </c>
      <c r="AGI109" s="21"/>
      <c r="AGJ109" s="21">
        <f t="shared" si="1728"/>
        <v>0</v>
      </c>
      <c r="AGK109" s="21"/>
      <c r="AGL109" s="21">
        <f t="shared" si="1728"/>
        <v>0</v>
      </c>
      <c r="AGM109" s="21"/>
      <c r="AGN109" s="21">
        <f t="shared" si="1728"/>
        <v>0</v>
      </c>
      <c r="AGO109" s="21"/>
      <c r="AGP109" s="21">
        <f t="shared" si="1729"/>
        <v>0</v>
      </c>
      <c r="AGQ109" s="21"/>
      <c r="AGR109" s="21">
        <f t="shared" si="1729"/>
        <v>0</v>
      </c>
      <c r="AGS109" s="21"/>
      <c r="AGT109" s="21">
        <f t="shared" si="1729"/>
        <v>0</v>
      </c>
      <c r="AGU109" s="21"/>
      <c r="AGV109" s="21">
        <f t="shared" si="1729"/>
        <v>0</v>
      </c>
      <c r="AGW109" s="21"/>
      <c r="AGX109" s="21">
        <f t="shared" si="1730"/>
        <v>0</v>
      </c>
      <c r="AGY109" s="21"/>
      <c r="AGZ109" s="21">
        <f t="shared" si="1730"/>
        <v>0</v>
      </c>
      <c r="AHA109" s="21"/>
      <c r="AHB109" s="21">
        <f t="shared" si="1730"/>
        <v>0</v>
      </c>
      <c r="AHC109" s="21"/>
      <c r="AHD109" s="21">
        <f t="shared" si="1730"/>
        <v>0</v>
      </c>
      <c r="AHE109" s="21"/>
      <c r="AHF109" s="21">
        <f t="shared" si="1730"/>
        <v>0</v>
      </c>
      <c r="AHG109" s="21"/>
      <c r="AHH109" s="21">
        <f t="shared" si="1731"/>
        <v>0</v>
      </c>
      <c r="AHI109" s="21"/>
      <c r="AHJ109" s="21">
        <f t="shared" si="1731"/>
        <v>0</v>
      </c>
      <c r="AHK109" s="21"/>
      <c r="AHL109" s="21">
        <f t="shared" si="1731"/>
        <v>0</v>
      </c>
      <c r="AHM109" s="21"/>
      <c r="AHN109" s="21">
        <f t="shared" si="1731"/>
        <v>0</v>
      </c>
      <c r="AHO109" s="21"/>
      <c r="AHP109" s="21">
        <f t="shared" si="1732"/>
        <v>0</v>
      </c>
      <c r="AHQ109" s="21"/>
      <c r="AHR109" s="21">
        <f t="shared" si="1732"/>
        <v>0</v>
      </c>
      <c r="AHS109" s="21"/>
      <c r="AHT109" s="21">
        <f t="shared" si="1732"/>
        <v>0</v>
      </c>
      <c r="AHU109" s="21"/>
      <c r="AHV109" s="21">
        <f t="shared" si="1732"/>
        <v>0</v>
      </c>
      <c r="AHW109" s="21"/>
      <c r="AHX109" s="21">
        <f t="shared" si="1732"/>
        <v>0</v>
      </c>
      <c r="AHY109" s="21"/>
      <c r="AHZ109" s="21">
        <f t="shared" si="1733"/>
        <v>0</v>
      </c>
      <c r="AIA109" s="21"/>
      <c r="AIB109" s="21">
        <f t="shared" si="1733"/>
        <v>0</v>
      </c>
      <c r="AIC109" s="21"/>
      <c r="AID109" s="21">
        <f t="shared" si="1733"/>
        <v>0</v>
      </c>
      <c r="AIE109" s="21"/>
      <c r="AIF109" s="21">
        <f t="shared" si="1733"/>
        <v>0</v>
      </c>
      <c r="AIG109" s="21"/>
      <c r="AIH109" s="21">
        <f t="shared" si="1734"/>
        <v>0</v>
      </c>
      <c r="AII109" s="21"/>
      <c r="AIJ109" s="21">
        <f t="shared" si="1734"/>
        <v>0</v>
      </c>
      <c r="AIK109" s="21"/>
      <c r="AIL109" s="21">
        <f t="shared" si="1734"/>
        <v>0</v>
      </c>
      <c r="AIM109" s="21"/>
      <c r="AIN109" s="21">
        <f t="shared" si="1734"/>
        <v>0</v>
      </c>
      <c r="AIO109" s="21"/>
      <c r="AIP109" s="21">
        <f t="shared" si="1734"/>
        <v>0</v>
      </c>
      <c r="AIQ109" s="21"/>
      <c r="AIR109" s="21">
        <f t="shared" si="1735"/>
        <v>0</v>
      </c>
      <c r="AIS109" s="21"/>
      <c r="AIT109" s="21">
        <f t="shared" si="1735"/>
        <v>0</v>
      </c>
      <c r="AIU109" s="21"/>
      <c r="AIV109" s="21">
        <f t="shared" si="1735"/>
        <v>0</v>
      </c>
      <c r="AIW109" s="21"/>
      <c r="AIX109" s="21">
        <f t="shared" si="1735"/>
        <v>0</v>
      </c>
      <c r="AIY109" s="21"/>
      <c r="AIZ109" s="21">
        <f t="shared" si="1689"/>
        <v>0</v>
      </c>
      <c r="AJA109" s="21"/>
    </row>
    <row r="110" spans="2:937" ht="13.5" customHeight="1" x14ac:dyDescent="0.25">
      <c r="B110" s="31">
        <v>105</v>
      </c>
      <c r="C110" s="192" t="s">
        <v>209</v>
      </c>
      <c r="D110" s="67" t="s">
        <v>161</v>
      </c>
      <c r="E110" s="194" t="s">
        <v>404</v>
      </c>
      <c r="F110" s="194" t="str">
        <f>_xlfn.XLOOKUP(D110,'WTG PH-III'!$D$5:$D$198,'WTG PH-III'!$B$5:$B$198,0,0,1)</f>
        <v>PSS-14</v>
      </c>
      <c r="G110" s="22" t="s">
        <v>537</v>
      </c>
      <c r="H110" s="22" t="s">
        <v>549</v>
      </c>
      <c r="I110" s="61">
        <v>12</v>
      </c>
      <c r="J110" s="21">
        <v>253</v>
      </c>
      <c r="K110" s="21">
        <f t="shared" si="1458"/>
        <v>253.00000000000006</v>
      </c>
      <c r="L110" s="21">
        <f t="shared" si="1459"/>
        <v>253</v>
      </c>
      <c r="M110" s="21">
        <f t="shared" si="1460"/>
        <v>0</v>
      </c>
      <c r="N110" s="95">
        <f>VLOOKUP(D110,'WTG PH-III'!$D$5:$U$198,17,0)</f>
        <v>45807</v>
      </c>
      <c r="O110" s="95">
        <f>VLOOKUP(D110,'WTG PH-III'!$D$5:$U$198,18,0)</f>
        <v>45816</v>
      </c>
      <c r="P110" s="21">
        <f t="shared" si="1461"/>
        <v>0</v>
      </c>
      <c r="Q110" s="21"/>
      <c r="R110" s="21">
        <f t="shared" si="1462"/>
        <v>0</v>
      </c>
      <c r="S110" s="21"/>
      <c r="T110" s="21">
        <f t="shared" si="1463"/>
        <v>0</v>
      </c>
      <c r="U110" s="21"/>
      <c r="V110" s="21">
        <f t="shared" si="1464"/>
        <v>0</v>
      </c>
      <c r="W110" s="21"/>
      <c r="X110" s="21">
        <f t="shared" si="1465"/>
        <v>0</v>
      </c>
      <c r="Y110" s="21"/>
      <c r="Z110" s="21">
        <f t="shared" si="1466"/>
        <v>0</v>
      </c>
      <c r="AA110" s="21"/>
      <c r="AB110" s="21">
        <f t="shared" si="1467"/>
        <v>0</v>
      </c>
      <c r="AC110" s="21"/>
      <c r="AD110" s="21">
        <f t="shared" si="1468"/>
        <v>0</v>
      </c>
      <c r="AE110" s="21"/>
      <c r="AF110" s="21">
        <f t="shared" si="1469"/>
        <v>0</v>
      </c>
      <c r="AG110" s="21"/>
      <c r="AH110" s="21">
        <f t="shared" si="1470"/>
        <v>0</v>
      </c>
      <c r="AI110" s="21"/>
      <c r="AJ110" s="21">
        <f t="shared" si="1471"/>
        <v>0</v>
      </c>
      <c r="AK110" s="21"/>
      <c r="AL110" s="21">
        <f t="shared" si="1472"/>
        <v>0</v>
      </c>
      <c r="AM110" s="21"/>
      <c r="AN110" s="21">
        <f t="shared" si="1473"/>
        <v>0</v>
      </c>
      <c r="AO110" s="21"/>
      <c r="AP110" s="21">
        <f t="shared" si="1474"/>
        <v>0</v>
      </c>
      <c r="AQ110" s="21"/>
      <c r="AR110" s="21">
        <f t="shared" si="1475"/>
        <v>0</v>
      </c>
      <c r="AS110" s="21"/>
      <c r="AT110" s="21">
        <f t="shared" si="1476"/>
        <v>0</v>
      </c>
      <c r="AU110" s="21"/>
      <c r="AV110" s="21">
        <f t="shared" si="1477"/>
        <v>0</v>
      </c>
      <c r="AW110" s="21"/>
      <c r="AX110" s="21">
        <f t="shared" si="1478"/>
        <v>0</v>
      </c>
      <c r="AY110" s="21"/>
      <c r="AZ110" s="21">
        <f t="shared" si="1479"/>
        <v>0</v>
      </c>
      <c r="BA110" s="21"/>
      <c r="BB110" s="21">
        <f t="shared" si="1480"/>
        <v>0</v>
      </c>
      <c r="BC110" s="21"/>
      <c r="BD110" s="21">
        <f t="shared" si="1481"/>
        <v>0</v>
      </c>
      <c r="BE110" s="21"/>
      <c r="BF110" s="21">
        <f t="shared" si="1482"/>
        <v>0</v>
      </c>
      <c r="BG110" s="21"/>
      <c r="BH110" s="21">
        <f t="shared" si="1483"/>
        <v>0</v>
      </c>
      <c r="BI110" s="21"/>
      <c r="BJ110" s="21">
        <f t="shared" si="1484"/>
        <v>0</v>
      </c>
      <c r="BK110" s="21"/>
      <c r="BL110" s="21">
        <f t="shared" si="1485"/>
        <v>0</v>
      </c>
      <c r="BM110" s="21"/>
      <c r="BN110" s="21">
        <f t="shared" si="1486"/>
        <v>0</v>
      </c>
      <c r="BO110" s="21"/>
      <c r="BP110" s="21">
        <f t="shared" si="1487"/>
        <v>0</v>
      </c>
      <c r="BQ110" s="21"/>
      <c r="BR110" s="21">
        <f t="shared" si="1488"/>
        <v>0</v>
      </c>
      <c r="BS110" s="21"/>
      <c r="BT110" s="21">
        <f t="shared" si="1489"/>
        <v>0</v>
      </c>
      <c r="BU110" s="21"/>
      <c r="BV110" s="21">
        <f t="shared" si="1490"/>
        <v>0</v>
      </c>
      <c r="BW110" s="21"/>
      <c r="BX110" s="21">
        <f t="shared" si="1491"/>
        <v>0</v>
      </c>
      <c r="BY110" s="21"/>
      <c r="BZ110" s="21">
        <f t="shared" si="1492"/>
        <v>0</v>
      </c>
      <c r="CA110" s="21"/>
      <c r="CB110" s="21">
        <f t="shared" si="1493"/>
        <v>0</v>
      </c>
      <c r="CC110" s="21"/>
      <c r="CD110" s="21">
        <f t="shared" si="1494"/>
        <v>0</v>
      </c>
      <c r="CE110" s="21"/>
      <c r="CF110" s="21">
        <f t="shared" si="1495"/>
        <v>0</v>
      </c>
      <c r="CG110" s="21"/>
      <c r="CH110" s="21">
        <f t="shared" si="1496"/>
        <v>0</v>
      </c>
      <c r="CI110" s="21"/>
      <c r="CJ110" s="21">
        <f t="shared" si="1497"/>
        <v>0</v>
      </c>
      <c r="CK110" s="21"/>
      <c r="CL110" s="21">
        <f t="shared" si="1498"/>
        <v>0</v>
      </c>
      <c r="CM110" s="21"/>
      <c r="CN110" s="21">
        <f t="shared" si="1499"/>
        <v>0</v>
      </c>
      <c r="CO110" s="21"/>
      <c r="CP110" s="21">
        <f t="shared" si="1500"/>
        <v>0</v>
      </c>
      <c r="CQ110" s="21"/>
      <c r="CR110" s="21">
        <f t="shared" si="1501"/>
        <v>0</v>
      </c>
      <c r="CS110" s="21"/>
      <c r="CT110" s="21">
        <f t="shared" si="1502"/>
        <v>0</v>
      </c>
      <c r="CU110" s="21"/>
      <c r="CV110" s="21">
        <f t="shared" si="1503"/>
        <v>0</v>
      </c>
      <c r="CW110" s="21"/>
      <c r="CX110" s="21">
        <f t="shared" si="1504"/>
        <v>0</v>
      </c>
      <c r="CY110" s="21"/>
      <c r="CZ110" s="21">
        <f t="shared" si="1505"/>
        <v>0</v>
      </c>
      <c r="DA110" s="21"/>
      <c r="DB110" s="21">
        <f t="shared" si="1506"/>
        <v>0</v>
      </c>
      <c r="DC110" s="21"/>
      <c r="DD110" s="21">
        <f t="shared" si="1507"/>
        <v>0</v>
      </c>
      <c r="DE110" s="21"/>
      <c r="DF110" s="21">
        <f t="shared" si="1508"/>
        <v>0</v>
      </c>
      <c r="DG110" s="21"/>
      <c r="DH110" s="21">
        <f t="shared" si="1509"/>
        <v>0</v>
      </c>
      <c r="DI110" s="21"/>
      <c r="DJ110" s="21">
        <f t="shared" si="1510"/>
        <v>0</v>
      </c>
      <c r="DK110" s="21"/>
      <c r="DL110" s="21">
        <f t="shared" si="1511"/>
        <v>0</v>
      </c>
      <c r="DM110" s="21"/>
      <c r="DN110" s="21">
        <f t="shared" si="1512"/>
        <v>0</v>
      </c>
      <c r="DO110" s="21"/>
      <c r="DP110" s="21">
        <f t="shared" si="1513"/>
        <v>0</v>
      </c>
      <c r="DQ110" s="21"/>
      <c r="DR110" s="21">
        <f t="shared" si="1514"/>
        <v>0</v>
      </c>
      <c r="DS110" s="21"/>
      <c r="DT110" s="21">
        <f t="shared" si="1515"/>
        <v>0</v>
      </c>
      <c r="DU110" s="21"/>
      <c r="DV110" s="21">
        <f t="shared" si="1516"/>
        <v>0</v>
      </c>
      <c r="DW110" s="21"/>
      <c r="DX110" s="21">
        <f t="shared" si="1517"/>
        <v>0</v>
      </c>
      <c r="DY110" s="21"/>
      <c r="DZ110" s="21">
        <f t="shared" si="1518"/>
        <v>0</v>
      </c>
      <c r="EA110" s="21"/>
      <c r="EB110" s="21">
        <f t="shared" si="1519"/>
        <v>0</v>
      </c>
      <c r="EC110" s="21"/>
      <c r="ED110" s="21">
        <f t="shared" si="1520"/>
        <v>0</v>
      </c>
      <c r="EE110" s="21"/>
      <c r="EF110" s="21">
        <f t="shared" si="1521"/>
        <v>0</v>
      </c>
      <c r="EG110" s="21"/>
      <c r="EH110" s="21">
        <f t="shared" si="1522"/>
        <v>0</v>
      </c>
      <c r="EI110" s="21"/>
      <c r="EJ110" s="21">
        <f t="shared" si="1523"/>
        <v>0</v>
      </c>
      <c r="EK110" s="21"/>
      <c r="EL110" s="21">
        <f t="shared" si="1524"/>
        <v>0</v>
      </c>
      <c r="EM110" s="21"/>
      <c r="EN110" s="21">
        <f t="shared" si="1525"/>
        <v>0</v>
      </c>
      <c r="EO110" s="21"/>
      <c r="EP110" s="21">
        <f t="shared" si="1526"/>
        <v>0</v>
      </c>
      <c r="EQ110" s="21"/>
      <c r="ER110" s="21">
        <f t="shared" si="1527"/>
        <v>0</v>
      </c>
      <c r="ES110" s="21"/>
      <c r="ET110" s="21">
        <f t="shared" si="1528"/>
        <v>0</v>
      </c>
      <c r="EU110" s="21"/>
      <c r="EV110" s="21">
        <f t="shared" si="1529"/>
        <v>0</v>
      </c>
      <c r="EW110" s="21"/>
      <c r="EX110" s="21">
        <f t="shared" si="1530"/>
        <v>0</v>
      </c>
      <c r="EY110" s="21"/>
      <c r="EZ110" s="21">
        <f t="shared" si="1531"/>
        <v>0</v>
      </c>
      <c r="FA110" s="21"/>
      <c r="FB110" s="21">
        <f t="shared" si="1532"/>
        <v>0</v>
      </c>
      <c r="FC110" s="21"/>
      <c r="FD110" s="21">
        <f t="shared" si="1533"/>
        <v>0</v>
      </c>
      <c r="FE110" s="21"/>
      <c r="FF110" s="21">
        <f t="shared" si="1534"/>
        <v>0</v>
      </c>
      <c r="FG110" s="21"/>
      <c r="FH110" s="21">
        <f t="shared" si="1535"/>
        <v>0</v>
      </c>
      <c r="FI110" s="21"/>
      <c r="FJ110" s="21">
        <f t="shared" si="1536"/>
        <v>0</v>
      </c>
      <c r="FK110" s="21"/>
      <c r="FL110" s="21">
        <f t="shared" si="1537"/>
        <v>0</v>
      </c>
      <c r="FM110" s="21"/>
      <c r="FN110" s="21">
        <f t="shared" si="1538"/>
        <v>0</v>
      </c>
      <c r="FO110" s="21"/>
      <c r="FP110" s="21">
        <f t="shared" si="1539"/>
        <v>0</v>
      </c>
      <c r="FQ110" s="21"/>
      <c r="FR110" s="21">
        <f t="shared" si="1540"/>
        <v>0</v>
      </c>
      <c r="FS110" s="21"/>
      <c r="FT110" s="21">
        <f t="shared" si="1541"/>
        <v>0</v>
      </c>
      <c r="FU110" s="21"/>
      <c r="FV110" s="21">
        <f t="shared" si="1542"/>
        <v>0</v>
      </c>
      <c r="FW110" s="21"/>
      <c r="FX110" s="21">
        <f t="shared" si="1543"/>
        <v>0</v>
      </c>
      <c r="FY110" s="21"/>
      <c r="FZ110" s="21">
        <f t="shared" si="1544"/>
        <v>0</v>
      </c>
      <c r="GA110" s="21"/>
      <c r="GB110" s="21">
        <f t="shared" si="1545"/>
        <v>0</v>
      </c>
      <c r="GC110" s="21"/>
      <c r="GD110" s="21">
        <f t="shared" si="1546"/>
        <v>0</v>
      </c>
      <c r="GE110" s="21"/>
      <c r="GF110" s="21">
        <f t="shared" si="1547"/>
        <v>0</v>
      </c>
      <c r="GG110" s="21"/>
      <c r="GH110" s="21">
        <f t="shared" si="1548"/>
        <v>0</v>
      </c>
      <c r="GI110" s="21"/>
      <c r="GJ110" s="21">
        <f t="shared" si="1549"/>
        <v>0</v>
      </c>
      <c r="GK110" s="21"/>
      <c r="GL110" s="21">
        <f t="shared" si="1550"/>
        <v>0</v>
      </c>
      <c r="GM110" s="21"/>
      <c r="GN110" s="21">
        <f t="shared" si="1551"/>
        <v>0</v>
      </c>
      <c r="GO110" s="21"/>
      <c r="GP110" s="21">
        <f t="shared" si="1552"/>
        <v>0</v>
      </c>
      <c r="GQ110" s="21"/>
      <c r="GR110" s="21">
        <f t="shared" si="1553"/>
        <v>0</v>
      </c>
      <c r="GS110" s="21"/>
      <c r="GT110" s="21">
        <f t="shared" si="1554"/>
        <v>0</v>
      </c>
      <c r="GU110" s="21"/>
      <c r="GV110" s="21">
        <f t="shared" si="1555"/>
        <v>0</v>
      </c>
      <c r="GW110" s="21"/>
      <c r="GX110" s="21">
        <f t="shared" si="1556"/>
        <v>0</v>
      </c>
      <c r="GY110" s="21"/>
      <c r="GZ110" s="21">
        <f t="shared" si="1557"/>
        <v>0</v>
      </c>
      <c r="HA110" s="21"/>
      <c r="HB110" s="21">
        <f t="shared" si="1558"/>
        <v>0</v>
      </c>
      <c r="HC110" s="21"/>
      <c r="HD110" s="21">
        <f t="shared" si="1559"/>
        <v>0</v>
      </c>
      <c r="HE110" s="21"/>
      <c r="HF110" s="21">
        <f t="shared" si="1560"/>
        <v>0</v>
      </c>
      <c r="HG110" s="21"/>
      <c r="HH110" s="21">
        <f t="shared" si="1561"/>
        <v>0</v>
      </c>
      <c r="HI110" s="21"/>
      <c r="HJ110" s="21">
        <f t="shared" si="1562"/>
        <v>0</v>
      </c>
      <c r="HK110" s="21"/>
      <c r="HL110" s="21">
        <f t="shared" si="1563"/>
        <v>0</v>
      </c>
      <c r="HM110" s="21"/>
      <c r="HN110" s="21">
        <f t="shared" si="1564"/>
        <v>0</v>
      </c>
      <c r="HO110" s="21"/>
      <c r="HP110" s="21">
        <f t="shared" si="1565"/>
        <v>0</v>
      </c>
      <c r="HQ110" s="21"/>
      <c r="HR110" s="21">
        <f t="shared" si="1566"/>
        <v>0</v>
      </c>
      <c r="HS110" s="21"/>
      <c r="HT110" s="21">
        <f t="shared" si="1567"/>
        <v>0</v>
      </c>
      <c r="HU110" s="21"/>
      <c r="HV110" s="21">
        <f t="shared" si="1568"/>
        <v>0</v>
      </c>
      <c r="HW110" s="21"/>
      <c r="HX110" s="21">
        <f t="shared" si="1569"/>
        <v>0</v>
      </c>
      <c r="HY110" s="21"/>
      <c r="HZ110" s="21">
        <f t="shared" si="1570"/>
        <v>0</v>
      </c>
      <c r="IA110" s="21"/>
      <c r="IB110" s="21">
        <f t="shared" si="1571"/>
        <v>0</v>
      </c>
      <c r="IC110" s="21"/>
      <c r="ID110" s="21">
        <f t="shared" si="1572"/>
        <v>0</v>
      </c>
      <c r="IE110" s="21"/>
      <c r="IF110" s="21">
        <f t="shared" si="1573"/>
        <v>0</v>
      </c>
      <c r="IG110" s="21"/>
      <c r="IH110" s="21">
        <f t="shared" si="1574"/>
        <v>0</v>
      </c>
      <c r="II110" s="21"/>
      <c r="IJ110" s="21">
        <f t="shared" si="1575"/>
        <v>0</v>
      </c>
      <c r="IK110" s="21"/>
      <c r="IL110" s="21">
        <f t="shared" si="1576"/>
        <v>0</v>
      </c>
      <c r="IM110" s="21"/>
      <c r="IN110" s="21">
        <f t="shared" si="1577"/>
        <v>0</v>
      </c>
      <c r="IO110" s="21"/>
      <c r="IP110" s="21">
        <f t="shared" si="1578"/>
        <v>0</v>
      </c>
      <c r="IQ110" s="21"/>
      <c r="IR110" s="21">
        <f t="shared" si="1579"/>
        <v>0</v>
      </c>
      <c r="IS110" s="21"/>
      <c r="IT110" s="21">
        <f t="shared" si="1580"/>
        <v>0</v>
      </c>
      <c r="IU110" s="21"/>
      <c r="IV110" s="21">
        <f t="shared" si="1581"/>
        <v>0</v>
      </c>
      <c r="IW110" s="21"/>
      <c r="IX110" s="21">
        <f t="shared" si="1582"/>
        <v>0</v>
      </c>
      <c r="IY110" s="21"/>
      <c r="IZ110" s="21">
        <f t="shared" si="1583"/>
        <v>0</v>
      </c>
      <c r="JA110" s="21"/>
      <c r="JB110" s="21">
        <f t="shared" si="1584"/>
        <v>0</v>
      </c>
      <c r="JC110" s="21"/>
      <c r="JD110" s="21">
        <f t="shared" si="1585"/>
        <v>0</v>
      </c>
      <c r="JE110" s="21"/>
      <c r="JF110" s="21">
        <f t="shared" si="1586"/>
        <v>0</v>
      </c>
      <c r="JG110" s="21"/>
      <c r="JH110" s="21">
        <f t="shared" si="1587"/>
        <v>0</v>
      </c>
      <c r="JI110" s="21"/>
      <c r="JJ110" s="21">
        <f t="shared" si="1588"/>
        <v>0</v>
      </c>
      <c r="JK110" s="21"/>
      <c r="JL110" s="21">
        <f t="shared" si="1589"/>
        <v>0</v>
      </c>
      <c r="JM110" s="21"/>
      <c r="JN110" s="21">
        <f t="shared" si="1590"/>
        <v>0</v>
      </c>
      <c r="JO110" s="21"/>
      <c r="JP110" s="21">
        <f t="shared" si="1591"/>
        <v>0</v>
      </c>
      <c r="JQ110" s="21"/>
      <c r="JR110" s="21">
        <f t="shared" si="1592"/>
        <v>0</v>
      </c>
      <c r="JS110" s="21"/>
      <c r="JT110" s="21">
        <f t="shared" si="1593"/>
        <v>0</v>
      </c>
      <c r="JU110" s="21"/>
      <c r="JV110" s="21">
        <f t="shared" si="1594"/>
        <v>0</v>
      </c>
      <c r="JW110" s="21"/>
      <c r="JX110" s="21">
        <f t="shared" si="1595"/>
        <v>0</v>
      </c>
      <c r="JY110" s="21"/>
      <c r="JZ110" s="21">
        <f t="shared" si="1596"/>
        <v>0</v>
      </c>
      <c r="KA110" s="21"/>
      <c r="KB110" s="21">
        <f t="shared" si="1597"/>
        <v>0</v>
      </c>
      <c r="KC110" s="21"/>
      <c r="KD110" s="21">
        <f t="shared" si="1598"/>
        <v>0</v>
      </c>
      <c r="KE110" s="21"/>
      <c r="KF110" s="21">
        <f t="shared" si="1599"/>
        <v>0</v>
      </c>
      <c r="KG110" s="21"/>
      <c r="KH110" s="21">
        <f t="shared" si="1600"/>
        <v>0</v>
      </c>
      <c r="KI110" s="21"/>
      <c r="KJ110" s="21">
        <f t="shared" si="1601"/>
        <v>0</v>
      </c>
      <c r="KK110" s="21"/>
      <c r="KL110" s="21">
        <f t="shared" si="1602"/>
        <v>0</v>
      </c>
      <c r="KM110" s="21"/>
      <c r="KN110" s="21">
        <f t="shared" si="1603"/>
        <v>0</v>
      </c>
      <c r="KO110" s="21"/>
      <c r="KP110" s="21">
        <f t="shared" si="1604"/>
        <v>0</v>
      </c>
      <c r="KQ110" s="21"/>
      <c r="KR110" s="21">
        <f t="shared" si="1605"/>
        <v>0</v>
      </c>
      <c r="KS110" s="21"/>
      <c r="KT110" s="21">
        <f t="shared" si="1606"/>
        <v>0</v>
      </c>
      <c r="KU110" s="21"/>
      <c r="KV110" s="21">
        <f t="shared" si="1607"/>
        <v>0</v>
      </c>
      <c r="KW110" s="21"/>
      <c r="KX110" s="21">
        <f t="shared" si="1608"/>
        <v>0</v>
      </c>
      <c r="KY110" s="21"/>
      <c r="KZ110" s="21">
        <f t="shared" si="1609"/>
        <v>0</v>
      </c>
      <c r="LA110" s="21"/>
      <c r="LB110" s="21">
        <f t="shared" si="1610"/>
        <v>0</v>
      </c>
      <c r="LC110" s="21"/>
      <c r="LD110" s="21">
        <f t="shared" si="1611"/>
        <v>0</v>
      </c>
      <c r="LE110" s="21"/>
      <c r="LF110" s="21">
        <f t="shared" si="1612"/>
        <v>0</v>
      </c>
      <c r="LG110" s="21"/>
      <c r="LH110" s="21">
        <f t="shared" si="1613"/>
        <v>0</v>
      </c>
      <c r="LI110" s="21"/>
      <c r="LJ110" s="21">
        <f t="shared" si="1614"/>
        <v>0</v>
      </c>
      <c r="LK110" s="21"/>
      <c r="LL110" s="21">
        <f t="shared" si="1615"/>
        <v>0</v>
      </c>
      <c r="LM110" s="21"/>
      <c r="LN110" s="21">
        <f t="shared" si="1616"/>
        <v>0</v>
      </c>
      <c r="LO110" s="21"/>
      <c r="LP110" s="21">
        <f t="shared" si="1617"/>
        <v>0</v>
      </c>
      <c r="LQ110" s="21"/>
      <c r="LR110" s="21">
        <f t="shared" si="1618"/>
        <v>0</v>
      </c>
      <c r="LS110" s="21"/>
      <c r="LT110" s="21">
        <f t="shared" si="1619"/>
        <v>0</v>
      </c>
      <c r="LU110" s="21"/>
      <c r="LV110" s="21">
        <f t="shared" si="1620"/>
        <v>0</v>
      </c>
      <c r="LW110" s="21"/>
      <c r="LX110" s="21">
        <f t="shared" si="1621"/>
        <v>0</v>
      </c>
      <c r="LY110" s="21"/>
      <c r="LZ110" s="21">
        <f t="shared" si="1622"/>
        <v>0</v>
      </c>
      <c r="MA110" s="21"/>
      <c r="MB110" s="21">
        <f t="shared" si="1623"/>
        <v>0</v>
      </c>
      <c r="MC110" s="21"/>
      <c r="MD110" s="21">
        <f t="shared" si="1624"/>
        <v>25.3</v>
      </c>
      <c r="ME110" s="21"/>
      <c r="MF110" s="21">
        <f t="shared" si="1625"/>
        <v>25.3</v>
      </c>
      <c r="MG110" s="21"/>
      <c r="MH110" s="21">
        <f t="shared" si="1626"/>
        <v>25.3</v>
      </c>
      <c r="MI110" s="21"/>
      <c r="MJ110" s="21">
        <f t="shared" si="1627"/>
        <v>25.3</v>
      </c>
      <c r="MK110" s="21"/>
      <c r="ML110" s="21">
        <f t="shared" si="1628"/>
        <v>25.3</v>
      </c>
      <c r="MM110" s="21"/>
      <c r="MN110" s="21">
        <f t="shared" si="1629"/>
        <v>25.3</v>
      </c>
      <c r="MO110" s="21"/>
      <c r="MP110" s="21">
        <f t="shared" si="1630"/>
        <v>25.3</v>
      </c>
      <c r="MQ110" s="21"/>
      <c r="MR110" s="21">
        <f t="shared" si="1631"/>
        <v>25.3</v>
      </c>
      <c r="MS110" s="21"/>
      <c r="MT110" s="21">
        <f t="shared" si="1632"/>
        <v>25.3</v>
      </c>
      <c r="MU110" s="21"/>
      <c r="MV110" s="21">
        <f t="shared" si="1633"/>
        <v>25.3</v>
      </c>
      <c r="MW110" s="21"/>
      <c r="MX110" s="21">
        <f t="shared" si="1634"/>
        <v>0</v>
      </c>
      <c r="MY110" s="21"/>
      <c r="MZ110" s="21">
        <f t="shared" si="1635"/>
        <v>0</v>
      </c>
      <c r="NA110" s="21"/>
      <c r="NB110" s="21">
        <f t="shared" si="1636"/>
        <v>0</v>
      </c>
      <c r="NC110" s="21"/>
      <c r="ND110" s="21">
        <f t="shared" si="1637"/>
        <v>0</v>
      </c>
      <c r="NE110" s="21"/>
      <c r="NF110" s="21">
        <f t="shared" si="1638"/>
        <v>0</v>
      </c>
      <c r="NG110" s="21"/>
      <c r="NH110" s="21">
        <f t="shared" si="1639"/>
        <v>0</v>
      </c>
      <c r="NI110" s="21"/>
      <c r="NJ110" s="21">
        <f t="shared" si="1640"/>
        <v>0</v>
      </c>
      <c r="NK110" s="21"/>
      <c r="NL110" s="21">
        <f t="shared" si="1641"/>
        <v>0</v>
      </c>
      <c r="NM110" s="21"/>
      <c r="NN110" s="21">
        <f t="shared" si="1642"/>
        <v>0</v>
      </c>
      <c r="NO110" s="21"/>
      <c r="NP110" s="21">
        <f t="shared" si="1643"/>
        <v>0</v>
      </c>
      <c r="NQ110" s="21"/>
      <c r="NR110" s="21">
        <f t="shared" si="1644"/>
        <v>0</v>
      </c>
      <c r="NS110" s="21"/>
      <c r="NT110" s="21">
        <f t="shared" si="1645"/>
        <v>0</v>
      </c>
      <c r="NU110" s="21"/>
      <c r="NV110" s="21">
        <f t="shared" si="1646"/>
        <v>0</v>
      </c>
      <c r="NW110" s="21">
        <v>14</v>
      </c>
      <c r="NX110" s="21">
        <f t="shared" si="1647"/>
        <v>0</v>
      </c>
      <c r="NY110" s="21">
        <v>21</v>
      </c>
      <c r="NZ110" s="21">
        <f t="shared" si="1648"/>
        <v>0</v>
      </c>
      <c r="OA110" s="21">
        <v>30</v>
      </c>
      <c r="OB110" s="21">
        <f t="shared" si="1649"/>
        <v>0</v>
      </c>
      <c r="OC110" s="21">
        <v>27</v>
      </c>
      <c r="OD110" s="21">
        <f t="shared" si="1650"/>
        <v>0</v>
      </c>
      <c r="OE110" s="21">
        <v>36</v>
      </c>
      <c r="OF110" s="21">
        <f t="shared" si="1651"/>
        <v>0</v>
      </c>
      <c r="OG110" s="21">
        <v>23</v>
      </c>
      <c r="OH110" s="21">
        <f t="shared" si="1652"/>
        <v>0</v>
      </c>
      <c r="OI110" s="21">
        <v>12</v>
      </c>
      <c r="OJ110" s="21">
        <f t="shared" si="1653"/>
        <v>0</v>
      </c>
      <c r="OK110" s="21">
        <v>5</v>
      </c>
      <c r="OL110" s="21">
        <f t="shared" si="1654"/>
        <v>0</v>
      </c>
      <c r="OM110" s="21"/>
      <c r="ON110" s="21">
        <f t="shared" si="1655"/>
        <v>0</v>
      </c>
      <c r="OO110" s="21">
        <v>23</v>
      </c>
      <c r="OP110" s="21">
        <f t="shared" si="1655"/>
        <v>0</v>
      </c>
      <c r="OQ110" s="21">
        <v>32</v>
      </c>
      <c r="OR110" s="21">
        <f t="shared" si="1655"/>
        <v>0</v>
      </c>
      <c r="OS110" s="21">
        <v>30</v>
      </c>
      <c r="OT110" s="21">
        <f t="shared" si="1655"/>
        <v>0</v>
      </c>
      <c r="OU110" s="21"/>
      <c r="OV110" s="21">
        <f t="shared" si="1655"/>
        <v>0</v>
      </c>
      <c r="OW110" s="21"/>
      <c r="OX110" s="21">
        <f t="shared" si="1655"/>
        <v>0</v>
      </c>
      <c r="OY110" s="21"/>
      <c r="OZ110" s="21">
        <f t="shared" si="1655"/>
        <v>0</v>
      </c>
      <c r="PA110" s="21"/>
      <c r="PB110" s="21">
        <f t="shared" si="1656"/>
        <v>0</v>
      </c>
      <c r="PC110" s="21"/>
      <c r="PD110" s="21">
        <f t="shared" si="1656"/>
        <v>0</v>
      </c>
      <c r="PE110" s="21"/>
      <c r="PF110" s="21">
        <f t="shared" si="1656"/>
        <v>0</v>
      </c>
      <c r="PG110" s="21"/>
      <c r="PH110" s="21">
        <f t="shared" si="1656"/>
        <v>0</v>
      </c>
      <c r="PI110" s="21"/>
      <c r="PJ110" s="21">
        <f t="shared" si="1656"/>
        <v>0</v>
      </c>
      <c r="PK110" s="21"/>
      <c r="PL110" s="21">
        <f t="shared" si="1656"/>
        <v>0</v>
      </c>
      <c r="PM110" s="21"/>
      <c r="PN110" s="21">
        <f t="shared" si="1657"/>
        <v>0</v>
      </c>
      <c r="PO110" s="21"/>
      <c r="PP110" s="21">
        <f t="shared" si="1657"/>
        <v>0</v>
      </c>
      <c r="PQ110" s="21"/>
      <c r="PR110" s="21">
        <f t="shared" si="1657"/>
        <v>0</v>
      </c>
      <c r="PS110" s="21"/>
      <c r="PT110" s="21">
        <f t="shared" si="1657"/>
        <v>0</v>
      </c>
      <c r="PU110" s="21"/>
      <c r="PV110" s="21">
        <f t="shared" si="1657"/>
        <v>0</v>
      </c>
      <c r="PW110" s="21"/>
      <c r="PX110" s="21">
        <f t="shared" si="1657"/>
        <v>0</v>
      </c>
      <c r="PY110" s="21"/>
      <c r="PZ110" s="21">
        <f t="shared" si="1658"/>
        <v>0</v>
      </c>
      <c r="QA110" s="21"/>
      <c r="QB110" s="21">
        <f t="shared" si="1658"/>
        <v>0</v>
      </c>
      <c r="QC110" s="21"/>
      <c r="QD110" s="21">
        <f t="shared" si="1658"/>
        <v>0</v>
      </c>
      <c r="QE110" s="21"/>
      <c r="QF110" s="21">
        <f t="shared" si="1658"/>
        <v>0</v>
      </c>
      <c r="QG110" s="21"/>
      <c r="QH110" s="21">
        <f t="shared" si="1658"/>
        <v>0</v>
      </c>
      <c r="QI110" s="21"/>
      <c r="QJ110" s="21">
        <f t="shared" si="1658"/>
        <v>0</v>
      </c>
      <c r="QK110" s="21"/>
      <c r="QL110" s="21">
        <f t="shared" si="1659"/>
        <v>0</v>
      </c>
      <c r="QM110" s="21"/>
      <c r="QN110" s="21">
        <f t="shared" si="1659"/>
        <v>0</v>
      </c>
      <c r="QO110" s="21"/>
      <c r="QP110" s="21">
        <f t="shared" si="1659"/>
        <v>0</v>
      </c>
      <c r="QQ110" s="21"/>
      <c r="QR110" s="21">
        <f t="shared" si="1659"/>
        <v>0</v>
      </c>
      <c r="QS110" s="21"/>
      <c r="QT110" s="21">
        <f t="shared" si="1659"/>
        <v>0</v>
      </c>
      <c r="QU110" s="21"/>
      <c r="QV110" s="21">
        <f t="shared" si="1659"/>
        <v>0</v>
      </c>
      <c r="QW110" s="21"/>
      <c r="QX110" s="21">
        <f t="shared" si="1660"/>
        <v>0</v>
      </c>
      <c r="QY110" s="21"/>
      <c r="QZ110" s="21">
        <f t="shared" si="1660"/>
        <v>0</v>
      </c>
      <c r="RA110" s="21"/>
      <c r="RB110" s="21">
        <f t="shared" si="1660"/>
        <v>0</v>
      </c>
      <c r="RC110" s="21"/>
      <c r="RD110" s="21">
        <f t="shared" si="1660"/>
        <v>0</v>
      </c>
      <c r="RE110" s="21"/>
      <c r="RF110" s="21">
        <f t="shared" si="1660"/>
        <v>0</v>
      </c>
      <c r="RG110" s="21"/>
      <c r="RH110" s="21">
        <f t="shared" si="1660"/>
        <v>0</v>
      </c>
      <c r="RI110" s="21"/>
      <c r="RJ110" s="21">
        <f t="shared" si="1332"/>
        <v>0</v>
      </c>
      <c r="RK110" s="21"/>
      <c r="RL110" s="21">
        <f t="shared" si="1333"/>
        <v>0</v>
      </c>
      <c r="RM110" s="21"/>
      <c r="RN110" s="21">
        <f t="shared" si="1334"/>
        <v>0</v>
      </c>
      <c r="RO110" s="21"/>
      <c r="RP110" s="21">
        <f t="shared" si="1335"/>
        <v>0</v>
      </c>
      <c r="RQ110" s="21"/>
      <c r="RR110" s="21">
        <f t="shared" si="1336"/>
        <v>0</v>
      </c>
      <c r="RS110" s="21"/>
      <c r="RT110" s="21">
        <f t="shared" si="1337"/>
        <v>0</v>
      </c>
      <c r="RU110" s="21"/>
      <c r="RV110" s="21">
        <f t="shared" si="1338"/>
        <v>0</v>
      </c>
      <c r="RW110" s="21"/>
      <c r="RX110" s="21">
        <f t="shared" si="1339"/>
        <v>0</v>
      </c>
      <c r="RY110" s="21"/>
      <c r="RZ110" s="21">
        <f t="shared" si="1340"/>
        <v>0</v>
      </c>
      <c r="SA110" s="21"/>
      <c r="SB110" s="21">
        <f t="shared" si="1341"/>
        <v>0</v>
      </c>
      <c r="SC110" s="21"/>
      <c r="SD110" s="21">
        <f t="shared" si="1342"/>
        <v>0</v>
      </c>
      <c r="SE110" s="21"/>
      <c r="SF110" s="21">
        <f t="shared" si="1343"/>
        <v>0</v>
      </c>
      <c r="SG110" s="21"/>
      <c r="SH110" s="21">
        <f t="shared" si="1344"/>
        <v>0</v>
      </c>
      <c r="SI110" s="21"/>
      <c r="SJ110" s="21">
        <f t="shared" si="1345"/>
        <v>0</v>
      </c>
      <c r="SK110" s="21"/>
      <c r="SL110" s="21">
        <f t="shared" si="1346"/>
        <v>0</v>
      </c>
      <c r="SM110" s="21"/>
      <c r="SN110" s="21">
        <f t="shared" si="1661"/>
        <v>0</v>
      </c>
      <c r="SO110" s="21"/>
      <c r="SP110" s="21">
        <f t="shared" si="1348"/>
        <v>0</v>
      </c>
      <c r="SQ110" s="21"/>
      <c r="SR110" s="21">
        <f t="shared" si="1349"/>
        <v>0</v>
      </c>
      <c r="SS110" s="21"/>
      <c r="ST110" s="21">
        <f t="shared" si="1350"/>
        <v>0</v>
      </c>
      <c r="SU110" s="21"/>
      <c r="SV110" s="21">
        <f t="shared" si="1351"/>
        <v>0</v>
      </c>
      <c r="SW110" s="21"/>
      <c r="SX110" s="21">
        <f t="shared" si="1352"/>
        <v>0</v>
      </c>
      <c r="SY110" s="21"/>
      <c r="SZ110" s="21">
        <f t="shared" si="1353"/>
        <v>0</v>
      </c>
      <c r="TA110" s="21"/>
      <c r="TB110" s="21">
        <f t="shared" si="1354"/>
        <v>0</v>
      </c>
      <c r="TC110" s="21"/>
      <c r="TD110" s="21">
        <f t="shared" si="1662"/>
        <v>0</v>
      </c>
      <c r="TE110" s="21"/>
      <c r="TF110" s="21">
        <f t="shared" si="1356"/>
        <v>0</v>
      </c>
      <c r="TG110" s="21"/>
      <c r="TH110" s="21">
        <f t="shared" si="1357"/>
        <v>0</v>
      </c>
      <c r="TI110" s="21"/>
      <c r="TJ110" s="21">
        <f t="shared" si="1358"/>
        <v>0</v>
      </c>
      <c r="TK110" s="21"/>
      <c r="TL110" s="21">
        <f t="shared" si="1663"/>
        <v>0</v>
      </c>
      <c r="TM110" s="21"/>
      <c r="TN110" s="21">
        <f t="shared" si="1664"/>
        <v>0</v>
      </c>
      <c r="TO110" s="21"/>
      <c r="TP110" s="21">
        <f t="shared" si="1665"/>
        <v>0</v>
      </c>
      <c r="TQ110" s="21"/>
      <c r="TR110" s="21">
        <f t="shared" si="1666"/>
        <v>0</v>
      </c>
      <c r="TS110" s="21"/>
      <c r="TT110" s="21">
        <f t="shared" si="1667"/>
        <v>0</v>
      </c>
      <c r="TU110" s="21"/>
      <c r="TV110" s="21">
        <f t="shared" si="1668"/>
        <v>0</v>
      </c>
      <c r="TW110" s="21"/>
      <c r="TX110" s="21">
        <f t="shared" si="1669"/>
        <v>0</v>
      </c>
      <c r="TY110" s="21"/>
      <c r="TZ110" s="21">
        <f t="shared" si="1670"/>
        <v>0</v>
      </c>
      <c r="UA110" s="21"/>
      <c r="UB110" s="21">
        <f t="shared" si="1671"/>
        <v>0</v>
      </c>
      <c r="UC110" s="21"/>
      <c r="UD110" s="21">
        <f t="shared" si="1672"/>
        <v>0</v>
      </c>
      <c r="UE110" s="21"/>
      <c r="UF110" s="21">
        <f t="shared" si="1673"/>
        <v>0</v>
      </c>
      <c r="UG110" s="21"/>
      <c r="UH110" s="21">
        <f t="shared" si="1370"/>
        <v>0</v>
      </c>
      <c r="UI110" s="21"/>
      <c r="UJ110" s="21">
        <f t="shared" si="1674"/>
        <v>0</v>
      </c>
      <c r="UK110" s="21"/>
      <c r="UL110" s="21">
        <f t="shared" si="1675"/>
        <v>0</v>
      </c>
      <c r="UM110" s="21"/>
      <c r="UN110" s="21">
        <f t="shared" si="1676"/>
        <v>0</v>
      </c>
      <c r="UO110" s="21"/>
      <c r="UP110" s="21">
        <f t="shared" si="1677"/>
        <v>0</v>
      </c>
      <c r="UQ110" s="21"/>
      <c r="UR110" s="21">
        <f t="shared" si="1678"/>
        <v>0</v>
      </c>
      <c r="US110" s="21"/>
      <c r="UT110" s="21">
        <f t="shared" si="1679"/>
        <v>0</v>
      </c>
      <c r="UU110" s="21"/>
      <c r="UV110" s="21">
        <f t="shared" si="1377"/>
        <v>0</v>
      </c>
      <c r="UW110" s="21"/>
      <c r="UX110" s="21">
        <f t="shared" si="1680"/>
        <v>0</v>
      </c>
      <c r="UY110" s="21"/>
      <c r="UZ110" s="21">
        <f t="shared" si="1379"/>
        <v>0</v>
      </c>
      <c r="VA110" s="21"/>
      <c r="VB110" s="21">
        <f t="shared" si="1681"/>
        <v>0</v>
      </c>
      <c r="VC110" s="21"/>
      <c r="VD110" s="21">
        <f t="shared" si="1682"/>
        <v>0</v>
      </c>
      <c r="VE110" s="21"/>
      <c r="VF110" s="21">
        <f t="shared" si="1683"/>
        <v>0</v>
      </c>
      <c r="VG110" s="21"/>
      <c r="VH110" s="21">
        <f t="shared" si="1684"/>
        <v>0</v>
      </c>
      <c r="VI110" s="21"/>
      <c r="VJ110" s="21">
        <f t="shared" si="1685"/>
        <v>0</v>
      </c>
      <c r="VK110" s="21"/>
      <c r="VL110" s="21">
        <f t="shared" si="1686"/>
        <v>0</v>
      </c>
      <c r="VM110" s="21"/>
      <c r="VN110" s="21">
        <f t="shared" si="1687"/>
        <v>0</v>
      </c>
      <c r="VO110" s="21"/>
      <c r="VP110" s="21">
        <f t="shared" si="1688"/>
        <v>0</v>
      </c>
      <c r="VQ110" s="21"/>
      <c r="VR110" s="21">
        <f t="shared" si="1655"/>
        <v>0</v>
      </c>
      <c r="VS110" s="21"/>
      <c r="VT110" s="21">
        <f t="shared" si="1689"/>
        <v>0</v>
      </c>
      <c r="VU110" s="21"/>
      <c r="VV110" s="21">
        <f t="shared" si="1689"/>
        <v>0</v>
      </c>
      <c r="VW110" s="21"/>
      <c r="VX110" s="21">
        <f t="shared" si="1690"/>
        <v>0</v>
      </c>
      <c r="VY110" s="21"/>
      <c r="VZ110" s="21">
        <f t="shared" si="1690"/>
        <v>0</v>
      </c>
      <c r="WA110" s="21"/>
      <c r="WB110" s="21">
        <f t="shared" si="1690"/>
        <v>0</v>
      </c>
      <c r="WC110" s="21"/>
      <c r="WD110" s="21">
        <f t="shared" si="1690"/>
        <v>0</v>
      </c>
      <c r="WE110" s="21"/>
      <c r="WF110" s="21">
        <f t="shared" si="1690"/>
        <v>0</v>
      </c>
      <c r="WG110" s="21"/>
      <c r="WH110" s="21">
        <f t="shared" si="1690"/>
        <v>0</v>
      </c>
      <c r="WI110" s="21"/>
      <c r="WJ110" s="21">
        <f t="shared" si="1690"/>
        <v>0</v>
      </c>
      <c r="WK110" s="21"/>
      <c r="WL110" s="21">
        <f t="shared" si="1690"/>
        <v>0</v>
      </c>
      <c r="WM110" s="21"/>
      <c r="WN110" s="21">
        <f t="shared" si="1691"/>
        <v>0</v>
      </c>
      <c r="WO110" s="21"/>
      <c r="WP110" s="21">
        <f t="shared" si="1691"/>
        <v>0</v>
      </c>
      <c r="WQ110" s="21"/>
      <c r="WR110" s="21">
        <f t="shared" si="1691"/>
        <v>0</v>
      </c>
      <c r="WS110" s="21"/>
      <c r="WT110" s="21">
        <f t="shared" si="1691"/>
        <v>0</v>
      </c>
      <c r="WU110" s="21"/>
      <c r="WV110" s="21">
        <f t="shared" si="1691"/>
        <v>0</v>
      </c>
      <c r="WW110" s="21"/>
      <c r="WX110" s="21">
        <f t="shared" si="1691"/>
        <v>0</v>
      </c>
      <c r="WY110" s="21"/>
      <c r="WZ110" s="21">
        <f t="shared" si="1691"/>
        <v>0</v>
      </c>
      <c r="XA110" s="21"/>
      <c r="XB110" s="21">
        <f t="shared" si="1691"/>
        <v>0</v>
      </c>
      <c r="XC110" s="21"/>
      <c r="XD110" s="21">
        <f t="shared" si="1692"/>
        <v>0</v>
      </c>
      <c r="XE110" s="21"/>
      <c r="XF110" s="21">
        <f t="shared" si="1692"/>
        <v>0</v>
      </c>
      <c r="XG110" s="21"/>
      <c r="XH110" s="21">
        <f t="shared" si="1692"/>
        <v>0</v>
      </c>
      <c r="XI110" s="21"/>
      <c r="XJ110" s="21">
        <f t="shared" si="1692"/>
        <v>0</v>
      </c>
      <c r="XK110" s="21"/>
      <c r="XL110" s="21">
        <f t="shared" si="1692"/>
        <v>0</v>
      </c>
      <c r="XM110" s="21"/>
      <c r="XN110" s="21">
        <f t="shared" si="1692"/>
        <v>0</v>
      </c>
      <c r="XO110" s="21"/>
      <c r="XP110" s="21">
        <f t="shared" si="1692"/>
        <v>0</v>
      </c>
      <c r="XQ110" s="21"/>
      <c r="XR110" s="21">
        <f t="shared" si="1692"/>
        <v>0</v>
      </c>
      <c r="XS110" s="21"/>
      <c r="XT110" s="21">
        <f t="shared" si="1689"/>
        <v>0</v>
      </c>
      <c r="XU110" s="21"/>
      <c r="XV110" s="21">
        <f t="shared" si="1689"/>
        <v>0</v>
      </c>
      <c r="XW110" s="21"/>
      <c r="XX110" s="21">
        <f t="shared" si="1689"/>
        <v>0</v>
      </c>
      <c r="XY110" s="21"/>
      <c r="XZ110" s="21">
        <f t="shared" si="1689"/>
        <v>0</v>
      </c>
      <c r="YA110" s="21"/>
      <c r="YB110" s="21">
        <f t="shared" si="1392"/>
        <v>0</v>
      </c>
      <c r="YC110" s="21"/>
      <c r="YD110" s="21">
        <f t="shared" si="1393"/>
        <v>0</v>
      </c>
      <c r="YE110" s="21"/>
      <c r="YF110" s="21">
        <f t="shared" si="1394"/>
        <v>0</v>
      </c>
      <c r="YG110" s="21"/>
      <c r="YH110" s="21">
        <f t="shared" si="1395"/>
        <v>0</v>
      </c>
      <c r="YI110" s="21"/>
      <c r="YJ110" s="21">
        <f t="shared" si="1396"/>
        <v>0</v>
      </c>
      <c r="YK110" s="21"/>
      <c r="YL110" s="21">
        <f t="shared" si="1397"/>
        <v>0</v>
      </c>
      <c r="YM110" s="21"/>
      <c r="YN110" s="21">
        <f t="shared" si="1398"/>
        <v>0</v>
      </c>
      <c r="YO110" s="21"/>
      <c r="YP110" s="21">
        <f t="shared" si="1399"/>
        <v>0</v>
      </c>
      <c r="YQ110" s="21"/>
      <c r="YR110" s="21">
        <f t="shared" si="1400"/>
        <v>0</v>
      </c>
      <c r="YS110" s="21"/>
      <c r="YT110" s="21">
        <f t="shared" si="1693"/>
        <v>0</v>
      </c>
      <c r="YU110" s="21"/>
      <c r="YV110" s="21">
        <f t="shared" si="1402"/>
        <v>0</v>
      </c>
      <c r="YW110" s="21"/>
      <c r="YX110" s="21">
        <f t="shared" si="1403"/>
        <v>0</v>
      </c>
      <c r="YY110" s="21"/>
      <c r="YZ110" s="21">
        <f t="shared" si="1689"/>
        <v>0</v>
      </c>
      <c r="ZA110" s="21"/>
      <c r="ZB110" s="21">
        <f t="shared" si="1404"/>
        <v>0</v>
      </c>
      <c r="ZC110" s="21"/>
      <c r="ZD110" s="21">
        <f t="shared" si="1405"/>
        <v>0</v>
      </c>
      <c r="ZE110" s="21"/>
      <c r="ZF110" s="21">
        <f t="shared" si="1406"/>
        <v>0</v>
      </c>
      <c r="ZG110" s="21"/>
      <c r="ZH110" s="21">
        <f t="shared" si="1694"/>
        <v>0</v>
      </c>
      <c r="ZI110" s="21"/>
      <c r="ZJ110" s="21">
        <f t="shared" si="1408"/>
        <v>0</v>
      </c>
      <c r="ZK110" s="21"/>
      <c r="ZL110" s="21">
        <f t="shared" si="1409"/>
        <v>0</v>
      </c>
      <c r="ZM110" s="21"/>
      <c r="ZN110" s="21">
        <f t="shared" si="1695"/>
        <v>0</v>
      </c>
      <c r="ZO110" s="21"/>
      <c r="ZP110" s="21">
        <f t="shared" si="1411"/>
        <v>0</v>
      </c>
      <c r="ZQ110" s="21"/>
      <c r="ZR110" s="21">
        <f t="shared" si="1412"/>
        <v>0</v>
      </c>
      <c r="ZS110" s="21"/>
      <c r="ZT110" s="21">
        <f t="shared" si="1689"/>
        <v>0</v>
      </c>
      <c r="ZU110" s="21"/>
      <c r="ZV110" s="21">
        <f t="shared" si="1696"/>
        <v>0</v>
      </c>
      <c r="ZW110" s="21"/>
      <c r="ZX110" s="21">
        <f t="shared" si="1697"/>
        <v>0</v>
      </c>
      <c r="ZY110" s="21"/>
      <c r="ZZ110" s="21">
        <f t="shared" si="1697"/>
        <v>0</v>
      </c>
      <c r="AAA110" s="21"/>
      <c r="AAB110" s="21">
        <f t="shared" si="1698"/>
        <v>0</v>
      </c>
      <c r="AAC110" s="21"/>
      <c r="AAD110" s="21">
        <f t="shared" si="1698"/>
        <v>0</v>
      </c>
      <c r="AAE110" s="21"/>
      <c r="AAF110" s="21">
        <f t="shared" si="1699"/>
        <v>0</v>
      </c>
      <c r="AAG110" s="21"/>
      <c r="AAH110" s="21">
        <f t="shared" si="1699"/>
        <v>0</v>
      </c>
      <c r="AAI110" s="21"/>
      <c r="AAJ110" s="21">
        <f t="shared" si="1700"/>
        <v>0</v>
      </c>
      <c r="AAK110" s="21"/>
      <c r="AAL110" s="21">
        <f t="shared" si="1700"/>
        <v>0</v>
      </c>
      <c r="AAM110" s="21"/>
      <c r="AAN110" s="21">
        <f t="shared" si="1701"/>
        <v>0</v>
      </c>
      <c r="AAO110" s="21"/>
      <c r="AAP110" s="21">
        <f t="shared" si="1701"/>
        <v>0</v>
      </c>
      <c r="AAQ110" s="21"/>
      <c r="AAR110" s="21">
        <f t="shared" si="1702"/>
        <v>0</v>
      </c>
      <c r="AAS110" s="21"/>
      <c r="AAT110" s="21">
        <f t="shared" si="1702"/>
        <v>0</v>
      </c>
      <c r="AAU110" s="21"/>
      <c r="AAV110" s="21">
        <f t="shared" si="1703"/>
        <v>0</v>
      </c>
      <c r="AAW110" s="21"/>
      <c r="AAX110" s="21">
        <f t="shared" si="1703"/>
        <v>0</v>
      </c>
      <c r="AAY110" s="21"/>
      <c r="AAZ110" s="21">
        <f t="shared" si="1704"/>
        <v>0</v>
      </c>
      <c r="ABA110" s="21"/>
      <c r="ABB110" s="21">
        <f t="shared" si="1704"/>
        <v>0</v>
      </c>
      <c r="ABC110" s="21"/>
      <c r="ABD110" s="21">
        <f t="shared" si="1705"/>
        <v>0</v>
      </c>
      <c r="ABE110" s="21"/>
      <c r="ABF110" s="21">
        <f t="shared" si="1705"/>
        <v>0</v>
      </c>
      <c r="ABG110" s="21"/>
      <c r="ABH110" s="21">
        <f t="shared" si="1706"/>
        <v>0</v>
      </c>
      <c r="ABI110" s="21"/>
      <c r="ABJ110" s="21">
        <f t="shared" si="1706"/>
        <v>0</v>
      </c>
      <c r="ABK110" s="21"/>
      <c r="ABL110" s="21">
        <f t="shared" si="1707"/>
        <v>0</v>
      </c>
      <c r="ABM110" s="21"/>
      <c r="ABN110" s="21">
        <f t="shared" si="1707"/>
        <v>0</v>
      </c>
      <c r="ABO110" s="21"/>
      <c r="ABP110" s="21">
        <f t="shared" si="1708"/>
        <v>0</v>
      </c>
      <c r="ABQ110" s="21"/>
      <c r="ABR110" s="21">
        <f t="shared" si="1708"/>
        <v>0</v>
      </c>
      <c r="ABS110" s="21"/>
      <c r="ABT110" s="21">
        <f t="shared" si="1709"/>
        <v>0</v>
      </c>
      <c r="ABU110" s="21"/>
      <c r="ABV110" s="21">
        <f t="shared" si="1709"/>
        <v>0</v>
      </c>
      <c r="ABW110" s="21"/>
      <c r="ABX110" s="21">
        <f t="shared" si="1710"/>
        <v>0</v>
      </c>
      <c r="ABY110" s="21"/>
      <c r="ABZ110" s="21">
        <f t="shared" si="1710"/>
        <v>0</v>
      </c>
      <c r="ACA110" s="21"/>
      <c r="ACB110" s="21">
        <f t="shared" si="1711"/>
        <v>0</v>
      </c>
      <c r="ACC110" s="21"/>
      <c r="ACD110" s="21">
        <f t="shared" si="1711"/>
        <v>0</v>
      </c>
      <c r="ACE110" s="21"/>
      <c r="ACF110" s="21">
        <f t="shared" si="1712"/>
        <v>0</v>
      </c>
      <c r="ACG110" s="21"/>
      <c r="ACH110" s="21">
        <f t="shared" si="1712"/>
        <v>0</v>
      </c>
      <c r="ACI110" s="21"/>
      <c r="ACJ110" s="21">
        <f t="shared" si="1713"/>
        <v>0</v>
      </c>
      <c r="ACK110" s="21"/>
      <c r="ACL110" s="21">
        <f t="shared" si="1713"/>
        <v>0</v>
      </c>
      <c r="ACM110" s="21"/>
      <c r="ACN110" s="21">
        <f t="shared" si="1714"/>
        <v>0</v>
      </c>
      <c r="ACO110" s="21"/>
      <c r="ACP110" s="21">
        <f t="shared" si="1714"/>
        <v>0</v>
      </c>
      <c r="ACQ110" s="21"/>
      <c r="ACR110" s="21">
        <f t="shared" si="1715"/>
        <v>0</v>
      </c>
      <c r="ACS110" s="21"/>
      <c r="ACT110" s="21">
        <f t="shared" si="1715"/>
        <v>0</v>
      </c>
      <c r="ACU110" s="21"/>
      <c r="ACV110" s="21">
        <f t="shared" si="1716"/>
        <v>0</v>
      </c>
      <c r="ACW110" s="21"/>
      <c r="ACX110" s="21">
        <f t="shared" si="1716"/>
        <v>0</v>
      </c>
      <c r="ACY110" s="21"/>
      <c r="ACZ110" s="21">
        <f t="shared" si="1717"/>
        <v>0</v>
      </c>
      <c r="ADA110" s="21"/>
      <c r="ADB110" s="21">
        <f t="shared" si="1717"/>
        <v>0</v>
      </c>
      <c r="ADC110" s="21"/>
      <c r="ADD110" s="21">
        <f t="shared" si="1718"/>
        <v>0</v>
      </c>
      <c r="ADE110" s="21"/>
      <c r="ADF110" s="21">
        <f t="shared" si="1718"/>
        <v>0</v>
      </c>
      <c r="ADG110" s="21"/>
      <c r="ADH110" s="21">
        <f t="shared" si="1719"/>
        <v>0</v>
      </c>
      <c r="ADI110" s="21"/>
      <c r="ADJ110" s="21">
        <f t="shared" si="1719"/>
        <v>0</v>
      </c>
      <c r="ADK110" s="21"/>
      <c r="ADL110" s="21">
        <f t="shared" si="1720"/>
        <v>0</v>
      </c>
      <c r="ADM110" s="21"/>
      <c r="ADN110" s="21">
        <f t="shared" si="1720"/>
        <v>0</v>
      </c>
      <c r="ADO110" s="21"/>
      <c r="ADP110" s="21">
        <f t="shared" si="1720"/>
        <v>0</v>
      </c>
      <c r="ADQ110" s="21"/>
      <c r="ADR110" s="21">
        <f t="shared" si="1720"/>
        <v>0</v>
      </c>
      <c r="ADS110" s="21"/>
      <c r="ADT110" s="21">
        <f t="shared" si="1720"/>
        <v>0</v>
      </c>
      <c r="ADU110" s="21"/>
      <c r="ADV110" s="21">
        <f t="shared" si="1721"/>
        <v>0</v>
      </c>
      <c r="ADW110" s="21"/>
      <c r="ADX110" s="21">
        <f t="shared" si="1721"/>
        <v>0</v>
      </c>
      <c r="ADY110" s="21"/>
      <c r="ADZ110" s="21">
        <f t="shared" si="1721"/>
        <v>0</v>
      </c>
      <c r="AEA110" s="21"/>
      <c r="AEB110" s="21">
        <f t="shared" si="1721"/>
        <v>0</v>
      </c>
      <c r="AEC110" s="21"/>
      <c r="AED110" s="21">
        <f t="shared" si="1722"/>
        <v>0</v>
      </c>
      <c r="AEE110" s="21"/>
      <c r="AEF110" s="21">
        <f t="shared" si="1722"/>
        <v>0</v>
      </c>
      <c r="AEG110" s="21"/>
      <c r="AEH110" s="21">
        <f t="shared" si="1722"/>
        <v>0</v>
      </c>
      <c r="AEI110" s="21"/>
      <c r="AEJ110" s="21">
        <f t="shared" si="1722"/>
        <v>0</v>
      </c>
      <c r="AEK110" s="21"/>
      <c r="AEL110" s="21">
        <f t="shared" si="1722"/>
        <v>0</v>
      </c>
      <c r="AEM110" s="21"/>
      <c r="AEN110" s="21">
        <f t="shared" si="1723"/>
        <v>0</v>
      </c>
      <c r="AEO110" s="21"/>
      <c r="AEP110" s="21">
        <f t="shared" si="1723"/>
        <v>0</v>
      </c>
      <c r="AEQ110" s="21"/>
      <c r="AER110" s="21">
        <f t="shared" si="1723"/>
        <v>0</v>
      </c>
      <c r="AES110" s="21"/>
      <c r="AET110" s="21">
        <f t="shared" si="1723"/>
        <v>0</v>
      </c>
      <c r="AEU110" s="21"/>
      <c r="AEV110" s="21">
        <f t="shared" si="1724"/>
        <v>0</v>
      </c>
      <c r="AEW110" s="21"/>
      <c r="AEX110" s="21">
        <f t="shared" si="1724"/>
        <v>0</v>
      </c>
      <c r="AEY110" s="21"/>
      <c r="AEZ110" s="21">
        <f t="shared" si="1724"/>
        <v>0</v>
      </c>
      <c r="AFA110" s="21"/>
      <c r="AFB110" s="21">
        <f t="shared" si="1724"/>
        <v>0</v>
      </c>
      <c r="AFC110" s="21"/>
      <c r="AFD110" s="21">
        <f t="shared" si="1724"/>
        <v>0</v>
      </c>
      <c r="AFE110" s="21"/>
      <c r="AFF110" s="21">
        <f t="shared" si="1725"/>
        <v>0</v>
      </c>
      <c r="AFG110" s="21"/>
      <c r="AFH110" s="21">
        <f t="shared" si="1725"/>
        <v>0</v>
      </c>
      <c r="AFI110" s="21"/>
      <c r="AFJ110" s="21">
        <f t="shared" si="1725"/>
        <v>0</v>
      </c>
      <c r="AFK110" s="21"/>
      <c r="AFL110" s="21">
        <f t="shared" si="1725"/>
        <v>0</v>
      </c>
      <c r="AFM110" s="21"/>
      <c r="AFN110" s="21">
        <f t="shared" si="1726"/>
        <v>0</v>
      </c>
      <c r="AFO110" s="21"/>
      <c r="AFP110" s="21">
        <f t="shared" si="1726"/>
        <v>0</v>
      </c>
      <c r="AFQ110" s="21"/>
      <c r="AFR110" s="21">
        <f t="shared" si="1726"/>
        <v>0</v>
      </c>
      <c r="AFS110" s="21"/>
      <c r="AFT110" s="21">
        <f t="shared" si="1726"/>
        <v>0</v>
      </c>
      <c r="AFU110" s="21"/>
      <c r="AFV110" s="21">
        <f t="shared" si="1726"/>
        <v>0</v>
      </c>
      <c r="AFW110" s="21"/>
      <c r="AFX110" s="21">
        <f t="shared" si="1727"/>
        <v>0</v>
      </c>
      <c r="AFY110" s="21"/>
      <c r="AFZ110" s="21">
        <f t="shared" si="1727"/>
        <v>0</v>
      </c>
      <c r="AGA110" s="21"/>
      <c r="AGB110" s="21">
        <f t="shared" si="1727"/>
        <v>0</v>
      </c>
      <c r="AGC110" s="21"/>
      <c r="AGD110" s="21">
        <f t="shared" si="1727"/>
        <v>0</v>
      </c>
      <c r="AGE110" s="21"/>
      <c r="AGF110" s="21">
        <f t="shared" si="1728"/>
        <v>0</v>
      </c>
      <c r="AGG110" s="21"/>
      <c r="AGH110" s="21">
        <f t="shared" si="1728"/>
        <v>0</v>
      </c>
      <c r="AGI110" s="21"/>
      <c r="AGJ110" s="21">
        <f t="shared" si="1728"/>
        <v>0</v>
      </c>
      <c r="AGK110" s="21"/>
      <c r="AGL110" s="21">
        <f t="shared" si="1728"/>
        <v>0</v>
      </c>
      <c r="AGM110" s="21"/>
      <c r="AGN110" s="21">
        <f t="shared" si="1728"/>
        <v>0</v>
      </c>
      <c r="AGO110" s="21"/>
      <c r="AGP110" s="21">
        <f t="shared" si="1729"/>
        <v>0</v>
      </c>
      <c r="AGQ110" s="21"/>
      <c r="AGR110" s="21">
        <f t="shared" si="1729"/>
        <v>0</v>
      </c>
      <c r="AGS110" s="21"/>
      <c r="AGT110" s="21">
        <f t="shared" si="1729"/>
        <v>0</v>
      </c>
      <c r="AGU110" s="21"/>
      <c r="AGV110" s="21">
        <f t="shared" si="1729"/>
        <v>0</v>
      </c>
      <c r="AGW110" s="21"/>
      <c r="AGX110" s="21">
        <f t="shared" si="1730"/>
        <v>0</v>
      </c>
      <c r="AGY110" s="21"/>
      <c r="AGZ110" s="21">
        <f t="shared" si="1730"/>
        <v>0</v>
      </c>
      <c r="AHA110" s="21"/>
      <c r="AHB110" s="21">
        <f t="shared" si="1730"/>
        <v>0</v>
      </c>
      <c r="AHC110" s="21"/>
      <c r="AHD110" s="21">
        <f t="shared" si="1730"/>
        <v>0</v>
      </c>
      <c r="AHE110" s="21"/>
      <c r="AHF110" s="21">
        <f t="shared" si="1730"/>
        <v>0</v>
      </c>
      <c r="AHG110" s="21"/>
      <c r="AHH110" s="21">
        <f t="shared" si="1731"/>
        <v>0</v>
      </c>
      <c r="AHI110" s="21"/>
      <c r="AHJ110" s="21">
        <f t="shared" si="1731"/>
        <v>0</v>
      </c>
      <c r="AHK110" s="21"/>
      <c r="AHL110" s="21">
        <f t="shared" si="1731"/>
        <v>0</v>
      </c>
      <c r="AHM110" s="21"/>
      <c r="AHN110" s="21">
        <f t="shared" si="1731"/>
        <v>0</v>
      </c>
      <c r="AHO110" s="21"/>
      <c r="AHP110" s="21">
        <f t="shared" si="1732"/>
        <v>0</v>
      </c>
      <c r="AHQ110" s="21"/>
      <c r="AHR110" s="21">
        <f t="shared" si="1732"/>
        <v>0</v>
      </c>
      <c r="AHS110" s="21"/>
      <c r="AHT110" s="21">
        <f t="shared" si="1732"/>
        <v>0</v>
      </c>
      <c r="AHU110" s="21"/>
      <c r="AHV110" s="21">
        <f t="shared" si="1732"/>
        <v>0</v>
      </c>
      <c r="AHW110" s="21"/>
      <c r="AHX110" s="21">
        <f t="shared" si="1732"/>
        <v>0</v>
      </c>
      <c r="AHY110" s="21"/>
      <c r="AHZ110" s="21">
        <f t="shared" si="1733"/>
        <v>0</v>
      </c>
      <c r="AIA110" s="21"/>
      <c r="AIB110" s="21">
        <f t="shared" si="1733"/>
        <v>0</v>
      </c>
      <c r="AIC110" s="21"/>
      <c r="AID110" s="21">
        <f t="shared" si="1733"/>
        <v>0</v>
      </c>
      <c r="AIE110" s="21"/>
      <c r="AIF110" s="21">
        <f t="shared" si="1733"/>
        <v>0</v>
      </c>
      <c r="AIG110" s="21"/>
      <c r="AIH110" s="21">
        <f t="shared" si="1734"/>
        <v>0</v>
      </c>
      <c r="AII110" s="21"/>
      <c r="AIJ110" s="21">
        <f t="shared" si="1734"/>
        <v>0</v>
      </c>
      <c r="AIK110" s="21"/>
      <c r="AIL110" s="21">
        <f t="shared" si="1734"/>
        <v>0</v>
      </c>
      <c r="AIM110" s="21"/>
      <c r="AIN110" s="21">
        <f t="shared" si="1734"/>
        <v>0</v>
      </c>
      <c r="AIO110" s="21"/>
      <c r="AIP110" s="21">
        <f t="shared" si="1734"/>
        <v>0</v>
      </c>
      <c r="AIQ110" s="21"/>
      <c r="AIR110" s="21">
        <f t="shared" si="1735"/>
        <v>0</v>
      </c>
      <c r="AIS110" s="21"/>
      <c r="AIT110" s="21">
        <f t="shared" si="1735"/>
        <v>0</v>
      </c>
      <c r="AIU110" s="21"/>
      <c r="AIV110" s="21">
        <f t="shared" si="1735"/>
        <v>0</v>
      </c>
      <c r="AIW110" s="21"/>
      <c r="AIX110" s="21">
        <f t="shared" si="1735"/>
        <v>0</v>
      </c>
      <c r="AIY110" s="21"/>
      <c r="AIZ110" s="21">
        <f t="shared" si="1689"/>
        <v>0</v>
      </c>
      <c r="AJA110" s="21"/>
    </row>
    <row r="111" spans="2:937" ht="13.5" customHeight="1" x14ac:dyDescent="0.25">
      <c r="B111" s="31">
        <v>106</v>
      </c>
      <c r="C111" s="192" t="s">
        <v>209</v>
      </c>
      <c r="D111" s="67" t="s">
        <v>162</v>
      </c>
      <c r="E111" s="194" t="s">
        <v>404</v>
      </c>
      <c r="F111" s="194" t="str">
        <f>_xlfn.XLOOKUP(D111,'WTG PH-III'!$D$5:$D$198,'WTG PH-III'!$B$5:$B$198,0,0,1)</f>
        <v>PSS-14</v>
      </c>
      <c r="G111" s="22" t="s">
        <v>537</v>
      </c>
      <c r="H111" s="22" t="s">
        <v>549</v>
      </c>
      <c r="I111" s="61">
        <v>12</v>
      </c>
      <c r="J111" s="21">
        <v>253</v>
      </c>
      <c r="K111" s="21">
        <f t="shared" si="1458"/>
        <v>253.00000000000006</v>
      </c>
      <c r="L111" s="21">
        <f t="shared" si="1459"/>
        <v>253</v>
      </c>
      <c r="M111" s="21">
        <f t="shared" si="1460"/>
        <v>0</v>
      </c>
      <c r="N111" s="95">
        <f>VLOOKUP(D111,'WTG PH-III'!$D$5:$U$198,17,0)</f>
        <v>45797</v>
      </c>
      <c r="O111" s="95">
        <f>VLOOKUP(D111,'WTG PH-III'!$D$5:$U$198,18,0)</f>
        <v>45806</v>
      </c>
      <c r="P111" s="21">
        <f t="shared" si="1461"/>
        <v>0</v>
      </c>
      <c r="Q111" s="21"/>
      <c r="R111" s="21">
        <f t="shared" si="1462"/>
        <v>0</v>
      </c>
      <c r="S111" s="21"/>
      <c r="T111" s="21">
        <f t="shared" si="1463"/>
        <v>0</v>
      </c>
      <c r="U111" s="21"/>
      <c r="V111" s="21">
        <f t="shared" si="1464"/>
        <v>0</v>
      </c>
      <c r="W111" s="21"/>
      <c r="X111" s="21">
        <f t="shared" si="1465"/>
        <v>0</v>
      </c>
      <c r="Y111" s="21"/>
      <c r="Z111" s="21">
        <f t="shared" si="1466"/>
        <v>0</v>
      </c>
      <c r="AA111" s="21"/>
      <c r="AB111" s="21">
        <f t="shared" si="1467"/>
        <v>0</v>
      </c>
      <c r="AC111" s="21"/>
      <c r="AD111" s="21">
        <f t="shared" si="1468"/>
        <v>0</v>
      </c>
      <c r="AE111" s="21"/>
      <c r="AF111" s="21">
        <f t="shared" si="1469"/>
        <v>0</v>
      </c>
      <c r="AG111" s="21"/>
      <c r="AH111" s="21">
        <f t="shared" si="1470"/>
        <v>0</v>
      </c>
      <c r="AI111" s="21"/>
      <c r="AJ111" s="21">
        <f t="shared" si="1471"/>
        <v>0</v>
      </c>
      <c r="AK111" s="21"/>
      <c r="AL111" s="21">
        <f t="shared" si="1472"/>
        <v>0</v>
      </c>
      <c r="AM111" s="21"/>
      <c r="AN111" s="21">
        <f t="shared" si="1473"/>
        <v>0</v>
      </c>
      <c r="AO111" s="21"/>
      <c r="AP111" s="21">
        <f t="shared" si="1474"/>
        <v>0</v>
      </c>
      <c r="AQ111" s="21"/>
      <c r="AR111" s="21">
        <f t="shared" si="1475"/>
        <v>0</v>
      </c>
      <c r="AS111" s="21"/>
      <c r="AT111" s="21">
        <f t="shared" si="1476"/>
        <v>0</v>
      </c>
      <c r="AU111" s="21"/>
      <c r="AV111" s="21">
        <f t="shared" si="1477"/>
        <v>0</v>
      </c>
      <c r="AW111" s="21"/>
      <c r="AX111" s="21">
        <f t="shared" si="1478"/>
        <v>0</v>
      </c>
      <c r="AY111" s="21"/>
      <c r="AZ111" s="21">
        <f t="shared" si="1479"/>
        <v>0</v>
      </c>
      <c r="BA111" s="21"/>
      <c r="BB111" s="21">
        <f t="shared" si="1480"/>
        <v>0</v>
      </c>
      <c r="BC111" s="21"/>
      <c r="BD111" s="21">
        <f t="shared" si="1481"/>
        <v>0</v>
      </c>
      <c r="BE111" s="21"/>
      <c r="BF111" s="21">
        <f t="shared" si="1482"/>
        <v>0</v>
      </c>
      <c r="BG111" s="21"/>
      <c r="BH111" s="21">
        <f t="shared" si="1483"/>
        <v>0</v>
      </c>
      <c r="BI111" s="21"/>
      <c r="BJ111" s="21">
        <f t="shared" si="1484"/>
        <v>0</v>
      </c>
      <c r="BK111" s="21"/>
      <c r="BL111" s="21">
        <f t="shared" si="1485"/>
        <v>0</v>
      </c>
      <c r="BM111" s="21"/>
      <c r="BN111" s="21">
        <f t="shared" si="1486"/>
        <v>0</v>
      </c>
      <c r="BO111" s="21"/>
      <c r="BP111" s="21">
        <f t="shared" si="1487"/>
        <v>0</v>
      </c>
      <c r="BQ111" s="21"/>
      <c r="BR111" s="21">
        <f t="shared" si="1488"/>
        <v>0</v>
      </c>
      <c r="BS111" s="21"/>
      <c r="BT111" s="21">
        <f t="shared" si="1489"/>
        <v>0</v>
      </c>
      <c r="BU111" s="21"/>
      <c r="BV111" s="21">
        <f t="shared" si="1490"/>
        <v>0</v>
      </c>
      <c r="BW111" s="21"/>
      <c r="BX111" s="21">
        <f t="shared" si="1491"/>
        <v>0</v>
      </c>
      <c r="BY111" s="21"/>
      <c r="BZ111" s="21">
        <f t="shared" si="1492"/>
        <v>0</v>
      </c>
      <c r="CA111" s="21"/>
      <c r="CB111" s="21">
        <f t="shared" si="1493"/>
        <v>0</v>
      </c>
      <c r="CC111" s="21"/>
      <c r="CD111" s="21">
        <f t="shared" si="1494"/>
        <v>0</v>
      </c>
      <c r="CE111" s="21"/>
      <c r="CF111" s="21">
        <f t="shared" si="1495"/>
        <v>0</v>
      </c>
      <c r="CG111" s="21"/>
      <c r="CH111" s="21">
        <f t="shared" si="1496"/>
        <v>0</v>
      </c>
      <c r="CI111" s="21"/>
      <c r="CJ111" s="21">
        <f t="shared" si="1497"/>
        <v>0</v>
      </c>
      <c r="CK111" s="21"/>
      <c r="CL111" s="21">
        <f t="shared" si="1498"/>
        <v>0</v>
      </c>
      <c r="CM111" s="21"/>
      <c r="CN111" s="21">
        <f t="shared" si="1499"/>
        <v>0</v>
      </c>
      <c r="CO111" s="21"/>
      <c r="CP111" s="21">
        <f t="shared" si="1500"/>
        <v>0</v>
      </c>
      <c r="CQ111" s="21"/>
      <c r="CR111" s="21">
        <f t="shared" si="1501"/>
        <v>0</v>
      </c>
      <c r="CS111" s="21"/>
      <c r="CT111" s="21">
        <f t="shared" si="1502"/>
        <v>0</v>
      </c>
      <c r="CU111" s="21"/>
      <c r="CV111" s="21">
        <f t="shared" si="1503"/>
        <v>0</v>
      </c>
      <c r="CW111" s="21"/>
      <c r="CX111" s="21">
        <f t="shared" si="1504"/>
        <v>0</v>
      </c>
      <c r="CY111" s="21"/>
      <c r="CZ111" s="21">
        <f t="shared" si="1505"/>
        <v>0</v>
      </c>
      <c r="DA111" s="21"/>
      <c r="DB111" s="21">
        <f t="shared" si="1506"/>
        <v>0</v>
      </c>
      <c r="DC111" s="21"/>
      <c r="DD111" s="21">
        <f t="shared" si="1507"/>
        <v>0</v>
      </c>
      <c r="DE111" s="21"/>
      <c r="DF111" s="21">
        <f t="shared" si="1508"/>
        <v>0</v>
      </c>
      <c r="DG111" s="21"/>
      <c r="DH111" s="21">
        <f t="shared" si="1509"/>
        <v>0</v>
      </c>
      <c r="DI111" s="21"/>
      <c r="DJ111" s="21">
        <f t="shared" si="1510"/>
        <v>0</v>
      </c>
      <c r="DK111" s="21"/>
      <c r="DL111" s="21">
        <f t="shared" si="1511"/>
        <v>0</v>
      </c>
      <c r="DM111" s="21"/>
      <c r="DN111" s="21">
        <f t="shared" si="1512"/>
        <v>0</v>
      </c>
      <c r="DO111" s="21"/>
      <c r="DP111" s="21">
        <f t="shared" si="1513"/>
        <v>0</v>
      </c>
      <c r="DQ111" s="21"/>
      <c r="DR111" s="21">
        <f t="shared" si="1514"/>
        <v>0</v>
      </c>
      <c r="DS111" s="21"/>
      <c r="DT111" s="21">
        <f t="shared" si="1515"/>
        <v>0</v>
      </c>
      <c r="DU111" s="21"/>
      <c r="DV111" s="21">
        <f t="shared" si="1516"/>
        <v>0</v>
      </c>
      <c r="DW111" s="21"/>
      <c r="DX111" s="21">
        <f t="shared" si="1517"/>
        <v>0</v>
      </c>
      <c r="DY111" s="21"/>
      <c r="DZ111" s="21">
        <f t="shared" si="1518"/>
        <v>0</v>
      </c>
      <c r="EA111" s="21"/>
      <c r="EB111" s="21">
        <f t="shared" si="1519"/>
        <v>0</v>
      </c>
      <c r="EC111" s="21"/>
      <c r="ED111" s="21">
        <f t="shared" si="1520"/>
        <v>0</v>
      </c>
      <c r="EE111" s="21"/>
      <c r="EF111" s="21">
        <f t="shared" si="1521"/>
        <v>0</v>
      </c>
      <c r="EG111" s="21"/>
      <c r="EH111" s="21">
        <f t="shared" si="1522"/>
        <v>0</v>
      </c>
      <c r="EI111" s="21"/>
      <c r="EJ111" s="21">
        <f t="shared" si="1523"/>
        <v>0</v>
      </c>
      <c r="EK111" s="21"/>
      <c r="EL111" s="21">
        <f t="shared" si="1524"/>
        <v>0</v>
      </c>
      <c r="EM111" s="21"/>
      <c r="EN111" s="21">
        <f t="shared" si="1525"/>
        <v>0</v>
      </c>
      <c r="EO111" s="21"/>
      <c r="EP111" s="21">
        <f t="shared" si="1526"/>
        <v>0</v>
      </c>
      <c r="EQ111" s="21"/>
      <c r="ER111" s="21">
        <f t="shared" si="1527"/>
        <v>0</v>
      </c>
      <c r="ES111" s="21"/>
      <c r="ET111" s="21">
        <f t="shared" si="1528"/>
        <v>0</v>
      </c>
      <c r="EU111" s="21"/>
      <c r="EV111" s="21">
        <f t="shared" si="1529"/>
        <v>0</v>
      </c>
      <c r="EW111" s="21"/>
      <c r="EX111" s="21">
        <f t="shared" si="1530"/>
        <v>0</v>
      </c>
      <c r="EY111" s="21"/>
      <c r="EZ111" s="21">
        <f t="shared" si="1531"/>
        <v>0</v>
      </c>
      <c r="FA111" s="21"/>
      <c r="FB111" s="21">
        <f t="shared" si="1532"/>
        <v>0</v>
      </c>
      <c r="FC111" s="21"/>
      <c r="FD111" s="21">
        <f t="shared" si="1533"/>
        <v>0</v>
      </c>
      <c r="FE111" s="21"/>
      <c r="FF111" s="21">
        <f t="shared" si="1534"/>
        <v>0</v>
      </c>
      <c r="FG111" s="21"/>
      <c r="FH111" s="21">
        <f t="shared" si="1535"/>
        <v>0</v>
      </c>
      <c r="FI111" s="21"/>
      <c r="FJ111" s="21">
        <f t="shared" si="1536"/>
        <v>0</v>
      </c>
      <c r="FK111" s="21"/>
      <c r="FL111" s="21">
        <f t="shared" si="1537"/>
        <v>0</v>
      </c>
      <c r="FM111" s="21"/>
      <c r="FN111" s="21">
        <f t="shared" si="1538"/>
        <v>0</v>
      </c>
      <c r="FO111" s="21"/>
      <c r="FP111" s="21">
        <f t="shared" si="1539"/>
        <v>0</v>
      </c>
      <c r="FQ111" s="21"/>
      <c r="FR111" s="21">
        <f t="shared" si="1540"/>
        <v>0</v>
      </c>
      <c r="FS111" s="21"/>
      <c r="FT111" s="21">
        <f t="shared" si="1541"/>
        <v>0</v>
      </c>
      <c r="FU111" s="21"/>
      <c r="FV111" s="21">
        <f t="shared" si="1542"/>
        <v>0</v>
      </c>
      <c r="FW111" s="21"/>
      <c r="FX111" s="21">
        <f t="shared" si="1543"/>
        <v>0</v>
      </c>
      <c r="FY111" s="21"/>
      <c r="FZ111" s="21">
        <f t="shared" si="1544"/>
        <v>0</v>
      </c>
      <c r="GA111" s="21"/>
      <c r="GB111" s="21">
        <f t="shared" si="1545"/>
        <v>0</v>
      </c>
      <c r="GC111" s="21"/>
      <c r="GD111" s="21">
        <f t="shared" si="1546"/>
        <v>0</v>
      </c>
      <c r="GE111" s="21"/>
      <c r="GF111" s="21">
        <f t="shared" si="1547"/>
        <v>0</v>
      </c>
      <c r="GG111" s="21"/>
      <c r="GH111" s="21">
        <f t="shared" si="1548"/>
        <v>0</v>
      </c>
      <c r="GI111" s="21"/>
      <c r="GJ111" s="21">
        <f t="shared" si="1549"/>
        <v>0</v>
      </c>
      <c r="GK111" s="21"/>
      <c r="GL111" s="21">
        <f t="shared" si="1550"/>
        <v>0</v>
      </c>
      <c r="GM111" s="21"/>
      <c r="GN111" s="21">
        <f t="shared" si="1551"/>
        <v>0</v>
      </c>
      <c r="GO111" s="21"/>
      <c r="GP111" s="21">
        <f t="shared" si="1552"/>
        <v>0</v>
      </c>
      <c r="GQ111" s="21"/>
      <c r="GR111" s="21">
        <f t="shared" si="1553"/>
        <v>0</v>
      </c>
      <c r="GS111" s="21"/>
      <c r="GT111" s="21">
        <f t="shared" si="1554"/>
        <v>0</v>
      </c>
      <c r="GU111" s="21"/>
      <c r="GV111" s="21">
        <f t="shared" si="1555"/>
        <v>0</v>
      </c>
      <c r="GW111" s="21"/>
      <c r="GX111" s="21">
        <f t="shared" si="1556"/>
        <v>0</v>
      </c>
      <c r="GY111" s="21"/>
      <c r="GZ111" s="21">
        <f t="shared" si="1557"/>
        <v>0</v>
      </c>
      <c r="HA111" s="21"/>
      <c r="HB111" s="21">
        <f t="shared" si="1558"/>
        <v>0</v>
      </c>
      <c r="HC111" s="21"/>
      <c r="HD111" s="21">
        <f t="shared" si="1559"/>
        <v>0</v>
      </c>
      <c r="HE111" s="21"/>
      <c r="HF111" s="21">
        <f t="shared" si="1560"/>
        <v>0</v>
      </c>
      <c r="HG111" s="21"/>
      <c r="HH111" s="21">
        <f t="shared" si="1561"/>
        <v>0</v>
      </c>
      <c r="HI111" s="21"/>
      <c r="HJ111" s="21">
        <f t="shared" si="1562"/>
        <v>0</v>
      </c>
      <c r="HK111" s="21"/>
      <c r="HL111" s="21">
        <f t="shared" si="1563"/>
        <v>0</v>
      </c>
      <c r="HM111" s="21"/>
      <c r="HN111" s="21">
        <f t="shared" si="1564"/>
        <v>0</v>
      </c>
      <c r="HO111" s="21"/>
      <c r="HP111" s="21">
        <f t="shared" si="1565"/>
        <v>0</v>
      </c>
      <c r="HQ111" s="21"/>
      <c r="HR111" s="21">
        <f t="shared" si="1566"/>
        <v>0</v>
      </c>
      <c r="HS111" s="21"/>
      <c r="HT111" s="21">
        <f t="shared" si="1567"/>
        <v>0</v>
      </c>
      <c r="HU111" s="21"/>
      <c r="HV111" s="21">
        <f t="shared" si="1568"/>
        <v>0</v>
      </c>
      <c r="HW111" s="21"/>
      <c r="HX111" s="21">
        <f t="shared" si="1569"/>
        <v>0</v>
      </c>
      <c r="HY111" s="21"/>
      <c r="HZ111" s="21">
        <f t="shared" si="1570"/>
        <v>0</v>
      </c>
      <c r="IA111" s="21"/>
      <c r="IB111" s="21">
        <f t="shared" si="1571"/>
        <v>0</v>
      </c>
      <c r="IC111" s="21"/>
      <c r="ID111" s="21">
        <f t="shared" si="1572"/>
        <v>0</v>
      </c>
      <c r="IE111" s="21"/>
      <c r="IF111" s="21">
        <f t="shared" si="1573"/>
        <v>0</v>
      </c>
      <c r="IG111" s="21"/>
      <c r="IH111" s="21">
        <f t="shared" si="1574"/>
        <v>0</v>
      </c>
      <c r="II111" s="21"/>
      <c r="IJ111" s="21">
        <f t="shared" si="1575"/>
        <v>0</v>
      </c>
      <c r="IK111" s="21"/>
      <c r="IL111" s="21">
        <f t="shared" si="1576"/>
        <v>0</v>
      </c>
      <c r="IM111" s="21"/>
      <c r="IN111" s="21">
        <f t="shared" si="1577"/>
        <v>0</v>
      </c>
      <c r="IO111" s="21"/>
      <c r="IP111" s="21">
        <f t="shared" si="1578"/>
        <v>0</v>
      </c>
      <c r="IQ111" s="21"/>
      <c r="IR111" s="21">
        <f t="shared" si="1579"/>
        <v>0</v>
      </c>
      <c r="IS111" s="21"/>
      <c r="IT111" s="21">
        <f t="shared" si="1580"/>
        <v>0</v>
      </c>
      <c r="IU111" s="21"/>
      <c r="IV111" s="21">
        <f t="shared" si="1581"/>
        <v>0</v>
      </c>
      <c r="IW111" s="21"/>
      <c r="IX111" s="21">
        <f t="shared" si="1582"/>
        <v>0</v>
      </c>
      <c r="IY111" s="21"/>
      <c r="IZ111" s="21">
        <f t="shared" si="1583"/>
        <v>0</v>
      </c>
      <c r="JA111" s="21"/>
      <c r="JB111" s="21">
        <f t="shared" si="1584"/>
        <v>0</v>
      </c>
      <c r="JC111" s="21"/>
      <c r="JD111" s="21">
        <f t="shared" si="1585"/>
        <v>0</v>
      </c>
      <c r="JE111" s="21"/>
      <c r="JF111" s="21">
        <f t="shared" si="1586"/>
        <v>0</v>
      </c>
      <c r="JG111" s="21"/>
      <c r="JH111" s="21">
        <f t="shared" si="1587"/>
        <v>0</v>
      </c>
      <c r="JI111" s="21"/>
      <c r="JJ111" s="21">
        <f t="shared" si="1588"/>
        <v>0</v>
      </c>
      <c r="JK111" s="21"/>
      <c r="JL111" s="21">
        <f t="shared" si="1589"/>
        <v>0</v>
      </c>
      <c r="JM111" s="21"/>
      <c r="JN111" s="21">
        <f t="shared" si="1590"/>
        <v>0</v>
      </c>
      <c r="JO111" s="21"/>
      <c r="JP111" s="21">
        <f t="shared" si="1591"/>
        <v>0</v>
      </c>
      <c r="JQ111" s="21"/>
      <c r="JR111" s="21">
        <f t="shared" si="1592"/>
        <v>0</v>
      </c>
      <c r="JS111" s="21"/>
      <c r="JT111" s="21">
        <f t="shared" si="1593"/>
        <v>0</v>
      </c>
      <c r="JU111" s="21"/>
      <c r="JV111" s="21">
        <f t="shared" si="1594"/>
        <v>0</v>
      </c>
      <c r="JW111" s="21"/>
      <c r="JX111" s="21">
        <f t="shared" si="1595"/>
        <v>0</v>
      </c>
      <c r="JY111" s="21"/>
      <c r="JZ111" s="21">
        <f t="shared" si="1596"/>
        <v>0</v>
      </c>
      <c r="KA111" s="21"/>
      <c r="KB111" s="21">
        <f t="shared" si="1597"/>
        <v>0</v>
      </c>
      <c r="KC111" s="21"/>
      <c r="KD111" s="21">
        <f t="shared" si="1598"/>
        <v>0</v>
      </c>
      <c r="KE111" s="21"/>
      <c r="KF111" s="21">
        <f t="shared" si="1599"/>
        <v>0</v>
      </c>
      <c r="KG111" s="21"/>
      <c r="KH111" s="21">
        <f t="shared" si="1600"/>
        <v>0</v>
      </c>
      <c r="KI111" s="21"/>
      <c r="KJ111" s="21">
        <f t="shared" si="1601"/>
        <v>0</v>
      </c>
      <c r="KK111" s="21"/>
      <c r="KL111" s="21">
        <f t="shared" si="1602"/>
        <v>0</v>
      </c>
      <c r="KM111" s="21"/>
      <c r="KN111" s="21">
        <f t="shared" si="1603"/>
        <v>0</v>
      </c>
      <c r="KO111" s="21"/>
      <c r="KP111" s="21">
        <f t="shared" si="1604"/>
        <v>0</v>
      </c>
      <c r="KQ111" s="21"/>
      <c r="KR111" s="21">
        <f t="shared" si="1605"/>
        <v>0</v>
      </c>
      <c r="KS111" s="21"/>
      <c r="KT111" s="21">
        <f t="shared" si="1606"/>
        <v>0</v>
      </c>
      <c r="KU111" s="21"/>
      <c r="KV111" s="21">
        <f t="shared" si="1607"/>
        <v>0</v>
      </c>
      <c r="KW111" s="21"/>
      <c r="KX111" s="21">
        <f t="shared" si="1608"/>
        <v>0</v>
      </c>
      <c r="KY111" s="21"/>
      <c r="KZ111" s="21">
        <f t="shared" si="1609"/>
        <v>0</v>
      </c>
      <c r="LA111" s="21"/>
      <c r="LB111" s="21">
        <f t="shared" si="1610"/>
        <v>0</v>
      </c>
      <c r="LC111" s="21"/>
      <c r="LD111" s="21">
        <f t="shared" si="1611"/>
        <v>0</v>
      </c>
      <c r="LE111" s="21"/>
      <c r="LF111" s="21">
        <f t="shared" si="1612"/>
        <v>0</v>
      </c>
      <c r="LG111" s="21"/>
      <c r="LH111" s="21">
        <f t="shared" si="1613"/>
        <v>0</v>
      </c>
      <c r="LI111" s="21"/>
      <c r="LJ111" s="21">
        <f t="shared" si="1614"/>
        <v>25.3</v>
      </c>
      <c r="LK111" s="21"/>
      <c r="LL111" s="21">
        <f t="shared" si="1615"/>
        <v>25.3</v>
      </c>
      <c r="LM111" s="21"/>
      <c r="LN111" s="21">
        <f t="shared" si="1616"/>
        <v>25.3</v>
      </c>
      <c r="LO111" s="21"/>
      <c r="LP111" s="21">
        <f t="shared" si="1617"/>
        <v>25.3</v>
      </c>
      <c r="LQ111" s="21"/>
      <c r="LR111" s="21">
        <f t="shared" si="1618"/>
        <v>25.3</v>
      </c>
      <c r="LS111" s="21"/>
      <c r="LT111" s="21">
        <f t="shared" si="1619"/>
        <v>25.3</v>
      </c>
      <c r="LU111" s="21"/>
      <c r="LV111" s="21">
        <f t="shared" si="1620"/>
        <v>25.3</v>
      </c>
      <c r="LW111" s="21"/>
      <c r="LX111" s="21">
        <f t="shared" si="1621"/>
        <v>25.3</v>
      </c>
      <c r="LY111" s="21">
        <v>14</v>
      </c>
      <c r="LZ111" s="21">
        <f t="shared" si="1622"/>
        <v>25.3</v>
      </c>
      <c r="MA111" s="21">
        <v>26</v>
      </c>
      <c r="MB111" s="21">
        <f t="shared" si="1623"/>
        <v>25.3</v>
      </c>
      <c r="MC111" s="21">
        <v>11</v>
      </c>
      <c r="MD111" s="21">
        <f t="shared" si="1624"/>
        <v>0</v>
      </c>
      <c r="ME111" s="21">
        <v>20</v>
      </c>
      <c r="MF111" s="21">
        <f t="shared" si="1625"/>
        <v>0</v>
      </c>
      <c r="MG111" s="21">
        <v>29</v>
      </c>
      <c r="MH111" s="21">
        <f t="shared" si="1626"/>
        <v>0</v>
      </c>
      <c r="MI111" s="21">
        <v>31</v>
      </c>
      <c r="MJ111" s="21">
        <f t="shared" si="1627"/>
        <v>0</v>
      </c>
      <c r="MK111" s="21">
        <v>25</v>
      </c>
      <c r="ML111" s="21">
        <f t="shared" si="1628"/>
        <v>0</v>
      </c>
      <c r="MM111" s="21">
        <v>22</v>
      </c>
      <c r="MN111" s="21">
        <f t="shared" si="1629"/>
        <v>0</v>
      </c>
      <c r="MO111" s="21">
        <v>14</v>
      </c>
      <c r="MP111" s="21">
        <f t="shared" si="1630"/>
        <v>0</v>
      </c>
      <c r="MQ111" s="21">
        <v>21</v>
      </c>
      <c r="MR111" s="21">
        <f t="shared" si="1631"/>
        <v>0</v>
      </c>
      <c r="MS111" s="21">
        <v>17</v>
      </c>
      <c r="MT111" s="21">
        <f t="shared" si="1632"/>
        <v>0</v>
      </c>
      <c r="MU111" s="21">
        <v>23</v>
      </c>
      <c r="MV111" s="21">
        <f t="shared" si="1633"/>
        <v>0</v>
      </c>
      <c r="MW111" s="21"/>
      <c r="MX111" s="21">
        <f t="shared" si="1634"/>
        <v>0</v>
      </c>
      <c r="MY111" s="21"/>
      <c r="MZ111" s="21">
        <f t="shared" si="1635"/>
        <v>0</v>
      </c>
      <c r="NA111" s="21"/>
      <c r="NB111" s="21">
        <f t="shared" si="1636"/>
        <v>0</v>
      </c>
      <c r="NC111" s="21"/>
      <c r="ND111" s="21">
        <f t="shared" si="1637"/>
        <v>0</v>
      </c>
      <c r="NE111" s="21"/>
      <c r="NF111" s="21">
        <f t="shared" si="1638"/>
        <v>0</v>
      </c>
      <c r="NG111" s="21"/>
      <c r="NH111" s="21">
        <f t="shared" si="1639"/>
        <v>0</v>
      </c>
      <c r="NI111" s="21"/>
      <c r="NJ111" s="21">
        <f t="shared" si="1640"/>
        <v>0</v>
      </c>
      <c r="NK111" s="21"/>
      <c r="NL111" s="21">
        <f t="shared" si="1641"/>
        <v>0</v>
      </c>
      <c r="NM111" s="21"/>
      <c r="NN111" s="21">
        <f t="shared" si="1642"/>
        <v>0</v>
      </c>
      <c r="NO111" s="21"/>
      <c r="NP111" s="21">
        <f t="shared" si="1643"/>
        <v>0</v>
      </c>
      <c r="NQ111" s="21"/>
      <c r="NR111" s="21">
        <f t="shared" si="1644"/>
        <v>0</v>
      </c>
      <c r="NS111" s="21"/>
      <c r="NT111" s="21">
        <f t="shared" si="1645"/>
        <v>0</v>
      </c>
      <c r="NU111" s="21"/>
      <c r="NV111" s="21">
        <f t="shared" si="1646"/>
        <v>0</v>
      </c>
      <c r="NW111" s="21"/>
      <c r="NX111" s="21">
        <f t="shared" si="1647"/>
        <v>0</v>
      </c>
      <c r="NY111" s="21"/>
      <c r="NZ111" s="21">
        <f t="shared" si="1648"/>
        <v>0</v>
      </c>
      <c r="OA111" s="21"/>
      <c r="OB111" s="21">
        <f t="shared" si="1649"/>
        <v>0</v>
      </c>
      <c r="OC111" s="21"/>
      <c r="OD111" s="21">
        <f t="shared" si="1650"/>
        <v>0</v>
      </c>
      <c r="OE111" s="21"/>
      <c r="OF111" s="21">
        <f t="shared" si="1651"/>
        <v>0</v>
      </c>
      <c r="OG111" s="21"/>
      <c r="OH111" s="21">
        <f t="shared" si="1652"/>
        <v>0</v>
      </c>
      <c r="OI111" s="21"/>
      <c r="OJ111" s="21">
        <f t="shared" si="1653"/>
        <v>0</v>
      </c>
      <c r="OK111" s="21"/>
      <c r="OL111" s="21">
        <f t="shared" si="1654"/>
        <v>0</v>
      </c>
      <c r="OM111" s="21"/>
      <c r="ON111" s="21">
        <f t="shared" si="1655"/>
        <v>0</v>
      </c>
      <c r="OO111" s="21"/>
      <c r="OP111" s="21">
        <f t="shared" si="1655"/>
        <v>0</v>
      </c>
      <c r="OQ111" s="21"/>
      <c r="OR111" s="21">
        <f t="shared" si="1655"/>
        <v>0</v>
      </c>
      <c r="OS111" s="21"/>
      <c r="OT111" s="21">
        <f t="shared" si="1655"/>
        <v>0</v>
      </c>
      <c r="OU111" s="21"/>
      <c r="OV111" s="21">
        <f t="shared" si="1655"/>
        <v>0</v>
      </c>
      <c r="OW111" s="21"/>
      <c r="OX111" s="21">
        <f t="shared" si="1655"/>
        <v>0</v>
      </c>
      <c r="OY111" s="21"/>
      <c r="OZ111" s="21">
        <f t="shared" si="1655"/>
        <v>0</v>
      </c>
      <c r="PA111" s="21"/>
      <c r="PB111" s="21">
        <f t="shared" si="1656"/>
        <v>0</v>
      </c>
      <c r="PC111" s="21"/>
      <c r="PD111" s="21">
        <f t="shared" si="1656"/>
        <v>0</v>
      </c>
      <c r="PE111" s="21"/>
      <c r="PF111" s="21">
        <f t="shared" si="1656"/>
        <v>0</v>
      </c>
      <c r="PG111" s="21"/>
      <c r="PH111" s="21">
        <f t="shared" si="1656"/>
        <v>0</v>
      </c>
      <c r="PI111" s="21"/>
      <c r="PJ111" s="21">
        <f t="shared" si="1656"/>
        <v>0</v>
      </c>
      <c r="PK111" s="21"/>
      <c r="PL111" s="21">
        <f t="shared" si="1656"/>
        <v>0</v>
      </c>
      <c r="PM111" s="21"/>
      <c r="PN111" s="21">
        <f t="shared" si="1657"/>
        <v>0</v>
      </c>
      <c r="PO111" s="21"/>
      <c r="PP111" s="21">
        <f t="shared" si="1657"/>
        <v>0</v>
      </c>
      <c r="PQ111" s="21"/>
      <c r="PR111" s="21">
        <f t="shared" si="1657"/>
        <v>0</v>
      </c>
      <c r="PS111" s="21"/>
      <c r="PT111" s="21">
        <f t="shared" si="1657"/>
        <v>0</v>
      </c>
      <c r="PU111" s="21"/>
      <c r="PV111" s="21">
        <f t="shared" si="1657"/>
        <v>0</v>
      </c>
      <c r="PW111" s="21"/>
      <c r="PX111" s="21">
        <f t="shared" si="1657"/>
        <v>0</v>
      </c>
      <c r="PY111" s="21"/>
      <c r="PZ111" s="21">
        <f t="shared" si="1658"/>
        <v>0</v>
      </c>
      <c r="QA111" s="21"/>
      <c r="QB111" s="21">
        <f t="shared" si="1658"/>
        <v>0</v>
      </c>
      <c r="QC111" s="21"/>
      <c r="QD111" s="21">
        <f t="shared" si="1658"/>
        <v>0</v>
      </c>
      <c r="QE111" s="21"/>
      <c r="QF111" s="21">
        <f t="shared" si="1658"/>
        <v>0</v>
      </c>
      <c r="QG111" s="21"/>
      <c r="QH111" s="21">
        <f t="shared" si="1658"/>
        <v>0</v>
      </c>
      <c r="QI111" s="21"/>
      <c r="QJ111" s="21">
        <f t="shared" si="1658"/>
        <v>0</v>
      </c>
      <c r="QK111" s="21"/>
      <c r="QL111" s="21">
        <f t="shared" si="1659"/>
        <v>0</v>
      </c>
      <c r="QM111" s="21"/>
      <c r="QN111" s="21">
        <f t="shared" si="1659"/>
        <v>0</v>
      </c>
      <c r="QO111" s="21"/>
      <c r="QP111" s="21">
        <f t="shared" si="1659"/>
        <v>0</v>
      </c>
      <c r="QQ111" s="21"/>
      <c r="QR111" s="21">
        <f t="shared" si="1659"/>
        <v>0</v>
      </c>
      <c r="QS111" s="21"/>
      <c r="QT111" s="21">
        <f t="shared" si="1659"/>
        <v>0</v>
      </c>
      <c r="QU111" s="21"/>
      <c r="QV111" s="21">
        <f t="shared" si="1659"/>
        <v>0</v>
      </c>
      <c r="QW111" s="21"/>
      <c r="QX111" s="21">
        <f t="shared" si="1660"/>
        <v>0</v>
      </c>
      <c r="QY111" s="21"/>
      <c r="QZ111" s="21">
        <f t="shared" si="1660"/>
        <v>0</v>
      </c>
      <c r="RA111" s="21"/>
      <c r="RB111" s="21">
        <f t="shared" si="1660"/>
        <v>0</v>
      </c>
      <c r="RC111" s="21"/>
      <c r="RD111" s="21">
        <f t="shared" si="1660"/>
        <v>0</v>
      </c>
      <c r="RE111" s="21"/>
      <c r="RF111" s="21">
        <f t="shared" si="1660"/>
        <v>0</v>
      </c>
      <c r="RG111" s="21"/>
      <c r="RH111" s="21">
        <f t="shared" si="1660"/>
        <v>0</v>
      </c>
      <c r="RI111" s="21"/>
      <c r="RJ111" s="21">
        <f t="shared" si="1332"/>
        <v>0</v>
      </c>
      <c r="RK111" s="21"/>
      <c r="RL111" s="21">
        <f t="shared" si="1333"/>
        <v>0</v>
      </c>
      <c r="RM111" s="21"/>
      <c r="RN111" s="21">
        <f t="shared" si="1334"/>
        <v>0</v>
      </c>
      <c r="RO111" s="21"/>
      <c r="RP111" s="21">
        <f t="shared" si="1335"/>
        <v>0</v>
      </c>
      <c r="RQ111" s="21"/>
      <c r="RR111" s="21">
        <f t="shared" si="1336"/>
        <v>0</v>
      </c>
      <c r="RS111" s="21"/>
      <c r="RT111" s="21">
        <f t="shared" si="1337"/>
        <v>0</v>
      </c>
      <c r="RU111" s="21"/>
      <c r="RV111" s="21">
        <f t="shared" si="1338"/>
        <v>0</v>
      </c>
      <c r="RW111" s="21"/>
      <c r="RX111" s="21">
        <f t="shared" si="1339"/>
        <v>0</v>
      </c>
      <c r="RY111" s="21"/>
      <c r="RZ111" s="21">
        <f t="shared" si="1340"/>
        <v>0</v>
      </c>
      <c r="SA111" s="21"/>
      <c r="SB111" s="21">
        <f t="shared" si="1341"/>
        <v>0</v>
      </c>
      <c r="SC111" s="21"/>
      <c r="SD111" s="21">
        <f t="shared" si="1342"/>
        <v>0</v>
      </c>
      <c r="SE111" s="21"/>
      <c r="SF111" s="21">
        <f t="shared" si="1343"/>
        <v>0</v>
      </c>
      <c r="SG111" s="21"/>
      <c r="SH111" s="21">
        <f t="shared" si="1344"/>
        <v>0</v>
      </c>
      <c r="SI111" s="21"/>
      <c r="SJ111" s="21">
        <f t="shared" si="1345"/>
        <v>0</v>
      </c>
      <c r="SK111" s="21"/>
      <c r="SL111" s="21">
        <f t="shared" si="1346"/>
        <v>0</v>
      </c>
      <c r="SM111" s="21"/>
      <c r="SN111" s="21">
        <f t="shared" si="1661"/>
        <v>0</v>
      </c>
      <c r="SO111" s="21"/>
      <c r="SP111" s="21">
        <f t="shared" si="1348"/>
        <v>0</v>
      </c>
      <c r="SQ111" s="21"/>
      <c r="SR111" s="21">
        <f t="shared" si="1349"/>
        <v>0</v>
      </c>
      <c r="SS111" s="21"/>
      <c r="ST111" s="21">
        <f t="shared" si="1350"/>
        <v>0</v>
      </c>
      <c r="SU111" s="21"/>
      <c r="SV111" s="21">
        <f t="shared" si="1351"/>
        <v>0</v>
      </c>
      <c r="SW111" s="21"/>
      <c r="SX111" s="21">
        <f t="shared" si="1352"/>
        <v>0</v>
      </c>
      <c r="SY111" s="21"/>
      <c r="SZ111" s="21">
        <f t="shared" si="1353"/>
        <v>0</v>
      </c>
      <c r="TA111" s="21"/>
      <c r="TB111" s="21">
        <f t="shared" si="1354"/>
        <v>0</v>
      </c>
      <c r="TC111" s="21"/>
      <c r="TD111" s="21">
        <f t="shared" si="1662"/>
        <v>0</v>
      </c>
      <c r="TE111" s="21"/>
      <c r="TF111" s="21">
        <f t="shared" si="1356"/>
        <v>0</v>
      </c>
      <c r="TG111" s="21"/>
      <c r="TH111" s="21">
        <f t="shared" si="1357"/>
        <v>0</v>
      </c>
      <c r="TI111" s="21"/>
      <c r="TJ111" s="21">
        <f t="shared" si="1358"/>
        <v>0</v>
      </c>
      <c r="TK111" s="21"/>
      <c r="TL111" s="21">
        <f t="shared" si="1663"/>
        <v>0</v>
      </c>
      <c r="TM111" s="21"/>
      <c r="TN111" s="21">
        <f t="shared" si="1664"/>
        <v>0</v>
      </c>
      <c r="TO111" s="21"/>
      <c r="TP111" s="21">
        <f t="shared" si="1665"/>
        <v>0</v>
      </c>
      <c r="TQ111" s="21"/>
      <c r="TR111" s="21">
        <f t="shared" si="1666"/>
        <v>0</v>
      </c>
      <c r="TS111" s="21"/>
      <c r="TT111" s="21">
        <f t="shared" si="1667"/>
        <v>0</v>
      </c>
      <c r="TU111" s="21"/>
      <c r="TV111" s="21">
        <f t="shared" si="1668"/>
        <v>0</v>
      </c>
      <c r="TW111" s="21"/>
      <c r="TX111" s="21">
        <f t="shared" si="1669"/>
        <v>0</v>
      </c>
      <c r="TY111" s="21"/>
      <c r="TZ111" s="21">
        <f t="shared" si="1670"/>
        <v>0</v>
      </c>
      <c r="UA111" s="21"/>
      <c r="UB111" s="21">
        <f t="shared" si="1671"/>
        <v>0</v>
      </c>
      <c r="UC111" s="21"/>
      <c r="UD111" s="21">
        <f t="shared" si="1672"/>
        <v>0</v>
      </c>
      <c r="UE111" s="21"/>
      <c r="UF111" s="21">
        <f t="shared" si="1673"/>
        <v>0</v>
      </c>
      <c r="UG111" s="21"/>
      <c r="UH111" s="21">
        <f t="shared" si="1370"/>
        <v>0</v>
      </c>
      <c r="UI111" s="21"/>
      <c r="UJ111" s="21">
        <f t="shared" si="1674"/>
        <v>0</v>
      </c>
      <c r="UK111" s="21"/>
      <c r="UL111" s="21">
        <f t="shared" si="1675"/>
        <v>0</v>
      </c>
      <c r="UM111" s="21"/>
      <c r="UN111" s="21">
        <f t="shared" si="1676"/>
        <v>0</v>
      </c>
      <c r="UO111" s="21"/>
      <c r="UP111" s="21">
        <f t="shared" si="1677"/>
        <v>0</v>
      </c>
      <c r="UQ111" s="21"/>
      <c r="UR111" s="21">
        <f t="shared" si="1678"/>
        <v>0</v>
      </c>
      <c r="US111" s="21"/>
      <c r="UT111" s="21">
        <f t="shared" si="1679"/>
        <v>0</v>
      </c>
      <c r="UU111" s="21"/>
      <c r="UV111" s="21">
        <f t="shared" si="1377"/>
        <v>0</v>
      </c>
      <c r="UW111" s="21"/>
      <c r="UX111" s="21">
        <f t="shared" si="1680"/>
        <v>0</v>
      </c>
      <c r="UY111" s="21"/>
      <c r="UZ111" s="21">
        <f t="shared" si="1379"/>
        <v>0</v>
      </c>
      <c r="VA111" s="21"/>
      <c r="VB111" s="21">
        <f t="shared" si="1681"/>
        <v>0</v>
      </c>
      <c r="VC111" s="21"/>
      <c r="VD111" s="21">
        <f t="shared" si="1682"/>
        <v>0</v>
      </c>
      <c r="VE111" s="21"/>
      <c r="VF111" s="21">
        <f t="shared" si="1683"/>
        <v>0</v>
      </c>
      <c r="VG111" s="21"/>
      <c r="VH111" s="21">
        <f t="shared" si="1684"/>
        <v>0</v>
      </c>
      <c r="VI111" s="21"/>
      <c r="VJ111" s="21">
        <f t="shared" si="1685"/>
        <v>0</v>
      </c>
      <c r="VK111" s="21"/>
      <c r="VL111" s="21">
        <f t="shared" si="1686"/>
        <v>0</v>
      </c>
      <c r="VM111" s="21"/>
      <c r="VN111" s="21">
        <f t="shared" si="1687"/>
        <v>0</v>
      </c>
      <c r="VO111" s="21"/>
      <c r="VP111" s="21">
        <f t="shared" si="1688"/>
        <v>0</v>
      </c>
      <c r="VQ111" s="21"/>
      <c r="VR111" s="21">
        <f t="shared" si="1655"/>
        <v>0</v>
      </c>
      <c r="VS111" s="21"/>
      <c r="VT111" s="21">
        <f t="shared" si="1689"/>
        <v>0</v>
      </c>
      <c r="VU111" s="21"/>
      <c r="VV111" s="21">
        <f t="shared" si="1689"/>
        <v>0</v>
      </c>
      <c r="VW111" s="21"/>
      <c r="VX111" s="21">
        <f t="shared" si="1690"/>
        <v>0</v>
      </c>
      <c r="VY111" s="21"/>
      <c r="VZ111" s="21">
        <f t="shared" si="1690"/>
        <v>0</v>
      </c>
      <c r="WA111" s="21"/>
      <c r="WB111" s="21">
        <f t="shared" si="1690"/>
        <v>0</v>
      </c>
      <c r="WC111" s="21"/>
      <c r="WD111" s="21">
        <f t="shared" si="1690"/>
        <v>0</v>
      </c>
      <c r="WE111" s="21"/>
      <c r="WF111" s="21">
        <f t="shared" si="1690"/>
        <v>0</v>
      </c>
      <c r="WG111" s="21"/>
      <c r="WH111" s="21">
        <f t="shared" si="1690"/>
        <v>0</v>
      </c>
      <c r="WI111" s="21"/>
      <c r="WJ111" s="21">
        <f t="shared" si="1690"/>
        <v>0</v>
      </c>
      <c r="WK111" s="21"/>
      <c r="WL111" s="21">
        <f t="shared" si="1690"/>
        <v>0</v>
      </c>
      <c r="WM111" s="21"/>
      <c r="WN111" s="21">
        <f t="shared" si="1691"/>
        <v>0</v>
      </c>
      <c r="WO111" s="21"/>
      <c r="WP111" s="21">
        <f t="shared" si="1691"/>
        <v>0</v>
      </c>
      <c r="WQ111" s="21"/>
      <c r="WR111" s="21">
        <f t="shared" si="1691"/>
        <v>0</v>
      </c>
      <c r="WS111" s="21"/>
      <c r="WT111" s="21">
        <f t="shared" si="1691"/>
        <v>0</v>
      </c>
      <c r="WU111" s="21"/>
      <c r="WV111" s="21">
        <f t="shared" si="1691"/>
        <v>0</v>
      </c>
      <c r="WW111" s="21"/>
      <c r="WX111" s="21">
        <f t="shared" si="1691"/>
        <v>0</v>
      </c>
      <c r="WY111" s="21"/>
      <c r="WZ111" s="21">
        <f t="shared" si="1691"/>
        <v>0</v>
      </c>
      <c r="XA111" s="21"/>
      <c r="XB111" s="21">
        <f t="shared" si="1691"/>
        <v>0</v>
      </c>
      <c r="XC111" s="21"/>
      <c r="XD111" s="21">
        <f t="shared" si="1692"/>
        <v>0</v>
      </c>
      <c r="XE111" s="21"/>
      <c r="XF111" s="21">
        <f t="shared" si="1692"/>
        <v>0</v>
      </c>
      <c r="XG111" s="21"/>
      <c r="XH111" s="21">
        <f t="shared" si="1692"/>
        <v>0</v>
      </c>
      <c r="XI111" s="21"/>
      <c r="XJ111" s="21">
        <f t="shared" si="1692"/>
        <v>0</v>
      </c>
      <c r="XK111" s="21"/>
      <c r="XL111" s="21">
        <f t="shared" si="1692"/>
        <v>0</v>
      </c>
      <c r="XM111" s="21"/>
      <c r="XN111" s="21">
        <f t="shared" si="1692"/>
        <v>0</v>
      </c>
      <c r="XO111" s="21"/>
      <c r="XP111" s="21">
        <f t="shared" si="1692"/>
        <v>0</v>
      </c>
      <c r="XQ111" s="21"/>
      <c r="XR111" s="21">
        <f t="shared" si="1692"/>
        <v>0</v>
      </c>
      <c r="XS111" s="21"/>
      <c r="XT111" s="21">
        <f t="shared" si="1689"/>
        <v>0</v>
      </c>
      <c r="XU111" s="21"/>
      <c r="XV111" s="21">
        <f t="shared" si="1689"/>
        <v>0</v>
      </c>
      <c r="XW111" s="21"/>
      <c r="XX111" s="21">
        <f t="shared" si="1689"/>
        <v>0</v>
      </c>
      <c r="XY111" s="21"/>
      <c r="XZ111" s="21">
        <f t="shared" si="1689"/>
        <v>0</v>
      </c>
      <c r="YA111" s="21"/>
      <c r="YB111" s="21">
        <f t="shared" si="1392"/>
        <v>0</v>
      </c>
      <c r="YC111" s="21"/>
      <c r="YD111" s="21">
        <f t="shared" si="1393"/>
        <v>0</v>
      </c>
      <c r="YE111" s="21"/>
      <c r="YF111" s="21">
        <f t="shared" si="1394"/>
        <v>0</v>
      </c>
      <c r="YG111" s="21"/>
      <c r="YH111" s="21">
        <f t="shared" si="1395"/>
        <v>0</v>
      </c>
      <c r="YI111" s="21"/>
      <c r="YJ111" s="21">
        <f t="shared" si="1396"/>
        <v>0</v>
      </c>
      <c r="YK111" s="21"/>
      <c r="YL111" s="21">
        <f t="shared" si="1397"/>
        <v>0</v>
      </c>
      <c r="YM111" s="21"/>
      <c r="YN111" s="21">
        <f t="shared" si="1398"/>
        <v>0</v>
      </c>
      <c r="YO111" s="21"/>
      <c r="YP111" s="21">
        <f t="shared" si="1399"/>
        <v>0</v>
      </c>
      <c r="YQ111" s="21"/>
      <c r="YR111" s="21">
        <f t="shared" si="1400"/>
        <v>0</v>
      </c>
      <c r="YS111" s="21"/>
      <c r="YT111" s="21">
        <f t="shared" si="1693"/>
        <v>0</v>
      </c>
      <c r="YU111" s="21"/>
      <c r="YV111" s="21">
        <f t="shared" si="1402"/>
        <v>0</v>
      </c>
      <c r="YW111" s="21"/>
      <c r="YX111" s="21">
        <f t="shared" si="1403"/>
        <v>0</v>
      </c>
      <c r="YY111" s="21"/>
      <c r="YZ111" s="21">
        <f t="shared" si="1689"/>
        <v>0</v>
      </c>
      <c r="ZA111" s="21"/>
      <c r="ZB111" s="21">
        <f t="shared" si="1404"/>
        <v>0</v>
      </c>
      <c r="ZC111" s="21"/>
      <c r="ZD111" s="21">
        <f t="shared" si="1405"/>
        <v>0</v>
      </c>
      <c r="ZE111" s="21"/>
      <c r="ZF111" s="21">
        <f t="shared" si="1406"/>
        <v>0</v>
      </c>
      <c r="ZG111" s="21"/>
      <c r="ZH111" s="21">
        <f t="shared" si="1694"/>
        <v>0</v>
      </c>
      <c r="ZI111" s="21"/>
      <c r="ZJ111" s="21">
        <f t="shared" si="1408"/>
        <v>0</v>
      </c>
      <c r="ZK111" s="21"/>
      <c r="ZL111" s="21">
        <f t="shared" si="1409"/>
        <v>0</v>
      </c>
      <c r="ZM111" s="21"/>
      <c r="ZN111" s="21">
        <f t="shared" si="1695"/>
        <v>0</v>
      </c>
      <c r="ZO111" s="21"/>
      <c r="ZP111" s="21">
        <f t="shared" si="1411"/>
        <v>0</v>
      </c>
      <c r="ZQ111" s="21"/>
      <c r="ZR111" s="21">
        <f t="shared" si="1412"/>
        <v>0</v>
      </c>
      <c r="ZS111" s="21"/>
      <c r="ZT111" s="21">
        <f t="shared" si="1689"/>
        <v>0</v>
      </c>
      <c r="ZU111" s="21"/>
      <c r="ZV111" s="21">
        <f t="shared" si="1696"/>
        <v>0</v>
      </c>
      <c r="ZW111" s="21"/>
      <c r="ZX111" s="21">
        <f t="shared" si="1697"/>
        <v>0</v>
      </c>
      <c r="ZY111" s="21"/>
      <c r="ZZ111" s="21">
        <f t="shared" si="1697"/>
        <v>0</v>
      </c>
      <c r="AAA111" s="21"/>
      <c r="AAB111" s="21">
        <f t="shared" si="1698"/>
        <v>0</v>
      </c>
      <c r="AAC111" s="21"/>
      <c r="AAD111" s="21">
        <f t="shared" si="1698"/>
        <v>0</v>
      </c>
      <c r="AAE111" s="21"/>
      <c r="AAF111" s="21">
        <f t="shared" si="1699"/>
        <v>0</v>
      </c>
      <c r="AAG111" s="21"/>
      <c r="AAH111" s="21">
        <f t="shared" si="1699"/>
        <v>0</v>
      </c>
      <c r="AAI111" s="21"/>
      <c r="AAJ111" s="21">
        <f t="shared" si="1700"/>
        <v>0</v>
      </c>
      <c r="AAK111" s="21"/>
      <c r="AAL111" s="21">
        <f t="shared" si="1700"/>
        <v>0</v>
      </c>
      <c r="AAM111" s="21"/>
      <c r="AAN111" s="21">
        <f t="shared" si="1701"/>
        <v>0</v>
      </c>
      <c r="AAO111" s="21"/>
      <c r="AAP111" s="21">
        <f t="shared" si="1701"/>
        <v>0</v>
      </c>
      <c r="AAQ111" s="21"/>
      <c r="AAR111" s="21">
        <f t="shared" si="1702"/>
        <v>0</v>
      </c>
      <c r="AAS111" s="21"/>
      <c r="AAT111" s="21">
        <f t="shared" si="1702"/>
        <v>0</v>
      </c>
      <c r="AAU111" s="21"/>
      <c r="AAV111" s="21">
        <f t="shared" si="1703"/>
        <v>0</v>
      </c>
      <c r="AAW111" s="21"/>
      <c r="AAX111" s="21">
        <f t="shared" si="1703"/>
        <v>0</v>
      </c>
      <c r="AAY111" s="21"/>
      <c r="AAZ111" s="21">
        <f t="shared" si="1704"/>
        <v>0</v>
      </c>
      <c r="ABA111" s="21"/>
      <c r="ABB111" s="21">
        <f t="shared" si="1704"/>
        <v>0</v>
      </c>
      <c r="ABC111" s="21"/>
      <c r="ABD111" s="21">
        <f t="shared" si="1705"/>
        <v>0</v>
      </c>
      <c r="ABE111" s="21"/>
      <c r="ABF111" s="21">
        <f t="shared" si="1705"/>
        <v>0</v>
      </c>
      <c r="ABG111" s="21"/>
      <c r="ABH111" s="21">
        <f t="shared" si="1706"/>
        <v>0</v>
      </c>
      <c r="ABI111" s="21"/>
      <c r="ABJ111" s="21">
        <f t="shared" si="1706"/>
        <v>0</v>
      </c>
      <c r="ABK111" s="21"/>
      <c r="ABL111" s="21">
        <f t="shared" si="1707"/>
        <v>0</v>
      </c>
      <c r="ABM111" s="21"/>
      <c r="ABN111" s="21">
        <f t="shared" si="1707"/>
        <v>0</v>
      </c>
      <c r="ABO111" s="21"/>
      <c r="ABP111" s="21">
        <f t="shared" si="1708"/>
        <v>0</v>
      </c>
      <c r="ABQ111" s="21"/>
      <c r="ABR111" s="21">
        <f t="shared" si="1708"/>
        <v>0</v>
      </c>
      <c r="ABS111" s="21"/>
      <c r="ABT111" s="21">
        <f t="shared" si="1709"/>
        <v>0</v>
      </c>
      <c r="ABU111" s="21"/>
      <c r="ABV111" s="21">
        <f t="shared" si="1709"/>
        <v>0</v>
      </c>
      <c r="ABW111" s="21"/>
      <c r="ABX111" s="21">
        <f t="shared" si="1710"/>
        <v>0</v>
      </c>
      <c r="ABY111" s="21"/>
      <c r="ABZ111" s="21">
        <f t="shared" si="1710"/>
        <v>0</v>
      </c>
      <c r="ACA111" s="21"/>
      <c r="ACB111" s="21">
        <f t="shared" si="1711"/>
        <v>0</v>
      </c>
      <c r="ACC111" s="21"/>
      <c r="ACD111" s="21">
        <f t="shared" si="1711"/>
        <v>0</v>
      </c>
      <c r="ACE111" s="21"/>
      <c r="ACF111" s="21">
        <f t="shared" si="1712"/>
        <v>0</v>
      </c>
      <c r="ACG111" s="21"/>
      <c r="ACH111" s="21">
        <f t="shared" si="1712"/>
        <v>0</v>
      </c>
      <c r="ACI111" s="21"/>
      <c r="ACJ111" s="21">
        <f t="shared" si="1713"/>
        <v>0</v>
      </c>
      <c r="ACK111" s="21"/>
      <c r="ACL111" s="21">
        <f t="shared" si="1713"/>
        <v>0</v>
      </c>
      <c r="ACM111" s="21"/>
      <c r="ACN111" s="21">
        <f t="shared" si="1714"/>
        <v>0</v>
      </c>
      <c r="ACO111" s="21"/>
      <c r="ACP111" s="21">
        <f t="shared" si="1714"/>
        <v>0</v>
      </c>
      <c r="ACQ111" s="21"/>
      <c r="ACR111" s="21">
        <f t="shared" si="1715"/>
        <v>0</v>
      </c>
      <c r="ACS111" s="21"/>
      <c r="ACT111" s="21">
        <f t="shared" si="1715"/>
        <v>0</v>
      </c>
      <c r="ACU111" s="21"/>
      <c r="ACV111" s="21">
        <f t="shared" si="1716"/>
        <v>0</v>
      </c>
      <c r="ACW111" s="21"/>
      <c r="ACX111" s="21">
        <f t="shared" si="1716"/>
        <v>0</v>
      </c>
      <c r="ACY111" s="21"/>
      <c r="ACZ111" s="21">
        <f t="shared" si="1717"/>
        <v>0</v>
      </c>
      <c r="ADA111" s="21"/>
      <c r="ADB111" s="21">
        <f t="shared" si="1717"/>
        <v>0</v>
      </c>
      <c r="ADC111" s="21"/>
      <c r="ADD111" s="21">
        <f t="shared" si="1718"/>
        <v>0</v>
      </c>
      <c r="ADE111" s="21"/>
      <c r="ADF111" s="21">
        <f t="shared" si="1718"/>
        <v>0</v>
      </c>
      <c r="ADG111" s="21"/>
      <c r="ADH111" s="21">
        <f t="shared" si="1719"/>
        <v>0</v>
      </c>
      <c r="ADI111" s="21"/>
      <c r="ADJ111" s="21">
        <f t="shared" si="1719"/>
        <v>0</v>
      </c>
      <c r="ADK111" s="21"/>
      <c r="ADL111" s="21">
        <f t="shared" si="1720"/>
        <v>0</v>
      </c>
      <c r="ADM111" s="21"/>
      <c r="ADN111" s="21">
        <f t="shared" si="1720"/>
        <v>0</v>
      </c>
      <c r="ADO111" s="21"/>
      <c r="ADP111" s="21">
        <f t="shared" si="1720"/>
        <v>0</v>
      </c>
      <c r="ADQ111" s="21"/>
      <c r="ADR111" s="21">
        <f t="shared" si="1720"/>
        <v>0</v>
      </c>
      <c r="ADS111" s="21"/>
      <c r="ADT111" s="21">
        <f t="shared" si="1720"/>
        <v>0</v>
      </c>
      <c r="ADU111" s="21"/>
      <c r="ADV111" s="21">
        <f t="shared" si="1721"/>
        <v>0</v>
      </c>
      <c r="ADW111" s="21"/>
      <c r="ADX111" s="21">
        <f t="shared" si="1721"/>
        <v>0</v>
      </c>
      <c r="ADY111" s="21"/>
      <c r="ADZ111" s="21">
        <f t="shared" si="1721"/>
        <v>0</v>
      </c>
      <c r="AEA111" s="21"/>
      <c r="AEB111" s="21">
        <f t="shared" si="1721"/>
        <v>0</v>
      </c>
      <c r="AEC111" s="21"/>
      <c r="AED111" s="21">
        <f t="shared" si="1722"/>
        <v>0</v>
      </c>
      <c r="AEE111" s="21"/>
      <c r="AEF111" s="21">
        <f t="shared" si="1722"/>
        <v>0</v>
      </c>
      <c r="AEG111" s="21"/>
      <c r="AEH111" s="21">
        <f t="shared" si="1722"/>
        <v>0</v>
      </c>
      <c r="AEI111" s="21"/>
      <c r="AEJ111" s="21">
        <f t="shared" si="1722"/>
        <v>0</v>
      </c>
      <c r="AEK111" s="21"/>
      <c r="AEL111" s="21">
        <f t="shared" si="1722"/>
        <v>0</v>
      </c>
      <c r="AEM111" s="21"/>
      <c r="AEN111" s="21">
        <f t="shared" si="1723"/>
        <v>0</v>
      </c>
      <c r="AEO111" s="21"/>
      <c r="AEP111" s="21">
        <f t="shared" si="1723"/>
        <v>0</v>
      </c>
      <c r="AEQ111" s="21"/>
      <c r="AER111" s="21">
        <f t="shared" si="1723"/>
        <v>0</v>
      </c>
      <c r="AES111" s="21"/>
      <c r="AET111" s="21">
        <f t="shared" si="1723"/>
        <v>0</v>
      </c>
      <c r="AEU111" s="21"/>
      <c r="AEV111" s="21">
        <f t="shared" si="1724"/>
        <v>0</v>
      </c>
      <c r="AEW111" s="21"/>
      <c r="AEX111" s="21">
        <f t="shared" si="1724"/>
        <v>0</v>
      </c>
      <c r="AEY111" s="21"/>
      <c r="AEZ111" s="21">
        <f t="shared" si="1724"/>
        <v>0</v>
      </c>
      <c r="AFA111" s="21"/>
      <c r="AFB111" s="21">
        <f t="shared" si="1724"/>
        <v>0</v>
      </c>
      <c r="AFC111" s="21"/>
      <c r="AFD111" s="21">
        <f t="shared" si="1724"/>
        <v>0</v>
      </c>
      <c r="AFE111" s="21"/>
      <c r="AFF111" s="21">
        <f t="shared" si="1725"/>
        <v>0</v>
      </c>
      <c r="AFG111" s="21"/>
      <c r="AFH111" s="21">
        <f t="shared" si="1725"/>
        <v>0</v>
      </c>
      <c r="AFI111" s="21"/>
      <c r="AFJ111" s="21">
        <f t="shared" si="1725"/>
        <v>0</v>
      </c>
      <c r="AFK111" s="21"/>
      <c r="AFL111" s="21">
        <f t="shared" si="1725"/>
        <v>0</v>
      </c>
      <c r="AFM111" s="21"/>
      <c r="AFN111" s="21">
        <f t="shared" si="1726"/>
        <v>0</v>
      </c>
      <c r="AFO111" s="21"/>
      <c r="AFP111" s="21">
        <f t="shared" si="1726"/>
        <v>0</v>
      </c>
      <c r="AFQ111" s="21"/>
      <c r="AFR111" s="21">
        <f t="shared" si="1726"/>
        <v>0</v>
      </c>
      <c r="AFS111" s="21"/>
      <c r="AFT111" s="21">
        <f t="shared" si="1726"/>
        <v>0</v>
      </c>
      <c r="AFU111" s="21"/>
      <c r="AFV111" s="21">
        <f t="shared" si="1726"/>
        <v>0</v>
      </c>
      <c r="AFW111" s="21"/>
      <c r="AFX111" s="21">
        <f t="shared" si="1727"/>
        <v>0</v>
      </c>
      <c r="AFY111" s="21"/>
      <c r="AFZ111" s="21">
        <f t="shared" si="1727"/>
        <v>0</v>
      </c>
      <c r="AGA111" s="21"/>
      <c r="AGB111" s="21">
        <f t="shared" si="1727"/>
        <v>0</v>
      </c>
      <c r="AGC111" s="21"/>
      <c r="AGD111" s="21">
        <f t="shared" si="1727"/>
        <v>0</v>
      </c>
      <c r="AGE111" s="21"/>
      <c r="AGF111" s="21">
        <f t="shared" si="1728"/>
        <v>0</v>
      </c>
      <c r="AGG111" s="21"/>
      <c r="AGH111" s="21">
        <f t="shared" si="1728"/>
        <v>0</v>
      </c>
      <c r="AGI111" s="21"/>
      <c r="AGJ111" s="21">
        <f t="shared" si="1728"/>
        <v>0</v>
      </c>
      <c r="AGK111" s="21"/>
      <c r="AGL111" s="21">
        <f t="shared" si="1728"/>
        <v>0</v>
      </c>
      <c r="AGM111" s="21"/>
      <c r="AGN111" s="21">
        <f t="shared" si="1728"/>
        <v>0</v>
      </c>
      <c r="AGO111" s="21"/>
      <c r="AGP111" s="21">
        <f t="shared" si="1729"/>
        <v>0</v>
      </c>
      <c r="AGQ111" s="21"/>
      <c r="AGR111" s="21">
        <f t="shared" si="1729"/>
        <v>0</v>
      </c>
      <c r="AGS111" s="21"/>
      <c r="AGT111" s="21">
        <f t="shared" si="1729"/>
        <v>0</v>
      </c>
      <c r="AGU111" s="21"/>
      <c r="AGV111" s="21">
        <f t="shared" si="1729"/>
        <v>0</v>
      </c>
      <c r="AGW111" s="21"/>
      <c r="AGX111" s="21">
        <f t="shared" si="1730"/>
        <v>0</v>
      </c>
      <c r="AGY111" s="21"/>
      <c r="AGZ111" s="21">
        <f t="shared" si="1730"/>
        <v>0</v>
      </c>
      <c r="AHA111" s="21"/>
      <c r="AHB111" s="21">
        <f t="shared" si="1730"/>
        <v>0</v>
      </c>
      <c r="AHC111" s="21"/>
      <c r="AHD111" s="21">
        <f t="shared" si="1730"/>
        <v>0</v>
      </c>
      <c r="AHE111" s="21"/>
      <c r="AHF111" s="21">
        <f t="shared" si="1730"/>
        <v>0</v>
      </c>
      <c r="AHG111" s="21"/>
      <c r="AHH111" s="21">
        <f t="shared" si="1731"/>
        <v>0</v>
      </c>
      <c r="AHI111" s="21"/>
      <c r="AHJ111" s="21">
        <f t="shared" si="1731"/>
        <v>0</v>
      </c>
      <c r="AHK111" s="21"/>
      <c r="AHL111" s="21">
        <f t="shared" si="1731"/>
        <v>0</v>
      </c>
      <c r="AHM111" s="21"/>
      <c r="AHN111" s="21">
        <f t="shared" si="1731"/>
        <v>0</v>
      </c>
      <c r="AHO111" s="21"/>
      <c r="AHP111" s="21">
        <f t="shared" si="1732"/>
        <v>0</v>
      </c>
      <c r="AHQ111" s="21"/>
      <c r="AHR111" s="21">
        <f t="shared" si="1732"/>
        <v>0</v>
      </c>
      <c r="AHS111" s="21"/>
      <c r="AHT111" s="21">
        <f t="shared" si="1732"/>
        <v>0</v>
      </c>
      <c r="AHU111" s="21"/>
      <c r="AHV111" s="21">
        <f t="shared" si="1732"/>
        <v>0</v>
      </c>
      <c r="AHW111" s="21"/>
      <c r="AHX111" s="21">
        <f t="shared" si="1732"/>
        <v>0</v>
      </c>
      <c r="AHY111" s="21"/>
      <c r="AHZ111" s="21">
        <f t="shared" si="1733"/>
        <v>0</v>
      </c>
      <c r="AIA111" s="21"/>
      <c r="AIB111" s="21">
        <f t="shared" si="1733"/>
        <v>0</v>
      </c>
      <c r="AIC111" s="21"/>
      <c r="AID111" s="21">
        <f t="shared" si="1733"/>
        <v>0</v>
      </c>
      <c r="AIE111" s="21"/>
      <c r="AIF111" s="21">
        <f t="shared" si="1733"/>
        <v>0</v>
      </c>
      <c r="AIG111" s="21"/>
      <c r="AIH111" s="21">
        <f t="shared" si="1734"/>
        <v>0</v>
      </c>
      <c r="AII111" s="21"/>
      <c r="AIJ111" s="21">
        <f t="shared" si="1734"/>
        <v>0</v>
      </c>
      <c r="AIK111" s="21"/>
      <c r="AIL111" s="21">
        <f t="shared" si="1734"/>
        <v>0</v>
      </c>
      <c r="AIM111" s="21"/>
      <c r="AIN111" s="21">
        <f t="shared" si="1734"/>
        <v>0</v>
      </c>
      <c r="AIO111" s="21"/>
      <c r="AIP111" s="21">
        <f t="shared" si="1734"/>
        <v>0</v>
      </c>
      <c r="AIQ111" s="21"/>
      <c r="AIR111" s="21">
        <f t="shared" si="1735"/>
        <v>0</v>
      </c>
      <c r="AIS111" s="21"/>
      <c r="AIT111" s="21">
        <f t="shared" si="1735"/>
        <v>0</v>
      </c>
      <c r="AIU111" s="21"/>
      <c r="AIV111" s="21">
        <f t="shared" si="1735"/>
        <v>0</v>
      </c>
      <c r="AIW111" s="21"/>
      <c r="AIX111" s="21">
        <f t="shared" si="1735"/>
        <v>0</v>
      </c>
      <c r="AIY111" s="21"/>
      <c r="AIZ111" s="21">
        <f t="shared" si="1689"/>
        <v>0</v>
      </c>
      <c r="AJA111" s="21"/>
    </row>
    <row r="112" spans="2:937" ht="13.5" customHeight="1" x14ac:dyDescent="0.25">
      <c r="B112" s="31">
        <v>107</v>
      </c>
      <c r="C112" s="192" t="s">
        <v>209</v>
      </c>
      <c r="D112" s="67" t="s">
        <v>163</v>
      </c>
      <c r="E112" s="194" t="s">
        <v>404</v>
      </c>
      <c r="F112" s="194" t="str">
        <f>_xlfn.XLOOKUP(D112,'WTG PH-III'!$D$5:$D$198,'WTG PH-III'!$B$5:$B$198,0,0,1)</f>
        <v>PSS-14</v>
      </c>
      <c r="G112" s="22" t="s">
        <v>537</v>
      </c>
      <c r="H112" s="22" t="s">
        <v>549</v>
      </c>
      <c r="I112" s="61">
        <v>9</v>
      </c>
      <c r="J112" s="21">
        <v>253</v>
      </c>
      <c r="K112" s="21">
        <f t="shared" si="1458"/>
        <v>253.00000000000006</v>
      </c>
      <c r="L112" s="21">
        <f t="shared" si="1459"/>
        <v>253</v>
      </c>
      <c r="M112" s="21">
        <f t="shared" si="1460"/>
        <v>0</v>
      </c>
      <c r="N112" s="95">
        <f>VLOOKUP(D112,'WTG PH-III'!$D$5:$U$198,17,0)</f>
        <v>45807</v>
      </c>
      <c r="O112" s="95">
        <f>VLOOKUP(D112,'WTG PH-III'!$D$5:$U$198,18,0)</f>
        <v>45816</v>
      </c>
      <c r="P112" s="21">
        <f t="shared" si="1461"/>
        <v>0</v>
      </c>
      <c r="Q112" s="21"/>
      <c r="R112" s="21">
        <f t="shared" si="1462"/>
        <v>0</v>
      </c>
      <c r="S112" s="21"/>
      <c r="T112" s="21">
        <f t="shared" si="1463"/>
        <v>0</v>
      </c>
      <c r="U112" s="21"/>
      <c r="V112" s="21">
        <f t="shared" si="1464"/>
        <v>0</v>
      </c>
      <c r="W112" s="21"/>
      <c r="X112" s="21">
        <f t="shared" si="1465"/>
        <v>0</v>
      </c>
      <c r="Y112" s="21"/>
      <c r="Z112" s="21">
        <f t="shared" si="1466"/>
        <v>0</v>
      </c>
      <c r="AA112" s="21"/>
      <c r="AB112" s="21">
        <f t="shared" si="1467"/>
        <v>0</v>
      </c>
      <c r="AC112" s="21"/>
      <c r="AD112" s="21">
        <f t="shared" si="1468"/>
        <v>0</v>
      </c>
      <c r="AE112" s="21"/>
      <c r="AF112" s="21">
        <f t="shared" si="1469"/>
        <v>0</v>
      </c>
      <c r="AG112" s="21"/>
      <c r="AH112" s="21">
        <f t="shared" si="1470"/>
        <v>0</v>
      </c>
      <c r="AI112" s="21"/>
      <c r="AJ112" s="21">
        <f t="shared" si="1471"/>
        <v>0</v>
      </c>
      <c r="AK112" s="21"/>
      <c r="AL112" s="21">
        <f t="shared" si="1472"/>
        <v>0</v>
      </c>
      <c r="AM112" s="21"/>
      <c r="AN112" s="21">
        <f t="shared" si="1473"/>
        <v>0</v>
      </c>
      <c r="AO112" s="21"/>
      <c r="AP112" s="21">
        <f t="shared" si="1474"/>
        <v>0</v>
      </c>
      <c r="AQ112" s="21"/>
      <c r="AR112" s="21">
        <f t="shared" si="1475"/>
        <v>0</v>
      </c>
      <c r="AS112" s="21"/>
      <c r="AT112" s="21">
        <f t="shared" si="1476"/>
        <v>0</v>
      </c>
      <c r="AU112" s="21"/>
      <c r="AV112" s="21">
        <f t="shared" si="1477"/>
        <v>0</v>
      </c>
      <c r="AW112" s="21"/>
      <c r="AX112" s="21">
        <f t="shared" si="1478"/>
        <v>0</v>
      </c>
      <c r="AY112" s="21"/>
      <c r="AZ112" s="21">
        <f t="shared" si="1479"/>
        <v>0</v>
      </c>
      <c r="BA112" s="21"/>
      <c r="BB112" s="21">
        <f t="shared" si="1480"/>
        <v>0</v>
      </c>
      <c r="BC112" s="21"/>
      <c r="BD112" s="21">
        <f t="shared" si="1481"/>
        <v>0</v>
      </c>
      <c r="BE112" s="21"/>
      <c r="BF112" s="21">
        <f t="shared" si="1482"/>
        <v>0</v>
      </c>
      <c r="BG112" s="21"/>
      <c r="BH112" s="21">
        <f t="shared" si="1483"/>
        <v>0</v>
      </c>
      <c r="BI112" s="21"/>
      <c r="BJ112" s="21">
        <f t="shared" si="1484"/>
        <v>0</v>
      </c>
      <c r="BK112" s="21"/>
      <c r="BL112" s="21">
        <f t="shared" si="1485"/>
        <v>0</v>
      </c>
      <c r="BM112" s="21"/>
      <c r="BN112" s="21">
        <f t="shared" si="1486"/>
        <v>0</v>
      </c>
      <c r="BO112" s="21"/>
      <c r="BP112" s="21">
        <f t="shared" si="1487"/>
        <v>0</v>
      </c>
      <c r="BQ112" s="21"/>
      <c r="BR112" s="21">
        <f t="shared" si="1488"/>
        <v>0</v>
      </c>
      <c r="BS112" s="21"/>
      <c r="BT112" s="21">
        <f t="shared" si="1489"/>
        <v>0</v>
      </c>
      <c r="BU112" s="21"/>
      <c r="BV112" s="21">
        <f t="shared" si="1490"/>
        <v>0</v>
      </c>
      <c r="BW112" s="21"/>
      <c r="BX112" s="21">
        <f t="shared" si="1491"/>
        <v>0</v>
      </c>
      <c r="BY112" s="21"/>
      <c r="BZ112" s="21">
        <f t="shared" si="1492"/>
        <v>0</v>
      </c>
      <c r="CA112" s="21"/>
      <c r="CB112" s="21">
        <f t="shared" si="1493"/>
        <v>0</v>
      </c>
      <c r="CC112" s="21"/>
      <c r="CD112" s="21">
        <f t="shared" si="1494"/>
        <v>0</v>
      </c>
      <c r="CE112" s="21"/>
      <c r="CF112" s="21">
        <f t="shared" si="1495"/>
        <v>0</v>
      </c>
      <c r="CG112" s="21"/>
      <c r="CH112" s="21">
        <f t="shared" si="1496"/>
        <v>0</v>
      </c>
      <c r="CI112" s="21"/>
      <c r="CJ112" s="21">
        <f t="shared" si="1497"/>
        <v>0</v>
      </c>
      <c r="CK112" s="21"/>
      <c r="CL112" s="21">
        <f t="shared" si="1498"/>
        <v>0</v>
      </c>
      <c r="CM112" s="21"/>
      <c r="CN112" s="21">
        <f t="shared" si="1499"/>
        <v>0</v>
      </c>
      <c r="CO112" s="21"/>
      <c r="CP112" s="21">
        <f t="shared" si="1500"/>
        <v>0</v>
      </c>
      <c r="CQ112" s="21"/>
      <c r="CR112" s="21">
        <f t="shared" si="1501"/>
        <v>0</v>
      </c>
      <c r="CS112" s="21"/>
      <c r="CT112" s="21">
        <f t="shared" si="1502"/>
        <v>0</v>
      </c>
      <c r="CU112" s="21"/>
      <c r="CV112" s="21">
        <f t="shared" si="1503"/>
        <v>0</v>
      </c>
      <c r="CW112" s="21"/>
      <c r="CX112" s="21">
        <f t="shared" si="1504"/>
        <v>0</v>
      </c>
      <c r="CY112" s="21"/>
      <c r="CZ112" s="21">
        <f t="shared" si="1505"/>
        <v>0</v>
      </c>
      <c r="DA112" s="21"/>
      <c r="DB112" s="21">
        <f t="shared" si="1506"/>
        <v>0</v>
      </c>
      <c r="DC112" s="21"/>
      <c r="DD112" s="21">
        <f t="shared" si="1507"/>
        <v>0</v>
      </c>
      <c r="DE112" s="21"/>
      <c r="DF112" s="21">
        <f t="shared" si="1508"/>
        <v>0</v>
      </c>
      <c r="DG112" s="21"/>
      <c r="DH112" s="21">
        <f t="shared" si="1509"/>
        <v>0</v>
      </c>
      <c r="DI112" s="21"/>
      <c r="DJ112" s="21">
        <f t="shared" si="1510"/>
        <v>0</v>
      </c>
      <c r="DK112" s="21"/>
      <c r="DL112" s="21">
        <f t="shared" si="1511"/>
        <v>0</v>
      </c>
      <c r="DM112" s="21"/>
      <c r="DN112" s="21">
        <f t="shared" si="1512"/>
        <v>0</v>
      </c>
      <c r="DO112" s="21"/>
      <c r="DP112" s="21">
        <f t="shared" si="1513"/>
        <v>0</v>
      </c>
      <c r="DQ112" s="21"/>
      <c r="DR112" s="21">
        <f t="shared" si="1514"/>
        <v>0</v>
      </c>
      <c r="DS112" s="21"/>
      <c r="DT112" s="21">
        <f t="shared" si="1515"/>
        <v>0</v>
      </c>
      <c r="DU112" s="21"/>
      <c r="DV112" s="21">
        <f t="shared" si="1516"/>
        <v>0</v>
      </c>
      <c r="DW112" s="21"/>
      <c r="DX112" s="21">
        <f t="shared" si="1517"/>
        <v>0</v>
      </c>
      <c r="DY112" s="21"/>
      <c r="DZ112" s="21">
        <f t="shared" si="1518"/>
        <v>0</v>
      </c>
      <c r="EA112" s="21"/>
      <c r="EB112" s="21">
        <f t="shared" si="1519"/>
        <v>0</v>
      </c>
      <c r="EC112" s="21"/>
      <c r="ED112" s="21">
        <f t="shared" si="1520"/>
        <v>0</v>
      </c>
      <c r="EE112" s="21"/>
      <c r="EF112" s="21">
        <f t="shared" si="1521"/>
        <v>0</v>
      </c>
      <c r="EG112" s="21"/>
      <c r="EH112" s="21">
        <f t="shared" si="1522"/>
        <v>0</v>
      </c>
      <c r="EI112" s="21"/>
      <c r="EJ112" s="21">
        <f t="shared" si="1523"/>
        <v>0</v>
      </c>
      <c r="EK112" s="21"/>
      <c r="EL112" s="21">
        <f t="shared" si="1524"/>
        <v>0</v>
      </c>
      <c r="EM112" s="21"/>
      <c r="EN112" s="21">
        <f t="shared" si="1525"/>
        <v>0</v>
      </c>
      <c r="EO112" s="21"/>
      <c r="EP112" s="21">
        <f t="shared" si="1526"/>
        <v>0</v>
      </c>
      <c r="EQ112" s="21"/>
      <c r="ER112" s="21">
        <f t="shared" si="1527"/>
        <v>0</v>
      </c>
      <c r="ES112" s="21"/>
      <c r="ET112" s="21">
        <f t="shared" si="1528"/>
        <v>0</v>
      </c>
      <c r="EU112" s="21"/>
      <c r="EV112" s="21">
        <f t="shared" si="1529"/>
        <v>0</v>
      </c>
      <c r="EW112" s="21"/>
      <c r="EX112" s="21">
        <f t="shared" si="1530"/>
        <v>0</v>
      </c>
      <c r="EY112" s="21"/>
      <c r="EZ112" s="21">
        <f t="shared" si="1531"/>
        <v>0</v>
      </c>
      <c r="FA112" s="21"/>
      <c r="FB112" s="21">
        <f t="shared" si="1532"/>
        <v>0</v>
      </c>
      <c r="FC112" s="21"/>
      <c r="FD112" s="21">
        <f t="shared" si="1533"/>
        <v>0</v>
      </c>
      <c r="FE112" s="21"/>
      <c r="FF112" s="21">
        <f t="shared" si="1534"/>
        <v>0</v>
      </c>
      <c r="FG112" s="21"/>
      <c r="FH112" s="21">
        <f t="shared" si="1535"/>
        <v>0</v>
      </c>
      <c r="FI112" s="21"/>
      <c r="FJ112" s="21">
        <f t="shared" si="1536"/>
        <v>0</v>
      </c>
      <c r="FK112" s="21"/>
      <c r="FL112" s="21">
        <f t="shared" si="1537"/>
        <v>0</v>
      </c>
      <c r="FM112" s="21"/>
      <c r="FN112" s="21">
        <f t="shared" si="1538"/>
        <v>0</v>
      </c>
      <c r="FO112" s="21"/>
      <c r="FP112" s="21">
        <f t="shared" si="1539"/>
        <v>0</v>
      </c>
      <c r="FQ112" s="21"/>
      <c r="FR112" s="21">
        <f t="shared" si="1540"/>
        <v>0</v>
      </c>
      <c r="FS112" s="21"/>
      <c r="FT112" s="21">
        <f t="shared" si="1541"/>
        <v>0</v>
      </c>
      <c r="FU112" s="21"/>
      <c r="FV112" s="21">
        <f t="shared" si="1542"/>
        <v>0</v>
      </c>
      <c r="FW112" s="21"/>
      <c r="FX112" s="21">
        <f t="shared" si="1543"/>
        <v>0</v>
      </c>
      <c r="FY112" s="21"/>
      <c r="FZ112" s="21">
        <f t="shared" si="1544"/>
        <v>0</v>
      </c>
      <c r="GA112" s="21"/>
      <c r="GB112" s="21">
        <f t="shared" si="1545"/>
        <v>0</v>
      </c>
      <c r="GC112" s="21"/>
      <c r="GD112" s="21">
        <f t="shared" si="1546"/>
        <v>0</v>
      </c>
      <c r="GE112" s="21"/>
      <c r="GF112" s="21">
        <f t="shared" si="1547"/>
        <v>0</v>
      </c>
      <c r="GG112" s="21"/>
      <c r="GH112" s="21">
        <f t="shared" si="1548"/>
        <v>0</v>
      </c>
      <c r="GI112" s="21"/>
      <c r="GJ112" s="21">
        <f t="shared" si="1549"/>
        <v>0</v>
      </c>
      <c r="GK112" s="21"/>
      <c r="GL112" s="21">
        <f t="shared" si="1550"/>
        <v>0</v>
      </c>
      <c r="GM112" s="21"/>
      <c r="GN112" s="21">
        <f t="shared" si="1551"/>
        <v>0</v>
      </c>
      <c r="GO112" s="21"/>
      <c r="GP112" s="21">
        <f t="shared" si="1552"/>
        <v>0</v>
      </c>
      <c r="GQ112" s="21"/>
      <c r="GR112" s="21">
        <f t="shared" si="1553"/>
        <v>0</v>
      </c>
      <c r="GS112" s="21"/>
      <c r="GT112" s="21">
        <f t="shared" si="1554"/>
        <v>0</v>
      </c>
      <c r="GU112" s="21"/>
      <c r="GV112" s="21">
        <f t="shared" si="1555"/>
        <v>0</v>
      </c>
      <c r="GW112" s="21"/>
      <c r="GX112" s="21">
        <f t="shared" si="1556"/>
        <v>0</v>
      </c>
      <c r="GY112" s="21"/>
      <c r="GZ112" s="21">
        <f t="shared" si="1557"/>
        <v>0</v>
      </c>
      <c r="HA112" s="21"/>
      <c r="HB112" s="21">
        <f t="shared" si="1558"/>
        <v>0</v>
      </c>
      <c r="HC112" s="21"/>
      <c r="HD112" s="21">
        <f t="shared" si="1559"/>
        <v>0</v>
      </c>
      <c r="HE112" s="21"/>
      <c r="HF112" s="21">
        <f t="shared" si="1560"/>
        <v>0</v>
      </c>
      <c r="HG112" s="21"/>
      <c r="HH112" s="21">
        <f t="shared" si="1561"/>
        <v>0</v>
      </c>
      <c r="HI112" s="21"/>
      <c r="HJ112" s="21">
        <f t="shared" si="1562"/>
        <v>0</v>
      </c>
      <c r="HK112" s="21"/>
      <c r="HL112" s="21">
        <f t="shared" si="1563"/>
        <v>0</v>
      </c>
      <c r="HM112" s="21"/>
      <c r="HN112" s="21">
        <f t="shared" si="1564"/>
        <v>0</v>
      </c>
      <c r="HO112" s="21"/>
      <c r="HP112" s="21">
        <f t="shared" si="1565"/>
        <v>0</v>
      </c>
      <c r="HQ112" s="21"/>
      <c r="HR112" s="21">
        <f t="shared" si="1566"/>
        <v>0</v>
      </c>
      <c r="HS112" s="21"/>
      <c r="HT112" s="21">
        <f t="shared" si="1567"/>
        <v>0</v>
      </c>
      <c r="HU112" s="21"/>
      <c r="HV112" s="21">
        <f t="shared" si="1568"/>
        <v>0</v>
      </c>
      <c r="HW112" s="21"/>
      <c r="HX112" s="21">
        <f t="shared" si="1569"/>
        <v>0</v>
      </c>
      <c r="HY112" s="21"/>
      <c r="HZ112" s="21">
        <f t="shared" si="1570"/>
        <v>0</v>
      </c>
      <c r="IA112" s="21"/>
      <c r="IB112" s="21">
        <f t="shared" si="1571"/>
        <v>0</v>
      </c>
      <c r="IC112" s="21"/>
      <c r="ID112" s="21">
        <f t="shared" si="1572"/>
        <v>0</v>
      </c>
      <c r="IE112" s="21"/>
      <c r="IF112" s="21">
        <f t="shared" si="1573"/>
        <v>0</v>
      </c>
      <c r="IG112" s="21"/>
      <c r="IH112" s="21">
        <f t="shared" si="1574"/>
        <v>0</v>
      </c>
      <c r="II112" s="21"/>
      <c r="IJ112" s="21">
        <f t="shared" si="1575"/>
        <v>0</v>
      </c>
      <c r="IK112" s="21"/>
      <c r="IL112" s="21">
        <f t="shared" si="1576"/>
        <v>0</v>
      </c>
      <c r="IM112" s="21"/>
      <c r="IN112" s="21">
        <f t="shared" si="1577"/>
        <v>0</v>
      </c>
      <c r="IO112" s="21"/>
      <c r="IP112" s="21">
        <f t="shared" si="1578"/>
        <v>0</v>
      </c>
      <c r="IQ112" s="21"/>
      <c r="IR112" s="21">
        <f t="shared" si="1579"/>
        <v>0</v>
      </c>
      <c r="IS112" s="21"/>
      <c r="IT112" s="21">
        <f t="shared" si="1580"/>
        <v>0</v>
      </c>
      <c r="IU112" s="21"/>
      <c r="IV112" s="21">
        <f t="shared" si="1581"/>
        <v>0</v>
      </c>
      <c r="IW112" s="21"/>
      <c r="IX112" s="21">
        <f t="shared" si="1582"/>
        <v>0</v>
      </c>
      <c r="IY112" s="21"/>
      <c r="IZ112" s="21">
        <f t="shared" si="1583"/>
        <v>0</v>
      </c>
      <c r="JA112" s="21"/>
      <c r="JB112" s="21">
        <f t="shared" si="1584"/>
        <v>0</v>
      </c>
      <c r="JC112" s="21"/>
      <c r="JD112" s="21">
        <f t="shared" si="1585"/>
        <v>0</v>
      </c>
      <c r="JE112" s="21"/>
      <c r="JF112" s="21">
        <f t="shared" si="1586"/>
        <v>0</v>
      </c>
      <c r="JG112" s="21"/>
      <c r="JH112" s="21">
        <f t="shared" si="1587"/>
        <v>0</v>
      </c>
      <c r="JI112" s="21"/>
      <c r="JJ112" s="21">
        <f t="shared" si="1588"/>
        <v>0</v>
      </c>
      <c r="JK112" s="21"/>
      <c r="JL112" s="21">
        <f t="shared" si="1589"/>
        <v>0</v>
      </c>
      <c r="JM112" s="21"/>
      <c r="JN112" s="21">
        <f t="shared" si="1590"/>
        <v>0</v>
      </c>
      <c r="JO112" s="21"/>
      <c r="JP112" s="21">
        <f t="shared" si="1591"/>
        <v>0</v>
      </c>
      <c r="JQ112" s="21"/>
      <c r="JR112" s="21">
        <f t="shared" si="1592"/>
        <v>0</v>
      </c>
      <c r="JS112" s="21"/>
      <c r="JT112" s="21">
        <f t="shared" si="1593"/>
        <v>0</v>
      </c>
      <c r="JU112" s="21"/>
      <c r="JV112" s="21">
        <f t="shared" si="1594"/>
        <v>0</v>
      </c>
      <c r="JW112" s="21"/>
      <c r="JX112" s="21">
        <f t="shared" si="1595"/>
        <v>0</v>
      </c>
      <c r="JY112" s="21"/>
      <c r="JZ112" s="21">
        <f t="shared" si="1596"/>
        <v>0</v>
      </c>
      <c r="KA112" s="21"/>
      <c r="KB112" s="21">
        <f t="shared" si="1597"/>
        <v>0</v>
      </c>
      <c r="KC112" s="21"/>
      <c r="KD112" s="21">
        <f t="shared" si="1598"/>
        <v>0</v>
      </c>
      <c r="KE112" s="21">
        <v>11</v>
      </c>
      <c r="KF112" s="21">
        <f t="shared" si="1599"/>
        <v>0</v>
      </c>
      <c r="KG112" s="21">
        <v>31</v>
      </c>
      <c r="KH112" s="21">
        <f t="shared" si="1600"/>
        <v>0</v>
      </c>
      <c r="KI112" s="21">
        <v>42</v>
      </c>
      <c r="KJ112" s="21">
        <f t="shared" si="1601"/>
        <v>0</v>
      </c>
      <c r="KK112" s="21">
        <v>33</v>
      </c>
      <c r="KL112" s="21">
        <f t="shared" si="1602"/>
        <v>0</v>
      </c>
      <c r="KM112" s="21">
        <v>12</v>
      </c>
      <c r="KN112" s="21">
        <f t="shared" si="1603"/>
        <v>0</v>
      </c>
      <c r="KO112" s="21"/>
      <c r="KP112" s="21">
        <f t="shared" si="1604"/>
        <v>0</v>
      </c>
      <c r="KQ112" s="21"/>
      <c r="KR112" s="21">
        <f t="shared" si="1605"/>
        <v>0</v>
      </c>
      <c r="KS112" s="21"/>
      <c r="KT112" s="21">
        <f t="shared" si="1606"/>
        <v>0</v>
      </c>
      <c r="KU112" s="21"/>
      <c r="KV112" s="21">
        <f t="shared" si="1607"/>
        <v>0</v>
      </c>
      <c r="KW112" s="21"/>
      <c r="KX112" s="21">
        <f t="shared" si="1608"/>
        <v>0</v>
      </c>
      <c r="KY112" s="21"/>
      <c r="KZ112" s="21">
        <f t="shared" si="1609"/>
        <v>0</v>
      </c>
      <c r="LA112" s="21">
        <v>2</v>
      </c>
      <c r="LB112" s="21">
        <f t="shared" si="1610"/>
        <v>0</v>
      </c>
      <c r="LC112" s="21">
        <v>20</v>
      </c>
      <c r="LD112" s="21">
        <f t="shared" si="1611"/>
        <v>0</v>
      </c>
      <c r="LE112" s="21">
        <v>33</v>
      </c>
      <c r="LF112" s="21">
        <f t="shared" si="1612"/>
        <v>0</v>
      </c>
      <c r="LG112" s="21">
        <v>39</v>
      </c>
      <c r="LH112" s="21">
        <f t="shared" si="1613"/>
        <v>0</v>
      </c>
      <c r="LI112" s="21">
        <v>30</v>
      </c>
      <c r="LJ112" s="21">
        <f t="shared" si="1614"/>
        <v>0</v>
      </c>
      <c r="LK112" s="21"/>
      <c r="LL112" s="21">
        <f t="shared" si="1615"/>
        <v>0</v>
      </c>
      <c r="LM112" s="21"/>
      <c r="LN112" s="21">
        <f t="shared" si="1616"/>
        <v>0</v>
      </c>
      <c r="LO112" s="21"/>
      <c r="LP112" s="21">
        <f t="shared" si="1617"/>
        <v>0</v>
      </c>
      <c r="LQ112" s="21"/>
      <c r="LR112" s="21">
        <f t="shared" si="1618"/>
        <v>0</v>
      </c>
      <c r="LS112" s="21"/>
      <c r="LT112" s="21">
        <f t="shared" si="1619"/>
        <v>0</v>
      </c>
      <c r="LU112" s="21"/>
      <c r="LV112" s="21">
        <f t="shared" si="1620"/>
        <v>0</v>
      </c>
      <c r="LW112" s="21"/>
      <c r="LX112" s="21">
        <f t="shared" si="1621"/>
        <v>0</v>
      </c>
      <c r="LY112" s="21"/>
      <c r="LZ112" s="21">
        <f t="shared" si="1622"/>
        <v>0</v>
      </c>
      <c r="MA112" s="21"/>
      <c r="MB112" s="21">
        <f t="shared" si="1623"/>
        <v>0</v>
      </c>
      <c r="MC112" s="21"/>
      <c r="MD112" s="21">
        <f t="shared" si="1624"/>
        <v>25.3</v>
      </c>
      <c r="ME112" s="21"/>
      <c r="MF112" s="21">
        <f t="shared" si="1625"/>
        <v>25.3</v>
      </c>
      <c r="MG112" s="21"/>
      <c r="MH112" s="21">
        <f t="shared" si="1626"/>
        <v>25.3</v>
      </c>
      <c r="MI112" s="21"/>
      <c r="MJ112" s="21">
        <f t="shared" si="1627"/>
        <v>25.3</v>
      </c>
      <c r="MK112" s="21"/>
      <c r="ML112" s="21">
        <f t="shared" si="1628"/>
        <v>25.3</v>
      </c>
      <c r="MM112" s="21"/>
      <c r="MN112" s="21">
        <f t="shared" si="1629"/>
        <v>25.3</v>
      </c>
      <c r="MO112" s="21"/>
      <c r="MP112" s="21">
        <f t="shared" si="1630"/>
        <v>25.3</v>
      </c>
      <c r="MQ112" s="21"/>
      <c r="MR112" s="21">
        <f t="shared" si="1631"/>
        <v>25.3</v>
      </c>
      <c r="MS112" s="21"/>
      <c r="MT112" s="21">
        <f t="shared" si="1632"/>
        <v>25.3</v>
      </c>
      <c r="MU112" s="21"/>
      <c r="MV112" s="21">
        <f t="shared" si="1633"/>
        <v>25.3</v>
      </c>
      <c r="MW112" s="21"/>
      <c r="MX112" s="21">
        <f t="shared" si="1634"/>
        <v>0</v>
      </c>
      <c r="MY112" s="21"/>
      <c r="MZ112" s="21">
        <f t="shared" si="1635"/>
        <v>0</v>
      </c>
      <c r="NA112" s="21"/>
      <c r="NB112" s="21">
        <f t="shared" si="1636"/>
        <v>0</v>
      </c>
      <c r="NC112" s="21"/>
      <c r="ND112" s="21">
        <f t="shared" si="1637"/>
        <v>0</v>
      </c>
      <c r="NE112" s="21"/>
      <c r="NF112" s="21">
        <f t="shared" si="1638"/>
        <v>0</v>
      </c>
      <c r="NG112" s="21"/>
      <c r="NH112" s="21">
        <f t="shared" si="1639"/>
        <v>0</v>
      </c>
      <c r="NI112" s="21"/>
      <c r="NJ112" s="21">
        <f t="shared" si="1640"/>
        <v>0</v>
      </c>
      <c r="NK112" s="21"/>
      <c r="NL112" s="21">
        <f t="shared" si="1641"/>
        <v>0</v>
      </c>
      <c r="NM112" s="21"/>
      <c r="NN112" s="21">
        <f t="shared" si="1642"/>
        <v>0</v>
      </c>
      <c r="NO112" s="21"/>
      <c r="NP112" s="21">
        <f t="shared" si="1643"/>
        <v>0</v>
      </c>
      <c r="NQ112" s="21"/>
      <c r="NR112" s="21">
        <f t="shared" si="1644"/>
        <v>0</v>
      </c>
      <c r="NS112" s="21"/>
      <c r="NT112" s="21">
        <f t="shared" si="1645"/>
        <v>0</v>
      </c>
      <c r="NU112" s="21"/>
      <c r="NV112" s="21">
        <f t="shared" si="1646"/>
        <v>0</v>
      </c>
      <c r="NW112" s="21"/>
      <c r="NX112" s="21">
        <f t="shared" si="1647"/>
        <v>0</v>
      </c>
      <c r="NY112" s="21"/>
      <c r="NZ112" s="21">
        <f t="shared" si="1648"/>
        <v>0</v>
      </c>
      <c r="OA112" s="21"/>
      <c r="OB112" s="21">
        <f t="shared" si="1649"/>
        <v>0</v>
      </c>
      <c r="OC112" s="21"/>
      <c r="OD112" s="21">
        <f t="shared" si="1650"/>
        <v>0</v>
      </c>
      <c r="OE112" s="21"/>
      <c r="OF112" s="21">
        <f t="shared" si="1651"/>
        <v>0</v>
      </c>
      <c r="OG112" s="21"/>
      <c r="OH112" s="21">
        <f t="shared" si="1652"/>
        <v>0</v>
      </c>
      <c r="OI112" s="21"/>
      <c r="OJ112" s="21">
        <f t="shared" si="1653"/>
        <v>0</v>
      </c>
      <c r="OK112" s="21"/>
      <c r="OL112" s="21">
        <f t="shared" si="1654"/>
        <v>0</v>
      </c>
      <c r="OM112" s="21"/>
      <c r="ON112" s="21">
        <f t="shared" si="1655"/>
        <v>0</v>
      </c>
      <c r="OO112" s="21"/>
      <c r="OP112" s="21">
        <f t="shared" si="1655"/>
        <v>0</v>
      </c>
      <c r="OQ112" s="21"/>
      <c r="OR112" s="21">
        <f t="shared" si="1655"/>
        <v>0</v>
      </c>
      <c r="OS112" s="21"/>
      <c r="OT112" s="21">
        <f t="shared" si="1655"/>
        <v>0</v>
      </c>
      <c r="OU112" s="21"/>
      <c r="OV112" s="21">
        <f t="shared" si="1655"/>
        <v>0</v>
      </c>
      <c r="OW112" s="21"/>
      <c r="OX112" s="21">
        <f t="shared" si="1655"/>
        <v>0</v>
      </c>
      <c r="OY112" s="21"/>
      <c r="OZ112" s="21">
        <f t="shared" si="1655"/>
        <v>0</v>
      </c>
      <c r="PA112" s="21"/>
      <c r="PB112" s="21">
        <f t="shared" si="1656"/>
        <v>0</v>
      </c>
      <c r="PC112" s="21"/>
      <c r="PD112" s="21">
        <f t="shared" si="1656"/>
        <v>0</v>
      </c>
      <c r="PE112" s="21"/>
      <c r="PF112" s="21">
        <f t="shared" si="1656"/>
        <v>0</v>
      </c>
      <c r="PG112" s="21"/>
      <c r="PH112" s="21">
        <f t="shared" si="1656"/>
        <v>0</v>
      </c>
      <c r="PI112" s="21"/>
      <c r="PJ112" s="21">
        <f t="shared" si="1656"/>
        <v>0</v>
      </c>
      <c r="PK112" s="21"/>
      <c r="PL112" s="21">
        <f t="shared" si="1656"/>
        <v>0</v>
      </c>
      <c r="PM112" s="21"/>
      <c r="PN112" s="21">
        <f t="shared" si="1657"/>
        <v>0</v>
      </c>
      <c r="PO112" s="21"/>
      <c r="PP112" s="21">
        <f t="shared" si="1657"/>
        <v>0</v>
      </c>
      <c r="PQ112" s="21"/>
      <c r="PR112" s="21">
        <f t="shared" si="1657"/>
        <v>0</v>
      </c>
      <c r="PS112" s="21"/>
      <c r="PT112" s="21">
        <f t="shared" si="1657"/>
        <v>0</v>
      </c>
      <c r="PU112" s="21"/>
      <c r="PV112" s="21">
        <f t="shared" si="1657"/>
        <v>0</v>
      </c>
      <c r="PW112" s="21"/>
      <c r="PX112" s="21">
        <f t="shared" si="1657"/>
        <v>0</v>
      </c>
      <c r="PY112" s="21"/>
      <c r="PZ112" s="21">
        <f t="shared" si="1658"/>
        <v>0</v>
      </c>
      <c r="QA112" s="21"/>
      <c r="QB112" s="21">
        <f t="shared" si="1658"/>
        <v>0</v>
      </c>
      <c r="QC112" s="21"/>
      <c r="QD112" s="21">
        <f t="shared" si="1658"/>
        <v>0</v>
      </c>
      <c r="QE112" s="21"/>
      <c r="QF112" s="21">
        <f t="shared" si="1658"/>
        <v>0</v>
      </c>
      <c r="QG112" s="21"/>
      <c r="QH112" s="21">
        <f t="shared" si="1658"/>
        <v>0</v>
      </c>
      <c r="QI112" s="21"/>
      <c r="QJ112" s="21">
        <f t="shared" si="1658"/>
        <v>0</v>
      </c>
      <c r="QK112" s="21"/>
      <c r="QL112" s="21">
        <f t="shared" si="1659"/>
        <v>0</v>
      </c>
      <c r="QM112" s="21"/>
      <c r="QN112" s="21">
        <f t="shared" si="1659"/>
        <v>0</v>
      </c>
      <c r="QO112" s="21"/>
      <c r="QP112" s="21">
        <f t="shared" si="1659"/>
        <v>0</v>
      </c>
      <c r="QQ112" s="21"/>
      <c r="QR112" s="21">
        <f t="shared" si="1659"/>
        <v>0</v>
      </c>
      <c r="QS112" s="21"/>
      <c r="QT112" s="21">
        <f t="shared" si="1659"/>
        <v>0</v>
      </c>
      <c r="QU112" s="21"/>
      <c r="QV112" s="21">
        <f t="shared" si="1659"/>
        <v>0</v>
      </c>
      <c r="QW112" s="21"/>
      <c r="QX112" s="21">
        <f t="shared" si="1660"/>
        <v>0</v>
      </c>
      <c r="QY112" s="21"/>
      <c r="QZ112" s="21">
        <f t="shared" si="1660"/>
        <v>0</v>
      </c>
      <c r="RA112" s="21"/>
      <c r="RB112" s="21">
        <f t="shared" si="1660"/>
        <v>0</v>
      </c>
      <c r="RC112" s="21"/>
      <c r="RD112" s="21">
        <f t="shared" si="1660"/>
        <v>0</v>
      </c>
      <c r="RE112" s="21"/>
      <c r="RF112" s="21">
        <f t="shared" si="1660"/>
        <v>0</v>
      </c>
      <c r="RG112" s="21"/>
      <c r="RH112" s="21">
        <f t="shared" si="1660"/>
        <v>0</v>
      </c>
      <c r="RI112" s="21"/>
      <c r="RJ112" s="21">
        <f t="shared" si="1332"/>
        <v>0</v>
      </c>
      <c r="RK112" s="21"/>
      <c r="RL112" s="21">
        <f t="shared" si="1333"/>
        <v>0</v>
      </c>
      <c r="RM112" s="21"/>
      <c r="RN112" s="21">
        <f t="shared" si="1334"/>
        <v>0</v>
      </c>
      <c r="RO112" s="21"/>
      <c r="RP112" s="21">
        <f t="shared" si="1335"/>
        <v>0</v>
      </c>
      <c r="RQ112" s="21"/>
      <c r="RR112" s="21">
        <f t="shared" si="1336"/>
        <v>0</v>
      </c>
      <c r="RS112" s="21"/>
      <c r="RT112" s="21">
        <f t="shared" si="1337"/>
        <v>0</v>
      </c>
      <c r="RU112" s="21"/>
      <c r="RV112" s="21">
        <f t="shared" si="1338"/>
        <v>0</v>
      </c>
      <c r="RW112" s="21"/>
      <c r="RX112" s="21">
        <f t="shared" si="1339"/>
        <v>0</v>
      </c>
      <c r="RY112" s="21"/>
      <c r="RZ112" s="21">
        <f t="shared" si="1340"/>
        <v>0</v>
      </c>
      <c r="SA112" s="21"/>
      <c r="SB112" s="21">
        <f t="shared" si="1341"/>
        <v>0</v>
      </c>
      <c r="SC112" s="21"/>
      <c r="SD112" s="21">
        <f t="shared" si="1342"/>
        <v>0</v>
      </c>
      <c r="SE112" s="21"/>
      <c r="SF112" s="21">
        <f t="shared" si="1343"/>
        <v>0</v>
      </c>
      <c r="SG112" s="21"/>
      <c r="SH112" s="21">
        <f t="shared" si="1344"/>
        <v>0</v>
      </c>
      <c r="SI112" s="21"/>
      <c r="SJ112" s="21">
        <f t="shared" si="1345"/>
        <v>0</v>
      </c>
      <c r="SK112" s="21"/>
      <c r="SL112" s="21">
        <f t="shared" si="1346"/>
        <v>0</v>
      </c>
      <c r="SM112" s="21"/>
      <c r="SN112" s="21">
        <f t="shared" si="1661"/>
        <v>0</v>
      </c>
      <c r="SO112" s="21"/>
      <c r="SP112" s="21">
        <f t="shared" si="1348"/>
        <v>0</v>
      </c>
      <c r="SQ112" s="21"/>
      <c r="SR112" s="21">
        <f t="shared" si="1349"/>
        <v>0</v>
      </c>
      <c r="SS112" s="21"/>
      <c r="ST112" s="21">
        <f t="shared" si="1350"/>
        <v>0</v>
      </c>
      <c r="SU112" s="21"/>
      <c r="SV112" s="21">
        <f t="shared" si="1351"/>
        <v>0</v>
      </c>
      <c r="SW112" s="21"/>
      <c r="SX112" s="21">
        <f t="shared" si="1352"/>
        <v>0</v>
      </c>
      <c r="SY112" s="21"/>
      <c r="SZ112" s="21">
        <f t="shared" si="1353"/>
        <v>0</v>
      </c>
      <c r="TA112" s="21"/>
      <c r="TB112" s="21">
        <f t="shared" si="1354"/>
        <v>0</v>
      </c>
      <c r="TC112" s="21"/>
      <c r="TD112" s="21">
        <f t="shared" si="1662"/>
        <v>0</v>
      </c>
      <c r="TE112" s="21"/>
      <c r="TF112" s="21">
        <f t="shared" si="1356"/>
        <v>0</v>
      </c>
      <c r="TG112" s="21"/>
      <c r="TH112" s="21">
        <f t="shared" si="1357"/>
        <v>0</v>
      </c>
      <c r="TI112" s="21"/>
      <c r="TJ112" s="21">
        <f t="shared" si="1358"/>
        <v>0</v>
      </c>
      <c r="TK112" s="21"/>
      <c r="TL112" s="21">
        <f t="shared" si="1663"/>
        <v>0</v>
      </c>
      <c r="TM112" s="21"/>
      <c r="TN112" s="21">
        <f t="shared" si="1664"/>
        <v>0</v>
      </c>
      <c r="TO112" s="21"/>
      <c r="TP112" s="21">
        <f t="shared" si="1665"/>
        <v>0</v>
      </c>
      <c r="TQ112" s="21"/>
      <c r="TR112" s="21">
        <f t="shared" si="1666"/>
        <v>0</v>
      </c>
      <c r="TS112" s="21"/>
      <c r="TT112" s="21">
        <f t="shared" si="1667"/>
        <v>0</v>
      </c>
      <c r="TU112" s="21"/>
      <c r="TV112" s="21">
        <f t="shared" si="1668"/>
        <v>0</v>
      </c>
      <c r="TW112" s="21"/>
      <c r="TX112" s="21">
        <f t="shared" si="1669"/>
        <v>0</v>
      </c>
      <c r="TY112" s="21"/>
      <c r="TZ112" s="21">
        <f t="shared" si="1670"/>
        <v>0</v>
      </c>
      <c r="UA112" s="21"/>
      <c r="UB112" s="21">
        <f t="shared" si="1671"/>
        <v>0</v>
      </c>
      <c r="UC112" s="21"/>
      <c r="UD112" s="21">
        <f t="shared" si="1672"/>
        <v>0</v>
      </c>
      <c r="UE112" s="21"/>
      <c r="UF112" s="21">
        <f t="shared" si="1673"/>
        <v>0</v>
      </c>
      <c r="UG112" s="21"/>
      <c r="UH112" s="21">
        <f t="shared" si="1370"/>
        <v>0</v>
      </c>
      <c r="UI112" s="21"/>
      <c r="UJ112" s="21">
        <f t="shared" si="1674"/>
        <v>0</v>
      </c>
      <c r="UK112" s="21"/>
      <c r="UL112" s="21">
        <f t="shared" si="1675"/>
        <v>0</v>
      </c>
      <c r="UM112" s="21"/>
      <c r="UN112" s="21">
        <f t="shared" si="1676"/>
        <v>0</v>
      </c>
      <c r="UO112" s="21"/>
      <c r="UP112" s="21">
        <f t="shared" si="1677"/>
        <v>0</v>
      </c>
      <c r="UQ112" s="21"/>
      <c r="UR112" s="21">
        <f t="shared" si="1678"/>
        <v>0</v>
      </c>
      <c r="US112" s="21"/>
      <c r="UT112" s="21">
        <f t="shared" si="1679"/>
        <v>0</v>
      </c>
      <c r="UU112" s="21"/>
      <c r="UV112" s="21">
        <f t="shared" si="1377"/>
        <v>0</v>
      </c>
      <c r="UW112" s="21"/>
      <c r="UX112" s="21">
        <f t="shared" si="1680"/>
        <v>0</v>
      </c>
      <c r="UY112" s="21"/>
      <c r="UZ112" s="21">
        <f t="shared" si="1379"/>
        <v>0</v>
      </c>
      <c r="VA112" s="21"/>
      <c r="VB112" s="21">
        <f t="shared" si="1681"/>
        <v>0</v>
      </c>
      <c r="VC112" s="21"/>
      <c r="VD112" s="21">
        <f t="shared" si="1682"/>
        <v>0</v>
      </c>
      <c r="VE112" s="21"/>
      <c r="VF112" s="21">
        <f t="shared" si="1683"/>
        <v>0</v>
      </c>
      <c r="VG112" s="21"/>
      <c r="VH112" s="21">
        <f t="shared" si="1684"/>
        <v>0</v>
      </c>
      <c r="VI112" s="21"/>
      <c r="VJ112" s="21">
        <f t="shared" si="1685"/>
        <v>0</v>
      </c>
      <c r="VK112" s="21"/>
      <c r="VL112" s="21">
        <f t="shared" si="1686"/>
        <v>0</v>
      </c>
      <c r="VM112" s="21"/>
      <c r="VN112" s="21">
        <f t="shared" si="1687"/>
        <v>0</v>
      </c>
      <c r="VO112" s="21"/>
      <c r="VP112" s="21">
        <f t="shared" si="1688"/>
        <v>0</v>
      </c>
      <c r="VQ112" s="21"/>
      <c r="VR112" s="21">
        <f t="shared" si="1655"/>
        <v>0</v>
      </c>
      <c r="VS112" s="21"/>
      <c r="VT112" s="21">
        <f t="shared" si="1689"/>
        <v>0</v>
      </c>
      <c r="VU112" s="21"/>
      <c r="VV112" s="21">
        <f t="shared" si="1689"/>
        <v>0</v>
      </c>
      <c r="VW112" s="21"/>
      <c r="VX112" s="21">
        <f t="shared" si="1690"/>
        <v>0</v>
      </c>
      <c r="VY112" s="21"/>
      <c r="VZ112" s="21">
        <f t="shared" si="1690"/>
        <v>0</v>
      </c>
      <c r="WA112" s="21"/>
      <c r="WB112" s="21">
        <f t="shared" si="1690"/>
        <v>0</v>
      </c>
      <c r="WC112" s="21"/>
      <c r="WD112" s="21">
        <f t="shared" si="1690"/>
        <v>0</v>
      </c>
      <c r="WE112" s="21"/>
      <c r="WF112" s="21">
        <f t="shared" si="1690"/>
        <v>0</v>
      </c>
      <c r="WG112" s="21"/>
      <c r="WH112" s="21">
        <f t="shared" si="1690"/>
        <v>0</v>
      </c>
      <c r="WI112" s="21"/>
      <c r="WJ112" s="21">
        <f t="shared" si="1690"/>
        <v>0</v>
      </c>
      <c r="WK112" s="21"/>
      <c r="WL112" s="21">
        <f t="shared" si="1690"/>
        <v>0</v>
      </c>
      <c r="WM112" s="21"/>
      <c r="WN112" s="21">
        <f t="shared" si="1691"/>
        <v>0</v>
      </c>
      <c r="WO112" s="21"/>
      <c r="WP112" s="21">
        <f t="shared" si="1691"/>
        <v>0</v>
      </c>
      <c r="WQ112" s="21"/>
      <c r="WR112" s="21">
        <f t="shared" si="1691"/>
        <v>0</v>
      </c>
      <c r="WS112" s="21"/>
      <c r="WT112" s="21">
        <f t="shared" si="1691"/>
        <v>0</v>
      </c>
      <c r="WU112" s="21"/>
      <c r="WV112" s="21">
        <f t="shared" si="1691"/>
        <v>0</v>
      </c>
      <c r="WW112" s="21"/>
      <c r="WX112" s="21">
        <f t="shared" si="1691"/>
        <v>0</v>
      </c>
      <c r="WY112" s="21"/>
      <c r="WZ112" s="21">
        <f t="shared" si="1691"/>
        <v>0</v>
      </c>
      <c r="XA112" s="21"/>
      <c r="XB112" s="21">
        <f t="shared" si="1691"/>
        <v>0</v>
      </c>
      <c r="XC112" s="21"/>
      <c r="XD112" s="21">
        <f t="shared" si="1692"/>
        <v>0</v>
      </c>
      <c r="XE112" s="21"/>
      <c r="XF112" s="21">
        <f t="shared" si="1692"/>
        <v>0</v>
      </c>
      <c r="XG112" s="21"/>
      <c r="XH112" s="21">
        <f t="shared" si="1692"/>
        <v>0</v>
      </c>
      <c r="XI112" s="21"/>
      <c r="XJ112" s="21">
        <f t="shared" si="1692"/>
        <v>0</v>
      </c>
      <c r="XK112" s="21"/>
      <c r="XL112" s="21">
        <f t="shared" si="1692"/>
        <v>0</v>
      </c>
      <c r="XM112" s="21"/>
      <c r="XN112" s="21">
        <f t="shared" si="1692"/>
        <v>0</v>
      </c>
      <c r="XO112" s="21"/>
      <c r="XP112" s="21">
        <f t="shared" si="1692"/>
        <v>0</v>
      </c>
      <c r="XQ112" s="21"/>
      <c r="XR112" s="21">
        <f t="shared" si="1692"/>
        <v>0</v>
      </c>
      <c r="XS112" s="21"/>
      <c r="XT112" s="21">
        <f t="shared" si="1689"/>
        <v>0</v>
      </c>
      <c r="XU112" s="21"/>
      <c r="XV112" s="21">
        <f t="shared" si="1689"/>
        <v>0</v>
      </c>
      <c r="XW112" s="21"/>
      <c r="XX112" s="21">
        <f t="shared" si="1689"/>
        <v>0</v>
      </c>
      <c r="XY112" s="21"/>
      <c r="XZ112" s="21">
        <f t="shared" si="1689"/>
        <v>0</v>
      </c>
      <c r="YA112" s="21"/>
      <c r="YB112" s="21">
        <f t="shared" si="1392"/>
        <v>0</v>
      </c>
      <c r="YC112" s="21"/>
      <c r="YD112" s="21">
        <f t="shared" si="1393"/>
        <v>0</v>
      </c>
      <c r="YE112" s="21"/>
      <c r="YF112" s="21">
        <f t="shared" si="1394"/>
        <v>0</v>
      </c>
      <c r="YG112" s="21"/>
      <c r="YH112" s="21">
        <f t="shared" si="1395"/>
        <v>0</v>
      </c>
      <c r="YI112" s="21"/>
      <c r="YJ112" s="21">
        <f t="shared" si="1396"/>
        <v>0</v>
      </c>
      <c r="YK112" s="21"/>
      <c r="YL112" s="21">
        <f t="shared" si="1397"/>
        <v>0</v>
      </c>
      <c r="YM112" s="21"/>
      <c r="YN112" s="21">
        <f t="shared" si="1398"/>
        <v>0</v>
      </c>
      <c r="YO112" s="21"/>
      <c r="YP112" s="21">
        <f t="shared" si="1399"/>
        <v>0</v>
      </c>
      <c r="YQ112" s="21"/>
      <c r="YR112" s="21">
        <f t="shared" si="1400"/>
        <v>0</v>
      </c>
      <c r="YS112" s="21"/>
      <c r="YT112" s="21">
        <f t="shared" si="1693"/>
        <v>0</v>
      </c>
      <c r="YU112" s="21"/>
      <c r="YV112" s="21">
        <f t="shared" si="1402"/>
        <v>0</v>
      </c>
      <c r="YW112" s="21"/>
      <c r="YX112" s="21">
        <f t="shared" si="1403"/>
        <v>0</v>
      </c>
      <c r="YY112" s="21"/>
      <c r="YZ112" s="21">
        <f t="shared" si="1689"/>
        <v>0</v>
      </c>
      <c r="ZA112" s="21"/>
      <c r="ZB112" s="21">
        <f t="shared" si="1404"/>
        <v>0</v>
      </c>
      <c r="ZC112" s="21"/>
      <c r="ZD112" s="21">
        <f t="shared" si="1405"/>
        <v>0</v>
      </c>
      <c r="ZE112" s="21"/>
      <c r="ZF112" s="21">
        <f t="shared" si="1406"/>
        <v>0</v>
      </c>
      <c r="ZG112" s="21"/>
      <c r="ZH112" s="21">
        <f t="shared" si="1694"/>
        <v>0</v>
      </c>
      <c r="ZI112" s="21"/>
      <c r="ZJ112" s="21">
        <f t="shared" si="1408"/>
        <v>0</v>
      </c>
      <c r="ZK112" s="21"/>
      <c r="ZL112" s="21">
        <f t="shared" si="1409"/>
        <v>0</v>
      </c>
      <c r="ZM112" s="21"/>
      <c r="ZN112" s="21">
        <f t="shared" si="1695"/>
        <v>0</v>
      </c>
      <c r="ZO112" s="21"/>
      <c r="ZP112" s="21">
        <f t="shared" si="1411"/>
        <v>0</v>
      </c>
      <c r="ZQ112" s="21"/>
      <c r="ZR112" s="21">
        <f t="shared" si="1412"/>
        <v>0</v>
      </c>
      <c r="ZS112" s="21"/>
      <c r="ZT112" s="21">
        <f t="shared" si="1689"/>
        <v>0</v>
      </c>
      <c r="ZU112" s="21"/>
      <c r="ZV112" s="21">
        <f t="shared" si="1696"/>
        <v>0</v>
      </c>
      <c r="ZW112" s="21"/>
      <c r="ZX112" s="21">
        <f t="shared" si="1697"/>
        <v>0</v>
      </c>
      <c r="ZY112" s="21"/>
      <c r="ZZ112" s="21">
        <f t="shared" si="1697"/>
        <v>0</v>
      </c>
      <c r="AAA112" s="21"/>
      <c r="AAB112" s="21">
        <f t="shared" si="1698"/>
        <v>0</v>
      </c>
      <c r="AAC112" s="21"/>
      <c r="AAD112" s="21">
        <f t="shared" si="1698"/>
        <v>0</v>
      </c>
      <c r="AAE112" s="21"/>
      <c r="AAF112" s="21">
        <f t="shared" si="1699"/>
        <v>0</v>
      </c>
      <c r="AAG112" s="21"/>
      <c r="AAH112" s="21">
        <f t="shared" si="1699"/>
        <v>0</v>
      </c>
      <c r="AAI112" s="21"/>
      <c r="AAJ112" s="21">
        <f t="shared" si="1700"/>
        <v>0</v>
      </c>
      <c r="AAK112" s="21"/>
      <c r="AAL112" s="21">
        <f t="shared" si="1700"/>
        <v>0</v>
      </c>
      <c r="AAM112" s="21"/>
      <c r="AAN112" s="21">
        <f t="shared" si="1701"/>
        <v>0</v>
      </c>
      <c r="AAO112" s="21"/>
      <c r="AAP112" s="21">
        <f t="shared" si="1701"/>
        <v>0</v>
      </c>
      <c r="AAQ112" s="21"/>
      <c r="AAR112" s="21">
        <f t="shared" si="1702"/>
        <v>0</v>
      </c>
      <c r="AAS112" s="21"/>
      <c r="AAT112" s="21">
        <f t="shared" si="1702"/>
        <v>0</v>
      </c>
      <c r="AAU112" s="21"/>
      <c r="AAV112" s="21">
        <f t="shared" si="1703"/>
        <v>0</v>
      </c>
      <c r="AAW112" s="21"/>
      <c r="AAX112" s="21">
        <f t="shared" si="1703"/>
        <v>0</v>
      </c>
      <c r="AAY112" s="21"/>
      <c r="AAZ112" s="21">
        <f t="shared" si="1704"/>
        <v>0</v>
      </c>
      <c r="ABA112" s="21"/>
      <c r="ABB112" s="21">
        <f t="shared" si="1704"/>
        <v>0</v>
      </c>
      <c r="ABC112" s="21"/>
      <c r="ABD112" s="21">
        <f t="shared" si="1705"/>
        <v>0</v>
      </c>
      <c r="ABE112" s="21"/>
      <c r="ABF112" s="21">
        <f t="shared" si="1705"/>
        <v>0</v>
      </c>
      <c r="ABG112" s="21"/>
      <c r="ABH112" s="21">
        <f t="shared" si="1706"/>
        <v>0</v>
      </c>
      <c r="ABI112" s="21"/>
      <c r="ABJ112" s="21">
        <f t="shared" si="1706"/>
        <v>0</v>
      </c>
      <c r="ABK112" s="21"/>
      <c r="ABL112" s="21">
        <f t="shared" si="1707"/>
        <v>0</v>
      </c>
      <c r="ABM112" s="21"/>
      <c r="ABN112" s="21">
        <f t="shared" si="1707"/>
        <v>0</v>
      </c>
      <c r="ABO112" s="21"/>
      <c r="ABP112" s="21">
        <f t="shared" si="1708"/>
        <v>0</v>
      </c>
      <c r="ABQ112" s="21"/>
      <c r="ABR112" s="21">
        <f t="shared" si="1708"/>
        <v>0</v>
      </c>
      <c r="ABS112" s="21"/>
      <c r="ABT112" s="21">
        <f t="shared" si="1709"/>
        <v>0</v>
      </c>
      <c r="ABU112" s="21"/>
      <c r="ABV112" s="21">
        <f t="shared" si="1709"/>
        <v>0</v>
      </c>
      <c r="ABW112" s="21"/>
      <c r="ABX112" s="21">
        <f t="shared" si="1710"/>
        <v>0</v>
      </c>
      <c r="ABY112" s="21"/>
      <c r="ABZ112" s="21">
        <f t="shared" si="1710"/>
        <v>0</v>
      </c>
      <c r="ACA112" s="21"/>
      <c r="ACB112" s="21">
        <f t="shared" si="1711"/>
        <v>0</v>
      </c>
      <c r="ACC112" s="21"/>
      <c r="ACD112" s="21">
        <f t="shared" si="1711"/>
        <v>0</v>
      </c>
      <c r="ACE112" s="21"/>
      <c r="ACF112" s="21">
        <f t="shared" si="1712"/>
        <v>0</v>
      </c>
      <c r="ACG112" s="21"/>
      <c r="ACH112" s="21">
        <f t="shared" si="1712"/>
        <v>0</v>
      </c>
      <c r="ACI112" s="21"/>
      <c r="ACJ112" s="21">
        <f t="shared" si="1713"/>
        <v>0</v>
      </c>
      <c r="ACK112" s="21"/>
      <c r="ACL112" s="21">
        <f t="shared" si="1713"/>
        <v>0</v>
      </c>
      <c r="ACM112" s="21"/>
      <c r="ACN112" s="21">
        <f t="shared" si="1714"/>
        <v>0</v>
      </c>
      <c r="ACO112" s="21"/>
      <c r="ACP112" s="21">
        <f t="shared" si="1714"/>
        <v>0</v>
      </c>
      <c r="ACQ112" s="21"/>
      <c r="ACR112" s="21">
        <f t="shared" si="1715"/>
        <v>0</v>
      </c>
      <c r="ACS112" s="21"/>
      <c r="ACT112" s="21">
        <f t="shared" si="1715"/>
        <v>0</v>
      </c>
      <c r="ACU112" s="21"/>
      <c r="ACV112" s="21">
        <f t="shared" si="1716"/>
        <v>0</v>
      </c>
      <c r="ACW112" s="21"/>
      <c r="ACX112" s="21">
        <f t="shared" si="1716"/>
        <v>0</v>
      </c>
      <c r="ACY112" s="21"/>
      <c r="ACZ112" s="21">
        <f t="shared" si="1717"/>
        <v>0</v>
      </c>
      <c r="ADA112" s="21"/>
      <c r="ADB112" s="21">
        <f t="shared" si="1717"/>
        <v>0</v>
      </c>
      <c r="ADC112" s="21"/>
      <c r="ADD112" s="21">
        <f t="shared" si="1718"/>
        <v>0</v>
      </c>
      <c r="ADE112" s="21"/>
      <c r="ADF112" s="21">
        <f t="shared" si="1718"/>
        <v>0</v>
      </c>
      <c r="ADG112" s="21"/>
      <c r="ADH112" s="21">
        <f t="shared" si="1719"/>
        <v>0</v>
      </c>
      <c r="ADI112" s="21"/>
      <c r="ADJ112" s="21">
        <f t="shared" si="1719"/>
        <v>0</v>
      </c>
      <c r="ADK112" s="21"/>
      <c r="ADL112" s="21">
        <f t="shared" si="1720"/>
        <v>0</v>
      </c>
      <c r="ADM112" s="21"/>
      <c r="ADN112" s="21">
        <f t="shared" si="1720"/>
        <v>0</v>
      </c>
      <c r="ADO112" s="21"/>
      <c r="ADP112" s="21">
        <f t="shared" si="1720"/>
        <v>0</v>
      </c>
      <c r="ADQ112" s="21"/>
      <c r="ADR112" s="21">
        <f t="shared" si="1720"/>
        <v>0</v>
      </c>
      <c r="ADS112" s="21"/>
      <c r="ADT112" s="21">
        <f t="shared" si="1720"/>
        <v>0</v>
      </c>
      <c r="ADU112" s="21"/>
      <c r="ADV112" s="21">
        <f t="shared" si="1721"/>
        <v>0</v>
      </c>
      <c r="ADW112" s="21"/>
      <c r="ADX112" s="21">
        <f t="shared" si="1721"/>
        <v>0</v>
      </c>
      <c r="ADY112" s="21"/>
      <c r="ADZ112" s="21">
        <f t="shared" si="1721"/>
        <v>0</v>
      </c>
      <c r="AEA112" s="21"/>
      <c r="AEB112" s="21">
        <f t="shared" si="1721"/>
        <v>0</v>
      </c>
      <c r="AEC112" s="21"/>
      <c r="AED112" s="21">
        <f t="shared" si="1722"/>
        <v>0</v>
      </c>
      <c r="AEE112" s="21"/>
      <c r="AEF112" s="21">
        <f t="shared" si="1722"/>
        <v>0</v>
      </c>
      <c r="AEG112" s="21"/>
      <c r="AEH112" s="21">
        <f t="shared" si="1722"/>
        <v>0</v>
      </c>
      <c r="AEI112" s="21"/>
      <c r="AEJ112" s="21">
        <f t="shared" si="1722"/>
        <v>0</v>
      </c>
      <c r="AEK112" s="21"/>
      <c r="AEL112" s="21">
        <f t="shared" si="1722"/>
        <v>0</v>
      </c>
      <c r="AEM112" s="21"/>
      <c r="AEN112" s="21">
        <f t="shared" si="1723"/>
        <v>0</v>
      </c>
      <c r="AEO112" s="21"/>
      <c r="AEP112" s="21">
        <f t="shared" si="1723"/>
        <v>0</v>
      </c>
      <c r="AEQ112" s="21"/>
      <c r="AER112" s="21">
        <f t="shared" si="1723"/>
        <v>0</v>
      </c>
      <c r="AES112" s="21"/>
      <c r="AET112" s="21">
        <f t="shared" si="1723"/>
        <v>0</v>
      </c>
      <c r="AEU112" s="21"/>
      <c r="AEV112" s="21">
        <f t="shared" si="1724"/>
        <v>0</v>
      </c>
      <c r="AEW112" s="21"/>
      <c r="AEX112" s="21">
        <f t="shared" si="1724"/>
        <v>0</v>
      </c>
      <c r="AEY112" s="21"/>
      <c r="AEZ112" s="21">
        <f t="shared" si="1724"/>
        <v>0</v>
      </c>
      <c r="AFA112" s="21"/>
      <c r="AFB112" s="21">
        <f t="shared" si="1724"/>
        <v>0</v>
      </c>
      <c r="AFC112" s="21"/>
      <c r="AFD112" s="21">
        <f t="shared" si="1724"/>
        <v>0</v>
      </c>
      <c r="AFE112" s="21"/>
      <c r="AFF112" s="21">
        <f t="shared" si="1725"/>
        <v>0</v>
      </c>
      <c r="AFG112" s="21"/>
      <c r="AFH112" s="21">
        <f t="shared" si="1725"/>
        <v>0</v>
      </c>
      <c r="AFI112" s="21"/>
      <c r="AFJ112" s="21">
        <f t="shared" si="1725"/>
        <v>0</v>
      </c>
      <c r="AFK112" s="21"/>
      <c r="AFL112" s="21">
        <f t="shared" si="1725"/>
        <v>0</v>
      </c>
      <c r="AFM112" s="21"/>
      <c r="AFN112" s="21">
        <f t="shared" si="1726"/>
        <v>0</v>
      </c>
      <c r="AFO112" s="21"/>
      <c r="AFP112" s="21">
        <f t="shared" si="1726"/>
        <v>0</v>
      </c>
      <c r="AFQ112" s="21"/>
      <c r="AFR112" s="21">
        <f t="shared" si="1726"/>
        <v>0</v>
      </c>
      <c r="AFS112" s="21"/>
      <c r="AFT112" s="21">
        <f t="shared" si="1726"/>
        <v>0</v>
      </c>
      <c r="AFU112" s="21"/>
      <c r="AFV112" s="21">
        <f t="shared" si="1726"/>
        <v>0</v>
      </c>
      <c r="AFW112" s="21"/>
      <c r="AFX112" s="21">
        <f t="shared" si="1727"/>
        <v>0</v>
      </c>
      <c r="AFY112" s="21"/>
      <c r="AFZ112" s="21">
        <f t="shared" si="1727"/>
        <v>0</v>
      </c>
      <c r="AGA112" s="21"/>
      <c r="AGB112" s="21">
        <f t="shared" si="1727"/>
        <v>0</v>
      </c>
      <c r="AGC112" s="21"/>
      <c r="AGD112" s="21">
        <f t="shared" si="1727"/>
        <v>0</v>
      </c>
      <c r="AGE112" s="21"/>
      <c r="AGF112" s="21">
        <f t="shared" si="1728"/>
        <v>0</v>
      </c>
      <c r="AGG112" s="21"/>
      <c r="AGH112" s="21">
        <f t="shared" si="1728"/>
        <v>0</v>
      </c>
      <c r="AGI112" s="21"/>
      <c r="AGJ112" s="21">
        <f t="shared" si="1728"/>
        <v>0</v>
      </c>
      <c r="AGK112" s="21"/>
      <c r="AGL112" s="21">
        <f t="shared" si="1728"/>
        <v>0</v>
      </c>
      <c r="AGM112" s="21"/>
      <c r="AGN112" s="21">
        <f t="shared" si="1728"/>
        <v>0</v>
      </c>
      <c r="AGO112" s="21"/>
      <c r="AGP112" s="21">
        <f t="shared" si="1729"/>
        <v>0</v>
      </c>
      <c r="AGQ112" s="21"/>
      <c r="AGR112" s="21">
        <f t="shared" si="1729"/>
        <v>0</v>
      </c>
      <c r="AGS112" s="21"/>
      <c r="AGT112" s="21">
        <f t="shared" si="1729"/>
        <v>0</v>
      </c>
      <c r="AGU112" s="21"/>
      <c r="AGV112" s="21">
        <f t="shared" si="1729"/>
        <v>0</v>
      </c>
      <c r="AGW112" s="21"/>
      <c r="AGX112" s="21">
        <f t="shared" si="1730"/>
        <v>0</v>
      </c>
      <c r="AGY112" s="21"/>
      <c r="AGZ112" s="21">
        <f t="shared" si="1730"/>
        <v>0</v>
      </c>
      <c r="AHA112" s="21"/>
      <c r="AHB112" s="21">
        <f t="shared" si="1730"/>
        <v>0</v>
      </c>
      <c r="AHC112" s="21"/>
      <c r="AHD112" s="21">
        <f t="shared" si="1730"/>
        <v>0</v>
      </c>
      <c r="AHE112" s="21"/>
      <c r="AHF112" s="21">
        <f t="shared" si="1730"/>
        <v>0</v>
      </c>
      <c r="AHG112" s="21"/>
      <c r="AHH112" s="21">
        <f t="shared" si="1731"/>
        <v>0</v>
      </c>
      <c r="AHI112" s="21"/>
      <c r="AHJ112" s="21">
        <f t="shared" si="1731"/>
        <v>0</v>
      </c>
      <c r="AHK112" s="21"/>
      <c r="AHL112" s="21">
        <f t="shared" si="1731"/>
        <v>0</v>
      </c>
      <c r="AHM112" s="21"/>
      <c r="AHN112" s="21">
        <f t="shared" si="1731"/>
        <v>0</v>
      </c>
      <c r="AHO112" s="21"/>
      <c r="AHP112" s="21">
        <f t="shared" si="1732"/>
        <v>0</v>
      </c>
      <c r="AHQ112" s="21"/>
      <c r="AHR112" s="21">
        <f t="shared" si="1732"/>
        <v>0</v>
      </c>
      <c r="AHS112" s="21"/>
      <c r="AHT112" s="21">
        <f t="shared" si="1732"/>
        <v>0</v>
      </c>
      <c r="AHU112" s="21"/>
      <c r="AHV112" s="21">
        <f t="shared" si="1732"/>
        <v>0</v>
      </c>
      <c r="AHW112" s="21"/>
      <c r="AHX112" s="21">
        <f t="shared" si="1732"/>
        <v>0</v>
      </c>
      <c r="AHY112" s="21"/>
      <c r="AHZ112" s="21">
        <f t="shared" si="1733"/>
        <v>0</v>
      </c>
      <c r="AIA112" s="21"/>
      <c r="AIB112" s="21">
        <f t="shared" si="1733"/>
        <v>0</v>
      </c>
      <c r="AIC112" s="21"/>
      <c r="AID112" s="21">
        <f t="shared" si="1733"/>
        <v>0</v>
      </c>
      <c r="AIE112" s="21"/>
      <c r="AIF112" s="21">
        <f t="shared" si="1733"/>
        <v>0</v>
      </c>
      <c r="AIG112" s="21"/>
      <c r="AIH112" s="21">
        <f t="shared" si="1734"/>
        <v>0</v>
      </c>
      <c r="AII112" s="21"/>
      <c r="AIJ112" s="21">
        <f t="shared" si="1734"/>
        <v>0</v>
      </c>
      <c r="AIK112" s="21"/>
      <c r="AIL112" s="21">
        <f t="shared" si="1734"/>
        <v>0</v>
      </c>
      <c r="AIM112" s="21"/>
      <c r="AIN112" s="21">
        <f t="shared" si="1734"/>
        <v>0</v>
      </c>
      <c r="AIO112" s="21"/>
      <c r="AIP112" s="21">
        <f t="shared" si="1734"/>
        <v>0</v>
      </c>
      <c r="AIQ112" s="21"/>
      <c r="AIR112" s="21">
        <f t="shared" si="1735"/>
        <v>0</v>
      </c>
      <c r="AIS112" s="21"/>
      <c r="AIT112" s="21">
        <f t="shared" si="1735"/>
        <v>0</v>
      </c>
      <c r="AIU112" s="21"/>
      <c r="AIV112" s="21">
        <f t="shared" si="1735"/>
        <v>0</v>
      </c>
      <c r="AIW112" s="21"/>
      <c r="AIX112" s="21">
        <f t="shared" si="1735"/>
        <v>0</v>
      </c>
      <c r="AIY112" s="21"/>
      <c r="AIZ112" s="21">
        <f t="shared" si="1689"/>
        <v>0</v>
      </c>
      <c r="AJA112" s="21"/>
    </row>
    <row r="113" spans="2:937" ht="13.5" customHeight="1" x14ac:dyDescent="0.25">
      <c r="B113" s="31">
        <v>108</v>
      </c>
      <c r="C113" s="192" t="s">
        <v>209</v>
      </c>
      <c r="D113" s="67" t="s">
        <v>164</v>
      </c>
      <c r="E113" s="194" t="s">
        <v>404</v>
      </c>
      <c r="F113" s="194" t="str">
        <f>_xlfn.XLOOKUP(D113,'WTG PH-III'!$D$5:$D$198,'WTG PH-III'!$B$5:$B$198,0,0,1)</f>
        <v>PSS-14</v>
      </c>
      <c r="G113" s="22" t="s">
        <v>537</v>
      </c>
      <c r="H113" s="22" t="s">
        <v>541</v>
      </c>
      <c r="I113" s="61">
        <v>13</v>
      </c>
      <c r="J113" s="21">
        <v>253</v>
      </c>
      <c r="K113" s="21">
        <f t="shared" si="1458"/>
        <v>253.00000000000006</v>
      </c>
      <c r="L113" s="21">
        <f t="shared" si="1459"/>
        <v>253</v>
      </c>
      <c r="M113" s="21">
        <f t="shared" si="1460"/>
        <v>0</v>
      </c>
      <c r="N113" s="95">
        <f>VLOOKUP(D113,'WTG PH-III'!$D$5:$U$198,17,0)</f>
        <v>45797</v>
      </c>
      <c r="O113" s="95">
        <f>VLOOKUP(D113,'WTG PH-III'!$D$5:$U$198,18,0)</f>
        <v>45806</v>
      </c>
      <c r="P113" s="21">
        <f t="shared" si="1461"/>
        <v>0</v>
      </c>
      <c r="Q113" s="21"/>
      <c r="R113" s="21">
        <f t="shared" si="1462"/>
        <v>0</v>
      </c>
      <c r="S113" s="21"/>
      <c r="T113" s="21">
        <f t="shared" si="1463"/>
        <v>0</v>
      </c>
      <c r="U113" s="21"/>
      <c r="V113" s="21">
        <f t="shared" si="1464"/>
        <v>0</v>
      </c>
      <c r="W113" s="21"/>
      <c r="X113" s="21">
        <f t="shared" si="1465"/>
        <v>0</v>
      </c>
      <c r="Y113" s="21"/>
      <c r="Z113" s="21">
        <f t="shared" si="1466"/>
        <v>0</v>
      </c>
      <c r="AA113" s="21"/>
      <c r="AB113" s="21">
        <f t="shared" si="1467"/>
        <v>0</v>
      </c>
      <c r="AC113" s="21"/>
      <c r="AD113" s="21">
        <f t="shared" si="1468"/>
        <v>0</v>
      </c>
      <c r="AE113" s="21"/>
      <c r="AF113" s="21">
        <f t="shared" si="1469"/>
        <v>0</v>
      </c>
      <c r="AG113" s="21"/>
      <c r="AH113" s="21">
        <f t="shared" si="1470"/>
        <v>0</v>
      </c>
      <c r="AI113" s="21"/>
      <c r="AJ113" s="21">
        <f t="shared" si="1471"/>
        <v>0</v>
      </c>
      <c r="AK113" s="21"/>
      <c r="AL113" s="21">
        <f t="shared" si="1472"/>
        <v>0</v>
      </c>
      <c r="AM113" s="21"/>
      <c r="AN113" s="21">
        <f t="shared" si="1473"/>
        <v>0</v>
      </c>
      <c r="AO113" s="21"/>
      <c r="AP113" s="21">
        <f t="shared" si="1474"/>
        <v>0</v>
      </c>
      <c r="AQ113" s="21"/>
      <c r="AR113" s="21">
        <f t="shared" si="1475"/>
        <v>0</v>
      </c>
      <c r="AS113" s="21"/>
      <c r="AT113" s="21">
        <f t="shared" si="1476"/>
        <v>0</v>
      </c>
      <c r="AU113" s="21"/>
      <c r="AV113" s="21">
        <f t="shared" si="1477"/>
        <v>0</v>
      </c>
      <c r="AW113" s="21"/>
      <c r="AX113" s="21">
        <f t="shared" si="1478"/>
        <v>0</v>
      </c>
      <c r="AY113" s="21"/>
      <c r="AZ113" s="21">
        <f t="shared" si="1479"/>
        <v>0</v>
      </c>
      <c r="BA113" s="21"/>
      <c r="BB113" s="21">
        <f t="shared" si="1480"/>
        <v>0</v>
      </c>
      <c r="BC113" s="21"/>
      <c r="BD113" s="21">
        <f t="shared" si="1481"/>
        <v>0</v>
      </c>
      <c r="BE113" s="21"/>
      <c r="BF113" s="21">
        <f t="shared" si="1482"/>
        <v>0</v>
      </c>
      <c r="BG113" s="21"/>
      <c r="BH113" s="21">
        <f t="shared" si="1483"/>
        <v>0</v>
      </c>
      <c r="BI113" s="21"/>
      <c r="BJ113" s="21">
        <f t="shared" si="1484"/>
        <v>0</v>
      </c>
      <c r="BK113" s="21"/>
      <c r="BL113" s="21">
        <f t="shared" si="1485"/>
        <v>0</v>
      </c>
      <c r="BM113" s="21"/>
      <c r="BN113" s="21">
        <f t="shared" si="1486"/>
        <v>0</v>
      </c>
      <c r="BO113" s="21"/>
      <c r="BP113" s="21">
        <f t="shared" si="1487"/>
        <v>0</v>
      </c>
      <c r="BQ113" s="21"/>
      <c r="BR113" s="21">
        <f t="shared" si="1488"/>
        <v>0</v>
      </c>
      <c r="BS113" s="21"/>
      <c r="BT113" s="21">
        <f t="shared" si="1489"/>
        <v>0</v>
      </c>
      <c r="BU113" s="21"/>
      <c r="BV113" s="21">
        <f t="shared" si="1490"/>
        <v>0</v>
      </c>
      <c r="BW113" s="21"/>
      <c r="BX113" s="21">
        <f t="shared" si="1491"/>
        <v>0</v>
      </c>
      <c r="BY113" s="21"/>
      <c r="BZ113" s="21">
        <f t="shared" si="1492"/>
        <v>0</v>
      </c>
      <c r="CA113" s="21"/>
      <c r="CB113" s="21">
        <f t="shared" si="1493"/>
        <v>0</v>
      </c>
      <c r="CC113" s="21"/>
      <c r="CD113" s="21">
        <f t="shared" si="1494"/>
        <v>0</v>
      </c>
      <c r="CE113" s="21"/>
      <c r="CF113" s="21">
        <f t="shared" si="1495"/>
        <v>0</v>
      </c>
      <c r="CG113" s="21"/>
      <c r="CH113" s="21">
        <f t="shared" si="1496"/>
        <v>0</v>
      </c>
      <c r="CI113" s="21"/>
      <c r="CJ113" s="21">
        <f t="shared" si="1497"/>
        <v>0</v>
      </c>
      <c r="CK113" s="21"/>
      <c r="CL113" s="21">
        <f t="shared" si="1498"/>
        <v>0</v>
      </c>
      <c r="CM113" s="21"/>
      <c r="CN113" s="21">
        <f t="shared" si="1499"/>
        <v>0</v>
      </c>
      <c r="CO113" s="21"/>
      <c r="CP113" s="21">
        <f t="shared" si="1500"/>
        <v>0</v>
      </c>
      <c r="CQ113" s="21"/>
      <c r="CR113" s="21">
        <f t="shared" si="1501"/>
        <v>0</v>
      </c>
      <c r="CS113" s="21"/>
      <c r="CT113" s="21">
        <f t="shared" si="1502"/>
        <v>0</v>
      </c>
      <c r="CU113" s="21"/>
      <c r="CV113" s="21">
        <f t="shared" si="1503"/>
        <v>0</v>
      </c>
      <c r="CW113" s="21"/>
      <c r="CX113" s="21">
        <f t="shared" si="1504"/>
        <v>0</v>
      </c>
      <c r="CY113" s="21"/>
      <c r="CZ113" s="21">
        <f t="shared" si="1505"/>
        <v>0</v>
      </c>
      <c r="DA113" s="21"/>
      <c r="DB113" s="21">
        <f t="shared" si="1506"/>
        <v>0</v>
      </c>
      <c r="DC113" s="21"/>
      <c r="DD113" s="21">
        <f t="shared" si="1507"/>
        <v>0</v>
      </c>
      <c r="DE113" s="21"/>
      <c r="DF113" s="21">
        <f t="shared" si="1508"/>
        <v>0</v>
      </c>
      <c r="DG113" s="21"/>
      <c r="DH113" s="21">
        <f t="shared" si="1509"/>
        <v>0</v>
      </c>
      <c r="DI113" s="21"/>
      <c r="DJ113" s="21">
        <f t="shared" si="1510"/>
        <v>0</v>
      </c>
      <c r="DK113" s="21"/>
      <c r="DL113" s="21">
        <f t="shared" si="1511"/>
        <v>0</v>
      </c>
      <c r="DM113" s="21"/>
      <c r="DN113" s="21">
        <f t="shared" si="1512"/>
        <v>0</v>
      </c>
      <c r="DO113" s="21"/>
      <c r="DP113" s="21">
        <f t="shared" si="1513"/>
        <v>0</v>
      </c>
      <c r="DQ113" s="21"/>
      <c r="DR113" s="21">
        <f t="shared" si="1514"/>
        <v>0</v>
      </c>
      <c r="DS113" s="21"/>
      <c r="DT113" s="21">
        <f t="shared" si="1515"/>
        <v>0</v>
      </c>
      <c r="DU113" s="21"/>
      <c r="DV113" s="21">
        <f t="shared" si="1516"/>
        <v>0</v>
      </c>
      <c r="DW113" s="21"/>
      <c r="DX113" s="21">
        <f t="shared" si="1517"/>
        <v>0</v>
      </c>
      <c r="DY113" s="21"/>
      <c r="DZ113" s="21">
        <f t="shared" si="1518"/>
        <v>0</v>
      </c>
      <c r="EA113" s="21"/>
      <c r="EB113" s="21">
        <f t="shared" si="1519"/>
        <v>0</v>
      </c>
      <c r="EC113" s="21"/>
      <c r="ED113" s="21">
        <f t="shared" si="1520"/>
        <v>0</v>
      </c>
      <c r="EE113" s="21"/>
      <c r="EF113" s="21">
        <f t="shared" si="1521"/>
        <v>0</v>
      </c>
      <c r="EG113" s="21"/>
      <c r="EH113" s="21">
        <f t="shared" si="1522"/>
        <v>0</v>
      </c>
      <c r="EI113" s="21"/>
      <c r="EJ113" s="21">
        <f t="shared" si="1523"/>
        <v>0</v>
      </c>
      <c r="EK113" s="21"/>
      <c r="EL113" s="21">
        <f t="shared" si="1524"/>
        <v>0</v>
      </c>
      <c r="EM113" s="21"/>
      <c r="EN113" s="21">
        <f t="shared" si="1525"/>
        <v>0</v>
      </c>
      <c r="EO113" s="21"/>
      <c r="EP113" s="21">
        <f t="shared" si="1526"/>
        <v>0</v>
      </c>
      <c r="EQ113" s="21"/>
      <c r="ER113" s="21">
        <f t="shared" si="1527"/>
        <v>0</v>
      </c>
      <c r="ES113" s="21"/>
      <c r="ET113" s="21">
        <f t="shared" si="1528"/>
        <v>0</v>
      </c>
      <c r="EU113" s="21"/>
      <c r="EV113" s="21">
        <f t="shared" si="1529"/>
        <v>0</v>
      </c>
      <c r="EW113" s="21"/>
      <c r="EX113" s="21">
        <f t="shared" si="1530"/>
        <v>0</v>
      </c>
      <c r="EY113" s="21"/>
      <c r="EZ113" s="21">
        <f t="shared" si="1531"/>
        <v>0</v>
      </c>
      <c r="FA113" s="21"/>
      <c r="FB113" s="21">
        <f t="shared" si="1532"/>
        <v>0</v>
      </c>
      <c r="FC113" s="21"/>
      <c r="FD113" s="21">
        <f t="shared" si="1533"/>
        <v>0</v>
      </c>
      <c r="FE113" s="21"/>
      <c r="FF113" s="21">
        <f t="shared" si="1534"/>
        <v>0</v>
      </c>
      <c r="FG113" s="21"/>
      <c r="FH113" s="21">
        <f t="shared" si="1535"/>
        <v>0</v>
      </c>
      <c r="FI113" s="21"/>
      <c r="FJ113" s="21">
        <f t="shared" si="1536"/>
        <v>0</v>
      </c>
      <c r="FK113" s="21"/>
      <c r="FL113" s="21">
        <f t="shared" si="1537"/>
        <v>0</v>
      </c>
      <c r="FM113" s="21"/>
      <c r="FN113" s="21">
        <f t="shared" si="1538"/>
        <v>0</v>
      </c>
      <c r="FO113" s="21"/>
      <c r="FP113" s="21">
        <f t="shared" si="1539"/>
        <v>0</v>
      </c>
      <c r="FQ113" s="21"/>
      <c r="FR113" s="21">
        <f t="shared" si="1540"/>
        <v>0</v>
      </c>
      <c r="FS113" s="21"/>
      <c r="FT113" s="21">
        <f t="shared" si="1541"/>
        <v>0</v>
      </c>
      <c r="FU113" s="21"/>
      <c r="FV113" s="21">
        <f t="shared" si="1542"/>
        <v>0</v>
      </c>
      <c r="FW113" s="21"/>
      <c r="FX113" s="21">
        <f t="shared" si="1543"/>
        <v>0</v>
      </c>
      <c r="FY113" s="21"/>
      <c r="FZ113" s="21">
        <f t="shared" si="1544"/>
        <v>0</v>
      </c>
      <c r="GA113" s="21"/>
      <c r="GB113" s="21">
        <f t="shared" si="1545"/>
        <v>0</v>
      </c>
      <c r="GC113" s="21"/>
      <c r="GD113" s="21">
        <f t="shared" si="1546"/>
        <v>0</v>
      </c>
      <c r="GE113" s="21"/>
      <c r="GF113" s="21">
        <f t="shared" si="1547"/>
        <v>0</v>
      </c>
      <c r="GG113" s="21"/>
      <c r="GH113" s="21">
        <f t="shared" si="1548"/>
        <v>0</v>
      </c>
      <c r="GI113" s="21"/>
      <c r="GJ113" s="21">
        <f t="shared" si="1549"/>
        <v>0</v>
      </c>
      <c r="GK113" s="21"/>
      <c r="GL113" s="21">
        <f t="shared" si="1550"/>
        <v>0</v>
      </c>
      <c r="GM113" s="21"/>
      <c r="GN113" s="21">
        <f t="shared" si="1551"/>
        <v>0</v>
      </c>
      <c r="GO113" s="21"/>
      <c r="GP113" s="21">
        <f t="shared" si="1552"/>
        <v>0</v>
      </c>
      <c r="GQ113" s="21"/>
      <c r="GR113" s="21">
        <f t="shared" si="1553"/>
        <v>0</v>
      </c>
      <c r="GS113" s="21"/>
      <c r="GT113" s="21">
        <f t="shared" si="1554"/>
        <v>0</v>
      </c>
      <c r="GU113" s="21"/>
      <c r="GV113" s="21">
        <f t="shared" si="1555"/>
        <v>0</v>
      </c>
      <c r="GW113" s="21"/>
      <c r="GX113" s="21">
        <f t="shared" si="1556"/>
        <v>0</v>
      </c>
      <c r="GY113" s="21"/>
      <c r="GZ113" s="21">
        <f t="shared" si="1557"/>
        <v>0</v>
      </c>
      <c r="HA113" s="21"/>
      <c r="HB113" s="21">
        <f t="shared" si="1558"/>
        <v>0</v>
      </c>
      <c r="HC113" s="21"/>
      <c r="HD113" s="21">
        <f t="shared" si="1559"/>
        <v>0</v>
      </c>
      <c r="HE113" s="21"/>
      <c r="HF113" s="21">
        <f t="shared" si="1560"/>
        <v>0</v>
      </c>
      <c r="HG113" s="21"/>
      <c r="HH113" s="21">
        <f t="shared" si="1561"/>
        <v>0</v>
      </c>
      <c r="HI113" s="21"/>
      <c r="HJ113" s="21">
        <f t="shared" si="1562"/>
        <v>0</v>
      </c>
      <c r="HK113" s="21"/>
      <c r="HL113" s="21">
        <f t="shared" si="1563"/>
        <v>0</v>
      </c>
      <c r="HM113" s="21"/>
      <c r="HN113" s="21">
        <f t="shared" si="1564"/>
        <v>0</v>
      </c>
      <c r="HO113" s="21"/>
      <c r="HP113" s="21">
        <f t="shared" si="1565"/>
        <v>0</v>
      </c>
      <c r="HQ113" s="21"/>
      <c r="HR113" s="21">
        <f t="shared" si="1566"/>
        <v>0</v>
      </c>
      <c r="HS113" s="21"/>
      <c r="HT113" s="21">
        <f t="shared" si="1567"/>
        <v>0</v>
      </c>
      <c r="HU113" s="21"/>
      <c r="HV113" s="21">
        <f t="shared" si="1568"/>
        <v>0</v>
      </c>
      <c r="HW113" s="21"/>
      <c r="HX113" s="21">
        <f t="shared" si="1569"/>
        <v>0</v>
      </c>
      <c r="HY113" s="21"/>
      <c r="HZ113" s="21">
        <f t="shared" si="1570"/>
        <v>0</v>
      </c>
      <c r="IA113" s="21"/>
      <c r="IB113" s="21">
        <f t="shared" si="1571"/>
        <v>0</v>
      </c>
      <c r="IC113" s="21"/>
      <c r="ID113" s="21">
        <f t="shared" si="1572"/>
        <v>0</v>
      </c>
      <c r="IE113" s="21"/>
      <c r="IF113" s="21">
        <f t="shared" si="1573"/>
        <v>0</v>
      </c>
      <c r="IG113" s="21"/>
      <c r="IH113" s="21">
        <f t="shared" si="1574"/>
        <v>0</v>
      </c>
      <c r="II113" s="21"/>
      <c r="IJ113" s="21">
        <f t="shared" si="1575"/>
        <v>0</v>
      </c>
      <c r="IK113" s="21"/>
      <c r="IL113" s="21">
        <f t="shared" si="1576"/>
        <v>0</v>
      </c>
      <c r="IM113" s="21"/>
      <c r="IN113" s="21">
        <f t="shared" si="1577"/>
        <v>0</v>
      </c>
      <c r="IO113" s="21"/>
      <c r="IP113" s="21">
        <f t="shared" si="1578"/>
        <v>0</v>
      </c>
      <c r="IQ113" s="21"/>
      <c r="IR113" s="21">
        <f t="shared" si="1579"/>
        <v>0</v>
      </c>
      <c r="IS113" s="21"/>
      <c r="IT113" s="21">
        <f t="shared" si="1580"/>
        <v>0</v>
      </c>
      <c r="IU113" s="21"/>
      <c r="IV113" s="21">
        <f t="shared" si="1581"/>
        <v>0</v>
      </c>
      <c r="IW113" s="21"/>
      <c r="IX113" s="21">
        <f t="shared" si="1582"/>
        <v>0</v>
      </c>
      <c r="IY113" s="21"/>
      <c r="IZ113" s="21">
        <f t="shared" si="1583"/>
        <v>0</v>
      </c>
      <c r="JA113" s="21"/>
      <c r="JB113" s="21">
        <f t="shared" si="1584"/>
        <v>0</v>
      </c>
      <c r="JC113" s="21"/>
      <c r="JD113" s="21">
        <f t="shared" si="1585"/>
        <v>0</v>
      </c>
      <c r="JE113" s="21"/>
      <c r="JF113" s="21">
        <f t="shared" si="1586"/>
        <v>0</v>
      </c>
      <c r="JG113" s="21"/>
      <c r="JH113" s="21">
        <f t="shared" si="1587"/>
        <v>0</v>
      </c>
      <c r="JI113" s="21"/>
      <c r="JJ113" s="21">
        <f t="shared" si="1588"/>
        <v>0</v>
      </c>
      <c r="JK113" s="21"/>
      <c r="JL113" s="21">
        <f t="shared" si="1589"/>
        <v>0</v>
      </c>
      <c r="JM113" s="21"/>
      <c r="JN113" s="21">
        <f t="shared" si="1590"/>
        <v>0</v>
      </c>
      <c r="JO113" s="21"/>
      <c r="JP113" s="21">
        <f t="shared" si="1591"/>
        <v>0</v>
      </c>
      <c r="JQ113" s="21"/>
      <c r="JR113" s="21">
        <f t="shared" si="1592"/>
        <v>0</v>
      </c>
      <c r="JS113" s="21"/>
      <c r="JT113" s="21">
        <f t="shared" si="1593"/>
        <v>0</v>
      </c>
      <c r="JU113" s="21"/>
      <c r="JV113" s="21">
        <f t="shared" si="1594"/>
        <v>0</v>
      </c>
      <c r="JW113" s="21"/>
      <c r="JX113" s="21">
        <f t="shared" si="1595"/>
        <v>0</v>
      </c>
      <c r="JY113" s="21"/>
      <c r="JZ113" s="21">
        <f t="shared" si="1596"/>
        <v>0</v>
      </c>
      <c r="KA113" s="21"/>
      <c r="KB113" s="21">
        <f t="shared" si="1597"/>
        <v>0</v>
      </c>
      <c r="KC113" s="21"/>
      <c r="KD113" s="21">
        <f t="shared" si="1598"/>
        <v>0</v>
      </c>
      <c r="KE113" s="21"/>
      <c r="KF113" s="21">
        <f t="shared" si="1599"/>
        <v>0</v>
      </c>
      <c r="KG113" s="21"/>
      <c r="KH113" s="21">
        <f t="shared" si="1600"/>
        <v>0</v>
      </c>
      <c r="KI113" s="21"/>
      <c r="KJ113" s="21">
        <f t="shared" si="1601"/>
        <v>0</v>
      </c>
      <c r="KK113" s="21"/>
      <c r="KL113" s="21">
        <f t="shared" si="1602"/>
        <v>0</v>
      </c>
      <c r="KM113" s="21"/>
      <c r="KN113" s="21">
        <f t="shared" si="1603"/>
        <v>0</v>
      </c>
      <c r="KO113" s="21"/>
      <c r="KP113" s="21">
        <f t="shared" si="1604"/>
        <v>0</v>
      </c>
      <c r="KQ113" s="21"/>
      <c r="KR113" s="21">
        <f t="shared" si="1605"/>
        <v>0</v>
      </c>
      <c r="KS113" s="21"/>
      <c r="KT113" s="21">
        <f t="shared" si="1606"/>
        <v>0</v>
      </c>
      <c r="KU113" s="21"/>
      <c r="KV113" s="21">
        <f t="shared" si="1607"/>
        <v>0</v>
      </c>
      <c r="KW113" s="21"/>
      <c r="KX113" s="21">
        <f t="shared" si="1608"/>
        <v>0</v>
      </c>
      <c r="KY113" s="21"/>
      <c r="KZ113" s="21">
        <f t="shared" si="1609"/>
        <v>0</v>
      </c>
      <c r="LA113" s="21"/>
      <c r="LB113" s="21">
        <f t="shared" si="1610"/>
        <v>0</v>
      </c>
      <c r="LC113" s="21"/>
      <c r="LD113" s="21">
        <f t="shared" si="1611"/>
        <v>0</v>
      </c>
      <c r="LE113" s="21"/>
      <c r="LF113" s="21">
        <f t="shared" si="1612"/>
        <v>0</v>
      </c>
      <c r="LG113" s="21"/>
      <c r="LH113" s="21">
        <f t="shared" si="1613"/>
        <v>0</v>
      </c>
      <c r="LI113" s="21"/>
      <c r="LJ113" s="21">
        <f t="shared" si="1614"/>
        <v>25.3</v>
      </c>
      <c r="LK113" s="21"/>
      <c r="LL113" s="21">
        <f t="shared" si="1615"/>
        <v>25.3</v>
      </c>
      <c r="LM113" s="21"/>
      <c r="LN113" s="21">
        <f t="shared" si="1616"/>
        <v>25.3</v>
      </c>
      <c r="LO113" s="21"/>
      <c r="LP113" s="21">
        <f t="shared" si="1617"/>
        <v>25.3</v>
      </c>
      <c r="LQ113" s="21"/>
      <c r="LR113" s="21">
        <f t="shared" si="1618"/>
        <v>25.3</v>
      </c>
      <c r="LS113" s="21"/>
      <c r="LT113" s="21">
        <f t="shared" si="1619"/>
        <v>25.3</v>
      </c>
      <c r="LU113" s="21"/>
      <c r="LV113" s="21">
        <f t="shared" si="1620"/>
        <v>25.3</v>
      </c>
      <c r="LW113" s="21"/>
      <c r="LX113" s="21">
        <f t="shared" si="1621"/>
        <v>25.3</v>
      </c>
      <c r="LY113" s="21"/>
      <c r="LZ113" s="21">
        <f t="shared" si="1622"/>
        <v>25.3</v>
      </c>
      <c r="MA113" s="21"/>
      <c r="MB113" s="21">
        <f t="shared" si="1623"/>
        <v>25.3</v>
      </c>
      <c r="MC113" s="21"/>
      <c r="MD113" s="21">
        <f t="shared" si="1624"/>
        <v>0</v>
      </c>
      <c r="ME113" s="21"/>
      <c r="MF113" s="21">
        <f t="shared" si="1625"/>
        <v>0</v>
      </c>
      <c r="MG113" s="21"/>
      <c r="MH113" s="21">
        <f t="shared" si="1626"/>
        <v>0</v>
      </c>
      <c r="MI113" s="21"/>
      <c r="MJ113" s="21">
        <f t="shared" si="1627"/>
        <v>0</v>
      </c>
      <c r="MK113" s="21"/>
      <c r="ML113" s="21">
        <f t="shared" si="1628"/>
        <v>0</v>
      </c>
      <c r="MM113" s="21"/>
      <c r="MN113" s="21">
        <f t="shared" si="1629"/>
        <v>0</v>
      </c>
      <c r="MO113" s="21"/>
      <c r="MP113" s="21">
        <f t="shared" si="1630"/>
        <v>0</v>
      </c>
      <c r="MQ113" s="21"/>
      <c r="MR113" s="21">
        <f t="shared" si="1631"/>
        <v>0</v>
      </c>
      <c r="MS113" s="21"/>
      <c r="MT113" s="21">
        <f t="shared" si="1632"/>
        <v>0</v>
      </c>
      <c r="MU113" s="21"/>
      <c r="MV113" s="21">
        <f t="shared" si="1633"/>
        <v>0</v>
      </c>
      <c r="MW113" s="21"/>
      <c r="MX113" s="21">
        <f t="shared" si="1634"/>
        <v>0</v>
      </c>
      <c r="MY113" s="21"/>
      <c r="MZ113" s="21">
        <f t="shared" si="1635"/>
        <v>0</v>
      </c>
      <c r="NA113" s="21"/>
      <c r="NB113" s="21">
        <f t="shared" si="1636"/>
        <v>0</v>
      </c>
      <c r="NC113" s="21"/>
      <c r="ND113" s="21">
        <f t="shared" si="1637"/>
        <v>0</v>
      </c>
      <c r="NE113" s="21"/>
      <c r="NF113" s="21">
        <f t="shared" si="1638"/>
        <v>0</v>
      </c>
      <c r="NG113" s="21"/>
      <c r="NH113" s="21">
        <f t="shared" si="1639"/>
        <v>0</v>
      </c>
      <c r="NI113" s="21"/>
      <c r="NJ113" s="21">
        <f t="shared" si="1640"/>
        <v>0</v>
      </c>
      <c r="NK113" s="21"/>
      <c r="NL113" s="21">
        <f t="shared" si="1641"/>
        <v>0</v>
      </c>
      <c r="NM113" s="21"/>
      <c r="NN113" s="21">
        <f t="shared" si="1642"/>
        <v>0</v>
      </c>
      <c r="NO113" s="21"/>
      <c r="NP113" s="21">
        <f t="shared" si="1643"/>
        <v>0</v>
      </c>
      <c r="NQ113" s="21"/>
      <c r="NR113" s="21">
        <f t="shared" si="1644"/>
        <v>0</v>
      </c>
      <c r="NS113" s="21"/>
      <c r="NT113" s="21">
        <f t="shared" si="1645"/>
        <v>0</v>
      </c>
      <c r="NU113" s="21"/>
      <c r="NV113" s="21">
        <f t="shared" si="1646"/>
        <v>0</v>
      </c>
      <c r="NW113" s="21"/>
      <c r="NX113" s="21">
        <f t="shared" si="1647"/>
        <v>0</v>
      </c>
      <c r="NY113" s="21"/>
      <c r="NZ113" s="21">
        <f t="shared" si="1648"/>
        <v>0</v>
      </c>
      <c r="OA113" s="21"/>
      <c r="OB113" s="21">
        <f t="shared" si="1649"/>
        <v>0</v>
      </c>
      <c r="OC113" s="21"/>
      <c r="OD113" s="21">
        <f t="shared" si="1650"/>
        <v>0</v>
      </c>
      <c r="OE113" s="21"/>
      <c r="OF113" s="21">
        <f t="shared" si="1651"/>
        <v>0</v>
      </c>
      <c r="OG113" s="21"/>
      <c r="OH113" s="21">
        <f t="shared" si="1652"/>
        <v>0</v>
      </c>
      <c r="OI113" s="21"/>
      <c r="OJ113" s="21">
        <f t="shared" si="1653"/>
        <v>0</v>
      </c>
      <c r="OK113" s="21"/>
      <c r="OL113" s="21">
        <f t="shared" si="1654"/>
        <v>0</v>
      </c>
      <c r="OM113" s="21"/>
      <c r="ON113" s="21">
        <f t="shared" si="1655"/>
        <v>0</v>
      </c>
      <c r="OO113" s="21"/>
      <c r="OP113" s="21">
        <f t="shared" si="1655"/>
        <v>0</v>
      </c>
      <c r="OQ113" s="21"/>
      <c r="OR113" s="21">
        <f t="shared" si="1655"/>
        <v>0</v>
      </c>
      <c r="OS113" s="21"/>
      <c r="OT113" s="21">
        <f t="shared" si="1655"/>
        <v>0</v>
      </c>
      <c r="OU113" s="21"/>
      <c r="OV113" s="21">
        <f t="shared" si="1655"/>
        <v>0</v>
      </c>
      <c r="OW113" s="21"/>
      <c r="OX113" s="21">
        <f t="shared" si="1655"/>
        <v>0</v>
      </c>
      <c r="OY113" s="21"/>
      <c r="OZ113" s="21">
        <f t="shared" si="1655"/>
        <v>0</v>
      </c>
      <c r="PA113" s="21"/>
      <c r="PB113" s="21">
        <f t="shared" si="1656"/>
        <v>0</v>
      </c>
      <c r="PC113" s="21"/>
      <c r="PD113" s="21">
        <f t="shared" si="1656"/>
        <v>0</v>
      </c>
      <c r="PE113" s="21"/>
      <c r="PF113" s="21">
        <f t="shared" si="1656"/>
        <v>0</v>
      </c>
      <c r="PG113" s="21"/>
      <c r="PH113" s="21">
        <f t="shared" si="1656"/>
        <v>0</v>
      </c>
      <c r="PI113" s="21"/>
      <c r="PJ113" s="21">
        <f t="shared" si="1656"/>
        <v>0</v>
      </c>
      <c r="PK113" s="21"/>
      <c r="PL113" s="21">
        <f t="shared" si="1656"/>
        <v>0</v>
      </c>
      <c r="PM113" s="21"/>
      <c r="PN113" s="21">
        <f t="shared" si="1657"/>
        <v>0</v>
      </c>
      <c r="PO113" s="21"/>
      <c r="PP113" s="21">
        <f t="shared" si="1657"/>
        <v>0</v>
      </c>
      <c r="PQ113" s="21"/>
      <c r="PR113" s="21">
        <f t="shared" si="1657"/>
        <v>0</v>
      </c>
      <c r="PS113" s="21"/>
      <c r="PT113" s="21">
        <f t="shared" si="1657"/>
        <v>0</v>
      </c>
      <c r="PU113" s="21"/>
      <c r="PV113" s="21">
        <f t="shared" si="1657"/>
        <v>0</v>
      </c>
      <c r="PW113" s="21"/>
      <c r="PX113" s="21">
        <f t="shared" si="1657"/>
        <v>0</v>
      </c>
      <c r="PY113" s="21"/>
      <c r="PZ113" s="21">
        <f t="shared" si="1658"/>
        <v>0</v>
      </c>
      <c r="QA113" s="21"/>
      <c r="QB113" s="21">
        <f t="shared" si="1658"/>
        <v>0</v>
      </c>
      <c r="QC113" s="21"/>
      <c r="QD113" s="21">
        <f t="shared" si="1658"/>
        <v>0</v>
      </c>
      <c r="QE113" s="21"/>
      <c r="QF113" s="21">
        <f t="shared" si="1658"/>
        <v>0</v>
      </c>
      <c r="QG113" s="21"/>
      <c r="QH113" s="21">
        <f t="shared" si="1658"/>
        <v>0</v>
      </c>
      <c r="QI113" s="21"/>
      <c r="QJ113" s="21">
        <f t="shared" si="1658"/>
        <v>0</v>
      </c>
      <c r="QK113" s="21"/>
      <c r="QL113" s="21">
        <f t="shared" si="1659"/>
        <v>0</v>
      </c>
      <c r="QM113" s="21"/>
      <c r="QN113" s="21">
        <f t="shared" si="1659"/>
        <v>0</v>
      </c>
      <c r="QO113" s="21"/>
      <c r="QP113" s="21">
        <f t="shared" si="1659"/>
        <v>0</v>
      </c>
      <c r="QQ113" s="21"/>
      <c r="QR113" s="21">
        <f t="shared" si="1659"/>
        <v>0</v>
      </c>
      <c r="QS113" s="21"/>
      <c r="QT113" s="21">
        <f t="shared" si="1659"/>
        <v>0</v>
      </c>
      <c r="QU113" s="21"/>
      <c r="QV113" s="21">
        <f t="shared" si="1659"/>
        <v>0</v>
      </c>
      <c r="QW113" s="21"/>
      <c r="QX113" s="21">
        <f t="shared" si="1660"/>
        <v>0</v>
      </c>
      <c r="QY113" s="21"/>
      <c r="QZ113" s="21">
        <f t="shared" si="1660"/>
        <v>0</v>
      </c>
      <c r="RA113" s="21"/>
      <c r="RB113" s="21">
        <f t="shared" si="1660"/>
        <v>0</v>
      </c>
      <c r="RC113" s="21"/>
      <c r="RD113" s="21">
        <f t="shared" si="1660"/>
        <v>0</v>
      </c>
      <c r="RE113" s="21"/>
      <c r="RF113" s="21">
        <f t="shared" si="1660"/>
        <v>0</v>
      </c>
      <c r="RG113" s="21"/>
      <c r="RH113" s="21">
        <f t="shared" si="1660"/>
        <v>0</v>
      </c>
      <c r="RI113" s="21"/>
      <c r="RJ113" s="21">
        <f t="shared" si="1332"/>
        <v>0</v>
      </c>
      <c r="RK113" s="21"/>
      <c r="RL113" s="21">
        <f t="shared" si="1333"/>
        <v>0</v>
      </c>
      <c r="RM113" s="21"/>
      <c r="RN113" s="21">
        <f t="shared" si="1334"/>
        <v>0</v>
      </c>
      <c r="RO113" s="21"/>
      <c r="RP113" s="21">
        <f t="shared" si="1335"/>
        <v>0</v>
      </c>
      <c r="RQ113" s="21"/>
      <c r="RR113" s="21">
        <f t="shared" si="1336"/>
        <v>0</v>
      </c>
      <c r="RS113" s="21"/>
      <c r="RT113" s="21">
        <f t="shared" si="1337"/>
        <v>0</v>
      </c>
      <c r="RU113" s="21"/>
      <c r="RV113" s="21">
        <f t="shared" si="1338"/>
        <v>0</v>
      </c>
      <c r="RW113" s="21"/>
      <c r="RX113" s="21">
        <f t="shared" si="1339"/>
        <v>0</v>
      </c>
      <c r="RY113" s="21"/>
      <c r="RZ113" s="21">
        <f t="shared" si="1340"/>
        <v>0</v>
      </c>
      <c r="SA113" s="21"/>
      <c r="SB113" s="21">
        <f t="shared" si="1341"/>
        <v>0</v>
      </c>
      <c r="SC113" s="21"/>
      <c r="SD113" s="21">
        <f t="shared" si="1342"/>
        <v>0</v>
      </c>
      <c r="SE113" s="21"/>
      <c r="SF113" s="21">
        <f t="shared" si="1343"/>
        <v>0</v>
      </c>
      <c r="SG113" s="21"/>
      <c r="SH113" s="21">
        <f t="shared" si="1344"/>
        <v>0</v>
      </c>
      <c r="SI113" s="21"/>
      <c r="SJ113" s="21">
        <f t="shared" si="1345"/>
        <v>0</v>
      </c>
      <c r="SK113" s="21"/>
      <c r="SL113" s="21">
        <f t="shared" si="1346"/>
        <v>0</v>
      </c>
      <c r="SM113" s="21"/>
      <c r="SN113" s="21">
        <f t="shared" si="1661"/>
        <v>0</v>
      </c>
      <c r="SO113" s="21"/>
      <c r="SP113" s="21">
        <f t="shared" si="1348"/>
        <v>0</v>
      </c>
      <c r="SQ113" s="21"/>
      <c r="SR113" s="21">
        <f t="shared" si="1349"/>
        <v>0</v>
      </c>
      <c r="SS113" s="21"/>
      <c r="ST113" s="21">
        <f t="shared" si="1350"/>
        <v>0</v>
      </c>
      <c r="SU113" s="21"/>
      <c r="SV113" s="21">
        <f t="shared" si="1351"/>
        <v>0</v>
      </c>
      <c r="SW113" s="21"/>
      <c r="SX113" s="21">
        <f t="shared" si="1352"/>
        <v>0</v>
      </c>
      <c r="SY113" s="21"/>
      <c r="SZ113" s="21">
        <f t="shared" si="1353"/>
        <v>0</v>
      </c>
      <c r="TA113" s="21"/>
      <c r="TB113" s="21">
        <f t="shared" si="1354"/>
        <v>0</v>
      </c>
      <c r="TC113" s="21"/>
      <c r="TD113" s="21">
        <f t="shared" si="1662"/>
        <v>0</v>
      </c>
      <c r="TE113" s="21"/>
      <c r="TF113" s="21">
        <f t="shared" si="1356"/>
        <v>0</v>
      </c>
      <c r="TG113" s="21"/>
      <c r="TH113" s="21">
        <f t="shared" si="1357"/>
        <v>0</v>
      </c>
      <c r="TI113" s="21"/>
      <c r="TJ113" s="21">
        <f t="shared" si="1358"/>
        <v>0</v>
      </c>
      <c r="TK113" s="21"/>
      <c r="TL113" s="21">
        <f t="shared" si="1663"/>
        <v>0</v>
      </c>
      <c r="TM113" s="21"/>
      <c r="TN113" s="21">
        <f t="shared" si="1664"/>
        <v>0</v>
      </c>
      <c r="TO113" s="21"/>
      <c r="TP113" s="21">
        <f t="shared" si="1665"/>
        <v>0</v>
      </c>
      <c r="TQ113" s="21"/>
      <c r="TR113" s="21">
        <f t="shared" si="1666"/>
        <v>0</v>
      </c>
      <c r="TS113" s="21"/>
      <c r="TT113" s="21">
        <f t="shared" si="1667"/>
        <v>0</v>
      </c>
      <c r="TU113" s="21"/>
      <c r="TV113" s="21">
        <f t="shared" si="1668"/>
        <v>0</v>
      </c>
      <c r="TW113" s="21"/>
      <c r="TX113" s="21">
        <f t="shared" si="1669"/>
        <v>0</v>
      </c>
      <c r="TY113" s="21"/>
      <c r="TZ113" s="21">
        <f t="shared" si="1670"/>
        <v>0</v>
      </c>
      <c r="UA113" s="21"/>
      <c r="UB113" s="21">
        <f t="shared" si="1671"/>
        <v>0</v>
      </c>
      <c r="UC113" s="21"/>
      <c r="UD113" s="21">
        <f t="shared" si="1672"/>
        <v>0</v>
      </c>
      <c r="UE113" s="21"/>
      <c r="UF113" s="21">
        <f t="shared" si="1673"/>
        <v>0</v>
      </c>
      <c r="UG113" s="21"/>
      <c r="UH113" s="21">
        <f t="shared" si="1370"/>
        <v>0</v>
      </c>
      <c r="UI113" s="21"/>
      <c r="UJ113" s="21">
        <f t="shared" si="1674"/>
        <v>0</v>
      </c>
      <c r="UK113" s="21"/>
      <c r="UL113" s="21">
        <f t="shared" si="1675"/>
        <v>0</v>
      </c>
      <c r="UM113" s="21"/>
      <c r="UN113" s="21">
        <f t="shared" si="1676"/>
        <v>0</v>
      </c>
      <c r="UO113" s="21"/>
      <c r="UP113" s="21">
        <f t="shared" si="1677"/>
        <v>0</v>
      </c>
      <c r="UQ113" s="21"/>
      <c r="UR113" s="21">
        <f t="shared" si="1678"/>
        <v>0</v>
      </c>
      <c r="US113" s="21"/>
      <c r="UT113" s="21">
        <f t="shared" si="1679"/>
        <v>0</v>
      </c>
      <c r="UU113" s="21"/>
      <c r="UV113" s="21">
        <f t="shared" si="1377"/>
        <v>0</v>
      </c>
      <c r="UW113" s="21"/>
      <c r="UX113" s="21">
        <f t="shared" si="1680"/>
        <v>0</v>
      </c>
      <c r="UY113" s="21"/>
      <c r="UZ113" s="21">
        <f t="shared" si="1379"/>
        <v>0</v>
      </c>
      <c r="VA113" s="21"/>
      <c r="VB113" s="21">
        <f t="shared" si="1681"/>
        <v>0</v>
      </c>
      <c r="VC113" s="21"/>
      <c r="VD113" s="21">
        <f t="shared" si="1682"/>
        <v>0</v>
      </c>
      <c r="VE113" s="21"/>
      <c r="VF113" s="21">
        <f t="shared" si="1683"/>
        <v>0</v>
      </c>
      <c r="VG113" s="21"/>
      <c r="VH113" s="21">
        <f t="shared" si="1684"/>
        <v>0</v>
      </c>
      <c r="VI113" s="21"/>
      <c r="VJ113" s="21">
        <f t="shared" si="1685"/>
        <v>0</v>
      </c>
      <c r="VK113" s="21"/>
      <c r="VL113" s="21">
        <f t="shared" si="1686"/>
        <v>0</v>
      </c>
      <c r="VM113" s="21"/>
      <c r="VN113" s="21">
        <f t="shared" si="1687"/>
        <v>0</v>
      </c>
      <c r="VO113" s="21"/>
      <c r="VP113" s="21">
        <f t="shared" si="1688"/>
        <v>0</v>
      </c>
      <c r="VQ113" s="21"/>
      <c r="VR113" s="21">
        <f t="shared" si="1655"/>
        <v>0</v>
      </c>
      <c r="VS113" s="21"/>
      <c r="VT113" s="21">
        <f t="shared" si="1689"/>
        <v>0</v>
      </c>
      <c r="VU113" s="21"/>
      <c r="VV113" s="21">
        <f t="shared" si="1689"/>
        <v>0</v>
      </c>
      <c r="VW113" s="21"/>
      <c r="VX113" s="21">
        <f t="shared" si="1690"/>
        <v>0</v>
      </c>
      <c r="VY113" s="21"/>
      <c r="VZ113" s="21">
        <f t="shared" si="1690"/>
        <v>0</v>
      </c>
      <c r="WA113" s="21"/>
      <c r="WB113" s="21">
        <f t="shared" si="1690"/>
        <v>0</v>
      </c>
      <c r="WC113" s="21"/>
      <c r="WD113" s="21">
        <f t="shared" si="1690"/>
        <v>0</v>
      </c>
      <c r="WE113" s="21"/>
      <c r="WF113" s="21">
        <f t="shared" si="1690"/>
        <v>0</v>
      </c>
      <c r="WG113" s="21"/>
      <c r="WH113" s="21">
        <f t="shared" si="1690"/>
        <v>0</v>
      </c>
      <c r="WI113" s="21"/>
      <c r="WJ113" s="21">
        <f t="shared" si="1690"/>
        <v>0</v>
      </c>
      <c r="WK113" s="21"/>
      <c r="WL113" s="21">
        <f t="shared" si="1690"/>
        <v>0</v>
      </c>
      <c r="WM113" s="21"/>
      <c r="WN113" s="21">
        <f t="shared" si="1691"/>
        <v>0</v>
      </c>
      <c r="WO113" s="21"/>
      <c r="WP113" s="21">
        <f t="shared" si="1691"/>
        <v>0</v>
      </c>
      <c r="WQ113" s="21"/>
      <c r="WR113" s="21">
        <f t="shared" si="1691"/>
        <v>0</v>
      </c>
      <c r="WS113" s="21"/>
      <c r="WT113" s="21">
        <f t="shared" si="1691"/>
        <v>0</v>
      </c>
      <c r="WU113" s="21"/>
      <c r="WV113" s="21">
        <f t="shared" si="1691"/>
        <v>0</v>
      </c>
      <c r="WW113" s="21"/>
      <c r="WX113" s="21">
        <f t="shared" si="1691"/>
        <v>0</v>
      </c>
      <c r="WY113" s="21"/>
      <c r="WZ113" s="21">
        <f t="shared" si="1691"/>
        <v>0</v>
      </c>
      <c r="XA113" s="21"/>
      <c r="XB113" s="21">
        <f t="shared" si="1691"/>
        <v>0</v>
      </c>
      <c r="XC113" s="21"/>
      <c r="XD113" s="21">
        <f t="shared" si="1692"/>
        <v>0</v>
      </c>
      <c r="XE113" s="21"/>
      <c r="XF113" s="21">
        <f t="shared" si="1692"/>
        <v>0</v>
      </c>
      <c r="XG113" s="21"/>
      <c r="XH113" s="21">
        <f t="shared" si="1692"/>
        <v>0</v>
      </c>
      <c r="XI113" s="21"/>
      <c r="XJ113" s="21">
        <f t="shared" si="1692"/>
        <v>0</v>
      </c>
      <c r="XK113" s="21"/>
      <c r="XL113" s="21">
        <f t="shared" si="1692"/>
        <v>0</v>
      </c>
      <c r="XM113" s="21"/>
      <c r="XN113" s="21">
        <f t="shared" si="1692"/>
        <v>0</v>
      </c>
      <c r="XO113" s="21"/>
      <c r="XP113" s="21">
        <f t="shared" si="1692"/>
        <v>0</v>
      </c>
      <c r="XQ113" s="21"/>
      <c r="XR113" s="21">
        <f t="shared" si="1692"/>
        <v>0</v>
      </c>
      <c r="XS113" s="21"/>
      <c r="XT113" s="21">
        <f t="shared" si="1689"/>
        <v>0</v>
      </c>
      <c r="XU113" s="21"/>
      <c r="XV113" s="21">
        <f t="shared" si="1689"/>
        <v>0</v>
      </c>
      <c r="XW113" s="21"/>
      <c r="XX113" s="21">
        <f t="shared" si="1689"/>
        <v>0</v>
      </c>
      <c r="XY113" s="21"/>
      <c r="XZ113" s="21">
        <f t="shared" si="1689"/>
        <v>0</v>
      </c>
      <c r="YA113" s="21"/>
      <c r="YB113" s="21">
        <f t="shared" si="1392"/>
        <v>0</v>
      </c>
      <c r="YC113" s="21"/>
      <c r="YD113" s="21">
        <f t="shared" si="1393"/>
        <v>0</v>
      </c>
      <c r="YE113" s="21"/>
      <c r="YF113" s="21">
        <f t="shared" si="1394"/>
        <v>0</v>
      </c>
      <c r="YG113" s="21"/>
      <c r="YH113" s="21">
        <f t="shared" si="1395"/>
        <v>0</v>
      </c>
      <c r="YI113" s="21"/>
      <c r="YJ113" s="21">
        <f t="shared" si="1396"/>
        <v>0</v>
      </c>
      <c r="YK113" s="21"/>
      <c r="YL113" s="21">
        <f t="shared" si="1397"/>
        <v>0</v>
      </c>
      <c r="YM113" s="21"/>
      <c r="YN113" s="21">
        <f t="shared" si="1398"/>
        <v>0</v>
      </c>
      <c r="YO113" s="21"/>
      <c r="YP113" s="21">
        <f t="shared" si="1399"/>
        <v>0</v>
      </c>
      <c r="YQ113" s="21"/>
      <c r="YR113" s="21">
        <f t="shared" si="1400"/>
        <v>0</v>
      </c>
      <c r="YS113" s="21"/>
      <c r="YT113" s="21">
        <f t="shared" si="1693"/>
        <v>0</v>
      </c>
      <c r="YU113" s="21"/>
      <c r="YV113" s="21">
        <f t="shared" si="1402"/>
        <v>0</v>
      </c>
      <c r="YW113" s="21"/>
      <c r="YX113" s="21">
        <f t="shared" si="1403"/>
        <v>0</v>
      </c>
      <c r="YY113" s="21"/>
      <c r="YZ113" s="21">
        <f t="shared" si="1689"/>
        <v>0</v>
      </c>
      <c r="ZA113" s="21"/>
      <c r="ZB113" s="21">
        <f t="shared" si="1404"/>
        <v>0</v>
      </c>
      <c r="ZC113" s="21"/>
      <c r="ZD113" s="21">
        <f t="shared" si="1405"/>
        <v>0</v>
      </c>
      <c r="ZE113" s="21"/>
      <c r="ZF113" s="21">
        <f t="shared" si="1406"/>
        <v>0</v>
      </c>
      <c r="ZG113" s="21"/>
      <c r="ZH113" s="21">
        <f t="shared" si="1694"/>
        <v>0</v>
      </c>
      <c r="ZI113" s="21"/>
      <c r="ZJ113" s="21">
        <f t="shared" si="1408"/>
        <v>0</v>
      </c>
      <c r="ZK113" s="21"/>
      <c r="ZL113" s="21">
        <f t="shared" si="1409"/>
        <v>0</v>
      </c>
      <c r="ZM113" s="21"/>
      <c r="ZN113" s="21">
        <f t="shared" si="1695"/>
        <v>0</v>
      </c>
      <c r="ZO113" s="21"/>
      <c r="ZP113" s="21">
        <f t="shared" si="1411"/>
        <v>0</v>
      </c>
      <c r="ZQ113" s="21"/>
      <c r="ZR113" s="21">
        <f t="shared" si="1412"/>
        <v>0</v>
      </c>
      <c r="ZS113" s="21"/>
      <c r="ZT113" s="21">
        <f t="shared" si="1689"/>
        <v>0</v>
      </c>
      <c r="ZU113" s="21"/>
      <c r="ZV113" s="21">
        <f t="shared" si="1696"/>
        <v>0</v>
      </c>
      <c r="ZW113" s="21"/>
      <c r="ZX113" s="21">
        <f t="shared" si="1697"/>
        <v>0</v>
      </c>
      <c r="ZY113" s="21"/>
      <c r="ZZ113" s="21">
        <f t="shared" si="1697"/>
        <v>0</v>
      </c>
      <c r="AAA113" s="21"/>
      <c r="AAB113" s="21">
        <f t="shared" si="1698"/>
        <v>0</v>
      </c>
      <c r="AAC113" s="21"/>
      <c r="AAD113" s="21">
        <f t="shared" si="1698"/>
        <v>0</v>
      </c>
      <c r="AAE113" s="21"/>
      <c r="AAF113" s="21">
        <f t="shared" si="1699"/>
        <v>0</v>
      </c>
      <c r="AAG113" s="21"/>
      <c r="AAH113" s="21">
        <f t="shared" si="1699"/>
        <v>0</v>
      </c>
      <c r="AAI113" s="21"/>
      <c r="AAJ113" s="21">
        <f t="shared" si="1700"/>
        <v>0</v>
      </c>
      <c r="AAK113" s="21"/>
      <c r="AAL113" s="21">
        <f t="shared" si="1700"/>
        <v>0</v>
      </c>
      <c r="AAM113" s="21"/>
      <c r="AAN113" s="21">
        <f t="shared" si="1701"/>
        <v>0</v>
      </c>
      <c r="AAO113" s="21"/>
      <c r="AAP113" s="21">
        <f t="shared" si="1701"/>
        <v>0</v>
      </c>
      <c r="AAQ113" s="21"/>
      <c r="AAR113" s="21">
        <f t="shared" si="1702"/>
        <v>0</v>
      </c>
      <c r="AAS113" s="21"/>
      <c r="AAT113" s="21">
        <f t="shared" si="1702"/>
        <v>0</v>
      </c>
      <c r="AAU113" s="21"/>
      <c r="AAV113" s="21">
        <f t="shared" si="1703"/>
        <v>0</v>
      </c>
      <c r="AAW113" s="21"/>
      <c r="AAX113" s="21">
        <f t="shared" si="1703"/>
        <v>0</v>
      </c>
      <c r="AAY113" s="21"/>
      <c r="AAZ113" s="21">
        <f t="shared" si="1704"/>
        <v>0</v>
      </c>
      <c r="ABA113" s="21"/>
      <c r="ABB113" s="21">
        <f t="shared" si="1704"/>
        <v>0</v>
      </c>
      <c r="ABC113" s="21"/>
      <c r="ABD113" s="21">
        <f t="shared" si="1705"/>
        <v>0</v>
      </c>
      <c r="ABE113" s="21"/>
      <c r="ABF113" s="21">
        <f t="shared" si="1705"/>
        <v>0</v>
      </c>
      <c r="ABG113" s="21"/>
      <c r="ABH113" s="21">
        <f t="shared" si="1706"/>
        <v>0</v>
      </c>
      <c r="ABI113" s="21"/>
      <c r="ABJ113" s="21">
        <f t="shared" si="1706"/>
        <v>0</v>
      </c>
      <c r="ABK113" s="21"/>
      <c r="ABL113" s="21">
        <f t="shared" si="1707"/>
        <v>0</v>
      </c>
      <c r="ABM113" s="21"/>
      <c r="ABN113" s="21">
        <f t="shared" si="1707"/>
        <v>0</v>
      </c>
      <c r="ABO113" s="21"/>
      <c r="ABP113" s="21">
        <f t="shared" si="1708"/>
        <v>0</v>
      </c>
      <c r="ABQ113" s="21"/>
      <c r="ABR113" s="21">
        <f t="shared" si="1708"/>
        <v>0</v>
      </c>
      <c r="ABS113" s="21"/>
      <c r="ABT113" s="21">
        <f t="shared" si="1709"/>
        <v>0</v>
      </c>
      <c r="ABU113" s="21"/>
      <c r="ABV113" s="21">
        <f t="shared" si="1709"/>
        <v>0</v>
      </c>
      <c r="ABW113" s="21"/>
      <c r="ABX113" s="21">
        <f t="shared" si="1710"/>
        <v>0</v>
      </c>
      <c r="ABY113" s="21"/>
      <c r="ABZ113" s="21">
        <f t="shared" si="1710"/>
        <v>0</v>
      </c>
      <c r="ACA113" s="21"/>
      <c r="ACB113" s="21">
        <f t="shared" si="1711"/>
        <v>0</v>
      </c>
      <c r="ACC113" s="21"/>
      <c r="ACD113" s="21">
        <f t="shared" si="1711"/>
        <v>0</v>
      </c>
      <c r="ACE113" s="21">
        <v>3</v>
      </c>
      <c r="ACF113" s="21">
        <f t="shared" si="1712"/>
        <v>0</v>
      </c>
      <c r="ACG113" s="21">
        <v>14</v>
      </c>
      <c r="ACH113" s="21">
        <f t="shared" si="1712"/>
        <v>0</v>
      </c>
      <c r="ACI113" s="21">
        <v>20</v>
      </c>
      <c r="ACJ113" s="21">
        <f t="shared" si="1713"/>
        <v>0</v>
      </c>
      <c r="ACK113" s="21">
        <v>25</v>
      </c>
      <c r="ACL113" s="21">
        <f t="shared" si="1713"/>
        <v>0</v>
      </c>
      <c r="ACM113" s="21">
        <v>12</v>
      </c>
      <c r="ACN113" s="21">
        <f t="shared" si="1714"/>
        <v>0</v>
      </c>
      <c r="ACO113" s="21">
        <v>17</v>
      </c>
      <c r="ACP113" s="21">
        <f t="shared" si="1714"/>
        <v>0</v>
      </c>
      <c r="ACQ113" s="21">
        <v>28</v>
      </c>
      <c r="ACR113" s="21">
        <f t="shared" si="1715"/>
        <v>0</v>
      </c>
      <c r="ACS113" s="21">
        <v>16</v>
      </c>
      <c r="ACT113" s="21">
        <f t="shared" si="1715"/>
        <v>0</v>
      </c>
      <c r="ACU113" s="21"/>
      <c r="ACV113" s="21">
        <f t="shared" si="1716"/>
        <v>0</v>
      </c>
      <c r="ACW113" s="21">
        <v>25</v>
      </c>
      <c r="ACX113" s="21">
        <f t="shared" si="1716"/>
        <v>0</v>
      </c>
      <c r="ACY113" s="21">
        <v>25</v>
      </c>
      <c r="ACZ113" s="21">
        <f t="shared" si="1717"/>
        <v>0</v>
      </c>
      <c r="ADA113" s="21">
        <v>23</v>
      </c>
      <c r="ADB113" s="21">
        <f t="shared" si="1717"/>
        <v>0</v>
      </c>
      <c r="ADC113" s="21">
        <v>29</v>
      </c>
      <c r="ADD113" s="21">
        <f t="shared" si="1718"/>
        <v>0</v>
      </c>
      <c r="ADE113" s="21">
        <v>16</v>
      </c>
      <c r="ADF113" s="21">
        <f t="shared" si="1718"/>
        <v>0</v>
      </c>
      <c r="ADG113" s="21"/>
      <c r="ADH113" s="21">
        <f t="shared" si="1719"/>
        <v>0</v>
      </c>
      <c r="ADI113" s="21"/>
      <c r="ADJ113" s="21">
        <f t="shared" si="1719"/>
        <v>0</v>
      </c>
      <c r="ADK113" s="21"/>
      <c r="ADL113" s="21">
        <f t="shared" si="1720"/>
        <v>0</v>
      </c>
      <c r="ADM113" s="21"/>
      <c r="ADN113" s="21">
        <f t="shared" si="1720"/>
        <v>0</v>
      </c>
      <c r="ADO113" s="21"/>
      <c r="ADP113" s="21">
        <f t="shared" si="1720"/>
        <v>0</v>
      </c>
      <c r="ADQ113" s="21"/>
      <c r="ADR113" s="21">
        <f t="shared" si="1720"/>
        <v>0</v>
      </c>
      <c r="ADS113" s="21"/>
      <c r="ADT113" s="21">
        <f t="shared" si="1720"/>
        <v>0</v>
      </c>
      <c r="ADU113" s="21"/>
      <c r="ADV113" s="21">
        <f t="shared" si="1721"/>
        <v>0</v>
      </c>
      <c r="ADW113" s="21"/>
      <c r="ADX113" s="21">
        <f t="shared" si="1721"/>
        <v>0</v>
      </c>
      <c r="ADY113" s="21"/>
      <c r="ADZ113" s="21">
        <f t="shared" si="1721"/>
        <v>0</v>
      </c>
      <c r="AEA113" s="21"/>
      <c r="AEB113" s="21">
        <f t="shared" si="1721"/>
        <v>0</v>
      </c>
      <c r="AEC113" s="21"/>
      <c r="AED113" s="21">
        <f t="shared" si="1722"/>
        <v>0</v>
      </c>
      <c r="AEE113" s="21"/>
      <c r="AEF113" s="21">
        <f t="shared" si="1722"/>
        <v>0</v>
      </c>
      <c r="AEG113" s="21"/>
      <c r="AEH113" s="21">
        <f t="shared" si="1722"/>
        <v>0</v>
      </c>
      <c r="AEI113" s="21"/>
      <c r="AEJ113" s="21">
        <f t="shared" si="1722"/>
        <v>0</v>
      </c>
      <c r="AEK113" s="21"/>
      <c r="AEL113" s="21">
        <f t="shared" si="1722"/>
        <v>0</v>
      </c>
      <c r="AEM113" s="21"/>
      <c r="AEN113" s="21">
        <f t="shared" si="1723"/>
        <v>0</v>
      </c>
      <c r="AEO113" s="21"/>
      <c r="AEP113" s="21">
        <f t="shared" si="1723"/>
        <v>0</v>
      </c>
      <c r="AEQ113" s="21"/>
      <c r="AER113" s="21">
        <f t="shared" si="1723"/>
        <v>0</v>
      </c>
      <c r="AES113" s="21"/>
      <c r="AET113" s="21">
        <f t="shared" si="1723"/>
        <v>0</v>
      </c>
      <c r="AEU113" s="21"/>
      <c r="AEV113" s="21">
        <f t="shared" si="1724"/>
        <v>0</v>
      </c>
      <c r="AEW113" s="21"/>
      <c r="AEX113" s="21">
        <f t="shared" si="1724"/>
        <v>0</v>
      </c>
      <c r="AEY113" s="21"/>
      <c r="AEZ113" s="21">
        <f t="shared" si="1724"/>
        <v>0</v>
      </c>
      <c r="AFA113" s="21"/>
      <c r="AFB113" s="21">
        <f t="shared" si="1724"/>
        <v>0</v>
      </c>
      <c r="AFC113" s="21"/>
      <c r="AFD113" s="21">
        <f t="shared" si="1724"/>
        <v>0</v>
      </c>
      <c r="AFE113" s="21"/>
      <c r="AFF113" s="21">
        <f t="shared" si="1725"/>
        <v>0</v>
      </c>
      <c r="AFG113" s="21"/>
      <c r="AFH113" s="21">
        <f t="shared" si="1725"/>
        <v>0</v>
      </c>
      <c r="AFI113" s="21"/>
      <c r="AFJ113" s="21">
        <f t="shared" si="1725"/>
        <v>0</v>
      </c>
      <c r="AFK113" s="21"/>
      <c r="AFL113" s="21">
        <f t="shared" si="1725"/>
        <v>0</v>
      </c>
      <c r="AFM113" s="21"/>
      <c r="AFN113" s="21">
        <f t="shared" si="1726"/>
        <v>0</v>
      </c>
      <c r="AFO113" s="21"/>
      <c r="AFP113" s="21">
        <f t="shared" si="1726"/>
        <v>0</v>
      </c>
      <c r="AFQ113" s="21"/>
      <c r="AFR113" s="21">
        <f t="shared" si="1726"/>
        <v>0</v>
      </c>
      <c r="AFS113" s="21"/>
      <c r="AFT113" s="21">
        <f t="shared" si="1726"/>
        <v>0</v>
      </c>
      <c r="AFU113" s="21"/>
      <c r="AFV113" s="21">
        <f t="shared" si="1726"/>
        <v>0</v>
      </c>
      <c r="AFW113" s="21"/>
      <c r="AFX113" s="21">
        <f t="shared" si="1727"/>
        <v>0</v>
      </c>
      <c r="AFY113" s="21"/>
      <c r="AFZ113" s="21">
        <f t="shared" si="1727"/>
        <v>0</v>
      </c>
      <c r="AGA113" s="21"/>
      <c r="AGB113" s="21">
        <f t="shared" si="1727"/>
        <v>0</v>
      </c>
      <c r="AGC113" s="21"/>
      <c r="AGD113" s="21">
        <f t="shared" si="1727"/>
        <v>0</v>
      </c>
      <c r="AGE113" s="21"/>
      <c r="AGF113" s="21">
        <f t="shared" si="1728"/>
        <v>0</v>
      </c>
      <c r="AGG113" s="21"/>
      <c r="AGH113" s="21">
        <f t="shared" si="1728"/>
        <v>0</v>
      </c>
      <c r="AGI113" s="21"/>
      <c r="AGJ113" s="21">
        <f t="shared" si="1728"/>
        <v>0</v>
      </c>
      <c r="AGK113" s="21"/>
      <c r="AGL113" s="21">
        <f t="shared" si="1728"/>
        <v>0</v>
      </c>
      <c r="AGM113" s="21"/>
      <c r="AGN113" s="21">
        <f t="shared" si="1728"/>
        <v>0</v>
      </c>
      <c r="AGO113" s="21"/>
      <c r="AGP113" s="21">
        <f t="shared" si="1729"/>
        <v>0</v>
      </c>
      <c r="AGQ113" s="21"/>
      <c r="AGR113" s="21">
        <f t="shared" si="1729"/>
        <v>0</v>
      </c>
      <c r="AGS113" s="21"/>
      <c r="AGT113" s="21">
        <f t="shared" si="1729"/>
        <v>0</v>
      </c>
      <c r="AGU113" s="21"/>
      <c r="AGV113" s="21">
        <f t="shared" si="1729"/>
        <v>0</v>
      </c>
      <c r="AGW113" s="21"/>
      <c r="AGX113" s="21">
        <f t="shared" si="1730"/>
        <v>0</v>
      </c>
      <c r="AGY113" s="21"/>
      <c r="AGZ113" s="21">
        <f t="shared" si="1730"/>
        <v>0</v>
      </c>
      <c r="AHA113" s="21"/>
      <c r="AHB113" s="21">
        <f t="shared" si="1730"/>
        <v>0</v>
      </c>
      <c r="AHC113" s="21"/>
      <c r="AHD113" s="21">
        <f t="shared" si="1730"/>
        <v>0</v>
      </c>
      <c r="AHE113" s="21"/>
      <c r="AHF113" s="21">
        <f t="shared" si="1730"/>
        <v>0</v>
      </c>
      <c r="AHG113" s="21"/>
      <c r="AHH113" s="21">
        <f t="shared" si="1731"/>
        <v>0</v>
      </c>
      <c r="AHI113" s="21"/>
      <c r="AHJ113" s="21">
        <f t="shared" si="1731"/>
        <v>0</v>
      </c>
      <c r="AHK113" s="21"/>
      <c r="AHL113" s="21">
        <f t="shared" si="1731"/>
        <v>0</v>
      </c>
      <c r="AHM113" s="21"/>
      <c r="AHN113" s="21">
        <f t="shared" si="1731"/>
        <v>0</v>
      </c>
      <c r="AHO113" s="21"/>
      <c r="AHP113" s="21">
        <f t="shared" si="1732"/>
        <v>0</v>
      </c>
      <c r="AHQ113" s="21"/>
      <c r="AHR113" s="21">
        <f t="shared" si="1732"/>
        <v>0</v>
      </c>
      <c r="AHS113" s="21"/>
      <c r="AHT113" s="21">
        <f t="shared" si="1732"/>
        <v>0</v>
      </c>
      <c r="AHU113" s="21"/>
      <c r="AHV113" s="21">
        <f t="shared" si="1732"/>
        <v>0</v>
      </c>
      <c r="AHW113" s="21"/>
      <c r="AHX113" s="21">
        <f t="shared" si="1732"/>
        <v>0</v>
      </c>
      <c r="AHY113" s="21"/>
      <c r="AHZ113" s="21">
        <f t="shared" si="1733"/>
        <v>0</v>
      </c>
      <c r="AIA113" s="21"/>
      <c r="AIB113" s="21">
        <f t="shared" si="1733"/>
        <v>0</v>
      </c>
      <c r="AIC113" s="21"/>
      <c r="AID113" s="21">
        <f t="shared" si="1733"/>
        <v>0</v>
      </c>
      <c r="AIE113" s="21"/>
      <c r="AIF113" s="21">
        <f t="shared" si="1733"/>
        <v>0</v>
      </c>
      <c r="AIG113" s="21"/>
      <c r="AIH113" s="21">
        <f t="shared" si="1734"/>
        <v>0</v>
      </c>
      <c r="AII113" s="21"/>
      <c r="AIJ113" s="21">
        <f t="shared" si="1734"/>
        <v>0</v>
      </c>
      <c r="AIK113" s="21"/>
      <c r="AIL113" s="21">
        <f t="shared" si="1734"/>
        <v>0</v>
      </c>
      <c r="AIM113" s="21"/>
      <c r="AIN113" s="21">
        <f t="shared" si="1734"/>
        <v>0</v>
      </c>
      <c r="AIO113" s="21"/>
      <c r="AIP113" s="21">
        <f t="shared" si="1734"/>
        <v>0</v>
      </c>
      <c r="AIQ113" s="21"/>
      <c r="AIR113" s="21">
        <f t="shared" si="1735"/>
        <v>0</v>
      </c>
      <c r="AIS113" s="21"/>
      <c r="AIT113" s="21">
        <f t="shared" si="1735"/>
        <v>0</v>
      </c>
      <c r="AIU113" s="21"/>
      <c r="AIV113" s="21">
        <f t="shared" si="1735"/>
        <v>0</v>
      </c>
      <c r="AIW113" s="21"/>
      <c r="AIX113" s="21">
        <f t="shared" si="1735"/>
        <v>0</v>
      </c>
      <c r="AIY113" s="21"/>
      <c r="AIZ113" s="21">
        <f t="shared" si="1689"/>
        <v>0</v>
      </c>
      <c r="AJA113" s="21"/>
    </row>
    <row r="114" spans="2:937" ht="13.5" customHeight="1" x14ac:dyDescent="0.25">
      <c r="B114" s="31">
        <v>109</v>
      </c>
      <c r="C114" s="192" t="s">
        <v>209</v>
      </c>
      <c r="D114" s="67" t="s">
        <v>165</v>
      </c>
      <c r="E114" s="194" t="s">
        <v>392</v>
      </c>
      <c r="F114" s="194" t="str">
        <f>_xlfn.XLOOKUP(D114,'WTG PH-III'!$D$5:$D$198,'WTG PH-III'!$B$5:$B$198,0,0,1)</f>
        <v>PSS-14</v>
      </c>
      <c r="G114" s="22" t="s">
        <v>537</v>
      </c>
      <c r="H114" s="22" t="s">
        <v>541</v>
      </c>
      <c r="I114" s="61">
        <v>13</v>
      </c>
      <c r="J114" s="21">
        <v>253</v>
      </c>
      <c r="K114" s="21">
        <f t="shared" si="1458"/>
        <v>253.00000000000006</v>
      </c>
      <c r="L114" s="21">
        <f t="shared" si="1459"/>
        <v>253</v>
      </c>
      <c r="M114" s="21">
        <f t="shared" si="1460"/>
        <v>0</v>
      </c>
      <c r="N114" s="95">
        <f>VLOOKUP(D114,'WTG PH-III'!$D$5:$U$198,17,0)</f>
        <v>45787</v>
      </c>
      <c r="O114" s="95">
        <f>VLOOKUP(D114,'WTG PH-III'!$D$5:$U$198,18,0)</f>
        <v>45796</v>
      </c>
      <c r="P114" s="21">
        <f t="shared" si="1461"/>
        <v>0</v>
      </c>
      <c r="Q114" s="21"/>
      <c r="R114" s="21">
        <f t="shared" si="1462"/>
        <v>0</v>
      </c>
      <c r="S114" s="21"/>
      <c r="T114" s="21">
        <f t="shared" si="1463"/>
        <v>0</v>
      </c>
      <c r="U114" s="21"/>
      <c r="V114" s="21">
        <f t="shared" si="1464"/>
        <v>0</v>
      </c>
      <c r="W114" s="21"/>
      <c r="X114" s="21">
        <f t="shared" si="1465"/>
        <v>0</v>
      </c>
      <c r="Y114" s="21"/>
      <c r="Z114" s="21">
        <f t="shared" si="1466"/>
        <v>0</v>
      </c>
      <c r="AA114" s="21"/>
      <c r="AB114" s="21">
        <f t="shared" si="1467"/>
        <v>0</v>
      </c>
      <c r="AC114" s="21"/>
      <c r="AD114" s="21">
        <f t="shared" si="1468"/>
        <v>0</v>
      </c>
      <c r="AE114" s="21"/>
      <c r="AF114" s="21">
        <f t="shared" si="1469"/>
        <v>0</v>
      </c>
      <c r="AG114" s="21"/>
      <c r="AH114" s="21">
        <f t="shared" si="1470"/>
        <v>0</v>
      </c>
      <c r="AI114" s="21"/>
      <c r="AJ114" s="21">
        <f t="shared" si="1471"/>
        <v>0</v>
      </c>
      <c r="AK114" s="21"/>
      <c r="AL114" s="21">
        <f t="shared" si="1472"/>
        <v>0</v>
      </c>
      <c r="AM114" s="21"/>
      <c r="AN114" s="21">
        <f t="shared" si="1473"/>
        <v>0</v>
      </c>
      <c r="AO114" s="21"/>
      <c r="AP114" s="21">
        <f t="shared" si="1474"/>
        <v>0</v>
      </c>
      <c r="AQ114" s="21"/>
      <c r="AR114" s="21">
        <f t="shared" si="1475"/>
        <v>0</v>
      </c>
      <c r="AS114" s="21"/>
      <c r="AT114" s="21">
        <f t="shared" si="1476"/>
        <v>0</v>
      </c>
      <c r="AU114" s="21"/>
      <c r="AV114" s="21">
        <f t="shared" si="1477"/>
        <v>0</v>
      </c>
      <c r="AW114" s="21"/>
      <c r="AX114" s="21">
        <f t="shared" si="1478"/>
        <v>0</v>
      </c>
      <c r="AY114" s="21"/>
      <c r="AZ114" s="21">
        <f t="shared" si="1479"/>
        <v>0</v>
      </c>
      <c r="BA114" s="21"/>
      <c r="BB114" s="21">
        <f t="shared" si="1480"/>
        <v>0</v>
      </c>
      <c r="BC114" s="21"/>
      <c r="BD114" s="21">
        <f t="shared" si="1481"/>
        <v>0</v>
      </c>
      <c r="BE114" s="21"/>
      <c r="BF114" s="21">
        <f t="shared" si="1482"/>
        <v>0</v>
      </c>
      <c r="BG114" s="21"/>
      <c r="BH114" s="21">
        <f t="shared" si="1483"/>
        <v>0</v>
      </c>
      <c r="BI114" s="21"/>
      <c r="BJ114" s="21">
        <f t="shared" si="1484"/>
        <v>0</v>
      </c>
      <c r="BK114" s="21"/>
      <c r="BL114" s="21">
        <f t="shared" si="1485"/>
        <v>0</v>
      </c>
      <c r="BM114" s="21"/>
      <c r="BN114" s="21">
        <f t="shared" si="1486"/>
        <v>0</v>
      </c>
      <c r="BO114" s="21"/>
      <c r="BP114" s="21">
        <f t="shared" si="1487"/>
        <v>0</v>
      </c>
      <c r="BQ114" s="21"/>
      <c r="BR114" s="21">
        <f t="shared" si="1488"/>
        <v>0</v>
      </c>
      <c r="BS114" s="21"/>
      <c r="BT114" s="21">
        <f t="shared" si="1489"/>
        <v>0</v>
      </c>
      <c r="BU114" s="21"/>
      <c r="BV114" s="21">
        <f t="shared" si="1490"/>
        <v>0</v>
      </c>
      <c r="BW114" s="21"/>
      <c r="BX114" s="21">
        <f t="shared" si="1491"/>
        <v>0</v>
      </c>
      <c r="BY114" s="21"/>
      <c r="BZ114" s="21">
        <f t="shared" si="1492"/>
        <v>0</v>
      </c>
      <c r="CA114" s="21"/>
      <c r="CB114" s="21">
        <f t="shared" si="1493"/>
        <v>0</v>
      </c>
      <c r="CC114" s="21"/>
      <c r="CD114" s="21">
        <f t="shared" si="1494"/>
        <v>0</v>
      </c>
      <c r="CE114" s="21"/>
      <c r="CF114" s="21">
        <f t="shared" si="1495"/>
        <v>0</v>
      </c>
      <c r="CG114" s="21"/>
      <c r="CH114" s="21">
        <f t="shared" si="1496"/>
        <v>0</v>
      </c>
      <c r="CI114" s="21"/>
      <c r="CJ114" s="21">
        <f t="shared" si="1497"/>
        <v>0</v>
      </c>
      <c r="CK114" s="21"/>
      <c r="CL114" s="21">
        <f t="shared" si="1498"/>
        <v>0</v>
      </c>
      <c r="CM114" s="21"/>
      <c r="CN114" s="21">
        <f t="shared" si="1499"/>
        <v>0</v>
      </c>
      <c r="CO114" s="21"/>
      <c r="CP114" s="21">
        <f t="shared" si="1500"/>
        <v>0</v>
      </c>
      <c r="CQ114" s="21"/>
      <c r="CR114" s="21">
        <f t="shared" si="1501"/>
        <v>0</v>
      </c>
      <c r="CS114" s="21"/>
      <c r="CT114" s="21">
        <f t="shared" si="1502"/>
        <v>0</v>
      </c>
      <c r="CU114" s="21"/>
      <c r="CV114" s="21">
        <f t="shared" si="1503"/>
        <v>0</v>
      </c>
      <c r="CW114" s="21"/>
      <c r="CX114" s="21">
        <f t="shared" si="1504"/>
        <v>0</v>
      </c>
      <c r="CY114" s="21"/>
      <c r="CZ114" s="21">
        <f t="shared" si="1505"/>
        <v>0</v>
      </c>
      <c r="DA114" s="21"/>
      <c r="DB114" s="21">
        <f t="shared" si="1506"/>
        <v>0</v>
      </c>
      <c r="DC114" s="21"/>
      <c r="DD114" s="21">
        <f t="shared" si="1507"/>
        <v>0</v>
      </c>
      <c r="DE114" s="21"/>
      <c r="DF114" s="21">
        <f t="shared" si="1508"/>
        <v>0</v>
      </c>
      <c r="DG114" s="21"/>
      <c r="DH114" s="21">
        <f t="shared" si="1509"/>
        <v>0</v>
      </c>
      <c r="DI114" s="21"/>
      <c r="DJ114" s="21">
        <f t="shared" si="1510"/>
        <v>0</v>
      </c>
      <c r="DK114" s="21"/>
      <c r="DL114" s="21">
        <f t="shared" si="1511"/>
        <v>0</v>
      </c>
      <c r="DM114" s="21"/>
      <c r="DN114" s="21">
        <f t="shared" si="1512"/>
        <v>0</v>
      </c>
      <c r="DO114" s="21"/>
      <c r="DP114" s="21">
        <f t="shared" si="1513"/>
        <v>0</v>
      </c>
      <c r="DQ114" s="21"/>
      <c r="DR114" s="21">
        <f t="shared" si="1514"/>
        <v>0</v>
      </c>
      <c r="DS114" s="21"/>
      <c r="DT114" s="21">
        <f t="shared" si="1515"/>
        <v>0</v>
      </c>
      <c r="DU114" s="21"/>
      <c r="DV114" s="21">
        <f t="shared" si="1516"/>
        <v>0</v>
      </c>
      <c r="DW114" s="21"/>
      <c r="DX114" s="21">
        <f t="shared" si="1517"/>
        <v>0</v>
      </c>
      <c r="DY114" s="21"/>
      <c r="DZ114" s="21">
        <f t="shared" si="1518"/>
        <v>0</v>
      </c>
      <c r="EA114" s="21"/>
      <c r="EB114" s="21">
        <f t="shared" si="1519"/>
        <v>0</v>
      </c>
      <c r="EC114" s="21"/>
      <c r="ED114" s="21">
        <f t="shared" si="1520"/>
        <v>0</v>
      </c>
      <c r="EE114" s="21"/>
      <c r="EF114" s="21">
        <f t="shared" si="1521"/>
        <v>0</v>
      </c>
      <c r="EG114" s="21"/>
      <c r="EH114" s="21">
        <f t="shared" si="1522"/>
        <v>0</v>
      </c>
      <c r="EI114" s="21"/>
      <c r="EJ114" s="21">
        <f t="shared" si="1523"/>
        <v>0</v>
      </c>
      <c r="EK114" s="21"/>
      <c r="EL114" s="21">
        <f t="shared" si="1524"/>
        <v>0</v>
      </c>
      <c r="EM114" s="21"/>
      <c r="EN114" s="21">
        <f t="shared" si="1525"/>
        <v>0</v>
      </c>
      <c r="EO114" s="21"/>
      <c r="EP114" s="21">
        <f t="shared" si="1526"/>
        <v>0</v>
      </c>
      <c r="EQ114" s="21"/>
      <c r="ER114" s="21">
        <f t="shared" si="1527"/>
        <v>0</v>
      </c>
      <c r="ES114" s="21"/>
      <c r="ET114" s="21">
        <f t="shared" si="1528"/>
        <v>0</v>
      </c>
      <c r="EU114" s="21"/>
      <c r="EV114" s="21">
        <f t="shared" si="1529"/>
        <v>0</v>
      </c>
      <c r="EW114" s="21"/>
      <c r="EX114" s="21">
        <f t="shared" si="1530"/>
        <v>0</v>
      </c>
      <c r="EY114" s="21"/>
      <c r="EZ114" s="21">
        <f t="shared" si="1531"/>
        <v>0</v>
      </c>
      <c r="FA114" s="21"/>
      <c r="FB114" s="21">
        <f t="shared" si="1532"/>
        <v>0</v>
      </c>
      <c r="FC114" s="21"/>
      <c r="FD114" s="21">
        <f t="shared" si="1533"/>
        <v>0</v>
      </c>
      <c r="FE114" s="21"/>
      <c r="FF114" s="21">
        <f t="shared" si="1534"/>
        <v>0</v>
      </c>
      <c r="FG114" s="21"/>
      <c r="FH114" s="21">
        <f t="shared" si="1535"/>
        <v>0</v>
      </c>
      <c r="FI114" s="21"/>
      <c r="FJ114" s="21">
        <f t="shared" si="1536"/>
        <v>0</v>
      </c>
      <c r="FK114" s="21"/>
      <c r="FL114" s="21">
        <f t="shared" si="1537"/>
        <v>0</v>
      </c>
      <c r="FM114" s="21"/>
      <c r="FN114" s="21">
        <f t="shared" si="1538"/>
        <v>0</v>
      </c>
      <c r="FO114" s="21"/>
      <c r="FP114" s="21">
        <f t="shared" si="1539"/>
        <v>0</v>
      </c>
      <c r="FQ114" s="21"/>
      <c r="FR114" s="21">
        <f t="shared" si="1540"/>
        <v>0</v>
      </c>
      <c r="FS114" s="21"/>
      <c r="FT114" s="21">
        <f t="shared" si="1541"/>
        <v>0</v>
      </c>
      <c r="FU114" s="21"/>
      <c r="FV114" s="21">
        <f t="shared" si="1542"/>
        <v>0</v>
      </c>
      <c r="FW114" s="21"/>
      <c r="FX114" s="21">
        <f t="shared" si="1543"/>
        <v>0</v>
      </c>
      <c r="FY114" s="21"/>
      <c r="FZ114" s="21">
        <f t="shared" si="1544"/>
        <v>0</v>
      </c>
      <c r="GA114" s="21"/>
      <c r="GB114" s="21">
        <f t="shared" si="1545"/>
        <v>0</v>
      </c>
      <c r="GC114" s="21"/>
      <c r="GD114" s="21">
        <f t="shared" si="1546"/>
        <v>0</v>
      </c>
      <c r="GE114" s="21"/>
      <c r="GF114" s="21">
        <f t="shared" si="1547"/>
        <v>0</v>
      </c>
      <c r="GG114" s="21"/>
      <c r="GH114" s="21">
        <f t="shared" si="1548"/>
        <v>0</v>
      </c>
      <c r="GI114" s="21"/>
      <c r="GJ114" s="21">
        <f t="shared" si="1549"/>
        <v>0</v>
      </c>
      <c r="GK114" s="21"/>
      <c r="GL114" s="21">
        <f t="shared" si="1550"/>
        <v>0</v>
      </c>
      <c r="GM114" s="21"/>
      <c r="GN114" s="21">
        <f t="shared" si="1551"/>
        <v>0</v>
      </c>
      <c r="GO114" s="21"/>
      <c r="GP114" s="21">
        <f t="shared" si="1552"/>
        <v>0</v>
      </c>
      <c r="GQ114" s="21"/>
      <c r="GR114" s="21">
        <f t="shared" si="1553"/>
        <v>0</v>
      </c>
      <c r="GS114" s="21"/>
      <c r="GT114" s="21">
        <f t="shared" si="1554"/>
        <v>0</v>
      </c>
      <c r="GU114" s="21"/>
      <c r="GV114" s="21">
        <f t="shared" si="1555"/>
        <v>0</v>
      </c>
      <c r="GW114" s="21"/>
      <c r="GX114" s="21">
        <f t="shared" si="1556"/>
        <v>0</v>
      </c>
      <c r="GY114" s="21"/>
      <c r="GZ114" s="21">
        <f t="shared" si="1557"/>
        <v>0</v>
      </c>
      <c r="HA114" s="21"/>
      <c r="HB114" s="21">
        <f t="shared" si="1558"/>
        <v>0</v>
      </c>
      <c r="HC114" s="21"/>
      <c r="HD114" s="21">
        <f t="shared" si="1559"/>
        <v>0</v>
      </c>
      <c r="HE114" s="21"/>
      <c r="HF114" s="21">
        <f t="shared" si="1560"/>
        <v>0</v>
      </c>
      <c r="HG114" s="21"/>
      <c r="HH114" s="21">
        <f t="shared" si="1561"/>
        <v>0</v>
      </c>
      <c r="HI114" s="21"/>
      <c r="HJ114" s="21">
        <f t="shared" si="1562"/>
        <v>0</v>
      </c>
      <c r="HK114" s="21"/>
      <c r="HL114" s="21">
        <f t="shared" si="1563"/>
        <v>0</v>
      </c>
      <c r="HM114" s="21"/>
      <c r="HN114" s="21">
        <f t="shared" si="1564"/>
        <v>0</v>
      </c>
      <c r="HO114" s="21"/>
      <c r="HP114" s="21">
        <f t="shared" si="1565"/>
        <v>0</v>
      </c>
      <c r="HQ114" s="21"/>
      <c r="HR114" s="21">
        <f t="shared" si="1566"/>
        <v>0</v>
      </c>
      <c r="HS114" s="21"/>
      <c r="HT114" s="21">
        <f t="shared" si="1567"/>
        <v>0</v>
      </c>
      <c r="HU114" s="21"/>
      <c r="HV114" s="21">
        <f t="shared" si="1568"/>
        <v>0</v>
      </c>
      <c r="HW114" s="21"/>
      <c r="HX114" s="21">
        <f t="shared" si="1569"/>
        <v>0</v>
      </c>
      <c r="HY114" s="21"/>
      <c r="HZ114" s="21">
        <f t="shared" si="1570"/>
        <v>0</v>
      </c>
      <c r="IA114" s="21"/>
      <c r="IB114" s="21">
        <f t="shared" si="1571"/>
        <v>0</v>
      </c>
      <c r="IC114" s="21"/>
      <c r="ID114" s="21">
        <f t="shared" si="1572"/>
        <v>0</v>
      </c>
      <c r="IE114" s="21"/>
      <c r="IF114" s="21">
        <f t="shared" si="1573"/>
        <v>0</v>
      </c>
      <c r="IG114" s="21"/>
      <c r="IH114" s="21">
        <f t="shared" si="1574"/>
        <v>0</v>
      </c>
      <c r="II114" s="21"/>
      <c r="IJ114" s="21">
        <f t="shared" si="1575"/>
        <v>0</v>
      </c>
      <c r="IK114" s="21"/>
      <c r="IL114" s="21">
        <f t="shared" si="1576"/>
        <v>0</v>
      </c>
      <c r="IM114" s="21"/>
      <c r="IN114" s="21">
        <f t="shared" si="1577"/>
        <v>0</v>
      </c>
      <c r="IO114" s="21"/>
      <c r="IP114" s="21">
        <f t="shared" si="1578"/>
        <v>0</v>
      </c>
      <c r="IQ114" s="21"/>
      <c r="IR114" s="21">
        <f t="shared" si="1579"/>
        <v>0</v>
      </c>
      <c r="IS114" s="21"/>
      <c r="IT114" s="21">
        <f t="shared" si="1580"/>
        <v>0</v>
      </c>
      <c r="IU114" s="21"/>
      <c r="IV114" s="21">
        <f t="shared" si="1581"/>
        <v>0</v>
      </c>
      <c r="IW114" s="21"/>
      <c r="IX114" s="21">
        <f t="shared" si="1582"/>
        <v>0</v>
      </c>
      <c r="IY114" s="21"/>
      <c r="IZ114" s="21">
        <f t="shared" si="1583"/>
        <v>0</v>
      </c>
      <c r="JA114" s="21"/>
      <c r="JB114" s="21">
        <f t="shared" si="1584"/>
        <v>0</v>
      </c>
      <c r="JC114" s="21"/>
      <c r="JD114" s="21">
        <f t="shared" si="1585"/>
        <v>0</v>
      </c>
      <c r="JE114" s="21"/>
      <c r="JF114" s="21">
        <f t="shared" si="1586"/>
        <v>0</v>
      </c>
      <c r="JG114" s="21"/>
      <c r="JH114" s="21">
        <f t="shared" si="1587"/>
        <v>0</v>
      </c>
      <c r="JI114" s="21"/>
      <c r="JJ114" s="21">
        <f t="shared" si="1588"/>
        <v>0</v>
      </c>
      <c r="JK114" s="21"/>
      <c r="JL114" s="21">
        <f t="shared" si="1589"/>
        <v>0</v>
      </c>
      <c r="JM114" s="21"/>
      <c r="JN114" s="21">
        <f t="shared" si="1590"/>
        <v>0</v>
      </c>
      <c r="JO114" s="21"/>
      <c r="JP114" s="21">
        <f t="shared" si="1591"/>
        <v>0</v>
      </c>
      <c r="JQ114" s="21"/>
      <c r="JR114" s="21">
        <f t="shared" si="1592"/>
        <v>0</v>
      </c>
      <c r="JS114" s="21"/>
      <c r="JT114" s="21">
        <f t="shared" si="1593"/>
        <v>0</v>
      </c>
      <c r="JU114" s="21"/>
      <c r="JV114" s="21">
        <f t="shared" si="1594"/>
        <v>0</v>
      </c>
      <c r="JW114" s="21"/>
      <c r="JX114" s="21">
        <f t="shared" si="1595"/>
        <v>0</v>
      </c>
      <c r="JY114" s="21"/>
      <c r="JZ114" s="21">
        <f t="shared" si="1596"/>
        <v>0</v>
      </c>
      <c r="KA114" s="21"/>
      <c r="KB114" s="21">
        <f t="shared" si="1597"/>
        <v>0</v>
      </c>
      <c r="KC114" s="21"/>
      <c r="KD114" s="21">
        <f t="shared" si="1598"/>
        <v>0</v>
      </c>
      <c r="KE114" s="21"/>
      <c r="KF114" s="21">
        <f t="shared" si="1599"/>
        <v>0</v>
      </c>
      <c r="KG114" s="21"/>
      <c r="KH114" s="21">
        <f t="shared" si="1600"/>
        <v>0</v>
      </c>
      <c r="KI114" s="21"/>
      <c r="KJ114" s="21">
        <f t="shared" si="1601"/>
        <v>0</v>
      </c>
      <c r="KK114" s="21"/>
      <c r="KL114" s="21">
        <f t="shared" si="1602"/>
        <v>0</v>
      </c>
      <c r="KM114" s="21"/>
      <c r="KN114" s="21">
        <f t="shared" si="1603"/>
        <v>0</v>
      </c>
      <c r="KO114" s="21"/>
      <c r="KP114" s="21">
        <f t="shared" si="1604"/>
        <v>25.3</v>
      </c>
      <c r="KQ114" s="21"/>
      <c r="KR114" s="21">
        <f t="shared" si="1605"/>
        <v>25.3</v>
      </c>
      <c r="KS114" s="21"/>
      <c r="KT114" s="21">
        <f t="shared" si="1606"/>
        <v>25.3</v>
      </c>
      <c r="KU114" s="21"/>
      <c r="KV114" s="21">
        <f t="shared" si="1607"/>
        <v>25.3</v>
      </c>
      <c r="KW114" s="21"/>
      <c r="KX114" s="21">
        <f t="shared" si="1608"/>
        <v>25.3</v>
      </c>
      <c r="KY114" s="21"/>
      <c r="KZ114" s="21">
        <f t="shared" si="1609"/>
        <v>25.3</v>
      </c>
      <c r="LA114" s="21"/>
      <c r="LB114" s="21">
        <f t="shared" si="1610"/>
        <v>25.3</v>
      </c>
      <c r="LC114" s="21"/>
      <c r="LD114" s="21">
        <f t="shared" si="1611"/>
        <v>25.3</v>
      </c>
      <c r="LE114" s="21"/>
      <c r="LF114" s="21">
        <f t="shared" si="1612"/>
        <v>25.3</v>
      </c>
      <c r="LG114" s="21"/>
      <c r="LH114" s="21">
        <f t="shared" si="1613"/>
        <v>25.3</v>
      </c>
      <c r="LI114" s="21"/>
      <c r="LJ114" s="21">
        <f t="shared" si="1614"/>
        <v>0</v>
      </c>
      <c r="LK114" s="21"/>
      <c r="LL114" s="21">
        <f t="shared" si="1615"/>
        <v>0</v>
      </c>
      <c r="LM114" s="21"/>
      <c r="LN114" s="21">
        <f t="shared" si="1616"/>
        <v>0</v>
      </c>
      <c r="LO114" s="21"/>
      <c r="LP114" s="21">
        <f t="shared" si="1617"/>
        <v>0</v>
      </c>
      <c r="LQ114" s="21"/>
      <c r="LR114" s="21">
        <f t="shared" si="1618"/>
        <v>0</v>
      </c>
      <c r="LS114" s="21"/>
      <c r="LT114" s="21">
        <f t="shared" si="1619"/>
        <v>0</v>
      </c>
      <c r="LU114" s="21"/>
      <c r="LV114" s="21">
        <f t="shared" si="1620"/>
        <v>0</v>
      </c>
      <c r="LW114" s="21"/>
      <c r="LX114" s="21">
        <f t="shared" si="1621"/>
        <v>0</v>
      </c>
      <c r="LY114" s="21"/>
      <c r="LZ114" s="21">
        <f t="shared" si="1622"/>
        <v>0</v>
      </c>
      <c r="MA114" s="21"/>
      <c r="MB114" s="21">
        <f t="shared" si="1623"/>
        <v>0</v>
      </c>
      <c r="MC114" s="21"/>
      <c r="MD114" s="21">
        <f t="shared" si="1624"/>
        <v>0</v>
      </c>
      <c r="ME114" s="21"/>
      <c r="MF114" s="21">
        <f t="shared" si="1625"/>
        <v>0</v>
      </c>
      <c r="MG114" s="21"/>
      <c r="MH114" s="21">
        <f t="shared" si="1626"/>
        <v>0</v>
      </c>
      <c r="MI114" s="21"/>
      <c r="MJ114" s="21">
        <f t="shared" si="1627"/>
        <v>0</v>
      </c>
      <c r="MK114" s="21"/>
      <c r="ML114" s="21">
        <f t="shared" si="1628"/>
        <v>0</v>
      </c>
      <c r="MM114" s="21"/>
      <c r="MN114" s="21">
        <f t="shared" si="1629"/>
        <v>0</v>
      </c>
      <c r="MO114" s="21"/>
      <c r="MP114" s="21">
        <f t="shared" si="1630"/>
        <v>0</v>
      </c>
      <c r="MQ114" s="21"/>
      <c r="MR114" s="21">
        <f t="shared" si="1631"/>
        <v>0</v>
      </c>
      <c r="MS114" s="21"/>
      <c r="MT114" s="21">
        <f t="shared" si="1632"/>
        <v>0</v>
      </c>
      <c r="MU114" s="21"/>
      <c r="MV114" s="21">
        <f t="shared" si="1633"/>
        <v>0</v>
      </c>
      <c r="MW114" s="21"/>
      <c r="MX114" s="21">
        <f t="shared" si="1634"/>
        <v>0</v>
      </c>
      <c r="MY114" s="21"/>
      <c r="MZ114" s="21">
        <f t="shared" si="1635"/>
        <v>0</v>
      </c>
      <c r="NA114" s="21"/>
      <c r="NB114" s="21">
        <f t="shared" si="1636"/>
        <v>0</v>
      </c>
      <c r="NC114" s="21"/>
      <c r="ND114" s="21">
        <f t="shared" si="1637"/>
        <v>0</v>
      </c>
      <c r="NE114" s="21"/>
      <c r="NF114" s="21">
        <f t="shared" si="1638"/>
        <v>0</v>
      </c>
      <c r="NG114" s="21"/>
      <c r="NH114" s="21">
        <f t="shared" si="1639"/>
        <v>0</v>
      </c>
      <c r="NI114" s="21"/>
      <c r="NJ114" s="21">
        <f t="shared" si="1640"/>
        <v>0</v>
      </c>
      <c r="NK114" s="21"/>
      <c r="NL114" s="21">
        <f t="shared" si="1641"/>
        <v>0</v>
      </c>
      <c r="NM114" s="21"/>
      <c r="NN114" s="21">
        <f t="shared" si="1642"/>
        <v>0</v>
      </c>
      <c r="NO114" s="21"/>
      <c r="NP114" s="21">
        <f t="shared" si="1643"/>
        <v>0</v>
      </c>
      <c r="NQ114" s="21"/>
      <c r="NR114" s="21">
        <f t="shared" si="1644"/>
        <v>0</v>
      </c>
      <c r="NS114" s="21"/>
      <c r="NT114" s="21">
        <f t="shared" si="1645"/>
        <v>0</v>
      </c>
      <c r="NU114" s="21"/>
      <c r="NV114" s="21">
        <f t="shared" si="1646"/>
        <v>0</v>
      </c>
      <c r="NW114" s="21"/>
      <c r="NX114" s="21">
        <f t="shared" si="1647"/>
        <v>0</v>
      </c>
      <c r="NY114" s="21"/>
      <c r="NZ114" s="21">
        <f t="shared" si="1648"/>
        <v>0</v>
      </c>
      <c r="OA114" s="21"/>
      <c r="OB114" s="21">
        <f t="shared" si="1649"/>
        <v>0</v>
      </c>
      <c r="OC114" s="21"/>
      <c r="OD114" s="21">
        <f t="shared" si="1650"/>
        <v>0</v>
      </c>
      <c r="OE114" s="21"/>
      <c r="OF114" s="21">
        <f t="shared" si="1651"/>
        <v>0</v>
      </c>
      <c r="OG114" s="21"/>
      <c r="OH114" s="21">
        <f t="shared" si="1652"/>
        <v>0</v>
      </c>
      <c r="OI114" s="21"/>
      <c r="OJ114" s="21">
        <f t="shared" si="1653"/>
        <v>0</v>
      </c>
      <c r="OK114" s="21"/>
      <c r="OL114" s="21">
        <f t="shared" si="1654"/>
        <v>0</v>
      </c>
      <c r="OM114" s="21"/>
      <c r="ON114" s="21">
        <f t="shared" si="1655"/>
        <v>0</v>
      </c>
      <c r="OO114" s="21"/>
      <c r="OP114" s="21">
        <f t="shared" si="1655"/>
        <v>0</v>
      </c>
      <c r="OQ114" s="21"/>
      <c r="OR114" s="21">
        <f t="shared" si="1655"/>
        <v>0</v>
      </c>
      <c r="OS114" s="21"/>
      <c r="OT114" s="21">
        <f t="shared" si="1655"/>
        <v>0</v>
      </c>
      <c r="OU114" s="21"/>
      <c r="OV114" s="21">
        <f t="shared" si="1655"/>
        <v>0</v>
      </c>
      <c r="OW114" s="21"/>
      <c r="OX114" s="21">
        <f t="shared" si="1655"/>
        <v>0</v>
      </c>
      <c r="OY114" s="21"/>
      <c r="OZ114" s="21">
        <f t="shared" si="1655"/>
        <v>0</v>
      </c>
      <c r="PA114" s="21"/>
      <c r="PB114" s="21">
        <f t="shared" si="1656"/>
        <v>0</v>
      </c>
      <c r="PC114" s="21"/>
      <c r="PD114" s="21">
        <f t="shared" si="1656"/>
        <v>0</v>
      </c>
      <c r="PE114" s="21"/>
      <c r="PF114" s="21">
        <f t="shared" si="1656"/>
        <v>0</v>
      </c>
      <c r="PG114" s="21"/>
      <c r="PH114" s="21">
        <f t="shared" si="1656"/>
        <v>0</v>
      </c>
      <c r="PI114" s="21"/>
      <c r="PJ114" s="21">
        <f t="shared" si="1656"/>
        <v>0</v>
      </c>
      <c r="PK114" s="21"/>
      <c r="PL114" s="21">
        <f t="shared" si="1656"/>
        <v>0</v>
      </c>
      <c r="PM114" s="21"/>
      <c r="PN114" s="21">
        <f t="shared" si="1657"/>
        <v>0</v>
      </c>
      <c r="PO114" s="21"/>
      <c r="PP114" s="21">
        <f t="shared" si="1657"/>
        <v>0</v>
      </c>
      <c r="PQ114" s="21"/>
      <c r="PR114" s="21">
        <f t="shared" si="1657"/>
        <v>0</v>
      </c>
      <c r="PS114" s="21"/>
      <c r="PT114" s="21">
        <f t="shared" si="1657"/>
        <v>0</v>
      </c>
      <c r="PU114" s="21"/>
      <c r="PV114" s="21">
        <f t="shared" si="1657"/>
        <v>0</v>
      </c>
      <c r="PW114" s="21"/>
      <c r="PX114" s="21">
        <f t="shared" si="1657"/>
        <v>0</v>
      </c>
      <c r="PY114" s="21"/>
      <c r="PZ114" s="21">
        <f t="shared" si="1658"/>
        <v>0</v>
      </c>
      <c r="QA114" s="21"/>
      <c r="QB114" s="21">
        <f t="shared" si="1658"/>
        <v>0</v>
      </c>
      <c r="QC114" s="21"/>
      <c r="QD114" s="21">
        <f t="shared" si="1658"/>
        <v>0</v>
      </c>
      <c r="QE114" s="21"/>
      <c r="QF114" s="21">
        <f t="shared" si="1658"/>
        <v>0</v>
      </c>
      <c r="QG114" s="21"/>
      <c r="QH114" s="21">
        <f t="shared" si="1658"/>
        <v>0</v>
      </c>
      <c r="QI114" s="21"/>
      <c r="QJ114" s="21">
        <f t="shared" si="1658"/>
        <v>0</v>
      </c>
      <c r="QK114" s="21"/>
      <c r="QL114" s="21">
        <f t="shared" si="1659"/>
        <v>0</v>
      </c>
      <c r="QM114" s="21"/>
      <c r="QN114" s="21">
        <f t="shared" si="1659"/>
        <v>0</v>
      </c>
      <c r="QO114" s="21"/>
      <c r="QP114" s="21">
        <f t="shared" si="1659"/>
        <v>0</v>
      </c>
      <c r="QQ114" s="21"/>
      <c r="QR114" s="21">
        <f t="shared" si="1659"/>
        <v>0</v>
      </c>
      <c r="QS114" s="21"/>
      <c r="QT114" s="21">
        <f t="shared" si="1659"/>
        <v>0</v>
      </c>
      <c r="QU114" s="21"/>
      <c r="QV114" s="21">
        <f t="shared" si="1659"/>
        <v>0</v>
      </c>
      <c r="QW114" s="21"/>
      <c r="QX114" s="21">
        <f t="shared" si="1660"/>
        <v>0</v>
      </c>
      <c r="QY114" s="21"/>
      <c r="QZ114" s="21">
        <f t="shared" si="1660"/>
        <v>0</v>
      </c>
      <c r="RA114" s="21"/>
      <c r="RB114" s="21">
        <f t="shared" si="1660"/>
        <v>0</v>
      </c>
      <c r="RC114" s="21"/>
      <c r="RD114" s="21">
        <f t="shared" si="1660"/>
        <v>0</v>
      </c>
      <c r="RE114" s="21"/>
      <c r="RF114" s="21">
        <f t="shared" si="1660"/>
        <v>0</v>
      </c>
      <c r="RG114" s="21"/>
      <c r="RH114" s="21">
        <f t="shared" si="1660"/>
        <v>0</v>
      </c>
      <c r="RI114" s="21"/>
      <c r="RJ114" s="21">
        <f t="shared" si="1332"/>
        <v>0</v>
      </c>
      <c r="RK114" s="21"/>
      <c r="RL114" s="21">
        <f t="shared" si="1333"/>
        <v>0</v>
      </c>
      <c r="RM114" s="21"/>
      <c r="RN114" s="21">
        <f t="shared" si="1334"/>
        <v>0</v>
      </c>
      <c r="RO114" s="21"/>
      <c r="RP114" s="21">
        <f t="shared" si="1335"/>
        <v>0</v>
      </c>
      <c r="RQ114" s="21"/>
      <c r="RR114" s="21">
        <f t="shared" si="1336"/>
        <v>0</v>
      </c>
      <c r="RS114" s="21"/>
      <c r="RT114" s="21">
        <f t="shared" si="1337"/>
        <v>0</v>
      </c>
      <c r="RU114" s="21"/>
      <c r="RV114" s="21">
        <f t="shared" si="1338"/>
        <v>0</v>
      </c>
      <c r="RW114" s="21"/>
      <c r="RX114" s="21">
        <f t="shared" si="1339"/>
        <v>0</v>
      </c>
      <c r="RY114" s="21"/>
      <c r="RZ114" s="21">
        <f t="shared" si="1340"/>
        <v>0</v>
      </c>
      <c r="SA114" s="21"/>
      <c r="SB114" s="21">
        <f t="shared" si="1341"/>
        <v>0</v>
      </c>
      <c r="SC114" s="21"/>
      <c r="SD114" s="21">
        <f t="shared" si="1342"/>
        <v>0</v>
      </c>
      <c r="SE114" s="21"/>
      <c r="SF114" s="21">
        <f t="shared" si="1343"/>
        <v>0</v>
      </c>
      <c r="SG114" s="21"/>
      <c r="SH114" s="21">
        <f t="shared" si="1344"/>
        <v>0</v>
      </c>
      <c r="SI114" s="21"/>
      <c r="SJ114" s="21">
        <f t="shared" si="1345"/>
        <v>0</v>
      </c>
      <c r="SK114" s="21"/>
      <c r="SL114" s="21">
        <f t="shared" si="1346"/>
        <v>0</v>
      </c>
      <c r="SM114" s="21"/>
      <c r="SN114" s="21">
        <f t="shared" si="1661"/>
        <v>0</v>
      </c>
      <c r="SO114" s="21"/>
      <c r="SP114" s="21">
        <f t="shared" si="1348"/>
        <v>0</v>
      </c>
      <c r="SQ114" s="21"/>
      <c r="SR114" s="21">
        <f t="shared" si="1349"/>
        <v>0</v>
      </c>
      <c r="SS114" s="21"/>
      <c r="ST114" s="21">
        <f t="shared" si="1350"/>
        <v>0</v>
      </c>
      <c r="SU114" s="21"/>
      <c r="SV114" s="21">
        <f t="shared" si="1351"/>
        <v>0</v>
      </c>
      <c r="SW114" s="21"/>
      <c r="SX114" s="21">
        <f t="shared" si="1352"/>
        <v>0</v>
      </c>
      <c r="SY114" s="21"/>
      <c r="SZ114" s="21">
        <f t="shared" si="1353"/>
        <v>0</v>
      </c>
      <c r="TA114" s="21"/>
      <c r="TB114" s="21">
        <f t="shared" si="1354"/>
        <v>0</v>
      </c>
      <c r="TC114" s="21"/>
      <c r="TD114" s="21">
        <f t="shared" si="1662"/>
        <v>0</v>
      </c>
      <c r="TE114" s="21"/>
      <c r="TF114" s="21">
        <f t="shared" si="1356"/>
        <v>0</v>
      </c>
      <c r="TG114" s="21"/>
      <c r="TH114" s="21">
        <f t="shared" si="1357"/>
        <v>0</v>
      </c>
      <c r="TI114" s="21"/>
      <c r="TJ114" s="21">
        <f t="shared" si="1358"/>
        <v>0</v>
      </c>
      <c r="TK114" s="21"/>
      <c r="TL114" s="21">
        <f t="shared" si="1663"/>
        <v>0</v>
      </c>
      <c r="TM114" s="21"/>
      <c r="TN114" s="21">
        <f t="shared" si="1664"/>
        <v>0</v>
      </c>
      <c r="TO114" s="21"/>
      <c r="TP114" s="21">
        <f t="shared" si="1665"/>
        <v>0</v>
      </c>
      <c r="TQ114" s="21"/>
      <c r="TR114" s="21">
        <f t="shared" si="1666"/>
        <v>0</v>
      </c>
      <c r="TS114" s="21"/>
      <c r="TT114" s="21">
        <f t="shared" si="1667"/>
        <v>0</v>
      </c>
      <c r="TU114" s="21"/>
      <c r="TV114" s="21">
        <f t="shared" si="1668"/>
        <v>0</v>
      </c>
      <c r="TW114" s="21"/>
      <c r="TX114" s="21">
        <f t="shared" si="1669"/>
        <v>0</v>
      </c>
      <c r="TY114" s="21"/>
      <c r="TZ114" s="21">
        <f t="shared" si="1670"/>
        <v>0</v>
      </c>
      <c r="UA114" s="21"/>
      <c r="UB114" s="21">
        <f t="shared" si="1671"/>
        <v>0</v>
      </c>
      <c r="UC114" s="21"/>
      <c r="UD114" s="21">
        <f t="shared" si="1672"/>
        <v>0</v>
      </c>
      <c r="UE114" s="21"/>
      <c r="UF114" s="21">
        <f t="shared" si="1673"/>
        <v>0</v>
      </c>
      <c r="UG114" s="21"/>
      <c r="UH114" s="21">
        <f t="shared" si="1370"/>
        <v>0</v>
      </c>
      <c r="UI114" s="21"/>
      <c r="UJ114" s="21">
        <f t="shared" si="1674"/>
        <v>0</v>
      </c>
      <c r="UK114" s="21"/>
      <c r="UL114" s="21">
        <f t="shared" si="1675"/>
        <v>0</v>
      </c>
      <c r="UM114" s="21"/>
      <c r="UN114" s="21">
        <f t="shared" si="1676"/>
        <v>0</v>
      </c>
      <c r="UO114" s="21"/>
      <c r="UP114" s="21">
        <f t="shared" si="1677"/>
        <v>0</v>
      </c>
      <c r="UQ114" s="21"/>
      <c r="UR114" s="21">
        <f t="shared" si="1678"/>
        <v>0</v>
      </c>
      <c r="US114" s="21"/>
      <c r="UT114" s="21">
        <f t="shared" si="1679"/>
        <v>0</v>
      </c>
      <c r="UU114" s="21"/>
      <c r="UV114" s="21">
        <f t="shared" si="1377"/>
        <v>0</v>
      </c>
      <c r="UW114" s="21"/>
      <c r="UX114" s="21">
        <f t="shared" si="1680"/>
        <v>0</v>
      </c>
      <c r="UY114" s="21"/>
      <c r="UZ114" s="21">
        <f t="shared" si="1379"/>
        <v>0</v>
      </c>
      <c r="VA114" s="21"/>
      <c r="VB114" s="21">
        <f t="shared" si="1681"/>
        <v>0</v>
      </c>
      <c r="VC114" s="21"/>
      <c r="VD114" s="21">
        <f t="shared" si="1682"/>
        <v>0</v>
      </c>
      <c r="VE114" s="21"/>
      <c r="VF114" s="21">
        <f t="shared" si="1683"/>
        <v>0</v>
      </c>
      <c r="VG114" s="21"/>
      <c r="VH114" s="21">
        <f t="shared" si="1684"/>
        <v>0</v>
      </c>
      <c r="VI114" s="21"/>
      <c r="VJ114" s="21">
        <f t="shared" si="1685"/>
        <v>0</v>
      </c>
      <c r="VK114" s="21"/>
      <c r="VL114" s="21">
        <f t="shared" si="1686"/>
        <v>0</v>
      </c>
      <c r="VM114" s="21"/>
      <c r="VN114" s="21">
        <f t="shared" si="1687"/>
        <v>0</v>
      </c>
      <c r="VO114" s="21"/>
      <c r="VP114" s="21">
        <f t="shared" si="1688"/>
        <v>0</v>
      </c>
      <c r="VQ114" s="21"/>
      <c r="VR114" s="21">
        <f t="shared" si="1655"/>
        <v>0</v>
      </c>
      <c r="VS114" s="21"/>
      <c r="VT114" s="21">
        <f t="shared" si="1689"/>
        <v>0</v>
      </c>
      <c r="VU114" s="21"/>
      <c r="VV114" s="21">
        <f t="shared" si="1689"/>
        <v>0</v>
      </c>
      <c r="VW114" s="21"/>
      <c r="VX114" s="21">
        <f t="shared" si="1690"/>
        <v>0</v>
      </c>
      <c r="VY114" s="21"/>
      <c r="VZ114" s="21">
        <f t="shared" si="1690"/>
        <v>0</v>
      </c>
      <c r="WA114" s="21"/>
      <c r="WB114" s="21">
        <f t="shared" si="1690"/>
        <v>0</v>
      </c>
      <c r="WC114" s="21"/>
      <c r="WD114" s="21">
        <f t="shared" si="1690"/>
        <v>0</v>
      </c>
      <c r="WE114" s="21"/>
      <c r="WF114" s="21">
        <f t="shared" si="1690"/>
        <v>0</v>
      </c>
      <c r="WG114" s="21"/>
      <c r="WH114" s="21">
        <f t="shared" si="1690"/>
        <v>0</v>
      </c>
      <c r="WI114" s="21"/>
      <c r="WJ114" s="21">
        <f t="shared" si="1690"/>
        <v>0</v>
      </c>
      <c r="WK114" s="21"/>
      <c r="WL114" s="21">
        <f t="shared" si="1690"/>
        <v>0</v>
      </c>
      <c r="WM114" s="21"/>
      <c r="WN114" s="21">
        <f t="shared" si="1691"/>
        <v>0</v>
      </c>
      <c r="WO114" s="21"/>
      <c r="WP114" s="21">
        <f t="shared" si="1691"/>
        <v>0</v>
      </c>
      <c r="WQ114" s="21"/>
      <c r="WR114" s="21">
        <f t="shared" si="1691"/>
        <v>0</v>
      </c>
      <c r="WS114" s="21"/>
      <c r="WT114" s="21">
        <f t="shared" si="1691"/>
        <v>0</v>
      </c>
      <c r="WU114" s="21"/>
      <c r="WV114" s="21">
        <f t="shared" si="1691"/>
        <v>0</v>
      </c>
      <c r="WW114" s="21"/>
      <c r="WX114" s="21">
        <f t="shared" si="1691"/>
        <v>0</v>
      </c>
      <c r="WY114" s="21"/>
      <c r="WZ114" s="21">
        <f t="shared" si="1691"/>
        <v>0</v>
      </c>
      <c r="XA114" s="21"/>
      <c r="XB114" s="21">
        <f t="shared" si="1691"/>
        <v>0</v>
      </c>
      <c r="XC114" s="21"/>
      <c r="XD114" s="21">
        <f t="shared" si="1692"/>
        <v>0</v>
      </c>
      <c r="XE114" s="21"/>
      <c r="XF114" s="21">
        <f t="shared" si="1692"/>
        <v>0</v>
      </c>
      <c r="XG114" s="21"/>
      <c r="XH114" s="21">
        <f t="shared" si="1692"/>
        <v>0</v>
      </c>
      <c r="XI114" s="21"/>
      <c r="XJ114" s="21">
        <f t="shared" si="1692"/>
        <v>0</v>
      </c>
      <c r="XK114" s="21"/>
      <c r="XL114" s="21">
        <f t="shared" si="1692"/>
        <v>0</v>
      </c>
      <c r="XM114" s="21"/>
      <c r="XN114" s="21">
        <f t="shared" si="1692"/>
        <v>0</v>
      </c>
      <c r="XO114" s="21"/>
      <c r="XP114" s="21">
        <f t="shared" si="1692"/>
        <v>0</v>
      </c>
      <c r="XQ114" s="21"/>
      <c r="XR114" s="21">
        <f t="shared" si="1692"/>
        <v>0</v>
      </c>
      <c r="XS114" s="21"/>
      <c r="XT114" s="21">
        <f t="shared" si="1689"/>
        <v>0</v>
      </c>
      <c r="XU114" s="21"/>
      <c r="XV114" s="21">
        <f t="shared" si="1689"/>
        <v>0</v>
      </c>
      <c r="XW114" s="21"/>
      <c r="XX114" s="21">
        <f t="shared" si="1689"/>
        <v>0</v>
      </c>
      <c r="XY114" s="21"/>
      <c r="XZ114" s="21">
        <f t="shared" si="1689"/>
        <v>0</v>
      </c>
      <c r="YA114" s="21"/>
      <c r="YB114" s="21">
        <f t="shared" si="1392"/>
        <v>0</v>
      </c>
      <c r="YC114" s="21"/>
      <c r="YD114" s="21">
        <f t="shared" si="1393"/>
        <v>0</v>
      </c>
      <c r="YE114" s="21"/>
      <c r="YF114" s="21">
        <f t="shared" si="1394"/>
        <v>0</v>
      </c>
      <c r="YG114" s="21"/>
      <c r="YH114" s="21">
        <f t="shared" si="1395"/>
        <v>0</v>
      </c>
      <c r="YI114" s="21"/>
      <c r="YJ114" s="21">
        <f t="shared" si="1396"/>
        <v>0</v>
      </c>
      <c r="YK114" s="21"/>
      <c r="YL114" s="21">
        <f t="shared" si="1397"/>
        <v>0</v>
      </c>
      <c r="YM114" s="21"/>
      <c r="YN114" s="21">
        <f t="shared" si="1398"/>
        <v>0</v>
      </c>
      <c r="YO114" s="21"/>
      <c r="YP114" s="21">
        <f t="shared" si="1399"/>
        <v>0</v>
      </c>
      <c r="YQ114" s="21"/>
      <c r="YR114" s="21">
        <f t="shared" si="1400"/>
        <v>0</v>
      </c>
      <c r="YS114" s="21"/>
      <c r="YT114" s="21">
        <f t="shared" si="1693"/>
        <v>0</v>
      </c>
      <c r="YU114" s="21"/>
      <c r="YV114" s="21">
        <f t="shared" si="1402"/>
        <v>0</v>
      </c>
      <c r="YW114" s="21"/>
      <c r="YX114" s="21">
        <f t="shared" si="1403"/>
        <v>0</v>
      </c>
      <c r="YY114" s="21"/>
      <c r="YZ114" s="21">
        <f t="shared" si="1689"/>
        <v>0</v>
      </c>
      <c r="ZA114" s="21"/>
      <c r="ZB114" s="21">
        <f t="shared" si="1404"/>
        <v>0</v>
      </c>
      <c r="ZC114" s="21"/>
      <c r="ZD114" s="21">
        <f t="shared" si="1405"/>
        <v>0</v>
      </c>
      <c r="ZE114" s="21"/>
      <c r="ZF114" s="21">
        <f t="shared" si="1406"/>
        <v>0</v>
      </c>
      <c r="ZG114" s="21"/>
      <c r="ZH114" s="21">
        <f t="shared" si="1694"/>
        <v>0</v>
      </c>
      <c r="ZI114" s="21"/>
      <c r="ZJ114" s="21">
        <f t="shared" si="1408"/>
        <v>0</v>
      </c>
      <c r="ZK114" s="21"/>
      <c r="ZL114" s="21">
        <f t="shared" si="1409"/>
        <v>0</v>
      </c>
      <c r="ZM114" s="21"/>
      <c r="ZN114" s="21">
        <f t="shared" si="1695"/>
        <v>0</v>
      </c>
      <c r="ZO114" s="21"/>
      <c r="ZP114" s="21">
        <f t="shared" si="1411"/>
        <v>0</v>
      </c>
      <c r="ZQ114" s="21"/>
      <c r="ZR114" s="21">
        <f t="shared" si="1412"/>
        <v>0</v>
      </c>
      <c r="ZS114" s="21"/>
      <c r="ZT114" s="21">
        <f t="shared" si="1689"/>
        <v>0</v>
      </c>
      <c r="ZU114" s="21"/>
      <c r="ZV114" s="21">
        <f t="shared" si="1696"/>
        <v>0</v>
      </c>
      <c r="ZW114" s="21"/>
      <c r="ZX114" s="21">
        <f t="shared" si="1697"/>
        <v>0</v>
      </c>
      <c r="ZY114" s="21"/>
      <c r="ZZ114" s="21">
        <f t="shared" si="1697"/>
        <v>0</v>
      </c>
      <c r="AAA114" s="21"/>
      <c r="AAB114" s="21">
        <f t="shared" si="1698"/>
        <v>0</v>
      </c>
      <c r="AAC114" s="21"/>
      <c r="AAD114" s="21">
        <f t="shared" si="1698"/>
        <v>0</v>
      </c>
      <c r="AAE114" s="21"/>
      <c r="AAF114" s="21">
        <f t="shared" si="1699"/>
        <v>0</v>
      </c>
      <c r="AAG114" s="21"/>
      <c r="AAH114" s="21">
        <f t="shared" si="1699"/>
        <v>0</v>
      </c>
      <c r="AAI114" s="21"/>
      <c r="AAJ114" s="21">
        <f t="shared" si="1700"/>
        <v>0</v>
      </c>
      <c r="AAK114" s="21"/>
      <c r="AAL114" s="21">
        <f t="shared" si="1700"/>
        <v>0</v>
      </c>
      <c r="AAM114" s="21"/>
      <c r="AAN114" s="21">
        <f t="shared" si="1701"/>
        <v>0</v>
      </c>
      <c r="AAO114" s="21"/>
      <c r="AAP114" s="21">
        <f t="shared" si="1701"/>
        <v>0</v>
      </c>
      <c r="AAQ114" s="21"/>
      <c r="AAR114" s="21">
        <f t="shared" si="1702"/>
        <v>0</v>
      </c>
      <c r="AAS114" s="21"/>
      <c r="AAT114" s="21">
        <f t="shared" si="1702"/>
        <v>0</v>
      </c>
      <c r="AAU114" s="21"/>
      <c r="AAV114" s="21">
        <f t="shared" si="1703"/>
        <v>0</v>
      </c>
      <c r="AAW114" s="21"/>
      <c r="AAX114" s="21">
        <f t="shared" si="1703"/>
        <v>0</v>
      </c>
      <c r="AAY114" s="21"/>
      <c r="AAZ114" s="21">
        <f t="shared" si="1704"/>
        <v>0</v>
      </c>
      <c r="ABA114" s="21"/>
      <c r="ABB114" s="21">
        <f t="shared" si="1704"/>
        <v>0</v>
      </c>
      <c r="ABC114" s="21"/>
      <c r="ABD114" s="21">
        <f t="shared" si="1705"/>
        <v>0</v>
      </c>
      <c r="ABE114" s="21"/>
      <c r="ABF114" s="21">
        <f t="shared" si="1705"/>
        <v>0</v>
      </c>
      <c r="ABG114" s="21"/>
      <c r="ABH114" s="21">
        <f t="shared" si="1706"/>
        <v>0</v>
      </c>
      <c r="ABI114" s="21"/>
      <c r="ABJ114" s="21">
        <f t="shared" si="1706"/>
        <v>0</v>
      </c>
      <c r="ABK114" s="21"/>
      <c r="ABL114" s="21">
        <f t="shared" si="1707"/>
        <v>0</v>
      </c>
      <c r="ABM114" s="21"/>
      <c r="ABN114" s="21">
        <f t="shared" si="1707"/>
        <v>0</v>
      </c>
      <c r="ABO114" s="21"/>
      <c r="ABP114" s="21">
        <f t="shared" si="1708"/>
        <v>0</v>
      </c>
      <c r="ABQ114" s="21"/>
      <c r="ABR114" s="21">
        <f t="shared" si="1708"/>
        <v>0</v>
      </c>
      <c r="ABS114" s="21"/>
      <c r="ABT114" s="21">
        <f t="shared" si="1709"/>
        <v>0</v>
      </c>
      <c r="ABU114" s="21"/>
      <c r="ABV114" s="21">
        <f t="shared" si="1709"/>
        <v>0</v>
      </c>
      <c r="ABW114" s="21"/>
      <c r="ABX114" s="21">
        <f t="shared" si="1710"/>
        <v>0</v>
      </c>
      <c r="ABY114" s="21"/>
      <c r="ABZ114" s="21">
        <f t="shared" si="1710"/>
        <v>0</v>
      </c>
      <c r="ACA114" s="21"/>
      <c r="ACB114" s="21">
        <f t="shared" si="1711"/>
        <v>0</v>
      </c>
      <c r="ACC114" s="21"/>
      <c r="ACD114" s="21">
        <f t="shared" si="1711"/>
        <v>0</v>
      </c>
      <c r="ACE114" s="21"/>
      <c r="ACF114" s="21">
        <f t="shared" si="1712"/>
        <v>0</v>
      </c>
      <c r="ACG114" s="21"/>
      <c r="ACH114" s="21">
        <f t="shared" si="1712"/>
        <v>0</v>
      </c>
      <c r="ACI114" s="21"/>
      <c r="ACJ114" s="21">
        <f t="shared" si="1713"/>
        <v>0</v>
      </c>
      <c r="ACK114" s="21"/>
      <c r="ACL114" s="21">
        <f t="shared" si="1713"/>
        <v>0</v>
      </c>
      <c r="ACM114" s="21"/>
      <c r="ACN114" s="21">
        <f t="shared" si="1714"/>
        <v>0</v>
      </c>
      <c r="ACO114" s="21"/>
      <c r="ACP114" s="21">
        <f t="shared" si="1714"/>
        <v>0</v>
      </c>
      <c r="ACQ114" s="21"/>
      <c r="ACR114" s="21">
        <f t="shared" si="1715"/>
        <v>0</v>
      </c>
      <c r="ACS114" s="21"/>
      <c r="ACT114" s="21">
        <f t="shared" si="1715"/>
        <v>0</v>
      </c>
      <c r="ACU114" s="21"/>
      <c r="ACV114" s="21">
        <f t="shared" si="1716"/>
        <v>0</v>
      </c>
      <c r="ACW114" s="21"/>
      <c r="ACX114" s="21">
        <f t="shared" si="1716"/>
        <v>0</v>
      </c>
      <c r="ACY114" s="21"/>
      <c r="ACZ114" s="21">
        <f t="shared" si="1717"/>
        <v>0</v>
      </c>
      <c r="ADA114" s="21"/>
      <c r="ADB114" s="21">
        <f t="shared" si="1717"/>
        <v>0</v>
      </c>
      <c r="ADC114" s="21"/>
      <c r="ADD114" s="21">
        <f t="shared" si="1718"/>
        <v>0</v>
      </c>
      <c r="ADE114" s="21"/>
      <c r="ADF114" s="21">
        <f t="shared" si="1718"/>
        <v>0</v>
      </c>
      <c r="ADG114" s="21"/>
      <c r="ADH114" s="21">
        <f t="shared" si="1719"/>
        <v>0</v>
      </c>
      <c r="ADI114" s="21"/>
      <c r="ADJ114" s="21">
        <f t="shared" si="1719"/>
        <v>0</v>
      </c>
      <c r="ADK114" s="21"/>
      <c r="ADL114" s="21">
        <f t="shared" si="1720"/>
        <v>0</v>
      </c>
      <c r="ADM114" s="21"/>
      <c r="ADN114" s="21">
        <f t="shared" si="1720"/>
        <v>0</v>
      </c>
      <c r="ADO114" s="21"/>
      <c r="ADP114" s="21">
        <f t="shared" si="1720"/>
        <v>0</v>
      </c>
      <c r="ADQ114" s="21"/>
      <c r="ADR114" s="21">
        <f t="shared" si="1720"/>
        <v>0</v>
      </c>
      <c r="ADS114" s="21">
        <v>17</v>
      </c>
      <c r="ADT114" s="21">
        <f t="shared" si="1720"/>
        <v>0</v>
      </c>
      <c r="ADU114" s="21"/>
      <c r="ADV114" s="21">
        <f t="shared" si="1721"/>
        <v>0</v>
      </c>
      <c r="ADW114" s="21">
        <v>30</v>
      </c>
      <c r="ADX114" s="21">
        <f t="shared" si="1721"/>
        <v>0</v>
      </c>
      <c r="ADY114" s="21">
        <v>30</v>
      </c>
      <c r="ADZ114" s="21">
        <f t="shared" si="1721"/>
        <v>0</v>
      </c>
      <c r="AEA114" s="21">
        <v>39</v>
      </c>
      <c r="AEB114" s="21">
        <f t="shared" si="1721"/>
        <v>0</v>
      </c>
      <c r="AEC114" s="21">
        <v>36</v>
      </c>
      <c r="AED114" s="21">
        <f t="shared" si="1722"/>
        <v>0</v>
      </c>
      <c r="AEE114" s="21">
        <v>12</v>
      </c>
      <c r="AEF114" s="21">
        <f t="shared" si="1722"/>
        <v>0</v>
      </c>
      <c r="AEG114" s="21">
        <v>32</v>
      </c>
      <c r="AEH114" s="21">
        <f t="shared" si="1722"/>
        <v>0</v>
      </c>
      <c r="AEI114" s="21">
        <v>27</v>
      </c>
      <c r="AEJ114" s="21">
        <f t="shared" si="1722"/>
        <v>0</v>
      </c>
      <c r="AEK114" s="21">
        <v>30</v>
      </c>
      <c r="AEL114" s="21">
        <f t="shared" si="1722"/>
        <v>0</v>
      </c>
      <c r="AEM114" s="21"/>
      <c r="AEN114" s="21">
        <f t="shared" si="1723"/>
        <v>0</v>
      </c>
      <c r="AEO114" s="21"/>
      <c r="AEP114" s="21">
        <f t="shared" si="1723"/>
        <v>0</v>
      </c>
      <c r="AEQ114" s="21"/>
      <c r="AER114" s="21">
        <f t="shared" si="1723"/>
        <v>0</v>
      </c>
      <c r="AES114" s="21"/>
      <c r="AET114" s="21">
        <f t="shared" si="1723"/>
        <v>0</v>
      </c>
      <c r="AEU114" s="21"/>
      <c r="AEV114" s="21">
        <f t="shared" si="1724"/>
        <v>0</v>
      </c>
      <c r="AEW114" s="21"/>
      <c r="AEX114" s="21">
        <f t="shared" si="1724"/>
        <v>0</v>
      </c>
      <c r="AEY114" s="21"/>
      <c r="AEZ114" s="21">
        <f t="shared" si="1724"/>
        <v>0</v>
      </c>
      <c r="AFA114" s="21"/>
      <c r="AFB114" s="21">
        <f t="shared" si="1724"/>
        <v>0</v>
      </c>
      <c r="AFC114" s="21"/>
      <c r="AFD114" s="21">
        <f t="shared" si="1724"/>
        <v>0</v>
      </c>
      <c r="AFE114" s="21"/>
      <c r="AFF114" s="21">
        <f t="shared" si="1725"/>
        <v>0</v>
      </c>
      <c r="AFG114" s="21"/>
      <c r="AFH114" s="21">
        <f t="shared" si="1725"/>
        <v>0</v>
      </c>
      <c r="AFI114" s="21"/>
      <c r="AFJ114" s="21">
        <f t="shared" si="1725"/>
        <v>0</v>
      </c>
      <c r="AFK114" s="21"/>
      <c r="AFL114" s="21">
        <f t="shared" si="1725"/>
        <v>0</v>
      </c>
      <c r="AFM114" s="21"/>
      <c r="AFN114" s="21">
        <f t="shared" si="1726"/>
        <v>0</v>
      </c>
      <c r="AFO114" s="21"/>
      <c r="AFP114" s="21">
        <f t="shared" si="1726"/>
        <v>0</v>
      </c>
      <c r="AFQ114" s="21"/>
      <c r="AFR114" s="21">
        <f t="shared" si="1726"/>
        <v>0</v>
      </c>
      <c r="AFS114" s="21"/>
      <c r="AFT114" s="21">
        <f t="shared" si="1726"/>
        <v>0</v>
      </c>
      <c r="AFU114" s="21"/>
      <c r="AFV114" s="21">
        <f t="shared" si="1726"/>
        <v>0</v>
      </c>
      <c r="AFW114" s="21"/>
      <c r="AFX114" s="21">
        <f t="shared" si="1727"/>
        <v>0</v>
      </c>
      <c r="AFY114" s="21"/>
      <c r="AFZ114" s="21">
        <f t="shared" si="1727"/>
        <v>0</v>
      </c>
      <c r="AGA114" s="21"/>
      <c r="AGB114" s="21">
        <f t="shared" si="1727"/>
        <v>0</v>
      </c>
      <c r="AGC114" s="21"/>
      <c r="AGD114" s="21">
        <f t="shared" si="1727"/>
        <v>0</v>
      </c>
      <c r="AGE114" s="21"/>
      <c r="AGF114" s="21">
        <f t="shared" si="1728"/>
        <v>0</v>
      </c>
      <c r="AGG114" s="21"/>
      <c r="AGH114" s="21">
        <f t="shared" si="1728"/>
        <v>0</v>
      </c>
      <c r="AGI114" s="21"/>
      <c r="AGJ114" s="21">
        <f t="shared" si="1728"/>
        <v>0</v>
      </c>
      <c r="AGK114" s="21"/>
      <c r="AGL114" s="21">
        <f t="shared" si="1728"/>
        <v>0</v>
      </c>
      <c r="AGM114" s="21"/>
      <c r="AGN114" s="21">
        <f t="shared" si="1728"/>
        <v>0</v>
      </c>
      <c r="AGO114" s="21"/>
      <c r="AGP114" s="21">
        <f t="shared" si="1729"/>
        <v>0</v>
      </c>
      <c r="AGQ114" s="21"/>
      <c r="AGR114" s="21">
        <f t="shared" si="1729"/>
        <v>0</v>
      </c>
      <c r="AGS114" s="21"/>
      <c r="AGT114" s="21">
        <f t="shared" si="1729"/>
        <v>0</v>
      </c>
      <c r="AGU114" s="21"/>
      <c r="AGV114" s="21">
        <f t="shared" si="1729"/>
        <v>0</v>
      </c>
      <c r="AGW114" s="21"/>
      <c r="AGX114" s="21">
        <f t="shared" si="1730"/>
        <v>0</v>
      </c>
      <c r="AGY114" s="21"/>
      <c r="AGZ114" s="21">
        <f t="shared" si="1730"/>
        <v>0</v>
      </c>
      <c r="AHA114" s="21"/>
      <c r="AHB114" s="21">
        <f t="shared" si="1730"/>
        <v>0</v>
      </c>
      <c r="AHC114" s="21"/>
      <c r="AHD114" s="21">
        <f t="shared" si="1730"/>
        <v>0</v>
      </c>
      <c r="AHE114" s="21"/>
      <c r="AHF114" s="21">
        <f t="shared" si="1730"/>
        <v>0</v>
      </c>
      <c r="AHG114" s="21"/>
      <c r="AHH114" s="21">
        <f t="shared" si="1731"/>
        <v>0</v>
      </c>
      <c r="AHI114" s="21"/>
      <c r="AHJ114" s="21">
        <f t="shared" si="1731"/>
        <v>0</v>
      </c>
      <c r="AHK114" s="21"/>
      <c r="AHL114" s="21">
        <f t="shared" si="1731"/>
        <v>0</v>
      </c>
      <c r="AHM114" s="21"/>
      <c r="AHN114" s="21">
        <f t="shared" si="1731"/>
        <v>0</v>
      </c>
      <c r="AHO114" s="21"/>
      <c r="AHP114" s="21">
        <f t="shared" si="1732"/>
        <v>0</v>
      </c>
      <c r="AHQ114" s="21"/>
      <c r="AHR114" s="21">
        <f t="shared" si="1732"/>
        <v>0</v>
      </c>
      <c r="AHS114" s="21"/>
      <c r="AHT114" s="21">
        <f t="shared" si="1732"/>
        <v>0</v>
      </c>
      <c r="AHU114" s="21"/>
      <c r="AHV114" s="21">
        <f t="shared" si="1732"/>
        <v>0</v>
      </c>
      <c r="AHW114" s="21"/>
      <c r="AHX114" s="21">
        <f t="shared" si="1732"/>
        <v>0</v>
      </c>
      <c r="AHY114" s="21"/>
      <c r="AHZ114" s="21">
        <f t="shared" si="1733"/>
        <v>0</v>
      </c>
      <c r="AIA114" s="21"/>
      <c r="AIB114" s="21">
        <f t="shared" si="1733"/>
        <v>0</v>
      </c>
      <c r="AIC114" s="21"/>
      <c r="AID114" s="21">
        <f t="shared" si="1733"/>
        <v>0</v>
      </c>
      <c r="AIE114" s="21"/>
      <c r="AIF114" s="21">
        <f t="shared" si="1733"/>
        <v>0</v>
      </c>
      <c r="AIG114" s="21"/>
      <c r="AIH114" s="21">
        <f t="shared" si="1734"/>
        <v>0</v>
      </c>
      <c r="AII114" s="21"/>
      <c r="AIJ114" s="21">
        <f t="shared" si="1734"/>
        <v>0</v>
      </c>
      <c r="AIK114" s="21"/>
      <c r="AIL114" s="21">
        <f t="shared" si="1734"/>
        <v>0</v>
      </c>
      <c r="AIM114" s="21"/>
      <c r="AIN114" s="21">
        <f t="shared" si="1734"/>
        <v>0</v>
      </c>
      <c r="AIO114" s="21"/>
      <c r="AIP114" s="21">
        <f t="shared" si="1734"/>
        <v>0</v>
      </c>
      <c r="AIQ114" s="21"/>
      <c r="AIR114" s="21">
        <f t="shared" si="1735"/>
        <v>0</v>
      </c>
      <c r="AIS114" s="21"/>
      <c r="AIT114" s="21">
        <f t="shared" si="1735"/>
        <v>0</v>
      </c>
      <c r="AIU114" s="21"/>
      <c r="AIV114" s="21">
        <f t="shared" si="1735"/>
        <v>0</v>
      </c>
      <c r="AIW114" s="21"/>
      <c r="AIX114" s="21">
        <f t="shared" si="1735"/>
        <v>0</v>
      </c>
      <c r="AIY114" s="21"/>
      <c r="AIZ114" s="21">
        <f t="shared" si="1689"/>
        <v>0</v>
      </c>
      <c r="AJA114" s="21"/>
    </row>
    <row r="115" spans="2:937" ht="13.5" customHeight="1" x14ac:dyDescent="0.25">
      <c r="B115" s="31">
        <v>110</v>
      </c>
      <c r="C115" s="192" t="s">
        <v>209</v>
      </c>
      <c r="D115" s="67" t="s">
        <v>166</v>
      </c>
      <c r="E115" s="194" t="s">
        <v>392</v>
      </c>
      <c r="F115" s="194" t="str">
        <f>_xlfn.XLOOKUP(D115,'WTG PH-III'!$D$5:$D$198,'WTG PH-III'!$B$5:$B$198,0,0,1)</f>
        <v>PSS-14</v>
      </c>
      <c r="G115" s="22" t="s">
        <v>537</v>
      </c>
      <c r="H115" s="22" t="s">
        <v>541</v>
      </c>
      <c r="I115" s="61">
        <v>10</v>
      </c>
      <c r="J115" s="21">
        <v>253</v>
      </c>
      <c r="K115" s="21">
        <f t="shared" si="1458"/>
        <v>253</v>
      </c>
      <c r="L115" s="21">
        <f t="shared" si="1459"/>
        <v>253</v>
      </c>
      <c r="M115" s="21">
        <f t="shared" si="1460"/>
        <v>0</v>
      </c>
      <c r="N115" s="95">
        <f>VLOOKUP(D115,'WTG PH-III'!$D$5:$U$198,17,0)</f>
        <v>45802</v>
      </c>
      <c r="O115" s="95">
        <f>VLOOKUP(D115,'WTG PH-III'!$D$5:$U$198,18,0)</f>
        <v>45812</v>
      </c>
      <c r="P115" s="21">
        <f t="shared" si="1461"/>
        <v>0</v>
      </c>
      <c r="Q115" s="21"/>
      <c r="R115" s="21">
        <f t="shared" si="1462"/>
        <v>0</v>
      </c>
      <c r="S115" s="21"/>
      <c r="T115" s="21">
        <f t="shared" si="1463"/>
        <v>0</v>
      </c>
      <c r="U115" s="21"/>
      <c r="V115" s="21">
        <f t="shared" si="1464"/>
        <v>0</v>
      </c>
      <c r="W115" s="21"/>
      <c r="X115" s="21">
        <f t="shared" si="1465"/>
        <v>0</v>
      </c>
      <c r="Y115" s="21"/>
      <c r="Z115" s="21">
        <f t="shared" si="1466"/>
        <v>0</v>
      </c>
      <c r="AA115" s="21"/>
      <c r="AB115" s="21">
        <f t="shared" si="1467"/>
        <v>0</v>
      </c>
      <c r="AC115" s="21"/>
      <c r="AD115" s="21">
        <f t="shared" si="1468"/>
        <v>0</v>
      </c>
      <c r="AE115" s="21"/>
      <c r="AF115" s="21">
        <f t="shared" si="1469"/>
        <v>0</v>
      </c>
      <c r="AG115" s="21"/>
      <c r="AH115" s="21">
        <f t="shared" si="1470"/>
        <v>0</v>
      </c>
      <c r="AI115" s="21"/>
      <c r="AJ115" s="21">
        <f t="shared" si="1471"/>
        <v>0</v>
      </c>
      <c r="AK115" s="21"/>
      <c r="AL115" s="21">
        <f t="shared" si="1472"/>
        <v>0</v>
      </c>
      <c r="AM115" s="21"/>
      <c r="AN115" s="21">
        <f t="shared" si="1473"/>
        <v>0</v>
      </c>
      <c r="AO115" s="21"/>
      <c r="AP115" s="21">
        <f t="shared" si="1474"/>
        <v>0</v>
      </c>
      <c r="AQ115" s="21"/>
      <c r="AR115" s="21">
        <f t="shared" si="1475"/>
        <v>0</v>
      </c>
      <c r="AS115" s="21"/>
      <c r="AT115" s="21">
        <f t="shared" si="1476"/>
        <v>0</v>
      </c>
      <c r="AU115" s="21"/>
      <c r="AV115" s="21">
        <f t="shared" si="1477"/>
        <v>0</v>
      </c>
      <c r="AW115" s="21"/>
      <c r="AX115" s="21">
        <f t="shared" si="1478"/>
        <v>0</v>
      </c>
      <c r="AY115" s="21"/>
      <c r="AZ115" s="21">
        <f t="shared" si="1479"/>
        <v>0</v>
      </c>
      <c r="BA115" s="21"/>
      <c r="BB115" s="21">
        <f t="shared" si="1480"/>
        <v>0</v>
      </c>
      <c r="BC115" s="21"/>
      <c r="BD115" s="21">
        <f t="shared" si="1481"/>
        <v>0</v>
      </c>
      <c r="BE115" s="21"/>
      <c r="BF115" s="21">
        <f t="shared" si="1482"/>
        <v>0</v>
      </c>
      <c r="BG115" s="21"/>
      <c r="BH115" s="21">
        <f t="shared" si="1483"/>
        <v>0</v>
      </c>
      <c r="BI115" s="21"/>
      <c r="BJ115" s="21">
        <f t="shared" si="1484"/>
        <v>0</v>
      </c>
      <c r="BK115" s="21"/>
      <c r="BL115" s="21">
        <f t="shared" si="1485"/>
        <v>0</v>
      </c>
      <c r="BM115" s="21"/>
      <c r="BN115" s="21">
        <f t="shared" si="1486"/>
        <v>0</v>
      </c>
      <c r="BO115" s="21"/>
      <c r="BP115" s="21">
        <f t="shared" si="1487"/>
        <v>0</v>
      </c>
      <c r="BQ115" s="21"/>
      <c r="BR115" s="21">
        <f t="shared" si="1488"/>
        <v>0</v>
      </c>
      <c r="BS115" s="21"/>
      <c r="BT115" s="21">
        <f t="shared" si="1489"/>
        <v>0</v>
      </c>
      <c r="BU115" s="21"/>
      <c r="BV115" s="21">
        <f t="shared" si="1490"/>
        <v>0</v>
      </c>
      <c r="BW115" s="21"/>
      <c r="BX115" s="21">
        <f t="shared" si="1491"/>
        <v>0</v>
      </c>
      <c r="BY115" s="21"/>
      <c r="BZ115" s="21">
        <f t="shared" si="1492"/>
        <v>0</v>
      </c>
      <c r="CA115" s="21"/>
      <c r="CB115" s="21">
        <f t="shared" si="1493"/>
        <v>0</v>
      </c>
      <c r="CC115" s="21"/>
      <c r="CD115" s="21">
        <f t="shared" si="1494"/>
        <v>0</v>
      </c>
      <c r="CE115" s="21"/>
      <c r="CF115" s="21">
        <f t="shared" si="1495"/>
        <v>0</v>
      </c>
      <c r="CG115" s="21"/>
      <c r="CH115" s="21">
        <f t="shared" si="1496"/>
        <v>0</v>
      </c>
      <c r="CI115" s="21"/>
      <c r="CJ115" s="21">
        <f t="shared" si="1497"/>
        <v>0</v>
      </c>
      <c r="CK115" s="21"/>
      <c r="CL115" s="21">
        <f t="shared" si="1498"/>
        <v>0</v>
      </c>
      <c r="CM115" s="21"/>
      <c r="CN115" s="21">
        <f t="shared" si="1499"/>
        <v>0</v>
      </c>
      <c r="CO115" s="21"/>
      <c r="CP115" s="21">
        <f t="shared" si="1500"/>
        <v>0</v>
      </c>
      <c r="CQ115" s="21"/>
      <c r="CR115" s="21">
        <f t="shared" si="1501"/>
        <v>0</v>
      </c>
      <c r="CS115" s="21"/>
      <c r="CT115" s="21">
        <f t="shared" si="1502"/>
        <v>0</v>
      </c>
      <c r="CU115" s="21"/>
      <c r="CV115" s="21">
        <f t="shared" si="1503"/>
        <v>0</v>
      </c>
      <c r="CW115" s="21"/>
      <c r="CX115" s="21">
        <f t="shared" si="1504"/>
        <v>0</v>
      </c>
      <c r="CY115" s="21"/>
      <c r="CZ115" s="21">
        <f t="shared" si="1505"/>
        <v>0</v>
      </c>
      <c r="DA115" s="21"/>
      <c r="DB115" s="21">
        <f t="shared" si="1506"/>
        <v>0</v>
      </c>
      <c r="DC115" s="21"/>
      <c r="DD115" s="21">
        <f t="shared" si="1507"/>
        <v>0</v>
      </c>
      <c r="DE115" s="21"/>
      <c r="DF115" s="21">
        <f t="shared" si="1508"/>
        <v>0</v>
      </c>
      <c r="DG115" s="21"/>
      <c r="DH115" s="21">
        <f t="shared" si="1509"/>
        <v>0</v>
      </c>
      <c r="DI115" s="21"/>
      <c r="DJ115" s="21">
        <f t="shared" si="1510"/>
        <v>0</v>
      </c>
      <c r="DK115" s="21"/>
      <c r="DL115" s="21">
        <f t="shared" si="1511"/>
        <v>0</v>
      </c>
      <c r="DM115" s="21"/>
      <c r="DN115" s="21">
        <f t="shared" si="1512"/>
        <v>0</v>
      </c>
      <c r="DO115" s="21"/>
      <c r="DP115" s="21">
        <f t="shared" si="1513"/>
        <v>0</v>
      </c>
      <c r="DQ115" s="21"/>
      <c r="DR115" s="21">
        <f t="shared" si="1514"/>
        <v>0</v>
      </c>
      <c r="DS115" s="21"/>
      <c r="DT115" s="21">
        <f t="shared" si="1515"/>
        <v>0</v>
      </c>
      <c r="DU115" s="21"/>
      <c r="DV115" s="21">
        <f t="shared" si="1516"/>
        <v>0</v>
      </c>
      <c r="DW115" s="21"/>
      <c r="DX115" s="21">
        <f t="shared" si="1517"/>
        <v>0</v>
      </c>
      <c r="DY115" s="21"/>
      <c r="DZ115" s="21">
        <f t="shared" si="1518"/>
        <v>0</v>
      </c>
      <c r="EA115" s="21"/>
      <c r="EB115" s="21">
        <f t="shared" si="1519"/>
        <v>0</v>
      </c>
      <c r="EC115" s="21"/>
      <c r="ED115" s="21">
        <f t="shared" si="1520"/>
        <v>0</v>
      </c>
      <c r="EE115" s="21"/>
      <c r="EF115" s="21">
        <f t="shared" si="1521"/>
        <v>0</v>
      </c>
      <c r="EG115" s="21"/>
      <c r="EH115" s="21">
        <f t="shared" si="1522"/>
        <v>0</v>
      </c>
      <c r="EI115" s="21"/>
      <c r="EJ115" s="21">
        <f t="shared" si="1523"/>
        <v>0</v>
      </c>
      <c r="EK115" s="21"/>
      <c r="EL115" s="21">
        <f t="shared" si="1524"/>
        <v>0</v>
      </c>
      <c r="EM115" s="21"/>
      <c r="EN115" s="21">
        <f t="shared" si="1525"/>
        <v>0</v>
      </c>
      <c r="EO115" s="21"/>
      <c r="EP115" s="21">
        <f t="shared" si="1526"/>
        <v>0</v>
      </c>
      <c r="EQ115" s="21"/>
      <c r="ER115" s="21">
        <f t="shared" si="1527"/>
        <v>0</v>
      </c>
      <c r="ES115" s="21"/>
      <c r="ET115" s="21">
        <f t="shared" si="1528"/>
        <v>0</v>
      </c>
      <c r="EU115" s="21"/>
      <c r="EV115" s="21">
        <f t="shared" si="1529"/>
        <v>0</v>
      </c>
      <c r="EW115" s="21"/>
      <c r="EX115" s="21">
        <f t="shared" si="1530"/>
        <v>0</v>
      </c>
      <c r="EY115" s="21"/>
      <c r="EZ115" s="21">
        <f t="shared" si="1531"/>
        <v>0</v>
      </c>
      <c r="FA115" s="21"/>
      <c r="FB115" s="21">
        <f t="shared" si="1532"/>
        <v>0</v>
      </c>
      <c r="FC115" s="21"/>
      <c r="FD115" s="21">
        <f t="shared" si="1533"/>
        <v>0</v>
      </c>
      <c r="FE115" s="21"/>
      <c r="FF115" s="21">
        <f t="shared" si="1534"/>
        <v>0</v>
      </c>
      <c r="FG115" s="21"/>
      <c r="FH115" s="21">
        <f t="shared" si="1535"/>
        <v>0</v>
      </c>
      <c r="FI115" s="21"/>
      <c r="FJ115" s="21">
        <f t="shared" si="1536"/>
        <v>0</v>
      </c>
      <c r="FK115" s="21"/>
      <c r="FL115" s="21">
        <f t="shared" si="1537"/>
        <v>0</v>
      </c>
      <c r="FM115" s="21"/>
      <c r="FN115" s="21">
        <f t="shared" si="1538"/>
        <v>0</v>
      </c>
      <c r="FO115" s="21"/>
      <c r="FP115" s="21">
        <f t="shared" si="1539"/>
        <v>0</v>
      </c>
      <c r="FQ115" s="21"/>
      <c r="FR115" s="21">
        <f t="shared" si="1540"/>
        <v>0</v>
      </c>
      <c r="FS115" s="21"/>
      <c r="FT115" s="21">
        <f t="shared" si="1541"/>
        <v>0</v>
      </c>
      <c r="FU115" s="21"/>
      <c r="FV115" s="21">
        <f t="shared" si="1542"/>
        <v>0</v>
      </c>
      <c r="FW115" s="21"/>
      <c r="FX115" s="21">
        <f t="shared" si="1543"/>
        <v>0</v>
      </c>
      <c r="FY115" s="21"/>
      <c r="FZ115" s="21">
        <f t="shared" si="1544"/>
        <v>0</v>
      </c>
      <c r="GA115" s="21"/>
      <c r="GB115" s="21">
        <f t="shared" si="1545"/>
        <v>0</v>
      </c>
      <c r="GC115" s="21"/>
      <c r="GD115" s="21">
        <f t="shared" si="1546"/>
        <v>0</v>
      </c>
      <c r="GE115" s="21"/>
      <c r="GF115" s="21">
        <f t="shared" si="1547"/>
        <v>0</v>
      </c>
      <c r="GG115" s="21"/>
      <c r="GH115" s="21">
        <f t="shared" si="1548"/>
        <v>0</v>
      </c>
      <c r="GI115" s="21"/>
      <c r="GJ115" s="21">
        <f t="shared" si="1549"/>
        <v>0</v>
      </c>
      <c r="GK115" s="21"/>
      <c r="GL115" s="21">
        <f t="shared" si="1550"/>
        <v>0</v>
      </c>
      <c r="GM115" s="21"/>
      <c r="GN115" s="21">
        <f t="shared" si="1551"/>
        <v>0</v>
      </c>
      <c r="GO115" s="21"/>
      <c r="GP115" s="21">
        <f t="shared" si="1552"/>
        <v>0</v>
      </c>
      <c r="GQ115" s="21"/>
      <c r="GR115" s="21">
        <f t="shared" si="1553"/>
        <v>0</v>
      </c>
      <c r="GS115" s="21"/>
      <c r="GT115" s="21">
        <f t="shared" si="1554"/>
        <v>0</v>
      </c>
      <c r="GU115" s="21"/>
      <c r="GV115" s="21">
        <f t="shared" si="1555"/>
        <v>0</v>
      </c>
      <c r="GW115" s="21"/>
      <c r="GX115" s="21">
        <f t="shared" si="1556"/>
        <v>0</v>
      </c>
      <c r="GY115" s="21"/>
      <c r="GZ115" s="21">
        <f t="shared" si="1557"/>
        <v>0</v>
      </c>
      <c r="HA115" s="21"/>
      <c r="HB115" s="21">
        <f t="shared" si="1558"/>
        <v>0</v>
      </c>
      <c r="HC115" s="21"/>
      <c r="HD115" s="21">
        <f t="shared" si="1559"/>
        <v>0</v>
      </c>
      <c r="HE115" s="21"/>
      <c r="HF115" s="21">
        <f t="shared" si="1560"/>
        <v>0</v>
      </c>
      <c r="HG115" s="21"/>
      <c r="HH115" s="21">
        <f t="shared" si="1561"/>
        <v>0</v>
      </c>
      <c r="HI115" s="21"/>
      <c r="HJ115" s="21">
        <f t="shared" si="1562"/>
        <v>0</v>
      </c>
      <c r="HK115" s="21"/>
      <c r="HL115" s="21">
        <f t="shared" si="1563"/>
        <v>0</v>
      </c>
      <c r="HM115" s="21"/>
      <c r="HN115" s="21">
        <f t="shared" si="1564"/>
        <v>0</v>
      </c>
      <c r="HO115" s="21"/>
      <c r="HP115" s="21">
        <f t="shared" si="1565"/>
        <v>0</v>
      </c>
      <c r="HQ115" s="21"/>
      <c r="HR115" s="21">
        <f t="shared" si="1566"/>
        <v>0</v>
      </c>
      <c r="HS115" s="21"/>
      <c r="HT115" s="21">
        <f t="shared" si="1567"/>
        <v>0</v>
      </c>
      <c r="HU115" s="21"/>
      <c r="HV115" s="21">
        <f t="shared" si="1568"/>
        <v>0</v>
      </c>
      <c r="HW115" s="21"/>
      <c r="HX115" s="21">
        <f t="shared" si="1569"/>
        <v>0</v>
      </c>
      <c r="HY115" s="21"/>
      <c r="HZ115" s="21">
        <f t="shared" si="1570"/>
        <v>0</v>
      </c>
      <c r="IA115" s="21"/>
      <c r="IB115" s="21">
        <f t="shared" si="1571"/>
        <v>0</v>
      </c>
      <c r="IC115" s="21"/>
      <c r="ID115" s="21">
        <f t="shared" si="1572"/>
        <v>0</v>
      </c>
      <c r="IE115" s="21"/>
      <c r="IF115" s="21">
        <f t="shared" si="1573"/>
        <v>0</v>
      </c>
      <c r="IG115" s="21"/>
      <c r="IH115" s="21">
        <f t="shared" si="1574"/>
        <v>0</v>
      </c>
      <c r="II115" s="21"/>
      <c r="IJ115" s="21">
        <f t="shared" si="1575"/>
        <v>0</v>
      </c>
      <c r="IK115" s="21"/>
      <c r="IL115" s="21">
        <f t="shared" si="1576"/>
        <v>0</v>
      </c>
      <c r="IM115" s="21"/>
      <c r="IN115" s="21">
        <f t="shared" si="1577"/>
        <v>0</v>
      </c>
      <c r="IO115" s="21"/>
      <c r="IP115" s="21">
        <f t="shared" si="1578"/>
        <v>0</v>
      </c>
      <c r="IQ115" s="21"/>
      <c r="IR115" s="21">
        <f t="shared" si="1579"/>
        <v>0</v>
      </c>
      <c r="IS115" s="21"/>
      <c r="IT115" s="21">
        <f t="shared" si="1580"/>
        <v>0</v>
      </c>
      <c r="IU115" s="21"/>
      <c r="IV115" s="21">
        <f t="shared" si="1581"/>
        <v>0</v>
      </c>
      <c r="IW115" s="21"/>
      <c r="IX115" s="21">
        <f t="shared" si="1582"/>
        <v>0</v>
      </c>
      <c r="IY115" s="21"/>
      <c r="IZ115" s="21">
        <f t="shared" si="1583"/>
        <v>0</v>
      </c>
      <c r="JA115" s="21"/>
      <c r="JB115" s="21">
        <f t="shared" si="1584"/>
        <v>0</v>
      </c>
      <c r="JC115" s="21"/>
      <c r="JD115" s="21">
        <f t="shared" si="1585"/>
        <v>0</v>
      </c>
      <c r="JE115" s="21"/>
      <c r="JF115" s="21">
        <f t="shared" si="1586"/>
        <v>0</v>
      </c>
      <c r="JG115" s="21"/>
      <c r="JH115" s="21">
        <f t="shared" si="1587"/>
        <v>0</v>
      </c>
      <c r="JI115" s="21"/>
      <c r="JJ115" s="21">
        <f t="shared" si="1588"/>
        <v>0</v>
      </c>
      <c r="JK115" s="21"/>
      <c r="JL115" s="21">
        <f t="shared" si="1589"/>
        <v>0</v>
      </c>
      <c r="JM115" s="21"/>
      <c r="JN115" s="21">
        <f t="shared" si="1590"/>
        <v>0</v>
      </c>
      <c r="JO115" s="21"/>
      <c r="JP115" s="21">
        <f t="shared" si="1591"/>
        <v>0</v>
      </c>
      <c r="JQ115" s="21"/>
      <c r="JR115" s="21">
        <f t="shared" si="1592"/>
        <v>0</v>
      </c>
      <c r="JS115" s="21"/>
      <c r="JT115" s="21">
        <f t="shared" si="1593"/>
        <v>0</v>
      </c>
      <c r="JU115" s="21"/>
      <c r="JV115" s="21">
        <f t="shared" si="1594"/>
        <v>0</v>
      </c>
      <c r="JW115" s="21"/>
      <c r="JX115" s="21">
        <f t="shared" si="1595"/>
        <v>0</v>
      </c>
      <c r="JY115" s="21"/>
      <c r="JZ115" s="21">
        <f t="shared" si="1596"/>
        <v>0</v>
      </c>
      <c r="KA115" s="21"/>
      <c r="KB115" s="21">
        <f t="shared" si="1597"/>
        <v>0</v>
      </c>
      <c r="KC115" s="21"/>
      <c r="KD115" s="21">
        <f t="shared" si="1598"/>
        <v>0</v>
      </c>
      <c r="KE115" s="21"/>
      <c r="KF115" s="21">
        <f t="shared" si="1599"/>
        <v>0</v>
      </c>
      <c r="KG115" s="21"/>
      <c r="KH115" s="21">
        <f t="shared" si="1600"/>
        <v>0</v>
      </c>
      <c r="KI115" s="21"/>
      <c r="KJ115" s="21">
        <f t="shared" si="1601"/>
        <v>0</v>
      </c>
      <c r="KK115" s="21"/>
      <c r="KL115" s="21">
        <f t="shared" si="1602"/>
        <v>0</v>
      </c>
      <c r="KM115" s="21"/>
      <c r="KN115" s="21">
        <f t="shared" si="1603"/>
        <v>0</v>
      </c>
      <c r="KO115" s="21"/>
      <c r="KP115" s="21">
        <f t="shared" si="1604"/>
        <v>0</v>
      </c>
      <c r="KQ115" s="21"/>
      <c r="KR115" s="21">
        <f t="shared" si="1605"/>
        <v>0</v>
      </c>
      <c r="KS115" s="21"/>
      <c r="KT115" s="21">
        <f t="shared" si="1606"/>
        <v>0</v>
      </c>
      <c r="KU115" s="21"/>
      <c r="KV115" s="21">
        <f t="shared" si="1607"/>
        <v>0</v>
      </c>
      <c r="KW115" s="21"/>
      <c r="KX115" s="21">
        <f t="shared" si="1608"/>
        <v>0</v>
      </c>
      <c r="KY115" s="21"/>
      <c r="KZ115" s="21">
        <f t="shared" si="1609"/>
        <v>0</v>
      </c>
      <c r="LA115" s="21"/>
      <c r="LB115" s="21">
        <f t="shared" si="1610"/>
        <v>0</v>
      </c>
      <c r="LC115" s="21"/>
      <c r="LD115" s="21">
        <f t="shared" si="1611"/>
        <v>0</v>
      </c>
      <c r="LE115" s="21"/>
      <c r="LF115" s="21">
        <f t="shared" si="1612"/>
        <v>0</v>
      </c>
      <c r="LG115" s="21"/>
      <c r="LH115" s="21">
        <f t="shared" si="1613"/>
        <v>0</v>
      </c>
      <c r="LI115" s="21"/>
      <c r="LJ115" s="21">
        <f t="shared" si="1614"/>
        <v>0</v>
      </c>
      <c r="LK115" s="21"/>
      <c r="LL115" s="21">
        <f t="shared" si="1615"/>
        <v>0</v>
      </c>
      <c r="LM115" s="21"/>
      <c r="LN115" s="21">
        <f t="shared" si="1616"/>
        <v>0</v>
      </c>
      <c r="LO115" s="21"/>
      <c r="LP115" s="21">
        <f t="shared" si="1617"/>
        <v>0</v>
      </c>
      <c r="LQ115" s="21"/>
      <c r="LR115" s="21">
        <f t="shared" si="1618"/>
        <v>0</v>
      </c>
      <c r="LS115" s="21"/>
      <c r="LT115" s="21">
        <f t="shared" si="1619"/>
        <v>23</v>
      </c>
      <c r="LU115" s="21"/>
      <c r="LV115" s="21">
        <f t="shared" si="1620"/>
        <v>23</v>
      </c>
      <c r="LW115" s="21"/>
      <c r="LX115" s="21">
        <f t="shared" si="1621"/>
        <v>23</v>
      </c>
      <c r="LY115" s="21"/>
      <c r="LZ115" s="21">
        <f t="shared" si="1622"/>
        <v>23</v>
      </c>
      <c r="MA115" s="21"/>
      <c r="MB115" s="21">
        <f t="shared" si="1623"/>
        <v>23</v>
      </c>
      <c r="MC115" s="21"/>
      <c r="MD115" s="21">
        <f t="shared" si="1624"/>
        <v>23</v>
      </c>
      <c r="ME115" s="21"/>
      <c r="MF115" s="21">
        <f t="shared" si="1625"/>
        <v>23</v>
      </c>
      <c r="MG115" s="21">
        <v>11</v>
      </c>
      <c r="MH115" s="21">
        <f t="shared" si="1626"/>
        <v>23</v>
      </c>
      <c r="MI115" s="21"/>
      <c r="MJ115" s="21">
        <f t="shared" si="1627"/>
        <v>23</v>
      </c>
      <c r="MK115" s="21">
        <v>34</v>
      </c>
      <c r="ML115" s="21">
        <f t="shared" si="1628"/>
        <v>23</v>
      </c>
      <c r="MM115" s="21">
        <v>33</v>
      </c>
      <c r="MN115" s="21">
        <f t="shared" si="1629"/>
        <v>23</v>
      </c>
      <c r="MO115" s="21">
        <v>35</v>
      </c>
      <c r="MP115" s="21">
        <f t="shared" si="1630"/>
        <v>0</v>
      </c>
      <c r="MQ115" s="21">
        <v>38</v>
      </c>
      <c r="MR115" s="21">
        <f t="shared" si="1631"/>
        <v>0</v>
      </c>
      <c r="MS115" s="21">
        <v>35</v>
      </c>
      <c r="MT115" s="21">
        <f t="shared" si="1632"/>
        <v>0</v>
      </c>
      <c r="MU115" s="21">
        <v>36</v>
      </c>
      <c r="MV115" s="21">
        <f t="shared" si="1633"/>
        <v>0</v>
      </c>
      <c r="MW115" s="21">
        <v>31</v>
      </c>
      <c r="MX115" s="21">
        <f t="shared" si="1634"/>
        <v>0</v>
      </c>
      <c r="MY115" s="21"/>
      <c r="MZ115" s="21">
        <f t="shared" si="1635"/>
        <v>0</v>
      </c>
      <c r="NA115" s="21"/>
      <c r="NB115" s="21">
        <f t="shared" si="1636"/>
        <v>0</v>
      </c>
      <c r="NC115" s="21"/>
      <c r="ND115" s="21">
        <f t="shared" si="1637"/>
        <v>0</v>
      </c>
      <c r="NE115" s="21"/>
      <c r="NF115" s="21">
        <f t="shared" si="1638"/>
        <v>0</v>
      </c>
      <c r="NG115" s="21"/>
      <c r="NH115" s="21">
        <f t="shared" si="1639"/>
        <v>0</v>
      </c>
      <c r="NI115" s="21"/>
      <c r="NJ115" s="21">
        <f t="shared" si="1640"/>
        <v>0</v>
      </c>
      <c r="NK115" s="21"/>
      <c r="NL115" s="21">
        <f t="shared" si="1641"/>
        <v>0</v>
      </c>
      <c r="NM115" s="21"/>
      <c r="NN115" s="21">
        <f t="shared" si="1642"/>
        <v>0</v>
      </c>
      <c r="NO115" s="21"/>
      <c r="NP115" s="21">
        <f t="shared" si="1643"/>
        <v>0</v>
      </c>
      <c r="NQ115" s="21"/>
      <c r="NR115" s="21">
        <f t="shared" si="1644"/>
        <v>0</v>
      </c>
      <c r="NS115" s="21"/>
      <c r="NT115" s="21">
        <f t="shared" si="1645"/>
        <v>0</v>
      </c>
      <c r="NU115" s="21"/>
      <c r="NV115" s="21">
        <f t="shared" si="1646"/>
        <v>0</v>
      </c>
      <c r="NW115" s="21"/>
      <c r="NX115" s="21">
        <f t="shared" si="1647"/>
        <v>0</v>
      </c>
      <c r="NY115" s="21"/>
      <c r="NZ115" s="21">
        <f t="shared" si="1648"/>
        <v>0</v>
      </c>
      <c r="OA115" s="21"/>
      <c r="OB115" s="21">
        <f t="shared" si="1649"/>
        <v>0</v>
      </c>
      <c r="OC115" s="21"/>
      <c r="OD115" s="21">
        <f t="shared" si="1650"/>
        <v>0</v>
      </c>
      <c r="OE115" s="21"/>
      <c r="OF115" s="21">
        <f t="shared" si="1651"/>
        <v>0</v>
      </c>
      <c r="OG115" s="21"/>
      <c r="OH115" s="21">
        <f t="shared" si="1652"/>
        <v>0</v>
      </c>
      <c r="OI115" s="21"/>
      <c r="OJ115" s="21">
        <f t="shared" si="1653"/>
        <v>0</v>
      </c>
      <c r="OK115" s="21"/>
      <c r="OL115" s="21">
        <f t="shared" si="1654"/>
        <v>0</v>
      </c>
      <c r="OM115" s="21"/>
      <c r="ON115" s="21">
        <f t="shared" si="1655"/>
        <v>0</v>
      </c>
      <c r="OO115" s="21"/>
      <c r="OP115" s="21">
        <f t="shared" si="1655"/>
        <v>0</v>
      </c>
      <c r="OQ115" s="21"/>
      <c r="OR115" s="21">
        <f t="shared" si="1655"/>
        <v>0</v>
      </c>
      <c r="OS115" s="21"/>
      <c r="OT115" s="21">
        <f t="shared" si="1655"/>
        <v>0</v>
      </c>
      <c r="OU115" s="21"/>
      <c r="OV115" s="21">
        <f t="shared" si="1655"/>
        <v>0</v>
      </c>
      <c r="OW115" s="21"/>
      <c r="OX115" s="21">
        <f t="shared" si="1655"/>
        <v>0</v>
      </c>
      <c r="OY115" s="21"/>
      <c r="OZ115" s="21">
        <f t="shared" si="1655"/>
        <v>0</v>
      </c>
      <c r="PA115" s="21"/>
      <c r="PB115" s="21">
        <f t="shared" si="1656"/>
        <v>0</v>
      </c>
      <c r="PC115" s="21"/>
      <c r="PD115" s="21">
        <f t="shared" si="1656"/>
        <v>0</v>
      </c>
      <c r="PE115" s="21"/>
      <c r="PF115" s="21">
        <f t="shared" si="1656"/>
        <v>0</v>
      </c>
      <c r="PG115" s="21"/>
      <c r="PH115" s="21">
        <f t="shared" si="1656"/>
        <v>0</v>
      </c>
      <c r="PI115" s="21"/>
      <c r="PJ115" s="21">
        <f t="shared" si="1656"/>
        <v>0</v>
      </c>
      <c r="PK115" s="21"/>
      <c r="PL115" s="21">
        <f t="shared" si="1656"/>
        <v>0</v>
      </c>
      <c r="PM115" s="21"/>
      <c r="PN115" s="21">
        <f t="shared" si="1657"/>
        <v>0</v>
      </c>
      <c r="PO115" s="21"/>
      <c r="PP115" s="21">
        <f t="shared" si="1657"/>
        <v>0</v>
      </c>
      <c r="PQ115" s="21"/>
      <c r="PR115" s="21">
        <f t="shared" si="1657"/>
        <v>0</v>
      </c>
      <c r="PS115" s="21"/>
      <c r="PT115" s="21">
        <f t="shared" si="1657"/>
        <v>0</v>
      </c>
      <c r="PU115" s="21"/>
      <c r="PV115" s="21">
        <f t="shared" si="1657"/>
        <v>0</v>
      </c>
      <c r="PW115" s="21"/>
      <c r="PX115" s="21">
        <f t="shared" si="1657"/>
        <v>0</v>
      </c>
      <c r="PY115" s="21"/>
      <c r="PZ115" s="21">
        <f t="shared" si="1658"/>
        <v>0</v>
      </c>
      <c r="QA115" s="21"/>
      <c r="QB115" s="21">
        <f t="shared" si="1658"/>
        <v>0</v>
      </c>
      <c r="QC115" s="21"/>
      <c r="QD115" s="21">
        <f t="shared" si="1658"/>
        <v>0</v>
      </c>
      <c r="QE115" s="21"/>
      <c r="QF115" s="21">
        <f t="shared" si="1658"/>
        <v>0</v>
      </c>
      <c r="QG115" s="21"/>
      <c r="QH115" s="21">
        <f t="shared" si="1658"/>
        <v>0</v>
      </c>
      <c r="QI115" s="21"/>
      <c r="QJ115" s="21">
        <f t="shared" si="1658"/>
        <v>0</v>
      </c>
      <c r="QK115" s="21"/>
      <c r="QL115" s="21">
        <f t="shared" si="1659"/>
        <v>0</v>
      </c>
      <c r="QM115" s="21"/>
      <c r="QN115" s="21">
        <f t="shared" si="1659"/>
        <v>0</v>
      </c>
      <c r="QO115" s="21"/>
      <c r="QP115" s="21">
        <f t="shared" si="1659"/>
        <v>0</v>
      </c>
      <c r="QQ115" s="21"/>
      <c r="QR115" s="21">
        <f t="shared" si="1659"/>
        <v>0</v>
      </c>
      <c r="QS115" s="21"/>
      <c r="QT115" s="21">
        <f t="shared" si="1659"/>
        <v>0</v>
      </c>
      <c r="QU115" s="21"/>
      <c r="QV115" s="21">
        <f t="shared" si="1659"/>
        <v>0</v>
      </c>
      <c r="QW115" s="21"/>
      <c r="QX115" s="21">
        <f t="shared" si="1660"/>
        <v>0</v>
      </c>
      <c r="QY115" s="21"/>
      <c r="QZ115" s="21">
        <f t="shared" si="1660"/>
        <v>0</v>
      </c>
      <c r="RA115" s="21"/>
      <c r="RB115" s="21">
        <f t="shared" si="1660"/>
        <v>0</v>
      </c>
      <c r="RC115" s="21"/>
      <c r="RD115" s="21">
        <f t="shared" si="1660"/>
        <v>0</v>
      </c>
      <c r="RE115" s="21"/>
      <c r="RF115" s="21">
        <f t="shared" si="1660"/>
        <v>0</v>
      </c>
      <c r="RG115" s="21"/>
      <c r="RH115" s="21">
        <f t="shared" si="1660"/>
        <v>0</v>
      </c>
      <c r="RI115" s="21"/>
      <c r="RJ115" s="21">
        <f t="shared" si="1332"/>
        <v>0</v>
      </c>
      <c r="RK115" s="21"/>
      <c r="RL115" s="21">
        <f t="shared" si="1333"/>
        <v>0</v>
      </c>
      <c r="RM115" s="21"/>
      <c r="RN115" s="21">
        <f t="shared" si="1334"/>
        <v>0</v>
      </c>
      <c r="RO115" s="21"/>
      <c r="RP115" s="21">
        <f t="shared" si="1335"/>
        <v>0</v>
      </c>
      <c r="RQ115" s="21"/>
      <c r="RR115" s="21">
        <f t="shared" si="1336"/>
        <v>0</v>
      </c>
      <c r="RS115" s="21"/>
      <c r="RT115" s="21">
        <f t="shared" si="1337"/>
        <v>0</v>
      </c>
      <c r="RU115" s="21"/>
      <c r="RV115" s="21">
        <f t="shared" si="1338"/>
        <v>0</v>
      </c>
      <c r="RW115" s="21"/>
      <c r="RX115" s="21">
        <f t="shared" si="1339"/>
        <v>0</v>
      </c>
      <c r="RY115" s="21"/>
      <c r="RZ115" s="21">
        <f t="shared" si="1340"/>
        <v>0</v>
      </c>
      <c r="SA115" s="21"/>
      <c r="SB115" s="21">
        <f t="shared" si="1341"/>
        <v>0</v>
      </c>
      <c r="SC115" s="21"/>
      <c r="SD115" s="21">
        <f t="shared" si="1342"/>
        <v>0</v>
      </c>
      <c r="SE115" s="21"/>
      <c r="SF115" s="21">
        <f t="shared" si="1343"/>
        <v>0</v>
      </c>
      <c r="SG115" s="21"/>
      <c r="SH115" s="21">
        <f t="shared" si="1344"/>
        <v>0</v>
      </c>
      <c r="SI115" s="21"/>
      <c r="SJ115" s="21">
        <f t="shared" si="1345"/>
        <v>0</v>
      </c>
      <c r="SK115" s="21"/>
      <c r="SL115" s="21">
        <f t="shared" si="1346"/>
        <v>0</v>
      </c>
      <c r="SM115" s="21"/>
      <c r="SN115" s="21">
        <f t="shared" si="1661"/>
        <v>0</v>
      </c>
      <c r="SO115" s="21"/>
      <c r="SP115" s="21">
        <f t="shared" si="1348"/>
        <v>0</v>
      </c>
      <c r="SQ115" s="21"/>
      <c r="SR115" s="21">
        <f t="shared" si="1349"/>
        <v>0</v>
      </c>
      <c r="SS115" s="21"/>
      <c r="ST115" s="21">
        <f t="shared" si="1350"/>
        <v>0</v>
      </c>
      <c r="SU115" s="21"/>
      <c r="SV115" s="21">
        <f t="shared" si="1351"/>
        <v>0</v>
      </c>
      <c r="SW115" s="21"/>
      <c r="SX115" s="21">
        <f t="shared" si="1352"/>
        <v>0</v>
      </c>
      <c r="SY115" s="21"/>
      <c r="SZ115" s="21">
        <f t="shared" si="1353"/>
        <v>0</v>
      </c>
      <c r="TA115" s="21"/>
      <c r="TB115" s="21">
        <f t="shared" si="1354"/>
        <v>0</v>
      </c>
      <c r="TC115" s="21"/>
      <c r="TD115" s="21">
        <f t="shared" si="1662"/>
        <v>0</v>
      </c>
      <c r="TE115" s="21"/>
      <c r="TF115" s="21">
        <f t="shared" si="1356"/>
        <v>0</v>
      </c>
      <c r="TG115" s="21"/>
      <c r="TH115" s="21">
        <f t="shared" si="1357"/>
        <v>0</v>
      </c>
      <c r="TI115" s="21"/>
      <c r="TJ115" s="21">
        <f t="shared" si="1358"/>
        <v>0</v>
      </c>
      <c r="TK115" s="21"/>
      <c r="TL115" s="21">
        <f t="shared" si="1663"/>
        <v>0</v>
      </c>
      <c r="TM115" s="21"/>
      <c r="TN115" s="21">
        <f t="shared" si="1664"/>
        <v>0</v>
      </c>
      <c r="TO115" s="21"/>
      <c r="TP115" s="21">
        <f t="shared" si="1665"/>
        <v>0</v>
      </c>
      <c r="TQ115" s="21"/>
      <c r="TR115" s="21">
        <f t="shared" si="1666"/>
        <v>0</v>
      </c>
      <c r="TS115" s="21"/>
      <c r="TT115" s="21">
        <f t="shared" si="1667"/>
        <v>0</v>
      </c>
      <c r="TU115" s="21"/>
      <c r="TV115" s="21">
        <f t="shared" si="1668"/>
        <v>0</v>
      </c>
      <c r="TW115" s="21"/>
      <c r="TX115" s="21">
        <f t="shared" si="1669"/>
        <v>0</v>
      </c>
      <c r="TY115" s="21"/>
      <c r="TZ115" s="21">
        <f t="shared" si="1670"/>
        <v>0</v>
      </c>
      <c r="UA115" s="21"/>
      <c r="UB115" s="21">
        <f t="shared" si="1671"/>
        <v>0</v>
      </c>
      <c r="UC115" s="21"/>
      <c r="UD115" s="21">
        <f t="shared" si="1672"/>
        <v>0</v>
      </c>
      <c r="UE115" s="21"/>
      <c r="UF115" s="21">
        <f t="shared" si="1673"/>
        <v>0</v>
      </c>
      <c r="UG115" s="21"/>
      <c r="UH115" s="21">
        <f t="shared" si="1370"/>
        <v>0</v>
      </c>
      <c r="UI115" s="21"/>
      <c r="UJ115" s="21">
        <f t="shared" si="1674"/>
        <v>0</v>
      </c>
      <c r="UK115" s="21"/>
      <c r="UL115" s="21">
        <f t="shared" si="1675"/>
        <v>0</v>
      </c>
      <c r="UM115" s="21"/>
      <c r="UN115" s="21">
        <f t="shared" si="1676"/>
        <v>0</v>
      </c>
      <c r="UO115" s="21"/>
      <c r="UP115" s="21">
        <f t="shared" si="1677"/>
        <v>0</v>
      </c>
      <c r="UQ115" s="21"/>
      <c r="UR115" s="21">
        <f t="shared" si="1678"/>
        <v>0</v>
      </c>
      <c r="US115" s="21"/>
      <c r="UT115" s="21">
        <f t="shared" si="1679"/>
        <v>0</v>
      </c>
      <c r="UU115" s="21"/>
      <c r="UV115" s="21">
        <f t="shared" si="1377"/>
        <v>0</v>
      </c>
      <c r="UW115" s="21"/>
      <c r="UX115" s="21">
        <f t="shared" si="1680"/>
        <v>0</v>
      </c>
      <c r="UY115" s="21"/>
      <c r="UZ115" s="21">
        <f t="shared" si="1379"/>
        <v>0</v>
      </c>
      <c r="VA115" s="21"/>
      <c r="VB115" s="21">
        <f t="shared" si="1681"/>
        <v>0</v>
      </c>
      <c r="VC115" s="21"/>
      <c r="VD115" s="21">
        <f t="shared" si="1682"/>
        <v>0</v>
      </c>
      <c r="VE115" s="21"/>
      <c r="VF115" s="21">
        <f t="shared" si="1683"/>
        <v>0</v>
      </c>
      <c r="VG115" s="21"/>
      <c r="VH115" s="21">
        <f t="shared" si="1684"/>
        <v>0</v>
      </c>
      <c r="VI115" s="21"/>
      <c r="VJ115" s="21">
        <f t="shared" si="1685"/>
        <v>0</v>
      </c>
      <c r="VK115" s="21"/>
      <c r="VL115" s="21">
        <f t="shared" si="1686"/>
        <v>0</v>
      </c>
      <c r="VM115" s="21"/>
      <c r="VN115" s="21">
        <f t="shared" si="1687"/>
        <v>0</v>
      </c>
      <c r="VO115" s="21"/>
      <c r="VP115" s="21">
        <f t="shared" si="1688"/>
        <v>0</v>
      </c>
      <c r="VQ115" s="21"/>
      <c r="VR115" s="21">
        <f t="shared" si="1655"/>
        <v>0</v>
      </c>
      <c r="VS115" s="21"/>
      <c r="VT115" s="21">
        <f t="shared" si="1689"/>
        <v>0</v>
      </c>
      <c r="VU115" s="21"/>
      <c r="VV115" s="21">
        <f t="shared" si="1689"/>
        <v>0</v>
      </c>
      <c r="VW115" s="21"/>
      <c r="VX115" s="21">
        <f t="shared" si="1690"/>
        <v>0</v>
      </c>
      <c r="VY115" s="21"/>
      <c r="VZ115" s="21">
        <f t="shared" si="1690"/>
        <v>0</v>
      </c>
      <c r="WA115" s="21"/>
      <c r="WB115" s="21">
        <f t="shared" si="1690"/>
        <v>0</v>
      </c>
      <c r="WC115" s="21"/>
      <c r="WD115" s="21">
        <f t="shared" si="1690"/>
        <v>0</v>
      </c>
      <c r="WE115" s="21"/>
      <c r="WF115" s="21">
        <f t="shared" si="1690"/>
        <v>0</v>
      </c>
      <c r="WG115" s="21"/>
      <c r="WH115" s="21">
        <f t="shared" si="1690"/>
        <v>0</v>
      </c>
      <c r="WI115" s="21"/>
      <c r="WJ115" s="21">
        <f t="shared" si="1690"/>
        <v>0</v>
      </c>
      <c r="WK115" s="21"/>
      <c r="WL115" s="21">
        <f t="shared" si="1690"/>
        <v>0</v>
      </c>
      <c r="WM115" s="21"/>
      <c r="WN115" s="21">
        <f t="shared" si="1691"/>
        <v>0</v>
      </c>
      <c r="WO115" s="21"/>
      <c r="WP115" s="21">
        <f t="shared" si="1691"/>
        <v>0</v>
      </c>
      <c r="WQ115" s="21"/>
      <c r="WR115" s="21">
        <f t="shared" si="1691"/>
        <v>0</v>
      </c>
      <c r="WS115" s="21"/>
      <c r="WT115" s="21">
        <f t="shared" si="1691"/>
        <v>0</v>
      </c>
      <c r="WU115" s="21"/>
      <c r="WV115" s="21">
        <f t="shared" si="1691"/>
        <v>0</v>
      </c>
      <c r="WW115" s="21"/>
      <c r="WX115" s="21">
        <f t="shared" si="1691"/>
        <v>0</v>
      </c>
      <c r="WY115" s="21"/>
      <c r="WZ115" s="21">
        <f t="shared" si="1691"/>
        <v>0</v>
      </c>
      <c r="XA115" s="21"/>
      <c r="XB115" s="21">
        <f t="shared" si="1691"/>
        <v>0</v>
      </c>
      <c r="XC115" s="21"/>
      <c r="XD115" s="21">
        <f t="shared" si="1692"/>
        <v>0</v>
      </c>
      <c r="XE115" s="21"/>
      <c r="XF115" s="21">
        <f t="shared" si="1692"/>
        <v>0</v>
      </c>
      <c r="XG115" s="21"/>
      <c r="XH115" s="21">
        <f t="shared" si="1692"/>
        <v>0</v>
      </c>
      <c r="XI115" s="21"/>
      <c r="XJ115" s="21">
        <f t="shared" si="1692"/>
        <v>0</v>
      </c>
      <c r="XK115" s="21"/>
      <c r="XL115" s="21">
        <f t="shared" si="1692"/>
        <v>0</v>
      </c>
      <c r="XM115" s="21"/>
      <c r="XN115" s="21">
        <f t="shared" si="1692"/>
        <v>0</v>
      </c>
      <c r="XO115" s="21"/>
      <c r="XP115" s="21">
        <f t="shared" si="1692"/>
        <v>0</v>
      </c>
      <c r="XQ115" s="21"/>
      <c r="XR115" s="21">
        <f t="shared" si="1692"/>
        <v>0</v>
      </c>
      <c r="XS115" s="21"/>
      <c r="XT115" s="21">
        <f t="shared" si="1689"/>
        <v>0</v>
      </c>
      <c r="XU115" s="21"/>
      <c r="XV115" s="21">
        <f t="shared" si="1689"/>
        <v>0</v>
      </c>
      <c r="XW115" s="21"/>
      <c r="XX115" s="21">
        <f t="shared" si="1689"/>
        <v>0</v>
      </c>
      <c r="XY115" s="21"/>
      <c r="XZ115" s="21">
        <f t="shared" si="1689"/>
        <v>0</v>
      </c>
      <c r="YA115" s="21"/>
      <c r="YB115" s="21">
        <f t="shared" si="1392"/>
        <v>0</v>
      </c>
      <c r="YC115" s="21"/>
      <c r="YD115" s="21">
        <f t="shared" si="1393"/>
        <v>0</v>
      </c>
      <c r="YE115" s="21"/>
      <c r="YF115" s="21">
        <f t="shared" si="1394"/>
        <v>0</v>
      </c>
      <c r="YG115" s="21"/>
      <c r="YH115" s="21">
        <f t="shared" si="1395"/>
        <v>0</v>
      </c>
      <c r="YI115" s="21"/>
      <c r="YJ115" s="21">
        <f t="shared" si="1396"/>
        <v>0</v>
      </c>
      <c r="YK115" s="21"/>
      <c r="YL115" s="21">
        <f t="shared" si="1397"/>
        <v>0</v>
      </c>
      <c r="YM115" s="21"/>
      <c r="YN115" s="21">
        <f t="shared" si="1398"/>
        <v>0</v>
      </c>
      <c r="YO115" s="21"/>
      <c r="YP115" s="21">
        <f t="shared" si="1399"/>
        <v>0</v>
      </c>
      <c r="YQ115" s="21"/>
      <c r="YR115" s="21">
        <f t="shared" si="1400"/>
        <v>0</v>
      </c>
      <c r="YS115" s="21"/>
      <c r="YT115" s="21">
        <f t="shared" si="1693"/>
        <v>0</v>
      </c>
      <c r="YU115" s="21"/>
      <c r="YV115" s="21">
        <f t="shared" si="1402"/>
        <v>0</v>
      </c>
      <c r="YW115" s="21"/>
      <c r="YX115" s="21">
        <f t="shared" si="1403"/>
        <v>0</v>
      </c>
      <c r="YY115" s="21"/>
      <c r="YZ115" s="21">
        <f t="shared" si="1689"/>
        <v>0</v>
      </c>
      <c r="ZA115" s="21"/>
      <c r="ZB115" s="21">
        <f t="shared" si="1404"/>
        <v>0</v>
      </c>
      <c r="ZC115" s="21"/>
      <c r="ZD115" s="21">
        <f t="shared" si="1405"/>
        <v>0</v>
      </c>
      <c r="ZE115" s="21"/>
      <c r="ZF115" s="21">
        <f t="shared" si="1406"/>
        <v>0</v>
      </c>
      <c r="ZG115" s="21"/>
      <c r="ZH115" s="21">
        <f t="shared" si="1694"/>
        <v>0</v>
      </c>
      <c r="ZI115" s="21"/>
      <c r="ZJ115" s="21">
        <f t="shared" si="1408"/>
        <v>0</v>
      </c>
      <c r="ZK115" s="21"/>
      <c r="ZL115" s="21">
        <f t="shared" si="1409"/>
        <v>0</v>
      </c>
      <c r="ZM115" s="21"/>
      <c r="ZN115" s="21">
        <f t="shared" si="1695"/>
        <v>0</v>
      </c>
      <c r="ZO115" s="21"/>
      <c r="ZP115" s="21">
        <f t="shared" si="1411"/>
        <v>0</v>
      </c>
      <c r="ZQ115" s="21"/>
      <c r="ZR115" s="21">
        <f t="shared" si="1412"/>
        <v>0</v>
      </c>
      <c r="ZS115" s="21"/>
      <c r="ZT115" s="21">
        <f t="shared" si="1689"/>
        <v>0</v>
      </c>
      <c r="ZU115" s="21"/>
      <c r="ZV115" s="21">
        <f t="shared" si="1696"/>
        <v>0</v>
      </c>
      <c r="ZW115" s="21"/>
      <c r="ZX115" s="21">
        <f t="shared" si="1697"/>
        <v>0</v>
      </c>
      <c r="ZY115" s="21"/>
      <c r="ZZ115" s="21">
        <f t="shared" si="1697"/>
        <v>0</v>
      </c>
      <c r="AAA115" s="21"/>
      <c r="AAB115" s="21">
        <f t="shared" si="1698"/>
        <v>0</v>
      </c>
      <c r="AAC115" s="21"/>
      <c r="AAD115" s="21">
        <f t="shared" si="1698"/>
        <v>0</v>
      </c>
      <c r="AAE115" s="21"/>
      <c r="AAF115" s="21">
        <f t="shared" si="1699"/>
        <v>0</v>
      </c>
      <c r="AAG115" s="21"/>
      <c r="AAH115" s="21">
        <f t="shared" si="1699"/>
        <v>0</v>
      </c>
      <c r="AAI115" s="21"/>
      <c r="AAJ115" s="21">
        <f t="shared" si="1700"/>
        <v>0</v>
      </c>
      <c r="AAK115" s="21"/>
      <c r="AAL115" s="21">
        <f t="shared" si="1700"/>
        <v>0</v>
      </c>
      <c r="AAM115" s="21"/>
      <c r="AAN115" s="21">
        <f t="shared" si="1701"/>
        <v>0</v>
      </c>
      <c r="AAO115" s="21"/>
      <c r="AAP115" s="21">
        <f t="shared" si="1701"/>
        <v>0</v>
      </c>
      <c r="AAQ115" s="21"/>
      <c r="AAR115" s="21">
        <f t="shared" si="1702"/>
        <v>0</v>
      </c>
      <c r="AAS115" s="21"/>
      <c r="AAT115" s="21">
        <f t="shared" si="1702"/>
        <v>0</v>
      </c>
      <c r="AAU115" s="21"/>
      <c r="AAV115" s="21">
        <f t="shared" si="1703"/>
        <v>0</v>
      </c>
      <c r="AAW115" s="21"/>
      <c r="AAX115" s="21">
        <f t="shared" si="1703"/>
        <v>0</v>
      </c>
      <c r="AAY115" s="21"/>
      <c r="AAZ115" s="21">
        <f t="shared" si="1704"/>
        <v>0</v>
      </c>
      <c r="ABA115" s="21"/>
      <c r="ABB115" s="21">
        <f t="shared" si="1704"/>
        <v>0</v>
      </c>
      <c r="ABC115" s="21"/>
      <c r="ABD115" s="21">
        <f t="shared" si="1705"/>
        <v>0</v>
      </c>
      <c r="ABE115" s="21"/>
      <c r="ABF115" s="21">
        <f t="shared" si="1705"/>
        <v>0</v>
      </c>
      <c r="ABG115" s="21"/>
      <c r="ABH115" s="21">
        <f t="shared" si="1706"/>
        <v>0</v>
      </c>
      <c r="ABI115" s="21"/>
      <c r="ABJ115" s="21">
        <f t="shared" si="1706"/>
        <v>0</v>
      </c>
      <c r="ABK115" s="21"/>
      <c r="ABL115" s="21">
        <f t="shared" si="1707"/>
        <v>0</v>
      </c>
      <c r="ABM115" s="21"/>
      <c r="ABN115" s="21">
        <f t="shared" si="1707"/>
        <v>0</v>
      </c>
      <c r="ABO115" s="21"/>
      <c r="ABP115" s="21">
        <f t="shared" si="1708"/>
        <v>0</v>
      </c>
      <c r="ABQ115" s="21"/>
      <c r="ABR115" s="21">
        <f t="shared" si="1708"/>
        <v>0</v>
      </c>
      <c r="ABS115" s="21"/>
      <c r="ABT115" s="21">
        <f t="shared" si="1709"/>
        <v>0</v>
      </c>
      <c r="ABU115" s="21"/>
      <c r="ABV115" s="21">
        <f t="shared" si="1709"/>
        <v>0</v>
      </c>
      <c r="ABW115" s="21"/>
      <c r="ABX115" s="21">
        <f t="shared" si="1710"/>
        <v>0</v>
      </c>
      <c r="ABY115" s="21"/>
      <c r="ABZ115" s="21">
        <f t="shared" si="1710"/>
        <v>0</v>
      </c>
      <c r="ACA115" s="21"/>
      <c r="ACB115" s="21">
        <f t="shared" si="1711"/>
        <v>0</v>
      </c>
      <c r="ACC115" s="21"/>
      <c r="ACD115" s="21">
        <f t="shared" si="1711"/>
        <v>0</v>
      </c>
      <c r="ACE115" s="21"/>
      <c r="ACF115" s="21">
        <f t="shared" si="1712"/>
        <v>0</v>
      </c>
      <c r="ACG115" s="21"/>
      <c r="ACH115" s="21">
        <f t="shared" si="1712"/>
        <v>0</v>
      </c>
      <c r="ACI115" s="21"/>
      <c r="ACJ115" s="21">
        <f t="shared" si="1713"/>
        <v>0</v>
      </c>
      <c r="ACK115" s="21"/>
      <c r="ACL115" s="21">
        <f t="shared" si="1713"/>
        <v>0</v>
      </c>
      <c r="ACM115" s="21"/>
      <c r="ACN115" s="21">
        <f t="shared" si="1714"/>
        <v>0</v>
      </c>
      <c r="ACO115" s="21"/>
      <c r="ACP115" s="21">
        <f t="shared" si="1714"/>
        <v>0</v>
      </c>
      <c r="ACQ115" s="21"/>
      <c r="ACR115" s="21">
        <f t="shared" si="1715"/>
        <v>0</v>
      </c>
      <c r="ACS115" s="21"/>
      <c r="ACT115" s="21">
        <f t="shared" si="1715"/>
        <v>0</v>
      </c>
      <c r="ACU115" s="21"/>
      <c r="ACV115" s="21">
        <f t="shared" si="1716"/>
        <v>0</v>
      </c>
      <c r="ACW115" s="21"/>
      <c r="ACX115" s="21">
        <f t="shared" si="1716"/>
        <v>0</v>
      </c>
      <c r="ACY115" s="21"/>
      <c r="ACZ115" s="21">
        <f t="shared" si="1717"/>
        <v>0</v>
      </c>
      <c r="ADA115" s="21"/>
      <c r="ADB115" s="21">
        <f t="shared" si="1717"/>
        <v>0</v>
      </c>
      <c r="ADC115" s="21"/>
      <c r="ADD115" s="21">
        <f t="shared" si="1718"/>
        <v>0</v>
      </c>
      <c r="ADE115" s="21"/>
      <c r="ADF115" s="21">
        <f t="shared" si="1718"/>
        <v>0</v>
      </c>
      <c r="ADG115" s="21"/>
      <c r="ADH115" s="21">
        <f t="shared" si="1719"/>
        <v>0</v>
      </c>
      <c r="ADI115" s="21"/>
      <c r="ADJ115" s="21">
        <f t="shared" si="1719"/>
        <v>0</v>
      </c>
      <c r="ADK115" s="21"/>
      <c r="ADL115" s="21">
        <f t="shared" si="1720"/>
        <v>0</v>
      </c>
      <c r="ADM115" s="21"/>
      <c r="ADN115" s="21">
        <f t="shared" si="1720"/>
        <v>0</v>
      </c>
      <c r="ADO115" s="21"/>
      <c r="ADP115" s="21">
        <f t="shared" si="1720"/>
        <v>0</v>
      </c>
      <c r="ADQ115" s="21"/>
      <c r="ADR115" s="21">
        <f t="shared" si="1720"/>
        <v>0</v>
      </c>
      <c r="ADS115" s="21"/>
      <c r="ADT115" s="21">
        <f t="shared" si="1720"/>
        <v>0</v>
      </c>
      <c r="ADU115" s="21"/>
      <c r="ADV115" s="21">
        <f t="shared" si="1721"/>
        <v>0</v>
      </c>
      <c r="ADW115" s="21"/>
      <c r="ADX115" s="21">
        <f t="shared" si="1721"/>
        <v>0</v>
      </c>
      <c r="ADY115" s="21"/>
      <c r="ADZ115" s="21">
        <f t="shared" si="1721"/>
        <v>0</v>
      </c>
      <c r="AEA115" s="21"/>
      <c r="AEB115" s="21">
        <f t="shared" si="1721"/>
        <v>0</v>
      </c>
      <c r="AEC115" s="21"/>
      <c r="AED115" s="21">
        <f t="shared" si="1722"/>
        <v>0</v>
      </c>
      <c r="AEE115" s="21"/>
      <c r="AEF115" s="21">
        <f t="shared" si="1722"/>
        <v>0</v>
      </c>
      <c r="AEG115" s="21"/>
      <c r="AEH115" s="21">
        <f t="shared" si="1722"/>
        <v>0</v>
      </c>
      <c r="AEI115" s="21"/>
      <c r="AEJ115" s="21">
        <f t="shared" si="1722"/>
        <v>0</v>
      </c>
      <c r="AEK115" s="21"/>
      <c r="AEL115" s="21">
        <f t="shared" si="1722"/>
        <v>0</v>
      </c>
      <c r="AEM115" s="21"/>
      <c r="AEN115" s="21">
        <f t="shared" si="1723"/>
        <v>0</v>
      </c>
      <c r="AEO115" s="21"/>
      <c r="AEP115" s="21">
        <f t="shared" si="1723"/>
        <v>0</v>
      </c>
      <c r="AEQ115" s="21"/>
      <c r="AER115" s="21">
        <f t="shared" si="1723"/>
        <v>0</v>
      </c>
      <c r="AES115" s="21"/>
      <c r="AET115" s="21">
        <f t="shared" si="1723"/>
        <v>0</v>
      </c>
      <c r="AEU115" s="21"/>
      <c r="AEV115" s="21">
        <f t="shared" si="1724"/>
        <v>0</v>
      </c>
      <c r="AEW115" s="21"/>
      <c r="AEX115" s="21">
        <f t="shared" si="1724"/>
        <v>0</v>
      </c>
      <c r="AEY115" s="21"/>
      <c r="AEZ115" s="21">
        <f t="shared" si="1724"/>
        <v>0</v>
      </c>
      <c r="AFA115" s="21"/>
      <c r="AFB115" s="21">
        <f t="shared" si="1724"/>
        <v>0</v>
      </c>
      <c r="AFC115" s="21"/>
      <c r="AFD115" s="21">
        <f t="shared" si="1724"/>
        <v>0</v>
      </c>
      <c r="AFE115" s="21"/>
      <c r="AFF115" s="21">
        <f t="shared" si="1725"/>
        <v>0</v>
      </c>
      <c r="AFG115" s="21"/>
      <c r="AFH115" s="21">
        <f t="shared" si="1725"/>
        <v>0</v>
      </c>
      <c r="AFI115" s="21"/>
      <c r="AFJ115" s="21">
        <f t="shared" si="1725"/>
        <v>0</v>
      </c>
      <c r="AFK115" s="21"/>
      <c r="AFL115" s="21">
        <f t="shared" si="1725"/>
        <v>0</v>
      </c>
      <c r="AFM115" s="21"/>
      <c r="AFN115" s="21">
        <f t="shared" si="1726"/>
        <v>0</v>
      </c>
      <c r="AFO115" s="21"/>
      <c r="AFP115" s="21">
        <f t="shared" si="1726"/>
        <v>0</v>
      </c>
      <c r="AFQ115" s="21"/>
      <c r="AFR115" s="21">
        <f t="shared" si="1726"/>
        <v>0</v>
      </c>
      <c r="AFS115" s="21"/>
      <c r="AFT115" s="21">
        <f t="shared" si="1726"/>
        <v>0</v>
      </c>
      <c r="AFU115" s="21"/>
      <c r="AFV115" s="21">
        <f t="shared" si="1726"/>
        <v>0</v>
      </c>
      <c r="AFW115" s="21"/>
      <c r="AFX115" s="21">
        <f t="shared" si="1727"/>
        <v>0</v>
      </c>
      <c r="AFY115" s="21"/>
      <c r="AFZ115" s="21">
        <f t="shared" si="1727"/>
        <v>0</v>
      </c>
      <c r="AGA115" s="21"/>
      <c r="AGB115" s="21">
        <f t="shared" si="1727"/>
        <v>0</v>
      </c>
      <c r="AGC115" s="21"/>
      <c r="AGD115" s="21">
        <f t="shared" si="1727"/>
        <v>0</v>
      </c>
      <c r="AGE115" s="21"/>
      <c r="AGF115" s="21">
        <f t="shared" si="1728"/>
        <v>0</v>
      </c>
      <c r="AGG115" s="21"/>
      <c r="AGH115" s="21">
        <f t="shared" si="1728"/>
        <v>0</v>
      </c>
      <c r="AGI115" s="21"/>
      <c r="AGJ115" s="21">
        <f t="shared" si="1728"/>
        <v>0</v>
      </c>
      <c r="AGK115" s="21"/>
      <c r="AGL115" s="21">
        <f t="shared" si="1728"/>
        <v>0</v>
      </c>
      <c r="AGM115" s="21"/>
      <c r="AGN115" s="21">
        <f t="shared" si="1728"/>
        <v>0</v>
      </c>
      <c r="AGO115" s="21"/>
      <c r="AGP115" s="21">
        <f t="shared" si="1729"/>
        <v>0</v>
      </c>
      <c r="AGQ115" s="21"/>
      <c r="AGR115" s="21">
        <f t="shared" si="1729"/>
        <v>0</v>
      </c>
      <c r="AGS115" s="21"/>
      <c r="AGT115" s="21">
        <f t="shared" si="1729"/>
        <v>0</v>
      </c>
      <c r="AGU115" s="21"/>
      <c r="AGV115" s="21">
        <f t="shared" si="1729"/>
        <v>0</v>
      </c>
      <c r="AGW115" s="21"/>
      <c r="AGX115" s="21">
        <f t="shared" si="1730"/>
        <v>0</v>
      </c>
      <c r="AGY115" s="21"/>
      <c r="AGZ115" s="21">
        <f t="shared" si="1730"/>
        <v>0</v>
      </c>
      <c r="AHA115" s="21"/>
      <c r="AHB115" s="21">
        <f t="shared" si="1730"/>
        <v>0</v>
      </c>
      <c r="AHC115" s="21"/>
      <c r="AHD115" s="21">
        <f t="shared" si="1730"/>
        <v>0</v>
      </c>
      <c r="AHE115" s="21"/>
      <c r="AHF115" s="21">
        <f t="shared" si="1730"/>
        <v>0</v>
      </c>
      <c r="AHG115" s="21"/>
      <c r="AHH115" s="21">
        <f t="shared" si="1731"/>
        <v>0</v>
      </c>
      <c r="AHI115" s="21"/>
      <c r="AHJ115" s="21">
        <f t="shared" si="1731"/>
        <v>0</v>
      </c>
      <c r="AHK115" s="21"/>
      <c r="AHL115" s="21">
        <f t="shared" si="1731"/>
        <v>0</v>
      </c>
      <c r="AHM115" s="21"/>
      <c r="AHN115" s="21">
        <f t="shared" si="1731"/>
        <v>0</v>
      </c>
      <c r="AHO115" s="21"/>
      <c r="AHP115" s="21">
        <f t="shared" si="1732"/>
        <v>0</v>
      </c>
      <c r="AHQ115" s="21"/>
      <c r="AHR115" s="21">
        <f t="shared" si="1732"/>
        <v>0</v>
      </c>
      <c r="AHS115" s="21"/>
      <c r="AHT115" s="21">
        <f t="shared" si="1732"/>
        <v>0</v>
      </c>
      <c r="AHU115" s="21"/>
      <c r="AHV115" s="21">
        <f t="shared" si="1732"/>
        <v>0</v>
      </c>
      <c r="AHW115" s="21"/>
      <c r="AHX115" s="21">
        <f t="shared" si="1732"/>
        <v>0</v>
      </c>
      <c r="AHY115" s="21"/>
      <c r="AHZ115" s="21">
        <f t="shared" si="1733"/>
        <v>0</v>
      </c>
      <c r="AIA115" s="21"/>
      <c r="AIB115" s="21">
        <f t="shared" si="1733"/>
        <v>0</v>
      </c>
      <c r="AIC115" s="21"/>
      <c r="AID115" s="21">
        <f t="shared" si="1733"/>
        <v>0</v>
      </c>
      <c r="AIE115" s="21"/>
      <c r="AIF115" s="21">
        <f t="shared" si="1733"/>
        <v>0</v>
      </c>
      <c r="AIG115" s="21"/>
      <c r="AIH115" s="21">
        <f t="shared" si="1734"/>
        <v>0</v>
      </c>
      <c r="AII115" s="21"/>
      <c r="AIJ115" s="21">
        <f t="shared" si="1734"/>
        <v>0</v>
      </c>
      <c r="AIK115" s="21"/>
      <c r="AIL115" s="21">
        <f t="shared" si="1734"/>
        <v>0</v>
      </c>
      <c r="AIM115" s="21"/>
      <c r="AIN115" s="21">
        <f t="shared" si="1734"/>
        <v>0</v>
      </c>
      <c r="AIO115" s="21"/>
      <c r="AIP115" s="21">
        <f t="shared" si="1734"/>
        <v>0</v>
      </c>
      <c r="AIQ115" s="21"/>
      <c r="AIR115" s="21">
        <f t="shared" si="1735"/>
        <v>0</v>
      </c>
      <c r="AIS115" s="21"/>
      <c r="AIT115" s="21">
        <f t="shared" si="1735"/>
        <v>0</v>
      </c>
      <c r="AIU115" s="21"/>
      <c r="AIV115" s="21">
        <f t="shared" si="1735"/>
        <v>0</v>
      </c>
      <c r="AIW115" s="21"/>
      <c r="AIX115" s="21">
        <f t="shared" si="1735"/>
        <v>0</v>
      </c>
      <c r="AIY115" s="21"/>
      <c r="AIZ115" s="21">
        <f t="shared" si="1689"/>
        <v>0</v>
      </c>
      <c r="AJA115" s="21"/>
    </row>
    <row r="116" spans="2:937" ht="13.5" customHeight="1" x14ac:dyDescent="0.25">
      <c r="B116" s="31">
        <v>111</v>
      </c>
      <c r="C116" s="192" t="s">
        <v>209</v>
      </c>
      <c r="D116" s="67" t="s">
        <v>167</v>
      </c>
      <c r="E116" s="194" t="s">
        <v>392</v>
      </c>
      <c r="F116" s="194" t="str">
        <f>_xlfn.XLOOKUP(D116,'WTG PH-III'!$D$5:$D$198,'WTG PH-III'!$B$5:$B$198,0,0,1)</f>
        <v>PSS-14</v>
      </c>
      <c r="G116" s="22" t="s">
        <v>537</v>
      </c>
      <c r="H116" s="22" t="s">
        <v>544</v>
      </c>
      <c r="I116" s="61">
        <v>10</v>
      </c>
      <c r="J116" s="21">
        <v>253</v>
      </c>
      <c r="K116" s="21">
        <f t="shared" si="1458"/>
        <v>253</v>
      </c>
      <c r="L116" s="21">
        <f t="shared" si="1459"/>
        <v>253</v>
      </c>
      <c r="M116" s="21">
        <f t="shared" si="1460"/>
        <v>0</v>
      </c>
      <c r="N116" s="95">
        <f>VLOOKUP(D116,'WTG PH-III'!$D$5:$U$198,17,0)</f>
        <v>45826</v>
      </c>
      <c r="O116" s="95">
        <f>VLOOKUP(D116,'WTG PH-III'!$D$5:$U$198,18,0)</f>
        <v>45836</v>
      </c>
      <c r="P116" s="21">
        <f t="shared" si="1461"/>
        <v>0</v>
      </c>
      <c r="Q116" s="21"/>
      <c r="R116" s="21">
        <f t="shared" si="1462"/>
        <v>0</v>
      </c>
      <c r="S116" s="21"/>
      <c r="T116" s="21">
        <f t="shared" si="1463"/>
        <v>0</v>
      </c>
      <c r="U116" s="21"/>
      <c r="V116" s="21">
        <f t="shared" si="1464"/>
        <v>0</v>
      </c>
      <c r="W116" s="21"/>
      <c r="X116" s="21">
        <f t="shared" si="1465"/>
        <v>0</v>
      </c>
      <c r="Y116" s="21"/>
      <c r="Z116" s="21">
        <f t="shared" si="1466"/>
        <v>0</v>
      </c>
      <c r="AA116" s="21"/>
      <c r="AB116" s="21">
        <f t="shared" si="1467"/>
        <v>0</v>
      </c>
      <c r="AC116" s="21"/>
      <c r="AD116" s="21">
        <f t="shared" si="1468"/>
        <v>0</v>
      </c>
      <c r="AE116" s="21"/>
      <c r="AF116" s="21">
        <f t="shared" si="1469"/>
        <v>0</v>
      </c>
      <c r="AG116" s="21"/>
      <c r="AH116" s="21">
        <f t="shared" si="1470"/>
        <v>0</v>
      </c>
      <c r="AI116" s="21"/>
      <c r="AJ116" s="21">
        <f t="shared" si="1471"/>
        <v>0</v>
      </c>
      <c r="AK116" s="21"/>
      <c r="AL116" s="21">
        <f t="shared" si="1472"/>
        <v>0</v>
      </c>
      <c r="AM116" s="21"/>
      <c r="AN116" s="21">
        <f t="shared" si="1473"/>
        <v>0</v>
      </c>
      <c r="AO116" s="21"/>
      <c r="AP116" s="21">
        <f t="shared" si="1474"/>
        <v>0</v>
      </c>
      <c r="AQ116" s="21"/>
      <c r="AR116" s="21">
        <f t="shared" si="1475"/>
        <v>0</v>
      </c>
      <c r="AS116" s="21"/>
      <c r="AT116" s="21">
        <f t="shared" si="1476"/>
        <v>0</v>
      </c>
      <c r="AU116" s="21"/>
      <c r="AV116" s="21">
        <f t="shared" si="1477"/>
        <v>0</v>
      </c>
      <c r="AW116" s="21"/>
      <c r="AX116" s="21">
        <f t="shared" si="1478"/>
        <v>0</v>
      </c>
      <c r="AY116" s="21"/>
      <c r="AZ116" s="21">
        <f t="shared" si="1479"/>
        <v>0</v>
      </c>
      <c r="BA116" s="21"/>
      <c r="BB116" s="21">
        <f t="shared" si="1480"/>
        <v>0</v>
      </c>
      <c r="BC116" s="21"/>
      <c r="BD116" s="21">
        <f t="shared" si="1481"/>
        <v>0</v>
      </c>
      <c r="BE116" s="21"/>
      <c r="BF116" s="21">
        <f t="shared" si="1482"/>
        <v>0</v>
      </c>
      <c r="BG116" s="21"/>
      <c r="BH116" s="21">
        <f t="shared" si="1483"/>
        <v>0</v>
      </c>
      <c r="BI116" s="21"/>
      <c r="BJ116" s="21">
        <f t="shared" si="1484"/>
        <v>0</v>
      </c>
      <c r="BK116" s="21"/>
      <c r="BL116" s="21">
        <f t="shared" si="1485"/>
        <v>0</v>
      </c>
      <c r="BM116" s="21"/>
      <c r="BN116" s="21">
        <f t="shared" si="1486"/>
        <v>0</v>
      </c>
      <c r="BO116" s="21"/>
      <c r="BP116" s="21">
        <f t="shared" si="1487"/>
        <v>0</v>
      </c>
      <c r="BQ116" s="21"/>
      <c r="BR116" s="21">
        <f t="shared" si="1488"/>
        <v>0</v>
      </c>
      <c r="BS116" s="21"/>
      <c r="BT116" s="21">
        <f t="shared" si="1489"/>
        <v>0</v>
      </c>
      <c r="BU116" s="21"/>
      <c r="BV116" s="21">
        <f t="shared" si="1490"/>
        <v>0</v>
      </c>
      <c r="BW116" s="21"/>
      <c r="BX116" s="21">
        <f t="shared" si="1491"/>
        <v>0</v>
      </c>
      <c r="BY116" s="21"/>
      <c r="BZ116" s="21">
        <f t="shared" si="1492"/>
        <v>0</v>
      </c>
      <c r="CA116" s="21"/>
      <c r="CB116" s="21">
        <f t="shared" si="1493"/>
        <v>0</v>
      </c>
      <c r="CC116" s="21"/>
      <c r="CD116" s="21">
        <f t="shared" si="1494"/>
        <v>0</v>
      </c>
      <c r="CE116" s="21"/>
      <c r="CF116" s="21">
        <f t="shared" si="1495"/>
        <v>0</v>
      </c>
      <c r="CG116" s="21"/>
      <c r="CH116" s="21">
        <f t="shared" si="1496"/>
        <v>0</v>
      </c>
      <c r="CI116" s="21"/>
      <c r="CJ116" s="21">
        <f t="shared" si="1497"/>
        <v>0</v>
      </c>
      <c r="CK116" s="21"/>
      <c r="CL116" s="21">
        <f t="shared" si="1498"/>
        <v>0</v>
      </c>
      <c r="CM116" s="21"/>
      <c r="CN116" s="21">
        <f t="shared" si="1499"/>
        <v>0</v>
      </c>
      <c r="CO116" s="21"/>
      <c r="CP116" s="21">
        <f t="shared" si="1500"/>
        <v>0</v>
      </c>
      <c r="CQ116" s="21"/>
      <c r="CR116" s="21">
        <f t="shared" si="1501"/>
        <v>0</v>
      </c>
      <c r="CS116" s="21"/>
      <c r="CT116" s="21">
        <f t="shared" si="1502"/>
        <v>0</v>
      </c>
      <c r="CU116" s="21"/>
      <c r="CV116" s="21">
        <f t="shared" si="1503"/>
        <v>0</v>
      </c>
      <c r="CW116" s="21"/>
      <c r="CX116" s="21">
        <f t="shared" si="1504"/>
        <v>0</v>
      </c>
      <c r="CY116" s="21"/>
      <c r="CZ116" s="21">
        <f t="shared" si="1505"/>
        <v>0</v>
      </c>
      <c r="DA116" s="21"/>
      <c r="DB116" s="21">
        <f t="shared" si="1506"/>
        <v>0</v>
      </c>
      <c r="DC116" s="21"/>
      <c r="DD116" s="21">
        <f t="shared" si="1507"/>
        <v>0</v>
      </c>
      <c r="DE116" s="21"/>
      <c r="DF116" s="21">
        <f t="shared" si="1508"/>
        <v>0</v>
      </c>
      <c r="DG116" s="21"/>
      <c r="DH116" s="21">
        <f t="shared" si="1509"/>
        <v>0</v>
      </c>
      <c r="DI116" s="21"/>
      <c r="DJ116" s="21">
        <f t="shared" si="1510"/>
        <v>0</v>
      </c>
      <c r="DK116" s="21"/>
      <c r="DL116" s="21">
        <f t="shared" si="1511"/>
        <v>0</v>
      </c>
      <c r="DM116" s="21"/>
      <c r="DN116" s="21">
        <f t="shared" si="1512"/>
        <v>0</v>
      </c>
      <c r="DO116" s="21"/>
      <c r="DP116" s="21">
        <f t="shared" si="1513"/>
        <v>0</v>
      </c>
      <c r="DQ116" s="21"/>
      <c r="DR116" s="21">
        <f t="shared" si="1514"/>
        <v>0</v>
      </c>
      <c r="DS116" s="21"/>
      <c r="DT116" s="21">
        <f t="shared" si="1515"/>
        <v>0</v>
      </c>
      <c r="DU116" s="21"/>
      <c r="DV116" s="21">
        <f t="shared" si="1516"/>
        <v>0</v>
      </c>
      <c r="DW116" s="21"/>
      <c r="DX116" s="21">
        <f t="shared" si="1517"/>
        <v>0</v>
      </c>
      <c r="DY116" s="21"/>
      <c r="DZ116" s="21">
        <f t="shared" si="1518"/>
        <v>0</v>
      </c>
      <c r="EA116" s="21"/>
      <c r="EB116" s="21">
        <f t="shared" si="1519"/>
        <v>0</v>
      </c>
      <c r="EC116" s="21"/>
      <c r="ED116" s="21">
        <f t="shared" si="1520"/>
        <v>0</v>
      </c>
      <c r="EE116" s="21"/>
      <c r="EF116" s="21">
        <f t="shared" si="1521"/>
        <v>0</v>
      </c>
      <c r="EG116" s="21"/>
      <c r="EH116" s="21">
        <f t="shared" si="1522"/>
        <v>0</v>
      </c>
      <c r="EI116" s="21"/>
      <c r="EJ116" s="21">
        <f t="shared" si="1523"/>
        <v>0</v>
      </c>
      <c r="EK116" s="21"/>
      <c r="EL116" s="21">
        <f t="shared" si="1524"/>
        <v>0</v>
      </c>
      <c r="EM116" s="21"/>
      <c r="EN116" s="21">
        <f t="shared" si="1525"/>
        <v>0</v>
      </c>
      <c r="EO116" s="21"/>
      <c r="EP116" s="21">
        <f t="shared" si="1526"/>
        <v>0</v>
      </c>
      <c r="EQ116" s="21"/>
      <c r="ER116" s="21">
        <f t="shared" si="1527"/>
        <v>0</v>
      </c>
      <c r="ES116" s="21"/>
      <c r="ET116" s="21">
        <f t="shared" si="1528"/>
        <v>0</v>
      </c>
      <c r="EU116" s="21"/>
      <c r="EV116" s="21">
        <f t="shared" si="1529"/>
        <v>0</v>
      </c>
      <c r="EW116" s="21"/>
      <c r="EX116" s="21">
        <f t="shared" si="1530"/>
        <v>0</v>
      </c>
      <c r="EY116" s="21"/>
      <c r="EZ116" s="21">
        <f t="shared" si="1531"/>
        <v>0</v>
      </c>
      <c r="FA116" s="21"/>
      <c r="FB116" s="21">
        <f t="shared" si="1532"/>
        <v>0</v>
      </c>
      <c r="FC116" s="21"/>
      <c r="FD116" s="21">
        <f t="shared" si="1533"/>
        <v>0</v>
      </c>
      <c r="FE116" s="21"/>
      <c r="FF116" s="21">
        <f t="shared" si="1534"/>
        <v>0</v>
      </c>
      <c r="FG116" s="21"/>
      <c r="FH116" s="21">
        <f t="shared" si="1535"/>
        <v>0</v>
      </c>
      <c r="FI116" s="21"/>
      <c r="FJ116" s="21">
        <f t="shared" si="1536"/>
        <v>0</v>
      </c>
      <c r="FK116" s="21"/>
      <c r="FL116" s="21">
        <f t="shared" si="1537"/>
        <v>0</v>
      </c>
      <c r="FM116" s="21"/>
      <c r="FN116" s="21">
        <f t="shared" si="1538"/>
        <v>0</v>
      </c>
      <c r="FO116" s="21"/>
      <c r="FP116" s="21">
        <f t="shared" si="1539"/>
        <v>0</v>
      </c>
      <c r="FQ116" s="21"/>
      <c r="FR116" s="21">
        <f t="shared" si="1540"/>
        <v>0</v>
      </c>
      <c r="FS116" s="21"/>
      <c r="FT116" s="21">
        <f t="shared" si="1541"/>
        <v>0</v>
      </c>
      <c r="FU116" s="21"/>
      <c r="FV116" s="21">
        <f t="shared" si="1542"/>
        <v>0</v>
      </c>
      <c r="FW116" s="21"/>
      <c r="FX116" s="21">
        <f t="shared" si="1543"/>
        <v>0</v>
      </c>
      <c r="FY116" s="21"/>
      <c r="FZ116" s="21">
        <f t="shared" si="1544"/>
        <v>0</v>
      </c>
      <c r="GA116" s="21"/>
      <c r="GB116" s="21">
        <f t="shared" si="1545"/>
        <v>0</v>
      </c>
      <c r="GC116" s="21"/>
      <c r="GD116" s="21">
        <f t="shared" si="1546"/>
        <v>0</v>
      </c>
      <c r="GE116" s="21"/>
      <c r="GF116" s="21">
        <f t="shared" si="1547"/>
        <v>0</v>
      </c>
      <c r="GG116" s="21"/>
      <c r="GH116" s="21">
        <f t="shared" si="1548"/>
        <v>0</v>
      </c>
      <c r="GI116" s="21"/>
      <c r="GJ116" s="21">
        <f t="shared" si="1549"/>
        <v>0</v>
      </c>
      <c r="GK116" s="21"/>
      <c r="GL116" s="21">
        <f t="shared" si="1550"/>
        <v>0</v>
      </c>
      <c r="GM116" s="21"/>
      <c r="GN116" s="21">
        <f t="shared" si="1551"/>
        <v>0</v>
      </c>
      <c r="GO116" s="21"/>
      <c r="GP116" s="21">
        <f t="shared" si="1552"/>
        <v>0</v>
      </c>
      <c r="GQ116" s="21"/>
      <c r="GR116" s="21">
        <f t="shared" si="1553"/>
        <v>0</v>
      </c>
      <c r="GS116" s="21"/>
      <c r="GT116" s="21">
        <f t="shared" si="1554"/>
        <v>0</v>
      </c>
      <c r="GU116" s="21"/>
      <c r="GV116" s="21">
        <f t="shared" si="1555"/>
        <v>0</v>
      </c>
      <c r="GW116" s="21"/>
      <c r="GX116" s="21">
        <f t="shared" si="1556"/>
        <v>0</v>
      </c>
      <c r="GY116" s="21"/>
      <c r="GZ116" s="21">
        <f t="shared" si="1557"/>
        <v>0</v>
      </c>
      <c r="HA116" s="21"/>
      <c r="HB116" s="21">
        <f t="shared" si="1558"/>
        <v>0</v>
      </c>
      <c r="HC116" s="21"/>
      <c r="HD116" s="21">
        <f t="shared" si="1559"/>
        <v>0</v>
      </c>
      <c r="HE116" s="21"/>
      <c r="HF116" s="21">
        <f t="shared" si="1560"/>
        <v>0</v>
      </c>
      <c r="HG116" s="21"/>
      <c r="HH116" s="21">
        <f t="shared" si="1561"/>
        <v>0</v>
      </c>
      <c r="HI116" s="21"/>
      <c r="HJ116" s="21">
        <f t="shared" si="1562"/>
        <v>0</v>
      </c>
      <c r="HK116" s="21"/>
      <c r="HL116" s="21">
        <f t="shared" si="1563"/>
        <v>0</v>
      </c>
      <c r="HM116" s="21"/>
      <c r="HN116" s="21">
        <f t="shared" si="1564"/>
        <v>0</v>
      </c>
      <c r="HO116" s="21"/>
      <c r="HP116" s="21">
        <f t="shared" si="1565"/>
        <v>0</v>
      </c>
      <c r="HQ116" s="21"/>
      <c r="HR116" s="21">
        <f t="shared" si="1566"/>
        <v>0</v>
      </c>
      <c r="HS116" s="21"/>
      <c r="HT116" s="21">
        <f t="shared" si="1567"/>
        <v>0</v>
      </c>
      <c r="HU116" s="21"/>
      <c r="HV116" s="21">
        <f t="shared" si="1568"/>
        <v>0</v>
      </c>
      <c r="HW116" s="21"/>
      <c r="HX116" s="21">
        <f t="shared" si="1569"/>
        <v>0</v>
      </c>
      <c r="HY116" s="21"/>
      <c r="HZ116" s="21">
        <f t="shared" si="1570"/>
        <v>0</v>
      </c>
      <c r="IA116" s="21"/>
      <c r="IB116" s="21">
        <f t="shared" si="1571"/>
        <v>0</v>
      </c>
      <c r="IC116" s="21"/>
      <c r="ID116" s="21">
        <f t="shared" si="1572"/>
        <v>0</v>
      </c>
      <c r="IE116" s="21"/>
      <c r="IF116" s="21">
        <f t="shared" si="1573"/>
        <v>0</v>
      </c>
      <c r="IG116" s="21"/>
      <c r="IH116" s="21">
        <f t="shared" si="1574"/>
        <v>0</v>
      </c>
      <c r="II116" s="21"/>
      <c r="IJ116" s="21">
        <f t="shared" si="1575"/>
        <v>0</v>
      </c>
      <c r="IK116" s="21"/>
      <c r="IL116" s="21">
        <f t="shared" si="1576"/>
        <v>0</v>
      </c>
      <c r="IM116" s="21"/>
      <c r="IN116" s="21">
        <f t="shared" si="1577"/>
        <v>0</v>
      </c>
      <c r="IO116" s="21"/>
      <c r="IP116" s="21">
        <f t="shared" si="1578"/>
        <v>0</v>
      </c>
      <c r="IQ116" s="21"/>
      <c r="IR116" s="21">
        <f t="shared" si="1579"/>
        <v>0</v>
      </c>
      <c r="IS116" s="21"/>
      <c r="IT116" s="21">
        <f t="shared" si="1580"/>
        <v>0</v>
      </c>
      <c r="IU116" s="21"/>
      <c r="IV116" s="21">
        <f t="shared" si="1581"/>
        <v>0</v>
      </c>
      <c r="IW116" s="21"/>
      <c r="IX116" s="21">
        <f t="shared" si="1582"/>
        <v>0</v>
      </c>
      <c r="IY116" s="21"/>
      <c r="IZ116" s="21">
        <f t="shared" si="1583"/>
        <v>0</v>
      </c>
      <c r="JA116" s="21"/>
      <c r="JB116" s="21">
        <f t="shared" si="1584"/>
        <v>0</v>
      </c>
      <c r="JC116" s="21"/>
      <c r="JD116" s="21">
        <f t="shared" si="1585"/>
        <v>0</v>
      </c>
      <c r="JE116" s="21"/>
      <c r="JF116" s="21">
        <f t="shared" si="1586"/>
        <v>0</v>
      </c>
      <c r="JG116" s="21"/>
      <c r="JH116" s="21">
        <f t="shared" si="1587"/>
        <v>0</v>
      </c>
      <c r="JI116" s="21"/>
      <c r="JJ116" s="21">
        <f t="shared" si="1588"/>
        <v>0</v>
      </c>
      <c r="JK116" s="21"/>
      <c r="JL116" s="21">
        <f t="shared" si="1589"/>
        <v>0</v>
      </c>
      <c r="JM116" s="21"/>
      <c r="JN116" s="21">
        <f t="shared" si="1590"/>
        <v>0</v>
      </c>
      <c r="JO116" s="21"/>
      <c r="JP116" s="21">
        <f t="shared" si="1591"/>
        <v>0</v>
      </c>
      <c r="JQ116" s="21"/>
      <c r="JR116" s="21">
        <f t="shared" si="1592"/>
        <v>0</v>
      </c>
      <c r="JS116" s="21"/>
      <c r="JT116" s="21">
        <f t="shared" si="1593"/>
        <v>0</v>
      </c>
      <c r="JU116" s="21"/>
      <c r="JV116" s="21">
        <f t="shared" si="1594"/>
        <v>0</v>
      </c>
      <c r="JW116" s="21"/>
      <c r="JX116" s="21">
        <f t="shared" si="1595"/>
        <v>0</v>
      </c>
      <c r="JY116" s="21"/>
      <c r="JZ116" s="21">
        <f t="shared" si="1596"/>
        <v>0</v>
      </c>
      <c r="KA116" s="21"/>
      <c r="KB116" s="21">
        <f t="shared" si="1597"/>
        <v>0</v>
      </c>
      <c r="KC116" s="21">
        <v>5</v>
      </c>
      <c r="KD116" s="21">
        <f t="shared" si="1598"/>
        <v>0</v>
      </c>
      <c r="KE116" s="21"/>
      <c r="KF116" s="21">
        <f t="shared" si="1599"/>
        <v>0</v>
      </c>
      <c r="KG116" s="21">
        <v>17</v>
      </c>
      <c r="KH116" s="21">
        <f t="shared" si="1600"/>
        <v>0</v>
      </c>
      <c r="KI116" s="21">
        <v>20</v>
      </c>
      <c r="KJ116" s="21">
        <f t="shared" si="1601"/>
        <v>0</v>
      </c>
      <c r="KK116" s="21">
        <v>19</v>
      </c>
      <c r="KL116" s="21">
        <f t="shared" si="1602"/>
        <v>0</v>
      </c>
      <c r="KM116" s="21"/>
      <c r="KN116" s="21">
        <f t="shared" si="1603"/>
        <v>0</v>
      </c>
      <c r="KO116" s="21"/>
      <c r="KP116" s="21">
        <f t="shared" si="1604"/>
        <v>0</v>
      </c>
      <c r="KQ116" s="21"/>
      <c r="KR116" s="21">
        <f t="shared" si="1605"/>
        <v>0</v>
      </c>
      <c r="KS116" s="21"/>
      <c r="KT116" s="21">
        <f t="shared" si="1606"/>
        <v>0</v>
      </c>
      <c r="KU116" s="21"/>
      <c r="KV116" s="21">
        <f t="shared" si="1607"/>
        <v>0</v>
      </c>
      <c r="KW116" s="21"/>
      <c r="KX116" s="21">
        <f t="shared" si="1608"/>
        <v>0</v>
      </c>
      <c r="KY116" s="21"/>
      <c r="KZ116" s="21">
        <f t="shared" si="1609"/>
        <v>0</v>
      </c>
      <c r="LA116" s="21">
        <v>14</v>
      </c>
      <c r="LB116" s="21">
        <f t="shared" si="1610"/>
        <v>0</v>
      </c>
      <c r="LC116" s="21">
        <v>20</v>
      </c>
      <c r="LD116" s="21">
        <f t="shared" si="1611"/>
        <v>0</v>
      </c>
      <c r="LE116" s="21">
        <v>21</v>
      </c>
      <c r="LF116" s="21">
        <f t="shared" si="1612"/>
        <v>0</v>
      </c>
      <c r="LG116" s="21">
        <v>16</v>
      </c>
      <c r="LH116" s="21">
        <f t="shared" si="1613"/>
        <v>0</v>
      </c>
      <c r="LI116" s="21">
        <v>18</v>
      </c>
      <c r="LJ116" s="21">
        <f t="shared" si="1614"/>
        <v>0</v>
      </c>
      <c r="LK116" s="21">
        <v>9</v>
      </c>
      <c r="LL116" s="21">
        <f t="shared" si="1615"/>
        <v>0</v>
      </c>
      <c r="LM116" s="21">
        <v>12</v>
      </c>
      <c r="LN116" s="21">
        <f t="shared" si="1616"/>
        <v>0</v>
      </c>
      <c r="LO116" s="21">
        <v>12</v>
      </c>
      <c r="LP116" s="21">
        <f t="shared" si="1617"/>
        <v>0</v>
      </c>
      <c r="LQ116" s="21">
        <v>7</v>
      </c>
      <c r="LR116" s="21">
        <f t="shared" si="1618"/>
        <v>0</v>
      </c>
      <c r="LS116" s="21">
        <v>5</v>
      </c>
      <c r="LT116" s="21">
        <f t="shared" si="1619"/>
        <v>0</v>
      </c>
      <c r="LU116" s="21">
        <v>10</v>
      </c>
      <c r="LV116" s="21">
        <f t="shared" si="1620"/>
        <v>0</v>
      </c>
      <c r="LW116" s="21">
        <v>15</v>
      </c>
      <c r="LX116" s="21">
        <f t="shared" si="1621"/>
        <v>0</v>
      </c>
      <c r="LY116" s="21">
        <v>22</v>
      </c>
      <c r="LZ116" s="21">
        <f t="shared" si="1622"/>
        <v>0</v>
      </c>
      <c r="MA116" s="21">
        <v>11</v>
      </c>
      <c r="MB116" s="21">
        <f t="shared" si="1623"/>
        <v>0</v>
      </c>
      <c r="MC116" s="21"/>
      <c r="MD116" s="21">
        <f t="shared" si="1624"/>
        <v>0</v>
      </c>
      <c r="ME116" s="21"/>
      <c r="MF116" s="21">
        <f t="shared" si="1625"/>
        <v>0</v>
      </c>
      <c r="MG116" s="21"/>
      <c r="MH116" s="21">
        <f t="shared" si="1626"/>
        <v>0</v>
      </c>
      <c r="MI116" s="21"/>
      <c r="MJ116" s="21">
        <f t="shared" si="1627"/>
        <v>0</v>
      </c>
      <c r="MK116" s="21"/>
      <c r="ML116" s="21">
        <f t="shared" si="1628"/>
        <v>0</v>
      </c>
      <c r="MM116" s="21"/>
      <c r="MN116" s="21">
        <f t="shared" si="1629"/>
        <v>0</v>
      </c>
      <c r="MO116" s="21"/>
      <c r="MP116" s="21">
        <f t="shared" si="1630"/>
        <v>0</v>
      </c>
      <c r="MQ116" s="21"/>
      <c r="MR116" s="21">
        <f t="shared" si="1631"/>
        <v>0</v>
      </c>
      <c r="MS116" s="21"/>
      <c r="MT116" s="21">
        <f t="shared" si="1632"/>
        <v>0</v>
      </c>
      <c r="MU116" s="21"/>
      <c r="MV116" s="21">
        <f t="shared" si="1633"/>
        <v>0</v>
      </c>
      <c r="MW116" s="21"/>
      <c r="MX116" s="21">
        <f t="shared" si="1634"/>
        <v>0</v>
      </c>
      <c r="MY116" s="21"/>
      <c r="MZ116" s="21">
        <f t="shared" si="1635"/>
        <v>0</v>
      </c>
      <c r="NA116" s="21"/>
      <c r="NB116" s="21">
        <f t="shared" si="1636"/>
        <v>0</v>
      </c>
      <c r="NC116" s="21"/>
      <c r="ND116" s="21">
        <f t="shared" si="1637"/>
        <v>0</v>
      </c>
      <c r="NE116" s="21"/>
      <c r="NF116" s="21">
        <f t="shared" si="1638"/>
        <v>0</v>
      </c>
      <c r="NG116" s="21"/>
      <c r="NH116" s="21">
        <f t="shared" si="1639"/>
        <v>0</v>
      </c>
      <c r="NI116" s="21"/>
      <c r="NJ116" s="21">
        <f t="shared" si="1640"/>
        <v>0</v>
      </c>
      <c r="NK116" s="21"/>
      <c r="NL116" s="21">
        <f t="shared" si="1641"/>
        <v>0</v>
      </c>
      <c r="NM116" s="21"/>
      <c r="NN116" s="21">
        <f t="shared" si="1642"/>
        <v>0</v>
      </c>
      <c r="NO116" s="21"/>
      <c r="NP116" s="21">
        <f t="shared" si="1643"/>
        <v>23</v>
      </c>
      <c r="NQ116" s="21"/>
      <c r="NR116" s="21">
        <f t="shared" si="1644"/>
        <v>23</v>
      </c>
      <c r="NS116" s="21"/>
      <c r="NT116" s="21">
        <f t="shared" si="1645"/>
        <v>23</v>
      </c>
      <c r="NU116" s="21"/>
      <c r="NV116" s="21">
        <f t="shared" si="1646"/>
        <v>23</v>
      </c>
      <c r="NW116" s="21"/>
      <c r="NX116" s="21">
        <f t="shared" si="1647"/>
        <v>23</v>
      </c>
      <c r="NY116" s="21"/>
      <c r="NZ116" s="21">
        <f t="shared" si="1648"/>
        <v>23</v>
      </c>
      <c r="OA116" s="21"/>
      <c r="OB116" s="21">
        <f t="shared" si="1649"/>
        <v>23</v>
      </c>
      <c r="OC116" s="21"/>
      <c r="OD116" s="21">
        <f t="shared" si="1650"/>
        <v>23</v>
      </c>
      <c r="OE116" s="21"/>
      <c r="OF116" s="21">
        <f t="shared" si="1651"/>
        <v>23</v>
      </c>
      <c r="OG116" s="21"/>
      <c r="OH116" s="21">
        <f t="shared" si="1652"/>
        <v>23</v>
      </c>
      <c r="OI116" s="21"/>
      <c r="OJ116" s="21">
        <f t="shared" si="1653"/>
        <v>23</v>
      </c>
      <c r="OK116" s="21"/>
      <c r="OL116" s="21">
        <f t="shared" si="1654"/>
        <v>0</v>
      </c>
      <c r="OM116" s="21"/>
      <c r="ON116" s="21">
        <f t="shared" si="1655"/>
        <v>0</v>
      </c>
      <c r="OO116" s="21"/>
      <c r="OP116" s="21">
        <f t="shared" si="1655"/>
        <v>0</v>
      </c>
      <c r="OQ116" s="21"/>
      <c r="OR116" s="21">
        <f t="shared" si="1655"/>
        <v>0</v>
      </c>
      <c r="OS116" s="21"/>
      <c r="OT116" s="21">
        <f t="shared" si="1655"/>
        <v>0</v>
      </c>
      <c r="OU116" s="21"/>
      <c r="OV116" s="21">
        <f t="shared" si="1655"/>
        <v>0</v>
      </c>
      <c r="OW116" s="21"/>
      <c r="OX116" s="21">
        <f t="shared" si="1655"/>
        <v>0</v>
      </c>
      <c r="OY116" s="21"/>
      <c r="OZ116" s="21">
        <f t="shared" si="1655"/>
        <v>0</v>
      </c>
      <c r="PA116" s="21"/>
      <c r="PB116" s="21">
        <f t="shared" si="1656"/>
        <v>0</v>
      </c>
      <c r="PC116" s="21"/>
      <c r="PD116" s="21">
        <f t="shared" si="1656"/>
        <v>0</v>
      </c>
      <c r="PE116" s="21"/>
      <c r="PF116" s="21">
        <f t="shared" si="1656"/>
        <v>0</v>
      </c>
      <c r="PG116" s="21"/>
      <c r="PH116" s="21">
        <f t="shared" si="1656"/>
        <v>0</v>
      </c>
      <c r="PI116" s="21"/>
      <c r="PJ116" s="21">
        <f t="shared" si="1656"/>
        <v>0</v>
      </c>
      <c r="PK116" s="21"/>
      <c r="PL116" s="21">
        <f t="shared" si="1656"/>
        <v>0</v>
      </c>
      <c r="PM116" s="21"/>
      <c r="PN116" s="21">
        <f t="shared" si="1657"/>
        <v>0</v>
      </c>
      <c r="PO116" s="21"/>
      <c r="PP116" s="21">
        <f t="shared" si="1657"/>
        <v>0</v>
      </c>
      <c r="PQ116" s="21"/>
      <c r="PR116" s="21">
        <f t="shared" si="1657"/>
        <v>0</v>
      </c>
      <c r="PS116" s="21"/>
      <c r="PT116" s="21">
        <f t="shared" si="1657"/>
        <v>0</v>
      </c>
      <c r="PU116" s="21"/>
      <c r="PV116" s="21">
        <f t="shared" si="1657"/>
        <v>0</v>
      </c>
      <c r="PW116" s="21"/>
      <c r="PX116" s="21">
        <f t="shared" si="1657"/>
        <v>0</v>
      </c>
      <c r="PY116" s="21"/>
      <c r="PZ116" s="21">
        <f t="shared" si="1658"/>
        <v>0</v>
      </c>
      <c r="QA116" s="21"/>
      <c r="QB116" s="21">
        <f t="shared" si="1658"/>
        <v>0</v>
      </c>
      <c r="QC116" s="21"/>
      <c r="QD116" s="21">
        <f t="shared" si="1658"/>
        <v>0</v>
      </c>
      <c r="QE116" s="21"/>
      <c r="QF116" s="21">
        <f t="shared" si="1658"/>
        <v>0</v>
      </c>
      <c r="QG116" s="21"/>
      <c r="QH116" s="21">
        <f t="shared" si="1658"/>
        <v>0</v>
      </c>
      <c r="QI116" s="21"/>
      <c r="QJ116" s="21">
        <f t="shared" si="1658"/>
        <v>0</v>
      </c>
      <c r="QK116" s="21"/>
      <c r="QL116" s="21">
        <f t="shared" si="1659"/>
        <v>0</v>
      </c>
      <c r="QM116" s="21"/>
      <c r="QN116" s="21">
        <f t="shared" si="1659"/>
        <v>0</v>
      </c>
      <c r="QO116" s="21"/>
      <c r="QP116" s="21">
        <f t="shared" si="1659"/>
        <v>0</v>
      </c>
      <c r="QQ116" s="21"/>
      <c r="QR116" s="21">
        <f t="shared" si="1659"/>
        <v>0</v>
      </c>
      <c r="QS116" s="21"/>
      <c r="QT116" s="21">
        <f t="shared" si="1659"/>
        <v>0</v>
      </c>
      <c r="QU116" s="21"/>
      <c r="QV116" s="21">
        <f t="shared" si="1659"/>
        <v>0</v>
      </c>
      <c r="QW116" s="21"/>
      <c r="QX116" s="21">
        <f t="shared" si="1660"/>
        <v>0</v>
      </c>
      <c r="QY116" s="21"/>
      <c r="QZ116" s="21">
        <f t="shared" si="1660"/>
        <v>0</v>
      </c>
      <c r="RA116" s="21"/>
      <c r="RB116" s="21">
        <f t="shared" si="1660"/>
        <v>0</v>
      </c>
      <c r="RC116" s="21"/>
      <c r="RD116" s="21">
        <f t="shared" si="1660"/>
        <v>0</v>
      </c>
      <c r="RE116" s="21"/>
      <c r="RF116" s="21">
        <f t="shared" si="1660"/>
        <v>0</v>
      </c>
      <c r="RG116" s="21"/>
      <c r="RH116" s="21">
        <f t="shared" si="1660"/>
        <v>0</v>
      </c>
      <c r="RI116" s="21"/>
      <c r="RJ116" s="21">
        <f t="shared" si="1332"/>
        <v>0</v>
      </c>
      <c r="RK116" s="21"/>
      <c r="RL116" s="21">
        <f t="shared" si="1333"/>
        <v>0</v>
      </c>
      <c r="RM116" s="21"/>
      <c r="RN116" s="21">
        <f t="shared" si="1334"/>
        <v>0</v>
      </c>
      <c r="RO116" s="21"/>
      <c r="RP116" s="21">
        <f t="shared" si="1335"/>
        <v>0</v>
      </c>
      <c r="RQ116" s="21"/>
      <c r="RR116" s="21">
        <f t="shared" si="1336"/>
        <v>0</v>
      </c>
      <c r="RS116" s="21"/>
      <c r="RT116" s="21">
        <f t="shared" si="1337"/>
        <v>0</v>
      </c>
      <c r="RU116" s="21"/>
      <c r="RV116" s="21">
        <f t="shared" si="1338"/>
        <v>0</v>
      </c>
      <c r="RW116" s="21"/>
      <c r="RX116" s="21">
        <f t="shared" si="1339"/>
        <v>0</v>
      </c>
      <c r="RY116" s="21"/>
      <c r="RZ116" s="21">
        <f t="shared" si="1340"/>
        <v>0</v>
      </c>
      <c r="SA116" s="21"/>
      <c r="SB116" s="21">
        <f t="shared" si="1341"/>
        <v>0</v>
      </c>
      <c r="SC116" s="21"/>
      <c r="SD116" s="21">
        <f t="shared" si="1342"/>
        <v>0</v>
      </c>
      <c r="SE116" s="21"/>
      <c r="SF116" s="21">
        <f t="shared" si="1343"/>
        <v>0</v>
      </c>
      <c r="SG116" s="21"/>
      <c r="SH116" s="21">
        <f t="shared" si="1344"/>
        <v>0</v>
      </c>
      <c r="SI116" s="21"/>
      <c r="SJ116" s="21">
        <f t="shared" si="1345"/>
        <v>0</v>
      </c>
      <c r="SK116" s="21"/>
      <c r="SL116" s="21">
        <f t="shared" si="1346"/>
        <v>0</v>
      </c>
      <c r="SM116" s="21"/>
      <c r="SN116" s="21">
        <f t="shared" si="1661"/>
        <v>0</v>
      </c>
      <c r="SO116" s="21"/>
      <c r="SP116" s="21">
        <f t="shared" si="1348"/>
        <v>0</v>
      </c>
      <c r="SQ116" s="21"/>
      <c r="SR116" s="21">
        <f t="shared" si="1349"/>
        <v>0</v>
      </c>
      <c r="SS116" s="21"/>
      <c r="ST116" s="21">
        <f t="shared" si="1350"/>
        <v>0</v>
      </c>
      <c r="SU116" s="21"/>
      <c r="SV116" s="21">
        <f t="shared" si="1351"/>
        <v>0</v>
      </c>
      <c r="SW116" s="21"/>
      <c r="SX116" s="21">
        <f t="shared" si="1352"/>
        <v>0</v>
      </c>
      <c r="SY116" s="21"/>
      <c r="SZ116" s="21">
        <f t="shared" si="1353"/>
        <v>0</v>
      </c>
      <c r="TA116" s="21"/>
      <c r="TB116" s="21">
        <f t="shared" si="1354"/>
        <v>0</v>
      </c>
      <c r="TC116" s="21"/>
      <c r="TD116" s="21">
        <f t="shared" si="1662"/>
        <v>0</v>
      </c>
      <c r="TE116" s="21"/>
      <c r="TF116" s="21">
        <f t="shared" si="1356"/>
        <v>0</v>
      </c>
      <c r="TG116" s="21"/>
      <c r="TH116" s="21">
        <f t="shared" si="1357"/>
        <v>0</v>
      </c>
      <c r="TI116" s="21"/>
      <c r="TJ116" s="21">
        <f t="shared" si="1358"/>
        <v>0</v>
      </c>
      <c r="TK116" s="21"/>
      <c r="TL116" s="21">
        <f t="shared" si="1663"/>
        <v>0</v>
      </c>
      <c r="TM116" s="21"/>
      <c r="TN116" s="21">
        <f t="shared" si="1664"/>
        <v>0</v>
      </c>
      <c r="TO116" s="21"/>
      <c r="TP116" s="21">
        <f t="shared" si="1665"/>
        <v>0</v>
      </c>
      <c r="TQ116" s="21"/>
      <c r="TR116" s="21">
        <f t="shared" si="1666"/>
        <v>0</v>
      </c>
      <c r="TS116" s="21"/>
      <c r="TT116" s="21">
        <f t="shared" si="1667"/>
        <v>0</v>
      </c>
      <c r="TU116" s="21"/>
      <c r="TV116" s="21">
        <f t="shared" si="1668"/>
        <v>0</v>
      </c>
      <c r="TW116" s="21"/>
      <c r="TX116" s="21">
        <f t="shared" si="1669"/>
        <v>0</v>
      </c>
      <c r="TY116" s="21"/>
      <c r="TZ116" s="21">
        <f t="shared" si="1670"/>
        <v>0</v>
      </c>
      <c r="UA116" s="21"/>
      <c r="UB116" s="21">
        <f t="shared" si="1671"/>
        <v>0</v>
      </c>
      <c r="UC116" s="21"/>
      <c r="UD116" s="21">
        <f t="shared" si="1672"/>
        <v>0</v>
      </c>
      <c r="UE116" s="21"/>
      <c r="UF116" s="21">
        <f t="shared" si="1673"/>
        <v>0</v>
      </c>
      <c r="UG116" s="21"/>
      <c r="UH116" s="21">
        <f t="shared" si="1370"/>
        <v>0</v>
      </c>
      <c r="UI116" s="21"/>
      <c r="UJ116" s="21">
        <f t="shared" si="1674"/>
        <v>0</v>
      </c>
      <c r="UK116" s="21"/>
      <c r="UL116" s="21">
        <f t="shared" si="1675"/>
        <v>0</v>
      </c>
      <c r="UM116" s="21"/>
      <c r="UN116" s="21">
        <f t="shared" si="1676"/>
        <v>0</v>
      </c>
      <c r="UO116" s="21"/>
      <c r="UP116" s="21">
        <f t="shared" si="1677"/>
        <v>0</v>
      </c>
      <c r="UQ116" s="21"/>
      <c r="UR116" s="21">
        <f t="shared" si="1678"/>
        <v>0</v>
      </c>
      <c r="US116" s="21"/>
      <c r="UT116" s="21">
        <f t="shared" si="1679"/>
        <v>0</v>
      </c>
      <c r="UU116" s="21"/>
      <c r="UV116" s="21">
        <f t="shared" si="1377"/>
        <v>0</v>
      </c>
      <c r="UW116" s="21"/>
      <c r="UX116" s="21">
        <f t="shared" si="1680"/>
        <v>0</v>
      </c>
      <c r="UY116" s="21"/>
      <c r="UZ116" s="21">
        <f t="shared" si="1379"/>
        <v>0</v>
      </c>
      <c r="VA116" s="21"/>
      <c r="VB116" s="21">
        <f t="shared" si="1681"/>
        <v>0</v>
      </c>
      <c r="VC116" s="21"/>
      <c r="VD116" s="21">
        <f t="shared" si="1682"/>
        <v>0</v>
      </c>
      <c r="VE116" s="21"/>
      <c r="VF116" s="21">
        <f t="shared" si="1683"/>
        <v>0</v>
      </c>
      <c r="VG116" s="21"/>
      <c r="VH116" s="21">
        <f t="shared" si="1684"/>
        <v>0</v>
      </c>
      <c r="VI116" s="21"/>
      <c r="VJ116" s="21">
        <f t="shared" si="1685"/>
        <v>0</v>
      </c>
      <c r="VK116" s="21"/>
      <c r="VL116" s="21">
        <f t="shared" si="1686"/>
        <v>0</v>
      </c>
      <c r="VM116" s="21"/>
      <c r="VN116" s="21">
        <f t="shared" si="1687"/>
        <v>0</v>
      </c>
      <c r="VO116" s="21"/>
      <c r="VP116" s="21">
        <f t="shared" si="1688"/>
        <v>0</v>
      </c>
      <c r="VQ116" s="21"/>
      <c r="VR116" s="21">
        <f t="shared" si="1655"/>
        <v>0</v>
      </c>
      <c r="VS116" s="21"/>
      <c r="VT116" s="21">
        <f t="shared" si="1689"/>
        <v>0</v>
      </c>
      <c r="VU116" s="21"/>
      <c r="VV116" s="21">
        <f t="shared" si="1689"/>
        <v>0</v>
      </c>
      <c r="VW116" s="21"/>
      <c r="VX116" s="21">
        <f t="shared" si="1690"/>
        <v>0</v>
      </c>
      <c r="VY116" s="21"/>
      <c r="VZ116" s="21">
        <f t="shared" si="1690"/>
        <v>0</v>
      </c>
      <c r="WA116" s="21"/>
      <c r="WB116" s="21">
        <f t="shared" si="1690"/>
        <v>0</v>
      </c>
      <c r="WC116" s="21"/>
      <c r="WD116" s="21">
        <f t="shared" si="1690"/>
        <v>0</v>
      </c>
      <c r="WE116" s="21"/>
      <c r="WF116" s="21">
        <f t="shared" si="1690"/>
        <v>0</v>
      </c>
      <c r="WG116" s="21"/>
      <c r="WH116" s="21">
        <f t="shared" si="1690"/>
        <v>0</v>
      </c>
      <c r="WI116" s="21"/>
      <c r="WJ116" s="21">
        <f t="shared" si="1690"/>
        <v>0</v>
      </c>
      <c r="WK116" s="21"/>
      <c r="WL116" s="21">
        <f t="shared" si="1690"/>
        <v>0</v>
      </c>
      <c r="WM116" s="21"/>
      <c r="WN116" s="21">
        <f t="shared" si="1691"/>
        <v>0</v>
      </c>
      <c r="WO116" s="21"/>
      <c r="WP116" s="21">
        <f t="shared" si="1691"/>
        <v>0</v>
      </c>
      <c r="WQ116" s="21"/>
      <c r="WR116" s="21">
        <f t="shared" si="1691"/>
        <v>0</v>
      </c>
      <c r="WS116" s="21"/>
      <c r="WT116" s="21">
        <f t="shared" si="1691"/>
        <v>0</v>
      </c>
      <c r="WU116" s="21"/>
      <c r="WV116" s="21">
        <f t="shared" si="1691"/>
        <v>0</v>
      </c>
      <c r="WW116" s="21"/>
      <c r="WX116" s="21">
        <f t="shared" si="1691"/>
        <v>0</v>
      </c>
      <c r="WY116" s="21"/>
      <c r="WZ116" s="21">
        <f t="shared" si="1691"/>
        <v>0</v>
      </c>
      <c r="XA116" s="21"/>
      <c r="XB116" s="21">
        <f t="shared" si="1691"/>
        <v>0</v>
      </c>
      <c r="XC116" s="21"/>
      <c r="XD116" s="21">
        <f t="shared" si="1692"/>
        <v>0</v>
      </c>
      <c r="XE116" s="21"/>
      <c r="XF116" s="21">
        <f t="shared" si="1692"/>
        <v>0</v>
      </c>
      <c r="XG116" s="21"/>
      <c r="XH116" s="21">
        <f t="shared" si="1692"/>
        <v>0</v>
      </c>
      <c r="XI116" s="21"/>
      <c r="XJ116" s="21">
        <f t="shared" si="1692"/>
        <v>0</v>
      </c>
      <c r="XK116" s="21"/>
      <c r="XL116" s="21">
        <f t="shared" si="1692"/>
        <v>0</v>
      </c>
      <c r="XM116" s="21"/>
      <c r="XN116" s="21">
        <f t="shared" si="1692"/>
        <v>0</v>
      </c>
      <c r="XO116" s="21"/>
      <c r="XP116" s="21">
        <f t="shared" si="1692"/>
        <v>0</v>
      </c>
      <c r="XQ116" s="21"/>
      <c r="XR116" s="21">
        <f t="shared" si="1692"/>
        <v>0</v>
      </c>
      <c r="XS116" s="21"/>
      <c r="XT116" s="21">
        <f t="shared" si="1689"/>
        <v>0</v>
      </c>
      <c r="XU116" s="21"/>
      <c r="XV116" s="21">
        <f t="shared" si="1689"/>
        <v>0</v>
      </c>
      <c r="XW116" s="21"/>
      <c r="XX116" s="21">
        <f t="shared" si="1689"/>
        <v>0</v>
      </c>
      <c r="XY116" s="21"/>
      <c r="XZ116" s="21">
        <f t="shared" si="1689"/>
        <v>0</v>
      </c>
      <c r="YA116" s="21"/>
      <c r="YB116" s="21">
        <f t="shared" si="1392"/>
        <v>0</v>
      </c>
      <c r="YC116" s="21"/>
      <c r="YD116" s="21">
        <f t="shared" si="1393"/>
        <v>0</v>
      </c>
      <c r="YE116" s="21"/>
      <c r="YF116" s="21">
        <f t="shared" si="1394"/>
        <v>0</v>
      </c>
      <c r="YG116" s="21"/>
      <c r="YH116" s="21">
        <f t="shared" si="1395"/>
        <v>0</v>
      </c>
      <c r="YI116" s="21"/>
      <c r="YJ116" s="21">
        <f t="shared" si="1396"/>
        <v>0</v>
      </c>
      <c r="YK116" s="21"/>
      <c r="YL116" s="21">
        <f t="shared" si="1397"/>
        <v>0</v>
      </c>
      <c r="YM116" s="21"/>
      <c r="YN116" s="21">
        <f t="shared" si="1398"/>
        <v>0</v>
      </c>
      <c r="YO116" s="21"/>
      <c r="YP116" s="21">
        <f t="shared" si="1399"/>
        <v>0</v>
      </c>
      <c r="YQ116" s="21"/>
      <c r="YR116" s="21">
        <f t="shared" si="1400"/>
        <v>0</v>
      </c>
      <c r="YS116" s="21"/>
      <c r="YT116" s="21">
        <f t="shared" si="1693"/>
        <v>0</v>
      </c>
      <c r="YU116" s="21"/>
      <c r="YV116" s="21">
        <f t="shared" si="1402"/>
        <v>0</v>
      </c>
      <c r="YW116" s="21"/>
      <c r="YX116" s="21">
        <f t="shared" si="1403"/>
        <v>0</v>
      </c>
      <c r="YY116" s="21"/>
      <c r="YZ116" s="21">
        <f t="shared" si="1689"/>
        <v>0</v>
      </c>
      <c r="ZA116" s="21"/>
      <c r="ZB116" s="21">
        <f t="shared" si="1404"/>
        <v>0</v>
      </c>
      <c r="ZC116" s="21"/>
      <c r="ZD116" s="21">
        <f t="shared" si="1405"/>
        <v>0</v>
      </c>
      <c r="ZE116" s="21"/>
      <c r="ZF116" s="21">
        <f t="shared" si="1406"/>
        <v>0</v>
      </c>
      <c r="ZG116" s="21"/>
      <c r="ZH116" s="21">
        <f t="shared" si="1694"/>
        <v>0</v>
      </c>
      <c r="ZI116" s="21"/>
      <c r="ZJ116" s="21">
        <f t="shared" si="1408"/>
        <v>0</v>
      </c>
      <c r="ZK116" s="21"/>
      <c r="ZL116" s="21">
        <f t="shared" si="1409"/>
        <v>0</v>
      </c>
      <c r="ZM116" s="21"/>
      <c r="ZN116" s="21">
        <f t="shared" si="1695"/>
        <v>0</v>
      </c>
      <c r="ZO116" s="21"/>
      <c r="ZP116" s="21">
        <f t="shared" si="1411"/>
        <v>0</v>
      </c>
      <c r="ZQ116" s="21"/>
      <c r="ZR116" s="21">
        <f t="shared" si="1412"/>
        <v>0</v>
      </c>
      <c r="ZS116" s="21"/>
      <c r="ZT116" s="21">
        <f t="shared" si="1689"/>
        <v>0</v>
      </c>
      <c r="ZU116" s="21"/>
      <c r="ZV116" s="21">
        <f t="shared" si="1696"/>
        <v>0</v>
      </c>
      <c r="ZW116" s="21"/>
      <c r="ZX116" s="21">
        <f t="shared" si="1697"/>
        <v>0</v>
      </c>
      <c r="ZY116" s="21"/>
      <c r="ZZ116" s="21">
        <f t="shared" si="1697"/>
        <v>0</v>
      </c>
      <c r="AAA116" s="21"/>
      <c r="AAB116" s="21">
        <f t="shared" si="1698"/>
        <v>0</v>
      </c>
      <c r="AAC116" s="21"/>
      <c r="AAD116" s="21">
        <f t="shared" si="1698"/>
        <v>0</v>
      </c>
      <c r="AAE116" s="21"/>
      <c r="AAF116" s="21">
        <f t="shared" si="1699"/>
        <v>0</v>
      </c>
      <c r="AAG116" s="21"/>
      <c r="AAH116" s="21">
        <f t="shared" si="1699"/>
        <v>0</v>
      </c>
      <c r="AAI116" s="21"/>
      <c r="AAJ116" s="21">
        <f t="shared" si="1700"/>
        <v>0</v>
      </c>
      <c r="AAK116" s="21"/>
      <c r="AAL116" s="21">
        <f t="shared" si="1700"/>
        <v>0</v>
      </c>
      <c r="AAM116" s="21"/>
      <c r="AAN116" s="21">
        <f t="shared" si="1701"/>
        <v>0</v>
      </c>
      <c r="AAO116" s="21"/>
      <c r="AAP116" s="21">
        <f t="shared" si="1701"/>
        <v>0</v>
      </c>
      <c r="AAQ116" s="21"/>
      <c r="AAR116" s="21">
        <f t="shared" si="1702"/>
        <v>0</v>
      </c>
      <c r="AAS116" s="21"/>
      <c r="AAT116" s="21">
        <f t="shared" si="1702"/>
        <v>0</v>
      </c>
      <c r="AAU116" s="21"/>
      <c r="AAV116" s="21">
        <f t="shared" si="1703"/>
        <v>0</v>
      </c>
      <c r="AAW116" s="21"/>
      <c r="AAX116" s="21">
        <f t="shared" si="1703"/>
        <v>0</v>
      </c>
      <c r="AAY116" s="21"/>
      <c r="AAZ116" s="21">
        <f t="shared" si="1704"/>
        <v>0</v>
      </c>
      <c r="ABA116" s="21"/>
      <c r="ABB116" s="21">
        <f t="shared" si="1704"/>
        <v>0</v>
      </c>
      <c r="ABC116" s="21"/>
      <c r="ABD116" s="21">
        <f t="shared" si="1705"/>
        <v>0</v>
      </c>
      <c r="ABE116" s="21"/>
      <c r="ABF116" s="21">
        <f t="shared" si="1705"/>
        <v>0</v>
      </c>
      <c r="ABG116" s="21"/>
      <c r="ABH116" s="21">
        <f t="shared" si="1706"/>
        <v>0</v>
      </c>
      <c r="ABI116" s="21"/>
      <c r="ABJ116" s="21">
        <f t="shared" si="1706"/>
        <v>0</v>
      </c>
      <c r="ABK116" s="21"/>
      <c r="ABL116" s="21">
        <f t="shared" si="1707"/>
        <v>0</v>
      </c>
      <c r="ABM116" s="21"/>
      <c r="ABN116" s="21">
        <f t="shared" si="1707"/>
        <v>0</v>
      </c>
      <c r="ABO116" s="21"/>
      <c r="ABP116" s="21">
        <f t="shared" si="1708"/>
        <v>0</v>
      </c>
      <c r="ABQ116" s="21"/>
      <c r="ABR116" s="21">
        <f t="shared" si="1708"/>
        <v>0</v>
      </c>
      <c r="ABS116" s="21"/>
      <c r="ABT116" s="21">
        <f t="shared" si="1709"/>
        <v>0</v>
      </c>
      <c r="ABU116" s="21"/>
      <c r="ABV116" s="21">
        <f t="shared" si="1709"/>
        <v>0</v>
      </c>
      <c r="ABW116" s="21"/>
      <c r="ABX116" s="21">
        <f t="shared" si="1710"/>
        <v>0</v>
      </c>
      <c r="ABY116" s="21"/>
      <c r="ABZ116" s="21">
        <f t="shared" si="1710"/>
        <v>0</v>
      </c>
      <c r="ACA116" s="21"/>
      <c r="ACB116" s="21">
        <f t="shared" si="1711"/>
        <v>0</v>
      </c>
      <c r="ACC116" s="21"/>
      <c r="ACD116" s="21">
        <f t="shared" si="1711"/>
        <v>0</v>
      </c>
      <c r="ACE116" s="21"/>
      <c r="ACF116" s="21">
        <f t="shared" si="1712"/>
        <v>0</v>
      </c>
      <c r="ACG116" s="21"/>
      <c r="ACH116" s="21">
        <f t="shared" si="1712"/>
        <v>0</v>
      </c>
      <c r="ACI116" s="21"/>
      <c r="ACJ116" s="21">
        <f t="shared" si="1713"/>
        <v>0</v>
      </c>
      <c r="ACK116" s="21"/>
      <c r="ACL116" s="21">
        <f t="shared" si="1713"/>
        <v>0</v>
      </c>
      <c r="ACM116" s="21"/>
      <c r="ACN116" s="21">
        <f t="shared" si="1714"/>
        <v>0</v>
      </c>
      <c r="ACO116" s="21"/>
      <c r="ACP116" s="21">
        <f t="shared" si="1714"/>
        <v>0</v>
      </c>
      <c r="ACQ116" s="21"/>
      <c r="ACR116" s="21">
        <f t="shared" si="1715"/>
        <v>0</v>
      </c>
      <c r="ACS116" s="21"/>
      <c r="ACT116" s="21">
        <f t="shared" si="1715"/>
        <v>0</v>
      </c>
      <c r="ACU116" s="21"/>
      <c r="ACV116" s="21">
        <f t="shared" si="1716"/>
        <v>0</v>
      </c>
      <c r="ACW116" s="21"/>
      <c r="ACX116" s="21">
        <f t="shared" si="1716"/>
        <v>0</v>
      </c>
      <c r="ACY116" s="21"/>
      <c r="ACZ116" s="21">
        <f t="shared" si="1717"/>
        <v>0</v>
      </c>
      <c r="ADA116" s="21"/>
      <c r="ADB116" s="21">
        <f t="shared" si="1717"/>
        <v>0</v>
      </c>
      <c r="ADC116" s="21"/>
      <c r="ADD116" s="21">
        <f t="shared" si="1718"/>
        <v>0</v>
      </c>
      <c r="ADE116" s="21"/>
      <c r="ADF116" s="21">
        <f t="shared" si="1718"/>
        <v>0</v>
      </c>
      <c r="ADG116" s="21"/>
      <c r="ADH116" s="21">
        <f t="shared" si="1719"/>
        <v>0</v>
      </c>
      <c r="ADI116" s="21"/>
      <c r="ADJ116" s="21">
        <f t="shared" si="1719"/>
        <v>0</v>
      </c>
      <c r="ADK116" s="21"/>
      <c r="ADL116" s="21">
        <f t="shared" si="1720"/>
        <v>0</v>
      </c>
      <c r="ADM116" s="21"/>
      <c r="ADN116" s="21">
        <f t="shared" si="1720"/>
        <v>0</v>
      </c>
      <c r="ADO116" s="21"/>
      <c r="ADP116" s="21">
        <f t="shared" si="1720"/>
        <v>0</v>
      </c>
      <c r="ADQ116" s="21"/>
      <c r="ADR116" s="21">
        <f t="shared" si="1720"/>
        <v>0</v>
      </c>
      <c r="ADS116" s="21"/>
      <c r="ADT116" s="21">
        <f t="shared" si="1720"/>
        <v>0</v>
      </c>
      <c r="ADU116" s="21"/>
      <c r="ADV116" s="21">
        <f t="shared" si="1721"/>
        <v>0</v>
      </c>
      <c r="ADW116" s="21"/>
      <c r="ADX116" s="21">
        <f t="shared" si="1721"/>
        <v>0</v>
      </c>
      <c r="ADY116" s="21"/>
      <c r="ADZ116" s="21">
        <f t="shared" si="1721"/>
        <v>0</v>
      </c>
      <c r="AEA116" s="21"/>
      <c r="AEB116" s="21">
        <f t="shared" si="1721"/>
        <v>0</v>
      </c>
      <c r="AEC116" s="21"/>
      <c r="AED116" s="21">
        <f t="shared" si="1722"/>
        <v>0</v>
      </c>
      <c r="AEE116" s="21"/>
      <c r="AEF116" s="21">
        <f t="shared" si="1722"/>
        <v>0</v>
      </c>
      <c r="AEG116" s="21"/>
      <c r="AEH116" s="21">
        <f t="shared" si="1722"/>
        <v>0</v>
      </c>
      <c r="AEI116" s="21"/>
      <c r="AEJ116" s="21">
        <f t="shared" si="1722"/>
        <v>0</v>
      </c>
      <c r="AEK116" s="21"/>
      <c r="AEL116" s="21">
        <f t="shared" si="1722"/>
        <v>0</v>
      </c>
      <c r="AEM116" s="21"/>
      <c r="AEN116" s="21">
        <f t="shared" si="1723"/>
        <v>0</v>
      </c>
      <c r="AEO116" s="21"/>
      <c r="AEP116" s="21">
        <f t="shared" si="1723"/>
        <v>0</v>
      </c>
      <c r="AEQ116" s="21"/>
      <c r="AER116" s="21">
        <f t="shared" si="1723"/>
        <v>0</v>
      </c>
      <c r="AES116" s="21"/>
      <c r="AET116" s="21">
        <f t="shared" si="1723"/>
        <v>0</v>
      </c>
      <c r="AEU116" s="21"/>
      <c r="AEV116" s="21">
        <f t="shared" si="1724"/>
        <v>0</v>
      </c>
      <c r="AEW116" s="21"/>
      <c r="AEX116" s="21">
        <f t="shared" si="1724"/>
        <v>0</v>
      </c>
      <c r="AEY116" s="21"/>
      <c r="AEZ116" s="21">
        <f t="shared" si="1724"/>
        <v>0</v>
      </c>
      <c r="AFA116" s="21"/>
      <c r="AFB116" s="21">
        <f t="shared" si="1724"/>
        <v>0</v>
      </c>
      <c r="AFC116" s="21"/>
      <c r="AFD116" s="21">
        <f t="shared" si="1724"/>
        <v>0</v>
      </c>
      <c r="AFE116" s="21"/>
      <c r="AFF116" s="21">
        <f t="shared" si="1725"/>
        <v>0</v>
      </c>
      <c r="AFG116" s="21"/>
      <c r="AFH116" s="21">
        <f t="shared" si="1725"/>
        <v>0</v>
      </c>
      <c r="AFI116" s="21"/>
      <c r="AFJ116" s="21">
        <f t="shared" si="1725"/>
        <v>0</v>
      </c>
      <c r="AFK116" s="21"/>
      <c r="AFL116" s="21">
        <f t="shared" si="1725"/>
        <v>0</v>
      </c>
      <c r="AFM116" s="21"/>
      <c r="AFN116" s="21">
        <f t="shared" si="1726"/>
        <v>0</v>
      </c>
      <c r="AFO116" s="21"/>
      <c r="AFP116" s="21">
        <f t="shared" si="1726"/>
        <v>0</v>
      </c>
      <c r="AFQ116" s="21"/>
      <c r="AFR116" s="21">
        <f t="shared" si="1726"/>
        <v>0</v>
      </c>
      <c r="AFS116" s="21"/>
      <c r="AFT116" s="21">
        <f t="shared" si="1726"/>
        <v>0</v>
      </c>
      <c r="AFU116" s="21"/>
      <c r="AFV116" s="21">
        <f t="shared" si="1726"/>
        <v>0</v>
      </c>
      <c r="AFW116" s="21"/>
      <c r="AFX116" s="21">
        <f t="shared" si="1727"/>
        <v>0</v>
      </c>
      <c r="AFY116" s="21"/>
      <c r="AFZ116" s="21">
        <f t="shared" si="1727"/>
        <v>0</v>
      </c>
      <c r="AGA116" s="21"/>
      <c r="AGB116" s="21">
        <f t="shared" si="1727"/>
        <v>0</v>
      </c>
      <c r="AGC116" s="21"/>
      <c r="AGD116" s="21">
        <f t="shared" si="1727"/>
        <v>0</v>
      </c>
      <c r="AGE116" s="21"/>
      <c r="AGF116" s="21">
        <f t="shared" si="1728"/>
        <v>0</v>
      </c>
      <c r="AGG116" s="21"/>
      <c r="AGH116" s="21">
        <f t="shared" si="1728"/>
        <v>0</v>
      </c>
      <c r="AGI116" s="21"/>
      <c r="AGJ116" s="21">
        <f t="shared" si="1728"/>
        <v>0</v>
      </c>
      <c r="AGK116" s="21"/>
      <c r="AGL116" s="21">
        <f t="shared" si="1728"/>
        <v>0</v>
      </c>
      <c r="AGM116" s="21"/>
      <c r="AGN116" s="21">
        <f t="shared" si="1728"/>
        <v>0</v>
      </c>
      <c r="AGO116" s="21"/>
      <c r="AGP116" s="21">
        <f t="shared" si="1729"/>
        <v>0</v>
      </c>
      <c r="AGQ116" s="21"/>
      <c r="AGR116" s="21">
        <f t="shared" si="1729"/>
        <v>0</v>
      </c>
      <c r="AGS116" s="21"/>
      <c r="AGT116" s="21">
        <f t="shared" si="1729"/>
        <v>0</v>
      </c>
      <c r="AGU116" s="21"/>
      <c r="AGV116" s="21">
        <f t="shared" si="1729"/>
        <v>0</v>
      </c>
      <c r="AGW116" s="21"/>
      <c r="AGX116" s="21">
        <f t="shared" si="1730"/>
        <v>0</v>
      </c>
      <c r="AGY116" s="21"/>
      <c r="AGZ116" s="21">
        <f t="shared" si="1730"/>
        <v>0</v>
      </c>
      <c r="AHA116" s="21"/>
      <c r="AHB116" s="21">
        <f t="shared" si="1730"/>
        <v>0</v>
      </c>
      <c r="AHC116" s="21"/>
      <c r="AHD116" s="21">
        <f t="shared" si="1730"/>
        <v>0</v>
      </c>
      <c r="AHE116" s="21"/>
      <c r="AHF116" s="21">
        <f t="shared" si="1730"/>
        <v>0</v>
      </c>
      <c r="AHG116" s="21"/>
      <c r="AHH116" s="21">
        <f t="shared" si="1731"/>
        <v>0</v>
      </c>
      <c r="AHI116" s="21"/>
      <c r="AHJ116" s="21">
        <f t="shared" si="1731"/>
        <v>0</v>
      </c>
      <c r="AHK116" s="21"/>
      <c r="AHL116" s="21">
        <f t="shared" si="1731"/>
        <v>0</v>
      </c>
      <c r="AHM116" s="21"/>
      <c r="AHN116" s="21">
        <f t="shared" si="1731"/>
        <v>0</v>
      </c>
      <c r="AHO116" s="21"/>
      <c r="AHP116" s="21">
        <f t="shared" si="1732"/>
        <v>0</v>
      </c>
      <c r="AHQ116" s="21"/>
      <c r="AHR116" s="21">
        <f t="shared" si="1732"/>
        <v>0</v>
      </c>
      <c r="AHS116" s="21"/>
      <c r="AHT116" s="21">
        <f t="shared" si="1732"/>
        <v>0</v>
      </c>
      <c r="AHU116" s="21"/>
      <c r="AHV116" s="21">
        <f t="shared" si="1732"/>
        <v>0</v>
      </c>
      <c r="AHW116" s="21"/>
      <c r="AHX116" s="21">
        <f t="shared" si="1732"/>
        <v>0</v>
      </c>
      <c r="AHY116" s="21"/>
      <c r="AHZ116" s="21">
        <f t="shared" si="1733"/>
        <v>0</v>
      </c>
      <c r="AIA116" s="21"/>
      <c r="AIB116" s="21">
        <f t="shared" si="1733"/>
        <v>0</v>
      </c>
      <c r="AIC116" s="21"/>
      <c r="AID116" s="21">
        <f t="shared" si="1733"/>
        <v>0</v>
      </c>
      <c r="AIE116" s="21"/>
      <c r="AIF116" s="21">
        <f t="shared" si="1733"/>
        <v>0</v>
      </c>
      <c r="AIG116" s="21"/>
      <c r="AIH116" s="21">
        <f t="shared" si="1734"/>
        <v>0</v>
      </c>
      <c r="AII116" s="21"/>
      <c r="AIJ116" s="21">
        <f t="shared" si="1734"/>
        <v>0</v>
      </c>
      <c r="AIK116" s="21"/>
      <c r="AIL116" s="21">
        <f t="shared" si="1734"/>
        <v>0</v>
      </c>
      <c r="AIM116" s="21"/>
      <c r="AIN116" s="21">
        <f t="shared" si="1734"/>
        <v>0</v>
      </c>
      <c r="AIO116" s="21"/>
      <c r="AIP116" s="21">
        <f t="shared" si="1734"/>
        <v>0</v>
      </c>
      <c r="AIQ116" s="21"/>
      <c r="AIR116" s="21">
        <f t="shared" si="1735"/>
        <v>0</v>
      </c>
      <c r="AIS116" s="21"/>
      <c r="AIT116" s="21">
        <f t="shared" si="1735"/>
        <v>0</v>
      </c>
      <c r="AIU116" s="21"/>
      <c r="AIV116" s="21">
        <f t="shared" si="1735"/>
        <v>0</v>
      </c>
      <c r="AIW116" s="21"/>
      <c r="AIX116" s="21">
        <f t="shared" si="1735"/>
        <v>0</v>
      </c>
      <c r="AIY116" s="21"/>
      <c r="AIZ116" s="21">
        <f t="shared" si="1689"/>
        <v>0</v>
      </c>
      <c r="AJA116" s="21"/>
    </row>
    <row r="117" spans="2:937" ht="13.5" customHeight="1" x14ac:dyDescent="0.25">
      <c r="B117" s="31">
        <v>112</v>
      </c>
      <c r="C117" s="192" t="s">
        <v>209</v>
      </c>
      <c r="D117" s="67" t="s">
        <v>168</v>
      </c>
      <c r="E117" s="194" t="s">
        <v>392</v>
      </c>
      <c r="F117" s="194" t="str">
        <f>_xlfn.XLOOKUP(D117,'WTG PH-III'!$D$5:$D$198,'WTG PH-III'!$B$5:$B$198,0,0,1)</f>
        <v>PSS-14</v>
      </c>
      <c r="G117" s="22" t="s">
        <v>537</v>
      </c>
      <c r="H117" s="22" t="s">
        <v>541</v>
      </c>
      <c r="I117" s="61">
        <v>13</v>
      </c>
      <c r="J117" s="21">
        <v>253</v>
      </c>
      <c r="K117" s="21">
        <f t="shared" si="1458"/>
        <v>253.00000000000006</v>
      </c>
      <c r="L117" s="21">
        <f t="shared" si="1459"/>
        <v>253</v>
      </c>
      <c r="M117" s="21">
        <f t="shared" si="1460"/>
        <v>0</v>
      </c>
      <c r="N117" s="95">
        <f>VLOOKUP(D117,'WTG PH-III'!$D$5:$U$198,17,0)</f>
        <v>45817</v>
      </c>
      <c r="O117" s="95">
        <f>VLOOKUP(D117,'WTG PH-III'!$D$5:$U$198,18,0)</f>
        <v>45826</v>
      </c>
      <c r="P117" s="21">
        <f t="shared" si="1461"/>
        <v>0</v>
      </c>
      <c r="Q117" s="21"/>
      <c r="R117" s="21">
        <f t="shared" si="1462"/>
        <v>0</v>
      </c>
      <c r="S117" s="21"/>
      <c r="T117" s="21">
        <f t="shared" si="1463"/>
        <v>0</v>
      </c>
      <c r="U117" s="21"/>
      <c r="V117" s="21">
        <f t="shared" si="1464"/>
        <v>0</v>
      </c>
      <c r="W117" s="21"/>
      <c r="X117" s="21">
        <f t="shared" si="1465"/>
        <v>0</v>
      </c>
      <c r="Y117" s="21"/>
      <c r="Z117" s="21">
        <f t="shared" si="1466"/>
        <v>0</v>
      </c>
      <c r="AA117" s="21"/>
      <c r="AB117" s="21">
        <f t="shared" si="1467"/>
        <v>0</v>
      </c>
      <c r="AC117" s="21"/>
      <c r="AD117" s="21">
        <f t="shared" si="1468"/>
        <v>0</v>
      </c>
      <c r="AE117" s="21"/>
      <c r="AF117" s="21">
        <f t="shared" si="1469"/>
        <v>0</v>
      </c>
      <c r="AG117" s="21"/>
      <c r="AH117" s="21">
        <f t="shared" si="1470"/>
        <v>0</v>
      </c>
      <c r="AI117" s="21"/>
      <c r="AJ117" s="21">
        <f t="shared" si="1471"/>
        <v>0</v>
      </c>
      <c r="AK117" s="21"/>
      <c r="AL117" s="21">
        <f t="shared" si="1472"/>
        <v>0</v>
      </c>
      <c r="AM117" s="21"/>
      <c r="AN117" s="21">
        <f t="shared" si="1473"/>
        <v>0</v>
      </c>
      <c r="AO117" s="21"/>
      <c r="AP117" s="21">
        <f t="shared" si="1474"/>
        <v>0</v>
      </c>
      <c r="AQ117" s="21"/>
      <c r="AR117" s="21">
        <f t="shared" si="1475"/>
        <v>0</v>
      </c>
      <c r="AS117" s="21"/>
      <c r="AT117" s="21">
        <f t="shared" si="1476"/>
        <v>0</v>
      </c>
      <c r="AU117" s="21"/>
      <c r="AV117" s="21">
        <f t="shared" si="1477"/>
        <v>0</v>
      </c>
      <c r="AW117" s="21"/>
      <c r="AX117" s="21">
        <f t="shared" si="1478"/>
        <v>0</v>
      </c>
      <c r="AY117" s="21"/>
      <c r="AZ117" s="21">
        <f t="shared" si="1479"/>
        <v>0</v>
      </c>
      <c r="BA117" s="21"/>
      <c r="BB117" s="21">
        <f t="shared" si="1480"/>
        <v>0</v>
      </c>
      <c r="BC117" s="21"/>
      <c r="BD117" s="21">
        <f t="shared" si="1481"/>
        <v>0</v>
      </c>
      <c r="BE117" s="21"/>
      <c r="BF117" s="21">
        <f t="shared" si="1482"/>
        <v>0</v>
      </c>
      <c r="BG117" s="21"/>
      <c r="BH117" s="21">
        <f t="shared" si="1483"/>
        <v>0</v>
      </c>
      <c r="BI117" s="21"/>
      <c r="BJ117" s="21">
        <f t="shared" si="1484"/>
        <v>0</v>
      </c>
      <c r="BK117" s="21"/>
      <c r="BL117" s="21">
        <f t="shared" si="1485"/>
        <v>0</v>
      </c>
      <c r="BM117" s="21"/>
      <c r="BN117" s="21">
        <f t="shared" si="1486"/>
        <v>0</v>
      </c>
      <c r="BO117" s="21"/>
      <c r="BP117" s="21">
        <f t="shared" si="1487"/>
        <v>0</v>
      </c>
      <c r="BQ117" s="21"/>
      <c r="BR117" s="21">
        <f t="shared" si="1488"/>
        <v>0</v>
      </c>
      <c r="BS117" s="21"/>
      <c r="BT117" s="21">
        <f t="shared" si="1489"/>
        <v>0</v>
      </c>
      <c r="BU117" s="21"/>
      <c r="BV117" s="21">
        <f t="shared" si="1490"/>
        <v>0</v>
      </c>
      <c r="BW117" s="21"/>
      <c r="BX117" s="21">
        <f t="shared" si="1491"/>
        <v>0</v>
      </c>
      <c r="BY117" s="21"/>
      <c r="BZ117" s="21">
        <f t="shared" si="1492"/>
        <v>0</v>
      </c>
      <c r="CA117" s="21"/>
      <c r="CB117" s="21">
        <f t="shared" si="1493"/>
        <v>0</v>
      </c>
      <c r="CC117" s="21"/>
      <c r="CD117" s="21">
        <f t="shared" si="1494"/>
        <v>0</v>
      </c>
      <c r="CE117" s="21"/>
      <c r="CF117" s="21">
        <f t="shared" si="1495"/>
        <v>0</v>
      </c>
      <c r="CG117" s="21"/>
      <c r="CH117" s="21">
        <f t="shared" si="1496"/>
        <v>0</v>
      </c>
      <c r="CI117" s="21"/>
      <c r="CJ117" s="21">
        <f t="shared" si="1497"/>
        <v>0</v>
      </c>
      <c r="CK117" s="21"/>
      <c r="CL117" s="21">
        <f t="shared" si="1498"/>
        <v>0</v>
      </c>
      <c r="CM117" s="21"/>
      <c r="CN117" s="21">
        <f t="shared" si="1499"/>
        <v>0</v>
      </c>
      <c r="CO117" s="21"/>
      <c r="CP117" s="21">
        <f t="shared" si="1500"/>
        <v>0</v>
      </c>
      <c r="CQ117" s="21"/>
      <c r="CR117" s="21">
        <f t="shared" si="1501"/>
        <v>0</v>
      </c>
      <c r="CS117" s="21"/>
      <c r="CT117" s="21">
        <f t="shared" si="1502"/>
        <v>0</v>
      </c>
      <c r="CU117" s="21"/>
      <c r="CV117" s="21">
        <f t="shared" si="1503"/>
        <v>0</v>
      </c>
      <c r="CW117" s="21"/>
      <c r="CX117" s="21">
        <f t="shared" si="1504"/>
        <v>0</v>
      </c>
      <c r="CY117" s="21"/>
      <c r="CZ117" s="21">
        <f t="shared" si="1505"/>
        <v>0</v>
      </c>
      <c r="DA117" s="21"/>
      <c r="DB117" s="21">
        <f t="shared" si="1506"/>
        <v>0</v>
      </c>
      <c r="DC117" s="21"/>
      <c r="DD117" s="21">
        <f t="shared" si="1507"/>
        <v>0</v>
      </c>
      <c r="DE117" s="21"/>
      <c r="DF117" s="21">
        <f t="shared" si="1508"/>
        <v>0</v>
      </c>
      <c r="DG117" s="21"/>
      <c r="DH117" s="21">
        <f t="shared" si="1509"/>
        <v>0</v>
      </c>
      <c r="DI117" s="21"/>
      <c r="DJ117" s="21">
        <f t="shared" si="1510"/>
        <v>0</v>
      </c>
      <c r="DK117" s="21"/>
      <c r="DL117" s="21">
        <f t="shared" si="1511"/>
        <v>0</v>
      </c>
      <c r="DM117" s="21"/>
      <c r="DN117" s="21">
        <f t="shared" si="1512"/>
        <v>0</v>
      </c>
      <c r="DO117" s="21"/>
      <c r="DP117" s="21">
        <f t="shared" si="1513"/>
        <v>0</v>
      </c>
      <c r="DQ117" s="21"/>
      <c r="DR117" s="21">
        <f t="shared" si="1514"/>
        <v>0</v>
      </c>
      <c r="DS117" s="21"/>
      <c r="DT117" s="21">
        <f t="shared" si="1515"/>
        <v>0</v>
      </c>
      <c r="DU117" s="21"/>
      <c r="DV117" s="21">
        <f t="shared" si="1516"/>
        <v>0</v>
      </c>
      <c r="DW117" s="21"/>
      <c r="DX117" s="21">
        <f t="shared" si="1517"/>
        <v>0</v>
      </c>
      <c r="DY117" s="21"/>
      <c r="DZ117" s="21">
        <f t="shared" si="1518"/>
        <v>0</v>
      </c>
      <c r="EA117" s="21"/>
      <c r="EB117" s="21">
        <f t="shared" si="1519"/>
        <v>0</v>
      </c>
      <c r="EC117" s="21"/>
      <c r="ED117" s="21">
        <f t="shared" si="1520"/>
        <v>0</v>
      </c>
      <c r="EE117" s="21"/>
      <c r="EF117" s="21">
        <f t="shared" si="1521"/>
        <v>0</v>
      </c>
      <c r="EG117" s="21"/>
      <c r="EH117" s="21">
        <f t="shared" si="1522"/>
        <v>0</v>
      </c>
      <c r="EI117" s="21"/>
      <c r="EJ117" s="21">
        <f t="shared" si="1523"/>
        <v>0</v>
      </c>
      <c r="EK117" s="21"/>
      <c r="EL117" s="21">
        <f t="shared" si="1524"/>
        <v>0</v>
      </c>
      <c r="EM117" s="21"/>
      <c r="EN117" s="21">
        <f t="shared" si="1525"/>
        <v>0</v>
      </c>
      <c r="EO117" s="21"/>
      <c r="EP117" s="21">
        <f t="shared" si="1526"/>
        <v>0</v>
      </c>
      <c r="EQ117" s="21"/>
      <c r="ER117" s="21">
        <f t="shared" si="1527"/>
        <v>0</v>
      </c>
      <c r="ES117" s="21"/>
      <c r="ET117" s="21">
        <f t="shared" si="1528"/>
        <v>0</v>
      </c>
      <c r="EU117" s="21"/>
      <c r="EV117" s="21">
        <f t="shared" si="1529"/>
        <v>0</v>
      </c>
      <c r="EW117" s="21"/>
      <c r="EX117" s="21">
        <f t="shared" si="1530"/>
        <v>0</v>
      </c>
      <c r="EY117" s="21"/>
      <c r="EZ117" s="21">
        <f t="shared" si="1531"/>
        <v>0</v>
      </c>
      <c r="FA117" s="21"/>
      <c r="FB117" s="21">
        <f t="shared" si="1532"/>
        <v>0</v>
      </c>
      <c r="FC117" s="21"/>
      <c r="FD117" s="21">
        <f t="shared" si="1533"/>
        <v>0</v>
      </c>
      <c r="FE117" s="21"/>
      <c r="FF117" s="21">
        <f t="shared" si="1534"/>
        <v>0</v>
      </c>
      <c r="FG117" s="21"/>
      <c r="FH117" s="21">
        <f t="shared" si="1535"/>
        <v>0</v>
      </c>
      <c r="FI117" s="21"/>
      <c r="FJ117" s="21">
        <f t="shared" si="1536"/>
        <v>0</v>
      </c>
      <c r="FK117" s="21"/>
      <c r="FL117" s="21">
        <f t="shared" si="1537"/>
        <v>0</v>
      </c>
      <c r="FM117" s="21"/>
      <c r="FN117" s="21">
        <f t="shared" si="1538"/>
        <v>0</v>
      </c>
      <c r="FO117" s="21"/>
      <c r="FP117" s="21">
        <f t="shared" si="1539"/>
        <v>0</v>
      </c>
      <c r="FQ117" s="21"/>
      <c r="FR117" s="21">
        <f t="shared" si="1540"/>
        <v>0</v>
      </c>
      <c r="FS117" s="21"/>
      <c r="FT117" s="21">
        <f t="shared" si="1541"/>
        <v>0</v>
      </c>
      <c r="FU117" s="21"/>
      <c r="FV117" s="21">
        <f t="shared" si="1542"/>
        <v>0</v>
      </c>
      <c r="FW117" s="21"/>
      <c r="FX117" s="21">
        <f t="shared" si="1543"/>
        <v>0</v>
      </c>
      <c r="FY117" s="21"/>
      <c r="FZ117" s="21">
        <f t="shared" si="1544"/>
        <v>0</v>
      </c>
      <c r="GA117" s="21"/>
      <c r="GB117" s="21">
        <f t="shared" si="1545"/>
        <v>0</v>
      </c>
      <c r="GC117" s="21"/>
      <c r="GD117" s="21">
        <f t="shared" si="1546"/>
        <v>0</v>
      </c>
      <c r="GE117" s="21"/>
      <c r="GF117" s="21">
        <f t="shared" si="1547"/>
        <v>0</v>
      </c>
      <c r="GG117" s="21"/>
      <c r="GH117" s="21">
        <f t="shared" si="1548"/>
        <v>0</v>
      </c>
      <c r="GI117" s="21"/>
      <c r="GJ117" s="21">
        <f t="shared" si="1549"/>
        <v>0</v>
      </c>
      <c r="GK117" s="21"/>
      <c r="GL117" s="21">
        <f t="shared" si="1550"/>
        <v>0</v>
      </c>
      <c r="GM117" s="21"/>
      <c r="GN117" s="21">
        <f t="shared" si="1551"/>
        <v>0</v>
      </c>
      <c r="GO117" s="21"/>
      <c r="GP117" s="21">
        <f t="shared" si="1552"/>
        <v>0</v>
      </c>
      <c r="GQ117" s="21"/>
      <c r="GR117" s="21">
        <f t="shared" si="1553"/>
        <v>0</v>
      </c>
      <c r="GS117" s="21"/>
      <c r="GT117" s="21">
        <f t="shared" si="1554"/>
        <v>0</v>
      </c>
      <c r="GU117" s="21"/>
      <c r="GV117" s="21">
        <f t="shared" si="1555"/>
        <v>0</v>
      </c>
      <c r="GW117" s="21"/>
      <c r="GX117" s="21">
        <f t="shared" si="1556"/>
        <v>0</v>
      </c>
      <c r="GY117" s="21"/>
      <c r="GZ117" s="21">
        <f t="shared" si="1557"/>
        <v>0</v>
      </c>
      <c r="HA117" s="21"/>
      <c r="HB117" s="21">
        <f t="shared" si="1558"/>
        <v>0</v>
      </c>
      <c r="HC117" s="21"/>
      <c r="HD117" s="21">
        <f t="shared" si="1559"/>
        <v>0</v>
      </c>
      <c r="HE117" s="21"/>
      <c r="HF117" s="21">
        <f t="shared" si="1560"/>
        <v>0</v>
      </c>
      <c r="HG117" s="21"/>
      <c r="HH117" s="21">
        <f t="shared" si="1561"/>
        <v>0</v>
      </c>
      <c r="HI117" s="21"/>
      <c r="HJ117" s="21">
        <f t="shared" si="1562"/>
        <v>0</v>
      </c>
      <c r="HK117" s="21"/>
      <c r="HL117" s="21">
        <f t="shared" si="1563"/>
        <v>0</v>
      </c>
      <c r="HM117" s="21"/>
      <c r="HN117" s="21">
        <f t="shared" si="1564"/>
        <v>0</v>
      </c>
      <c r="HO117" s="21"/>
      <c r="HP117" s="21">
        <f t="shared" si="1565"/>
        <v>0</v>
      </c>
      <c r="HQ117" s="21"/>
      <c r="HR117" s="21">
        <f t="shared" si="1566"/>
        <v>0</v>
      </c>
      <c r="HS117" s="21"/>
      <c r="HT117" s="21">
        <f t="shared" si="1567"/>
        <v>0</v>
      </c>
      <c r="HU117" s="21"/>
      <c r="HV117" s="21">
        <f t="shared" si="1568"/>
        <v>0</v>
      </c>
      <c r="HW117" s="21"/>
      <c r="HX117" s="21">
        <f t="shared" si="1569"/>
        <v>0</v>
      </c>
      <c r="HY117" s="21"/>
      <c r="HZ117" s="21">
        <f t="shared" si="1570"/>
        <v>0</v>
      </c>
      <c r="IA117" s="21"/>
      <c r="IB117" s="21">
        <f t="shared" si="1571"/>
        <v>0</v>
      </c>
      <c r="IC117" s="21"/>
      <c r="ID117" s="21">
        <f t="shared" si="1572"/>
        <v>0</v>
      </c>
      <c r="IE117" s="21"/>
      <c r="IF117" s="21">
        <f t="shared" si="1573"/>
        <v>0</v>
      </c>
      <c r="IG117" s="21"/>
      <c r="IH117" s="21">
        <f t="shared" si="1574"/>
        <v>0</v>
      </c>
      <c r="II117" s="21"/>
      <c r="IJ117" s="21">
        <f t="shared" si="1575"/>
        <v>0</v>
      </c>
      <c r="IK117" s="21"/>
      <c r="IL117" s="21">
        <f t="shared" si="1576"/>
        <v>0</v>
      </c>
      <c r="IM117" s="21"/>
      <c r="IN117" s="21">
        <f t="shared" si="1577"/>
        <v>0</v>
      </c>
      <c r="IO117" s="21"/>
      <c r="IP117" s="21">
        <f t="shared" si="1578"/>
        <v>0</v>
      </c>
      <c r="IQ117" s="21"/>
      <c r="IR117" s="21">
        <f t="shared" si="1579"/>
        <v>0</v>
      </c>
      <c r="IS117" s="21"/>
      <c r="IT117" s="21">
        <f t="shared" si="1580"/>
        <v>0</v>
      </c>
      <c r="IU117" s="21"/>
      <c r="IV117" s="21">
        <f t="shared" si="1581"/>
        <v>0</v>
      </c>
      <c r="IW117" s="21"/>
      <c r="IX117" s="21">
        <f t="shared" si="1582"/>
        <v>0</v>
      </c>
      <c r="IY117" s="21"/>
      <c r="IZ117" s="21">
        <f t="shared" si="1583"/>
        <v>0</v>
      </c>
      <c r="JA117" s="21"/>
      <c r="JB117" s="21">
        <f t="shared" si="1584"/>
        <v>0</v>
      </c>
      <c r="JC117" s="21"/>
      <c r="JD117" s="21">
        <f t="shared" si="1585"/>
        <v>0</v>
      </c>
      <c r="JE117" s="21"/>
      <c r="JF117" s="21">
        <f t="shared" si="1586"/>
        <v>0</v>
      </c>
      <c r="JG117" s="21"/>
      <c r="JH117" s="21">
        <f t="shared" si="1587"/>
        <v>0</v>
      </c>
      <c r="JI117" s="21"/>
      <c r="JJ117" s="21">
        <f t="shared" si="1588"/>
        <v>0</v>
      </c>
      <c r="JK117" s="21"/>
      <c r="JL117" s="21">
        <f t="shared" si="1589"/>
        <v>0</v>
      </c>
      <c r="JM117" s="21"/>
      <c r="JN117" s="21">
        <f t="shared" si="1590"/>
        <v>0</v>
      </c>
      <c r="JO117" s="21"/>
      <c r="JP117" s="21">
        <f t="shared" si="1591"/>
        <v>0</v>
      </c>
      <c r="JQ117" s="21"/>
      <c r="JR117" s="21">
        <f t="shared" si="1592"/>
        <v>0</v>
      </c>
      <c r="JS117" s="21"/>
      <c r="JT117" s="21">
        <f t="shared" si="1593"/>
        <v>0</v>
      </c>
      <c r="JU117" s="21"/>
      <c r="JV117" s="21">
        <f t="shared" si="1594"/>
        <v>0</v>
      </c>
      <c r="JW117" s="21"/>
      <c r="JX117" s="21">
        <f t="shared" si="1595"/>
        <v>0</v>
      </c>
      <c r="JY117" s="21"/>
      <c r="JZ117" s="21">
        <f t="shared" si="1596"/>
        <v>0</v>
      </c>
      <c r="KA117" s="21"/>
      <c r="KB117" s="21">
        <f t="shared" si="1597"/>
        <v>0</v>
      </c>
      <c r="KC117" s="21"/>
      <c r="KD117" s="21">
        <f t="shared" si="1598"/>
        <v>0</v>
      </c>
      <c r="KE117" s="21"/>
      <c r="KF117" s="21">
        <f t="shared" si="1599"/>
        <v>0</v>
      </c>
      <c r="KG117" s="21"/>
      <c r="KH117" s="21">
        <f t="shared" si="1600"/>
        <v>0</v>
      </c>
      <c r="KI117" s="21"/>
      <c r="KJ117" s="21">
        <f t="shared" si="1601"/>
        <v>0</v>
      </c>
      <c r="KK117" s="21">
        <v>5</v>
      </c>
      <c r="KL117" s="21">
        <f t="shared" si="1602"/>
        <v>0</v>
      </c>
      <c r="KM117" s="21">
        <v>4</v>
      </c>
      <c r="KN117" s="21">
        <f t="shared" si="1603"/>
        <v>0</v>
      </c>
      <c r="KO117" s="21"/>
      <c r="KP117" s="21">
        <f t="shared" si="1604"/>
        <v>0</v>
      </c>
      <c r="KQ117" s="21"/>
      <c r="KR117" s="21">
        <f t="shared" si="1605"/>
        <v>0</v>
      </c>
      <c r="KS117" s="21"/>
      <c r="KT117" s="21">
        <f t="shared" si="1606"/>
        <v>0</v>
      </c>
      <c r="KU117" s="21"/>
      <c r="KV117" s="21">
        <f t="shared" si="1607"/>
        <v>0</v>
      </c>
      <c r="KW117" s="21"/>
      <c r="KX117" s="21">
        <f t="shared" si="1608"/>
        <v>0</v>
      </c>
      <c r="KY117" s="21"/>
      <c r="KZ117" s="21">
        <f t="shared" si="1609"/>
        <v>0</v>
      </c>
      <c r="LA117" s="21">
        <v>6</v>
      </c>
      <c r="LB117" s="21">
        <f t="shared" si="1610"/>
        <v>0</v>
      </c>
      <c r="LC117" s="21">
        <v>12</v>
      </c>
      <c r="LD117" s="21">
        <f t="shared" si="1611"/>
        <v>0</v>
      </c>
      <c r="LE117" s="21">
        <v>27</v>
      </c>
      <c r="LF117" s="21">
        <f t="shared" si="1612"/>
        <v>0</v>
      </c>
      <c r="LG117" s="21">
        <v>20</v>
      </c>
      <c r="LH117" s="21">
        <f t="shared" si="1613"/>
        <v>0</v>
      </c>
      <c r="LI117" s="21">
        <v>18</v>
      </c>
      <c r="LJ117" s="21">
        <f t="shared" si="1614"/>
        <v>0</v>
      </c>
      <c r="LK117" s="21">
        <v>24</v>
      </c>
      <c r="LL117" s="21">
        <f t="shared" si="1615"/>
        <v>0</v>
      </c>
      <c r="LM117" s="21">
        <v>19</v>
      </c>
      <c r="LN117" s="21">
        <f t="shared" si="1616"/>
        <v>0</v>
      </c>
      <c r="LO117" s="21">
        <v>25</v>
      </c>
      <c r="LP117" s="21">
        <f t="shared" si="1617"/>
        <v>0</v>
      </c>
      <c r="LQ117" s="21">
        <v>27</v>
      </c>
      <c r="LR117" s="21">
        <f t="shared" si="1618"/>
        <v>0</v>
      </c>
      <c r="LS117" s="21">
        <v>5</v>
      </c>
      <c r="LT117" s="21">
        <f t="shared" si="1619"/>
        <v>0</v>
      </c>
      <c r="LU117" s="21"/>
      <c r="LV117" s="21">
        <f t="shared" si="1620"/>
        <v>0</v>
      </c>
      <c r="LW117" s="21">
        <v>12</v>
      </c>
      <c r="LX117" s="21">
        <f t="shared" si="1621"/>
        <v>0</v>
      </c>
      <c r="LY117" s="21">
        <v>4</v>
      </c>
      <c r="LZ117" s="21">
        <f t="shared" si="1622"/>
        <v>0</v>
      </c>
      <c r="MA117" s="21">
        <v>26</v>
      </c>
      <c r="MB117" s="21">
        <f t="shared" si="1623"/>
        <v>0</v>
      </c>
      <c r="MC117" s="21">
        <v>19</v>
      </c>
      <c r="MD117" s="21">
        <f t="shared" si="1624"/>
        <v>0</v>
      </c>
      <c r="ME117" s="21"/>
      <c r="MF117" s="21">
        <f t="shared" si="1625"/>
        <v>0</v>
      </c>
      <c r="MG117" s="21"/>
      <c r="MH117" s="21">
        <f t="shared" si="1626"/>
        <v>0</v>
      </c>
      <c r="MI117" s="21"/>
      <c r="MJ117" s="21">
        <f t="shared" si="1627"/>
        <v>0</v>
      </c>
      <c r="MK117" s="21"/>
      <c r="ML117" s="21">
        <f t="shared" si="1628"/>
        <v>0</v>
      </c>
      <c r="MM117" s="21"/>
      <c r="MN117" s="21">
        <f t="shared" si="1629"/>
        <v>0</v>
      </c>
      <c r="MO117" s="21"/>
      <c r="MP117" s="21">
        <f t="shared" si="1630"/>
        <v>0</v>
      </c>
      <c r="MQ117" s="21"/>
      <c r="MR117" s="21">
        <f t="shared" si="1631"/>
        <v>0</v>
      </c>
      <c r="MS117" s="21"/>
      <c r="MT117" s="21">
        <f t="shared" si="1632"/>
        <v>0</v>
      </c>
      <c r="MU117" s="21"/>
      <c r="MV117" s="21">
        <f t="shared" si="1633"/>
        <v>0</v>
      </c>
      <c r="MW117" s="21"/>
      <c r="MX117" s="21">
        <f t="shared" si="1634"/>
        <v>25.3</v>
      </c>
      <c r="MY117" s="21"/>
      <c r="MZ117" s="21">
        <f t="shared" si="1635"/>
        <v>25.3</v>
      </c>
      <c r="NA117" s="21"/>
      <c r="NB117" s="21">
        <f t="shared" si="1636"/>
        <v>25.3</v>
      </c>
      <c r="NC117" s="21"/>
      <c r="ND117" s="21">
        <f t="shared" si="1637"/>
        <v>25.3</v>
      </c>
      <c r="NE117" s="21"/>
      <c r="NF117" s="21">
        <f t="shared" si="1638"/>
        <v>25.3</v>
      </c>
      <c r="NG117" s="21"/>
      <c r="NH117" s="21">
        <f t="shared" si="1639"/>
        <v>25.3</v>
      </c>
      <c r="NI117" s="21"/>
      <c r="NJ117" s="21">
        <f t="shared" si="1640"/>
        <v>25.3</v>
      </c>
      <c r="NK117" s="21"/>
      <c r="NL117" s="21">
        <f t="shared" si="1641"/>
        <v>25.3</v>
      </c>
      <c r="NM117" s="21"/>
      <c r="NN117" s="21">
        <f t="shared" si="1642"/>
        <v>25.3</v>
      </c>
      <c r="NO117" s="21"/>
      <c r="NP117" s="21">
        <f t="shared" si="1643"/>
        <v>25.3</v>
      </c>
      <c r="NQ117" s="21"/>
      <c r="NR117" s="21">
        <f t="shared" si="1644"/>
        <v>0</v>
      </c>
      <c r="NS117" s="21"/>
      <c r="NT117" s="21">
        <f t="shared" si="1645"/>
        <v>0</v>
      </c>
      <c r="NU117" s="21"/>
      <c r="NV117" s="21">
        <f t="shared" si="1646"/>
        <v>0</v>
      </c>
      <c r="NW117" s="21"/>
      <c r="NX117" s="21">
        <f t="shared" si="1647"/>
        <v>0</v>
      </c>
      <c r="NY117" s="21"/>
      <c r="NZ117" s="21">
        <f t="shared" si="1648"/>
        <v>0</v>
      </c>
      <c r="OA117" s="21"/>
      <c r="OB117" s="21">
        <f t="shared" si="1649"/>
        <v>0</v>
      </c>
      <c r="OC117" s="21"/>
      <c r="OD117" s="21">
        <f t="shared" si="1650"/>
        <v>0</v>
      </c>
      <c r="OE117" s="21"/>
      <c r="OF117" s="21">
        <f t="shared" si="1651"/>
        <v>0</v>
      </c>
      <c r="OG117" s="21"/>
      <c r="OH117" s="21">
        <f t="shared" si="1652"/>
        <v>0</v>
      </c>
      <c r="OI117" s="21"/>
      <c r="OJ117" s="21">
        <f t="shared" si="1653"/>
        <v>0</v>
      </c>
      <c r="OK117" s="21"/>
      <c r="OL117" s="21">
        <f t="shared" si="1654"/>
        <v>0</v>
      </c>
      <c r="OM117" s="21"/>
      <c r="ON117" s="21">
        <f t="shared" si="1655"/>
        <v>0</v>
      </c>
      <c r="OO117" s="21"/>
      <c r="OP117" s="21">
        <f t="shared" si="1655"/>
        <v>0</v>
      </c>
      <c r="OQ117" s="21"/>
      <c r="OR117" s="21">
        <f t="shared" si="1655"/>
        <v>0</v>
      </c>
      <c r="OS117" s="21"/>
      <c r="OT117" s="21">
        <f t="shared" si="1655"/>
        <v>0</v>
      </c>
      <c r="OU117" s="21"/>
      <c r="OV117" s="21">
        <f t="shared" si="1655"/>
        <v>0</v>
      </c>
      <c r="OW117" s="21"/>
      <c r="OX117" s="21">
        <f t="shared" si="1655"/>
        <v>0</v>
      </c>
      <c r="OY117" s="21"/>
      <c r="OZ117" s="21">
        <f t="shared" si="1655"/>
        <v>0</v>
      </c>
      <c r="PA117" s="21"/>
      <c r="PB117" s="21">
        <f t="shared" si="1656"/>
        <v>0</v>
      </c>
      <c r="PC117" s="21"/>
      <c r="PD117" s="21">
        <f t="shared" si="1656"/>
        <v>0</v>
      </c>
      <c r="PE117" s="21"/>
      <c r="PF117" s="21">
        <f t="shared" si="1656"/>
        <v>0</v>
      </c>
      <c r="PG117" s="21"/>
      <c r="PH117" s="21">
        <f t="shared" si="1656"/>
        <v>0</v>
      </c>
      <c r="PI117" s="21"/>
      <c r="PJ117" s="21">
        <f t="shared" si="1656"/>
        <v>0</v>
      </c>
      <c r="PK117" s="21"/>
      <c r="PL117" s="21">
        <f t="shared" si="1656"/>
        <v>0</v>
      </c>
      <c r="PM117" s="21"/>
      <c r="PN117" s="21">
        <f t="shared" si="1657"/>
        <v>0</v>
      </c>
      <c r="PO117" s="21"/>
      <c r="PP117" s="21">
        <f t="shared" si="1657"/>
        <v>0</v>
      </c>
      <c r="PQ117" s="21"/>
      <c r="PR117" s="21">
        <f t="shared" si="1657"/>
        <v>0</v>
      </c>
      <c r="PS117" s="21"/>
      <c r="PT117" s="21">
        <f t="shared" si="1657"/>
        <v>0</v>
      </c>
      <c r="PU117" s="21"/>
      <c r="PV117" s="21">
        <f t="shared" si="1657"/>
        <v>0</v>
      </c>
      <c r="PW117" s="21"/>
      <c r="PX117" s="21">
        <f t="shared" si="1657"/>
        <v>0</v>
      </c>
      <c r="PY117" s="21"/>
      <c r="PZ117" s="21">
        <f t="shared" si="1658"/>
        <v>0</v>
      </c>
      <c r="QA117" s="21"/>
      <c r="QB117" s="21">
        <f t="shared" si="1658"/>
        <v>0</v>
      </c>
      <c r="QC117" s="21"/>
      <c r="QD117" s="21">
        <f t="shared" si="1658"/>
        <v>0</v>
      </c>
      <c r="QE117" s="21"/>
      <c r="QF117" s="21">
        <f t="shared" si="1658"/>
        <v>0</v>
      </c>
      <c r="QG117" s="21"/>
      <c r="QH117" s="21">
        <f t="shared" si="1658"/>
        <v>0</v>
      </c>
      <c r="QI117" s="21"/>
      <c r="QJ117" s="21">
        <f t="shared" si="1658"/>
        <v>0</v>
      </c>
      <c r="QK117" s="21"/>
      <c r="QL117" s="21">
        <f t="shared" si="1659"/>
        <v>0</v>
      </c>
      <c r="QM117" s="21"/>
      <c r="QN117" s="21">
        <f t="shared" si="1659"/>
        <v>0</v>
      </c>
      <c r="QO117" s="21"/>
      <c r="QP117" s="21">
        <f t="shared" si="1659"/>
        <v>0</v>
      </c>
      <c r="QQ117" s="21"/>
      <c r="QR117" s="21">
        <f t="shared" si="1659"/>
        <v>0</v>
      </c>
      <c r="QS117" s="21"/>
      <c r="QT117" s="21">
        <f t="shared" si="1659"/>
        <v>0</v>
      </c>
      <c r="QU117" s="21"/>
      <c r="QV117" s="21">
        <f t="shared" si="1659"/>
        <v>0</v>
      </c>
      <c r="QW117" s="21"/>
      <c r="QX117" s="21">
        <f t="shared" si="1660"/>
        <v>0</v>
      </c>
      <c r="QY117" s="21"/>
      <c r="QZ117" s="21">
        <f t="shared" si="1660"/>
        <v>0</v>
      </c>
      <c r="RA117" s="21"/>
      <c r="RB117" s="21">
        <f t="shared" si="1660"/>
        <v>0</v>
      </c>
      <c r="RC117" s="21"/>
      <c r="RD117" s="21">
        <f t="shared" si="1660"/>
        <v>0</v>
      </c>
      <c r="RE117" s="21"/>
      <c r="RF117" s="21">
        <f t="shared" si="1660"/>
        <v>0</v>
      </c>
      <c r="RG117" s="21"/>
      <c r="RH117" s="21">
        <f t="shared" si="1660"/>
        <v>0</v>
      </c>
      <c r="RI117" s="21"/>
      <c r="RJ117" s="21">
        <f t="shared" si="1332"/>
        <v>0</v>
      </c>
      <c r="RK117" s="21"/>
      <c r="RL117" s="21">
        <f t="shared" si="1333"/>
        <v>0</v>
      </c>
      <c r="RM117" s="21"/>
      <c r="RN117" s="21">
        <f t="shared" si="1334"/>
        <v>0</v>
      </c>
      <c r="RO117" s="21"/>
      <c r="RP117" s="21">
        <f t="shared" si="1335"/>
        <v>0</v>
      </c>
      <c r="RQ117" s="21"/>
      <c r="RR117" s="21">
        <f t="shared" si="1336"/>
        <v>0</v>
      </c>
      <c r="RS117" s="21"/>
      <c r="RT117" s="21">
        <f t="shared" si="1337"/>
        <v>0</v>
      </c>
      <c r="RU117" s="21"/>
      <c r="RV117" s="21">
        <f t="shared" si="1338"/>
        <v>0</v>
      </c>
      <c r="RW117" s="21"/>
      <c r="RX117" s="21">
        <f t="shared" si="1339"/>
        <v>0</v>
      </c>
      <c r="RY117" s="21"/>
      <c r="RZ117" s="21">
        <f t="shared" si="1340"/>
        <v>0</v>
      </c>
      <c r="SA117" s="21"/>
      <c r="SB117" s="21">
        <f t="shared" si="1341"/>
        <v>0</v>
      </c>
      <c r="SC117" s="21"/>
      <c r="SD117" s="21">
        <f t="shared" si="1342"/>
        <v>0</v>
      </c>
      <c r="SE117" s="21"/>
      <c r="SF117" s="21">
        <f t="shared" si="1343"/>
        <v>0</v>
      </c>
      <c r="SG117" s="21"/>
      <c r="SH117" s="21">
        <f t="shared" si="1344"/>
        <v>0</v>
      </c>
      <c r="SI117" s="21"/>
      <c r="SJ117" s="21">
        <f t="shared" si="1345"/>
        <v>0</v>
      </c>
      <c r="SK117" s="21"/>
      <c r="SL117" s="21">
        <f t="shared" si="1346"/>
        <v>0</v>
      </c>
      <c r="SM117" s="21"/>
      <c r="SN117" s="21">
        <f t="shared" si="1661"/>
        <v>0</v>
      </c>
      <c r="SO117" s="21"/>
      <c r="SP117" s="21">
        <f t="shared" si="1348"/>
        <v>0</v>
      </c>
      <c r="SQ117" s="21"/>
      <c r="SR117" s="21">
        <f t="shared" si="1349"/>
        <v>0</v>
      </c>
      <c r="SS117" s="21"/>
      <c r="ST117" s="21">
        <f t="shared" si="1350"/>
        <v>0</v>
      </c>
      <c r="SU117" s="21"/>
      <c r="SV117" s="21">
        <f t="shared" si="1351"/>
        <v>0</v>
      </c>
      <c r="SW117" s="21"/>
      <c r="SX117" s="21">
        <f t="shared" si="1352"/>
        <v>0</v>
      </c>
      <c r="SY117" s="21"/>
      <c r="SZ117" s="21">
        <f t="shared" si="1353"/>
        <v>0</v>
      </c>
      <c r="TA117" s="21"/>
      <c r="TB117" s="21">
        <f t="shared" si="1354"/>
        <v>0</v>
      </c>
      <c r="TC117" s="21"/>
      <c r="TD117" s="21">
        <f t="shared" si="1662"/>
        <v>0</v>
      </c>
      <c r="TE117" s="21"/>
      <c r="TF117" s="21">
        <f t="shared" si="1356"/>
        <v>0</v>
      </c>
      <c r="TG117" s="21"/>
      <c r="TH117" s="21">
        <f t="shared" si="1357"/>
        <v>0</v>
      </c>
      <c r="TI117" s="21"/>
      <c r="TJ117" s="21">
        <f t="shared" si="1358"/>
        <v>0</v>
      </c>
      <c r="TK117" s="21"/>
      <c r="TL117" s="21">
        <f t="shared" si="1663"/>
        <v>0</v>
      </c>
      <c r="TM117" s="21"/>
      <c r="TN117" s="21">
        <f t="shared" si="1664"/>
        <v>0</v>
      </c>
      <c r="TO117" s="21"/>
      <c r="TP117" s="21">
        <f t="shared" si="1665"/>
        <v>0</v>
      </c>
      <c r="TQ117" s="21"/>
      <c r="TR117" s="21">
        <f t="shared" si="1666"/>
        <v>0</v>
      </c>
      <c r="TS117" s="21"/>
      <c r="TT117" s="21">
        <f t="shared" si="1667"/>
        <v>0</v>
      </c>
      <c r="TU117" s="21"/>
      <c r="TV117" s="21">
        <f t="shared" si="1668"/>
        <v>0</v>
      </c>
      <c r="TW117" s="21"/>
      <c r="TX117" s="21">
        <f t="shared" si="1669"/>
        <v>0</v>
      </c>
      <c r="TY117" s="21"/>
      <c r="TZ117" s="21">
        <f t="shared" si="1670"/>
        <v>0</v>
      </c>
      <c r="UA117" s="21"/>
      <c r="UB117" s="21">
        <f t="shared" si="1671"/>
        <v>0</v>
      </c>
      <c r="UC117" s="21"/>
      <c r="UD117" s="21">
        <f t="shared" si="1672"/>
        <v>0</v>
      </c>
      <c r="UE117" s="21"/>
      <c r="UF117" s="21">
        <f t="shared" si="1673"/>
        <v>0</v>
      </c>
      <c r="UG117" s="21"/>
      <c r="UH117" s="21">
        <f t="shared" si="1370"/>
        <v>0</v>
      </c>
      <c r="UI117" s="21"/>
      <c r="UJ117" s="21">
        <f t="shared" si="1674"/>
        <v>0</v>
      </c>
      <c r="UK117" s="21"/>
      <c r="UL117" s="21">
        <f t="shared" si="1675"/>
        <v>0</v>
      </c>
      <c r="UM117" s="21"/>
      <c r="UN117" s="21">
        <f t="shared" si="1676"/>
        <v>0</v>
      </c>
      <c r="UO117" s="21"/>
      <c r="UP117" s="21">
        <f t="shared" si="1677"/>
        <v>0</v>
      </c>
      <c r="UQ117" s="21"/>
      <c r="UR117" s="21">
        <f t="shared" si="1678"/>
        <v>0</v>
      </c>
      <c r="US117" s="21"/>
      <c r="UT117" s="21">
        <f t="shared" si="1679"/>
        <v>0</v>
      </c>
      <c r="UU117" s="21"/>
      <c r="UV117" s="21">
        <f t="shared" si="1377"/>
        <v>0</v>
      </c>
      <c r="UW117" s="21"/>
      <c r="UX117" s="21">
        <f t="shared" si="1680"/>
        <v>0</v>
      </c>
      <c r="UY117" s="21"/>
      <c r="UZ117" s="21">
        <f t="shared" si="1379"/>
        <v>0</v>
      </c>
      <c r="VA117" s="21"/>
      <c r="VB117" s="21">
        <f t="shared" si="1681"/>
        <v>0</v>
      </c>
      <c r="VC117" s="21"/>
      <c r="VD117" s="21">
        <f t="shared" si="1682"/>
        <v>0</v>
      </c>
      <c r="VE117" s="21"/>
      <c r="VF117" s="21">
        <f t="shared" si="1683"/>
        <v>0</v>
      </c>
      <c r="VG117" s="21"/>
      <c r="VH117" s="21">
        <f t="shared" si="1684"/>
        <v>0</v>
      </c>
      <c r="VI117" s="21"/>
      <c r="VJ117" s="21">
        <f t="shared" si="1685"/>
        <v>0</v>
      </c>
      <c r="VK117" s="21"/>
      <c r="VL117" s="21">
        <f t="shared" si="1686"/>
        <v>0</v>
      </c>
      <c r="VM117" s="21"/>
      <c r="VN117" s="21">
        <f t="shared" si="1687"/>
        <v>0</v>
      </c>
      <c r="VO117" s="21"/>
      <c r="VP117" s="21">
        <f t="shared" si="1688"/>
        <v>0</v>
      </c>
      <c r="VQ117" s="21"/>
      <c r="VR117" s="21">
        <f t="shared" si="1655"/>
        <v>0</v>
      </c>
      <c r="VS117" s="21"/>
      <c r="VT117" s="21">
        <f t="shared" si="1689"/>
        <v>0</v>
      </c>
      <c r="VU117" s="21"/>
      <c r="VV117" s="21">
        <f t="shared" si="1689"/>
        <v>0</v>
      </c>
      <c r="VW117" s="21"/>
      <c r="VX117" s="21">
        <f t="shared" si="1690"/>
        <v>0</v>
      </c>
      <c r="VY117" s="21"/>
      <c r="VZ117" s="21">
        <f t="shared" si="1690"/>
        <v>0</v>
      </c>
      <c r="WA117" s="21"/>
      <c r="WB117" s="21">
        <f t="shared" si="1690"/>
        <v>0</v>
      </c>
      <c r="WC117" s="21"/>
      <c r="WD117" s="21">
        <f t="shared" si="1690"/>
        <v>0</v>
      </c>
      <c r="WE117" s="21"/>
      <c r="WF117" s="21">
        <f t="shared" si="1690"/>
        <v>0</v>
      </c>
      <c r="WG117" s="21"/>
      <c r="WH117" s="21">
        <f t="shared" si="1690"/>
        <v>0</v>
      </c>
      <c r="WI117" s="21"/>
      <c r="WJ117" s="21">
        <f t="shared" si="1690"/>
        <v>0</v>
      </c>
      <c r="WK117" s="21"/>
      <c r="WL117" s="21">
        <f t="shared" si="1690"/>
        <v>0</v>
      </c>
      <c r="WM117" s="21"/>
      <c r="WN117" s="21">
        <f t="shared" si="1691"/>
        <v>0</v>
      </c>
      <c r="WO117" s="21"/>
      <c r="WP117" s="21">
        <f t="shared" si="1691"/>
        <v>0</v>
      </c>
      <c r="WQ117" s="21"/>
      <c r="WR117" s="21">
        <f t="shared" si="1691"/>
        <v>0</v>
      </c>
      <c r="WS117" s="21"/>
      <c r="WT117" s="21">
        <f t="shared" si="1691"/>
        <v>0</v>
      </c>
      <c r="WU117" s="21"/>
      <c r="WV117" s="21">
        <f t="shared" si="1691"/>
        <v>0</v>
      </c>
      <c r="WW117" s="21"/>
      <c r="WX117" s="21">
        <f t="shared" si="1691"/>
        <v>0</v>
      </c>
      <c r="WY117" s="21"/>
      <c r="WZ117" s="21">
        <f t="shared" si="1691"/>
        <v>0</v>
      </c>
      <c r="XA117" s="21"/>
      <c r="XB117" s="21">
        <f t="shared" si="1691"/>
        <v>0</v>
      </c>
      <c r="XC117" s="21"/>
      <c r="XD117" s="21">
        <f t="shared" si="1692"/>
        <v>0</v>
      </c>
      <c r="XE117" s="21"/>
      <c r="XF117" s="21">
        <f t="shared" si="1692"/>
        <v>0</v>
      </c>
      <c r="XG117" s="21"/>
      <c r="XH117" s="21">
        <f t="shared" si="1692"/>
        <v>0</v>
      </c>
      <c r="XI117" s="21"/>
      <c r="XJ117" s="21">
        <f t="shared" si="1692"/>
        <v>0</v>
      </c>
      <c r="XK117" s="21"/>
      <c r="XL117" s="21">
        <f t="shared" si="1692"/>
        <v>0</v>
      </c>
      <c r="XM117" s="21"/>
      <c r="XN117" s="21">
        <f t="shared" si="1692"/>
        <v>0</v>
      </c>
      <c r="XO117" s="21"/>
      <c r="XP117" s="21">
        <f t="shared" si="1692"/>
        <v>0</v>
      </c>
      <c r="XQ117" s="21"/>
      <c r="XR117" s="21">
        <f t="shared" si="1692"/>
        <v>0</v>
      </c>
      <c r="XS117" s="21"/>
      <c r="XT117" s="21">
        <f t="shared" si="1689"/>
        <v>0</v>
      </c>
      <c r="XU117" s="21"/>
      <c r="XV117" s="21">
        <f t="shared" si="1689"/>
        <v>0</v>
      </c>
      <c r="XW117" s="21"/>
      <c r="XX117" s="21">
        <f t="shared" si="1689"/>
        <v>0</v>
      </c>
      <c r="XY117" s="21"/>
      <c r="XZ117" s="21">
        <f t="shared" ref="XT117:XZ133" si="1736">IF($J117&gt;0,IF(AND(XZ$3&gt;=$N117,XZ$3&lt;=$O117),$J117/($O117-$N117+1),0),0)</f>
        <v>0</v>
      </c>
      <c r="YA117" s="21"/>
      <c r="YB117" s="21">
        <f t="shared" si="1392"/>
        <v>0</v>
      </c>
      <c r="YC117" s="21"/>
      <c r="YD117" s="21">
        <f t="shared" si="1393"/>
        <v>0</v>
      </c>
      <c r="YE117" s="21"/>
      <c r="YF117" s="21">
        <f t="shared" si="1394"/>
        <v>0</v>
      </c>
      <c r="YG117" s="21"/>
      <c r="YH117" s="21">
        <f t="shared" si="1395"/>
        <v>0</v>
      </c>
      <c r="YI117" s="21"/>
      <c r="YJ117" s="21">
        <f t="shared" si="1396"/>
        <v>0</v>
      </c>
      <c r="YK117" s="21"/>
      <c r="YL117" s="21">
        <f t="shared" si="1397"/>
        <v>0</v>
      </c>
      <c r="YM117" s="21"/>
      <c r="YN117" s="21">
        <f t="shared" si="1398"/>
        <v>0</v>
      </c>
      <c r="YO117" s="21"/>
      <c r="YP117" s="21">
        <f t="shared" si="1399"/>
        <v>0</v>
      </c>
      <c r="YQ117" s="21"/>
      <c r="YR117" s="21">
        <f t="shared" si="1400"/>
        <v>0</v>
      </c>
      <c r="YS117" s="21"/>
      <c r="YT117" s="21">
        <f t="shared" si="1693"/>
        <v>0</v>
      </c>
      <c r="YU117" s="21"/>
      <c r="YV117" s="21">
        <f t="shared" si="1402"/>
        <v>0</v>
      </c>
      <c r="YW117" s="21"/>
      <c r="YX117" s="21">
        <f t="shared" si="1403"/>
        <v>0</v>
      </c>
      <c r="YY117" s="21"/>
      <c r="YZ117" s="21">
        <f t="shared" si="1689"/>
        <v>0</v>
      </c>
      <c r="ZA117" s="21"/>
      <c r="ZB117" s="21">
        <f t="shared" si="1404"/>
        <v>0</v>
      </c>
      <c r="ZC117" s="21"/>
      <c r="ZD117" s="21">
        <f t="shared" si="1405"/>
        <v>0</v>
      </c>
      <c r="ZE117" s="21"/>
      <c r="ZF117" s="21">
        <f t="shared" si="1406"/>
        <v>0</v>
      </c>
      <c r="ZG117" s="21"/>
      <c r="ZH117" s="21">
        <f t="shared" si="1694"/>
        <v>0</v>
      </c>
      <c r="ZI117" s="21"/>
      <c r="ZJ117" s="21">
        <f t="shared" si="1408"/>
        <v>0</v>
      </c>
      <c r="ZK117" s="21"/>
      <c r="ZL117" s="21">
        <f t="shared" si="1409"/>
        <v>0</v>
      </c>
      <c r="ZM117" s="21"/>
      <c r="ZN117" s="21">
        <f t="shared" si="1695"/>
        <v>0</v>
      </c>
      <c r="ZO117" s="21"/>
      <c r="ZP117" s="21">
        <f t="shared" si="1411"/>
        <v>0</v>
      </c>
      <c r="ZQ117" s="21"/>
      <c r="ZR117" s="21">
        <f t="shared" si="1412"/>
        <v>0</v>
      </c>
      <c r="ZS117" s="21"/>
      <c r="ZT117" s="21">
        <f t="shared" si="1689"/>
        <v>0</v>
      </c>
      <c r="ZU117" s="21"/>
      <c r="ZV117" s="21">
        <f t="shared" si="1696"/>
        <v>0</v>
      </c>
      <c r="ZW117" s="21"/>
      <c r="ZX117" s="21">
        <f t="shared" si="1697"/>
        <v>0</v>
      </c>
      <c r="ZY117" s="21"/>
      <c r="ZZ117" s="21">
        <f t="shared" si="1697"/>
        <v>0</v>
      </c>
      <c r="AAA117" s="21"/>
      <c r="AAB117" s="21">
        <f t="shared" si="1698"/>
        <v>0</v>
      </c>
      <c r="AAC117" s="21"/>
      <c r="AAD117" s="21">
        <f t="shared" si="1698"/>
        <v>0</v>
      </c>
      <c r="AAE117" s="21"/>
      <c r="AAF117" s="21">
        <f t="shared" si="1699"/>
        <v>0</v>
      </c>
      <c r="AAG117" s="21"/>
      <c r="AAH117" s="21">
        <f t="shared" si="1699"/>
        <v>0</v>
      </c>
      <c r="AAI117" s="21"/>
      <c r="AAJ117" s="21">
        <f t="shared" si="1700"/>
        <v>0</v>
      </c>
      <c r="AAK117" s="21"/>
      <c r="AAL117" s="21">
        <f t="shared" si="1700"/>
        <v>0</v>
      </c>
      <c r="AAM117" s="21"/>
      <c r="AAN117" s="21">
        <f t="shared" si="1701"/>
        <v>0</v>
      </c>
      <c r="AAO117" s="21"/>
      <c r="AAP117" s="21">
        <f t="shared" si="1701"/>
        <v>0</v>
      </c>
      <c r="AAQ117" s="21"/>
      <c r="AAR117" s="21">
        <f t="shared" si="1702"/>
        <v>0</v>
      </c>
      <c r="AAS117" s="21"/>
      <c r="AAT117" s="21">
        <f t="shared" si="1702"/>
        <v>0</v>
      </c>
      <c r="AAU117" s="21"/>
      <c r="AAV117" s="21">
        <f t="shared" si="1703"/>
        <v>0</v>
      </c>
      <c r="AAW117" s="21"/>
      <c r="AAX117" s="21">
        <f t="shared" si="1703"/>
        <v>0</v>
      </c>
      <c r="AAY117" s="21"/>
      <c r="AAZ117" s="21">
        <f t="shared" si="1704"/>
        <v>0</v>
      </c>
      <c r="ABA117" s="21"/>
      <c r="ABB117" s="21">
        <f t="shared" si="1704"/>
        <v>0</v>
      </c>
      <c r="ABC117" s="21"/>
      <c r="ABD117" s="21">
        <f t="shared" si="1705"/>
        <v>0</v>
      </c>
      <c r="ABE117" s="21"/>
      <c r="ABF117" s="21">
        <f t="shared" si="1705"/>
        <v>0</v>
      </c>
      <c r="ABG117" s="21"/>
      <c r="ABH117" s="21">
        <f t="shared" si="1706"/>
        <v>0</v>
      </c>
      <c r="ABI117" s="21"/>
      <c r="ABJ117" s="21">
        <f t="shared" si="1706"/>
        <v>0</v>
      </c>
      <c r="ABK117" s="21"/>
      <c r="ABL117" s="21">
        <f t="shared" si="1707"/>
        <v>0</v>
      </c>
      <c r="ABM117" s="21"/>
      <c r="ABN117" s="21">
        <f t="shared" si="1707"/>
        <v>0</v>
      </c>
      <c r="ABO117" s="21"/>
      <c r="ABP117" s="21">
        <f t="shared" si="1708"/>
        <v>0</v>
      </c>
      <c r="ABQ117" s="21"/>
      <c r="ABR117" s="21">
        <f t="shared" si="1708"/>
        <v>0</v>
      </c>
      <c r="ABS117" s="21"/>
      <c r="ABT117" s="21">
        <f t="shared" si="1709"/>
        <v>0</v>
      </c>
      <c r="ABU117" s="21"/>
      <c r="ABV117" s="21">
        <f t="shared" si="1709"/>
        <v>0</v>
      </c>
      <c r="ABW117" s="21"/>
      <c r="ABX117" s="21">
        <f t="shared" si="1710"/>
        <v>0</v>
      </c>
      <c r="ABY117" s="21"/>
      <c r="ABZ117" s="21">
        <f t="shared" si="1710"/>
        <v>0</v>
      </c>
      <c r="ACA117" s="21"/>
      <c r="ACB117" s="21">
        <f t="shared" si="1711"/>
        <v>0</v>
      </c>
      <c r="ACC117" s="21"/>
      <c r="ACD117" s="21">
        <f t="shared" si="1711"/>
        <v>0</v>
      </c>
      <c r="ACE117" s="21"/>
      <c r="ACF117" s="21">
        <f t="shared" si="1712"/>
        <v>0</v>
      </c>
      <c r="ACG117" s="21"/>
      <c r="ACH117" s="21">
        <f t="shared" si="1712"/>
        <v>0</v>
      </c>
      <c r="ACI117" s="21"/>
      <c r="ACJ117" s="21">
        <f t="shared" si="1713"/>
        <v>0</v>
      </c>
      <c r="ACK117" s="21"/>
      <c r="ACL117" s="21">
        <f t="shared" si="1713"/>
        <v>0</v>
      </c>
      <c r="ACM117" s="21"/>
      <c r="ACN117" s="21">
        <f t="shared" si="1714"/>
        <v>0</v>
      </c>
      <c r="ACO117" s="21"/>
      <c r="ACP117" s="21">
        <f t="shared" si="1714"/>
        <v>0</v>
      </c>
      <c r="ACQ117" s="21"/>
      <c r="ACR117" s="21">
        <f t="shared" si="1715"/>
        <v>0</v>
      </c>
      <c r="ACS117" s="21"/>
      <c r="ACT117" s="21">
        <f t="shared" si="1715"/>
        <v>0</v>
      </c>
      <c r="ACU117" s="21"/>
      <c r="ACV117" s="21">
        <f t="shared" si="1716"/>
        <v>0</v>
      </c>
      <c r="ACW117" s="21"/>
      <c r="ACX117" s="21">
        <f t="shared" si="1716"/>
        <v>0</v>
      </c>
      <c r="ACY117" s="21"/>
      <c r="ACZ117" s="21">
        <f t="shared" si="1717"/>
        <v>0</v>
      </c>
      <c r="ADA117" s="21"/>
      <c r="ADB117" s="21">
        <f t="shared" si="1717"/>
        <v>0</v>
      </c>
      <c r="ADC117" s="21"/>
      <c r="ADD117" s="21">
        <f t="shared" si="1718"/>
        <v>0</v>
      </c>
      <c r="ADE117" s="21"/>
      <c r="ADF117" s="21">
        <f t="shared" si="1718"/>
        <v>0</v>
      </c>
      <c r="ADG117" s="21"/>
      <c r="ADH117" s="21">
        <f t="shared" si="1719"/>
        <v>0</v>
      </c>
      <c r="ADI117" s="21"/>
      <c r="ADJ117" s="21">
        <f t="shared" si="1719"/>
        <v>0</v>
      </c>
      <c r="ADK117" s="21"/>
      <c r="ADL117" s="21">
        <f t="shared" si="1720"/>
        <v>0</v>
      </c>
      <c r="ADM117" s="21"/>
      <c r="ADN117" s="21">
        <f t="shared" si="1720"/>
        <v>0</v>
      </c>
      <c r="ADO117" s="21"/>
      <c r="ADP117" s="21">
        <f t="shared" si="1720"/>
        <v>0</v>
      </c>
      <c r="ADQ117" s="21"/>
      <c r="ADR117" s="21">
        <f t="shared" si="1720"/>
        <v>0</v>
      </c>
      <c r="ADS117" s="21"/>
      <c r="ADT117" s="21">
        <f t="shared" si="1720"/>
        <v>0</v>
      </c>
      <c r="ADU117" s="21"/>
      <c r="ADV117" s="21">
        <f t="shared" si="1721"/>
        <v>0</v>
      </c>
      <c r="ADW117" s="21"/>
      <c r="ADX117" s="21">
        <f t="shared" si="1721"/>
        <v>0</v>
      </c>
      <c r="ADY117" s="21"/>
      <c r="ADZ117" s="21">
        <f t="shared" si="1721"/>
        <v>0</v>
      </c>
      <c r="AEA117" s="21"/>
      <c r="AEB117" s="21">
        <f t="shared" si="1721"/>
        <v>0</v>
      </c>
      <c r="AEC117" s="21"/>
      <c r="AED117" s="21">
        <f t="shared" si="1722"/>
        <v>0</v>
      </c>
      <c r="AEE117" s="21"/>
      <c r="AEF117" s="21">
        <f t="shared" si="1722"/>
        <v>0</v>
      </c>
      <c r="AEG117" s="21"/>
      <c r="AEH117" s="21">
        <f t="shared" si="1722"/>
        <v>0</v>
      </c>
      <c r="AEI117" s="21"/>
      <c r="AEJ117" s="21">
        <f t="shared" si="1722"/>
        <v>0</v>
      </c>
      <c r="AEK117" s="21"/>
      <c r="AEL117" s="21">
        <f t="shared" si="1722"/>
        <v>0</v>
      </c>
      <c r="AEM117" s="21"/>
      <c r="AEN117" s="21">
        <f t="shared" si="1723"/>
        <v>0</v>
      </c>
      <c r="AEO117" s="21"/>
      <c r="AEP117" s="21">
        <f t="shared" si="1723"/>
        <v>0</v>
      </c>
      <c r="AEQ117" s="21"/>
      <c r="AER117" s="21">
        <f t="shared" si="1723"/>
        <v>0</v>
      </c>
      <c r="AES117" s="21"/>
      <c r="AET117" s="21">
        <f t="shared" si="1723"/>
        <v>0</v>
      </c>
      <c r="AEU117" s="21"/>
      <c r="AEV117" s="21">
        <f t="shared" si="1724"/>
        <v>0</v>
      </c>
      <c r="AEW117" s="21"/>
      <c r="AEX117" s="21">
        <f t="shared" si="1724"/>
        <v>0</v>
      </c>
      <c r="AEY117" s="21"/>
      <c r="AEZ117" s="21">
        <f t="shared" si="1724"/>
        <v>0</v>
      </c>
      <c r="AFA117" s="21"/>
      <c r="AFB117" s="21">
        <f t="shared" si="1724"/>
        <v>0</v>
      </c>
      <c r="AFC117" s="21"/>
      <c r="AFD117" s="21">
        <f t="shared" si="1724"/>
        <v>0</v>
      </c>
      <c r="AFE117" s="21"/>
      <c r="AFF117" s="21">
        <f t="shared" si="1725"/>
        <v>0</v>
      </c>
      <c r="AFG117" s="21"/>
      <c r="AFH117" s="21">
        <f t="shared" si="1725"/>
        <v>0</v>
      </c>
      <c r="AFI117" s="21"/>
      <c r="AFJ117" s="21">
        <f t="shared" si="1725"/>
        <v>0</v>
      </c>
      <c r="AFK117" s="21"/>
      <c r="AFL117" s="21">
        <f t="shared" si="1725"/>
        <v>0</v>
      </c>
      <c r="AFM117" s="21"/>
      <c r="AFN117" s="21">
        <f t="shared" si="1726"/>
        <v>0</v>
      </c>
      <c r="AFO117" s="21"/>
      <c r="AFP117" s="21">
        <f t="shared" si="1726"/>
        <v>0</v>
      </c>
      <c r="AFQ117" s="21"/>
      <c r="AFR117" s="21">
        <f t="shared" si="1726"/>
        <v>0</v>
      </c>
      <c r="AFS117" s="21"/>
      <c r="AFT117" s="21">
        <f t="shared" si="1726"/>
        <v>0</v>
      </c>
      <c r="AFU117" s="21"/>
      <c r="AFV117" s="21">
        <f t="shared" si="1726"/>
        <v>0</v>
      </c>
      <c r="AFW117" s="21"/>
      <c r="AFX117" s="21">
        <f t="shared" si="1727"/>
        <v>0</v>
      </c>
      <c r="AFY117" s="21"/>
      <c r="AFZ117" s="21">
        <f t="shared" si="1727"/>
        <v>0</v>
      </c>
      <c r="AGA117" s="21"/>
      <c r="AGB117" s="21">
        <f t="shared" si="1727"/>
        <v>0</v>
      </c>
      <c r="AGC117" s="21"/>
      <c r="AGD117" s="21">
        <f t="shared" si="1727"/>
        <v>0</v>
      </c>
      <c r="AGE117" s="21"/>
      <c r="AGF117" s="21">
        <f t="shared" si="1728"/>
        <v>0</v>
      </c>
      <c r="AGG117" s="21"/>
      <c r="AGH117" s="21">
        <f t="shared" si="1728"/>
        <v>0</v>
      </c>
      <c r="AGI117" s="21"/>
      <c r="AGJ117" s="21">
        <f t="shared" si="1728"/>
        <v>0</v>
      </c>
      <c r="AGK117" s="21"/>
      <c r="AGL117" s="21">
        <f t="shared" si="1728"/>
        <v>0</v>
      </c>
      <c r="AGM117" s="21"/>
      <c r="AGN117" s="21">
        <f t="shared" si="1728"/>
        <v>0</v>
      </c>
      <c r="AGO117" s="21"/>
      <c r="AGP117" s="21">
        <f t="shared" si="1729"/>
        <v>0</v>
      </c>
      <c r="AGQ117" s="21"/>
      <c r="AGR117" s="21">
        <f t="shared" si="1729"/>
        <v>0</v>
      </c>
      <c r="AGS117" s="21"/>
      <c r="AGT117" s="21">
        <f t="shared" si="1729"/>
        <v>0</v>
      </c>
      <c r="AGU117" s="21"/>
      <c r="AGV117" s="21">
        <f t="shared" si="1729"/>
        <v>0</v>
      </c>
      <c r="AGW117" s="21"/>
      <c r="AGX117" s="21">
        <f t="shared" si="1730"/>
        <v>0</v>
      </c>
      <c r="AGY117" s="21"/>
      <c r="AGZ117" s="21">
        <f t="shared" si="1730"/>
        <v>0</v>
      </c>
      <c r="AHA117" s="21"/>
      <c r="AHB117" s="21">
        <f t="shared" si="1730"/>
        <v>0</v>
      </c>
      <c r="AHC117" s="21"/>
      <c r="AHD117" s="21">
        <f t="shared" si="1730"/>
        <v>0</v>
      </c>
      <c r="AHE117" s="21"/>
      <c r="AHF117" s="21">
        <f t="shared" si="1730"/>
        <v>0</v>
      </c>
      <c r="AHG117" s="21"/>
      <c r="AHH117" s="21">
        <f t="shared" si="1731"/>
        <v>0</v>
      </c>
      <c r="AHI117" s="21"/>
      <c r="AHJ117" s="21">
        <f t="shared" si="1731"/>
        <v>0</v>
      </c>
      <c r="AHK117" s="21"/>
      <c r="AHL117" s="21">
        <f t="shared" si="1731"/>
        <v>0</v>
      </c>
      <c r="AHM117" s="21"/>
      <c r="AHN117" s="21">
        <f t="shared" si="1731"/>
        <v>0</v>
      </c>
      <c r="AHO117" s="21"/>
      <c r="AHP117" s="21">
        <f t="shared" si="1732"/>
        <v>0</v>
      </c>
      <c r="AHQ117" s="21"/>
      <c r="AHR117" s="21">
        <f t="shared" si="1732"/>
        <v>0</v>
      </c>
      <c r="AHS117" s="21"/>
      <c r="AHT117" s="21">
        <f t="shared" si="1732"/>
        <v>0</v>
      </c>
      <c r="AHU117" s="21"/>
      <c r="AHV117" s="21">
        <f t="shared" si="1732"/>
        <v>0</v>
      </c>
      <c r="AHW117" s="21"/>
      <c r="AHX117" s="21">
        <f t="shared" si="1732"/>
        <v>0</v>
      </c>
      <c r="AHY117" s="21"/>
      <c r="AHZ117" s="21">
        <f t="shared" si="1733"/>
        <v>0</v>
      </c>
      <c r="AIA117" s="21"/>
      <c r="AIB117" s="21">
        <f t="shared" si="1733"/>
        <v>0</v>
      </c>
      <c r="AIC117" s="21"/>
      <c r="AID117" s="21">
        <f t="shared" si="1733"/>
        <v>0</v>
      </c>
      <c r="AIE117" s="21"/>
      <c r="AIF117" s="21">
        <f t="shared" si="1733"/>
        <v>0</v>
      </c>
      <c r="AIG117" s="21"/>
      <c r="AIH117" s="21">
        <f t="shared" si="1734"/>
        <v>0</v>
      </c>
      <c r="AII117" s="21"/>
      <c r="AIJ117" s="21">
        <f t="shared" si="1734"/>
        <v>0</v>
      </c>
      <c r="AIK117" s="21"/>
      <c r="AIL117" s="21">
        <f t="shared" si="1734"/>
        <v>0</v>
      </c>
      <c r="AIM117" s="21"/>
      <c r="AIN117" s="21">
        <f t="shared" si="1734"/>
        <v>0</v>
      </c>
      <c r="AIO117" s="21"/>
      <c r="AIP117" s="21">
        <f t="shared" si="1734"/>
        <v>0</v>
      </c>
      <c r="AIQ117" s="21"/>
      <c r="AIR117" s="21">
        <f t="shared" si="1735"/>
        <v>0</v>
      </c>
      <c r="AIS117" s="21"/>
      <c r="AIT117" s="21">
        <f t="shared" si="1735"/>
        <v>0</v>
      </c>
      <c r="AIU117" s="21"/>
      <c r="AIV117" s="21">
        <f t="shared" si="1735"/>
        <v>0</v>
      </c>
      <c r="AIW117" s="21"/>
      <c r="AIX117" s="21">
        <f t="shared" si="1735"/>
        <v>0</v>
      </c>
      <c r="AIY117" s="21"/>
      <c r="AIZ117" s="21">
        <f t="shared" si="1689"/>
        <v>0</v>
      </c>
      <c r="AJA117" s="21"/>
    </row>
    <row r="118" spans="2:937" ht="13.5" customHeight="1" x14ac:dyDescent="0.25">
      <c r="B118" s="31">
        <v>113</v>
      </c>
      <c r="C118" s="192" t="s">
        <v>209</v>
      </c>
      <c r="D118" s="67" t="s">
        <v>169</v>
      </c>
      <c r="E118" s="194" t="s">
        <v>404</v>
      </c>
      <c r="F118" s="194" t="str">
        <f>_xlfn.XLOOKUP(D118,'WTG PH-III'!$D$5:$D$198,'WTG PH-III'!$B$5:$B$198,0,0,1)</f>
        <v>PSS-14</v>
      </c>
      <c r="G118" s="22" t="s">
        <v>537</v>
      </c>
      <c r="H118" s="22" t="s">
        <v>559</v>
      </c>
      <c r="I118" s="61">
        <v>10</v>
      </c>
      <c r="J118" s="21">
        <v>253</v>
      </c>
      <c r="K118" s="21">
        <f t="shared" si="1458"/>
        <v>253.00000000000006</v>
      </c>
      <c r="L118" s="21">
        <f t="shared" si="1459"/>
        <v>253</v>
      </c>
      <c r="M118" s="21">
        <f t="shared" si="1460"/>
        <v>0</v>
      </c>
      <c r="N118" s="95">
        <f>VLOOKUP(D118,'WTG PH-III'!$D$5:$U$198,17,0)</f>
        <v>45807</v>
      </c>
      <c r="O118" s="95">
        <f>VLOOKUP(D118,'WTG PH-III'!$D$5:$U$198,18,0)</f>
        <v>45816</v>
      </c>
      <c r="P118" s="21">
        <f t="shared" si="1461"/>
        <v>0</v>
      </c>
      <c r="Q118" s="21"/>
      <c r="R118" s="21">
        <f t="shared" si="1462"/>
        <v>0</v>
      </c>
      <c r="S118" s="21"/>
      <c r="T118" s="21">
        <f t="shared" si="1463"/>
        <v>0</v>
      </c>
      <c r="U118" s="21"/>
      <c r="V118" s="21">
        <f t="shared" si="1464"/>
        <v>0</v>
      </c>
      <c r="W118" s="21"/>
      <c r="X118" s="21">
        <f t="shared" si="1465"/>
        <v>0</v>
      </c>
      <c r="Y118" s="21"/>
      <c r="Z118" s="21">
        <f t="shared" si="1466"/>
        <v>0</v>
      </c>
      <c r="AA118" s="21"/>
      <c r="AB118" s="21">
        <f t="shared" si="1467"/>
        <v>0</v>
      </c>
      <c r="AC118" s="21"/>
      <c r="AD118" s="21">
        <f t="shared" si="1468"/>
        <v>0</v>
      </c>
      <c r="AE118" s="21"/>
      <c r="AF118" s="21">
        <f t="shared" si="1469"/>
        <v>0</v>
      </c>
      <c r="AG118" s="21"/>
      <c r="AH118" s="21">
        <f t="shared" si="1470"/>
        <v>0</v>
      </c>
      <c r="AI118" s="21"/>
      <c r="AJ118" s="21">
        <f t="shared" si="1471"/>
        <v>0</v>
      </c>
      <c r="AK118" s="21"/>
      <c r="AL118" s="21">
        <f t="shared" si="1472"/>
        <v>0</v>
      </c>
      <c r="AM118" s="21"/>
      <c r="AN118" s="21">
        <f t="shared" si="1473"/>
        <v>0</v>
      </c>
      <c r="AO118" s="21"/>
      <c r="AP118" s="21">
        <f t="shared" si="1474"/>
        <v>0</v>
      </c>
      <c r="AQ118" s="21"/>
      <c r="AR118" s="21">
        <f t="shared" si="1475"/>
        <v>0</v>
      </c>
      <c r="AS118" s="21"/>
      <c r="AT118" s="21">
        <f t="shared" si="1476"/>
        <v>0</v>
      </c>
      <c r="AU118" s="21"/>
      <c r="AV118" s="21">
        <f t="shared" si="1477"/>
        <v>0</v>
      </c>
      <c r="AW118" s="21"/>
      <c r="AX118" s="21">
        <f t="shared" si="1478"/>
        <v>0</v>
      </c>
      <c r="AY118" s="21"/>
      <c r="AZ118" s="21">
        <f t="shared" si="1479"/>
        <v>0</v>
      </c>
      <c r="BA118" s="21"/>
      <c r="BB118" s="21">
        <f t="shared" si="1480"/>
        <v>0</v>
      </c>
      <c r="BC118" s="21"/>
      <c r="BD118" s="21">
        <f t="shared" si="1481"/>
        <v>0</v>
      </c>
      <c r="BE118" s="21"/>
      <c r="BF118" s="21">
        <f t="shared" si="1482"/>
        <v>0</v>
      </c>
      <c r="BG118" s="21"/>
      <c r="BH118" s="21">
        <f t="shared" si="1483"/>
        <v>0</v>
      </c>
      <c r="BI118" s="21"/>
      <c r="BJ118" s="21">
        <f t="shared" si="1484"/>
        <v>0</v>
      </c>
      <c r="BK118" s="21"/>
      <c r="BL118" s="21">
        <f t="shared" si="1485"/>
        <v>0</v>
      </c>
      <c r="BM118" s="21"/>
      <c r="BN118" s="21">
        <f t="shared" si="1486"/>
        <v>0</v>
      </c>
      <c r="BO118" s="21"/>
      <c r="BP118" s="21">
        <f t="shared" si="1487"/>
        <v>0</v>
      </c>
      <c r="BQ118" s="21"/>
      <c r="BR118" s="21">
        <f t="shared" si="1488"/>
        <v>0</v>
      </c>
      <c r="BS118" s="21"/>
      <c r="BT118" s="21">
        <f t="shared" si="1489"/>
        <v>0</v>
      </c>
      <c r="BU118" s="21"/>
      <c r="BV118" s="21">
        <f t="shared" si="1490"/>
        <v>0</v>
      </c>
      <c r="BW118" s="21"/>
      <c r="BX118" s="21">
        <f t="shared" si="1491"/>
        <v>0</v>
      </c>
      <c r="BY118" s="21"/>
      <c r="BZ118" s="21">
        <f t="shared" si="1492"/>
        <v>0</v>
      </c>
      <c r="CA118" s="21"/>
      <c r="CB118" s="21">
        <f t="shared" si="1493"/>
        <v>0</v>
      </c>
      <c r="CC118" s="21"/>
      <c r="CD118" s="21">
        <f t="shared" si="1494"/>
        <v>0</v>
      </c>
      <c r="CE118" s="21"/>
      <c r="CF118" s="21">
        <f t="shared" si="1495"/>
        <v>0</v>
      </c>
      <c r="CG118" s="21"/>
      <c r="CH118" s="21">
        <f t="shared" si="1496"/>
        <v>0</v>
      </c>
      <c r="CI118" s="21"/>
      <c r="CJ118" s="21">
        <f t="shared" si="1497"/>
        <v>0</v>
      </c>
      <c r="CK118" s="21"/>
      <c r="CL118" s="21">
        <f t="shared" si="1498"/>
        <v>0</v>
      </c>
      <c r="CM118" s="21"/>
      <c r="CN118" s="21">
        <f t="shared" si="1499"/>
        <v>0</v>
      </c>
      <c r="CO118" s="21"/>
      <c r="CP118" s="21">
        <f t="shared" si="1500"/>
        <v>0</v>
      </c>
      <c r="CQ118" s="21"/>
      <c r="CR118" s="21">
        <f t="shared" si="1501"/>
        <v>0</v>
      </c>
      <c r="CS118" s="21"/>
      <c r="CT118" s="21">
        <f t="shared" si="1502"/>
        <v>0</v>
      </c>
      <c r="CU118" s="21"/>
      <c r="CV118" s="21">
        <f t="shared" si="1503"/>
        <v>0</v>
      </c>
      <c r="CW118" s="21"/>
      <c r="CX118" s="21">
        <f t="shared" si="1504"/>
        <v>0</v>
      </c>
      <c r="CY118" s="21"/>
      <c r="CZ118" s="21">
        <f t="shared" si="1505"/>
        <v>0</v>
      </c>
      <c r="DA118" s="21"/>
      <c r="DB118" s="21">
        <f t="shared" si="1506"/>
        <v>0</v>
      </c>
      <c r="DC118" s="21"/>
      <c r="DD118" s="21">
        <f t="shared" si="1507"/>
        <v>0</v>
      </c>
      <c r="DE118" s="21"/>
      <c r="DF118" s="21">
        <f t="shared" si="1508"/>
        <v>0</v>
      </c>
      <c r="DG118" s="21"/>
      <c r="DH118" s="21">
        <f t="shared" si="1509"/>
        <v>0</v>
      </c>
      <c r="DI118" s="21"/>
      <c r="DJ118" s="21">
        <f t="shared" si="1510"/>
        <v>0</v>
      </c>
      <c r="DK118" s="21"/>
      <c r="DL118" s="21">
        <f t="shared" si="1511"/>
        <v>0</v>
      </c>
      <c r="DM118" s="21"/>
      <c r="DN118" s="21">
        <f t="shared" si="1512"/>
        <v>0</v>
      </c>
      <c r="DO118" s="21"/>
      <c r="DP118" s="21">
        <f t="shared" si="1513"/>
        <v>0</v>
      </c>
      <c r="DQ118" s="21"/>
      <c r="DR118" s="21">
        <f t="shared" si="1514"/>
        <v>0</v>
      </c>
      <c r="DS118" s="21"/>
      <c r="DT118" s="21">
        <f t="shared" si="1515"/>
        <v>0</v>
      </c>
      <c r="DU118" s="21"/>
      <c r="DV118" s="21">
        <f t="shared" si="1516"/>
        <v>0</v>
      </c>
      <c r="DW118" s="21"/>
      <c r="DX118" s="21">
        <f t="shared" si="1517"/>
        <v>0</v>
      </c>
      <c r="DY118" s="21"/>
      <c r="DZ118" s="21">
        <f t="shared" si="1518"/>
        <v>0</v>
      </c>
      <c r="EA118" s="21"/>
      <c r="EB118" s="21">
        <f t="shared" si="1519"/>
        <v>0</v>
      </c>
      <c r="EC118" s="21"/>
      <c r="ED118" s="21">
        <f t="shared" si="1520"/>
        <v>0</v>
      </c>
      <c r="EE118" s="21"/>
      <c r="EF118" s="21">
        <f t="shared" si="1521"/>
        <v>0</v>
      </c>
      <c r="EG118" s="21"/>
      <c r="EH118" s="21">
        <f t="shared" si="1522"/>
        <v>0</v>
      </c>
      <c r="EI118" s="21"/>
      <c r="EJ118" s="21">
        <f t="shared" si="1523"/>
        <v>0</v>
      </c>
      <c r="EK118" s="21"/>
      <c r="EL118" s="21">
        <f t="shared" si="1524"/>
        <v>0</v>
      </c>
      <c r="EM118" s="21"/>
      <c r="EN118" s="21">
        <f t="shared" si="1525"/>
        <v>0</v>
      </c>
      <c r="EO118" s="21"/>
      <c r="EP118" s="21">
        <f t="shared" si="1526"/>
        <v>0</v>
      </c>
      <c r="EQ118" s="21"/>
      <c r="ER118" s="21">
        <f t="shared" si="1527"/>
        <v>0</v>
      </c>
      <c r="ES118" s="21"/>
      <c r="ET118" s="21">
        <f t="shared" si="1528"/>
        <v>0</v>
      </c>
      <c r="EU118" s="21"/>
      <c r="EV118" s="21">
        <f t="shared" si="1529"/>
        <v>0</v>
      </c>
      <c r="EW118" s="21"/>
      <c r="EX118" s="21">
        <f t="shared" si="1530"/>
        <v>0</v>
      </c>
      <c r="EY118" s="21"/>
      <c r="EZ118" s="21">
        <f t="shared" si="1531"/>
        <v>0</v>
      </c>
      <c r="FA118" s="21"/>
      <c r="FB118" s="21">
        <f t="shared" si="1532"/>
        <v>0</v>
      </c>
      <c r="FC118" s="21"/>
      <c r="FD118" s="21">
        <f t="shared" si="1533"/>
        <v>0</v>
      </c>
      <c r="FE118" s="21"/>
      <c r="FF118" s="21">
        <f t="shared" si="1534"/>
        <v>0</v>
      </c>
      <c r="FG118" s="21"/>
      <c r="FH118" s="21">
        <f t="shared" si="1535"/>
        <v>0</v>
      </c>
      <c r="FI118" s="21"/>
      <c r="FJ118" s="21">
        <f t="shared" si="1536"/>
        <v>0</v>
      </c>
      <c r="FK118" s="21"/>
      <c r="FL118" s="21">
        <f t="shared" si="1537"/>
        <v>0</v>
      </c>
      <c r="FM118" s="21"/>
      <c r="FN118" s="21">
        <f t="shared" si="1538"/>
        <v>0</v>
      </c>
      <c r="FO118" s="21"/>
      <c r="FP118" s="21">
        <f t="shared" si="1539"/>
        <v>0</v>
      </c>
      <c r="FQ118" s="21"/>
      <c r="FR118" s="21">
        <f t="shared" si="1540"/>
        <v>0</v>
      </c>
      <c r="FS118" s="21"/>
      <c r="FT118" s="21">
        <f t="shared" si="1541"/>
        <v>0</v>
      </c>
      <c r="FU118" s="21"/>
      <c r="FV118" s="21">
        <f t="shared" si="1542"/>
        <v>0</v>
      </c>
      <c r="FW118" s="21"/>
      <c r="FX118" s="21">
        <f t="shared" si="1543"/>
        <v>0</v>
      </c>
      <c r="FY118" s="21"/>
      <c r="FZ118" s="21">
        <f t="shared" si="1544"/>
        <v>0</v>
      </c>
      <c r="GA118" s="21"/>
      <c r="GB118" s="21">
        <f t="shared" si="1545"/>
        <v>0</v>
      </c>
      <c r="GC118" s="21"/>
      <c r="GD118" s="21">
        <f t="shared" si="1546"/>
        <v>0</v>
      </c>
      <c r="GE118" s="21"/>
      <c r="GF118" s="21">
        <f t="shared" si="1547"/>
        <v>0</v>
      </c>
      <c r="GG118" s="21"/>
      <c r="GH118" s="21">
        <f t="shared" si="1548"/>
        <v>0</v>
      </c>
      <c r="GI118" s="21"/>
      <c r="GJ118" s="21">
        <f t="shared" si="1549"/>
        <v>0</v>
      </c>
      <c r="GK118" s="21"/>
      <c r="GL118" s="21">
        <f t="shared" si="1550"/>
        <v>0</v>
      </c>
      <c r="GM118" s="21"/>
      <c r="GN118" s="21">
        <f t="shared" si="1551"/>
        <v>0</v>
      </c>
      <c r="GO118" s="21"/>
      <c r="GP118" s="21">
        <f t="shared" si="1552"/>
        <v>0</v>
      </c>
      <c r="GQ118" s="21"/>
      <c r="GR118" s="21">
        <f t="shared" si="1553"/>
        <v>0</v>
      </c>
      <c r="GS118" s="21"/>
      <c r="GT118" s="21">
        <f t="shared" si="1554"/>
        <v>0</v>
      </c>
      <c r="GU118" s="21"/>
      <c r="GV118" s="21">
        <f t="shared" si="1555"/>
        <v>0</v>
      </c>
      <c r="GW118" s="21"/>
      <c r="GX118" s="21">
        <f t="shared" si="1556"/>
        <v>0</v>
      </c>
      <c r="GY118" s="21"/>
      <c r="GZ118" s="21">
        <f t="shared" si="1557"/>
        <v>0</v>
      </c>
      <c r="HA118" s="21"/>
      <c r="HB118" s="21">
        <f t="shared" si="1558"/>
        <v>0</v>
      </c>
      <c r="HC118" s="21"/>
      <c r="HD118" s="21">
        <f t="shared" si="1559"/>
        <v>0</v>
      </c>
      <c r="HE118" s="21"/>
      <c r="HF118" s="21">
        <f t="shared" si="1560"/>
        <v>0</v>
      </c>
      <c r="HG118" s="21"/>
      <c r="HH118" s="21">
        <f t="shared" si="1561"/>
        <v>0</v>
      </c>
      <c r="HI118" s="21"/>
      <c r="HJ118" s="21">
        <f t="shared" si="1562"/>
        <v>0</v>
      </c>
      <c r="HK118" s="21"/>
      <c r="HL118" s="21">
        <f t="shared" si="1563"/>
        <v>0</v>
      </c>
      <c r="HM118" s="21"/>
      <c r="HN118" s="21">
        <f t="shared" si="1564"/>
        <v>0</v>
      </c>
      <c r="HO118" s="21"/>
      <c r="HP118" s="21">
        <f t="shared" si="1565"/>
        <v>0</v>
      </c>
      <c r="HQ118" s="21"/>
      <c r="HR118" s="21">
        <f t="shared" si="1566"/>
        <v>0</v>
      </c>
      <c r="HS118" s="21"/>
      <c r="HT118" s="21">
        <f t="shared" si="1567"/>
        <v>0</v>
      </c>
      <c r="HU118" s="21"/>
      <c r="HV118" s="21">
        <f t="shared" si="1568"/>
        <v>0</v>
      </c>
      <c r="HW118" s="21"/>
      <c r="HX118" s="21">
        <f t="shared" si="1569"/>
        <v>0</v>
      </c>
      <c r="HY118" s="21"/>
      <c r="HZ118" s="21">
        <f t="shared" si="1570"/>
        <v>0</v>
      </c>
      <c r="IA118" s="21"/>
      <c r="IB118" s="21">
        <f t="shared" si="1571"/>
        <v>0</v>
      </c>
      <c r="IC118" s="21"/>
      <c r="ID118" s="21">
        <f t="shared" si="1572"/>
        <v>0</v>
      </c>
      <c r="IE118" s="21"/>
      <c r="IF118" s="21">
        <f t="shared" si="1573"/>
        <v>0</v>
      </c>
      <c r="IG118" s="21"/>
      <c r="IH118" s="21">
        <f t="shared" si="1574"/>
        <v>0</v>
      </c>
      <c r="II118" s="21"/>
      <c r="IJ118" s="21">
        <f t="shared" si="1575"/>
        <v>0</v>
      </c>
      <c r="IK118" s="21"/>
      <c r="IL118" s="21">
        <f t="shared" si="1576"/>
        <v>0</v>
      </c>
      <c r="IM118" s="21"/>
      <c r="IN118" s="21">
        <f t="shared" si="1577"/>
        <v>0</v>
      </c>
      <c r="IO118" s="21"/>
      <c r="IP118" s="21">
        <f t="shared" si="1578"/>
        <v>0</v>
      </c>
      <c r="IQ118" s="21"/>
      <c r="IR118" s="21">
        <f t="shared" si="1579"/>
        <v>0</v>
      </c>
      <c r="IS118" s="21"/>
      <c r="IT118" s="21">
        <f t="shared" si="1580"/>
        <v>0</v>
      </c>
      <c r="IU118" s="21"/>
      <c r="IV118" s="21">
        <f t="shared" si="1581"/>
        <v>0</v>
      </c>
      <c r="IW118" s="21"/>
      <c r="IX118" s="21">
        <f t="shared" si="1582"/>
        <v>0</v>
      </c>
      <c r="IY118" s="21"/>
      <c r="IZ118" s="21">
        <f t="shared" si="1583"/>
        <v>0</v>
      </c>
      <c r="JA118" s="21"/>
      <c r="JB118" s="21">
        <f t="shared" si="1584"/>
        <v>0</v>
      </c>
      <c r="JC118" s="21"/>
      <c r="JD118" s="21">
        <f t="shared" si="1585"/>
        <v>0</v>
      </c>
      <c r="JE118" s="21"/>
      <c r="JF118" s="21">
        <f t="shared" si="1586"/>
        <v>0</v>
      </c>
      <c r="JG118" s="21"/>
      <c r="JH118" s="21">
        <f t="shared" si="1587"/>
        <v>0</v>
      </c>
      <c r="JI118" s="21"/>
      <c r="JJ118" s="21">
        <f t="shared" si="1588"/>
        <v>0</v>
      </c>
      <c r="JK118" s="21"/>
      <c r="JL118" s="21">
        <f t="shared" si="1589"/>
        <v>0</v>
      </c>
      <c r="JM118" s="21"/>
      <c r="JN118" s="21">
        <f t="shared" si="1590"/>
        <v>0</v>
      </c>
      <c r="JO118" s="21"/>
      <c r="JP118" s="21">
        <f t="shared" si="1591"/>
        <v>0</v>
      </c>
      <c r="JQ118" s="21"/>
      <c r="JR118" s="21">
        <f t="shared" si="1592"/>
        <v>0</v>
      </c>
      <c r="JS118" s="21"/>
      <c r="JT118" s="21">
        <f t="shared" si="1593"/>
        <v>0</v>
      </c>
      <c r="JU118" s="21"/>
      <c r="JV118" s="21">
        <f t="shared" si="1594"/>
        <v>0</v>
      </c>
      <c r="JW118" s="21"/>
      <c r="JX118" s="21">
        <f t="shared" si="1595"/>
        <v>0</v>
      </c>
      <c r="JY118" s="21"/>
      <c r="JZ118" s="21">
        <f t="shared" si="1596"/>
        <v>0</v>
      </c>
      <c r="KA118" s="21"/>
      <c r="KB118" s="21">
        <f t="shared" si="1597"/>
        <v>0</v>
      </c>
      <c r="KC118" s="21"/>
      <c r="KD118" s="21">
        <f t="shared" si="1598"/>
        <v>0</v>
      </c>
      <c r="KE118" s="21"/>
      <c r="KF118" s="21">
        <f t="shared" si="1599"/>
        <v>0</v>
      </c>
      <c r="KG118" s="21"/>
      <c r="KH118" s="21">
        <f t="shared" si="1600"/>
        <v>0</v>
      </c>
      <c r="KI118" s="21"/>
      <c r="KJ118" s="21">
        <f t="shared" si="1601"/>
        <v>0</v>
      </c>
      <c r="KK118" s="21"/>
      <c r="KL118" s="21">
        <f t="shared" si="1602"/>
        <v>0</v>
      </c>
      <c r="KM118" s="21"/>
      <c r="KN118" s="21">
        <f t="shared" si="1603"/>
        <v>0</v>
      </c>
      <c r="KO118" s="21"/>
      <c r="KP118" s="21">
        <f t="shared" si="1604"/>
        <v>0</v>
      </c>
      <c r="KQ118" s="21"/>
      <c r="KR118" s="21">
        <f t="shared" si="1605"/>
        <v>0</v>
      </c>
      <c r="KS118" s="21"/>
      <c r="KT118" s="21">
        <f t="shared" si="1606"/>
        <v>0</v>
      </c>
      <c r="KU118" s="21"/>
      <c r="KV118" s="21">
        <f t="shared" si="1607"/>
        <v>0</v>
      </c>
      <c r="KW118" s="21"/>
      <c r="KX118" s="21">
        <f t="shared" si="1608"/>
        <v>0</v>
      </c>
      <c r="KY118" s="21"/>
      <c r="KZ118" s="21">
        <f t="shared" si="1609"/>
        <v>0</v>
      </c>
      <c r="LA118" s="21"/>
      <c r="LB118" s="21">
        <f t="shared" si="1610"/>
        <v>0</v>
      </c>
      <c r="LC118" s="21"/>
      <c r="LD118" s="21">
        <f t="shared" si="1611"/>
        <v>0</v>
      </c>
      <c r="LE118" s="21"/>
      <c r="LF118" s="21">
        <f t="shared" si="1612"/>
        <v>0</v>
      </c>
      <c r="LG118" s="21"/>
      <c r="LH118" s="21">
        <f t="shared" si="1613"/>
        <v>0</v>
      </c>
      <c r="LI118" s="21"/>
      <c r="LJ118" s="21">
        <f t="shared" si="1614"/>
        <v>0</v>
      </c>
      <c r="LK118" s="21"/>
      <c r="LL118" s="21">
        <f t="shared" si="1615"/>
        <v>0</v>
      </c>
      <c r="LM118" s="21"/>
      <c r="LN118" s="21">
        <f t="shared" si="1616"/>
        <v>0</v>
      </c>
      <c r="LO118" s="21"/>
      <c r="LP118" s="21">
        <f t="shared" si="1617"/>
        <v>0</v>
      </c>
      <c r="LQ118" s="21"/>
      <c r="LR118" s="21">
        <f t="shared" si="1618"/>
        <v>0</v>
      </c>
      <c r="LS118" s="21"/>
      <c r="LT118" s="21">
        <f t="shared" si="1619"/>
        <v>0</v>
      </c>
      <c r="LU118" s="21"/>
      <c r="LV118" s="21">
        <f t="shared" si="1620"/>
        <v>0</v>
      </c>
      <c r="LW118" s="21"/>
      <c r="LX118" s="21">
        <f t="shared" si="1621"/>
        <v>0</v>
      </c>
      <c r="LY118" s="21"/>
      <c r="LZ118" s="21">
        <f t="shared" si="1622"/>
        <v>0</v>
      </c>
      <c r="MA118" s="21"/>
      <c r="MB118" s="21">
        <f t="shared" si="1623"/>
        <v>0</v>
      </c>
      <c r="MC118" s="21"/>
      <c r="MD118" s="21">
        <f t="shared" si="1624"/>
        <v>25.3</v>
      </c>
      <c r="ME118" s="21"/>
      <c r="MF118" s="21">
        <f t="shared" si="1625"/>
        <v>25.3</v>
      </c>
      <c r="MG118" s="21"/>
      <c r="MH118" s="21">
        <f t="shared" si="1626"/>
        <v>25.3</v>
      </c>
      <c r="MI118" s="21"/>
      <c r="MJ118" s="21">
        <f t="shared" si="1627"/>
        <v>25.3</v>
      </c>
      <c r="MK118" s="21"/>
      <c r="ML118" s="21">
        <f t="shared" si="1628"/>
        <v>25.3</v>
      </c>
      <c r="MM118" s="21"/>
      <c r="MN118" s="21">
        <f t="shared" si="1629"/>
        <v>25.3</v>
      </c>
      <c r="MO118" s="21"/>
      <c r="MP118" s="21">
        <f t="shared" si="1630"/>
        <v>25.3</v>
      </c>
      <c r="MQ118" s="21"/>
      <c r="MR118" s="21">
        <f t="shared" si="1631"/>
        <v>25.3</v>
      </c>
      <c r="MS118" s="21"/>
      <c r="MT118" s="21">
        <f t="shared" si="1632"/>
        <v>25.3</v>
      </c>
      <c r="MU118" s="21"/>
      <c r="MV118" s="21">
        <f t="shared" si="1633"/>
        <v>25.3</v>
      </c>
      <c r="MW118" s="21"/>
      <c r="MX118" s="21">
        <f t="shared" si="1634"/>
        <v>0</v>
      </c>
      <c r="MY118" s="21"/>
      <c r="MZ118" s="21">
        <f t="shared" si="1635"/>
        <v>0</v>
      </c>
      <c r="NA118" s="21"/>
      <c r="NB118" s="21">
        <f t="shared" si="1636"/>
        <v>0</v>
      </c>
      <c r="NC118" s="21"/>
      <c r="ND118" s="21">
        <f t="shared" si="1637"/>
        <v>0</v>
      </c>
      <c r="NE118" s="21"/>
      <c r="NF118" s="21">
        <f t="shared" si="1638"/>
        <v>0</v>
      </c>
      <c r="NG118" s="21"/>
      <c r="NH118" s="21">
        <f t="shared" si="1639"/>
        <v>0</v>
      </c>
      <c r="NI118" s="21"/>
      <c r="NJ118" s="21">
        <f t="shared" si="1640"/>
        <v>0</v>
      </c>
      <c r="NK118" s="21"/>
      <c r="NL118" s="21">
        <f t="shared" si="1641"/>
        <v>0</v>
      </c>
      <c r="NM118" s="21"/>
      <c r="NN118" s="21">
        <f t="shared" si="1642"/>
        <v>0</v>
      </c>
      <c r="NO118" s="21"/>
      <c r="NP118" s="21">
        <f t="shared" si="1643"/>
        <v>0</v>
      </c>
      <c r="NQ118" s="21"/>
      <c r="NR118" s="21">
        <f t="shared" si="1644"/>
        <v>0</v>
      </c>
      <c r="NS118" s="21"/>
      <c r="NT118" s="21">
        <f t="shared" si="1645"/>
        <v>0</v>
      </c>
      <c r="NU118" s="21"/>
      <c r="NV118" s="21">
        <f t="shared" si="1646"/>
        <v>0</v>
      </c>
      <c r="NW118" s="21"/>
      <c r="NX118" s="21">
        <f t="shared" si="1647"/>
        <v>0</v>
      </c>
      <c r="NY118" s="21"/>
      <c r="NZ118" s="21">
        <f t="shared" si="1648"/>
        <v>0</v>
      </c>
      <c r="OA118" s="21"/>
      <c r="OB118" s="21">
        <f t="shared" si="1649"/>
        <v>0</v>
      </c>
      <c r="OC118" s="21"/>
      <c r="OD118" s="21">
        <f t="shared" si="1650"/>
        <v>0</v>
      </c>
      <c r="OE118" s="21"/>
      <c r="OF118" s="21">
        <f t="shared" si="1651"/>
        <v>0</v>
      </c>
      <c r="OG118" s="21"/>
      <c r="OH118" s="21">
        <f t="shared" si="1652"/>
        <v>0</v>
      </c>
      <c r="OI118" s="21"/>
      <c r="OJ118" s="21">
        <f t="shared" si="1653"/>
        <v>0</v>
      </c>
      <c r="OK118" s="21"/>
      <c r="OL118" s="21">
        <f t="shared" si="1654"/>
        <v>0</v>
      </c>
      <c r="OM118" s="21"/>
      <c r="ON118" s="21">
        <f t="shared" si="1655"/>
        <v>0</v>
      </c>
      <c r="OO118" s="21"/>
      <c r="OP118" s="21">
        <f t="shared" si="1655"/>
        <v>0</v>
      </c>
      <c r="OQ118" s="21"/>
      <c r="OR118" s="21">
        <f t="shared" si="1655"/>
        <v>0</v>
      </c>
      <c r="OS118" s="21"/>
      <c r="OT118" s="21">
        <f t="shared" si="1655"/>
        <v>0</v>
      </c>
      <c r="OU118" s="21"/>
      <c r="OV118" s="21">
        <f t="shared" si="1655"/>
        <v>0</v>
      </c>
      <c r="OW118" s="21"/>
      <c r="OX118" s="21">
        <f t="shared" si="1655"/>
        <v>0</v>
      </c>
      <c r="OY118" s="21"/>
      <c r="OZ118" s="21">
        <f t="shared" si="1655"/>
        <v>0</v>
      </c>
      <c r="PA118" s="21"/>
      <c r="PB118" s="21">
        <f t="shared" si="1656"/>
        <v>0</v>
      </c>
      <c r="PC118" s="21"/>
      <c r="PD118" s="21">
        <f t="shared" si="1656"/>
        <v>0</v>
      </c>
      <c r="PE118" s="21"/>
      <c r="PF118" s="21">
        <f t="shared" si="1656"/>
        <v>0</v>
      </c>
      <c r="PG118" s="21"/>
      <c r="PH118" s="21">
        <f t="shared" si="1656"/>
        <v>0</v>
      </c>
      <c r="PI118" s="21"/>
      <c r="PJ118" s="21">
        <f t="shared" si="1656"/>
        <v>0</v>
      </c>
      <c r="PK118" s="21"/>
      <c r="PL118" s="21">
        <f t="shared" si="1656"/>
        <v>0</v>
      </c>
      <c r="PM118" s="21"/>
      <c r="PN118" s="21">
        <f t="shared" si="1657"/>
        <v>0</v>
      </c>
      <c r="PO118" s="21"/>
      <c r="PP118" s="21">
        <f t="shared" si="1657"/>
        <v>0</v>
      </c>
      <c r="PQ118" s="21"/>
      <c r="PR118" s="21">
        <f t="shared" si="1657"/>
        <v>0</v>
      </c>
      <c r="PS118" s="21"/>
      <c r="PT118" s="21">
        <f t="shared" si="1657"/>
        <v>0</v>
      </c>
      <c r="PU118" s="21"/>
      <c r="PV118" s="21">
        <f t="shared" si="1657"/>
        <v>0</v>
      </c>
      <c r="PW118" s="21"/>
      <c r="PX118" s="21">
        <f t="shared" si="1657"/>
        <v>0</v>
      </c>
      <c r="PY118" s="21"/>
      <c r="PZ118" s="21">
        <f t="shared" si="1658"/>
        <v>0</v>
      </c>
      <c r="QA118" s="21"/>
      <c r="QB118" s="21">
        <f t="shared" si="1658"/>
        <v>0</v>
      </c>
      <c r="QC118" s="21"/>
      <c r="QD118" s="21">
        <f t="shared" si="1658"/>
        <v>0</v>
      </c>
      <c r="QE118" s="21"/>
      <c r="QF118" s="21">
        <f t="shared" si="1658"/>
        <v>0</v>
      </c>
      <c r="QG118" s="21"/>
      <c r="QH118" s="21">
        <f t="shared" si="1658"/>
        <v>0</v>
      </c>
      <c r="QI118" s="21"/>
      <c r="QJ118" s="21">
        <f t="shared" si="1658"/>
        <v>0</v>
      </c>
      <c r="QK118" s="21"/>
      <c r="QL118" s="21">
        <f t="shared" si="1659"/>
        <v>0</v>
      </c>
      <c r="QM118" s="21"/>
      <c r="QN118" s="21">
        <f t="shared" si="1659"/>
        <v>0</v>
      </c>
      <c r="QO118" s="21"/>
      <c r="QP118" s="21">
        <f t="shared" si="1659"/>
        <v>0</v>
      </c>
      <c r="QQ118" s="21"/>
      <c r="QR118" s="21">
        <f t="shared" si="1659"/>
        <v>0</v>
      </c>
      <c r="QS118" s="21"/>
      <c r="QT118" s="21">
        <f t="shared" si="1659"/>
        <v>0</v>
      </c>
      <c r="QU118" s="21"/>
      <c r="QV118" s="21">
        <f t="shared" si="1659"/>
        <v>0</v>
      </c>
      <c r="QW118" s="21"/>
      <c r="QX118" s="21">
        <f t="shared" si="1660"/>
        <v>0</v>
      </c>
      <c r="QY118" s="21"/>
      <c r="QZ118" s="21">
        <f t="shared" si="1660"/>
        <v>0</v>
      </c>
      <c r="RA118" s="21"/>
      <c r="RB118" s="21">
        <f t="shared" si="1660"/>
        <v>0</v>
      </c>
      <c r="RC118" s="21"/>
      <c r="RD118" s="21">
        <f t="shared" si="1660"/>
        <v>0</v>
      </c>
      <c r="RE118" s="21"/>
      <c r="RF118" s="21">
        <f t="shared" si="1660"/>
        <v>0</v>
      </c>
      <c r="RG118" s="21"/>
      <c r="RH118" s="21">
        <f t="shared" si="1660"/>
        <v>0</v>
      </c>
      <c r="RI118" s="21"/>
      <c r="RJ118" s="21">
        <f t="shared" si="1332"/>
        <v>0</v>
      </c>
      <c r="RK118" s="21"/>
      <c r="RL118" s="21">
        <f t="shared" si="1333"/>
        <v>0</v>
      </c>
      <c r="RM118" s="21"/>
      <c r="RN118" s="21">
        <f t="shared" si="1334"/>
        <v>0</v>
      </c>
      <c r="RO118" s="21"/>
      <c r="RP118" s="21">
        <f t="shared" si="1335"/>
        <v>0</v>
      </c>
      <c r="RQ118" s="21"/>
      <c r="RR118" s="21">
        <f t="shared" si="1336"/>
        <v>0</v>
      </c>
      <c r="RS118" s="21"/>
      <c r="RT118" s="21">
        <f t="shared" si="1337"/>
        <v>0</v>
      </c>
      <c r="RU118" s="21"/>
      <c r="RV118" s="21">
        <f t="shared" si="1338"/>
        <v>0</v>
      </c>
      <c r="RW118" s="21"/>
      <c r="RX118" s="21">
        <f t="shared" si="1339"/>
        <v>0</v>
      </c>
      <c r="RY118" s="21"/>
      <c r="RZ118" s="21">
        <f t="shared" si="1340"/>
        <v>0</v>
      </c>
      <c r="SA118" s="21"/>
      <c r="SB118" s="21">
        <f t="shared" si="1341"/>
        <v>0</v>
      </c>
      <c r="SC118" s="21"/>
      <c r="SD118" s="21">
        <f t="shared" si="1342"/>
        <v>0</v>
      </c>
      <c r="SE118" s="21"/>
      <c r="SF118" s="21">
        <f t="shared" si="1343"/>
        <v>0</v>
      </c>
      <c r="SG118" s="21"/>
      <c r="SH118" s="21">
        <f t="shared" si="1344"/>
        <v>0</v>
      </c>
      <c r="SI118" s="21"/>
      <c r="SJ118" s="21">
        <f t="shared" si="1345"/>
        <v>0</v>
      </c>
      <c r="SK118" s="21"/>
      <c r="SL118" s="21">
        <f t="shared" si="1346"/>
        <v>0</v>
      </c>
      <c r="SM118" s="21"/>
      <c r="SN118" s="21">
        <f t="shared" si="1661"/>
        <v>0</v>
      </c>
      <c r="SO118" s="21"/>
      <c r="SP118" s="21">
        <f t="shared" si="1348"/>
        <v>0</v>
      </c>
      <c r="SQ118" s="21"/>
      <c r="SR118" s="21">
        <f t="shared" si="1349"/>
        <v>0</v>
      </c>
      <c r="SS118" s="21"/>
      <c r="ST118" s="21">
        <f t="shared" si="1350"/>
        <v>0</v>
      </c>
      <c r="SU118" s="21"/>
      <c r="SV118" s="21">
        <f t="shared" si="1351"/>
        <v>0</v>
      </c>
      <c r="SW118" s="21"/>
      <c r="SX118" s="21">
        <f t="shared" si="1352"/>
        <v>0</v>
      </c>
      <c r="SY118" s="21"/>
      <c r="SZ118" s="21">
        <f t="shared" si="1353"/>
        <v>0</v>
      </c>
      <c r="TA118" s="21"/>
      <c r="TB118" s="21">
        <f t="shared" si="1354"/>
        <v>0</v>
      </c>
      <c r="TC118" s="21"/>
      <c r="TD118" s="21">
        <f t="shared" si="1662"/>
        <v>0</v>
      </c>
      <c r="TE118" s="21"/>
      <c r="TF118" s="21">
        <f t="shared" si="1356"/>
        <v>0</v>
      </c>
      <c r="TG118" s="21"/>
      <c r="TH118" s="21">
        <f t="shared" si="1357"/>
        <v>0</v>
      </c>
      <c r="TI118" s="21"/>
      <c r="TJ118" s="21">
        <f t="shared" si="1358"/>
        <v>0</v>
      </c>
      <c r="TK118" s="21"/>
      <c r="TL118" s="21">
        <f t="shared" si="1663"/>
        <v>0</v>
      </c>
      <c r="TM118" s="21"/>
      <c r="TN118" s="21">
        <f t="shared" si="1664"/>
        <v>0</v>
      </c>
      <c r="TO118" s="21"/>
      <c r="TP118" s="21">
        <f t="shared" si="1665"/>
        <v>0</v>
      </c>
      <c r="TQ118" s="21"/>
      <c r="TR118" s="21">
        <f t="shared" si="1666"/>
        <v>0</v>
      </c>
      <c r="TS118" s="21"/>
      <c r="TT118" s="21">
        <f t="shared" si="1667"/>
        <v>0</v>
      </c>
      <c r="TU118" s="21"/>
      <c r="TV118" s="21">
        <f t="shared" si="1668"/>
        <v>0</v>
      </c>
      <c r="TW118" s="21"/>
      <c r="TX118" s="21">
        <f t="shared" si="1669"/>
        <v>0</v>
      </c>
      <c r="TY118" s="21"/>
      <c r="TZ118" s="21">
        <f t="shared" si="1670"/>
        <v>0</v>
      </c>
      <c r="UA118" s="21"/>
      <c r="UB118" s="21">
        <f t="shared" si="1671"/>
        <v>0</v>
      </c>
      <c r="UC118" s="21"/>
      <c r="UD118" s="21">
        <f t="shared" si="1672"/>
        <v>0</v>
      </c>
      <c r="UE118" s="21"/>
      <c r="UF118" s="21">
        <f t="shared" si="1673"/>
        <v>0</v>
      </c>
      <c r="UG118" s="21"/>
      <c r="UH118" s="21">
        <f t="shared" si="1370"/>
        <v>0</v>
      </c>
      <c r="UI118" s="21"/>
      <c r="UJ118" s="21">
        <f t="shared" si="1674"/>
        <v>0</v>
      </c>
      <c r="UK118" s="21"/>
      <c r="UL118" s="21">
        <f t="shared" si="1675"/>
        <v>0</v>
      </c>
      <c r="UM118" s="21"/>
      <c r="UN118" s="21">
        <f t="shared" si="1676"/>
        <v>0</v>
      </c>
      <c r="UO118" s="21"/>
      <c r="UP118" s="21">
        <f t="shared" si="1677"/>
        <v>0</v>
      </c>
      <c r="UQ118" s="21"/>
      <c r="UR118" s="21">
        <f t="shared" si="1678"/>
        <v>0</v>
      </c>
      <c r="US118" s="21"/>
      <c r="UT118" s="21">
        <f t="shared" si="1679"/>
        <v>0</v>
      </c>
      <c r="UU118" s="21"/>
      <c r="UV118" s="21">
        <f t="shared" si="1377"/>
        <v>0</v>
      </c>
      <c r="UW118" s="21"/>
      <c r="UX118" s="21">
        <f t="shared" si="1680"/>
        <v>0</v>
      </c>
      <c r="UY118" s="21"/>
      <c r="UZ118" s="21">
        <f t="shared" si="1379"/>
        <v>0</v>
      </c>
      <c r="VA118" s="21"/>
      <c r="VB118" s="21">
        <f t="shared" si="1681"/>
        <v>0</v>
      </c>
      <c r="VC118" s="21">
        <v>18</v>
      </c>
      <c r="VD118" s="21">
        <f t="shared" si="1682"/>
        <v>0</v>
      </c>
      <c r="VE118" s="21">
        <v>28</v>
      </c>
      <c r="VF118" s="21">
        <f t="shared" si="1683"/>
        <v>0</v>
      </c>
      <c r="VG118" s="21">
        <v>20</v>
      </c>
      <c r="VH118" s="21">
        <f t="shared" si="1684"/>
        <v>0</v>
      </c>
      <c r="VI118" s="21">
        <v>14</v>
      </c>
      <c r="VJ118" s="21">
        <f t="shared" si="1685"/>
        <v>0</v>
      </c>
      <c r="VK118" s="21">
        <v>27</v>
      </c>
      <c r="VL118" s="21">
        <f t="shared" si="1686"/>
        <v>0</v>
      </c>
      <c r="VM118" s="21"/>
      <c r="VN118" s="21">
        <f t="shared" si="1687"/>
        <v>0</v>
      </c>
      <c r="VO118" s="21">
        <v>33</v>
      </c>
      <c r="VP118" s="21">
        <f t="shared" si="1688"/>
        <v>0</v>
      </c>
      <c r="VQ118" s="21">
        <v>36</v>
      </c>
      <c r="VR118" s="21">
        <f t="shared" si="1655"/>
        <v>0</v>
      </c>
      <c r="VS118" s="21">
        <v>30</v>
      </c>
      <c r="VT118" s="21">
        <f t="shared" si="1689"/>
        <v>0</v>
      </c>
      <c r="VU118" s="21"/>
      <c r="VV118" s="21">
        <f t="shared" si="1689"/>
        <v>0</v>
      </c>
      <c r="VW118" s="21">
        <v>30</v>
      </c>
      <c r="VX118" s="21">
        <f t="shared" si="1690"/>
        <v>0</v>
      </c>
      <c r="VY118" s="21">
        <v>17</v>
      </c>
      <c r="VZ118" s="21">
        <f t="shared" si="1690"/>
        <v>0</v>
      </c>
      <c r="WA118" s="21"/>
      <c r="WB118" s="21">
        <f t="shared" si="1690"/>
        <v>0</v>
      </c>
      <c r="WC118" s="21"/>
      <c r="WD118" s="21">
        <f t="shared" si="1690"/>
        <v>0</v>
      </c>
      <c r="WE118" s="21"/>
      <c r="WF118" s="21">
        <f t="shared" si="1690"/>
        <v>0</v>
      </c>
      <c r="WG118" s="21"/>
      <c r="WH118" s="21">
        <f t="shared" si="1690"/>
        <v>0</v>
      </c>
      <c r="WI118" s="21"/>
      <c r="WJ118" s="21">
        <f t="shared" si="1690"/>
        <v>0</v>
      </c>
      <c r="WK118" s="21"/>
      <c r="WL118" s="21">
        <f t="shared" si="1690"/>
        <v>0</v>
      </c>
      <c r="WM118" s="21"/>
      <c r="WN118" s="21">
        <f t="shared" si="1691"/>
        <v>0</v>
      </c>
      <c r="WO118" s="21"/>
      <c r="WP118" s="21">
        <f t="shared" si="1691"/>
        <v>0</v>
      </c>
      <c r="WQ118" s="21"/>
      <c r="WR118" s="21">
        <f t="shared" si="1691"/>
        <v>0</v>
      </c>
      <c r="WS118" s="21"/>
      <c r="WT118" s="21">
        <f t="shared" si="1691"/>
        <v>0</v>
      </c>
      <c r="WU118" s="21"/>
      <c r="WV118" s="21">
        <f t="shared" si="1691"/>
        <v>0</v>
      </c>
      <c r="WW118" s="21"/>
      <c r="WX118" s="21">
        <f t="shared" si="1691"/>
        <v>0</v>
      </c>
      <c r="WY118" s="21"/>
      <c r="WZ118" s="21">
        <f t="shared" si="1691"/>
        <v>0</v>
      </c>
      <c r="XA118" s="21"/>
      <c r="XB118" s="21">
        <f t="shared" si="1691"/>
        <v>0</v>
      </c>
      <c r="XC118" s="21"/>
      <c r="XD118" s="21">
        <f t="shared" si="1692"/>
        <v>0</v>
      </c>
      <c r="XE118" s="21"/>
      <c r="XF118" s="21">
        <f t="shared" si="1692"/>
        <v>0</v>
      </c>
      <c r="XG118" s="21"/>
      <c r="XH118" s="21">
        <f t="shared" si="1692"/>
        <v>0</v>
      </c>
      <c r="XI118" s="21"/>
      <c r="XJ118" s="21">
        <f t="shared" si="1692"/>
        <v>0</v>
      </c>
      <c r="XK118" s="21"/>
      <c r="XL118" s="21">
        <f t="shared" si="1692"/>
        <v>0</v>
      </c>
      <c r="XM118" s="21"/>
      <c r="XN118" s="21">
        <f t="shared" si="1692"/>
        <v>0</v>
      </c>
      <c r="XO118" s="21"/>
      <c r="XP118" s="21">
        <f t="shared" si="1692"/>
        <v>0</v>
      </c>
      <c r="XQ118" s="21"/>
      <c r="XR118" s="21">
        <f t="shared" si="1692"/>
        <v>0</v>
      </c>
      <c r="XS118" s="21"/>
      <c r="XT118" s="21">
        <f t="shared" si="1736"/>
        <v>0</v>
      </c>
      <c r="XU118" s="21"/>
      <c r="XV118" s="21">
        <f t="shared" si="1736"/>
        <v>0</v>
      </c>
      <c r="XW118" s="21"/>
      <c r="XX118" s="21">
        <f t="shared" si="1736"/>
        <v>0</v>
      </c>
      <c r="XY118" s="21"/>
      <c r="XZ118" s="21">
        <f t="shared" si="1736"/>
        <v>0</v>
      </c>
      <c r="YA118" s="21"/>
      <c r="YB118" s="21">
        <f t="shared" si="1392"/>
        <v>0</v>
      </c>
      <c r="YC118" s="21"/>
      <c r="YD118" s="21">
        <f t="shared" si="1393"/>
        <v>0</v>
      </c>
      <c r="YE118" s="21"/>
      <c r="YF118" s="21">
        <f t="shared" si="1394"/>
        <v>0</v>
      </c>
      <c r="YG118" s="21"/>
      <c r="YH118" s="21">
        <f t="shared" si="1395"/>
        <v>0</v>
      </c>
      <c r="YI118" s="21"/>
      <c r="YJ118" s="21">
        <f t="shared" si="1396"/>
        <v>0</v>
      </c>
      <c r="YK118" s="21"/>
      <c r="YL118" s="21">
        <f t="shared" si="1397"/>
        <v>0</v>
      </c>
      <c r="YM118" s="21"/>
      <c r="YN118" s="21">
        <f t="shared" si="1398"/>
        <v>0</v>
      </c>
      <c r="YO118" s="21"/>
      <c r="YP118" s="21">
        <f t="shared" si="1399"/>
        <v>0</v>
      </c>
      <c r="YQ118" s="21"/>
      <c r="YR118" s="21">
        <f t="shared" si="1400"/>
        <v>0</v>
      </c>
      <c r="YS118" s="21"/>
      <c r="YT118" s="21">
        <f t="shared" si="1693"/>
        <v>0</v>
      </c>
      <c r="YU118" s="21"/>
      <c r="YV118" s="21">
        <f t="shared" si="1402"/>
        <v>0</v>
      </c>
      <c r="YW118" s="21"/>
      <c r="YX118" s="21">
        <f t="shared" si="1403"/>
        <v>0</v>
      </c>
      <c r="YY118" s="21"/>
      <c r="YZ118" s="21">
        <f t="shared" si="1689"/>
        <v>0</v>
      </c>
      <c r="ZA118" s="21"/>
      <c r="ZB118" s="21">
        <f t="shared" si="1404"/>
        <v>0</v>
      </c>
      <c r="ZC118" s="21"/>
      <c r="ZD118" s="21">
        <f t="shared" si="1405"/>
        <v>0</v>
      </c>
      <c r="ZE118" s="21"/>
      <c r="ZF118" s="21">
        <f t="shared" si="1406"/>
        <v>0</v>
      </c>
      <c r="ZG118" s="21"/>
      <c r="ZH118" s="21">
        <f t="shared" si="1694"/>
        <v>0</v>
      </c>
      <c r="ZI118" s="21"/>
      <c r="ZJ118" s="21">
        <f t="shared" si="1408"/>
        <v>0</v>
      </c>
      <c r="ZK118" s="21"/>
      <c r="ZL118" s="21">
        <f t="shared" si="1409"/>
        <v>0</v>
      </c>
      <c r="ZM118" s="21"/>
      <c r="ZN118" s="21">
        <f t="shared" si="1695"/>
        <v>0</v>
      </c>
      <c r="ZO118" s="21"/>
      <c r="ZP118" s="21">
        <f t="shared" si="1411"/>
        <v>0</v>
      </c>
      <c r="ZQ118" s="21"/>
      <c r="ZR118" s="21">
        <f t="shared" si="1412"/>
        <v>0</v>
      </c>
      <c r="ZS118" s="21"/>
      <c r="ZT118" s="21">
        <f t="shared" si="1689"/>
        <v>0</v>
      </c>
      <c r="ZU118" s="21"/>
      <c r="ZV118" s="21">
        <f t="shared" si="1696"/>
        <v>0</v>
      </c>
      <c r="ZW118" s="21"/>
      <c r="ZX118" s="21">
        <f t="shared" si="1697"/>
        <v>0</v>
      </c>
      <c r="ZY118" s="21"/>
      <c r="ZZ118" s="21">
        <f t="shared" si="1697"/>
        <v>0</v>
      </c>
      <c r="AAA118" s="21"/>
      <c r="AAB118" s="21">
        <f t="shared" si="1698"/>
        <v>0</v>
      </c>
      <c r="AAC118" s="21"/>
      <c r="AAD118" s="21">
        <f t="shared" si="1698"/>
        <v>0</v>
      </c>
      <c r="AAE118" s="21"/>
      <c r="AAF118" s="21">
        <f t="shared" si="1699"/>
        <v>0</v>
      </c>
      <c r="AAG118" s="21"/>
      <c r="AAH118" s="21">
        <f t="shared" si="1699"/>
        <v>0</v>
      </c>
      <c r="AAI118" s="21"/>
      <c r="AAJ118" s="21">
        <f t="shared" si="1700"/>
        <v>0</v>
      </c>
      <c r="AAK118" s="21"/>
      <c r="AAL118" s="21">
        <f t="shared" si="1700"/>
        <v>0</v>
      </c>
      <c r="AAM118" s="21"/>
      <c r="AAN118" s="21">
        <f t="shared" si="1701"/>
        <v>0</v>
      </c>
      <c r="AAO118" s="21"/>
      <c r="AAP118" s="21">
        <f t="shared" si="1701"/>
        <v>0</v>
      </c>
      <c r="AAQ118" s="21"/>
      <c r="AAR118" s="21">
        <f t="shared" si="1702"/>
        <v>0</v>
      </c>
      <c r="AAS118" s="21"/>
      <c r="AAT118" s="21">
        <f t="shared" si="1702"/>
        <v>0</v>
      </c>
      <c r="AAU118" s="21"/>
      <c r="AAV118" s="21">
        <f t="shared" si="1703"/>
        <v>0</v>
      </c>
      <c r="AAW118" s="21"/>
      <c r="AAX118" s="21">
        <f t="shared" si="1703"/>
        <v>0</v>
      </c>
      <c r="AAY118" s="21"/>
      <c r="AAZ118" s="21">
        <f t="shared" si="1704"/>
        <v>0</v>
      </c>
      <c r="ABA118" s="21"/>
      <c r="ABB118" s="21">
        <f t="shared" si="1704"/>
        <v>0</v>
      </c>
      <c r="ABC118" s="21"/>
      <c r="ABD118" s="21">
        <f t="shared" si="1705"/>
        <v>0</v>
      </c>
      <c r="ABE118" s="21"/>
      <c r="ABF118" s="21">
        <f t="shared" si="1705"/>
        <v>0</v>
      </c>
      <c r="ABG118" s="21"/>
      <c r="ABH118" s="21">
        <f t="shared" si="1706"/>
        <v>0</v>
      </c>
      <c r="ABI118" s="21"/>
      <c r="ABJ118" s="21">
        <f t="shared" si="1706"/>
        <v>0</v>
      </c>
      <c r="ABK118" s="21"/>
      <c r="ABL118" s="21">
        <f t="shared" si="1707"/>
        <v>0</v>
      </c>
      <c r="ABM118" s="21"/>
      <c r="ABN118" s="21">
        <f t="shared" si="1707"/>
        <v>0</v>
      </c>
      <c r="ABO118" s="21"/>
      <c r="ABP118" s="21">
        <f t="shared" si="1708"/>
        <v>0</v>
      </c>
      <c r="ABQ118" s="21"/>
      <c r="ABR118" s="21">
        <f t="shared" si="1708"/>
        <v>0</v>
      </c>
      <c r="ABS118" s="21"/>
      <c r="ABT118" s="21">
        <f t="shared" si="1709"/>
        <v>0</v>
      </c>
      <c r="ABU118" s="21"/>
      <c r="ABV118" s="21">
        <f t="shared" si="1709"/>
        <v>0</v>
      </c>
      <c r="ABW118" s="21"/>
      <c r="ABX118" s="21">
        <f t="shared" si="1710"/>
        <v>0</v>
      </c>
      <c r="ABY118" s="21"/>
      <c r="ABZ118" s="21">
        <f t="shared" si="1710"/>
        <v>0</v>
      </c>
      <c r="ACA118" s="21"/>
      <c r="ACB118" s="21">
        <f t="shared" si="1711"/>
        <v>0</v>
      </c>
      <c r="ACC118" s="21"/>
      <c r="ACD118" s="21">
        <f t="shared" si="1711"/>
        <v>0</v>
      </c>
      <c r="ACE118" s="21"/>
      <c r="ACF118" s="21">
        <f t="shared" si="1712"/>
        <v>0</v>
      </c>
      <c r="ACG118" s="21"/>
      <c r="ACH118" s="21">
        <f t="shared" si="1712"/>
        <v>0</v>
      </c>
      <c r="ACI118" s="21"/>
      <c r="ACJ118" s="21">
        <f t="shared" si="1713"/>
        <v>0</v>
      </c>
      <c r="ACK118" s="21"/>
      <c r="ACL118" s="21">
        <f t="shared" si="1713"/>
        <v>0</v>
      </c>
      <c r="ACM118" s="21"/>
      <c r="ACN118" s="21">
        <f t="shared" si="1714"/>
        <v>0</v>
      </c>
      <c r="ACO118" s="21"/>
      <c r="ACP118" s="21">
        <f t="shared" si="1714"/>
        <v>0</v>
      </c>
      <c r="ACQ118" s="21"/>
      <c r="ACR118" s="21">
        <f t="shared" si="1715"/>
        <v>0</v>
      </c>
      <c r="ACS118" s="21"/>
      <c r="ACT118" s="21">
        <f t="shared" si="1715"/>
        <v>0</v>
      </c>
      <c r="ACU118" s="21"/>
      <c r="ACV118" s="21">
        <f t="shared" si="1716"/>
        <v>0</v>
      </c>
      <c r="ACW118" s="21"/>
      <c r="ACX118" s="21">
        <f t="shared" si="1716"/>
        <v>0</v>
      </c>
      <c r="ACY118" s="21"/>
      <c r="ACZ118" s="21">
        <f t="shared" si="1717"/>
        <v>0</v>
      </c>
      <c r="ADA118" s="21"/>
      <c r="ADB118" s="21">
        <f t="shared" si="1717"/>
        <v>0</v>
      </c>
      <c r="ADC118" s="21"/>
      <c r="ADD118" s="21">
        <f t="shared" si="1718"/>
        <v>0</v>
      </c>
      <c r="ADE118" s="21"/>
      <c r="ADF118" s="21">
        <f t="shared" si="1718"/>
        <v>0</v>
      </c>
      <c r="ADG118" s="21"/>
      <c r="ADH118" s="21">
        <f t="shared" si="1719"/>
        <v>0</v>
      </c>
      <c r="ADI118" s="21"/>
      <c r="ADJ118" s="21">
        <f t="shared" si="1719"/>
        <v>0</v>
      </c>
      <c r="ADK118" s="21"/>
      <c r="ADL118" s="21">
        <f t="shared" si="1720"/>
        <v>0</v>
      </c>
      <c r="ADM118" s="21"/>
      <c r="ADN118" s="21">
        <f t="shared" si="1720"/>
        <v>0</v>
      </c>
      <c r="ADO118" s="21"/>
      <c r="ADP118" s="21">
        <f t="shared" si="1720"/>
        <v>0</v>
      </c>
      <c r="ADQ118" s="21"/>
      <c r="ADR118" s="21">
        <f t="shared" si="1720"/>
        <v>0</v>
      </c>
      <c r="ADS118" s="21"/>
      <c r="ADT118" s="21">
        <f t="shared" si="1720"/>
        <v>0</v>
      </c>
      <c r="ADU118" s="21"/>
      <c r="ADV118" s="21">
        <f t="shared" si="1721"/>
        <v>0</v>
      </c>
      <c r="ADW118" s="21"/>
      <c r="ADX118" s="21">
        <f t="shared" si="1721"/>
        <v>0</v>
      </c>
      <c r="ADY118" s="21"/>
      <c r="ADZ118" s="21">
        <f t="shared" si="1721"/>
        <v>0</v>
      </c>
      <c r="AEA118" s="21"/>
      <c r="AEB118" s="21">
        <f t="shared" si="1721"/>
        <v>0</v>
      </c>
      <c r="AEC118" s="21"/>
      <c r="AED118" s="21">
        <f t="shared" si="1722"/>
        <v>0</v>
      </c>
      <c r="AEE118" s="21"/>
      <c r="AEF118" s="21">
        <f t="shared" si="1722"/>
        <v>0</v>
      </c>
      <c r="AEG118" s="21"/>
      <c r="AEH118" s="21">
        <f t="shared" si="1722"/>
        <v>0</v>
      </c>
      <c r="AEI118" s="21"/>
      <c r="AEJ118" s="21">
        <f t="shared" si="1722"/>
        <v>0</v>
      </c>
      <c r="AEK118" s="21"/>
      <c r="AEL118" s="21">
        <f t="shared" si="1722"/>
        <v>0</v>
      </c>
      <c r="AEM118" s="21"/>
      <c r="AEN118" s="21">
        <f t="shared" si="1723"/>
        <v>0</v>
      </c>
      <c r="AEO118" s="21"/>
      <c r="AEP118" s="21">
        <f t="shared" si="1723"/>
        <v>0</v>
      </c>
      <c r="AEQ118" s="21"/>
      <c r="AER118" s="21">
        <f t="shared" si="1723"/>
        <v>0</v>
      </c>
      <c r="AES118" s="21"/>
      <c r="AET118" s="21">
        <f t="shared" si="1723"/>
        <v>0</v>
      </c>
      <c r="AEU118" s="21"/>
      <c r="AEV118" s="21">
        <f t="shared" si="1724"/>
        <v>0</v>
      </c>
      <c r="AEW118" s="21"/>
      <c r="AEX118" s="21">
        <f t="shared" si="1724"/>
        <v>0</v>
      </c>
      <c r="AEY118" s="21"/>
      <c r="AEZ118" s="21">
        <f t="shared" si="1724"/>
        <v>0</v>
      </c>
      <c r="AFA118" s="21"/>
      <c r="AFB118" s="21">
        <f t="shared" si="1724"/>
        <v>0</v>
      </c>
      <c r="AFC118" s="21"/>
      <c r="AFD118" s="21">
        <f t="shared" si="1724"/>
        <v>0</v>
      </c>
      <c r="AFE118" s="21"/>
      <c r="AFF118" s="21">
        <f t="shared" si="1725"/>
        <v>0</v>
      </c>
      <c r="AFG118" s="21"/>
      <c r="AFH118" s="21">
        <f t="shared" si="1725"/>
        <v>0</v>
      </c>
      <c r="AFI118" s="21"/>
      <c r="AFJ118" s="21">
        <f t="shared" si="1725"/>
        <v>0</v>
      </c>
      <c r="AFK118" s="21"/>
      <c r="AFL118" s="21">
        <f t="shared" si="1725"/>
        <v>0</v>
      </c>
      <c r="AFM118" s="21"/>
      <c r="AFN118" s="21">
        <f t="shared" si="1726"/>
        <v>0</v>
      </c>
      <c r="AFO118" s="21"/>
      <c r="AFP118" s="21">
        <f t="shared" si="1726"/>
        <v>0</v>
      </c>
      <c r="AFQ118" s="21"/>
      <c r="AFR118" s="21">
        <f t="shared" si="1726"/>
        <v>0</v>
      </c>
      <c r="AFS118" s="21"/>
      <c r="AFT118" s="21">
        <f t="shared" si="1726"/>
        <v>0</v>
      </c>
      <c r="AFU118" s="21"/>
      <c r="AFV118" s="21">
        <f t="shared" si="1726"/>
        <v>0</v>
      </c>
      <c r="AFW118" s="21"/>
      <c r="AFX118" s="21">
        <f t="shared" si="1727"/>
        <v>0</v>
      </c>
      <c r="AFY118" s="21"/>
      <c r="AFZ118" s="21">
        <f t="shared" si="1727"/>
        <v>0</v>
      </c>
      <c r="AGA118" s="21"/>
      <c r="AGB118" s="21">
        <f t="shared" si="1727"/>
        <v>0</v>
      </c>
      <c r="AGC118" s="21"/>
      <c r="AGD118" s="21">
        <f t="shared" si="1727"/>
        <v>0</v>
      </c>
      <c r="AGE118" s="21"/>
      <c r="AGF118" s="21">
        <f t="shared" si="1728"/>
        <v>0</v>
      </c>
      <c r="AGG118" s="21"/>
      <c r="AGH118" s="21">
        <f t="shared" si="1728"/>
        <v>0</v>
      </c>
      <c r="AGI118" s="21"/>
      <c r="AGJ118" s="21">
        <f t="shared" si="1728"/>
        <v>0</v>
      </c>
      <c r="AGK118" s="21"/>
      <c r="AGL118" s="21">
        <f t="shared" si="1728"/>
        <v>0</v>
      </c>
      <c r="AGM118" s="21"/>
      <c r="AGN118" s="21">
        <f t="shared" si="1728"/>
        <v>0</v>
      </c>
      <c r="AGO118" s="21"/>
      <c r="AGP118" s="21">
        <f t="shared" si="1729"/>
        <v>0</v>
      </c>
      <c r="AGQ118" s="21"/>
      <c r="AGR118" s="21">
        <f t="shared" si="1729"/>
        <v>0</v>
      </c>
      <c r="AGS118" s="21"/>
      <c r="AGT118" s="21">
        <f t="shared" si="1729"/>
        <v>0</v>
      </c>
      <c r="AGU118" s="21"/>
      <c r="AGV118" s="21">
        <f t="shared" si="1729"/>
        <v>0</v>
      </c>
      <c r="AGW118" s="21"/>
      <c r="AGX118" s="21">
        <f t="shared" si="1730"/>
        <v>0</v>
      </c>
      <c r="AGY118" s="21"/>
      <c r="AGZ118" s="21">
        <f t="shared" si="1730"/>
        <v>0</v>
      </c>
      <c r="AHA118" s="21"/>
      <c r="AHB118" s="21">
        <f t="shared" si="1730"/>
        <v>0</v>
      </c>
      <c r="AHC118" s="21"/>
      <c r="AHD118" s="21">
        <f t="shared" si="1730"/>
        <v>0</v>
      </c>
      <c r="AHE118" s="21"/>
      <c r="AHF118" s="21">
        <f t="shared" si="1730"/>
        <v>0</v>
      </c>
      <c r="AHG118" s="21"/>
      <c r="AHH118" s="21">
        <f t="shared" si="1731"/>
        <v>0</v>
      </c>
      <c r="AHI118" s="21"/>
      <c r="AHJ118" s="21">
        <f t="shared" si="1731"/>
        <v>0</v>
      </c>
      <c r="AHK118" s="21"/>
      <c r="AHL118" s="21">
        <f t="shared" si="1731"/>
        <v>0</v>
      </c>
      <c r="AHM118" s="21"/>
      <c r="AHN118" s="21">
        <f t="shared" si="1731"/>
        <v>0</v>
      </c>
      <c r="AHO118" s="21"/>
      <c r="AHP118" s="21">
        <f t="shared" si="1732"/>
        <v>0</v>
      </c>
      <c r="AHQ118" s="21"/>
      <c r="AHR118" s="21">
        <f t="shared" si="1732"/>
        <v>0</v>
      </c>
      <c r="AHS118" s="21"/>
      <c r="AHT118" s="21">
        <f t="shared" si="1732"/>
        <v>0</v>
      </c>
      <c r="AHU118" s="21"/>
      <c r="AHV118" s="21">
        <f t="shared" si="1732"/>
        <v>0</v>
      </c>
      <c r="AHW118" s="21"/>
      <c r="AHX118" s="21">
        <f t="shared" si="1732"/>
        <v>0</v>
      </c>
      <c r="AHY118" s="21"/>
      <c r="AHZ118" s="21">
        <f t="shared" si="1733"/>
        <v>0</v>
      </c>
      <c r="AIA118" s="21"/>
      <c r="AIB118" s="21">
        <f t="shared" si="1733"/>
        <v>0</v>
      </c>
      <c r="AIC118" s="21"/>
      <c r="AID118" s="21">
        <f t="shared" si="1733"/>
        <v>0</v>
      </c>
      <c r="AIE118" s="21"/>
      <c r="AIF118" s="21">
        <f t="shared" si="1733"/>
        <v>0</v>
      </c>
      <c r="AIG118" s="21"/>
      <c r="AIH118" s="21">
        <f t="shared" si="1734"/>
        <v>0</v>
      </c>
      <c r="AII118" s="21"/>
      <c r="AIJ118" s="21">
        <f t="shared" si="1734"/>
        <v>0</v>
      </c>
      <c r="AIK118" s="21"/>
      <c r="AIL118" s="21">
        <f t="shared" si="1734"/>
        <v>0</v>
      </c>
      <c r="AIM118" s="21"/>
      <c r="AIN118" s="21">
        <f t="shared" si="1734"/>
        <v>0</v>
      </c>
      <c r="AIO118" s="21"/>
      <c r="AIP118" s="21">
        <f t="shared" si="1734"/>
        <v>0</v>
      </c>
      <c r="AIQ118" s="21"/>
      <c r="AIR118" s="21">
        <f t="shared" si="1735"/>
        <v>0</v>
      </c>
      <c r="AIS118" s="21"/>
      <c r="AIT118" s="21">
        <f t="shared" si="1735"/>
        <v>0</v>
      </c>
      <c r="AIU118" s="21"/>
      <c r="AIV118" s="21">
        <f t="shared" si="1735"/>
        <v>0</v>
      </c>
      <c r="AIW118" s="21"/>
      <c r="AIX118" s="21">
        <f t="shared" si="1735"/>
        <v>0</v>
      </c>
      <c r="AIY118" s="21"/>
      <c r="AIZ118" s="21">
        <f t="shared" si="1689"/>
        <v>0</v>
      </c>
      <c r="AJA118" s="21"/>
    </row>
    <row r="119" spans="2:937" ht="13.5" customHeight="1" x14ac:dyDescent="0.25">
      <c r="B119" s="31">
        <v>114</v>
      </c>
      <c r="C119" s="192" t="s">
        <v>209</v>
      </c>
      <c r="D119" s="67" t="s">
        <v>170</v>
      </c>
      <c r="E119" s="194" t="s">
        <v>404</v>
      </c>
      <c r="F119" s="194" t="str">
        <f>_xlfn.XLOOKUP(D119,'WTG PH-III'!$D$5:$D$198,'WTG PH-III'!$B$5:$B$198,0,0,1)</f>
        <v>PSS-14</v>
      </c>
      <c r="G119" s="22" t="s">
        <v>537</v>
      </c>
      <c r="H119" s="22" t="s">
        <v>549</v>
      </c>
      <c r="I119" s="61">
        <v>12</v>
      </c>
      <c r="J119" s="21">
        <v>253</v>
      </c>
      <c r="K119" s="21">
        <f t="shared" si="1458"/>
        <v>253.00000000000006</v>
      </c>
      <c r="L119" s="21">
        <f t="shared" si="1459"/>
        <v>253</v>
      </c>
      <c r="M119" s="21">
        <f t="shared" si="1460"/>
        <v>0</v>
      </c>
      <c r="N119" s="95">
        <f>VLOOKUP(D119,'WTG PH-III'!$D$5:$U$198,17,0)</f>
        <v>45817</v>
      </c>
      <c r="O119" s="95">
        <f>VLOOKUP(D119,'WTG PH-III'!$D$5:$U$198,18,0)</f>
        <v>45826</v>
      </c>
      <c r="P119" s="21">
        <f t="shared" si="1461"/>
        <v>0</v>
      </c>
      <c r="Q119" s="21"/>
      <c r="R119" s="21">
        <f t="shared" si="1462"/>
        <v>0</v>
      </c>
      <c r="S119" s="21"/>
      <c r="T119" s="21">
        <f t="shared" si="1463"/>
        <v>0</v>
      </c>
      <c r="U119" s="21"/>
      <c r="V119" s="21">
        <f t="shared" si="1464"/>
        <v>0</v>
      </c>
      <c r="W119" s="21"/>
      <c r="X119" s="21">
        <f t="shared" si="1465"/>
        <v>0</v>
      </c>
      <c r="Y119" s="21"/>
      <c r="Z119" s="21">
        <f t="shared" si="1466"/>
        <v>0</v>
      </c>
      <c r="AA119" s="21"/>
      <c r="AB119" s="21">
        <f t="shared" si="1467"/>
        <v>0</v>
      </c>
      <c r="AC119" s="21"/>
      <c r="AD119" s="21">
        <f t="shared" si="1468"/>
        <v>0</v>
      </c>
      <c r="AE119" s="21"/>
      <c r="AF119" s="21">
        <f t="shared" si="1469"/>
        <v>0</v>
      </c>
      <c r="AG119" s="21"/>
      <c r="AH119" s="21">
        <f t="shared" si="1470"/>
        <v>0</v>
      </c>
      <c r="AI119" s="21"/>
      <c r="AJ119" s="21">
        <f t="shared" si="1471"/>
        <v>0</v>
      </c>
      <c r="AK119" s="21"/>
      <c r="AL119" s="21">
        <f t="shared" si="1472"/>
        <v>0</v>
      </c>
      <c r="AM119" s="21"/>
      <c r="AN119" s="21">
        <f t="shared" si="1473"/>
        <v>0</v>
      </c>
      <c r="AO119" s="21"/>
      <c r="AP119" s="21">
        <f t="shared" si="1474"/>
        <v>0</v>
      </c>
      <c r="AQ119" s="21"/>
      <c r="AR119" s="21">
        <f t="shared" si="1475"/>
        <v>0</v>
      </c>
      <c r="AS119" s="21"/>
      <c r="AT119" s="21">
        <f t="shared" si="1476"/>
        <v>0</v>
      </c>
      <c r="AU119" s="21"/>
      <c r="AV119" s="21">
        <f t="shared" si="1477"/>
        <v>0</v>
      </c>
      <c r="AW119" s="21"/>
      <c r="AX119" s="21">
        <f t="shared" si="1478"/>
        <v>0</v>
      </c>
      <c r="AY119" s="21"/>
      <c r="AZ119" s="21">
        <f t="shared" si="1479"/>
        <v>0</v>
      </c>
      <c r="BA119" s="21"/>
      <c r="BB119" s="21">
        <f t="shared" si="1480"/>
        <v>0</v>
      </c>
      <c r="BC119" s="21"/>
      <c r="BD119" s="21">
        <f t="shared" si="1481"/>
        <v>0</v>
      </c>
      <c r="BE119" s="21"/>
      <c r="BF119" s="21">
        <f t="shared" si="1482"/>
        <v>0</v>
      </c>
      <c r="BG119" s="21"/>
      <c r="BH119" s="21">
        <f t="shared" si="1483"/>
        <v>0</v>
      </c>
      <c r="BI119" s="21"/>
      <c r="BJ119" s="21">
        <f t="shared" si="1484"/>
        <v>0</v>
      </c>
      <c r="BK119" s="21"/>
      <c r="BL119" s="21">
        <f t="shared" si="1485"/>
        <v>0</v>
      </c>
      <c r="BM119" s="21"/>
      <c r="BN119" s="21">
        <f t="shared" si="1486"/>
        <v>0</v>
      </c>
      <c r="BO119" s="21"/>
      <c r="BP119" s="21">
        <f t="shared" si="1487"/>
        <v>0</v>
      </c>
      <c r="BQ119" s="21"/>
      <c r="BR119" s="21">
        <f t="shared" si="1488"/>
        <v>0</v>
      </c>
      <c r="BS119" s="21"/>
      <c r="BT119" s="21">
        <f t="shared" si="1489"/>
        <v>0</v>
      </c>
      <c r="BU119" s="21"/>
      <c r="BV119" s="21">
        <f t="shared" si="1490"/>
        <v>0</v>
      </c>
      <c r="BW119" s="21"/>
      <c r="BX119" s="21">
        <f t="shared" si="1491"/>
        <v>0</v>
      </c>
      <c r="BY119" s="21"/>
      <c r="BZ119" s="21">
        <f t="shared" si="1492"/>
        <v>0</v>
      </c>
      <c r="CA119" s="21"/>
      <c r="CB119" s="21">
        <f t="shared" si="1493"/>
        <v>0</v>
      </c>
      <c r="CC119" s="21"/>
      <c r="CD119" s="21">
        <f t="shared" si="1494"/>
        <v>0</v>
      </c>
      <c r="CE119" s="21"/>
      <c r="CF119" s="21">
        <f t="shared" si="1495"/>
        <v>0</v>
      </c>
      <c r="CG119" s="21"/>
      <c r="CH119" s="21">
        <f t="shared" si="1496"/>
        <v>0</v>
      </c>
      <c r="CI119" s="21"/>
      <c r="CJ119" s="21">
        <f t="shared" si="1497"/>
        <v>0</v>
      </c>
      <c r="CK119" s="21"/>
      <c r="CL119" s="21">
        <f t="shared" si="1498"/>
        <v>0</v>
      </c>
      <c r="CM119" s="21"/>
      <c r="CN119" s="21">
        <f t="shared" si="1499"/>
        <v>0</v>
      </c>
      <c r="CO119" s="21"/>
      <c r="CP119" s="21">
        <f t="shared" si="1500"/>
        <v>0</v>
      </c>
      <c r="CQ119" s="21"/>
      <c r="CR119" s="21">
        <f t="shared" si="1501"/>
        <v>0</v>
      </c>
      <c r="CS119" s="21"/>
      <c r="CT119" s="21">
        <f t="shared" si="1502"/>
        <v>0</v>
      </c>
      <c r="CU119" s="21"/>
      <c r="CV119" s="21">
        <f t="shared" si="1503"/>
        <v>0</v>
      </c>
      <c r="CW119" s="21"/>
      <c r="CX119" s="21">
        <f t="shared" si="1504"/>
        <v>0</v>
      </c>
      <c r="CY119" s="21"/>
      <c r="CZ119" s="21">
        <f t="shared" si="1505"/>
        <v>0</v>
      </c>
      <c r="DA119" s="21"/>
      <c r="DB119" s="21">
        <f t="shared" si="1506"/>
        <v>0</v>
      </c>
      <c r="DC119" s="21"/>
      <c r="DD119" s="21">
        <f t="shared" si="1507"/>
        <v>0</v>
      </c>
      <c r="DE119" s="21"/>
      <c r="DF119" s="21">
        <f t="shared" si="1508"/>
        <v>0</v>
      </c>
      <c r="DG119" s="21"/>
      <c r="DH119" s="21">
        <f t="shared" si="1509"/>
        <v>0</v>
      </c>
      <c r="DI119" s="21"/>
      <c r="DJ119" s="21">
        <f t="shared" si="1510"/>
        <v>0</v>
      </c>
      <c r="DK119" s="21"/>
      <c r="DL119" s="21">
        <f t="shared" si="1511"/>
        <v>0</v>
      </c>
      <c r="DM119" s="21"/>
      <c r="DN119" s="21">
        <f t="shared" si="1512"/>
        <v>0</v>
      </c>
      <c r="DO119" s="21"/>
      <c r="DP119" s="21">
        <f t="shared" si="1513"/>
        <v>0</v>
      </c>
      <c r="DQ119" s="21"/>
      <c r="DR119" s="21">
        <f t="shared" si="1514"/>
        <v>0</v>
      </c>
      <c r="DS119" s="21"/>
      <c r="DT119" s="21">
        <f t="shared" si="1515"/>
        <v>0</v>
      </c>
      <c r="DU119" s="21"/>
      <c r="DV119" s="21">
        <f t="shared" si="1516"/>
        <v>0</v>
      </c>
      <c r="DW119" s="21"/>
      <c r="DX119" s="21">
        <f t="shared" si="1517"/>
        <v>0</v>
      </c>
      <c r="DY119" s="21"/>
      <c r="DZ119" s="21">
        <f t="shared" si="1518"/>
        <v>0</v>
      </c>
      <c r="EA119" s="21"/>
      <c r="EB119" s="21">
        <f t="shared" si="1519"/>
        <v>0</v>
      </c>
      <c r="EC119" s="21"/>
      <c r="ED119" s="21">
        <f t="shared" si="1520"/>
        <v>0</v>
      </c>
      <c r="EE119" s="21"/>
      <c r="EF119" s="21">
        <f t="shared" si="1521"/>
        <v>0</v>
      </c>
      <c r="EG119" s="21"/>
      <c r="EH119" s="21">
        <f t="shared" si="1522"/>
        <v>0</v>
      </c>
      <c r="EI119" s="21"/>
      <c r="EJ119" s="21">
        <f t="shared" si="1523"/>
        <v>0</v>
      </c>
      <c r="EK119" s="21"/>
      <c r="EL119" s="21">
        <f t="shared" si="1524"/>
        <v>0</v>
      </c>
      <c r="EM119" s="21"/>
      <c r="EN119" s="21">
        <f t="shared" si="1525"/>
        <v>0</v>
      </c>
      <c r="EO119" s="21"/>
      <c r="EP119" s="21">
        <f t="shared" si="1526"/>
        <v>0</v>
      </c>
      <c r="EQ119" s="21"/>
      <c r="ER119" s="21">
        <f t="shared" si="1527"/>
        <v>0</v>
      </c>
      <c r="ES119" s="21"/>
      <c r="ET119" s="21">
        <f t="shared" si="1528"/>
        <v>0</v>
      </c>
      <c r="EU119" s="21"/>
      <c r="EV119" s="21">
        <f t="shared" si="1529"/>
        <v>0</v>
      </c>
      <c r="EW119" s="21"/>
      <c r="EX119" s="21">
        <f t="shared" si="1530"/>
        <v>0</v>
      </c>
      <c r="EY119" s="21"/>
      <c r="EZ119" s="21">
        <f t="shared" si="1531"/>
        <v>0</v>
      </c>
      <c r="FA119" s="21"/>
      <c r="FB119" s="21">
        <f t="shared" si="1532"/>
        <v>0</v>
      </c>
      <c r="FC119" s="21"/>
      <c r="FD119" s="21">
        <f t="shared" si="1533"/>
        <v>0</v>
      </c>
      <c r="FE119" s="21"/>
      <c r="FF119" s="21">
        <f t="shared" si="1534"/>
        <v>0</v>
      </c>
      <c r="FG119" s="21"/>
      <c r="FH119" s="21">
        <f t="shared" si="1535"/>
        <v>0</v>
      </c>
      <c r="FI119" s="21"/>
      <c r="FJ119" s="21">
        <f t="shared" si="1536"/>
        <v>0</v>
      </c>
      <c r="FK119" s="21"/>
      <c r="FL119" s="21">
        <f t="shared" si="1537"/>
        <v>0</v>
      </c>
      <c r="FM119" s="21"/>
      <c r="FN119" s="21">
        <f t="shared" si="1538"/>
        <v>0</v>
      </c>
      <c r="FO119" s="21"/>
      <c r="FP119" s="21">
        <f t="shared" si="1539"/>
        <v>0</v>
      </c>
      <c r="FQ119" s="21"/>
      <c r="FR119" s="21">
        <f t="shared" si="1540"/>
        <v>0</v>
      </c>
      <c r="FS119" s="21"/>
      <c r="FT119" s="21">
        <f t="shared" si="1541"/>
        <v>0</v>
      </c>
      <c r="FU119" s="21"/>
      <c r="FV119" s="21">
        <f t="shared" si="1542"/>
        <v>0</v>
      </c>
      <c r="FW119" s="21"/>
      <c r="FX119" s="21">
        <f t="shared" si="1543"/>
        <v>0</v>
      </c>
      <c r="FY119" s="21"/>
      <c r="FZ119" s="21">
        <f t="shared" si="1544"/>
        <v>0</v>
      </c>
      <c r="GA119" s="21"/>
      <c r="GB119" s="21">
        <f t="shared" si="1545"/>
        <v>0</v>
      </c>
      <c r="GC119" s="21"/>
      <c r="GD119" s="21">
        <f t="shared" si="1546"/>
        <v>0</v>
      </c>
      <c r="GE119" s="21"/>
      <c r="GF119" s="21">
        <f t="shared" si="1547"/>
        <v>0</v>
      </c>
      <c r="GG119" s="21"/>
      <c r="GH119" s="21">
        <f t="shared" si="1548"/>
        <v>0</v>
      </c>
      <c r="GI119" s="21"/>
      <c r="GJ119" s="21">
        <f t="shared" si="1549"/>
        <v>0</v>
      </c>
      <c r="GK119" s="21"/>
      <c r="GL119" s="21">
        <f t="shared" si="1550"/>
        <v>0</v>
      </c>
      <c r="GM119" s="21"/>
      <c r="GN119" s="21">
        <f t="shared" si="1551"/>
        <v>0</v>
      </c>
      <c r="GO119" s="21"/>
      <c r="GP119" s="21">
        <f t="shared" si="1552"/>
        <v>0</v>
      </c>
      <c r="GQ119" s="21"/>
      <c r="GR119" s="21">
        <f t="shared" si="1553"/>
        <v>0</v>
      </c>
      <c r="GS119" s="21"/>
      <c r="GT119" s="21">
        <f t="shared" si="1554"/>
        <v>0</v>
      </c>
      <c r="GU119" s="21"/>
      <c r="GV119" s="21">
        <f t="shared" si="1555"/>
        <v>0</v>
      </c>
      <c r="GW119" s="21"/>
      <c r="GX119" s="21">
        <f t="shared" si="1556"/>
        <v>0</v>
      </c>
      <c r="GY119" s="21"/>
      <c r="GZ119" s="21">
        <f t="shared" si="1557"/>
        <v>0</v>
      </c>
      <c r="HA119" s="21"/>
      <c r="HB119" s="21">
        <f t="shared" si="1558"/>
        <v>0</v>
      </c>
      <c r="HC119" s="21"/>
      <c r="HD119" s="21">
        <f t="shared" si="1559"/>
        <v>0</v>
      </c>
      <c r="HE119" s="21"/>
      <c r="HF119" s="21">
        <f t="shared" si="1560"/>
        <v>0</v>
      </c>
      <c r="HG119" s="21"/>
      <c r="HH119" s="21">
        <f t="shared" si="1561"/>
        <v>0</v>
      </c>
      <c r="HI119" s="21"/>
      <c r="HJ119" s="21">
        <f t="shared" si="1562"/>
        <v>0</v>
      </c>
      <c r="HK119" s="21"/>
      <c r="HL119" s="21">
        <f t="shared" si="1563"/>
        <v>0</v>
      </c>
      <c r="HM119" s="21"/>
      <c r="HN119" s="21">
        <f t="shared" si="1564"/>
        <v>0</v>
      </c>
      <c r="HO119" s="21"/>
      <c r="HP119" s="21">
        <f t="shared" si="1565"/>
        <v>0</v>
      </c>
      <c r="HQ119" s="21"/>
      <c r="HR119" s="21">
        <f t="shared" si="1566"/>
        <v>0</v>
      </c>
      <c r="HS119" s="21"/>
      <c r="HT119" s="21">
        <f t="shared" si="1567"/>
        <v>0</v>
      </c>
      <c r="HU119" s="21"/>
      <c r="HV119" s="21">
        <f t="shared" si="1568"/>
        <v>0</v>
      </c>
      <c r="HW119" s="21"/>
      <c r="HX119" s="21">
        <f t="shared" si="1569"/>
        <v>0</v>
      </c>
      <c r="HY119" s="21"/>
      <c r="HZ119" s="21">
        <f t="shared" si="1570"/>
        <v>0</v>
      </c>
      <c r="IA119" s="21"/>
      <c r="IB119" s="21">
        <f t="shared" si="1571"/>
        <v>0</v>
      </c>
      <c r="IC119" s="21"/>
      <c r="ID119" s="21">
        <f t="shared" si="1572"/>
        <v>0</v>
      </c>
      <c r="IE119" s="21"/>
      <c r="IF119" s="21">
        <f t="shared" si="1573"/>
        <v>0</v>
      </c>
      <c r="IG119" s="21"/>
      <c r="IH119" s="21">
        <f t="shared" si="1574"/>
        <v>0</v>
      </c>
      <c r="II119" s="21"/>
      <c r="IJ119" s="21">
        <f t="shared" si="1575"/>
        <v>0</v>
      </c>
      <c r="IK119" s="21"/>
      <c r="IL119" s="21">
        <f t="shared" si="1576"/>
        <v>0</v>
      </c>
      <c r="IM119" s="21"/>
      <c r="IN119" s="21">
        <f t="shared" si="1577"/>
        <v>0</v>
      </c>
      <c r="IO119" s="21"/>
      <c r="IP119" s="21">
        <f t="shared" si="1578"/>
        <v>0</v>
      </c>
      <c r="IQ119" s="21"/>
      <c r="IR119" s="21">
        <f t="shared" si="1579"/>
        <v>0</v>
      </c>
      <c r="IS119" s="21"/>
      <c r="IT119" s="21">
        <f t="shared" si="1580"/>
        <v>0</v>
      </c>
      <c r="IU119" s="21"/>
      <c r="IV119" s="21">
        <f t="shared" si="1581"/>
        <v>0</v>
      </c>
      <c r="IW119" s="21"/>
      <c r="IX119" s="21">
        <f t="shared" si="1582"/>
        <v>0</v>
      </c>
      <c r="IY119" s="21"/>
      <c r="IZ119" s="21">
        <f t="shared" si="1583"/>
        <v>0</v>
      </c>
      <c r="JA119" s="21"/>
      <c r="JB119" s="21">
        <f t="shared" si="1584"/>
        <v>0</v>
      </c>
      <c r="JC119" s="21"/>
      <c r="JD119" s="21">
        <f t="shared" si="1585"/>
        <v>0</v>
      </c>
      <c r="JE119" s="21">
        <v>12</v>
      </c>
      <c r="JF119" s="21">
        <f t="shared" si="1586"/>
        <v>0</v>
      </c>
      <c r="JG119" s="21">
        <v>23</v>
      </c>
      <c r="JH119" s="21">
        <f t="shared" si="1587"/>
        <v>0</v>
      </c>
      <c r="JI119" s="21">
        <v>25</v>
      </c>
      <c r="JJ119" s="21">
        <f t="shared" si="1588"/>
        <v>0</v>
      </c>
      <c r="JK119" s="21">
        <v>19</v>
      </c>
      <c r="JL119" s="21">
        <f t="shared" si="1589"/>
        <v>0</v>
      </c>
      <c r="JM119" s="21">
        <v>23</v>
      </c>
      <c r="JN119" s="21">
        <f t="shared" si="1590"/>
        <v>0</v>
      </c>
      <c r="JO119" s="21">
        <v>10</v>
      </c>
      <c r="JP119" s="21">
        <f t="shared" si="1591"/>
        <v>0</v>
      </c>
      <c r="JQ119" s="21">
        <v>19</v>
      </c>
      <c r="JR119" s="21">
        <f t="shared" si="1592"/>
        <v>0</v>
      </c>
      <c r="JS119" s="21">
        <v>17</v>
      </c>
      <c r="JT119" s="21">
        <f t="shared" si="1593"/>
        <v>0</v>
      </c>
      <c r="JU119" s="21">
        <v>29</v>
      </c>
      <c r="JV119" s="21">
        <f t="shared" si="1594"/>
        <v>0</v>
      </c>
      <c r="JW119" s="21">
        <v>31</v>
      </c>
      <c r="JX119" s="21">
        <f t="shared" si="1595"/>
        <v>0</v>
      </c>
      <c r="JY119" s="21"/>
      <c r="JZ119" s="21">
        <f t="shared" si="1596"/>
        <v>0</v>
      </c>
      <c r="KA119" s="21">
        <v>33</v>
      </c>
      <c r="KB119" s="21">
        <f t="shared" si="1597"/>
        <v>0</v>
      </c>
      <c r="KC119" s="21">
        <v>12</v>
      </c>
      <c r="KD119" s="21">
        <f t="shared" si="1598"/>
        <v>0</v>
      </c>
      <c r="KE119" s="21"/>
      <c r="KF119" s="21">
        <f t="shared" si="1599"/>
        <v>0</v>
      </c>
      <c r="KG119" s="21"/>
      <c r="KH119" s="21">
        <f t="shared" si="1600"/>
        <v>0</v>
      </c>
      <c r="KI119" s="21"/>
      <c r="KJ119" s="21">
        <f t="shared" si="1601"/>
        <v>0</v>
      </c>
      <c r="KK119" s="21"/>
      <c r="KL119" s="21">
        <f t="shared" si="1602"/>
        <v>0</v>
      </c>
      <c r="KM119" s="21"/>
      <c r="KN119" s="21">
        <f t="shared" si="1603"/>
        <v>0</v>
      </c>
      <c r="KO119" s="21"/>
      <c r="KP119" s="21">
        <f t="shared" si="1604"/>
        <v>0</v>
      </c>
      <c r="KQ119" s="21"/>
      <c r="KR119" s="21">
        <f t="shared" si="1605"/>
        <v>0</v>
      </c>
      <c r="KS119" s="21"/>
      <c r="KT119" s="21">
        <f t="shared" si="1606"/>
        <v>0</v>
      </c>
      <c r="KU119" s="21"/>
      <c r="KV119" s="21">
        <f t="shared" si="1607"/>
        <v>0</v>
      </c>
      <c r="KW119" s="21"/>
      <c r="KX119" s="21">
        <f t="shared" si="1608"/>
        <v>0</v>
      </c>
      <c r="KY119" s="21"/>
      <c r="KZ119" s="21">
        <f t="shared" si="1609"/>
        <v>0</v>
      </c>
      <c r="LA119" s="21"/>
      <c r="LB119" s="21">
        <f t="shared" si="1610"/>
        <v>0</v>
      </c>
      <c r="LC119" s="21"/>
      <c r="LD119" s="21">
        <f t="shared" si="1611"/>
        <v>0</v>
      </c>
      <c r="LE119" s="21"/>
      <c r="LF119" s="21">
        <f t="shared" si="1612"/>
        <v>0</v>
      </c>
      <c r="LG119" s="21"/>
      <c r="LH119" s="21">
        <f t="shared" si="1613"/>
        <v>0</v>
      </c>
      <c r="LI119" s="21"/>
      <c r="LJ119" s="21">
        <f t="shared" si="1614"/>
        <v>0</v>
      </c>
      <c r="LK119" s="21"/>
      <c r="LL119" s="21">
        <f t="shared" si="1615"/>
        <v>0</v>
      </c>
      <c r="LM119" s="21"/>
      <c r="LN119" s="21">
        <f t="shared" si="1616"/>
        <v>0</v>
      </c>
      <c r="LO119" s="21"/>
      <c r="LP119" s="21">
        <f t="shared" si="1617"/>
        <v>0</v>
      </c>
      <c r="LQ119" s="21"/>
      <c r="LR119" s="21">
        <f t="shared" si="1618"/>
        <v>0</v>
      </c>
      <c r="LS119" s="21"/>
      <c r="LT119" s="21">
        <f t="shared" si="1619"/>
        <v>0</v>
      </c>
      <c r="LU119" s="21"/>
      <c r="LV119" s="21">
        <f t="shared" si="1620"/>
        <v>0</v>
      </c>
      <c r="LW119" s="21"/>
      <c r="LX119" s="21">
        <f t="shared" si="1621"/>
        <v>0</v>
      </c>
      <c r="LY119" s="21"/>
      <c r="LZ119" s="21">
        <f t="shared" si="1622"/>
        <v>0</v>
      </c>
      <c r="MA119" s="21"/>
      <c r="MB119" s="21">
        <f t="shared" si="1623"/>
        <v>0</v>
      </c>
      <c r="MC119" s="21"/>
      <c r="MD119" s="21">
        <f t="shared" si="1624"/>
        <v>0</v>
      </c>
      <c r="ME119" s="21"/>
      <c r="MF119" s="21">
        <f t="shared" si="1625"/>
        <v>0</v>
      </c>
      <c r="MG119" s="21"/>
      <c r="MH119" s="21">
        <f t="shared" si="1626"/>
        <v>0</v>
      </c>
      <c r="MI119" s="21"/>
      <c r="MJ119" s="21">
        <f t="shared" si="1627"/>
        <v>0</v>
      </c>
      <c r="MK119" s="21"/>
      <c r="ML119" s="21">
        <f t="shared" si="1628"/>
        <v>0</v>
      </c>
      <c r="MM119" s="21"/>
      <c r="MN119" s="21">
        <f t="shared" si="1629"/>
        <v>0</v>
      </c>
      <c r="MO119" s="21"/>
      <c r="MP119" s="21">
        <f t="shared" si="1630"/>
        <v>0</v>
      </c>
      <c r="MQ119" s="21"/>
      <c r="MR119" s="21">
        <f t="shared" si="1631"/>
        <v>0</v>
      </c>
      <c r="MS119" s="21"/>
      <c r="MT119" s="21">
        <f t="shared" si="1632"/>
        <v>0</v>
      </c>
      <c r="MU119" s="21"/>
      <c r="MV119" s="21">
        <f t="shared" si="1633"/>
        <v>0</v>
      </c>
      <c r="MW119" s="21"/>
      <c r="MX119" s="21">
        <f t="shared" si="1634"/>
        <v>25.3</v>
      </c>
      <c r="MY119" s="21"/>
      <c r="MZ119" s="21">
        <f t="shared" si="1635"/>
        <v>25.3</v>
      </c>
      <c r="NA119" s="21"/>
      <c r="NB119" s="21">
        <f t="shared" si="1636"/>
        <v>25.3</v>
      </c>
      <c r="NC119" s="21"/>
      <c r="ND119" s="21">
        <f t="shared" si="1637"/>
        <v>25.3</v>
      </c>
      <c r="NE119" s="21"/>
      <c r="NF119" s="21">
        <f t="shared" si="1638"/>
        <v>25.3</v>
      </c>
      <c r="NG119" s="21"/>
      <c r="NH119" s="21">
        <f t="shared" si="1639"/>
        <v>25.3</v>
      </c>
      <c r="NI119" s="21"/>
      <c r="NJ119" s="21">
        <f t="shared" si="1640"/>
        <v>25.3</v>
      </c>
      <c r="NK119" s="21"/>
      <c r="NL119" s="21">
        <f t="shared" si="1641"/>
        <v>25.3</v>
      </c>
      <c r="NM119" s="21"/>
      <c r="NN119" s="21">
        <f t="shared" si="1642"/>
        <v>25.3</v>
      </c>
      <c r="NO119" s="21"/>
      <c r="NP119" s="21">
        <f t="shared" si="1643"/>
        <v>25.3</v>
      </c>
      <c r="NQ119" s="21"/>
      <c r="NR119" s="21">
        <f t="shared" si="1644"/>
        <v>0</v>
      </c>
      <c r="NS119" s="21"/>
      <c r="NT119" s="21">
        <f t="shared" si="1645"/>
        <v>0</v>
      </c>
      <c r="NU119" s="21"/>
      <c r="NV119" s="21">
        <f t="shared" si="1646"/>
        <v>0</v>
      </c>
      <c r="NW119" s="21"/>
      <c r="NX119" s="21">
        <f t="shared" si="1647"/>
        <v>0</v>
      </c>
      <c r="NY119" s="21"/>
      <c r="NZ119" s="21">
        <f t="shared" si="1648"/>
        <v>0</v>
      </c>
      <c r="OA119" s="21"/>
      <c r="OB119" s="21">
        <f t="shared" si="1649"/>
        <v>0</v>
      </c>
      <c r="OC119" s="21"/>
      <c r="OD119" s="21">
        <f t="shared" si="1650"/>
        <v>0</v>
      </c>
      <c r="OE119" s="21"/>
      <c r="OF119" s="21">
        <f t="shared" si="1651"/>
        <v>0</v>
      </c>
      <c r="OG119" s="21"/>
      <c r="OH119" s="21">
        <f t="shared" si="1652"/>
        <v>0</v>
      </c>
      <c r="OI119" s="21"/>
      <c r="OJ119" s="21">
        <f t="shared" si="1653"/>
        <v>0</v>
      </c>
      <c r="OK119" s="21"/>
      <c r="OL119" s="21">
        <f t="shared" si="1654"/>
        <v>0</v>
      </c>
      <c r="OM119" s="21"/>
      <c r="ON119" s="21">
        <f t="shared" si="1655"/>
        <v>0</v>
      </c>
      <c r="OO119" s="21"/>
      <c r="OP119" s="21">
        <f t="shared" si="1655"/>
        <v>0</v>
      </c>
      <c r="OQ119" s="21"/>
      <c r="OR119" s="21">
        <f t="shared" si="1655"/>
        <v>0</v>
      </c>
      <c r="OS119" s="21"/>
      <c r="OT119" s="21">
        <f t="shared" si="1655"/>
        <v>0</v>
      </c>
      <c r="OU119" s="21"/>
      <c r="OV119" s="21">
        <f t="shared" si="1655"/>
        <v>0</v>
      </c>
      <c r="OW119" s="21"/>
      <c r="OX119" s="21">
        <f t="shared" si="1655"/>
        <v>0</v>
      </c>
      <c r="OY119" s="21"/>
      <c r="OZ119" s="21">
        <f t="shared" si="1655"/>
        <v>0</v>
      </c>
      <c r="PA119" s="21"/>
      <c r="PB119" s="21">
        <f t="shared" si="1656"/>
        <v>0</v>
      </c>
      <c r="PC119" s="21"/>
      <c r="PD119" s="21">
        <f t="shared" si="1656"/>
        <v>0</v>
      </c>
      <c r="PE119" s="21"/>
      <c r="PF119" s="21">
        <f t="shared" si="1656"/>
        <v>0</v>
      </c>
      <c r="PG119" s="21"/>
      <c r="PH119" s="21">
        <f t="shared" si="1656"/>
        <v>0</v>
      </c>
      <c r="PI119" s="21"/>
      <c r="PJ119" s="21">
        <f t="shared" si="1656"/>
        <v>0</v>
      </c>
      <c r="PK119" s="21"/>
      <c r="PL119" s="21">
        <f t="shared" si="1656"/>
        <v>0</v>
      </c>
      <c r="PM119" s="21"/>
      <c r="PN119" s="21">
        <f t="shared" si="1657"/>
        <v>0</v>
      </c>
      <c r="PO119" s="21"/>
      <c r="PP119" s="21">
        <f t="shared" si="1657"/>
        <v>0</v>
      </c>
      <c r="PQ119" s="21"/>
      <c r="PR119" s="21">
        <f t="shared" si="1657"/>
        <v>0</v>
      </c>
      <c r="PS119" s="21"/>
      <c r="PT119" s="21">
        <f t="shared" si="1657"/>
        <v>0</v>
      </c>
      <c r="PU119" s="21"/>
      <c r="PV119" s="21">
        <f t="shared" si="1657"/>
        <v>0</v>
      </c>
      <c r="PW119" s="21"/>
      <c r="PX119" s="21">
        <f t="shared" si="1657"/>
        <v>0</v>
      </c>
      <c r="PY119" s="21"/>
      <c r="PZ119" s="21">
        <f t="shared" si="1658"/>
        <v>0</v>
      </c>
      <c r="QA119" s="21"/>
      <c r="QB119" s="21">
        <f t="shared" si="1658"/>
        <v>0</v>
      </c>
      <c r="QC119" s="21"/>
      <c r="QD119" s="21">
        <f t="shared" si="1658"/>
        <v>0</v>
      </c>
      <c r="QE119" s="21"/>
      <c r="QF119" s="21">
        <f t="shared" si="1658"/>
        <v>0</v>
      </c>
      <c r="QG119" s="21"/>
      <c r="QH119" s="21">
        <f t="shared" si="1658"/>
        <v>0</v>
      </c>
      <c r="QI119" s="21"/>
      <c r="QJ119" s="21">
        <f t="shared" si="1658"/>
        <v>0</v>
      </c>
      <c r="QK119" s="21"/>
      <c r="QL119" s="21">
        <f t="shared" si="1659"/>
        <v>0</v>
      </c>
      <c r="QM119" s="21"/>
      <c r="QN119" s="21">
        <f t="shared" si="1659"/>
        <v>0</v>
      </c>
      <c r="QO119" s="21"/>
      <c r="QP119" s="21">
        <f t="shared" si="1659"/>
        <v>0</v>
      </c>
      <c r="QQ119" s="21"/>
      <c r="QR119" s="21">
        <f t="shared" si="1659"/>
        <v>0</v>
      </c>
      <c r="QS119" s="21"/>
      <c r="QT119" s="21">
        <f t="shared" si="1659"/>
        <v>0</v>
      </c>
      <c r="QU119" s="21"/>
      <c r="QV119" s="21">
        <f t="shared" si="1659"/>
        <v>0</v>
      </c>
      <c r="QW119" s="21"/>
      <c r="QX119" s="21">
        <f t="shared" si="1660"/>
        <v>0</v>
      </c>
      <c r="QY119" s="21"/>
      <c r="QZ119" s="21">
        <f t="shared" si="1660"/>
        <v>0</v>
      </c>
      <c r="RA119" s="21"/>
      <c r="RB119" s="21">
        <f t="shared" si="1660"/>
        <v>0</v>
      </c>
      <c r="RC119" s="21"/>
      <c r="RD119" s="21">
        <f t="shared" si="1660"/>
        <v>0</v>
      </c>
      <c r="RE119" s="21"/>
      <c r="RF119" s="21">
        <f t="shared" si="1660"/>
        <v>0</v>
      </c>
      <c r="RG119" s="21"/>
      <c r="RH119" s="21">
        <f t="shared" si="1660"/>
        <v>0</v>
      </c>
      <c r="RI119" s="21"/>
      <c r="RJ119" s="21">
        <f t="shared" si="1332"/>
        <v>0</v>
      </c>
      <c r="RK119" s="21"/>
      <c r="RL119" s="21">
        <f t="shared" si="1333"/>
        <v>0</v>
      </c>
      <c r="RM119" s="21"/>
      <c r="RN119" s="21">
        <f t="shared" si="1334"/>
        <v>0</v>
      </c>
      <c r="RO119" s="21"/>
      <c r="RP119" s="21">
        <f t="shared" si="1335"/>
        <v>0</v>
      </c>
      <c r="RQ119" s="21"/>
      <c r="RR119" s="21">
        <f t="shared" si="1336"/>
        <v>0</v>
      </c>
      <c r="RS119" s="21"/>
      <c r="RT119" s="21">
        <f t="shared" si="1337"/>
        <v>0</v>
      </c>
      <c r="RU119" s="21"/>
      <c r="RV119" s="21">
        <f t="shared" si="1338"/>
        <v>0</v>
      </c>
      <c r="RW119" s="21"/>
      <c r="RX119" s="21">
        <f t="shared" si="1339"/>
        <v>0</v>
      </c>
      <c r="RY119" s="21"/>
      <c r="RZ119" s="21">
        <f t="shared" si="1340"/>
        <v>0</v>
      </c>
      <c r="SA119" s="21"/>
      <c r="SB119" s="21">
        <f t="shared" si="1341"/>
        <v>0</v>
      </c>
      <c r="SC119" s="21"/>
      <c r="SD119" s="21">
        <f t="shared" si="1342"/>
        <v>0</v>
      </c>
      <c r="SE119" s="21"/>
      <c r="SF119" s="21">
        <f t="shared" si="1343"/>
        <v>0</v>
      </c>
      <c r="SG119" s="21"/>
      <c r="SH119" s="21">
        <f t="shared" si="1344"/>
        <v>0</v>
      </c>
      <c r="SI119" s="21"/>
      <c r="SJ119" s="21">
        <f t="shared" si="1345"/>
        <v>0</v>
      </c>
      <c r="SK119" s="21"/>
      <c r="SL119" s="21">
        <f t="shared" si="1346"/>
        <v>0</v>
      </c>
      <c r="SM119" s="21"/>
      <c r="SN119" s="21">
        <f t="shared" si="1661"/>
        <v>0</v>
      </c>
      <c r="SO119" s="21"/>
      <c r="SP119" s="21">
        <f t="shared" si="1348"/>
        <v>0</v>
      </c>
      <c r="SQ119" s="21"/>
      <c r="SR119" s="21">
        <f t="shared" si="1349"/>
        <v>0</v>
      </c>
      <c r="SS119" s="21"/>
      <c r="ST119" s="21">
        <f t="shared" si="1350"/>
        <v>0</v>
      </c>
      <c r="SU119" s="21"/>
      <c r="SV119" s="21">
        <f t="shared" si="1351"/>
        <v>0</v>
      </c>
      <c r="SW119" s="21"/>
      <c r="SX119" s="21">
        <f t="shared" si="1352"/>
        <v>0</v>
      </c>
      <c r="SY119" s="21"/>
      <c r="SZ119" s="21">
        <f t="shared" si="1353"/>
        <v>0</v>
      </c>
      <c r="TA119" s="21"/>
      <c r="TB119" s="21">
        <f t="shared" si="1354"/>
        <v>0</v>
      </c>
      <c r="TC119" s="21"/>
      <c r="TD119" s="21">
        <f t="shared" si="1662"/>
        <v>0</v>
      </c>
      <c r="TE119" s="21"/>
      <c r="TF119" s="21">
        <f t="shared" si="1356"/>
        <v>0</v>
      </c>
      <c r="TG119" s="21"/>
      <c r="TH119" s="21">
        <f t="shared" si="1357"/>
        <v>0</v>
      </c>
      <c r="TI119" s="21"/>
      <c r="TJ119" s="21">
        <f t="shared" si="1358"/>
        <v>0</v>
      </c>
      <c r="TK119" s="21"/>
      <c r="TL119" s="21">
        <f t="shared" si="1663"/>
        <v>0</v>
      </c>
      <c r="TM119" s="21"/>
      <c r="TN119" s="21">
        <f t="shared" si="1664"/>
        <v>0</v>
      </c>
      <c r="TO119" s="21"/>
      <c r="TP119" s="21">
        <f t="shared" si="1665"/>
        <v>0</v>
      </c>
      <c r="TQ119" s="21"/>
      <c r="TR119" s="21">
        <f t="shared" si="1666"/>
        <v>0</v>
      </c>
      <c r="TS119" s="21"/>
      <c r="TT119" s="21">
        <f t="shared" si="1667"/>
        <v>0</v>
      </c>
      <c r="TU119" s="21"/>
      <c r="TV119" s="21">
        <f t="shared" si="1668"/>
        <v>0</v>
      </c>
      <c r="TW119" s="21"/>
      <c r="TX119" s="21">
        <f t="shared" si="1669"/>
        <v>0</v>
      </c>
      <c r="TY119" s="21"/>
      <c r="TZ119" s="21">
        <f t="shared" si="1670"/>
        <v>0</v>
      </c>
      <c r="UA119" s="21"/>
      <c r="UB119" s="21">
        <f t="shared" si="1671"/>
        <v>0</v>
      </c>
      <c r="UC119" s="21"/>
      <c r="UD119" s="21">
        <f t="shared" si="1672"/>
        <v>0</v>
      </c>
      <c r="UE119" s="21"/>
      <c r="UF119" s="21">
        <f t="shared" si="1673"/>
        <v>0</v>
      </c>
      <c r="UG119" s="21"/>
      <c r="UH119" s="21">
        <f t="shared" si="1370"/>
        <v>0</v>
      </c>
      <c r="UI119" s="21"/>
      <c r="UJ119" s="21">
        <f t="shared" si="1674"/>
        <v>0</v>
      </c>
      <c r="UK119" s="21"/>
      <c r="UL119" s="21">
        <f t="shared" si="1675"/>
        <v>0</v>
      </c>
      <c r="UM119" s="21"/>
      <c r="UN119" s="21">
        <f t="shared" si="1676"/>
        <v>0</v>
      </c>
      <c r="UO119" s="21"/>
      <c r="UP119" s="21">
        <f t="shared" si="1677"/>
        <v>0</v>
      </c>
      <c r="UQ119" s="21"/>
      <c r="UR119" s="21">
        <f t="shared" si="1678"/>
        <v>0</v>
      </c>
      <c r="US119" s="21"/>
      <c r="UT119" s="21">
        <f t="shared" si="1679"/>
        <v>0</v>
      </c>
      <c r="UU119" s="21"/>
      <c r="UV119" s="21">
        <f t="shared" si="1377"/>
        <v>0</v>
      </c>
      <c r="UW119" s="21"/>
      <c r="UX119" s="21">
        <f t="shared" si="1680"/>
        <v>0</v>
      </c>
      <c r="UY119" s="21"/>
      <c r="UZ119" s="21">
        <f t="shared" si="1379"/>
        <v>0</v>
      </c>
      <c r="VA119" s="21"/>
      <c r="VB119" s="21">
        <f t="shared" si="1681"/>
        <v>0</v>
      </c>
      <c r="VC119" s="21"/>
      <c r="VD119" s="21">
        <f t="shared" si="1682"/>
        <v>0</v>
      </c>
      <c r="VE119" s="21"/>
      <c r="VF119" s="21">
        <f t="shared" si="1683"/>
        <v>0</v>
      </c>
      <c r="VG119" s="21"/>
      <c r="VH119" s="21">
        <f t="shared" si="1684"/>
        <v>0</v>
      </c>
      <c r="VI119" s="21"/>
      <c r="VJ119" s="21">
        <f t="shared" si="1685"/>
        <v>0</v>
      </c>
      <c r="VK119" s="21"/>
      <c r="VL119" s="21">
        <f t="shared" si="1686"/>
        <v>0</v>
      </c>
      <c r="VM119" s="21"/>
      <c r="VN119" s="21">
        <f t="shared" si="1687"/>
        <v>0</v>
      </c>
      <c r="VO119" s="21"/>
      <c r="VP119" s="21">
        <f t="shared" si="1688"/>
        <v>0</v>
      </c>
      <c r="VQ119" s="21"/>
      <c r="VR119" s="21">
        <f t="shared" si="1655"/>
        <v>0</v>
      </c>
      <c r="VS119" s="21"/>
      <c r="VT119" s="21">
        <f t="shared" si="1689"/>
        <v>0</v>
      </c>
      <c r="VU119" s="21"/>
      <c r="VV119" s="21">
        <f t="shared" si="1689"/>
        <v>0</v>
      </c>
      <c r="VW119" s="21"/>
      <c r="VX119" s="21">
        <f t="shared" si="1690"/>
        <v>0</v>
      </c>
      <c r="VY119" s="21"/>
      <c r="VZ119" s="21">
        <f t="shared" si="1690"/>
        <v>0</v>
      </c>
      <c r="WA119" s="21"/>
      <c r="WB119" s="21">
        <f t="shared" si="1690"/>
        <v>0</v>
      </c>
      <c r="WC119" s="21"/>
      <c r="WD119" s="21">
        <f t="shared" si="1690"/>
        <v>0</v>
      </c>
      <c r="WE119" s="21"/>
      <c r="WF119" s="21">
        <f t="shared" si="1690"/>
        <v>0</v>
      </c>
      <c r="WG119" s="21"/>
      <c r="WH119" s="21">
        <f t="shared" si="1690"/>
        <v>0</v>
      </c>
      <c r="WI119" s="21"/>
      <c r="WJ119" s="21">
        <f t="shared" si="1690"/>
        <v>0</v>
      </c>
      <c r="WK119" s="21"/>
      <c r="WL119" s="21">
        <f t="shared" si="1690"/>
        <v>0</v>
      </c>
      <c r="WM119" s="21"/>
      <c r="WN119" s="21">
        <f t="shared" si="1691"/>
        <v>0</v>
      </c>
      <c r="WO119" s="21"/>
      <c r="WP119" s="21">
        <f t="shared" si="1691"/>
        <v>0</v>
      </c>
      <c r="WQ119" s="21"/>
      <c r="WR119" s="21">
        <f t="shared" si="1691"/>
        <v>0</v>
      </c>
      <c r="WS119" s="21"/>
      <c r="WT119" s="21">
        <f t="shared" si="1691"/>
        <v>0</v>
      </c>
      <c r="WU119" s="21"/>
      <c r="WV119" s="21">
        <f t="shared" si="1691"/>
        <v>0</v>
      </c>
      <c r="WW119" s="21"/>
      <c r="WX119" s="21">
        <f t="shared" si="1691"/>
        <v>0</v>
      </c>
      <c r="WY119" s="21"/>
      <c r="WZ119" s="21">
        <f t="shared" si="1691"/>
        <v>0</v>
      </c>
      <c r="XA119" s="21"/>
      <c r="XB119" s="21">
        <f t="shared" si="1691"/>
        <v>0</v>
      </c>
      <c r="XC119" s="21"/>
      <c r="XD119" s="21">
        <f t="shared" si="1692"/>
        <v>0</v>
      </c>
      <c r="XE119" s="21"/>
      <c r="XF119" s="21">
        <f t="shared" si="1692"/>
        <v>0</v>
      </c>
      <c r="XG119" s="21"/>
      <c r="XH119" s="21">
        <f t="shared" si="1692"/>
        <v>0</v>
      </c>
      <c r="XI119" s="21"/>
      <c r="XJ119" s="21">
        <f t="shared" si="1692"/>
        <v>0</v>
      </c>
      <c r="XK119" s="21"/>
      <c r="XL119" s="21">
        <f t="shared" si="1692"/>
        <v>0</v>
      </c>
      <c r="XM119" s="21"/>
      <c r="XN119" s="21">
        <f t="shared" si="1692"/>
        <v>0</v>
      </c>
      <c r="XO119" s="21"/>
      <c r="XP119" s="21">
        <f t="shared" si="1692"/>
        <v>0</v>
      </c>
      <c r="XQ119" s="21"/>
      <c r="XR119" s="21">
        <f t="shared" si="1692"/>
        <v>0</v>
      </c>
      <c r="XS119" s="21"/>
      <c r="XT119" s="21">
        <f t="shared" si="1736"/>
        <v>0</v>
      </c>
      <c r="XU119" s="21"/>
      <c r="XV119" s="21">
        <f t="shared" si="1736"/>
        <v>0</v>
      </c>
      <c r="XW119" s="21"/>
      <c r="XX119" s="21">
        <f t="shared" si="1736"/>
        <v>0</v>
      </c>
      <c r="XY119" s="21"/>
      <c r="XZ119" s="21">
        <f t="shared" si="1736"/>
        <v>0</v>
      </c>
      <c r="YA119" s="21"/>
      <c r="YB119" s="21">
        <f t="shared" si="1392"/>
        <v>0</v>
      </c>
      <c r="YC119" s="21"/>
      <c r="YD119" s="21">
        <f t="shared" si="1393"/>
        <v>0</v>
      </c>
      <c r="YE119" s="21"/>
      <c r="YF119" s="21">
        <f t="shared" si="1394"/>
        <v>0</v>
      </c>
      <c r="YG119" s="21"/>
      <c r="YH119" s="21">
        <f t="shared" si="1395"/>
        <v>0</v>
      </c>
      <c r="YI119" s="21"/>
      <c r="YJ119" s="21">
        <f t="shared" si="1396"/>
        <v>0</v>
      </c>
      <c r="YK119" s="21"/>
      <c r="YL119" s="21">
        <f t="shared" si="1397"/>
        <v>0</v>
      </c>
      <c r="YM119" s="21"/>
      <c r="YN119" s="21">
        <f t="shared" si="1398"/>
        <v>0</v>
      </c>
      <c r="YO119" s="21"/>
      <c r="YP119" s="21">
        <f t="shared" si="1399"/>
        <v>0</v>
      </c>
      <c r="YQ119" s="21"/>
      <c r="YR119" s="21">
        <f t="shared" si="1400"/>
        <v>0</v>
      </c>
      <c r="YS119" s="21"/>
      <c r="YT119" s="21">
        <f t="shared" si="1693"/>
        <v>0</v>
      </c>
      <c r="YU119" s="21"/>
      <c r="YV119" s="21">
        <f t="shared" si="1402"/>
        <v>0</v>
      </c>
      <c r="YW119" s="21"/>
      <c r="YX119" s="21">
        <f t="shared" si="1403"/>
        <v>0</v>
      </c>
      <c r="YY119" s="21"/>
      <c r="YZ119" s="21">
        <f t="shared" si="1689"/>
        <v>0</v>
      </c>
      <c r="ZA119" s="21"/>
      <c r="ZB119" s="21">
        <f t="shared" si="1404"/>
        <v>0</v>
      </c>
      <c r="ZC119" s="21"/>
      <c r="ZD119" s="21">
        <f t="shared" si="1405"/>
        <v>0</v>
      </c>
      <c r="ZE119" s="21"/>
      <c r="ZF119" s="21">
        <f t="shared" si="1406"/>
        <v>0</v>
      </c>
      <c r="ZG119" s="21"/>
      <c r="ZH119" s="21">
        <f t="shared" si="1694"/>
        <v>0</v>
      </c>
      <c r="ZI119" s="21"/>
      <c r="ZJ119" s="21">
        <f t="shared" si="1408"/>
        <v>0</v>
      </c>
      <c r="ZK119" s="21"/>
      <c r="ZL119" s="21">
        <f t="shared" si="1409"/>
        <v>0</v>
      </c>
      <c r="ZM119" s="21"/>
      <c r="ZN119" s="21">
        <f t="shared" si="1695"/>
        <v>0</v>
      </c>
      <c r="ZO119" s="21"/>
      <c r="ZP119" s="21">
        <f t="shared" si="1411"/>
        <v>0</v>
      </c>
      <c r="ZQ119" s="21"/>
      <c r="ZR119" s="21">
        <f t="shared" si="1412"/>
        <v>0</v>
      </c>
      <c r="ZS119" s="21"/>
      <c r="ZT119" s="21">
        <f t="shared" si="1689"/>
        <v>0</v>
      </c>
      <c r="ZU119" s="21"/>
      <c r="ZV119" s="21">
        <f t="shared" si="1696"/>
        <v>0</v>
      </c>
      <c r="ZW119" s="21"/>
      <c r="ZX119" s="21">
        <f t="shared" si="1697"/>
        <v>0</v>
      </c>
      <c r="ZY119" s="21"/>
      <c r="ZZ119" s="21">
        <f t="shared" si="1697"/>
        <v>0</v>
      </c>
      <c r="AAA119" s="21"/>
      <c r="AAB119" s="21">
        <f t="shared" si="1698"/>
        <v>0</v>
      </c>
      <c r="AAC119" s="21"/>
      <c r="AAD119" s="21">
        <f t="shared" si="1698"/>
        <v>0</v>
      </c>
      <c r="AAE119" s="21"/>
      <c r="AAF119" s="21">
        <f t="shared" si="1699"/>
        <v>0</v>
      </c>
      <c r="AAG119" s="21"/>
      <c r="AAH119" s="21">
        <f t="shared" si="1699"/>
        <v>0</v>
      </c>
      <c r="AAI119" s="21"/>
      <c r="AAJ119" s="21">
        <f t="shared" si="1700"/>
        <v>0</v>
      </c>
      <c r="AAK119" s="21"/>
      <c r="AAL119" s="21">
        <f t="shared" si="1700"/>
        <v>0</v>
      </c>
      <c r="AAM119" s="21"/>
      <c r="AAN119" s="21">
        <f t="shared" si="1701"/>
        <v>0</v>
      </c>
      <c r="AAO119" s="21"/>
      <c r="AAP119" s="21">
        <f t="shared" si="1701"/>
        <v>0</v>
      </c>
      <c r="AAQ119" s="21"/>
      <c r="AAR119" s="21">
        <f t="shared" si="1702"/>
        <v>0</v>
      </c>
      <c r="AAS119" s="21"/>
      <c r="AAT119" s="21">
        <f t="shared" si="1702"/>
        <v>0</v>
      </c>
      <c r="AAU119" s="21"/>
      <c r="AAV119" s="21">
        <f t="shared" si="1703"/>
        <v>0</v>
      </c>
      <c r="AAW119" s="21"/>
      <c r="AAX119" s="21">
        <f t="shared" si="1703"/>
        <v>0</v>
      </c>
      <c r="AAY119" s="21"/>
      <c r="AAZ119" s="21">
        <f t="shared" si="1704"/>
        <v>0</v>
      </c>
      <c r="ABA119" s="21"/>
      <c r="ABB119" s="21">
        <f t="shared" si="1704"/>
        <v>0</v>
      </c>
      <c r="ABC119" s="21"/>
      <c r="ABD119" s="21">
        <f t="shared" si="1705"/>
        <v>0</v>
      </c>
      <c r="ABE119" s="21"/>
      <c r="ABF119" s="21">
        <f t="shared" si="1705"/>
        <v>0</v>
      </c>
      <c r="ABG119" s="21"/>
      <c r="ABH119" s="21">
        <f t="shared" si="1706"/>
        <v>0</v>
      </c>
      <c r="ABI119" s="21"/>
      <c r="ABJ119" s="21">
        <f t="shared" si="1706"/>
        <v>0</v>
      </c>
      <c r="ABK119" s="21"/>
      <c r="ABL119" s="21">
        <f t="shared" si="1707"/>
        <v>0</v>
      </c>
      <c r="ABM119" s="21"/>
      <c r="ABN119" s="21">
        <f t="shared" si="1707"/>
        <v>0</v>
      </c>
      <c r="ABO119" s="21"/>
      <c r="ABP119" s="21">
        <f t="shared" si="1708"/>
        <v>0</v>
      </c>
      <c r="ABQ119" s="21"/>
      <c r="ABR119" s="21">
        <f t="shared" si="1708"/>
        <v>0</v>
      </c>
      <c r="ABS119" s="21"/>
      <c r="ABT119" s="21">
        <f t="shared" si="1709"/>
        <v>0</v>
      </c>
      <c r="ABU119" s="21"/>
      <c r="ABV119" s="21">
        <f t="shared" si="1709"/>
        <v>0</v>
      </c>
      <c r="ABW119" s="21"/>
      <c r="ABX119" s="21">
        <f t="shared" si="1710"/>
        <v>0</v>
      </c>
      <c r="ABY119" s="21"/>
      <c r="ABZ119" s="21">
        <f t="shared" si="1710"/>
        <v>0</v>
      </c>
      <c r="ACA119" s="21"/>
      <c r="ACB119" s="21">
        <f t="shared" si="1711"/>
        <v>0</v>
      </c>
      <c r="ACC119" s="21"/>
      <c r="ACD119" s="21">
        <f t="shared" si="1711"/>
        <v>0</v>
      </c>
      <c r="ACE119" s="21"/>
      <c r="ACF119" s="21">
        <f t="shared" si="1712"/>
        <v>0</v>
      </c>
      <c r="ACG119" s="21"/>
      <c r="ACH119" s="21">
        <f t="shared" si="1712"/>
        <v>0</v>
      </c>
      <c r="ACI119" s="21"/>
      <c r="ACJ119" s="21">
        <f t="shared" si="1713"/>
        <v>0</v>
      </c>
      <c r="ACK119" s="21"/>
      <c r="ACL119" s="21">
        <f t="shared" si="1713"/>
        <v>0</v>
      </c>
      <c r="ACM119" s="21"/>
      <c r="ACN119" s="21">
        <f t="shared" si="1714"/>
        <v>0</v>
      </c>
      <c r="ACO119" s="21"/>
      <c r="ACP119" s="21">
        <f t="shared" si="1714"/>
        <v>0</v>
      </c>
      <c r="ACQ119" s="21"/>
      <c r="ACR119" s="21">
        <f t="shared" si="1715"/>
        <v>0</v>
      </c>
      <c r="ACS119" s="21"/>
      <c r="ACT119" s="21">
        <f t="shared" si="1715"/>
        <v>0</v>
      </c>
      <c r="ACU119" s="21"/>
      <c r="ACV119" s="21">
        <f t="shared" si="1716"/>
        <v>0</v>
      </c>
      <c r="ACW119" s="21"/>
      <c r="ACX119" s="21">
        <f t="shared" si="1716"/>
        <v>0</v>
      </c>
      <c r="ACY119" s="21"/>
      <c r="ACZ119" s="21">
        <f t="shared" si="1717"/>
        <v>0</v>
      </c>
      <c r="ADA119" s="21"/>
      <c r="ADB119" s="21">
        <f t="shared" si="1717"/>
        <v>0</v>
      </c>
      <c r="ADC119" s="21"/>
      <c r="ADD119" s="21">
        <f t="shared" si="1718"/>
        <v>0</v>
      </c>
      <c r="ADE119" s="21"/>
      <c r="ADF119" s="21">
        <f t="shared" si="1718"/>
        <v>0</v>
      </c>
      <c r="ADG119" s="21"/>
      <c r="ADH119" s="21">
        <f t="shared" si="1719"/>
        <v>0</v>
      </c>
      <c r="ADI119" s="21"/>
      <c r="ADJ119" s="21">
        <f t="shared" si="1719"/>
        <v>0</v>
      </c>
      <c r="ADK119" s="21"/>
      <c r="ADL119" s="21">
        <f t="shared" si="1720"/>
        <v>0</v>
      </c>
      <c r="ADM119" s="21"/>
      <c r="ADN119" s="21">
        <f t="shared" si="1720"/>
        <v>0</v>
      </c>
      <c r="ADO119" s="21"/>
      <c r="ADP119" s="21">
        <f t="shared" si="1720"/>
        <v>0</v>
      </c>
      <c r="ADQ119" s="21"/>
      <c r="ADR119" s="21">
        <f t="shared" si="1720"/>
        <v>0</v>
      </c>
      <c r="ADS119" s="21"/>
      <c r="ADT119" s="21">
        <f t="shared" si="1720"/>
        <v>0</v>
      </c>
      <c r="ADU119" s="21"/>
      <c r="ADV119" s="21">
        <f t="shared" si="1721"/>
        <v>0</v>
      </c>
      <c r="ADW119" s="21"/>
      <c r="ADX119" s="21">
        <f t="shared" si="1721"/>
        <v>0</v>
      </c>
      <c r="ADY119" s="21"/>
      <c r="ADZ119" s="21">
        <f t="shared" si="1721"/>
        <v>0</v>
      </c>
      <c r="AEA119" s="21"/>
      <c r="AEB119" s="21">
        <f t="shared" si="1721"/>
        <v>0</v>
      </c>
      <c r="AEC119" s="21"/>
      <c r="AED119" s="21">
        <f t="shared" si="1722"/>
        <v>0</v>
      </c>
      <c r="AEE119" s="21"/>
      <c r="AEF119" s="21">
        <f t="shared" si="1722"/>
        <v>0</v>
      </c>
      <c r="AEG119" s="21"/>
      <c r="AEH119" s="21">
        <f t="shared" si="1722"/>
        <v>0</v>
      </c>
      <c r="AEI119" s="21"/>
      <c r="AEJ119" s="21">
        <f t="shared" si="1722"/>
        <v>0</v>
      </c>
      <c r="AEK119" s="21"/>
      <c r="AEL119" s="21">
        <f t="shared" si="1722"/>
        <v>0</v>
      </c>
      <c r="AEM119" s="21"/>
      <c r="AEN119" s="21">
        <f t="shared" si="1723"/>
        <v>0</v>
      </c>
      <c r="AEO119" s="21"/>
      <c r="AEP119" s="21">
        <f t="shared" si="1723"/>
        <v>0</v>
      </c>
      <c r="AEQ119" s="21"/>
      <c r="AER119" s="21">
        <f t="shared" si="1723"/>
        <v>0</v>
      </c>
      <c r="AES119" s="21"/>
      <c r="AET119" s="21">
        <f t="shared" si="1723"/>
        <v>0</v>
      </c>
      <c r="AEU119" s="21"/>
      <c r="AEV119" s="21">
        <f t="shared" si="1724"/>
        <v>0</v>
      </c>
      <c r="AEW119" s="21"/>
      <c r="AEX119" s="21">
        <f t="shared" si="1724"/>
        <v>0</v>
      </c>
      <c r="AEY119" s="21"/>
      <c r="AEZ119" s="21">
        <f t="shared" si="1724"/>
        <v>0</v>
      </c>
      <c r="AFA119" s="21"/>
      <c r="AFB119" s="21">
        <f t="shared" si="1724"/>
        <v>0</v>
      </c>
      <c r="AFC119" s="21"/>
      <c r="AFD119" s="21">
        <f t="shared" si="1724"/>
        <v>0</v>
      </c>
      <c r="AFE119" s="21"/>
      <c r="AFF119" s="21">
        <f t="shared" si="1725"/>
        <v>0</v>
      </c>
      <c r="AFG119" s="21"/>
      <c r="AFH119" s="21">
        <f t="shared" si="1725"/>
        <v>0</v>
      </c>
      <c r="AFI119" s="21"/>
      <c r="AFJ119" s="21">
        <f t="shared" si="1725"/>
        <v>0</v>
      </c>
      <c r="AFK119" s="21"/>
      <c r="AFL119" s="21">
        <f t="shared" si="1725"/>
        <v>0</v>
      </c>
      <c r="AFM119" s="21"/>
      <c r="AFN119" s="21">
        <f t="shared" si="1726"/>
        <v>0</v>
      </c>
      <c r="AFO119" s="21"/>
      <c r="AFP119" s="21">
        <f t="shared" si="1726"/>
        <v>0</v>
      </c>
      <c r="AFQ119" s="21"/>
      <c r="AFR119" s="21">
        <f t="shared" si="1726"/>
        <v>0</v>
      </c>
      <c r="AFS119" s="21"/>
      <c r="AFT119" s="21">
        <f t="shared" si="1726"/>
        <v>0</v>
      </c>
      <c r="AFU119" s="21"/>
      <c r="AFV119" s="21">
        <f t="shared" si="1726"/>
        <v>0</v>
      </c>
      <c r="AFW119" s="21"/>
      <c r="AFX119" s="21">
        <f t="shared" si="1727"/>
        <v>0</v>
      </c>
      <c r="AFY119" s="21"/>
      <c r="AFZ119" s="21">
        <f t="shared" si="1727"/>
        <v>0</v>
      </c>
      <c r="AGA119" s="21"/>
      <c r="AGB119" s="21">
        <f t="shared" si="1727"/>
        <v>0</v>
      </c>
      <c r="AGC119" s="21"/>
      <c r="AGD119" s="21">
        <f t="shared" si="1727"/>
        <v>0</v>
      </c>
      <c r="AGE119" s="21"/>
      <c r="AGF119" s="21">
        <f t="shared" si="1728"/>
        <v>0</v>
      </c>
      <c r="AGG119" s="21"/>
      <c r="AGH119" s="21">
        <f t="shared" si="1728"/>
        <v>0</v>
      </c>
      <c r="AGI119" s="21"/>
      <c r="AGJ119" s="21">
        <f t="shared" si="1728"/>
        <v>0</v>
      </c>
      <c r="AGK119" s="21"/>
      <c r="AGL119" s="21">
        <f t="shared" si="1728"/>
        <v>0</v>
      </c>
      <c r="AGM119" s="21"/>
      <c r="AGN119" s="21">
        <f t="shared" si="1728"/>
        <v>0</v>
      </c>
      <c r="AGO119" s="21"/>
      <c r="AGP119" s="21">
        <f t="shared" si="1729"/>
        <v>0</v>
      </c>
      <c r="AGQ119" s="21"/>
      <c r="AGR119" s="21">
        <f t="shared" si="1729"/>
        <v>0</v>
      </c>
      <c r="AGS119" s="21"/>
      <c r="AGT119" s="21">
        <f t="shared" si="1729"/>
        <v>0</v>
      </c>
      <c r="AGU119" s="21"/>
      <c r="AGV119" s="21">
        <f t="shared" si="1729"/>
        <v>0</v>
      </c>
      <c r="AGW119" s="21"/>
      <c r="AGX119" s="21">
        <f t="shared" si="1730"/>
        <v>0</v>
      </c>
      <c r="AGY119" s="21"/>
      <c r="AGZ119" s="21">
        <f t="shared" si="1730"/>
        <v>0</v>
      </c>
      <c r="AHA119" s="21"/>
      <c r="AHB119" s="21">
        <f t="shared" si="1730"/>
        <v>0</v>
      </c>
      <c r="AHC119" s="21"/>
      <c r="AHD119" s="21">
        <f t="shared" si="1730"/>
        <v>0</v>
      </c>
      <c r="AHE119" s="21"/>
      <c r="AHF119" s="21">
        <f t="shared" si="1730"/>
        <v>0</v>
      </c>
      <c r="AHG119" s="21"/>
      <c r="AHH119" s="21">
        <f t="shared" si="1731"/>
        <v>0</v>
      </c>
      <c r="AHI119" s="21"/>
      <c r="AHJ119" s="21">
        <f t="shared" si="1731"/>
        <v>0</v>
      </c>
      <c r="AHK119" s="21"/>
      <c r="AHL119" s="21">
        <f t="shared" si="1731"/>
        <v>0</v>
      </c>
      <c r="AHM119" s="21"/>
      <c r="AHN119" s="21">
        <f t="shared" si="1731"/>
        <v>0</v>
      </c>
      <c r="AHO119" s="21"/>
      <c r="AHP119" s="21">
        <f t="shared" si="1732"/>
        <v>0</v>
      </c>
      <c r="AHQ119" s="21"/>
      <c r="AHR119" s="21">
        <f t="shared" si="1732"/>
        <v>0</v>
      </c>
      <c r="AHS119" s="21"/>
      <c r="AHT119" s="21">
        <f t="shared" si="1732"/>
        <v>0</v>
      </c>
      <c r="AHU119" s="21"/>
      <c r="AHV119" s="21">
        <f t="shared" si="1732"/>
        <v>0</v>
      </c>
      <c r="AHW119" s="21"/>
      <c r="AHX119" s="21">
        <f t="shared" si="1732"/>
        <v>0</v>
      </c>
      <c r="AHY119" s="21"/>
      <c r="AHZ119" s="21">
        <f t="shared" si="1733"/>
        <v>0</v>
      </c>
      <c r="AIA119" s="21"/>
      <c r="AIB119" s="21">
        <f t="shared" si="1733"/>
        <v>0</v>
      </c>
      <c r="AIC119" s="21"/>
      <c r="AID119" s="21">
        <f t="shared" si="1733"/>
        <v>0</v>
      </c>
      <c r="AIE119" s="21"/>
      <c r="AIF119" s="21">
        <f t="shared" si="1733"/>
        <v>0</v>
      </c>
      <c r="AIG119" s="21"/>
      <c r="AIH119" s="21">
        <f t="shared" si="1734"/>
        <v>0</v>
      </c>
      <c r="AII119" s="21"/>
      <c r="AIJ119" s="21">
        <f t="shared" si="1734"/>
        <v>0</v>
      </c>
      <c r="AIK119" s="21"/>
      <c r="AIL119" s="21">
        <f t="shared" si="1734"/>
        <v>0</v>
      </c>
      <c r="AIM119" s="21"/>
      <c r="AIN119" s="21">
        <f t="shared" si="1734"/>
        <v>0</v>
      </c>
      <c r="AIO119" s="21"/>
      <c r="AIP119" s="21">
        <f t="shared" si="1734"/>
        <v>0</v>
      </c>
      <c r="AIQ119" s="21"/>
      <c r="AIR119" s="21">
        <f t="shared" si="1735"/>
        <v>0</v>
      </c>
      <c r="AIS119" s="21"/>
      <c r="AIT119" s="21">
        <f t="shared" si="1735"/>
        <v>0</v>
      </c>
      <c r="AIU119" s="21"/>
      <c r="AIV119" s="21">
        <f t="shared" si="1735"/>
        <v>0</v>
      </c>
      <c r="AIW119" s="21"/>
      <c r="AIX119" s="21">
        <f t="shared" si="1735"/>
        <v>0</v>
      </c>
      <c r="AIY119" s="21"/>
      <c r="AIZ119" s="21">
        <f t="shared" si="1689"/>
        <v>0</v>
      </c>
      <c r="AJA119" s="21"/>
    </row>
    <row r="120" spans="2:937" ht="13.5" customHeight="1" x14ac:dyDescent="0.25">
      <c r="B120" s="31">
        <v>115</v>
      </c>
      <c r="C120" s="192" t="s">
        <v>209</v>
      </c>
      <c r="D120" s="67" t="s">
        <v>171</v>
      </c>
      <c r="E120" s="194" t="s">
        <v>404</v>
      </c>
      <c r="F120" s="194" t="str">
        <f>_xlfn.XLOOKUP(D120,'WTG PH-III'!$D$5:$D$198,'WTG PH-III'!$B$5:$B$198,0,0,1)</f>
        <v>PSS-14</v>
      </c>
      <c r="G120" s="22" t="s">
        <v>537</v>
      </c>
      <c r="H120" s="22" t="s">
        <v>540</v>
      </c>
      <c r="I120" s="61">
        <v>12</v>
      </c>
      <c r="J120" s="21">
        <v>253</v>
      </c>
      <c r="K120" s="21">
        <f t="shared" si="1458"/>
        <v>253.00000000000006</v>
      </c>
      <c r="L120" s="21">
        <f t="shared" si="1459"/>
        <v>253</v>
      </c>
      <c r="M120" s="21">
        <f t="shared" si="1460"/>
        <v>0</v>
      </c>
      <c r="N120" s="95">
        <f>VLOOKUP(D120,'WTG PH-III'!$D$5:$U$198,17,0)</f>
        <v>45807</v>
      </c>
      <c r="O120" s="95">
        <f>VLOOKUP(D120,'WTG PH-III'!$D$5:$U$198,18,0)</f>
        <v>45816</v>
      </c>
      <c r="P120" s="21">
        <f t="shared" si="1461"/>
        <v>0</v>
      </c>
      <c r="Q120" s="21"/>
      <c r="R120" s="21">
        <f t="shared" si="1462"/>
        <v>0</v>
      </c>
      <c r="S120" s="21"/>
      <c r="T120" s="21">
        <f t="shared" si="1463"/>
        <v>0</v>
      </c>
      <c r="U120" s="21"/>
      <c r="V120" s="21">
        <f t="shared" si="1464"/>
        <v>0</v>
      </c>
      <c r="W120" s="21"/>
      <c r="X120" s="21">
        <f t="shared" si="1465"/>
        <v>0</v>
      </c>
      <c r="Y120" s="21"/>
      <c r="Z120" s="21">
        <f t="shared" si="1466"/>
        <v>0</v>
      </c>
      <c r="AA120" s="21"/>
      <c r="AB120" s="21">
        <f t="shared" si="1467"/>
        <v>0</v>
      </c>
      <c r="AC120" s="21"/>
      <c r="AD120" s="21">
        <f t="shared" si="1468"/>
        <v>0</v>
      </c>
      <c r="AE120" s="21"/>
      <c r="AF120" s="21">
        <f t="shared" si="1469"/>
        <v>0</v>
      </c>
      <c r="AG120" s="21"/>
      <c r="AH120" s="21">
        <f t="shared" si="1470"/>
        <v>0</v>
      </c>
      <c r="AI120" s="21"/>
      <c r="AJ120" s="21">
        <f t="shared" si="1471"/>
        <v>0</v>
      </c>
      <c r="AK120" s="21"/>
      <c r="AL120" s="21">
        <f t="shared" si="1472"/>
        <v>0</v>
      </c>
      <c r="AM120" s="21"/>
      <c r="AN120" s="21">
        <f t="shared" si="1473"/>
        <v>0</v>
      </c>
      <c r="AO120" s="21"/>
      <c r="AP120" s="21">
        <f t="shared" si="1474"/>
        <v>0</v>
      </c>
      <c r="AQ120" s="21"/>
      <c r="AR120" s="21">
        <f t="shared" si="1475"/>
        <v>0</v>
      </c>
      <c r="AS120" s="21"/>
      <c r="AT120" s="21">
        <f t="shared" si="1476"/>
        <v>0</v>
      </c>
      <c r="AU120" s="21"/>
      <c r="AV120" s="21">
        <f t="shared" si="1477"/>
        <v>0</v>
      </c>
      <c r="AW120" s="21"/>
      <c r="AX120" s="21">
        <f t="shared" si="1478"/>
        <v>0</v>
      </c>
      <c r="AY120" s="21"/>
      <c r="AZ120" s="21">
        <f t="shared" si="1479"/>
        <v>0</v>
      </c>
      <c r="BA120" s="21"/>
      <c r="BB120" s="21">
        <f t="shared" si="1480"/>
        <v>0</v>
      </c>
      <c r="BC120" s="21"/>
      <c r="BD120" s="21">
        <f t="shared" si="1481"/>
        <v>0</v>
      </c>
      <c r="BE120" s="21"/>
      <c r="BF120" s="21">
        <f t="shared" si="1482"/>
        <v>0</v>
      </c>
      <c r="BG120" s="21"/>
      <c r="BH120" s="21">
        <f t="shared" si="1483"/>
        <v>0</v>
      </c>
      <c r="BI120" s="21"/>
      <c r="BJ120" s="21">
        <f t="shared" si="1484"/>
        <v>0</v>
      </c>
      <c r="BK120" s="21"/>
      <c r="BL120" s="21">
        <f t="shared" si="1485"/>
        <v>0</v>
      </c>
      <c r="BM120" s="21"/>
      <c r="BN120" s="21">
        <f t="shared" si="1486"/>
        <v>0</v>
      </c>
      <c r="BO120" s="21"/>
      <c r="BP120" s="21">
        <f t="shared" si="1487"/>
        <v>0</v>
      </c>
      <c r="BQ120" s="21"/>
      <c r="BR120" s="21">
        <f t="shared" si="1488"/>
        <v>0</v>
      </c>
      <c r="BS120" s="21"/>
      <c r="BT120" s="21">
        <f t="shared" si="1489"/>
        <v>0</v>
      </c>
      <c r="BU120" s="21"/>
      <c r="BV120" s="21">
        <f t="shared" si="1490"/>
        <v>0</v>
      </c>
      <c r="BW120" s="21"/>
      <c r="BX120" s="21">
        <f t="shared" si="1491"/>
        <v>0</v>
      </c>
      <c r="BY120" s="21"/>
      <c r="BZ120" s="21">
        <f t="shared" si="1492"/>
        <v>0</v>
      </c>
      <c r="CA120" s="21"/>
      <c r="CB120" s="21">
        <f t="shared" si="1493"/>
        <v>0</v>
      </c>
      <c r="CC120" s="21"/>
      <c r="CD120" s="21">
        <f t="shared" si="1494"/>
        <v>0</v>
      </c>
      <c r="CE120" s="21"/>
      <c r="CF120" s="21">
        <f t="shared" si="1495"/>
        <v>0</v>
      </c>
      <c r="CG120" s="21"/>
      <c r="CH120" s="21">
        <f t="shared" si="1496"/>
        <v>0</v>
      </c>
      <c r="CI120" s="21"/>
      <c r="CJ120" s="21">
        <f t="shared" si="1497"/>
        <v>0</v>
      </c>
      <c r="CK120" s="21"/>
      <c r="CL120" s="21">
        <f t="shared" si="1498"/>
        <v>0</v>
      </c>
      <c r="CM120" s="21"/>
      <c r="CN120" s="21">
        <f t="shared" si="1499"/>
        <v>0</v>
      </c>
      <c r="CO120" s="21"/>
      <c r="CP120" s="21">
        <f t="shared" si="1500"/>
        <v>0</v>
      </c>
      <c r="CQ120" s="21"/>
      <c r="CR120" s="21">
        <f t="shared" si="1501"/>
        <v>0</v>
      </c>
      <c r="CS120" s="21"/>
      <c r="CT120" s="21">
        <f t="shared" si="1502"/>
        <v>0</v>
      </c>
      <c r="CU120" s="21"/>
      <c r="CV120" s="21">
        <f t="shared" si="1503"/>
        <v>0</v>
      </c>
      <c r="CW120" s="21"/>
      <c r="CX120" s="21">
        <f t="shared" si="1504"/>
        <v>0</v>
      </c>
      <c r="CY120" s="21"/>
      <c r="CZ120" s="21">
        <f t="shared" si="1505"/>
        <v>0</v>
      </c>
      <c r="DA120" s="21"/>
      <c r="DB120" s="21">
        <f t="shared" si="1506"/>
        <v>0</v>
      </c>
      <c r="DC120" s="21"/>
      <c r="DD120" s="21">
        <f t="shared" si="1507"/>
        <v>0</v>
      </c>
      <c r="DE120" s="21"/>
      <c r="DF120" s="21">
        <f t="shared" si="1508"/>
        <v>0</v>
      </c>
      <c r="DG120" s="21"/>
      <c r="DH120" s="21">
        <f t="shared" si="1509"/>
        <v>0</v>
      </c>
      <c r="DI120" s="21"/>
      <c r="DJ120" s="21">
        <f t="shared" si="1510"/>
        <v>0</v>
      </c>
      <c r="DK120" s="21"/>
      <c r="DL120" s="21">
        <f t="shared" si="1511"/>
        <v>0</v>
      </c>
      <c r="DM120" s="21"/>
      <c r="DN120" s="21">
        <f t="shared" si="1512"/>
        <v>0</v>
      </c>
      <c r="DO120" s="21"/>
      <c r="DP120" s="21">
        <f t="shared" si="1513"/>
        <v>0</v>
      </c>
      <c r="DQ120" s="21"/>
      <c r="DR120" s="21">
        <f t="shared" si="1514"/>
        <v>0</v>
      </c>
      <c r="DS120" s="21"/>
      <c r="DT120" s="21">
        <f t="shared" si="1515"/>
        <v>0</v>
      </c>
      <c r="DU120" s="21"/>
      <c r="DV120" s="21">
        <f t="shared" si="1516"/>
        <v>0</v>
      </c>
      <c r="DW120" s="21"/>
      <c r="DX120" s="21">
        <f t="shared" si="1517"/>
        <v>0</v>
      </c>
      <c r="DY120" s="21"/>
      <c r="DZ120" s="21">
        <f t="shared" si="1518"/>
        <v>0</v>
      </c>
      <c r="EA120" s="21"/>
      <c r="EB120" s="21">
        <f t="shared" si="1519"/>
        <v>0</v>
      </c>
      <c r="EC120" s="21"/>
      <c r="ED120" s="21">
        <f t="shared" si="1520"/>
        <v>0</v>
      </c>
      <c r="EE120" s="21"/>
      <c r="EF120" s="21">
        <f t="shared" si="1521"/>
        <v>0</v>
      </c>
      <c r="EG120" s="21"/>
      <c r="EH120" s="21">
        <f t="shared" si="1522"/>
        <v>0</v>
      </c>
      <c r="EI120" s="21"/>
      <c r="EJ120" s="21">
        <f t="shared" si="1523"/>
        <v>0</v>
      </c>
      <c r="EK120" s="21"/>
      <c r="EL120" s="21">
        <f t="shared" si="1524"/>
        <v>0</v>
      </c>
      <c r="EM120" s="21"/>
      <c r="EN120" s="21">
        <f t="shared" si="1525"/>
        <v>0</v>
      </c>
      <c r="EO120" s="21"/>
      <c r="EP120" s="21">
        <f t="shared" si="1526"/>
        <v>0</v>
      </c>
      <c r="EQ120" s="21"/>
      <c r="ER120" s="21">
        <f t="shared" si="1527"/>
        <v>0</v>
      </c>
      <c r="ES120" s="21"/>
      <c r="ET120" s="21">
        <f t="shared" si="1528"/>
        <v>0</v>
      </c>
      <c r="EU120" s="21"/>
      <c r="EV120" s="21">
        <f t="shared" si="1529"/>
        <v>0</v>
      </c>
      <c r="EW120" s="21"/>
      <c r="EX120" s="21">
        <f t="shared" si="1530"/>
        <v>0</v>
      </c>
      <c r="EY120" s="21"/>
      <c r="EZ120" s="21">
        <f t="shared" si="1531"/>
        <v>0</v>
      </c>
      <c r="FA120" s="21"/>
      <c r="FB120" s="21">
        <f t="shared" si="1532"/>
        <v>0</v>
      </c>
      <c r="FC120" s="21"/>
      <c r="FD120" s="21">
        <f t="shared" si="1533"/>
        <v>0</v>
      </c>
      <c r="FE120" s="21"/>
      <c r="FF120" s="21">
        <f t="shared" si="1534"/>
        <v>0</v>
      </c>
      <c r="FG120" s="21"/>
      <c r="FH120" s="21">
        <f t="shared" si="1535"/>
        <v>0</v>
      </c>
      <c r="FI120" s="21"/>
      <c r="FJ120" s="21">
        <f t="shared" si="1536"/>
        <v>0</v>
      </c>
      <c r="FK120" s="21"/>
      <c r="FL120" s="21">
        <f t="shared" si="1537"/>
        <v>0</v>
      </c>
      <c r="FM120" s="21"/>
      <c r="FN120" s="21">
        <f t="shared" si="1538"/>
        <v>0</v>
      </c>
      <c r="FO120" s="21"/>
      <c r="FP120" s="21">
        <f t="shared" si="1539"/>
        <v>0</v>
      </c>
      <c r="FQ120" s="21"/>
      <c r="FR120" s="21">
        <f t="shared" si="1540"/>
        <v>0</v>
      </c>
      <c r="FS120" s="21"/>
      <c r="FT120" s="21">
        <f t="shared" si="1541"/>
        <v>0</v>
      </c>
      <c r="FU120" s="21"/>
      <c r="FV120" s="21">
        <f t="shared" si="1542"/>
        <v>0</v>
      </c>
      <c r="FW120" s="21"/>
      <c r="FX120" s="21">
        <f t="shared" si="1543"/>
        <v>0</v>
      </c>
      <c r="FY120" s="21"/>
      <c r="FZ120" s="21">
        <f t="shared" si="1544"/>
        <v>0</v>
      </c>
      <c r="GA120" s="21"/>
      <c r="GB120" s="21">
        <f t="shared" si="1545"/>
        <v>0</v>
      </c>
      <c r="GC120" s="21"/>
      <c r="GD120" s="21">
        <f t="shared" si="1546"/>
        <v>0</v>
      </c>
      <c r="GE120" s="21"/>
      <c r="GF120" s="21">
        <f t="shared" si="1547"/>
        <v>0</v>
      </c>
      <c r="GG120" s="21"/>
      <c r="GH120" s="21">
        <f t="shared" si="1548"/>
        <v>0</v>
      </c>
      <c r="GI120" s="21"/>
      <c r="GJ120" s="21">
        <f t="shared" si="1549"/>
        <v>0</v>
      </c>
      <c r="GK120" s="21"/>
      <c r="GL120" s="21">
        <f t="shared" si="1550"/>
        <v>0</v>
      </c>
      <c r="GM120" s="21"/>
      <c r="GN120" s="21">
        <f t="shared" si="1551"/>
        <v>0</v>
      </c>
      <c r="GO120" s="21"/>
      <c r="GP120" s="21">
        <f t="shared" si="1552"/>
        <v>0</v>
      </c>
      <c r="GQ120" s="21"/>
      <c r="GR120" s="21">
        <f t="shared" si="1553"/>
        <v>0</v>
      </c>
      <c r="GS120" s="21"/>
      <c r="GT120" s="21">
        <f t="shared" si="1554"/>
        <v>0</v>
      </c>
      <c r="GU120" s="21"/>
      <c r="GV120" s="21">
        <f t="shared" si="1555"/>
        <v>0</v>
      </c>
      <c r="GW120" s="21"/>
      <c r="GX120" s="21">
        <f t="shared" si="1556"/>
        <v>0</v>
      </c>
      <c r="GY120" s="21"/>
      <c r="GZ120" s="21">
        <f t="shared" si="1557"/>
        <v>0</v>
      </c>
      <c r="HA120" s="21"/>
      <c r="HB120" s="21">
        <f t="shared" si="1558"/>
        <v>0</v>
      </c>
      <c r="HC120" s="21"/>
      <c r="HD120" s="21">
        <f t="shared" si="1559"/>
        <v>0</v>
      </c>
      <c r="HE120" s="21"/>
      <c r="HF120" s="21">
        <f t="shared" si="1560"/>
        <v>0</v>
      </c>
      <c r="HG120" s="21"/>
      <c r="HH120" s="21">
        <f t="shared" si="1561"/>
        <v>0</v>
      </c>
      <c r="HI120" s="21"/>
      <c r="HJ120" s="21">
        <f t="shared" si="1562"/>
        <v>0</v>
      </c>
      <c r="HK120" s="21"/>
      <c r="HL120" s="21">
        <f t="shared" si="1563"/>
        <v>0</v>
      </c>
      <c r="HM120" s="21"/>
      <c r="HN120" s="21">
        <f t="shared" si="1564"/>
        <v>0</v>
      </c>
      <c r="HO120" s="21"/>
      <c r="HP120" s="21">
        <f t="shared" si="1565"/>
        <v>0</v>
      </c>
      <c r="HQ120" s="21"/>
      <c r="HR120" s="21">
        <f t="shared" si="1566"/>
        <v>0</v>
      </c>
      <c r="HS120" s="21"/>
      <c r="HT120" s="21">
        <f t="shared" si="1567"/>
        <v>0</v>
      </c>
      <c r="HU120" s="21"/>
      <c r="HV120" s="21">
        <f t="shared" si="1568"/>
        <v>0</v>
      </c>
      <c r="HW120" s="21"/>
      <c r="HX120" s="21">
        <f t="shared" si="1569"/>
        <v>0</v>
      </c>
      <c r="HY120" s="21"/>
      <c r="HZ120" s="21">
        <f t="shared" si="1570"/>
        <v>0</v>
      </c>
      <c r="IA120" s="21"/>
      <c r="IB120" s="21">
        <f t="shared" si="1571"/>
        <v>0</v>
      </c>
      <c r="IC120" s="21"/>
      <c r="ID120" s="21">
        <f t="shared" si="1572"/>
        <v>0</v>
      </c>
      <c r="IE120" s="21"/>
      <c r="IF120" s="21">
        <f t="shared" si="1573"/>
        <v>0</v>
      </c>
      <c r="IG120" s="21"/>
      <c r="IH120" s="21">
        <f t="shared" si="1574"/>
        <v>0</v>
      </c>
      <c r="II120" s="21"/>
      <c r="IJ120" s="21">
        <f t="shared" si="1575"/>
        <v>0</v>
      </c>
      <c r="IK120" s="21"/>
      <c r="IL120" s="21">
        <f t="shared" si="1576"/>
        <v>0</v>
      </c>
      <c r="IM120" s="21"/>
      <c r="IN120" s="21">
        <f t="shared" si="1577"/>
        <v>0</v>
      </c>
      <c r="IO120" s="21"/>
      <c r="IP120" s="21">
        <f t="shared" si="1578"/>
        <v>0</v>
      </c>
      <c r="IQ120" s="21"/>
      <c r="IR120" s="21">
        <f t="shared" si="1579"/>
        <v>0</v>
      </c>
      <c r="IS120" s="21"/>
      <c r="IT120" s="21">
        <f t="shared" si="1580"/>
        <v>0</v>
      </c>
      <c r="IU120" s="21"/>
      <c r="IV120" s="21">
        <f t="shared" si="1581"/>
        <v>0</v>
      </c>
      <c r="IW120" s="21"/>
      <c r="IX120" s="21">
        <f t="shared" si="1582"/>
        <v>0</v>
      </c>
      <c r="IY120" s="21"/>
      <c r="IZ120" s="21">
        <f t="shared" si="1583"/>
        <v>0</v>
      </c>
      <c r="JA120" s="21"/>
      <c r="JB120" s="21">
        <f t="shared" si="1584"/>
        <v>0</v>
      </c>
      <c r="JC120" s="21"/>
      <c r="JD120" s="21">
        <f t="shared" si="1585"/>
        <v>0</v>
      </c>
      <c r="JE120" s="21"/>
      <c r="JF120" s="21">
        <f t="shared" si="1586"/>
        <v>0</v>
      </c>
      <c r="JG120" s="21"/>
      <c r="JH120" s="21">
        <f t="shared" si="1587"/>
        <v>0</v>
      </c>
      <c r="JI120" s="21"/>
      <c r="JJ120" s="21">
        <f t="shared" si="1588"/>
        <v>0</v>
      </c>
      <c r="JK120" s="21"/>
      <c r="JL120" s="21">
        <f t="shared" si="1589"/>
        <v>0</v>
      </c>
      <c r="JM120" s="21"/>
      <c r="JN120" s="21">
        <f t="shared" si="1590"/>
        <v>0</v>
      </c>
      <c r="JO120" s="21"/>
      <c r="JP120" s="21">
        <f t="shared" si="1591"/>
        <v>0</v>
      </c>
      <c r="JQ120" s="21"/>
      <c r="JR120" s="21">
        <f t="shared" si="1592"/>
        <v>0</v>
      </c>
      <c r="JS120" s="21"/>
      <c r="JT120" s="21">
        <f t="shared" si="1593"/>
        <v>0</v>
      </c>
      <c r="JU120" s="21"/>
      <c r="JV120" s="21">
        <f t="shared" si="1594"/>
        <v>0</v>
      </c>
      <c r="JW120" s="21"/>
      <c r="JX120" s="21">
        <f t="shared" si="1595"/>
        <v>0</v>
      </c>
      <c r="JY120" s="21"/>
      <c r="JZ120" s="21">
        <f t="shared" si="1596"/>
        <v>0</v>
      </c>
      <c r="KA120" s="21"/>
      <c r="KB120" s="21">
        <f t="shared" si="1597"/>
        <v>0</v>
      </c>
      <c r="KC120" s="21"/>
      <c r="KD120" s="21">
        <f t="shared" si="1598"/>
        <v>0</v>
      </c>
      <c r="KE120" s="21"/>
      <c r="KF120" s="21">
        <f t="shared" si="1599"/>
        <v>0</v>
      </c>
      <c r="KG120" s="21"/>
      <c r="KH120" s="21">
        <f t="shared" si="1600"/>
        <v>0</v>
      </c>
      <c r="KI120" s="21"/>
      <c r="KJ120" s="21">
        <f t="shared" si="1601"/>
        <v>0</v>
      </c>
      <c r="KK120" s="21"/>
      <c r="KL120" s="21">
        <f t="shared" si="1602"/>
        <v>0</v>
      </c>
      <c r="KM120" s="21"/>
      <c r="KN120" s="21">
        <f t="shared" si="1603"/>
        <v>0</v>
      </c>
      <c r="KO120" s="21"/>
      <c r="KP120" s="21">
        <f t="shared" si="1604"/>
        <v>0</v>
      </c>
      <c r="KQ120" s="21"/>
      <c r="KR120" s="21">
        <f t="shared" si="1605"/>
        <v>0</v>
      </c>
      <c r="KS120" s="21"/>
      <c r="KT120" s="21">
        <f t="shared" si="1606"/>
        <v>0</v>
      </c>
      <c r="KU120" s="21"/>
      <c r="KV120" s="21">
        <f t="shared" si="1607"/>
        <v>0</v>
      </c>
      <c r="KW120" s="21"/>
      <c r="KX120" s="21">
        <f t="shared" si="1608"/>
        <v>0</v>
      </c>
      <c r="KY120" s="21"/>
      <c r="KZ120" s="21">
        <f t="shared" si="1609"/>
        <v>0</v>
      </c>
      <c r="LA120" s="21"/>
      <c r="LB120" s="21">
        <f t="shared" si="1610"/>
        <v>0</v>
      </c>
      <c r="LC120" s="21"/>
      <c r="LD120" s="21">
        <f t="shared" si="1611"/>
        <v>0</v>
      </c>
      <c r="LE120" s="21"/>
      <c r="LF120" s="21">
        <f t="shared" si="1612"/>
        <v>0</v>
      </c>
      <c r="LG120" s="21"/>
      <c r="LH120" s="21">
        <f t="shared" si="1613"/>
        <v>0</v>
      </c>
      <c r="LI120" s="21"/>
      <c r="LJ120" s="21">
        <f t="shared" si="1614"/>
        <v>0</v>
      </c>
      <c r="LK120" s="21"/>
      <c r="LL120" s="21">
        <f t="shared" si="1615"/>
        <v>0</v>
      </c>
      <c r="LM120" s="21"/>
      <c r="LN120" s="21">
        <f t="shared" si="1616"/>
        <v>0</v>
      </c>
      <c r="LO120" s="21"/>
      <c r="LP120" s="21">
        <f t="shared" si="1617"/>
        <v>0</v>
      </c>
      <c r="LQ120" s="21"/>
      <c r="LR120" s="21">
        <f t="shared" si="1618"/>
        <v>0</v>
      </c>
      <c r="LS120" s="21"/>
      <c r="LT120" s="21">
        <f t="shared" si="1619"/>
        <v>0</v>
      </c>
      <c r="LU120" s="21"/>
      <c r="LV120" s="21">
        <f t="shared" si="1620"/>
        <v>0</v>
      </c>
      <c r="LW120" s="21"/>
      <c r="LX120" s="21">
        <f t="shared" si="1621"/>
        <v>0</v>
      </c>
      <c r="LY120" s="21"/>
      <c r="LZ120" s="21">
        <f t="shared" si="1622"/>
        <v>0</v>
      </c>
      <c r="MA120" s="21"/>
      <c r="MB120" s="21">
        <f t="shared" si="1623"/>
        <v>0</v>
      </c>
      <c r="MC120" s="21"/>
      <c r="MD120" s="21">
        <f t="shared" si="1624"/>
        <v>25.3</v>
      </c>
      <c r="ME120" s="21">
        <v>4</v>
      </c>
      <c r="MF120" s="21">
        <f t="shared" si="1625"/>
        <v>25.3</v>
      </c>
      <c r="MG120" s="21">
        <v>24</v>
      </c>
      <c r="MH120" s="21">
        <f t="shared" si="1626"/>
        <v>25.3</v>
      </c>
      <c r="MI120" s="21">
        <v>30</v>
      </c>
      <c r="MJ120" s="21">
        <f t="shared" si="1627"/>
        <v>25.3</v>
      </c>
      <c r="MK120" s="21">
        <v>22</v>
      </c>
      <c r="ML120" s="21">
        <f t="shared" si="1628"/>
        <v>25.3</v>
      </c>
      <c r="MM120" s="21">
        <v>28</v>
      </c>
      <c r="MN120" s="21">
        <f t="shared" si="1629"/>
        <v>25.3</v>
      </c>
      <c r="MO120" s="21">
        <v>28</v>
      </c>
      <c r="MP120" s="21">
        <f t="shared" si="1630"/>
        <v>25.3</v>
      </c>
      <c r="MQ120" s="21">
        <v>31</v>
      </c>
      <c r="MR120" s="21">
        <f t="shared" si="1631"/>
        <v>25.3</v>
      </c>
      <c r="MS120" s="21">
        <v>27</v>
      </c>
      <c r="MT120" s="21">
        <f t="shared" si="1632"/>
        <v>25.3</v>
      </c>
      <c r="MU120" s="21">
        <v>23</v>
      </c>
      <c r="MV120" s="21">
        <f t="shared" si="1633"/>
        <v>25.3</v>
      </c>
      <c r="MW120" s="21"/>
      <c r="MX120" s="21">
        <f t="shared" si="1634"/>
        <v>0</v>
      </c>
      <c r="MY120" s="21">
        <v>24</v>
      </c>
      <c r="MZ120" s="21">
        <f t="shared" si="1635"/>
        <v>0</v>
      </c>
      <c r="NA120" s="21">
        <v>12</v>
      </c>
      <c r="NB120" s="21">
        <f t="shared" si="1636"/>
        <v>0</v>
      </c>
      <c r="NC120" s="21"/>
      <c r="ND120" s="21">
        <f t="shared" si="1637"/>
        <v>0</v>
      </c>
      <c r="NE120" s="21"/>
      <c r="NF120" s="21">
        <f t="shared" si="1638"/>
        <v>0</v>
      </c>
      <c r="NG120" s="21"/>
      <c r="NH120" s="21">
        <f t="shared" si="1639"/>
        <v>0</v>
      </c>
      <c r="NI120" s="21"/>
      <c r="NJ120" s="21">
        <f t="shared" si="1640"/>
        <v>0</v>
      </c>
      <c r="NK120" s="21"/>
      <c r="NL120" s="21">
        <f t="shared" si="1641"/>
        <v>0</v>
      </c>
      <c r="NM120" s="21"/>
      <c r="NN120" s="21">
        <f t="shared" si="1642"/>
        <v>0</v>
      </c>
      <c r="NO120" s="21"/>
      <c r="NP120" s="21">
        <f t="shared" si="1643"/>
        <v>0</v>
      </c>
      <c r="NQ120" s="21"/>
      <c r="NR120" s="21">
        <f t="shared" si="1644"/>
        <v>0</v>
      </c>
      <c r="NS120" s="21"/>
      <c r="NT120" s="21">
        <f t="shared" si="1645"/>
        <v>0</v>
      </c>
      <c r="NU120" s="21"/>
      <c r="NV120" s="21">
        <f t="shared" si="1646"/>
        <v>0</v>
      </c>
      <c r="NW120" s="21"/>
      <c r="NX120" s="21">
        <f t="shared" si="1647"/>
        <v>0</v>
      </c>
      <c r="NY120" s="21"/>
      <c r="NZ120" s="21">
        <f t="shared" si="1648"/>
        <v>0</v>
      </c>
      <c r="OA120" s="21"/>
      <c r="OB120" s="21">
        <f t="shared" si="1649"/>
        <v>0</v>
      </c>
      <c r="OC120" s="21"/>
      <c r="OD120" s="21">
        <f t="shared" si="1650"/>
        <v>0</v>
      </c>
      <c r="OE120" s="21"/>
      <c r="OF120" s="21">
        <f t="shared" si="1651"/>
        <v>0</v>
      </c>
      <c r="OG120" s="21"/>
      <c r="OH120" s="21">
        <f t="shared" si="1652"/>
        <v>0</v>
      </c>
      <c r="OI120" s="21"/>
      <c r="OJ120" s="21">
        <f t="shared" si="1653"/>
        <v>0</v>
      </c>
      <c r="OK120" s="21"/>
      <c r="OL120" s="21">
        <f t="shared" si="1654"/>
        <v>0</v>
      </c>
      <c r="OM120" s="21"/>
      <c r="ON120" s="21">
        <f t="shared" si="1655"/>
        <v>0</v>
      </c>
      <c r="OO120" s="21"/>
      <c r="OP120" s="21">
        <f t="shared" si="1655"/>
        <v>0</v>
      </c>
      <c r="OQ120" s="21"/>
      <c r="OR120" s="21">
        <f t="shared" si="1655"/>
        <v>0</v>
      </c>
      <c r="OS120" s="21"/>
      <c r="OT120" s="21">
        <f t="shared" si="1655"/>
        <v>0</v>
      </c>
      <c r="OU120" s="21"/>
      <c r="OV120" s="21">
        <f t="shared" si="1655"/>
        <v>0</v>
      </c>
      <c r="OW120" s="21"/>
      <c r="OX120" s="21">
        <f t="shared" si="1655"/>
        <v>0</v>
      </c>
      <c r="OY120" s="21"/>
      <c r="OZ120" s="21">
        <f t="shared" si="1655"/>
        <v>0</v>
      </c>
      <c r="PA120" s="21"/>
      <c r="PB120" s="21">
        <f t="shared" si="1656"/>
        <v>0</v>
      </c>
      <c r="PC120" s="21"/>
      <c r="PD120" s="21">
        <f t="shared" si="1656"/>
        <v>0</v>
      </c>
      <c r="PE120" s="21"/>
      <c r="PF120" s="21">
        <f t="shared" si="1656"/>
        <v>0</v>
      </c>
      <c r="PG120" s="21"/>
      <c r="PH120" s="21">
        <f t="shared" si="1656"/>
        <v>0</v>
      </c>
      <c r="PI120" s="21"/>
      <c r="PJ120" s="21">
        <f t="shared" si="1656"/>
        <v>0</v>
      </c>
      <c r="PK120" s="21"/>
      <c r="PL120" s="21">
        <f t="shared" si="1656"/>
        <v>0</v>
      </c>
      <c r="PM120" s="21"/>
      <c r="PN120" s="21">
        <f t="shared" si="1657"/>
        <v>0</v>
      </c>
      <c r="PO120" s="21"/>
      <c r="PP120" s="21">
        <f t="shared" si="1657"/>
        <v>0</v>
      </c>
      <c r="PQ120" s="21"/>
      <c r="PR120" s="21">
        <f t="shared" si="1657"/>
        <v>0</v>
      </c>
      <c r="PS120" s="21"/>
      <c r="PT120" s="21">
        <f t="shared" si="1657"/>
        <v>0</v>
      </c>
      <c r="PU120" s="21"/>
      <c r="PV120" s="21">
        <f t="shared" si="1657"/>
        <v>0</v>
      </c>
      <c r="PW120" s="21"/>
      <c r="PX120" s="21">
        <f t="shared" si="1657"/>
        <v>0</v>
      </c>
      <c r="PY120" s="21"/>
      <c r="PZ120" s="21">
        <f t="shared" si="1658"/>
        <v>0</v>
      </c>
      <c r="QA120" s="21"/>
      <c r="QB120" s="21">
        <f t="shared" si="1658"/>
        <v>0</v>
      </c>
      <c r="QC120" s="21"/>
      <c r="QD120" s="21">
        <f t="shared" si="1658"/>
        <v>0</v>
      </c>
      <c r="QE120" s="21"/>
      <c r="QF120" s="21">
        <f t="shared" si="1658"/>
        <v>0</v>
      </c>
      <c r="QG120" s="21"/>
      <c r="QH120" s="21">
        <f t="shared" si="1658"/>
        <v>0</v>
      </c>
      <c r="QI120" s="21"/>
      <c r="QJ120" s="21">
        <f t="shared" si="1658"/>
        <v>0</v>
      </c>
      <c r="QK120" s="21"/>
      <c r="QL120" s="21">
        <f t="shared" si="1659"/>
        <v>0</v>
      </c>
      <c r="QM120" s="21"/>
      <c r="QN120" s="21">
        <f t="shared" si="1659"/>
        <v>0</v>
      </c>
      <c r="QO120" s="21"/>
      <c r="QP120" s="21">
        <f t="shared" si="1659"/>
        <v>0</v>
      </c>
      <c r="QQ120" s="21"/>
      <c r="QR120" s="21">
        <f t="shared" si="1659"/>
        <v>0</v>
      </c>
      <c r="QS120" s="21"/>
      <c r="QT120" s="21">
        <f t="shared" si="1659"/>
        <v>0</v>
      </c>
      <c r="QU120" s="21"/>
      <c r="QV120" s="21">
        <f t="shared" si="1659"/>
        <v>0</v>
      </c>
      <c r="QW120" s="21"/>
      <c r="QX120" s="21">
        <f t="shared" si="1660"/>
        <v>0</v>
      </c>
      <c r="QY120" s="21"/>
      <c r="QZ120" s="21">
        <f t="shared" si="1660"/>
        <v>0</v>
      </c>
      <c r="RA120" s="21"/>
      <c r="RB120" s="21">
        <f t="shared" si="1660"/>
        <v>0</v>
      </c>
      <c r="RC120" s="21"/>
      <c r="RD120" s="21">
        <f t="shared" si="1660"/>
        <v>0</v>
      </c>
      <c r="RE120" s="21"/>
      <c r="RF120" s="21">
        <f t="shared" si="1660"/>
        <v>0</v>
      </c>
      <c r="RG120" s="21"/>
      <c r="RH120" s="21">
        <f t="shared" si="1660"/>
        <v>0</v>
      </c>
      <c r="RI120" s="21"/>
      <c r="RJ120" s="21">
        <f t="shared" si="1332"/>
        <v>0</v>
      </c>
      <c r="RK120" s="21"/>
      <c r="RL120" s="21">
        <f t="shared" si="1333"/>
        <v>0</v>
      </c>
      <c r="RM120" s="21"/>
      <c r="RN120" s="21">
        <f t="shared" si="1334"/>
        <v>0</v>
      </c>
      <c r="RO120" s="21"/>
      <c r="RP120" s="21">
        <f t="shared" si="1335"/>
        <v>0</v>
      </c>
      <c r="RQ120" s="21"/>
      <c r="RR120" s="21">
        <f t="shared" si="1336"/>
        <v>0</v>
      </c>
      <c r="RS120" s="21"/>
      <c r="RT120" s="21">
        <f t="shared" si="1337"/>
        <v>0</v>
      </c>
      <c r="RU120" s="21"/>
      <c r="RV120" s="21">
        <f t="shared" si="1338"/>
        <v>0</v>
      </c>
      <c r="RW120" s="21"/>
      <c r="RX120" s="21">
        <f t="shared" si="1339"/>
        <v>0</v>
      </c>
      <c r="RY120" s="21"/>
      <c r="RZ120" s="21">
        <f t="shared" si="1340"/>
        <v>0</v>
      </c>
      <c r="SA120" s="21"/>
      <c r="SB120" s="21">
        <f t="shared" si="1341"/>
        <v>0</v>
      </c>
      <c r="SC120" s="21"/>
      <c r="SD120" s="21">
        <f t="shared" si="1342"/>
        <v>0</v>
      </c>
      <c r="SE120" s="21"/>
      <c r="SF120" s="21">
        <f t="shared" si="1343"/>
        <v>0</v>
      </c>
      <c r="SG120" s="21"/>
      <c r="SH120" s="21">
        <f t="shared" si="1344"/>
        <v>0</v>
      </c>
      <c r="SI120" s="21"/>
      <c r="SJ120" s="21">
        <f t="shared" si="1345"/>
        <v>0</v>
      </c>
      <c r="SK120" s="21"/>
      <c r="SL120" s="21">
        <f t="shared" si="1346"/>
        <v>0</v>
      </c>
      <c r="SM120" s="21"/>
      <c r="SN120" s="21">
        <f t="shared" si="1661"/>
        <v>0</v>
      </c>
      <c r="SO120" s="21"/>
      <c r="SP120" s="21">
        <f t="shared" si="1348"/>
        <v>0</v>
      </c>
      <c r="SQ120" s="21"/>
      <c r="SR120" s="21">
        <f t="shared" si="1349"/>
        <v>0</v>
      </c>
      <c r="SS120" s="21"/>
      <c r="ST120" s="21">
        <f t="shared" si="1350"/>
        <v>0</v>
      </c>
      <c r="SU120" s="21"/>
      <c r="SV120" s="21">
        <f t="shared" si="1351"/>
        <v>0</v>
      </c>
      <c r="SW120" s="21"/>
      <c r="SX120" s="21">
        <f t="shared" si="1352"/>
        <v>0</v>
      </c>
      <c r="SY120" s="21"/>
      <c r="SZ120" s="21">
        <f t="shared" si="1353"/>
        <v>0</v>
      </c>
      <c r="TA120" s="21"/>
      <c r="TB120" s="21">
        <f t="shared" si="1354"/>
        <v>0</v>
      </c>
      <c r="TC120" s="21"/>
      <c r="TD120" s="21">
        <f t="shared" si="1662"/>
        <v>0</v>
      </c>
      <c r="TE120" s="21"/>
      <c r="TF120" s="21">
        <f t="shared" si="1356"/>
        <v>0</v>
      </c>
      <c r="TG120" s="21"/>
      <c r="TH120" s="21">
        <f t="shared" si="1357"/>
        <v>0</v>
      </c>
      <c r="TI120" s="21"/>
      <c r="TJ120" s="21">
        <f t="shared" si="1358"/>
        <v>0</v>
      </c>
      <c r="TK120" s="21"/>
      <c r="TL120" s="21">
        <f t="shared" si="1663"/>
        <v>0</v>
      </c>
      <c r="TM120" s="21"/>
      <c r="TN120" s="21">
        <f t="shared" si="1664"/>
        <v>0</v>
      </c>
      <c r="TO120" s="21"/>
      <c r="TP120" s="21">
        <f t="shared" si="1665"/>
        <v>0</v>
      </c>
      <c r="TQ120" s="21"/>
      <c r="TR120" s="21">
        <f t="shared" si="1666"/>
        <v>0</v>
      </c>
      <c r="TS120" s="21"/>
      <c r="TT120" s="21">
        <f t="shared" si="1667"/>
        <v>0</v>
      </c>
      <c r="TU120" s="21"/>
      <c r="TV120" s="21">
        <f t="shared" si="1668"/>
        <v>0</v>
      </c>
      <c r="TW120" s="21"/>
      <c r="TX120" s="21">
        <f t="shared" si="1669"/>
        <v>0</v>
      </c>
      <c r="TY120" s="21"/>
      <c r="TZ120" s="21">
        <f t="shared" si="1670"/>
        <v>0</v>
      </c>
      <c r="UA120" s="21"/>
      <c r="UB120" s="21">
        <f t="shared" si="1671"/>
        <v>0</v>
      </c>
      <c r="UC120" s="21"/>
      <c r="UD120" s="21">
        <f t="shared" si="1672"/>
        <v>0</v>
      </c>
      <c r="UE120" s="21"/>
      <c r="UF120" s="21">
        <f t="shared" si="1673"/>
        <v>0</v>
      </c>
      <c r="UG120" s="21"/>
      <c r="UH120" s="21">
        <f t="shared" si="1370"/>
        <v>0</v>
      </c>
      <c r="UI120" s="21"/>
      <c r="UJ120" s="21">
        <f t="shared" si="1674"/>
        <v>0</v>
      </c>
      <c r="UK120" s="21"/>
      <c r="UL120" s="21">
        <f t="shared" si="1675"/>
        <v>0</v>
      </c>
      <c r="UM120" s="21"/>
      <c r="UN120" s="21">
        <f t="shared" si="1676"/>
        <v>0</v>
      </c>
      <c r="UO120" s="21"/>
      <c r="UP120" s="21">
        <f t="shared" si="1677"/>
        <v>0</v>
      </c>
      <c r="UQ120" s="21"/>
      <c r="UR120" s="21">
        <f t="shared" si="1678"/>
        <v>0</v>
      </c>
      <c r="US120" s="21"/>
      <c r="UT120" s="21">
        <f t="shared" si="1679"/>
        <v>0</v>
      </c>
      <c r="UU120" s="21"/>
      <c r="UV120" s="21">
        <f t="shared" si="1377"/>
        <v>0</v>
      </c>
      <c r="UW120" s="21"/>
      <c r="UX120" s="21">
        <f t="shared" si="1680"/>
        <v>0</v>
      </c>
      <c r="UY120" s="21"/>
      <c r="UZ120" s="21">
        <f t="shared" si="1379"/>
        <v>0</v>
      </c>
      <c r="VA120" s="21"/>
      <c r="VB120" s="21">
        <f t="shared" si="1681"/>
        <v>0</v>
      </c>
      <c r="VC120" s="21"/>
      <c r="VD120" s="21">
        <f t="shared" si="1682"/>
        <v>0</v>
      </c>
      <c r="VE120" s="21"/>
      <c r="VF120" s="21">
        <f t="shared" si="1683"/>
        <v>0</v>
      </c>
      <c r="VG120" s="21"/>
      <c r="VH120" s="21">
        <f t="shared" si="1684"/>
        <v>0</v>
      </c>
      <c r="VI120" s="21"/>
      <c r="VJ120" s="21">
        <f t="shared" si="1685"/>
        <v>0</v>
      </c>
      <c r="VK120" s="21"/>
      <c r="VL120" s="21">
        <f t="shared" si="1686"/>
        <v>0</v>
      </c>
      <c r="VM120" s="21"/>
      <c r="VN120" s="21">
        <f t="shared" si="1687"/>
        <v>0</v>
      </c>
      <c r="VO120" s="21"/>
      <c r="VP120" s="21">
        <f t="shared" si="1688"/>
        <v>0</v>
      </c>
      <c r="VQ120" s="21"/>
      <c r="VR120" s="21">
        <f t="shared" si="1655"/>
        <v>0</v>
      </c>
      <c r="VS120" s="21"/>
      <c r="VT120" s="21">
        <f t="shared" si="1689"/>
        <v>0</v>
      </c>
      <c r="VU120" s="21"/>
      <c r="VV120" s="21">
        <f t="shared" si="1689"/>
        <v>0</v>
      </c>
      <c r="VW120" s="21"/>
      <c r="VX120" s="21">
        <f t="shared" si="1690"/>
        <v>0</v>
      </c>
      <c r="VY120" s="21"/>
      <c r="VZ120" s="21">
        <f t="shared" si="1690"/>
        <v>0</v>
      </c>
      <c r="WA120" s="21"/>
      <c r="WB120" s="21">
        <f t="shared" si="1690"/>
        <v>0</v>
      </c>
      <c r="WC120" s="21"/>
      <c r="WD120" s="21">
        <f t="shared" si="1690"/>
        <v>0</v>
      </c>
      <c r="WE120" s="21"/>
      <c r="WF120" s="21">
        <f t="shared" si="1690"/>
        <v>0</v>
      </c>
      <c r="WG120" s="21"/>
      <c r="WH120" s="21">
        <f t="shared" si="1690"/>
        <v>0</v>
      </c>
      <c r="WI120" s="21"/>
      <c r="WJ120" s="21">
        <f t="shared" si="1690"/>
        <v>0</v>
      </c>
      <c r="WK120" s="21"/>
      <c r="WL120" s="21">
        <f t="shared" si="1690"/>
        <v>0</v>
      </c>
      <c r="WM120" s="21"/>
      <c r="WN120" s="21">
        <f t="shared" si="1691"/>
        <v>0</v>
      </c>
      <c r="WO120" s="21"/>
      <c r="WP120" s="21">
        <f t="shared" si="1691"/>
        <v>0</v>
      </c>
      <c r="WQ120" s="21"/>
      <c r="WR120" s="21">
        <f t="shared" si="1691"/>
        <v>0</v>
      </c>
      <c r="WS120" s="21"/>
      <c r="WT120" s="21">
        <f t="shared" si="1691"/>
        <v>0</v>
      </c>
      <c r="WU120" s="21"/>
      <c r="WV120" s="21">
        <f t="shared" si="1691"/>
        <v>0</v>
      </c>
      <c r="WW120" s="21"/>
      <c r="WX120" s="21">
        <f t="shared" si="1691"/>
        <v>0</v>
      </c>
      <c r="WY120" s="21"/>
      <c r="WZ120" s="21">
        <f t="shared" si="1691"/>
        <v>0</v>
      </c>
      <c r="XA120" s="21"/>
      <c r="XB120" s="21">
        <f t="shared" si="1691"/>
        <v>0</v>
      </c>
      <c r="XC120" s="21"/>
      <c r="XD120" s="21">
        <f t="shared" si="1692"/>
        <v>0</v>
      </c>
      <c r="XE120" s="21"/>
      <c r="XF120" s="21">
        <f t="shared" si="1692"/>
        <v>0</v>
      </c>
      <c r="XG120" s="21"/>
      <c r="XH120" s="21">
        <f t="shared" si="1692"/>
        <v>0</v>
      </c>
      <c r="XI120" s="21"/>
      <c r="XJ120" s="21">
        <f t="shared" si="1692"/>
        <v>0</v>
      </c>
      <c r="XK120" s="21"/>
      <c r="XL120" s="21">
        <f t="shared" si="1692"/>
        <v>0</v>
      </c>
      <c r="XM120" s="21"/>
      <c r="XN120" s="21">
        <f t="shared" si="1692"/>
        <v>0</v>
      </c>
      <c r="XO120" s="21"/>
      <c r="XP120" s="21">
        <f t="shared" si="1692"/>
        <v>0</v>
      </c>
      <c r="XQ120" s="21"/>
      <c r="XR120" s="21">
        <f t="shared" si="1692"/>
        <v>0</v>
      </c>
      <c r="XS120" s="21"/>
      <c r="XT120" s="21">
        <f t="shared" si="1736"/>
        <v>0</v>
      </c>
      <c r="XU120" s="21"/>
      <c r="XV120" s="21">
        <f t="shared" si="1736"/>
        <v>0</v>
      </c>
      <c r="XW120" s="21"/>
      <c r="XX120" s="21">
        <f t="shared" si="1736"/>
        <v>0</v>
      </c>
      <c r="XY120" s="21"/>
      <c r="XZ120" s="21">
        <f t="shared" si="1736"/>
        <v>0</v>
      </c>
      <c r="YA120" s="21"/>
      <c r="YB120" s="21">
        <f t="shared" si="1392"/>
        <v>0</v>
      </c>
      <c r="YC120" s="21"/>
      <c r="YD120" s="21">
        <f t="shared" si="1393"/>
        <v>0</v>
      </c>
      <c r="YE120" s="21"/>
      <c r="YF120" s="21">
        <f t="shared" si="1394"/>
        <v>0</v>
      </c>
      <c r="YG120" s="21"/>
      <c r="YH120" s="21">
        <f t="shared" si="1395"/>
        <v>0</v>
      </c>
      <c r="YI120" s="21"/>
      <c r="YJ120" s="21">
        <f t="shared" si="1396"/>
        <v>0</v>
      </c>
      <c r="YK120" s="21"/>
      <c r="YL120" s="21">
        <f t="shared" si="1397"/>
        <v>0</v>
      </c>
      <c r="YM120" s="21"/>
      <c r="YN120" s="21">
        <f t="shared" si="1398"/>
        <v>0</v>
      </c>
      <c r="YO120" s="21"/>
      <c r="YP120" s="21">
        <f t="shared" si="1399"/>
        <v>0</v>
      </c>
      <c r="YQ120" s="21"/>
      <c r="YR120" s="21">
        <f t="shared" si="1400"/>
        <v>0</v>
      </c>
      <c r="YS120" s="21"/>
      <c r="YT120" s="21">
        <f t="shared" si="1693"/>
        <v>0</v>
      </c>
      <c r="YU120" s="21"/>
      <c r="YV120" s="21">
        <f t="shared" si="1402"/>
        <v>0</v>
      </c>
      <c r="YW120" s="21"/>
      <c r="YX120" s="21">
        <f t="shared" si="1403"/>
        <v>0</v>
      </c>
      <c r="YY120" s="21"/>
      <c r="YZ120" s="21">
        <f t="shared" si="1689"/>
        <v>0</v>
      </c>
      <c r="ZA120" s="21"/>
      <c r="ZB120" s="21">
        <f t="shared" si="1404"/>
        <v>0</v>
      </c>
      <c r="ZC120" s="21"/>
      <c r="ZD120" s="21">
        <f t="shared" si="1405"/>
        <v>0</v>
      </c>
      <c r="ZE120" s="21"/>
      <c r="ZF120" s="21">
        <f t="shared" si="1406"/>
        <v>0</v>
      </c>
      <c r="ZG120" s="21"/>
      <c r="ZH120" s="21">
        <f t="shared" si="1694"/>
        <v>0</v>
      </c>
      <c r="ZI120" s="21"/>
      <c r="ZJ120" s="21">
        <f t="shared" si="1408"/>
        <v>0</v>
      </c>
      <c r="ZK120" s="21"/>
      <c r="ZL120" s="21">
        <f t="shared" si="1409"/>
        <v>0</v>
      </c>
      <c r="ZM120" s="21"/>
      <c r="ZN120" s="21">
        <f t="shared" si="1695"/>
        <v>0</v>
      </c>
      <c r="ZO120" s="21"/>
      <c r="ZP120" s="21">
        <f t="shared" si="1411"/>
        <v>0</v>
      </c>
      <c r="ZQ120" s="21"/>
      <c r="ZR120" s="21">
        <f t="shared" si="1412"/>
        <v>0</v>
      </c>
      <c r="ZS120" s="21"/>
      <c r="ZT120" s="21">
        <f t="shared" si="1689"/>
        <v>0</v>
      </c>
      <c r="ZU120" s="21"/>
      <c r="ZV120" s="21">
        <f t="shared" si="1696"/>
        <v>0</v>
      </c>
      <c r="ZW120" s="21"/>
      <c r="ZX120" s="21">
        <f t="shared" si="1697"/>
        <v>0</v>
      </c>
      <c r="ZY120" s="21"/>
      <c r="ZZ120" s="21">
        <f t="shared" si="1697"/>
        <v>0</v>
      </c>
      <c r="AAA120" s="21"/>
      <c r="AAB120" s="21">
        <f t="shared" si="1698"/>
        <v>0</v>
      </c>
      <c r="AAC120" s="21"/>
      <c r="AAD120" s="21">
        <f t="shared" si="1698"/>
        <v>0</v>
      </c>
      <c r="AAE120" s="21"/>
      <c r="AAF120" s="21">
        <f t="shared" si="1699"/>
        <v>0</v>
      </c>
      <c r="AAG120" s="21"/>
      <c r="AAH120" s="21">
        <f t="shared" si="1699"/>
        <v>0</v>
      </c>
      <c r="AAI120" s="21"/>
      <c r="AAJ120" s="21">
        <f t="shared" si="1700"/>
        <v>0</v>
      </c>
      <c r="AAK120" s="21"/>
      <c r="AAL120" s="21">
        <f t="shared" si="1700"/>
        <v>0</v>
      </c>
      <c r="AAM120" s="21"/>
      <c r="AAN120" s="21">
        <f t="shared" si="1701"/>
        <v>0</v>
      </c>
      <c r="AAO120" s="21"/>
      <c r="AAP120" s="21">
        <f t="shared" si="1701"/>
        <v>0</v>
      </c>
      <c r="AAQ120" s="21"/>
      <c r="AAR120" s="21">
        <f t="shared" si="1702"/>
        <v>0</v>
      </c>
      <c r="AAS120" s="21"/>
      <c r="AAT120" s="21">
        <f t="shared" si="1702"/>
        <v>0</v>
      </c>
      <c r="AAU120" s="21"/>
      <c r="AAV120" s="21">
        <f t="shared" si="1703"/>
        <v>0</v>
      </c>
      <c r="AAW120" s="21"/>
      <c r="AAX120" s="21">
        <f t="shared" si="1703"/>
        <v>0</v>
      </c>
      <c r="AAY120" s="21"/>
      <c r="AAZ120" s="21">
        <f t="shared" si="1704"/>
        <v>0</v>
      </c>
      <c r="ABA120" s="21"/>
      <c r="ABB120" s="21">
        <f t="shared" si="1704"/>
        <v>0</v>
      </c>
      <c r="ABC120" s="21"/>
      <c r="ABD120" s="21">
        <f t="shared" si="1705"/>
        <v>0</v>
      </c>
      <c r="ABE120" s="21"/>
      <c r="ABF120" s="21">
        <f t="shared" si="1705"/>
        <v>0</v>
      </c>
      <c r="ABG120" s="21"/>
      <c r="ABH120" s="21">
        <f t="shared" si="1706"/>
        <v>0</v>
      </c>
      <c r="ABI120" s="21"/>
      <c r="ABJ120" s="21">
        <f t="shared" si="1706"/>
        <v>0</v>
      </c>
      <c r="ABK120" s="21"/>
      <c r="ABL120" s="21">
        <f t="shared" si="1707"/>
        <v>0</v>
      </c>
      <c r="ABM120" s="21"/>
      <c r="ABN120" s="21">
        <f t="shared" si="1707"/>
        <v>0</v>
      </c>
      <c r="ABO120" s="21"/>
      <c r="ABP120" s="21">
        <f t="shared" si="1708"/>
        <v>0</v>
      </c>
      <c r="ABQ120" s="21"/>
      <c r="ABR120" s="21">
        <f t="shared" si="1708"/>
        <v>0</v>
      </c>
      <c r="ABS120" s="21"/>
      <c r="ABT120" s="21">
        <f t="shared" si="1709"/>
        <v>0</v>
      </c>
      <c r="ABU120" s="21"/>
      <c r="ABV120" s="21">
        <f t="shared" si="1709"/>
        <v>0</v>
      </c>
      <c r="ABW120" s="21"/>
      <c r="ABX120" s="21">
        <f t="shared" si="1710"/>
        <v>0</v>
      </c>
      <c r="ABY120" s="21"/>
      <c r="ABZ120" s="21">
        <f t="shared" si="1710"/>
        <v>0</v>
      </c>
      <c r="ACA120" s="21"/>
      <c r="ACB120" s="21">
        <f t="shared" si="1711"/>
        <v>0</v>
      </c>
      <c r="ACC120" s="21"/>
      <c r="ACD120" s="21">
        <f t="shared" si="1711"/>
        <v>0</v>
      </c>
      <c r="ACE120" s="21"/>
      <c r="ACF120" s="21">
        <f t="shared" si="1712"/>
        <v>0</v>
      </c>
      <c r="ACG120" s="21"/>
      <c r="ACH120" s="21">
        <f t="shared" si="1712"/>
        <v>0</v>
      </c>
      <c r="ACI120" s="21"/>
      <c r="ACJ120" s="21">
        <f t="shared" si="1713"/>
        <v>0</v>
      </c>
      <c r="ACK120" s="21"/>
      <c r="ACL120" s="21">
        <f t="shared" si="1713"/>
        <v>0</v>
      </c>
      <c r="ACM120" s="21"/>
      <c r="ACN120" s="21">
        <f t="shared" si="1714"/>
        <v>0</v>
      </c>
      <c r="ACO120" s="21"/>
      <c r="ACP120" s="21">
        <f t="shared" si="1714"/>
        <v>0</v>
      </c>
      <c r="ACQ120" s="21"/>
      <c r="ACR120" s="21">
        <f t="shared" si="1715"/>
        <v>0</v>
      </c>
      <c r="ACS120" s="21"/>
      <c r="ACT120" s="21">
        <f t="shared" si="1715"/>
        <v>0</v>
      </c>
      <c r="ACU120" s="21"/>
      <c r="ACV120" s="21">
        <f t="shared" si="1716"/>
        <v>0</v>
      </c>
      <c r="ACW120" s="21"/>
      <c r="ACX120" s="21">
        <f t="shared" si="1716"/>
        <v>0</v>
      </c>
      <c r="ACY120" s="21"/>
      <c r="ACZ120" s="21">
        <f t="shared" si="1717"/>
        <v>0</v>
      </c>
      <c r="ADA120" s="21"/>
      <c r="ADB120" s="21">
        <f t="shared" si="1717"/>
        <v>0</v>
      </c>
      <c r="ADC120" s="21"/>
      <c r="ADD120" s="21">
        <f t="shared" si="1718"/>
        <v>0</v>
      </c>
      <c r="ADE120" s="21"/>
      <c r="ADF120" s="21">
        <f t="shared" si="1718"/>
        <v>0</v>
      </c>
      <c r="ADG120" s="21"/>
      <c r="ADH120" s="21">
        <f t="shared" si="1719"/>
        <v>0</v>
      </c>
      <c r="ADI120" s="21"/>
      <c r="ADJ120" s="21">
        <f t="shared" si="1719"/>
        <v>0</v>
      </c>
      <c r="ADK120" s="21"/>
      <c r="ADL120" s="21">
        <f t="shared" si="1720"/>
        <v>0</v>
      </c>
      <c r="ADM120" s="21"/>
      <c r="ADN120" s="21">
        <f t="shared" si="1720"/>
        <v>0</v>
      </c>
      <c r="ADO120" s="21"/>
      <c r="ADP120" s="21">
        <f t="shared" si="1720"/>
        <v>0</v>
      </c>
      <c r="ADQ120" s="21"/>
      <c r="ADR120" s="21">
        <f t="shared" si="1720"/>
        <v>0</v>
      </c>
      <c r="ADS120" s="21"/>
      <c r="ADT120" s="21">
        <f t="shared" si="1720"/>
        <v>0</v>
      </c>
      <c r="ADU120" s="21"/>
      <c r="ADV120" s="21">
        <f t="shared" si="1721"/>
        <v>0</v>
      </c>
      <c r="ADW120" s="21"/>
      <c r="ADX120" s="21">
        <f t="shared" si="1721"/>
        <v>0</v>
      </c>
      <c r="ADY120" s="21"/>
      <c r="ADZ120" s="21">
        <f t="shared" si="1721"/>
        <v>0</v>
      </c>
      <c r="AEA120" s="21"/>
      <c r="AEB120" s="21">
        <f t="shared" si="1721"/>
        <v>0</v>
      </c>
      <c r="AEC120" s="21"/>
      <c r="AED120" s="21">
        <f t="shared" si="1722"/>
        <v>0</v>
      </c>
      <c r="AEE120" s="21"/>
      <c r="AEF120" s="21">
        <f t="shared" si="1722"/>
        <v>0</v>
      </c>
      <c r="AEG120" s="21"/>
      <c r="AEH120" s="21">
        <f t="shared" si="1722"/>
        <v>0</v>
      </c>
      <c r="AEI120" s="21"/>
      <c r="AEJ120" s="21">
        <f t="shared" si="1722"/>
        <v>0</v>
      </c>
      <c r="AEK120" s="21"/>
      <c r="AEL120" s="21">
        <f t="shared" si="1722"/>
        <v>0</v>
      </c>
      <c r="AEM120" s="21"/>
      <c r="AEN120" s="21">
        <f t="shared" si="1723"/>
        <v>0</v>
      </c>
      <c r="AEO120" s="21"/>
      <c r="AEP120" s="21">
        <f t="shared" si="1723"/>
        <v>0</v>
      </c>
      <c r="AEQ120" s="21"/>
      <c r="AER120" s="21">
        <f t="shared" si="1723"/>
        <v>0</v>
      </c>
      <c r="AES120" s="21"/>
      <c r="AET120" s="21">
        <f t="shared" si="1723"/>
        <v>0</v>
      </c>
      <c r="AEU120" s="21"/>
      <c r="AEV120" s="21">
        <f t="shared" si="1724"/>
        <v>0</v>
      </c>
      <c r="AEW120" s="21"/>
      <c r="AEX120" s="21">
        <f t="shared" si="1724"/>
        <v>0</v>
      </c>
      <c r="AEY120" s="21"/>
      <c r="AEZ120" s="21">
        <f t="shared" si="1724"/>
        <v>0</v>
      </c>
      <c r="AFA120" s="21"/>
      <c r="AFB120" s="21">
        <f t="shared" si="1724"/>
        <v>0</v>
      </c>
      <c r="AFC120" s="21"/>
      <c r="AFD120" s="21">
        <f t="shared" si="1724"/>
        <v>0</v>
      </c>
      <c r="AFE120" s="21"/>
      <c r="AFF120" s="21">
        <f t="shared" si="1725"/>
        <v>0</v>
      </c>
      <c r="AFG120" s="21"/>
      <c r="AFH120" s="21">
        <f t="shared" si="1725"/>
        <v>0</v>
      </c>
      <c r="AFI120" s="21"/>
      <c r="AFJ120" s="21">
        <f t="shared" si="1725"/>
        <v>0</v>
      </c>
      <c r="AFK120" s="21"/>
      <c r="AFL120" s="21">
        <f t="shared" si="1725"/>
        <v>0</v>
      </c>
      <c r="AFM120" s="21"/>
      <c r="AFN120" s="21">
        <f t="shared" si="1726"/>
        <v>0</v>
      </c>
      <c r="AFO120" s="21"/>
      <c r="AFP120" s="21">
        <f t="shared" si="1726"/>
        <v>0</v>
      </c>
      <c r="AFQ120" s="21"/>
      <c r="AFR120" s="21">
        <f t="shared" si="1726"/>
        <v>0</v>
      </c>
      <c r="AFS120" s="21"/>
      <c r="AFT120" s="21">
        <f t="shared" si="1726"/>
        <v>0</v>
      </c>
      <c r="AFU120" s="21"/>
      <c r="AFV120" s="21">
        <f t="shared" si="1726"/>
        <v>0</v>
      </c>
      <c r="AFW120" s="21"/>
      <c r="AFX120" s="21">
        <f t="shared" si="1727"/>
        <v>0</v>
      </c>
      <c r="AFY120" s="21"/>
      <c r="AFZ120" s="21">
        <f t="shared" si="1727"/>
        <v>0</v>
      </c>
      <c r="AGA120" s="21"/>
      <c r="AGB120" s="21">
        <f t="shared" si="1727"/>
        <v>0</v>
      </c>
      <c r="AGC120" s="21"/>
      <c r="AGD120" s="21">
        <f t="shared" si="1727"/>
        <v>0</v>
      </c>
      <c r="AGE120" s="21"/>
      <c r="AGF120" s="21">
        <f t="shared" si="1728"/>
        <v>0</v>
      </c>
      <c r="AGG120" s="21"/>
      <c r="AGH120" s="21">
        <f t="shared" si="1728"/>
        <v>0</v>
      </c>
      <c r="AGI120" s="21"/>
      <c r="AGJ120" s="21">
        <f t="shared" si="1728"/>
        <v>0</v>
      </c>
      <c r="AGK120" s="21"/>
      <c r="AGL120" s="21">
        <f t="shared" si="1728"/>
        <v>0</v>
      </c>
      <c r="AGM120" s="21"/>
      <c r="AGN120" s="21">
        <f t="shared" si="1728"/>
        <v>0</v>
      </c>
      <c r="AGO120" s="21"/>
      <c r="AGP120" s="21">
        <f t="shared" si="1729"/>
        <v>0</v>
      </c>
      <c r="AGQ120" s="21"/>
      <c r="AGR120" s="21">
        <f t="shared" si="1729"/>
        <v>0</v>
      </c>
      <c r="AGS120" s="21"/>
      <c r="AGT120" s="21">
        <f t="shared" si="1729"/>
        <v>0</v>
      </c>
      <c r="AGU120" s="21"/>
      <c r="AGV120" s="21">
        <f t="shared" si="1729"/>
        <v>0</v>
      </c>
      <c r="AGW120" s="21"/>
      <c r="AGX120" s="21">
        <f t="shared" si="1730"/>
        <v>0</v>
      </c>
      <c r="AGY120" s="21"/>
      <c r="AGZ120" s="21">
        <f t="shared" si="1730"/>
        <v>0</v>
      </c>
      <c r="AHA120" s="21"/>
      <c r="AHB120" s="21">
        <f t="shared" si="1730"/>
        <v>0</v>
      </c>
      <c r="AHC120" s="21"/>
      <c r="AHD120" s="21">
        <f t="shared" si="1730"/>
        <v>0</v>
      </c>
      <c r="AHE120" s="21"/>
      <c r="AHF120" s="21">
        <f t="shared" si="1730"/>
        <v>0</v>
      </c>
      <c r="AHG120" s="21"/>
      <c r="AHH120" s="21">
        <f t="shared" si="1731"/>
        <v>0</v>
      </c>
      <c r="AHI120" s="21"/>
      <c r="AHJ120" s="21">
        <f t="shared" si="1731"/>
        <v>0</v>
      </c>
      <c r="AHK120" s="21"/>
      <c r="AHL120" s="21">
        <f t="shared" si="1731"/>
        <v>0</v>
      </c>
      <c r="AHM120" s="21"/>
      <c r="AHN120" s="21">
        <f t="shared" si="1731"/>
        <v>0</v>
      </c>
      <c r="AHO120" s="21"/>
      <c r="AHP120" s="21">
        <f t="shared" si="1732"/>
        <v>0</v>
      </c>
      <c r="AHQ120" s="21"/>
      <c r="AHR120" s="21">
        <f t="shared" si="1732"/>
        <v>0</v>
      </c>
      <c r="AHS120" s="21"/>
      <c r="AHT120" s="21">
        <f t="shared" si="1732"/>
        <v>0</v>
      </c>
      <c r="AHU120" s="21"/>
      <c r="AHV120" s="21">
        <f t="shared" si="1732"/>
        <v>0</v>
      </c>
      <c r="AHW120" s="21"/>
      <c r="AHX120" s="21">
        <f t="shared" si="1732"/>
        <v>0</v>
      </c>
      <c r="AHY120" s="21"/>
      <c r="AHZ120" s="21">
        <f t="shared" si="1733"/>
        <v>0</v>
      </c>
      <c r="AIA120" s="21"/>
      <c r="AIB120" s="21">
        <f t="shared" si="1733"/>
        <v>0</v>
      </c>
      <c r="AIC120" s="21"/>
      <c r="AID120" s="21">
        <f t="shared" si="1733"/>
        <v>0</v>
      </c>
      <c r="AIE120" s="21"/>
      <c r="AIF120" s="21">
        <f t="shared" si="1733"/>
        <v>0</v>
      </c>
      <c r="AIG120" s="21"/>
      <c r="AIH120" s="21">
        <f t="shared" si="1734"/>
        <v>0</v>
      </c>
      <c r="AII120" s="21"/>
      <c r="AIJ120" s="21">
        <f t="shared" si="1734"/>
        <v>0</v>
      </c>
      <c r="AIK120" s="21"/>
      <c r="AIL120" s="21">
        <f t="shared" si="1734"/>
        <v>0</v>
      </c>
      <c r="AIM120" s="21"/>
      <c r="AIN120" s="21">
        <f t="shared" si="1734"/>
        <v>0</v>
      </c>
      <c r="AIO120" s="21"/>
      <c r="AIP120" s="21">
        <f t="shared" si="1734"/>
        <v>0</v>
      </c>
      <c r="AIQ120" s="21"/>
      <c r="AIR120" s="21">
        <f t="shared" si="1735"/>
        <v>0</v>
      </c>
      <c r="AIS120" s="21"/>
      <c r="AIT120" s="21">
        <f t="shared" si="1735"/>
        <v>0</v>
      </c>
      <c r="AIU120" s="21"/>
      <c r="AIV120" s="21">
        <f t="shared" si="1735"/>
        <v>0</v>
      </c>
      <c r="AIW120" s="21"/>
      <c r="AIX120" s="21">
        <f t="shared" si="1735"/>
        <v>0</v>
      </c>
      <c r="AIY120" s="21"/>
      <c r="AIZ120" s="21">
        <f t="shared" si="1689"/>
        <v>0</v>
      </c>
      <c r="AJA120" s="21"/>
    </row>
    <row r="121" spans="2:937" ht="13.5" customHeight="1" x14ac:dyDescent="0.25">
      <c r="B121" s="31">
        <v>116</v>
      </c>
      <c r="C121" s="192" t="s">
        <v>209</v>
      </c>
      <c r="D121" s="67" t="s">
        <v>172</v>
      </c>
      <c r="E121" s="194" t="s">
        <v>404</v>
      </c>
      <c r="F121" s="194" t="str">
        <f>_xlfn.XLOOKUP(D121,'WTG PH-III'!$D$5:$D$198,'WTG PH-III'!$B$5:$B$198,0,0,1)</f>
        <v>PSS-14</v>
      </c>
      <c r="G121" s="22" t="s">
        <v>537</v>
      </c>
      <c r="H121" s="22" t="s">
        <v>541</v>
      </c>
      <c r="I121" s="61">
        <v>10</v>
      </c>
      <c r="J121" s="21">
        <v>253</v>
      </c>
      <c r="K121" s="21">
        <f t="shared" si="1458"/>
        <v>253.00000000000006</v>
      </c>
      <c r="L121" s="21">
        <f t="shared" si="1459"/>
        <v>253</v>
      </c>
      <c r="M121" s="21">
        <f t="shared" si="1460"/>
        <v>0</v>
      </c>
      <c r="N121" s="95">
        <f>VLOOKUP(D121,'WTG PH-III'!$D$5:$U$198,17,0)</f>
        <v>45797</v>
      </c>
      <c r="O121" s="95">
        <f>VLOOKUP(D121,'WTG PH-III'!$D$5:$U$198,18,0)</f>
        <v>45806</v>
      </c>
      <c r="P121" s="21">
        <f t="shared" si="1461"/>
        <v>0</v>
      </c>
      <c r="Q121" s="21"/>
      <c r="R121" s="21">
        <f t="shared" si="1462"/>
        <v>0</v>
      </c>
      <c r="S121" s="21"/>
      <c r="T121" s="21">
        <f t="shared" si="1463"/>
        <v>0</v>
      </c>
      <c r="U121" s="21"/>
      <c r="V121" s="21">
        <f t="shared" si="1464"/>
        <v>0</v>
      </c>
      <c r="W121" s="21"/>
      <c r="X121" s="21">
        <f t="shared" si="1465"/>
        <v>0</v>
      </c>
      <c r="Y121" s="21"/>
      <c r="Z121" s="21">
        <f t="shared" si="1466"/>
        <v>0</v>
      </c>
      <c r="AA121" s="21"/>
      <c r="AB121" s="21">
        <f t="shared" si="1467"/>
        <v>0</v>
      </c>
      <c r="AC121" s="21"/>
      <c r="AD121" s="21">
        <f t="shared" si="1468"/>
        <v>0</v>
      </c>
      <c r="AE121" s="21"/>
      <c r="AF121" s="21">
        <f t="shared" si="1469"/>
        <v>0</v>
      </c>
      <c r="AG121" s="21"/>
      <c r="AH121" s="21">
        <f t="shared" si="1470"/>
        <v>0</v>
      </c>
      <c r="AI121" s="21"/>
      <c r="AJ121" s="21">
        <f t="shared" si="1471"/>
        <v>0</v>
      </c>
      <c r="AK121" s="21"/>
      <c r="AL121" s="21">
        <f t="shared" si="1472"/>
        <v>0</v>
      </c>
      <c r="AM121" s="21"/>
      <c r="AN121" s="21">
        <f t="shared" si="1473"/>
        <v>0</v>
      </c>
      <c r="AO121" s="21"/>
      <c r="AP121" s="21">
        <f t="shared" si="1474"/>
        <v>0</v>
      </c>
      <c r="AQ121" s="21"/>
      <c r="AR121" s="21">
        <f t="shared" si="1475"/>
        <v>0</v>
      </c>
      <c r="AS121" s="21"/>
      <c r="AT121" s="21">
        <f t="shared" si="1476"/>
        <v>0</v>
      </c>
      <c r="AU121" s="21"/>
      <c r="AV121" s="21">
        <f t="shared" si="1477"/>
        <v>0</v>
      </c>
      <c r="AW121" s="21"/>
      <c r="AX121" s="21">
        <f t="shared" si="1478"/>
        <v>0</v>
      </c>
      <c r="AY121" s="21"/>
      <c r="AZ121" s="21">
        <f t="shared" si="1479"/>
        <v>0</v>
      </c>
      <c r="BA121" s="21"/>
      <c r="BB121" s="21">
        <f t="shared" si="1480"/>
        <v>0</v>
      </c>
      <c r="BC121" s="21"/>
      <c r="BD121" s="21">
        <f t="shared" si="1481"/>
        <v>0</v>
      </c>
      <c r="BE121" s="21"/>
      <c r="BF121" s="21">
        <f t="shared" si="1482"/>
        <v>0</v>
      </c>
      <c r="BG121" s="21"/>
      <c r="BH121" s="21">
        <f t="shared" si="1483"/>
        <v>0</v>
      </c>
      <c r="BI121" s="21"/>
      <c r="BJ121" s="21">
        <f t="shared" si="1484"/>
        <v>0</v>
      </c>
      <c r="BK121" s="21"/>
      <c r="BL121" s="21">
        <f t="shared" si="1485"/>
        <v>0</v>
      </c>
      <c r="BM121" s="21"/>
      <c r="BN121" s="21">
        <f t="shared" si="1486"/>
        <v>0</v>
      </c>
      <c r="BO121" s="21"/>
      <c r="BP121" s="21">
        <f t="shared" si="1487"/>
        <v>0</v>
      </c>
      <c r="BQ121" s="21"/>
      <c r="BR121" s="21">
        <f t="shared" si="1488"/>
        <v>0</v>
      </c>
      <c r="BS121" s="21"/>
      <c r="BT121" s="21">
        <f t="shared" si="1489"/>
        <v>0</v>
      </c>
      <c r="BU121" s="21"/>
      <c r="BV121" s="21">
        <f t="shared" si="1490"/>
        <v>0</v>
      </c>
      <c r="BW121" s="21"/>
      <c r="BX121" s="21">
        <f t="shared" si="1491"/>
        <v>0</v>
      </c>
      <c r="BY121" s="21"/>
      <c r="BZ121" s="21">
        <f t="shared" si="1492"/>
        <v>0</v>
      </c>
      <c r="CA121" s="21"/>
      <c r="CB121" s="21">
        <f t="shared" si="1493"/>
        <v>0</v>
      </c>
      <c r="CC121" s="21"/>
      <c r="CD121" s="21">
        <f t="shared" si="1494"/>
        <v>0</v>
      </c>
      <c r="CE121" s="21"/>
      <c r="CF121" s="21">
        <f t="shared" si="1495"/>
        <v>0</v>
      </c>
      <c r="CG121" s="21"/>
      <c r="CH121" s="21">
        <f t="shared" si="1496"/>
        <v>0</v>
      </c>
      <c r="CI121" s="21"/>
      <c r="CJ121" s="21">
        <f t="shared" si="1497"/>
        <v>0</v>
      </c>
      <c r="CK121" s="21"/>
      <c r="CL121" s="21">
        <f t="shared" si="1498"/>
        <v>0</v>
      </c>
      <c r="CM121" s="21"/>
      <c r="CN121" s="21">
        <f t="shared" si="1499"/>
        <v>0</v>
      </c>
      <c r="CO121" s="21"/>
      <c r="CP121" s="21">
        <f t="shared" si="1500"/>
        <v>0</v>
      </c>
      <c r="CQ121" s="21"/>
      <c r="CR121" s="21">
        <f t="shared" si="1501"/>
        <v>0</v>
      </c>
      <c r="CS121" s="21"/>
      <c r="CT121" s="21">
        <f t="shared" si="1502"/>
        <v>0</v>
      </c>
      <c r="CU121" s="21"/>
      <c r="CV121" s="21">
        <f t="shared" si="1503"/>
        <v>0</v>
      </c>
      <c r="CW121" s="21"/>
      <c r="CX121" s="21">
        <f t="shared" si="1504"/>
        <v>0</v>
      </c>
      <c r="CY121" s="21"/>
      <c r="CZ121" s="21">
        <f t="shared" si="1505"/>
        <v>0</v>
      </c>
      <c r="DA121" s="21"/>
      <c r="DB121" s="21">
        <f t="shared" si="1506"/>
        <v>0</v>
      </c>
      <c r="DC121" s="21"/>
      <c r="DD121" s="21">
        <f t="shared" si="1507"/>
        <v>0</v>
      </c>
      <c r="DE121" s="21"/>
      <c r="DF121" s="21">
        <f t="shared" si="1508"/>
        <v>0</v>
      </c>
      <c r="DG121" s="21"/>
      <c r="DH121" s="21">
        <f t="shared" si="1509"/>
        <v>0</v>
      </c>
      <c r="DI121" s="21"/>
      <c r="DJ121" s="21">
        <f t="shared" si="1510"/>
        <v>0</v>
      </c>
      <c r="DK121" s="21"/>
      <c r="DL121" s="21">
        <f t="shared" si="1511"/>
        <v>0</v>
      </c>
      <c r="DM121" s="21"/>
      <c r="DN121" s="21">
        <f t="shared" si="1512"/>
        <v>0</v>
      </c>
      <c r="DO121" s="21"/>
      <c r="DP121" s="21">
        <f t="shared" si="1513"/>
        <v>0</v>
      </c>
      <c r="DQ121" s="21"/>
      <c r="DR121" s="21">
        <f t="shared" si="1514"/>
        <v>0</v>
      </c>
      <c r="DS121" s="21"/>
      <c r="DT121" s="21">
        <f t="shared" si="1515"/>
        <v>0</v>
      </c>
      <c r="DU121" s="21"/>
      <c r="DV121" s="21">
        <f t="shared" si="1516"/>
        <v>0</v>
      </c>
      <c r="DW121" s="21"/>
      <c r="DX121" s="21">
        <f t="shared" si="1517"/>
        <v>0</v>
      </c>
      <c r="DY121" s="21"/>
      <c r="DZ121" s="21">
        <f t="shared" si="1518"/>
        <v>0</v>
      </c>
      <c r="EA121" s="21"/>
      <c r="EB121" s="21">
        <f t="shared" si="1519"/>
        <v>0</v>
      </c>
      <c r="EC121" s="21"/>
      <c r="ED121" s="21">
        <f t="shared" si="1520"/>
        <v>0</v>
      </c>
      <c r="EE121" s="21"/>
      <c r="EF121" s="21">
        <f t="shared" si="1521"/>
        <v>0</v>
      </c>
      <c r="EG121" s="21"/>
      <c r="EH121" s="21">
        <f t="shared" si="1522"/>
        <v>0</v>
      </c>
      <c r="EI121" s="21"/>
      <c r="EJ121" s="21">
        <f t="shared" si="1523"/>
        <v>0</v>
      </c>
      <c r="EK121" s="21"/>
      <c r="EL121" s="21">
        <f t="shared" si="1524"/>
        <v>0</v>
      </c>
      <c r="EM121" s="21"/>
      <c r="EN121" s="21">
        <f t="shared" si="1525"/>
        <v>0</v>
      </c>
      <c r="EO121" s="21"/>
      <c r="EP121" s="21">
        <f t="shared" si="1526"/>
        <v>0</v>
      </c>
      <c r="EQ121" s="21"/>
      <c r="ER121" s="21">
        <f t="shared" si="1527"/>
        <v>0</v>
      </c>
      <c r="ES121" s="21"/>
      <c r="ET121" s="21">
        <f t="shared" si="1528"/>
        <v>0</v>
      </c>
      <c r="EU121" s="21"/>
      <c r="EV121" s="21">
        <f t="shared" si="1529"/>
        <v>0</v>
      </c>
      <c r="EW121" s="21"/>
      <c r="EX121" s="21">
        <f t="shared" si="1530"/>
        <v>0</v>
      </c>
      <c r="EY121" s="21"/>
      <c r="EZ121" s="21">
        <f t="shared" si="1531"/>
        <v>0</v>
      </c>
      <c r="FA121" s="21"/>
      <c r="FB121" s="21">
        <f t="shared" si="1532"/>
        <v>0</v>
      </c>
      <c r="FC121" s="21"/>
      <c r="FD121" s="21">
        <f t="shared" si="1533"/>
        <v>0</v>
      </c>
      <c r="FE121" s="21"/>
      <c r="FF121" s="21">
        <f t="shared" si="1534"/>
        <v>0</v>
      </c>
      <c r="FG121" s="21"/>
      <c r="FH121" s="21">
        <f t="shared" si="1535"/>
        <v>0</v>
      </c>
      <c r="FI121" s="21"/>
      <c r="FJ121" s="21">
        <f t="shared" si="1536"/>
        <v>0</v>
      </c>
      <c r="FK121" s="21"/>
      <c r="FL121" s="21">
        <f t="shared" si="1537"/>
        <v>0</v>
      </c>
      <c r="FM121" s="21"/>
      <c r="FN121" s="21">
        <f t="shared" si="1538"/>
        <v>0</v>
      </c>
      <c r="FO121" s="21"/>
      <c r="FP121" s="21">
        <f t="shared" si="1539"/>
        <v>0</v>
      </c>
      <c r="FQ121" s="21"/>
      <c r="FR121" s="21">
        <f t="shared" si="1540"/>
        <v>0</v>
      </c>
      <c r="FS121" s="21"/>
      <c r="FT121" s="21">
        <f t="shared" si="1541"/>
        <v>0</v>
      </c>
      <c r="FU121" s="21"/>
      <c r="FV121" s="21">
        <f t="shared" si="1542"/>
        <v>0</v>
      </c>
      <c r="FW121" s="21"/>
      <c r="FX121" s="21">
        <f t="shared" si="1543"/>
        <v>0</v>
      </c>
      <c r="FY121" s="21"/>
      <c r="FZ121" s="21">
        <f t="shared" si="1544"/>
        <v>0</v>
      </c>
      <c r="GA121" s="21"/>
      <c r="GB121" s="21">
        <f t="shared" si="1545"/>
        <v>0</v>
      </c>
      <c r="GC121" s="21"/>
      <c r="GD121" s="21">
        <f t="shared" si="1546"/>
        <v>0</v>
      </c>
      <c r="GE121" s="21"/>
      <c r="GF121" s="21">
        <f t="shared" si="1547"/>
        <v>0</v>
      </c>
      <c r="GG121" s="21"/>
      <c r="GH121" s="21">
        <f t="shared" si="1548"/>
        <v>0</v>
      </c>
      <c r="GI121" s="21"/>
      <c r="GJ121" s="21">
        <f t="shared" si="1549"/>
        <v>0</v>
      </c>
      <c r="GK121" s="21"/>
      <c r="GL121" s="21">
        <f t="shared" si="1550"/>
        <v>0</v>
      </c>
      <c r="GM121" s="21"/>
      <c r="GN121" s="21">
        <f t="shared" si="1551"/>
        <v>0</v>
      </c>
      <c r="GO121" s="21"/>
      <c r="GP121" s="21">
        <f t="shared" si="1552"/>
        <v>0</v>
      </c>
      <c r="GQ121" s="21"/>
      <c r="GR121" s="21">
        <f t="shared" si="1553"/>
        <v>0</v>
      </c>
      <c r="GS121" s="21"/>
      <c r="GT121" s="21">
        <f t="shared" si="1554"/>
        <v>0</v>
      </c>
      <c r="GU121" s="21"/>
      <c r="GV121" s="21">
        <f t="shared" si="1555"/>
        <v>0</v>
      </c>
      <c r="GW121" s="21"/>
      <c r="GX121" s="21">
        <f t="shared" si="1556"/>
        <v>0</v>
      </c>
      <c r="GY121" s="21"/>
      <c r="GZ121" s="21">
        <f t="shared" si="1557"/>
        <v>0</v>
      </c>
      <c r="HA121" s="21"/>
      <c r="HB121" s="21">
        <f t="shared" si="1558"/>
        <v>0</v>
      </c>
      <c r="HC121" s="21"/>
      <c r="HD121" s="21">
        <f t="shared" si="1559"/>
        <v>0</v>
      </c>
      <c r="HE121" s="21"/>
      <c r="HF121" s="21">
        <f t="shared" si="1560"/>
        <v>0</v>
      </c>
      <c r="HG121" s="21"/>
      <c r="HH121" s="21">
        <f t="shared" si="1561"/>
        <v>0</v>
      </c>
      <c r="HI121" s="21"/>
      <c r="HJ121" s="21">
        <f t="shared" si="1562"/>
        <v>0</v>
      </c>
      <c r="HK121" s="21"/>
      <c r="HL121" s="21">
        <f t="shared" si="1563"/>
        <v>0</v>
      </c>
      <c r="HM121" s="21"/>
      <c r="HN121" s="21">
        <f t="shared" si="1564"/>
        <v>0</v>
      </c>
      <c r="HO121" s="21"/>
      <c r="HP121" s="21">
        <f t="shared" si="1565"/>
        <v>0</v>
      </c>
      <c r="HQ121" s="21"/>
      <c r="HR121" s="21">
        <f t="shared" si="1566"/>
        <v>0</v>
      </c>
      <c r="HS121" s="21"/>
      <c r="HT121" s="21">
        <f t="shared" si="1567"/>
        <v>0</v>
      </c>
      <c r="HU121" s="21"/>
      <c r="HV121" s="21">
        <f t="shared" si="1568"/>
        <v>0</v>
      </c>
      <c r="HW121" s="21"/>
      <c r="HX121" s="21">
        <f t="shared" si="1569"/>
        <v>0</v>
      </c>
      <c r="HY121" s="21"/>
      <c r="HZ121" s="21">
        <f t="shared" si="1570"/>
        <v>0</v>
      </c>
      <c r="IA121" s="21"/>
      <c r="IB121" s="21">
        <f t="shared" si="1571"/>
        <v>0</v>
      </c>
      <c r="IC121" s="21"/>
      <c r="ID121" s="21">
        <f t="shared" si="1572"/>
        <v>0</v>
      </c>
      <c r="IE121" s="21"/>
      <c r="IF121" s="21">
        <f t="shared" si="1573"/>
        <v>0</v>
      </c>
      <c r="IG121" s="21"/>
      <c r="IH121" s="21">
        <f t="shared" si="1574"/>
        <v>0</v>
      </c>
      <c r="II121" s="21"/>
      <c r="IJ121" s="21">
        <f t="shared" si="1575"/>
        <v>0</v>
      </c>
      <c r="IK121" s="21"/>
      <c r="IL121" s="21">
        <f t="shared" si="1576"/>
        <v>0</v>
      </c>
      <c r="IM121" s="21"/>
      <c r="IN121" s="21">
        <f t="shared" si="1577"/>
        <v>0</v>
      </c>
      <c r="IO121" s="21"/>
      <c r="IP121" s="21">
        <f t="shared" si="1578"/>
        <v>0</v>
      </c>
      <c r="IQ121" s="21"/>
      <c r="IR121" s="21">
        <f t="shared" si="1579"/>
        <v>0</v>
      </c>
      <c r="IS121" s="21"/>
      <c r="IT121" s="21">
        <f t="shared" si="1580"/>
        <v>0</v>
      </c>
      <c r="IU121" s="21"/>
      <c r="IV121" s="21">
        <f t="shared" si="1581"/>
        <v>0</v>
      </c>
      <c r="IW121" s="21"/>
      <c r="IX121" s="21">
        <f t="shared" si="1582"/>
        <v>0</v>
      </c>
      <c r="IY121" s="21"/>
      <c r="IZ121" s="21">
        <f t="shared" si="1583"/>
        <v>0</v>
      </c>
      <c r="JA121" s="21"/>
      <c r="JB121" s="21">
        <f t="shared" si="1584"/>
        <v>0</v>
      </c>
      <c r="JC121" s="21"/>
      <c r="JD121" s="21">
        <f t="shared" si="1585"/>
        <v>0</v>
      </c>
      <c r="JE121" s="21"/>
      <c r="JF121" s="21">
        <f t="shared" si="1586"/>
        <v>0</v>
      </c>
      <c r="JG121" s="21"/>
      <c r="JH121" s="21">
        <f t="shared" si="1587"/>
        <v>0</v>
      </c>
      <c r="JI121" s="21"/>
      <c r="JJ121" s="21">
        <f t="shared" si="1588"/>
        <v>0</v>
      </c>
      <c r="JK121" s="21"/>
      <c r="JL121" s="21">
        <f t="shared" si="1589"/>
        <v>0</v>
      </c>
      <c r="JM121" s="21"/>
      <c r="JN121" s="21">
        <f t="shared" si="1590"/>
        <v>0</v>
      </c>
      <c r="JO121" s="21"/>
      <c r="JP121" s="21">
        <f t="shared" si="1591"/>
        <v>0</v>
      </c>
      <c r="JQ121" s="21"/>
      <c r="JR121" s="21">
        <f t="shared" si="1592"/>
        <v>0</v>
      </c>
      <c r="JS121" s="21"/>
      <c r="JT121" s="21">
        <f t="shared" si="1593"/>
        <v>0</v>
      </c>
      <c r="JU121" s="21"/>
      <c r="JV121" s="21">
        <f t="shared" si="1594"/>
        <v>0</v>
      </c>
      <c r="JW121" s="21"/>
      <c r="JX121" s="21">
        <f t="shared" si="1595"/>
        <v>0</v>
      </c>
      <c r="JY121" s="21"/>
      <c r="JZ121" s="21">
        <f t="shared" si="1596"/>
        <v>0</v>
      </c>
      <c r="KA121" s="21"/>
      <c r="KB121" s="21">
        <f t="shared" si="1597"/>
        <v>0</v>
      </c>
      <c r="KC121" s="21"/>
      <c r="KD121" s="21">
        <f t="shared" si="1598"/>
        <v>0</v>
      </c>
      <c r="KE121" s="21"/>
      <c r="KF121" s="21">
        <f t="shared" si="1599"/>
        <v>0</v>
      </c>
      <c r="KG121" s="21"/>
      <c r="KH121" s="21">
        <f t="shared" si="1600"/>
        <v>0</v>
      </c>
      <c r="KI121" s="21"/>
      <c r="KJ121" s="21">
        <f t="shared" si="1601"/>
        <v>0</v>
      </c>
      <c r="KK121" s="21"/>
      <c r="KL121" s="21">
        <f t="shared" si="1602"/>
        <v>0</v>
      </c>
      <c r="KM121" s="21"/>
      <c r="KN121" s="21">
        <f t="shared" si="1603"/>
        <v>0</v>
      </c>
      <c r="KO121" s="21"/>
      <c r="KP121" s="21">
        <f t="shared" si="1604"/>
        <v>0</v>
      </c>
      <c r="KQ121" s="21"/>
      <c r="KR121" s="21">
        <f t="shared" si="1605"/>
        <v>0</v>
      </c>
      <c r="KS121" s="21"/>
      <c r="KT121" s="21">
        <f t="shared" si="1606"/>
        <v>0</v>
      </c>
      <c r="KU121" s="21"/>
      <c r="KV121" s="21">
        <f t="shared" si="1607"/>
        <v>0</v>
      </c>
      <c r="KW121" s="21"/>
      <c r="KX121" s="21">
        <f t="shared" si="1608"/>
        <v>0</v>
      </c>
      <c r="KY121" s="21"/>
      <c r="KZ121" s="21">
        <f t="shared" si="1609"/>
        <v>0</v>
      </c>
      <c r="LA121" s="21"/>
      <c r="LB121" s="21">
        <f t="shared" si="1610"/>
        <v>0</v>
      </c>
      <c r="LC121" s="21"/>
      <c r="LD121" s="21">
        <f t="shared" si="1611"/>
        <v>0</v>
      </c>
      <c r="LE121" s="21"/>
      <c r="LF121" s="21">
        <f t="shared" si="1612"/>
        <v>0</v>
      </c>
      <c r="LG121" s="21"/>
      <c r="LH121" s="21">
        <f t="shared" si="1613"/>
        <v>0</v>
      </c>
      <c r="LI121" s="21"/>
      <c r="LJ121" s="21">
        <f t="shared" si="1614"/>
        <v>25.3</v>
      </c>
      <c r="LK121" s="21"/>
      <c r="LL121" s="21">
        <f t="shared" si="1615"/>
        <v>25.3</v>
      </c>
      <c r="LM121" s="21"/>
      <c r="LN121" s="21">
        <f t="shared" si="1616"/>
        <v>25.3</v>
      </c>
      <c r="LO121" s="21"/>
      <c r="LP121" s="21">
        <f t="shared" si="1617"/>
        <v>25.3</v>
      </c>
      <c r="LQ121" s="21"/>
      <c r="LR121" s="21">
        <f t="shared" si="1618"/>
        <v>25.3</v>
      </c>
      <c r="LS121" s="21"/>
      <c r="LT121" s="21">
        <f t="shared" si="1619"/>
        <v>25.3</v>
      </c>
      <c r="LU121" s="21"/>
      <c r="LV121" s="21">
        <f t="shared" si="1620"/>
        <v>25.3</v>
      </c>
      <c r="LW121" s="21"/>
      <c r="LX121" s="21">
        <f t="shared" si="1621"/>
        <v>25.3</v>
      </c>
      <c r="LY121" s="21"/>
      <c r="LZ121" s="21">
        <f t="shared" si="1622"/>
        <v>25.3</v>
      </c>
      <c r="MA121" s="21"/>
      <c r="MB121" s="21">
        <f t="shared" si="1623"/>
        <v>25.3</v>
      </c>
      <c r="MC121" s="21"/>
      <c r="MD121" s="21">
        <f t="shared" si="1624"/>
        <v>0</v>
      </c>
      <c r="ME121" s="21"/>
      <c r="MF121" s="21">
        <f t="shared" si="1625"/>
        <v>0</v>
      </c>
      <c r="MG121" s="21"/>
      <c r="MH121" s="21">
        <f t="shared" si="1626"/>
        <v>0</v>
      </c>
      <c r="MI121" s="21"/>
      <c r="MJ121" s="21">
        <f t="shared" si="1627"/>
        <v>0</v>
      </c>
      <c r="MK121" s="21"/>
      <c r="ML121" s="21">
        <f t="shared" si="1628"/>
        <v>0</v>
      </c>
      <c r="MM121" s="21"/>
      <c r="MN121" s="21">
        <f t="shared" si="1629"/>
        <v>0</v>
      </c>
      <c r="MO121" s="21"/>
      <c r="MP121" s="21">
        <f t="shared" si="1630"/>
        <v>0</v>
      </c>
      <c r="MQ121" s="21"/>
      <c r="MR121" s="21">
        <f t="shared" si="1631"/>
        <v>0</v>
      </c>
      <c r="MS121" s="21"/>
      <c r="MT121" s="21">
        <f t="shared" si="1632"/>
        <v>0</v>
      </c>
      <c r="MU121" s="21"/>
      <c r="MV121" s="21">
        <f t="shared" si="1633"/>
        <v>0</v>
      </c>
      <c r="MW121" s="21"/>
      <c r="MX121" s="21">
        <f t="shared" si="1634"/>
        <v>0</v>
      </c>
      <c r="MY121" s="21"/>
      <c r="MZ121" s="21">
        <f t="shared" si="1635"/>
        <v>0</v>
      </c>
      <c r="NA121" s="21"/>
      <c r="NB121" s="21">
        <f t="shared" si="1636"/>
        <v>0</v>
      </c>
      <c r="NC121" s="21"/>
      <c r="ND121" s="21">
        <f t="shared" si="1637"/>
        <v>0</v>
      </c>
      <c r="NE121" s="21"/>
      <c r="NF121" s="21">
        <f t="shared" si="1638"/>
        <v>0</v>
      </c>
      <c r="NG121" s="21"/>
      <c r="NH121" s="21">
        <f t="shared" si="1639"/>
        <v>0</v>
      </c>
      <c r="NI121" s="21"/>
      <c r="NJ121" s="21">
        <f t="shared" si="1640"/>
        <v>0</v>
      </c>
      <c r="NK121" s="21"/>
      <c r="NL121" s="21">
        <f t="shared" si="1641"/>
        <v>0</v>
      </c>
      <c r="NM121" s="21"/>
      <c r="NN121" s="21">
        <f t="shared" si="1642"/>
        <v>0</v>
      </c>
      <c r="NO121" s="21"/>
      <c r="NP121" s="21">
        <f t="shared" si="1643"/>
        <v>0</v>
      </c>
      <c r="NQ121" s="21"/>
      <c r="NR121" s="21">
        <f t="shared" si="1644"/>
        <v>0</v>
      </c>
      <c r="NS121" s="21"/>
      <c r="NT121" s="21">
        <f t="shared" si="1645"/>
        <v>0</v>
      </c>
      <c r="NU121" s="21"/>
      <c r="NV121" s="21">
        <f t="shared" si="1646"/>
        <v>0</v>
      </c>
      <c r="NW121" s="21"/>
      <c r="NX121" s="21">
        <f t="shared" si="1647"/>
        <v>0</v>
      </c>
      <c r="NY121" s="21"/>
      <c r="NZ121" s="21">
        <f t="shared" si="1648"/>
        <v>0</v>
      </c>
      <c r="OA121" s="21"/>
      <c r="OB121" s="21">
        <f t="shared" si="1649"/>
        <v>0</v>
      </c>
      <c r="OC121" s="21"/>
      <c r="OD121" s="21">
        <f t="shared" si="1650"/>
        <v>0</v>
      </c>
      <c r="OE121" s="21"/>
      <c r="OF121" s="21">
        <f t="shared" si="1651"/>
        <v>0</v>
      </c>
      <c r="OG121" s="21"/>
      <c r="OH121" s="21">
        <f t="shared" si="1652"/>
        <v>0</v>
      </c>
      <c r="OI121" s="21"/>
      <c r="OJ121" s="21">
        <f t="shared" si="1653"/>
        <v>0</v>
      </c>
      <c r="OK121" s="21"/>
      <c r="OL121" s="21">
        <f t="shared" si="1654"/>
        <v>0</v>
      </c>
      <c r="OM121" s="21"/>
      <c r="ON121" s="21">
        <f t="shared" si="1655"/>
        <v>0</v>
      </c>
      <c r="OO121" s="21"/>
      <c r="OP121" s="21">
        <f t="shared" si="1655"/>
        <v>0</v>
      </c>
      <c r="OQ121" s="21"/>
      <c r="OR121" s="21">
        <f t="shared" si="1655"/>
        <v>0</v>
      </c>
      <c r="OS121" s="21"/>
      <c r="OT121" s="21">
        <f t="shared" si="1655"/>
        <v>0</v>
      </c>
      <c r="OU121" s="21"/>
      <c r="OV121" s="21">
        <f t="shared" si="1655"/>
        <v>0</v>
      </c>
      <c r="OW121" s="21"/>
      <c r="OX121" s="21">
        <f t="shared" si="1655"/>
        <v>0</v>
      </c>
      <c r="OY121" s="21"/>
      <c r="OZ121" s="21">
        <f t="shared" si="1655"/>
        <v>0</v>
      </c>
      <c r="PA121" s="21"/>
      <c r="PB121" s="21">
        <f t="shared" si="1656"/>
        <v>0</v>
      </c>
      <c r="PC121" s="21"/>
      <c r="PD121" s="21">
        <f t="shared" si="1656"/>
        <v>0</v>
      </c>
      <c r="PE121" s="21"/>
      <c r="PF121" s="21">
        <f t="shared" si="1656"/>
        <v>0</v>
      </c>
      <c r="PG121" s="21"/>
      <c r="PH121" s="21">
        <f t="shared" si="1656"/>
        <v>0</v>
      </c>
      <c r="PI121" s="21"/>
      <c r="PJ121" s="21">
        <f t="shared" si="1656"/>
        <v>0</v>
      </c>
      <c r="PK121" s="21"/>
      <c r="PL121" s="21">
        <f t="shared" si="1656"/>
        <v>0</v>
      </c>
      <c r="PM121" s="21"/>
      <c r="PN121" s="21">
        <f t="shared" si="1657"/>
        <v>0</v>
      </c>
      <c r="PO121" s="21"/>
      <c r="PP121" s="21">
        <f t="shared" si="1657"/>
        <v>0</v>
      </c>
      <c r="PQ121" s="21"/>
      <c r="PR121" s="21">
        <f t="shared" si="1657"/>
        <v>0</v>
      </c>
      <c r="PS121" s="21"/>
      <c r="PT121" s="21">
        <f t="shared" si="1657"/>
        <v>0</v>
      </c>
      <c r="PU121" s="21"/>
      <c r="PV121" s="21">
        <f t="shared" si="1657"/>
        <v>0</v>
      </c>
      <c r="PW121" s="21"/>
      <c r="PX121" s="21">
        <f t="shared" si="1657"/>
        <v>0</v>
      </c>
      <c r="PY121" s="21"/>
      <c r="PZ121" s="21">
        <f t="shared" si="1658"/>
        <v>0</v>
      </c>
      <c r="QA121" s="21"/>
      <c r="QB121" s="21">
        <f t="shared" si="1658"/>
        <v>0</v>
      </c>
      <c r="QC121" s="21"/>
      <c r="QD121" s="21">
        <f t="shared" si="1658"/>
        <v>0</v>
      </c>
      <c r="QE121" s="21"/>
      <c r="QF121" s="21">
        <f t="shared" si="1658"/>
        <v>0</v>
      </c>
      <c r="QG121" s="21"/>
      <c r="QH121" s="21">
        <f t="shared" si="1658"/>
        <v>0</v>
      </c>
      <c r="QI121" s="21"/>
      <c r="QJ121" s="21">
        <f t="shared" si="1658"/>
        <v>0</v>
      </c>
      <c r="QK121" s="21"/>
      <c r="QL121" s="21">
        <f t="shared" si="1659"/>
        <v>0</v>
      </c>
      <c r="QM121" s="21"/>
      <c r="QN121" s="21">
        <f t="shared" si="1659"/>
        <v>0</v>
      </c>
      <c r="QO121" s="21"/>
      <c r="QP121" s="21">
        <f t="shared" si="1659"/>
        <v>0</v>
      </c>
      <c r="QQ121" s="21"/>
      <c r="QR121" s="21">
        <f t="shared" si="1659"/>
        <v>0</v>
      </c>
      <c r="QS121" s="21"/>
      <c r="QT121" s="21">
        <f t="shared" si="1659"/>
        <v>0</v>
      </c>
      <c r="QU121" s="21"/>
      <c r="QV121" s="21">
        <f t="shared" si="1659"/>
        <v>0</v>
      </c>
      <c r="QW121" s="21"/>
      <c r="QX121" s="21">
        <f t="shared" si="1660"/>
        <v>0</v>
      </c>
      <c r="QY121" s="21"/>
      <c r="QZ121" s="21">
        <f t="shared" si="1660"/>
        <v>0</v>
      </c>
      <c r="RA121" s="21"/>
      <c r="RB121" s="21">
        <f t="shared" si="1660"/>
        <v>0</v>
      </c>
      <c r="RC121" s="21"/>
      <c r="RD121" s="21">
        <f t="shared" si="1660"/>
        <v>0</v>
      </c>
      <c r="RE121" s="21"/>
      <c r="RF121" s="21">
        <f t="shared" si="1660"/>
        <v>0</v>
      </c>
      <c r="RG121" s="21"/>
      <c r="RH121" s="21">
        <f t="shared" si="1660"/>
        <v>0</v>
      </c>
      <c r="RI121" s="21"/>
      <c r="RJ121" s="21">
        <f t="shared" si="1332"/>
        <v>0</v>
      </c>
      <c r="RK121" s="21"/>
      <c r="RL121" s="21">
        <f t="shared" si="1333"/>
        <v>0</v>
      </c>
      <c r="RM121" s="21"/>
      <c r="RN121" s="21">
        <f t="shared" si="1334"/>
        <v>0</v>
      </c>
      <c r="RO121" s="21"/>
      <c r="RP121" s="21">
        <f t="shared" si="1335"/>
        <v>0</v>
      </c>
      <c r="RQ121" s="21"/>
      <c r="RR121" s="21">
        <f t="shared" si="1336"/>
        <v>0</v>
      </c>
      <c r="RS121" s="21"/>
      <c r="RT121" s="21">
        <f t="shared" si="1337"/>
        <v>0</v>
      </c>
      <c r="RU121" s="21"/>
      <c r="RV121" s="21">
        <f t="shared" si="1338"/>
        <v>0</v>
      </c>
      <c r="RW121" s="21"/>
      <c r="RX121" s="21">
        <f t="shared" si="1339"/>
        <v>0</v>
      </c>
      <c r="RY121" s="21"/>
      <c r="RZ121" s="21">
        <f t="shared" si="1340"/>
        <v>0</v>
      </c>
      <c r="SA121" s="21"/>
      <c r="SB121" s="21">
        <f t="shared" si="1341"/>
        <v>0</v>
      </c>
      <c r="SC121" s="21"/>
      <c r="SD121" s="21">
        <f t="shared" si="1342"/>
        <v>0</v>
      </c>
      <c r="SE121" s="21"/>
      <c r="SF121" s="21">
        <f t="shared" si="1343"/>
        <v>0</v>
      </c>
      <c r="SG121" s="21"/>
      <c r="SH121" s="21">
        <f t="shared" si="1344"/>
        <v>0</v>
      </c>
      <c r="SI121" s="21"/>
      <c r="SJ121" s="21">
        <f t="shared" si="1345"/>
        <v>0</v>
      </c>
      <c r="SK121" s="21"/>
      <c r="SL121" s="21">
        <f t="shared" si="1346"/>
        <v>0</v>
      </c>
      <c r="SM121" s="21"/>
      <c r="SN121" s="21">
        <f t="shared" si="1661"/>
        <v>0</v>
      </c>
      <c r="SO121" s="21"/>
      <c r="SP121" s="21">
        <f t="shared" si="1348"/>
        <v>0</v>
      </c>
      <c r="SQ121" s="21"/>
      <c r="SR121" s="21">
        <f t="shared" si="1349"/>
        <v>0</v>
      </c>
      <c r="SS121" s="21"/>
      <c r="ST121" s="21">
        <f t="shared" si="1350"/>
        <v>0</v>
      </c>
      <c r="SU121" s="21"/>
      <c r="SV121" s="21">
        <f t="shared" si="1351"/>
        <v>0</v>
      </c>
      <c r="SW121" s="21"/>
      <c r="SX121" s="21">
        <f t="shared" si="1352"/>
        <v>0</v>
      </c>
      <c r="SY121" s="21"/>
      <c r="SZ121" s="21">
        <f t="shared" si="1353"/>
        <v>0</v>
      </c>
      <c r="TA121" s="21"/>
      <c r="TB121" s="21">
        <f t="shared" si="1354"/>
        <v>0</v>
      </c>
      <c r="TC121" s="21"/>
      <c r="TD121" s="21">
        <f t="shared" si="1662"/>
        <v>0</v>
      </c>
      <c r="TE121" s="21"/>
      <c r="TF121" s="21">
        <f t="shared" si="1356"/>
        <v>0</v>
      </c>
      <c r="TG121" s="21"/>
      <c r="TH121" s="21">
        <f t="shared" si="1357"/>
        <v>0</v>
      </c>
      <c r="TI121" s="21"/>
      <c r="TJ121" s="21">
        <f t="shared" si="1358"/>
        <v>0</v>
      </c>
      <c r="TK121" s="21"/>
      <c r="TL121" s="21">
        <f t="shared" si="1663"/>
        <v>0</v>
      </c>
      <c r="TM121" s="21"/>
      <c r="TN121" s="21">
        <f t="shared" si="1664"/>
        <v>0</v>
      </c>
      <c r="TO121" s="21"/>
      <c r="TP121" s="21">
        <f t="shared" si="1665"/>
        <v>0</v>
      </c>
      <c r="TQ121" s="21"/>
      <c r="TR121" s="21">
        <f t="shared" si="1666"/>
        <v>0</v>
      </c>
      <c r="TS121" s="21"/>
      <c r="TT121" s="21">
        <f t="shared" si="1667"/>
        <v>0</v>
      </c>
      <c r="TU121" s="21"/>
      <c r="TV121" s="21">
        <f t="shared" si="1668"/>
        <v>0</v>
      </c>
      <c r="TW121" s="21"/>
      <c r="TX121" s="21">
        <f t="shared" si="1669"/>
        <v>0</v>
      </c>
      <c r="TY121" s="21"/>
      <c r="TZ121" s="21">
        <f t="shared" si="1670"/>
        <v>0</v>
      </c>
      <c r="UA121" s="21"/>
      <c r="UB121" s="21">
        <f t="shared" si="1671"/>
        <v>0</v>
      </c>
      <c r="UC121" s="21"/>
      <c r="UD121" s="21">
        <f t="shared" si="1672"/>
        <v>0</v>
      </c>
      <c r="UE121" s="21"/>
      <c r="UF121" s="21">
        <f t="shared" si="1673"/>
        <v>0</v>
      </c>
      <c r="UG121" s="21"/>
      <c r="UH121" s="21">
        <f t="shared" si="1370"/>
        <v>0</v>
      </c>
      <c r="UI121" s="21"/>
      <c r="UJ121" s="21">
        <f t="shared" si="1674"/>
        <v>0</v>
      </c>
      <c r="UK121" s="21"/>
      <c r="UL121" s="21">
        <f t="shared" si="1675"/>
        <v>0</v>
      </c>
      <c r="UM121" s="21"/>
      <c r="UN121" s="21">
        <f t="shared" si="1676"/>
        <v>0</v>
      </c>
      <c r="UO121" s="21"/>
      <c r="UP121" s="21">
        <f t="shared" si="1677"/>
        <v>0</v>
      </c>
      <c r="UQ121" s="21"/>
      <c r="UR121" s="21">
        <f t="shared" si="1678"/>
        <v>0</v>
      </c>
      <c r="US121" s="21"/>
      <c r="UT121" s="21">
        <f t="shared" si="1679"/>
        <v>0</v>
      </c>
      <c r="UU121" s="21"/>
      <c r="UV121" s="21">
        <f t="shared" si="1377"/>
        <v>0</v>
      </c>
      <c r="UW121" s="21"/>
      <c r="UX121" s="21">
        <f t="shared" si="1680"/>
        <v>0</v>
      </c>
      <c r="UY121" s="21"/>
      <c r="UZ121" s="21">
        <f t="shared" si="1379"/>
        <v>0</v>
      </c>
      <c r="VA121" s="21"/>
      <c r="VB121" s="21">
        <f t="shared" si="1681"/>
        <v>0</v>
      </c>
      <c r="VC121" s="21"/>
      <c r="VD121" s="21">
        <f t="shared" si="1682"/>
        <v>0</v>
      </c>
      <c r="VE121" s="21"/>
      <c r="VF121" s="21">
        <f t="shared" si="1683"/>
        <v>0</v>
      </c>
      <c r="VG121" s="21"/>
      <c r="VH121" s="21">
        <f t="shared" si="1684"/>
        <v>0</v>
      </c>
      <c r="VI121" s="21"/>
      <c r="VJ121" s="21">
        <f t="shared" si="1685"/>
        <v>0</v>
      </c>
      <c r="VK121" s="21"/>
      <c r="VL121" s="21">
        <f t="shared" si="1686"/>
        <v>0</v>
      </c>
      <c r="VM121" s="21"/>
      <c r="VN121" s="21">
        <f t="shared" si="1687"/>
        <v>0</v>
      </c>
      <c r="VO121" s="21"/>
      <c r="VP121" s="21">
        <f t="shared" si="1688"/>
        <v>0</v>
      </c>
      <c r="VQ121" s="21"/>
      <c r="VR121" s="21">
        <f t="shared" si="1655"/>
        <v>0</v>
      </c>
      <c r="VS121" s="21"/>
      <c r="VT121" s="21">
        <f t="shared" si="1689"/>
        <v>0</v>
      </c>
      <c r="VU121" s="21"/>
      <c r="VV121" s="21">
        <f t="shared" si="1689"/>
        <v>0</v>
      </c>
      <c r="VW121" s="21"/>
      <c r="VX121" s="21">
        <f t="shared" si="1690"/>
        <v>0</v>
      </c>
      <c r="VY121" s="21"/>
      <c r="VZ121" s="21">
        <f t="shared" si="1690"/>
        <v>0</v>
      </c>
      <c r="WA121" s="21"/>
      <c r="WB121" s="21">
        <f t="shared" si="1690"/>
        <v>0</v>
      </c>
      <c r="WC121" s="21"/>
      <c r="WD121" s="21">
        <f t="shared" si="1690"/>
        <v>0</v>
      </c>
      <c r="WE121" s="21"/>
      <c r="WF121" s="21">
        <f t="shared" si="1690"/>
        <v>0</v>
      </c>
      <c r="WG121" s="21"/>
      <c r="WH121" s="21">
        <f t="shared" si="1690"/>
        <v>0</v>
      </c>
      <c r="WI121" s="21"/>
      <c r="WJ121" s="21">
        <f t="shared" si="1690"/>
        <v>0</v>
      </c>
      <c r="WK121" s="21"/>
      <c r="WL121" s="21">
        <f t="shared" si="1690"/>
        <v>0</v>
      </c>
      <c r="WM121" s="21"/>
      <c r="WN121" s="21">
        <f t="shared" si="1691"/>
        <v>0</v>
      </c>
      <c r="WO121" s="21"/>
      <c r="WP121" s="21">
        <f t="shared" si="1691"/>
        <v>0</v>
      </c>
      <c r="WQ121" s="21"/>
      <c r="WR121" s="21">
        <f t="shared" si="1691"/>
        <v>0</v>
      </c>
      <c r="WS121" s="21"/>
      <c r="WT121" s="21">
        <f t="shared" si="1691"/>
        <v>0</v>
      </c>
      <c r="WU121" s="21"/>
      <c r="WV121" s="21">
        <f t="shared" si="1691"/>
        <v>0</v>
      </c>
      <c r="WW121" s="21"/>
      <c r="WX121" s="21">
        <f t="shared" si="1691"/>
        <v>0</v>
      </c>
      <c r="WY121" s="21"/>
      <c r="WZ121" s="21">
        <f t="shared" si="1691"/>
        <v>0</v>
      </c>
      <c r="XA121" s="21"/>
      <c r="XB121" s="21">
        <f t="shared" si="1691"/>
        <v>0</v>
      </c>
      <c r="XC121" s="21"/>
      <c r="XD121" s="21">
        <f t="shared" si="1692"/>
        <v>0</v>
      </c>
      <c r="XE121" s="21"/>
      <c r="XF121" s="21">
        <f t="shared" si="1692"/>
        <v>0</v>
      </c>
      <c r="XG121" s="21"/>
      <c r="XH121" s="21">
        <f t="shared" si="1692"/>
        <v>0</v>
      </c>
      <c r="XI121" s="21"/>
      <c r="XJ121" s="21">
        <f t="shared" si="1692"/>
        <v>0</v>
      </c>
      <c r="XK121" s="21"/>
      <c r="XL121" s="21">
        <f t="shared" si="1692"/>
        <v>0</v>
      </c>
      <c r="XM121" s="21"/>
      <c r="XN121" s="21">
        <f t="shared" si="1692"/>
        <v>0</v>
      </c>
      <c r="XO121" s="21"/>
      <c r="XP121" s="21">
        <f t="shared" si="1692"/>
        <v>0</v>
      </c>
      <c r="XQ121" s="21"/>
      <c r="XR121" s="21">
        <f t="shared" si="1692"/>
        <v>0</v>
      </c>
      <c r="XS121" s="21"/>
      <c r="XT121" s="21">
        <f t="shared" si="1736"/>
        <v>0</v>
      </c>
      <c r="XU121" s="21"/>
      <c r="XV121" s="21">
        <f t="shared" si="1736"/>
        <v>0</v>
      </c>
      <c r="XW121" s="21"/>
      <c r="XX121" s="21">
        <f t="shared" si="1736"/>
        <v>0</v>
      </c>
      <c r="XY121" s="21"/>
      <c r="XZ121" s="21">
        <f t="shared" si="1736"/>
        <v>0</v>
      </c>
      <c r="YA121" s="21"/>
      <c r="YB121" s="21">
        <f t="shared" si="1392"/>
        <v>0</v>
      </c>
      <c r="YC121" s="21"/>
      <c r="YD121" s="21">
        <f t="shared" si="1393"/>
        <v>0</v>
      </c>
      <c r="YE121" s="21"/>
      <c r="YF121" s="21">
        <f t="shared" si="1394"/>
        <v>0</v>
      </c>
      <c r="YG121" s="21"/>
      <c r="YH121" s="21">
        <f t="shared" si="1395"/>
        <v>0</v>
      </c>
      <c r="YI121" s="21"/>
      <c r="YJ121" s="21">
        <f t="shared" si="1396"/>
        <v>0</v>
      </c>
      <c r="YK121" s="21"/>
      <c r="YL121" s="21">
        <f t="shared" si="1397"/>
        <v>0</v>
      </c>
      <c r="YM121" s="21"/>
      <c r="YN121" s="21">
        <f t="shared" si="1398"/>
        <v>0</v>
      </c>
      <c r="YO121" s="21"/>
      <c r="YP121" s="21">
        <f t="shared" si="1399"/>
        <v>0</v>
      </c>
      <c r="YQ121" s="21"/>
      <c r="YR121" s="21">
        <f t="shared" si="1400"/>
        <v>0</v>
      </c>
      <c r="YS121" s="21"/>
      <c r="YT121" s="21">
        <f t="shared" si="1693"/>
        <v>0</v>
      </c>
      <c r="YU121" s="21"/>
      <c r="YV121" s="21">
        <f t="shared" si="1402"/>
        <v>0</v>
      </c>
      <c r="YW121" s="21"/>
      <c r="YX121" s="21">
        <f t="shared" si="1403"/>
        <v>0</v>
      </c>
      <c r="YY121" s="21"/>
      <c r="YZ121" s="21">
        <f t="shared" si="1689"/>
        <v>0</v>
      </c>
      <c r="ZA121" s="21"/>
      <c r="ZB121" s="21">
        <f t="shared" si="1404"/>
        <v>0</v>
      </c>
      <c r="ZC121" s="21"/>
      <c r="ZD121" s="21">
        <f t="shared" si="1405"/>
        <v>0</v>
      </c>
      <c r="ZE121" s="21"/>
      <c r="ZF121" s="21">
        <f t="shared" si="1406"/>
        <v>0</v>
      </c>
      <c r="ZG121" s="21"/>
      <c r="ZH121" s="21">
        <f t="shared" si="1694"/>
        <v>0</v>
      </c>
      <c r="ZI121" s="21"/>
      <c r="ZJ121" s="21">
        <f t="shared" si="1408"/>
        <v>0</v>
      </c>
      <c r="ZK121" s="21"/>
      <c r="ZL121" s="21">
        <f t="shared" si="1409"/>
        <v>0</v>
      </c>
      <c r="ZM121" s="21"/>
      <c r="ZN121" s="21">
        <f t="shared" si="1695"/>
        <v>0</v>
      </c>
      <c r="ZO121" s="21"/>
      <c r="ZP121" s="21">
        <f t="shared" si="1411"/>
        <v>0</v>
      </c>
      <c r="ZQ121" s="21"/>
      <c r="ZR121" s="21">
        <f t="shared" si="1412"/>
        <v>0</v>
      </c>
      <c r="ZS121" s="21"/>
      <c r="ZT121" s="21">
        <f t="shared" si="1689"/>
        <v>0</v>
      </c>
      <c r="ZU121" s="21"/>
      <c r="ZV121" s="21">
        <f t="shared" si="1696"/>
        <v>0</v>
      </c>
      <c r="ZW121" s="21"/>
      <c r="ZX121" s="21">
        <f t="shared" si="1697"/>
        <v>0</v>
      </c>
      <c r="ZY121" s="21"/>
      <c r="ZZ121" s="21">
        <f t="shared" si="1697"/>
        <v>0</v>
      </c>
      <c r="AAA121" s="21"/>
      <c r="AAB121" s="21">
        <f t="shared" si="1698"/>
        <v>0</v>
      </c>
      <c r="AAC121" s="21"/>
      <c r="AAD121" s="21">
        <f t="shared" si="1698"/>
        <v>0</v>
      </c>
      <c r="AAE121" s="21"/>
      <c r="AAF121" s="21">
        <f t="shared" si="1699"/>
        <v>0</v>
      </c>
      <c r="AAG121" s="21"/>
      <c r="AAH121" s="21">
        <f t="shared" si="1699"/>
        <v>0</v>
      </c>
      <c r="AAI121" s="21"/>
      <c r="AAJ121" s="21">
        <f t="shared" si="1700"/>
        <v>0</v>
      </c>
      <c r="AAK121" s="21"/>
      <c r="AAL121" s="21">
        <f t="shared" si="1700"/>
        <v>0</v>
      </c>
      <c r="AAM121" s="21"/>
      <c r="AAN121" s="21">
        <f t="shared" si="1701"/>
        <v>0</v>
      </c>
      <c r="AAO121" s="21"/>
      <c r="AAP121" s="21">
        <f t="shared" si="1701"/>
        <v>0</v>
      </c>
      <c r="AAQ121" s="21"/>
      <c r="AAR121" s="21">
        <f t="shared" si="1702"/>
        <v>0</v>
      </c>
      <c r="AAS121" s="21"/>
      <c r="AAT121" s="21">
        <f t="shared" si="1702"/>
        <v>0</v>
      </c>
      <c r="AAU121" s="21"/>
      <c r="AAV121" s="21">
        <f t="shared" si="1703"/>
        <v>0</v>
      </c>
      <c r="AAW121" s="21"/>
      <c r="AAX121" s="21">
        <f t="shared" si="1703"/>
        <v>0</v>
      </c>
      <c r="AAY121" s="21"/>
      <c r="AAZ121" s="21">
        <f t="shared" si="1704"/>
        <v>0</v>
      </c>
      <c r="ABA121" s="21"/>
      <c r="ABB121" s="21">
        <f t="shared" si="1704"/>
        <v>0</v>
      </c>
      <c r="ABC121" s="21"/>
      <c r="ABD121" s="21">
        <f t="shared" si="1705"/>
        <v>0</v>
      </c>
      <c r="ABE121" s="21"/>
      <c r="ABF121" s="21">
        <f t="shared" si="1705"/>
        <v>0</v>
      </c>
      <c r="ABG121" s="21"/>
      <c r="ABH121" s="21">
        <f t="shared" si="1706"/>
        <v>0</v>
      </c>
      <c r="ABI121" s="21"/>
      <c r="ABJ121" s="21">
        <f t="shared" si="1706"/>
        <v>0</v>
      </c>
      <c r="ABK121" s="21"/>
      <c r="ABL121" s="21">
        <f t="shared" si="1707"/>
        <v>0</v>
      </c>
      <c r="ABM121" s="21"/>
      <c r="ABN121" s="21">
        <f t="shared" si="1707"/>
        <v>0</v>
      </c>
      <c r="ABO121" s="21"/>
      <c r="ABP121" s="21">
        <f t="shared" si="1708"/>
        <v>0</v>
      </c>
      <c r="ABQ121" s="21"/>
      <c r="ABR121" s="21">
        <f t="shared" si="1708"/>
        <v>0</v>
      </c>
      <c r="ABS121" s="21"/>
      <c r="ABT121" s="21">
        <f t="shared" si="1709"/>
        <v>0</v>
      </c>
      <c r="ABU121" s="21"/>
      <c r="ABV121" s="21">
        <f t="shared" si="1709"/>
        <v>0</v>
      </c>
      <c r="ABW121" s="21"/>
      <c r="ABX121" s="21">
        <f t="shared" si="1710"/>
        <v>0</v>
      </c>
      <c r="ABY121" s="21"/>
      <c r="ABZ121" s="21">
        <f t="shared" si="1710"/>
        <v>0</v>
      </c>
      <c r="ACA121" s="21"/>
      <c r="ACB121" s="21">
        <f t="shared" si="1711"/>
        <v>0</v>
      </c>
      <c r="ACC121" s="21"/>
      <c r="ACD121" s="21">
        <f t="shared" si="1711"/>
        <v>0</v>
      </c>
      <c r="ACE121" s="21"/>
      <c r="ACF121" s="21">
        <f t="shared" si="1712"/>
        <v>0</v>
      </c>
      <c r="ACG121" s="21"/>
      <c r="ACH121" s="21">
        <f t="shared" si="1712"/>
        <v>0</v>
      </c>
      <c r="ACI121" s="21"/>
      <c r="ACJ121" s="21">
        <f t="shared" si="1713"/>
        <v>0</v>
      </c>
      <c r="ACK121" s="21"/>
      <c r="ACL121" s="21">
        <f t="shared" si="1713"/>
        <v>0</v>
      </c>
      <c r="ACM121" s="21"/>
      <c r="ACN121" s="21">
        <f t="shared" si="1714"/>
        <v>0</v>
      </c>
      <c r="ACO121" s="21"/>
      <c r="ACP121" s="21">
        <f t="shared" si="1714"/>
        <v>0</v>
      </c>
      <c r="ACQ121" s="21"/>
      <c r="ACR121" s="21">
        <f t="shared" si="1715"/>
        <v>0</v>
      </c>
      <c r="ACS121" s="21"/>
      <c r="ACT121" s="21">
        <f t="shared" si="1715"/>
        <v>0</v>
      </c>
      <c r="ACU121" s="21"/>
      <c r="ACV121" s="21">
        <f t="shared" si="1716"/>
        <v>0</v>
      </c>
      <c r="ACW121" s="21"/>
      <c r="ACX121" s="21">
        <f t="shared" si="1716"/>
        <v>0</v>
      </c>
      <c r="ACY121" s="21"/>
      <c r="ACZ121" s="21">
        <f t="shared" si="1717"/>
        <v>0</v>
      </c>
      <c r="ADA121" s="21"/>
      <c r="ADB121" s="21">
        <f t="shared" si="1717"/>
        <v>0</v>
      </c>
      <c r="ADC121" s="21"/>
      <c r="ADD121" s="21">
        <f t="shared" si="1718"/>
        <v>0</v>
      </c>
      <c r="ADE121" s="21"/>
      <c r="ADF121" s="21">
        <f t="shared" si="1718"/>
        <v>0</v>
      </c>
      <c r="ADG121" s="21"/>
      <c r="ADH121" s="21">
        <f t="shared" si="1719"/>
        <v>0</v>
      </c>
      <c r="ADI121" s="21">
        <v>9</v>
      </c>
      <c r="ADJ121" s="21">
        <f t="shared" si="1719"/>
        <v>0</v>
      </c>
      <c r="ADK121" s="21">
        <v>4</v>
      </c>
      <c r="ADL121" s="21">
        <f t="shared" si="1720"/>
        <v>0</v>
      </c>
      <c r="ADM121" s="21">
        <v>23</v>
      </c>
      <c r="ADN121" s="21">
        <f t="shared" si="1720"/>
        <v>0</v>
      </c>
      <c r="ADO121" s="21">
        <v>40</v>
      </c>
      <c r="ADP121" s="21">
        <f t="shared" si="1720"/>
        <v>0</v>
      </c>
      <c r="ADQ121" s="21">
        <v>27</v>
      </c>
      <c r="ADR121" s="21">
        <f t="shared" si="1720"/>
        <v>0</v>
      </c>
      <c r="ADS121" s="21">
        <v>25</v>
      </c>
      <c r="ADT121" s="21">
        <f t="shared" si="1720"/>
        <v>0</v>
      </c>
      <c r="ADU121" s="21"/>
      <c r="ADV121" s="21">
        <f t="shared" si="1721"/>
        <v>0</v>
      </c>
      <c r="ADW121" s="21">
        <v>40</v>
      </c>
      <c r="ADX121" s="21">
        <f t="shared" si="1721"/>
        <v>0</v>
      </c>
      <c r="ADY121" s="21">
        <v>40</v>
      </c>
      <c r="ADZ121" s="21">
        <f t="shared" si="1721"/>
        <v>0</v>
      </c>
      <c r="AEA121" s="21">
        <v>40</v>
      </c>
      <c r="AEB121" s="21">
        <f t="shared" si="1721"/>
        <v>0</v>
      </c>
      <c r="AEC121" s="21">
        <v>5</v>
      </c>
      <c r="AED121" s="21">
        <f t="shared" si="1722"/>
        <v>0</v>
      </c>
      <c r="AEE121" s="21"/>
      <c r="AEF121" s="21">
        <f t="shared" si="1722"/>
        <v>0</v>
      </c>
      <c r="AEG121" s="21"/>
      <c r="AEH121" s="21">
        <f t="shared" si="1722"/>
        <v>0</v>
      </c>
      <c r="AEI121" s="21"/>
      <c r="AEJ121" s="21">
        <f t="shared" si="1722"/>
        <v>0</v>
      </c>
      <c r="AEK121" s="21"/>
      <c r="AEL121" s="21">
        <f t="shared" si="1722"/>
        <v>0</v>
      </c>
      <c r="AEM121" s="21"/>
      <c r="AEN121" s="21">
        <f t="shared" si="1723"/>
        <v>0</v>
      </c>
      <c r="AEO121" s="21"/>
      <c r="AEP121" s="21">
        <f t="shared" si="1723"/>
        <v>0</v>
      </c>
      <c r="AEQ121" s="21"/>
      <c r="AER121" s="21">
        <f t="shared" si="1723"/>
        <v>0</v>
      </c>
      <c r="AES121" s="21"/>
      <c r="AET121" s="21">
        <f t="shared" si="1723"/>
        <v>0</v>
      </c>
      <c r="AEU121" s="21"/>
      <c r="AEV121" s="21">
        <f t="shared" si="1724"/>
        <v>0</v>
      </c>
      <c r="AEW121" s="21"/>
      <c r="AEX121" s="21">
        <f t="shared" si="1724"/>
        <v>0</v>
      </c>
      <c r="AEY121" s="21"/>
      <c r="AEZ121" s="21">
        <f t="shared" si="1724"/>
        <v>0</v>
      </c>
      <c r="AFA121" s="21"/>
      <c r="AFB121" s="21">
        <f t="shared" si="1724"/>
        <v>0</v>
      </c>
      <c r="AFC121" s="21"/>
      <c r="AFD121" s="21">
        <f t="shared" si="1724"/>
        <v>0</v>
      </c>
      <c r="AFE121" s="21"/>
      <c r="AFF121" s="21">
        <f t="shared" si="1725"/>
        <v>0</v>
      </c>
      <c r="AFG121" s="21"/>
      <c r="AFH121" s="21">
        <f t="shared" si="1725"/>
        <v>0</v>
      </c>
      <c r="AFI121" s="21"/>
      <c r="AFJ121" s="21">
        <f t="shared" si="1725"/>
        <v>0</v>
      </c>
      <c r="AFK121" s="21"/>
      <c r="AFL121" s="21">
        <f t="shared" si="1725"/>
        <v>0</v>
      </c>
      <c r="AFM121" s="21"/>
      <c r="AFN121" s="21">
        <f t="shared" si="1726"/>
        <v>0</v>
      </c>
      <c r="AFO121" s="21"/>
      <c r="AFP121" s="21">
        <f t="shared" si="1726"/>
        <v>0</v>
      </c>
      <c r="AFQ121" s="21"/>
      <c r="AFR121" s="21">
        <f t="shared" si="1726"/>
        <v>0</v>
      </c>
      <c r="AFS121" s="21"/>
      <c r="AFT121" s="21">
        <f t="shared" si="1726"/>
        <v>0</v>
      </c>
      <c r="AFU121" s="21"/>
      <c r="AFV121" s="21">
        <f t="shared" si="1726"/>
        <v>0</v>
      </c>
      <c r="AFW121" s="21"/>
      <c r="AFX121" s="21">
        <f t="shared" si="1727"/>
        <v>0</v>
      </c>
      <c r="AFY121" s="21"/>
      <c r="AFZ121" s="21">
        <f t="shared" si="1727"/>
        <v>0</v>
      </c>
      <c r="AGA121" s="21"/>
      <c r="AGB121" s="21">
        <f t="shared" si="1727"/>
        <v>0</v>
      </c>
      <c r="AGC121" s="21"/>
      <c r="AGD121" s="21">
        <f t="shared" si="1727"/>
        <v>0</v>
      </c>
      <c r="AGE121" s="21"/>
      <c r="AGF121" s="21">
        <f t="shared" si="1728"/>
        <v>0</v>
      </c>
      <c r="AGG121" s="21"/>
      <c r="AGH121" s="21">
        <f t="shared" si="1728"/>
        <v>0</v>
      </c>
      <c r="AGI121" s="21"/>
      <c r="AGJ121" s="21">
        <f t="shared" si="1728"/>
        <v>0</v>
      </c>
      <c r="AGK121" s="21"/>
      <c r="AGL121" s="21">
        <f t="shared" si="1728"/>
        <v>0</v>
      </c>
      <c r="AGM121" s="21"/>
      <c r="AGN121" s="21">
        <f t="shared" si="1728"/>
        <v>0</v>
      </c>
      <c r="AGO121" s="21"/>
      <c r="AGP121" s="21">
        <f t="shared" si="1729"/>
        <v>0</v>
      </c>
      <c r="AGQ121" s="21"/>
      <c r="AGR121" s="21">
        <f t="shared" si="1729"/>
        <v>0</v>
      </c>
      <c r="AGS121" s="21"/>
      <c r="AGT121" s="21">
        <f t="shared" si="1729"/>
        <v>0</v>
      </c>
      <c r="AGU121" s="21"/>
      <c r="AGV121" s="21">
        <f t="shared" si="1729"/>
        <v>0</v>
      </c>
      <c r="AGW121" s="21"/>
      <c r="AGX121" s="21">
        <f t="shared" si="1730"/>
        <v>0</v>
      </c>
      <c r="AGY121" s="21"/>
      <c r="AGZ121" s="21">
        <f t="shared" si="1730"/>
        <v>0</v>
      </c>
      <c r="AHA121" s="21"/>
      <c r="AHB121" s="21">
        <f t="shared" si="1730"/>
        <v>0</v>
      </c>
      <c r="AHC121" s="21"/>
      <c r="AHD121" s="21">
        <f t="shared" si="1730"/>
        <v>0</v>
      </c>
      <c r="AHE121" s="21"/>
      <c r="AHF121" s="21">
        <f t="shared" si="1730"/>
        <v>0</v>
      </c>
      <c r="AHG121" s="21"/>
      <c r="AHH121" s="21">
        <f t="shared" si="1731"/>
        <v>0</v>
      </c>
      <c r="AHI121" s="21"/>
      <c r="AHJ121" s="21">
        <f t="shared" si="1731"/>
        <v>0</v>
      </c>
      <c r="AHK121" s="21"/>
      <c r="AHL121" s="21">
        <f t="shared" si="1731"/>
        <v>0</v>
      </c>
      <c r="AHM121" s="21"/>
      <c r="AHN121" s="21">
        <f t="shared" si="1731"/>
        <v>0</v>
      </c>
      <c r="AHO121" s="21"/>
      <c r="AHP121" s="21">
        <f t="shared" si="1732"/>
        <v>0</v>
      </c>
      <c r="AHQ121" s="21"/>
      <c r="AHR121" s="21">
        <f t="shared" si="1732"/>
        <v>0</v>
      </c>
      <c r="AHS121" s="21"/>
      <c r="AHT121" s="21">
        <f t="shared" si="1732"/>
        <v>0</v>
      </c>
      <c r="AHU121" s="21"/>
      <c r="AHV121" s="21">
        <f t="shared" si="1732"/>
        <v>0</v>
      </c>
      <c r="AHW121" s="21"/>
      <c r="AHX121" s="21">
        <f t="shared" si="1732"/>
        <v>0</v>
      </c>
      <c r="AHY121" s="21"/>
      <c r="AHZ121" s="21">
        <f t="shared" si="1733"/>
        <v>0</v>
      </c>
      <c r="AIA121" s="21"/>
      <c r="AIB121" s="21">
        <f t="shared" si="1733"/>
        <v>0</v>
      </c>
      <c r="AIC121" s="21"/>
      <c r="AID121" s="21">
        <f t="shared" si="1733"/>
        <v>0</v>
      </c>
      <c r="AIE121" s="21"/>
      <c r="AIF121" s="21">
        <f t="shared" si="1733"/>
        <v>0</v>
      </c>
      <c r="AIG121" s="21"/>
      <c r="AIH121" s="21">
        <f t="shared" si="1734"/>
        <v>0</v>
      </c>
      <c r="AII121" s="21"/>
      <c r="AIJ121" s="21">
        <f t="shared" si="1734"/>
        <v>0</v>
      </c>
      <c r="AIK121" s="21"/>
      <c r="AIL121" s="21">
        <f t="shared" si="1734"/>
        <v>0</v>
      </c>
      <c r="AIM121" s="21"/>
      <c r="AIN121" s="21">
        <f t="shared" si="1734"/>
        <v>0</v>
      </c>
      <c r="AIO121" s="21"/>
      <c r="AIP121" s="21">
        <f t="shared" si="1734"/>
        <v>0</v>
      </c>
      <c r="AIQ121" s="21"/>
      <c r="AIR121" s="21">
        <f t="shared" si="1735"/>
        <v>0</v>
      </c>
      <c r="AIS121" s="21"/>
      <c r="AIT121" s="21">
        <f t="shared" si="1735"/>
        <v>0</v>
      </c>
      <c r="AIU121" s="21"/>
      <c r="AIV121" s="21">
        <f t="shared" si="1735"/>
        <v>0</v>
      </c>
      <c r="AIW121" s="21"/>
      <c r="AIX121" s="21">
        <f t="shared" si="1735"/>
        <v>0</v>
      </c>
      <c r="AIY121" s="21"/>
      <c r="AIZ121" s="21">
        <f t="shared" si="1689"/>
        <v>0</v>
      </c>
      <c r="AJA121" s="21"/>
    </row>
    <row r="122" spans="2:937" ht="13.5" customHeight="1" x14ac:dyDescent="0.25">
      <c r="B122" s="31">
        <v>117</v>
      </c>
      <c r="C122" s="192" t="s">
        <v>209</v>
      </c>
      <c r="D122" s="67" t="s">
        <v>173</v>
      </c>
      <c r="E122" s="194" t="s">
        <v>392</v>
      </c>
      <c r="F122" s="194" t="str">
        <f>_xlfn.XLOOKUP(D122,'WTG PH-III'!$D$5:$D$198,'WTG PH-III'!$B$5:$B$198,0,0,1)</f>
        <v>PSS-14</v>
      </c>
      <c r="G122" s="22" t="s">
        <v>537</v>
      </c>
      <c r="H122" s="22" t="s">
        <v>544</v>
      </c>
      <c r="I122" s="61">
        <v>9</v>
      </c>
      <c r="J122" s="21">
        <v>253</v>
      </c>
      <c r="K122" s="21">
        <f t="shared" si="1458"/>
        <v>253.00000000000006</v>
      </c>
      <c r="L122" s="21">
        <f t="shared" si="1459"/>
        <v>253</v>
      </c>
      <c r="M122" s="21">
        <f t="shared" si="1460"/>
        <v>0</v>
      </c>
      <c r="N122" s="95">
        <f>VLOOKUP(D122,'WTG PH-III'!$D$5:$U$198,17,0)</f>
        <v>45787</v>
      </c>
      <c r="O122" s="95">
        <f>VLOOKUP(D122,'WTG PH-III'!$D$5:$U$198,18,0)</f>
        <v>45796</v>
      </c>
      <c r="P122" s="21">
        <f t="shared" si="1461"/>
        <v>0</v>
      </c>
      <c r="Q122" s="21"/>
      <c r="R122" s="21">
        <f t="shared" si="1462"/>
        <v>0</v>
      </c>
      <c r="S122" s="21"/>
      <c r="T122" s="21">
        <f t="shared" si="1463"/>
        <v>0</v>
      </c>
      <c r="U122" s="21"/>
      <c r="V122" s="21">
        <f t="shared" si="1464"/>
        <v>0</v>
      </c>
      <c r="W122" s="21"/>
      <c r="X122" s="21">
        <f t="shared" si="1465"/>
        <v>0</v>
      </c>
      <c r="Y122" s="21"/>
      <c r="Z122" s="21">
        <f t="shared" si="1466"/>
        <v>0</v>
      </c>
      <c r="AA122" s="21"/>
      <c r="AB122" s="21">
        <f t="shared" si="1467"/>
        <v>0</v>
      </c>
      <c r="AC122" s="21"/>
      <c r="AD122" s="21">
        <f t="shared" si="1468"/>
        <v>0</v>
      </c>
      <c r="AE122" s="21"/>
      <c r="AF122" s="21">
        <f t="shared" si="1469"/>
        <v>0</v>
      </c>
      <c r="AG122" s="21"/>
      <c r="AH122" s="21">
        <f t="shared" si="1470"/>
        <v>0</v>
      </c>
      <c r="AI122" s="21"/>
      <c r="AJ122" s="21">
        <f t="shared" si="1471"/>
        <v>0</v>
      </c>
      <c r="AK122" s="21"/>
      <c r="AL122" s="21">
        <f t="shared" si="1472"/>
        <v>0</v>
      </c>
      <c r="AM122" s="21"/>
      <c r="AN122" s="21">
        <f t="shared" si="1473"/>
        <v>0</v>
      </c>
      <c r="AO122" s="21"/>
      <c r="AP122" s="21">
        <f t="shared" si="1474"/>
        <v>0</v>
      </c>
      <c r="AQ122" s="21"/>
      <c r="AR122" s="21">
        <f t="shared" si="1475"/>
        <v>0</v>
      </c>
      <c r="AS122" s="21"/>
      <c r="AT122" s="21">
        <f t="shared" si="1476"/>
        <v>0</v>
      </c>
      <c r="AU122" s="21"/>
      <c r="AV122" s="21">
        <f t="shared" si="1477"/>
        <v>0</v>
      </c>
      <c r="AW122" s="21"/>
      <c r="AX122" s="21">
        <f t="shared" si="1478"/>
        <v>0</v>
      </c>
      <c r="AY122" s="21"/>
      <c r="AZ122" s="21">
        <f t="shared" si="1479"/>
        <v>0</v>
      </c>
      <c r="BA122" s="21"/>
      <c r="BB122" s="21">
        <f t="shared" si="1480"/>
        <v>0</v>
      </c>
      <c r="BC122" s="21"/>
      <c r="BD122" s="21">
        <f t="shared" si="1481"/>
        <v>0</v>
      </c>
      <c r="BE122" s="21"/>
      <c r="BF122" s="21">
        <f t="shared" si="1482"/>
        <v>0</v>
      </c>
      <c r="BG122" s="21"/>
      <c r="BH122" s="21">
        <f t="shared" si="1483"/>
        <v>0</v>
      </c>
      <c r="BI122" s="21"/>
      <c r="BJ122" s="21">
        <f t="shared" si="1484"/>
        <v>0</v>
      </c>
      <c r="BK122" s="21"/>
      <c r="BL122" s="21">
        <f t="shared" si="1485"/>
        <v>0</v>
      </c>
      <c r="BM122" s="21"/>
      <c r="BN122" s="21">
        <f t="shared" si="1486"/>
        <v>0</v>
      </c>
      <c r="BO122" s="21"/>
      <c r="BP122" s="21">
        <f t="shared" si="1487"/>
        <v>0</v>
      </c>
      <c r="BQ122" s="21"/>
      <c r="BR122" s="21">
        <f t="shared" si="1488"/>
        <v>0</v>
      </c>
      <c r="BS122" s="21"/>
      <c r="BT122" s="21">
        <f t="shared" si="1489"/>
        <v>0</v>
      </c>
      <c r="BU122" s="21"/>
      <c r="BV122" s="21">
        <f t="shared" si="1490"/>
        <v>0</v>
      </c>
      <c r="BW122" s="21"/>
      <c r="BX122" s="21">
        <f t="shared" si="1491"/>
        <v>0</v>
      </c>
      <c r="BY122" s="21"/>
      <c r="BZ122" s="21">
        <f t="shared" si="1492"/>
        <v>0</v>
      </c>
      <c r="CA122" s="21"/>
      <c r="CB122" s="21">
        <f t="shared" si="1493"/>
        <v>0</v>
      </c>
      <c r="CC122" s="21"/>
      <c r="CD122" s="21">
        <f t="shared" si="1494"/>
        <v>0</v>
      </c>
      <c r="CE122" s="21"/>
      <c r="CF122" s="21">
        <f t="shared" si="1495"/>
        <v>0</v>
      </c>
      <c r="CG122" s="21"/>
      <c r="CH122" s="21">
        <f t="shared" si="1496"/>
        <v>0</v>
      </c>
      <c r="CI122" s="21"/>
      <c r="CJ122" s="21">
        <f t="shared" si="1497"/>
        <v>0</v>
      </c>
      <c r="CK122" s="21"/>
      <c r="CL122" s="21">
        <f t="shared" si="1498"/>
        <v>0</v>
      </c>
      <c r="CM122" s="21"/>
      <c r="CN122" s="21">
        <f t="shared" si="1499"/>
        <v>0</v>
      </c>
      <c r="CO122" s="21"/>
      <c r="CP122" s="21">
        <f t="shared" si="1500"/>
        <v>0</v>
      </c>
      <c r="CQ122" s="21"/>
      <c r="CR122" s="21">
        <f t="shared" si="1501"/>
        <v>0</v>
      </c>
      <c r="CS122" s="21"/>
      <c r="CT122" s="21">
        <f t="shared" si="1502"/>
        <v>0</v>
      </c>
      <c r="CU122" s="21"/>
      <c r="CV122" s="21">
        <f t="shared" si="1503"/>
        <v>0</v>
      </c>
      <c r="CW122" s="21"/>
      <c r="CX122" s="21">
        <f t="shared" si="1504"/>
        <v>0</v>
      </c>
      <c r="CY122" s="21"/>
      <c r="CZ122" s="21">
        <f t="shared" si="1505"/>
        <v>0</v>
      </c>
      <c r="DA122" s="21"/>
      <c r="DB122" s="21">
        <f t="shared" si="1506"/>
        <v>0</v>
      </c>
      <c r="DC122" s="21"/>
      <c r="DD122" s="21">
        <f t="shared" si="1507"/>
        <v>0</v>
      </c>
      <c r="DE122" s="21"/>
      <c r="DF122" s="21">
        <f t="shared" si="1508"/>
        <v>0</v>
      </c>
      <c r="DG122" s="21"/>
      <c r="DH122" s="21">
        <f t="shared" si="1509"/>
        <v>0</v>
      </c>
      <c r="DI122" s="21"/>
      <c r="DJ122" s="21">
        <f t="shared" si="1510"/>
        <v>0</v>
      </c>
      <c r="DK122" s="21"/>
      <c r="DL122" s="21">
        <f t="shared" si="1511"/>
        <v>0</v>
      </c>
      <c r="DM122" s="21"/>
      <c r="DN122" s="21">
        <f t="shared" si="1512"/>
        <v>0</v>
      </c>
      <c r="DO122" s="21"/>
      <c r="DP122" s="21">
        <f t="shared" si="1513"/>
        <v>0</v>
      </c>
      <c r="DQ122" s="21"/>
      <c r="DR122" s="21">
        <f t="shared" si="1514"/>
        <v>0</v>
      </c>
      <c r="DS122" s="21"/>
      <c r="DT122" s="21">
        <f t="shared" si="1515"/>
        <v>0</v>
      </c>
      <c r="DU122" s="21"/>
      <c r="DV122" s="21">
        <f t="shared" si="1516"/>
        <v>0</v>
      </c>
      <c r="DW122" s="21"/>
      <c r="DX122" s="21">
        <f t="shared" si="1517"/>
        <v>0</v>
      </c>
      <c r="DY122" s="21"/>
      <c r="DZ122" s="21">
        <f t="shared" si="1518"/>
        <v>0</v>
      </c>
      <c r="EA122" s="21"/>
      <c r="EB122" s="21">
        <f t="shared" si="1519"/>
        <v>0</v>
      </c>
      <c r="EC122" s="21"/>
      <c r="ED122" s="21">
        <f t="shared" si="1520"/>
        <v>0</v>
      </c>
      <c r="EE122" s="21"/>
      <c r="EF122" s="21">
        <f t="shared" si="1521"/>
        <v>0</v>
      </c>
      <c r="EG122" s="21"/>
      <c r="EH122" s="21">
        <f t="shared" si="1522"/>
        <v>0</v>
      </c>
      <c r="EI122" s="21"/>
      <c r="EJ122" s="21">
        <f t="shared" si="1523"/>
        <v>0</v>
      </c>
      <c r="EK122" s="21"/>
      <c r="EL122" s="21">
        <f t="shared" si="1524"/>
        <v>0</v>
      </c>
      <c r="EM122" s="21"/>
      <c r="EN122" s="21">
        <f t="shared" si="1525"/>
        <v>0</v>
      </c>
      <c r="EO122" s="21"/>
      <c r="EP122" s="21">
        <f t="shared" si="1526"/>
        <v>0</v>
      </c>
      <c r="EQ122" s="21"/>
      <c r="ER122" s="21">
        <f t="shared" si="1527"/>
        <v>0</v>
      </c>
      <c r="ES122" s="21"/>
      <c r="ET122" s="21">
        <f t="shared" si="1528"/>
        <v>0</v>
      </c>
      <c r="EU122" s="21"/>
      <c r="EV122" s="21">
        <f t="shared" si="1529"/>
        <v>0</v>
      </c>
      <c r="EW122" s="21"/>
      <c r="EX122" s="21">
        <f t="shared" si="1530"/>
        <v>0</v>
      </c>
      <c r="EY122" s="21"/>
      <c r="EZ122" s="21">
        <f t="shared" si="1531"/>
        <v>0</v>
      </c>
      <c r="FA122" s="21"/>
      <c r="FB122" s="21">
        <f t="shared" si="1532"/>
        <v>0</v>
      </c>
      <c r="FC122" s="21"/>
      <c r="FD122" s="21">
        <f t="shared" si="1533"/>
        <v>0</v>
      </c>
      <c r="FE122" s="21"/>
      <c r="FF122" s="21">
        <f t="shared" si="1534"/>
        <v>0</v>
      </c>
      <c r="FG122" s="21"/>
      <c r="FH122" s="21">
        <f t="shared" si="1535"/>
        <v>0</v>
      </c>
      <c r="FI122" s="21"/>
      <c r="FJ122" s="21">
        <f t="shared" si="1536"/>
        <v>0</v>
      </c>
      <c r="FK122" s="21"/>
      <c r="FL122" s="21">
        <f t="shared" si="1537"/>
        <v>0</v>
      </c>
      <c r="FM122" s="21"/>
      <c r="FN122" s="21">
        <f t="shared" si="1538"/>
        <v>0</v>
      </c>
      <c r="FO122" s="21"/>
      <c r="FP122" s="21">
        <f t="shared" si="1539"/>
        <v>0</v>
      </c>
      <c r="FQ122" s="21"/>
      <c r="FR122" s="21">
        <f t="shared" si="1540"/>
        <v>0</v>
      </c>
      <c r="FS122" s="21"/>
      <c r="FT122" s="21">
        <f t="shared" si="1541"/>
        <v>0</v>
      </c>
      <c r="FU122" s="21"/>
      <c r="FV122" s="21">
        <f t="shared" si="1542"/>
        <v>0</v>
      </c>
      <c r="FW122" s="21"/>
      <c r="FX122" s="21">
        <f t="shared" si="1543"/>
        <v>0</v>
      </c>
      <c r="FY122" s="21"/>
      <c r="FZ122" s="21">
        <f t="shared" si="1544"/>
        <v>0</v>
      </c>
      <c r="GA122" s="21"/>
      <c r="GB122" s="21">
        <f t="shared" si="1545"/>
        <v>0</v>
      </c>
      <c r="GC122" s="21"/>
      <c r="GD122" s="21">
        <f t="shared" si="1546"/>
        <v>0</v>
      </c>
      <c r="GE122" s="21"/>
      <c r="GF122" s="21">
        <f t="shared" si="1547"/>
        <v>0</v>
      </c>
      <c r="GG122" s="21"/>
      <c r="GH122" s="21">
        <f t="shared" si="1548"/>
        <v>0</v>
      </c>
      <c r="GI122" s="21"/>
      <c r="GJ122" s="21">
        <f t="shared" si="1549"/>
        <v>0</v>
      </c>
      <c r="GK122" s="21"/>
      <c r="GL122" s="21">
        <f t="shared" si="1550"/>
        <v>0</v>
      </c>
      <c r="GM122" s="21"/>
      <c r="GN122" s="21">
        <f t="shared" si="1551"/>
        <v>0</v>
      </c>
      <c r="GO122" s="21"/>
      <c r="GP122" s="21">
        <f t="shared" si="1552"/>
        <v>0</v>
      </c>
      <c r="GQ122" s="21"/>
      <c r="GR122" s="21">
        <f t="shared" si="1553"/>
        <v>0</v>
      </c>
      <c r="GS122" s="21"/>
      <c r="GT122" s="21">
        <f t="shared" si="1554"/>
        <v>0</v>
      </c>
      <c r="GU122" s="21"/>
      <c r="GV122" s="21">
        <f t="shared" si="1555"/>
        <v>0</v>
      </c>
      <c r="GW122" s="21"/>
      <c r="GX122" s="21">
        <f t="shared" si="1556"/>
        <v>0</v>
      </c>
      <c r="GY122" s="21"/>
      <c r="GZ122" s="21">
        <f t="shared" si="1557"/>
        <v>0</v>
      </c>
      <c r="HA122" s="21"/>
      <c r="HB122" s="21">
        <f t="shared" si="1558"/>
        <v>0</v>
      </c>
      <c r="HC122" s="21"/>
      <c r="HD122" s="21">
        <f t="shared" si="1559"/>
        <v>0</v>
      </c>
      <c r="HE122" s="21"/>
      <c r="HF122" s="21">
        <f t="shared" si="1560"/>
        <v>0</v>
      </c>
      <c r="HG122" s="21"/>
      <c r="HH122" s="21">
        <f t="shared" si="1561"/>
        <v>0</v>
      </c>
      <c r="HI122" s="21"/>
      <c r="HJ122" s="21">
        <f t="shared" si="1562"/>
        <v>0</v>
      </c>
      <c r="HK122" s="21"/>
      <c r="HL122" s="21">
        <f t="shared" si="1563"/>
        <v>0</v>
      </c>
      <c r="HM122" s="21"/>
      <c r="HN122" s="21">
        <f t="shared" si="1564"/>
        <v>0</v>
      </c>
      <c r="HO122" s="21"/>
      <c r="HP122" s="21">
        <f t="shared" si="1565"/>
        <v>0</v>
      </c>
      <c r="HQ122" s="21"/>
      <c r="HR122" s="21">
        <f t="shared" si="1566"/>
        <v>0</v>
      </c>
      <c r="HS122" s="21"/>
      <c r="HT122" s="21">
        <f t="shared" si="1567"/>
        <v>0</v>
      </c>
      <c r="HU122" s="21"/>
      <c r="HV122" s="21">
        <f t="shared" si="1568"/>
        <v>0</v>
      </c>
      <c r="HW122" s="21"/>
      <c r="HX122" s="21">
        <f t="shared" si="1569"/>
        <v>0</v>
      </c>
      <c r="HY122" s="21"/>
      <c r="HZ122" s="21">
        <f t="shared" si="1570"/>
        <v>0</v>
      </c>
      <c r="IA122" s="21"/>
      <c r="IB122" s="21">
        <f t="shared" si="1571"/>
        <v>0</v>
      </c>
      <c r="IC122" s="21"/>
      <c r="ID122" s="21">
        <f t="shared" si="1572"/>
        <v>0</v>
      </c>
      <c r="IE122" s="21"/>
      <c r="IF122" s="21">
        <f t="shared" si="1573"/>
        <v>0</v>
      </c>
      <c r="IG122" s="21"/>
      <c r="IH122" s="21">
        <f t="shared" si="1574"/>
        <v>0</v>
      </c>
      <c r="II122" s="21"/>
      <c r="IJ122" s="21">
        <f t="shared" si="1575"/>
        <v>0</v>
      </c>
      <c r="IK122" s="21"/>
      <c r="IL122" s="21">
        <f t="shared" si="1576"/>
        <v>0</v>
      </c>
      <c r="IM122" s="21"/>
      <c r="IN122" s="21">
        <f t="shared" si="1577"/>
        <v>0</v>
      </c>
      <c r="IO122" s="21"/>
      <c r="IP122" s="21">
        <f t="shared" si="1578"/>
        <v>0</v>
      </c>
      <c r="IQ122" s="21"/>
      <c r="IR122" s="21">
        <f t="shared" si="1579"/>
        <v>0</v>
      </c>
      <c r="IS122" s="21"/>
      <c r="IT122" s="21">
        <f t="shared" si="1580"/>
        <v>0</v>
      </c>
      <c r="IU122" s="21"/>
      <c r="IV122" s="21">
        <f t="shared" si="1581"/>
        <v>0</v>
      </c>
      <c r="IW122" s="21"/>
      <c r="IX122" s="21">
        <f t="shared" si="1582"/>
        <v>0</v>
      </c>
      <c r="IY122" s="21"/>
      <c r="IZ122" s="21">
        <f t="shared" si="1583"/>
        <v>0</v>
      </c>
      <c r="JA122" s="21"/>
      <c r="JB122" s="21">
        <f t="shared" si="1584"/>
        <v>0</v>
      </c>
      <c r="JC122" s="21"/>
      <c r="JD122" s="21">
        <f t="shared" si="1585"/>
        <v>0</v>
      </c>
      <c r="JE122" s="21"/>
      <c r="JF122" s="21">
        <f t="shared" si="1586"/>
        <v>0</v>
      </c>
      <c r="JG122" s="21"/>
      <c r="JH122" s="21">
        <f t="shared" si="1587"/>
        <v>0</v>
      </c>
      <c r="JI122" s="21"/>
      <c r="JJ122" s="21">
        <f t="shared" si="1588"/>
        <v>0</v>
      </c>
      <c r="JK122" s="21"/>
      <c r="JL122" s="21">
        <f t="shared" si="1589"/>
        <v>0</v>
      </c>
      <c r="JM122" s="21"/>
      <c r="JN122" s="21">
        <f t="shared" si="1590"/>
        <v>0</v>
      </c>
      <c r="JO122" s="21"/>
      <c r="JP122" s="21">
        <f t="shared" si="1591"/>
        <v>0</v>
      </c>
      <c r="JQ122" s="21"/>
      <c r="JR122" s="21">
        <f t="shared" si="1592"/>
        <v>0</v>
      </c>
      <c r="JS122" s="21"/>
      <c r="JT122" s="21">
        <f t="shared" si="1593"/>
        <v>0</v>
      </c>
      <c r="JU122" s="21"/>
      <c r="JV122" s="21">
        <f t="shared" si="1594"/>
        <v>0</v>
      </c>
      <c r="JW122" s="21"/>
      <c r="JX122" s="21">
        <f t="shared" si="1595"/>
        <v>0</v>
      </c>
      <c r="JY122" s="21"/>
      <c r="JZ122" s="21">
        <f t="shared" si="1596"/>
        <v>0</v>
      </c>
      <c r="KA122" s="21"/>
      <c r="KB122" s="21">
        <f t="shared" si="1597"/>
        <v>0</v>
      </c>
      <c r="KC122" s="21"/>
      <c r="KD122" s="21">
        <f t="shared" si="1598"/>
        <v>0</v>
      </c>
      <c r="KE122" s="21"/>
      <c r="KF122" s="21">
        <f t="shared" si="1599"/>
        <v>0</v>
      </c>
      <c r="KG122" s="21"/>
      <c r="KH122" s="21">
        <f t="shared" si="1600"/>
        <v>0</v>
      </c>
      <c r="KI122" s="21"/>
      <c r="KJ122" s="21">
        <f t="shared" si="1601"/>
        <v>0</v>
      </c>
      <c r="KK122" s="21"/>
      <c r="KL122" s="21">
        <f t="shared" si="1602"/>
        <v>0</v>
      </c>
      <c r="KM122" s="21"/>
      <c r="KN122" s="21">
        <f t="shared" si="1603"/>
        <v>0</v>
      </c>
      <c r="KO122" s="21"/>
      <c r="KP122" s="21">
        <f t="shared" si="1604"/>
        <v>25.3</v>
      </c>
      <c r="KQ122" s="21"/>
      <c r="KR122" s="21">
        <f t="shared" si="1605"/>
        <v>25.3</v>
      </c>
      <c r="KS122" s="21"/>
      <c r="KT122" s="21">
        <f t="shared" si="1606"/>
        <v>25.3</v>
      </c>
      <c r="KU122" s="21"/>
      <c r="KV122" s="21">
        <f t="shared" si="1607"/>
        <v>25.3</v>
      </c>
      <c r="KW122" s="21"/>
      <c r="KX122" s="21">
        <f t="shared" si="1608"/>
        <v>25.3</v>
      </c>
      <c r="KY122" s="21"/>
      <c r="KZ122" s="21">
        <f t="shared" si="1609"/>
        <v>25.3</v>
      </c>
      <c r="LA122" s="21"/>
      <c r="LB122" s="21">
        <f t="shared" si="1610"/>
        <v>25.3</v>
      </c>
      <c r="LC122" s="21"/>
      <c r="LD122" s="21">
        <f t="shared" si="1611"/>
        <v>25.3</v>
      </c>
      <c r="LE122" s="21"/>
      <c r="LF122" s="21">
        <f t="shared" si="1612"/>
        <v>25.3</v>
      </c>
      <c r="LG122" s="21"/>
      <c r="LH122" s="21">
        <f t="shared" si="1613"/>
        <v>25.3</v>
      </c>
      <c r="LI122" s="21"/>
      <c r="LJ122" s="21">
        <f t="shared" si="1614"/>
        <v>0</v>
      </c>
      <c r="LK122" s="21"/>
      <c r="LL122" s="21">
        <f t="shared" si="1615"/>
        <v>0</v>
      </c>
      <c r="LM122" s="21"/>
      <c r="LN122" s="21">
        <f t="shared" si="1616"/>
        <v>0</v>
      </c>
      <c r="LO122" s="21"/>
      <c r="LP122" s="21">
        <f t="shared" si="1617"/>
        <v>0</v>
      </c>
      <c r="LQ122" s="21"/>
      <c r="LR122" s="21">
        <f t="shared" si="1618"/>
        <v>0</v>
      </c>
      <c r="LS122" s="21"/>
      <c r="LT122" s="21">
        <f t="shared" si="1619"/>
        <v>0</v>
      </c>
      <c r="LU122" s="21"/>
      <c r="LV122" s="21">
        <f t="shared" si="1620"/>
        <v>0</v>
      </c>
      <c r="LW122" s="21"/>
      <c r="LX122" s="21">
        <f t="shared" si="1621"/>
        <v>0</v>
      </c>
      <c r="LY122" s="21"/>
      <c r="LZ122" s="21">
        <f t="shared" si="1622"/>
        <v>0</v>
      </c>
      <c r="MA122" s="21"/>
      <c r="MB122" s="21">
        <f t="shared" si="1623"/>
        <v>0</v>
      </c>
      <c r="MC122" s="21">
        <v>14</v>
      </c>
      <c r="MD122" s="21">
        <f t="shared" si="1624"/>
        <v>0</v>
      </c>
      <c r="ME122" s="21">
        <v>22</v>
      </c>
      <c r="MF122" s="21">
        <f t="shared" si="1625"/>
        <v>0</v>
      </c>
      <c r="MG122" s="21">
        <v>23</v>
      </c>
      <c r="MH122" s="21">
        <f t="shared" si="1626"/>
        <v>0</v>
      </c>
      <c r="MI122" s="21"/>
      <c r="MJ122" s="21">
        <f t="shared" si="1627"/>
        <v>0</v>
      </c>
      <c r="MK122" s="21">
        <v>24</v>
      </c>
      <c r="ML122" s="21">
        <f t="shared" si="1628"/>
        <v>0</v>
      </c>
      <c r="MM122" s="21">
        <v>21</v>
      </c>
      <c r="MN122" s="21">
        <f t="shared" si="1629"/>
        <v>0</v>
      </c>
      <c r="MO122" s="21">
        <v>21</v>
      </c>
      <c r="MP122" s="21">
        <f t="shared" si="1630"/>
        <v>0</v>
      </c>
      <c r="MQ122" s="21">
        <v>21</v>
      </c>
      <c r="MR122" s="21">
        <f t="shared" si="1631"/>
        <v>0</v>
      </c>
      <c r="MS122" s="21">
        <v>25</v>
      </c>
      <c r="MT122" s="21">
        <f t="shared" si="1632"/>
        <v>0</v>
      </c>
      <c r="MU122" s="21">
        <v>28</v>
      </c>
      <c r="MV122" s="21">
        <f t="shared" si="1633"/>
        <v>0</v>
      </c>
      <c r="MW122" s="21">
        <v>23</v>
      </c>
      <c r="MX122" s="21">
        <f t="shared" si="1634"/>
        <v>0</v>
      </c>
      <c r="MY122" s="21">
        <v>25</v>
      </c>
      <c r="MZ122" s="21">
        <f t="shared" si="1635"/>
        <v>0</v>
      </c>
      <c r="NA122" s="21">
        <v>6</v>
      </c>
      <c r="NB122" s="21">
        <f t="shared" si="1636"/>
        <v>0</v>
      </c>
      <c r="NC122" s="21"/>
      <c r="ND122" s="21">
        <f t="shared" si="1637"/>
        <v>0</v>
      </c>
      <c r="NE122" s="21"/>
      <c r="NF122" s="21">
        <f t="shared" si="1638"/>
        <v>0</v>
      </c>
      <c r="NG122" s="21"/>
      <c r="NH122" s="21">
        <f t="shared" si="1639"/>
        <v>0</v>
      </c>
      <c r="NI122" s="21"/>
      <c r="NJ122" s="21">
        <f t="shared" si="1640"/>
        <v>0</v>
      </c>
      <c r="NK122" s="21"/>
      <c r="NL122" s="21">
        <f t="shared" si="1641"/>
        <v>0</v>
      </c>
      <c r="NM122" s="21"/>
      <c r="NN122" s="21">
        <f t="shared" si="1642"/>
        <v>0</v>
      </c>
      <c r="NO122" s="21"/>
      <c r="NP122" s="21">
        <f t="shared" si="1643"/>
        <v>0</v>
      </c>
      <c r="NQ122" s="21"/>
      <c r="NR122" s="21">
        <f t="shared" si="1644"/>
        <v>0</v>
      </c>
      <c r="NS122" s="21"/>
      <c r="NT122" s="21">
        <f t="shared" si="1645"/>
        <v>0</v>
      </c>
      <c r="NU122" s="21"/>
      <c r="NV122" s="21">
        <f t="shared" si="1646"/>
        <v>0</v>
      </c>
      <c r="NW122" s="21"/>
      <c r="NX122" s="21">
        <f t="shared" si="1647"/>
        <v>0</v>
      </c>
      <c r="NY122" s="21"/>
      <c r="NZ122" s="21">
        <f t="shared" si="1648"/>
        <v>0</v>
      </c>
      <c r="OA122" s="21"/>
      <c r="OB122" s="21">
        <f t="shared" si="1649"/>
        <v>0</v>
      </c>
      <c r="OC122" s="21"/>
      <c r="OD122" s="21">
        <f t="shared" si="1650"/>
        <v>0</v>
      </c>
      <c r="OE122" s="21"/>
      <c r="OF122" s="21">
        <f t="shared" si="1651"/>
        <v>0</v>
      </c>
      <c r="OG122" s="21"/>
      <c r="OH122" s="21">
        <f t="shared" si="1652"/>
        <v>0</v>
      </c>
      <c r="OI122" s="21"/>
      <c r="OJ122" s="21">
        <f t="shared" si="1653"/>
        <v>0</v>
      </c>
      <c r="OK122" s="21"/>
      <c r="OL122" s="21">
        <f t="shared" si="1654"/>
        <v>0</v>
      </c>
      <c r="OM122" s="21"/>
      <c r="ON122" s="21">
        <f t="shared" si="1655"/>
        <v>0</v>
      </c>
      <c r="OO122" s="21"/>
      <c r="OP122" s="21">
        <f t="shared" si="1655"/>
        <v>0</v>
      </c>
      <c r="OQ122" s="21"/>
      <c r="OR122" s="21">
        <f t="shared" si="1655"/>
        <v>0</v>
      </c>
      <c r="OS122" s="21"/>
      <c r="OT122" s="21">
        <f t="shared" si="1655"/>
        <v>0</v>
      </c>
      <c r="OU122" s="21"/>
      <c r="OV122" s="21">
        <f t="shared" si="1655"/>
        <v>0</v>
      </c>
      <c r="OW122" s="21"/>
      <c r="OX122" s="21">
        <f t="shared" si="1655"/>
        <v>0</v>
      </c>
      <c r="OY122" s="21"/>
      <c r="OZ122" s="21">
        <f t="shared" si="1655"/>
        <v>0</v>
      </c>
      <c r="PA122" s="21"/>
      <c r="PB122" s="21">
        <f t="shared" si="1656"/>
        <v>0</v>
      </c>
      <c r="PC122" s="21"/>
      <c r="PD122" s="21">
        <f t="shared" si="1656"/>
        <v>0</v>
      </c>
      <c r="PE122" s="21"/>
      <c r="PF122" s="21">
        <f t="shared" si="1656"/>
        <v>0</v>
      </c>
      <c r="PG122" s="21"/>
      <c r="PH122" s="21">
        <f t="shared" si="1656"/>
        <v>0</v>
      </c>
      <c r="PI122" s="21"/>
      <c r="PJ122" s="21">
        <f t="shared" si="1656"/>
        <v>0</v>
      </c>
      <c r="PK122" s="21"/>
      <c r="PL122" s="21">
        <f t="shared" si="1656"/>
        <v>0</v>
      </c>
      <c r="PM122" s="21"/>
      <c r="PN122" s="21">
        <f t="shared" si="1657"/>
        <v>0</v>
      </c>
      <c r="PO122" s="21"/>
      <c r="PP122" s="21">
        <f t="shared" si="1657"/>
        <v>0</v>
      </c>
      <c r="PQ122" s="21"/>
      <c r="PR122" s="21">
        <f t="shared" si="1657"/>
        <v>0</v>
      </c>
      <c r="PS122" s="21"/>
      <c r="PT122" s="21">
        <f t="shared" si="1657"/>
        <v>0</v>
      </c>
      <c r="PU122" s="21"/>
      <c r="PV122" s="21">
        <f t="shared" si="1657"/>
        <v>0</v>
      </c>
      <c r="PW122" s="21"/>
      <c r="PX122" s="21">
        <f t="shared" si="1657"/>
        <v>0</v>
      </c>
      <c r="PY122" s="21"/>
      <c r="PZ122" s="21">
        <f t="shared" si="1658"/>
        <v>0</v>
      </c>
      <c r="QA122" s="21"/>
      <c r="QB122" s="21">
        <f t="shared" si="1658"/>
        <v>0</v>
      </c>
      <c r="QC122" s="21"/>
      <c r="QD122" s="21">
        <f t="shared" si="1658"/>
        <v>0</v>
      </c>
      <c r="QE122" s="21"/>
      <c r="QF122" s="21">
        <f t="shared" si="1658"/>
        <v>0</v>
      </c>
      <c r="QG122" s="21"/>
      <c r="QH122" s="21">
        <f t="shared" si="1658"/>
        <v>0</v>
      </c>
      <c r="QI122" s="21"/>
      <c r="QJ122" s="21">
        <f t="shared" si="1658"/>
        <v>0</v>
      </c>
      <c r="QK122" s="21"/>
      <c r="QL122" s="21">
        <f t="shared" si="1659"/>
        <v>0</v>
      </c>
      <c r="QM122" s="21"/>
      <c r="QN122" s="21">
        <f t="shared" si="1659"/>
        <v>0</v>
      </c>
      <c r="QO122" s="21"/>
      <c r="QP122" s="21">
        <f t="shared" si="1659"/>
        <v>0</v>
      </c>
      <c r="QQ122" s="21"/>
      <c r="QR122" s="21">
        <f t="shared" si="1659"/>
        <v>0</v>
      </c>
      <c r="QS122" s="21"/>
      <c r="QT122" s="21">
        <f t="shared" si="1659"/>
        <v>0</v>
      </c>
      <c r="QU122" s="21"/>
      <c r="QV122" s="21">
        <f t="shared" si="1659"/>
        <v>0</v>
      </c>
      <c r="QW122" s="21"/>
      <c r="QX122" s="21">
        <f t="shared" si="1660"/>
        <v>0</v>
      </c>
      <c r="QY122" s="21"/>
      <c r="QZ122" s="21">
        <f t="shared" si="1660"/>
        <v>0</v>
      </c>
      <c r="RA122" s="21"/>
      <c r="RB122" s="21">
        <f t="shared" si="1660"/>
        <v>0</v>
      </c>
      <c r="RC122" s="21"/>
      <c r="RD122" s="21">
        <f t="shared" si="1660"/>
        <v>0</v>
      </c>
      <c r="RE122" s="21"/>
      <c r="RF122" s="21">
        <f t="shared" si="1660"/>
        <v>0</v>
      </c>
      <c r="RG122" s="21"/>
      <c r="RH122" s="21">
        <f t="shared" si="1660"/>
        <v>0</v>
      </c>
      <c r="RI122" s="21"/>
      <c r="RJ122" s="21">
        <f t="shared" si="1332"/>
        <v>0</v>
      </c>
      <c r="RK122" s="21"/>
      <c r="RL122" s="21">
        <f t="shared" si="1333"/>
        <v>0</v>
      </c>
      <c r="RM122" s="21"/>
      <c r="RN122" s="21">
        <f t="shared" si="1334"/>
        <v>0</v>
      </c>
      <c r="RO122" s="21"/>
      <c r="RP122" s="21">
        <f t="shared" si="1335"/>
        <v>0</v>
      </c>
      <c r="RQ122" s="21"/>
      <c r="RR122" s="21">
        <f t="shared" si="1336"/>
        <v>0</v>
      </c>
      <c r="RS122" s="21"/>
      <c r="RT122" s="21">
        <f t="shared" si="1337"/>
        <v>0</v>
      </c>
      <c r="RU122" s="21"/>
      <c r="RV122" s="21">
        <f t="shared" si="1338"/>
        <v>0</v>
      </c>
      <c r="RW122" s="21"/>
      <c r="RX122" s="21">
        <f t="shared" si="1339"/>
        <v>0</v>
      </c>
      <c r="RY122" s="21"/>
      <c r="RZ122" s="21">
        <f t="shared" si="1340"/>
        <v>0</v>
      </c>
      <c r="SA122" s="21"/>
      <c r="SB122" s="21">
        <f t="shared" si="1341"/>
        <v>0</v>
      </c>
      <c r="SC122" s="21"/>
      <c r="SD122" s="21">
        <f t="shared" si="1342"/>
        <v>0</v>
      </c>
      <c r="SE122" s="21"/>
      <c r="SF122" s="21">
        <f t="shared" si="1343"/>
        <v>0</v>
      </c>
      <c r="SG122" s="21"/>
      <c r="SH122" s="21">
        <f t="shared" si="1344"/>
        <v>0</v>
      </c>
      <c r="SI122" s="21"/>
      <c r="SJ122" s="21">
        <f t="shared" si="1345"/>
        <v>0</v>
      </c>
      <c r="SK122" s="21"/>
      <c r="SL122" s="21">
        <f t="shared" si="1346"/>
        <v>0</v>
      </c>
      <c r="SM122" s="21"/>
      <c r="SN122" s="21">
        <f t="shared" si="1661"/>
        <v>0</v>
      </c>
      <c r="SO122" s="21"/>
      <c r="SP122" s="21">
        <f t="shared" si="1348"/>
        <v>0</v>
      </c>
      <c r="SQ122" s="21"/>
      <c r="SR122" s="21">
        <f t="shared" si="1349"/>
        <v>0</v>
      </c>
      <c r="SS122" s="21"/>
      <c r="ST122" s="21">
        <f t="shared" si="1350"/>
        <v>0</v>
      </c>
      <c r="SU122" s="21"/>
      <c r="SV122" s="21">
        <f t="shared" si="1351"/>
        <v>0</v>
      </c>
      <c r="SW122" s="21"/>
      <c r="SX122" s="21">
        <f t="shared" si="1352"/>
        <v>0</v>
      </c>
      <c r="SY122" s="21"/>
      <c r="SZ122" s="21">
        <f t="shared" si="1353"/>
        <v>0</v>
      </c>
      <c r="TA122" s="21"/>
      <c r="TB122" s="21">
        <f t="shared" si="1354"/>
        <v>0</v>
      </c>
      <c r="TC122" s="21"/>
      <c r="TD122" s="21">
        <f t="shared" si="1662"/>
        <v>0</v>
      </c>
      <c r="TE122" s="21"/>
      <c r="TF122" s="21">
        <f t="shared" si="1356"/>
        <v>0</v>
      </c>
      <c r="TG122" s="21"/>
      <c r="TH122" s="21">
        <f t="shared" si="1357"/>
        <v>0</v>
      </c>
      <c r="TI122" s="21"/>
      <c r="TJ122" s="21">
        <f t="shared" si="1358"/>
        <v>0</v>
      </c>
      <c r="TK122" s="21"/>
      <c r="TL122" s="21">
        <f t="shared" si="1663"/>
        <v>0</v>
      </c>
      <c r="TM122" s="21"/>
      <c r="TN122" s="21">
        <f t="shared" si="1664"/>
        <v>0</v>
      </c>
      <c r="TO122" s="21"/>
      <c r="TP122" s="21">
        <f t="shared" si="1665"/>
        <v>0</v>
      </c>
      <c r="TQ122" s="21"/>
      <c r="TR122" s="21">
        <f t="shared" si="1666"/>
        <v>0</v>
      </c>
      <c r="TS122" s="21"/>
      <c r="TT122" s="21">
        <f t="shared" si="1667"/>
        <v>0</v>
      </c>
      <c r="TU122" s="21"/>
      <c r="TV122" s="21">
        <f t="shared" si="1668"/>
        <v>0</v>
      </c>
      <c r="TW122" s="21"/>
      <c r="TX122" s="21">
        <f t="shared" si="1669"/>
        <v>0</v>
      </c>
      <c r="TY122" s="21"/>
      <c r="TZ122" s="21">
        <f t="shared" si="1670"/>
        <v>0</v>
      </c>
      <c r="UA122" s="21"/>
      <c r="UB122" s="21">
        <f t="shared" si="1671"/>
        <v>0</v>
      </c>
      <c r="UC122" s="21"/>
      <c r="UD122" s="21">
        <f t="shared" si="1672"/>
        <v>0</v>
      </c>
      <c r="UE122" s="21"/>
      <c r="UF122" s="21">
        <f t="shared" si="1673"/>
        <v>0</v>
      </c>
      <c r="UG122" s="21"/>
      <c r="UH122" s="21">
        <f t="shared" si="1370"/>
        <v>0</v>
      </c>
      <c r="UI122" s="21"/>
      <c r="UJ122" s="21">
        <f t="shared" si="1674"/>
        <v>0</v>
      </c>
      <c r="UK122" s="21"/>
      <c r="UL122" s="21">
        <f t="shared" si="1675"/>
        <v>0</v>
      </c>
      <c r="UM122" s="21"/>
      <c r="UN122" s="21">
        <f t="shared" si="1676"/>
        <v>0</v>
      </c>
      <c r="UO122" s="21"/>
      <c r="UP122" s="21">
        <f t="shared" si="1677"/>
        <v>0</v>
      </c>
      <c r="UQ122" s="21"/>
      <c r="UR122" s="21">
        <f t="shared" si="1678"/>
        <v>0</v>
      </c>
      <c r="US122" s="21"/>
      <c r="UT122" s="21">
        <f t="shared" si="1679"/>
        <v>0</v>
      </c>
      <c r="UU122" s="21"/>
      <c r="UV122" s="21">
        <f t="shared" si="1377"/>
        <v>0</v>
      </c>
      <c r="UW122" s="21"/>
      <c r="UX122" s="21">
        <f t="shared" si="1680"/>
        <v>0</v>
      </c>
      <c r="UY122" s="21"/>
      <c r="UZ122" s="21">
        <f t="shared" si="1379"/>
        <v>0</v>
      </c>
      <c r="VA122" s="21"/>
      <c r="VB122" s="21">
        <f t="shared" si="1681"/>
        <v>0</v>
      </c>
      <c r="VC122" s="21"/>
      <c r="VD122" s="21">
        <f t="shared" si="1682"/>
        <v>0</v>
      </c>
      <c r="VE122" s="21"/>
      <c r="VF122" s="21">
        <f t="shared" si="1683"/>
        <v>0</v>
      </c>
      <c r="VG122" s="21"/>
      <c r="VH122" s="21">
        <f t="shared" si="1684"/>
        <v>0</v>
      </c>
      <c r="VI122" s="21"/>
      <c r="VJ122" s="21">
        <f t="shared" si="1685"/>
        <v>0</v>
      </c>
      <c r="VK122" s="21"/>
      <c r="VL122" s="21">
        <f t="shared" si="1686"/>
        <v>0</v>
      </c>
      <c r="VM122" s="21"/>
      <c r="VN122" s="21">
        <f t="shared" si="1687"/>
        <v>0</v>
      </c>
      <c r="VO122" s="21"/>
      <c r="VP122" s="21">
        <f t="shared" si="1688"/>
        <v>0</v>
      </c>
      <c r="VQ122" s="21"/>
      <c r="VR122" s="21">
        <f t="shared" si="1655"/>
        <v>0</v>
      </c>
      <c r="VS122" s="21"/>
      <c r="VT122" s="21">
        <f t="shared" si="1689"/>
        <v>0</v>
      </c>
      <c r="VU122" s="21"/>
      <c r="VV122" s="21">
        <f t="shared" si="1689"/>
        <v>0</v>
      </c>
      <c r="VW122" s="21"/>
      <c r="VX122" s="21">
        <f t="shared" si="1690"/>
        <v>0</v>
      </c>
      <c r="VY122" s="21"/>
      <c r="VZ122" s="21">
        <f t="shared" si="1690"/>
        <v>0</v>
      </c>
      <c r="WA122" s="21"/>
      <c r="WB122" s="21">
        <f t="shared" si="1690"/>
        <v>0</v>
      </c>
      <c r="WC122" s="21"/>
      <c r="WD122" s="21">
        <f t="shared" si="1690"/>
        <v>0</v>
      </c>
      <c r="WE122" s="21"/>
      <c r="WF122" s="21">
        <f t="shared" si="1690"/>
        <v>0</v>
      </c>
      <c r="WG122" s="21"/>
      <c r="WH122" s="21">
        <f t="shared" si="1690"/>
        <v>0</v>
      </c>
      <c r="WI122" s="21"/>
      <c r="WJ122" s="21">
        <f t="shared" si="1690"/>
        <v>0</v>
      </c>
      <c r="WK122" s="21"/>
      <c r="WL122" s="21">
        <f t="shared" si="1690"/>
        <v>0</v>
      </c>
      <c r="WM122" s="21"/>
      <c r="WN122" s="21">
        <f t="shared" si="1691"/>
        <v>0</v>
      </c>
      <c r="WO122" s="21"/>
      <c r="WP122" s="21">
        <f t="shared" si="1691"/>
        <v>0</v>
      </c>
      <c r="WQ122" s="21"/>
      <c r="WR122" s="21">
        <f t="shared" si="1691"/>
        <v>0</v>
      </c>
      <c r="WS122" s="21"/>
      <c r="WT122" s="21">
        <f t="shared" si="1691"/>
        <v>0</v>
      </c>
      <c r="WU122" s="21"/>
      <c r="WV122" s="21">
        <f t="shared" si="1691"/>
        <v>0</v>
      </c>
      <c r="WW122" s="21"/>
      <c r="WX122" s="21">
        <f t="shared" si="1691"/>
        <v>0</v>
      </c>
      <c r="WY122" s="21"/>
      <c r="WZ122" s="21">
        <f t="shared" si="1691"/>
        <v>0</v>
      </c>
      <c r="XA122" s="21"/>
      <c r="XB122" s="21">
        <f t="shared" si="1691"/>
        <v>0</v>
      </c>
      <c r="XC122" s="21"/>
      <c r="XD122" s="21">
        <f t="shared" si="1692"/>
        <v>0</v>
      </c>
      <c r="XE122" s="21"/>
      <c r="XF122" s="21">
        <f t="shared" si="1692"/>
        <v>0</v>
      </c>
      <c r="XG122" s="21"/>
      <c r="XH122" s="21">
        <f t="shared" si="1692"/>
        <v>0</v>
      </c>
      <c r="XI122" s="21"/>
      <c r="XJ122" s="21">
        <f t="shared" si="1692"/>
        <v>0</v>
      </c>
      <c r="XK122" s="21"/>
      <c r="XL122" s="21">
        <f t="shared" si="1692"/>
        <v>0</v>
      </c>
      <c r="XM122" s="21"/>
      <c r="XN122" s="21">
        <f t="shared" si="1692"/>
        <v>0</v>
      </c>
      <c r="XO122" s="21"/>
      <c r="XP122" s="21">
        <f t="shared" si="1692"/>
        <v>0</v>
      </c>
      <c r="XQ122" s="21"/>
      <c r="XR122" s="21">
        <f t="shared" si="1692"/>
        <v>0</v>
      </c>
      <c r="XS122" s="21"/>
      <c r="XT122" s="21">
        <f t="shared" si="1736"/>
        <v>0</v>
      </c>
      <c r="XU122" s="21"/>
      <c r="XV122" s="21">
        <f t="shared" si="1736"/>
        <v>0</v>
      </c>
      <c r="XW122" s="21"/>
      <c r="XX122" s="21">
        <f t="shared" si="1736"/>
        <v>0</v>
      </c>
      <c r="XY122" s="21"/>
      <c r="XZ122" s="21">
        <f t="shared" si="1736"/>
        <v>0</v>
      </c>
      <c r="YA122" s="21"/>
      <c r="YB122" s="21">
        <f t="shared" si="1392"/>
        <v>0</v>
      </c>
      <c r="YC122" s="21"/>
      <c r="YD122" s="21">
        <f t="shared" si="1393"/>
        <v>0</v>
      </c>
      <c r="YE122" s="21"/>
      <c r="YF122" s="21">
        <f t="shared" si="1394"/>
        <v>0</v>
      </c>
      <c r="YG122" s="21"/>
      <c r="YH122" s="21">
        <f t="shared" si="1395"/>
        <v>0</v>
      </c>
      <c r="YI122" s="21"/>
      <c r="YJ122" s="21">
        <f t="shared" si="1396"/>
        <v>0</v>
      </c>
      <c r="YK122" s="21"/>
      <c r="YL122" s="21">
        <f t="shared" si="1397"/>
        <v>0</v>
      </c>
      <c r="YM122" s="21"/>
      <c r="YN122" s="21">
        <f t="shared" si="1398"/>
        <v>0</v>
      </c>
      <c r="YO122" s="21"/>
      <c r="YP122" s="21">
        <f t="shared" si="1399"/>
        <v>0</v>
      </c>
      <c r="YQ122" s="21"/>
      <c r="YR122" s="21">
        <f t="shared" si="1400"/>
        <v>0</v>
      </c>
      <c r="YS122" s="21"/>
      <c r="YT122" s="21">
        <f t="shared" si="1693"/>
        <v>0</v>
      </c>
      <c r="YU122" s="21"/>
      <c r="YV122" s="21">
        <f t="shared" si="1402"/>
        <v>0</v>
      </c>
      <c r="YW122" s="21"/>
      <c r="YX122" s="21">
        <f t="shared" si="1403"/>
        <v>0</v>
      </c>
      <c r="YY122" s="21"/>
      <c r="YZ122" s="21">
        <f t="shared" si="1689"/>
        <v>0</v>
      </c>
      <c r="ZA122" s="21"/>
      <c r="ZB122" s="21">
        <f t="shared" si="1404"/>
        <v>0</v>
      </c>
      <c r="ZC122" s="21"/>
      <c r="ZD122" s="21">
        <f t="shared" si="1405"/>
        <v>0</v>
      </c>
      <c r="ZE122" s="21"/>
      <c r="ZF122" s="21">
        <f t="shared" si="1406"/>
        <v>0</v>
      </c>
      <c r="ZG122" s="21"/>
      <c r="ZH122" s="21">
        <f t="shared" si="1694"/>
        <v>0</v>
      </c>
      <c r="ZI122" s="21"/>
      <c r="ZJ122" s="21">
        <f t="shared" si="1408"/>
        <v>0</v>
      </c>
      <c r="ZK122" s="21"/>
      <c r="ZL122" s="21">
        <f t="shared" si="1409"/>
        <v>0</v>
      </c>
      <c r="ZM122" s="21"/>
      <c r="ZN122" s="21">
        <f t="shared" si="1695"/>
        <v>0</v>
      </c>
      <c r="ZO122" s="21"/>
      <c r="ZP122" s="21">
        <f t="shared" si="1411"/>
        <v>0</v>
      </c>
      <c r="ZQ122" s="21"/>
      <c r="ZR122" s="21">
        <f t="shared" si="1412"/>
        <v>0</v>
      </c>
      <c r="ZS122" s="21"/>
      <c r="ZT122" s="21">
        <f t="shared" si="1689"/>
        <v>0</v>
      </c>
      <c r="ZU122" s="21"/>
      <c r="ZV122" s="21">
        <f t="shared" si="1696"/>
        <v>0</v>
      </c>
      <c r="ZW122" s="21"/>
      <c r="ZX122" s="21">
        <f t="shared" si="1697"/>
        <v>0</v>
      </c>
      <c r="ZY122" s="21"/>
      <c r="ZZ122" s="21">
        <f t="shared" si="1697"/>
        <v>0</v>
      </c>
      <c r="AAA122" s="21"/>
      <c r="AAB122" s="21">
        <f t="shared" si="1698"/>
        <v>0</v>
      </c>
      <c r="AAC122" s="21"/>
      <c r="AAD122" s="21">
        <f t="shared" si="1698"/>
        <v>0</v>
      </c>
      <c r="AAE122" s="21"/>
      <c r="AAF122" s="21">
        <f t="shared" si="1699"/>
        <v>0</v>
      </c>
      <c r="AAG122" s="21"/>
      <c r="AAH122" s="21">
        <f t="shared" si="1699"/>
        <v>0</v>
      </c>
      <c r="AAI122" s="21"/>
      <c r="AAJ122" s="21">
        <f t="shared" si="1700"/>
        <v>0</v>
      </c>
      <c r="AAK122" s="21"/>
      <c r="AAL122" s="21">
        <f t="shared" si="1700"/>
        <v>0</v>
      </c>
      <c r="AAM122" s="21"/>
      <c r="AAN122" s="21">
        <f t="shared" si="1701"/>
        <v>0</v>
      </c>
      <c r="AAO122" s="21"/>
      <c r="AAP122" s="21">
        <f t="shared" si="1701"/>
        <v>0</v>
      </c>
      <c r="AAQ122" s="21"/>
      <c r="AAR122" s="21">
        <f t="shared" si="1702"/>
        <v>0</v>
      </c>
      <c r="AAS122" s="21"/>
      <c r="AAT122" s="21">
        <f t="shared" si="1702"/>
        <v>0</v>
      </c>
      <c r="AAU122" s="21"/>
      <c r="AAV122" s="21">
        <f t="shared" si="1703"/>
        <v>0</v>
      </c>
      <c r="AAW122" s="21"/>
      <c r="AAX122" s="21">
        <f t="shared" si="1703"/>
        <v>0</v>
      </c>
      <c r="AAY122" s="21"/>
      <c r="AAZ122" s="21">
        <f t="shared" si="1704"/>
        <v>0</v>
      </c>
      <c r="ABA122" s="21"/>
      <c r="ABB122" s="21">
        <f t="shared" si="1704"/>
        <v>0</v>
      </c>
      <c r="ABC122" s="21"/>
      <c r="ABD122" s="21">
        <f t="shared" si="1705"/>
        <v>0</v>
      </c>
      <c r="ABE122" s="21"/>
      <c r="ABF122" s="21">
        <f t="shared" si="1705"/>
        <v>0</v>
      </c>
      <c r="ABG122" s="21"/>
      <c r="ABH122" s="21">
        <f t="shared" si="1706"/>
        <v>0</v>
      </c>
      <c r="ABI122" s="21"/>
      <c r="ABJ122" s="21">
        <f t="shared" si="1706"/>
        <v>0</v>
      </c>
      <c r="ABK122" s="21"/>
      <c r="ABL122" s="21">
        <f t="shared" si="1707"/>
        <v>0</v>
      </c>
      <c r="ABM122" s="21"/>
      <c r="ABN122" s="21">
        <f t="shared" si="1707"/>
        <v>0</v>
      </c>
      <c r="ABO122" s="21"/>
      <c r="ABP122" s="21">
        <f t="shared" si="1708"/>
        <v>0</v>
      </c>
      <c r="ABQ122" s="21"/>
      <c r="ABR122" s="21">
        <f t="shared" si="1708"/>
        <v>0</v>
      </c>
      <c r="ABS122" s="21"/>
      <c r="ABT122" s="21">
        <f t="shared" si="1709"/>
        <v>0</v>
      </c>
      <c r="ABU122" s="21"/>
      <c r="ABV122" s="21">
        <f t="shared" si="1709"/>
        <v>0</v>
      </c>
      <c r="ABW122" s="21"/>
      <c r="ABX122" s="21">
        <f t="shared" si="1710"/>
        <v>0</v>
      </c>
      <c r="ABY122" s="21"/>
      <c r="ABZ122" s="21">
        <f t="shared" si="1710"/>
        <v>0</v>
      </c>
      <c r="ACA122" s="21"/>
      <c r="ACB122" s="21">
        <f t="shared" si="1711"/>
        <v>0</v>
      </c>
      <c r="ACC122" s="21"/>
      <c r="ACD122" s="21">
        <f t="shared" si="1711"/>
        <v>0</v>
      </c>
      <c r="ACE122" s="21"/>
      <c r="ACF122" s="21">
        <f t="shared" si="1712"/>
        <v>0</v>
      </c>
      <c r="ACG122" s="21"/>
      <c r="ACH122" s="21">
        <f t="shared" si="1712"/>
        <v>0</v>
      </c>
      <c r="ACI122" s="21"/>
      <c r="ACJ122" s="21">
        <f t="shared" si="1713"/>
        <v>0</v>
      </c>
      <c r="ACK122" s="21"/>
      <c r="ACL122" s="21">
        <f t="shared" si="1713"/>
        <v>0</v>
      </c>
      <c r="ACM122" s="21"/>
      <c r="ACN122" s="21">
        <f t="shared" si="1714"/>
        <v>0</v>
      </c>
      <c r="ACO122" s="21"/>
      <c r="ACP122" s="21">
        <f t="shared" si="1714"/>
        <v>0</v>
      </c>
      <c r="ACQ122" s="21"/>
      <c r="ACR122" s="21">
        <f t="shared" si="1715"/>
        <v>0</v>
      </c>
      <c r="ACS122" s="21"/>
      <c r="ACT122" s="21">
        <f t="shared" si="1715"/>
        <v>0</v>
      </c>
      <c r="ACU122" s="21"/>
      <c r="ACV122" s="21">
        <f t="shared" si="1716"/>
        <v>0</v>
      </c>
      <c r="ACW122" s="21"/>
      <c r="ACX122" s="21">
        <f t="shared" si="1716"/>
        <v>0</v>
      </c>
      <c r="ACY122" s="21"/>
      <c r="ACZ122" s="21">
        <f t="shared" si="1717"/>
        <v>0</v>
      </c>
      <c r="ADA122" s="21"/>
      <c r="ADB122" s="21">
        <f t="shared" si="1717"/>
        <v>0</v>
      </c>
      <c r="ADC122" s="21"/>
      <c r="ADD122" s="21">
        <f t="shared" si="1718"/>
        <v>0</v>
      </c>
      <c r="ADE122" s="21"/>
      <c r="ADF122" s="21">
        <f t="shared" si="1718"/>
        <v>0</v>
      </c>
      <c r="ADG122" s="21"/>
      <c r="ADH122" s="21">
        <f t="shared" si="1719"/>
        <v>0</v>
      </c>
      <c r="ADI122" s="21"/>
      <c r="ADJ122" s="21">
        <f t="shared" si="1719"/>
        <v>0</v>
      </c>
      <c r="ADK122" s="21"/>
      <c r="ADL122" s="21">
        <f t="shared" si="1720"/>
        <v>0</v>
      </c>
      <c r="ADM122" s="21"/>
      <c r="ADN122" s="21">
        <f t="shared" si="1720"/>
        <v>0</v>
      </c>
      <c r="ADO122" s="21"/>
      <c r="ADP122" s="21">
        <f t="shared" si="1720"/>
        <v>0</v>
      </c>
      <c r="ADQ122" s="21"/>
      <c r="ADR122" s="21">
        <f t="shared" si="1720"/>
        <v>0</v>
      </c>
      <c r="ADS122" s="21"/>
      <c r="ADT122" s="21">
        <f t="shared" si="1720"/>
        <v>0</v>
      </c>
      <c r="ADU122" s="21"/>
      <c r="ADV122" s="21">
        <f t="shared" si="1721"/>
        <v>0</v>
      </c>
      <c r="ADW122" s="21"/>
      <c r="ADX122" s="21">
        <f t="shared" si="1721"/>
        <v>0</v>
      </c>
      <c r="ADY122" s="21"/>
      <c r="ADZ122" s="21">
        <f t="shared" si="1721"/>
        <v>0</v>
      </c>
      <c r="AEA122" s="21"/>
      <c r="AEB122" s="21">
        <f t="shared" si="1721"/>
        <v>0</v>
      </c>
      <c r="AEC122" s="21"/>
      <c r="AED122" s="21">
        <f t="shared" si="1722"/>
        <v>0</v>
      </c>
      <c r="AEE122" s="21"/>
      <c r="AEF122" s="21">
        <f t="shared" si="1722"/>
        <v>0</v>
      </c>
      <c r="AEG122" s="21"/>
      <c r="AEH122" s="21">
        <f t="shared" si="1722"/>
        <v>0</v>
      </c>
      <c r="AEI122" s="21"/>
      <c r="AEJ122" s="21">
        <f t="shared" si="1722"/>
        <v>0</v>
      </c>
      <c r="AEK122" s="21"/>
      <c r="AEL122" s="21">
        <f t="shared" si="1722"/>
        <v>0</v>
      </c>
      <c r="AEM122" s="21"/>
      <c r="AEN122" s="21">
        <f t="shared" si="1723"/>
        <v>0</v>
      </c>
      <c r="AEO122" s="21"/>
      <c r="AEP122" s="21">
        <f t="shared" si="1723"/>
        <v>0</v>
      </c>
      <c r="AEQ122" s="21"/>
      <c r="AER122" s="21">
        <f t="shared" si="1723"/>
        <v>0</v>
      </c>
      <c r="AES122" s="21"/>
      <c r="AET122" s="21">
        <f t="shared" si="1723"/>
        <v>0</v>
      </c>
      <c r="AEU122" s="21"/>
      <c r="AEV122" s="21">
        <f t="shared" si="1724"/>
        <v>0</v>
      </c>
      <c r="AEW122" s="21"/>
      <c r="AEX122" s="21">
        <f t="shared" si="1724"/>
        <v>0</v>
      </c>
      <c r="AEY122" s="21"/>
      <c r="AEZ122" s="21">
        <f t="shared" si="1724"/>
        <v>0</v>
      </c>
      <c r="AFA122" s="21"/>
      <c r="AFB122" s="21">
        <f t="shared" si="1724"/>
        <v>0</v>
      </c>
      <c r="AFC122" s="21"/>
      <c r="AFD122" s="21">
        <f t="shared" si="1724"/>
        <v>0</v>
      </c>
      <c r="AFE122" s="21"/>
      <c r="AFF122" s="21">
        <f t="shared" si="1725"/>
        <v>0</v>
      </c>
      <c r="AFG122" s="21"/>
      <c r="AFH122" s="21">
        <f t="shared" si="1725"/>
        <v>0</v>
      </c>
      <c r="AFI122" s="21"/>
      <c r="AFJ122" s="21">
        <f t="shared" si="1725"/>
        <v>0</v>
      </c>
      <c r="AFK122" s="21"/>
      <c r="AFL122" s="21">
        <f t="shared" si="1725"/>
        <v>0</v>
      </c>
      <c r="AFM122" s="21"/>
      <c r="AFN122" s="21">
        <f t="shared" si="1726"/>
        <v>0</v>
      </c>
      <c r="AFO122" s="21"/>
      <c r="AFP122" s="21">
        <f t="shared" si="1726"/>
        <v>0</v>
      </c>
      <c r="AFQ122" s="21"/>
      <c r="AFR122" s="21">
        <f t="shared" si="1726"/>
        <v>0</v>
      </c>
      <c r="AFS122" s="21"/>
      <c r="AFT122" s="21">
        <f t="shared" si="1726"/>
        <v>0</v>
      </c>
      <c r="AFU122" s="21"/>
      <c r="AFV122" s="21">
        <f t="shared" si="1726"/>
        <v>0</v>
      </c>
      <c r="AFW122" s="21"/>
      <c r="AFX122" s="21">
        <f t="shared" si="1727"/>
        <v>0</v>
      </c>
      <c r="AFY122" s="21"/>
      <c r="AFZ122" s="21">
        <f t="shared" si="1727"/>
        <v>0</v>
      </c>
      <c r="AGA122" s="21"/>
      <c r="AGB122" s="21">
        <f t="shared" si="1727"/>
        <v>0</v>
      </c>
      <c r="AGC122" s="21"/>
      <c r="AGD122" s="21">
        <f t="shared" si="1727"/>
        <v>0</v>
      </c>
      <c r="AGE122" s="21"/>
      <c r="AGF122" s="21">
        <f t="shared" si="1728"/>
        <v>0</v>
      </c>
      <c r="AGG122" s="21"/>
      <c r="AGH122" s="21">
        <f t="shared" si="1728"/>
        <v>0</v>
      </c>
      <c r="AGI122" s="21"/>
      <c r="AGJ122" s="21">
        <f t="shared" si="1728"/>
        <v>0</v>
      </c>
      <c r="AGK122" s="21"/>
      <c r="AGL122" s="21">
        <f t="shared" si="1728"/>
        <v>0</v>
      </c>
      <c r="AGM122" s="21"/>
      <c r="AGN122" s="21">
        <f t="shared" si="1728"/>
        <v>0</v>
      </c>
      <c r="AGO122" s="21"/>
      <c r="AGP122" s="21">
        <f t="shared" si="1729"/>
        <v>0</v>
      </c>
      <c r="AGQ122" s="21"/>
      <c r="AGR122" s="21">
        <f t="shared" si="1729"/>
        <v>0</v>
      </c>
      <c r="AGS122" s="21"/>
      <c r="AGT122" s="21">
        <f t="shared" si="1729"/>
        <v>0</v>
      </c>
      <c r="AGU122" s="21"/>
      <c r="AGV122" s="21">
        <f t="shared" si="1729"/>
        <v>0</v>
      </c>
      <c r="AGW122" s="21"/>
      <c r="AGX122" s="21">
        <f t="shared" si="1730"/>
        <v>0</v>
      </c>
      <c r="AGY122" s="21"/>
      <c r="AGZ122" s="21">
        <f t="shared" si="1730"/>
        <v>0</v>
      </c>
      <c r="AHA122" s="21"/>
      <c r="AHB122" s="21">
        <f t="shared" si="1730"/>
        <v>0</v>
      </c>
      <c r="AHC122" s="21"/>
      <c r="AHD122" s="21">
        <f t="shared" si="1730"/>
        <v>0</v>
      </c>
      <c r="AHE122" s="21"/>
      <c r="AHF122" s="21">
        <f t="shared" si="1730"/>
        <v>0</v>
      </c>
      <c r="AHG122" s="21"/>
      <c r="AHH122" s="21">
        <f t="shared" si="1731"/>
        <v>0</v>
      </c>
      <c r="AHI122" s="21"/>
      <c r="AHJ122" s="21">
        <f t="shared" si="1731"/>
        <v>0</v>
      </c>
      <c r="AHK122" s="21"/>
      <c r="AHL122" s="21">
        <f t="shared" si="1731"/>
        <v>0</v>
      </c>
      <c r="AHM122" s="21"/>
      <c r="AHN122" s="21">
        <f t="shared" si="1731"/>
        <v>0</v>
      </c>
      <c r="AHO122" s="21"/>
      <c r="AHP122" s="21">
        <f t="shared" si="1732"/>
        <v>0</v>
      </c>
      <c r="AHQ122" s="21"/>
      <c r="AHR122" s="21">
        <f t="shared" si="1732"/>
        <v>0</v>
      </c>
      <c r="AHS122" s="21"/>
      <c r="AHT122" s="21">
        <f t="shared" si="1732"/>
        <v>0</v>
      </c>
      <c r="AHU122" s="21"/>
      <c r="AHV122" s="21">
        <f t="shared" si="1732"/>
        <v>0</v>
      </c>
      <c r="AHW122" s="21"/>
      <c r="AHX122" s="21">
        <f t="shared" si="1732"/>
        <v>0</v>
      </c>
      <c r="AHY122" s="21"/>
      <c r="AHZ122" s="21">
        <f t="shared" si="1733"/>
        <v>0</v>
      </c>
      <c r="AIA122" s="21"/>
      <c r="AIB122" s="21">
        <f t="shared" si="1733"/>
        <v>0</v>
      </c>
      <c r="AIC122" s="21"/>
      <c r="AID122" s="21">
        <f t="shared" si="1733"/>
        <v>0</v>
      </c>
      <c r="AIE122" s="21"/>
      <c r="AIF122" s="21">
        <f t="shared" si="1733"/>
        <v>0</v>
      </c>
      <c r="AIG122" s="21"/>
      <c r="AIH122" s="21">
        <f t="shared" si="1734"/>
        <v>0</v>
      </c>
      <c r="AII122" s="21"/>
      <c r="AIJ122" s="21">
        <f t="shared" si="1734"/>
        <v>0</v>
      </c>
      <c r="AIK122" s="21"/>
      <c r="AIL122" s="21">
        <f t="shared" si="1734"/>
        <v>0</v>
      </c>
      <c r="AIM122" s="21"/>
      <c r="AIN122" s="21">
        <f t="shared" si="1734"/>
        <v>0</v>
      </c>
      <c r="AIO122" s="21"/>
      <c r="AIP122" s="21">
        <f t="shared" si="1734"/>
        <v>0</v>
      </c>
      <c r="AIQ122" s="21"/>
      <c r="AIR122" s="21">
        <f t="shared" si="1735"/>
        <v>0</v>
      </c>
      <c r="AIS122" s="21"/>
      <c r="AIT122" s="21">
        <f t="shared" si="1735"/>
        <v>0</v>
      </c>
      <c r="AIU122" s="21"/>
      <c r="AIV122" s="21">
        <f t="shared" si="1735"/>
        <v>0</v>
      </c>
      <c r="AIW122" s="21"/>
      <c r="AIX122" s="21">
        <f t="shared" si="1735"/>
        <v>0</v>
      </c>
      <c r="AIY122" s="21"/>
      <c r="AIZ122" s="21">
        <f t="shared" si="1689"/>
        <v>0</v>
      </c>
      <c r="AJA122" s="21"/>
    </row>
    <row r="123" spans="2:937" ht="13.5" customHeight="1" x14ac:dyDescent="0.25">
      <c r="B123" s="31">
        <v>118</v>
      </c>
      <c r="C123" s="192" t="s">
        <v>209</v>
      </c>
      <c r="D123" s="67" t="s">
        <v>174</v>
      </c>
      <c r="E123" s="194" t="s">
        <v>404</v>
      </c>
      <c r="F123" s="194" t="str">
        <f>_xlfn.XLOOKUP(D123,'WTG PH-III'!$D$5:$D$198,'WTG PH-III'!$B$5:$B$198,0,0,1)</f>
        <v>PSS-14</v>
      </c>
      <c r="G123" s="22" t="s">
        <v>537</v>
      </c>
      <c r="H123" s="22" t="s">
        <v>541</v>
      </c>
      <c r="I123" s="61">
        <v>10</v>
      </c>
      <c r="J123" s="21">
        <v>253</v>
      </c>
      <c r="K123" s="21">
        <f t="shared" si="1458"/>
        <v>253.00000000000006</v>
      </c>
      <c r="L123" s="21">
        <f t="shared" si="1459"/>
        <v>253</v>
      </c>
      <c r="M123" s="21">
        <f t="shared" si="1460"/>
        <v>0</v>
      </c>
      <c r="N123" s="95">
        <f>VLOOKUP(D123,'WTG PH-III'!$D$5:$U$198,17,0)</f>
        <v>45788</v>
      </c>
      <c r="O123" s="95">
        <f>VLOOKUP(D123,'WTG PH-III'!$D$5:$U$198,18,0)</f>
        <v>45797</v>
      </c>
      <c r="P123" s="21">
        <f>IF($J123&gt;0,IF(AND(P$3&gt;=$N123,P$3&lt;=$O123),$J123/($O123-$N123+1),0),0)</f>
        <v>0</v>
      </c>
      <c r="Q123" s="21"/>
      <c r="R123" s="21">
        <f t="shared" si="1462"/>
        <v>0</v>
      </c>
      <c r="S123" s="21"/>
      <c r="T123" s="21">
        <f t="shared" si="1463"/>
        <v>0</v>
      </c>
      <c r="U123" s="21"/>
      <c r="V123" s="21">
        <f t="shared" si="1464"/>
        <v>0</v>
      </c>
      <c r="W123" s="21"/>
      <c r="X123" s="21">
        <f t="shared" si="1465"/>
        <v>0</v>
      </c>
      <c r="Y123" s="21"/>
      <c r="Z123" s="21">
        <f t="shared" si="1466"/>
        <v>0</v>
      </c>
      <c r="AA123" s="21"/>
      <c r="AB123" s="21">
        <f t="shared" si="1467"/>
        <v>0</v>
      </c>
      <c r="AC123" s="21"/>
      <c r="AD123" s="21">
        <f t="shared" si="1468"/>
        <v>0</v>
      </c>
      <c r="AE123" s="21"/>
      <c r="AF123" s="21">
        <f t="shared" si="1469"/>
        <v>0</v>
      </c>
      <c r="AG123" s="21"/>
      <c r="AH123" s="21">
        <f t="shared" si="1470"/>
        <v>0</v>
      </c>
      <c r="AI123" s="21"/>
      <c r="AJ123" s="21">
        <f t="shared" si="1471"/>
        <v>0</v>
      </c>
      <c r="AK123" s="21"/>
      <c r="AL123" s="21">
        <f t="shared" si="1472"/>
        <v>0</v>
      </c>
      <c r="AM123" s="21"/>
      <c r="AN123" s="21">
        <f t="shared" si="1473"/>
        <v>0</v>
      </c>
      <c r="AO123" s="21"/>
      <c r="AP123" s="21">
        <f t="shared" si="1474"/>
        <v>0</v>
      </c>
      <c r="AQ123" s="21"/>
      <c r="AR123" s="21">
        <f t="shared" si="1475"/>
        <v>0</v>
      </c>
      <c r="AS123" s="21"/>
      <c r="AT123" s="21">
        <f t="shared" si="1476"/>
        <v>0</v>
      </c>
      <c r="AU123" s="21"/>
      <c r="AV123" s="21">
        <f t="shared" si="1477"/>
        <v>0</v>
      </c>
      <c r="AW123" s="21"/>
      <c r="AX123" s="21">
        <f t="shared" si="1478"/>
        <v>0</v>
      </c>
      <c r="AY123" s="21"/>
      <c r="AZ123" s="21">
        <f t="shared" si="1479"/>
        <v>0</v>
      </c>
      <c r="BA123" s="21"/>
      <c r="BB123" s="21">
        <f t="shared" si="1480"/>
        <v>0</v>
      </c>
      <c r="BC123" s="21"/>
      <c r="BD123" s="21">
        <f t="shared" si="1481"/>
        <v>0</v>
      </c>
      <c r="BE123" s="21"/>
      <c r="BF123" s="21">
        <f t="shared" si="1482"/>
        <v>0</v>
      </c>
      <c r="BG123" s="21"/>
      <c r="BH123" s="21">
        <f t="shared" si="1483"/>
        <v>0</v>
      </c>
      <c r="BI123" s="21"/>
      <c r="BJ123" s="21">
        <f t="shared" si="1484"/>
        <v>0</v>
      </c>
      <c r="BK123" s="21"/>
      <c r="BL123" s="21">
        <f t="shared" si="1485"/>
        <v>0</v>
      </c>
      <c r="BM123" s="21"/>
      <c r="BN123" s="21">
        <f t="shared" si="1486"/>
        <v>0</v>
      </c>
      <c r="BO123" s="21"/>
      <c r="BP123" s="21">
        <f t="shared" si="1487"/>
        <v>0</v>
      </c>
      <c r="BQ123" s="21"/>
      <c r="BR123" s="21">
        <f t="shared" si="1488"/>
        <v>0</v>
      </c>
      <c r="BS123" s="21"/>
      <c r="BT123" s="21">
        <f t="shared" si="1489"/>
        <v>0</v>
      </c>
      <c r="BU123" s="21"/>
      <c r="BV123" s="21">
        <f t="shared" si="1490"/>
        <v>0</v>
      </c>
      <c r="BW123" s="21"/>
      <c r="BX123" s="21">
        <f t="shared" si="1491"/>
        <v>0</v>
      </c>
      <c r="BY123" s="21"/>
      <c r="BZ123" s="21">
        <f t="shared" si="1492"/>
        <v>0</v>
      </c>
      <c r="CA123" s="21"/>
      <c r="CB123" s="21">
        <f t="shared" si="1493"/>
        <v>0</v>
      </c>
      <c r="CC123" s="21"/>
      <c r="CD123" s="21">
        <f t="shared" si="1494"/>
        <v>0</v>
      </c>
      <c r="CE123" s="21"/>
      <c r="CF123" s="21">
        <f t="shared" si="1495"/>
        <v>0</v>
      </c>
      <c r="CG123" s="21"/>
      <c r="CH123" s="21">
        <f t="shared" si="1496"/>
        <v>0</v>
      </c>
      <c r="CI123" s="21"/>
      <c r="CJ123" s="21">
        <f t="shared" si="1497"/>
        <v>0</v>
      </c>
      <c r="CK123" s="21"/>
      <c r="CL123" s="21">
        <f t="shared" si="1498"/>
        <v>0</v>
      </c>
      <c r="CM123" s="21"/>
      <c r="CN123" s="21">
        <f t="shared" si="1499"/>
        <v>0</v>
      </c>
      <c r="CO123" s="21"/>
      <c r="CP123" s="21">
        <f t="shared" si="1500"/>
        <v>0</v>
      </c>
      <c r="CQ123" s="21"/>
      <c r="CR123" s="21">
        <f t="shared" si="1501"/>
        <v>0</v>
      </c>
      <c r="CS123" s="21"/>
      <c r="CT123" s="21">
        <f t="shared" si="1502"/>
        <v>0</v>
      </c>
      <c r="CU123" s="21"/>
      <c r="CV123" s="21">
        <f t="shared" si="1503"/>
        <v>0</v>
      </c>
      <c r="CW123" s="21"/>
      <c r="CX123" s="21">
        <f t="shared" si="1504"/>
        <v>0</v>
      </c>
      <c r="CY123" s="21"/>
      <c r="CZ123" s="21">
        <f t="shared" si="1505"/>
        <v>0</v>
      </c>
      <c r="DA123" s="21"/>
      <c r="DB123" s="21">
        <f t="shared" si="1506"/>
        <v>0</v>
      </c>
      <c r="DC123" s="21"/>
      <c r="DD123" s="21">
        <f t="shared" si="1507"/>
        <v>0</v>
      </c>
      <c r="DE123" s="21"/>
      <c r="DF123" s="21">
        <f t="shared" si="1508"/>
        <v>0</v>
      </c>
      <c r="DG123" s="21"/>
      <c r="DH123" s="21">
        <f t="shared" si="1509"/>
        <v>0</v>
      </c>
      <c r="DI123" s="21"/>
      <c r="DJ123" s="21">
        <f t="shared" si="1510"/>
        <v>0</v>
      </c>
      <c r="DK123" s="21"/>
      <c r="DL123" s="21">
        <f t="shared" si="1511"/>
        <v>0</v>
      </c>
      <c r="DM123" s="21"/>
      <c r="DN123" s="21">
        <f t="shared" si="1512"/>
        <v>0</v>
      </c>
      <c r="DO123" s="21"/>
      <c r="DP123" s="21">
        <f t="shared" si="1513"/>
        <v>0</v>
      </c>
      <c r="DQ123" s="21"/>
      <c r="DR123" s="21">
        <f t="shared" si="1514"/>
        <v>0</v>
      </c>
      <c r="DS123" s="21"/>
      <c r="DT123" s="21">
        <f t="shared" si="1515"/>
        <v>0</v>
      </c>
      <c r="DU123" s="21"/>
      <c r="DV123" s="21">
        <f t="shared" si="1516"/>
        <v>0</v>
      </c>
      <c r="DW123" s="21"/>
      <c r="DX123" s="21">
        <f t="shared" si="1517"/>
        <v>0</v>
      </c>
      <c r="DY123" s="21"/>
      <c r="DZ123" s="21">
        <f t="shared" si="1518"/>
        <v>0</v>
      </c>
      <c r="EA123" s="21"/>
      <c r="EB123" s="21">
        <f t="shared" si="1519"/>
        <v>0</v>
      </c>
      <c r="EC123" s="21"/>
      <c r="ED123" s="21">
        <f t="shared" si="1520"/>
        <v>0</v>
      </c>
      <c r="EE123" s="21"/>
      <c r="EF123" s="21">
        <f t="shared" si="1521"/>
        <v>0</v>
      </c>
      <c r="EG123" s="21"/>
      <c r="EH123" s="21">
        <f t="shared" si="1522"/>
        <v>0</v>
      </c>
      <c r="EI123" s="21"/>
      <c r="EJ123" s="21">
        <f t="shared" si="1523"/>
        <v>0</v>
      </c>
      <c r="EK123" s="21"/>
      <c r="EL123" s="21">
        <f t="shared" si="1524"/>
        <v>0</v>
      </c>
      <c r="EM123" s="21"/>
      <c r="EN123" s="21">
        <f t="shared" si="1525"/>
        <v>0</v>
      </c>
      <c r="EO123" s="21"/>
      <c r="EP123" s="21">
        <f t="shared" si="1526"/>
        <v>0</v>
      </c>
      <c r="EQ123" s="21"/>
      <c r="ER123" s="21">
        <f t="shared" si="1527"/>
        <v>0</v>
      </c>
      <c r="ES123" s="21"/>
      <c r="ET123" s="21">
        <f t="shared" si="1528"/>
        <v>0</v>
      </c>
      <c r="EU123" s="21"/>
      <c r="EV123" s="21">
        <f t="shared" si="1529"/>
        <v>0</v>
      </c>
      <c r="EW123" s="21"/>
      <c r="EX123" s="21">
        <f t="shared" si="1530"/>
        <v>0</v>
      </c>
      <c r="EY123" s="21"/>
      <c r="EZ123" s="21">
        <f t="shared" si="1531"/>
        <v>0</v>
      </c>
      <c r="FA123" s="21"/>
      <c r="FB123" s="21">
        <f t="shared" si="1532"/>
        <v>0</v>
      </c>
      <c r="FC123" s="21"/>
      <c r="FD123" s="21">
        <f t="shared" si="1533"/>
        <v>0</v>
      </c>
      <c r="FE123" s="21"/>
      <c r="FF123" s="21">
        <f t="shared" si="1534"/>
        <v>0</v>
      </c>
      <c r="FG123" s="21"/>
      <c r="FH123" s="21">
        <f t="shared" si="1535"/>
        <v>0</v>
      </c>
      <c r="FI123" s="21"/>
      <c r="FJ123" s="21">
        <f t="shared" si="1536"/>
        <v>0</v>
      </c>
      <c r="FK123" s="21"/>
      <c r="FL123" s="21">
        <f t="shared" si="1537"/>
        <v>0</v>
      </c>
      <c r="FM123" s="21"/>
      <c r="FN123" s="21">
        <f t="shared" si="1538"/>
        <v>0</v>
      </c>
      <c r="FO123" s="21"/>
      <c r="FP123" s="21">
        <f t="shared" si="1539"/>
        <v>0</v>
      </c>
      <c r="FQ123" s="21"/>
      <c r="FR123" s="21">
        <f t="shared" si="1540"/>
        <v>0</v>
      </c>
      <c r="FS123" s="21"/>
      <c r="FT123" s="21">
        <f t="shared" si="1541"/>
        <v>0</v>
      </c>
      <c r="FU123" s="21"/>
      <c r="FV123" s="21">
        <f t="shared" si="1542"/>
        <v>0</v>
      </c>
      <c r="FW123" s="21"/>
      <c r="FX123" s="21">
        <f t="shared" si="1543"/>
        <v>0</v>
      </c>
      <c r="FY123" s="21"/>
      <c r="FZ123" s="21">
        <f t="shared" si="1544"/>
        <v>0</v>
      </c>
      <c r="GA123" s="21"/>
      <c r="GB123" s="21">
        <f t="shared" si="1545"/>
        <v>0</v>
      </c>
      <c r="GC123" s="21"/>
      <c r="GD123" s="21">
        <f t="shared" si="1546"/>
        <v>0</v>
      </c>
      <c r="GE123" s="21"/>
      <c r="GF123" s="21">
        <f t="shared" si="1547"/>
        <v>0</v>
      </c>
      <c r="GG123" s="21"/>
      <c r="GH123" s="21">
        <f t="shared" si="1548"/>
        <v>0</v>
      </c>
      <c r="GI123" s="21"/>
      <c r="GJ123" s="21">
        <f t="shared" si="1549"/>
        <v>0</v>
      </c>
      <c r="GK123" s="21"/>
      <c r="GL123" s="21">
        <f t="shared" si="1550"/>
        <v>0</v>
      </c>
      <c r="GM123" s="21"/>
      <c r="GN123" s="21">
        <f t="shared" si="1551"/>
        <v>0</v>
      </c>
      <c r="GO123" s="21"/>
      <c r="GP123" s="21">
        <f t="shared" si="1552"/>
        <v>0</v>
      </c>
      <c r="GQ123" s="21"/>
      <c r="GR123" s="21">
        <f t="shared" si="1553"/>
        <v>0</v>
      </c>
      <c r="GS123" s="21"/>
      <c r="GT123" s="21">
        <f t="shared" si="1554"/>
        <v>0</v>
      </c>
      <c r="GU123" s="21"/>
      <c r="GV123" s="21">
        <f t="shared" si="1555"/>
        <v>0</v>
      </c>
      <c r="GW123" s="21"/>
      <c r="GX123" s="21">
        <f t="shared" si="1556"/>
        <v>0</v>
      </c>
      <c r="GY123" s="21"/>
      <c r="GZ123" s="21">
        <f t="shared" si="1557"/>
        <v>0</v>
      </c>
      <c r="HA123" s="21"/>
      <c r="HB123" s="21">
        <f t="shared" si="1558"/>
        <v>0</v>
      </c>
      <c r="HC123" s="21"/>
      <c r="HD123" s="21">
        <f t="shared" si="1559"/>
        <v>0</v>
      </c>
      <c r="HE123" s="21"/>
      <c r="HF123" s="21">
        <f t="shared" si="1560"/>
        <v>0</v>
      </c>
      <c r="HG123" s="21"/>
      <c r="HH123" s="21">
        <f t="shared" si="1561"/>
        <v>0</v>
      </c>
      <c r="HI123" s="21"/>
      <c r="HJ123" s="21">
        <f t="shared" si="1562"/>
        <v>0</v>
      </c>
      <c r="HK123" s="21"/>
      <c r="HL123" s="21">
        <f t="shared" si="1563"/>
        <v>0</v>
      </c>
      <c r="HM123" s="21"/>
      <c r="HN123" s="21">
        <f t="shared" si="1564"/>
        <v>0</v>
      </c>
      <c r="HO123" s="21"/>
      <c r="HP123" s="21">
        <f t="shared" si="1565"/>
        <v>0</v>
      </c>
      <c r="HQ123" s="21"/>
      <c r="HR123" s="21">
        <f t="shared" si="1566"/>
        <v>0</v>
      </c>
      <c r="HS123" s="21"/>
      <c r="HT123" s="21">
        <f t="shared" si="1567"/>
        <v>0</v>
      </c>
      <c r="HU123" s="21"/>
      <c r="HV123" s="21">
        <f t="shared" si="1568"/>
        <v>0</v>
      </c>
      <c r="HW123" s="21"/>
      <c r="HX123" s="21">
        <f t="shared" si="1569"/>
        <v>0</v>
      </c>
      <c r="HY123" s="21"/>
      <c r="HZ123" s="21">
        <f t="shared" si="1570"/>
        <v>0</v>
      </c>
      <c r="IA123" s="21"/>
      <c r="IB123" s="21">
        <f t="shared" si="1571"/>
        <v>0</v>
      </c>
      <c r="IC123" s="21"/>
      <c r="ID123" s="21">
        <f t="shared" si="1572"/>
        <v>0</v>
      </c>
      <c r="IE123" s="21"/>
      <c r="IF123" s="21">
        <f t="shared" si="1573"/>
        <v>0</v>
      </c>
      <c r="IG123" s="21"/>
      <c r="IH123" s="21">
        <f t="shared" si="1574"/>
        <v>0</v>
      </c>
      <c r="II123" s="21"/>
      <c r="IJ123" s="21">
        <f t="shared" si="1575"/>
        <v>0</v>
      </c>
      <c r="IK123" s="21"/>
      <c r="IL123" s="21">
        <f t="shared" si="1576"/>
        <v>0</v>
      </c>
      <c r="IM123" s="21"/>
      <c r="IN123" s="21">
        <f t="shared" si="1577"/>
        <v>0</v>
      </c>
      <c r="IO123" s="21"/>
      <c r="IP123" s="21">
        <f t="shared" si="1578"/>
        <v>0</v>
      </c>
      <c r="IQ123" s="21"/>
      <c r="IR123" s="21">
        <f t="shared" si="1579"/>
        <v>0</v>
      </c>
      <c r="IS123" s="21"/>
      <c r="IT123" s="21">
        <f t="shared" si="1580"/>
        <v>0</v>
      </c>
      <c r="IU123" s="21"/>
      <c r="IV123" s="21">
        <f t="shared" si="1581"/>
        <v>0</v>
      </c>
      <c r="IW123" s="21"/>
      <c r="IX123" s="21">
        <f t="shared" si="1582"/>
        <v>0</v>
      </c>
      <c r="IY123" s="21"/>
      <c r="IZ123" s="21">
        <f t="shared" si="1583"/>
        <v>0</v>
      </c>
      <c r="JA123" s="21"/>
      <c r="JB123" s="21">
        <f t="shared" si="1584"/>
        <v>0</v>
      </c>
      <c r="JC123" s="21"/>
      <c r="JD123" s="21">
        <f t="shared" si="1585"/>
        <v>0</v>
      </c>
      <c r="JE123" s="21"/>
      <c r="JF123" s="21">
        <f t="shared" si="1586"/>
        <v>0</v>
      </c>
      <c r="JG123" s="21"/>
      <c r="JH123" s="21">
        <f t="shared" si="1587"/>
        <v>0</v>
      </c>
      <c r="JI123" s="21"/>
      <c r="JJ123" s="21">
        <f t="shared" si="1588"/>
        <v>0</v>
      </c>
      <c r="JK123" s="21"/>
      <c r="JL123" s="21">
        <f t="shared" si="1589"/>
        <v>0</v>
      </c>
      <c r="JM123" s="21"/>
      <c r="JN123" s="21">
        <f t="shared" si="1590"/>
        <v>0</v>
      </c>
      <c r="JO123" s="21"/>
      <c r="JP123" s="21">
        <f t="shared" si="1591"/>
        <v>0</v>
      </c>
      <c r="JQ123" s="21"/>
      <c r="JR123" s="21">
        <f t="shared" si="1592"/>
        <v>0</v>
      </c>
      <c r="JS123" s="21"/>
      <c r="JT123" s="21">
        <f t="shared" si="1593"/>
        <v>0</v>
      </c>
      <c r="JU123" s="21"/>
      <c r="JV123" s="21">
        <f t="shared" si="1594"/>
        <v>0</v>
      </c>
      <c r="JW123" s="21"/>
      <c r="JX123" s="21">
        <f t="shared" si="1595"/>
        <v>0</v>
      </c>
      <c r="JY123" s="21"/>
      <c r="JZ123" s="21">
        <f t="shared" si="1596"/>
        <v>0</v>
      </c>
      <c r="KA123" s="21"/>
      <c r="KB123" s="21">
        <f t="shared" si="1597"/>
        <v>0</v>
      </c>
      <c r="KC123" s="21"/>
      <c r="KD123" s="21">
        <f t="shared" si="1598"/>
        <v>0</v>
      </c>
      <c r="KE123" s="21"/>
      <c r="KF123" s="21">
        <f t="shared" si="1599"/>
        <v>0</v>
      </c>
      <c r="KG123" s="21"/>
      <c r="KH123" s="21">
        <f t="shared" si="1600"/>
        <v>0</v>
      </c>
      <c r="KI123" s="21"/>
      <c r="KJ123" s="21">
        <f t="shared" si="1601"/>
        <v>0</v>
      </c>
      <c r="KK123" s="21"/>
      <c r="KL123" s="21">
        <f t="shared" si="1602"/>
        <v>0</v>
      </c>
      <c r="KM123" s="21"/>
      <c r="KN123" s="21">
        <f t="shared" si="1603"/>
        <v>0</v>
      </c>
      <c r="KO123" s="21"/>
      <c r="KP123" s="21">
        <f t="shared" si="1604"/>
        <v>0</v>
      </c>
      <c r="KQ123" s="21"/>
      <c r="KR123" s="21">
        <f t="shared" si="1605"/>
        <v>25.3</v>
      </c>
      <c r="KS123" s="21"/>
      <c r="KT123" s="21">
        <f t="shared" si="1606"/>
        <v>25.3</v>
      </c>
      <c r="KU123" s="21"/>
      <c r="KV123" s="21">
        <f t="shared" si="1607"/>
        <v>25.3</v>
      </c>
      <c r="KW123" s="21"/>
      <c r="KX123" s="21">
        <f t="shared" si="1608"/>
        <v>25.3</v>
      </c>
      <c r="KY123" s="21"/>
      <c r="KZ123" s="21">
        <f t="shared" si="1609"/>
        <v>25.3</v>
      </c>
      <c r="LA123" s="21"/>
      <c r="LB123" s="21">
        <f t="shared" si="1610"/>
        <v>25.3</v>
      </c>
      <c r="LC123" s="21"/>
      <c r="LD123" s="21">
        <f t="shared" si="1611"/>
        <v>25.3</v>
      </c>
      <c r="LE123" s="21"/>
      <c r="LF123" s="21">
        <f t="shared" si="1612"/>
        <v>25.3</v>
      </c>
      <c r="LG123" s="21"/>
      <c r="LH123" s="21">
        <f t="shared" si="1613"/>
        <v>25.3</v>
      </c>
      <c r="LI123" s="21"/>
      <c r="LJ123" s="21">
        <f t="shared" si="1614"/>
        <v>25.3</v>
      </c>
      <c r="LK123" s="21"/>
      <c r="LL123" s="21">
        <f t="shared" si="1615"/>
        <v>0</v>
      </c>
      <c r="LM123" s="21"/>
      <c r="LN123" s="21">
        <f t="shared" si="1616"/>
        <v>0</v>
      </c>
      <c r="LO123" s="21"/>
      <c r="LP123" s="21">
        <f t="shared" si="1617"/>
        <v>0</v>
      </c>
      <c r="LQ123" s="21"/>
      <c r="LR123" s="21">
        <f t="shared" si="1618"/>
        <v>0</v>
      </c>
      <c r="LS123" s="21"/>
      <c r="LT123" s="21">
        <f t="shared" si="1619"/>
        <v>0</v>
      </c>
      <c r="LU123" s="21"/>
      <c r="LV123" s="21">
        <f t="shared" si="1620"/>
        <v>0</v>
      </c>
      <c r="LW123" s="21"/>
      <c r="LX123" s="21">
        <f t="shared" si="1621"/>
        <v>0</v>
      </c>
      <c r="LY123" s="21"/>
      <c r="LZ123" s="21">
        <f t="shared" si="1622"/>
        <v>0</v>
      </c>
      <c r="MA123" s="21"/>
      <c r="MB123" s="21">
        <f t="shared" si="1623"/>
        <v>0</v>
      </c>
      <c r="MC123" s="21"/>
      <c r="MD123" s="21">
        <f t="shared" si="1624"/>
        <v>0</v>
      </c>
      <c r="ME123" s="21"/>
      <c r="MF123" s="21">
        <f t="shared" si="1625"/>
        <v>0</v>
      </c>
      <c r="MG123" s="21"/>
      <c r="MH123" s="21">
        <f t="shared" si="1626"/>
        <v>0</v>
      </c>
      <c r="MI123" s="21"/>
      <c r="MJ123" s="21">
        <f t="shared" si="1627"/>
        <v>0</v>
      </c>
      <c r="MK123" s="21"/>
      <c r="ML123" s="21">
        <f t="shared" si="1628"/>
        <v>0</v>
      </c>
      <c r="MM123" s="21"/>
      <c r="MN123" s="21">
        <f t="shared" si="1629"/>
        <v>0</v>
      </c>
      <c r="MO123" s="21"/>
      <c r="MP123" s="21">
        <f t="shared" si="1630"/>
        <v>0</v>
      </c>
      <c r="MQ123" s="21"/>
      <c r="MR123" s="21">
        <f t="shared" si="1631"/>
        <v>0</v>
      </c>
      <c r="MS123" s="21"/>
      <c r="MT123" s="21">
        <f t="shared" si="1632"/>
        <v>0</v>
      </c>
      <c r="MU123" s="21"/>
      <c r="MV123" s="21">
        <f t="shared" si="1633"/>
        <v>0</v>
      </c>
      <c r="MW123" s="21"/>
      <c r="MX123" s="21">
        <f t="shared" si="1634"/>
        <v>0</v>
      </c>
      <c r="MY123" s="21"/>
      <c r="MZ123" s="21">
        <f t="shared" si="1635"/>
        <v>0</v>
      </c>
      <c r="NA123" s="21"/>
      <c r="NB123" s="21">
        <f t="shared" si="1636"/>
        <v>0</v>
      </c>
      <c r="NC123" s="21"/>
      <c r="ND123" s="21">
        <f t="shared" si="1637"/>
        <v>0</v>
      </c>
      <c r="NE123" s="21"/>
      <c r="NF123" s="21">
        <f t="shared" si="1638"/>
        <v>0</v>
      </c>
      <c r="NG123" s="21"/>
      <c r="NH123" s="21">
        <f t="shared" si="1639"/>
        <v>0</v>
      </c>
      <c r="NI123" s="21"/>
      <c r="NJ123" s="21">
        <f t="shared" si="1640"/>
        <v>0</v>
      </c>
      <c r="NK123" s="21"/>
      <c r="NL123" s="21">
        <f t="shared" si="1641"/>
        <v>0</v>
      </c>
      <c r="NM123" s="21"/>
      <c r="NN123" s="21">
        <f t="shared" si="1642"/>
        <v>0</v>
      </c>
      <c r="NO123" s="21"/>
      <c r="NP123" s="21">
        <f t="shared" si="1643"/>
        <v>0</v>
      </c>
      <c r="NQ123" s="21"/>
      <c r="NR123" s="21">
        <f t="shared" si="1644"/>
        <v>0</v>
      </c>
      <c r="NS123" s="21"/>
      <c r="NT123" s="21">
        <f t="shared" si="1645"/>
        <v>0</v>
      </c>
      <c r="NU123" s="21"/>
      <c r="NV123" s="21">
        <f t="shared" si="1646"/>
        <v>0</v>
      </c>
      <c r="NW123" s="21"/>
      <c r="NX123" s="21">
        <f t="shared" si="1647"/>
        <v>0</v>
      </c>
      <c r="NY123" s="21"/>
      <c r="NZ123" s="21">
        <f t="shared" si="1648"/>
        <v>0</v>
      </c>
      <c r="OA123" s="21"/>
      <c r="OB123" s="21">
        <f t="shared" si="1649"/>
        <v>0</v>
      </c>
      <c r="OC123" s="21"/>
      <c r="OD123" s="21">
        <f t="shared" si="1650"/>
        <v>0</v>
      </c>
      <c r="OE123" s="21"/>
      <c r="OF123" s="21">
        <f t="shared" si="1651"/>
        <v>0</v>
      </c>
      <c r="OG123" s="21"/>
      <c r="OH123" s="21">
        <f t="shared" si="1652"/>
        <v>0</v>
      </c>
      <c r="OI123" s="21"/>
      <c r="OJ123" s="21">
        <f t="shared" si="1653"/>
        <v>0</v>
      </c>
      <c r="OK123" s="21"/>
      <c r="OL123" s="21">
        <f t="shared" si="1654"/>
        <v>0</v>
      </c>
      <c r="OM123" s="21"/>
      <c r="ON123" s="21">
        <f t="shared" si="1655"/>
        <v>0</v>
      </c>
      <c r="OO123" s="21"/>
      <c r="OP123" s="21">
        <f t="shared" si="1655"/>
        <v>0</v>
      </c>
      <c r="OQ123" s="21"/>
      <c r="OR123" s="21">
        <f t="shared" si="1655"/>
        <v>0</v>
      </c>
      <c r="OS123" s="21"/>
      <c r="OT123" s="21">
        <f t="shared" si="1655"/>
        <v>0</v>
      </c>
      <c r="OU123" s="21"/>
      <c r="OV123" s="21">
        <f t="shared" si="1655"/>
        <v>0</v>
      </c>
      <c r="OW123" s="21"/>
      <c r="OX123" s="21">
        <f t="shared" si="1655"/>
        <v>0</v>
      </c>
      <c r="OY123" s="21"/>
      <c r="OZ123" s="21">
        <f t="shared" si="1655"/>
        <v>0</v>
      </c>
      <c r="PA123" s="21"/>
      <c r="PB123" s="21">
        <f t="shared" si="1656"/>
        <v>0</v>
      </c>
      <c r="PC123" s="21"/>
      <c r="PD123" s="21">
        <f t="shared" si="1656"/>
        <v>0</v>
      </c>
      <c r="PE123" s="21"/>
      <c r="PF123" s="21">
        <f t="shared" si="1656"/>
        <v>0</v>
      </c>
      <c r="PG123" s="21"/>
      <c r="PH123" s="21">
        <f t="shared" si="1656"/>
        <v>0</v>
      </c>
      <c r="PI123" s="21"/>
      <c r="PJ123" s="21">
        <f t="shared" si="1656"/>
        <v>0</v>
      </c>
      <c r="PK123" s="21"/>
      <c r="PL123" s="21">
        <f t="shared" si="1656"/>
        <v>0</v>
      </c>
      <c r="PM123" s="21"/>
      <c r="PN123" s="21">
        <f t="shared" si="1657"/>
        <v>0</v>
      </c>
      <c r="PO123" s="21"/>
      <c r="PP123" s="21">
        <f t="shared" si="1657"/>
        <v>0</v>
      </c>
      <c r="PQ123" s="21"/>
      <c r="PR123" s="21">
        <f t="shared" si="1657"/>
        <v>0</v>
      </c>
      <c r="PS123" s="21"/>
      <c r="PT123" s="21">
        <f t="shared" si="1657"/>
        <v>0</v>
      </c>
      <c r="PU123" s="21"/>
      <c r="PV123" s="21">
        <f t="shared" si="1657"/>
        <v>0</v>
      </c>
      <c r="PW123" s="21"/>
      <c r="PX123" s="21">
        <f t="shared" si="1657"/>
        <v>0</v>
      </c>
      <c r="PY123" s="21"/>
      <c r="PZ123" s="21">
        <f t="shared" si="1658"/>
        <v>0</v>
      </c>
      <c r="QA123" s="21"/>
      <c r="QB123" s="21">
        <f t="shared" si="1658"/>
        <v>0</v>
      </c>
      <c r="QC123" s="21"/>
      <c r="QD123" s="21">
        <f t="shared" si="1658"/>
        <v>0</v>
      </c>
      <c r="QE123" s="21"/>
      <c r="QF123" s="21">
        <f t="shared" si="1658"/>
        <v>0</v>
      </c>
      <c r="QG123" s="21"/>
      <c r="QH123" s="21">
        <f t="shared" si="1658"/>
        <v>0</v>
      </c>
      <c r="QI123" s="21"/>
      <c r="QJ123" s="21">
        <f t="shared" si="1658"/>
        <v>0</v>
      </c>
      <c r="QK123" s="21"/>
      <c r="QL123" s="21">
        <f t="shared" si="1659"/>
        <v>0</v>
      </c>
      <c r="QM123" s="21"/>
      <c r="QN123" s="21">
        <f t="shared" si="1659"/>
        <v>0</v>
      </c>
      <c r="QO123" s="21"/>
      <c r="QP123" s="21">
        <f t="shared" si="1659"/>
        <v>0</v>
      </c>
      <c r="QQ123" s="21"/>
      <c r="QR123" s="21">
        <f t="shared" si="1659"/>
        <v>0</v>
      </c>
      <c r="QS123" s="21"/>
      <c r="QT123" s="21">
        <f t="shared" si="1659"/>
        <v>0</v>
      </c>
      <c r="QU123" s="21"/>
      <c r="QV123" s="21">
        <f t="shared" si="1659"/>
        <v>0</v>
      </c>
      <c r="QW123" s="21"/>
      <c r="QX123" s="21">
        <f t="shared" si="1660"/>
        <v>0</v>
      </c>
      <c r="QY123" s="21"/>
      <c r="QZ123" s="21">
        <f t="shared" si="1660"/>
        <v>0</v>
      </c>
      <c r="RA123" s="21"/>
      <c r="RB123" s="21">
        <f t="shared" si="1660"/>
        <v>0</v>
      </c>
      <c r="RC123" s="21"/>
      <c r="RD123" s="21">
        <f t="shared" si="1660"/>
        <v>0</v>
      </c>
      <c r="RE123" s="21"/>
      <c r="RF123" s="21">
        <f t="shared" si="1660"/>
        <v>0</v>
      </c>
      <c r="RG123" s="21"/>
      <c r="RH123" s="21">
        <f t="shared" si="1660"/>
        <v>0</v>
      </c>
      <c r="RI123" s="21"/>
      <c r="RJ123" s="21">
        <f t="shared" si="1332"/>
        <v>0</v>
      </c>
      <c r="RK123" s="21"/>
      <c r="RL123" s="21">
        <f t="shared" si="1333"/>
        <v>0</v>
      </c>
      <c r="RM123" s="21"/>
      <c r="RN123" s="21">
        <f t="shared" si="1334"/>
        <v>0</v>
      </c>
      <c r="RO123" s="21"/>
      <c r="RP123" s="21">
        <f t="shared" si="1335"/>
        <v>0</v>
      </c>
      <c r="RQ123" s="21"/>
      <c r="RR123" s="21">
        <f t="shared" si="1336"/>
        <v>0</v>
      </c>
      <c r="RS123" s="21"/>
      <c r="RT123" s="21">
        <f t="shared" si="1337"/>
        <v>0</v>
      </c>
      <c r="RU123" s="21"/>
      <c r="RV123" s="21">
        <f t="shared" si="1338"/>
        <v>0</v>
      </c>
      <c r="RW123" s="21"/>
      <c r="RX123" s="21">
        <f t="shared" si="1339"/>
        <v>0</v>
      </c>
      <c r="RY123" s="21"/>
      <c r="RZ123" s="21">
        <f t="shared" si="1340"/>
        <v>0</v>
      </c>
      <c r="SA123" s="21"/>
      <c r="SB123" s="21">
        <f t="shared" si="1341"/>
        <v>0</v>
      </c>
      <c r="SC123" s="21"/>
      <c r="SD123" s="21">
        <f t="shared" si="1342"/>
        <v>0</v>
      </c>
      <c r="SE123" s="21"/>
      <c r="SF123" s="21">
        <f t="shared" si="1343"/>
        <v>0</v>
      </c>
      <c r="SG123" s="21"/>
      <c r="SH123" s="21">
        <f t="shared" si="1344"/>
        <v>0</v>
      </c>
      <c r="SI123" s="21"/>
      <c r="SJ123" s="21">
        <f t="shared" si="1345"/>
        <v>0</v>
      </c>
      <c r="SK123" s="21"/>
      <c r="SL123" s="21">
        <f t="shared" si="1346"/>
        <v>0</v>
      </c>
      <c r="SM123" s="21"/>
      <c r="SN123" s="21">
        <f t="shared" si="1661"/>
        <v>0</v>
      </c>
      <c r="SO123" s="21"/>
      <c r="SP123" s="21">
        <f t="shared" si="1348"/>
        <v>0</v>
      </c>
      <c r="SQ123" s="21"/>
      <c r="SR123" s="21">
        <f t="shared" si="1349"/>
        <v>0</v>
      </c>
      <c r="SS123" s="21"/>
      <c r="ST123" s="21">
        <f t="shared" si="1350"/>
        <v>0</v>
      </c>
      <c r="SU123" s="21"/>
      <c r="SV123" s="21">
        <f t="shared" si="1351"/>
        <v>0</v>
      </c>
      <c r="SW123" s="21"/>
      <c r="SX123" s="21">
        <f t="shared" si="1352"/>
        <v>0</v>
      </c>
      <c r="SY123" s="21"/>
      <c r="SZ123" s="21">
        <f t="shared" si="1353"/>
        <v>0</v>
      </c>
      <c r="TA123" s="21"/>
      <c r="TB123" s="21">
        <f t="shared" si="1354"/>
        <v>0</v>
      </c>
      <c r="TC123" s="21"/>
      <c r="TD123" s="21">
        <f t="shared" si="1662"/>
        <v>0</v>
      </c>
      <c r="TE123" s="21"/>
      <c r="TF123" s="21">
        <f t="shared" si="1356"/>
        <v>0</v>
      </c>
      <c r="TG123" s="21"/>
      <c r="TH123" s="21">
        <f t="shared" si="1357"/>
        <v>0</v>
      </c>
      <c r="TI123" s="21"/>
      <c r="TJ123" s="21">
        <f t="shared" si="1358"/>
        <v>0</v>
      </c>
      <c r="TK123" s="21"/>
      <c r="TL123" s="21">
        <f t="shared" si="1663"/>
        <v>0</v>
      </c>
      <c r="TM123" s="21"/>
      <c r="TN123" s="21">
        <f t="shared" si="1664"/>
        <v>0</v>
      </c>
      <c r="TO123" s="21"/>
      <c r="TP123" s="21">
        <f t="shared" si="1665"/>
        <v>0</v>
      </c>
      <c r="TQ123" s="21"/>
      <c r="TR123" s="21">
        <f t="shared" si="1666"/>
        <v>0</v>
      </c>
      <c r="TS123" s="21"/>
      <c r="TT123" s="21">
        <f t="shared" si="1667"/>
        <v>0</v>
      </c>
      <c r="TU123" s="21"/>
      <c r="TV123" s="21">
        <f t="shared" si="1668"/>
        <v>0</v>
      </c>
      <c r="TW123" s="21"/>
      <c r="TX123" s="21">
        <f t="shared" si="1669"/>
        <v>0</v>
      </c>
      <c r="TY123" s="21"/>
      <c r="TZ123" s="21">
        <f t="shared" si="1670"/>
        <v>0</v>
      </c>
      <c r="UA123" s="21"/>
      <c r="UB123" s="21">
        <f t="shared" si="1671"/>
        <v>0</v>
      </c>
      <c r="UC123" s="21"/>
      <c r="UD123" s="21">
        <f t="shared" si="1672"/>
        <v>0</v>
      </c>
      <c r="UE123" s="21"/>
      <c r="UF123" s="21">
        <f t="shared" si="1673"/>
        <v>0</v>
      </c>
      <c r="UG123" s="21"/>
      <c r="UH123" s="21">
        <f t="shared" si="1370"/>
        <v>0</v>
      </c>
      <c r="UI123" s="21"/>
      <c r="UJ123" s="21">
        <f t="shared" si="1674"/>
        <v>0</v>
      </c>
      <c r="UK123" s="21"/>
      <c r="UL123" s="21">
        <f t="shared" si="1675"/>
        <v>0</v>
      </c>
      <c r="UM123" s="21"/>
      <c r="UN123" s="21">
        <f t="shared" si="1676"/>
        <v>0</v>
      </c>
      <c r="UO123" s="21"/>
      <c r="UP123" s="21">
        <f t="shared" si="1677"/>
        <v>0</v>
      </c>
      <c r="UQ123" s="21"/>
      <c r="UR123" s="21">
        <f t="shared" si="1678"/>
        <v>0</v>
      </c>
      <c r="US123" s="21"/>
      <c r="UT123" s="21">
        <f t="shared" si="1679"/>
        <v>0</v>
      </c>
      <c r="UU123" s="21"/>
      <c r="UV123" s="21">
        <f t="shared" si="1377"/>
        <v>0</v>
      </c>
      <c r="UW123" s="21"/>
      <c r="UX123" s="21">
        <f t="shared" si="1680"/>
        <v>0</v>
      </c>
      <c r="UY123" s="21"/>
      <c r="UZ123" s="21">
        <f t="shared" si="1379"/>
        <v>0</v>
      </c>
      <c r="VA123" s="21"/>
      <c r="VB123" s="21">
        <f t="shared" si="1681"/>
        <v>0</v>
      </c>
      <c r="VC123" s="21"/>
      <c r="VD123" s="21">
        <f t="shared" si="1682"/>
        <v>0</v>
      </c>
      <c r="VE123" s="21"/>
      <c r="VF123" s="21">
        <f t="shared" si="1683"/>
        <v>0</v>
      </c>
      <c r="VG123" s="21"/>
      <c r="VH123" s="21">
        <f t="shared" si="1684"/>
        <v>0</v>
      </c>
      <c r="VI123" s="21"/>
      <c r="VJ123" s="21">
        <f t="shared" si="1685"/>
        <v>0</v>
      </c>
      <c r="VK123" s="21"/>
      <c r="VL123" s="21">
        <f t="shared" si="1686"/>
        <v>0</v>
      </c>
      <c r="VM123" s="21"/>
      <c r="VN123" s="21">
        <f t="shared" si="1687"/>
        <v>0</v>
      </c>
      <c r="VO123" s="21"/>
      <c r="VP123" s="21">
        <f t="shared" si="1688"/>
        <v>0</v>
      </c>
      <c r="VQ123" s="21"/>
      <c r="VR123" s="21">
        <f t="shared" si="1655"/>
        <v>0</v>
      </c>
      <c r="VS123" s="21"/>
      <c r="VT123" s="21">
        <f t="shared" si="1689"/>
        <v>0</v>
      </c>
      <c r="VU123" s="21"/>
      <c r="VV123" s="21">
        <f t="shared" si="1689"/>
        <v>0</v>
      </c>
      <c r="VW123" s="21"/>
      <c r="VX123" s="21">
        <f t="shared" si="1690"/>
        <v>0</v>
      </c>
      <c r="VY123" s="21"/>
      <c r="VZ123" s="21">
        <f t="shared" si="1690"/>
        <v>0</v>
      </c>
      <c r="WA123" s="21"/>
      <c r="WB123" s="21">
        <f t="shared" si="1690"/>
        <v>0</v>
      </c>
      <c r="WC123" s="21"/>
      <c r="WD123" s="21">
        <f t="shared" si="1690"/>
        <v>0</v>
      </c>
      <c r="WE123" s="21"/>
      <c r="WF123" s="21">
        <f t="shared" si="1690"/>
        <v>0</v>
      </c>
      <c r="WG123" s="21"/>
      <c r="WH123" s="21">
        <f t="shared" si="1690"/>
        <v>0</v>
      </c>
      <c r="WI123" s="21"/>
      <c r="WJ123" s="21">
        <f t="shared" si="1690"/>
        <v>0</v>
      </c>
      <c r="WK123" s="21"/>
      <c r="WL123" s="21">
        <f t="shared" si="1690"/>
        <v>0</v>
      </c>
      <c r="WM123" s="21"/>
      <c r="WN123" s="21">
        <f t="shared" si="1691"/>
        <v>0</v>
      </c>
      <c r="WO123" s="21"/>
      <c r="WP123" s="21">
        <f t="shared" si="1691"/>
        <v>0</v>
      </c>
      <c r="WQ123" s="21"/>
      <c r="WR123" s="21">
        <f t="shared" si="1691"/>
        <v>0</v>
      </c>
      <c r="WS123" s="21"/>
      <c r="WT123" s="21">
        <f t="shared" si="1691"/>
        <v>0</v>
      </c>
      <c r="WU123" s="21"/>
      <c r="WV123" s="21">
        <f t="shared" si="1691"/>
        <v>0</v>
      </c>
      <c r="WW123" s="21"/>
      <c r="WX123" s="21">
        <f t="shared" si="1691"/>
        <v>0</v>
      </c>
      <c r="WY123" s="21"/>
      <c r="WZ123" s="21">
        <f t="shared" si="1691"/>
        <v>0</v>
      </c>
      <c r="XA123" s="21"/>
      <c r="XB123" s="21">
        <f t="shared" si="1691"/>
        <v>0</v>
      </c>
      <c r="XC123" s="21"/>
      <c r="XD123" s="21">
        <f t="shared" si="1692"/>
        <v>0</v>
      </c>
      <c r="XE123" s="21"/>
      <c r="XF123" s="21">
        <f t="shared" si="1692"/>
        <v>0</v>
      </c>
      <c r="XG123" s="21"/>
      <c r="XH123" s="21">
        <f t="shared" si="1692"/>
        <v>0</v>
      </c>
      <c r="XI123" s="21"/>
      <c r="XJ123" s="21">
        <f t="shared" si="1692"/>
        <v>0</v>
      </c>
      <c r="XK123" s="21"/>
      <c r="XL123" s="21">
        <f t="shared" si="1692"/>
        <v>0</v>
      </c>
      <c r="XM123" s="21"/>
      <c r="XN123" s="21">
        <f t="shared" si="1692"/>
        <v>0</v>
      </c>
      <c r="XO123" s="21"/>
      <c r="XP123" s="21">
        <f t="shared" si="1692"/>
        <v>0</v>
      </c>
      <c r="XQ123" s="21"/>
      <c r="XR123" s="21">
        <f t="shared" si="1692"/>
        <v>0</v>
      </c>
      <c r="XS123" s="21"/>
      <c r="XT123" s="21">
        <f t="shared" si="1736"/>
        <v>0</v>
      </c>
      <c r="XU123" s="21"/>
      <c r="XV123" s="21">
        <f t="shared" si="1736"/>
        <v>0</v>
      </c>
      <c r="XW123" s="21"/>
      <c r="XX123" s="21">
        <f t="shared" si="1736"/>
        <v>0</v>
      </c>
      <c r="XY123" s="21"/>
      <c r="XZ123" s="21">
        <f t="shared" si="1736"/>
        <v>0</v>
      </c>
      <c r="YA123" s="21"/>
      <c r="YB123" s="21">
        <f t="shared" si="1392"/>
        <v>0</v>
      </c>
      <c r="YC123" s="21"/>
      <c r="YD123" s="21">
        <f t="shared" si="1393"/>
        <v>0</v>
      </c>
      <c r="YE123" s="21"/>
      <c r="YF123" s="21">
        <f t="shared" si="1394"/>
        <v>0</v>
      </c>
      <c r="YG123" s="21"/>
      <c r="YH123" s="21">
        <f t="shared" si="1395"/>
        <v>0</v>
      </c>
      <c r="YI123" s="21"/>
      <c r="YJ123" s="21">
        <f t="shared" si="1396"/>
        <v>0</v>
      </c>
      <c r="YK123" s="21"/>
      <c r="YL123" s="21">
        <f t="shared" si="1397"/>
        <v>0</v>
      </c>
      <c r="YM123" s="21"/>
      <c r="YN123" s="21">
        <f t="shared" si="1398"/>
        <v>0</v>
      </c>
      <c r="YO123" s="21"/>
      <c r="YP123" s="21">
        <f t="shared" si="1399"/>
        <v>0</v>
      </c>
      <c r="YQ123" s="21"/>
      <c r="YR123" s="21">
        <f t="shared" si="1400"/>
        <v>0</v>
      </c>
      <c r="YS123" s="21"/>
      <c r="YT123" s="21">
        <f t="shared" si="1693"/>
        <v>0</v>
      </c>
      <c r="YU123" s="21"/>
      <c r="YV123" s="21">
        <f t="shared" si="1402"/>
        <v>0</v>
      </c>
      <c r="YW123" s="21"/>
      <c r="YX123" s="21">
        <f t="shared" si="1403"/>
        <v>0</v>
      </c>
      <c r="YY123" s="21"/>
      <c r="YZ123" s="21">
        <f t="shared" si="1689"/>
        <v>0</v>
      </c>
      <c r="ZA123" s="21"/>
      <c r="ZB123" s="21">
        <f t="shared" si="1404"/>
        <v>0</v>
      </c>
      <c r="ZC123" s="21"/>
      <c r="ZD123" s="21">
        <f t="shared" si="1405"/>
        <v>0</v>
      </c>
      <c r="ZE123" s="21"/>
      <c r="ZF123" s="21">
        <f t="shared" si="1406"/>
        <v>0</v>
      </c>
      <c r="ZG123" s="21"/>
      <c r="ZH123" s="21">
        <f t="shared" si="1694"/>
        <v>0</v>
      </c>
      <c r="ZI123" s="21"/>
      <c r="ZJ123" s="21">
        <f t="shared" si="1408"/>
        <v>0</v>
      </c>
      <c r="ZK123" s="21"/>
      <c r="ZL123" s="21">
        <f t="shared" si="1409"/>
        <v>0</v>
      </c>
      <c r="ZM123" s="21"/>
      <c r="ZN123" s="21">
        <f t="shared" si="1695"/>
        <v>0</v>
      </c>
      <c r="ZO123" s="21"/>
      <c r="ZP123" s="21">
        <f t="shared" si="1411"/>
        <v>0</v>
      </c>
      <c r="ZQ123" s="21"/>
      <c r="ZR123" s="21">
        <f t="shared" si="1412"/>
        <v>0</v>
      </c>
      <c r="ZS123" s="21"/>
      <c r="ZT123" s="21">
        <f t="shared" si="1689"/>
        <v>0</v>
      </c>
      <c r="ZU123" s="21"/>
      <c r="ZV123" s="21">
        <f t="shared" si="1696"/>
        <v>0</v>
      </c>
      <c r="ZW123" s="21"/>
      <c r="ZX123" s="21">
        <f t="shared" si="1697"/>
        <v>0</v>
      </c>
      <c r="ZY123" s="21"/>
      <c r="ZZ123" s="21">
        <f t="shared" si="1697"/>
        <v>0</v>
      </c>
      <c r="AAA123" s="21"/>
      <c r="AAB123" s="21">
        <f t="shared" si="1698"/>
        <v>0</v>
      </c>
      <c r="AAC123" s="21"/>
      <c r="AAD123" s="21">
        <f t="shared" si="1698"/>
        <v>0</v>
      </c>
      <c r="AAE123" s="21"/>
      <c r="AAF123" s="21">
        <f t="shared" si="1699"/>
        <v>0</v>
      </c>
      <c r="AAG123" s="21"/>
      <c r="AAH123" s="21">
        <f t="shared" si="1699"/>
        <v>0</v>
      </c>
      <c r="AAI123" s="21"/>
      <c r="AAJ123" s="21">
        <f t="shared" si="1700"/>
        <v>0</v>
      </c>
      <c r="AAK123" s="21"/>
      <c r="AAL123" s="21">
        <f t="shared" si="1700"/>
        <v>0</v>
      </c>
      <c r="AAM123" s="21"/>
      <c r="AAN123" s="21">
        <f t="shared" si="1701"/>
        <v>0</v>
      </c>
      <c r="AAO123" s="21"/>
      <c r="AAP123" s="21">
        <f t="shared" si="1701"/>
        <v>0</v>
      </c>
      <c r="AAQ123" s="21"/>
      <c r="AAR123" s="21">
        <f t="shared" si="1702"/>
        <v>0</v>
      </c>
      <c r="AAS123" s="21"/>
      <c r="AAT123" s="21">
        <f t="shared" si="1702"/>
        <v>0</v>
      </c>
      <c r="AAU123" s="21"/>
      <c r="AAV123" s="21">
        <f t="shared" si="1703"/>
        <v>0</v>
      </c>
      <c r="AAW123" s="21"/>
      <c r="AAX123" s="21">
        <f t="shared" si="1703"/>
        <v>0</v>
      </c>
      <c r="AAY123" s="21"/>
      <c r="AAZ123" s="21">
        <f t="shared" si="1704"/>
        <v>0</v>
      </c>
      <c r="ABA123" s="21"/>
      <c r="ABB123" s="21">
        <f t="shared" si="1704"/>
        <v>0</v>
      </c>
      <c r="ABC123" s="21"/>
      <c r="ABD123" s="21">
        <f t="shared" si="1705"/>
        <v>0</v>
      </c>
      <c r="ABE123" s="21"/>
      <c r="ABF123" s="21">
        <f t="shared" si="1705"/>
        <v>0</v>
      </c>
      <c r="ABG123" s="21"/>
      <c r="ABH123" s="21">
        <f t="shared" si="1706"/>
        <v>0</v>
      </c>
      <c r="ABI123" s="21"/>
      <c r="ABJ123" s="21">
        <f t="shared" si="1706"/>
        <v>0</v>
      </c>
      <c r="ABK123" s="21"/>
      <c r="ABL123" s="21">
        <f t="shared" si="1707"/>
        <v>0</v>
      </c>
      <c r="ABM123" s="21"/>
      <c r="ABN123" s="21">
        <f t="shared" si="1707"/>
        <v>0</v>
      </c>
      <c r="ABO123" s="21"/>
      <c r="ABP123" s="21">
        <f t="shared" si="1708"/>
        <v>0</v>
      </c>
      <c r="ABQ123" s="21"/>
      <c r="ABR123" s="21">
        <f t="shared" si="1708"/>
        <v>0</v>
      </c>
      <c r="ABS123" s="21"/>
      <c r="ABT123" s="21">
        <f t="shared" si="1709"/>
        <v>0</v>
      </c>
      <c r="ABU123" s="21"/>
      <c r="ABV123" s="21">
        <f t="shared" si="1709"/>
        <v>0</v>
      </c>
      <c r="ABW123" s="21"/>
      <c r="ABX123" s="21">
        <f t="shared" si="1710"/>
        <v>0</v>
      </c>
      <c r="ABY123" s="21"/>
      <c r="ABZ123" s="21">
        <f t="shared" si="1710"/>
        <v>0</v>
      </c>
      <c r="ACA123" s="21"/>
      <c r="ACB123" s="21">
        <f t="shared" si="1711"/>
        <v>0</v>
      </c>
      <c r="ACC123" s="21"/>
      <c r="ACD123" s="21">
        <f t="shared" si="1711"/>
        <v>0</v>
      </c>
      <c r="ACE123" s="21"/>
      <c r="ACF123" s="21">
        <f t="shared" si="1712"/>
        <v>0</v>
      </c>
      <c r="ACG123" s="21"/>
      <c r="ACH123" s="21">
        <f t="shared" si="1712"/>
        <v>0</v>
      </c>
      <c r="ACI123" s="21"/>
      <c r="ACJ123" s="21">
        <f t="shared" si="1713"/>
        <v>0</v>
      </c>
      <c r="ACK123" s="21"/>
      <c r="ACL123" s="21">
        <f t="shared" si="1713"/>
        <v>0</v>
      </c>
      <c r="ACM123" s="21"/>
      <c r="ACN123" s="21">
        <f t="shared" si="1714"/>
        <v>0</v>
      </c>
      <c r="ACO123" s="21"/>
      <c r="ACP123" s="21">
        <f t="shared" si="1714"/>
        <v>0</v>
      </c>
      <c r="ACQ123" s="21"/>
      <c r="ACR123" s="21">
        <f t="shared" si="1715"/>
        <v>0</v>
      </c>
      <c r="ACS123" s="21"/>
      <c r="ACT123" s="21">
        <f t="shared" si="1715"/>
        <v>0</v>
      </c>
      <c r="ACU123" s="21"/>
      <c r="ACV123" s="21">
        <f t="shared" si="1716"/>
        <v>0</v>
      </c>
      <c r="ACW123" s="21"/>
      <c r="ACX123" s="21">
        <f t="shared" si="1716"/>
        <v>0</v>
      </c>
      <c r="ACY123" s="21"/>
      <c r="ACZ123" s="21">
        <f t="shared" si="1717"/>
        <v>0</v>
      </c>
      <c r="ADA123" s="21"/>
      <c r="ADB123" s="21">
        <f t="shared" si="1717"/>
        <v>0</v>
      </c>
      <c r="ADC123" s="21"/>
      <c r="ADD123" s="21">
        <f t="shared" si="1718"/>
        <v>0</v>
      </c>
      <c r="ADE123" s="21"/>
      <c r="ADF123" s="21">
        <f t="shared" si="1718"/>
        <v>0</v>
      </c>
      <c r="ADG123" s="21"/>
      <c r="ADH123" s="21">
        <f t="shared" si="1719"/>
        <v>0</v>
      </c>
      <c r="ADI123" s="21"/>
      <c r="ADJ123" s="21">
        <f t="shared" si="1719"/>
        <v>0</v>
      </c>
      <c r="ADK123" s="21"/>
      <c r="ADL123" s="21">
        <f t="shared" si="1720"/>
        <v>0</v>
      </c>
      <c r="ADM123" s="21"/>
      <c r="ADN123" s="21">
        <f t="shared" si="1720"/>
        <v>0</v>
      </c>
      <c r="ADO123" s="21"/>
      <c r="ADP123" s="21">
        <f t="shared" si="1720"/>
        <v>0</v>
      </c>
      <c r="ADQ123" s="21"/>
      <c r="ADR123" s="21">
        <f t="shared" si="1720"/>
        <v>0</v>
      </c>
      <c r="ADS123" s="21"/>
      <c r="ADT123" s="21">
        <f t="shared" si="1720"/>
        <v>0</v>
      </c>
      <c r="ADU123" s="21"/>
      <c r="ADV123" s="21">
        <f t="shared" si="1721"/>
        <v>0</v>
      </c>
      <c r="ADW123" s="21"/>
      <c r="ADX123" s="21">
        <f t="shared" si="1721"/>
        <v>0</v>
      </c>
      <c r="ADY123" s="21"/>
      <c r="ADZ123" s="21">
        <f t="shared" si="1721"/>
        <v>0</v>
      </c>
      <c r="AEA123" s="21"/>
      <c r="AEB123" s="21">
        <f t="shared" si="1721"/>
        <v>0</v>
      </c>
      <c r="AEC123" s="21"/>
      <c r="AED123" s="21">
        <f t="shared" si="1722"/>
        <v>0</v>
      </c>
      <c r="AEE123" s="21">
        <v>17</v>
      </c>
      <c r="AEF123" s="21">
        <f t="shared" si="1722"/>
        <v>0</v>
      </c>
      <c r="AEG123" s="21">
        <v>30</v>
      </c>
      <c r="AEH123" s="21">
        <f t="shared" si="1722"/>
        <v>0</v>
      </c>
      <c r="AEI123" s="21">
        <v>38</v>
      </c>
      <c r="AEJ123" s="21">
        <f t="shared" si="1722"/>
        <v>0</v>
      </c>
      <c r="AEK123" s="21">
        <v>30</v>
      </c>
      <c r="AEL123" s="21">
        <f t="shared" si="1722"/>
        <v>0</v>
      </c>
      <c r="AEM123" s="21">
        <v>30</v>
      </c>
      <c r="AEN123" s="21">
        <f t="shared" si="1723"/>
        <v>0</v>
      </c>
      <c r="AEO123" s="21">
        <v>30</v>
      </c>
      <c r="AEP123" s="21">
        <f t="shared" si="1723"/>
        <v>0</v>
      </c>
      <c r="AEQ123" s="21">
        <v>24</v>
      </c>
      <c r="AER123" s="21">
        <f t="shared" si="1723"/>
        <v>0</v>
      </c>
      <c r="AES123" s="21">
        <v>20</v>
      </c>
      <c r="AET123" s="21">
        <f t="shared" si="1723"/>
        <v>0</v>
      </c>
      <c r="AEU123" s="21">
        <v>34</v>
      </c>
      <c r="AEV123" s="21">
        <f t="shared" si="1724"/>
        <v>0</v>
      </c>
      <c r="AEW123" s="21"/>
      <c r="AEX123" s="21">
        <f t="shared" si="1724"/>
        <v>0</v>
      </c>
      <c r="AEY123" s="21"/>
      <c r="AEZ123" s="21">
        <f t="shared" si="1724"/>
        <v>0</v>
      </c>
      <c r="AFA123" s="21"/>
      <c r="AFB123" s="21">
        <f t="shared" si="1724"/>
        <v>0</v>
      </c>
      <c r="AFC123" s="21"/>
      <c r="AFD123" s="21">
        <f t="shared" si="1724"/>
        <v>0</v>
      </c>
      <c r="AFE123" s="21"/>
      <c r="AFF123" s="21">
        <f t="shared" si="1725"/>
        <v>0</v>
      </c>
      <c r="AFG123" s="21"/>
      <c r="AFH123" s="21">
        <f t="shared" si="1725"/>
        <v>0</v>
      </c>
      <c r="AFI123" s="21"/>
      <c r="AFJ123" s="21">
        <f t="shared" si="1725"/>
        <v>0</v>
      </c>
      <c r="AFK123" s="21"/>
      <c r="AFL123" s="21">
        <f t="shared" si="1725"/>
        <v>0</v>
      </c>
      <c r="AFM123" s="21"/>
      <c r="AFN123" s="21">
        <f t="shared" si="1726"/>
        <v>0</v>
      </c>
      <c r="AFO123" s="21"/>
      <c r="AFP123" s="21">
        <f t="shared" si="1726"/>
        <v>0</v>
      </c>
      <c r="AFQ123" s="21"/>
      <c r="AFR123" s="21">
        <f t="shared" si="1726"/>
        <v>0</v>
      </c>
      <c r="AFS123" s="21"/>
      <c r="AFT123" s="21">
        <f t="shared" si="1726"/>
        <v>0</v>
      </c>
      <c r="AFU123" s="21"/>
      <c r="AFV123" s="21">
        <f t="shared" si="1726"/>
        <v>0</v>
      </c>
      <c r="AFW123" s="21"/>
      <c r="AFX123" s="21">
        <f t="shared" si="1727"/>
        <v>0</v>
      </c>
      <c r="AFY123" s="21"/>
      <c r="AFZ123" s="21">
        <f t="shared" si="1727"/>
        <v>0</v>
      </c>
      <c r="AGA123" s="21"/>
      <c r="AGB123" s="21">
        <f t="shared" si="1727"/>
        <v>0</v>
      </c>
      <c r="AGC123" s="21"/>
      <c r="AGD123" s="21">
        <f t="shared" si="1727"/>
        <v>0</v>
      </c>
      <c r="AGE123" s="21"/>
      <c r="AGF123" s="21">
        <f t="shared" si="1728"/>
        <v>0</v>
      </c>
      <c r="AGG123" s="21"/>
      <c r="AGH123" s="21">
        <f t="shared" si="1728"/>
        <v>0</v>
      </c>
      <c r="AGI123" s="21"/>
      <c r="AGJ123" s="21">
        <f t="shared" si="1728"/>
        <v>0</v>
      </c>
      <c r="AGK123" s="21"/>
      <c r="AGL123" s="21">
        <f t="shared" si="1728"/>
        <v>0</v>
      </c>
      <c r="AGM123" s="21"/>
      <c r="AGN123" s="21">
        <f t="shared" si="1728"/>
        <v>0</v>
      </c>
      <c r="AGO123" s="21"/>
      <c r="AGP123" s="21">
        <f t="shared" si="1729"/>
        <v>0</v>
      </c>
      <c r="AGQ123" s="21"/>
      <c r="AGR123" s="21">
        <f t="shared" si="1729"/>
        <v>0</v>
      </c>
      <c r="AGS123" s="21"/>
      <c r="AGT123" s="21">
        <f t="shared" si="1729"/>
        <v>0</v>
      </c>
      <c r="AGU123" s="21"/>
      <c r="AGV123" s="21">
        <f t="shared" si="1729"/>
        <v>0</v>
      </c>
      <c r="AGW123" s="21"/>
      <c r="AGX123" s="21">
        <f t="shared" si="1730"/>
        <v>0</v>
      </c>
      <c r="AGY123" s="21"/>
      <c r="AGZ123" s="21">
        <f t="shared" si="1730"/>
        <v>0</v>
      </c>
      <c r="AHA123" s="21"/>
      <c r="AHB123" s="21">
        <f t="shared" si="1730"/>
        <v>0</v>
      </c>
      <c r="AHC123" s="21"/>
      <c r="AHD123" s="21">
        <f t="shared" si="1730"/>
        <v>0</v>
      </c>
      <c r="AHE123" s="21"/>
      <c r="AHF123" s="21">
        <f t="shared" si="1730"/>
        <v>0</v>
      </c>
      <c r="AHG123" s="21"/>
      <c r="AHH123" s="21">
        <f t="shared" si="1731"/>
        <v>0</v>
      </c>
      <c r="AHI123" s="21"/>
      <c r="AHJ123" s="21">
        <f t="shared" si="1731"/>
        <v>0</v>
      </c>
      <c r="AHK123" s="21"/>
      <c r="AHL123" s="21">
        <f t="shared" si="1731"/>
        <v>0</v>
      </c>
      <c r="AHM123" s="21"/>
      <c r="AHN123" s="21">
        <f t="shared" si="1731"/>
        <v>0</v>
      </c>
      <c r="AHO123" s="21"/>
      <c r="AHP123" s="21">
        <f t="shared" si="1732"/>
        <v>0</v>
      </c>
      <c r="AHQ123" s="21"/>
      <c r="AHR123" s="21">
        <f t="shared" si="1732"/>
        <v>0</v>
      </c>
      <c r="AHS123" s="21"/>
      <c r="AHT123" s="21">
        <f t="shared" si="1732"/>
        <v>0</v>
      </c>
      <c r="AHU123" s="21"/>
      <c r="AHV123" s="21">
        <f t="shared" si="1732"/>
        <v>0</v>
      </c>
      <c r="AHW123" s="21"/>
      <c r="AHX123" s="21">
        <f t="shared" si="1732"/>
        <v>0</v>
      </c>
      <c r="AHY123" s="21"/>
      <c r="AHZ123" s="21">
        <f t="shared" si="1733"/>
        <v>0</v>
      </c>
      <c r="AIA123" s="21"/>
      <c r="AIB123" s="21">
        <f t="shared" si="1733"/>
        <v>0</v>
      </c>
      <c r="AIC123" s="21"/>
      <c r="AID123" s="21">
        <f t="shared" si="1733"/>
        <v>0</v>
      </c>
      <c r="AIE123" s="21"/>
      <c r="AIF123" s="21">
        <f t="shared" si="1733"/>
        <v>0</v>
      </c>
      <c r="AIG123" s="21"/>
      <c r="AIH123" s="21">
        <f t="shared" si="1734"/>
        <v>0</v>
      </c>
      <c r="AII123" s="21"/>
      <c r="AIJ123" s="21">
        <f t="shared" si="1734"/>
        <v>0</v>
      </c>
      <c r="AIK123" s="21"/>
      <c r="AIL123" s="21">
        <f t="shared" si="1734"/>
        <v>0</v>
      </c>
      <c r="AIM123" s="21"/>
      <c r="AIN123" s="21">
        <f t="shared" si="1734"/>
        <v>0</v>
      </c>
      <c r="AIO123" s="21"/>
      <c r="AIP123" s="21">
        <f t="shared" si="1734"/>
        <v>0</v>
      </c>
      <c r="AIQ123" s="21"/>
      <c r="AIR123" s="21">
        <f t="shared" si="1735"/>
        <v>0</v>
      </c>
      <c r="AIS123" s="21"/>
      <c r="AIT123" s="21">
        <f t="shared" si="1735"/>
        <v>0</v>
      </c>
      <c r="AIU123" s="21"/>
      <c r="AIV123" s="21">
        <f t="shared" si="1735"/>
        <v>0</v>
      </c>
      <c r="AIW123" s="21"/>
      <c r="AIX123" s="21">
        <f t="shared" si="1735"/>
        <v>0</v>
      </c>
      <c r="AIY123" s="21"/>
      <c r="AIZ123" s="21">
        <f t="shared" si="1689"/>
        <v>0</v>
      </c>
      <c r="AJA123" s="21"/>
    </row>
    <row r="124" spans="2:937" ht="13.5" customHeight="1" x14ac:dyDescent="0.25">
      <c r="B124" s="31">
        <v>119</v>
      </c>
      <c r="C124" s="192" t="s">
        <v>209</v>
      </c>
      <c r="D124" s="67" t="s">
        <v>175</v>
      </c>
      <c r="E124" s="194" t="s">
        <v>392</v>
      </c>
      <c r="F124" s="194" t="str">
        <f>_xlfn.XLOOKUP(D124,'WTG PH-III'!$D$5:$D$198,'WTG PH-III'!$B$5:$B$198,0,0,1)</f>
        <v>PSS-14</v>
      </c>
      <c r="G124" s="22" t="s">
        <v>537</v>
      </c>
      <c r="H124" s="22" t="s">
        <v>541</v>
      </c>
      <c r="I124" s="61">
        <v>12</v>
      </c>
      <c r="J124" s="21">
        <v>253</v>
      </c>
      <c r="K124" s="21">
        <f t="shared" si="1458"/>
        <v>253</v>
      </c>
      <c r="L124" s="21">
        <f t="shared" si="1459"/>
        <v>253</v>
      </c>
      <c r="M124" s="21">
        <f t="shared" si="1460"/>
        <v>0</v>
      </c>
      <c r="N124" s="95">
        <f>VLOOKUP(D124,'WTG PH-III'!$D$5:$U$198,17,0)</f>
        <v>45827</v>
      </c>
      <c r="O124" s="95">
        <f>VLOOKUP(D124,'WTG PH-III'!$D$5:$U$198,18,0)</f>
        <v>45837</v>
      </c>
      <c r="P124" s="21">
        <f t="shared" si="1461"/>
        <v>0</v>
      </c>
      <c r="Q124" s="21"/>
      <c r="R124" s="21">
        <f t="shared" si="1462"/>
        <v>0</v>
      </c>
      <c r="S124" s="21"/>
      <c r="T124" s="21">
        <f t="shared" si="1463"/>
        <v>0</v>
      </c>
      <c r="U124" s="21"/>
      <c r="V124" s="21">
        <f t="shared" si="1464"/>
        <v>0</v>
      </c>
      <c r="W124" s="21"/>
      <c r="X124" s="21">
        <f t="shared" si="1465"/>
        <v>0</v>
      </c>
      <c r="Y124" s="21"/>
      <c r="Z124" s="21">
        <f t="shared" si="1466"/>
        <v>0</v>
      </c>
      <c r="AA124" s="21"/>
      <c r="AB124" s="21">
        <f t="shared" si="1467"/>
        <v>0</v>
      </c>
      <c r="AC124" s="21"/>
      <c r="AD124" s="21">
        <f t="shared" si="1468"/>
        <v>0</v>
      </c>
      <c r="AE124" s="21"/>
      <c r="AF124" s="21">
        <f t="shared" si="1469"/>
        <v>0</v>
      </c>
      <c r="AG124" s="21"/>
      <c r="AH124" s="21">
        <f t="shared" si="1470"/>
        <v>0</v>
      </c>
      <c r="AI124" s="21"/>
      <c r="AJ124" s="21">
        <f t="shared" si="1471"/>
        <v>0</v>
      </c>
      <c r="AK124" s="21"/>
      <c r="AL124" s="21">
        <f t="shared" si="1472"/>
        <v>0</v>
      </c>
      <c r="AM124" s="21"/>
      <c r="AN124" s="21">
        <f t="shared" si="1473"/>
        <v>0</v>
      </c>
      <c r="AO124" s="21"/>
      <c r="AP124" s="21">
        <f t="shared" si="1474"/>
        <v>0</v>
      </c>
      <c r="AQ124" s="21"/>
      <c r="AR124" s="21">
        <f t="shared" si="1475"/>
        <v>0</v>
      </c>
      <c r="AS124" s="21"/>
      <c r="AT124" s="21">
        <f t="shared" si="1476"/>
        <v>0</v>
      </c>
      <c r="AU124" s="21"/>
      <c r="AV124" s="21">
        <f t="shared" si="1477"/>
        <v>0</v>
      </c>
      <c r="AW124" s="21"/>
      <c r="AX124" s="21">
        <f t="shared" si="1478"/>
        <v>0</v>
      </c>
      <c r="AY124" s="21"/>
      <c r="AZ124" s="21">
        <f t="shared" si="1479"/>
        <v>0</v>
      </c>
      <c r="BA124" s="21"/>
      <c r="BB124" s="21">
        <f t="shared" si="1480"/>
        <v>0</v>
      </c>
      <c r="BC124" s="21"/>
      <c r="BD124" s="21">
        <f t="shared" si="1481"/>
        <v>0</v>
      </c>
      <c r="BE124" s="21"/>
      <c r="BF124" s="21">
        <f t="shared" si="1482"/>
        <v>0</v>
      </c>
      <c r="BG124" s="21"/>
      <c r="BH124" s="21">
        <f t="shared" si="1483"/>
        <v>0</v>
      </c>
      <c r="BI124" s="21"/>
      <c r="BJ124" s="21">
        <f t="shared" si="1484"/>
        <v>0</v>
      </c>
      <c r="BK124" s="21"/>
      <c r="BL124" s="21">
        <f t="shared" si="1485"/>
        <v>0</v>
      </c>
      <c r="BM124" s="21"/>
      <c r="BN124" s="21">
        <f t="shared" si="1486"/>
        <v>0</v>
      </c>
      <c r="BO124" s="21"/>
      <c r="BP124" s="21">
        <f t="shared" si="1487"/>
        <v>0</v>
      </c>
      <c r="BQ124" s="21"/>
      <c r="BR124" s="21">
        <f t="shared" si="1488"/>
        <v>0</v>
      </c>
      <c r="BS124" s="21"/>
      <c r="BT124" s="21">
        <f t="shared" si="1489"/>
        <v>0</v>
      </c>
      <c r="BU124" s="21"/>
      <c r="BV124" s="21">
        <f t="shared" si="1490"/>
        <v>0</v>
      </c>
      <c r="BW124" s="21"/>
      <c r="BX124" s="21">
        <f t="shared" si="1491"/>
        <v>0</v>
      </c>
      <c r="BY124" s="21"/>
      <c r="BZ124" s="21">
        <f t="shared" si="1492"/>
        <v>0</v>
      </c>
      <c r="CA124" s="21"/>
      <c r="CB124" s="21">
        <f t="shared" si="1493"/>
        <v>0</v>
      </c>
      <c r="CC124" s="21"/>
      <c r="CD124" s="21">
        <f t="shared" si="1494"/>
        <v>0</v>
      </c>
      <c r="CE124" s="21"/>
      <c r="CF124" s="21">
        <f t="shared" si="1495"/>
        <v>0</v>
      </c>
      <c r="CG124" s="21"/>
      <c r="CH124" s="21">
        <f t="shared" si="1496"/>
        <v>0</v>
      </c>
      <c r="CI124" s="21"/>
      <c r="CJ124" s="21">
        <f t="shared" si="1497"/>
        <v>0</v>
      </c>
      <c r="CK124" s="21"/>
      <c r="CL124" s="21">
        <f t="shared" si="1498"/>
        <v>0</v>
      </c>
      <c r="CM124" s="21"/>
      <c r="CN124" s="21">
        <f t="shared" si="1499"/>
        <v>0</v>
      </c>
      <c r="CO124" s="21"/>
      <c r="CP124" s="21">
        <f t="shared" si="1500"/>
        <v>0</v>
      </c>
      <c r="CQ124" s="21"/>
      <c r="CR124" s="21">
        <f t="shared" si="1501"/>
        <v>0</v>
      </c>
      <c r="CS124" s="21"/>
      <c r="CT124" s="21">
        <f t="shared" si="1502"/>
        <v>0</v>
      </c>
      <c r="CU124" s="21"/>
      <c r="CV124" s="21">
        <f t="shared" si="1503"/>
        <v>0</v>
      </c>
      <c r="CW124" s="21"/>
      <c r="CX124" s="21">
        <f t="shared" si="1504"/>
        <v>0</v>
      </c>
      <c r="CY124" s="21"/>
      <c r="CZ124" s="21">
        <f t="shared" si="1505"/>
        <v>0</v>
      </c>
      <c r="DA124" s="21"/>
      <c r="DB124" s="21">
        <f t="shared" si="1506"/>
        <v>0</v>
      </c>
      <c r="DC124" s="21"/>
      <c r="DD124" s="21">
        <f t="shared" si="1507"/>
        <v>0</v>
      </c>
      <c r="DE124" s="21"/>
      <c r="DF124" s="21">
        <f t="shared" si="1508"/>
        <v>0</v>
      </c>
      <c r="DG124" s="21"/>
      <c r="DH124" s="21">
        <f t="shared" si="1509"/>
        <v>0</v>
      </c>
      <c r="DI124" s="21"/>
      <c r="DJ124" s="21">
        <f t="shared" si="1510"/>
        <v>0</v>
      </c>
      <c r="DK124" s="21"/>
      <c r="DL124" s="21">
        <f t="shared" si="1511"/>
        <v>0</v>
      </c>
      <c r="DM124" s="21"/>
      <c r="DN124" s="21">
        <f t="shared" si="1512"/>
        <v>0</v>
      </c>
      <c r="DO124" s="21"/>
      <c r="DP124" s="21">
        <f t="shared" si="1513"/>
        <v>0</v>
      </c>
      <c r="DQ124" s="21"/>
      <c r="DR124" s="21">
        <f t="shared" si="1514"/>
        <v>0</v>
      </c>
      <c r="DS124" s="21"/>
      <c r="DT124" s="21">
        <f t="shared" si="1515"/>
        <v>0</v>
      </c>
      <c r="DU124" s="21"/>
      <c r="DV124" s="21">
        <f t="shared" si="1516"/>
        <v>0</v>
      </c>
      <c r="DW124" s="21"/>
      <c r="DX124" s="21">
        <f t="shared" si="1517"/>
        <v>0</v>
      </c>
      <c r="DY124" s="21"/>
      <c r="DZ124" s="21">
        <f t="shared" si="1518"/>
        <v>0</v>
      </c>
      <c r="EA124" s="21"/>
      <c r="EB124" s="21">
        <f t="shared" si="1519"/>
        <v>0</v>
      </c>
      <c r="EC124" s="21"/>
      <c r="ED124" s="21">
        <f t="shared" si="1520"/>
        <v>0</v>
      </c>
      <c r="EE124" s="21"/>
      <c r="EF124" s="21">
        <f t="shared" si="1521"/>
        <v>0</v>
      </c>
      <c r="EG124" s="21"/>
      <c r="EH124" s="21">
        <f t="shared" si="1522"/>
        <v>0</v>
      </c>
      <c r="EI124" s="21"/>
      <c r="EJ124" s="21">
        <f t="shared" si="1523"/>
        <v>0</v>
      </c>
      <c r="EK124" s="21"/>
      <c r="EL124" s="21">
        <f t="shared" si="1524"/>
        <v>0</v>
      </c>
      <c r="EM124" s="21"/>
      <c r="EN124" s="21">
        <f t="shared" si="1525"/>
        <v>0</v>
      </c>
      <c r="EO124" s="21"/>
      <c r="EP124" s="21">
        <f t="shared" si="1526"/>
        <v>0</v>
      </c>
      <c r="EQ124" s="21"/>
      <c r="ER124" s="21">
        <f t="shared" si="1527"/>
        <v>0</v>
      </c>
      <c r="ES124" s="21"/>
      <c r="ET124" s="21">
        <f t="shared" si="1528"/>
        <v>0</v>
      </c>
      <c r="EU124" s="21"/>
      <c r="EV124" s="21">
        <f t="shared" si="1529"/>
        <v>0</v>
      </c>
      <c r="EW124" s="21"/>
      <c r="EX124" s="21">
        <f t="shared" si="1530"/>
        <v>0</v>
      </c>
      <c r="EY124" s="21"/>
      <c r="EZ124" s="21">
        <f t="shared" si="1531"/>
        <v>0</v>
      </c>
      <c r="FA124" s="21"/>
      <c r="FB124" s="21">
        <f t="shared" si="1532"/>
        <v>0</v>
      </c>
      <c r="FC124" s="21"/>
      <c r="FD124" s="21">
        <f t="shared" si="1533"/>
        <v>0</v>
      </c>
      <c r="FE124" s="21"/>
      <c r="FF124" s="21">
        <f t="shared" si="1534"/>
        <v>0</v>
      </c>
      <c r="FG124" s="21"/>
      <c r="FH124" s="21">
        <f t="shared" si="1535"/>
        <v>0</v>
      </c>
      <c r="FI124" s="21"/>
      <c r="FJ124" s="21">
        <f t="shared" si="1536"/>
        <v>0</v>
      </c>
      <c r="FK124" s="21"/>
      <c r="FL124" s="21">
        <f t="shared" si="1537"/>
        <v>0</v>
      </c>
      <c r="FM124" s="21"/>
      <c r="FN124" s="21">
        <f t="shared" si="1538"/>
        <v>0</v>
      </c>
      <c r="FO124" s="21"/>
      <c r="FP124" s="21">
        <f t="shared" si="1539"/>
        <v>0</v>
      </c>
      <c r="FQ124" s="21"/>
      <c r="FR124" s="21">
        <f t="shared" si="1540"/>
        <v>0</v>
      </c>
      <c r="FS124" s="21"/>
      <c r="FT124" s="21">
        <f t="shared" si="1541"/>
        <v>0</v>
      </c>
      <c r="FU124" s="21"/>
      <c r="FV124" s="21">
        <f t="shared" si="1542"/>
        <v>0</v>
      </c>
      <c r="FW124" s="21"/>
      <c r="FX124" s="21">
        <f t="shared" si="1543"/>
        <v>0</v>
      </c>
      <c r="FY124" s="21"/>
      <c r="FZ124" s="21">
        <f t="shared" si="1544"/>
        <v>0</v>
      </c>
      <c r="GA124" s="21"/>
      <c r="GB124" s="21">
        <f t="shared" si="1545"/>
        <v>0</v>
      </c>
      <c r="GC124" s="21"/>
      <c r="GD124" s="21">
        <f t="shared" si="1546"/>
        <v>0</v>
      </c>
      <c r="GE124" s="21"/>
      <c r="GF124" s="21">
        <f t="shared" si="1547"/>
        <v>0</v>
      </c>
      <c r="GG124" s="21"/>
      <c r="GH124" s="21">
        <f t="shared" si="1548"/>
        <v>0</v>
      </c>
      <c r="GI124" s="21"/>
      <c r="GJ124" s="21">
        <f t="shared" si="1549"/>
        <v>0</v>
      </c>
      <c r="GK124" s="21"/>
      <c r="GL124" s="21">
        <f t="shared" si="1550"/>
        <v>0</v>
      </c>
      <c r="GM124" s="21"/>
      <c r="GN124" s="21">
        <f t="shared" si="1551"/>
        <v>0</v>
      </c>
      <c r="GO124" s="21"/>
      <c r="GP124" s="21">
        <f t="shared" si="1552"/>
        <v>0</v>
      </c>
      <c r="GQ124" s="21"/>
      <c r="GR124" s="21">
        <f t="shared" si="1553"/>
        <v>0</v>
      </c>
      <c r="GS124" s="21"/>
      <c r="GT124" s="21">
        <f t="shared" si="1554"/>
        <v>0</v>
      </c>
      <c r="GU124" s="21"/>
      <c r="GV124" s="21">
        <f t="shared" si="1555"/>
        <v>0</v>
      </c>
      <c r="GW124" s="21"/>
      <c r="GX124" s="21">
        <f t="shared" si="1556"/>
        <v>0</v>
      </c>
      <c r="GY124" s="21"/>
      <c r="GZ124" s="21">
        <f t="shared" si="1557"/>
        <v>0</v>
      </c>
      <c r="HA124" s="21"/>
      <c r="HB124" s="21">
        <f t="shared" si="1558"/>
        <v>0</v>
      </c>
      <c r="HC124" s="21"/>
      <c r="HD124" s="21">
        <f t="shared" si="1559"/>
        <v>0</v>
      </c>
      <c r="HE124" s="21"/>
      <c r="HF124" s="21">
        <f t="shared" si="1560"/>
        <v>0</v>
      </c>
      <c r="HG124" s="21"/>
      <c r="HH124" s="21">
        <f t="shared" si="1561"/>
        <v>0</v>
      </c>
      <c r="HI124" s="21"/>
      <c r="HJ124" s="21">
        <f t="shared" si="1562"/>
        <v>0</v>
      </c>
      <c r="HK124" s="21"/>
      <c r="HL124" s="21">
        <f t="shared" si="1563"/>
        <v>0</v>
      </c>
      <c r="HM124" s="21"/>
      <c r="HN124" s="21">
        <f t="shared" si="1564"/>
        <v>0</v>
      </c>
      <c r="HO124" s="21"/>
      <c r="HP124" s="21">
        <f t="shared" si="1565"/>
        <v>0</v>
      </c>
      <c r="HQ124" s="21"/>
      <c r="HR124" s="21">
        <f t="shared" si="1566"/>
        <v>0</v>
      </c>
      <c r="HS124" s="21"/>
      <c r="HT124" s="21">
        <f t="shared" si="1567"/>
        <v>0</v>
      </c>
      <c r="HU124" s="21"/>
      <c r="HV124" s="21">
        <f t="shared" si="1568"/>
        <v>0</v>
      </c>
      <c r="HW124" s="21"/>
      <c r="HX124" s="21">
        <f t="shared" si="1569"/>
        <v>0</v>
      </c>
      <c r="HY124" s="21"/>
      <c r="HZ124" s="21">
        <f t="shared" si="1570"/>
        <v>0</v>
      </c>
      <c r="IA124" s="21"/>
      <c r="IB124" s="21">
        <f t="shared" si="1571"/>
        <v>0</v>
      </c>
      <c r="IC124" s="21"/>
      <c r="ID124" s="21">
        <f t="shared" si="1572"/>
        <v>0</v>
      </c>
      <c r="IE124" s="21"/>
      <c r="IF124" s="21">
        <f t="shared" si="1573"/>
        <v>0</v>
      </c>
      <c r="IG124" s="21"/>
      <c r="IH124" s="21">
        <f t="shared" si="1574"/>
        <v>0</v>
      </c>
      <c r="II124" s="21"/>
      <c r="IJ124" s="21">
        <f t="shared" si="1575"/>
        <v>0</v>
      </c>
      <c r="IK124" s="21"/>
      <c r="IL124" s="21">
        <f t="shared" si="1576"/>
        <v>0</v>
      </c>
      <c r="IM124" s="21"/>
      <c r="IN124" s="21">
        <f t="shared" si="1577"/>
        <v>0</v>
      </c>
      <c r="IO124" s="21"/>
      <c r="IP124" s="21">
        <f t="shared" si="1578"/>
        <v>0</v>
      </c>
      <c r="IQ124" s="21"/>
      <c r="IR124" s="21">
        <f t="shared" si="1579"/>
        <v>0</v>
      </c>
      <c r="IS124" s="21"/>
      <c r="IT124" s="21">
        <f t="shared" si="1580"/>
        <v>0</v>
      </c>
      <c r="IU124" s="21"/>
      <c r="IV124" s="21">
        <f t="shared" si="1581"/>
        <v>0</v>
      </c>
      <c r="IW124" s="21"/>
      <c r="IX124" s="21">
        <f t="shared" si="1582"/>
        <v>0</v>
      </c>
      <c r="IY124" s="21"/>
      <c r="IZ124" s="21">
        <f t="shared" si="1583"/>
        <v>0</v>
      </c>
      <c r="JA124" s="21"/>
      <c r="JB124" s="21">
        <f t="shared" si="1584"/>
        <v>0</v>
      </c>
      <c r="JC124" s="21"/>
      <c r="JD124" s="21">
        <f t="shared" si="1585"/>
        <v>0</v>
      </c>
      <c r="JE124" s="21"/>
      <c r="JF124" s="21">
        <f t="shared" si="1586"/>
        <v>0</v>
      </c>
      <c r="JG124" s="21"/>
      <c r="JH124" s="21">
        <f t="shared" si="1587"/>
        <v>0</v>
      </c>
      <c r="JI124" s="21"/>
      <c r="JJ124" s="21">
        <f t="shared" si="1588"/>
        <v>0</v>
      </c>
      <c r="JK124" s="21"/>
      <c r="JL124" s="21">
        <f t="shared" si="1589"/>
        <v>0</v>
      </c>
      <c r="JM124" s="21"/>
      <c r="JN124" s="21">
        <f t="shared" si="1590"/>
        <v>0</v>
      </c>
      <c r="JO124" s="21">
        <v>23</v>
      </c>
      <c r="JP124" s="21">
        <f t="shared" si="1591"/>
        <v>0</v>
      </c>
      <c r="JQ124" s="21">
        <v>32</v>
      </c>
      <c r="JR124" s="21">
        <f t="shared" si="1592"/>
        <v>0</v>
      </c>
      <c r="JS124" s="21">
        <v>30</v>
      </c>
      <c r="JT124" s="21">
        <f t="shared" si="1593"/>
        <v>0</v>
      </c>
      <c r="JU124" s="21">
        <v>33</v>
      </c>
      <c r="JV124" s="21">
        <f t="shared" si="1594"/>
        <v>0</v>
      </c>
      <c r="JW124" s="21">
        <v>30</v>
      </c>
      <c r="JX124" s="21">
        <f t="shared" si="1595"/>
        <v>0</v>
      </c>
      <c r="JY124" s="21"/>
      <c r="JZ124" s="21">
        <f t="shared" si="1596"/>
        <v>0</v>
      </c>
      <c r="KA124" s="21">
        <v>29</v>
      </c>
      <c r="KB124" s="21">
        <f t="shared" si="1597"/>
        <v>0</v>
      </c>
      <c r="KC124" s="21">
        <v>31</v>
      </c>
      <c r="KD124" s="21">
        <f t="shared" si="1598"/>
        <v>0</v>
      </c>
      <c r="KE124" s="21"/>
      <c r="KF124" s="21">
        <f t="shared" si="1599"/>
        <v>0</v>
      </c>
      <c r="KG124" s="21">
        <v>25</v>
      </c>
      <c r="KH124" s="21">
        <f t="shared" si="1600"/>
        <v>0</v>
      </c>
      <c r="KI124" s="21">
        <v>20</v>
      </c>
      <c r="KJ124" s="21">
        <f t="shared" si="1601"/>
        <v>0</v>
      </c>
      <c r="KK124" s="21"/>
      <c r="KL124" s="21">
        <f t="shared" si="1602"/>
        <v>0</v>
      </c>
      <c r="KM124" s="21"/>
      <c r="KN124" s="21">
        <f t="shared" si="1603"/>
        <v>0</v>
      </c>
      <c r="KO124" s="21"/>
      <c r="KP124" s="21">
        <f t="shared" si="1604"/>
        <v>0</v>
      </c>
      <c r="KQ124" s="21"/>
      <c r="KR124" s="21">
        <f t="shared" si="1605"/>
        <v>0</v>
      </c>
      <c r="KS124" s="21"/>
      <c r="KT124" s="21">
        <f t="shared" si="1606"/>
        <v>0</v>
      </c>
      <c r="KU124" s="21"/>
      <c r="KV124" s="21">
        <f t="shared" si="1607"/>
        <v>0</v>
      </c>
      <c r="KW124" s="21"/>
      <c r="KX124" s="21">
        <f t="shared" si="1608"/>
        <v>0</v>
      </c>
      <c r="KY124" s="21"/>
      <c r="KZ124" s="21">
        <f t="shared" si="1609"/>
        <v>0</v>
      </c>
      <c r="LA124" s="21"/>
      <c r="LB124" s="21">
        <f t="shared" si="1610"/>
        <v>0</v>
      </c>
      <c r="LC124" s="21"/>
      <c r="LD124" s="21">
        <f t="shared" si="1611"/>
        <v>0</v>
      </c>
      <c r="LE124" s="21"/>
      <c r="LF124" s="21">
        <f t="shared" si="1612"/>
        <v>0</v>
      </c>
      <c r="LG124" s="21"/>
      <c r="LH124" s="21">
        <f t="shared" si="1613"/>
        <v>0</v>
      </c>
      <c r="LI124" s="21"/>
      <c r="LJ124" s="21">
        <f t="shared" si="1614"/>
        <v>0</v>
      </c>
      <c r="LK124" s="21"/>
      <c r="LL124" s="21">
        <f t="shared" si="1615"/>
        <v>0</v>
      </c>
      <c r="LM124" s="21"/>
      <c r="LN124" s="21">
        <f t="shared" si="1616"/>
        <v>0</v>
      </c>
      <c r="LO124" s="21"/>
      <c r="LP124" s="21">
        <f t="shared" si="1617"/>
        <v>0</v>
      </c>
      <c r="LQ124" s="21"/>
      <c r="LR124" s="21">
        <f t="shared" si="1618"/>
        <v>0</v>
      </c>
      <c r="LS124" s="21"/>
      <c r="LT124" s="21">
        <f t="shared" si="1619"/>
        <v>0</v>
      </c>
      <c r="LU124" s="21"/>
      <c r="LV124" s="21">
        <f t="shared" si="1620"/>
        <v>0</v>
      </c>
      <c r="LW124" s="21"/>
      <c r="LX124" s="21">
        <f t="shared" si="1621"/>
        <v>0</v>
      </c>
      <c r="LY124" s="21"/>
      <c r="LZ124" s="21">
        <f t="shared" si="1622"/>
        <v>0</v>
      </c>
      <c r="MA124" s="21"/>
      <c r="MB124" s="21">
        <f t="shared" si="1623"/>
        <v>0</v>
      </c>
      <c r="MC124" s="21"/>
      <c r="MD124" s="21">
        <f t="shared" si="1624"/>
        <v>0</v>
      </c>
      <c r="ME124" s="21"/>
      <c r="MF124" s="21">
        <f t="shared" si="1625"/>
        <v>0</v>
      </c>
      <c r="MG124" s="21"/>
      <c r="MH124" s="21">
        <f t="shared" si="1626"/>
        <v>0</v>
      </c>
      <c r="MI124" s="21"/>
      <c r="MJ124" s="21">
        <f t="shared" si="1627"/>
        <v>0</v>
      </c>
      <c r="MK124" s="21"/>
      <c r="ML124" s="21">
        <f t="shared" si="1628"/>
        <v>0</v>
      </c>
      <c r="MM124" s="21"/>
      <c r="MN124" s="21">
        <f t="shared" si="1629"/>
        <v>0</v>
      </c>
      <c r="MO124" s="21"/>
      <c r="MP124" s="21">
        <f t="shared" si="1630"/>
        <v>0</v>
      </c>
      <c r="MQ124" s="21"/>
      <c r="MR124" s="21">
        <f t="shared" si="1631"/>
        <v>0</v>
      </c>
      <c r="MS124" s="21"/>
      <c r="MT124" s="21">
        <f t="shared" si="1632"/>
        <v>0</v>
      </c>
      <c r="MU124" s="21"/>
      <c r="MV124" s="21">
        <f t="shared" si="1633"/>
        <v>0</v>
      </c>
      <c r="MW124" s="21"/>
      <c r="MX124" s="21">
        <f t="shared" si="1634"/>
        <v>0</v>
      </c>
      <c r="MY124" s="21"/>
      <c r="MZ124" s="21">
        <f t="shared" si="1635"/>
        <v>0</v>
      </c>
      <c r="NA124" s="21"/>
      <c r="NB124" s="21">
        <f t="shared" si="1636"/>
        <v>0</v>
      </c>
      <c r="NC124" s="21"/>
      <c r="ND124" s="21">
        <f t="shared" si="1637"/>
        <v>0</v>
      </c>
      <c r="NE124" s="21"/>
      <c r="NF124" s="21">
        <f t="shared" si="1638"/>
        <v>0</v>
      </c>
      <c r="NG124" s="21"/>
      <c r="NH124" s="21">
        <f t="shared" si="1639"/>
        <v>0</v>
      </c>
      <c r="NI124" s="21"/>
      <c r="NJ124" s="21">
        <f t="shared" si="1640"/>
        <v>0</v>
      </c>
      <c r="NK124" s="21"/>
      <c r="NL124" s="21">
        <f t="shared" si="1641"/>
        <v>0</v>
      </c>
      <c r="NM124" s="21"/>
      <c r="NN124" s="21">
        <f t="shared" si="1642"/>
        <v>0</v>
      </c>
      <c r="NO124" s="21"/>
      <c r="NP124" s="21">
        <f t="shared" si="1643"/>
        <v>0</v>
      </c>
      <c r="NQ124" s="21"/>
      <c r="NR124" s="21">
        <f t="shared" si="1644"/>
        <v>23</v>
      </c>
      <c r="NS124" s="21"/>
      <c r="NT124" s="21">
        <f t="shared" si="1645"/>
        <v>23</v>
      </c>
      <c r="NU124" s="21"/>
      <c r="NV124" s="21">
        <f t="shared" si="1646"/>
        <v>23</v>
      </c>
      <c r="NW124" s="21"/>
      <c r="NX124" s="21">
        <f t="shared" si="1647"/>
        <v>23</v>
      </c>
      <c r="NY124" s="21"/>
      <c r="NZ124" s="21">
        <f t="shared" si="1648"/>
        <v>23</v>
      </c>
      <c r="OA124" s="21"/>
      <c r="OB124" s="21">
        <f t="shared" si="1649"/>
        <v>23</v>
      </c>
      <c r="OC124" s="21"/>
      <c r="OD124" s="21">
        <f t="shared" si="1650"/>
        <v>23</v>
      </c>
      <c r="OE124" s="21"/>
      <c r="OF124" s="21">
        <f t="shared" si="1651"/>
        <v>23</v>
      </c>
      <c r="OG124" s="21"/>
      <c r="OH124" s="21">
        <f t="shared" si="1652"/>
        <v>23</v>
      </c>
      <c r="OI124" s="21"/>
      <c r="OJ124" s="21">
        <f t="shared" si="1653"/>
        <v>23</v>
      </c>
      <c r="OK124" s="21"/>
      <c r="OL124" s="21">
        <f t="shared" si="1654"/>
        <v>23</v>
      </c>
      <c r="OM124" s="21"/>
      <c r="ON124" s="21">
        <f t="shared" si="1655"/>
        <v>0</v>
      </c>
      <c r="OO124" s="21"/>
      <c r="OP124" s="21">
        <f t="shared" si="1655"/>
        <v>0</v>
      </c>
      <c r="OQ124" s="21"/>
      <c r="OR124" s="21">
        <f t="shared" si="1655"/>
        <v>0</v>
      </c>
      <c r="OS124" s="21"/>
      <c r="OT124" s="21">
        <f t="shared" si="1655"/>
        <v>0</v>
      </c>
      <c r="OU124" s="21"/>
      <c r="OV124" s="21">
        <f t="shared" si="1655"/>
        <v>0</v>
      </c>
      <c r="OW124" s="21"/>
      <c r="OX124" s="21">
        <f t="shared" si="1655"/>
        <v>0</v>
      </c>
      <c r="OY124" s="21"/>
      <c r="OZ124" s="21">
        <f t="shared" si="1655"/>
        <v>0</v>
      </c>
      <c r="PA124" s="21"/>
      <c r="PB124" s="21">
        <f t="shared" si="1656"/>
        <v>0</v>
      </c>
      <c r="PC124" s="21"/>
      <c r="PD124" s="21">
        <f t="shared" si="1656"/>
        <v>0</v>
      </c>
      <c r="PE124" s="21"/>
      <c r="PF124" s="21">
        <f t="shared" si="1656"/>
        <v>0</v>
      </c>
      <c r="PG124" s="21"/>
      <c r="PH124" s="21">
        <f t="shared" si="1656"/>
        <v>0</v>
      </c>
      <c r="PI124" s="21"/>
      <c r="PJ124" s="21">
        <f t="shared" si="1656"/>
        <v>0</v>
      </c>
      <c r="PK124" s="21"/>
      <c r="PL124" s="21">
        <f t="shared" si="1656"/>
        <v>0</v>
      </c>
      <c r="PM124" s="21"/>
      <c r="PN124" s="21">
        <f t="shared" si="1657"/>
        <v>0</v>
      </c>
      <c r="PO124" s="21"/>
      <c r="PP124" s="21">
        <f t="shared" si="1657"/>
        <v>0</v>
      </c>
      <c r="PQ124" s="21"/>
      <c r="PR124" s="21">
        <f t="shared" si="1657"/>
        <v>0</v>
      </c>
      <c r="PS124" s="21"/>
      <c r="PT124" s="21">
        <f t="shared" si="1657"/>
        <v>0</v>
      </c>
      <c r="PU124" s="21"/>
      <c r="PV124" s="21">
        <f t="shared" si="1657"/>
        <v>0</v>
      </c>
      <c r="PW124" s="21"/>
      <c r="PX124" s="21">
        <f t="shared" si="1657"/>
        <v>0</v>
      </c>
      <c r="PY124" s="21"/>
      <c r="PZ124" s="21">
        <f t="shared" si="1658"/>
        <v>0</v>
      </c>
      <c r="QA124" s="21"/>
      <c r="QB124" s="21">
        <f t="shared" si="1658"/>
        <v>0</v>
      </c>
      <c r="QC124" s="21"/>
      <c r="QD124" s="21">
        <f t="shared" si="1658"/>
        <v>0</v>
      </c>
      <c r="QE124" s="21"/>
      <c r="QF124" s="21">
        <f t="shared" si="1658"/>
        <v>0</v>
      </c>
      <c r="QG124" s="21"/>
      <c r="QH124" s="21">
        <f t="shared" si="1658"/>
        <v>0</v>
      </c>
      <c r="QI124" s="21"/>
      <c r="QJ124" s="21">
        <f t="shared" si="1658"/>
        <v>0</v>
      </c>
      <c r="QK124" s="21"/>
      <c r="QL124" s="21">
        <f t="shared" si="1659"/>
        <v>0</v>
      </c>
      <c r="QM124" s="21"/>
      <c r="QN124" s="21">
        <f t="shared" si="1659"/>
        <v>0</v>
      </c>
      <c r="QO124" s="21"/>
      <c r="QP124" s="21">
        <f t="shared" si="1659"/>
        <v>0</v>
      </c>
      <c r="QQ124" s="21"/>
      <c r="QR124" s="21">
        <f t="shared" si="1659"/>
        <v>0</v>
      </c>
      <c r="QS124" s="21"/>
      <c r="QT124" s="21">
        <f t="shared" si="1659"/>
        <v>0</v>
      </c>
      <c r="QU124" s="21"/>
      <c r="QV124" s="21">
        <f t="shared" si="1659"/>
        <v>0</v>
      </c>
      <c r="QW124" s="21"/>
      <c r="QX124" s="21">
        <f t="shared" si="1660"/>
        <v>0</v>
      </c>
      <c r="QY124" s="21"/>
      <c r="QZ124" s="21">
        <f t="shared" si="1660"/>
        <v>0</v>
      </c>
      <c r="RA124" s="21"/>
      <c r="RB124" s="21">
        <f t="shared" si="1660"/>
        <v>0</v>
      </c>
      <c r="RC124" s="21"/>
      <c r="RD124" s="21">
        <f t="shared" si="1660"/>
        <v>0</v>
      </c>
      <c r="RE124" s="21"/>
      <c r="RF124" s="21">
        <f t="shared" si="1660"/>
        <v>0</v>
      </c>
      <c r="RG124" s="21"/>
      <c r="RH124" s="21">
        <f t="shared" si="1660"/>
        <v>0</v>
      </c>
      <c r="RI124" s="21"/>
      <c r="RJ124" s="21">
        <f t="shared" si="1332"/>
        <v>0</v>
      </c>
      <c r="RK124" s="21"/>
      <c r="RL124" s="21">
        <f t="shared" si="1333"/>
        <v>0</v>
      </c>
      <c r="RM124" s="21"/>
      <c r="RN124" s="21">
        <f t="shared" si="1334"/>
        <v>0</v>
      </c>
      <c r="RO124" s="21"/>
      <c r="RP124" s="21">
        <f t="shared" si="1335"/>
        <v>0</v>
      </c>
      <c r="RQ124" s="21"/>
      <c r="RR124" s="21">
        <f t="shared" si="1336"/>
        <v>0</v>
      </c>
      <c r="RS124" s="21"/>
      <c r="RT124" s="21">
        <f t="shared" si="1337"/>
        <v>0</v>
      </c>
      <c r="RU124" s="21"/>
      <c r="RV124" s="21">
        <f t="shared" si="1338"/>
        <v>0</v>
      </c>
      <c r="RW124" s="21"/>
      <c r="RX124" s="21">
        <f t="shared" si="1339"/>
        <v>0</v>
      </c>
      <c r="RY124" s="21"/>
      <c r="RZ124" s="21">
        <f t="shared" si="1340"/>
        <v>0</v>
      </c>
      <c r="SA124" s="21"/>
      <c r="SB124" s="21">
        <f t="shared" si="1341"/>
        <v>0</v>
      </c>
      <c r="SC124" s="21"/>
      <c r="SD124" s="21">
        <f t="shared" si="1342"/>
        <v>0</v>
      </c>
      <c r="SE124" s="21"/>
      <c r="SF124" s="21">
        <f t="shared" si="1343"/>
        <v>0</v>
      </c>
      <c r="SG124" s="21"/>
      <c r="SH124" s="21">
        <f t="shared" si="1344"/>
        <v>0</v>
      </c>
      <c r="SI124" s="21"/>
      <c r="SJ124" s="21">
        <f t="shared" si="1345"/>
        <v>0</v>
      </c>
      <c r="SK124" s="21"/>
      <c r="SL124" s="21">
        <f t="shared" si="1346"/>
        <v>0</v>
      </c>
      <c r="SM124" s="21"/>
      <c r="SN124" s="21">
        <f t="shared" si="1661"/>
        <v>0</v>
      </c>
      <c r="SO124" s="21"/>
      <c r="SP124" s="21">
        <f t="shared" si="1348"/>
        <v>0</v>
      </c>
      <c r="SQ124" s="21"/>
      <c r="SR124" s="21">
        <f t="shared" si="1349"/>
        <v>0</v>
      </c>
      <c r="SS124" s="21"/>
      <c r="ST124" s="21">
        <f t="shared" si="1350"/>
        <v>0</v>
      </c>
      <c r="SU124" s="21"/>
      <c r="SV124" s="21">
        <f t="shared" si="1351"/>
        <v>0</v>
      </c>
      <c r="SW124" s="21"/>
      <c r="SX124" s="21">
        <f t="shared" si="1352"/>
        <v>0</v>
      </c>
      <c r="SY124" s="21"/>
      <c r="SZ124" s="21">
        <f t="shared" si="1353"/>
        <v>0</v>
      </c>
      <c r="TA124" s="21"/>
      <c r="TB124" s="21">
        <f t="shared" si="1354"/>
        <v>0</v>
      </c>
      <c r="TC124" s="21"/>
      <c r="TD124" s="21">
        <f t="shared" si="1662"/>
        <v>0</v>
      </c>
      <c r="TE124" s="21"/>
      <c r="TF124" s="21">
        <f t="shared" si="1356"/>
        <v>0</v>
      </c>
      <c r="TG124" s="21"/>
      <c r="TH124" s="21">
        <f t="shared" si="1357"/>
        <v>0</v>
      </c>
      <c r="TI124" s="21"/>
      <c r="TJ124" s="21">
        <f t="shared" si="1358"/>
        <v>0</v>
      </c>
      <c r="TK124" s="21"/>
      <c r="TL124" s="21">
        <f t="shared" si="1663"/>
        <v>0</v>
      </c>
      <c r="TM124" s="21"/>
      <c r="TN124" s="21">
        <f t="shared" si="1664"/>
        <v>0</v>
      </c>
      <c r="TO124" s="21"/>
      <c r="TP124" s="21">
        <f t="shared" si="1665"/>
        <v>0</v>
      </c>
      <c r="TQ124" s="21"/>
      <c r="TR124" s="21">
        <f t="shared" si="1666"/>
        <v>0</v>
      </c>
      <c r="TS124" s="21"/>
      <c r="TT124" s="21">
        <f t="shared" si="1667"/>
        <v>0</v>
      </c>
      <c r="TU124" s="21"/>
      <c r="TV124" s="21">
        <f t="shared" si="1668"/>
        <v>0</v>
      </c>
      <c r="TW124" s="21"/>
      <c r="TX124" s="21">
        <f t="shared" si="1669"/>
        <v>0</v>
      </c>
      <c r="TY124" s="21"/>
      <c r="TZ124" s="21">
        <f t="shared" si="1670"/>
        <v>0</v>
      </c>
      <c r="UA124" s="21"/>
      <c r="UB124" s="21">
        <f t="shared" si="1671"/>
        <v>0</v>
      </c>
      <c r="UC124" s="21"/>
      <c r="UD124" s="21">
        <f t="shared" si="1672"/>
        <v>0</v>
      </c>
      <c r="UE124" s="21"/>
      <c r="UF124" s="21">
        <f t="shared" si="1673"/>
        <v>0</v>
      </c>
      <c r="UG124" s="21"/>
      <c r="UH124" s="21">
        <f t="shared" si="1370"/>
        <v>0</v>
      </c>
      <c r="UI124" s="21"/>
      <c r="UJ124" s="21">
        <f t="shared" si="1674"/>
        <v>0</v>
      </c>
      <c r="UK124" s="21"/>
      <c r="UL124" s="21">
        <f t="shared" si="1675"/>
        <v>0</v>
      </c>
      <c r="UM124" s="21"/>
      <c r="UN124" s="21">
        <f t="shared" si="1676"/>
        <v>0</v>
      </c>
      <c r="UO124" s="21"/>
      <c r="UP124" s="21">
        <f t="shared" si="1677"/>
        <v>0</v>
      </c>
      <c r="UQ124" s="21"/>
      <c r="UR124" s="21">
        <f t="shared" si="1678"/>
        <v>0</v>
      </c>
      <c r="US124" s="21"/>
      <c r="UT124" s="21">
        <f t="shared" si="1679"/>
        <v>0</v>
      </c>
      <c r="UU124" s="21"/>
      <c r="UV124" s="21">
        <f t="shared" si="1377"/>
        <v>0</v>
      </c>
      <c r="UW124" s="21"/>
      <c r="UX124" s="21">
        <f t="shared" si="1680"/>
        <v>0</v>
      </c>
      <c r="UY124" s="21"/>
      <c r="UZ124" s="21">
        <f t="shared" si="1379"/>
        <v>0</v>
      </c>
      <c r="VA124" s="21"/>
      <c r="VB124" s="21">
        <f t="shared" si="1681"/>
        <v>0</v>
      </c>
      <c r="VC124" s="21"/>
      <c r="VD124" s="21">
        <f t="shared" si="1682"/>
        <v>0</v>
      </c>
      <c r="VE124" s="21"/>
      <c r="VF124" s="21">
        <f t="shared" si="1683"/>
        <v>0</v>
      </c>
      <c r="VG124" s="21"/>
      <c r="VH124" s="21">
        <f t="shared" si="1684"/>
        <v>0</v>
      </c>
      <c r="VI124" s="21"/>
      <c r="VJ124" s="21">
        <f t="shared" si="1685"/>
        <v>0</v>
      </c>
      <c r="VK124" s="21"/>
      <c r="VL124" s="21">
        <f t="shared" si="1686"/>
        <v>0</v>
      </c>
      <c r="VM124" s="21"/>
      <c r="VN124" s="21">
        <f t="shared" si="1687"/>
        <v>0</v>
      </c>
      <c r="VO124" s="21"/>
      <c r="VP124" s="21">
        <f t="shared" si="1688"/>
        <v>0</v>
      </c>
      <c r="VQ124" s="21"/>
      <c r="VR124" s="21">
        <f t="shared" si="1655"/>
        <v>0</v>
      </c>
      <c r="VS124" s="21"/>
      <c r="VT124" s="21">
        <f t="shared" si="1689"/>
        <v>0</v>
      </c>
      <c r="VU124" s="21"/>
      <c r="VV124" s="21">
        <f t="shared" si="1689"/>
        <v>0</v>
      </c>
      <c r="VW124" s="21"/>
      <c r="VX124" s="21">
        <f t="shared" si="1690"/>
        <v>0</v>
      </c>
      <c r="VY124" s="21"/>
      <c r="VZ124" s="21">
        <f t="shared" si="1690"/>
        <v>0</v>
      </c>
      <c r="WA124" s="21"/>
      <c r="WB124" s="21">
        <f t="shared" si="1690"/>
        <v>0</v>
      </c>
      <c r="WC124" s="21"/>
      <c r="WD124" s="21">
        <f t="shared" si="1690"/>
        <v>0</v>
      </c>
      <c r="WE124" s="21"/>
      <c r="WF124" s="21">
        <f t="shared" si="1690"/>
        <v>0</v>
      </c>
      <c r="WG124" s="21"/>
      <c r="WH124" s="21">
        <f t="shared" si="1690"/>
        <v>0</v>
      </c>
      <c r="WI124" s="21"/>
      <c r="WJ124" s="21">
        <f t="shared" si="1690"/>
        <v>0</v>
      </c>
      <c r="WK124" s="21"/>
      <c r="WL124" s="21">
        <f t="shared" si="1690"/>
        <v>0</v>
      </c>
      <c r="WM124" s="21"/>
      <c r="WN124" s="21">
        <f t="shared" si="1691"/>
        <v>0</v>
      </c>
      <c r="WO124" s="21"/>
      <c r="WP124" s="21">
        <f t="shared" si="1691"/>
        <v>0</v>
      </c>
      <c r="WQ124" s="21"/>
      <c r="WR124" s="21">
        <f t="shared" si="1691"/>
        <v>0</v>
      </c>
      <c r="WS124" s="21"/>
      <c r="WT124" s="21">
        <f t="shared" si="1691"/>
        <v>0</v>
      </c>
      <c r="WU124" s="21"/>
      <c r="WV124" s="21">
        <f t="shared" si="1691"/>
        <v>0</v>
      </c>
      <c r="WW124" s="21"/>
      <c r="WX124" s="21">
        <f t="shared" si="1691"/>
        <v>0</v>
      </c>
      <c r="WY124" s="21"/>
      <c r="WZ124" s="21">
        <f t="shared" si="1691"/>
        <v>0</v>
      </c>
      <c r="XA124" s="21"/>
      <c r="XB124" s="21">
        <f t="shared" si="1691"/>
        <v>0</v>
      </c>
      <c r="XC124" s="21"/>
      <c r="XD124" s="21">
        <f t="shared" si="1692"/>
        <v>0</v>
      </c>
      <c r="XE124" s="21"/>
      <c r="XF124" s="21">
        <f t="shared" si="1692"/>
        <v>0</v>
      </c>
      <c r="XG124" s="21"/>
      <c r="XH124" s="21">
        <f t="shared" si="1692"/>
        <v>0</v>
      </c>
      <c r="XI124" s="21"/>
      <c r="XJ124" s="21">
        <f t="shared" si="1692"/>
        <v>0</v>
      </c>
      <c r="XK124" s="21"/>
      <c r="XL124" s="21">
        <f t="shared" si="1692"/>
        <v>0</v>
      </c>
      <c r="XM124" s="21"/>
      <c r="XN124" s="21">
        <f t="shared" si="1692"/>
        <v>0</v>
      </c>
      <c r="XO124" s="21"/>
      <c r="XP124" s="21">
        <f t="shared" si="1692"/>
        <v>0</v>
      </c>
      <c r="XQ124" s="21"/>
      <c r="XR124" s="21">
        <f t="shared" si="1692"/>
        <v>0</v>
      </c>
      <c r="XS124" s="21"/>
      <c r="XT124" s="21">
        <f t="shared" si="1736"/>
        <v>0</v>
      </c>
      <c r="XU124" s="21"/>
      <c r="XV124" s="21">
        <f t="shared" si="1736"/>
        <v>0</v>
      </c>
      <c r="XW124" s="21"/>
      <c r="XX124" s="21">
        <f t="shared" si="1736"/>
        <v>0</v>
      </c>
      <c r="XY124" s="21"/>
      <c r="XZ124" s="21">
        <f t="shared" si="1736"/>
        <v>0</v>
      </c>
      <c r="YA124" s="21"/>
      <c r="YB124" s="21">
        <f t="shared" si="1392"/>
        <v>0</v>
      </c>
      <c r="YC124" s="21"/>
      <c r="YD124" s="21">
        <f t="shared" si="1393"/>
        <v>0</v>
      </c>
      <c r="YE124" s="21"/>
      <c r="YF124" s="21">
        <f t="shared" si="1394"/>
        <v>0</v>
      </c>
      <c r="YG124" s="21"/>
      <c r="YH124" s="21">
        <f t="shared" si="1395"/>
        <v>0</v>
      </c>
      <c r="YI124" s="21"/>
      <c r="YJ124" s="21">
        <f t="shared" si="1396"/>
        <v>0</v>
      </c>
      <c r="YK124" s="21"/>
      <c r="YL124" s="21">
        <f t="shared" si="1397"/>
        <v>0</v>
      </c>
      <c r="YM124" s="21"/>
      <c r="YN124" s="21">
        <f t="shared" si="1398"/>
        <v>0</v>
      </c>
      <c r="YO124" s="21"/>
      <c r="YP124" s="21">
        <f t="shared" si="1399"/>
        <v>0</v>
      </c>
      <c r="YQ124" s="21"/>
      <c r="YR124" s="21">
        <f t="shared" si="1400"/>
        <v>0</v>
      </c>
      <c r="YS124" s="21"/>
      <c r="YT124" s="21">
        <f t="shared" si="1693"/>
        <v>0</v>
      </c>
      <c r="YU124" s="21"/>
      <c r="YV124" s="21">
        <f t="shared" si="1402"/>
        <v>0</v>
      </c>
      <c r="YW124" s="21"/>
      <c r="YX124" s="21">
        <f t="shared" si="1403"/>
        <v>0</v>
      </c>
      <c r="YY124" s="21"/>
      <c r="YZ124" s="21">
        <f t="shared" si="1689"/>
        <v>0</v>
      </c>
      <c r="ZA124" s="21"/>
      <c r="ZB124" s="21">
        <f t="shared" si="1404"/>
        <v>0</v>
      </c>
      <c r="ZC124" s="21"/>
      <c r="ZD124" s="21">
        <f t="shared" si="1405"/>
        <v>0</v>
      </c>
      <c r="ZE124" s="21"/>
      <c r="ZF124" s="21">
        <f t="shared" si="1406"/>
        <v>0</v>
      </c>
      <c r="ZG124" s="21"/>
      <c r="ZH124" s="21">
        <f t="shared" si="1694"/>
        <v>0</v>
      </c>
      <c r="ZI124" s="21"/>
      <c r="ZJ124" s="21">
        <f t="shared" si="1408"/>
        <v>0</v>
      </c>
      <c r="ZK124" s="21"/>
      <c r="ZL124" s="21">
        <f t="shared" si="1409"/>
        <v>0</v>
      </c>
      <c r="ZM124" s="21"/>
      <c r="ZN124" s="21">
        <f t="shared" si="1695"/>
        <v>0</v>
      </c>
      <c r="ZO124" s="21"/>
      <c r="ZP124" s="21">
        <f t="shared" si="1411"/>
        <v>0</v>
      </c>
      <c r="ZQ124" s="21"/>
      <c r="ZR124" s="21">
        <f t="shared" si="1412"/>
        <v>0</v>
      </c>
      <c r="ZS124" s="21"/>
      <c r="ZT124" s="21">
        <f t="shared" si="1689"/>
        <v>0</v>
      </c>
      <c r="ZU124" s="21"/>
      <c r="ZV124" s="21">
        <f t="shared" si="1696"/>
        <v>0</v>
      </c>
      <c r="ZW124" s="21"/>
      <c r="ZX124" s="21">
        <f t="shared" si="1697"/>
        <v>0</v>
      </c>
      <c r="ZY124" s="21"/>
      <c r="ZZ124" s="21">
        <f t="shared" si="1697"/>
        <v>0</v>
      </c>
      <c r="AAA124" s="21"/>
      <c r="AAB124" s="21">
        <f t="shared" si="1698"/>
        <v>0</v>
      </c>
      <c r="AAC124" s="21"/>
      <c r="AAD124" s="21">
        <f t="shared" si="1698"/>
        <v>0</v>
      </c>
      <c r="AAE124" s="21"/>
      <c r="AAF124" s="21">
        <f t="shared" si="1699"/>
        <v>0</v>
      </c>
      <c r="AAG124" s="21"/>
      <c r="AAH124" s="21">
        <f t="shared" si="1699"/>
        <v>0</v>
      </c>
      <c r="AAI124" s="21"/>
      <c r="AAJ124" s="21">
        <f t="shared" si="1700"/>
        <v>0</v>
      </c>
      <c r="AAK124" s="21"/>
      <c r="AAL124" s="21">
        <f t="shared" si="1700"/>
        <v>0</v>
      </c>
      <c r="AAM124" s="21"/>
      <c r="AAN124" s="21">
        <f t="shared" si="1701"/>
        <v>0</v>
      </c>
      <c r="AAO124" s="21"/>
      <c r="AAP124" s="21">
        <f t="shared" si="1701"/>
        <v>0</v>
      </c>
      <c r="AAQ124" s="21"/>
      <c r="AAR124" s="21">
        <f t="shared" si="1702"/>
        <v>0</v>
      </c>
      <c r="AAS124" s="21"/>
      <c r="AAT124" s="21">
        <f t="shared" si="1702"/>
        <v>0</v>
      </c>
      <c r="AAU124" s="21"/>
      <c r="AAV124" s="21">
        <f t="shared" si="1703"/>
        <v>0</v>
      </c>
      <c r="AAW124" s="21"/>
      <c r="AAX124" s="21">
        <f t="shared" si="1703"/>
        <v>0</v>
      </c>
      <c r="AAY124" s="21"/>
      <c r="AAZ124" s="21">
        <f t="shared" si="1704"/>
        <v>0</v>
      </c>
      <c r="ABA124" s="21"/>
      <c r="ABB124" s="21">
        <f t="shared" si="1704"/>
        <v>0</v>
      </c>
      <c r="ABC124" s="21"/>
      <c r="ABD124" s="21">
        <f t="shared" si="1705"/>
        <v>0</v>
      </c>
      <c r="ABE124" s="21"/>
      <c r="ABF124" s="21">
        <f t="shared" si="1705"/>
        <v>0</v>
      </c>
      <c r="ABG124" s="21"/>
      <c r="ABH124" s="21">
        <f t="shared" si="1706"/>
        <v>0</v>
      </c>
      <c r="ABI124" s="21"/>
      <c r="ABJ124" s="21">
        <f t="shared" si="1706"/>
        <v>0</v>
      </c>
      <c r="ABK124" s="21"/>
      <c r="ABL124" s="21">
        <f t="shared" si="1707"/>
        <v>0</v>
      </c>
      <c r="ABM124" s="21"/>
      <c r="ABN124" s="21">
        <f t="shared" si="1707"/>
        <v>0</v>
      </c>
      <c r="ABO124" s="21"/>
      <c r="ABP124" s="21">
        <f t="shared" si="1708"/>
        <v>0</v>
      </c>
      <c r="ABQ124" s="21"/>
      <c r="ABR124" s="21">
        <f t="shared" si="1708"/>
        <v>0</v>
      </c>
      <c r="ABS124" s="21"/>
      <c r="ABT124" s="21">
        <f t="shared" si="1709"/>
        <v>0</v>
      </c>
      <c r="ABU124" s="21"/>
      <c r="ABV124" s="21">
        <f t="shared" si="1709"/>
        <v>0</v>
      </c>
      <c r="ABW124" s="21"/>
      <c r="ABX124" s="21">
        <f t="shared" si="1710"/>
        <v>0</v>
      </c>
      <c r="ABY124" s="21"/>
      <c r="ABZ124" s="21">
        <f t="shared" si="1710"/>
        <v>0</v>
      </c>
      <c r="ACA124" s="21"/>
      <c r="ACB124" s="21">
        <f t="shared" si="1711"/>
        <v>0</v>
      </c>
      <c r="ACC124" s="21"/>
      <c r="ACD124" s="21">
        <f t="shared" si="1711"/>
        <v>0</v>
      </c>
      <c r="ACE124" s="21"/>
      <c r="ACF124" s="21">
        <f t="shared" si="1712"/>
        <v>0</v>
      </c>
      <c r="ACG124" s="21"/>
      <c r="ACH124" s="21">
        <f t="shared" si="1712"/>
        <v>0</v>
      </c>
      <c r="ACI124" s="21"/>
      <c r="ACJ124" s="21">
        <f t="shared" si="1713"/>
        <v>0</v>
      </c>
      <c r="ACK124" s="21"/>
      <c r="ACL124" s="21">
        <f t="shared" si="1713"/>
        <v>0</v>
      </c>
      <c r="ACM124" s="21"/>
      <c r="ACN124" s="21">
        <f t="shared" si="1714"/>
        <v>0</v>
      </c>
      <c r="ACO124" s="21"/>
      <c r="ACP124" s="21">
        <f t="shared" si="1714"/>
        <v>0</v>
      </c>
      <c r="ACQ124" s="21"/>
      <c r="ACR124" s="21">
        <f t="shared" si="1715"/>
        <v>0</v>
      </c>
      <c r="ACS124" s="21"/>
      <c r="ACT124" s="21">
        <f t="shared" si="1715"/>
        <v>0</v>
      </c>
      <c r="ACU124" s="21"/>
      <c r="ACV124" s="21">
        <f t="shared" si="1716"/>
        <v>0</v>
      </c>
      <c r="ACW124" s="21"/>
      <c r="ACX124" s="21">
        <f t="shared" si="1716"/>
        <v>0</v>
      </c>
      <c r="ACY124" s="21"/>
      <c r="ACZ124" s="21">
        <f t="shared" si="1717"/>
        <v>0</v>
      </c>
      <c r="ADA124" s="21"/>
      <c r="ADB124" s="21">
        <f t="shared" si="1717"/>
        <v>0</v>
      </c>
      <c r="ADC124" s="21"/>
      <c r="ADD124" s="21">
        <f t="shared" si="1718"/>
        <v>0</v>
      </c>
      <c r="ADE124" s="21"/>
      <c r="ADF124" s="21">
        <f t="shared" si="1718"/>
        <v>0</v>
      </c>
      <c r="ADG124" s="21"/>
      <c r="ADH124" s="21">
        <f t="shared" si="1719"/>
        <v>0</v>
      </c>
      <c r="ADI124" s="21"/>
      <c r="ADJ124" s="21">
        <f t="shared" si="1719"/>
        <v>0</v>
      </c>
      <c r="ADK124" s="21"/>
      <c r="ADL124" s="21">
        <f t="shared" si="1720"/>
        <v>0</v>
      </c>
      <c r="ADM124" s="21"/>
      <c r="ADN124" s="21">
        <f t="shared" si="1720"/>
        <v>0</v>
      </c>
      <c r="ADO124" s="21"/>
      <c r="ADP124" s="21">
        <f t="shared" si="1720"/>
        <v>0</v>
      </c>
      <c r="ADQ124" s="21"/>
      <c r="ADR124" s="21">
        <f t="shared" si="1720"/>
        <v>0</v>
      </c>
      <c r="ADS124" s="21"/>
      <c r="ADT124" s="21">
        <f t="shared" si="1720"/>
        <v>0</v>
      </c>
      <c r="ADU124" s="21"/>
      <c r="ADV124" s="21">
        <f t="shared" si="1721"/>
        <v>0</v>
      </c>
      <c r="ADW124" s="21"/>
      <c r="ADX124" s="21">
        <f t="shared" si="1721"/>
        <v>0</v>
      </c>
      <c r="ADY124" s="21"/>
      <c r="ADZ124" s="21">
        <f t="shared" si="1721"/>
        <v>0</v>
      </c>
      <c r="AEA124" s="21"/>
      <c r="AEB124" s="21">
        <f t="shared" si="1721"/>
        <v>0</v>
      </c>
      <c r="AEC124" s="21"/>
      <c r="AED124" s="21">
        <f t="shared" si="1722"/>
        <v>0</v>
      </c>
      <c r="AEE124" s="21"/>
      <c r="AEF124" s="21">
        <f t="shared" si="1722"/>
        <v>0</v>
      </c>
      <c r="AEG124" s="21"/>
      <c r="AEH124" s="21">
        <f t="shared" si="1722"/>
        <v>0</v>
      </c>
      <c r="AEI124" s="21"/>
      <c r="AEJ124" s="21">
        <f t="shared" si="1722"/>
        <v>0</v>
      </c>
      <c r="AEK124" s="21"/>
      <c r="AEL124" s="21">
        <f t="shared" si="1722"/>
        <v>0</v>
      </c>
      <c r="AEM124" s="21"/>
      <c r="AEN124" s="21">
        <f t="shared" si="1723"/>
        <v>0</v>
      </c>
      <c r="AEO124" s="21"/>
      <c r="AEP124" s="21">
        <f t="shared" si="1723"/>
        <v>0</v>
      </c>
      <c r="AEQ124" s="21"/>
      <c r="AER124" s="21">
        <f t="shared" si="1723"/>
        <v>0</v>
      </c>
      <c r="AES124" s="21"/>
      <c r="AET124" s="21">
        <f t="shared" si="1723"/>
        <v>0</v>
      </c>
      <c r="AEU124" s="21"/>
      <c r="AEV124" s="21">
        <f t="shared" si="1724"/>
        <v>0</v>
      </c>
      <c r="AEW124" s="21"/>
      <c r="AEX124" s="21">
        <f t="shared" si="1724"/>
        <v>0</v>
      </c>
      <c r="AEY124" s="21"/>
      <c r="AEZ124" s="21">
        <f t="shared" si="1724"/>
        <v>0</v>
      </c>
      <c r="AFA124" s="21"/>
      <c r="AFB124" s="21">
        <f t="shared" si="1724"/>
        <v>0</v>
      </c>
      <c r="AFC124" s="21"/>
      <c r="AFD124" s="21">
        <f t="shared" si="1724"/>
        <v>0</v>
      </c>
      <c r="AFE124" s="21"/>
      <c r="AFF124" s="21">
        <f t="shared" si="1725"/>
        <v>0</v>
      </c>
      <c r="AFG124" s="21"/>
      <c r="AFH124" s="21">
        <f t="shared" si="1725"/>
        <v>0</v>
      </c>
      <c r="AFI124" s="21"/>
      <c r="AFJ124" s="21">
        <f t="shared" si="1725"/>
        <v>0</v>
      </c>
      <c r="AFK124" s="21"/>
      <c r="AFL124" s="21">
        <f t="shared" si="1725"/>
        <v>0</v>
      </c>
      <c r="AFM124" s="21"/>
      <c r="AFN124" s="21">
        <f t="shared" si="1726"/>
        <v>0</v>
      </c>
      <c r="AFO124" s="21"/>
      <c r="AFP124" s="21">
        <f t="shared" si="1726"/>
        <v>0</v>
      </c>
      <c r="AFQ124" s="21"/>
      <c r="AFR124" s="21">
        <f t="shared" si="1726"/>
        <v>0</v>
      </c>
      <c r="AFS124" s="21"/>
      <c r="AFT124" s="21">
        <f t="shared" si="1726"/>
        <v>0</v>
      </c>
      <c r="AFU124" s="21"/>
      <c r="AFV124" s="21">
        <f t="shared" si="1726"/>
        <v>0</v>
      </c>
      <c r="AFW124" s="21"/>
      <c r="AFX124" s="21">
        <f t="shared" si="1727"/>
        <v>0</v>
      </c>
      <c r="AFY124" s="21"/>
      <c r="AFZ124" s="21">
        <f t="shared" si="1727"/>
        <v>0</v>
      </c>
      <c r="AGA124" s="21"/>
      <c r="AGB124" s="21">
        <f t="shared" si="1727"/>
        <v>0</v>
      </c>
      <c r="AGC124" s="21"/>
      <c r="AGD124" s="21">
        <f t="shared" si="1727"/>
        <v>0</v>
      </c>
      <c r="AGE124" s="21"/>
      <c r="AGF124" s="21">
        <f t="shared" si="1728"/>
        <v>0</v>
      </c>
      <c r="AGG124" s="21"/>
      <c r="AGH124" s="21">
        <f t="shared" si="1728"/>
        <v>0</v>
      </c>
      <c r="AGI124" s="21"/>
      <c r="AGJ124" s="21">
        <f t="shared" si="1728"/>
        <v>0</v>
      </c>
      <c r="AGK124" s="21"/>
      <c r="AGL124" s="21">
        <f t="shared" si="1728"/>
        <v>0</v>
      </c>
      <c r="AGM124" s="21"/>
      <c r="AGN124" s="21">
        <f t="shared" si="1728"/>
        <v>0</v>
      </c>
      <c r="AGO124" s="21"/>
      <c r="AGP124" s="21">
        <f t="shared" si="1729"/>
        <v>0</v>
      </c>
      <c r="AGQ124" s="21"/>
      <c r="AGR124" s="21">
        <f t="shared" si="1729"/>
        <v>0</v>
      </c>
      <c r="AGS124" s="21"/>
      <c r="AGT124" s="21">
        <f t="shared" si="1729"/>
        <v>0</v>
      </c>
      <c r="AGU124" s="21"/>
      <c r="AGV124" s="21">
        <f t="shared" si="1729"/>
        <v>0</v>
      </c>
      <c r="AGW124" s="21"/>
      <c r="AGX124" s="21">
        <f t="shared" si="1730"/>
        <v>0</v>
      </c>
      <c r="AGY124" s="21"/>
      <c r="AGZ124" s="21">
        <f t="shared" si="1730"/>
        <v>0</v>
      </c>
      <c r="AHA124" s="21"/>
      <c r="AHB124" s="21">
        <f t="shared" si="1730"/>
        <v>0</v>
      </c>
      <c r="AHC124" s="21"/>
      <c r="AHD124" s="21">
        <f t="shared" si="1730"/>
        <v>0</v>
      </c>
      <c r="AHE124" s="21"/>
      <c r="AHF124" s="21">
        <f t="shared" si="1730"/>
        <v>0</v>
      </c>
      <c r="AHG124" s="21"/>
      <c r="AHH124" s="21">
        <f t="shared" si="1731"/>
        <v>0</v>
      </c>
      <c r="AHI124" s="21"/>
      <c r="AHJ124" s="21">
        <f t="shared" si="1731"/>
        <v>0</v>
      </c>
      <c r="AHK124" s="21"/>
      <c r="AHL124" s="21">
        <f t="shared" si="1731"/>
        <v>0</v>
      </c>
      <c r="AHM124" s="21"/>
      <c r="AHN124" s="21">
        <f t="shared" si="1731"/>
        <v>0</v>
      </c>
      <c r="AHO124" s="21"/>
      <c r="AHP124" s="21">
        <f t="shared" si="1732"/>
        <v>0</v>
      </c>
      <c r="AHQ124" s="21"/>
      <c r="AHR124" s="21">
        <f t="shared" si="1732"/>
        <v>0</v>
      </c>
      <c r="AHS124" s="21"/>
      <c r="AHT124" s="21">
        <f t="shared" si="1732"/>
        <v>0</v>
      </c>
      <c r="AHU124" s="21"/>
      <c r="AHV124" s="21">
        <f t="shared" si="1732"/>
        <v>0</v>
      </c>
      <c r="AHW124" s="21"/>
      <c r="AHX124" s="21">
        <f t="shared" si="1732"/>
        <v>0</v>
      </c>
      <c r="AHY124" s="21"/>
      <c r="AHZ124" s="21">
        <f t="shared" si="1733"/>
        <v>0</v>
      </c>
      <c r="AIA124" s="21"/>
      <c r="AIB124" s="21">
        <f t="shared" si="1733"/>
        <v>0</v>
      </c>
      <c r="AIC124" s="21"/>
      <c r="AID124" s="21">
        <f t="shared" si="1733"/>
        <v>0</v>
      </c>
      <c r="AIE124" s="21"/>
      <c r="AIF124" s="21">
        <f t="shared" si="1733"/>
        <v>0</v>
      </c>
      <c r="AIG124" s="21"/>
      <c r="AIH124" s="21">
        <f t="shared" si="1734"/>
        <v>0</v>
      </c>
      <c r="AII124" s="21"/>
      <c r="AIJ124" s="21">
        <f t="shared" si="1734"/>
        <v>0</v>
      </c>
      <c r="AIK124" s="21"/>
      <c r="AIL124" s="21">
        <f t="shared" si="1734"/>
        <v>0</v>
      </c>
      <c r="AIM124" s="21"/>
      <c r="AIN124" s="21">
        <f t="shared" si="1734"/>
        <v>0</v>
      </c>
      <c r="AIO124" s="21"/>
      <c r="AIP124" s="21">
        <f t="shared" si="1734"/>
        <v>0</v>
      </c>
      <c r="AIQ124" s="21"/>
      <c r="AIR124" s="21">
        <f t="shared" si="1735"/>
        <v>0</v>
      </c>
      <c r="AIS124" s="21"/>
      <c r="AIT124" s="21">
        <f t="shared" si="1735"/>
        <v>0</v>
      </c>
      <c r="AIU124" s="21"/>
      <c r="AIV124" s="21">
        <f t="shared" si="1735"/>
        <v>0</v>
      </c>
      <c r="AIW124" s="21"/>
      <c r="AIX124" s="21">
        <f t="shared" si="1735"/>
        <v>0</v>
      </c>
      <c r="AIY124" s="21"/>
      <c r="AIZ124" s="21">
        <f t="shared" si="1689"/>
        <v>0</v>
      </c>
      <c r="AJA124" s="21"/>
    </row>
    <row r="125" spans="2:937" ht="13.5" customHeight="1" x14ac:dyDescent="0.25">
      <c r="B125" s="31">
        <v>120</v>
      </c>
      <c r="C125" s="192" t="s">
        <v>209</v>
      </c>
      <c r="D125" s="67" t="s">
        <v>176</v>
      </c>
      <c r="E125" s="194" t="s">
        <v>392</v>
      </c>
      <c r="F125" s="194" t="str">
        <f>_xlfn.XLOOKUP(D125,'WTG PH-III'!$D$5:$D$198,'WTG PH-III'!$B$5:$B$198,0,0,1)</f>
        <v>PSS-14</v>
      </c>
      <c r="G125" s="22" t="s">
        <v>537</v>
      </c>
      <c r="H125" s="22" t="s">
        <v>550</v>
      </c>
      <c r="I125" s="61">
        <v>13</v>
      </c>
      <c r="J125" s="21">
        <v>253</v>
      </c>
      <c r="K125" s="21">
        <f t="shared" si="1458"/>
        <v>253.00000000000006</v>
      </c>
      <c r="L125" s="21">
        <f t="shared" si="1459"/>
        <v>253</v>
      </c>
      <c r="M125" s="21">
        <f t="shared" si="1460"/>
        <v>0</v>
      </c>
      <c r="N125" s="95">
        <f>VLOOKUP(D125,'WTG PH-III'!$D$5:$U$198,17,0)</f>
        <v>45817</v>
      </c>
      <c r="O125" s="95">
        <f>VLOOKUP(D125,'WTG PH-III'!$D$5:$U$198,18,0)</f>
        <v>45826</v>
      </c>
      <c r="P125" s="21">
        <f t="shared" si="1461"/>
        <v>0</v>
      </c>
      <c r="Q125" s="21"/>
      <c r="R125" s="21">
        <f t="shared" si="1462"/>
        <v>0</v>
      </c>
      <c r="S125" s="21"/>
      <c r="T125" s="21">
        <f t="shared" si="1463"/>
        <v>0</v>
      </c>
      <c r="U125" s="21"/>
      <c r="V125" s="21">
        <f t="shared" si="1464"/>
        <v>0</v>
      </c>
      <c r="W125" s="21"/>
      <c r="X125" s="21">
        <f t="shared" si="1465"/>
        <v>0</v>
      </c>
      <c r="Y125" s="21"/>
      <c r="Z125" s="21">
        <f t="shared" si="1466"/>
        <v>0</v>
      </c>
      <c r="AA125" s="21"/>
      <c r="AB125" s="21">
        <f t="shared" si="1467"/>
        <v>0</v>
      </c>
      <c r="AC125" s="21"/>
      <c r="AD125" s="21">
        <f t="shared" si="1468"/>
        <v>0</v>
      </c>
      <c r="AE125" s="21"/>
      <c r="AF125" s="21">
        <f t="shared" si="1469"/>
        <v>0</v>
      </c>
      <c r="AG125" s="21"/>
      <c r="AH125" s="21">
        <f t="shared" si="1470"/>
        <v>0</v>
      </c>
      <c r="AI125" s="21"/>
      <c r="AJ125" s="21">
        <f t="shared" si="1471"/>
        <v>0</v>
      </c>
      <c r="AK125" s="21"/>
      <c r="AL125" s="21">
        <f t="shared" si="1472"/>
        <v>0</v>
      </c>
      <c r="AM125" s="21"/>
      <c r="AN125" s="21">
        <f t="shared" si="1473"/>
        <v>0</v>
      </c>
      <c r="AO125" s="21"/>
      <c r="AP125" s="21">
        <f t="shared" si="1474"/>
        <v>0</v>
      </c>
      <c r="AQ125" s="21"/>
      <c r="AR125" s="21">
        <f t="shared" si="1475"/>
        <v>0</v>
      </c>
      <c r="AS125" s="21"/>
      <c r="AT125" s="21">
        <f t="shared" si="1476"/>
        <v>0</v>
      </c>
      <c r="AU125" s="21"/>
      <c r="AV125" s="21">
        <f t="shared" si="1477"/>
        <v>0</v>
      </c>
      <c r="AW125" s="21"/>
      <c r="AX125" s="21">
        <f t="shared" si="1478"/>
        <v>0</v>
      </c>
      <c r="AY125" s="21"/>
      <c r="AZ125" s="21">
        <f t="shared" si="1479"/>
        <v>0</v>
      </c>
      <c r="BA125" s="21"/>
      <c r="BB125" s="21">
        <f t="shared" si="1480"/>
        <v>0</v>
      </c>
      <c r="BC125" s="21"/>
      <c r="BD125" s="21">
        <f t="shared" si="1481"/>
        <v>0</v>
      </c>
      <c r="BE125" s="21"/>
      <c r="BF125" s="21">
        <f t="shared" si="1482"/>
        <v>0</v>
      </c>
      <c r="BG125" s="21"/>
      <c r="BH125" s="21">
        <f t="shared" si="1483"/>
        <v>0</v>
      </c>
      <c r="BI125" s="21"/>
      <c r="BJ125" s="21">
        <f t="shared" si="1484"/>
        <v>0</v>
      </c>
      <c r="BK125" s="21"/>
      <c r="BL125" s="21">
        <f t="shared" si="1485"/>
        <v>0</v>
      </c>
      <c r="BM125" s="21"/>
      <c r="BN125" s="21">
        <f t="shared" si="1486"/>
        <v>0</v>
      </c>
      <c r="BO125" s="21"/>
      <c r="BP125" s="21">
        <f t="shared" si="1487"/>
        <v>0</v>
      </c>
      <c r="BQ125" s="21"/>
      <c r="BR125" s="21">
        <f t="shared" si="1488"/>
        <v>0</v>
      </c>
      <c r="BS125" s="21"/>
      <c r="BT125" s="21">
        <f t="shared" si="1489"/>
        <v>0</v>
      </c>
      <c r="BU125" s="21"/>
      <c r="BV125" s="21">
        <f t="shared" si="1490"/>
        <v>0</v>
      </c>
      <c r="BW125" s="21"/>
      <c r="BX125" s="21">
        <f t="shared" si="1491"/>
        <v>0</v>
      </c>
      <c r="BY125" s="21"/>
      <c r="BZ125" s="21">
        <f t="shared" si="1492"/>
        <v>0</v>
      </c>
      <c r="CA125" s="21"/>
      <c r="CB125" s="21">
        <f t="shared" si="1493"/>
        <v>0</v>
      </c>
      <c r="CC125" s="21"/>
      <c r="CD125" s="21">
        <f t="shared" si="1494"/>
        <v>0</v>
      </c>
      <c r="CE125" s="21"/>
      <c r="CF125" s="21">
        <f t="shared" si="1495"/>
        <v>0</v>
      </c>
      <c r="CG125" s="21"/>
      <c r="CH125" s="21">
        <f t="shared" si="1496"/>
        <v>0</v>
      </c>
      <c r="CI125" s="21"/>
      <c r="CJ125" s="21">
        <f t="shared" si="1497"/>
        <v>0</v>
      </c>
      <c r="CK125" s="21"/>
      <c r="CL125" s="21">
        <f t="shared" si="1498"/>
        <v>0</v>
      </c>
      <c r="CM125" s="21"/>
      <c r="CN125" s="21">
        <f t="shared" si="1499"/>
        <v>0</v>
      </c>
      <c r="CO125" s="21"/>
      <c r="CP125" s="21">
        <f t="shared" si="1500"/>
        <v>0</v>
      </c>
      <c r="CQ125" s="21"/>
      <c r="CR125" s="21">
        <f t="shared" si="1501"/>
        <v>0</v>
      </c>
      <c r="CS125" s="21"/>
      <c r="CT125" s="21">
        <f t="shared" si="1502"/>
        <v>0</v>
      </c>
      <c r="CU125" s="21"/>
      <c r="CV125" s="21">
        <f t="shared" si="1503"/>
        <v>0</v>
      </c>
      <c r="CW125" s="21"/>
      <c r="CX125" s="21">
        <f t="shared" si="1504"/>
        <v>0</v>
      </c>
      <c r="CY125" s="21"/>
      <c r="CZ125" s="21">
        <f t="shared" si="1505"/>
        <v>0</v>
      </c>
      <c r="DA125" s="21"/>
      <c r="DB125" s="21">
        <f t="shared" si="1506"/>
        <v>0</v>
      </c>
      <c r="DC125" s="21"/>
      <c r="DD125" s="21">
        <f t="shared" si="1507"/>
        <v>0</v>
      </c>
      <c r="DE125" s="21"/>
      <c r="DF125" s="21">
        <f t="shared" si="1508"/>
        <v>0</v>
      </c>
      <c r="DG125" s="21"/>
      <c r="DH125" s="21">
        <f t="shared" si="1509"/>
        <v>0</v>
      </c>
      <c r="DI125" s="21"/>
      <c r="DJ125" s="21">
        <f t="shared" si="1510"/>
        <v>0</v>
      </c>
      <c r="DK125" s="21"/>
      <c r="DL125" s="21">
        <f t="shared" si="1511"/>
        <v>0</v>
      </c>
      <c r="DM125" s="21"/>
      <c r="DN125" s="21">
        <f t="shared" si="1512"/>
        <v>0</v>
      </c>
      <c r="DO125" s="21"/>
      <c r="DP125" s="21">
        <f t="shared" si="1513"/>
        <v>0</v>
      </c>
      <c r="DQ125" s="21"/>
      <c r="DR125" s="21">
        <f t="shared" si="1514"/>
        <v>0</v>
      </c>
      <c r="DS125" s="21"/>
      <c r="DT125" s="21">
        <f t="shared" si="1515"/>
        <v>0</v>
      </c>
      <c r="DU125" s="21"/>
      <c r="DV125" s="21">
        <f t="shared" si="1516"/>
        <v>0</v>
      </c>
      <c r="DW125" s="21"/>
      <c r="DX125" s="21">
        <f t="shared" si="1517"/>
        <v>0</v>
      </c>
      <c r="DY125" s="21"/>
      <c r="DZ125" s="21">
        <f t="shared" si="1518"/>
        <v>0</v>
      </c>
      <c r="EA125" s="21"/>
      <c r="EB125" s="21">
        <f t="shared" si="1519"/>
        <v>0</v>
      </c>
      <c r="EC125" s="21"/>
      <c r="ED125" s="21">
        <f t="shared" si="1520"/>
        <v>0</v>
      </c>
      <c r="EE125" s="21"/>
      <c r="EF125" s="21">
        <f t="shared" si="1521"/>
        <v>0</v>
      </c>
      <c r="EG125" s="21"/>
      <c r="EH125" s="21">
        <f t="shared" si="1522"/>
        <v>0</v>
      </c>
      <c r="EI125" s="21"/>
      <c r="EJ125" s="21">
        <f t="shared" si="1523"/>
        <v>0</v>
      </c>
      <c r="EK125" s="21"/>
      <c r="EL125" s="21">
        <f t="shared" si="1524"/>
        <v>0</v>
      </c>
      <c r="EM125" s="21"/>
      <c r="EN125" s="21">
        <f t="shared" si="1525"/>
        <v>0</v>
      </c>
      <c r="EO125" s="21"/>
      <c r="EP125" s="21">
        <f t="shared" si="1526"/>
        <v>0</v>
      </c>
      <c r="EQ125" s="21"/>
      <c r="ER125" s="21">
        <f t="shared" si="1527"/>
        <v>0</v>
      </c>
      <c r="ES125" s="21"/>
      <c r="ET125" s="21">
        <f t="shared" si="1528"/>
        <v>0</v>
      </c>
      <c r="EU125" s="21"/>
      <c r="EV125" s="21">
        <f t="shared" si="1529"/>
        <v>0</v>
      </c>
      <c r="EW125" s="21"/>
      <c r="EX125" s="21">
        <f t="shared" si="1530"/>
        <v>0</v>
      </c>
      <c r="EY125" s="21"/>
      <c r="EZ125" s="21">
        <f t="shared" si="1531"/>
        <v>0</v>
      </c>
      <c r="FA125" s="21"/>
      <c r="FB125" s="21">
        <f t="shared" si="1532"/>
        <v>0</v>
      </c>
      <c r="FC125" s="21"/>
      <c r="FD125" s="21">
        <f t="shared" si="1533"/>
        <v>0</v>
      </c>
      <c r="FE125" s="21"/>
      <c r="FF125" s="21">
        <f t="shared" si="1534"/>
        <v>0</v>
      </c>
      <c r="FG125" s="21"/>
      <c r="FH125" s="21">
        <f t="shared" si="1535"/>
        <v>0</v>
      </c>
      <c r="FI125" s="21"/>
      <c r="FJ125" s="21">
        <f t="shared" si="1536"/>
        <v>0</v>
      </c>
      <c r="FK125" s="21"/>
      <c r="FL125" s="21">
        <f t="shared" si="1537"/>
        <v>0</v>
      </c>
      <c r="FM125" s="21"/>
      <c r="FN125" s="21">
        <f t="shared" si="1538"/>
        <v>0</v>
      </c>
      <c r="FO125" s="21"/>
      <c r="FP125" s="21">
        <f t="shared" si="1539"/>
        <v>0</v>
      </c>
      <c r="FQ125" s="21"/>
      <c r="FR125" s="21">
        <f t="shared" si="1540"/>
        <v>0</v>
      </c>
      <c r="FS125" s="21"/>
      <c r="FT125" s="21">
        <f t="shared" si="1541"/>
        <v>0</v>
      </c>
      <c r="FU125" s="21"/>
      <c r="FV125" s="21">
        <f t="shared" si="1542"/>
        <v>0</v>
      </c>
      <c r="FW125" s="21"/>
      <c r="FX125" s="21">
        <f t="shared" si="1543"/>
        <v>0</v>
      </c>
      <c r="FY125" s="21"/>
      <c r="FZ125" s="21">
        <f t="shared" si="1544"/>
        <v>0</v>
      </c>
      <c r="GA125" s="21"/>
      <c r="GB125" s="21">
        <f t="shared" si="1545"/>
        <v>0</v>
      </c>
      <c r="GC125" s="21"/>
      <c r="GD125" s="21">
        <f t="shared" si="1546"/>
        <v>0</v>
      </c>
      <c r="GE125" s="21"/>
      <c r="GF125" s="21">
        <f t="shared" si="1547"/>
        <v>0</v>
      </c>
      <c r="GG125" s="21"/>
      <c r="GH125" s="21">
        <f t="shared" si="1548"/>
        <v>0</v>
      </c>
      <c r="GI125" s="21"/>
      <c r="GJ125" s="21">
        <f t="shared" si="1549"/>
        <v>0</v>
      </c>
      <c r="GK125" s="21"/>
      <c r="GL125" s="21">
        <f t="shared" si="1550"/>
        <v>0</v>
      </c>
      <c r="GM125" s="21"/>
      <c r="GN125" s="21">
        <f t="shared" si="1551"/>
        <v>0</v>
      </c>
      <c r="GO125" s="21"/>
      <c r="GP125" s="21">
        <f t="shared" si="1552"/>
        <v>0</v>
      </c>
      <c r="GQ125" s="21"/>
      <c r="GR125" s="21">
        <f t="shared" si="1553"/>
        <v>0</v>
      </c>
      <c r="GS125" s="21"/>
      <c r="GT125" s="21">
        <f t="shared" si="1554"/>
        <v>0</v>
      </c>
      <c r="GU125" s="21"/>
      <c r="GV125" s="21">
        <f t="shared" si="1555"/>
        <v>0</v>
      </c>
      <c r="GW125" s="21"/>
      <c r="GX125" s="21">
        <f t="shared" si="1556"/>
        <v>0</v>
      </c>
      <c r="GY125" s="21"/>
      <c r="GZ125" s="21">
        <f t="shared" si="1557"/>
        <v>0</v>
      </c>
      <c r="HA125" s="21"/>
      <c r="HB125" s="21">
        <f t="shared" si="1558"/>
        <v>0</v>
      </c>
      <c r="HC125" s="21"/>
      <c r="HD125" s="21">
        <f t="shared" si="1559"/>
        <v>0</v>
      </c>
      <c r="HE125" s="21"/>
      <c r="HF125" s="21">
        <f t="shared" si="1560"/>
        <v>0</v>
      </c>
      <c r="HG125" s="21"/>
      <c r="HH125" s="21">
        <f t="shared" si="1561"/>
        <v>0</v>
      </c>
      <c r="HI125" s="21"/>
      <c r="HJ125" s="21">
        <f t="shared" si="1562"/>
        <v>0</v>
      </c>
      <c r="HK125" s="21"/>
      <c r="HL125" s="21">
        <f t="shared" si="1563"/>
        <v>0</v>
      </c>
      <c r="HM125" s="21"/>
      <c r="HN125" s="21">
        <f t="shared" si="1564"/>
        <v>0</v>
      </c>
      <c r="HO125" s="21"/>
      <c r="HP125" s="21">
        <f t="shared" si="1565"/>
        <v>0</v>
      </c>
      <c r="HQ125" s="21"/>
      <c r="HR125" s="21">
        <f t="shared" si="1566"/>
        <v>0</v>
      </c>
      <c r="HS125" s="21"/>
      <c r="HT125" s="21">
        <f t="shared" si="1567"/>
        <v>0</v>
      </c>
      <c r="HU125" s="21"/>
      <c r="HV125" s="21">
        <f t="shared" si="1568"/>
        <v>0</v>
      </c>
      <c r="HW125" s="21"/>
      <c r="HX125" s="21">
        <f t="shared" si="1569"/>
        <v>0</v>
      </c>
      <c r="HY125" s="21"/>
      <c r="HZ125" s="21">
        <f t="shared" si="1570"/>
        <v>0</v>
      </c>
      <c r="IA125" s="21"/>
      <c r="IB125" s="21">
        <f t="shared" si="1571"/>
        <v>0</v>
      </c>
      <c r="IC125" s="21"/>
      <c r="ID125" s="21">
        <f t="shared" si="1572"/>
        <v>0</v>
      </c>
      <c r="IE125" s="21"/>
      <c r="IF125" s="21">
        <f t="shared" si="1573"/>
        <v>0</v>
      </c>
      <c r="IG125" s="21"/>
      <c r="IH125" s="21">
        <f t="shared" si="1574"/>
        <v>0</v>
      </c>
      <c r="II125" s="21"/>
      <c r="IJ125" s="21">
        <f t="shared" si="1575"/>
        <v>0</v>
      </c>
      <c r="IK125" s="21"/>
      <c r="IL125" s="21">
        <f t="shared" si="1576"/>
        <v>0</v>
      </c>
      <c r="IM125" s="21"/>
      <c r="IN125" s="21">
        <f t="shared" si="1577"/>
        <v>0</v>
      </c>
      <c r="IO125" s="21"/>
      <c r="IP125" s="21">
        <f t="shared" si="1578"/>
        <v>0</v>
      </c>
      <c r="IQ125" s="21"/>
      <c r="IR125" s="21">
        <f t="shared" si="1579"/>
        <v>0</v>
      </c>
      <c r="IS125" s="21"/>
      <c r="IT125" s="21">
        <f t="shared" si="1580"/>
        <v>0</v>
      </c>
      <c r="IU125" s="21"/>
      <c r="IV125" s="21">
        <f t="shared" si="1581"/>
        <v>0</v>
      </c>
      <c r="IW125" s="21"/>
      <c r="IX125" s="21">
        <f t="shared" si="1582"/>
        <v>0</v>
      </c>
      <c r="IY125" s="21"/>
      <c r="IZ125" s="21">
        <f t="shared" si="1583"/>
        <v>0</v>
      </c>
      <c r="JA125" s="21"/>
      <c r="JB125" s="21">
        <f t="shared" si="1584"/>
        <v>0</v>
      </c>
      <c r="JC125" s="21"/>
      <c r="JD125" s="21">
        <f t="shared" si="1585"/>
        <v>0</v>
      </c>
      <c r="JE125" s="21"/>
      <c r="JF125" s="21">
        <f t="shared" si="1586"/>
        <v>0</v>
      </c>
      <c r="JG125" s="21"/>
      <c r="JH125" s="21">
        <f t="shared" si="1587"/>
        <v>0</v>
      </c>
      <c r="JI125" s="21"/>
      <c r="JJ125" s="21">
        <f t="shared" si="1588"/>
        <v>0</v>
      </c>
      <c r="JK125" s="21"/>
      <c r="JL125" s="21">
        <f t="shared" si="1589"/>
        <v>0</v>
      </c>
      <c r="JM125" s="21"/>
      <c r="JN125" s="21">
        <f t="shared" si="1590"/>
        <v>0</v>
      </c>
      <c r="JO125" s="21"/>
      <c r="JP125" s="21">
        <f t="shared" si="1591"/>
        <v>0</v>
      </c>
      <c r="JQ125" s="21"/>
      <c r="JR125" s="21">
        <f t="shared" si="1592"/>
        <v>0</v>
      </c>
      <c r="JS125" s="21"/>
      <c r="JT125" s="21">
        <f t="shared" si="1593"/>
        <v>0</v>
      </c>
      <c r="JU125" s="21"/>
      <c r="JV125" s="21">
        <f t="shared" si="1594"/>
        <v>0</v>
      </c>
      <c r="JW125" s="21"/>
      <c r="JX125" s="21">
        <f t="shared" si="1595"/>
        <v>0</v>
      </c>
      <c r="JY125" s="21"/>
      <c r="JZ125" s="21">
        <f t="shared" si="1596"/>
        <v>0</v>
      </c>
      <c r="KA125" s="21"/>
      <c r="KB125" s="21">
        <f t="shared" si="1597"/>
        <v>0</v>
      </c>
      <c r="KC125" s="21"/>
      <c r="KD125" s="21">
        <f t="shared" si="1598"/>
        <v>0</v>
      </c>
      <c r="KE125" s="21"/>
      <c r="KF125" s="21">
        <f t="shared" si="1599"/>
        <v>0</v>
      </c>
      <c r="KG125" s="21">
        <v>6</v>
      </c>
      <c r="KH125" s="21">
        <f t="shared" si="1600"/>
        <v>0</v>
      </c>
      <c r="KI125" s="21">
        <v>8</v>
      </c>
      <c r="KJ125" s="21">
        <f t="shared" si="1601"/>
        <v>0</v>
      </c>
      <c r="KK125" s="21">
        <v>9</v>
      </c>
      <c r="KL125" s="21">
        <f t="shared" si="1602"/>
        <v>0</v>
      </c>
      <c r="KM125" s="21"/>
      <c r="KN125" s="21">
        <f t="shared" si="1603"/>
        <v>0</v>
      </c>
      <c r="KO125" s="21"/>
      <c r="KP125" s="21">
        <f t="shared" si="1604"/>
        <v>0</v>
      </c>
      <c r="KQ125" s="21"/>
      <c r="KR125" s="21">
        <f t="shared" si="1605"/>
        <v>0</v>
      </c>
      <c r="KS125" s="21"/>
      <c r="KT125" s="21">
        <f t="shared" si="1606"/>
        <v>0</v>
      </c>
      <c r="KU125" s="21"/>
      <c r="KV125" s="21">
        <f t="shared" si="1607"/>
        <v>0</v>
      </c>
      <c r="KW125" s="21"/>
      <c r="KX125" s="21">
        <f t="shared" si="1608"/>
        <v>0</v>
      </c>
      <c r="KY125" s="21"/>
      <c r="KZ125" s="21">
        <f t="shared" si="1609"/>
        <v>0</v>
      </c>
      <c r="LA125" s="21"/>
      <c r="LB125" s="21">
        <f t="shared" si="1610"/>
        <v>0</v>
      </c>
      <c r="LC125" s="21">
        <v>4</v>
      </c>
      <c r="LD125" s="21">
        <f t="shared" si="1611"/>
        <v>0</v>
      </c>
      <c r="LE125" s="21">
        <v>9</v>
      </c>
      <c r="LF125" s="21">
        <f t="shared" si="1612"/>
        <v>0</v>
      </c>
      <c r="LG125" s="21">
        <v>12</v>
      </c>
      <c r="LH125" s="21">
        <f t="shared" si="1613"/>
        <v>0</v>
      </c>
      <c r="LI125" s="21">
        <v>5</v>
      </c>
      <c r="LJ125" s="21">
        <f t="shared" si="1614"/>
        <v>0</v>
      </c>
      <c r="LK125" s="21">
        <v>4</v>
      </c>
      <c r="LL125" s="21">
        <f t="shared" si="1615"/>
        <v>0</v>
      </c>
      <c r="LM125" s="21">
        <v>22</v>
      </c>
      <c r="LN125" s="21">
        <f t="shared" si="1616"/>
        <v>0</v>
      </c>
      <c r="LO125" s="21">
        <v>11</v>
      </c>
      <c r="LP125" s="21">
        <f t="shared" si="1617"/>
        <v>0</v>
      </c>
      <c r="LQ125" s="21">
        <v>20</v>
      </c>
      <c r="LR125" s="21">
        <f t="shared" si="1618"/>
        <v>0</v>
      </c>
      <c r="LS125" s="21">
        <v>7</v>
      </c>
      <c r="LT125" s="21">
        <f t="shared" si="1619"/>
        <v>0</v>
      </c>
      <c r="LU125" s="21"/>
      <c r="LV125" s="21">
        <f t="shared" si="1620"/>
        <v>0</v>
      </c>
      <c r="LW125" s="21">
        <v>6</v>
      </c>
      <c r="LX125" s="21">
        <f t="shared" si="1621"/>
        <v>0</v>
      </c>
      <c r="LY125" s="21">
        <v>5</v>
      </c>
      <c r="LZ125" s="21">
        <f t="shared" si="1622"/>
        <v>0</v>
      </c>
      <c r="MA125" s="21">
        <v>14</v>
      </c>
      <c r="MB125" s="21">
        <f t="shared" si="1623"/>
        <v>0</v>
      </c>
      <c r="MC125" s="21">
        <v>17</v>
      </c>
      <c r="MD125" s="21">
        <f t="shared" si="1624"/>
        <v>0</v>
      </c>
      <c r="ME125" s="21">
        <v>25</v>
      </c>
      <c r="MF125" s="21">
        <f t="shared" si="1625"/>
        <v>0</v>
      </c>
      <c r="MG125" s="21">
        <v>23</v>
      </c>
      <c r="MH125" s="21">
        <f t="shared" si="1626"/>
        <v>0</v>
      </c>
      <c r="MI125" s="21"/>
      <c r="MJ125" s="21">
        <f t="shared" si="1627"/>
        <v>0</v>
      </c>
      <c r="MK125" s="21">
        <v>18</v>
      </c>
      <c r="ML125" s="21">
        <f t="shared" si="1628"/>
        <v>0</v>
      </c>
      <c r="MM125" s="21">
        <v>16</v>
      </c>
      <c r="MN125" s="21">
        <f t="shared" si="1629"/>
        <v>0</v>
      </c>
      <c r="MO125" s="21">
        <v>12</v>
      </c>
      <c r="MP125" s="21">
        <f t="shared" si="1630"/>
        <v>0</v>
      </c>
      <c r="MQ125" s="21"/>
      <c r="MR125" s="21">
        <f t="shared" si="1631"/>
        <v>0</v>
      </c>
      <c r="MS125" s="21"/>
      <c r="MT125" s="21">
        <f t="shared" si="1632"/>
        <v>0</v>
      </c>
      <c r="MU125" s="21"/>
      <c r="MV125" s="21">
        <f t="shared" si="1633"/>
        <v>0</v>
      </c>
      <c r="MW125" s="21"/>
      <c r="MX125" s="21">
        <f t="shared" si="1634"/>
        <v>25.3</v>
      </c>
      <c r="MY125" s="21"/>
      <c r="MZ125" s="21">
        <f t="shared" si="1635"/>
        <v>25.3</v>
      </c>
      <c r="NA125" s="21"/>
      <c r="NB125" s="21">
        <f t="shared" si="1636"/>
        <v>25.3</v>
      </c>
      <c r="NC125" s="21"/>
      <c r="ND125" s="21">
        <f t="shared" si="1637"/>
        <v>25.3</v>
      </c>
      <c r="NE125" s="21"/>
      <c r="NF125" s="21">
        <f t="shared" si="1638"/>
        <v>25.3</v>
      </c>
      <c r="NG125" s="21"/>
      <c r="NH125" s="21">
        <f t="shared" si="1639"/>
        <v>25.3</v>
      </c>
      <c r="NI125" s="21"/>
      <c r="NJ125" s="21">
        <f t="shared" si="1640"/>
        <v>25.3</v>
      </c>
      <c r="NK125" s="21"/>
      <c r="NL125" s="21">
        <f t="shared" si="1641"/>
        <v>25.3</v>
      </c>
      <c r="NM125" s="21"/>
      <c r="NN125" s="21">
        <f t="shared" si="1642"/>
        <v>25.3</v>
      </c>
      <c r="NO125" s="21"/>
      <c r="NP125" s="21">
        <f t="shared" si="1643"/>
        <v>25.3</v>
      </c>
      <c r="NQ125" s="21"/>
      <c r="NR125" s="21">
        <f t="shared" si="1644"/>
        <v>0</v>
      </c>
      <c r="NS125" s="21"/>
      <c r="NT125" s="21">
        <f t="shared" si="1645"/>
        <v>0</v>
      </c>
      <c r="NU125" s="21"/>
      <c r="NV125" s="21">
        <f t="shared" si="1646"/>
        <v>0</v>
      </c>
      <c r="NW125" s="21"/>
      <c r="NX125" s="21">
        <f t="shared" si="1647"/>
        <v>0</v>
      </c>
      <c r="NY125" s="21"/>
      <c r="NZ125" s="21">
        <f t="shared" si="1648"/>
        <v>0</v>
      </c>
      <c r="OA125" s="21"/>
      <c r="OB125" s="21">
        <f t="shared" si="1649"/>
        <v>0</v>
      </c>
      <c r="OC125" s="21"/>
      <c r="OD125" s="21">
        <f t="shared" si="1650"/>
        <v>0</v>
      </c>
      <c r="OE125" s="21"/>
      <c r="OF125" s="21">
        <f t="shared" si="1651"/>
        <v>0</v>
      </c>
      <c r="OG125" s="21"/>
      <c r="OH125" s="21">
        <f t="shared" si="1652"/>
        <v>0</v>
      </c>
      <c r="OI125" s="21"/>
      <c r="OJ125" s="21">
        <f t="shared" si="1653"/>
        <v>0</v>
      </c>
      <c r="OK125" s="21"/>
      <c r="OL125" s="21">
        <f t="shared" si="1654"/>
        <v>0</v>
      </c>
      <c r="OM125" s="21"/>
      <c r="ON125" s="21">
        <f t="shared" si="1655"/>
        <v>0</v>
      </c>
      <c r="OO125" s="21"/>
      <c r="OP125" s="21">
        <f t="shared" si="1655"/>
        <v>0</v>
      </c>
      <c r="OQ125" s="21"/>
      <c r="OR125" s="21">
        <f t="shared" si="1655"/>
        <v>0</v>
      </c>
      <c r="OS125" s="21"/>
      <c r="OT125" s="21">
        <f t="shared" si="1655"/>
        <v>0</v>
      </c>
      <c r="OU125" s="21"/>
      <c r="OV125" s="21">
        <f t="shared" si="1655"/>
        <v>0</v>
      </c>
      <c r="OW125" s="21"/>
      <c r="OX125" s="21">
        <f t="shared" si="1655"/>
        <v>0</v>
      </c>
      <c r="OY125" s="21"/>
      <c r="OZ125" s="21">
        <f t="shared" si="1655"/>
        <v>0</v>
      </c>
      <c r="PA125" s="21"/>
      <c r="PB125" s="21">
        <f t="shared" si="1656"/>
        <v>0</v>
      </c>
      <c r="PC125" s="21"/>
      <c r="PD125" s="21">
        <f t="shared" si="1656"/>
        <v>0</v>
      </c>
      <c r="PE125" s="21"/>
      <c r="PF125" s="21">
        <f t="shared" si="1656"/>
        <v>0</v>
      </c>
      <c r="PG125" s="21"/>
      <c r="PH125" s="21">
        <f t="shared" si="1656"/>
        <v>0</v>
      </c>
      <c r="PI125" s="21"/>
      <c r="PJ125" s="21">
        <f t="shared" si="1656"/>
        <v>0</v>
      </c>
      <c r="PK125" s="21"/>
      <c r="PL125" s="21">
        <f t="shared" si="1656"/>
        <v>0</v>
      </c>
      <c r="PM125" s="21"/>
      <c r="PN125" s="21">
        <f t="shared" si="1657"/>
        <v>0</v>
      </c>
      <c r="PO125" s="21"/>
      <c r="PP125" s="21">
        <f t="shared" si="1657"/>
        <v>0</v>
      </c>
      <c r="PQ125" s="21"/>
      <c r="PR125" s="21">
        <f t="shared" si="1657"/>
        <v>0</v>
      </c>
      <c r="PS125" s="21"/>
      <c r="PT125" s="21">
        <f t="shared" si="1657"/>
        <v>0</v>
      </c>
      <c r="PU125" s="21"/>
      <c r="PV125" s="21">
        <f t="shared" si="1657"/>
        <v>0</v>
      </c>
      <c r="PW125" s="21"/>
      <c r="PX125" s="21">
        <f t="shared" si="1657"/>
        <v>0</v>
      </c>
      <c r="PY125" s="21"/>
      <c r="PZ125" s="21">
        <f t="shared" si="1658"/>
        <v>0</v>
      </c>
      <c r="QA125" s="21"/>
      <c r="QB125" s="21">
        <f t="shared" si="1658"/>
        <v>0</v>
      </c>
      <c r="QC125" s="21"/>
      <c r="QD125" s="21">
        <f t="shared" si="1658"/>
        <v>0</v>
      </c>
      <c r="QE125" s="21"/>
      <c r="QF125" s="21">
        <f t="shared" si="1658"/>
        <v>0</v>
      </c>
      <c r="QG125" s="21"/>
      <c r="QH125" s="21">
        <f t="shared" si="1658"/>
        <v>0</v>
      </c>
      <c r="QI125" s="21"/>
      <c r="QJ125" s="21">
        <f t="shared" si="1658"/>
        <v>0</v>
      </c>
      <c r="QK125" s="21"/>
      <c r="QL125" s="21">
        <f t="shared" si="1659"/>
        <v>0</v>
      </c>
      <c r="QM125" s="21"/>
      <c r="QN125" s="21">
        <f t="shared" si="1659"/>
        <v>0</v>
      </c>
      <c r="QO125" s="21"/>
      <c r="QP125" s="21">
        <f t="shared" si="1659"/>
        <v>0</v>
      </c>
      <c r="QQ125" s="21"/>
      <c r="QR125" s="21">
        <f t="shared" si="1659"/>
        <v>0</v>
      </c>
      <c r="QS125" s="21"/>
      <c r="QT125" s="21">
        <f t="shared" si="1659"/>
        <v>0</v>
      </c>
      <c r="QU125" s="21"/>
      <c r="QV125" s="21">
        <f t="shared" si="1659"/>
        <v>0</v>
      </c>
      <c r="QW125" s="21"/>
      <c r="QX125" s="21">
        <f t="shared" si="1660"/>
        <v>0</v>
      </c>
      <c r="QY125" s="21"/>
      <c r="QZ125" s="21">
        <f t="shared" si="1660"/>
        <v>0</v>
      </c>
      <c r="RA125" s="21"/>
      <c r="RB125" s="21">
        <f t="shared" si="1660"/>
        <v>0</v>
      </c>
      <c r="RC125" s="21"/>
      <c r="RD125" s="21">
        <f t="shared" si="1660"/>
        <v>0</v>
      </c>
      <c r="RE125" s="21"/>
      <c r="RF125" s="21">
        <f t="shared" si="1660"/>
        <v>0</v>
      </c>
      <c r="RG125" s="21"/>
      <c r="RH125" s="21">
        <f t="shared" si="1660"/>
        <v>0</v>
      </c>
      <c r="RI125" s="21"/>
      <c r="RJ125" s="21">
        <f t="shared" si="1332"/>
        <v>0</v>
      </c>
      <c r="RK125" s="21"/>
      <c r="RL125" s="21">
        <f t="shared" si="1333"/>
        <v>0</v>
      </c>
      <c r="RM125" s="21"/>
      <c r="RN125" s="21">
        <f t="shared" si="1334"/>
        <v>0</v>
      </c>
      <c r="RO125" s="21"/>
      <c r="RP125" s="21">
        <f t="shared" si="1335"/>
        <v>0</v>
      </c>
      <c r="RQ125" s="21"/>
      <c r="RR125" s="21">
        <f t="shared" si="1336"/>
        <v>0</v>
      </c>
      <c r="RS125" s="21"/>
      <c r="RT125" s="21">
        <f t="shared" si="1337"/>
        <v>0</v>
      </c>
      <c r="RU125" s="21"/>
      <c r="RV125" s="21">
        <f t="shared" si="1338"/>
        <v>0</v>
      </c>
      <c r="RW125" s="21"/>
      <c r="RX125" s="21">
        <f t="shared" si="1339"/>
        <v>0</v>
      </c>
      <c r="RY125" s="21"/>
      <c r="RZ125" s="21">
        <f t="shared" si="1340"/>
        <v>0</v>
      </c>
      <c r="SA125" s="21"/>
      <c r="SB125" s="21">
        <f t="shared" si="1341"/>
        <v>0</v>
      </c>
      <c r="SC125" s="21"/>
      <c r="SD125" s="21">
        <f t="shared" si="1342"/>
        <v>0</v>
      </c>
      <c r="SE125" s="21"/>
      <c r="SF125" s="21">
        <f t="shared" si="1343"/>
        <v>0</v>
      </c>
      <c r="SG125" s="21"/>
      <c r="SH125" s="21">
        <f t="shared" si="1344"/>
        <v>0</v>
      </c>
      <c r="SI125" s="21"/>
      <c r="SJ125" s="21">
        <f t="shared" si="1345"/>
        <v>0</v>
      </c>
      <c r="SK125" s="21"/>
      <c r="SL125" s="21">
        <f t="shared" si="1346"/>
        <v>0</v>
      </c>
      <c r="SM125" s="21"/>
      <c r="SN125" s="21">
        <f t="shared" si="1661"/>
        <v>0</v>
      </c>
      <c r="SO125" s="21"/>
      <c r="SP125" s="21">
        <f t="shared" si="1348"/>
        <v>0</v>
      </c>
      <c r="SQ125" s="21"/>
      <c r="SR125" s="21">
        <f t="shared" si="1349"/>
        <v>0</v>
      </c>
      <c r="SS125" s="21"/>
      <c r="ST125" s="21">
        <f t="shared" si="1350"/>
        <v>0</v>
      </c>
      <c r="SU125" s="21"/>
      <c r="SV125" s="21">
        <f t="shared" si="1351"/>
        <v>0</v>
      </c>
      <c r="SW125" s="21"/>
      <c r="SX125" s="21">
        <f t="shared" si="1352"/>
        <v>0</v>
      </c>
      <c r="SY125" s="21"/>
      <c r="SZ125" s="21">
        <f t="shared" si="1353"/>
        <v>0</v>
      </c>
      <c r="TA125" s="21"/>
      <c r="TB125" s="21">
        <f t="shared" si="1354"/>
        <v>0</v>
      </c>
      <c r="TC125" s="21"/>
      <c r="TD125" s="21">
        <f t="shared" si="1662"/>
        <v>0</v>
      </c>
      <c r="TE125" s="21"/>
      <c r="TF125" s="21">
        <f t="shared" si="1356"/>
        <v>0</v>
      </c>
      <c r="TG125" s="21"/>
      <c r="TH125" s="21">
        <f t="shared" si="1357"/>
        <v>0</v>
      </c>
      <c r="TI125" s="21"/>
      <c r="TJ125" s="21">
        <f t="shared" si="1358"/>
        <v>0</v>
      </c>
      <c r="TK125" s="21"/>
      <c r="TL125" s="21">
        <f t="shared" si="1663"/>
        <v>0</v>
      </c>
      <c r="TM125" s="21"/>
      <c r="TN125" s="21">
        <f t="shared" si="1664"/>
        <v>0</v>
      </c>
      <c r="TO125" s="21"/>
      <c r="TP125" s="21">
        <f t="shared" si="1665"/>
        <v>0</v>
      </c>
      <c r="TQ125" s="21"/>
      <c r="TR125" s="21">
        <f t="shared" si="1666"/>
        <v>0</v>
      </c>
      <c r="TS125" s="21"/>
      <c r="TT125" s="21">
        <f t="shared" si="1667"/>
        <v>0</v>
      </c>
      <c r="TU125" s="21"/>
      <c r="TV125" s="21">
        <f t="shared" si="1668"/>
        <v>0</v>
      </c>
      <c r="TW125" s="21"/>
      <c r="TX125" s="21">
        <f t="shared" si="1669"/>
        <v>0</v>
      </c>
      <c r="TY125" s="21"/>
      <c r="TZ125" s="21">
        <f t="shared" si="1670"/>
        <v>0</v>
      </c>
      <c r="UA125" s="21"/>
      <c r="UB125" s="21">
        <f t="shared" si="1671"/>
        <v>0</v>
      </c>
      <c r="UC125" s="21"/>
      <c r="UD125" s="21">
        <f t="shared" si="1672"/>
        <v>0</v>
      </c>
      <c r="UE125" s="21"/>
      <c r="UF125" s="21">
        <f t="shared" si="1673"/>
        <v>0</v>
      </c>
      <c r="UG125" s="21"/>
      <c r="UH125" s="21">
        <f t="shared" si="1370"/>
        <v>0</v>
      </c>
      <c r="UI125" s="21"/>
      <c r="UJ125" s="21">
        <f t="shared" si="1674"/>
        <v>0</v>
      </c>
      <c r="UK125" s="21"/>
      <c r="UL125" s="21">
        <f t="shared" si="1675"/>
        <v>0</v>
      </c>
      <c r="UM125" s="21"/>
      <c r="UN125" s="21">
        <f t="shared" si="1676"/>
        <v>0</v>
      </c>
      <c r="UO125" s="21"/>
      <c r="UP125" s="21">
        <f t="shared" si="1677"/>
        <v>0</v>
      </c>
      <c r="UQ125" s="21"/>
      <c r="UR125" s="21">
        <f t="shared" si="1678"/>
        <v>0</v>
      </c>
      <c r="US125" s="21"/>
      <c r="UT125" s="21">
        <f t="shared" si="1679"/>
        <v>0</v>
      </c>
      <c r="UU125" s="21"/>
      <c r="UV125" s="21">
        <f t="shared" si="1377"/>
        <v>0</v>
      </c>
      <c r="UW125" s="21"/>
      <c r="UX125" s="21">
        <f t="shared" si="1680"/>
        <v>0</v>
      </c>
      <c r="UY125" s="21"/>
      <c r="UZ125" s="21">
        <f t="shared" si="1379"/>
        <v>0</v>
      </c>
      <c r="VA125" s="21"/>
      <c r="VB125" s="21">
        <f t="shared" si="1681"/>
        <v>0</v>
      </c>
      <c r="VC125" s="21"/>
      <c r="VD125" s="21">
        <f t="shared" si="1682"/>
        <v>0</v>
      </c>
      <c r="VE125" s="21"/>
      <c r="VF125" s="21">
        <f t="shared" si="1683"/>
        <v>0</v>
      </c>
      <c r="VG125" s="21"/>
      <c r="VH125" s="21">
        <f t="shared" si="1684"/>
        <v>0</v>
      </c>
      <c r="VI125" s="21"/>
      <c r="VJ125" s="21">
        <f t="shared" si="1685"/>
        <v>0</v>
      </c>
      <c r="VK125" s="21"/>
      <c r="VL125" s="21">
        <f t="shared" si="1686"/>
        <v>0</v>
      </c>
      <c r="VM125" s="21"/>
      <c r="VN125" s="21">
        <f t="shared" si="1687"/>
        <v>0</v>
      </c>
      <c r="VO125" s="21"/>
      <c r="VP125" s="21">
        <f t="shared" si="1688"/>
        <v>0</v>
      </c>
      <c r="VQ125" s="21"/>
      <c r="VR125" s="21">
        <f t="shared" si="1655"/>
        <v>0</v>
      </c>
      <c r="VS125" s="21"/>
      <c r="VT125" s="21">
        <f t="shared" si="1689"/>
        <v>0</v>
      </c>
      <c r="VU125" s="21"/>
      <c r="VV125" s="21">
        <f t="shared" si="1689"/>
        <v>0</v>
      </c>
      <c r="VW125" s="21"/>
      <c r="VX125" s="21">
        <f t="shared" si="1690"/>
        <v>0</v>
      </c>
      <c r="VY125" s="21"/>
      <c r="VZ125" s="21">
        <f t="shared" si="1690"/>
        <v>0</v>
      </c>
      <c r="WA125" s="21"/>
      <c r="WB125" s="21">
        <f t="shared" si="1690"/>
        <v>0</v>
      </c>
      <c r="WC125" s="21"/>
      <c r="WD125" s="21">
        <f t="shared" si="1690"/>
        <v>0</v>
      </c>
      <c r="WE125" s="21"/>
      <c r="WF125" s="21">
        <f t="shared" si="1690"/>
        <v>0</v>
      </c>
      <c r="WG125" s="21"/>
      <c r="WH125" s="21">
        <f t="shared" si="1690"/>
        <v>0</v>
      </c>
      <c r="WI125" s="21"/>
      <c r="WJ125" s="21">
        <f t="shared" si="1690"/>
        <v>0</v>
      </c>
      <c r="WK125" s="21"/>
      <c r="WL125" s="21">
        <f t="shared" si="1690"/>
        <v>0</v>
      </c>
      <c r="WM125" s="21"/>
      <c r="WN125" s="21">
        <f t="shared" si="1691"/>
        <v>0</v>
      </c>
      <c r="WO125" s="21"/>
      <c r="WP125" s="21">
        <f t="shared" si="1691"/>
        <v>0</v>
      </c>
      <c r="WQ125" s="21"/>
      <c r="WR125" s="21">
        <f t="shared" si="1691"/>
        <v>0</v>
      </c>
      <c r="WS125" s="21"/>
      <c r="WT125" s="21">
        <f t="shared" si="1691"/>
        <v>0</v>
      </c>
      <c r="WU125" s="21"/>
      <c r="WV125" s="21">
        <f t="shared" si="1691"/>
        <v>0</v>
      </c>
      <c r="WW125" s="21"/>
      <c r="WX125" s="21">
        <f t="shared" si="1691"/>
        <v>0</v>
      </c>
      <c r="WY125" s="21"/>
      <c r="WZ125" s="21">
        <f t="shared" si="1691"/>
        <v>0</v>
      </c>
      <c r="XA125" s="21"/>
      <c r="XB125" s="21">
        <f t="shared" si="1691"/>
        <v>0</v>
      </c>
      <c r="XC125" s="21"/>
      <c r="XD125" s="21">
        <f t="shared" si="1692"/>
        <v>0</v>
      </c>
      <c r="XE125" s="21"/>
      <c r="XF125" s="21">
        <f t="shared" si="1692"/>
        <v>0</v>
      </c>
      <c r="XG125" s="21"/>
      <c r="XH125" s="21">
        <f t="shared" si="1692"/>
        <v>0</v>
      </c>
      <c r="XI125" s="21"/>
      <c r="XJ125" s="21">
        <f t="shared" si="1692"/>
        <v>0</v>
      </c>
      <c r="XK125" s="21"/>
      <c r="XL125" s="21">
        <f t="shared" si="1692"/>
        <v>0</v>
      </c>
      <c r="XM125" s="21"/>
      <c r="XN125" s="21">
        <f t="shared" si="1692"/>
        <v>0</v>
      </c>
      <c r="XO125" s="21"/>
      <c r="XP125" s="21">
        <f t="shared" si="1692"/>
        <v>0</v>
      </c>
      <c r="XQ125" s="21"/>
      <c r="XR125" s="21">
        <f t="shared" si="1692"/>
        <v>0</v>
      </c>
      <c r="XS125" s="21"/>
      <c r="XT125" s="21">
        <f t="shared" si="1736"/>
        <v>0</v>
      </c>
      <c r="XU125" s="21"/>
      <c r="XV125" s="21">
        <f t="shared" si="1736"/>
        <v>0</v>
      </c>
      <c r="XW125" s="21"/>
      <c r="XX125" s="21">
        <f t="shared" si="1736"/>
        <v>0</v>
      </c>
      <c r="XY125" s="21"/>
      <c r="XZ125" s="21">
        <f t="shared" si="1736"/>
        <v>0</v>
      </c>
      <c r="YA125" s="21"/>
      <c r="YB125" s="21">
        <f t="shared" si="1392"/>
        <v>0</v>
      </c>
      <c r="YC125" s="21"/>
      <c r="YD125" s="21">
        <f t="shared" si="1393"/>
        <v>0</v>
      </c>
      <c r="YE125" s="21"/>
      <c r="YF125" s="21">
        <f t="shared" si="1394"/>
        <v>0</v>
      </c>
      <c r="YG125" s="21"/>
      <c r="YH125" s="21">
        <f t="shared" si="1395"/>
        <v>0</v>
      </c>
      <c r="YI125" s="21"/>
      <c r="YJ125" s="21">
        <f t="shared" si="1396"/>
        <v>0</v>
      </c>
      <c r="YK125" s="21"/>
      <c r="YL125" s="21">
        <f t="shared" si="1397"/>
        <v>0</v>
      </c>
      <c r="YM125" s="21"/>
      <c r="YN125" s="21">
        <f t="shared" si="1398"/>
        <v>0</v>
      </c>
      <c r="YO125" s="21"/>
      <c r="YP125" s="21">
        <f t="shared" si="1399"/>
        <v>0</v>
      </c>
      <c r="YQ125" s="21"/>
      <c r="YR125" s="21">
        <f t="shared" si="1400"/>
        <v>0</v>
      </c>
      <c r="YS125" s="21"/>
      <c r="YT125" s="21">
        <f t="shared" si="1693"/>
        <v>0</v>
      </c>
      <c r="YU125" s="21"/>
      <c r="YV125" s="21">
        <f t="shared" si="1402"/>
        <v>0</v>
      </c>
      <c r="YW125" s="21"/>
      <c r="YX125" s="21">
        <f t="shared" si="1403"/>
        <v>0</v>
      </c>
      <c r="YY125" s="21"/>
      <c r="YZ125" s="21">
        <f t="shared" si="1689"/>
        <v>0</v>
      </c>
      <c r="ZA125" s="21"/>
      <c r="ZB125" s="21">
        <f t="shared" si="1404"/>
        <v>0</v>
      </c>
      <c r="ZC125" s="21"/>
      <c r="ZD125" s="21">
        <f t="shared" si="1405"/>
        <v>0</v>
      </c>
      <c r="ZE125" s="21"/>
      <c r="ZF125" s="21">
        <f t="shared" si="1406"/>
        <v>0</v>
      </c>
      <c r="ZG125" s="21"/>
      <c r="ZH125" s="21">
        <f t="shared" si="1694"/>
        <v>0</v>
      </c>
      <c r="ZI125" s="21"/>
      <c r="ZJ125" s="21">
        <f t="shared" si="1408"/>
        <v>0</v>
      </c>
      <c r="ZK125" s="21"/>
      <c r="ZL125" s="21">
        <f t="shared" si="1409"/>
        <v>0</v>
      </c>
      <c r="ZM125" s="21"/>
      <c r="ZN125" s="21">
        <f t="shared" si="1695"/>
        <v>0</v>
      </c>
      <c r="ZO125" s="21"/>
      <c r="ZP125" s="21">
        <f t="shared" si="1411"/>
        <v>0</v>
      </c>
      <c r="ZQ125" s="21"/>
      <c r="ZR125" s="21">
        <f t="shared" si="1412"/>
        <v>0</v>
      </c>
      <c r="ZS125" s="21"/>
      <c r="ZT125" s="21">
        <f t="shared" si="1689"/>
        <v>0</v>
      </c>
      <c r="ZU125" s="21"/>
      <c r="ZV125" s="21">
        <f t="shared" si="1696"/>
        <v>0</v>
      </c>
      <c r="ZW125" s="21"/>
      <c r="ZX125" s="21">
        <f t="shared" si="1697"/>
        <v>0</v>
      </c>
      <c r="ZY125" s="21"/>
      <c r="ZZ125" s="21">
        <f t="shared" si="1697"/>
        <v>0</v>
      </c>
      <c r="AAA125" s="21"/>
      <c r="AAB125" s="21">
        <f t="shared" si="1698"/>
        <v>0</v>
      </c>
      <c r="AAC125" s="21"/>
      <c r="AAD125" s="21">
        <f t="shared" si="1698"/>
        <v>0</v>
      </c>
      <c r="AAE125" s="21"/>
      <c r="AAF125" s="21">
        <f t="shared" si="1699"/>
        <v>0</v>
      </c>
      <c r="AAG125" s="21"/>
      <c r="AAH125" s="21">
        <f t="shared" si="1699"/>
        <v>0</v>
      </c>
      <c r="AAI125" s="21"/>
      <c r="AAJ125" s="21">
        <f t="shared" si="1700"/>
        <v>0</v>
      </c>
      <c r="AAK125" s="21"/>
      <c r="AAL125" s="21">
        <f t="shared" si="1700"/>
        <v>0</v>
      </c>
      <c r="AAM125" s="21"/>
      <c r="AAN125" s="21">
        <f t="shared" si="1701"/>
        <v>0</v>
      </c>
      <c r="AAO125" s="21"/>
      <c r="AAP125" s="21">
        <f t="shared" si="1701"/>
        <v>0</v>
      </c>
      <c r="AAQ125" s="21"/>
      <c r="AAR125" s="21">
        <f t="shared" si="1702"/>
        <v>0</v>
      </c>
      <c r="AAS125" s="21"/>
      <c r="AAT125" s="21">
        <f t="shared" si="1702"/>
        <v>0</v>
      </c>
      <c r="AAU125" s="21"/>
      <c r="AAV125" s="21">
        <f t="shared" si="1703"/>
        <v>0</v>
      </c>
      <c r="AAW125" s="21"/>
      <c r="AAX125" s="21">
        <f t="shared" si="1703"/>
        <v>0</v>
      </c>
      <c r="AAY125" s="21"/>
      <c r="AAZ125" s="21">
        <f t="shared" si="1704"/>
        <v>0</v>
      </c>
      <c r="ABA125" s="21"/>
      <c r="ABB125" s="21">
        <f t="shared" si="1704"/>
        <v>0</v>
      </c>
      <c r="ABC125" s="21"/>
      <c r="ABD125" s="21">
        <f t="shared" si="1705"/>
        <v>0</v>
      </c>
      <c r="ABE125" s="21"/>
      <c r="ABF125" s="21">
        <f t="shared" si="1705"/>
        <v>0</v>
      </c>
      <c r="ABG125" s="21"/>
      <c r="ABH125" s="21">
        <f t="shared" si="1706"/>
        <v>0</v>
      </c>
      <c r="ABI125" s="21"/>
      <c r="ABJ125" s="21">
        <f t="shared" si="1706"/>
        <v>0</v>
      </c>
      <c r="ABK125" s="21"/>
      <c r="ABL125" s="21">
        <f t="shared" si="1707"/>
        <v>0</v>
      </c>
      <c r="ABM125" s="21"/>
      <c r="ABN125" s="21">
        <f t="shared" si="1707"/>
        <v>0</v>
      </c>
      <c r="ABO125" s="21"/>
      <c r="ABP125" s="21">
        <f t="shared" si="1708"/>
        <v>0</v>
      </c>
      <c r="ABQ125" s="21"/>
      <c r="ABR125" s="21">
        <f t="shared" si="1708"/>
        <v>0</v>
      </c>
      <c r="ABS125" s="21"/>
      <c r="ABT125" s="21">
        <f t="shared" si="1709"/>
        <v>0</v>
      </c>
      <c r="ABU125" s="21"/>
      <c r="ABV125" s="21">
        <f t="shared" si="1709"/>
        <v>0</v>
      </c>
      <c r="ABW125" s="21"/>
      <c r="ABX125" s="21">
        <f t="shared" si="1710"/>
        <v>0</v>
      </c>
      <c r="ABY125" s="21"/>
      <c r="ABZ125" s="21">
        <f t="shared" si="1710"/>
        <v>0</v>
      </c>
      <c r="ACA125" s="21"/>
      <c r="ACB125" s="21">
        <f t="shared" si="1711"/>
        <v>0</v>
      </c>
      <c r="ACC125" s="21"/>
      <c r="ACD125" s="21">
        <f t="shared" si="1711"/>
        <v>0</v>
      </c>
      <c r="ACE125" s="21"/>
      <c r="ACF125" s="21">
        <f t="shared" si="1712"/>
        <v>0</v>
      </c>
      <c r="ACG125" s="21"/>
      <c r="ACH125" s="21">
        <f t="shared" si="1712"/>
        <v>0</v>
      </c>
      <c r="ACI125" s="21"/>
      <c r="ACJ125" s="21">
        <f t="shared" si="1713"/>
        <v>0</v>
      </c>
      <c r="ACK125" s="21"/>
      <c r="ACL125" s="21">
        <f t="shared" si="1713"/>
        <v>0</v>
      </c>
      <c r="ACM125" s="21"/>
      <c r="ACN125" s="21">
        <f t="shared" si="1714"/>
        <v>0</v>
      </c>
      <c r="ACO125" s="21"/>
      <c r="ACP125" s="21">
        <f t="shared" si="1714"/>
        <v>0</v>
      </c>
      <c r="ACQ125" s="21"/>
      <c r="ACR125" s="21">
        <f t="shared" si="1715"/>
        <v>0</v>
      </c>
      <c r="ACS125" s="21"/>
      <c r="ACT125" s="21">
        <f t="shared" si="1715"/>
        <v>0</v>
      </c>
      <c r="ACU125" s="21"/>
      <c r="ACV125" s="21">
        <f t="shared" si="1716"/>
        <v>0</v>
      </c>
      <c r="ACW125" s="21"/>
      <c r="ACX125" s="21">
        <f t="shared" si="1716"/>
        <v>0</v>
      </c>
      <c r="ACY125" s="21"/>
      <c r="ACZ125" s="21">
        <f t="shared" si="1717"/>
        <v>0</v>
      </c>
      <c r="ADA125" s="21"/>
      <c r="ADB125" s="21">
        <f t="shared" si="1717"/>
        <v>0</v>
      </c>
      <c r="ADC125" s="21"/>
      <c r="ADD125" s="21">
        <f t="shared" si="1718"/>
        <v>0</v>
      </c>
      <c r="ADE125" s="21"/>
      <c r="ADF125" s="21">
        <f t="shared" si="1718"/>
        <v>0</v>
      </c>
      <c r="ADG125" s="21"/>
      <c r="ADH125" s="21">
        <f t="shared" si="1719"/>
        <v>0</v>
      </c>
      <c r="ADI125" s="21"/>
      <c r="ADJ125" s="21">
        <f t="shared" si="1719"/>
        <v>0</v>
      </c>
      <c r="ADK125" s="21"/>
      <c r="ADL125" s="21">
        <f t="shared" si="1720"/>
        <v>0</v>
      </c>
      <c r="ADM125" s="21"/>
      <c r="ADN125" s="21">
        <f t="shared" si="1720"/>
        <v>0</v>
      </c>
      <c r="ADO125" s="21"/>
      <c r="ADP125" s="21">
        <f t="shared" si="1720"/>
        <v>0</v>
      </c>
      <c r="ADQ125" s="21"/>
      <c r="ADR125" s="21">
        <f t="shared" si="1720"/>
        <v>0</v>
      </c>
      <c r="ADS125" s="21"/>
      <c r="ADT125" s="21">
        <f t="shared" si="1720"/>
        <v>0</v>
      </c>
      <c r="ADU125" s="21"/>
      <c r="ADV125" s="21">
        <f t="shared" si="1721"/>
        <v>0</v>
      </c>
      <c r="ADW125" s="21"/>
      <c r="ADX125" s="21">
        <f t="shared" si="1721"/>
        <v>0</v>
      </c>
      <c r="ADY125" s="21"/>
      <c r="ADZ125" s="21">
        <f t="shared" si="1721"/>
        <v>0</v>
      </c>
      <c r="AEA125" s="21"/>
      <c r="AEB125" s="21">
        <f t="shared" si="1721"/>
        <v>0</v>
      </c>
      <c r="AEC125" s="21"/>
      <c r="AED125" s="21">
        <f t="shared" si="1722"/>
        <v>0</v>
      </c>
      <c r="AEE125" s="21"/>
      <c r="AEF125" s="21">
        <f t="shared" si="1722"/>
        <v>0</v>
      </c>
      <c r="AEG125" s="21"/>
      <c r="AEH125" s="21">
        <f t="shared" si="1722"/>
        <v>0</v>
      </c>
      <c r="AEI125" s="21"/>
      <c r="AEJ125" s="21">
        <f t="shared" si="1722"/>
        <v>0</v>
      </c>
      <c r="AEK125" s="21"/>
      <c r="AEL125" s="21">
        <f t="shared" si="1722"/>
        <v>0</v>
      </c>
      <c r="AEM125" s="21"/>
      <c r="AEN125" s="21">
        <f t="shared" si="1723"/>
        <v>0</v>
      </c>
      <c r="AEO125" s="21"/>
      <c r="AEP125" s="21">
        <f t="shared" si="1723"/>
        <v>0</v>
      </c>
      <c r="AEQ125" s="21"/>
      <c r="AER125" s="21">
        <f t="shared" si="1723"/>
        <v>0</v>
      </c>
      <c r="AES125" s="21"/>
      <c r="AET125" s="21">
        <f t="shared" si="1723"/>
        <v>0</v>
      </c>
      <c r="AEU125" s="21"/>
      <c r="AEV125" s="21">
        <f t="shared" si="1724"/>
        <v>0</v>
      </c>
      <c r="AEW125" s="21"/>
      <c r="AEX125" s="21">
        <f t="shared" si="1724"/>
        <v>0</v>
      </c>
      <c r="AEY125" s="21"/>
      <c r="AEZ125" s="21">
        <f t="shared" si="1724"/>
        <v>0</v>
      </c>
      <c r="AFA125" s="21"/>
      <c r="AFB125" s="21">
        <f t="shared" si="1724"/>
        <v>0</v>
      </c>
      <c r="AFC125" s="21"/>
      <c r="AFD125" s="21">
        <f t="shared" si="1724"/>
        <v>0</v>
      </c>
      <c r="AFE125" s="21"/>
      <c r="AFF125" s="21">
        <f t="shared" si="1725"/>
        <v>0</v>
      </c>
      <c r="AFG125" s="21"/>
      <c r="AFH125" s="21">
        <f t="shared" si="1725"/>
        <v>0</v>
      </c>
      <c r="AFI125" s="21"/>
      <c r="AFJ125" s="21">
        <f t="shared" si="1725"/>
        <v>0</v>
      </c>
      <c r="AFK125" s="21"/>
      <c r="AFL125" s="21">
        <f t="shared" si="1725"/>
        <v>0</v>
      </c>
      <c r="AFM125" s="21"/>
      <c r="AFN125" s="21">
        <f t="shared" si="1726"/>
        <v>0</v>
      </c>
      <c r="AFO125" s="21"/>
      <c r="AFP125" s="21">
        <f t="shared" si="1726"/>
        <v>0</v>
      </c>
      <c r="AFQ125" s="21"/>
      <c r="AFR125" s="21">
        <f t="shared" si="1726"/>
        <v>0</v>
      </c>
      <c r="AFS125" s="21"/>
      <c r="AFT125" s="21">
        <f t="shared" si="1726"/>
        <v>0</v>
      </c>
      <c r="AFU125" s="21"/>
      <c r="AFV125" s="21">
        <f t="shared" si="1726"/>
        <v>0</v>
      </c>
      <c r="AFW125" s="21"/>
      <c r="AFX125" s="21">
        <f t="shared" si="1727"/>
        <v>0</v>
      </c>
      <c r="AFY125" s="21"/>
      <c r="AFZ125" s="21">
        <f t="shared" si="1727"/>
        <v>0</v>
      </c>
      <c r="AGA125" s="21"/>
      <c r="AGB125" s="21">
        <f t="shared" si="1727"/>
        <v>0</v>
      </c>
      <c r="AGC125" s="21"/>
      <c r="AGD125" s="21">
        <f t="shared" si="1727"/>
        <v>0</v>
      </c>
      <c r="AGE125" s="21"/>
      <c r="AGF125" s="21">
        <f t="shared" si="1728"/>
        <v>0</v>
      </c>
      <c r="AGG125" s="21"/>
      <c r="AGH125" s="21">
        <f t="shared" si="1728"/>
        <v>0</v>
      </c>
      <c r="AGI125" s="21"/>
      <c r="AGJ125" s="21">
        <f t="shared" si="1728"/>
        <v>0</v>
      </c>
      <c r="AGK125" s="21"/>
      <c r="AGL125" s="21">
        <f t="shared" si="1728"/>
        <v>0</v>
      </c>
      <c r="AGM125" s="21"/>
      <c r="AGN125" s="21">
        <f t="shared" si="1728"/>
        <v>0</v>
      </c>
      <c r="AGO125" s="21"/>
      <c r="AGP125" s="21">
        <f t="shared" si="1729"/>
        <v>0</v>
      </c>
      <c r="AGQ125" s="21"/>
      <c r="AGR125" s="21">
        <f t="shared" si="1729"/>
        <v>0</v>
      </c>
      <c r="AGS125" s="21"/>
      <c r="AGT125" s="21">
        <f t="shared" si="1729"/>
        <v>0</v>
      </c>
      <c r="AGU125" s="21"/>
      <c r="AGV125" s="21">
        <f t="shared" si="1729"/>
        <v>0</v>
      </c>
      <c r="AGW125" s="21"/>
      <c r="AGX125" s="21">
        <f t="shared" si="1730"/>
        <v>0</v>
      </c>
      <c r="AGY125" s="21"/>
      <c r="AGZ125" s="21">
        <f t="shared" si="1730"/>
        <v>0</v>
      </c>
      <c r="AHA125" s="21"/>
      <c r="AHB125" s="21">
        <f t="shared" si="1730"/>
        <v>0</v>
      </c>
      <c r="AHC125" s="21"/>
      <c r="AHD125" s="21">
        <f t="shared" si="1730"/>
        <v>0</v>
      </c>
      <c r="AHE125" s="21"/>
      <c r="AHF125" s="21">
        <f t="shared" si="1730"/>
        <v>0</v>
      </c>
      <c r="AHG125" s="21"/>
      <c r="AHH125" s="21">
        <f t="shared" si="1731"/>
        <v>0</v>
      </c>
      <c r="AHI125" s="21"/>
      <c r="AHJ125" s="21">
        <f t="shared" si="1731"/>
        <v>0</v>
      </c>
      <c r="AHK125" s="21"/>
      <c r="AHL125" s="21">
        <f t="shared" si="1731"/>
        <v>0</v>
      </c>
      <c r="AHM125" s="21"/>
      <c r="AHN125" s="21">
        <f t="shared" si="1731"/>
        <v>0</v>
      </c>
      <c r="AHO125" s="21"/>
      <c r="AHP125" s="21">
        <f t="shared" si="1732"/>
        <v>0</v>
      </c>
      <c r="AHQ125" s="21"/>
      <c r="AHR125" s="21">
        <f t="shared" si="1732"/>
        <v>0</v>
      </c>
      <c r="AHS125" s="21"/>
      <c r="AHT125" s="21">
        <f t="shared" si="1732"/>
        <v>0</v>
      </c>
      <c r="AHU125" s="21"/>
      <c r="AHV125" s="21">
        <f t="shared" si="1732"/>
        <v>0</v>
      </c>
      <c r="AHW125" s="21"/>
      <c r="AHX125" s="21">
        <f t="shared" si="1732"/>
        <v>0</v>
      </c>
      <c r="AHY125" s="21"/>
      <c r="AHZ125" s="21">
        <f t="shared" si="1733"/>
        <v>0</v>
      </c>
      <c r="AIA125" s="21"/>
      <c r="AIB125" s="21">
        <f t="shared" si="1733"/>
        <v>0</v>
      </c>
      <c r="AIC125" s="21"/>
      <c r="AID125" s="21">
        <f t="shared" si="1733"/>
        <v>0</v>
      </c>
      <c r="AIE125" s="21"/>
      <c r="AIF125" s="21">
        <f t="shared" si="1733"/>
        <v>0</v>
      </c>
      <c r="AIG125" s="21"/>
      <c r="AIH125" s="21">
        <f t="shared" si="1734"/>
        <v>0</v>
      </c>
      <c r="AII125" s="21"/>
      <c r="AIJ125" s="21">
        <f t="shared" si="1734"/>
        <v>0</v>
      </c>
      <c r="AIK125" s="21"/>
      <c r="AIL125" s="21">
        <f t="shared" si="1734"/>
        <v>0</v>
      </c>
      <c r="AIM125" s="21"/>
      <c r="AIN125" s="21">
        <f t="shared" si="1734"/>
        <v>0</v>
      </c>
      <c r="AIO125" s="21"/>
      <c r="AIP125" s="21">
        <f t="shared" si="1734"/>
        <v>0</v>
      </c>
      <c r="AIQ125" s="21"/>
      <c r="AIR125" s="21">
        <f t="shared" si="1735"/>
        <v>0</v>
      </c>
      <c r="AIS125" s="21"/>
      <c r="AIT125" s="21">
        <f t="shared" si="1735"/>
        <v>0</v>
      </c>
      <c r="AIU125" s="21"/>
      <c r="AIV125" s="21">
        <f t="shared" si="1735"/>
        <v>0</v>
      </c>
      <c r="AIW125" s="21"/>
      <c r="AIX125" s="21">
        <f t="shared" si="1735"/>
        <v>0</v>
      </c>
      <c r="AIY125" s="21"/>
      <c r="AIZ125" s="21">
        <f t="shared" si="1689"/>
        <v>0</v>
      </c>
      <c r="AJA125" s="21"/>
    </row>
    <row r="126" spans="2:937" ht="13.5" customHeight="1" x14ac:dyDescent="0.25">
      <c r="B126" s="31">
        <v>121</v>
      </c>
      <c r="C126" s="192" t="s">
        <v>209</v>
      </c>
      <c r="D126" s="67" t="s">
        <v>177</v>
      </c>
      <c r="E126" s="194" t="s">
        <v>404</v>
      </c>
      <c r="F126" s="194" t="str">
        <f>_xlfn.XLOOKUP(D126,'WTG PH-III'!$D$5:$D$198,'WTG PH-III'!$B$5:$B$198,0,0,1)</f>
        <v>PSS-14</v>
      </c>
      <c r="G126" s="22" t="s">
        <v>537</v>
      </c>
      <c r="H126" s="22" t="s">
        <v>544</v>
      </c>
      <c r="I126" s="61">
        <v>10</v>
      </c>
      <c r="J126" s="21">
        <v>253</v>
      </c>
      <c r="K126" s="21">
        <f t="shared" si="1458"/>
        <v>253</v>
      </c>
      <c r="L126" s="21">
        <f t="shared" si="1459"/>
        <v>253</v>
      </c>
      <c r="M126" s="21">
        <f t="shared" si="1460"/>
        <v>0</v>
      </c>
      <c r="N126" s="95">
        <f>VLOOKUP(D126,'WTG PH-III'!$D$5:$U$198,17,0)</f>
        <v>45827</v>
      </c>
      <c r="O126" s="95">
        <f>VLOOKUP(D126,'WTG PH-III'!$D$5:$U$198,18,0)</f>
        <v>45837</v>
      </c>
      <c r="P126" s="21">
        <f t="shared" si="1461"/>
        <v>0</v>
      </c>
      <c r="Q126" s="21"/>
      <c r="R126" s="21">
        <f t="shared" si="1462"/>
        <v>0</v>
      </c>
      <c r="S126" s="21"/>
      <c r="T126" s="21">
        <f t="shared" si="1463"/>
        <v>0</v>
      </c>
      <c r="U126" s="21"/>
      <c r="V126" s="21">
        <f t="shared" si="1464"/>
        <v>0</v>
      </c>
      <c r="W126" s="21"/>
      <c r="X126" s="21">
        <f t="shared" si="1465"/>
        <v>0</v>
      </c>
      <c r="Y126" s="21"/>
      <c r="Z126" s="21">
        <f t="shared" si="1466"/>
        <v>0</v>
      </c>
      <c r="AA126" s="21"/>
      <c r="AB126" s="21">
        <f t="shared" si="1467"/>
        <v>0</v>
      </c>
      <c r="AC126" s="21"/>
      <c r="AD126" s="21">
        <f t="shared" si="1468"/>
        <v>0</v>
      </c>
      <c r="AE126" s="21"/>
      <c r="AF126" s="21">
        <f t="shared" si="1469"/>
        <v>0</v>
      </c>
      <c r="AG126" s="21"/>
      <c r="AH126" s="21">
        <f t="shared" si="1470"/>
        <v>0</v>
      </c>
      <c r="AI126" s="21"/>
      <c r="AJ126" s="21">
        <f t="shared" si="1471"/>
        <v>0</v>
      </c>
      <c r="AK126" s="21"/>
      <c r="AL126" s="21">
        <f t="shared" si="1472"/>
        <v>0</v>
      </c>
      <c r="AM126" s="21"/>
      <c r="AN126" s="21">
        <f t="shared" si="1473"/>
        <v>0</v>
      </c>
      <c r="AO126" s="21"/>
      <c r="AP126" s="21">
        <f t="shared" si="1474"/>
        <v>0</v>
      </c>
      <c r="AQ126" s="21"/>
      <c r="AR126" s="21">
        <f t="shared" si="1475"/>
        <v>0</v>
      </c>
      <c r="AS126" s="21"/>
      <c r="AT126" s="21">
        <f t="shared" si="1476"/>
        <v>0</v>
      </c>
      <c r="AU126" s="21"/>
      <c r="AV126" s="21">
        <f t="shared" si="1477"/>
        <v>0</v>
      </c>
      <c r="AW126" s="21"/>
      <c r="AX126" s="21">
        <f t="shared" si="1478"/>
        <v>0</v>
      </c>
      <c r="AY126" s="21"/>
      <c r="AZ126" s="21">
        <f t="shared" si="1479"/>
        <v>0</v>
      </c>
      <c r="BA126" s="21"/>
      <c r="BB126" s="21">
        <f t="shared" si="1480"/>
        <v>0</v>
      </c>
      <c r="BC126" s="21"/>
      <c r="BD126" s="21">
        <f t="shared" si="1481"/>
        <v>0</v>
      </c>
      <c r="BE126" s="21"/>
      <c r="BF126" s="21">
        <f t="shared" si="1482"/>
        <v>0</v>
      </c>
      <c r="BG126" s="21"/>
      <c r="BH126" s="21">
        <f t="shared" si="1483"/>
        <v>0</v>
      </c>
      <c r="BI126" s="21"/>
      <c r="BJ126" s="21">
        <f t="shared" si="1484"/>
        <v>0</v>
      </c>
      <c r="BK126" s="21"/>
      <c r="BL126" s="21">
        <f t="shared" si="1485"/>
        <v>0</v>
      </c>
      <c r="BM126" s="21"/>
      <c r="BN126" s="21">
        <f t="shared" si="1486"/>
        <v>0</v>
      </c>
      <c r="BO126" s="21"/>
      <c r="BP126" s="21">
        <f t="shared" si="1487"/>
        <v>0</v>
      </c>
      <c r="BQ126" s="21"/>
      <c r="BR126" s="21">
        <f t="shared" si="1488"/>
        <v>0</v>
      </c>
      <c r="BS126" s="21"/>
      <c r="BT126" s="21">
        <f t="shared" si="1489"/>
        <v>0</v>
      </c>
      <c r="BU126" s="21"/>
      <c r="BV126" s="21">
        <f t="shared" si="1490"/>
        <v>0</v>
      </c>
      <c r="BW126" s="21"/>
      <c r="BX126" s="21">
        <f t="shared" si="1491"/>
        <v>0</v>
      </c>
      <c r="BY126" s="21"/>
      <c r="BZ126" s="21">
        <f t="shared" si="1492"/>
        <v>0</v>
      </c>
      <c r="CA126" s="21"/>
      <c r="CB126" s="21">
        <f t="shared" si="1493"/>
        <v>0</v>
      </c>
      <c r="CC126" s="21"/>
      <c r="CD126" s="21">
        <f t="shared" si="1494"/>
        <v>0</v>
      </c>
      <c r="CE126" s="21"/>
      <c r="CF126" s="21">
        <f t="shared" si="1495"/>
        <v>0</v>
      </c>
      <c r="CG126" s="21"/>
      <c r="CH126" s="21">
        <f t="shared" si="1496"/>
        <v>0</v>
      </c>
      <c r="CI126" s="21"/>
      <c r="CJ126" s="21">
        <f t="shared" si="1497"/>
        <v>0</v>
      </c>
      <c r="CK126" s="21"/>
      <c r="CL126" s="21">
        <f t="shared" si="1498"/>
        <v>0</v>
      </c>
      <c r="CM126" s="21"/>
      <c r="CN126" s="21">
        <f t="shared" si="1499"/>
        <v>0</v>
      </c>
      <c r="CO126" s="21"/>
      <c r="CP126" s="21">
        <f t="shared" si="1500"/>
        <v>0</v>
      </c>
      <c r="CQ126" s="21"/>
      <c r="CR126" s="21">
        <f t="shared" si="1501"/>
        <v>0</v>
      </c>
      <c r="CS126" s="21"/>
      <c r="CT126" s="21">
        <f t="shared" si="1502"/>
        <v>0</v>
      </c>
      <c r="CU126" s="21"/>
      <c r="CV126" s="21">
        <f t="shared" si="1503"/>
        <v>0</v>
      </c>
      <c r="CW126" s="21"/>
      <c r="CX126" s="21">
        <f t="shared" si="1504"/>
        <v>0</v>
      </c>
      <c r="CY126" s="21"/>
      <c r="CZ126" s="21">
        <f t="shared" si="1505"/>
        <v>0</v>
      </c>
      <c r="DA126" s="21"/>
      <c r="DB126" s="21">
        <f t="shared" si="1506"/>
        <v>0</v>
      </c>
      <c r="DC126" s="21"/>
      <c r="DD126" s="21">
        <f t="shared" si="1507"/>
        <v>0</v>
      </c>
      <c r="DE126" s="21"/>
      <c r="DF126" s="21">
        <f t="shared" si="1508"/>
        <v>0</v>
      </c>
      <c r="DG126" s="21"/>
      <c r="DH126" s="21">
        <f t="shared" si="1509"/>
        <v>0</v>
      </c>
      <c r="DI126" s="21"/>
      <c r="DJ126" s="21">
        <f t="shared" si="1510"/>
        <v>0</v>
      </c>
      <c r="DK126" s="21"/>
      <c r="DL126" s="21">
        <f t="shared" si="1511"/>
        <v>0</v>
      </c>
      <c r="DM126" s="21"/>
      <c r="DN126" s="21">
        <f t="shared" si="1512"/>
        <v>0</v>
      </c>
      <c r="DO126" s="21"/>
      <c r="DP126" s="21">
        <f t="shared" si="1513"/>
        <v>0</v>
      </c>
      <c r="DQ126" s="21"/>
      <c r="DR126" s="21">
        <f t="shared" si="1514"/>
        <v>0</v>
      </c>
      <c r="DS126" s="21"/>
      <c r="DT126" s="21">
        <f t="shared" si="1515"/>
        <v>0</v>
      </c>
      <c r="DU126" s="21"/>
      <c r="DV126" s="21">
        <f t="shared" si="1516"/>
        <v>0</v>
      </c>
      <c r="DW126" s="21"/>
      <c r="DX126" s="21">
        <f t="shared" si="1517"/>
        <v>0</v>
      </c>
      <c r="DY126" s="21"/>
      <c r="DZ126" s="21">
        <f t="shared" si="1518"/>
        <v>0</v>
      </c>
      <c r="EA126" s="21"/>
      <c r="EB126" s="21">
        <f t="shared" si="1519"/>
        <v>0</v>
      </c>
      <c r="EC126" s="21"/>
      <c r="ED126" s="21">
        <f t="shared" si="1520"/>
        <v>0</v>
      </c>
      <c r="EE126" s="21"/>
      <c r="EF126" s="21">
        <f t="shared" si="1521"/>
        <v>0</v>
      </c>
      <c r="EG126" s="21"/>
      <c r="EH126" s="21">
        <f t="shared" si="1522"/>
        <v>0</v>
      </c>
      <c r="EI126" s="21"/>
      <c r="EJ126" s="21">
        <f t="shared" si="1523"/>
        <v>0</v>
      </c>
      <c r="EK126" s="21"/>
      <c r="EL126" s="21">
        <f t="shared" si="1524"/>
        <v>0</v>
      </c>
      <c r="EM126" s="21"/>
      <c r="EN126" s="21">
        <f t="shared" si="1525"/>
        <v>0</v>
      </c>
      <c r="EO126" s="21"/>
      <c r="EP126" s="21">
        <f t="shared" si="1526"/>
        <v>0</v>
      </c>
      <c r="EQ126" s="21"/>
      <c r="ER126" s="21">
        <f t="shared" si="1527"/>
        <v>0</v>
      </c>
      <c r="ES126" s="21"/>
      <c r="ET126" s="21">
        <f t="shared" si="1528"/>
        <v>0</v>
      </c>
      <c r="EU126" s="21"/>
      <c r="EV126" s="21">
        <f t="shared" si="1529"/>
        <v>0</v>
      </c>
      <c r="EW126" s="21"/>
      <c r="EX126" s="21">
        <f t="shared" si="1530"/>
        <v>0</v>
      </c>
      <c r="EY126" s="21"/>
      <c r="EZ126" s="21">
        <f t="shared" si="1531"/>
        <v>0</v>
      </c>
      <c r="FA126" s="21"/>
      <c r="FB126" s="21">
        <f t="shared" si="1532"/>
        <v>0</v>
      </c>
      <c r="FC126" s="21"/>
      <c r="FD126" s="21">
        <f t="shared" si="1533"/>
        <v>0</v>
      </c>
      <c r="FE126" s="21"/>
      <c r="FF126" s="21">
        <f t="shared" si="1534"/>
        <v>0</v>
      </c>
      <c r="FG126" s="21"/>
      <c r="FH126" s="21">
        <f t="shared" si="1535"/>
        <v>0</v>
      </c>
      <c r="FI126" s="21"/>
      <c r="FJ126" s="21">
        <f t="shared" si="1536"/>
        <v>0</v>
      </c>
      <c r="FK126" s="21"/>
      <c r="FL126" s="21">
        <f t="shared" si="1537"/>
        <v>0</v>
      </c>
      <c r="FM126" s="21"/>
      <c r="FN126" s="21">
        <f t="shared" si="1538"/>
        <v>0</v>
      </c>
      <c r="FO126" s="21"/>
      <c r="FP126" s="21">
        <f t="shared" si="1539"/>
        <v>0</v>
      </c>
      <c r="FQ126" s="21"/>
      <c r="FR126" s="21">
        <f t="shared" si="1540"/>
        <v>0</v>
      </c>
      <c r="FS126" s="21"/>
      <c r="FT126" s="21">
        <f t="shared" si="1541"/>
        <v>0</v>
      </c>
      <c r="FU126" s="21"/>
      <c r="FV126" s="21">
        <f t="shared" si="1542"/>
        <v>0</v>
      </c>
      <c r="FW126" s="21"/>
      <c r="FX126" s="21">
        <f t="shared" si="1543"/>
        <v>0</v>
      </c>
      <c r="FY126" s="21"/>
      <c r="FZ126" s="21">
        <f t="shared" si="1544"/>
        <v>0</v>
      </c>
      <c r="GA126" s="21"/>
      <c r="GB126" s="21">
        <f t="shared" si="1545"/>
        <v>0</v>
      </c>
      <c r="GC126" s="21"/>
      <c r="GD126" s="21">
        <f t="shared" si="1546"/>
        <v>0</v>
      </c>
      <c r="GE126" s="21"/>
      <c r="GF126" s="21">
        <f t="shared" si="1547"/>
        <v>0</v>
      </c>
      <c r="GG126" s="21"/>
      <c r="GH126" s="21">
        <f t="shared" si="1548"/>
        <v>0</v>
      </c>
      <c r="GI126" s="21"/>
      <c r="GJ126" s="21">
        <f t="shared" si="1549"/>
        <v>0</v>
      </c>
      <c r="GK126" s="21"/>
      <c r="GL126" s="21">
        <f t="shared" si="1550"/>
        <v>0</v>
      </c>
      <c r="GM126" s="21"/>
      <c r="GN126" s="21">
        <f t="shared" si="1551"/>
        <v>0</v>
      </c>
      <c r="GO126" s="21"/>
      <c r="GP126" s="21">
        <f t="shared" si="1552"/>
        <v>0</v>
      </c>
      <c r="GQ126" s="21"/>
      <c r="GR126" s="21">
        <f t="shared" si="1553"/>
        <v>0</v>
      </c>
      <c r="GS126" s="21"/>
      <c r="GT126" s="21">
        <f t="shared" si="1554"/>
        <v>0</v>
      </c>
      <c r="GU126" s="21"/>
      <c r="GV126" s="21">
        <f t="shared" si="1555"/>
        <v>0</v>
      </c>
      <c r="GW126" s="21"/>
      <c r="GX126" s="21">
        <f t="shared" si="1556"/>
        <v>0</v>
      </c>
      <c r="GY126" s="21"/>
      <c r="GZ126" s="21">
        <f t="shared" si="1557"/>
        <v>0</v>
      </c>
      <c r="HA126" s="21"/>
      <c r="HB126" s="21">
        <f t="shared" si="1558"/>
        <v>0</v>
      </c>
      <c r="HC126" s="21"/>
      <c r="HD126" s="21">
        <f t="shared" si="1559"/>
        <v>0</v>
      </c>
      <c r="HE126" s="21"/>
      <c r="HF126" s="21">
        <f t="shared" si="1560"/>
        <v>0</v>
      </c>
      <c r="HG126" s="21"/>
      <c r="HH126" s="21">
        <f t="shared" si="1561"/>
        <v>0</v>
      </c>
      <c r="HI126" s="21"/>
      <c r="HJ126" s="21">
        <f t="shared" si="1562"/>
        <v>0</v>
      </c>
      <c r="HK126" s="21"/>
      <c r="HL126" s="21">
        <f t="shared" si="1563"/>
        <v>0</v>
      </c>
      <c r="HM126" s="21"/>
      <c r="HN126" s="21">
        <f t="shared" si="1564"/>
        <v>0</v>
      </c>
      <c r="HO126" s="21"/>
      <c r="HP126" s="21">
        <f t="shared" si="1565"/>
        <v>0</v>
      </c>
      <c r="HQ126" s="21"/>
      <c r="HR126" s="21">
        <f t="shared" si="1566"/>
        <v>0</v>
      </c>
      <c r="HS126" s="21"/>
      <c r="HT126" s="21">
        <f t="shared" si="1567"/>
        <v>0</v>
      </c>
      <c r="HU126" s="21"/>
      <c r="HV126" s="21">
        <f t="shared" si="1568"/>
        <v>0</v>
      </c>
      <c r="HW126" s="21"/>
      <c r="HX126" s="21">
        <f t="shared" si="1569"/>
        <v>0</v>
      </c>
      <c r="HY126" s="21"/>
      <c r="HZ126" s="21">
        <f t="shared" si="1570"/>
        <v>0</v>
      </c>
      <c r="IA126" s="21"/>
      <c r="IB126" s="21">
        <f t="shared" si="1571"/>
        <v>0</v>
      </c>
      <c r="IC126" s="21"/>
      <c r="ID126" s="21">
        <f t="shared" si="1572"/>
        <v>0</v>
      </c>
      <c r="IE126" s="21"/>
      <c r="IF126" s="21">
        <f t="shared" si="1573"/>
        <v>0</v>
      </c>
      <c r="IG126" s="21"/>
      <c r="IH126" s="21">
        <f t="shared" si="1574"/>
        <v>0</v>
      </c>
      <c r="II126" s="21"/>
      <c r="IJ126" s="21">
        <f t="shared" si="1575"/>
        <v>0</v>
      </c>
      <c r="IK126" s="21"/>
      <c r="IL126" s="21">
        <f t="shared" si="1576"/>
        <v>0</v>
      </c>
      <c r="IM126" s="21"/>
      <c r="IN126" s="21">
        <f t="shared" si="1577"/>
        <v>0</v>
      </c>
      <c r="IO126" s="21"/>
      <c r="IP126" s="21">
        <f t="shared" si="1578"/>
        <v>0</v>
      </c>
      <c r="IQ126" s="21"/>
      <c r="IR126" s="21">
        <f t="shared" si="1579"/>
        <v>0</v>
      </c>
      <c r="IS126" s="21"/>
      <c r="IT126" s="21">
        <f t="shared" si="1580"/>
        <v>0</v>
      </c>
      <c r="IU126" s="21"/>
      <c r="IV126" s="21">
        <f t="shared" si="1581"/>
        <v>0</v>
      </c>
      <c r="IW126" s="21"/>
      <c r="IX126" s="21">
        <f t="shared" si="1582"/>
        <v>0</v>
      </c>
      <c r="IY126" s="21"/>
      <c r="IZ126" s="21">
        <f t="shared" si="1583"/>
        <v>0</v>
      </c>
      <c r="JA126" s="21"/>
      <c r="JB126" s="21">
        <f t="shared" si="1584"/>
        <v>0</v>
      </c>
      <c r="JC126" s="21"/>
      <c r="JD126" s="21">
        <f t="shared" si="1585"/>
        <v>0</v>
      </c>
      <c r="JE126" s="21"/>
      <c r="JF126" s="21">
        <f t="shared" si="1586"/>
        <v>0</v>
      </c>
      <c r="JG126" s="21"/>
      <c r="JH126" s="21">
        <f t="shared" si="1587"/>
        <v>0</v>
      </c>
      <c r="JI126" s="21"/>
      <c r="JJ126" s="21">
        <f t="shared" si="1588"/>
        <v>0</v>
      </c>
      <c r="JK126" s="21"/>
      <c r="JL126" s="21">
        <f t="shared" si="1589"/>
        <v>0</v>
      </c>
      <c r="JM126" s="21"/>
      <c r="JN126" s="21">
        <f t="shared" si="1590"/>
        <v>0</v>
      </c>
      <c r="JO126" s="21"/>
      <c r="JP126" s="21">
        <f t="shared" si="1591"/>
        <v>0</v>
      </c>
      <c r="JQ126" s="21"/>
      <c r="JR126" s="21">
        <f t="shared" si="1592"/>
        <v>0</v>
      </c>
      <c r="JS126" s="21"/>
      <c r="JT126" s="21">
        <f t="shared" si="1593"/>
        <v>0</v>
      </c>
      <c r="JU126" s="21"/>
      <c r="JV126" s="21">
        <f t="shared" si="1594"/>
        <v>0</v>
      </c>
      <c r="JW126" s="21"/>
      <c r="JX126" s="21">
        <f t="shared" si="1595"/>
        <v>0</v>
      </c>
      <c r="JY126" s="21"/>
      <c r="JZ126" s="21">
        <f t="shared" si="1596"/>
        <v>0</v>
      </c>
      <c r="KA126" s="21">
        <v>24</v>
      </c>
      <c r="KB126" s="21">
        <f t="shared" si="1597"/>
        <v>0</v>
      </c>
      <c r="KC126" s="21">
        <v>3</v>
      </c>
      <c r="KD126" s="21">
        <f t="shared" si="1598"/>
        <v>0</v>
      </c>
      <c r="KE126" s="21">
        <v>35</v>
      </c>
      <c r="KF126" s="21">
        <f t="shared" si="1599"/>
        <v>0</v>
      </c>
      <c r="KG126" s="21">
        <v>29</v>
      </c>
      <c r="KH126" s="21">
        <f t="shared" si="1600"/>
        <v>0</v>
      </c>
      <c r="KI126" s="21">
        <v>11</v>
      </c>
      <c r="KJ126" s="21">
        <f t="shared" si="1601"/>
        <v>0</v>
      </c>
      <c r="KK126" s="21">
        <v>31</v>
      </c>
      <c r="KL126" s="21">
        <f t="shared" si="1602"/>
        <v>0</v>
      </c>
      <c r="KM126" s="21"/>
      <c r="KN126" s="21">
        <f t="shared" si="1603"/>
        <v>0</v>
      </c>
      <c r="KO126" s="21"/>
      <c r="KP126" s="21">
        <f t="shared" si="1604"/>
        <v>0</v>
      </c>
      <c r="KQ126" s="21"/>
      <c r="KR126" s="21">
        <f t="shared" si="1605"/>
        <v>0</v>
      </c>
      <c r="KS126" s="21"/>
      <c r="KT126" s="21">
        <f t="shared" si="1606"/>
        <v>0</v>
      </c>
      <c r="KU126" s="21"/>
      <c r="KV126" s="21">
        <f t="shared" si="1607"/>
        <v>0</v>
      </c>
      <c r="KW126" s="21"/>
      <c r="KX126" s="21">
        <f t="shared" si="1608"/>
        <v>0</v>
      </c>
      <c r="KY126" s="21"/>
      <c r="KZ126" s="21">
        <f t="shared" si="1609"/>
        <v>0</v>
      </c>
      <c r="LA126" s="21"/>
      <c r="LB126" s="21">
        <f t="shared" si="1610"/>
        <v>0</v>
      </c>
      <c r="LC126" s="21"/>
      <c r="LD126" s="21">
        <f t="shared" si="1611"/>
        <v>0</v>
      </c>
      <c r="LE126" s="21"/>
      <c r="LF126" s="21">
        <f t="shared" si="1612"/>
        <v>0</v>
      </c>
      <c r="LG126" s="21"/>
      <c r="LH126" s="21">
        <f t="shared" si="1613"/>
        <v>0</v>
      </c>
      <c r="LI126" s="21"/>
      <c r="LJ126" s="21">
        <f t="shared" si="1614"/>
        <v>0</v>
      </c>
      <c r="LK126" s="21">
        <v>1</v>
      </c>
      <c r="LL126" s="21">
        <f t="shared" si="1615"/>
        <v>0</v>
      </c>
      <c r="LM126" s="21">
        <v>9</v>
      </c>
      <c r="LN126" s="21">
        <f t="shared" si="1616"/>
        <v>0</v>
      </c>
      <c r="LO126" s="21">
        <v>18</v>
      </c>
      <c r="LP126" s="21">
        <f t="shared" si="1617"/>
        <v>0</v>
      </c>
      <c r="LQ126" s="21">
        <v>24</v>
      </c>
      <c r="LR126" s="21">
        <f t="shared" si="1618"/>
        <v>0</v>
      </c>
      <c r="LS126" s="21">
        <v>20</v>
      </c>
      <c r="LT126" s="21">
        <f t="shared" si="1619"/>
        <v>0</v>
      </c>
      <c r="LU126" s="21"/>
      <c r="LV126" s="21">
        <f t="shared" si="1620"/>
        <v>0</v>
      </c>
      <c r="LW126" s="21">
        <v>29</v>
      </c>
      <c r="LX126" s="21">
        <f t="shared" si="1621"/>
        <v>0</v>
      </c>
      <c r="LY126" s="21">
        <v>19</v>
      </c>
      <c r="LZ126" s="21">
        <f t="shared" si="1622"/>
        <v>0</v>
      </c>
      <c r="MA126" s="21"/>
      <c r="MB126" s="21">
        <f t="shared" si="1623"/>
        <v>0</v>
      </c>
      <c r="MC126" s="21"/>
      <c r="MD126" s="21">
        <f t="shared" si="1624"/>
        <v>0</v>
      </c>
      <c r="ME126" s="21"/>
      <c r="MF126" s="21">
        <f t="shared" si="1625"/>
        <v>0</v>
      </c>
      <c r="MG126" s="21"/>
      <c r="MH126" s="21">
        <f t="shared" si="1626"/>
        <v>0</v>
      </c>
      <c r="MI126" s="21"/>
      <c r="MJ126" s="21">
        <f t="shared" si="1627"/>
        <v>0</v>
      </c>
      <c r="MK126" s="21"/>
      <c r="ML126" s="21">
        <f t="shared" si="1628"/>
        <v>0</v>
      </c>
      <c r="MM126" s="21"/>
      <c r="MN126" s="21">
        <f t="shared" si="1629"/>
        <v>0</v>
      </c>
      <c r="MO126" s="21"/>
      <c r="MP126" s="21">
        <f t="shared" si="1630"/>
        <v>0</v>
      </c>
      <c r="MQ126" s="21"/>
      <c r="MR126" s="21">
        <f t="shared" si="1631"/>
        <v>0</v>
      </c>
      <c r="MS126" s="21"/>
      <c r="MT126" s="21">
        <f t="shared" si="1632"/>
        <v>0</v>
      </c>
      <c r="MU126" s="21"/>
      <c r="MV126" s="21">
        <f t="shared" si="1633"/>
        <v>0</v>
      </c>
      <c r="MW126" s="21"/>
      <c r="MX126" s="21">
        <f t="shared" si="1634"/>
        <v>0</v>
      </c>
      <c r="MY126" s="21"/>
      <c r="MZ126" s="21">
        <f t="shared" si="1635"/>
        <v>0</v>
      </c>
      <c r="NA126" s="21"/>
      <c r="NB126" s="21">
        <f t="shared" si="1636"/>
        <v>0</v>
      </c>
      <c r="NC126" s="21"/>
      <c r="ND126" s="21">
        <f t="shared" si="1637"/>
        <v>0</v>
      </c>
      <c r="NE126" s="21"/>
      <c r="NF126" s="21">
        <f t="shared" si="1638"/>
        <v>0</v>
      </c>
      <c r="NG126" s="21"/>
      <c r="NH126" s="21">
        <f t="shared" si="1639"/>
        <v>0</v>
      </c>
      <c r="NI126" s="21"/>
      <c r="NJ126" s="21">
        <f t="shared" si="1640"/>
        <v>0</v>
      </c>
      <c r="NK126" s="21"/>
      <c r="NL126" s="21">
        <f t="shared" si="1641"/>
        <v>0</v>
      </c>
      <c r="NM126" s="21"/>
      <c r="NN126" s="21">
        <f t="shared" si="1642"/>
        <v>0</v>
      </c>
      <c r="NO126" s="21"/>
      <c r="NP126" s="21">
        <f t="shared" si="1643"/>
        <v>0</v>
      </c>
      <c r="NQ126" s="21"/>
      <c r="NR126" s="21">
        <f t="shared" si="1644"/>
        <v>23</v>
      </c>
      <c r="NS126" s="21"/>
      <c r="NT126" s="21">
        <f t="shared" si="1645"/>
        <v>23</v>
      </c>
      <c r="NU126" s="21"/>
      <c r="NV126" s="21">
        <f t="shared" si="1646"/>
        <v>23</v>
      </c>
      <c r="NW126" s="21"/>
      <c r="NX126" s="21">
        <f t="shared" si="1647"/>
        <v>23</v>
      </c>
      <c r="NY126" s="21"/>
      <c r="NZ126" s="21">
        <f t="shared" si="1648"/>
        <v>23</v>
      </c>
      <c r="OA126" s="21"/>
      <c r="OB126" s="21">
        <f t="shared" si="1649"/>
        <v>23</v>
      </c>
      <c r="OC126" s="21"/>
      <c r="OD126" s="21">
        <f t="shared" si="1650"/>
        <v>23</v>
      </c>
      <c r="OE126" s="21"/>
      <c r="OF126" s="21">
        <f t="shared" si="1651"/>
        <v>23</v>
      </c>
      <c r="OG126" s="21"/>
      <c r="OH126" s="21">
        <f t="shared" si="1652"/>
        <v>23</v>
      </c>
      <c r="OI126" s="21"/>
      <c r="OJ126" s="21">
        <f t="shared" si="1653"/>
        <v>23</v>
      </c>
      <c r="OK126" s="21"/>
      <c r="OL126" s="21">
        <f t="shared" si="1654"/>
        <v>23</v>
      </c>
      <c r="OM126" s="21"/>
      <c r="ON126" s="21">
        <f t="shared" si="1655"/>
        <v>0</v>
      </c>
      <c r="OO126" s="21"/>
      <c r="OP126" s="21">
        <f t="shared" si="1655"/>
        <v>0</v>
      </c>
      <c r="OQ126" s="21"/>
      <c r="OR126" s="21">
        <f t="shared" si="1655"/>
        <v>0</v>
      </c>
      <c r="OS126" s="21"/>
      <c r="OT126" s="21">
        <f t="shared" si="1655"/>
        <v>0</v>
      </c>
      <c r="OU126" s="21"/>
      <c r="OV126" s="21">
        <f t="shared" si="1655"/>
        <v>0</v>
      </c>
      <c r="OW126" s="21"/>
      <c r="OX126" s="21">
        <f t="shared" si="1655"/>
        <v>0</v>
      </c>
      <c r="OY126" s="21"/>
      <c r="OZ126" s="21">
        <f t="shared" si="1655"/>
        <v>0</v>
      </c>
      <c r="PA126" s="21"/>
      <c r="PB126" s="21">
        <f t="shared" si="1656"/>
        <v>0</v>
      </c>
      <c r="PC126" s="21"/>
      <c r="PD126" s="21">
        <f t="shared" si="1656"/>
        <v>0</v>
      </c>
      <c r="PE126" s="21"/>
      <c r="PF126" s="21">
        <f t="shared" si="1656"/>
        <v>0</v>
      </c>
      <c r="PG126" s="21"/>
      <c r="PH126" s="21">
        <f t="shared" si="1656"/>
        <v>0</v>
      </c>
      <c r="PI126" s="21"/>
      <c r="PJ126" s="21">
        <f t="shared" si="1656"/>
        <v>0</v>
      </c>
      <c r="PK126" s="21"/>
      <c r="PL126" s="21">
        <f t="shared" si="1656"/>
        <v>0</v>
      </c>
      <c r="PM126" s="21"/>
      <c r="PN126" s="21">
        <f t="shared" si="1657"/>
        <v>0</v>
      </c>
      <c r="PO126" s="21"/>
      <c r="PP126" s="21">
        <f t="shared" si="1657"/>
        <v>0</v>
      </c>
      <c r="PQ126" s="21"/>
      <c r="PR126" s="21">
        <f t="shared" si="1657"/>
        <v>0</v>
      </c>
      <c r="PS126" s="21"/>
      <c r="PT126" s="21">
        <f t="shared" si="1657"/>
        <v>0</v>
      </c>
      <c r="PU126" s="21"/>
      <c r="PV126" s="21">
        <f t="shared" si="1657"/>
        <v>0</v>
      </c>
      <c r="PW126" s="21"/>
      <c r="PX126" s="21">
        <f t="shared" si="1657"/>
        <v>0</v>
      </c>
      <c r="PY126" s="21"/>
      <c r="PZ126" s="21">
        <f t="shared" si="1658"/>
        <v>0</v>
      </c>
      <c r="QA126" s="21"/>
      <c r="QB126" s="21">
        <f t="shared" si="1658"/>
        <v>0</v>
      </c>
      <c r="QC126" s="21"/>
      <c r="QD126" s="21">
        <f t="shared" si="1658"/>
        <v>0</v>
      </c>
      <c r="QE126" s="21"/>
      <c r="QF126" s="21">
        <f t="shared" si="1658"/>
        <v>0</v>
      </c>
      <c r="QG126" s="21"/>
      <c r="QH126" s="21">
        <f t="shared" si="1658"/>
        <v>0</v>
      </c>
      <c r="QI126" s="21"/>
      <c r="QJ126" s="21">
        <f t="shared" si="1658"/>
        <v>0</v>
      </c>
      <c r="QK126" s="21"/>
      <c r="QL126" s="21">
        <f t="shared" si="1659"/>
        <v>0</v>
      </c>
      <c r="QM126" s="21"/>
      <c r="QN126" s="21">
        <f t="shared" si="1659"/>
        <v>0</v>
      </c>
      <c r="QO126" s="21"/>
      <c r="QP126" s="21">
        <f t="shared" si="1659"/>
        <v>0</v>
      </c>
      <c r="QQ126" s="21"/>
      <c r="QR126" s="21">
        <f t="shared" si="1659"/>
        <v>0</v>
      </c>
      <c r="QS126" s="21"/>
      <c r="QT126" s="21">
        <f t="shared" si="1659"/>
        <v>0</v>
      </c>
      <c r="QU126" s="21"/>
      <c r="QV126" s="21">
        <f t="shared" si="1659"/>
        <v>0</v>
      </c>
      <c r="QW126" s="21"/>
      <c r="QX126" s="21">
        <f t="shared" si="1660"/>
        <v>0</v>
      </c>
      <c r="QY126" s="21"/>
      <c r="QZ126" s="21">
        <f t="shared" si="1660"/>
        <v>0</v>
      </c>
      <c r="RA126" s="21"/>
      <c r="RB126" s="21">
        <f t="shared" si="1660"/>
        <v>0</v>
      </c>
      <c r="RC126" s="21"/>
      <c r="RD126" s="21">
        <f t="shared" si="1660"/>
        <v>0</v>
      </c>
      <c r="RE126" s="21"/>
      <c r="RF126" s="21">
        <f t="shared" si="1660"/>
        <v>0</v>
      </c>
      <c r="RG126" s="21"/>
      <c r="RH126" s="21">
        <f t="shared" si="1660"/>
        <v>0</v>
      </c>
      <c r="RI126" s="21"/>
      <c r="RJ126" s="21">
        <f t="shared" si="1332"/>
        <v>0</v>
      </c>
      <c r="RK126" s="21"/>
      <c r="RL126" s="21">
        <f t="shared" si="1333"/>
        <v>0</v>
      </c>
      <c r="RM126" s="21"/>
      <c r="RN126" s="21">
        <f t="shared" si="1334"/>
        <v>0</v>
      </c>
      <c r="RO126" s="21"/>
      <c r="RP126" s="21">
        <f t="shared" si="1335"/>
        <v>0</v>
      </c>
      <c r="RQ126" s="21"/>
      <c r="RR126" s="21">
        <f t="shared" si="1336"/>
        <v>0</v>
      </c>
      <c r="RS126" s="21"/>
      <c r="RT126" s="21">
        <f t="shared" si="1337"/>
        <v>0</v>
      </c>
      <c r="RU126" s="21"/>
      <c r="RV126" s="21">
        <f t="shared" si="1338"/>
        <v>0</v>
      </c>
      <c r="RW126" s="21"/>
      <c r="RX126" s="21">
        <f t="shared" si="1339"/>
        <v>0</v>
      </c>
      <c r="RY126" s="21"/>
      <c r="RZ126" s="21">
        <f t="shared" si="1340"/>
        <v>0</v>
      </c>
      <c r="SA126" s="21"/>
      <c r="SB126" s="21">
        <f t="shared" si="1341"/>
        <v>0</v>
      </c>
      <c r="SC126" s="21"/>
      <c r="SD126" s="21">
        <f t="shared" si="1342"/>
        <v>0</v>
      </c>
      <c r="SE126" s="21"/>
      <c r="SF126" s="21">
        <f t="shared" si="1343"/>
        <v>0</v>
      </c>
      <c r="SG126" s="21"/>
      <c r="SH126" s="21">
        <f t="shared" si="1344"/>
        <v>0</v>
      </c>
      <c r="SI126" s="21"/>
      <c r="SJ126" s="21">
        <f t="shared" si="1345"/>
        <v>0</v>
      </c>
      <c r="SK126" s="21"/>
      <c r="SL126" s="21">
        <f t="shared" si="1346"/>
        <v>0</v>
      </c>
      <c r="SM126" s="21"/>
      <c r="SN126" s="21">
        <f t="shared" si="1661"/>
        <v>0</v>
      </c>
      <c r="SO126" s="21"/>
      <c r="SP126" s="21">
        <f t="shared" si="1348"/>
        <v>0</v>
      </c>
      <c r="SQ126" s="21"/>
      <c r="SR126" s="21">
        <f t="shared" si="1349"/>
        <v>0</v>
      </c>
      <c r="SS126" s="21"/>
      <c r="ST126" s="21">
        <f t="shared" si="1350"/>
        <v>0</v>
      </c>
      <c r="SU126" s="21"/>
      <c r="SV126" s="21">
        <f t="shared" si="1351"/>
        <v>0</v>
      </c>
      <c r="SW126" s="21"/>
      <c r="SX126" s="21">
        <f t="shared" si="1352"/>
        <v>0</v>
      </c>
      <c r="SY126" s="21"/>
      <c r="SZ126" s="21">
        <f t="shared" si="1353"/>
        <v>0</v>
      </c>
      <c r="TA126" s="21"/>
      <c r="TB126" s="21">
        <f t="shared" si="1354"/>
        <v>0</v>
      </c>
      <c r="TC126" s="21"/>
      <c r="TD126" s="21">
        <f t="shared" si="1662"/>
        <v>0</v>
      </c>
      <c r="TE126" s="21"/>
      <c r="TF126" s="21">
        <f t="shared" si="1356"/>
        <v>0</v>
      </c>
      <c r="TG126" s="21"/>
      <c r="TH126" s="21">
        <f t="shared" si="1357"/>
        <v>0</v>
      </c>
      <c r="TI126" s="21"/>
      <c r="TJ126" s="21">
        <f t="shared" si="1358"/>
        <v>0</v>
      </c>
      <c r="TK126" s="21"/>
      <c r="TL126" s="21">
        <f t="shared" si="1663"/>
        <v>0</v>
      </c>
      <c r="TM126" s="21"/>
      <c r="TN126" s="21">
        <f t="shared" si="1664"/>
        <v>0</v>
      </c>
      <c r="TO126" s="21"/>
      <c r="TP126" s="21">
        <f t="shared" si="1665"/>
        <v>0</v>
      </c>
      <c r="TQ126" s="21"/>
      <c r="TR126" s="21">
        <f t="shared" si="1666"/>
        <v>0</v>
      </c>
      <c r="TS126" s="21"/>
      <c r="TT126" s="21">
        <f t="shared" si="1667"/>
        <v>0</v>
      </c>
      <c r="TU126" s="21"/>
      <c r="TV126" s="21">
        <f t="shared" si="1668"/>
        <v>0</v>
      </c>
      <c r="TW126" s="21"/>
      <c r="TX126" s="21">
        <f t="shared" si="1669"/>
        <v>0</v>
      </c>
      <c r="TY126" s="21"/>
      <c r="TZ126" s="21">
        <f t="shared" si="1670"/>
        <v>0</v>
      </c>
      <c r="UA126" s="21"/>
      <c r="UB126" s="21">
        <f t="shared" si="1671"/>
        <v>0</v>
      </c>
      <c r="UC126" s="21"/>
      <c r="UD126" s="21">
        <f t="shared" si="1672"/>
        <v>0</v>
      </c>
      <c r="UE126" s="21"/>
      <c r="UF126" s="21">
        <f t="shared" si="1673"/>
        <v>0</v>
      </c>
      <c r="UG126" s="21"/>
      <c r="UH126" s="21">
        <f t="shared" si="1370"/>
        <v>0</v>
      </c>
      <c r="UI126" s="21"/>
      <c r="UJ126" s="21">
        <f t="shared" si="1674"/>
        <v>0</v>
      </c>
      <c r="UK126" s="21"/>
      <c r="UL126" s="21">
        <f t="shared" si="1675"/>
        <v>0</v>
      </c>
      <c r="UM126" s="21"/>
      <c r="UN126" s="21">
        <f t="shared" si="1676"/>
        <v>0</v>
      </c>
      <c r="UO126" s="21"/>
      <c r="UP126" s="21">
        <f t="shared" si="1677"/>
        <v>0</v>
      </c>
      <c r="UQ126" s="21"/>
      <c r="UR126" s="21">
        <f t="shared" si="1678"/>
        <v>0</v>
      </c>
      <c r="US126" s="21"/>
      <c r="UT126" s="21">
        <f t="shared" si="1679"/>
        <v>0</v>
      </c>
      <c r="UU126" s="21"/>
      <c r="UV126" s="21">
        <f t="shared" si="1377"/>
        <v>0</v>
      </c>
      <c r="UW126" s="21"/>
      <c r="UX126" s="21">
        <f t="shared" si="1680"/>
        <v>0</v>
      </c>
      <c r="UY126" s="21"/>
      <c r="UZ126" s="21">
        <f t="shared" si="1379"/>
        <v>0</v>
      </c>
      <c r="VA126" s="21"/>
      <c r="VB126" s="21">
        <f t="shared" si="1681"/>
        <v>0</v>
      </c>
      <c r="VC126" s="21"/>
      <c r="VD126" s="21">
        <f t="shared" si="1682"/>
        <v>0</v>
      </c>
      <c r="VE126" s="21"/>
      <c r="VF126" s="21">
        <f t="shared" si="1683"/>
        <v>0</v>
      </c>
      <c r="VG126" s="21"/>
      <c r="VH126" s="21">
        <f t="shared" si="1684"/>
        <v>0</v>
      </c>
      <c r="VI126" s="21"/>
      <c r="VJ126" s="21">
        <f t="shared" si="1685"/>
        <v>0</v>
      </c>
      <c r="VK126" s="21"/>
      <c r="VL126" s="21">
        <f t="shared" si="1686"/>
        <v>0</v>
      </c>
      <c r="VM126" s="21"/>
      <c r="VN126" s="21">
        <f t="shared" si="1687"/>
        <v>0</v>
      </c>
      <c r="VO126" s="21"/>
      <c r="VP126" s="21">
        <f t="shared" si="1688"/>
        <v>0</v>
      </c>
      <c r="VQ126" s="21"/>
      <c r="VR126" s="21">
        <f t="shared" si="1655"/>
        <v>0</v>
      </c>
      <c r="VS126" s="21"/>
      <c r="VT126" s="21">
        <f t="shared" si="1689"/>
        <v>0</v>
      </c>
      <c r="VU126" s="21"/>
      <c r="VV126" s="21">
        <f t="shared" si="1689"/>
        <v>0</v>
      </c>
      <c r="VW126" s="21"/>
      <c r="VX126" s="21">
        <f t="shared" si="1690"/>
        <v>0</v>
      </c>
      <c r="VY126" s="21"/>
      <c r="VZ126" s="21">
        <f t="shared" si="1690"/>
        <v>0</v>
      </c>
      <c r="WA126" s="21"/>
      <c r="WB126" s="21">
        <f t="shared" si="1690"/>
        <v>0</v>
      </c>
      <c r="WC126" s="21"/>
      <c r="WD126" s="21">
        <f t="shared" si="1690"/>
        <v>0</v>
      </c>
      <c r="WE126" s="21"/>
      <c r="WF126" s="21">
        <f t="shared" si="1690"/>
        <v>0</v>
      </c>
      <c r="WG126" s="21"/>
      <c r="WH126" s="21">
        <f t="shared" si="1690"/>
        <v>0</v>
      </c>
      <c r="WI126" s="21"/>
      <c r="WJ126" s="21">
        <f t="shared" si="1690"/>
        <v>0</v>
      </c>
      <c r="WK126" s="21"/>
      <c r="WL126" s="21">
        <f t="shared" si="1690"/>
        <v>0</v>
      </c>
      <c r="WM126" s="21"/>
      <c r="WN126" s="21">
        <f t="shared" si="1691"/>
        <v>0</v>
      </c>
      <c r="WO126" s="21"/>
      <c r="WP126" s="21">
        <f t="shared" si="1691"/>
        <v>0</v>
      </c>
      <c r="WQ126" s="21"/>
      <c r="WR126" s="21">
        <f t="shared" si="1691"/>
        <v>0</v>
      </c>
      <c r="WS126" s="21"/>
      <c r="WT126" s="21">
        <f t="shared" si="1691"/>
        <v>0</v>
      </c>
      <c r="WU126" s="21"/>
      <c r="WV126" s="21">
        <f t="shared" si="1691"/>
        <v>0</v>
      </c>
      <c r="WW126" s="21"/>
      <c r="WX126" s="21">
        <f t="shared" si="1691"/>
        <v>0</v>
      </c>
      <c r="WY126" s="21"/>
      <c r="WZ126" s="21">
        <f t="shared" si="1691"/>
        <v>0</v>
      </c>
      <c r="XA126" s="21"/>
      <c r="XB126" s="21">
        <f t="shared" si="1691"/>
        <v>0</v>
      </c>
      <c r="XC126" s="21"/>
      <c r="XD126" s="21">
        <f t="shared" si="1692"/>
        <v>0</v>
      </c>
      <c r="XE126" s="21"/>
      <c r="XF126" s="21">
        <f t="shared" si="1692"/>
        <v>0</v>
      </c>
      <c r="XG126" s="21"/>
      <c r="XH126" s="21">
        <f t="shared" si="1692"/>
        <v>0</v>
      </c>
      <c r="XI126" s="21"/>
      <c r="XJ126" s="21">
        <f t="shared" si="1692"/>
        <v>0</v>
      </c>
      <c r="XK126" s="21"/>
      <c r="XL126" s="21">
        <f t="shared" si="1692"/>
        <v>0</v>
      </c>
      <c r="XM126" s="21"/>
      <c r="XN126" s="21">
        <f t="shared" si="1692"/>
        <v>0</v>
      </c>
      <c r="XO126" s="21"/>
      <c r="XP126" s="21">
        <f t="shared" si="1692"/>
        <v>0</v>
      </c>
      <c r="XQ126" s="21"/>
      <c r="XR126" s="21">
        <f t="shared" si="1692"/>
        <v>0</v>
      </c>
      <c r="XS126" s="21"/>
      <c r="XT126" s="21">
        <f t="shared" si="1736"/>
        <v>0</v>
      </c>
      <c r="XU126" s="21"/>
      <c r="XV126" s="21">
        <f t="shared" si="1736"/>
        <v>0</v>
      </c>
      <c r="XW126" s="21"/>
      <c r="XX126" s="21">
        <f t="shared" si="1736"/>
        <v>0</v>
      </c>
      <c r="XY126" s="21"/>
      <c r="XZ126" s="21">
        <f t="shared" si="1736"/>
        <v>0</v>
      </c>
      <c r="YA126" s="21"/>
      <c r="YB126" s="21">
        <f t="shared" si="1392"/>
        <v>0</v>
      </c>
      <c r="YC126" s="21"/>
      <c r="YD126" s="21">
        <f t="shared" si="1393"/>
        <v>0</v>
      </c>
      <c r="YE126" s="21"/>
      <c r="YF126" s="21">
        <f t="shared" si="1394"/>
        <v>0</v>
      </c>
      <c r="YG126" s="21"/>
      <c r="YH126" s="21">
        <f t="shared" si="1395"/>
        <v>0</v>
      </c>
      <c r="YI126" s="21"/>
      <c r="YJ126" s="21">
        <f t="shared" si="1396"/>
        <v>0</v>
      </c>
      <c r="YK126" s="21"/>
      <c r="YL126" s="21">
        <f t="shared" si="1397"/>
        <v>0</v>
      </c>
      <c r="YM126" s="21"/>
      <c r="YN126" s="21">
        <f t="shared" si="1398"/>
        <v>0</v>
      </c>
      <c r="YO126" s="21"/>
      <c r="YP126" s="21">
        <f t="shared" si="1399"/>
        <v>0</v>
      </c>
      <c r="YQ126" s="21"/>
      <c r="YR126" s="21">
        <f t="shared" si="1400"/>
        <v>0</v>
      </c>
      <c r="YS126" s="21"/>
      <c r="YT126" s="21">
        <f t="shared" si="1693"/>
        <v>0</v>
      </c>
      <c r="YU126" s="21"/>
      <c r="YV126" s="21">
        <f t="shared" si="1402"/>
        <v>0</v>
      </c>
      <c r="YW126" s="21"/>
      <c r="YX126" s="21">
        <f t="shared" si="1403"/>
        <v>0</v>
      </c>
      <c r="YY126" s="21"/>
      <c r="YZ126" s="21">
        <f t="shared" si="1689"/>
        <v>0</v>
      </c>
      <c r="ZA126" s="21"/>
      <c r="ZB126" s="21">
        <f t="shared" si="1404"/>
        <v>0</v>
      </c>
      <c r="ZC126" s="21"/>
      <c r="ZD126" s="21">
        <f t="shared" si="1405"/>
        <v>0</v>
      </c>
      <c r="ZE126" s="21"/>
      <c r="ZF126" s="21">
        <f t="shared" si="1406"/>
        <v>0</v>
      </c>
      <c r="ZG126" s="21"/>
      <c r="ZH126" s="21">
        <f t="shared" si="1694"/>
        <v>0</v>
      </c>
      <c r="ZI126" s="21"/>
      <c r="ZJ126" s="21">
        <f t="shared" si="1408"/>
        <v>0</v>
      </c>
      <c r="ZK126" s="21"/>
      <c r="ZL126" s="21">
        <f t="shared" si="1409"/>
        <v>0</v>
      </c>
      <c r="ZM126" s="21"/>
      <c r="ZN126" s="21">
        <f t="shared" si="1695"/>
        <v>0</v>
      </c>
      <c r="ZO126" s="21"/>
      <c r="ZP126" s="21">
        <f t="shared" si="1411"/>
        <v>0</v>
      </c>
      <c r="ZQ126" s="21"/>
      <c r="ZR126" s="21">
        <f t="shared" si="1412"/>
        <v>0</v>
      </c>
      <c r="ZS126" s="21"/>
      <c r="ZT126" s="21">
        <f t="shared" si="1689"/>
        <v>0</v>
      </c>
      <c r="ZU126" s="21"/>
      <c r="ZV126" s="21">
        <f t="shared" si="1696"/>
        <v>0</v>
      </c>
      <c r="ZW126" s="21"/>
      <c r="ZX126" s="21">
        <f t="shared" si="1697"/>
        <v>0</v>
      </c>
      <c r="ZY126" s="21"/>
      <c r="ZZ126" s="21">
        <f t="shared" si="1697"/>
        <v>0</v>
      </c>
      <c r="AAA126" s="21"/>
      <c r="AAB126" s="21">
        <f t="shared" si="1698"/>
        <v>0</v>
      </c>
      <c r="AAC126" s="21"/>
      <c r="AAD126" s="21">
        <f t="shared" si="1698"/>
        <v>0</v>
      </c>
      <c r="AAE126" s="21"/>
      <c r="AAF126" s="21">
        <f t="shared" si="1699"/>
        <v>0</v>
      </c>
      <c r="AAG126" s="21"/>
      <c r="AAH126" s="21">
        <f t="shared" si="1699"/>
        <v>0</v>
      </c>
      <c r="AAI126" s="21"/>
      <c r="AAJ126" s="21">
        <f t="shared" si="1700"/>
        <v>0</v>
      </c>
      <c r="AAK126" s="21"/>
      <c r="AAL126" s="21">
        <f t="shared" si="1700"/>
        <v>0</v>
      </c>
      <c r="AAM126" s="21"/>
      <c r="AAN126" s="21">
        <f t="shared" si="1701"/>
        <v>0</v>
      </c>
      <c r="AAO126" s="21"/>
      <c r="AAP126" s="21">
        <f t="shared" si="1701"/>
        <v>0</v>
      </c>
      <c r="AAQ126" s="21"/>
      <c r="AAR126" s="21">
        <f t="shared" si="1702"/>
        <v>0</v>
      </c>
      <c r="AAS126" s="21"/>
      <c r="AAT126" s="21">
        <f t="shared" si="1702"/>
        <v>0</v>
      </c>
      <c r="AAU126" s="21"/>
      <c r="AAV126" s="21">
        <f t="shared" si="1703"/>
        <v>0</v>
      </c>
      <c r="AAW126" s="21"/>
      <c r="AAX126" s="21">
        <f t="shared" si="1703"/>
        <v>0</v>
      </c>
      <c r="AAY126" s="21"/>
      <c r="AAZ126" s="21">
        <f t="shared" si="1704"/>
        <v>0</v>
      </c>
      <c r="ABA126" s="21"/>
      <c r="ABB126" s="21">
        <f t="shared" si="1704"/>
        <v>0</v>
      </c>
      <c r="ABC126" s="21"/>
      <c r="ABD126" s="21">
        <f t="shared" si="1705"/>
        <v>0</v>
      </c>
      <c r="ABE126" s="21"/>
      <c r="ABF126" s="21">
        <f t="shared" si="1705"/>
        <v>0</v>
      </c>
      <c r="ABG126" s="21"/>
      <c r="ABH126" s="21">
        <f t="shared" si="1706"/>
        <v>0</v>
      </c>
      <c r="ABI126" s="21"/>
      <c r="ABJ126" s="21">
        <f t="shared" si="1706"/>
        <v>0</v>
      </c>
      <c r="ABK126" s="21"/>
      <c r="ABL126" s="21">
        <f t="shared" si="1707"/>
        <v>0</v>
      </c>
      <c r="ABM126" s="21"/>
      <c r="ABN126" s="21">
        <f t="shared" si="1707"/>
        <v>0</v>
      </c>
      <c r="ABO126" s="21"/>
      <c r="ABP126" s="21">
        <f t="shared" si="1708"/>
        <v>0</v>
      </c>
      <c r="ABQ126" s="21"/>
      <c r="ABR126" s="21">
        <f t="shared" si="1708"/>
        <v>0</v>
      </c>
      <c r="ABS126" s="21"/>
      <c r="ABT126" s="21">
        <f t="shared" si="1709"/>
        <v>0</v>
      </c>
      <c r="ABU126" s="21"/>
      <c r="ABV126" s="21">
        <f t="shared" si="1709"/>
        <v>0</v>
      </c>
      <c r="ABW126" s="21"/>
      <c r="ABX126" s="21">
        <f t="shared" si="1710"/>
        <v>0</v>
      </c>
      <c r="ABY126" s="21"/>
      <c r="ABZ126" s="21">
        <f t="shared" si="1710"/>
        <v>0</v>
      </c>
      <c r="ACA126" s="21"/>
      <c r="ACB126" s="21">
        <f t="shared" si="1711"/>
        <v>0</v>
      </c>
      <c r="ACC126" s="21"/>
      <c r="ACD126" s="21">
        <f t="shared" si="1711"/>
        <v>0</v>
      </c>
      <c r="ACE126" s="21"/>
      <c r="ACF126" s="21">
        <f t="shared" si="1712"/>
        <v>0</v>
      </c>
      <c r="ACG126" s="21"/>
      <c r="ACH126" s="21">
        <f t="shared" si="1712"/>
        <v>0</v>
      </c>
      <c r="ACI126" s="21"/>
      <c r="ACJ126" s="21">
        <f t="shared" si="1713"/>
        <v>0</v>
      </c>
      <c r="ACK126" s="21"/>
      <c r="ACL126" s="21">
        <f t="shared" si="1713"/>
        <v>0</v>
      </c>
      <c r="ACM126" s="21"/>
      <c r="ACN126" s="21">
        <f t="shared" si="1714"/>
        <v>0</v>
      </c>
      <c r="ACO126" s="21"/>
      <c r="ACP126" s="21">
        <f t="shared" si="1714"/>
        <v>0</v>
      </c>
      <c r="ACQ126" s="21"/>
      <c r="ACR126" s="21">
        <f t="shared" si="1715"/>
        <v>0</v>
      </c>
      <c r="ACS126" s="21"/>
      <c r="ACT126" s="21">
        <f t="shared" si="1715"/>
        <v>0</v>
      </c>
      <c r="ACU126" s="21"/>
      <c r="ACV126" s="21">
        <f t="shared" si="1716"/>
        <v>0</v>
      </c>
      <c r="ACW126" s="21"/>
      <c r="ACX126" s="21">
        <f t="shared" si="1716"/>
        <v>0</v>
      </c>
      <c r="ACY126" s="21"/>
      <c r="ACZ126" s="21">
        <f t="shared" si="1717"/>
        <v>0</v>
      </c>
      <c r="ADA126" s="21"/>
      <c r="ADB126" s="21">
        <f t="shared" si="1717"/>
        <v>0</v>
      </c>
      <c r="ADC126" s="21"/>
      <c r="ADD126" s="21">
        <f t="shared" si="1718"/>
        <v>0</v>
      </c>
      <c r="ADE126" s="21"/>
      <c r="ADF126" s="21">
        <f t="shared" si="1718"/>
        <v>0</v>
      </c>
      <c r="ADG126" s="21"/>
      <c r="ADH126" s="21">
        <f t="shared" si="1719"/>
        <v>0</v>
      </c>
      <c r="ADI126" s="21"/>
      <c r="ADJ126" s="21">
        <f t="shared" si="1719"/>
        <v>0</v>
      </c>
      <c r="ADK126" s="21"/>
      <c r="ADL126" s="21">
        <f t="shared" si="1720"/>
        <v>0</v>
      </c>
      <c r="ADM126" s="21"/>
      <c r="ADN126" s="21">
        <f t="shared" si="1720"/>
        <v>0</v>
      </c>
      <c r="ADO126" s="21"/>
      <c r="ADP126" s="21">
        <f t="shared" si="1720"/>
        <v>0</v>
      </c>
      <c r="ADQ126" s="21"/>
      <c r="ADR126" s="21">
        <f t="shared" si="1720"/>
        <v>0</v>
      </c>
      <c r="ADS126" s="21"/>
      <c r="ADT126" s="21">
        <f t="shared" si="1720"/>
        <v>0</v>
      </c>
      <c r="ADU126" s="21"/>
      <c r="ADV126" s="21">
        <f t="shared" si="1721"/>
        <v>0</v>
      </c>
      <c r="ADW126" s="21"/>
      <c r="ADX126" s="21">
        <f t="shared" si="1721"/>
        <v>0</v>
      </c>
      <c r="ADY126" s="21"/>
      <c r="ADZ126" s="21">
        <f t="shared" si="1721"/>
        <v>0</v>
      </c>
      <c r="AEA126" s="21"/>
      <c r="AEB126" s="21">
        <f t="shared" si="1721"/>
        <v>0</v>
      </c>
      <c r="AEC126" s="21"/>
      <c r="AED126" s="21">
        <f t="shared" si="1722"/>
        <v>0</v>
      </c>
      <c r="AEE126" s="21"/>
      <c r="AEF126" s="21">
        <f t="shared" si="1722"/>
        <v>0</v>
      </c>
      <c r="AEG126" s="21"/>
      <c r="AEH126" s="21">
        <f t="shared" si="1722"/>
        <v>0</v>
      </c>
      <c r="AEI126" s="21"/>
      <c r="AEJ126" s="21">
        <f t="shared" si="1722"/>
        <v>0</v>
      </c>
      <c r="AEK126" s="21"/>
      <c r="AEL126" s="21">
        <f t="shared" si="1722"/>
        <v>0</v>
      </c>
      <c r="AEM126" s="21"/>
      <c r="AEN126" s="21">
        <f t="shared" si="1723"/>
        <v>0</v>
      </c>
      <c r="AEO126" s="21"/>
      <c r="AEP126" s="21">
        <f t="shared" si="1723"/>
        <v>0</v>
      </c>
      <c r="AEQ126" s="21"/>
      <c r="AER126" s="21">
        <f t="shared" si="1723"/>
        <v>0</v>
      </c>
      <c r="AES126" s="21"/>
      <c r="AET126" s="21">
        <f t="shared" si="1723"/>
        <v>0</v>
      </c>
      <c r="AEU126" s="21"/>
      <c r="AEV126" s="21">
        <f t="shared" si="1724"/>
        <v>0</v>
      </c>
      <c r="AEW126" s="21"/>
      <c r="AEX126" s="21">
        <f t="shared" si="1724"/>
        <v>0</v>
      </c>
      <c r="AEY126" s="21"/>
      <c r="AEZ126" s="21">
        <f t="shared" si="1724"/>
        <v>0</v>
      </c>
      <c r="AFA126" s="21"/>
      <c r="AFB126" s="21">
        <f t="shared" si="1724"/>
        <v>0</v>
      </c>
      <c r="AFC126" s="21"/>
      <c r="AFD126" s="21">
        <f t="shared" si="1724"/>
        <v>0</v>
      </c>
      <c r="AFE126" s="21"/>
      <c r="AFF126" s="21">
        <f t="shared" si="1725"/>
        <v>0</v>
      </c>
      <c r="AFG126" s="21"/>
      <c r="AFH126" s="21">
        <f t="shared" si="1725"/>
        <v>0</v>
      </c>
      <c r="AFI126" s="21"/>
      <c r="AFJ126" s="21">
        <f t="shared" si="1725"/>
        <v>0</v>
      </c>
      <c r="AFK126" s="21"/>
      <c r="AFL126" s="21">
        <f t="shared" si="1725"/>
        <v>0</v>
      </c>
      <c r="AFM126" s="21"/>
      <c r="AFN126" s="21">
        <f t="shared" si="1726"/>
        <v>0</v>
      </c>
      <c r="AFO126" s="21"/>
      <c r="AFP126" s="21">
        <f t="shared" si="1726"/>
        <v>0</v>
      </c>
      <c r="AFQ126" s="21"/>
      <c r="AFR126" s="21">
        <f t="shared" si="1726"/>
        <v>0</v>
      </c>
      <c r="AFS126" s="21"/>
      <c r="AFT126" s="21">
        <f t="shared" si="1726"/>
        <v>0</v>
      </c>
      <c r="AFU126" s="21"/>
      <c r="AFV126" s="21">
        <f t="shared" si="1726"/>
        <v>0</v>
      </c>
      <c r="AFW126" s="21"/>
      <c r="AFX126" s="21">
        <f t="shared" si="1727"/>
        <v>0</v>
      </c>
      <c r="AFY126" s="21"/>
      <c r="AFZ126" s="21">
        <f t="shared" si="1727"/>
        <v>0</v>
      </c>
      <c r="AGA126" s="21"/>
      <c r="AGB126" s="21">
        <f t="shared" si="1727"/>
        <v>0</v>
      </c>
      <c r="AGC126" s="21"/>
      <c r="AGD126" s="21">
        <f t="shared" si="1727"/>
        <v>0</v>
      </c>
      <c r="AGE126" s="21"/>
      <c r="AGF126" s="21">
        <f t="shared" si="1728"/>
        <v>0</v>
      </c>
      <c r="AGG126" s="21"/>
      <c r="AGH126" s="21">
        <f t="shared" si="1728"/>
        <v>0</v>
      </c>
      <c r="AGI126" s="21"/>
      <c r="AGJ126" s="21">
        <f t="shared" si="1728"/>
        <v>0</v>
      </c>
      <c r="AGK126" s="21"/>
      <c r="AGL126" s="21">
        <f t="shared" si="1728"/>
        <v>0</v>
      </c>
      <c r="AGM126" s="21"/>
      <c r="AGN126" s="21">
        <f t="shared" si="1728"/>
        <v>0</v>
      </c>
      <c r="AGO126" s="21"/>
      <c r="AGP126" s="21">
        <f t="shared" si="1729"/>
        <v>0</v>
      </c>
      <c r="AGQ126" s="21"/>
      <c r="AGR126" s="21">
        <f t="shared" si="1729"/>
        <v>0</v>
      </c>
      <c r="AGS126" s="21"/>
      <c r="AGT126" s="21">
        <f t="shared" si="1729"/>
        <v>0</v>
      </c>
      <c r="AGU126" s="21"/>
      <c r="AGV126" s="21">
        <f t="shared" si="1729"/>
        <v>0</v>
      </c>
      <c r="AGW126" s="21"/>
      <c r="AGX126" s="21">
        <f t="shared" si="1730"/>
        <v>0</v>
      </c>
      <c r="AGY126" s="21"/>
      <c r="AGZ126" s="21">
        <f t="shared" si="1730"/>
        <v>0</v>
      </c>
      <c r="AHA126" s="21"/>
      <c r="AHB126" s="21">
        <f t="shared" si="1730"/>
        <v>0</v>
      </c>
      <c r="AHC126" s="21"/>
      <c r="AHD126" s="21">
        <f t="shared" si="1730"/>
        <v>0</v>
      </c>
      <c r="AHE126" s="21"/>
      <c r="AHF126" s="21">
        <f t="shared" si="1730"/>
        <v>0</v>
      </c>
      <c r="AHG126" s="21"/>
      <c r="AHH126" s="21">
        <f t="shared" si="1731"/>
        <v>0</v>
      </c>
      <c r="AHI126" s="21"/>
      <c r="AHJ126" s="21">
        <f t="shared" si="1731"/>
        <v>0</v>
      </c>
      <c r="AHK126" s="21"/>
      <c r="AHL126" s="21">
        <f t="shared" si="1731"/>
        <v>0</v>
      </c>
      <c r="AHM126" s="21"/>
      <c r="AHN126" s="21">
        <f t="shared" si="1731"/>
        <v>0</v>
      </c>
      <c r="AHO126" s="21"/>
      <c r="AHP126" s="21">
        <f t="shared" si="1732"/>
        <v>0</v>
      </c>
      <c r="AHQ126" s="21"/>
      <c r="AHR126" s="21">
        <f t="shared" si="1732"/>
        <v>0</v>
      </c>
      <c r="AHS126" s="21"/>
      <c r="AHT126" s="21">
        <f t="shared" si="1732"/>
        <v>0</v>
      </c>
      <c r="AHU126" s="21"/>
      <c r="AHV126" s="21">
        <f t="shared" si="1732"/>
        <v>0</v>
      </c>
      <c r="AHW126" s="21"/>
      <c r="AHX126" s="21">
        <f t="shared" si="1732"/>
        <v>0</v>
      </c>
      <c r="AHY126" s="21"/>
      <c r="AHZ126" s="21">
        <f t="shared" si="1733"/>
        <v>0</v>
      </c>
      <c r="AIA126" s="21"/>
      <c r="AIB126" s="21">
        <f t="shared" si="1733"/>
        <v>0</v>
      </c>
      <c r="AIC126" s="21"/>
      <c r="AID126" s="21">
        <f t="shared" si="1733"/>
        <v>0</v>
      </c>
      <c r="AIE126" s="21"/>
      <c r="AIF126" s="21">
        <f t="shared" si="1733"/>
        <v>0</v>
      </c>
      <c r="AIG126" s="21"/>
      <c r="AIH126" s="21">
        <f t="shared" si="1734"/>
        <v>0</v>
      </c>
      <c r="AII126" s="21"/>
      <c r="AIJ126" s="21">
        <f t="shared" si="1734"/>
        <v>0</v>
      </c>
      <c r="AIK126" s="21"/>
      <c r="AIL126" s="21">
        <f t="shared" si="1734"/>
        <v>0</v>
      </c>
      <c r="AIM126" s="21"/>
      <c r="AIN126" s="21">
        <f t="shared" si="1734"/>
        <v>0</v>
      </c>
      <c r="AIO126" s="21"/>
      <c r="AIP126" s="21">
        <f t="shared" si="1734"/>
        <v>0</v>
      </c>
      <c r="AIQ126" s="21"/>
      <c r="AIR126" s="21">
        <f t="shared" si="1735"/>
        <v>0</v>
      </c>
      <c r="AIS126" s="21"/>
      <c r="AIT126" s="21">
        <f t="shared" si="1735"/>
        <v>0</v>
      </c>
      <c r="AIU126" s="21"/>
      <c r="AIV126" s="21">
        <f t="shared" si="1735"/>
        <v>0</v>
      </c>
      <c r="AIW126" s="21"/>
      <c r="AIX126" s="21">
        <f t="shared" si="1735"/>
        <v>0</v>
      </c>
      <c r="AIY126" s="21"/>
      <c r="AIZ126" s="21">
        <f t="shared" si="1689"/>
        <v>0</v>
      </c>
      <c r="AJA126" s="21"/>
    </row>
    <row r="127" spans="2:937" ht="13.5" customHeight="1" x14ac:dyDescent="0.25">
      <c r="B127" s="31">
        <v>122</v>
      </c>
      <c r="C127" s="192" t="s">
        <v>209</v>
      </c>
      <c r="D127" s="67" t="s">
        <v>179</v>
      </c>
      <c r="E127" s="194" t="s">
        <v>404</v>
      </c>
      <c r="F127" s="194" t="str">
        <f>_xlfn.XLOOKUP(D127,'WTG PH-III'!$D$5:$D$198,'WTG PH-III'!$B$5:$B$198,0,0,1)</f>
        <v>PSS-14</v>
      </c>
      <c r="G127" s="22" t="s">
        <v>537</v>
      </c>
      <c r="H127" s="22" t="s">
        <v>544</v>
      </c>
      <c r="I127" s="61">
        <v>10</v>
      </c>
      <c r="J127" s="21">
        <v>253</v>
      </c>
      <c r="K127" s="21">
        <f t="shared" si="1458"/>
        <v>253.00000000000006</v>
      </c>
      <c r="L127" s="21">
        <f t="shared" si="1459"/>
        <v>253</v>
      </c>
      <c r="M127" s="21">
        <f t="shared" si="1460"/>
        <v>0</v>
      </c>
      <c r="N127" s="95">
        <f>VLOOKUP(D127,'WTG PH-III'!$D$5:$U$198,17,0)</f>
        <v>45817</v>
      </c>
      <c r="O127" s="95">
        <f>VLOOKUP(D127,'WTG PH-III'!$D$5:$U$198,18,0)</f>
        <v>45826</v>
      </c>
      <c r="P127" s="21">
        <f t="shared" si="1461"/>
        <v>0</v>
      </c>
      <c r="Q127" s="21"/>
      <c r="R127" s="21">
        <f t="shared" si="1462"/>
        <v>0</v>
      </c>
      <c r="S127" s="21"/>
      <c r="T127" s="21">
        <f t="shared" si="1463"/>
        <v>0</v>
      </c>
      <c r="U127" s="21"/>
      <c r="V127" s="21">
        <f t="shared" si="1464"/>
        <v>0</v>
      </c>
      <c r="W127" s="21"/>
      <c r="X127" s="21">
        <f t="shared" si="1465"/>
        <v>0</v>
      </c>
      <c r="Y127" s="21"/>
      <c r="Z127" s="21">
        <f t="shared" si="1466"/>
        <v>0</v>
      </c>
      <c r="AA127" s="21"/>
      <c r="AB127" s="21">
        <f t="shared" si="1467"/>
        <v>0</v>
      </c>
      <c r="AC127" s="21"/>
      <c r="AD127" s="21">
        <f t="shared" si="1468"/>
        <v>0</v>
      </c>
      <c r="AE127" s="21"/>
      <c r="AF127" s="21">
        <f t="shared" si="1469"/>
        <v>0</v>
      </c>
      <c r="AG127" s="21"/>
      <c r="AH127" s="21">
        <f t="shared" si="1470"/>
        <v>0</v>
      </c>
      <c r="AI127" s="21"/>
      <c r="AJ127" s="21">
        <f t="shared" si="1471"/>
        <v>0</v>
      </c>
      <c r="AK127" s="21"/>
      <c r="AL127" s="21">
        <f t="shared" si="1472"/>
        <v>0</v>
      </c>
      <c r="AM127" s="21"/>
      <c r="AN127" s="21">
        <f t="shared" si="1473"/>
        <v>0</v>
      </c>
      <c r="AO127" s="21"/>
      <c r="AP127" s="21">
        <f t="shared" si="1474"/>
        <v>0</v>
      </c>
      <c r="AQ127" s="21"/>
      <c r="AR127" s="21">
        <f t="shared" si="1475"/>
        <v>0</v>
      </c>
      <c r="AS127" s="21"/>
      <c r="AT127" s="21">
        <f t="shared" si="1476"/>
        <v>0</v>
      </c>
      <c r="AU127" s="21"/>
      <c r="AV127" s="21">
        <f t="shared" si="1477"/>
        <v>0</v>
      </c>
      <c r="AW127" s="21"/>
      <c r="AX127" s="21">
        <f t="shared" si="1478"/>
        <v>0</v>
      </c>
      <c r="AY127" s="21"/>
      <c r="AZ127" s="21">
        <f t="shared" si="1479"/>
        <v>0</v>
      </c>
      <c r="BA127" s="21"/>
      <c r="BB127" s="21">
        <f t="shared" si="1480"/>
        <v>0</v>
      </c>
      <c r="BC127" s="21"/>
      <c r="BD127" s="21">
        <f t="shared" si="1481"/>
        <v>0</v>
      </c>
      <c r="BE127" s="21"/>
      <c r="BF127" s="21">
        <f t="shared" si="1482"/>
        <v>0</v>
      </c>
      <c r="BG127" s="21"/>
      <c r="BH127" s="21">
        <f t="shared" si="1483"/>
        <v>0</v>
      </c>
      <c r="BI127" s="21"/>
      <c r="BJ127" s="21">
        <f t="shared" si="1484"/>
        <v>0</v>
      </c>
      <c r="BK127" s="21"/>
      <c r="BL127" s="21">
        <f t="shared" si="1485"/>
        <v>0</v>
      </c>
      <c r="BM127" s="21"/>
      <c r="BN127" s="21">
        <f t="shared" si="1486"/>
        <v>0</v>
      </c>
      <c r="BO127" s="21"/>
      <c r="BP127" s="21">
        <f t="shared" si="1487"/>
        <v>0</v>
      </c>
      <c r="BQ127" s="21"/>
      <c r="BR127" s="21">
        <f t="shared" si="1488"/>
        <v>0</v>
      </c>
      <c r="BS127" s="21"/>
      <c r="BT127" s="21">
        <f t="shared" si="1489"/>
        <v>0</v>
      </c>
      <c r="BU127" s="21"/>
      <c r="BV127" s="21">
        <f t="shared" si="1490"/>
        <v>0</v>
      </c>
      <c r="BW127" s="21"/>
      <c r="BX127" s="21">
        <f t="shared" si="1491"/>
        <v>0</v>
      </c>
      <c r="BY127" s="21"/>
      <c r="BZ127" s="21">
        <f t="shared" si="1492"/>
        <v>0</v>
      </c>
      <c r="CA127" s="21"/>
      <c r="CB127" s="21">
        <f t="shared" si="1493"/>
        <v>0</v>
      </c>
      <c r="CC127" s="21"/>
      <c r="CD127" s="21">
        <f t="shared" si="1494"/>
        <v>0</v>
      </c>
      <c r="CE127" s="21"/>
      <c r="CF127" s="21">
        <f t="shared" si="1495"/>
        <v>0</v>
      </c>
      <c r="CG127" s="21"/>
      <c r="CH127" s="21">
        <f t="shared" si="1496"/>
        <v>0</v>
      </c>
      <c r="CI127" s="21"/>
      <c r="CJ127" s="21">
        <f t="shared" si="1497"/>
        <v>0</v>
      </c>
      <c r="CK127" s="21"/>
      <c r="CL127" s="21">
        <f t="shared" si="1498"/>
        <v>0</v>
      </c>
      <c r="CM127" s="21"/>
      <c r="CN127" s="21">
        <f t="shared" si="1499"/>
        <v>0</v>
      </c>
      <c r="CO127" s="21"/>
      <c r="CP127" s="21">
        <f t="shared" si="1500"/>
        <v>0</v>
      </c>
      <c r="CQ127" s="21"/>
      <c r="CR127" s="21">
        <f t="shared" si="1501"/>
        <v>0</v>
      </c>
      <c r="CS127" s="21"/>
      <c r="CT127" s="21">
        <f t="shared" si="1502"/>
        <v>0</v>
      </c>
      <c r="CU127" s="21"/>
      <c r="CV127" s="21">
        <f t="shared" si="1503"/>
        <v>0</v>
      </c>
      <c r="CW127" s="21"/>
      <c r="CX127" s="21">
        <f t="shared" si="1504"/>
        <v>0</v>
      </c>
      <c r="CY127" s="21"/>
      <c r="CZ127" s="21">
        <f t="shared" si="1505"/>
        <v>0</v>
      </c>
      <c r="DA127" s="21"/>
      <c r="DB127" s="21">
        <f t="shared" si="1506"/>
        <v>0</v>
      </c>
      <c r="DC127" s="21"/>
      <c r="DD127" s="21">
        <f t="shared" si="1507"/>
        <v>0</v>
      </c>
      <c r="DE127" s="21"/>
      <c r="DF127" s="21">
        <f t="shared" si="1508"/>
        <v>0</v>
      </c>
      <c r="DG127" s="21"/>
      <c r="DH127" s="21">
        <f t="shared" si="1509"/>
        <v>0</v>
      </c>
      <c r="DI127" s="21"/>
      <c r="DJ127" s="21">
        <f t="shared" si="1510"/>
        <v>0</v>
      </c>
      <c r="DK127" s="21"/>
      <c r="DL127" s="21">
        <f t="shared" si="1511"/>
        <v>0</v>
      </c>
      <c r="DM127" s="21"/>
      <c r="DN127" s="21">
        <f t="shared" si="1512"/>
        <v>0</v>
      </c>
      <c r="DO127" s="21"/>
      <c r="DP127" s="21">
        <f t="shared" si="1513"/>
        <v>0</v>
      </c>
      <c r="DQ127" s="21"/>
      <c r="DR127" s="21">
        <f t="shared" si="1514"/>
        <v>0</v>
      </c>
      <c r="DS127" s="21"/>
      <c r="DT127" s="21">
        <f t="shared" si="1515"/>
        <v>0</v>
      </c>
      <c r="DU127" s="21"/>
      <c r="DV127" s="21">
        <f t="shared" si="1516"/>
        <v>0</v>
      </c>
      <c r="DW127" s="21"/>
      <c r="DX127" s="21">
        <f t="shared" si="1517"/>
        <v>0</v>
      </c>
      <c r="DY127" s="21"/>
      <c r="DZ127" s="21">
        <f t="shared" si="1518"/>
        <v>0</v>
      </c>
      <c r="EA127" s="21"/>
      <c r="EB127" s="21">
        <f t="shared" si="1519"/>
        <v>0</v>
      </c>
      <c r="EC127" s="21"/>
      <c r="ED127" s="21">
        <f t="shared" si="1520"/>
        <v>0</v>
      </c>
      <c r="EE127" s="21"/>
      <c r="EF127" s="21">
        <f t="shared" si="1521"/>
        <v>0</v>
      </c>
      <c r="EG127" s="21"/>
      <c r="EH127" s="21">
        <f t="shared" si="1522"/>
        <v>0</v>
      </c>
      <c r="EI127" s="21"/>
      <c r="EJ127" s="21">
        <f t="shared" si="1523"/>
        <v>0</v>
      </c>
      <c r="EK127" s="21"/>
      <c r="EL127" s="21">
        <f t="shared" si="1524"/>
        <v>0</v>
      </c>
      <c r="EM127" s="21"/>
      <c r="EN127" s="21">
        <f t="shared" si="1525"/>
        <v>0</v>
      </c>
      <c r="EO127" s="21"/>
      <c r="EP127" s="21">
        <f t="shared" si="1526"/>
        <v>0</v>
      </c>
      <c r="EQ127" s="21"/>
      <c r="ER127" s="21">
        <f t="shared" si="1527"/>
        <v>0</v>
      </c>
      <c r="ES127" s="21"/>
      <c r="ET127" s="21">
        <f t="shared" si="1528"/>
        <v>0</v>
      </c>
      <c r="EU127" s="21"/>
      <c r="EV127" s="21">
        <f t="shared" si="1529"/>
        <v>0</v>
      </c>
      <c r="EW127" s="21"/>
      <c r="EX127" s="21">
        <f t="shared" si="1530"/>
        <v>0</v>
      </c>
      <c r="EY127" s="21"/>
      <c r="EZ127" s="21">
        <f t="shared" si="1531"/>
        <v>0</v>
      </c>
      <c r="FA127" s="21"/>
      <c r="FB127" s="21">
        <f t="shared" si="1532"/>
        <v>0</v>
      </c>
      <c r="FC127" s="21"/>
      <c r="FD127" s="21">
        <f t="shared" si="1533"/>
        <v>0</v>
      </c>
      <c r="FE127" s="21"/>
      <c r="FF127" s="21">
        <f t="shared" si="1534"/>
        <v>0</v>
      </c>
      <c r="FG127" s="21"/>
      <c r="FH127" s="21">
        <f t="shared" si="1535"/>
        <v>0</v>
      </c>
      <c r="FI127" s="21"/>
      <c r="FJ127" s="21">
        <f t="shared" si="1536"/>
        <v>0</v>
      </c>
      <c r="FK127" s="21"/>
      <c r="FL127" s="21">
        <f t="shared" si="1537"/>
        <v>0</v>
      </c>
      <c r="FM127" s="21"/>
      <c r="FN127" s="21">
        <f t="shared" si="1538"/>
        <v>0</v>
      </c>
      <c r="FO127" s="21"/>
      <c r="FP127" s="21">
        <f t="shared" si="1539"/>
        <v>0</v>
      </c>
      <c r="FQ127" s="21"/>
      <c r="FR127" s="21">
        <f t="shared" si="1540"/>
        <v>0</v>
      </c>
      <c r="FS127" s="21"/>
      <c r="FT127" s="21">
        <f t="shared" si="1541"/>
        <v>0</v>
      </c>
      <c r="FU127" s="21"/>
      <c r="FV127" s="21">
        <f t="shared" si="1542"/>
        <v>0</v>
      </c>
      <c r="FW127" s="21"/>
      <c r="FX127" s="21">
        <f t="shared" si="1543"/>
        <v>0</v>
      </c>
      <c r="FY127" s="21"/>
      <c r="FZ127" s="21">
        <f t="shared" si="1544"/>
        <v>0</v>
      </c>
      <c r="GA127" s="21"/>
      <c r="GB127" s="21">
        <f t="shared" si="1545"/>
        <v>0</v>
      </c>
      <c r="GC127" s="21"/>
      <c r="GD127" s="21">
        <f t="shared" si="1546"/>
        <v>0</v>
      </c>
      <c r="GE127" s="21"/>
      <c r="GF127" s="21">
        <f t="shared" si="1547"/>
        <v>0</v>
      </c>
      <c r="GG127" s="21"/>
      <c r="GH127" s="21">
        <f t="shared" si="1548"/>
        <v>0</v>
      </c>
      <c r="GI127" s="21"/>
      <c r="GJ127" s="21">
        <f t="shared" si="1549"/>
        <v>0</v>
      </c>
      <c r="GK127" s="21"/>
      <c r="GL127" s="21">
        <f t="shared" si="1550"/>
        <v>0</v>
      </c>
      <c r="GM127" s="21"/>
      <c r="GN127" s="21">
        <f t="shared" si="1551"/>
        <v>0</v>
      </c>
      <c r="GO127" s="21"/>
      <c r="GP127" s="21">
        <f t="shared" si="1552"/>
        <v>0</v>
      </c>
      <c r="GQ127" s="21"/>
      <c r="GR127" s="21">
        <f t="shared" si="1553"/>
        <v>0</v>
      </c>
      <c r="GS127" s="21"/>
      <c r="GT127" s="21">
        <f t="shared" si="1554"/>
        <v>0</v>
      </c>
      <c r="GU127" s="21"/>
      <c r="GV127" s="21">
        <f t="shared" si="1555"/>
        <v>0</v>
      </c>
      <c r="GW127" s="21"/>
      <c r="GX127" s="21">
        <f t="shared" si="1556"/>
        <v>0</v>
      </c>
      <c r="GY127" s="21"/>
      <c r="GZ127" s="21">
        <f t="shared" si="1557"/>
        <v>0</v>
      </c>
      <c r="HA127" s="21"/>
      <c r="HB127" s="21">
        <f t="shared" si="1558"/>
        <v>0</v>
      </c>
      <c r="HC127" s="21"/>
      <c r="HD127" s="21">
        <f t="shared" si="1559"/>
        <v>0</v>
      </c>
      <c r="HE127" s="21"/>
      <c r="HF127" s="21">
        <f t="shared" si="1560"/>
        <v>0</v>
      </c>
      <c r="HG127" s="21"/>
      <c r="HH127" s="21">
        <f t="shared" si="1561"/>
        <v>0</v>
      </c>
      <c r="HI127" s="21"/>
      <c r="HJ127" s="21">
        <f t="shared" si="1562"/>
        <v>0</v>
      </c>
      <c r="HK127" s="21"/>
      <c r="HL127" s="21">
        <f t="shared" si="1563"/>
        <v>0</v>
      </c>
      <c r="HM127" s="21"/>
      <c r="HN127" s="21">
        <f t="shared" si="1564"/>
        <v>0</v>
      </c>
      <c r="HO127" s="21"/>
      <c r="HP127" s="21">
        <f t="shared" si="1565"/>
        <v>0</v>
      </c>
      <c r="HQ127" s="21"/>
      <c r="HR127" s="21">
        <f t="shared" si="1566"/>
        <v>0</v>
      </c>
      <c r="HS127" s="21"/>
      <c r="HT127" s="21">
        <f t="shared" si="1567"/>
        <v>0</v>
      </c>
      <c r="HU127" s="21"/>
      <c r="HV127" s="21">
        <f t="shared" si="1568"/>
        <v>0</v>
      </c>
      <c r="HW127" s="21"/>
      <c r="HX127" s="21">
        <f t="shared" si="1569"/>
        <v>0</v>
      </c>
      <c r="HY127" s="21"/>
      <c r="HZ127" s="21">
        <f t="shared" si="1570"/>
        <v>0</v>
      </c>
      <c r="IA127" s="21"/>
      <c r="IB127" s="21">
        <f t="shared" si="1571"/>
        <v>0</v>
      </c>
      <c r="IC127" s="21"/>
      <c r="ID127" s="21">
        <f t="shared" si="1572"/>
        <v>0</v>
      </c>
      <c r="IE127" s="21"/>
      <c r="IF127" s="21">
        <f t="shared" si="1573"/>
        <v>0</v>
      </c>
      <c r="IG127" s="21"/>
      <c r="IH127" s="21">
        <f t="shared" si="1574"/>
        <v>0</v>
      </c>
      <c r="II127" s="21"/>
      <c r="IJ127" s="21">
        <f t="shared" si="1575"/>
        <v>0</v>
      </c>
      <c r="IK127" s="21"/>
      <c r="IL127" s="21">
        <f t="shared" si="1576"/>
        <v>0</v>
      </c>
      <c r="IM127" s="21"/>
      <c r="IN127" s="21">
        <f t="shared" si="1577"/>
        <v>0</v>
      </c>
      <c r="IO127" s="21"/>
      <c r="IP127" s="21">
        <f t="shared" si="1578"/>
        <v>0</v>
      </c>
      <c r="IQ127" s="21"/>
      <c r="IR127" s="21">
        <f t="shared" si="1579"/>
        <v>0</v>
      </c>
      <c r="IS127" s="21"/>
      <c r="IT127" s="21">
        <f t="shared" si="1580"/>
        <v>0</v>
      </c>
      <c r="IU127" s="21"/>
      <c r="IV127" s="21">
        <f t="shared" si="1581"/>
        <v>0</v>
      </c>
      <c r="IW127" s="21"/>
      <c r="IX127" s="21">
        <f t="shared" si="1582"/>
        <v>0</v>
      </c>
      <c r="IY127" s="21"/>
      <c r="IZ127" s="21">
        <f t="shared" si="1583"/>
        <v>0</v>
      </c>
      <c r="JA127" s="21"/>
      <c r="JB127" s="21">
        <f t="shared" si="1584"/>
        <v>0</v>
      </c>
      <c r="JC127" s="21"/>
      <c r="JD127" s="21">
        <f t="shared" si="1585"/>
        <v>0</v>
      </c>
      <c r="JE127" s="21"/>
      <c r="JF127" s="21">
        <f t="shared" si="1586"/>
        <v>0</v>
      </c>
      <c r="JG127" s="21"/>
      <c r="JH127" s="21">
        <f t="shared" si="1587"/>
        <v>0</v>
      </c>
      <c r="JI127" s="21"/>
      <c r="JJ127" s="21">
        <f t="shared" si="1588"/>
        <v>0</v>
      </c>
      <c r="JK127" s="21"/>
      <c r="JL127" s="21">
        <f t="shared" si="1589"/>
        <v>0</v>
      </c>
      <c r="JM127" s="21"/>
      <c r="JN127" s="21">
        <f t="shared" si="1590"/>
        <v>0</v>
      </c>
      <c r="JO127" s="21"/>
      <c r="JP127" s="21">
        <f t="shared" si="1591"/>
        <v>0</v>
      </c>
      <c r="JQ127" s="21"/>
      <c r="JR127" s="21">
        <f t="shared" si="1592"/>
        <v>0</v>
      </c>
      <c r="JS127" s="21"/>
      <c r="JT127" s="21">
        <f t="shared" si="1593"/>
        <v>0</v>
      </c>
      <c r="JU127" s="21"/>
      <c r="JV127" s="21">
        <f t="shared" si="1594"/>
        <v>0</v>
      </c>
      <c r="JW127" s="21"/>
      <c r="JX127" s="21">
        <f t="shared" si="1595"/>
        <v>0</v>
      </c>
      <c r="JY127" s="21"/>
      <c r="JZ127" s="21">
        <f t="shared" si="1596"/>
        <v>0</v>
      </c>
      <c r="KA127" s="21"/>
      <c r="KB127" s="21">
        <f t="shared" si="1597"/>
        <v>0</v>
      </c>
      <c r="KC127" s="21"/>
      <c r="KD127" s="21">
        <f t="shared" si="1598"/>
        <v>0</v>
      </c>
      <c r="KE127" s="21"/>
      <c r="KF127" s="21">
        <f t="shared" si="1599"/>
        <v>0</v>
      </c>
      <c r="KG127" s="21"/>
      <c r="KH127" s="21">
        <f t="shared" si="1600"/>
        <v>0</v>
      </c>
      <c r="KI127" s="21"/>
      <c r="KJ127" s="21">
        <f t="shared" si="1601"/>
        <v>0</v>
      </c>
      <c r="KK127" s="21"/>
      <c r="KL127" s="21">
        <f t="shared" si="1602"/>
        <v>0</v>
      </c>
      <c r="KM127" s="21"/>
      <c r="KN127" s="21">
        <f t="shared" si="1603"/>
        <v>0</v>
      </c>
      <c r="KO127" s="21"/>
      <c r="KP127" s="21">
        <f t="shared" si="1604"/>
        <v>0</v>
      </c>
      <c r="KQ127" s="21"/>
      <c r="KR127" s="21">
        <f t="shared" si="1605"/>
        <v>0</v>
      </c>
      <c r="KS127" s="21"/>
      <c r="KT127" s="21">
        <f t="shared" si="1606"/>
        <v>0</v>
      </c>
      <c r="KU127" s="21"/>
      <c r="KV127" s="21">
        <f t="shared" si="1607"/>
        <v>0</v>
      </c>
      <c r="KW127" s="21"/>
      <c r="KX127" s="21">
        <f t="shared" si="1608"/>
        <v>0</v>
      </c>
      <c r="KY127" s="21"/>
      <c r="KZ127" s="21">
        <f t="shared" si="1609"/>
        <v>0</v>
      </c>
      <c r="LA127" s="21"/>
      <c r="LB127" s="21">
        <f t="shared" si="1610"/>
        <v>0</v>
      </c>
      <c r="LC127" s="21"/>
      <c r="LD127" s="21">
        <f t="shared" si="1611"/>
        <v>0</v>
      </c>
      <c r="LE127" s="21"/>
      <c r="LF127" s="21">
        <f t="shared" si="1612"/>
        <v>0</v>
      </c>
      <c r="LG127" s="21"/>
      <c r="LH127" s="21">
        <f t="shared" si="1613"/>
        <v>0</v>
      </c>
      <c r="LI127" s="21"/>
      <c r="LJ127" s="21">
        <f t="shared" si="1614"/>
        <v>0</v>
      </c>
      <c r="LK127" s="21"/>
      <c r="LL127" s="21">
        <f t="shared" si="1615"/>
        <v>0</v>
      </c>
      <c r="LM127" s="21"/>
      <c r="LN127" s="21">
        <f t="shared" si="1616"/>
        <v>0</v>
      </c>
      <c r="LO127" s="21"/>
      <c r="LP127" s="21">
        <f t="shared" si="1617"/>
        <v>0</v>
      </c>
      <c r="LQ127" s="21"/>
      <c r="LR127" s="21">
        <f t="shared" si="1618"/>
        <v>0</v>
      </c>
      <c r="LS127" s="21"/>
      <c r="LT127" s="21">
        <f t="shared" si="1619"/>
        <v>0</v>
      </c>
      <c r="LU127" s="21"/>
      <c r="LV127" s="21">
        <f t="shared" si="1620"/>
        <v>0</v>
      </c>
      <c r="LW127" s="21"/>
      <c r="LX127" s="21">
        <f t="shared" si="1621"/>
        <v>0</v>
      </c>
      <c r="LY127" s="21"/>
      <c r="LZ127" s="21">
        <f t="shared" si="1622"/>
        <v>0</v>
      </c>
      <c r="MA127" s="21">
        <v>10</v>
      </c>
      <c r="MB127" s="21">
        <f t="shared" si="1623"/>
        <v>0</v>
      </c>
      <c r="MC127" s="21">
        <v>20</v>
      </c>
      <c r="MD127" s="21">
        <f t="shared" si="1624"/>
        <v>0</v>
      </c>
      <c r="ME127" s="21"/>
      <c r="MF127" s="21">
        <f t="shared" si="1625"/>
        <v>0</v>
      </c>
      <c r="MG127" s="21">
        <v>11</v>
      </c>
      <c r="MH127" s="21">
        <f t="shared" si="1626"/>
        <v>0</v>
      </c>
      <c r="MI127" s="21">
        <v>35</v>
      </c>
      <c r="MJ127" s="21">
        <f t="shared" si="1627"/>
        <v>0</v>
      </c>
      <c r="MK127" s="21">
        <v>36</v>
      </c>
      <c r="ML127" s="21">
        <f t="shared" si="1628"/>
        <v>0</v>
      </c>
      <c r="MM127" s="21">
        <v>27</v>
      </c>
      <c r="MN127" s="21">
        <f t="shared" si="1629"/>
        <v>0</v>
      </c>
      <c r="MO127" s="21">
        <v>26</v>
      </c>
      <c r="MP127" s="21">
        <f t="shared" si="1630"/>
        <v>0</v>
      </c>
      <c r="MQ127" s="21">
        <v>34</v>
      </c>
      <c r="MR127" s="21">
        <f t="shared" si="1631"/>
        <v>0</v>
      </c>
      <c r="MS127" s="21">
        <v>24</v>
      </c>
      <c r="MT127" s="21">
        <f t="shared" si="1632"/>
        <v>0</v>
      </c>
      <c r="MU127" s="21">
        <v>21</v>
      </c>
      <c r="MV127" s="21">
        <f t="shared" si="1633"/>
        <v>0</v>
      </c>
      <c r="MW127" s="21"/>
      <c r="MX127" s="21">
        <f t="shared" si="1634"/>
        <v>25.3</v>
      </c>
      <c r="MY127" s="21">
        <v>9</v>
      </c>
      <c r="MZ127" s="21">
        <f t="shared" si="1635"/>
        <v>25.3</v>
      </c>
      <c r="NA127" s="21"/>
      <c r="NB127" s="21">
        <f t="shared" si="1636"/>
        <v>25.3</v>
      </c>
      <c r="NC127" s="21"/>
      <c r="ND127" s="21">
        <f t="shared" si="1637"/>
        <v>25.3</v>
      </c>
      <c r="NE127" s="21"/>
      <c r="NF127" s="21">
        <f t="shared" si="1638"/>
        <v>25.3</v>
      </c>
      <c r="NG127" s="21"/>
      <c r="NH127" s="21">
        <f t="shared" si="1639"/>
        <v>25.3</v>
      </c>
      <c r="NI127" s="21"/>
      <c r="NJ127" s="21">
        <f t="shared" si="1640"/>
        <v>25.3</v>
      </c>
      <c r="NK127" s="21"/>
      <c r="NL127" s="21">
        <f t="shared" si="1641"/>
        <v>25.3</v>
      </c>
      <c r="NM127" s="21"/>
      <c r="NN127" s="21">
        <f t="shared" si="1642"/>
        <v>25.3</v>
      </c>
      <c r="NO127" s="21"/>
      <c r="NP127" s="21">
        <f t="shared" si="1643"/>
        <v>25.3</v>
      </c>
      <c r="NQ127" s="21"/>
      <c r="NR127" s="21">
        <f t="shared" si="1644"/>
        <v>0</v>
      </c>
      <c r="NS127" s="21"/>
      <c r="NT127" s="21">
        <f t="shared" si="1645"/>
        <v>0</v>
      </c>
      <c r="NU127" s="21"/>
      <c r="NV127" s="21">
        <f t="shared" si="1646"/>
        <v>0</v>
      </c>
      <c r="NW127" s="21"/>
      <c r="NX127" s="21">
        <f t="shared" si="1647"/>
        <v>0</v>
      </c>
      <c r="NY127" s="21"/>
      <c r="NZ127" s="21">
        <f t="shared" si="1648"/>
        <v>0</v>
      </c>
      <c r="OA127" s="21"/>
      <c r="OB127" s="21">
        <f t="shared" si="1649"/>
        <v>0</v>
      </c>
      <c r="OC127" s="21"/>
      <c r="OD127" s="21">
        <f t="shared" si="1650"/>
        <v>0</v>
      </c>
      <c r="OE127" s="21"/>
      <c r="OF127" s="21">
        <f t="shared" si="1651"/>
        <v>0</v>
      </c>
      <c r="OG127" s="21"/>
      <c r="OH127" s="21">
        <f t="shared" si="1652"/>
        <v>0</v>
      </c>
      <c r="OI127" s="21"/>
      <c r="OJ127" s="21">
        <f t="shared" si="1653"/>
        <v>0</v>
      </c>
      <c r="OK127" s="21"/>
      <c r="OL127" s="21">
        <f t="shared" si="1654"/>
        <v>0</v>
      </c>
      <c r="OM127" s="21"/>
      <c r="ON127" s="21">
        <f t="shared" si="1655"/>
        <v>0</v>
      </c>
      <c r="OO127" s="21"/>
      <c r="OP127" s="21">
        <f t="shared" si="1655"/>
        <v>0</v>
      </c>
      <c r="OQ127" s="21"/>
      <c r="OR127" s="21">
        <f t="shared" si="1655"/>
        <v>0</v>
      </c>
      <c r="OS127" s="21"/>
      <c r="OT127" s="21">
        <f t="shared" si="1655"/>
        <v>0</v>
      </c>
      <c r="OU127" s="21"/>
      <c r="OV127" s="21">
        <f t="shared" si="1655"/>
        <v>0</v>
      </c>
      <c r="OW127" s="21"/>
      <c r="OX127" s="21">
        <f t="shared" si="1655"/>
        <v>0</v>
      </c>
      <c r="OY127" s="21"/>
      <c r="OZ127" s="21">
        <f t="shared" si="1655"/>
        <v>0</v>
      </c>
      <c r="PA127" s="21"/>
      <c r="PB127" s="21">
        <f t="shared" si="1656"/>
        <v>0</v>
      </c>
      <c r="PC127" s="21"/>
      <c r="PD127" s="21">
        <f t="shared" si="1656"/>
        <v>0</v>
      </c>
      <c r="PE127" s="21"/>
      <c r="PF127" s="21">
        <f t="shared" si="1656"/>
        <v>0</v>
      </c>
      <c r="PG127" s="21"/>
      <c r="PH127" s="21">
        <f t="shared" si="1656"/>
        <v>0</v>
      </c>
      <c r="PI127" s="21"/>
      <c r="PJ127" s="21">
        <f t="shared" si="1656"/>
        <v>0</v>
      </c>
      <c r="PK127" s="21"/>
      <c r="PL127" s="21">
        <f t="shared" si="1656"/>
        <v>0</v>
      </c>
      <c r="PM127" s="21"/>
      <c r="PN127" s="21">
        <f t="shared" si="1657"/>
        <v>0</v>
      </c>
      <c r="PO127" s="21"/>
      <c r="PP127" s="21">
        <f t="shared" si="1657"/>
        <v>0</v>
      </c>
      <c r="PQ127" s="21"/>
      <c r="PR127" s="21">
        <f t="shared" si="1657"/>
        <v>0</v>
      </c>
      <c r="PS127" s="21"/>
      <c r="PT127" s="21">
        <f t="shared" si="1657"/>
        <v>0</v>
      </c>
      <c r="PU127" s="21"/>
      <c r="PV127" s="21">
        <f t="shared" si="1657"/>
        <v>0</v>
      </c>
      <c r="PW127" s="21"/>
      <c r="PX127" s="21">
        <f t="shared" si="1657"/>
        <v>0</v>
      </c>
      <c r="PY127" s="21"/>
      <c r="PZ127" s="21">
        <f t="shared" si="1658"/>
        <v>0</v>
      </c>
      <c r="QA127" s="21"/>
      <c r="QB127" s="21">
        <f t="shared" si="1658"/>
        <v>0</v>
      </c>
      <c r="QC127" s="21"/>
      <c r="QD127" s="21">
        <f t="shared" si="1658"/>
        <v>0</v>
      </c>
      <c r="QE127" s="21"/>
      <c r="QF127" s="21">
        <f t="shared" si="1658"/>
        <v>0</v>
      </c>
      <c r="QG127" s="21"/>
      <c r="QH127" s="21">
        <f t="shared" si="1658"/>
        <v>0</v>
      </c>
      <c r="QI127" s="21"/>
      <c r="QJ127" s="21">
        <f t="shared" si="1658"/>
        <v>0</v>
      </c>
      <c r="QK127" s="21"/>
      <c r="QL127" s="21">
        <f t="shared" si="1659"/>
        <v>0</v>
      </c>
      <c r="QM127" s="21"/>
      <c r="QN127" s="21">
        <f t="shared" si="1659"/>
        <v>0</v>
      </c>
      <c r="QO127" s="21"/>
      <c r="QP127" s="21">
        <f t="shared" si="1659"/>
        <v>0</v>
      </c>
      <c r="QQ127" s="21"/>
      <c r="QR127" s="21">
        <f t="shared" si="1659"/>
        <v>0</v>
      </c>
      <c r="QS127" s="21"/>
      <c r="QT127" s="21">
        <f t="shared" si="1659"/>
        <v>0</v>
      </c>
      <c r="QU127" s="21"/>
      <c r="QV127" s="21">
        <f t="shared" si="1659"/>
        <v>0</v>
      </c>
      <c r="QW127" s="21"/>
      <c r="QX127" s="21">
        <f t="shared" si="1660"/>
        <v>0</v>
      </c>
      <c r="QY127" s="21"/>
      <c r="QZ127" s="21">
        <f t="shared" si="1660"/>
        <v>0</v>
      </c>
      <c r="RA127" s="21"/>
      <c r="RB127" s="21">
        <f t="shared" si="1660"/>
        <v>0</v>
      </c>
      <c r="RC127" s="21"/>
      <c r="RD127" s="21">
        <f t="shared" si="1660"/>
        <v>0</v>
      </c>
      <c r="RE127" s="21"/>
      <c r="RF127" s="21">
        <f t="shared" si="1660"/>
        <v>0</v>
      </c>
      <c r="RG127" s="21"/>
      <c r="RH127" s="21">
        <f t="shared" si="1660"/>
        <v>0</v>
      </c>
      <c r="RI127" s="21"/>
      <c r="RJ127" s="21">
        <f t="shared" si="1332"/>
        <v>0</v>
      </c>
      <c r="RK127" s="21"/>
      <c r="RL127" s="21">
        <f t="shared" si="1333"/>
        <v>0</v>
      </c>
      <c r="RM127" s="21"/>
      <c r="RN127" s="21">
        <f t="shared" si="1334"/>
        <v>0</v>
      </c>
      <c r="RO127" s="21"/>
      <c r="RP127" s="21">
        <f t="shared" si="1335"/>
        <v>0</v>
      </c>
      <c r="RQ127" s="21"/>
      <c r="RR127" s="21">
        <f t="shared" si="1336"/>
        <v>0</v>
      </c>
      <c r="RS127" s="21"/>
      <c r="RT127" s="21">
        <f t="shared" si="1337"/>
        <v>0</v>
      </c>
      <c r="RU127" s="21"/>
      <c r="RV127" s="21">
        <f t="shared" si="1338"/>
        <v>0</v>
      </c>
      <c r="RW127" s="21"/>
      <c r="RX127" s="21">
        <f t="shared" si="1339"/>
        <v>0</v>
      </c>
      <c r="RY127" s="21"/>
      <c r="RZ127" s="21">
        <f t="shared" si="1340"/>
        <v>0</v>
      </c>
      <c r="SA127" s="21"/>
      <c r="SB127" s="21">
        <f t="shared" si="1341"/>
        <v>0</v>
      </c>
      <c r="SC127" s="21"/>
      <c r="SD127" s="21">
        <f t="shared" si="1342"/>
        <v>0</v>
      </c>
      <c r="SE127" s="21"/>
      <c r="SF127" s="21">
        <f t="shared" si="1343"/>
        <v>0</v>
      </c>
      <c r="SG127" s="21"/>
      <c r="SH127" s="21">
        <f t="shared" si="1344"/>
        <v>0</v>
      </c>
      <c r="SI127" s="21"/>
      <c r="SJ127" s="21">
        <f t="shared" si="1345"/>
        <v>0</v>
      </c>
      <c r="SK127" s="21"/>
      <c r="SL127" s="21">
        <f t="shared" si="1346"/>
        <v>0</v>
      </c>
      <c r="SM127" s="21"/>
      <c r="SN127" s="21">
        <f t="shared" si="1661"/>
        <v>0</v>
      </c>
      <c r="SO127" s="21"/>
      <c r="SP127" s="21">
        <f t="shared" si="1348"/>
        <v>0</v>
      </c>
      <c r="SQ127" s="21"/>
      <c r="SR127" s="21">
        <f t="shared" si="1349"/>
        <v>0</v>
      </c>
      <c r="SS127" s="21"/>
      <c r="ST127" s="21">
        <f t="shared" si="1350"/>
        <v>0</v>
      </c>
      <c r="SU127" s="21"/>
      <c r="SV127" s="21">
        <f t="shared" si="1351"/>
        <v>0</v>
      </c>
      <c r="SW127" s="21"/>
      <c r="SX127" s="21">
        <f t="shared" si="1352"/>
        <v>0</v>
      </c>
      <c r="SY127" s="21"/>
      <c r="SZ127" s="21">
        <f t="shared" si="1353"/>
        <v>0</v>
      </c>
      <c r="TA127" s="21"/>
      <c r="TB127" s="21">
        <f t="shared" si="1354"/>
        <v>0</v>
      </c>
      <c r="TC127" s="21"/>
      <c r="TD127" s="21">
        <f t="shared" si="1662"/>
        <v>0</v>
      </c>
      <c r="TE127" s="21"/>
      <c r="TF127" s="21">
        <f t="shared" si="1356"/>
        <v>0</v>
      </c>
      <c r="TG127" s="21"/>
      <c r="TH127" s="21">
        <f t="shared" si="1357"/>
        <v>0</v>
      </c>
      <c r="TI127" s="21"/>
      <c r="TJ127" s="21">
        <f t="shared" si="1358"/>
        <v>0</v>
      </c>
      <c r="TK127" s="21"/>
      <c r="TL127" s="21">
        <f t="shared" si="1663"/>
        <v>0</v>
      </c>
      <c r="TM127" s="21"/>
      <c r="TN127" s="21">
        <f t="shared" si="1664"/>
        <v>0</v>
      </c>
      <c r="TO127" s="21"/>
      <c r="TP127" s="21">
        <f t="shared" si="1665"/>
        <v>0</v>
      </c>
      <c r="TQ127" s="21"/>
      <c r="TR127" s="21">
        <f t="shared" si="1666"/>
        <v>0</v>
      </c>
      <c r="TS127" s="21"/>
      <c r="TT127" s="21">
        <f t="shared" si="1667"/>
        <v>0</v>
      </c>
      <c r="TU127" s="21"/>
      <c r="TV127" s="21">
        <f t="shared" si="1668"/>
        <v>0</v>
      </c>
      <c r="TW127" s="21"/>
      <c r="TX127" s="21">
        <f t="shared" si="1669"/>
        <v>0</v>
      </c>
      <c r="TY127" s="21"/>
      <c r="TZ127" s="21">
        <f t="shared" si="1670"/>
        <v>0</v>
      </c>
      <c r="UA127" s="21"/>
      <c r="UB127" s="21">
        <f t="shared" si="1671"/>
        <v>0</v>
      </c>
      <c r="UC127" s="21"/>
      <c r="UD127" s="21">
        <f t="shared" si="1672"/>
        <v>0</v>
      </c>
      <c r="UE127" s="21"/>
      <c r="UF127" s="21">
        <f t="shared" si="1673"/>
        <v>0</v>
      </c>
      <c r="UG127" s="21"/>
      <c r="UH127" s="21">
        <f t="shared" si="1370"/>
        <v>0</v>
      </c>
      <c r="UI127" s="21"/>
      <c r="UJ127" s="21">
        <f t="shared" si="1674"/>
        <v>0</v>
      </c>
      <c r="UK127" s="21"/>
      <c r="UL127" s="21">
        <f t="shared" si="1675"/>
        <v>0</v>
      </c>
      <c r="UM127" s="21"/>
      <c r="UN127" s="21">
        <f t="shared" si="1676"/>
        <v>0</v>
      </c>
      <c r="UO127" s="21"/>
      <c r="UP127" s="21">
        <f t="shared" si="1677"/>
        <v>0</v>
      </c>
      <c r="UQ127" s="21"/>
      <c r="UR127" s="21">
        <f t="shared" si="1678"/>
        <v>0</v>
      </c>
      <c r="US127" s="21"/>
      <c r="UT127" s="21">
        <f t="shared" si="1679"/>
        <v>0</v>
      </c>
      <c r="UU127" s="21"/>
      <c r="UV127" s="21">
        <f t="shared" si="1377"/>
        <v>0</v>
      </c>
      <c r="UW127" s="21"/>
      <c r="UX127" s="21">
        <f t="shared" si="1680"/>
        <v>0</v>
      </c>
      <c r="UY127" s="21"/>
      <c r="UZ127" s="21">
        <f t="shared" si="1379"/>
        <v>0</v>
      </c>
      <c r="VA127" s="21"/>
      <c r="VB127" s="21">
        <f t="shared" si="1681"/>
        <v>0</v>
      </c>
      <c r="VC127" s="21"/>
      <c r="VD127" s="21">
        <f t="shared" si="1682"/>
        <v>0</v>
      </c>
      <c r="VE127" s="21"/>
      <c r="VF127" s="21">
        <f t="shared" si="1683"/>
        <v>0</v>
      </c>
      <c r="VG127" s="21"/>
      <c r="VH127" s="21">
        <f t="shared" si="1684"/>
        <v>0</v>
      </c>
      <c r="VI127" s="21"/>
      <c r="VJ127" s="21">
        <f t="shared" si="1685"/>
        <v>0</v>
      </c>
      <c r="VK127" s="21"/>
      <c r="VL127" s="21">
        <f t="shared" si="1686"/>
        <v>0</v>
      </c>
      <c r="VM127" s="21"/>
      <c r="VN127" s="21">
        <f t="shared" si="1687"/>
        <v>0</v>
      </c>
      <c r="VO127" s="21"/>
      <c r="VP127" s="21">
        <f t="shared" si="1688"/>
        <v>0</v>
      </c>
      <c r="VQ127" s="21"/>
      <c r="VR127" s="21">
        <f t="shared" si="1655"/>
        <v>0</v>
      </c>
      <c r="VS127" s="21"/>
      <c r="VT127" s="21">
        <f t="shared" si="1689"/>
        <v>0</v>
      </c>
      <c r="VU127" s="21"/>
      <c r="VV127" s="21">
        <f t="shared" si="1689"/>
        <v>0</v>
      </c>
      <c r="VW127" s="21"/>
      <c r="VX127" s="21">
        <f t="shared" si="1690"/>
        <v>0</v>
      </c>
      <c r="VY127" s="21"/>
      <c r="VZ127" s="21">
        <f t="shared" si="1690"/>
        <v>0</v>
      </c>
      <c r="WA127" s="21"/>
      <c r="WB127" s="21">
        <f t="shared" si="1690"/>
        <v>0</v>
      </c>
      <c r="WC127" s="21"/>
      <c r="WD127" s="21">
        <f t="shared" si="1690"/>
        <v>0</v>
      </c>
      <c r="WE127" s="21"/>
      <c r="WF127" s="21">
        <f t="shared" si="1690"/>
        <v>0</v>
      </c>
      <c r="WG127" s="21"/>
      <c r="WH127" s="21">
        <f t="shared" si="1690"/>
        <v>0</v>
      </c>
      <c r="WI127" s="21"/>
      <c r="WJ127" s="21">
        <f t="shared" si="1690"/>
        <v>0</v>
      </c>
      <c r="WK127" s="21"/>
      <c r="WL127" s="21">
        <f t="shared" si="1690"/>
        <v>0</v>
      </c>
      <c r="WM127" s="21"/>
      <c r="WN127" s="21">
        <f t="shared" si="1691"/>
        <v>0</v>
      </c>
      <c r="WO127" s="21"/>
      <c r="WP127" s="21">
        <f t="shared" si="1691"/>
        <v>0</v>
      </c>
      <c r="WQ127" s="21"/>
      <c r="WR127" s="21">
        <f t="shared" si="1691"/>
        <v>0</v>
      </c>
      <c r="WS127" s="21"/>
      <c r="WT127" s="21">
        <f t="shared" si="1691"/>
        <v>0</v>
      </c>
      <c r="WU127" s="21"/>
      <c r="WV127" s="21">
        <f t="shared" si="1691"/>
        <v>0</v>
      </c>
      <c r="WW127" s="21"/>
      <c r="WX127" s="21">
        <f t="shared" si="1691"/>
        <v>0</v>
      </c>
      <c r="WY127" s="21"/>
      <c r="WZ127" s="21">
        <f t="shared" si="1691"/>
        <v>0</v>
      </c>
      <c r="XA127" s="21"/>
      <c r="XB127" s="21">
        <f t="shared" si="1691"/>
        <v>0</v>
      </c>
      <c r="XC127" s="21"/>
      <c r="XD127" s="21">
        <f t="shared" si="1692"/>
        <v>0</v>
      </c>
      <c r="XE127" s="21"/>
      <c r="XF127" s="21">
        <f t="shared" si="1692"/>
        <v>0</v>
      </c>
      <c r="XG127" s="21"/>
      <c r="XH127" s="21">
        <f t="shared" si="1692"/>
        <v>0</v>
      </c>
      <c r="XI127" s="21"/>
      <c r="XJ127" s="21">
        <f t="shared" si="1692"/>
        <v>0</v>
      </c>
      <c r="XK127" s="21"/>
      <c r="XL127" s="21">
        <f t="shared" si="1692"/>
        <v>0</v>
      </c>
      <c r="XM127" s="21"/>
      <c r="XN127" s="21">
        <f t="shared" si="1692"/>
        <v>0</v>
      </c>
      <c r="XO127" s="21"/>
      <c r="XP127" s="21">
        <f t="shared" si="1692"/>
        <v>0</v>
      </c>
      <c r="XQ127" s="21"/>
      <c r="XR127" s="21">
        <f t="shared" si="1692"/>
        <v>0</v>
      </c>
      <c r="XS127" s="21"/>
      <c r="XT127" s="21">
        <f t="shared" si="1736"/>
        <v>0</v>
      </c>
      <c r="XU127" s="21"/>
      <c r="XV127" s="21">
        <f t="shared" si="1736"/>
        <v>0</v>
      </c>
      <c r="XW127" s="21"/>
      <c r="XX127" s="21">
        <f t="shared" si="1736"/>
        <v>0</v>
      </c>
      <c r="XY127" s="21"/>
      <c r="XZ127" s="21">
        <f t="shared" si="1736"/>
        <v>0</v>
      </c>
      <c r="YA127" s="21"/>
      <c r="YB127" s="21">
        <f t="shared" si="1392"/>
        <v>0</v>
      </c>
      <c r="YC127" s="21"/>
      <c r="YD127" s="21">
        <f t="shared" si="1393"/>
        <v>0</v>
      </c>
      <c r="YE127" s="21"/>
      <c r="YF127" s="21">
        <f t="shared" si="1394"/>
        <v>0</v>
      </c>
      <c r="YG127" s="21"/>
      <c r="YH127" s="21">
        <f t="shared" si="1395"/>
        <v>0</v>
      </c>
      <c r="YI127" s="21"/>
      <c r="YJ127" s="21">
        <f t="shared" si="1396"/>
        <v>0</v>
      </c>
      <c r="YK127" s="21"/>
      <c r="YL127" s="21">
        <f t="shared" si="1397"/>
        <v>0</v>
      </c>
      <c r="YM127" s="21"/>
      <c r="YN127" s="21">
        <f t="shared" si="1398"/>
        <v>0</v>
      </c>
      <c r="YO127" s="21"/>
      <c r="YP127" s="21">
        <f t="shared" si="1399"/>
        <v>0</v>
      </c>
      <c r="YQ127" s="21"/>
      <c r="YR127" s="21">
        <f t="shared" si="1400"/>
        <v>0</v>
      </c>
      <c r="YS127" s="21"/>
      <c r="YT127" s="21">
        <f t="shared" si="1693"/>
        <v>0</v>
      </c>
      <c r="YU127" s="21"/>
      <c r="YV127" s="21">
        <f t="shared" si="1402"/>
        <v>0</v>
      </c>
      <c r="YW127" s="21"/>
      <c r="YX127" s="21">
        <f t="shared" si="1403"/>
        <v>0</v>
      </c>
      <c r="YY127" s="21"/>
      <c r="YZ127" s="21">
        <f t="shared" si="1689"/>
        <v>0</v>
      </c>
      <c r="ZA127" s="21"/>
      <c r="ZB127" s="21">
        <f t="shared" si="1404"/>
        <v>0</v>
      </c>
      <c r="ZC127" s="21"/>
      <c r="ZD127" s="21">
        <f t="shared" si="1405"/>
        <v>0</v>
      </c>
      <c r="ZE127" s="21"/>
      <c r="ZF127" s="21">
        <f t="shared" si="1406"/>
        <v>0</v>
      </c>
      <c r="ZG127" s="21"/>
      <c r="ZH127" s="21">
        <f t="shared" si="1694"/>
        <v>0</v>
      </c>
      <c r="ZI127" s="21"/>
      <c r="ZJ127" s="21">
        <f t="shared" si="1408"/>
        <v>0</v>
      </c>
      <c r="ZK127" s="21"/>
      <c r="ZL127" s="21">
        <f t="shared" si="1409"/>
        <v>0</v>
      </c>
      <c r="ZM127" s="21"/>
      <c r="ZN127" s="21">
        <f t="shared" si="1695"/>
        <v>0</v>
      </c>
      <c r="ZO127" s="21"/>
      <c r="ZP127" s="21">
        <f t="shared" si="1411"/>
        <v>0</v>
      </c>
      <c r="ZQ127" s="21"/>
      <c r="ZR127" s="21">
        <f t="shared" si="1412"/>
        <v>0</v>
      </c>
      <c r="ZS127" s="21"/>
      <c r="ZT127" s="21">
        <f t="shared" si="1689"/>
        <v>0</v>
      </c>
      <c r="ZU127" s="21"/>
      <c r="ZV127" s="21">
        <f t="shared" si="1696"/>
        <v>0</v>
      </c>
      <c r="ZW127" s="21"/>
      <c r="ZX127" s="21">
        <f t="shared" si="1697"/>
        <v>0</v>
      </c>
      <c r="ZY127" s="21"/>
      <c r="ZZ127" s="21">
        <f t="shared" si="1697"/>
        <v>0</v>
      </c>
      <c r="AAA127" s="21"/>
      <c r="AAB127" s="21">
        <f t="shared" si="1698"/>
        <v>0</v>
      </c>
      <c r="AAC127" s="21"/>
      <c r="AAD127" s="21">
        <f t="shared" si="1698"/>
        <v>0</v>
      </c>
      <c r="AAE127" s="21"/>
      <c r="AAF127" s="21">
        <f t="shared" si="1699"/>
        <v>0</v>
      </c>
      <c r="AAG127" s="21"/>
      <c r="AAH127" s="21">
        <f t="shared" si="1699"/>
        <v>0</v>
      </c>
      <c r="AAI127" s="21"/>
      <c r="AAJ127" s="21">
        <f t="shared" si="1700"/>
        <v>0</v>
      </c>
      <c r="AAK127" s="21"/>
      <c r="AAL127" s="21">
        <f t="shared" si="1700"/>
        <v>0</v>
      </c>
      <c r="AAM127" s="21"/>
      <c r="AAN127" s="21">
        <f t="shared" si="1701"/>
        <v>0</v>
      </c>
      <c r="AAO127" s="21"/>
      <c r="AAP127" s="21">
        <f t="shared" si="1701"/>
        <v>0</v>
      </c>
      <c r="AAQ127" s="21"/>
      <c r="AAR127" s="21">
        <f t="shared" si="1702"/>
        <v>0</v>
      </c>
      <c r="AAS127" s="21"/>
      <c r="AAT127" s="21">
        <f t="shared" si="1702"/>
        <v>0</v>
      </c>
      <c r="AAU127" s="21"/>
      <c r="AAV127" s="21">
        <f t="shared" si="1703"/>
        <v>0</v>
      </c>
      <c r="AAW127" s="21"/>
      <c r="AAX127" s="21">
        <f t="shared" si="1703"/>
        <v>0</v>
      </c>
      <c r="AAY127" s="21"/>
      <c r="AAZ127" s="21">
        <f t="shared" si="1704"/>
        <v>0</v>
      </c>
      <c r="ABA127" s="21"/>
      <c r="ABB127" s="21">
        <f t="shared" si="1704"/>
        <v>0</v>
      </c>
      <c r="ABC127" s="21"/>
      <c r="ABD127" s="21">
        <f t="shared" si="1705"/>
        <v>0</v>
      </c>
      <c r="ABE127" s="21"/>
      <c r="ABF127" s="21">
        <f t="shared" si="1705"/>
        <v>0</v>
      </c>
      <c r="ABG127" s="21"/>
      <c r="ABH127" s="21">
        <f t="shared" si="1706"/>
        <v>0</v>
      </c>
      <c r="ABI127" s="21"/>
      <c r="ABJ127" s="21">
        <f t="shared" si="1706"/>
        <v>0</v>
      </c>
      <c r="ABK127" s="21"/>
      <c r="ABL127" s="21">
        <f t="shared" si="1707"/>
        <v>0</v>
      </c>
      <c r="ABM127" s="21"/>
      <c r="ABN127" s="21">
        <f t="shared" si="1707"/>
        <v>0</v>
      </c>
      <c r="ABO127" s="21"/>
      <c r="ABP127" s="21">
        <f t="shared" si="1708"/>
        <v>0</v>
      </c>
      <c r="ABQ127" s="21"/>
      <c r="ABR127" s="21">
        <f t="shared" si="1708"/>
        <v>0</v>
      </c>
      <c r="ABS127" s="21"/>
      <c r="ABT127" s="21">
        <f t="shared" si="1709"/>
        <v>0</v>
      </c>
      <c r="ABU127" s="21"/>
      <c r="ABV127" s="21">
        <f t="shared" si="1709"/>
        <v>0</v>
      </c>
      <c r="ABW127" s="21"/>
      <c r="ABX127" s="21">
        <f t="shared" si="1710"/>
        <v>0</v>
      </c>
      <c r="ABY127" s="21"/>
      <c r="ABZ127" s="21">
        <f t="shared" si="1710"/>
        <v>0</v>
      </c>
      <c r="ACA127" s="21"/>
      <c r="ACB127" s="21">
        <f t="shared" si="1711"/>
        <v>0</v>
      </c>
      <c r="ACC127" s="21"/>
      <c r="ACD127" s="21">
        <f t="shared" si="1711"/>
        <v>0</v>
      </c>
      <c r="ACE127" s="21"/>
      <c r="ACF127" s="21">
        <f t="shared" si="1712"/>
        <v>0</v>
      </c>
      <c r="ACG127" s="21"/>
      <c r="ACH127" s="21">
        <f t="shared" si="1712"/>
        <v>0</v>
      </c>
      <c r="ACI127" s="21"/>
      <c r="ACJ127" s="21">
        <f t="shared" si="1713"/>
        <v>0</v>
      </c>
      <c r="ACK127" s="21"/>
      <c r="ACL127" s="21">
        <f t="shared" si="1713"/>
        <v>0</v>
      </c>
      <c r="ACM127" s="21"/>
      <c r="ACN127" s="21">
        <f t="shared" si="1714"/>
        <v>0</v>
      </c>
      <c r="ACO127" s="21"/>
      <c r="ACP127" s="21">
        <f t="shared" si="1714"/>
        <v>0</v>
      </c>
      <c r="ACQ127" s="21"/>
      <c r="ACR127" s="21">
        <f t="shared" si="1715"/>
        <v>0</v>
      </c>
      <c r="ACS127" s="21"/>
      <c r="ACT127" s="21">
        <f t="shared" si="1715"/>
        <v>0</v>
      </c>
      <c r="ACU127" s="21"/>
      <c r="ACV127" s="21">
        <f t="shared" si="1716"/>
        <v>0</v>
      </c>
      <c r="ACW127" s="21"/>
      <c r="ACX127" s="21">
        <f t="shared" si="1716"/>
        <v>0</v>
      </c>
      <c r="ACY127" s="21"/>
      <c r="ACZ127" s="21">
        <f t="shared" si="1717"/>
        <v>0</v>
      </c>
      <c r="ADA127" s="21"/>
      <c r="ADB127" s="21">
        <f t="shared" si="1717"/>
        <v>0</v>
      </c>
      <c r="ADC127" s="21"/>
      <c r="ADD127" s="21">
        <f t="shared" si="1718"/>
        <v>0</v>
      </c>
      <c r="ADE127" s="21"/>
      <c r="ADF127" s="21">
        <f t="shared" si="1718"/>
        <v>0</v>
      </c>
      <c r="ADG127" s="21"/>
      <c r="ADH127" s="21">
        <f t="shared" si="1719"/>
        <v>0</v>
      </c>
      <c r="ADI127" s="21"/>
      <c r="ADJ127" s="21">
        <f t="shared" si="1719"/>
        <v>0</v>
      </c>
      <c r="ADK127" s="21"/>
      <c r="ADL127" s="21">
        <f t="shared" si="1720"/>
        <v>0</v>
      </c>
      <c r="ADM127" s="21"/>
      <c r="ADN127" s="21">
        <f t="shared" si="1720"/>
        <v>0</v>
      </c>
      <c r="ADO127" s="21"/>
      <c r="ADP127" s="21">
        <f t="shared" si="1720"/>
        <v>0</v>
      </c>
      <c r="ADQ127" s="21"/>
      <c r="ADR127" s="21">
        <f t="shared" si="1720"/>
        <v>0</v>
      </c>
      <c r="ADS127" s="21"/>
      <c r="ADT127" s="21">
        <f t="shared" si="1720"/>
        <v>0</v>
      </c>
      <c r="ADU127" s="21"/>
      <c r="ADV127" s="21">
        <f t="shared" si="1721"/>
        <v>0</v>
      </c>
      <c r="ADW127" s="21"/>
      <c r="ADX127" s="21">
        <f t="shared" si="1721"/>
        <v>0</v>
      </c>
      <c r="ADY127" s="21"/>
      <c r="ADZ127" s="21">
        <f t="shared" si="1721"/>
        <v>0</v>
      </c>
      <c r="AEA127" s="21"/>
      <c r="AEB127" s="21">
        <f t="shared" si="1721"/>
        <v>0</v>
      </c>
      <c r="AEC127" s="21"/>
      <c r="AED127" s="21">
        <f t="shared" si="1722"/>
        <v>0</v>
      </c>
      <c r="AEE127" s="21"/>
      <c r="AEF127" s="21">
        <f t="shared" si="1722"/>
        <v>0</v>
      </c>
      <c r="AEG127" s="21"/>
      <c r="AEH127" s="21">
        <f t="shared" si="1722"/>
        <v>0</v>
      </c>
      <c r="AEI127" s="21"/>
      <c r="AEJ127" s="21">
        <f t="shared" si="1722"/>
        <v>0</v>
      </c>
      <c r="AEK127" s="21"/>
      <c r="AEL127" s="21">
        <f t="shared" si="1722"/>
        <v>0</v>
      </c>
      <c r="AEM127" s="21"/>
      <c r="AEN127" s="21">
        <f t="shared" si="1723"/>
        <v>0</v>
      </c>
      <c r="AEO127" s="21"/>
      <c r="AEP127" s="21">
        <f t="shared" si="1723"/>
        <v>0</v>
      </c>
      <c r="AEQ127" s="21"/>
      <c r="AER127" s="21">
        <f t="shared" si="1723"/>
        <v>0</v>
      </c>
      <c r="AES127" s="21"/>
      <c r="AET127" s="21">
        <f t="shared" si="1723"/>
        <v>0</v>
      </c>
      <c r="AEU127" s="21"/>
      <c r="AEV127" s="21">
        <f t="shared" si="1724"/>
        <v>0</v>
      </c>
      <c r="AEW127" s="21"/>
      <c r="AEX127" s="21">
        <f t="shared" si="1724"/>
        <v>0</v>
      </c>
      <c r="AEY127" s="21"/>
      <c r="AEZ127" s="21">
        <f t="shared" si="1724"/>
        <v>0</v>
      </c>
      <c r="AFA127" s="21"/>
      <c r="AFB127" s="21">
        <f t="shared" si="1724"/>
        <v>0</v>
      </c>
      <c r="AFC127" s="21"/>
      <c r="AFD127" s="21">
        <f t="shared" si="1724"/>
        <v>0</v>
      </c>
      <c r="AFE127" s="21"/>
      <c r="AFF127" s="21">
        <f t="shared" si="1725"/>
        <v>0</v>
      </c>
      <c r="AFG127" s="21"/>
      <c r="AFH127" s="21">
        <f t="shared" si="1725"/>
        <v>0</v>
      </c>
      <c r="AFI127" s="21"/>
      <c r="AFJ127" s="21">
        <f t="shared" si="1725"/>
        <v>0</v>
      </c>
      <c r="AFK127" s="21"/>
      <c r="AFL127" s="21">
        <f t="shared" si="1725"/>
        <v>0</v>
      </c>
      <c r="AFM127" s="21"/>
      <c r="AFN127" s="21">
        <f t="shared" si="1726"/>
        <v>0</v>
      </c>
      <c r="AFO127" s="21"/>
      <c r="AFP127" s="21">
        <f t="shared" si="1726"/>
        <v>0</v>
      </c>
      <c r="AFQ127" s="21"/>
      <c r="AFR127" s="21">
        <f t="shared" si="1726"/>
        <v>0</v>
      </c>
      <c r="AFS127" s="21"/>
      <c r="AFT127" s="21">
        <f t="shared" si="1726"/>
        <v>0</v>
      </c>
      <c r="AFU127" s="21"/>
      <c r="AFV127" s="21">
        <f t="shared" si="1726"/>
        <v>0</v>
      </c>
      <c r="AFW127" s="21"/>
      <c r="AFX127" s="21">
        <f t="shared" si="1727"/>
        <v>0</v>
      </c>
      <c r="AFY127" s="21"/>
      <c r="AFZ127" s="21">
        <f t="shared" si="1727"/>
        <v>0</v>
      </c>
      <c r="AGA127" s="21"/>
      <c r="AGB127" s="21">
        <f t="shared" si="1727"/>
        <v>0</v>
      </c>
      <c r="AGC127" s="21"/>
      <c r="AGD127" s="21">
        <f t="shared" si="1727"/>
        <v>0</v>
      </c>
      <c r="AGE127" s="21"/>
      <c r="AGF127" s="21">
        <f t="shared" si="1728"/>
        <v>0</v>
      </c>
      <c r="AGG127" s="21"/>
      <c r="AGH127" s="21">
        <f t="shared" si="1728"/>
        <v>0</v>
      </c>
      <c r="AGI127" s="21"/>
      <c r="AGJ127" s="21">
        <f t="shared" si="1728"/>
        <v>0</v>
      </c>
      <c r="AGK127" s="21"/>
      <c r="AGL127" s="21">
        <f t="shared" si="1728"/>
        <v>0</v>
      </c>
      <c r="AGM127" s="21"/>
      <c r="AGN127" s="21">
        <f t="shared" si="1728"/>
        <v>0</v>
      </c>
      <c r="AGO127" s="21"/>
      <c r="AGP127" s="21">
        <f t="shared" si="1729"/>
        <v>0</v>
      </c>
      <c r="AGQ127" s="21"/>
      <c r="AGR127" s="21">
        <f t="shared" si="1729"/>
        <v>0</v>
      </c>
      <c r="AGS127" s="21"/>
      <c r="AGT127" s="21">
        <f t="shared" si="1729"/>
        <v>0</v>
      </c>
      <c r="AGU127" s="21"/>
      <c r="AGV127" s="21">
        <f t="shared" si="1729"/>
        <v>0</v>
      </c>
      <c r="AGW127" s="21"/>
      <c r="AGX127" s="21">
        <f t="shared" si="1730"/>
        <v>0</v>
      </c>
      <c r="AGY127" s="21"/>
      <c r="AGZ127" s="21">
        <f t="shared" si="1730"/>
        <v>0</v>
      </c>
      <c r="AHA127" s="21"/>
      <c r="AHB127" s="21">
        <f t="shared" si="1730"/>
        <v>0</v>
      </c>
      <c r="AHC127" s="21"/>
      <c r="AHD127" s="21">
        <f t="shared" si="1730"/>
        <v>0</v>
      </c>
      <c r="AHE127" s="21"/>
      <c r="AHF127" s="21">
        <f t="shared" si="1730"/>
        <v>0</v>
      </c>
      <c r="AHG127" s="21"/>
      <c r="AHH127" s="21">
        <f t="shared" si="1731"/>
        <v>0</v>
      </c>
      <c r="AHI127" s="21"/>
      <c r="AHJ127" s="21">
        <f t="shared" si="1731"/>
        <v>0</v>
      </c>
      <c r="AHK127" s="21"/>
      <c r="AHL127" s="21">
        <f t="shared" si="1731"/>
        <v>0</v>
      </c>
      <c r="AHM127" s="21"/>
      <c r="AHN127" s="21">
        <f t="shared" si="1731"/>
        <v>0</v>
      </c>
      <c r="AHO127" s="21"/>
      <c r="AHP127" s="21">
        <f t="shared" si="1732"/>
        <v>0</v>
      </c>
      <c r="AHQ127" s="21"/>
      <c r="AHR127" s="21">
        <f t="shared" si="1732"/>
        <v>0</v>
      </c>
      <c r="AHS127" s="21"/>
      <c r="AHT127" s="21">
        <f t="shared" si="1732"/>
        <v>0</v>
      </c>
      <c r="AHU127" s="21"/>
      <c r="AHV127" s="21">
        <f t="shared" si="1732"/>
        <v>0</v>
      </c>
      <c r="AHW127" s="21"/>
      <c r="AHX127" s="21">
        <f t="shared" si="1732"/>
        <v>0</v>
      </c>
      <c r="AHY127" s="21"/>
      <c r="AHZ127" s="21">
        <f t="shared" si="1733"/>
        <v>0</v>
      </c>
      <c r="AIA127" s="21"/>
      <c r="AIB127" s="21">
        <f t="shared" si="1733"/>
        <v>0</v>
      </c>
      <c r="AIC127" s="21"/>
      <c r="AID127" s="21">
        <f t="shared" si="1733"/>
        <v>0</v>
      </c>
      <c r="AIE127" s="21"/>
      <c r="AIF127" s="21">
        <f t="shared" si="1733"/>
        <v>0</v>
      </c>
      <c r="AIG127" s="21"/>
      <c r="AIH127" s="21">
        <f t="shared" si="1734"/>
        <v>0</v>
      </c>
      <c r="AII127" s="21"/>
      <c r="AIJ127" s="21">
        <f t="shared" si="1734"/>
        <v>0</v>
      </c>
      <c r="AIK127" s="21"/>
      <c r="AIL127" s="21">
        <f t="shared" si="1734"/>
        <v>0</v>
      </c>
      <c r="AIM127" s="21"/>
      <c r="AIN127" s="21">
        <f t="shared" si="1734"/>
        <v>0</v>
      </c>
      <c r="AIO127" s="21"/>
      <c r="AIP127" s="21">
        <f t="shared" si="1734"/>
        <v>0</v>
      </c>
      <c r="AIQ127" s="21"/>
      <c r="AIR127" s="21">
        <f t="shared" si="1735"/>
        <v>0</v>
      </c>
      <c r="AIS127" s="21"/>
      <c r="AIT127" s="21">
        <f t="shared" si="1735"/>
        <v>0</v>
      </c>
      <c r="AIU127" s="21"/>
      <c r="AIV127" s="21">
        <f t="shared" si="1735"/>
        <v>0</v>
      </c>
      <c r="AIW127" s="21"/>
      <c r="AIX127" s="21">
        <f t="shared" si="1735"/>
        <v>0</v>
      </c>
      <c r="AIY127" s="21"/>
      <c r="AIZ127" s="21">
        <f t="shared" si="1689"/>
        <v>0</v>
      </c>
      <c r="AJA127" s="21"/>
    </row>
    <row r="128" spans="2:937" ht="13.5" customHeight="1" x14ac:dyDescent="0.25">
      <c r="B128" s="31">
        <v>123</v>
      </c>
      <c r="C128" s="192" t="s">
        <v>209</v>
      </c>
      <c r="D128" s="67" t="s">
        <v>180</v>
      </c>
      <c r="E128" s="194" t="s">
        <v>404</v>
      </c>
      <c r="F128" s="194" t="str">
        <f>_xlfn.XLOOKUP(D128,'WTG PH-III'!$D$5:$D$198,'WTG PH-III'!$B$5:$B$198,0,0,1)</f>
        <v>PSS-14</v>
      </c>
      <c r="G128" s="22" t="s">
        <v>537</v>
      </c>
      <c r="H128" s="22" t="s">
        <v>540</v>
      </c>
      <c r="I128" s="61">
        <v>11</v>
      </c>
      <c r="J128" s="21">
        <v>253</v>
      </c>
      <c r="K128" s="21">
        <f t="shared" si="1458"/>
        <v>253.00000000000006</v>
      </c>
      <c r="L128" s="21">
        <f t="shared" si="1459"/>
        <v>253</v>
      </c>
      <c r="M128" s="21">
        <f t="shared" si="1460"/>
        <v>0</v>
      </c>
      <c r="N128" s="95">
        <f>VLOOKUP(D128,'WTG PH-III'!$D$5:$U$198,17,0)</f>
        <v>45807</v>
      </c>
      <c r="O128" s="95">
        <f>VLOOKUP(D128,'WTG PH-III'!$D$5:$U$198,18,0)</f>
        <v>45816</v>
      </c>
      <c r="P128" s="21">
        <f t="shared" si="1461"/>
        <v>0</v>
      </c>
      <c r="Q128" s="21"/>
      <c r="R128" s="21">
        <f t="shared" si="1462"/>
        <v>0</v>
      </c>
      <c r="S128" s="21"/>
      <c r="T128" s="21">
        <f t="shared" si="1463"/>
        <v>0</v>
      </c>
      <c r="U128" s="21"/>
      <c r="V128" s="21">
        <f t="shared" si="1464"/>
        <v>0</v>
      </c>
      <c r="W128" s="21"/>
      <c r="X128" s="21">
        <f t="shared" si="1465"/>
        <v>0</v>
      </c>
      <c r="Y128" s="21"/>
      <c r="Z128" s="21">
        <f t="shared" si="1466"/>
        <v>0</v>
      </c>
      <c r="AA128" s="21"/>
      <c r="AB128" s="21">
        <f t="shared" si="1467"/>
        <v>0</v>
      </c>
      <c r="AC128" s="21"/>
      <c r="AD128" s="21">
        <f t="shared" si="1468"/>
        <v>0</v>
      </c>
      <c r="AE128" s="21"/>
      <c r="AF128" s="21">
        <f t="shared" si="1469"/>
        <v>0</v>
      </c>
      <c r="AG128" s="21"/>
      <c r="AH128" s="21">
        <f t="shared" si="1470"/>
        <v>0</v>
      </c>
      <c r="AI128" s="21"/>
      <c r="AJ128" s="21">
        <f t="shared" si="1471"/>
        <v>0</v>
      </c>
      <c r="AK128" s="21"/>
      <c r="AL128" s="21">
        <f t="shared" si="1472"/>
        <v>0</v>
      </c>
      <c r="AM128" s="21"/>
      <c r="AN128" s="21">
        <f t="shared" si="1473"/>
        <v>0</v>
      </c>
      <c r="AO128" s="21"/>
      <c r="AP128" s="21">
        <f t="shared" si="1474"/>
        <v>0</v>
      </c>
      <c r="AQ128" s="21"/>
      <c r="AR128" s="21">
        <f t="shared" si="1475"/>
        <v>0</v>
      </c>
      <c r="AS128" s="21"/>
      <c r="AT128" s="21">
        <f t="shared" si="1476"/>
        <v>0</v>
      </c>
      <c r="AU128" s="21"/>
      <c r="AV128" s="21">
        <f t="shared" si="1477"/>
        <v>0</v>
      </c>
      <c r="AW128" s="21"/>
      <c r="AX128" s="21">
        <f t="shared" si="1478"/>
        <v>0</v>
      </c>
      <c r="AY128" s="21"/>
      <c r="AZ128" s="21">
        <f t="shared" si="1479"/>
        <v>0</v>
      </c>
      <c r="BA128" s="21"/>
      <c r="BB128" s="21">
        <f t="shared" si="1480"/>
        <v>0</v>
      </c>
      <c r="BC128" s="21"/>
      <c r="BD128" s="21">
        <f t="shared" si="1481"/>
        <v>0</v>
      </c>
      <c r="BE128" s="21"/>
      <c r="BF128" s="21">
        <f t="shared" si="1482"/>
        <v>0</v>
      </c>
      <c r="BG128" s="21"/>
      <c r="BH128" s="21">
        <f t="shared" si="1483"/>
        <v>0</v>
      </c>
      <c r="BI128" s="21"/>
      <c r="BJ128" s="21">
        <f t="shared" si="1484"/>
        <v>0</v>
      </c>
      <c r="BK128" s="21"/>
      <c r="BL128" s="21">
        <f t="shared" si="1485"/>
        <v>0</v>
      </c>
      <c r="BM128" s="21"/>
      <c r="BN128" s="21">
        <f t="shared" si="1486"/>
        <v>0</v>
      </c>
      <c r="BO128" s="21"/>
      <c r="BP128" s="21">
        <f t="shared" si="1487"/>
        <v>0</v>
      </c>
      <c r="BQ128" s="21"/>
      <c r="BR128" s="21">
        <f t="shared" si="1488"/>
        <v>0</v>
      </c>
      <c r="BS128" s="21"/>
      <c r="BT128" s="21">
        <f t="shared" si="1489"/>
        <v>0</v>
      </c>
      <c r="BU128" s="21"/>
      <c r="BV128" s="21">
        <f t="shared" si="1490"/>
        <v>0</v>
      </c>
      <c r="BW128" s="21"/>
      <c r="BX128" s="21">
        <f t="shared" si="1491"/>
        <v>0</v>
      </c>
      <c r="BY128" s="21"/>
      <c r="BZ128" s="21">
        <f t="shared" si="1492"/>
        <v>0</v>
      </c>
      <c r="CA128" s="21"/>
      <c r="CB128" s="21">
        <f t="shared" si="1493"/>
        <v>0</v>
      </c>
      <c r="CC128" s="21"/>
      <c r="CD128" s="21">
        <f t="shared" si="1494"/>
        <v>0</v>
      </c>
      <c r="CE128" s="21"/>
      <c r="CF128" s="21">
        <f t="shared" si="1495"/>
        <v>0</v>
      </c>
      <c r="CG128" s="21"/>
      <c r="CH128" s="21">
        <f t="shared" si="1496"/>
        <v>0</v>
      </c>
      <c r="CI128" s="21"/>
      <c r="CJ128" s="21">
        <f t="shared" si="1497"/>
        <v>0</v>
      </c>
      <c r="CK128" s="21"/>
      <c r="CL128" s="21">
        <f t="shared" si="1498"/>
        <v>0</v>
      </c>
      <c r="CM128" s="21"/>
      <c r="CN128" s="21">
        <f t="shared" si="1499"/>
        <v>0</v>
      </c>
      <c r="CO128" s="21"/>
      <c r="CP128" s="21">
        <f t="shared" si="1500"/>
        <v>0</v>
      </c>
      <c r="CQ128" s="21"/>
      <c r="CR128" s="21">
        <f t="shared" si="1501"/>
        <v>0</v>
      </c>
      <c r="CS128" s="21"/>
      <c r="CT128" s="21">
        <f t="shared" si="1502"/>
        <v>0</v>
      </c>
      <c r="CU128" s="21"/>
      <c r="CV128" s="21">
        <f t="shared" si="1503"/>
        <v>0</v>
      </c>
      <c r="CW128" s="21"/>
      <c r="CX128" s="21">
        <f t="shared" si="1504"/>
        <v>0</v>
      </c>
      <c r="CY128" s="21"/>
      <c r="CZ128" s="21">
        <f t="shared" si="1505"/>
        <v>0</v>
      </c>
      <c r="DA128" s="21"/>
      <c r="DB128" s="21">
        <f t="shared" si="1506"/>
        <v>0</v>
      </c>
      <c r="DC128" s="21"/>
      <c r="DD128" s="21">
        <f t="shared" si="1507"/>
        <v>0</v>
      </c>
      <c r="DE128" s="21"/>
      <c r="DF128" s="21">
        <f t="shared" si="1508"/>
        <v>0</v>
      </c>
      <c r="DG128" s="21"/>
      <c r="DH128" s="21">
        <f t="shared" si="1509"/>
        <v>0</v>
      </c>
      <c r="DI128" s="21"/>
      <c r="DJ128" s="21">
        <f t="shared" si="1510"/>
        <v>0</v>
      </c>
      <c r="DK128" s="21"/>
      <c r="DL128" s="21">
        <f t="shared" si="1511"/>
        <v>0</v>
      </c>
      <c r="DM128" s="21"/>
      <c r="DN128" s="21">
        <f t="shared" si="1512"/>
        <v>0</v>
      </c>
      <c r="DO128" s="21"/>
      <c r="DP128" s="21">
        <f t="shared" si="1513"/>
        <v>0</v>
      </c>
      <c r="DQ128" s="21"/>
      <c r="DR128" s="21">
        <f t="shared" si="1514"/>
        <v>0</v>
      </c>
      <c r="DS128" s="21"/>
      <c r="DT128" s="21">
        <f t="shared" si="1515"/>
        <v>0</v>
      </c>
      <c r="DU128" s="21"/>
      <c r="DV128" s="21">
        <f t="shared" si="1516"/>
        <v>0</v>
      </c>
      <c r="DW128" s="21"/>
      <c r="DX128" s="21">
        <f t="shared" si="1517"/>
        <v>0</v>
      </c>
      <c r="DY128" s="21"/>
      <c r="DZ128" s="21">
        <f t="shared" si="1518"/>
        <v>0</v>
      </c>
      <c r="EA128" s="21"/>
      <c r="EB128" s="21">
        <f t="shared" si="1519"/>
        <v>0</v>
      </c>
      <c r="EC128" s="21"/>
      <c r="ED128" s="21">
        <f t="shared" si="1520"/>
        <v>0</v>
      </c>
      <c r="EE128" s="21"/>
      <c r="EF128" s="21">
        <f t="shared" si="1521"/>
        <v>0</v>
      </c>
      <c r="EG128" s="21"/>
      <c r="EH128" s="21">
        <f t="shared" si="1522"/>
        <v>0</v>
      </c>
      <c r="EI128" s="21"/>
      <c r="EJ128" s="21">
        <f t="shared" si="1523"/>
        <v>0</v>
      </c>
      <c r="EK128" s="21"/>
      <c r="EL128" s="21">
        <f t="shared" si="1524"/>
        <v>0</v>
      </c>
      <c r="EM128" s="21"/>
      <c r="EN128" s="21">
        <f t="shared" si="1525"/>
        <v>0</v>
      </c>
      <c r="EO128" s="21"/>
      <c r="EP128" s="21">
        <f t="shared" si="1526"/>
        <v>0</v>
      </c>
      <c r="EQ128" s="21"/>
      <c r="ER128" s="21">
        <f t="shared" si="1527"/>
        <v>0</v>
      </c>
      <c r="ES128" s="21"/>
      <c r="ET128" s="21">
        <f t="shared" si="1528"/>
        <v>0</v>
      </c>
      <c r="EU128" s="21"/>
      <c r="EV128" s="21">
        <f t="shared" si="1529"/>
        <v>0</v>
      </c>
      <c r="EW128" s="21"/>
      <c r="EX128" s="21">
        <f t="shared" si="1530"/>
        <v>0</v>
      </c>
      <c r="EY128" s="21"/>
      <c r="EZ128" s="21">
        <f t="shared" si="1531"/>
        <v>0</v>
      </c>
      <c r="FA128" s="21"/>
      <c r="FB128" s="21">
        <f t="shared" si="1532"/>
        <v>0</v>
      </c>
      <c r="FC128" s="21"/>
      <c r="FD128" s="21">
        <f t="shared" si="1533"/>
        <v>0</v>
      </c>
      <c r="FE128" s="21"/>
      <c r="FF128" s="21">
        <f t="shared" si="1534"/>
        <v>0</v>
      </c>
      <c r="FG128" s="21"/>
      <c r="FH128" s="21">
        <f t="shared" si="1535"/>
        <v>0</v>
      </c>
      <c r="FI128" s="21"/>
      <c r="FJ128" s="21">
        <f t="shared" si="1536"/>
        <v>0</v>
      </c>
      <c r="FK128" s="21"/>
      <c r="FL128" s="21">
        <f t="shared" si="1537"/>
        <v>0</v>
      </c>
      <c r="FM128" s="21"/>
      <c r="FN128" s="21">
        <f t="shared" si="1538"/>
        <v>0</v>
      </c>
      <c r="FO128" s="21"/>
      <c r="FP128" s="21">
        <f t="shared" si="1539"/>
        <v>0</v>
      </c>
      <c r="FQ128" s="21"/>
      <c r="FR128" s="21">
        <f t="shared" si="1540"/>
        <v>0</v>
      </c>
      <c r="FS128" s="21"/>
      <c r="FT128" s="21">
        <f t="shared" si="1541"/>
        <v>0</v>
      </c>
      <c r="FU128" s="21"/>
      <c r="FV128" s="21">
        <f t="shared" si="1542"/>
        <v>0</v>
      </c>
      <c r="FW128" s="21"/>
      <c r="FX128" s="21">
        <f t="shared" si="1543"/>
        <v>0</v>
      </c>
      <c r="FY128" s="21"/>
      <c r="FZ128" s="21">
        <f t="shared" si="1544"/>
        <v>0</v>
      </c>
      <c r="GA128" s="21"/>
      <c r="GB128" s="21">
        <f t="shared" si="1545"/>
        <v>0</v>
      </c>
      <c r="GC128" s="21"/>
      <c r="GD128" s="21">
        <f t="shared" si="1546"/>
        <v>0</v>
      </c>
      <c r="GE128" s="21"/>
      <c r="GF128" s="21">
        <f t="shared" si="1547"/>
        <v>0</v>
      </c>
      <c r="GG128" s="21"/>
      <c r="GH128" s="21">
        <f t="shared" si="1548"/>
        <v>0</v>
      </c>
      <c r="GI128" s="21"/>
      <c r="GJ128" s="21">
        <f t="shared" si="1549"/>
        <v>0</v>
      </c>
      <c r="GK128" s="21"/>
      <c r="GL128" s="21">
        <f t="shared" si="1550"/>
        <v>0</v>
      </c>
      <c r="GM128" s="21"/>
      <c r="GN128" s="21">
        <f t="shared" si="1551"/>
        <v>0</v>
      </c>
      <c r="GO128" s="21"/>
      <c r="GP128" s="21">
        <f t="shared" si="1552"/>
        <v>0</v>
      </c>
      <c r="GQ128" s="21"/>
      <c r="GR128" s="21">
        <f t="shared" si="1553"/>
        <v>0</v>
      </c>
      <c r="GS128" s="21"/>
      <c r="GT128" s="21">
        <f t="shared" si="1554"/>
        <v>0</v>
      </c>
      <c r="GU128" s="21"/>
      <c r="GV128" s="21">
        <f t="shared" si="1555"/>
        <v>0</v>
      </c>
      <c r="GW128" s="21"/>
      <c r="GX128" s="21">
        <f t="shared" si="1556"/>
        <v>0</v>
      </c>
      <c r="GY128" s="21"/>
      <c r="GZ128" s="21">
        <f t="shared" si="1557"/>
        <v>0</v>
      </c>
      <c r="HA128" s="21"/>
      <c r="HB128" s="21">
        <f t="shared" si="1558"/>
        <v>0</v>
      </c>
      <c r="HC128" s="21"/>
      <c r="HD128" s="21">
        <f t="shared" si="1559"/>
        <v>0</v>
      </c>
      <c r="HE128" s="21"/>
      <c r="HF128" s="21">
        <f t="shared" si="1560"/>
        <v>0</v>
      </c>
      <c r="HG128" s="21"/>
      <c r="HH128" s="21">
        <f t="shared" si="1561"/>
        <v>0</v>
      </c>
      <c r="HI128" s="21"/>
      <c r="HJ128" s="21">
        <f t="shared" si="1562"/>
        <v>0</v>
      </c>
      <c r="HK128" s="21"/>
      <c r="HL128" s="21">
        <f t="shared" si="1563"/>
        <v>0</v>
      </c>
      <c r="HM128" s="21"/>
      <c r="HN128" s="21">
        <f t="shared" si="1564"/>
        <v>0</v>
      </c>
      <c r="HO128" s="21"/>
      <c r="HP128" s="21">
        <f t="shared" si="1565"/>
        <v>0</v>
      </c>
      <c r="HQ128" s="21"/>
      <c r="HR128" s="21">
        <f t="shared" si="1566"/>
        <v>0</v>
      </c>
      <c r="HS128" s="21"/>
      <c r="HT128" s="21">
        <f t="shared" si="1567"/>
        <v>0</v>
      </c>
      <c r="HU128" s="21"/>
      <c r="HV128" s="21">
        <f t="shared" si="1568"/>
        <v>0</v>
      </c>
      <c r="HW128" s="21"/>
      <c r="HX128" s="21">
        <f t="shared" si="1569"/>
        <v>0</v>
      </c>
      <c r="HY128" s="21"/>
      <c r="HZ128" s="21">
        <f t="shared" si="1570"/>
        <v>0</v>
      </c>
      <c r="IA128" s="21"/>
      <c r="IB128" s="21">
        <f t="shared" si="1571"/>
        <v>0</v>
      </c>
      <c r="IC128" s="21"/>
      <c r="ID128" s="21">
        <f t="shared" si="1572"/>
        <v>0</v>
      </c>
      <c r="IE128" s="21"/>
      <c r="IF128" s="21">
        <f t="shared" si="1573"/>
        <v>0</v>
      </c>
      <c r="IG128" s="21"/>
      <c r="IH128" s="21">
        <f t="shared" si="1574"/>
        <v>0</v>
      </c>
      <c r="II128" s="21"/>
      <c r="IJ128" s="21">
        <f t="shared" si="1575"/>
        <v>0</v>
      </c>
      <c r="IK128" s="21"/>
      <c r="IL128" s="21">
        <f t="shared" si="1576"/>
        <v>0</v>
      </c>
      <c r="IM128" s="21"/>
      <c r="IN128" s="21">
        <f t="shared" si="1577"/>
        <v>0</v>
      </c>
      <c r="IO128" s="21"/>
      <c r="IP128" s="21">
        <f t="shared" si="1578"/>
        <v>0</v>
      </c>
      <c r="IQ128" s="21"/>
      <c r="IR128" s="21">
        <f t="shared" si="1579"/>
        <v>0</v>
      </c>
      <c r="IS128" s="21"/>
      <c r="IT128" s="21">
        <f t="shared" si="1580"/>
        <v>0</v>
      </c>
      <c r="IU128" s="21"/>
      <c r="IV128" s="21">
        <f t="shared" si="1581"/>
        <v>0</v>
      </c>
      <c r="IW128" s="21"/>
      <c r="IX128" s="21">
        <f t="shared" si="1582"/>
        <v>0</v>
      </c>
      <c r="IY128" s="21"/>
      <c r="IZ128" s="21">
        <f t="shared" si="1583"/>
        <v>0</v>
      </c>
      <c r="JA128" s="21"/>
      <c r="JB128" s="21">
        <f t="shared" si="1584"/>
        <v>0</v>
      </c>
      <c r="JC128" s="21"/>
      <c r="JD128" s="21">
        <f t="shared" si="1585"/>
        <v>0</v>
      </c>
      <c r="JE128" s="21"/>
      <c r="JF128" s="21">
        <f t="shared" si="1586"/>
        <v>0</v>
      </c>
      <c r="JG128" s="21"/>
      <c r="JH128" s="21">
        <f t="shared" si="1587"/>
        <v>0</v>
      </c>
      <c r="JI128" s="21"/>
      <c r="JJ128" s="21">
        <f t="shared" si="1588"/>
        <v>0</v>
      </c>
      <c r="JK128" s="21"/>
      <c r="JL128" s="21">
        <f t="shared" si="1589"/>
        <v>0</v>
      </c>
      <c r="JM128" s="21"/>
      <c r="JN128" s="21">
        <f t="shared" si="1590"/>
        <v>0</v>
      </c>
      <c r="JO128" s="21"/>
      <c r="JP128" s="21">
        <f t="shared" si="1591"/>
        <v>0</v>
      </c>
      <c r="JQ128" s="21"/>
      <c r="JR128" s="21">
        <f t="shared" si="1592"/>
        <v>0</v>
      </c>
      <c r="JS128" s="21"/>
      <c r="JT128" s="21">
        <f t="shared" si="1593"/>
        <v>0</v>
      </c>
      <c r="JU128" s="21"/>
      <c r="JV128" s="21">
        <f t="shared" si="1594"/>
        <v>0</v>
      </c>
      <c r="JW128" s="21"/>
      <c r="JX128" s="21">
        <f t="shared" si="1595"/>
        <v>0</v>
      </c>
      <c r="JY128" s="21"/>
      <c r="JZ128" s="21">
        <f t="shared" si="1596"/>
        <v>0</v>
      </c>
      <c r="KA128" s="21"/>
      <c r="KB128" s="21">
        <f t="shared" si="1597"/>
        <v>0</v>
      </c>
      <c r="KC128" s="21"/>
      <c r="KD128" s="21">
        <f t="shared" si="1598"/>
        <v>0</v>
      </c>
      <c r="KE128" s="21"/>
      <c r="KF128" s="21">
        <f t="shared" si="1599"/>
        <v>0</v>
      </c>
      <c r="KG128" s="21"/>
      <c r="KH128" s="21">
        <f t="shared" si="1600"/>
        <v>0</v>
      </c>
      <c r="KI128" s="21"/>
      <c r="KJ128" s="21">
        <f t="shared" si="1601"/>
        <v>0</v>
      </c>
      <c r="KK128" s="21"/>
      <c r="KL128" s="21">
        <f t="shared" si="1602"/>
        <v>0</v>
      </c>
      <c r="KM128" s="21"/>
      <c r="KN128" s="21">
        <f t="shared" si="1603"/>
        <v>0</v>
      </c>
      <c r="KO128" s="21"/>
      <c r="KP128" s="21">
        <f t="shared" si="1604"/>
        <v>0</v>
      </c>
      <c r="KQ128" s="21"/>
      <c r="KR128" s="21">
        <f t="shared" si="1605"/>
        <v>0</v>
      </c>
      <c r="KS128" s="21"/>
      <c r="KT128" s="21">
        <f t="shared" si="1606"/>
        <v>0</v>
      </c>
      <c r="KU128" s="21"/>
      <c r="KV128" s="21">
        <f t="shared" si="1607"/>
        <v>0</v>
      </c>
      <c r="KW128" s="21"/>
      <c r="KX128" s="21">
        <f t="shared" si="1608"/>
        <v>0</v>
      </c>
      <c r="KY128" s="21"/>
      <c r="KZ128" s="21">
        <f t="shared" si="1609"/>
        <v>0</v>
      </c>
      <c r="LA128" s="21"/>
      <c r="LB128" s="21">
        <f t="shared" si="1610"/>
        <v>0</v>
      </c>
      <c r="LC128" s="21"/>
      <c r="LD128" s="21">
        <f t="shared" si="1611"/>
        <v>0</v>
      </c>
      <c r="LE128" s="21"/>
      <c r="LF128" s="21">
        <f t="shared" si="1612"/>
        <v>0</v>
      </c>
      <c r="LG128" s="21"/>
      <c r="LH128" s="21">
        <f t="shared" si="1613"/>
        <v>0</v>
      </c>
      <c r="LI128" s="21"/>
      <c r="LJ128" s="21">
        <f t="shared" si="1614"/>
        <v>0</v>
      </c>
      <c r="LK128" s="21"/>
      <c r="LL128" s="21">
        <f t="shared" si="1615"/>
        <v>0</v>
      </c>
      <c r="LM128" s="21"/>
      <c r="LN128" s="21">
        <f t="shared" si="1616"/>
        <v>0</v>
      </c>
      <c r="LO128" s="21"/>
      <c r="LP128" s="21">
        <f t="shared" si="1617"/>
        <v>0</v>
      </c>
      <c r="LQ128" s="21"/>
      <c r="LR128" s="21">
        <f t="shared" si="1618"/>
        <v>0</v>
      </c>
      <c r="LS128" s="21"/>
      <c r="LT128" s="21">
        <f t="shared" si="1619"/>
        <v>0</v>
      </c>
      <c r="LU128" s="21"/>
      <c r="LV128" s="21">
        <f t="shared" si="1620"/>
        <v>0</v>
      </c>
      <c r="LW128" s="21"/>
      <c r="LX128" s="21">
        <f t="shared" si="1621"/>
        <v>0</v>
      </c>
      <c r="LY128" s="21"/>
      <c r="LZ128" s="21">
        <f t="shared" si="1622"/>
        <v>0</v>
      </c>
      <c r="MA128" s="21"/>
      <c r="MB128" s="21">
        <f t="shared" si="1623"/>
        <v>0</v>
      </c>
      <c r="MC128" s="21"/>
      <c r="MD128" s="21">
        <f t="shared" si="1624"/>
        <v>25.3</v>
      </c>
      <c r="ME128" s="21"/>
      <c r="MF128" s="21">
        <f t="shared" si="1625"/>
        <v>25.3</v>
      </c>
      <c r="MG128" s="21"/>
      <c r="MH128" s="21">
        <f t="shared" si="1626"/>
        <v>25.3</v>
      </c>
      <c r="MI128" s="21"/>
      <c r="MJ128" s="21">
        <f t="shared" si="1627"/>
        <v>25.3</v>
      </c>
      <c r="MK128" s="21"/>
      <c r="ML128" s="21">
        <f t="shared" si="1628"/>
        <v>25.3</v>
      </c>
      <c r="MM128" s="21"/>
      <c r="MN128" s="21">
        <f t="shared" si="1629"/>
        <v>25.3</v>
      </c>
      <c r="MO128" s="21"/>
      <c r="MP128" s="21">
        <f t="shared" si="1630"/>
        <v>25.3</v>
      </c>
      <c r="MQ128" s="21"/>
      <c r="MR128" s="21">
        <f t="shared" si="1631"/>
        <v>25.3</v>
      </c>
      <c r="MS128" s="21"/>
      <c r="MT128" s="21">
        <f t="shared" si="1632"/>
        <v>25.3</v>
      </c>
      <c r="MU128" s="21"/>
      <c r="MV128" s="21">
        <f t="shared" si="1633"/>
        <v>25.3</v>
      </c>
      <c r="MW128" s="21"/>
      <c r="MX128" s="21">
        <f t="shared" si="1634"/>
        <v>0</v>
      </c>
      <c r="MY128" s="21"/>
      <c r="MZ128" s="21">
        <f t="shared" si="1635"/>
        <v>0</v>
      </c>
      <c r="NA128" s="21"/>
      <c r="NB128" s="21">
        <f t="shared" si="1636"/>
        <v>0</v>
      </c>
      <c r="NC128" s="21">
        <v>9</v>
      </c>
      <c r="ND128" s="21">
        <f t="shared" si="1637"/>
        <v>0</v>
      </c>
      <c r="NE128" s="21">
        <v>33</v>
      </c>
      <c r="NF128" s="21">
        <f t="shared" si="1638"/>
        <v>0</v>
      </c>
      <c r="NG128" s="21">
        <v>35</v>
      </c>
      <c r="NH128" s="21">
        <f t="shared" si="1639"/>
        <v>0</v>
      </c>
      <c r="NI128" s="21">
        <v>33</v>
      </c>
      <c r="NJ128" s="21">
        <f t="shared" si="1640"/>
        <v>0</v>
      </c>
      <c r="NK128" s="21">
        <v>29</v>
      </c>
      <c r="NL128" s="21">
        <f t="shared" si="1641"/>
        <v>0</v>
      </c>
      <c r="NM128" s="21">
        <v>25</v>
      </c>
      <c r="NN128" s="21">
        <f t="shared" si="1642"/>
        <v>0</v>
      </c>
      <c r="NO128" s="21">
        <v>20</v>
      </c>
      <c r="NP128" s="21">
        <f t="shared" si="1643"/>
        <v>0</v>
      </c>
      <c r="NQ128" s="21">
        <v>14</v>
      </c>
      <c r="NR128" s="21">
        <f t="shared" si="1644"/>
        <v>0</v>
      </c>
      <c r="NS128" s="21">
        <v>20</v>
      </c>
      <c r="NT128" s="21">
        <f t="shared" si="1645"/>
        <v>0</v>
      </c>
      <c r="NU128" s="21">
        <v>30</v>
      </c>
      <c r="NV128" s="21">
        <f t="shared" si="1646"/>
        <v>0</v>
      </c>
      <c r="NW128" s="21">
        <v>5</v>
      </c>
      <c r="NX128" s="21">
        <f t="shared" si="1647"/>
        <v>0</v>
      </c>
      <c r="NY128" s="21"/>
      <c r="NZ128" s="21">
        <f t="shared" si="1648"/>
        <v>0</v>
      </c>
      <c r="OA128" s="21"/>
      <c r="OB128" s="21">
        <f t="shared" si="1649"/>
        <v>0</v>
      </c>
      <c r="OC128" s="21"/>
      <c r="OD128" s="21">
        <f t="shared" si="1650"/>
        <v>0</v>
      </c>
      <c r="OE128" s="21"/>
      <c r="OF128" s="21">
        <f t="shared" si="1651"/>
        <v>0</v>
      </c>
      <c r="OG128" s="21"/>
      <c r="OH128" s="21">
        <f t="shared" si="1652"/>
        <v>0</v>
      </c>
      <c r="OI128" s="21"/>
      <c r="OJ128" s="21">
        <f t="shared" si="1653"/>
        <v>0</v>
      </c>
      <c r="OK128" s="21"/>
      <c r="OL128" s="21">
        <f t="shared" si="1654"/>
        <v>0</v>
      </c>
      <c r="OM128" s="21"/>
      <c r="ON128" s="21">
        <f t="shared" si="1655"/>
        <v>0</v>
      </c>
      <c r="OO128" s="21"/>
      <c r="OP128" s="21">
        <f t="shared" si="1655"/>
        <v>0</v>
      </c>
      <c r="OQ128" s="21"/>
      <c r="OR128" s="21">
        <f t="shared" si="1655"/>
        <v>0</v>
      </c>
      <c r="OS128" s="21"/>
      <c r="OT128" s="21">
        <f t="shared" si="1655"/>
        <v>0</v>
      </c>
      <c r="OU128" s="21"/>
      <c r="OV128" s="21">
        <f t="shared" si="1655"/>
        <v>0</v>
      </c>
      <c r="OW128" s="21"/>
      <c r="OX128" s="21">
        <f t="shared" si="1655"/>
        <v>0</v>
      </c>
      <c r="OY128" s="21"/>
      <c r="OZ128" s="21">
        <f t="shared" si="1655"/>
        <v>0</v>
      </c>
      <c r="PA128" s="21"/>
      <c r="PB128" s="21">
        <f t="shared" si="1656"/>
        <v>0</v>
      </c>
      <c r="PC128" s="21"/>
      <c r="PD128" s="21">
        <f t="shared" si="1656"/>
        <v>0</v>
      </c>
      <c r="PE128" s="21"/>
      <c r="PF128" s="21">
        <f t="shared" si="1656"/>
        <v>0</v>
      </c>
      <c r="PG128" s="21"/>
      <c r="PH128" s="21">
        <f t="shared" si="1656"/>
        <v>0</v>
      </c>
      <c r="PI128" s="21"/>
      <c r="PJ128" s="21">
        <f t="shared" si="1656"/>
        <v>0</v>
      </c>
      <c r="PK128" s="21"/>
      <c r="PL128" s="21">
        <f t="shared" si="1656"/>
        <v>0</v>
      </c>
      <c r="PM128" s="21"/>
      <c r="PN128" s="21">
        <f t="shared" si="1657"/>
        <v>0</v>
      </c>
      <c r="PO128" s="21"/>
      <c r="PP128" s="21">
        <f t="shared" si="1657"/>
        <v>0</v>
      </c>
      <c r="PQ128" s="21"/>
      <c r="PR128" s="21">
        <f t="shared" si="1657"/>
        <v>0</v>
      </c>
      <c r="PS128" s="21"/>
      <c r="PT128" s="21">
        <f t="shared" si="1657"/>
        <v>0</v>
      </c>
      <c r="PU128" s="21"/>
      <c r="PV128" s="21">
        <f t="shared" si="1657"/>
        <v>0</v>
      </c>
      <c r="PW128" s="21"/>
      <c r="PX128" s="21">
        <f t="shared" si="1657"/>
        <v>0</v>
      </c>
      <c r="PY128" s="21"/>
      <c r="PZ128" s="21">
        <f t="shared" si="1658"/>
        <v>0</v>
      </c>
      <c r="QA128" s="21"/>
      <c r="QB128" s="21">
        <f t="shared" si="1658"/>
        <v>0</v>
      </c>
      <c r="QC128" s="21"/>
      <c r="QD128" s="21">
        <f t="shared" si="1658"/>
        <v>0</v>
      </c>
      <c r="QE128" s="21"/>
      <c r="QF128" s="21">
        <f t="shared" si="1658"/>
        <v>0</v>
      </c>
      <c r="QG128" s="21"/>
      <c r="QH128" s="21">
        <f t="shared" si="1658"/>
        <v>0</v>
      </c>
      <c r="QI128" s="21"/>
      <c r="QJ128" s="21">
        <f t="shared" si="1658"/>
        <v>0</v>
      </c>
      <c r="QK128" s="21"/>
      <c r="QL128" s="21">
        <f t="shared" si="1659"/>
        <v>0</v>
      </c>
      <c r="QM128" s="21"/>
      <c r="QN128" s="21">
        <f t="shared" si="1659"/>
        <v>0</v>
      </c>
      <c r="QO128" s="21"/>
      <c r="QP128" s="21">
        <f t="shared" si="1659"/>
        <v>0</v>
      </c>
      <c r="QQ128" s="21"/>
      <c r="QR128" s="21">
        <f t="shared" si="1659"/>
        <v>0</v>
      </c>
      <c r="QS128" s="21"/>
      <c r="QT128" s="21">
        <f t="shared" si="1659"/>
        <v>0</v>
      </c>
      <c r="QU128" s="21"/>
      <c r="QV128" s="21">
        <f t="shared" si="1659"/>
        <v>0</v>
      </c>
      <c r="QW128" s="21"/>
      <c r="QX128" s="21">
        <f t="shared" si="1660"/>
        <v>0</v>
      </c>
      <c r="QY128" s="21"/>
      <c r="QZ128" s="21">
        <f t="shared" si="1660"/>
        <v>0</v>
      </c>
      <c r="RA128" s="21"/>
      <c r="RB128" s="21">
        <f t="shared" si="1660"/>
        <v>0</v>
      </c>
      <c r="RC128" s="21"/>
      <c r="RD128" s="21">
        <f t="shared" si="1660"/>
        <v>0</v>
      </c>
      <c r="RE128" s="21"/>
      <c r="RF128" s="21">
        <f t="shared" si="1660"/>
        <v>0</v>
      </c>
      <c r="RG128" s="21"/>
      <c r="RH128" s="21">
        <f t="shared" si="1660"/>
        <v>0</v>
      </c>
      <c r="RI128" s="21"/>
      <c r="RJ128" s="21">
        <f t="shared" si="1332"/>
        <v>0</v>
      </c>
      <c r="RK128" s="21"/>
      <c r="RL128" s="21">
        <f t="shared" si="1333"/>
        <v>0</v>
      </c>
      <c r="RM128" s="21"/>
      <c r="RN128" s="21">
        <f t="shared" si="1334"/>
        <v>0</v>
      </c>
      <c r="RO128" s="21"/>
      <c r="RP128" s="21">
        <f t="shared" si="1335"/>
        <v>0</v>
      </c>
      <c r="RQ128" s="21"/>
      <c r="RR128" s="21">
        <f t="shared" si="1336"/>
        <v>0</v>
      </c>
      <c r="RS128" s="21"/>
      <c r="RT128" s="21">
        <f t="shared" si="1337"/>
        <v>0</v>
      </c>
      <c r="RU128" s="21"/>
      <c r="RV128" s="21">
        <f t="shared" si="1338"/>
        <v>0</v>
      </c>
      <c r="RW128" s="21"/>
      <c r="RX128" s="21">
        <f t="shared" si="1339"/>
        <v>0</v>
      </c>
      <c r="RY128" s="21"/>
      <c r="RZ128" s="21">
        <f t="shared" si="1340"/>
        <v>0</v>
      </c>
      <c r="SA128" s="21"/>
      <c r="SB128" s="21">
        <f t="shared" si="1341"/>
        <v>0</v>
      </c>
      <c r="SC128" s="21"/>
      <c r="SD128" s="21">
        <f t="shared" si="1342"/>
        <v>0</v>
      </c>
      <c r="SE128" s="21"/>
      <c r="SF128" s="21">
        <f t="shared" si="1343"/>
        <v>0</v>
      </c>
      <c r="SG128" s="21"/>
      <c r="SH128" s="21">
        <f t="shared" si="1344"/>
        <v>0</v>
      </c>
      <c r="SI128" s="21"/>
      <c r="SJ128" s="21">
        <f t="shared" si="1345"/>
        <v>0</v>
      </c>
      <c r="SK128" s="21"/>
      <c r="SL128" s="21">
        <f t="shared" si="1346"/>
        <v>0</v>
      </c>
      <c r="SM128" s="21"/>
      <c r="SN128" s="21">
        <f t="shared" si="1661"/>
        <v>0</v>
      </c>
      <c r="SO128" s="21"/>
      <c r="SP128" s="21">
        <f t="shared" si="1348"/>
        <v>0</v>
      </c>
      <c r="SQ128" s="21"/>
      <c r="SR128" s="21">
        <f t="shared" si="1349"/>
        <v>0</v>
      </c>
      <c r="SS128" s="21"/>
      <c r="ST128" s="21">
        <f t="shared" si="1350"/>
        <v>0</v>
      </c>
      <c r="SU128" s="21"/>
      <c r="SV128" s="21">
        <f t="shared" si="1351"/>
        <v>0</v>
      </c>
      <c r="SW128" s="21"/>
      <c r="SX128" s="21">
        <f t="shared" si="1352"/>
        <v>0</v>
      </c>
      <c r="SY128" s="21"/>
      <c r="SZ128" s="21">
        <f t="shared" si="1353"/>
        <v>0</v>
      </c>
      <c r="TA128" s="21"/>
      <c r="TB128" s="21">
        <f t="shared" si="1354"/>
        <v>0</v>
      </c>
      <c r="TC128" s="21"/>
      <c r="TD128" s="21">
        <f t="shared" si="1662"/>
        <v>0</v>
      </c>
      <c r="TE128" s="21"/>
      <c r="TF128" s="21">
        <f t="shared" si="1356"/>
        <v>0</v>
      </c>
      <c r="TG128" s="21"/>
      <c r="TH128" s="21">
        <f t="shared" si="1357"/>
        <v>0</v>
      </c>
      <c r="TI128" s="21"/>
      <c r="TJ128" s="21">
        <f t="shared" si="1358"/>
        <v>0</v>
      </c>
      <c r="TK128" s="21"/>
      <c r="TL128" s="21">
        <f t="shared" si="1663"/>
        <v>0</v>
      </c>
      <c r="TM128" s="21"/>
      <c r="TN128" s="21">
        <f t="shared" si="1664"/>
        <v>0</v>
      </c>
      <c r="TO128" s="21"/>
      <c r="TP128" s="21">
        <f t="shared" si="1665"/>
        <v>0</v>
      </c>
      <c r="TQ128" s="21"/>
      <c r="TR128" s="21">
        <f t="shared" si="1666"/>
        <v>0</v>
      </c>
      <c r="TS128" s="21"/>
      <c r="TT128" s="21">
        <f t="shared" si="1667"/>
        <v>0</v>
      </c>
      <c r="TU128" s="21"/>
      <c r="TV128" s="21">
        <f t="shared" si="1668"/>
        <v>0</v>
      </c>
      <c r="TW128" s="21"/>
      <c r="TX128" s="21">
        <f t="shared" si="1669"/>
        <v>0</v>
      </c>
      <c r="TY128" s="21"/>
      <c r="TZ128" s="21">
        <f t="shared" si="1670"/>
        <v>0</v>
      </c>
      <c r="UA128" s="21"/>
      <c r="UB128" s="21">
        <f t="shared" si="1671"/>
        <v>0</v>
      </c>
      <c r="UC128" s="21"/>
      <c r="UD128" s="21">
        <f t="shared" si="1672"/>
        <v>0</v>
      </c>
      <c r="UE128" s="21"/>
      <c r="UF128" s="21">
        <f t="shared" si="1673"/>
        <v>0</v>
      </c>
      <c r="UG128" s="21"/>
      <c r="UH128" s="21">
        <f t="shared" si="1370"/>
        <v>0</v>
      </c>
      <c r="UI128" s="21"/>
      <c r="UJ128" s="21">
        <f t="shared" si="1674"/>
        <v>0</v>
      </c>
      <c r="UK128" s="21"/>
      <c r="UL128" s="21">
        <f t="shared" si="1675"/>
        <v>0</v>
      </c>
      <c r="UM128" s="21"/>
      <c r="UN128" s="21">
        <f t="shared" si="1676"/>
        <v>0</v>
      </c>
      <c r="UO128" s="21"/>
      <c r="UP128" s="21">
        <f t="shared" si="1677"/>
        <v>0</v>
      </c>
      <c r="UQ128" s="21"/>
      <c r="UR128" s="21">
        <f t="shared" si="1678"/>
        <v>0</v>
      </c>
      <c r="US128" s="21"/>
      <c r="UT128" s="21">
        <f t="shared" si="1679"/>
        <v>0</v>
      </c>
      <c r="UU128" s="21"/>
      <c r="UV128" s="21">
        <f t="shared" si="1377"/>
        <v>0</v>
      </c>
      <c r="UW128" s="21"/>
      <c r="UX128" s="21">
        <f t="shared" si="1680"/>
        <v>0</v>
      </c>
      <c r="UY128" s="21"/>
      <c r="UZ128" s="21">
        <f t="shared" si="1379"/>
        <v>0</v>
      </c>
      <c r="VA128" s="21"/>
      <c r="VB128" s="21">
        <f t="shared" si="1681"/>
        <v>0</v>
      </c>
      <c r="VC128" s="21"/>
      <c r="VD128" s="21">
        <f t="shared" si="1682"/>
        <v>0</v>
      </c>
      <c r="VE128" s="21"/>
      <c r="VF128" s="21">
        <f t="shared" si="1683"/>
        <v>0</v>
      </c>
      <c r="VG128" s="21"/>
      <c r="VH128" s="21">
        <f t="shared" si="1684"/>
        <v>0</v>
      </c>
      <c r="VI128" s="21"/>
      <c r="VJ128" s="21">
        <f t="shared" si="1685"/>
        <v>0</v>
      </c>
      <c r="VK128" s="21"/>
      <c r="VL128" s="21">
        <f t="shared" si="1686"/>
        <v>0</v>
      </c>
      <c r="VM128" s="21"/>
      <c r="VN128" s="21">
        <f t="shared" si="1687"/>
        <v>0</v>
      </c>
      <c r="VO128" s="21"/>
      <c r="VP128" s="21">
        <f t="shared" si="1688"/>
        <v>0</v>
      </c>
      <c r="VQ128" s="21"/>
      <c r="VR128" s="21">
        <f t="shared" si="1655"/>
        <v>0</v>
      </c>
      <c r="VS128" s="21"/>
      <c r="VT128" s="21">
        <f t="shared" si="1689"/>
        <v>0</v>
      </c>
      <c r="VU128" s="21"/>
      <c r="VV128" s="21">
        <f t="shared" si="1689"/>
        <v>0</v>
      </c>
      <c r="VW128" s="21"/>
      <c r="VX128" s="21">
        <f t="shared" si="1690"/>
        <v>0</v>
      </c>
      <c r="VY128" s="21"/>
      <c r="VZ128" s="21">
        <f t="shared" si="1690"/>
        <v>0</v>
      </c>
      <c r="WA128" s="21"/>
      <c r="WB128" s="21">
        <f t="shared" si="1690"/>
        <v>0</v>
      </c>
      <c r="WC128" s="21"/>
      <c r="WD128" s="21">
        <f t="shared" si="1690"/>
        <v>0</v>
      </c>
      <c r="WE128" s="21"/>
      <c r="WF128" s="21">
        <f t="shared" si="1690"/>
        <v>0</v>
      </c>
      <c r="WG128" s="21"/>
      <c r="WH128" s="21">
        <f t="shared" si="1690"/>
        <v>0</v>
      </c>
      <c r="WI128" s="21"/>
      <c r="WJ128" s="21">
        <f t="shared" si="1690"/>
        <v>0</v>
      </c>
      <c r="WK128" s="21"/>
      <c r="WL128" s="21">
        <f t="shared" si="1690"/>
        <v>0</v>
      </c>
      <c r="WM128" s="21"/>
      <c r="WN128" s="21">
        <f t="shared" si="1691"/>
        <v>0</v>
      </c>
      <c r="WO128" s="21"/>
      <c r="WP128" s="21">
        <f t="shared" si="1691"/>
        <v>0</v>
      </c>
      <c r="WQ128" s="21"/>
      <c r="WR128" s="21">
        <f t="shared" si="1691"/>
        <v>0</v>
      </c>
      <c r="WS128" s="21"/>
      <c r="WT128" s="21">
        <f t="shared" si="1691"/>
        <v>0</v>
      </c>
      <c r="WU128" s="21"/>
      <c r="WV128" s="21">
        <f t="shared" si="1691"/>
        <v>0</v>
      </c>
      <c r="WW128" s="21"/>
      <c r="WX128" s="21">
        <f t="shared" si="1691"/>
        <v>0</v>
      </c>
      <c r="WY128" s="21"/>
      <c r="WZ128" s="21">
        <f t="shared" si="1691"/>
        <v>0</v>
      </c>
      <c r="XA128" s="21"/>
      <c r="XB128" s="21">
        <f t="shared" si="1691"/>
        <v>0</v>
      </c>
      <c r="XC128" s="21"/>
      <c r="XD128" s="21">
        <f t="shared" si="1692"/>
        <v>0</v>
      </c>
      <c r="XE128" s="21"/>
      <c r="XF128" s="21">
        <f t="shared" si="1692"/>
        <v>0</v>
      </c>
      <c r="XG128" s="21"/>
      <c r="XH128" s="21">
        <f t="shared" si="1692"/>
        <v>0</v>
      </c>
      <c r="XI128" s="21"/>
      <c r="XJ128" s="21">
        <f t="shared" si="1692"/>
        <v>0</v>
      </c>
      <c r="XK128" s="21"/>
      <c r="XL128" s="21">
        <f t="shared" si="1692"/>
        <v>0</v>
      </c>
      <c r="XM128" s="21"/>
      <c r="XN128" s="21">
        <f t="shared" si="1692"/>
        <v>0</v>
      </c>
      <c r="XO128" s="21"/>
      <c r="XP128" s="21">
        <f t="shared" si="1692"/>
        <v>0</v>
      </c>
      <c r="XQ128" s="21"/>
      <c r="XR128" s="21">
        <f t="shared" si="1692"/>
        <v>0</v>
      </c>
      <c r="XS128" s="21"/>
      <c r="XT128" s="21">
        <f t="shared" si="1736"/>
        <v>0</v>
      </c>
      <c r="XU128" s="21"/>
      <c r="XV128" s="21">
        <f t="shared" si="1736"/>
        <v>0</v>
      </c>
      <c r="XW128" s="21"/>
      <c r="XX128" s="21">
        <f t="shared" si="1736"/>
        <v>0</v>
      </c>
      <c r="XY128" s="21"/>
      <c r="XZ128" s="21">
        <f t="shared" si="1736"/>
        <v>0</v>
      </c>
      <c r="YA128" s="21"/>
      <c r="YB128" s="21">
        <f t="shared" si="1392"/>
        <v>0</v>
      </c>
      <c r="YC128" s="21"/>
      <c r="YD128" s="21">
        <f t="shared" si="1393"/>
        <v>0</v>
      </c>
      <c r="YE128" s="21"/>
      <c r="YF128" s="21">
        <f t="shared" si="1394"/>
        <v>0</v>
      </c>
      <c r="YG128" s="21"/>
      <c r="YH128" s="21">
        <f t="shared" si="1395"/>
        <v>0</v>
      </c>
      <c r="YI128" s="21"/>
      <c r="YJ128" s="21">
        <f t="shared" si="1396"/>
        <v>0</v>
      </c>
      <c r="YK128" s="21"/>
      <c r="YL128" s="21">
        <f t="shared" si="1397"/>
        <v>0</v>
      </c>
      <c r="YM128" s="21"/>
      <c r="YN128" s="21">
        <f t="shared" si="1398"/>
        <v>0</v>
      </c>
      <c r="YO128" s="21"/>
      <c r="YP128" s="21">
        <f t="shared" si="1399"/>
        <v>0</v>
      </c>
      <c r="YQ128" s="21"/>
      <c r="YR128" s="21">
        <f t="shared" si="1400"/>
        <v>0</v>
      </c>
      <c r="YS128" s="21"/>
      <c r="YT128" s="21">
        <f t="shared" si="1693"/>
        <v>0</v>
      </c>
      <c r="YU128" s="21"/>
      <c r="YV128" s="21">
        <f t="shared" si="1402"/>
        <v>0</v>
      </c>
      <c r="YW128" s="21"/>
      <c r="YX128" s="21">
        <f t="shared" si="1403"/>
        <v>0</v>
      </c>
      <c r="YY128" s="21"/>
      <c r="YZ128" s="21">
        <f t="shared" si="1689"/>
        <v>0</v>
      </c>
      <c r="ZA128" s="21"/>
      <c r="ZB128" s="21">
        <f t="shared" si="1404"/>
        <v>0</v>
      </c>
      <c r="ZC128" s="21"/>
      <c r="ZD128" s="21">
        <f t="shared" si="1405"/>
        <v>0</v>
      </c>
      <c r="ZE128" s="21"/>
      <c r="ZF128" s="21">
        <f t="shared" si="1406"/>
        <v>0</v>
      </c>
      <c r="ZG128" s="21"/>
      <c r="ZH128" s="21">
        <f t="shared" si="1694"/>
        <v>0</v>
      </c>
      <c r="ZI128" s="21"/>
      <c r="ZJ128" s="21">
        <f t="shared" si="1408"/>
        <v>0</v>
      </c>
      <c r="ZK128" s="21"/>
      <c r="ZL128" s="21">
        <f t="shared" si="1409"/>
        <v>0</v>
      </c>
      <c r="ZM128" s="21"/>
      <c r="ZN128" s="21">
        <f t="shared" si="1695"/>
        <v>0</v>
      </c>
      <c r="ZO128" s="21"/>
      <c r="ZP128" s="21">
        <f t="shared" si="1411"/>
        <v>0</v>
      </c>
      <c r="ZQ128" s="21"/>
      <c r="ZR128" s="21">
        <f t="shared" si="1412"/>
        <v>0</v>
      </c>
      <c r="ZS128" s="21"/>
      <c r="ZT128" s="21">
        <f t="shared" si="1689"/>
        <v>0</v>
      </c>
      <c r="ZU128" s="21"/>
      <c r="ZV128" s="21">
        <f t="shared" si="1696"/>
        <v>0</v>
      </c>
      <c r="ZW128" s="21"/>
      <c r="ZX128" s="21">
        <f t="shared" si="1697"/>
        <v>0</v>
      </c>
      <c r="ZY128" s="21"/>
      <c r="ZZ128" s="21">
        <f t="shared" si="1697"/>
        <v>0</v>
      </c>
      <c r="AAA128" s="21"/>
      <c r="AAB128" s="21">
        <f t="shared" si="1698"/>
        <v>0</v>
      </c>
      <c r="AAC128" s="21"/>
      <c r="AAD128" s="21">
        <f t="shared" si="1698"/>
        <v>0</v>
      </c>
      <c r="AAE128" s="21"/>
      <c r="AAF128" s="21">
        <f t="shared" si="1699"/>
        <v>0</v>
      </c>
      <c r="AAG128" s="21"/>
      <c r="AAH128" s="21">
        <f t="shared" si="1699"/>
        <v>0</v>
      </c>
      <c r="AAI128" s="21"/>
      <c r="AAJ128" s="21">
        <f t="shared" si="1700"/>
        <v>0</v>
      </c>
      <c r="AAK128" s="21"/>
      <c r="AAL128" s="21">
        <f t="shared" si="1700"/>
        <v>0</v>
      </c>
      <c r="AAM128" s="21"/>
      <c r="AAN128" s="21">
        <f t="shared" si="1701"/>
        <v>0</v>
      </c>
      <c r="AAO128" s="21"/>
      <c r="AAP128" s="21">
        <f t="shared" si="1701"/>
        <v>0</v>
      </c>
      <c r="AAQ128" s="21"/>
      <c r="AAR128" s="21">
        <f t="shared" si="1702"/>
        <v>0</v>
      </c>
      <c r="AAS128" s="21"/>
      <c r="AAT128" s="21">
        <f t="shared" si="1702"/>
        <v>0</v>
      </c>
      <c r="AAU128" s="21"/>
      <c r="AAV128" s="21">
        <f t="shared" si="1703"/>
        <v>0</v>
      </c>
      <c r="AAW128" s="21"/>
      <c r="AAX128" s="21">
        <f t="shared" si="1703"/>
        <v>0</v>
      </c>
      <c r="AAY128" s="21"/>
      <c r="AAZ128" s="21">
        <f t="shared" si="1704"/>
        <v>0</v>
      </c>
      <c r="ABA128" s="21"/>
      <c r="ABB128" s="21">
        <f t="shared" si="1704"/>
        <v>0</v>
      </c>
      <c r="ABC128" s="21"/>
      <c r="ABD128" s="21">
        <f t="shared" si="1705"/>
        <v>0</v>
      </c>
      <c r="ABE128" s="21"/>
      <c r="ABF128" s="21">
        <f t="shared" si="1705"/>
        <v>0</v>
      </c>
      <c r="ABG128" s="21"/>
      <c r="ABH128" s="21">
        <f t="shared" si="1706"/>
        <v>0</v>
      </c>
      <c r="ABI128" s="21"/>
      <c r="ABJ128" s="21">
        <f t="shared" si="1706"/>
        <v>0</v>
      </c>
      <c r="ABK128" s="21"/>
      <c r="ABL128" s="21">
        <f t="shared" si="1707"/>
        <v>0</v>
      </c>
      <c r="ABM128" s="21"/>
      <c r="ABN128" s="21">
        <f t="shared" si="1707"/>
        <v>0</v>
      </c>
      <c r="ABO128" s="21"/>
      <c r="ABP128" s="21">
        <f t="shared" si="1708"/>
        <v>0</v>
      </c>
      <c r="ABQ128" s="21"/>
      <c r="ABR128" s="21">
        <f t="shared" si="1708"/>
        <v>0</v>
      </c>
      <c r="ABS128" s="21"/>
      <c r="ABT128" s="21">
        <f t="shared" si="1709"/>
        <v>0</v>
      </c>
      <c r="ABU128" s="21"/>
      <c r="ABV128" s="21">
        <f t="shared" si="1709"/>
        <v>0</v>
      </c>
      <c r="ABW128" s="21"/>
      <c r="ABX128" s="21">
        <f t="shared" si="1710"/>
        <v>0</v>
      </c>
      <c r="ABY128" s="21"/>
      <c r="ABZ128" s="21">
        <f t="shared" si="1710"/>
        <v>0</v>
      </c>
      <c r="ACA128" s="21"/>
      <c r="ACB128" s="21">
        <f t="shared" si="1711"/>
        <v>0</v>
      </c>
      <c r="ACC128" s="21"/>
      <c r="ACD128" s="21">
        <f t="shared" si="1711"/>
        <v>0</v>
      </c>
      <c r="ACE128" s="21"/>
      <c r="ACF128" s="21">
        <f t="shared" si="1712"/>
        <v>0</v>
      </c>
      <c r="ACG128" s="21"/>
      <c r="ACH128" s="21">
        <f t="shared" si="1712"/>
        <v>0</v>
      </c>
      <c r="ACI128" s="21"/>
      <c r="ACJ128" s="21">
        <f t="shared" si="1713"/>
        <v>0</v>
      </c>
      <c r="ACK128" s="21"/>
      <c r="ACL128" s="21">
        <f t="shared" si="1713"/>
        <v>0</v>
      </c>
      <c r="ACM128" s="21"/>
      <c r="ACN128" s="21">
        <f t="shared" si="1714"/>
        <v>0</v>
      </c>
      <c r="ACO128" s="21"/>
      <c r="ACP128" s="21">
        <f t="shared" si="1714"/>
        <v>0</v>
      </c>
      <c r="ACQ128" s="21"/>
      <c r="ACR128" s="21">
        <f t="shared" si="1715"/>
        <v>0</v>
      </c>
      <c r="ACS128" s="21"/>
      <c r="ACT128" s="21">
        <f t="shared" si="1715"/>
        <v>0</v>
      </c>
      <c r="ACU128" s="21"/>
      <c r="ACV128" s="21">
        <f t="shared" si="1716"/>
        <v>0</v>
      </c>
      <c r="ACW128" s="21"/>
      <c r="ACX128" s="21">
        <f t="shared" si="1716"/>
        <v>0</v>
      </c>
      <c r="ACY128" s="21"/>
      <c r="ACZ128" s="21">
        <f t="shared" si="1717"/>
        <v>0</v>
      </c>
      <c r="ADA128" s="21"/>
      <c r="ADB128" s="21">
        <f t="shared" si="1717"/>
        <v>0</v>
      </c>
      <c r="ADC128" s="21"/>
      <c r="ADD128" s="21">
        <f t="shared" si="1718"/>
        <v>0</v>
      </c>
      <c r="ADE128" s="21"/>
      <c r="ADF128" s="21">
        <f t="shared" si="1718"/>
        <v>0</v>
      </c>
      <c r="ADG128" s="21"/>
      <c r="ADH128" s="21">
        <f t="shared" si="1719"/>
        <v>0</v>
      </c>
      <c r="ADI128" s="21"/>
      <c r="ADJ128" s="21">
        <f t="shared" si="1719"/>
        <v>0</v>
      </c>
      <c r="ADK128" s="21"/>
      <c r="ADL128" s="21">
        <f t="shared" si="1720"/>
        <v>0</v>
      </c>
      <c r="ADM128" s="21"/>
      <c r="ADN128" s="21">
        <f t="shared" si="1720"/>
        <v>0</v>
      </c>
      <c r="ADO128" s="21"/>
      <c r="ADP128" s="21">
        <f t="shared" si="1720"/>
        <v>0</v>
      </c>
      <c r="ADQ128" s="21"/>
      <c r="ADR128" s="21">
        <f t="shared" si="1720"/>
        <v>0</v>
      </c>
      <c r="ADS128" s="21"/>
      <c r="ADT128" s="21">
        <f t="shared" si="1720"/>
        <v>0</v>
      </c>
      <c r="ADU128" s="21"/>
      <c r="ADV128" s="21">
        <f t="shared" si="1721"/>
        <v>0</v>
      </c>
      <c r="ADW128" s="21"/>
      <c r="ADX128" s="21">
        <f t="shared" si="1721"/>
        <v>0</v>
      </c>
      <c r="ADY128" s="21"/>
      <c r="ADZ128" s="21">
        <f t="shared" si="1721"/>
        <v>0</v>
      </c>
      <c r="AEA128" s="21"/>
      <c r="AEB128" s="21">
        <f t="shared" si="1721"/>
        <v>0</v>
      </c>
      <c r="AEC128" s="21"/>
      <c r="AED128" s="21">
        <f t="shared" si="1722"/>
        <v>0</v>
      </c>
      <c r="AEE128" s="21"/>
      <c r="AEF128" s="21">
        <f t="shared" si="1722"/>
        <v>0</v>
      </c>
      <c r="AEG128" s="21"/>
      <c r="AEH128" s="21">
        <f t="shared" si="1722"/>
        <v>0</v>
      </c>
      <c r="AEI128" s="21"/>
      <c r="AEJ128" s="21">
        <f t="shared" si="1722"/>
        <v>0</v>
      </c>
      <c r="AEK128" s="21"/>
      <c r="AEL128" s="21">
        <f t="shared" si="1722"/>
        <v>0</v>
      </c>
      <c r="AEM128" s="21"/>
      <c r="AEN128" s="21">
        <f t="shared" si="1723"/>
        <v>0</v>
      </c>
      <c r="AEO128" s="21"/>
      <c r="AEP128" s="21">
        <f t="shared" si="1723"/>
        <v>0</v>
      </c>
      <c r="AEQ128" s="21"/>
      <c r="AER128" s="21">
        <f t="shared" si="1723"/>
        <v>0</v>
      </c>
      <c r="AES128" s="21"/>
      <c r="AET128" s="21">
        <f t="shared" si="1723"/>
        <v>0</v>
      </c>
      <c r="AEU128" s="21"/>
      <c r="AEV128" s="21">
        <f t="shared" si="1724"/>
        <v>0</v>
      </c>
      <c r="AEW128" s="21"/>
      <c r="AEX128" s="21">
        <f t="shared" si="1724"/>
        <v>0</v>
      </c>
      <c r="AEY128" s="21"/>
      <c r="AEZ128" s="21">
        <f t="shared" si="1724"/>
        <v>0</v>
      </c>
      <c r="AFA128" s="21"/>
      <c r="AFB128" s="21">
        <f t="shared" si="1724"/>
        <v>0</v>
      </c>
      <c r="AFC128" s="21"/>
      <c r="AFD128" s="21">
        <f t="shared" si="1724"/>
        <v>0</v>
      </c>
      <c r="AFE128" s="21"/>
      <c r="AFF128" s="21">
        <f t="shared" si="1725"/>
        <v>0</v>
      </c>
      <c r="AFG128" s="21"/>
      <c r="AFH128" s="21">
        <f t="shared" si="1725"/>
        <v>0</v>
      </c>
      <c r="AFI128" s="21"/>
      <c r="AFJ128" s="21">
        <f t="shared" si="1725"/>
        <v>0</v>
      </c>
      <c r="AFK128" s="21"/>
      <c r="AFL128" s="21">
        <f t="shared" si="1725"/>
        <v>0</v>
      </c>
      <c r="AFM128" s="21"/>
      <c r="AFN128" s="21">
        <f t="shared" si="1726"/>
        <v>0</v>
      </c>
      <c r="AFO128" s="21"/>
      <c r="AFP128" s="21">
        <f t="shared" si="1726"/>
        <v>0</v>
      </c>
      <c r="AFQ128" s="21"/>
      <c r="AFR128" s="21">
        <f t="shared" si="1726"/>
        <v>0</v>
      </c>
      <c r="AFS128" s="21"/>
      <c r="AFT128" s="21">
        <f t="shared" si="1726"/>
        <v>0</v>
      </c>
      <c r="AFU128" s="21"/>
      <c r="AFV128" s="21">
        <f t="shared" si="1726"/>
        <v>0</v>
      </c>
      <c r="AFW128" s="21"/>
      <c r="AFX128" s="21">
        <f t="shared" si="1727"/>
        <v>0</v>
      </c>
      <c r="AFY128" s="21"/>
      <c r="AFZ128" s="21">
        <f t="shared" si="1727"/>
        <v>0</v>
      </c>
      <c r="AGA128" s="21"/>
      <c r="AGB128" s="21">
        <f t="shared" si="1727"/>
        <v>0</v>
      </c>
      <c r="AGC128" s="21"/>
      <c r="AGD128" s="21">
        <f t="shared" si="1727"/>
        <v>0</v>
      </c>
      <c r="AGE128" s="21"/>
      <c r="AGF128" s="21">
        <f t="shared" si="1728"/>
        <v>0</v>
      </c>
      <c r="AGG128" s="21"/>
      <c r="AGH128" s="21">
        <f t="shared" si="1728"/>
        <v>0</v>
      </c>
      <c r="AGI128" s="21"/>
      <c r="AGJ128" s="21">
        <f t="shared" si="1728"/>
        <v>0</v>
      </c>
      <c r="AGK128" s="21"/>
      <c r="AGL128" s="21">
        <f t="shared" si="1728"/>
        <v>0</v>
      </c>
      <c r="AGM128" s="21"/>
      <c r="AGN128" s="21">
        <f t="shared" si="1728"/>
        <v>0</v>
      </c>
      <c r="AGO128" s="21"/>
      <c r="AGP128" s="21">
        <f t="shared" si="1729"/>
        <v>0</v>
      </c>
      <c r="AGQ128" s="21"/>
      <c r="AGR128" s="21">
        <f t="shared" si="1729"/>
        <v>0</v>
      </c>
      <c r="AGS128" s="21"/>
      <c r="AGT128" s="21">
        <f t="shared" si="1729"/>
        <v>0</v>
      </c>
      <c r="AGU128" s="21"/>
      <c r="AGV128" s="21">
        <f t="shared" si="1729"/>
        <v>0</v>
      </c>
      <c r="AGW128" s="21"/>
      <c r="AGX128" s="21">
        <f t="shared" si="1730"/>
        <v>0</v>
      </c>
      <c r="AGY128" s="21"/>
      <c r="AGZ128" s="21">
        <f t="shared" si="1730"/>
        <v>0</v>
      </c>
      <c r="AHA128" s="21"/>
      <c r="AHB128" s="21">
        <f t="shared" si="1730"/>
        <v>0</v>
      </c>
      <c r="AHC128" s="21"/>
      <c r="AHD128" s="21">
        <f t="shared" si="1730"/>
        <v>0</v>
      </c>
      <c r="AHE128" s="21"/>
      <c r="AHF128" s="21">
        <f t="shared" si="1730"/>
        <v>0</v>
      </c>
      <c r="AHG128" s="21"/>
      <c r="AHH128" s="21">
        <f t="shared" si="1731"/>
        <v>0</v>
      </c>
      <c r="AHI128" s="21"/>
      <c r="AHJ128" s="21">
        <f t="shared" si="1731"/>
        <v>0</v>
      </c>
      <c r="AHK128" s="21"/>
      <c r="AHL128" s="21">
        <f t="shared" si="1731"/>
        <v>0</v>
      </c>
      <c r="AHM128" s="21"/>
      <c r="AHN128" s="21">
        <f t="shared" si="1731"/>
        <v>0</v>
      </c>
      <c r="AHO128" s="21"/>
      <c r="AHP128" s="21">
        <f t="shared" si="1732"/>
        <v>0</v>
      </c>
      <c r="AHQ128" s="21"/>
      <c r="AHR128" s="21">
        <f t="shared" si="1732"/>
        <v>0</v>
      </c>
      <c r="AHS128" s="21"/>
      <c r="AHT128" s="21">
        <f t="shared" si="1732"/>
        <v>0</v>
      </c>
      <c r="AHU128" s="21"/>
      <c r="AHV128" s="21">
        <f t="shared" si="1732"/>
        <v>0</v>
      </c>
      <c r="AHW128" s="21"/>
      <c r="AHX128" s="21">
        <f t="shared" si="1732"/>
        <v>0</v>
      </c>
      <c r="AHY128" s="21"/>
      <c r="AHZ128" s="21">
        <f t="shared" si="1733"/>
        <v>0</v>
      </c>
      <c r="AIA128" s="21"/>
      <c r="AIB128" s="21">
        <f t="shared" si="1733"/>
        <v>0</v>
      </c>
      <c r="AIC128" s="21"/>
      <c r="AID128" s="21">
        <f t="shared" si="1733"/>
        <v>0</v>
      </c>
      <c r="AIE128" s="21"/>
      <c r="AIF128" s="21">
        <f t="shared" si="1733"/>
        <v>0</v>
      </c>
      <c r="AIG128" s="21"/>
      <c r="AIH128" s="21">
        <f t="shared" si="1734"/>
        <v>0</v>
      </c>
      <c r="AII128" s="21"/>
      <c r="AIJ128" s="21">
        <f t="shared" si="1734"/>
        <v>0</v>
      </c>
      <c r="AIK128" s="21"/>
      <c r="AIL128" s="21">
        <f t="shared" si="1734"/>
        <v>0</v>
      </c>
      <c r="AIM128" s="21"/>
      <c r="AIN128" s="21">
        <f t="shared" si="1734"/>
        <v>0</v>
      </c>
      <c r="AIO128" s="21"/>
      <c r="AIP128" s="21">
        <f t="shared" si="1734"/>
        <v>0</v>
      </c>
      <c r="AIQ128" s="21"/>
      <c r="AIR128" s="21">
        <f t="shared" si="1735"/>
        <v>0</v>
      </c>
      <c r="AIS128" s="21"/>
      <c r="AIT128" s="21">
        <f t="shared" si="1735"/>
        <v>0</v>
      </c>
      <c r="AIU128" s="21"/>
      <c r="AIV128" s="21">
        <f t="shared" si="1735"/>
        <v>0</v>
      </c>
      <c r="AIW128" s="21"/>
      <c r="AIX128" s="21">
        <f t="shared" si="1735"/>
        <v>0</v>
      </c>
      <c r="AIY128" s="21"/>
      <c r="AIZ128" s="21">
        <f t="shared" si="1689"/>
        <v>0</v>
      </c>
      <c r="AJA128" s="21"/>
    </row>
    <row r="129" spans="2:937" ht="13.5" customHeight="1" x14ac:dyDescent="0.25">
      <c r="B129" s="31">
        <v>124</v>
      </c>
      <c r="C129" s="192" t="s">
        <v>209</v>
      </c>
      <c r="D129" s="67" t="s">
        <v>181</v>
      </c>
      <c r="E129" s="194" t="s">
        <v>392</v>
      </c>
      <c r="F129" s="194" t="str">
        <f>_xlfn.XLOOKUP(D129,'WTG PH-III'!$D$5:$D$198,'WTG PH-III'!$B$5:$B$198,0,0,1)</f>
        <v>PSS-14</v>
      </c>
      <c r="G129" s="22" t="s">
        <v>537</v>
      </c>
      <c r="H129" s="22" t="s">
        <v>541</v>
      </c>
      <c r="I129" s="61">
        <v>11</v>
      </c>
      <c r="J129" s="21">
        <v>253</v>
      </c>
      <c r="K129" s="21">
        <f t="shared" si="1458"/>
        <v>253.00000000000006</v>
      </c>
      <c r="L129" s="21">
        <f t="shared" si="1459"/>
        <v>253</v>
      </c>
      <c r="M129" s="21">
        <f t="shared" si="1460"/>
        <v>0</v>
      </c>
      <c r="N129" s="95">
        <f>VLOOKUP(D129,'WTG PH-III'!$D$5:$U$198,17,0)</f>
        <v>45797</v>
      </c>
      <c r="O129" s="95">
        <f>VLOOKUP(D129,'WTG PH-III'!$D$5:$U$198,18,0)</f>
        <v>45806</v>
      </c>
      <c r="P129" s="21">
        <f t="shared" si="1461"/>
        <v>0</v>
      </c>
      <c r="Q129" s="21"/>
      <c r="R129" s="21">
        <f t="shared" si="1462"/>
        <v>0</v>
      </c>
      <c r="S129" s="21"/>
      <c r="T129" s="21">
        <f t="shared" si="1463"/>
        <v>0</v>
      </c>
      <c r="U129" s="21"/>
      <c r="V129" s="21">
        <f t="shared" si="1464"/>
        <v>0</v>
      </c>
      <c r="W129" s="21"/>
      <c r="X129" s="21">
        <f t="shared" si="1465"/>
        <v>0</v>
      </c>
      <c r="Y129" s="21"/>
      <c r="Z129" s="21">
        <f t="shared" si="1466"/>
        <v>0</v>
      </c>
      <c r="AA129" s="21"/>
      <c r="AB129" s="21">
        <f t="shared" si="1467"/>
        <v>0</v>
      </c>
      <c r="AC129" s="21"/>
      <c r="AD129" s="21">
        <f t="shared" si="1468"/>
        <v>0</v>
      </c>
      <c r="AE129" s="21"/>
      <c r="AF129" s="21">
        <f t="shared" si="1469"/>
        <v>0</v>
      </c>
      <c r="AG129" s="21"/>
      <c r="AH129" s="21">
        <f t="shared" si="1470"/>
        <v>0</v>
      </c>
      <c r="AI129" s="21"/>
      <c r="AJ129" s="21">
        <f t="shared" si="1471"/>
        <v>0</v>
      </c>
      <c r="AK129" s="21"/>
      <c r="AL129" s="21">
        <f t="shared" si="1472"/>
        <v>0</v>
      </c>
      <c r="AM129" s="21"/>
      <c r="AN129" s="21">
        <f t="shared" si="1473"/>
        <v>0</v>
      </c>
      <c r="AO129" s="21"/>
      <c r="AP129" s="21">
        <f t="shared" si="1474"/>
        <v>0</v>
      </c>
      <c r="AQ129" s="21"/>
      <c r="AR129" s="21">
        <f t="shared" si="1475"/>
        <v>0</v>
      </c>
      <c r="AS129" s="21"/>
      <c r="AT129" s="21">
        <f t="shared" si="1476"/>
        <v>0</v>
      </c>
      <c r="AU129" s="21"/>
      <c r="AV129" s="21">
        <f t="shared" si="1477"/>
        <v>0</v>
      </c>
      <c r="AW129" s="21"/>
      <c r="AX129" s="21">
        <f t="shared" si="1478"/>
        <v>0</v>
      </c>
      <c r="AY129" s="21"/>
      <c r="AZ129" s="21">
        <f t="shared" si="1479"/>
        <v>0</v>
      </c>
      <c r="BA129" s="21"/>
      <c r="BB129" s="21">
        <f t="shared" si="1480"/>
        <v>0</v>
      </c>
      <c r="BC129" s="21"/>
      <c r="BD129" s="21">
        <f t="shared" si="1481"/>
        <v>0</v>
      </c>
      <c r="BE129" s="21"/>
      <c r="BF129" s="21">
        <f t="shared" si="1482"/>
        <v>0</v>
      </c>
      <c r="BG129" s="21"/>
      <c r="BH129" s="21">
        <f t="shared" si="1483"/>
        <v>0</v>
      </c>
      <c r="BI129" s="21"/>
      <c r="BJ129" s="21">
        <f t="shared" si="1484"/>
        <v>0</v>
      </c>
      <c r="BK129" s="21"/>
      <c r="BL129" s="21">
        <f t="shared" si="1485"/>
        <v>0</v>
      </c>
      <c r="BM129" s="21"/>
      <c r="BN129" s="21">
        <f t="shared" si="1486"/>
        <v>0</v>
      </c>
      <c r="BO129" s="21"/>
      <c r="BP129" s="21">
        <f t="shared" si="1487"/>
        <v>0</v>
      </c>
      <c r="BQ129" s="21"/>
      <c r="BR129" s="21">
        <f t="shared" si="1488"/>
        <v>0</v>
      </c>
      <c r="BS129" s="21"/>
      <c r="BT129" s="21">
        <f t="shared" si="1489"/>
        <v>0</v>
      </c>
      <c r="BU129" s="21"/>
      <c r="BV129" s="21">
        <f t="shared" si="1490"/>
        <v>0</v>
      </c>
      <c r="BW129" s="21"/>
      <c r="BX129" s="21">
        <f t="shared" si="1491"/>
        <v>0</v>
      </c>
      <c r="BY129" s="21"/>
      <c r="BZ129" s="21">
        <f t="shared" si="1492"/>
        <v>0</v>
      </c>
      <c r="CA129" s="21"/>
      <c r="CB129" s="21">
        <f t="shared" si="1493"/>
        <v>0</v>
      </c>
      <c r="CC129" s="21"/>
      <c r="CD129" s="21">
        <f t="shared" si="1494"/>
        <v>0</v>
      </c>
      <c r="CE129" s="21"/>
      <c r="CF129" s="21">
        <f t="shared" si="1495"/>
        <v>0</v>
      </c>
      <c r="CG129" s="21"/>
      <c r="CH129" s="21">
        <f t="shared" si="1496"/>
        <v>0</v>
      </c>
      <c r="CI129" s="21"/>
      <c r="CJ129" s="21">
        <f t="shared" si="1497"/>
        <v>0</v>
      </c>
      <c r="CK129" s="21"/>
      <c r="CL129" s="21">
        <f t="shared" si="1498"/>
        <v>0</v>
      </c>
      <c r="CM129" s="21"/>
      <c r="CN129" s="21">
        <f t="shared" si="1499"/>
        <v>0</v>
      </c>
      <c r="CO129" s="21"/>
      <c r="CP129" s="21">
        <f t="shared" si="1500"/>
        <v>0</v>
      </c>
      <c r="CQ129" s="21"/>
      <c r="CR129" s="21">
        <f t="shared" si="1501"/>
        <v>0</v>
      </c>
      <c r="CS129" s="21"/>
      <c r="CT129" s="21">
        <f t="shared" si="1502"/>
        <v>0</v>
      </c>
      <c r="CU129" s="21"/>
      <c r="CV129" s="21">
        <f t="shared" si="1503"/>
        <v>0</v>
      </c>
      <c r="CW129" s="21"/>
      <c r="CX129" s="21">
        <f t="shared" si="1504"/>
        <v>0</v>
      </c>
      <c r="CY129" s="21"/>
      <c r="CZ129" s="21">
        <f t="shared" si="1505"/>
        <v>0</v>
      </c>
      <c r="DA129" s="21"/>
      <c r="DB129" s="21">
        <f t="shared" si="1506"/>
        <v>0</v>
      </c>
      <c r="DC129" s="21"/>
      <c r="DD129" s="21">
        <f t="shared" si="1507"/>
        <v>0</v>
      </c>
      <c r="DE129" s="21"/>
      <c r="DF129" s="21">
        <f t="shared" si="1508"/>
        <v>0</v>
      </c>
      <c r="DG129" s="21"/>
      <c r="DH129" s="21">
        <f t="shared" si="1509"/>
        <v>0</v>
      </c>
      <c r="DI129" s="21"/>
      <c r="DJ129" s="21">
        <f t="shared" si="1510"/>
        <v>0</v>
      </c>
      <c r="DK129" s="21"/>
      <c r="DL129" s="21">
        <f t="shared" si="1511"/>
        <v>0</v>
      </c>
      <c r="DM129" s="21"/>
      <c r="DN129" s="21">
        <f t="shared" si="1512"/>
        <v>0</v>
      </c>
      <c r="DO129" s="21"/>
      <c r="DP129" s="21">
        <f t="shared" si="1513"/>
        <v>0</v>
      </c>
      <c r="DQ129" s="21"/>
      <c r="DR129" s="21">
        <f t="shared" si="1514"/>
        <v>0</v>
      </c>
      <c r="DS129" s="21"/>
      <c r="DT129" s="21">
        <f t="shared" si="1515"/>
        <v>0</v>
      </c>
      <c r="DU129" s="21"/>
      <c r="DV129" s="21">
        <f t="shared" si="1516"/>
        <v>0</v>
      </c>
      <c r="DW129" s="21"/>
      <c r="DX129" s="21">
        <f t="shared" si="1517"/>
        <v>0</v>
      </c>
      <c r="DY129" s="21"/>
      <c r="DZ129" s="21">
        <f t="shared" si="1518"/>
        <v>0</v>
      </c>
      <c r="EA129" s="21"/>
      <c r="EB129" s="21">
        <f t="shared" si="1519"/>
        <v>0</v>
      </c>
      <c r="EC129" s="21"/>
      <c r="ED129" s="21">
        <f t="shared" si="1520"/>
        <v>0</v>
      </c>
      <c r="EE129" s="21"/>
      <c r="EF129" s="21">
        <f t="shared" si="1521"/>
        <v>0</v>
      </c>
      <c r="EG129" s="21"/>
      <c r="EH129" s="21">
        <f t="shared" si="1522"/>
        <v>0</v>
      </c>
      <c r="EI129" s="21"/>
      <c r="EJ129" s="21">
        <f t="shared" si="1523"/>
        <v>0</v>
      </c>
      <c r="EK129" s="21"/>
      <c r="EL129" s="21">
        <f t="shared" si="1524"/>
        <v>0</v>
      </c>
      <c r="EM129" s="21"/>
      <c r="EN129" s="21">
        <f t="shared" si="1525"/>
        <v>0</v>
      </c>
      <c r="EO129" s="21"/>
      <c r="EP129" s="21">
        <f t="shared" si="1526"/>
        <v>0</v>
      </c>
      <c r="EQ129" s="21"/>
      <c r="ER129" s="21">
        <f t="shared" si="1527"/>
        <v>0</v>
      </c>
      <c r="ES129" s="21"/>
      <c r="ET129" s="21">
        <f t="shared" si="1528"/>
        <v>0</v>
      </c>
      <c r="EU129" s="21"/>
      <c r="EV129" s="21">
        <f t="shared" si="1529"/>
        <v>0</v>
      </c>
      <c r="EW129" s="21"/>
      <c r="EX129" s="21">
        <f t="shared" si="1530"/>
        <v>0</v>
      </c>
      <c r="EY129" s="21"/>
      <c r="EZ129" s="21">
        <f t="shared" si="1531"/>
        <v>0</v>
      </c>
      <c r="FA129" s="21"/>
      <c r="FB129" s="21">
        <f t="shared" si="1532"/>
        <v>0</v>
      </c>
      <c r="FC129" s="21"/>
      <c r="FD129" s="21">
        <f t="shared" si="1533"/>
        <v>0</v>
      </c>
      <c r="FE129" s="21"/>
      <c r="FF129" s="21">
        <f t="shared" si="1534"/>
        <v>0</v>
      </c>
      <c r="FG129" s="21"/>
      <c r="FH129" s="21">
        <f t="shared" si="1535"/>
        <v>0</v>
      </c>
      <c r="FI129" s="21"/>
      <c r="FJ129" s="21">
        <f t="shared" si="1536"/>
        <v>0</v>
      </c>
      <c r="FK129" s="21"/>
      <c r="FL129" s="21">
        <f t="shared" si="1537"/>
        <v>0</v>
      </c>
      <c r="FM129" s="21"/>
      <c r="FN129" s="21">
        <f t="shared" si="1538"/>
        <v>0</v>
      </c>
      <c r="FO129" s="21"/>
      <c r="FP129" s="21">
        <f t="shared" si="1539"/>
        <v>0</v>
      </c>
      <c r="FQ129" s="21"/>
      <c r="FR129" s="21">
        <f t="shared" si="1540"/>
        <v>0</v>
      </c>
      <c r="FS129" s="21"/>
      <c r="FT129" s="21">
        <f t="shared" si="1541"/>
        <v>0</v>
      </c>
      <c r="FU129" s="21"/>
      <c r="FV129" s="21">
        <f t="shared" si="1542"/>
        <v>0</v>
      </c>
      <c r="FW129" s="21"/>
      <c r="FX129" s="21">
        <f t="shared" si="1543"/>
        <v>0</v>
      </c>
      <c r="FY129" s="21"/>
      <c r="FZ129" s="21">
        <f t="shared" si="1544"/>
        <v>0</v>
      </c>
      <c r="GA129" s="21"/>
      <c r="GB129" s="21">
        <f t="shared" si="1545"/>
        <v>0</v>
      </c>
      <c r="GC129" s="21"/>
      <c r="GD129" s="21">
        <f t="shared" si="1546"/>
        <v>0</v>
      </c>
      <c r="GE129" s="21"/>
      <c r="GF129" s="21">
        <f t="shared" si="1547"/>
        <v>0</v>
      </c>
      <c r="GG129" s="21"/>
      <c r="GH129" s="21">
        <f t="shared" si="1548"/>
        <v>0</v>
      </c>
      <c r="GI129" s="21"/>
      <c r="GJ129" s="21">
        <f t="shared" si="1549"/>
        <v>0</v>
      </c>
      <c r="GK129" s="21"/>
      <c r="GL129" s="21">
        <f t="shared" si="1550"/>
        <v>0</v>
      </c>
      <c r="GM129" s="21"/>
      <c r="GN129" s="21">
        <f t="shared" si="1551"/>
        <v>0</v>
      </c>
      <c r="GO129" s="21"/>
      <c r="GP129" s="21">
        <f t="shared" si="1552"/>
        <v>0</v>
      </c>
      <c r="GQ129" s="21"/>
      <c r="GR129" s="21">
        <f t="shared" si="1553"/>
        <v>0</v>
      </c>
      <c r="GS129" s="21"/>
      <c r="GT129" s="21">
        <f t="shared" si="1554"/>
        <v>0</v>
      </c>
      <c r="GU129" s="21"/>
      <c r="GV129" s="21">
        <f t="shared" si="1555"/>
        <v>0</v>
      </c>
      <c r="GW129" s="21"/>
      <c r="GX129" s="21">
        <f t="shared" si="1556"/>
        <v>0</v>
      </c>
      <c r="GY129" s="21"/>
      <c r="GZ129" s="21">
        <f t="shared" si="1557"/>
        <v>0</v>
      </c>
      <c r="HA129" s="21"/>
      <c r="HB129" s="21">
        <f t="shared" si="1558"/>
        <v>0</v>
      </c>
      <c r="HC129" s="21"/>
      <c r="HD129" s="21">
        <f t="shared" si="1559"/>
        <v>0</v>
      </c>
      <c r="HE129" s="21"/>
      <c r="HF129" s="21">
        <f t="shared" si="1560"/>
        <v>0</v>
      </c>
      <c r="HG129" s="21"/>
      <c r="HH129" s="21">
        <f t="shared" si="1561"/>
        <v>0</v>
      </c>
      <c r="HI129" s="21"/>
      <c r="HJ129" s="21">
        <f t="shared" si="1562"/>
        <v>0</v>
      </c>
      <c r="HK129" s="21"/>
      <c r="HL129" s="21">
        <f t="shared" si="1563"/>
        <v>0</v>
      </c>
      <c r="HM129" s="21"/>
      <c r="HN129" s="21">
        <f t="shared" si="1564"/>
        <v>0</v>
      </c>
      <c r="HO129" s="21"/>
      <c r="HP129" s="21">
        <f t="shared" si="1565"/>
        <v>0</v>
      </c>
      <c r="HQ129" s="21"/>
      <c r="HR129" s="21">
        <f t="shared" si="1566"/>
        <v>0</v>
      </c>
      <c r="HS129" s="21"/>
      <c r="HT129" s="21">
        <f t="shared" si="1567"/>
        <v>0</v>
      </c>
      <c r="HU129" s="21"/>
      <c r="HV129" s="21">
        <f t="shared" si="1568"/>
        <v>0</v>
      </c>
      <c r="HW129" s="21"/>
      <c r="HX129" s="21">
        <f t="shared" si="1569"/>
        <v>0</v>
      </c>
      <c r="HY129" s="21"/>
      <c r="HZ129" s="21">
        <f t="shared" si="1570"/>
        <v>0</v>
      </c>
      <c r="IA129" s="21"/>
      <c r="IB129" s="21">
        <f t="shared" si="1571"/>
        <v>0</v>
      </c>
      <c r="IC129" s="21"/>
      <c r="ID129" s="21">
        <f t="shared" si="1572"/>
        <v>0</v>
      </c>
      <c r="IE129" s="21"/>
      <c r="IF129" s="21">
        <f t="shared" si="1573"/>
        <v>0</v>
      </c>
      <c r="IG129" s="21"/>
      <c r="IH129" s="21">
        <f t="shared" si="1574"/>
        <v>0</v>
      </c>
      <c r="II129" s="21"/>
      <c r="IJ129" s="21">
        <f t="shared" si="1575"/>
        <v>0</v>
      </c>
      <c r="IK129" s="21"/>
      <c r="IL129" s="21">
        <f t="shared" si="1576"/>
        <v>0</v>
      </c>
      <c r="IM129" s="21"/>
      <c r="IN129" s="21">
        <f t="shared" si="1577"/>
        <v>0</v>
      </c>
      <c r="IO129" s="21"/>
      <c r="IP129" s="21">
        <f t="shared" si="1578"/>
        <v>0</v>
      </c>
      <c r="IQ129" s="21"/>
      <c r="IR129" s="21">
        <f t="shared" si="1579"/>
        <v>0</v>
      </c>
      <c r="IS129" s="21"/>
      <c r="IT129" s="21">
        <f t="shared" si="1580"/>
        <v>0</v>
      </c>
      <c r="IU129" s="21"/>
      <c r="IV129" s="21">
        <f t="shared" si="1581"/>
        <v>0</v>
      </c>
      <c r="IW129" s="21"/>
      <c r="IX129" s="21">
        <f t="shared" si="1582"/>
        <v>0</v>
      </c>
      <c r="IY129" s="21"/>
      <c r="IZ129" s="21">
        <f t="shared" si="1583"/>
        <v>0</v>
      </c>
      <c r="JA129" s="21"/>
      <c r="JB129" s="21">
        <f t="shared" si="1584"/>
        <v>0</v>
      </c>
      <c r="JC129" s="21"/>
      <c r="JD129" s="21">
        <f t="shared" si="1585"/>
        <v>0</v>
      </c>
      <c r="JE129" s="21"/>
      <c r="JF129" s="21">
        <f t="shared" si="1586"/>
        <v>0</v>
      </c>
      <c r="JG129" s="21"/>
      <c r="JH129" s="21">
        <f t="shared" si="1587"/>
        <v>0</v>
      </c>
      <c r="JI129" s="21"/>
      <c r="JJ129" s="21">
        <f t="shared" si="1588"/>
        <v>0</v>
      </c>
      <c r="JK129" s="21"/>
      <c r="JL129" s="21">
        <f t="shared" si="1589"/>
        <v>0</v>
      </c>
      <c r="JM129" s="21"/>
      <c r="JN129" s="21">
        <f t="shared" si="1590"/>
        <v>0</v>
      </c>
      <c r="JO129" s="21"/>
      <c r="JP129" s="21">
        <f t="shared" si="1591"/>
        <v>0</v>
      </c>
      <c r="JQ129" s="21"/>
      <c r="JR129" s="21">
        <f t="shared" si="1592"/>
        <v>0</v>
      </c>
      <c r="JS129" s="21"/>
      <c r="JT129" s="21">
        <f t="shared" si="1593"/>
        <v>0</v>
      </c>
      <c r="JU129" s="21"/>
      <c r="JV129" s="21">
        <f t="shared" si="1594"/>
        <v>0</v>
      </c>
      <c r="JW129" s="21"/>
      <c r="JX129" s="21">
        <f t="shared" si="1595"/>
        <v>0</v>
      </c>
      <c r="JY129" s="21"/>
      <c r="JZ129" s="21">
        <f t="shared" si="1596"/>
        <v>0</v>
      </c>
      <c r="KA129" s="21"/>
      <c r="KB129" s="21">
        <f t="shared" si="1597"/>
        <v>0</v>
      </c>
      <c r="KC129" s="21"/>
      <c r="KD129" s="21">
        <f t="shared" si="1598"/>
        <v>0</v>
      </c>
      <c r="KE129" s="21"/>
      <c r="KF129" s="21">
        <f t="shared" si="1599"/>
        <v>0</v>
      </c>
      <c r="KG129" s="21"/>
      <c r="KH129" s="21">
        <f t="shared" si="1600"/>
        <v>0</v>
      </c>
      <c r="KI129" s="21"/>
      <c r="KJ129" s="21">
        <f t="shared" si="1601"/>
        <v>0</v>
      </c>
      <c r="KK129" s="21"/>
      <c r="KL129" s="21">
        <f t="shared" si="1602"/>
        <v>0</v>
      </c>
      <c r="KM129" s="21"/>
      <c r="KN129" s="21">
        <f t="shared" si="1603"/>
        <v>0</v>
      </c>
      <c r="KO129" s="21"/>
      <c r="KP129" s="21">
        <f t="shared" si="1604"/>
        <v>0</v>
      </c>
      <c r="KQ129" s="21"/>
      <c r="KR129" s="21">
        <f t="shared" si="1605"/>
        <v>0</v>
      </c>
      <c r="KS129" s="21"/>
      <c r="KT129" s="21">
        <f t="shared" si="1606"/>
        <v>0</v>
      </c>
      <c r="KU129" s="21"/>
      <c r="KV129" s="21">
        <f t="shared" si="1607"/>
        <v>0</v>
      </c>
      <c r="KW129" s="21"/>
      <c r="KX129" s="21">
        <f t="shared" si="1608"/>
        <v>0</v>
      </c>
      <c r="KY129" s="21"/>
      <c r="KZ129" s="21">
        <f t="shared" si="1609"/>
        <v>0</v>
      </c>
      <c r="LA129" s="21"/>
      <c r="LB129" s="21">
        <f t="shared" si="1610"/>
        <v>0</v>
      </c>
      <c r="LC129" s="21"/>
      <c r="LD129" s="21">
        <f t="shared" si="1611"/>
        <v>0</v>
      </c>
      <c r="LE129" s="21"/>
      <c r="LF129" s="21">
        <f t="shared" si="1612"/>
        <v>0</v>
      </c>
      <c r="LG129" s="21"/>
      <c r="LH129" s="21">
        <f t="shared" si="1613"/>
        <v>0</v>
      </c>
      <c r="LI129" s="21"/>
      <c r="LJ129" s="21">
        <f t="shared" si="1614"/>
        <v>25.3</v>
      </c>
      <c r="LK129" s="21"/>
      <c r="LL129" s="21">
        <f t="shared" si="1615"/>
        <v>25.3</v>
      </c>
      <c r="LM129" s="21"/>
      <c r="LN129" s="21">
        <f t="shared" si="1616"/>
        <v>25.3</v>
      </c>
      <c r="LO129" s="21"/>
      <c r="LP129" s="21">
        <f t="shared" si="1617"/>
        <v>25.3</v>
      </c>
      <c r="LQ129" s="21"/>
      <c r="LR129" s="21">
        <f t="shared" si="1618"/>
        <v>25.3</v>
      </c>
      <c r="LS129" s="21"/>
      <c r="LT129" s="21">
        <f t="shared" si="1619"/>
        <v>25.3</v>
      </c>
      <c r="LU129" s="21"/>
      <c r="LV129" s="21">
        <f t="shared" si="1620"/>
        <v>25.3</v>
      </c>
      <c r="LW129" s="21"/>
      <c r="LX129" s="21">
        <f t="shared" si="1621"/>
        <v>25.3</v>
      </c>
      <c r="LY129" s="21"/>
      <c r="LZ129" s="21">
        <f t="shared" si="1622"/>
        <v>25.3</v>
      </c>
      <c r="MA129" s="21"/>
      <c r="MB129" s="21">
        <f t="shared" si="1623"/>
        <v>25.3</v>
      </c>
      <c r="MC129" s="21"/>
      <c r="MD129" s="21">
        <f t="shared" si="1624"/>
        <v>0</v>
      </c>
      <c r="ME129" s="21"/>
      <c r="MF129" s="21">
        <f t="shared" si="1625"/>
        <v>0</v>
      </c>
      <c r="MG129" s="21"/>
      <c r="MH129" s="21">
        <f t="shared" si="1626"/>
        <v>0</v>
      </c>
      <c r="MI129" s="21"/>
      <c r="MJ129" s="21">
        <f t="shared" si="1627"/>
        <v>0</v>
      </c>
      <c r="MK129" s="21"/>
      <c r="ML129" s="21">
        <f t="shared" si="1628"/>
        <v>0</v>
      </c>
      <c r="MM129" s="21"/>
      <c r="MN129" s="21">
        <f t="shared" si="1629"/>
        <v>0</v>
      </c>
      <c r="MO129" s="21"/>
      <c r="MP129" s="21">
        <f t="shared" si="1630"/>
        <v>0</v>
      </c>
      <c r="MQ129" s="21"/>
      <c r="MR129" s="21">
        <f t="shared" si="1631"/>
        <v>0</v>
      </c>
      <c r="MS129" s="21"/>
      <c r="MT129" s="21">
        <f t="shared" si="1632"/>
        <v>0</v>
      </c>
      <c r="MU129" s="21"/>
      <c r="MV129" s="21">
        <f t="shared" si="1633"/>
        <v>0</v>
      </c>
      <c r="MW129" s="21"/>
      <c r="MX129" s="21">
        <f t="shared" si="1634"/>
        <v>0</v>
      </c>
      <c r="MY129" s="21"/>
      <c r="MZ129" s="21">
        <f t="shared" si="1635"/>
        <v>0</v>
      </c>
      <c r="NA129" s="21"/>
      <c r="NB129" s="21">
        <f t="shared" si="1636"/>
        <v>0</v>
      </c>
      <c r="NC129" s="21"/>
      <c r="ND129" s="21">
        <f t="shared" si="1637"/>
        <v>0</v>
      </c>
      <c r="NE129" s="21"/>
      <c r="NF129" s="21">
        <f t="shared" si="1638"/>
        <v>0</v>
      </c>
      <c r="NG129" s="21"/>
      <c r="NH129" s="21">
        <f t="shared" si="1639"/>
        <v>0</v>
      </c>
      <c r="NI129" s="21"/>
      <c r="NJ129" s="21">
        <f t="shared" si="1640"/>
        <v>0</v>
      </c>
      <c r="NK129" s="21"/>
      <c r="NL129" s="21">
        <f t="shared" si="1641"/>
        <v>0</v>
      </c>
      <c r="NM129" s="21"/>
      <c r="NN129" s="21">
        <f t="shared" si="1642"/>
        <v>0</v>
      </c>
      <c r="NO129" s="21"/>
      <c r="NP129" s="21">
        <f t="shared" si="1643"/>
        <v>0</v>
      </c>
      <c r="NQ129" s="21"/>
      <c r="NR129" s="21">
        <f t="shared" si="1644"/>
        <v>0</v>
      </c>
      <c r="NS129" s="21">
        <v>34</v>
      </c>
      <c r="NT129" s="21">
        <f t="shared" si="1645"/>
        <v>0</v>
      </c>
      <c r="NU129" s="21">
        <v>35</v>
      </c>
      <c r="NV129" s="21">
        <f t="shared" si="1646"/>
        <v>0</v>
      </c>
      <c r="NW129" s="21">
        <v>38</v>
      </c>
      <c r="NX129" s="21">
        <f t="shared" si="1647"/>
        <v>0</v>
      </c>
      <c r="NY129" s="21">
        <v>16</v>
      </c>
      <c r="NZ129" s="21">
        <f t="shared" si="1648"/>
        <v>0</v>
      </c>
      <c r="OA129" s="21">
        <v>35</v>
      </c>
      <c r="OB129" s="21">
        <f t="shared" si="1649"/>
        <v>0</v>
      </c>
      <c r="OC129" s="21">
        <v>38</v>
      </c>
      <c r="OD129" s="21">
        <f t="shared" si="1650"/>
        <v>0</v>
      </c>
      <c r="OE129" s="21">
        <v>31</v>
      </c>
      <c r="OF129" s="21">
        <f t="shared" si="1651"/>
        <v>0</v>
      </c>
      <c r="OG129" s="21">
        <v>22</v>
      </c>
      <c r="OH129" s="21">
        <f t="shared" si="1652"/>
        <v>0</v>
      </c>
      <c r="OI129" s="21">
        <v>4</v>
      </c>
      <c r="OJ129" s="21">
        <f t="shared" si="1653"/>
        <v>0</v>
      </c>
      <c r="OK129" s="21"/>
      <c r="OL129" s="21">
        <f t="shared" si="1654"/>
        <v>0</v>
      </c>
      <c r="OM129" s="21"/>
      <c r="ON129" s="21">
        <f t="shared" si="1655"/>
        <v>0</v>
      </c>
      <c r="OO129" s="21"/>
      <c r="OP129" s="21">
        <f t="shared" si="1655"/>
        <v>0</v>
      </c>
      <c r="OQ129" s="21"/>
      <c r="OR129" s="21">
        <f t="shared" si="1655"/>
        <v>0</v>
      </c>
      <c r="OS129" s="21"/>
      <c r="OT129" s="21">
        <f t="shared" si="1655"/>
        <v>0</v>
      </c>
      <c r="OU129" s="21"/>
      <c r="OV129" s="21">
        <f t="shared" si="1655"/>
        <v>0</v>
      </c>
      <c r="OW129" s="21"/>
      <c r="OX129" s="21">
        <f t="shared" si="1655"/>
        <v>0</v>
      </c>
      <c r="OY129" s="21"/>
      <c r="OZ129" s="21">
        <f t="shared" si="1655"/>
        <v>0</v>
      </c>
      <c r="PA129" s="21"/>
      <c r="PB129" s="21">
        <f t="shared" si="1656"/>
        <v>0</v>
      </c>
      <c r="PC129" s="21"/>
      <c r="PD129" s="21">
        <f t="shared" si="1656"/>
        <v>0</v>
      </c>
      <c r="PE129" s="21"/>
      <c r="PF129" s="21">
        <f t="shared" si="1656"/>
        <v>0</v>
      </c>
      <c r="PG129" s="21"/>
      <c r="PH129" s="21">
        <f t="shared" si="1656"/>
        <v>0</v>
      </c>
      <c r="PI129" s="21"/>
      <c r="PJ129" s="21">
        <f t="shared" si="1656"/>
        <v>0</v>
      </c>
      <c r="PK129" s="21"/>
      <c r="PL129" s="21">
        <f t="shared" si="1656"/>
        <v>0</v>
      </c>
      <c r="PM129" s="21"/>
      <c r="PN129" s="21">
        <f t="shared" si="1657"/>
        <v>0</v>
      </c>
      <c r="PO129" s="21"/>
      <c r="PP129" s="21">
        <f t="shared" si="1657"/>
        <v>0</v>
      </c>
      <c r="PQ129" s="21"/>
      <c r="PR129" s="21">
        <f t="shared" si="1657"/>
        <v>0</v>
      </c>
      <c r="PS129" s="21"/>
      <c r="PT129" s="21">
        <f t="shared" si="1657"/>
        <v>0</v>
      </c>
      <c r="PU129" s="21"/>
      <c r="PV129" s="21">
        <f t="shared" si="1657"/>
        <v>0</v>
      </c>
      <c r="PW129" s="21"/>
      <c r="PX129" s="21">
        <f t="shared" si="1657"/>
        <v>0</v>
      </c>
      <c r="PY129" s="21"/>
      <c r="PZ129" s="21">
        <f t="shared" si="1658"/>
        <v>0</v>
      </c>
      <c r="QA129" s="21"/>
      <c r="QB129" s="21">
        <f t="shared" si="1658"/>
        <v>0</v>
      </c>
      <c r="QC129" s="21"/>
      <c r="QD129" s="21">
        <f t="shared" si="1658"/>
        <v>0</v>
      </c>
      <c r="QE129" s="21"/>
      <c r="QF129" s="21">
        <f t="shared" si="1658"/>
        <v>0</v>
      </c>
      <c r="QG129" s="21"/>
      <c r="QH129" s="21">
        <f t="shared" si="1658"/>
        <v>0</v>
      </c>
      <c r="QI129" s="21"/>
      <c r="QJ129" s="21">
        <f t="shared" si="1658"/>
        <v>0</v>
      </c>
      <c r="QK129" s="21"/>
      <c r="QL129" s="21">
        <f t="shared" si="1659"/>
        <v>0</v>
      </c>
      <c r="QM129" s="21"/>
      <c r="QN129" s="21">
        <f t="shared" si="1659"/>
        <v>0</v>
      </c>
      <c r="QO129" s="21"/>
      <c r="QP129" s="21">
        <f t="shared" si="1659"/>
        <v>0</v>
      </c>
      <c r="QQ129" s="21"/>
      <c r="QR129" s="21">
        <f t="shared" si="1659"/>
        <v>0</v>
      </c>
      <c r="QS129" s="21"/>
      <c r="QT129" s="21">
        <f t="shared" si="1659"/>
        <v>0</v>
      </c>
      <c r="QU129" s="21"/>
      <c r="QV129" s="21">
        <f t="shared" si="1659"/>
        <v>0</v>
      </c>
      <c r="QW129" s="21"/>
      <c r="QX129" s="21">
        <f t="shared" si="1660"/>
        <v>0</v>
      </c>
      <c r="QY129" s="21"/>
      <c r="QZ129" s="21">
        <f t="shared" si="1660"/>
        <v>0</v>
      </c>
      <c r="RA129" s="21"/>
      <c r="RB129" s="21">
        <f t="shared" si="1660"/>
        <v>0</v>
      </c>
      <c r="RC129" s="21"/>
      <c r="RD129" s="21">
        <f t="shared" si="1660"/>
        <v>0</v>
      </c>
      <c r="RE129" s="21"/>
      <c r="RF129" s="21">
        <f t="shared" si="1660"/>
        <v>0</v>
      </c>
      <c r="RG129" s="21"/>
      <c r="RH129" s="21">
        <f t="shared" si="1660"/>
        <v>0</v>
      </c>
      <c r="RI129" s="21"/>
      <c r="RJ129" s="21">
        <f t="shared" si="1332"/>
        <v>0</v>
      </c>
      <c r="RK129" s="21"/>
      <c r="RL129" s="21">
        <f t="shared" si="1333"/>
        <v>0</v>
      </c>
      <c r="RM129" s="21"/>
      <c r="RN129" s="21">
        <f t="shared" si="1334"/>
        <v>0</v>
      </c>
      <c r="RO129" s="21"/>
      <c r="RP129" s="21">
        <f t="shared" si="1335"/>
        <v>0</v>
      </c>
      <c r="RQ129" s="21"/>
      <c r="RR129" s="21">
        <f t="shared" si="1336"/>
        <v>0</v>
      </c>
      <c r="RS129" s="21"/>
      <c r="RT129" s="21">
        <f t="shared" si="1337"/>
        <v>0</v>
      </c>
      <c r="RU129" s="21"/>
      <c r="RV129" s="21">
        <f t="shared" si="1338"/>
        <v>0</v>
      </c>
      <c r="RW129" s="21"/>
      <c r="RX129" s="21">
        <f t="shared" si="1339"/>
        <v>0</v>
      </c>
      <c r="RY129" s="21"/>
      <c r="RZ129" s="21">
        <f t="shared" si="1340"/>
        <v>0</v>
      </c>
      <c r="SA129" s="21"/>
      <c r="SB129" s="21">
        <f t="shared" si="1341"/>
        <v>0</v>
      </c>
      <c r="SC129" s="21"/>
      <c r="SD129" s="21">
        <f t="shared" si="1342"/>
        <v>0</v>
      </c>
      <c r="SE129" s="21"/>
      <c r="SF129" s="21">
        <f t="shared" si="1343"/>
        <v>0</v>
      </c>
      <c r="SG129" s="21"/>
      <c r="SH129" s="21">
        <f t="shared" si="1344"/>
        <v>0</v>
      </c>
      <c r="SI129" s="21"/>
      <c r="SJ129" s="21">
        <f t="shared" si="1345"/>
        <v>0</v>
      </c>
      <c r="SK129" s="21"/>
      <c r="SL129" s="21">
        <f t="shared" si="1346"/>
        <v>0</v>
      </c>
      <c r="SM129" s="21"/>
      <c r="SN129" s="21">
        <f t="shared" si="1661"/>
        <v>0</v>
      </c>
      <c r="SO129" s="21"/>
      <c r="SP129" s="21">
        <f t="shared" si="1348"/>
        <v>0</v>
      </c>
      <c r="SQ129" s="21"/>
      <c r="SR129" s="21">
        <f t="shared" si="1349"/>
        <v>0</v>
      </c>
      <c r="SS129" s="21"/>
      <c r="ST129" s="21">
        <f t="shared" si="1350"/>
        <v>0</v>
      </c>
      <c r="SU129" s="21"/>
      <c r="SV129" s="21">
        <f t="shared" si="1351"/>
        <v>0</v>
      </c>
      <c r="SW129" s="21"/>
      <c r="SX129" s="21">
        <f t="shared" si="1352"/>
        <v>0</v>
      </c>
      <c r="SY129" s="21"/>
      <c r="SZ129" s="21">
        <f t="shared" si="1353"/>
        <v>0</v>
      </c>
      <c r="TA129" s="21"/>
      <c r="TB129" s="21">
        <f t="shared" si="1354"/>
        <v>0</v>
      </c>
      <c r="TC129" s="21"/>
      <c r="TD129" s="21">
        <f t="shared" si="1662"/>
        <v>0</v>
      </c>
      <c r="TE129" s="21"/>
      <c r="TF129" s="21">
        <f t="shared" si="1356"/>
        <v>0</v>
      </c>
      <c r="TG129" s="21"/>
      <c r="TH129" s="21">
        <f t="shared" si="1357"/>
        <v>0</v>
      </c>
      <c r="TI129" s="21"/>
      <c r="TJ129" s="21">
        <f t="shared" si="1358"/>
        <v>0</v>
      </c>
      <c r="TK129" s="21"/>
      <c r="TL129" s="21">
        <f t="shared" si="1663"/>
        <v>0</v>
      </c>
      <c r="TM129" s="21"/>
      <c r="TN129" s="21">
        <f t="shared" si="1664"/>
        <v>0</v>
      </c>
      <c r="TO129" s="21"/>
      <c r="TP129" s="21">
        <f t="shared" si="1665"/>
        <v>0</v>
      </c>
      <c r="TQ129" s="21"/>
      <c r="TR129" s="21">
        <f t="shared" si="1666"/>
        <v>0</v>
      </c>
      <c r="TS129" s="21"/>
      <c r="TT129" s="21">
        <f t="shared" si="1667"/>
        <v>0</v>
      </c>
      <c r="TU129" s="21"/>
      <c r="TV129" s="21">
        <f t="shared" si="1668"/>
        <v>0</v>
      </c>
      <c r="TW129" s="21"/>
      <c r="TX129" s="21">
        <f t="shared" si="1669"/>
        <v>0</v>
      </c>
      <c r="TY129" s="21"/>
      <c r="TZ129" s="21">
        <f t="shared" si="1670"/>
        <v>0</v>
      </c>
      <c r="UA129" s="21"/>
      <c r="UB129" s="21">
        <f t="shared" si="1671"/>
        <v>0</v>
      </c>
      <c r="UC129" s="21"/>
      <c r="UD129" s="21">
        <f t="shared" si="1672"/>
        <v>0</v>
      </c>
      <c r="UE129" s="21"/>
      <c r="UF129" s="21">
        <f t="shared" si="1673"/>
        <v>0</v>
      </c>
      <c r="UG129" s="21"/>
      <c r="UH129" s="21">
        <f t="shared" si="1370"/>
        <v>0</v>
      </c>
      <c r="UI129" s="21"/>
      <c r="UJ129" s="21">
        <f t="shared" si="1674"/>
        <v>0</v>
      </c>
      <c r="UK129" s="21"/>
      <c r="UL129" s="21">
        <f t="shared" si="1675"/>
        <v>0</v>
      </c>
      <c r="UM129" s="21"/>
      <c r="UN129" s="21">
        <f t="shared" si="1676"/>
        <v>0</v>
      </c>
      <c r="UO129" s="21"/>
      <c r="UP129" s="21">
        <f t="shared" si="1677"/>
        <v>0</v>
      </c>
      <c r="UQ129" s="21"/>
      <c r="UR129" s="21">
        <f t="shared" si="1678"/>
        <v>0</v>
      </c>
      <c r="US129" s="21"/>
      <c r="UT129" s="21">
        <f t="shared" si="1679"/>
        <v>0</v>
      </c>
      <c r="UU129" s="21"/>
      <c r="UV129" s="21">
        <f t="shared" si="1377"/>
        <v>0</v>
      </c>
      <c r="UW129" s="21"/>
      <c r="UX129" s="21">
        <f t="shared" si="1680"/>
        <v>0</v>
      </c>
      <c r="UY129" s="21"/>
      <c r="UZ129" s="21">
        <f t="shared" si="1379"/>
        <v>0</v>
      </c>
      <c r="VA129" s="21"/>
      <c r="VB129" s="21">
        <f t="shared" si="1681"/>
        <v>0</v>
      </c>
      <c r="VC129" s="21"/>
      <c r="VD129" s="21">
        <f t="shared" si="1682"/>
        <v>0</v>
      </c>
      <c r="VE129" s="21"/>
      <c r="VF129" s="21">
        <f t="shared" si="1683"/>
        <v>0</v>
      </c>
      <c r="VG129" s="21"/>
      <c r="VH129" s="21">
        <f t="shared" si="1684"/>
        <v>0</v>
      </c>
      <c r="VI129" s="21"/>
      <c r="VJ129" s="21">
        <f t="shared" si="1685"/>
        <v>0</v>
      </c>
      <c r="VK129" s="21"/>
      <c r="VL129" s="21">
        <f t="shared" si="1686"/>
        <v>0</v>
      </c>
      <c r="VM129" s="21"/>
      <c r="VN129" s="21">
        <f t="shared" si="1687"/>
        <v>0</v>
      </c>
      <c r="VO129" s="21"/>
      <c r="VP129" s="21">
        <f t="shared" si="1688"/>
        <v>0</v>
      </c>
      <c r="VQ129" s="21"/>
      <c r="VR129" s="21">
        <f t="shared" si="1655"/>
        <v>0</v>
      </c>
      <c r="VS129" s="21"/>
      <c r="VT129" s="21">
        <f t="shared" si="1689"/>
        <v>0</v>
      </c>
      <c r="VU129" s="21"/>
      <c r="VV129" s="21">
        <f t="shared" si="1689"/>
        <v>0</v>
      </c>
      <c r="VW129" s="21"/>
      <c r="VX129" s="21">
        <f t="shared" si="1690"/>
        <v>0</v>
      </c>
      <c r="VY129" s="21"/>
      <c r="VZ129" s="21">
        <f t="shared" si="1690"/>
        <v>0</v>
      </c>
      <c r="WA129" s="21"/>
      <c r="WB129" s="21">
        <f t="shared" si="1690"/>
        <v>0</v>
      </c>
      <c r="WC129" s="21"/>
      <c r="WD129" s="21">
        <f t="shared" si="1690"/>
        <v>0</v>
      </c>
      <c r="WE129" s="21"/>
      <c r="WF129" s="21">
        <f t="shared" si="1690"/>
        <v>0</v>
      </c>
      <c r="WG129" s="21"/>
      <c r="WH129" s="21">
        <f t="shared" si="1690"/>
        <v>0</v>
      </c>
      <c r="WI129" s="21"/>
      <c r="WJ129" s="21">
        <f t="shared" si="1690"/>
        <v>0</v>
      </c>
      <c r="WK129" s="21"/>
      <c r="WL129" s="21">
        <f t="shared" si="1690"/>
        <v>0</v>
      </c>
      <c r="WM129" s="21"/>
      <c r="WN129" s="21">
        <f t="shared" si="1691"/>
        <v>0</v>
      </c>
      <c r="WO129" s="21"/>
      <c r="WP129" s="21">
        <f t="shared" si="1691"/>
        <v>0</v>
      </c>
      <c r="WQ129" s="21"/>
      <c r="WR129" s="21">
        <f t="shared" si="1691"/>
        <v>0</v>
      </c>
      <c r="WS129" s="21"/>
      <c r="WT129" s="21">
        <f t="shared" si="1691"/>
        <v>0</v>
      </c>
      <c r="WU129" s="21"/>
      <c r="WV129" s="21">
        <f t="shared" si="1691"/>
        <v>0</v>
      </c>
      <c r="WW129" s="21"/>
      <c r="WX129" s="21">
        <f t="shared" si="1691"/>
        <v>0</v>
      </c>
      <c r="WY129" s="21"/>
      <c r="WZ129" s="21">
        <f t="shared" si="1691"/>
        <v>0</v>
      </c>
      <c r="XA129" s="21"/>
      <c r="XB129" s="21">
        <f t="shared" si="1691"/>
        <v>0</v>
      </c>
      <c r="XC129" s="21"/>
      <c r="XD129" s="21">
        <f t="shared" si="1692"/>
        <v>0</v>
      </c>
      <c r="XE129" s="21"/>
      <c r="XF129" s="21">
        <f t="shared" si="1692"/>
        <v>0</v>
      </c>
      <c r="XG129" s="21"/>
      <c r="XH129" s="21">
        <f t="shared" si="1692"/>
        <v>0</v>
      </c>
      <c r="XI129" s="21"/>
      <c r="XJ129" s="21">
        <f t="shared" si="1692"/>
        <v>0</v>
      </c>
      <c r="XK129" s="21"/>
      <c r="XL129" s="21">
        <f t="shared" si="1692"/>
        <v>0</v>
      </c>
      <c r="XM129" s="21"/>
      <c r="XN129" s="21">
        <f t="shared" si="1692"/>
        <v>0</v>
      </c>
      <c r="XO129" s="21"/>
      <c r="XP129" s="21">
        <f t="shared" si="1692"/>
        <v>0</v>
      </c>
      <c r="XQ129" s="21"/>
      <c r="XR129" s="21">
        <f t="shared" si="1692"/>
        <v>0</v>
      </c>
      <c r="XS129" s="21"/>
      <c r="XT129" s="21">
        <f t="shared" si="1736"/>
        <v>0</v>
      </c>
      <c r="XU129" s="21"/>
      <c r="XV129" s="21">
        <f t="shared" si="1736"/>
        <v>0</v>
      </c>
      <c r="XW129" s="21"/>
      <c r="XX129" s="21">
        <f t="shared" si="1736"/>
        <v>0</v>
      </c>
      <c r="XY129" s="21"/>
      <c r="XZ129" s="21">
        <f t="shared" si="1736"/>
        <v>0</v>
      </c>
      <c r="YA129" s="21"/>
      <c r="YB129" s="21">
        <f t="shared" si="1392"/>
        <v>0</v>
      </c>
      <c r="YC129" s="21"/>
      <c r="YD129" s="21">
        <f t="shared" si="1393"/>
        <v>0</v>
      </c>
      <c r="YE129" s="21"/>
      <c r="YF129" s="21">
        <f t="shared" si="1394"/>
        <v>0</v>
      </c>
      <c r="YG129" s="21"/>
      <c r="YH129" s="21">
        <f t="shared" si="1395"/>
        <v>0</v>
      </c>
      <c r="YI129" s="21"/>
      <c r="YJ129" s="21">
        <f t="shared" si="1396"/>
        <v>0</v>
      </c>
      <c r="YK129" s="21"/>
      <c r="YL129" s="21">
        <f t="shared" si="1397"/>
        <v>0</v>
      </c>
      <c r="YM129" s="21"/>
      <c r="YN129" s="21">
        <f t="shared" si="1398"/>
        <v>0</v>
      </c>
      <c r="YO129" s="21"/>
      <c r="YP129" s="21">
        <f t="shared" si="1399"/>
        <v>0</v>
      </c>
      <c r="YQ129" s="21"/>
      <c r="YR129" s="21">
        <f t="shared" si="1400"/>
        <v>0</v>
      </c>
      <c r="YS129" s="21"/>
      <c r="YT129" s="21">
        <f t="shared" si="1693"/>
        <v>0</v>
      </c>
      <c r="YU129" s="21"/>
      <c r="YV129" s="21">
        <f t="shared" si="1402"/>
        <v>0</v>
      </c>
      <c r="YW129" s="21"/>
      <c r="YX129" s="21">
        <f t="shared" si="1403"/>
        <v>0</v>
      </c>
      <c r="YY129" s="21"/>
      <c r="YZ129" s="21">
        <f t="shared" si="1689"/>
        <v>0</v>
      </c>
      <c r="ZA129" s="21"/>
      <c r="ZB129" s="21">
        <f t="shared" si="1404"/>
        <v>0</v>
      </c>
      <c r="ZC129" s="21"/>
      <c r="ZD129" s="21">
        <f t="shared" si="1405"/>
        <v>0</v>
      </c>
      <c r="ZE129" s="21"/>
      <c r="ZF129" s="21">
        <f t="shared" si="1406"/>
        <v>0</v>
      </c>
      <c r="ZG129" s="21"/>
      <c r="ZH129" s="21">
        <f t="shared" si="1694"/>
        <v>0</v>
      </c>
      <c r="ZI129" s="21"/>
      <c r="ZJ129" s="21">
        <f t="shared" si="1408"/>
        <v>0</v>
      </c>
      <c r="ZK129" s="21"/>
      <c r="ZL129" s="21">
        <f t="shared" si="1409"/>
        <v>0</v>
      </c>
      <c r="ZM129" s="21"/>
      <c r="ZN129" s="21">
        <f t="shared" si="1695"/>
        <v>0</v>
      </c>
      <c r="ZO129" s="21"/>
      <c r="ZP129" s="21">
        <f t="shared" si="1411"/>
        <v>0</v>
      </c>
      <c r="ZQ129" s="21"/>
      <c r="ZR129" s="21">
        <f t="shared" si="1412"/>
        <v>0</v>
      </c>
      <c r="ZS129" s="21"/>
      <c r="ZT129" s="21">
        <f t="shared" si="1689"/>
        <v>0</v>
      </c>
      <c r="ZU129" s="21"/>
      <c r="ZV129" s="21">
        <f t="shared" si="1696"/>
        <v>0</v>
      </c>
      <c r="ZW129" s="21"/>
      <c r="ZX129" s="21">
        <f t="shared" si="1697"/>
        <v>0</v>
      </c>
      <c r="ZY129" s="21"/>
      <c r="ZZ129" s="21">
        <f t="shared" si="1697"/>
        <v>0</v>
      </c>
      <c r="AAA129" s="21"/>
      <c r="AAB129" s="21">
        <f t="shared" si="1698"/>
        <v>0</v>
      </c>
      <c r="AAC129" s="21"/>
      <c r="AAD129" s="21">
        <f t="shared" si="1698"/>
        <v>0</v>
      </c>
      <c r="AAE129" s="21"/>
      <c r="AAF129" s="21">
        <f t="shared" si="1699"/>
        <v>0</v>
      </c>
      <c r="AAG129" s="21"/>
      <c r="AAH129" s="21">
        <f t="shared" si="1699"/>
        <v>0</v>
      </c>
      <c r="AAI129" s="21"/>
      <c r="AAJ129" s="21">
        <f t="shared" si="1700"/>
        <v>0</v>
      </c>
      <c r="AAK129" s="21"/>
      <c r="AAL129" s="21">
        <f t="shared" si="1700"/>
        <v>0</v>
      </c>
      <c r="AAM129" s="21"/>
      <c r="AAN129" s="21">
        <f t="shared" si="1701"/>
        <v>0</v>
      </c>
      <c r="AAO129" s="21"/>
      <c r="AAP129" s="21">
        <f t="shared" si="1701"/>
        <v>0</v>
      </c>
      <c r="AAQ129" s="21"/>
      <c r="AAR129" s="21">
        <f t="shared" si="1702"/>
        <v>0</v>
      </c>
      <c r="AAS129" s="21"/>
      <c r="AAT129" s="21">
        <f t="shared" si="1702"/>
        <v>0</v>
      </c>
      <c r="AAU129" s="21"/>
      <c r="AAV129" s="21">
        <f t="shared" si="1703"/>
        <v>0</v>
      </c>
      <c r="AAW129" s="21"/>
      <c r="AAX129" s="21">
        <f t="shared" si="1703"/>
        <v>0</v>
      </c>
      <c r="AAY129" s="21"/>
      <c r="AAZ129" s="21">
        <f t="shared" si="1704"/>
        <v>0</v>
      </c>
      <c r="ABA129" s="21"/>
      <c r="ABB129" s="21">
        <f t="shared" si="1704"/>
        <v>0</v>
      </c>
      <c r="ABC129" s="21"/>
      <c r="ABD129" s="21">
        <f t="shared" si="1705"/>
        <v>0</v>
      </c>
      <c r="ABE129" s="21"/>
      <c r="ABF129" s="21">
        <f t="shared" si="1705"/>
        <v>0</v>
      </c>
      <c r="ABG129" s="21"/>
      <c r="ABH129" s="21">
        <f t="shared" si="1706"/>
        <v>0</v>
      </c>
      <c r="ABI129" s="21"/>
      <c r="ABJ129" s="21">
        <f t="shared" si="1706"/>
        <v>0</v>
      </c>
      <c r="ABK129" s="21"/>
      <c r="ABL129" s="21">
        <f t="shared" si="1707"/>
        <v>0</v>
      </c>
      <c r="ABM129" s="21"/>
      <c r="ABN129" s="21">
        <f t="shared" si="1707"/>
        <v>0</v>
      </c>
      <c r="ABO129" s="21"/>
      <c r="ABP129" s="21">
        <f t="shared" si="1708"/>
        <v>0</v>
      </c>
      <c r="ABQ129" s="21"/>
      <c r="ABR129" s="21">
        <f t="shared" si="1708"/>
        <v>0</v>
      </c>
      <c r="ABS129" s="21"/>
      <c r="ABT129" s="21">
        <f t="shared" si="1709"/>
        <v>0</v>
      </c>
      <c r="ABU129" s="21"/>
      <c r="ABV129" s="21">
        <f t="shared" si="1709"/>
        <v>0</v>
      </c>
      <c r="ABW129" s="21"/>
      <c r="ABX129" s="21">
        <f t="shared" si="1710"/>
        <v>0</v>
      </c>
      <c r="ABY129" s="21"/>
      <c r="ABZ129" s="21">
        <f t="shared" si="1710"/>
        <v>0</v>
      </c>
      <c r="ACA129" s="21"/>
      <c r="ACB129" s="21">
        <f t="shared" si="1711"/>
        <v>0</v>
      </c>
      <c r="ACC129" s="21"/>
      <c r="ACD129" s="21">
        <f t="shared" si="1711"/>
        <v>0</v>
      </c>
      <c r="ACE129" s="21"/>
      <c r="ACF129" s="21">
        <f t="shared" si="1712"/>
        <v>0</v>
      </c>
      <c r="ACG129" s="21"/>
      <c r="ACH129" s="21">
        <f t="shared" si="1712"/>
        <v>0</v>
      </c>
      <c r="ACI129" s="21"/>
      <c r="ACJ129" s="21">
        <f t="shared" si="1713"/>
        <v>0</v>
      </c>
      <c r="ACK129" s="21"/>
      <c r="ACL129" s="21">
        <f t="shared" si="1713"/>
        <v>0</v>
      </c>
      <c r="ACM129" s="21"/>
      <c r="ACN129" s="21">
        <f t="shared" si="1714"/>
        <v>0</v>
      </c>
      <c r="ACO129" s="21"/>
      <c r="ACP129" s="21">
        <f t="shared" si="1714"/>
        <v>0</v>
      </c>
      <c r="ACQ129" s="21"/>
      <c r="ACR129" s="21">
        <f t="shared" si="1715"/>
        <v>0</v>
      </c>
      <c r="ACS129" s="21"/>
      <c r="ACT129" s="21">
        <f t="shared" si="1715"/>
        <v>0</v>
      </c>
      <c r="ACU129" s="21"/>
      <c r="ACV129" s="21">
        <f t="shared" si="1716"/>
        <v>0</v>
      </c>
      <c r="ACW129" s="21"/>
      <c r="ACX129" s="21">
        <f t="shared" si="1716"/>
        <v>0</v>
      </c>
      <c r="ACY129" s="21"/>
      <c r="ACZ129" s="21">
        <f t="shared" si="1717"/>
        <v>0</v>
      </c>
      <c r="ADA129" s="21"/>
      <c r="ADB129" s="21">
        <f t="shared" si="1717"/>
        <v>0</v>
      </c>
      <c r="ADC129" s="21"/>
      <c r="ADD129" s="21">
        <f t="shared" si="1718"/>
        <v>0</v>
      </c>
      <c r="ADE129" s="21"/>
      <c r="ADF129" s="21">
        <f t="shared" si="1718"/>
        <v>0</v>
      </c>
      <c r="ADG129" s="21"/>
      <c r="ADH129" s="21">
        <f t="shared" si="1719"/>
        <v>0</v>
      </c>
      <c r="ADI129" s="21"/>
      <c r="ADJ129" s="21">
        <f t="shared" si="1719"/>
        <v>0</v>
      </c>
      <c r="ADK129" s="21"/>
      <c r="ADL129" s="21">
        <f t="shared" si="1720"/>
        <v>0</v>
      </c>
      <c r="ADM129" s="21"/>
      <c r="ADN129" s="21">
        <f t="shared" si="1720"/>
        <v>0</v>
      </c>
      <c r="ADO129" s="21"/>
      <c r="ADP129" s="21">
        <f t="shared" si="1720"/>
        <v>0</v>
      </c>
      <c r="ADQ129" s="21"/>
      <c r="ADR129" s="21">
        <f t="shared" si="1720"/>
        <v>0</v>
      </c>
      <c r="ADS129" s="21"/>
      <c r="ADT129" s="21">
        <f t="shared" si="1720"/>
        <v>0</v>
      </c>
      <c r="ADU129" s="21"/>
      <c r="ADV129" s="21">
        <f t="shared" si="1721"/>
        <v>0</v>
      </c>
      <c r="ADW129" s="21"/>
      <c r="ADX129" s="21">
        <f t="shared" si="1721"/>
        <v>0</v>
      </c>
      <c r="ADY129" s="21"/>
      <c r="ADZ129" s="21">
        <f t="shared" si="1721"/>
        <v>0</v>
      </c>
      <c r="AEA129" s="21"/>
      <c r="AEB129" s="21">
        <f t="shared" si="1721"/>
        <v>0</v>
      </c>
      <c r="AEC129" s="21"/>
      <c r="AED129" s="21">
        <f t="shared" si="1722"/>
        <v>0</v>
      </c>
      <c r="AEE129" s="21"/>
      <c r="AEF129" s="21">
        <f t="shared" si="1722"/>
        <v>0</v>
      </c>
      <c r="AEG129" s="21"/>
      <c r="AEH129" s="21">
        <f t="shared" si="1722"/>
        <v>0</v>
      </c>
      <c r="AEI129" s="21"/>
      <c r="AEJ129" s="21">
        <f t="shared" si="1722"/>
        <v>0</v>
      </c>
      <c r="AEK129" s="21"/>
      <c r="AEL129" s="21">
        <f t="shared" si="1722"/>
        <v>0</v>
      </c>
      <c r="AEM129" s="21"/>
      <c r="AEN129" s="21">
        <f t="shared" si="1723"/>
        <v>0</v>
      </c>
      <c r="AEO129" s="21"/>
      <c r="AEP129" s="21">
        <f t="shared" si="1723"/>
        <v>0</v>
      </c>
      <c r="AEQ129" s="21"/>
      <c r="AER129" s="21">
        <f t="shared" si="1723"/>
        <v>0</v>
      </c>
      <c r="AES129" s="21"/>
      <c r="AET129" s="21">
        <f t="shared" si="1723"/>
        <v>0</v>
      </c>
      <c r="AEU129" s="21"/>
      <c r="AEV129" s="21">
        <f t="shared" si="1724"/>
        <v>0</v>
      </c>
      <c r="AEW129" s="21"/>
      <c r="AEX129" s="21">
        <f t="shared" si="1724"/>
        <v>0</v>
      </c>
      <c r="AEY129" s="21"/>
      <c r="AEZ129" s="21">
        <f t="shared" si="1724"/>
        <v>0</v>
      </c>
      <c r="AFA129" s="21"/>
      <c r="AFB129" s="21">
        <f t="shared" si="1724"/>
        <v>0</v>
      </c>
      <c r="AFC129" s="21"/>
      <c r="AFD129" s="21">
        <f t="shared" si="1724"/>
        <v>0</v>
      </c>
      <c r="AFE129" s="21"/>
      <c r="AFF129" s="21">
        <f t="shared" si="1725"/>
        <v>0</v>
      </c>
      <c r="AFG129" s="21"/>
      <c r="AFH129" s="21">
        <f t="shared" si="1725"/>
        <v>0</v>
      </c>
      <c r="AFI129" s="21"/>
      <c r="AFJ129" s="21">
        <f t="shared" si="1725"/>
        <v>0</v>
      </c>
      <c r="AFK129" s="21"/>
      <c r="AFL129" s="21">
        <f t="shared" si="1725"/>
        <v>0</v>
      </c>
      <c r="AFM129" s="21"/>
      <c r="AFN129" s="21">
        <f t="shared" si="1726"/>
        <v>0</v>
      </c>
      <c r="AFO129" s="21"/>
      <c r="AFP129" s="21">
        <f t="shared" si="1726"/>
        <v>0</v>
      </c>
      <c r="AFQ129" s="21"/>
      <c r="AFR129" s="21">
        <f t="shared" si="1726"/>
        <v>0</v>
      </c>
      <c r="AFS129" s="21"/>
      <c r="AFT129" s="21">
        <f t="shared" si="1726"/>
        <v>0</v>
      </c>
      <c r="AFU129" s="21"/>
      <c r="AFV129" s="21">
        <f t="shared" si="1726"/>
        <v>0</v>
      </c>
      <c r="AFW129" s="21"/>
      <c r="AFX129" s="21">
        <f t="shared" si="1727"/>
        <v>0</v>
      </c>
      <c r="AFY129" s="21"/>
      <c r="AFZ129" s="21">
        <f t="shared" si="1727"/>
        <v>0</v>
      </c>
      <c r="AGA129" s="21"/>
      <c r="AGB129" s="21">
        <f t="shared" si="1727"/>
        <v>0</v>
      </c>
      <c r="AGC129" s="21"/>
      <c r="AGD129" s="21">
        <f t="shared" si="1727"/>
        <v>0</v>
      </c>
      <c r="AGE129" s="21"/>
      <c r="AGF129" s="21">
        <f t="shared" si="1728"/>
        <v>0</v>
      </c>
      <c r="AGG129" s="21"/>
      <c r="AGH129" s="21">
        <f t="shared" si="1728"/>
        <v>0</v>
      </c>
      <c r="AGI129" s="21"/>
      <c r="AGJ129" s="21">
        <f t="shared" si="1728"/>
        <v>0</v>
      </c>
      <c r="AGK129" s="21"/>
      <c r="AGL129" s="21">
        <f t="shared" si="1728"/>
        <v>0</v>
      </c>
      <c r="AGM129" s="21"/>
      <c r="AGN129" s="21">
        <f t="shared" si="1728"/>
        <v>0</v>
      </c>
      <c r="AGO129" s="21"/>
      <c r="AGP129" s="21">
        <f t="shared" si="1729"/>
        <v>0</v>
      </c>
      <c r="AGQ129" s="21"/>
      <c r="AGR129" s="21">
        <f t="shared" si="1729"/>
        <v>0</v>
      </c>
      <c r="AGS129" s="21"/>
      <c r="AGT129" s="21">
        <f t="shared" si="1729"/>
        <v>0</v>
      </c>
      <c r="AGU129" s="21"/>
      <c r="AGV129" s="21">
        <f t="shared" si="1729"/>
        <v>0</v>
      </c>
      <c r="AGW129" s="21"/>
      <c r="AGX129" s="21">
        <f t="shared" si="1730"/>
        <v>0</v>
      </c>
      <c r="AGY129" s="21"/>
      <c r="AGZ129" s="21">
        <f t="shared" si="1730"/>
        <v>0</v>
      </c>
      <c r="AHA129" s="21"/>
      <c r="AHB129" s="21">
        <f t="shared" si="1730"/>
        <v>0</v>
      </c>
      <c r="AHC129" s="21"/>
      <c r="AHD129" s="21">
        <f t="shared" si="1730"/>
        <v>0</v>
      </c>
      <c r="AHE129" s="21"/>
      <c r="AHF129" s="21">
        <f t="shared" si="1730"/>
        <v>0</v>
      </c>
      <c r="AHG129" s="21"/>
      <c r="AHH129" s="21">
        <f t="shared" si="1731"/>
        <v>0</v>
      </c>
      <c r="AHI129" s="21"/>
      <c r="AHJ129" s="21">
        <f t="shared" si="1731"/>
        <v>0</v>
      </c>
      <c r="AHK129" s="21"/>
      <c r="AHL129" s="21">
        <f t="shared" si="1731"/>
        <v>0</v>
      </c>
      <c r="AHM129" s="21"/>
      <c r="AHN129" s="21">
        <f t="shared" si="1731"/>
        <v>0</v>
      </c>
      <c r="AHO129" s="21"/>
      <c r="AHP129" s="21">
        <f t="shared" si="1732"/>
        <v>0</v>
      </c>
      <c r="AHQ129" s="21"/>
      <c r="AHR129" s="21">
        <f t="shared" si="1732"/>
        <v>0</v>
      </c>
      <c r="AHS129" s="21"/>
      <c r="AHT129" s="21">
        <f t="shared" si="1732"/>
        <v>0</v>
      </c>
      <c r="AHU129" s="21"/>
      <c r="AHV129" s="21">
        <f t="shared" si="1732"/>
        <v>0</v>
      </c>
      <c r="AHW129" s="21"/>
      <c r="AHX129" s="21">
        <f t="shared" si="1732"/>
        <v>0</v>
      </c>
      <c r="AHY129" s="21"/>
      <c r="AHZ129" s="21">
        <f t="shared" si="1733"/>
        <v>0</v>
      </c>
      <c r="AIA129" s="21"/>
      <c r="AIB129" s="21">
        <f t="shared" si="1733"/>
        <v>0</v>
      </c>
      <c r="AIC129" s="21"/>
      <c r="AID129" s="21">
        <f t="shared" si="1733"/>
        <v>0</v>
      </c>
      <c r="AIE129" s="21"/>
      <c r="AIF129" s="21">
        <f t="shared" si="1733"/>
        <v>0</v>
      </c>
      <c r="AIG129" s="21"/>
      <c r="AIH129" s="21">
        <f t="shared" si="1734"/>
        <v>0</v>
      </c>
      <c r="AII129" s="21"/>
      <c r="AIJ129" s="21">
        <f t="shared" si="1734"/>
        <v>0</v>
      </c>
      <c r="AIK129" s="21"/>
      <c r="AIL129" s="21">
        <f t="shared" si="1734"/>
        <v>0</v>
      </c>
      <c r="AIM129" s="21"/>
      <c r="AIN129" s="21">
        <f t="shared" si="1734"/>
        <v>0</v>
      </c>
      <c r="AIO129" s="21"/>
      <c r="AIP129" s="21">
        <f t="shared" si="1734"/>
        <v>0</v>
      </c>
      <c r="AIQ129" s="21"/>
      <c r="AIR129" s="21">
        <f t="shared" si="1735"/>
        <v>0</v>
      </c>
      <c r="AIS129" s="21"/>
      <c r="AIT129" s="21">
        <f t="shared" si="1735"/>
        <v>0</v>
      </c>
      <c r="AIU129" s="21"/>
      <c r="AIV129" s="21">
        <f t="shared" si="1735"/>
        <v>0</v>
      </c>
      <c r="AIW129" s="21"/>
      <c r="AIX129" s="21">
        <f t="shared" si="1735"/>
        <v>0</v>
      </c>
      <c r="AIY129" s="21"/>
      <c r="AIZ129" s="21">
        <f t="shared" si="1689"/>
        <v>0</v>
      </c>
      <c r="AJA129" s="21"/>
    </row>
    <row r="130" spans="2:937" ht="13.5" customHeight="1" x14ac:dyDescent="0.25">
      <c r="B130" s="31">
        <v>125</v>
      </c>
      <c r="C130" s="192" t="s">
        <v>209</v>
      </c>
      <c r="D130" s="67" t="s">
        <v>182</v>
      </c>
      <c r="E130" s="194" t="s">
        <v>392</v>
      </c>
      <c r="F130" s="194" t="str">
        <f>_xlfn.XLOOKUP(D130,'WTG PH-III'!$D$5:$D$198,'WTG PH-III'!$B$5:$B$198,0,0,1)</f>
        <v>PSS-14</v>
      </c>
      <c r="G130" s="22" t="s">
        <v>537</v>
      </c>
      <c r="H130" s="22" t="s">
        <v>541</v>
      </c>
      <c r="I130" s="61">
        <v>12</v>
      </c>
      <c r="J130" s="21">
        <v>253</v>
      </c>
      <c r="K130" s="21">
        <f t="shared" si="1458"/>
        <v>253.00000000000006</v>
      </c>
      <c r="L130" s="21">
        <f t="shared" si="1459"/>
        <v>253</v>
      </c>
      <c r="M130" s="21">
        <f t="shared" si="1460"/>
        <v>0</v>
      </c>
      <c r="N130" s="95">
        <f>VLOOKUP(D130,'WTG PH-III'!$D$5:$U$198,17,0)</f>
        <v>45798</v>
      </c>
      <c r="O130" s="95">
        <f>VLOOKUP(D130,'WTG PH-III'!$D$5:$U$198,18,0)</f>
        <v>45807</v>
      </c>
      <c r="P130" s="21">
        <f t="shared" si="1461"/>
        <v>0</v>
      </c>
      <c r="Q130" s="21"/>
      <c r="R130" s="21">
        <f t="shared" si="1462"/>
        <v>0</v>
      </c>
      <c r="S130" s="21"/>
      <c r="T130" s="21">
        <f t="shared" si="1463"/>
        <v>0</v>
      </c>
      <c r="U130" s="21"/>
      <c r="V130" s="21">
        <f t="shared" si="1464"/>
        <v>0</v>
      </c>
      <c r="W130" s="21"/>
      <c r="X130" s="21">
        <f t="shared" si="1465"/>
        <v>0</v>
      </c>
      <c r="Y130" s="21"/>
      <c r="Z130" s="21">
        <f t="shared" si="1466"/>
        <v>0</v>
      </c>
      <c r="AA130" s="21"/>
      <c r="AB130" s="21">
        <f t="shared" si="1467"/>
        <v>0</v>
      </c>
      <c r="AC130" s="21"/>
      <c r="AD130" s="21">
        <f t="shared" si="1468"/>
        <v>0</v>
      </c>
      <c r="AE130" s="21"/>
      <c r="AF130" s="21">
        <f t="shared" si="1469"/>
        <v>0</v>
      </c>
      <c r="AG130" s="21"/>
      <c r="AH130" s="21">
        <f t="shared" si="1470"/>
        <v>0</v>
      </c>
      <c r="AI130" s="21"/>
      <c r="AJ130" s="21">
        <f t="shared" si="1471"/>
        <v>0</v>
      </c>
      <c r="AK130" s="21"/>
      <c r="AL130" s="21">
        <f t="shared" si="1472"/>
        <v>0</v>
      </c>
      <c r="AM130" s="21"/>
      <c r="AN130" s="21">
        <f t="shared" si="1473"/>
        <v>0</v>
      </c>
      <c r="AO130" s="21"/>
      <c r="AP130" s="21">
        <f t="shared" si="1474"/>
        <v>0</v>
      </c>
      <c r="AQ130" s="21"/>
      <c r="AR130" s="21">
        <f t="shared" si="1475"/>
        <v>0</v>
      </c>
      <c r="AS130" s="21"/>
      <c r="AT130" s="21">
        <f t="shared" si="1476"/>
        <v>0</v>
      </c>
      <c r="AU130" s="21"/>
      <c r="AV130" s="21">
        <f t="shared" si="1477"/>
        <v>0</v>
      </c>
      <c r="AW130" s="21"/>
      <c r="AX130" s="21">
        <f t="shared" si="1478"/>
        <v>0</v>
      </c>
      <c r="AY130" s="21"/>
      <c r="AZ130" s="21">
        <f t="shared" si="1479"/>
        <v>0</v>
      </c>
      <c r="BA130" s="21"/>
      <c r="BB130" s="21">
        <f t="shared" si="1480"/>
        <v>0</v>
      </c>
      <c r="BC130" s="21"/>
      <c r="BD130" s="21">
        <f t="shared" si="1481"/>
        <v>0</v>
      </c>
      <c r="BE130" s="21"/>
      <c r="BF130" s="21">
        <f t="shared" si="1482"/>
        <v>0</v>
      </c>
      <c r="BG130" s="21"/>
      <c r="BH130" s="21">
        <f t="shared" si="1483"/>
        <v>0</v>
      </c>
      <c r="BI130" s="21"/>
      <c r="BJ130" s="21">
        <f t="shared" si="1484"/>
        <v>0</v>
      </c>
      <c r="BK130" s="21"/>
      <c r="BL130" s="21">
        <f t="shared" si="1485"/>
        <v>0</v>
      </c>
      <c r="BM130" s="21"/>
      <c r="BN130" s="21">
        <f t="shared" si="1486"/>
        <v>0</v>
      </c>
      <c r="BO130" s="21"/>
      <c r="BP130" s="21">
        <f t="shared" si="1487"/>
        <v>0</v>
      </c>
      <c r="BQ130" s="21"/>
      <c r="BR130" s="21">
        <f t="shared" si="1488"/>
        <v>0</v>
      </c>
      <c r="BS130" s="21"/>
      <c r="BT130" s="21">
        <f t="shared" si="1489"/>
        <v>0</v>
      </c>
      <c r="BU130" s="21"/>
      <c r="BV130" s="21">
        <f t="shared" si="1490"/>
        <v>0</v>
      </c>
      <c r="BW130" s="21"/>
      <c r="BX130" s="21">
        <f t="shared" si="1491"/>
        <v>0</v>
      </c>
      <c r="BY130" s="21"/>
      <c r="BZ130" s="21">
        <f t="shared" si="1492"/>
        <v>0</v>
      </c>
      <c r="CA130" s="21"/>
      <c r="CB130" s="21">
        <f t="shared" si="1493"/>
        <v>0</v>
      </c>
      <c r="CC130" s="21"/>
      <c r="CD130" s="21">
        <f t="shared" si="1494"/>
        <v>0</v>
      </c>
      <c r="CE130" s="21"/>
      <c r="CF130" s="21">
        <f t="shared" si="1495"/>
        <v>0</v>
      </c>
      <c r="CG130" s="21"/>
      <c r="CH130" s="21">
        <f t="shared" si="1496"/>
        <v>0</v>
      </c>
      <c r="CI130" s="21"/>
      <c r="CJ130" s="21">
        <f t="shared" si="1497"/>
        <v>0</v>
      </c>
      <c r="CK130" s="21"/>
      <c r="CL130" s="21">
        <f t="shared" si="1498"/>
        <v>0</v>
      </c>
      <c r="CM130" s="21"/>
      <c r="CN130" s="21">
        <f t="shared" si="1499"/>
        <v>0</v>
      </c>
      <c r="CO130" s="21"/>
      <c r="CP130" s="21">
        <f t="shared" si="1500"/>
        <v>0</v>
      </c>
      <c r="CQ130" s="21"/>
      <c r="CR130" s="21">
        <f t="shared" si="1501"/>
        <v>0</v>
      </c>
      <c r="CS130" s="21"/>
      <c r="CT130" s="21">
        <f t="shared" si="1502"/>
        <v>0</v>
      </c>
      <c r="CU130" s="21"/>
      <c r="CV130" s="21">
        <f t="shared" si="1503"/>
        <v>0</v>
      </c>
      <c r="CW130" s="21"/>
      <c r="CX130" s="21">
        <f t="shared" si="1504"/>
        <v>0</v>
      </c>
      <c r="CY130" s="21"/>
      <c r="CZ130" s="21">
        <f t="shared" si="1505"/>
        <v>0</v>
      </c>
      <c r="DA130" s="21"/>
      <c r="DB130" s="21">
        <f t="shared" si="1506"/>
        <v>0</v>
      </c>
      <c r="DC130" s="21"/>
      <c r="DD130" s="21">
        <f t="shared" si="1507"/>
        <v>0</v>
      </c>
      <c r="DE130" s="21"/>
      <c r="DF130" s="21">
        <f t="shared" si="1508"/>
        <v>0</v>
      </c>
      <c r="DG130" s="21"/>
      <c r="DH130" s="21">
        <f t="shared" si="1509"/>
        <v>0</v>
      </c>
      <c r="DI130" s="21"/>
      <c r="DJ130" s="21">
        <f t="shared" si="1510"/>
        <v>0</v>
      </c>
      <c r="DK130" s="21"/>
      <c r="DL130" s="21">
        <f t="shared" si="1511"/>
        <v>0</v>
      </c>
      <c r="DM130" s="21"/>
      <c r="DN130" s="21">
        <f t="shared" si="1512"/>
        <v>0</v>
      </c>
      <c r="DO130" s="21"/>
      <c r="DP130" s="21">
        <f t="shared" si="1513"/>
        <v>0</v>
      </c>
      <c r="DQ130" s="21"/>
      <c r="DR130" s="21">
        <f t="shared" si="1514"/>
        <v>0</v>
      </c>
      <c r="DS130" s="21"/>
      <c r="DT130" s="21">
        <f t="shared" si="1515"/>
        <v>0</v>
      </c>
      <c r="DU130" s="21"/>
      <c r="DV130" s="21">
        <f t="shared" si="1516"/>
        <v>0</v>
      </c>
      <c r="DW130" s="21"/>
      <c r="DX130" s="21">
        <f t="shared" si="1517"/>
        <v>0</v>
      </c>
      <c r="DY130" s="21"/>
      <c r="DZ130" s="21">
        <f t="shared" si="1518"/>
        <v>0</v>
      </c>
      <c r="EA130" s="21"/>
      <c r="EB130" s="21">
        <f t="shared" si="1519"/>
        <v>0</v>
      </c>
      <c r="EC130" s="21"/>
      <c r="ED130" s="21">
        <f t="shared" si="1520"/>
        <v>0</v>
      </c>
      <c r="EE130" s="21"/>
      <c r="EF130" s="21">
        <f t="shared" si="1521"/>
        <v>0</v>
      </c>
      <c r="EG130" s="21"/>
      <c r="EH130" s="21">
        <f t="shared" si="1522"/>
        <v>0</v>
      </c>
      <c r="EI130" s="21"/>
      <c r="EJ130" s="21">
        <f t="shared" si="1523"/>
        <v>0</v>
      </c>
      <c r="EK130" s="21"/>
      <c r="EL130" s="21">
        <f t="shared" si="1524"/>
        <v>0</v>
      </c>
      <c r="EM130" s="21"/>
      <c r="EN130" s="21">
        <f t="shared" si="1525"/>
        <v>0</v>
      </c>
      <c r="EO130" s="21"/>
      <c r="EP130" s="21">
        <f t="shared" si="1526"/>
        <v>0</v>
      </c>
      <c r="EQ130" s="21"/>
      <c r="ER130" s="21">
        <f t="shared" si="1527"/>
        <v>0</v>
      </c>
      <c r="ES130" s="21"/>
      <c r="ET130" s="21">
        <f t="shared" si="1528"/>
        <v>0</v>
      </c>
      <c r="EU130" s="21"/>
      <c r="EV130" s="21">
        <f t="shared" si="1529"/>
        <v>0</v>
      </c>
      <c r="EW130" s="21"/>
      <c r="EX130" s="21">
        <f t="shared" si="1530"/>
        <v>0</v>
      </c>
      <c r="EY130" s="21"/>
      <c r="EZ130" s="21">
        <f t="shared" si="1531"/>
        <v>0</v>
      </c>
      <c r="FA130" s="21"/>
      <c r="FB130" s="21">
        <f t="shared" si="1532"/>
        <v>0</v>
      </c>
      <c r="FC130" s="21"/>
      <c r="FD130" s="21">
        <f t="shared" si="1533"/>
        <v>0</v>
      </c>
      <c r="FE130" s="21"/>
      <c r="FF130" s="21">
        <f t="shared" si="1534"/>
        <v>0</v>
      </c>
      <c r="FG130" s="21"/>
      <c r="FH130" s="21">
        <f t="shared" si="1535"/>
        <v>0</v>
      </c>
      <c r="FI130" s="21"/>
      <c r="FJ130" s="21">
        <f t="shared" si="1536"/>
        <v>0</v>
      </c>
      <c r="FK130" s="21"/>
      <c r="FL130" s="21">
        <f t="shared" si="1537"/>
        <v>0</v>
      </c>
      <c r="FM130" s="21"/>
      <c r="FN130" s="21">
        <f t="shared" si="1538"/>
        <v>0</v>
      </c>
      <c r="FO130" s="21"/>
      <c r="FP130" s="21">
        <f t="shared" si="1539"/>
        <v>0</v>
      </c>
      <c r="FQ130" s="21"/>
      <c r="FR130" s="21">
        <f t="shared" si="1540"/>
        <v>0</v>
      </c>
      <c r="FS130" s="21"/>
      <c r="FT130" s="21">
        <f t="shared" si="1541"/>
        <v>0</v>
      </c>
      <c r="FU130" s="21"/>
      <c r="FV130" s="21">
        <f t="shared" si="1542"/>
        <v>0</v>
      </c>
      <c r="FW130" s="21"/>
      <c r="FX130" s="21">
        <f t="shared" si="1543"/>
        <v>0</v>
      </c>
      <c r="FY130" s="21"/>
      <c r="FZ130" s="21">
        <f t="shared" si="1544"/>
        <v>0</v>
      </c>
      <c r="GA130" s="21"/>
      <c r="GB130" s="21">
        <f t="shared" si="1545"/>
        <v>0</v>
      </c>
      <c r="GC130" s="21"/>
      <c r="GD130" s="21">
        <f t="shared" si="1546"/>
        <v>0</v>
      </c>
      <c r="GE130" s="21"/>
      <c r="GF130" s="21">
        <f t="shared" si="1547"/>
        <v>0</v>
      </c>
      <c r="GG130" s="21"/>
      <c r="GH130" s="21">
        <f t="shared" si="1548"/>
        <v>0</v>
      </c>
      <c r="GI130" s="21"/>
      <c r="GJ130" s="21">
        <f t="shared" si="1549"/>
        <v>0</v>
      </c>
      <c r="GK130" s="21"/>
      <c r="GL130" s="21">
        <f t="shared" si="1550"/>
        <v>0</v>
      </c>
      <c r="GM130" s="21"/>
      <c r="GN130" s="21">
        <f t="shared" si="1551"/>
        <v>0</v>
      </c>
      <c r="GO130" s="21"/>
      <c r="GP130" s="21">
        <f t="shared" si="1552"/>
        <v>0</v>
      </c>
      <c r="GQ130" s="21"/>
      <c r="GR130" s="21">
        <f t="shared" si="1553"/>
        <v>0</v>
      </c>
      <c r="GS130" s="21"/>
      <c r="GT130" s="21">
        <f t="shared" si="1554"/>
        <v>0</v>
      </c>
      <c r="GU130" s="21"/>
      <c r="GV130" s="21">
        <f t="shared" si="1555"/>
        <v>0</v>
      </c>
      <c r="GW130" s="21"/>
      <c r="GX130" s="21">
        <f t="shared" si="1556"/>
        <v>0</v>
      </c>
      <c r="GY130" s="21"/>
      <c r="GZ130" s="21">
        <f t="shared" si="1557"/>
        <v>0</v>
      </c>
      <c r="HA130" s="21"/>
      <c r="HB130" s="21">
        <f t="shared" si="1558"/>
        <v>0</v>
      </c>
      <c r="HC130" s="21"/>
      <c r="HD130" s="21">
        <f t="shared" si="1559"/>
        <v>0</v>
      </c>
      <c r="HE130" s="21"/>
      <c r="HF130" s="21">
        <f t="shared" si="1560"/>
        <v>0</v>
      </c>
      <c r="HG130" s="21"/>
      <c r="HH130" s="21">
        <f t="shared" si="1561"/>
        <v>0</v>
      </c>
      <c r="HI130" s="21"/>
      <c r="HJ130" s="21">
        <f t="shared" si="1562"/>
        <v>0</v>
      </c>
      <c r="HK130" s="21"/>
      <c r="HL130" s="21">
        <f t="shared" si="1563"/>
        <v>0</v>
      </c>
      <c r="HM130" s="21"/>
      <c r="HN130" s="21">
        <f t="shared" si="1564"/>
        <v>0</v>
      </c>
      <c r="HO130" s="21"/>
      <c r="HP130" s="21">
        <f t="shared" si="1565"/>
        <v>0</v>
      </c>
      <c r="HQ130" s="21"/>
      <c r="HR130" s="21">
        <f t="shared" si="1566"/>
        <v>0</v>
      </c>
      <c r="HS130" s="21"/>
      <c r="HT130" s="21">
        <f t="shared" si="1567"/>
        <v>0</v>
      </c>
      <c r="HU130" s="21"/>
      <c r="HV130" s="21">
        <f t="shared" si="1568"/>
        <v>0</v>
      </c>
      <c r="HW130" s="21"/>
      <c r="HX130" s="21">
        <f t="shared" si="1569"/>
        <v>0</v>
      </c>
      <c r="HY130" s="21"/>
      <c r="HZ130" s="21">
        <f t="shared" si="1570"/>
        <v>0</v>
      </c>
      <c r="IA130" s="21"/>
      <c r="IB130" s="21">
        <f t="shared" si="1571"/>
        <v>0</v>
      </c>
      <c r="IC130" s="21"/>
      <c r="ID130" s="21">
        <f t="shared" si="1572"/>
        <v>0</v>
      </c>
      <c r="IE130" s="21"/>
      <c r="IF130" s="21">
        <f t="shared" si="1573"/>
        <v>0</v>
      </c>
      <c r="IG130" s="21"/>
      <c r="IH130" s="21">
        <f t="shared" si="1574"/>
        <v>0</v>
      </c>
      <c r="II130" s="21"/>
      <c r="IJ130" s="21">
        <f t="shared" si="1575"/>
        <v>0</v>
      </c>
      <c r="IK130" s="21"/>
      <c r="IL130" s="21">
        <f t="shared" si="1576"/>
        <v>0</v>
      </c>
      <c r="IM130" s="21"/>
      <c r="IN130" s="21">
        <f t="shared" si="1577"/>
        <v>0</v>
      </c>
      <c r="IO130" s="21"/>
      <c r="IP130" s="21">
        <f t="shared" si="1578"/>
        <v>0</v>
      </c>
      <c r="IQ130" s="21"/>
      <c r="IR130" s="21">
        <f t="shared" si="1579"/>
        <v>0</v>
      </c>
      <c r="IS130" s="21"/>
      <c r="IT130" s="21">
        <f t="shared" si="1580"/>
        <v>0</v>
      </c>
      <c r="IU130" s="21"/>
      <c r="IV130" s="21">
        <f t="shared" si="1581"/>
        <v>0</v>
      </c>
      <c r="IW130" s="21"/>
      <c r="IX130" s="21">
        <f t="shared" si="1582"/>
        <v>0</v>
      </c>
      <c r="IY130" s="21"/>
      <c r="IZ130" s="21">
        <f t="shared" si="1583"/>
        <v>0</v>
      </c>
      <c r="JA130" s="21"/>
      <c r="JB130" s="21">
        <f t="shared" si="1584"/>
        <v>0</v>
      </c>
      <c r="JC130" s="21"/>
      <c r="JD130" s="21">
        <f t="shared" si="1585"/>
        <v>0</v>
      </c>
      <c r="JE130" s="21"/>
      <c r="JF130" s="21">
        <f t="shared" si="1586"/>
        <v>0</v>
      </c>
      <c r="JG130" s="21"/>
      <c r="JH130" s="21">
        <f t="shared" si="1587"/>
        <v>0</v>
      </c>
      <c r="JI130" s="21"/>
      <c r="JJ130" s="21">
        <f t="shared" si="1588"/>
        <v>0</v>
      </c>
      <c r="JK130" s="21"/>
      <c r="JL130" s="21">
        <f t="shared" si="1589"/>
        <v>0</v>
      </c>
      <c r="JM130" s="21"/>
      <c r="JN130" s="21">
        <f t="shared" si="1590"/>
        <v>0</v>
      </c>
      <c r="JO130" s="21"/>
      <c r="JP130" s="21">
        <f t="shared" si="1591"/>
        <v>0</v>
      </c>
      <c r="JQ130" s="21"/>
      <c r="JR130" s="21">
        <f t="shared" si="1592"/>
        <v>0</v>
      </c>
      <c r="JS130" s="21"/>
      <c r="JT130" s="21">
        <f t="shared" si="1593"/>
        <v>0</v>
      </c>
      <c r="JU130" s="21"/>
      <c r="JV130" s="21">
        <f t="shared" si="1594"/>
        <v>0</v>
      </c>
      <c r="JW130" s="21"/>
      <c r="JX130" s="21">
        <f t="shared" si="1595"/>
        <v>0</v>
      </c>
      <c r="JY130" s="21"/>
      <c r="JZ130" s="21">
        <f t="shared" si="1596"/>
        <v>0</v>
      </c>
      <c r="KA130" s="21"/>
      <c r="KB130" s="21">
        <f t="shared" si="1597"/>
        <v>0</v>
      </c>
      <c r="KC130" s="21"/>
      <c r="KD130" s="21">
        <f t="shared" si="1598"/>
        <v>0</v>
      </c>
      <c r="KE130" s="21"/>
      <c r="KF130" s="21">
        <f t="shared" si="1599"/>
        <v>0</v>
      </c>
      <c r="KG130" s="21"/>
      <c r="KH130" s="21">
        <f t="shared" si="1600"/>
        <v>0</v>
      </c>
      <c r="KI130" s="21"/>
      <c r="KJ130" s="21">
        <f t="shared" si="1601"/>
        <v>0</v>
      </c>
      <c r="KK130" s="21"/>
      <c r="KL130" s="21">
        <f t="shared" si="1602"/>
        <v>0</v>
      </c>
      <c r="KM130" s="21"/>
      <c r="KN130" s="21">
        <f t="shared" si="1603"/>
        <v>0</v>
      </c>
      <c r="KO130" s="21"/>
      <c r="KP130" s="21">
        <f t="shared" si="1604"/>
        <v>0</v>
      </c>
      <c r="KQ130" s="21"/>
      <c r="KR130" s="21">
        <f t="shared" si="1605"/>
        <v>0</v>
      </c>
      <c r="KS130" s="21"/>
      <c r="KT130" s="21">
        <f t="shared" si="1606"/>
        <v>0</v>
      </c>
      <c r="KU130" s="21"/>
      <c r="KV130" s="21">
        <f t="shared" si="1607"/>
        <v>0</v>
      </c>
      <c r="KW130" s="21"/>
      <c r="KX130" s="21">
        <f t="shared" si="1608"/>
        <v>0</v>
      </c>
      <c r="KY130" s="21"/>
      <c r="KZ130" s="21">
        <f t="shared" si="1609"/>
        <v>0</v>
      </c>
      <c r="LA130" s="21"/>
      <c r="LB130" s="21">
        <f t="shared" si="1610"/>
        <v>0</v>
      </c>
      <c r="LC130" s="21"/>
      <c r="LD130" s="21">
        <f t="shared" si="1611"/>
        <v>0</v>
      </c>
      <c r="LE130" s="21"/>
      <c r="LF130" s="21">
        <f t="shared" si="1612"/>
        <v>0</v>
      </c>
      <c r="LG130" s="21"/>
      <c r="LH130" s="21">
        <f t="shared" si="1613"/>
        <v>0</v>
      </c>
      <c r="LI130" s="21"/>
      <c r="LJ130" s="21">
        <f t="shared" si="1614"/>
        <v>0</v>
      </c>
      <c r="LK130" s="21"/>
      <c r="LL130" s="21">
        <f t="shared" si="1615"/>
        <v>25.3</v>
      </c>
      <c r="LM130" s="21"/>
      <c r="LN130" s="21">
        <f t="shared" si="1616"/>
        <v>25.3</v>
      </c>
      <c r="LO130" s="21"/>
      <c r="LP130" s="21">
        <f t="shared" si="1617"/>
        <v>25.3</v>
      </c>
      <c r="LQ130" s="21"/>
      <c r="LR130" s="21">
        <f t="shared" si="1618"/>
        <v>25.3</v>
      </c>
      <c r="LS130" s="21"/>
      <c r="LT130" s="21">
        <f t="shared" si="1619"/>
        <v>25.3</v>
      </c>
      <c r="LU130" s="21"/>
      <c r="LV130" s="21">
        <f t="shared" si="1620"/>
        <v>25.3</v>
      </c>
      <c r="LW130" s="21"/>
      <c r="LX130" s="21">
        <f t="shared" si="1621"/>
        <v>25.3</v>
      </c>
      <c r="LY130" s="21"/>
      <c r="LZ130" s="21">
        <f t="shared" si="1622"/>
        <v>25.3</v>
      </c>
      <c r="MA130" s="21"/>
      <c r="MB130" s="21">
        <f t="shared" si="1623"/>
        <v>25.3</v>
      </c>
      <c r="MC130" s="21"/>
      <c r="MD130" s="21">
        <f t="shared" si="1624"/>
        <v>25.3</v>
      </c>
      <c r="ME130" s="21"/>
      <c r="MF130" s="21">
        <f t="shared" si="1625"/>
        <v>0</v>
      </c>
      <c r="MG130" s="21"/>
      <c r="MH130" s="21">
        <f t="shared" si="1626"/>
        <v>0</v>
      </c>
      <c r="MI130" s="21"/>
      <c r="MJ130" s="21">
        <f t="shared" si="1627"/>
        <v>0</v>
      </c>
      <c r="MK130" s="21"/>
      <c r="ML130" s="21">
        <f t="shared" si="1628"/>
        <v>0</v>
      </c>
      <c r="MM130" s="21"/>
      <c r="MN130" s="21">
        <f t="shared" si="1629"/>
        <v>0</v>
      </c>
      <c r="MO130" s="21"/>
      <c r="MP130" s="21">
        <f t="shared" si="1630"/>
        <v>0</v>
      </c>
      <c r="MQ130" s="21"/>
      <c r="MR130" s="21">
        <f t="shared" si="1631"/>
        <v>0</v>
      </c>
      <c r="MS130" s="21"/>
      <c r="MT130" s="21">
        <f t="shared" si="1632"/>
        <v>0</v>
      </c>
      <c r="MU130" s="21"/>
      <c r="MV130" s="21">
        <f t="shared" si="1633"/>
        <v>0</v>
      </c>
      <c r="MW130" s="21"/>
      <c r="MX130" s="21">
        <f t="shared" si="1634"/>
        <v>0</v>
      </c>
      <c r="MY130" s="21">
        <v>15</v>
      </c>
      <c r="MZ130" s="21">
        <f t="shared" si="1635"/>
        <v>0</v>
      </c>
      <c r="NA130" s="21">
        <v>18</v>
      </c>
      <c r="NB130" s="21">
        <f t="shared" si="1636"/>
        <v>0</v>
      </c>
      <c r="NC130" s="21">
        <v>36</v>
      </c>
      <c r="ND130" s="21">
        <f t="shared" si="1637"/>
        <v>0</v>
      </c>
      <c r="NE130" s="21">
        <v>35</v>
      </c>
      <c r="NF130" s="21">
        <f t="shared" si="1638"/>
        <v>0</v>
      </c>
      <c r="NG130" s="21">
        <v>16</v>
      </c>
      <c r="NH130" s="21">
        <f t="shared" si="1639"/>
        <v>0</v>
      </c>
      <c r="NI130" s="21">
        <v>21</v>
      </c>
      <c r="NJ130" s="21">
        <f t="shared" si="1640"/>
        <v>0</v>
      </c>
      <c r="NK130" s="21">
        <v>33</v>
      </c>
      <c r="NL130" s="21">
        <f t="shared" si="1641"/>
        <v>0</v>
      </c>
      <c r="NM130" s="21">
        <v>32</v>
      </c>
      <c r="NN130" s="21">
        <f t="shared" si="1642"/>
        <v>0</v>
      </c>
      <c r="NO130" s="21">
        <v>32</v>
      </c>
      <c r="NP130" s="21">
        <f t="shared" si="1643"/>
        <v>0</v>
      </c>
      <c r="NQ130" s="21">
        <v>15</v>
      </c>
      <c r="NR130" s="21">
        <f t="shared" si="1644"/>
        <v>0</v>
      </c>
      <c r="NS130" s="21"/>
      <c r="NT130" s="21">
        <f t="shared" si="1645"/>
        <v>0</v>
      </c>
      <c r="NU130" s="21"/>
      <c r="NV130" s="21">
        <f t="shared" si="1646"/>
        <v>0</v>
      </c>
      <c r="NW130" s="21"/>
      <c r="NX130" s="21">
        <f t="shared" si="1647"/>
        <v>0</v>
      </c>
      <c r="NY130" s="21"/>
      <c r="NZ130" s="21">
        <f t="shared" si="1648"/>
        <v>0</v>
      </c>
      <c r="OA130" s="21"/>
      <c r="OB130" s="21">
        <f t="shared" si="1649"/>
        <v>0</v>
      </c>
      <c r="OC130" s="21"/>
      <c r="OD130" s="21">
        <f t="shared" si="1650"/>
        <v>0</v>
      </c>
      <c r="OE130" s="21"/>
      <c r="OF130" s="21">
        <f t="shared" si="1651"/>
        <v>0</v>
      </c>
      <c r="OG130" s="21"/>
      <c r="OH130" s="21">
        <f t="shared" si="1652"/>
        <v>0</v>
      </c>
      <c r="OI130" s="21"/>
      <c r="OJ130" s="21">
        <f t="shared" si="1653"/>
        <v>0</v>
      </c>
      <c r="OK130" s="21"/>
      <c r="OL130" s="21">
        <f t="shared" si="1654"/>
        <v>0</v>
      </c>
      <c r="OM130" s="21"/>
      <c r="ON130" s="21">
        <f t="shared" si="1655"/>
        <v>0</v>
      </c>
      <c r="OO130" s="21"/>
      <c r="OP130" s="21">
        <f t="shared" si="1655"/>
        <v>0</v>
      </c>
      <c r="OQ130" s="21"/>
      <c r="OR130" s="21">
        <f t="shared" si="1655"/>
        <v>0</v>
      </c>
      <c r="OS130" s="21"/>
      <c r="OT130" s="21">
        <f t="shared" si="1655"/>
        <v>0</v>
      </c>
      <c r="OU130" s="21"/>
      <c r="OV130" s="21">
        <f t="shared" si="1655"/>
        <v>0</v>
      </c>
      <c r="OW130" s="21"/>
      <c r="OX130" s="21">
        <f t="shared" si="1655"/>
        <v>0</v>
      </c>
      <c r="OY130" s="21"/>
      <c r="OZ130" s="21">
        <f t="shared" si="1655"/>
        <v>0</v>
      </c>
      <c r="PA130" s="21"/>
      <c r="PB130" s="21">
        <f t="shared" si="1656"/>
        <v>0</v>
      </c>
      <c r="PC130" s="21"/>
      <c r="PD130" s="21">
        <f t="shared" si="1656"/>
        <v>0</v>
      </c>
      <c r="PE130" s="21"/>
      <c r="PF130" s="21">
        <f t="shared" si="1656"/>
        <v>0</v>
      </c>
      <c r="PG130" s="21"/>
      <c r="PH130" s="21">
        <f t="shared" si="1656"/>
        <v>0</v>
      </c>
      <c r="PI130" s="21"/>
      <c r="PJ130" s="21">
        <f t="shared" si="1656"/>
        <v>0</v>
      </c>
      <c r="PK130" s="21"/>
      <c r="PL130" s="21">
        <f t="shared" si="1656"/>
        <v>0</v>
      </c>
      <c r="PM130" s="21"/>
      <c r="PN130" s="21">
        <f t="shared" si="1657"/>
        <v>0</v>
      </c>
      <c r="PO130" s="21"/>
      <c r="PP130" s="21">
        <f t="shared" si="1657"/>
        <v>0</v>
      </c>
      <c r="PQ130" s="21"/>
      <c r="PR130" s="21">
        <f t="shared" si="1657"/>
        <v>0</v>
      </c>
      <c r="PS130" s="21"/>
      <c r="PT130" s="21">
        <f t="shared" si="1657"/>
        <v>0</v>
      </c>
      <c r="PU130" s="21"/>
      <c r="PV130" s="21">
        <f t="shared" si="1657"/>
        <v>0</v>
      </c>
      <c r="PW130" s="21"/>
      <c r="PX130" s="21">
        <f t="shared" si="1657"/>
        <v>0</v>
      </c>
      <c r="PY130" s="21"/>
      <c r="PZ130" s="21">
        <f t="shared" si="1658"/>
        <v>0</v>
      </c>
      <c r="QA130" s="21"/>
      <c r="QB130" s="21">
        <f t="shared" si="1658"/>
        <v>0</v>
      </c>
      <c r="QC130" s="21"/>
      <c r="QD130" s="21">
        <f t="shared" si="1658"/>
        <v>0</v>
      </c>
      <c r="QE130" s="21"/>
      <c r="QF130" s="21">
        <f t="shared" si="1658"/>
        <v>0</v>
      </c>
      <c r="QG130" s="21"/>
      <c r="QH130" s="21">
        <f t="shared" si="1658"/>
        <v>0</v>
      </c>
      <c r="QI130" s="21"/>
      <c r="QJ130" s="21">
        <f t="shared" si="1658"/>
        <v>0</v>
      </c>
      <c r="QK130" s="21"/>
      <c r="QL130" s="21">
        <f t="shared" si="1659"/>
        <v>0</v>
      </c>
      <c r="QM130" s="21"/>
      <c r="QN130" s="21">
        <f t="shared" si="1659"/>
        <v>0</v>
      </c>
      <c r="QO130" s="21"/>
      <c r="QP130" s="21">
        <f t="shared" si="1659"/>
        <v>0</v>
      </c>
      <c r="QQ130" s="21"/>
      <c r="QR130" s="21">
        <f t="shared" si="1659"/>
        <v>0</v>
      </c>
      <c r="QS130" s="21"/>
      <c r="QT130" s="21">
        <f t="shared" si="1659"/>
        <v>0</v>
      </c>
      <c r="QU130" s="21"/>
      <c r="QV130" s="21">
        <f t="shared" si="1659"/>
        <v>0</v>
      </c>
      <c r="QW130" s="21"/>
      <c r="QX130" s="21">
        <f t="shared" si="1660"/>
        <v>0</v>
      </c>
      <c r="QY130" s="21"/>
      <c r="QZ130" s="21">
        <f t="shared" si="1660"/>
        <v>0</v>
      </c>
      <c r="RA130" s="21"/>
      <c r="RB130" s="21">
        <f t="shared" si="1660"/>
        <v>0</v>
      </c>
      <c r="RC130" s="21"/>
      <c r="RD130" s="21">
        <f t="shared" si="1660"/>
        <v>0</v>
      </c>
      <c r="RE130" s="21"/>
      <c r="RF130" s="21">
        <f t="shared" si="1660"/>
        <v>0</v>
      </c>
      <c r="RG130" s="21"/>
      <c r="RH130" s="21">
        <f t="shared" si="1660"/>
        <v>0</v>
      </c>
      <c r="RI130" s="21"/>
      <c r="RJ130" s="21">
        <f t="shared" si="1332"/>
        <v>0</v>
      </c>
      <c r="RK130" s="21"/>
      <c r="RL130" s="21">
        <f t="shared" si="1333"/>
        <v>0</v>
      </c>
      <c r="RM130" s="21"/>
      <c r="RN130" s="21">
        <f t="shared" si="1334"/>
        <v>0</v>
      </c>
      <c r="RO130" s="21"/>
      <c r="RP130" s="21">
        <f t="shared" si="1335"/>
        <v>0</v>
      </c>
      <c r="RQ130" s="21"/>
      <c r="RR130" s="21">
        <f t="shared" si="1336"/>
        <v>0</v>
      </c>
      <c r="RS130" s="21"/>
      <c r="RT130" s="21">
        <f t="shared" si="1337"/>
        <v>0</v>
      </c>
      <c r="RU130" s="21"/>
      <c r="RV130" s="21">
        <f t="shared" si="1338"/>
        <v>0</v>
      </c>
      <c r="RW130" s="21"/>
      <c r="RX130" s="21">
        <f t="shared" si="1339"/>
        <v>0</v>
      </c>
      <c r="RY130" s="21"/>
      <c r="RZ130" s="21">
        <f t="shared" si="1340"/>
        <v>0</v>
      </c>
      <c r="SA130" s="21"/>
      <c r="SB130" s="21">
        <f t="shared" si="1341"/>
        <v>0</v>
      </c>
      <c r="SC130" s="21"/>
      <c r="SD130" s="21">
        <f t="shared" si="1342"/>
        <v>0</v>
      </c>
      <c r="SE130" s="21"/>
      <c r="SF130" s="21">
        <f t="shared" si="1343"/>
        <v>0</v>
      </c>
      <c r="SG130" s="21"/>
      <c r="SH130" s="21">
        <f t="shared" si="1344"/>
        <v>0</v>
      </c>
      <c r="SI130" s="21"/>
      <c r="SJ130" s="21">
        <f t="shared" si="1345"/>
        <v>0</v>
      </c>
      <c r="SK130" s="21"/>
      <c r="SL130" s="21">
        <f t="shared" si="1346"/>
        <v>0</v>
      </c>
      <c r="SM130" s="21"/>
      <c r="SN130" s="21">
        <f t="shared" si="1661"/>
        <v>0</v>
      </c>
      <c r="SO130" s="21"/>
      <c r="SP130" s="21">
        <f t="shared" si="1348"/>
        <v>0</v>
      </c>
      <c r="SQ130" s="21"/>
      <c r="SR130" s="21">
        <f t="shared" si="1349"/>
        <v>0</v>
      </c>
      <c r="SS130" s="21"/>
      <c r="ST130" s="21">
        <f t="shared" si="1350"/>
        <v>0</v>
      </c>
      <c r="SU130" s="21"/>
      <c r="SV130" s="21">
        <f t="shared" si="1351"/>
        <v>0</v>
      </c>
      <c r="SW130" s="21"/>
      <c r="SX130" s="21">
        <f t="shared" si="1352"/>
        <v>0</v>
      </c>
      <c r="SY130" s="21"/>
      <c r="SZ130" s="21">
        <f t="shared" si="1353"/>
        <v>0</v>
      </c>
      <c r="TA130" s="21"/>
      <c r="TB130" s="21">
        <f t="shared" si="1354"/>
        <v>0</v>
      </c>
      <c r="TC130" s="21"/>
      <c r="TD130" s="21">
        <f t="shared" si="1662"/>
        <v>0</v>
      </c>
      <c r="TE130" s="21"/>
      <c r="TF130" s="21">
        <f t="shared" si="1356"/>
        <v>0</v>
      </c>
      <c r="TG130" s="21"/>
      <c r="TH130" s="21">
        <f t="shared" si="1357"/>
        <v>0</v>
      </c>
      <c r="TI130" s="21"/>
      <c r="TJ130" s="21">
        <f t="shared" si="1358"/>
        <v>0</v>
      </c>
      <c r="TK130" s="21"/>
      <c r="TL130" s="21">
        <f t="shared" si="1663"/>
        <v>0</v>
      </c>
      <c r="TM130" s="21"/>
      <c r="TN130" s="21">
        <f t="shared" si="1664"/>
        <v>0</v>
      </c>
      <c r="TO130" s="21"/>
      <c r="TP130" s="21">
        <f t="shared" si="1665"/>
        <v>0</v>
      </c>
      <c r="TQ130" s="21"/>
      <c r="TR130" s="21">
        <f t="shared" si="1666"/>
        <v>0</v>
      </c>
      <c r="TS130" s="21"/>
      <c r="TT130" s="21">
        <f t="shared" si="1667"/>
        <v>0</v>
      </c>
      <c r="TU130" s="21"/>
      <c r="TV130" s="21">
        <f t="shared" si="1668"/>
        <v>0</v>
      </c>
      <c r="TW130" s="21"/>
      <c r="TX130" s="21">
        <f t="shared" si="1669"/>
        <v>0</v>
      </c>
      <c r="TY130" s="21"/>
      <c r="TZ130" s="21">
        <f t="shared" si="1670"/>
        <v>0</v>
      </c>
      <c r="UA130" s="21"/>
      <c r="UB130" s="21">
        <f t="shared" si="1671"/>
        <v>0</v>
      </c>
      <c r="UC130" s="21"/>
      <c r="UD130" s="21">
        <f t="shared" si="1672"/>
        <v>0</v>
      </c>
      <c r="UE130" s="21"/>
      <c r="UF130" s="21">
        <f t="shared" si="1673"/>
        <v>0</v>
      </c>
      <c r="UG130" s="21"/>
      <c r="UH130" s="21">
        <f t="shared" si="1370"/>
        <v>0</v>
      </c>
      <c r="UI130" s="21"/>
      <c r="UJ130" s="21">
        <f t="shared" si="1674"/>
        <v>0</v>
      </c>
      <c r="UK130" s="21"/>
      <c r="UL130" s="21">
        <f t="shared" si="1675"/>
        <v>0</v>
      </c>
      <c r="UM130" s="21"/>
      <c r="UN130" s="21">
        <f t="shared" si="1676"/>
        <v>0</v>
      </c>
      <c r="UO130" s="21"/>
      <c r="UP130" s="21">
        <f t="shared" si="1677"/>
        <v>0</v>
      </c>
      <c r="UQ130" s="21"/>
      <c r="UR130" s="21">
        <f t="shared" si="1678"/>
        <v>0</v>
      </c>
      <c r="US130" s="21"/>
      <c r="UT130" s="21">
        <f t="shared" si="1679"/>
        <v>0</v>
      </c>
      <c r="UU130" s="21"/>
      <c r="UV130" s="21">
        <f t="shared" si="1377"/>
        <v>0</v>
      </c>
      <c r="UW130" s="21"/>
      <c r="UX130" s="21">
        <f t="shared" si="1680"/>
        <v>0</v>
      </c>
      <c r="UY130" s="21"/>
      <c r="UZ130" s="21">
        <f t="shared" si="1379"/>
        <v>0</v>
      </c>
      <c r="VA130" s="21"/>
      <c r="VB130" s="21">
        <f t="shared" si="1681"/>
        <v>0</v>
      </c>
      <c r="VC130" s="21"/>
      <c r="VD130" s="21">
        <f t="shared" si="1682"/>
        <v>0</v>
      </c>
      <c r="VE130" s="21"/>
      <c r="VF130" s="21">
        <f t="shared" si="1683"/>
        <v>0</v>
      </c>
      <c r="VG130" s="21"/>
      <c r="VH130" s="21">
        <f t="shared" si="1684"/>
        <v>0</v>
      </c>
      <c r="VI130" s="21"/>
      <c r="VJ130" s="21">
        <f t="shared" si="1685"/>
        <v>0</v>
      </c>
      <c r="VK130" s="21"/>
      <c r="VL130" s="21">
        <f t="shared" si="1686"/>
        <v>0</v>
      </c>
      <c r="VM130" s="21"/>
      <c r="VN130" s="21">
        <f t="shared" si="1687"/>
        <v>0</v>
      </c>
      <c r="VO130" s="21"/>
      <c r="VP130" s="21">
        <f t="shared" si="1688"/>
        <v>0</v>
      </c>
      <c r="VQ130" s="21"/>
      <c r="VR130" s="21">
        <f t="shared" si="1655"/>
        <v>0</v>
      </c>
      <c r="VS130" s="21"/>
      <c r="VT130" s="21">
        <f t="shared" si="1689"/>
        <v>0</v>
      </c>
      <c r="VU130" s="21"/>
      <c r="VV130" s="21">
        <f t="shared" si="1689"/>
        <v>0</v>
      </c>
      <c r="VW130" s="21"/>
      <c r="VX130" s="21">
        <f t="shared" si="1690"/>
        <v>0</v>
      </c>
      <c r="VY130" s="21"/>
      <c r="VZ130" s="21">
        <f t="shared" si="1690"/>
        <v>0</v>
      </c>
      <c r="WA130" s="21"/>
      <c r="WB130" s="21">
        <f t="shared" si="1690"/>
        <v>0</v>
      </c>
      <c r="WC130" s="21"/>
      <c r="WD130" s="21">
        <f t="shared" si="1690"/>
        <v>0</v>
      </c>
      <c r="WE130" s="21"/>
      <c r="WF130" s="21">
        <f t="shared" si="1690"/>
        <v>0</v>
      </c>
      <c r="WG130" s="21"/>
      <c r="WH130" s="21">
        <f t="shared" si="1690"/>
        <v>0</v>
      </c>
      <c r="WI130" s="21"/>
      <c r="WJ130" s="21">
        <f t="shared" si="1690"/>
        <v>0</v>
      </c>
      <c r="WK130" s="21"/>
      <c r="WL130" s="21">
        <f t="shared" si="1690"/>
        <v>0</v>
      </c>
      <c r="WM130" s="21"/>
      <c r="WN130" s="21">
        <f t="shared" si="1691"/>
        <v>0</v>
      </c>
      <c r="WO130" s="21"/>
      <c r="WP130" s="21">
        <f t="shared" si="1691"/>
        <v>0</v>
      </c>
      <c r="WQ130" s="21"/>
      <c r="WR130" s="21">
        <f t="shared" si="1691"/>
        <v>0</v>
      </c>
      <c r="WS130" s="21"/>
      <c r="WT130" s="21">
        <f t="shared" si="1691"/>
        <v>0</v>
      </c>
      <c r="WU130" s="21"/>
      <c r="WV130" s="21">
        <f t="shared" si="1691"/>
        <v>0</v>
      </c>
      <c r="WW130" s="21"/>
      <c r="WX130" s="21">
        <f t="shared" si="1691"/>
        <v>0</v>
      </c>
      <c r="WY130" s="21"/>
      <c r="WZ130" s="21">
        <f t="shared" si="1691"/>
        <v>0</v>
      </c>
      <c r="XA130" s="21"/>
      <c r="XB130" s="21">
        <f t="shared" si="1691"/>
        <v>0</v>
      </c>
      <c r="XC130" s="21"/>
      <c r="XD130" s="21">
        <f t="shared" si="1692"/>
        <v>0</v>
      </c>
      <c r="XE130" s="21"/>
      <c r="XF130" s="21">
        <f t="shared" si="1692"/>
        <v>0</v>
      </c>
      <c r="XG130" s="21"/>
      <c r="XH130" s="21">
        <f t="shared" si="1692"/>
        <v>0</v>
      </c>
      <c r="XI130" s="21"/>
      <c r="XJ130" s="21">
        <f t="shared" si="1692"/>
        <v>0</v>
      </c>
      <c r="XK130" s="21"/>
      <c r="XL130" s="21">
        <f t="shared" si="1692"/>
        <v>0</v>
      </c>
      <c r="XM130" s="21"/>
      <c r="XN130" s="21">
        <f t="shared" si="1692"/>
        <v>0</v>
      </c>
      <c r="XO130" s="21"/>
      <c r="XP130" s="21">
        <f t="shared" si="1692"/>
        <v>0</v>
      </c>
      <c r="XQ130" s="21"/>
      <c r="XR130" s="21">
        <f t="shared" si="1692"/>
        <v>0</v>
      </c>
      <c r="XS130" s="21"/>
      <c r="XT130" s="21">
        <f t="shared" si="1736"/>
        <v>0</v>
      </c>
      <c r="XU130" s="21"/>
      <c r="XV130" s="21">
        <f t="shared" si="1736"/>
        <v>0</v>
      </c>
      <c r="XW130" s="21"/>
      <c r="XX130" s="21">
        <f t="shared" si="1736"/>
        <v>0</v>
      </c>
      <c r="XY130" s="21"/>
      <c r="XZ130" s="21">
        <f t="shared" si="1736"/>
        <v>0</v>
      </c>
      <c r="YA130" s="21"/>
      <c r="YB130" s="21">
        <f t="shared" si="1392"/>
        <v>0</v>
      </c>
      <c r="YC130" s="21"/>
      <c r="YD130" s="21">
        <f t="shared" si="1393"/>
        <v>0</v>
      </c>
      <c r="YE130" s="21"/>
      <c r="YF130" s="21">
        <f t="shared" si="1394"/>
        <v>0</v>
      </c>
      <c r="YG130" s="21"/>
      <c r="YH130" s="21">
        <f t="shared" si="1395"/>
        <v>0</v>
      </c>
      <c r="YI130" s="21"/>
      <c r="YJ130" s="21">
        <f t="shared" si="1396"/>
        <v>0</v>
      </c>
      <c r="YK130" s="21"/>
      <c r="YL130" s="21">
        <f t="shared" si="1397"/>
        <v>0</v>
      </c>
      <c r="YM130" s="21"/>
      <c r="YN130" s="21">
        <f t="shared" si="1398"/>
        <v>0</v>
      </c>
      <c r="YO130" s="21"/>
      <c r="YP130" s="21">
        <f t="shared" si="1399"/>
        <v>0</v>
      </c>
      <c r="YQ130" s="21"/>
      <c r="YR130" s="21">
        <f t="shared" si="1400"/>
        <v>0</v>
      </c>
      <c r="YS130" s="21"/>
      <c r="YT130" s="21">
        <f t="shared" si="1693"/>
        <v>0</v>
      </c>
      <c r="YU130" s="21"/>
      <c r="YV130" s="21">
        <f t="shared" si="1402"/>
        <v>0</v>
      </c>
      <c r="YW130" s="21"/>
      <c r="YX130" s="21">
        <f t="shared" si="1403"/>
        <v>0</v>
      </c>
      <c r="YY130" s="21"/>
      <c r="YZ130" s="21">
        <f t="shared" si="1689"/>
        <v>0</v>
      </c>
      <c r="ZA130" s="21"/>
      <c r="ZB130" s="21">
        <f t="shared" si="1404"/>
        <v>0</v>
      </c>
      <c r="ZC130" s="21"/>
      <c r="ZD130" s="21">
        <f t="shared" si="1405"/>
        <v>0</v>
      </c>
      <c r="ZE130" s="21"/>
      <c r="ZF130" s="21">
        <f t="shared" si="1406"/>
        <v>0</v>
      </c>
      <c r="ZG130" s="21"/>
      <c r="ZH130" s="21">
        <f t="shared" si="1694"/>
        <v>0</v>
      </c>
      <c r="ZI130" s="21"/>
      <c r="ZJ130" s="21">
        <f t="shared" si="1408"/>
        <v>0</v>
      </c>
      <c r="ZK130" s="21"/>
      <c r="ZL130" s="21">
        <f t="shared" si="1409"/>
        <v>0</v>
      </c>
      <c r="ZM130" s="21"/>
      <c r="ZN130" s="21">
        <f t="shared" si="1695"/>
        <v>0</v>
      </c>
      <c r="ZO130" s="21"/>
      <c r="ZP130" s="21">
        <f t="shared" si="1411"/>
        <v>0</v>
      </c>
      <c r="ZQ130" s="21"/>
      <c r="ZR130" s="21">
        <f t="shared" si="1412"/>
        <v>0</v>
      </c>
      <c r="ZS130" s="21"/>
      <c r="ZT130" s="21">
        <f t="shared" si="1689"/>
        <v>0</v>
      </c>
      <c r="ZU130" s="21"/>
      <c r="ZV130" s="21">
        <f t="shared" si="1696"/>
        <v>0</v>
      </c>
      <c r="ZW130" s="21"/>
      <c r="ZX130" s="21">
        <f t="shared" si="1697"/>
        <v>0</v>
      </c>
      <c r="ZY130" s="21"/>
      <c r="ZZ130" s="21">
        <f t="shared" si="1697"/>
        <v>0</v>
      </c>
      <c r="AAA130" s="21"/>
      <c r="AAB130" s="21">
        <f t="shared" si="1698"/>
        <v>0</v>
      </c>
      <c r="AAC130" s="21"/>
      <c r="AAD130" s="21">
        <f t="shared" si="1698"/>
        <v>0</v>
      </c>
      <c r="AAE130" s="21"/>
      <c r="AAF130" s="21">
        <f t="shared" si="1699"/>
        <v>0</v>
      </c>
      <c r="AAG130" s="21"/>
      <c r="AAH130" s="21">
        <f t="shared" si="1699"/>
        <v>0</v>
      </c>
      <c r="AAI130" s="21"/>
      <c r="AAJ130" s="21">
        <f t="shared" si="1700"/>
        <v>0</v>
      </c>
      <c r="AAK130" s="21"/>
      <c r="AAL130" s="21">
        <f t="shared" si="1700"/>
        <v>0</v>
      </c>
      <c r="AAM130" s="21"/>
      <c r="AAN130" s="21">
        <f t="shared" si="1701"/>
        <v>0</v>
      </c>
      <c r="AAO130" s="21"/>
      <c r="AAP130" s="21">
        <f t="shared" si="1701"/>
        <v>0</v>
      </c>
      <c r="AAQ130" s="21"/>
      <c r="AAR130" s="21">
        <f t="shared" si="1702"/>
        <v>0</v>
      </c>
      <c r="AAS130" s="21"/>
      <c r="AAT130" s="21">
        <f t="shared" si="1702"/>
        <v>0</v>
      </c>
      <c r="AAU130" s="21"/>
      <c r="AAV130" s="21">
        <f t="shared" si="1703"/>
        <v>0</v>
      </c>
      <c r="AAW130" s="21"/>
      <c r="AAX130" s="21">
        <f t="shared" si="1703"/>
        <v>0</v>
      </c>
      <c r="AAY130" s="21"/>
      <c r="AAZ130" s="21">
        <f t="shared" si="1704"/>
        <v>0</v>
      </c>
      <c r="ABA130" s="21"/>
      <c r="ABB130" s="21">
        <f t="shared" si="1704"/>
        <v>0</v>
      </c>
      <c r="ABC130" s="21"/>
      <c r="ABD130" s="21">
        <f t="shared" si="1705"/>
        <v>0</v>
      </c>
      <c r="ABE130" s="21"/>
      <c r="ABF130" s="21">
        <f t="shared" si="1705"/>
        <v>0</v>
      </c>
      <c r="ABG130" s="21"/>
      <c r="ABH130" s="21">
        <f t="shared" si="1706"/>
        <v>0</v>
      </c>
      <c r="ABI130" s="21"/>
      <c r="ABJ130" s="21">
        <f t="shared" si="1706"/>
        <v>0</v>
      </c>
      <c r="ABK130" s="21"/>
      <c r="ABL130" s="21">
        <f t="shared" si="1707"/>
        <v>0</v>
      </c>
      <c r="ABM130" s="21"/>
      <c r="ABN130" s="21">
        <f t="shared" si="1707"/>
        <v>0</v>
      </c>
      <c r="ABO130" s="21"/>
      <c r="ABP130" s="21">
        <f t="shared" si="1708"/>
        <v>0</v>
      </c>
      <c r="ABQ130" s="21"/>
      <c r="ABR130" s="21">
        <f t="shared" si="1708"/>
        <v>0</v>
      </c>
      <c r="ABS130" s="21"/>
      <c r="ABT130" s="21">
        <f t="shared" si="1709"/>
        <v>0</v>
      </c>
      <c r="ABU130" s="21"/>
      <c r="ABV130" s="21">
        <f t="shared" si="1709"/>
        <v>0</v>
      </c>
      <c r="ABW130" s="21"/>
      <c r="ABX130" s="21">
        <f t="shared" si="1710"/>
        <v>0</v>
      </c>
      <c r="ABY130" s="21"/>
      <c r="ABZ130" s="21">
        <f t="shared" si="1710"/>
        <v>0</v>
      </c>
      <c r="ACA130" s="21"/>
      <c r="ACB130" s="21">
        <f t="shared" si="1711"/>
        <v>0</v>
      </c>
      <c r="ACC130" s="21"/>
      <c r="ACD130" s="21">
        <f t="shared" si="1711"/>
        <v>0</v>
      </c>
      <c r="ACE130" s="21"/>
      <c r="ACF130" s="21">
        <f t="shared" si="1712"/>
        <v>0</v>
      </c>
      <c r="ACG130" s="21"/>
      <c r="ACH130" s="21">
        <f t="shared" si="1712"/>
        <v>0</v>
      </c>
      <c r="ACI130" s="21"/>
      <c r="ACJ130" s="21">
        <f t="shared" si="1713"/>
        <v>0</v>
      </c>
      <c r="ACK130" s="21"/>
      <c r="ACL130" s="21">
        <f t="shared" si="1713"/>
        <v>0</v>
      </c>
      <c r="ACM130" s="21"/>
      <c r="ACN130" s="21">
        <f t="shared" si="1714"/>
        <v>0</v>
      </c>
      <c r="ACO130" s="21"/>
      <c r="ACP130" s="21">
        <f t="shared" si="1714"/>
        <v>0</v>
      </c>
      <c r="ACQ130" s="21"/>
      <c r="ACR130" s="21">
        <f t="shared" si="1715"/>
        <v>0</v>
      </c>
      <c r="ACS130" s="21"/>
      <c r="ACT130" s="21">
        <f t="shared" si="1715"/>
        <v>0</v>
      </c>
      <c r="ACU130" s="21"/>
      <c r="ACV130" s="21">
        <f t="shared" si="1716"/>
        <v>0</v>
      </c>
      <c r="ACW130" s="21"/>
      <c r="ACX130" s="21">
        <f t="shared" si="1716"/>
        <v>0</v>
      </c>
      <c r="ACY130" s="21"/>
      <c r="ACZ130" s="21">
        <f t="shared" si="1717"/>
        <v>0</v>
      </c>
      <c r="ADA130" s="21"/>
      <c r="ADB130" s="21">
        <f t="shared" si="1717"/>
        <v>0</v>
      </c>
      <c r="ADC130" s="21"/>
      <c r="ADD130" s="21">
        <f t="shared" si="1718"/>
        <v>0</v>
      </c>
      <c r="ADE130" s="21"/>
      <c r="ADF130" s="21">
        <f t="shared" si="1718"/>
        <v>0</v>
      </c>
      <c r="ADG130" s="21"/>
      <c r="ADH130" s="21">
        <f t="shared" si="1719"/>
        <v>0</v>
      </c>
      <c r="ADI130" s="21"/>
      <c r="ADJ130" s="21">
        <f t="shared" si="1719"/>
        <v>0</v>
      </c>
      <c r="ADK130" s="21"/>
      <c r="ADL130" s="21">
        <f t="shared" si="1720"/>
        <v>0</v>
      </c>
      <c r="ADM130" s="21"/>
      <c r="ADN130" s="21">
        <f t="shared" si="1720"/>
        <v>0</v>
      </c>
      <c r="ADO130" s="21"/>
      <c r="ADP130" s="21">
        <f t="shared" si="1720"/>
        <v>0</v>
      </c>
      <c r="ADQ130" s="21"/>
      <c r="ADR130" s="21">
        <f t="shared" si="1720"/>
        <v>0</v>
      </c>
      <c r="ADS130" s="21"/>
      <c r="ADT130" s="21">
        <f t="shared" si="1720"/>
        <v>0</v>
      </c>
      <c r="ADU130" s="21"/>
      <c r="ADV130" s="21">
        <f t="shared" si="1721"/>
        <v>0</v>
      </c>
      <c r="ADW130" s="21"/>
      <c r="ADX130" s="21">
        <f t="shared" si="1721"/>
        <v>0</v>
      </c>
      <c r="ADY130" s="21"/>
      <c r="ADZ130" s="21">
        <f t="shared" si="1721"/>
        <v>0</v>
      </c>
      <c r="AEA130" s="21"/>
      <c r="AEB130" s="21">
        <f t="shared" si="1721"/>
        <v>0</v>
      </c>
      <c r="AEC130" s="21"/>
      <c r="AED130" s="21">
        <f t="shared" si="1722"/>
        <v>0</v>
      </c>
      <c r="AEE130" s="21"/>
      <c r="AEF130" s="21">
        <f t="shared" si="1722"/>
        <v>0</v>
      </c>
      <c r="AEG130" s="21"/>
      <c r="AEH130" s="21">
        <f t="shared" si="1722"/>
        <v>0</v>
      </c>
      <c r="AEI130" s="21"/>
      <c r="AEJ130" s="21">
        <f t="shared" si="1722"/>
        <v>0</v>
      </c>
      <c r="AEK130" s="21"/>
      <c r="AEL130" s="21">
        <f t="shared" si="1722"/>
        <v>0</v>
      </c>
      <c r="AEM130" s="21"/>
      <c r="AEN130" s="21">
        <f t="shared" si="1723"/>
        <v>0</v>
      </c>
      <c r="AEO130" s="21"/>
      <c r="AEP130" s="21">
        <f t="shared" si="1723"/>
        <v>0</v>
      </c>
      <c r="AEQ130" s="21"/>
      <c r="AER130" s="21">
        <f t="shared" si="1723"/>
        <v>0</v>
      </c>
      <c r="AES130" s="21"/>
      <c r="AET130" s="21">
        <f t="shared" si="1723"/>
        <v>0</v>
      </c>
      <c r="AEU130" s="21"/>
      <c r="AEV130" s="21">
        <f t="shared" si="1724"/>
        <v>0</v>
      </c>
      <c r="AEW130" s="21"/>
      <c r="AEX130" s="21">
        <f t="shared" si="1724"/>
        <v>0</v>
      </c>
      <c r="AEY130" s="21"/>
      <c r="AEZ130" s="21">
        <f t="shared" si="1724"/>
        <v>0</v>
      </c>
      <c r="AFA130" s="21"/>
      <c r="AFB130" s="21">
        <f t="shared" si="1724"/>
        <v>0</v>
      </c>
      <c r="AFC130" s="21"/>
      <c r="AFD130" s="21">
        <f t="shared" si="1724"/>
        <v>0</v>
      </c>
      <c r="AFE130" s="21"/>
      <c r="AFF130" s="21">
        <f t="shared" si="1725"/>
        <v>0</v>
      </c>
      <c r="AFG130" s="21"/>
      <c r="AFH130" s="21">
        <f t="shared" si="1725"/>
        <v>0</v>
      </c>
      <c r="AFI130" s="21"/>
      <c r="AFJ130" s="21">
        <f t="shared" si="1725"/>
        <v>0</v>
      </c>
      <c r="AFK130" s="21"/>
      <c r="AFL130" s="21">
        <f t="shared" si="1725"/>
        <v>0</v>
      </c>
      <c r="AFM130" s="21"/>
      <c r="AFN130" s="21">
        <f t="shared" si="1726"/>
        <v>0</v>
      </c>
      <c r="AFO130" s="21"/>
      <c r="AFP130" s="21">
        <f t="shared" si="1726"/>
        <v>0</v>
      </c>
      <c r="AFQ130" s="21"/>
      <c r="AFR130" s="21">
        <f t="shared" si="1726"/>
        <v>0</v>
      </c>
      <c r="AFS130" s="21"/>
      <c r="AFT130" s="21">
        <f t="shared" si="1726"/>
        <v>0</v>
      </c>
      <c r="AFU130" s="21"/>
      <c r="AFV130" s="21">
        <f t="shared" si="1726"/>
        <v>0</v>
      </c>
      <c r="AFW130" s="21"/>
      <c r="AFX130" s="21">
        <f t="shared" si="1727"/>
        <v>0</v>
      </c>
      <c r="AFY130" s="21"/>
      <c r="AFZ130" s="21">
        <f t="shared" si="1727"/>
        <v>0</v>
      </c>
      <c r="AGA130" s="21"/>
      <c r="AGB130" s="21">
        <f t="shared" si="1727"/>
        <v>0</v>
      </c>
      <c r="AGC130" s="21"/>
      <c r="AGD130" s="21">
        <f t="shared" si="1727"/>
        <v>0</v>
      </c>
      <c r="AGE130" s="21"/>
      <c r="AGF130" s="21">
        <f t="shared" si="1728"/>
        <v>0</v>
      </c>
      <c r="AGG130" s="21"/>
      <c r="AGH130" s="21">
        <f t="shared" si="1728"/>
        <v>0</v>
      </c>
      <c r="AGI130" s="21"/>
      <c r="AGJ130" s="21">
        <f t="shared" si="1728"/>
        <v>0</v>
      </c>
      <c r="AGK130" s="21"/>
      <c r="AGL130" s="21">
        <f t="shared" si="1728"/>
        <v>0</v>
      </c>
      <c r="AGM130" s="21"/>
      <c r="AGN130" s="21">
        <f t="shared" si="1728"/>
        <v>0</v>
      </c>
      <c r="AGO130" s="21"/>
      <c r="AGP130" s="21">
        <f t="shared" si="1729"/>
        <v>0</v>
      </c>
      <c r="AGQ130" s="21"/>
      <c r="AGR130" s="21">
        <f t="shared" si="1729"/>
        <v>0</v>
      </c>
      <c r="AGS130" s="21"/>
      <c r="AGT130" s="21">
        <f t="shared" si="1729"/>
        <v>0</v>
      </c>
      <c r="AGU130" s="21"/>
      <c r="AGV130" s="21">
        <f t="shared" si="1729"/>
        <v>0</v>
      </c>
      <c r="AGW130" s="21"/>
      <c r="AGX130" s="21">
        <f t="shared" si="1730"/>
        <v>0</v>
      </c>
      <c r="AGY130" s="21"/>
      <c r="AGZ130" s="21">
        <f t="shared" si="1730"/>
        <v>0</v>
      </c>
      <c r="AHA130" s="21"/>
      <c r="AHB130" s="21">
        <f t="shared" si="1730"/>
        <v>0</v>
      </c>
      <c r="AHC130" s="21"/>
      <c r="AHD130" s="21">
        <f t="shared" si="1730"/>
        <v>0</v>
      </c>
      <c r="AHE130" s="21"/>
      <c r="AHF130" s="21">
        <f t="shared" si="1730"/>
        <v>0</v>
      </c>
      <c r="AHG130" s="21"/>
      <c r="AHH130" s="21">
        <f t="shared" si="1731"/>
        <v>0</v>
      </c>
      <c r="AHI130" s="21"/>
      <c r="AHJ130" s="21">
        <f t="shared" si="1731"/>
        <v>0</v>
      </c>
      <c r="AHK130" s="21"/>
      <c r="AHL130" s="21">
        <f t="shared" si="1731"/>
        <v>0</v>
      </c>
      <c r="AHM130" s="21"/>
      <c r="AHN130" s="21">
        <f t="shared" si="1731"/>
        <v>0</v>
      </c>
      <c r="AHO130" s="21"/>
      <c r="AHP130" s="21">
        <f t="shared" si="1732"/>
        <v>0</v>
      </c>
      <c r="AHQ130" s="21"/>
      <c r="AHR130" s="21">
        <f t="shared" si="1732"/>
        <v>0</v>
      </c>
      <c r="AHS130" s="21"/>
      <c r="AHT130" s="21">
        <f t="shared" si="1732"/>
        <v>0</v>
      </c>
      <c r="AHU130" s="21"/>
      <c r="AHV130" s="21">
        <f t="shared" si="1732"/>
        <v>0</v>
      </c>
      <c r="AHW130" s="21"/>
      <c r="AHX130" s="21">
        <f t="shared" si="1732"/>
        <v>0</v>
      </c>
      <c r="AHY130" s="21"/>
      <c r="AHZ130" s="21">
        <f t="shared" si="1733"/>
        <v>0</v>
      </c>
      <c r="AIA130" s="21"/>
      <c r="AIB130" s="21">
        <f t="shared" si="1733"/>
        <v>0</v>
      </c>
      <c r="AIC130" s="21"/>
      <c r="AID130" s="21">
        <f t="shared" si="1733"/>
        <v>0</v>
      </c>
      <c r="AIE130" s="21"/>
      <c r="AIF130" s="21">
        <f t="shared" si="1733"/>
        <v>0</v>
      </c>
      <c r="AIG130" s="21"/>
      <c r="AIH130" s="21">
        <f t="shared" si="1734"/>
        <v>0</v>
      </c>
      <c r="AII130" s="21"/>
      <c r="AIJ130" s="21">
        <f t="shared" si="1734"/>
        <v>0</v>
      </c>
      <c r="AIK130" s="21"/>
      <c r="AIL130" s="21">
        <f t="shared" si="1734"/>
        <v>0</v>
      </c>
      <c r="AIM130" s="21"/>
      <c r="AIN130" s="21">
        <f t="shared" si="1734"/>
        <v>0</v>
      </c>
      <c r="AIO130" s="21"/>
      <c r="AIP130" s="21">
        <f t="shared" si="1734"/>
        <v>0</v>
      </c>
      <c r="AIQ130" s="21"/>
      <c r="AIR130" s="21">
        <f t="shared" si="1735"/>
        <v>0</v>
      </c>
      <c r="AIS130" s="21"/>
      <c r="AIT130" s="21">
        <f t="shared" si="1735"/>
        <v>0</v>
      </c>
      <c r="AIU130" s="21"/>
      <c r="AIV130" s="21">
        <f t="shared" si="1735"/>
        <v>0</v>
      </c>
      <c r="AIW130" s="21"/>
      <c r="AIX130" s="21">
        <f t="shared" si="1735"/>
        <v>0</v>
      </c>
      <c r="AIY130" s="21"/>
      <c r="AIZ130" s="21">
        <f t="shared" si="1689"/>
        <v>0</v>
      </c>
      <c r="AJA130" s="21"/>
    </row>
    <row r="131" spans="2:937" ht="13.5" customHeight="1" x14ac:dyDescent="0.25">
      <c r="B131" s="31">
        <v>126</v>
      </c>
      <c r="C131" s="192" t="s">
        <v>209</v>
      </c>
      <c r="D131" s="67" t="s">
        <v>183</v>
      </c>
      <c r="E131" s="194" t="s">
        <v>404</v>
      </c>
      <c r="F131" s="194" t="str">
        <f>_xlfn.XLOOKUP(D131,'WTG PH-III'!$D$5:$D$198,'WTG PH-III'!$B$5:$B$198,0,0,1)</f>
        <v>PSS-14</v>
      </c>
      <c r="G131" s="22" t="s">
        <v>537</v>
      </c>
      <c r="H131" s="22" t="s">
        <v>556</v>
      </c>
      <c r="I131" s="61">
        <v>10</v>
      </c>
      <c r="J131" s="21">
        <v>253</v>
      </c>
      <c r="K131" s="21">
        <f t="shared" si="1458"/>
        <v>253</v>
      </c>
      <c r="L131" s="21">
        <f t="shared" si="1459"/>
        <v>253</v>
      </c>
      <c r="M131" s="21">
        <f t="shared" si="1460"/>
        <v>0</v>
      </c>
      <c r="N131" s="95">
        <f>VLOOKUP(D131,'WTG PH-III'!$D$5:$U$198,17,0)</f>
        <v>45827</v>
      </c>
      <c r="O131" s="95">
        <f>VLOOKUP(D131,'WTG PH-III'!$D$5:$U$198,18,0)</f>
        <v>45837</v>
      </c>
      <c r="P131" s="21">
        <f t="shared" si="1461"/>
        <v>0</v>
      </c>
      <c r="Q131" s="21"/>
      <c r="R131" s="21">
        <f t="shared" si="1462"/>
        <v>0</v>
      </c>
      <c r="S131" s="21"/>
      <c r="T131" s="21">
        <f t="shared" si="1463"/>
        <v>0</v>
      </c>
      <c r="U131" s="21"/>
      <c r="V131" s="21">
        <f t="shared" si="1464"/>
        <v>0</v>
      </c>
      <c r="W131" s="21"/>
      <c r="X131" s="21">
        <f t="shared" si="1465"/>
        <v>0</v>
      </c>
      <c r="Y131" s="21"/>
      <c r="Z131" s="21">
        <f t="shared" si="1466"/>
        <v>0</v>
      </c>
      <c r="AA131" s="21"/>
      <c r="AB131" s="21">
        <f t="shared" si="1467"/>
        <v>0</v>
      </c>
      <c r="AC131" s="21"/>
      <c r="AD131" s="21">
        <f t="shared" si="1468"/>
        <v>0</v>
      </c>
      <c r="AE131" s="21"/>
      <c r="AF131" s="21">
        <f t="shared" si="1469"/>
        <v>0</v>
      </c>
      <c r="AG131" s="21"/>
      <c r="AH131" s="21">
        <f t="shared" si="1470"/>
        <v>0</v>
      </c>
      <c r="AI131" s="21"/>
      <c r="AJ131" s="21">
        <f t="shared" si="1471"/>
        <v>0</v>
      </c>
      <c r="AK131" s="21"/>
      <c r="AL131" s="21">
        <f t="shared" si="1472"/>
        <v>0</v>
      </c>
      <c r="AM131" s="21"/>
      <c r="AN131" s="21">
        <f t="shared" si="1473"/>
        <v>0</v>
      </c>
      <c r="AO131" s="21"/>
      <c r="AP131" s="21">
        <f t="shared" si="1474"/>
        <v>0</v>
      </c>
      <c r="AQ131" s="21"/>
      <c r="AR131" s="21">
        <f t="shared" si="1475"/>
        <v>0</v>
      </c>
      <c r="AS131" s="21"/>
      <c r="AT131" s="21">
        <f t="shared" si="1476"/>
        <v>0</v>
      </c>
      <c r="AU131" s="21"/>
      <c r="AV131" s="21">
        <f t="shared" si="1477"/>
        <v>0</v>
      </c>
      <c r="AW131" s="21"/>
      <c r="AX131" s="21">
        <f t="shared" si="1478"/>
        <v>0</v>
      </c>
      <c r="AY131" s="21"/>
      <c r="AZ131" s="21">
        <f t="shared" si="1479"/>
        <v>0</v>
      </c>
      <c r="BA131" s="21"/>
      <c r="BB131" s="21">
        <f t="shared" si="1480"/>
        <v>0</v>
      </c>
      <c r="BC131" s="21"/>
      <c r="BD131" s="21">
        <f t="shared" si="1481"/>
        <v>0</v>
      </c>
      <c r="BE131" s="21"/>
      <c r="BF131" s="21">
        <f t="shared" si="1482"/>
        <v>0</v>
      </c>
      <c r="BG131" s="21"/>
      <c r="BH131" s="21">
        <f t="shared" si="1483"/>
        <v>0</v>
      </c>
      <c r="BI131" s="21"/>
      <c r="BJ131" s="21">
        <f t="shared" si="1484"/>
        <v>0</v>
      </c>
      <c r="BK131" s="21"/>
      <c r="BL131" s="21">
        <f t="shared" si="1485"/>
        <v>0</v>
      </c>
      <c r="BM131" s="21"/>
      <c r="BN131" s="21">
        <f t="shared" si="1486"/>
        <v>0</v>
      </c>
      <c r="BO131" s="21"/>
      <c r="BP131" s="21">
        <f t="shared" si="1487"/>
        <v>0</v>
      </c>
      <c r="BQ131" s="21"/>
      <c r="BR131" s="21">
        <f t="shared" si="1488"/>
        <v>0</v>
      </c>
      <c r="BS131" s="21"/>
      <c r="BT131" s="21">
        <f t="shared" si="1489"/>
        <v>0</v>
      </c>
      <c r="BU131" s="21"/>
      <c r="BV131" s="21">
        <f t="shared" si="1490"/>
        <v>0</v>
      </c>
      <c r="BW131" s="21"/>
      <c r="BX131" s="21">
        <f t="shared" si="1491"/>
        <v>0</v>
      </c>
      <c r="BY131" s="21"/>
      <c r="BZ131" s="21">
        <f t="shared" si="1492"/>
        <v>0</v>
      </c>
      <c r="CA131" s="21"/>
      <c r="CB131" s="21">
        <f t="shared" si="1493"/>
        <v>0</v>
      </c>
      <c r="CC131" s="21"/>
      <c r="CD131" s="21">
        <f t="shared" si="1494"/>
        <v>0</v>
      </c>
      <c r="CE131" s="21"/>
      <c r="CF131" s="21">
        <f t="shared" si="1495"/>
        <v>0</v>
      </c>
      <c r="CG131" s="21"/>
      <c r="CH131" s="21">
        <f t="shared" si="1496"/>
        <v>0</v>
      </c>
      <c r="CI131" s="21"/>
      <c r="CJ131" s="21">
        <f t="shared" si="1497"/>
        <v>0</v>
      </c>
      <c r="CK131" s="21"/>
      <c r="CL131" s="21">
        <f t="shared" si="1498"/>
        <v>0</v>
      </c>
      <c r="CM131" s="21"/>
      <c r="CN131" s="21">
        <f t="shared" si="1499"/>
        <v>0</v>
      </c>
      <c r="CO131" s="21"/>
      <c r="CP131" s="21">
        <f t="shared" si="1500"/>
        <v>0</v>
      </c>
      <c r="CQ131" s="21"/>
      <c r="CR131" s="21">
        <f t="shared" si="1501"/>
        <v>0</v>
      </c>
      <c r="CS131" s="21"/>
      <c r="CT131" s="21">
        <f t="shared" si="1502"/>
        <v>0</v>
      </c>
      <c r="CU131" s="21"/>
      <c r="CV131" s="21">
        <f t="shared" si="1503"/>
        <v>0</v>
      </c>
      <c r="CW131" s="21"/>
      <c r="CX131" s="21">
        <f t="shared" si="1504"/>
        <v>0</v>
      </c>
      <c r="CY131" s="21"/>
      <c r="CZ131" s="21">
        <f t="shared" si="1505"/>
        <v>0</v>
      </c>
      <c r="DA131" s="21"/>
      <c r="DB131" s="21">
        <f t="shared" si="1506"/>
        <v>0</v>
      </c>
      <c r="DC131" s="21"/>
      <c r="DD131" s="21">
        <f t="shared" si="1507"/>
        <v>0</v>
      </c>
      <c r="DE131" s="21"/>
      <c r="DF131" s="21">
        <f t="shared" si="1508"/>
        <v>0</v>
      </c>
      <c r="DG131" s="21"/>
      <c r="DH131" s="21">
        <f t="shared" si="1509"/>
        <v>0</v>
      </c>
      <c r="DI131" s="21"/>
      <c r="DJ131" s="21">
        <f t="shared" si="1510"/>
        <v>0</v>
      </c>
      <c r="DK131" s="21"/>
      <c r="DL131" s="21">
        <f t="shared" si="1511"/>
        <v>0</v>
      </c>
      <c r="DM131" s="21"/>
      <c r="DN131" s="21">
        <f t="shared" si="1512"/>
        <v>0</v>
      </c>
      <c r="DO131" s="21"/>
      <c r="DP131" s="21">
        <f t="shared" si="1513"/>
        <v>0</v>
      </c>
      <c r="DQ131" s="21"/>
      <c r="DR131" s="21">
        <f t="shared" si="1514"/>
        <v>0</v>
      </c>
      <c r="DS131" s="21"/>
      <c r="DT131" s="21">
        <f t="shared" si="1515"/>
        <v>0</v>
      </c>
      <c r="DU131" s="21"/>
      <c r="DV131" s="21">
        <f t="shared" si="1516"/>
        <v>0</v>
      </c>
      <c r="DW131" s="21"/>
      <c r="DX131" s="21">
        <f t="shared" si="1517"/>
        <v>0</v>
      </c>
      <c r="DY131" s="21"/>
      <c r="DZ131" s="21">
        <f t="shared" si="1518"/>
        <v>0</v>
      </c>
      <c r="EA131" s="21"/>
      <c r="EB131" s="21">
        <f t="shared" si="1519"/>
        <v>0</v>
      </c>
      <c r="EC131" s="21"/>
      <c r="ED131" s="21">
        <f t="shared" si="1520"/>
        <v>0</v>
      </c>
      <c r="EE131" s="21"/>
      <c r="EF131" s="21">
        <f t="shared" si="1521"/>
        <v>0</v>
      </c>
      <c r="EG131" s="21"/>
      <c r="EH131" s="21">
        <f t="shared" si="1522"/>
        <v>0</v>
      </c>
      <c r="EI131" s="21"/>
      <c r="EJ131" s="21">
        <f t="shared" si="1523"/>
        <v>0</v>
      </c>
      <c r="EK131" s="21"/>
      <c r="EL131" s="21">
        <f t="shared" si="1524"/>
        <v>0</v>
      </c>
      <c r="EM131" s="21"/>
      <c r="EN131" s="21">
        <f t="shared" si="1525"/>
        <v>0</v>
      </c>
      <c r="EO131" s="21"/>
      <c r="EP131" s="21">
        <f t="shared" si="1526"/>
        <v>0</v>
      </c>
      <c r="EQ131" s="21"/>
      <c r="ER131" s="21">
        <f t="shared" si="1527"/>
        <v>0</v>
      </c>
      <c r="ES131" s="21"/>
      <c r="ET131" s="21">
        <f t="shared" si="1528"/>
        <v>0</v>
      </c>
      <c r="EU131" s="21"/>
      <c r="EV131" s="21">
        <f t="shared" si="1529"/>
        <v>0</v>
      </c>
      <c r="EW131" s="21"/>
      <c r="EX131" s="21">
        <f t="shared" si="1530"/>
        <v>0</v>
      </c>
      <c r="EY131" s="21"/>
      <c r="EZ131" s="21">
        <f t="shared" si="1531"/>
        <v>0</v>
      </c>
      <c r="FA131" s="21"/>
      <c r="FB131" s="21">
        <f t="shared" si="1532"/>
        <v>0</v>
      </c>
      <c r="FC131" s="21"/>
      <c r="FD131" s="21">
        <f t="shared" si="1533"/>
        <v>0</v>
      </c>
      <c r="FE131" s="21"/>
      <c r="FF131" s="21">
        <f t="shared" si="1534"/>
        <v>0</v>
      </c>
      <c r="FG131" s="21"/>
      <c r="FH131" s="21">
        <f t="shared" si="1535"/>
        <v>0</v>
      </c>
      <c r="FI131" s="21"/>
      <c r="FJ131" s="21">
        <f t="shared" si="1536"/>
        <v>0</v>
      </c>
      <c r="FK131" s="21"/>
      <c r="FL131" s="21">
        <f t="shared" si="1537"/>
        <v>0</v>
      </c>
      <c r="FM131" s="21"/>
      <c r="FN131" s="21">
        <f t="shared" si="1538"/>
        <v>0</v>
      </c>
      <c r="FO131" s="21"/>
      <c r="FP131" s="21">
        <f t="shared" si="1539"/>
        <v>0</v>
      </c>
      <c r="FQ131" s="21"/>
      <c r="FR131" s="21">
        <f t="shared" si="1540"/>
        <v>0</v>
      </c>
      <c r="FS131" s="21"/>
      <c r="FT131" s="21">
        <f t="shared" si="1541"/>
        <v>0</v>
      </c>
      <c r="FU131" s="21"/>
      <c r="FV131" s="21">
        <f t="shared" si="1542"/>
        <v>0</v>
      </c>
      <c r="FW131" s="21"/>
      <c r="FX131" s="21">
        <f t="shared" si="1543"/>
        <v>0</v>
      </c>
      <c r="FY131" s="21"/>
      <c r="FZ131" s="21">
        <f t="shared" si="1544"/>
        <v>0</v>
      </c>
      <c r="GA131" s="21"/>
      <c r="GB131" s="21">
        <f t="shared" si="1545"/>
        <v>0</v>
      </c>
      <c r="GC131" s="21"/>
      <c r="GD131" s="21">
        <f t="shared" si="1546"/>
        <v>0</v>
      </c>
      <c r="GE131" s="21"/>
      <c r="GF131" s="21">
        <f t="shared" si="1547"/>
        <v>0</v>
      </c>
      <c r="GG131" s="21"/>
      <c r="GH131" s="21">
        <f t="shared" si="1548"/>
        <v>0</v>
      </c>
      <c r="GI131" s="21"/>
      <c r="GJ131" s="21">
        <f t="shared" si="1549"/>
        <v>0</v>
      </c>
      <c r="GK131" s="21"/>
      <c r="GL131" s="21">
        <f t="shared" si="1550"/>
        <v>0</v>
      </c>
      <c r="GM131" s="21"/>
      <c r="GN131" s="21">
        <f t="shared" si="1551"/>
        <v>0</v>
      </c>
      <c r="GO131" s="21"/>
      <c r="GP131" s="21">
        <f t="shared" si="1552"/>
        <v>0</v>
      </c>
      <c r="GQ131" s="21"/>
      <c r="GR131" s="21">
        <f t="shared" si="1553"/>
        <v>0</v>
      </c>
      <c r="GS131" s="21"/>
      <c r="GT131" s="21">
        <f t="shared" si="1554"/>
        <v>0</v>
      </c>
      <c r="GU131" s="21"/>
      <c r="GV131" s="21">
        <f t="shared" si="1555"/>
        <v>0</v>
      </c>
      <c r="GW131" s="21"/>
      <c r="GX131" s="21">
        <f t="shared" si="1556"/>
        <v>0</v>
      </c>
      <c r="GY131" s="21"/>
      <c r="GZ131" s="21">
        <f t="shared" si="1557"/>
        <v>0</v>
      </c>
      <c r="HA131" s="21"/>
      <c r="HB131" s="21">
        <f t="shared" si="1558"/>
        <v>0</v>
      </c>
      <c r="HC131" s="21"/>
      <c r="HD131" s="21">
        <f t="shared" si="1559"/>
        <v>0</v>
      </c>
      <c r="HE131" s="21"/>
      <c r="HF131" s="21">
        <f t="shared" si="1560"/>
        <v>0</v>
      </c>
      <c r="HG131" s="21"/>
      <c r="HH131" s="21">
        <f t="shared" si="1561"/>
        <v>0</v>
      </c>
      <c r="HI131" s="21"/>
      <c r="HJ131" s="21">
        <f t="shared" si="1562"/>
        <v>0</v>
      </c>
      <c r="HK131" s="21"/>
      <c r="HL131" s="21">
        <f t="shared" si="1563"/>
        <v>0</v>
      </c>
      <c r="HM131" s="21"/>
      <c r="HN131" s="21">
        <f t="shared" si="1564"/>
        <v>0</v>
      </c>
      <c r="HO131" s="21"/>
      <c r="HP131" s="21">
        <f t="shared" si="1565"/>
        <v>0</v>
      </c>
      <c r="HQ131" s="21"/>
      <c r="HR131" s="21">
        <f t="shared" si="1566"/>
        <v>0</v>
      </c>
      <c r="HS131" s="21"/>
      <c r="HT131" s="21">
        <f t="shared" si="1567"/>
        <v>0</v>
      </c>
      <c r="HU131" s="21"/>
      <c r="HV131" s="21">
        <f t="shared" si="1568"/>
        <v>0</v>
      </c>
      <c r="HW131" s="21"/>
      <c r="HX131" s="21">
        <f t="shared" si="1569"/>
        <v>0</v>
      </c>
      <c r="HY131" s="21"/>
      <c r="HZ131" s="21">
        <f t="shared" si="1570"/>
        <v>0</v>
      </c>
      <c r="IA131" s="21"/>
      <c r="IB131" s="21">
        <f t="shared" si="1571"/>
        <v>0</v>
      </c>
      <c r="IC131" s="21"/>
      <c r="ID131" s="21">
        <f t="shared" si="1572"/>
        <v>0</v>
      </c>
      <c r="IE131" s="21"/>
      <c r="IF131" s="21">
        <f t="shared" si="1573"/>
        <v>0</v>
      </c>
      <c r="IG131" s="21"/>
      <c r="IH131" s="21">
        <f t="shared" si="1574"/>
        <v>0</v>
      </c>
      <c r="II131" s="21"/>
      <c r="IJ131" s="21">
        <f t="shared" si="1575"/>
        <v>0</v>
      </c>
      <c r="IK131" s="21"/>
      <c r="IL131" s="21">
        <f t="shared" si="1576"/>
        <v>0</v>
      </c>
      <c r="IM131" s="21"/>
      <c r="IN131" s="21">
        <f t="shared" si="1577"/>
        <v>0</v>
      </c>
      <c r="IO131" s="21"/>
      <c r="IP131" s="21">
        <f t="shared" si="1578"/>
        <v>0</v>
      </c>
      <c r="IQ131" s="21"/>
      <c r="IR131" s="21">
        <f t="shared" si="1579"/>
        <v>0</v>
      </c>
      <c r="IS131" s="21"/>
      <c r="IT131" s="21">
        <f t="shared" si="1580"/>
        <v>0</v>
      </c>
      <c r="IU131" s="21"/>
      <c r="IV131" s="21">
        <f t="shared" si="1581"/>
        <v>0</v>
      </c>
      <c r="IW131" s="21"/>
      <c r="IX131" s="21">
        <f t="shared" si="1582"/>
        <v>0</v>
      </c>
      <c r="IY131" s="21"/>
      <c r="IZ131" s="21">
        <f t="shared" si="1583"/>
        <v>0</v>
      </c>
      <c r="JA131" s="21"/>
      <c r="JB131" s="21">
        <f t="shared" si="1584"/>
        <v>0</v>
      </c>
      <c r="JC131" s="21"/>
      <c r="JD131" s="21">
        <f t="shared" si="1585"/>
        <v>0</v>
      </c>
      <c r="JE131" s="21"/>
      <c r="JF131" s="21">
        <f t="shared" si="1586"/>
        <v>0</v>
      </c>
      <c r="JG131" s="21"/>
      <c r="JH131" s="21">
        <f t="shared" si="1587"/>
        <v>0</v>
      </c>
      <c r="JI131" s="21">
        <v>23</v>
      </c>
      <c r="JJ131" s="21">
        <f t="shared" si="1588"/>
        <v>0</v>
      </c>
      <c r="JK131" s="21">
        <v>35</v>
      </c>
      <c r="JL131" s="21">
        <f t="shared" si="1589"/>
        <v>0</v>
      </c>
      <c r="JM131" s="21">
        <v>29</v>
      </c>
      <c r="JN131" s="21">
        <f t="shared" si="1590"/>
        <v>0</v>
      </c>
      <c r="JO131" s="21"/>
      <c r="JP131" s="21">
        <f t="shared" si="1591"/>
        <v>0</v>
      </c>
      <c r="JQ131" s="21">
        <v>25</v>
      </c>
      <c r="JR131" s="21">
        <f t="shared" si="1592"/>
        <v>0</v>
      </c>
      <c r="JS131" s="21">
        <v>37</v>
      </c>
      <c r="JT131" s="21">
        <f t="shared" si="1593"/>
        <v>0</v>
      </c>
      <c r="JU131" s="21">
        <v>27</v>
      </c>
      <c r="JV131" s="21">
        <f t="shared" si="1594"/>
        <v>0</v>
      </c>
      <c r="JW131" s="21">
        <v>42</v>
      </c>
      <c r="JX131" s="21">
        <f t="shared" si="1595"/>
        <v>0</v>
      </c>
      <c r="JY131" s="21"/>
      <c r="JZ131" s="21">
        <f t="shared" si="1596"/>
        <v>0</v>
      </c>
      <c r="KA131" s="21">
        <v>35</v>
      </c>
      <c r="KB131" s="21">
        <f t="shared" si="1597"/>
        <v>0</v>
      </c>
      <c r="KC131" s="21"/>
      <c r="KD131" s="21">
        <f t="shared" si="1598"/>
        <v>0</v>
      </c>
      <c r="KE131" s="21"/>
      <c r="KF131" s="21">
        <f t="shared" si="1599"/>
        <v>0</v>
      </c>
      <c r="KG131" s="21"/>
      <c r="KH131" s="21">
        <f t="shared" si="1600"/>
        <v>0</v>
      </c>
      <c r="KI131" s="21"/>
      <c r="KJ131" s="21">
        <f t="shared" si="1601"/>
        <v>0</v>
      </c>
      <c r="KK131" s="21"/>
      <c r="KL131" s="21">
        <f t="shared" si="1602"/>
        <v>0</v>
      </c>
      <c r="KM131" s="21"/>
      <c r="KN131" s="21">
        <f t="shared" si="1603"/>
        <v>0</v>
      </c>
      <c r="KO131" s="21"/>
      <c r="KP131" s="21">
        <f t="shared" si="1604"/>
        <v>0</v>
      </c>
      <c r="KQ131" s="21"/>
      <c r="KR131" s="21">
        <f t="shared" si="1605"/>
        <v>0</v>
      </c>
      <c r="KS131" s="21"/>
      <c r="KT131" s="21">
        <f t="shared" si="1606"/>
        <v>0</v>
      </c>
      <c r="KU131" s="21"/>
      <c r="KV131" s="21">
        <f t="shared" si="1607"/>
        <v>0</v>
      </c>
      <c r="KW131" s="21"/>
      <c r="KX131" s="21">
        <f t="shared" si="1608"/>
        <v>0</v>
      </c>
      <c r="KY131" s="21"/>
      <c r="KZ131" s="21">
        <f t="shared" si="1609"/>
        <v>0</v>
      </c>
      <c r="LA131" s="21"/>
      <c r="LB131" s="21">
        <f t="shared" si="1610"/>
        <v>0</v>
      </c>
      <c r="LC131" s="21"/>
      <c r="LD131" s="21">
        <f t="shared" si="1611"/>
        <v>0</v>
      </c>
      <c r="LE131" s="21"/>
      <c r="LF131" s="21">
        <f t="shared" si="1612"/>
        <v>0</v>
      </c>
      <c r="LG131" s="21"/>
      <c r="LH131" s="21">
        <f t="shared" si="1613"/>
        <v>0</v>
      </c>
      <c r="LI131" s="21"/>
      <c r="LJ131" s="21">
        <f t="shared" si="1614"/>
        <v>0</v>
      </c>
      <c r="LK131" s="21"/>
      <c r="LL131" s="21">
        <f t="shared" si="1615"/>
        <v>0</v>
      </c>
      <c r="LM131" s="21"/>
      <c r="LN131" s="21">
        <f t="shared" si="1616"/>
        <v>0</v>
      </c>
      <c r="LO131" s="21"/>
      <c r="LP131" s="21">
        <f t="shared" si="1617"/>
        <v>0</v>
      </c>
      <c r="LQ131" s="21"/>
      <c r="LR131" s="21">
        <f t="shared" si="1618"/>
        <v>0</v>
      </c>
      <c r="LS131" s="21"/>
      <c r="LT131" s="21">
        <f t="shared" si="1619"/>
        <v>0</v>
      </c>
      <c r="LU131" s="21"/>
      <c r="LV131" s="21">
        <f t="shared" si="1620"/>
        <v>0</v>
      </c>
      <c r="LW131" s="21"/>
      <c r="LX131" s="21">
        <f t="shared" si="1621"/>
        <v>0</v>
      </c>
      <c r="LY131" s="21"/>
      <c r="LZ131" s="21">
        <f t="shared" si="1622"/>
        <v>0</v>
      </c>
      <c r="MA131" s="21"/>
      <c r="MB131" s="21">
        <f t="shared" si="1623"/>
        <v>0</v>
      </c>
      <c r="MC131" s="21"/>
      <c r="MD131" s="21">
        <f t="shared" si="1624"/>
        <v>0</v>
      </c>
      <c r="ME131" s="21"/>
      <c r="MF131" s="21">
        <f t="shared" si="1625"/>
        <v>0</v>
      </c>
      <c r="MG131" s="21"/>
      <c r="MH131" s="21">
        <f t="shared" si="1626"/>
        <v>0</v>
      </c>
      <c r="MI131" s="21"/>
      <c r="MJ131" s="21">
        <f t="shared" si="1627"/>
        <v>0</v>
      </c>
      <c r="MK131" s="21"/>
      <c r="ML131" s="21">
        <f t="shared" si="1628"/>
        <v>0</v>
      </c>
      <c r="MM131" s="21"/>
      <c r="MN131" s="21">
        <f t="shared" si="1629"/>
        <v>0</v>
      </c>
      <c r="MO131" s="21"/>
      <c r="MP131" s="21">
        <f t="shared" si="1630"/>
        <v>0</v>
      </c>
      <c r="MQ131" s="21"/>
      <c r="MR131" s="21">
        <f t="shared" si="1631"/>
        <v>0</v>
      </c>
      <c r="MS131" s="21"/>
      <c r="MT131" s="21">
        <f t="shared" si="1632"/>
        <v>0</v>
      </c>
      <c r="MU131" s="21"/>
      <c r="MV131" s="21">
        <f t="shared" si="1633"/>
        <v>0</v>
      </c>
      <c r="MW131" s="21"/>
      <c r="MX131" s="21">
        <f t="shared" si="1634"/>
        <v>0</v>
      </c>
      <c r="MY131" s="21"/>
      <c r="MZ131" s="21">
        <f t="shared" si="1635"/>
        <v>0</v>
      </c>
      <c r="NA131" s="21"/>
      <c r="NB131" s="21">
        <f t="shared" si="1636"/>
        <v>0</v>
      </c>
      <c r="NC131" s="21"/>
      <c r="ND131" s="21">
        <f t="shared" si="1637"/>
        <v>0</v>
      </c>
      <c r="NE131" s="21"/>
      <c r="NF131" s="21">
        <f t="shared" si="1638"/>
        <v>0</v>
      </c>
      <c r="NG131" s="21"/>
      <c r="NH131" s="21">
        <f t="shared" si="1639"/>
        <v>0</v>
      </c>
      <c r="NI131" s="21"/>
      <c r="NJ131" s="21">
        <f t="shared" si="1640"/>
        <v>0</v>
      </c>
      <c r="NK131" s="21"/>
      <c r="NL131" s="21">
        <f t="shared" si="1641"/>
        <v>0</v>
      </c>
      <c r="NM131" s="21"/>
      <c r="NN131" s="21">
        <f t="shared" si="1642"/>
        <v>0</v>
      </c>
      <c r="NO131" s="21"/>
      <c r="NP131" s="21">
        <f t="shared" si="1643"/>
        <v>0</v>
      </c>
      <c r="NQ131" s="21"/>
      <c r="NR131" s="21">
        <f t="shared" si="1644"/>
        <v>23</v>
      </c>
      <c r="NS131" s="21"/>
      <c r="NT131" s="21">
        <f t="shared" si="1645"/>
        <v>23</v>
      </c>
      <c r="NU131" s="21"/>
      <c r="NV131" s="21">
        <f t="shared" si="1646"/>
        <v>23</v>
      </c>
      <c r="NW131" s="21"/>
      <c r="NX131" s="21">
        <f t="shared" si="1647"/>
        <v>23</v>
      </c>
      <c r="NY131" s="21"/>
      <c r="NZ131" s="21">
        <f t="shared" si="1648"/>
        <v>23</v>
      </c>
      <c r="OA131" s="21"/>
      <c r="OB131" s="21">
        <f t="shared" si="1649"/>
        <v>23</v>
      </c>
      <c r="OC131" s="21"/>
      <c r="OD131" s="21">
        <f t="shared" si="1650"/>
        <v>23</v>
      </c>
      <c r="OE131" s="21"/>
      <c r="OF131" s="21">
        <f t="shared" si="1651"/>
        <v>23</v>
      </c>
      <c r="OG131" s="21"/>
      <c r="OH131" s="21">
        <f t="shared" si="1652"/>
        <v>23</v>
      </c>
      <c r="OI131" s="21"/>
      <c r="OJ131" s="21">
        <f t="shared" si="1653"/>
        <v>23</v>
      </c>
      <c r="OK131" s="21"/>
      <c r="OL131" s="21">
        <f t="shared" si="1654"/>
        <v>23</v>
      </c>
      <c r="OM131" s="21"/>
      <c r="ON131" s="21">
        <f t="shared" si="1655"/>
        <v>0</v>
      </c>
      <c r="OO131" s="21"/>
      <c r="OP131" s="21">
        <f t="shared" si="1655"/>
        <v>0</v>
      </c>
      <c r="OQ131" s="21"/>
      <c r="OR131" s="21">
        <f t="shared" si="1655"/>
        <v>0</v>
      </c>
      <c r="OS131" s="21"/>
      <c r="OT131" s="21">
        <f t="shared" si="1655"/>
        <v>0</v>
      </c>
      <c r="OU131" s="21"/>
      <c r="OV131" s="21">
        <f t="shared" si="1655"/>
        <v>0</v>
      </c>
      <c r="OW131" s="21"/>
      <c r="OX131" s="21">
        <f t="shared" si="1655"/>
        <v>0</v>
      </c>
      <c r="OY131" s="21"/>
      <c r="OZ131" s="21">
        <f t="shared" si="1655"/>
        <v>0</v>
      </c>
      <c r="PA131" s="21"/>
      <c r="PB131" s="21">
        <f t="shared" si="1656"/>
        <v>0</v>
      </c>
      <c r="PC131" s="21"/>
      <c r="PD131" s="21">
        <f t="shared" si="1656"/>
        <v>0</v>
      </c>
      <c r="PE131" s="21"/>
      <c r="PF131" s="21">
        <f t="shared" si="1656"/>
        <v>0</v>
      </c>
      <c r="PG131" s="21"/>
      <c r="PH131" s="21">
        <f t="shared" si="1656"/>
        <v>0</v>
      </c>
      <c r="PI131" s="21"/>
      <c r="PJ131" s="21">
        <f t="shared" si="1656"/>
        <v>0</v>
      </c>
      <c r="PK131" s="21"/>
      <c r="PL131" s="21">
        <f t="shared" si="1656"/>
        <v>0</v>
      </c>
      <c r="PM131" s="21"/>
      <c r="PN131" s="21">
        <f t="shared" si="1657"/>
        <v>0</v>
      </c>
      <c r="PO131" s="21"/>
      <c r="PP131" s="21">
        <f t="shared" si="1657"/>
        <v>0</v>
      </c>
      <c r="PQ131" s="21"/>
      <c r="PR131" s="21">
        <f t="shared" si="1657"/>
        <v>0</v>
      </c>
      <c r="PS131" s="21"/>
      <c r="PT131" s="21">
        <f t="shared" si="1657"/>
        <v>0</v>
      </c>
      <c r="PU131" s="21"/>
      <c r="PV131" s="21">
        <f t="shared" si="1657"/>
        <v>0</v>
      </c>
      <c r="PW131" s="21"/>
      <c r="PX131" s="21">
        <f t="shared" si="1657"/>
        <v>0</v>
      </c>
      <c r="PY131" s="21"/>
      <c r="PZ131" s="21">
        <f t="shared" si="1658"/>
        <v>0</v>
      </c>
      <c r="QA131" s="21"/>
      <c r="QB131" s="21">
        <f t="shared" si="1658"/>
        <v>0</v>
      </c>
      <c r="QC131" s="21"/>
      <c r="QD131" s="21">
        <f t="shared" si="1658"/>
        <v>0</v>
      </c>
      <c r="QE131" s="21"/>
      <c r="QF131" s="21">
        <f t="shared" si="1658"/>
        <v>0</v>
      </c>
      <c r="QG131" s="21"/>
      <c r="QH131" s="21">
        <f t="shared" si="1658"/>
        <v>0</v>
      </c>
      <c r="QI131" s="21"/>
      <c r="QJ131" s="21">
        <f t="shared" si="1658"/>
        <v>0</v>
      </c>
      <c r="QK131" s="21"/>
      <c r="QL131" s="21">
        <f t="shared" si="1659"/>
        <v>0</v>
      </c>
      <c r="QM131" s="21"/>
      <c r="QN131" s="21">
        <f t="shared" si="1659"/>
        <v>0</v>
      </c>
      <c r="QO131" s="21"/>
      <c r="QP131" s="21">
        <f t="shared" si="1659"/>
        <v>0</v>
      </c>
      <c r="QQ131" s="21"/>
      <c r="QR131" s="21">
        <f t="shared" si="1659"/>
        <v>0</v>
      </c>
      <c r="QS131" s="21"/>
      <c r="QT131" s="21">
        <f t="shared" si="1659"/>
        <v>0</v>
      </c>
      <c r="QU131" s="21"/>
      <c r="QV131" s="21">
        <f t="shared" si="1659"/>
        <v>0</v>
      </c>
      <c r="QW131" s="21"/>
      <c r="QX131" s="21">
        <f t="shared" si="1660"/>
        <v>0</v>
      </c>
      <c r="QY131" s="21"/>
      <c r="QZ131" s="21">
        <f t="shared" si="1660"/>
        <v>0</v>
      </c>
      <c r="RA131" s="21"/>
      <c r="RB131" s="21">
        <f t="shared" si="1660"/>
        <v>0</v>
      </c>
      <c r="RC131" s="21"/>
      <c r="RD131" s="21">
        <f t="shared" si="1660"/>
        <v>0</v>
      </c>
      <c r="RE131" s="21"/>
      <c r="RF131" s="21">
        <f t="shared" si="1660"/>
        <v>0</v>
      </c>
      <c r="RG131" s="21"/>
      <c r="RH131" s="21">
        <f t="shared" si="1660"/>
        <v>0</v>
      </c>
      <c r="RI131" s="21"/>
      <c r="RJ131" s="21">
        <f t="shared" si="1332"/>
        <v>0</v>
      </c>
      <c r="RK131" s="21"/>
      <c r="RL131" s="21">
        <f t="shared" si="1333"/>
        <v>0</v>
      </c>
      <c r="RM131" s="21"/>
      <c r="RN131" s="21">
        <f t="shared" si="1334"/>
        <v>0</v>
      </c>
      <c r="RO131" s="21"/>
      <c r="RP131" s="21">
        <f t="shared" si="1335"/>
        <v>0</v>
      </c>
      <c r="RQ131" s="21"/>
      <c r="RR131" s="21">
        <f t="shared" si="1336"/>
        <v>0</v>
      </c>
      <c r="RS131" s="21"/>
      <c r="RT131" s="21">
        <f t="shared" si="1337"/>
        <v>0</v>
      </c>
      <c r="RU131" s="21"/>
      <c r="RV131" s="21">
        <f t="shared" si="1338"/>
        <v>0</v>
      </c>
      <c r="RW131" s="21"/>
      <c r="RX131" s="21">
        <f t="shared" si="1339"/>
        <v>0</v>
      </c>
      <c r="RY131" s="21"/>
      <c r="RZ131" s="21">
        <f t="shared" si="1340"/>
        <v>0</v>
      </c>
      <c r="SA131" s="21"/>
      <c r="SB131" s="21">
        <f t="shared" si="1341"/>
        <v>0</v>
      </c>
      <c r="SC131" s="21"/>
      <c r="SD131" s="21">
        <f t="shared" si="1342"/>
        <v>0</v>
      </c>
      <c r="SE131" s="21"/>
      <c r="SF131" s="21">
        <f t="shared" si="1343"/>
        <v>0</v>
      </c>
      <c r="SG131" s="21"/>
      <c r="SH131" s="21">
        <f t="shared" si="1344"/>
        <v>0</v>
      </c>
      <c r="SI131" s="21"/>
      <c r="SJ131" s="21">
        <f t="shared" si="1345"/>
        <v>0</v>
      </c>
      <c r="SK131" s="21"/>
      <c r="SL131" s="21">
        <f t="shared" si="1346"/>
        <v>0</v>
      </c>
      <c r="SM131" s="21"/>
      <c r="SN131" s="21">
        <f t="shared" si="1661"/>
        <v>0</v>
      </c>
      <c r="SO131" s="21"/>
      <c r="SP131" s="21">
        <f t="shared" si="1348"/>
        <v>0</v>
      </c>
      <c r="SQ131" s="21"/>
      <c r="SR131" s="21">
        <f t="shared" si="1349"/>
        <v>0</v>
      </c>
      <c r="SS131" s="21"/>
      <c r="ST131" s="21">
        <f t="shared" si="1350"/>
        <v>0</v>
      </c>
      <c r="SU131" s="21"/>
      <c r="SV131" s="21">
        <f t="shared" si="1351"/>
        <v>0</v>
      </c>
      <c r="SW131" s="21"/>
      <c r="SX131" s="21">
        <f t="shared" si="1352"/>
        <v>0</v>
      </c>
      <c r="SY131" s="21"/>
      <c r="SZ131" s="21">
        <f t="shared" si="1353"/>
        <v>0</v>
      </c>
      <c r="TA131" s="21"/>
      <c r="TB131" s="21">
        <f t="shared" si="1354"/>
        <v>0</v>
      </c>
      <c r="TC131" s="21"/>
      <c r="TD131" s="21">
        <f t="shared" si="1662"/>
        <v>0</v>
      </c>
      <c r="TE131" s="21"/>
      <c r="TF131" s="21">
        <f t="shared" si="1356"/>
        <v>0</v>
      </c>
      <c r="TG131" s="21"/>
      <c r="TH131" s="21">
        <f t="shared" si="1357"/>
        <v>0</v>
      </c>
      <c r="TI131" s="21"/>
      <c r="TJ131" s="21">
        <f t="shared" si="1358"/>
        <v>0</v>
      </c>
      <c r="TK131" s="21"/>
      <c r="TL131" s="21">
        <f t="shared" si="1663"/>
        <v>0</v>
      </c>
      <c r="TM131" s="21"/>
      <c r="TN131" s="21">
        <f t="shared" si="1664"/>
        <v>0</v>
      </c>
      <c r="TO131" s="21"/>
      <c r="TP131" s="21">
        <f t="shared" si="1665"/>
        <v>0</v>
      </c>
      <c r="TQ131" s="21"/>
      <c r="TR131" s="21">
        <f t="shared" si="1666"/>
        <v>0</v>
      </c>
      <c r="TS131" s="21"/>
      <c r="TT131" s="21">
        <f t="shared" si="1667"/>
        <v>0</v>
      </c>
      <c r="TU131" s="21"/>
      <c r="TV131" s="21">
        <f t="shared" si="1668"/>
        <v>0</v>
      </c>
      <c r="TW131" s="21"/>
      <c r="TX131" s="21">
        <f t="shared" si="1669"/>
        <v>0</v>
      </c>
      <c r="TY131" s="21"/>
      <c r="TZ131" s="21">
        <f t="shared" si="1670"/>
        <v>0</v>
      </c>
      <c r="UA131" s="21"/>
      <c r="UB131" s="21">
        <f t="shared" si="1671"/>
        <v>0</v>
      </c>
      <c r="UC131" s="21"/>
      <c r="UD131" s="21">
        <f t="shared" si="1672"/>
        <v>0</v>
      </c>
      <c r="UE131" s="21"/>
      <c r="UF131" s="21">
        <f t="shared" si="1673"/>
        <v>0</v>
      </c>
      <c r="UG131" s="21"/>
      <c r="UH131" s="21">
        <f t="shared" si="1370"/>
        <v>0</v>
      </c>
      <c r="UI131" s="21"/>
      <c r="UJ131" s="21">
        <f t="shared" si="1674"/>
        <v>0</v>
      </c>
      <c r="UK131" s="21"/>
      <c r="UL131" s="21">
        <f t="shared" si="1675"/>
        <v>0</v>
      </c>
      <c r="UM131" s="21"/>
      <c r="UN131" s="21">
        <f t="shared" si="1676"/>
        <v>0</v>
      </c>
      <c r="UO131" s="21"/>
      <c r="UP131" s="21">
        <f t="shared" si="1677"/>
        <v>0</v>
      </c>
      <c r="UQ131" s="21"/>
      <c r="UR131" s="21">
        <f t="shared" si="1678"/>
        <v>0</v>
      </c>
      <c r="US131" s="21"/>
      <c r="UT131" s="21">
        <f t="shared" si="1679"/>
        <v>0</v>
      </c>
      <c r="UU131" s="21"/>
      <c r="UV131" s="21">
        <f t="shared" si="1377"/>
        <v>0</v>
      </c>
      <c r="UW131" s="21"/>
      <c r="UX131" s="21">
        <f t="shared" si="1680"/>
        <v>0</v>
      </c>
      <c r="UY131" s="21"/>
      <c r="UZ131" s="21">
        <f t="shared" si="1379"/>
        <v>0</v>
      </c>
      <c r="VA131" s="21"/>
      <c r="VB131" s="21">
        <f t="shared" si="1681"/>
        <v>0</v>
      </c>
      <c r="VC131" s="21"/>
      <c r="VD131" s="21">
        <f t="shared" si="1682"/>
        <v>0</v>
      </c>
      <c r="VE131" s="21"/>
      <c r="VF131" s="21">
        <f t="shared" si="1683"/>
        <v>0</v>
      </c>
      <c r="VG131" s="21"/>
      <c r="VH131" s="21">
        <f t="shared" si="1684"/>
        <v>0</v>
      </c>
      <c r="VI131" s="21"/>
      <c r="VJ131" s="21">
        <f t="shared" si="1685"/>
        <v>0</v>
      </c>
      <c r="VK131" s="21"/>
      <c r="VL131" s="21">
        <f t="shared" si="1686"/>
        <v>0</v>
      </c>
      <c r="VM131" s="21"/>
      <c r="VN131" s="21">
        <f t="shared" si="1687"/>
        <v>0</v>
      </c>
      <c r="VO131" s="21"/>
      <c r="VP131" s="21">
        <f t="shared" si="1688"/>
        <v>0</v>
      </c>
      <c r="VQ131" s="21"/>
      <c r="VR131" s="21">
        <f t="shared" si="1655"/>
        <v>0</v>
      </c>
      <c r="VS131" s="21"/>
      <c r="VT131" s="21">
        <f t="shared" si="1689"/>
        <v>0</v>
      </c>
      <c r="VU131" s="21"/>
      <c r="VV131" s="21">
        <f t="shared" si="1689"/>
        <v>0</v>
      </c>
      <c r="VW131" s="21"/>
      <c r="VX131" s="21">
        <f t="shared" si="1690"/>
        <v>0</v>
      </c>
      <c r="VY131" s="21"/>
      <c r="VZ131" s="21">
        <f t="shared" si="1690"/>
        <v>0</v>
      </c>
      <c r="WA131" s="21"/>
      <c r="WB131" s="21">
        <f t="shared" si="1690"/>
        <v>0</v>
      </c>
      <c r="WC131" s="21"/>
      <c r="WD131" s="21">
        <f t="shared" si="1690"/>
        <v>0</v>
      </c>
      <c r="WE131" s="21"/>
      <c r="WF131" s="21">
        <f t="shared" si="1690"/>
        <v>0</v>
      </c>
      <c r="WG131" s="21"/>
      <c r="WH131" s="21">
        <f t="shared" si="1690"/>
        <v>0</v>
      </c>
      <c r="WI131" s="21"/>
      <c r="WJ131" s="21">
        <f t="shared" si="1690"/>
        <v>0</v>
      </c>
      <c r="WK131" s="21"/>
      <c r="WL131" s="21">
        <f t="shared" si="1690"/>
        <v>0</v>
      </c>
      <c r="WM131" s="21"/>
      <c r="WN131" s="21">
        <f t="shared" si="1691"/>
        <v>0</v>
      </c>
      <c r="WO131" s="21"/>
      <c r="WP131" s="21">
        <f t="shared" si="1691"/>
        <v>0</v>
      </c>
      <c r="WQ131" s="21"/>
      <c r="WR131" s="21">
        <f t="shared" si="1691"/>
        <v>0</v>
      </c>
      <c r="WS131" s="21"/>
      <c r="WT131" s="21">
        <f t="shared" si="1691"/>
        <v>0</v>
      </c>
      <c r="WU131" s="21"/>
      <c r="WV131" s="21">
        <f t="shared" si="1691"/>
        <v>0</v>
      </c>
      <c r="WW131" s="21"/>
      <c r="WX131" s="21">
        <f t="shared" si="1691"/>
        <v>0</v>
      </c>
      <c r="WY131" s="21"/>
      <c r="WZ131" s="21">
        <f t="shared" si="1691"/>
        <v>0</v>
      </c>
      <c r="XA131" s="21"/>
      <c r="XB131" s="21">
        <f t="shared" si="1691"/>
        <v>0</v>
      </c>
      <c r="XC131" s="21"/>
      <c r="XD131" s="21">
        <f t="shared" si="1692"/>
        <v>0</v>
      </c>
      <c r="XE131" s="21"/>
      <c r="XF131" s="21">
        <f t="shared" si="1692"/>
        <v>0</v>
      </c>
      <c r="XG131" s="21"/>
      <c r="XH131" s="21">
        <f t="shared" si="1692"/>
        <v>0</v>
      </c>
      <c r="XI131" s="21"/>
      <c r="XJ131" s="21">
        <f t="shared" si="1692"/>
        <v>0</v>
      </c>
      <c r="XK131" s="21"/>
      <c r="XL131" s="21">
        <f t="shared" si="1692"/>
        <v>0</v>
      </c>
      <c r="XM131" s="21"/>
      <c r="XN131" s="21">
        <f t="shared" si="1692"/>
        <v>0</v>
      </c>
      <c r="XO131" s="21"/>
      <c r="XP131" s="21">
        <f t="shared" si="1692"/>
        <v>0</v>
      </c>
      <c r="XQ131" s="21"/>
      <c r="XR131" s="21">
        <f t="shared" si="1692"/>
        <v>0</v>
      </c>
      <c r="XS131" s="21"/>
      <c r="XT131" s="21">
        <f t="shared" si="1736"/>
        <v>0</v>
      </c>
      <c r="XU131" s="21"/>
      <c r="XV131" s="21">
        <f t="shared" si="1736"/>
        <v>0</v>
      </c>
      <c r="XW131" s="21"/>
      <c r="XX131" s="21">
        <f t="shared" si="1736"/>
        <v>0</v>
      </c>
      <c r="XY131" s="21"/>
      <c r="XZ131" s="21">
        <f t="shared" si="1736"/>
        <v>0</v>
      </c>
      <c r="YA131" s="21"/>
      <c r="YB131" s="21">
        <f t="shared" si="1392"/>
        <v>0</v>
      </c>
      <c r="YC131" s="21"/>
      <c r="YD131" s="21">
        <f t="shared" si="1393"/>
        <v>0</v>
      </c>
      <c r="YE131" s="21"/>
      <c r="YF131" s="21">
        <f t="shared" si="1394"/>
        <v>0</v>
      </c>
      <c r="YG131" s="21"/>
      <c r="YH131" s="21">
        <f t="shared" si="1395"/>
        <v>0</v>
      </c>
      <c r="YI131" s="21"/>
      <c r="YJ131" s="21">
        <f t="shared" si="1396"/>
        <v>0</v>
      </c>
      <c r="YK131" s="21"/>
      <c r="YL131" s="21">
        <f t="shared" si="1397"/>
        <v>0</v>
      </c>
      <c r="YM131" s="21"/>
      <c r="YN131" s="21">
        <f t="shared" si="1398"/>
        <v>0</v>
      </c>
      <c r="YO131" s="21"/>
      <c r="YP131" s="21">
        <f t="shared" si="1399"/>
        <v>0</v>
      </c>
      <c r="YQ131" s="21"/>
      <c r="YR131" s="21">
        <f t="shared" si="1400"/>
        <v>0</v>
      </c>
      <c r="YS131" s="21"/>
      <c r="YT131" s="21">
        <f t="shared" si="1693"/>
        <v>0</v>
      </c>
      <c r="YU131" s="21"/>
      <c r="YV131" s="21">
        <f t="shared" si="1402"/>
        <v>0</v>
      </c>
      <c r="YW131" s="21"/>
      <c r="YX131" s="21">
        <f t="shared" si="1403"/>
        <v>0</v>
      </c>
      <c r="YY131" s="21"/>
      <c r="YZ131" s="21">
        <f t="shared" si="1689"/>
        <v>0</v>
      </c>
      <c r="ZA131" s="21"/>
      <c r="ZB131" s="21">
        <f t="shared" si="1404"/>
        <v>0</v>
      </c>
      <c r="ZC131" s="21"/>
      <c r="ZD131" s="21">
        <f t="shared" si="1405"/>
        <v>0</v>
      </c>
      <c r="ZE131" s="21"/>
      <c r="ZF131" s="21">
        <f t="shared" si="1406"/>
        <v>0</v>
      </c>
      <c r="ZG131" s="21"/>
      <c r="ZH131" s="21">
        <f t="shared" si="1694"/>
        <v>0</v>
      </c>
      <c r="ZI131" s="21"/>
      <c r="ZJ131" s="21">
        <f t="shared" si="1408"/>
        <v>0</v>
      </c>
      <c r="ZK131" s="21"/>
      <c r="ZL131" s="21">
        <f t="shared" si="1409"/>
        <v>0</v>
      </c>
      <c r="ZM131" s="21"/>
      <c r="ZN131" s="21">
        <f t="shared" si="1695"/>
        <v>0</v>
      </c>
      <c r="ZO131" s="21"/>
      <c r="ZP131" s="21">
        <f t="shared" si="1411"/>
        <v>0</v>
      </c>
      <c r="ZQ131" s="21"/>
      <c r="ZR131" s="21">
        <f t="shared" si="1412"/>
        <v>0</v>
      </c>
      <c r="ZS131" s="21"/>
      <c r="ZT131" s="21">
        <f t="shared" si="1689"/>
        <v>0</v>
      </c>
      <c r="ZU131" s="21"/>
      <c r="ZV131" s="21">
        <f t="shared" si="1696"/>
        <v>0</v>
      </c>
      <c r="ZW131" s="21"/>
      <c r="ZX131" s="21">
        <f t="shared" si="1697"/>
        <v>0</v>
      </c>
      <c r="ZY131" s="21"/>
      <c r="ZZ131" s="21">
        <f t="shared" si="1697"/>
        <v>0</v>
      </c>
      <c r="AAA131" s="21"/>
      <c r="AAB131" s="21">
        <f t="shared" si="1698"/>
        <v>0</v>
      </c>
      <c r="AAC131" s="21"/>
      <c r="AAD131" s="21">
        <f t="shared" si="1698"/>
        <v>0</v>
      </c>
      <c r="AAE131" s="21"/>
      <c r="AAF131" s="21">
        <f t="shared" si="1699"/>
        <v>0</v>
      </c>
      <c r="AAG131" s="21"/>
      <c r="AAH131" s="21">
        <f t="shared" si="1699"/>
        <v>0</v>
      </c>
      <c r="AAI131" s="21"/>
      <c r="AAJ131" s="21">
        <f t="shared" si="1700"/>
        <v>0</v>
      </c>
      <c r="AAK131" s="21"/>
      <c r="AAL131" s="21">
        <f t="shared" si="1700"/>
        <v>0</v>
      </c>
      <c r="AAM131" s="21"/>
      <c r="AAN131" s="21">
        <f t="shared" si="1701"/>
        <v>0</v>
      </c>
      <c r="AAO131" s="21"/>
      <c r="AAP131" s="21">
        <f t="shared" si="1701"/>
        <v>0</v>
      </c>
      <c r="AAQ131" s="21"/>
      <c r="AAR131" s="21">
        <f t="shared" si="1702"/>
        <v>0</v>
      </c>
      <c r="AAS131" s="21"/>
      <c r="AAT131" s="21">
        <f t="shared" si="1702"/>
        <v>0</v>
      </c>
      <c r="AAU131" s="21"/>
      <c r="AAV131" s="21">
        <f t="shared" si="1703"/>
        <v>0</v>
      </c>
      <c r="AAW131" s="21"/>
      <c r="AAX131" s="21">
        <f t="shared" si="1703"/>
        <v>0</v>
      </c>
      <c r="AAY131" s="21"/>
      <c r="AAZ131" s="21">
        <f t="shared" si="1704"/>
        <v>0</v>
      </c>
      <c r="ABA131" s="21"/>
      <c r="ABB131" s="21">
        <f t="shared" si="1704"/>
        <v>0</v>
      </c>
      <c r="ABC131" s="21"/>
      <c r="ABD131" s="21">
        <f t="shared" si="1705"/>
        <v>0</v>
      </c>
      <c r="ABE131" s="21"/>
      <c r="ABF131" s="21">
        <f t="shared" si="1705"/>
        <v>0</v>
      </c>
      <c r="ABG131" s="21"/>
      <c r="ABH131" s="21">
        <f t="shared" si="1706"/>
        <v>0</v>
      </c>
      <c r="ABI131" s="21"/>
      <c r="ABJ131" s="21">
        <f t="shared" si="1706"/>
        <v>0</v>
      </c>
      <c r="ABK131" s="21"/>
      <c r="ABL131" s="21">
        <f t="shared" si="1707"/>
        <v>0</v>
      </c>
      <c r="ABM131" s="21"/>
      <c r="ABN131" s="21">
        <f t="shared" si="1707"/>
        <v>0</v>
      </c>
      <c r="ABO131" s="21"/>
      <c r="ABP131" s="21">
        <f t="shared" si="1708"/>
        <v>0</v>
      </c>
      <c r="ABQ131" s="21"/>
      <c r="ABR131" s="21">
        <f t="shared" si="1708"/>
        <v>0</v>
      </c>
      <c r="ABS131" s="21"/>
      <c r="ABT131" s="21">
        <f t="shared" si="1709"/>
        <v>0</v>
      </c>
      <c r="ABU131" s="21"/>
      <c r="ABV131" s="21">
        <f t="shared" si="1709"/>
        <v>0</v>
      </c>
      <c r="ABW131" s="21"/>
      <c r="ABX131" s="21">
        <f t="shared" si="1710"/>
        <v>0</v>
      </c>
      <c r="ABY131" s="21"/>
      <c r="ABZ131" s="21">
        <f t="shared" si="1710"/>
        <v>0</v>
      </c>
      <c r="ACA131" s="21"/>
      <c r="ACB131" s="21">
        <f t="shared" si="1711"/>
        <v>0</v>
      </c>
      <c r="ACC131" s="21"/>
      <c r="ACD131" s="21">
        <f t="shared" si="1711"/>
        <v>0</v>
      </c>
      <c r="ACE131" s="21"/>
      <c r="ACF131" s="21">
        <f t="shared" si="1712"/>
        <v>0</v>
      </c>
      <c r="ACG131" s="21"/>
      <c r="ACH131" s="21">
        <f t="shared" si="1712"/>
        <v>0</v>
      </c>
      <c r="ACI131" s="21"/>
      <c r="ACJ131" s="21">
        <f t="shared" si="1713"/>
        <v>0</v>
      </c>
      <c r="ACK131" s="21"/>
      <c r="ACL131" s="21">
        <f t="shared" si="1713"/>
        <v>0</v>
      </c>
      <c r="ACM131" s="21"/>
      <c r="ACN131" s="21">
        <f t="shared" si="1714"/>
        <v>0</v>
      </c>
      <c r="ACO131" s="21"/>
      <c r="ACP131" s="21">
        <f t="shared" si="1714"/>
        <v>0</v>
      </c>
      <c r="ACQ131" s="21"/>
      <c r="ACR131" s="21">
        <f t="shared" si="1715"/>
        <v>0</v>
      </c>
      <c r="ACS131" s="21"/>
      <c r="ACT131" s="21">
        <f t="shared" si="1715"/>
        <v>0</v>
      </c>
      <c r="ACU131" s="21"/>
      <c r="ACV131" s="21">
        <f t="shared" si="1716"/>
        <v>0</v>
      </c>
      <c r="ACW131" s="21"/>
      <c r="ACX131" s="21">
        <f t="shared" si="1716"/>
        <v>0</v>
      </c>
      <c r="ACY131" s="21"/>
      <c r="ACZ131" s="21">
        <f t="shared" si="1717"/>
        <v>0</v>
      </c>
      <c r="ADA131" s="21"/>
      <c r="ADB131" s="21">
        <f t="shared" si="1717"/>
        <v>0</v>
      </c>
      <c r="ADC131" s="21"/>
      <c r="ADD131" s="21">
        <f t="shared" si="1718"/>
        <v>0</v>
      </c>
      <c r="ADE131" s="21"/>
      <c r="ADF131" s="21">
        <f t="shared" si="1718"/>
        <v>0</v>
      </c>
      <c r="ADG131" s="21"/>
      <c r="ADH131" s="21">
        <f t="shared" si="1719"/>
        <v>0</v>
      </c>
      <c r="ADI131" s="21"/>
      <c r="ADJ131" s="21">
        <f t="shared" si="1719"/>
        <v>0</v>
      </c>
      <c r="ADK131" s="21"/>
      <c r="ADL131" s="21">
        <f t="shared" si="1720"/>
        <v>0</v>
      </c>
      <c r="ADM131" s="21"/>
      <c r="ADN131" s="21">
        <f t="shared" si="1720"/>
        <v>0</v>
      </c>
      <c r="ADO131" s="21"/>
      <c r="ADP131" s="21">
        <f t="shared" si="1720"/>
        <v>0</v>
      </c>
      <c r="ADQ131" s="21"/>
      <c r="ADR131" s="21">
        <f t="shared" si="1720"/>
        <v>0</v>
      </c>
      <c r="ADS131" s="21"/>
      <c r="ADT131" s="21">
        <f t="shared" si="1720"/>
        <v>0</v>
      </c>
      <c r="ADU131" s="21"/>
      <c r="ADV131" s="21">
        <f t="shared" si="1721"/>
        <v>0</v>
      </c>
      <c r="ADW131" s="21"/>
      <c r="ADX131" s="21">
        <f t="shared" si="1721"/>
        <v>0</v>
      </c>
      <c r="ADY131" s="21"/>
      <c r="ADZ131" s="21">
        <f t="shared" si="1721"/>
        <v>0</v>
      </c>
      <c r="AEA131" s="21"/>
      <c r="AEB131" s="21">
        <f t="shared" si="1721"/>
        <v>0</v>
      </c>
      <c r="AEC131" s="21"/>
      <c r="AED131" s="21">
        <f t="shared" si="1722"/>
        <v>0</v>
      </c>
      <c r="AEE131" s="21"/>
      <c r="AEF131" s="21">
        <f t="shared" si="1722"/>
        <v>0</v>
      </c>
      <c r="AEG131" s="21"/>
      <c r="AEH131" s="21">
        <f t="shared" si="1722"/>
        <v>0</v>
      </c>
      <c r="AEI131" s="21"/>
      <c r="AEJ131" s="21">
        <f t="shared" si="1722"/>
        <v>0</v>
      </c>
      <c r="AEK131" s="21"/>
      <c r="AEL131" s="21">
        <f t="shared" si="1722"/>
        <v>0</v>
      </c>
      <c r="AEM131" s="21"/>
      <c r="AEN131" s="21">
        <f t="shared" si="1723"/>
        <v>0</v>
      </c>
      <c r="AEO131" s="21"/>
      <c r="AEP131" s="21">
        <f t="shared" si="1723"/>
        <v>0</v>
      </c>
      <c r="AEQ131" s="21"/>
      <c r="AER131" s="21">
        <f t="shared" si="1723"/>
        <v>0</v>
      </c>
      <c r="AES131" s="21"/>
      <c r="AET131" s="21">
        <f t="shared" si="1723"/>
        <v>0</v>
      </c>
      <c r="AEU131" s="21"/>
      <c r="AEV131" s="21">
        <f t="shared" si="1724"/>
        <v>0</v>
      </c>
      <c r="AEW131" s="21"/>
      <c r="AEX131" s="21">
        <f t="shared" si="1724"/>
        <v>0</v>
      </c>
      <c r="AEY131" s="21"/>
      <c r="AEZ131" s="21">
        <f t="shared" si="1724"/>
        <v>0</v>
      </c>
      <c r="AFA131" s="21"/>
      <c r="AFB131" s="21">
        <f t="shared" si="1724"/>
        <v>0</v>
      </c>
      <c r="AFC131" s="21"/>
      <c r="AFD131" s="21">
        <f t="shared" si="1724"/>
        <v>0</v>
      </c>
      <c r="AFE131" s="21"/>
      <c r="AFF131" s="21">
        <f t="shared" si="1725"/>
        <v>0</v>
      </c>
      <c r="AFG131" s="21"/>
      <c r="AFH131" s="21">
        <f t="shared" si="1725"/>
        <v>0</v>
      </c>
      <c r="AFI131" s="21"/>
      <c r="AFJ131" s="21">
        <f t="shared" si="1725"/>
        <v>0</v>
      </c>
      <c r="AFK131" s="21"/>
      <c r="AFL131" s="21">
        <f t="shared" si="1725"/>
        <v>0</v>
      </c>
      <c r="AFM131" s="21"/>
      <c r="AFN131" s="21">
        <f t="shared" si="1726"/>
        <v>0</v>
      </c>
      <c r="AFO131" s="21"/>
      <c r="AFP131" s="21">
        <f t="shared" si="1726"/>
        <v>0</v>
      </c>
      <c r="AFQ131" s="21"/>
      <c r="AFR131" s="21">
        <f t="shared" si="1726"/>
        <v>0</v>
      </c>
      <c r="AFS131" s="21"/>
      <c r="AFT131" s="21">
        <f t="shared" si="1726"/>
        <v>0</v>
      </c>
      <c r="AFU131" s="21"/>
      <c r="AFV131" s="21">
        <f t="shared" si="1726"/>
        <v>0</v>
      </c>
      <c r="AFW131" s="21"/>
      <c r="AFX131" s="21">
        <f t="shared" si="1727"/>
        <v>0</v>
      </c>
      <c r="AFY131" s="21"/>
      <c r="AFZ131" s="21">
        <f t="shared" si="1727"/>
        <v>0</v>
      </c>
      <c r="AGA131" s="21"/>
      <c r="AGB131" s="21">
        <f t="shared" si="1727"/>
        <v>0</v>
      </c>
      <c r="AGC131" s="21"/>
      <c r="AGD131" s="21">
        <f t="shared" si="1727"/>
        <v>0</v>
      </c>
      <c r="AGE131" s="21"/>
      <c r="AGF131" s="21">
        <f t="shared" si="1728"/>
        <v>0</v>
      </c>
      <c r="AGG131" s="21"/>
      <c r="AGH131" s="21">
        <f t="shared" si="1728"/>
        <v>0</v>
      </c>
      <c r="AGI131" s="21"/>
      <c r="AGJ131" s="21">
        <f t="shared" si="1728"/>
        <v>0</v>
      </c>
      <c r="AGK131" s="21"/>
      <c r="AGL131" s="21">
        <f t="shared" si="1728"/>
        <v>0</v>
      </c>
      <c r="AGM131" s="21"/>
      <c r="AGN131" s="21">
        <f t="shared" si="1728"/>
        <v>0</v>
      </c>
      <c r="AGO131" s="21"/>
      <c r="AGP131" s="21">
        <f t="shared" si="1729"/>
        <v>0</v>
      </c>
      <c r="AGQ131" s="21"/>
      <c r="AGR131" s="21">
        <f t="shared" si="1729"/>
        <v>0</v>
      </c>
      <c r="AGS131" s="21"/>
      <c r="AGT131" s="21">
        <f t="shared" si="1729"/>
        <v>0</v>
      </c>
      <c r="AGU131" s="21"/>
      <c r="AGV131" s="21">
        <f t="shared" si="1729"/>
        <v>0</v>
      </c>
      <c r="AGW131" s="21"/>
      <c r="AGX131" s="21">
        <f t="shared" si="1730"/>
        <v>0</v>
      </c>
      <c r="AGY131" s="21"/>
      <c r="AGZ131" s="21">
        <f t="shared" si="1730"/>
        <v>0</v>
      </c>
      <c r="AHA131" s="21"/>
      <c r="AHB131" s="21">
        <f t="shared" si="1730"/>
        <v>0</v>
      </c>
      <c r="AHC131" s="21"/>
      <c r="AHD131" s="21">
        <f t="shared" si="1730"/>
        <v>0</v>
      </c>
      <c r="AHE131" s="21"/>
      <c r="AHF131" s="21">
        <f t="shared" si="1730"/>
        <v>0</v>
      </c>
      <c r="AHG131" s="21"/>
      <c r="AHH131" s="21">
        <f t="shared" si="1731"/>
        <v>0</v>
      </c>
      <c r="AHI131" s="21"/>
      <c r="AHJ131" s="21">
        <f t="shared" si="1731"/>
        <v>0</v>
      </c>
      <c r="AHK131" s="21"/>
      <c r="AHL131" s="21">
        <f t="shared" si="1731"/>
        <v>0</v>
      </c>
      <c r="AHM131" s="21"/>
      <c r="AHN131" s="21">
        <f t="shared" si="1731"/>
        <v>0</v>
      </c>
      <c r="AHO131" s="21"/>
      <c r="AHP131" s="21">
        <f t="shared" si="1732"/>
        <v>0</v>
      </c>
      <c r="AHQ131" s="21"/>
      <c r="AHR131" s="21">
        <f t="shared" si="1732"/>
        <v>0</v>
      </c>
      <c r="AHS131" s="21"/>
      <c r="AHT131" s="21">
        <f t="shared" si="1732"/>
        <v>0</v>
      </c>
      <c r="AHU131" s="21"/>
      <c r="AHV131" s="21">
        <f t="shared" si="1732"/>
        <v>0</v>
      </c>
      <c r="AHW131" s="21"/>
      <c r="AHX131" s="21">
        <f t="shared" si="1732"/>
        <v>0</v>
      </c>
      <c r="AHY131" s="21"/>
      <c r="AHZ131" s="21">
        <f t="shared" si="1733"/>
        <v>0</v>
      </c>
      <c r="AIA131" s="21"/>
      <c r="AIB131" s="21">
        <f t="shared" si="1733"/>
        <v>0</v>
      </c>
      <c r="AIC131" s="21"/>
      <c r="AID131" s="21">
        <f t="shared" si="1733"/>
        <v>0</v>
      </c>
      <c r="AIE131" s="21"/>
      <c r="AIF131" s="21">
        <f t="shared" si="1733"/>
        <v>0</v>
      </c>
      <c r="AIG131" s="21"/>
      <c r="AIH131" s="21">
        <f t="shared" si="1734"/>
        <v>0</v>
      </c>
      <c r="AII131" s="21"/>
      <c r="AIJ131" s="21">
        <f t="shared" si="1734"/>
        <v>0</v>
      </c>
      <c r="AIK131" s="21"/>
      <c r="AIL131" s="21">
        <f t="shared" si="1734"/>
        <v>0</v>
      </c>
      <c r="AIM131" s="21"/>
      <c r="AIN131" s="21">
        <f t="shared" si="1734"/>
        <v>0</v>
      </c>
      <c r="AIO131" s="21"/>
      <c r="AIP131" s="21">
        <f t="shared" si="1734"/>
        <v>0</v>
      </c>
      <c r="AIQ131" s="21"/>
      <c r="AIR131" s="21">
        <f t="shared" si="1735"/>
        <v>0</v>
      </c>
      <c r="AIS131" s="21"/>
      <c r="AIT131" s="21">
        <f t="shared" si="1735"/>
        <v>0</v>
      </c>
      <c r="AIU131" s="21"/>
      <c r="AIV131" s="21">
        <f t="shared" si="1735"/>
        <v>0</v>
      </c>
      <c r="AIW131" s="21"/>
      <c r="AIX131" s="21">
        <f t="shared" si="1735"/>
        <v>0</v>
      </c>
      <c r="AIY131" s="21"/>
      <c r="AIZ131" s="21">
        <f t="shared" si="1689"/>
        <v>0</v>
      </c>
      <c r="AJA131" s="21"/>
    </row>
    <row r="132" spans="2:937" ht="13.5" customHeight="1" x14ac:dyDescent="0.25">
      <c r="B132" s="31">
        <v>127</v>
      </c>
      <c r="C132" s="192" t="s">
        <v>209</v>
      </c>
      <c r="D132" s="67" t="s">
        <v>184</v>
      </c>
      <c r="E132" s="194" t="s">
        <v>404</v>
      </c>
      <c r="F132" s="194" t="str">
        <f>_xlfn.XLOOKUP(D132,'WTG PH-III'!$D$5:$D$198,'WTG PH-III'!$B$5:$B$198,0,0,1)</f>
        <v>PSS-14</v>
      </c>
      <c r="G132" s="22" t="s">
        <v>537</v>
      </c>
      <c r="H132" s="22" t="s">
        <v>556</v>
      </c>
      <c r="I132" s="61">
        <v>13</v>
      </c>
      <c r="J132" s="21">
        <v>253</v>
      </c>
      <c r="K132" s="21">
        <f t="shared" si="1458"/>
        <v>253.00000000000003</v>
      </c>
      <c r="L132" s="21">
        <f t="shared" si="1459"/>
        <v>253</v>
      </c>
      <c r="M132" s="21">
        <f t="shared" si="1460"/>
        <v>0</v>
      </c>
      <c r="N132" s="95">
        <f>VLOOKUP(D132,'WTG PH-III'!$D$5:$U$198,17,0)</f>
        <v>45798</v>
      </c>
      <c r="O132" s="95">
        <f>VLOOKUP(D132,'WTG PH-III'!$D$5:$U$198,18,0)</f>
        <v>45809</v>
      </c>
      <c r="P132" s="21">
        <f t="shared" si="1461"/>
        <v>0</v>
      </c>
      <c r="Q132" s="21"/>
      <c r="R132" s="21">
        <f t="shared" si="1462"/>
        <v>0</v>
      </c>
      <c r="S132" s="21"/>
      <c r="T132" s="21">
        <f t="shared" si="1463"/>
        <v>0</v>
      </c>
      <c r="U132" s="21"/>
      <c r="V132" s="21">
        <f t="shared" si="1464"/>
        <v>0</v>
      </c>
      <c r="W132" s="21"/>
      <c r="X132" s="21">
        <f t="shared" si="1465"/>
        <v>0</v>
      </c>
      <c r="Y132" s="21"/>
      <c r="Z132" s="21">
        <f t="shared" si="1466"/>
        <v>0</v>
      </c>
      <c r="AA132" s="21"/>
      <c r="AB132" s="21">
        <f t="shared" si="1467"/>
        <v>0</v>
      </c>
      <c r="AC132" s="21"/>
      <c r="AD132" s="21">
        <f t="shared" si="1468"/>
        <v>0</v>
      </c>
      <c r="AE132" s="21"/>
      <c r="AF132" s="21">
        <f t="shared" si="1469"/>
        <v>0</v>
      </c>
      <c r="AG132" s="21"/>
      <c r="AH132" s="21">
        <f t="shared" si="1470"/>
        <v>0</v>
      </c>
      <c r="AI132" s="21"/>
      <c r="AJ132" s="21">
        <f t="shared" si="1471"/>
        <v>0</v>
      </c>
      <c r="AK132" s="21"/>
      <c r="AL132" s="21">
        <f t="shared" si="1472"/>
        <v>0</v>
      </c>
      <c r="AM132" s="21"/>
      <c r="AN132" s="21">
        <f t="shared" si="1473"/>
        <v>0</v>
      </c>
      <c r="AO132" s="21"/>
      <c r="AP132" s="21">
        <f t="shared" si="1474"/>
        <v>0</v>
      </c>
      <c r="AQ132" s="21"/>
      <c r="AR132" s="21">
        <f t="shared" si="1475"/>
        <v>0</v>
      </c>
      <c r="AS132" s="21"/>
      <c r="AT132" s="21">
        <f t="shared" si="1476"/>
        <v>0</v>
      </c>
      <c r="AU132" s="21"/>
      <c r="AV132" s="21">
        <f t="shared" si="1477"/>
        <v>0</v>
      </c>
      <c r="AW132" s="21"/>
      <c r="AX132" s="21">
        <f t="shared" si="1478"/>
        <v>0</v>
      </c>
      <c r="AY132" s="21"/>
      <c r="AZ132" s="21">
        <f t="shared" si="1479"/>
        <v>0</v>
      </c>
      <c r="BA132" s="21"/>
      <c r="BB132" s="21">
        <f t="shared" si="1480"/>
        <v>0</v>
      </c>
      <c r="BC132" s="21"/>
      <c r="BD132" s="21">
        <f t="shared" si="1481"/>
        <v>0</v>
      </c>
      <c r="BE132" s="21"/>
      <c r="BF132" s="21">
        <f t="shared" si="1482"/>
        <v>0</v>
      </c>
      <c r="BG132" s="21"/>
      <c r="BH132" s="21">
        <f t="shared" si="1483"/>
        <v>0</v>
      </c>
      <c r="BI132" s="21"/>
      <c r="BJ132" s="21">
        <f t="shared" si="1484"/>
        <v>0</v>
      </c>
      <c r="BK132" s="21"/>
      <c r="BL132" s="21">
        <f t="shared" si="1485"/>
        <v>0</v>
      </c>
      <c r="BM132" s="21"/>
      <c r="BN132" s="21">
        <f t="shared" si="1486"/>
        <v>0</v>
      </c>
      <c r="BO132" s="21"/>
      <c r="BP132" s="21">
        <f t="shared" si="1487"/>
        <v>0</v>
      </c>
      <c r="BQ132" s="21"/>
      <c r="BR132" s="21">
        <f t="shared" si="1488"/>
        <v>0</v>
      </c>
      <c r="BS132" s="21"/>
      <c r="BT132" s="21">
        <f t="shared" si="1489"/>
        <v>0</v>
      </c>
      <c r="BU132" s="21"/>
      <c r="BV132" s="21">
        <f t="shared" si="1490"/>
        <v>0</v>
      </c>
      <c r="BW132" s="21"/>
      <c r="BX132" s="21">
        <f t="shared" si="1491"/>
        <v>0</v>
      </c>
      <c r="BY132" s="21"/>
      <c r="BZ132" s="21">
        <f t="shared" si="1492"/>
        <v>0</v>
      </c>
      <c r="CA132" s="21"/>
      <c r="CB132" s="21">
        <f t="shared" si="1493"/>
        <v>0</v>
      </c>
      <c r="CC132" s="21"/>
      <c r="CD132" s="21">
        <f t="shared" si="1494"/>
        <v>0</v>
      </c>
      <c r="CE132" s="21"/>
      <c r="CF132" s="21">
        <f t="shared" si="1495"/>
        <v>0</v>
      </c>
      <c r="CG132" s="21"/>
      <c r="CH132" s="21">
        <f t="shared" si="1496"/>
        <v>0</v>
      </c>
      <c r="CI132" s="21"/>
      <c r="CJ132" s="21">
        <f t="shared" si="1497"/>
        <v>0</v>
      </c>
      <c r="CK132" s="21"/>
      <c r="CL132" s="21">
        <f t="shared" si="1498"/>
        <v>0</v>
      </c>
      <c r="CM132" s="21"/>
      <c r="CN132" s="21">
        <f t="shared" si="1499"/>
        <v>0</v>
      </c>
      <c r="CO132" s="21"/>
      <c r="CP132" s="21">
        <f t="shared" si="1500"/>
        <v>0</v>
      </c>
      <c r="CQ132" s="21"/>
      <c r="CR132" s="21">
        <f t="shared" si="1501"/>
        <v>0</v>
      </c>
      <c r="CS132" s="21"/>
      <c r="CT132" s="21">
        <f t="shared" si="1502"/>
        <v>0</v>
      </c>
      <c r="CU132" s="21"/>
      <c r="CV132" s="21">
        <f t="shared" si="1503"/>
        <v>0</v>
      </c>
      <c r="CW132" s="21"/>
      <c r="CX132" s="21">
        <f t="shared" si="1504"/>
        <v>0</v>
      </c>
      <c r="CY132" s="21"/>
      <c r="CZ132" s="21">
        <f t="shared" si="1505"/>
        <v>0</v>
      </c>
      <c r="DA132" s="21"/>
      <c r="DB132" s="21">
        <f t="shared" si="1506"/>
        <v>0</v>
      </c>
      <c r="DC132" s="21"/>
      <c r="DD132" s="21">
        <f t="shared" si="1507"/>
        <v>0</v>
      </c>
      <c r="DE132" s="21"/>
      <c r="DF132" s="21">
        <f t="shared" si="1508"/>
        <v>0</v>
      </c>
      <c r="DG132" s="21"/>
      <c r="DH132" s="21">
        <f t="shared" si="1509"/>
        <v>0</v>
      </c>
      <c r="DI132" s="21"/>
      <c r="DJ132" s="21">
        <f t="shared" si="1510"/>
        <v>0</v>
      </c>
      <c r="DK132" s="21"/>
      <c r="DL132" s="21">
        <f t="shared" si="1511"/>
        <v>0</v>
      </c>
      <c r="DM132" s="21"/>
      <c r="DN132" s="21">
        <f t="shared" si="1512"/>
        <v>0</v>
      </c>
      <c r="DO132" s="21"/>
      <c r="DP132" s="21">
        <f t="shared" si="1513"/>
        <v>0</v>
      </c>
      <c r="DQ132" s="21"/>
      <c r="DR132" s="21">
        <f t="shared" si="1514"/>
        <v>0</v>
      </c>
      <c r="DS132" s="21"/>
      <c r="DT132" s="21">
        <f t="shared" si="1515"/>
        <v>0</v>
      </c>
      <c r="DU132" s="21"/>
      <c r="DV132" s="21">
        <f t="shared" si="1516"/>
        <v>0</v>
      </c>
      <c r="DW132" s="21"/>
      <c r="DX132" s="21">
        <f t="shared" si="1517"/>
        <v>0</v>
      </c>
      <c r="DY132" s="21"/>
      <c r="DZ132" s="21">
        <f t="shared" si="1518"/>
        <v>0</v>
      </c>
      <c r="EA132" s="21"/>
      <c r="EB132" s="21">
        <f t="shared" si="1519"/>
        <v>0</v>
      </c>
      <c r="EC132" s="21"/>
      <c r="ED132" s="21">
        <f t="shared" si="1520"/>
        <v>0</v>
      </c>
      <c r="EE132" s="21"/>
      <c r="EF132" s="21">
        <f t="shared" si="1521"/>
        <v>0</v>
      </c>
      <c r="EG132" s="21"/>
      <c r="EH132" s="21">
        <f t="shared" si="1522"/>
        <v>0</v>
      </c>
      <c r="EI132" s="21"/>
      <c r="EJ132" s="21">
        <f t="shared" si="1523"/>
        <v>0</v>
      </c>
      <c r="EK132" s="21"/>
      <c r="EL132" s="21">
        <f t="shared" si="1524"/>
        <v>0</v>
      </c>
      <c r="EM132" s="21"/>
      <c r="EN132" s="21">
        <f t="shared" si="1525"/>
        <v>0</v>
      </c>
      <c r="EO132" s="21"/>
      <c r="EP132" s="21">
        <f t="shared" si="1526"/>
        <v>0</v>
      </c>
      <c r="EQ132" s="21"/>
      <c r="ER132" s="21">
        <f t="shared" si="1527"/>
        <v>0</v>
      </c>
      <c r="ES132" s="21"/>
      <c r="ET132" s="21">
        <f t="shared" si="1528"/>
        <v>0</v>
      </c>
      <c r="EU132" s="21"/>
      <c r="EV132" s="21">
        <f t="shared" si="1529"/>
        <v>0</v>
      </c>
      <c r="EW132" s="21"/>
      <c r="EX132" s="21">
        <f t="shared" si="1530"/>
        <v>0</v>
      </c>
      <c r="EY132" s="21"/>
      <c r="EZ132" s="21">
        <f t="shared" si="1531"/>
        <v>0</v>
      </c>
      <c r="FA132" s="21"/>
      <c r="FB132" s="21">
        <f t="shared" si="1532"/>
        <v>0</v>
      </c>
      <c r="FC132" s="21"/>
      <c r="FD132" s="21">
        <f t="shared" si="1533"/>
        <v>0</v>
      </c>
      <c r="FE132" s="21"/>
      <c r="FF132" s="21">
        <f t="shared" si="1534"/>
        <v>0</v>
      </c>
      <c r="FG132" s="21"/>
      <c r="FH132" s="21">
        <f t="shared" si="1535"/>
        <v>0</v>
      </c>
      <c r="FI132" s="21"/>
      <c r="FJ132" s="21">
        <f t="shared" si="1536"/>
        <v>0</v>
      </c>
      <c r="FK132" s="21"/>
      <c r="FL132" s="21">
        <f t="shared" si="1537"/>
        <v>0</v>
      </c>
      <c r="FM132" s="21"/>
      <c r="FN132" s="21">
        <f t="shared" si="1538"/>
        <v>0</v>
      </c>
      <c r="FO132" s="21"/>
      <c r="FP132" s="21">
        <f t="shared" si="1539"/>
        <v>0</v>
      </c>
      <c r="FQ132" s="21"/>
      <c r="FR132" s="21">
        <f t="shared" si="1540"/>
        <v>0</v>
      </c>
      <c r="FS132" s="21"/>
      <c r="FT132" s="21">
        <f t="shared" si="1541"/>
        <v>0</v>
      </c>
      <c r="FU132" s="21"/>
      <c r="FV132" s="21">
        <f t="shared" si="1542"/>
        <v>0</v>
      </c>
      <c r="FW132" s="21"/>
      <c r="FX132" s="21">
        <f t="shared" si="1543"/>
        <v>0</v>
      </c>
      <c r="FY132" s="21"/>
      <c r="FZ132" s="21">
        <f t="shared" si="1544"/>
        <v>0</v>
      </c>
      <c r="GA132" s="21"/>
      <c r="GB132" s="21">
        <f t="shared" si="1545"/>
        <v>0</v>
      </c>
      <c r="GC132" s="21"/>
      <c r="GD132" s="21">
        <f t="shared" si="1546"/>
        <v>0</v>
      </c>
      <c r="GE132" s="21"/>
      <c r="GF132" s="21">
        <f t="shared" si="1547"/>
        <v>0</v>
      </c>
      <c r="GG132" s="21"/>
      <c r="GH132" s="21">
        <f t="shared" si="1548"/>
        <v>0</v>
      </c>
      <c r="GI132" s="21"/>
      <c r="GJ132" s="21">
        <f t="shared" si="1549"/>
        <v>0</v>
      </c>
      <c r="GK132" s="21"/>
      <c r="GL132" s="21">
        <f t="shared" si="1550"/>
        <v>0</v>
      </c>
      <c r="GM132" s="21"/>
      <c r="GN132" s="21">
        <f t="shared" si="1551"/>
        <v>0</v>
      </c>
      <c r="GO132" s="21"/>
      <c r="GP132" s="21">
        <f t="shared" si="1552"/>
        <v>0</v>
      </c>
      <c r="GQ132" s="21"/>
      <c r="GR132" s="21">
        <f t="shared" si="1553"/>
        <v>0</v>
      </c>
      <c r="GS132" s="21"/>
      <c r="GT132" s="21">
        <f t="shared" si="1554"/>
        <v>0</v>
      </c>
      <c r="GU132" s="21"/>
      <c r="GV132" s="21">
        <f t="shared" si="1555"/>
        <v>0</v>
      </c>
      <c r="GW132" s="21"/>
      <c r="GX132" s="21">
        <f t="shared" si="1556"/>
        <v>0</v>
      </c>
      <c r="GY132" s="21"/>
      <c r="GZ132" s="21">
        <f t="shared" si="1557"/>
        <v>0</v>
      </c>
      <c r="HA132" s="21"/>
      <c r="HB132" s="21">
        <f t="shared" si="1558"/>
        <v>0</v>
      </c>
      <c r="HC132" s="21"/>
      <c r="HD132" s="21">
        <f t="shared" si="1559"/>
        <v>0</v>
      </c>
      <c r="HE132" s="21"/>
      <c r="HF132" s="21">
        <f t="shared" si="1560"/>
        <v>0</v>
      </c>
      <c r="HG132" s="21"/>
      <c r="HH132" s="21">
        <f t="shared" si="1561"/>
        <v>0</v>
      </c>
      <c r="HI132" s="21"/>
      <c r="HJ132" s="21">
        <f t="shared" si="1562"/>
        <v>0</v>
      </c>
      <c r="HK132" s="21"/>
      <c r="HL132" s="21">
        <f t="shared" si="1563"/>
        <v>0</v>
      </c>
      <c r="HM132" s="21"/>
      <c r="HN132" s="21">
        <f t="shared" si="1564"/>
        <v>0</v>
      </c>
      <c r="HO132" s="21"/>
      <c r="HP132" s="21">
        <f t="shared" si="1565"/>
        <v>0</v>
      </c>
      <c r="HQ132" s="21"/>
      <c r="HR132" s="21">
        <f t="shared" si="1566"/>
        <v>0</v>
      </c>
      <c r="HS132" s="21"/>
      <c r="HT132" s="21">
        <f t="shared" si="1567"/>
        <v>0</v>
      </c>
      <c r="HU132" s="21"/>
      <c r="HV132" s="21">
        <f t="shared" si="1568"/>
        <v>0</v>
      </c>
      <c r="HW132" s="21"/>
      <c r="HX132" s="21">
        <f t="shared" si="1569"/>
        <v>0</v>
      </c>
      <c r="HY132" s="21"/>
      <c r="HZ132" s="21">
        <f t="shared" si="1570"/>
        <v>0</v>
      </c>
      <c r="IA132" s="21"/>
      <c r="IB132" s="21">
        <f t="shared" si="1571"/>
        <v>0</v>
      </c>
      <c r="IC132" s="21"/>
      <c r="ID132" s="21">
        <f t="shared" si="1572"/>
        <v>0</v>
      </c>
      <c r="IE132" s="21"/>
      <c r="IF132" s="21">
        <f t="shared" si="1573"/>
        <v>0</v>
      </c>
      <c r="IG132" s="21"/>
      <c r="IH132" s="21">
        <f t="shared" si="1574"/>
        <v>0</v>
      </c>
      <c r="II132" s="21"/>
      <c r="IJ132" s="21">
        <f t="shared" si="1575"/>
        <v>0</v>
      </c>
      <c r="IK132" s="21"/>
      <c r="IL132" s="21">
        <f t="shared" si="1576"/>
        <v>0</v>
      </c>
      <c r="IM132" s="21"/>
      <c r="IN132" s="21">
        <f t="shared" si="1577"/>
        <v>0</v>
      </c>
      <c r="IO132" s="21"/>
      <c r="IP132" s="21">
        <f t="shared" si="1578"/>
        <v>0</v>
      </c>
      <c r="IQ132" s="21"/>
      <c r="IR132" s="21">
        <f t="shared" si="1579"/>
        <v>0</v>
      </c>
      <c r="IS132" s="21"/>
      <c r="IT132" s="21">
        <f t="shared" si="1580"/>
        <v>0</v>
      </c>
      <c r="IU132" s="21"/>
      <c r="IV132" s="21">
        <f t="shared" si="1581"/>
        <v>0</v>
      </c>
      <c r="IW132" s="21"/>
      <c r="IX132" s="21">
        <f t="shared" si="1582"/>
        <v>0</v>
      </c>
      <c r="IY132" s="21"/>
      <c r="IZ132" s="21">
        <f t="shared" si="1583"/>
        <v>0</v>
      </c>
      <c r="JA132" s="21"/>
      <c r="JB132" s="21">
        <f t="shared" si="1584"/>
        <v>0</v>
      </c>
      <c r="JC132" s="21"/>
      <c r="JD132" s="21">
        <f t="shared" si="1585"/>
        <v>0</v>
      </c>
      <c r="JE132" s="21"/>
      <c r="JF132" s="21">
        <f t="shared" si="1586"/>
        <v>0</v>
      </c>
      <c r="JG132" s="21"/>
      <c r="JH132" s="21">
        <f t="shared" si="1587"/>
        <v>0</v>
      </c>
      <c r="JI132" s="21"/>
      <c r="JJ132" s="21">
        <f t="shared" si="1588"/>
        <v>0</v>
      </c>
      <c r="JK132" s="21"/>
      <c r="JL132" s="21">
        <f t="shared" si="1589"/>
        <v>0</v>
      </c>
      <c r="JM132" s="21"/>
      <c r="JN132" s="21">
        <f t="shared" si="1590"/>
        <v>0</v>
      </c>
      <c r="JO132" s="21"/>
      <c r="JP132" s="21">
        <f t="shared" si="1591"/>
        <v>0</v>
      </c>
      <c r="JQ132" s="21"/>
      <c r="JR132" s="21">
        <f t="shared" si="1592"/>
        <v>0</v>
      </c>
      <c r="JS132" s="21"/>
      <c r="JT132" s="21">
        <f t="shared" si="1593"/>
        <v>0</v>
      </c>
      <c r="JU132" s="21"/>
      <c r="JV132" s="21">
        <f t="shared" si="1594"/>
        <v>0</v>
      </c>
      <c r="JW132" s="21"/>
      <c r="JX132" s="21">
        <f t="shared" si="1595"/>
        <v>0</v>
      </c>
      <c r="JY132" s="21"/>
      <c r="JZ132" s="21">
        <f t="shared" si="1596"/>
        <v>0</v>
      </c>
      <c r="KA132" s="21"/>
      <c r="KB132" s="21">
        <f t="shared" si="1597"/>
        <v>0</v>
      </c>
      <c r="KC132" s="21"/>
      <c r="KD132" s="21">
        <f t="shared" si="1598"/>
        <v>0</v>
      </c>
      <c r="KE132" s="21">
        <v>19</v>
      </c>
      <c r="KF132" s="21">
        <f t="shared" si="1599"/>
        <v>0</v>
      </c>
      <c r="KG132" s="21">
        <v>15</v>
      </c>
      <c r="KH132" s="21">
        <f t="shared" si="1600"/>
        <v>0</v>
      </c>
      <c r="KI132" s="21">
        <v>28</v>
      </c>
      <c r="KJ132" s="21">
        <f t="shared" si="1601"/>
        <v>0</v>
      </c>
      <c r="KK132" s="21">
        <v>36</v>
      </c>
      <c r="KL132" s="21">
        <f t="shared" si="1602"/>
        <v>0</v>
      </c>
      <c r="KM132" s="21">
        <v>17</v>
      </c>
      <c r="KN132" s="21">
        <f t="shared" si="1603"/>
        <v>0</v>
      </c>
      <c r="KO132" s="21"/>
      <c r="KP132" s="21">
        <f t="shared" si="1604"/>
        <v>0</v>
      </c>
      <c r="KQ132" s="21"/>
      <c r="KR132" s="21">
        <f t="shared" si="1605"/>
        <v>0</v>
      </c>
      <c r="KS132" s="21"/>
      <c r="KT132" s="21">
        <f t="shared" si="1606"/>
        <v>0</v>
      </c>
      <c r="KU132" s="21"/>
      <c r="KV132" s="21">
        <f t="shared" si="1607"/>
        <v>0</v>
      </c>
      <c r="KW132" s="21"/>
      <c r="KX132" s="21">
        <f t="shared" si="1608"/>
        <v>0</v>
      </c>
      <c r="KY132" s="21"/>
      <c r="KZ132" s="21">
        <f t="shared" si="1609"/>
        <v>0</v>
      </c>
      <c r="LA132" s="21"/>
      <c r="LB132" s="21">
        <f t="shared" si="1610"/>
        <v>0</v>
      </c>
      <c r="LC132" s="21"/>
      <c r="LD132" s="21">
        <f t="shared" si="1611"/>
        <v>0</v>
      </c>
      <c r="LE132" s="21"/>
      <c r="LF132" s="21">
        <f t="shared" si="1612"/>
        <v>0</v>
      </c>
      <c r="LG132" s="21"/>
      <c r="LH132" s="21">
        <f t="shared" si="1613"/>
        <v>0</v>
      </c>
      <c r="LI132" s="21">
        <v>23</v>
      </c>
      <c r="LJ132" s="21">
        <f t="shared" si="1614"/>
        <v>0</v>
      </c>
      <c r="LK132" s="21">
        <v>30</v>
      </c>
      <c r="LL132" s="21">
        <f t="shared" si="1615"/>
        <v>21.083333333333332</v>
      </c>
      <c r="LM132" s="21">
        <v>26</v>
      </c>
      <c r="LN132" s="21">
        <f t="shared" si="1616"/>
        <v>21.083333333333332</v>
      </c>
      <c r="LO132" s="21">
        <v>10</v>
      </c>
      <c r="LP132" s="21">
        <f t="shared" si="1617"/>
        <v>21.083333333333332</v>
      </c>
      <c r="LQ132" s="21">
        <v>26</v>
      </c>
      <c r="LR132" s="21">
        <f t="shared" si="1618"/>
        <v>21.083333333333332</v>
      </c>
      <c r="LS132" s="21">
        <v>23</v>
      </c>
      <c r="LT132" s="21">
        <f t="shared" si="1619"/>
        <v>21.083333333333332</v>
      </c>
      <c r="LU132" s="21"/>
      <c r="LV132" s="21">
        <f t="shared" si="1620"/>
        <v>21.083333333333332</v>
      </c>
      <c r="LW132" s="21"/>
      <c r="LX132" s="21">
        <f t="shared" si="1621"/>
        <v>21.083333333333332</v>
      </c>
      <c r="LY132" s="21"/>
      <c r="LZ132" s="21">
        <f t="shared" si="1622"/>
        <v>21.083333333333332</v>
      </c>
      <c r="MA132" s="21"/>
      <c r="MB132" s="21">
        <f t="shared" si="1623"/>
        <v>21.083333333333332</v>
      </c>
      <c r="MC132" s="21"/>
      <c r="MD132" s="21">
        <f t="shared" si="1624"/>
        <v>21.083333333333332</v>
      </c>
      <c r="ME132" s="21"/>
      <c r="MF132" s="21">
        <f t="shared" si="1625"/>
        <v>21.083333333333332</v>
      </c>
      <c r="MG132" s="21"/>
      <c r="MH132" s="21">
        <f t="shared" si="1626"/>
        <v>21.083333333333332</v>
      </c>
      <c r="MI132" s="21"/>
      <c r="MJ132" s="21">
        <f t="shared" si="1627"/>
        <v>0</v>
      </c>
      <c r="MK132" s="21"/>
      <c r="ML132" s="21">
        <f t="shared" si="1628"/>
        <v>0</v>
      </c>
      <c r="MM132" s="21"/>
      <c r="MN132" s="21">
        <f t="shared" si="1629"/>
        <v>0</v>
      </c>
      <c r="MO132" s="21"/>
      <c r="MP132" s="21">
        <f t="shared" si="1630"/>
        <v>0</v>
      </c>
      <c r="MQ132" s="21"/>
      <c r="MR132" s="21">
        <f t="shared" si="1631"/>
        <v>0</v>
      </c>
      <c r="MS132" s="21"/>
      <c r="MT132" s="21">
        <f t="shared" si="1632"/>
        <v>0</v>
      </c>
      <c r="MU132" s="21"/>
      <c r="MV132" s="21">
        <f t="shared" si="1633"/>
        <v>0</v>
      </c>
      <c r="MW132" s="21"/>
      <c r="MX132" s="21">
        <f t="shared" si="1634"/>
        <v>0</v>
      </c>
      <c r="MY132" s="21"/>
      <c r="MZ132" s="21">
        <f t="shared" si="1635"/>
        <v>0</v>
      </c>
      <c r="NA132" s="21"/>
      <c r="NB132" s="21">
        <f t="shared" si="1636"/>
        <v>0</v>
      </c>
      <c r="NC132" s="21"/>
      <c r="ND132" s="21">
        <f t="shared" si="1637"/>
        <v>0</v>
      </c>
      <c r="NE132" s="21"/>
      <c r="NF132" s="21">
        <f t="shared" si="1638"/>
        <v>0</v>
      </c>
      <c r="NG132" s="21"/>
      <c r="NH132" s="21">
        <f t="shared" si="1639"/>
        <v>0</v>
      </c>
      <c r="NI132" s="21"/>
      <c r="NJ132" s="21">
        <f t="shared" si="1640"/>
        <v>0</v>
      </c>
      <c r="NK132" s="21"/>
      <c r="NL132" s="21">
        <f t="shared" si="1641"/>
        <v>0</v>
      </c>
      <c r="NM132" s="21"/>
      <c r="NN132" s="21">
        <f t="shared" si="1642"/>
        <v>0</v>
      </c>
      <c r="NO132" s="21"/>
      <c r="NP132" s="21">
        <f t="shared" si="1643"/>
        <v>0</v>
      </c>
      <c r="NQ132" s="21"/>
      <c r="NR132" s="21">
        <f t="shared" si="1644"/>
        <v>0</v>
      </c>
      <c r="NS132" s="21"/>
      <c r="NT132" s="21">
        <f t="shared" si="1645"/>
        <v>0</v>
      </c>
      <c r="NU132" s="21"/>
      <c r="NV132" s="21">
        <f t="shared" si="1646"/>
        <v>0</v>
      </c>
      <c r="NW132" s="21"/>
      <c r="NX132" s="21">
        <f t="shared" si="1647"/>
        <v>0</v>
      </c>
      <c r="NY132" s="21"/>
      <c r="NZ132" s="21">
        <f t="shared" si="1648"/>
        <v>0</v>
      </c>
      <c r="OA132" s="21"/>
      <c r="OB132" s="21">
        <f t="shared" si="1649"/>
        <v>0</v>
      </c>
      <c r="OC132" s="21"/>
      <c r="OD132" s="21">
        <f t="shared" si="1650"/>
        <v>0</v>
      </c>
      <c r="OE132" s="21"/>
      <c r="OF132" s="21">
        <f t="shared" si="1651"/>
        <v>0</v>
      </c>
      <c r="OG132" s="21"/>
      <c r="OH132" s="21">
        <f t="shared" si="1652"/>
        <v>0</v>
      </c>
      <c r="OI132" s="21"/>
      <c r="OJ132" s="21">
        <f t="shared" si="1653"/>
        <v>0</v>
      </c>
      <c r="OK132" s="21"/>
      <c r="OL132" s="21">
        <f t="shared" si="1654"/>
        <v>0</v>
      </c>
      <c r="OM132" s="21"/>
      <c r="ON132" s="21">
        <f t="shared" si="1655"/>
        <v>0</v>
      </c>
      <c r="OO132" s="21"/>
      <c r="OP132" s="21">
        <f t="shared" si="1655"/>
        <v>0</v>
      </c>
      <c r="OQ132" s="21"/>
      <c r="OR132" s="21">
        <f t="shared" si="1655"/>
        <v>0</v>
      </c>
      <c r="OS132" s="21"/>
      <c r="OT132" s="21">
        <f t="shared" si="1655"/>
        <v>0</v>
      </c>
      <c r="OU132" s="21"/>
      <c r="OV132" s="21">
        <f t="shared" si="1655"/>
        <v>0</v>
      </c>
      <c r="OW132" s="21"/>
      <c r="OX132" s="21">
        <f t="shared" si="1655"/>
        <v>0</v>
      </c>
      <c r="OY132" s="21"/>
      <c r="OZ132" s="21">
        <f t="shared" si="1655"/>
        <v>0</v>
      </c>
      <c r="PA132" s="21"/>
      <c r="PB132" s="21">
        <f t="shared" si="1656"/>
        <v>0</v>
      </c>
      <c r="PC132" s="21"/>
      <c r="PD132" s="21">
        <f t="shared" si="1656"/>
        <v>0</v>
      </c>
      <c r="PE132" s="21"/>
      <c r="PF132" s="21">
        <f t="shared" si="1656"/>
        <v>0</v>
      </c>
      <c r="PG132" s="21"/>
      <c r="PH132" s="21">
        <f t="shared" si="1656"/>
        <v>0</v>
      </c>
      <c r="PI132" s="21"/>
      <c r="PJ132" s="21">
        <f t="shared" si="1656"/>
        <v>0</v>
      </c>
      <c r="PK132" s="21"/>
      <c r="PL132" s="21">
        <f t="shared" si="1656"/>
        <v>0</v>
      </c>
      <c r="PM132" s="21"/>
      <c r="PN132" s="21">
        <f t="shared" si="1657"/>
        <v>0</v>
      </c>
      <c r="PO132" s="21"/>
      <c r="PP132" s="21">
        <f t="shared" si="1657"/>
        <v>0</v>
      </c>
      <c r="PQ132" s="21"/>
      <c r="PR132" s="21">
        <f t="shared" si="1657"/>
        <v>0</v>
      </c>
      <c r="PS132" s="21"/>
      <c r="PT132" s="21">
        <f t="shared" si="1657"/>
        <v>0</v>
      </c>
      <c r="PU132" s="21"/>
      <c r="PV132" s="21">
        <f t="shared" si="1657"/>
        <v>0</v>
      </c>
      <c r="PW132" s="21"/>
      <c r="PX132" s="21">
        <f t="shared" si="1657"/>
        <v>0</v>
      </c>
      <c r="PY132" s="21"/>
      <c r="PZ132" s="21">
        <f t="shared" si="1658"/>
        <v>0</v>
      </c>
      <c r="QA132" s="21"/>
      <c r="QB132" s="21">
        <f t="shared" si="1658"/>
        <v>0</v>
      </c>
      <c r="QC132" s="21"/>
      <c r="QD132" s="21">
        <f t="shared" si="1658"/>
        <v>0</v>
      </c>
      <c r="QE132" s="21"/>
      <c r="QF132" s="21">
        <f t="shared" si="1658"/>
        <v>0</v>
      </c>
      <c r="QG132" s="21"/>
      <c r="QH132" s="21">
        <f t="shared" si="1658"/>
        <v>0</v>
      </c>
      <c r="QI132" s="21"/>
      <c r="QJ132" s="21">
        <f t="shared" si="1658"/>
        <v>0</v>
      </c>
      <c r="QK132" s="21"/>
      <c r="QL132" s="21">
        <f t="shared" si="1659"/>
        <v>0</v>
      </c>
      <c r="QM132" s="21"/>
      <c r="QN132" s="21">
        <f t="shared" si="1659"/>
        <v>0</v>
      </c>
      <c r="QO132" s="21"/>
      <c r="QP132" s="21">
        <f t="shared" si="1659"/>
        <v>0</v>
      </c>
      <c r="QQ132" s="21"/>
      <c r="QR132" s="21">
        <f t="shared" si="1659"/>
        <v>0</v>
      </c>
      <c r="QS132" s="21"/>
      <c r="QT132" s="21">
        <f t="shared" si="1659"/>
        <v>0</v>
      </c>
      <c r="QU132" s="21"/>
      <c r="QV132" s="21">
        <f t="shared" si="1659"/>
        <v>0</v>
      </c>
      <c r="QW132" s="21"/>
      <c r="QX132" s="21">
        <f t="shared" si="1660"/>
        <v>0</v>
      </c>
      <c r="QY132" s="21"/>
      <c r="QZ132" s="21">
        <f t="shared" si="1660"/>
        <v>0</v>
      </c>
      <c r="RA132" s="21"/>
      <c r="RB132" s="21">
        <f t="shared" si="1660"/>
        <v>0</v>
      </c>
      <c r="RC132" s="21"/>
      <c r="RD132" s="21">
        <f t="shared" si="1660"/>
        <v>0</v>
      </c>
      <c r="RE132" s="21"/>
      <c r="RF132" s="21">
        <f t="shared" si="1660"/>
        <v>0</v>
      </c>
      <c r="RG132" s="21"/>
      <c r="RH132" s="21">
        <f t="shared" si="1660"/>
        <v>0</v>
      </c>
      <c r="RI132" s="21"/>
      <c r="RJ132" s="21">
        <f t="shared" si="1332"/>
        <v>0</v>
      </c>
      <c r="RK132" s="21"/>
      <c r="RL132" s="21">
        <f t="shared" si="1333"/>
        <v>0</v>
      </c>
      <c r="RM132" s="21"/>
      <c r="RN132" s="21">
        <f t="shared" si="1334"/>
        <v>0</v>
      </c>
      <c r="RO132" s="21"/>
      <c r="RP132" s="21">
        <f t="shared" si="1335"/>
        <v>0</v>
      </c>
      <c r="RQ132" s="21"/>
      <c r="RR132" s="21">
        <f t="shared" si="1336"/>
        <v>0</v>
      </c>
      <c r="RS132" s="21"/>
      <c r="RT132" s="21">
        <f t="shared" si="1337"/>
        <v>0</v>
      </c>
      <c r="RU132" s="21"/>
      <c r="RV132" s="21">
        <f t="shared" si="1338"/>
        <v>0</v>
      </c>
      <c r="RW132" s="21"/>
      <c r="RX132" s="21">
        <f t="shared" si="1339"/>
        <v>0</v>
      </c>
      <c r="RY132" s="21"/>
      <c r="RZ132" s="21">
        <f t="shared" si="1340"/>
        <v>0</v>
      </c>
      <c r="SA132" s="21"/>
      <c r="SB132" s="21">
        <f t="shared" si="1341"/>
        <v>0</v>
      </c>
      <c r="SC132" s="21"/>
      <c r="SD132" s="21">
        <f t="shared" si="1342"/>
        <v>0</v>
      </c>
      <c r="SE132" s="21"/>
      <c r="SF132" s="21">
        <f t="shared" si="1343"/>
        <v>0</v>
      </c>
      <c r="SG132" s="21"/>
      <c r="SH132" s="21">
        <f t="shared" si="1344"/>
        <v>0</v>
      </c>
      <c r="SI132" s="21"/>
      <c r="SJ132" s="21">
        <f t="shared" si="1345"/>
        <v>0</v>
      </c>
      <c r="SK132" s="21"/>
      <c r="SL132" s="21">
        <f t="shared" si="1346"/>
        <v>0</v>
      </c>
      <c r="SM132" s="21"/>
      <c r="SN132" s="21">
        <f t="shared" si="1661"/>
        <v>0</v>
      </c>
      <c r="SO132" s="21"/>
      <c r="SP132" s="21">
        <f t="shared" si="1348"/>
        <v>0</v>
      </c>
      <c r="SQ132" s="21"/>
      <c r="SR132" s="21">
        <f t="shared" si="1349"/>
        <v>0</v>
      </c>
      <c r="SS132" s="21"/>
      <c r="ST132" s="21">
        <f t="shared" si="1350"/>
        <v>0</v>
      </c>
      <c r="SU132" s="21"/>
      <c r="SV132" s="21">
        <f t="shared" si="1351"/>
        <v>0</v>
      </c>
      <c r="SW132" s="21"/>
      <c r="SX132" s="21">
        <f t="shared" si="1352"/>
        <v>0</v>
      </c>
      <c r="SY132" s="21"/>
      <c r="SZ132" s="21">
        <f t="shared" si="1353"/>
        <v>0</v>
      </c>
      <c r="TA132" s="21"/>
      <c r="TB132" s="21">
        <f t="shared" si="1354"/>
        <v>0</v>
      </c>
      <c r="TC132" s="21"/>
      <c r="TD132" s="21">
        <f t="shared" si="1662"/>
        <v>0</v>
      </c>
      <c r="TE132" s="21"/>
      <c r="TF132" s="21">
        <f t="shared" si="1356"/>
        <v>0</v>
      </c>
      <c r="TG132" s="21"/>
      <c r="TH132" s="21">
        <f t="shared" si="1357"/>
        <v>0</v>
      </c>
      <c r="TI132" s="21"/>
      <c r="TJ132" s="21">
        <f t="shared" si="1358"/>
        <v>0</v>
      </c>
      <c r="TK132" s="21"/>
      <c r="TL132" s="21">
        <f t="shared" si="1663"/>
        <v>0</v>
      </c>
      <c r="TM132" s="21"/>
      <c r="TN132" s="21">
        <f t="shared" si="1664"/>
        <v>0</v>
      </c>
      <c r="TO132" s="21"/>
      <c r="TP132" s="21">
        <f t="shared" si="1665"/>
        <v>0</v>
      </c>
      <c r="TQ132" s="21"/>
      <c r="TR132" s="21">
        <f t="shared" si="1666"/>
        <v>0</v>
      </c>
      <c r="TS132" s="21"/>
      <c r="TT132" s="21">
        <f t="shared" si="1667"/>
        <v>0</v>
      </c>
      <c r="TU132" s="21"/>
      <c r="TV132" s="21">
        <f t="shared" si="1668"/>
        <v>0</v>
      </c>
      <c r="TW132" s="21"/>
      <c r="TX132" s="21">
        <f t="shared" si="1669"/>
        <v>0</v>
      </c>
      <c r="TY132" s="21"/>
      <c r="TZ132" s="21">
        <f t="shared" si="1670"/>
        <v>0</v>
      </c>
      <c r="UA132" s="21"/>
      <c r="UB132" s="21">
        <f t="shared" si="1671"/>
        <v>0</v>
      </c>
      <c r="UC132" s="21"/>
      <c r="UD132" s="21">
        <f t="shared" si="1672"/>
        <v>0</v>
      </c>
      <c r="UE132" s="21"/>
      <c r="UF132" s="21">
        <f t="shared" si="1673"/>
        <v>0</v>
      </c>
      <c r="UG132" s="21"/>
      <c r="UH132" s="21">
        <f t="shared" si="1370"/>
        <v>0</v>
      </c>
      <c r="UI132" s="21"/>
      <c r="UJ132" s="21">
        <f t="shared" si="1674"/>
        <v>0</v>
      </c>
      <c r="UK132" s="21"/>
      <c r="UL132" s="21">
        <f t="shared" si="1675"/>
        <v>0</v>
      </c>
      <c r="UM132" s="21"/>
      <c r="UN132" s="21">
        <f t="shared" si="1676"/>
        <v>0</v>
      </c>
      <c r="UO132" s="21"/>
      <c r="UP132" s="21">
        <f t="shared" si="1677"/>
        <v>0</v>
      </c>
      <c r="UQ132" s="21"/>
      <c r="UR132" s="21">
        <f t="shared" si="1678"/>
        <v>0</v>
      </c>
      <c r="US132" s="21"/>
      <c r="UT132" s="21">
        <f t="shared" si="1679"/>
        <v>0</v>
      </c>
      <c r="UU132" s="21"/>
      <c r="UV132" s="21">
        <f t="shared" si="1377"/>
        <v>0</v>
      </c>
      <c r="UW132" s="21"/>
      <c r="UX132" s="21">
        <f t="shared" si="1680"/>
        <v>0</v>
      </c>
      <c r="UY132" s="21"/>
      <c r="UZ132" s="21">
        <f t="shared" si="1379"/>
        <v>0</v>
      </c>
      <c r="VA132" s="21"/>
      <c r="VB132" s="21">
        <f t="shared" si="1681"/>
        <v>0</v>
      </c>
      <c r="VC132" s="21"/>
      <c r="VD132" s="21">
        <f t="shared" si="1682"/>
        <v>0</v>
      </c>
      <c r="VE132" s="21"/>
      <c r="VF132" s="21">
        <f t="shared" si="1683"/>
        <v>0</v>
      </c>
      <c r="VG132" s="21"/>
      <c r="VH132" s="21">
        <f t="shared" si="1684"/>
        <v>0</v>
      </c>
      <c r="VI132" s="21"/>
      <c r="VJ132" s="21">
        <f t="shared" si="1685"/>
        <v>0</v>
      </c>
      <c r="VK132" s="21"/>
      <c r="VL132" s="21">
        <f t="shared" si="1686"/>
        <v>0</v>
      </c>
      <c r="VM132" s="21"/>
      <c r="VN132" s="21">
        <f t="shared" si="1687"/>
        <v>0</v>
      </c>
      <c r="VO132" s="21"/>
      <c r="VP132" s="21">
        <f t="shared" si="1688"/>
        <v>0</v>
      </c>
      <c r="VQ132" s="21"/>
      <c r="VR132" s="21">
        <f t="shared" si="1655"/>
        <v>0</v>
      </c>
      <c r="VS132" s="21"/>
      <c r="VT132" s="21">
        <f t="shared" si="1689"/>
        <v>0</v>
      </c>
      <c r="VU132" s="21"/>
      <c r="VV132" s="21">
        <f t="shared" si="1689"/>
        <v>0</v>
      </c>
      <c r="VW132" s="21"/>
      <c r="VX132" s="21">
        <f t="shared" si="1690"/>
        <v>0</v>
      </c>
      <c r="VY132" s="21"/>
      <c r="VZ132" s="21">
        <f t="shared" si="1690"/>
        <v>0</v>
      </c>
      <c r="WA132" s="21"/>
      <c r="WB132" s="21">
        <f t="shared" si="1690"/>
        <v>0</v>
      </c>
      <c r="WC132" s="21"/>
      <c r="WD132" s="21">
        <f t="shared" si="1690"/>
        <v>0</v>
      </c>
      <c r="WE132" s="21"/>
      <c r="WF132" s="21">
        <f t="shared" si="1690"/>
        <v>0</v>
      </c>
      <c r="WG132" s="21"/>
      <c r="WH132" s="21">
        <f t="shared" si="1690"/>
        <v>0</v>
      </c>
      <c r="WI132" s="21"/>
      <c r="WJ132" s="21">
        <f t="shared" si="1690"/>
        <v>0</v>
      </c>
      <c r="WK132" s="21"/>
      <c r="WL132" s="21">
        <f t="shared" si="1690"/>
        <v>0</v>
      </c>
      <c r="WM132" s="21"/>
      <c r="WN132" s="21">
        <f t="shared" si="1691"/>
        <v>0</v>
      </c>
      <c r="WO132" s="21"/>
      <c r="WP132" s="21">
        <f t="shared" si="1691"/>
        <v>0</v>
      </c>
      <c r="WQ132" s="21"/>
      <c r="WR132" s="21">
        <f t="shared" si="1691"/>
        <v>0</v>
      </c>
      <c r="WS132" s="21"/>
      <c r="WT132" s="21">
        <f t="shared" si="1691"/>
        <v>0</v>
      </c>
      <c r="WU132" s="21"/>
      <c r="WV132" s="21">
        <f t="shared" si="1691"/>
        <v>0</v>
      </c>
      <c r="WW132" s="21"/>
      <c r="WX132" s="21">
        <f t="shared" si="1691"/>
        <v>0</v>
      </c>
      <c r="WY132" s="21"/>
      <c r="WZ132" s="21">
        <f t="shared" si="1691"/>
        <v>0</v>
      </c>
      <c r="XA132" s="21"/>
      <c r="XB132" s="21">
        <f t="shared" si="1691"/>
        <v>0</v>
      </c>
      <c r="XC132" s="21"/>
      <c r="XD132" s="21">
        <f t="shared" si="1692"/>
        <v>0</v>
      </c>
      <c r="XE132" s="21"/>
      <c r="XF132" s="21">
        <f t="shared" si="1692"/>
        <v>0</v>
      </c>
      <c r="XG132" s="21"/>
      <c r="XH132" s="21">
        <f t="shared" si="1692"/>
        <v>0</v>
      </c>
      <c r="XI132" s="21"/>
      <c r="XJ132" s="21">
        <f t="shared" si="1692"/>
        <v>0</v>
      </c>
      <c r="XK132" s="21"/>
      <c r="XL132" s="21">
        <f t="shared" si="1692"/>
        <v>0</v>
      </c>
      <c r="XM132" s="21"/>
      <c r="XN132" s="21">
        <f t="shared" si="1692"/>
        <v>0</v>
      </c>
      <c r="XO132" s="21"/>
      <c r="XP132" s="21">
        <f t="shared" si="1692"/>
        <v>0</v>
      </c>
      <c r="XQ132" s="21"/>
      <c r="XR132" s="21">
        <f t="shared" si="1692"/>
        <v>0</v>
      </c>
      <c r="XS132" s="21"/>
      <c r="XT132" s="21">
        <f t="shared" si="1736"/>
        <v>0</v>
      </c>
      <c r="XU132" s="21"/>
      <c r="XV132" s="21">
        <f t="shared" si="1736"/>
        <v>0</v>
      </c>
      <c r="XW132" s="21"/>
      <c r="XX132" s="21">
        <f t="shared" si="1736"/>
        <v>0</v>
      </c>
      <c r="XY132" s="21"/>
      <c r="XZ132" s="21">
        <f t="shared" si="1736"/>
        <v>0</v>
      </c>
      <c r="YA132" s="21"/>
      <c r="YB132" s="21">
        <f t="shared" si="1392"/>
        <v>0</v>
      </c>
      <c r="YC132" s="21"/>
      <c r="YD132" s="21">
        <f t="shared" si="1393"/>
        <v>0</v>
      </c>
      <c r="YE132" s="21"/>
      <c r="YF132" s="21">
        <f t="shared" si="1394"/>
        <v>0</v>
      </c>
      <c r="YG132" s="21"/>
      <c r="YH132" s="21">
        <f t="shared" si="1395"/>
        <v>0</v>
      </c>
      <c r="YI132" s="21"/>
      <c r="YJ132" s="21">
        <f t="shared" si="1396"/>
        <v>0</v>
      </c>
      <c r="YK132" s="21"/>
      <c r="YL132" s="21">
        <f t="shared" si="1397"/>
        <v>0</v>
      </c>
      <c r="YM132" s="21"/>
      <c r="YN132" s="21">
        <f t="shared" si="1398"/>
        <v>0</v>
      </c>
      <c r="YO132" s="21"/>
      <c r="YP132" s="21">
        <f t="shared" si="1399"/>
        <v>0</v>
      </c>
      <c r="YQ132" s="21"/>
      <c r="YR132" s="21">
        <f t="shared" si="1400"/>
        <v>0</v>
      </c>
      <c r="YS132" s="21"/>
      <c r="YT132" s="21">
        <f t="shared" si="1693"/>
        <v>0</v>
      </c>
      <c r="YU132" s="21"/>
      <c r="YV132" s="21">
        <f t="shared" si="1402"/>
        <v>0</v>
      </c>
      <c r="YW132" s="21"/>
      <c r="YX132" s="21">
        <f t="shared" si="1403"/>
        <v>0</v>
      </c>
      <c r="YY132" s="21"/>
      <c r="YZ132" s="21">
        <f t="shared" si="1689"/>
        <v>0</v>
      </c>
      <c r="ZA132" s="21"/>
      <c r="ZB132" s="21">
        <f t="shared" si="1404"/>
        <v>0</v>
      </c>
      <c r="ZC132" s="21"/>
      <c r="ZD132" s="21">
        <f t="shared" si="1405"/>
        <v>0</v>
      </c>
      <c r="ZE132" s="21"/>
      <c r="ZF132" s="21">
        <f t="shared" si="1406"/>
        <v>0</v>
      </c>
      <c r="ZG132" s="21"/>
      <c r="ZH132" s="21">
        <f t="shared" si="1694"/>
        <v>0</v>
      </c>
      <c r="ZI132" s="21"/>
      <c r="ZJ132" s="21">
        <f t="shared" si="1408"/>
        <v>0</v>
      </c>
      <c r="ZK132" s="21"/>
      <c r="ZL132" s="21">
        <f t="shared" si="1409"/>
        <v>0</v>
      </c>
      <c r="ZM132" s="21"/>
      <c r="ZN132" s="21">
        <f t="shared" si="1695"/>
        <v>0</v>
      </c>
      <c r="ZO132" s="21"/>
      <c r="ZP132" s="21">
        <f t="shared" si="1411"/>
        <v>0</v>
      </c>
      <c r="ZQ132" s="21"/>
      <c r="ZR132" s="21">
        <f t="shared" si="1412"/>
        <v>0</v>
      </c>
      <c r="ZS132" s="21"/>
      <c r="ZT132" s="21">
        <f t="shared" si="1689"/>
        <v>0</v>
      </c>
      <c r="ZU132" s="21"/>
      <c r="ZV132" s="21">
        <f t="shared" si="1696"/>
        <v>0</v>
      </c>
      <c r="ZW132" s="21"/>
      <c r="ZX132" s="21">
        <f t="shared" si="1697"/>
        <v>0</v>
      </c>
      <c r="ZY132" s="21"/>
      <c r="ZZ132" s="21">
        <f t="shared" si="1697"/>
        <v>0</v>
      </c>
      <c r="AAA132" s="21"/>
      <c r="AAB132" s="21">
        <f t="shared" si="1698"/>
        <v>0</v>
      </c>
      <c r="AAC132" s="21"/>
      <c r="AAD132" s="21">
        <f t="shared" si="1698"/>
        <v>0</v>
      </c>
      <c r="AAE132" s="21"/>
      <c r="AAF132" s="21">
        <f t="shared" si="1699"/>
        <v>0</v>
      </c>
      <c r="AAG132" s="21"/>
      <c r="AAH132" s="21">
        <f t="shared" si="1699"/>
        <v>0</v>
      </c>
      <c r="AAI132" s="21"/>
      <c r="AAJ132" s="21">
        <f t="shared" si="1700"/>
        <v>0</v>
      </c>
      <c r="AAK132" s="21"/>
      <c r="AAL132" s="21">
        <f t="shared" si="1700"/>
        <v>0</v>
      </c>
      <c r="AAM132" s="21"/>
      <c r="AAN132" s="21">
        <f t="shared" si="1701"/>
        <v>0</v>
      </c>
      <c r="AAO132" s="21"/>
      <c r="AAP132" s="21">
        <f t="shared" si="1701"/>
        <v>0</v>
      </c>
      <c r="AAQ132" s="21"/>
      <c r="AAR132" s="21">
        <f t="shared" si="1702"/>
        <v>0</v>
      </c>
      <c r="AAS132" s="21"/>
      <c r="AAT132" s="21">
        <f t="shared" si="1702"/>
        <v>0</v>
      </c>
      <c r="AAU132" s="21"/>
      <c r="AAV132" s="21">
        <f t="shared" si="1703"/>
        <v>0</v>
      </c>
      <c r="AAW132" s="21"/>
      <c r="AAX132" s="21">
        <f t="shared" si="1703"/>
        <v>0</v>
      </c>
      <c r="AAY132" s="21"/>
      <c r="AAZ132" s="21">
        <f t="shared" si="1704"/>
        <v>0</v>
      </c>
      <c r="ABA132" s="21"/>
      <c r="ABB132" s="21">
        <f t="shared" si="1704"/>
        <v>0</v>
      </c>
      <c r="ABC132" s="21"/>
      <c r="ABD132" s="21">
        <f t="shared" si="1705"/>
        <v>0</v>
      </c>
      <c r="ABE132" s="21"/>
      <c r="ABF132" s="21">
        <f t="shared" si="1705"/>
        <v>0</v>
      </c>
      <c r="ABG132" s="21"/>
      <c r="ABH132" s="21">
        <f t="shared" si="1706"/>
        <v>0</v>
      </c>
      <c r="ABI132" s="21"/>
      <c r="ABJ132" s="21">
        <f t="shared" si="1706"/>
        <v>0</v>
      </c>
      <c r="ABK132" s="21"/>
      <c r="ABL132" s="21">
        <f t="shared" si="1707"/>
        <v>0</v>
      </c>
      <c r="ABM132" s="21"/>
      <c r="ABN132" s="21">
        <f t="shared" si="1707"/>
        <v>0</v>
      </c>
      <c r="ABO132" s="21"/>
      <c r="ABP132" s="21">
        <f t="shared" si="1708"/>
        <v>0</v>
      </c>
      <c r="ABQ132" s="21"/>
      <c r="ABR132" s="21">
        <f t="shared" si="1708"/>
        <v>0</v>
      </c>
      <c r="ABS132" s="21"/>
      <c r="ABT132" s="21">
        <f t="shared" si="1709"/>
        <v>0</v>
      </c>
      <c r="ABU132" s="21"/>
      <c r="ABV132" s="21">
        <f t="shared" si="1709"/>
        <v>0</v>
      </c>
      <c r="ABW132" s="21"/>
      <c r="ABX132" s="21">
        <f t="shared" si="1710"/>
        <v>0</v>
      </c>
      <c r="ABY132" s="21"/>
      <c r="ABZ132" s="21">
        <f t="shared" si="1710"/>
        <v>0</v>
      </c>
      <c r="ACA132" s="21"/>
      <c r="ACB132" s="21">
        <f t="shared" si="1711"/>
        <v>0</v>
      </c>
      <c r="ACC132" s="21"/>
      <c r="ACD132" s="21">
        <f t="shared" si="1711"/>
        <v>0</v>
      </c>
      <c r="ACE132" s="21"/>
      <c r="ACF132" s="21">
        <f t="shared" si="1712"/>
        <v>0</v>
      </c>
      <c r="ACG132" s="21"/>
      <c r="ACH132" s="21">
        <f t="shared" si="1712"/>
        <v>0</v>
      </c>
      <c r="ACI132" s="21"/>
      <c r="ACJ132" s="21">
        <f t="shared" si="1713"/>
        <v>0</v>
      </c>
      <c r="ACK132" s="21"/>
      <c r="ACL132" s="21">
        <f t="shared" si="1713"/>
        <v>0</v>
      </c>
      <c r="ACM132" s="21"/>
      <c r="ACN132" s="21">
        <f t="shared" si="1714"/>
        <v>0</v>
      </c>
      <c r="ACO132" s="21"/>
      <c r="ACP132" s="21">
        <f t="shared" si="1714"/>
        <v>0</v>
      </c>
      <c r="ACQ132" s="21"/>
      <c r="ACR132" s="21">
        <f t="shared" si="1715"/>
        <v>0</v>
      </c>
      <c r="ACS132" s="21"/>
      <c r="ACT132" s="21">
        <f t="shared" si="1715"/>
        <v>0</v>
      </c>
      <c r="ACU132" s="21"/>
      <c r="ACV132" s="21">
        <f t="shared" si="1716"/>
        <v>0</v>
      </c>
      <c r="ACW132" s="21"/>
      <c r="ACX132" s="21">
        <f t="shared" si="1716"/>
        <v>0</v>
      </c>
      <c r="ACY132" s="21"/>
      <c r="ACZ132" s="21">
        <f t="shared" si="1717"/>
        <v>0</v>
      </c>
      <c r="ADA132" s="21"/>
      <c r="ADB132" s="21">
        <f t="shared" si="1717"/>
        <v>0</v>
      </c>
      <c r="ADC132" s="21"/>
      <c r="ADD132" s="21">
        <f t="shared" si="1718"/>
        <v>0</v>
      </c>
      <c r="ADE132" s="21"/>
      <c r="ADF132" s="21">
        <f t="shared" si="1718"/>
        <v>0</v>
      </c>
      <c r="ADG132" s="21"/>
      <c r="ADH132" s="21">
        <f t="shared" si="1719"/>
        <v>0</v>
      </c>
      <c r="ADI132" s="21"/>
      <c r="ADJ132" s="21">
        <f t="shared" si="1719"/>
        <v>0</v>
      </c>
      <c r="ADK132" s="21"/>
      <c r="ADL132" s="21">
        <f t="shared" si="1720"/>
        <v>0</v>
      </c>
      <c r="ADM132" s="21"/>
      <c r="ADN132" s="21">
        <f t="shared" si="1720"/>
        <v>0</v>
      </c>
      <c r="ADO132" s="21"/>
      <c r="ADP132" s="21">
        <f t="shared" si="1720"/>
        <v>0</v>
      </c>
      <c r="ADQ132" s="21"/>
      <c r="ADR132" s="21">
        <f t="shared" si="1720"/>
        <v>0</v>
      </c>
      <c r="ADS132" s="21"/>
      <c r="ADT132" s="21">
        <f t="shared" si="1720"/>
        <v>0</v>
      </c>
      <c r="ADU132" s="21"/>
      <c r="ADV132" s="21">
        <f t="shared" si="1721"/>
        <v>0</v>
      </c>
      <c r="ADW132" s="21"/>
      <c r="ADX132" s="21">
        <f t="shared" si="1721"/>
        <v>0</v>
      </c>
      <c r="ADY132" s="21"/>
      <c r="ADZ132" s="21">
        <f t="shared" si="1721"/>
        <v>0</v>
      </c>
      <c r="AEA132" s="21"/>
      <c r="AEB132" s="21">
        <f t="shared" si="1721"/>
        <v>0</v>
      </c>
      <c r="AEC132" s="21"/>
      <c r="AED132" s="21">
        <f t="shared" si="1722"/>
        <v>0</v>
      </c>
      <c r="AEE132" s="21"/>
      <c r="AEF132" s="21">
        <f t="shared" si="1722"/>
        <v>0</v>
      </c>
      <c r="AEG132" s="21"/>
      <c r="AEH132" s="21">
        <f t="shared" si="1722"/>
        <v>0</v>
      </c>
      <c r="AEI132" s="21"/>
      <c r="AEJ132" s="21">
        <f t="shared" si="1722"/>
        <v>0</v>
      </c>
      <c r="AEK132" s="21"/>
      <c r="AEL132" s="21">
        <f t="shared" si="1722"/>
        <v>0</v>
      </c>
      <c r="AEM132" s="21"/>
      <c r="AEN132" s="21">
        <f t="shared" si="1723"/>
        <v>0</v>
      </c>
      <c r="AEO132" s="21"/>
      <c r="AEP132" s="21">
        <f t="shared" si="1723"/>
        <v>0</v>
      </c>
      <c r="AEQ132" s="21"/>
      <c r="AER132" s="21">
        <f t="shared" si="1723"/>
        <v>0</v>
      </c>
      <c r="AES132" s="21"/>
      <c r="AET132" s="21">
        <f t="shared" si="1723"/>
        <v>0</v>
      </c>
      <c r="AEU132" s="21"/>
      <c r="AEV132" s="21">
        <f t="shared" si="1724"/>
        <v>0</v>
      </c>
      <c r="AEW132" s="21"/>
      <c r="AEX132" s="21">
        <f t="shared" si="1724"/>
        <v>0</v>
      </c>
      <c r="AEY132" s="21"/>
      <c r="AEZ132" s="21">
        <f t="shared" si="1724"/>
        <v>0</v>
      </c>
      <c r="AFA132" s="21"/>
      <c r="AFB132" s="21">
        <f t="shared" si="1724"/>
        <v>0</v>
      </c>
      <c r="AFC132" s="21"/>
      <c r="AFD132" s="21">
        <f t="shared" si="1724"/>
        <v>0</v>
      </c>
      <c r="AFE132" s="21"/>
      <c r="AFF132" s="21">
        <f t="shared" si="1725"/>
        <v>0</v>
      </c>
      <c r="AFG132" s="21"/>
      <c r="AFH132" s="21">
        <f t="shared" si="1725"/>
        <v>0</v>
      </c>
      <c r="AFI132" s="21"/>
      <c r="AFJ132" s="21">
        <f t="shared" si="1725"/>
        <v>0</v>
      </c>
      <c r="AFK132" s="21"/>
      <c r="AFL132" s="21">
        <f t="shared" si="1725"/>
        <v>0</v>
      </c>
      <c r="AFM132" s="21"/>
      <c r="AFN132" s="21">
        <f t="shared" si="1726"/>
        <v>0</v>
      </c>
      <c r="AFO132" s="21"/>
      <c r="AFP132" s="21">
        <f t="shared" si="1726"/>
        <v>0</v>
      </c>
      <c r="AFQ132" s="21"/>
      <c r="AFR132" s="21">
        <f t="shared" si="1726"/>
        <v>0</v>
      </c>
      <c r="AFS132" s="21"/>
      <c r="AFT132" s="21">
        <f t="shared" si="1726"/>
        <v>0</v>
      </c>
      <c r="AFU132" s="21"/>
      <c r="AFV132" s="21">
        <f t="shared" si="1726"/>
        <v>0</v>
      </c>
      <c r="AFW132" s="21"/>
      <c r="AFX132" s="21">
        <f t="shared" si="1727"/>
        <v>0</v>
      </c>
      <c r="AFY132" s="21"/>
      <c r="AFZ132" s="21">
        <f t="shared" si="1727"/>
        <v>0</v>
      </c>
      <c r="AGA132" s="21"/>
      <c r="AGB132" s="21">
        <f t="shared" si="1727"/>
        <v>0</v>
      </c>
      <c r="AGC132" s="21"/>
      <c r="AGD132" s="21">
        <f t="shared" si="1727"/>
        <v>0</v>
      </c>
      <c r="AGE132" s="21"/>
      <c r="AGF132" s="21">
        <f t="shared" si="1728"/>
        <v>0</v>
      </c>
      <c r="AGG132" s="21"/>
      <c r="AGH132" s="21">
        <f t="shared" si="1728"/>
        <v>0</v>
      </c>
      <c r="AGI132" s="21"/>
      <c r="AGJ132" s="21">
        <f t="shared" si="1728"/>
        <v>0</v>
      </c>
      <c r="AGK132" s="21"/>
      <c r="AGL132" s="21">
        <f t="shared" si="1728"/>
        <v>0</v>
      </c>
      <c r="AGM132" s="21"/>
      <c r="AGN132" s="21">
        <f t="shared" si="1728"/>
        <v>0</v>
      </c>
      <c r="AGO132" s="21"/>
      <c r="AGP132" s="21">
        <f t="shared" si="1729"/>
        <v>0</v>
      </c>
      <c r="AGQ132" s="21"/>
      <c r="AGR132" s="21">
        <f t="shared" si="1729"/>
        <v>0</v>
      </c>
      <c r="AGS132" s="21"/>
      <c r="AGT132" s="21">
        <f t="shared" si="1729"/>
        <v>0</v>
      </c>
      <c r="AGU132" s="21"/>
      <c r="AGV132" s="21">
        <f t="shared" si="1729"/>
        <v>0</v>
      </c>
      <c r="AGW132" s="21"/>
      <c r="AGX132" s="21">
        <f t="shared" si="1730"/>
        <v>0</v>
      </c>
      <c r="AGY132" s="21"/>
      <c r="AGZ132" s="21">
        <f t="shared" si="1730"/>
        <v>0</v>
      </c>
      <c r="AHA132" s="21"/>
      <c r="AHB132" s="21">
        <f t="shared" si="1730"/>
        <v>0</v>
      </c>
      <c r="AHC132" s="21"/>
      <c r="AHD132" s="21">
        <f t="shared" si="1730"/>
        <v>0</v>
      </c>
      <c r="AHE132" s="21"/>
      <c r="AHF132" s="21">
        <f t="shared" si="1730"/>
        <v>0</v>
      </c>
      <c r="AHG132" s="21"/>
      <c r="AHH132" s="21">
        <f t="shared" si="1731"/>
        <v>0</v>
      </c>
      <c r="AHI132" s="21"/>
      <c r="AHJ132" s="21">
        <f t="shared" si="1731"/>
        <v>0</v>
      </c>
      <c r="AHK132" s="21"/>
      <c r="AHL132" s="21">
        <f t="shared" si="1731"/>
        <v>0</v>
      </c>
      <c r="AHM132" s="21"/>
      <c r="AHN132" s="21">
        <f t="shared" si="1731"/>
        <v>0</v>
      </c>
      <c r="AHO132" s="21"/>
      <c r="AHP132" s="21">
        <f t="shared" si="1732"/>
        <v>0</v>
      </c>
      <c r="AHQ132" s="21"/>
      <c r="AHR132" s="21">
        <f t="shared" si="1732"/>
        <v>0</v>
      </c>
      <c r="AHS132" s="21"/>
      <c r="AHT132" s="21">
        <f t="shared" si="1732"/>
        <v>0</v>
      </c>
      <c r="AHU132" s="21"/>
      <c r="AHV132" s="21">
        <f t="shared" si="1732"/>
        <v>0</v>
      </c>
      <c r="AHW132" s="21"/>
      <c r="AHX132" s="21">
        <f t="shared" si="1732"/>
        <v>0</v>
      </c>
      <c r="AHY132" s="21"/>
      <c r="AHZ132" s="21">
        <f t="shared" si="1733"/>
        <v>0</v>
      </c>
      <c r="AIA132" s="21"/>
      <c r="AIB132" s="21">
        <f t="shared" si="1733"/>
        <v>0</v>
      </c>
      <c r="AIC132" s="21"/>
      <c r="AID132" s="21">
        <f t="shared" si="1733"/>
        <v>0</v>
      </c>
      <c r="AIE132" s="21"/>
      <c r="AIF132" s="21">
        <f t="shared" si="1733"/>
        <v>0</v>
      </c>
      <c r="AIG132" s="21"/>
      <c r="AIH132" s="21">
        <f t="shared" si="1734"/>
        <v>0</v>
      </c>
      <c r="AII132" s="21"/>
      <c r="AIJ132" s="21">
        <f t="shared" si="1734"/>
        <v>0</v>
      </c>
      <c r="AIK132" s="21"/>
      <c r="AIL132" s="21">
        <f t="shared" si="1734"/>
        <v>0</v>
      </c>
      <c r="AIM132" s="21"/>
      <c r="AIN132" s="21">
        <f t="shared" si="1734"/>
        <v>0</v>
      </c>
      <c r="AIO132" s="21"/>
      <c r="AIP132" s="21">
        <f t="shared" si="1734"/>
        <v>0</v>
      </c>
      <c r="AIQ132" s="21"/>
      <c r="AIR132" s="21">
        <f t="shared" si="1735"/>
        <v>0</v>
      </c>
      <c r="AIS132" s="21"/>
      <c r="AIT132" s="21">
        <f t="shared" si="1735"/>
        <v>0</v>
      </c>
      <c r="AIU132" s="21"/>
      <c r="AIV132" s="21">
        <f t="shared" si="1735"/>
        <v>0</v>
      </c>
      <c r="AIW132" s="21"/>
      <c r="AIX132" s="21">
        <f t="shared" si="1735"/>
        <v>0</v>
      </c>
      <c r="AIY132" s="21"/>
      <c r="AIZ132" s="21">
        <f t="shared" si="1689"/>
        <v>0</v>
      </c>
      <c r="AJA132" s="21"/>
    </row>
    <row r="133" spans="2:937" ht="13.5" customHeight="1" x14ac:dyDescent="0.25">
      <c r="B133" s="31">
        <v>128</v>
      </c>
      <c r="C133" s="192" t="s">
        <v>209</v>
      </c>
      <c r="D133" s="67" t="s">
        <v>185</v>
      </c>
      <c r="E133" s="194" t="s">
        <v>404</v>
      </c>
      <c r="F133" s="194" t="str">
        <f>_xlfn.XLOOKUP(D133,'WTG PH-III'!$D$5:$D$198,'WTG PH-III'!$B$5:$B$198,0,0,1)</f>
        <v>PSS-14</v>
      </c>
      <c r="G133" s="22" t="s">
        <v>537</v>
      </c>
      <c r="H133" s="22" t="s">
        <v>556</v>
      </c>
      <c r="I133" s="61">
        <v>10</v>
      </c>
      <c r="J133" s="21">
        <v>253</v>
      </c>
      <c r="K133" s="21">
        <f t="shared" si="1458"/>
        <v>253</v>
      </c>
      <c r="L133" s="21">
        <f t="shared" si="1459"/>
        <v>253</v>
      </c>
      <c r="M133" s="21">
        <f t="shared" si="1460"/>
        <v>0</v>
      </c>
      <c r="N133" s="95">
        <f>VLOOKUP(D133,'WTG PH-III'!$D$5:$U$198,17,0)</f>
        <v>45827</v>
      </c>
      <c r="O133" s="95">
        <f>VLOOKUP(D133,'WTG PH-III'!$D$5:$U$198,18,0)</f>
        <v>45837</v>
      </c>
      <c r="P133" s="21">
        <f t="shared" si="1461"/>
        <v>0</v>
      </c>
      <c r="Q133" s="21"/>
      <c r="R133" s="21">
        <f t="shared" si="1462"/>
        <v>0</v>
      </c>
      <c r="S133" s="21"/>
      <c r="T133" s="21">
        <f t="shared" si="1463"/>
        <v>0</v>
      </c>
      <c r="U133" s="21"/>
      <c r="V133" s="21">
        <f t="shared" si="1464"/>
        <v>0</v>
      </c>
      <c r="W133" s="21"/>
      <c r="X133" s="21">
        <f t="shared" si="1465"/>
        <v>0</v>
      </c>
      <c r="Y133" s="21"/>
      <c r="Z133" s="21">
        <f t="shared" si="1466"/>
        <v>0</v>
      </c>
      <c r="AA133" s="21"/>
      <c r="AB133" s="21">
        <f t="shared" si="1467"/>
        <v>0</v>
      </c>
      <c r="AC133" s="21"/>
      <c r="AD133" s="21">
        <f t="shared" si="1468"/>
        <v>0</v>
      </c>
      <c r="AE133" s="21"/>
      <c r="AF133" s="21">
        <f t="shared" si="1469"/>
        <v>0</v>
      </c>
      <c r="AG133" s="21"/>
      <c r="AH133" s="21">
        <f t="shared" si="1470"/>
        <v>0</v>
      </c>
      <c r="AI133" s="21"/>
      <c r="AJ133" s="21">
        <f t="shared" si="1471"/>
        <v>0</v>
      </c>
      <c r="AK133" s="21"/>
      <c r="AL133" s="21">
        <f t="shared" si="1472"/>
        <v>0</v>
      </c>
      <c r="AM133" s="21"/>
      <c r="AN133" s="21">
        <f t="shared" si="1473"/>
        <v>0</v>
      </c>
      <c r="AO133" s="21"/>
      <c r="AP133" s="21">
        <f t="shared" si="1474"/>
        <v>0</v>
      </c>
      <c r="AQ133" s="21"/>
      <c r="AR133" s="21">
        <f t="shared" si="1475"/>
        <v>0</v>
      </c>
      <c r="AS133" s="21"/>
      <c r="AT133" s="21">
        <f t="shared" si="1476"/>
        <v>0</v>
      </c>
      <c r="AU133" s="21"/>
      <c r="AV133" s="21">
        <f t="shared" si="1477"/>
        <v>0</v>
      </c>
      <c r="AW133" s="21"/>
      <c r="AX133" s="21">
        <f t="shared" si="1478"/>
        <v>0</v>
      </c>
      <c r="AY133" s="21"/>
      <c r="AZ133" s="21">
        <f t="shared" si="1479"/>
        <v>0</v>
      </c>
      <c r="BA133" s="21"/>
      <c r="BB133" s="21">
        <f t="shared" si="1480"/>
        <v>0</v>
      </c>
      <c r="BC133" s="21"/>
      <c r="BD133" s="21">
        <f t="shared" si="1481"/>
        <v>0</v>
      </c>
      <c r="BE133" s="21"/>
      <c r="BF133" s="21">
        <f t="shared" si="1482"/>
        <v>0</v>
      </c>
      <c r="BG133" s="21"/>
      <c r="BH133" s="21">
        <f t="shared" si="1483"/>
        <v>0</v>
      </c>
      <c r="BI133" s="21"/>
      <c r="BJ133" s="21">
        <f t="shared" si="1484"/>
        <v>0</v>
      </c>
      <c r="BK133" s="21"/>
      <c r="BL133" s="21">
        <f t="shared" si="1485"/>
        <v>0</v>
      </c>
      <c r="BM133" s="21"/>
      <c r="BN133" s="21">
        <f t="shared" si="1486"/>
        <v>0</v>
      </c>
      <c r="BO133" s="21"/>
      <c r="BP133" s="21">
        <f t="shared" si="1487"/>
        <v>0</v>
      </c>
      <c r="BQ133" s="21"/>
      <c r="BR133" s="21">
        <f t="shared" si="1488"/>
        <v>0</v>
      </c>
      <c r="BS133" s="21"/>
      <c r="BT133" s="21">
        <f t="shared" si="1489"/>
        <v>0</v>
      </c>
      <c r="BU133" s="21"/>
      <c r="BV133" s="21">
        <f t="shared" si="1490"/>
        <v>0</v>
      </c>
      <c r="BW133" s="21"/>
      <c r="BX133" s="21">
        <f t="shared" si="1491"/>
        <v>0</v>
      </c>
      <c r="BY133" s="21"/>
      <c r="BZ133" s="21">
        <f t="shared" si="1492"/>
        <v>0</v>
      </c>
      <c r="CA133" s="21"/>
      <c r="CB133" s="21">
        <f t="shared" si="1493"/>
        <v>0</v>
      </c>
      <c r="CC133" s="21"/>
      <c r="CD133" s="21">
        <f t="shared" si="1494"/>
        <v>0</v>
      </c>
      <c r="CE133" s="21"/>
      <c r="CF133" s="21">
        <f t="shared" si="1495"/>
        <v>0</v>
      </c>
      <c r="CG133" s="21"/>
      <c r="CH133" s="21">
        <f t="shared" si="1496"/>
        <v>0</v>
      </c>
      <c r="CI133" s="21"/>
      <c r="CJ133" s="21">
        <f t="shared" si="1497"/>
        <v>0</v>
      </c>
      <c r="CK133" s="21"/>
      <c r="CL133" s="21">
        <f t="shared" si="1498"/>
        <v>0</v>
      </c>
      <c r="CM133" s="21"/>
      <c r="CN133" s="21">
        <f t="shared" si="1499"/>
        <v>0</v>
      </c>
      <c r="CO133" s="21"/>
      <c r="CP133" s="21">
        <f t="shared" si="1500"/>
        <v>0</v>
      </c>
      <c r="CQ133" s="21"/>
      <c r="CR133" s="21">
        <f t="shared" si="1501"/>
        <v>0</v>
      </c>
      <c r="CS133" s="21"/>
      <c r="CT133" s="21">
        <f t="shared" si="1502"/>
        <v>0</v>
      </c>
      <c r="CU133" s="21"/>
      <c r="CV133" s="21">
        <f t="shared" si="1503"/>
        <v>0</v>
      </c>
      <c r="CW133" s="21"/>
      <c r="CX133" s="21">
        <f t="shared" si="1504"/>
        <v>0</v>
      </c>
      <c r="CY133" s="21"/>
      <c r="CZ133" s="21">
        <f t="shared" si="1505"/>
        <v>0</v>
      </c>
      <c r="DA133" s="21"/>
      <c r="DB133" s="21">
        <f t="shared" si="1506"/>
        <v>0</v>
      </c>
      <c r="DC133" s="21"/>
      <c r="DD133" s="21">
        <f t="shared" si="1507"/>
        <v>0</v>
      </c>
      <c r="DE133" s="21"/>
      <c r="DF133" s="21">
        <f t="shared" si="1508"/>
        <v>0</v>
      </c>
      <c r="DG133" s="21"/>
      <c r="DH133" s="21">
        <f t="shared" si="1509"/>
        <v>0</v>
      </c>
      <c r="DI133" s="21"/>
      <c r="DJ133" s="21">
        <f t="shared" si="1510"/>
        <v>0</v>
      </c>
      <c r="DK133" s="21"/>
      <c r="DL133" s="21">
        <f t="shared" si="1511"/>
        <v>0</v>
      </c>
      <c r="DM133" s="21"/>
      <c r="DN133" s="21">
        <f t="shared" si="1512"/>
        <v>0</v>
      </c>
      <c r="DO133" s="21"/>
      <c r="DP133" s="21">
        <f t="shared" si="1513"/>
        <v>0</v>
      </c>
      <c r="DQ133" s="21"/>
      <c r="DR133" s="21">
        <f t="shared" si="1514"/>
        <v>0</v>
      </c>
      <c r="DS133" s="21"/>
      <c r="DT133" s="21">
        <f t="shared" si="1515"/>
        <v>0</v>
      </c>
      <c r="DU133" s="21"/>
      <c r="DV133" s="21">
        <f t="shared" si="1516"/>
        <v>0</v>
      </c>
      <c r="DW133" s="21"/>
      <c r="DX133" s="21">
        <f t="shared" si="1517"/>
        <v>0</v>
      </c>
      <c r="DY133" s="21"/>
      <c r="DZ133" s="21">
        <f t="shared" si="1518"/>
        <v>0</v>
      </c>
      <c r="EA133" s="21"/>
      <c r="EB133" s="21">
        <f t="shared" si="1519"/>
        <v>0</v>
      </c>
      <c r="EC133" s="21"/>
      <c r="ED133" s="21">
        <f t="shared" si="1520"/>
        <v>0</v>
      </c>
      <c r="EE133" s="21"/>
      <c r="EF133" s="21">
        <f t="shared" si="1521"/>
        <v>0</v>
      </c>
      <c r="EG133" s="21"/>
      <c r="EH133" s="21">
        <f t="shared" si="1522"/>
        <v>0</v>
      </c>
      <c r="EI133" s="21"/>
      <c r="EJ133" s="21">
        <f t="shared" si="1523"/>
        <v>0</v>
      </c>
      <c r="EK133" s="21"/>
      <c r="EL133" s="21">
        <f t="shared" si="1524"/>
        <v>0</v>
      </c>
      <c r="EM133" s="21"/>
      <c r="EN133" s="21">
        <f t="shared" si="1525"/>
        <v>0</v>
      </c>
      <c r="EO133" s="21"/>
      <c r="EP133" s="21">
        <f t="shared" si="1526"/>
        <v>0</v>
      </c>
      <c r="EQ133" s="21"/>
      <c r="ER133" s="21">
        <f t="shared" si="1527"/>
        <v>0</v>
      </c>
      <c r="ES133" s="21"/>
      <c r="ET133" s="21">
        <f t="shared" si="1528"/>
        <v>0</v>
      </c>
      <c r="EU133" s="21"/>
      <c r="EV133" s="21">
        <f t="shared" si="1529"/>
        <v>0</v>
      </c>
      <c r="EW133" s="21"/>
      <c r="EX133" s="21">
        <f t="shared" si="1530"/>
        <v>0</v>
      </c>
      <c r="EY133" s="21"/>
      <c r="EZ133" s="21">
        <f t="shared" si="1531"/>
        <v>0</v>
      </c>
      <c r="FA133" s="21"/>
      <c r="FB133" s="21">
        <f t="shared" si="1532"/>
        <v>0</v>
      </c>
      <c r="FC133" s="21"/>
      <c r="FD133" s="21">
        <f t="shared" si="1533"/>
        <v>0</v>
      </c>
      <c r="FE133" s="21"/>
      <c r="FF133" s="21">
        <f t="shared" si="1534"/>
        <v>0</v>
      </c>
      <c r="FG133" s="21"/>
      <c r="FH133" s="21">
        <f t="shared" si="1535"/>
        <v>0</v>
      </c>
      <c r="FI133" s="21"/>
      <c r="FJ133" s="21">
        <f t="shared" si="1536"/>
        <v>0</v>
      </c>
      <c r="FK133" s="21"/>
      <c r="FL133" s="21">
        <f t="shared" si="1537"/>
        <v>0</v>
      </c>
      <c r="FM133" s="21"/>
      <c r="FN133" s="21">
        <f t="shared" si="1538"/>
        <v>0</v>
      </c>
      <c r="FO133" s="21"/>
      <c r="FP133" s="21">
        <f t="shared" si="1539"/>
        <v>0</v>
      </c>
      <c r="FQ133" s="21"/>
      <c r="FR133" s="21">
        <f t="shared" si="1540"/>
        <v>0</v>
      </c>
      <c r="FS133" s="21"/>
      <c r="FT133" s="21">
        <f t="shared" si="1541"/>
        <v>0</v>
      </c>
      <c r="FU133" s="21"/>
      <c r="FV133" s="21">
        <f t="shared" si="1542"/>
        <v>0</v>
      </c>
      <c r="FW133" s="21"/>
      <c r="FX133" s="21">
        <f t="shared" si="1543"/>
        <v>0</v>
      </c>
      <c r="FY133" s="21"/>
      <c r="FZ133" s="21">
        <f t="shared" si="1544"/>
        <v>0</v>
      </c>
      <c r="GA133" s="21"/>
      <c r="GB133" s="21">
        <f t="shared" si="1545"/>
        <v>0</v>
      </c>
      <c r="GC133" s="21"/>
      <c r="GD133" s="21">
        <f t="shared" si="1546"/>
        <v>0</v>
      </c>
      <c r="GE133" s="21"/>
      <c r="GF133" s="21">
        <f t="shared" si="1547"/>
        <v>0</v>
      </c>
      <c r="GG133" s="21"/>
      <c r="GH133" s="21">
        <f t="shared" si="1548"/>
        <v>0</v>
      </c>
      <c r="GI133" s="21"/>
      <c r="GJ133" s="21">
        <f t="shared" si="1549"/>
        <v>0</v>
      </c>
      <c r="GK133" s="21"/>
      <c r="GL133" s="21">
        <f t="shared" si="1550"/>
        <v>0</v>
      </c>
      <c r="GM133" s="21"/>
      <c r="GN133" s="21">
        <f t="shared" si="1551"/>
        <v>0</v>
      </c>
      <c r="GO133" s="21"/>
      <c r="GP133" s="21">
        <f t="shared" si="1552"/>
        <v>0</v>
      </c>
      <c r="GQ133" s="21"/>
      <c r="GR133" s="21">
        <f t="shared" si="1553"/>
        <v>0</v>
      </c>
      <c r="GS133" s="21"/>
      <c r="GT133" s="21">
        <f t="shared" si="1554"/>
        <v>0</v>
      </c>
      <c r="GU133" s="21"/>
      <c r="GV133" s="21">
        <f t="shared" si="1555"/>
        <v>0</v>
      </c>
      <c r="GW133" s="21"/>
      <c r="GX133" s="21">
        <f t="shared" si="1556"/>
        <v>0</v>
      </c>
      <c r="GY133" s="21"/>
      <c r="GZ133" s="21">
        <f t="shared" si="1557"/>
        <v>0</v>
      </c>
      <c r="HA133" s="21"/>
      <c r="HB133" s="21">
        <f t="shared" si="1558"/>
        <v>0</v>
      </c>
      <c r="HC133" s="21"/>
      <c r="HD133" s="21">
        <f t="shared" si="1559"/>
        <v>0</v>
      </c>
      <c r="HE133" s="21"/>
      <c r="HF133" s="21">
        <f t="shared" si="1560"/>
        <v>0</v>
      </c>
      <c r="HG133" s="21"/>
      <c r="HH133" s="21">
        <f t="shared" si="1561"/>
        <v>0</v>
      </c>
      <c r="HI133" s="21"/>
      <c r="HJ133" s="21">
        <f t="shared" si="1562"/>
        <v>0</v>
      </c>
      <c r="HK133" s="21"/>
      <c r="HL133" s="21">
        <f t="shared" si="1563"/>
        <v>0</v>
      </c>
      <c r="HM133" s="21"/>
      <c r="HN133" s="21">
        <f t="shared" si="1564"/>
        <v>0</v>
      </c>
      <c r="HO133" s="21"/>
      <c r="HP133" s="21">
        <f t="shared" si="1565"/>
        <v>0</v>
      </c>
      <c r="HQ133" s="21"/>
      <c r="HR133" s="21">
        <f t="shared" si="1566"/>
        <v>0</v>
      </c>
      <c r="HS133" s="21"/>
      <c r="HT133" s="21">
        <f t="shared" si="1567"/>
        <v>0</v>
      </c>
      <c r="HU133" s="21"/>
      <c r="HV133" s="21">
        <f t="shared" si="1568"/>
        <v>0</v>
      </c>
      <c r="HW133" s="21"/>
      <c r="HX133" s="21">
        <f t="shared" si="1569"/>
        <v>0</v>
      </c>
      <c r="HY133" s="21"/>
      <c r="HZ133" s="21">
        <f t="shared" si="1570"/>
        <v>0</v>
      </c>
      <c r="IA133" s="21"/>
      <c r="IB133" s="21">
        <f t="shared" si="1571"/>
        <v>0</v>
      </c>
      <c r="IC133" s="21"/>
      <c r="ID133" s="21">
        <f t="shared" si="1572"/>
        <v>0</v>
      </c>
      <c r="IE133" s="21"/>
      <c r="IF133" s="21">
        <f t="shared" si="1573"/>
        <v>0</v>
      </c>
      <c r="IG133" s="21"/>
      <c r="IH133" s="21">
        <f t="shared" si="1574"/>
        <v>0</v>
      </c>
      <c r="II133" s="21"/>
      <c r="IJ133" s="21">
        <f t="shared" si="1575"/>
        <v>0</v>
      </c>
      <c r="IK133" s="21"/>
      <c r="IL133" s="21">
        <f t="shared" si="1576"/>
        <v>0</v>
      </c>
      <c r="IM133" s="21"/>
      <c r="IN133" s="21">
        <f t="shared" si="1577"/>
        <v>0</v>
      </c>
      <c r="IO133" s="21"/>
      <c r="IP133" s="21">
        <f t="shared" si="1578"/>
        <v>0</v>
      </c>
      <c r="IQ133" s="21"/>
      <c r="IR133" s="21">
        <f t="shared" si="1579"/>
        <v>0</v>
      </c>
      <c r="IS133" s="21"/>
      <c r="IT133" s="21">
        <f t="shared" si="1580"/>
        <v>0</v>
      </c>
      <c r="IU133" s="21"/>
      <c r="IV133" s="21">
        <f t="shared" si="1581"/>
        <v>0</v>
      </c>
      <c r="IW133" s="21"/>
      <c r="IX133" s="21">
        <f t="shared" si="1582"/>
        <v>0</v>
      </c>
      <c r="IY133" s="21"/>
      <c r="IZ133" s="21">
        <f t="shared" si="1583"/>
        <v>0</v>
      </c>
      <c r="JA133" s="21"/>
      <c r="JB133" s="21">
        <f t="shared" si="1584"/>
        <v>0</v>
      </c>
      <c r="JC133" s="21"/>
      <c r="JD133" s="21">
        <f t="shared" si="1585"/>
        <v>0</v>
      </c>
      <c r="JE133" s="21"/>
      <c r="JF133" s="21">
        <f t="shared" si="1586"/>
        <v>0</v>
      </c>
      <c r="JG133" s="21"/>
      <c r="JH133" s="21">
        <f t="shared" si="1587"/>
        <v>0</v>
      </c>
      <c r="JI133" s="21"/>
      <c r="JJ133" s="21">
        <f t="shared" si="1588"/>
        <v>0</v>
      </c>
      <c r="JK133" s="21"/>
      <c r="JL133" s="21">
        <f t="shared" si="1589"/>
        <v>0</v>
      </c>
      <c r="JM133" s="21"/>
      <c r="JN133" s="21">
        <f t="shared" si="1590"/>
        <v>0</v>
      </c>
      <c r="JO133" s="21"/>
      <c r="JP133" s="21">
        <f t="shared" si="1591"/>
        <v>0</v>
      </c>
      <c r="JQ133" s="21"/>
      <c r="JR133" s="21">
        <f t="shared" si="1592"/>
        <v>0</v>
      </c>
      <c r="JS133" s="21"/>
      <c r="JT133" s="21">
        <f t="shared" si="1593"/>
        <v>0</v>
      </c>
      <c r="JU133" s="21"/>
      <c r="JV133" s="21">
        <f t="shared" si="1594"/>
        <v>0</v>
      </c>
      <c r="JW133" s="21"/>
      <c r="JX133" s="21">
        <f t="shared" si="1595"/>
        <v>0</v>
      </c>
      <c r="JY133" s="21"/>
      <c r="JZ133" s="21">
        <f t="shared" si="1596"/>
        <v>0</v>
      </c>
      <c r="KA133" s="21"/>
      <c r="KB133" s="21">
        <f t="shared" si="1597"/>
        <v>0</v>
      </c>
      <c r="KC133" s="21"/>
      <c r="KD133" s="21">
        <f t="shared" si="1598"/>
        <v>0</v>
      </c>
      <c r="KE133" s="21"/>
      <c r="KF133" s="21">
        <f t="shared" si="1599"/>
        <v>0</v>
      </c>
      <c r="KG133" s="21"/>
      <c r="KH133" s="21">
        <f t="shared" si="1600"/>
        <v>0</v>
      </c>
      <c r="KI133" s="21"/>
      <c r="KJ133" s="21">
        <f t="shared" si="1601"/>
        <v>0</v>
      </c>
      <c r="KK133" s="21"/>
      <c r="KL133" s="21">
        <f t="shared" si="1602"/>
        <v>0</v>
      </c>
      <c r="KM133" s="21"/>
      <c r="KN133" s="21">
        <f t="shared" si="1603"/>
        <v>0</v>
      </c>
      <c r="KO133" s="21"/>
      <c r="KP133" s="21">
        <f t="shared" si="1604"/>
        <v>0</v>
      </c>
      <c r="KQ133" s="21"/>
      <c r="KR133" s="21">
        <f t="shared" si="1605"/>
        <v>0</v>
      </c>
      <c r="KS133" s="21"/>
      <c r="KT133" s="21">
        <f t="shared" si="1606"/>
        <v>0</v>
      </c>
      <c r="KU133" s="21"/>
      <c r="KV133" s="21">
        <f t="shared" si="1607"/>
        <v>0</v>
      </c>
      <c r="KW133" s="21"/>
      <c r="KX133" s="21">
        <f t="shared" si="1608"/>
        <v>0</v>
      </c>
      <c r="KY133" s="21"/>
      <c r="KZ133" s="21">
        <f t="shared" si="1609"/>
        <v>0</v>
      </c>
      <c r="LA133" s="21"/>
      <c r="LB133" s="21">
        <f t="shared" si="1610"/>
        <v>0</v>
      </c>
      <c r="LC133" s="21"/>
      <c r="LD133" s="21">
        <f t="shared" si="1611"/>
        <v>0</v>
      </c>
      <c r="LE133" s="21"/>
      <c r="LF133" s="21">
        <f t="shared" si="1612"/>
        <v>0</v>
      </c>
      <c r="LG133" s="21"/>
      <c r="LH133" s="21">
        <f t="shared" si="1613"/>
        <v>0</v>
      </c>
      <c r="LI133" s="21"/>
      <c r="LJ133" s="21">
        <f t="shared" si="1614"/>
        <v>0</v>
      </c>
      <c r="LK133" s="21"/>
      <c r="LL133" s="21">
        <f t="shared" si="1615"/>
        <v>0</v>
      </c>
      <c r="LM133" s="21"/>
      <c r="LN133" s="21">
        <f t="shared" si="1616"/>
        <v>0</v>
      </c>
      <c r="LO133" s="21"/>
      <c r="LP133" s="21">
        <f t="shared" si="1617"/>
        <v>0</v>
      </c>
      <c r="LQ133" s="21"/>
      <c r="LR133" s="21">
        <f t="shared" si="1618"/>
        <v>0</v>
      </c>
      <c r="LS133" s="21"/>
      <c r="LT133" s="21">
        <f t="shared" si="1619"/>
        <v>0</v>
      </c>
      <c r="LU133" s="21"/>
      <c r="LV133" s="21">
        <f t="shared" si="1620"/>
        <v>0</v>
      </c>
      <c r="LW133" s="21">
        <v>9</v>
      </c>
      <c r="LX133" s="21">
        <f t="shared" si="1621"/>
        <v>0</v>
      </c>
      <c r="LY133" s="21">
        <v>17</v>
      </c>
      <c r="LZ133" s="21">
        <f t="shared" si="1622"/>
        <v>0</v>
      </c>
      <c r="MA133" s="21">
        <v>28</v>
      </c>
      <c r="MB133" s="21">
        <f t="shared" si="1623"/>
        <v>0</v>
      </c>
      <c r="MC133" s="21">
        <v>32</v>
      </c>
      <c r="MD133" s="21">
        <f t="shared" si="1624"/>
        <v>0</v>
      </c>
      <c r="ME133" s="21">
        <v>25</v>
      </c>
      <c r="MF133" s="21">
        <f t="shared" si="1625"/>
        <v>0</v>
      </c>
      <c r="MG133" s="21">
        <v>21</v>
      </c>
      <c r="MH133" s="21">
        <f t="shared" si="1626"/>
        <v>0</v>
      </c>
      <c r="MI133" s="21">
        <v>36</v>
      </c>
      <c r="MJ133" s="21">
        <f t="shared" si="1627"/>
        <v>0</v>
      </c>
      <c r="MK133" s="21">
        <v>32</v>
      </c>
      <c r="ML133" s="21">
        <f t="shared" si="1628"/>
        <v>0</v>
      </c>
      <c r="MM133" s="21">
        <v>32</v>
      </c>
      <c r="MN133" s="21">
        <f t="shared" si="1629"/>
        <v>0</v>
      </c>
      <c r="MO133" s="21">
        <v>21</v>
      </c>
      <c r="MP133" s="21">
        <f t="shared" si="1630"/>
        <v>0</v>
      </c>
      <c r="MQ133" s="21"/>
      <c r="MR133" s="21">
        <f t="shared" si="1631"/>
        <v>0</v>
      </c>
      <c r="MS133" s="21"/>
      <c r="MT133" s="21">
        <f t="shared" si="1632"/>
        <v>0</v>
      </c>
      <c r="MU133" s="21"/>
      <c r="MV133" s="21">
        <f t="shared" si="1633"/>
        <v>0</v>
      </c>
      <c r="MW133" s="21"/>
      <c r="MX133" s="21">
        <f t="shared" si="1634"/>
        <v>0</v>
      </c>
      <c r="MY133" s="21"/>
      <c r="MZ133" s="21">
        <f t="shared" si="1635"/>
        <v>0</v>
      </c>
      <c r="NA133" s="21"/>
      <c r="NB133" s="21">
        <f t="shared" si="1636"/>
        <v>0</v>
      </c>
      <c r="NC133" s="21"/>
      <c r="ND133" s="21">
        <f t="shared" si="1637"/>
        <v>0</v>
      </c>
      <c r="NE133" s="21"/>
      <c r="NF133" s="21">
        <f t="shared" si="1638"/>
        <v>0</v>
      </c>
      <c r="NG133" s="21"/>
      <c r="NH133" s="21">
        <f t="shared" si="1639"/>
        <v>0</v>
      </c>
      <c r="NI133" s="21"/>
      <c r="NJ133" s="21">
        <f t="shared" si="1640"/>
        <v>0</v>
      </c>
      <c r="NK133" s="21"/>
      <c r="NL133" s="21">
        <f t="shared" si="1641"/>
        <v>0</v>
      </c>
      <c r="NM133" s="21"/>
      <c r="NN133" s="21">
        <f t="shared" si="1642"/>
        <v>0</v>
      </c>
      <c r="NO133" s="21"/>
      <c r="NP133" s="21">
        <f t="shared" si="1643"/>
        <v>0</v>
      </c>
      <c r="NQ133" s="21"/>
      <c r="NR133" s="21">
        <f t="shared" si="1644"/>
        <v>23</v>
      </c>
      <c r="NS133" s="21"/>
      <c r="NT133" s="21">
        <f t="shared" si="1645"/>
        <v>23</v>
      </c>
      <c r="NU133" s="21"/>
      <c r="NV133" s="21">
        <f t="shared" si="1646"/>
        <v>23</v>
      </c>
      <c r="NW133" s="21"/>
      <c r="NX133" s="21">
        <f t="shared" si="1647"/>
        <v>23</v>
      </c>
      <c r="NY133" s="21"/>
      <c r="NZ133" s="21">
        <f t="shared" si="1648"/>
        <v>23</v>
      </c>
      <c r="OA133" s="21"/>
      <c r="OB133" s="21">
        <f t="shared" si="1649"/>
        <v>23</v>
      </c>
      <c r="OC133" s="21"/>
      <c r="OD133" s="21">
        <f t="shared" si="1650"/>
        <v>23</v>
      </c>
      <c r="OE133" s="21"/>
      <c r="OF133" s="21">
        <f t="shared" si="1651"/>
        <v>23</v>
      </c>
      <c r="OG133" s="21"/>
      <c r="OH133" s="21">
        <f t="shared" si="1652"/>
        <v>23</v>
      </c>
      <c r="OI133" s="21"/>
      <c r="OJ133" s="21">
        <f t="shared" si="1653"/>
        <v>23</v>
      </c>
      <c r="OK133" s="21"/>
      <c r="OL133" s="21">
        <f t="shared" si="1654"/>
        <v>23</v>
      </c>
      <c r="OM133" s="21"/>
      <c r="ON133" s="21">
        <f t="shared" si="1655"/>
        <v>0</v>
      </c>
      <c r="OO133" s="21"/>
      <c r="OP133" s="21">
        <f t="shared" si="1655"/>
        <v>0</v>
      </c>
      <c r="OQ133" s="21"/>
      <c r="OR133" s="21">
        <f t="shared" si="1655"/>
        <v>0</v>
      </c>
      <c r="OS133" s="21"/>
      <c r="OT133" s="21">
        <f t="shared" si="1655"/>
        <v>0</v>
      </c>
      <c r="OU133" s="21"/>
      <c r="OV133" s="21">
        <f t="shared" si="1655"/>
        <v>0</v>
      </c>
      <c r="OW133" s="21"/>
      <c r="OX133" s="21">
        <f t="shared" si="1655"/>
        <v>0</v>
      </c>
      <c r="OY133" s="21"/>
      <c r="OZ133" s="21">
        <f t="shared" ref="OZ133" si="1737">IF($J133&gt;0,IF(AND(OZ$3&gt;=$N133,OZ$3&lt;=$O133),$J133/($O133-$N133+1),0),0)</f>
        <v>0</v>
      </c>
      <c r="PA133" s="21"/>
      <c r="PB133" s="21">
        <f t="shared" si="1656"/>
        <v>0</v>
      </c>
      <c r="PC133" s="21"/>
      <c r="PD133" s="21">
        <f t="shared" si="1656"/>
        <v>0</v>
      </c>
      <c r="PE133" s="21"/>
      <c r="PF133" s="21">
        <f t="shared" si="1656"/>
        <v>0</v>
      </c>
      <c r="PG133" s="21"/>
      <c r="PH133" s="21">
        <f t="shared" si="1656"/>
        <v>0</v>
      </c>
      <c r="PI133" s="21"/>
      <c r="PJ133" s="21">
        <f t="shared" si="1656"/>
        <v>0</v>
      </c>
      <c r="PK133" s="21"/>
      <c r="PL133" s="21">
        <f t="shared" si="1656"/>
        <v>0</v>
      </c>
      <c r="PM133" s="21"/>
      <c r="PN133" s="21">
        <f t="shared" si="1657"/>
        <v>0</v>
      </c>
      <c r="PO133" s="21"/>
      <c r="PP133" s="21">
        <f t="shared" si="1657"/>
        <v>0</v>
      </c>
      <c r="PQ133" s="21"/>
      <c r="PR133" s="21">
        <f t="shared" si="1657"/>
        <v>0</v>
      </c>
      <c r="PS133" s="21"/>
      <c r="PT133" s="21">
        <f t="shared" si="1657"/>
        <v>0</v>
      </c>
      <c r="PU133" s="21"/>
      <c r="PV133" s="21">
        <f t="shared" si="1657"/>
        <v>0</v>
      </c>
      <c r="PW133" s="21"/>
      <c r="PX133" s="21">
        <f t="shared" si="1657"/>
        <v>0</v>
      </c>
      <c r="PY133" s="21"/>
      <c r="PZ133" s="21">
        <f t="shared" si="1658"/>
        <v>0</v>
      </c>
      <c r="QA133" s="21"/>
      <c r="QB133" s="21">
        <f t="shared" si="1658"/>
        <v>0</v>
      </c>
      <c r="QC133" s="21"/>
      <c r="QD133" s="21">
        <f t="shared" si="1658"/>
        <v>0</v>
      </c>
      <c r="QE133" s="21"/>
      <c r="QF133" s="21">
        <f t="shared" si="1658"/>
        <v>0</v>
      </c>
      <c r="QG133" s="21"/>
      <c r="QH133" s="21">
        <f t="shared" si="1658"/>
        <v>0</v>
      </c>
      <c r="QI133" s="21"/>
      <c r="QJ133" s="21">
        <f t="shared" si="1658"/>
        <v>0</v>
      </c>
      <c r="QK133" s="21"/>
      <c r="QL133" s="21">
        <f t="shared" si="1659"/>
        <v>0</v>
      </c>
      <c r="QM133" s="21"/>
      <c r="QN133" s="21">
        <f t="shared" si="1659"/>
        <v>0</v>
      </c>
      <c r="QO133" s="21"/>
      <c r="QP133" s="21">
        <f t="shared" si="1659"/>
        <v>0</v>
      </c>
      <c r="QQ133" s="21"/>
      <c r="QR133" s="21">
        <f t="shared" si="1659"/>
        <v>0</v>
      </c>
      <c r="QS133" s="21"/>
      <c r="QT133" s="21">
        <f t="shared" si="1659"/>
        <v>0</v>
      </c>
      <c r="QU133" s="21"/>
      <c r="QV133" s="21">
        <f t="shared" si="1659"/>
        <v>0</v>
      </c>
      <c r="QW133" s="21"/>
      <c r="QX133" s="21">
        <f t="shared" si="1660"/>
        <v>0</v>
      </c>
      <c r="QY133" s="21"/>
      <c r="QZ133" s="21">
        <f t="shared" si="1660"/>
        <v>0</v>
      </c>
      <c r="RA133" s="21"/>
      <c r="RB133" s="21">
        <f t="shared" si="1660"/>
        <v>0</v>
      </c>
      <c r="RC133" s="21"/>
      <c r="RD133" s="21">
        <f t="shared" si="1660"/>
        <v>0</v>
      </c>
      <c r="RE133" s="21"/>
      <c r="RF133" s="21">
        <f t="shared" si="1660"/>
        <v>0</v>
      </c>
      <c r="RG133" s="21"/>
      <c r="RH133" s="21">
        <f t="shared" si="1660"/>
        <v>0</v>
      </c>
      <c r="RI133" s="21"/>
      <c r="RJ133" s="21">
        <f t="shared" si="1332"/>
        <v>0</v>
      </c>
      <c r="RK133" s="21"/>
      <c r="RL133" s="21">
        <f t="shared" si="1333"/>
        <v>0</v>
      </c>
      <c r="RM133" s="21"/>
      <c r="RN133" s="21">
        <f t="shared" si="1334"/>
        <v>0</v>
      </c>
      <c r="RO133" s="21"/>
      <c r="RP133" s="21">
        <f t="shared" si="1335"/>
        <v>0</v>
      </c>
      <c r="RQ133" s="21"/>
      <c r="RR133" s="21">
        <f t="shared" si="1336"/>
        <v>0</v>
      </c>
      <c r="RS133" s="21"/>
      <c r="RT133" s="21">
        <f t="shared" si="1337"/>
        <v>0</v>
      </c>
      <c r="RU133" s="21"/>
      <c r="RV133" s="21">
        <f t="shared" si="1338"/>
        <v>0</v>
      </c>
      <c r="RW133" s="21"/>
      <c r="RX133" s="21">
        <f t="shared" si="1339"/>
        <v>0</v>
      </c>
      <c r="RY133" s="21"/>
      <c r="RZ133" s="21">
        <f t="shared" si="1340"/>
        <v>0</v>
      </c>
      <c r="SA133" s="21"/>
      <c r="SB133" s="21">
        <f t="shared" si="1341"/>
        <v>0</v>
      </c>
      <c r="SC133" s="21"/>
      <c r="SD133" s="21">
        <f t="shared" si="1342"/>
        <v>0</v>
      </c>
      <c r="SE133" s="21"/>
      <c r="SF133" s="21">
        <f t="shared" si="1343"/>
        <v>0</v>
      </c>
      <c r="SG133" s="21"/>
      <c r="SH133" s="21">
        <f t="shared" si="1344"/>
        <v>0</v>
      </c>
      <c r="SI133" s="21"/>
      <c r="SJ133" s="21">
        <f t="shared" si="1345"/>
        <v>0</v>
      </c>
      <c r="SK133" s="21"/>
      <c r="SL133" s="21">
        <f t="shared" si="1346"/>
        <v>0</v>
      </c>
      <c r="SM133" s="21"/>
      <c r="SN133" s="21">
        <f t="shared" si="1661"/>
        <v>0</v>
      </c>
      <c r="SO133" s="21"/>
      <c r="SP133" s="21">
        <f t="shared" si="1348"/>
        <v>0</v>
      </c>
      <c r="SQ133" s="21"/>
      <c r="SR133" s="21">
        <f t="shared" si="1349"/>
        <v>0</v>
      </c>
      <c r="SS133" s="21"/>
      <c r="ST133" s="21">
        <f t="shared" si="1350"/>
        <v>0</v>
      </c>
      <c r="SU133" s="21"/>
      <c r="SV133" s="21">
        <f t="shared" si="1351"/>
        <v>0</v>
      </c>
      <c r="SW133" s="21"/>
      <c r="SX133" s="21">
        <f t="shared" si="1352"/>
        <v>0</v>
      </c>
      <c r="SY133" s="21"/>
      <c r="SZ133" s="21">
        <f t="shared" si="1353"/>
        <v>0</v>
      </c>
      <c r="TA133" s="21"/>
      <c r="TB133" s="21">
        <f t="shared" si="1354"/>
        <v>0</v>
      </c>
      <c r="TC133" s="21"/>
      <c r="TD133" s="21">
        <f t="shared" si="1662"/>
        <v>0</v>
      </c>
      <c r="TE133" s="21"/>
      <c r="TF133" s="21">
        <f t="shared" si="1356"/>
        <v>0</v>
      </c>
      <c r="TG133" s="21"/>
      <c r="TH133" s="21">
        <f t="shared" si="1357"/>
        <v>0</v>
      </c>
      <c r="TI133" s="21"/>
      <c r="TJ133" s="21">
        <f t="shared" si="1358"/>
        <v>0</v>
      </c>
      <c r="TK133" s="21"/>
      <c r="TL133" s="21">
        <f t="shared" si="1663"/>
        <v>0</v>
      </c>
      <c r="TM133" s="21"/>
      <c r="TN133" s="21">
        <f t="shared" si="1664"/>
        <v>0</v>
      </c>
      <c r="TO133" s="21"/>
      <c r="TP133" s="21">
        <f t="shared" si="1665"/>
        <v>0</v>
      </c>
      <c r="TQ133" s="21"/>
      <c r="TR133" s="21">
        <f t="shared" si="1666"/>
        <v>0</v>
      </c>
      <c r="TS133" s="21"/>
      <c r="TT133" s="21">
        <f t="shared" si="1667"/>
        <v>0</v>
      </c>
      <c r="TU133" s="21"/>
      <c r="TV133" s="21">
        <f t="shared" si="1668"/>
        <v>0</v>
      </c>
      <c r="TW133" s="21"/>
      <c r="TX133" s="21">
        <f t="shared" si="1669"/>
        <v>0</v>
      </c>
      <c r="TY133" s="21"/>
      <c r="TZ133" s="21">
        <f t="shared" si="1670"/>
        <v>0</v>
      </c>
      <c r="UA133" s="21"/>
      <c r="UB133" s="21">
        <f t="shared" si="1671"/>
        <v>0</v>
      </c>
      <c r="UC133" s="21"/>
      <c r="UD133" s="21">
        <f t="shared" si="1672"/>
        <v>0</v>
      </c>
      <c r="UE133" s="21"/>
      <c r="UF133" s="21">
        <f t="shared" si="1673"/>
        <v>0</v>
      </c>
      <c r="UG133" s="21"/>
      <c r="UH133" s="21">
        <f t="shared" si="1370"/>
        <v>0</v>
      </c>
      <c r="UI133" s="21"/>
      <c r="UJ133" s="21">
        <f t="shared" si="1674"/>
        <v>0</v>
      </c>
      <c r="UK133" s="21"/>
      <c r="UL133" s="21">
        <f t="shared" si="1675"/>
        <v>0</v>
      </c>
      <c r="UM133" s="21"/>
      <c r="UN133" s="21">
        <f t="shared" si="1676"/>
        <v>0</v>
      </c>
      <c r="UO133" s="21"/>
      <c r="UP133" s="21">
        <f t="shared" si="1677"/>
        <v>0</v>
      </c>
      <c r="UQ133" s="21"/>
      <c r="UR133" s="21">
        <f t="shared" si="1678"/>
        <v>0</v>
      </c>
      <c r="US133" s="21"/>
      <c r="UT133" s="21">
        <f t="shared" si="1679"/>
        <v>0</v>
      </c>
      <c r="UU133" s="21"/>
      <c r="UV133" s="21">
        <f t="shared" si="1377"/>
        <v>0</v>
      </c>
      <c r="UW133" s="21"/>
      <c r="UX133" s="21">
        <f t="shared" si="1680"/>
        <v>0</v>
      </c>
      <c r="UY133" s="21"/>
      <c r="UZ133" s="21">
        <f t="shared" si="1379"/>
        <v>0</v>
      </c>
      <c r="VA133" s="21"/>
      <c r="VB133" s="21">
        <f t="shared" si="1681"/>
        <v>0</v>
      </c>
      <c r="VC133" s="21"/>
      <c r="VD133" s="21">
        <f t="shared" si="1682"/>
        <v>0</v>
      </c>
      <c r="VE133" s="21"/>
      <c r="VF133" s="21">
        <f t="shared" si="1683"/>
        <v>0</v>
      </c>
      <c r="VG133" s="21"/>
      <c r="VH133" s="21">
        <f t="shared" si="1684"/>
        <v>0</v>
      </c>
      <c r="VI133" s="21"/>
      <c r="VJ133" s="21">
        <f t="shared" si="1685"/>
        <v>0</v>
      </c>
      <c r="VK133" s="21"/>
      <c r="VL133" s="21">
        <f t="shared" si="1686"/>
        <v>0</v>
      </c>
      <c r="VM133" s="21"/>
      <c r="VN133" s="21">
        <f t="shared" si="1687"/>
        <v>0</v>
      </c>
      <c r="VO133" s="21"/>
      <c r="VP133" s="21">
        <f t="shared" si="1688"/>
        <v>0</v>
      </c>
      <c r="VQ133" s="21"/>
      <c r="VR133" s="21">
        <f t="shared" si="1655"/>
        <v>0</v>
      </c>
      <c r="VS133" s="21"/>
      <c r="VT133" s="21">
        <f t="shared" si="1689"/>
        <v>0</v>
      </c>
      <c r="VU133" s="21"/>
      <c r="VV133" s="21">
        <f t="shared" si="1689"/>
        <v>0</v>
      </c>
      <c r="VW133" s="21"/>
      <c r="VX133" s="21">
        <f t="shared" si="1690"/>
        <v>0</v>
      </c>
      <c r="VY133" s="21"/>
      <c r="VZ133" s="21">
        <f t="shared" si="1690"/>
        <v>0</v>
      </c>
      <c r="WA133" s="21"/>
      <c r="WB133" s="21">
        <f t="shared" si="1690"/>
        <v>0</v>
      </c>
      <c r="WC133" s="21"/>
      <c r="WD133" s="21">
        <f t="shared" si="1690"/>
        <v>0</v>
      </c>
      <c r="WE133" s="21"/>
      <c r="WF133" s="21">
        <f t="shared" si="1690"/>
        <v>0</v>
      </c>
      <c r="WG133" s="21"/>
      <c r="WH133" s="21">
        <f t="shared" si="1690"/>
        <v>0</v>
      </c>
      <c r="WI133" s="21"/>
      <c r="WJ133" s="21">
        <f t="shared" si="1690"/>
        <v>0</v>
      </c>
      <c r="WK133" s="21"/>
      <c r="WL133" s="21">
        <f t="shared" ref="WL133" si="1738">IF($J133&gt;0,IF(AND(WL$3&gt;=$N133,WL$3&lt;=$O133),$J133/($O133-$N133+1),0),0)</f>
        <v>0</v>
      </c>
      <c r="WM133" s="21"/>
      <c r="WN133" s="21">
        <f t="shared" si="1691"/>
        <v>0</v>
      </c>
      <c r="WO133" s="21"/>
      <c r="WP133" s="21">
        <f t="shared" si="1691"/>
        <v>0</v>
      </c>
      <c r="WQ133" s="21"/>
      <c r="WR133" s="21">
        <f t="shared" si="1691"/>
        <v>0</v>
      </c>
      <c r="WS133" s="21"/>
      <c r="WT133" s="21">
        <f t="shared" si="1691"/>
        <v>0</v>
      </c>
      <c r="WU133" s="21"/>
      <c r="WV133" s="21">
        <f t="shared" si="1691"/>
        <v>0</v>
      </c>
      <c r="WW133" s="21"/>
      <c r="WX133" s="21">
        <f t="shared" si="1691"/>
        <v>0</v>
      </c>
      <c r="WY133" s="21"/>
      <c r="WZ133" s="21">
        <f t="shared" si="1691"/>
        <v>0</v>
      </c>
      <c r="XA133" s="21"/>
      <c r="XB133" s="21">
        <f t="shared" ref="XB133" si="1739">IF($J133&gt;0,IF(AND(XB$3&gt;=$N133,XB$3&lt;=$O133),$J133/($O133-$N133+1),0),0)</f>
        <v>0</v>
      </c>
      <c r="XC133" s="21"/>
      <c r="XD133" s="21">
        <f t="shared" si="1692"/>
        <v>0</v>
      </c>
      <c r="XE133" s="21"/>
      <c r="XF133" s="21">
        <f t="shared" si="1692"/>
        <v>0</v>
      </c>
      <c r="XG133" s="21"/>
      <c r="XH133" s="21">
        <f t="shared" si="1692"/>
        <v>0</v>
      </c>
      <c r="XI133" s="21"/>
      <c r="XJ133" s="21">
        <f t="shared" si="1692"/>
        <v>0</v>
      </c>
      <c r="XK133" s="21"/>
      <c r="XL133" s="21">
        <f t="shared" si="1692"/>
        <v>0</v>
      </c>
      <c r="XM133" s="21"/>
      <c r="XN133" s="21">
        <f t="shared" si="1692"/>
        <v>0</v>
      </c>
      <c r="XO133" s="21"/>
      <c r="XP133" s="21">
        <f t="shared" si="1692"/>
        <v>0</v>
      </c>
      <c r="XQ133" s="21"/>
      <c r="XR133" s="21">
        <f t="shared" ref="XR133" si="1740">IF($J133&gt;0,IF(AND(XR$3&gt;=$N133,XR$3&lt;=$O133),$J133/($O133-$N133+1),0),0)</f>
        <v>0</v>
      </c>
      <c r="XS133" s="21"/>
      <c r="XT133" s="21">
        <f t="shared" si="1736"/>
        <v>0</v>
      </c>
      <c r="XU133" s="21"/>
      <c r="XV133" s="21">
        <f t="shared" si="1736"/>
        <v>0</v>
      </c>
      <c r="XW133" s="21"/>
      <c r="XX133" s="21">
        <f t="shared" si="1736"/>
        <v>0</v>
      </c>
      <c r="XY133" s="21"/>
      <c r="XZ133" s="21">
        <f t="shared" si="1736"/>
        <v>0</v>
      </c>
      <c r="YA133" s="21"/>
      <c r="YB133" s="21">
        <f t="shared" si="1392"/>
        <v>0</v>
      </c>
      <c r="YC133" s="21"/>
      <c r="YD133" s="21">
        <f t="shared" si="1393"/>
        <v>0</v>
      </c>
      <c r="YE133" s="21"/>
      <c r="YF133" s="21">
        <f t="shared" si="1394"/>
        <v>0</v>
      </c>
      <c r="YG133" s="21"/>
      <c r="YH133" s="21">
        <f t="shared" si="1395"/>
        <v>0</v>
      </c>
      <c r="YI133" s="21"/>
      <c r="YJ133" s="21">
        <f t="shared" si="1396"/>
        <v>0</v>
      </c>
      <c r="YK133" s="21"/>
      <c r="YL133" s="21">
        <f t="shared" si="1397"/>
        <v>0</v>
      </c>
      <c r="YM133" s="21"/>
      <c r="YN133" s="21">
        <f t="shared" si="1398"/>
        <v>0</v>
      </c>
      <c r="YO133" s="21"/>
      <c r="YP133" s="21">
        <f t="shared" si="1399"/>
        <v>0</v>
      </c>
      <c r="YQ133" s="21"/>
      <c r="YR133" s="21">
        <f t="shared" si="1400"/>
        <v>0</v>
      </c>
      <c r="YS133" s="21"/>
      <c r="YT133" s="21">
        <f t="shared" si="1693"/>
        <v>0</v>
      </c>
      <c r="YU133" s="21"/>
      <c r="YV133" s="21">
        <f t="shared" si="1402"/>
        <v>0</v>
      </c>
      <c r="YW133" s="21"/>
      <c r="YX133" s="21">
        <f t="shared" si="1403"/>
        <v>0</v>
      </c>
      <c r="YY133" s="21"/>
      <c r="YZ133" s="21">
        <f t="shared" si="1689"/>
        <v>0</v>
      </c>
      <c r="ZA133" s="21"/>
      <c r="ZB133" s="21">
        <f t="shared" si="1404"/>
        <v>0</v>
      </c>
      <c r="ZC133" s="21"/>
      <c r="ZD133" s="21">
        <f t="shared" si="1405"/>
        <v>0</v>
      </c>
      <c r="ZE133" s="21"/>
      <c r="ZF133" s="21">
        <f t="shared" si="1406"/>
        <v>0</v>
      </c>
      <c r="ZG133" s="21"/>
      <c r="ZH133" s="21">
        <f t="shared" si="1694"/>
        <v>0</v>
      </c>
      <c r="ZI133" s="21"/>
      <c r="ZJ133" s="21">
        <f t="shared" si="1408"/>
        <v>0</v>
      </c>
      <c r="ZK133" s="21"/>
      <c r="ZL133" s="21">
        <f t="shared" si="1409"/>
        <v>0</v>
      </c>
      <c r="ZM133" s="21"/>
      <c r="ZN133" s="21">
        <f t="shared" si="1695"/>
        <v>0</v>
      </c>
      <c r="ZO133" s="21"/>
      <c r="ZP133" s="21">
        <f t="shared" si="1411"/>
        <v>0</v>
      </c>
      <c r="ZQ133" s="21"/>
      <c r="ZR133" s="21">
        <f t="shared" si="1412"/>
        <v>0</v>
      </c>
      <c r="ZS133" s="21"/>
      <c r="ZT133" s="21">
        <f t="shared" si="1689"/>
        <v>0</v>
      </c>
      <c r="ZU133" s="21"/>
      <c r="ZV133" s="21">
        <f t="shared" si="1696"/>
        <v>0</v>
      </c>
      <c r="ZW133" s="21"/>
      <c r="ZX133" s="21">
        <f t="shared" si="1697"/>
        <v>0</v>
      </c>
      <c r="ZY133" s="21"/>
      <c r="ZZ133" s="21">
        <f t="shared" si="1697"/>
        <v>0</v>
      </c>
      <c r="AAA133" s="21"/>
      <c r="AAB133" s="21">
        <f t="shared" si="1698"/>
        <v>0</v>
      </c>
      <c r="AAC133" s="21"/>
      <c r="AAD133" s="21">
        <f t="shared" si="1698"/>
        <v>0</v>
      </c>
      <c r="AAE133" s="21"/>
      <c r="AAF133" s="21">
        <f t="shared" si="1699"/>
        <v>0</v>
      </c>
      <c r="AAG133" s="21"/>
      <c r="AAH133" s="21">
        <f t="shared" si="1699"/>
        <v>0</v>
      </c>
      <c r="AAI133" s="21"/>
      <c r="AAJ133" s="21">
        <f t="shared" si="1700"/>
        <v>0</v>
      </c>
      <c r="AAK133" s="21"/>
      <c r="AAL133" s="21">
        <f t="shared" si="1700"/>
        <v>0</v>
      </c>
      <c r="AAM133" s="21"/>
      <c r="AAN133" s="21">
        <f t="shared" si="1701"/>
        <v>0</v>
      </c>
      <c r="AAO133" s="21"/>
      <c r="AAP133" s="21">
        <f t="shared" si="1701"/>
        <v>0</v>
      </c>
      <c r="AAQ133" s="21"/>
      <c r="AAR133" s="21">
        <f t="shared" si="1702"/>
        <v>0</v>
      </c>
      <c r="AAS133" s="21"/>
      <c r="AAT133" s="21">
        <f t="shared" si="1702"/>
        <v>0</v>
      </c>
      <c r="AAU133" s="21"/>
      <c r="AAV133" s="21">
        <f t="shared" si="1703"/>
        <v>0</v>
      </c>
      <c r="AAW133" s="21"/>
      <c r="AAX133" s="21">
        <f t="shared" si="1703"/>
        <v>0</v>
      </c>
      <c r="AAY133" s="21"/>
      <c r="AAZ133" s="21">
        <f t="shared" si="1704"/>
        <v>0</v>
      </c>
      <c r="ABA133" s="21"/>
      <c r="ABB133" s="21">
        <f t="shared" si="1704"/>
        <v>0</v>
      </c>
      <c r="ABC133" s="21"/>
      <c r="ABD133" s="21">
        <f t="shared" si="1705"/>
        <v>0</v>
      </c>
      <c r="ABE133" s="21"/>
      <c r="ABF133" s="21">
        <f t="shared" si="1705"/>
        <v>0</v>
      </c>
      <c r="ABG133" s="21"/>
      <c r="ABH133" s="21">
        <f t="shared" si="1706"/>
        <v>0</v>
      </c>
      <c r="ABI133" s="21"/>
      <c r="ABJ133" s="21">
        <f t="shared" si="1706"/>
        <v>0</v>
      </c>
      <c r="ABK133" s="21"/>
      <c r="ABL133" s="21">
        <f t="shared" si="1707"/>
        <v>0</v>
      </c>
      <c r="ABM133" s="21"/>
      <c r="ABN133" s="21">
        <f t="shared" si="1707"/>
        <v>0</v>
      </c>
      <c r="ABO133" s="21"/>
      <c r="ABP133" s="21">
        <f t="shared" si="1708"/>
        <v>0</v>
      </c>
      <c r="ABQ133" s="21"/>
      <c r="ABR133" s="21">
        <f t="shared" si="1708"/>
        <v>0</v>
      </c>
      <c r="ABS133" s="21"/>
      <c r="ABT133" s="21">
        <f t="shared" si="1709"/>
        <v>0</v>
      </c>
      <c r="ABU133" s="21"/>
      <c r="ABV133" s="21">
        <f t="shared" si="1709"/>
        <v>0</v>
      </c>
      <c r="ABW133" s="21"/>
      <c r="ABX133" s="21">
        <f t="shared" si="1710"/>
        <v>0</v>
      </c>
      <c r="ABY133" s="21"/>
      <c r="ABZ133" s="21">
        <f t="shared" si="1710"/>
        <v>0</v>
      </c>
      <c r="ACA133" s="21"/>
      <c r="ACB133" s="21">
        <f t="shared" si="1711"/>
        <v>0</v>
      </c>
      <c r="ACC133" s="21"/>
      <c r="ACD133" s="21">
        <f t="shared" si="1711"/>
        <v>0</v>
      </c>
      <c r="ACE133" s="21"/>
      <c r="ACF133" s="21">
        <f t="shared" si="1712"/>
        <v>0</v>
      </c>
      <c r="ACG133" s="21"/>
      <c r="ACH133" s="21">
        <f t="shared" si="1712"/>
        <v>0</v>
      </c>
      <c r="ACI133" s="21"/>
      <c r="ACJ133" s="21">
        <f t="shared" si="1713"/>
        <v>0</v>
      </c>
      <c r="ACK133" s="21"/>
      <c r="ACL133" s="21">
        <f t="shared" si="1713"/>
        <v>0</v>
      </c>
      <c r="ACM133" s="21"/>
      <c r="ACN133" s="21">
        <f t="shared" si="1714"/>
        <v>0</v>
      </c>
      <c r="ACO133" s="21"/>
      <c r="ACP133" s="21">
        <f t="shared" si="1714"/>
        <v>0</v>
      </c>
      <c r="ACQ133" s="21"/>
      <c r="ACR133" s="21">
        <f t="shared" si="1715"/>
        <v>0</v>
      </c>
      <c r="ACS133" s="21"/>
      <c r="ACT133" s="21">
        <f t="shared" si="1715"/>
        <v>0</v>
      </c>
      <c r="ACU133" s="21"/>
      <c r="ACV133" s="21">
        <f t="shared" si="1716"/>
        <v>0</v>
      </c>
      <c r="ACW133" s="21"/>
      <c r="ACX133" s="21">
        <f t="shared" si="1716"/>
        <v>0</v>
      </c>
      <c r="ACY133" s="21"/>
      <c r="ACZ133" s="21">
        <f t="shared" si="1717"/>
        <v>0</v>
      </c>
      <c r="ADA133" s="21"/>
      <c r="ADB133" s="21">
        <f t="shared" si="1717"/>
        <v>0</v>
      </c>
      <c r="ADC133" s="21"/>
      <c r="ADD133" s="21">
        <f t="shared" si="1718"/>
        <v>0</v>
      </c>
      <c r="ADE133" s="21"/>
      <c r="ADF133" s="21">
        <f t="shared" si="1718"/>
        <v>0</v>
      </c>
      <c r="ADG133" s="21"/>
      <c r="ADH133" s="21">
        <f t="shared" si="1719"/>
        <v>0</v>
      </c>
      <c r="ADI133" s="21"/>
      <c r="ADJ133" s="21">
        <f t="shared" si="1719"/>
        <v>0</v>
      </c>
      <c r="ADK133" s="21"/>
      <c r="ADL133" s="21">
        <f t="shared" si="1720"/>
        <v>0</v>
      </c>
      <c r="ADM133" s="21"/>
      <c r="ADN133" s="21">
        <f t="shared" si="1720"/>
        <v>0</v>
      </c>
      <c r="ADO133" s="21"/>
      <c r="ADP133" s="21">
        <f t="shared" si="1720"/>
        <v>0</v>
      </c>
      <c r="ADQ133" s="21"/>
      <c r="ADR133" s="21">
        <f t="shared" si="1720"/>
        <v>0</v>
      </c>
      <c r="ADS133" s="21"/>
      <c r="ADT133" s="21">
        <f t="shared" si="1720"/>
        <v>0</v>
      </c>
      <c r="ADU133" s="21"/>
      <c r="ADV133" s="21">
        <f t="shared" si="1721"/>
        <v>0</v>
      </c>
      <c r="ADW133" s="21"/>
      <c r="ADX133" s="21">
        <f t="shared" si="1721"/>
        <v>0</v>
      </c>
      <c r="ADY133" s="21"/>
      <c r="ADZ133" s="21">
        <f t="shared" si="1721"/>
        <v>0</v>
      </c>
      <c r="AEA133" s="21"/>
      <c r="AEB133" s="21">
        <f t="shared" si="1721"/>
        <v>0</v>
      </c>
      <c r="AEC133" s="21"/>
      <c r="AED133" s="21">
        <f t="shared" si="1722"/>
        <v>0</v>
      </c>
      <c r="AEE133" s="21"/>
      <c r="AEF133" s="21">
        <f t="shared" si="1722"/>
        <v>0</v>
      </c>
      <c r="AEG133" s="21"/>
      <c r="AEH133" s="21">
        <f t="shared" si="1722"/>
        <v>0</v>
      </c>
      <c r="AEI133" s="21"/>
      <c r="AEJ133" s="21">
        <f t="shared" si="1722"/>
        <v>0</v>
      </c>
      <c r="AEK133" s="21"/>
      <c r="AEL133" s="21">
        <f t="shared" si="1722"/>
        <v>0</v>
      </c>
      <c r="AEM133" s="21"/>
      <c r="AEN133" s="21">
        <f t="shared" si="1723"/>
        <v>0</v>
      </c>
      <c r="AEO133" s="21"/>
      <c r="AEP133" s="21">
        <f t="shared" si="1723"/>
        <v>0</v>
      </c>
      <c r="AEQ133" s="21"/>
      <c r="AER133" s="21">
        <f t="shared" si="1723"/>
        <v>0</v>
      </c>
      <c r="AES133" s="21"/>
      <c r="AET133" s="21">
        <f t="shared" si="1723"/>
        <v>0</v>
      </c>
      <c r="AEU133" s="21"/>
      <c r="AEV133" s="21">
        <f t="shared" si="1724"/>
        <v>0</v>
      </c>
      <c r="AEW133" s="21"/>
      <c r="AEX133" s="21">
        <f t="shared" si="1724"/>
        <v>0</v>
      </c>
      <c r="AEY133" s="21"/>
      <c r="AEZ133" s="21">
        <f t="shared" si="1724"/>
        <v>0</v>
      </c>
      <c r="AFA133" s="21"/>
      <c r="AFB133" s="21">
        <f t="shared" si="1724"/>
        <v>0</v>
      </c>
      <c r="AFC133" s="21"/>
      <c r="AFD133" s="21">
        <f t="shared" si="1724"/>
        <v>0</v>
      </c>
      <c r="AFE133" s="21"/>
      <c r="AFF133" s="21">
        <f t="shared" si="1725"/>
        <v>0</v>
      </c>
      <c r="AFG133" s="21"/>
      <c r="AFH133" s="21">
        <f t="shared" si="1725"/>
        <v>0</v>
      </c>
      <c r="AFI133" s="21"/>
      <c r="AFJ133" s="21">
        <f t="shared" si="1725"/>
        <v>0</v>
      </c>
      <c r="AFK133" s="21"/>
      <c r="AFL133" s="21">
        <f t="shared" si="1725"/>
        <v>0</v>
      </c>
      <c r="AFM133" s="21"/>
      <c r="AFN133" s="21">
        <f t="shared" si="1726"/>
        <v>0</v>
      </c>
      <c r="AFO133" s="21"/>
      <c r="AFP133" s="21">
        <f t="shared" si="1726"/>
        <v>0</v>
      </c>
      <c r="AFQ133" s="21"/>
      <c r="AFR133" s="21">
        <f t="shared" si="1726"/>
        <v>0</v>
      </c>
      <c r="AFS133" s="21"/>
      <c r="AFT133" s="21">
        <f t="shared" si="1726"/>
        <v>0</v>
      </c>
      <c r="AFU133" s="21"/>
      <c r="AFV133" s="21">
        <f t="shared" si="1726"/>
        <v>0</v>
      </c>
      <c r="AFW133" s="21"/>
      <c r="AFX133" s="21">
        <f t="shared" si="1727"/>
        <v>0</v>
      </c>
      <c r="AFY133" s="21"/>
      <c r="AFZ133" s="21">
        <f t="shared" si="1727"/>
        <v>0</v>
      </c>
      <c r="AGA133" s="21"/>
      <c r="AGB133" s="21">
        <f t="shared" si="1727"/>
        <v>0</v>
      </c>
      <c r="AGC133" s="21"/>
      <c r="AGD133" s="21">
        <f t="shared" si="1727"/>
        <v>0</v>
      </c>
      <c r="AGE133" s="21"/>
      <c r="AGF133" s="21">
        <f t="shared" si="1728"/>
        <v>0</v>
      </c>
      <c r="AGG133" s="21"/>
      <c r="AGH133" s="21">
        <f t="shared" si="1728"/>
        <v>0</v>
      </c>
      <c r="AGI133" s="21"/>
      <c r="AGJ133" s="21">
        <f t="shared" si="1728"/>
        <v>0</v>
      </c>
      <c r="AGK133" s="21"/>
      <c r="AGL133" s="21">
        <f t="shared" si="1728"/>
        <v>0</v>
      </c>
      <c r="AGM133" s="21"/>
      <c r="AGN133" s="21">
        <f t="shared" si="1728"/>
        <v>0</v>
      </c>
      <c r="AGO133" s="21"/>
      <c r="AGP133" s="21">
        <f t="shared" si="1729"/>
        <v>0</v>
      </c>
      <c r="AGQ133" s="21"/>
      <c r="AGR133" s="21">
        <f t="shared" si="1729"/>
        <v>0</v>
      </c>
      <c r="AGS133" s="21"/>
      <c r="AGT133" s="21">
        <f t="shared" si="1729"/>
        <v>0</v>
      </c>
      <c r="AGU133" s="21"/>
      <c r="AGV133" s="21">
        <f t="shared" si="1729"/>
        <v>0</v>
      </c>
      <c r="AGW133" s="21"/>
      <c r="AGX133" s="21">
        <f t="shared" si="1730"/>
        <v>0</v>
      </c>
      <c r="AGY133" s="21"/>
      <c r="AGZ133" s="21">
        <f t="shared" si="1730"/>
        <v>0</v>
      </c>
      <c r="AHA133" s="21"/>
      <c r="AHB133" s="21">
        <f t="shared" si="1730"/>
        <v>0</v>
      </c>
      <c r="AHC133" s="21"/>
      <c r="AHD133" s="21">
        <f t="shared" si="1730"/>
        <v>0</v>
      </c>
      <c r="AHE133" s="21"/>
      <c r="AHF133" s="21">
        <f t="shared" si="1730"/>
        <v>0</v>
      </c>
      <c r="AHG133" s="21"/>
      <c r="AHH133" s="21">
        <f t="shared" si="1731"/>
        <v>0</v>
      </c>
      <c r="AHI133" s="21"/>
      <c r="AHJ133" s="21">
        <f t="shared" si="1731"/>
        <v>0</v>
      </c>
      <c r="AHK133" s="21"/>
      <c r="AHL133" s="21">
        <f t="shared" si="1731"/>
        <v>0</v>
      </c>
      <c r="AHM133" s="21"/>
      <c r="AHN133" s="21">
        <f t="shared" si="1731"/>
        <v>0</v>
      </c>
      <c r="AHO133" s="21"/>
      <c r="AHP133" s="21">
        <f t="shared" si="1732"/>
        <v>0</v>
      </c>
      <c r="AHQ133" s="21"/>
      <c r="AHR133" s="21">
        <f t="shared" si="1732"/>
        <v>0</v>
      </c>
      <c r="AHS133" s="21"/>
      <c r="AHT133" s="21">
        <f t="shared" si="1732"/>
        <v>0</v>
      </c>
      <c r="AHU133" s="21"/>
      <c r="AHV133" s="21">
        <f t="shared" si="1732"/>
        <v>0</v>
      </c>
      <c r="AHW133" s="21"/>
      <c r="AHX133" s="21">
        <f t="shared" si="1732"/>
        <v>0</v>
      </c>
      <c r="AHY133" s="21"/>
      <c r="AHZ133" s="21">
        <f t="shared" si="1733"/>
        <v>0</v>
      </c>
      <c r="AIA133" s="21"/>
      <c r="AIB133" s="21">
        <f t="shared" si="1733"/>
        <v>0</v>
      </c>
      <c r="AIC133" s="21"/>
      <c r="AID133" s="21">
        <f t="shared" si="1733"/>
        <v>0</v>
      </c>
      <c r="AIE133" s="21"/>
      <c r="AIF133" s="21">
        <f t="shared" si="1733"/>
        <v>0</v>
      </c>
      <c r="AIG133" s="21"/>
      <c r="AIH133" s="21">
        <f t="shared" si="1734"/>
        <v>0</v>
      </c>
      <c r="AII133" s="21"/>
      <c r="AIJ133" s="21">
        <f t="shared" si="1734"/>
        <v>0</v>
      </c>
      <c r="AIK133" s="21"/>
      <c r="AIL133" s="21">
        <f t="shared" si="1734"/>
        <v>0</v>
      </c>
      <c r="AIM133" s="21"/>
      <c r="AIN133" s="21">
        <f t="shared" si="1734"/>
        <v>0</v>
      </c>
      <c r="AIO133" s="21"/>
      <c r="AIP133" s="21">
        <f t="shared" si="1734"/>
        <v>0</v>
      </c>
      <c r="AIQ133" s="21"/>
      <c r="AIR133" s="21">
        <f t="shared" si="1735"/>
        <v>0</v>
      </c>
      <c r="AIS133" s="21"/>
      <c r="AIT133" s="21">
        <f t="shared" si="1735"/>
        <v>0</v>
      </c>
      <c r="AIU133" s="21"/>
      <c r="AIV133" s="21">
        <f t="shared" si="1735"/>
        <v>0</v>
      </c>
      <c r="AIW133" s="21"/>
      <c r="AIX133" s="21">
        <f t="shared" si="1735"/>
        <v>0</v>
      </c>
      <c r="AIY133" s="21"/>
      <c r="AIZ133" s="21">
        <f t="shared" si="1689"/>
        <v>0</v>
      </c>
      <c r="AJA133" s="21"/>
    </row>
    <row r="134" spans="2:937" ht="13.5" customHeight="1" x14ac:dyDescent="0.25">
      <c r="B134" s="31">
        <v>129</v>
      </c>
      <c r="C134" s="192" t="s">
        <v>209</v>
      </c>
      <c r="D134" s="67" t="s">
        <v>186</v>
      </c>
      <c r="E134" s="194" t="s">
        <v>404</v>
      </c>
      <c r="F134" s="194" t="str">
        <f>_xlfn.XLOOKUP(D134,'WTG PH-III'!$D$5:$D$198,'WTG PH-III'!$B$5:$B$198,0,0,1)</f>
        <v>PSS-14</v>
      </c>
      <c r="G134" s="22" t="s">
        <v>537</v>
      </c>
      <c r="H134" s="22" t="s">
        <v>541</v>
      </c>
      <c r="I134" s="61">
        <v>11</v>
      </c>
      <c r="J134" s="21">
        <v>253</v>
      </c>
      <c r="K134" s="21">
        <f t="shared" ref="K134:K165" si="1741">SUMIF($P$4:$VS$4,$K$1,P134:VS134)</f>
        <v>253.00000000000006</v>
      </c>
      <c r="L134" s="21">
        <f t="shared" ref="L134:L165" si="1742">SUMIF($P$4:$AJA$4,$L$1,P134:AJA134)</f>
        <v>253</v>
      </c>
      <c r="M134" s="21">
        <f t="shared" ref="M134:M165" si="1743">K134-L134</f>
        <v>0</v>
      </c>
      <c r="N134" s="95">
        <f>VLOOKUP(D134,'WTG PH-III'!$D$5:$U$198,17,0)</f>
        <v>45817</v>
      </c>
      <c r="O134" s="95">
        <f>VLOOKUP(D134,'WTG PH-III'!$D$5:$U$198,18,0)</f>
        <v>45826</v>
      </c>
      <c r="P134" s="21">
        <f t="shared" ref="P134:P165" si="1744">IF($J134&gt;0,IF(AND(P$3&gt;=$N134,P$3&lt;=$O134),$J134/($O134-$N134+1),0),0)</f>
        <v>0</v>
      </c>
      <c r="Q134" s="21"/>
      <c r="R134" s="21">
        <f t="shared" ref="R134:R165" si="1745">IF($J134&gt;0,IF(AND(R$3&gt;=$N134,R$3&lt;=$O134),$J134/($O134-$N134+1),0),0)</f>
        <v>0</v>
      </c>
      <c r="S134" s="21"/>
      <c r="T134" s="21">
        <f t="shared" ref="T134:T165" si="1746">IF($J134&gt;0,IF(AND(T$3&gt;=$N134,T$3&lt;=$O134),$J134/($O134-$N134+1),0),0)</f>
        <v>0</v>
      </c>
      <c r="U134" s="21"/>
      <c r="V134" s="21">
        <f t="shared" ref="V134:V165" si="1747">IF($J134&gt;0,IF(AND(V$3&gt;=$N134,V$3&lt;=$O134),$J134/($O134-$N134+1),0),0)</f>
        <v>0</v>
      </c>
      <c r="W134" s="21"/>
      <c r="X134" s="21">
        <f t="shared" ref="X134:X165" si="1748">IF($J134&gt;0,IF(AND(X$3&gt;=$N134,X$3&lt;=$O134),$J134/($O134-$N134+1),0),0)</f>
        <v>0</v>
      </c>
      <c r="Y134" s="21"/>
      <c r="Z134" s="21">
        <f t="shared" ref="Z134:Z165" si="1749">IF($J134&gt;0,IF(AND(Z$3&gt;=$N134,Z$3&lt;=$O134),$J134/($O134-$N134+1),0),0)</f>
        <v>0</v>
      </c>
      <c r="AA134" s="21"/>
      <c r="AB134" s="21">
        <f t="shared" ref="AB134:AB165" si="1750">IF($J134&gt;0,IF(AND(AB$3&gt;=$N134,AB$3&lt;=$O134),$J134/($O134-$N134+1),0),0)</f>
        <v>0</v>
      </c>
      <c r="AC134" s="21"/>
      <c r="AD134" s="21">
        <f t="shared" ref="AD134:AD165" si="1751">IF($J134&gt;0,IF(AND(AD$3&gt;=$N134,AD$3&lt;=$O134),$J134/($O134-$N134+1),0),0)</f>
        <v>0</v>
      </c>
      <c r="AE134" s="21"/>
      <c r="AF134" s="21">
        <f t="shared" ref="AF134:AF165" si="1752">IF($J134&gt;0,IF(AND(AF$3&gt;=$N134,AF$3&lt;=$O134),$J134/($O134-$N134+1),0),0)</f>
        <v>0</v>
      </c>
      <c r="AG134" s="21"/>
      <c r="AH134" s="21">
        <f t="shared" ref="AH134:AH165" si="1753">IF($J134&gt;0,IF(AND(AH$3&gt;=$N134,AH$3&lt;=$O134),$J134/($O134-$N134+1),0),0)</f>
        <v>0</v>
      </c>
      <c r="AI134" s="21"/>
      <c r="AJ134" s="21">
        <f t="shared" ref="AJ134:AJ165" si="1754">IF($J134&gt;0,IF(AND(AJ$3&gt;=$N134,AJ$3&lt;=$O134),$J134/($O134-$N134+1),0),0)</f>
        <v>0</v>
      </c>
      <c r="AK134" s="21"/>
      <c r="AL134" s="21">
        <f t="shared" ref="AL134:AL165" si="1755">IF($J134&gt;0,IF(AND(AL$3&gt;=$N134,AL$3&lt;=$O134),$J134/($O134-$N134+1),0),0)</f>
        <v>0</v>
      </c>
      <c r="AM134" s="21"/>
      <c r="AN134" s="21">
        <f t="shared" ref="AN134:AN165" si="1756">IF($J134&gt;0,IF(AND(AN$3&gt;=$N134,AN$3&lt;=$O134),$J134/($O134-$N134+1),0),0)</f>
        <v>0</v>
      </c>
      <c r="AO134" s="21"/>
      <c r="AP134" s="21">
        <f t="shared" ref="AP134:AP165" si="1757">IF($J134&gt;0,IF(AND(AP$3&gt;=$N134,AP$3&lt;=$O134),$J134/($O134-$N134+1),0),0)</f>
        <v>0</v>
      </c>
      <c r="AQ134" s="21"/>
      <c r="AR134" s="21">
        <f t="shared" ref="AR134:AR165" si="1758">IF($J134&gt;0,IF(AND(AR$3&gt;=$N134,AR$3&lt;=$O134),$J134/($O134-$N134+1),0),0)</f>
        <v>0</v>
      </c>
      <c r="AS134" s="21"/>
      <c r="AT134" s="21">
        <f t="shared" ref="AT134:AT165" si="1759">IF($J134&gt;0,IF(AND(AT$3&gt;=$N134,AT$3&lt;=$O134),$J134/($O134-$N134+1),0),0)</f>
        <v>0</v>
      </c>
      <c r="AU134" s="21"/>
      <c r="AV134" s="21">
        <f t="shared" ref="AV134:AV165" si="1760">IF($J134&gt;0,IF(AND(AV$3&gt;=$N134,AV$3&lt;=$O134),$J134/($O134-$N134+1),0),0)</f>
        <v>0</v>
      </c>
      <c r="AW134" s="21"/>
      <c r="AX134" s="21">
        <f t="shared" ref="AX134:AX165" si="1761">IF($J134&gt;0,IF(AND(AX$3&gt;=$N134,AX$3&lt;=$O134),$J134/($O134-$N134+1),0),0)</f>
        <v>0</v>
      </c>
      <c r="AY134" s="21"/>
      <c r="AZ134" s="21">
        <f t="shared" ref="AZ134:AZ165" si="1762">IF($J134&gt;0,IF(AND(AZ$3&gt;=$N134,AZ$3&lt;=$O134),$J134/($O134-$N134+1),0),0)</f>
        <v>0</v>
      </c>
      <c r="BA134" s="21"/>
      <c r="BB134" s="21">
        <f t="shared" ref="BB134:BB165" si="1763">IF($J134&gt;0,IF(AND(BB$3&gt;=$N134,BB$3&lt;=$O134),$J134/($O134-$N134+1),0),0)</f>
        <v>0</v>
      </c>
      <c r="BC134" s="21"/>
      <c r="BD134" s="21">
        <f t="shared" ref="BD134:BD165" si="1764">IF($J134&gt;0,IF(AND(BD$3&gt;=$N134,BD$3&lt;=$O134),$J134/($O134-$N134+1),0),0)</f>
        <v>0</v>
      </c>
      <c r="BE134" s="21"/>
      <c r="BF134" s="21">
        <f t="shared" ref="BF134:BF165" si="1765">IF($J134&gt;0,IF(AND(BF$3&gt;=$N134,BF$3&lt;=$O134),$J134/($O134-$N134+1),0),0)</f>
        <v>0</v>
      </c>
      <c r="BG134" s="21"/>
      <c r="BH134" s="21">
        <f t="shared" ref="BH134:BH165" si="1766">IF($J134&gt;0,IF(AND(BH$3&gt;=$N134,BH$3&lt;=$O134),$J134/($O134-$N134+1),0),0)</f>
        <v>0</v>
      </c>
      <c r="BI134" s="21"/>
      <c r="BJ134" s="21">
        <f t="shared" ref="BJ134:BJ165" si="1767">IF($J134&gt;0,IF(AND(BJ$3&gt;=$N134,BJ$3&lt;=$O134),$J134/($O134-$N134+1),0),0)</f>
        <v>0</v>
      </c>
      <c r="BK134" s="21"/>
      <c r="BL134" s="21">
        <f t="shared" ref="BL134:BL165" si="1768">IF($J134&gt;0,IF(AND(BL$3&gt;=$N134,BL$3&lt;=$O134),$J134/($O134-$N134+1),0),0)</f>
        <v>0</v>
      </c>
      <c r="BM134" s="21"/>
      <c r="BN134" s="21">
        <f t="shared" ref="BN134:BN165" si="1769">IF($J134&gt;0,IF(AND(BN$3&gt;=$N134,BN$3&lt;=$O134),$J134/($O134-$N134+1),0),0)</f>
        <v>0</v>
      </c>
      <c r="BO134" s="21"/>
      <c r="BP134" s="21">
        <f t="shared" ref="BP134:BP165" si="1770">IF($J134&gt;0,IF(AND(BP$3&gt;=$N134,BP$3&lt;=$O134),$J134/($O134-$N134+1),0),0)</f>
        <v>0</v>
      </c>
      <c r="BQ134" s="21"/>
      <c r="BR134" s="21">
        <f t="shared" ref="BR134:BR165" si="1771">IF($J134&gt;0,IF(AND(BR$3&gt;=$N134,BR$3&lt;=$O134),$J134/($O134-$N134+1),0),0)</f>
        <v>0</v>
      </c>
      <c r="BS134" s="21"/>
      <c r="BT134" s="21">
        <f t="shared" ref="BT134:BT165" si="1772">IF($J134&gt;0,IF(AND(BT$3&gt;=$N134,BT$3&lt;=$O134),$J134/($O134-$N134+1),0),0)</f>
        <v>0</v>
      </c>
      <c r="BU134" s="21"/>
      <c r="BV134" s="21">
        <f t="shared" ref="BV134:BV165" si="1773">IF($J134&gt;0,IF(AND(BV$3&gt;=$N134,BV$3&lt;=$O134),$J134/($O134-$N134+1),0),0)</f>
        <v>0</v>
      </c>
      <c r="BW134" s="21"/>
      <c r="BX134" s="21">
        <f t="shared" ref="BX134:BX165" si="1774">IF($J134&gt;0,IF(AND(BX$3&gt;=$N134,BX$3&lt;=$O134),$J134/($O134-$N134+1),0),0)</f>
        <v>0</v>
      </c>
      <c r="BY134" s="21"/>
      <c r="BZ134" s="21">
        <f t="shared" ref="BZ134:BZ165" si="1775">IF($J134&gt;0,IF(AND(BZ$3&gt;=$N134,BZ$3&lt;=$O134),$J134/($O134-$N134+1),0),0)</f>
        <v>0</v>
      </c>
      <c r="CA134" s="21"/>
      <c r="CB134" s="21">
        <f t="shared" ref="CB134:CB165" si="1776">IF($J134&gt;0,IF(AND(CB$3&gt;=$N134,CB$3&lt;=$O134),$J134/($O134-$N134+1),0),0)</f>
        <v>0</v>
      </c>
      <c r="CC134" s="21"/>
      <c r="CD134" s="21">
        <f t="shared" ref="CD134:CD165" si="1777">IF($J134&gt;0,IF(AND(CD$3&gt;=$N134,CD$3&lt;=$O134),$J134/($O134-$N134+1),0),0)</f>
        <v>0</v>
      </c>
      <c r="CE134" s="21"/>
      <c r="CF134" s="21">
        <f t="shared" ref="CF134:CF165" si="1778">IF($J134&gt;0,IF(AND(CF$3&gt;=$N134,CF$3&lt;=$O134),$J134/($O134-$N134+1),0),0)</f>
        <v>0</v>
      </c>
      <c r="CG134" s="21"/>
      <c r="CH134" s="21">
        <f t="shared" ref="CH134:CH165" si="1779">IF($J134&gt;0,IF(AND(CH$3&gt;=$N134,CH$3&lt;=$O134),$J134/($O134-$N134+1),0),0)</f>
        <v>0</v>
      </c>
      <c r="CI134" s="21"/>
      <c r="CJ134" s="21">
        <f t="shared" ref="CJ134:CJ165" si="1780">IF($J134&gt;0,IF(AND(CJ$3&gt;=$N134,CJ$3&lt;=$O134),$J134/($O134-$N134+1),0),0)</f>
        <v>0</v>
      </c>
      <c r="CK134" s="21"/>
      <c r="CL134" s="21">
        <f t="shared" ref="CL134:CL165" si="1781">IF($J134&gt;0,IF(AND(CL$3&gt;=$N134,CL$3&lt;=$O134),$J134/($O134-$N134+1),0),0)</f>
        <v>0</v>
      </c>
      <c r="CM134" s="21"/>
      <c r="CN134" s="21">
        <f t="shared" ref="CN134:CN165" si="1782">IF($J134&gt;0,IF(AND(CN$3&gt;=$N134,CN$3&lt;=$O134),$J134/($O134-$N134+1),0),0)</f>
        <v>0</v>
      </c>
      <c r="CO134" s="21"/>
      <c r="CP134" s="21">
        <f t="shared" ref="CP134:CP165" si="1783">IF($J134&gt;0,IF(AND(CP$3&gt;=$N134,CP$3&lt;=$O134),$J134/($O134-$N134+1),0),0)</f>
        <v>0</v>
      </c>
      <c r="CQ134" s="21"/>
      <c r="CR134" s="21">
        <f t="shared" ref="CR134:CR165" si="1784">IF($J134&gt;0,IF(AND(CR$3&gt;=$N134,CR$3&lt;=$O134),$J134/($O134-$N134+1),0),0)</f>
        <v>0</v>
      </c>
      <c r="CS134" s="21"/>
      <c r="CT134" s="21">
        <f t="shared" ref="CT134:CT165" si="1785">IF($J134&gt;0,IF(AND(CT$3&gt;=$N134,CT$3&lt;=$O134),$J134/($O134-$N134+1),0),0)</f>
        <v>0</v>
      </c>
      <c r="CU134" s="21"/>
      <c r="CV134" s="21">
        <f t="shared" ref="CV134:CV165" si="1786">IF($J134&gt;0,IF(AND(CV$3&gt;=$N134,CV$3&lt;=$O134),$J134/($O134-$N134+1),0),0)</f>
        <v>0</v>
      </c>
      <c r="CW134" s="21"/>
      <c r="CX134" s="21">
        <f t="shared" ref="CX134:CX165" si="1787">IF($J134&gt;0,IF(AND(CX$3&gt;=$N134,CX$3&lt;=$O134),$J134/($O134-$N134+1),0),0)</f>
        <v>0</v>
      </c>
      <c r="CY134" s="21"/>
      <c r="CZ134" s="21">
        <f t="shared" ref="CZ134:CZ165" si="1788">IF($J134&gt;0,IF(AND(CZ$3&gt;=$N134,CZ$3&lt;=$O134),$J134/($O134-$N134+1),0),0)</f>
        <v>0</v>
      </c>
      <c r="DA134" s="21"/>
      <c r="DB134" s="21">
        <f t="shared" ref="DB134:DB165" si="1789">IF($J134&gt;0,IF(AND(DB$3&gt;=$N134,DB$3&lt;=$O134),$J134/($O134-$N134+1),0),0)</f>
        <v>0</v>
      </c>
      <c r="DC134" s="21"/>
      <c r="DD134" s="21">
        <f t="shared" ref="DD134:DD165" si="1790">IF($J134&gt;0,IF(AND(DD$3&gt;=$N134,DD$3&lt;=$O134),$J134/($O134-$N134+1),0),0)</f>
        <v>0</v>
      </c>
      <c r="DE134" s="21"/>
      <c r="DF134" s="21">
        <f t="shared" ref="DF134:DF165" si="1791">IF($J134&gt;0,IF(AND(DF$3&gt;=$N134,DF$3&lt;=$O134),$J134/($O134-$N134+1),0),0)</f>
        <v>0</v>
      </c>
      <c r="DG134" s="21"/>
      <c r="DH134" s="21">
        <f t="shared" ref="DH134:DH165" si="1792">IF($J134&gt;0,IF(AND(DH$3&gt;=$N134,DH$3&lt;=$O134),$J134/($O134-$N134+1),0),0)</f>
        <v>0</v>
      </c>
      <c r="DI134" s="21"/>
      <c r="DJ134" s="21">
        <f t="shared" ref="DJ134:DJ165" si="1793">IF($J134&gt;0,IF(AND(DJ$3&gt;=$N134,DJ$3&lt;=$O134),$J134/($O134-$N134+1),0),0)</f>
        <v>0</v>
      </c>
      <c r="DK134" s="21"/>
      <c r="DL134" s="21">
        <f t="shared" ref="DL134:DL165" si="1794">IF($J134&gt;0,IF(AND(DL$3&gt;=$N134,DL$3&lt;=$O134),$J134/($O134-$N134+1),0),0)</f>
        <v>0</v>
      </c>
      <c r="DM134" s="21"/>
      <c r="DN134" s="21">
        <f t="shared" ref="DN134:DN165" si="1795">IF($J134&gt;0,IF(AND(DN$3&gt;=$N134,DN$3&lt;=$O134),$J134/($O134-$N134+1),0),0)</f>
        <v>0</v>
      </c>
      <c r="DO134" s="21"/>
      <c r="DP134" s="21">
        <f t="shared" ref="DP134:DP165" si="1796">IF($J134&gt;0,IF(AND(DP$3&gt;=$N134,DP$3&lt;=$O134),$J134/($O134-$N134+1),0),0)</f>
        <v>0</v>
      </c>
      <c r="DQ134" s="21"/>
      <c r="DR134" s="21">
        <f t="shared" ref="DR134:DR165" si="1797">IF($J134&gt;0,IF(AND(DR$3&gt;=$N134,DR$3&lt;=$O134),$J134/($O134-$N134+1),0),0)</f>
        <v>0</v>
      </c>
      <c r="DS134" s="21"/>
      <c r="DT134" s="21">
        <f t="shared" ref="DT134:DT165" si="1798">IF($J134&gt;0,IF(AND(DT$3&gt;=$N134,DT$3&lt;=$O134),$J134/($O134-$N134+1),0),0)</f>
        <v>0</v>
      </c>
      <c r="DU134" s="21"/>
      <c r="DV134" s="21">
        <f t="shared" ref="DV134:DV165" si="1799">IF($J134&gt;0,IF(AND(DV$3&gt;=$N134,DV$3&lt;=$O134),$J134/($O134-$N134+1),0),0)</f>
        <v>0</v>
      </c>
      <c r="DW134" s="21"/>
      <c r="DX134" s="21">
        <f t="shared" ref="DX134:DX165" si="1800">IF($J134&gt;0,IF(AND(DX$3&gt;=$N134,DX$3&lt;=$O134),$J134/($O134-$N134+1),0),0)</f>
        <v>0</v>
      </c>
      <c r="DY134" s="21"/>
      <c r="DZ134" s="21">
        <f t="shared" ref="DZ134:DZ165" si="1801">IF($J134&gt;0,IF(AND(DZ$3&gt;=$N134,DZ$3&lt;=$O134),$J134/($O134-$N134+1),0),0)</f>
        <v>0</v>
      </c>
      <c r="EA134" s="21"/>
      <c r="EB134" s="21">
        <f t="shared" ref="EB134:EB165" si="1802">IF($J134&gt;0,IF(AND(EB$3&gt;=$N134,EB$3&lt;=$O134),$J134/($O134-$N134+1),0),0)</f>
        <v>0</v>
      </c>
      <c r="EC134" s="21"/>
      <c r="ED134" s="21">
        <f t="shared" ref="ED134:ED165" si="1803">IF($J134&gt;0,IF(AND(ED$3&gt;=$N134,ED$3&lt;=$O134),$J134/($O134-$N134+1),0),0)</f>
        <v>0</v>
      </c>
      <c r="EE134" s="21"/>
      <c r="EF134" s="21">
        <f t="shared" ref="EF134:EF165" si="1804">IF($J134&gt;0,IF(AND(EF$3&gt;=$N134,EF$3&lt;=$O134),$J134/($O134-$N134+1),0),0)</f>
        <v>0</v>
      </c>
      <c r="EG134" s="21"/>
      <c r="EH134" s="21">
        <f t="shared" ref="EH134:EH165" si="1805">IF($J134&gt;0,IF(AND(EH$3&gt;=$N134,EH$3&lt;=$O134),$J134/($O134-$N134+1),0),0)</f>
        <v>0</v>
      </c>
      <c r="EI134" s="21"/>
      <c r="EJ134" s="21">
        <f t="shared" ref="EJ134:EJ165" si="1806">IF($J134&gt;0,IF(AND(EJ$3&gt;=$N134,EJ$3&lt;=$O134),$J134/($O134-$N134+1),0),0)</f>
        <v>0</v>
      </c>
      <c r="EK134" s="21"/>
      <c r="EL134" s="21">
        <f t="shared" ref="EL134:EL165" si="1807">IF($J134&gt;0,IF(AND(EL$3&gt;=$N134,EL$3&lt;=$O134),$J134/($O134-$N134+1),0),0)</f>
        <v>0</v>
      </c>
      <c r="EM134" s="21"/>
      <c r="EN134" s="21">
        <f t="shared" ref="EN134:EN165" si="1808">IF($J134&gt;0,IF(AND(EN$3&gt;=$N134,EN$3&lt;=$O134),$J134/($O134-$N134+1),0),0)</f>
        <v>0</v>
      </c>
      <c r="EO134" s="21"/>
      <c r="EP134" s="21">
        <f t="shared" ref="EP134:EP165" si="1809">IF($J134&gt;0,IF(AND(EP$3&gt;=$N134,EP$3&lt;=$O134),$J134/($O134-$N134+1),0),0)</f>
        <v>0</v>
      </c>
      <c r="EQ134" s="21"/>
      <c r="ER134" s="21">
        <f t="shared" ref="ER134:ER165" si="1810">IF($J134&gt;0,IF(AND(ER$3&gt;=$N134,ER$3&lt;=$O134),$J134/($O134-$N134+1),0),0)</f>
        <v>0</v>
      </c>
      <c r="ES134" s="21"/>
      <c r="ET134" s="21">
        <f t="shared" ref="ET134:ET165" si="1811">IF($J134&gt;0,IF(AND(ET$3&gt;=$N134,ET$3&lt;=$O134),$J134/($O134-$N134+1),0),0)</f>
        <v>0</v>
      </c>
      <c r="EU134" s="21"/>
      <c r="EV134" s="21">
        <f t="shared" ref="EV134:EV165" si="1812">IF($J134&gt;0,IF(AND(EV$3&gt;=$N134,EV$3&lt;=$O134),$J134/($O134-$N134+1),0),0)</f>
        <v>0</v>
      </c>
      <c r="EW134" s="21"/>
      <c r="EX134" s="21">
        <f t="shared" ref="EX134:EX165" si="1813">IF($J134&gt;0,IF(AND(EX$3&gt;=$N134,EX$3&lt;=$O134),$J134/($O134-$N134+1),0),0)</f>
        <v>0</v>
      </c>
      <c r="EY134" s="21"/>
      <c r="EZ134" s="21">
        <f t="shared" ref="EZ134:EZ165" si="1814">IF($J134&gt;0,IF(AND(EZ$3&gt;=$N134,EZ$3&lt;=$O134),$J134/($O134-$N134+1),0),0)</f>
        <v>0</v>
      </c>
      <c r="FA134" s="21"/>
      <c r="FB134" s="21">
        <f t="shared" ref="FB134:FB165" si="1815">IF($J134&gt;0,IF(AND(FB$3&gt;=$N134,FB$3&lt;=$O134),$J134/($O134-$N134+1),0),0)</f>
        <v>0</v>
      </c>
      <c r="FC134" s="21"/>
      <c r="FD134" s="21">
        <f t="shared" ref="FD134:FD165" si="1816">IF($J134&gt;0,IF(AND(FD$3&gt;=$N134,FD$3&lt;=$O134),$J134/($O134-$N134+1),0),0)</f>
        <v>0</v>
      </c>
      <c r="FE134" s="21"/>
      <c r="FF134" s="21">
        <f t="shared" ref="FF134:FF165" si="1817">IF($J134&gt;0,IF(AND(FF$3&gt;=$N134,FF$3&lt;=$O134),$J134/($O134-$N134+1),0),0)</f>
        <v>0</v>
      </c>
      <c r="FG134" s="21"/>
      <c r="FH134" s="21">
        <f t="shared" ref="FH134:FH165" si="1818">IF($J134&gt;0,IF(AND(FH$3&gt;=$N134,FH$3&lt;=$O134),$J134/($O134-$N134+1),0),0)</f>
        <v>0</v>
      </c>
      <c r="FI134" s="21"/>
      <c r="FJ134" s="21">
        <f t="shared" ref="FJ134:FJ165" si="1819">IF($J134&gt;0,IF(AND(FJ$3&gt;=$N134,FJ$3&lt;=$O134),$J134/($O134-$N134+1),0),0)</f>
        <v>0</v>
      </c>
      <c r="FK134" s="21"/>
      <c r="FL134" s="21">
        <f t="shared" ref="FL134:FL165" si="1820">IF($J134&gt;0,IF(AND(FL$3&gt;=$N134,FL$3&lt;=$O134),$J134/($O134-$N134+1),0),0)</f>
        <v>0</v>
      </c>
      <c r="FM134" s="21"/>
      <c r="FN134" s="21">
        <f t="shared" ref="FN134:FN165" si="1821">IF($J134&gt;0,IF(AND(FN$3&gt;=$N134,FN$3&lt;=$O134),$J134/($O134-$N134+1),0),0)</f>
        <v>0</v>
      </c>
      <c r="FO134" s="21"/>
      <c r="FP134" s="21">
        <f t="shared" ref="FP134:FP165" si="1822">IF($J134&gt;0,IF(AND(FP$3&gt;=$N134,FP$3&lt;=$O134),$J134/($O134-$N134+1),0),0)</f>
        <v>0</v>
      </c>
      <c r="FQ134" s="21"/>
      <c r="FR134" s="21">
        <f t="shared" ref="FR134:FR165" si="1823">IF($J134&gt;0,IF(AND(FR$3&gt;=$N134,FR$3&lt;=$O134),$J134/($O134-$N134+1),0),0)</f>
        <v>0</v>
      </c>
      <c r="FS134" s="21"/>
      <c r="FT134" s="21">
        <f t="shared" ref="FT134:FT165" si="1824">IF($J134&gt;0,IF(AND(FT$3&gt;=$N134,FT$3&lt;=$O134),$J134/($O134-$N134+1),0),0)</f>
        <v>0</v>
      </c>
      <c r="FU134" s="21"/>
      <c r="FV134" s="21">
        <f t="shared" ref="FV134:FV165" si="1825">IF($J134&gt;0,IF(AND(FV$3&gt;=$N134,FV$3&lt;=$O134),$J134/($O134-$N134+1),0),0)</f>
        <v>0</v>
      </c>
      <c r="FW134" s="21"/>
      <c r="FX134" s="21">
        <f t="shared" ref="FX134:FX165" si="1826">IF($J134&gt;0,IF(AND(FX$3&gt;=$N134,FX$3&lt;=$O134),$J134/($O134-$N134+1),0),0)</f>
        <v>0</v>
      </c>
      <c r="FY134" s="21"/>
      <c r="FZ134" s="21">
        <f t="shared" ref="FZ134:FZ165" si="1827">IF($J134&gt;0,IF(AND(FZ$3&gt;=$N134,FZ$3&lt;=$O134),$J134/($O134-$N134+1),0),0)</f>
        <v>0</v>
      </c>
      <c r="GA134" s="21"/>
      <c r="GB134" s="21">
        <f t="shared" ref="GB134:GB165" si="1828">IF($J134&gt;0,IF(AND(GB$3&gt;=$N134,GB$3&lt;=$O134),$J134/($O134-$N134+1),0),0)</f>
        <v>0</v>
      </c>
      <c r="GC134" s="21"/>
      <c r="GD134" s="21">
        <f t="shared" ref="GD134:GD165" si="1829">IF($J134&gt;0,IF(AND(GD$3&gt;=$N134,GD$3&lt;=$O134),$J134/($O134-$N134+1),0),0)</f>
        <v>0</v>
      </c>
      <c r="GE134" s="21"/>
      <c r="GF134" s="21">
        <f t="shared" ref="GF134:GF165" si="1830">IF($J134&gt;0,IF(AND(GF$3&gt;=$N134,GF$3&lt;=$O134),$J134/($O134-$N134+1),0),0)</f>
        <v>0</v>
      </c>
      <c r="GG134" s="21"/>
      <c r="GH134" s="21">
        <f t="shared" ref="GH134:GH165" si="1831">IF($J134&gt;0,IF(AND(GH$3&gt;=$N134,GH$3&lt;=$O134),$J134/($O134-$N134+1),0),0)</f>
        <v>0</v>
      </c>
      <c r="GI134" s="21"/>
      <c r="GJ134" s="21">
        <f t="shared" ref="GJ134:GJ165" si="1832">IF($J134&gt;0,IF(AND(GJ$3&gt;=$N134,GJ$3&lt;=$O134),$J134/($O134-$N134+1),0),0)</f>
        <v>0</v>
      </c>
      <c r="GK134" s="21"/>
      <c r="GL134" s="21">
        <f t="shared" ref="GL134:GL165" si="1833">IF($J134&gt;0,IF(AND(GL$3&gt;=$N134,GL$3&lt;=$O134),$J134/($O134-$N134+1),0),0)</f>
        <v>0</v>
      </c>
      <c r="GM134" s="21"/>
      <c r="GN134" s="21">
        <f t="shared" ref="GN134:GN165" si="1834">IF($J134&gt;0,IF(AND(GN$3&gt;=$N134,GN$3&lt;=$O134),$J134/($O134-$N134+1),0),0)</f>
        <v>0</v>
      </c>
      <c r="GO134" s="21"/>
      <c r="GP134" s="21">
        <f t="shared" ref="GP134:GP165" si="1835">IF($J134&gt;0,IF(AND(GP$3&gt;=$N134,GP$3&lt;=$O134),$J134/($O134-$N134+1),0),0)</f>
        <v>0</v>
      </c>
      <c r="GQ134" s="21"/>
      <c r="GR134" s="21">
        <f t="shared" ref="GR134:GR165" si="1836">IF($J134&gt;0,IF(AND(GR$3&gt;=$N134,GR$3&lt;=$O134),$J134/($O134-$N134+1),0),0)</f>
        <v>0</v>
      </c>
      <c r="GS134" s="21"/>
      <c r="GT134" s="21">
        <f t="shared" ref="GT134:GT165" si="1837">IF($J134&gt;0,IF(AND(GT$3&gt;=$N134,GT$3&lt;=$O134),$J134/($O134-$N134+1),0),0)</f>
        <v>0</v>
      </c>
      <c r="GU134" s="21"/>
      <c r="GV134" s="21">
        <f t="shared" ref="GV134:GV165" si="1838">IF($J134&gt;0,IF(AND(GV$3&gt;=$N134,GV$3&lt;=$O134),$J134/($O134-$N134+1),0),0)</f>
        <v>0</v>
      </c>
      <c r="GW134" s="21"/>
      <c r="GX134" s="21">
        <f t="shared" ref="GX134:GX165" si="1839">IF($J134&gt;0,IF(AND(GX$3&gt;=$N134,GX$3&lt;=$O134),$J134/($O134-$N134+1),0),0)</f>
        <v>0</v>
      </c>
      <c r="GY134" s="21"/>
      <c r="GZ134" s="21">
        <f t="shared" ref="GZ134:GZ165" si="1840">IF($J134&gt;0,IF(AND(GZ$3&gt;=$N134,GZ$3&lt;=$O134),$J134/($O134-$N134+1),0),0)</f>
        <v>0</v>
      </c>
      <c r="HA134" s="21"/>
      <c r="HB134" s="21">
        <f t="shared" ref="HB134:HB165" si="1841">IF($J134&gt;0,IF(AND(HB$3&gt;=$N134,HB$3&lt;=$O134),$J134/($O134-$N134+1),0),0)</f>
        <v>0</v>
      </c>
      <c r="HC134" s="21"/>
      <c r="HD134" s="21">
        <f t="shared" ref="HD134:HD165" si="1842">IF($J134&gt;0,IF(AND(HD$3&gt;=$N134,HD$3&lt;=$O134),$J134/($O134-$N134+1),0),0)</f>
        <v>0</v>
      </c>
      <c r="HE134" s="21"/>
      <c r="HF134" s="21">
        <f t="shared" ref="HF134:HF165" si="1843">IF($J134&gt;0,IF(AND(HF$3&gt;=$N134,HF$3&lt;=$O134),$J134/($O134-$N134+1),0),0)</f>
        <v>0</v>
      </c>
      <c r="HG134" s="21"/>
      <c r="HH134" s="21">
        <f t="shared" ref="HH134:HH165" si="1844">IF($J134&gt;0,IF(AND(HH$3&gt;=$N134,HH$3&lt;=$O134),$J134/($O134-$N134+1),0),0)</f>
        <v>0</v>
      </c>
      <c r="HI134" s="21"/>
      <c r="HJ134" s="21">
        <f t="shared" ref="HJ134:HJ165" si="1845">IF($J134&gt;0,IF(AND(HJ$3&gt;=$N134,HJ$3&lt;=$O134),$J134/($O134-$N134+1),0),0)</f>
        <v>0</v>
      </c>
      <c r="HK134" s="21"/>
      <c r="HL134" s="21">
        <f t="shared" ref="HL134:HL165" si="1846">IF($J134&gt;0,IF(AND(HL$3&gt;=$N134,HL$3&lt;=$O134),$J134/($O134-$N134+1),0),0)</f>
        <v>0</v>
      </c>
      <c r="HM134" s="21"/>
      <c r="HN134" s="21">
        <f t="shared" ref="HN134:HN165" si="1847">IF($J134&gt;0,IF(AND(HN$3&gt;=$N134,HN$3&lt;=$O134),$J134/($O134-$N134+1),0),0)</f>
        <v>0</v>
      </c>
      <c r="HO134" s="21"/>
      <c r="HP134" s="21">
        <f t="shared" ref="HP134:HP165" si="1848">IF($J134&gt;0,IF(AND(HP$3&gt;=$N134,HP$3&lt;=$O134),$J134/($O134-$N134+1),0),0)</f>
        <v>0</v>
      </c>
      <c r="HQ134" s="21"/>
      <c r="HR134" s="21">
        <f t="shared" ref="HR134:HR165" si="1849">IF($J134&gt;0,IF(AND(HR$3&gt;=$N134,HR$3&lt;=$O134),$J134/($O134-$N134+1),0),0)</f>
        <v>0</v>
      </c>
      <c r="HS134" s="21"/>
      <c r="HT134" s="21">
        <f t="shared" ref="HT134:HT165" si="1850">IF($J134&gt;0,IF(AND(HT$3&gt;=$N134,HT$3&lt;=$O134),$J134/($O134-$N134+1),0),0)</f>
        <v>0</v>
      </c>
      <c r="HU134" s="21"/>
      <c r="HV134" s="21">
        <f t="shared" ref="HV134:HV165" si="1851">IF($J134&gt;0,IF(AND(HV$3&gt;=$N134,HV$3&lt;=$O134),$J134/($O134-$N134+1),0),0)</f>
        <v>0</v>
      </c>
      <c r="HW134" s="21"/>
      <c r="HX134" s="21">
        <f t="shared" ref="HX134:HX165" si="1852">IF($J134&gt;0,IF(AND(HX$3&gt;=$N134,HX$3&lt;=$O134),$J134/($O134-$N134+1),0),0)</f>
        <v>0</v>
      </c>
      <c r="HY134" s="21"/>
      <c r="HZ134" s="21">
        <f t="shared" ref="HZ134:HZ165" si="1853">IF($J134&gt;0,IF(AND(HZ$3&gt;=$N134,HZ$3&lt;=$O134),$J134/($O134-$N134+1),0),0)</f>
        <v>0</v>
      </c>
      <c r="IA134" s="21"/>
      <c r="IB134" s="21">
        <f t="shared" ref="IB134:IB165" si="1854">IF($J134&gt;0,IF(AND(IB$3&gt;=$N134,IB$3&lt;=$O134),$J134/($O134-$N134+1),0),0)</f>
        <v>0</v>
      </c>
      <c r="IC134" s="21"/>
      <c r="ID134" s="21">
        <f t="shared" ref="ID134:ID165" si="1855">IF($J134&gt;0,IF(AND(ID$3&gt;=$N134,ID$3&lt;=$O134),$J134/($O134-$N134+1),0),0)</f>
        <v>0</v>
      </c>
      <c r="IE134" s="21"/>
      <c r="IF134" s="21">
        <f t="shared" ref="IF134:IF165" si="1856">IF($J134&gt;0,IF(AND(IF$3&gt;=$N134,IF$3&lt;=$O134),$J134/($O134-$N134+1),0),0)</f>
        <v>0</v>
      </c>
      <c r="IG134" s="21"/>
      <c r="IH134" s="21">
        <f t="shared" ref="IH134:IH165" si="1857">IF($J134&gt;0,IF(AND(IH$3&gt;=$N134,IH$3&lt;=$O134),$J134/($O134-$N134+1),0),0)</f>
        <v>0</v>
      </c>
      <c r="II134" s="21"/>
      <c r="IJ134" s="21">
        <f t="shared" ref="IJ134:IJ165" si="1858">IF($J134&gt;0,IF(AND(IJ$3&gt;=$N134,IJ$3&lt;=$O134),$J134/($O134-$N134+1),0),0)</f>
        <v>0</v>
      </c>
      <c r="IK134" s="21"/>
      <c r="IL134" s="21">
        <f t="shared" ref="IL134:IL165" si="1859">IF($J134&gt;0,IF(AND(IL$3&gt;=$N134,IL$3&lt;=$O134),$J134/($O134-$N134+1),0),0)</f>
        <v>0</v>
      </c>
      <c r="IM134" s="21"/>
      <c r="IN134" s="21">
        <f t="shared" ref="IN134:IN165" si="1860">IF($J134&gt;0,IF(AND(IN$3&gt;=$N134,IN$3&lt;=$O134),$J134/($O134-$N134+1),0),0)</f>
        <v>0</v>
      </c>
      <c r="IO134" s="21"/>
      <c r="IP134" s="21">
        <f t="shared" ref="IP134:IP165" si="1861">IF($J134&gt;0,IF(AND(IP$3&gt;=$N134,IP$3&lt;=$O134),$J134/($O134-$N134+1),0),0)</f>
        <v>0</v>
      </c>
      <c r="IQ134" s="21"/>
      <c r="IR134" s="21">
        <f t="shared" ref="IR134:IR165" si="1862">IF($J134&gt;0,IF(AND(IR$3&gt;=$N134,IR$3&lt;=$O134),$J134/($O134-$N134+1),0),0)</f>
        <v>0</v>
      </c>
      <c r="IS134" s="21"/>
      <c r="IT134" s="21">
        <f t="shared" ref="IT134:IT165" si="1863">IF($J134&gt;0,IF(AND(IT$3&gt;=$N134,IT$3&lt;=$O134),$J134/($O134-$N134+1),0),0)</f>
        <v>0</v>
      </c>
      <c r="IU134" s="21"/>
      <c r="IV134" s="21">
        <f t="shared" ref="IV134:IV165" si="1864">IF($J134&gt;0,IF(AND(IV$3&gt;=$N134,IV$3&lt;=$O134),$J134/($O134-$N134+1),0),0)</f>
        <v>0</v>
      </c>
      <c r="IW134" s="21"/>
      <c r="IX134" s="21">
        <f t="shared" ref="IX134:IX165" si="1865">IF($J134&gt;0,IF(AND(IX$3&gt;=$N134,IX$3&lt;=$O134),$J134/($O134-$N134+1),0),0)</f>
        <v>0</v>
      </c>
      <c r="IY134" s="21"/>
      <c r="IZ134" s="21">
        <f t="shared" ref="IZ134:IZ165" si="1866">IF($J134&gt;0,IF(AND(IZ$3&gt;=$N134,IZ$3&lt;=$O134),$J134/($O134-$N134+1),0),0)</f>
        <v>0</v>
      </c>
      <c r="JA134" s="21"/>
      <c r="JB134" s="21">
        <f t="shared" ref="JB134:JB165" si="1867">IF($J134&gt;0,IF(AND(JB$3&gt;=$N134,JB$3&lt;=$O134),$J134/($O134-$N134+1),0),0)</f>
        <v>0</v>
      </c>
      <c r="JC134" s="21"/>
      <c r="JD134" s="21">
        <f t="shared" ref="JD134:JD165" si="1868">IF($J134&gt;0,IF(AND(JD$3&gt;=$N134,JD$3&lt;=$O134),$J134/($O134-$N134+1),0),0)</f>
        <v>0</v>
      </c>
      <c r="JE134" s="21"/>
      <c r="JF134" s="21">
        <f t="shared" ref="JF134:JF165" si="1869">IF($J134&gt;0,IF(AND(JF$3&gt;=$N134,JF$3&lt;=$O134),$J134/($O134-$N134+1),0),0)</f>
        <v>0</v>
      </c>
      <c r="JG134" s="21"/>
      <c r="JH134" s="21">
        <f t="shared" ref="JH134:JH165" si="1870">IF($J134&gt;0,IF(AND(JH$3&gt;=$N134,JH$3&lt;=$O134),$J134/($O134-$N134+1),0),0)</f>
        <v>0</v>
      </c>
      <c r="JI134" s="21"/>
      <c r="JJ134" s="21">
        <f t="shared" ref="JJ134:JJ165" si="1871">IF($J134&gt;0,IF(AND(JJ$3&gt;=$N134,JJ$3&lt;=$O134),$J134/($O134-$N134+1),0),0)</f>
        <v>0</v>
      </c>
      <c r="JK134" s="21"/>
      <c r="JL134" s="21">
        <f t="shared" ref="JL134:JL165" si="1872">IF($J134&gt;0,IF(AND(JL$3&gt;=$N134,JL$3&lt;=$O134),$J134/($O134-$N134+1),0),0)</f>
        <v>0</v>
      </c>
      <c r="JM134" s="21"/>
      <c r="JN134" s="21">
        <f t="shared" ref="JN134:JN165" si="1873">IF($J134&gt;0,IF(AND(JN$3&gt;=$N134,JN$3&lt;=$O134),$J134/($O134-$N134+1),0),0)</f>
        <v>0</v>
      </c>
      <c r="JO134" s="21"/>
      <c r="JP134" s="21">
        <f t="shared" ref="JP134:JP165" si="1874">IF($J134&gt;0,IF(AND(JP$3&gt;=$N134,JP$3&lt;=$O134),$J134/($O134-$N134+1),0),0)</f>
        <v>0</v>
      </c>
      <c r="JQ134" s="21"/>
      <c r="JR134" s="21">
        <f t="shared" ref="JR134:JR165" si="1875">IF($J134&gt;0,IF(AND(JR$3&gt;=$N134,JR$3&lt;=$O134),$J134/($O134-$N134+1),0),0)</f>
        <v>0</v>
      </c>
      <c r="JS134" s="21"/>
      <c r="JT134" s="21">
        <f t="shared" ref="JT134:JT165" si="1876">IF($J134&gt;0,IF(AND(JT$3&gt;=$N134,JT$3&lt;=$O134),$J134/($O134-$N134+1),0),0)</f>
        <v>0</v>
      </c>
      <c r="JU134" s="21"/>
      <c r="JV134" s="21">
        <f t="shared" ref="JV134:JV165" si="1877">IF($J134&gt;0,IF(AND(JV$3&gt;=$N134,JV$3&lt;=$O134),$J134/($O134-$N134+1),0),0)</f>
        <v>0</v>
      </c>
      <c r="JW134" s="21"/>
      <c r="JX134" s="21">
        <f t="shared" ref="JX134:JX165" si="1878">IF($J134&gt;0,IF(AND(JX$3&gt;=$N134,JX$3&lt;=$O134),$J134/($O134-$N134+1),0),0)</f>
        <v>0</v>
      </c>
      <c r="JY134" s="21"/>
      <c r="JZ134" s="21">
        <f t="shared" ref="JZ134:JZ165" si="1879">IF($J134&gt;0,IF(AND(JZ$3&gt;=$N134,JZ$3&lt;=$O134),$J134/($O134-$N134+1),0),0)</f>
        <v>0</v>
      </c>
      <c r="KA134" s="21"/>
      <c r="KB134" s="21">
        <f t="shared" ref="KB134:KB165" si="1880">IF($J134&gt;0,IF(AND(KB$3&gt;=$N134,KB$3&lt;=$O134),$J134/($O134-$N134+1),0),0)</f>
        <v>0</v>
      </c>
      <c r="KC134" s="21"/>
      <c r="KD134" s="21">
        <f t="shared" ref="KD134:KD165" si="1881">IF($J134&gt;0,IF(AND(KD$3&gt;=$N134,KD$3&lt;=$O134),$J134/($O134-$N134+1),0),0)</f>
        <v>0</v>
      </c>
      <c r="KE134" s="21"/>
      <c r="KF134" s="21">
        <f t="shared" ref="KF134:KF165" si="1882">IF($J134&gt;0,IF(AND(KF$3&gt;=$N134,KF$3&lt;=$O134),$J134/($O134-$N134+1),0),0)</f>
        <v>0</v>
      </c>
      <c r="KG134" s="21"/>
      <c r="KH134" s="21">
        <f t="shared" ref="KH134:KH165" si="1883">IF($J134&gt;0,IF(AND(KH$3&gt;=$N134,KH$3&lt;=$O134),$J134/($O134-$N134+1),0),0)</f>
        <v>0</v>
      </c>
      <c r="KI134" s="21"/>
      <c r="KJ134" s="21">
        <f t="shared" ref="KJ134:KJ165" si="1884">IF($J134&gt;0,IF(AND(KJ$3&gt;=$N134,KJ$3&lt;=$O134),$J134/($O134-$N134+1),0),0)</f>
        <v>0</v>
      </c>
      <c r="KK134" s="21"/>
      <c r="KL134" s="21">
        <f t="shared" ref="KL134:KL165" si="1885">IF($J134&gt;0,IF(AND(KL$3&gt;=$N134,KL$3&lt;=$O134),$J134/($O134-$N134+1),0),0)</f>
        <v>0</v>
      </c>
      <c r="KM134" s="21"/>
      <c r="KN134" s="21">
        <f t="shared" ref="KN134:KN165" si="1886">IF($J134&gt;0,IF(AND(KN$3&gt;=$N134,KN$3&lt;=$O134),$J134/($O134-$N134+1),0),0)</f>
        <v>0</v>
      </c>
      <c r="KO134" s="21"/>
      <c r="KP134" s="21">
        <f t="shared" ref="KP134:KP165" si="1887">IF($J134&gt;0,IF(AND(KP$3&gt;=$N134,KP$3&lt;=$O134),$J134/($O134-$N134+1),0),0)</f>
        <v>0</v>
      </c>
      <c r="KQ134" s="21"/>
      <c r="KR134" s="21">
        <f t="shared" ref="KR134:KR165" si="1888">IF($J134&gt;0,IF(AND(KR$3&gt;=$N134,KR$3&lt;=$O134),$J134/($O134-$N134+1),0),0)</f>
        <v>0</v>
      </c>
      <c r="KS134" s="21"/>
      <c r="KT134" s="21">
        <f t="shared" ref="KT134:KT165" si="1889">IF($J134&gt;0,IF(AND(KT$3&gt;=$N134,KT$3&lt;=$O134),$J134/($O134-$N134+1),0),0)</f>
        <v>0</v>
      </c>
      <c r="KU134" s="21"/>
      <c r="KV134" s="21">
        <f t="shared" ref="KV134:KV165" si="1890">IF($J134&gt;0,IF(AND(KV$3&gt;=$N134,KV$3&lt;=$O134),$J134/($O134-$N134+1),0),0)</f>
        <v>0</v>
      </c>
      <c r="KW134" s="21"/>
      <c r="KX134" s="21">
        <f t="shared" ref="KX134:KX165" si="1891">IF($J134&gt;0,IF(AND(KX$3&gt;=$N134,KX$3&lt;=$O134),$J134/($O134-$N134+1),0),0)</f>
        <v>0</v>
      </c>
      <c r="KY134" s="21"/>
      <c r="KZ134" s="21">
        <f t="shared" ref="KZ134:KZ165" si="1892">IF($J134&gt;0,IF(AND(KZ$3&gt;=$N134,KZ$3&lt;=$O134),$J134/($O134-$N134+1),0),0)</f>
        <v>0</v>
      </c>
      <c r="LA134" s="21"/>
      <c r="LB134" s="21">
        <f t="shared" ref="LB134:LB165" si="1893">IF($J134&gt;0,IF(AND(LB$3&gt;=$N134,LB$3&lt;=$O134),$J134/($O134-$N134+1),0),0)</f>
        <v>0</v>
      </c>
      <c r="LC134" s="21"/>
      <c r="LD134" s="21">
        <f t="shared" ref="LD134:LD165" si="1894">IF($J134&gt;0,IF(AND(LD$3&gt;=$N134,LD$3&lt;=$O134),$J134/($O134-$N134+1),0),0)</f>
        <v>0</v>
      </c>
      <c r="LE134" s="21"/>
      <c r="LF134" s="21">
        <f t="shared" ref="LF134:LF165" si="1895">IF($J134&gt;0,IF(AND(LF$3&gt;=$N134,LF$3&lt;=$O134),$J134/($O134-$N134+1),0),0)</f>
        <v>0</v>
      </c>
      <c r="LG134" s="21"/>
      <c r="LH134" s="21">
        <f t="shared" ref="LH134:LH165" si="1896">IF($J134&gt;0,IF(AND(LH$3&gt;=$N134,LH$3&lt;=$O134),$J134/($O134-$N134+1),0),0)</f>
        <v>0</v>
      </c>
      <c r="LI134" s="21"/>
      <c r="LJ134" s="21">
        <f t="shared" ref="LJ134:LJ165" si="1897">IF($J134&gt;0,IF(AND(LJ$3&gt;=$N134,LJ$3&lt;=$O134),$J134/($O134-$N134+1),0),0)</f>
        <v>0</v>
      </c>
      <c r="LK134" s="21"/>
      <c r="LL134" s="21">
        <f t="shared" ref="LL134:LL165" si="1898">IF($J134&gt;0,IF(AND(LL$3&gt;=$N134,LL$3&lt;=$O134),$J134/($O134-$N134+1),0),0)</f>
        <v>0</v>
      </c>
      <c r="LM134" s="21"/>
      <c r="LN134" s="21">
        <f t="shared" ref="LN134:LN165" si="1899">IF($J134&gt;0,IF(AND(LN$3&gt;=$N134,LN$3&lt;=$O134),$J134/($O134-$N134+1),0),0)</f>
        <v>0</v>
      </c>
      <c r="LO134" s="21"/>
      <c r="LP134" s="21">
        <f t="shared" ref="LP134:LP165" si="1900">IF($J134&gt;0,IF(AND(LP$3&gt;=$N134,LP$3&lt;=$O134),$J134/($O134-$N134+1),0),0)</f>
        <v>0</v>
      </c>
      <c r="LQ134" s="21"/>
      <c r="LR134" s="21">
        <f t="shared" ref="LR134:LR165" si="1901">IF($J134&gt;0,IF(AND(LR$3&gt;=$N134,LR$3&lt;=$O134),$J134/($O134-$N134+1),0),0)</f>
        <v>0</v>
      </c>
      <c r="LS134" s="21"/>
      <c r="LT134" s="21">
        <f t="shared" ref="LT134:LT165" si="1902">IF($J134&gt;0,IF(AND(LT$3&gt;=$N134,LT$3&lt;=$O134),$J134/($O134-$N134+1),0),0)</f>
        <v>0</v>
      </c>
      <c r="LU134" s="21"/>
      <c r="LV134" s="21">
        <f t="shared" ref="LV134:LV165" si="1903">IF($J134&gt;0,IF(AND(LV$3&gt;=$N134,LV$3&lt;=$O134),$J134/($O134-$N134+1),0),0)</f>
        <v>0</v>
      </c>
      <c r="LW134" s="21"/>
      <c r="LX134" s="21">
        <f t="shared" ref="LX134:LX165" si="1904">IF($J134&gt;0,IF(AND(LX$3&gt;=$N134,LX$3&lt;=$O134),$J134/($O134-$N134+1),0),0)</f>
        <v>0</v>
      </c>
      <c r="LY134" s="21"/>
      <c r="LZ134" s="21">
        <f t="shared" ref="LZ134:LZ165" si="1905">IF($J134&gt;0,IF(AND(LZ$3&gt;=$N134,LZ$3&lt;=$O134),$J134/($O134-$N134+1),0),0)</f>
        <v>0</v>
      </c>
      <c r="MA134" s="21"/>
      <c r="MB134" s="21">
        <f t="shared" ref="MB134:MB165" si="1906">IF($J134&gt;0,IF(AND(MB$3&gt;=$N134,MB$3&lt;=$O134),$J134/($O134-$N134+1),0),0)</f>
        <v>0</v>
      </c>
      <c r="MC134" s="21"/>
      <c r="MD134" s="21">
        <f t="shared" ref="MD134:MD165" si="1907">IF($J134&gt;0,IF(AND(MD$3&gt;=$N134,MD$3&lt;=$O134),$J134/($O134-$N134+1),0),0)</f>
        <v>0</v>
      </c>
      <c r="ME134" s="21"/>
      <c r="MF134" s="21">
        <f t="shared" ref="MF134:MF165" si="1908">IF($J134&gt;0,IF(AND(MF$3&gt;=$N134,MF$3&lt;=$O134),$J134/($O134-$N134+1),0),0)</f>
        <v>0</v>
      </c>
      <c r="MG134" s="21"/>
      <c r="MH134" s="21">
        <f t="shared" ref="MH134:MH165" si="1909">IF($J134&gt;0,IF(AND(MH$3&gt;=$N134,MH$3&lt;=$O134),$J134/($O134-$N134+1),0),0)</f>
        <v>0</v>
      </c>
      <c r="MI134" s="21"/>
      <c r="MJ134" s="21">
        <f t="shared" ref="MJ134:MJ165" si="1910">IF($J134&gt;0,IF(AND(MJ$3&gt;=$N134,MJ$3&lt;=$O134),$J134/($O134-$N134+1),0),0)</f>
        <v>0</v>
      </c>
      <c r="MK134" s="21">
        <v>12</v>
      </c>
      <c r="ML134" s="21">
        <f t="shared" ref="ML134:ML165" si="1911">IF($J134&gt;0,IF(AND(ML$3&gt;=$N134,ML$3&lt;=$O134),$J134/($O134-$N134+1),0),0)</f>
        <v>0</v>
      </c>
      <c r="MM134" s="21">
        <v>39</v>
      </c>
      <c r="MN134" s="21">
        <f t="shared" ref="MN134:MN165" si="1912">IF($J134&gt;0,IF(AND(MN$3&gt;=$N134,MN$3&lt;=$O134),$J134/($O134-$N134+1),0),0)</f>
        <v>0</v>
      </c>
      <c r="MO134" s="21">
        <v>36</v>
      </c>
      <c r="MP134" s="21">
        <f t="shared" ref="MP134:MP165" si="1913">IF($J134&gt;0,IF(AND(MP$3&gt;=$N134,MP$3&lt;=$O134),$J134/($O134-$N134+1),0),0)</f>
        <v>0</v>
      </c>
      <c r="MQ134" s="21">
        <v>30</v>
      </c>
      <c r="MR134" s="21">
        <f t="shared" ref="MR134:MR165" si="1914">IF($J134&gt;0,IF(AND(MR$3&gt;=$N134,MR$3&lt;=$O134),$J134/($O134-$N134+1),0),0)</f>
        <v>0</v>
      </c>
      <c r="MS134" s="21">
        <v>23</v>
      </c>
      <c r="MT134" s="21">
        <f t="shared" ref="MT134:MT165" si="1915">IF($J134&gt;0,IF(AND(MT$3&gt;=$N134,MT$3&lt;=$O134),$J134/($O134-$N134+1),0),0)</f>
        <v>0</v>
      </c>
      <c r="MU134" s="21">
        <v>35</v>
      </c>
      <c r="MV134" s="21">
        <f t="shared" ref="MV134:MV165" si="1916">IF($J134&gt;0,IF(AND(MV$3&gt;=$N134,MV$3&lt;=$O134),$J134/($O134-$N134+1),0),0)</f>
        <v>0</v>
      </c>
      <c r="MW134" s="21"/>
      <c r="MX134" s="21">
        <f t="shared" ref="MX134:MX165" si="1917">IF($J134&gt;0,IF(AND(MX$3&gt;=$N134,MX$3&lt;=$O134),$J134/($O134-$N134+1),0),0)</f>
        <v>25.3</v>
      </c>
      <c r="MY134" s="21">
        <v>25</v>
      </c>
      <c r="MZ134" s="21">
        <f t="shared" ref="MZ134:MZ165" si="1918">IF($J134&gt;0,IF(AND(MZ$3&gt;=$N134,MZ$3&lt;=$O134),$J134/($O134-$N134+1),0),0)</f>
        <v>25.3</v>
      </c>
      <c r="NA134" s="21">
        <v>12</v>
      </c>
      <c r="NB134" s="21">
        <f t="shared" ref="NB134:NB165" si="1919">IF($J134&gt;0,IF(AND(NB$3&gt;=$N134,NB$3&lt;=$O134),$J134/($O134-$N134+1),0),0)</f>
        <v>25.3</v>
      </c>
      <c r="NC134" s="21">
        <v>13</v>
      </c>
      <c r="ND134" s="21">
        <f t="shared" ref="ND134:ND165" si="1920">IF($J134&gt;0,IF(AND(ND$3&gt;=$N134,ND$3&lt;=$O134),$J134/($O134-$N134+1),0),0)</f>
        <v>25.3</v>
      </c>
      <c r="NE134" s="21">
        <v>18</v>
      </c>
      <c r="NF134" s="21">
        <f t="shared" ref="NF134:NF165" si="1921">IF($J134&gt;0,IF(AND(NF$3&gt;=$N134,NF$3&lt;=$O134),$J134/($O134-$N134+1),0),0)</f>
        <v>25.3</v>
      </c>
      <c r="NG134" s="21">
        <v>10</v>
      </c>
      <c r="NH134" s="21">
        <f t="shared" ref="NH134:NH165" si="1922">IF($J134&gt;0,IF(AND(NH$3&gt;=$N134,NH$3&lt;=$O134),$J134/($O134-$N134+1),0),0)</f>
        <v>25.3</v>
      </c>
      <c r="NI134" s="21"/>
      <c r="NJ134" s="21">
        <f t="shared" ref="NJ134:NJ165" si="1923">IF($J134&gt;0,IF(AND(NJ$3&gt;=$N134,NJ$3&lt;=$O134),$J134/($O134-$N134+1),0),0)</f>
        <v>25.3</v>
      </c>
      <c r="NK134" s="21"/>
      <c r="NL134" s="21">
        <f t="shared" ref="NL134:NL165" si="1924">IF($J134&gt;0,IF(AND(NL$3&gt;=$N134,NL$3&lt;=$O134),$J134/($O134-$N134+1),0),0)</f>
        <v>25.3</v>
      </c>
      <c r="NM134" s="21"/>
      <c r="NN134" s="21">
        <f t="shared" ref="NN134:NN165" si="1925">IF($J134&gt;0,IF(AND(NN$3&gt;=$N134,NN$3&lt;=$O134),$J134/($O134-$N134+1),0),0)</f>
        <v>25.3</v>
      </c>
      <c r="NO134" s="21"/>
      <c r="NP134" s="21">
        <f t="shared" ref="NP134:NP165" si="1926">IF($J134&gt;0,IF(AND(NP$3&gt;=$N134,NP$3&lt;=$O134),$J134/($O134-$N134+1),0),0)</f>
        <v>25.3</v>
      </c>
      <c r="NQ134" s="21"/>
      <c r="NR134" s="21">
        <f t="shared" ref="NR134:NR165" si="1927">IF($J134&gt;0,IF(AND(NR$3&gt;=$N134,NR$3&lt;=$O134),$J134/($O134-$N134+1),0),0)</f>
        <v>0</v>
      </c>
      <c r="NS134" s="21"/>
      <c r="NT134" s="21">
        <f t="shared" ref="NT134:NT165" si="1928">IF($J134&gt;0,IF(AND(NT$3&gt;=$N134,NT$3&lt;=$O134),$J134/($O134-$N134+1),0),0)</f>
        <v>0</v>
      </c>
      <c r="NU134" s="21"/>
      <c r="NV134" s="21">
        <f t="shared" ref="NV134:NV165" si="1929">IF($J134&gt;0,IF(AND(NV$3&gt;=$N134,NV$3&lt;=$O134),$J134/($O134-$N134+1),0),0)</f>
        <v>0</v>
      </c>
      <c r="NW134" s="21"/>
      <c r="NX134" s="21">
        <f t="shared" ref="NX134:NX165" si="1930">IF($J134&gt;0,IF(AND(NX$3&gt;=$N134,NX$3&lt;=$O134),$J134/($O134-$N134+1),0),0)</f>
        <v>0</v>
      </c>
      <c r="NY134" s="21"/>
      <c r="NZ134" s="21">
        <f t="shared" ref="NZ134:NZ165" si="1931">IF($J134&gt;0,IF(AND(NZ$3&gt;=$N134,NZ$3&lt;=$O134),$J134/($O134-$N134+1),0),0)</f>
        <v>0</v>
      </c>
      <c r="OA134" s="21"/>
      <c r="OB134" s="21">
        <f t="shared" ref="OB134:OB165" si="1932">IF($J134&gt;0,IF(AND(OB$3&gt;=$N134,OB$3&lt;=$O134),$J134/($O134-$N134+1),0),0)</f>
        <v>0</v>
      </c>
      <c r="OC134" s="21"/>
      <c r="OD134" s="21">
        <f t="shared" ref="OD134:OD165" si="1933">IF($J134&gt;0,IF(AND(OD$3&gt;=$N134,OD$3&lt;=$O134),$J134/($O134-$N134+1),0),0)</f>
        <v>0</v>
      </c>
      <c r="OE134" s="21"/>
      <c r="OF134" s="21">
        <f t="shared" ref="OF134:OF165" si="1934">IF($J134&gt;0,IF(AND(OF$3&gt;=$N134,OF$3&lt;=$O134),$J134/($O134-$N134+1),0),0)</f>
        <v>0</v>
      </c>
      <c r="OG134" s="21"/>
      <c r="OH134" s="21">
        <f t="shared" ref="OH134:OH165" si="1935">IF($J134&gt;0,IF(AND(OH$3&gt;=$N134,OH$3&lt;=$O134),$J134/($O134-$N134+1),0),0)</f>
        <v>0</v>
      </c>
      <c r="OI134" s="21"/>
      <c r="OJ134" s="21">
        <f t="shared" ref="OJ134:OJ165" si="1936">IF($J134&gt;0,IF(AND(OJ$3&gt;=$N134,OJ$3&lt;=$O134),$J134/($O134-$N134+1),0),0)</f>
        <v>0</v>
      </c>
      <c r="OK134" s="21"/>
      <c r="OL134" s="21">
        <f t="shared" ref="OL134:OL165" si="1937">IF($J134&gt;0,IF(AND(OL$3&gt;=$N134,OL$3&lt;=$O134),$J134/($O134-$N134+1),0),0)</f>
        <v>0</v>
      </c>
      <c r="OM134" s="21"/>
      <c r="ON134" s="21">
        <f t="shared" ref="ON134:VR165" si="1938">IF($J134&gt;0,IF(AND(ON$3&gt;=$N134,ON$3&lt;=$O134),$J134/($O134-$N134+1),0),0)</f>
        <v>0</v>
      </c>
      <c r="OO134" s="21"/>
      <c r="OP134" s="21">
        <f t="shared" si="1938"/>
        <v>0</v>
      </c>
      <c r="OQ134" s="21"/>
      <c r="OR134" s="21">
        <f t="shared" si="1938"/>
        <v>0</v>
      </c>
      <c r="OS134" s="21"/>
      <c r="OT134" s="21">
        <f t="shared" si="1938"/>
        <v>0</v>
      </c>
      <c r="OU134" s="21"/>
      <c r="OV134" s="21">
        <f t="shared" si="1938"/>
        <v>0</v>
      </c>
      <c r="OW134" s="21"/>
      <c r="OX134" s="21">
        <f t="shared" si="1938"/>
        <v>0</v>
      </c>
      <c r="OY134" s="21"/>
      <c r="OZ134" s="21">
        <f t="shared" si="1938"/>
        <v>0</v>
      </c>
      <c r="PA134" s="21"/>
      <c r="PB134" s="21">
        <f t="shared" ref="PB134:PL165" si="1939">IF($J134&gt;0,IF(AND(PB$3&gt;=$N134,PB$3&lt;=$O134),$J134/($O134-$N134+1),0),0)</f>
        <v>0</v>
      </c>
      <c r="PC134" s="21"/>
      <c r="PD134" s="21">
        <f t="shared" si="1939"/>
        <v>0</v>
      </c>
      <c r="PE134" s="21"/>
      <c r="PF134" s="21">
        <f t="shared" si="1939"/>
        <v>0</v>
      </c>
      <c r="PG134" s="21"/>
      <c r="PH134" s="21">
        <f t="shared" si="1939"/>
        <v>0</v>
      </c>
      <c r="PI134" s="21"/>
      <c r="PJ134" s="21">
        <f t="shared" si="1939"/>
        <v>0</v>
      </c>
      <c r="PK134" s="21"/>
      <c r="PL134" s="21">
        <f t="shared" si="1939"/>
        <v>0</v>
      </c>
      <c r="PM134" s="21"/>
      <c r="PN134" s="21">
        <f t="shared" ref="PN134:PX165" si="1940">IF($J134&gt;0,IF(AND(PN$3&gt;=$N134,PN$3&lt;=$O134),$J134/($O134-$N134+1),0),0)</f>
        <v>0</v>
      </c>
      <c r="PO134" s="21"/>
      <c r="PP134" s="21">
        <f t="shared" si="1940"/>
        <v>0</v>
      </c>
      <c r="PQ134" s="21"/>
      <c r="PR134" s="21">
        <f t="shared" si="1940"/>
        <v>0</v>
      </c>
      <c r="PS134" s="21"/>
      <c r="PT134" s="21">
        <f t="shared" si="1940"/>
        <v>0</v>
      </c>
      <c r="PU134" s="21"/>
      <c r="PV134" s="21">
        <f t="shared" si="1940"/>
        <v>0</v>
      </c>
      <c r="PW134" s="21"/>
      <c r="PX134" s="21">
        <f t="shared" si="1940"/>
        <v>0</v>
      </c>
      <c r="PY134" s="21"/>
      <c r="PZ134" s="21">
        <f t="shared" ref="PZ134:QJ165" si="1941">IF($J134&gt;0,IF(AND(PZ$3&gt;=$N134,PZ$3&lt;=$O134),$J134/($O134-$N134+1),0),0)</f>
        <v>0</v>
      </c>
      <c r="QA134" s="21"/>
      <c r="QB134" s="21">
        <f t="shared" si="1941"/>
        <v>0</v>
      </c>
      <c r="QC134" s="21"/>
      <c r="QD134" s="21">
        <f t="shared" si="1941"/>
        <v>0</v>
      </c>
      <c r="QE134" s="21"/>
      <c r="QF134" s="21">
        <f t="shared" si="1941"/>
        <v>0</v>
      </c>
      <c r="QG134" s="21"/>
      <c r="QH134" s="21">
        <f t="shared" si="1941"/>
        <v>0</v>
      </c>
      <c r="QI134" s="21"/>
      <c r="QJ134" s="21">
        <f t="shared" si="1941"/>
        <v>0</v>
      </c>
      <c r="QK134" s="21"/>
      <c r="QL134" s="21">
        <f t="shared" ref="QL134:QV165" si="1942">IF($J134&gt;0,IF(AND(QL$3&gt;=$N134,QL$3&lt;=$O134),$J134/($O134-$N134+1),0),0)</f>
        <v>0</v>
      </c>
      <c r="QM134" s="21"/>
      <c r="QN134" s="21">
        <f t="shared" si="1942"/>
        <v>0</v>
      </c>
      <c r="QO134" s="21"/>
      <c r="QP134" s="21">
        <f t="shared" si="1942"/>
        <v>0</v>
      </c>
      <c r="QQ134" s="21"/>
      <c r="QR134" s="21">
        <f t="shared" si="1942"/>
        <v>0</v>
      </c>
      <c r="QS134" s="21"/>
      <c r="QT134" s="21">
        <f t="shared" si="1942"/>
        <v>0</v>
      </c>
      <c r="QU134" s="21"/>
      <c r="QV134" s="21">
        <f t="shared" si="1942"/>
        <v>0</v>
      </c>
      <c r="QW134" s="21"/>
      <c r="QX134" s="21">
        <f t="shared" ref="QX134:RH165" si="1943">IF($J134&gt;0,IF(AND(QX$3&gt;=$N134,QX$3&lt;=$O134),$J134/($O134-$N134+1),0),0)</f>
        <v>0</v>
      </c>
      <c r="QY134" s="21"/>
      <c r="QZ134" s="21">
        <f t="shared" si="1943"/>
        <v>0</v>
      </c>
      <c r="RA134" s="21"/>
      <c r="RB134" s="21">
        <f t="shared" si="1943"/>
        <v>0</v>
      </c>
      <c r="RC134" s="21"/>
      <c r="RD134" s="21">
        <f t="shared" si="1943"/>
        <v>0</v>
      </c>
      <c r="RE134" s="21"/>
      <c r="RF134" s="21">
        <f t="shared" si="1943"/>
        <v>0</v>
      </c>
      <c r="RG134" s="21"/>
      <c r="RH134" s="21">
        <f t="shared" si="1943"/>
        <v>0</v>
      </c>
      <c r="RI134" s="21"/>
      <c r="RJ134" s="21">
        <f t="shared" ref="RJ134:RJ199" si="1944">IF($J134&gt;0,IF(AND(RJ$3&gt;=$N134,RJ$3&lt;=$O134),$J134/($O134-$N134+1),0),0)</f>
        <v>0</v>
      </c>
      <c r="RK134" s="21"/>
      <c r="RL134" s="21">
        <f t="shared" ref="RL134:RL199" si="1945">IF($J134&gt;0,IF(AND(RL$3&gt;=$N134,RL$3&lt;=$O134),$J134/($O134-$N134+1),0),0)</f>
        <v>0</v>
      </c>
      <c r="RM134" s="21"/>
      <c r="RN134" s="21">
        <f t="shared" ref="RN134:RN199" si="1946">IF($J134&gt;0,IF(AND(RN$3&gt;=$N134,RN$3&lt;=$O134),$J134/($O134-$N134+1),0),0)</f>
        <v>0</v>
      </c>
      <c r="RO134" s="21"/>
      <c r="RP134" s="21">
        <f t="shared" ref="RP134:RP199" si="1947">IF($J134&gt;0,IF(AND(RP$3&gt;=$N134,RP$3&lt;=$O134),$J134/($O134-$N134+1),0),0)</f>
        <v>0</v>
      </c>
      <c r="RQ134" s="21"/>
      <c r="RR134" s="21">
        <f t="shared" ref="RR134:RR199" si="1948">IF($J134&gt;0,IF(AND(RR$3&gt;=$N134,RR$3&lt;=$O134),$J134/($O134-$N134+1),0),0)</f>
        <v>0</v>
      </c>
      <c r="RS134" s="21"/>
      <c r="RT134" s="21">
        <f t="shared" ref="RT134:RT199" si="1949">IF($J134&gt;0,IF(AND(RT$3&gt;=$N134,RT$3&lt;=$O134),$J134/($O134-$N134+1),0),0)</f>
        <v>0</v>
      </c>
      <c r="RU134" s="21"/>
      <c r="RV134" s="21">
        <f t="shared" ref="RV134:RV199" si="1950">IF($J134&gt;0,IF(AND(RV$3&gt;=$N134,RV$3&lt;=$O134),$J134/($O134-$N134+1),0),0)</f>
        <v>0</v>
      </c>
      <c r="RW134" s="21"/>
      <c r="RX134" s="21">
        <f t="shared" ref="RX134:RX199" si="1951">IF($J134&gt;0,IF(AND(RX$3&gt;=$N134,RX$3&lt;=$O134),$J134/($O134-$N134+1),0),0)</f>
        <v>0</v>
      </c>
      <c r="RY134" s="21"/>
      <c r="RZ134" s="21">
        <f t="shared" ref="RZ134:RZ199" si="1952">IF($J134&gt;0,IF(AND(RZ$3&gt;=$N134,RZ$3&lt;=$O134),$J134/($O134-$N134+1),0),0)</f>
        <v>0</v>
      </c>
      <c r="SA134" s="21"/>
      <c r="SB134" s="21">
        <f t="shared" ref="SB134:SB199" si="1953">IF($J134&gt;0,IF(AND(SB$3&gt;=$N134,SB$3&lt;=$O134),$J134/($O134-$N134+1),0),0)</f>
        <v>0</v>
      </c>
      <c r="SC134" s="21"/>
      <c r="SD134" s="21">
        <f t="shared" ref="SD134:SD199" si="1954">IF($J134&gt;0,IF(AND(SD$3&gt;=$N134,SD$3&lt;=$O134),$J134/($O134-$N134+1),0),0)</f>
        <v>0</v>
      </c>
      <c r="SE134" s="21"/>
      <c r="SF134" s="21">
        <f t="shared" ref="SF134:SF199" si="1955">IF($J134&gt;0,IF(AND(SF$3&gt;=$N134,SF$3&lt;=$O134),$J134/($O134-$N134+1),0),0)</f>
        <v>0</v>
      </c>
      <c r="SG134" s="21"/>
      <c r="SH134" s="21">
        <f t="shared" ref="SH134:SH199" si="1956">IF($J134&gt;0,IF(AND(SH$3&gt;=$N134,SH$3&lt;=$O134),$J134/($O134-$N134+1),0),0)</f>
        <v>0</v>
      </c>
      <c r="SI134" s="21"/>
      <c r="SJ134" s="21">
        <f t="shared" ref="SJ134:SJ199" si="1957">IF($J134&gt;0,IF(AND(SJ$3&gt;=$N134,SJ$3&lt;=$O134),$J134/($O134-$N134+1),0),0)</f>
        <v>0</v>
      </c>
      <c r="SK134" s="21"/>
      <c r="SL134" s="21">
        <f t="shared" ref="SL134:SL199" si="1958">IF($J134&gt;0,IF(AND(SL$3&gt;=$N134,SL$3&lt;=$O134),$J134/($O134-$N134+1),0),0)</f>
        <v>0</v>
      </c>
      <c r="SM134" s="21"/>
      <c r="SN134" s="21">
        <f t="shared" ref="SN134:SN165" si="1959">IF($J134&gt;0,IF(AND(SN$3&gt;=$N134,SN$3&lt;=$O134),$J134/($O134-$N134+1),0),0)</f>
        <v>0</v>
      </c>
      <c r="SO134" s="21"/>
      <c r="SP134" s="21">
        <f t="shared" ref="SP134:SP199" si="1960">IF($J134&gt;0,IF(AND(SP$3&gt;=$N134,SP$3&lt;=$O134),$J134/($O134-$N134+1),0),0)</f>
        <v>0</v>
      </c>
      <c r="SQ134" s="21"/>
      <c r="SR134" s="21">
        <f t="shared" ref="SR134:SR199" si="1961">IF($J134&gt;0,IF(AND(SR$3&gt;=$N134,SR$3&lt;=$O134),$J134/($O134-$N134+1),0),0)</f>
        <v>0</v>
      </c>
      <c r="SS134" s="21"/>
      <c r="ST134" s="21">
        <f t="shared" ref="ST134:ST199" si="1962">IF($J134&gt;0,IF(AND(ST$3&gt;=$N134,ST$3&lt;=$O134),$J134/($O134-$N134+1),0),0)</f>
        <v>0</v>
      </c>
      <c r="SU134" s="21"/>
      <c r="SV134" s="21">
        <f t="shared" ref="SV134:SV199" si="1963">IF($J134&gt;0,IF(AND(SV$3&gt;=$N134,SV$3&lt;=$O134),$J134/($O134-$N134+1),0),0)</f>
        <v>0</v>
      </c>
      <c r="SW134" s="21"/>
      <c r="SX134" s="21">
        <f t="shared" ref="SX134:SX199" si="1964">IF($J134&gt;0,IF(AND(SX$3&gt;=$N134,SX$3&lt;=$O134),$J134/($O134-$N134+1),0),0)</f>
        <v>0</v>
      </c>
      <c r="SY134" s="21"/>
      <c r="SZ134" s="21">
        <f t="shared" ref="SZ134:SZ199" si="1965">IF($J134&gt;0,IF(AND(SZ$3&gt;=$N134,SZ$3&lt;=$O134),$J134/($O134-$N134+1),0),0)</f>
        <v>0</v>
      </c>
      <c r="TA134" s="21"/>
      <c r="TB134" s="21">
        <f t="shared" ref="TB134:TB199" si="1966">IF($J134&gt;0,IF(AND(TB$3&gt;=$N134,TB$3&lt;=$O134),$J134/($O134-$N134+1),0),0)</f>
        <v>0</v>
      </c>
      <c r="TC134" s="21"/>
      <c r="TD134" s="21">
        <f t="shared" ref="TD134:TD165" si="1967">IF($J134&gt;0,IF(AND(TD$3&gt;=$N134,TD$3&lt;=$O134),$J134/($O134-$N134+1),0),0)</f>
        <v>0</v>
      </c>
      <c r="TE134" s="21"/>
      <c r="TF134" s="21">
        <f t="shared" ref="TF134:TF199" si="1968">IF($J134&gt;0,IF(AND(TF$3&gt;=$N134,TF$3&lt;=$O134),$J134/($O134-$N134+1),0),0)</f>
        <v>0</v>
      </c>
      <c r="TG134" s="21"/>
      <c r="TH134" s="21">
        <f t="shared" ref="TH134:TH199" si="1969">IF($J134&gt;0,IF(AND(TH$3&gt;=$N134,TH$3&lt;=$O134),$J134/($O134-$N134+1),0),0)</f>
        <v>0</v>
      </c>
      <c r="TI134" s="21"/>
      <c r="TJ134" s="21">
        <f t="shared" ref="TJ134:TJ199" si="1970">IF($J134&gt;0,IF(AND(TJ$3&gt;=$N134,TJ$3&lt;=$O134),$J134/($O134-$N134+1),0),0)</f>
        <v>0</v>
      </c>
      <c r="TK134" s="21"/>
      <c r="TL134" s="21">
        <f t="shared" ref="TL134:TL165" si="1971">IF($J134&gt;0,IF(AND(TL$3&gt;=$N134,TL$3&lt;=$O134),$J134/($O134-$N134+1),0),0)</f>
        <v>0</v>
      </c>
      <c r="TM134" s="21"/>
      <c r="TN134" s="21">
        <f t="shared" ref="TN134:TN165" si="1972">IF($J134&gt;0,IF(AND(TN$3&gt;=$N134,TN$3&lt;=$O134),$J134/($O134-$N134+1),0),0)</f>
        <v>0</v>
      </c>
      <c r="TO134" s="21"/>
      <c r="TP134" s="21">
        <f t="shared" ref="TP134:TP165" si="1973">IF($J134&gt;0,IF(AND(TP$3&gt;=$N134,TP$3&lt;=$O134),$J134/($O134-$N134+1),0),0)</f>
        <v>0</v>
      </c>
      <c r="TQ134" s="21"/>
      <c r="TR134" s="21">
        <f t="shared" ref="TR134:TR165" si="1974">IF($J134&gt;0,IF(AND(TR$3&gt;=$N134,TR$3&lt;=$O134),$J134/($O134-$N134+1),0),0)</f>
        <v>0</v>
      </c>
      <c r="TS134" s="21"/>
      <c r="TT134" s="21">
        <f t="shared" ref="TT134:TT165" si="1975">IF($J134&gt;0,IF(AND(TT$3&gt;=$N134,TT$3&lt;=$O134),$J134/($O134-$N134+1),0),0)</f>
        <v>0</v>
      </c>
      <c r="TU134" s="21"/>
      <c r="TV134" s="21">
        <f t="shared" ref="TV134:TV165" si="1976">IF($J134&gt;0,IF(AND(TV$3&gt;=$N134,TV$3&lt;=$O134),$J134/($O134-$N134+1),0),0)</f>
        <v>0</v>
      </c>
      <c r="TW134" s="21"/>
      <c r="TX134" s="21">
        <f t="shared" ref="TX134:TX165" si="1977">IF($J134&gt;0,IF(AND(TX$3&gt;=$N134,TX$3&lt;=$O134),$J134/($O134-$N134+1),0),0)</f>
        <v>0</v>
      </c>
      <c r="TY134" s="21"/>
      <c r="TZ134" s="21">
        <f t="shared" ref="TZ134:TZ165" si="1978">IF($J134&gt;0,IF(AND(TZ$3&gt;=$N134,TZ$3&lt;=$O134),$J134/($O134-$N134+1),0),0)</f>
        <v>0</v>
      </c>
      <c r="UA134" s="21"/>
      <c r="UB134" s="21">
        <f t="shared" ref="UB134:UB165" si="1979">IF($J134&gt;0,IF(AND(UB$3&gt;=$N134,UB$3&lt;=$O134),$J134/($O134-$N134+1),0),0)</f>
        <v>0</v>
      </c>
      <c r="UC134" s="21"/>
      <c r="UD134" s="21">
        <f t="shared" ref="UD134:UD165" si="1980">IF($J134&gt;0,IF(AND(UD$3&gt;=$N134,UD$3&lt;=$O134),$J134/($O134-$N134+1),0),0)</f>
        <v>0</v>
      </c>
      <c r="UE134" s="21"/>
      <c r="UF134" s="21">
        <f t="shared" ref="UF134:UF165" si="1981">IF($J134&gt;0,IF(AND(UF$3&gt;=$N134,UF$3&lt;=$O134),$J134/($O134-$N134+1),0),0)</f>
        <v>0</v>
      </c>
      <c r="UG134" s="21"/>
      <c r="UH134" s="21">
        <f t="shared" ref="UH134:UH199" si="1982">IF($J134&gt;0,IF(AND(UH$3&gt;=$N134,UH$3&lt;=$O134),$J134/($O134-$N134+1),0),0)</f>
        <v>0</v>
      </c>
      <c r="UI134" s="21"/>
      <c r="UJ134" s="21">
        <f t="shared" ref="UJ134:UJ165" si="1983">IF($J134&gt;0,IF(AND(UJ$3&gt;=$N134,UJ$3&lt;=$O134),$J134/($O134-$N134+1),0),0)</f>
        <v>0</v>
      </c>
      <c r="UK134" s="21"/>
      <c r="UL134" s="21">
        <f t="shared" ref="UL134:UL165" si="1984">IF($J134&gt;0,IF(AND(UL$3&gt;=$N134,UL$3&lt;=$O134),$J134/($O134-$N134+1),0),0)</f>
        <v>0</v>
      </c>
      <c r="UM134" s="21"/>
      <c r="UN134" s="21">
        <f t="shared" ref="UN134:UN165" si="1985">IF($J134&gt;0,IF(AND(UN$3&gt;=$N134,UN$3&lt;=$O134),$J134/($O134-$N134+1),0),0)</f>
        <v>0</v>
      </c>
      <c r="UO134" s="21"/>
      <c r="UP134" s="21">
        <f t="shared" ref="UP134:UP165" si="1986">IF($J134&gt;0,IF(AND(UP$3&gt;=$N134,UP$3&lt;=$O134),$J134/($O134-$N134+1),0),0)</f>
        <v>0</v>
      </c>
      <c r="UQ134" s="21"/>
      <c r="UR134" s="21">
        <f t="shared" ref="UR134:UR165" si="1987">IF($J134&gt;0,IF(AND(UR$3&gt;=$N134,UR$3&lt;=$O134),$J134/($O134-$N134+1),0),0)</f>
        <v>0</v>
      </c>
      <c r="US134" s="21"/>
      <c r="UT134" s="21">
        <f t="shared" ref="UT134:UT165" si="1988">IF($J134&gt;0,IF(AND(UT$3&gt;=$N134,UT$3&lt;=$O134),$J134/($O134-$N134+1),0),0)</f>
        <v>0</v>
      </c>
      <c r="UU134" s="21"/>
      <c r="UV134" s="21">
        <f t="shared" ref="UV134:UV199" si="1989">IF($J134&gt;0,IF(AND(UV$3&gt;=$N134,UV$3&lt;=$O134),$J134/($O134-$N134+1),0),0)</f>
        <v>0</v>
      </c>
      <c r="UW134" s="21"/>
      <c r="UX134" s="21">
        <f t="shared" ref="UX134:UX165" si="1990">IF($J134&gt;0,IF(AND(UX$3&gt;=$N134,UX$3&lt;=$O134),$J134/($O134-$N134+1),0),0)</f>
        <v>0</v>
      </c>
      <c r="UY134" s="21"/>
      <c r="UZ134" s="21">
        <f t="shared" ref="UZ134:UZ199" si="1991">IF($J134&gt;0,IF(AND(UZ$3&gt;=$N134,UZ$3&lt;=$O134),$J134/($O134-$N134+1),0),0)</f>
        <v>0</v>
      </c>
      <c r="VA134" s="21"/>
      <c r="VB134" s="21">
        <f t="shared" ref="VB134:VB165" si="1992">IF($J134&gt;0,IF(AND(VB$3&gt;=$N134,VB$3&lt;=$O134),$J134/($O134-$N134+1),0),0)</f>
        <v>0</v>
      </c>
      <c r="VC134" s="21"/>
      <c r="VD134" s="21">
        <f t="shared" ref="VD134:VD165" si="1993">IF($J134&gt;0,IF(AND(VD$3&gt;=$N134,VD$3&lt;=$O134),$J134/($O134-$N134+1),0),0)</f>
        <v>0</v>
      </c>
      <c r="VE134" s="21"/>
      <c r="VF134" s="21">
        <f t="shared" ref="VF134:VF165" si="1994">IF($J134&gt;0,IF(AND(VF$3&gt;=$N134,VF$3&lt;=$O134),$J134/($O134-$N134+1),0),0)</f>
        <v>0</v>
      </c>
      <c r="VG134" s="21"/>
      <c r="VH134" s="21">
        <f t="shared" ref="VH134:VH165" si="1995">IF($J134&gt;0,IF(AND(VH$3&gt;=$N134,VH$3&lt;=$O134),$J134/($O134-$N134+1),0),0)</f>
        <v>0</v>
      </c>
      <c r="VI134" s="21"/>
      <c r="VJ134" s="21">
        <f t="shared" ref="VJ134:VJ165" si="1996">IF($J134&gt;0,IF(AND(VJ$3&gt;=$N134,VJ$3&lt;=$O134),$J134/($O134-$N134+1),0),0)</f>
        <v>0</v>
      </c>
      <c r="VK134" s="21"/>
      <c r="VL134" s="21">
        <f t="shared" ref="VL134:VL165" si="1997">IF($J134&gt;0,IF(AND(VL$3&gt;=$N134,VL$3&lt;=$O134),$J134/($O134-$N134+1),0),0)</f>
        <v>0</v>
      </c>
      <c r="VM134" s="21"/>
      <c r="VN134" s="21">
        <f t="shared" ref="VN134:VN165" si="1998">IF($J134&gt;0,IF(AND(VN$3&gt;=$N134,VN$3&lt;=$O134),$J134/($O134-$N134+1),0),0)</f>
        <v>0</v>
      </c>
      <c r="VO134" s="21"/>
      <c r="VP134" s="21">
        <f t="shared" ref="VP134:VP165" si="1999">IF($J134&gt;0,IF(AND(VP$3&gt;=$N134,VP$3&lt;=$O134),$J134/($O134-$N134+1),0),0)</f>
        <v>0</v>
      </c>
      <c r="VQ134" s="21"/>
      <c r="VR134" s="21">
        <f t="shared" si="1938"/>
        <v>0</v>
      </c>
      <c r="VS134" s="21"/>
      <c r="VT134" s="21">
        <f t="shared" ref="VT134:AIZ165" si="2000">IF($J134&gt;0,IF(AND(VT$3&gt;=$N134,VT$3&lt;=$O134),$J134/($O134-$N134+1),0),0)</f>
        <v>0</v>
      </c>
      <c r="VU134" s="21"/>
      <c r="VV134" s="21">
        <f t="shared" si="2000"/>
        <v>0</v>
      </c>
      <c r="VW134" s="21"/>
      <c r="VX134" s="21">
        <f t="shared" ref="VX134:WL165" si="2001">IF($J134&gt;0,IF(AND(VX$3&gt;=$N134,VX$3&lt;=$O134),$J134/($O134-$N134+1),0),0)</f>
        <v>0</v>
      </c>
      <c r="VY134" s="21"/>
      <c r="VZ134" s="21">
        <f t="shared" si="2001"/>
        <v>0</v>
      </c>
      <c r="WA134" s="21"/>
      <c r="WB134" s="21">
        <f t="shared" si="2001"/>
        <v>0</v>
      </c>
      <c r="WC134" s="21"/>
      <c r="WD134" s="21">
        <f t="shared" si="2001"/>
        <v>0</v>
      </c>
      <c r="WE134" s="21"/>
      <c r="WF134" s="21">
        <f t="shared" si="2001"/>
        <v>0</v>
      </c>
      <c r="WG134" s="21"/>
      <c r="WH134" s="21">
        <f t="shared" si="2001"/>
        <v>0</v>
      </c>
      <c r="WI134" s="21"/>
      <c r="WJ134" s="21">
        <f t="shared" si="2001"/>
        <v>0</v>
      </c>
      <c r="WK134" s="21"/>
      <c r="WL134" s="21">
        <f t="shared" si="2001"/>
        <v>0</v>
      </c>
      <c r="WM134" s="21"/>
      <c r="WN134" s="21">
        <f t="shared" ref="WN134:XB165" si="2002">IF($J134&gt;0,IF(AND(WN$3&gt;=$N134,WN$3&lt;=$O134),$J134/($O134-$N134+1),0),0)</f>
        <v>0</v>
      </c>
      <c r="WO134" s="21"/>
      <c r="WP134" s="21">
        <f t="shared" si="2002"/>
        <v>0</v>
      </c>
      <c r="WQ134" s="21"/>
      <c r="WR134" s="21">
        <f t="shared" si="2002"/>
        <v>0</v>
      </c>
      <c r="WS134" s="21"/>
      <c r="WT134" s="21">
        <f t="shared" si="2002"/>
        <v>0</v>
      </c>
      <c r="WU134" s="21"/>
      <c r="WV134" s="21">
        <f t="shared" si="2002"/>
        <v>0</v>
      </c>
      <c r="WW134" s="21"/>
      <c r="WX134" s="21">
        <f t="shared" si="2002"/>
        <v>0</v>
      </c>
      <c r="WY134" s="21"/>
      <c r="WZ134" s="21">
        <f t="shared" si="2002"/>
        <v>0</v>
      </c>
      <c r="XA134" s="21"/>
      <c r="XB134" s="21">
        <f t="shared" si="2002"/>
        <v>0</v>
      </c>
      <c r="XC134" s="21"/>
      <c r="XD134" s="21">
        <f t="shared" ref="XD134:XR165" si="2003">IF($J134&gt;0,IF(AND(XD$3&gt;=$N134,XD$3&lt;=$O134),$J134/($O134-$N134+1),0),0)</f>
        <v>0</v>
      </c>
      <c r="XE134" s="21"/>
      <c r="XF134" s="21">
        <f t="shared" si="2003"/>
        <v>0</v>
      </c>
      <c r="XG134" s="21"/>
      <c r="XH134" s="21">
        <f t="shared" si="2003"/>
        <v>0</v>
      </c>
      <c r="XI134" s="21"/>
      <c r="XJ134" s="21">
        <f t="shared" si="2003"/>
        <v>0</v>
      </c>
      <c r="XK134" s="21"/>
      <c r="XL134" s="21">
        <f t="shared" si="2003"/>
        <v>0</v>
      </c>
      <c r="XM134" s="21"/>
      <c r="XN134" s="21">
        <f t="shared" si="2003"/>
        <v>0</v>
      </c>
      <c r="XO134" s="21"/>
      <c r="XP134" s="21">
        <f t="shared" si="2003"/>
        <v>0</v>
      </c>
      <c r="XQ134" s="21"/>
      <c r="XR134" s="21">
        <f t="shared" si="2003"/>
        <v>0</v>
      </c>
      <c r="XS134" s="21"/>
      <c r="XT134" s="21">
        <f t="shared" si="2000"/>
        <v>0</v>
      </c>
      <c r="XU134" s="21"/>
      <c r="XV134" s="21">
        <f t="shared" si="2000"/>
        <v>0</v>
      </c>
      <c r="XW134" s="21"/>
      <c r="XX134" s="21">
        <f t="shared" si="2000"/>
        <v>0</v>
      </c>
      <c r="XY134" s="21"/>
      <c r="XZ134" s="21">
        <f t="shared" si="2000"/>
        <v>0</v>
      </c>
      <c r="YA134" s="21"/>
      <c r="YB134" s="21">
        <f t="shared" ref="YB134:YB195" si="2004">IF($J134&gt;0,IF(AND(YB$3&gt;=$N134,YB$3&lt;=$O134),$J134/($O134-$N134+1),0),0)</f>
        <v>0</v>
      </c>
      <c r="YC134" s="21"/>
      <c r="YD134" s="21">
        <f t="shared" ref="YD134:YD195" si="2005">IF($J134&gt;0,IF(AND(YD$3&gt;=$N134,YD$3&lt;=$O134),$J134/($O134-$N134+1),0),0)</f>
        <v>0</v>
      </c>
      <c r="YE134" s="21"/>
      <c r="YF134" s="21">
        <f t="shared" ref="YF134:YF195" si="2006">IF($J134&gt;0,IF(AND(YF$3&gt;=$N134,YF$3&lt;=$O134),$J134/($O134-$N134+1),0),0)</f>
        <v>0</v>
      </c>
      <c r="YG134" s="21"/>
      <c r="YH134" s="21">
        <f t="shared" ref="YH134:YH195" si="2007">IF($J134&gt;0,IF(AND(YH$3&gt;=$N134,YH$3&lt;=$O134),$J134/($O134-$N134+1),0),0)</f>
        <v>0</v>
      </c>
      <c r="YI134" s="21"/>
      <c r="YJ134" s="21">
        <f t="shared" ref="YJ134:YJ195" si="2008">IF($J134&gt;0,IF(AND(YJ$3&gt;=$N134,YJ$3&lt;=$O134),$J134/($O134-$N134+1),0),0)</f>
        <v>0</v>
      </c>
      <c r="YK134" s="21"/>
      <c r="YL134" s="21">
        <f t="shared" ref="YL134:YL195" si="2009">IF($J134&gt;0,IF(AND(YL$3&gt;=$N134,YL$3&lt;=$O134),$J134/($O134-$N134+1),0),0)</f>
        <v>0</v>
      </c>
      <c r="YM134" s="21"/>
      <c r="YN134" s="21">
        <f t="shared" ref="YN134:YN195" si="2010">IF($J134&gt;0,IF(AND(YN$3&gt;=$N134,YN$3&lt;=$O134),$J134/($O134-$N134+1),0),0)</f>
        <v>0</v>
      </c>
      <c r="YO134" s="21"/>
      <c r="YP134" s="21">
        <f t="shared" ref="YP134:YP195" si="2011">IF($J134&gt;0,IF(AND(YP$3&gt;=$N134,YP$3&lt;=$O134),$J134/($O134-$N134+1),0),0)</f>
        <v>0</v>
      </c>
      <c r="YQ134" s="21"/>
      <c r="YR134" s="21">
        <f t="shared" ref="YR134:YR195" si="2012">IF($J134&gt;0,IF(AND(YR$3&gt;=$N134,YR$3&lt;=$O134),$J134/($O134-$N134+1),0),0)</f>
        <v>0</v>
      </c>
      <c r="YS134" s="21"/>
      <c r="YT134" s="21">
        <f t="shared" ref="YT134:YT165" si="2013">IF($J134&gt;0,IF(AND(YT$3&gt;=$N134,YT$3&lt;=$O134),$J134/($O134-$N134+1),0),0)</f>
        <v>0</v>
      </c>
      <c r="YU134" s="21"/>
      <c r="YV134" s="21">
        <f t="shared" ref="YV134:YV195" si="2014">IF($J134&gt;0,IF(AND(YV$3&gt;=$N134,YV$3&lt;=$O134),$J134/($O134-$N134+1),0),0)</f>
        <v>0</v>
      </c>
      <c r="YW134" s="21"/>
      <c r="YX134" s="21">
        <f t="shared" ref="YX134:YX195" si="2015">IF($J134&gt;0,IF(AND(YX$3&gt;=$N134,YX$3&lt;=$O134),$J134/($O134-$N134+1),0),0)</f>
        <v>0</v>
      </c>
      <c r="YY134" s="21"/>
      <c r="YZ134" s="21">
        <f t="shared" si="2000"/>
        <v>0</v>
      </c>
      <c r="ZA134" s="21"/>
      <c r="ZB134" s="21">
        <f t="shared" ref="ZB134:ZB195" si="2016">IF($J134&gt;0,IF(AND(ZB$3&gt;=$N134,ZB$3&lt;=$O134),$J134/($O134-$N134+1),0),0)</f>
        <v>0</v>
      </c>
      <c r="ZC134" s="21"/>
      <c r="ZD134" s="21">
        <f t="shared" ref="ZD134:ZD195" si="2017">IF($J134&gt;0,IF(AND(ZD$3&gt;=$N134,ZD$3&lt;=$O134),$J134/($O134-$N134+1),0),0)</f>
        <v>0</v>
      </c>
      <c r="ZE134" s="21"/>
      <c r="ZF134" s="21">
        <f t="shared" ref="ZF134:ZF195" si="2018">IF($J134&gt;0,IF(AND(ZF$3&gt;=$N134,ZF$3&lt;=$O134),$J134/($O134-$N134+1),0),0)</f>
        <v>0</v>
      </c>
      <c r="ZG134" s="21"/>
      <c r="ZH134" s="21">
        <f t="shared" ref="ZH134:ZH165" si="2019">IF($J134&gt;0,IF(AND(ZH$3&gt;=$N134,ZH$3&lt;=$O134),$J134/($O134-$N134+1),0),0)</f>
        <v>0</v>
      </c>
      <c r="ZI134" s="21"/>
      <c r="ZJ134" s="21">
        <f t="shared" ref="ZJ134:ZJ195" si="2020">IF($J134&gt;0,IF(AND(ZJ$3&gt;=$N134,ZJ$3&lt;=$O134),$J134/($O134-$N134+1),0),0)</f>
        <v>0</v>
      </c>
      <c r="ZK134" s="21"/>
      <c r="ZL134" s="21">
        <f t="shared" ref="ZL134:ZL195" si="2021">IF($J134&gt;0,IF(AND(ZL$3&gt;=$N134,ZL$3&lt;=$O134),$J134/($O134-$N134+1),0),0)</f>
        <v>0</v>
      </c>
      <c r="ZM134" s="21"/>
      <c r="ZN134" s="21">
        <f t="shared" ref="ZN134:ZN165" si="2022">IF($J134&gt;0,IF(AND(ZN$3&gt;=$N134,ZN$3&lt;=$O134),$J134/($O134-$N134+1),0),0)</f>
        <v>0</v>
      </c>
      <c r="ZO134" s="21"/>
      <c r="ZP134" s="21">
        <f t="shared" ref="ZP134:ZP195" si="2023">IF($J134&gt;0,IF(AND(ZP$3&gt;=$N134,ZP$3&lt;=$O134),$J134/($O134-$N134+1),0),0)</f>
        <v>0</v>
      </c>
      <c r="ZQ134" s="21"/>
      <c r="ZR134" s="21">
        <f t="shared" ref="ZR134:ZR195" si="2024">IF($J134&gt;0,IF(AND(ZR$3&gt;=$N134,ZR$3&lt;=$O134),$J134/($O134-$N134+1),0),0)</f>
        <v>0</v>
      </c>
      <c r="ZS134" s="21"/>
      <c r="ZT134" s="21">
        <f t="shared" si="2000"/>
        <v>0</v>
      </c>
      <c r="ZU134" s="21"/>
      <c r="ZV134" s="21">
        <f t="shared" ref="ZV134:ZV165" si="2025">IF($J134&gt;0,IF(AND(ZV$3&gt;=$N134,ZV$3&lt;=$O134),$J134/($O134-$N134+1),0),0)</f>
        <v>0</v>
      </c>
      <c r="ZW134" s="21"/>
      <c r="ZX134" s="21">
        <f t="shared" ref="ZX134:ZZ165" si="2026">IF($J134&gt;0,IF(AND(ZX$3&gt;=$N134,ZX$3&lt;=$O134),$J134/($O134-$N134+1),0),0)</f>
        <v>0</v>
      </c>
      <c r="ZY134" s="21"/>
      <c r="ZZ134" s="21">
        <f t="shared" si="2026"/>
        <v>0</v>
      </c>
      <c r="AAA134" s="21"/>
      <c r="AAB134" s="21">
        <f t="shared" ref="AAB134:AAD165" si="2027">IF($J134&gt;0,IF(AND(AAB$3&gt;=$N134,AAB$3&lt;=$O134),$J134/($O134-$N134+1),0),0)</f>
        <v>0</v>
      </c>
      <c r="AAC134" s="21"/>
      <c r="AAD134" s="21">
        <f t="shared" si="2027"/>
        <v>0</v>
      </c>
      <c r="AAE134" s="21"/>
      <c r="AAF134" s="21">
        <f t="shared" ref="AAF134:AAH165" si="2028">IF($J134&gt;0,IF(AND(AAF$3&gt;=$N134,AAF$3&lt;=$O134),$J134/($O134-$N134+1),0),0)</f>
        <v>0</v>
      </c>
      <c r="AAG134" s="21"/>
      <c r="AAH134" s="21">
        <f t="shared" si="2028"/>
        <v>0</v>
      </c>
      <c r="AAI134" s="21"/>
      <c r="AAJ134" s="21">
        <f t="shared" ref="AAJ134:AAL165" si="2029">IF($J134&gt;0,IF(AND(AAJ$3&gt;=$N134,AAJ$3&lt;=$O134),$J134/($O134-$N134+1),0),0)</f>
        <v>0</v>
      </c>
      <c r="AAK134" s="21"/>
      <c r="AAL134" s="21">
        <f t="shared" si="2029"/>
        <v>0</v>
      </c>
      <c r="AAM134" s="21"/>
      <c r="AAN134" s="21">
        <f t="shared" ref="AAN134:AAP165" si="2030">IF($J134&gt;0,IF(AND(AAN$3&gt;=$N134,AAN$3&lt;=$O134),$J134/($O134-$N134+1),0),0)</f>
        <v>0</v>
      </c>
      <c r="AAO134" s="21"/>
      <c r="AAP134" s="21">
        <f t="shared" si="2030"/>
        <v>0</v>
      </c>
      <c r="AAQ134" s="21"/>
      <c r="AAR134" s="21">
        <f t="shared" ref="AAR134:AAT165" si="2031">IF($J134&gt;0,IF(AND(AAR$3&gt;=$N134,AAR$3&lt;=$O134),$J134/($O134-$N134+1),0),0)</f>
        <v>0</v>
      </c>
      <c r="AAS134" s="21"/>
      <c r="AAT134" s="21">
        <f t="shared" si="2031"/>
        <v>0</v>
      </c>
      <c r="AAU134" s="21"/>
      <c r="AAV134" s="21">
        <f t="shared" ref="AAV134:AAX165" si="2032">IF($J134&gt;0,IF(AND(AAV$3&gt;=$N134,AAV$3&lt;=$O134),$J134/($O134-$N134+1),0),0)</f>
        <v>0</v>
      </c>
      <c r="AAW134" s="21"/>
      <c r="AAX134" s="21">
        <f t="shared" si="2032"/>
        <v>0</v>
      </c>
      <c r="AAY134" s="21"/>
      <c r="AAZ134" s="21">
        <f t="shared" ref="AAZ134:ABB165" si="2033">IF($J134&gt;0,IF(AND(AAZ$3&gt;=$N134,AAZ$3&lt;=$O134),$J134/($O134-$N134+1),0),0)</f>
        <v>0</v>
      </c>
      <c r="ABA134" s="21"/>
      <c r="ABB134" s="21">
        <f t="shared" si="2033"/>
        <v>0</v>
      </c>
      <c r="ABC134" s="21"/>
      <c r="ABD134" s="21">
        <f t="shared" ref="ABD134:ABF165" si="2034">IF($J134&gt;0,IF(AND(ABD$3&gt;=$N134,ABD$3&lt;=$O134),$J134/($O134-$N134+1),0),0)</f>
        <v>0</v>
      </c>
      <c r="ABE134" s="21"/>
      <c r="ABF134" s="21">
        <f t="shared" si="2034"/>
        <v>0</v>
      </c>
      <c r="ABG134" s="21"/>
      <c r="ABH134" s="21">
        <f t="shared" ref="ABH134:ABJ165" si="2035">IF($J134&gt;0,IF(AND(ABH$3&gt;=$N134,ABH$3&lt;=$O134),$J134/($O134-$N134+1),0),0)</f>
        <v>0</v>
      </c>
      <c r="ABI134" s="21"/>
      <c r="ABJ134" s="21">
        <f t="shared" si="2035"/>
        <v>0</v>
      </c>
      <c r="ABK134" s="21"/>
      <c r="ABL134" s="21">
        <f t="shared" ref="ABL134:ABN165" si="2036">IF($J134&gt;0,IF(AND(ABL$3&gt;=$N134,ABL$3&lt;=$O134),$J134/($O134-$N134+1),0),0)</f>
        <v>0</v>
      </c>
      <c r="ABM134" s="21"/>
      <c r="ABN134" s="21">
        <f t="shared" si="2036"/>
        <v>0</v>
      </c>
      <c r="ABO134" s="21"/>
      <c r="ABP134" s="21">
        <f t="shared" ref="ABP134:ABR165" si="2037">IF($J134&gt;0,IF(AND(ABP$3&gt;=$N134,ABP$3&lt;=$O134),$J134/($O134-$N134+1),0),0)</f>
        <v>0</v>
      </c>
      <c r="ABQ134" s="21"/>
      <c r="ABR134" s="21">
        <f t="shared" si="2037"/>
        <v>0</v>
      </c>
      <c r="ABS134" s="21"/>
      <c r="ABT134" s="21">
        <f t="shared" ref="ABT134:ABV165" si="2038">IF($J134&gt;0,IF(AND(ABT$3&gt;=$N134,ABT$3&lt;=$O134),$J134/($O134-$N134+1),0),0)</f>
        <v>0</v>
      </c>
      <c r="ABU134" s="21"/>
      <c r="ABV134" s="21">
        <f t="shared" si="2038"/>
        <v>0</v>
      </c>
      <c r="ABW134" s="21"/>
      <c r="ABX134" s="21">
        <f t="shared" ref="ABX134:ABZ165" si="2039">IF($J134&gt;0,IF(AND(ABX$3&gt;=$N134,ABX$3&lt;=$O134),$J134/($O134-$N134+1),0),0)</f>
        <v>0</v>
      </c>
      <c r="ABY134" s="21"/>
      <c r="ABZ134" s="21">
        <f t="shared" si="2039"/>
        <v>0</v>
      </c>
      <c r="ACA134" s="21"/>
      <c r="ACB134" s="21">
        <f t="shared" ref="ACB134:ACD165" si="2040">IF($J134&gt;0,IF(AND(ACB$3&gt;=$N134,ACB$3&lt;=$O134),$J134/($O134-$N134+1),0),0)</f>
        <v>0</v>
      </c>
      <c r="ACC134" s="21"/>
      <c r="ACD134" s="21">
        <f t="shared" si="2040"/>
        <v>0</v>
      </c>
      <c r="ACE134" s="21"/>
      <c r="ACF134" s="21">
        <f t="shared" ref="ACF134:ACH165" si="2041">IF($J134&gt;0,IF(AND(ACF$3&gt;=$N134,ACF$3&lt;=$O134),$J134/($O134-$N134+1),0),0)</f>
        <v>0</v>
      </c>
      <c r="ACG134" s="21"/>
      <c r="ACH134" s="21">
        <f t="shared" si="2041"/>
        <v>0</v>
      </c>
      <c r="ACI134" s="21"/>
      <c r="ACJ134" s="21">
        <f t="shared" ref="ACJ134:ACL165" si="2042">IF($J134&gt;0,IF(AND(ACJ$3&gt;=$N134,ACJ$3&lt;=$O134),$J134/($O134-$N134+1),0),0)</f>
        <v>0</v>
      </c>
      <c r="ACK134" s="21"/>
      <c r="ACL134" s="21">
        <f t="shared" si="2042"/>
        <v>0</v>
      </c>
      <c r="ACM134" s="21"/>
      <c r="ACN134" s="21">
        <f t="shared" ref="ACN134:ACP165" si="2043">IF($J134&gt;0,IF(AND(ACN$3&gt;=$N134,ACN$3&lt;=$O134),$J134/($O134-$N134+1),0),0)</f>
        <v>0</v>
      </c>
      <c r="ACO134" s="21"/>
      <c r="ACP134" s="21">
        <f t="shared" si="2043"/>
        <v>0</v>
      </c>
      <c r="ACQ134" s="21"/>
      <c r="ACR134" s="21">
        <f t="shared" ref="ACR134:ACT165" si="2044">IF($J134&gt;0,IF(AND(ACR$3&gt;=$N134,ACR$3&lt;=$O134),$J134/($O134-$N134+1),0),0)</f>
        <v>0</v>
      </c>
      <c r="ACS134" s="21"/>
      <c r="ACT134" s="21">
        <f t="shared" si="2044"/>
        <v>0</v>
      </c>
      <c r="ACU134" s="21"/>
      <c r="ACV134" s="21">
        <f t="shared" ref="ACV134:ACX165" si="2045">IF($J134&gt;0,IF(AND(ACV$3&gt;=$N134,ACV$3&lt;=$O134),$J134/($O134-$N134+1),0),0)</f>
        <v>0</v>
      </c>
      <c r="ACW134" s="21"/>
      <c r="ACX134" s="21">
        <f t="shared" si="2045"/>
        <v>0</v>
      </c>
      <c r="ACY134" s="21"/>
      <c r="ACZ134" s="21">
        <f t="shared" ref="ACZ134:ADB165" si="2046">IF($J134&gt;0,IF(AND(ACZ$3&gt;=$N134,ACZ$3&lt;=$O134),$J134/($O134-$N134+1),0),0)</f>
        <v>0</v>
      </c>
      <c r="ADA134" s="21"/>
      <c r="ADB134" s="21">
        <f t="shared" si="2046"/>
        <v>0</v>
      </c>
      <c r="ADC134" s="21"/>
      <c r="ADD134" s="21">
        <f t="shared" ref="ADD134:ADF165" si="2047">IF($J134&gt;0,IF(AND(ADD$3&gt;=$N134,ADD$3&lt;=$O134),$J134/($O134-$N134+1),0),0)</f>
        <v>0</v>
      </c>
      <c r="ADE134" s="21"/>
      <c r="ADF134" s="21">
        <f t="shared" si="2047"/>
        <v>0</v>
      </c>
      <c r="ADG134" s="21"/>
      <c r="ADH134" s="21">
        <f t="shared" ref="ADH134:ADJ165" si="2048">IF($J134&gt;0,IF(AND(ADH$3&gt;=$N134,ADH$3&lt;=$O134),$J134/($O134-$N134+1),0),0)</f>
        <v>0</v>
      </c>
      <c r="ADI134" s="21"/>
      <c r="ADJ134" s="21">
        <f t="shared" si="2048"/>
        <v>0</v>
      </c>
      <c r="ADK134" s="21"/>
      <c r="ADL134" s="21">
        <f t="shared" ref="ADL134:ADZ165" si="2049">IF($J134&gt;0,IF(AND(ADL$3&gt;=$N134,ADL$3&lt;=$O134),$J134/($O134-$N134+1),0),0)</f>
        <v>0</v>
      </c>
      <c r="ADM134" s="21"/>
      <c r="ADN134" s="21">
        <f t="shared" si="2049"/>
        <v>0</v>
      </c>
      <c r="ADO134" s="21"/>
      <c r="ADP134" s="21">
        <f t="shared" si="2049"/>
        <v>0</v>
      </c>
      <c r="ADQ134" s="21"/>
      <c r="ADR134" s="21">
        <f t="shared" si="2049"/>
        <v>0</v>
      </c>
      <c r="ADS134" s="21"/>
      <c r="ADT134" s="21">
        <f t="shared" si="2049"/>
        <v>0</v>
      </c>
      <c r="ADU134" s="21"/>
      <c r="ADV134" s="21">
        <f t="shared" si="2049"/>
        <v>0</v>
      </c>
      <c r="ADW134" s="21"/>
      <c r="ADX134" s="21">
        <f t="shared" si="2049"/>
        <v>0</v>
      </c>
      <c r="ADY134" s="21"/>
      <c r="ADZ134" s="21">
        <f t="shared" si="2049"/>
        <v>0</v>
      </c>
      <c r="AEA134" s="21"/>
      <c r="AEB134" s="21">
        <f t="shared" ref="ADV134:AEB165" si="2050">IF($J134&gt;0,IF(AND(AEB$3&gt;=$N134,AEB$3&lt;=$O134),$J134/($O134-$N134+1),0),0)</f>
        <v>0</v>
      </c>
      <c r="AEC134" s="21"/>
      <c r="AED134" s="21">
        <f t="shared" ref="AED134:AER165" si="2051">IF($J134&gt;0,IF(AND(AED$3&gt;=$N134,AED$3&lt;=$O134),$J134/($O134-$N134+1),0),0)</f>
        <v>0</v>
      </c>
      <c r="AEE134" s="21"/>
      <c r="AEF134" s="21">
        <f t="shared" si="2051"/>
        <v>0</v>
      </c>
      <c r="AEG134" s="21"/>
      <c r="AEH134" s="21">
        <f t="shared" si="2051"/>
        <v>0</v>
      </c>
      <c r="AEI134" s="21"/>
      <c r="AEJ134" s="21">
        <f t="shared" si="2051"/>
        <v>0</v>
      </c>
      <c r="AEK134" s="21"/>
      <c r="AEL134" s="21">
        <f t="shared" si="2051"/>
        <v>0</v>
      </c>
      <c r="AEM134" s="21"/>
      <c r="AEN134" s="21">
        <f t="shared" si="2051"/>
        <v>0</v>
      </c>
      <c r="AEO134" s="21"/>
      <c r="AEP134" s="21">
        <f t="shared" si="2051"/>
        <v>0</v>
      </c>
      <c r="AEQ134" s="21"/>
      <c r="AER134" s="21">
        <f t="shared" si="2051"/>
        <v>0</v>
      </c>
      <c r="AES134" s="21"/>
      <c r="AET134" s="21">
        <f t="shared" ref="AEN134:AET165" si="2052">IF($J134&gt;0,IF(AND(AET$3&gt;=$N134,AET$3&lt;=$O134),$J134/($O134-$N134+1),0),0)</f>
        <v>0</v>
      </c>
      <c r="AEU134" s="21"/>
      <c r="AEV134" s="21">
        <f t="shared" ref="AEV134:AFJ165" si="2053">IF($J134&gt;0,IF(AND(AEV$3&gt;=$N134,AEV$3&lt;=$O134),$J134/($O134-$N134+1),0),0)</f>
        <v>0</v>
      </c>
      <c r="AEW134" s="21"/>
      <c r="AEX134" s="21">
        <f t="shared" si="2053"/>
        <v>0</v>
      </c>
      <c r="AEY134" s="21"/>
      <c r="AEZ134" s="21">
        <f t="shared" si="2053"/>
        <v>0</v>
      </c>
      <c r="AFA134" s="21"/>
      <c r="AFB134" s="21">
        <f t="shared" si="2053"/>
        <v>0</v>
      </c>
      <c r="AFC134" s="21"/>
      <c r="AFD134" s="21">
        <f t="shared" si="2053"/>
        <v>0</v>
      </c>
      <c r="AFE134" s="21"/>
      <c r="AFF134" s="21">
        <f t="shared" si="2053"/>
        <v>0</v>
      </c>
      <c r="AFG134" s="21"/>
      <c r="AFH134" s="21">
        <f t="shared" si="2053"/>
        <v>0</v>
      </c>
      <c r="AFI134" s="21"/>
      <c r="AFJ134" s="21">
        <f t="shared" si="2053"/>
        <v>0</v>
      </c>
      <c r="AFK134" s="21"/>
      <c r="AFL134" s="21">
        <f t="shared" ref="AFF134:AFL165" si="2054">IF($J134&gt;0,IF(AND(AFL$3&gt;=$N134,AFL$3&lt;=$O134),$J134/($O134-$N134+1),0),0)</f>
        <v>0</v>
      </c>
      <c r="AFM134" s="21"/>
      <c r="AFN134" s="21">
        <f t="shared" ref="AFN134:AGB165" si="2055">IF($J134&gt;0,IF(AND(AFN$3&gt;=$N134,AFN$3&lt;=$O134),$J134/($O134-$N134+1),0),0)</f>
        <v>0</v>
      </c>
      <c r="AFO134" s="21"/>
      <c r="AFP134" s="21">
        <f t="shared" si="2055"/>
        <v>0</v>
      </c>
      <c r="AFQ134" s="21"/>
      <c r="AFR134" s="21">
        <f t="shared" si="2055"/>
        <v>0</v>
      </c>
      <c r="AFS134" s="21"/>
      <c r="AFT134" s="21">
        <f t="shared" si="2055"/>
        <v>0</v>
      </c>
      <c r="AFU134" s="21"/>
      <c r="AFV134" s="21">
        <f t="shared" si="2055"/>
        <v>0</v>
      </c>
      <c r="AFW134" s="21"/>
      <c r="AFX134" s="21">
        <f t="shared" si="2055"/>
        <v>0</v>
      </c>
      <c r="AFY134" s="21"/>
      <c r="AFZ134" s="21">
        <f t="shared" si="2055"/>
        <v>0</v>
      </c>
      <c r="AGA134" s="21"/>
      <c r="AGB134" s="21">
        <f t="shared" si="2055"/>
        <v>0</v>
      </c>
      <c r="AGC134" s="21"/>
      <c r="AGD134" s="21">
        <f t="shared" ref="AFX134:AGD165" si="2056">IF($J134&gt;0,IF(AND(AGD$3&gt;=$N134,AGD$3&lt;=$O134),$J134/($O134-$N134+1),0),0)</f>
        <v>0</v>
      </c>
      <c r="AGE134" s="21"/>
      <c r="AGF134" s="21">
        <f t="shared" ref="AGF134:AGT165" si="2057">IF($J134&gt;0,IF(AND(AGF$3&gt;=$N134,AGF$3&lt;=$O134),$J134/($O134-$N134+1),0),0)</f>
        <v>0</v>
      </c>
      <c r="AGG134" s="21"/>
      <c r="AGH134" s="21">
        <f t="shared" si="2057"/>
        <v>0</v>
      </c>
      <c r="AGI134" s="21"/>
      <c r="AGJ134" s="21">
        <f t="shared" si="2057"/>
        <v>0</v>
      </c>
      <c r="AGK134" s="21"/>
      <c r="AGL134" s="21">
        <f t="shared" si="2057"/>
        <v>0</v>
      </c>
      <c r="AGM134" s="21"/>
      <c r="AGN134" s="21">
        <f t="shared" si="2057"/>
        <v>0</v>
      </c>
      <c r="AGO134" s="21"/>
      <c r="AGP134" s="21">
        <f t="shared" si="2057"/>
        <v>0</v>
      </c>
      <c r="AGQ134" s="21"/>
      <c r="AGR134" s="21">
        <f t="shared" si="2057"/>
        <v>0</v>
      </c>
      <c r="AGS134" s="21"/>
      <c r="AGT134" s="21">
        <f t="shared" si="2057"/>
        <v>0</v>
      </c>
      <c r="AGU134" s="21"/>
      <c r="AGV134" s="21">
        <f t="shared" ref="AGP134:AGV165" si="2058">IF($J134&gt;0,IF(AND(AGV$3&gt;=$N134,AGV$3&lt;=$O134),$J134/($O134-$N134+1),0),0)</f>
        <v>0</v>
      </c>
      <c r="AGW134" s="21"/>
      <c r="AGX134" s="21">
        <f t="shared" ref="AGX134:AHL165" si="2059">IF($J134&gt;0,IF(AND(AGX$3&gt;=$N134,AGX$3&lt;=$O134),$J134/($O134-$N134+1),0),0)</f>
        <v>0</v>
      </c>
      <c r="AGY134" s="21"/>
      <c r="AGZ134" s="21">
        <f t="shared" si="2059"/>
        <v>0</v>
      </c>
      <c r="AHA134" s="21"/>
      <c r="AHB134" s="21">
        <f t="shared" si="2059"/>
        <v>0</v>
      </c>
      <c r="AHC134" s="21"/>
      <c r="AHD134" s="21">
        <f t="shared" si="2059"/>
        <v>0</v>
      </c>
      <c r="AHE134" s="21"/>
      <c r="AHF134" s="21">
        <f t="shared" si="2059"/>
        <v>0</v>
      </c>
      <c r="AHG134" s="21"/>
      <c r="AHH134" s="21">
        <f t="shared" si="2059"/>
        <v>0</v>
      </c>
      <c r="AHI134" s="21"/>
      <c r="AHJ134" s="21">
        <f t="shared" si="2059"/>
        <v>0</v>
      </c>
      <c r="AHK134" s="21"/>
      <c r="AHL134" s="21">
        <f t="shared" si="2059"/>
        <v>0</v>
      </c>
      <c r="AHM134" s="21"/>
      <c r="AHN134" s="21">
        <f t="shared" ref="AHH134:AHN165" si="2060">IF($J134&gt;0,IF(AND(AHN$3&gt;=$N134,AHN$3&lt;=$O134),$J134/($O134-$N134+1),0),0)</f>
        <v>0</v>
      </c>
      <c r="AHO134" s="21"/>
      <c r="AHP134" s="21">
        <f t="shared" ref="AHP134:AID165" si="2061">IF($J134&gt;0,IF(AND(AHP$3&gt;=$N134,AHP$3&lt;=$O134),$J134/($O134-$N134+1),0),0)</f>
        <v>0</v>
      </c>
      <c r="AHQ134" s="21"/>
      <c r="AHR134" s="21">
        <f t="shared" si="2061"/>
        <v>0</v>
      </c>
      <c r="AHS134" s="21"/>
      <c r="AHT134" s="21">
        <f t="shared" si="2061"/>
        <v>0</v>
      </c>
      <c r="AHU134" s="21"/>
      <c r="AHV134" s="21">
        <f t="shared" si="2061"/>
        <v>0</v>
      </c>
      <c r="AHW134" s="21"/>
      <c r="AHX134" s="21">
        <f t="shared" si="2061"/>
        <v>0</v>
      </c>
      <c r="AHY134" s="21"/>
      <c r="AHZ134" s="21">
        <f t="shared" si="2061"/>
        <v>0</v>
      </c>
      <c r="AIA134" s="21"/>
      <c r="AIB134" s="21">
        <f t="shared" si="2061"/>
        <v>0</v>
      </c>
      <c r="AIC134" s="21"/>
      <c r="AID134" s="21">
        <f t="shared" si="2061"/>
        <v>0</v>
      </c>
      <c r="AIE134" s="21"/>
      <c r="AIF134" s="21">
        <f t="shared" ref="AHZ134:AIF165" si="2062">IF($J134&gt;0,IF(AND(AIF$3&gt;=$N134,AIF$3&lt;=$O134),$J134/($O134-$N134+1),0),0)</f>
        <v>0</v>
      </c>
      <c r="AIG134" s="21"/>
      <c r="AIH134" s="21">
        <f t="shared" ref="AIH134:AIV165" si="2063">IF($J134&gt;0,IF(AND(AIH$3&gt;=$N134,AIH$3&lt;=$O134),$J134/($O134-$N134+1),0),0)</f>
        <v>0</v>
      </c>
      <c r="AII134" s="21"/>
      <c r="AIJ134" s="21">
        <f t="shared" si="2063"/>
        <v>0</v>
      </c>
      <c r="AIK134" s="21"/>
      <c r="AIL134" s="21">
        <f t="shared" si="2063"/>
        <v>0</v>
      </c>
      <c r="AIM134" s="21"/>
      <c r="AIN134" s="21">
        <f t="shared" si="2063"/>
        <v>0</v>
      </c>
      <c r="AIO134" s="21"/>
      <c r="AIP134" s="21">
        <f t="shared" si="2063"/>
        <v>0</v>
      </c>
      <c r="AIQ134" s="21"/>
      <c r="AIR134" s="21">
        <f t="shared" si="2063"/>
        <v>0</v>
      </c>
      <c r="AIS134" s="21"/>
      <c r="AIT134" s="21">
        <f t="shared" si="2063"/>
        <v>0</v>
      </c>
      <c r="AIU134" s="21"/>
      <c r="AIV134" s="21">
        <f t="shared" si="2063"/>
        <v>0</v>
      </c>
      <c r="AIW134" s="21"/>
      <c r="AIX134" s="21">
        <f t="shared" ref="AIR134:AIX165" si="2064">IF($J134&gt;0,IF(AND(AIX$3&gt;=$N134,AIX$3&lt;=$O134),$J134/($O134-$N134+1),0),0)</f>
        <v>0</v>
      </c>
      <c r="AIY134" s="21"/>
      <c r="AIZ134" s="21">
        <f t="shared" si="2000"/>
        <v>0</v>
      </c>
      <c r="AJA134" s="21"/>
    </row>
    <row r="135" spans="2:937" ht="13.5" customHeight="1" x14ac:dyDescent="0.25">
      <c r="B135" s="31">
        <v>130</v>
      </c>
      <c r="C135" s="192" t="s">
        <v>209</v>
      </c>
      <c r="D135" s="67" t="s">
        <v>187</v>
      </c>
      <c r="E135" s="194" t="s">
        <v>404</v>
      </c>
      <c r="F135" s="194" t="str">
        <f>_xlfn.XLOOKUP(D135,'WTG PH-III'!$D$5:$D$198,'WTG PH-III'!$B$5:$B$198,0,0,1)</f>
        <v>PSS-14</v>
      </c>
      <c r="G135" s="22" t="s">
        <v>537</v>
      </c>
      <c r="H135" s="22" t="s">
        <v>544</v>
      </c>
      <c r="I135" s="61">
        <v>10.5</v>
      </c>
      <c r="J135" s="21">
        <v>253</v>
      </c>
      <c r="K135" s="21">
        <f t="shared" si="1741"/>
        <v>253.00000000000006</v>
      </c>
      <c r="L135" s="21">
        <f t="shared" si="1742"/>
        <v>253</v>
      </c>
      <c r="M135" s="21">
        <f t="shared" si="1743"/>
        <v>0</v>
      </c>
      <c r="N135" s="95">
        <f>VLOOKUP(D135,'WTG PH-III'!$D$5:$U$198,17,0)</f>
        <v>45807</v>
      </c>
      <c r="O135" s="95">
        <f>VLOOKUP(D135,'WTG PH-III'!$D$5:$U$198,18,0)</f>
        <v>45816</v>
      </c>
      <c r="P135" s="21">
        <f t="shared" si="1744"/>
        <v>0</v>
      </c>
      <c r="Q135" s="21"/>
      <c r="R135" s="21">
        <f t="shared" si="1745"/>
        <v>0</v>
      </c>
      <c r="S135" s="21"/>
      <c r="T135" s="21">
        <f t="shared" si="1746"/>
        <v>0</v>
      </c>
      <c r="U135" s="21"/>
      <c r="V135" s="21">
        <f t="shared" si="1747"/>
        <v>0</v>
      </c>
      <c r="W135" s="21"/>
      <c r="X135" s="21">
        <f t="shared" si="1748"/>
        <v>0</v>
      </c>
      <c r="Y135" s="21"/>
      <c r="Z135" s="21">
        <f t="shared" si="1749"/>
        <v>0</v>
      </c>
      <c r="AA135" s="21"/>
      <c r="AB135" s="21">
        <f t="shared" si="1750"/>
        <v>0</v>
      </c>
      <c r="AC135" s="21"/>
      <c r="AD135" s="21">
        <f t="shared" si="1751"/>
        <v>0</v>
      </c>
      <c r="AE135" s="21"/>
      <c r="AF135" s="21">
        <f t="shared" si="1752"/>
        <v>0</v>
      </c>
      <c r="AG135" s="21"/>
      <c r="AH135" s="21">
        <f t="shared" si="1753"/>
        <v>0</v>
      </c>
      <c r="AI135" s="21"/>
      <c r="AJ135" s="21">
        <f t="shared" si="1754"/>
        <v>0</v>
      </c>
      <c r="AK135" s="21"/>
      <c r="AL135" s="21">
        <f t="shared" si="1755"/>
        <v>0</v>
      </c>
      <c r="AM135" s="21"/>
      <c r="AN135" s="21">
        <f t="shared" si="1756"/>
        <v>0</v>
      </c>
      <c r="AO135" s="21"/>
      <c r="AP135" s="21">
        <f t="shared" si="1757"/>
        <v>0</v>
      </c>
      <c r="AQ135" s="21"/>
      <c r="AR135" s="21">
        <f t="shared" si="1758"/>
        <v>0</v>
      </c>
      <c r="AS135" s="21"/>
      <c r="AT135" s="21">
        <f t="shared" si="1759"/>
        <v>0</v>
      </c>
      <c r="AU135" s="21"/>
      <c r="AV135" s="21">
        <f t="shared" si="1760"/>
        <v>0</v>
      </c>
      <c r="AW135" s="21"/>
      <c r="AX135" s="21">
        <f t="shared" si="1761"/>
        <v>0</v>
      </c>
      <c r="AY135" s="21"/>
      <c r="AZ135" s="21">
        <f t="shared" si="1762"/>
        <v>0</v>
      </c>
      <c r="BA135" s="21"/>
      <c r="BB135" s="21">
        <f t="shared" si="1763"/>
        <v>0</v>
      </c>
      <c r="BC135" s="21"/>
      <c r="BD135" s="21">
        <f t="shared" si="1764"/>
        <v>0</v>
      </c>
      <c r="BE135" s="21"/>
      <c r="BF135" s="21">
        <f t="shared" si="1765"/>
        <v>0</v>
      </c>
      <c r="BG135" s="21"/>
      <c r="BH135" s="21">
        <f t="shared" si="1766"/>
        <v>0</v>
      </c>
      <c r="BI135" s="21"/>
      <c r="BJ135" s="21">
        <f t="shared" si="1767"/>
        <v>0</v>
      </c>
      <c r="BK135" s="21"/>
      <c r="BL135" s="21">
        <f t="shared" si="1768"/>
        <v>0</v>
      </c>
      <c r="BM135" s="21"/>
      <c r="BN135" s="21">
        <f t="shared" si="1769"/>
        <v>0</v>
      </c>
      <c r="BO135" s="21"/>
      <c r="BP135" s="21">
        <f t="shared" si="1770"/>
        <v>0</v>
      </c>
      <c r="BQ135" s="21"/>
      <c r="BR135" s="21">
        <f t="shared" si="1771"/>
        <v>0</v>
      </c>
      <c r="BS135" s="21"/>
      <c r="BT135" s="21">
        <f t="shared" si="1772"/>
        <v>0</v>
      </c>
      <c r="BU135" s="21"/>
      <c r="BV135" s="21">
        <f t="shared" si="1773"/>
        <v>0</v>
      </c>
      <c r="BW135" s="21"/>
      <c r="BX135" s="21">
        <f t="shared" si="1774"/>
        <v>0</v>
      </c>
      <c r="BY135" s="21"/>
      <c r="BZ135" s="21">
        <f t="shared" si="1775"/>
        <v>0</v>
      </c>
      <c r="CA135" s="21"/>
      <c r="CB135" s="21">
        <f t="shared" si="1776"/>
        <v>0</v>
      </c>
      <c r="CC135" s="21"/>
      <c r="CD135" s="21">
        <f t="shared" si="1777"/>
        <v>0</v>
      </c>
      <c r="CE135" s="21"/>
      <c r="CF135" s="21">
        <f t="shared" si="1778"/>
        <v>0</v>
      </c>
      <c r="CG135" s="21"/>
      <c r="CH135" s="21">
        <f t="shared" si="1779"/>
        <v>0</v>
      </c>
      <c r="CI135" s="21"/>
      <c r="CJ135" s="21">
        <f t="shared" si="1780"/>
        <v>0</v>
      </c>
      <c r="CK135" s="21"/>
      <c r="CL135" s="21">
        <f t="shared" si="1781"/>
        <v>0</v>
      </c>
      <c r="CM135" s="21"/>
      <c r="CN135" s="21">
        <f t="shared" si="1782"/>
        <v>0</v>
      </c>
      <c r="CO135" s="21"/>
      <c r="CP135" s="21">
        <f t="shared" si="1783"/>
        <v>0</v>
      </c>
      <c r="CQ135" s="21"/>
      <c r="CR135" s="21">
        <f t="shared" si="1784"/>
        <v>0</v>
      </c>
      <c r="CS135" s="21"/>
      <c r="CT135" s="21">
        <f t="shared" si="1785"/>
        <v>0</v>
      </c>
      <c r="CU135" s="21"/>
      <c r="CV135" s="21">
        <f t="shared" si="1786"/>
        <v>0</v>
      </c>
      <c r="CW135" s="21"/>
      <c r="CX135" s="21">
        <f t="shared" si="1787"/>
        <v>0</v>
      </c>
      <c r="CY135" s="21"/>
      <c r="CZ135" s="21">
        <f t="shared" si="1788"/>
        <v>0</v>
      </c>
      <c r="DA135" s="21"/>
      <c r="DB135" s="21">
        <f t="shared" si="1789"/>
        <v>0</v>
      </c>
      <c r="DC135" s="21"/>
      <c r="DD135" s="21">
        <f t="shared" si="1790"/>
        <v>0</v>
      </c>
      <c r="DE135" s="21"/>
      <c r="DF135" s="21">
        <f t="shared" si="1791"/>
        <v>0</v>
      </c>
      <c r="DG135" s="21"/>
      <c r="DH135" s="21">
        <f t="shared" si="1792"/>
        <v>0</v>
      </c>
      <c r="DI135" s="21"/>
      <c r="DJ135" s="21">
        <f t="shared" si="1793"/>
        <v>0</v>
      </c>
      <c r="DK135" s="21"/>
      <c r="DL135" s="21">
        <f t="shared" si="1794"/>
        <v>0</v>
      </c>
      <c r="DM135" s="21"/>
      <c r="DN135" s="21">
        <f t="shared" si="1795"/>
        <v>0</v>
      </c>
      <c r="DO135" s="21"/>
      <c r="DP135" s="21">
        <f t="shared" si="1796"/>
        <v>0</v>
      </c>
      <c r="DQ135" s="21"/>
      <c r="DR135" s="21">
        <f t="shared" si="1797"/>
        <v>0</v>
      </c>
      <c r="DS135" s="21"/>
      <c r="DT135" s="21">
        <f t="shared" si="1798"/>
        <v>0</v>
      </c>
      <c r="DU135" s="21"/>
      <c r="DV135" s="21">
        <f t="shared" si="1799"/>
        <v>0</v>
      </c>
      <c r="DW135" s="21"/>
      <c r="DX135" s="21">
        <f t="shared" si="1800"/>
        <v>0</v>
      </c>
      <c r="DY135" s="21"/>
      <c r="DZ135" s="21">
        <f t="shared" si="1801"/>
        <v>0</v>
      </c>
      <c r="EA135" s="21"/>
      <c r="EB135" s="21">
        <f t="shared" si="1802"/>
        <v>0</v>
      </c>
      <c r="EC135" s="21"/>
      <c r="ED135" s="21">
        <f t="shared" si="1803"/>
        <v>0</v>
      </c>
      <c r="EE135" s="21"/>
      <c r="EF135" s="21">
        <f t="shared" si="1804"/>
        <v>0</v>
      </c>
      <c r="EG135" s="21"/>
      <c r="EH135" s="21">
        <f t="shared" si="1805"/>
        <v>0</v>
      </c>
      <c r="EI135" s="21"/>
      <c r="EJ135" s="21">
        <f t="shared" si="1806"/>
        <v>0</v>
      </c>
      <c r="EK135" s="21"/>
      <c r="EL135" s="21">
        <f t="shared" si="1807"/>
        <v>0</v>
      </c>
      <c r="EM135" s="21"/>
      <c r="EN135" s="21">
        <f t="shared" si="1808"/>
        <v>0</v>
      </c>
      <c r="EO135" s="21"/>
      <c r="EP135" s="21">
        <f t="shared" si="1809"/>
        <v>0</v>
      </c>
      <c r="EQ135" s="21"/>
      <c r="ER135" s="21">
        <f t="shared" si="1810"/>
        <v>0</v>
      </c>
      <c r="ES135" s="21"/>
      <c r="ET135" s="21">
        <f t="shared" si="1811"/>
        <v>0</v>
      </c>
      <c r="EU135" s="21"/>
      <c r="EV135" s="21">
        <f t="shared" si="1812"/>
        <v>0</v>
      </c>
      <c r="EW135" s="21"/>
      <c r="EX135" s="21">
        <f t="shared" si="1813"/>
        <v>0</v>
      </c>
      <c r="EY135" s="21"/>
      <c r="EZ135" s="21">
        <f t="shared" si="1814"/>
        <v>0</v>
      </c>
      <c r="FA135" s="21"/>
      <c r="FB135" s="21">
        <f t="shared" si="1815"/>
        <v>0</v>
      </c>
      <c r="FC135" s="21"/>
      <c r="FD135" s="21">
        <f t="shared" si="1816"/>
        <v>0</v>
      </c>
      <c r="FE135" s="21"/>
      <c r="FF135" s="21">
        <f t="shared" si="1817"/>
        <v>0</v>
      </c>
      <c r="FG135" s="21"/>
      <c r="FH135" s="21">
        <f t="shared" si="1818"/>
        <v>0</v>
      </c>
      <c r="FI135" s="21"/>
      <c r="FJ135" s="21">
        <f t="shared" si="1819"/>
        <v>0</v>
      </c>
      <c r="FK135" s="21"/>
      <c r="FL135" s="21">
        <f t="shared" si="1820"/>
        <v>0</v>
      </c>
      <c r="FM135" s="21"/>
      <c r="FN135" s="21">
        <f t="shared" si="1821"/>
        <v>0</v>
      </c>
      <c r="FO135" s="21"/>
      <c r="FP135" s="21">
        <f t="shared" si="1822"/>
        <v>0</v>
      </c>
      <c r="FQ135" s="21"/>
      <c r="FR135" s="21">
        <f t="shared" si="1823"/>
        <v>0</v>
      </c>
      <c r="FS135" s="21"/>
      <c r="FT135" s="21">
        <f t="shared" si="1824"/>
        <v>0</v>
      </c>
      <c r="FU135" s="21"/>
      <c r="FV135" s="21">
        <f t="shared" si="1825"/>
        <v>0</v>
      </c>
      <c r="FW135" s="21"/>
      <c r="FX135" s="21">
        <f t="shared" si="1826"/>
        <v>0</v>
      </c>
      <c r="FY135" s="21"/>
      <c r="FZ135" s="21">
        <f t="shared" si="1827"/>
        <v>0</v>
      </c>
      <c r="GA135" s="21"/>
      <c r="GB135" s="21">
        <f t="shared" si="1828"/>
        <v>0</v>
      </c>
      <c r="GC135" s="21"/>
      <c r="GD135" s="21">
        <f t="shared" si="1829"/>
        <v>0</v>
      </c>
      <c r="GE135" s="21"/>
      <c r="GF135" s="21">
        <f t="shared" si="1830"/>
        <v>0</v>
      </c>
      <c r="GG135" s="21"/>
      <c r="GH135" s="21">
        <f t="shared" si="1831"/>
        <v>0</v>
      </c>
      <c r="GI135" s="21"/>
      <c r="GJ135" s="21">
        <f t="shared" si="1832"/>
        <v>0</v>
      </c>
      <c r="GK135" s="21"/>
      <c r="GL135" s="21">
        <f t="shared" si="1833"/>
        <v>0</v>
      </c>
      <c r="GM135" s="21"/>
      <c r="GN135" s="21">
        <f t="shared" si="1834"/>
        <v>0</v>
      </c>
      <c r="GO135" s="21"/>
      <c r="GP135" s="21">
        <f t="shared" si="1835"/>
        <v>0</v>
      </c>
      <c r="GQ135" s="21"/>
      <c r="GR135" s="21">
        <f t="shared" si="1836"/>
        <v>0</v>
      </c>
      <c r="GS135" s="21"/>
      <c r="GT135" s="21">
        <f t="shared" si="1837"/>
        <v>0</v>
      </c>
      <c r="GU135" s="21"/>
      <c r="GV135" s="21">
        <f t="shared" si="1838"/>
        <v>0</v>
      </c>
      <c r="GW135" s="21"/>
      <c r="GX135" s="21">
        <f t="shared" si="1839"/>
        <v>0</v>
      </c>
      <c r="GY135" s="21"/>
      <c r="GZ135" s="21">
        <f t="shared" si="1840"/>
        <v>0</v>
      </c>
      <c r="HA135" s="21"/>
      <c r="HB135" s="21">
        <f t="shared" si="1841"/>
        <v>0</v>
      </c>
      <c r="HC135" s="21"/>
      <c r="HD135" s="21">
        <f t="shared" si="1842"/>
        <v>0</v>
      </c>
      <c r="HE135" s="21"/>
      <c r="HF135" s="21">
        <f t="shared" si="1843"/>
        <v>0</v>
      </c>
      <c r="HG135" s="21"/>
      <c r="HH135" s="21">
        <f t="shared" si="1844"/>
        <v>0</v>
      </c>
      <c r="HI135" s="21"/>
      <c r="HJ135" s="21">
        <f t="shared" si="1845"/>
        <v>0</v>
      </c>
      <c r="HK135" s="21"/>
      <c r="HL135" s="21">
        <f t="shared" si="1846"/>
        <v>0</v>
      </c>
      <c r="HM135" s="21"/>
      <c r="HN135" s="21">
        <f t="shared" si="1847"/>
        <v>0</v>
      </c>
      <c r="HO135" s="21"/>
      <c r="HP135" s="21">
        <f t="shared" si="1848"/>
        <v>0</v>
      </c>
      <c r="HQ135" s="21"/>
      <c r="HR135" s="21">
        <f t="shared" si="1849"/>
        <v>0</v>
      </c>
      <c r="HS135" s="21"/>
      <c r="HT135" s="21">
        <f t="shared" si="1850"/>
        <v>0</v>
      </c>
      <c r="HU135" s="21"/>
      <c r="HV135" s="21">
        <f t="shared" si="1851"/>
        <v>0</v>
      </c>
      <c r="HW135" s="21"/>
      <c r="HX135" s="21">
        <f t="shared" si="1852"/>
        <v>0</v>
      </c>
      <c r="HY135" s="21"/>
      <c r="HZ135" s="21">
        <f t="shared" si="1853"/>
        <v>0</v>
      </c>
      <c r="IA135" s="21"/>
      <c r="IB135" s="21">
        <f t="shared" si="1854"/>
        <v>0</v>
      </c>
      <c r="IC135" s="21"/>
      <c r="ID135" s="21">
        <f t="shared" si="1855"/>
        <v>0</v>
      </c>
      <c r="IE135" s="21"/>
      <c r="IF135" s="21">
        <f t="shared" si="1856"/>
        <v>0</v>
      </c>
      <c r="IG135" s="21"/>
      <c r="IH135" s="21">
        <f t="shared" si="1857"/>
        <v>0</v>
      </c>
      <c r="II135" s="21"/>
      <c r="IJ135" s="21">
        <f t="shared" si="1858"/>
        <v>0</v>
      </c>
      <c r="IK135" s="21"/>
      <c r="IL135" s="21">
        <f t="shared" si="1859"/>
        <v>0</v>
      </c>
      <c r="IM135" s="21"/>
      <c r="IN135" s="21">
        <f t="shared" si="1860"/>
        <v>0</v>
      </c>
      <c r="IO135" s="21"/>
      <c r="IP135" s="21">
        <f t="shared" si="1861"/>
        <v>0</v>
      </c>
      <c r="IQ135" s="21"/>
      <c r="IR135" s="21">
        <f t="shared" si="1862"/>
        <v>0</v>
      </c>
      <c r="IS135" s="21"/>
      <c r="IT135" s="21">
        <f t="shared" si="1863"/>
        <v>0</v>
      </c>
      <c r="IU135" s="21"/>
      <c r="IV135" s="21">
        <f t="shared" si="1864"/>
        <v>0</v>
      </c>
      <c r="IW135" s="21"/>
      <c r="IX135" s="21">
        <f t="shared" si="1865"/>
        <v>0</v>
      </c>
      <c r="IY135" s="21"/>
      <c r="IZ135" s="21">
        <f t="shared" si="1866"/>
        <v>0</v>
      </c>
      <c r="JA135" s="21"/>
      <c r="JB135" s="21">
        <f t="shared" si="1867"/>
        <v>0</v>
      </c>
      <c r="JC135" s="21"/>
      <c r="JD135" s="21">
        <f t="shared" si="1868"/>
        <v>0</v>
      </c>
      <c r="JE135" s="21"/>
      <c r="JF135" s="21">
        <f t="shared" si="1869"/>
        <v>0</v>
      </c>
      <c r="JG135" s="21"/>
      <c r="JH135" s="21">
        <f t="shared" si="1870"/>
        <v>0</v>
      </c>
      <c r="JI135" s="21"/>
      <c r="JJ135" s="21">
        <f t="shared" si="1871"/>
        <v>0</v>
      </c>
      <c r="JK135" s="21"/>
      <c r="JL135" s="21">
        <f t="shared" si="1872"/>
        <v>0</v>
      </c>
      <c r="JM135" s="21"/>
      <c r="JN135" s="21">
        <f t="shared" si="1873"/>
        <v>0</v>
      </c>
      <c r="JO135" s="21"/>
      <c r="JP135" s="21">
        <f t="shared" si="1874"/>
        <v>0</v>
      </c>
      <c r="JQ135" s="21"/>
      <c r="JR135" s="21">
        <f t="shared" si="1875"/>
        <v>0</v>
      </c>
      <c r="JS135" s="21"/>
      <c r="JT135" s="21">
        <f t="shared" si="1876"/>
        <v>0</v>
      </c>
      <c r="JU135" s="21"/>
      <c r="JV135" s="21">
        <f t="shared" si="1877"/>
        <v>0</v>
      </c>
      <c r="JW135" s="21"/>
      <c r="JX135" s="21">
        <f t="shared" si="1878"/>
        <v>0</v>
      </c>
      <c r="JY135" s="21"/>
      <c r="JZ135" s="21">
        <f t="shared" si="1879"/>
        <v>0</v>
      </c>
      <c r="KA135" s="21"/>
      <c r="KB135" s="21">
        <f t="shared" si="1880"/>
        <v>0</v>
      </c>
      <c r="KC135" s="21"/>
      <c r="KD135" s="21">
        <f t="shared" si="1881"/>
        <v>0</v>
      </c>
      <c r="KE135" s="21"/>
      <c r="KF135" s="21">
        <f t="shared" si="1882"/>
        <v>0</v>
      </c>
      <c r="KG135" s="21"/>
      <c r="KH135" s="21">
        <f t="shared" si="1883"/>
        <v>0</v>
      </c>
      <c r="KI135" s="21"/>
      <c r="KJ135" s="21">
        <f t="shared" si="1884"/>
        <v>0</v>
      </c>
      <c r="KK135" s="21"/>
      <c r="KL135" s="21">
        <f t="shared" si="1885"/>
        <v>0</v>
      </c>
      <c r="KM135" s="21"/>
      <c r="KN135" s="21">
        <f t="shared" si="1886"/>
        <v>0</v>
      </c>
      <c r="KO135" s="21"/>
      <c r="KP135" s="21">
        <f t="shared" si="1887"/>
        <v>0</v>
      </c>
      <c r="KQ135" s="21"/>
      <c r="KR135" s="21">
        <f t="shared" si="1888"/>
        <v>0</v>
      </c>
      <c r="KS135" s="21"/>
      <c r="KT135" s="21">
        <f t="shared" si="1889"/>
        <v>0</v>
      </c>
      <c r="KU135" s="21"/>
      <c r="KV135" s="21">
        <f t="shared" si="1890"/>
        <v>0</v>
      </c>
      <c r="KW135" s="21"/>
      <c r="KX135" s="21">
        <f t="shared" si="1891"/>
        <v>0</v>
      </c>
      <c r="KY135" s="21"/>
      <c r="KZ135" s="21">
        <f t="shared" si="1892"/>
        <v>0</v>
      </c>
      <c r="LA135" s="21"/>
      <c r="LB135" s="21">
        <f t="shared" si="1893"/>
        <v>0</v>
      </c>
      <c r="LC135" s="21"/>
      <c r="LD135" s="21">
        <f t="shared" si="1894"/>
        <v>0</v>
      </c>
      <c r="LE135" s="21"/>
      <c r="LF135" s="21">
        <f t="shared" si="1895"/>
        <v>0</v>
      </c>
      <c r="LG135" s="21"/>
      <c r="LH135" s="21">
        <f t="shared" si="1896"/>
        <v>0</v>
      </c>
      <c r="LI135" s="21"/>
      <c r="LJ135" s="21">
        <f t="shared" si="1897"/>
        <v>0</v>
      </c>
      <c r="LK135" s="21"/>
      <c r="LL135" s="21">
        <f t="shared" si="1898"/>
        <v>0</v>
      </c>
      <c r="LM135" s="21"/>
      <c r="LN135" s="21">
        <f t="shared" si="1899"/>
        <v>0</v>
      </c>
      <c r="LO135" s="21"/>
      <c r="LP135" s="21">
        <f t="shared" si="1900"/>
        <v>0</v>
      </c>
      <c r="LQ135" s="21"/>
      <c r="LR135" s="21">
        <f t="shared" si="1901"/>
        <v>0</v>
      </c>
      <c r="LS135" s="21"/>
      <c r="LT135" s="21">
        <f t="shared" si="1902"/>
        <v>0</v>
      </c>
      <c r="LU135" s="21"/>
      <c r="LV135" s="21">
        <f t="shared" si="1903"/>
        <v>0</v>
      </c>
      <c r="LW135" s="21"/>
      <c r="LX135" s="21">
        <f t="shared" si="1904"/>
        <v>0</v>
      </c>
      <c r="LY135" s="21"/>
      <c r="LZ135" s="21">
        <f t="shared" si="1905"/>
        <v>0</v>
      </c>
      <c r="MA135" s="21"/>
      <c r="MB135" s="21">
        <f t="shared" si="1906"/>
        <v>0</v>
      </c>
      <c r="MC135" s="21"/>
      <c r="MD135" s="21">
        <f t="shared" si="1907"/>
        <v>25.3</v>
      </c>
      <c r="ME135" s="21"/>
      <c r="MF135" s="21">
        <f t="shared" si="1908"/>
        <v>25.3</v>
      </c>
      <c r="MG135" s="21"/>
      <c r="MH135" s="21">
        <f t="shared" si="1909"/>
        <v>25.3</v>
      </c>
      <c r="MI135" s="21"/>
      <c r="MJ135" s="21">
        <f t="shared" si="1910"/>
        <v>25.3</v>
      </c>
      <c r="MK135" s="21"/>
      <c r="ML135" s="21">
        <f t="shared" si="1911"/>
        <v>25.3</v>
      </c>
      <c r="MM135" s="21"/>
      <c r="MN135" s="21">
        <f t="shared" si="1912"/>
        <v>25.3</v>
      </c>
      <c r="MO135" s="21"/>
      <c r="MP135" s="21">
        <f t="shared" si="1913"/>
        <v>25.3</v>
      </c>
      <c r="MQ135" s="21"/>
      <c r="MR135" s="21">
        <f t="shared" si="1914"/>
        <v>25.3</v>
      </c>
      <c r="MS135" s="21"/>
      <c r="MT135" s="21">
        <f t="shared" si="1915"/>
        <v>25.3</v>
      </c>
      <c r="MU135" s="21"/>
      <c r="MV135" s="21">
        <f t="shared" si="1916"/>
        <v>25.3</v>
      </c>
      <c r="MW135" s="21"/>
      <c r="MX135" s="21">
        <f t="shared" si="1917"/>
        <v>0</v>
      </c>
      <c r="MY135" s="21"/>
      <c r="MZ135" s="21">
        <f t="shared" si="1918"/>
        <v>0</v>
      </c>
      <c r="NA135" s="21"/>
      <c r="NB135" s="21">
        <f t="shared" si="1919"/>
        <v>0</v>
      </c>
      <c r="NC135" s="21">
        <v>4</v>
      </c>
      <c r="ND135" s="21">
        <f t="shared" si="1920"/>
        <v>0</v>
      </c>
      <c r="NE135" s="21">
        <v>14</v>
      </c>
      <c r="NF135" s="21">
        <f t="shared" si="1921"/>
        <v>0</v>
      </c>
      <c r="NG135" s="21">
        <v>27</v>
      </c>
      <c r="NH135" s="21">
        <f t="shared" si="1922"/>
        <v>0</v>
      </c>
      <c r="NI135" s="21">
        <v>26</v>
      </c>
      <c r="NJ135" s="21">
        <f t="shared" si="1923"/>
        <v>0</v>
      </c>
      <c r="NK135" s="21">
        <v>15</v>
      </c>
      <c r="NL135" s="21">
        <f t="shared" si="1924"/>
        <v>0</v>
      </c>
      <c r="NM135" s="21">
        <v>25</v>
      </c>
      <c r="NN135" s="21">
        <f t="shared" si="1925"/>
        <v>0</v>
      </c>
      <c r="NO135" s="21">
        <v>9</v>
      </c>
      <c r="NP135" s="21">
        <f t="shared" si="1926"/>
        <v>0</v>
      </c>
      <c r="NQ135" s="21"/>
      <c r="NR135" s="21">
        <f t="shared" si="1927"/>
        <v>0</v>
      </c>
      <c r="NS135" s="21">
        <v>4</v>
      </c>
      <c r="NT135" s="21">
        <f t="shared" si="1928"/>
        <v>0</v>
      </c>
      <c r="NU135" s="21">
        <v>20</v>
      </c>
      <c r="NV135" s="21">
        <f t="shared" si="1929"/>
        <v>0</v>
      </c>
      <c r="NW135" s="21"/>
      <c r="NX135" s="21">
        <f t="shared" si="1930"/>
        <v>0</v>
      </c>
      <c r="NY135" s="21"/>
      <c r="NZ135" s="21">
        <f t="shared" si="1931"/>
        <v>0</v>
      </c>
      <c r="OA135" s="21">
        <v>23</v>
      </c>
      <c r="OB135" s="21">
        <f t="shared" si="1932"/>
        <v>0</v>
      </c>
      <c r="OC135" s="21">
        <v>28</v>
      </c>
      <c r="OD135" s="21">
        <f t="shared" si="1933"/>
        <v>0</v>
      </c>
      <c r="OE135" s="21">
        <v>23</v>
      </c>
      <c r="OF135" s="21">
        <f t="shared" si="1934"/>
        <v>0</v>
      </c>
      <c r="OG135" s="21">
        <v>14</v>
      </c>
      <c r="OH135" s="21">
        <f t="shared" si="1935"/>
        <v>0</v>
      </c>
      <c r="OI135" s="21">
        <v>18</v>
      </c>
      <c r="OJ135" s="21">
        <f t="shared" si="1936"/>
        <v>0</v>
      </c>
      <c r="OK135" s="21">
        <v>3</v>
      </c>
      <c r="OL135" s="21">
        <f t="shared" si="1937"/>
        <v>0</v>
      </c>
      <c r="OM135" s="21"/>
      <c r="ON135" s="21">
        <f t="shared" si="1938"/>
        <v>0</v>
      </c>
      <c r="OO135" s="21"/>
      <c r="OP135" s="21">
        <f t="shared" si="1938"/>
        <v>0</v>
      </c>
      <c r="OQ135" s="21"/>
      <c r="OR135" s="21">
        <f t="shared" si="1938"/>
        <v>0</v>
      </c>
      <c r="OS135" s="21"/>
      <c r="OT135" s="21">
        <f t="shared" si="1938"/>
        <v>0</v>
      </c>
      <c r="OU135" s="21"/>
      <c r="OV135" s="21">
        <f t="shared" si="1938"/>
        <v>0</v>
      </c>
      <c r="OW135" s="21"/>
      <c r="OX135" s="21">
        <f t="shared" si="1938"/>
        <v>0</v>
      </c>
      <c r="OY135" s="21"/>
      <c r="OZ135" s="21">
        <f t="shared" si="1938"/>
        <v>0</v>
      </c>
      <c r="PA135" s="21"/>
      <c r="PB135" s="21">
        <f t="shared" si="1939"/>
        <v>0</v>
      </c>
      <c r="PC135" s="21"/>
      <c r="PD135" s="21">
        <f t="shared" si="1939"/>
        <v>0</v>
      </c>
      <c r="PE135" s="21"/>
      <c r="PF135" s="21">
        <f t="shared" si="1939"/>
        <v>0</v>
      </c>
      <c r="PG135" s="21"/>
      <c r="PH135" s="21">
        <f t="shared" si="1939"/>
        <v>0</v>
      </c>
      <c r="PI135" s="21"/>
      <c r="PJ135" s="21">
        <f t="shared" si="1939"/>
        <v>0</v>
      </c>
      <c r="PK135" s="21"/>
      <c r="PL135" s="21">
        <f t="shared" si="1939"/>
        <v>0</v>
      </c>
      <c r="PM135" s="21"/>
      <c r="PN135" s="21">
        <f t="shared" si="1940"/>
        <v>0</v>
      </c>
      <c r="PO135" s="21"/>
      <c r="PP135" s="21">
        <f t="shared" si="1940"/>
        <v>0</v>
      </c>
      <c r="PQ135" s="21"/>
      <c r="PR135" s="21">
        <f t="shared" si="1940"/>
        <v>0</v>
      </c>
      <c r="PS135" s="21"/>
      <c r="PT135" s="21">
        <f t="shared" si="1940"/>
        <v>0</v>
      </c>
      <c r="PU135" s="21"/>
      <c r="PV135" s="21">
        <f t="shared" si="1940"/>
        <v>0</v>
      </c>
      <c r="PW135" s="21"/>
      <c r="PX135" s="21">
        <f t="shared" si="1940"/>
        <v>0</v>
      </c>
      <c r="PY135" s="21"/>
      <c r="PZ135" s="21">
        <f t="shared" si="1941"/>
        <v>0</v>
      </c>
      <c r="QA135" s="21"/>
      <c r="QB135" s="21">
        <f t="shared" si="1941"/>
        <v>0</v>
      </c>
      <c r="QC135" s="21"/>
      <c r="QD135" s="21">
        <f t="shared" si="1941"/>
        <v>0</v>
      </c>
      <c r="QE135" s="21"/>
      <c r="QF135" s="21">
        <f t="shared" si="1941"/>
        <v>0</v>
      </c>
      <c r="QG135" s="21"/>
      <c r="QH135" s="21">
        <f t="shared" si="1941"/>
        <v>0</v>
      </c>
      <c r="QI135" s="21"/>
      <c r="QJ135" s="21">
        <f t="shared" si="1941"/>
        <v>0</v>
      </c>
      <c r="QK135" s="21"/>
      <c r="QL135" s="21">
        <f t="shared" si="1942"/>
        <v>0</v>
      </c>
      <c r="QM135" s="21"/>
      <c r="QN135" s="21">
        <f t="shared" si="1942"/>
        <v>0</v>
      </c>
      <c r="QO135" s="21"/>
      <c r="QP135" s="21">
        <f t="shared" si="1942"/>
        <v>0</v>
      </c>
      <c r="QQ135" s="21"/>
      <c r="QR135" s="21">
        <f t="shared" si="1942"/>
        <v>0</v>
      </c>
      <c r="QS135" s="21"/>
      <c r="QT135" s="21">
        <f t="shared" si="1942"/>
        <v>0</v>
      </c>
      <c r="QU135" s="21"/>
      <c r="QV135" s="21">
        <f t="shared" si="1942"/>
        <v>0</v>
      </c>
      <c r="QW135" s="21"/>
      <c r="QX135" s="21">
        <f t="shared" si="1943"/>
        <v>0</v>
      </c>
      <c r="QY135" s="21"/>
      <c r="QZ135" s="21">
        <f t="shared" si="1943"/>
        <v>0</v>
      </c>
      <c r="RA135" s="21"/>
      <c r="RB135" s="21">
        <f t="shared" si="1943"/>
        <v>0</v>
      </c>
      <c r="RC135" s="21"/>
      <c r="RD135" s="21">
        <f t="shared" si="1943"/>
        <v>0</v>
      </c>
      <c r="RE135" s="21"/>
      <c r="RF135" s="21">
        <f t="shared" si="1943"/>
        <v>0</v>
      </c>
      <c r="RG135" s="21"/>
      <c r="RH135" s="21">
        <f t="shared" si="1943"/>
        <v>0</v>
      </c>
      <c r="RI135" s="21"/>
      <c r="RJ135" s="21">
        <f t="shared" si="1944"/>
        <v>0</v>
      </c>
      <c r="RK135" s="21"/>
      <c r="RL135" s="21">
        <f t="shared" si="1945"/>
        <v>0</v>
      </c>
      <c r="RM135" s="21"/>
      <c r="RN135" s="21">
        <f t="shared" si="1946"/>
        <v>0</v>
      </c>
      <c r="RO135" s="21"/>
      <c r="RP135" s="21">
        <f t="shared" si="1947"/>
        <v>0</v>
      </c>
      <c r="RQ135" s="21"/>
      <c r="RR135" s="21">
        <f t="shared" si="1948"/>
        <v>0</v>
      </c>
      <c r="RS135" s="21"/>
      <c r="RT135" s="21">
        <f t="shared" si="1949"/>
        <v>0</v>
      </c>
      <c r="RU135" s="21"/>
      <c r="RV135" s="21">
        <f t="shared" si="1950"/>
        <v>0</v>
      </c>
      <c r="RW135" s="21"/>
      <c r="RX135" s="21">
        <f t="shared" si="1951"/>
        <v>0</v>
      </c>
      <c r="RY135" s="21"/>
      <c r="RZ135" s="21">
        <f t="shared" si="1952"/>
        <v>0</v>
      </c>
      <c r="SA135" s="21"/>
      <c r="SB135" s="21">
        <f t="shared" si="1953"/>
        <v>0</v>
      </c>
      <c r="SC135" s="21"/>
      <c r="SD135" s="21">
        <f t="shared" si="1954"/>
        <v>0</v>
      </c>
      <c r="SE135" s="21"/>
      <c r="SF135" s="21">
        <f t="shared" si="1955"/>
        <v>0</v>
      </c>
      <c r="SG135" s="21"/>
      <c r="SH135" s="21">
        <f t="shared" si="1956"/>
        <v>0</v>
      </c>
      <c r="SI135" s="21"/>
      <c r="SJ135" s="21">
        <f t="shared" si="1957"/>
        <v>0</v>
      </c>
      <c r="SK135" s="21"/>
      <c r="SL135" s="21">
        <f t="shared" si="1958"/>
        <v>0</v>
      </c>
      <c r="SM135" s="21"/>
      <c r="SN135" s="21">
        <f t="shared" si="1959"/>
        <v>0</v>
      </c>
      <c r="SO135" s="21"/>
      <c r="SP135" s="21">
        <f t="shared" si="1960"/>
        <v>0</v>
      </c>
      <c r="SQ135" s="21"/>
      <c r="SR135" s="21">
        <f t="shared" si="1961"/>
        <v>0</v>
      </c>
      <c r="SS135" s="21"/>
      <c r="ST135" s="21">
        <f t="shared" si="1962"/>
        <v>0</v>
      </c>
      <c r="SU135" s="21"/>
      <c r="SV135" s="21">
        <f t="shared" si="1963"/>
        <v>0</v>
      </c>
      <c r="SW135" s="21"/>
      <c r="SX135" s="21">
        <f t="shared" si="1964"/>
        <v>0</v>
      </c>
      <c r="SY135" s="21"/>
      <c r="SZ135" s="21">
        <f t="shared" si="1965"/>
        <v>0</v>
      </c>
      <c r="TA135" s="21"/>
      <c r="TB135" s="21">
        <f t="shared" si="1966"/>
        <v>0</v>
      </c>
      <c r="TC135" s="21"/>
      <c r="TD135" s="21">
        <f t="shared" si="1967"/>
        <v>0</v>
      </c>
      <c r="TE135" s="21"/>
      <c r="TF135" s="21">
        <f t="shared" si="1968"/>
        <v>0</v>
      </c>
      <c r="TG135" s="21"/>
      <c r="TH135" s="21">
        <f t="shared" si="1969"/>
        <v>0</v>
      </c>
      <c r="TI135" s="21"/>
      <c r="TJ135" s="21">
        <f t="shared" si="1970"/>
        <v>0</v>
      </c>
      <c r="TK135" s="21"/>
      <c r="TL135" s="21">
        <f t="shared" si="1971"/>
        <v>0</v>
      </c>
      <c r="TM135" s="21"/>
      <c r="TN135" s="21">
        <f t="shared" si="1972"/>
        <v>0</v>
      </c>
      <c r="TO135" s="21"/>
      <c r="TP135" s="21">
        <f t="shared" si="1973"/>
        <v>0</v>
      </c>
      <c r="TQ135" s="21"/>
      <c r="TR135" s="21">
        <f t="shared" si="1974"/>
        <v>0</v>
      </c>
      <c r="TS135" s="21"/>
      <c r="TT135" s="21">
        <f t="shared" si="1975"/>
        <v>0</v>
      </c>
      <c r="TU135" s="21"/>
      <c r="TV135" s="21">
        <f t="shared" si="1976"/>
        <v>0</v>
      </c>
      <c r="TW135" s="21"/>
      <c r="TX135" s="21">
        <f t="shared" si="1977"/>
        <v>0</v>
      </c>
      <c r="TY135" s="21"/>
      <c r="TZ135" s="21">
        <f t="shared" si="1978"/>
        <v>0</v>
      </c>
      <c r="UA135" s="21"/>
      <c r="UB135" s="21">
        <f t="shared" si="1979"/>
        <v>0</v>
      </c>
      <c r="UC135" s="21"/>
      <c r="UD135" s="21">
        <f t="shared" si="1980"/>
        <v>0</v>
      </c>
      <c r="UE135" s="21"/>
      <c r="UF135" s="21">
        <f t="shared" si="1981"/>
        <v>0</v>
      </c>
      <c r="UG135" s="21"/>
      <c r="UH135" s="21">
        <f t="shared" si="1982"/>
        <v>0</v>
      </c>
      <c r="UI135" s="21"/>
      <c r="UJ135" s="21">
        <f t="shared" si="1983"/>
        <v>0</v>
      </c>
      <c r="UK135" s="21"/>
      <c r="UL135" s="21">
        <f t="shared" si="1984"/>
        <v>0</v>
      </c>
      <c r="UM135" s="21"/>
      <c r="UN135" s="21">
        <f t="shared" si="1985"/>
        <v>0</v>
      </c>
      <c r="UO135" s="21"/>
      <c r="UP135" s="21">
        <f t="shared" si="1986"/>
        <v>0</v>
      </c>
      <c r="UQ135" s="21"/>
      <c r="UR135" s="21">
        <f t="shared" si="1987"/>
        <v>0</v>
      </c>
      <c r="US135" s="21"/>
      <c r="UT135" s="21">
        <f t="shared" si="1988"/>
        <v>0</v>
      </c>
      <c r="UU135" s="21"/>
      <c r="UV135" s="21">
        <f t="shared" si="1989"/>
        <v>0</v>
      </c>
      <c r="UW135" s="21"/>
      <c r="UX135" s="21">
        <f t="shared" si="1990"/>
        <v>0</v>
      </c>
      <c r="UY135" s="21"/>
      <c r="UZ135" s="21">
        <f t="shared" si="1991"/>
        <v>0</v>
      </c>
      <c r="VA135" s="21"/>
      <c r="VB135" s="21">
        <f t="shared" si="1992"/>
        <v>0</v>
      </c>
      <c r="VC135" s="21"/>
      <c r="VD135" s="21">
        <f t="shared" si="1993"/>
        <v>0</v>
      </c>
      <c r="VE135" s="21"/>
      <c r="VF135" s="21">
        <f t="shared" si="1994"/>
        <v>0</v>
      </c>
      <c r="VG135" s="21"/>
      <c r="VH135" s="21">
        <f t="shared" si="1995"/>
        <v>0</v>
      </c>
      <c r="VI135" s="21"/>
      <c r="VJ135" s="21">
        <f t="shared" si="1996"/>
        <v>0</v>
      </c>
      <c r="VK135" s="21"/>
      <c r="VL135" s="21">
        <f t="shared" si="1997"/>
        <v>0</v>
      </c>
      <c r="VM135" s="21"/>
      <c r="VN135" s="21">
        <f t="shared" si="1998"/>
        <v>0</v>
      </c>
      <c r="VO135" s="21"/>
      <c r="VP135" s="21">
        <f t="shared" si="1999"/>
        <v>0</v>
      </c>
      <c r="VQ135" s="21"/>
      <c r="VR135" s="21">
        <f t="shared" si="1938"/>
        <v>0</v>
      </c>
      <c r="VS135" s="21"/>
      <c r="VT135" s="21">
        <f t="shared" si="2000"/>
        <v>0</v>
      </c>
      <c r="VU135" s="21"/>
      <c r="VV135" s="21">
        <f t="shared" si="2000"/>
        <v>0</v>
      </c>
      <c r="VW135" s="21"/>
      <c r="VX135" s="21">
        <f t="shared" si="2001"/>
        <v>0</v>
      </c>
      <c r="VY135" s="21"/>
      <c r="VZ135" s="21">
        <f t="shared" si="2001"/>
        <v>0</v>
      </c>
      <c r="WA135" s="21"/>
      <c r="WB135" s="21">
        <f t="shared" si="2001"/>
        <v>0</v>
      </c>
      <c r="WC135" s="21"/>
      <c r="WD135" s="21">
        <f t="shared" si="2001"/>
        <v>0</v>
      </c>
      <c r="WE135" s="21"/>
      <c r="WF135" s="21">
        <f t="shared" si="2001"/>
        <v>0</v>
      </c>
      <c r="WG135" s="21"/>
      <c r="WH135" s="21">
        <f t="shared" si="2001"/>
        <v>0</v>
      </c>
      <c r="WI135" s="21"/>
      <c r="WJ135" s="21">
        <f t="shared" si="2001"/>
        <v>0</v>
      </c>
      <c r="WK135" s="21"/>
      <c r="WL135" s="21">
        <f t="shared" si="2001"/>
        <v>0</v>
      </c>
      <c r="WM135" s="21"/>
      <c r="WN135" s="21">
        <f t="shared" si="2002"/>
        <v>0</v>
      </c>
      <c r="WO135" s="21"/>
      <c r="WP135" s="21">
        <f t="shared" si="2002"/>
        <v>0</v>
      </c>
      <c r="WQ135" s="21"/>
      <c r="WR135" s="21">
        <f t="shared" si="2002"/>
        <v>0</v>
      </c>
      <c r="WS135" s="21"/>
      <c r="WT135" s="21">
        <f t="shared" si="2002"/>
        <v>0</v>
      </c>
      <c r="WU135" s="21"/>
      <c r="WV135" s="21">
        <f t="shared" si="2002"/>
        <v>0</v>
      </c>
      <c r="WW135" s="21"/>
      <c r="WX135" s="21">
        <f t="shared" si="2002"/>
        <v>0</v>
      </c>
      <c r="WY135" s="21"/>
      <c r="WZ135" s="21">
        <f t="shared" si="2002"/>
        <v>0</v>
      </c>
      <c r="XA135" s="21"/>
      <c r="XB135" s="21">
        <f t="shared" si="2002"/>
        <v>0</v>
      </c>
      <c r="XC135" s="21"/>
      <c r="XD135" s="21">
        <f t="shared" si="2003"/>
        <v>0</v>
      </c>
      <c r="XE135" s="21"/>
      <c r="XF135" s="21">
        <f t="shared" si="2003"/>
        <v>0</v>
      </c>
      <c r="XG135" s="21"/>
      <c r="XH135" s="21">
        <f t="shared" si="2003"/>
        <v>0</v>
      </c>
      <c r="XI135" s="21"/>
      <c r="XJ135" s="21">
        <f t="shared" si="2003"/>
        <v>0</v>
      </c>
      <c r="XK135" s="21"/>
      <c r="XL135" s="21">
        <f t="shared" si="2003"/>
        <v>0</v>
      </c>
      <c r="XM135" s="21"/>
      <c r="XN135" s="21">
        <f t="shared" si="2003"/>
        <v>0</v>
      </c>
      <c r="XO135" s="21"/>
      <c r="XP135" s="21">
        <f t="shared" si="2003"/>
        <v>0</v>
      </c>
      <c r="XQ135" s="21"/>
      <c r="XR135" s="21">
        <f t="shared" si="2003"/>
        <v>0</v>
      </c>
      <c r="XS135" s="21"/>
      <c r="XT135" s="21">
        <f t="shared" si="2000"/>
        <v>0</v>
      </c>
      <c r="XU135" s="21"/>
      <c r="XV135" s="21">
        <f t="shared" si="2000"/>
        <v>0</v>
      </c>
      <c r="XW135" s="21"/>
      <c r="XX135" s="21">
        <f t="shared" si="2000"/>
        <v>0</v>
      </c>
      <c r="XY135" s="21"/>
      <c r="XZ135" s="21">
        <f t="shared" si="2000"/>
        <v>0</v>
      </c>
      <c r="YA135" s="21"/>
      <c r="YB135" s="21">
        <f t="shared" si="2004"/>
        <v>0</v>
      </c>
      <c r="YC135" s="21"/>
      <c r="YD135" s="21">
        <f t="shared" si="2005"/>
        <v>0</v>
      </c>
      <c r="YE135" s="21"/>
      <c r="YF135" s="21">
        <f t="shared" si="2006"/>
        <v>0</v>
      </c>
      <c r="YG135" s="21"/>
      <c r="YH135" s="21">
        <f t="shared" si="2007"/>
        <v>0</v>
      </c>
      <c r="YI135" s="21"/>
      <c r="YJ135" s="21">
        <f t="shared" si="2008"/>
        <v>0</v>
      </c>
      <c r="YK135" s="21"/>
      <c r="YL135" s="21">
        <f t="shared" si="2009"/>
        <v>0</v>
      </c>
      <c r="YM135" s="21"/>
      <c r="YN135" s="21">
        <f t="shared" si="2010"/>
        <v>0</v>
      </c>
      <c r="YO135" s="21"/>
      <c r="YP135" s="21">
        <f t="shared" si="2011"/>
        <v>0</v>
      </c>
      <c r="YQ135" s="21"/>
      <c r="YR135" s="21">
        <f t="shared" si="2012"/>
        <v>0</v>
      </c>
      <c r="YS135" s="21"/>
      <c r="YT135" s="21">
        <f t="shared" si="2013"/>
        <v>0</v>
      </c>
      <c r="YU135" s="21"/>
      <c r="YV135" s="21">
        <f t="shared" si="2014"/>
        <v>0</v>
      </c>
      <c r="YW135" s="21"/>
      <c r="YX135" s="21">
        <f t="shared" si="2015"/>
        <v>0</v>
      </c>
      <c r="YY135" s="21"/>
      <c r="YZ135" s="21">
        <f t="shared" si="2000"/>
        <v>0</v>
      </c>
      <c r="ZA135" s="21"/>
      <c r="ZB135" s="21">
        <f t="shared" si="2016"/>
        <v>0</v>
      </c>
      <c r="ZC135" s="21"/>
      <c r="ZD135" s="21">
        <f t="shared" si="2017"/>
        <v>0</v>
      </c>
      <c r="ZE135" s="21"/>
      <c r="ZF135" s="21">
        <f t="shared" si="2018"/>
        <v>0</v>
      </c>
      <c r="ZG135" s="21"/>
      <c r="ZH135" s="21">
        <f t="shared" si="2019"/>
        <v>0</v>
      </c>
      <c r="ZI135" s="21"/>
      <c r="ZJ135" s="21">
        <f t="shared" si="2020"/>
        <v>0</v>
      </c>
      <c r="ZK135" s="21"/>
      <c r="ZL135" s="21">
        <f t="shared" si="2021"/>
        <v>0</v>
      </c>
      <c r="ZM135" s="21"/>
      <c r="ZN135" s="21">
        <f t="shared" si="2022"/>
        <v>0</v>
      </c>
      <c r="ZO135" s="21"/>
      <c r="ZP135" s="21">
        <f t="shared" si="2023"/>
        <v>0</v>
      </c>
      <c r="ZQ135" s="21"/>
      <c r="ZR135" s="21">
        <f t="shared" si="2024"/>
        <v>0</v>
      </c>
      <c r="ZS135" s="21"/>
      <c r="ZT135" s="21">
        <f t="shared" si="2000"/>
        <v>0</v>
      </c>
      <c r="ZU135" s="21"/>
      <c r="ZV135" s="21">
        <f t="shared" si="2025"/>
        <v>0</v>
      </c>
      <c r="ZW135" s="21"/>
      <c r="ZX135" s="21">
        <f t="shared" si="2026"/>
        <v>0</v>
      </c>
      <c r="ZY135" s="21"/>
      <c r="ZZ135" s="21">
        <f t="shared" si="2026"/>
        <v>0</v>
      </c>
      <c r="AAA135" s="21"/>
      <c r="AAB135" s="21">
        <f t="shared" si="2027"/>
        <v>0</v>
      </c>
      <c r="AAC135" s="21"/>
      <c r="AAD135" s="21">
        <f t="shared" si="2027"/>
        <v>0</v>
      </c>
      <c r="AAE135" s="21"/>
      <c r="AAF135" s="21">
        <f t="shared" si="2028"/>
        <v>0</v>
      </c>
      <c r="AAG135" s="21"/>
      <c r="AAH135" s="21">
        <f t="shared" si="2028"/>
        <v>0</v>
      </c>
      <c r="AAI135" s="21"/>
      <c r="AAJ135" s="21">
        <f t="shared" si="2029"/>
        <v>0</v>
      </c>
      <c r="AAK135" s="21"/>
      <c r="AAL135" s="21">
        <f t="shared" si="2029"/>
        <v>0</v>
      </c>
      <c r="AAM135" s="21"/>
      <c r="AAN135" s="21">
        <f t="shared" si="2030"/>
        <v>0</v>
      </c>
      <c r="AAO135" s="21"/>
      <c r="AAP135" s="21">
        <f t="shared" si="2030"/>
        <v>0</v>
      </c>
      <c r="AAQ135" s="21"/>
      <c r="AAR135" s="21">
        <f t="shared" si="2031"/>
        <v>0</v>
      </c>
      <c r="AAS135" s="21"/>
      <c r="AAT135" s="21">
        <f t="shared" si="2031"/>
        <v>0</v>
      </c>
      <c r="AAU135" s="21"/>
      <c r="AAV135" s="21">
        <f t="shared" si="2032"/>
        <v>0</v>
      </c>
      <c r="AAW135" s="21"/>
      <c r="AAX135" s="21">
        <f t="shared" si="2032"/>
        <v>0</v>
      </c>
      <c r="AAY135" s="21"/>
      <c r="AAZ135" s="21">
        <f t="shared" si="2033"/>
        <v>0</v>
      </c>
      <c r="ABA135" s="21"/>
      <c r="ABB135" s="21">
        <f t="shared" si="2033"/>
        <v>0</v>
      </c>
      <c r="ABC135" s="21"/>
      <c r="ABD135" s="21">
        <f t="shared" si="2034"/>
        <v>0</v>
      </c>
      <c r="ABE135" s="21"/>
      <c r="ABF135" s="21">
        <f t="shared" si="2034"/>
        <v>0</v>
      </c>
      <c r="ABG135" s="21"/>
      <c r="ABH135" s="21">
        <f t="shared" si="2035"/>
        <v>0</v>
      </c>
      <c r="ABI135" s="21"/>
      <c r="ABJ135" s="21">
        <f t="shared" si="2035"/>
        <v>0</v>
      </c>
      <c r="ABK135" s="21"/>
      <c r="ABL135" s="21">
        <f t="shared" si="2036"/>
        <v>0</v>
      </c>
      <c r="ABM135" s="21"/>
      <c r="ABN135" s="21">
        <f t="shared" si="2036"/>
        <v>0</v>
      </c>
      <c r="ABO135" s="21"/>
      <c r="ABP135" s="21">
        <f t="shared" si="2037"/>
        <v>0</v>
      </c>
      <c r="ABQ135" s="21"/>
      <c r="ABR135" s="21">
        <f t="shared" si="2037"/>
        <v>0</v>
      </c>
      <c r="ABS135" s="21"/>
      <c r="ABT135" s="21">
        <f t="shared" si="2038"/>
        <v>0</v>
      </c>
      <c r="ABU135" s="21"/>
      <c r="ABV135" s="21">
        <f t="shared" si="2038"/>
        <v>0</v>
      </c>
      <c r="ABW135" s="21"/>
      <c r="ABX135" s="21">
        <f t="shared" si="2039"/>
        <v>0</v>
      </c>
      <c r="ABY135" s="21"/>
      <c r="ABZ135" s="21">
        <f t="shared" si="2039"/>
        <v>0</v>
      </c>
      <c r="ACA135" s="21"/>
      <c r="ACB135" s="21">
        <f t="shared" si="2040"/>
        <v>0</v>
      </c>
      <c r="ACC135" s="21"/>
      <c r="ACD135" s="21">
        <f t="shared" si="2040"/>
        <v>0</v>
      </c>
      <c r="ACE135" s="21"/>
      <c r="ACF135" s="21">
        <f t="shared" si="2041"/>
        <v>0</v>
      </c>
      <c r="ACG135" s="21"/>
      <c r="ACH135" s="21">
        <f t="shared" si="2041"/>
        <v>0</v>
      </c>
      <c r="ACI135" s="21"/>
      <c r="ACJ135" s="21">
        <f t="shared" si="2042"/>
        <v>0</v>
      </c>
      <c r="ACK135" s="21"/>
      <c r="ACL135" s="21">
        <f t="shared" si="2042"/>
        <v>0</v>
      </c>
      <c r="ACM135" s="21"/>
      <c r="ACN135" s="21">
        <f t="shared" si="2043"/>
        <v>0</v>
      </c>
      <c r="ACO135" s="21"/>
      <c r="ACP135" s="21">
        <f t="shared" si="2043"/>
        <v>0</v>
      </c>
      <c r="ACQ135" s="21"/>
      <c r="ACR135" s="21">
        <f t="shared" si="2044"/>
        <v>0</v>
      </c>
      <c r="ACS135" s="21"/>
      <c r="ACT135" s="21">
        <f t="shared" si="2044"/>
        <v>0</v>
      </c>
      <c r="ACU135" s="21"/>
      <c r="ACV135" s="21">
        <f t="shared" si="2045"/>
        <v>0</v>
      </c>
      <c r="ACW135" s="21"/>
      <c r="ACX135" s="21">
        <f t="shared" si="2045"/>
        <v>0</v>
      </c>
      <c r="ACY135" s="21"/>
      <c r="ACZ135" s="21">
        <f t="shared" si="2046"/>
        <v>0</v>
      </c>
      <c r="ADA135" s="21"/>
      <c r="ADB135" s="21">
        <f t="shared" si="2046"/>
        <v>0</v>
      </c>
      <c r="ADC135" s="21"/>
      <c r="ADD135" s="21">
        <f t="shared" si="2047"/>
        <v>0</v>
      </c>
      <c r="ADE135" s="21"/>
      <c r="ADF135" s="21">
        <f t="shared" si="2047"/>
        <v>0</v>
      </c>
      <c r="ADG135" s="21"/>
      <c r="ADH135" s="21">
        <f t="shared" si="2048"/>
        <v>0</v>
      </c>
      <c r="ADI135" s="21"/>
      <c r="ADJ135" s="21">
        <f t="shared" si="2048"/>
        <v>0</v>
      </c>
      <c r="ADK135" s="21"/>
      <c r="ADL135" s="21">
        <f t="shared" si="2049"/>
        <v>0</v>
      </c>
      <c r="ADM135" s="21"/>
      <c r="ADN135" s="21">
        <f t="shared" si="2049"/>
        <v>0</v>
      </c>
      <c r="ADO135" s="21"/>
      <c r="ADP135" s="21">
        <f t="shared" si="2049"/>
        <v>0</v>
      </c>
      <c r="ADQ135" s="21"/>
      <c r="ADR135" s="21">
        <f t="shared" si="2049"/>
        <v>0</v>
      </c>
      <c r="ADS135" s="21"/>
      <c r="ADT135" s="21">
        <f t="shared" si="2049"/>
        <v>0</v>
      </c>
      <c r="ADU135" s="21"/>
      <c r="ADV135" s="21">
        <f t="shared" si="2050"/>
        <v>0</v>
      </c>
      <c r="ADW135" s="21"/>
      <c r="ADX135" s="21">
        <f t="shared" si="2050"/>
        <v>0</v>
      </c>
      <c r="ADY135" s="21"/>
      <c r="ADZ135" s="21">
        <f t="shared" si="2050"/>
        <v>0</v>
      </c>
      <c r="AEA135" s="21"/>
      <c r="AEB135" s="21">
        <f t="shared" si="2050"/>
        <v>0</v>
      </c>
      <c r="AEC135" s="21"/>
      <c r="AED135" s="21">
        <f t="shared" si="2051"/>
        <v>0</v>
      </c>
      <c r="AEE135" s="21"/>
      <c r="AEF135" s="21">
        <f t="shared" si="2051"/>
        <v>0</v>
      </c>
      <c r="AEG135" s="21"/>
      <c r="AEH135" s="21">
        <f t="shared" si="2051"/>
        <v>0</v>
      </c>
      <c r="AEI135" s="21"/>
      <c r="AEJ135" s="21">
        <f t="shared" si="2051"/>
        <v>0</v>
      </c>
      <c r="AEK135" s="21"/>
      <c r="AEL135" s="21">
        <f t="shared" si="2051"/>
        <v>0</v>
      </c>
      <c r="AEM135" s="21"/>
      <c r="AEN135" s="21">
        <f t="shared" si="2052"/>
        <v>0</v>
      </c>
      <c r="AEO135" s="21"/>
      <c r="AEP135" s="21">
        <f t="shared" si="2052"/>
        <v>0</v>
      </c>
      <c r="AEQ135" s="21"/>
      <c r="AER135" s="21">
        <f t="shared" si="2052"/>
        <v>0</v>
      </c>
      <c r="AES135" s="21"/>
      <c r="AET135" s="21">
        <f t="shared" si="2052"/>
        <v>0</v>
      </c>
      <c r="AEU135" s="21"/>
      <c r="AEV135" s="21">
        <f t="shared" si="2053"/>
        <v>0</v>
      </c>
      <c r="AEW135" s="21"/>
      <c r="AEX135" s="21">
        <f t="shared" si="2053"/>
        <v>0</v>
      </c>
      <c r="AEY135" s="21"/>
      <c r="AEZ135" s="21">
        <f t="shared" si="2053"/>
        <v>0</v>
      </c>
      <c r="AFA135" s="21"/>
      <c r="AFB135" s="21">
        <f t="shared" si="2053"/>
        <v>0</v>
      </c>
      <c r="AFC135" s="21"/>
      <c r="AFD135" s="21">
        <f t="shared" si="2053"/>
        <v>0</v>
      </c>
      <c r="AFE135" s="21"/>
      <c r="AFF135" s="21">
        <f t="shared" si="2054"/>
        <v>0</v>
      </c>
      <c r="AFG135" s="21"/>
      <c r="AFH135" s="21">
        <f t="shared" si="2054"/>
        <v>0</v>
      </c>
      <c r="AFI135" s="21"/>
      <c r="AFJ135" s="21">
        <f t="shared" si="2054"/>
        <v>0</v>
      </c>
      <c r="AFK135" s="21"/>
      <c r="AFL135" s="21">
        <f t="shared" si="2054"/>
        <v>0</v>
      </c>
      <c r="AFM135" s="21"/>
      <c r="AFN135" s="21">
        <f t="shared" si="2055"/>
        <v>0</v>
      </c>
      <c r="AFO135" s="21"/>
      <c r="AFP135" s="21">
        <f t="shared" si="2055"/>
        <v>0</v>
      </c>
      <c r="AFQ135" s="21"/>
      <c r="AFR135" s="21">
        <f t="shared" si="2055"/>
        <v>0</v>
      </c>
      <c r="AFS135" s="21"/>
      <c r="AFT135" s="21">
        <f t="shared" si="2055"/>
        <v>0</v>
      </c>
      <c r="AFU135" s="21"/>
      <c r="AFV135" s="21">
        <f t="shared" si="2055"/>
        <v>0</v>
      </c>
      <c r="AFW135" s="21"/>
      <c r="AFX135" s="21">
        <f t="shared" si="2056"/>
        <v>0</v>
      </c>
      <c r="AFY135" s="21"/>
      <c r="AFZ135" s="21">
        <f t="shared" si="2056"/>
        <v>0</v>
      </c>
      <c r="AGA135" s="21"/>
      <c r="AGB135" s="21">
        <f t="shared" si="2056"/>
        <v>0</v>
      </c>
      <c r="AGC135" s="21"/>
      <c r="AGD135" s="21">
        <f t="shared" si="2056"/>
        <v>0</v>
      </c>
      <c r="AGE135" s="21"/>
      <c r="AGF135" s="21">
        <f t="shared" si="2057"/>
        <v>0</v>
      </c>
      <c r="AGG135" s="21"/>
      <c r="AGH135" s="21">
        <f t="shared" si="2057"/>
        <v>0</v>
      </c>
      <c r="AGI135" s="21"/>
      <c r="AGJ135" s="21">
        <f t="shared" si="2057"/>
        <v>0</v>
      </c>
      <c r="AGK135" s="21"/>
      <c r="AGL135" s="21">
        <f t="shared" si="2057"/>
        <v>0</v>
      </c>
      <c r="AGM135" s="21"/>
      <c r="AGN135" s="21">
        <f t="shared" si="2057"/>
        <v>0</v>
      </c>
      <c r="AGO135" s="21"/>
      <c r="AGP135" s="21">
        <f t="shared" si="2058"/>
        <v>0</v>
      </c>
      <c r="AGQ135" s="21"/>
      <c r="AGR135" s="21">
        <f t="shared" si="2058"/>
        <v>0</v>
      </c>
      <c r="AGS135" s="21"/>
      <c r="AGT135" s="21">
        <f t="shared" si="2058"/>
        <v>0</v>
      </c>
      <c r="AGU135" s="21"/>
      <c r="AGV135" s="21">
        <f t="shared" si="2058"/>
        <v>0</v>
      </c>
      <c r="AGW135" s="21"/>
      <c r="AGX135" s="21">
        <f t="shared" si="2059"/>
        <v>0</v>
      </c>
      <c r="AGY135" s="21"/>
      <c r="AGZ135" s="21">
        <f t="shared" si="2059"/>
        <v>0</v>
      </c>
      <c r="AHA135" s="21"/>
      <c r="AHB135" s="21">
        <f t="shared" si="2059"/>
        <v>0</v>
      </c>
      <c r="AHC135" s="21"/>
      <c r="AHD135" s="21">
        <f t="shared" si="2059"/>
        <v>0</v>
      </c>
      <c r="AHE135" s="21"/>
      <c r="AHF135" s="21">
        <f t="shared" si="2059"/>
        <v>0</v>
      </c>
      <c r="AHG135" s="21"/>
      <c r="AHH135" s="21">
        <f t="shared" si="2060"/>
        <v>0</v>
      </c>
      <c r="AHI135" s="21"/>
      <c r="AHJ135" s="21">
        <f t="shared" si="2060"/>
        <v>0</v>
      </c>
      <c r="AHK135" s="21"/>
      <c r="AHL135" s="21">
        <f t="shared" si="2060"/>
        <v>0</v>
      </c>
      <c r="AHM135" s="21"/>
      <c r="AHN135" s="21">
        <f t="shared" si="2060"/>
        <v>0</v>
      </c>
      <c r="AHO135" s="21"/>
      <c r="AHP135" s="21">
        <f t="shared" si="2061"/>
        <v>0</v>
      </c>
      <c r="AHQ135" s="21"/>
      <c r="AHR135" s="21">
        <f t="shared" si="2061"/>
        <v>0</v>
      </c>
      <c r="AHS135" s="21"/>
      <c r="AHT135" s="21">
        <f t="shared" si="2061"/>
        <v>0</v>
      </c>
      <c r="AHU135" s="21"/>
      <c r="AHV135" s="21">
        <f t="shared" si="2061"/>
        <v>0</v>
      </c>
      <c r="AHW135" s="21"/>
      <c r="AHX135" s="21">
        <f t="shared" si="2061"/>
        <v>0</v>
      </c>
      <c r="AHY135" s="21"/>
      <c r="AHZ135" s="21">
        <f t="shared" si="2062"/>
        <v>0</v>
      </c>
      <c r="AIA135" s="21"/>
      <c r="AIB135" s="21">
        <f t="shared" si="2062"/>
        <v>0</v>
      </c>
      <c r="AIC135" s="21"/>
      <c r="AID135" s="21">
        <f t="shared" si="2062"/>
        <v>0</v>
      </c>
      <c r="AIE135" s="21"/>
      <c r="AIF135" s="21">
        <f t="shared" si="2062"/>
        <v>0</v>
      </c>
      <c r="AIG135" s="21"/>
      <c r="AIH135" s="21">
        <f t="shared" si="2063"/>
        <v>0</v>
      </c>
      <c r="AII135" s="21"/>
      <c r="AIJ135" s="21">
        <f t="shared" si="2063"/>
        <v>0</v>
      </c>
      <c r="AIK135" s="21"/>
      <c r="AIL135" s="21">
        <f t="shared" si="2063"/>
        <v>0</v>
      </c>
      <c r="AIM135" s="21"/>
      <c r="AIN135" s="21">
        <f t="shared" si="2063"/>
        <v>0</v>
      </c>
      <c r="AIO135" s="21"/>
      <c r="AIP135" s="21">
        <f t="shared" si="2063"/>
        <v>0</v>
      </c>
      <c r="AIQ135" s="21"/>
      <c r="AIR135" s="21">
        <f t="shared" si="2064"/>
        <v>0</v>
      </c>
      <c r="AIS135" s="21"/>
      <c r="AIT135" s="21">
        <f t="shared" si="2064"/>
        <v>0</v>
      </c>
      <c r="AIU135" s="21"/>
      <c r="AIV135" s="21">
        <f t="shared" si="2064"/>
        <v>0</v>
      </c>
      <c r="AIW135" s="21"/>
      <c r="AIX135" s="21">
        <f t="shared" si="2064"/>
        <v>0</v>
      </c>
      <c r="AIY135" s="21"/>
      <c r="AIZ135" s="21">
        <f t="shared" si="2000"/>
        <v>0</v>
      </c>
      <c r="AJA135" s="21"/>
    </row>
    <row r="136" spans="2:937" ht="13.5" customHeight="1" x14ac:dyDescent="0.25">
      <c r="B136" s="31">
        <v>131</v>
      </c>
      <c r="C136" s="192" t="s">
        <v>209</v>
      </c>
      <c r="D136" s="67" t="s">
        <v>178</v>
      </c>
      <c r="E136" s="194" t="s">
        <v>560</v>
      </c>
      <c r="F136" s="194" t="str">
        <f>_xlfn.XLOOKUP(D136,'WTG PH-III'!$D$5:$D$198,'WTG PH-III'!$B$5:$B$198,0,0,1)</f>
        <v>PSS-14</v>
      </c>
      <c r="G136" s="22" t="s">
        <v>537</v>
      </c>
      <c r="H136" s="22" t="s">
        <v>541</v>
      </c>
      <c r="I136" s="61">
        <v>12.5</v>
      </c>
      <c r="J136" s="21">
        <v>253</v>
      </c>
      <c r="K136" s="21">
        <f t="shared" si="1741"/>
        <v>253.00000000000006</v>
      </c>
      <c r="L136" s="21">
        <f t="shared" si="1742"/>
        <v>253</v>
      </c>
      <c r="M136" s="21">
        <f t="shared" si="1743"/>
        <v>0</v>
      </c>
      <c r="N136" s="95">
        <f>VLOOKUP(D136,'WTG PH-III'!$D$5:$U$198,17,0)</f>
        <v>45808</v>
      </c>
      <c r="O136" s="95">
        <f>VLOOKUP(D136,'WTG PH-III'!$D$5:$U$198,18,0)</f>
        <v>45817</v>
      </c>
      <c r="P136" s="21">
        <f t="shared" si="1744"/>
        <v>0</v>
      </c>
      <c r="Q136" s="21"/>
      <c r="R136" s="21">
        <f t="shared" si="1745"/>
        <v>0</v>
      </c>
      <c r="S136" s="21"/>
      <c r="T136" s="21">
        <f t="shared" si="1746"/>
        <v>0</v>
      </c>
      <c r="U136" s="21"/>
      <c r="V136" s="21">
        <f t="shared" si="1747"/>
        <v>0</v>
      </c>
      <c r="W136" s="21"/>
      <c r="X136" s="21">
        <f t="shared" si="1748"/>
        <v>0</v>
      </c>
      <c r="Y136" s="21"/>
      <c r="Z136" s="21">
        <f t="shared" si="1749"/>
        <v>0</v>
      </c>
      <c r="AA136" s="21"/>
      <c r="AB136" s="21">
        <f t="shared" si="1750"/>
        <v>0</v>
      </c>
      <c r="AC136" s="21"/>
      <c r="AD136" s="21">
        <f t="shared" si="1751"/>
        <v>0</v>
      </c>
      <c r="AE136" s="21"/>
      <c r="AF136" s="21">
        <f t="shared" si="1752"/>
        <v>0</v>
      </c>
      <c r="AG136" s="21"/>
      <c r="AH136" s="21">
        <f t="shared" si="1753"/>
        <v>0</v>
      </c>
      <c r="AI136" s="21"/>
      <c r="AJ136" s="21">
        <f t="shared" si="1754"/>
        <v>0</v>
      </c>
      <c r="AK136" s="21"/>
      <c r="AL136" s="21">
        <f t="shared" si="1755"/>
        <v>0</v>
      </c>
      <c r="AM136" s="21"/>
      <c r="AN136" s="21">
        <f t="shared" si="1756"/>
        <v>0</v>
      </c>
      <c r="AO136" s="21"/>
      <c r="AP136" s="21">
        <f t="shared" si="1757"/>
        <v>0</v>
      </c>
      <c r="AQ136" s="21"/>
      <c r="AR136" s="21">
        <f t="shared" si="1758"/>
        <v>0</v>
      </c>
      <c r="AS136" s="21"/>
      <c r="AT136" s="21">
        <f t="shared" si="1759"/>
        <v>0</v>
      </c>
      <c r="AU136" s="21"/>
      <c r="AV136" s="21">
        <f t="shared" si="1760"/>
        <v>0</v>
      </c>
      <c r="AW136" s="21"/>
      <c r="AX136" s="21">
        <f t="shared" si="1761"/>
        <v>0</v>
      </c>
      <c r="AY136" s="21"/>
      <c r="AZ136" s="21">
        <f t="shared" si="1762"/>
        <v>0</v>
      </c>
      <c r="BA136" s="21"/>
      <c r="BB136" s="21">
        <f t="shared" si="1763"/>
        <v>0</v>
      </c>
      <c r="BC136" s="21"/>
      <c r="BD136" s="21">
        <f t="shared" si="1764"/>
        <v>0</v>
      </c>
      <c r="BE136" s="21"/>
      <c r="BF136" s="21">
        <f t="shared" si="1765"/>
        <v>0</v>
      </c>
      <c r="BG136" s="21"/>
      <c r="BH136" s="21">
        <f t="shared" si="1766"/>
        <v>0</v>
      </c>
      <c r="BI136" s="21"/>
      <c r="BJ136" s="21">
        <f t="shared" si="1767"/>
        <v>0</v>
      </c>
      <c r="BK136" s="21"/>
      <c r="BL136" s="21">
        <f t="shared" si="1768"/>
        <v>0</v>
      </c>
      <c r="BM136" s="21"/>
      <c r="BN136" s="21">
        <f t="shared" si="1769"/>
        <v>0</v>
      </c>
      <c r="BO136" s="21"/>
      <c r="BP136" s="21">
        <f t="shared" si="1770"/>
        <v>0</v>
      </c>
      <c r="BQ136" s="21"/>
      <c r="BR136" s="21">
        <f t="shared" si="1771"/>
        <v>0</v>
      </c>
      <c r="BS136" s="21"/>
      <c r="BT136" s="21">
        <f t="shared" si="1772"/>
        <v>0</v>
      </c>
      <c r="BU136" s="21"/>
      <c r="BV136" s="21">
        <f t="shared" si="1773"/>
        <v>0</v>
      </c>
      <c r="BW136" s="21"/>
      <c r="BX136" s="21">
        <f t="shared" si="1774"/>
        <v>0</v>
      </c>
      <c r="BY136" s="21"/>
      <c r="BZ136" s="21">
        <f t="shared" si="1775"/>
        <v>0</v>
      </c>
      <c r="CA136" s="21"/>
      <c r="CB136" s="21">
        <f t="shared" si="1776"/>
        <v>0</v>
      </c>
      <c r="CC136" s="21"/>
      <c r="CD136" s="21">
        <f t="shared" si="1777"/>
        <v>0</v>
      </c>
      <c r="CE136" s="21"/>
      <c r="CF136" s="21">
        <f t="shared" si="1778"/>
        <v>0</v>
      </c>
      <c r="CG136" s="21"/>
      <c r="CH136" s="21">
        <f t="shared" si="1779"/>
        <v>0</v>
      </c>
      <c r="CI136" s="21"/>
      <c r="CJ136" s="21">
        <f t="shared" si="1780"/>
        <v>0</v>
      </c>
      <c r="CK136" s="21"/>
      <c r="CL136" s="21">
        <f t="shared" si="1781"/>
        <v>0</v>
      </c>
      <c r="CM136" s="21"/>
      <c r="CN136" s="21">
        <f t="shared" si="1782"/>
        <v>0</v>
      </c>
      <c r="CO136" s="21"/>
      <c r="CP136" s="21">
        <f t="shared" si="1783"/>
        <v>0</v>
      </c>
      <c r="CQ136" s="21"/>
      <c r="CR136" s="21">
        <f t="shared" si="1784"/>
        <v>0</v>
      </c>
      <c r="CS136" s="21"/>
      <c r="CT136" s="21">
        <f t="shared" si="1785"/>
        <v>0</v>
      </c>
      <c r="CU136" s="21"/>
      <c r="CV136" s="21">
        <f t="shared" si="1786"/>
        <v>0</v>
      </c>
      <c r="CW136" s="21"/>
      <c r="CX136" s="21">
        <f t="shared" si="1787"/>
        <v>0</v>
      </c>
      <c r="CY136" s="21"/>
      <c r="CZ136" s="21">
        <f t="shared" si="1788"/>
        <v>0</v>
      </c>
      <c r="DA136" s="21"/>
      <c r="DB136" s="21">
        <f t="shared" si="1789"/>
        <v>0</v>
      </c>
      <c r="DC136" s="21"/>
      <c r="DD136" s="21">
        <f t="shared" si="1790"/>
        <v>0</v>
      </c>
      <c r="DE136" s="21"/>
      <c r="DF136" s="21">
        <f t="shared" si="1791"/>
        <v>0</v>
      </c>
      <c r="DG136" s="21"/>
      <c r="DH136" s="21">
        <f t="shared" si="1792"/>
        <v>0</v>
      </c>
      <c r="DI136" s="21"/>
      <c r="DJ136" s="21">
        <f t="shared" si="1793"/>
        <v>0</v>
      </c>
      <c r="DK136" s="21"/>
      <c r="DL136" s="21">
        <f t="shared" si="1794"/>
        <v>0</v>
      </c>
      <c r="DM136" s="21"/>
      <c r="DN136" s="21">
        <f t="shared" si="1795"/>
        <v>0</v>
      </c>
      <c r="DO136" s="21"/>
      <c r="DP136" s="21">
        <f t="shared" si="1796"/>
        <v>0</v>
      </c>
      <c r="DQ136" s="21"/>
      <c r="DR136" s="21">
        <f t="shared" si="1797"/>
        <v>0</v>
      </c>
      <c r="DS136" s="21"/>
      <c r="DT136" s="21">
        <f t="shared" si="1798"/>
        <v>0</v>
      </c>
      <c r="DU136" s="21"/>
      <c r="DV136" s="21">
        <f t="shared" si="1799"/>
        <v>0</v>
      </c>
      <c r="DW136" s="21"/>
      <c r="DX136" s="21">
        <f t="shared" si="1800"/>
        <v>0</v>
      </c>
      <c r="DY136" s="21"/>
      <c r="DZ136" s="21">
        <f t="shared" si="1801"/>
        <v>0</v>
      </c>
      <c r="EA136" s="21"/>
      <c r="EB136" s="21">
        <f t="shared" si="1802"/>
        <v>0</v>
      </c>
      <c r="EC136" s="21"/>
      <c r="ED136" s="21">
        <f t="shared" si="1803"/>
        <v>0</v>
      </c>
      <c r="EE136" s="21"/>
      <c r="EF136" s="21">
        <f t="shared" si="1804"/>
        <v>0</v>
      </c>
      <c r="EG136" s="21"/>
      <c r="EH136" s="21">
        <f t="shared" si="1805"/>
        <v>0</v>
      </c>
      <c r="EI136" s="21"/>
      <c r="EJ136" s="21">
        <f t="shared" si="1806"/>
        <v>0</v>
      </c>
      <c r="EK136" s="21"/>
      <c r="EL136" s="21">
        <f t="shared" si="1807"/>
        <v>0</v>
      </c>
      <c r="EM136" s="21"/>
      <c r="EN136" s="21">
        <f t="shared" si="1808"/>
        <v>0</v>
      </c>
      <c r="EO136" s="21"/>
      <c r="EP136" s="21">
        <f t="shared" si="1809"/>
        <v>0</v>
      </c>
      <c r="EQ136" s="21"/>
      <c r="ER136" s="21">
        <f t="shared" si="1810"/>
        <v>0</v>
      </c>
      <c r="ES136" s="21"/>
      <c r="ET136" s="21">
        <f t="shared" si="1811"/>
        <v>0</v>
      </c>
      <c r="EU136" s="21"/>
      <c r="EV136" s="21">
        <f t="shared" si="1812"/>
        <v>0</v>
      </c>
      <c r="EW136" s="21"/>
      <c r="EX136" s="21">
        <f t="shared" si="1813"/>
        <v>0</v>
      </c>
      <c r="EY136" s="21"/>
      <c r="EZ136" s="21">
        <f t="shared" si="1814"/>
        <v>0</v>
      </c>
      <c r="FA136" s="21"/>
      <c r="FB136" s="21">
        <f t="shared" si="1815"/>
        <v>0</v>
      </c>
      <c r="FC136" s="21"/>
      <c r="FD136" s="21">
        <f t="shared" si="1816"/>
        <v>0</v>
      </c>
      <c r="FE136" s="21"/>
      <c r="FF136" s="21">
        <f t="shared" si="1817"/>
        <v>0</v>
      </c>
      <c r="FG136" s="21"/>
      <c r="FH136" s="21">
        <f t="shared" si="1818"/>
        <v>0</v>
      </c>
      <c r="FI136" s="21"/>
      <c r="FJ136" s="21">
        <f t="shared" si="1819"/>
        <v>0</v>
      </c>
      <c r="FK136" s="21"/>
      <c r="FL136" s="21">
        <f t="shared" si="1820"/>
        <v>0</v>
      </c>
      <c r="FM136" s="21"/>
      <c r="FN136" s="21">
        <f t="shared" si="1821"/>
        <v>0</v>
      </c>
      <c r="FO136" s="21"/>
      <c r="FP136" s="21">
        <f t="shared" si="1822"/>
        <v>0</v>
      </c>
      <c r="FQ136" s="21"/>
      <c r="FR136" s="21">
        <f t="shared" si="1823"/>
        <v>0</v>
      </c>
      <c r="FS136" s="21"/>
      <c r="FT136" s="21">
        <f t="shared" si="1824"/>
        <v>0</v>
      </c>
      <c r="FU136" s="21"/>
      <c r="FV136" s="21">
        <f t="shared" si="1825"/>
        <v>0</v>
      </c>
      <c r="FW136" s="21"/>
      <c r="FX136" s="21">
        <f t="shared" si="1826"/>
        <v>0</v>
      </c>
      <c r="FY136" s="21"/>
      <c r="FZ136" s="21">
        <f t="shared" si="1827"/>
        <v>0</v>
      </c>
      <c r="GA136" s="21"/>
      <c r="GB136" s="21">
        <f t="shared" si="1828"/>
        <v>0</v>
      </c>
      <c r="GC136" s="21"/>
      <c r="GD136" s="21">
        <f t="shared" si="1829"/>
        <v>0</v>
      </c>
      <c r="GE136" s="21"/>
      <c r="GF136" s="21">
        <f t="shared" si="1830"/>
        <v>0</v>
      </c>
      <c r="GG136" s="21"/>
      <c r="GH136" s="21">
        <f t="shared" si="1831"/>
        <v>0</v>
      </c>
      <c r="GI136" s="21"/>
      <c r="GJ136" s="21">
        <f t="shared" si="1832"/>
        <v>0</v>
      </c>
      <c r="GK136" s="21"/>
      <c r="GL136" s="21">
        <f t="shared" si="1833"/>
        <v>0</v>
      </c>
      <c r="GM136" s="21"/>
      <c r="GN136" s="21">
        <f t="shared" si="1834"/>
        <v>0</v>
      </c>
      <c r="GO136" s="21"/>
      <c r="GP136" s="21">
        <f t="shared" si="1835"/>
        <v>0</v>
      </c>
      <c r="GQ136" s="21"/>
      <c r="GR136" s="21">
        <f t="shared" si="1836"/>
        <v>0</v>
      </c>
      <c r="GS136" s="21"/>
      <c r="GT136" s="21">
        <f t="shared" si="1837"/>
        <v>0</v>
      </c>
      <c r="GU136" s="21"/>
      <c r="GV136" s="21">
        <f t="shared" si="1838"/>
        <v>0</v>
      </c>
      <c r="GW136" s="21"/>
      <c r="GX136" s="21">
        <f t="shared" si="1839"/>
        <v>0</v>
      </c>
      <c r="GY136" s="21"/>
      <c r="GZ136" s="21">
        <f t="shared" si="1840"/>
        <v>0</v>
      </c>
      <c r="HA136" s="21"/>
      <c r="HB136" s="21">
        <f t="shared" si="1841"/>
        <v>0</v>
      </c>
      <c r="HC136" s="21"/>
      <c r="HD136" s="21">
        <f t="shared" si="1842"/>
        <v>0</v>
      </c>
      <c r="HE136" s="21"/>
      <c r="HF136" s="21">
        <f t="shared" si="1843"/>
        <v>0</v>
      </c>
      <c r="HG136" s="21"/>
      <c r="HH136" s="21">
        <f t="shared" si="1844"/>
        <v>0</v>
      </c>
      <c r="HI136" s="21"/>
      <c r="HJ136" s="21">
        <f t="shared" si="1845"/>
        <v>0</v>
      </c>
      <c r="HK136" s="21"/>
      <c r="HL136" s="21">
        <f t="shared" si="1846"/>
        <v>0</v>
      </c>
      <c r="HM136" s="21"/>
      <c r="HN136" s="21">
        <f t="shared" si="1847"/>
        <v>0</v>
      </c>
      <c r="HO136" s="21"/>
      <c r="HP136" s="21">
        <f t="shared" si="1848"/>
        <v>0</v>
      </c>
      <c r="HQ136" s="21"/>
      <c r="HR136" s="21">
        <f t="shared" si="1849"/>
        <v>0</v>
      </c>
      <c r="HS136" s="21"/>
      <c r="HT136" s="21">
        <f t="shared" si="1850"/>
        <v>0</v>
      </c>
      <c r="HU136" s="21"/>
      <c r="HV136" s="21">
        <f t="shared" si="1851"/>
        <v>0</v>
      </c>
      <c r="HW136" s="21"/>
      <c r="HX136" s="21">
        <f t="shared" si="1852"/>
        <v>0</v>
      </c>
      <c r="HY136" s="21"/>
      <c r="HZ136" s="21">
        <f t="shared" si="1853"/>
        <v>0</v>
      </c>
      <c r="IA136" s="21"/>
      <c r="IB136" s="21">
        <f t="shared" si="1854"/>
        <v>0</v>
      </c>
      <c r="IC136" s="21"/>
      <c r="ID136" s="21">
        <f t="shared" si="1855"/>
        <v>0</v>
      </c>
      <c r="IE136" s="21"/>
      <c r="IF136" s="21">
        <f t="shared" si="1856"/>
        <v>0</v>
      </c>
      <c r="IG136" s="21"/>
      <c r="IH136" s="21">
        <f t="shared" si="1857"/>
        <v>0</v>
      </c>
      <c r="II136" s="21"/>
      <c r="IJ136" s="21">
        <f t="shared" si="1858"/>
        <v>0</v>
      </c>
      <c r="IK136" s="21"/>
      <c r="IL136" s="21">
        <f t="shared" si="1859"/>
        <v>0</v>
      </c>
      <c r="IM136" s="21"/>
      <c r="IN136" s="21">
        <f t="shared" si="1860"/>
        <v>0</v>
      </c>
      <c r="IO136" s="21"/>
      <c r="IP136" s="21">
        <f t="shared" si="1861"/>
        <v>0</v>
      </c>
      <c r="IQ136" s="21"/>
      <c r="IR136" s="21">
        <f t="shared" si="1862"/>
        <v>0</v>
      </c>
      <c r="IS136" s="21"/>
      <c r="IT136" s="21">
        <f t="shared" si="1863"/>
        <v>0</v>
      </c>
      <c r="IU136" s="21"/>
      <c r="IV136" s="21">
        <f t="shared" si="1864"/>
        <v>0</v>
      </c>
      <c r="IW136" s="21"/>
      <c r="IX136" s="21">
        <f t="shared" si="1865"/>
        <v>0</v>
      </c>
      <c r="IY136" s="21"/>
      <c r="IZ136" s="21">
        <f t="shared" si="1866"/>
        <v>0</v>
      </c>
      <c r="JA136" s="21"/>
      <c r="JB136" s="21">
        <f t="shared" si="1867"/>
        <v>0</v>
      </c>
      <c r="JC136" s="21"/>
      <c r="JD136" s="21">
        <f t="shared" si="1868"/>
        <v>0</v>
      </c>
      <c r="JE136" s="21"/>
      <c r="JF136" s="21">
        <f t="shared" si="1869"/>
        <v>0</v>
      </c>
      <c r="JG136" s="21"/>
      <c r="JH136" s="21">
        <f t="shared" si="1870"/>
        <v>0</v>
      </c>
      <c r="JI136" s="21"/>
      <c r="JJ136" s="21">
        <f t="shared" si="1871"/>
        <v>0</v>
      </c>
      <c r="JK136" s="21"/>
      <c r="JL136" s="21">
        <f t="shared" si="1872"/>
        <v>0</v>
      </c>
      <c r="JM136" s="21"/>
      <c r="JN136" s="21">
        <f t="shared" si="1873"/>
        <v>0</v>
      </c>
      <c r="JO136" s="21"/>
      <c r="JP136" s="21">
        <f t="shared" si="1874"/>
        <v>0</v>
      </c>
      <c r="JQ136" s="21"/>
      <c r="JR136" s="21">
        <f t="shared" si="1875"/>
        <v>0</v>
      </c>
      <c r="JS136" s="21"/>
      <c r="JT136" s="21">
        <f t="shared" si="1876"/>
        <v>0</v>
      </c>
      <c r="JU136" s="21"/>
      <c r="JV136" s="21">
        <f t="shared" si="1877"/>
        <v>0</v>
      </c>
      <c r="JW136" s="21"/>
      <c r="JX136" s="21">
        <f t="shared" si="1878"/>
        <v>0</v>
      </c>
      <c r="JY136" s="21"/>
      <c r="JZ136" s="21">
        <f t="shared" si="1879"/>
        <v>0</v>
      </c>
      <c r="KA136" s="21"/>
      <c r="KB136" s="21">
        <f t="shared" si="1880"/>
        <v>0</v>
      </c>
      <c r="KC136" s="21"/>
      <c r="KD136" s="21">
        <f t="shared" si="1881"/>
        <v>0</v>
      </c>
      <c r="KE136" s="21"/>
      <c r="KF136" s="21">
        <f t="shared" si="1882"/>
        <v>0</v>
      </c>
      <c r="KG136" s="21"/>
      <c r="KH136" s="21">
        <f t="shared" si="1883"/>
        <v>0</v>
      </c>
      <c r="KI136" s="21"/>
      <c r="KJ136" s="21">
        <f t="shared" si="1884"/>
        <v>0</v>
      </c>
      <c r="KK136" s="21"/>
      <c r="KL136" s="21">
        <f t="shared" si="1885"/>
        <v>0</v>
      </c>
      <c r="KM136" s="21"/>
      <c r="KN136" s="21">
        <f t="shared" si="1886"/>
        <v>0</v>
      </c>
      <c r="KO136" s="21"/>
      <c r="KP136" s="21">
        <f t="shared" si="1887"/>
        <v>0</v>
      </c>
      <c r="KQ136" s="21"/>
      <c r="KR136" s="21">
        <f t="shared" si="1888"/>
        <v>0</v>
      </c>
      <c r="KS136" s="21"/>
      <c r="KT136" s="21">
        <f t="shared" si="1889"/>
        <v>0</v>
      </c>
      <c r="KU136" s="21"/>
      <c r="KV136" s="21">
        <f t="shared" si="1890"/>
        <v>0</v>
      </c>
      <c r="KW136" s="21"/>
      <c r="KX136" s="21">
        <f t="shared" si="1891"/>
        <v>0</v>
      </c>
      <c r="KY136" s="21"/>
      <c r="KZ136" s="21">
        <f t="shared" si="1892"/>
        <v>0</v>
      </c>
      <c r="LA136" s="21"/>
      <c r="LB136" s="21">
        <f t="shared" si="1893"/>
        <v>0</v>
      </c>
      <c r="LC136" s="21"/>
      <c r="LD136" s="21">
        <f t="shared" si="1894"/>
        <v>0</v>
      </c>
      <c r="LE136" s="21"/>
      <c r="LF136" s="21">
        <f t="shared" si="1895"/>
        <v>0</v>
      </c>
      <c r="LG136" s="21"/>
      <c r="LH136" s="21">
        <f t="shared" si="1896"/>
        <v>0</v>
      </c>
      <c r="LI136" s="21"/>
      <c r="LJ136" s="21">
        <f t="shared" si="1897"/>
        <v>0</v>
      </c>
      <c r="LK136" s="21"/>
      <c r="LL136" s="21">
        <f t="shared" si="1898"/>
        <v>0</v>
      </c>
      <c r="LM136" s="21"/>
      <c r="LN136" s="21">
        <f t="shared" si="1899"/>
        <v>0</v>
      </c>
      <c r="LO136" s="21"/>
      <c r="LP136" s="21">
        <f t="shared" si="1900"/>
        <v>0</v>
      </c>
      <c r="LQ136" s="21"/>
      <c r="LR136" s="21">
        <f t="shared" si="1901"/>
        <v>0</v>
      </c>
      <c r="LS136" s="21"/>
      <c r="LT136" s="21">
        <f t="shared" si="1902"/>
        <v>0</v>
      </c>
      <c r="LU136" s="21"/>
      <c r="LV136" s="21">
        <f t="shared" si="1903"/>
        <v>0</v>
      </c>
      <c r="LW136" s="21"/>
      <c r="LX136" s="21">
        <f t="shared" si="1904"/>
        <v>0</v>
      </c>
      <c r="LY136" s="21"/>
      <c r="LZ136" s="21">
        <f t="shared" si="1905"/>
        <v>0</v>
      </c>
      <c r="MA136" s="21"/>
      <c r="MB136" s="21">
        <f t="shared" si="1906"/>
        <v>0</v>
      </c>
      <c r="MC136" s="21"/>
      <c r="MD136" s="21">
        <f t="shared" si="1907"/>
        <v>0</v>
      </c>
      <c r="ME136" s="21"/>
      <c r="MF136" s="21">
        <f t="shared" si="1908"/>
        <v>25.3</v>
      </c>
      <c r="MG136" s="21"/>
      <c r="MH136" s="21">
        <f t="shared" si="1909"/>
        <v>25.3</v>
      </c>
      <c r="MI136" s="21"/>
      <c r="MJ136" s="21">
        <f t="shared" si="1910"/>
        <v>25.3</v>
      </c>
      <c r="MK136" s="21"/>
      <c r="ML136" s="21">
        <f t="shared" si="1911"/>
        <v>25.3</v>
      </c>
      <c r="MM136" s="21"/>
      <c r="MN136" s="21">
        <f t="shared" si="1912"/>
        <v>25.3</v>
      </c>
      <c r="MO136" s="21"/>
      <c r="MP136" s="21">
        <f t="shared" si="1913"/>
        <v>25.3</v>
      </c>
      <c r="MQ136" s="21"/>
      <c r="MR136" s="21">
        <f t="shared" si="1914"/>
        <v>25.3</v>
      </c>
      <c r="MS136" s="21"/>
      <c r="MT136" s="21">
        <f t="shared" si="1915"/>
        <v>25.3</v>
      </c>
      <c r="MU136" s="21"/>
      <c r="MV136" s="21">
        <f t="shared" si="1916"/>
        <v>25.3</v>
      </c>
      <c r="MW136" s="21"/>
      <c r="MX136" s="21">
        <f t="shared" si="1917"/>
        <v>25.3</v>
      </c>
      <c r="MY136" s="21"/>
      <c r="MZ136" s="21">
        <f t="shared" si="1918"/>
        <v>0</v>
      </c>
      <c r="NA136" s="21"/>
      <c r="NB136" s="21">
        <f t="shared" si="1919"/>
        <v>0</v>
      </c>
      <c r="NC136" s="21"/>
      <c r="ND136" s="21">
        <f t="shared" si="1920"/>
        <v>0</v>
      </c>
      <c r="NE136" s="21"/>
      <c r="NF136" s="21">
        <f t="shared" si="1921"/>
        <v>0</v>
      </c>
      <c r="NG136" s="21"/>
      <c r="NH136" s="21">
        <f t="shared" si="1922"/>
        <v>0</v>
      </c>
      <c r="NI136" s="21"/>
      <c r="NJ136" s="21">
        <f t="shared" si="1923"/>
        <v>0</v>
      </c>
      <c r="NK136" s="21"/>
      <c r="NL136" s="21">
        <f t="shared" si="1924"/>
        <v>0</v>
      </c>
      <c r="NM136" s="21"/>
      <c r="NN136" s="21">
        <f t="shared" si="1925"/>
        <v>0</v>
      </c>
      <c r="NO136" s="21"/>
      <c r="NP136" s="21">
        <f t="shared" si="1926"/>
        <v>0</v>
      </c>
      <c r="NQ136" s="21"/>
      <c r="NR136" s="21">
        <f t="shared" si="1927"/>
        <v>0</v>
      </c>
      <c r="NS136" s="21"/>
      <c r="NT136" s="21">
        <f t="shared" si="1928"/>
        <v>0</v>
      </c>
      <c r="NU136" s="21"/>
      <c r="NV136" s="21">
        <f t="shared" si="1929"/>
        <v>0</v>
      </c>
      <c r="NW136" s="21"/>
      <c r="NX136" s="21">
        <f t="shared" si="1930"/>
        <v>0</v>
      </c>
      <c r="NY136" s="21"/>
      <c r="NZ136" s="21">
        <f t="shared" si="1931"/>
        <v>0</v>
      </c>
      <c r="OA136" s="21"/>
      <c r="OB136" s="21">
        <f t="shared" si="1932"/>
        <v>0</v>
      </c>
      <c r="OC136" s="21"/>
      <c r="OD136" s="21">
        <f t="shared" si="1933"/>
        <v>0</v>
      </c>
      <c r="OE136" s="21"/>
      <c r="OF136" s="21">
        <f t="shared" si="1934"/>
        <v>0</v>
      </c>
      <c r="OG136" s="21"/>
      <c r="OH136" s="21">
        <f t="shared" si="1935"/>
        <v>0</v>
      </c>
      <c r="OI136" s="21"/>
      <c r="OJ136" s="21">
        <f t="shared" si="1936"/>
        <v>0</v>
      </c>
      <c r="OK136" s="21"/>
      <c r="OL136" s="21">
        <f t="shared" si="1937"/>
        <v>0</v>
      </c>
      <c r="OM136" s="21"/>
      <c r="ON136" s="21">
        <f t="shared" si="1938"/>
        <v>0</v>
      </c>
      <c r="OO136" s="21"/>
      <c r="OP136" s="21">
        <f t="shared" si="1938"/>
        <v>0</v>
      </c>
      <c r="OQ136" s="21"/>
      <c r="OR136" s="21">
        <f t="shared" si="1938"/>
        <v>0</v>
      </c>
      <c r="OS136" s="21"/>
      <c r="OT136" s="21">
        <f t="shared" si="1938"/>
        <v>0</v>
      </c>
      <c r="OU136" s="21"/>
      <c r="OV136" s="21">
        <f t="shared" si="1938"/>
        <v>0</v>
      </c>
      <c r="OW136" s="21"/>
      <c r="OX136" s="21">
        <f t="shared" si="1938"/>
        <v>0</v>
      </c>
      <c r="OY136" s="21"/>
      <c r="OZ136" s="21">
        <f t="shared" si="1938"/>
        <v>0</v>
      </c>
      <c r="PA136" s="21"/>
      <c r="PB136" s="21">
        <f t="shared" si="1939"/>
        <v>0</v>
      </c>
      <c r="PC136" s="21"/>
      <c r="PD136" s="21">
        <f t="shared" si="1939"/>
        <v>0</v>
      </c>
      <c r="PE136" s="21"/>
      <c r="PF136" s="21">
        <f t="shared" si="1939"/>
        <v>0</v>
      </c>
      <c r="PG136" s="21"/>
      <c r="PH136" s="21">
        <f t="shared" si="1939"/>
        <v>0</v>
      </c>
      <c r="PI136" s="21"/>
      <c r="PJ136" s="21">
        <f t="shared" si="1939"/>
        <v>0</v>
      </c>
      <c r="PK136" s="21"/>
      <c r="PL136" s="21">
        <f t="shared" si="1939"/>
        <v>0</v>
      </c>
      <c r="PM136" s="21"/>
      <c r="PN136" s="21">
        <f t="shared" si="1940"/>
        <v>0</v>
      </c>
      <c r="PO136" s="21"/>
      <c r="PP136" s="21">
        <f t="shared" si="1940"/>
        <v>0</v>
      </c>
      <c r="PQ136" s="21"/>
      <c r="PR136" s="21">
        <f t="shared" si="1940"/>
        <v>0</v>
      </c>
      <c r="PS136" s="21"/>
      <c r="PT136" s="21">
        <f t="shared" si="1940"/>
        <v>0</v>
      </c>
      <c r="PU136" s="21"/>
      <c r="PV136" s="21">
        <f t="shared" si="1940"/>
        <v>0</v>
      </c>
      <c r="PW136" s="21"/>
      <c r="PX136" s="21">
        <f t="shared" si="1940"/>
        <v>0</v>
      </c>
      <c r="PY136" s="21"/>
      <c r="PZ136" s="21">
        <f t="shared" si="1941"/>
        <v>0</v>
      </c>
      <c r="QA136" s="21"/>
      <c r="QB136" s="21">
        <f t="shared" si="1941"/>
        <v>0</v>
      </c>
      <c r="QC136" s="21"/>
      <c r="QD136" s="21">
        <f t="shared" si="1941"/>
        <v>0</v>
      </c>
      <c r="QE136" s="21"/>
      <c r="QF136" s="21">
        <f t="shared" si="1941"/>
        <v>0</v>
      </c>
      <c r="QG136" s="21"/>
      <c r="QH136" s="21">
        <f t="shared" si="1941"/>
        <v>0</v>
      </c>
      <c r="QI136" s="21"/>
      <c r="QJ136" s="21">
        <f t="shared" si="1941"/>
        <v>0</v>
      </c>
      <c r="QK136" s="21"/>
      <c r="QL136" s="21">
        <f t="shared" si="1942"/>
        <v>0</v>
      </c>
      <c r="QM136" s="21"/>
      <c r="QN136" s="21">
        <f t="shared" si="1942"/>
        <v>0</v>
      </c>
      <c r="QO136" s="21"/>
      <c r="QP136" s="21">
        <f t="shared" si="1942"/>
        <v>0</v>
      </c>
      <c r="QQ136" s="21"/>
      <c r="QR136" s="21">
        <f t="shared" si="1942"/>
        <v>0</v>
      </c>
      <c r="QS136" s="21"/>
      <c r="QT136" s="21">
        <f t="shared" si="1942"/>
        <v>0</v>
      </c>
      <c r="QU136" s="21"/>
      <c r="QV136" s="21">
        <f t="shared" si="1942"/>
        <v>0</v>
      </c>
      <c r="QW136" s="21"/>
      <c r="QX136" s="21">
        <f t="shared" si="1943"/>
        <v>0</v>
      </c>
      <c r="QY136" s="21"/>
      <c r="QZ136" s="21">
        <f t="shared" si="1943"/>
        <v>0</v>
      </c>
      <c r="RA136" s="21"/>
      <c r="RB136" s="21">
        <f t="shared" si="1943"/>
        <v>0</v>
      </c>
      <c r="RC136" s="21"/>
      <c r="RD136" s="21">
        <f t="shared" si="1943"/>
        <v>0</v>
      </c>
      <c r="RE136" s="21"/>
      <c r="RF136" s="21">
        <f t="shared" si="1943"/>
        <v>0</v>
      </c>
      <c r="RG136" s="21"/>
      <c r="RH136" s="21">
        <f t="shared" si="1943"/>
        <v>0</v>
      </c>
      <c r="RI136" s="21"/>
      <c r="RJ136" s="21">
        <f t="shared" si="1944"/>
        <v>0</v>
      </c>
      <c r="RK136" s="21"/>
      <c r="RL136" s="21">
        <f t="shared" si="1945"/>
        <v>0</v>
      </c>
      <c r="RM136" s="21"/>
      <c r="RN136" s="21">
        <f t="shared" si="1946"/>
        <v>0</v>
      </c>
      <c r="RO136" s="21"/>
      <c r="RP136" s="21">
        <f t="shared" si="1947"/>
        <v>0</v>
      </c>
      <c r="RQ136" s="21"/>
      <c r="RR136" s="21">
        <f t="shared" si="1948"/>
        <v>0</v>
      </c>
      <c r="RS136" s="21"/>
      <c r="RT136" s="21">
        <f t="shared" si="1949"/>
        <v>0</v>
      </c>
      <c r="RU136" s="21"/>
      <c r="RV136" s="21">
        <f t="shared" si="1950"/>
        <v>0</v>
      </c>
      <c r="RW136" s="21"/>
      <c r="RX136" s="21">
        <f t="shared" si="1951"/>
        <v>0</v>
      </c>
      <c r="RY136" s="21"/>
      <c r="RZ136" s="21">
        <f t="shared" si="1952"/>
        <v>0</v>
      </c>
      <c r="SA136" s="21"/>
      <c r="SB136" s="21">
        <f t="shared" si="1953"/>
        <v>0</v>
      </c>
      <c r="SC136" s="21"/>
      <c r="SD136" s="21">
        <f t="shared" si="1954"/>
        <v>0</v>
      </c>
      <c r="SE136" s="21"/>
      <c r="SF136" s="21">
        <f t="shared" si="1955"/>
        <v>0</v>
      </c>
      <c r="SG136" s="21"/>
      <c r="SH136" s="21">
        <f t="shared" si="1956"/>
        <v>0</v>
      </c>
      <c r="SI136" s="21"/>
      <c r="SJ136" s="21">
        <f t="shared" si="1957"/>
        <v>0</v>
      </c>
      <c r="SK136" s="21"/>
      <c r="SL136" s="21">
        <f t="shared" si="1958"/>
        <v>0</v>
      </c>
      <c r="SM136" s="21"/>
      <c r="SN136" s="21">
        <f t="shared" si="1959"/>
        <v>0</v>
      </c>
      <c r="SO136" s="21"/>
      <c r="SP136" s="21">
        <f t="shared" si="1960"/>
        <v>0</v>
      </c>
      <c r="SQ136" s="21"/>
      <c r="SR136" s="21">
        <f t="shared" si="1961"/>
        <v>0</v>
      </c>
      <c r="SS136" s="21"/>
      <c r="ST136" s="21">
        <f t="shared" si="1962"/>
        <v>0</v>
      </c>
      <c r="SU136" s="21"/>
      <c r="SV136" s="21">
        <f t="shared" si="1963"/>
        <v>0</v>
      </c>
      <c r="SW136" s="21"/>
      <c r="SX136" s="21">
        <f t="shared" si="1964"/>
        <v>0</v>
      </c>
      <c r="SY136" s="21"/>
      <c r="SZ136" s="21">
        <f t="shared" si="1965"/>
        <v>0</v>
      </c>
      <c r="TA136" s="21"/>
      <c r="TB136" s="21">
        <f t="shared" si="1966"/>
        <v>0</v>
      </c>
      <c r="TC136" s="21"/>
      <c r="TD136" s="21">
        <f t="shared" si="1967"/>
        <v>0</v>
      </c>
      <c r="TE136" s="21"/>
      <c r="TF136" s="21">
        <f t="shared" si="1968"/>
        <v>0</v>
      </c>
      <c r="TG136" s="21"/>
      <c r="TH136" s="21">
        <f t="shared" si="1969"/>
        <v>0</v>
      </c>
      <c r="TI136" s="21"/>
      <c r="TJ136" s="21">
        <f t="shared" si="1970"/>
        <v>0</v>
      </c>
      <c r="TK136" s="21"/>
      <c r="TL136" s="21">
        <f t="shared" si="1971"/>
        <v>0</v>
      </c>
      <c r="TM136" s="21"/>
      <c r="TN136" s="21">
        <f t="shared" si="1972"/>
        <v>0</v>
      </c>
      <c r="TO136" s="21"/>
      <c r="TP136" s="21">
        <f t="shared" si="1973"/>
        <v>0</v>
      </c>
      <c r="TQ136" s="21"/>
      <c r="TR136" s="21">
        <f t="shared" si="1974"/>
        <v>0</v>
      </c>
      <c r="TS136" s="21"/>
      <c r="TT136" s="21">
        <f t="shared" si="1975"/>
        <v>0</v>
      </c>
      <c r="TU136" s="21"/>
      <c r="TV136" s="21">
        <f t="shared" si="1976"/>
        <v>0</v>
      </c>
      <c r="TW136" s="21"/>
      <c r="TX136" s="21">
        <f t="shared" si="1977"/>
        <v>0</v>
      </c>
      <c r="TY136" s="21"/>
      <c r="TZ136" s="21">
        <f t="shared" si="1978"/>
        <v>0</v>
      </c>
      <c r="UA136" s="21"/>
      <c r="UB136" s="21">
        <f t="shared" si="1979"/>
        <v>0</v>
      </c>
      <c r="UC136" s="21"/>
      <c r="UD136" s="21">
        <f t="shared" si="1980"/>
        <v>0</v>
      </c>
      <c r="UE136" s="21"/>
      <c r="UF136" s="21">
        <f t="shared" si="1981"/>
        <v>0</v>
      </c>
      <c r="UG136" s="21"/>
      <c r="UH136" s="21">
        <f t="shared" si="1982"/>
        <v>0</v>
      </c>
      <c r="UI136" s="21"/>
      <c r="UJ136" s="21">
        <f t="shared" si="1983"/>
        <v>0</v>
      </c>
      <c r="UK136" s="21"/>
      <c r="UL136" s="21">
        <f t="shared" si="1984"/>
        <v>0</v>
      </c>
      <c r="UM136" s="21"/>
      <c r="UN136" s="21">
        <f t="shared" si="1985"/>
        <v>0</v>
      </c>
      <c r="UO136" s="21"/>
      <c r="UP136" s="21">
        <f t="shared" si="1986"/>
        <v>0</v>
      </c>
      <c r="UQ136" s="21"/>
      <c r="UR136" s="21">
        <f t="shared" si="1987"/>
        <v>0</v>
      </c>
      <c r="US136" s="21"/>
      <c r="UT136" s="21">
        <f t="shared" si="1988"/>
        <v>0</v>
      </c>
      <c r="UU136" s="21"/>
      <c r="UV136" s="21">
        <f t="shared" si="1989"/>
        <v>0</v>
      </c>
      <c r="UW136" s="21"/>
      <c r="UX136" s="21">
        <f t="shared" si="1990"/>
        <v>0</v>
      </c>
      <c r="UY136" s="21"/>
      <c r="UZ136" s="21">
        <f t="shared" si="1991"/>
        <v>0</v>
      </c>
      <c r="VA136" s="21"/>
      <c r="VB136" s="21">
        <f t="shared" si="1992"/>
        <v>0</v>
      </c>
      <c r="VC136" s="21"/>
      <c r="VD136" s="21">
        <f t="shared" si="1993"/>
        <v>0</v>
      </c>
      <c r="VE136" s="21"/>
      <c r="VF136" s="21">
        <f t="shared" si="1994"/>
        <v>0</v>
      </c>
      <c r="VG136" s="21"/>
      <c r="VH136" s="21">
        <f t="shared" si="1995"/>
        <v>0</v>
      </c>
      <c r="VI136" s="21"/>
      <c r="VJ136" s="21">
        <f t="shared" si="1996"/>
        <v>0</v>
      </c>
      <c r="VK136" s="21"/>
      <c r="VL136" s="21">
        <f t="shared" si="1997"/>
        <v>0</v>
      </c>
      <c r="VM136" s="21"/>
      <c r="VN136" s="21">
        <f t="shared" si="1998"/>
        <v>0</v>
      </c>
      <c r="VO136" s="21"/>
      <c r="VP136" s="21">
        <f t="shared" si="1999"/>
        <v>0</v>
      </c>
      <c r="VQ136" s="21"/>
      <c r="VR136" s="21">
        <f t="shared" si="1938"/>
        <v>0</v>
      </c>
      <c r="VS136" s="21"/>
      <c r="VT136" s="21">
        <f t="shared" si="2000"/>
        <v>0</v>
      </c>
      <c r="VU136" s="21"/>
      <c r="VV136" s="21">
        <f t="shared" si="2000"/>
        <v>0</v>
      </c>
      <c r="VW136" s="21"/>
      <c r="VX136" s="21">
        <f t="shared" si="2001"/>
        <v>0</v>
      </c>
      <c r="VY136" s="21"/>
      <c r="VZ136" s="21">
        <f t="shared" si="2001"/>
        <v>0</v>
      </c>
      <c r="WA136" s="21"/>
      <c r="WB136" s="21">
        <f t="shared" si="2001"/>
        <v>0</v>
      </c>
      <c r="WC136" s="21"/>
      <c r="WD136" s="21">
        <f t="shared" si="2001"/>
        <v>0</v>
      </c>
      <c r="WE136" s="21"/>
      <c r="WF136" s="21">
        <f t="shared" si="2001"/>
        <v>0</v>
      </c>
      <c r="WG136" s="21"/>
      <c r="WH136" s="21">
        <f t="shared" si="2001"/>
        <v>0</v>
      </c>
      <c r="WI136" s="21"/>
      <c r="WJ136" s="21">
        <f t="shared" si="2001"/>
        <v>0</v>
      </c>
      <c r="WK136" s="21"/>
      <c r="WL136" s="21">
        <f t="shared" si="2001"/>
        <v>0</v>
      </c>
      <c r="WM136" s="21"/>
      <c r="WN136" s="21">
        <f t="shared" si="2002"/>
        <v>0</v>
      </c>
      <c r="WO136" s="21"/>
      <c r="WP136" s="21">
        <f t="shared" si="2002"/>
        <v>0</v>
      </c>
      <c r="WQ136" s="21"/>
      <c r="WR136" s="21">
        <f t="shared" si="2002"/>
        <v>0</v>
      </c>
      <c r="WS136" s="21"/>
      <c r="WT136" s="21">
        <f t="shared" si="2002"/>
        <v>0</v>
      </c>
      <c r="WU136" s="21"/>
      <c r="WV136" s="21">
        <f t="shared" si="2002"/>
        <v>0</v>
      </c>
      <c r="WW136" s="21"/>
      <c r="WX136" s="21">
        <f t="shared" si="2002"/>
        <v>0</v>
      </c>
      <c r="WY136" s="21"/>
      <c r="WZ136" s="21">
        <f t="shared" si="2002"/>
        <v>0</v>
      </c>
      <c r="XA136" s="21"/>
      <c r="XB136" s="21">
        <f t="shared" si="2002"/>
        <v>0</v>
      </c>
      <c r="XC136" s="21"/>
      <c r="XD136" s="21">
        <f t="shared" si="2003"/>
        <v>0</v>
      </c>
      <c r="XE136" s="21"/>
      <c r="XF136" s="21">
        <f t="shared" si="2003"/>
        <v>0</v>
      </c>
      <c r="XG136" s="21"/>
      <c r="XH136" s="21">
        <f t="shared" si="2003"/>
        <v>0</v>
      </c>
      <c r="XI136" s="21"/>
      <c r="XJ136" s="21">
        <f t="shared" si="2003"/>
        <v>0</v>
      </c>
      <c r="XK136" s="21"/>
      <c r="XL136" s="21">
        <f t="shared" si="2003"/>
        <v>0</v>
      </c>
      <c r="XM136" s="21"/>
      <c r="XN136" s="21">
        <f t="shared" si="2003"/>
        <v>0</v>
      </c>
      <c r="XO136" s="21"/>
      <c r="XP136" s="21">
        <f t="shared" si="2003"/>
        <v>0</v>
      </c>
      <c r="XQ136" s="21"/>
      <c r="XR136" s="21">
        <f t="shared" si="2003"/>
        <v>0</v>
      </c>
      <c r="XS136" s="21"/>
      <c r="XT136" s="21">
        <f t="shared" si="2000"/>
        <v>0</v>
      </c>
      <c r="XU136" s="21"/>
      <c r="XV136" s="21">
        <f t="shared" si="2000"/>
        <v>0</v>
      </c>
      <c r="XW136" s="21"/>
      <c r="XX136" s="21">
        <f t="shared" si="2000"/>
        <v>0</v>
      </c>
      <c r="XY136" s="21"/>
      <c r="XZ136" s="21">
        <f t="shared" si="2000"/>
        <v>0</v>
      </c>
      <c r="YA136" s="21"/>
      <c r="YB136" s="21">
        <f t="shared" si="2004"/>
        <v>0</v>
      </c>
      <c r="YC136" s="21"/>
      <c r="YD136" s="21">
        <f t="shared" si="2005"/>
        <v>0</v>
      </c>
      <c r="YE136" s="21"/>
      <c r="YF136" s="21">
        <f t="shared" si="2006"/>
        <v>0</v>
      </c>
      <c r="YG136" s="21"/>
      <c r="YH136" s="21">
        <f t="shared" si="2007"/>
        <v>0</v>
      </c>
      <c r="YI136" s="21"/>
      <c r="YJ136" s="21">
        <f t="shared" si="2008"/>
        <v>0</v>
      </c>
      <c r="YK136" s="21"/>
      <c r="YL136" s="21">
        <f t="shared" si="2009"/>
        <v>0</v>
      </c>
      <c r="YM136" s="21"/>
      <c r="YN136" s="21">
        <f t="shared" si="2010"/>
        <v>0</v>
      </c>
      <c r="YO136" s="21"/>
      <c r="YP136" s="21">
        <f t="shared" si="2011"/>
        <v>0</v>
      </c>
      <c r="YQ136" s="21"/>
      <c r="YR136" s="21">
        <f t="shared" si="2012"/>
        <v>0</v>
      </c>
      <c r="YS136" s="21"/>
      <c r="YT136" s="21">
        <f t="shared" si="2013"/>
        <v>0</v>
      </c>
      <c r="YU136" s="21"/>
      <c r="YV136" s="21">
        <f t="shared" si="2014"/>
        <v>0</v>
      </c>
      <c r="YW136" s="21"/>
      <c r="YX136" s="21">
        <f t="shared" si="2015"/>
        <v>0</v>
      </c>
      <c r="YY136" s="21"/>
      <c r="YZ136" s="21">
        <f t="shared" si="2000"/>
        <v>0</v>
      </c>
      <c r="ZA136" s="21"/>
      <c r="ZB136" s="21">
        <f t="shared" si="2016"/>
        <v>0</v>
      </c>
      <c r="ZC136" s="21"/>
      <c r="ZD136" s="21">
        <f t="shared" si="2017"/>
        <v>0</v>
      </c>
      <c r="ZE136" s="21"/>
      <c r="ZF136" s="21">
        <f t="shared" si="2018"/>
        <v>0</v>
      </c>
      <c r="ZG136" s="21"/>
      <c r="ZH136" s="21">
        <f t="shared" si="2019"/>
        <v>0</v>
      </c>
      <c r="ZI136" s="21"/>
      <c r="ZJ136" s="21">
        <f t="shared" si="2020"/>
        <v>0</v>
      </c>
      <c r="ZK136" s="21"/>
      <c r="ZL136" s="21">
        <f t="shared" si="2021"/>
        <v>0</v>
      </c>
      <c r="ZM136" s="21"/>
      <c r="ZN136" s="21">
        <f t="shared" si="2022"/>
        <v>0</v>
      </c>
      <c r="ZO136" s="21"/>
      <c r="ZP136" s="21">
        <f t="shared" si="2023"/>
        <v>0</v>
      </c>
      <c r="ZQ136" s="21"/>
      <c r="ZR136" s="21">
        <f t="shared" si="2024"/>
        <v>0</v>
      </c>
      <c r="ZS136" s="21"/>
      <c r="ZT136" s="21">
        <f t="shared" si="2000"/>
        <v>0</v>
      </c>
      <c r="ZU136" s="21"/>
      <c r="ZV136" s="21">
        <f t="shared" si="2025"/>
        <v>0</v>
      </c>
      <c r="ZW136" s="21"/>
      <c r="ZX136" s="21">
        <f t="shared" si="2026"/>
        <v>0</v>
      </c>
      <c r="ZY136" s="21"/>
      <c r="ZZ136" s="21">
        <f t="shared" si="2026"/>
        <v>0</v>
      </c>
      <c r="AAA136" s="21"/>
      <c r="AAB136" s="21">
        <f t="shared" si="2027"/>
        <v>0</v>
      </c>
      <c r="AAC136" s="21"/>
      <c r="AAD136" s="21">
        <f t="shared" si="2027"/>
        <v>0</v>
      </c>
      <c r="AAE136" s="21"/>
      <c r="AAF136" s="21">
        <f t="shared" si="2028"/>
        <v>0</v>
      </c>
      <c r="AAG136" s="21"/>
      <c r="AAH136" s="21">
        <f t="shared" si="2028"/>
        <v>0</v>
      </c>
      <c r="AAI136" s="21"/>
      <c r="AAJ136" s="21">
        <f t="shared" si="2029"/>
        <v>0</v>
      </c>
      <c r="AAK136" s="21"/>
      <c r="AAL136" s="21">
        <f t="shared" si="2029"/>
        <v>0</v>
      </c>
      <c r="AAM136" s="21"/>
      <c r="AAN136" s="21">
        <f t="shared" si="2030"/>
        <v>0</v>
      </c>
      <c r="AAO136" s="21"/>
      <c r="AAP136" s="21">
        <f t="shared" si="2030"/>
        <v>0</v>
      </c>
      <c r="AAQ136" s="21"/>
      <c r="AAR136" s="21">
        <f t="shared" si="2031"/>
        <v>0</v>
      </c>
      <c r="AAS136" s="21"/>
      <c r="AAT136" s="21">
        <f t="shared" si="2031"/>
        <v>0</v>
      </c>
      <c r="AAU136" s="21"/>
      <c r="AAV136" s="21">
        <f t="shared" si="2032"/>
        <v>0</v>
      </c>
      <c r="AAW136" s="21"/>
      <c r="AAX136" s="21">
        <f t="shared" si="2032"/>
        <v>0</v>
      </c>
      <c r="AAY136" s="21"/>
      <c r="AAZ136" s="21">
        <f t="shared" si="2033"/>
        <v>0</v>
      </c>
      <c r="ABA136" s="21"/>
      <c r="ABB136" s="21">
        <f t="shared" si="2033"/>
        <v>0</v>
      </c>
      <c r="ABC136" s="21"/>
      <c r="ABD136" s="21">
        <f t="shared" si="2034"/>
        <v>0</v>
      </c>
      <c r="ABE136" s="21"/>
      <c r="ABF136" s="21">
        <f t="shared" si="2034"/>
        <v>0</v>
      </c>
      <c r="ABG136" s="21"/>
      <c r="ABH136" s="21">
        <f t="shared" si="2035"/>
        <v>0</v>
      </c>
      <c r="ABI136" s="21"/>
      <c r="ABJ136" s="21">
        <f t="shared" si="2035"/>
        <v>0</v>
      </c>
      <c r="ABK136" s="21"/>
      <c r="ABL136" s="21">
        <f t="shared" si="2036"/>
        <v>0</v>
      </c>
      <c r="ABM136" s="21"/>
      <c r="ABN136" s="21">
        <f t="shared" si="2036"/>
        <v>0</v>
      </c>
      <c r="ABO136" s="21"/>
      <c r="ABP136" s="21">
        <f t="shared" si="2037"/>
        <v>0</v>
      </c>
      <c r="ABQ136" s="21"/>
      <c r="ABR136" s="21">
        <f t="shared" si="2037"/>
        <v>0</v>
      </c>
      <c r="ABS136" s="21"/>
      <c r="ABT136" s="21">
        <f t="shared" si="2038"/>
        <v>0</v>
      </c>
      <c r="ABU136" s="21"/>
      <c r="ABV136" s="21">
        <f t="shared" si="2038"/>
        <v>0</v>
      </c>
      <c r="ABW136" s="21"/>
      <c r="ABX136" s="21">
        <f t="shared" si="2039"/>
        <v>0</v>
      </c>
      <c r="ABY136" s="21"/>
      <c r="ABZ136" s="21">
        <f t="shared" si="2039"/>
        <v>0</v>
      </c>
      <c r="ACA136" s="21"/>
      <c r="ACB136" s="21">
        <f t="shared" si="2040"/>
        <v>0</v>
      </c>
      <c r="ACC136" s="21"/>
      <c r="ACD136" s="21">
        <f t="shared" si="2040"/>
        <v>0</v>
      </c>
      <c r="ACE136" s="21">
        <v>3</v>
      </c>
      <c r="ACF136" s="21">
        <f t="shared" si="2041"/>
        <v>0</v>
      </c>
      <c r="ACG136" s="21"/>
      <c r="ACH136" s="21">
        <f t="shared" si="2041"/>
        <v>0</v>
      </c>
      <c r="ACI136" s="21"/>
      <c r="ACJ136" s="21">
        <f t="shared" si="2042"/>
        <v>0</v>
      </c>
      <c r="ACK136" s="21"/>
      <c r="ACL136" s="21">
        <f t="shared" si="2042"/>
        <v>0</v>
      </c>
      <c r="ACM136" s="21"/>
      <c r="ACN136" s="21">
        <f t="shared" si="2043"/>
        <v>0</v>
      </c>
      <c r="ACO136" s="21"/>
      <c r="ACP136" s="21">
        <f t="shared" si="2043"/>
        <v>0</v>
      </c>
      <c r="ACQ136" s="21">
        <v>10</v>
      </c>
      <c r="ACR136" s="21">
        <f t="shared" si="2044"/>
        <v>0</v>
      </c>
      <c r="ACS136" s="21">
        <v>9</v>
      </c>
      <c r="ACT136" s="21">
        <f t="shared" si="2044"/>
        <v>0</v>
      </c>
      <c r="ACU136" s="21"/>
      <c r="ACV136" s="21">
        <f t="shared" si="2045"/>
        <v>0</v>
      </c>
      <c r="ACW136" s="21">
        <v>9</v>
      </c>
      <c r="ACX136" s="21">
        <f t="shared" si="2045"/>
        <v>0</v>
      </c>
      <c r="ACY136" s="21">
        <v>4</v>
      </c>
      <c r="ACZ136" s="21">
        <f t="shared" si="2046"/>
        <v>0</v>
      </c>
      <c r="ADA136" s="21"/>
      <c r="ADB136" s="21">
        <f t="shared" si="2046"/>
        <v>0</v>
      </c>
      <c r="ADC136" s="21"/>
      <c r="ADD136" s="21">
        <f t="shared" si="2047"/>
        <v>0</v>
      </c>
      <c r="ADE136" s="21"/>
      <c r="ADF136" s="21">
        <f t="shared" si="2047"/>
        <v>0</v>
      </c>
      <c r="ADG136" s="21"/>
      <c r="ADH136" s="21">
        <f t="shared" si="2048"/>
        <v>0</v>
      </c>
      <c r="ADI136" s="21">
        <v>10</v>
      </c>
      <c r="ADJ136" s="21">
        <f t="shared" si="2048"/>
        <v>0</v>
      </c>
      <c r="ADK136" s="21">
        <v>5</v>
      </c>
      <c r="ADL136" s="21">
        <f t="shared" si="2049"/>
        <v>0</v>
      </c>
      <c r="ADM136" s="21">
        <v>11</v>
      </c>
      <c r="ADN136" s="21">
        <f t="shared" si="2049"/>
        <v>0</v>
      </c>
      <c r="ADO136" s="21"/>
      <c r="ADP136" s="21">
        <f t="shared" si="2049"/>
        <v>0</v>
      </c>
      <c r="ADQ136" s="21"/>
      <c r="ADR136" s="21">
        <f t="shared" si="2049"/>
        <v>0</v>
      </c>
      <c r="ADS136" s="21"/>
      <c r="ADT136" s="21">
        <f t="shared" si="2049"/>
        <v>0</v>
      </c>
      <c r="ADU136" s="21"/>
      <c r="ADV136" s="21">
        <f t="shared" si="2050"/>
        <v>0</v>
      </c>
      <c r="ADW136" s="21"/>
      <c r="ADX136" s="21">
        <f t="shared" si="2050"/>
        <v>0</v>
      </c>
      <c r="ADY136" s="21"/>
      <c r="ADZ136" s="21">
        <f t="shared" si="2050"/>
        <v>0</v>
      </c>
      <c r="AEA136" s="21"/>
      <c r="AEB136" s="21">
        <f t="shared" si="2050"/>
        <v>0</v>
      </c>
      <c r="AEC136" s="21">
        <v>8</v>
      </c>
      <c r="AED136" s="21">
        <f t="shared" si="2051"/>
        <v>0</v>
      </c>
      <c r="AEE136" s="21">
        <v>8</v>
      </c>
      <c r="AEF136" s="21">
        <f t="shared" si="2051"/>
        <v>0</v>
      </c>
      <c r="AEG136" s="21">
        <v>5</v>
      </c>
      <c r="AEH136" s="21">
        <f t="shared" si="2051"/>
        <v>0</v>
      </c>
      <c r="AEI136" s="21">
        <v>6</v>
      </c>
      <c r="AEJ136" s="21">
        <f t="shared" si="2051"/>
        <v>0</v>
      </c>
      <c r="AEK136" s="21"/>
      <c r="AEL136" s="21">
        <f t="shared" si="2051"/>
        <v>0</v>
      </c>
      <c r="AEM136" s="21"/>
      <c r="AEN136" s="21">
        <f t="shared" si="2052"/>
        <v>0</v>
      </c>
      <c r="AEO136" s="21"/>
      <c r="AEP136" s="21">
        <f t="shared" si="2052"/>
        <v>0</v>
      </c>
      <c r="AEQ136" s="21"/>
      <c r="AER136" s="21">
        <f t="shared" si="2052"/>
        <v>0</v>
      </c>
      <c r="AES136" s="21">
        <v>9</v>
      </c>
      <c r="AET136" s="21">
        <f t="shared" si="2052"/>
        <v>0</v>
      </c>
      <c r="AEU136" s="21">
        <v>10</v>
      </c>
      <c r="AEV136" s="21">
        <f t="shared" si="2053"/>
        <v>0</v>
      </c>
      <c r="AEW136" s="21">
        <v>10</v>
      </c>
      <c r="AEX136" s="21">
        <f t="shared" si="2053"/>
        <v>0</v>
      </c>
      <c r="AEY136" s="21">
        <v>10</v>
      </c>
      <c r="AEZ136" s="21">
        <f t="shared" si="2053"/>
        <v>0</v>
      </c>
      <c r="AFA136" s="21">
        <v>10</v>
      </c>
      <c r="AFB136" s="21">
        <f t="shared" si="2053"/>
        <v>0</v>
      </c>
      <c r="AFC136" s="21">
        <v>18</v>
      </c>
      <c r="AFD136" s="21">
        <f t="shared" si="2053"/>
        <v>0</v>
      </c>
      <c r="AFE136" s="21">
        <v>4</v>
      </c>
      <c r="AFF136" s="21">
        <f t="shared" si="2054"/>
        <v>0</v>
      </c>
      <c r="AFG136" s="21">
        <v>26</v>
      </c>
      <c r="AFH136" s="21">
        <f t="shared" si="2054"/>
        <v>0</v>
      </c>
      <c r="AFI136" s="21">
        <v>24</v>
      </c>
      <c r="AFJ136" s="21">
        <f t="shared" si="2054"/>
        <v>0</v>
      </c>
      <c r="AFK136" s="21">
        <v>17</v>
      </c>
      <c r="AFL136" s="21">
        <f t="shared" si="2054"/>
        <v>0</v>
      </c>
      <c r="AFM136" s="21">
        <v>23</v>
      </c>
      <c r="AFN136" s="21">
        <f t="shared" si="2055"/>
        <v>0</v>
      </c>
      <c r="AFO136" s="21">
        <v>4</v>
      </c>
      <c r="AFP136" s="21">
        <f t="shared" si="2055"/>
        <v>0</v>
      </c>
      <c r="AFQ136" s="21"/>
      <c r="AFR136" s="21">
        <f t="shared" si="2055"/>
        <v>0</v>
      </c>
      <c r="AFS136" s="21"/>
      <c r="AFT136" s="21">
        <f t="shared" si="2055"/>
        <v>0</v>
      </c>
      <c r="AFU136" s="21"/>
      <c r="AFV136" s="21">
        <f t="shared" si="2055"/>
        <v>0</v>
      </c>
      <c r="AFW136" s="21"/>
      <c r="AFX136" s="21">
        <f t="shared" si="2056"/>
        <v>0</v>
      </c>
      <c r="AFY136" s="21"/>
      <c r="AFZ136" s="21">
        <f t="shared" si="2056"/>
        <v>0</v>
      </c>
      <c r="AGA136" s="21"/>
      <c r="AGB136" s="21">
        <f t="shared" si="2056"/>
        <v>0</v>
      </c>
      <c r="AGC136" s="21"/>
      <c r="AGD136" s="21">
        <f t="shared" si="2056"/>
        <v>0</v>
      </c>
      <c r="AGE136" s="21"/>
      <c r="AGF136" s="21">
        <f t="shared" si="2057"/>
        <v>0</v>
      </c>
      <c r="AGG136" s="21"/>
      <c r="AGH136" s="21">
        <f t="shared" si="2057"/>
        <v>0</v>
      </c>
      <c r="AGI136" s="21"/>
      <c r="AGJ136" s="21">
        <f t="shared" si="2057"/>
        <v>0</v>
      </c>
      <c r="AGK136" s="21"/>
      <c r="AGL136" s="21">
        <f t="shared" si="2057"/>
        <v>0</v>
      </c>
      <c r="AGM136" s="21"/>
      <c r="AGN136" s="21">
        <f t="shared" si="2057"/>
        <v>0</v>
      </c>
      <c r="AGO136" s="21"/>
      <c r="AGP136" s="21">
        <f t="shared" si="2058"/>
        <v>0</v>
      </c>
      <c r="AGQ136" s="21"/>
      <c r="AGR136" s="21">
        <f t="shared" si="2058"/>
        <v>0</v>
      </c>
      <c r="AGS136" s="21"/>
      <c r="AGT136" s="21">
        <f t="shared" si="2058"/>
        <v>0</v>
      </c>
      <c r="AGU136" s="21"/>
      <c r="AGV136" s="21">
        <f t="shared" si="2058"/>
        <v>0</v>
      </c>
      <c r="AGW136" s="21"/>
      <c r="AGX136" s="21">
        <f t="shared" si="2059"/>
        <v>0</v>
      </c>
      <c r="AGY136" s="21"/>
      <c r="AGZ136" s="21">
        <f t="shared" si="2059"/>
        <v>0</v>
      </c>
      <c r="AHA136" s="21"/>
      <c r="AHB136" s="21">
        <f t="shared" si="2059"/>
        <v>0</v>
      </c>
      <c r="AHC136" s="21"/>
      <c r="AHD136" s="21">
        <f t="shared" si="2059"/>
        <v>0</v>
      </c>
      <c r="AHE136" s="21"/>
      <c r="AHF136" s="21">
        <f t="shared" si="2059"/>
        <v>0</v>
      </c>
      <c r="AHG136" s="21"/>
      <c r="AHH136" s="21">
        <f t="shared" si="2060"/>
        <v>0</v>
      </c>
      <c r="AHI136" s="21"/>
      <c r="AHJ136" s="21">
        <f t="shared" si="2060"/>
        <v>0</v>
      </c>
      <c r="AHK136" s="21"/>
      <c r="AHL136" s="21">
        <f t="shared" si="2060"/>
        <v>0</v>
      </c>
      <c r="AHM136" s="21"/>
      <c r="AHN136" s="21">
        <f t="shared" si="2060"/>
        <v>0</v>
      </c>
      <c r="AHO136" s="21"/>
      <c r="AHP136" s="21">
        <f t="shared" si="2061"/>
        <v>0</v>
      </c>
      <c r="AHQ136" s="21"/>
      <c r="AHR136" s="21">
        <f t="shared" si="2061"/>
        <v>0</v>
      </c>
      <c r="AHS136" s="21"/>
      <c r="AHT136" s="21">
        <f t="shared" si="2061"/>
        <v>0</v>
      </c>
      <c r="AHU136" s="21"/>
      <c r="AHV136" s="21">
        <f t="shared" si="2061"/>
        <v>0</v>
      </c>
      <c r="AHW136" s="21"/>
      <c r="AHX136" s="21">
        <f t="shared" si="2061"/>
        <v>0</v>
      </c>
      <c r="AHY136" s="21"/>
      <c r="AHZ136" s="21">
        <f t="shared" si="2062"/>
        <v>0</v>
      </c>
      <c r="AIA136" s="21"/>
      <c r="AIB136" s="21">
        <f t="shared" si="2062"/>
        <v>0</v>
      </c>
      <c r="AIC136" s="21"/>
      <c r="AID136" s="21">
        <f t="shared" si="2062"/>
        <v>0</v>
      </c>
      <c r="AIE136" s="21"/>
      <c r="AIF136" s="21">
        <f t="shared" si="2062"/>
        <v>0</v>
      </c>
      <c r="AIG136" s="21"/>
      <c r="AIH136" s="21">
        <f t="shared" si="2063"/>
        <v>0</v>
      </c>
      <c r="AII136" s="21"/>
      <c r="AIJ136" s="21">
        <f t="shared" si="2063"/>
        <v>0</v>
      </c>
      <c r="AIK136" s="21"/>
      <c r="AIL136" s="21">
        <f t="shared" si="2063"/>
        <v>0</v>
      </c>
      <c r="AIM136" s="21"/>
      <c r="AIN136" s="21">
        <f t="shared" si="2063"/>
        <v>0</v>
      </c>
      <c r="AIO136" s="21"/>
      <c r="AIP136" s="21">
        <f t="shared" si="2063"/>
        <v>0</v>
      </c>
      <c r="AIQ136" s="21"/>
      <c r="AIR136" s="21">
        <f t="shared" si="2064"/>
        <v>0</v>
      </c>
      <c r="AIS136" s="21"/>
      <c r="AIT136" s="21">
        <f t="shared" si="2064"/>
        <v>0</v>
      </c>
      <c r="AIU136" s="21"/>
      <c r="AIV136" s="21">
        <f t="shared" si="2064"/>
        <v>0</v>
      </c>
      <c r="AIW136" s="21"/>
      <c r="AIX136" s="21">
        <f t="shared" si="2064"/>
        <v>0</v>
      </c>
      <c r="AIY136" s="21"/>
      <c r="AIZ136" s="21">
        <f t="shared" si="2000"/>
        <v>0</v>
      </c>
      <c r="AJA136" s="21"/>
    </row>
    <row r="137" spans="2:937" ht="13.5" customHeight="1" x14ac:dyDescent="0.25">
      <c r="B137" s="31">
        <v>132</v>
      </c>
      <c r="C137" s="192" t="s">
        <v>209</v>
      </c>
      <c r="D137" s="67" t="s">
        <v>188</v>
      </c>
      <c r="E137" s="194" t="s">
        <v>404</v>
      </c>
      <c r="F137" s="194" t="str">
        <f>_xlfn.XLOOKUP(D137,'WTG PH-III'!$D$5:$D$198,'WTG PH-III'!$B$5:$B$198,0,0,1)</f>
        <v>PSS-14</v>
      </c>
      <c r="G137" s="22" t="s">
        <v>537</v>
      </c>
      <c r="H137" s="22" t="s">
        <v>541</v>
      </c>
      <c r="I137" s="61">
        <v>11</v>
      </c>
      <c r="J137" s="21">
        <v>253</v>
      </c>
      <c r="K137" s="21">
        <f t="shared" si="1741"/>
        <v>253</v>
      </c>
      <c r="L137" s="21">
        <f t="shared" si="1742"/>
        <v>253</v>
      </c>
      <c r="M137" s="21">
        <f t="shared" si="1743"/>
        <v>0</v>
      </c>
      <c r="N137" s="95">
        <f>VLOOKUP(D137,'WTG PH-III'!$D$5:$U$198,17,0)</f>
        <v>45810</v>
      </c>
      <c r="O137" s="95">
        <f>VLOOKUP(D137,'WTG PH-III'!$D$5:$U$198,18,0)</f>
        <v>45820</v>
      </c>
      <c r="P137" s="21">
        <f t="shared" si="1744"/>
        <v>0</v>
      </c>
      <c r="Q137" s="21"/>
      <c r="R137" s="21">
        <f t="shared" si="1745"/>
        <v>0</v>
      </c>
      <c r="S137" s="21"/>
      <c r="T137" s="21">
        <f t="shared" si="1746"/>
        <v>0</v>
      </c>
      <c r="U137" s="21"/>
      <c r="V137" s="21">
        <f t="shared" si="1747"/>
        <v>0</v>
      </c>
      <c r="W137" s="21"/>
      <c r="X137" s="21">
        <f t="shared" si="1748"/>
        <v>0</v>
      </c>
      <c r="Y137" s="21"/>
      <c r="Z137" s="21">
        <f t="shared" si="1749"/>
        <v>0</v>
      </c>
      <c r="AA137" s="21"/>
      <c r="AB137" s="21">
        <f t="shared" si="1750"/>
        <v>0</v>
      </c>
      <c r="AC137" s="21"/>
      <c r="AD137" s="21">
        <f t="shared" si="1751"/>
        <v>0</v>
      </c>
      <c r="AE137" s="21"/>
      <c r="AF137" s="21">
        <f t="shared" si="1752"/>
        <v>0</v>
      </c>
      <c r="AG137" s="21"/>
      <c r="AH137" s="21">
        <f t="shared" si="1753"/>
        <v>0</v>
      </c>
      <c r="AI137" s="21"/>
      <c r="AJ137" s="21">
        <f t="shared" si="1754"/>
        <v>0</v>
      </c>
      <c r="AK137" s="21"/>
      <c r="AL137" s="21">
        <f t="shared" si="1755"/>
        <v>0</v>
      </c>
      <c r="AM137" s="21"/>
      <c r="AN137" s="21">
        <f t="shared" si="1756"/>
        <v>0</v>
      </c>
      <c r="AO137" s="21"/>
      <c r="AP137" s="21">
        <f t="shared" si="1757"/>
        <v>0</v>
      </c>
      <c r="AQ137" s="21"/>
      <c r="AR137" s="21">
        <f t="shared" si="1758"/>
        <v>0</v>
      </c>
      <c r="AS137" s="21"/>
      <c r="AT137" s="21">
        <f t="shared" si="1759"/>
        <v>0</v>
      </c>
      <c r="AU137" s="21"/>
      <c r="AV137" s="21">
        <f t="shared" si="1760"/>
        <v>0</v>
      </c>
      <c r="AW137" s="21"/>
      <c r="AX137" s="21">
        <f t="shared" si="1761"/>
        <v>0</v>
      </c>
      <c r="AY137" s="21"/>
      <c r="AZ137" s="21">
        <f t="shared" si="1762"/>
        <v>0</v>
      </c>
      <c r="BA137" s="21"/>
      <c r="BB137" s="21">
        <f t="shared" si="1763"/>
        <v>0</v>
      </c>
      <c r="BC137" s="21"/>
      <c r="BD137" s="21">
        <f t="shared" si="1764"/>
        <v>0</v>
      </c>
      <c r="BE137" s="21"/>
      <c r="BF137" s="21">
        <f t="shared" si="1765"/>
        <v>0</v>
      </c>
      <c r="BG137" s="21"/>
      <c r="BH137" s="21">
        <f t="shared" si="1766"/>
        <v>0</v>
      </c>
      <c r="BI137" s="21"/>
      <c r="BJ137" s="21">
        <f t="shared" si="1767"/>
        <v>0</v>
      </c>
      <c r="BK137" s="21"/>
      <c r="BL137" s="21">
        <f t="shared" si="1768"/>
        <v>0</v>
      </c>
      <c r="BM137" s="21"/>
      <c r="BN137" s="21">
        <f t="shared" si="1769"/>
        <v>0</v>
      </c>
      <c r="BO137" s="21"/>
      <c r="BP137" s="21">
        <f t="shared" si="1770"/>
        <v>0</v>
      </c>
      <c r="BQ137" s="21"/>
      <c r="BR137" s="21">
        <f t="shared" si="1771"/>
        <v>0</v>
      </c>
      <c r="BS137" s="21"/>
      <c r="BT137" s="21">
        <f t="shared" si="1772"/>
        <v>0</v>
      </c>
      <c r="BU137" s="21"/>
      <c r="BV137" s="21">
        <f t="shared" si="1773"/>
        <v>0</v>
      </c>
      <c r="BW137" s="21"/>
      <c r="BX137" s="21">
        <f t="shared" si="1774"/>
        <v>0</v>
      </c>
      <c r="BY137" s="21"/>
      <c r="BZ137" s="21">
        <f t="shared" si="1775"/>
        <v>0</v>
      </c>
      <c r="CA137" s="21"/>
      <c r="CB137" s="21">
        <f t="shared" si="1776"/>
        <v>0</v>
      </c>
      <c r="CC137" s="21"/>
      <c r="CD137" s="21">
        <f t="shared" si="1777"/>
        <v>0</v>
      </c>
      <c r="CE137" s="21"/>
      <c r="CF137" s="21">
        <f t="shared" si="1778"/>
        <v>0</v>
      </c>
      <c r="CG137" s="21"/>
      <c r="CH137" s="21">
        <f t="shared" si="1779"/>
        <v>0</v>
      </c>
      <c r="CI137" s="21"/>
      <c r="CJ137" s="21">
        <f t="shared" si="1780"/>
        <v>0</v>
      </c>
      <c r="CK137" s="21"/>
      <c r="CL137" s="21">
        <f t="shared" si="1781"/>
        <v>0</v>
      </c>
      <c r="CM137" s="21"/>
      <c r="CN137" s="21">
        <f t="shared" si="1782"/>
        <v>0</v>
      </c>
      <c r="CO137" s="21"/>
      <c r="CP137" s="21">
        <f t="shared" si="1783"/>
        <v>0</v>
      </c>
      <c r="CQ137" s="21"/>
      <c r="CR137" s="21">
        <f t="shared" si="1784"/>
        <v>0</v>
      </c>
      <c r="CS137" s="21"/>
      <c r="CT137" s="21">
        <f t="shared" si="1785"/>
        <v>0</v>
      </c>
      <c r="CU137" s="21"/>
      <c r="CV137" s="21">
        <f t="shared" si="1786"/>
        <v>0</v>
      </c>
      <c r="CW137" s="21"/>
      <c r="CX137" s="21">
        <f t="shared" si="1787"/>
        <v>0</v>
      </c>
      <c r="CY137" s="21"/>
      <c r="CZ137" s="21">
        <f t="shared" si="1788"/>
        <v>0</v>
      </c>
      <c r="DA137" s="21"/>
      <c r="DB137" s="21">
        <f t="shared" si="1789"/>
        <v>0</v>
      </c>
      <c r="DC137" s="21"/>
      <c r="DD137" s="21">
        <f t="shared" si="1790"/>
        <v>0</v>
      </c>
      <c r="DE137" s="21"/>
      <c r="DF137" s="21">
        <f t="shared" si="1791"/>
        <v>0</v>
      </c>
      <c r="DG137" s="21"/>
      <c r="DH137" s="21">
        <f t="shared" si="1792"/>
        <v>0</v>
      </c>
      <c r="DI137" s="21"/>
      <c r="DJ137" s="21">
        <f t="shared" si="1793"/>
        <v>0</v>
      </c>
      <c r="DK137" s="21"/>
      <c r="DL137" s="21">
        <f t="shared" si="1794"/>
        <v>0</v>
      </c>
      <c r="DM137" s="21"/>
      <c r="DN137" s="21">
        <f t="shared" si="1795"/>
        <v>0</v>
      </c>
      <c r="DO137" s="21"/>
      <c r="DP137" s="21">
        <f t="shared" si="1796"/>
        <v>0</v>
      </c>
      <c r="DQ137" s="21"/>
      <c r="DR137" s="21">
        <f t="shared" si="1797"/>
        <v>0</v>
      </c>
      <c r="DS137" s="21"/>
      <c r="DT137" s="21">
        <f t="shared" si="1798"/>
        <v>0</v>
      </c>
      <c r="DU137" s="21"/>
      <c r="DV137" s="21">
        <f t="shared" si="1799"/>
        <v>0</v>
      </c>
      <c r="DW137" s="21"/>
      <c r="DX137" s="21">
        <f t="shared" si="1800"/>
        <v>0</v>
      </c>
      <c r="DY137" s="21"/>
      <c r="DZ137" s="21">
        <f t="shared" si="1801"/>
        <v>0</v>
      </c>
      <c r="EA137" s="21"/>
      <c r="EB137" s="21">
        <f t="shared" si="1802"/>
        <v>0</v>
      </c>
      <c r="EC137" s="21"/>
      <c r="ED137" s="21">
        <f t="shared" si="1803"/>
        <v>0</v>
      </c>
      <c r="EE137" s="21"/>
      <c r="EF137" s="21">
        <f t="shared" si="1804"/>
        <v>0</v>
      </c>
      <c r="EG137" s="21"/>
      <c r="EH137" s="21">
        <f t="shared" si="1805"/>
        <v>0</v>
      </c>
      <c r="EI137" s="21"/>
      <c r="EJ137" s="21">
        <f t="shared" si="1806"/>
        <v>0</v>
      </c>
      <c r="EK137" s="21"/>
      <c r="EL137" s="21">
        <f t="shared" si="1807"/>
        <v>0</v>
      </c>
      <c r="EM137" s="21"/>
      <c r="EN137" s="21">
        <f t="shared" si="1808"/>
        <v>0</v>
      </c>
      <c r="EO137" s="21"/>
      <c r="EP137" s="21">
        <f t="shared" si="1809"/>
        <v>0</v>
      </c>
      <c r="EQ137" s="21"/>
      <c r="ER137" s="21">
        <f t="shared" si="1810"/>
        <v>0</v>
      </c>
      <c r="ES137" s="21"/>
      <c r="ET137" s="21">
        <f t="shared" si="1811"/>
        <v>0</v>
      </c>
      <c r="EU137" s="21"/>
      <c r="EV137" s="21">
        <f t="shared" si="1812"/>
        <v>0</v>
      </c>
      <c r="EW137" s="21"/>
      <c r="EX137" s="21">
        <f t="shared" si="1813"/>
        <v>0</v>
      </c>
      <c r="EY137" s="21"/>
      <c r="EZ137" s="21">
        <f t="shared" si="1814"/>
        <v>0</v>
      </c>
      <c r="FA137" s="21"/>
      <c r="FB137" s="21">
        <f t="shared" si="1815"/>
        <v>0</v>
      </c>
      <c r="FC137" s="21"/>
      <c r="FD137" s="21">
        <f t="shared" si="1816"/>
        <v>0</v>
      </c>
      <c r="FE137" s="21"/>
      <c r="FF137" s="21">
        <f t="shared" si="1817"/>
        <v>0</v>
      </c>
      <c r="FG137" s="21"/>
      <c r="FH137" s="21">
        <f t="shared" si="1818"/>
        <v>0</v>
      </c>
      <c r="FI137" s="21"/>
      <c r="FJ137" s="21">
        <f t="shared" si="1819"/>
        <v>0</v>
      </c>
      <c r="FK137" s="21"/>
      <c r="FL137" s="21">
        <f t="shared" si="1820"/>
        <v>0</v>
      </c>
      <c r="FM137" s="21"/>
      <c r="FN137" s="21">
        <f t="shared" si="1821"/>
        <v>0</v>
      </c>
      <c r="FO137" s="21"/>
      <c r="FP137" s="21">
        <f t="shared" si="1822"/>
        <v>0</v>
      </c>
      <c r="FQ137" s="21"/>
      <c r="FR137" s="21">
        <f t="shared" si="1823"/>
        <v>0</v>
      </c>
      <c r="FS137" s="21"/>
      <c r="FT137" s="21">
        <f t="shared" si="1824"/>
        <v>0</v>
      </c>
      <c r="FU137" s="21"/>
      <c r="FV137" s="21">
        <f t="shared" si="1825"/>
        <v>0</v>
      </c>
      <c r="FW137" s="21"/>
      <c r="FX137" s="21">
        <f t="shared" si="1826"/>
        <v>0</v>
      </c>
      <c r="FY137" s="21"/>
      <c r="FZ137" s="21">
        <f t="shared" si="1827"/>
        <v>0</v>
      </c>
      <c r="GA137" s="21"/>
      <c r="GB137" s="21">
        <f t="shared" si="1828"/>
        <v>0</v>
      </c>
      <c r="GC137" s="21"/>
      <c r="GD137" s="21">
        <f t="shared" si="1829"/>
        <v>0</v>
      </c>
      <c r="GE137" s="21"/>
      <c r="GF137" s="21">
        <f t="shared" si="1830"/>
        <v>0</v>
      </c>
      <c r="GG137" s="21"/>
      <c r="GH137" s="21">
        <f t="shared" si="1831"/>
        <v>0</v>
      </c>
      <c r="GI137" s="21"/>
      <c r="GJ137" s="21">
        <f t="shared" si="1832"/>
        <v>0</v>
      </c>
      <c r="GK137" s="21"/>
      <c r="GL137" s="21">
        <f t="shared" si="1833"/>
        <v>0</v>
      </c>
      <c r="GM137" s="21"/>
      <c r="GN137" s="21">
        <f t="shared" si="1834"/>
        <v>0</v>
      </c>
      <c r="GO137" s="21"/>
      <c r="GP137" s="21">
        <f t="shared" si="1835"/>
        <v>0</v>
      </c>
      <c r="GQ137" s="21"/>
      <c r="GR137" s="21">
        <f t="shared" si="1836"/>
        <v>0</v>
      </c>
      <c r="GS137" s="21"/>
      <c r="GT137" s="21">
        <f t="shared" si="1837"/>
        <v>0</v>
      </c>
      <c r="GU137" s="21"/>
      <c r="GV137" s="21">
        <f t="shared" si="1838"/>
        <v>0</v>
      </c>
      <c r="GW137" s="21"/>
      <c r="GX137" s="21">
        <f t="shared" si="1839"/>
        <v>0</v>
      </c>
      <c r="GY137" s="21"/>
      <c r="GZ137" s="21">
        <f t="shared" si="1840"/>
        <v>0</v>
      </c>
      <c r="HA137" s="21"/>
      <c r="HB137" s="21">
        <f t="shared" si="1841"/>
        <v>0</v>
      </c>
      <c r="HC137" s="21"/>
      <c r="HD137" s="21">
        <f t="shared" si="1842"/>
        <v>0</v>
      </c>
      <c r="HE137" s="21"/>
      <c r="HF137" s="21">
        <f t="shared" si="1843"/>
        <v>0</v>
      </c>
      <c r="HG137" s="21"/>
      <c r="HH137" s="21">
        <f t="shared" si="1844"/>
        <v>0</v>
      </c>
      <c r="HI137" s="21"/>
      <c r="HJ137" s="21">
        <f t="shared" si="1845"/>
        <v>0</v>
      </c>
      <c r="HK137" s="21"/>
      <c r="HL137" s="21">
        <f t="shared" si="1846"/>
        <v>0</v>
      </c>
      <c r="HM137" s="21"/>
      <c r="HN137" s="21">
        <f t="shared" si="1847"/>
        <v>0</v>
      </c>
      <c r="HO137" s="21"/>
      <c r="HP137" s="21">
        <f t="shared" si="1848"/>
        <v>0</v>
      </c>
      <c r="HQ137" s="21"/>
      <c r="HR137" s="21">
        <f t="shared" si="1849"/>
        <v>0</v>
      </c>
      <c r="HS137" s="21"/>
      <c r="HT137" s="21">
        <f t="shared" si="1850"/>
        <v>0</v>
      </c>
      <c r="HU137" s="21"/>
      <c r="HV137" s="21">
        <f t="shared" si="1851"/>
        <v>0</v>
      </c>
      <c r="HW137" s="21"/>
      <c r="HX137" s="21">
        <f t="shared" si="1852"/>
        <v>0</v>
      </c>
      <c r="HY137" s="21"/>
      <c r="HZ137" s="21">
        <f t="shared" si="1853"/>
        <v>0</v>
      </c>
      <c r="IA137" s="21"/>
      <c r="IB137" s="21">
        <f t="shared" si="1854"/>
        <v>0</v>
      </c>
      <c r="IC137" s="21"/>
      <c r="ID137" s="21">
        <f t="shared" si="1855"/>
        <v>0</v>
      </c>
      <c r="IE137" s="21"/>
      <c r="IF137" s="21">
        <f t="shared" si="1856"/>
        <v>0</v>
      </c>
      <c r="IG137" s="21"/>
      <c r="IH137" s="21">
        <f t="shared" si="1857"/>
        <v>0</v>
      </c>
      <c r="II137" s="21"/>
      <c r="IJ137" s="21">
        <f t="shared" si="1858"/>
        <v>0</v>
      </c>
      <c r="IK137" s="21"/>
      <c r="IL137" s="21">
        <f t="shared" si="1859"/>
        <v>0</v>
      </c>
      <c r="IM137" s="21"/>
      <c r="IN137" s="21">
        <f t="shared" si="1860"/>
        <v>0</v>
      </c>
      <c r="IO137" s="21"/>
      <c r="IP137" s="21">
        <f t="shared" si="1861"/>
        <v>0</v>
      </c>
      <c r="IQ137" s="21"/>
      <c r="IR137" s="21">
        <f t="shared" si="1862"/>
        <v>0</v>
      </c>
      <c r="IS137" s="21"/>
      <c r="IT137" s="21">
        <f t="shared" si="1863"/>
        <v>0</v>
      </c>
      <c r="IU137" s="21"/>
      <c r="IV137" s="21">
        <f t="shared" si="1864"/>
        <v>0</v>
      </c>
      <c r="IW137" s="21"/>
      <c r="IX137" s="21">
        <f t="shared" si="1865"/>
        <v>0</v>
      </c>
      <c r="IY137" s="21"/>
      <c r="IZ137" s="21">
        <f t="shared" si="1866"/>
        <v>0</v>
      </c>
      <c r="JA137" s="21"/>
      <c r="JB137" s="21">
        <f t="shared" si="1867"/>
        <v>0</v>
      </c>
      <c r="JC137" s="21"/>
      <c r="JD137" s="21">
        <f t="shared" si="1868"/>
        <v>0</v>
      </c>
      <c r="JE137" s="21"/>
      <c r="JF137" s="21">
        <f t="shared" si="1869"/>
        <v>0</v>
      </c>
      <c r="JG137" s="21"/>
      <c r="JH137" s="21">
        <f t="shared" si="1870"/>
        <v>0</v>
      </c>
      <c r="JI137" s="21"/>
      <c r="JJ137" s="21">
        <f t="shared" si="1871"/>
        <v>0</v>
      </c>
      <c r="JK137" s="21"/>
      <c r="JL137" s="21">
        <f t="shared" si="1872"/>
        <v>0</v>
      </c>
      <c r="JM137" s="21"/>
      <c r="JN137" s="21">
        <f t="shared" si="1873"/>
        <v>0</v>
      </c>
      <c r="JO137" s="21"/>
      <c r="JP137" s="21">
        <f t="shared" si="1874"/>
        <v>0</v>
      </c>
      <c r="JQ137" s="21"/>
      <c r="JR137" s="21">
        <f t="shared" si="1875"/>
        <v>0</v>
      </c>
      <c r="JS137" s="21"/>
      <c r="JT137" s="21">
        <f t="shared" si="1876"/>
        <v>0</v>
      </c>
      <c r="JU137" s="21"/>
      <c r="JV137" s="21">
        <f t="shared" si="1877"/>
        <v>0</v>
      </c>
      <c r="JW137" s="21"/>
      <c r="JX137" s="21">
        <f t="shared" si="1878"/>
        <v>0</v>
      </c>
      <c r="JY137" s="21"/>
      <c r="JZ137" s="21">
        <f t="shared" si="1879"/>
        <v>0</v>
      </c>
      <c r="KA137" s="21"/>
      <c r="KB137" s="21">
        <f t="shared" si="1880"/>
        <v>0</v>
      </c>
      <c r="KC137" s="21">
        <v>12</v>
      </c>
      <c r="KD137" s="21">
        <f t="shared" si="1881"/>
        <v>0</v>
      </c>
      <c r="KE137" s="21">
        <v>23</v>
      </c>
      <c r="KF137" s="21">
        <f t="shared" si="1882"/>
        <v>0</v>
      </c>
      <c r="KG137" s="21">
        <v>27</v>
      </c>
      <c r="KH137" s="21">
        <f t="shared" si="1883"/>
        <v>0</v>
      </c>
      <c r="KI137" s="21">
        <v>17</v>
      </c>
      <c r="KJ137" s="21">
        <f t="shared" si="1884"/>
        <v>0</v>
      </c>
      <c r="KK137" s="21">
        <v>24</v>
      </c>
      <c r="KL137" s="21">
        <f t="shared" si="1885"/>
        <v>0</v>
      </c>
      <c r="KM137" s="21">
        <v>13</v>
      </c>
      <c r="KN137" s="21">
        <f t="shared" si="1886"/>
        <v>0</v>
      </c>
      <c r="KO137" s="21"/>
      <c r="KP137" s="21">
        <f t="shared" si="1887"/>
        <v>0</v>
      </c>
      <c r="KQ137" s="21"/>
      <c r="KR137" s="21">
        <f t="shared" si="1888"/>
        <v>0</v>
      </c>
      <c r="KS137" s="21"/>
      <c r="KT137" s="21">
        <f t="shared" si="1889"/>
        <v>0</v>
      </c>
      <c r="KU137" s="21"/>
      <c r="KV137" s="21">
        <f t="shared" si="1890"/>
        <v>0</v>
      </c>
      <c r="KW137" s="21"/>
      <c r="KX137" s="21">
        <f t="shared" si="1891"/>
        <v>0</v>
      </c>
      <c r="KY137" s="21"/>
      <c r="KZ137" s="21">
        <f t="shared" si="1892"/>
        <v>0</v>
      </c>
      <c r="LA137" s="21"/>
      <c r="LB137" s="21">
        <f t="shared" si="1893"/>
        <v>0</v>
      </c>
      <c r="LC137" s="21"/>
      <c r="LD137" s="21">
        <f t="shared" si="1894"/>
        <v>0</v>
      </c>
      <c r="LE137" s="21"/>
      <c r="LF137" s="21">
        <f t="shared" si="1895"/>
        <v>0</v>
      </c>
      <c r="LG137" s="21"/>
      <c r="LH137" s="21">
        <f t="shared" si="1896"/>
        <v>0</v>
      </c>
      <c r="LI137" s="21"/>
      <c r="LJ137" s="21">
        <f t="shared" si="1897"/>
        <v>0</v>
      </c>
      <c r="LK137" s="21"/>
      <c r="LL137" s="21">
        <f t="shared" si="1898"/>
        <v>0</v>
      </c>
      <c r="LM137" s="21">
        <v>8</v>
      </c>
      <c r="LN137" s="21">
        <f t="shared" si="1899"/>
        <v>0</v>
      </c>
      <c r="LO137" s="21">
        <v>9</v>
      </c>
      <c r="LP137" s="21">
        <f t="shared" si="1900"/>
        <v>0</v>
      </c>
      <c r="LQ137" s="21">
        <v>25</v>
      </c>
      <c r="LR137" s="21">
        <f t="shared" si="1901"/>
        <v>0</v>
      </c>
      <c r="LS137" s="21">
        <v>8</v>
      </c>
      <c r="LT137" s="21">
        <f t="shared" si="1902"/>
        <v>0</v>
      </c>
      <c r="LU137" s="21"/>
      <c r="LV137" s="21">
        <f t="shared" si="1903"/>
        <v>0</v>
      </c>
      <c r="LW137" s="21">
        <v>12</v>
      </c>
      <c r="LX137" s="21">
        <f t="shared" si="1904"/>
        <v>0</v>
      </c>
      <c r="LY137" s="21">
        <v>31</v>
      </c>
      <c r="LZ137" s="21">
        <f t="shared" si="1905"/>
        <v>0</v>
      </c>
      <c r="MA137" s="21">
        <v>5</v>
      </c>
      <c r="MB137" s="21">
        <f t="shared" si="1906"/>
        <v>0</v>
      </c>
      <c r="MC137" s="21"/>
      <c r="MD137" s="21">
        <f t="shared" si="1907"/>
        <v>0</v>
      </c>
      <c r="ME137" s="21">
        <v>4</v>
      </c>
      <c r="MF137" s="21">
        <f t="shared" si="1908"/>
        <v>0</v>
      </c>
      <c r="MG137" s="21">
        <v>20</v>
      </c>
      <c r="MH137" s="21">
        <f t="shared" si="1909"/>
        <v>0</v>
      </c>
      <c r="MI137" s="21">
        <v>15</v>
      </c>
      <c r="MJ137" s="21">
        <f t="shared" si="1910"/>
        <v>23</v>
      </c>
      <c r="MK137" s="21"/>
      <c r="ML137" s="21">
        <f t="shared" si="1911"/>
        <v>23</v>
      </c>
      <c r="MM137" s="21"/>
      <c r="MN137" s="21">
        <f t="shared" si="1912"/>
        <v>23</v>
      </c>
      <c r="MO137" s="21"/>
      <c r="MP137" s="21">
        <f t="shared" si="1913"/>
        <v>23</v>
      </c>
      <c r="MQ137" s="21"/>
      <c r="MR137" s="21">
        <f t="shared" si="1914"/>
        <v>23</v>
      </c>
      <c r="MS137" s="21"/>
      <c r="MT137" s="21">
        <f t="shared" si="1915"/>
        <v>23</v>
      </c>
      <c r="MU137" s="21"/>
      <c r="MV137" s="21">
        <f t="shared" si="1916"/>
        <v>23</v>
      </c>
      <c r="MW137" s="21"/>
      <c r="MX137" s="21">
        <f t="shared" si="1917"/>
        <v>23</v>
      </c>
      <c r="MY137" s="21"/>
      <c r="MZ137" s="21">
        <f t="shared" si="1918"/>
        <v>23</v>
      </c>
      <c r="NA137" s="21"/>
      <c r="NB137" s="21">
        <f t="shared" si="1919"/>
        <v>23</v>
      </c>
      <c r="NC137" s="21"/>
      <c r="ND137" s="21">
        <f t="shared" si="1920"/>
        <v>23</v>
      </c>
      <c r="NE137" s="21"/>
      <c r="NF137" s="21">
        <f t="shared" si="1921"/>
        <v>0</v>
      </c>
      <c r="NG137" s="21"/>
      <c r="NH137" s="21">
        <f t="shared" si="1922"/>
        <v>0</v>
      </c>
      <c r="NI137" s="21"/>
      <c r="NJ137" s="21">
        <f t="shared" si="1923"/>
        <v>0</v>
      </c>
      <c r="NK137" s="21"/>
      <c r="NL137" s="21">
        <f t="shared" si="1924"/>
        <v>0</v>
      </c>
      <c r="NM137" s="21"/>
      <c r="NN137" s="21">
        <f t="shared" si="1925"/>
        <v>0</v>
      </c>
      <c r="NO137" s="21"/>
      <c r="NP137" s="21">
        <f t="shared" si="1926"/>
        <v>0</v>
      </c>
      <c r="NQ137" s="21"/>
      <c r="NR137" s="21">
        <f t="shared" si="1927"/>
        <v>0</v>
      </c>
      <c r="NS137" s="21"/>
      <c r="NT137" s="21">
        <f t="shared" si="1928"/>
        <v>0</v>
      </c>
      <c r="NU137" s="21"/>
      <c r="NV137" s="21">
        <f t="shared" si="1929"/>
        <v>0</v>
      </c>
      <c r="NW137" s="21"/>
      <c r="NX137" s="21">
        <f t="shared" si="1930"/>
        <v>0</v>
      </c>
      <c r="NY137" s="21"/>
      <c r="NZ137" s="21">
        <f t="shared" si="1931"/>
        <v>0</v>
      </c>
      <c r="OA137" s="21"/>
      <c r="OB137" s="21">
        <f t="shared" si="1932"/>
        <v>0</v>
      </c>
      <c r="OC137" s="21"/>
      <c r="OD137" s="21">
        <f t="shared" si="1933"/>
        <v>0</v>
      </c>
      <c r="OE137" s="21"/>
      <c r="OF137" s="21">
        <f t="shared" si="1934"/>
        <v>0</v>
      </c>
      <c r="OG137" s="21"/>
      <c r="OH137" s="21">
        <f t="shared" si="1935"/>
        <v>0</v>
      </c>
      <c r="OI137" s="21"/>
      <c r="OJ137" s="21">
        <f t="shared" si="1936"/>
        <v>0</v>
      </c>
      <c r="OK137" s="21"/>
      <c r="OL137" s="21">
        <f t="shared" si="1937"/>
        <v>0</v>
      </c>
      <c r="OM137" s="21"/>
      <c r="ON137" s="21">
        <f t="shared" si="1938"/>
        <v>0</v>
      </c>
      <c r="OO137" s="21"/>
      <c r="OP137" s="21">
        <f t="shared" si="1938"/>
        <v>0</v>
      </c>
      <c r="OQ137" s="21"/>
      <c r="OR137" s="21">
        <f t="shared" si="1938"/>
        <v>0</v>
      </c>
      <c r="OS137" s="21"/>
      <c r="OT137" s="21">
        <f t="shared" si="1938"/>
        <v>0</v>
      </c>
      <c r="OU137" s="21"/>
      <c r="OV137" s="21">
        <f t="shared" si="1938"/>
        <v>0</v>
      </c>
      <c r="OW137" s="21"/>
      <c r="OX137" s="21">
        <f t="shared" si="1938"/>
        <v>0</v>
      </c>
      <c r="OY137" s="21"/>
      <c r="OZ137" s="21">
        <f t="shared" si="1938"/>
        <v>0</v>
      </c>
      <c r="PA137" s="21"/>
      <c r="PB137" s="21">
        <f t="shared" si="1939"/>
        <v>0</v>
      </c>
      <c r="PC137" s="21"/>
      <c r="PD137" s="21">
        <f t="shared" si="1939"/>
        <v>0</v>
      </c>
      <c r="PE137" s="21"/>
      <c r="PF137" s="21">
        <f t="shared" si="1939"/>
        <v>0</v>
      </c>
      <c r="PG137" s="21"/>
      <c r="PH137" s="21">
        <f t="shared" si="1939"/>
        <v>0</v>
      </c>
      <c r="PI137" s="21"/>
      <c r="PJ137" s="21">
        <f t="shared" si="1939"/>
        <v>0</v>
      </c>
      <c r="PK137" s="21"/>
      <c r="PL137" s="21">
        <f t="shared" si="1939"/>
        <v>0</v>
      </c>
      <c r="PM137" s="21"/>
      <c r="PN137" s="21">
        <f t="shared" si="1940"/>
        <v>0</v>
      </c>
      <c r="PO137" s="21"/>
      <c r="PP137" s="21">
        <f t="shared" si="1940"/>
        <v>0</v>
      </c>
      <c r="PQ137" s="21"/>
      <c r="PR137" s="21">
        <f t="shared" si="1940"/>
        <v>0</v>
      </c>
      <c r="PS137" s="21"/>
      <c r="PT137" s="21">
        <f t="shared" si="1940"/>
        <v>0</v>
      </c>
      <c r="PU137" s="21"/>
      <c r="PV137" s="21">
        <f t="shared" si="1940"/>
        <v>0</v>
      </c>
      <c r="PW137" s="21"/>
      <c r="PX137" s="21">
        <f t="shared" si="1940"/>
        <v>0</v>
      </c>
      <c r="PY137" s="21"/>
      <c r="PZ137" s="21">
        <f t="shared" si="1941"/>
        <v>0</v>
      </c>
      <c r="QA137" s="21"/>
      <c r="QB137" s="21">
        <f t="shared" si="1941"/>
        <v>0</v>
      </c>
      <c r="QC137" s="21"/>
      <c r="QD137" s="21">
        <f t="shared" si="1941"/>
        <v>0</v>
      </c>
      <c r="QE137" s="21"/>
      <c r="QF137" s="21">
        <f t="shared" si="1941"/>
        <v>0</v>
      </c>
      <c r="QG137" s="21"/>
      <c r="QH137" s="21">
        <f t="shared" si="1941"/>
        <v>0</v>
      </c>
      <c r="QI137" s="21"/>
      <c r="QJ137" s="21">
        <f t="shared" si="1941"/>
        <v>0</v>
      </c>
      <c r="QK137" s="21"/>
      <c r="QL137" s="21">
        <f t="shared" si="1942"/>
        <v>0</v>
      </c>
      <c r="QM137" s="21"/>
      <c r="QN137" s="21">
        <f t="shared" si="1942"/>
        <v>0</v>
      </c>
      <c r="QO137" s="21"/>
      <c r="QP137" s="21">
        <f t="shared" si="1942"/>
        <v>0</v>
      </c>
      <c r="QQ137" s="21"/>
      <c r="QR137" s="21">
        <f t="shared" si="1942"/>
        <v>0</v>
      </c>
      <c r="QS137" s="21"/>
      <c r="QT137" s="21">
        <f t="shared" si="1942"/>
        <v>0</v>
      </c>
      <c r="QU137" s="21"/>
      <c r="QV137" s="21">
        <f t="shared" si="1942"/>
        <v>0</v>
      </c>
      <c r="QW137" s="21"/>
      <c r="QX137" s="21">
        <f t="shared" si="1943"/>
        <v>0</v>
      </c>
      <c r="QY137" s="21"/>
      <c r="QZ137" s="21">
        <f t="shared" si="1943"/>
        <v>0</v>
      </c>
      <c r="RA137" s="21"/>
      <c r="RB137" s="21">
        <f t="shared" si="1943"/>
        <v>0</v>
      </c>
      <c r="RC137" s="21"/>
      <c r="RD137" s="21">
        <f t="shared" si="1943"/>
        <v>0</v>
      </c>
      <c r="RE137" s="21"/>
      <c r="RF137" s="21">
        <f t="shared" si="1943"/>
        <v>0</v>
      </c>
      <c r="RG137" s="21"/>
      <c r="RH137" s="21">
        <f t="shared" si="1943"/>
        <v>0</v>
      </c>
      <c r="RI137" s="21"/>
      <c r="RJ137" s="21">
        <f t="shared" si="1944"/>
        <v>0</v>
      </c>
      <c r="RK137" s="21"/>
      <c r="RL137" s="21">
        <f t="shared" si="1945"/>
        <v>0</v>
      </c>
      <c r="RM137" s="21"/>
      <c r="RN137" s="21">
        <f t="shared" si="1946"/>
        <v>0</v>
      </c>
      <c r="RO137" s="21"/>
      <c r="RP137" s="21">
        <f t="shared" si="1947"/>
        <v>0</v>
      </c>
      <c r="RQ137" s="21"/>
      <c r="RR137" s="21">
        <f t="shared" si="1948"/>
        <v>0</v>
      </c>
      <c r="RS137" s="21"/>
      <c r="RT137" s="21">
        <f t="shared" si="1949"/>
        <v>0</v>
      </c>
      <c r="RU137" s="21"/>
      <c r="RV137" s="21">
        <f t="shared" si="1950"/>
        <v>0</v>
      </c>
      <c r="RW137" s="21"/>
      <c r="RX137" s="21">
        <f t="shared" si="1951"/>
        <v>0</v>
      </c>
      <c r="RY137" s="21"/>
      <c r="RZ137" s="21">
        <f t="shared" si="1952"/>
        <v>0</v>
      </c>
      <c r="SA137" s="21"/>
      <c r="SB137" s="21">
        <f t="shared" si="1953"/>
        <v>0</v>
      </c>
      <c r="SC137" s="21"/>
      <c r="SD137" s="21">
        <f t="shared" si="1954"/>
        <v>0</v>
      </c>
      <c r="SE137" s="21"/>
      <c r="SF137" s="21">
        <f t="shared" si="1955"/>
        <v>0</v>
      </c>
      <c r="SG137" s="21"/>
      <c r="SH137" s="21">
        <f t="shared" si="1956"/>
        <v>0</v>
      </c>
      <c r="SI137" s="21"/>
      <c r="SJ137" s="21">
        <f t="shared" si="1957"/>
        <v>0</v>
      </c>
      <c r="SK137" s="21"/>
      <c r="SL137" s="21">
        <f t="shared" si="1958"/>
        <v>0</v>
      </c>
      <c r="SM137" s="21"/>
      <c r="SN137" s="21">
        <f t="shared" si="1959"/>
        <v>0</v>
      </c>
      <c r="SO137" s="21"/>
      <c r="SP137" s="21">
        <f t="shared" si="1960"/>
        <v>0</v>
      </c>
      <c r="SQ137" s="21"/>
      <c r="SR137" s="21">
        <f t="shared" si="1961"/>
        <v>0</v>
      </c>
      <c r="SS137" s="21"/>
      <c r="ST137" s="21">
        <f t="shared" si="1962"/>
        <v>0</v>
      </c>
      <c r="SU137" s="21"/>
      <c r="SV137" s="21">
        <f t="shared" si="1963"/>
        <v>0</v>
      </c>
      <c r="SW137" s="21"/>
      <c r="SX137" s="21">
        <f t="shared" si="1964"/>
        <v>0</v>
      </c>
      <c r="SY137" s="21"/>
      <c r="SZ137" s="21">
        <f t="shared" si="1965"/>
        <v>0</v>
      </c>
      <c r="TA137" s="21"/>
      <c r="TB137" s="21">
        <f t="shared" si="1966"/>
        <v>0</v>
      </c>
      <c r="TC137" s="21"/>
      <c r="TD137" s="21">
        <f t="shared" si="1967"/>
        <v>0</v>
      </c>
      <c r="TE137" s="21"/>
      <c r="TF137" s="21">
        <f t="shared" si="1968"/>
        <v>0</v>
      </c>
      <c r="TG137" s="21"/>
      <c r="TH137" s="21">
        <f t="shared" si="1969"/>
        <v>0</v>
      </c>
      <c r="TI137" s="21"/>
      <c r="TJ137" s="21">
        <f t="shared" si="1970"/>
        <v>0</v>
      </c>
      <c r="TK137" s="21"/>
      <c r="TL137" s="21">
        <f t="shared" si="1971"/>
        <v>0</v>
      </c>
      <c r="TM137" s="21"/>
      <c r="TN137" s="21">
        <f t="shared" si="1972"/>
        <v>0</v>
      </c>
      <c r="TO137" s="21"/>
      <c r="TP137" s="21">
        <f t="shared" si="1973"/>
        <v>0</v>
      </c>
      <c r="TQ137" s="21"/>
      <c r="TR137" s="21">
        <f t="shared" si="1974"/>
        <v>0</v>
      </c>
      <c r="TS137" s="21"/>
      <c r="TT137" s="21">
        <f t="shared" si="1975"/>
        <v>0</v>
      </c>
      <c r="TU137" s="21"/>
      <c r="TV137" s="21">
        <f t="shared" si="1976"/>
        <v>0</v>
      </c>
      <c r="TW137" s="21"/>
      <c r="TX137" s="21">
        <f t="shared" si="1977"/>
        <v>0</v>
      </c>
      <c r="TY137" s="21"/>
      <c r="TZ137" s="21">
        <f t="shared" si="1978"/>
        <v>0</v>
      </c>
      <c r="UA137" s="21"/>
      <c r="UB137" s="21">
        <f t="shared" si="1979"/>
        <v>0</v>
      </c>
      <c r="UC137" s="21"/>
      <c r="UD137" s="21">
        <f t="shared" si="1980"/>
        <v>0</v>
      </c>
      <c r="UE137" s="21"/>
      <c r="UF137" s="21">
        <f t="shared" si="1981"/>
        <v>0</v>
      </c>
      <c r="UG137" s="21"/>
      <c r="UH137" s="21">
        <f t="shared" si="1982"/>
        <v>0</v>
      </c>
      <c r="UI137" s="21"/>
      <c r="UJ137" s="21">
        <f t="shared" si="1983"/>
        <v>0</v>
      </c>
      <c r="UK137" s="21"/>
      <c r="UL137" s="21">
        <f t="shared" si="1984"/>
        <v>0</v>
      </c>
      <c r="UM137" s="21"/>
      <c r="UN137" s="21">
        <f t="shared" si="1985"/>
        <v>0</v>
      </c>
      <c r="UO137" s="21"/>
      <c r="UP137" s="21">
        <f t="shared" si="1986"/>
        <v>0</v>
      </c>
      <c r="UQ137" s="21"/>
      <c r="UR137" s="21">
        <f t="shared" si="1987"/>
        <v>0</v>
      </c>
      <c r="US137" s="21"/>
      <c r="UT137" s="21">
        <f t="shared" si="1988"/>
        <v>0</v>
      </c>
      <c r="UU137" s="21"/>
      <c r="UV137" s="21">
        <f t="shared" si="1989"/>
        <v>0</v>
      </c>
      <c r="UW137" s="21"/>
      <c r="UX137" s="21">
        <f t="shared" si="1990"/>
        <v>0</v>
      </c>
      <c r="UY137" s="21"/>
      <c r="UZ137" s="21">
        <f t="shared" si="1991"/>
        <v>0</v>
      </c>
      <c r="VA137" s="21"/>
      <c r="VB137" s="21">
        <f t="shared" si="1992"/>
        <v>0</v>
      </c>
      <c r="VC137" s="21"/>
      <c r="VD137" s="21">
        <f t="shared" si="1993"/>
        <v>0</v>
      </c>
      <c r="VE137" s="21"/>
      <c r="VF137" s="21">
        <f t="shared" si="1994"/>
        <v>0</v>
      </c>
      <c r="VG137" s="21"/>
      <c r="VH137" s="21">
        <f t="shared" si="1995"/>
        <v>0</v>
      </c>
      <c r="VI137" s="21"/>
      <c r="VJ137" s="21">
        <f t="shared" si="1996"/>
        <v>0</v>
      </c>
      <c r="VK137" s="21"/>
      <c r="VL137" s="21">
        <f t="shared" si="1997"/>
        <v>0</v>
      </c>
      <c r="VM137" s="21"/>
      <c r="VN137" s="21">
        <f t="shared" si="1998"/>
        <v>0</v>
      </c>
      <c r="VO137" s="21"/>
      <c r="VP137" s="21">
        <f t="shared" si="1999"/>
        <v>0</v>
      </c>
      <c r="VQ137" s="21"/>
      <c r="VR137" s="21">
        <f t="shared" si="1938"/>
        <v>0</v>
      </c>
      <c r="VS137" s="21"/>
      <c r="VT137" s="21">
        <f t="shared" si="2000"/>
        <v>0</v>
      </c>
      <c r="VU137" s="21"/>
      <c r="VV137" s="21">
        <f t="shared" si="2000"/>
        <v>0</v>
      </c>
      <c r="VW137" s="21"/>
      <c r="VX137" s="21">
        <f t="shared" si="2001"/>
        <v>0</v>
      </c>
      <c r="VY137" s="21"/>
      <c r="VZ137" s="21">
        <f t="shared" si="2001"/>
        <v>0</v>
      </c>
      <c r="WA137" s="21"/>
      <c r="WB137" s="21">
        <f t="shared" si="2001"/>
        <v>0</v>
      </c>
      <c r="WC137" s="21"/>
      <c r="WD137" s="21">
        <f t="shared" si="2001"/>
        <v>0</v>
      </c>
      <c r="WE137" s="21"/>
      <c r="WF137" s="21">
        <f t="shared" si="2001"/>
        <v>0</v>
      </c>
      <c r="WG137" s="21"/>
      <c r="WH137" s="21">
        <f t="shared" si="2001"/>
        <v>0</v>
      </c>
      <c r="WI137" s="21"/>
      <c r="WJ137" s="21">
        <f t="shared" si="2001"/>
        <v>0</v>
      </c>
      <c r="WK137" s="21"/>
      <c r="WL137" s="21">
        <f t="shared" si="2001"/>
        <v>0</v>
      </c>
      <c r="WM137" s="21"/>
      <c r="WN137" s="21">
        <f t="shared" si="2002"/>
        <v>0</v>
      </c>
      <c r="WO137" s="21"/>
      <c r="WP137" s="21">
        <f t="shared" si="2002"/>
        <v>0</v>
      </c>
      <c r="WQ137" s="21"/>
      <c r="WR137" s="21">
        <f t="shared" si="2002"/>
        <v>0</v>
      </c>
      <c r="WS137" s="21"/>
      <c r="WT137" s="21">
        <f t="shared" si="2002"/>
        <v>0</v>
      </c>
      <c r="WU137" s="21"/>
      <c r="WV137" s="21">
        <f t="shared" si="2002"/>
        <v>0</v>
      </c>
      <c r="WW137" s="21"/>
      <c r="WX137" s="21">
        <f t="shared" si="2002"/>
        <v>0</v>
      </c>
      <c r="WY137" s="21"/>
      <c r="WZ137" s="21">
        <f t="shared" si="2002"/>
        <v>0</v>
      </c>
      <c r="XA137" s="21"/>
      <c r="XB137" s="21">
        <f t="shared" si="2002"/>
        <v>0</v>
      </c>
      <c r="XC137" s="21"/>
      <c r="XD137" s="21">
        <f t="shared" si="2003"/>
        <v>0</v>
      </c>
      <c r="XE137" s="21"/>
      <c r="XF137" s="21">
        <f t="shared" si="2003"/>
        <v>0</v>
      </c>
      <c r="XG137" s="21"/>
      <c r="XH137" s="21">
        <f t="shared" si="2003"/>
        <v>0</v>
      </c>
      <c r="XI137" s="21"/>
      <c r="XJ137" s="21">
        <f t="shared" si="2003"/>
        <v>0</v>
      </c>
      <c r="XK137" s="21"/>
      <c r="XL137" s="21">
        <f t="shared" si="2003"/>
        <v>0</v>
      </c>
      <c r="XM137" s="21"/>
      <c r="XN137" s="21">
        <f t="shared" si="2003"/>
        <v>0</v>
      </c>
      <c r="XO137" s="21"/>
      <c r="XP137" s="21">
        <f t="shared" si="2003"/>
        <v>0</v>
      </c>
      <c r="XQ137" s="21"/>
      <c r="XR137" s="21">
        <f t="shared" si="2003"/>
        <v>0</v>
      </c>
      <c r="XS137" s="21"/>
      <c r="XT137" s="21">
        <f t="shared" si="2000"/>
        <v>0</v>
      </c>
      <c r="XU137" s="21"/>
      <c r="XV137" s="21">
        <f t="shared" si="2000"/>
        <v>0</v>
      </c>
      <c r="XW137" s="21"/>
      <c r="XX137" s="21">
        <f t="shared" si="2000"/>
        <v>0</v>
      </c>
      <c r="XY137" s="21"/>
      <c r="XZ137" s="21">
        <f t="shared" si="2000"/>
        <v>0</v>
      </c>
      <c r="YA137" s="21"/>
      <c r="YB137" s="21">
        <f t="shared" si="2004"/>
        <v>0</v>
      </c>
      <c r="YC137" s="21"/>
      <c r="YD137" s="21">
        <f t="shared" si="2005"/>
        <v>0</v>
      </c>
      <c r="YE137" s="21"/>
      <c r="YF137" s="21">
        <f t="shared" si="2006"/>
        <v>0</v>
      </c>
      <c r="YG137" s="21"/>
      <c r="YH137" s="21">
        <f t="shared" si="2007"/>
        <v>0</v>
      </c>
      <c r="YI137" s="21"/>
      <c r="YJ137" s="21">
        <f t="shared" si="2008"/>
        <v>0</v>
      </c>
      <c r="YK137" s="21"/>
      <c r="YL137" s="21">
        <f t="shared" si="2009"/>
        <v>0</v>
      </c>
      <c r="YM137" s="21"/>
      <c r="YN137" s="21">
        <f t="shared" si="2010"/>
        <v>0</v>
      </c>
      <c r="YO137" s="21"/>
      <c r="YP137" s="21">
        <f t="shared" si="2011"/>
        <v>0</v>
      </c>
      <c r="YQ137" s="21"/>
      <c r="YR137" s="21">
        <f t="shared" si="2012"/>
        <v>0</v>
      </c>
      <c r="YS137" s="21"/>
      <c r="YT137" s="21">
        <f t="shared" si="2013"/>
        <v>0</v>
      </c>
      <c r="YU137" s="21"/>
      <c r="YV137" s="21">
        <f t="shared" si="2014"/>
        <v>0</v>
      </c>
      <c r="YW137" s="21"/>
      <c r="YX137" s="21">
        <f t="shared" si="2015"/>
        <v>0</v>
      </c>
      <c r="YY137" s="21"/>
      <c r="YZ137" s="21">
        <f t="shared" si="2000"/>
        <v>0</v>
      </c>
      <c r="ZA137" s="21"/>
      <c r="ZB137" s="21">
        <f t="shared" si="2016"/>
        <v>0</v>
      </c>
      <c r="ZC137" s="21"/>
      <c r="ZD137" s="21">
        <f t="shared" si="2017"/>
        <v>0</v>
      </c>
      <c r="ZE137" s="21"/>
      <c r="ZF137" s="21">
        <f t="shared" si="2018"/>
        <v>0</v>
      </c>
      <c r="ZG137" s="21"/>
      <c r="ZH137" s="21">
        <f t="shared" si="2019"/>
        <v>0</v>
      </c>
      <c r="ZI137" s="21"/>
      <c r="ZJ137" s="21">
        <f t="shared" si="2020"/>
        <v>0</v>
      </c>
      <c r="ZK137" s="21"/>
      <c r="ZL137" s="21">
        <f t="shared" si="2021"/>
        <v>0</v>
      </c>
      <c r="ZM137" s="21"/>
      <c r="ZN137" s="21">
        <f t="shared" si="2022"/>
        <v>0</v>
      </c>
      <c r="ZO137" s="21"/>
      <c r="ZP137" s="21">
        <f t="shared" si="2023"/>
        <v>0</v>
      </c>
      <c r="ZQ137" s="21"/>
      <c r="ZR137" s="21">
        <f t="shared" si="2024"/>
        <v>0</v>
      </c>
      <c r="ZS137" s="21"/>
      <c r="ZT137" s="21">
        <f t="shared" si="2000"/>
        <v>0</v>
      </c>
      <c r="ZU137" s="21"/>
      <c r="ZV137" s="21">
        <f t="shared" si="2025"/>
        <v>0</v>
      </c>
      <c r="ZW137" s="21"/>
      <c r="ZX137" s="21">
        <f t="shared" si="2026"/>
        <v>0</v>
      </c>
      <c r="ZY137" s="21"/>
      <c r="ZZ137" s="21">
        <f t="shared" si="2026"/>
        <v>0</v>
      </c>
      <c r="AAA137" s="21"/>
      <c r="AAB137" s="21">
        <f t="shared" si="2027"/>
        <v>0</v>
      </c>
      <c r="AAC137" s="21"/>
      <c r="AAD137" s="21">
        <f t="shared" si="2027"/>
        <v>0</v>
      </c>
      <c r="AAE137" s="21"/>
      <c r="AAF137" s="21">
        <f t="shared" si="2028"/>
        <v>0</v>
      </c>
      <c r="AAG137" s="21"/>
      <c r="AAH137" s="21">
        <f t="shared" si="2028"/>
        <v>0</v>
      </c>
      <c r="AAI137" s="21"/>
      <c r="AAJ137" s="21">
        <f t="shared" si="2029"/>
        <v>0</v>
      </c>
      <c r="AAK137" s="21"/>
      <c r="AAL137" s="21">
        <f t="shared" si="2029"/>
        <v>0</v>
      </c>
      <c r="AAM137" s="21"/>
      <c r="AAN137" s="21">
        <f t="shared" si="2030"/>
        <v>0</v>
      </c>
      <c r="AAO137" s="21"/>
      <c r="AAP137" s="21">
        <f t="shared" si="2030"/>
        <v>0</v>
      </c>
      <c r="AAQ137" s="21"/>
      <c r="AAR137" s="21">
        <f t="shared" si="2031"/>
        <v>0</v>
      </c>
      <c r="AAS137" s="21"/>
      <c r="AAT137" s="21">
        <f t="shared" si="2031"/>
        <v>0</v>
      </c>
      <c r="AAU137" s="21"/>
      <c r="AAV137" s="21">
        <f t="shared" si="2032"/>
        <v>0</v>
      </c>
      <c r="AAW137" s="21"/>
      <c r="AAX137" s="21">
        <f t="shared" si="2032"/>
        <v>0</v>
      </c>
      <c r="AAY137" s="21"/>
      <c r="AAZ137" s="21">
        <f t="shared" si="2033"/>
        <v>0</v>
      </c>
      <c r="ABA137" s="21"/>
      <c r="ABB137" s="21">
        <f t="shared" si="2033"/>
        <v>0</v>
      </c>
      <c r="ABC137" s="21"/>
      <c r="ABD137" s="21">
        <f t="shared" si="2034"/>
        <v>0</v>
      </c>
      <c r="ABE137" s="21"/>
      <c r="ABF137" s="21">
        <f t="shared" si="2034"/>
        <v>0</v>
      </c>
      <c r="ABG137" s="21"/>
      <c r="ABH137" s="21">
        <f t="shared" si="2035"/>
        <v>0</v>
      </c>
      <c r="ABI137" s="21"/>
      <c r="ABJ137" s="21">
        <f t="shared" si="2035"/>
        <v>0</v>
      </c>
      <c r="ABK137" s="21"/>
      <c r="ABL137" s="21">
        <f t="shared" si="2036"/>
        <v>0</v>
      </c>
      <c r="ABM137" s="21"/>
      <c r="ABN137" s="21">
        <f t="shared" si="2036"/>
        <v>0</v>
      </c>
      <c r="ABO137" s="21"/>
      <c r="ABP137" s="21">
        <f t="shared" si="2037"/>
        <v>0</v>
      </c>
      <c r="ABQ137" s="21"/>
      <c r="ABR137" s="21">
        <f t="shared" si="2037"/>
        <v>0</v>
      </c>
      <c r="ABS137" s="21"/>
      <c r="ABT137" s="21">
        <f t="shared" si="2038"/>
        <v>0</v>
      </c>
      <c r="ABU137" s="21"/>
      <c r="ABV137" s="21">
        <f t="shared" si="2038"/>
        <v>0</v>
      </c>
      <c r="ABW137" s="21"/>
      <c r="ABX137" s="21">
        <f t="shared" si="2039"/>
        <v>0</v>
      </c>
      <c r="ABY137" s="21"/>
      <c r="ABZ137" s="21">
        <f t="shared" si="2039"/>
        <v>0</v>
      </c>
      <c r="ACA137" s="21"/>
      <c r="ACB137" s="21">
        <f t="shared" si="2040"/>
        <v>0</v>
      </c>
      <c r="ACC137" s="21"/>
      <c r="ACD137" s="21">
        <f t="shared" si="2040"/>
        <v>0</v>
      </c>
      <c r="ACE137" s="21"/>
      <c r="ACF137" s="21">
        <f t="shared" si="2041"/>
        <v>0</v>
      </c>
      <c r="ACG137" s="21"/>
      <c r="ACH137" s="21">
        <f t="shared" si="2041"/>
        <v>0</v>
      </c>
      <c r="ACI137" s="21"/>
      <c r="ACJ137" s="21">
        <f t="shared" si="2042"/>
        <v>0</v>
      </c>
      <c r="ACK137" s="21"/>
      <c r="ACL137" s="21">
        <f t="shared" si="2042"/>
        <v>0</v>
      </c>
      <c r="ACM137" s="21"/>
      <c r="ACN137" s="21">
        <f t="shared" si="2043"/>
        <v>0</v>
      </c>
      <c r="ACO137" s="21"/>
      <c r="ACP137" s="21">
        <f t="shared" si="2043"/>
        <v>0</v>
      </c>
      <c r="ACQ137" s="21"/>
      <c r="ACR137" s="21">
        <f t="shared" si="2044"/>
        <v>0</v>
      </c>
      <c r="ACS137" s="21"/>
      <c r="ACT137" s="21">
        <f t="shared" si="2044"/>
        <v>0</v>
      </c>
      <c r="ACU137" s="21"/>
      <c r="ACV137" s="21">
        <f t="shared" si="2045"/>
        <v>0</v>
      </c>
      <c r="ACW137" s="21"/>
      <c r="ACX137" s="21">
        <f t="shared" si="2045"/>
        <v>0</v>
      </c>
      <c r="ACY137" s="21"/>
      <c r="ACZ137" s="21">
        <f t="shared" si="2046"/>
        <v>0</v>
      </c>
      <c r="ADA137" s="21"/>
      <c r="ADB137" s="21">
        <f t="shared" si="2046"/>
        <v>0</v>
      </c>
      <c r="ADC137" s="21"/>
      <c r="ADD137" s="21">
        <f t="shared" si="2047"/>
        <v>0</v>
      </c>
      <c r="ADE137" s="21"/>
      <c r="ADF137" s="21">
        <f t="shared" si="2047"/>
        <v>0</v>
      </c>
      <c r="ADG137" s="21"/>
      <c r="ADH137" s="21">
        <f t="shared" si="2048"/>
        <v>0</v>
      </c>
      <c r="ADI137" s="21"/>
      <c r="ADJ137" s="21">
        <f t="shared" si="2048"/>
        <v>0</v>
      </c>
      <c r="ADK137" s="21"/>
      <c r="ADL137" s="21">
        <f t="shared" si="2049"/>
        <v>0</v>
      </c>
      <c r="ADM137" s="21"/>
      <c r="ADN137" s="21">
        <f t="shared" si="2049"/>
        <v>0</v>
      </c>
      <c r="ADO137" s="21"/>
      <c r="ADP137" s="21">
        <f t="shared" si="2049"/>
        <v>0</v>
      </c>
      <c r="ADQ137" s="21"/>
      <c r="ADR137" s="21">
        <f t="shared" si="2049"/>
        <v>0</v>
      </c>
      <c r="ADS137" s="21"/>
      <c r="ADT137" s="21">
        <f t="shared" si="2049"/>
        <v>0</v>
      </c>
      <c r="ADU137" s="21"/>
      <c r="ADV137" s="21">
        <f t="shared" si="2050"/>
        <v>0</v>
      </c>
      <c r="ADW137" s="21"/>
      <c r="ADX137" s="21">
        <f t="shared" si="2050"/>
        <v>0</v>
      </c>
      <c r="ADY137" s="21"/>
      <c r="ADZ137" s="21">
        <f t="shared" si="2050"/>
        <v>0</v>
      </c>
      <c r="AEA137" s="21"/>
      <c r="AEB137" s="21">
        <f t="shared" si="2050"/>
        <v>0</v>
      </c>
      <c r="AEC137" s="21"/>
      <c r="AED137" s="21">
        <f t="shared" si="2051"/>
        <v>0</v>
      </c>
      <c r="AEE137" s="21"/>
      <c r="AEF137" s="21">
        <f t="shared" si="2051"/>
        <v>0</v>
      </c>
      <c r="AEG137" s="21"/>
      <c r="AEH137" s="21">
        <f t="shared" si="2051"/>
        <v>0</v>
      </c>
      <c r="AEI137" s="21"/>
      <c r="AEJ137" s="21">
        <f t="shared" si="2051"/>
        <v>0</v>
      </c>
      <c r="AEK137" s="21"/>
      <c r="AEL137" s="21">
        <f t="shared" si="2051"/>
        <v>0</v>
      </c>
      <c r="AEM137" s="21"/>
      <c r="AEN137" s="21">
        <f t="shared" si="2052"/>
        <v>0</v>
      </c>
      <c r="AEO137" s="21"/>
      <c r="AEP137" s="21">
        <f t="shared" si="2052"/>
        <v>0</v>
      </c>
      <c r="AEQ137" s="21"/>
      <c r="AER137" s="21">
        <f t="shared" si="2052"/>
        <v>0</v>
      </c>
      <c r="AES137" s="21"/>
      <c r="AET137" s="21">
        <f t="shared" si="2052"/>
        <v>0</v>
      </c>
      <c r="AEU137" s="21"/>
      <c r="AEV137" s="21">
        <f t="shared" si="2053"/>
        <v>0</v>
      </c>
      <c r="AEW137" s="21"/>
      <c r="AEX137" s="21">
        <f t="shared" si="2053"/>
        <v>0</v>
      </c>
      <c r="AEY137" s="21"/>
      <c r="AEZ137" s="21">
        <f t="shared" si="2053"/>
        <v>0</v>
      </c>
      <c r="AFA137" s="21"/>
      <c r="AFB137" s="21">
        <f t="shared" si="2053"/>
        <v>0</v>
      </c>
      <c r="AFC137" s="21"/>
      <c r="AFD137" s="21">
        <f t="shared" si="2053"/>
        <v>0</v>
      </c>
      <c r="AFE137" s="21"/>
      <c r="AFF137" s="21">
        <f t="shared" si="2054"/>
        <v>0</v>
      </c>
      <c r="AFG137" s="21"/>
      <c r="AFH137" s="21">
        <f t="shared" si="2054"/>
        <v>0</v>
      </c>
      <c r="AFI137" s="21"/>
      <c r="AFJ137" s="21">
        <f t="shared" si="2054"/>
        <v>0</v>
      </c>
      <c r="AFK137" s="21"/>
      <c r="AFL137" s="21">
        <f t="shared" si="2054"/>
        <v>0</v>
      </c>
      <c r="AFM137" s="21"/>
      <c r="AFN137" s="21">
        <f t="shared" si="2055"/>
        <v>0</v>
      </c>
      <c r="AFO137" s="21"/>
      <c r="AFP137" s="21">
        <f t="shared" si="2055"/>
        <v>0</v>
      </c>
      <c r="AFQ137" s="21"/>
      <c r="AFR137" s="21">
        <f t="shared" si="2055"/>
        <v>0</v>
      </c>
      <c r="AFS137" s="21"/>
      <c r="AFT137" s="21">
        <f t="shared" si="2055"/>
        <v>0</v>
      </c>
      <c r="AFU137" s="21"/>
      <c r="AFV137" s="21">
        <f t="shared" si="2055"/>
        <v>0</v>
      </c>
      <c r="AFW137" s="21"/>
      <c r="AFX137" s="21">
        <f t="shared" si="2056"/>
        <v>0</v>
      </c>
      <c r="AFY137" s="21"/>
      <c r="AFZ137" s="21">
        <f t="shared" si="2056"/>
        <v>0</v>
      </c>
      <c r="AGA137" s="21"/>
      <c r="AGB137" s="21">
        <f t="shared" si="2056"/>
        <v>0</v>
      </c>
      <c r="AGC137" s="21"/>
      <c r="AGD137" s="21">
        <f t="shared" si="2056"/>
        <v>0</v>
      </c>
      <c r="AGE137" s="21"/>
      <c r="AGF137" s="21">
        <f t="shared" si="2057"/>
        <v>0</v>
      </c>
      <c r="AGG137" s="21"/>
      <c r="AGH137" s="21">
        <f t="shared" si="2057"/>
        <v>0</v>
      </c>
      <c r="AGI137" s="21"/>
      <c r="AGJ137" s="21">
        <f t="shared" si="2057"/>
        <v>0</v>
      </c>
      <c r="AGK137" s="21"/>
      <c r="AGL137" s="21">
        <f t="shared" si="2057"/>
        <v>0</v>
      </c>
      <c r="AGM137" s="21"/>
      <c r="AGN137" s="21">
        <f t="shared" si="2057"/>
        <v>0</v>
      </c>
      <c r="AGO137" s="21"/>
      <c r="AGP137" s="21">
        <f t="shared" si="2058"/>
        <v>0</v>
      </c>
      <c r="AGQ137" s="21"/>
      <c r="AGR137" s="21">
        <f t="shared" si="2058"/>
        <v>0</v>
      </c>
      <c r="AGS137" s="21"/>
      <c r="AGT137" s="21">
        <f t="shared" si="2058"/>
        <v>0</v>
      </c>
      <c r="AGU137" s="21"/>
      <c r="AGV137" s="21">
        <f t="shared" si="2058"/>
        <v>0</v>
      </c>
      <c r="AGW137" s="21"/>
      <c r="AGX137" s="21">
        <f t="shared" si="2059"/>
        <v>0</v>
      </c>
      <c r="AGY137" s="21"/>
      <c r="AGZ137" s="21">
        <f t="shared" si="2059"/>
        <v>0</v>
      </c>
      <c r="AHA137" s="21"/>
      <c r="AHB137" s="21">
        <f t="shared" si="2059"/>
        <v>0</v>
      </c>
      <c r="AHC137" s="21"/>
      <c r="AHD137" s="21">
        <f t="shared" si="2059"/>
        <v>0</v>
      </c>
      <c r="AHE137" s="21"/>
      <c r="AHF137" s="21">
        <f t="shared" si="2059"/>
        <v>0</v>
      </c>
      <c r="AHG137" s="21"/>
      <c r="AHH137" s="21">
        <f t="shared" si="2060"/>
        <v>0</v>
      </c>
      <c r="AHI137" s="21"/>
      <c r="AHJ137" s="21">
        <f t="shared" si="2060"/>
        <v>0</v>
      </c>
      <c r="AHK137" s="21"/>
      <c r="AHL137" s="21">
        <f t="shared" si="2060"/>
        <v>0</v>
      </c>
      <c r="AHM137" s="21"/>
      <c r="AHN137" s="21">
        <f t="shared" si="2060"/>
        <v>0</v>
      </c>
      <c r="AHO137" s="21"/>
      <c r="AHP137" s="21">
        <f t="shared" si="2061"/>
        <v>0</v>
      </c>
      <c r="AHQ137" s="21"/>
      <c r="AHR137" s="21">
        <f t="shared" si="2061"/>
        <v>0</v>
      </c>
      <c r="AHS137" s="21"/>
      <c r="AHT137" s="21">
        <f t="shared" si="2061"/>
        <v>0</v>
      </c>
      <c r="AHU137" s="21"/>
      <c r="AHV137" s="21">
        <f t="shared" si="2061"/>
        <v>0</v>
      </c>
      <c r="AHW137" s="21"/>
      <c r="AHX137" s="21">
        <f t="shared" si="2061"/>
        <v>0</v>
      </c>
      <c r="AHY137" s="21"/>
      <c r="AHZ137" s="21">
        <f t="shared" si="2062"/>
        <v>0</v>
      </c>
      <c r="AIA137" s="21"/>
      <c r="AIB137" s="21">
        <f t="shared" si="2062"/>
        <v>0</v>
      </c>
      <c r="AIC137" s="21"/>
      <c r="AID137" s="21">
        <f t="shared" si="2062"/>
        <v>0</v>
      </c>
      <c r="AIE137" s="21"/>
      <c r="AIF137" s="21">
        <f t="shared" si="2062"/>
        <v>0</v>
      </c>
      <c r="AIG137" s="21"/>
      <c r="AIH137" s="21">
        <f t="shared" si="2063"/>
        <v>0</v>
      </c>
      <c r="AII137" s="21"/>
      <c r="AIJ137" s="21">
        <f t="shared" si="2063"/>
        <v>0</v>
      </c>
      <c r="AIK137" s="21"/>
      <c r="AIL137" s="21">
        <f t="shared" si="2063"/>
        <v>0</v>
      </c>
      <c r="AIM137" s="21"/>
      <c r="AIN137" s="21">
        <f t="shared" si="2063"/>
        <v>0</v>
      </c>
      <c r="AIO137" s="21"/>
      <c r="AIP137" s="21">
        <f t="shared" si="2063"/>
        <v>0</v>
      </c>
      <c r="AIQ137" s="21"/>
      <c r="AIR137" s="21">
        <f t="shared" si="2064"/>
        <v>0</v>
      </c>
      <c r="AIS137" s="21"/>
      <c r="AIT137" s="21">
        <f t="shared" si="2064"/>
        <v>0</v>
      </c>
      <c r="AIU137" s="21"/>
      <c r="AIV137" s="21">
        <f t="shared" si="2064"/>
        <v>0</v>
      </c>
      <c r="AIW137" s="21"/>
      <c r="AIX137" s="21">
        <f t="shared" si="2064"/>
        <v>0</v>
      </c>
      <c r="AIY137" s="21"/>
      <c r="AIZ137" s="21">
        <f t="shared" si="2000"/>
        <v>0</v>
      </c>
      <c r="AJA137" s="21"/>
    </row>
    <row r="138" spans="2:937" ht="13.5" customHeight="1" x14ac:dyDescent="0.25">
      <c r="B138" s="31">
        <v>133</v>
      </c>
      <c r="C138" s="192" t="s">
        <v>209</v>
      </c>
      <c r="D138" s="67" t="s">
        <v>189</v>
      </c>
      <c r="E138" s="194" t="s">
        <v>404</v>
      </c>
      <c r="F138" s="194" t="str">
        <f>_xlfn.XLOOKUP(D138,'WTG PH-III'!$D$5:$D$198,'WTG PH-III'!$B$5:$B$198,0,0,1)</f>
        <v>PSS-14</v>
      </c>
      <c r="G138" s="22" t="s">
        <v>537</v>
      </c>
      <c r="H138" s="22" t="s">
        <v>540</v>
      </c>
      <c r="I138" s="61">
        <v>11.5</v>
      </c>
      <c r="J138" s="21">
        <v>253</v>
      </c>
      <c r="K138" s="21">
        <f t="shared" si="1741"/>
        <v>253.00000000000006</v>
      </c>
      <c r="L138" s="21">
        <f t="shared" si="1742"/>
        <v>253</v>
      </c>
      <c r="M138" s="21">
        <f t="shared" si="1743"/>
        <v>0</v>
      </c>
      <c r="N138" s="95">
        <f>VLOOKUP(D138,'WTG PH-III'!$D$5:$U$198,17,0)</f>
        <v>45827</v>
      </c>
      <c r="O138" s="95">
        <f>VLOOKUP(D138,'WTG PH-III'!$D$5:$U$198,18,0)</f>
        <v>45836</v>
      </c>
      <c r="P138" s="21">
        <f t="shared" si="1744"/>
        <v>0</v>
      </c>
      <c r="Q138" s="21"/>
      <c r="R138" s="21">
        <f t="shared" si="1745"/>
        <v>0</v>
      </c>
      <c r="S138" s="21"/>
      <c r="T138" s="21">
        <f t="shared" si="1746"/>
        <v>0</v>
      </c>
      <c r="U138" s="21"/>
      <c r="V138" s="21">
        <f t="shared" si="1747"/>
        <v>0</v>
      </c>
      <c r="W138" s="21"/>
      <c r="X138" s="21">
        <f t="shared" si="1748"/>
        <v>0</v>
      </c>
      <c r="Y138" s="21"/>
      <c r="Z138" s="21">
        <f t="shared" si="1749"/>
        <v>0</v>
      </c>
      <c r="AA138" s="21"/>
      <c r="AB138" s="21">
        <f t="shared" si="1750"/>
        <v>0</v>
      </c>
      <c r="AC138" s="21"/>
      <c r="AD138" s="21">
        <f t="shared" si="1751"/>
        <v>0</v>
      </c>
      <c r="AE138" s="21"/>
      <c r="AF138" s="21">
        <f t="shared" si="1752"/>
        <v>0</v>
      </c>
      <c r="AG138" s="21"/>
      <c r="AH138" s="21">
        <f t="shared" si="1753"/>
        <v>0</v>
      </c>
      <c r="AI138" s="21"/>
      <c r="AJ138" s="21">
        <f t="shared" si="1754"/>
        <v>0</v>
      </c>
      <c r="AK138" s="21"/>
      <c r="AL138" s="21">
        <f t="shared" si="1755"/>
        <v>0</v>
      </c>
      <c r="AM138" s="21"/>
      <c r="AN138" s="21">
        <f t="shared" si="1756"/>
        <v>0</v>
      </c>
      <c r="AO138" s="21"/>
      <c r="AP138" s="21">
        <f t="shared" si="1757"/>
        <v>0</v>
      </c>
      <c r="AQ138" s="21"/>
      <c r="AR138" s="21">
        <f t="shared" si="1758"/>
        <v>0</v>
      </c>
      <c r="AS138" s="21"/>
      <c r="AT138" s="21">
        <f t="shared" si="1759"/>
        <v>0</v>
      </c>
      <c r="AU138" s="21"/>
      <c r="AV138" s="21">
        <f t="shared" si="1760"/>
        <v>0</v>
      </c>
      <c r="AW138" s="21"/>
      <c r="AX138" s="21">
        <f t="shared" si="1761"/>
        <v>0</v>
      </c>
      <c r="AY138" s="21"/>
      <c r="AZ138" s="21">
        <f t="shared" si="1762"/>
        <v>0</v>
      </c>
      <c r="BA138" s="21"/>
      <c r="BB138" s="21">
        <f t="shared" si="1763"/>
        <v>0</v>
      </c>
      <c r="BC138" s="21"/>
      <c r="BD138" s="21">
        <f t="shared" si="1764"/>
        <v>0</v>
      </c>
      <c r="BE138" s="21"/>
      <c r="BF138" s="21">
        <f t="shared" si="1765"/>
        <v>0</v>
      </c>
      <c r="BG138" s="21"/>
      <c r="BH138" s="21">
        <f t="shared" si="1766"/>
        <v>0</v>
      </c>
      <c r="BI138" s="21"/>
      <c r="BJ138" s="21">
        <f t="shared" si="1767"/>
        <v>0</v>
      </c>
      <c r="BK138" s="21"/>
      <c r="BL138" s="21">
        <f t="shared" si="1768"/>
        <v>0</v>
      </c>
      <c r="BM138" s="21"/>
      <c r="BN138" s="21">
        <f t="shared" si="1769"/>
        <v>0</v>
      </c>
      <c r="BO138" s="21"/>
      <c r="BP138" s="21">
        <f t="shared" si="1770"/>
        <v>0</v>
      </c>
      <c r="BQ138" s="21"/>
      <c r="BR138" s="21">
        <f t="shared" si="1771"/>
        <v>0</v>
      </c>
      <c r="BS138" s="21"/>
      <c r="BT138" s="21">
        <f t="shared" si="1772"/>
        <v>0</v>
      </c>
      <c r="BU138" s="21"/>
      <c r="BV138" s="21">
        <f t="shared" si="1773"/>
        <v>0</v>
      </c>
      <c r="BW138" s="21"/>
      <c r="BX138" s="21">
        <f t="shared" si="1774"/>
        <v>0</v>
      </c>
      <c r="BY138" s="21"/>
      <c r="BZ138" s="21">
        <f t="shared" si="1775"/>
        <v>0</v>
      </c>
      <c r="CA138" s="21"/>
      <c r="CB138" s="21">
        <f t="shared" si="1776"/>
        <v>0</v>
      </c>
      <c r="CC138" s="21"/>
      <c r="CD138" s="21">
        <f t="shared" si="1777"/>
        <v>0</v>
      </c>
      <c r="CE138" s="21"/>
      <c r="CF138" s="21">
        <f t="shared" si="1778"/>
        <v>0</v>
      </c>
      <c r="CG138" s="21"/>
      <c r="CH138" s="21">
        <f t="shared" si="1779"/>
        <v>0</v>
      </c>
      <c r="CI138" s="21"/>
      <c r="CJ138" s="21">
        <f t="shared" si="1780"/>
        <v>0</v>
      </c>
      <c r="CK138" s="21"/>
      <c r="CL138" s="21">
        <f t="shared" si="1781"/>
        <v>0</v>
      </c>
      <c r="CM138" s="21"/>
      <c r="CN138" s="21">
        <f t="shared" si="1782"/>
        <v>0</v>
      </c>
      <c r="CO138" s="21"/>
      <c r="CP138" s="21">
        <f t="shared" si="1783"/>
        <v>0</v>
      </c>
      <c r="CQ138" s="21"/>
      <c r="CR138" s="21">
        <f t="shared" si="1784"/>
        <v>0</v>
      </c>
      <c r="CS138" s="21"/>
      <c r="CT138" s="21">
        <f t="shared" si="1785"/>
        <v>0</v>
      </c>
      <c r="CU138" s="21"/>
      <c r="CV138" s="21">
        <f t="shared" si="1786"/>
        <v>0</v>
      </c>
      <c r="CW138" s="21"/>
      <c r="CX138" s="21">
        <f t="shared" si="1787"/>
        <v>0</v>
      </c>
      <c r="CY138" s="21"/>
      <c r="CZ138" s="21">
        <f t="shared" si="1788"/>
        <v>0</v>
      </c>
      <c r="DA138" s="21"/>
      <c r="DB138" s="21">
        <f t="shared" si="1789"/>
        <v>0</v>
      </c>
      <c r="DC138" s="21"/>
      <c r="DD138" s="21">
        <f t="shared" si="1790"/>
        <v>0</v>
      </c>
      <c r="DE138" s="21"/>
      <c r="DF138" s="21">
        <f t="shared" si="1791"/>
        <v>0</v>
      </c>
      <c r="DG138" s="21"/>
      <c r="DH138" s="21">
        <f t="shared" si="1792"/>
        <v>0</v>
      </c>
      <c r="DI138" s="21"/>
      <c r="DJ138" s="21">
        <f t="shared" si="1793"/>
        <v>0</v>
      </c>
      <c r="DK138" s="21"/>
      <c r="DL138" s="21">
        <f t="shared" si="1794"/>
        <v>0</v>
      </c>
      <c r="DM138" s="21"/>
      <c r="DN138" s="21">
        <f t="shared" si="1795"/>
        <v>0</v>
      </c>
      <c r="DO138" s="21"/>
      <c r="DP138" s="21">
        <f t="shared" si="1796"/>
        <v>0</v>
      </c>
      <c r="DQ138" s="21"/>
      <c r="DR138" s="21">
        <f t="shared" si="1797"/>
        <v>0</v>
      </c>
      <c r="DS138" s="21"/>
      <c r="DT138" s="21">
        <f t="shared" si="1798"/>
        <v>0</v>
      </c>
      <c r="DU138" s="21"/>
      <c r="DV138" s="21">
        <f t="shared" si="1799"/>
        <v>0</v>
      </c>
      <c r="DW138" s="21"/>
      <c r="DX138" s="21">
        <f t="shared" si="1800"/>
        <v>0</v>
      </c>
      <c r="DY138" s="21"/>
      <c r="DZ138" s="21">
        <f t="shared" si="1801"/>
        <v>0</v>
      </c>
      <c r="EA138" s="21"/>
      <c r="EB138" s="21">
        <f t="shared" si="1802"/>
        <v>0</v>
      </c>
      <c r="EC138" s="21"/>
      <c r="ED138" s="21">
        <f t="shared" si="1803"/>
        <v>0</v>
      </c>
      <c r="EE138" s="21"/>
      <c r="EF138" s="21">
        <f t="shared" si="1804"/>
        <v>0</v>
      </c>
      <c r="EG138" s="21"/>
      <c r="EH138" s="21">
        <f t="shared" si="1805"/>
        <v>0</v>
      </c>
      <c r="EI138" s="21"/>
      <c r="EJ138" s="21">
        <f t="shared" si="1806"/>
        <v>0</v>
      </c>
      <c r="EK138" s="21"/>
      <c r="EL138" s="21">
        <f t="shared" si="1807"/>
        <v>0</v>
      </c>
      <c r="EM138" s="21"/>
      <c r="EN138" s="21">
        <f t="shared" si="1808"/>
        <v>0</v>
      </c>
      <c r="EO138" s="21"/>
      <c r="EP138" s="21">
        <f t="shared" si="1809"/>
        <v>0</v>
      </c>
      <c r="EQ138" s="21"/>
      <c r="ER138" s="21">
        <f t="shared" si="1810"/>
        <v>0</v>
      </c>
      <c r="ES138" s="21"/>
      <c r="ET138" s="21">
        <f t="shared" si="1811"/>
        <v>0</v>
      </c>
      <c r="EU138" s="21"/>
      <c r="EV138" s="21">
        <f t="shared" si="1812"/>
        <v>0</v>
      </c>
      <c r="EW138" s="21"/>
      <c r="EX138" s="21">
        <f t="shared" si="1813"/>
        <v>0</v>
      </c>
      <c r="EY138" s="21"/>
      <c r="EZ138" s="21">
        <f t="shared" si="1814"/>
        <v>0</v>
      </c>
      <c r="FA138" s="21"/>
      <c r="FB138" s="21">
        <f t="shared" si="1815"/>
        <v>0</v>
      </c>
      <c r="FC138" s="21"/>
      <c r="FD138" s="21">
        <f t="shared" si="1816"/>
        <v>0</v>
      </c>
      <c r="FE138" s="21"/>
      <c r="FF138" s="21">
        <f t="shared" si="1817"/>
        <v>0</v>
      </c>
      <c r="FG138" s="21"/>
      <c r="FH138" s="21">
        <f t="shared" si="1818"/>
        <v>0</v>
      </c>
      <c r="FI138" s="21"/>
      <c r="FJ138" s="21">
        <f t="shared" si="1819"/>
        <v>0</v>
      </c>
      <c r="FK138" s="21"/>
      <c r="FL138" s="21">
        <f t="shared" si="1820"/>
        <v>0</v>
      </c>
      <c r="FM138" s="21"/>
      <c r="FN138" s="21">
        <f t="shared" si="1821"/>
        <v>0</v>
      </c>
      <c r="FO138" s="21"/>
      <c r="FP138" s="21">
        <f t="shared" si="1822"/>
        <v>0</v>
      </c>
      <c r="FQ138" s="21"/>
      <c r="FR138" s="21">
        <f t="shared" si="1823"/>
        <v>0</v>
      </c>
      <c r="FS138" s="21"/>
      <c r="FT138" s="21">
        <f t="shared" si="1824"/>
        <v>0</v>
      </c>
      <c r="FU138" s="21"/>
      <c r="FV138" s="21">
        <f t="shared" si="1825"/>
        <v>0</v>
      </c>
      <c r="FW138" s="21"/>
      <c r="FX138" s="21">
        <f t="shared" si="1826"/>
        <v>0</v>
      </c>
      <c r="FY138" s="21"/>
      <c r="FZ138" s="21">
        <f t="shared" si="1827"/>
        <v>0</v>
      </c>
      <c r="GA138" s="21"/>
      <c r="GB138" s="21">
        <f t="shared" si="1828"/>
        <v>0</v>
      </c>
      <c r="GC138" s="21"/>
      <c r="GD138" s="21">
        <f t="shared" si="1829"/>
        <v>0</v>
      </c>
      <c r="GE138" s="21"/>
      <c r="GF138" s="21">
        <f t="shared" si="1830"/>
        <v>0</v>
      </c>
      <c r="GG138" s="21"/>
      <c r="GH138" s="21">
        <f t="shared" si="1831"/>
        <v>0</v>
      </c>
      <c r="GI138" s="21"/>
      <c r="GJ138" s="21">
        <f t="shared" si="1832"/>
        <v>0</v>
      </c>
      <c r="GK138" s="21"/>
      <c r="GL138" s="21">
        <f t="shared" si="1833"/>
        <v>0</v>
      </c>
      <c r="GM138" s="21"/>
      <c r="GN138" s="21">
        <f t="shared" si="1834"/>
        <v>0</v>
      </c>
      <c r="GO138" s="21"/>
      <c r="GP138" s="21">
        <f t="shared" si="1835"/>
        <v>0</v>
      </c>
      <c r="GQ138" s="21"/>
      <c r="GR138" s="21">
        <f t="shared" si="1836"/>
        <v>0</v>
      </c>
      <c r="GS138" s="21"/>
      <c r="GT138" s="21">
        <f t="shared" si="1837"/>
        <v>0</v>
      </c>
      <c r="GU138" s="21"/>
      <c r="GV138" s="21">
        <f t="shared" si="1838"/>
        <v>0</v>
      </c>
      <c r="GW138" s="21"/>
      <c r="GX138" s="21">
        <f t="shared" si="1839"/>
        <v>0</v>
      </c>
      <c r="GY138" s="21"/>
      <c r="GZ138" s="21">
        <f t="shared" si="1840"/>
        <v>0</v>
      </c>
      <c r="HA138" s="21"/>
      <c r="HB138" s="21">
        <f t="shared" si="1841"/>
        <v>0</v>
      </c>
      <c r="HC138" s="21"/>
      <c r="HD138" s="21">
        <f t="shared" si="1842"/>
        <v>0</v>
      </c>
      <c r="HE138" s="21"/>
      <c r="HF138" s="21">
        <f t="shared" si="1843"/>
        <v>0</v>
      </c>
      <c r="HG138" s="21"/>
      <c r="HH138" s="21">
        <f t="shared" si="1844"/>
        <v>0</v>
      </c>
      <c r="HI138" s="21"/>
      <c r="HJ138" s="21">
        <f t="shared" si="1845"/>
        <v>0</v>
      </c>
      <c r="HK138" s="21"/>
      <c r="HL138" s="21">
        <f t="shared" si="1846"/>
        <v>0</v>
      </c>
      <c r="HM138" s="21"/>
      <c r="HN138" s="21">
        <f t="shared" si="1847"/>
        <v>0</v>
      </c>
      <c r="HO138" s="21"/>
      <c r="HP138" s="21">
        <f t="shared" si="1848"/>
        <v>0</v>
      </c>
      <c r="HQ138" s="21"/>
      <c r="HR138" s="21">
        <f t="shared" si="1849"/>
        <v>0</v>
      </c>
      <c r="HS138" s="21"/>
      <c r="HT138" s="21">
        <f t="shared" si="1850"/>
        <v>0</v>
      </c>
      <c r="HU138" s="21"/>
      <c r="HV138" s="21">
        <f t="shared" si="1851"/>
        <v>0</v>
      </c>
      <c r="HW138" s="21"/>
      <c r="HX138" s="21">
        <f t="shared" si="1852"/>
        <v>0</v>
      </c>
      <c r="HY138" s="21"/>
      <c r="HZ138" s="21">
        <f t="shared" si="1853"/>
        <v>0</v>
      </c>
      <c r="IA138" s="21"/>
      <c r="IB138" s="21">
        <f t="shared" si="1854"/>
        <v>0</v>
      </c>
      <c r="IC138" s="21"/>
      <c r="ID138" s="21">
        <f t="shared" si="1855"/>
        <v>0</v>
      </c>
      <c r="IE138" s="21"/>
      <c r="IF138" s="21">
        <f t="shared" si="1856"/>
        <v>0</v>
      </c>
      <c r="IG138" s="21"/>
      <c r="IH138" s="21">
        <f t="shared" si="1857"/>
        <v>0</v>
      </c>
      <c r="II138" s="21"/>
      <c r="IJ138" s="21">
        <f t="shared" si="1858"/>
        <v>0</v>
      </c>
      <c r="IK138" s="21"/>
      <c r="IL138" s="21">
        <f t="shared" si="1859"/>
        <v>0</v>
      </c>
      <c r="IM138" s="21"/>
      <c r="IN138" s="21">
        <f t="shared" si="1860"/>
        <v>0</v>
      </c>
      <c r="IO138" s="21"/>
      <c r="IP138" s="21">
        <f t="shared" si="1861"/>
        <v>0</v>
      </c>
      <c r="IQ138" s="21"/>
      <c r="IR138" s="21">
        <f t="shared" si="1862"/>
        <v>0</v>
      </c>
      <c r="IS138" s="21"/>
      <c r="IT138" s="21">
        <f t="shared" si="1863"/>
        <v>0</v>
      </c>
      <c r="IU138" s="21"/>
      <c r="IV138" s="21">
        <f t="shared" si="1864"/>
        <v>0</v>
      </c>
      <c r="IW138" s="21"/>
      <c r="IX138" s="21">
        <f t="shared" si="1865"/>
        <v>0</v>
      </c>
      <c r="IY138" s="21"/>
      <c r="IZ138" s="21">
        <f t="shared" si="1866"/>
        <v>0</v>
      </c>
      <c r="JA138" s="21"/>
      <c r="JB138" s="21">
        <f t="shared" si="1867"/>
        <v>0</v>
      </c>
      <c r="JC138" s="21"/>
      <c r="JD138" s="21">
        <f t="shared" si="1868"/>
        <v>0</v>
      </c>
      <c r="JE138" s="21"/>
      <c r="JF138" s="21">
        <f t="shared" si="1869"/>
        <v>0</v>
      </c>
      <c r="JG138" s="21"/>
      <c r="JH138" s="21">
        <f t="shared" si="1870"/>
        <v>0</v>
      </c>
      <c r="JI138" s="21"/>
      <c r="JJ138" s="21">
        <f t="shared" si="1871"/>
        <v>0</v>
      </c>
      <c r="JK138" s="21"/>
      <c r="JL138" s="21">
        <f t="shared" si="1872"/>
        <v>0</v>
      </c>
      <c r="JM138" s="21"/>
      <c r="JN138" s="21">
        <f t="shared" si="1873"/>
        <v>0</v>
      </c>
      <c r="JO138" s="21"/>
      <c r="JP138" s="21">
        <f t="shared" si="1874"/>
        <v>0</v>
      </c>
      <c r="JQ138" s="21"/>
      <c r="JR138" s="21">
        <f t="shared" si="1875"/>
        <v>0</v>
      </c>
      <c r="JS138" s="21"/>
      <c r="JT138" s="21">
        <f t="shared" si="1876"/>
        <v>0</v>
      </c>
      <c r="JU138" s="21"/>
      <c r="JV138" s="21">
        <f t="shared" si="1877"/>
        <v>0</v>
      </c>
      <c r="JW138" s="21"/>
      <c r="JX138" s="21">
        <f t="shared" si="1878"/>
        <v>0</v>
      </c>
      <c r="JY138" s="21"/>
      <c r="JZ138" s="21">
        <f t="shared" si="1879"/>
        <v>0</v>
      </c>
      <c r="KA138" s="21"/>
      <c r="KB138" s="21">
        <f t="shared" si="1880"/>
        <v>0</v>
      </c>
      <c r="KC138" s="21"/>
      <c r="KD138" s="21">
        <f t="shared" si="1881"/>
        <v>0</v>
      </c>
      <c r="KE138" s="21"/>
      <c r="KF138" s="21">
        <f t="shared" si="1882"/>
        <v>0</v>
      </c>
      <c r="KG138" s="21"/>
      <c r="KH138" s="21">
        <f t="shared" si="1883"/>
        <v>0</v>
      </c>
      <c r="KI138" s="21"/>
      <c r="KJ138" s="21">
        <f t="shared" si="1884"/>
        <v>0</v>
      </c>
      <c r="KK138" s="21"/>
      <c r="KL138" s="21">
        <f t="shared" si="1885"/>
        <v>0</v>
      </c>
      <c r="KM138" s="21"/>
      <c r="KN138" s="21">
        <f t="shared" si="1886"/>
        <v>0</v>
      </c>
      <c r="KO138" s="21"/>
      <c r="KP138" s="21">
        <f t="shared" si="1887"/>
        <v>0</v>
      </c>
      <c r="KQ138" s="21"/>
      <c r="KR138" s="21">
        <f t="shared" si="1888"/>
        <v>0</v>
      </c>
      <c r="KS138" s="21"/>
      <c r="KT138" s="21">
        <f t="shared" si="1889"/>
        <v>0</v>
      </c>
      <c r="KU138" s="21"/>
      <c r="KV138" s="21">
        <f t="shared" si="1890"/>
        <v>0</v>
      </c>
      <c r="KW138" s="21"/>
      <c r="KX138" s="21">
        <f t="shared" si="1891"/>
        <v>0</v>
      </c>
      <c r="KY138" s="21"/>
      <c r="KZ138" s="21">
        <f t="shared" si="1892"/>
        <v>0</v>
      </c>
      <c r="LA138" s="21"/>
      <c r="LB138" s="21">
        <f t="shared" si="1893"/>
        <v>0</v>
      </c>
      <c r="LC138" s="21"/>
      <c r="LD138" s="21">
        <f t="shared" si="1894"/>
        <v>0</v>
      </c>
      <c r="LE138" s="21"/>
      <c r="LF138" s="21">
        <f t="shared" si="1895"/>
        <v>0</v>
      </c>
      <c r="LG138" s="21"/>
      <c r="LH138" s="21">
        <f t="shared" si="1896"/>
        <v>0</v>
      </c>
      <c r="LI138" s="21"/>
      <c r="LJ138" s="21">
        <f t="shared" si="1897"/>
        <v>0</v>
      </c>
      <c r="LK138" s="21"/>
      <c r="LL138" s="21">
        <f t="shared" si="1898"/>
        <v>0</v>
      </c>
      <c r="LM138" s="21"/>
      <c r="LN138" s="21">
        <f t="shared" si="1899"/>
        <v>0</v>
      </c>
      <c r="LO138" s="21"/>
      <c r="LP138" s="21">
        <f t="shared" si="1900"/>
        <v>0</v>
      </c>
      <c r="LQ138" s="21"/>
      <c r="LR138" s="21">
        <f t="shared" si="1901"/>
        <v>0</v>
      </c>
      <c r="LS138" s="21"/>
      <c r="LT138" s="21">
        <f t="shared" si="1902"/>
        <v>0</v>
      </c>
      <c r="LU138" s="21"/>
      <c r="LV138" s="21">
        <f t="shared" si="1903"/>
        <v>0</v>
      </c>
      <c r="LW138" s="21"/>
      <c r="LX138" s="21">
        <f t="shared" si="1904"/>
        <v>0</v>
      </c>
      <c r="LY138" s="21"/>
      <c r="LZ138" s="21">
        <f t="shared" si="1905"/>
        <v>0</v>
      </c>
      <c r="MA138" s="21"/>
      <c r="MB138" s="21">
        <f t="shared" si="1906"/>
        <v>0</v>
      </c>
      <c r="MC138" s="21"/>
      <c r="MD138" s="21">
        <f t="shared" si="1907"/>
        <v>0</v>
      </c>
      <c r="ME138" s="21"/>
      <c r="MF138" s="21">
        <f t="shared" si="1908"/>
        <v>0</v>
      </c>
      <c r="MG138" s="21"/>
      <c r="MH138" s="21">
        <f t="shared" si="1909"/>
        <v>0</v>
      </c>
      <c r="MI138" s="21"/>
      <c r="MJ138" s="21">
        <f t="shared" si="1910"/>
        <v>0</v>
      </c>
      <c r="MK138" s="21"/>
      <c r="ML138" s="21">
        <f t="shared" si="1911"/>
        <v>0</v>
      </c>
      <c r="MM138" s="21"/>
      <c r="MN138" s="21">
        <f t="shared" si="1912"/>
        <v>0</v>
      </c>
      <c r="MO138" s="21"/>
      <c r="MP138" s="21">
        <f t="shared" si="1913"/>
        <v>0</v>
      </c>
      <c r="MQ138" s="21"/>
      <c r="MR138" s="21">
        <f t="shared" si="1914"/>
        <v>0</v>
      </c>
      <c r="MS138" s="21"/>
      <c r="MT138" s="21">
        <f t="shared" si="1915"/>
        <v>0</v>
      </c>
      <c r="MU138" s="21"/>
      <c r="MV138" s="21">
        <f t="shared" si="1916"/>
        <v>0</v>
      </c>
      <c r="MW138" s="21"/>
      <c r="MX138" s="21">
        <f t="shared" si="1917"/>
        <v>0</v>
      </c>
      <c r="MY138" s="21"/>
      <c r="MZ138" s="21">
        <f t="shared" si="1918"/>
        <v>0</v>
      </c>
      <c r="NA138" s="21"/>
      <c r="NB138" s="21">
        <f t="shared" si="1919"/>
        <v>0</v>
      </c>
      <c r="NC138" s="21"/>
      <c r="ND138" s="21">
        <f t="shared" si="1920"/>
        <v>0</v>
      </c>
      <c r="NE138" s="21"/>
      <c r="NF138" s="21">
        <f t="shared" si="1921"/>
        <v>0</v>
      </c>
      <c r="NG138" s="21"/>
      <c r="NH138" s="21">
        <f t="shared" si="1922"/>
        <v>0</v>
      </c>
      <c r="NI138" s="21"/>
      <c r="NJ138" s="21">
        <f t="shared" si="1923"/>
        <v>0</v>
      </c>
      <c r="NK138" s="21"/>
      <c r="NL138" s="21">
        <f t="shared" si="1924"/>
        <v>0</v>
      </c>
      <c r="NM138" s="21"/>
      <c r="NN138" s="21">
        <f t="shared" si="1925"/>
        <v>0</v>
      </c>
      <c r="NO138" s="21"/>
      <c r="NP138" s="21">
        <f t="shared" si="1926"/>
        <v>0</v>
      </c>
      <c r="NQ138" s="21"/>
      <c r="NR138" s="21">
        <f t="shared" si="1927"/>
        <v>25.3</v>
      </c>
      <c r="NS138" s="21"/>
      <c r="NT138" s="21">
        <f t="shared" si="1928"/>
        <v>25.3</v>
      </c>
      <c r="NU138" s="21"/>
      <c r="NV138" s="21">
        <f t="shared" si="1929"/>
        <v>25.3</v>
      </c>
      <c r="NW138" s="21"/>
      <c r="NX138" s="21">
        <f t="shared" si="1930"/>
        <v>25.3</v>
      </c>
      <c r="NY138" s="21"/>
      <c r="NZ138" s="21">
        <f t="shared" si="1931"/>
        <v>25.3</v>
      </c>
      <c r="OA138" s="21">
        <v>15</v>
      </c>
      <c r="OB138" s="21">
        <f t="shared" si="1932"/>
        <v>25.3</v>
      </c>
      <c r="OC138" s="21">
        <v>32</v>
      </c>
      <c r="OD138" s="21">
        <f t="shared" si="1933"/>
        <v>25.3</v>
      </c>
      <c r="OE138" s="21">
        <v>27</v>
      </c>
      <c r="OF138" s="21">
        <f t="shared" si="1934"/>
        <v>25.3</v>
      </c>
      <c r="OG138" s="21">
        <v>6</v>
      </c>
      <c r="OH138" s="21">
        <f t="shared" si="1935"/>
        <v>25.3</v>
      </c>
      <c r="OI138" s="21">
        <v>17</v>
      </c>
      <c r="OJ138" s="21">
        <f t="shared" si="1936"/>
        <v>25.3</v>
      </c>
      <c r="OK138" s="21">
        <v>16</v>
      </c>
      <c r="OL138" s="21">
        <f t="shared" si="1937"/>
        <v>0</v>
      </c>
      <c r="OM138" s="21"/>
      <c r="ON138" s="21">
        <f t="shared" si="1938"/>
        <v>0</v>
      </c>
      <c r="OO138" s="21">
        <v>23</v>
      </c>
      <c r="OP138" s="21">
        <f t="shared" si="1938"/>
        <v>0</v>
      </c>
      <c r="OQ138" s="21">
        <v>30</v>
      </c>
      <c r="OR138" s="21">
        <f t="shared" si="1938"/>
        <v>0</v>
      </c>
      <c r="OS138" s="21">
        <v>29</v>
      </c>
      <c r="OT138" s="21">
        <f t="shared" si="1938"/>
        <v>0</v>
      </c>
      <c r="OU138" s="21">
        <v>7</v>
      </c>
      <c r="OV138" s="21">
        <f t="shared" si="1938"/>
        <v>0</v>
      </c>
      <c r="OW138" s="21">
        <v>22</v>
      </c>
      <c r="OX138" s="21">
        <f t="shared" si="1938"/>
        <v>0</v>
      </c>
      <c r="OY138" s="21">
        <v>27</v>
      </c>
      <c r="OZ138" s="21">
        <f t="shared" si="1938"/>
        <v>0</v>
      </c>
      <c r="PA138" s="21">
        <v>2</v>
      </c>
      <c r="PB138" s="21">
        <f t="shared" si="1939"/>
        <v>0</v>
      </c>
      <c r="PC138" s="21"/>
      <c r="PD138" s="21">
        <f t="shared" si="1939"/>
        <v>0</v>
      </c>
      <c r="PE138" s="21"/>
      <c r="PF138" s="21">
        <f t="shared" si="1939"/>
        <v>0</v>
      </c>
      <c r="PG138" s="21"/>
      <c r="PH138" s="21">
        <f t="shared" si="1939"/>
        <v>0</v>
      </c>
      <c r="PI138" s="21"/>
      <c r="PJ138" s="21">
        <f t="shared" si="1939"/>
        <v>0</v>
      </c>
      <c r="PK138" s="21"/>
      <c r="PL138" s="21">
        <f t="shared" si="1939"/>
        <v>0</v>
      </c>
      <c r="PM138" s="21"/>
      <c r="PN138" s="21">
        <f t="shared" si="1940"/>
        <v>0</v>
      </c>
      <c r="PO138" s="21"/>
      <c r="PP138" s="21">
        <f t="shared" si="1940"/>
        <v>0</v>
      </c>
      <c r="PQ138" s="21"/>
      <c r="PR138" s="21">
        <f t="shared" si="1940"/>
        <v>0</v>
      </c>
      <c r="PS138" s="21"/>
      <c r="PT138" s="21">
        <f t="shared" si="1940"/>
        <v>0</v>
      </c>
      <c r="PU138" s="21"/>
      <c r="PV138" s="21">
        <f t="shared" si="1940"/>
        <v>0</v>
      </c>
      <c r="PW138" s="21"/>
      <c r="PX138" s="21">
        <f t="shared" si="1940"/>
        <v>0</v>
      </c>
      <c r="PY138" s="21"/>
      <c r="PZ138" s="21">
        <f t="shared" si="1941"/>
        <v>0</v>
      </c>
      <c r="QA138" s="21"/>
      <c r="QB138" s="21">
        <f t="shared" si="1941"/>
        <v>0</v>
      </c>
      <c r="QC138" s="21"/>
      <c r="QD138" s="21">
        <f t="shared" si="1941"/>
        <v>0</v>
      </c>
      <c r="QE138" s="21"/>
      <c r="QF138" s="21">
        <f t="shared" si="1941"/>
        <v>0</v>
      </c>
      <c r="QG138" s="21"/>
      <c r="QH138" s="21">
        <f t="shared" si="1941"/>
        <v>0</v>
      </c>
      <c r="QI138" s="21"/>
      <c r="QJ138" s="21">
        <f t="shared" si="1941"/>
        <v>0</v>
      </c>
      <c r="QK138" s="21"/>
      <c r="QL138" s="21">
        <f t="shared" si="1942"/>
        <v>0</v>
      </c>
      <c r="QM138" s="21"/>
      <c r="QN138" s="21">
        <f t="shared" si="1942"/>
        <v>0</v>
      </c>
      <c r="QO138" s="21"/>
      <c r="QP138" s="21">
        <f t="shared" si="1942"/>
        <v>0</v>
      </c>
      <c r="QQ138" s="21"/>
      <c r="QR138" s="21">
        <f t="shared" si="1942"/>
        <v>0</v>
      </c>
      <c r="QS138" s="21"/>
      <c r="QT138" s="21">
        <f t="shared" si="1942"/>
        <v>0</v>
      </c>
      <c r="QU138" s="21"/>
      <c r="QV138" s="21">
        <f t="shared" si="1942"/>
        <v>0</v>
      </c>
      <c r="QW138" s="21"/>
      <c r="QX138" s="21">
        <f t="shared" si="1943"/>
        <v>0</v>
      </c>
      <c r="QY138" s="21"/>
      <c r="QZ138" s="21">
        <f t="shared" si="1943"/>
        <v>0</v>
      </c>
      <c r="RA138" s="21"/>
      <c r="RB138" s="21">
        <f t="shared" si="1943"/>
        <v>0</v>
      </c>
      <c r="RC138" s="21"/>
      <c r="RD138" s="21">
        <f t="shared" si="1943"/>
        <v>0</v>
      </c>
      <c r="RE138" s="21"/>
      <c r="RF138" s="21">
        <f t="shared" si="1943"/>
        <v>0</v>
      </c>
      <c r="RG138" s="21"/>
      <c r="RH138" s="21">
        <f t="shared" si="1943"/>
        <v>0</v>
      </c>
      <c r="RI138" s="21"/>
      <c r="RJ138" s="21">
        <f t="shared" si="1944"/>
        <v>0</v>
      </c>
      <c r="RK138" s="21"/>
      <c r="RL138" s="21">
        <f t="shared" si="1945"/>
        <v>0</v>
      </c>
      <c r="RM138" s="21"/>
      <c r="RN138" s="21">
        <f t="shared" si="1946"/>
        <v>0</v>
      </c>
      <c r="RO138" s="21"/>
      <c r="RP138" s="21">
        <f t="shared" si="1947"/>
        <v>0</v>
      </c>
      <c r="RQ138" s="21"/>
      <c r="RR138" s="21">
        <f t="shared" si="1948"/>
        <v>0</v>
      </c>
      <c r="RS138" s="21"/>
      <c r="RT138" s="21">
        <f t="shared" si="1949"/>
        <v>0</v>
      </c>
      <c r="RU138" s="21"/>
      <c r="RV138" s="21">
        <f t="shared" si="1950"/>
        <v>0</v>
      </c>
      <c r="RW138" s="21"/>
      <c r="RX138" s="21">
        <f t="shared" si="1951"/>
        <v>0</v>
      </c>
      <c r="RY138" s="21"/>
      <c r="RZ138" s="21">
        <f t="shared" si="1952"/>
        <v>0</v>
      </c>
      <c r="SA138" s="21"/>
      <c r="SB138" s="21">
        <f t="shared" si="1953"/>
        <v>0</v>
      </c>
      <c r="SC138" s="21"/>
      <c r="SD138" s="21">
        <f t="shared" si="1954"/>
        <v>0</v>
      </c>
      <c r="SE138" s="21"/>
      <c r="SF138" s="21">
        <f t="shared" si="1955"/>
        <v>0</v>
      </c>
      <c r="SG138" s="21"/>
      <c r="SH138" s="21">
        <f t="shared" si="1956"/>
        <v>0</v>
      </c>
      <c r="SI138" s="21"/>
      <c r="SJ138" s="21">
        <f t="shared" si="1957"/>
        <v>0</v>
      </c>
      <c r="SK138" s="21"/>
      <c r="SL138" s="21">
        <f t="shared" si="1958"/>
        <v>0</v>
      </c>
      <c r="SM138" s="21"/>
      <c r="SN138" s="21">
        <f t="shared" si="1959"/>
        <v>0</v>
      </c>
      <c r="SO138" s="21"/>
      <c r="SP138" s="21">
        <f t="shared" si="1960"/>
        <v>0</v>
      </c>
      <c r="SQ138" s="21"/>
      <c r="SR138" s="21">
        <f t="shared" si="1961"/>
        <v>0</v>
      </c>
      <c r="SS138" s="21"/>
      <c r="ST138" s="21">
        <f t="shared" si="1962"/>
        <v>0</v>
      </c>
      <c r="SU138" s="21"/>
      <c r="SV138" s="21">
        <f t="shared" si="1963"/>
        <v>0</v>
      </c>
      <c r="SW138" s="21"/>
      <c r="SX138" s="21">
        <f t="shared" si="1964"/>
        <v>0</v>
      </c>
      <c r="SY138" s="21"/>
      <c r="SZ138" s="21">
        <f t="shared" si="1965"/>
        <v>0</v>
      </c>
      <c r="TA138" s="21"/>
      <c r="TB138" s="21">
        <f t="shared" si="1966"/>
        <v>0</v>
      </c>
      <c r="TC138" s="21"/>
      <c r="TD138" s="21">
        <f t="shared" si="1967"/>
        <v>0</v>
      </c>
      <c r="TE138" s="21"/>
      <c r="TF138" s="21">
        <f t="shared" si="1968"/>
        <v>0</v>
      </c>
      <c r="TG138" s="21"/>
      <c r="TH138" s="21">
        <f t="shared" si="1969"/>
        <v>0</v>
      </c>
      <c r="TI138" s="21"/>
      <c r="TJ138" s="21">
        <f t="shared" si="1970"/>
        <v>0</v>
      </c>
      <c r="TK138" s="21"/>
      <c r="TL138" s="21">
        <f t="shared" si="1971"/>
        <v>0</v>
      </c>
      <c r="TM138" s="21"/>
      <c r="TN138" s="21">
        <f t="shared" si="1972"/>
        <v>0</v>
      </c>
      <c r="TO138" s="21"/>
      <c r="TP138" s="21">
        <f t="shared" si="1973"/>
        <v>0</v>
      </c>
      <c r="TQ138" s="21"/>
      <c r="TR138" s="21">
        <f t="shared" si="1974"/>
        <v>0</v>
      </c>
      <c r="TS138" s="21"/>
      <c r="TT138" s="21">
        <f t="shared" si="1975"/>
        <v>0</v>
      </c>
      <c r="TU138" s="21"/>
      <c r="TV138" s="21">
        <f t="shared" si="1976"/>
        <v>0</v>
      </c>
      <c r="TW138" s="21"/>
      <c r="TX138" s="21">
        <f t="shared" si="1977"/>
        <v>0</v>
      </c>
      <c r="TY138" s="21"/>
      <c r="TZ138" s="21">
        <f t="shared" si="1978"/>
        <v>0</v>
      </c>
      <c r="UA138" s="21"/>
      <c r="UB138" s="21">
        <f t="shared" si="1979"/>
        <v>0</v>
      </c>
      <c r="UC138" s="21"/>
      <c r="UD138" s="21">
        <f t="shared" si="1980"/>
        <v>0</v>
      </c>
      <c r="UE138" s="21"/>
      <c r="UF138" s="21">
        <f t="shared" si="1981"/>
        <v>0</v>
      </c>
      <c r="UG138" s="21"/>
      <c r="UH138" s="21">
        <f t="shared" si="1982"/>
        <v>0</v>
      </c>
      <c r="UI138" s="21"/>
      <c r="UJ138" s="21">
        <f t="shared" si="1983"/>
        <v>0</v>
      </c>
      <c r="UK138" s="21"/>
      <c r="UL138" s="21">
        <f t="shared" si="1984"/>
        <v>0</v>
      </c>
      <c r="UM138" s="21"/>
      <c r="UN138" s="21">
        <f t="shared" si="1985"/>
        <v>0</v>
      </c>
      <c r="UO138" s="21"/>
      <c r="UP138" s="21">
        <f t="shared" si="1986"/>
        <v>0</v>
      </c>
      <c r="UQ138" s="21"/>
      <c r="UR138" s="21">
        <f t="shared" si="1987"/>
        <v>0</v>
      </c>
      <c r="US138" s="21"/>
      <c r="UT138" s="21">
        <f t="shared" si="1988"/>
        <v>0</v>
      </c>
      <c r="UU138" s="21"/>
      <c r="UV138" s="21">
        <f t="shared" si="1989"/>
        <v>0</v>
      </c>
      <c r="UW138" s="21"/>
      <c r="UX138" s="21">
        <f t="shared" si="1990"/>
        <v>0</v>
      </c>
      <c r="UY138" s="21"/>
      <c r="UZ138" s="21">
        <f t="shared" si="1991"/>
        <v>0</v>
      </c>
      <c r="VA138" s="21"/>
      <c r="VB138" s="21">
        <f t="shared" si="1992"/>
        <v>0</v>
      </c>
      <c r="VC138" s="21"/>
      <c r="VD138" s="21">
        <f t="shared" si="1993"/>
        <v>0</v>
      </c>
      <c r="VE138" s="21"/>
      <c r="VF138" s="21">
        <f t="shared" si="1994"/>
        <v>0</v>
      </c>
      <c r="VG138" s="21"/>
      <c r="VH138" s="21">
        <f t="shared" si="1995"/>
        <v>0</v>
      </c>
      <c r="VI138" s="21"/>
      <c r="VJ138" s="21">
        <f t="shared" si="1996"/>
        <v>0</v>
      </c>
      <c r="VK138" s="21"/>
      <c r="VL138" s="21">
        <f t="shared" si="1997"/>
        <v>0</v>
      </c>
      <c r="VM138" s="21"/>
      <c r="VN138" s="21">
        <f t="shared" si="1998"/>
        <v>0</v>
      </c>
      <c r="VO138" s="21"/>
      <c r="VP138" s="21">
        <f t="shared" si="1999"/>
        <v>0</v>
      </c>
      <c r="VQ138" s="21"/>
      <c r="VR138" s="21">
        <f t="shared" si="1938"/>
        <v>0</v>
      </c>
      <c r="VS138" s="21"/>
      <c r="VT138" s="21">
        <f t="shared" si="2000"/>
        <v>0</v>
      </c>
      <c r="VU138" s="21"/>
      <c r="VV138" s="21">
        <f t="shared" si="2000"/>
        <v>0</v>
      </c>
      <c r="VW138" s="21"/>
      <c r="VX138" s="21">
        <f t="shared" si="2001"/>
        <v>0</v>
      </c>
      <c r="VY138" s="21"/>
      <c r="VZ138" s="21">
        <f t="shared" si="2001"/>
        <v>0</v>
      </c>
      <c r="WA138" s="21"/>
      <c r="WB138" s="21">
        <f t="shared" si="2001"/>
        <v>0</v>
      </c>
      <c r="WC138" s="21"/>
      <c r="WD138" s="21">
        <f t="shared" si="2001"/>
        <v>0</v>
      </c>
      <c r="WE138" s="21"/>
      <c r="WF138" s="21">
        <f t="shared" si="2001"/>
        <v>0</v>
      </c>
      <c r="WG138" s="21"/>
      <c r="WH138" s="21">
        <f t="shared" si="2001"/>
        <v>0</v>
      </c>
      <c r="WI138" s="21"/>
      <c r="WJ138" s="21">
        <f t="shared" si="2001"/>
        <v>0</v>
      </c>
      <c r="WK138" s="21"/>
      <c r="WL138" s="21">
        <f t="shared" si="2001"/>
        <v>0</v>
      </c>
      <c r="WM138" s="21"/>
      <c r="WN138" s="21">
        <f t="shared" si="2002"/>
        <v>0</v>
      </c>
      <c r="WO138" s="21"/>
      <c r="WP138" s="21">
        <f t="shared" si="2002"/>
        <v>0</v>
      </c>
      <c r="WQ138" s="21"/>
      <c r="WR138" s="21">
        <f t="shared" si="2002"/>
        <v>0</v>
      </c>
      <c r="WS138" s="21"/>
      <c r="WT138" s="21">
        <f t="shared" si="2002"/>
        <v>0</v>
      </c>
      <c r="WU138" s="21"/>
      <c r="WV138" s="21">
        <f t="shared" si="2002"/>
        <v>0</v>
      </c>
      <c r="WW138" s="21"/>
      <c r="WX138" s="21">
        <f t="shared" si="2002"/>
        <v>0</v>
      </c>
      <c r="WY138" s="21"/>
      <c r="WZ138" s="21">
        <f t="shared" si="2002"/>
        <v>0</v>
      </c>
      <c r="XA138" s="21"/>
      <c r="XB138" s="21">
        <f t="shared" si="2002"/>
        <v>0</v>
      </c>
      <c r="XC138" s="21"/>
      <c r="XD138" s="21">
        <f t="shared" si="2003"/>
        <v>0</v>
      </c>
      <c r="XE138" s="21"/>
      <c r="XF138" s="21">
        <f t="shared" si="2003"/>
        <v>0</v>
      </c>
      <c r="XG138" s="21"/>
      <c r="XH138" s="21">
        <f t="shared" si="2003"/>
        <v>0</v>
      </c>
      <c r="XI138" s="21"/>
      <c r="XJ138" s="21">
        <f t="shared" si="2003"/>
        <v>0</v>
      </c>
      <c r="XK138" s="21"/>
      <c r="XL138" s="21">
        <f t="shared" si="2003"/>
        <v>0</v>
      </c>
      <c r="XM138" s="21"/>
      <c r="XN138" s="21">
        <f t="shared" si="2003"/>
        <v>0</v>
      </c>
      <c r="XO138" s="21"/>
      <c r="XP138" s="21">
        <f t="shared" si="2003"/>
        <v>0</v>
      </c>
      <c r="XQ138" s="21"/>
      <c r="XR138" s="21">
        <f t="shared" si="2003"/>
        <v>0</v>
      </c>
      <c r="XS138" s="21"/>
      <c r="XT138" s="21">
        <f t="shared" si="2000"/>
        <v>0</v>
      </c>
      <c r="XU138" s="21"/>
      <c r="XV138" s="21">
        <f t="shared" si="2000"/>
        <v>0</v>
      </c>
      <c r="XW138" s="21"/>
      <c r="XX138" s="21">
        <f t="shared" si="2000"/>
        <v>0</v>
      </c>
      <c r="XY138" s="21"/>
      <c r="XZ138" s="21">
        <f t="shared" si="2000"/>
        <v>0</v>
      </c>
      <c r="YA138" s="21"/>
      <c r="YB138" s="21">
        <f t="shared" si="2004"/>
        <v>0</v>
      </c>
      <c r="YC138" s="21"/>
      <c r="YD138" s="21">
        <f t="shared" si="2005"/>
        <v>0</v>
      </c>
      <c r="YE138" s="21"/>
      <c r="YF138" s="21">
        <f t="shared" si="2006"/>
        <v>0</v>
      </c>
      <c r="YG138" s="21"/>
      <c r="YH138" s="21">
        <f t="shared" si="2007"/>
        <v>0</v>
      </c>
      <c r="YI138" s="21"/>
      <c r="YJ138" s="21">
        <f t="shared" si="2008"/>
        <v>0</v>
      </c>
      <c r="YK138" s="21"/>
      <c r="YL138" s="21">
        <f t="shared" si="2009"/>
        <v>0</v>
      </c>
      <c r="YM138" s="21"/>
      <c r="YN138" s="21">
        <f t="shared" si="2010"/>
        <v>0</v>
      </c>
      <c r="YO138" s="21"/>
      <c r="YP138" s="21">
        <f t="shared" si="2011"/>
        <v>0</v>
      </c>
      <c r="YQ138" s="21"/>
      <c r="YR138" s="21">
        <f t="shared" si="2012"/>
        <v>0</v>
      </c>
      <c r="YS138" s="21"/>
      <c r="YT138" s="21">
        <f t="shared" si="2013"/>
        <v>0</v>
      </c>
      <c r="YU138" s="21"/>
      <c r="YV138" s="21">
        <f t="shared" si="2014"/>
        <v>0</v>
      </c>
      <c r="YW138" s="21"/>
      <c r="YX138" s="21">
        <f t="shared" si="2015"/>
        <v>0</v>
      </c>
      <c r="YY138" s="21"/>
      <c r="YZ138" s="21">
        <f t="shared" si="2000"/>
        <v>0</v>
      </c>
      <c r="ZA138" s="21"/>
      <c r="ZB138" s="21">
        <f t="shared" si="2016"/>
        <v>0</v>
      </c>
      <c r="ZC138" s="21"/>
      <c r="ZD138" s="21">
        <f t="shared" si="2017"/>
        <v>0</v>
      </c>
      <c r="ZE138" s="21"/>
      <c r="ZF138" s="21">
        <f t="shared" si="2018"/>
        <v>0</v>
      </c>
      <c r="ZG138" s="21"/>
      <c r="ZH138" s="21">
        <f t="shared" si="2019"/>
        <v>0</v>
      </c>
      <c r="ZI138" s="21"/>
      <c r="ZJ138" s="21">
        <f t="shared" si="2020"/>
        <v>0</v>
      </c>
      <c r="ZK138" s="21"/>
      <c r="ZL138" s="21">
        <f t="shared" si="2021"/>
        <v>0</v>
      </c>
      <c r="ZM138" s="21"/>
      <c r="ZN138" s="21">
        <f t="shared" si="2022"/>
        <v>0</v>
      </c>
      <c r="ZO138" s="21"/>
      <c r="ZP138" s="21">
        <f t="shared" si="2023"/>
        <v>0</v>
      </c>
      <c r="ZQ138" s="21"/>
      <c r="ZR138" s="21">
        <f t="shared" si="2024"/>
        <v>0</v>
      </c>
      <c r="ZS138" s="21"/>
      <c r="ZT138" s="21">
        <f t="shared" si="2000"/>
        <v>0</v>
      </c>
      <c r="ZU138" s="21"/>
      <c r="ZV138" s="21">
        <f t="shared" si="2025"/>
        <v>0</v>
      </c>
      <c r="ZW138" s="21"/>
      <c r="ZX138" s="21">
        <f t="shared" si="2026"/>
        <v>0</v>
      </c>
      <c r="ZY138" s="21"/>
      <c r="ZZ138" s="21">
        <f t="shared" si="2026"/>
        <v>0</v>
      </c>
      <c r="AAA138" s="21"/>
      <c r="AAB138" s="21">
        <f t="shared" si="2027"/>
        <v>0</v>
      </c>
      <c r="AAC138" s="21"/>
      <c r="AAD138" s="21">
        <f t="shared" si="2027"/>
        <v>0</v>
      </c>
      <c r="AAE138" s="21"/>
      <c r="AAF138" s="21">
        <f t="shared" si="2028"/>
        <v>0</v>
      </c>
      <c r="AAG138" s="21"/>
      <c r="AAH138" s="21">
        <f t="shared" si="2028"/>
        <v>0</v>
      </c>
      <c r="AAI138" s="21"/>
      <c r="AAJ138" s="21">
        <f t="shared" si="2029"/>
        <v>0</v>
      </c>
      <c r="AAK138" s="21"/>
      <c r="AAL138" s="21">
        <f t="shared" si="2029"/>
        <v>0</v>
      </c>
      <c r="AAM138" s="21"/>
      <c r="AAN138" s="21">
        <f t="shared" si="2030"/>
        <v>0</v>
      </c>
      <c r="AAO138" s="21"/>
      <c r="AAP138" s="21">
        <f t="shared" si="2030"/>
        <v>0</v>
      </c>
      <c r="AAQ138" s="21"/>
      <c r="AAR138" s="21">
        <f t="shared" si="2031"/>
        <v>0</v>
      </c>
      <c r="AAS138" s="21"/>
      <c r="AAT138" s="21">
        <f t="shared" si="2031"/>
        <v>0</v>
      </c>
      <c r="AAU138" s="21"/>
      <c r="AAV138" s="21">
        <f t="shared" si="2032"/>
        <v>0</v>
      </c>
      <c r="AAW138" s="21"/>
      <c r="AAX138" s="21">
        <f t="shared" si="2032"/>
        <v>0</v>
      </c>
      <c r="AAY138" s="21"/>
      <c r="AAZ138" s="21">
        <f t="shared" si="2033"/>
        <v>0</v>
      </c>
      <c r="ABA138" s="21"/>
      <c r="ABB138" s="21">
        <f t="shared" si="2033"/>
        <v>0</v>
      </c>
      <c r="ABC138" s="21"/>
      <c r="ABD138" s="21">
        <f t="shared" si="2034"/>
        <v>0</v>
      </c>
      <c r="ABE138" s="21"/>
      <c r="ABF138" s="21">
        <f t="shared" si="2034"/>
        <v>0</v>
      </c>
      <c r="ABG138" s="21"/>
      <c r="ABH138" s="21">
        <f t="shared" si="2035"/>
        <v>0</v>
      </c>
      <c r="ABI138" s="21"/>
      <c r="ABJ138" s="21">
        <f t="shared" si="2035"/>
        <v>0</v>
      </c>
      <c r="ABK138" s="21"/>
      <c r="ABL138" s="21">
        <f t="shared" si="2036"/>
        <v>0</v>
      </c>
      <c r="ABM138" s="21"/>
      <c r="ABN138" s="21">
        <f t="shared" si="2036"/>
        <v>0</v>
      </c>
      <c r="ABO138" s="21"/>
      <c r="ABP138" s="21">
        <f t="shared" si="2037"/>
        <v>0</v>
      </c>
      <c r="ABQ138" s="21"/>
      <c r="ABR138" s="21">
        <f t="shared" si="2037"/>
        <v>0</v>
      </c>
      <c r="ABS138" s="21"/>
      <c r="ABT138" s="21">
        <f t="shared" si="2038"/>
        <v>0</v>
      </c>
      <c r="ABU138" s="21"/>
      <c r="ABV138" s="21">
        <f t="shared" si="2038"/>
        <v>0</v>
      </c>
      <c r="ABW138" s="21"/>
      <c r="ABX138" s="21">
        <f t="shared" si="2039"/>
        <v>0</v>
      </c>
      <c r="ABY138" s="21"/>
      <c r="ABZ138" s="21">
        <f t="shared" si="2039"/>
        <v>0</v>
      </c>
      <c r="ACA138" s="21"/>
      <c r="ACB138" s="21">
        <f t="shared" si="2040"/>
        <v>0</v>
      </c>
      <c r="ACC138" s="21"/>
      <c r="ACD138" s="21">
        <f t="shared" si="2040"/>
        <v>0</v>
      </c>
      <c r="ACE138" s="21"/>
      <c r="ACF138" s="21">
        <f t="shared" si="2041"/>
        <v>0</v>
      </c>
      <c r="ACG138" s="21"/>
      <c r="ACH138" s="21">
        <f t="shared" si="2041"/>
        <v>0</v>
      </c>
      <c r="ACI138" s="21"/>
      <c r="ACJ138" s="21">
        <f t="shared" si="2042"/>
        <v>0</v>
      </c>
      <c r="ACK138" s="21"/>
      <c r="ACL138" s="21">
        <f t="shared" si="2042"/>
        <v>0</v>
      </c>
      <c r="ACM138" s="21"/>
      <c r="ACN138" s="21">
        <f t="shared" si="2043"/>
        <v>0</v>
      </c>
      <c r="ACO138" s="21"/>
      <c r="ACP138" s="21">
        <f t="shared" si="2043"/>
        <v>0</v>
      </c>
      <c r="ACQ138" s="21"/>
      <c r="ACR138" s="21">
        <f t="shared" si="2044"/>
        <v>0</v>
      </c>
      <c r="ACS138" s="21"/>
      <c r="ACT138" s="21">
        <f t="shared" si="2044"/>
        <v>0</v>
      </c>
      <c r="ACU138" s="21"/>
      <c r="ACV138" s="21">
        <f t="shared" si="2045"/>
        <v>0</v>
      </c>
      <c r="ACW138" s="21"/>
      <c r="ACX138" s="21">
        <f t="shared" si="2045"/>
        <v>0</v>
      </c>
      <c r="ACY138" s="21"/>
      <c r="ACZ138" s="21">
        <f t="shared" si="2046"/>
        <v>0</v>
      </c>
      <c r="ADA138" s="21"/>
      <c r="ADB138" s="21">
        <f t="shared" si="2046"/>
        <v>0</v>
      </c>
      <c r="ADC138" s="21"/>
      <c r="ADD138" s="21">
        <f t="shared" si="2047"/>
        <v>0</v>
      </c>
      <c r="ADE138" s="21"/>
      <c r="ADF138" s="21">
        <f t="shared" si="2047"/>
        <v>0</v>
      </c>
      <c r="ADG138" s="21"/>
      <c r="ADH138" s="21">
        <f t="shared" si="2048"/>
        <v>0</v>
      </c>
      <c r="ADI138" s="21"/>
      <c r="ADJ138" s="21">
        <f t="shared" si="2048"/>
        <v>0</v>
      </c>
      <c r="ADK138" s="21"/>
      <c r="ADL138" s="21">
        <f t="shared" si="2049"/>
        <v>0</v>
      </c>
      <c r="ADM138" s="21"/>
      <c r="ADN138" s="21">
        <f t="shared" si="2049"/>
        <v>0</v>
      </c>
      <c r="ADO138" s="21"/>
      <c r="ADP138" s="21">
        <f t="shared" si="2049"/>
        <v>0</v>
      </c>
      <c r="ADQ138" s="21"/>
      <c r="ADR138" s="21">
        <f t="shared" si="2049"/>
        <v>0</v>
      </c>
      <c r="ADS138" s="21"/>
      <c r="ADT138" s="21">
        <f t="shared" si="2049"/>
        <v>0</v>
      </c>
      <c r="ADU138" s="21"/>
      <c r="ADV138" s="21">
        <f t="shared" si="2050"/>
        <v>0</v>
      </c>
      <c r="ADW138" s="21"/>
      <c r="ADX138" s="21">
        <f t="shared" si="2050"/>
        <v>0</v>
      </c>
      <c r="ADY138" s="21"/>
      <c r="ADZ138" s="21">
        <f t="shared" si="2050"/>
        <v>0</v>
      </c>
      <c r="AEA138" s="21"/>
      <c r="AEB138" s="21">
        <f t="shared" si="2050"/>
        <v>0</v>
      </c>
      <c r="AEC138" s="21"/>
      <c r="AED138" s="21">
        <f t="shared" si="2051"/>
        <v>0</v>
      </c>
      <c r="AEE138" s="21"/>
      <c r="AEF138" s="21">
        <f t="shared" si="2051"/>
        <v>0</v>
      </c>
      <c r="AEG138" s="21"/>
      <c r="AEH138" s="21">
        <f t="shared" si="2051"/>
        <v>0</v>
      </c>
      <c r="AEI138" s="21"/>
      <c r="AEJ138" s="21">
        <f t="shared" si="2051"/>
        <v>0</v>
      </c>
      <c r="AEK138" s="21"/>
      <c r="AEL138" s="21">
        <f t="shared" si="2051"/>
        <v>0</v>
      </c>
      <c r="AEM138" s="21"/>
      <c r="AEN138" s="21">
        <f t="shared" si="2052"/>
        <v>0</v>
      </c>
      <c r="AEO138" s="21"/>
      <c r="AEP138" s="21">
        <f t="shared" si="2052"/>
        <v>0</v>
      </c>
      <c r="AEQ138" s="21"/>
      <c r="AER138" s="21">
        <f t="shared" si="2052"/>
        <v>0</v>
      </c>
      <c r="AES138" s="21"/>
      <c r="AET138" s="21">
        <f t="shared" si="2052"/>
        <v>0</v>
      </c>
      <c r="AEU138" s="21"/>
      <c r="AEV138" s="21">
        <f t="shared" si="2053"/>
        <v>0</v>
      </c>
      <c r="AEW138" s="21"/>
      <c r="AEX138" s="21">
        <f t="shared" si="2053"/>
        <v>0</v>
      </c>
      <c r="AEY138" s="21"/>
      <c r="AEZ138" s="21">
        <f t="shared" si="2053"/>
        <v>0</v>
      </c>
      <c r="AFA138" s="21"/>
      <c r="AFB138" s="21">
        <f t="shared" si="2053"/>
        <v>0</v>
      </c>
      <c r="AFC138" s="21"/>
      <c r="AFD138" s="21">
        <f t="shared" si="2053"/>
        <v>0</v>
      </c>
      <c r="AFE138" s="21"/>
      <c r="AFF138" s="21">
        <f t="shared" si="2054"/>
        <v>0</v>
      </c>
      <c r="AFG138" s="21"/>
      <c r="AFH138" s="21">
        <f t="shared" si="2054"/>
        <v>0</v>
      </c>
      <c r="AFI138" s="21"/>
      <c r="AFJ138" s="21">
        <f t="shared" si="2054"/>
        <v>0</v>
      </c>
      <c r="AFK138" s="21"/>
      <c r="AFL138" s="21">
        <f t="shared" si="2054"/>
        <v>0</v>
      </c>
      <c r="AFM138" s="21"/>
      <c r="AFN138" s="21">
        <f t="shared" si="2055"/>
        <v>0</v>
      </c>
      <c r="AFO138" s="21"/>
      <c r="AFP138" s="21">
        <f t="shared" si="2055"/>
        <v>0</v>
      </c>
      <c r="AFQ138" s="21"/>
      <c r="AFR138" s="21">
        <f t="shared" si="2055"/>
        <v>0</v>
      </c>
      <c r="AFS138" s="21"/>
      <c r="AFT138" s="21">
        <f t="shared" si="2055"/>
        <v>0</v>
      </c>
      <c r="AFU138" s="21"/>
      <c r="AFV138" s="21">
        <f t="shared" si="2055"/>
        <v>0</v>
      </c>
      <c r="AFW138" s="21"/>
      <c r="AFX138" s="21">
        <f t="shared" si="2056"/>
        <v>0</v>
      </c>
      <c r="AFY138" s="21"/>
      <c r="AFZ138" s="21">
        <f t="shared" si="2056"/>
        <v>0</v>
      </c>
      <c r="AGA138" s="21"/>
      <c r="AGB138" s="21">
        <f t="shared" si="2056"/>
        <v>0</v>
      </c>
      <c r="AGC138" s="21"/>
      <c r="AGD138" s="21">
        <f t="shared" si="2056"/>
        <v>0</v>
      </c>
      <c r="AGE138" s="21"/>
      <c r="AGF138" s="21">
        <f t="shared" si="2057"/>
        <v>0</v>
      </c>
      <c r="AGG138" s="21"/>
      <c r="AGH138" s="21">
        <f t="shared" si="2057"/>
        <v>0</v>
      </c>
      <c r="AGI138" s="21"/>
      <c r="AGJ138" s="21">
        <f t="shared" si="2057"/>
        <v>0</v>
      </c>
      <c r="AGK138" s="21"/>
      <c r="AGL138" s="21">
        <f t="shared" si="2057"/>
        <v>0</v>
      </c>
      <c r="AGM138" s="21"/>
      <c r="AGN138" s="21">
        <f t="shared" si="2057"/>
        <v>0</v>
      </c>
      <c r="AGO138" s="21"/>
      <c r="AGP138" s="21">
        <f t="shared" si="2058"/>
        <v>0</v>
      </c>
      <c r="AGQ138" s="21"/>
      <c r="AGR138" s="21">
        <f t="shared" si="2058"/>
        <v>0</v>
      </c>
      <c r="AGS138" s="21"/>
      <c r="AGT138" s="21">
        <f t="shared" si="2058"/>
        <v>0</v>
      </c>
      <c r="AGU138" s="21"/>
      <c r="AGV138" s="21">
        <f t="shared" si="2058"/>
        <v>0</v>
      </c>
      <c r="AGW138" s="21"/>
      <c r="AGX138" s="21">
        <f t="shared" si="2059"/>
        <v>0</v>
      </c>
      <c r="AGY138" s="21"/>
      <c r="AGZ138" s="21">
        <f t="shared" si="2059"/>
        <v>0</v>
      </c>
      <c r="AHA138" s="21"/>
      <c r="AHB138" s="21">
        <f t="shared" si="2059"/>
        <v>0</v>
      </c>
      <c r="AHC138" s="21"/>
      <c r="AHD138" s="21">
        <f t="shared" si="2059"/>
        <v>0</v>
      </c>
      <c r="AHE138" s="21"/>
      <c r="AHF138" s="21">
        <f t="shared" si="2059"/>
        <v>0</v>
      </c>
      <c r="AHG138" s="21"/>
      <c r="AHH138" s="21">
        <f t="shared" si="2060"/>
        <v>0</v>
      </c>
      <c r="AHI138" s="21"/>
      <c r="AHJ138" s="21">
        <f t="shared" si="2060"/>
        <v>0</v>
      </c>
      <c r="AHK138" s="21"/>
      <c r="AHL138" s="21">
        <f t="shared" si="2060"/>
        <v>0</v>
      </c>
      <c r="AHM138" s="21"/>
      <c r="AHN138" s="21">
        <f t="shared" si="2060"/>
        <v>0</v>
      </c>
      <c r="AHO138" s="21"/>
      <c r="AHP138" s="21">
        <f t="shared" si="2061"/>
        <v>0</v>
      </c>
      <c r="AHQ138" s="21"/>
      <c r="AHR138" s="21">
        <f t="shared" si="2061"/>
        <v>0</v>
      </c>
      <c r="AHS138" s="21"/>
      <c r="AHT138" s="21">
        <f t="shared" si="2061"/>
        <v>0</v>
      </c>
      <c r="AHU138" s="21"/>
      <c r="AHV138" s="21">
        <f t="shared" si="2061"/>
        <v>0</v>
      </c>
      <c r="AHW138" s="21"/>
      <c r="AHX138" s="21">
        <f t="shared" si="2061"/>
        <v>0</v>
      </c>
      <c r="AHY138" s="21"/>
      <c r="AHZ138" s="21">
        <f t="shared" si="2062"/>
        <v>0</v>
      </c>
      <c r="AIA138" s="21"/>
      <c r="AIB138" s="21">
        <f t="shared" si="2062"/>
        <v>0</v>
      </c>
      <c r="AIC138" s="21"/>
      <c r="AID138" s="21">
        <f t="shared" si="2062"/>
        <v>0</v>
      </c>
      <c r="AIE138" s="21"/>
      <c r="AIF138" s="21">
        <f t="shared" si="2062"/>
        <v>0</v>
      </c>
      <c r="AIG138" s="21"/>
      <c r="AIH138" s="21">
        <f t="shared" si="2063"/>
        <v>0</v>
      </c>
      <c r="AII138" s="21"/>
      <c r="AIJ138" s="21">
        <f t="shared" si="2063"/>
        <v>0</v>
      </c>
      <c r="AIK138" s="21"/>
      <c r="AIL138" s="21">
        <f t="shared" si="2063"/>
        <v>0</v>
      </c>
      <c r="AIM138" s="21"/>
      <c r="AIN138" s="21">
        <f t="shared" si="2063"/>
        <v>0</v>
      </c>
      <c r="AIO138" s="21"/>
      <c r="AIP138" s="21">
        <f t="shared" si="2063"/>
        <v>0</v>
      </c>
      <c r="AIQ138" s="21"/>
      <c r="AIR138" s="21">
        <f t="shared" si="2064"/>
        <v>0</v>
      </c>
      <c r="AIS138" s="21"/>
      <c r="AIT138" s="21">
        <f t="shared" si="2064"/>
        <v>0</v>
      </c>
      <c r="AIU138" s="21"/>
      <c r="AIV138" s="21">
        <f t="shared" si="2064"/>
        <v>0</v>
      </c>
      <c r="AIW138" s="21"/>
      <c r="AIX138" s="21">
        <f t="shared" si="2064"/>
        <v>0</v>
      </c>
      <c r="AIY138" s="21"/>
      <c r="AIZ138" s="21">
        <f t="shared" si="2000"/>
        <v>0</v>
      </c>
      <c r="AJA138" s="21"/>
    </row>
    <row r="139" spans="2:937" ht="13.5" customHeight="1" x14ac:dyDescent="0.25">
      <c r="B139" s="31">
        <v>134</v>
      </c>
      <c r="C139" s="192" t="s">
        <v>209</v>
      </c>
      <c r="D139" s="67" t="s">
        <v>190</v>
      </c>
      <c r="E139" s="194" t="s">
        <v>404</v>
      </c>
      <c r="F139" s="194" t="str">
        <f>_xlfn.XLOOKUP(D139,'WTG PH-III'!$D$5:$D$198,'WTG PH-III'!$B$5:$B$198,0,0,1)</f>
        <v>PSS-14</v>
      </c>
      <c r="G139" s="22" t="s">
        <v>537</v>
      </c>
      <c r="H139" s="22" t="s">
        <v>556</v>
      </c>
      <c r="I139" s="61">
        <v>11</v>
      </c>
      <c r="J139" s="21">
        <v>253</v>
      </c>
      <c r="K139" s="21">
        <f t="shared" si="1741"/>
        <v>253.00000000000006</v>
      </c>
      <c r="L139" s="21">
        <f t="shared" si="1742"/>
        <v>253</v>
      </c>
      <c r="M139" s="21">
        <f t="shared" si="1743"/>
        <v>0</v>
      </c>
      <c r="N139" s="95">
        <f>VLOOKUP(D139,'WTG PH-III'!$D$5:$U$198,17,0)</f>
        <v>45817</v>
      </c>
      <c r="O139" s="95">
        <f>VLOOKUP(D139,'WTG PH-III'!$D$5:$U$198,18,0)</f>
        <v>45826</v>
      </c>
      <c r="P139" s="21">
        <f t="shared" si="1744"/>
        <v>0</v>
      </c>
      <c r="Q139" s="21"/>
      <c r="R139" s="21">
        <f t="shared" si="1745"/>
        <v>0</v>
      </c>
      <c r="S139" s="21"/>
      <c r="T139" s="21">
        <f t="shared" si="1746"/>
        <v>0</v>
      </c>
      <c r="U139" s="21"/>
      <c r="V139" s="21">
        <f t="shared" si="1747"/>
        <v>0</v>
      </c>
      <c r="W139" s="21"/>
      <c r="X139" s="21">
        <f t="shared" si="1748"/>
        <v>0</v>
      </c>
      <c r="Y139" s="21"/>
      <c r="Z139" s="21">
        <f t="shared" si="1749"/>
        <v>0</v>
      </c>
      <c r="AA139" s="21"/>
      <c r="AB139" s="21">
        <f t="shared" si="1750"/>
        <v>0</v>
      </c>
      <c r="AC139" s="21"/>
      <c r="AD139" s="21">
        <f t="shared" si="1751"/>
        <v>0</v>
      </c>
      <c r="AE139" s="21"/>
      <c r="AF139" s="21">
        <f t="shared" si="1752"/>
        <v>0</v>
      </c>
      <c r="AG139" s="21"/>
      <c r="AH139" s="21">
        <f t="shared" si="1753"/>
        <v>0</v>
      </c>
      <c r="AI139" s="21"/>
      <c r="AJ139" s="21">
        <f t="shared" si="1754"/>
        <v>0</v>
      </c>
      <c r="AK139" s="21"/>
      <c r="AL139" s="21">
        <f t="shared" si="1755"/>
        <v>0</v>
      </c>
      <c r="AM139" s="21"/>
      <c r="AN139" s="21">
        <f t="shared" si="1756"/>
        <v>0</v>
      </c>
      <c r="AO139" s="21"/>
      <c r="AP139" s="21">
        <f t="shared" si="1757"/>
        <v>0</v>
      </c>
      <c r="AQ139" s="21"/>
      <c r="AR139" s="21">
        <f t="shared" si="1758"/>
        <v>0</v>
      </c>
      <c r="AS139" s="21"/>
      <c r="AT139" s="21">
        <f t="shared" si="1759"/>
        <v>0</v>
      </c>
      <c r="AU139" s="21"/>
      <c r="AV139" s="21">
        <f t="shared" si="1760"/>
        <v>0</v>
      </c>
      <c r="AW139" s="21"/>
      <c r="AX139" s="21">
        <f t="shared" si="1761"/>
        <v>0</v>
      </c>
      <c r="AY139" s="21"/>
      <c r="AZ139" s="21">
        <f t="shared" si="1762"/>
        <v>0</v>
      </c>
      <c r="BA139" s="21"/>
      <c r="BB139" s="21">
        <f t="shared" si="1763"/>
        <v>0</v>
      </c>
      <c r="BC139" s="21"/>
      <c r="BD139" s="21">
        <f t="shared" si="1764"/>
        <v>0</v>
      </c>
      <c r="BE139" s="21"/>
      <c r="BF139" s="21">
        <f t="shared" si="1765"/>
        <v>0</v>
      </c>
      <c r="BG139" s="21"/>
      <c r="BH139" s="21">
        <f t="shared" si="1766"/>
        <v>0</v>
      </c>
      <c r="BI139" s="21"/>
      <c r="BJ139" s="21">
        <f t="shared" si="1767"/>
        <v>0</v>
      </c>
      <c r="BK139" s="21"/>
      <c r="BL139" s="21">
        <f t="shared" si="1768"/>
        <v>0</v>
      </c>
      <c r="BM139" s="21"/>
      <c r="BN139" s="21">
        <f t="shared" si="1769"/>
        <v>0</v>
      </c>
      <c r="BO139" s="21"/>
      <c r="BP139" s="21">
        <f t="shared" si="1770"/>
        <v>0</v>
      </c>
      <c r="BQ139" s="21"/>
      <c r="BR139" s="21">
        <f t="shared" si="1771"/>
        <v>0</v>
      </c>
      <c r="BS139" s="21"/>
      <c r="BT139" s="21">
        <f t="shared" si="1772"/>
        <v>0</v>
      </c>
      <c r="BU139" s="21"/>
      <c r="BV139" s="21">
        <f t="shared" si="1773"/>
        <v>0</v>
      </c>
      <c r="BW139" s="21"/>
      <c r="BX139" s="21">
        <f t="shared" si="1774"/>
        <v>0</v>
      </c>
      <c r="BY139" s="21"/>
      <c r="BZ139" s="21">
        <f t="shared" si="1775"/>
        <v>0</v>
      </c>
      <c r="CA139" s="21"/>
      <c r="CB139" s="21">
        <f t="shared" si="1776"/>
        <v>0</v>
      </c>
      <c r="CC139" s="21"/>
      <c r="CD139" s="21">
        <f t="shared" si="1777"/>
        <v>0</v>
      </c>
      <c r="CE139" s="21"/>
      <c r="CF139" s="21">
        <f t="shared" si="1778"/>
        <v>0</v>
      </c>
      <c r="CG139" s="21"/>
      <c r="CH139" s="21">
        <f t="shared" si="1779"/>
        <v>0</v>
      </c>
      <c r="CI139" s="21"/>
      <c r="CJ139" s="21">
        <f t="shared" si="1780"/>
        <v>0</v>
      </c>
      <c r="CK139" s="21"/>
      <c r="CL139" s="21">
        <f t="shared" si="1781"/>
        <v>0</v>
      </c>
      <c r="CM139" s="21"/>
      <c r="CN139" s="21">
        <f t="shared" si="1782"/>
        <v>0</v>
      </c>
      <c r="CO139" s="21"/>
      <c r="CP139" s="21">
        <f t="shared" si="1783"/>
        <v>0</v>
      </c>
      <c r="CQ139" s="21"/>
      <c r="CR139" s="21">
        <f t="shared" si="1784"/>
        <v>0</v>
      </c>
      <c r="CS139" s="21"/>
      <c r="CT139" s="21">
        <f t="shared" si="1785"/>
        <v>0</v>
      </c>
      <c r="CU139" s="21"/>
      <c r="CV139" s="21">
        <f t="shared" si="1786"/>
        <v>0</v>
      </c>
      <c r="CW139" s="21"/>
      <c r="CX139" s="21">
        <f t="shared" si="1787"/>
        <v>0</v>
      </c>
      <c r="CY139" s="21"/>
      <c r="CZ139" s="21">
        <f t="shared" si="1788"/>
        <v>0</v>
      </c>
      <c r="DA139" s="21"/>
      <c r="DB139" s="21">
        <f t="shared" si="1789"/>
        <v>0</v>
      </c>
      <c r="DC139" s="21"/>
      <c r="DD139" s="21">
        <f t="shared" si="1790"/>
        <v>0</v>
      </c>
      <c r="DE139" s="21"/>
      <c r="DF139" s="21">
        <f t="shared" si="1791"/>
        <v>0</v>
      </c>
      <c r="DG139" s="21"/>
      <c r="DH139" s="21">
        <f t="shared" si="1792"/>
        <v>0</v>
      </c>
      <c r="DI139" s="21"/>
      <c r="DJ139" s="21">
        <f t="shared" si="1793"/>
        <v>0</v>
      </c>
      <c r="DK139" s="21"/>
      <c r="DL139" s="21">
        <f t="shared" si="1794"/>
        <v>0</v>
      </c>
      <c r="DM139" s="21"/>
      <c r="DN139" s="21">
        <f t="shared" si="1795"/>
        <v>0</v>
      </c>
      <c r="DO139" s="21"/>
      <c r="DP139" s="21">
        <f t="shared" si="1796"/>
        <v>0</v>
      </c>
      <c r="DQ139" s="21"/>
      <c r="DR139" s="21">
        <f t="shared" si="1797"/>
        <v>0</v>
      </c>
      <c r="DS139" s="21"/>
      <c r="DT139" s="21">
        <f t="shared" si="1798"/>
        <v>0</v>
      </c>
      <c r="DU139" s="21"/>
      <c r="DV139" s="21">
        <f t="shared" si="1799"/>
        <v>0</v>
      </c>
      <c r="DW139" s="21"/>
      <c r="DX139" s="21">
        <f t="shared" si="1800"/>
        <v>0</v>
      </c>
      <c r="DY139" s="21"/>
      <c r="DZ139" s="21">
        <f t="shared" si="1801"/>
        <v>0</v>
      </c>
      <c r="EA139" s="21"/>
      <c r="EB139" s="21">
        <f t="shared" si="1802"/>
        <v>0</v>
      </c>
      <c r="EC139" s="21"/>
      <c r="ED139" s="21">
        <f t="shared" si="1803"/>
        <v>0</v>
      </c>
      <c r="EE139" s="21"/>
      <c r="EF139" s="21">
        <f t="shared" si="1804"/>
        <v>0</v>
      </c>
      <c r="EG139" s="21"/>
      <c r="EH139" s="21">
        <f t="shared" si="1805"/>
        <v>0</v>
      </c>
      <c r="EI139" s="21"/>
      <c r="EJ139" s="21">
        <f t="shared" si="1806"/>
        <v>0</v>
      </c>
      <c r="EK139" s="21"/>
      <c r="EL139" s="21">
        <f t="shared" si="1807"/>
        <v>0</v>
      </c>
      <c r="EM139" s="21"/>
      <c r="EN139" s="21">
        <f t="shared" si="1808"/>
        <v>0</v>
      </c>
      <c r="EO139" s="21"/>
      <c r="EP139" s="21">
        <f t="shared" si="1809"/>
        <v>0</v>
      </c>
      <c r="EQ139" s="21"/>
      <c r="ER139" s="21">
        <f t="shared" si="1810"/>
        <v>0</v>
      </c>
      <c r="ES139" s="21"/>
      <c r="ET139" s="21">
        <f t="shared" si="1811"/>
        <v>0</v>
      </c>
      <c r="EU139" s="21"/>
      <c r="EV139" s="21">
        <f t="shared" si="1812"/>
        <v>0</v>
      </c>
      <c r="EW139" s="21"/>
      <c r="EX139" s="21">
        <f t="shared" si="1813"/>
        <v>0</v>
      </c>
      <c r="EY139" s="21"/>
      <c r="EZ139" s="21">
        <f t="shared" si="1814"/>
        <v>0</v>
      </c>
      <c r="FA139" s="21"/>
      <c r="FB139" s="21">
        <f t="shared" si="1815"/>
        <v>0</v>
      </c>
      <c r="FC139" s="21"/>
      <c r="FD139" s="21">
        <f t="shared" si="1816"/>
        <v>0</v>
      </c>
      <c r="FE139" s="21"/>
      <c r="FF139" s="21">
        <f t="shared" si="1817"/>
        <v>0</v>
      </c>
      <c r="FG139" s="21"/>
      <c r="FH139" s="21">
        <f t="shared" si="1818"/>
        <v>0</v>
      </c>
      <c r="FI139" s="21"/>
      <c r="FJ139" s="21">
        <f t="shared" si="1819"/>
        <v>0</v>
      </c>
      <c r="FK139" s="21"/>
      <c r="FL139" s="21">
        <f t="shared" si="1820"/>
        <v>0</v>
      </c>
      <c r="FM139" s="21"/>
      <c r="FN139" s="21">
        <f t="shared" si="1821"/>
        <v>0</v>
      </c>
      <c r="FO139" s="21"/>
      <c r="FP139" s="21">
        <f t="shared" si="1822"/>
        <v>0</v>
      </c>
      <c r="FQ139" s="21"/>
      <c r="FR139" s="21">
        <f t="shared" si="1823"/>
        <v>0</v>
      </c>
      <c r="FS139" s="21"/>
      <c r="FT139" s="21">
        <f t="shared" si="1824"/>
        <v>0</v>
      </c>
      <c r="FU139" s="21"/>
      <c r="FV139" s="21">
        <f t="shared" si="1825"/>
        <v>0</v>
      </c>
      <c r="FW139" s="21"/>
      <c r="FX139" s="21">
        <f t="shared" si="1826"/>
        <v>0</v>
      </c>
      <c r="FY139" s="21"/>
      <c r="FZ139" s="21">
        <f t="shared" si="1827"/>
        <v>0</v>
      </c>
      <c r="GA139" s="21"/>
      <c r="GB139" s="21">
        <f t="shared" si="1828"/>
        <v>0</v>
      </c>
      <c r="GC139" s="21"/>
      <c r="GD139" s="21">
        <f t="shared" si="1829"/>
        <v>0</v>
      </c>
      <c r="GE139" s="21"/>
      <c r="GF139" s="21">
        <f t="shared" si="1830"/>
        <v>0</v>
      </c>
      <c r="GG139" s="21"/>
      <c r="GH139" s="21">
        <f t="shared" si="1831"/>
        <v>0</v>
      </c>
      <c r="GI139" s="21"/>
      <c r="GJ139" s="21">
        <f t="shared" si="1832"/>
        <v>0</v>
      </c>
      <c r="GK139" s="21"/>
      <c r="GL139" s="21">
        <f t="shared" si="1833"/>
        <v>0</v>
      </c>
      <c r="GM139" s="21"/>
      <c r="GN139" s="21">
        <f t="shared" si="1834"/>
        <v>0</v>
      </c>
      <c r="GO139" s="21"/>
      <c r="GP139" s="21">
        <f t="shared" si="1835"/>
        <v>0</v>
      </c>
      <c r="GQ139" s="21"/>
      <c r="GR139" s="21">
        <f t="shared" si="1836"/>
        <v>0</v>
      </c>
      <c r="GS139" s="21"/>
      <c r="GT139" s="21">
        <f t="shared" si="1837"/>
        <v>0</v>
      </c>
      <c r="GU139" s="21"/>
      <c r="GV139" s="21">
        <f t="shared" si="1838"/>
        <v>0</v>
      </c>
      <c r="GW139" s="21"/>
      <c r="GX139" s="21">
        <f t="shared" si="1839"/>
        <v>0</v>
      </c>
      <c r="GY139" s="21"/>
      <c r="GZ139" s="21">
        <f t="shared" si="1840"/>
        <v>0</v>
      </c>
      <c r="HA139" s="21"/>
      <c r="HB139" s="21">
        <f t="shared" si="1841"/>
        <v>0</v>
      </c>
      <c r="HC139" s="21"/>
      <c r="HD139" s="21">
        <f t="shared" si="1842"/>
        <v>0</v>
      </c>
      <c r="HE139" s="21"/>
      <c r="HF139" s="21">
        <f t="shared" si="1843"/>
        <v>0</v>
      </c>
      <c r="HG139" s="21"/>
      <c r="HH139" s="21">
        <f t="shared" si="1844"/>
        <v>0</v>
      </c>
      <c r="HI139" s="21"/>
      <c r="HJ139" s="21">
        <f t="shared" si="1845"/>
        <v>0</v>
      </c>
      <c r="HK139" s="21"/>
      <c r="HL139" s="21">
        <f t="shared" si="1846"/>
        <v>0</v>
      </c>
      <c r="HM139" s="21"/>
      <c r="HN139" s="21">
        <f t="shared" si="1847"/>
        <v>0</v>
      </c>
      <c r="HO139" s="21"/>
      <c r="HP139" s="21">
        <f t="shared" si="1848"/>
        <v>0</v>
      </c>
      <c r="HQ139" s="21"/>
      <c r="HR139" s="21">
        <f t="shared" si="1849"/>
        <v>0</v>
      </c>
      <c r="HS139" s="21"/>
      <c r="HT139" s="21">
        <f t="shared" si="1850"/>
        <v>0</v>
      </c>
      <c r="HU139" s="21"/>
      <c r="HV139" s="21">
        <f t="shared" si="1851"/>
        <v>0</v>
      </c>
      <c r="HW139" s="21"/>
      <c r="HX139" s="21">
        <f t="shared" si="1852"/>
        <v>0</v>
      </c>
      <c r="HY139" s="21"/>
      <c r="HZ139" s="21">
        <f t="shared" si="1853"/>
        <v>0</v>
      </c>
      <c r="IA139" s="21"/>
      <c r="IB139" s="21">
        <f t="shared" si="1854"/>
        <v>0</v>
      </c>
      <c r="IC139" s="21"/>
      <c r="ID139" s="21">
        <f t="shared" si="1855"/>
        <v>0</v>
      </c>
      <c r="IE139" s="21"/>
      <c r="IF139" s="21">
        <f t="shared" si="1856"/>
        <v>0</v>
      </c>
      <c r="IG139" s="21"/>
      <c r="IH139" s="21">
        <f t="shared" si="1857"/>
        <v>0</v>
      </c>
      <c r="II139" s="21"/>
      <c r="IJ139" s="21">
        <f t="shared" si="1858"/>
        <v>0</v>
      </c>
      <c r="IK139" s="21"/>
      <c r="IL139" s="21">
        <f t="shared" si="1859"/>
        <v>0</v>
      </c>
      <c r="IM139" s="21"/>
      <c r="IN139" s="21">
        <f t="shared" si="1860"/>
        <v>0</v>
      </c>
      <c r="IO139" s="21"/>
      <c r="IP139" s="21">
        <f t="shared" si="1861"/>
        <v>0</v>
      </c>
      <c r="IQ139" s="21"/>
      <c r="IR139" s="21">
        <f t="shared" si="1862"/>
        <v>0</v>
      </c>
      <c r="IS139" s="21"/>
      <c r="IT139" s="21">
        <f t="shared" si="1863"/>
        <v>0</v>
      </c>
      <c r="IU139" s="21"/>
      <c r="IV139" s="21">
        <f t="shared" si="1864"/>
        <v>0</v>
      </c>
      <c r="IW139" s="21"/>
      <c r="IX139" s="21">
        <f t="shared" si="1865"/>
        <v>0</v>
      </c>
      <c r="IY139" s="21"/>
      <c r="IZ139" s="21">
        <f t="shared" si="1866"/>
        <v>0</v>
      </c>
      <c r="JA139" s="21"/>
      <c r="JB139" s="21">
        <f t="shared" si="1867"/>
        <v>0</v>
      </c>
      <c r="JC139" s="21"/>
      <c r="JD139" s="21">
        <f t="shared" si="1868"/>
        <v>0</v>
      </c>
      <c r="JE139" s="21"/>
      <c r="JF139" s="21">
        <f t="shared" si="1869"/>
        <v>0</v>
      </c>
      <c r="JG139" s="21"/>
      <c r="JH139" s="21">
        <f t="shared" si="1870"/>
        <v>0</v>
      </c>
      <c r="JI139" s="21"/>
      <c r="JJ139" s="21">
        <f t="shared" si="1871"/>
        <v>0</v>
      </c>
      <c r="JK139" s="21"/>
      <c r="JL139" s="21">
        <f t="shared" si="1872"/>
        <v>0</v>
      </c>
      <c r="JM139" s="21"/>
      <c r="JN139" s="21">
        <f t="shared" si="1873"/>
        <v>0</v>
      </c>
      <c r="JO139" s="21"/>
      <c r="JP139" s="21">
        <f t="shared" si="1874"/>
        <v>0</v>
      </c>
      <c r="JQ139" s="21"/>
      <c r="JR139" s="21">
        <f t="shared" si="1875"/>
        <v>0</v>
      </c>
      <c r="JS139" s="21"/>
      <c r="JT139" s="21">
        <f t="shared" si="1876"/>
        <v>0</v>
      </c>
      <c r="JU139" s="21"/>
      <c r="JV139" s="21">
        <f t="shared" si="1877"/>
        <v>0</v>
      </c>
      <c r="JW139" s="21"/>
      <c r="JX139" s="21">
        <f t="shared" si="1878"/>
        <v>0</v>
      </c>
      <c r="JY139" s="21"/>
      <c r="JZ139" s="21">
        <f t="shared" si="1879"/>
        <v>0</v>
      </c>
      <c r="KA139" s="21"/>
      <c r="KB139" s="21">
        <f t="shared" si="1880"/>
        <v>0</v>
      </c>
      <c r="KC139" s="21"/>
      <c r="KD139" s="21">
        <f t="shared" si="1881"/>
        <v>0</v>
      </c>
      <c r="KE139" s="21"/>
      <c r="KF139" s="21">
        <f t="shared" si="1882"/>
        <v>0</v>
      </c>
      <c r="KG139" s="21"/>
      <c r="KH139" s="21">
        <f t="shared" si="1883"/>
        <v>0</v>
      </c>
      <c r="KI139" s="21"/>
      <c r="KJ139" s="21">
        <f t="shared" si="1884"/>
        <v>0</v>
      </c>
      <c r="KK139" s="21"/>
      <c r="KL139" s="21">
        <f t="shared" si="1885"/>
        <v>0</v>
      </c>
      <c r="KM139" s="21"/>
      <c r="KN139" s="21">
        <f t="shared" si="1886"/>
        <v>0</v>
      </c>
      <c r="KO139" s="21"/>
      <c r="KP139" s="21">
        <f t="shared" si="1887"/>
        <v>0</v>
      </c>
      <c r="KQ139" s="21"/>
      <c r="KR139" s="21">
        <f t="shared" si="1888"/>
        <v>0</v>
      </c>
      <c r="KS139" s="21"/>
      <c r="KT139" s="21">
        <f t="shared" si="1889"/>
        <v>0</v>
      </c>
      <c r="KU139" s="21"/>
      <c r="KV139" s="21">
        <f t="shared" si="1890"/>
        <v>0</v>
      </c>
      <c r="KW139" s="21"/>
      <c r="KX139" s="21">
        <f t="shared" si="1891"/>
        <v>0</v>
      </c>
      <c r="KY139" s="21"/>
      <c r="KZ139" s="21">
        <f t="shared" si="1892"/>
        <v>0</v>
      </c>
      <c r="LA139" s="21"/>
      <c r="LB139" s="21">
        <f t="shared" si="1893"/>
        <v>0</v>
      </c>
      <c r="LC139" s="21"/>
      <c r="LD139" s="21">
        <f t="shared" si="1894"/>
        <v>0</v>
      </c>
      <c r="LE139" s="21"/>
      <c r="LF139" s="21">
        <f t="shared" si="1895"/>
        <v>0</v>
      </c>
      <c r="LG139" s="21"/>
      <c r="LH139" s="21">
        <f t="shared" si="1896"/>
        <v>0</v>
      </c>
      <c r="LI139" s="21"/>
      <c r="LJ139" s="21">
        <f t="shared" si="1897"/>
        <v>0</v>
      </c>
      <c r="LK139" s="21"/>
      <c r="LL139" s="21">
        <f t="shared" si="1898"/>
        <v>0</v>
      </c>
      <c r="LM139" s="21"/>
      <c r="LN139" s="21">
        <f t="shared" si="1899"/>
        <v>0</v>
      </c>
      <c r="LO139" s="21"/>
      <c r="LP139" s="21">
        <f t="shared" si="1900"/>
        <v>0</v>
      </c>
      <c r="LQ139" s="21"/>
      <c r="LR139" s="21">
        <f t="shared" si="1901"/>
        <v>0</v>
      </c>
      <c r="LS139" s="21"/>
      <c r="LT139" s="21">
        <f t="shared" si="1902"/>
        <v>0</v>
      </c>
      <c r="LU139" s="21"/>
      <c r="LV139" s="21">
        <f t="shared" si="1903"/>
        <v>0</v>
      </c>
      <c r="LW139" s="21"/>
      <c r="LX139" s="21">
        <f t="shared" si="1904"/>
        <v>0</v>
      </c>
      <c r="LY139" s="21"/>
      <c r="LZ139" s="21">
        <f t="shared" si="1905"/>
        <v>0</v>
      </c>
      <c r="MA139" s="21"/>
      <c r="MB139" s="21">
        <f t="shared" si="1906"/>
        <v>0</v>
      </c>
      <c r="MC139" s="21"/>
      <c r="MD139" s="21">
        <f t="shared" si="1907"/>
        <v>0</v>
      </c>
      <c r="ME139" s="21"/>
      <c r="MF139" s="21">
        <f t="shared" si="1908"/>
        <v>0</v>
      </c>
      <c r="MG139" s="21"/>
      <c r="MH139" s="21">
        <f t="shared" si="1909"/>
        <v>0</v>
      </c>
      <c r="MI139" s="21"/>
      <c r="MJ139" s="21">
        <f t="shared" si="1910"/>
        <v>0</v>
      </c>
      <c r="MK139" s="21"/>
      <c r="ML139" s="21">
        <f t="shared" si="1911"/>
        <v>0</v>
      </c>
      <c r="MM139" s="21"/>
      <c r="MN139" s="21">
        <f t="shared" si="1912"/>
        <v>0</v>
      </c>
      <c r="MO139" s="21"/>
      <c r="MP139" s="21">
        <f t="shared" si="1913"/>
        <v>0</v>
      </c>
      <c r="MQ139" s="21">
        <v>19</v>
      </c>
      <c r="MR139" s="21">
        <f t="shared" si="1914"/>
        <v>0</v>
      </c>
      <c r="MS139" s="21">
        <v>25</v>
      </c>
      <c r="MT139" s="21">
        <f t="shared" si="1915"/>
        <v>0</v>
      </c>
      <c r="MU139" s="21">
        <v>37</v>
      </c>
      <c r="MV139" s="21">
        <f t="shared" si="1916"/>
        <v>0</v>
      </c>
      <c r="MW139" s="21"/>
      <c r="MX139" s="21">
        <f t="shared" si="1917"/>
        <v>25.3</v>
      </c>
      <c r="MY139" s="21">
        <v>19</v>
      </c>
      <c r="MZ139" s="21">
        <f t="shared" si="1918"/>
        <v>25.3</v>
      </c>
      <c r="NA139" s="21">
        <v>26</v>
      </c>
      <c r="NB139" s="21">
        <f t="shared" si="1919"/>
        <v>25.3</v>
      </c>
      <c r="NC139" s="21">
        <v>15</v>
      </c>
      <c r="ND139" s="21">
        <f t="shared" si="1920"/>
        <v>25.3</v>
      </c>
      <c r="NE139" s="21">
        <v>20</v>
      </c>
      <c r="NF139" s="21">
        <f t="shared" si="1921"/>
        <v>25.3</v>
      </c>
      <c r="NG139" s="21">
        <v>34</v>
      </c>
      <c r="NH139" s="21">
        <f t="shared" si="1922"/>
        <v>25.3</v>
      </c>
      <c r="NI139" s="21">
        <v>28</v>
      </c>
      <c r="NJ139" s="21">
        <f t="shared" si="1923"/>
        <v>25.3</v>
      </c>
      <c r="NK139" s="21">
        <v>30</v>
      </c>
      <c r="NL139" s="21">
        <f t="shared" si="1924"/>
        <v>25.3</v>
      </c>
      <c r="NM139" s="21"/>
      <c r="NN139" s="21">
        <f t="shared" si="1925"/>
        <v>25.3</v>
      </c>
      <c r="NO139" s="21"/>
      <c r="NP139" s="21">
        <f t="shared" si="1926"/>
        <v>25.3</v>
      </c>
      <c r="NQ139" s="21"/>
      <c r="NR139" s="21">
        <f t="shared" si="1927"/>
        <v>0</v>
      </c>
      <c r="NS139" s="21"/>
      <c r="NT139" s="21">
        <f t="shared" si="1928"/>
        <v>0</v>
      </c>
      <c r="NU139" s="21"/>
      <c r="NV139" s="21">
        <f t="shared" si="1929"/>
        <v>0</v>
      </c>
      <c r="NW139" s="21"/>
      <c r="NX139" s="21">
        <f t="shared" si="1930"/>
        <v>0</v>
      </c>
      <c r="NY139" s="21"/>
      <c r="NZ139" s="21">
        <f t="shared" si="1931"/>
        <v>0</v>
      </c>
      <c r="OA139" s="21"/>
      <c r="OB139" s="21">
        <f t="shared" si="1932"/>
        <v>0</v>
      </c>
      <c r="OC139" s="21"/>
      <c r="OD139" s="21">
        <f t="shared" si="1933"/>
        <v>0</v>
      </c>
      <c r="OE139" s="21"/>
      <c r="OF139" s="21">
        <f t="shared" si="1934"/>
        <v>0</v>
      </c>
      <c r="OG139" s="21"/>
      <c r="OH139" s="21">
        <f t="shared" si="1935"/>
        <v>0</v>
      </c>
      <c r="OI139" s="21"/>
      <c r="OJ139" s="21">
        <f t="shared" si="1936"/>
        <v>0</v>
      </c>
      <c r="OK139" s="21"/>
      <c r="OL139" s="21">
        <f t="shared" si="1937"/>
        <v>0</v>
      </c>
      <c r="OM139" s="21"/>
      <c r="ON139" s="21">
        <f t="shared" si="1938"/>
        <v>0</v>
      </c>
      <c r="OO139" s="21"/>
      <c r="OP139" s="21">
        <f t="shared" si="1938"/>
        <v>0</v>
      </c>
      <c r="OQ139" s="21"/>
      <c r="OR139" s="21">
        <f t="shared" si="1938"/>
        <v>0</v>
      </c>
      <c r="OS139" s="21"/>
      <c r="OT139" s="21">
        <f t="shared" si="1938"/>
        <v>0</v>
      </c>
      <c r="OU139" s="21"/>
      <c r="OV139" s="21">
        <f t="shared" si="1938"/>
        <v>0</v>
      </c>
      <c r="OW139" s="21"/>
      <c r="OX139" s="21">
        <f t="shared" si="1938"/>
        <v>0</v>
      </c>
      <c r="OY139" s="21"/>
      <c r="OZ139" s="21">
        <f t="shared" si="1938"/>
        <v>0</v>
      </c>
      <c r="PA139" s="21"/>
      <c r="PB139" s="21">
        <f t="shared" si="1939"/>
        <v>0</v>
      </c>
      <c r="PC139" s="21"/>
      <c r="PD139" s="21">
        <f t="shared" si="1939"/>
        <v>0</v>
      </c>
      <c r="PE139" s="21"/>
      <c r="PF139" s="21">
        <f t="shared" si="1939"/>
        <v>0</v>
      </c>
      <c r="PG139" s="21"/>
      <c r="PH139" s="21">
        <f t="shared" si="1939"/>
        <v>0</v>
      </c>
      <c r="PI139" s="21"/>
      <c r="PJ139" s="21">
        <f t="shared" si="1939"/>
        <v>0</v>
      </c>
      <c r="PK139" s="21"/>
      <c r="PL139" s="21">
        <f t="shared" si="1939"/>
        <v>0</v>
      </c>
      <c r="PM139" s="21"/>
      <c r="PN139" s="21">
        <f t="shared" si="1940"/>
        <v>0</v>
      </c>
      <c r="PO139" s="21"/>
      <c r="PP139" s="21">
        <f t="shared" si="1940"/>
        <v>0</v>
      </c>
      <c r="PQ139" s="21"/>
      <c r="PR139" s="21">
        <f t="shared" si="1940"/>
        <v>0</v>
      </c>
      <c r="PS139" s="21"/>
      <c r="PT139" s="21">
        <f t="shared" si="1940"/>
        <v>0</v>
      </c>
      <c r="PU139" s="21"/>
      <c r="PV139" s="21">
        <f t="shared" si="1940"/>
        <v>0</v>
      </c>
      <c r="PW139" s="21"/>
      <c r="PX139" s="21">
        <f t="shared" si="1940"/>
        <v>0</v>
      </c>
      <c r="PY139" s="21"/>
      <c r="PZ139" s="21">
        <f t="shared" si="1941"/>
        <v>0</v>
      </c>
      <c r="QA139" s="21"/>
      <c r="QB139" s="21">
        <f t="shared" si="1941"/>
        <v>0</v>
      </c>
      <c r="QC139" s="21"/>
      <c r="QD139" s="21">
        <f t="shared" si="1941"/>
        <v>0</v>
      </c>
      <c r="QE139" s="21"/>
      <c r="QF139" s="21">
        <f t="shared" si="1941"/>
        <v>0</v>
      </c>
      <c r="QG139" s="21"/>
      <c r="QH139" s="21">
        <f t="shared" si="1941"/>
        <v>0</v>
      </c>
      <c r="QI139" s="21"/>
      <c r="QJ139" s="21">
        <f t="shared" si="1941"/>
        <v>0</v>
      </c>
      <c r="QK139" s="21"/>
      <c r="QL139" s="21">
        <f t="shared" si="1942"/>
        <v>0</v>
      </c>
      <c r="QM139" s="21"/>
      <c r="QN139" s="21">
        <f t="shared" si="1942"/>
        <v>0</v>
      </c>
      <c r="QO139" s="21"/>
      <c r="QP139" s="21">
        <f t="shared" si="1942"/>
        <v>0</v>
      </c>
      <c r="QQ139" s="21"/>
      <c r="QR139" s="21">
        <f t="shared" si="1942"/>
        <v>0</v>
      </c>
      <c r="QS139" s="21"/>
      <c r="QT139" s="21">
        <f t="shared" si="1942"/>
        <v>0</v>
      </c>
      <c r="QU139" s="21"/>
      <c r="QV139" s="21">
        <f t="shared" si="1942"/>
        <v>0</v>
      </c>
      <c r="QW139" s="21"/>
      <c r="QX139" s="21">
        <f t="shared" si="1943"/>
        <v>0</v>
      </c>
      <c r="QY139" s="21"/>
      <c r="QZ139" s="21">
        <f t="shared" si="1943"/>
        <v>0</v>
      </c>
      <c r="RA139" s="21"/>
      <c r="RB139" s="21">
        <f t="shared" si="1943"/>
        <v>0</v>
      </c>
      <c r="RC139" s="21"/>
      <c r="RD139" s="21">
        <f t="shared" si="1943"/>
        <v>0</v>
      </c>
      <c r="RE139" s="21"/>
      <c r="RF139" s="21">
        <f t="shared" si="1943"/>
        <v>0</v>
      </c>
      <c r="RG139" s="21"/>
      <c r="RH139" s="21">
        <f t="shared" si="1943"/>
        <v>0</v>
      </c>
      <c r="RI139" s="21"/>
      <c r="RJ139" s="21">
        <f t="shared" si="1944"/>
        <v>0</v>
      </c>
      <c r="RK139" s="21"/>
      <c r="RL139" s="21">
        <f t="shared" si="1945"/>
        <v>0</v>
      </c>
      <c r="RM139" s="21"/>
      <c r="RN139" s="21">
        <f t="shared" si="1946"/>
        <v>0</v>
      </c>
      <c r="RO139" s="21"/>
      <c r="RP139" s="21">
        <f t="shared" si="1947"/>
        <v>0</v>
      </c>
      <c r="RQ139" s="21"/>
      <c r="RR139" s="21">
        <f t="shared" si="1948"/>
        <v>0</v>
      </c>
      <c r="RS139" s="21"/>
      <c r="RT139" s="21">
        <f t="shared" si="1949"/>
        <v>0</v>
      </c>
      <c r="RU139" s="21"/>
      <c r="RV139" s="21">
        <f t="shared" si="1950"/>
        <v>0</v>
      </c>
      <c r="RW139" s="21"/>
      <c r="RX139" s="21">
        <f t="shared" si="1951"/>
        <v>0</v>
      </c>
      <c r="RY139" s="21"/>
      <c r="RZ139" s="21">
        <f t="shared" si="1952"/>
        <v>0</v>
      </c>
      <c r="SA139" s="21"/>
      <c r="SB139" s="21">
        <f t="shared" si="1953"/>
        <v>0</v>
      </c>
      <c r="SC139" s="21"/>
      <c r="SD139" s="21">
        <f t="shared" si="1954"/>
        <v>0</v>
      </c>
      <c r="SE139" s="21"/>
      <c r="SF139" s="21">
        <f t="shared" si="1955"/>
        <v>0</v>
      </c>
      <c r="SG139" s="21"/>
      <c r="SH139" s="21">
        <f t="shared" si="1956"/>
        <v>0</v>
      </c>
      <c r="SI139" s="21"/>
      <c r="SJ139" s="21">
        <f t="shared" si="1957"/>
        <v>0</v>
      </c>
      <c r="SK139" s="21"/>
      <c r="SL139" s="21">
        <f t="shared" si="1958"/>
        <v>0</v>
      </c>
      <c r="SM139" s="21"/>
      <c r="SN139" s="21">
        <f t="shared" si="1959"/>
        <v>0</v>
      </c>
      <c r="SO139" s="21"/>
      <c r="SP139" s="21">
        <f t="shared" si="1960"/>
        <v>0</v>
      </c>
      <c r="SQ139" s="21"/>
      <c r="SR139" s="21">
        <f t="shared" si="1961"/>
        <v>0</v>
      </c>
      <c r="SS139" s="21"/>
      <c r="ST139" s="21">
        <f t="shared" si="1962"/>
        <v>0</v>
      </c>
      <c r="SU139" s="21"/>
      <c r="SV139" s="21">
        <f t="shared" si="1963"/>
        <v>0</v>
      </c>
      <c r="SW139" s="21"/>
      <c r="SX139" s="21">
        <f t="shared" si="1964"/>
        <v>0</v>
      </c>
      <c r="SY139" s="21"/>
      <c r="SZ139" s="21">
        <f t="shared" si="1965"/>
        <v>0</v>
      </c>
      <c r="TA139" s="21"/>
      <c r="TB139" s="21">
        <f t="shared" si="1966"/>
        <v>0</v>
      </c>
      <c r="TC139" s="21"/>
      <c r="TD139" s="21">
        <f t="shared" si="1967"/>
        <v>0</v>
      </c>
      <c r="TE139" s="21"/>
      <c r="TF139" s="21">
        <f t="shared" si="1968"/>
        <v>0</v>
      </c>
      <c r="TG139" s="21"/>
      <c r="TH139" s="21">
        <f t="shared" si="1969"/>
        <v>0</v>
      </c>
      <c r="TI139" s="21"/>
      <c r="TJ139" s="21">
        <f t="shared" si="1970"/>
        <v>0</v>
      </c>
      <c r="TK139" s="21"/>
      <c r="TL139" s="21">
        <f t="shared" si="1971"/>
        <v>0</v>
      </c>
      <c r="TM139" s="21"/>
      <c r="TN139" s="21">
        <f t="shared" si="1972"/>
        <v>0</v>
      </c>
      <c r="TO139" s="21"/>
      <c r="TP139" s="21">
        <f t="shared" si="1973"/>
        <v>0</v>
      </c>
      <c r="TQ139" s="21"/>
      <c r="TR139" s="21">
        <f t="shared" si="1974"/>
        <v>0</v>
      </c>
      <c r="TS139" s="21"/>
      <c r="TT139" s="21">
        <f t="shared" si="1975"/>
        <v>0</v>
      </c>
      <c r="TU139" s="21"/>
      <c r="TV139" s="21">
        <f t="shared" si="1976"/>
        <v>0</v>
      </c>
      <c r="TW139" s="21"/>
      <c r="TX139" s="21">
        <f t="shared" si="1977"/>
        <v>0</v>
      </c>
      <c r="TY139" s="21"/>
      <c r="TZ139" s="21">
        <f t="shared" si="1978"/>
        <v>0</v>
      </c>
      <c r="UA139" s="21"/>
      <c r="UB139" s="21">
        <f t="shared" si="1979"/>
        <v>0</v>
      </c>
      <c r="UC139" s="21"/>
      <c r="UD139" s="21">
        <f t="shared" si="1980"/>
        <v>0</v>
      </c>
      <c r="UE139" s="21"/>
      <c r="UF139" s="21">
        <f t="shared" si="1981"/>
        <v>0</v>
      </c>
      <c r="UG139" s="21"/>
      <c r="UH139" s="21">
        <f t="shared" si="1982"/>
        <v>0</v>
      </c>
      <c r="UI139" s="21"/>
      <c r="UJ139" s="21">
        <f t="shared" si="1983"/>
        <v>0</v>
      </c>
      <c r="UK139" s="21"/>
      <c r="UL139" s="21">
        <f t="shared" si="1984"/>
        <v>0</v>
      </c>
      <c r="UM139" s="21"/>
      <c r="UN139" s="21">
        <f t="shared" si="1985"/>
        <v>0</v>
      </c>
      <c r="UO139" s="21"/>
      <c r="UP139" s="21">
        <f t="shared" si="1986"/>
        <v>0</v>
      </c>
      <c r="UQ139" s="21"/>
      <c r="UR139" s="21">
        <f t="shared" si="1987"/>
        <v>0</v>
      </c>
      <c r="US139" s="21"/>
      <c r="UT139" s="21">
        <f t="shared" si="1988"/>
        <v>0</v>
      </c>
      <c r="UU139" s="21"/>
      <c r="UV139" s="21">
        <f t="shared" si="1989"/>
        <v>0</v>
      </c>
      <c r="UW139" s="21"/>
      <c r="UX139" s="21">
        <f t="shared" si="1990"/>
        <v>0</v>
      </c>
      <c r="UY139" s="21"/>
      <c r="UZ139" s="21">
        <f t="shared" si="1991"/>
        <v>0</v>
      </c>
      <c r="VA139" s="21"/>
      <c r="VB139" s="21">
        <f t="shared" si="1992"/>
        <v>0</v>
      </c>
      <c r="VC139" s="21"/>
      <c r="VD139" s="21">
        <f t="shared" si="1993"/>
        <v>0</v>
      </c>
      <c r="VE139" s="21"/>
      <c r="VF139" s="21">
        <f t="shared" si="1994"/>
        <v>0</v>
      </c>
      <c r="VG139" s="21"/>
      <c r="VH139" s="21">
        <f t="shared" si="1995"/>
        <v>0</v>
      </c>
      <c r="VI139" s="21"/>
      <c r="VJ139" s="21">
        <f t="shared" si="1996"/>
        <v>0</v>
      </c>
      <c r="VK139" s="21"/>
      <c r="VL139" s="21">
        <f t="shared" si="1997"/>
        <v>0</v>
      </c>
      <c r="VM139" s="21"/>
      <c r="VN139" s="21">
        <f t="shared" si="1998"/>
        <v>0</v>
      </c>
      <c r="VO139" s="21"/>
      <c r="VP139" s="21">
        <f t="shared" si="1999"/>
        <v>0</v>
      </c>
      <c r="VQ139" s="21"/>
      <c r="VR139" s="21">
        <f t="shared" si="1938"/>
        <v>0</v>
      </c>
      <c r="VS139" s="21"/>
      <c r="VT139" s="21">
        <f t="shared" si="2000"/>
        <v>0</v>
      </c>
      <c r="VU139" s="21"/>
      <c r="VV139" s="21">
        <f t="shared" si="2000"/>
        <v>0</v>
      </c>
      <c r="VW139" s="21"/>
      <c r="VX139" s="21">
        <f t="shared" si="2001"/>
        <v>0</v>
      </c>
      <c r="VY139" s="21"/>
      <c r="VZ139" s="21">
        <f t="shared" si="2001"/>
        <v>0</v>
      </c>
      <c r="WA139" s="21"/>
      <c r="WB139" s="21">
        <f t="shared" si="2001"/>
        <v>0</v>
      </c>
      <c r="WC139" s="21"/>
      <c r="WD139" s="21">
        <f t="shared" si="2001"/>
        <v>0</v>
      </c>
      <c r="WE139" s="21"/>
      <c r="WF139" s="21">
        <f t="shared" si="2001"/>
        <v>0</v>
      </c>
      <c r="WG139" s="21"/>
      <c r="WH139" s="21">
        <f t="shared" si="2001"/>
        <v>0</v>
      </c>
      <c r="WI139" s="21"/>
      <c r="WJ139" s="21">
        <f t="shared" si="2001"/>
        <v>0</v>
      </c>
      <c r="WK139" s="21"/>
      <c r="WL139" s="21">
        <f t="shared" si="2001"/>
        <v>0</v>
      </c>
      <c r="WM139" s="21"/>
      <c r="WN139" s="21">
        <f t="shared" si="2002"/>
        <v>0</v>
      </c>
      <c r="WO139" s="21"/>
      <c r="WP139" s="21">
        <f t="shared" si="2002"/>
        <v>0</v>
      </c>
      <c r="WQ139" s="21"/>
      <c r="WR139" s="21">
        <f t="shared" si="2002"/>
        <v>0</v>
      </c>
      <c r="WS139" s="21"/>
      <c r="WT139" s="21">
        <f t="shared" si="2002"/>
        <v>0</v>
      </c>
      <c r="WU139" s="21"/>
      <c r="WV139" s="21">
        <f t="shared" si="2002"/>
        <v>0</v>
      </c>
      <c r="WW139" s="21"/>
      <c r="WX139" s="21">
        <f t="shared" si="2002"/>
        <v>0</v>
      </c>
      <c r="WY139" s="21"/>
      <c r="WZ139" s="21">
        <f t="shared" si="2002"/>
        <v>0</v>
      </c>
      <c r="XA139" s="21"/>
      <c r="XB139" s="21">
        <f t="shared" si="2002"/>
        <v>0</v>
      </c>
      <c r="XC139" s="21"/>
      <c r="XD139" s="21">
        <f t="shared" si="2003"/>
        <v>0</v>
      </c>
      <c r="XE139" s="21"/>
      <c r="XF139" s="21">
        <f t="shared" si="2003"/>
        <v>0</v>
      </c>
      <c r="XG139" s="21"/>
      <c r="XH139" s="21">
        <f t="shared" si="2003"/>
        <v>0</v>
      </c>
      <c r="XI139" s="21"/>
      <c r="XJ139" s="21">
        <f t="shared" si="2003"/>
        <v>0</v>
      </c>
      <c r="XK139" s="21"/>
      <c r="XL139" s="21">
        <f t="shared" si="2003"/>
        <v>0</v>
      </c>
      <c r="XM139" s="21"/>
      <c r="XN139" s="21">
        <f t="shared" si="2003"/>
        <v>0</v>
      </c>
      <c r="XO139" s="21"/>
      <c r="XP139" s="21">
        <f t="shared" si="2003"/>
        <v>0</v>
      </c>
      <c r="XQ139" s="21"/>
      <c r="XR139" s="21">
        <f t="shared" si="2003"/>
        <v>0</v>
      </c>
      <c r="XS139" s="21"/>
      <c r="XT139" s="21">
        <f t="shared" si="2000"/>
        <v>0</v>
      </c>
      <c r="XU139" s="21"/>
      <c r="XV139" s="21">
        <f t="shared" si="2000"/>
        <v>0</v>
      </c>
      <c r="XW139" s="21"/>
      <c r="XX139" s="21">
        <f t="shared" si="2000"/>
        <v>0</v>
      </c>
      <c r="XY139" s="21"/>
      <c r="XZ139" s="21">
        <f t="shared" si="2000"/>
        <v>0</v>
      </c>
      <c r="YA139" s="21"/>
      <c r="YB139" s="21">
        <f t="shared" si="2004"/>
        <v>0</v>
      </c>
      <c r="YC139" s="21"/>
      <c r="YD139" s="21">
        <f t="shared" si="2005"/>
        <v>0</v>
      </c>
      <c r="YE139" s="21"/>
      <c r="YF139" s="21">
        <f t="shared" si="2006"/>
        <v>0</v>
      </c>
      <c r="YG139" s="21"/>
      <c r="YH139" s="21">
        <f t="shared" si="2007"/>
        <v>0</v>
      </c>
      <c r="YI139" s="21"/>
      <c r="YJ139" s="21">
        <f t="shared" si="2008"/>
        <v>0</v>
      </c>
      <c r="YK139" s="21"/>
      <c r="YL139" s="21">
        <f t="shared" si="2009"/>
        <v>0</v>
      </c>
      <c r="YM139" s="21"/>
      <c r="YN139" s="21">
        <f t="shared" si="2010"/>
        <v>0</v>
      </c>
      <c r="YO139" s="21"/>
      <c r="YP139" s="21">
        <f t="shared" si="2011"/>
        <v>0</v>
      </c>
      <c r="YQ139" s="21"/>
      <c r="YR139" s="21">
        <f t="shared" si="2012"/>
        <v>0</v>
      </c>
      <c r="YS139" s="21"/>
      <c r="YT139" s="21">
        <f t="shared" si="2013"/>
        <v>0</v>
      </c>
      <c r="YU139" s="21"/>
      <c r="YV139" s="21">
        <f t="shared" si="2014"/>
        <v>0</v>
      </c>
      <c r="YW139" s="21"/>
      <c r="YX139" s="21">
        <f t="shared" si="2015"/>
        <v>0</v>
      </c>
      <c r="YY139" s="21"/>
      <c r="YZ139" s="21">
        <f t="shared" si="2000"/>
        <v>0</v>
      </c>
      <c r="ZA139" s="21"/>
      <c r="ZB139" s="21">
        <f t="shared" si="2016"/>
        <v>0</v>
      </c>
      <c r="ZC139" s="21"/>
      <c r="ZD139" s="21">
        <f t="shared" si="2017"/>
        <v>0</v>
      </c>
      <c r="ZE139" s="21"/>
      <c r="ZF139" s="21">
        <f t="shared" si="2018"/>
        <v>0</v>
      </c>
      <c r="ZG139" s="21"/>
      <c r="ZH139" s="21">
        <f t="shared" si="2019"/>
        <v>0</v>
      </c>
      <c r="ZI139" s="21"/>
      <c r="ZJ139" s="21">
        <f t="shared" si="2020"/>
        <v>0</v>
      </c>
      <c r="ZK139" s="21"/>
      <c r="ZL139" s="21">
        <f t="shared" si="2021"/>
        <v>0</v>
      </c>
      <c r="ZM139" s="21"/>
      <c r="ZN139" s="21">
        <f t="shared" si="2022"/>
        <v>0</v>
      </c>
      <c r="ZO139" s="21"/>
      <c r="ZP139" s="21">
        <f t="shared" si="2023"/>
        <v>0</v>
      </c>
      <c r="ZQ139" s="21"/>
      <c r="ZR139" s="21">
        <f t="shared" si="2024"/>
        <v>0</v>
      </c>
      <c r="ZS139" s="21"/>
      <c r="ZT139" s="21">
        <f t="shared" si="2000"/>
        <v>0</v>
      </c>
      <c r="ZU139" s="21"/>
      <c r="ZV139" s="21">
        <f t="shared" si="2025"/>
        <v>0</v>
      </c>
      <c r="ZW139" s="21"/>
      <c r="ZX139" s="21">
        <f t="shared" si="2026"/>
        <v>0</v>
      </c>
      <c r="ZY139" s="21"/>
      <c r="ZZ139" s="21">
        <f t="shared" si="2026"/>
        <v>0</v>
      </c>
      <c r="AAA139" s="21"/>
      <c r="AAB139" s="21">
        <f t="shared" si="2027"/>
        <v>0</v>
      </c>
      <c r="AAC139" s="21"/>
      <c r="AAD139" s="21">
        <f t="shared" si="2027"/>
        <v>0</v>
      </c>
      <c r="AAE139" s="21"/>
      <c r="AAF139" s="21">
        <f t="shared" si="2028"/>
        <v>0</v>
      </c>
      <c r="AAG139" s="21"/>
      <c r="AAH139" s="21">
        <f t="shared" si="2028"/>
        <v>0</v>
      </c>
      <c r="AAI139" s="21"/>
      <c r="AAJ139" s="21">
        <f t="shared" si="2029"/>
        <v>0</v>
      </c>
      <c r="AAK139" s="21"/>
      <c r="AAL139" s="21">
        <f t="shared" si="2029"/>
        <v>0</v>
      </c>
      <c r="AAM139" s="21"/>
      <c r="AAN139" s="21">
        <f t="shared" si="2030"/>
        <v>0</v>
      </c>
      <c r="AAO139" s="21"/>
      <c r="AAP139" s="21">
        <f t="shared" si="2030"/>
        <v>0</v>
      </c>
      <c r="AAQ139" s="21"/>
      <c r="AAR139" s="21">
        <f t="shared" si="2031"/>
        <v>0</v>
      </c>
      <c r="AAS139" s="21"/>
      <c r="AAT139" s="21">
        <f t="shared" si="2031"/>
        <v>0</v>
      </c>
      <c r="AAU139" s="21"/>
      <c r="AAV139" s="21">
        <f t="shared" si="2032"/>
        <v>0</v>
      </c>
      <c r="AAW139" s="21"/>
      <c r="AAX139" s="21">
        <f t="shared" si="2032"/>
        <v>0</v>
      </c>
      <c r="AAY139" s="21"/>
      <c r="AAZ139" s="21">
        <f t="shared" si="2033"/>
        <v>0</v>
      </c>
      <c r="ABA139" s="21"/>
      <c r="ABB139" s="21">
        <f t="shared" si="2033"/>
        <v>0</v>
      </c>
      <c r="ABC139" s="21"/>
      <c r="ABD139" s="21">
        <f t="shared" si="2034"/>
        <v>0</v>
      </c>
      <c r="ABE139" s="21"/>
      <c r="ABF139" s="21">
        <f t="shared" si="2034"/>
        <v>0</v>
      </c>
      <c r="ABG139" s="21"/>
      <c r="ABH139" s="21">
        <f t="shared" si="2035"/>
        <v>0</v>
      </c>
      <c r="ABI139" s="21"/>
      <c r="ABJ139" s="21">
        <f t="shared" si="2035"/>
        <v>0</v>
      </c>
      <c r="ABK139" s="21"/>
      <c r="ABL139" s="21">
        <f t="shared" si="2036"/>
        <v>0</v>
      </c>
      <c r="ABM139" s="21"/>
      <c r="ABN139" s="21">
        <f t="shared" si="2036"/>
        <v>0</v>
      </c>
      <c r="ABO139" s="21"/>
      <c r="ABP139" s="21">
        <f t="shared" si="2037"/>
        <v>0</v>
      </c>
      <c r="ABQ139" s="21"/>
      <c r="ABR139" s="21">
        <f t="shared" si="2037"/>
        <v>0</v>
      </c>
      <c r="ABS139" s="21"/>
      <c r="ABT139" s="21">
        <f t="shared" si="2038"/>
        <v>0</v>
      </c>
      <c r="ABU139" s="21"/>
      <c r="ABV139" s="21">
        <f t="shared" si="2038"/>
        <v>0</v>
      </c>
      <c r="ABW139" s="21"/>
      <c r="ABX139" s="21">
        <f t="shared" si="2039"/>
        <v>0</v>
      </c>
      <c r="ABY139" s="21"/>
      <c r="ABZ139" s="21">
        <f t="shared" si="2039"/>
        <v>0</v>
      </c>
      <c r="ACA139" s="21"/>
      <c r="ACB139" s="21">
        <f t="shared" si="2040"/>
        <v>0</v>
      </c>
      <c r="ACC139" s="21"/>
      <c r="ACD139" s="21">
        <f t="shared" si="2040"/>
        <v>0</v>
      </c>
      <c r="ACE139" s="21"/>
      <c r="ACF139" s="21">
        <f t="shared" si="2041"/>
        <v>0</v>
      </c>
      <c r="ACG139" s="21"/>
      <c r="ACH139" s="21">
        <f t="shared" si="2041"/>
        <v>0</v>
      </c>
      <c r="ACI139" s="21"/>
      <c r="ACJ139" s="21">
        <f t="shared" si="2042"/>
        <v>0</v>
      </c>
      <c r="ACK139" s="21"/>
      <c r="ACL139" s="21">
        <f t="shared" si="2042"/>
        <v>0</v>
      </c>
      <c r="ACM139" s="21"/>
      <c r="ACN139" s="21">
        <f t="shared" si="2043"/>
        <v>0</v>
      </c>
      <c r="ACO139" s="21"/>
      <c r="ACP139" s="21">
        <f t="shared" si="2043"/>
        <v>0</v>
      </c>
      <c r="ACQ139" s="21"/>
      <c r="ACR139" s="21">
        <f t="shared" si="2044"/>
        <v>0</v>
      </c>
      <c r="ACS139" s="21"/>
      <c r="ACT139" s="21">
        <f t="shared" si="2044"/>
        <v>0</v>
      </c>
      <c r="ACU139" s="21"/>
      <c r="ACV139" s="21">
        <f t="shared" si="2045"/>
        <v>0</v>
      </c>
      <c r="ACW139" s="21"/>
      <c r="ACX139" s="21">
        <f t="shared" si="2045"/>
        <v>0</v>
      </c>
      <c r="ACY139" s="21"/>
      <c r="ACZ139" s="21">
        <f t="shared" si="2046"/>
        <v>0</v>
      </c>
      <c r="ADA139" s="21"/>
      <c r="ADB139" s="21">
        <f t="shared" si="2046"/>
        <v>0</v>
      </c>
      <c r="ADC139" s="21"/>
      <c r="ADD139" s="21">
        <f t="shared" si="2047"/>
        <v>0</v>
      </c>
      <c r="ADE139" s="21"/>
      <c r="ADF139" s="21">
        <f t="shared" si="2047"/>
        <v>0</v>
      </c>
      <c r="ADG139" s="21"/>
      <c r="ADH139" s="21">
        <f t="shared" si="2048"/>
        <v>0</v>
      </c>
      <c r="ADI139" s="21"/>
      <c r="ADJ139" s="21">
        <f t="shared" si="2048"/>
        <v>0</v>
      </c>
      <c r="ADK139" s="21"/>
      <c r="ADL139" s="21">
        <f t="shared" si="2049"/>
        <v>0</v>
      </c>
      <c r="ADM139" s="21"/>
      <c r="ADN139" s="21">
        <f t="shared" si="2049"/>
        <v>0</v>
      </c>
      <c r="ADO139" s="21"/>
      <c r="ADP139" s="21">
        <f t="shared" si="2049"/>
        <v>0</v>
      </c>
      <c r="ADQ139" s="21"/>
      <c r="ADR139" s="21">
        <f t="shared" si="2049"/>
        <v>0</v>
      </c>
      <c r="ADS139" s="21"/>
      <c r="ADT139" s="21">
        <f t="shared" si="2049"/>
        <v>0</v>
      </c>
      <c r="ADU139" s="21"/>
      <c r="ADV139" s="21">
        <f t="shared" si="2050"/>
        <v>0</v>
      </c>
      <c r="ADW139" s="21"/>
      <c r="ADX139" s="21">
        <f t="shared" si="2050"/>
        <v>0</v>
      </c>
      <c r="ADY139" s="21"/>
      <c r="ADZ139" s="21">
        <f t="shared" si="2050"/>
        <v>0</v>
      </c>
      <c r="AEA139" s="21"/>
      <c r="AEB139" s="21">
        <f t="shared" si="2050"/>
        <v>0</v>
      </c>
      <c r="AEC139" s="21"/>
      <c r="AED139" s="21">
        <f t="shared" si="2051"/>
        <v>0</v>
      </c>
      <c r="AEE139" s="21"/>
      <c r="AEF139" s="21">
        <f t="shared" si="2051"/>
        <v>0</v>
      </c>
      <c r="AEG139" s="21"/>
      <c r="AEH139" s="21">
        <f t="shared" si="2051"/>
        <v>0</v>
      </c>
      <c r="AEI139" s="21"/>
      <c r="AEJ139" s="21">
        <f t="shared" si="2051"/>
        <v>0</v>
      </c>
      <c r="AEK139" s="21"/>
      <c r="AEL139" s="21">
        <f t="shared" si="2051"/>
        <v>0</v>
      </c>
      <c r="AEM139" s="21"/>
      <c r="AEN139" s="21">
        <f t="shared" si="2052"/>
        <v>0</v>
      </c>
      <c r="AEO139" s="21"/>
      <c r="AEP139" s="21">
        <f t="shared" si="2052"/>
        <v>0</v>
      </c>
      <c r="AEQ139" s="21"/>
      <c r="AER139" s="21">
        <f t="shared" si="2052"/>
        <v>0</v>
      </c>
      <c r="AES139" s="21"/>
      <c r="AET139" s="21">
        <f t="shared" si="2052"/>
        <v>0</v>
      </c>
      <c r="AEU139" s="21"/>
      <c r="AEV139" s="21">
        <f t="shared" si="2053"/>
        <v>0</v>
      </c>
      <c r="AEW139" s="21"/>
      <c r="AEX139" s="21">
        <f t="shared" si="2053"/>
        <v>0</v>
      </c>
      <c r="AEY139" s="21"/>
      <c r="AEZ139" s="21">
        <f t="shared" si="2053"/>
        <v>0</v>
      </c>
      <c r="AFA139" s="21"/>
      <c r="AFB139" s="21">
        <f t="shared" si="2053"/>
        <v>0</v>
      </c>
      <c r="AFC139" s="21"/>
      <c r="AFD139" s="21">
        <f t="shared" si="2053"/>
        <v>0</v>
      </c>
      <c r="AFE139" s="21"/>
      <c r="AFF139" s="21">
        <f t="shared" si="2054"/>
        <v>0</v>
      </c>
      <c r="AFG139" s="21"/>
      <c r="AFH139" s="21">
        <f t="shared" si="2054"/>
        <v>0</v>
      </c>
      <c r="AFI139" s="21"/>
      <c r="AFJ139" s="21">
        <f t="shared" si="2054"/>
        <v>0</v>
      </c>
      <c r="AFK139" s="21"/>
      <c r="AFL139" s="21">
        <f t="shared" si="2054"/>
        <v>0</v>
      </c>
      <c r="AFM139" s="21"/>
      <c r="AFN139" s="21">
        <f t="shared" si="2055"/>
        <v>0</v>
      </c>
      <c r="AFO139" s="21"/>
      <c r="AFP139" s="21">
        <f t="shared" si="2055"/>
        <v>0</v>
      </c>
      <c r="AFQ139" s="21"/>
      <c r="AFR139" s="21">
        <f t="shared" si="2055"/>
        <v>0</v>
      </c>
      <c r="AFS139" s="21"/>
      <c r="AFT139" s="21">
        <f t="shared" si="2055"/>
        <v>0</v>
      </c>
      <c r="AFU139" s="21"/>
      <c r="AFV139" s="21">
        <f t="shared" si="2055"/>
        <v>0</v>
      </c>
      <c r="AFW139" s="21"/>
      <c r="AFX139" s="21">
        <f t="shared" si="2056"/>
        <v>0</v>
      </c>
      <c r="AFY139" s="21"/>
      <c r="AFZ139" s="21">
        <f t="shared" si="2056"/>
        <v>0</v>
      </c>
      <c r="AGA139" s="21"/>
      <c r="AGB139" s="21">
        <f t="shared" si="2056"/>
        <v>0</v>
      </c>
      <c r="AGC139" s="21"/>
      <c r="AGD139" s="21">
        <f t="shared" si="2056"/>
        <v>0</v>
      </c>
      <c r="AGE139" s="21"/>
      <c r="AGF139" s="21">
        <f t="shared" si="2057"/>
        <v>0</v>
      </c>
      <c r="AGG139" s="21"/>
      <c r="AGH139" s="21">
        <f t="shared" si="2057"/>
        <v>0</v>
      </c>
      <c r="AGI139" s="21"/>
      <c r="AGJ139" s="21">
        <f t="shared" si="2057"/>
        <v>0</v>
      </c>
      <c r="AGK139" s="21"/>
      <c r="AGL139" s="21">
        <f t="shared" si="2057"/>
        <v>0</v>
      </c>
      <c r="AGM139" s="21"/>
      <c r="AGN139" s="21">
        <f t="shared" si="2057"/>
        <v>0</v>
      </c>
      <c r="AGO139" s="21"/>
      <c r="AGP139" s="21">
        <f t="shared" si="2058"/>
        <v>0</v>
      </c>
      <c r="AGQ139" s="21"/>
      <c r="AGR139" s="21">
        <f t="shared" si="2058"/>
        <v>0</v>
      </c>
      <c r="AGS139" s="21"/>
      <c r="AGT139" s="21">
        <f t="shared" si="2058"/>
        <v>0</v>
      </c>
      <c r="AGU139" s="21"/>
      <c r="AGV139" s="21">
        <f t="shared" si="2058"/>
        <v>0</v>
      </c>
      <c r="AGW139" s="21"/>
      <c r="AGX139" s="21">
        <f t="shared" si="2059"/>
        <v>0</v>
      </c>
      <c r="AGY139" s="21"/>
      <c r="AGZ139" s="21">
        <f t="shared" si="2059"/>
        <v>0</v>
      </c>
      <c r="AHA139" s="21"/>
      <c r="AHB139" s="21">
        <f t="shared" si="2059"/>
        <v>0</v>
      </c>
      <c r="AHC139" s="21"/>
      <c r="AHD139" s="21">
        <f t="shared" si="2059"/>
        <v>0</v>
      </c>
      <c r="AHE139" s="21"/>
      <c r="AHF139" s="21">
        <f t="shared" si="2059"/>
        <v>0</v>
      </c>
      <c r="AHG139" s="21"/>
      <c r="AHH139" s="21">
        <f t="shared" si="2060"/>
        <v>0</v>
      </c>
      <c r="AHI139" s="21"/>
      <c r="AHJ139" s="21">
        <f t="shared" si="2060"/>
        <v>0</v>
      </c>
      <c r="AHK139" s="21"/>
      <c r="AHL139" s="21">
        <f t="shared" si="2060"/>
        <v>0</v>
      </c>
      <c r="AHM139" s="21"/>
      <c r="AHN139" s="21">
        <f t="shared" si="2060"/>
        <v>0</v>
      </c>
      <c r="AHO139" s="21"/>
      <c r="AHP139" s="21">
        <f t="shared" si="2061"/>
        <v>0</v>
      </c>
      <c r="AHQ139" s="21"/>
      <c r="AHR139" s="21">
        <f t="shared" si="2061"/>
        <v>0</v>
      </c>
      <c r="AHS139" s="21"/>
      <c r="AHT139" s="21">
        <f t="shared" si="2061"/>
        <v>0</v>
      </c>
      <c r="AHU139" s="21"/>
      <c r="AHV139" s="21">
        <f t="shared" si="2061"/>
        <v>0</v>
      </c>
      <c r="AHW139" s="21"/>
      <c r="AHX139" s="21">
        <f t="shared" si="2061"/>
        <v>0</v>
      </c>
      <c r="AHY139" s="21"/>
      <c r="AHZ139" s="21">
        <f t="shared" si="2062"/>
        <v>0</v>
      </c>
      <c r="AIA139" s="21"/>
      <c r="AIB139" s="21">
        <f t="shared" si="2062"/>
        <v>0</v>
      </c>
      <c r="AIC139" s="21"/>
      <c r="AID139" s="21">
        <f t="shared" si="2062"/>
        <v>0</v>
      </c>
      <c r="AIE139" s="21"/>
      <c r="AIF139" s="21">
        <f t="shared" si="2062"/>
        <v>0</v>
      </c>
      <c r="AIG139" s="21"/>
      <c r="AIH139" s="21">
        <f t="shared" si="2063"/>
        <v>0</v>
      </c>
      <c r="AII139" s="21"/>
      <c r="AIJ139" s="21">
        <f t="shared" si="2063"/>
        <v>0</v>
      </c>
      <c r="AIK139" s="21"/>
      <c r="AIL139" s="21">
        <f t="shared" si="2063"/>
        <v>0</v>
      </c>
      <c r="AIM139" s="21"/>
      <c r="AIN139" s="21">
        <f t="shared" si="2063"/>
        <v>0</v>
      </c>
      <c r="AIO139" s="21"/>
      <c r="AIP139" s="21">
        <f t="shared" si="2063"/>
        <v>0</v>
      </c>
      <c r="AIQ139" s="21"/>
      <c r="AIR139" s="21">
        <f t="shared" si="2064"/>
        <v>0</v>
      </c>
      <c r="AIS139" s="21"/>
      <c r="AIT139" s="21">
        <f t="shared" si="2064"/>
        <v>0</v>
      </c>
      <c r="AIU139" s="21"/>
      <c r="AIV139" s="21">
        <f t="shared" si="2064"/>
        <v>0</v>
      </c>
      <c r="AIW139" s="21"/>
      <c r="AIX139" s="21">
        <f t="shared" si="2064"/>
        <v>0</v>
      </c>
      <c r="AIY139" s="21"/>
      <c r="AIZ139" s="21">
        <f t="shared" si="2000"/>
        <v>0</v>
      </c>
      <c r="AJA139" s="21"/>
    </row>
    <row r="140" spans="2:937" ht="13.5" customHeight="1" x14ac:dyDescent="0.25">
      <c r="B140" s="31">
        <v>135</v>
      </c>
      <c r="C140" s="192" t="s">
        <v>209</v>
      </c>
      <c r="D140" s="67" t="s">
        <v>191</v>
      </c>
      <c r="E140" s="194" t="s">
        <v>404</v>
      </c>
      <c r="F140" s="194" t="str">
        <f>_xlfn.XLOOKUP(D140,'WTG PH-III'!$D$5:$D$198,'WTG PH-III'!$B$5:$B$198,0,0,1)</f>
        <v>PSS-14</v>
      </c>
      <c r="G140" s="22" t="s">
        <v>537</v>
      </c>
      <c r="H140" s="22" t="s">
        <v>556</v>
      </c>
      <c r="I140" s="61">
        <v>10.5</v>
      </c>
      <c r="J140" s="21">
        <v>253</v>
      </c>
      <c r="K140" s="21">
        <f t="shared" si="1741"/>
        <v>253.00000000000006</v>
      </c>
      <c r="L140" s="21">
        <f t="shared" si="1742"/>
        <v>253</v>
      </c>
      <c r="M140" s="21">
        <f t="shared" si="1743"/>
        <v>0</v>
      </c>
      <c r="N140" s="95">
        <f>VLOOKUP(D140,'WTG PH-III'!$D$5:$U$198,17,0)</f>
        <v>45818</v>
      </c>
      <c r="O140" s="95">
        <f>VLOOKUP(D140,'WTG PH-III'!$D$5:$U$198,18,0)</f>
        <v>45827</v>
      </c>
      <c r="P140" s="21">
        <f t="shared" si="1744"/>
        <v>0</v>
      </c>
      <c r="Q140" s="21"/>
      <c r="R140" s="21">
        <f t="shared" si="1745"/>
        <v>0</v>
      </c>
      <c r="S140" s="21"/>
      <c r="T140" s="21">
        <f t="shared" si="1746"/>
        <v>0</v>
      </c>
      <c r="U140" s="21"/>
      <c r="V140" s="21">
        <f t="shared" si="1747"/>
        <v>0</v>
      </c>
      <c r="W140" s="21"/>
      <c r="X140" s="21">
        <f t="shared" si="1748"/>
        <v>0</v>
      </c>
      <c r="Y140" s="21"/>
      <c r="Z140" s="21">
        <f t="shared" si="1749"/>
        <v>0</v>
      </c>
      <c r="AA140" s="21"/>
      <c r="AB140" s="21">
        <f t="shared" si="1750"/>
        <v>0</v>
      </c>
      <c r="AC140" s="21"/>
      <c r="AD140" s="21">
        <f t="shared" si="1751"/>
        <v>0</v>
      </c>
      <c r="AE140" s="21"/>
      <c r="AF140" s="21">
        <f t="shared" si="1752"/>
        <v>0</v>
      </c>
      <c r="AG140" s="21"/>
      <c r="AH140" s="21">
        <f t="shared" si="1753"/>
        <v>0</v>
      </c>
      <c r="AI140" s="21"/>
      <c r="AJ140" s="21">
        <f t="shared" si="1754"/>
        <v>0</v>
      </c>
      <c r="AK140" s="21"/>
      <c r="AL140" s="21">
        <f t="shared" si="1755"/>
        <v>0</v>
      </c>
      <c r="AM140" s="21"/>
      <c r="AN140" s="21">
        <f t="shared" si="1756"/>
        <v>0</v>
      </c>
      <c r="AO140" s="21"/>
      <c r="AP140" s="21">
        <f t="shared" si="1757"/>
        <v>0</v>
      </c>
      <c r="AQ140" s="21"/>
      <c r="AR140" s="21">
        <f t="shared" si="1758"/>
        <v>0</v>
      </c>
      <c r="AS140" s="21"/>
      <c r="AT140" s="21">
        <f t="shared" si="1759"/>
        <v>0</v>
      </c>
      <c r="AU140" s="21"/>
      <c r="AV140" s="21">
        <f t="shared" si="1760"/>
        <v>0</v>
      </c>
      <c r="AW140" s="21"/>
      <c r="AX140" s="21">
        <f t="shared" si="1761"/>
        <v>0</v>
      </c>
      <c r="AY140" s="21"/>
      <c r="AZ140" s="21">
        <f t="shared" si="1762"/>
        <v>0</v>
      </c>
      <c r="BA140" s="21"/>
      <c r="BB140" s="21">
        <f t="shared" si="1763"/>
        <v>0</v>
      </c>
      <c r="BC140" s="21"/>
      <c r="BD140" s="21">
        <f t="shared" si="1764"/>
        <v>0</v>
      </c>
      <c r="BE140" s="21"/>
      <c r="BF140" s="21">
        <f t="shared" si="1765"/>
        <v>0</v>
      </c>
      <c r="BG140" s="21"/>
      <c r="BH140" s="21">
        <f t="shared" si="1766"/>
        <v>0</v>
      </c>
      <c r="BI140" s="21"/>
      <c r="BJ140" s="21">
        <f t="shared" si="1767"/>
        <v>0</v>
      </c>
      <c r="BK140" s="21"/>
      <c r="BL140" s="21">
        <f t="shared" si="1768"/>
        <v>0</v>
      </c>
      <c r="BM140" s="21"/>
      <c r="BN140" s="21">
        <f t="shared" si="1769"/>
        <v>0</v>
      </c>
      <c r="BO140" s="21"/>
      <c r="BP140" s="21">
        <f t="shared" si="1770"/>
        <v>0</v>
      </c>
      <c r="BQ140" s="21"/>
      <c r="BR140" s="21">
        <f t="shared" si="1771"/>
        <v>0</v>
      </c>
      <c r="BS140" s="21"/>
      <c r="BT140" s="21">
        <f t="shared" si="1772"/>
        <v>0</v>
      </c>
      <c r="BU140" s="21"/>
      <c r="BV140" s="21">
        <f t="shared" si="1773"/>
        <v>0</v>
      </c>
      <c r="BW140" s="21"/>
      <c r="BX140" s="21">
        <f t="shared" si="1774"/>
        <v>0</v>
      </c>
      <c r="BY140" s="21"/>
      <c r="BZ140" s="21">
        <f t="shared" si="1775"/>
        <v>0</v>
      </c>
      <c r="CA140" s="21"/>
      <c r="CB140" s="21">
        <f t="shared" si="1776"/>
        <v>0</v>
      </c>
      <c r="CC140" s="21"/>
      <c r="CD140" s="21">
        <f t="shared" si="1777"/>
        <v>0</v>
      </c>
      <c r="CE140" s="21"/>
      <c r="CF140" s="21">
        <f t="shared" si="1778"/>
        <v>0</v>
      </c>
      <c r="CG140" s="21"/>
      <c r="CH140" s="21">
        <f t="shared" si="1779"/>
        <v>0</v>
      </c>
      <c r="CI140" s="21"/>
      <c r="CJ140" s="21">
        <f t="shared" si="1780"/>
        <v>0</v>
      </c>
      <c r="CK140" s="21"/>
      <c r="CL140" s="21">
        <f t="shared" si="1781"/>
        <v>0</v>
      </c>
      <c r="CM140" s="21"/>
      <c r="CN140" s="21">
        <f t="shared" si="1782"/>
        <v>0</v>
      </c>
      <c r="CO140" s="21"/>
      <c r="CP140" s="21">
        <f t="shared" si="1783"/>
        <v>0</v>
      </c>
      <c r="CQ140" s="21"/>
      <c r="CR140" s="21">
        <f t="shared" si="1784"/>
        <v>0</v>
      </c>
      <c r="CS140" s="21"/>
      <c r="CT140" s="21">
        <f t="shared" si="1785"/>
        <v>0</v>
      </c>
      <c r="CU140" s="21"/>
      <c r="CV140" s="21">
        <f t="shared" si="1786"/>
        <v>0</v>
      </c>
      <c r="CW140" s="21"/>
      <c r="CX140" s="21">
        <f t="shared" si="1787"/>
        <v>0</v>
      </c>
      <c r="CY140" s="21"/>
      <c r="CZ140" s="21">
        <f t="shared" si="1788"/>
        <v>0</v>
      </c>
      <c r="DA140" s="21"/>
      <c r="DB140" s="21">
        <f t="shared" si="1789"/>
        <v>0</v>
      </c>
      <c r="DC140" s="21"/>
      <c r="DD140" s="21">
        <f t="shared" si="1790"/>
        <v>0</v>
      </c>
      <c r="DE140" s="21"/>
      <c r="DF140" s="21">
        <f t="shared" si="1791"/>
        <v>0</v>
      </c>
      <c r="DG140" s="21"/>
      <c r="DH140" s="21">
        <f t="shared" si="1792"/>
        <v>0</v>
      </c>
      <c r="DI140" s="21"/>
      <c r="DJ140" s="21">
        <f t="shared" si="1793"/>
        <v>0</v>
      </c>
      <c r="DK140" s="21"/>
      <c r="DL140" s="21">
        <f t="shared" si="1794"/>
        <v>0</v>
      </c>
      <c r="DM140" s="21"/>
      <c r="DN140" s="21">
        <f t="shared" si="1795"/>
        <v>0</v>
      </c>
      <c r="DO140" s="21"/>
      <c r="DP140" s="21">
        <f t="shared" si="1796"/>
        <v>0</v>
      </c>
      <c r="DQ140" s="21"/>
      <c r="DR140" s="21">
        <f t="shared" si="1797"/>
        <v>0</v>
      </c>
      <c r="DS140" s="21"/>
      <c r="DT140" s="21">
        <f t="shared" si="1798"/>
        <v>0</v>
      </c>
      <c r="DU140" s="21"/>
      <c r="DV140" s="21">
        <f t="shared" si="1799"/>
        <v>0</v>
      </c>
      <c r="DW140" s="21"/>
      <c r="DX140" s="21">
        <f t="shared" si="1800"/>
        <v>0</v>
      </c>
      <c r="DY140" s="21"/>
      <c r="DZ140" s="21">
        <f t="shared" si="1801"/>
        <v>0</v>
      </c>
      <c r="EA140" s="21"/>
      <c r="EB140" s="21">
        <f t="shared" si="1802"/>
        <v>0</v>
      </c>
      <c r="EC140" s="21"/>
      <c r="ED140" s="21">
        <f t="shared" si="1803"/>
        <v>0</v>
      </c>
      <c r="EE140" s="21"/>
      <c r="EF140" s="21">
        <f t="shared" si="1804"/>
        <v>0</v>
      </c>
      <c r="EG140" s="21"/>
      <c r="EH140" s="21">
        <f t="shared" si="1805"/>
        <v>0</v>
      </c>
      <c r="EI140" s="21"/>
      <c r="EJ140" s="21">
        <f t="shared" si="1806"/>
        <v>0</v>
      </c>
      <c r="EK140" s="21"/>
      <c r="EL140" s="21">
        <f t="shared" si="1807"/>
        <v>0</v>
      </c>
      <c r="EM140" s="21"/>
      <c r="EN140" s="21">
        <f t="shared" si="1808"/>
        <v>0</v>
      </c>
      <c r="EO140" s="21"/>
      <c r="EP140" s="21">
        <f t="shared" si="1809"/>
        <v>0</v>
      </c>
      <c r="EQ140" s="21"/>
      <c r="ER140" s="21">
        <f t="shared" si="1810"/>
        <v>0</v>
      </c>
      <c r="ES140" s="21"/>
      <c r="ET140" s="21">
        <f t="shared" si="1811"/>
        <v>0</v>
      </c>
      <c r="EU140" s="21"/>
      <c r="EV140" s="21">
        <f t="shared" si="1812"/>
        <v>0</v>
      </c>
      <c r="EW140" s="21"/>
      <c r="EX140" s="21">
        <f t="shared" si="1813"/>
        <v>0</v>
      </c>
      <c r="EY140" s="21"/>
      <c r="EZ140" s="21">
        <f t="shared" si="1814"/>
        <v>0</v>
      </c>
      <c r="FA140" s="21"/>
      <c r="FB140" s="21">
        <f t="shared" si="1815"/>
        <v>0</v>
      </c>
      <c r="FC140" s="21"/>
      <c r="FD140" s="21">
        <f t="shared" si="1816"/>
        <v>0</v>
      </c>
      <c r="FE140" s="21"/>
      <c r="FF140" s="21">
        <f t="shared" si="1817"/>
        <v>0</v>
      </c>
      <c r="FG140" s="21"/>
      <c r="FH140" s="21">
        <f t="shared" si="1818"/>
        <v>0</v>
      </c>
      <c r="FI140" s="21"/>
      <c r="FJ140" s="21">
        <f t="shared" si="1819"/>
        <v>0</v>
      </c>
      <c r="FK140" s="21"/>
      <c r="FL140" s="21">
        <f t="shared" si="1820"/>
        <v>0</v>
      </c>
      <c r="FM140" s="21"/>
      <c r="FN140" s="21">
        <f t="shared" si="1821"/>
        <v>0</v>
      </c>
      <c r="FO140" s="21"/>
      <c r="FP140" s="21">
        <f t="shared" si="1822"/>
        <v>0</v>
      </c>
      <c r="FQ140" s="21"/>
      <c r="FR140" s="21">
        <f t="shared" si="1823"/>
        <v>0</v>
      </c>
      <c r="FS140" s="21"/>
      <c r="FT140" s="21">
        <f t="shared" si="1824"/>
        <v>0</v>
      </c>
      <c r="FU140" s="21"/>
      <c r="FV140" s="21">
        <f t="shared" si="1825"/>
        <v>0</v>
      </c>
      <c r="FW140" s="21"/>
      <c r="FX140" s="21">
        <f t="shared" si="1826"/>
        <v>0</v>
      </c>
      <c r="FY140" s="21"/>
      <c r="FZ140" s="21">
        <f t="shared" si="1827"/>
        <v>0</v>
      </c>
      <c r="GA140" s="21"/>
      <c r="GB140" s="21">
        <f t="shared" si="1828"/>
        <v>0</v>
      </c>
      <c r="GC140" s="21"/>
      <c r="GD140" s="21">
        <f t="shared" si="1829"/>
        <v>0</v>
      </c>
      <c r="GE140" s="21"/>
      <c r="GF140" s="21">
        <f t="shared" si="1830"/>
        <v>0</v>
      </c>
      <c r="GG140" s="21"/>
      <c r="GH140" s="21">
        <f t="shared" si="1831"/>
        <v>0</v>
      </c>
      <c r="GI140" s="21"/>
      <c r="GJ140" s="21">
        <f t="shared" si="1832"/>
        <v>0</v>
      </c>
      <c r="GK140" s="21"/>
      <c r="GL140" s="21">
        <f t="shared" si="1833"/>
        <v>0</v>
      </c>
      <c r="GM140" s="21"/>
      <c r="GN140" s="21">
        <f t="shared" si="1834"/>
        <v>0</v>
      </c>
      <c r="GO140" s="21"/>
      <c r="GP140" s="21">
        <f t="shared" si="1835"/>
        <v>0</v>
      </c>
      <c r="GQ140" s="21"/>
      <c r="GR140" s="21">
        <f t="shared" si="1836"/>
        <v>0</v>
      </c>
      <c r="GS140" s="21"/>
      <c r="GT140" s="21">
        <f t="shared" si="1837"/>
        <v>0</v>
      </c>
      <c r="GU140" s="21"/>
      <c r="GV140" s="21">
        <f t="shared" si="1838"/>
        <v>0</v>
      </c>
      <c r="GW140" s="21"/>
      <c r="GX140" s="21">
        <f t="shared" si="1839"/>
        <v>0</v>
      </c>
      <c r="GY140" s="21"/>
      <c r="GZ140" s="21">
        <f t="shared" si="1840"/>
        <v>0</v>
      </c>
      <c r="HA140" s="21"/>
      <c r="HB140" s="21">
        <f t="shared" si="1841"/>
        <v>0</v>
      </c>
      <c r="HC140" s="21"/>
      <c r="HD140" s="21">
        <f t="shared" si="1842"/>
        <v>0</v>
      </c>
      <c r="HE140" s="21"/>
      <c r="HF140" s="21">
        <f t="shared" si="1843"/>
        <v>0</v>
      </c>
      <c r="HG140" s="21"/>
      <c r="HH140" s="21">
        <f t="shared" si="1844"/>
        <v>0</v>
      </c>
      <c r="HI140" s="21"/>
      <c r="HJ140" s="21">
        <f t="shared" si="1845"/>
        <v>0</v>
      </c>
      <c r="HK140" s="21"/>
      <c r="HL140" s="21">
        <f t="shared" si="1846"/>
        <v>0</v>
      </c>
      <c r="HM140" s="21"/>
      <c r="HN140" s="21">
        <f t="shared" si="1847"/>
        <v>0</v>
      </c>
      <c r="HO140" s="21"/>
      <c r="HP140" s="21">
        <f t="shared" si="1848"/>
        <v>0</v>
      </c>
      <c r="HQ140" s="21"/>
      <c r="HR140" s="21">
        <f t="shared" si="1849"/>
        <v>0</v>
      </c>
      <c r="HS140" s="21"/>
      <c r="HT140" s="21">
        <f t="shared" si="1850"/>
        <v>0</v>
      </c>
      <c r="HU140" s="21"/>
      <c r="HV140" s="21">
        <f t="shared" si="1851"/>
        <v>0</v>
      </c>
      <c r="HW140" s="21"/>
      <c r="HX140" s="21">
        <f t="shared" si="1852"/>
        <v>0</v>
      </c>
      <c r="HY140" s="21"/>
      <c r="HZ140" s="21">
        <f t="shared" si="1853"/>
        <v>0</v>
      </c>
      <c r="IA140" s="21"/>
      <c r="IB140" s="21">
        <f t="shared" si="1854"/>
        <v>0</v>
      </c>
      <c r="IC140" s="21"/>
      <c r="ID140" s="21">
        <f t="shared" si="1855"/>
        <v>0</v>
      </c>
      <c r="IE140" s="21"/>
      <c r="IF140" s="21">
        <f t="shared" si="1856"/>
        <v>0</v>
      </c>
      <c r="IG140" s="21"/>
      <c r="IH140" s="21">
        <f t="shared" si="1857"/>
        <v>0</v>
      </c>
      <c r="II140" s="21"/>
      <c r="IJ140" s="21">
        <f t="shared" si="1858"/>
        <v>0</v>
      </c>
      <c r="IK140" s="21"/>
      <c r="IL140" s="21">
        <f t="shared" si="1859"/>
        <v>0</v>
      </c>
      <c r="IM140" s="21"/>
      <c r="IN140" s="21">
        <f t="shared" si="1860"/>
        <v>0</v>
      </c>
      <c r="IO140" s="21"/>
      <c r="IP140" s="21">
        <f t="shared" si="1861"/>
        <v>0</v>
      </c>
      <c r="IQ140" s="21"/>
      <c r="IR140" s="21">
        <f t="shared" si="1862"/>
        <v>0</v>
      </c>
      <c r="IS140" s="21"/>
      <c r="IT140" s="21">
        <f t="shared" si="1863"/>
        <v>0</v>
      </c>
      <c r="IU140" s="21"/>
      <c r="IV140" s="21">
        <f t="shared" si="1864"/>
        <v>0</v>
      </c>
      <c r="IW140" s="21"/>
      <c r="IX140" s="21">
        <f t="shared" si="1865"/>
        <v>0</v>
      </c>
      <c r="IY140" s="21"/>
      <c r="IZ140" s="21">
        <f t="shared" si="1866"/>
        <v>0</v>
      </c>
      <c r="JA140" s="21"/>
      <c r="JB140" s="21">
        <f t="shared" si="1867"/>
        <v>0</v>
      </c>
      <c r="JC140" s="21"/>
      <c r="JD140" s="21">
        <f t="shared" si="1868"/>
        <v>0</v>
      </c>
      <c r="JE140" s="21"/>
      <c r="JF140" s="21">
        <f t="shared" si="1869"/>
        <v>0</v>
      </c>
      <c r="JG140" s="21"/>
      <c r="JH140" s="21">
        <f t="shared" si="1870"/>
        <v>0</v>
      </c>
      <c r="JI140" s="21"/>
      <c r="JJ140" s="21">
        <f t="shared" si="1871"/>
        <v>0</v>
      </c>
      <c r="JK140" s="21"/>
      <c r="JL140" s="21">
        <f t="shared" si="1872"/>
        <v>0</v>
      </c>
      <c r="JM140" s="21"/>
      <c r="JN140" s="21">
        <f t="shared" si="1873"/>
        <v>0</v>
      </c>
      <c r="JO140" s="21"/>
      <c r="JP140" s="21">
        <f t="shared" si="1874"/>
        <v>0</v>
      </c>
      <c r="JQ140" s="21"/>
      <c r="JR140" s="21">
        <f t="shared" si="1875"/>
        <v>0</v>
      </c>
      <c r="JS140" s="21"/>
      <c r="JT140" s="21">
        <f t="shared" si="1876"/>
        <v>0</v>
      </c>
      <c r="JU140" s="21"/>
      <c r="JV140" s="21">
        <f t="shared" si="1877"/>
        <v>0</v>
      </c>
      <c r="JW140" s="21"/>
      <c r="JX140" s="21">
        <f t="shared" si="1878"/>
        <v>0</v>
      </c>
      <c r="JY140" s="21"/>
      <c r="JZ140" s="21">
        <f t="shared" si="1879"/>
        <v>0</v>
      </c>
      <c r="KA140" s="21"/>
      <c r="KB140" s="21">
        <f t="shared" si="1880"/>
        <v>0</v>
      </c>
      <c r="KC140" s="21"/>
      <c r="KD140" s="21">
        <f t="shared" si="1881"/>
        <v>0</v>
      </c>
      <c r="KE140" s="21"/>
      <c r="KF140" s="21">
        <f t="shared" si="1882"/>
        <v>0</v>
      </c>
      <c r="KG140" s="21"/>
      <c r="KH140" s="21">
        <f t="shared" si="1883"/>
        <v>0</v>
      </c>
      <c r="KI140" s="21"/>
      <c r="KJ140" s="21">
        <f t="shared" si="1884"/>
        <v>0</v>
      </c>
      <c r="KK140" s="21"/>
      <c r="KL140" s="21">
        <f t="shared" si="1885"/>
        <v>0</v>
      </c>
      <c r="KM140" s="21"/>
      <c r="KN140" s="21">
        <f t="shared" si="1886"/>
        <v>0</v>
      </c>
      <c r="KO140" s="21"/>
      <c r="KP140" s="21">
        <f t="shared" si="1887"/>
        <v>0</v>
      </c>
      <c r="KQ140" s="21"/>
      <c r="KR140" s="21">
        <f t="shared" si="1888"/>
        <v>0</v>
      </c>
      <c r="KS140" s="21"/>
      <c r="KT140" s="21">
        <f t="shared" si="1889"/>
        <v>0</v>
      </c>
      <c r="KU140" s="21"/>
      <c r="KV140" s="21">
        <f t="shared" si="1890"/>
        <v>0</v>
      </c>
      <c r="KW140" s="21"/>
      <c r="KX140" s="21">
        <f t="shared" si="1891"/>
        <v>0</v>
      </c>
      <c r="KY140" s="21"/>
      <c r="KZ140" s="21">
        <f t="shared" si="1892"/>
        <v>0</v>
      </c>
      <c r="LA140" s="21"/>
      <c r="LB140" s="21">
        <f t="shared" si="1893"/>
        <v>0</v>
      </c>
      <c r="LC140" s="21"/>
      <c r="LD140" s="21">
        <f t="shared" si="1894"/>
        <v>0</v>
      </c>
      <c r="LE140" s="21"/>
      <c r="LF140" s="21">
        <f t="shared" si="1895"/>
        <v>0</v>
      </c>
      <c r="LG140" s="21"/>
      <c r="LH140" s="21">
        <f t="shared" si="1896"/>
        <v>0</v>
      </c>
      <c r="LI140" s="21"/>
      <c r="LJ140" s="21">
        <f t="shared" si="1897"/>
        <v>0</v>
      </c>
      <c r="LK140" s="21"/>
      <c r="LL140" s="21">
        <f t="shared" si="1898"/>
        <v>0</v>
      </c>
      <c r="LM140" s="21"/>
      <c r="LN140" s="21">
        <f t="shared" si="1899"/>
        <v>0</v>
      </c>
      <c r="LO140" s="21"/>
      <c r="LP140" s="21">
        <f t="shared" si="1900"/>
        <v>0</v>
      </c>
      <c r="LQ140" s="21"/>
      <c r="LR140" s="21">
        <f t="shared" si="1901"/>
        <v>0</v>
      </c>
      <c r="LS140" s="21"/>
      <c r="LT140" s="21">
        <f t="shared" si="1902"/>
        <v>0</v>
      </c>
      <c r="LU140" s="21"/>
      <c r="LV140" s="21">
        <f t="shared" si="1903"/>
        <v>0</v>
      </c>
      <c r="LW140" s="21"/>
      <c r="LX140" s="21">
        <f t="shared" si="1904"/>
        <v>0</v>
      </c>
      <c r="LY140" s="21"/>
      <c r="LZ140" s="21">
        <f t="shared" si="1905"/>
        <v>0</v>
      </c>
      <c r="MA140" s="21"/>
      <c r="MB140" s="21">
        <f t="shared" si="1906"/>
        <v>0</v>
      </c>
      <c r="MC140" s="21"/>
      <c r="MD140" s="21">
        <f t="shared" si="1907"/>
        <v>0</v>
      </c>
      <c r="ME140" s="21"/>
      <c r="MF140" s="21">
        <f t="shared" si="1908"/>
        <v>0</v>
      </c>
      <c r="MG140" s="21"/>
      <c r="MH140" s="21">
        <f t="shared" si="1909"/>
        <v>0</v>
      </c>
      <c r="MI140" s="21"/>
      <c r="MJ140" s="21">
        <f t="shared" si="1910"/>
        <v>0</v>
      </c>
      <c r="MK140" s="21"/>
      <c r="ML140" s="21">
        <f t="shared" si="1911"/>
        <v>0</v>
      </c>
      <c r="MM140" s="21"/>
      <c r="MN140" s="21">
        <f t="shared" si="1912"/>
        <v>0</v>
      </c>
      <c r="MO140" s="21"/>
      <c r="MP140" s="21">
        <f t="shared" si="1913"/>
        <v>0</v>
      </c>
      <c r="MQ140" s="21"/>
      <c r="MR140" s="21">
        <f t="shared" si="1914"/>
        <v>0</v>
      </c>
      <c r="MS140" s="21"/>
      <c r="MT140" s="21">
        <f t="shared" si="1915"/>
        <v>0</v>
      </c>
      <c r="MU140" s="21"/>
      <c r="MV140" s="21">
        <f t="shared" si="1916"/>
        <v>0</v>
      </c>
      <c r="MW140" s="21"/>
      <c r="MX140" s="21">
        <f t="shared" si="1917"/>
        <v>0</v>
      </c>
      <c r="MY140" s="21"/>
      <c r="MZ140" s="21">
        <f t="shared" si="1918"/>
        <v>25.3</v>
      </c>
      <c r="NA140" s="21"/>
      <c r="NB140" s="21">
        <f t="shared" si="1919"/>
        <v>25.3</v>
      </c>
      <c r="NC140" s="21"/>
      <c r="ND140" s="21">
        <f t="shared" si="1920"/>
        <v>25.3</v>
      </c>
      <c r="NE140" s="21"/>
      <c r="NF140" s="21">
        <f t="shared" si="1921"/>
        <v>25.3</v>
      </c>
      <c r="NG140" s="21"/>
      <c r="NH140" s="21">
        <f t="shared" si="1922"/>
        <v>25.3</v>
      </c>
      <c r="NI140" s="21"/>
      <c r="NJ140" s="21">
        <f t="shared" si="1923"/>
        <v>25.3</v>
      </c>
      <c r="NK140" s="21"/>
      <c r="NL140" s="21">
        <f t="shared" si="1924"/>
        <v>25.3</v>
      </c>
      <c r="NM140" s="21">
        <v>1</v>
      </c>
      <c r="NN140" s="21">
        <f t="shared" si="1925"/>
        <v>25.3</v>
      </c>
      <c r="NO140" s="21">
        <v>3</v>
      </c>
      <c r="NP140" s="21">
        <f t="shared" si="1926"/>
        <v>25.3</v>
      </c>
      <c r="NQ140" s="21">
        <v>20</v>
      </c>
      <c r="NR140" s="21">
        <f t="shared" si="1927"/>
        <v>25.3</v>
      </c>
      <c r="NS140" s="21"/>
      <c r="NT140" s="21">
        <f t="shared" si="1928"/>
        <v>0</v>
      </c>
      <c r="NU140" s="21"/>
      <c r="NV140" s="21">
        <f t="shared" si="1929"/>
        <v>0</v>
      </c>
      <c r="NW140" s="21">
        <v>30</v>
      </c>
      <c r="NX140" s="21">
        <f t="shared" si="1930"/>
        <v>0</v>
      </c>
      <c r="NY140" s="21">
        <v>30</v>
      </c>
      <c r="NZ140" s="21">
        <f t="shared" si="1931"/>
        <v>0</v>
      </c>
      <c r="OA140" s="21">
        <v>26</v>
      </c>
      <c r="OB140" s="21">
        <f t="shared" si="1932"/>
        <v>0</v>
      </c>
      <c r="OC140" s="21">
        <v>8</v>
      </c>
      <c r="OD140" s="21">
        <f t="shared" si="1933"/>
        <v>0</v>
      </c>
      <c r="OE140" s="21">
        <v>20</v>
      </c>
      <c r="OF140" s="21">
        <f t="shared" si="1934"/>
        <v>0</v>
      </c>
      <c r="OG140" s="21">
        <v>23</v>
      </c>
      <c r="OH140" s="21">
        <f t="shared" si="1935"/>
        <v>0</v>
      </c>
      <c r="OI140" s="21">
        <v>21</v>
      </c>
      <c r="OJ140" s="21">
        <f t="shared" si="1936"/>
        <v>0</v>
      </c>
      <c r="OK140" s="21">
        <v>17</v>
      </c>
      <c r="OL140" s="21">
        <f t="shared" si="1937"/>
        <v>0</v>
      </c>
      <c r="OM140" s="21"/>
      <c r="ON140" s="21">
        <f t="shared" si="1938"/>
        <v>0</v>
      </c>
      <c r="OO140" s="21">
        <v>14</v>
      </c>
      <c r="OP140" s="21">
        <f t="shared" si="1938"/>
        <v>0</v>
      </c>
      <c r="OQ140" s="21">
        <v>30</v>
      </c>
      <c r="OR140" s="21">
        <f t="shared" si="1938"/>
        <v>0</v>
      </c>
      <c r="OS140" s="21">
        <v>10</v>
      </c>
      <c r="OT140" s="21">
        <f t="shared" si="1938"/>
        <v>0</v>
      </c>
      <c r="OU140" s="21"/>
      <c r="OV140" s="21">
        <f t="shared" si="1938"/>
        <v>0</v>
      </c>
      <c r="OW140" s="21"/>
      <c r="OX140" s="21">
        <f t="shared" si="1938"/>
        <v>0</v>
      </c>
      <c r="OY140" s="21"/>
      <c r="OZ140" s="21">
        <f t="shared" si="1938"/>
        <v>0</v>
      </c>
      <c r="PA140" s="21"/>
      <c r="PB140" s="21">
        <f t="shared" si="1939"/>
        <v>0</v>
      </c>
      <c r="PC140" s="21"/>
      <c r="PD140" s="21">
        <f t="shared" si="1939"/>
        <v>0</v>
      </c>
      <c r="PE140" s="21"/>
      <c r="PF140" s="21">
        <f t="shared" si="1939"/>
        <v>0</v>
      </c>
      <c r="PG140" s="21"/>
      <c r="PH140" s="21">
        <f t="shared" si="1939"/>
        <v>0</v>
      </c>
      <c r="PI140" s="21"/>
      <c r="PJ140" s="21">
        <f t="shared" si="1939"/>
        <v>0</v>
      </c>
      <c r="PK140" s="21"/>
      <c r="PL140" s="21">
        <f t="shared" si="1939"/>
        <v>0</v>
      </c>
      <c r="PM140" s="21"/>
      <c r="PN140" s="21">
        <f t="shared" si="1940"/>
        <v>0</v>
      </c>
      <c r="PO140" s="21"/>
      <c r="PP140" s="21">
        <f t="shared" si="1940"/>
        <v>0</v>
      </c>
      <c r="PQ140" s="21"/>
      <c r="PR140" s="21">
        <f t="shared" si="1940"/>
        <v>0</v>
      </c>
      <c r="PS140" s="21"/>
      <c r="PT140" s="21">
        <f t="shared" si="1940"/>
        <v>0</v>
      </c>
      <c r="PU140" s="21"/>
      <c r="PV140" s="21">
        <f t="shared" si="1940"/>
        <v>0</v>
      </c>
      <c r="PW140" s="21"/>
      <c r="PX140" s="21">
        <f t="shared" si="1940"/>
        <v>0</v>
      </c>
      <c r="PY140" s="21"/>
      <c r="PZ140" s="21">
        <f t="shared" si="1941"/>
        <v>0</v>
      </c>
      <c r="QA140" s="21"/>
      <c r="QB140" s="21">
        <f t="shared" si="1941"/>
        <v>0</v>
      </c>
      <c r="QC140" s="21"/>
      <c r="QD140" s="21">
        <f t="shared" si="1941"/>
        <v>0</v>
      </c>
      <c r="QE140" s="21"/>
      <c r="QF140" s="21">
        <f t="shared" si="1941"/>
        <v>0</v>
      </c>
      <c r="QG140" s="21"/>
      <c r="QH140" s="21">
        <f t="shared" si="1941"/>
        <v>0</v>
      </c>
      <c r="QI140" s="21"/>
      <c r="QJ140" s="21">
        <f t="shared" si="1941"/>
        <v>0</v>
      </c>
      <c r="QK140" s="21"/>
      <c r="QL140" s="21">
        <f t="shared" si="1942"/>
        <v>0</v>
      </c>
      <c r="QM140" s="21"/>
      <c r="QN140" s="21">
        <f t="shared" si="1942"/>
        <v>0</v>
      </c>
      <c r="QO140" s="21"/>
      <c r="QP140" s="21">
        <f t="shared" si="1942"/>
        <v>0</v>
      </c>
      <c r="QQ140" s="21"/>
      <c r="QR140" s="21">
        <f t="shared" si="1942"/>
        <v>0</v>
      </c>
      <c r="QS140" s="21"/>
      <c r="QT140" s="21">
        <f t="shared" si="1942"/>
        <v>0</v>
      </c>
      <c r="QU140" s="21"/>
      <c r="QV140" s="21">
        <f t="shared" si="1942"/>
        <v>0</v>
      </c>
      <c r="QW140" s="21"/>
      <c r="QX140" s="21">
        <f t="shared" si="1943"/>
        <v>0</v>
      </c>
      <c r="QY140" s="21"/>
      <c r="QZ140" s="21">
        <f t="shared" si="1943"/>
        <v>0</v>
      </c>
      <c r="RA140" s="21"/>
      <c r="RB140" s="21">
        <f t="shared" si="1943"/>
        <v>0</v>
      </c>
      <c r="RC140" s="21"/>
      <c r="RD140" s="21">
        <f t="shared" si="1943"/>
        <v>0</v>
      </c>
      <c r="RE140" s="21"/>
      <c r="RF140" s="21">
        <f t="shared" si="1943"/>
        <v>0</v>
      </c>
      <c r="RG140" s="21"/>
      <c r="RH140" s="21">
        <f t="shared" si="1943"/>
        <v>0</v>
      </c>
      <c r="RI140" s="21"/>
      <c r="RJ140" s="21">
        <f t="shared" si="1944"/>
        <v>0</v>
      </c>
      <c r="RK140" s="21"/>
      <c r="RL140" s="21">
        <f t="shared" si="1945"/>
        <v>0</v>
      </c>
      <c r="RM140" s="21"/>
      <c r="RN140" s="21">
        <f t="shared" si="1946"/>
        <v>0</v>
      </c>
      <c r="RO140" s="21"/>
      <c r="RP140" s="21">
        <f t="shared" si="1947"/>
        <v>0</v>
      </c>
      <c r="RQ140" s="21"/>
      <c r="RR140" s="21">
        <f t="shared" si="1948"/>
        <v>0</v>
      </c>
      <c r="RS140" s="21"/>
      <c r="RT140" s="21">
        <f t="shared" si="1949"/>
        <v>0</v>
      </c>
      <c r="RU140" s="21"/>
      <c r="RV140" s="21">
        <f t="shared" si="1950"/>
        <v>0</v>
      </c>
      <c r="RW140" s="21"/>
      <c r="RX140" s="21">
        <f t="shared" si="1951"/>
        <v>0</v>
      </c>
      <c r="RY140" s="21"/>
      <c r="RZ140" s="21">
        <f t="shared" si="1952"/>
        <v>0</v>
      </c>
      <c r="SA140" s="21"/>
      <c r="SB140" s="21">
        <f t="shared" si="1953"/>
        <v>0</v>
      </c>
      <c r="SC140" s="21"/>
      <c r="SD140" s="21">
        <f t="shared" si="1954"/>
        <v>0</v>
      </c>
      <c r="SE140" s="21"/>
      <c r="SF140" s="21">
        <f t="shared" si="1955"/>
        <v>0</v>
      </c>
      <c r="SG140" s="21"/>
      <c r="SH140" s="21">
        <f t="shared" si="1956"/>
        <v>0</v>
      </c>
      <c r="SI140" s="21"/>
      <c r="SJ140" s="21">
        <f t="shared" si="1957"/>
        <v>0</v>
      </c>
      <c r="SK140" s="21"/>
      <c r="SL140" s="21">
        <f t="shared" si="1958"/>
        <v>0</v>
      </c>
      <c r="SM140" s="21"/>
      <c r="SN140" s="21">
        <f t="shared" si="1959"/>
        <v>0</v>
      </c>
      <c r="SO140" s="21"/>
      <c r="SP140" s="21">
        <f t="shared" si="1960"/>
        <v>0</v>
      </c>
      <c r="SQ140" s="21"/>
      <c r="SR140" s="21">
        <f t="shared" si="1961"/>
        <v>0</v>
      </c>
      <c r="SS140" s="21"/>
      <c r="ST140" s="21">
        <f t="shared" si="1962"/>
        <v>0</v>
      </c>
      <c r="SU140" s="21"/>
      <c r="SV140" s="21">
        <f t="shared" si="1963"/>
        <v>0</v>
      </c>
      <c r="SW140" s="21"/>
      <c r="SX140" s="21">
        <f t="shared" si="1964"/>
        <v>0</v>
      </c>
      <c r="SY140" s="21"/>
      <c r="SZ140" s="21">
        <f t="shared" si="1965"/>
        <v>0</v>
      </c>
      <c r="TA140" s="21"/>
      <c r="TB140" s="21">
        <f t="shared" si="1966"/>
        <v>0</v>
      </c>
      <c r="TC140" s="21"/>
      <c r="TD140" s="21">
        <f t="shared" si="1967"/>
        <v>0</v>
      </c>
      <c r="TE140" s="21"/>
      <c r="TF140" s="21">
        <f t="shared" si="1968"/>
        <v>0</v>
      </c>
      <c r="TG140" s="21"/>
      <c r="TH140" s="21">
        <f t="shared" si="1969"/>
        <v>0</v>
      </c>
      <c r="TI140" s="21"/>
      <c r="TJ140" s="21">
        <f t="shared" si="1970"/>
        <v>0</v>
      </c>
      <c r="TK140" s="21"/>
      <c r="TL140" s="21">
        <f t="shared" si="1971"/>
        <v>0</v>
      </c>
      <c r="TM140" s="21"/>
      <c r="TN140" s="21">
        <f t="shared" si="1972"/>
        <v>0</v>
      </c>
      <c r="TO140" s="21"/>
      <c r="TP140" s="21">
        <f t="shared" si="1973"/>
        <v>0</v>
      </c>
      <c r="TQ140" s="21"/>
      <c r="TR140" s="21">
        <f t="shared" si="1974"/>
        <v>0</v>
      </c>
      <c r="TS140" s="21"/>
      <c r="TT140" s="21">
        <f t="shared" si="1975"/>
        <v>0</v>
      </c>
      <c r="TU140" s="21"/>
      <c r="TV140" s="21">
        <f t="shared" si="1976"/>
        <v>0</v>
      </c>
      <c r="TW140" s="21"/>
      <c r="TX140" s="21">
        <f t="shared" si="1977"/>
        <v>0</v>
      </c>
      <c r="TY140" s="21"/>
      <c r="TZ140" s="21">
        <f t="shared" si="1978"/>
        <v>0</v>
      </c>
      <c r="UA140" s="21"/>
      <c r="UB140" s="21">
        <f t="shared" si="1979"/>
        <v>0</v>
      </c>
      <c r="UC140" s="21"/>
      <c r="UD140" s="21">
        <f t="shared" si="1980"/>
        <v>0</v>
      </c>
      <c r="UE140" s="21"/>
      <c r="UF140" s="21">
        <f t="shared" si="1981"/>
        <v>0</v>
      </c>
      <c r="UG140" s="21"/>
      <c r="UH140" s="21">
        <f t="shared" si="1982"/>
        <v>0</v>
      </c>
      <c r="UI140" s="21"/>
      <c r="UJ140" s="21">
        <f t="shared" si="1983"/>
        <v>0</v>
      </c>
      <c r="UK140" s="21"/>
      <c r="UL140" s="21">
        <f t="shared" si="1984"/>
        <v>0</v>
      </c>
      <c r="UM140" s="21"/>
      <c r="UN140" s="21">
        <f t="shared" si="1985"/>
        <v>0</v>
      </c>
      <c r="UO140" s="21"/>
      <c r="UP140" s="21">
        <f t="shared" si="1986"/>
        <v>0</v>
      </c>
      <c r="UQ140" s="21"/>
      <c r="UR140" s="21">
        <f t="shared" si="1987"/>
        <v>0</v>
      </c>
      <c r="US140" s="21"/>
      <c r="UT140" s="21">
        <f t="shared" si="1988"/>
        <v>0</v>
      </c>
      <c r="UU140" s="21"/>
      <c r="UV140" s="21">
        <f t="shared" si="1989"/>
        <v>0</v>
      </c>
      <c r="UW140" s="21"/>
      <c r="UX140" s="21">
        <f t="shared" si="1990"/>
        <v>0</v>
      </c>
      <c r="UY140" s="21"/>
      <c r="UZ140" s="21">
        <f t="shared" si="1991"/>
        <v>0</v>
      </c>
      <c r="VA140" s="21"/>
      <c r="VB140" s="21">
        <f t="shared" si="1992"/>
        <v>0</v>
      </c>
      <c r="VC140" s="21"/>
      <c r="VD140" s="21">
        <f t="shared" si="1993"/>
        <v>0</v>
      </c>
      <c r="VE140" s="21"/>
      <c r="VF140" s="21">
        <f t="shared" si="1994"/>
        <v>0</v>
      </c>
      <c r="VG140" s="21"/>
      <c r="VH140" s="21">
        <f t="shared" si="1995"/>
        <v>0</v>
      </c>
      <c r="VI140" s="21"/>
      <c r="VJ140" s="21">
        <f t="shared" si="1996"/>
        <v>0</v>
      </c>
      <c r="VK140" s="21"/>
      <c r="VL140" s="21">
        <f t="shared" si="1997"/>
        <v>0</v>
      </c>
      <c r="VM140" s="21"/>
      <c r="VN140" s="21">
        <f t="shared" si="1998"/>
        <v>0</v>
      </c>
      <c r="VO140" s="21"/>
      <c r="VP140" s="21">
        <f t="shared" si="1999"/>
        <v>0</v>
      </c>
      <c r="VQ140" s="21"/>
      <c r="VR140" s="21">
        <f t="shared" si="1938"/>
        <v>0</v>
      </c>
      <c r="VS140" s="21"/>
      <c r="VT140" s="21">
        <f t="shared" si="2000"/>
        <v>0</v>
      </c>
      <c r="VU140" s="21"/>
      <c r="VV140" s="21">
        <f t="shared" si="2000"/>
        <v>0</v>
      </c>
      <c r="VW140" s="21"/>
      <c r="VX140" s="21">
        <f t="shared" si="2001"/>
        <v>0</v>
      </c>
      <c r="VY140" s="21"/>
      <c r="VZ140" s="21">
        <f t="shared" si="2001"/>
        <v>0</v>
      </c>
      <c r="WA140" s="21"/>
      <c r="WB140" s="21">
        <f t="shared" si="2001"/>
        <v>0</v>
      </c>
      <c r="WC140" s="21"/>
      <c r="WD140" s="21">
        <f t="shared" si="2001"/>
        <v>0</v>
      </c>
      <c r="WE140" s="21"/>
      <c r="WF140" s="21">
        <f t="shared" si="2001"/>
        <v>0</v>
      </c>
      <c r="WG140" s="21"/>
      <c r="WH140" s="21">
        <f t="shared" si="2001"/>
        <v>0</v>
      </c>
      <c r="WI140" s="21"/>
      <c r="WJ140" s="21">
        <f t="shared" si="2001"/>
        <v>0</v>
      </c>
      <c r="WK140" s="21"/>
      <c r="WL140" s="21">
        <f t="shared" si="2001"/>
        <v>0</v>
      </c>
      <c r="WM140" s="21"/>
      <c r="WN140" s="21">
        <f t="shared" si="2002"/>
        <v>0</v>
      </c>
      <c r="WO140" s="21"/>
      <c r="WP140" s="21">
        <f t="shared" si="2002"/>
        <v>0</v>
      </c>
      <c r="WQ140" s="21"/>
      <c r="WR140" s="21">
        <f t="shared" si="2002"/>
        <v>0</v>
      </c>
      <c r="WS140" s="21"/>
      <c r="WT140" s="21">
        <f t="shared" si="2002"/>
        <v>0</v>
      </c>
      <c r="WU140" s="21"/>
      <c r="WV140" s="21">
        <f t="shared" si="2002"/>
        <v>0</v>
      </c>
      <c r="WW140" s="21"/>
      <c r="WX140" s="21">
        <f t="shared" si="2002"/>
        <v>0</v>
      </c>
      <c r="WY140" s="21"/>
      <c r="WZ140" s="21">
        <f t="shared" si="2002"/>
        <v>0</v>
      </c>
      <c r="XA140" s="21"/>
      <c r="XB140" s="21">
        <f t="shared" si="2002"/>
        <v>0</v>
      </c>
      <c r="XC140" s="21"/>
      <c r="XD140" s="21">
        <f t="shared" si="2003"/>
        <v>0</v>
      </c>
      <c r="XE140" s="21"/>
      <c r="XF140" s="21">
        <f t="shared" si="2003"/>
        <v>0</v>
      </c>
      <c r="XG140" s="21"/>
      <c r="XH140" s="21">
        <f t="shared" si="2003"/>
        <v>0</v>
      </c>
      <c r="XI140" s="21"/>
      <c r="XJ140" s="21">
        <f t="shared" si="2003"/>
        <v>0</v>
      </c>
      <c r="XK140" s="21"/>
      <c r="XL140" s="21">
        <f t="shared" si="2003"/>
        <v>0</v>
      </c>
      <c r="XM140" s="21"/>
      <c r="XN140" s="21">
        <f t="shared" si="2003"/>
        <v>0</v>
      </c>
      <c r="XO140" s="21"/>
      <c r="XP140" s="21">
        <f t="shared" si="2003"/>
        <v>0</v>
      </c>
      <c r="XQ140" s="21"/>
      <c r="XR140" s="21">
        <f t="shared" si="2003"/>
        <v>0</v>
      </c>
      <c r="XS140" s="21"/>
      <c r="XT140" s="21">
        <f t="shared" si="2000"/>
        <v>0</v>
      </c>
      <c r="XU140" s="21"/>
      <c r="XV140" s="21">
        <f t="shared" si="2000"/>
        <v>0</v>
      </c>
      <c r="XW140" s="21"/>
      <c r="XX140" s="21">
        <f t="shared" si="2000"/>
        <v>0</v>
      </c>
      <c r="XY140" s="21"/>
      <c r="XZ140" s="21">
        <f t="shared" si="2000"/>
        <v>0</v>
      </c>
      <c r="YA140" s="21"/>
      <c r="YB140" s="21">
        <f t="shared" si="2004"/>
        <v>0</v>
      </c>
      <c r="YC140" s="21"/>
      <c r="YD140" s="21">
        <f t="shared" si="2005"/>
        <v>0</v>
      </c>
      <c r="YE140" s="21"/>
      <c r="YF140" s="21">
        <f t="shared" si="2006"/>
        <v>0</v>
      </c>
      <c r="YG140" s="21"/>
      <c r="YH140" s="21">
        <f t="shared" si="2007"/>
        <v>0</v>
      </c>
      <c r="YI140" s="21"/>
      <c r="YJ140" s="21">
        <f t="shared" si="2008"/>
        <v>0</v>
      </c>
      <c r="YK140" s="21"/>
      <c r="YL140" s="21">
        <f t="shared" si="2009"/>
        <v>0</v>
      </c>
      <c r="YM140" s="21"/>
      <c r="YN140" s="21">
        <f t="shared" si="2010"/>
        <v>0</v>
      </c>
      <c r="YO140" s="21"/>
      <c r="YP140" s="21">
        <f t="shared" si="2011"/>
        <v>0</v>
      </c>
      <c r="YQ140" s="21"/>
      <c r="YR140" s="21">
        <f t="shared" si="2012"/>
        <v>0</v>
      </c>
      <c r="YS140" s="21"/>
      <c r="YT140" s="21">
        <f t="shared" si="2013"/>
        <v>0</v>
      </c>
      <c r="YU140" s="21"/>
      <c r="YV140" s="21">
        <f t="shared" si="2014"/>
        <v>0</v>
      </c>
      <c r="YW140" s="21"/>
      <c r="YX140" s="21">
        <f t="shared" si="2015"/>
        <v>0</v>
      </c>
      <c r="YY140" s="21"/>
      <c r="YZ140" s="21">
        <f t="shared" si="2000"/>
        <v>0</v>
      </c>
      <c r="ZA140" s="21"/>
      <c r="ZB140" s="21">
        <f t="shared" si="2016"/>
        <v>0</v>
      </c>
      <c r="ZC140" s="21"/>
      <c r="ZD140" s="21">
        <f t="shared" si="2017"/>
        <v>0</v>
      </c>
      <c r="ZE140" s="21"/>
      <c r="ZF140" s="21">
        <f t="shared" si="2018"/>
        <v>0</v>
      </c>
      <c r="ZG140" s="21"/>
      <c r="ZH140" s="21">
        <f t="shared" si="2019"/>
        <v>0</v>
      </c>
      <c r="ZI140" s="21"/>
      <c r="ZJ140" s="21">
        <f t="shared" si="2020"/>
        <v>0</v>
      </c>
      <c r="ZK140" s="21"/>
      <c r="ZL140" s="21">
        <f t="shared" si="2021"/>
        <v>0</v>
      </c>
      <c r="ZM140" s="21"/>
      <c r="ZN140" s="21">
        <f t="shared" si="2022"/>
        <v>0</v>
      </c>
      <c r="ZO140" s="21"/>
      <c r="ZP140" s="21">
        <f t="shared" si="2023"/>
        <v>0</v>
      </c>
      <c r="ZQ140" s="21"/>
      <c r="ZR140" s="21">
        <f t="shared" si="2024"/>
        <v>0</v>
      </c>
      <c r="ZS140" s="21"/>
      <c r="ZT140" s="21">
        <f t="shared" si="2000"/>
        <v>0</v>
      </c>
      <c r="ZU140" s="21"/>
      <c r="ZV140" s="21">
        <f t="shared" si="2025"/>
        <v>0</v>
      </c>
      <c r="ZW140" s="21"/>
      <c r="ZX140" s="21">
        <f t="shared" si="2026"/>
        <v>0</v>
      </c>
      <c r="ZY140" s="21"/>
      <c r="ZZ140" s="21">
        <f t="shared" si="2026"/>
        <v>0</v>
      </c>
      <c r="AAA140" s="21"/>
      <c r="AAB140" s="21">
        <f t="shared" si="2027"/>
        <v>0</v>
      </c>
      <c r="AAC140" s="21"/>
      <c r="AAD140" s="21">
        <f t="shared" si="2027"/>
        <v>0</v>
      </c>
      <c r="AAE140" s="21"/>
      <c r="AAF140" s="21">
        <f t="shared" si="2028"/>
        <v>0</v>
      </c>
      <c r="AAG140" s="21"/>
      <c r="AAH140" s="21">
        <f t="shared" si="2028"/>
        <v>0</v>
      </c>
      <c r="AAI140" s="21"/>
      <c r="AAJ140" s="21">
        <f t="shared" si="2029"/>
        <v>0</v>
      </c>
      <c r="AAK140" s="21"/>
      <c r="AAL140" s="21">
        <f t="shared" si="2029"/>
        <v>0</v>
      </c>
      <c r="AAM140" s="21"/>
      <c r="AAN140" s="21">
        <f t="shared" si="2030"/>
        <v>0</v>
      </c>
      <c r="AAO140" s="21"/>
      <c r="AAP140" s="21">
        <f t="shared" si="2030"/>
        <v>0</v>
      </c>
      <c r="AAQ140" s="21"/>
      <c r="AAR140" s="21">
        <f t="shared" si="2031"/>
        <v>0</v>
      </c>
      <c r="AAS140" s="21"/>
      <c r="AAT140" s="21">
        <f t="shared" si="2031"/>
        <v>0</v>
      </c>
      <c r="AAU140" s="21"/>
      <c r="AAV140" s="21">
        <f t="shared" si="2032"/>
        <v>0</v>
      </c>
      <c r="AAW140" s="21"/>
      <c r="AAX140" s="21">
        <f t="shared" si="2032"/>
        <v>0</v>
      </c>
      <c r="AAY140" s="21"/>
      <c r="AAZ140" s="21">
        <f t="shared" si="2033"/>
        <v>0</v>
      </c>
      <c r="ABA140" s="21"/>
      <c r="ABB140" s="21">
        <f t="shared" si="2033"/>
        <v>0</v>
      </c>
      <c r="ABC140" s="21"/>
      <c r="ABD140" s="21">
        <f t="shared" si="2034"/>
        <v>0</v>
      </c>
      <c r="ABE140" s="21"/>
      <c r="ABF140" s="21">
        <f t="shared" si="2034"/>
        <v>0</v>
      </c>
      <c r="ABG140" s="21"/>
      <c r="ABH140" s="21">
        <f t="shared" si="2035"/>
        <v>0</v>
      </c>
      <c r="ABI140" s="21"/>
      <c r="ABJ140" s="21">
        <f t="shared" si="2035"/>
        <v>0</v>
      </c>
      <c r="ABK140" s="21"/>
      <c r="ABL140" s="21">
        <f t="shared" si="2036"/>
        <v>0</v>
      </c>
      <c r="ABM140" s="21"/>
      <c r="ABN140" s="21">
        <f t="shared" si="2036"/>
        <v>0</v>
      </c>
      <c r="ABO140" s="21"/>
      <c r="ABP140" s="21">
        <f t="shared" si="2037"/>
        <v>0</v>
      </c>
      <c r="ABQ140" s="21"/>
      <c r="ABR140" s="21">
        <f t="shared" si="2037"/>
        <v>0</v>
      </c>
      <c r="ABS140" s="21"/>
      <c r="ABT140" s="21">
        <f t="shared" si="2038"/>
        <v>0</v>
      </c>
      <c r="ABU140" s="21"/>
      <c r="ABV140" s="21">
        <f t="shared" si="2038"/>
        <v>0</v>
      </c>
      <c r="ABW140" s="21"/>
      <c r="ABX140" s="21">
        <f t="shared" si="2039"/>
        <v>0</v>
      </c>
      <c r="ABY140" s="21"/>
      <c r="ABZ140" s="21">
        <f t="shared" si="2039"/>
        <v>0</v>
      </c>
      <c r="ACA140" s="21"/>
      <c r="ACB140" s="21">
        <f t="shared" si="2040"/>
        <v>0</v>
      </c>
      <c r="ACC140" s="21"/>
      <c r="ACD140" s="21">
        <f t="shared" si="2040"/>
        <v>0</v>
      </c>
      <c r="ACE140" s="21"/>
      <c r="ACF140" s="21">
        <f t="shared" si="2041"/>
        <v>0</v>
      </c>
      <c r="ACG140" s="21"/>
      <c r="ACH140" s="21">
        <f t="shared" si="2041"/>
        <v>0</v>
      </c>
      <c r="ACI140" s="21"/>
      <c r="ACJ140" s="21">
        <f t="shared" si="2042"/>
        <v>0</v>
      </c>
      <c r="ACK140" s="21"/>
      <c r="ACL140" s="21">
        <f t="shared" si="2042"/>
        <v>0</v>
      </c>
      <c r="ACM140" s="21"/>
      <c r="ACN140" s="21">
        <f t="shared" si="2043"/>
        <v>0</v>
      </c>
      <c r="ACO140" s="21"/>
      <c r="ACP140" s="21">
        <f t="shared" si="2043"/>
        <v>0</v>
      </c>
      <c r="ACQ140" s="21"/>
      <c r="ACR140" s="21">
        <f t="shared" si="2044"/>
        <v>0</v>
      </c>
      <c r="ACS140" s="21"/>
      <c r="ACT140" s="21">
        <f t="shared" si="2044"/>
        <v>0</v>
      </c>
      <c r="ACU140" s="21"/>
      <c r="ACV140" s="21">
        <f t="shared" si="2045"/>
        <v>0</v>
      </c>
      <c r="ACW140" s="21"/>
      <c r="ACX140" s="21">
        <f t="shared" si="2045"/>
        <v>0</v>
      </c>
      <c r="ACY140" s="21"/>
      <c r="ACZ140" s="21">
        <f t="shared" si="2046"/>
        <v>0</v>
      </c>
      <c r="ADA140" s="21"/>
      <c r="ADB140" s="21">
        <f t="shared" si="2046"/>
        <v>0</v>
      </c>
      <c r="ADC140" s="21"/>
      <c r="ADD140" s="21">
        <f t="shared" si="2047"/>
        <v>0</v>
      </c>
      <c r="ADE140" s="21"/>
      <c r="ADF140" s="21">
        <f t="shared" si="2047"/>
        <v>0</v>
      </c>
      <c r="ADG140" s="21"/>
      <c r="ADH140" s="21">
        <f t="shared" si="2048"/>
        <v>0</v>
      </c>
      <c r="ADI140" s="21"/>
      <c r="ADJ140" s="21">
        <f t="shared" si="2048"/>
        <v>0</v>
      </c>
      <c r="ADK140" s="21"/>
      <c r="ADL140" s="21">
        <f t="shared" si="2049"/>
        <v>0</v>
      </c>
      <c r="ADM140" s="21"/>
      <c r="ADN140" s="21">
        <f t="shared" si="2049"/>
        <v>0</v>
      </c>
      <c r="ADO140" s="21"/>
      <c r="ADP140" s="21">
        <f t="shared" si="2049"/>
        <v>0</v>
      </c>
      <c r="ADQ140" s="21"/>
      <c r="ADR140" s="21">
        <f t="shared" si="2049"/>
        <v>0</v>
      </c>
      <c r="ADS140" s="21"/>
      <c r="ADT140" s="21">
        <f t="shared" si="2049"/>
        <v>0</v>
      </c>
      <c r="ADU140" s="21"/>
      <c r="ADV140" s="21">
        <f t="shared" si="2050"/>
        <v>0</v>
      </c>
      <c r="ADW140" s="21"/>
      <c r="ADX140" s="21">
        <f t="shared" si="2050"/>
        <v>0</v>
      </c>
      <c r="ADY140" s="21"/>
      <c r="ADZ140" s="21">
        <f t="shared" si="2050"/>
        <v>0</v>
      </c>
      <c r="AEA140" s="21"/>
      <c r="AEB140" s="21">
        <f t="shared" si="2050"/>
        <v>0</v>
      </c>
      <c r="AEC140" s="21"/>
      <c r="AED140" s="21">
        <f t="shared" si="2051"/>
        <v>0</v>
      </c>
      <c r="AEE140" s="21"/>
      <c r="AEF140" s="21">
        <f t="shared" si="2051"/>
        <v>0</v>
      </c>
      <c r="AEG140" s="21"/>
      <c r="AEH140" s="21">
        <f t="shared" si="2051"/>
        <v>0</v>
      </c>
      <c r="AEI140" s="21"/>
      <c r="AEJ140" s="21">
        <f t="shared" si="2051"/>
        <v>0</v>
      </c>
      <c r="AEK140" s="21"/>
      <c r="AEL140" s="21">
        <f t="shared" si="2051"/>
        <v>0</v>
      </c>
      <c r="AEM140" s="21"/>
      <c r="AEN140" s="21">
        <f t="shared" si="2052"/>
        <v>0</v>
      </c>
      <c r="AEO140" s="21"/>
      <c r="AEP140" s="21">
        <f t="shared" si="2052"/>
        <v>0</v>
      </c>
      <c r="AEQ140" s="21"/>
      <c r="AER140" s="21">
        <f t="shared" si="2052"/>
        <v>0</v>
      </c>
      <c r="AES140" s="21"/>
      <c r="AET140" s="21">
        <f t="shared" si="2052"/>
        <v>0</v>
      </c>
      <c r="AEU140" s="21"/>
      <c r="AEV140" s="21">
        <f t="shared" si="2053"/>
        <v>0</v>
      </c>
      <c r="AEW140" s="21"/>
      <c r="AEX140" s="21">
        <f t="shared" si="2053"/>
        <v>0</v>
      </c>
      <c r="AEY140" s="21"/>
      <c r="AEZ140" s="21">
        <f t="shared" si="2053"/>
        <v>0</v>
      </c>
      <c r="AFA140" s="21"/>
      <c r="AFB140" s="21">
        <f t="shared" si="2053"/>
        <v>0</v>
      </c>
      <c r="AFC140" s="21"/>
      <c r="AFD140" s="21">
        <f t="shared" si="2053"/>
        <v>0</v>
      </c>
      <c r="AFE140" s="21"/>
      <c r="AFF140" s="21">
        <f t="shared" si="2054"/>
        <v>0</v>
      </c>
      <c r="AFG140" s="21"/>
      <c r="AFH140" s="21">
        <f t="shared" si="2054"/>
        <v>0</v>
      </c>
      <c r="AFI140" s="21"/>
      <c r="AFJ140" s="21">
        <f t="shared" si="2054"/>
        <v>0</v>
      </c>
      <c r="AFK140" s="21"/>
      <c r="AFL140" s="21">
        <f t="shared" si="2054"/>
        <v>0</v>
      </c>
      <c r="AFM140" s="21"/>
      <c r="AFN140" s="21">
        <f t="shared" si="2055"/>
        <v>0</v>
      </c>
      <c r="AFO140" s="21"/>
      <c r="AFP140" s="21">
        <f t="shared" si="2055"/>
        <v>0</v>
      </c>
      <c r="AFQ140" s="21"/>
      <c r="AFR140" s="21">
        <f t="shared" si="2055"/>
        <v>0</v>
      </c>
      <c r="AFS140" s="21"/>
      <c r="AFT140" s="21">
        <f t="shared" si="2055"/>
        <v>0</v>
      </c>
      <c r="AFU140" s="21"/>
      <c r="AFV140" s="21">
        <f t="shared" si="2055"/>
        <v>0</v>
      </c>
      <c r="AFW140" s="21"/>
      <c r="AFX140" s="21">
        <f t="shared" si="2056"/>
        <v>0</v>
      </c>
      <c r="AFY140" s="21"/>
      <c r="AFZ140" s="21">
        <f t="shared" si="2056"/>
        <v>0</v>
      </c>
      <c r="AGA140" s="21"/>
      <c r="AGB140" s="21">
        <f t="shared" si="2056"/>
        <v>0</v>
      </c>
      <c r="AGC140" s="21"/>
      <c r="AGD140" s="21">
        <f t="shared" si="2056"/>
        <v>0</v>
      </c>
      <c r="AGE140" s="21"/>
      <c r="AGF140" s="21">
        <f t="shared" si="2057"/>
        <v>0</v>
      </c>
      <c r="AGG140" s="21"/>
      <c r="AGH140" s="21">
        <f t="shared" si="2057"/>
        <v>0</v>
      </c>
      <c r="AGI140" s="21"/>
      <c r="AGJ140" s="21">
        <f t="shared" si="2057"/>
        <v>0</v>
      </c>
      <c r="AGK140" s="21"/>
      <c r="AGL140" s="21">
        <f t="shared" si="2057"/>
        <v>0</v>
      </c>
      <c r="AGM140" s="21"/>
      <c r="AGN140" s="21">
        <f t="shared" si="2057"/>
        <v>0</v>
      </c>
      <c r="AGO140" s="21"/>
      <c r="AGP140" s="21">
        <f t="shared" si="2058"/>
        <v>0</v>
      </c>
      <c r="AGQ140" s="21"/>
      <c r="AGR140" s="21">
        <f t="shared" si="2058"/>
        <v>0</v>
      </c>
      <c r="AGS140" s="21"/>
      <c r="AGT140" s="21">
        <f t="shared" si="2058"/>
        <v>0</v>
      </c>
      <c r="AGU140" s="21"/>
      <c r="AGV140" s="21">
        <f t="shared" si="2058"/>
        <v>0</v>
      </c>
      <c r="AGW140" s="21"/>
      <c r="AGX140" s="21">
        <f t="shared" si="2059"/>
        <v>0</v>
      </c>
      <c r="AGY140" s="21"/>
      <c r="AGZ140" s="21">
        <f t="shared" si="2059"/>
        <v>0</v>
      </c>
      <c r="AHA140" s="21"/>
      <c r="AHB140" s="21">
        <f t="shared" si="2059"/>
        <v>0</v>
      </c>
      <c r="AHC140" s="21"/>
      <c r="AHD140" s="21">
        <f t="shared" si="2059"/>
        <v>0</v>
      </c>
      <c r="AHE140" s="21"/>
      <c r="AHF140" s="21">
        <f t="shared" si="2059"/>
        <v>0</v>
      </c>
      <c r="AHG140" s="21"/>
      <c r="AHH140" s="21">
        <f t="shared" si="2060"/>
        <v>0</v>
      </c>
      <c r="AHI140" s="21"/>
      <c r="AHJ140" s="21">
        <f t="shared" si="2060"/>
        <v>0</v>
      </c>
      <c r="AHK140" s="21"/>
      <c r="AHL140" s="21">
        <f t="shared" si="2060"/>
        <v>0</v>
      </c>
      <c r="AHM140" s="21"/>
      <c r="AHN140" s="21">
        <f t="shared" si="2060"/>
        <v>0</v>
      </c>
      <c r="AHO140" s="21"/>
      <c r="AHP140" s="21">
        <f t="shared" si="2061"/>
        <v>0</v>
      </c>
      <c r="AHQ140" s="21"/>
      <c r="AHR140" s="21">
        <f t="shared" si="2061"/>
        <v>0</v>
      </c>
      <c r="AHS140" s="21"/>
      <c r="AHT140" s="21">
        <f t="shared" si="2061"/>
        <v>0</v>
      </c>
      <c r="AHU140" s="21"/>
      <c r="AHV140" s="21">
        <f t="shared" si="2061"/>
        <v>0</v>
      </c>
      <c r="AHW140" s="21"/>
      <c r="AHX140" s="21">
        <f t="shared" si="2061"/>
        <v>0</v>
      </c>
      <c r="AHY140" s="21"/>
      <c r="AHZ140" s="21">
        <f t="shared" si="2062"/>
        <v>0</v>
      </c>
      <c r="AIA140" s="21"/>
      <c r="AIB140" s="21">
        <f t="shared" si="2062"/>
        <v>0</v>
      </c>
      <c r="AIC140" s="21"/>
      <c r="AID140" s="21">
        <f t="shared" si="2062"/>
        <v>0</v>
      </c>
      <c r="AIE140" s="21"/>
      <c r="AIF140" s="21">
        <f t="shared" si="2062"/>
        <v>0</v>
      </c>
      <c r="AIG140" s="21"/>
      <c r="AIH140" s="21">
        <f t="shared" si="2063"/>
        <v>0</v>
      </c>
      <c r="AII140" s="21"/>
      <c r="AIJ140" s="21">
        <f t="shared" si="2063"/>
        <v>0</v>
      </c>
      <c r="AIK140" s="21"/>
      <c r="AIL140" s="21">
        <f t="shared" si="2063"/>
        <v>0</v>
      </c>
      <c r="AIM140" s="21"/>
      <c r="AIN140" s="21">
        <f t="shared" si="2063"/>
        <v>0</v>
      </c>
      <c r="AIO140" s="21"/>
      <c r="AIP140" s="21">
        <f t="shared" si="2063"/>
        <v>0</v>
      </c>
      <c r="AIQ140" s="21"/>
      <c r="AIR140" s="21">
        <f t="shared" si="2064"/>
        <v>0</v>
      </c>
      <c r="AIS140" s="21"/>
      <c r="AIT140" s="21">
        <f t="shared" si="2064"/>
        <v>0</v>
      </c>
      <c r="AIU140" s="21"/>
      <c r="AIV140" s="21">
        <f t="shared" si="2064"/>
        <v>0</v>
      </c>
      <c r="AIW140" s="21"/>
      <c r="AIX140" s="21">
        <f t="shared" si="2064"/>
        <v>0</v>
      </c>
      <c r="AIY140" s="21"/>
      <c r="AIZ140" s="21">
        <f t="shared" si="2000"/>
        <v>0</v>
      </c>
      <c r="AJA140" s="21"/>
    </row>
    <row r="141" spans="2:937" ht="13.5" customHeight="1" x14ac:dyDescent="0.25">
      <c r="B141" s="31">
        <v>136</v>
      </c>
      <c r="C141" s="192" t="s">
        <v>209</v>
      </c>
      <c r="D141" s="67" t="s">
        <v>192</v>
      </c>
      <c r="E141" s="194" t="s">
        <v>404</v>
      </c>
      <c r="F141" s="194" t="str">
        <f>_xlfn.XLOOKUP(D141,'WTG PH-III'!$D$5:$D$198,'WTG PH-III'!$B$5:$B$198,0,0,1)</f>
        <v>PSS-14</v>
      </c>
      <c r="G141" s="22" t="s">
        <v>537</v>
      </c>
      <c r="H141" s="22" t="s">
        <v>541</v>
      </c>
      <c r="I141" s="61">
        <v>8</v>
      </c>
      <c r="J141" s="21">
        <v>253</v>
      </c>
      <c r="K141" s="21">
        <f t="shared" si="1741"/>
        <v>253</v>
      </c>
      <c r="L141" s="21">
        <f t="shared" si="1742"/>
        <v>253</v>
      </c>
      <c r="M141" s="21">
        <f t="shared" si="1743"/>
        <v>0</v>
      </c>
      <c r="N141" s="95">
        <f>VLOOKUP(D141,'WTG PH-III'!$D$5:$U$198,17,0)</f>
        <v>45821</v>
      </c>
      <c r="O141" s="95">
        <f>VLOOKUP(D141,'WTG PH-III'!$D$5:$U$198,18,0)</f>
        <v>45831</v>
      </c>
      <c r="P141" s="21">
        <f t="shared" si="1744"/>
        <v>0</v>
      </c>
      <c r="Q141" s="21"/>
      <c r="R141" s="21">
        <f t="shared" si="1745"/>
        <v>0</v>
      </c>
      <c r="S141" s="21"/>
      <c r="T141" s="21">
        <f t="shared" si="1746"/>
        <v>0</v>
      </c>
      <c r="U141" s="21"/>
      <c r="V141" s="21">
        <f t="shared" si="1747"/>
        <v>0</v>
      </c>
      <c r="W141" s="21"/>
      <c r="X141" s="21">
        <f t="shared" si="1748"/>
        <v>0</v>
      </c>
      <c r="Y141" s="21"/>
      <c r="Z141" s="21">
        <f t="shared" si="1749"/>
        <v>0</v>
      </c>
      <c r="AA141" s="21"/>
      <c r="AB141" s="21">
        <f t="shared" si="1750"/>
        <v>0</v>
      </c>
      <c r="AC141" s="21"/>
      <c r="AD141" s="21">
        <f t="shared" si="1751"/>
        <v>0</v>
      </c>
      <c r="AE141" s="21"/>
      <c r="AF141" s="21">
        <f t="shared" si="1752"/>
        <v>0</v>
      </c>
      <c r="AG141" s="21"/>
      <c r="AH141" s="21">
        <f t="shared" si="1753"/>
        <v>0</v>
      </c>
      <c r="AI141" s="21"/>
      <c r="AJ141" s="21">
        <f t="shared" si="1754"/>
        <v>0</v>
      </c>
      <c r="AK141" s="21"/>
      <c r="AL141" s="21">
        <f t="shared" si="1755"/>
        <v>0</v>
      </c>
      <c r="AM141" s="21"/>
      <c r="AN141" s="21">
        <f t="shared" si="1756"/>
        <v>0</v>
      </c>
      <c r="AO141" s="21"/>
      <c r="AP141" s="21">
        <f t="shared" si="1757"/>
        <v>0</v>
      </c>
      <c r="AQ141" s="21"/>
      <c r="AR141" s="21">
        <f t="shared" si="1758"/>
        <v>0</v>
      </c>
      <c r="AS141" s="21"/>
      <c r="AT141" s="21">
        <f t="shared" si="1759"/>
        <v>0</v>
      </c>
      <c r="AU141" s="21"/>
      <c r="AV141" s="21">
        <f t="shared" si="1760"/>
        <v>0</v>
      </c>
      <c r="AW141" s="21"/>
      <c r="AX141" s="21">
        <f t="shared" si="1761"/>
        <v>0</v>
      </c>
      <c r="AY141" s="21"/>
      <c r="AZ141" s="21">
        <f t="shared" si="1762"/>
        <v>0</v>
      </c>
      <c r="BA141" s="21"/>
      <c r="BB141" s="21">
        <f t="shared" si="1763"/>
        <v>0</v>
      </c>
      <c r="BC141" s="21"/>
      <c r="BD141" s="21">
        <f t="shared" si="1764"/>
        <v>0</v>
      </c>
      <c r="BE141" s="21"/>
      <c r="BF141" s="21">
        <f t="shared" si="1765"/>
        <v>0</v>
      </c>
      <c r="BG141" s="21"/>
      <c r="BH141" s="21">
        <f t="shared" si="1766"/>
        <v>0</v>
      </c>
      <c r="BI141" s="21"/>
      <c r="BJ141" s="21">
        <f t="shared" si="1767"/>
        <v>0</v>
      </c>
      <c r="BK141" s="21"/>
      <c r="BL141" s="21">
        <f t="shared" si="1768"/>
        <v>0</v>
      </c>
      <c r="BM141" s="21"/>
      <c r="BN141" s="21">
        <f t="shared" si="1769"/>
        <v>0</v>
      </c>
      <c r="BO141" s="21"/>
      <c r="BP141" s="21">
        <f t="shared" si="1770"/>
        <v>0</v>
      </c>
      <c r="BQ141" s="21"/>
      <c r="BR141" s="21">
        <f t="shared" si="1771"/>
        <v>0</v>
      </c>
      <c r="BS141" s="21"/>
      <c r="BT141" s="21">
        <f t="shared" si="1772"/>
        <v>0</v>
      </c>
      <c r="BU141" s="21"/>
      <c r="BV141" s="21">
        <f t="shared" si="1773"/>
        <v>0</v>
      </c>
      <c r="BW141" s="21"/>
      <c r="BX141" s="21">
        <f t="shared" si="1774"/>
        <v>0</v>
      </c>
      <c r="BY141" s="21"/>
      <c r="BZ141" s="21">
        <f t="shared" si="1775"/>
        <v>0</v>
      </c>
      <c r="CA141" s="21"/>
      <c r="CB141" s="21">
        <f t="shared" si="1776"/>
        <v>0</v>
      </c>
      <c r="CC141" s="21"/>
      <c r="CD141" s="21">
        <f t="shared" si="1777"/>
        <v>0</v>
      </c>
      <c r="CE141" s="21"/>
      <c r="CF141" s="21">
        <f t="shared" si="1778"/>
        <v>0</v>
      </c>
      <c r="CG141" s="21"/>
      <c r="CH141" s="21">
        <f t="shared" si="1779"/>
        <v>0</v>
      </c>
      <c r="CI141" s="21"/>
      <c r="CJ141" s="21">
        <f t="shared" si="1780"/>
        <v>0</v>
      </c>
      <c r="CK141" s="21"/>
      <c r="CL141" s="21">
        <f t="shared" si="1781"/>
        <v>0</v>
      </c>
      <c r="CM141" s="21"/>
      <c r="CN141" s="21">
        <f t="shared" si="1782"/>
        <v>0</v>
      </c>
      <c r="CO141" s="21"/>
      <c r="CP141" s="21">
        <f t="shared" si="1783"/>
        <v>0</v>
      </c>
      <c r="CQ141" s="21"/>
      <c r="CR141" s="21">
        <f t="shared" si="1784"/>
        <v>0</v>
      </c>
      <c r="CS141" s="21"/>
      <c r="CT141" s="21">
        <f t="shared" si="1785"/>
        <v>0</v>
      </c>
      <c r="CU141" s="21"/>
      <c r="CV141" s="21">
        <f t="shared" si="1786"/>
        <v>0</v>
      </c>
      <c r="CW141" s="21"/>
      <c r="CX141" s="21">
        <f t="shared" si="1787"/>
        <v>0</v>
      </c>
      <c r="CY141" s="21"/>
      <c r="CZ141" s="21">
        <f t="shared" si="1788"/>
        <v>0</v>
      </c>
      <c r="DA141" s="21"/>
      <c r="DB141" s="21">
        <f t="shared" si="1789"/>
        <v>0</v>
      </c>
      <c r="DC141" s="21"/>
      <c r="DD141" s="21">
        <f t="shared" si="1790"/>
        <v>0</v>
      </c>
      <c r="DE141" s="21"/>
      <c r="DF141" s="21">
        <f t="shared" si="1791"/>
        <v>0</v>
      </c>
      <c r="DG141" s="21"/>
      <c r="DH141" s="21">
        <f t="shared" si="1792"/>
        <v>0</v>
      </c>
      <c r="DI141" s="21"/>
      <c r="DJ141" s="21">
        <f t="shared" si="1793"/>
        <v>0</v>
      </c>
      <c r="DK141" s="21"/>
      <c r="DL141" s="21">
        <f t="shared" si="1794"/>
        <v>0</v>
      </c>
      <c r="DM141" s="21"/>
      <c r="DN141" s="21">
        <f t="shared" si="1795"/>
        <v>0</v>
      </c>
      <c r="DO141" s="21"/>
      <c r="DP141" s="21">
        <f t="shared" si="1796"/>
        <v>0</v>
      </c>
      <c r="DQ141" s="21"/>
      <c r="DR141" s="21">
        <f t="shared" si="1797"/>
        <v>0</v>
      </c>
      <c r="DS141" s="21"/>
      <c r="DT141" s="21">
        <f t="shared" si="1798"/>
        <v>0</v>
      </c>
      <c r="DU141" s="21"/>
      <c r="DV141" s="21">
        <f t="shared" si="1799"/>
        <v>0</v>
      </c>
      <c r="DW141" s="21"/>
      <c r="DX141" s="21">
        <f t="shared" si="1800"/>
        <v>0</v>
      </c>
      <c r="DY141" s="21"/>
      <c r="DZ141" s="21">
        <f t="shared" si="1801"/>
        <v>0</v>
      </c>
      <c r="EA141" s="21"/>
      <c r="EB141" s="21">
        <f t="shared" si="1802"/>
        <v>0</v>
      </c>
      <c r="EC141" s="21"/>
      <c r="ED141" s="21">
        <f t="shared" si="1803"/>
        <v>0</v>
      </c>
      <c r="EE141" s="21"/>
      <c r="EF141" s="21">
        <f t="shared" si="1804"/>
        <v>0</v>
      </c>
      <c r="EG141" s="21"/>
      <c r="EH141" s="21">
        <f t="shared" si="1805"/>
        <v>0</v>
      </c>
      <c r="EI141" s="21"/>
      <c r="EJ141" s="21">
        <f t="shared" si="1806"/>
        <v>0</v>
      </c>
      <c r="EK141" s="21"/>
      <c r="EL141" s="21">
        <f t="shared" si="1807"/>
        <v>0</v>
      </c>
      <c r="EM141" s="21"/>
      <c r="EN141" s="21">
        <f t="shared" si="1808"/>
        <v>0</v>
      </c>
      <c r="EO141" s="21"/>
      <c r="EP141" s="21">
        <f t="shared" si="1809"/>
        <v>0</v>
      </c>
      <c r="EQ141" s="21"/>
      <c r="ER141" s="21">
        <f t="shared" si="1810"/>
        <v>0</v>
      </c>
      <c r="ES141" s="21"/>
      <c r="ET141" s="21">
        <f t="shared" si="1811"/>
        <v>0</v>
      </c>
      <c r="EU141" s="21"/>
      <c r="EV141" s="21">
        <f t="shared" si="1812"/>
        <v>0</v>
      </c>
      <c r="EW141" s="21"/>
      <c r="EX141" s="21">
        <f t="shared" si="1813"/>
        <v>0</v>
      </c>
      <c r="EY141" s="21"/>
      <c r="EZ141" s="21">
        <f t="shared" si="1814"/>
        <v>0</v>
      </c>
      <c r="FA141" s="21"/>
      <c r="FB141" s="21">
        <f t="shared" si="1815"/>
        <v>0</v>
      </c>
      <c r="FC141" s="21"/>
      <c r="FD141" s="21">
        <f t="shared" si="1816"/>
        <v>0</v>
      </c>
      <c r="FE141" s="21"/>
      <c r="FF141" s="21">
        <f t="shared" si="1817"/>
        <v>0</v>
      </c>
      <c r="FG141" s="21"/>
      <c r="FH141" s="21">
        <f t="shared" si="1818"/>
        <v>0</v>
      </c>
      <c r="FI141" s="21"/>
      <c r="FJ141" s="21">
        <f t="shared" si="1819"/>
        <v>0</v>
      </c>
      <c r="FK141" s="21"/>
      <c r="FL141" s="21">
        <f t="shared" si="1820"/>
        <v>0</v>
      </c>
      <c r="FM141" s="21"/>
      <c r="FN141" s="21">
        <f t="shared" si="1821"/>
        <v>0</v>
      </c>
      <c r="FO141" s="21"/>
      <c r="FP141" s="21">
        <f t="shared" si="1822"/>
        <v>0</v>
      </c>
      <c r="FQ141" s="21"/>
      <c r="FR141" s="21">
        <f t="shared" si="1823"/>
        <v>0</v>
      </c>
      <c r="FS141" s="21"/>
      <c r="FT141" s="21">
        <f t="shared" si="1824"/>
        <v>0</v>
      </c>
      <c r="FU141" s="21"/>
      <c r="FV141" s="21">
        <f t="shared" si="1825"/>
        <v>0</v>
      </c>
      <c r="FW141" s="21"/>
      <c r="FX141" s="21">
        <f t="shared" si="1826"/>
        <v>0</v>
      </c>
      <c r="FY141" s="21"/>
      <c r="FZ141" s="21">
        <f t="shared" si="1827"/>
        <v>0</v>
      </c>
      <c r="GA141" s="21"/>
      <c r="GB141" s="21">
        <f t="shared" si="1828"/>
        <v>0</v>
      </c>
      <c r="GC141" s="21"/>
      <c r="GD141" s="21">
        <f t="shared" si="1829"/>
        <v>0</v>
      </c>
      <c r="GE141" s="21"/>
      <c r="GF141" s="21">
        <f t="shared" si="1830"/>
        <v>0</v>
      </c>
      <c r="GG141" s="21"/>
      <c r="GH141" s="21">
        <f t="shared" si="1831"/>
        <v>0</v>
      </c>
      <c r="GI141" s="21"/>
      <c r="GJ141" s="21">
        <f t="shared" si="1832"/>
        <v>0</v>
      </c>
      <c r="GK141" s="21"/>
      <c r="GL141" s="21">
        <f t="shared" si="1833"/>
        <v>0</v>
      </c>
      <c r="GM141" s="21"/>
      <c r="GN141" s="21">
        <f t="shared" si="1834"/>
        <v>0</v>
      </c>
      <c r="GO141" s="21"/>
      <c r="GP141" s="21">
        <f t="shared" si="1835"/>
        <v>0</v>
      </c>
      <c r="GQ141" s="21"/>
      <c r="GR141" s="21">
        <f t="shared" si="1836"/>
        <v>0</v>
      </c>
      <c r="GS141" s="21"/>
      <c r="GT141" s="21">
        <f t="shared" si="1837"/>
        <v>0</v>
      </c>
      <c r="GU141" s="21"/>
      <c r="GV141" s="21">
        <f t="shared" si="1838"/>
        <v>0</v>
      </c>
      <c r="GW141" s="21"/>
      <c r="GX141" s="21">
        <f t="shared" si="1839"/>
        <v>0</v>
      </c>
      <c r="GY141" s="21"/>
      <c r="GZ141" s="21">
        <f t="shared" si="1840"/>
        <v>0</v>
      </c>
      <c r="HA141" s="21"/>
      <c r="HB141" s="21">
        <f t="shared" si="1841"/>
        <v>0</v>
      </c>
      <c r="HC141" s="21"/>
      <c r="HD141" s="21">
        <f t="shared" si="1842"/>
        <v>0</v>
      </c>
      <c r="HE141" s="21"/>
      <c r="HF141" s="21">
        <f t="shared" si="1843"/>
        <v>0</v>
      </c>
      <c r="HG141" s="21"/>
      <c r="HH141" s="21">
        <f t="shared" si="1844"/>
        <v>0</v>
      </c>
      <c r="HI141" s="21"/>
      <c r="HJ141" s="21">
        <f t="shared" si="1845"/>
        <v>0</v>
      </c>
      <c r="HK141" s="21"/>
      <c r="HL141" s="21">
        <f t="shared" si="1846"/>
        <v>0</v>
      </c>
      <c r="HM141" s="21"/>
      <c r="HN141" s="21">
        <f t="shared" si="1847"/>
        <v>0</v>
      </c>
      <c r="HO141" s="21"/>
      <c r="HP141" s="21">
        <f t="shared" si="1848"/>
        <v>0</v>
      </c>
      <c r="HQ141" s="21"/>
      <c r="HR141" s="21">
        <f t="shared" si="1849"/>
        <v>0</v>
      </c>
      <c r="HS141" s="21"/>
      <c r="HT141" s="21">
        <f t="shared" si="1850"/>
        <v>0</v>
      </c>
      <c r="HU141" s="21"/>
      <c r="HV141" s="21">
        <f t="shared" si="1851"/>
        <v>0</v>
      </c>
      <c r="HW141" s="21"/>
      <c r="HX141" s="21">
        <f t="shared" si="1852"/>
        <v>0</v>
      </c>
      <c r="HY141" s="21"/>
      <c r="HZ141" s="21">
        <f t="shared" si="1853"/>
        <v>0</v>
      </c>
      <c r="IA141" s="21"/>
      <c r="IB141" s="21">
        <f t="shared" si="1854"/>
        <v>0</v>
      </c>
      <c r="IC141" s="21"/>
      <c r="ID141" s="21">
        <f t="shared" si="1855"/>
        <v>0</v>
      </c>
      <c r="IE141" s="21"/>
      <c r="IF141" s="21">
        <f t="shared" si="1856"/>
        <v>0</v>
      </c>
      <c r="IG141" s="21"/>
      <c r="IH141" s="21">
        <f t="shared" si="1857"/>
        <v>0</v>
      </c>
      <c r="II141" s="21"/>
      <c r="IJ141" s="21">
        <f t="shared" si="1858"/>
        <v>0</v>
      </c>
      <c r="IK141" s="21"/>
      <c r="IL141" s="21">
        <f t="shared" si="1859"/>
        <v>0</v>
      </c>
      <c r="IM141" s="21"/>
      <c r="IN141" s="21">
        <f t="shared" si="1860"/>
        <v>0</v>
      </c>
      <c r="IO141" s="21"/>
      <c r="IP141" s="21">
        <f t="shared" si="1861"/>
        <v>0</v>
      </c>
      <c r="IQ141" s="21"/>
      <c r="IR141" s="21">
        <f t="shared" si="1862"/>
        <v>0</v>
      </c>
      <c r="IS141" s="21"/>
      <c r="IT141" s="21">
        <f t="shared" si="1863"/>
        <v>0</v>
      </c>
      <c r="IU141" s="21"/>
      <c r="IV141" s="21">
        <f t="shared" si="1864"/>
        <v>0</v>
      </c>
      <c r="IW141" s="21"/>
      <c r="IX141" s="21">
        <f t="shared" si="1865"/>
        <v>0</v>
      </c>
      <c r="IY141" s="21"/>
      <c r="IZ141" s="21">
        <f t="shared" si="1866"/>
        <v>0</v>
      </c>
      <c r="JA141" s="21"/>
      <c r="JB141" s="21">
        <f t="shared" si="1867"/>
        <v>0</v>
      </c>
      <c r="JC141" s="21"/>
      <c r="JD141" s="21">
        <f t="shared" si="1868"/>
        <v>0</v>
      </c>
      <c r="JE141" s="21"/>
      <c r="JF141" s="21">
        <f t="shared" si="1869"/>
        <v>0</v>
      </c>
      <c r="JG141" s="21"/>
      <c r="JH141" s="21">
        <f t="shared" si="1870"/>
        <v>0</v>
      </c>
      <c r="JI141" s="21"/>
      <c r="JJ141" s="21">
        <f t="shared" si="1871"/>
        <v>0</v>
      </c>
      <c r="JK141" s="21"/>
      <c r="JL141" s="21">
        <f t="shared" si="1872"/>
        <v>0</v>
      </c>
      <c r="JM141" s="21"/>
      <c r="JN141" s="21">
        <f t="shared" si="1873"/>
        <v>0</v>
      </c>
      <c r="JO141" s="21"/>
      <c r="JP141" s="21">
        <f t="shared" si="1874"/>
        <v>0</v>
      </c>
      <c r="JQ141" s="21"/>
      <c r="JR141" s="21">
        <f t="shared" si="1875"/>
        <v>0</v>
      </c>
      <c r="JS141" s="21"/>
      <c r="JT141" s="21">
        <f t="shared" si="1876"/>
        <v>0</v>
      </c>
      <c r="JU141" s="21"/>
      <c r="JV141" s="21">
        <f t="shared" si="1877"/>
        <v>0</v>
      </c>
      <c r="JW141" s="21"/>
      <c r="JX141" s="21">
        <f t="shared" si="1878"/>
        <v>0</v>
      </c>
      <c r="JY141" s="21"/>
      <c r="JZ141" s="21">
        <f t="shared" si="1879"/>
        <v>0</v>
      </c>
      <c r="KA141" s="21"/>
      <c r="KB141" s="21">
        <f t="shared" si="1880"/>
        <v>0</v>
      </c>
      <c r="KC141" s="21"/>
      <c r="KD141" s="21">
        <f t="shared" si="1881"/>
        <v>0</v>
      </c>
      <c r="KE141" s="21"/>
      <c r="KF141" s="21">
        <f t="shared" si="1882"/>
        <v>0</v>
      </c>
      <c r="KG141" s="21"/>
      <c r="KH141" s="21">
        <f t="shared" si="1883"/>
        <v>0</v>
      </c>
      <c r="KI141" s="21"/>
      <c r="KJ141" s="21">
        <f t="shared" si="1884"/>
        <v>0</v>
      </c>
      <c r="KK141" s="21"/>
      <c r="KL141" s="21">
        <f t="shared" si="1885"/>
        <v>0</v>
      </c>
      <c r="KM141" s="21"/>
      <c r="KN141" s="21">
        <f t="shared" si="1886"/>
        <v>0</v>
      </c>
      <c r="KO141" s="21"/>
      <c r="KP141" s="21">
        <f t="shared" si="1887"/>
        <v>0</v>
      </c>
      <c r="KQ141" s="21"/>
      <c r="KR141" s="21">
        <f t="shared" si="1888"/>
        <v>0</v>
      </c>
      <c r="KS141" s="21"/>
      <c r="KT141" s="21">
        <f t="shared" si="1889"/>
        <v>0</v>
      </c>
      <c r="KU141" s="21"/>
      <c r="KV141" s="21">
        <f t="shared" si="1890"/>
        <v>0</v>
      </c>
      <c r="KW141" s="21"/>
      <c r="KX141" s="21">
        <f t="shared" si="1891"/>
        <v>0</v>
      </c>
      <c r="KY141" s="21"/>
      <c r="KZ141" s="21">
        <f t="shared" si="1892"/>
        <v>0</v>
      </c>
      <c r="LA141" s="21"/>
      <c r="LB141" s="21">
        <f t="shared" si="1893"/>
        <v>0</v>
      </c>
      <c r="LC141" s="21"/>
      <c r="LD141" s="21">
        <f t="shared" si="1894"/>
        <v>0</v>
      </c>
      <c r="LE141" s="21"/>
      <c r="LF141" s="21">
        <f t="shared" si="1895"/>
        <v>0</v>
      </c>
      <c r="LG141" s="21"/>
      <c r="LH141" s="21">
        <f t="shared" si="1896"/>
        <v>0</v>
      </c>
      <c r="LI141" s="21"/>
      <c r="LJ141" s="21">
        <f t="shared" si="1897"/>
        <v>0</v>
      </c>
      <c r="LK141" s="21"/>
      <c r="LL141" s="21">
        <f t="shared" si="1898"/>
        <v>0</v>
      </c>
      <c r="LM141" s="21"/>
      <c r="LN141" s="21">
        <f t="shared" si="1899"/>
        <v>0</v>
      </c>
      <c r="LO141" s="21"/>
      <c r="LP141" s="21">
        <f t="shared" si="1900"/>
        <v>0</v>
      </c>
      <c r="LQ141" s="21"/>
      <c r="LR141" s="21">
        <f t="shared" si="1901"/>
        <v>0</v>
      </c>
      <c r="LS141" s="21"/>
      <c r="LT141" s="21">
        <f t="shared" si="1902"/>
        <v>0</v>
      </c>
      <c r="LU141" s="21"/>
      <c r="LV141" s="21">
        <f t="shared" si="1903"/>
        <v>0</v>
      </c>
      <c r="LW141" s="21"/>
      <c r="LX141" s="21">
        <f t="shared" si="1904"/>
        <v>0</v>
      </c>
      <c r="LY141" s="21"/>
      <c r="LZ141" s="21">
        <f t="shared" si="1905"/>
        <v>0</v>
      </c>
      <c r="MA141" s="21"/>
      <c r="MB141" s="21">
        <f t="shared" si="1906"/>
        <v>0</v>
      </c>
      <c r="MC141" s="21"/>
      <c r="MD141" s="21">
        <f t="shared" si="1907"/>
        <v>0</v>
      </c>
      <c r="ME141" s="21"/>
      <c r="MF141" s="21">
        <f t="shared" si="1908"/>
        <v>0</v>
      </c>
      <c r="MG141" s="21"/>
      <c r="MH141" s="21">
        <f t="shared" si="1909"/>
        <v>0</v>
      </c>
      <c r="MI141" s="21"/>
      <c r="MJ141" s="21">
        <f t="shared" si="1910"/>
        <v>0</v>
      </c>
      <c r="MK141" s="21"/>
      <c r="ML141" s="21">
        <f t="shared" si="1911"/>
        <v>0</v>
      </c>
      <c r="MM141" s="21"/>
      <c r="MN141" s="21">
        <f t="shared" si="1912"/>
        <v>0</v>
      </c>
      <c r="MO141" s="21"/>
      <c r="MP141" s="21">
        <f t="shared" si="1913"/>
        <v>0</v>
      </c>
      <c r="MQ141" s="21"/>
      <c r="MR141" s="21">
        <f t="shared" si="1914"/>
        <v>0</v>
      </c>
      <c r="MS141" s="21"/>
      <c r="MT141" s="21">
        <f t="shared" si="1915"/>
        <v>0</v>
      </c>
      <c r="MU141" s="21"/>
      <c r="MV141" s="21">
        <f t="shared" si="1916"/>
        <v>0</v>
      </c>
      <c r="MW141" s="21"/>
      <c r="MX141" s="21">
        <f t="shared" si="1917"/>
        <v>0</v>
      </c>
      <c r="MY141" s="21"/>
      <c r="MZ141" s="21">
        <f t="shared" si="1918"/>
        <v>0</v>
      </c>
      <c r="NA141" s="21"/>
      <c r="NB141" s="21">
        <f t="shared" si="1919"/>
        <v>0</v>
      </c>
      <c r="NC141" s="21"/>
      <c r="ND141" s="21">
        <f t="shared" si="1920"/>
        <v>0</v>
      </c>
      <c r="NE141" s="21"/>
      <c r="NF141" s="21">
        <f t="shared" si="1921"/>
        <v>23</v>
      </c>
      <c r="NG141" s="21"/>
      <c r="NH141" s="21">
        <f t="shared" si="1922"/>
        <v>23</v>
      </c>
      <c r="NI141" s="21"/>
      <c r="NJ141" s="21">
        <f t="shared" si="1923"/>
        <v>23</v>
      </c>
      <c r="NK141" s="21"/>
      <c r="NL141" s="21">
        <f t="shared" si="1924"/>
        <v>23</v>
      </c>
      <c r="NM141" s="21"/>
      <c r="NN141" s="21">
        <f t="shared" si="1925"/>
        <v>23</v>
      </c>
      <c r="NO141" s="21"/>
      <c r="NP141" s="21">
        <f t="shared" si="1926"/>
        <v>23</v>
      </c>
      <c r="NQ141" s="21"/>
      <c r="NR141" s="21">
        <f t="shared" si="1927"/>
        <v>23</v>
      </c>
      <c r="NS141" s="21"/>
      <c r="NT141" s="21">
        <f t="shared" si="1928"/>
        <v>23</v>
      </c>
      <c r="NU141" s="21">
        <v>28</v>
      </c>
      <c r="NV141" s="21">
        <f t="shared" si="1929"/>
        <v>23</v>
      </c>
      <c r="NW141" s="21">
        <v>45</v>
      </c>
      <c r="NX141" s="21">
        <f t="shared" si="1930"/>
        <v>23</v>
      </c>
      <c r="NY141" s="21">
        <v>27</v>
      </c>
      <c r="NZ141" s="21">
        <f t="shared" si="1931"/>
        <v>23</v>
      </c>
      <c r="OA141" s="21">
        <v>33</v>
      </c>
      <c r="OB141" s="21">
        <f t="shared" si="1932"/>
        <v>0</v>
      </c>
      <c r="OC141" s="21">
        <v>44</v>
      </c>
      <c r="OD141" s="21">
        <f t="shared" si="1933"/>
        <v>0</v>
      </c>
      <c r="OE141" s="21">
        <v>39</v>
      </c>
      <c r="OF141" s="21">
        <f t="shared" si="1934"/>
        <v>0</v>
      </c>
      <c r="OG141" s="21">
        <v>18</v>
      </c>
      <c r="OH141" s="21">
        <f t="shared" si="1935"/>
        <v>0</v>
      </c>
      <c r="OI141" s="21">
        <v>19</v>
      </c>
      <c r="OJ141" s="21">
        <f t="shared" si="1936"/>
        <v>0</v>
      </c>
      <c r="OK141" s="21"/>
      <c r="OL141" s="21">
        <f t="shared" si="1937"/>
        <v>0</v>
      </c>
      <c r="OM141" s="21"/>
      <c r="ON141" s="21">
        <f t="shared" si="1938"/>
        <v>0</v>
      </c>
      <c r="OO141" s="21"/>
      <c r="OP141" s="21">
        <f t="shared" si="1938"/>
        <v>0</v>
      </c>
      <c r="OQ141" s="21"/>
      <c r="OR141" s="21">
        <f t="shared" si="1938"/>
        <v>0</v>
      </c>
      <c r="OS141" s="21"/>
      <c r="OT141" s="21">
        <f t="shared" si="1938"/>
        <v>0</v>
      </c>
      <c r="OU141" s="21"/>
      <c r="OV141" s="21">
        <f t="shared" si="1938"/>
        <v>0</v>
      </c>
      <c r="OW141" s="21"/>
      <c r="OX141" s="21">
        <f t="shared" si="1938"/>
        <v>0</v>
      </c>
      <c r="OY141" s="21"/>
      <c r="OZ141" s="21">
        <f t="shared" si="1938"/>
        <v>0</v>
      </c>
      <c r="PA141" s="21"/>
      <c r="PB141" s="21">
        <f t="shared" si="1939"/>
        <v>0</v>
      </c>
      <c r="PC141" s="21"/>
      <c r="PD141" s="21">
        <f t="shared" si="1939"/>
        <v>0</v>
      </c>
      <c r="PE141" s="21"/>
      <c r="PF141" s="21">
        <f t="shared" si="1939"/>
        <v>0</v>
      </c>
      <c r="PG141" s="21"/>
      <c r="PH141" s="21">
        <f t="shared" si="1939"/>
        <v>0</v>
      </c>
      <c r="PI141" s="21"/>
      <c r="PJ141" s="21">
        <f t="shared" si="1939"/>
        <v>0</v>
      </c>
      <c r="PK141" s="21"/>
      <c r="PL141" s="21">
        <f t="shared" si="1939"/>
        <v>0</v>
      </c>
      <c r="PM141" s="21"/>
      <c r="PN141" s="21">
        <f t="shared" si="1940"/>
        <v>0</v>
      </c>
      <c r="PO141" s="21"/>
      <c r="PP141" s="21">
        <f t="shared" si="1940"/>
        <v>0</v>
      </c>
      <c r="PQ141" s="21"/>
      <c r="PR141" s="21">
        <f t="shared" si="1940"/>
        <v>0</v>
      </c>
      <c r="PS141" s="21"/>
      <c r="PT141" s="21">
        <f t="shared" si="1940"/>
        <v>0</v>
      </c>
      <c r="PU141" s="21"/>
      <c r="PV141" s="21">
        <f t="shared" si="1940"/>
        <v>0</v>
      </c>
      <c r="PW141" s="21"/>
      <c r="PX141" s="21">
        <f t="shared" si="1940"/>
        <v>0</v>
      </c>
      <c r="PY141" s="21"/>
      <c r="PZ141" s="21">
        <f t="shared" si="1941"/>
        <v>0</v>
      </c>
      <c r="QA141" s="21"/>
      <c r="QB141" s="21">
        <f t="shared" si="1941"/>
        <v>0</v>
      </c>
      <c r="QC141" s="21"/>
      <c r="QD141" s="21">
        <f t="shared" si="1941"/>
        <v>0</v>
      </c>
      <c r="QE141" s="21"/>
      <c r="QF141" s="21">
        <f t="shared" si="1941"/>
        <v>0</v>
      </c>
      <c r="QG141" s="21"/>
      <c r="QH141" s="21">
        <f t="shared" si="1941"/>
        <v>0</v>
      </c>
      <c r="QI141" s="21"/>
      <c r="QJ141" s="21">
        <f t="shared" si="1941"/>
        <v>0</v>
      </c>
      <c r="QK141" s="21"/>
      <c r="QL141" s="21">
        <f t="shared" si="1942"/>
        <v>0</v>
      </c>
      <c r="QM141" s="21"/>
      <c r="QN141" s="21">
        <f t="shared" si="1942"/>
        <v>0</v>
      </c>
      <c r="QO141" s="21"/>
      <c r="QP141" s="21">
        <f t="shared" si="1942"/>
        <v>0</v>
      </c>
      <c r="QQ141" s="21"/>
      <c r="QR141" s="21">
        <f t="shared" si="1942"/>
        <v>0</v>
      </c>
      <c r="QS141" s="21"/>
      <c r="QT141" s="21">
        <f t="shared" si="1942"/>
        <v>0</v>
      </c>
      <c r="QU141" s="21"/>
      <c r="QV141" s="21">
        <f t="shared" si="1942"/>
        <v>0</v>
      </c>
      <c r="QW141" s="21"/>
      <c r="QX141" s="21">
        <f t="shared" si="1943"/>
        <v>0</v>
      </c>
      <c r="QY141" s="21"/>
      <c r="QZ141" s="21">
        <f t="shared" si="1943"/>
        <v>0</v>
      </c>
      <c r="RA141" s="21"/>
      <c r="RB141" s="21">
        <f t="shared" si="1943"/>
        <v>0</v>
      </c>
      <c r="RC141" s="21"/>
      <c r="RD141" s="21">
        <f t="shared" si="1943"/>
        <v>0</v>
      </c>
      <c r="RE141" s="21"/>
      <c r="RF141" s="21">
        <f t="shared" si="1943"/>
        <v>0</v>
      </c>
      <c r="RG141" s="21"/>
      <c r="RH141" s="21">
        <f t="shared" si="1943"/>
        <v>0</v>
      </c>
      <c r="RI141" s="21"/>
      <c r="RJ141" s="21">
        <f t="shared" si="1944"/>
        <v>0</v>
      </c>
      <c r="RK141" s="21"/>
      <c r="RL141" s="21">
        <f t="shared" si="1945"/>
        <v>0</v>
      </c>
      <c r="RM141" s="21"/>
      <c r="RN141" s="21">
        <f t="shared" si="1946"/>
        <v>0</v>
      </c>
      <c r="RO141" s="21"/>
      <c r="RP141" s="21">
        <f t="shared" si="1947"/>
        <v>0</v>
      </c>
      <c r="RQ141" s="21"/>
      <c r="RR141" s="21">
        <f t="shared" si="1948"/>
        <v>0</v>
      </c>
      <c r="RS141" s="21"/>
      <c r="RT141" s="21">
        <f t="shared" si="1949"/>
        <v>0</v>
      </c>
      <c r="RU141" s="21"/>
      <c r="RV141" s="21">
        <f t="shared" si="1950"/>
        <v>0</v>
      </c>
      <c r="RW141" s="21"/>
      <c r="RX141" s="21">
        <f t="shared" si="1951"/>
        <v>0</v>
      </c>
      <c r="RY141" s="21"/>
      <c r="RZ141" s="21">
        <f t="shared" si="1952"/>
        <v>0</v>
      </c>
      <c r="SA141" s="21"/>
      <c r="SB141" s="21">
        <f t="shared" si="1953"/>
        <v>0</v>
      </c>
      <c r="SC141" s="21"/>
      <c r="SD141" s="21">
        <f t="shared" si="1954"/>
        <v>0</v>
      </c>
      <c r="SE141" s="21"/>
      <c r="SF141" s="21">
        <f t="shared" si="1955"/>
        <v>0</v>
      </c>
      <c r="SG141" s="21"/>
      <c r="SH141" s="21">
        <f t="shared" si="1956"/>
        <v>0</v>
      </c>
      <c r="SI141" s="21"/>
      <c r="SJ141" s="21">
        <f t="shared" si="1957"/>
        <v>0</v>
      </c>
      <c r="SK141" s="21"/>
      <c r="SL141" s="21">
        <f t="shared" si="1958"/>
        <v>0</v>
      </c>
      <c r="SM141" s="21"/>
      <c r="SN141" s="21">
        <f t="shared" si="1959"/>
        <v>0</v>
      </c>
      <c r="SO141" s="21"/>
      <c r="SP141" s="21">
        <f t="shared" si="1960"/>
        <v>0</v>
      </c>
      <c r="SQ141" s="21"/>
      <c r="SR141" s="21">
        <f t="shared" si="1961"/>
        <v>0</v>
      </c>
      <c r="SS141" s="21"/>
      <c r="ST141" s="21">
        <f t="shared" si="1962"/>
        <v>0</v>
      </c>
      <c r="SU141" s="21"/>
      <c r="SV141" s="21">
        <f t="shared" si="1963"/>
        <v>0</v>
      </c>
      <c r="SW141" s="21"/>
      <c r="SX141" s="21">
        <f t="shared" si="1964"/>
        <v>0</v>
      </c>
      <c r="SY141" s="21"/>
      <c r="SZ141" s="21">
        <f t="shared" si="1965"/>
        <v>0</v>
      </c>
      <c r="TA141" s="21"/>
      <c r="TB141" s="21">
        <f t="shared" si="1966"/>
        <v>0</v>
      </c>
      <c r="TC141" s="21"/>
      <c r="TD141" s="21">
        <f t="shared" si="1967"/>
        <v>0</v>
      </c>
      <c r="TE141" s="21"/>
      <c r="TF141" s="21">
        <f t="shared" si="1968"/>
        <v>0</v>
      </c>
      <c r="TG141" s="21"/>
      <c r="TH141" s="21">
        <f t="shared" si="1969"/>
        <v>0</v>
      </c>
      <c r="TI141" s="21"/>
      <c r="TJ141" s="21">
        <f t="shared" si="1970"/>
        <v>0</v>
      </c>
      <c r="TK141" s="21"/>
      <c r="TL141" s="21">
        <f t="shared" si="1971"/>
        <v>0</v>
      </c>
      <c r="TM141" s="21"/>
      <c r="TN141" s="21">
        <f t="shared" si="1972"/>
        <v>0</v>
      </c>
      <c r="TO141" s="21"/>
      <c r="TP141" s="21">
        <f t="shared" si="1973"/>
        <v>0</v>
      </c>
      <c r="TQ141" s="21"/>
      <c r="TR141" s="21">
        <f t="shared" si="1974"/>
        <v>0</v>
      </c>
      <c r="TS141" s="21"/>
      <c r="TT141" s="21">
        <f t="shared" si="1975"/>
        <v>0</v>
      </c>
      <c r="TU141" s="21"/>
      <c r="TV141" s="21">
        <f t="shared" si="1976"/>
        <v>0</v>
      </c>
      <c r="TW141" s="21"/>
      <c r="TX141" s="21">
        <f t="shared" si="1977"/>
        <v>0</v>
      </c>
      <c r="TY141" s="21"/>
      <c r="TZ141" s="21">
        <f t="shared" si="1978"/>
        <v>0</v>
      </c>
      <c r="UA141" s="21"/>
      <c r="UB141" s="21">
        <f t="shared" si="1979"/>
        <v>0</v>
      </c>
      <c r="UC141" s="21"/>
      <c r="UD141" s="21">
        <f t="shared" si="1980"/>
        <v>0</v>
      </c>
      <c r="UE141" s="21"/>
      <c r="UF141" s="21">
        <f t="shared" si="1981"/>
        <v>0</v>
      </c>
      <c r="UG141" s="21"/>
      <c r="UH141" s="21">
        <f t="shared" si="1982"/>
        <v>0</v>
      </c>
      <c r="UI141" s="21"/>
      <c r="UJ141" s="21">
        <f t="shared" si="1983"/>
        <v>0</v>
      </c>
      <c r="UK141" s="21"/>
      <c r="UL141" s="21">
        <f t="shared" si="1984"/>
        <v>0</v>
      </c>
      <c r="UM141" s="21"/>
      <c r="UN141" s="21">
        <f t="shared" si="1985"/>
        <v>0</v>
      </c>
      <c r="UO141" s="21"/>
      <c r="UP141" s="21">
        <f t="shared" si="1986"/>
        <v>0</v>
      </c>
      <c r="UQ141" s="21"/>
      <c r="UR141" s="21">
        <f t="shared" si="1987"/>
        <v>0</v>
      </c>
      <c r="US141" s="21"/>
      <c r="UT141" s="21">
        <f t="shared" si="1988"/>
        <v>0</v>
      </c>
      <c r="UU141" s="21"/>
      <c r="UV141" s="21">
        <f t="shared" si="1989"/>
        <v>0</v>
      </c>
      <c r="UW141" s="21"/>
      <c r="UX141" s="21">
        <f t="shared" si="1990"/>
        <v>0</v>
      </c>
      <c r="UY141" s="21"/>
      <c r="UZ141" s="21">
        <f t="shared" si="1991"/>
        <v>0</v>
      </c>
      <c r="VA141" s="21"/>
      <c r="VB141" s="21">
        <f t="shared" si="1992"/>
        <v>0</v>
      </c>
      <c r="VC141" s="21"/>
      <c r="VD141" s="21">
        <f t="shared" si="1993"/>
        <v>0</v>
      </c>
      <c r="VE141" s="21"/>
      <c r="VF141" s="21">
        <f t="shared" si="1994"/>
        <v>0</v>
      </c>
      <c r="VG141" s="21"/>
      <c r="VH141" s="21">
        <f t="shared" si="1995"/>
        <v>0</v>
      </c>
      <c r="VI141" s="21"/>
      <c r="VJ141" s="21">
        <f t="shared" si="1996"/>
        <v>0</v>
      </c>
      <c r="VK141" s="21"/>
      <c r="VL141" s="21">
        <f t="shared" si="1997"/>
        <v>0</v>
      </c>
      <c r="VM141" s="21"/>
      <c r="VN141" s="21">
        <f t="shared" si="1998"/>
        <v>0</v>
      </c>
      <c r="VO141" s="21"/>
      <c r="VP141" s="21">
        <f t="shared" si="1999"/>
        <v>0</v>
      </c>
      <c r="VQ141" s="21"/>
      <c r="VR141" s="21">
        <f t="shared" si="1938"/>
        <v>0</v>
      </c>
      <c r="VS141" s="21"/>
      <c r="VT141" s="21">
        <f t="shared" si="2000"/>
        <v>0</v>
      </c>
      <c r="VU141" s="21"/>
      <c r="VV141" s="21">
        <f t="shared" si="2000"/>
        <v>0</v>
      </c>
      <c r="VW141" s="21"/>
      <c r="VX141" s="21">
        <f t="shared" si="2001"/>
        <v>0</v>
      </c>
      <c r="VY141" s="21"/>
      <c r="VZ141" s="21">
        <f t="shared" si="2001"/>
        <v>0</v>
      </c>
      <c r="WA141" s="21"/>
      <c r="WB141" s="21">
        <f t="shared" si="2001"/>
        <v>0</v>
      </c>
      <c r="WC141" s="21"/>
      <c r="WD141" s="21">
        <f t="shared" si="2001"/>
        <v>0</v>
      </c>
      <c r="WE141" s="21"/>
      <c r="WF141" s="21">
        <f t="shared" si="2001"/>
        <v>0</v>
      </c>
      <c r="WG141" s="21"/>
      <c r="WH141" s="21">
        <f t="shared" si="2001"/>
        <v>0</v>
      </c>
      <c r="WI141" s="21"/>
      <c r="WJ141" s="21">
        <f t="shared" si="2001"/>
        <v>0</v>
      </c>
      <c r="WK141" s="21"/>
      <c r="WL141" s="21">
        <f t="shared" si="2001"/>
        <v>0</v>
      </c>
      <c r="WM141" s="21"/>
      <c r="WN141" s="21">
        <f t="shared" si="2002"/>
        <v>0</v>
      </c>
      <c r="WO141" s="21"/>
      <c r="WP141" s="21">
        <f t="shared" si="2002"/>
        <v>0</v>
      </c>
      <c r="WQ141" s="21"/>
      <c r="WR141" s="21">
        <f t="shared" si="2002"/>
        <v>0</v>
      </c>
      <c r="WS141" s="21"/>
      <c r="WT141" s="21">
        <f t="shared" si="2002"/>
        <v>0</v>
      </c>
      <c r="WU141" s="21"/>
      <c r="WV141" s="21">
        <f t="shared" si="2002"/>
        <v>0</v>
      </c>
      <c r="WW141" s="21"/>
      <c r="WX141" s="21">
        <f t="shared" si="2002"/>
        <v>0</v>
      </c>
      <c r="WY141" s="21"/>
      <c r="WZ141" s="21">
        <f t="shared" si="2002"/>
        <v>0</v>
      </c>
      <c r="XA141" s="21"/>
      <c r="XB141" s="21">
        <f t="shared" si="2002"/>
        <v>0</v>
      </c>
      <c r="XC141" s="21"/>
      <c r="XD141" s="21">
        <f t="shared" si="2003"/>
        <v>0</v>
      </c>
      <c r="XE141" s="21"/>
      <c r="XF141" s="21">
        <f t="shared" si="2003"/>
        <v>0</v>
      </c>
      <c r="XG141" s="21"/>
      <c r="XH141" s="21">
        <f t="shared" si="2003"/>
        <v>0</v>
      </c>
      <c r="XI141" s="21"/>
      <c r="XJ141" s="21">
        <f t="shared" si="2003"/>
        <v>0</v>
      </c>
      <c r="XK141" s="21"/>
      <c r="XL141" s="21">
        <f t="shared" si="2003"/>
        <v>0</v>
      </c>
      <c r="XM141" s="21"/>
      <c r="XN141" s="21">
        <f t="shared" si="2003"/>
        <v>0</v>
      </c>
      <c r="XO141" s="21"/>
      <c r="XP141" s="21">
        <f t="shared" si="2003"/>
        <v>0</v>
      </c>
      <c r="XQ141" s="21"/>
      <c r="XR141" s="21">
        <f t="shared" si="2003"/>
        <v>0</v>
      </c>
      <c r="XS141" s="21"/>
      <c r="XT141" s="21">
        <f t="shared" si="2000"/>
        <v>0</v>
      </c>
      <c r="XU141" s="21"/>
      <c r="XV141" s="21">
        <f t="shared" si="2000"/>
        <v>0</v>
      </c>
      <c r="XW141" s="21"/>
      <c r="XX141" s="21">
        <f t="shared" si="2000"/>
        <v>0</v>
      </c>
      <c r="XY141" s="21"/>
      <c r="XZ141" s="21">
        <f t="shared" si="2000"/>
        <v>0</v>
      </c>
      <c r="YA141" s="21"/>
      <c r="YB141" s="21">
        <f t="shared" si="2004"/>
        <v>0</v>
      </c>
      <c r="YC141" s="21"/>
      <c r="YD141" s="21">
        <f t="shared" si="2005"/>
        <v>0</v>
      </c>
      <c r="YE141" s="21"/>
      <c r="YF141" s="21">
        <f t="shared" si="2006"/>
        <v>0</v>
      </c>
      <c r="YG141" s="21"/>
      <c r="YH141" s="21">
        <f t="shared" si="2007"/>
        <v>0</v>
      </c>
      <c r="YI141" s="21"/>
      <c r="YJ141" s="21">
        <f t="shared" si="2008"/>
        <v>0</v>
      </c>
      <c r="YK141" s="21"/>
      <c r="YL141" s="21">
        <f t="shared" si="2009"/>
        <v>0</v>
      </c>
      <c r="YM141" s="21"/>
      <c r="YN141" s="21">
        <f t="shared" si="2010"/>
        <v>0</v>
      </c>
      <c r="YO141" s="21"/>
      <c r="YP141" s="21">
        <f t="shared" si="2011"/>
        <v>0</v>
      </c>
      <c r="YQ141" s="21"/>
      <c r="YR141" s="21">
        <f t="shared" si="2012"/>
        <v>0</v>
      </c>
      <c r="YS141" s="21"/>
      <c r="YT141" s="21">
        <f t="shared" si="2013"/>
        <v>0</v>
      </c>
      <c r="YU141" s="21"/>
      <c r="YV141" s="21">
        <f t="shared" si="2014"/>
        <v>0</v>
      </c>
      <c r="YW141" s="21"/>
      <c r="YX141" s="21">
        <f t="shared" si="2015"/>
        <v>0</v>
      </c>
      <c r="YY141" s="21"/>
      <c r="YZ141" s="21">
        <f t="shared" si="2000"/>
        <v>0</v>
      </c>
      <c r="ZA141" s="21"/>
      <c r="ZB141" s="21">
        <f t="shared" si="2016"/>
        <v>0</v>
      </c>
      <c r="ZC141" s="21"/>
      <c r="ZD141" s="21">
        <f t="shared" si="2017"/>
        <v>0</v>
      </c>
      <c r="ZE141" s="21"/>
      <c r="ZF141" s="21">
        <f t="shared" si="2018"/>
        <v>0</v>
      </c>
      <c r="ZG141" s="21"/>
      <c r="ZH141" s="21">
        <f t="shared" si="2019"/>
        <v>0</v>
      </c>
      <c r="ZI141" s="21"/>
      <c r="ZJ141" s="21">
        <f t="shared" si="2020"/>
        <v>0</v>
      </c>
      <c r="ZK141" s="21"/>
      <c r="ZL141" s="21">
        <f t="shared" si="2021"/>
        <v>0</v>
      </c>
      <c r="ZM141" s="21"/>
      <c r="ZN141" s="21">
        <f t="shared" si="2022"/>
        <v>0</v>
      </c>
      <c r="ZO141" s="21"/>
      <c r="ZP141" s="21">
        <f t="shared" si="2023"/>
        <v>0</v>
      </c>
      <c r="ZQ141" s="21"/>
      <c r="ZR141" s="21">
        <f t="shared" si="2024"/>
        <v>0</v>
      </c>
      <c r="ZS141" s="21"/>
      <c r="ZT141" s="21">
        <f t="shared" si="2000"/>
        <v>0</v>
      </c>
      <c r="ZU141" s="21"/>
      <c r="ZV141" s="21">
        <f t="shared" si="2025"/>
        <v>0</v>
      </c>
      <c r="ZW141" s="21"/>
      <c r="ZX141" s="21">
        <f t="shared" si="2026"/>
        <v>0</v>
      </c>
      <c r="ZY141" s="21"/>
      <c r="ZZ141" s="21">
        <f t="shared" si="2026"/>
        <v>0</v>
      </c>
      <c r="AAA141" s="21"/>
      <c r="AAB141" s="21">
        <f t="shared" si="2027"/>
        <v>0</v>
      </c>
      <c r="AAC141" s="21"/>
      <c r="AAD141" s="21">
        <f t="shared" si="2027"/>
        <v>0</v>
      </c>
      <c r="AAE141" s="21"/>
      <c r="AAF141" s="21">
        <f t="shared" si="2028"/>
        <v>0</v>
      </c>
      <c r="AAG141" s="21"/>
      <c r="AAH141" s="21">
        <f t="shared" si="2028"/>
        <v>0</v>
      </c>
      <c r="AAI141" s="21"/>
      <c r="AAJ141" s="21">
        <f t="shared" si="2029"/>
        <v>0</v>
      </c>
      <c r="AAK141" s="21"/>
      <c r="AAL141" s="21">
        <f t="shared" si="2029"/>
        <v>0</v>
      </c>
      <c r="AAM141" s="21"/>
      <c r="AAN141" s="21">
        <f t="shared" si="2030"/>
        <v>0</v>
      </c>
      <c r="AAO141" s="21"/>
      <c r="AAP141" s="21">
        <f t="shared" si="2030"/>
        <v>0</v>
      </c>
      <c r="AAQ141" s="21"/>
      <c r="AAR141" s="21">
        <f t="shared" si="2031"/>
        <v>0</v>
      </c>
      <c r="AAS141" s="21"/>
      <c r="AAT141" s="21">
        <f t="shared" si="2031"/>
        <v>0</v>
      </c>
      <c r="AAU141" s="21"/>
      <c r="AAV141" s="21">
        <f t="shared" si="2032"/>
        <v>0</v>
      </c>
      <c r="AAW141" s="21"/>
      <c r="AAX141" s="21">
        <f t="shared" si="2032"/>
        <v>0</v>
      </c>
      <c r="AAY141" s="21"/>
      <c r="AAZ141" s="21">
        <f t="shared" si="2033"/>
        <v>0</v>
      </c>
      <c r="ABA141" s="21"/>
      <c r="ABB141" s="21">
        <f t="shared" si="2033"/>
        <v>0</v>
      </c>
      <c r="ABC141" s="21"/>
      <c r="ABD141" s="21">
        <f t="shared" si="2034"/>
        <v>0</v>
      </c>
      <c r="ABE141" s="21"/>
      <c r="ABF141" s="21">
        <f t="shared" si="2034"/>
        <v>0</v>
      </c>
      <c r="ABG141" s="21"/>
      <c r="ABH141" s="21">
        <f t="shared" si="2035"/>
        <v>0</v>
      </c>
      <c r="ABI141" s="21"/>
      <c r="ABJ141" s="21">
        <f t="shared" si="2035"/>
        <v>0</v>
      </c>
      <c r="ABK141" s="21"/>
      <c r="ABL141" s="21">
        <f t="shared" si="2036"/>
        <v>0</v>
      </c>
      <c r="ABM141" s="21"/>
      <c r="ABN141" s="21">
        <f t="shared" si="2036"/>
        <v>0</v>
      </c>
      <c r="ABO141" s="21"/>
      <c r="ABP141" s="21">
        <f t="shared" si="2037"/>
        <v>0</v>
      </c>
      <c r="ABQ141" s="21"/>
      <c r="ABR141" s="21">
        <f t="shared" si="2037"/>
        <v>0</v>
      </c>
      <c r="ABS141" s="21"/>
      <c r="ABT141" s="21">
        <f t="shared" si="2038"/>
        <v>0</v>
      </c>
      <c r="ABU141" s="21"/>
      <c r="ABV141" s="21">
        <f t="shared" si="2038"/>
        <v>0</v>
      </c>
      <c r="ABW141" s="21"/>
      <c r="ABX141" s="21">
        <f t="shared" si="2039"/>
        <v>0</v>
      </c>
      <c r="ABY141" s="21"/>
      <c r="ABZ141" s="21">
        <f t="shared" si="2039"/>
        <v>0</v>
      </c>
      <c r="ACA141" s="21"/>
      <c r="ACB141" s="21">
        <f t="shared" si="2040"/>
        <v>0</v>
      </c>
      <c r="ACC141" s="21"/>
      <c r="ACD141" s="21">
        <f t="shared" si="2040"/>
        <v>0</v>
      </c>
      <c r="ACE141" s="21"/>
      <c r="ACF141" s="21">
        <f t="shared" si="2041"/>
        <v>0</v>
      </c>
      <c r="ACG141" s="21"/>
      <c r="ACH141" s="21">
        <f t="shared" si="2041"/>
        <v>0</v>
      </c>
      <c r="ACI141" s="21"/>
      <c r="ACJ141" s="21">
        <f t="shared" si="2042"/>
        <v>0</v>
      </c>
      <c r="ACK141" s="21"/>
      <c r="ACL141" s="21">
        <f t="shared" si="2042"/>
        <v>0</v>
      </c>
      <c r="ACM141" s="21"/>
      <c r="ACN141" s="21">
        <f t="shared" si="2043"/>
        <v>0</v>
      </c>
      <c r="ACO141" s="21"/>
      <c r="ACP141" s="21">
        <f t="shared" si="2043"/>
        <v>0</v>
      </c>
      <c r="ACQ141" s="21"/>
      <c r="ACR141" s="21">
        <f t="shared" si="2044"/>
        <v>0</v>
      </c>
      <c r="ACS141" s="21"/>
      <c r="ACT141" s="21">
        <f t="shared" si="2044"/>
        <v>0</v>
      </c>
      <c r="ACU141" s="21"/>
      <c r="ACV141" s="21">
        <f t="shared" si="2045"/>
        <v>0</v>
      </c>
      <c r="ACW141" s="21"/>
      <c r="ACX141" s="21">
        <f t="shared" si="2045"/>
        <v>0</v>
      </c>
      <c r="ACY141" s="21"/>
      <c r="ACZ141" s="21">
        <f t="shared" si="2046"/>
        <v>0</v>
      </c>
      <c r="ADA141" s="21"/>
      <c r="ADB141" s="21">
        <f t="shared" si="2046"/>
        <v>0</v>
      </c>
      <c r="ADC141" s="21"/>
      <c r="ADD141" s="21">
        <f t="shared" si="2047"/>
        <v>0</v>
      </c>
      <c r="ADE141" s="21"/>
      <c r="ADF141" s="21">
        <f t="shared" si="2047"/>
        <v>0</v>
      </c>
      <c r="ADG141" s="21"/>
      <c r="ADH141" s="21">
        <f t="shared" si="2048"/>
        <v>0</v>
      </c>
      <c r="ADI141" s="21"/>
      <c r="ADJ141" s="21">
        <f t="shared" si="2048"/>
        <v>0</v>
      </c>
      <c r="ADK141" s="21"/>
      <c r="ADL141" s="21">
        <f t="shared" si="2049"/>
        <v>0</v>
      </c>
      <c r="ADM141" s="21"/>
      <c r="ADN141" s="21">
        <f t="shared" si="2049"/>
        <v>0</v>
      </c>
      <c r="ADO141" s="21"/>
      <c r="ADP141" s="21">
        <f t="shared" si="2049"/>
        <v>0</v>
      </c>
      <c r="ADQ141" s="21"/>
      <c r="ADR141" s="21">
        <f t="shared" si="2049"/>
        <v>0</v>
      </c>
      <c r="ADS141" s="21"/>
      <c r="ADT141" s="21">
        <f t="shared" si="2049"/>
        <v>0</v>
      </c>
      <c r="ADU141" s="21"/>
      <c r="ADV141" s="21">
        <f t="shared" si="2050"/>
        <v>0</v>
      </c>
      <c r="ADW141" s="21"/>
      <c r="ADX141" s="21">
        <f t="shared" si="2050"/>
        <v>0</v>
      </c>
      <c r="ADY141" s="21"/>
      <c r="ADZ141" s="21">
        <f t="shared" si="2050"/>
        <v>0</v>
      </c>
      <c r="AEA141" s="21"/>
      <c r="AEB141" s="21">
        <f t="shared" si="2050"/>
        <v>0</v>
      </c>
      <c r="AEC141" s="21"/>
      <c r="AED141" s="21">
        <f t="shared" si="2051"/>
        <v>0</v>
      </c>
      <c r="AEE141" s="21"/>
      <c r="AEF141" s="21">
        <f t="shared" si="2051"/>
        <v>0</v>
      </c>
      <c r="AEG141" s="21"/>
      <c r="AEH141" s="21">
        <f t="shared" si="2051"/>
        <v>0</v>
      </c>
      <c r="AEI141" s="21"/>
      <c r="AEJ141" s="21">
        <f t="shared" si="2051"/>
        <v>0</v>
      </c>
      <c r="AEK141" s="21"/>
      <c r="AEL141" s="21">
        <f t="shared" si="2051"/>
        <v>0</v>
      </c>
      <c r="AEM141" s="21"/>
      <c r="AEN141" s="21">
        <f t="shared" si="2052"/>
        <v>0</v>
      </c>
      <c r="AEO141" s="21"/>
      <c r="AEP141" s="21">
        <f t="shared" si="2052"/>
        <v>0</v>
      </c>
      <c r="AEQ141" s="21"/>
      <c r="AER141" s="21">
        <f t="shared" si="2052"/>
        <v>0</v>
      </c>
      <c r="AES141" s="21"/>
      <c r="AET141" s="21">
        <f t="shared" si="2052"/>
        <v>0</v>
      </c>
      <c r="AEU141" s="21"/>
      <c r="AEV141" s="21">
        <f t="shared" si="2053"/>
        <v>0</v>
      </c>
      <c r="AEW141" s="21"/>
      <c r="AEX141" s="21">
        <f t="shared" si="2053"/>
        <v>0</v>
      </c>
      <c r="AEY141" s="21"/>
      <c r="AEZ141" s="21">
        <f t="shared" si="2053"/>
        <v>0</v>
      </c>
      <c r="AFA141" s="21"/>
      <c r="AFB141" s="21">
        <f t="shared" si="2053"/>
        <v>0</v>
      </c>
      <c r="AFC141" s="21"/>
      <c r="AFD141" s="21">
        <f t="shared" si="2053"/>
        <v>0</v>
      </c>
      <c r="AFE141" s="21"/>
      <c r="AFF141" s="21">
        <f t="shared" si="2054"/>
        <v>0</v>
      </c>
      <c r="AFG141" s="21"/>
      <c r="AFH141" s="21">
        <f t="shared" si="2054"/>
        <v>0</v>
      </c>
      <c r="AFI141" s="21"/>
      <c r="AFJ141" s="21">
        <f t="shared" si="2054"/>
        <v>0</v>
      </c>
      <c r="AFK141" s="21"/>
      <c r="AFL141" s="21">
        <f t="shared" si="2054"/>
        <v>0</v>
      </c>
      <c r="AFM141" s="21"/>
      <c r="AFN141" s="21">
        <f t="shared" si="2055"/>
        <v>0</v>
      </c>
      <c r="AFO141" s="21"/>
      <c r="AFP141" s="21">
        <f t="shared" si="2055"/>
        <v>0</v>
      </c>
      <c r="AFQ141" s="21"/>
      <c r="AFR141" s="21">
        <f t="shared" si="2055"/>
        <v>0</v>
      </c>
      <c r="AFS141" s="21"/>
      <c r="AFT141" s="21">
        <f t="shared" si="2055"/>
        <v>0</v>
      </c>
      <c r="AFU141" s="21"/>
      <c r="AFV141" s="21">
        <f t="shared" si="2055"/>
        <v>0</v>
      </c>
      <c r="AFW141" s="21"/>
      <c r="AFX141" s="21">
        <f t="shared" si="2056"/>
        <v>0</v>
      </c>
      <c r="AFY141" s="21"/>
      <c r="AFZ141" s="21">
        <f t="shared" si="2056"/>
        <v>0</v>
      </c>
      <c r="AGA141" s="21"/>
      <c r="AGB141" s="21">
        <f t="shared" si="2056"/>
        <v>0</v>
      </c>
      <c r="AGC141" s="21"/>
      <c r="AGD141" s="21">
        <f t="shared" si="2056"/>
        <v>0</v>
      </c>
      <c r="AGE141" s="21"/>
      <c r="AGF141" s="21">
        <f t="shared" si="2057"/>
        <v>0</v>
      </c>
      <c r="AGG141" s="21"/>
      <c r="AGH141" s="21">
        <f t="shared" si="2057"/>
        <v>0</v>
      </c>
      <c r="AGI141" s="21"/>
      <c r="AGJ141" s="21">
        <f t="shared" si="2057"/>
        <v>0</v>
      </c>
      <c r="AGK141" s="21"/>
      <c r="AGL141" s="21">
        <f t="shared" si="2057"/>
        <v>0</v>
      </c>
      <c r="AGM141" s="21"/>
      <c r="AGN141" s="21">
        <f t="shared" si="2057"/>
        <v>0</v>
      </c>
      <c r="AGO141" s="21"/>
      <c r="AGP141" s="21">
        <f t="shared" si="2058"/>
        <v>0</v>
      </c>
      <c r="AGQ141" s="21"/>
      <c r="AGR141" s="21">
        <f t="shared" si="2058"/>
        <v>0</v>
      </c>
      <c r="AGS141" s="21"/>
      <c r="AGT141" s="21">
        <f t="shared" si="2058"/>
        <v>0</v>
      </c>
      <c r="AGU141" s="21"/>
      <c r="AGV141" s="21">
        <f t="shared" si="2058"/>
        <v>0</v>
      </c>
      <c r="AGW141" s="21"/>
      <c r="AGX141" s="21">
        <f t="shared" si="2059"/>
        <v>0</v>
      </c>
      <c r="AGY141" s="21"/>
      <c r="AGZ141" s="21">
        <f t="shared" si="2059"/>
        <v>0</v>
      </c>
      <c r="AHA141" s="21"/>
      <c r="AHB141" s="21">
        <f t="shared" si="2059"/>
        <v>0</v>
      </c>
      <c r="AHC141" s="21"/>
      <c r="AHD141" s="21">
        <f t="shared" si="2059"/>
        <v>0</v>
      </c>
      <c r="AHE141" s="21"/>
      <c r="AHF141" s="21">
        <f t="shared" si="2059"/>
        <v>0</v>
      </c>
      <c r="AHG141" s="21"/>
      <c r="AHH141" s="21">
        <f t="shared" si="2060"/>
        <v>0</v>
      </c>
      <c r="AHI141" s="21"/>
      <c r="AHJ141" s="21">
        <f t="shared" si="2060"/>
        <v>0</v>
      </c>
      <c r="AHK141" s="21"/>
      <c r="AHL141" s="21">
        <f t="shared" si="2060"/>
        <v>0</v>
      </c>
      <c r="AHM141" s="21"/>
      <c r="AHN141" s="21">
        <f t="shared" si="2060"/>
        <v>0</v>
      </c>
      <c r="AHO141" s="21"/>
      <c r="AHP141" s="21">
        <f t="shared" si="2061"/>
        <v>0</v>
      </c>
      <c r="AHQ141" s="21"/>
      <c r="AHR141" s="21">
        <f t="shared" si="2061"/>
        <v>0</v>
      </c>
      <c r="AHS141" s="21"/>
      <c r="AHT141" s="21">
        <f t="shared" si="2061"/>
        <v>0</v>
      </c>
      <c r="AHU141" s="21"/>
      <c r="AHV141" s="21">
        <f t="shared" si="2061"/>
        <v>0</v>
      </c>
      <c r="AHW141" s="21"/>
      <c r="AHX141" s="21">
        <f t="shared" si="2061"/>
        <v>0</v>
      </c>
      <c r="AHY141" s="21"/>
      <c r="AHZ141" s="21">
        <f t="shared" si="2062"/>
        <v>0</v>
      </c>
      <c r="AIA141" s="21"/>
      <c r="AIB141" s="21">
        <f t="shared" si="2062"/>
        <v>0</v>
      </c>
      <c r="AIC141" s="21"/>
      <c r="AID141" s="21">
        <f t="shared" si="2062"/>
        <v>0</v>
      </c>
      <c r="AIE141" s="21"/>
      <c r="AIF141" s="21">
        <f t="shared" si="2062"/>
        <v>0</v>
      </c>
      <c r="AIG141" s="21"/>
      <c r="AIH141" s="21">
        <f t="shared" si="2063"/>
        <v>0</v>
      </c>
      <c r="AII141" s="21"/>
      <c r="AIJ141" s="21">
        <f t="shared" si="2063"/>
        <v>0</v>
      </c>
      <c r="AIK141" s="21"/>
      <c r="AIL141" s="21">
        <f t="shared" si="2063"/>
        <v>0</v>
      </c>
      <c r="AIM141" s="21"/>
      <c r="AIN141" s="21">
        <f t="shared" si="2063"/>
        <v>0</v>
      </c>
      <c r="AIO141" s="21"/>
      <c r="AIP141" s="21">
        <f t="shared" si="2063"/>
        <v>0</v>
      </c>
      <c r="AIQ141" s="21"/>
      <c r="AIR141" s="21">
        <f t="shared" si="2064"/>
        <v>0</v>
      </c>
      <c r="AIS141" s="21"/>
      <c r="AIT141" s="21">
        <f t="shared" si="2064"/>
        <v>0</v>
      </c>
      <c r="AIU141" s="21"/>
      <c r="AIV141" s="21">
        <f t="shared" si="2064"/>
        <v>0</v>
      </c>
      <c r="AIW141" s="21"/>
      <c r="AIX141" s="21">
        <f t="shared" si="2064"/>
        <v>0</v>
      </c>
      <c r="AIY141" s="21"/>
      <c r="AIZ141" s="21">
        <f t="shared" si="2000"/>
        <v>0</v>
      </c>
      <c r="AJA141" s="21"/>
    </row>
    <row r="142" spans="2:937" ht="13.5" customHeight="1" x14ac:dyDescent="0.25">
      <c r="B142" s="31">
        <v>137</v>
      </c>
      <c r="C142" s="192" t="s">
        <v>209</v>
      </c>
      <c r="D142" s="67" t="s">
        <v>193</v>
      </c>
      <c r="E142" s="194"/>
      <c r="F142" s="194" t="str">
        <f>_xlfn.XLOOKUP(D142,'WTG PH-III'!$D$5:$D$198,'WTG PH-III'!$B$5:$B$198,0,0,1)</f>
        <v>PSS-14</v>
      </c>
      <c r="G142" s="22" t="s">
        <v>537</v>
      </c>
      <c r="H142" s="22"/>
      <c r="I142" s="61">
        <v>10</v>
      </c>
      <c r="J142" s="21">
        <v>253</v>
      </c>
      <c r="K142" s="21">
        <f t="shared" si="1741"/>
        <v>253</v>
      </c>
      <c r="L142" s="21">
        <f t="shared" si="1742"/>
        <v>0</v>
      </c>
      <c r="M142" s="21">
        <f t="shared" si="1743"/>
        <v>253</v>
      </c>
      <c r="N142" s="95">
        <f>VLOOKUP(D142,'WTG PH-III'!$D$5:$U$198,17,0)</f>
        <v>45824</v>
      </c>
      <c r="O142" s="95">
        <f>VLOOKUP(D142,'WTG PH-III'!$D$5:$U$198,18,0)</f>
        <v>45834</v>
      </c>
      <c r="P142" s="21">
        <f t="shared" si="1744"/>
        <v>0</v>
      </c>
      <c r="Q142" s="21"/>
      <c r="R142" s="21">
        <f t="shared" si="1745"/>
        <v>0</v>
      </c>
      <c r="S142" s="21"/>
      <c r="T142" s="21">
        <f t="shared" si="1746"/>
        <v>0</v>
      </c>
      <c r="U142" s="21"/>
      <c r="V142" s="21">
        <f t="shared" si="1747"/>
        <v>0</v>
      </c>
      <c r="W142" s="21"/>
      <c r="X142" s="21">
        <f t="shared" si="1748"/>
        <v>0</v>
      </c>
      <c r="Y142" s="21"/>
      <c r="Z142" s="21">
        <f t="shared" si="1749"/>
        <v>0</v>
      </c>
      <c r="AA142" s="21"/>
      <c r="AB142" s="21">
        <f t="shared" si="1750"/>
        <v>0</v>
      </c>
      <c r="AC142" s="21"/>
      <c r="AD142" s="21">
        <f t="shared" si="1751"/>
        <v>0</v>
      </c>
      <c r="AE142" s="21"/>
      <c r="AF142" s="21">
        <f t="shared" si="1752"/>
        <v>0</v>
      </c>
      <c r="AG142" s="21"/>
      <c r="AH142" s="21">
        <f t="shared" si="1753"/>
        <v>0</v>
      </c>
      <c r="AI142" s="21"/>
      <c r="AJ142" s="21">
        <f t="shared" si="1754"/>
        <v>0</v>
      </c>
      <c r="AK142" s="21"/>
      <c r="AL142" s="21">
        <f t="shared" si="1755"/>
        <v>0</v>
      </c>
      <c r="AM142" s="21"/>
      <c r="AN142" s="21">
        <f t="shared" si="1756"/>
        <v>0</v>
      </c>
      <c r="AO142" s="21"/>
      <c r="AP142" s="21">
        <f t="shared" si="1757"/>
        <v>0</v>
      </c>
      <c r="AQ142" s="21"/>
      <c r="AR142" s="21">
        <f t="shared" si="1758"/>
        <v>0</v>
      </c>
      <c r="AS142" s="21"/>
      <c r="AT142" s="21">
        <f t="shared" si="1759"/>
        <v>0</v>
      </c>
      <c r="AU142" s="21"/>
      <c r="AV142" s="21">
        <f t="shared" si="1760"/>
        <v>0</v>
      </c>
      <c r="AW142" s="21"/>
      <c r="AX142" s="21">
        <f t="shared" si="1761"/>
        <v>0</v>
      </c>
      <c r="AY142" s="21"/>
      <c r="AZ142" s="21">
        <f t="shared" si="1762"/>
        <v>0</v>
      </c>
      <c r="BA142" s="21"/>
      <c r="BB142" s="21">
        <f t="shared" si="1763"/>
        <v>0</v>
      </c>
      <c r="BC142" s="21"/>
      <c r="BD142" s="21">
        <f t="shared" si="1764"/>
        <v>0</v>
      </c>
      <c r="BE142" s="21"/>
      <c r="BF142" s="21">
        <f t="shared" si="1765"/>
        <v>0</v>
      </c>
      <c r="BG142" s="21"/>
      <c r="BH142" s="21">
        <f t="shared" si="1766"/>
        <v>0</v>
      </c>
      <c r="BI142" s="21"/>
      <c r="BJ142" s="21">
        <f t="shared" si="1767"/>
        <v>0</v>
      </c>
      <c r="BK142" s="21"/>
      <c r="BL142" s="21">
        <f t="shared" si="1768"/>
        <v>0</v>
      </c>
      <c r="BM142" s="21"/>
      <c r="BN142" s="21">
        <f t="shared" si="1769"/>
        <v>0</v>
      </c>
      <c r="BO142" s="21"/>
      <c r="BP142" s="21">
        <f t="shared" si="1770"/>
        <v>0</v>
      </c>
      <c r="BQ142" s="21"/>
      <c r="BR142" s="21">
        <f t="shared" si="1771"/>
        <v>0</v>
      </c>
      <c r="BS142" s="21"/>
      <c r="BT142" s="21">
        <f t="shared" si="1772"/>
        <v>0</v>
      </c>
      <c r="BU142" s="21"/>
      <c r="BV142" s="21">
        <f t="shared" si="1773"/>
        <v>0</v>
      </c>
      <c r="BW142" s="21"/>
      <c r="BX142" s="21">
        <f t="shared" si="1774"/>
        <v>0</v>
      </c>
      <c r="BY142" s="21"/>
      <c r="BZ142" s="21">
        <f t="shared" si="1775"/>
        <v>0</v>
      </c>
      <c r="CA142" s="21"/>
      <c r="CB142" s="21">
        <f t="shared" si="1776"/>
        <v>0</v>
      </c>
      <c r="CC142" s="21"/>
      <c r="CD142" s="21">
        <f t="shared" si="1777"/>
        <v>0</v>
      </c>
      <c r="CE142" s="21"/>
      <c r="CF142" s="21">
        <f t="shared" si="1778"/>
        <v>0</v>
      </c>
      <c r="CG142" s="21"/>
      <c r="CH142" s="21">
        <f t="shared" si="1779"/>
        <v>0</v>
      </c>
      <c r="CI142" s="21"/>
      <c r="CJ142" s="21">
        <f t="shared" si="1780"/>
        <v>0</v>
      </c>
      <c r="CK142" s="21"/>
      <c r="CL142" s="21">
        <f t="shared" si="1781"/>
        <v>0</v>
      </c>
      <c r="CM142" s="21"/>
      <c r="CN142" s="21">
        <f t="shared" si="1782"/>
        <v>0</v>
      </c>
      <c r="CO142" s="21"/>
      <c r="CP142" s="21">
        <f t="shared" si="1783"/>
        <v>0</v>
      </c>
      <c r="CQ142" s="21"/>
      <c r="CR142" s="21">
        <f t="shared" si="1784"/>
        <v>0</v>
      </c>
      <c r="CS142" s="21"/>
      <c r="CT142" s="21">
        <f t="shared" si="1785"/>
        <v>0</v>
      </c>
      <c r="CU142" s="21"/>
      <c r="CV142" s="21">
        <f t="shared" si="1786"/>
        <v>0</v>
      </c>
      <c r="CW142" s="21"/>
      <c r="CX142" s="21">
        <f t="shared" si="1787"/>
        <v>0</v>
      </c>
      <c r="CY142" s="21"/>
      <c r="CZ142" s="21">
        <f t="shared" si="1788"/>
        <v>0</v>
      </c>
      <c r="DA142" s="21"/>
      <c r="DB142" s="21">
        <f t="shared" si="1789"/>
        <v>0</v>
      </c>
      <c r="DC142" s="21"/>
      <c r="DD142" s="21">
        <f t="shared" si="1790"/>
        <v>0</v>
      </c>
      <c r="DE142" s="21"/>
      <c r="DF142" s="21">
        <f t="shared" si="1791"/>
        <v>0</v>
      </c>
      <c r="DG142" s="21"/>
      <c r="DH142" s="21">
        <f t="shared" si="1792"/>
        <v>0</v>
      </c>
      <c r="DI142" s="21"/>
      <c r="DJ142" s="21">
        <f t="shared" si="1793"/>
        <v>0</v>
      </c>
      <c r="DK142" s="21"/>
      <c r="DL142" s="21">
        <f t="shared" si="1794"/>
        <v>0</v>
      </c>
      <c r="DM142" s="21"/>
      <c r="DN142" s="21">
        <f t="shared" si="1795"/>
        <v>0</v>
      </c>
      <c r="DO142" s="21"/>
      <c r="DP142" s="21">
        <f t="shared" si="1796"/>
        <v>0</v>
      </c>
      <c r="DQ142" s="21"/>
      <c r="DR142" s="21">
        <f t="shared" si="1797"/>
        <v>0</v>
      </c>
      <c r="DS142" s="21"/>
      <c r="DT142" s="21">
        <f t="shared" si="1798"/>
        <v>0</v>
      </c>
      <c r="DU142" s="21"/>
      <c r="DV142" s="21">
        <f t="shared" si="1799"/>
        <v>0</v>
      </c>
      <c r="DW142" s="21"/>
      <c r="DX142" s="21">
        <f t="shared" si="1800"/>
        <v>0</v>
      </c>
      <c r="DY142" s="21"/>
      <c r="DZ142" s="21">
        <f t="shared" si="1801"/>
        <v>0</v>
      </c>
      <c r="EA142" s="21"/>
      <c r="EB142" s="21">
        <f t="shared" si="1802"/>
        <v>0</v>
      </c>
      <c r="EC142" s="21"/>
      <c r="ED142" s="21">
        <f t="shared" si="1803"/>
        <v>0</v>
      </c>
      <c r="EE142" s="21"/>
      <c r="EF142" s="21">
        <f t="shared" si="1804"/>
        <v>0</v>
      </c>
      <c r="EG142" s="21"/>
      <c r="EH142" s="21">
        <f t="shared" si="1805"/>
        <v>0</v>
      </c>
      <c r="EI142" s="21"/>
      <c r="EJ142" s="21">
        <f t="shared" si="1806"/>
        <v>0</v>
      </c>
      <c r="EK142" s="21"/>
      <c r="EL142" s="21">
        <f t="shared" si="1807"/>
        <v>0</v>
      </c>
      <c r="EM142" s="21"/>
      <c r="EN142" s="21">
        <f t="shared" si="1808"/>
        <v>0</v>
      </c>
      <c r="EO142" s="21"/>
      <c r="EP142" s="21">
        <f t="shared" si="1809"/>
        <v>0</v>
      </c>
      <c r="EQ142" s="21"/>
      <c r="ER142" s="21">
        <f t="shared" si="1810"/>
        <v>0</v>
      </c>
      <c r="ES142" s="21"/>
      <c r="ET142" s="21">
        <f t="shared" si="1811"/>
        <v>0</v>
      </c>
      <c r="EU142" s="21"/>
      <c r="EV142" s="21">
        <f t="shared" si="1812"/>
        <v>0</v>
      </c>
      <c r="EW142" s="21"/>
      <c r="EX142" s="21">
        <f t="shared" si="1813"/>
        <v>0</v>
      </c>
      <c r="EY142" s="21"/>
      <c r="EZ142" s="21">
        <f t="shared" si="1814"/>
        <v>0</v>
      </c>
      <c r="FA142" s="21"/>
      <c r="FB142" s="21">
        <f t="shared" si="1815"/>
        <v>0</v>
      </c>
      <c r="FC142" s="21"/>
      <c r="FD142" s="21">
        <f t="shared" si="1816"/>
        <v>0</v>
      </c>
      <c r="FE142" s="21"/>
      <c r="FF142" s="21">
        <f t="shared" si="1817"/>
        <v>0</v>
      </c>
      <c r="FG142" s="21"/>
      <c r="FH142" s="21">
        <f t="shared" si="1818"/>
        <v>0</v>
      </c>
      <c r="FI142" s="21"/>
      <c r="FJ142" s="21">
        <f t="shared" si="1819"/>
        <v>0</v>
      </c>
      <c r="FK142" s="21"/>
      <c r="FL142" s="21">
        <f t="shared" si="1820"/>
        <v>0</v>
      </c>
      <c r="FM142" s="21"/>
      <c r="FN142" s="21">
        <f t="shared" si="1821"/>
        <v>0</v>
      </c>
      <c r="FO142" s="21"/>
      <c r="FP142" s="21">
        <f t="shared" si="1822"/>
        <v>0</v>
      </c>
      <c r="FQ142" s="21"/>
      <c r="FR142" s="21">
        <f t="shared" si="1823"/>
        <v>0</v>
      </c>
      <c r="FS142" s="21"/>
      <c r="FT142" s="21">
        <f t="shared" si="1824"/>
        <v>0</v>
      </c>
      <c r="FU142" s="21"/>
      <c r="FV142" s="21">
        <f t="shared" si="1825"/>
        <v>0</v>
      </c>
      <c r="FW142" s="21"/>
      <c r="FX142" s="21">
        <f t="shared" si="1826"/>
        <v>0</v>
      </c>
      <c r="FY142" s="21"/>
      <c r="FZ142" s="21">
        <f t="shared" si="1827"/>
        <v>0</v>
      </c>
      <c r="GA142" s="21"/>
      <c r="GB142" s="21">
        <f t="shared" si="1828"/>
        <v>0</v>
      </c>
      <c r="GC142" s="21"/>
      <c r="GD142" s="21">
        <f t="shared" si="1829"/>
        <v>0</v>
      </c>
      <c r="GE142" s="21"/>
      <c r="GF142" s="21">
        <f t="shared" si="1830"/>
        <v>0</v>
      </c>
      <c r="GG142" s="21"/>
      <c r="GH142" s="21">
        <f t="shared" si="1831"/>
        <v>0</v>
      </c>
      <c r="GI142" s="21"/>
      <c r="GJ142" s="21">
        <f t="shared" si="1832"/>
        <v>0</v>
      </c>
      <c r="GK142" s="21"/>
      <c r="GL142" s="21">
        <f t="shared" si="1833"/>
        <v>0</v>
      </c>
      <c r="GM142" s="21"/>
      <c r="GN142" s="21">
        <f t="shared" si="1834"/>
        <v>0</v>
      </c>
      <c r="GO142" s="21"/>
      <c r="GP142" s="21">
        <f t="shared" si="1835"/>
        <v>0</v>
      </c>
      <c r="GQ142" s="21"/>
      <c r="GR142" s="21">
        <f t="shared" si="1836"/>
        <v>0</v>
      </c>
      <c r="GS142" s="21"/>
      <c r="GT142" s="21">
        <f t="shared" si="1837"/>
        <v>0</v>
      </c>
      <c r="GU142" s="21"/>
      <c r="GV142" s="21">
        <f t="shared" si="1838"/>
        <v>0</v>
      </c>
      <c r="GW142" s="21"/>
      <c r="GX142" s="21">
        <f t="shared" si="1839"/>
        <v>0</v>
      </c>
      <c r="GY142" s="21"/>
      <c r="GZ142" s="21">
        <f t="shared" si="1840"/>
        <v>0</v>
      </c>
      <c r="HA142" s="21"/>
      <c r="HB142" s="21">
        <f t="shared" si="1841"/>
        <v>0</v>
      </c>
      <c r="HC142" s="21"/>
      <c r="HD142" s="21">
        <f t="shared" si="1842"/>
        <v>0</v>
      </c>
      <c r="HE142" s="21"/>
      <c r="HF142" s="21">
        <f t="shared" si="1843"/>
        <v>0</v>
      </c>
      <c r="HG142" s="21"/>
      <c r="HH142" s="21">
        <f t="shared" si="1844"/>
        <v>0</v>
      </c>
      <c r="HI142" s="21"/>
      <c r="HJ142" s="21">
        <f t="shared" si="1845"/>
        <v>0</v>
      </c>
      <c r="HK142" s="21"/>
      <c r="HL142" s="21">
        <f t="shared" si="1846"/>
        <v>0</v>
      </c>
      <c r="HM142" s="21"/>
      <c r="HN142" s="21">
        <f t="shared" si="1847"/>
        <v>0</v>
      </c>
      <c r="HO142" s="21"/>
      <c r="HP142" s="21">
        <f t="shared" si="1848"/>
        <v>0</v>
      </c>
      <c r="HQ142" s="21"/>
      <c r="HR142" s="21">
        <f t="shared" si="1849"/>
        <v>0</v>
      </c>
      <c r="HS142" s="21"/>
      <c r="HT142" s="21">
        <f t="shared" si="1850"/>
        <v>0</v>
      </c>
      <c r="HU142" s="21"/>
      <c r="HV142" s="21">
        <f t="shared" si="1851"/>
        <v>0</v>
      </c>
      <c r="HW142" s="21"/>
      <c r="HX142" s="21">
        <f t="shared" si="1852"/>
        <v>0</v>
      </c>
      <c r="HY142" s="21"/>
      <c r="HZ142" s="21">
        <f t="shared" si="1853"/>
        <v>0</v>
      </c>
      <c r="IA142" s="21"/>
      <c r="IB142" s="21">
        <f t="shared" si="1854"/>
        <v>0</v>
      </c>
      <c r="IC142" s="21"/>
      <c r="ID142" s="21">
        <f t="shared" si="1855"/>
        <v>0</v>
      </c>
      <c r="IE142" s="21"/>
      <c r="IF142" s="21">
        <f t="shared" si="1856"/>
        <v>0</v>
      </c>
      <c r="IG142" s="21"/>
      <c r="IH142" s="21">
        <f t="shared" si="1857"/>
        <v>0</v>
      </c>
      <c r="II142" s="21"/>
      <c r="IJ142" s="21">
        <f t="shared" si="1858"/>
        <v>0</v>
      </c>
      <c r="IK142" s="21"/>
      <c r="IL142" s="21">
        <f t="shared" si="1859"/>
        <v>0</v>
      </c>
      <c r="IM142" s="21"/>
      <c r="IN142" s="21">
        <f t="shared" si="1860"/>
        <v>0</v>
      </c>
      <c r="IO142" s="21"/>
      <c r="IP142" s="21">
        <f t="shared" si="1861"/>
        <v>0</v>
      </c>
      <c r="IQ142" s="21"/>
      <c r="IR142" s="21">
        <f t="shared" si="1862"/>
        <v>0</v>
      </c>
      <c r="IS142" s="21"/>
      <c r="IT142" s="21">
        <f t="shared" si="1863"/>
        <v>0</v>
      </c>
      <c r="IU142" s="21"/>
      <c r="IV142" s="21">
        <f t="shared" si="1864"/>
        <v>0</v>
      </c>
      <c r="IW142" s="21"/>
      <c r="IX142" s="21">
        <f t="shared" si="1865"/>
        <v>0</v>
      </c>
      <c r="IY142" s="21"/>
      <c r="IZ142" s="21">
        <f t="shared" si="1866"/>
        <v>0</v>
      </c>
      <c r="JA142" s="21"/>
      <c r="JB142" s="21">
        <f t="shared" si="1867"/>
        <v>0</v>
      </c>
      <c r="JC142" s="21"/>
      <c r="JD142" s="21">
        <f t="shared" si="1868"/>
        <v>0</v>
      </c>
      <c r="JE142" s="21"/>
      <c r="JF142" s="21">
        <f t="shared" si="1869"/>
        <v>0</v>
      </c>
      <c r="JG142" s="21"/>
      <c r="JH142" s="21">
        <f t="shared" si="1870"/>
        <v>0</v>
      </c>
      <c r="JI142" s="21"/>
      <c r="JJ142" s="21">
        <f t="shared" si="1871"/>
        <v>0</v>
      </c>
      <c r="JK142" s="21"/>
      <c r="JL142" s="21">
        <f t="shared" si="1872"/>
        <v>0</v>
      </c>
      <c r="JM142" s="21"/>
      <c r="JN142" s="21">
        <f t="shared" si="1873"/>
        <v>0</v>
      </c>
      <c r="JO142" s="21"/>
      <c r="JP142" s="21">
        <f t="shared" si="1874"/>
        <v>0</v>
      </c>
      <c r="JQ142" s="21"/>
      <c r="JR142" s="21">
        <f t="shared" si="1875"/>
        <v>0</v>
      </c>
      <c r="JS142" s="21"/>
      <c r="JT142" s="21">
        <f t="shared" si="1876"/>
        <v>0</v>
      </c>
      <c r="JU142" s="21"/>
      <c r="JV142" s="21">
        <f t="shared" si="1877"/>
        <v>0</v>
      </c>
      <c r="JW142" s="21"/>
      <c r="JX142" s="21">
        <f t="shared" si="1878"/>
        <v>0</v>
      </c>
      <c r="JY142" s="21"/>
      <c r="JZ142" s="21">
        <f t="shared" si="1879"/>
        <v>0</v>
      </c>
      <c r="KA142" s="21"/>
      <c r="KB142" s="21">
        <f t="shared" si="1880"/>
        <v>0</v>
      </c>
      <c r="KC142" s="21"/>
      <c r="KD142" s="21">
        <f t="shared" si="1881"/>
        <v>0</v>
      </c>
      <c r="KE142" s="21"/>
      <c r="KF142" s="21">
        <f t="shared" si="1882"/>
        <v>0</v>
      </c>
      <c r="KG142" s="21"/>
      <c r="KH142" s="21">
        <f t="shared" si="1883"/>
        <v>0</v>
      </c>
      <c r="KI142" s="21"/>
      <c r="KJ142" s="21">
        <f t="shared" si="1884"/>
        <v>0</v>
      </c>
      <c r="KK142" s="21"/>
      <c r="KL142" s="21">
        <f t="shared" si="1885"/>
        <v>0</v>
      </c>
      <c r="KM142" s="21"/>
      <c r="KN142" s="21">
        <f t="shared" si="1886"/>
        <v>0</v>
      </c>
      <c r="KO142" s="21"/>
      <c r="KP142" s="21">
        <f t="shared" si="1887"/>
        <v>0</v>
      </c>
      <c r="KQ142" s="21"/>
      <c r="KR142" s="21">
        <f t="shared" si="1888"/>
        <v>0</v>
      </c>
      <c r="KS142" s="21"/>
      <c r="KT142" s="21">
        <f t="shared" si="1889"/>
        <v>0</v>
      </c>
      <c r="KU142" s="21"/>
      <c r="KV142" s="21">
        <f t="shared" si="1890"/>
        <v>0</v>
      </c>
      <c r="KW142" s="21"/>
      <c r="KX142" s="21">
        <f t="shared" si="1891"/>
        <v>0</v>
      </c>
      <c r="KY142" s="21"/>
      <c r="KZ142" s="21">
        <f t="shared" si="1892"/>
        <v>0</v>
      </c>
      <c r="LA142" s="21"/>
      <c r="LB142" s="21">
        <f t="shared" si="1893"/>
        <v>0</v>
      </c>
      <c r="LC142" s="21"/>
      <c r="LD142" s="21">
        <f t="shared" si="1894"/>
        <v>0</v>
      </c>
      <c r="LE142" s="21"/>
      <c r="LF142" s="21">
        <f t="shared" si="1895"/>
        <v>0</v>
      </c>
      <c r="LG142" s="21"/>
      <c r="LH142" s="21">
        <f t="shared" si="1896"/>
        <v>0</v>
      </c>
      <c r="LI142" s="21"/>
      <c r="LJ142" s="21">
        <f t="shared" si="1897"/>
        <v>0</v>
      </c>
      <c r="LK142" s="21"/>
      <c r="LL142" s="21">
        <f t="shared" si="1898"/>
        <v>0</v>
      </c>
      <c r="LM142" s="21"/>
      <c r="LN142" s="21">
        <f t="shared" si="1899"/>
        <v>0</v>
      </c>
      <c r="LO142" s="21"/>
      <c r="LP142" s="21">
        <f t="shared" si="1900"/>
        <v>0</v>
      </c>
      <c r="LQ142" s="21"/>
      <c r="LR142" s="21">
        <f t="shared" si="1901"/>
        <v>0</v>
      </c>
      <c r="LS142" s="21"/>
      <c r="LT142" s="21">
        <f t="shared" si="1902"/>
        <v>0</v>
      </c>
      <c r="LU142" s="21"/>
      <c r="LV142" s="21">
        <f t="shared" si="1903"/>
        <v>0</v>
      </c>
      <c r="LW142" s="21"/>
      <c r="LX142" s="21">
        <f t="shared" si="1904"/>
        <v>0</v>
      </c>
      <c r="LY142" s="21"/>
      <c r="LZ142" s="21">
        <f t="shared" si="1905"/>
        <v>0</v>
      </c>
      <c r="MA142" s="21"/>
      <c r="MB142" s="21">
        <f t="shared" si="1906"/>
        <v>0</v>
      </c>
      <c r="MC142" s="21"/>
      <c r="MD142" s="21">
        <f t="shared" si="1907"/>
        <v>0</v>
      </c>
      <c r="ME142" s="21"/>
      <c r="MF142" s="21">
        <f t="shared" si="1908"/>
        <v>0</v>
      </c>
      <c r="MG142" s="21"/>
      <c r="MH142" s="21">
        <f t="shared" si="1909"/>
        <v>0</v>
      </c>
      <c r="MI142" s="21"/>
      <c r="MJ142" s="21">
        <f t="shared" si="1910"/>
        <v>0</v>
      </c>
      <c r="MK142" s="21"/>
      <c r="ML142" s="21">
        <f t="shared" si="1911"/>
        <v>0</v>
      </c>
      <c r="MM142" s="21"/>
      <c r="MN142" s="21">
        <f t="shared" si="1912"/>
        <v>0</v>
      </c>
      <c r="MO142" s="21"/>
      <c r="MP142" s="21">
        <f t="shared" si="1913"/>
        <v>0</v>
      </c>
      <c r="MQ142" s="21"/>
      <c r="MR142" s="21">
        <f t="shared" si="1914"/>
        <v>0</v>
      </c>
      <c r="MS142" s="21"/>
      <c r="MT142" s="21">
        <f t="shared" si="1915"/>
        <v>0</v>
      </c>
      <c r="MU142" s="21"/>
      <c r="MV142" s="21">
        <f t="shared" si="1916"/>
        <v>0</v>
      </c>
      <c r="MW142" s="21"/>
      <c r="MX142" s="21">
        <f t="shared" si="1917"/>
        <v>0</v>
      </c>
      <c r="MY142" s="21"/>
      <c r="MZ142" s="21">
        <f t="shared" si="1918"/>
        <v>0</v>
      </c>
      <c r="NA142" s="21"/>
      <c r="NB142" s="21">
        <f t="shared" si="1919"/>
        <v>0</v>
      </c>
      <c r="NC142" s="21"/>
      <c r="ND142" s="21">
        <f t="shared" si="1920"/>
        <v>0</v>
      </c>
      <c r="NE142" s="21"/>
      <c r="NF142" s="21">
        <f t="shared" si="1921"/>
        <v>0</v>
      </c>
      <c r="NG142" s="21"/>
      <c r="NH142" s="21">
        <f t="shared" si="1922"/>
        <v>0</v>
      </c>
      <c r="NI142" s="21"/>
      <c r="NJ142" s="21">
        <f t="shared" si="1923"/>
        <v>0</v>
      </c>
      <c r="NK142" s="21"/>
      <c r="NL142" s="21">
        <f t="shared" si="1924"/>
        <v>23</v>
      </c>
      <c r="NM142" s="21"/>
      <c r="NN142" s="21">
        <f t="shared" si="1925"/>
        <v>23</v>
      </c>
      <c r="NO142" s="21"/>
      <c r="NP142" s="21">
        <f t="shared" si="1926"/>
        <v>23</v>
      </c>
      <c r="NQ142" s="21"/>
      <c r="NR142" s="21">
        <f t="shared" si="1927"/>
        <v>23</v>
      </c>
      <c r="NS142" s="21"/>
      <c r="NT142" s="21">
        <f t="shared" si="1928"/>
        <v>23</v>
      </c>
      <c r="NU142" s="21"/>
      <c r="NV142" s="21">
        <f t="shared" si="1929"/>
        <v>23</v>
      </c>
      <c r="NW142" s="21"/>
      <c r="NX142" s="21">
        <f t="shared" si="1930"/>
        <v>23</v>
      </c>
      <c r="NY142" s="21"/>
      <c r="NZ142" s="21">
        <f t="shared" si="1931"/>
        <v>23</v>
      </c>
      <c r="OA142" s="21"/>
      <c r="OB142" s="21">
        <f t="shared" si="1932"/>
        <v>23</v>
      </c>
      <c r="OC142" s="21"/>
      <c r="OD142" s="21">
        <f t="shared" si="1933"/>
        <v>23</v>
      </c>
      <c r="OE142" s="21"/>
      <c r="OF142" s="21">
        <f t="shared" si="1934"/>
        <v>23</v>
      </c>
      <c r="OG142" s="21"/>
      <c r="OH142" s="21">
        <f t="shared" si="1935"/>
        <v>0</v>
      </c>
      <c r="OI142" s="21"/>
      <c r="OJ142" s="21">
        <f t="shared" si="1936"/>
        <v>0</v>
      </c>
      <c r="OK142" s="21"/>
      <c r="OL142" s="21">
        <f t="shared" si="1937"/>
        <v>0</v>
      </c>
      <c r="OM142" s="21"/>
      <c r="ON142" s="21">
        <f t="shared" si="1938"/>
        <v>0</v>
      </c>
      <c r="OO142" s="21"/>
      <c r="OP142" s="21">
        <f t="shared" si="1938"/>
        <v>0</v>
      </c>
      <c r="OQ142" s="21"/>
      <c r="OR142" s="21">
        <f t="shared" si="1938"/>
        <v>0</v>
      </c>
      <c r="OS142" s="21"/>
      <c r="OT142" s="21">
        <f t="shared" si="1938"/>
        <v>0</v>
      </c>
      <c r="OU142" s="21"/>
      <c r="OV142" s="21">
        <f t="shared" si="1938"/>
        <v>0</v>
      </c>
      <c r="OW142" s="21"/>
      <c r="OX142" s="21">
        <f t="shared" si="1938"/>
        <v>0</v>
      </c>
      <c r="OY142" s="21"/>
      <c r="OZ142" s="21">
        <f t="shared" si="1938"/>
        <v>0</v>
      </c>
      <c r="PA142" s="21"/>
      <c r="PB142" s="21">
        <f t="shared" si="1939"/>
        <v>0</v>
      </c>
      <c r="PC142" s="21"/>
      <c r="PD142" s="21">
        <f t="shared" si="1939"/>
        <v>0</v>
      </c>
      <c r="PE142" s="21"/>
      <c r="PF142" s="21">
        <f t="shared" si="1939"/>
        <v>0</v>
      </c>
      <c r="PG142" s="21"/>
      <c r="PH142" s="21">
        <f t="shared" si="1939"/>
        <v>0</v>
      </c>
      <c r="PI142" s="21"/>
      <c r="PJ142" s="21">
        <f t="shared" si="1939"/>
        <v>0</v>
      </c>
      <c r="PK142" s="21"/>
      <c r="PL142" s="21">
        <f t="shared" si="1939"/>
        <v>0</v>
      </c>
      <c r="PM142" s="21"/>
      <c r="PN142" s="21">
        <f t="shared" si="1940"/>
        <v>0</v>
      </c>
      <c r="PO142" s="21"/>
      <c r="PP142" s="21">
        <f t="shared" si="1940"/>
        <v>0</v>
      </c>
      <c r="PQ142" s="21"/>
      <c r="PR142" s="21">
        <f t="shared" si="1940"/>
        <v>0</v>
      </c>
      <c r="PS142" s="21"/>
      <c r="PT142" s="21">
        <f t="shared" si="1940"/>
        <v>0</v>
      </c>
      <c r="PU142" s="21"/>
      <c r="PV142" s="21">
        <f t="shared" si="1940"/>
        <v>0</v>
      </c>
      <c r="PW142" s="21"/>
      <c r="PX142" s="21">
        <f t="shared" si="1940"/>
        <v>0</v>
      </c>
      <c r="PY142" s="21"/>
      <c r="PZ142" s="21">
        <f t="shared" si="1941"/>
        <v>0</v>
      </c>
      <c r="QA142" s="21"/>
      <c r="QB142" s="21">
        <f t="shared" si="1941"/>
        <v>0</v>
      </c>
      <c r="QC142" s="21"/>
      <c r="QD142" s="21">
        <f t="shared" si="1941"/>
        <v>0</v>
      </c>
      <c r="QE142" s="21"/>
      <c r="QF142" s="21">
        <f t="shared" si="1941"/>
        <v>0</v>
      </c>
      <c r="QG142" s="21"/>
      <c r="QH142" s="21">
        <f t="shared" si="1941"/>
        <v>0</v>
      </c>
      <c r="QI142" s="21"/>
      <c r="QJ142" s="21">
        <f t="shared" si="1941"/>
        <v>0</v>
      </c>
      <c r="QK142" s="21"/>
      <c r="QL142" s="21">
        <f t="shared" si="1942"/>
        <v>0</v>
      </c>
      <c r="QM142" s="21"/>
      <c r="QN142" s="21">
        <f t="shared" si="1942"/>
        <v>0</v>
      </c>
      <c r="QO142" s="21"/>
      <c r="QP142" s="21">
        <f t="shared" si="1942"/>
        <v>0</v>
      </c>
      <c r="QQ142" s="21"/>
      <c r="QR142" s="21">
        <f t="shared" si="1942"/>
        <v>0</v>
      </c>
      <c r="QS142" s="21"/>
      <c r="QT142" s="21">
        <f t="shared" si="1942"/>
        <v>0</v>
      </c>
      <c r="QU142" s="21"/>
      <c r="QV142" s="21">
        <f t="shared" si="1942"/>
        <v>0</v>
      </c>
      <c r="QW142" s="21"/>
      <c r="QX142" s="21">
        <f t="shared" si="1943"/>
        <v>0</v>
      </c>
      <c r="QY142" s="21"/>
      <c r="QZ142" s="21">
        <f t="shared" si="1943"/>
        <v>0</v>
      </c>
      <c r="RA142" s="21"/>
      <c r="RB142" s="21">
        <f t="shared" si="1943"/>
        <v>0</v>
      </c>
      <c r="RC142" s="21"/>
      <c r="RD142" s="21">
        <f t="shared" si="1943"/>
        <v>0</v>
      </c>
      <c r="RE142" s="21"/>
      <c r="RF142" s="21">
        <f t="shared" si="1943"/>
        <v>0</v>
      </c>
      <c r="RG142" s="21"/>
      <c r="RH142" s="21">
        <f t="shared" si="1943"/>
        <v>0</v>
      </c>
      <c r="RI142" s="21"/>
      <c r="RJ142" s="21">
        <f t="shared" si="1944"/>
        <v>0</v>
      </c>
      <c r="RK142" s="21"/>
      <c r="RL142" s="21">
        <f t="shared" si="1945"/>
        <v>0</v>
      </c>
      <c r="RM142" s="21"/>
      <c r="RN142" s="21">
        <f t="shared" si="1946"/>
        <v>0</v>
      </c>
      <c r="RO142" s="21"/>
      <c r="RP142" s="21">
        <f t="shared" si="1947"/>
        <v>0</v>
      </c>
      <c r="RQ142" s="21"/>
      <c r="RR142" s="21">
        <f t="shared" si="1948"/>
        <v>0</v>
      </c>
      <c r="RS142" s="21"/>
      <c r="RT142" s="21">
        <f t="shared" si="1949"/>
        <v>0</v>
      </c>
      <c r="RU142" s="21"/>
      <c r="RV142" s="21">
        <f t="shared" si="1950"/>
        <v>0</v>
      </c>
      <c r="RW142" s="21"/>
      <c r="RX142" s="21">
        <f t="shared" si="1951"/>
        <v>0</v>
      </c>
      <c r="RY142" s="21"/>
      <c r="RZ142" s="21">
        <f t="shared" si="1952"/>
        <v>0</v>
      </c>
      <c r="SA142" s="21"/>
      <c r="SB142" s="21">
        <f t="shared" si="1953"/>
        <v>0</v>
      </c>
      <c r="SC142" s="21"/>
      <c r="SD142" s="21">
        <f t="shared" si="1954"/>
        <v>0</v>
      </c>
      <c r="SE142" s="21"/>
      <c r="SF142" s="21">
        <f t="shared" si="1955"/>
        <v>0</v>
      </c>
      <c r="SG142" s="21"/>
      <c r="SH142" s="21">
        <f t="shared" si="1956"/>
        <v>0</v>
      </c>
      <c r="SI142" s="21"/>
      <c r="SJ142" s="21">
        <f t="shared" si="1957"/>
        <v>0</v>
      </c>
      <c r="SK142" s="21"/>
      <c r="SL142" s="21">
        <f t="shared" si="1958"/>
        <v>0</v>
      </c>
      <c r="SM142" s="21"/>
      <c r="SN142" s="21">
        <f t="shared" si="1959"/>
        <v>0</v>
      </c>
      <c r="SO142" s="21"/>
      <c r="SP142" s="21">
        <f t="shared" si="1960"/>
        <v>0</v>
      </c>
      <c r="SQ142" s="21"/>
      <c r="SR142" s="21">
        <f t="shared" si="1961"/>
        <v>0</v>
      </c>
      <c r="SS142" s="21"/>
      <c r="ST142" s="21">
        <f t="shared" si="1962"/>
        <v>0</v>
      </c>
      <c r="SU142" s="21"/>
      <c r="SV142" s="21">
        <f t="shared" si="1963"/>
        <v>0</v>
      </c>
      <c r="SW142" s="21"/>
      <c r="SX142" s="21">
        <f t="shared" si="1964"/>
        <v>0</v>
      </c>
      <c r="SY142" s="21"/>
      <c r="SZ142" s="21">
        <f t="shared" si="1965"/>
        <v>0</v>
      </c>
      <c r="TA142" s="21"/>
      <c r="TB142" s="21">
        <f t="shared" si="1966"/>
        <v>0</v>
      </c>
      <c r="TC142" s="21"/>
      <c r="TD142" s="21">
        <f t="shared" si="1967"/>
        <v>0</v>
      </c>
      <c r="TE142" s="21"/>
      <c r="TF142" s="21">
        <f t="shared" si="1968"/>
        <v>0</v>
      </c>
      <c r="TG142" s="21"/>
      <c r="TH142" s="21">
        <f t="shared" si="1969"/>
        <v>0</v>
      </c>
      <c r="TI142" s="21"/>
      <c r="TJ142" s="21">
        <f t="shared" si="1970"/>
        <v>0</v>
      </c>
      <c r="TK142" s="21"/>
      <c r="TL142" s="21">
        <f t="shared" si="1971"/>
        <v>0</v>
      </c>
      <c r="TM142" s="21"/>
      <c r="TN142" s="21">
        <f t="shared" si="1972"/>
        <v>0</v>
      </c>
      <c r="TO142" s="21"/>
      <c r="TP142" s="21">
        <f t="shared" si="1973"/>
        <v>0</v>
      </c>
      <c r="TQ142" s="21"/>
      <c r="TR142" s="21">
        <f t="shared" si="1974"/>
        <v>0</v>
      </c>
      <c r="TS142" s="21"/>
      <c r="TT142" s="21">
        <f t="shared" si="1975"/>
        <v>0</v>
      </c>
      <c r="TU142" s="21"/>
      <c r="TV142" s="21">
        <f t="shared" si="1976"/>
        <v>0</v>
      </c>
      <c r="TW142" s="21"/>
      <c r="TX142" s="21">
        <f t="shared" si="1977"/>
        <v>0</v>
      </c>
      <c r="TY142" s="21"/>
      <c r="TZ142" s="21">
        <f t="shared" si="1978"/>
        <v>0</v>
      </c>
      <c r="UA142" s="21"/>
      <c r="UB142" s="21">
        <f t="shared" si="1979"/>
        <v>0</v>
      </c>
      <c r="UC142" s="21"/>
      <c r="UD142" s="21">
        <f t="shared" si="1980"/>
        <v>0</v>
      </c>
      <c r="UE142" s="21"/>
      <c r="UF142" s="21">
        <f t="shared" si="1981"/>
        <v>0</v>
      </c>
      <c r="UG142" s="21"/>
      <c r="UH142" s="21">
        <f t="shared" si="1982"/>
        <v>0</v>
      </c>
      <c r="UI142" s="21"/>
      <c r="UJ142" s="21">
        <f t="shared" si="1983"/>
        <v>0</v>
      </c>
      <c r="UK142" s="21"/>
      <c r="UL142" s="21">
        <f t="shared" si="1984"/>
        <v>0</v>
      </c>
      <c r="UM142" s="21"/>
      <c r="UN142" s="21">
        <f t="shared" si="1985"/>
        <v>0</v>
      </c>
      <c r="UO142" s="21"/>
      <c r="UP142" s="21">
        <f t="shared" si="1986"/>
        <v>0</v>
      </c>
      <c r="UQ142" s="21"/>
      <c r="UR142" s="21">
        <f t="shared" si="1987"/>
        <v>0</v>
      </c>
      <c r="US142" s="21"/>
      <c r="UT142" s="21">
        <f t="shared" si="1988"/>
        <v>0</v>
      </c>
      <c r="UU142" s="21"/>
      <c r="UV142" s="21">
        <f t="shared" si="1989"/>
        <v>0</v>
      </c>
      <c r="UW142" s="21"/>
      <c r="UX142" s="21">
        <f t="shared" si="1990"/>
        <v>0</v>
      </c>
      <c r="UY142" s="21"/>
      <c r="UZ142" s="21">
        <f t="shared" si="1991"/>
        <v>0</v>
      </c>
      <c r="VA142" s="21"/>
      <c r="VB142" s="21">
        <f t="shared" si="1992"/>
        <v>0</v>
      </c>
      <c r="VC142" s="21"/>
      <c r="VD142" s="21">
        <f t="shared" si="1993"/>
        <v>0</v>
      </c>
      <c r="VE142" s="21"/>
      <c r="VF142" s="21">
        <f t="shared" si="1994"/>
        <v>0</v>
      </c>
      <c r="VG142" s="21"/>
      <c r="VH142" s="21">
        <f t="shared" si="1995"/>
        <v>0</v>
      </c>
      <c r="VI142" s="21"/>
      <c r="VJ142" s="21">
        <f t="shared" si="1996"/>
        <v>0</v>
      </c>
      <c r="VK142" s="21"/>
      <c r="VL142" s="21">
        <f t="shared" si="1997"/>
        <v>0</v>
      </c>
      <c r="VM142" s="21"/>
      <c r="VN142" s="21">
        <f t="shared" si="1998"/>
        <v>0</v>
      </c>
      <c r="VO142" s="21"/>
      <c r="VP142" s="21">
        <f t="shared" si="1999"/>
        <v>0</v>
      </c>
      <c r="VQ142" s="21"/>
      <c r="VR142" s="21">
        <f t="shared" si="1938"/>
        <v>0</v>
      </c>
      <c r="VS142" s="21"/>
      <c r="VT142" s="21">
        <f t="shared" si="2000"/>
        <v>0</v>
      </c>
      <c r="VU142" s="21"/>
      <c r="VV142" s="21">
        <f t="shared" si="2000"/>
        <v>0</v>
      </c>
      <c r="VW142" s="21"/>
      <c r="VX142" s="21">
        <f t="shared" si="2001"/>
        <v>0</v>
      </c>
      <c r="VY142" s="21"/>
      <c r="VZ142" s="21">
        <f t="shared" si="2001"/>
        <v>0</v>
      </c>
      <c r="WA142" s="21"/>
      <c r="WB142" s="21">
        <f t="shared" si="2001"/>
        <v>0</v>
      </c>
      <c r="WC142" s="21"/>
      <c r="WD142" s="21">
        <f t="shared" si="2001"/>
        <v>0</v>
      </c>
      <c r="WE142" s="21"/>
      <c r="WF142" s="21">
        <f t="shared" si="2001"/>
        <v>0</v>
      </c>
      <c r="WG142" s="21"/>
      <c r="WH142" s="21">
        <f t="shared" si="2001"/>
        <v>0</v>
      </c>
      <c r="WI142" s="21"/>
      <c r="WJ142" s="21">
        <f t="shared" si="2001"/>
        <v>0</v>
      </c>
      <c r="WK142" s="21"/>
      <c r="WL142" s="21">
        <f t="shared" si="2001"/>
        <v>0</v>
      </c>
      <c r="WM142" s="21"/>
      <c r="WN142" s="21">
        <f t="shared" si="2002"/>
        <v>0</v>
      </c>
      <c r="WO142" s="21"/>
      <c r="WP142" s="21">
        <f t="shared" si="2002"/>
        <v>0</v>
      </c>
      <c r="WQ142" s="21"/>
      <c r="WR142" s="21">
        <f t="shared" si="2002"/>
        <v>0</v>
      </c>
      <c r="WS142" s="21"/>
      <c r="WT142" s="21">
        <f t="shared" si="2002"/>
        <v>0</v>
      </c>
      <c r="WU142" s="21"/>
      <c r="WV142" s="21">
        <f t="shared" si="2002"/>
        <v>0</v>
      </c>
      <c r="WW142" s="21"/>
      <c r="WX142" s="21">
        <f t="shared" si="2002"/>
        <v>0</v>
      </c>
      <c r="WY142" s="21"/>
      <c r="WZ142" s="21">
        <f t="shared" si="2002"/>
        <v>0</v>
      </c>
      <c r="XA142" s="21"/>
      <c r="XB142" s="21">
        <f t="shared" si="2002"/>
        <v>0</v>
      </c>
      <c r="XC142" s="21"/>
      <c r="XD142" s="21">
        <f t="shared" si="2003"/>
        <v>0</v>
      </c>
      <c r="XE142" s="21"/>
      <c r="XF142" s="21">
        <f t="shared" si="2003"/>
        <v>0</v>
      </c>
      <c r="XG142" s="21"/>
      <c r="XH142" s="21">
        <f t="shared" si="2003"/>
        <v>0</v>
      </c>
      <c r="XI142" s="21"/>
      <c r="XJ142" s="21">
        <f t="shared" si="2003"/>
        <v>0</v>
      </c>
      <c r="XK142" s="21"/>
      <c r="XL142" s="21">
        <f t="shared" si="2003"/>
        <v>0</v>
      </c>
      <c r="XM142" s="21"/>
      <c r="XN142" s="21">
        <f t="shared" si="2003"/>
        <v>0</v>
      </c>
      <c r="XO142" s="21"/>
      <c r="XP142" s="21">
        <f t="shared" si="2003"/>
        <v>0</v>
      </c>
      <c r="XQ142" s="21"/>
      <c r="XR142" s="21">
        <f t="shared" si="2003"/>
        <v>0</v>
      </c>
      <c r="XS142" s="21"/>
      <c r="XT142" s="21">
        <f t="shared" si="2000"/>
        <v>0</v>
      </c>
      <c r="XU142" s="21"/>
      <c r="XV142" s="21">
        <f t="shared" si="2000"/>
        <v>0</v>
      </c>
      <c r="XW142" s="21"/>
      <c r="XX142" s="21">
        <f t="shared" si="2000"/>
        <v>0</v>
      </c>
      <c r="XY142" s="21"/>
      <c r="XZ142" s="21">
        <f t="shared" si="2000"/>
        <v>0</v>
      </c>
      <c r="YA142" s="21"/>
      <c r="YB142" s="21">
        <f t="shared" si="2004"/>
        <v>0</v>
      </c>
      <c r="YC142" s="21"/>
      <c r="YD142" s="21">
        <f t="shared" si="2005"/>
        <v>0</v>
      </c>
      <c r="YE142" s="21"/>
      <c r="YF142" s="21">
        <f t="shared" si="2006"/>
        <v>0</v>
      </c>
      <c r="YG142" s="21"/>
      <c r="YH142" s="21">
        <f t="shared" si="2007"/>
        <v>0</v>
      </c>
      <c r="YI142" s="21"/>
      <c r="YJ142" s="21">
        <f t="shared" si="2008"/>
        <v>0</v>
      </c>
      <c r="YK142" s="21"/>
      <c r="YL142" s="21">
        <f t="shared" si="2009"/>
        <v>0</v>
      </c>
      <c r="YM142" s="21"/>
      <c r="YN142" s="21">
        <f t="shared" si="2010"/>
        <v>0</v>
      </c>
      <c r="YO142" s="21"/>
      <c r="YP142" s="21">
        <f t="shared" si="2011"/>
        <v>0</v>
      </c>
      <c r="YQ142" s="21"/>
      <c r="YR142" s="21">
        <f t="shared" si="2012"/>
        <v>0</v>
      </c>
      <c r="YS142" s="21"/>
      <c r="YT142" s="21">
        <f t="shared" si="2013"/>
        <v>0</v>
      </c>
      <c r="YU142" s="21"/>
      <c r="YV142" s="21">
        <f t="shared" si="2014"/>
        <v>0</v>
      </c>
      <c r="YW142" s="21"/>
      <c r="YX142" s="21">
        <f t="shared" si="2015"/>
        <v>0</v>
      </c>
      <c r="YY142" s="21"/>
      <c r="YZ142" s="21">
        <f t="shared" si="2000"/>
        <v>0</v>
      </c>
      <c r="ZA142" s="21"/>
      <c r="ZB142" s="21">
        <f t="shared" si="2016"/>
        <v>0</v>
      </c>
      <c r="ZC142" s="21"/>
      <c r="ZD142" s="21">
        <f t="shared" si="2017"/>
        <v>0</v>
      </c>
      <c r="ZE142" s="21"/>
      <c r="ZF142" s="21">
        <f t="shared" si="2018"/>
        <v>0</v>
      </c>
      <c r="ZG142" s="21"/>
      <c r="ZH142" s="21">
        <f t="shared" si="2019"/>
        <v>0</v>
      </c>
      <c r="ZI142" s="21"/>
      <c r="ZJ142" s="21">
        <f t="shared" si="2020"/>
        <v>0</v>
      </c>
      <c r="ZK142" s="21"/>
      <c r="ZL142" s="21">
        <f t="shared" si="2021"/>
        <v>0</v>
      </c>
      <c r="ZM142" s="21"/>
      <c r="ZN142" s="21">
        <f t="shared" si="2022"/>
        <v>0</v>
      </c>
      <c r="ZO142" s="21"/>
      <c r="ZP142" s="21">
        <f t="shared" si="2023"/>
        <v>0</v>
      </c>
      <c r="ZQ142" s="21"/>
      <c r="ZR142" s="21">
        <f t="shared" si="2024"/>
        <v>0</v>
      </c>
      <c r="ZS142" s="21"/>
      <c r="ZT142" s="21">
        <f t="shared" si="2000"/>
        <v>0</v>
      </c>
      <c r="ZU142" s="21"/>
      <c r="ZV142" s="21">
        <f t="shared" si="2025"/>
        <v>0</v>
      </c>
      <c r="ZW142" s="21"/>
      <c r="ZX142" s="21">
        <f t="shared" si="2026"/>
        <v>0</v>
      </c>
      <c r="ZY142" s="21"/>
      <c r="ZZ142" s="21">
        <f t="shared" si="2026"/>
        <v>0</v>
      </c>
      <c r="AAA142" s="21"/>
      <c r="AAB142" s="21">
        <f t="shared" si="2027"/>
        <v>0</v>
      </c>
      <c r="AAC142" s="21"/>
      <c r="AAD142" s="21">
        <f t="shared" si="2027"/>
        <v>0</v>
      </c>
      <c r="AAE142" s="21"/>
      <c r="AAF142" s="21">
        <f t="shared" si="2028"/>
        <v>0</v>
      </c>
      <c r="AAG142" s="21"/>
      <c r="AAH142" s="21">
        <f t="shared" si="2028"/>
        <v>0</v>
      </c>
      <c r="AAI142" s="21"/>
      <c r="AAJ142" s="21">
        <f t="shared" si="2029"/>
        <v>0</v>
      </c>
      <c r="AAK142" s="21"/>
      <c r="AAL142" s="21">
        <f t="shared" si="2029"/>
        <v>0</v>
      </c>
      <c r="AAM142" s="21"/>
      <c r="AAN142" s="21">
        <f t="shared" si="2030"/>
        <v>0</v>
      </c>
      <c r="AAO142" s="21"/>
      <c r="AAP142" s="21">
        <f t="shared" si="2030"/>
        <v>0</v>
      </c>
      <c r="AAQ142" s="21"/>
      <c r="AAR142" s="21">
        <f t="shared" si="2031"/>
        <v>0</v>
      </c>
      <c r="AAS142" s="21"/>
      <c r="AAT142" s="21">
        <f t="shared" si="2031"/>
        <v>0</v>
      </c>
      <c r="AAU142" s="21"/>
      <c r="AAV142" s="21">
        <f t="shared" si="2032"/>
        <v>0</v>
      </c>
      <c r="AAW142" s="21"/>
      <c r="AAX142" s="21">
        <f t="shared" si="2032"/>
        <v>0</v>
      </c>
      <c r="AAY142" s="21"/>
      <c r="AAZ142" s="21">
        <f t="shared" si="2033"/>
        <v>0</v>
      </c>
      <c r="ABA142" s="21"/>
      <c r="ABB142" s="21">
        <f t="shared" si="2033"/>
        <v>0</v>
      </c>
      <c r="ABC142" s="21"/>
      <c r="ABD142" s="21">
        <f t="shared" si="2034"/>
        <v>0</v>
      </c>
      <c r="ABE142" s="21"/>
      <c r="ABF142" s="21">
        <f t="shared" si="2034"/>
        <v>0</v>
      </c>
      <c r="ABG142" s="21"/>
      <c r="ABH142" s="21">
        <f t="shared" si="2035"/>
        <v>0</v>
      </c>
      <c r="ABI142" s="21"/>
      <c r="ABJ142" s="21">
        <f t="shared" si="2035"/>
        <v>0</v>
      </c>
      <c r="ABK142" s="21"/>
      <c r="ABL142" s="21">
        <f t="shared" si="2036"/>
        <v>0</v>
      </c>
      <c r="ABM142" s="21"/>
      <c r="ABN142" s="21">
        <f t="shared" si="2036"/>
        <v>0</v>
      </c>
      <c r="ABO142" s="21"/>
      <c r="ABP142" s="21">
        <f t="shared" si="2037"/>
        <v>0</v>
      </c>
      <c r="ABQ142" s="21"/>
      <c r="ABR142" s="21">
        <f t="shared" si="2037"/>
        <v>0</v>
      </c>
      <c r="ABS142" s="21"/>
      <c r="ABT142" s="21">
        <f t="shared" si="2038"/>
        <v>0</v>
      </c>
      <c r="ABU142" s="21"/>
      <c r="ABV142" s="21">
        <f t="shared" si="2038"/>
        <v>0</v>
      </c>
      <c r="ABW142" s="21"/>
      <c r="ABX142" s="21">
        <f t="shared" si="2039"/>
        <v>0</v>
      </c>
      <c r="ABY142" s="21"/>
      <c r="ABZ142" s="21">
        <f t="shared" si="2039"/>
        <v>0</v>
      </c>
      <c r="ACA142" s="21"/>
      <c r="ACB142" s="21">
        <f t="shared" si="2040"/>
        <v>0</v>
      </c>
      <c r="ACC142" s="21"/>
      <c r="ACD142" s="21">
        <f t="shared" si="2040"/>
        <v>0</v>
      </c>
      <c r="ACE142" s="21"/>
      <c r="ACF142" s="21">
        <f t="shared" si="2041"/>
        <v>0</v>
      </c>
      <c r="ACG142" s="21"/>
      <c r="ACH142" s="21">
        <f t="shared" si="2041"/>
        <v>0</v>
      </c>
      <c r="ACI142" s="21"/>
      <c r="ACJ142" s="21">
        <f t="shared" si="2042"/>
        <v>0</v>
      </c>
      <c r="ACK142" s="21"/>
      <c r="ACL142" s="21">
        <f t="shared" si="2042"/>
        <v>0</v>
      </c>
      <c r="ACM142" s="21"/>
      <c r="ACN142" s="21">
        <f t="shared" si="2043"/>
        <v>0</v>
      </c>
      <c r="ACO142" s="21"/>
      <c r="ACP142" s="21">
        <f t="shared" si="2043"/>
        <v>0</v>
      </c>
      <c r="ACQ142" s="21"/>
      <c r="ACR142" s="21">
        <f t="shared" si="2044"/>
        <v>0</v>
      </c>
      <c r="ACS142" s="21"/>
      <c r="ACT142" s="21">
        <f t="shared" si="2044"/>
        <v>0</v>
      </c>
      <c r="ACU142" s="21"/>
      <c r="ACV142" s="21">
        <f t="shared" si="2045"/>
        <v>0</v>
      </c>
      <c r="ACW142" s="21"/>
      <c r="ACX142" s="21">
        <f t="shared" si="2045"/>
        <v>0</v>
      </c>
      <c r="ACY142" s="21"/>
      <c r="ACZ142" s="21">
        <f t="shared" si="2046"/>
        <v>0</v>
      </c>
      <c r="ADA142" s="21"/>
      <c r="ADB142" s="21">
        <f t="shared" si="2046"/>
        <v>0</v>
      </c>
      <c r="ADC142" s="21"/>
      <c r="ADD142" s="21">
        <f t="shared" si="2047"/>
        <v>0</v>
      </c>
      <c r="ADE142" s="21"/>
      <c r="ADF142" s="21">
        <f t="shared" si="2047"/>
        <v>0</v>
      </c>
      <c r="ADG142" s="21"/>
      <c r="ADH142" s="21">
        <f t="shared" si="2048"/>
        <v>0</v>
      </c>
      <c r="ADI142" s="21"/>
      <c r="ADJ142" s="21">
        <f t="shared" si="2048"/>
        <v>0</v>
      </c>
      <c r="ADK142" s="21"/>
      <c r="ADL142" s="21">
        <f t="shared" si="2049"/>
        <v>0</v>
      </c>
      <c r="ADM142" s="21"/>
      <c r="ADN142" s="21">
        <f t="shared" si="2049"/>
        <v>0</v>
      </c>
      <c r="ADO142" s="21"/>
      <c r="ADP142" s="21">
        <f t="shared" si="2049"/>
        <v>0</v>
      </c>
      <c r="ADQ142" s="21"/>
      <c r="ADR142" s="21">
        <f t="shared" si="2049"/>
        <v>0</v>
      </c>
      <c r="ADS142" s="21"/>
      <c r="ADT142" s="21">
        <f t="shared" si="2049"/>
        <v>0</v>
      </c>
      <c r="ADU142" s="21"/>
      <c r="ADV142" s="21">
        <f t="shared" si="2050"/>
        <v>0</v>
      </c>
      <c r="ADW142" s="21"/>
      <c r="ADX142" s="21">
        <f t="shared" si="2050"/>
        <v>0</v>
      </c>
      <c r="ADY142" s="21"/>
      <c r="ADZ142" s="21">
        <f t="shared" si="2050"/>
        <v>0</v>
      </c>
      <c r="AEA142" s="21"/>
      <c r="AEB142" s="21">
        <f t="shared" si="2050"/>
        <v>0</v>
      </c>
      <c r="AEC142" s="21"/>
      <c r="AED142" s="21">
        <f t="shared" si="2051"/>
        <v>0</v>
      </c>
      <c r="AEE142" s="21"/>
      <c r="AEF142" s="21">
        <f t="shared" si="2051"/>
        <v>0</v>
      </c>
      <c r="AEG142" s="21"/>
      <c r="AEH142" s="21">
        <f t="shared" si="2051"/>
        <v>0</v>
      </c>
      <c r="AEI142" s="21"/>
      <c r="AEJ142" s="21">
        <f t="shared" si="2051"/>
        <v>0</v>
      </c>
      <c r="AEK142" s="21"/>
      <c r="AEL142" s="21">
        <f t="shared" si="2051"/>
        <v>0</v>
      </c>
      <c r="AEM142" s="21"/>
      <c r="AEN142" s="21">
        <f t="shared" si="2052"/>
        <v>0</v>
      </c>
      <c r="AEO142" s="21"/>
      <c r="AEP142" s="21">
        <f t="shared" si="2052"/>
        <v>0</v>
      </c>
      <c r="AEQ142" s="21"/>
      <c r="AER142" s="21">
        <f t="shared" si="2052"/>
        <v>0</v>
      </c>
      <c r="AES142" s="21"/>
      <c r="AET142" s="21">
        <f t="shared" si="2052"/>
        <v>0</v>
      </c>
      <c r="AEU142" s="21"/>
      <c r="AEV142" s="21">
        <f t="shared" si="2053"/>
        <v>0</v>
      </c>
      <c r="AEW142" s="21"/>
      <c r="AEX142" s="21">
        <f t="shared" si="2053"/>
        <v>0</v>
      </c>
      <c r="AEY142" s="21"/>
      <c r="AEZ142" s="21">
        <f t="shared" si="2053"/>
        <v>0</v>
      </c>
      <c r="AFA142" s="21"/>
      <c r="AFB142" s="21">
        <f t="shared" si="2053"/>
        <v>0</v>
      </c>
      <c r="AFC142" s="21"/>
      <c r="AFD142" s="21">
        <f t="shared" si="2053"/>
        <v>0</v>
      </c>
      <c r="AFE142" s="21"/>
      <c r="AFF142" s="21">
        <f t="shared" si="2054"/>
        <v>0</v>
      </c>
      <c r="AFG142" s="21"/>
      <c r="AFH142" s="21">
        <f t="shared" si="2054"/>
        <v>0</v>
      </c>
      <c r="AFI142" s="21"/>
      <c r="AFJ142" s="21">
        <f t="shared" si="2054"/>
        <v>0</v>
      </c>
      <c r="AFK142" s="21"/>
      <c r="AFL142" s="21">
        <f t="shared" si="2054"/>
        <v>0</v>
      </c>
      <c r="AFM142" s="21"/>
      <c r="AFN142" s="21">
        <f t="shared" si="2055"/>
        <v>0</v>
      </c>
      <c r="AFO142" s="21"/>
      <c r="AFP142" s="21">
        <f t="shared" si="2055"/>
        <v>0</v>
      </c>
      <c r="AFQ142" s="21"/>
      <c r="AFR142" s="21">
        <f t="shared" si="2055"/>
        <v>0</v>
      </c>
      <c r="AFS142" s="21"/>
      <c r="AFT142" s="21">
        <f t="shared" si="2055"/>
        <v>0</v>
      </c>
      <c r="AFU142" s="21"/>
      <c r="AFV142" s="21">
        <f t="shared" si="2055"/>
        <v>0</v>
      </c>
      <c r="AFW142" s="21"/>
      <c r="AFX142" s="21">
        <f t="shared" si="2056"/>
        <v>0</v>
      </c>
      <c r="AFY142" s="21"/>
      <c r="AFZ142" s="21">
        <f t="shared" si="2056"/>
        <v>0</v>
      </c>
      <c r="AGA142" s="21"/>
      <c r="AGB142" s="21">
        <f t="shared" si="2056"/>
        <v>0</v>
      </c>
      <c r="AGC142" s="21"/>
      <c r="AGD142" s="21">
        <f t="shared" si="2056"/>
        <v>0</v>
      </c>
      <c r="AGE142" s="21"/>
      <c r="AGF142" s="21">
        <f t="shared" si="2057"/>
        <v>0</v>
      </c>
      <c r="AGG142" s="21"/>
      <c r="AGH142" s="21">
        <f t="shared" si="2057"/>
        <v>0</v>
      </c>
      <c r="AGI142" s="21"/>
      <c r="AGJ142" s="21">
        <f t="shared" si="2057"/>
        <v>0</v>
      </c>
      <c r="AGK142" s="21"/>
      <c r="AGL142" s="21">
        <f t="shared" si="2057"/>
        <v>0</v>
      </c>
      <c r="AGM142" s="21"/>
      <c r="AGN142" s="21">
        <f t="shared" si="2057"/>
        <v>0</v>
      </c>
      <c r="AGO142" s="21"/>
      <c r="AGP142" s="21">
        <f t="shared" si="2058"/>
        <v>0</v>
      </c>
      <c r="AGQ142" s="21"/>
      <c r="AGR142" s="21">
        <f t="shared" si="2058"/>
        <v>0</v>
      </c>
      <c r="AGS142" s="21"/>
      <c r="AGT142" s="21">
        <f t="shared" si="2058"/>
        <v>0</v>
      </c>
      <c r="AGU142" s="21"/>
      <c r="AGV142" s="21">
        <f t="shared" si="2058"/>
        <v>0</v>
      </c>
      <c r="AGW142" s="21"/>
      <c r="AGX142" s="21">
        <f t="shared" si="2059"/>
        <v>0</v>
      </c>
      <c r="AGY142" s="21"/>
      <c r="AGZ142" s="21">
        <f t="shared" si="2059"/>
        <v>0</v>
      </c>
      <c r="AHA142" s="21"/>
      <c r="AHB142" s="21">
        <f t="shared" si="2059"/>
        <v>0</v>
      </c>
      <c r="AHC142" s="21"/>
      <c r="AHD142" s="21">
        <f t="shared" si="2059"/>
        <v>0</v>
      </c>
      <c r="AHE142" s="21"/>
      <c r="AHF142" s="21">
        <f t="shared" si="2059"/>
        <v>0</v>
      </c>
      <c r="AHG142" s="21"/>
      <c r="AHH142" s="21">
        <f t="shared" si="2060"/>
        <v>0</v>
      </c>
      <c r="AHI142" s="21"/>
      <c r="AHJ142" s="21">
        <f t="shared" si="2060"/>
        <v>0</v>
      </c>
      <c r="AHK142" s="21"/>
      <c r="AHL142" s="21">
        <f t="shared" si="2060"/>
        <v>0</v>
      </c>
      <c r="AHM142" s="21"/>
      <c r="AHN142" s="21">
        <f t="shared" si="2060"/>
        <v>0</v>
      </c>
      <c r="AHO142" s="21"/>
      <c r="AHP142" s="21">
        <f t="shared" si="2061"/>
        <v>0</v>
      </c>
      <c r="AHQ142" s="21"/>
      <c r="AHR142" s="21">
        <f t="shared" si="2061"/>
        <v>0</v>
      </c>
      <c r="AHS142" s="21"/>
      <c r="AHT142" s="21">
        <f t="shared" si="2061"/>
        <v>0</v>
      </c>
      <c r="AHU142" s="21"/>
      <c r="AHV142" s="21">
        <f t="shared" si="2061"/>
        <v>0</v>
      </c>
      <c r="AHW142" s="21"/>
      <c r="AHX142" s="21">
        <f t="shared" si="2061"/>
        <v>0</v>
      </c>
      <c r="AHY142" s="21"/>
      <c r="AHZ142" s="21">
        <f t="shared" si="2062"/>
        <v>0</v>
      </c>
      <c r="AIA142" s="21"/>
      <c r="AIB142" s="21">
        <f t="shared" si="2062"/>
        <v>0</v>
      </c>
      <c r="AIC142" s="21"/>
      <c r="AID142" s="21">
        <f t="shared" si="2062"/>
        <v>0</v>
      </c>
      <c r="AIE142" s="21"/>
      <c r="AIF142" s="21">
        <f t="shared" si="2062"/>
        <v>0</v>
      </c>
      <c r="AIG142" s="21"/>
      <c r="AIH142" s="21">
        <f t="shared" si="2063"/>
        <v>0</v>
      </c>
      <c r="AII142" s="21"/>
      <c r="AIJ142" s="21">
        <f t="shared" si="2063"/>
        <v>0</v>
      </c>
      <c r="AIK142" s="21"/>
      <c r="AIL142" s="21">
        <f t="shared" si="2063"/>
        <v>0</v>
      </c>
      <c r="AIM142" s="21"/>
      <c r="AIN142" s="21">
        <f t="shared" si="2063"/>
        <v>0</v>
      </c>
      <c r="AIO142" s="21"/>
      <c r="AIP142" s="21">
        <f t="shared" si="2063"/>
        <v>0</v>
      </c>
      <c r="AIQ142" s="21"/>
      <c r="AIR142" s="21">
        <f t="shared" si="2064"/>
        <v>0</v>
      </c>
      <c r="AIS142" s="21"/>
      <c r="AIT142" s="21">
        <f t="shared" si="2064"/>
        <v>0</v>
      </c>
      <c r="AIU142" s="21"/>
      <c r="AIV142" s="21">
        <f t="shared" si="2064"/>
        <v>0</v>
      </c>
      <c r="AIW142" s="21"/>
      <c r="AIX142" s="21">
        <f t="shared" si="2064"/>
        <v>0</v>
      </c>
      <c r="AIY142" s="21"/>
      <c r="AIZ142" s="21">
        <f t="shared" si="2000"/>
        <v>0</v>
      </c>
      <c r="AJA142" s="21"/>
    </row>
    <row r="143" spans="2:937" ht="13.5" customHeight="1" x14ac:dyDescent="0.25">
      <c r="B143" s="31">
        <v>138</v>
      </c>
      <c r="C143" s="192" t="s">
        <v>209</v>
      </c>
      <c r="D143" s="67" t="s">
        <v>194</v>
      </c>
      <c r="E143" s="194" t="s">
        <v>404</v>
      </c>
      <c r="F143" s="194" t="str">
        <f>_xlfn.XLOOKUP(D143,'WTG PH-III'!$D$5:$D$198,'WTG PH-III'!$B$5:$B$198,0,0,1)</f>
        <v>PSS-14</v>
      </c>
      <c r="G143" s="22" t="s">
        <v>537</v>
      </c>
      <c r="H143" s="22" t="s">
        <v>541</v>
      </c>
      <c r="I143" s="61">
        <v>11</v>
      </c>
      <c r="J143" s="21">
        <v>253</v>
      </c>
      <c r="K143" s="21">
        <f t="shared" si="1741"/>
        <v>253.00000000000006</v>
      </c>
      <c r="L143" s="21">
        <f t="shared" si="1742"/>
        <v>253</v>
      </c>
      <c r="M143" s="21">
        <f t="shared" si="1743"/>
        <v>0</v>
      </c>
      <c r="N143" s="95">
        <f>VLOOKUP(D143,'WTG PH-III'!$D$5:$U$198,17,0)</f>
        <v>45827</v>
      </c>
      <c r="O143" s="95">
        <f>VLOOKUP(D143,'WTG PH-III'!$D$5:$U$198,18,0)</f>
        <v>45836</v>
      </c>
      <c r="P143" s="21">
        <f t="shared" si="1744"/>
        <v>0</v>
      </c>
      <c r="Q143" s="21"/>
      <c r="R143" s="21">
        <f t="shared" si="1745"/>
        <v>0</v>
      </c>
      <c r="S143" s="21"/>
      <c r="T143" s="21">
        <f t="shared" si="1746"/>
        <v>0</v>
      </c>
      <c r="U143" s="21"/>
      <c r="V143" s="21">
        <f t="shared" si="1747"/>
        <v>0</v>
      </c>
      <c r="W143" s="21"/>
      <c r="X143" s="21">
        <f t="shared" si="1748"/>
        <v>0</v>
      </c>
      <c r="Y143" s="21"/>
      <c r="Z143" s="21">
        <f t="shared" si="1749"/>
        <v>0</v>
      </c>
      <c r="AA143" s="21"/>
      <c r="AB143" s="21">
        <f t="shared" si="1750"/>
        <v>0</v>
      </c>
      <c r="AC143" s="21"/>
      <c r="AD143" s="21">
        <f t="shared" si="1751"/>
        <v>0</v>
      </c>
      <c r="AE143" s="21"/>
      <c r="AF143" s="21">
        <f t="shared" si="1752"/>
        <v>0</v>
      </c>
      <c r="AG143" s="21"/>
      <c r="AH143" s="21">
        <f t="shared" si="1753"/>
        <v>0</v>
      </c>
      <c r="AI143" s="21"/>
      <c r="AJ143" s="21">
        <f t="shared" si="1754"/>
        <v>0</v>
      </c>
      <c r="AK143" s="21"/>
      <c r="AL143" s="21">
        <f t="shared" si="1755"/>
        <v>0</v>
      </c>
      <c r="AM143" s="21"/>
      <c r="AN143" s="21">
        <f t="shared" si="1756"/>
        <v>0</v>
      </c>
      <c r="AO143" s="21"/>
      <c r="AP143" s="21">
        <f t="shared" si="1757"/>
        <v>0</v>
      </c>
      <c r="AQ143" s="21"/>
      <c r="AR143" s="21">
        <f t="shared" si="1758"/>
        <v>0</v>
      </c>
      <c r="AS143" s="21"/>
      <c r="AT143" s="21">
        <f t="shared" si="1759"/>
        <v>0</v>
      </c>
      <c r="AU143" s="21"/>
      <c r="AV143" s="21">
        <f t="shared" si="1760"/>
        <v>0</v>
      </c>
      <c r="AW143" s="21"/>
      <c r="AX143" s="21">
        <f t="shared" si="1761"/>
        <v>0</v>
      </c>
      <c r="AY143" s="21"/>
      <c r="AZ143" s="21">
        <f t="shared" si="1762"/>
        <v>0</v>
      </c>
      <c r="BA143" s="21"/>
      <c r="BB143" s="21">
        <f t="shared" si="1763"/>
        <v>0</v>
      </c>
      <c r="BC143" s="21"/>
      <c r="BD143" s="21">
        <f t="shared" si="1764"/>
        <v>0</v>
      </c>
      <c r="BE143" s="21"/>
      <c r="BF143" s="21">
        <f t="shared" si="1765"/>
        <v>0</v>
      </c>
      <c r="BG143" s="21"/>
      <c r="BH143" s="21">
        <f t="shared" si="1766"/>
        <v>0</v>
      </c>
      <c r="BI143" s="21"/>
      <c r="BJ143" s="21">
        <f t="shared" si="1767"/>
        <v>0</v>
      </c>
      <c r="BK143" s="21"/>
      <c r="BL143" s="21">
        <f t="shared" si="1768"/>
        <v>0</v>
      </c>
      <c r="BM143" s="21"/>
      <c r="BN143" s="21">
        <f t="shared" si="1769"/>
        <v>0</v>
      </c>
      <c r="BO143" s="21"/>
      <c r="BP143" s="21">
        <f t="shared" si="1770"/>
        <v>0</v>
      </c>
      <c r="BQ143" s="21"/>
      <c r="BR143" s="21">
        <f t="shared" si="1771"/>
        <v>0</v>
      </c>
      <c r="BS143" s="21"/>
      <c r="BT143" s="21">
        <f t="shared" si="1772"/>
        <v>0</v>
      </c>
      <c r="BU143" s="21"/>
      <c r="BV143" s="21">
        <f t="shared" si="1773"/>
        <v>0</v>
      </c>
      <c r="BW143" s="21"/>
      <c r="BX143" s="21">
        <f t="shared" si="1774"/>
        <v>0</v>
      </c>
      <c r="BY143" s="21"/>
      <c r="BZ143" s="21">
        <f t="shared" si="1775"/>
        <v>0</v>
      </c>
      <c r="CA143" s="21"/>
      <c r="CB143" s="21">
        <f t="shared" si="1776"/>
        <v>0</v>
      </c>
      <c r="CC143" s="21"/>
      <c r="CD143" s="21">
        <f t="shared" si="1777"/>
        <v>0</v>
      </c>
      <c r="CE143" s="21"/>
      <c r="CF143" s="21">
        <f t="shared" si="1778"/>
        <v>0</v>
      </c>
      <c r="CG143" s="21"/>
      <c r="CH143" s="21">
        <f t="shared" si="1779"/>
        <v>0</v>
      </c>
      <c r="CI143" s="21"/>
      <c r="CJ143" s="21">
        <f t="shared" si="1780"/>
        <v>0</v>
      </c>
      <c r="CK143" s="21"/>
      <c r="CL143" s="21">
        <f t="shared" si="1781"/>
        <v>0</v>
      </c>
      <c r="CM143" s="21"/>
      <c r="CN143" s="21">
        <f t="shared" si="1782"/>
        <v>0</v>
      </c>
      <c r="CO143" s="21"/>
      <c r="CP143" s="21">
        <f t="shared" si="1783"/>
        <v>0</v>
      </c>
      <c r="CQ143" s="21"/>
      <c r="CR143" s="21">
        <f t="shared" si="1784"/>
        <v>0</v>
      </c>
      <c r="CS143" s="21"/>
      <c r="CT143" s="21">
        <f t="shared" si="1785"/>
        <v>0</v>
      </c>
      <c r="CU143" s="21"/>
      <c r="CV143" s="21">
        <f t="shared" si="1786"/>
        <v>0</v>
      </c>
      <c r="CW143" s="21"/>
      <c r="CX143" s="21">
        <f t="shared" si="1787"/>
        <v>0</v>
      </c>
      <c r="CY143" s="21"/>
      <c r="CZ143" s="21">
        <f t="shared" si="1788"/>
        <v>0</v>
      </c>
      <c r="DA143" s="21"/>
      <c r="DB143" s="21">
        <f t="shared" si="1789"/>
        <v>0</v>
      </c>
      <c r="DC143" s="21"/>
      <c r="DD143" s="21">
        <f t="shared" si="1790"/>
        <v>0</v>
      </c>
      <c r="DE143" s="21"/>
      <c r="DF143" s="21">
        <f t="shared" si="1791"/>
        <v>0</v>
      </c>
      <c r="DG143" s="21"/>
      <c r="DH143" s="21">
        <f t="shared" si="1792"/>
        <v>0</v>
      </c>
      <c r="DI143" s="21"/>
      <c r="DJ143" s="21">
        <f t="shared" si="1793"/>
        <v>0</v>
      </c>
      <c r="DK143" s="21"/>
      <c r="DL143" s="21">
        <f t="shared" si="1794"/>
        <v>0</v>
      </c>
      <c r="DM143" s="21"/>
      <c r="DN143" s="21">
        <f t="shared" si="1795"/>
        <v>0</v>
      </c>
      <c r="DO143" s="21"/>
      <c r="DP143" s="21">
        <f t="shared" si="1796"/>
        <v>0</v>
      </c>
      <c r="DQ143" s="21"/>
      <c r="DR143" s="21">
        <f t="shared" si="1797"/>
        <v>0</v>
      </c>
      <c r="DS143" s="21"/>
      <c r="DT143" s="21">
        <f t="shared" si="1798"/>
        <v>0</v>
      </c>
      <c r="DU143" s="21"/>
      <c r="DV143" s="21">
        <f t="shared" si="1799"/>
        <v>0</v>
      </c>
      <c r="DW143" s="21"/>
      <c r="DX143" s="21">
        <f t="shared" si="1800"/>
        <v>0</v>
      </c>
      <c r="DY143" s="21"/>
      <c r="DZ143" s="21">
        <f t="shared" si="1801"/>
        <v>0</v>
      </c>
      <c r="EA143" s="21"/>
      <c r="EB143" s="21">
        <f t="shared" si="1802"/>
        <v>0</v>
      </c>
      <c r="EC143" s="21"/>
      <c r="ED143" s="21">
        <f t="shared" si="1803"/>
        <v>0</v>
      </c>
      <c r="EE143" s="21"/>
      <c r="EF143" s="21">
        <f t="shared" si="1804"/>
        <v>0</v>
      </c>
      <c r="EG143" s="21"/>
      <c r="EH143" s="21">
        <f t="shared" si="1805"/>
        <v>0</v>
      </c>
      <c r="EI143" s="21"/>
      <c r="EJ143" s="21">
        <f t="shared" si="1806"/>
        <v>0</v>
      </c>
      <c r="EK143" s="21"/>
      <c r="EL143" s="21">
        <f t="shared" si="1807"/>
        <v>0</v>
      </c>
      <c r="EM143" s="21"/>
      <c r="EN143" s="21">
        <f t="shared" si="1808"/>
        <v>0</v>
      </c>
      <c r="EO143" s="21"/>
      <c r="EP143" s="21">
        <f t="shared" si="1809"/>
        <v>0</v>
      </c>
      <c r="EQ143" s="21"/>
      <c r="ER143" s="21">
        <f t="shared" si="1810"/>
        <v>0</v>
      </c>
      <c r="ES143" s="21"/>
      <c r="ET143" s="21">
        <f t="shared" si="1811"/>
        <v>0</v>
      </c>
      <c r="EU143" s="21"/>
      <c r="EV143" s="21">
        <f t="shared" si="1812"/>
        <v>0</v>
      </c>
      <c r="EW143" s="21"/>
      <c r="EX143" s="21">
        <f t="shared" si="1813"/>
        <v>0</v>
      </c>
      <c r="EY143" s="21"/>
      <c r="EZ143" s="21">
        <f t="shared" si="1814"/>
        <v>0</v>
      </c>
      <c r="FA143" s="21"/>
      <c r="FB143" s="21">
        <f t="shared" si="1815"/>
        <v>0</v>
      </c>
      <c r="FC143" s="21"/>
      <c r="FD143" s="21">
        <f t="shared" si="1816"/>
        <v>0</v>
      </c>
      <c r="FE143" s="21"/>
      <c r="FF143" s="21">
        <f t="shared" si="1817"/>
        <v>0</v>
      </c>
      <c r="FG143" s="21"/>
      <c r="FH143" s="21">
        <f t="shared" si="1818"/>
        <v>0</v>
      </c>
      <c r="FI143" s="21"/>
      <c r="FJ143" s="21">
        <f t="shared" si="1819"/>
        <v>0</v>
      </c>
      <c r="FK143" s="21"/>
      <c r="FL143" s="21">
        <f t="shared" si="1820"/>
        <v>0</v>
      </c>
      <c r="FM143" s="21"/>
      <c r="FN143" s="21">
        <f t="shared" si="1821"/>
        <v>0</v>
      </c>
      <c r="FO143" s="21"/>
      <c r="FP143" s="21">
        <f t="shared" si="1822"/>
        <v>0</v>
      </c>
      <c r="FQ143" s="21"/>
      <c r="FR143" s="21">
        <f t="shared" si="1823"/>
        <v>0</v>
      </c>
      <c r="FS143" s="21"/>
      <c r="FT143" s="21">
        <f t="shared" si="1824"/>
        <v>0</v>
      </c>
      <c r="FU143" s="21"/>
      <c r="FV143" s="21">
        <f t="shared" si="1825"/>
        <v>0</v>
      </c>
      <c r="FW143" s="21"/>
      <c r="FX143" s="21">
        <f t="shared" si="1826"/>
        <v>0</v>
      </c>
      <c r="FY143" s="21"/>
      <c r="FZ143" s="21">
        <f t="shared" si="1827"/>
        <v>0</v>
      </c>
      <c r="GA143" s="21"/>
      <c r="GB143" s="21">
        <f t="shared" si="1828"/>
        <v>0</v>
      </c>
      <c r="GC143" s="21"/>
      <c r="GD143" s="21">
        <f t="shared" si="1829"/>
        <v>0</v>
      </c>
      <c r="GE143" s="21"/>
      <c r="GF143" s="21">
        <f t="shared" si="1830"/>
        <v>0</v>
      </c>
      <c r="GG143" s="21"/>
      <c r="GH143" s="21">
        <f t="shared" si="1831"/>
        <v>0</v>
      </c>
      <c r="GI143" s="21"/>
      <c r="GJ143" s="21">
        <f t="shared" si="1832"/>
        <v>0</v>
      </c>
      <c r="GK143" s="21"/>
      <c r="GL143" s="21">
        <f t="shared" si="1833"/>
        <v>0</v>
      </c>
      <c r="GM143" s="21"/>
      <c r="GN143" s="21">
        <f t="shared" si="1834"/>
        <v>0</v>
      </c>
      <c r="GO143" s="21"/>
      <c r="GP143" s="21">
        <f t="shared" si="1835"/>
        <v>0</v>
      </c>
      <c r="GQ143" s="21"/>
      <c r="GR143" s="21">
        <f t="shared" si="1836"/>
        <v>0</v>
      </c>
      <c r="GS143" s="21"/>
      <c r="GT143" s="21">
        <f t="shared" si="1837"/>
        <v>0</v>
      </c>
      <c r="GU143" s="21"/>
      <c r="GV143" s="21">
        <f t="shared" si="1838"/>
        <v>0</v>
      </c>
      <c r="GW143" s="21"/>
      <c r="GX143" s="21">
        <f t="shared" si="1839"/>
        <v>0</v>
      </c>
      <c r="GY143" s="21"/>
      <c r="GZ143" s="21">
        <f t="shared" si="1840"/>
        <v>0</v>
      </c>
      <c r="HA143" s="21"/>
      <c r="HB143" s="21">
        <f t="shared" si="1841"/>
        <v>0</v>
      </c>
      <c r="HC143" s="21"/>
      <c r="HD143" s="21">
        <f t="shared" si="1842"/>
        <v>0</v>
      </c>
      <c r="HE143" s="21"/>
      <c r="HF143" s="21">
        <f t="shared" si="1843"/>
        <v>0</v>
      </c>
      <c r="HG143" s="21"/>
      <c r="HH143" s="21">
        <f t="shared" si="1844"/>
        <v>0</v>
      </c>
      <c r="HI143" s="21"/>
      <c r="HJ143" s="21">
        <f t="shared" si="1845"/>
        <v>0</v>
      </c>
      <c r="HK143" s="21"/>
      <c r="HL143" s="21">
        <f t="shared" si="1846"/>
        <v>0</v>
      </c>
      <c r="HM143" s="21"/>
      <c r="HN143" s="21">
        <f t="shared" si="1847"/>
        <v>0</v>
      </c>
      <c r="HO143" s="21"/>
      <c r="HP143" s="21">
        <f t="shared" si="1848"/>
        <v>0</v>
      </c>
      <c r="HQ143" s="21"/>
      <c r="HR143" s="21">
        <f t="shared" si="1849"/>
        <v>0</v>
      </c>
      <c r="HS143" s="21"/>
      <c r="HT143" s="21">
        <f t="shared" si="1850"/>
        <v>0</v>
      </c>
      <c r="HU143" s="21"/>
      <c r="HV143" s="21">
        <f t="shared" si="1851"/>
        <v>0</v>
      </c>
      <c r="HW143" s="21"/>
      <c r="HX143" s="21">
        <f t="shared" si="1852"/>
        <v>0</v>
      </c>
      <c r="HY143" s="21"/>
      <c r="HZ143" s="21">
        <f t="shared" si="1853"/>
        <v>0</v>
      </c>
      <c r="IA143" s="21"/>
      <c r="IB143" s="21">
        <f t="shared" si="1854"/>
        <v>0</v>
      </c>
      <c r="IC143" s="21"/>
      <c r="ID143" s="21">
        <f t="shared" si="1855"/>
        <v>0</v>
      </c>
      <c r="IE143" s="21"/>
      <c r="IF143" s="21">
        <f t="shared" si="1856"/>
        <v>0</v>
      </c>
      <c r="IG143" s="21"/>
      <c r="IH143" s="21">
        <f t="shared" si="1857"/>
        <v>0</v>
      </c>
      <c r="II143" s="21"/>
      <c r="IJ143" s="21">
        <f t="shared" si="1858"/>
        <v>0</v>
      </c>
      <c r="IK143" s="21"/>
      <c r="IL143" s="21">
        <f t="shared" si="1859"/>
        <v>0</v>
      </c>
      <c r="IM143" s="21"/>
      <c r="IN143" s="21">
        <f t="shared" si="1860"/>
        <v>0</v>
      </c>
      <c r="IO143" s="21"/>
      <c r="IP143" s="21">
        <f t="shared" si="1861"/>
        <v>0</v>
      </c>
      <c r="IQ143" s="21"/>
      <c r="IR143" s="21">
        <f t="shared" si="1862"/>
        <v>0</v>
      </c>
      <c r="IS143" s="21"/>
      <c r="IT143" s="21">
        <f t="shared" si="1863"/>
        <v>0</v>
      </c>
      <c r="IU143" s="21"/>
      <c r="IV143" s="21">
        <f t="shared" si="1864"/>
        <v>0</v>
      </c>
      <c r="IW143" s="21"/>
      <c r="IX143" s="21">
        <f t="shared" si="1865"/>
        <v>0</v>
      </c>
      <c r="IY143" s="21"/>
      <c r="IZ143" s="21">
        <f t="shared" si="1866"/>
        <v>0</v>
      </c>
      <c r="JA143" s="21"/>
      <c r="JB143" s="21">
        <f t="shared" si="1867"/>
        <v>0</v>
      </c>
      <c r="JC143" s="21"/>
      <c r="JD143" s="21">
        <f t="shared" si="1868"/>
        <v>0</v>
      </c>
      <c r="JE143" s="21"/>
      <c r="JF143" s="21">
        <f t="shared" si="1869"/>
        <v>0</v>
      </c>
      <c r="JG143" s="21"/>
      <c r="JH143" s="21">
        <f t="shared" si="1870"/>
        <v>0</v>
      </c>
      <c r="JI143" s="21"/>
      <c r="JJ143" s="21">
        <f t="shared" si="1871"/>
        <v>0</v>
      </c>
      <c r="JK143" s="21"/>
      <c r="JL143" s="21">
        <f t="shared" si="1872"/>
        <v>0</v>
      </c>
      <c r="JM143" s="21"/>
      <c r="JN143" s="21">
        <f t="shared" si="1873"/>
        <v>0</v>
      </c>
      <c r="JO143" s="21"/>
      <c r="JP143" s="21">
        <f t="shared" si="1874"/>
        <v>0</v>
      </c>
      <c r="JQ143" s="21"/>
      <c r="JR143" s="21">
        <f t="shared" si="1875"/>
        <v>0</v>
      </c>
      <c r="JS143" s="21"/>
      <c r="JT143" s="21">
        <f t="shared" si="1876"/>
        <v>0</v>
      </c>
      <c r="JU143" s="21"/>
      <c r="JV143" s="21">
        <f t="shared" si="1877"/>
        <v>0</v>
      </c>
      <c r="JW143" s="21"/>
      <c r="JX143" s="21">
        <f t="shared" si="1878"/>
        <v>0</v>
      </c>
      <c r="JY143" s="21"/>
      <c r="JZ143" s="21">
        <f t="shared" si="1879"/>
        <v>0</v>
      </c>
      <c r="KA143" s="21"/>
      <c r="KB143" s="21">
        <f t="shared" si="1880"/>
        <v>0</v>
      </c>
      <c r="KC143" s="21"/>
      <c r="KD143" s="21">
        <f t="shared" si="1881"/>
        <v>0</v>
      </c>
      <c r="KE143" s="21"/>
      <c r="KF143" s="21">
        <f t="shared" si="1882"/>
        <v>0</v>
      </c>
      <c r="KG143" s="21"/>
      <c r="KH143" s="21">
        <f t="shared" si="1883"/>
        <v>0</v>
      </c>
      <c r="KI143" s="21"/>
      <c r="KJ143" s="21">
        <f t="shared" si="1884"/>
        <v>0</v>
      </c>
      <c r="KK143" s="21"/>
      <c r="KL143" s="21">
        <f t="shared" si="1885"/>
        <v>0</v>
      </c>
      <c r="KM143" s="21"/>
      <c r="KN143" s="21">
        <f t="shared" si="1886"/>
        <v>0</v>
      </c>
      <c r="KO143" s="21"/>
      <c r="KP143" s="21">
        <f t="shared" si="1887"/>
        <v>0</v>
      </c>
      <c r="KQ143" s="21"/>
      <c r="KR143" s="21">
        <f t="shared" si="1888"/>
        <v>0</v>
      </c>
      <c r="KS143" s="21"/>
      <c r="KT143" s="21">
        <f t="shared" si="1889"/>
        <v>0</v>
      </c>
      <c r="KU143" s="21"/>
      <c r="KV143" s="21">
        <f t="shared" si="1890"/>
        <v>0</v>
      </c>
      <c r="KW143" s="21"/>
      <c r="KX143" s="21">
        <f t="shared" si="1891"/>
        <v>0</v>
      </c>
      <c r="KY143" s="21"/>
      <c r="KZ143" s="21">
        <f t="shared" si="1892"/>
        <v>0</v>
      </c>
      <c r="LA143" s="21"/>
      <c r="LB143" s="21">
        <f t="shared" si="1893"/>
        <v>0</v>
      </c>
      <c r="LC143" s="21"/>
      <c r="LD143" s="21">
        <f t="shared" si="1894"/>
        <v>0</v>
      </c>
      <c r="LE143" s="21"/>
      <c r="LF143" s="21">
        <f t="shared" si="1895"/>
        <v>0</v>
      </c>
      <c r="LG143" s="21"/>
      <c r="LH143" s="21">
        <f t="shared" si="1896"/>
        <v>0</v>
      </c>
      <c r="LI143" s="21"/>
      <c r="LJ143" s="21">
        <f t="shared" si="1897"/>
        <v>0</v>
      </c>
      <c r="LK143" s="21"/>
      <c r="LL143" s="21">
        <f t="shared" si="1898"/>
        <v>0</v>
      </c>
      <c r="LM143" s="21"/>
      <c r="LN143" s="21">
        <f t="shared" si="1899"/>
        <v>0</v>
      </c>
      <c r="LO143" s="21"/>
      <c r="LP143" s="21">
        <f t="shared" si="1900"/>
        <v>0</v>
      </c>
      <c r="LQ143" s="21"/>
      <c r="LR143" s="21">
        <f t="shared" si="1901"/>
        <v>0</v>
      </c>
      <c r="LS143" s="21"/>
      <c r="LT143" s="21">
        <f t="shared" si="1902"/>
        <v>0</v>
      </c>
      <c r="LU143" s="21"/>
      <c r="LV143" s="21">
        <f t="shared" si="1903"/>
        <v>0</v>
      </c>
      <c r="LW143" s="21"/>
      <c r="LX143" s="21">
        <f t="shared" si="1904"/>
        <v>0</v>
      </c>
      <c r="LY143" s="21"/>
      <c r="LZ143" s="21">
        <f t="shared" si="1905"/>
        <v>0</v>
      </c>
      <c r="MA143" s="21"/>
      <c r="MB143" s="21">
        <f t="shared" si="1906"/>
        <v>0</v>
      </c>
      <c r="MC143" s="21"/>
      <c r="MD143" s="21">
        <f t="shared" si="1907"/>
        <v>0</v>
      </c>
      <c r="ME143" s="21"/>
      <c r="MF143" s="21">
        <f t="shared" si="1908"/>
        <v>0</v>
      </c>
      <c r="MG143" s="21"/>
      <c r="MH143" s="21">
        <f t="shared" si="1909"/>
        <v>0</v>
      </c>
      <c r="MI143" s="21"/>
      <c r="MJ143" s="21">
        <f t="shared" si="1910"/>
        <v>0</v>
      </c>
      <c r="MK143" s="21"/>
      <c r="ML143" s="21">
        <f t="shared" si="1911"/>
        <v>0</v>
      </c>
      <c r="MM143" s="21"/>
      <c r="MN143" s="21">
        <f t="shared" si="1912"/>
        <v>0</v>
      </c>
      <c r="MO143" s="21"/>
      <c r="MP143" s="21">
        <f t="shared" si="1913"/>
        <v>0</v>
      </c>
      <c r="MQ143" s="21"/>
      <c r="MR143" s="21">
        <f t="shared" si="1914"/>
        <v>0</v>
      </c>
      <c r="MS143" s="21"/>
      <c r="MT143" s="21">
        <f t="shared" si="1915"/>
        <v>0</v>
      </c>
      <c r="MU143" s="21"/>
      <c r="MV143" s="21">
        <f t="shared" si="1916"/>
        <v>0</v>
      </c>
      <c r="MW143" s="21"/>
      <c r="MX143" s="21">
        <f t="shared" si="1917"/>
        <v>0</v>
      </c>
      <c r="MY143" s="21"/>
      <c r="MZ143" s="21">
        <f t="shared" si="1918"/>
        <v>0</v>
      </c>
      <c r="NA143" s="21"/>
      <c r="NB143" s="21">
        <f t="shared" si="1919"/>
        <v>0</v>
      </c>
      <c r="NC143" s="21"/>
      <c r="ND143" s="21">
        <f t="shared" si="1920"/>
        <v>0</v>
      </c>
      <c r="NE143" s="21"/>
      <c r="NF143" s="21">
        <f t="shared" si="1921"/>
        <v>0</v>
      </c>
      <c r="NG143" s="21"/>
      <c r="NH143" s="21">
        <f t="shared" si="1922"/>
        <v>0</v>
      </c>
      <c r="NI143" s="21"/>
      <c r="NJ143" s="21">
        <f t="shared" si="1923"/>
        <v>0</v>
      </c>
      <c r="NK143" s="21">
        <v>27</v>
      </c>
      <c r="NL143" s="21">
        <f t="shared" si="1924"/>
        <v>0</v>
      </c>
      <c r="NM143" s="21">
        <v>33</v>
      </c>
      <c r="NN143" s="21">
        <f t="shared" si="1925"/>
        <v>0</v>
      </c>
      <c r="NO143" s="21">
        <v>5</v>
      </c>
      <c r="NP143" s="21">
        <f t="shared" si="1926"/>
        <v>0</v>
      </c>
      <c r="NQ143" s="21">
        <v>15</v>
      </c>
      <c r="NR143" s="21">
        <f t="shared" si="1927"/>
        <v>25.3</v>
      </c>
      <c r="NS143" s="21"/>
      <c r="NT143" s="21">
        <f t="shared" si="1928"/>
        <v>25.3</v>
      </c>
      <c r="NU143" s="21"/>
      <c r="NV143" s="21">
        <f t="shared" si="1929"/>
        <v>25.3</v>
      </c>
      <c r="NW143" s="21"/>
      <c r="NX143" s="21">
        <f t="shared" si="1930"/>
        <v>25.3</v>
      </c>
      <c r="NY143" s="21"/>
      <c r="NZ143" s="21">
        <f t="shared" si="1931"/>
        <v>25.3</v>
      </c>
      <c r="OA143" s="21"/>
      <c r="OB143" s="21">
        <f t="shared" si="1932"/>
        <v>25.3</v>
      </c>
      <c r="OC143" s="21"/>
      <c r="OD143" s="21">
        <f t="shared" si="1933"/>
        <v>25.3</v>
      </c>
      <c r="OE143" s="21"/>
      <c r="OF143" s="21">
        <f t="shared" si="1934"/>
        <v>25.3</v>
      </c>
      <c r="OG143" s="21"/>
      <c r="OH143" s="21">
        <f t="shared" si="1935"/>
        <v>25.3</v>
      </c>
      <c r="OI143" s="21"/>
      <c r="OJ143" s="21">
        <f t="shared" si="1936"/>
        <v>25.3</v>
      </c>
      <c r="OK143" s="21"/>
      <c r="OL143" s="21">
        <f t="shared" si="1937"/>
        <v>0</v>
      </c>
      <c r="OM143" s="21"/>
      <c r="ON143" s="21">
        <f t="shared" si="1938"/>
        <v>0</v>
      </c>
      <c r="OO143" s="21"/>
      <c r="OP143" s="21">
        <f t="shared" si="1938"/>
        <v>0</v>
      </c>
      <c r="OQ143" s="21"/>
      <c r="OR143" s="21">
        <f t="shared" si="1938"/>
        <v>0</v>
      </c>
      <c r="OS143" s="21"/>
      <c r="OT143" s="21">
        <f t="shared" si="1938"/>
        <v>0</v>
      </c>
      <c r="OU143" s="21"/>
      <c r="OV143" s="21">
        <f t="shared" si="1938"/>
        <v>0</v>
      </c>
      <c r="OW143" s="21"/>
      <c r="OX143" s="21">
        <f t="shared" si="1938"/>
        <v>0</v>
      </c>
      <c r="OY143" s="21"/>
      <c r="OZ143" s="21">
        <f t="shared" si="1938"/>
        <v>0</v>
      </c>
      <c r="PA143" s="21"/>
      <c r="PB143" s="21">
        <f t="shared" si="1939"/>
        <v>0</v>
      </c>
      <c r="PC143" s="21"/>
      <c r="PD143" s="21">
        <f t="shared" si="1939"/>
        <v>0</v>
      </c>
      <c r="PE143" s="21"/>
      <c r="PF143" s="21">
        <f t="shared" si="1939"/>
        <v>0</v>
      </c>
      <c r="PG143" s="21"/>
      <c r="PH143" s="21">
        <f t="shared" si="1939"/>
        <v>0</v>
      </c>
      <c r="PI143" s="21"/>
      <c r="PJ143" s="21">
        <f t="shared" si="1939"/>
        <v>0</v>
      </c>
      <c r="PK143" s="21"/>
      <c r="PL143" s="21">
        <f t="shared" si="1939"/>
        <v>0</v>
      </c>
      <c r="PM143" s="21"/>
      <c r="PN143" s="21">
        <f t="shared" si="1940"/>
        <v>0</v>
      </c>
      <c r="PO143" s="21"/>
      <c r="PP143" s="21">
        <f t="shared" si="1940"/>
        <v>0</v>
      </c>
      <c r="PQ143" s="21"/>
      <c r="PR143" s="21">
        <f t="shared" si="1940"/>
        <v>0</v>
      </c>
      <c r="PS143" s="21"/>
      <c r="PT143" s="21">
        <f t="shared" si="1940"/>
        <v>0</v>
      </c>
      <c r="PU143" s="21"/>
      <c r="PV143" s="21">
        <f t="shared" si="1940"/>
        <v>0</v>
      </c>
      <c r="PW143" s="21"/>
      <c r="PX143" s="21">
        <f t="shared" si="1940"/>
        <v>0</v>
      </c>
      <c r="PY143" s="21"/>
      <c r="PZ143" s="21">
        <f t="shared" si="1941"/>
        <v>0</v>
      </c>
      <c r="QA143" s="21"/>
      <c r="QB143" s="21">
        <f t="shared" si="1941"/>
        <v>0</v>
      </c>
      <c r="QC143" s="21"/>
      <c r="QD143" s="21">
        <f t="shared" si="1941"/>
        <v>0</v>
      </c>
      <c r="QE143" s="21"/>
      <c r="QF143" s="21">
        <f t="shared" si="1941"/>
        <v>0</v>
      </c>
      <c r="QG143" s="21"/>
      <c r="QH143" s="21">
        <f t="shared" si="1941"/>
        <v>0</v>
      </c>
      <c r="QI143" s="21"/>
      <c r="QJ143" s="21">
        <f t="shared" si="1941"/>
        <v>0</v>
      </c>
      <c r="QK143" s="21"/>
      <c r="QL143" s="21">
        <f t="shared" si="1942"/>
        <v>0</v>
      </c>
      <c r="QM143" s="21"/>
      <c r="QN143" s="21">
        <f t="shared" si="1942"/>
        <v>0</v>
      </c>
      <c r="QO143" s="21"/>
      <c r="QP143" s="21">
        <f t="shared" si="1942"/>
        <v>0</v>
      </c>
      <c r="QQ143" s="21"/>
      <c r="QR143" s="21">
        <f t="shared" si="1942"/>
        <v>0</v>
      </c>
      <c r="QS143" s="21"/>
      <c r="QT143" s="21">
        <f t="shared" si="1942"/>
        <v>0</v>
      </c>
      <c r="QU143" s="21"/>
      <c r="QV143" s="21">
        <f t="shared" si="1942"/>
        <v>0</v>
      </c>
      <c r="QW143" s="21"/>
      <c r="QX143" s="21">
        <f t="shared" si="1943"/>
        <v>0</v>
      </c>
      <c r="QY143" s="21"/>
      <c r="QZ143" s="21">
        <f t="shared" si="1943"/>
        <v>0</v>
      </c>
      <c r="RA143" s="21"/>
      <c r="RB143" s="21">
        <f t="shared" si="1943"/>
        <v>0</v>
      </c>
      <c r="RC143" s="21"/>
      <c r="RD143" s="21">
        <f t="shared" si="1943"/>
        <v>0</v>
      </c>
      <c r="RE143" s="21"/>
      <c r="RF143" s="21">
        <f t="shared" si="1943"/>
        <v>0</v>
      </c>
      <c r="RG143" s="21"/>
      <c r="RH143" s="21">
        <f t="shared" si="1943"/>
        <v>0</v>
      </c>
      <c r="RI143" s="21"/>
      <c r="RJ143" s="21">
        <f t="shared" si="1944"/>
        <v>0</v>
      </c>
      <c r="RK143" s="21"/>
      <c r="RL143" s="21">
        <f t="shared" si="1945"/>
        <v>0</v>
      </c>
      <c r="RM143" s="21"/>
      <c r="RN143" s="21">
        <f t="shared" si="1946"/>
        <v>0</v>
      </c>
      <c r="RO143" s="21"/>
      <c r="RP143" s="21">
        <f t="shared" si="1947"/>
        <v>0</v>
      </c>
      <c r="RQ143" s="21"/>
      <c r="RR143" s="21">
        <f t="shared" si="1948"/>
        <v>0</v>
      </c>
      <c r="RS143" s="21"/>
      <c r="RT143" s="21">
        <f t="shared" si="1949"/>
        <v>0</v>
      </c>
      <c r="RU143" s="21"/>
      <c r="RV143" s="21">
        <f t="shared" si="1950"/>
        <v>0</v>
      </c>
      <c r="RW143" s="21"/>
      <c r="RX143" s="21">
        <f t="shared" si="1951"/>
        <v>0</v>
      </c>
      <c r="RY143" s="21"/>
      <c r="RZ143" s="21">
        <f t="shared" si="1952"/>
        <v>0</v>
      </c>
      <c r="SA143" s="21"/>
      <c r="SB143" s="21">
        <f t="shared" si="1953"/>
        <v>0</v>
      </c>
      <c r="SC143" s="21"/>
      <c r="SD143" s="21">
        <f t="shared" si="1954"/>
        <v>0</v>
      </c>
      <c r="SE143" s="21"/>
      <c r="SF143" s="21">
        <f t="shared" si="1955"/>
        <v>0</v>
      </c>
      <c r="SG143" s="21"/>
      <c r="SH143" s="21">
        <f t="shared" si="1956"/>
        <v>0</v>
      </c>
      <c r="SI143" s="21"/>
      <c r="SJ143" s="21">
        <f t="shared" si="1957"/>
        <v>0</v>
      </c>
      <c r="SK143" s="21"/>
      <c r="SL143" s="21">
        <f t="shared" si="1958"/>
        <v>0</v>
      </c>
      <c r="SM143" s="21"/>
      <c r="SN143" s="21">
        <f t="shared" si="1959"/>
        <v>0</v>
      </c>
      <c r="SO143" s="21"/>
      <c r="SP143" s="21">
        <f t="shared" si="1960"/>
        <v>0</v>
      </c>
      <c r="SQ143" s="21"/>
      <c r="SR143" s="21">
        <f t="shared" si="1961"/>
        <v>0</v>
      </c>
      <c r="SS143" s="21"/>
      <c r="ST143" s="21">
        <f t="shared" si="1962"/>
        <v>0</v>
      </c>
      <c r="SU143" s="21"/>
      <c r="SV143" s="21">
        <f t="shared" si="1963"/>
        <v>0</v>
      </c>
      <c r="SW143" s="21"/>
      <c r="SX143" s="21">
        <f t="shared" si="1964"/>
        <v>0</v>
      </c>
      <c r="SY143" s="21"/>
      <c r="SZ143" s="21">
        <f t="shared" si="1965"/>
        <v>0</v>
      </c>
      <c r="TA143" s="21"/>
      <c r="TB143" s="21">
        <f t="shared" si="1966"/>
        <v>0</v>
      </c>
      <c r="TC143" s="21"/>
      <c r="TD143" s="21">
        <f t="shared" si="1967"/>
        <v>0</v>
      </c>
      <c r="TE143" s="21"/>
      <c r="TF143" s="21">
        <f t="shared" si="1968"/>
        <v>0</v>
      </c>
      <c r="TG143" s="21"/>
      <c r="TH143" s="21">
        <f t="shared" si="1969"/>
        <v>0</v>
      </c>
      <c r="TI143" s="21"/>
      <c r="TJ143" s="21">
        <f t="shared" si="1970"/>
        <v>0</v>
      </c>
      <c r="TK143" s="21"/>
      <c r="TL143" s="21">
        <f t="shared" si="1971"/>
        <v>0</v>
      </c>
      <c r="TM143" s="21"/>
      <c r="TN143" s="21">
        <f t="shared" si="1972"/>
        <v>0</v>
      </c>
      <c r="TO143" s="21"/>
      <c r="TP143" s="21">
        <f t="shared" si="1973"/>
        <v>0</v>
      </c>
      <c r="TQ143" s="21"/>
      <c r="TR143" s="21">
        <f t="shared" si="1974"/>
        <v>0</v>
      </c>
      <c r="TS143" s="21"/>
      <c r="TT143" s="21">
        <f t="shared" si="1975"/>
        <v>0</v>
      </c>
      <c r="TU143" s="21"/>
      <c r="TV143" s="21">
        <f t="shared" si="1976"/>
        <v>0</v>
      </c>
      <c r="TW143" s="21"/>
      <c r="TX143" s="21">
        <f t="shared" si="1977"/>
        <v>0</v>
      </c>
      <c r="TY143" s="21"/>
      <c r="TZ143" s="21">
        <f t="shared" si="1978"/>
        <v>0</v>
      </c>
      <c r="UA143" s="21"/>
      <c r="UB143" s="21">
        <f t="shared" si="1979"/>
        <v>0</v>
      </c>
      <c r="UC143" s="21"/>
      <c r="UD143" s="21">
        <f t="shared" si="1980"/>
        <v>0</v>
      </c>
      <c r="UE143" s="21"/>
      <c r="UF143" s="21">
        <f t="shared" si="1981"/>
        <v>0</v>
      </c>
      <c r="UG143" s="21"/>
      <c r="UH143" s="21">
        <f t="shared" si="1982"/>
        <v>0</v>
      </c>
      <c r="UI143" s="21"/>
      <c r="UJ143" s="21">
        <f t="shared" si="1983"/>
        <v>0</v>
      </c>
      <c r="UK143" s="21"/>
      <c r="UL143" s="21">
        <f t="shared" si="1984"/>
        <v>0</v>
      </c>
      <c r="UM143" s="21"/>
      <c r="UN143" s="21">
        <f t="shared" si="1985"/>
        <v>0</v>
      </c>
      <c r="UO143" s="21"/>
      <c r="UP143" s="21">
        <f t="shared" si="1986"/>
        <v>0</v>
      </c>
      <c r="UQ143" s="21"/>
      <c r="UR143" s="21">
        <f t="shared" si="1987"/>
        <v>0</v>
      </c>
      <c r="US143" s="21"/>
      <c r="UT143" s="21">
        <f t="shared" si="1988"/>
        <v>0</v>
      </c>
      <c r="UU143" s="21"/>
      <c r="UV143" s="21">
        <f t="shared" si="1989"/>
        <v>0</v>
      </c>
      <c r="UW143" s="21"/>
      <c r="UX143" s="21">
        <f t="shared" si="1990"/>
        <v>0</v>
      </c>
      <c r="UY143" s="21"/>
      <c r="UZ143" s="21">
        <f t="shared" si="1991"/>
        <v>0</v>
      </c>
      <c r="VA143" s="21"/>
      <c r="VB143" s="21">
        <f t="shared" si="1992"/>
        <v>0</v>
      </c>
      <c r="VC143" s="21"/>
      <c r="VD143" s="21">
        <f t="shared" si="1993"/>
        <v>0</v>
      </c>
      <c r="VE143" s="21"/>
      <c r="VF143" s="21">
        <f t="shared" si="1994"/>
        <v>0</v>
      </c>
      <c r="VG143" s="21"/>
      <c r="VH143" s="21">
        <f t="shared" si="1995"/>
        <v>0</v>
      </c>
      <c r="VI143" s="21"/>
      <c r="VJ143" s="21">
        <f t="shared" si="1996"/>
        <v>0</v>
      </c>
      <c r="VK143" s="21"/>
      <c r="VL143" s="21">
        <f t="shared" si="1997"/>
        <v>0</v>
      </c>
      <c r="VM143" s="21"/>
      <c r="VN143" s="21">
        <f t="shared" si="1998"/>
        <v>0</v>
      </c>
      <c r="VO143" s="21"/>
      <c r="VP143" s="21">
        <f t="shared" si="1999"/>
        <v>0</v>
      </c>
      <c r="VQ143" s="21"/>
      <c r="VR143" s="21">
        <f t="shared" si="1938"/>
        <v>0</v>
      </c>
      <c r="VS143" s="21"/>
      <c r="VT143" s="21">
        <f t="shared" si="2000"/>
        <v>0</v>
      </c>
      <c r="VU143" s="21"/>
      <c r="VV143" s="21">
        <f t="shared" si="2000"/>
        <v>0</v>
      </c>
      <c r="VW143" s="21"/>
      <c r="VX143" s="21">
        <f t="shared" si="2001"/>
        <v>0</v>
      </c>
      <c r="VY143" s="21"/>
      <c r="VZ143" s="21">
        <f t="shared" si="2001"/>
        <v>0</v>
      </c>
      <c r="WA143" s="21"/>
      <c r="WB143" s="21">
        <f t="shared" si="2001"/>
        <v>0</v>
      </c>
      <c r="WC143" s="21"/>
      <c r="WD143" s="21">
        <f t="shared" si="2001"/>
        <v>0</v>
      </c>
      <c r="WE143" s="21"/>
      <c r="WF143" s="21">
        <f t="shared" si="2001"/>
        <v>0</v>
      </c>
      <c r="WG143" s="21"/>
      <c r="WH143" s="21">
        <f t="shared" si="2001"/>
        <v>0</v>
      </c>
      <c r="WI143" s="21"/>
      <c r="WJ143" s="21">
        <f t="shared" si="2001"/>
        <v>0</v>
      </c>
      <c r="WK143" s="21"/>
      <c r="WL143" s="21">
        <f t="shared" si="2001"/>
        <v>0</v>
      </c>
      <c r="WM143" s="21"/>
      <c r="WN143" s="21">
        <f t="shared" si="2002"/>
        <v>0</v>
      </c>
      <c r="WO143" s="21"/>
      <c r="WP143" s="21">
        <f t="shared" si="2002"/>
        <v>0</v>
      </c>
      <c r="WQ143" s="21"/>
      <c r="WR143" s="21">
        <f t="shared" si="2002"/>
        <v>0</v>
      </c>
      <c r="WS143" s="21"/>
      <c r="WT143" s="21">
        <f t="shared" si="2002"/>
        <v>0</v>
      </c>
      <c r="WU143" s="21"/>
      <c r="WV143" s="21">
        <f t="shared" si="2002"/>
        <v>0</v>
      </c>
      <c r="WW143" s="21"/>
      <c r="WX143" s="21">
        <f t="shared" si="2002"/>
        <v>0</v>
      </c>
      <c r="WY143" s="21"/>
      <c r="WZ143" s="21">
        <f t="shared" si="2002"/>
        <v>0</v>
      </c>
      <c r="XA143" s="21"/>
      <c r="XB143" s="21">
        <f t="shared" si="2002"/>
        <v>0</v>
      </c>
      <c r="XC143" s="21"/>
      <c r="XD143" s="21">
        <f t="shared" si="2003"/>
        <v>0</v>
      </c>
      <c r="XE143" s="21"/>
      <c r="XF143" s="21">
        <f t="shared" si="2003"/>
        <v>0</v>
      </c>
      <c r="XG143" s="21"/>
      <c r="XH143" s="21">
        <f t="shared" si="2003"/>
        <v>0</v>
      </c>
      <c r="XI143" s="21"/>
      <c r="XJ143" s="21">
        <f t="shared" si="2003"/>
        <v>0</v>
      </c>
      <c r="XK143" s="21"/>
      <c r="XL143" s="21">
        <f t="shared" si="2003"/>
        <v>0</v>
      </c>
      <c r="XM143" s="21"/>
      <c r="XN143" s="21">
        <f t="shared" si="2003"/>
        <v>0</v>
      </c>
      <c r="XO143" s="21"/>
      <c r="XP143" s="21">
        <f t="shared" si="2003"/>
        <v>0</v>
      </c>
      <c r="XQ143" s="21"/>
      <c r="XR143" s="21">
        <f t="shared" si="2003"/>
        <v>0</v>
      </c>
      <c r="XS143" s="21"/>
      <c r="XT143" s="21">
        <f t="shared" si="2000"/>
        <v>0</v>
      </c>
      <c r="XU143" s="21">
        <v>12</v>
      </c>
      <c r="XV143" s="21">
        <f t="shared" si="2000"/>
        <v>0</v>
      </c>
      <c r="XW143" s="21">
        <v>34</v>
      </c>
      <c r="XX143" s="21">
        <f t="shared" si="2000"/>
        <v>0</v>
      </c>
      <c r="XY143" s="21">
        <v>36</v>
      </c>
      <c r="XZ143" s="21">
        <f t="shared" si="2000"/>
        <v>0</v>
      </c>
      <c r="YA143" s="21">
        <v>23</v>
      </c>
      <c r="YB143" s="21">
        <f t="shared" si="2004"/>
        <v>0</v>
      </c>
      <c r="YC143" s="21">
        <v>36</v>
      </c>
      <c r="YD143" s="21">
        <f t="shared" si="2005"/>
        <v>0</v>
      </c>
      <c r="YE143" s="21"/>
      <c r="YF143" s="21">
        <f t="shared" si="2006"/>
        <v>0</v>
      </c>
      <c r="YG143" s="21">
        <v>19</v>
      </c>
      <c r="YH143" s="21">
        <f t="shared" si="2007"/>
        <v>0</v>
      </c>
      <c r="YI143" s="21">
        <v>13</v>
      </c>
      <c r="YJ143" s="21">
        <f t="shared" si="2008"/>
        <v>0</v>
      </c>
      <c r="YK143" s="21"/>
      <c r="YL143" s="21">
        <f t="shared" si="2009"/>
        <v>0</v>
      </c>
      <c r="YM143" s="21"/>
      <c r="YN143" s="21">
        <f t="shared" si="2010"/>
        <v>0</v>
      </c>
      <c r="YO143" s="21"/>
      <c r="YP143" s="21">
        <f t="shared" si="2011"/>
        <v>0</v>
      </c>
      <c r="YQ143" s="21"/>
      <c r="YR143" s="21">
        <f t="shared" si="2012"/>
        <v>0</v>
      </c>
      <c r="YS143" s="21"/>
      <c r="YT143" s="21">
        <f t="shared" si="2013"/>
        <v>0</v>
      </c>
      <c r="YU143" s="21"/>
      <c r="YV143" s="21">
        <f t="shared" si="2014"/>
        <v>0</v>
      </c>
      <c r="YW143" s="21"/>
      <c r="YX143" s="21">
        <f t="shared" si="2015"/>
        <v>0</v>
      </c>
      <c r="YY143" s="21"/>
      <c r="YZ143" s="21">
        <f t="shared" si="2000"/>
        <v>0</v>
      </c>
      <c r="ZA143" s="21"/>
      <c r="ZB143" s="21">
        <f t="shared" si="2016"/>
        <v>0</v>
      </c>
      <c r="ZC143" s="21"/>
      <c r="ZD143" s="21">
        <f t="shared" si="2017"/>
        <v>0</v>
      </c>
      <c r="ZE143" s="21"/>
      <c r="ZF143" s="21">
        <f t="shared" si="2018"/>
        <v>0</v>
      </c>
      <c r="ZG143" s="21"/>
      <c r="ZH143" s="21">
        <f t="shared" si="2019"/>
        <v>0</v>
      </c>
      <c r="ZI143" s="21"/>
      <c r="ZJ143" s="21">
        <f t="shared" si="2020"/>
        <v>0</v>
      </c>
      <c r="ZK143" s="21"/>
      <c r="ZL143" s="21">
        <f t="shared" si="2021"/>
        <v>0</v>
      </c>
      <c r="ZM143" s="21"/>
      <c r="ZN143" s="21">
        <f t="shared" si="2022"/>
        <v>0</v>
      </c>
      <c r="ZO143" s="21"/>
      <c r="ZP143" s="21">
        <f t="shared" si="2023"/>
        <v>0</v>
      </c>
      <c r="ZQ143" s="21"/>
      <c r="ZR143" s="21">
        <f t="shared" si="2024"/>
        <v>0</v>
      </c>
      <c r="ZS143" s="21"/>
      <c r="ZT143" s="21">
        <f t="shared" si="2000"/>
        <v>0</v>
      </c>
      <c r="ZU143" s="21"/>
      <c r="ZV143" s="21">
        <f t="shared" si="2025"/>
        <v>0</v>
      </c>
      <c r="ZW143" s="21"/>
      <c r="ZX143" s="21">
        <f t="shared" si="2026"/>
        <v>0</v>
      </c>
      <c r="ZY143" s="21"/>
      <c r="ZZ143" s="21">
        <f t="shared" si="2026"/>
        <v>0</v>
      </c>
      <c r="AAA143" s="21"/>
      <c r="AAB143" s="21">
        <f t="shared" si="2027"/>
        <v>0</v>
      </c>
      <c r="AAC143" s="21"/>
      <c r="AAD143" s="21">
        <f t="shared" si="2027"/>
        <v>0</v>
      </c>
      <c r="AAE143" s="21"/>
      <c r="AAF143" s="21">
        <f t="shared" si="2028"/>
        <v>0</v>
      </c>
      <c r="AAG143" s="21"/>
      <c r="AAH143" s="21">
        <f t="shared" si="2028"/>
        <v>0</v>
      </c>
      <c r="AAI143" s="21"/>
      <c r="AAJ143" s="21">
        <f t="shared" si="2029"/>
        <v>0</v>
      </c>
      <c r="AAK143" s="21"/>
      <c r="AAL143" s="21">
        <f t="shared" si="2029"/>
        <v>0</v>
      </c>
      <c r="AAM143" s="21"/>
      <c r="AAN143" s="21">
        <f t="shared" si="2030"/>
        <v>0</v>
      </c>
      <c r="AAO143" s="21"/>
      <c r="AAP143" s="21">
        <f t="shared" si="2030"/>
        <v>0</v>
      </c>
      <c r="AAQ143" s="21"/>
      <c r="AAR143" s="21">
        <f t="shared" si="2031"/>
        <v>0</v>
      </c>
      <c r="AAS143" s="21"/>
      <c r="AAT143" s="21">
        <f t="shared" si="2031"/>
        <v>0</v>
      </c>
      <c r="AAU143" s="21"/>
      <c r="AAV143" s="21">
        <f t="shared" si="2032"/>
        <v>0</v>
      </c>
      <c r="AAW143" s="21"/>
      <c r="AAX143" s="21">
        <f t="shared" si="2032"/>
        <v>0</v>
      </c>
      <c r="AAY143" s="21"/>
      <c r="AAZ143" s="21">
        <f t="shared" si="2033"/>
        <v>0</v>
      </c>
      <c r="ABA143" s="21"/>
      <c r="ABB143" s="21">
        <f t="shared" si="2033"/>
        <v>0</v>
      </c>
      <c r="ABC143" s="21"/>
      <c r="ABD143" s="21">
        <f t="shared" si="2034"/>
        <v>0</v>
      </c>
      <c r="ABE143" s="21"/>
      <c r="ABF143" s="21">
        <f t="shared" si="2034"/>
        <v>0</v>
      </c>
      <c r="ABG143" s="21"/>
      <c r="ABH143" s="21">
        <f t="shared" si="2035"/>
        <v>0</v>
      </c>
      <c r="ABI143" s="21"/>
      <c r="ABJ143" s="21">
        <f t="shared" si="2035"/>
        <v>0</v>
      </c>
      <c r="ABK143" s="21"/>
      <c r="ABL143" s="21">
        <f t="shared" si="2036"/>
        <v>0</v>
      </c>
      <c r="ABM143" s="21"/>
      <c r="ABN143" s="21">
        <f t="shared" si="2036"/>
        <v>0</v>
      </c>
      <c r="ABO143" s="21"/>
      <c r="ABP143" s="21">
        <f t="shared" si="2037"/>
        <v>0</v>
      </c>
      <c r="ABQ143" s="21"/>
      <c r="ABR143" s="21">
        <f t="shared" si="2037"/>
        <v>0</v>
      </c>
      <c r="ABS143" s="21"/>
      <c r="ABT143" s="21">
        <f t="shared" si="2038"/>
        <v>0</v>
      </c>
      <c r="ABU143" s="21"/>
      <c r="ABV143" s="21">
        <f t="shared" si="2038"/>
        <v>0</v>
      </c>
      <c r="ABW143" s="21"/>
      <c r="ABX143" s="21">
        <f t="shared" si="2039"/>
        <v>0</v>
      </c>
      <c r="ABY143" s="21"/>
      <c r="ABZ143" s="21">
        <f t="shared" si="2039"/>
        <v>0</v>
      </c>
      <c r="ACA143" s="21"/>
      <c r="ACB143" s="21">
        <f t="shared" si="2040"/>
        <v>0</v>
      </c>
      <c r="ACC143" s="21"/>
      <c r="ACD143" s="21">
        <f t="shared" si="2040"/>
        <v>0</v>
      </c>
      <c r="ACE143" s="21"/>
      <c r="ACF143" s="21">
        <f t="shared" si="2041"/>
        <v>0</v>
      </c>
      <c r="ACG143" s="21"/>
      <c r="ACH143" s="21">
        <f t="shared" si="2041"/>
        <v>0</v>
      </c>
      <c r="ACI143" s="21"/>
      <c r="ACJ143" s="21">
        <f t="shared" si="2042"/>
        <v>0</v>
      </c>
      <c r="ACK143" s="21"/>
      <c r="ACL143" s="21">
        <f t="shared" si="2042"/>
        <v>0</v>
      </c>
      <c r="ACM143" s="21"/>
      <c r="ACN143" s="21">
        <f t="shared" si="2043"/>
        <v>0</v>
      </c>
      <c r="ACO143" s="21"/>
      <c r="ACP143" s="21">
        <f t="shared" si="2043"/>
        <v>0</v>
      </c>
      <c r="ACQ143" s="21"/>
      <c r="ACR143" s="21">
        <f t="shared" si="2044"/>
        <v>0</v>
      </c>
      <c r="ACS143" s="21"/>
      <c r="ACT143" s="21">
        <f t="shared" si="2044"/>
        <v>0</v>
      </c>
      <c r="ACU143" s="21"/>
      <c r="ACV143" s="21">
        <f t="shared" si="2045"/>
        <v>0</v>
      </c>
      <c r="ACW143" s="21"/>
      <c r="ACX143" s="21">
        <f t="shared" si="2045"/>
        <v>0</v>
      </c>
      <c r="ACY143" s="21"/>
      <c r="ACZ143" s="21">
        <f t="shared" si="2046"/>
        <v>0</v>
      </c>
      <c r="ADA143" s="21"/>
      <c r="ADB143" s="21">
        <f t="shared" si="2046"/>
        <v>0</v>
      </c>
      <c r="ADC143" s="21"/>
      <c r="ADD143" s="21">
        <f t="shared" si="2047"/>
        <v>0</v>
      </c>
      <c r="ADE143" s="21"/>
      <c r="ADF143" s="21">
        <f t="shared" si="2047"/>
        <v>0</v>
      </c>
      <c r="ADG143" s="21"/>
      <c r="ADH143" s="21">
        <f t="shared" si="2048"/>
        <v>0</v>
      </c>
      <c r="ADI143" s="21"/>
      <c r="ADJ143" s="21">
        <f t="shared" si="2048"/>
        <v>0</v>
      </c>
      <c r="ADK143" s="21"/>
      <c r="ADL143" s="21">
        <f t="shared" si="2049"/>
        <v>0</v>
      </c>
      <c r="ADM143" s="21"/>
      <c r="ADN143" s="21">
        <f t="shared" si="2049"/>
        <v>0</v>
      </c>
      <c r="ADO143" s="21"/>
      <c r="ADP143" s="21">
        <f t="shared" si="2049"/>
        <v>0</v>
      </c>
      <c r="ADQ143" s="21"/>
      <c r="ADR143" s="21">
        <f t="shared" si="2049"/>
        <v>0</v>
      </c>
      <c r="ADS143" s="21"/>
      <c r="ADT143" s="21">
        <f t="shared" si="2049"/>
        <v>0</v>
      </c>
      <c r="ADU143" s="21"/>
      <c r="ADV143" s="21">
        <f t="shared" si="2050"/>
        <v>0</v>
      </c>
      <c r="ADW143" s="21"/>
      <c r="ADX143" s="21">
        <f t="shared" si="2050"/>
        <v>0</v>
      </c>
      <c r="ADY143" s="21"/>
      <c r="ADZ143" s="21">
        <f t="shared" si="2050"/>
        <v>0</v>
      </c>
      <c r="AEA143" s="21"/>
      <c r="AEB143" s="21">
        <f t="shared" si="2050"/>
        <v>0</v>
      </c>
      <c r="AEC143" s="21"/>
      <c r="AED143" s="21">
        <f t="shared" si="2051"/>
        <v>0</v>
      </c>
      <c r="AEE143" s="21"/>
      <c r="AEF143" s="21">
        <f t="shared" si="2051"/>
        <v>0</v>
      </c>
      <c r="AEG143" s="21"/>
      <c r="AEH143" s="21">
        <f t="shared" si="2051"/>
        <v>0</v>
      </c>
      <c r="AEI143" s="21"/>
      <c r="AEJ143" s="21">
        <f t="shared" si="2051"/>
        <v>0</v>
      </c>
      <c r="AEK143" s="21"/>
      <c r="AEL143" s="21">
        <f t="shared" si="2051"/>
        <v>0</v>
      </c>
      <c r="AEM143" s="21"/>
      <c r="AEN143" s="21">
        <f t="shared" si="2052"/>
        <v>0</v>
      </c>
      <c r="AEO143" s="21"/>
      <c r="AEP143" s="21">
        <f t="shared" si="2052"/>
        <v>0</v>
      </c>
      <c r="AEQ143" s="21"/>
      <c r="AER143" s="21">
        <f t="shared" si="2052"/>
        <v>0</v>
      </c>
      <c r="AES143" s="21"/>
      <c r="AET143" s="21">
        <f t="shared" si="2052"/>
        <v>0</v>
      </c>
      <c r="AEU143" s="21"/>
      <c r="AEV143" s="21">
        <f t="shared" si="2053"/>
        <v>0</v>
      </c>
      <c r="AEW143" s="21"/>
      <c r="AEX143" s="21">
        <f t="shared" si="2053"/>
        <v>0</v>
      </c>
      <c r="AEY143" s="21"/>
      <c r="AEZ143" s="21">
        <f t="shared" si="2053"/>
        <v>0</v>
      </c>
      <c r="AFA143" s="21"/>
      <c r="AFB143" s="21">
        <f t="shared" si="2053"/>
        <v>0</v>
      </c>
      <c r="AFC143" s="21"/>
      <c r="AFD143" s="21">
        <f t="shared" si="2053"/>
        <v>0</v>
      </c>
      <c r="AFE143" s="21"/>
      <c r="AFF143" s="21">
        <f t="shared" si="2054"/>
        <v>0</v>
      </c>
      <c r="AFG143" s="21"/>
      <c r="AFH143" s="21">
        <f t="shared" si="2054"/>
        <v>0</v>
      </c>
      <c r="AFI143" s="21"/>
      <c r="AFJ143" s="21">
        <f t="shared" si="2054"/>
        <v>0</v>
      </c>
      <c r="AFK143" s="21"/>
      <c r="AFL143" s="21">
        <f t="shared" si="2054"/>
        <v>0</v>
      </c>
      <c r="AFM143" s="21"/>
      <c r="AFN143" s="21">
        <f t="shared" si="2055"/>
        <v>0</v>
      </c>
      <c r="AFO143" s="21"/>
      <c r="AFP143" s="21">
        <f t="shared" si="2055"/>
        <v>0</v>
      </c>
      <c r="AFQ143" s="21"/>
      <c r="AFR143" s="21">
        <f t="shared" si="2055"/>
        <v>0</v>
      </c>
      <c r="AFS143" s="21"/>
      <c r="AFT143" s="21">
        <f t="shared" si="2055"/>
        <v>0</v>
      </c>
      <c r="AFU143" s="21"/>
      <c r="AFV143" s="21">
        <f t="shared" si="2055"/>
        <v>0</v>
      </c>
      <c r="AFW143" s="21"/>
      <c r="AFX143" s="21">
        <f t="shared" si="2056"/>
        <v>0</v>
      </c>
      <c r="AFY143" s="21"/>
      <c r="AFZ143" s="21">
        <f t="shared" si="2056"/>
        <v>0</v>
      </c>
      <c r="AGA143" s="21"/>
      <c r="AGB143" s="21">
        <f t="shared" si="2056"/>
        <v>0</v>
      </c>
      <c r="AGC143" s="21"/>
      <c r="AGD143" s="21">
        <f t="shared" si="2056"/>
        <v>0</v>
      </c>
      <c r="AGE143" s="21"/>
      <c r="AGF143" s="21">
        <f t="shared" si="2057"/>
        <v>0</v>
      </c>
      <c r="AGG143" s="21"/>
      <c r="AGH143" s="21">
        <f t="shared" si="2057"/>
        <v>0</v>
      </c>
      <c r="AGI143" s="21"/>
      <c r="AGJ143" s="21">
        <f t="shared" si="2057"/>
        <v>0</v>
      </c>
      <c r="AGK143" s="21"/>
      <c r="AGL143" s="21">
        <f t="shared" si="2057"/>
        <v>0</v>
      </c>
      <c r="AGM143" s="21"/>
      <c r="AGN143" s="21">
        <f t="shared" si="2057"/>
        <v>0</v>
      </c>
      <c r="AGO143" s="21"/>
      <c r="AGP143" s="21">
        <f t="shared" si="2058"/>
        <v>0</v>
      </c>
      <c r="AGQ143" s="21"/>
      <c r="AGR143" s="21">
        <f t="shared" si="2058"/>
        <v>0</v>
      </c>
      <c r="AGS143" s="21"/>
      <c r="AGT143" s="21">
        <f t="shared" si="2058"/>
        <v>0</v>
      </c>
      <c r="AGU143" s="21"/>
      <c r="AGV143" s="21">
        <f t="shared" si="2058"/>
        <v>0</v>
      </c>
      <c r="AGW143" s="21"/>
      <c r="AGX143" s="21">
        <f t="shared" si="2059"/>
        <v>0</v>
      </c>
      <c r="AGY143" s="21"/>
      <c r="AGZ143" s="21">
        <f t="shared" si="2059"/>
        <v>0</v>
      </c>
      <c r="AHA143" s="21"/>
      <c r="AHB143" s="21">
        <f t="shared" si="2059"/>
        <v>0</v>
      </c>
      <c r="AHC143" s="21"/>
      <c r="AHD143" s="21">
        <f t="shared" si="2059"/>
        <v>0</v>
      </c>
      <c r="AHE143" s="21"/>
      <c r="AHF143" s="21">
        <f t="shared" si="2059"/>
        <v>0</v>
      </c>
      <c r="AHG143" s="21"/>
      <c r="AHH143" s="21">
        <f t="shared" si="2060"/>
        <v>0</v>
      </c>
      <c r="AHI143" s="21"/>
      <c r="AHJ143" s="21">
        <f t="shared" si="2060"/>
        <v>0</v>
      </c>
      <c r="AHK143" s="21"/>
      <c r="AHL143" s="21">
        <f t="shared" si="2060"/>
        <v>0</v>
      </c>
      <c r="AHM143" s="21"/>
      <c r="AHN143" s="21">
        <f t="shared" si="2060"/>
        <v>0</v>
      </c>
      <c r="AHO143" s="21"/>
      <c r="AHP143" s="21">
        <f t="shared" si="2061"/>
        <v>0</v>
      </c>
      <c r="AHQ143" s="21"/>
      <c r="AHR143" s="21">
        <f t="shared" si="2061"/>
        <v>0</v>
      </c>
      <c r="AHS143" s="21"/>
      <c r="AHT143" s="21">
        <f t="shared" si="2061"/>
        <v>0</v>
      </c>
      <c r="AHU143" s="21"/>
      <c r="AHV143" s="21">
        <f t="shared" si="2061"/>
        <v>0</v>
      </c>
      <c r="AHW143" s="21"/>
      <c r="AHX143" s="21">
        <f t="shared" si="2061"/>
        <v>0</v>
      </c>
      <c r="AHY143" s="21"/>
      <c r="AHZ143" s="21">
        <f t="shared" si="2062"/>
        <v>0</v>
      </c>
      <c r="AIA143" s="21"/>
      <c r="AIB143" s="21">
        <f t="shared" si="2062"/>
        <v>0</v>
      </c>
      <c r="AIC143" s="21"/>
      <c r="AID143" s="21">
        <f t="shared" si="2062"/>
        <v>0</v>
      </c>
      <c r="AIE143" s="21"/>
      <c r="AIF143" s="21">
        <f t="shared" si="2062"/>
        <v>0</v>
      </c>
      <c r="AIG143" s="21"/>
      <c r="AIH143" s="21">
        <f t="shared" si="2063"/>
        <v>0</v>
      </c>
      <c r="AII143" s="21"/>
      <c r="AIJ143" s="21">
        <f t="shared" si="2063"/>
        <v>0</v>
      </c>
      <c r="AIK143" s="21"/>
      <c r="AIL143" s="21">
        <f t="shared" si="2063"/>
        <v>0</v>
      </c>
      <c r="AIM143" s="21"/>
      <c r="AIN143" s="21">
        <f t="shared" si="2063"/>
        <v>0</v>
      </c>
      <c r="AIO143" s="21"/>
      <c r="AIP143" s="21">
        <f t="shared" si="2063"/>
        <v>0</v>
      </c>
      <c r="AIQ143" s="21"/>
      <c r="AIR143" s="21">
        <f t="shared" si="2064"/>
        <v>0</v>
      </c>
      <c r="AIS143" s="21"/>
      <c r="AIT143" s="21">
        <f t="shared" si="2064"/>
        <v>0</v>
      </c>
      <c r="AIU143" s="21"/>
      <c r="AIV143" s="21">
        <f t="shared" si="2064"/>
        <v>0</v>
      </c>
      <c r="AIW143" s="21"/>
      <c r="AIX143" s="21">
        <f t="shared" si="2064"/>
        <v>0</v>
      </c>
      <c r="AIY143" s="21"/>
      <c r="AIZ143" s="21">
        <f t="shared" si="2000"/>
        <v>0</v>
      </c>
      <c r="AJA143" s="21"/>
    </row>
    <row r="144" spans="2:937" ht="13.5" customHeight="1" x14ac:dyDescent="0.25">
      <c r="B144" s="31">
        <v>139</v>
      </c>
      <c r="C144" s="192" t="s">
        <v>209</v>
      </c>
      <c r="D144" s="67" t="s">
        <v>195</v>
      </c>
      <c r="E144" s="194" t="s">
        <v>404</v>
      </c>
      <c r="F144" s="194" t="str">
        <f>_xlfn.XLOOKUP(D144,'WTG PH-III'!$D$5:$D$198,'WTG PH-III'!$B$5:$B$198,0,0,1)</f>
        <v>PSS-14</v>
      </c>
      <c r="G144" s="22" t="s">
        <v>537</v>
      </c>
      <c r="H144" s="22" t="s">
        <v>550</v>
      </c>
      <c r="I144" s="61">
        <v>14</v>
      </c>
      <c r="J144" s="21">
        <v>253</v>
      </c>
      <c r="K144" s="21">
        <f t="shared" si="1741"/>
        <v>253.00000000000006</v>
      </c>
      <c r="L144" s="21">
        <f t="shared" si="1742"/>
        <v>253</v>
      </c>
      <c r="M144" s="21">
        <f t="shared" si="1743"/>
        <v>0</v>
      </c>
      <c r="N144" s="95">
        <f>VLOOKUP(D144,'WTG PH-III'!$D$5:$U$198,17,0)</f>
        <v>45814</v>
      </c>
      <c r="O144" s="95">
        <f>VLOOKUP(D144,'WTG PH-III'!$D$5:$U$198,18,0)</f>
        <v>45823</v>
      </c>
      <c r="P144" s="21">
        <f t="shared" si="1744"/>
        <v>0</v>
      </c>
      <c r="Q144" s="21"/>
      <c r="R144" s="21">
        <f t="shared" si="1745"/>
        <v>0</v>
      </c>
      <c r="S144" s="21"/>
      <c r="T144" s="21">
        <f t="shared" si="1746"/>
        <v>0</v>
      </c>
      <c r="U144" s="21"/>
      <c r="V144" s="21">
        <f t="shared" si="1747"/>
        <v>0</v>
      </c>
      <c r="W144" s="21"/>
      <c r="X144" s="21">
        <f t="shared" si="1748"/>
        <v>0</v>
      </c>
      <c r="Y144" s="21"/>
      <c r="Z144" s="21">
        <f t="shared" si="1749"/>
        <v>0</v>
      </c>
      <c r="AA144" s="21"/>
      <c r="AB144" s="21">
        <f t="shared" si="1750"/>
        <v>0</v>
      </c>
      <c r="AC144" s="21"/>
      <c r="AD144" s="21">
        <f t="shared" si="1751"/>
        <v>0</v>
      </c>
      <c r="AE144" s="21"/>
      <c r="AF144" s="21">
        <f t="shared" si="1752"/>
        <v>0</v>
      </c>
      <c r="AG144" s="21"/>
      <c r="AH144" s="21">
        <f t="shared" si="1753"/>
        <v>0</v>
      </c>
      <c r="AI144" s="21"/>
      <c r="AJ144" s="21">
        <f t="shared" si="1754"/>
        <v>0</v>
      </c>
      <c r="AK144" s="21"/>
      <c r="AL144" s="21">
        <f t="shared" si="1755"/>
        <v>0</v>
      </c>
      <c r="AM144" s="21"/>
      <c r="AN144" s="21">
        <f t="shared" si="1756"/>
        <v>0</v>
      </c>
      <c r="AO144" s="21"/>
      <c r="AP144" s="21">
        <f t="shared" si="1757"/>
        <v>0</v>
      </c>
      <c r="AQ144" s="21"/>
      <c r="AR144" s="21">
        <f t="shared" si="1758"/>
        <v>0</v>
      </c>
      <c r="AS144" s="21"/>
      <c r="AT144" s="21">
        <f t="shared" si="1759"/>
        <v>0</v>
      </c>
      <c r="AU144" s="21"/>
      <c r="AV144" s="21">
        <f t="shared" si="1760"/>
        <v>0</v>
      </c>
      <c r="AW144" s="21"/>
      <c r="AX144" s="21">
        <f t="shared" si="1761"/>
        <v>0</v>
      </c>
      <c r="AY144" s="21"/>
      <c r="AZ144" s="21">
        <f t="shared" si="1762"/>
        <v>0</v>
      </c>
      <c r="BA144" s="21"/>
      <c r="BB144" s="21">
        <f t="shared" si="1763"/>
        <v>0</v>
      </c>
      <c r="BC144" s="21"/>
      <c r="BD144" s="21">
        <f t="shared" si="1764"/>
        <v>0</v>
      </c>
      <c r="BE144" s="21"/>
      <c r="BF144" s="21">
        <f t="shared" si="1765"/>
        <v>0</v>
      </c>
      <c r="BG144" s="21"/>
      <c r="BH144" s="21">
        <f t="shared" si="1766"/>
        <v>0</v>
      </c>
      <c r="BI144" s="21"/>
      <c r="BJ144" s="21">
        <f t="shared" si="1767"/>
        <v>0</v>
      </c>
      <c r="BK144" s="21"/>
      <c r="BL144" s="21">
        <f t="shared" si="1768"/>
        <v>0</v>
      </c>
      <c r="BM144" s="21"/>
      <c r="BN144" s="21">
        <f t="shared" si="1769"/>
        <v>0</v>
      </c>
      <c r="BO144" s="21"/>
      <c r="BP144" s="21">
        <f t="shared" si="1770"/>
        <v>0</v>
      </c>
      <c r="BQ144" s="21"/>
      <c r="BR144" s="21">
        <f t="shared" si="1771"/>
        <v>0</v>
      </c>
      <c r="BS144" s="21"/>
      <c r="BT144" s="21">
        <f t="shared" si="1772"/>
        <v>0</v>
      </c>
      <c r="BU144" s="21"/>
      <c r="BV144" s="21">
        <f t="shared" si="1773"/>
        <v>0</v>
      </c>
      <c r="BW144" s="21"/>
      <c r="BX144" s="21">
        <f t="shared" si="1774"/>
        <v>0</v>
      </c>
      <c r="BY144" s="21"/>
      <c r="BZ144" s="21">
        <f t="shared" si="1775"/>
        <v>0</v>
      </c>
      <c r="CA144" s="21"/>
      <c r="CB144" s="21">
        <f t="shared" si="1776"/>
        <v>0</v>
      </c>
      <c r="CC144" s="21"/>
      <c r="CD144" s="21">
        <f t="shared" si="1777"/>
        <v>0</v>
      </c>
      <c r="CE144" s="21"/>
      <c r="CF144" s="21">
        <f t="shared" si="1778"/>
        <v>0</v>
      </c>
      <c r="CG144" s="21"/>
      <c r="CH144" s="21">
        <f t="shared" si="1779"/>
        <v>0</v>
      </c>
      <c r="CI144" s="21"/>
      <c r="CJ144" s="21">
        <f t="shared" si="1780"/>
        <v>0</v>
      </c>
      <c r="CK144" s="21"/>
      <c r="CL144" s="21">
        <f t="shared" si="1781"/>
        <v>0</v>
      </c>
      <c r="CM144" s="21"/>
      <c r="CN144" s="21">
        <f t="shared" si="1782"/>
        <v>0</v>
      </c>
      <c r="CO144" s="21"/>
      <c r="CP144" s="21">
        <f t="shared" si="1783"/>
        <v>0</v>
      </c>
      <c r="CQ144" s="21"/>
      <c r="CR144" s="21">
        <f t="shared" si="1784"/>
        <v>0</v>
      </c>
      <c r="CS144" s="21"/>
      <c r="CT144" s="21">
        <f t="shared" si="1785"/>
        <v>0</v>
      </c>
      <c r="CU144" s="21"/>
      <c r="CV144" s="21">
        <f t="shared" si="1786"/>
        <v>0</v>
      </c>
      <c r="CW144" s="21"/>
      <c r="CX144" s="21">
        <f t="shared" si="1787"/>
        <v>0</v>
      </c>
      <c r="CY144" s="21"/>
      <c r="CZ144" s="21">
        <f t="shared" si="1788"/>
        <v>0</v>
      </c>
      <c r="DA144" s="21"/>
      <c r="DB144" s="21">
        <f t="shared" si="1789"/>
        <v>0</v>
      </c>
      <c r="DC144" s="21"/>
      <c r="DD144" s="21">
        <f t="shared" si="1790"/>
        <v>0</v>
      </c>
      <c r="DE144" s="21"/>
      <c r="DF144" s="21">
        <f t="shared" si="1791"/>
        <v>0</v>
      </c>
      <c r="DG144" s="21"/>
      <c r="DH144" s="21">
        <f t="shared" si="1792"/>
        <v>0</v>
      </c>
      <c r="DI144" s="21"/>
      <c r="DJ144" s="21">
        <f t="shared" si="1793"/>
        <v>0</v>
      </c>
      <c r="DK144" s="21"/>
      <c r="DL144" s="21">
        <f t="shared" si="1794"/>
        <v>0</v>
      </c>
      <c r="DM144" s="21"/>
      <c r="DN144" s="21">
        <f t="shared" si="1795"/>
        <v>0</v>
      </c>
      <c r="DO144" s="21"/>
      <c r="DP144" s="21">
        <f t="shared" si="1796"/>
        <v>0</v>
      </c>
      <c r="DQ144" s="21"/>
      <c r="DR144" s="21">
        <f t="shared" si="1797"/>
        <v>0</v>
      </c>
      <c r="DS144" s="21"/>
      <c r="DT144" s="21">
        <f t="shared" si="1798"/>
        <v>0</v>
      </c>
      <c r="DU144" s="21"/>
      <c r="DV144" s="21">
        <f t="shared" si="1799"/>
        <v>0</v>
      </c>
      <c r="DW144" s="21"/>
      <c r="DX144" s="21">
        <f t="shared" si="1800"/>
        <v>0</v>
      </c>
      <c r="DY144" s="21"/>
      <c r="DZ144" s="21">
        <f t="shared" si="1801"/>
        <v>0</v>
      </c>
      <c r="EA144" s="21"/>
      <c r="EB144" s="21">
        <f t="shared" si="1802"/>
        <v>0</v>
      </c>
      <c r="EC144" s="21"/>
      <c r="ED144" s="21">
        <f t="shared" si="1803"/>
        <v>0</v>
      </c>
      <c r="EE144" s="21"/>
      <c r="EF144" s="21">
        <f t="shared" si="1804"/>
        <v>0</v>
      </c>
      <c r="EG144" s="21"/>
      <c r="EH144" s="21">
        <f t="shared" si="1805"/>
        <v>0</v>
      </c>
      <c r="EI144" s="21"/>
      <c r="EJ144" s="21">
        <f t="shared" si="1806"/>
        <v>0</v>
      </c>
      <c r="EK144" s="21"/>
      <c r="EL144" s="21">
        <f t="shared" si="1807"/>
        <v>0</v>
      </c>
      <c r="EM144" s="21"/>
      <c r="EN144" s="21">
        <f t="shared" si="1808"/>
        <v>0</v>
      </c>
      <c r="EO144" s="21"/>
      <c r="EP144" s="21">
        <f t="shared" si="1809"/>
        <v>0</v>
      </c>
      <c r="EQ144" s="21"/>
      <c r="ER144" s="21">
        <f t="shared" si="1810"/>
        <v>0</v>
      </c>
      <c r="ES144" s="21"/>
      <c r="ET144" s="21">
        <f t="shared" si="1811"/>
        <v>0</v>
      </c>
      <c r="EU144" s="21"/>
      <c r="EV144" s="21">
        <f t="shared" si="1812"/>
        <v>0</v>
      </c>
      <c r="EW144" s="21"/>
      <c r="EX144" s="21">
        <f t="shared" si="1813"/>
        <v>0</v>
      </c>
      <c r="EY144" s="21"/>
      <c r="EZ144" s="21">
        <f t="shared" si="1814"/>
        <v>0</v>
      </c>
      <c r="FA144" s="21"/>
      <c r="FB144" s="21">
        <f t="shared" si="1815"/>
        <v>0</v>
      </c>
      <c r="FC144" s="21"/>
      <c r="FD144" s="21">
        <f t="shared" si="1816"/>
        <v>0</v>
      </c>
      <c r="FE144" s="21"/>
      <c r="FF144" s="21">
        <f t="shared" si="1817"/>
        <v>0</v>
      </c>
      <c r="FG144" s="21"/>
      <c r="FH144" s="21">
        <f t="shared" si="1818"/>
        <v>0</v>
      </c>
      <c r="FI144" s="21"/>
      <c r="FJ144" s="21">
        <f t="shared" si="1819"/>
        <v>0</v>
      </c>
      <c r="FK144" s="21"/>
      <c r="FL144" s="21">
        <f t="shared" si="1820"/>
        <v>0</v>
      </c>
      <c r="FM144" s="21"/>
      <c r="FN144" s="21">
        <f t="shared" si="1821"/>
        <v>0</v>
      </c>
      <c r="FO144" s="21"/>
      <c r="FP144" s="21">
        <f t="shared" si="1822"/>
        <v>0</v>
      </c>
      <c r="FQ144" s="21"/>
      <c r="FR144" s="21">
        <f t="shared" si="1823"/>
        <v>0</v>
      </c>
      <c r="FS144" s="21"/>
      <c r="FT144" s="21">
        <f t="shared" si="1824"/>
        <v>0</v>
      </c>
      <c r="FU144" s="21"/>
      <c r="FV144" s="21">
        <f t="shared" si="1825"/>
        <v>0</v>
      </c>
      <c r="FW144" s="21"/>
      <c r="FX144" s="21">
        <f t="shared" si="1826"/>
        <v>0</v>
      </c>
      <c r="FY144" s="21"/>
      <c r="FZ144" s="21">
        <f t="shared" si="1827"/>
        <v>0</v>
      </c>
      <c r="GA144" s="21"/>
      <c r="GB144" s="21">
        <f t="shared" si="1828"/>
        <v>0</v>
      </c>
      <c r="GC144" s="21"/>
      <c r="GD144" s="21">
        <f t="shared" si="1829"/>
        <v>0</v>
      </c>
      <c r="GE144" s="21"/>
      <c r="GF144" s="21">
        <f t="shared" si="1830"/>
        <v>0</v>
      </c>
      <c r="GG144" s="21"/>
      <c r="GH144" s="21">
        <f t="shared" si="1831"/>
        <v>0</v>
      </c>
      <c r="GI144" s="21"/>
      <c r="GJ144" s="21">
        <f t="shared" si="1832"/>
        <v>0</v>
      </c>
      <c r="GK144" s="21"/>
      <c r="GL144" s="21">
        <f t="shared" si="1833"/>
        <v>0</v>
      </c>
      <c r="GM144" s="21"/>
      <c r="GN144" s="21">
        <f t="shared" si="1834"/>
        <v>0</v>
      </c>
      <c r="GO144" s="21"/>
      <c r="GP144" s="21">
        <f t="shared" si="1835"/>
        <v>0</v>
      </c>
      <c r="GQ144" s="21"/>
      <c r="GR144" s="21">
        <f t="shared" si="1836"/>
        <v>0</v>
      </c>
      <c r="GS144" s="21"/>
      <c r="GT144" s="21">
        <f t="shared" si="1837"/>
        <v>0</v>
      </c>
      <c r="GU144" s="21"/>
      <c r="GV144" s="21">
        <f t="shared" si="1838"/>
        <v>0</v>
      </c>
      <c r="GW144" s="21"/>
      <c r="GX144" s="21">
        <f t="shared" si="1839"/>
        <v>0</v>
      </c>
      <c r="GY144" s="21"/>
      <c r="GZ144" s="21">
        <f t="shared" si="1840"/>
        <v>0</v>
      </c>
      <c r="HA144" s="21"/>
      <c r="HB144" s="21">
        <f t="shared" si="1841"/>
        <v>0</v>
      </c>
      <c r="HC144" s="21"/>
      <c r="HD144" s="21">
        <f t="shared" si="1842"/>
        <v>0</v>
      </c>
      <c r="HE144" s="21"/>
      <c r="HF144" s="21">
        <f t="shared" si="1843"/>
        <v>0</v>
      </c>
      <c r="HG144" s="21"/>
      <c r="HH144" s="21">
        <f t="shared" si="1844"/>
        <v>0</v>
      </c>
      <c r="HI144" s="21"/>
      <c r="HJ144" s="21">
        <f t="shared" si="1845"/>
        <v>0</v>
      </c>
      <c r="HK144" s="21"/>
      <c r="HL144" s="21">
        <f t="shared" si="1846"/>
        <v>0</v>
      </c>
      <c r="HM144" s="21"/>
      <c r="HN144" s="21">
        <f t="shared" si="1847"/>
        <v>0</v>
      </c>
      <c r="HO144" s="21"/>
      <c r="HP144" s="21">
        <f t="shared" si="1848"/>
        <v>0</v>
      </c>
      <c r="HQ144" s="21"/>
      <c r="HR144" s="21">
        <f t="shared" si="1849"/>
        <v>0</v>
      </c>
      <c r="HS144" s="21"/>
      <c r="HT144" s="21">
        <f t="shared" si="1850"/>
        <v>0</v>
      </c>
      <c r="HU144" s="21"/>
      <c r="HV144" s="21">
        <f t="shared" si="1851"/>
        <v>0</v>
      </c>
      <c r="HW144" s="21"/>
      <c r="HX144" s="21">
        <f t="shared" si="1852"/>
        <v>0</v>
      </c>
      <c r="HY144" s="21"/>
      <c r="HZ144" s="21">
        <f t="shared" si="1853"/>
        <v>0</v>
      </c>
      <c r="IA144" s="21"/>
      <c r="IB144" s="21">
        <f t="shared" si="1854"/>
        <v>0</v>
      </c>
      <c r="IC144" s="21"/>
      <c r="ID144" s="21">
        <f t="shared" si="1855"/>
        <v>0</v>
      </c>
      <c r="IE144" s="21"/>
      <c r="IF144" s="21">
        <f t="shared" si="1856"/>
        <v>0</v>
      </c>
      <c r="IG144" s="21"/>
      <c r="IH144" s="21">
        <f t="shared" si="1857"/>
        <v>0</v>
      </c>
      <c r="II144" s="21"/>
      <c r="IJ144" s="21">
        <f t="shared" si="1858"/>
        <v>0</v>
      </c>
      <c r="IK144" s="21"/>
      <c r="IL144" s="21">
        <f t="shared" si="1859"/>
        <v>0</v>
      </c>
      <c r="IM144" s="21"/>
      <c r="IN144" s="21">
        <f t="shared" si="1860"/>
        <v>0</v>
      </c>
      <c r="IO144" s="21"/>
      <c r="IP144" s="21">
        <f t="shared" si="1861"/>
        <v>0</v>
      </c>
      <c r="IQ144" s="21"/>
      <c r="IR144" s="21">
        <f t="shared" si="1862"/>
        <v>0</v>
      </c>
      <c r="IS144" s="21"/>
      <c r="IT144" s="21">
        <f t="shared" si="1863"/>
        <v>0</v>
      </c>
      <c r="IU144" s="21"/>
      <c r="IV144" s="21">
        <f t="shared" si="1864"/>
        <v>0</v>
      </c>
      <c r="IW144" s="21"/>
      <c r="IX144" s="21">
        <f t="shared" si="1865"/>
        <v>0</v>
      </c>
      <c r="IY144" s="21"/>
      <c r="IZ144" s="21">
        <f t="shared" si="1866"/>
        <v>0</v>
      </c>
      <c r="JA144" s="21"/>
      <c r="JB144" s="21">
        <f t="shared" si="1867"/>
        <v>0</v>
      </c>
      <c r="JC144" s="21"/>
      <c r="JD144" s="21">
        <f t="shared" si="1868"/>
        <v>0</v>
      </c>
      <c r="JE144" s="21"/>
      <c r="JF144" s="21">
        <f t="shared" si="1869"/>
        <v>0</v>
      </c>
      <c r="JG144" s="21"/>
      <c r="JH144" s="21">
        <f t="shared" si="1870"/>
        <v>0</v>
      </c>
      <c r="JI144" s="21"/>
      <c r="JJ144" s="21">
        <f t="shared" si="1871"/>
        <v>0</v>
      </c>
      <c r="JK144" s="21"/>
      <c r="JL144" s="21">
        <f t="shared" si="1872"/>
        <v>0</v>
      </c>
      <c r="JM144" s="21"/>
      <c r="JN144" s="21">
        <f t="shared" si="1873"/>
        <v>0</v>
      </c>
      <c r="JO144" s="21"/>
      <c r="JP144" s="21">
        <f t="shared" si="1874"/>
        <v>0</v>
      </c>
      <c r="JQ144" s="21"/>
      <c r="JR144" s="21">
        <f t="shared" si="1875"/>
        <v>0</v>
      </c>
      <c r="JS144" s="21"/>
      <c r="JT144" s="21">
        <f t="shared" si="1876"/>
        <v>0</v>
      </c>
      <c r="JU144" s="21"/>
      <c r="JV144" s="21">
        <f t="shared" si="1877"/>
        <v>0</v>
      </c>
      <c r="JW144" s="21"/>
      <c r="JX144" s="21">
        <f t="shared" si="1878"/>
        <v>0</v>
      </c>
      <c r="JY144" s="21"/>
      <c r="JZ144" s="21">
        <f t="shared" si="1879"/>
        <v>0</v>
      </c>
      <c r="KA144" s="21"/>
      <c r="KB144" s="21">
        <f t="shared" si="1880"/>
        <v>0</v>
      </c>
      <c r="KC144" s="21"/>
      <c r="KD144" s="21">
        <f t="shared" si="1881"/>
        <v>0</v>
      </c>
      <c r="KE144" s="21"/>
      <c r="KF144" s="21">
        <f t="shared" si="1882"/>
        <v>0</v>
      </c>
      <c r="KG144" s="21"/>
      <c r="KH144" s="21">
        <f t="shared" si="1883"/>
        <v>0</v>
      </c>
      <c r="KI144" s="21"/>
      <c r="KJ144" s="21">
        <f t="shared" si="1884"/>
        <v>0</v>
      </c>
      <c r="KK144" s="21"/>
      <c r="KL144" s="21">
        <f t="shared" si="1885"/>
        <v>0</v>
      </c>
      <c r="KM144" s="21"/>
      <c r="KN144" s="21">
        <f t="shared" si="1886"/>
        <v>0</v>
      </c>
      <c r="KO144" s="21"/>
      <c r="KP144" s="21">
        <f t="shared" si="1887"/>
        <v>0</v>
      </c>
      <c r="KQ144" s="21"/>
      <c r="KR144" s="21">
        <f t="shared" si="1888"/>
        <v>0</v>
      </c>
      <c r="KS144" s="21"/>
      <c r="KT144" s="21">
        <f t="shared" si="1889"/>
        <v>0</v>
      </c>
      <c r="KU144" s="21"/>
      <c r="KV144" s="21">
        <f t="shared" si="1890"/>
        <v>0</v>
      </c>
      <c r="KW144" s="21"/>
      <c r="KX144" s="21">
        <f t="shared" si="1891"/>
        <v>0</v>
      </c>
      <c r="KY144" s="21"/>
      <c r="KZ144" s="21">
        <f t="shared" si="1892"/>
        <v>0</v>
      </c>
      <c r="LA144" s="21"/>
      <c r="LB144" s="21">
        <f t="shared" si="1893"/>
        <v>0</v>
      </c>
      <c r="LC144" s="21"/>
      <c r="LD144" s="21">
        <f t="shared" si="1894"/>
        <v>0</v>
      </c>
      <c r="LE144" s="21"/>
      <c r="LF144" s="21">
        <f t="shared" si="1895"/>
        <v>0</v>
      </c>
      <c r="LG144" s="21"/>
      <c r="LH144" s="21">
        <f t="shared" si="1896"/>
        <v>0</v>
      </c>
      <c r="LI144" s="21"/>
      <c r="LJ144" s="21">
        <f t="shared" si="1897"/>
        <v>0</v>
      </c>
      <c r="LK144" s="21"/>
      <c r="LL144" s="21">
        <f t="shared" si="1898"/>
        <v>0</v>
      </c>
      <c r="LM144" s="21"/>
      <c r="LN144" s="21">
        <f t="shared" si="1899"/>
        <v>0</v>
      </c>
      <c r="LO144" s="21"/>
      <c r="LP144" s="21">
        <f t="shared" si="1900"/>
        <v>0</v>
      </c>
      <c r="LQ144" s="21"/>
      <c r="LR144" s="21">
        <f t="shared" si="1901"/>
        <v>0</v>
      </c>
      <c r="LS144" s="21"/>
      <c r="LT144" s="21">
        <f t="shared" si="1902"/>
        <v>0</v>
      </c>
      <c r="LU144" s="21"/>
      <c r="LV144" s="21">
        <f t="shared" si="1903"/>
        <v>0</v>
      </c>
      <c r="LW144" s="21"/>
      <c r="LX144" s="21">
        <f t="shared" si="1904"/>
        <v>0</v>
      </c>
      <c r="LY144" s="21"/>
      <c r="LZ144" s="21">
        <f t="shared" si="1905"/>
        <v>0</v>
      </c>
      <c r="MA144" s="21"/>
      <c r="MB144" s="21">
        <f t="shared" si="1906"/>
        <v>0</v>
      </c>
      <c r="MC144" s="21"/>
      <c r="MD144" s="21">
        <f t="shared" si="1907"/>
        <v>0</v>
      </c>
      <c r="ME144" s="21"/>
      <c r="MF144" s="21">
        <f t="shared" si="1908"/>
        <v>0</v>
      </c>
      <c r="MG144" s="21"/>
      <c r="MH144" s="21">
        <f t="shared" si="1909"/>
        <v>0</v>
      </c>
      <c r="MI144" s="21"/>
      <c r="MJ144" s="21">
        <f t="shared" si="1910"/>
        <v>0</v>
      </c>
      <c r="MK144" s="21"/>
      <c r="ML144" s="21">
        <f t="shared" si="1911"/>
        <v>0</v>
      </c>
      <c r="MM144" s="21"/>
      <c r="MN144" s="21">
        <f t="shared" si="1912"/>
        <v>0</v>
      </c>
      <c r="MO144" s="21"/>
      <c r="MP144" s="21">
        <f t="shared" si="1913"/>
        <v>0</v>
      </c>
      <c r="MQ144" s="21"/>
      <c r="MR144" s="21">
        <f t="shared" si="1914"/>
        <v>25.3</v>
      </c>
      <c r="MS144" s="21"/>
      <c r="MT144" s="21">
        <f t="shared" si="1915"/>
        <v>25.3</v>
      </c>
      <c r="MU144" s="21"/>
      <c r="MV144" s="21">
        <f t="shared" si="1916"/>
        <v>25.3</v>
      </c>
      <c r="MW144" s="21"/>
      <c r="MX144" s="21">
        <f t="shared" si="1917"/>
        <v>25.3</v>
      </c>
      <c r="MY144" s="21"/>
      <c r="MZ144" s="21">
        <f t="shared" si="1918"/>
        <v>25.3</v>
      </c>
      <c r="NA144" s="21"/>
      <c r="NB144" s="21">
        <f t="shared" si="1919"/>
        <v>25.3</v>
      </c>
      <c r="NC144" s="21"/>
      <c r="ND144" s="21">
        <f t="shared" si="1920"/>
        <v>25.3</v>
      </c>
      <c r="NE144" s="21"/>
      <c r="NF144" s="21">
        <f t="shared" si="1921"/>
        <v>25.3</v>
      </c>
      <c r="NG144" s="21"/>
      <c r="NH144" s="21">
        <f t="shared" si="1922"/>
        <v>25.3</v>
      </c>
      <c r="NI144" s="21"/>
      <c r="NJ144" s="21">
        <f t="shared" si="1923"/>
        <v>25.3</v>
      </c>
      <c r="NK144" s="21"/>
      <c r="NL144" s="21">
        <f t="shared" si="1924"/>
        <v>0</v>
      </c>
      <c r="NM144" s="21"/>
      <c r="NN144" s="21">
        <f t="shared" si="1925"/>
        <v>0</v>
      </c>
      <c r="NO144" s="21"/>
      <c r="NP144" s="21">
        <f t="shared" si="1926"/>
        <v>0</v>
      </c>
      <c r="NQ144" s="21"/>
      <c r="NR144" s="21">
        <f t="shared" si="1927"/>
        <v>0</v>
      </c>
      <c r="NS144" s="21"/>
      <c r="NT144" s="21">
        <f t="shared" si="1928"/>
        <v>0</v>
      </c>
      <c r="NU144" s="21"/>
      <c r="NV144" s="21">
        <f t="shared" si="1929"/>
        <v>0</v>
      </c>
      <c r="NW144" s="21"/>
      <c r="NX144" s="21">
        <f t="shared" si="1930"/>
        <v>0</v>
      </c>
      <c r="NY144" s="21"/>
      <c r="NZ144" s="21">
        <f t="shared" si="1931"/>
        <v>0</v>
      </c>
      <c r="OA144" s="21"/>
      <c r="OB144" s="21">
        <f t="shared" si="1932"/>
        <v>0</v>
      </c>
      <c r="OC144" s="21"/>
      <c r="OD144" s="21">
        <f t="shared" si="1933"/>
        <v>0</v>
      </c>
      <c r="OE144" s="21"/>
      <c r="OF144" s="21">
        <f t="shared" si="1934"/>
        <v>0</v>
      </c>
      <c r="OG144" s="21"/>
      <c r="OH144" s="21">
        <f t="shared" si="1935"/>
        <v>0</v>
      </c>
      <c r="OI144" s="21"/>
      <c r="OJ144" s="21">
        <f t="shared" si="1936"/>
        <v>0</v>
      </c>
      <c r="OK144" s="21"/>
      <c r="OL144" s="21">
        <f t="shared" si="1937"/>
        <v>0</v>
      </c>
      <c r="OM144" s="21"/>
      <c r="ON144" s="21">
        <f t="shared" si="1938"/>
        <v>0</v>
      </c>
      <c r="OO144" s="21"/>
      <c r="OP144" s="21">
        <f t="shared" si="1938"/>
        <v>0</v>
      </c>
      <c r="OQ144" s="21"/>
      <c r="OR144" s="21">
        <f t="shared" si="1938"/>
        <v>0</v>
      </c>
      <c r="OS144" s="21"/>
      <c r="OT144" s="21">
        <f t="shared" si="1938"/>
        <v>0</v>
      </c>
      <c r="OU144" s="21"/>
      <c r="OV144" s="21">
        <f t="shared" si="1938"/>
        <v>0</v>
      </c>
      <c r="OW144" s="21"/>
      <c r="OX144" s="21">
        <f t="shared" si="1938"/>
        <v>0</v>
      </c>
      <c r="OY144" s="21"/>
      <c r="OZ144" s="21">
        <f t="shared" si="1938"/>
        <v>0</v>
      </c>
      <c r="PA144" s="21"/>
      <c r="PB144" s="21">
        <f t="shared" si="1939"/>
        <v>0</v>
      </c>
      <c r="PC144" s="21"/>
      <c r="PD144" s="21">
        <f t="shared" si="1939"/>
        <v>0</v>
      </c>
      <c r="PE144" s="21"/>
      <c r="PF144" s="21">
        <f t="shared" si="1939"/>
        <v>0</v>
      </c>
      <c r="PG144" s="21"/>
      <c r="PH144" s="21">
        <f t="shared" si="1939"/>
        <v>0</v>
      </c>
      <c r="PI144" s="21"/>
      <c r="PJ144" s="21">
        <f t="shared" si="1939"/>
        <v>0</v>
      </c>
      <c r="PK144" s="21"/>
      <c r="PL144" s="21">
        <f t="shared" si="1939"/>
        <v>0</v>
      </c>
      <c r="PM144" s="21"/>
      <c r="PN144" s="21">
        <f t="shared" si="1940"/>
        <v>0</v>
      </c>
      <c r="PO144" s="21"/>
      <c r="PP144" s="21">
        <f t="shared" si="1940"/>
        <v>0</v>
      </c>
      <c r="PQ144" s="21"/>
      <c r="PR144" s="21">
        <f t="shared" si="1940"/>
        <v>0</v>
      </c>
      <c r="PS144" s="21"/>
      <c r="PT144" s="21">
        <f t="shared" si="1940"/>
        <v>0</v>
      </c>
      <c r="PU144" s="21"/>
      <c r="PV144" s="21">
        <f t="shared" si="1940"/>
        <v>0</v>
      </c>
      <c r="PW144" s="21"/>
      <c r="PX144" s="21">
        <f t="shared" si="1940"/>
        <v>0</v>
      </c>
      <c r="PY144" s="21"/>
      <c r="PZ144" s="21">
        <f t="shared" si="1941"/>
        <v>0</v>
      </c>
      <c r="QA144" s="21"/>
      <c r="QB144" s="21">
        <f t="shared" si="1941"/>
        <v>0</v>
      </c>
      <c r="QC144" s="21"/>
      <c r="QD144" s="21">
        <f t="shared" si="1941"/>
        <v>0</v>
      </c>
      <c r="QE144" s="21"/>
      <c r="QF144" s="21">
        <f t="shared" si="1941"/>
        <v>0</v>
      </c>
      <c r="QG144" s="21"/>
      <c r="QH144" s="21">
        <f t="shared" si="1941"/>
        <v>0</v>
      </c>
      <c r="QI144" s="21"/>
      <c r="QJ144" s="21">
        <f t="shared" si="1941"/>
        <v>0</v>
      </c>
      <c r="QK144" s="21"/>
      <c r="QL144" s="21">
        <f t="shared" si="1942"/>
        <v>0</v>
      </c>
      <c r="QM144" s="21"/>
      <c r="QN144" s="21">
        <f t="shared" si="1942"/>
        <v>0</v>
      </c>
      <c r="QO144" s="21"/>
      <c r="QP144" s="21">
        <f t="shared" si="1942"/>
        <v>0</v>
      </c>
      <c r="QQ144" s="21"/>
      <c r="QR144" s="21">
        <f t="shared" si="1942"/>
        <v>0</v>
      </c>
      <c r="QS144" s="21"/>
      <c r="QT144" s="21">
        <f t="shared" si="1942"/>
        <v>0</v>
      </c>
      <c r="QU144" s="21"/>
      <c r="QV144" s="21">
        <f t="shared" si="1942"/>
        <v>0</v>
      </c>
      <c r="QW144" s="21"/>
      <c r="QX144" s="21">
        <f t="shared" si="1943"/>
        <v>0</v>
      </c>
      <c r="QY144" s="21"/>
      <c r="QZ144" s="21">
        <f t="shared" si="1943"/>
        <v>0</v>
      </c>
      <c r="RA144" s="21"/>
      <c r="RB144" s="21">
        <f t="shared" si="1943"/>
        <v>0</v>
      </c>
      <c r="RC144" s="21"/>
      <c r="RD144" s="21">
        <f t="shared" si="1943"/>
        <v>0</v>
      </c>
      <c r="RE144" s="21"/>
      <c r="RF144" s="21">
        <f t="shared" si="1943"/>
        <v>0</v>
      </c>
      <c r="RG144" s="21"/>
      <c r="RH144" s="21">
        <f t="shared" si="1943"/>
        <v>0</v>
      </c>
      <c r="RI144" s="21"/>
      <c r="RJ144" s="21">
        <f t="shared" si="1944"/>
        <v>0</v>
      </c>
      <c r="RK144" s="21"/>
      <c r="RL144" s="21">
        <f t="shared" si="1945"/>
        <v>0</v>
      </c>
      <c r="RM144" s="21"/>
      <c r="RN144" s="21">
        <f t="shared" si="1946"/>
        <v>0</v>
      </c>
      <c r="RO144" s="21"/>
      <c r="RP144" s="21">
        <f t="shared" si="1947"/>
        <v>0</v>
      </c>
      <c r="RQ144" s="21"/>
      <c r="RR144" s="21">
        <f t="shared" si="1948"/>
        <v>0</v>
      </c>
      <c r="RS144" s="21"/>
      <c r="RT144" s="21">
        <f t="shared" si="1949"/>
        <v>0</v>
      </c>
      <c r="RU144" s="21"/>
      <c r="RV144" s="21">
        <f t="shared" si="1950"/>
        <v>0</v>
      </c>
      <c r="RW144" s="21"/>
      <c r="RX144" s="21">
        <f t="shared" si="1951"/>
        <v>0</v>
      </c>
      <c r="RY144" s="21"/>
      <c r="RZ144" s="21">
        <f t="shared" si="1952"/>
        <v>0</v>
      </c>
      <c r="SA144" s="21"/>
      <c r="SB144" s="21">
        <f t="shared" si="1953"/>
        <v>0</v>
      </c>
      <c r="SC144" s="21"/>
      <c r="SD144" s="21">
        <f t="shared" si="1954"/>
        <v>0</v>
      </c>
      <c r="SE144" s="21"/>
      <c r="SF144" s="21">
        <f t="shared" si="1955"/>
        <v>0</v>
      </c>
      <c r="SG144" s="21"/>
      <c r="SH144" s="21">
        <f t="shared" si="1956"/>
        <v>0</v>
      </c>
      <c r="SI144" s="21"/>
      <c r="SJ144" s="21">
        <f t="shared" si="1957"/>
        <v>0</v>
      </c>
      <c r="SK144" s="21"/>
      <c r="SL144" s="21">
        <f t="shared" si="1958"/>
        <v>0</v>
      </c>
      <c r="SM144" s="21"/>
      <c r="SN144" s="21">
        <f t="shared" si="1959"/>
        <v>0</v>
      </c>
      <c r="SO144" s="21"/>
      <c r="SP144" s="21">
        <f t="shared" si="1960"/>
        <v>0</v>
      </c>
      <c r="SQ144" s="21"/>
      <c r="SR144" s="21">
        <f t="shared" si="1961"/>
        <v>0</v>
      </c>
      <c r="SS144" s="21"/>
      <c r="ST144" s="21">
        <f t="shared" si="1962"/>
        <v>0</v>
      </c>
      <c r="SU144" s="21"/>
      <c r="SV144" s="21">
        <f t="shared" si="1963"/>
        <v>0</v>
      </c>
      <c r="SW144" s="21"/>
      <c r="SX144" s="21">
        <f t="shared" si="1964"/>
        <v>0</v>
      </c>
      <c r="SY144" s="21"/>
      <c r="SZ144" s="21">
        <f t="shared" si="1965"/>
        <v>0</v>
      </c>
      <c r="TA144" s="21"/>
      <c r="TB144" s="21">
        <f t="shared" si="1966"/>
        <v>0</v>
      </c>
      <c r="TC144" s="21"/>
      <c r="TD144" s="21">
        <f t="shared" si="1967"/>
        <v>0</v>
      </c>
      <c r="TE144" s="21"/>
      <c r="TF144" s="21">
        <f t="shared" si="1968"/>
        <v>0</v>
      </c>
      <c r="TG144" s="21"/>
      <c r="TH144" s="21">
        <f t="shared" si="1969"/>
        <v>0</v>
      </c>
      <c r="TI144" s="21"/>
      <c r="TJ144" s="21">
        <f t="shared" si="1970"/>
        <v>0</v>
      </c>
      <c r="TK144" s="21"/>
      <c r="TL144" s="21">
        <f t="shared" si="1971"/>
        <v>0</v>
      </c>
      <c r="TM144" s="21"/>
      <c r="TN144" s="21">
        <f t="shared" si="1972"/>
        <v>0</v>
      </c>
      <c r="TO144" s="21"/>
      <c r="TP144" s="21">
        <f t="shared" si="1973"/>
        <v>0</v>
      </c>
      <c r="TQ144" s="21"/>
      <c r="TR144" s="21">
        <f t="shared" si="1974"/>
        <v>0</v>
      </c>
      <c r="TS144" s="21"/>
      <c r="TT144" s="21">
        <f t="shared" si="1975"/>
        <v>0</v>
      </c>
      <c r="TU144" s="21"/>
      <c r="TV144" s="21">
        <f t="shared" si="1976"/>
        <v>0</v>
      </c>
      <c r="TW144" s="21"/>
      <c r="TX144" s="21">
        <f t="shared" si="1977"/>
        <v>0</v>
      </c>
      <c r="TY144" s="21"/>
      <c r="TZ144" s="21">
        <f t="shared" si="1978"/>
        <v>0</v>
      </c>
      <c r="UA144" s="21"/>
      <c r="UB144" s="21">
        <f t="shared" si="1979"/>
        <v>0</v>
      </c>
      <c r="UC144" s="21"/>
      <c r="UD144" s="21">
        <f t="shared" si="1980"/>
        <v>0</v>
      </c>
      <c r="UE144" s="21"/>
      <c r="UF144" s="21">
        <f t="shared" si="1981"/>
        <v>0</v>
      </c>
      <c r="UG144" s="21"/>
      <c r="UH144" s="21">
        <f t="shared" si="1982"/>
        <v>0</v>
      </c>
      <c r="UI144" s="21"/>
      <c r="UJ144" s="21">
        <f t="shared" si="1983"/>
        <v>0</v>
      </c>
      <c r="UK144" s="21"/>
      <c r="UL144" s="21">
        <f t="shared" si="1984"/>
        <v>0</v>
      </c>
      <c r="UM144" s="21"/>
      <c r="UN144" s="21">
        <f t="shared" si="1985"/>
        <v>0</v>
      </c>
      <c r="UO144" s="21"/>
      <c r="UP144" s="21">
        <f t="shared" si="1986"/>
        <v>0</v>
      </c>
      <c r="UQ144" s="21"/>
      <c r="UR144" s="21">
        <f t="shared" si="1987"/>
        <v>0</v>
      </c>
      <c r="US144" s="21"/>
      <c r="UT144" s="21">
        <f t="shared" si="1988"/>
        <v>0</v>
      </c>
      <c r="UU144" s="21"/>
      <c r="UV144" s="21">
        <f t="shared" si="1989"/>
        <v>0</v>
      </c>
      <c r="UW144" s="21"/>
      <c r="UX144" s="21">
        <f t="shared" si="1990"/>
        <v>0</v>
      </c>
      <c r="UY144" s="21"/>
      <c r="UZ144" s="21">
        <f t="shared" si="1991"/>
        <v>0</v>
      </c>
      <c r="VA144" s="21"/>
      <c r="VB144" s="21">
        <f t="shared" si="1992"/>
        <v>0</v>
      </c>
      <c r="VC144" s="21"/>
      <c r="VD144" s="21">
        <f t="shared" si="1993"/>
        <v>0</v>
      </c>
      <c r="VE144" s="21"/>
      <c r="VF144" s="21">
        <f t="shared" si="1994"/>
        <v>0</v>
      </c>
      <c r="VG144" s="21"/>
      <c r="VH144" s="21">
        <f t="shared" si="1995"/>
        <v>0</v>
      </c>
      <c r="VI144" s="21"/>
      <c r="VJ144" s="21">
        <f t="shared" si="1996"/>
        <v>0</v>
      </c>
      <c r="VK144" s="21"/>
      <c r="VL144" s="21">
        <f t="shared" si="1997"/>
        <v>0</v>
      </c>
      <c r="VM144" s="21"/>
      <c r="VN144" s="21">
        <f t="shared" si="1998"/>
        <v>0</v>
      </c>
      <c r="VO144" s="21"/>
      <c r="VP144" s="21">
        <f t="shared" si="1999"/>
        <v>0</v>
      </c>
      <c r="VQ144" s="21"/>
      <c r="VR144" s="21">
        <f t="shared" si="1938"/>
        <v>0</v>
      </c>
      <c r="VS144" s="21"/>
      <c r="VT144" s="21">
        <f t="shared" si="2000"/>
        <v>0</v>
      </c>
      <c r="VU144" s="21"/>
      <c r="VV144" s="21">
        <f t="shared" si="2000"/>
        <v>0</v>
      </c>
      <c r="VW144" s="21"/>
      <c r="VX144" s="21">
        <f t="shared" si="2001"/>
        <v>0</v>
      </c>
      <c r="VY144" s="21"/>
      <c r="VZ144" s="21">
        <f t="shared" si="2001"/>
        <v>0</v>
      </c>
      <c r="WA144" s="21"/>
      <c r="WB144" s="21">
        <f t="shared" si="2001"/>
        <v>0</v>
      </c>
      <c r="WC144" s="21"/>
      <c r="WD144" s="21">
        <f t="shared" si="2001"/>
        <v>0</v>
      </c>
      <c r="WE144" s="21"/>
      <c r="WF144" s="21">
        <f t="shared" si="2001"/>
        <v>0</v>
      </c>
      <c r="WG144" s="21"/>
      <c r="WH144" s="21">
        <f t="shared" si="2001"/>
        <v>0</v>
      </c>
      <c r="WI144" s="21"/>
      <c r="WJ144" s="21">
        <f t="shared" si="2001"/>
        <v>0</v>
      </c>
      <c r="WK144" s="21"/>
      <c r="WL144" s="21">
        <f t="shared" si="2001"/>
        <v>0</v>
      </c>
      <c r="WM144" s="21"/>
      <c r="WN144" s="21">
        <f t="shared" si="2002"/>
        <v>0</v>
      </c>
      <c r="WO144" s="21"/>
      <c r="WP144" s="21">
        <f t="shared" si="2002"/>
        <v>0</v>
      </c>
      <c r="WQ144" s="21"/>
      <c r="WR144" s="21">
        <f t="shared" si="2002"/>
        <v>0</v>
      </c>
      <c r="WS144" s="21"/>
      <c r="WT144" s="21">
        <f t="shared" si="2002"/>
        <v>0</v>
      </c>
      <c r="WU144" s="21"/>
      <c r="WV144" s="21">
        <f t="shared" si="2002"/>
        <v>0</v>
      </c>
      <c r="WW144" s="21"/>
      <c r="WX144" s="21">
        <f t="shared" si="2002"/>
        <v>0</v>
      </c>
      <c r="WY144" s="21"/>
      <c r="WZ144" s="21">
        <f t="shared" si="2002"/>
        <v>0</v>
      </c>
      <c r="XA144" s="21"/>
      <c r="XB144" s="21">
        <f t="shared" si="2002"/>
        <v>0</v>
      </c>
      <c r="XC144" s="21"/>
      <c r="XD144" s="21">
        <f t="shared" si="2003"/>
        <v>0</v>
      </c>
      <c r="XE144" s="21"/>
      <c r="XF144" s="21">
        <f t="shared" si="2003"/>
        <v>0</v>
      </c>
      <c r="XG144" s="21"/>
      <c r="XH144" s="21">
        <f t="shared" si="2003"/>
        <v>0</v>
      </c>
      <c r="XI144" s="21"/>
      <c r="XJ144" s="21">
        <f t="shared" si="2003"/>
        <v>0</v>
      </c>
      <c r="XK144" s="21"/>
      <c r="XL144" s="21">
        <f t="shared" si="2003"/>
        <v>0</v>
      </c>
      <c r="XM144" s="21"/>
      <c r="XN144" s="21">
        <f t="shared" si="2003"/>
        <v>0</v>
      </c>
      <c r="XO144" s="21"/>
      <c r="XP144" s="21">
        <f t="shared" si="2003"/>
        <v>0</v>
      </c>
      <c r="XQ144" s="21"/>
      <c r="XR144" s="21">
        <f t="shared" si="2003"/>
        <v>0</v>
      </c>
      <c r="XS144" s="21"/>
      <c r="XT144" s="21">
        <f t="shared" si="2000"/>
        <v>0</v>
      </c>
      <c r="XU144" s="21"/>
      <c r="XV144" s="21">
        <f t="shared" si="2000"/>
        <v>0</v>
      </c>
      <c r="XW144" s="21"/>
      <c r="XX144" s="21">
        <f t="shared" si="2000"/>
        <v>0</v>
      </c>
      <c r="XY144" s="21"/>
      <c r="XZ144" s="21">
        <f t="shared" si="2000"/>
        <v>0</v>
      </c>
      <c r="YA144" s="21"/>
      <c r="YB144" s="21">
        <f t="shared" si="2004"/>
        <v>0</v>
      </c>
      <c r="YC144" s="21"/>
      <c r="YD144" s="21">
        <f t="shared" si="2005"/>
        <v>0</v>
      </c>
      <c r="YE144" s="21"/>
      <c r="YF144" s="21">
        <f t="shared" si="2006"/>
        <v>0</v>
      </c>
      <c r="YG144" s="21"/>
      <c r="YH144" s="21">
        <f t="shared" si="2007"/>
        <v>0</v>
      </c>
      <c r="YI144" s="21"/>
      <c r="YJ144" s="21">
        <f t="shared" si="2008"/>
        <v>0</v>
      </c>
      <c r="YK144" s="21"/>
      <c r="YL144" s="21">
        <f t="shared" si="2009"/>
        <v>0</v>
      </c>
      <c r="YM144" s="21"/>
      <c r="YN144" s="21">
        <f t="shared" si="2010"/>
        <v>0</v>
      </c>
      <c r="YO144" s="21"/>
      <c r="YP144" s="21">
        <f t="shared" si="2011"/>
        <v>0</v>
      </c>
      <c r="YQ144" s="21"/>
      <c r="YR144" s="21">
        <f t="shared" si="2012"/>
        <v>0</v>
      </c>
      <c r="YS144" s="21"/>
      <c r="YT144" s="21">
        <f t="shared" si="2013"/>
        <v>0</v>
      </c>
      <c r="YU144" s="21"/>
      <c r="YV144" s="21">
        <f t="shared" si="2014"/>
        <v>0</v>
      </c>
      <c r="YW144" s="21"/>
      <c r="YX144" s="21">
        <f t="shared" si="2015"/>
        <v>0</v>
      </c>
      <c r="YY144" s="21"/>
      <c r="YZ144" s="21">
        <f t="shared" si="2000"/>
        <v>0</v>
      </c>
      <c r="ZA144" s="21"/>
      <c r="ZB144" s="21">
        <f t="shared" si="2016"/>
        <v>0</v>
      </c>
      <c r="ZC144" s="21"/>
      <c r="ZD144" s="21">
        <f t="shared" si="2017"/>
        <v>0</v>
      </c>
      <c r="ZE144" s="21"/>
      <c r="ZF144" s="21">
        <f t="shared" si="2018"/>
        <v>0</v>
      </c>
      <c r="ZG144" s="21"/>
      <c r="ZH144" s="21">
        <f t="shared" si="2019"/>
        <v>0</v>
      </c>
      <c r="ZI144" s="21"/>
      <c r="ZJ144" s="21">
        <f t="shared" si="2020"/>
        <v>0</v>
      </c>
      <c r="ZK144" s="21"/>
      <c r="ZL144" s="21">
        <f t="shared" si="2021"/>
        <v>0</v>
      </c>
      <c r="ZM144" s="21"/>
      <c r="ZN144" s="21">
        <f t="shared" si="2022"/>
        <v>0</v>
      </c>
      <c r="ZO144" s="21"/>
      <c r="ZP144" s="21">
        <f t="shared" si="2023"/>
        <v>0</v>
      </c>
      <c r="ZQ144" s="21"/>
      <c r="ZR144" s="21">
        <f t="shared" si="2024"/>
        <v>0</v>
      </c>
      <c r="ZS144" s="21"/>
      <c r="ZT144" s="21">
        <f t="shared" si="2000"/>
        <v>0</v>
      </c>
      <c r="ZU144" s="21"/>
      <c r="ZV144" s="21">
        <f t="shared" si="2025"/>
        <v>0</v>
      </c>
      <c r="ZW144" s="21"/>
      <c r="ZX144" s="21">
        <f t="shared" si="2026"/>
        <v>0</v>
      </c>
      <c r="ZY144" s="21"/>
      <c r="ZZ144" s="21">
        <f t="shared" si="2026"/>
        <v>0</v>
      </c>
      <c r="AAA144" s="21"/>
      <c r="AAB144" s="21">
        <f t="shared" si="2027"/>
        <v>0</v>
      </c>
      <c r="AAC144" s="21"/>
      <c r="AAD144" s="21">
        <f t="shared" si="2027"/>
        <v>0</v>
      </c>
      <c r="AAE144" s="21"/>
      <c r="AAF144" s="21">
        <f t="shared" si="2028"/>
        <v>0</v>
      </c>
      <c r="AAG144" s="21"/>
      <c r="AAH144" s="21">
        <f t="shared" si="2028"/>
        <v>0</v>
      </c>
      <c r="AAI144" s="21"/>
      <c r="AAJ144" s="21">
        <f t="shared" si="2029"/>
        <v>0</v>
      </c>
      <c r="AAK144" s="21"/>
      <c r="AAL144" s="21">
        <f t="shared" si="2029"/>
        <v>0</v>
      </c>
      <c r="AAM144" s="21"/>
      <c r="AAN144" s="21">
        <f t="shared" si="2030"/>
        <v>0</v>
      </c>
      <c r="AAO144" s="21"/>
      <c r="AAP144" s="21">
        <f t="shared" si="2030"/>
        <v>0</v>
      </c>
      <c r="AAQ144" s="21"/>
      <c r="AAR144" s="21">
        <f t="shared" si="2031"/>
        <v>0</v>
      </c>
      <c r="AAS144" s="21"/>
      <c r="AAT144" s="21">
        <f t="shared" si="2031"/>
        <v>0</v>
      </c>
      <c r="AAU144" s="21"/>
      <c r="AAV144" s="21">
        <f t="shared" si="2032"/>
        <v>0</v>
      </c>
      <c r="AAW144" s="21"/>
      <c r="AAX144" s="21">
        <f t="shared" si="2032"/>
        <v>0</v>
      </c>
      <c r="AAY144" s="21"/>
      <c r="AAZ144" s="21">
        <f t="shared" si="2033"/>
        <v>0</v>
      </c>
      <c r="ABA144" s="21">
        <v>10</v>
      </c>
      <c r="ABB144" s="21">
        <f t="shared" si="2033"/>
        <v>0</v>
      </c>
      <c r="ABC144" s="21">
        <v>22</v>
      </c>
      <c r="ABD144" s="21">
        <f t="shared" si="2034"/>
        <v>0</v>
      </c>
      <c r="ABE144" s="21">
        <v>28</v>
      </c>
      <c r="ABF144" s="21">
        <f t="shared" si="2034"/>
        <v>0</v>
      </c>
      <c r="ABG144" s="21">
        <v>29</v>
      </c>
      <c r="ABH144" s="21">
        <f t="shared" si="2035"/>
        <v>0</v>
      </c>
      <c r="ABI144" s="21">
        <v>25</v>
      </c>
      <c r="ABJ144" s="21">
        <f t="shared" si="2035"/>
        <v>0</v>
      </c>
      <c r="ABK144" s="21"/>
      <c r="ABL144" s="21">
        <f t="shared" si="2036"/>
        <v>0</v>
      </c>
      <c r="ABM144" s="21">
        <v>8</v>
      </c>
      <c r="ABN144" s="21">
        <f t="shared" si="2036"/>
        <v>0</v>
      </c>
      <c r="ABO144" s="21">
        <v>25</v>
      </c>
      <c r="ABP144" s="21">
        <f t="shared" si="2037"/>
        <v>0</v>
      </c>
      <c r="ABQ144" s="21">
        <v>27</v>
      </c>
      <c r="ABR144" s="21">
        <f t="shared" si="2037"/>
        <v>0</v>
      </c>
      <c r="ABS144" s="21">
        <v>22</v>
      </c>
      <c r="ABT144" s="21">
        <f t="shared" si="2038"/>
        <v>0</v>
      </c>
      <c r="ABU144" s="21">
        <v>27</v>
      </c>
      <c r="ABV144" s="21">
        <f t="shared" si="2038"/>
        <v>0</v>
      </c>
      <c r="ABW144" s="21">
        <v>24</v>
      </c>
      <c r="ABX144" s="21">
        <f t="shared" si="2039"/>
        <v>0</v>
      </c>
      <c r="ABY144" s="21">
        <v>6</v>
      </c>
      <c r="ABZ144" s="21">
        <f t="shared" si="2039"/>
        <v>0</v>
      </c>
      <c r="ACA144" s="21"/>
      <c r="ACB144" s="21">
        <f t="shared" si="2040"/>
        <v>0</v>
      </c>
      <c r="ACC144" s="21"/>
      <c r="ACD144" s="21">
        <f t="shared" si="2040"/>
        <v>0</v>
      </c>
      <c r="ACE144" s="21"/>
      <c r="ACF144" s="21">
        <f t="shared" si="2041"/>
        <v>0</v>
      </c>
      <c r="ACG144" s="21"/>
      <c r="ACH144" s="21">
        <f t="shared" si="2041"/>
        <v>0</v>
      </c>
      <c r="ACI144" s="21"/>
      <c r="ACJ144" s="21">
        <f t="shared" si="2042"/>
        <v>0</v>
      </c>
      <c r="ACK144" s="21"/>
      <c r="ACL144" s="21">
        <f t="shared" si="2042"/>
        <v>0</v>
      </c>
      <c r="ACM144" s="21"/>
      <c r="ACN144" s="21">
        <f t="shared" si="2043"/>
        <v>0</v>
      </c>
      <c r="ACO144" s="21"/>
      <c r="ACP144" s="21">
        <f t="shared" si="2043"/>
        <v>0</v>
      </c>
      <c r="ACQ144" s="21"/>
      <c r="ACR144" s="21">
        <f t="shared" si="2044"/>
        <v>0</v>
      </c>
      <c r="ACS144" s="21"/>
      <c r="ACT144" s="21">
        <f t="shared" si="2044"/>
        <v>0</v>
      </c>
      <c r="ACU144" s="21"/>
      <c r="ACV144" s="21">
        <f t="shared" si="2045"/>
        <v>0</v>
      </c>
      <c r="ACW144" s="21"/>
      <c r="ACX144" s="21">
        <f t="shared" si="2045"/>
        <v>0</v>
      </c>
      <c r="ACY144" s="21"/>
      <c r="ACZ144" s="21">
        <f t="shared" si="2046"/>
        <v>0</v>
      </c>
      <c r="ADA144" s="21"/>
      <c r="ADB144" s="21">
        <f t="shared" si="2046"/>
        <v>0</v>
      </c>
      <c r="ADC144" s="21"/>
      <c r="ADD144" s="21">
        <f t="shared" si="2047"/>
        <v>0</v>
      </c>
      <c r="ADE144" s="21"/>
      <c r="ADF144" s="21">
        <f t="shared" si="2047"/>
        <v>0</v>
      </c>
      <c r="ADG144" s="21"/>
      <c r="ADH144" s="21">
        <f t="shared" si="2048"/>
        <v>0</v>
      </c>
      <c r="ADI144" s="21"/>
      <c r="ADJ144" s="21">
        <f t="shared" si="2048"/>
        <v>0</v>
      </c>
      <c r="ADK144" s="21"/>
      <c r="ADL144" s="21">
        <f t="shared" si="2049"/>
        <v>0</v>
      </c>
      <c r="ADM144" s="21"/>
      <c r="ADN144" s="21">
        <f t="shared" si="2049"/>
        <v>0</v>
      </c>
      <c r="ADO144" s="21"/>
      <c r="ADP144" s="21">
        <f t="shared" si="2049"/>
        <v>0</v>
      </c>
      <c r="ADQ144" s="21"/>
      <c r="ADR144" s="21">
        <f t="shared" si="2049"/>
        <v>0</v>
      </c>
      <c r="ADS144" s="21"/>
      <c r="ADT144" s="21">
        <f t="shared" si="2049"/>
        <v>0</v>
      </c>
      <c r="ADU144" s="21"/>
      <c r="ADV144" s="21">
        <f t="shared" si="2050"/>
        <v>0</v>
      </c>
      <c r="ADW144" s="21"/>
      <c r="ADX144" s="21">
        <f t="shared" si="2050"/>
        <v>0</v>
      </c>
      <c r="ADY144" s="21"/>
      <c r="ADZ144" s="21">
        <f t="shared" si="2050"/>
        <v>0</v>
      </c>
      <c r="AEA144" s="21"/>
      <c r="AEB144" s="21">
        <f t="shared" si="2050"/>
        <v>0</v>
      </c>
      <c r="AEC144" s="21"/>
      <c r="AED144" s="21">
        <f t="shared" si="2051"/>
        <v>0</v>
      </c>
      <c r="AEE144" s="21"/>
      <c r="AEF144" s="21">
        <f t="shared" si="2051"/>
        <v>0</v>
      </c>
      <c r="AEG144" s="21"/>
      <c r="AEH144" s="21">
        <f t="shared" si="2051"/>
        <v>0</v>
      </c>
      <c r="AEI144" s="21"/>
      <c r="AEJ144" s="21">
        <f t="shared" si="2051"/>
        <v>0</v>
      </c>
      <c r="AEK144" s="21"/>
      <c r="AEL144" s="21">
        <f t="shared" si="2051"/>
        <v>0</v>
      </c>
      <c r="AEM144" s="21"/>
      <c r="AEN144" s="21">
        <f t="shared" si="2052"/>
        <v>0</v>
      </c>
      <c r="AEO144" s="21"/>
      <c r="AEP144" s="21">
        <f t="shared" si="2052"/>
        <v>0</v>
      </c>
      <c r="AEQ144" s="21"/>
      <c r="AER144" s="21">
        <f t="shared" si="2052"/>
        <v>0</v>
      </c>
      <c r="AES144" s="21"/>
      <c r="AET144" s="21">
        <f t="shared" si="2052"/>
        <v>0</v>
      </c>
      <c r="AEU144" s="21"/>
      <c r="AEV144" s="21">
        <f t="shared" si="2053"/>
        <v>0</v>
      </c>
      <c r="AEW144" s="21"/>
      <c r="AEX144" s="21">
        <f t="shared" si="2053"/>
        <v>0</v>
      </c>
      <c r="AEY144" s="21"/>
      <c r="AEZ144" s="21">
        <f t="shared" si="2053"/>
        <v>0</v>
      </c>
      <c r="AFA144" s="21"/>
      <c r="AFB144" s="21">
        <f t="shared" si="2053"/>
        <v>0</v>
      </c>
      <c r="AFC144" s="21"/>
      <c r="AFD144" s="21">
        <f t="shared" si="2053"/>
        <v>0</v>
      </c>
      <c r="AFE144" s="21"/>
      <c r="AFF144" s="21">
        <f t="shared" si="2054"/>
        <v>0</v>
      </c>
      <c r="AFG144" s="21"/>
      <c r="AFH144" s="21">
        <f t="shared" si="2054"/>
        <v>0</v>
      </c>
      <c r="AFI144" s="21"/>
      <c r="AFJ144" s="21">
        <f t="shared" si="2054"/>
        <v>0</v>
      </c>
      <c r="AFK144" s="21"/>
      <c r="AFL144" s="21">
        <f t="shared" si="2054"/>
        <v>0</v>
      </c>
      <c r="AFM144" s="21"/>
      <c r="AFN144" s="21">
        <f t="shared" si="2055"/>
        <v>0</v>
      </c>
      <c r="AFO144" s="21"/>
      <c r="AFP144" s="21">
        <f t="shared" si="2055"/>
        <v>0</v>
      </c>
      <c r="AFQ144" s="21"/>
      <c r="AFR144" s="21">
        <f t="shared" si="2055"/>
        <v>0</v>
      </c>
      <c r="AFS144" s="21"/>
      <c r="AFT144" s="21">
        <f t="shared" si="2055"/>
        <v>0</v>
      </c>
      <c r="AFU144" s="21"/>
      <c r="AFV144" s="21">
        <f t="shared" si="2055"/>
        <v>0</v>
      </c>
      <c r="AFW144" s="21"/>
      <c r="AFX144" s="21">
        <f t="shared" si="2056"/>
        <v>0</v>
      </c>
      <c r="AFY144" s="21"/>
      <c r="AFZ144" s="21">
        <f t="shared" si="2056"/>
        <v>0</v>
      </c>
      <c r="AGA144" s="21"/>
      <c r="AGB144" s="21">
        <f t="shared" si="2056"/>
        <v>0</v>
      </c>
      <c r="AGC144" s="21"/>
      <c r="AGD144" s="21">
        <f t="shared" si="2056"/>
        <v>0</v>
      </c>
      <c r="AGE144" s="21"/>
      <c r="AGF144" s="21">
        <f t="shared" si="2057"/>
        <v>0</v>
      </c>
      <c r="AGG144" s="21"/>
      <c r="AGH144" s="21">
        <f t="shared" si="2057"/>
        <v>0</v>
      </c>
      <c r="AGI144" s="21"/>
      <c r="AGJ144" s="21">
        <f t="shared" si="2057"/>
        <v>0</v>
      </c>
      <c r="AGK144" s="21"/>
      <c r="AGL144" s="21">
        <f t="shared" si="2057"/>
        <v>0</v>
      </c>
      <c r="AGM144" s="21"/>
      <c r="AGN144" s="21">
        <f t="shared" si="2057"/>
        <v>0</v>
      </c>
      <c r="AGO144" s="21"/>
      <c r="AGP144" s="21">
        <f t="shared" si="2058"/>
        <v>0</v>
      </c>
      <c r="AGQ144" s="21"/>
      <c r="AGR144" s="21">
        <f t="shared" si="2058"/>
        <v>0</v>
      </c>
      <c r="AGS144" s="21"/>
      <c r="AGT144" s="21">
        <f t="shared" si="2058"/>
        <v>0</v>
      </c>
      <c r="AGU144" s="21"/>
      <c r="AGV144" s="21">
        <f t="shared" si="2058"/>
        <v>0</v>
      </c>
      <c r="AGW144" s="21"/>
      <c r="AGX144" s="21">
        <f t="shared" si="2059"/>
        <v>0</v>
      </c>
      <c r="AGY144" s="21"/>
      <c r="AGZ144" s="21">
        <f t="shared" si="2059"/>
        <v>0</v>
      </c>
      <c r="AHA144" s="21"/>
      <c r="AHB144" s="21">
        <f t="shared" si="2059"/>
        <v>0</v>
      </c>
      <c r="AHC144" s="21"/>
      <c r="AHD144" s="21">
        <f t="shared" si="2059"/>
        <v>0</v>
      </c>
      <c r="AHE144" s="21"/>
      <c r="AHF144" s="21">
        <f t="shared" si="2059"/>
        <v>0</v>
      </c>
      <c r="AHG144" s="21"/>
      <c r="AHH144" s="21">
        <f t="shared" si="2060"/>
        <v>0</v>
      </c>
      <c r="AHI144" s="21"/>
      <c r="AHJ144" s="21">
        <f t="shared" si="2060"/>
        <v>0</v>
      </c>
      <c r="AHK144" s="21"/>
      <c r="AHL144" s="21">
        <f t="shared" si="2060"/>
        <v>0</v>
      </c>
      <c r="AHM144" s="21"/>
      <c r="AHN144" s="21">
        <f t="shared" si="2060"/>
        <v>0</v>
      </c>
      <c r="AHO144" s="21"/>
      <c r="AHP144" s="21">
        <f t="shared" si="2061"/>
        <v>0</v>
      </c>
      <c r="AHQ144" s="21"/>
      <c r="AHR144" s="21">
        <f t="shared" si="2061"/>
        <v>0</v>
      </c>
      <c r="AHS144" s="21"/>
      <c r="AHT144" s="21">
        <f t="shared" si="2061"/>
        <v>0</v>
      </c>
      <c r="AHU144" s="21"/>
      <c r="AHV144" s="21">
        <f t="shared" si="2061"/>
        <v>0</v>
      </c>
      <c r="AHW144" s="21"/>
      <c r="AHX144" s="21">
        <f t="shared" si="2061"/>
        <v>0</v>
      </c>
      <c r="AHY144" s="21"/>
      <c r="AHZ144" s="21">
        <f t="shared" si="2062"/>
        <v>0</v>
      </c>
      <c r="AIA144" s="21"/>
      <c r="AIB144" s="21">
        <f t="shared" si="2062"/>
        <v>0</v>
      </c>
      <c r="AIC144" s="21"/>
      <c r="AID144" s="21">
        <f t="shared" si="2062"/>
        <v>0</v>
      </c>
      <c r="AIE144" s="21"/>
      <c r="AIF144" s="21">
        <f t="shared" si="2062"/>
        <v>0</v>
      </c>
      <c r="AIG144" s="21"/>
      <c r="AIH144" s="21">
        <f t="shared" si="2063"/>
        <v>0</v>
      </c>
      <c r="AII144" s="21"/>
      <c r="AIJ144" s="21">
        <f t="shared" si="2063"/>
        <v>0</v>
      </c>
      <c r="AIK144" s="21"/>
      <c r="AIL144" s="21">
        <f t="shared" si="2063"/>
        <v>0</v>
      </c>
      <c r="AIM144" s="21"/>
      <c r="AIN144" s="21">
        <f t="shared" si="2063"/>
        <v>0</v>
      </c>
      <c r="AIO144" s="21"/>
      <c r="AIP144" s="21">
        <f t="shared" si="2063"/>
        <v>0</v>
      </c>
      <c r="AIQ144" s="21"/>
      <c r="AIR144" s="21">
        <f t="shared" si="2064"/>
        <v>0</v>
      </c>
      <c r="AIS144" s="21"/>
      <c r="AIT144" s="21">
        <f t="shared" si="2064"/>
        <v>0</v>
      </c>
      <c r="AIU144" s="21"/>
      <c r="AIV144" s="21">
        <f t="shared" si="2064"/>
        <v>0</v>
      </c>
      <c r="AIW144" s="21"/>
      <c r="AIX144" s="21">
        <f t="shared" si="2064"/>
        <v>0</v>
      </c>
      <c r="AIY144" s="21"/>
      <c r="AIZ144" s="21">
        <f t="shared" si="2000"/>
        <v>0</v>
      </c>
      <c r="AJA144" s="21"/>
    </row>
    <row r="145" spans="2:937" ht="13.5" customHeight="1" x14ac:dyDescent="0.25">
      <c r="B145" s="31">
        <v>140</v>
      </c>
      <c r="C145" s="192" t="s">
        <v>209</v>
      </c>
      <c r="D145" s="67" t="s">
        <v>196</v>
      </c>
      <c r="E145" s="194" t="s">
        <v>404</v>
      </c>
      <c r="F145" s="194" t="str">
        <f>_xlfn.XLOOKUP(D145,'WTG PH-III'!$D$5:$D$198,'WTG PH-III'!$B$5:$B$198,0,0,1)</f>
        <v>PSS-14</v>
      </c>
      <c r="G145" s="22" t="s">
        <v>537</v>
      </c>
      <c r="H145" s="22" t="s">
        <v>539</v>
      </c>
      <c r="I145" s="61">
        <v>12</v>
      </c>
      <c r="J145" s="21">
        <v>253</v>
      </c>
      <c r="K145" s="21">
        <f t="shared" si="1741"/>
        <v>253</v>
      </c>
      <c r="L145" s="21">
        <f t="shared" si="1742"/>
        <v>253</v>
      </c>
      <c r="M145" s="21">
        <f t="shared" si="1743"/>
        <v>0</v>
      </c>
      <c r="N145" s="95">
        <f>VLOOKUP(D145,'WTG PH-III'!$D$5:$U$198,17,0)</f>
        <v>45802</v>
      </c>
      <c r="O145" s="95">
        <f>VLOOKUP(D145,'WTG PH-III'!$D$5:$U$198,18,0)</f>
        <v>45812</v>
      </c>
      <c r="P145" s="21">
        <f t="shared" si="1744"/>
        <v>0</v>
      </c>
      <c r="Q145" s="21"/>
      <c r="R145" s="21">
        <f t="shared" si="1745"/>
        <v>0</v>
      </c>
      <c r="S145" s="21"/>
      <c r="T145" s="21">
        <f t="shared" si="1746"/>
        <v>0</v>
      </c>
      <c r="U145" s="21"/>
      <c r="V145" s="21">
        <f t="shared" si="1747"/>
        <v>0</v>
      </c>
      <c r="W145" s="21"/>
      <c r="X145" s="21">
        <f t="shared" si="1748"/>
        <v>0</v>
      </c>
      <c r="Y145" s="21"/>
      <c r="Z145" s="21">
        <f t="shared" si="1749"/>
        <v>0</v>
      </c>
      <c r="AA145" s="21"/>
      <c r="AB145" s="21">
        <f t="shared" si="1750"/>
        <v>0</v>
      </c>
      <c r="AC145" s="21"/>
      <c r="AD145" s="21">
        <f t="shared" si="1751"/>
        <v>0</v>
      </c>
      <c r="AE145" s="21"/>
      <c r="AF145" s="21">
        <f t="shared" si="1752"/>
        <v>0</v>
      </c>
      <c r="AG145" s="21"/>
      <c r="AH145" s="21">
        <f t="shared" si="1753"/>
        <v>0</v>
      </c>
      <c r="AI145" s="21"/>
      <c r="AJ145" s="21">
        <f t="shared" si="1754"/>
        <v>0</v>
      </c>
      <c r="AK145" s="21"/>
      <c r="AL145" s="21">
        <f t="shared" si="1755"/>
        <v>0</v>
      </c>
      <c r="AM145" s="21"/>
      <c r="AN145" s="21">
        <f t="shared" si="1756"/>
        <v>0</v>
      </c>
      <c r="AO145" s="21"/>
      <c r="AP145" s="21">
        <f t="shared" si="1757"/>
        <v>0</v>
      </c>
      <c r="AQ145" s="21"/>
      <c r="AR145" s="21">
        <f t="shared" si="1758"/>
        <v>0</v>
      </c>
      <c r="AS145" s="21"/>
      <c r="AT145" s="21">
        <f t="shared" si="1759"/>
        <v>0</v>
      </c>
      <c r="AU145" s="21"/>
      <c r="AV145" s="21">
        <f t="shared" si="1760"/>
        <v>0</v>
      </c>
      <c r="AW145" s="21"/>
      <c r="AX145" s="21">
        <f t="shared" si="1761"/>
        <v>0</v>
      </c>
      <c r="AY145" s="21"/>
      <c r="AZ145" s="21">
        <f t="shared" si="1762"/>
        <v>0</v>
      </c>
      <c r="BA145" s="21"/>
      <c r="BB145" s="21">
        <f t="shared" si="1763"/>
        <v>0</v>
      </c>
      <c r="BC145" s="21"/>
      <c r="BD145" s="21">
        <f t="shared" si="1764"/>
        <v>0</v>
      </c>
      <c r="BE145" s="21"/>
      <c r="BF145" s="21">
        <f t="shared" si="1765"/>
        <v>0</v>
      </c>
      <c r="BG145" s="21"/>
      <c r="BH145" s="21">
        <f t="shared" si="1766"/>
        <v>0</v>
      </c>
      <c r="BI145" s="21"/>
      <c r="BJ145" s="21">
        <f t="shared" si="1767"/>
        <v>0</v>
      </c>
      <c r="BK145" s="21"/>
      <c r="BL145" s="21">
        <f t="shared" si="1768"/>
        <v>0</v>
      </c>
      <c r="BM145" s="21"/>
      <c r="BN145" s="21">
        <f t="shared" si="1769"/>
        <v>0</v>
      </c>
      <c r="BO145" s="21"/>
      <c r="BP145" s="21">
        <f t="shared" si="1770"/>
        <v>0</v>
      </c>
      <c r="BQ145" s="21"/>
      <c r="BR145" s="21">
        <f t="shared" si="1771"/>
        <v>0</v>
      </c>
      <c r="BS145" s="21"/>
      <c r="BT145" s="21">
        <f t="shared" si="1772"/>
        <v>0</v>
      </c>
      <c r="BU145" s="21"/>
      <c r="BV145" s="21">
        <f t="shared" si="1773"/>
        <v>0</v>
      </c>
      <c r="BW145" s="21"/>
      <c r="BX145" s="21">
        <f t="shared" si="1774"/>
        <v>0</v>
      </c>
      <c r="BY145" s="21"/>
      <c r="BZ145" s="21">
        <f t="shared" si="1775"/>
        <v>0</v>
      </c>
      <c r="CA145" s="21"/>
      <c r="CB145" s="21">
        <f t="shared" si="1776"/>
        <v>0</v>
      </c>
      <c r="CC145" s="21"/>
      <c r="CD145" s="21">
        <f t="shared" si="1777"/>
        <v>0</v>
      </c>
      <c r="CE145" s="21"/>
      <c r="CF145" s="21">
        <f t="shared" si="1778"/>
        <v>0</v>
      </c>
      <c r="CG145" s="21"/>
      <c r="CH145" s="21">
        <f t="shared" si="1779"/>
        <v>0</v>
      </c>
      <c r="CI145" s="21"/>
      <c r="CJ145" s="21">
        <f t="shared" si="1780"/>
        <v>0</v>
      </c>
      <c r="CK145" s="21"/>
      <c r="CL145" s="21">
        <f t="shared" si="1781"/>
        <v>0</v>
      </c>
      <c r="CM145" s="21"/>
      <c r="CN145" s="21">
        <f t="shared" si="1782"/>
        <v>0</v>
      </c>
      <c r="CO145" s="21"/>
      <c r="CP145" s="21">
        <f t="shared" si="1783"/>
        <v>0</v>
      </c>
      <c r="CQ145" s="21"/>
      <c r="CR145" s="21">
        <f t="shared" si="1784"/>
        <v>0</v>
      </c>
      <c r="CS145" s="21"/>
      <c r="CT145" s="21">
        <f t="shared" si="1785"/>
        <v>0</v>
      </c>
      <c r="CU145" s="21"/>
      <c r="CV145" s="21">
        <f t="shared" si="1786"/>
        <v>0</v>
      </c>
      <c r="CW145" s="21"/>
      <c r="CX145" s="21">
        <f t="shared" si="1787"/>
        <v>0</v>
      </c>
      <c r="CY145" s="21"/>
      <c r="CZ145" s="21">
        <f t="shared" si="1788"/>
        <v>0</v>
      </c>
      <c r="DA145" s="21"/>
      <c r="DB145" s="21">
        <f t="shared" si="1789"/>
        <v>0</v>
      </c>
      <c r="DC145" s="21"/>
      <c r="DD145" s="21">
        <f t="shared" si="1790"/>
        <v>0</v>
      </c>
      <c r="DE145" s="21"/>
      <c r="DF145" s="21">
        <f t="shared" si="1791"/>
        <v>0</v>
      </c>
      <c r="DG145" s="21"/>
      <c r="DH145" s="21">
        <f t="shared" si="1792"/>
        <v>0</v>
      </c>
      <c r="DI145" s="21"/>
      <c r="DJ145" s="21">
        <f t="shared" si="1793"/>
        <v>0</v>
      </c>
      <c r="DK145" s="21"/>
      <c r="DL145" s="21">
        <f t="shared" si="1794"/>
        <v>0</v>
      </c>
      <c r="DM145" s="21"/>
      <c r="DN145" s="21">
        <f t="shared" si="1795"/>
        <v>0</v>
      </c>
      <c r="DO145" s="21"/>
      <c r="DP145" s="21">
        <f t="shared" si="1796"/>
        <v>0</v>
      </c>
      <c r="DQ145" s="21"/>
      <c r="DR145" s="21">
        <f t="shared" si="1797"/>
        <v>0</v>
      </c>
      <c r="DS145" s="21"/>
      <c r="DT145" s="21">
        <f t="shared" si="1798"/>
        <v>0</v>
      </c>
      <c r="DU145" s="21"/>
      <c r="DV145" s="21">
        <f t="shared" si="1799"/>
        <v>0</v>
      </c>
      <c r="DW145" s="21"/>
      <c r="DX145" s="21">
        <f t="shared" si="1800"/>
        <v>0</v>
      </c>
      <c r="DY145" s="21"/>
      <c r="DZ145" s="21">
        <f t="shared" si="1801"/>
        <v>0</v>
      </c>
      <c r="EA145" s="21"/>
      <c r="EB145" s="21">
        <f t="shared" si="1802"/>
        <v>0</v>
      </c>
      <c r="EC145" s="21"/>
      <c r="ED145" s="21">
        <f t="shared" si="1803"/>
        <v>0</v>
      </c>
      <c r="EE145" s="21"/>
      <c r="EF145" s="21">
        <f t="shared" si="1804"/>
        <v>0</v>
      </c>
      <c r="EG145" s="21"/>
      <c r="EH145" s="21">
        <f t="shared" si="1805"/>
        <v>0</v>
      </c>
      <c r="EI145" s="21"/>
      <c r="EJ145" s="21">
        <f t="shared" si="1806"/>
        <v>0</v>
      </c>
      <c r="EK145" s="21"/>
      <c r="EL145" s="21">
        <f t="shared" si="1807"/>
        <v>0</v>
      </c>
      <c r="EM145" s="21"/>
      <c r="EN145" s="21">
        <f t="shared" si="1808"/>
        <v>0</v>
      </c>
      <c r="EO145" s="21"/>
      <c r="EP145" s="21">
        <f t="shared" si="1809"/>
        <v>0</v>
      </c>
      <c r="EQ145" s="21"/>
      <c r="ER145" s="21">
        <f t="shared" si="1810"/>
        <v>0</v>
      </c>
      <c r="ES145" s="21"/>
      <c r="ET145" s="21">
        <f t="shared" si="1811"/>
        <v>0</v>
      </c>
      <c r="EU145" s="21"/>
      <c r="EV145" s="21">
        <f t="shared" si="1812"/>
        <v>0</v>
      </c>
      <c r="EW145" s="21"/>
      <c r="EX145" s="21">
        <f t="shared" si="1813"/>
        <v>0</v>
      </c>
      <c r="EY145" s="21"/>
      <c r="EZ145" s="21">
        <f t="shared" si="1814"/>
        <v>0</v>
      </c>
      <c r="FA145" s="21"/>
      <c r="FB145" s="21">
        <f t="shared" si="1815"/>
        <v>0</v>
      </c>
      <c r="FC145" s="21"/>
      <c r="FD145" s="21">
        <f t="shared" si="1816"/>
        <v>0</v>
      </c>
      <c r="FE145" s="21"/>
      <c r="FF145" s="21">
        <f t="shared" si="1817"/>
        <v>0</v>
      </c>
      <c r="FG145" s="21"/>
      <c r="FH145" s="21">
        <f t="shared" si="1818"/>
        <v>0</v>
      </c>
      <c r="FI145" s="21"/>
      <c r="FJ145" s="21">
        <f t="shared" si="1819"/>
        <v>0</v>
      </c>
      <c r="FK145" s="21"/>
      <c r="FL145" s="21">
        <f t="shared" si="1820"/>
        <v>0</v>
      </c>
      <c r="FM145" s="21"/>
      <c r="FN145" s="21">
        <f t="shared" si="1821"/>
        <v>0</v>
      </c>
      <c r="FO145" s="21"/>
      <c r="FP145" s="21">
        <f t="shared" si="1822"/>
        <v>0</v>
      </c>
      <c r="FQ145" s="21"/>
      <c r="FR145" s="21">
        <f t="shared" si="1823"/>
        <v>0</v>
      </c>
      <c r="FS145" s="21"/>
      <c r="FT145" s="21">
        <f t="shared" si="1824"/>
        <v>0</v>
      </c>
      <c r="FU145" s="21"/>
      <c r="FV145" s="21">
        <f t="shared" si="1825"/>
        <v>0</v>
      </c>
      <c r="FW145" s="21"/>
      <c r="FX145" s="21">
        <f t="shared" si="1826"/>
        <v>0</v>
      </c>
      <c r="FY145" s="21"/>
      <c r="FZ145" s="21">
        <f t="shared" si="1827"/>
        <v>0</v>
      </c>
      <c r="GA145" s="21"/>
      <c r="GB145" s="21">
        <f t="shared" si="1828"/>
        <v>0</v>
      </c>
      <c r="GC145" s="21"/>
      <c r="GD145" s="21">
        <f t="shared" si="1829"/>
        <v>0</v>
      </c>
      <c r="GE145" s="21"/>
      <c r="GF145" s="21">
        <f t="shared" si="1830"/>
        <v>0</v>
      </c>
      <c r="GG145" s="21"/>
      <c r="GH145" s="21">
        <f t="shared" si="1831"/>
        <v>0</v>
      </c>
      <c r="GI145" s="21"/>
      <c r="GJ145" s="21">
        <f t="shared" si="1832"/>
        <v>0</v>
      </c>
      <c r="GK145" s="21"/>
      <c r="GL145" s="21">
        <f t="shared" si="1833"/>
        <v>0</v>
      </c>
      <c r="GM145" s="21"/>
      <c r="GN145" s="21">
        <f t="shared" si="1834"/>
        <v>0</v>
      </c>
      <c r="GO145" s="21"/>
      <c r="GP145" s="21">
        <f t="shared" si="1835"/>
        <v>0</v>
      </c>
      <c r="GQ145" s="21"/>
      <c r="GR145" s="21">
        <f t="shared" si="1836"/>
        <v>0</v>
      </c>
      <c r="GS145" s="21"/>
      <c r="GT145" s="21">
        <f t="shared" si="1837"/>
        <v>0</v>
      </c>
      <c r="GU145" s="21"/>
      <c r="GV145" s="21">
        <f t="shared" si="1838"/>
        <v>0</v>
      </c>
      <c r="GW145" s="21"/>
      <c r="GX145" s="21">
        <f t="shared" si="1839"/>
        <v>0</v>
      </c>
      <c r="GY145" s="21"/>
      <c r="GZ145" s="21">
        <f t="shared" si="1840"/>
        <v>0</v>
      </c>
      <c r="HA145" s="21"/>
      <c r="HB145" s="21">
        <f t="shared" si="1841"/>
        <v>0</v>
      </c>
      <c r="HC145" s="21"/>
      <c r="HD145" s="21">
        <f t="shared" si="1842"/>
        <v>0</v>
      </c>
      <c r="HE145" s="21"/>
      <c r="HF145" s="21">
        <f t="shared" si="1843"/>
        <v>0</v>
      </c>
      <c r="HG145" s="21"/>
      <c r="HH145" s="21">
        <f t="shared" si="1844"/>
        <v>0</v>
      </c>
      <c r="HI145" s="21"/>
      <c r="HJ145" s="21">
        <f t="shared" si="1845"/>
        <v>0</v>
      </c>
      <c r="HK145" s="21"/>
      <c r="HL145" s="21">
        <f t="shared" si="1846"/>
        <v>0</v>
      </c>
      <c r="HM145" s="21"/>
      <c r="HN145" s="21">
        <f t="shared" si="1847"/>
        <v>0</v>
      </c>
      <c r="HO145" s="21"/>
      <c r="HP145" s="21">
        <f t="shared" si="1848"/>
        <v>0</v>
      </c>
      <c r="HQ145" s="21"/>
      <c r="HR145" s="21">
        <f t="shared" si="1849"/>
        <v>0</v>
      </c>
      <c r="HS145" s="21"/>
      <c r="HT145" s="21">
        <f t="shared" si="1850"/>
        <v>0</v>
      </c>
      <c r="HU145" s="21"/>
      <c r="HV145" s="21">
        <f t="shared" si="1851"/>
        <v>0</v>
      </c>
      <c r="HW145" s="21"/>
      <c r="HX145" s="21">
        <f t="shared" si="1852"/>
        <v>0</v>
      </c>
      <c r="HY145" s="21"/>
      <c r="HZ145" s="21">
        <f t="shared" si="1853"/>
        <v>0</v>
      </c>
      <c r="IA145" s="21"/>
      <c r="IB145" s="21">
        <f t="shared" si="1854"/>
        <v>0</v>
      </c>
      <c r="IC145" s="21"/>
      <c r="ID145" s="21">
        <f t="shared" si="1855"/>
        <v>0</v>
      </c>
      <c r="IE145" s="21"/>
      <c r="IF145" s="21">
        <f t="shared" si="1856"/>
        <v>0</v>
      </c>
      <c r="IG145" s="21"/>
      <c r="IH145" s="21">
        <f t="shared" si="1857"/>
        <v>0</v>
      </c>
      <c r="II145" s="21"/>
      <c r="IJ145" s="21">
        <f t="shared" si="1858"/>
        <v>0</v>
      </c>
      <c r="IK145" s="21"/>
      <c r="IL145" s="21">
        <f t="shared" si="1859"/>
        <v>0</v>
      </c>
      <c r="IM145" s="21"/>
      <c r="IN145" s="21">
        <f t="shared" si="1860"/>
        <v>0</v>
      </c>
      <c r="IO145" s="21"/>
      <c r="IP145" s="21">
        <f t="shared" si="1861"/>
        <v>0</v>
      </c>
      <c r="IQ145" s="21"/>
      <c r="IR145" s="21">
        <f t="shared" si="1862"/>
        <v>0</v>
      </c>
      <c r="IS145" s="21"/>
      <c r="IT145" s="21">
        <f t="shared" si="1863"/>
        <v>0</v>
      </c>
      <c r="IU145" s="21"/>
      <c r="IV145" s="21">
        <f t="shared" si="1864"/>
        <v>0</v>
      </c>
      <c r="IW145" s="21"/>
      <c r="IX145" s="21">
        <f t="shared" si="1865"/>
        <v>0</v>
      </c>
      <c r="IY145" s="21"/>
      <c r="IZ145" s="21">
        <f t="shared" si="1866"/>
        <v>0</v>
      </c>
      <c r="JA145" s="21"/>
      <c r="JB145" s="21">
        <f t="shared" si="1867"/>
        <v>0</v>
      </c>
      <c r="JC145" s="21"/>
      <c r="JD145" s="21">
        <f t="shared" si="1868"/>
        <v>0</v>
      </c>
      <c r="JE145" s="21"/>
      <c r="JF145" s="21">
        <f t="shared" si="1869"/>
        <v>0</v>
      </c>
      <c r="JG145" s="21"/>
      <c r="JH145" s="21">
        <f t="shared" si="1870"/>
        <v>0</v>
      </c>
      <c r="JI145" s="21"/>
      <c r="JJ145" s="21">
        <f t="shared" si="1871"/>
        <v>0</v>
      </c>
      <c r="JK145" s="21"/>
      <c r="JL145" s="21">
        <f t="shared" si="1872"/>
        <v>0</v>
      </c>
      <c r="JM145" s="21"/>
      <c r="JN145" s="21">
        <f t="shared" si="1873"/>
        <v>0</v>
      </c>
      <c r="JO145" s="21"/>
      <c r="JP145" s="21">
        <f t="shared" si="1874"/>
        <v>0</v>
      </c>
      <c r="JQ145" s="21"/>
      <c r="JR145" s="21">
        <f t="shared" si="1875"/>
        <v>0</v>
      </c>
      <c r="JS145" s="21"/>
      <c r="JT145" s="21">
        <f t="shared" si="1876"/>
        <v>0</v>
      </c>
      <c r="JU145" s="21"/>
      <c r="JV145" s="21">
        <f t="shared" si="1877"/>
        <v>0</v>
      </c>
      <c r="JW145" s="21"/>
      <c r="JX145" s="21">
        <f t="shared" si="1878"/>
        <v>0</v>
      </c>
      <c r="JY145" s="21"/>
      <c r="JZ145" s="21">
        <f t="shared" si="1879"/>
        <v>0</v>
      </c>
      <c r="KA145" s="21"/>
      <c r="KB145" s="21">
        <f t="shared" si="1880"/>
        <v>0</v>
      </c>
      <c r="KC145" s="21"/>
      <c r="KD145" s="21">
        <f t="shared" si="1881"/>
        <v>0</v>
      </c>
      <c r="KE145" s="21"/>
      <c r="KF145" s="21">
        <f t="shared" si="1882"/>
        <v>0</v>
      </c>
      <c r="KG145" s="21"/>
      <c r="KH145" s="21">
        <f t="shared" si="1883"/>
        <v>0</v>
      </c>
      <c r="KI145" s="21"/>
      <c r="KJ145" s="21">
        <f t="shared" si="1884"/>
        <v>0</v>
      </c>
      <c r="KK145" s="21"/>
      <c r="KL145" s="21">
        <f t="shared" si="1885"/>
        <v>0</v>
      </c>
      <c r="KM145" s="21"/>
      <c r="KN145" s="21">
        <f t="shared" si="1886"/>
        <v>0</v>
      </c>
      <c r="KO145" s="21"/>
      <c r="KP145" s="21">
        <f t="shared" si="1887"/>
        <v>0</v>
      </c>
      <c r="KQ145" s="21"/>
      <c r="KR145" s="21">
        <f t="shared" si="1888"/>
        <v>0</v>
      </c>
      <c r="KS145" s="21"/>
      <c r="KT145" s="21">
        <f t="shared" si="1889"/>
        <v>0</v>
      </c>
      <c r="KU145" s="21"/>
      <c r="KV145" s="21">
        <f t="shared" si="1890"/>
        <v>0</v>
      </c>
      <c r="KW145" s="21"/>
      <c r="KX145" s="21">
        <f t="shared" si="1891"/>
        <v>0</v>
      </c>
      <c r="KY145" s="21"/>
      <c r="KZ145" s="21">
        <f t="shared" si="1892"/>
        <v>0</v>
      </c>
      <c r="LA145" s="21"/>
      <c r="LB145" s="21">
        <f t="shared" si="1893"/>
        <v>0</v>
      </c>
      <c r="LC145" s="21"/>
      <c r="LD145" s="21">
        <f t="shared" si="1894"/>
        <v>0</v>
      </c>
      <c r="LE145" s="21"/>
      <c r="LF145" s="21">
        <f t="shared" si="1895"/>
        <v>0</v>
      </c>
      <c r="LG145" s="21"/>
      <c r="LH145" s="21">
        <f t="shared" si="1896"/>
        <v>0</v>
      </c>
      <c r="LI145" s="21"/>
      <c r="LJ145" s="21">
        <f t="shared" si="1897"/>
        <v>0</v>
      </c>
      <c r="LK145" s="21"/>
      <c r="LL145" s="21">
        <f t="shared" si="1898"/>
        <v>0</v>
      </c>
      <c r="LM145" s="21"/>
      <c r="LN145" s="21">
        <f t="shared" si="1899"/>
        <v>0</v>
      </c>
      <c r="LO145" s="21"/>
      <c r="LP145" s="21">
        <f t="shared" si="1900"/>
        <v>0</v>
      </c>
      <c r="LQ145" s="21"/>
      <c r="LR145" s="21">
        <f t="shared" si="1901"/>
        <v>0</v>
      </c>
      <c r="LS145" s="21"/>
      <c r="LT145" s="21">
        <f t="shared" si="1902"/>
        <v>23</v>
      </c>
      <c r="LU145" s="21"/>
      <c r="LV145" s="21">
        <f t="shared" si="1903"/>
        <v>23</v>
      </c>
      <c r="LW145" s="21"/>
      <c r="LX145" s="21">
        <f t="shared" si="1904"/>
        <v>23</v>
      </c>
      <c r="LY145" s="21"/>
      <c r="LZ145" s="21">
        <f t="shared" si="1905"/>
        <v>23</v>
      </c>
      <c r="MA145" s="21"/>
      <c r="MB145" s="21">
        <f t="shared" si="1906"/>
        <v>23</v>
      </c>
      <c r="MC145" s="21"/>
      <c r="MD145" s="21">
        <f t="shared" si="1907"/>
        <v>23</v>
      </c>
      <c r="ME145" s="21"/>
      <c r="MF145" s="21">
        <f t="shared" si="1908"/>
        <v>23</v>
      </c>
      <c r="MG145" s="21"/>
      <c r="MH145" s="21">
        <f t="shared" si="1909"/>
        <v>23</v>
      </c>
      <c r="MI145" s="21"/>
      <c r="MJ145" s="21">
        <f t="shared" si="1910"/>
        <v>23</v>
      </c>
      <c r="MK145" s="21"/>
      <c r="ML145" s="21">
        <f t="shared" si="1911"/>
        <v>23</v>
      </c>
      <c r="MM145" s="21"/>
      <c r="MN145" s="21">
        <f t="shared" si="1912"/>
        <v>23</v>
      </c>
      <c r="MO145" s="21"/>
      <c r="MP145" s="21">
        <f t="shared" si="1913"/>
        <v>0</v>
      </c>
      <c r="MQ145" s="21"/>
      <c r="MR145" s="21">
        <f t="shared" si="1914"/>
        <v>0</v>
      </c>
      <c r="MS145" s="21"/>
      <c r="MT145" s="21">
        <f t="shared" si="1915"/>
        <v>0</v>
      </c>
      <c r="MU145" s="21"/>
      <c r="MV145" s="21">
        <f t="shared" si="1916"/>
        <v>0</v>
      </c>
      <c r="MW145" s="21"/>
      <c r="MX145" s="21">
        <f t="shared" si="1917"/>
        <v>0</v>
      </c>
      <c r="MY145" s="21"/>
      <c r="MZ145" s="21">
        <f t="shared" si="1918"/>
        <v>0</v>
      </c>
      <c r="NA145" s="21"/>
      <c r="NB145" s="21">
        <f t="shared" si="1919"/>
        <v>0</v>
      </c>
      <c r="NC145" s="21"/>
      <c r="ND145" s="21">
        <f t="shared" si="1920"/>
        <v>0</v>
      </c>
      <c r="NE145" s="21"/>
      <c r="NF145" s="21">
        <f t="shared" si="1921"/>
        <v>0</v>
      </c>
      <c r="NG145" s="21"/>
      <c r="NH145" s="21">
        <f t="shared" si="1922"/>
        <v>0</v>
      </c>
      <c r="NI145" s="21"/>
      <c r="NJ145" s="21">
        <f t="shared" si="1923"/>
        <v>0</v>
      </c>
      <c r="NK145" s="21"/>
      <c r="NL145" s="21">
        <f t="shared" si="1924"/>
        <v>0</v>
      </c>
      <c r="NM145" s="21"/>
      <c r="NN145" s="21">
        <f t="shared" si="1925"/>
        <v>0</v>
      </c>
      <c r="NO145" s="21"/>
      <c r="NP145" s="21">
        <f t="shared" si="1926"/>
        <v>0</v>
      </c>
      <c r="NQ145" s="21"/>
      <c r="NR145" s="21">
        <f t="shared" si="1927"/>
        <v>0</v>
      </c>
      <c r="NS145" s="21"/>
      <c r="NT145" s="21">
        <f t="shared" si="1928"/>
        <v>0</v>
      </c>
      <c r="NU145" s="21"/>
      <c r="NV145" s="21">
        <f t="shared" si="1929"/>
        <v>0</v>
      </c>
      <c r="NW145" s="21"/>
      <c r="NX145" s="21">
        <f t="shared" si="1930"/>
        <v>0</v>
      </c>
      <c r="NY145" s="21"/>
      <c r="NZ145" s="21">
        <f t="shared" si="1931"/>
        <v>0</v>
      </c>
      <c r="OA145" s="21"/>
      <c r="OB145" s="21">
        <f t="shared" si="1932"/>
        <v>0</v>
      </c>
      <c r="OC145" s="21"/>
      <c r="OD145" s="21">
        <f t="shared" si="1933"/>
        <v>0</v>
      </c>
      <c r="OE145" s="21"/>
      <c r="OF145" s="21">
        <f t="shared" si="1934"/>
        <v>0</v>
      </c>
      <c r="OG145" s="21"/>
      <c r="OH145" s="21">
        <f t="shared" si="1935"/>
        <v>0</v>
      </c>
      <c r="OI145" s="21"/>
      <c r="OJ145" s="21">
        <f t="shared" si="1936"/>
        <v>0</v>
      </c>
      <c r="OK145" s="21"/>
      <c r="OL145" s="21">
        <f t="shared" si="1937"/>
        <v>0</v>
      </c>
      <c r="OM145" s="21"/>
      <c r="ON145" s="21">
        <f t="shared" si="1938"/>
        <v>0</v>
      </c>
      <c r="OO145" s="21"/>
      <c r="OP145" s="21">
        <f t="shared" si="1938"/>
        <v>0</v>
      </c>
      <c r="OQ145" s="21"/>
      <c r="OR145" s="21">
        <f t="shared" si="1938"/>
        <v>0</v>
      </c>
      <c r="OS145" s="21"/>
      <c r="OT145" s="21">
        <f t="shared" si="1938"/>
        <v>0</v>
      </c>
      <c r="OU145" s="21"/>
      <c r="OV145" s="21">
        <f t="shared" si="1938"/>
        <v>0</v>
      </c>
      <c r="OW145" s="21"/>
      <c r="OX145" s="21">
        <f t="shared" si="1938"/>
        <v>0</v>
      </c>
      <c r="OY145" s="21"/>
      <c r="OZ145" s="21">
        <f t="shared" si="1938"/>
        <v>0</v>
      </c>
      <c r="PA145" s="21"/>
      <c r="PB145" s="21">
        <f t="shared" si="1939"/>
        <v>0</v>
      </c>
      <c r="PC145" s="21"/>
      <c r="PD145" s="21">
        <f t="shared" si="1939"/>
        <v>0</v>
      </c>
      <c r="PE145" s="21"/>
      <c r="PF145" s="21">
        <f t="shared" si="1939"/>
        <v>0</v>
      </c>
      <c r="PG145" s="21"/>
      <c r="PH145" s="21">
        <f t="shared" si="1939"/>
        <v>0</v>
      </c>
      <c r="PI145" s="21"/>
      <c r="PJ145" s="21">
        <f t="shared" si="1939"/>
        <v>0</v>
      </c>
      <c r="PK145" s="21"/>
      <c r="PL145" s="21">
        <f t="shared" si="1939"/>
        <v>0</v>
      </c>
      <c r="PM145" s="21"/>
      <c r="PN145" s="21">
        <f t="shared" si="1940"/>
        <v>0</v>
      </c>
      <c r="PO145" s="21"/>
      <c r="PP145" s="21">
        <f t="shared" si="1940"/>
        <v>0</v>
      </c>
      <c r="PQ145" s="21"/>
      <c r="PR145" s="21">
        <f t="shared" si="1940"/>
        <v>0</v>
      </c>
      <c r="PS145" s="21"/>
      <c r="PT145" s="21">
        <f t="shared" si="1940"/>
        <v>0</v>
      </c>
      <c r="PU145" s="21"/>
      <c r="PV145" s="21">
        <f t="shared" si="1940"/>
        <v>0</v>
      </c>
      <c r="PW145" s="21"/>
      <c r="PX145" s="21">
        <f t="shared" si="1940"/>
        <v>0</v>
      </c>
      <c r="PY145" s="21"/>
      <c r="PZ145" s="21">
        <f t="shared" si="1941"/>
        <v>0</v>
      </c>
      <c r="QA145" s="21"/>
      <c r="QB145" s="21">
        <f t="shared" si="1941"/>
        <v>0</v>
      </c>
      <c r="QC145" s="21"/>
      <c r="QD145" s="21">
        <f t="shared" si="1941"/>
        <v>0</v>
      </c>
      <c r="QE145" s="21"/>
      <c r="QF145" s="21">
        <f t="shared" si="1941"/>
        <v>0</v>
      </c>
      <c r="QG145" s="21"/>
      <c r="QH145" s="21">
        <f t="shared" si="1941"/>
        <v>0</v>
      </c>
      <c r="QI145" s="21"/>
      <c r="QJ145" s="21">
        <f t="shared" si="1941"/>
        <v>0</v>
      </c>
      <c r="QK145" s="21"/>
      <c r="QL145" s="21">
        <f t="shared" si="1942"/>
        <v>0</v>
      </c>
      <c r="QM145" s="21"/>
      <c r="QN145" s="21">
        <f t="shared" si="1942"/>
        <v>0</v>
      </c>
      <c r="QO145" s="21"/>
      <c r="QP145" s="21">
        <f t="shared" si="1942"/>
        <v>0</v>
      </c>
      <c r="QQ145" s="21"/>
      <c r="QR145" s="21">
        <f t="shared" si="1942"/>
        <v>0</v>
      </c>
      <c r="QS145" s="21"/>
      <c r="QT145" s="21">
        <f t="shared" si="1942"/>
        <v>0</v>
      </c>
      <c r="QU145" s="21"/>
      <c r="QV145" s="21">
        <f t="shared" si="1942"/>
        <v>0</v>
      </c>
      <c r="QW145" s="21"/>
      <c r="QX145" s="21">
        <f t="shared" si="1943"/>
        <v>0</v>
      </c>
      <c r="QY145" s="21"/>
      <c r="QZ145" s="21">
        <f t="shared" si="1943"/>
        <v>0</v>
      </c>
      <c r="RA145" s="21"/>
      <c r="RB145" s="21">
        <f t="shared" si="1943"/>
        <v>0</v>
      </c>
      <c r="RC145" s="21"/>
      <c r="RD145" s="21">
        <f t="shared" si="1943"/>
        <v>0</v>
      </c>
      <c r="RE145" s="21"/>
      <c r="RF145" s="21">
        <f t="shared" si="1943"/>
        <v>0</v>
      </c>
      <c r="RG145" s="21"/>
      <c r="RH145" s="21">
        <f t="shared" si="1943"/>
        <v>0</v>
      </c>
      <c r="RI145" s="21"/>
      <c r="RJ145" s="21">
        <f t="shared" si="1944"/>
        <v>0</v>
      </c>
      <c r="RK145" s="21"/>
      <c r="RL145" s="21">
        <f t="shared" si="1945"/>
        <v>0</v>
      </c>
      <c r="RM145" s="21"/>
      <c r="RN145" s="21">
        <f t="shared" si="1946"/>
        <v>0</v>
      </c>
      <c r="RO145" s="21"/>
      <c r="RP145" s="21">
        <f t="shared" si="1947"/>
        <v>0</v>
      </c>
      <c r="RQ145" s="21"/>
      <c r="RR145" s="21">
        <f t="shared" si="1948"/>
        <v>0</v>
      </c>
      <c r="RS145" s="21"/>
      <c r="RT145" s="21">
        <f t="shared" si="1949"/>
        <v>0</v>
      </c>
      <c r="RU145" s="21"/>
      <c r="RV145" s="21">
        <f t="shared" si="1950"/>
        <v>0</v>
      </c>
      <c r="RW145" s="21"/>
      <c r="RX145" s="21">
        <f t="shared" si="1951"/>
        <v>0</v>
      </c>
      <c r="RY145" s="21"/>
      <c r="RZ145" s="21">
        <f t="shared" si="1952"/>
        <v>0</v>
      </c>
      <c r="SA145" s="21"/>
      <c r="SB145" s="21">
        <f t="shared" si="1953"/>
        <v>0</v>
      </c>
      <c r="SC145" s="21"/>
      <c r="SD145" s="21">
        <f t="shared" si="1954"/>
        <v>0</v>
      </c>
      <c r="SE145" s="21"/>
      <c r="SF145" s="21">
        <f t="shared" si="1955"/>
        <v>0</v>
      </c>
      <c r="SG145" s="21"/>
      <c r="SH145" s="21">
        <f t="shared" si="1956"/>
        <v>0</v>
      </c>
      <c r="SI145" s="21"/>
      <c r="SJ145" s="21">
        <f t="shared" si="1957"/>
        <v>0</v>
      </c>
      <c r="SK145" s="21"/>
      <c r="SL145" s="21">
        <f t="shared" si="1958"/>
        <v>0</v>
      </c>
      <c r="SM145" s="21"/>
      <c r="SN145" s="21">
        <f t="shared" si="1959"/>
        <v>0</v>
      </c>
      <c r="SO145" s="21"/>
      <c r="SP145" s="21">
        <f t="shared" si="1960"/>
        <v>0</v>
      </c>
      <c r="SQ145" s="21"/>
      <c r="SR145" s="21">
        <f t="shared" si="1961"/>
        <v>0</v>
      </c>
      <c r="SS145" s="21"/>
      <c r="ST145" s="21">
        <f t="shared" si="1962"/>
        <v>0</v>
      </c>
      <c r="SU145" s="21"/>
      <c r="SV145" s="21">
        <f t="shared" si="1963"/>
        <v>0</v>
      </c>
      <c r="SW145" s="21"/>
      <c r="SX145" s="21">
        <f t="shared" si="1964"/>
        <v>0</v>
      </c>
      <c r="SY145" s="21"/>
      <c r="SZ145" s="21">
        <f t="shared" si="1965"/>
        <v>0</v>
      </c>
      <c r="TA145" s="21"/>
      <c r="TB145" s="21">
        <f t="shared" si="1966"/>
        <v>0</v>
      </c>
      <c r="TC145" s="21"/>
      <c r="TD145" s="21">
        <f t="shared" si="1967"/>
        <v>0</v>
      </c>
      <c r="TE145" s="21"/>
      <c r="TF145" s="21">
        <f t="shared" si="1968"/>
        <v>0</v>
      </c>
      <c r="TG145" s="21"/>
      <c r="TH145" s="21">
        <f t="shared" si="1969"/>
        <v>0</v>
      </c>
      <c r="TI145" s="21"/>
      <c r="TJ145" s="21">
        <f t="shared" si="1970"/>
        <v>0</v>
      </c>
      <c r="TK145" s="21"/>
      <c r="TL145" s="21">
        <f t="shared" si="1971"/>
        <v>0</v>
      </c>
      <c r="TM145" s="21"/>
      <c r="TN145" s="21">
        <f t="shared" si="1972"/>
        <v>0</v>
      </c>
      <c r="TO145" s="21"/>
      <c r="TP145" s="21">
        <f t="shared" si="1973"/>
        <v>0</v>
      </c>
      <c r="TQ145" s="21"/>
      <c r="TR145" s="21">
        <f t="shared" si="1974"/>
        <v>0</v>
      </c>
      <c r="TS145" s="21"/>
      <c r="TT145" s="21">
        <f t="shared" si="1975"/>
        <v>0</v>
      </c>
      <c r="TU145" s="21"/>
      <c r="TV145" s="21">
        <f t="shared" si="1976"/>
        <v>0</v>
      </c>
      <c r="TW145" s="21"/>
      <c r="TX145" s="21">
        <f t="shared" si="1977"/>
        <v>0</v>
      </c>
      <c r="TY145" s="21"/>
      <c r="TZ145" s="21">
        <f t="shared" si="1978"/>
        <v>0</v>
      </c>
      <c r="UA145" s="21"/>
      <c r="UB145" s="21">
        <f t="shared" si="1979"/>
        <v>0</v>
      </c>
      <c r="UC145" s="21"/>
      <c r="UD145" s="21">
        <f t="shared" si="1980"/>
        <v>0</v>
      </c>
      <c r="UE145" s="21"/>
      <c r="UF145" s="21">
        <f t="shared" si="1981"/>
        <v>0</v>
      </c>
      <c r="UG145" s="21"/>
      <c r="UH145" s="21">
        <f t="shared" si="1982"/>
        <v>0</v>
      </c>
      <c r="UI145" s="21"/>
      <c r="UJ145" s="21">
        <f t="shared" si="1983"/>
        <v>0</v>
      </c>
      <c r="UK145" s="21"/>
      <c r="UL145" s="21">
        <f t="shared" si="1984"/>
        <v>0</v>
      </c>
      <c r="UM145" s="21"/>
      <c r="UN145" s="21">
        <f t="shared" si="1985"/>
        <v>0</v>
      </c>
      <c r="UO145" s="21"/>
      <c r="UP145" s="21">
        <f t="shared" si="1986"/>
        <v>0</v>
      </c>
      <c r="UQ145" s="21"/>
      <c r="UR145" s="21">
        <f t="shared" si="1987"/>
        <v>0</v>
      </c>
      <c r="US145" s="21"/>
      <c r="UT145" s="21">
        <f t="shared" si="1988"/>
        <v>0</v>
      </c>
      <c r="UU145" s="21"/>
      <c r="UV145" s="21">
        <f t="shared" si="1989"/>
        <v>0</v>
      </c>
      <c r="UW145" s="21"/>
      <c r="UX145" s="21">
        <f t="shared" si="1990"/>
        <v>0</v>
      </c>
      <c r="UY145" s="21"/>
      <c r="UZ145" s="21">
        <f t="shared" si="1991"/>
        <v>0</v>
      </c>
      <c r="VA145" s="21"/>
      <c r="VB145" s="21">
        <f t="shared" si="1992"/>
        <v>0</v>
      </c>
      <c r="VC145" s="21"/>
      <c r="VD145" s="21">
        <f t="shared" si="1993"/>
        <v>0</v>
      </c>
      <c r="VE145" s="21"/>
      <c r="VF145" s="21">
        <f t="shared" si="1994"/>
        <v>0</v>
      </c>
      <c r="VG145" s="21"/>
      <c r="VH145" s="21">
        <f t="shared" si="1995"/>
        <v>0</v>
      </c>
      <c r="VI145" s="21"/>
      <c r="VJ145" s="21">
        <f t="shared" si="1996"/>
        <v>0</v>
      </c>
      <c r="VK145" s="21"/>
      <c r="VL145" s="21">
        <f t="shared" si="1997"/>
        <v>0</v>
      </c>
      <c r="VM145" s="21"/>
      <c r="VN145" s="21">
        <f t="shared" si="1998"/>
        <v>0</v>
      </c>
      <c r="VO145" s="21"/>
      <c r="VP145" s="21">
        <f t="shared" si="1999"/>
        <v>0</v>
      </c>
      <c r="VQ145" s="21"/>
      <c r="VR145" s="21">
        <f t="shared" si="1938"/>
        <v>0</v>
      </c>
      <c r="VS145" s="21"/>
      <c r="VT145" s="21">
        <f t="shared" si="2000"/>
        <v>0</v>
      </c>
      <c r="VU145" s="21"/>
      <c r="VV145" s="21">
        <f t="shared" si="2000"/>
        <v>0</v>
      </c>
      <c r="VW145" s="21"/>
      <c r="VX145" s="21">
        <f t="shared" si="2001"/>
        <v>0</v>
      </c>
      <c r="VY145" s="21"/>
      <c r="VZ145" s="21">
        <f t="shared" si="2001"/>
        <v>0</v>
      </c>
      <c r="WA145" s="21"/>
      <c r="WB145" s="21">
        <f t="shared" si="2001"/>
        <v>0</v>
      </c>
      <c r="WC145" s="21"/>
      <c r="WD145" s="21">
        <f t="shared" si="2001"/>
        <v>0</v>
      </c>
      <c r="WE145" s="21"/>
      <c r="WF145" s="21">
        <f t="shared" si="2001"/>
        <v>0</v>
      </c>
      <c r="WG145" s="21"/>
      <c r="WH145" s="21">
        <f t="shared" si="2001"/>
        <v>0</v>
      </c>
      <c r="WI145" s="21"/>
      <c r="WJ145" s="21">
        <f t="shared" si="2001"/>
        <v>0</v>
      </c>
      <c r="WK145" s="21"/>
      <c r="WL145" s="21">
        <f t="shared" si="2001"/>
        <v>0</v>
      </c>
      <c r="WM145" s="21"/>
      <c r="WN145" s="21">
        <f t="shared" si="2002"/>
        <v>0</v>
      </c>
      <c r="WO145" s="21"/>
      <c r="WP145" s="21">
        <f t="shared" si="2002"/>
        <v>0</v>
      </c>
      <c r="WQ145" s="21"/>
      <c r="WR145" s="21">
        <f t="shared" si="2002"/>
        <v>0</v>
      </c>
      <c r="WS145" s="21"/>
      <c r="WT145" s="21">
        <f t="shared" si="2002"/>
        <v>0</v>
      </c>
      <c r="WU145" s="21"/>
      <c r="WV145" s="21">
        <f t="shared" si="2002"/>
        <v>0</v>
      </c>
      <c r="WW145" s="21"/>
      <c r="WX145" s="21">
        <f t="shared" si="2002"/>
        <v>0</v>
      </c>
      <c r="WY145" s="21"/>
      <c r="WZ145" s="21">
        <f t="shared" si="2002"/>
        <v>0</v>
      </c>
      <c r="XA145" s="21">
        <v>9</v>
      </c>
      <c r="XB145" s="21">
        <f t="shared" si="2002"/>
        <v>0</v>
      </c>
      <c r="XC145" s="21"/>
      <c r="XD145" s="21">
        <f t="shared" si="2003"/>
        <v>0</v>
      </c>
      <c r="XE145" s="21"/>
      <c r="XF145" s="21">
        <f t="shared" si="2003"/>
        <v>0</v>
      </c>
      <c r="XG145" s="21"/>
      <c r="XH145" s="21">
        <f t="shared" si="2003"/>
        <v>0</v>
      </c>
      <c r="XI145" s="21">
        <v>11</v>
      </c>
      <c r="XJ145" s="21">
        <f t="shared" si="2003"/>
        <v>0</v>
      </c>
      <c r="XK145" s="21">
        <v>13</v>
      </c>
      <c r="XL145" s="21">
        <f t="shared" si="2003"/>
        <v>0</v>
      </c>
      <c r="XM145" s="21">
        <v>12</v>
      </c>
      <c r="XN145" s="21">
        <f t="shared" si="2003"/>
        <v>0</v>
      </c>
      <c r="XO145" s="21">
        <v>12</v>
      </c>
      <c r="XP145" s="21">
        <f t="shared" si="2003"/>
        <v>0</v>
      </c>
      <c r="XQ145" s="21">
        <v>10</v>
      </c>
      <c r="XR145" s="21">
        <f t="shared" si="2003"/>
        <v>0</v>
      </c>
      <c r="XS145" s="21">
        <v>32</v>
      </c>
      <c r="XT145" s="21">
        <f t="shared" si="2000"/>
        <v>0</v>
      </c>
      <c r="XU145" s="21">
        <v>28</v>
      </c>
      <c r="XV145" s="21">
        <f t="shared" si="2000"/>
        <v>0</v>
      </c>
      <c r="XW145" s="21">
        <v>23</v>
      </c>
      <c r="XX145" s="21">
        <f t="shared" si="2000"/>
        <v>0</v>
      </c>
      <c r="XY145" s="21">
        <v>20</v>
      </c>
      <c r="XZ145" s="21">
        <f t="shared" si="2000"/>
        <v>0</v>
      </c>
      <c r="YA145" s="21">
        <v>24</v>
      </c>
      <c r="YB145" s="21">
        <f t="shared" si="2004"/>
        <v>0</v>
      </c>
      <c r="YC145" s="21">
        <v>32</v>
      </c>
      <c r="YD145" s="21">
        <f t="shared" si="2005"/>
        <v>0</v>
      </c>
      <c r="YE145" s="21"/>
      <c r="YF145" s="21">
        <f t="shared" si="2006"/>
        <v>0</v>
      </c>
      <c r="YG145" s="21"/>
      <c r="YH145" s="21">
        <f t="shared" si="2007"/>
        <v>0</v>
      </c>
      <c r="YI145" s="21"/>
      <c r="YJ145" s="21">
        <f t="shared" si="2008"/>
        <v>0</v>
      </c>
      <c r="YK145" s="21"/>
      <c r="YL145" s="21">
        <f t="shared" si="2009"/>
        <v>0</v>
      </c>
      <c r="YM145" s="21">
        <v>10</v>
      </c>
      <c r="YN145" s="21">
        <f t="shared" si="2010"/>
        <v>0</v>
      </c>
      <c r="YO145" s="21">
        <v>17</v>
      </c>
      <c r="YP145" s="21">
        <f t="shared" si="2011"/>
        <v>0</v>
      </c>
      <c r="YQ145" s="21"/>
      <c r="YR145" s="21">
        <f t="shared" si="2012"/>
        <v>0</v>
      </c>
      <c r="YS145" s="21"/>
      <c r="YT145" s="21">
        <f t="shared" si="2013"/>
        <v>0</v>
      </c>
      <c r="YU145" s="21"/>
      <c r="YV145" s="21">
        <f t="shared" si="2014"/>
        <v>0</v>
      </c>
      <c r="YW145" s="21"/>
      <c r="YX145" s="21">
        <f t="shared" si="2015"/>
        <v>0</v>
      </c>
      <c r="YY145" s="21"/>
      <c r="YZ145" s="21">
        <f t="shared" si="2000"/>
        <v>0</v>
      </c>
      <c r="ZA145" s="21"/>
      <c r="ZB145" s="21">
        <f t="shared" si="2016"/>
        <v>0</v>
      </c>
      <c r="ZC145" s="21"/>
      <c r="ZD145" s="21">
        <f t="shared" si="2017"/>
        <v>0</v>
      </c>
      <c r="ZE145" s="21"/>
      <c r="ZF145" s="21">
        <f t="shared" si="2018"/>
        <v>0</v>
      </c>
      <c r="ZG145" s="21"/>
      <c r="ZH145" s="21">
        <f t="shared" si="2019"/>
        <v>0</v>
      </c>
      <c r="ZI145" s="21"/>
      <c r="ZJ145" s="21">
        <f t="shared" si="2020"/>
        <v>0</v>
      </c>
      <c r="ZK145" s="21"/>
      <c r="ZL145" s="21">
        <f t="shared" si="2021"/>
        <v>0</v>
      </c>
      <c r="ZM145" s="21"/>
      <c r="ZN145" s="21">
        <f t="shared" si="2022"/>
        <v>0</v>
      </c>
      <c r="ZO145" s="21"/>
      <c r="ZP145" s="21">
        <f t="shared" si="2023"/>
        <v>0</v>
      </c>
      <c r="ZQ145" s="21"/>
      <c r="ZR145" s="21">
        <f t="shared" si="2024"/>
        <v>0</v>
      </c>
      <c r="ZS145" s="21"/>
      <c r="ZT145" s="21">
        <f t="shared" si="2000"/>
        <v>0</v>
      </c>
      <c r="ZU145" s="21"/>
      <c r="ZV145" s="21">
        <f t="shared" si="2025"/>
        <v>0</v>
      </c>
      <c r="ZW145" s="21"/>
      <c r="ZX145" s="21">
        <f t="shared" si="2026"/>
        <v>0</v>
      </c>
      <c r="ZY145" s="21"/>
      <c r="ZZ145" s="21">
        <f t="shared" si="2026"/>
        <v>0</v>
      </c>
      <c r="AAA145" s="21"/>
      <c r="AAB145" s="21">
        <f t="shared" si="2027"/>
        <v>0</v>
      </c>
      <c r="AAC145" s="21"/>
      <c r="AAD145" s="21">
        <f t="shared" si="2027"/>
        <v>0</v>
      </c>
      <c r="AAE145" s="21"/>
      <c r="AAF145" s="21">
        <f t="shared" si="2028"/>
        <v>0</v>
      </c>
      <c r="AAG145" s="21"/>
      <c r="AAH145" s="21">
        <f t="shared" si="2028"/>
        <v>0</v>
      </c>
      <c r="AAI145" s="21"/>
      <c r="AAJ145" s="21">
        <f t="shared" si="2029"/>
        <v>0</v>
      </c>
      <c r="AAK145" s="21"/>
      <c r="AAL145" s="21">
        <f t="shared" si="2029"/>
        <v>0</v>
      </c>
      <c r="AAM145" s="21"/>
      <c r="AAN145" s="21">
        <f t="shared" si="2030"/>
        <v>0</v>
      </c>
      <c r="AAO145" s="21"/>
      <c r="AAP145" s="21">
        <f t="shared" si="2030"/>
        <v>0</v>
      </c>
      <c r="AAQ145" s="21"/>
      <c r="AAR145" s="21">
        <f t="shared" si="2031"/>
        <v>0</v>
      </c>
      <c r="AAS145" s="21"/>
      <c r="AAT145" s="21">
        <f t="shared" si="2031"/>
        <v>0</v>
      </c>
      <c r="AAU145" s="21"/>
      <c r="AAV145" s="21">
        <f t="shared" si="2032"/>
        <v>0</v>
      </c>
      <c r="AAW145" s="21"/>
      <c r="AAX145" s="21">
        <f t="shared" si="2032"/>
        <v>0</v>
      </c>
      <c r="AAY145" s="21"/>
      <c r="AAZ145" s="21">
        <f t="shared" si="2033"/>
        <v>0</v>
      </c>
      <c r="ABA145" s="21"/>
      <c r="ABB145" s="21">
        <f t="shared" si="2033"/>
        <v>0</v>
      </c>
      <c r="ABC145" s="21"/>
      <c r="ABD145" s="21">
        <f t="shared" si="2034"/>
        <v>0</v>
      </c>
      <c r="ABE145" s="21"/>
      <c r="ABF145" s="21">
        <f t="shared" si="2034"/>
        <v>0</v>
      </c>
      <c r="ABG145" s="21"/>
      <c r="ABH145" s="21">
        <f t="shared" si="2035"/>
        <v>0</v>
      </c>
      <c r="ABI145" s="21"/>
      <c r="ABJ145" s="21">
        <f t="shared" si="2035"/>
        <v>0</v>
      </c>
      <c r="ABK145" s="21"/>
      <c r="ABL145" s="21">
        <f t="shared" si="2036"/>
        <v>0</v>
      </c>
      <c r="ABM145" s="21"/>
      <c r="ABN145" s="21">
        <f t="shared" si="2036"/>
        <v>0</v>
      </c>
      <c r="ABO145" s="21"/>
      <c r="ABP145" s="21">
        <f t="shared" si="2037"/>
        <v>0</v>
      </c>
      <c r="ABQ145" s="21"/>
      <c r="ABR145" s="21">
        <f t="shared" si="2037"/>
        <v>0</v>
      </c>
      <c r="ABS145" s="21"/>
      <c r="ABT145" s="21">
        <f t="shared" si="2038"/>
        <v>0</v>
      </c>
      <c r="ABU145" s="21"/>
      <c r="ABV145" s="21">
        <f t="shared" si="2038"/>
        <v>0</v>
      </c>
      <c r="ABW145" s="21"/>
      <c r="ABX145" s="21">
        <f t="shared" si="2039"/>
        <v>0</v>
      </c>
      <c r="ABY145" s="21"/>
      <c r="ABZ145" s="21">
        <f t="shared" si="2039"/>
        <v>0</v>
      </c>
      <c r="ACA145" s="21"/>
      <c r="ACB145" s="21">
        <f t="shared" si="2040"/>
        <v>0</v>
      </c>
      <c r="ACC145" s="21"/>
      <c r="ACD145" s="21">
        <f t="shared" si="2040"/>
        <v>0</v>
      </c>
      <c r="ACE145" s="21"/>
      <c r="ACF145" s="21">
        <f t="shared" si="2041"/>
        <v>0</v>
      </c>
      <c r="ACG145" s="21"/>
      <c r="ACH145" s="21">
        <f t="shared" si="2041"/>
        <v>0</v>
      </c>
      <c r="ACI145" s="21"/>
      <c r="ACJ145" s="21">
        <f t="shared" si="2042"/>
        <v>0</v>
      </c>
      <c r="ACK145" s="21"/>
      <c r="ACL145" s="21">
        <f t="shared" si="2042"/>
        <v>0</v>
      </c>
      <c r="ACM145" s="21"/>
      <c r="ACN145" s="21">
        <f t="shared" si="2043"/>
        <v>0</v>
      </c>
      <c r="ACO145" s="21"/>
      <c r="ACP145" s="21">
        <f t="shared" si="2043"/>
        <v>0</v>
      </c>
      <c r="ACQ145" s="21"/>
      <c r="ACR145" s="21">
        <f t="shared" si="2044"/>
        <v>0</v>
      </c>
      <c r="ACS145" s="21"/>
      <c r="ACT145" s="21">
        <f t="shared" si="2044"/>
        <v>0</v>
      </c>
      <c r="ACU145" s="21"/>
      <c r="ACV145" s="21">
        <f t="shared" si="2045"/>
        <v>0</v>
      </c>
      <c r="ACW145" s="21"/>
      <c r="ACX145" s="21">
        <f t="shared" si="2045"/>
        <v>0</v>
      </c>
      <c r="ACY145" s="21"/>
      <c r="ACZ145" s="21">
        <f t="shared" si="2046"/>
        <v>0</v>
      </c>
      <c r="ADA145" s="21"/>
      <c r="ADB145" s="21">
        <f t="shared" si="2046"/>
        <v>0</v>
      </c>
      <c r="ADC145" s="21"/>
      <c r="ADD145" s="21">
        <f t="shared" si="2047"/>
        <v>0</v>
      </c>
      <c r="ADE145" s="21"/>
      <c r="ADF145" s="21">
        <f t="shared" si="2047"/>
        <v>0</v>
      </c>
      <c r="ADG145" s="21"/>
      <c r="ADH145" s="21">
        <f t="shared" si="2048"/>
        <v>0</v>
      </c>
      <c r="ADI145" s="21"/>
      <c r="ADJ145" s="21">
        <f t="shared" si="2048"/>
        <v>0</v>
      </c>
      <c r="ADK145" s="21"/>
      <c r="ADL145" s="21">
        <f t="shared" si="2049"/>
        <v>0</v>
      </c>
      <c r="ADM145" s="21"/>
      <c r="ADN145" s="21">
        <f t="shared" si="2049"/>
        <v>0</v>
      </c>
      <c r="ADO145" s="21"/>
      <c r="ADP145" s="21">
        <f t="shared" si="2049"/>
        <v>0</v>
      </c>
      <c r="ADQ145" s="21"/>
      <c r="ADR145" s="21">
        <f t="shared" si="2049"/>
        <v>0</v>
      </c>
      <c r="ADS145" s="21"/>
      <c r="ADT145" s="21">
        <f t="shared" si="2049"/>
        <v>0</v>
      </c>
      <c r="ADU145" s="21"/>
      <c r="ADV145" s="21">
        <f t="shared" si="2050"/>
        <v>0</v>
      </c>
      <c r="ADW145" s="21"/>
      <c r="ADX145" s="21">
        <f t="shared" si="2050"/>
        <v>0</v>
      </c>
      <c r="ADY145" s="21"/>
      <c r="ADZ145" s="21">
        <f t="shared" si="2050"/>
        <v>0</v>
      </c>
      <c r="AEA145" s="21"/>
      <c r="AEB145" s="21">
        <f t="shared" si="2050"/>
        <v>0</v>
      </c>
      <c r="AEC145" s="21"/>
      <c r="AED145" s="21">
        <f t="shared" si="2051"/>
        <v>0</v>
      </c>
      <c r="AEE145" s="21"/>
      <c r="AEF145" s="21">
        <f t="shared" si="2051"/>
        <v>0</v>
      </c>
      <c r="AEG145" s="21"/>
      <c r="AEH145" s="21">
        <f t="shared" si="2051"/>
        <v>0</v>
      </c>
      <c r="AEI145" s="21"/>
      <c r="AEJ145" s="21">
        <f t="shared" si="2051"/>
        <v>0</v>
      </c>
      <c r="AEK145" s="21"/>
      <c r="AEL145" s="21">
        <f t="shared" si="2051"/>
        <v>0</v>
      </c>
      <c r="AEM145" s="21"/>
      <c r="AEN145" s="21">
        <f t="shared" si="2052"/>
        <v>0</v>
      </c>
      <c r="AEO145" s="21"/>
      <c r="AEP145" s="21">
        <f t="shared" si="2052"/>
        <v>0</v>
      </c>
      <c r="AEQ145" s="21"/>
      <c r="AER145" s="21">
        <f t="shared" si="2052"/>
        <v>0</v>
      </c>
      <c r="AES145" s="21"/>
      <c r="AET145" s="21">
        <f t="shared" si="2052"/>
        <v>0</v>
      </c>
      <c r="AEU145" s="21"/>
      <c r="AEV145" s="21">
        <f t="shared" si="2053"/>
        <v>0</v>
      </c>
      <c r="AEW145" s="21"/>
      <c r="AEX145" s="21">
        <f t="shared" si="2053"/>
        <v>0</v>
      </c>
      <c r="AEY145" s="21"/>
      <c r="AEZ145" s="21">
        <f t="shared" si="2053"/>
        <v>0</v>
      </c>
      <c r="AFA145" s="21"/>
      <c r="AFB145" s="21">
        <f t="shared" si="2053"/>
        <v>0</v>
      </c>
      <c r="AFC145" s="21"/>
      <c r="AFD145" s="21">
        <f t="shared" si="2053"/>
        <v>0</v>
      </c>
      <c r="AFE145" s="21"/>
      <c r="AFF145" s="21">
        <f t="shared" si="2054"/>
        <v>0</v>
      </c>
      <c r="AFG145" s="21"/>
      <c r="AFH145" s="21">
        <f t="shared" si="2054"/>
        <v>0</v>
      </c>
      <c r="AFI145" s="21"/>
      <c r="AFJ145" s="21">
        <f t="shared" si="2054"/>
        <v>0</v>
      </c>
      <c r="AFK145" s="21"/>
      <c r="AFL145" s="21">
        <f t="shared" si="2054"/>
        <v>0</v>
      </c>
      <c r="AFM145" s="21"/>
      <c r="AFN145" s="21">
        <f t="shared" si="2055"/>
        <v>0</v>
      </c>
      <c r="AFO145" s="21"/>
      <c r="AFP145" s="21">
        <f t="shared" si="2055"/>
        <v>0</v>
      </c>
      <c r="AFQ145" s="21"/>
      <c r="AFR145" s="21">
        <f t="shared" si="2055"/>
        <v>0</v>
      </c>
      <c r="AFS145" s="21"/>
      <c r="AFT145" s="21">
        <f t="shared" si="2055"/>
        <v>0</v>
      </c>
      <c r="AFU145" s="21"/>
      <c r="AFV145" s="21">
        <f t="shared" si="2055"/>
        <v>0</v>
      </c>
      <c r="AFW145" s="21"/>
      <c r="AFX145" s="21">
        <f t="shared" si="2056"/>
        <v>0</v>
      </c>
      <c r="AFY145" s="21"/>
      <c r="AFZ145" s="21">
        <f t="shared" si="2056"/>
        <v>0</v>
      </c>
      <c r="AGA145" s="21"/>
      <c r="AGB145" s="21">
        <f t="shared" si="2056"/>
        <v>0</v>
      </c>
      <c r="AGC145" s="21"/>
      <c r="AGD145" s="21">
        <f t="shared" si="2056"/>
        <v>0</v>
      </c>
      <c r="AGE145" s="21"/>
      <c r="AGF145" s="21">
        <f t="shared" si="2057"/>
        <v>0</v>
      </c>
      <c r="AGG145" s="21"/>
      <c r="AGH145" s="21">
        <f t="shared" si="2057"/>
        <v>0</v>
      </c>
      <c r="AGI145" s="21"/>
      <c r="AGJ145" s="21">
        <f t="shared" si="2057"/>
        <v>0</v>
      </c>
      <c r="AGK145" s="21"/>
      <c r="AGL145" s="21">
        <f t="shared" si="2057"/>
        <v>0</v>
      </c>
      <c r="AGM145" s="21"/>
      <c r="AGN145" s="21">
        <f t="shared" si="2057"/>
        <v>0</v>
      </c>
      <c r="AGO145" s="21"/>
      <c r="AGP145" s="21">
        <f t="shared" si="2058"/>
        <v>0</v>
      </c>
      <c r="AGQ145" s="21"/>
      <c r="AGR145" s="21">
        <f t="shared" si="2058"/>
        <v>0</v>
      </c>
      <c r="AGS145" s="21"/>
      <c r="AGT145" s="21">
        <f t="shared" si="2058"/>
        <v>0</v>
      </c>
      <c r="AGU145" s="21"/>
      <c r="AGV145" s="21">
        <f t="shared" si="2058"/>
        <v>0</v>
      </c>
      <c r="AGW145" s="21"/>
      <c r="AGX145" s="21">
        <f t="shared" si="2059"/>
        <v>0</v>
      </c>
      <c r="AGY145" s="21"/>
      <c r="AGZ145" s="21">
        <f t="shared" si="2059"/>
        <v>0</v>
      </c>
      <c r="AHA145" s="21"/>
      <c r="AHB145" s="21">
        <f t="shared" si="2059"/>
        <v>0</v>
      </c>
      <c r="AHC145" s="21"/>
      <c r="AHD145" s="21">
        <f t="shared" si="2059"/>
        <v>0</v>
      </c>
      <c r="AHE145" s="21"/>
      <c r="AHF145" s="21">
        <f t="shared" si="2059"/>
        <v>0</v>
      </c>
      <c r="AHG145" s="21"/>
      <c r="AHH145" s="21">
        <f t="shared" si="2060"/>
        <v>0</v>
      </c>
      <c r="AHI145" s="21"/>
      <c r="AHJ145" s="21">
        <f t="shared" si="2060"/>
        <v>0</v>
      </c>
      <c r="AHK145" s="21"/>
      <c r="AHL145" s="21">
        <f t="shared" si="2060"/>
        <v>0</v>
      </c>
      <c r="AHM145" s="21"/>
      <c r="AHN145" s="21">
        <f t="shared" si="2060"/>
        <v>0</v>
      </c>
      <c r="AHO145" s="21"/>
      <c r="AHP145" s="21">
        <f t="shared" si="2061"/>
        <v>0</v>
      </c>
      <c r="AHQ145" s="21"/>
      <c r="AHR145" s="21">
        <f t="shared" si="2061"/>
        <v>0</v>
      </c>
      <c r="AHS145" s="21"/>
      <c r="AHT145" s="21">
        <f t="shared" si="2061"/>
        <v>0</v>
      </c>
      <c r="AHU145" s="21"/>
      <c r="AHV145" s="21">
        <f t="shared" si="2061"/>
        <v>0</v>
      </c>
      <c r="AHW145" s="21"/>
      <c r="AHX145" s="21">
        <f t="shared" si="2061"/>
        <v>0</v>
      </c>
      <c r="AHY145" s="21"/>
      <c r="AHZ145" s="21">
        <f t="shared" si="2062"/>
        <v>0</v>
      </c>
      <c r="AIA145" s="21"/>
      <c r="AIB145" s="21">
        <f t="shared" si="2062"/>
        <v>0</v>
      </c>
      <c r="AIC145" s="21"/>
      <c r="AID145" s="21">
        <f t="shared" si="2062"/>
        <v>0</v>
      </c>
      <c r="AIE145" s="21"/>
      <c r="AIF145" s="21">
        <f t="shared" si="2062"/>
        <v>0</v>
      </c>
      <c r="AIG145" s="21"/>
      <c r="AIH145" s="21">
        <f t="shared" si="2063"/>
        <v>0</v>
      </c>
      <c r="AII145" s="21"/>
      <c r="AIJ145" s="21">
        <f t="shared" si="2063"/>
        <v>0</v>
      </c>
      <c r="AIK145" s="21"/>
      <c r="AIL145" s="21">
        <f t="shared" si="2063"/>
        <v>0</v>
      </c>
      <c r="AIM145" s="21"/>
      <c r="AIN145" s="21">
        <f t="shared" si="2063"/>
        <v>0</v>
      </c>
      <c r="AIO145" s="21"/>
      <c r="AIP145" s="21">
        <f t="shared" si="2063"/>
        <v>0</v>
      </c>
      <c r="AIQ145" s="21"/>
      <c r="AIR145" s="21">
        <f t="shared" si="2064"/>
        <v>0</v>
      </c>
      <c r="AIS145" s="21"/>
      <c r="AIT145" s="21">
        <f t="shared" si="2064"/>
        <v>0</v>
      </c>
      <c r="AIU145" s="21"/>
      <c r="AIV145" s="21">
        <f t="shared" si="2064"/>
        <v>0</v>
      </c>
      <c r="AIW145" s="21"/>
      <c r="AIX145" s="21">
        <f t="shared" si="2064"/>
        <v>0</v>
      </c>
      <c r="AIY145" s="21"/>
      <c r="AIZ145" s="21">
        <f t="shared" si="2000"/>
        <v>0</v>
      </c>
      <c r="AJA145" s="21"/>
    </row>
    <row r="146" spans="2:937" ht="13.5" customHeight="1" x14ac:dyDescent="0.25">
      <c r="B146" s="31">
        <v>141</v>
      </c>
      <c r="C146" s="192" t="s">
        <v>206</v>
      </c>
      <c r="D146" s="67" t="s">
        <v>99</v>
      </c>
      <c r="E146" s="194" t="s">
        <v>404</v>
      </c>
      <c r="F146" s="194" t="str">
        <f>_xlfn.XLOOKUP(D146,'WTG PH-III'!$D$5:$D$198,'WTG PH-III'!$B$5:$B$198,0,0,1)</f>
        <v>PSS-05</v>
      </c>
      <c r="G146" s="22" t="s">
        <v>537</v>
      </c>
      <c r="H146" s="22" t="s">
        <v>550</v>
      </c>
      <c r="I146" s="61">
        <v>9.5</v>
      </c>
      <c r="J146" s="21">
        <v>253</v>
      </c>
      <c r="K146" s="21">
        <f t="shared" si="1741"/>
        <v>253</v>
      </c>
      <c r="L146" s="21">
        <f t="shared" si="1742"/>
        <v>253</v>
      </c>
      <c r="M146" s="21">
        <f t="shared" si="1743"/>
        <v>0</v>
      </c>
      <c r="N146" s="95">
        <f>VLOOKUP(D146,'WTG PH-III'!$D$5:$U$198,17,0)</f>
        <v>45725</v>
      </c>
      <c r="O146" s="95">
        <f>VLOOKUP(D146,'WTG PH-III'!$D$5:$U$198,18,0)</f>
        <v>45735</v>
      </c>
      <c r="P146" s="21">
        <f t="shared" si="1744"/>
        <v>0</v>
      </c>
      <c r="Q146" s="21"/>
      <c r="R146" s="21">
        <f t="shared" si="1745"/>
        <v>0</v>
      </c>
      <c r="S146" s="21"/>
      <c r="T146" s="21">
        <f t="shared" si="1746"/>
        <v>0</v>
      </c>
      <c r="U146" s="21"/>
      <c r="V146" s="21">
        <f t="shared" si="1747"/>
        <v>0</v>
      </c>
      <c r="W146" s="21"/>
      <c r="X146" s="21">
        <f t="shared" si="1748"/>
        <v>0</v>
      </c>
      <c r="Y146" s="21"/>
      <c r="Z146" s="21">
        <f t="shared" si="1749"/>
        <v>0</v>
      </c>
      <c r="AA146" s="21"/>
      <c r="AB146" s="21">
        <f t="shared" si="1750"/>
        <v>0</v>
      </c>
      <c r="AC146" s="21"/>
      <c r="AD146" s="21">
        <f t="shared" si="1751"/>
        <v>0</v>
      </c>
      <c r="AE146" s="21"/>
      <c r="AF146" s="21">
        <f t="shared" si="1752"/>
        <v>0</v>
      </c>
      <c r="AG146" s="21"/>
      <c r="AH146" s="21">
        <f t="shared" si="1753"/>
        <v>0</v>
      </c>
      <c r="AI146" s="21"/>
      <c r="AJ146" s="21">
        <f t="shared" si="1754"/>
        <v>0</v>
      </c>
      <c r="AK146" s="21"/>
      <c r="AL146" s="21">
        <f t="shared" si="1755"/>
        <v>0</v>
      </c>
      <c r="AM146" s="21"/>
      <c r="AN146" s="21">
        <f t="shared" si="1756"/>
        <v>0</v>
      </c>
      <c r="AO146" s="21"/>
      <c r="AP146" s="21">
        <f t="shared" si="1757"/>
        <v>0</v>
      </c>
      <c r="AQ146" s="21"/>
      <c r="AR146" s="21">
        <f t="shared" si="1758"/>
        <v>0</v>
      </c>
      <c r="AS146" s="21"/>
      <c r="AT146" s="21">
        <f t="shared" si="1759"/>
        <v>0</v>
      </c>
      <c r="AU146" s="21"/>
      <c r="AV146" s="21">
        <f t="shared" si="1760"/>
        <v>0</v>
      </c>
      <c r="AW146" s="21"/>
      <c r="AX146" s="21">
        <f t="shared" si="1761"/>
        <v>0</v>
      </c>
      <c r="AY146" s="21"/>
      <c r="AZ146" s="21">
        <f t="shared" si="1762"/>
        <v>0</v>
      </c>
      <c r="BA146" s="21"/>
      <c r="BB146" s="21">
        <f t="shared" si="1763"/>
        <v>0</v>
      </c>
      <c r="BC146" s="21"/>
      <c r="BD146" s="21">
        <f t="shared" si="1764"/>
        <v>0</v>
      </c>
      <c r="BE146" s="21"/>
      <c r="BF146" s="21">
        <f t="shared" si="1765"/>
        <v>0</v>
      </c>
      <c r="BG146" s="21"/>
      <c r="BH146" s="21">
        <f t="shared" si="1766"/>
        <v>0</v>
      </c>
      <c r="BI146" s="21"/>
      <c r="BJ146" s="21">
        <f t="shared" si="1767"/>
        <v>0</v>
      </c>
      <c r="BK146" s="21"/>
      <c r="BL146" s="21">
        <f t="shared" si="1768"/>
        <v>0</v>
      </c>
      <c r="BM146" s="21"/>
      <c r="BN146" s="21">
        <f t="shared" si="1769"/>
        <v>0</v>
      </c>
      <c r="BO146" s="21"/>
      <c r="BP146" s="21">
        <f t="shared" si="1770"/>
        <v>0</v>
      </c>
      <c r="BQ146" s="21"/>
      <c r="BR146" s="21">
        <f t="shared" si="1771"/>
        <v>0</v>
      </c>
      <c r="BS146" s="21"/>
      <c r="BT146" s="21">
        <f t="shared" si="1772"/>
        <v>0</v>
      </c>
      <c r="BU146" s="21"/>
      <c r="BV146" s="21">
        <f t="shared" si="1773"/>
        <v>0</v>
      </c>
      <c r="BW146" s="21"/>
      <c r="BX146" s="21">
        <f t="shared" si="1774"/>
        <v>0</v>
      </c>
      <c r="BY146" s="21"/>
      <c r="BZ146" s="21">
        <f t="shared" si="1775"/>
        <v>0</v>
      </c>
      <c r="CA146" s="21"/>
      <c r="CB146" s="21">
        <f t="shared" si="1776"/>
        <v>0</v>
      </c>
      <c r="CC146" s="21"/>
      <c r="CD146" s="21">
        <f t="shared" si="1777"/>
        <v>0</v>
      </c>
      <c r="CE146" s="21"/>
      <c r="CF146" s="21">
        <f t="shared" si="1778"/>
        <v>0</v>
      </c>
      <c r="CG146" s="21"/>
      <c r="CH146" s="21">
        <f t="shared" si="1779"/>
        <v>0</v>
      </c>
      <c r="CI146" s="21"/>
      <c r="CJ146" s="21">
        <f t="shared" si="1780"/>
        <v>0</v>
      </c>
      <c r="CK146" s="21"/>
      <c r="CL146" s="21">
        <f t="shared" si="1781"/>
        <v>0</v>
      </c>
      <c r="CM146" s="21"/>
      <c r="CN146" s="21">
        <f t="shared" si="1782"/>
        <v>0</v>
      </c>
      <c r="CO146" s="21"/>
      <c r="CP146" s="21">
        <f t="shared" si="1783"/>
        <v>0</v>
      </c>
      <c r="CQ146" s="21"/>
      <c r="CR146" s="21">
        <f t="shared" si="1784"/>
        <v>0</v>
      </c>
      <c r="CS146" s="21"/>
      <c r="CT146" s="21">
        <f t="shared" si="1785"/>
        <v>0</v>
      </c>
      <c r="CU146" s="21"/>
      <c r="CV146" s="21">
        <f t="shared" si="1786"/>
        <v>0</v>
      </c>
      <c r="CW146" s="21"/>
      <c r="CX146" s="21">
        <f t="shared" si="1787"/>
        <v>0</v>
      </c>
      <c r="CY146" s="21"/>
      <c r="CZ146" s="21">
        <f t="shared" si="1788"/>
        <v>0</v>
      </c>
      <c r="DA146" s="21"/>
      <c r="DB146" s="21">
        <f t="shared" si="1789"/>
        <v>0</v>
      </c>
      <c r="DC146" s="21"/>
      <c r="DD146" s="21">
        <f t="shared" si="1790"/>
        <v>0</v>
      </c>
      <c r="DE146" s="21"/>
      <c r="DF146" s="21">
        <f t="shared" si="1791"/>
        <v>0</v>
      </c>
      <c r="DG146" s="21"/>
      <c r="DH146" s="21">
        <f t="shared" si="1792"/>
        <v>0</v>
      </c>
      <c r="DI146" s="21"/>
      <c r="DJ146" s="21">
        <f t="shared" si="1793"/>
        <v>0</v>
      </c>
      <c r="DK146" s="21"/>
      <c r="DL146" s="21">
        <f t="shared" si="1794"/>
        <v>0</v>
      </c>
      <c r="DM146" s="21"/>
      <c r="DN146" s="21">
        <f t="shared" si="1795"/>
        <v>0</v>
      </c>
      <c r="DO146" s="21"/>
      <c r="DP146" s="21">
        <f t="shared" si="1796"/>
        <v>0</v>
      </c>
      <c r="DQ146" s="21"/>
      <c r="DR146" s="21">
        <f t="shared" si="1797"/>
        <v>0</v>
      </c>
      <c r="DS146" s="21"/>
      <c r="DT146" s="21">
        <f t="shared" si="1798"/>
        <v>0</v>
      </c>
      <c r="DU146" s="21"/>
      <c r="DV146" s="21">
        <f t="shared" si="1799"/>
        <v>0</v>
      </c>
      <c r="DW146" s="21"/>
      <c r="DX146" s="21">
        <f t="shared" si="1800"/>
        <v>0</v>
      </c>
      <c r="DY146" s="21"/>
      <c r="DZ146" s="21">
        <f t="shared" si="1801"/>
        <v>0</v>
      </c>
      <c r="EA146" s="21"/>
      <c r="EB146" s="21">
        <f t="shared" si="1802"/>
        <v>0</v>
      </c>
      <c r="EC146" s="21"/>
      <c r="ED146" s="21">
        <f t="shared" si="1803"/>
        <v>0</v>
      </c>
      <c r="EE146" s="21"/>
      <c r="EF146" s="21">
        <f t="shared" si="1804"/>
        <v>0</v>
      </c>
      <c r="EG146" s="21"/>
      <c r="EH146" s="21">
        <f t="shared" si="1805"/>
        <v>0</v>
      </c>
      <c r="EI146" s="21"/>
      <c r="EJ146" s="21">
        <f t="shared" si="1806"/>
        <v>0</v>
      </c>
      <c r="EK146" s="21"/>
      <c r="EL146" s="21">
        <f t="shared" si="1807"/>
        <v>0</v>
      </c>
      <c r="EM146" s="21"/>
      <c r="EN146" s="21">
        <f t="shared" si="1808"/>
        <v>0</v>
      </c>
      <c r="EO146" s="21"/>
      <c r="EP146" s="21">
        <f t="shared" si="1809"/>
        <v>0</v>
      </c>
      <c r="EQ146" s="21"/>
      <c r="ER146" s="21">
        <f t="shared" si="1810"/>
        <v>0</v>
      </c>
      <c r="ES146" s="21"/>
      <c r="ET146" s="21">
        <f t="shared" si="1811"/>
        <v>0</v>
      </c>
      <c r="EU146" s="21"/>
      <c r="EV146" s="21">
        <f t="shared" si="1812"/>
        <v>0</v>
      </c>
      <c r="EW146" s="21"/>
      <c r="EX146" s="21">
        <f t="shared" si="1813"/>
        <v>0</v>
      </c>
      <c r="EY146" s="21"/>
      <c r="EZ146" s="21">
        <f t="shared" si="1814"/>
        <v>0</v>
      </c>
      <c r="FA146" s="21"/>
      <c r="FB146" s="21">
        <f t="shared" si="1815"/>
        <v>0</v>
      </c>
      <c r="FC146" s="21"/>
      <c r="FD146" s="21">
        <f t="shared" si="1816"/>
        <v>0</v>
      </c>
      <c r="FE146" s="21"/>
      <c r="FF146" s="21">
        <f t="shared" si="1817"/>
        <v>0</v>
      </c>
      <c r="FG146" s="21"/>
      <c r="FH146" s="21">
        <f t="shared" si="1818"/>
        <v>0</v>
      </c>
      <c r="FI146" s="21"/>
      <c r="FJ146" s="21">
        <f t="shared" si="1819"/>
        <v>0</v>
      </c>
      <c r="FK146" s="21"/>
      <c r="FL146" s="21">
        <f t="shared" si="1820"/>
        <v>0</v>
      </c>
      <c r="FM146" s="21"/>
      <c r="FN146" s="21">
        <f t="shared" si="1821"/>
        <v>0</v>
      </c>
      <c r="FO146" s="21"/>
      <c r="FP146" s="21">
        <f t="shared" si="1822"/>
        <v>0</v>
      </c>
      <c r="FQ146" s="21"/>
      <c r="FR146" s="21">
        <f t="shared" si="1823"/>
        <v>0</v>
      </c>
      <c r="FS146" s="21"/>
      <c r="FT146" s="21">
        <f t="shared" si="1824"/>
        <v>0</v>
      </c>
      <c r="FU146" s="21"/>
      <c r="FV146" s="21">
        <f t="shared" si="1825"/>
        <v>23</v>
      </c>
      <c r="FW146" s="21"/>
      <c r="FX146" s="21">
        <f t="shared" si="1826"/>
        <v>23</v>
      </c>
      <c r="FY146" s="21"/>
      <c r="FZ146" s="21">
        <f t="shared" si="1827"/>
        <v>23</v>
      </c>
      <c r="GA146" s="21"/>
      <c r="GB146" s="21">
        <f t="shared" si="1828"/>
        <v>23</v>
      </c>
      <c r="GC146" s="21"/>
      <c r="GD146" s="21">
        <f t="shared" si="1829"/>
        <v>23</v>
      </c>
      <c r="GE146" s="21"/>
      <c r="GF146" s="21">
        <f t="shared" si="1830"/>
        <v>23</v>
      </c>
      <c r="GG146" s="21"/>
      <c r="GH146" s="21">
        <f t="shared" si="1831"/>
        <v>23</v>
      </c>
      <c r="GI146" s="21"/>
      <c r="GJ146" s="21">
        <f t="shared" si="1832"/>
        <v>23</v>
      </c>
      <c r="GK146" s="21"/>
      <c r="GL146" s="21">
        <f t="shared" si="1833"/>
        <v>23</v>
      </c>
      <c r="GM146" s="21"/>
      <c r="GN146" s="21">
        <f t="shared" si="1834"/>
        <v>23</v>
      </c>
      <c r="GO146" s="21"/>
      <c r="GP146" s="21">
        <f t="shared" si="1835"/>
        <v>23</v>
      </c>
      <c r="GQ146" s="21"/>
      <c r="GR146" s="21">
        <f t="shared" si="1836"/>
        <v>0</v>
      </c>
      <c r="GS146" s="21"/>
      <c r="GT146" s="21">
        <f t="shared" si="1837"/>
        <v>0</v>
      </c>
      <c r="GU146" s="21"/>
      <c r="GV146" s="21">
        <f t="shared" si="1838"/>
        <v>0</v>
      </c>
      <c r="GW146" s="21"/>
      <c r="GX146" s="21">
        <f t="shared" si="1839"/>
        <v>0</v>
      </c>
      <c r="GY146" s="21"/>
      <c r="GZ146" s="21">
        <f t="shared" si="1840"/>
        <v>0</v>
      </c>
      <c r="HA146" s="21"/>
      <c r="HB146" s="21">
        <f t="shared" si="1841"/>
        <v>0</v>
      </c>
      <c r="HC146" s="21"/>
      <c r="HD146" s="21">
        <f t="shared" si="1842"/>
        <v>0</v>
      </c>
      <c r="HE146" s="21"/>
      <c r="HF146" s="21">
        <f t="shared" si="1843"/>
        <v>0</v>
      </c>
      <c r="HG146" s="21"/>
      <c r="HH146" s="21">
        <f t="shared" si="1844"/>
        <v>0</v>
      </c>
      <c r="HI146" s="21"/>
      <c r="HJ146" s="21">
        <f t="shared" si="1845"/>
        <v>0</v>
      </c>
      <c r="HK146" s="21"/>
      <c r="HL146" s="21">
        <f t="shared" si="1846"/>
        <v>0</v>
      </c>
      <c r="HM146" s="21"/>
      <c r="HN146" s="21">
        <f t="shared" si="1847"/>
        <v>0</v>
      </c>
      <c r="HO146" s="21"/>
      <c r="HP146" s="21">
        <f t="shared" si="1848"/>
        <v>0</v>
      </c>
      <c r="HQ146" s="21"/>
      <c r="HR146" s="21">
        <f t="shared" si="1849"/>
        <v>0</v>
      </c>
      <c r="HS146" s="21"/>
      <c r="HT146" s="21">
        <f t="shared" si="1850"/>
        <v>0</v>
      </c>
      <c r="HU146" s="21"/>
      <c r="HV146" s="21">
        <f t="shared" si="1851"/>
        <v>0</v>
      </c>
      <c r="HW146" s="21"/>
      <c r="HX146" s="21">
        <f t="shared" si="1852"/>
        <v>0</v>
      </c>
      <c r="HY146" s="21"/>
      <c r="HZ146" s="21">
        <f t="shared" si="1853"/>
        <v>0</v>
      </c>
      <c r="IA146" s="21"/>
      <c r="IB146" s="21">
        <f t="shared" si="1854"/>
        <v>0</v>
      </c>
      <c r="IC146" s="21"/>
      <c r="ID146" s="21">
        <f t="shared" si="1855"/>
        <v>0</v>
      </c>
      <c r="IE146" s="21"/>
      <c r="IF146" s="21">
        <f t="shared" si="1856"/>
        <v>0</v>
      </c>
      <c r="IG146" s="21"/>
      <c r="IH146" s="21">
        <f t="shared" si="1857"/>
        <v>0</v>
      </c>
      <c r="II146" s="21"/>
      <c r="IJ146" s="21">
        <f t="shared" si="1858"/>
        <v>0</v>
      </c>
      <c r="IK146" s="21"/>
      <c r="IL146" s="21">
        <f t="shared" si="1859"/>
        <v>0</v>
      </c>
      <c r="IM146" s="21"/>
      <c r="IN146" s="21">
        <f t="shared" si="1860"/>
        <v>0</v>
      </c>
      <c r="IO146" s="21"/>
      <c r="IP146" s="21">
        <f t="shared" si="1861"/>
        <v>0</v>
      </c>
      <c r="IQ146" s="21"/>
      <c r="IR146" s="21">
        <f t="shared" si="1862"/>
        <v>0</v>
      </c>
      <c r="IS146" s="21"/>
      <c r="IT146" s="21">
        <f t="shared" si="1863"/>
        <v>0</v>
      </c>
      <c r="IU146" s="21"/>
      <c r="IV146" s="21">
        <f t="shared" si="1864"/>
        <v>0</v>
      </c>
      <c r="IW146" s="21"/>
      <c r="IX146" s="21">
        <f t="shared" si="1865"/>
        <v>0</v>
      </c>
      <c r="IY146" s="21"/>
      <c r="IZ146" s="21">
        <f t="shared" si="1866"/>
        <v>0</v>
      </c>
      <c r="JA146" s="21"/>
      <c r="JB146" s="21">
        <f t="shared" si="1867"/>
        <v>0</v>
      </c>
      <c r="JC146" s="21"/>
      <c r="JD146" s="21">
        <f t="shared" si="1868"/>
        <v>0</v>
      </c>
      <c r="JE146" s="21"/>
      <c r="JF146" s="21">
        <f t="shared" si="1869"/>
        <v>0</v>
      </c>
      <c r="JG146" s="21">
        <v>37</v>
      </c>
      <c r="JH146" s="21">
        <f t="shared" si="1870"/>
        <v>0</v>
      </c>
      <c r="JI146" s="21">
        <v>60</v>
      </c>
      <c r="JJ146" s="21">
        <f t="shared" si="1871"/>
        <v>0</v>
      </c>
      <c r="JK146" s="21">
        <v>57</v>
      </c>
      <c r="JL146" s="21">
        <f t="shared" si="1872"/>
        <v>0</v>
      </c>
      <c r="JM146" s="21">
        <v>57</v>
      </c>
      <c r="JN146" s="21">
        <f t="shared" si="1873"/>
        <v>0</v>
      </c>
      <c r="JO146" s="21">
        <v>42</v>
      </c>
      <c r="JP146" s="21">
        <f t="shared" si="1874"/>
        <v>0</v>
      </c>
      <c r="JQ146" s="21"/>
      <c r="JR146" s="21">
        <f t="shared" si="1875"/>
        <v>0</v>
      </c>
      <c r="JS146" s="21"/>
      <c r="JT146" s="21">
        <f t="shared" si="1876"/>
        <v>0</v>
      </c>
      <c r="JU146" s="21"/>
      <c r="JV146" s="21">
        <f t="shared" si="1877"/>
        <v>0</v>
      </c>
      <c r="JW146" s="21"/>
      <c r="JX146" s="21">
        <f t="shared" si="1878"/>
        <v>0</v>
      </c>
      <c r="JY146" s="21"/>
      <c r="JZ146" s="21">
        <f t="shared" si="1879"/>
        <v>0</v>
      </c>
      <c r="KA146" s="21"/>
      <c r="KB146" s="21">
        <f t="shared" si="1880"/>
        <v>0</v>
      </c>
      <c r="KC146" s="21"/>
      <c r="KD146" s="21">
        <f t="shared" si="1881"/>
        <v>0</v>
      </c>
      <c r="KE146" s="21"/>
      <c r="KF146" s="21">
        <f t="shared" si="1882"/>
        <v>0</v>
      </c>
      <c r="KG146" s="21"/>
      <c r="KH146" s="21">
        <f t="shared" si="1883"/>
        <v>0</v>
      </c>
      <c r="KI146" s="21"/>
      <c r="KJ146" s="21">
        <f t="shared" si="1884"/>
        <v>0</v>
      </c>
      <c r="KK146" s="21"/>
      <c r="KL146" s="21">
        <f t="shared" si="1885"/>
        <v>0</v>
      </c>
      <c r="KM146" s="21"/>
      <c r="KN146" s="21">
        <f t="shared" si="1886"/>
        <v>0</v>
      </c>
      <c r="KO146" s="21"/>
      <c r="KP146" s="21">
        <f t="shared" si="1887"/>
        <v>0</v>
      </c>
      <c r="KQ146" s="21"/>
      <c r="KR146" s="21">
        <f t="shared" si="1888"/>
        <v>0</v>
      </c>
      <c r="KS146" s="21"/>
      <c r="KT146" s="21">
        <f t="shared" si="1889"/>
        <v>0</v>
      </c>
      <c r="KU146" s="21"/>
      <c r="KV146" s="21">
        <f t="shared" si="1890"/>
        <v>0</v>
      </c>
      <c r="KW146" s="21"/>
      <c r="KX146" s="21">
        <f t="shared" si="1891"/>
        <v>0</v>
      </c>
      <c r="KY146" s="21"/>
      <c r="KZ146" s="21">
        <f t="shared" si="1892"/>
        <v>0</v>
      </c>
      <c r="LA146" s="21"/>
      <c r="LB146" s="21">
        <f t="shared" si="1893"/>
        <v>0</v>
      </c>
      <c r="LC146" s="21"/>
      <c r="LD146" s="21">
        <f t="shared" si="1894"/>
        <v>0</v>
      </c>
      <c r="LE146" s="21"/>
      <c r="LF146" s="21">
        <f t="shared" si="1895"/>
        <v>0</v>
      </c>
      <c r="LG146" s="21"/>
      <c r="LH146" s="21">
        <f t="shared" si="1896"/>
        <v>0</v>
      </c>
      <c r="LI146" s="21"/>
      <c r="LJ146" s="21">
        <f t="shared" si="1897"/>
        <v>0</v>
      </c>
      <c r="LK146" s="21"/>
      <c r="LL146" s="21">
        <f t="shared" si="1898"/>
        <v>0</v>
      </c>
      <c r="LM146" s="21"/>
      <c r="LN146" s="21">
        <f t="shared" si="1899"/>
        <v>0</v>
      </c>
      <c r="LO146" s="21"/>
      <c r="LP146" s="21">
        <f t="shared" si="1900"/>
        <v>0</v>
      </c>
      <c r="LQ146" s="21"/>
      <c r="LR146" s="21">
        <f t="shared" si="1901"/>
        <v>0</v>
      </c>
      <c r="LS146" s="21"/>
      <c r="LT146" s="21">
        <f t="shared" si="1902"/>
        <v>0</v>
      </c>
      <c r="LU146" s="21"/>
      <c r="LV146" s="21">
        <f t="shared" si="1903"/>
        <v>0</v>
      </c>
      <c r="LW146" s="21"/>
      <c r="LX146" s="21">
        <f t="shared" si="1904"/>
        <v>0</v>
      </c>
      <c r="LY146" s="21"/>
      <c r="LZ146" s="21">
        <f t="shared" si="1905"/>
        <v>0</v>
      </c>
      <c r="MA146" s="21"/>
      <c r="MB146" s="21">
        <f t="shared" si="1906"/>
        <v>0</v>
      </c>
      <c r="MC146" s="21"/>
      <c r="MD146" s="21">
        <f t="shared" si="1907"/>
        <v>0</v>
      </c>
      <c r="ME146" s="21"/>
      <c r="MF146" s="21">
        <f t="shared" si="1908"/>
        <v>0</v>
      </c>
      <c r="MG146" s="21"/>
      <c r="MH146" s="21">
        <f t="shared" si="1909"/>
        <v>0</v>
      </c>
      <c r="MI146" s="21"/>
      <c r="MJ146" s="21">
        <f t="shared" si="1910"/>
        <v>0</v>
      </c>
      <c r="MK146" s="21"/>
      <c r="ML146" s="21">
        <f t="shared" si="1911"/>
        <v>0</v>
      </c>
      <c r="MM146" s="21"/>
      <c r="MN146" s="21">
        <f t="shared" si="1912"/>
        <v>0</v>
      </c>
      <c r="MO146" s="21"/>
      <c r="MP146" s="21">
        <f t="shared" si="1913"/>
        <v>0</v>
      </c>
      <c r="MQ146" s="21"/>
      <c r="MR146" s="21">
        <f t="shared" si="1914"/>
        <v>0</v>
      </c>
      <c r="MS146" s="21"/>
      <c r="MT146" s="21">
        <f t="shared" si="1915"/>
        <v>0</v>
      </c>
      <c r="MU146" s="21"/>
      <c r="MV146" s="21">
        <f t="shared" si="1916"/>
        <v>0</v>
      </c>
      <c r="MW146" s="21"/>
      <c r="MX146" s="21">
        <f t="shared" si="1917"/>
        <v>0</v>
      </c>
      <c r="MY146" s="21"/>
      <c r="MZ146" s="21">
        <f t="shared" si="1918"/>
        <v>0</v>
      </c>
      <c r="NA146" s="21"/>
      <c r="NB146" s="21">
        <f t="shared" si="1919"/>
        <v>0</v>
      </c>
      <c r="NC146" s="21"/>
      <c r="ND146" s="21">
        <f t="shared" si="1920"/>
        <v>0</v>
      </c>
      <c r="NE146" s="21"/>
      <c r="NF146" s="21">
        <f t="shared" si="1921"/>
        <v>0</v>
      </c>
      <c r="NG146" s="21"/>
      <c r="NH146" s="21">
        <f t="shared" si="1922"/>
        <v>0</v>
      </c>
      <c r="NI146" s="21"/>
      <c r="NJ146" s="21">
        <f t="shared" si="1923"/>
        <v>0</v>
      </c>
      <c r="NK146" s="21"/>
      <c r="NL146" s="21">
        <f t="shared" si="1924"/>
        <v>0</v>
      </c>
      <c r="NM146" s="21"/>
      <c r="NN146" s="21">
        <f t="shared" si="1925"/>
        <v>0</v>
      </c>
      <c r="NO146" s="21"/>
      <c r="NP146" s="21">
        <f t="shared" si="1926"/>
        <v>0</v>
      </c>
      <c r="NQ146" s="21"/>
      <c r="NR146" s="21">
        <f t="shared" si="1927"/>
        <v>0</v>
      </c>
      <c r="NS146" s="21"/>
      <c r="NT146" s="21">
        <f t="shared" si="1928"/>
        <v>0</v>
      </c>
      <c r="NU146" s="21"/>
      <c r="NV146" s="21">
        <f t="shared" si="1929"/>
        <v>0</v>
      </c>
      <c r="NW146" s="21"/>
      <c r="NX146" s="21">
        <f t="shared" si="1930"/>
        <v>0</v>
      </c>
      <c r="NY146" s="21"/>
      <c r="NZ146" s="21">
        <f t="shared" si="1931"/>
        <v>0</v>
      </c>
      <c r="OA146" s="21"/>
      <c r="OB146" s="21">
        <f t="shared" si="1932"/>
        <v>0</v>
      </c>
      <c r="OC146" s="21"/>
      <c r="OD146" s="21">
        <f t="shared" si="1933"/>
        <v>0</v>
      </c>
      <c r="OE146" s="21"/>
      <c r="OF146" s="21">
        <f t="shared" si="1934"/>
        <v>0</v>
      </c>
      <c r="OG146" s="21"/>
      <c r="OH146" s="21">
        <f t="shared" si="1935"/>
        <v>0</v>
      </c>
      <c r="OI146" s="21"/>
      <c r="OJ146" s="21">
        <f t="shared" si="1936"/>
        <v>0</v>
      </c>
      <c r="OK146" s="21"/>
      <c r="OL146" s="21">
        <f t="shared" si="1937"/>
        <v>0</v>
      </c>
      <c r="OM146" s="21"/>
      <c r="ON146" s="21">
        <f t="shared" si="1938"/>
        <v>0</v>
      </c>
      <c r="OO146" s="21"/>
      <c r="OP146" s="21">
        <f t="shared" si="1938"/>
        <v>0</v>
      </c>
      <c r="OQ146" s="21"/>
      <c r="OR146" s="21">
        <f t="shared" si="1938"/>
        <v>0</v>
      </c>
      <c r="OS146" s="21"/>
      <c r="OT146" s="21">
        <f t="shared" si="1938"/>
        <v>0</v>
      </c>
      <c r="OU146" s="21"/>
      <c r="OV146" s="21">
        <f t="shared" si="1938"/>
        <v>0</v>
      </c>
      <c r="OW146" s="21"/>
      <c r="OX146" s="21">
        <f t="shared" si="1938"/>
        <v>0</v>
      </c>
      <c r="OY146" s="21"/>
      <c r="OZ146" s="21">
        <f t="shared" si="1938"/>
        <v>0</v>
      </c>
      <c r="PA146" s="21"/>
      <c r="PB146" s="21">
        <f t="shared" si="1939"/>
        <v>0</v>
      </c>
      <c r="PC146" s="21"/>
      <c r="PD146" s="21">
        <f t="shared" si="1939"/>
        <v>0</v>
      </c>
      <c r="PE146" s="21"/>
      <c r="PF146" s="21">
        <f t="shared" si="1939"/>
        <v>0</v>
      </c>
      <c r="PG146" s="21"/>
      <c r="PH146" s="21">
        <f t="shared" si="1939"/>
        <v>0</v>
      </c>
      <c r="PI146" s="21"/>
      <c r="PJ146" s="21">
        <f t="shared" si="1939"/>
        <v>0</v>
      </c>
      <c r="PK146" s="21"/>
      <c r="PL146" s="21">
        <f t="shared" si="1939"/>
        <v>0</v>
      </c>
      <c r="PM146" s="21"/>
      <c r="PN146" s="21">
        <f t="shared" si="1940"/>
        <v>0</v>
      </c>
      <c r="PO146" s="21"/>
      <c r="PP146" s="21">
        <f t="shared" si="1940"/>
        <v>0</v>
      </c>
      <c r="PQ146" s="21"/>
      <c r="PR146" s="21">
        <f t="shared" si="1940"/>
        <v>0</v>
      </c>
      <c r="PS146" s="21"/>
      <c r="PT146" s="21">
        <f t="shared" si="1940"/>
        <v>0</v>
      </c>
      <c r="PU146" s="21"/>
      <c r="PV146" s="21">
        <f t="shared" si="1940"/>
        <v>0</v>
      </c>
      <c r="PW146" s="21"/>
      <c r="PX146" s="21">
        <f t="shared" si="1940"/>
        <v>0</v>
      </c>
      <c r="PY146" s="21"/>
      <c r="PZ146" s="21">
        <f t="shared" si="1941"/>
        <v>0</v>
      </c>
      <c r="QA146" s="21"/>
      <c r="QB146" s="21">
        <f t="shared" si="1941"/>
        <v>0</v>
      </c>
      <c r="QC146" s="21"/>
      <c r="QD146" s="21">
        <f t="shared" si="1941"/>
        <v>0</v>
      </c>
      <c r="QE146" s="21"/>
      <c r="QF146" s="21">
        <f t="shared" si="1941"/>
        <v>0</v>
      </c>
      <c r="QG146" s="21"/>
      <c r="QH146" s="21">
        <f t="shared" si="1941"/>
        <v>0</v>
      </c>
      <c r="QI146" s="21"/>
      <c r="QJ146" s="21">
        <f t="shared" si="1941"/>
        <v>0</v>
      </c>
      <c r="QK146" s="21"/>
      <c r="QL146" s="21">
        <f t="shared" si="1942"/>
        <v>0</v>
      </c>
      <c r="QM146" s="21"/>
      <c r="QN146" s="21">
        <f t="shared" si="1942"/>
        <v>0</v>
      </c>
      <c r="QO146" s="21"/>
      <c r="QP146" s="21">
        <f t="shared" si="1942"/>
        <v>0</v>
      </c>
      <c r="QQ146" s="21"/>
      <c r="QR146" s="21">
        <f t="shared" si="1942"/>
        <v>0</v>
      </c>
      <c r="QS146" s="21"/>
      <c r="QT146" s="21">
        <f t="shared" si="1942"/>
        <v>0</v>
      </c>
      <c r="QU146" s="21"/>
      <c r="QV146" s="21">
        <f t="shared" si="1942"/>
        <v>0</v>
      </c>
      <c r="QW146" s="21"/>
      <c r="QX146" s="21">
        <f t="shared" si="1943"/>
        <v>0</v>
      </c>
      <c r="QY146" s="21"/>
      <c r="QZ146" s="21">
        <f t="shared" si="1943"/>
        <v>0</v>
      </c>
      <c r="RA146" s="21"/>
      <c r="RB146" s="21">
        <f t="shared" si="1943"/>
        <v>0</v>
      </c>
      <c r="RC146" s="21"/>
      <c r="RD146" s="21">
        <f t="shared" si="1943"/>
        <v>0</v>
      </c>
      <c r="RE146" s="21"/>
      <c r="RF146" s="21">
        <f t="shared" si="1943"/>
        <v>0</v>
      </c>
      <c r="RG146" s="21"/>
      <c r="RH146" s="21">
        <f t="shared" si="1943"/>
        <v>0</v>
      </c>
      <c r="RI146" s="21"/>
      <c r="RJ146" s="21">
        <f t="shared" si="1944"/>
        <v>0</v>
      </c>
      <c r="RK146" s="21"/>
      <c r="RL146" s="21">
        <f t="shared" si="1945"/>
        <v>0</v>
      </c>
      <c r="RM146" s="21"/>
      <c r="RN146" s="21">
        <f t="shared" si="1946"/>
        <v>0</v>
      </c>
      <c r="RO146" s="21"/>
      <c r="RP146" s="21">
        <f t="shared" si="1947"/>
        <v>0</v>
      </c>
      <c r="RQ146" s="21"/>
      <c r="RR146" s="21">
        <f t="shared" si="1948"/>
        <v>0</v>
      </c>
      <c r="RS146" s="21"/>
      <c r="RT146" s="21">
        <f t="shared" si="1949"/>
        <v>0</v>
      </c>
      <c r="RU146" s="21"/>
      <c r="RV146" s="21">
        <f t="shared" si="1950"/>
        <v>0</v>
      </c>
      <c r="RW146" s="21"/>
      <c r="RX146" s="21">
        <f t="shared" si="1951"/>
        <v>0</v>
      </c>
      <c r="RY146" s="21"/>
      <c r="RZ146" s="21">
        <f t="shared" si="1952"/>
        <v>0</v>
      </c>
      <c r="SA146" s="21"/>
      <c r="SB146" s="21">
        <f t="shared" si="1953"/>
        <v>0</v>
      </c>
      <c r="SC146" s="21"/>
      <c r="SD146" s="21">
        <f t="shared" si="1954"/>
        <v>0</v>
      </c>
      <c r="SE146" s="21"/>
      <c r="SF146" s="21">
        <f t="shared" si="1955"/>
        <v>0</v>
      </c>
      <c r="SG146" s="21"/>
      <c r="SH146" s="21">
        <f t="shared" si="1956"/>
        <v>0</v>
      </c>
      <c r="SI146" s="21"/>
      <c r="SJ146" s="21">
        <f t="shared" si="1957"/>
        <v>0</v>
      </c>
      <c r="SK146" s="21"/>
      <c r="SL146" s="21">
        <f t="shared" si="1958"/>
        <v>0</v>
      </c>
      <c r="SM146" s="21"/>
      <c r="SN146" s="21">
        <f t="shared" si="1959"/>
        <v>0</v>
      </c>
      <c r="SO146" s="21"/>
      <c r="SP146" s="21">
        <f t="shared" si="1960"/>
        <v>0</v>
      </c>
      <c r="SQ146" s="21"/>
      <c r="SR146" s="21">
        <f t="shared" si="1961"/>
        <v>0</v>
      </c>
      <c r="SS146" s="21"/>
      <c r="ST146" s="21">
        <f t="shared" si="1962"/>
        <v>0</v>
      </c>
      <c r="SU146" s="21"/>
      <c r="SV146" s="21">
        <f t="shared" si="1963"/>
        <v>0</v>
      </c>
      <c r="SW146" s="21"/>
      <c r="SX146" s="21">
        <f t="shared" si="1964"/>
        <v>0</v>
      </c>
      <c r="SY146" s="21"/>
      <c r="SZ146" s="21">
        <f t="shared" si="1965"/>
        <v>0</v>
      </c>
      <c r="TA146" s="21"/>
      <c r="TB146" s="21">
        <f t="shared" si="1966"/>
        <v>0</v>
      </c>
      <c r="TC146" s="21"/>
      <c r="TD146" s="21">
        <f t="shared" si="1967"/>
        <v>0</v>
      </c>
      <c r="TE146" s="21"/>
      <c r="TF146" s="21">
        <f t="shared" si="1968"/>
        <v>0</v>
      </c>
      <c r="TG146" s="21"/>
      <c r="TH146" s="21">
        <f t="shared" si="1969"/>
        <v>0</v>
      </c>
      <c r="TI146" s="21"/>
      <c r="TJ146" s="21">
        <f t="shared" si="1970"/>
        <v>0</v>
      </c>
      <c r="TK146" s="21"/>
      <c r="TL146" s="21">
        <f t="shared" si="1971"/>
        <v>0</v>
      </c>
      <c r="TM146" s="21"/>
      <c r="TN146" s="21">
        <f t="shared" si="1972"/>
        <v>0</v>
      </c>
      <c r="TO146" s="21"/>
      <c r="TP146" s="21">
        <f t="shared" si="1973"/>
        <v>0</v>
      </c>
      <c r="TQ146" s="21"/>
      <c r="TR146" s="21">
        <f t="shared" si="1974"/>
        <v>0</v>
      </c>
      <c r="TS146" s="21"/>
      <c r="TT146" s="21">
        <f t="shared" si="1975"/>
        <v>0</v>
      </c>
      <c r="TU146" s="21"/>
      <c r="TV146" s="21">
        <f t="shared" si="1976"/>
        <v>0</v>
      </c>
      <c r="TW146" s="21"/>
      <c r="TX146" s="21">
        <f t="shared" si="1977"/>
        <v>0</v>
      </c>
      <c r="TY146" s="21"/>
      <c r="TZ146" s="21">
        <f t="shared" si="1978"/>
        <v>0</v>
      </c>
      <c r="UA146" s="21"/>
      <c r="UB146" s="21">
        <f t="shared" si="1979"/>
        <v>0</v>
      </c>
      <c r="UC146" s="21"/>
      <c r="UD146" s="21">
        <f t="shared" si="1980"/>
        <v>0</v>
      </c>
      <c r="UE146" s="21"/>
      <c r="UF146" s="21">
        <f t="shared" si="1981"/>
        <v>0</v>
      </c>
      <c r="UG146" s="21"/>
      <c r="UH146" s="21">
        <f t="shared" si="1982"/>
        <v>0</v>
      </c>
      <c r="UI146" s="21"/>
      <c r="UJ146" s="21">
        <f t="shared" si="1983"/>
        <v>0</v>
      </c>
      <c r="UK146" s="21"/>
      <c r="UL146" s="21">
        <f t="shared" si="1984"/>
        <v>0</v>
      </c>
      <c r="UM146" s="21"/>
      <c r="UN146" s="21">
        <f t="shared" si="1985"/>
        <v>0</v>
      </c>
      <c r="UO146" s="21"/>
      <c r="UP146" s="21">
        <f t="shared" si="1986"/>
        <v>0</v>
      </c>
      <c r="UQ146" s="21"/>
      <c r="UR146" s="21">
        <f t="shared" si="1987"/>
        <v>0</v>
      </c>
      <c r="US146" s="21"/>
      <c r="UT146" s="21">
        <f t="shared" si="1988"/>
        <v>0</v>
      </c>
      <c r="UU146" s="21"/>
      <c r="UV146" s="21">
        <f t="shared" si="1989"/>
        <v>0</v>
      </c>
      <c r="UW146" s="21"/>
      <c r="UX146" s="21">
        <f t="shared" si="1990"/>
        <v>0</v>
      </c>
      <c r="UY146" s="21"/>
      <c r="UZ146" s="21">
        <f t="shared" si="1991"/>
        <v>0</v>
      </c>
      <c r="VA146" s="21"/>
      <c r="VB146" s="21">
        <f t="shared" si="1992"/>
        <v>0</v>
      </c>
      <c r="VC146" s="21"/>
      <c r="VD146" s="21">
        <f t="shared" si="1993"/>
        <v>0</v>
      </c>
      <c r="VE146" s="21"/>
      <c r="VF146" s="21">
        <f t="shared" si="1994"/>
        <v>0</v>
      </c>
      <c r="VG146" s="21"/>
      <c r="VH146" s="21">
        <f t="shared" si="1995"/>
        <v>0</v>
      </c>
      <c r="VI146" s="21"/>
      <c r="VJ146" s="21">
        <f t="shared" si="1996"/>
        <v>0</v>
      </c>
      <c r="VK146" s="21"/>
      <c r="VL146" s="21">
        <f t="shared" si="1997"/>
        <v>0</v>
      </c>
      <c r="VM146" s="21"/>
      <c r="VN146" s="21">
        <f t="shared" si="1998"/>
        <v>0</v>
      </c>
      <c r="VO146" s="21"/>
      <c r="VP146" s="21">
        <f t="shared" si="1999"/>
        <v>0</v>
      </c>
      <c r="VQ146" s="21"/>
      <c r="VR146" s="21">
        <f t="shared" si="1938"/>
        <v>0</v>
      </c>
      <c r="VS146" s="21"/>
      <c r="VT146" s="21">
        <f t="shared" si="2000"/>
        <v>0</v>
      </c>
      <c r="VU146" s="21"/>
      <c r="VV146" s="21">
        <f t="shared" si="2000"/>
        <v>0</v>
      </c>
      <c r="VW146" s="21"/>
      <c r="VX146" s="21">
        <f t="shared" si="2001"/>
        <v>0</v>
      </c>
      <c r="VY146" s="21"/>
      <c r="VZ146" s="21">
        <f t="shared" si="2001"/>
        <v>0</v>
      </c>
      <c r="WA146" s="21"/>
      <c r="WB146" s="21">
        <f t="shared" si="2001"/>
        <v>0</v>
      </c>
      <c r="WC146" s="21"/>
      <c r="WD146" s="21">
        <f t="shared" si="2001"/>
        <v>0</v>
      </c>
      <c r="WE146" s="21"/>
      <c r="WF146" s="21">
        <f t="shared" si="2001"/>
        <v>0</v>
      </c>
      <c r="WG146" s="21"/>
      <c r="WH146" s="21">
        <f t="shared" si="2001"/>
        <v>0</v>
      </c>
      <c r="WI146" s="21"/>
      <c r="WJ146" s="21">
        <f t="shared" si="2001"/>
        <v>0</v>
      </c>
      <c r="WK146" s="21"/>
      <c r="WL146" s="21">
        <f t="shared" si="2001"/>
        <v>0</v>
      </c>
      <c r="WM146" s="21"/>
      <c r="WN146" s="21">
        <f t="shared" si="2002"/>
        <v>0</v>
      </c>
      <c r="WO146" s="21"/>
      <c r="WP146" s="21">
        <f t="shared" si="2002"/>
        <v>0</v>
      </c>
      <c r="WQ146" s="21"/>
      <c r="WR146" s="21">
        <f t="shared" si="2002"/>
        <v>0</v>
      </c>
      <c r="WS146" s="21"/>
      <c r="WT146" s="21">
        <f t="shared" si="2002"/>
        <v>0</v>
      </c>
      <c r="WU146" s="21"/>
      <c r="WV146" s="21">
        <f t="shared" si="2002"/>
        <v>0</v>
      </c>
      <c r="WW146" s="21"/>
      <c r="WX146" s="21">
        <f t="shared" si="2002"/>
        <v>0</v>
      </c>
      <c r="WY146" s="21"/>
      <c r="WZ146" s="21">
        <f t="shared" si="2002"/>
        <v>0</v>
      </c>
      <c r="XA146" s="21"/>
      <c r="XB146" s="21">
        <f t="shared" si="2002"/>
        <v>0</v>
      </c>
      <c r="XC146" s="21"/>
      <c r="XD146" s="21">
        <f t="shared" si="2003"/>
        <v>0</v>
      </c>
      <c r="XE146" s="21"/>
      <c r="XF146" s="21">
        <f t="shared" si="2003"/>
        <v>0</v>
      </c>
      <c r="XG146" s="21"/>
      <c r="XH146" s="21">
        <f t="shared" si="2003"/>
        <v>0</v>
      </c>
      <c r="XI146" s="21"/>
      <c r="XJ146" s="21">
        <f t="shared" si="2003"/>
        <v>0</v>
      </c>
      <c r="XK146" s="21"/>
      <c r="XL146" s="21">
        <f t="shared" si="2003"/>
        <v>0</v>
      </c>
      <c r="XM146" s="21"/>
      <c r="XN146" s="21">
        <f t="shared" si="2003"/>
        <v>0</v>
      </c>
      <c r="XO146" s="21"/>
      <c r="XP146" s="21">
        <f t="shared" si="2003"/>
        <v>0</v>
      </c>
      <c r="XQ146" s="21"/>
      <c r="XR146" s="21">
        <f t="shared" si="2003"/>
        <v>0</v>
      </c>
      <c r="XS146" s="21"/>
      <c r="XT146" s="21">
        <f t="shared" si="2000"/>
        <v>0</v>
      </c>
      <c r="XU146" s="21"/>
      <c r="XV146" s="21">
        <f t="shared" si="2000"/>
        <v>0</v>
      </c>
      <c r="XW146" s="21"/>
      <c r="XX146" s="21">
        <f t="shared" si="2000"/>
        <v>0</v>
      </c>
      <c r="XY146" s="21"/>
      <c r="XZ146" s="21">
        <f t="shared" si="2000"/>
        <v>0</v>
      </c>
      <c r="YA146" s="21"/>
      <c r="YB146" s="21">
        <f t="shared" si="2004"/>
        <v>0</v>
      </c>
      <c r="YC146" s="21"/>
      <c r="YD146" s="21">
        <f t="shared" si="2005"/>
        <v>0</v>
      </c>
      <c r="YE146" s="21"/>
      <c r="YF146" s="21">
        <f t="shared" si="2006"/>
        <v>0</v>
      </c>
      <c r="YG146" s="21"/>
      <c r="YH146" s="21">
        <f t="shared" si="2007"/>
        <v>0</v>
      </c>
      <c r="YI146" s="21"/>
      <c r="YJ146" s="21">
        <f t="shared" si="2008"/>
        <v>0</v>
      </c>
      <c r="YK146" s="21"/>
      <c r="YL146" s="21">
        <f t="shared" si="2009"/>
        <v>0</v>
      </c>
      <c r="YM146" s="21"/>
      <c r="YN146" s="21">
        <f t="shared" si="2010"/>
        <v>0</v>
      </c>
      <c r="YO146" s="21"/>
      <c r="YP146" s="21">
        <f t="shared" si="2011"/>
        <v>0</v>
      </c>
      <c r="YQ146" s="21"/>
      <c r="YR146" s="21">
        <f t="shared" si="2012"/>
        <v>0</v>
      </c>
      <c r="YS146" s="21"/>
      <c r="YT146" s="21">
        <f t="shared" si="2013"/>
        <v>0</v>
      </c>
      <c r="YU146" s="21"/>
      <c r="YV146" s="21">
        <f t="shared" si="2014"/>
        <v>0</v>
      </c>
      <c r="YW146" s="21"/>
      <c r="YX146" s="21">
        <f t="shared" si="2015"/>
        <v>0</v>
      </c>
      <c r="YY146" s="21"/>
      <c r="YZ146" s="21">
        <f t="shared" si="2000"/>
        <v>0</v>
      </c>
      <c r="ZA146" s="21"/>
      <c r="ZB146" s="21">
        <f t="shared" si="2016"/>
        <v>0</v>
      </c>
      <c r="ZC146" s="21"/>
      <c r="ZD146" s="21">
        <f t="shared" si="2017"/>
        <v>0</v>
      </c>
      <c r="ZE146" s="21"/>
      <c r="ZF146" s="21">
        <f t="shared" si="2018"/>
        <v>0</v>
      </c>
      <c r="ZG146" s="21"/>
      <c r="ZH146" s="21">
        <f t="shared" si="2019"/>
        <v>0</v>
      </c>
      <c r="ZI146" s="21"/>
      <c r="ZJ146" s="21">
        <f t="shared" si="2020"/>
        <v>0</v>
      </c>
      <c r="ZK146" s="21"/>
      <c r="ZL146" s="21">
        <f t="shared" si="2021"/>
        <v>0</v>
      </c>
      <c r="ZM146" s="21"/>
      <c r="ZN146" s="21">
        <f t="shared" si="2022"/>
        <v>0</v>
      </c>
      <c r="ZO146" s="21"/>
      <c r="ZP146" s="21">
        <f t="shared" si="2023"/>
        <v>0</v>
      </c>
      <c r="ZQ146" s="21"/>
      <c r="ZR146" s="21">
        <f t="shared" si="2024"/>
        <v>0</v>
      </c>
      <c r="ZS146" s="21"/>
      <c r="ZT146" s="21">
        <f t="shared" si="2000"/>
        <v>0</v>
      </c>
      <c r="ZU146" s="21"/>
      <c r="ZV146" s="21">
        <f t="shared" si="2025"/>
        <v>0</v>
      </c>
      <c r="ZW146" s="21"/>
      <c r="ZX146" s="21">
        <f t="shared" si="2026"/>
        <v>0</v>
      </c>
      <c r="ZY146" s="21"/>
      <c r="ZZ146" s="21">
        <f t="shared" si="2026"/>
        <v>0</v>
      </c>
      <c r="AAA146" s="21"/>
      <c r="AAB146" s="21">
        <f t="shared" si="2027"/>
        <v>0</v>
      </c>
      <c r="AAC146" s="21"/>
      <c r="AAD146" s="21">
        <f t="shared" si="2027"/>
        <v>0</v>
      </c>
      <c r="AAE146" s="21"/>
      <c r="AAF146" s="21">
        <f t="shared" si="2028"/>
        <v>0</v>
      </c>
      <c r="AAG146" s="21"/>
      <c r="AAH146" s="21">
        <f t="shared" si="2028"/>
        <v>0</v>
      </c>
      <c r="AAI146" s="21"/>
      <c r="AAJ146" s="21">
        <f t="shared" si="2029"/>
        <v>0</v>
      </c>
      <c r="AAK146" s="21"/>
      <c r="AAL146" s="21">
        <f t="shared" si="2029"/>
        <v>0</v>
      </c>
      <c r="AAM146" s="21"/>
      <c r="AAN146" s="21">
        <f t="shared" si="2030"/>
        <v>0</v>
      </c>
      <c r="AAO146" s="21"/>
      <c r="AAP146" s="21">
        <f t="shared" si="2030"/>
        <v>0</v>
      </c>
      <c r="AAQ146" s="21"/>
      <c r="AAR146" s="21">
        <f t="shared" si="2031"/>
        <v>0</v>
      </c>
      <c r="AAS146" s="21"/>
      <c r="AAT146" s="21">
        <f t="shared" si="2031"/>
        <v>0</v>
      </c>
      <c r="AAU146" s="21"/>
      <c r="AAV146" s="21">
        <f t="shared" si="2032"/>
        <v>0</v>
      </c>
      <c r="AAW146" s="21"/>
      <c r="AAX146" s="21">
        <f t="shared" si="2032"/>
        <v>0</v>
      </c>
      <c r="AAY146" s="21"/>
      <c r="AAZ146" s="21">
        <f t="shared" si="2033"/>
        <v>0</v>
      </c>
      <c r="ABA146" s="21"/>
      <c r="ABB146" s="21">
        <f t="shared" si="2033"/>
        <v>0</v>
      </c>
      <c r="ABC146" s="21"/>
      <c r="ABD146" s="21">
        <f t="shared" si="2034"/>
        <v>0</v>
      </c>
      <c r="ABE146" s="21"/>
      <c r="ABF146" s="21">
        <f t="shared" si="2034"/>
        <v>0</v>
      </c>
      <c r="ABG146" s="21"/>
      <c r="ABH146" s="21">
        <f t="shared" si="2035"/>
        <v>0</v>
      </c>
      <c r="ABI146" s="21"/>
      <c r="ABJ146" s="21">
        <f t="shared" si="2035"/>
        <v>0</v>
      </c>
      <c r="ABK146" s="21"/>
      <c r="ABL146" s="21">
        <f t="shared" si="2036"/>
        <v>0</v>
      </c>
      <c r="ABM146" s="21"/>
      <c r="ABN146" s="21">
        <f t="shared" si="2036"/>
        <v>0</v>
      </c>
      <c r="ABO146" s="21"/>
      <c r="ABP146" s="21">
        <f t="shared" si="2037"/>
        <v>0</v>
      </c>
      <c r="ABQ146" s="21"/>
      <c r="ABR146" s="21">
        <f t="shared" si="2037"/>
        <v>0</v>
      </c>
      <c r="ABS146" s="21"/>
      <c r="ABT146" s="21">
        <f t="shared" si="2038"/>
        <v>0</v>
      </c>
      <c r="ABU146" s="21"/>
      <c r="ABV146" s="21">
        <f t="shared" si="2038"/>
        <v>0</v>
      </c>
      <c r="ABW146" s="21"/>
      <c r="ABX146" s="21">
        <f t="shared" si="2039"/>
        <v>0</v>
      </c>
      <c r="ABY146" s="21"/>
      <c r="ABZ146" s="21">
        <f t="shared" si="2039"/>
        <v>0</v>
      </c>
      <c r="ACA146" s="21"/>
      <c r="ACB146" s="21">
        <f t="shared" si="2040"/>
        <v>0</v>
      </c>
      <c r="ACC146" s="21"/>
      <c r="ACD146" s="21">
        <f t="shared" si="2040"/>
        <v>0</v>
      </c>
      <c r="ACE146" s="21"/>
      <c r="ACF146" s="21">
        <f t="shared" si="2041"/>
        <v>0</v>
      </c>
      <c r="ACG146" s="21"/>
      <c r="ACH146" s="21">
        <f t="shared" si="2041"/>
        <v>0</v>
      </c>
      <c r="ACI146" s="21"/>
      <c r="ACJ146" s="21">
        <f t="shared" si="2042"/>
        <v>0</v>
      </c>
      <c r="ACK146" s="21"/>
      <c r="ACL146" s="21">
        <f t="shared" si="2042"/>
        <v>0</v>
      </c>
      <c r="ACM146" s="21"/>
      <c r="ACN146" s="21">
        <f t="shared" si="2043"/>
        <v>0</v>
      </c>
      <c r="ACO146" s="21"/>
      <c r="ACP146" s="21">
        <f t="shared" si="2043"/>
        <v>0</v>
      </c>
      <c r="ACQ146" s="21"/>
      <c r="ACR146" s="21">
        <f t="shared" si="2044"/>
        <v>0</v>
      </c>
      <c r="ACS146" s="21"/>
      <c r="ACT146" s="21">
        <f t="shared" si="2044"/>
        <v>0</v>
      </c>
      <c r="ACU146" s="21"/>
      <c r="ACV146" s="21">
        <f t="shared" si="2045"/>
        <v>0</v>
      </c>
      <c r="ACW146" s="21"/>
      <c r="ACX146" s="21">
        <f t="shared" si="2045"/>
        <v>0</v>
      </c>
      <c r="ACY146" s="21"/>
      <c r="ACZ146" s="21">
        <f t="shared" si="2046"/>
        <v>0</v>
      </c>
      <c r="ADA146" s="21"/>
      <c r="ADB146" s="21">
        <f t="shared" si="2046"/>
        <v>0</v>
      </c>
      <c r="ADC146" s="21"/>
      <c r="ADD146" s="21">
        <f t="shared" si="2047"/>
        <v>0</v>
      </c>
      <c r="ADE146" s="21"/>
      <c r="ADF146" s="21">
        <f t="shared" si="2047"/>
        <v>0</v>
      </c>
      <c r="ADG146" s="21"/>
      <c r="ADH146" s="21">
        <f t="shared" si="2048"/>
        <v>0</v>
      </c>
      <c r="ADI146" s="21"/>
      <c r="ADJ146" s="21">
        <f t="shared" si="2048"/>
        <v>0</v>
      </c>
      <c r="ADK146" s="21"/>
      <c r="ADL146" s="21">
        <f t="shared" si="2049"/>
        <v>0</v>
      </c>
      <c r="ADM146" s="21"/>
      <c r="ADN146" s="21">
        <f t="shared" si="2049"/>
        <v>0</v>
      </c>
      <c r="ADO146" s="21"/>
      <c r="ADP146" s="21">
        <f t="shared" si="2049"/>
        <v>0</v>
      </c>
      <c r="ADQ146" s="21"/>
      <c r="ADR146" s="21">
        <f t="shared" si="2049"/>
        <v>0</v>
      </c>
      <c r="ADS146" s="21"/>
      <c r="ADT146" s="21">
        <f t="shared" si="2049"/>
        <v>0</v>
      </c>
      <c r="ADU146" s="21"/>
      <c r="ADV146" s="21">
        <f t="shared" si="2050"/>
        <v>0</v>
      </c>
      <c r="ADW146" s="21"/>
      <c r="ADX146" s="21">
        <f t="shared" si="2050"/>
        <v>0</v>
      </c>
      <c r="ADY146" s="21"/>
      <c r="ADZ146" s="21">
        <f t="shared" si="2050"/>
        <v>0</v>
      </c>
      <c r="AEA146" s="21"/>
      <c r="AEB146" s="21">
        <f t="shared" si="2050"/>
        <v>0</v>
      </c>
      <c r="AEC146" s="21"/>
      <c r="AED146" s="21">
        <f t="shared" si="2051"/>
        <v>0</v>
      </c>
      <c r="AEE146" s="21"/>
      <c r="AEF146" s="21">
        <f t="shared" si="2051"/>
        <v>0</v>
      </c>
      <c r="AEG146" s="21"/>
      <c r="AEH146" s="21">
        <f t="shared" si="2051"/>
        <v>0</v>
      </c>
      <c r="AEI146" s="21"/>
      <c r="AEJ146" s="21">
        <f t="shared" si="2051"/>
        <v>0</v>
      </c>
      <c r="AEK146" s="21"/>
      <c r="AEL146" s="21">
        <f t="shared" si="2051"/>
        <v>0</v>
      </c>
      <c r="AEM146" s="21"/>
      <c r="AEN146" s="21">
        <f t="shared" si="2052"/>
        <v>0</v>
      </c>
      <c r="AEO146" s="21"/>
      <c r="AEP146" s="21">
        <f t="shared" si="2052"/>
        <v>0</v>
      </c>
      <c r="AEQ146" s="21"/>
      <c r="AER146" s="21">
        <f t="shared" si="2052"/>
        <v>0</v>
      </c>
      <c r="AES146" s="21"/>
      <c r="AET146" s="21">
        <f t="shared" si="2052"/>
        <v>0</v>
      </c>
      <c r="AEU146" s="21"/>
      <c r="AEV146" s="21">
        <f t="shared" si="2053"/>
        <v>0</v>
      </c>
      <c r="AEW146" s="21"/>
      <c r="AEX146" s="21">
        <f t="shared" si="2053"/>
        <v>0</v>
      </c>
      <c r="AEY146" s="21"/>
      <c r="AEZ146" s="21">
        <f t="shared" si="2053"/>
        <v>0</v>
      </c>
      <c r="AFA146" s="21"/>
      <c r="AFB146" s="21">
        <f t="shared" si="2053"/>
        <v>0</v>
      </c>
      <c r="AFC146" s="21"/>
      <c r="AFD146" s="21">
        <f t="shared" si="2053"/>
        <v>0</v>
      </c>
      <c r="AFE146" s="21"/>
      <c r="AFF146" s="21">
        <f t="shared" si="2054"/>
        <v>0</v>
      </c>
      <c r="AFG146" s="21"/>
      <c r="AFH146" s="21">
        <f t="shared" si="2054"/>
        <v>0</v>
      </c>
      <c r="AFI146" s="21"/>
      <c r="AFJ146" s="21">
        <f t="shared" si="2054"/>
        <v>0</v>
      </c>
      <c r="AFK146" s="21"/>
      <c r="AFL146" s="21">
        <f t="shared" si="2054"/>
        <v>0</v>
      </c>
      <c r="AFM146" s="21"/>
      <c r="AFN146" s="21">
        <f t="shared" si="2055"/>
        <v>0</v>
      </c>
      <c r="AFO146" s="21"/>
      <c r="AFP146" s="21">
        <f t="shared" si="2055"/>
        <v>0</v>
      </c>
      <c r="AFQ146" s="21"/>
      <c r="AFR146" s="21">
        <f t="shared" si="2055"/>
        <v>0</v>
      </c>
      <c r="AFS146" s="21"/>
      <c r="AFT146" s="21">
        <f t="shared" si="2055"/>
        <v>0</v>
      </c>
      <c r="AFU146" s="21"/>
      <c r="AFV146" s="21">
        <f t="shared" si="2055"/>
        <v>0</v>
      </c>
      <c r="AFW146" s="21"/>
      <c r="AFX146" s="21">
        <f t="shared" si="2056"/>
        <v>0</v>
      </c>
      <c r="AFY146" s="21"/>
      <c r="AFZ146" s="21">
        <f t="shared" si="2056"/>
        <v>0</v>
      </c>
      <c r="AGA146" s="21"/>
      <c r="AGB146" s="21">
        <f t="shared" si="2056"/>
        <v>0</v>
      </c>
      <c r="AGC146" s="21"/>
      <c r="AGD146" s="21">
        <f t="shared" si="2056"/>
        <v>0</v>
      </c>
      <c r="AGE146" s="21"/>
      <c r="AGF146" s="21">
        <f t="shared" si="2057"/>
        <v>0</v>
      </c>
      <c r="AGG146" s="21"/>
      <c r="AGH146" s="21">
        <f t="shared" si="2057"/>
        <v>0</v>
      </c>
      <c r="AGI146" s="21"/>
      <c r="AGJ146" s="21">
        <f t="shared" si="2057"/>
        <v>0</v>
      </c>
      <c r="AGK146" s="21"/>
      <c r="AGL146" s="21">
        <f t="shared" si="2057"/>
        <v>0</v>
      </c>
      <c r="AGM146" s="21"/>
      <c r="AGN146" s="21">
        <f t="shared" si="2057"/>
        <v>0</v>
      </c>
      <c r="AGO146" s="21"/>
      <c r="AGP146" s="21">
        <f t="shared" si="2058"/>
        <v>0</v>
      </c>
      <c r="AGQ146" s="21"/>
      <c r="AGR146" s="21">
        <f t="shared" si="2058"/>
        <v>0</v>
      </c>
      <c r="AGS146" s="21"/>
      <c r="AGT146" s="21">
        <f t="shared" si="2058"/>
        <v>0</v>
      </c>
      <c r="AGU146" s="21"/>
      <c r="AGV146" s="21">
        <f t="shared" si="2058"/>
        <v>0</v>
      </c>
      <c r="AGW146" s="21"/>
      <c r="AGX146" s="21">
        <f t="shared" si="2059"/>
        <v>0</v>
      </c>
      <c r="AGY146" s="21"/>
      <c r="AGZ146" s="21">
        <f t="shared" si="2059"/>
        <v>0</v>
      </c>
      <c r="AHA146" s="21"/>
      <c r="AHB146" s="21">
        <f t="shared" si="2059"/>
        <v>0</v>
      </c>
      <c r="AHC146" s="21"/>
      <c r="AHD146" s="21">
        <f t="shared" si="2059"/>
        <v>0</v>
      </c>
      <c r="AHE146" s="21"/>
      <c r="AHF146" s="21">
        <f t="shared" si="2059"/>
        <v>0</v>
      </c>
      <c r="AHG146" s="21"/>
      <c r="AHH146" s="21">
        <f t="shared" si="2060"/>
        <v>0</v>
      </c>
      <c r="AHI146" s="21"/>
      <c r="AHJ146" s="21">
        <f t="shared" si="2060"/>
        <v>0</v>
      </c>
      <c r="AHK146" s="21"/>
      <c r="AHL146" s="21">
        <f t="shared" si="2060"/>
        <v>0</v>
      </c>
      <c r="AHM146" s="21"/>
      <c r="AHN146" s="21">
        <f t="shared" si="2060"/>
        <v>0</v>
      </c>
      <c r="AHO146" s="21"/>
      <c r="AHP146" s="21">
        <f t="shared" si="2061"/>
        <v>0</v>
      </c>
      <c r="AHQ146" s="21"/>
      <c r="AHR146" s="21">
        <f t="shared" si="2061"/>
        <v>0</v>
      </c>
      <c r="AHS146" s="21"/>
      <c r="AHT146" s="21">
        <f t="shared" si="2061"/>
        <v>0</v>
      </c>
      <c r="AHU146" s="21"/>
      <c r="AHV146" s="21">
        <f t="shared" si="2061"/>
        <v>0</v>
      </c>
      <c r="AHW146" s="21"/>
      <c r="AHX146" s="21">
        <f t="shared" si="2061"/>
        <v>0</v>
      </c>
      <c r="AHY146" s="21"/>
      <c r="AHZ146" s="21">
        <f t="shared" si="2062"/>
        <v>0</v>
      </c>
      <c r="AIA146" s="21"/>
      <c r="AIB146" s="21">
        <f t="shared" si="2062"/>
        <v>0</v>
      </c>
      <c r="AIC146" s="21"/>
      <c r="AID146" s="21">
        <f t="shared" si="2062"/>
        <v>0</v>
      </c>
      <c r="AIE146" s="21"/>
      <c r="AIF146" s="21">
        <f t="shared" si="2062"/>
        <v>0</v>
      </c>
      <c r="AIG146" s="21"/>
      <c r="AIH146" s="21">
        <f t="shared" si="2063"/>
        <v>0</v>
      </c>
      <c r="AII146" s="21"/>
      <c r="AIJ146" s="21">
        <f t="shared" si="2063"/>
        <v>0</v>
      </c>
      <c r="AIK146" s="21"/>
      <c r="AIL146" s="21">
        <f t="shared" si="2063"/>
        <v>0</v>
      </c>
      <c r="AIM146" s="21"/>
      <c r="AIN146" s="21">
        <f t="shared" si="2063"/>
        <v>0</v>
      </c>
      <c r="AIO146" s="21"/>
      <c r="AIP146" s="21">
        <f t="shared" si="2063"/>
        <v>0</v>
      </c>
      <c r="AIQ146" s="21"/>
      <c r="AIR146" s="21">
        <f t="shared" si="2064"/>
        <v>0</v>
      </c>
      <c r="AIS146" s="21"/>
      <c r="AIT146" s="21">
        <f t="shared" si="2064"/>
        <v>0</v>
      </c>
      <c r="AIU146" s="21"/>
      <c r="AIV146" s="21">
        <f t="shared" si="2064"/>
        <v>0</v>
      </c>
      <c r="AIW146" s="21"/>
      <c r="AIX146" s="21">
        <f t="shared" si="2064"/>
        <v>0</v>
      </c>
      <c r="AIY146" s="21"/>
      <c r="AIZ146" s="21">
        <f t="shared" si="2000"/>
        <v>0</v>
      </c>
      <c r="AJA146" s="21"/>
    </row>
    <row r="147" spans="2:937" ht="13.5" customHeight="1" x14ac:dyDescent="0.25">
      <c r="B147" s="31">
        <v>142</v>
      </c>
      <c r="C147" s="192" t="s">
        <v>206</v>
      </c>
      <c r="D147" s="67" t="s">
        <v>101</v>
      </c>
      <c r="E147" s="194" t="s">
        <v>404</v>
      </c>
      <c r="F147" s="194" t="str">
        <f>_xlfn.XLOOKUP(D147,'WTG PH-III'!$D$5:$D$198,'WTG PH-III'!$B$5:$B$198,0,0,1)</f>
        <v>PSS-05</v>
      </c>
      <c r="G147" s="22" t="s">
        <v>537</v>
      </c>
      <c r="H147" s="22" t="s">
        <v>556</v>
      </c>
      <c r="I147" s="61">
        <v>12</v>
      </c>
      <c r="J147" s="21">
        <v>253</v>
      </c>
      <c r="K147" s="21">
        <f t="shared" si="1741"/>
        <v>253.00000000000006</v>
      </c>
      <c r="L147" s="21">
        <f t="shared" si="1742"/>
        <v>253</v>
      </c>
      <c r="M147" s="21">
        <f t="shared" si="1743"/>
        <v>0</v>
      </c>
      <c r="N147" s="95">
        <f>VLOOKUP(D147,'WTG PH-III'!$D$5:$U$198,17,0)</f>
        <v>45710</v>
      </c>
      <c r="O147" s="95">
        <f>VLOOKUP(D147,'WTG PH-III'!$D$5:$U$198,18,0)</f>
        <v>45719</v>
      </c>
      <c r="P147" s="21">
        <f t="shared" si="1744"/>
        <v>0</v>
      </c>
      <c r="Q147" s="21"/>
      <c r="R147" s="21">
        <f t="shared" si="1745"/>
        <v>0</v>
      </c>
      <c r="S147" s="21"/>
      <c r="T147" s="21">
        <f t="shared" si="1746"/>
        <v>0</v>
      </c>
      <c r="U147" s="21"/>
      <c r="V147" s="21">
        <f t="shared" si="1747"/>
        <v>0</v>
      </c>
      <c r="W147" s="21"/>
      <c r="X147" s="21">
        <f t="shared" si="1748"/>
        <v>0</v>
      </c>
      <c r="Y147" s="21"/>
      <c r="Z147" s="21">
        <f t="shared" si="1749"/>
        <v>0</v>
      </c>
      <c r="AA147" s="21"/>
      <c r="AB147" s="21">
        <f t="shared" si="1750"/>
        <v>0</v>
      </c>
      <c r="AC147" s="21"/>
      <c r="AD147" s="21">
        <f t="shared" si="1751"/>
        <v>0</v>
      </c>
      <c r="AE147" s="21"/>
      <c r="AF147" s="21">
        <f t="shared" si="1752"/>
        <v>0</v>
      </c>
      <c r="AG147" s="21"/>
      <c r="AH147" s="21">
        <f t="shared" si="1753"/>
        <v>0</v>
      </c>
      <c r="AI147" s="21"/>
      <c r="AJ147" s="21">
        <f t="shared" si="1754"/>
        <v>0</v>
      </c>
      <c r="AK147" s="21"/>
      <c r="AL147" s="21">
        <f t="shared" si="1755"/>
        <v>0</v>
      </c>
      <c r="AM147" s="21"/>
      <c r="AN147" s="21">
        <f t="shared" si="1756"/>
        <v>0</v>
      </c>
      <c r="AO147" s="21"/>
      <c r="AP147" s="21">
        <f t="shared" si="1757"/>
        <v>0</v>
      </c>
      <c r="AQ147" s="21"/>
      <c r="AR147" s="21">
        <f t="shared" si="1758"/>
        <v>0</v>
      </c>
      <c r="AS147" s="21"/>
      <c r="AT147" s="21">
        <f t="shared" si="1759"/>
        <v>0</v>
      </c>
      <c r="AU147" s="21"/>
      <c r="AV147" s="21">
        <f t="shared" si="1760"/>
        <v>0</v>
      </c>
      <c r="AW147" s="21"/>
      <c r="AX147" s="21">
        <f t="shared" si="1761"/>
        <v>0</v>
      </c>
      <c r="AY147" s="21"/>
      <c r="AZ147" s="21">
        <f t="shared" si="1762"/>
        <v>0</v>
      </c>
      <c r="BA147" s="21"/>
      <c r="BB147" s="21">
        <f t="shared" si="1763"/>
        <v>0</v>
      </c>
      <c r="BC147" s="21"/>
      <c r="BD147" s="21">
        <f t="shared" si="1764"/>
        <v>0</v>
      </c>
      <c r="BE147" s="21"/>
      <c r="BF147" s="21">
        <f t="shared" si="1765"/>
        <v>0</v>
      </c>
      <c r="BG147" s="21"/>
      <c r="BH147" s="21">
        <f t="shared" si="1766"/>
        <v>0</v>
      </c>
      <c r="BI147" s="21"/>
      <c r="BJ147" s="21">
        <f t="shared" si="1767"/>
        <v>0</v>
      </c>
      <c r="BK147" s="21"/>
      <c r="BL147" s="21">
        <f t="shared" si="1768"/>
        <v>0</v>
      </c>
      <c r="BM147" s="21"/>
      <c r="BN147" s="21">
        <f t="shared" si="1769"/>
        <v>0</v>
      </c>
      <c r="BO147" s="21"/>
      <c r="BP147" s="21">
        <f t="shared" si="1770"/>
        <v>0</v>
      </c>
      <c r="BQ147" s="21"/>
      <c r="BR147" s="21">
        <f t="shared" si="1771"/>
        <v>0</v>
      </c>
      <c r="BS147" s="21"/>
      <c r="BT147" s="21">
        <f t="shared" si="1772"/>
        <v>0</v>
      </c>
      <c r="BU147" s="21"/>
      <c r="BV147" s="21">
        <f t="shared" si="1773"/>
        <v>0</v>
      </c>
      <c r="BW147" s="21"/>
      <c r="BX147" s="21">
        <f t="shared" si="1774"/>
        <v>0</v>
      </c>
      <c r="BY147" s="21"/>
      <c r="BZ147" s="21">
        <f t="shared" si="1775"/>
        <v>0</v>
      </c>
      <c r="CA147" s="21"/>
      <c r="CB147" s="21">
        <f t="shared" si="1776"/>
        <v>0</v>
      </c>
      <c r="CC147" s="21"/>
      <c r="CD147" s="21">
        <f t="shared" si="1777"/>
        <v>0</v>
      </c>
      <c r="CE147" s="21"/>
      <c r="CF147" s="21">
        <f t="shared" si="1778"/>
        <v>0</v>
      </c>
      <c r="CG147" s="21"/>
      <c r="CH147" s="21">
        <f t="shared" si="1779"/>
        <v>0</v>
      </c>
      <c r="CI147" s="21"/>
      <c r="CJ147" s="21">
        <f t="shared" si="1780"/>
        <v>0</v>
      </c>
      <c r="CK147" s="21"/>
      <c r="CL147" s="21">
        <f t="shared" si="1781"/>
        <v>0</v>
      </c>
      <c r="CM147" s="21"/>
      <c r="CN147" s="21">
        <f t="shared" si="1782"/>
        <v>0</v>
      </c>
      <c r="CO147" s="21"/>
      <c r="CP147" s="21">
        <f t="shared" si="1783"/>
        <v>0</v>
      </c>
      <c r="CQ147" s="21"/>
      <c r="CR147" s="21">
        <f t="shared" si="1784"/>
        <v>0</v>
      </c>
      <c r="CS147" s="21"/>
      <c r="CT147" s="21">
        <f t="shared" si="1785"/>
        <v>0</v>
      </c>
      <c r="CU147" s="21"/>
      <c r="CV147" s="21">
        <f t="shared" si="1786"/>
        <v>0</v>
      </c>
      <c r="CW147" s="21"/>
      <c r="CX147" s="21">
        <f t="shared" si="1787"/>
        <v>0</v>
      </c>
      <c r="CY147" s="21"/>
      <c r="CZ147" s="21">
        <f t="shared" si="1788"/>
        <v>0</v>
      </c>
      <c r="DA147" s="21"/>
      <c r="DB147" s="21">
        <f t="shared" si="1789"/>
        <v>0</v>
      </c>
      <c r="DC147" s="21"/>
      <c r="DD147" s="21">
        <f t="shared" si="1790"/>
        <v>0</v>
      </c>
      <c r="DE147" s="21"/>
      <c r="DF147" s="21">
        <f t="shared" si="1791"/>
        <v>0</v>
      </c>
      <c r="DG147" s="21"/>
      <c r="DH147" s="21">
        <f t="shared" si="1792"/>
        <v>0</v>
      </c>
      <c r="DI147" s="21"/>
      <c r="DJ147" s="21">
        <f t="shared" si="1793"/>
        <v>0</v>
      </c>
      <c r="DK147" s="21"/>
      <c r="DL147" s="21">
        <f t="shared" si="1794"/>
        <v>0</v>
      </c>
      <c r="DM147" s="21"/>
      <c r="DN147" s="21">
        <f t="shared" si="1795"/>
        <v>0</v>
      </c>
      <c r="DO147" s="21"/>
      <c r="DP147" s="21">
        <f t="shared" si="1796"/>
        <v>0</v>
      </c>
      <c r="DQ147" s="21"/>
      <c r="DR147" s="21">
        <f t="shared" si="1797"/>
        <v>0</v>
      </c>
      <c r="DS147" s="21"/>
      <c r="DT147" s="21">
        <f t="shared" si="1798"/>
        <v>0</v>
      </c>
      <c r="DU147" s="21"/>
      <c r="DV147" s="21">
        <f t="shared" si="1799"/>
        <v>0</v>
      </c>
      <c r="DW147" s="21"/>
      <c r="DX147" s="21">
        <f t="shared" si="1800"/>
        <v>0</v>
      </c>
      <c r="DY147" s="21"/>
      <c r="DZ147" s="21">
        <f t="shared" si="1801"/>
        <v>0</v>
      </c>
      <c r="EA147" s="21"/>
      <c r="EB147" s="21">
        <f t="shared" si="1802"/>
        <v>0</v>
      </c>
      <c r="EC147" s="21"/>
      <c r="ED147" s="21">
        <f t="shared" si="1803"/>
        <v>0</v>
      </c>
      <c r="EE147" s="21"/>
      <c r="EF147" s="21">
        <f t="shared" si="1804"/>
        <v>0</v>
      </c>
      <c r="EG147" s="21"/>
      <c r="EH147" s="21">
        <f t="shared" si="1805"/>
        <v>0</v>
      </c>
      <c r="EI147" s="21"/>
      <c r="EJ147" s="21">
        <f t="shared" si="1806"/>
        <v>0</v>
      </c>
      <c r="EK147" s="21"/>
      <c r="EL147" s="21">
        <f t="shared" si="1807"/>
        <v>0</v>
      </c>
      <c r="EM147" s="21">
        <v>8</v>
      </c>
      <c r="EN147" s="21">
        <f t="shared" si="1808"/>
        <v>0</v>
      </c>
      <c r="EO147" s="21">
        <v>21</v>
      </c>
      <c r="EP147" s="21">
        <f t="shared" si="1809"/>
        <v>0</v>
      </c>
      <c r="EQ147" s="21">
        <v>25</v>
      </c>
      <c r="ER147" s="21">
        <f t="shared" si="1810"/>
        <v>25.3</v>
      </c>
      <c r="ES147" s="21">
        <v>36</v>
      </c>
      <c r="ET147" s="21">
        <f t="shared" si="1811"/>
        <v>25.3</v>
      </c>
      <c r="EU147" s="21"/>
      <c r="EV147" s="21">
        <f t="shared" si="1812"/>
        <v>25.3</v>
      </c>
      <c r="EW147" s="21">
        <v>38</v>
      </c>
      <c r="EX147" s="21">
        <f t="shared" si="1813"/>
        <v>25.3</v>
      </c>
      <c r="EY147" s="21">
        <v>35</v>
      </c>
      <c r="EZ147" s="21">
        <f t="shared" si="1814"/>
        <v>25.3</v>
      </c>
      <c r="FA147" s="21">
        <v>25</v>
      </c>
      <c r="FB147" s="21">
        <f t="shared" si="1815"/>
        <v>25.3</v>
      </c>
      <c r="FC147" s="21">
        <v>33</v>
      </c>
      <c r="FD147" s="21">
        <f t="shared" si="1816"/>
        <v>25.3</v>
      </c>
      <c r="FE147" s="21">
        <v>32</v>
      </c>
      <c r="FF147" s="21">
        <f t="shared" si="1817"/>
        <v>25.3</v>
      </c>
      <c r="FG147" s="21"/>
      <c r="FH147" s="21">
        <f t="shared" si="1818"/>
        <v>25.3</v>
      </c>
      <c r="FI147" s="21"/>
      <c r="FJ147" s="21">
        <f t="shared" si="1819"/>
        <v>25.3</v>
      </c>
      <c r="FK147" s="21"/>
      <c r="FL147" s="21">
        <f t="shared" si="1820"/>
        <v>0</v>
      </c>
      <c r="FM147" s="21"/>
      <c r="FN147" s="21">
        <f t="shared" si="1821"/>
        <v>0</v>
      </c>
      <c r="FO147" s="21"/>
      <c r="FP147" s="21">
        <f t="shared" si="1822"/>
        <v>0</v>
      </c>
      <c r="FQ147" s="21"/>
      <c r="FR147" s="21">
        <f t="shared" si="1823"/>
        <v>0</v>
      </c>
      <c r="FS147" s="21"/>
      <c r="FT147" s="21">
        <f t="shared" si="1824"/>
        <v>0</v>
      </c>
      <c r="FU147" s="21"/>
      <c r="FV147" s="21">
        <f t="shared" si="1825"/>
        <v>0</v>
      </c>
      <c r="FW147" s="21"/>
      <c r="FX147" s="21">
        <f t="shared" si="1826"/>
        <v>0</v>
      </c>
      <c r="FY147" s="21"/>
      <c r="FZ147" s="21">
        <f t="shared" si="1827"/>
        <v>0</v>
      </c>
      <c r="GA147" s="21"/>
      <c r="GB147" s="21">
        <f t="shared" si="1828"/>
        <v>0</v>
      </c>
      <c r="GC147" s="21"/>
      <c r="GD147" s="21">
        <f t="shared" si="1829"/>
        <v>0</v>
      </c>
      <c r="GE147" s="21"/>
      <c r="GF147" s="21">
        <f t="shared" si="1830"/>
        <v>0</v>
      </c>
      <c r="GG147" s="21"/>
      <c r="GH147" s="21">
        <f t="shared" si="1831"/>
        <v>0</v>
      </c>
      <c r="GI147" s="21"/>
      <c r="GJ147" s="21">
        <f t="shared" si="1832"/>
        <v>0</v>
      </c>
      <c r="GK147" s="21"/>
      <c r="GL147" s="21">
        <f t="shared" si="1833"/>
        <v>0</v>
      </c>
      <c r="GM147" s="21"/>
      <c r="GN147" s="21">
        <f t="shared" si="1834"/>
        <v>0</v>
      </c>
      <c r="GO147" s="21"/>
      <c r="GP147" s="21">
        <f t="shared" si="1835"/>
        <v>0</v>
      </c>
      <c r="GQ147" s="21"/>
      <c r="GR147" s="21">
        <f t="shared" si="1836"/>
        <v>0</v>
      </c>
      <c r="GS147" s="21"/>
      <c r="GT147" s="21">
        <f t="shared" si="1837"/>
        <v>0</v>
      </c>
      <c r="GU147" s="21"/>
      <c r="GV147" s="21">
        <f t="shared" si="1838"/>
        <v>0</v>
      </c>
      <c r="GW147" s="21"/>
      <c r="GX147" s="21">
        <f t="shared" si="1839"/>
        <v>0</v>
      </c>
      <c r="GY147" s="21"/>
      <c r="GZ147" s="21">
        <f t="shared" si="1840"/>
        <v>0</v>
      </c>
      <c r="HA147" s="21"/>
      <c r="HB147" s="21">
        <f t="shared" si="1841"/>
        <v>0</v>
      </c>
      <c r="HC147" s="21"/>
      <c r="HD147" s="21">
        <f t="shared" si="1842"/>
        <v>0</v>
      </c>
      <c r="HE147" s="21"/>
      <c r="HF147" s="21">
        <f t="shared" si="1843"/>
        <v>0</v>
      </c>
      <c r="HG147" s="21"/>
      <c r="HH147" s="21">
        <f t="shared" si="1844"/>
        <v>0</v>
      </c>
      <c r="HI147" s="21"/>
      <c r="HJ147" s="21">
        <f t="shared" si="1845"/>
        <v>0</v>
      </c>
      <c r="HK147" s="21"/>
      <c r="HL147" s="21">
        <f t="shared" si="1846"/>
        <v>0</v>
      </c>
      <c r="HM147" s="21"/>
      <c r="HN147" s="21">
        <f t="shared" si="1847"/>
        <v>0</v>
      </c>
      <c r="HO147" s="21"/>
      <c r="HP147" s="21">
        <f t="shared" si="1848"/>
        <v>0</v>
      </c>
      <c r="HQ147" s="21"/>
      <c r="HR147" s="21">
        <f t="shared" si="1849"/>
        <v>0</v>
      </c>
      <c r="HS147" s="21"/>
      <c r="HT147" s="21">
        <f t="shared" si="1850"/>
        <v>0</v>
      </c>
      <c r="HU147" s="21"/>
      <c r="HV147" s="21">
        <f t="shared" si="1851"/>
        <v>0</v>
      </c>
      <c r="HW147" s="21"/>
      <c r="HX147" s="21">
        <f t="shared" si="1852"/>
        <v>0</v>
      </c>
      <c r="HY147" s="21"/>
      <c r="HZ147" s="21">
        <f t="shared" si="1853"/>
        <v>0</v>
      </c>
      <c r="IA147" s="21"/>
      <c r="IB147" s="21">
        <f t="shared" si="1854"/>
        <v>0</v>
      </c>
      <c r="IC147" s="21"/>
      <c r="ID147" s="21">
        <f t="shared" si="1855"/>
        <v>0</v>
      </c>
      <c r="IE147" s="21"/>
      <c r="IF147" s="21">
        <f t="shared" si="1856"/>
        <v>0</v>
      </c>
      <c r="IG147" s="21"/>
      <c r="IH147" s="21">
        <f t="shared" si="1857"/>
        <v>0</v>
      </c>
      <c r="II147" s="21"/>
      <c r="IJ147" s="21">
        <f t="shared" si="1858"/>
        <v>0</v>
      </c>
      <c r="IK147" s="21"/>
      <c r="IL147" s="21">
        <f t="shared" si="1859"/>
        <v>0</v>
      </c>
      <c r="IM147" s="21"/>
      <c r="IN147" s="21">
        <f t="shared" si="1860"/>
        <v>0</v>
      </c>
      <c r="IO147" s="21"/>
      <c r="IP147" s="21">
        <f t="shared" si="1861"/>
        <v>0</v>
      </c>
      <c r="IQ147" s="21"/>
      <c r="IR147" s="21">
        <f t="shared" si="1862"/>
        <v>0</v>
      </c>
      <c r="IS147" s="21"/>
      <c r="IT147" s="21">
        <f t="shared" si="1863"/>
        <v>0</v>
      </c>
      <c r="IU147" s="21"/>
      <c r="IV147" s="21">
        <f t="shared" si="1864"/>
        <v>0</v>
      </c>
      <c r="IW147" s="21"/>
      <c r="IX147" s="21">
        <f t="shared" si="1865"/>
        <v>0</v>
      </c>
      <c r="IY147" s="21"/>
      <c r="IZ147" s="21">
        <f t="shared" si="1866"/>
        <v>0</v>
      </c>
      <c r="JA147" s="21"/>
      <c r="JB147" s="21">
        <f t="shared" si="1867"/>
        <v>0</v>
      </c>
      <c r="JC147" s="21"/>
      <c r="JD147" s="21">
        <f t="shared" si="1868"/>
        <v>0</v>
      </c>
      <c r="JE147" s="21"/>
      <c r="JF147" s="21">
        <f t="shared" si="1869"/>
        <v>0</v>
      </c>
      <c r="JG147" s="21"/>
      <c r="JH147" s="21">
        <f t="shared" si="1870"/>
        <v>0</v>
      </c>
      <c r="JI147" s="21"/>
      <c r="JJ147" s="21">
        <f t="shared" si="1871"/>
        <v>0</v>
      </c>
      <c r="JK147" s="21"/>
      <c r="JL147" s="21">
        <f t="shared" si="1872"/>
        <v>0</v>
      </c>
      <c r="JM147" s="21"/>
      <c r="JN147" s="21">
        <f t="shared" si="1873"/>
        <v>0</v>
      </c>
      <c r="JO147" s="21"/>
      <c r="JP147" s="21">
        <f t="shared" si="1874"/>
        <v>0</v>
      </c>
      <c r="JQ147" s="21"/>
      <c r="JR147" s="21">
        <f t="shared" si="1875"/>
        <v>0</v>
      </c>
      <c r="JS147" s="21"/>
      <c r="JT147" s="21">
        <f t="shared" si="1876"/>
        <v>0</v>
      </c>
      <c r="JU147" s="21"/>
      <c r="JV147" s="21">
        <f t="shared" si="1877"/>
        <v>0</v>
      </c>
      <c r="JW147" s="21"/>
      <c r="JX147" s="21">
        <f t="shared" si="1878"/>
        <v>0</v>
      </c>
      <c r="JY147" s="21"/>
      <c r="JZ147" s="21">
        <f t="shared" si="1879"/>
        <v>0</v>
      </c>
      <c r="KA147" s="21"/>
      <c r="KB147" s="21">
        <f t="shared" si="1880"/>
        <v>0</v>
      </c>
      <c r="KC147" s="21"/>
      <c r="KD147" s="21">
        <f t="shared" si="1881"/>
        <v>0</v>
      </c>
      <c r="KE147" s="21"/>
      <c r="KF147" s="21">
        <f t="shared" si="1882"/>
        <v>0</v>
      </c>
      <c r="KG147" s="21"/>
      <c r="KH147" s="21">
        <f t="shared" si="1883"/>
        <v>0</v>
      </c>
      <c r="KI147" s="21"/>
      <c r="KJ147" s="21">
        <f t="shared" si="1884"/>
        <v>0</v>
      </c>
      <c r="KK147" s="21"/>
      <c r="KL147" s="21">
        <f t="shared" si="1885"/>
        <v>0</v>
      </c>
      <c r="KM147" s="21"/>
      <c r="KN147" s="21">
        <f t="shared" si="1886"/>
        <v>0</v>
      </c>
      <c r="KO147" s="21"/>
      <c r="KP147" s="21">
        <f t="shared" si="1887"/>
        <v>0</v>
      </c>
      <c r="KQ147" s="21"/>
      <c r="KR147" s="21">
        <f t="shared" si="1888"/>
        <v>0</v>
      </c>
      <c r="KS147" s="21"/>
      <c r="KT147" s="21">
        <f t="shared" si="1889"/>
        <v>0</v>
      </c>
      <c r="KU147" s="21"/>
      <c r="KV147" s="21">
        <f t="shared" si="1890"/>
        <v>0</v>
      </c>
      <c r="KW147" s="21"/>
      <c r="KX147" s="21">
        <f t="shared" si="1891"/>
        <v>0</v>
      </c>
      <c r="KY147" s="21"/>
      <c r="KZ147" s="21">
        <f t="shared" si="1892"/>
        <v>0</v>
      </c>
      <c r="LA147" s="21"/>
      <c r="LB147" s="21">
        <f t="shared" si="1893"/>
        <v>0</v>
      </c>
      <c r="LC147" s="21"/>
      <c r="LD147" s="21">
        <f t="shared" si="1894"/>
        <v>0</v>
      </c>
      <c r="LE147" s="21"/>
      <c r="LF147" s="21">
        <f t="shared" si="1895"/>
        <v>0</v>
      </c>
      <c r="LG147" s="21"/>
      <c r="LH147" s="21">
        <f t="shared" si="1896"/>
        <v>0</v>
      </c>
      <c r="LI147" s="21"/>
      <c r="LJ147" s="21">
        <f t="shared" si="1897"/>
        <v>0</v>
      </c>
      <c r="LK147" s="21"/>
      <c r="LL147" s="21">
        <f t="shared" si="1898"/>
        <v>0</v>
      </c>
      <c r="LM147" s="21"/>
      <c r="LN147" s="21">
        <f t="shared" si="1899"/>
        <v>0</v>
      </c>
      <c r="LO147" s="21"/>
      <c r="LP147" s="21">
        <f t="shared" si="1900"/>
        <v>0</v>
      </c>
      <c r="LQ147" s="21"/>
      <c r="LR147" s="21">
        <f t="shared" si="1901"/>
        <v>0</v>
      </c>
      <c r="LS147" s="21"/>
      <c r="LT147" s="21">
        <f t="shared" si="1902"/>
        <v>0</v>
      </c>
      <c r="LU147" s="21"/>
      <c r="LV147" s="21">
        <f t="shared" si="1903"/>
        <v>0</v>
      </c>
      <c r="LW147" s="21"/>
      <c r="LX147" s="21">
        <f t="shared" si="1904"/>
        <v>0</v>
      </c>
      <c r="LY147" s="21"/>
      <c r="LZ147" s="21">
        <f t="shared" si="1905"/>
        <v>0</v>
      </c>
      <c r="MA147" s="21"/>
      <c r="MB147" s="21">
        <f t="shared" si="1906"/>
        <v>0</v>
      </c>
      <c r="MC147" s="21"/>
      <c r="MD147" s="21">
        <f t="shared" si="1907"/>
        <v>0</v>
      </c>
      <c r="ME147" s="21"/>
      <c r="MF147" s="21">
        <f t="shared" si="1908"/>
        <v>0</v>
      </c>
      <c r="MG147" s="21"/>
      <c r="MH147" s="21">
        <f t="shared" si="1909"/>
        <v>0</v>
      </c>
      <c r="MI147" s="21"/>
      <c r="MJ147" s="21">
        <f t="shared" si="1910"/>
        <v>0</v>
      </c>
      <c r="MK147" s="21"/>
      <c r="ML147" s="21">
        <f t="shared" si="1911"/>
        <v>0</v>
      </c>
      <c r="MM147" s="21"/>
      <c r="MN147" s="21">
        <f t="shared" si="1912"/>
        <v>0</v>
      </c>
      <c r="MO147" s="21"/>
      <c r="MP147" s="21">
        <f t="shared" si="1913"/>
        <v>0</v>
      </c>
      <c r="MQ147" s="21"/>
      <c r="MR147" s="21">
        <f t="shared" si="1914"/>
        <v>0</v>
      </c>
      <c r="MS147" s="21"/>
      <c r="MT147" s="21">
        <f t="shared" si="1915"/>
        <v>0</v>
      </c>
      <c r="MU147" s="21"/>
      <c r="MV147" s="21">
        <f t="shared" si="1916"/>
        <v>0</v>
      </c>
      <c r="MW147" s="21"/>
      <c r="MX147" s="21">
        <f t="shared" si="1917"/>
        <v>0</v>
      </c>
      <c r="MY147" s="21"/>
      <c r="MZ147" s="21">
        <f t="shared" si="1918"/>
        <v>0</v>
      </c>
      <c r="NA147" s="21"/>
      <c r="NB147" s="21">
        <f t="shared" si="1919"/>
        <v>0</v>
      </c>
      <c r="NC147" s="21"/>
      <c r="ND147" s="21">
        <f t="shared" si="1920"/>
        <v>0</v>
      </c>
      <c r="NE147" s="21"/>
      <c r="NF147" s="21">
        <f t="shared" si="1921"/>
        <v>0</v>
      </c>
      <c r="NG147" s="21"/>
      <c r="NH147" s="21">
        <f t="shared" si="1922"/>
        <v>0</v>
      </c>
      <c r="NI147" s="21"/>
      <c r="NJ147" s="21">
        <f t="shared" si="1923"/>
        <v>0</v>
      </c>
      <c r="NK147" s="21"/>
      <c r="NL147" s="21">
        <f t="shared" si="1924"/>
        <v>0</v>
      </c>
      <c r="NM147" s="21"/>
      <c r="NN147" s="21">
        <f t="shared" si="1925"/>
        <v>0</v>
      </c>
      <c r="NO147" s="21"/>
      <c r="NP147" s="21">
        <f t="shared" si="1926"/>
        <v>0</v>
      </c>
      <c r="NQ147" s="21"/>
      <c r="NR147" s="21">
        <f t="shared" si="1927"/>
        <v>0</v>
      </c>
      <c r="NS147" s="21"/>
      <c r="NT147" s="21">
        <f t="shared" si="1928"/>
        <v>0</v>
      </c>
      <c r="NU147" s="21"/>
      <c r="NV147" s="21">
        <f t="shared" si="1929"/>
        <v>0</v>
      </c>
      <c r="NW147" s="21"/>
      <c r="NX147" s="21">
        <f t="shared" si="1930"/>
        <v>0</v>
      </c>
      <c r="NY147" s="21"/>
      <c r="NZ147" s="21">
        <f t="shared" si="1931"/>
        <v>0</v>
      </c>
      <c r="OA147" s="21"/>
      <c r="OB147" s="21">
        <f t="shared" si="1932"/>
        <v>0</v>
      </c>
      <c r="OC147" s="21"/>
      <c r="OD147" s="21">
        <f t="shared" si="1933"/>
        <v>0</v>
      </c>
      <c r="OE147" s="21"/>
      <c r="OF147" s="21">
        <f t="shared" si="1934"/>
        <v>0</v>
      </c>
      <c r="OG147" s="21"/>
      <c r="OH147" s="21">
        <f t="shared" si="1935"/>
        <v>0</v>
      </c>
      <c r="OI147" s="21"/>
      <c r="OJ147" s="21">
        <f t="shared" si="1936"/>
        <v>0</v>
      </c>
      <c r="OK147" s="21"/>
      <c r="OL147" s="21">
        <f t="shared" si="1937"/>
        <v>0</v>
      </c>
      <c r="OM147" s="21"/>
      <c r="ON147" s="21">
        <f t="shared" si="1938"/>
        <v>0</v>
      </c>
      <c r="OO147" s="21"/>
      <c r="OP147" s="21">
        <f t="shared" si="1938"/>
        <v>0</v>
      </c>
      <c r="OQ147" s="21"/>
      <c r="OR147" s="21">
        <f t="shared" si="1938"/>
        <v>0</v>
      </c>
      <c r="OS147" s="21"/>
      <c r="OT147" s="21">
        <f t="shared" si="1938"/>
        <v>0</v>
      </c>
      <c r="OU147" s="21"/>
      <c r="OV147" s="21">
        <f t="shared" si="1938"/>
        <v>0</v>
      </c>
      <c r="OW147" s="21"/>
      <c r="OX147" s="21">
        <f t="shared" si="1938"/>
        <v>0</v>
      </c>
      <c r="OY147" s="21"/>
      <c r="OZ147" s="21">
        <f t="shared" si="1938"/>
        <v>0</v>
      </c>
      <c r="PA147" s="21"/>
      <c r="PB147" s="21">
        <f t="shared" si="1939"/>
        <v>0</v>
      </c>
      <c r="PC147" s="21"/>
      <c r="PD147" s="21">
        <f t="shared" si="1939"/>
        <v>0</v>
      </c>
      <c r="PE147" s="21"/>
      <c r="PF147" s="21">
        <f t="shared" si="1939"/>
        <v>0</v>
      </c>
      <c r="PG147" s="21"/>
      <c r="PH147" s="21">
        <f t="shared" si="1939"/>
        <v>0</v>
      </c>
      <c r="PI147" s="21"/>
      <c r="PJ147" s="21">
        <f t="shared" si="1939"/>
        <v>0</v>
      </c>
      <c r="PK147" s="21"/>
      <c r="PL147" s="21">
        <f t="shared" si="1939"/>
        <v>0</v>
      </c>
      <c r="PM147" s="21"/>
      <c r="PN147" s="21">
        <f t="shared" si="1940"/>
        <v>0</v>
      </c>
      <c r="PO147" s="21"/>
      <c r="PP147" s="21">
        <f t="shared" si="1940"/>
        <v>0</v>
      </c>
      <c r="PQ147" s="21"/>
      <c r="PR147" s="21">
        <f t="shared" si="1940"/>
        <v>0</v>
      </c>
      <c r="PS147" s="21"/>
      <c r="PT147" s="21">
        <f t="shared" si="1940"/>
        <v>0</v>
      </c>
      <c r="PU147" s="21"/>
      <c r="PV147" s="21">
        <f t="shared" si="1940"/>
        <v>0</v>
      </c>
      <c r="PW147" s="21"/>
      <c r="PX147" s="21">
        <f t="shared" si="1940"/>
        <v>0</v>
      </c>
      <c r="PY147" s="21"/>
      <c r="PZ147" s="21">
        <f t="shared" si="1941"/>
        <v>0</v>
      </c>
      <c r="QA147" s="21"/>
      <c r="QB147" s="21">
        <f t="shared" si="1941"/>
        <v>0</v>
      </c>
      <c r="QC147" s="21"/>
      <c r="QD147" s="21">
        <f t="shared" si="1941"/>
        <v>0</v>
      </c>
      <c r="QE147" s="21"/>
      <c r="QF147" s="21">
        <f t="shared" si="1941"/>
        <v>0</v>
      </c>
      <c r="QG147" s="21"/>
      <c r="QH147" s="21">
        <f t="shared" si="1941"/>
        <v>0</v>
      </c>
      <c r="QI147" s="21"/>
      <c r="QJ147" s="21">
        <f t="shared" si="1941"/>
        <v>0</v>
      </c>
      <c r="QK147" s="21"/>
      <c r="QL147" s="21">
        <f t="shared" si="1942"/>
        <v>0</v>
      </c>
      <c r="QM147" s="21"/>
      <c r="QN147" s="21">
        <f t="shared" si="1942"/>
        <v>0</v>
      </c>
      <c r="QO147" s="21"/>
      <c r="QP147" s="21">
        <f t="shared" si="1942"/>
        <v>0</v>
      </c>
      <c r="QQ147" s="21"/>
      <c r="QR147" s="21">
        <f t="shared" si="1942"/>
        <v>0</v>
      </c>
      <c r="QS147" s="21"/>
      <c r="QT147" s="21">
        <f t="shared" si="1942"/>
        <v>0</v>
      </c>
      <c r="QU147" s="21"/>
      <c r="QV147" s="21">
        <f t="shared" si="1942"/>
        <v>0</v>
      </c>
      <c r="QW147" s="21"/>
      <c r="QX147" s="21">
        <f t="shared" si="1943"/>
        <v>0</v>
      </c>
      <c r="QY147" s="21"/>
      <c r="QZ147" s="21">
        <f t="shared" si="1943"/>
        <v>0</v>
      </c>
      <c r="RA147" s="21"/>
      <c r="RB147" s="21">
        <f t="shared" si="1943"/>
        <v>0</v>
      </c>
      <c r="RC147" s="21"/>
      <c r="RD147" s="21">
        <f t="shared" si="1943"/>
        <v>0</v>
      </c>
      <c r="RE147" s="21"/>
      <c r="RF147" s="21">
        <f t="shared" si="1943"/>
        <v>0</v>
      </c>
      <c r="RG147" s="21"/>
      <c r="RH147" s="21">
        <f t="shared" si="1943"/>
        <v>0</v>
      </c>
      <c r="RI147" s="21"/>
      <c r="RJ147" s="21">
        <f t="shared" si="1944"/>
        <v>0</v>
      </c>
      <c r="RK147" s="21"/>
      <c r="RL147" s="21">
        <f t="shared" si="1945"/>
        <v>0</v>
      </c>
      <c r="RM147" s="21"/>
      <c r="RN147" s="21">
        <f t="shared" si="1946"/>
        <v>0</v>
      </c>
      <c r="RO147" s="21"/>
      <c r="RP147" s="21">
        <f t="shared" si="1947"/>
        <v>0</v>
      </c>
      <c r="RQ147" s="21"/>
      <c r="RR147" s="21">
        <f t="shared" si="1948"/>
        <v>0</v>
      </c>
      <c r="RS147" s="21"/>
      <c r="RT147" s="21">
        <f t="shared" si="1949"/>
        <v>0</v>
      </c>
      <c r="RU147" s="21"/>
      <c r="RV147" s="21">
        <f t="shared" si="1950"/>
        <v>0</v>
      </c>
      <c r="RW147" s="21"/>
      <c r="RX147" s="21">
        <f t="shared" si="1951"/>
        <v>0</v>
      </c>
      <c r="RY147" s="21"/>
      <c r="RZ147" s="21">
        <f t="shared" si="1952"/>
        <v>0</v>
      </c>
      <c r="SA147" s="21"/>
      <c r="SB147" s="21">
        <f t="shared" si="1953"/>
        <v>0</v>
      </c>
      <c r="SC147" s="21"/>
      <c r="SD147" s="21">
        <f t="shared" si="1954"/>
        <v>0</v>
      </c>
      <c r="SE147" s="21"/>
      <c r="SF147" s="21">
        <f t="shared" si="1955"/>
        <v>0</v>
      </c>
      <c r="SG147" s="21"/>
      <c r="SH147" s="21">
        <f t="shared" si="1956"/>
        <v>0</v>
      </c>
      <c r="SI147" s="21"/>
      <c r="SJ147" s="21">
        <f t="shared" si="1957"/>
        <v>0</v>
      </c>
      <c r="SK147" s="21"/>
      <c r="SL147" s="21">
        <f t="shared" si="1958"/>
        <v>0</v>
      </c>
      <c r="SM147" s="21"/>
      <c r="SN147" s="21">
        <f t="shared" si="1959"/>
        <v>0</v>
      </c>
      <c r="SO147" s="21"/>
      <c r="SP147" s="21">
        <f t="shared" si="1960"/>
        <v>0</v>
      </c>
      <c r="SQ147" s="21"/>
      <c r="SR147" s="21">
        <f t="shared" si="1961"/>
        <v>0</v>
      </c>
      <c r="SS147" s="21"/>
      <c r="ST147" s="21">
        <f t="shared" si="1962"/>
        <v>0</v>
      </c>
      <c r="SU147" s="21"/>
      <c r="SV147" s="21">
        <f t="shared" si="1963"/>
        <v>0</v>
      </c>
      <c r="SW147" s="21"/>
      <c r="SX147" s="21">
        <f t="shared" si="1964"/>
        <v>0</v>
      </c>
      <c r="SY147" s="21"/>
      <c r="SZ147" s="21">
        <f t="shared" si="1965"/>
        <v>0</v>
      </c>
      <c r="TA147" s="21"/>
      <c r="TB147" s="21">
        <f t="shared" si="1966"/>
        <v>0</v>
      </c>
      <c r="TC147" s="21"/>
      <c r="TD147" s="21">
        <f t="shared" si="1967"/>
        <v>0</v>
      </c>
      <c r="TE147" s="21"/>
      <c r="TF147" s="21">
        <f t="shared" si="1968"/>
        <v>0</v>
      </c>
      <c r="TG147" s="21"/>
      <c r="TH147" s="21">
        <f t="shared" si="1969"/>
        <v>0</v>
      </c>
      <c r="TI147" s="21"/>
      <c r="TJ147" s="21">
        <f t="shared" si="1970"/>
        <v>0</v>
      </c>
      <c r="TK147" s="21"/>
      <c r="TL147" s="21">
        <f t="shared" si="1971"/>
        <v>0</v>
      </c>
      <c r="TM147" s="21"/>
      <c r="TN147" s="21">
        <f t="shared" si="1972"/>
        <v>0</v>
      </c>
      <c r="TO147" s="21"/>
      <c r="TP147" s="21">
        <f t="shared" si="1973"/>
        <v>0</v>
      </c>
      <c r="TQ147" s="21"/>
      <c r="TR147" s="21">
        <f t="shared" si="1974"/>
        <v>0</v>
      </c>
      <c r="TS147" s="21"/>
      <c r="TT147" s="21">
        <f t="shared" si="1975"/>
        <v>0</v>
      </c>
      <c r="TU147" s="21"/>
      <c r="TV147" s="21">
        <f t="shared" si="1976"/>
        <v>0</v>
      </c>
      <c r="TW147" s="21"/>
      <c r="TX147" s="21">
        <f t="shared" si="1977"/>
        <v>0</v>
      </c>
      <c r="TY147" s="21"/>
      <c r="TZ147" s="21">
        <f t="shared" si="1978"/>
        <v>0</v>
      </c>
      <c r="UA147" s="21"/>
      <c r="UB147" s="21">
        <f t="shared" si="1979"/>
        <v>0</v>
      </c>
      <c r="UC147" s="21"/>
      <c r="UD147" s="21">
        <f t="shared" si="1980"/>
        <v>0</v>
      </c>
      <c r="UE147" s="21"/>
      <c r="UF147" s="21">
        <f t="shared" si="1981"/>
        <v>0</v>
      </c>
      <c r="UG147" s="21"/>
      <c r="UH147" s="21">
        <f t="shared" si="1982"/>
        <v>0</v>
      </c>
      <c r="UI147" s="21"/>
      <c r="UJ147" s="21">
        <f t="shared" si="1983"/>
        <v>0</v>
      </c>
      <c r="UK147" s="21"/>
      <c r="UL147" s="21">
        <f t="shared" si="1984"/>
        <v>0</v>
      </c>
      <c r="UM147" s="21"/>
      <c r="UN147" s="21">
        <f t="shared" si="1985"/>
        <v>0</v>
      </c>
      <c r="UO147" s="21"/>
      <c r="UP147" s="21">
        <f t="shared" si="1986"/>
        <v>0</v>
      </c>
      <c r="UQ147" s="21"/>
      <c r="UR147" s="21">
        <f t="shared" si="1987"/>
        <v>0</v>
      </c>
      <c r="US147" s="21"/>
      <c r="UT147" s="21">
        <f t="shared" si="1988"/>
        <v>0</v>
      </c>
      <c r="UU147" s="21"/>
      <c r="UV147" s="21">
        <f t="shared" si="1989"/>
        <v>0</v>
      </c>
      <c r="UW147" s="21"/>
      <c r="UX147" s="21">
        <f t="shared" si="1990"/>
        <v>0</v>
      </c>
      <c r="UY147" s="21"/>
      <c r="UZ147" s="21">
        <f t="shared" si="1991"/>
        <v>0</v>
      </c>
      <c r="VA147" s="21"/>
      <c r="VB147" s="21">
        <f t="shared" si="1992"/>
        <v>0</v>
      </c>
      <c r="VC147" s="21"/>
      <c r="VD147" s="21">
        <f t="shared" si="1993"/>
        <v>0</v>
      </c>
      <c r="VE147" s="21"/>
      <c r="VF147" s="21">
        <f t="shared" si="1994"/>
        <v>0</v>
      </c>
      <c r="VG147" s="21"/>
      <c r="VH147" s="21">
        <f t="shared" si="1995"/>
        <v>0</v>
      </c>
      <c r="VI147" s="21"/>
      <c r="VJ147" s="21">
        <f t="shared" si="1996"/>
        <v>0</v>
      </c>
      <c r="VK147" s="21"/>
      <c r="VL147" s="21">
        <f t="shared" si="1997"/>
        <v>0</v>
      </c>
      <c r="VM147" s="21"/>
      <c r="VN147" s="21">
        <f t="shared" si="1998"/>
        <v>0</v>
      </c>
      <c r="VO147" s="21"/>
      <c r="VP147" s="21">
        <f t="shared" si="1999"/>
        <v>0</v>
      </c>
      <c r="VQ147" s="21"/>
      <c r="VR147" s="21">
        <f t="shared" si="1938"/>
        <v>0</v>
      </c>
      <c r="VS147" s="21"/>
      <c r="VT147" s="21">
        <f t="shared" si="2000"/>
        <v>0</v>
      </c>
      <c r="VU147" s="21"/>
      <c r="VV147" s="21">
        <f t="shared" si="2000"/>
        <v>0</v>
      </c>
      <c r="VW147" s="21"/>
      <c r="VX147" s="21">
        <f t="shared" si="2001"/>
        <v>0</v>
      </c>
      <c r="VY147" s="21"/>
      <c r="VZ147" s="21">
        <f t="shared" si="2001"/>
        <v>0</v>
      </c>
      <c r="WA147" s="21"/>
      <c r="WB147" s="21">
        <f t="shared" si="2001"/>
        <v>0</v>
      </c>
      <c r="WC147" s="21"/>
      <c r="WD147" s="21">
        <f t="shared" si="2001"/>
        <v>0</v>
      </c>
      <c r="WE147" s="21"/>
      <c r="WF147" s="21">
        <f t="shared" si="2001"/>
        <v>0</v>
      </c>
      <c r="WG147" s="21"/>
      <c r="WH147" s="21">
        <f t="shared" si="2001"/>
        <v>0</v>
      </c>
      <c r="WI147" s="21"/>
      <c r="WJ147" s="21">
        <f t="shared" si="2001"/>
        <v>0</v>
      </c>
      <c r="WK147" s="21"/>
      <c r="WL147" s="21">
        <f t="shared" si="2001"/>
        <v>0</v>
      </c>
      <c r="WM147" s="21"/>
      <c r="WN147" s="21">
        <f t="shared" si="2002"/>
        <v>0</v>
      </c>
      <c r="WO147" s="21"/>
      <c r="WP147" s="21">
        <f t="shared" si="2002"/>
        <v>0</v>
      </c>
      <c r="WQ147" s="21"/>
      <c r="WR147" s="21">
        <f t="shared" si="2002"/>
        <v>0</v>
      </c>
      <c r="WS147" s="21"/>
      <c r="WT147" s="21">
        <f t="shared" si="2002"/>
        <v>0</v>
      </c>
      <c r="WU147" s="21"/>
      <c r="WV147" s="21">
        <f t="shared" si="2002"/>
        <v>0</v>
      </c>
      <c r="WW147" s="21"/>
      <c r="WX147" s="21">
        <f t="shared" si="2002"/>
        <v>0</v>
      </c>
      <c r="WY147" s="21"/>
      <c r="WZ147" s="21">
        <f t="shared" si="2002"/>
        <v>0</v>
      </c>
      <c r="XA147" s="21"/>
      <c r="XB147" s="21">
        <f t="shared" si="2002"/>
        <v>0</v>
      </c>
      <c r="XC147" s="21"/>
      <c r="XD147" s="21">
        <f t="shared" si="2003"/>
        <v>0</v>
      </c>
      <c r="XE147" s="21"/>
      <c r="XF147" s="21">
        <f t="shared" si="2003"/>
        <v>0</v>
      </c>
      <c r="XG147" s="21"/>
      <c r="XH147" s="21">
        <f t="shared" si="2003"/>
        <v>0</v>
      </c>
      <c r="XI147" s="21"/>
      <c r="XJ147" s="21">
        <f t="shared" si="2003"/>
        <v>0</v>
      </c>
      <c r="XK147" s="21"/>
      <c r="XL147" s="21">
        <f t="shared" si="2003"/>
        <v>0</v>
      </c>
      <c r="XM147" s="21"/>
      <c r="XN147" s="21">
        <f t="shared" si="2003"/>
        <v>0</v>
      </c>
      <c r="XO147" s="21"/>
      <c r="XP147" s="21">
        <f t="shared" si="2003"/>
        <v>0</v>
      </c>
      <c r="XQ147" s="21"/>
      <c r="XR147" s="21">
        <f t="shared" si="2003"/>
        <v>0</v>
      </c>
      <c r="XS147" s="21"/>
      <c r="XT147" s="21">
        <f t="shared" si="2000"/>
        <v>0</v>
      </c>
      <c r="XU147" s="21"/>
      <c r="XV147" s="21">
        <f t="shared" si="2000"/>
        <v>0</v>
      </c>
      <c r="XW147" s="21"/>
      <c r="XX147" s="21">
        <f t="shared" si="2000"/>
        <v>0</v>
      </c>
      <c r="XY147" s="21"/>
      <c r="XZ147" s="21">
        <f t="shared" si="2000"/>
        <v>0</v>
      </c>
      <c r="YA147" s="21"/>
      <c r="YB147" s="21">
        <f t="shared" si="2004"/>
        <v>0</v>
      </c>
      <c r="YC147" s="21"/>
      <c r="YD147" s="21">
        <f t="shared" si="2005"/>
        <v>0</v>
      </c>
      <c r="YE147" s="21"/>
      <c r="YF147" s="21">
        <f t="shared" si="2006"/>
        <v>0</v>
      </c>
      <c r="YG147" s="21"/>
      <c r="YH147" s="21">
        <f t="shared" si="2007"/>
        <v>0</v>
      </c>
      <c r="YI147" s="21"/>
      <c r="YJ147" s="21">
        <f t="shared" si="2008"/>
        <v>0</v>
      </c>
      <c r="YK147" s="21"/>
      <c r="YL147" s="21">
        <f t="shared" si="2009"/>
        <v>0</v>
      </c>
      <c r="YM147" s="21"/>
      <c r="YN147" s="21">
        <f t="shared" si="2010"/>
        <v>0</v>
      </c>
      <c r="YO147" s="21"/>
      <c r="YP147" s="21">
        <f t="shared" si="2011"/>
        <v>0</v>
      </c>
      <c r="YQ147" s="21"/>
      <c r="YR147" s="21">
        <f t="shared" si="2012"/>
        <v>0</v>
      </c>
      <c r="YS147" s="21"/>
      <c r="YT147" s="21">
        <f t="shared" si="2013"/>
        <v>0</v>
      </c>
      <c r="YU147" s="21"/>
      <c r="YV147" s="21">
        <f t="shared" si="2014"/>
        <v>0</v>
      </c>
      <c r="YW147" s="21"/>
      <c r="YX147" s="21">
        <f t="shared" si="2015"/>
        <v>0</v>
      </c>
      <c r="YY147" s="21"/>
      <c r="YZ147" s="21">
        <f t="shared" si="2000"/>
        <v>0</v>
      </c>
      <c r="ZA147" s="21"/>
      <c r="ZB147" s="21">
        <f t="shared" si="2016"/>
        <v>0</v>
      </c>
      <c r="ZC147" s="21"/>
      <c r="ZD147" s="21">
        <f t="shared" si="2017"/>
        <v>0</v>
      </c>
      <c r="ZE147" s="21"/>
      <c r="ZF147" s="21">
        <f t="shared" si="2018"/>
        <v>0</v>
      </c>
      <c r="ZG147" s="21"/>
      <c r="ZH147" s="21">
        <f t="shared" si="2019"/>
        <v>0</v>
      </c>
      <c r="ZI147" s="21"/>
      <c r="ZJ147" s="21">
        <f t="shared" si="2020"/>
        <v>0</v>
      </c>
      <c r="ZK147" s="21"/>
      <c r="ZL147" s="21">
        <f t="shared" si="2021"/>
        <v>0</v>
      </c>
      <c r="ZM147" s="21"/>
      <c r="ZN147" s="21">
        <f t="shared" si="2022"/>
        <v>0</v>
      </c>
      <c r="ZO147" s="21"/>
      <c r="ZP147" s="21">
        <f t="shared" si="2023"/>
        <v>0</v>
      </c>
      <c r="ZQ147" s="21"/>
      <c r="ZR147" s="21">
        <f t="shared" si="2024"/>
        <v>0</v>
      </c>
      <c r="ZS147" s="21"/>
      <c r="ZT147" s="21">
        <f t="shared" si="2000"/>
        <v>0</v>
      </c>
      <c r="ZU147" s="21"/>
      <c r="ZV147" s="21">
        <f t="shared" si="2025"/>
        <v>0</v>
      </c>
      <c r="ZW147" s="21"/>
      <c r="ZX147" s="21">
        <f t="shared" si="2026"/>
        <v>0</v>
      </c>
      <c r="ZY147" s="21"/>
      <c r="ZZ147" s="21">
        <f t="shared" si="2026"/>
        <v>0</v>
      </c>
      <c r="AAA147" s="21"/>
      <c r="AAB147" s="21">
        <f t="shared" si="2027"/>
        <v>0</v>
      </c>
      <c r="AAC147" s="21"/>
      <c r="AAD147" s="21">
        <f t="shared" si="2027"/>
        <v>0</v>
      </c>
      <c r="AAE147" s="21"/>
      <c r="AAF147" s="21">
        <f t="shared" si="2028"/>
        <v>0</v>
      </c>
      <c r="AAG147" s="21"/>
      <c r="AAH147" s="21">
        <f t="shared" si="2028"/>
        <v>0</v>
      </c>
      <c r="AAI147" s="21"/>
      <c r="AAJ147" s="21">
        <f t="shared" si="2029"/>
        <v>0</v>
      </c>
      <c r="AAK147" s="21"/>
      <c r="AAL147" s="21">
        <f t="shared" si="2029"/>
        <v>0</v>
      </c>
      <c r="AAM147" s="21"/>
      <c r="AAN147" s="21">
        <f t="shared" si="2030"/>
        <v>0</v>
      </c>
      <c r="AAO147" s="21"/>
      <c r="AAP147" s="21">
        <f t="shared" si="2030"/>
        <v>0</v>
      </c>
      <c r="AAQ147" s="21"/>
      <c r="AAR147" s="21">
        <f t="shared" si="2031"/>
        <v>0</v>
      </c>
      <c r="AAS147" s="21"/>
      <c r="AAT147" s="21">
        <f t="shared" si="2031"/>
        <v>0</v>
      </c>
      <c r="AAU147" s="21"/>
      <c r="AAV147" s="21">
        <f t="shared" si="2032"/>
        <v>0</v>
      </c>
      <c r="AAW147" s="21"/>
      <c r="AAX147" s="21">
        <f t="shared" si="2032"/>
        <v>0</v>
      </c>
      <c r="AAY147" s="21"/>
      <c r="AAZ147" s="21">
        <f t="shared" si="2033"/>
        <v>0</v>
      </c>
      <c r="ABA147" s="21"/>
      <c r="ABB147" s="21">
        <f t="shared" si="2033"/>
        <v>0</v>
      </c>
      <c r="ABC147" s="21"/>
      <c r="ABD147" s="21">
        <f t="shared" si="2034"/>
        <v>0</v>
      </c>
      <c r="ABE147" s="21"/>
      <c r="ABF147" s="21">
        <f t="shared" si="2034"/>
        <v>0</v>
      </c>
      <c r="ABG147" s="21"/>
      <c r="ABH147" s="21">
        <f t="shared" si="2035"/>
        <v>0</v>
      </c>
      <c r="ABI147" s="21"/>
      <c r="ABJ147" s="21">
        <f t="shared" si="2035"/>
        <v>0</v>
      </c>
      <c r="ABK147" s="21"/>
      <c r="ABL147" s="21">
        <f t="shared" si="2036"/>
        <v>0</v>
      </c>
      <c r="ABM147" s="21"/>
      <c r="ABN147" s="21">
        <f t="shared" si="2036"/>
        <v>0</v>
      </c>
      <c r="ABO147" s="21"/>
      <c r="ABP147" s="21">
        <f t="shared" si="2037"/>
        <v>0</v>
      </c>
      <c r="ABQ147" s="21"/>
      <c r="ABR147" s="21">
        <f t="shared" si="2037"/>
        <v>0</v>
      </c>
      <c r="ABS147" s="21"/>
      <c r="ABT147" s="21">
        <f t="shared" si="2038"/>
        <v>0</v>
      </c>
      <c r="ABU147" s="21"/>
      <c r="ABV147" s="21">
        <f t="shared" si="2038"/>
        <v>0</v>
      </c>
      <c r="ABW147" s="21"/>
      <c r="ABX147" s="21">
        <f t="shared" si="2039"/>
        <v>0</v>
      </c>
      <c r="ABY147" s="21"/>
      <c r="ABZ147" s="21">
        <f t="shared" si="2039"/>
        <v>0</v>
      </c>
      <c r="ACA147" s="21"/>
      <c r="ACB147" s="21">
        <f t="shared" si="2040"/>
        <v>0</v>
      </c>
      <c r="ACC147" s="21"/>
      <c r="ACD147" s="21">
        <f t="shared" si="2040"/>
        <v>0</v>
      </c>
      <c r="ACE147" s="21"/>
      <c r="ACF147" s="21">
        <f t="shared" si="2041"/>
        <v>0</v>
      </c>
      <c r="ACG147" s="21"/>
      <c r="ACH147" s="21">
        <f t="shared" si="2041"/>
        <v>0</v>
      </c>
      <c r="ACI147" s="21"/>
      <c r="ACJ147" s="21">
        <f t="shared" si="2042"/>
        <v>0</v>
      </c>
      <c r="ACK147" s="21"/>
      <c r="ACL147" s="21">
        <f t="shared" si="2042"/>
        <v>0</v>
      </c>
      <c r="ACM147" s="21"/>
      <c r="ACN147" s="21">
        <f t="shared" si="2043"/>
        <v>0</v>
      </c>
      <c r="ACO147" s="21"/>
      <c r="ACP147" s="21">
        <f t="shared" si="2043"/>
        <v>0</v>
      </c>
      <c r="ACQ147" s="21"/>
      <c r="ACR147" s="21">
        <f t="shared" si="2044"/>
        <v>0</v>
      </c>
      <c r="ACS147" s="21"/>
      <c r="ACT147" s="21">
        <f t="shared" si="2044"/>
        <v>0</v>
      </c>
      <c r="ACU147" s="21"/>
      <c r="ACV147" s="21">
        <f t="shared" si="2045"/>
        <v>0</v>
      </c>
      <c r="ACW147" s="21"/>
      <c r="ACX147" s="21">
        <f t="shared" si="2045"/>
        <v>0</v>
      </c>
      <c r="ACY147" s="21"/>
      <c r="ACZ147" s="21">
        <f t="shared" si="2046"/>
        <v>0</v>
      </c>
      <c r="ADA147" s="21"/>
      <c r="ADB147" s="21">
        <f t="shared" si="2046"/>
        <v>0</v>
      </c>
      <c r="ADC147" s="21"/>
      <c r="ADD147" s="21">
        <f t="shared" si="2047"/>
        <v>0</v>
      </c>
      <c r="ADE147" s="21"/>
      <c r="ADF147" s="21">
        <f t="shared" si="2047"/>
        <v>0</v>
      </c>
      <c r="ADG147" s="21"/>
      <c r="ADH147" s="21">
        <f t="shared" si="2048"/>
        <v>0</v>
      </c>
      <c r="ADI147" s="21"/>
      <c r="ADJ147" s="21">
        <f t="shared" si="2048"/>
        <v>0</v>
      </c>
      <c r="ADK147" s="21"/>
      <c r="ADL147" s="21">
        <f t="shared" si="2049"/>
        <v>0</v>
      </c>
      <c r="ADM147" s="21"/>
      <c r="ADN147" s="21">
        <f t="shared" si="2049"/>
        <v>0</v>
      </c>
      <c r="ADO147" s="21"/>
      <c r="ADP147" s="21">
        <f t="shared" si="2049"/>
        <v>0</v>
      </c>
      <c r="ADQ147" s="21"/>
      <c r="ADR147" s="21">
        <f t="shared" si="2049"/>
        <v>0</v>
      </c>
      <c r="ADS147" s="21"/>
      <c r="ADT147" s="21">
        <f t="shared" si="2049"/>
        <v>0</v>
      </c>
      <c r="ADU147" s="21"/>
      <c r="ADV147" s="21">
        <f t="shared" si="2050"/>
        <v>0</v>
      </c>
      <c r="ADW147" s="21"/>
      <c r="ADX147" s="21">
        <f t="shared" si="2050"/>
        <v>0</v>
      </c>
      <c r="ADY147" s="21"/>
      <c r="ADZ147" s="21">
        <f t="shared" si="2050"/>
        <v>0</v>
      </c>
      <c r="AEA147" s="21"/>
      <c r="AEB147" s="21">
        <f t="shared" si="2050"/>
        <v>0</v>
      </c>
      <c r="AEC147" s="21"/>
      <c r="AED147" s="21">
        <f t="shared" si="2051"/>
        <v>0</v>
      </c>
      <c r="AEE147" s="21"/>
      <c r="AEF147" s="21">
        <f t="shared" si="2051"/>
        <v>0</v>
      </c>
      <c r="AEG147" s="21"/>
      <c r="AEH147" s="21">
        <f t="shared" si="2051"/>
        <v>0</v>
      </c>
      <c r="AEI147" s="21"/>
      <c r="AEJ147" s="21">
        <f t="shared" si="2051"/>
        <v>0</v>
      </c>
      <c r="AEK147" s="21"/>
      <c r="AEL147" s="21">
        <f t="shared" si="2051"/>
        <v>0</v>
      </c>
      <c r="AEM147" s="21"/>
      <c r="AEN147" s="21">
        <f t="shared" si="2052"/>
        <v>0</v>
      </c>
      <c r="AEO147" s="21"/>
      <c r="AEP147" s="21">
        <f t="shared" si="2052"/>
        <v>0</v>
      </c>
      <c r="AEQ147" s="21"/>
      <c r="AER147" s="21">
        <f t="shared" si="2052"/>
        <v>0</v>
      </c>
      <c r="AES147" s="21"/>
      <c r="AET147" s="21">
        <f t="shared" si="2052"/>
        <v>0</v>
      </c>
      <c r="AEU147" s="21"/>
      <c r="AEV147" s="21">
        <f t="shared" si="2053"/>
        <v>0</v>
      </c>
      <c r="AEW147" s="21"/>
      <c r="AEX147" s="21">
        <f t="shared" si="2053"/>
        <v>0</v>
      </c>
      <c r="AEY147" s="21"/>
      <c r="AEZ147" s="21">
        <f t="shared" si="2053"/>
        <v>0</v>
      </c>
      <c r="AFA147" s="21"/>
      <c r="AFB147" s="21">
        <f t="shared" si="2053"/>
        <v>0</v>
      </c>
      <c r="AFC147" s="21"/>
      <c r="AFD147" s="21">
        <f t="shared" si="2053"/>
        <v>0</v>
      </c>
      <c r="AFE147" s="21"/>
      <c r="AFF147" s="21">
        <f t="shared" si="2054"/>
        <v>0</v>
      </c>
      <c r="AFG147" s="21"/>
      <c r="AFH147" s="21">
        <f t="shared" si="2054"/>
        <v>0</v>
      </c>
      <c r="AFI147" s="21"/>
      <c r="AFJ147" s="21">
        <f t="shared" si="2054"/>
        <v>0</v>
      </c>
      <c r="AFK147" s="21"/>
      <c r="AFL147" s="21">
        <f t="shared" si="2054"/>
        <v>0</v>
      </c>
      <c r="AFM147" s="21"/>
      <c r="AFN147" s="21">
        <f t="shared" si="2055"/>
        <v>0</v>
      </c>
      <c r="AFO147" s="21"/>
      <c r="AFP147" s="21">
        <f t="shared" si="2055"/>
        <v>0</v>
      </c>
      <c r="AFQ147" s="21"/>
      <c r="AFR147" s="21">
        <f t="shared" si="2055"/>
        <v>0</v>
      </c>
      <c r="AFS147" s="21"/>
      <c r="AFT147" s="21">
        <f t="shared" si="2055"/>
        <v>0</v>
      </c>
      <c r="AFU147" s="21"/>
      <c r="AFV147" s="21">
        <f t="shared" si="2055"/>
        <v>0</v>
      </c>
      <c r="AFW147" s="21"/>
      <c r="AFX147" s="21">
        <f t="shared" si="2056"/>
        <v>0</v>
      </c>
      <c r="AFY147" s="21"/>
      <c r="AFZ147" s="21">
        <f t="shared" si="2056"/>
        <v>0</v>
      </c>
      <c r="AGA147" s="21"/>
      <c r="AGB147" s="21">
        <f t="shared" si="2056"/>
        <v>0</v>
      </c>
      <c r="AGC147" s="21"/>
      <c r="AGD147" s="21">
        <f t="shared" si="2056"/>
        <v>0</v>
      </c>
      <c r="AGE147" s="21"/>
      <c r="AGF147" s="21">
        <f t="shared" si="2057"/>
        <v>0</v>
      </c>
      <c r="AGG147" s="21"/>
      <c r="AGH147" s="21">
        <f t="shared" si="2057"/>
        <v>0</v>
      </c>
      <c r="AGI147" s="21"/>
      <c r="AGJ147" s="21">
        <f t="shared" si="2057"/>
        <v>0</v>
      </c>
      <c r="AGK147" s="21"/>
      <c r="AGL147" s="21">
        <f t="shared" si="2057"/>
        <v>0</v>
      </c>
      <c r="AGM147" s="21"/>
      <c r="AGN147" s="21">
        <f t="shared" si="2057"/>
        <v>0</v>
      </c>
      <c r="AGO147" s="21"/>
      <c r="AGP147" s="21">
        <f t="shared" si="2058"/>
        <v>0</v>
      </c>
      <c r="AGQ147" s="21"/>
      <c r="AGR147" s="21">
        <f t="shared" si="2058"/>
        <v>0</v>
      </c>
      <c r="AGS147" s="21"/>
      <c r="AGT147" s="21">
        <f t="shared" si="2058"/>
        <v>0</v>
      </c>
      <c r="AGU147" s="21"/>
      <c r="AGV147" s="21">
        <f t="shared" si="2058"/>
        <v>0</v>
      </c>
      <c r="AGW147" s="21"/>
      <c r="AGX147" s="21">
        <f t="shared" si="2059"/>
        <v>0</v>
      </c>
      <c r="AGY147" s="21"/>
      <c r="AGZ147" s="21">
        <f t="shared" si="2059"/>
        <v>0</v>
      </c>
      <c r="AHA147" s="21"/>
      <c r="AHB147" s="21">
        <f t="shared" si="2059"/>
        <v>0</v>
      </c>
      <c r="AHC147" s="21"/>
      <c r="AHD147" s="21">
        <f t="shared" si="2059"/>
        <v>0</v>
      </c>
      <c r="AHE147" s="21"/>
      <c r="AHF147" s="21">
        <f t="shared" si="2059"/>
        <v>0</v>
      </c>
      <c r="AHG147" s="21"/>
      <c r="AHH147" s="21">
        <f t="shared" si="2060"/>
        <v>0</v>
      </c>
      <c r="AHI147" s="21"/>
      <c r="AHJ147" s="21">
        <f t="shared" si="2060"/>
        <v>0</v>
      </c>
      <c r="AHK147" s="21"/>
      <c r="AHL147" s="21">
        <f t="shared" si="2060"/>
        <v>0</v>
      </c>
      <c r="AHM147" s="21"/>
      <c r="AHN147" s="21">
        <f t="shared" si="2060"/>
        <v>0</v>
      </c>
      <c r="AHO147" s="21"/>
      <c r="AHP147" s="21">
        <f t="shared" si="2061"/>
        <v>0</v>
      </c>
      <c r="AHQ147" s="21"/>
      <c r="AHR147" s="21">
        <f t="shared" si="2061"/>
        <v>0</v>
      </c>
      <c r="AHS147" s="21"/>
      <c r="AHT147" s="21">
        <f t="shared" si="2061"/>
        <v>0</v>
      </c>
      <c r="AHU147" s="21"/>
      <c r="AHV147" s="21">
        <f t="shared" si="2061"/>
        <v>0</v>
      </c>
      <c r="AHW147" s="21"/>
      <c r="AHX147" s="21">
        <f t="shared" si="2061"/>
        <v>0</v>
      </c>
      <c r="AHY147" s="21"/>
      <c r="AHZ147" s="21">
        <f t="shared" si="2062"/>
        <v>0</v>
      </c>
      <c r="AIA147" s="21"/>
      <c r="AIB147" s="21">
        <f t="shared" si="2062"/>
        <v>0</v>
      </c>
      <c r="AIC147" s="21"/>
      <c r="AID147" s="21">
        <f t="shared" si="2062"/>
        <v>0</v>
      </c>
      <c r="AIE147" s="21"/>
      <c r="AIF147" s="21">
        <f t="shared" si="2062"/>
        <v>0</v>
      </c>
      <c r="AIG147" s="21"/>
      <c r="AIH147" s="21">
        <f t="shared" si="2063"/>
        <v>0</v>
      </c>
      <c r="AII147" s="21"/>
      <c r="AIJ147" s="21">
        <f t="shared" si="2063"/>
        <v>0</v>
      </c>
      <c r="AIK147" s="21"/>
      <c r="AIL147" s="21">
        <f t="shared" si="2063"/>
        <v>0</v>
      </c>
      <c r="AIM147" s="21"/>
      <c r="AIN147" s="21">
        <f t="shared" si="2063"/>
        <v>0</v>
      </c>
      <c r="AIO147" s="21"/>
      <c r="AIP147" s="21">
        <f t="shared" si="2063"/>
        <v>0</v>
      </c>
      <c r="AIQ147" s="21"/>
      <c r="AIR147" s="21">
        <f t="shared" si="2064"/>
        <v>0</v>
      </c>
      <c r="AIS147" s="21"/>
      <c r="AIT147" s="21">
        <f t="shared" si="2064"/>
        <v>0</v>
      </c>
      <c r="AIU147" s="21"/>
      <c r="AIV147" s="21">
        <f t="shared" si="2064"/>
        <v>0</v>
      </c>
      <c r="AIW147" s="21"/>
      <c r="AIX147" s="21">
        <f t="shared" si="2064"/>
        <v>0</v>
      </c>
      <c r="AIY147" s="21"/>
      <c r="AIZ147" s="21">
        <f t="shared" si="2000"/>
        <v>0</v>
      </c>
      <c r="AJA147" s="21"/>
    </row>
    <row r="148" spans="2:937" ht="13.5" customHeight="1" x14ac:dyDescent="0.25">
      <c r="B148" s="31">
        <v>143</v>
      </c>
      <c r="C148" s="192" t="s">
        <v>206</v>
      </c>
      <c r="D148" s="67" t="s">
        <v>85</v>
      </c>
      <c r="E148" s="194" t="s">
        <v>404</v>
      </c>
      <c r="F148" s="194" t="str">
        <f>_xlfn.XLOOKUP(D148,'WTG PH-III'!$D$5:$D$198,'WTG PH-III'!$B$5:$B$198,0,0,1)</f>
        <v>PSS-05</v>
      </c>
      <c r="G148" s="22" t="s">
        <v>537</v>
      </c>
      <c r="H148" s="22" t="s">
        <v>550</v>
      </c>
      <c r="I148" s="61">
        <v>11.5</v>
      </c>
      <c r="J148" s="21">
        <f>253+116</f>
        <v>369</v>
      </c>
      <c r="K148" s="21">
        <v>253</v>
      </c>
      <c r="L148" s="21">
        <f t="shared" si="1742"/>
        <v>253</v>
      </c>
      <c r="M148" s="21">
        <f t="shared" si="1743"/>
        <v>0</v>
      </c>
      <c r="N148" s="95">
        <f>VLOOKUP(D148,'WTG PH-III'!$D$5:$U$198,17,0)</f>
        <v>45736</v>
      </c>
      <c r="O148" s="95">
        <f>VLOOKUP(D148,'WTG PH-III'!$D$5:$U$198,18,0)</f>
        <v>45745</v>
      </c>
      <c r="P148" s="21">
        <f t="shared" si="1744"/>
        <v>0</v>
      </c>
      <c r="Q148" s="21"/>
      <c r="R148" s="21">
        <f t="shared" si="1745"/>
        <v>0</v>
      </c>
      <c r="S148" s="21"/>
      <c r="T148" s="21">
        <f t="shared" si="1746"/>
        <v>0</v>
      </c>
      <c r="U148" s="21"/>
      <c r="V148" s="21">
        <f t="shared" si="1747"/>
        <v>0</v>
      </c>
      <c r="W148" s="21"/>
      <c r="X148" s="21">
        <f t="shared" si="1748"/>
        <v>0</v>
      </c>
      <c r="Y148" s="21"/>
      <c r="Z148" s="21">
        <f t="shared" si="1749"/>
        <v>0</v>
      </c>
      <c r="AA148" s="21"/>
      <c r="AB148" s="21">
        <f t="shared" si="1750"/>
        <v>0</v>
      </c>
      <c r="AC148" s="21"/>
      <c r="AD148" s="21">
        <f t="shared" si="1751"/>
        <v>0</v>
      </c>
      <c r="AE148" s="21"/>
      <c r="AF148" s="21">
        <f t="shared" si="1752"/>
        <v>0</v>
      </c>
      <c r="AG148" s="21"/>
      <c r="AH148" s="21">
        <f t="shared" si="1753"/>
        <v>0</v>
      </c>
      <c r="AI148" s="21"/>
      <c r="AJ148" s="21">
        <f t="shared" si="1754"/>
        <v>0</v>
      </c>
      <c r="AK148" s="21"/>
      <c r="AL148" s="21">
        <f t="shared" si="1755"/>
        <v>0</v>
      </c>
      <c r="AM148" s="21"/>
      <c r="AN148" s="21">
        <f t="shared" si="1756"/>
        <v>0</v>
      </c>
      <c r="AO148" s="21"/>
      <c r="AP148" s="21">
        <f t="shared" si="1757"/>
        <v>0</v>
      </c>
      <c r="AQ148" s="21"/>
      <c r="AR148" s="21">
        <f t="shared" si="1758"/>
        <v>0</v>
      </c>
      <c r="AS148" s="21"/>
      <c r="AT148" s="21">
        <f t="shared" si="1759"/>
        <v>0</v>
      </c>
      <c r="AU148" s="21"/>
      <c r="AV148" s="21">
        <f t="shared" si="1760"/>
        <v>0</v>
      </c>
      <c r="AW148" s="21"/>
      <c r="AX148" s="21">
        <f t="shared" si="1761"/>
        <v>0</v>
      </c>
      <c r="AY148" s="21"/>
      <c r="AZ148" s="21">
        <f t="shared" si="1762"/>
        <v>0</v>
      </c>
      <c r="BA148" s="21"/>
      <c r="BB148" s="21">
        <f t="shared" si="1763"/>
        <v>0</v>
      </c>
      <c r="BC148" s="21"/>
      <c r="BD148" s="21">
        <f t="shared" si="1764"/>
        <v>0</v>
      </c>
      <c r="BE148" s="21"/>
      <c r="BF148" s="21">
        <f t="shared" si="1765"/>
        <v>0</v>
      </c>
      <c r="BG148" s="21"/>
      <c r="BH148" s="21">
        <f t="shared" si="1766"/>
        <v>0</v>
      </c>
      <c r="BI148" s="21"/>
      <c r="BJ148" s="21">
        <f t="shared" si="1767"/>
        <v>0</v>
      </c>
      <c r="BK148" s="21"/>
      <c r="BL148" s="21">
        <f t="shared" si="1768"/>
        <v>0</v>
      </c>
      <c r="BM148" s="21"/>
      <c r="BN148" s="21">
        <f t="shared" si="1769"/>
        <v>0</v>
      </c>
      <c r="BO148" s="21"/>
      <c r="BP148" s="21">
        <f t="shared" si="1770"/>
        <v>0</v>
      </c>
      <c r="BQ148" s="21"/>
      <c r="BR148" s="21">
        <f t="shared" si="1771"/>
        <v>0</v>
      </c>
      <c r="BS148" s="21"/>
      <c r="BT148" s="21">
        <f t="shared" si="1772"/>
        <v>0</v>
      </c>
      <c r="BU148" s="21"/>
      <c r="BV148" s="21">
        <f t="shared" si="1773"/>
        <v>0</v>
      </c>
      <c r="BW148" s="21"/>
      <c r="BX148" s="21">
        <f t="shared" si="1774"/>
        <v>0</v>
      </c>
      <c r="BY148" s="21"/>
      <c r="BZ148" s="21">
        <f t="shared" si="1775"/>
        <v>0</v>
      </c>
      <c r="CA148" s="21"/>
      <c r="CB148" s="21">
        <f t="shared" si="1776"/>
        <v>0</v>
      </c>
      <c r="CC148" s="21"/>
      <c r="CD148" s="21">
        <f t="shared" si="1777"/>
        <v>0</v>
      </c>
      <c r="CE148" s="21"/>
      <c r="CF148" s="21">
        <f t="shared" si="1778"/>
        <v>0</v>
      </c>
      <c r="CG148" s="21"/>
      <c r="CH148" s="21">
        <f t="shared" si="1779"/>
        <v>0</v>
      </c>
      <c r="CI148" s="21"/>
      <c r="CJ148" s="21">
        <f t="shared" si="1780"/>
        <v>0</v>
      </c>
      <c r="CK148" s="21"/>
      <c r="CL148" s="21">
        <f t="shared" si="1781"/>
        <v>0</v>
      </c>
      <c r="CM148" s="21"/>
      <c r="CN148" s="21">
        <f t="shared" si="1782"/>
        <v>0</v>
      </c>
      <c r="CO148" s="21"/>
      <c r="CP148" s="21">
        <f t="shared" si="1783"/>
        <v>0</v>
      </c>
      <c r="CQ148" s="21"/>
      <c r="CR148" s="21">
        <f t="shared" si="1784"/>
        <v>0</v>
      </c>
      <c r="CS148" s="21"/>
      <c r="CT148" s="21">
        <f t="shared" si="1785"/>
        <v>0</v>
      </c>
      <c r="CU148" s="21"/>
      <c r="CV148" s="21">
        <f t="shared" si="1786"/>
        <v>0</v>
      </c>
      <c r="CW148" s="21"/>
      <c r="CX148" s="21">
        <f t="shared" si="1787"/>
        <v>0</v>
      </c>
      <c r="CY148" s="21"/>
      <c r="CZ148" s="21">
        <f t="shared" si="1788"/>
        <v>0</v>
      </c>
      <c r="DA148" s="21"/>
      <c r="DB148" s="21">
        <f t="shared" si="1789"/>
        <v>0</v>
      </c>
      <c r="DC148" s="21"/>
      <c r="DD148" s="21">
        <f t="shared" si="1790"/>
        <v>0</v>
      </c>
      <c r="DE148" s="21"/>
      <c r="DF148" s="21">
        <f t="shared" si="1791"/>
        <v>0</v>
      </c>
      <c r="DG148" s="21"/>
      <c r="DH148" s="21">
        <f t="shared" si="1792"/>
        <v>0</v>
      </c>
      <c r="DI148" s="21"/>
      <c r="DJ148" s="21">
        <f t="shared" si="1793"/>
        <v>0</v>
      </c>
      <c r="DK148" s="21"/>
      <c r="DL148" s="21">
        <f t="shared" si="1794"/>
        <v>0</v>
      </c>
      <c r="DM148" s="21"/>
      <c r="DN148" s="21">
        <f t="shared" si="1795"/>
        <v>0</v>
      </c>
      <c r="DO148" s="21"/>
      <c r="DP148" s="21">
        <f t="shared" si="1796"/>
        <v>0</v>
      </c>
      <c r="DQ148" s="21"/>
      <c r="DR148" s="21">
        <f t="shared" si="1797"/>
        <v>0</v>
      </c>
      <c r="DS148" s="21"/>
      <c r="DT148" s="21">
        <f t="shared" si="1798"/>
        <v>0</v>
      </c>
      <c r="DU148" s="21"/>
      <c r="DV148" s="21">
        <f t="shared" si="1799"/>
        <v>0</v>
      </c>
      <c r="DW148" s="21"/>
      <c r="DX148" s="21">
        <f t="shared" si="1800"/>
        <v>0</v>
      </c>
      <c r="DY148" s="21"/>
      <c r="DZ148" s="21">
        <f t="shared" si="1801"/>
        <v>0</v>
      </c>
      <c r="EA148" s="21"/>
      <c r="EB148" s="21">
        <f t="shared" si="1802"/>
        <v>0</v>
      </c>
      <c r="EC148" s="21"/>
      <c r="ED148" s="21">
        <f t="shared" si="1803"/>
        <v>0</v>
      </c>
      <c r="EE148" s="21"/>
      <c r="EF148" s="21">
        <f t="shared" si="1804"/>
        <v>0</v>
      </c>
      <c r="EG148" s="21"/>
      <c r="EH148" s="21">
        <f t="shared" si="1805"/>
        <v>0</v>
      </c>
      <c r="EI148" s="21"/>
      <c r="EJ148" s="21">
        <f t="shared" si="1806"/>
        <v>0</v>
      </c>
      <c r="EK148" s="21"/>
      <c r="EL148" s="21">
        <f t="shared" si="1807"/>
        <v>0</v>
      </c>
      <c r="EM148" s="21"/>
      <c r="EN148" s="21">
        <f t="shared" si="1808"/>
        <v>0</v>
      </c>
      <c r="EO148" s="21"/>
      <c r="EP148" s="21">
        <f t="shared" si="1809"/>
        <v>0</v>
      </c>
      <c r="EQ148" s="21"/>
      <c r="ER148" s="21">
        <f t="shared" si="1810"/>
        <v>0</v>
      </c>
      <c r="ES148" s="21"/>
      <c r="ET148" s="21">
        <f t="shared" si="1811"/>
        <v>0</v>
      </c>
      <c r="EU148" s="21"/>
      <c r="EV148" s="21">
        <f t="shared" si="1812"/>
        <v>0</v>
      </c>
      <c r="EW148" s="21"/>
      <c r="EX148" s="21">
        <f t="shared" si="1813"/>
        <v>0</v>
      </c>
      <c r="EY148" s="21"/>
      <c r="EZ148" s="21">
        <f t="shared" si="1814"/>
        <v>0</v>
      </c>
      <c r="FA148" s="21"/>
      <c r="FB148" s="21">
        <f t="shared" si="1815"/>
        <v>0</v>
      </c>
      <c r="FC148" s="21"/>
      <c r="FD148" s="21">
        <f t="shared" si="1816"/>
        <v>0</v>
      </c>
      <c r="FE148" s="21"/>
      <c r="FF148" s="21">
        <f t="shared" si="1817"/>
        <v>0</v>
      </c>
      <c r="FG148" s="21"/>
      <c r="FH148" s="21">
        <f t="shared" si="1818"/>
        <v>0</v>
      </c>
      <c r="FI148" s="21"/>
      <c r="FJ148" s="21">
        <f t="shared" si="1819"/>
        <v>0</v>
      </c>
      <c r="FK148" s="21"/>
      <c r="FL148" s="21">
        <f t="shared" si="1820"/>
        <v>0</v>
      </c>
      <c r="FM148" s="21"/>
      <c r="FN148" s="21">
        <f t="shared" si="1821"/>
        <v>0</v>
      </c>
      <c r="FO148" s="21"/>
      <c r="FP148" s="21">
        <f t="shared" si="1822"/>
        <v>0</v>
      </c>
      <c r="FQ148" s="21"/>
      <c r="FR148" s="21">
        <f t="shared" si="1823"/>
        <v>0</v>
      </c>
      <c r="FS148" s="21"/>
      <c r="FT148" s="21">
        <f t="shared" si="1824"/>
        <v>0</v>
      </c>
      <c r="FU148" s="21"/>
      <c r="FV148" s="21">
        <f t="shared" si="1825"/>
        <v>0</v>
      </c>
      <c r="FW148" s="21"/>
      <c r="FX148" s="21">
        <f t="shared" si="1826"/>
        <v>0</v>
      </c>
      <c r="FY148" s="21"/>
      <c r="FZ148" s="21">
        <f t="shared" si="1827"/>
        <v>0</v>
      </c>
      <c r="GA148" s="21"/>
      <c r="GB148" s="21">
        <f t="shared" si="1828"/>
        <v>0</v>
      </c>
      <c r="GC148" s="21"/>
      <c r="GD148" s="21">
        <f t="shared" si="1829"/>
        <v>0</v>
      </c>
      <c r="GE148" s="21"/>
      <c r="GF148" s="21">
        <f t="shared" si="1830"/>
        <v>0</v>
      </c>
      <c r="GG148" s="21"/>
      <c r="GH148" s="21">
        <f t="shared" si="1831"/>
        <v>0</v>
      </c>
      <c r="GI148" s="21"/>
      <c r="GJ148" s="21">
        <f t="shared" si="1832"/>
        <v>0</v>
      </c>
      <c r="GK148" s="21"/>
      <c r="GL148" s="21">
        <f t="shared" si="1833"/>
        <v>0</v>
      </c>
      <c r="GM148" s="21"/>
      <c r="GN148" s="21">
        <f t="shared" si="1834"/>
        <v>0</v>
      </c>
      <c r="GO148" s="21"/>
      <c r="GP148" s="21">
        <f t="shared" si="1835"/>
        <v>0</v>
      </c>
      <c r="GQ148" s="21"/>
      <c r="GR148" s="21">
        <f t="shared" si="1836"/>
        <v>36.9</v>
      </c>
      <c r="GS148" s="21"/>
      <c r="GT148" s="21">
        <f t="shared" si="1837"/>
        <v>36.9</v>
      </c>
      <c r="GU148" s="21"/>
      <c r="GV148" s="21">
        <f t="shared" si="1838"/>
        <v>36.9</v>
      </c>
      <c r="GW148" s="21"/>
      <c r="GX148" s="21">
        <f t="shared" si="1839"/>
        <v>36.9</v>
      </c>
      <c r="GY148" s="21"/>
      <c r="GZ148" s="21">
        <f t="shared" si="1840"/>
        <v>36.9</v>
      </c>
      <c r="HA148" s="21"/>
      <c r="HB148" s="21">
        <f t="shared" si="1841"/>
        <v>36.9</v>
      </c>
      <c r="HC148" s="21"/>
      <c r="HD148" s="21">
        <f t="shared" si="1842"/>
        <v>36.9</v>
      </c>
      <c r="HE148" s="21"/>
      <c r="HF148" s="21">
        <f t="shared" si="1843"/>
        <v>36.9</v>
      </c>
      <c r="HG148" s="21"/>
      <c r="HH148" s="21">
        <f t="shared" si="1844"/>
        <v>36.9</v>
      </c>
      <c r="HI148" s="21"/>
      <c r="HJ148" s="21">
        <f t="shared" si="1845"/>
        <v>36.9</v>
      </c>
      <c r="HK148" s="21">
        <v>15</v>
      </c>
      <c r="HL148" s="21">
        <f t="shared" si="1846"/>
        <v>0</v>
      </c>
      <c r="HM148" s="21">
        <v>18</v>
      </c>
      <c r="HN148" s="21">
        <f t="shared" si="1847"/>
        <v>0</v>
      </c>
      <c r="HO148" s="21"/>
      <c r="HP148" s="21">
        <f t="shared" si="1848"/>
        <v>0</v>
      </c>
      <c r="HQ148" s="21">
        <v>20</v>
      </c>
      <c r="HR148" s="21">
        <f t="shared" si="1849"/>
        <v>0</v>
      </c>
      <c r="HS148" s="21">
        <v>27</v>
      </c>
      <c r="HT148" s="21">
        <f t="shared" si="1850"/>
        <v>0</v>
      </c>
      <c r="HU148" s="21">
        <v>22</v>
      </c>
      <c r="HV148" s="21">
        <f t="shared" si="1851"/>
        <v>0</v>
      </c>
      <c r="HW148" s="21">
        <v>34</v>
      </c>
      <c r="HX148" s="21">
        <f t="shared" si="1852"/>
        <v>0</v>
      </c>
      <c r="HY148" s="21">
        <v>40</v>
      </c>
      <c r="HZ148" s="21">
        <f t="shared" si="1853"/>
        <v>0</v>
      </c>
      <c r="IA148" s="21"/>
      <c r="IB148" s="21">
        <f t="shared" si="1854"/>
        <v>0</v>
      </c>
      <c r="IC148" s="21">
        <v>6</v>
      </c>
      <c r="ID148" s="21">
        <f t="shared" si="1855"/>
        <v>0</v>
      </c>
      <c r="IE148" s="21">
        <v>49</v>
      </c>
      <c r="IF148" s="21">
        <f t="shared" si="1856"/>
        <v>0</v>
      </c>
      <c r="IG148" s="21">
        <v>22</v>
      </c>
      <c r="IH148" s="21">
        <f t="shared" si="1857"/>
        <v>0</v>
      </c>
      <c r="II148" s="21"/>
      <c r="IJ148" s="21">
        <f t="shared" si="1858"/>
        <v>0</v>
      </c>
      <c r="IK148" s="21"/>
      <c r="IL148" s="21">
        <f t="shared" si="1859"/>
        <v>0</v>
      </c>
      <c r="IM148" s="21"/>
      <c r="IN148" s="21">
        <f t="shared" si="1860"/>
        <v>0</v>
      </c>
      <c r="IO148" s="21"/>
      <c r="IP148" s="21">
        <f t="shared" si="1861"/>
        <v>0</v>
      </c>
      <c r="IQ148" s="21"/>
      <c r="IR148" s="21">
        <f t="shared" si="1862"/>
        <v>0</v>
      </c>
      <c r="IS148" s="21"/>
      <c r="IT148" s="21">
        <f t="shared" si="1863"/>
        <v>0</v>
      </c>
      <c r="IU148" s="21"/>
      <c r="IV148" s="21">
        <f t="shared" si="1864"/>
        <v>0</v>
      </c>
      <c r="IW148" s="21"/>
      <c r="IX148" s="21">
        <f t="shared" si="1865"/>
        <v>0</v>
      </c>
      <c r="IY148" s="21"/>
      <c r="IZ148" s="21">
        <f t="shared" si="1866"/>
        <v>0</v>
      </c>
      <c r="JA148" s="21"/>
      <c r="JB148" s="21">
        <f t="shared" si="1867"/>
        <v>0</v>
      </c>
      <c r="JC148" s="21"/>
      <c r="JD148" s="21">
        <f t="shared" si="1868"/>
        <v>0</v>
      </c>
      <c r="JE148" s="21"/>
      <c r="JF148" s="21">
        <f t="shared" si="1869"/>
        <v>0</v>
      </c>
      <c r="JG148" s="21"/>
      <c r="JH148" s="21">
        <f t="shared" si="1870"/>
        <v>0</v>
      </c>
      <c r="JI148" s="21"/>
      <c r="JJ148" s="21">
        <f t="shared" si="1871"/>
        <v>0</v>
      </c>
      <c r="JK148" s="21"/>
      <c r="JL148" s="21">
        <f t="shared" si="1872"/>
        <v>0</v>
      </c>
      <c r="JM148" s="21"/>
      <c r="JN148" s="21">
        <f t="shared" si="1873"/>
        <v>0</v>
      </c>
      <c r="JO148" s="21"/>
      <c r="JP148" s="21">
        <f t="shared" si="1874"/>
        <v>0</v>
      </c>
      <c r="JQ148" s="21"/>
      <c r="JR148" s="21">
        <f t="shared" si="1875"/>
        <v>0</v>
      </c>
      <c r="JS148" s="21"/>
      <c r="JT148" s="21">
        <f t="shared" si="1876"/>
        <v>0</v>
      </c>
      <c r="JU148" s="21"/>
      <c r="JV148" s="21">
        <f t="shared" si="1877"/>
        <v>0</v>
      </c>
      <c r="JW148" s="21"/>
      <c r="JX148" s="21">
        <f t="shared" si="1878"/>
        <v>0</v>
      </c>
      <c r="JY148" s="21"/>
      <c r="JZ148" s="21">
        <f t="shared" si="1879"/>
        <v>0</v>
      </c>
      <c r="KA148" s="21"/>
      <c r="KB148" s="21">
        <f t="shared" si="1880"/>
        <v>0</v>
      </c>
      <c r="KC148" s="21"/>
      <c r="KD148" s="21">
        <f t="shared" si="1881"/>
        <v>0</v>
      </c>
      <c r="KE148" s="21"/>
      <c r="KF148" s="21">
        <f t="shared" si="1882"/>
        <v>0</v>
      </c>
      <c r="KG148" s="21"/>
      <c r="KH148" s="21">
        <f t="shared" si="1883"/>
        <v>0</v>
      </c>
      <c r="KI148" s="21"/>
      <c r="KJ148" s="21">
        <f t="shared" si="1884"/>
        <v>0</v>
      </c>
      <c r="KK148" s="21"/>
      <c r="KL148" s="21">
        <f t="shared" si="1885"/>
        <v>0</v>
      </c>
      <c r="KM148" s="21"/>
      <c r="KN148" s="21">
        <f t="shared" si="1886"/>
        <v>0</v>
      </c>
      <c r="KO148" s="21"/>
      <c r="KP148" s="21">
        <f t="shared" si="1887"/>
        <v>0</v>
      </c>
      <c r="KQ148" s="21"/>
      <c r="KR148" s="21">
        <f t="shared" si="1888"/>
        <v>0</v>
      </c>
      <c r="KS148" s="21"/>
      <c r="KT148" s="21">
        <f t="shared" si="1889"/>
        <v>0</v>
      </c>
      <c r="KU148" s="21"/>
      <c r="KV148" s="21">
        <f t="shared" si="1890"/>
        <v>0</v>
      </c>
      <c r="KW148" s="21"/>
      <c r="KX148" s="21">
        <f t="shared" si="1891"/>
        <v>0</v>
      </c>
      <c r="KY148" s="21"/>
      <c r="KZ148" s="21">
        <f t="shared" si="1892"/>
        <v>0</v>
      </c>
      <c r="LA148" s="21"/>
      <c r="LB148" s="21">
        <f t="shared" si="1893"/>
        <v>0</v>
      </c>
      <c r="LC148" s="21"/>
      <c r="LD148" s="21">
        <f t="shared" si="1894"/>
        <v>0</v>
      </c>
      <c r="LE148" s="21"/>
      <c r="LF148" s="21">
        <f t="shared" si="1895"/>
        <v>0</v>
      </c>
      <c r="LG148" s="21"/>
      <c r="LH148" s="21">
        <f t="shared" si="1896"/>
        <v>0</v>
      </c>
      <c r="LI148" s="21"/>
      <c r="LJ148" s="21">
        <f t="shared" si="1897"/>
        <v>0</v>
      </c>
      <c r="LK148" s="21"/>
      <c r="LL148" s="21">
        <f t="shared" si="1898"/>
        <v>0</v>
      </c>
      <c r="LM148" s="21"/>
      <c r="LN148" s="21">
        <f t="shared" si="1899"/>
        <v>0</v>
      </c>
      <c r="LO148" s="21"/>
      <c r="LP148" s="21">
        <f t="shared" si="1900"/>
        <v>0</v>
      </c>
      <c r="LQ148" s="21"/>
      <c r="LR148" s="21">
        <f t="shared" si="1901"/>
        <v>0</v>
      </c>
      <c r="LS148" s="21"/>
      <c r="LT148" s="21">
        <f t="shared" si="1902"/>
        <v>0</v>
      </c>
      <c r="LU148" s="21"/>
      <c r="LV148" s="21">
        <f t="shared" si="1903"/>
        <v>0</v>
      </c>
      <c r="LW148" s="21"/>
      <c r="LX148" s="21">
        <f t="shared" si="1904"/>
        <v>0</v>
      </c>
      <c r="LY148" s="21"/>
      <c r="LZ148" s="21">
        <f t="shared" si="1905"/>
        <v>0</v>
      </c>
      <c r="MA148" s="21"/>
      <c r="MB148" s="21">
        <f t="shared" si="1906"/>
        <v>0</v>
      </c>
      <c r="MC148" s="21"/>
      <c r="MD148" s="21">
        <f t="shared" si="1907"/>
        <v>0</v>
      </c>
      <c r="ME148" s="21"/>
      <c r="MF148" s="21">
        <f t="shared" si="1908"/>
        <v>0</v>
      </c>
      <c r="MG148" s="21"/>
      <c r="MH148" s="21">
        <f t="shared" si="1909"/>
        <v>0</v>
      </c>
      <c r="MI148" s="21"/>
      <c r="MJ148" s="21">
        <f t="shared" si="1910"/>
        <v>0</v>
      </c>
      <c r="MK148" s="21"/>
      <c r="ML148" s="21">
        <f t="shared" si="1911"/>
        <v>0</v>
      </c>
      <c r="MM148" s="21"/>
      <c r="MN148" s="21">
        <f t="shared" si="1912"/>
        <v>0</v>
      </c>
      <c r="MO148" s="21"/>
      <c r="MP148" s="21">
        <f t="shared" si="1913"/>
        <v>0</v>
      </c>
      <c r="MQ148" s="21"/>
      <c r="MR148" s="21">
        <f t="shared" si="1914"/>
        <v>0</v>
      </c>
      <c r="MS148" s="21"/>
      <c r="MT148" s="21">
        <f t="shared" si="1915"/>
        <v>0</v>
      </c>
      <c r="MU148" s="21"/>
      <c r="MV148" s="21">
        <f t="shared" si="1916"/>
        <v>0</v>
      </c>
      <c r="MW148" s="21"/>
      <c r="MX148" s="21">
        <f t="shared" si="1917"/>
        <v>0</v>
      </c>
      <c r="MY148" s="21"/>
      <c r="MZ148" s="21">
        <f t="shared" si="1918"/>
        <v>0</v>
      </c>
      <c r="NA148" s="21"/>
      <c r="NB148" s="21">
        <f t="shared" si="1919"/>
        <v>0</v>
      </c>
      <c r="NC148" s="21"/>
      <c r="ND148" s="21">
        <f t="shared" si="1920"/>
        <v>0</v>
      </c>
      <c r="NE148" s="21"/>
      <c r="NF148" s="21">
        <f t="shared" si="1921"/>
        <v>0</v>
      </c>
      <c r="NG148" s="21"/>
      <c r="NH148" s="21">
        <f t="shared" si="1922"/>
        <v>0</v>
      </c>
      <c r="NI148" s="21"/>
      <c r="NJ148" s="21">
        <f t="shared" si="1923"/>
        <v>0</v>
      </c>
      <c r="NK148" s="21"/>
      <c r="NL148" s="21">
        <f t="shared" si="1924"/>
        <v>0</v>
      </c>
      <c r="NM148" s="21"/>
      <c r="NN148" s="21">
        <f t="shared" si="1925"/>
        <v>0</v>
      </c>
      <c r="NO148" s="21"/>
      <c r="NP148" s="21">
        <f t="shared" si="1926"/>
        <v>0</v>
      </c>
      <c r="NQ148" s="21"/>
      <c r="NR148" s="21">
        <f t="shared" si="1927"/>
        <v>0</v>
      </c>
      <c r="NS148" s="21"/>
      <c r="NT148" s="21">
        <f t="shared" si="1928"/>
        <v>0</v>
      </c>
      <c r="NU148" s="21"/>
      <c r="NV148" s="21">
        <f t="shared" si="1929"/>
        <v>0</v>
      </c>
      <c r="NW148" s="21"/>
      <c r="NX148" s="21">
        <f t="shared" si="1930"/>
        <v>0</v>
      </c>
      <c r="NY148" s="21"/>
      <c r="NZ148" s="21">
        <f t="shared" si="1931"/>
        <v>0</v>
      </c>
      <c r="OA148" s="21"/>
      <c r="OB148" s="21">
        <f t="shared" si="1932"/>
        <v>0</v>
      </c>
      <c r="OC148" s="21"/>
      <c r="OD148" s="21">
        <f t="shared" si="1933"/>
        <v>0</v>
      </c>
      <c r="OE148" s="21"/>
      <c r="OF148" s="21">
        <f t="shared" si="1934"/>
        <v>0</v>
      </c>
      <c r="OG148" s="21"/>
      <c r="OH148" s="21">
        <f t="shared" si="1935"/>
        <v>0</v>
      </c>
      <c r="OI148" s="21"/>
      <c r="OJ148" s="21">
        <f t="shared" si="1936"/>
        <v>0</v>
      </c>
      <c r="OK148" s="21"/>
      <c r="OL148" s="21">
        <f t="shared" si="1937"/>
        <v>0</v>
      </c>
      <c r="OM148" s="21"/>
      <c r="ON148" s="21">
        <f t="shared" si="1938"/>
        <v>0</v>
      </c>
      <c r="OO148" s="21"/>
      <c r="OP148" s="21">
        <f t="shared" si="1938"/>
        <v>0</v>
      </c>
      <c r="OQ148" s="21"/>
      <c r="OR148" s="21">
        <f t="shared" si="1938"/>
        <v>0</v>
      </c>
      <c r="OS148" s="21"/>
      <c r="OT148" s="21">
        <f t="shared" si="1938"/>
        <v>0</v>
      </c>
      <c r="OU148" s="21"/>
      <c r="OV148" s="21">
        <f t="shared" si="1938"/>
        <v>0</v>
      </c>
      <c r="OW148" s="21"/>
      <c r="OX148" s="21">
        <f t="shared" si="1938"/>
        <v>0</v>
      </c>
      <c r="OY148" s="21"/>
      <c r="OZ148" s="21">
        <f t="shared" si="1938"/>
        <v>0</v>
      </c>
      <c r="PA148" s="21"/>
      <c r="PB148" s="21">
        <f t="shared" si="1939"/>
        <v>0</v>
      </c>
      <c r="PC148" s="21"/>
      <c r="PD148" s="21">
        <f t="shared" si="1939"/>
        <v>0</v>
      </c>
      <c r="PE148" s="21"/>
      <c r="PF148" s="21">
        <f t="shared" si="1939"/>
        <v>0</v>
      </c>
      <c r="PG148" s="21"/>
      <c r="PH148" s="21">
        <f t="shared" si="1939"/>
        <v>0</v>
      </c>
      <c r="PI148" s="21"/>
      <c r="PJ148" s="21">
        <f t="shared" si="1939"/>
        <v>0</v>
      </c>
      <c r="PK148" s="21"/>
      <c r="PL148" s="21">
        <f t="shared" si="1939"/>
        <v>0</v>
      </c>
      <c r="PM148" s="21"/>
      <c r="PN148" s="21">
        <f t="shared" si="1940"/>
        <v>0</v>
      </c>
      <c r="PO148" s="21"/>
      <c r="PP148" s="21">
        <f t="shared" si="1940"/>
        <v>0</v>
      </c>
      <c r="PQ148" s="21"/>
      <c r="PR148" s="21">
        <f t="shared" si="1940"/>
        <v>0</v>
      </c>
      <c r="PS148" s="21"/>
      <c r="PT148" s="21">
        <f t="shared" si="1940"/>
        <v>0</v>
      </c>
      <c r="PU148" s="21"/>
      <c r="PV148" s="21">
        <f t="shared" si="1940"/>
        <v>0</v>
      </c>
      <c r="PW148" s="21"/>
      <c r="PX148" s="21">
        <f t="shared" si="1940"/>
        <v>0</v>
      </c>
      <c r="PY148" s="21"/>
      <c r="PZ148" s="21">
        <f t="shared" si="1941"/>
        <v>0</v>
      </c>
      <c r="QA148" s="21"/>
      <c r="QB148" s="21">
        <f t="shared" si="1941"/>
        <v>0</v>
      </c>
      <c r="QC148" s="21"/>
      <c r="QD148" s="21">
        <f t="shared" si="1941"/>
        <v>0</v>
      </c>
      <c r="QE148" s="21"/>
      <c r="QF148" s="21">
        <f t="shared" si="1941"/>
        <v>0</v>
      </c>
      <c r="QG148" s="21"/>
      <c r="QH148" s="21">
        <f t="shared" si="1941"/>
        <v>0</v>
      </c>
      <c r="QI148" s="21"/>
      <c r="QJ148" s="21">
        <f t="shared" si="1941"/>
        <v>0</v>
      </c>
      <c r="QK148" s="21"/>
      <c r="QL148" s="21">
        <f t="shared" si="1942"/>
        <v>0</v>
      </c>
      <c r="QM148" s="21"/>
      <c r="QN148" s="21">
        <f t="shared" si="1942"/>
        <v>0</v>
      </c>
      <c r="QO148" s="21"/>
      <c r="QP148" s="21">
        <f t="shared" si="1942"/>
        <v>0</v>
      </c>
      <c r="QQ148" s="21"/>
      <c r="QR148" s="21">
        <f t="shared" si="1942"/>
        <v>0</v>
      </c>
      <c r="QS148" s="21"/>
      <c r="QT148" s="21">
        <f t="shared" si="1942"/>
        <v>0</v>
      </c>
      <c r="QU148" s="21"/>
      <c r="QV148" s="21">
        <f t="shared" si="1942"/>
        <v>0</v>
      </c>
      <c r="QW148" s="21"/>
      <c r="QX148" s="21">
        <f t="shared" si="1943"/>
        <v>0</v>
      </c>
      <c r="QY148" s="21"/>
      <c r="QZ148" s="21">
        <f t="shared" si="1943"/>
        <v>0</v>
      </c>
      <c r="RA148" s="21"/>
      <c r="RB148" s="21">
        <f t="shared" si="1943"/>
        <v>0</v>
      </c>
      <c r="RC148" s="21"/>
      <c r="RD148" s="21">
        <f t="shared" si="1943"/>
        <v>0</v>
      </c>
      <c r="RE148" s="21"/>
      <c r="RF148" s="21">
        <f t="shared" si="1943"/>
        <v>0</v>
      </c>
      <c r="RG148" s="21"/>
      <c r="RH148" s="21">
        <f t="shared" si="1943"/>
        <v>0</v>
      </c>
      <c r="RI148" s="21"/>
      <c r="RJ148" s="21">
        <f t="shared" si="1944"/>
        <v>0</v>
      </c>
      <c r="RK148" s="21"/>
      <c r="RL148" s="21">
        <f t="shared" si="1945"/>
        <v>0</v>
      </c>
      <c r="RM148" s="21"/>
      <c r="RN148" s="21">
        <f t="shared" si="1946"/>
        <v>0</v>
      </c>
      <c r="RO148" s="21"/>
      <c r="RP148" s="21">
        <f t="shared" si="1947"/>
        <v>0</v>
      </c>
      <c r="RQ148" s="21"/>
      <c r="RR148" s="21">
        <f t="shared" si="1948"/>
        <v>0</v>
      </c>
      <c r="RS148" s="21"/>
      <c r="RT148" s="21">
        <f t="shared" si="1949"/>
        <v>0</v>
      </c>
      <c r="RU148" s="21"/>
      <c r="RV148" s="21">
        <f t="shared" si="1950"/>
        <v>0</v>
      </c>
      <c r="RW148" s="21"/>
      <c r="RX148" s="21">
        <f t="shared" si="1951"/>
        <v>0</v>
      </c>
      <c r="RY148" s="21"/>
      <c r="RZ148" s="21">
        <f t="shared" si="1952"/>
        <v>0</v>
      </c>
      <c r="SA148" s="21"/>
      <c r="SB148" s="21">
        <f t="shared" si="1953"/>
        <v>0</v>
      </c>
      <c r="SC148" s="21"/>
      <c r="SD148" s="21">
        <f t="shared" si="1954"/>
        <v>0</v>
      </c>
      <c r="SE148" s="21"/>
      <c r="SF148" s="21">
        <f t="shared" si="1955"/>
        <v>0</v>
      </c>
      <c r="SG148" s="21"/>
      <c r="SH148" s="21">
        <f t="shared" si="1956"/>
        <v>0</v>
      </c>
      <c r="SI148" s="21"/>
      <c r="SJ148" s="21">
        <f t="shared" si="1957"/>
        <v>0</v>
      </c>
      <c r="SK148" s="21"/>
      <c r="SL148" s="21">
        <f t="shared" si="1958"/>
        <v>0</v>
      </c>
      <c r="SM148" s="21"/>
      <c r="SN148" s="21">
        <f t="shared" si="1959"/>
        <v>0</v>
      </c>
      <c r="SO148" s="21"/>
      <c r="SP148" s="21">
        <f t="shared" si="1960"/>
        <v>0</v>
      </c>
      <c r="SQ148" s="21"/>
      <c r="SR148" s="21">
        <f t="shared" si="1961"/>
        <v>0</v>
      </c>
      <c r="SS148" s="21"/>
      <c r="ST148" s="21">
        <f t="shared" si="1962"/>
        <v>0</v>
      </c>
      <c r="SU148" s="21"/>
      <c r="SV148" s="21">
        <f t="shared" si="1963"/>
        <v>0</v>
      </c>
      <c r="SW148" s="21"/>
      <c r="SX148" s="21">
        <f t="shared" si="1964"/>
        <v>0</v>
      </c>
      <c r="SY148" s="21"/>
      <c r="SZ148" s="21">
        <f t="shared" si="1965"/>
        <v>0</v>
      </c>
      <c r="TA148" s="21"/>
      <c r="TB148" s="21">
        <f t="shared" si="1966"/>
        <v>0</v>
      </c>
      <c r="TC148" s="21"/>
      <c r="TD148" s="21">
        <f t="shared" si="1967"/>
        <v>0</v>
      </c>
      <c r="TE148" s="21"/>
      <c r="TF148" s="21">
        <f t="shared" si="1968"/>
        <v>0</v>
      </c>
      <c r="TG148" s="21"/>
      <c r="TH148" s="21">
        <f t="shared" si="1969"/>
        <v>0</v>
      </c>
      <c r="TI148" s="21"/>
      <c r="TJ148" s="21">
        <f t="shared" si="1970"/>
        <v>0</v>
      </c>
      <c r="TK148" s="21"/>
      <c r="TL148" s="21">
        <f t="shared" si="1971"/>
        <v>0</v>
      </c>
      <c r="TM148" s="21"/>
      <c r="TN148" s="21">
        <f t="shared" si="1972"/>
        <v>0</v>
      </c>
      <c r="TO148" s="21"/>
      <c r="TP148" s="21">
        <f t="shared" si="1973"/>
        <v>0</v>
      </c>
      <c r="TQ148" s="21"/>
      <c r="TR148" s="21">
        <f t="shared" si="1974"/>
        <v>0</v>
      </c>
      <c r="TS148" s="21"/>
      <c r="TT148" s="21">
        <f t="shared" si="1975"/>
        <v>0</v>
      </c>
      <c r="TU148" s="21"/>
      <c r="TV148" s="21">
        <f t="shared" si="1976"/>
        <v>0</v>
      </c>
      <c r="TW148" s="21"/>
      <c r="TX148" s="21">
        <f t="shared" si="1977"/>
        <v>0</v>
      </c>
      <c r="TY148" s="21"/>
      <c r="TZ148" s="21">
        <f t="shared" si="1978"/>
        <v>0</v>
      </c>
      <c r="UA148" s="21"/>
      <c r="UB148" s="21">
        <f t="shared" si="1979"/>
        <v>0</v>
      </c>
      <c r="UC148" s="21"/>
      <c r="UD148" s="21">
        <f t="shared" si="1980"/>
        <v>0</v>
      </c>
      <c r="UE148" s="21"/>
      <c r="UF148" s="21">
        <f t="shared" si="1981"/>
        <v>0</v>
      </c>
      <c r="UG148" s="21"/>
      <c r="UH148" s="21">
        <f t="shared" si="1982"/>
        <v>0</v>
      </c>
      <c r="UI148" s="21"/>
      <c r="UJ148" s="21">
        <f t="shared" si="1983"/>
        <v>0</v>
      </c>
      <c r="UK148" s="21"/>
      <c r="UL148" s="21">
        <f t="shared" si="1984"/>
        <v>0</v>
      </c>
      <c r="UM148" s="21"/>
      <c r="UN148" s="21">
        <f t="shared" si="1985"/>
        <v>0</v>
      </c>
      <c r="UO148" s="21"/>
      <c r="UP148" s="21">
        <f t="shared" si="1986"/>
        <v>0</v>
      </c>
      <c r="UQ148" s="21"/>
      <c r="UR148" s="21">
        <f t="shared" si="1987"/>
        <v>0</v>
      </c>
      <c r="US148" s="21"/>
      <c r="UT148" s="21">
        <f t="shared" si="1988"/>
        <v>0</v>
      </c>
      <c r="UU148" s="21"/>
      <c r="UV148" s="21">
        <f t="shared" si="1989"/>
        <v>0</v>
      </c>
      <c r="UW148" s="21"/>
      <c r="UX148" s="21">
        <f t="shared" si="1990"/>
        <v>0</v>
      </c>
      <c r="UY148" s="21"/>
      <c r="UZ148" s="21">
        <f t="shared" si="1991"/>
        <v>0</v>
      </c>
      <c r="VA148" s="21"/>
      <c r="VB148" s="21">
        <f t="shared" si="1992"/>
        <v>0</v>
      </c>
      <c r="VC148" s="21"/>
      <c r="VD148" s="21">
        <f t="shared" si="1993"/>
        <v>0</v>
      </c>
      <c r="VE148" s="21"/>
      <c r="VF148" s="21">
        <f t="shared" si="1994"/>
        <v>0</v>
      </c>
      <c r="VG148" s="21"/>
      <c r="VH148" s="21">
        <f t="shared" si="1995"/>
        <v>0</v>
      </c>
      <c r="VI148" s="21"/>
      <c r="VJ148" s="21">
        <f t="shared" si="1996"/>
        <v>0</v>
      </c>
      <c r="VK148" s="21"/>
      <c r="VL148" s="21">
        <f t="shared" si="1997"/>
        <v>0</v>
      </c>
      <c r="VM148" s="21"/>
      <c r="VN148" s="21">
        <f t="shared" si="1998"/>
        <v>0</v>
      </c>
      <c r="VO148" s="21"/>
      <c r="VP148" s="21">
        <f t="shared" si="1999"/>
        <v>0</v>
      </c>
      <c r="VQ148" s="21"/>
      <c r="VR148" s="21">
        <f t="shared" si="1938"/>
        <v>0</v>
      </c>
      <c r="VS148" s="21"/>
      <c r="VT148" s="21">
        <f t="shared" si="2000"/>
        <v>0</v>
      </c>
      <c r="VU148" s="21"/>
      <c r="VV148" s="21">
        <f t="shared" si="2000"/>
        <v>0</v>
      </c>
      <c r="VW148" s="21"/>
      <c r="VX148" s="21">
        <f t="shared" si="2001"/>
        <v>0</v>
      </c>
      <c r="VY148" s="21"/>
      <c r="VZ148" s="21">
        <f t="shared" si="2001"/>
        <v>0</v>
      </c>
      <c r="WA148" s="21"/>
      <c r="WB148" s="21">
        <f t="shared" si="2001"/>
        <v>0</v>
      </c>
      <c r="WC148" s="21"/>
      <c r="WD148" s="21">
        <f t="shared" si="2001"/>
        <v>0</v>
      </c>
      <c r="WE148" s="21"/>
      <c r="WF148" s="21">
        <f t="shared" si="2001"/>
        <v>0</v>
      </c>
      <c r="WG148" s="21"/>
      <c r="WH148" s="21">
        <f t="shared" si="2001"/>
        <v>0</v>
      </c>
      <c r="WI148" s="21"/>
      <c r="WJ148" s="21">
        <f t="shared" si="2001"/>
        <v>0</v>
      </c>
      <c r="WK148" s="21"/>
      <c r="WL148" s="21">
        <f t="shared" si="2001"/>
        <v>0</v>
      </c>
      <c r="WM148" s="21"/>
      <c r="WN148" s="21">
        <f t="shared" si="2002"/>
        <v>0</v>
      </c>
      <c r="WO148" s="21"/>
      <c r="WP148" s="21">
        <f t="shared" si="2002"/>
        <v>0</v>
      </c>
      <c r="WQ148" s="21"/>
      <c r="WR148" s="21">
        <f t="shared" si="2002"/>
        <v>0</v>
      </c>
      <c r="WS148" s="21"/>
      <c r="WT148" s="21">
        <f t="shared" si="2002"/>
        <v>0</v>
      </c>
      <c r="WU148" s="21"/>
      <c r="WV148" s="21">
        <f t="shared" si="2002"/>
        <v>0</v>
      </c>
      <c r="WW148" s="21"/>
      <c r="WX148" s="21">
        <f t="shared" si="2002"/>
        <v>0</v>
      </c>
      <c r="WY148" s="21"/>
      <c r="WZ148" s="21">
        <f t="shared" si="2002"/>
        <v>0</v>
      </c>
      <c r="XA148" s="21"/>
      <c r="XB148" s="21">
        <f t="shared" si="2002"/>
        <v>0</v>
      </c>
      <c r="XC148" s="21"/>
      <c r="XD148" s="21">
        <f t="shared" si="2003"/>
        <v>0</v>
      </c>
      <c r="XE148" s="21"/>
      <c r="XF148" s="21">
        <f t="shared" si="2003"/>
        <v>0</v>
      </c>
      <c r="XG148" s="21"/>
      <c r="XH148" s="21">
        <f t="shared" si="2003"/>
        <v>0</v>
      </c>
      <c r="XI148" s="21"/>
      <c r="XJ148" s="21">
        <f t="shared" si="2003"/>
        <v>0</v>
      </c>
      <c r="XK148" s="21"/>
      <c r="XL148" s="21">
        <f t="shared" si="2003"/>
        <v>0</v>
      </c>
      <c r="XM148" s="21"/>
      <c r="XN148" s="21">
        <f t="shared" si="2003"/>
        <v>0</v>
      </c>
      <c r="XO148" s="21"/>
      <c r="XP148" s="21">
        <f t="shared" si="2003"/>
        <v>0</v>
      </c>
      <c r="XQ148" s="21"/>
      <c r="XR148" s="21">
        <f t="shared" si="2003"/>
        <v>0</v>
      </c>
      <c r="XS148" s="21"/>
      <c r="XT148" s="21">
        <f t="shared" si="2000"/>
        <v>0</v>
      </c>
      <c r="XU148" s="21"/>
      <c r="XV148" s="21">
        <f t="shared" si="2000"/>
        <v>0</v>
      </c>
      <c r="XW148" s="21"/>
      <c r="XX148" s="21">
        <f t="shared" si="2000"/>
        <v>0</v>
      </c>
      <c r="XY148" s="21"/>
      <c r="XZ148" s="21">
        <f t="shared" si="2000"/>
        <v>0</v>
      </c>
      <c r="YA148" s="21"/>
      <c r="YB148" s="21">
        <f t="shared" si="2004"/>
        <v>0</v>
      </c>
      <c r="YC148" s="21"/>
      <c r="YD148" s="21">
        <f t="shared" si="2005"/>
        <v>0</v>
      </c>
      <c r="YE148" s="21"/>
      <c r="YF148" s="21">
        <f t="shared" si="2006"/>
        <v>0</v>
      </c>
      <c r="YG148" s="21"/>
      <c r="YH148" s="21">
        <f t="shared" si="2007"/>
        <v>0</v>
      </c>
      <c r="YI148" s="21"/>
      <c r="YJ148" s="21">
        <f t="shared" si="2008"/>
        <v>0</v>
      </c>
      <c r="YK148" s="21"/>
      <c r="YL148" s="21">
        <f t="shared" si="2009"/>
        <v>0</v>
      </c>
      <c r="YM148" s="21"/>
      <c r="YN148" s="21">
        <f t="shared" si="2010"/>
        <v>0</v>
      </c>
      <c r="YO148" s="21"/>
      <c r="YP148" s="21">
        <f t="shared" si="2011"/>
        <v>0</v>
      </c>
      <c r="YQ148" s="21"/>
      <c r="YR148" s="21">
        <f t="shared" si="2012"/>
        <v>0</v>
      </c>
      <c r="YS148" s="21"/>
      <c r="YT148" s="21">
        <f t="shared" si="2013"/>
        <v>0</v>
      </c>
      <c r="YU148" s="21"/>
      <c r="YV148" s="21">
        <f t="shared" si="2014"/>
        <v>0</v>
      </c>
      <c r="YW148" s="21"/>
      <c r="YX148" s="21">
        <f t="shared" si="2015"/>
        <v>0</v>
      </c>
      <c r="YY148" s="21"/>
      <c r="YZ148" s="21">
        <f t="shared" si="2000"/>
        <v>0</v>
      </c>
      <c r="ZA148" s="21"/>
      <c r="ZB148" s="21">
        <f t="shared" si="2016"/>
        <v>0</v>
      </c>
      <c r="ZC148" s="21"/>
      <c r="ZD148" s="21">
        <f t="shared" si="2017"/>
        <v>0</v>
      </c>
      <c r="ZE148" s="21"/>
      <c r="ZF148" s="21">
        <f t="shared" si="2018"/>
        <v>0</v>
      </c>
      <c r="ZG148" s="21"/>
      <c r="ZH148" s="21">
        <f t="shared" si="2019"/>
        <v>0</v>
      </c>
      <c r="ZI148" s="21"/>
      <c r="ZJ148" s="21">
        <f t="shared" si="2020"/>
        <v>0</v>
      </c>
      <c r="ZK148" s="21"/>
      <c r="ZL148" s="21">
        <f t="shared" si="2021"/>
        <v>0</v>
      </c>
      <c r="ZM148" s="21"/>
      <c r="ZN148" s="21">
        <f t="shared" si="2022"/>
        <v>0</v>
      </c>
      <c r="ZO148" s="21"/>
      <c r="ZP148" s="21">
        <f t="shared" si="2023"/>
        <v>0</v>
      </c>
      <c r="ZQ148" s="21"/>
      <c r="ZR148" s="21">
        <f t="shared" si="2024"/>
        <v>0</v>
      </c>
      <c r="ZS148" s="21"/>
      <c r="ZT148" s="21">
        <f t="shared" si="2000"/>
        <v>0</v>
      </c>
      <c r="ZU148" s="21"/>
      <c r="ZV148" s="21">
        <f t="shared" si="2025"/>
        <v>0</v>
      </c>
      <c r="ZW148" s="21"/>
      <c r="ZX148" s="21">
        <f t="shared" si="2026"/>
        <v>0</v>
      </c>
      <c r="ZY148" s="21"/>
      <c r="ZZ148" s="21">
        <f t="shared" si="2026"/>
        <v>0</v>
      </c>
      <c r="AAA148" s="21"/>
      <c r="AAB148" s="21">
        <f t="shared" si="2027"/>
        <v>0</v>
      </c>
      <c r="AAC148" s="21"/>
      <c r="AAD148" s="21">
        <f t="shared" si="2027"/>
        <v>0</v>
      </c>
      <c r="AAE148" s="21"/>
      <c r="AAF148" s="21">
        <f t="shared" si="2028"/>
        <v>0</v>
      </c>
      <c r="AAG148" s="21"/>
      <c r="AAH148" s="21">
        <f t="shared" si="2028"/>
        <v>0</v>
      </c>
      <c r="AAI148" s="21"/>
      <c r="AAJ148" s="21">
        <f t="shared" si="2029"/>
        <v>0</v>
      </c>
      <c r="AAK148" s="21"/>
      <c r="AAL148" s="21">
        <f t="shared" si="2029"/>
        <v>0</v>
      </c>
      <c r="AAM148" s="21"/>
      <c r="AAN148" s="21">
        <f t="shared" si="2030"/>
        <v>0</v>
      </c>
      <c r="AAO148" s="21"/>
      <c r="AAP148" s="21">
        <f t="shared" si="2030"/>
        <v>0</v>
      </c>
      <c r="AAQ148" s="21"/>
      <c r="AAR148" s="21">
        <f t="shared" si="2031"/>
        <v>0</v>
      </c>
      <c r="AAS148" s="21"/>
      <c r="AAT148" s="21">
        <f t="shared" si="2031"/>
        <v>0</v>
      </c>
      <c r="AAU148" s="21"/>
      <c r="AAV148" s="21">
        <f t="shared" si="2032"/>
        <v>0</v>
      </c>
      <c r="AAW148" s="21"/>
      <c r="AAX148" s="21">
        <f t="shared" si="2032"/>
        <v>0</v>
      </c>
      <c r="AAY148" s="21"/>
      <c r="AAZ148" s="21">
        <f t="shared" si="2033"/>
        <v>0</v>
      </c>
      <c r="ABA148" s="21"/>
      <c r="ABB148" s="21">
        <f t="shared" si="2033"/>
        <v>0</v>
      </c>
      <c r="ABC148" s="21"/>
      <c r="ABD148" s="21">
        <f t="shared" si="2034"/>
        <v>0</v>
      </c>
      <c r="ABE148" s="21"/>
      <c r="ABF148" s="21">
        <f t="shared" si="2034"/>
        <v>0</v>
      </c>
      <c r="ABG148" s="21"/>
      <c r="ABH148" s="21">
        <f t="shared" si="2035"/>
        <v>0</v>
      </c>
      <c r="ABI148" s="21"/>
      <c r="ABJ148" s="21">
        <f t="shared" si="2035"/>
        <v>0</v>
      </c>
      <c r="ABK148" s="21"/>
      <c r="ABL148" s="21">
        <f t="shared" si="2036"/>
        <v>0</v>
      </c>
      <c r="ABM148" s="21"/>
      <c r="ABN148" s="21">
        <f t="shared" si="2036"/>
        <v>0</v>
      </c>
      <c r="ABO148" s="21"/>
      <c r="ABP148" s="21">
        <f t="shared" si="2037"/>
        <v>0</v>
      </c>
      <c r="ABQ148" s="21"/>
      <c r="ABR148" s="21">
        <f t="shared" si="2037"/>
        <v>0</v>
      </c>
      <c r="ABS148" s="21"/>
      <c r="ABT148" s="21">
        <f t="shared" si="2038"/>
        <v>0</v>
      </c>
      <c r="ABU148" s="21"/>
      <c r="ABV148" s="21">
        <f t="shared" si="2038"/>
        <v>0</v>
      </c>
      <c r="ABW148" s="21"/>
      <c r="ABX148" s="21">
        <f t="shared" si="2039"/>
        <v>0</v>
      </c>
      <c r="ABY148" s="21"/>
      <c r="ABZ148" s="21">
        <f t="shared" si="2039"/>
        <v>0</v>
      </c>
      <c r="ACA148" s="21"/>
      <c r="ACB148" s="21">
        <f t="shared" si="2040"/>
        <v>0</v>
      </c>
      <c r="ACC148" s="21"/>
      <c r="ACD148" s="21">
        <f t="shared" si="2040"/>
        <v>0</v>
      </c>
      <c r="ACE148" s="21"/>
      <c r="ACF148" s="21">
        <f t="shared" si="2041"/>
        <v>0</v>
      </c>
      <c r="ACG148" s="21"/>
      <c r="ACH148" s="21">
        <f t="shared" si="2041"/>
        <v>0</v>
      </c>
      <c r="ACI148" s="21"/>
      <c r="ACJ148" s="21">
        <f t="shared" si="2042"/>
        <v>0</v>
      </c>
      <c r="ACK148" s="21"/>
      <c r="ACL148" s="21">
        <f t="shared" si="2042"/>
        <v>0</v>
      </c>
      <c r="ACM148" s="21"/>
      <c r="ACN148" s="21">
        <f t="shared" si="2043"/>
        <v>0</v>
      </c>
      <c r="ACO148" s="21"/>
      <c r="ACP148" s="21">
        <f t="shared" si="2043"/>
        <v>0</v>
      </c>
      <c r="ACQ148" s="21"/>
      <c r="ACR148" s="21">
        <f t="shared" si="2044"/>
        <v>0</v>
      </c>
      <c r="ACS148" s="21"/>
      <c r="ACT148" s="21">
        <f t="shared" si="2044"/>
        <v>0</v>
      </c>
      <c r="ACU148" s="21"/>
      <c r="ACV148" s="21">
        <f t="shared" si="2045"/>
        <v>0</v>
      </c>
      <c r="ACW148" s="21"/>
      <c r="ACX148" s="21">
        <f t="shared" si="2045"/>
        <v>0</v>
      </c>
      <c r="ACY148" s="21"/>
      <c r="ACZ148" s="21">
        <f t="shared" si="2046"/>
        <v>0</v>
      </c>
      <c r="ADA148" s="21"/>
      <c r="ADB148" s="21">
        <f t="shared" si="2046"/>
        <v>0</v>
      </c>
      <c r="ADC148" s="21"/>
      <c r="ADD148" s="21">
        <f t="shared" si="2047"/>
        <v>0</v>
      </c>
      <c r="ADE148" s="21"/>
      <c r="ADF148" s="21">
        <f t="shared" si="2047"/>
        <v>0</v>
      </c>
      <c r="ADG148" s="21"/>
      <c r="ADH148" s="21">
        <f t="shared" si="2048"/>
        <v>0</v>
      </c>
      <c r="ADI148" s="21"/>
      <c r="ADJ148" s="21">
        <f t="shared" si="2048"/>
        <v>0</v>
      </c>
      <c r="ADK148" s="21"/>
      <c r="ADL148" s="21">
        <f t="shared" si="2049"/>
        <v>0</v>
      </c>
      <c r="ADM148" s="21"/>
      <c r="ADN148" s="21">
        <f t="shared" si="2049"/>
        <v>0</v>
      </c>
      <c r="ADO148" s="21"/>
      <c r="ADP148" s="21">
        <f t="shared" si="2049"/>
        <v>0</v>
      </c>
      <c r="ADQ148" s="21"/>
      <c r="ADR148" s="21">
        <f t="shared" si="2049"/>
        <v>0</v>
      </c>
      <c r="ADS148" s="21"/>
      <c r="ADT148" s="21">
        <f t="shared" si="2049"/>
        <v>0</v>
      </c>
      <c r="ADU148" s="21"/>
      <c r="ADV148" s="21">
        <f t="shared" si="2050"/>
        <v>0</v>
      </c>
      <c r="ADW148" s="21"/>
      <c r="ADX148" s="21">
        <f t="shared" si="2050"/>
        <v>0</v>
      </c>
      <c r="ADY148" s="21"/>
      <c r="ADZ148" s="21">
        <f t="shared" si="2050"/>
        <v>0</v>
      </c>
      <c r="AEA148" s="21"/>
      <c r="AEB148" s="21">
        <f t="shared" si="2050"/>
        <v>0</v>
      </c>
      <c r="AEC148" s="21"/>
      <c r="AED148" s="21">
        <f t="shared" si="2051"/>
        <v>0</v>
      </c>
      <c r="AEE148" s="21"/>
      <c r="AEF148" s="21">
        <f t="shared" si="2051"/>
        <v>0</v>
      </c>
      <c r="AEG148" s="21"/>
      <c r="AEH148" s="21">
        <f t="shared" si="2051"/>
        <v>0</v>
      </c>
      <c r="AEI148" s="21"/>
      <c r="AEJ148" s="21">
        <f t="shared" si="2051"/>
        <v>0</v>
      </c>
      <c r="AEK148" s="21"/>
      <c r="AEL148" s="21">
        <f t="shared" si="2051"/>
        <v>0</v>
      </c>
      <c r="AEM148" s="21"/>
      <c r="AEN148" s="21">
        <f t="shared" si="2052"/>
        <v>0</v>
      </c>
      <c r="AEO148" s="21"/>
      <c r="AEP148" s="21">
        <f t="shared" si="2052"/>
        <v>0</v>
      </c>
      <c r="AEQ148" s="21"/>
      <c r="AER148" s="21">
        <f t="shared" si="2052"/>
        <v>0</v>
      </c>
      <c r="AES148" s="21"/>
      <c r="AET148" s="21">
        <f t="shared" si="2052"/>
        <v>0</v>
      </c>
      <c r="AEU148" s="21"/>
      <c r="AEV148" s="21">
        <f t="shared" si="2053"/>
        <v>0</v>
      </c>
      <c r="AEW148" s="21"/>
      <c r="AEX148" s="21">
        <f t="shared" si="2053"/>
        <v>0</v>
      </c>
      <c r="AEY148" s="21"/>
      <c r="AEZ148" s="21">
        <f t="shared" si="2053"/>
        <v>0</v>
      </c>
      <c r="AFA148" s="21"/>
      <c r="AFB148" s="21">
        <f t="shared" si="2053"/>
        <v>0</v>
      </c>
      <c r="AFC148" s="21"/>
      <c r="AFD148" s="21">
        <f t="shared" si="2053"/>
        <v>0</v>
      </c>
      <c r="AFE148" s="21"/>
      <c r="AFF148" s="21">
        <f t="shared" si="2054"/>
        <v>0</v>
      </c>
      <c r="AFG148" s="21"/>
      <c r="AFH148" s="21">
        <f t="shared" si="2054"/>
        <v>0</v>
      </c>
      <c r="AFI148" s="21"/>
      <c r="AFJ148" s="21">
        <f t="shared" si="2054"/>
        <v>0</v>
      </c>
      <c r="AFK148" s="21"/>
      <c r="AFL148" s="21">
        <f t="shared" si="2054"/>
        <v>0</v>
      </c>
      <c r="AFM148" s="21"/>
      <c r="AFN148" s="21">
        <f t="shared" si="2055"/>
        <v>0</v>
      </c>
      <c r="AFO148" s="21"/>
      <c r="AFP148" s="21">
        <f t="shared" si="2055"/>
        <v>0</v>
      </c>
      <c r="AFQ148" s="21"/>
      <c r="AFR148" s="21">
        <f t="shared" si="2055"/>
        <v>0</v>
      </c>
      <c r="AFS148" s="21"/>
      <c r="AFT148" s="21">
        <f t="shared" si="2055"/>
        <v>0</v>
      </c>
      <c r="AFU148" s="21"/>
      <c r="AFV148" s="21">
        <f t="shared" si="2055"/>
        <v>0</v>
      </c>
      <c r="AFW148" s="21"/>
      <c r="AFX148" s="21">
        <f t="shared" si="2056"/>
        <v>0</v>
      </c>
      <c r="AFY148" s="21"/>
      <c r="AFZ148" s="21">
        <f t="shared" si="2056"/>
        <v>0</v>
      </c>
      <c r="AGA148" s="21"/>
      <c r="AGB148" s="21">
        <f t="shared" si="2056"/>
        <v>0</v>
      </c>
      <c r="AGC148" s="21"/>
      <c r="AGD148" s="21">
        <f t="shared" si="2056"/>
        <v>0</v>
      </c>
      <c r="AGE148" s="21"/>
      <c r="AGF148" s="21">
        <f t="shared" si="2057"/>
        <v>0</v>
      </c>
      <c r="AGG148" s="21"/>
      <c r="AGH148" s="21">
        <f t="shared" si="2057"/>
        <v>0</v>
      </c>
      <c r="AGI148" s="21"/>
      <c r="AGJ148" s="21">
        <f t="shared" si="2057"/>
        <v>0</v>
      </c>
      <c r="AGK148" s="21"/>
      <c r="AGL148" s="21">
        <f t="shared" si="2057"/>
        <v>0</v>
      </c>
      <c r="AGM148" s="21"/>
      <c r="AGN148" s="21">
        <f t="shared" si="2057"/>
        <v>0</v>
      </c>
      <c r="AGO148" s="21"/>
      <c r="AGP148" s="21">
        <f t="shared" si="2058"/>
        <v>0</v>
      </c>
      <c r="AGQ148" s="21"/>
      <c r="AGR148" s="21">
        <f t="shared" si="2058"/>
        <v>0</v>
      </c>
      <c r="AGS148" s="21"/>
      <c r="AGT148" s="21">
        <f t="shared" si="2058"/>
        <v>0</v>
      </c>
      <c r="AGU148" s="21"/>
      <c r="AGV148" s="21">
        <f t="shared" si="2058"/>
        <v>0</v>
      </c>
      <c r="AGW148" s="21"/>
      <c r="AGX148" s="21">
        <f t="shared" si="2059"/>
        <v>0</v>
      </c>
      <c r="AGY148" s="21"/>
      <c r="AGZ148" s="21">
        <f t="shared" si="2059"/>
        <v>0</v>
      </c>
      <c r="AHA148" s="21"/>
      <c r="AHB148" s="21">
        <f t="shared" si="2059"/>
        <v>0</v>
      </c>
      <c r="AHC148" s="21"/>
      <c r="AHD148" s="21">
        <f t="shared" si="2059"/>
        <v>0</v>
      </c>
      <c r="AHE148" s="21"/>
      <c r="AHF148" s="21">
        <f t="shared" si="2059"/>
        <v>0</v>
      </c>
      <c r="AHG148" s="21"/>
      <c r="AHH148" s="21">
        <f t="shared" si="2060"/>
        <v>0</v>
      </c>
      <c r="AHI148" s="21"/>
      <c r="AHJ148" s="21">
        <f t="shared" si="2060"/>
        <v>0</v>
      </c>
      <c r="AHK148" s="21"/>
      <c r="AHL148" s="21">
        <f t="shared" si="2060"/>
        <v>0</v>
      </c>
      <c r="AHM148" s="21"/>
      <c r="AHN148" s="21">
        <f t="shared" si="2060"/>
        <v>0</v>
      </c>
      <c r="AHO148" s="21"/>
      <c r="AHP148" s="21">
        <f t="shared" si="2061"/>
        <v>0</v>
      </c>
      <c r="AHQ148" s="21"/>
      <c r="AHR148" s="21">
        <f t="shared" si="2061"/>
        <v>0</v>
      </c>
      <c r="AHS148" s="21"/>
      <c r="AHT148" s="21">
        <f t="shared" si="2061"/>
        <v>0</v>
      </c>
      <c r="AHU148" s="21"/>
      <c r="AHV148" s="21">
        <f t="shared" si="2061"/>
        <v>0</v>
      </c>
      <c r="AHW148" s="21"/>
      <c r="AHX148" s="21">
        <f t="shared" si="2061"/>
        <v>0</v>
      </c>
      <c r="AHY148" s="21"/>
      <c r="AHZ148" s="21">
        <f t="shared" si="2062"/>
        <v>0</v>
      </c>
      <c r="AIA148" s="21"/>
      <c r="AIB148" s="21">
        <f t="shared" si="2062"/>
        <v>0</v>
      </c>
      <c r="AIC148" s="21"/>
      <c r="AID148" s="21">
        <f t="shared" si="2062"/>
        <v>0</v>
      </c>
      <c r="AIE148" s="21"/>
      <c r="AIF148" s="21">
        <f t="shared" si="2062"/>
        <v>0</v>
      </c>
      <c r="AIG148" s="21"/>
      <c r="AIH148" s="21">
        <f t="shared" si="2063"/>
        <v>0</v>
      </c>
      <c r="AII148" s="21"/>
      <c r="AIJ148" s="21">
        <f t="shared" si="2063"/>
        <v>0</v>
      </c>
      <c r="AIK148" s="21"/>
      <c r="AIL148" s="21">
        <f t="shared" si="2063"/>
        <v>0</v>
      </c>
      <c r="AIM148" s="21"/>
      <c r="AIN148" s="21">
        <f t="shared" si="2063"/>
        <v>0</v>
      </c>
      <c r="AIO148" s="21"/>
      <c r="AIP148" s="21">
        <f t="shared" si="2063"/>
        <v>0</v>
      </c>
      <c r="AIQ148" s="21"/>
      <c r="AIR148" s="21">
        <f t="shared" si="2064"/>
        <v>0</v>
      </c>
      <c r="AIS148" s="21"/>
      <c r="AIT148" s="21">
        <f t="shared" si="2064"/>
        <v>0</v>
      </c>
      <c r="AIU148" s="21"/>
      <c r="AIV148" s="21">
        <f t="shared" si="2064"/>
        <v>0</v>
      </c>
      <c r="AIW148" s="21"/>
      <c r="AIX148" s="21">
        <f t="shared" si="2064"/>
        <v>0</v>
      </c>
      <c r="AIY148" s="21"/>
      <c r="AIZ148" s="21">
        <f t="shared" si="2000"/>
        <v>0</v>
      </c>
      <c r="AJA148" s="21"/>
    </row>
    <row r="149" spans="2:937" ht="13.5" customHeight="1" x14ac:dyDescent="0.25">
      <c r="B149" s="31">
        <v>144</v>
      </c>
      <c r="C149" s="192" t="s">
        <v>206</v>
      </c>
      <c r="D149" s="67" t="s">
        <v>70</v>
      </c>
      <c r="E149" s="194" t="s">
        <v>404</v>
      </c>
      <c r="F149" s="194" t="str">
        <f>_xlfn.XLOOKUP(D149,'WTG PH-III'!$D$5:$D$198,'WTG PH-III'!$B$5:$B$198,0,0,1)</f>
        <v>PSS-05</v>
      </c>
      <c r="G149" s="22" t="s">
        <v>537</v>
      </c>
      <c r="H149" s="22" t="s">
        <v>539</v>
      </c>
      <c r="I149" s="61">
        <v>9</v>
      </c>
      <c r="J149" s="21">
        <v>253</v>
      </c>
      <c r="K149" s="21">
        <f t="shared" si="1741"/>
        <v>253.00000000000006</v>
      </c>
      <c r="L149" s="21">
        <f t="shared" si="1742"/>
        <v>253</v>
      </c>
      <c r="M149" s="21">
        <f t="shared" si="1743"/>
        <v>0</v>
      </c>
      <c r="N149" s="95">
        <f>VLOOKUP(D149,'WTG PH-III'!$D$5:$U$198,17,0)</f>
        <v>45731</v>
      </c>
      <c r="O149" s="95">
        <f>VLOOKUP(D149,'WTG PH-III'!$D$5:$U$198,18,0)</f>
        <v>45740</v>
      </c>
      <c r="P149" s="21">
        <f t="shared" si="1744"/>
        <v>0</v>
      </c>
      <c r="Q149" s="21"/>
      <c r="R149" s="21">
        <f t="shared" si="1745"/>
        <v>0</v>
      </c>
      <c r="S149" s="21"/>
      <c r="T149" s="21">
        <f t="shared" si="1746"/>
        <v>0</v>
      </c>
      <c r="U149" s="21"/>
      <c r="V149" s="21">
        <f t="shared" si="1747"/>
        <v>0</v>
      </c>
      <c r="W149" s="21"/>
      <c r="X149" s="21">
        <f t="shared" si="1748"/>
        <v>0</v>
      </c>
      <c r="Y149" s="21"/>
      <c r="Z149" s="21">
        <f t="shared" si="1749"/>
        <v>0</v>
      </c>
      <c r="AA149" s="21"/>
      <c r="AB149" s="21">
        <f t="shared" si="1750"/>
        <v>0</v>
      </c>
      <c r="AC149" s="21"/>
      <c r="AD149" s="21">
        <f t="shared" si="1751"/>
        <v>0</v>
      </c>
      <c r="AE149" s="21"/>
      <c r="AF149" s="21">
        <f t="shared" si="1752"/>
        <v>0</v>
      </c>
      <c r="AG149" s="21"/>
      <c r="AH149" s="21">
        <f t="shared" si="1753"/>
        <v>0</v>
      </c>
      <c r="AI149" s="21"/>
      <c r="AJ149" s="21">
        <f t="shared" si="1754"/>
        <v>0</v>
      </c>
      <c r="AK149" s="21"/>
      <c r="AL149" s="21">
        <f t="shared" si="1755"/>
        <v>0</v>
      </c>
      <c r="AM149" s="21"/>
      <c r="AN149" s="21">
        <f t="shared" si="1756"/>
        <v>0</v>
      </c>
      <c r="AO149" s="21"/>
      <c r="AP149" s="21">
        <f t="shared" si="1757"/>
        <v>0</v>
      </c>
      <c r="AQ149" s="21"/>
      <c r="AR149" s="21">
        <f t="shared" si="1758"/>
        <v>0</v>
      </c>
      <c r="AS149" s="21"/>
      <c r="AT149" s="21">
        <f t="shared" si="1759"/>
        <v>0</v>
      </c>
      <c r="AU149" s="21"/>
      <c r="AV149" s="21">
        <f t="shared" si="1760"/>
        <v>0</v>
      </c>
      <c r="AW149" s="21"/>
      <c r="AX149" s="21">
        <f t="shared" si="1761"/>
        <v>0</v>
      </c>
      <c r="AY149" s="21"/>
      <c r="AZ149" s="21">
        <f t="shared" si="1762"/>
        <v>0</v>
      </c>
      <c r="BA149" s="21"/>
      <c r="BB149" s="21">
        <f t="shared" si="1763"/>
        <v>0</v>
      </c>
      <c r="BC149" s="21"/>
      <c r="BD149" s="21">
        <f t="shared" si="1764"/>
        <v>0</v>
      </c>
      <c r="BE149" s="21"/>
      <c r="BF149" s="21">
        <f t="shared" si="1765"/>
        <v>0</v>
      </c>
      <c r="BG149" s="21"/>
      <c r="BH149" s="21">
        <f t="shared" si="1766"/>
        <v>0</v>
      </c>
      <c r="BI149" s="21"/>
      <c r="BJ149" s="21">
        <f t="shared" si="1767"/>
        <v>0</v>
      </c>
      <c r="BK149" s="21"/>
      <c r="BL149" s="21">
        <f t="shared" si="1768"/>
        <v>0</v>
      </c>
      <c r="BM149" s="21"/>
      <c r="BN149" s="21">
        <f t="shared" si="1769"/>
        <v>0</v>
      </c>
      <c r="BO149" s="21"/>
      <c r="BP149" s="21">
        <f t="shared" si="1770"/>
        <v>0</v>
      </c>
      <c r="BQ149" s="21"/>
      <c r="BR149" s="21">
        <f t="shared" si="1771"/>
        <v>0</v>
      </c>
      <c r="BS149" s="21"/>
      <c r="BT149" s="21">
        <f t="shared" si="1772"/>
        <v>0</v>
      </c>
      <c r="BU149" s="21"/>
      <c r="BV149" s="21">
        <f t="shared" si="1773"/>
        <v>0</v>
      </c>
      <c r="BW149" s="21"/>
      <c r="BX149" s="21">
        <f t="shared" si="1774"/>
        <v>0</v>
      </c>
      <c r="BY149" s="21"/>
      <c r="BZ149" s="21">
        <f t="shared" si="1775"/>
        <v>0</v>
      </c>
      <c r="CA149" s="21"/>
      <c r="CB149" s="21">
        <f t="shared" si="1776"/>
        <v>0</v>
      </c>
      <c r="CC149" s="21"/>
      <c r="CD149" s="21">
        <f t="shared" si="1777"/>
        <v>0</v>
      </c>
      <c r="CE149" s="21"/>
      <c r="CF149" s="21">
        <f t="shared" si="1778"/>
        <v>0</v>
      </c>
      <c r="CG149" s="21"/>
      <c r="CH149" s="21">
        <f t="shared" si="1779"/>
        <v>0</v>
      </c>
      <c r="CI149" s="21"/>
      <c r="CJ149" s="21">
        <f t="shared" si="1780"/>
        <v>0</v>
      </c>
      <c r="CK149" s="21"/>
      <c r="CL149" s="21">
        <f t="shared" si="1781"/>
        <v>0</v>
      </c>
      <c r="CM149" s="21"/>
      <c r="CN149" s="21">
        <f t="shared" si="1782"/>
        <v>0</v>
      </c>
      <c r="CO149" s="21"/>
      <c r="CP149" s="21">
        <f t="shared" si="1783"/>
        <v>0</v>
      </c>
      <c r="CQ149" s="21"/>
      <c r="CR149" s="21">
        <f t="shared" si="1784"/>
        <v>0</v>
      </c>
      <c r="CS149" s="21"/>
      <c r="CT149" s="21">
        <f t="shared" si="1785"/>
        <v>0</v>
      </c>
      <c r="CU149" s="21"/>
      <c r="CV149" s="21">
        <f t="shared" si="1786"/>
        <v>0</v>
      </c>
      <c r="CW149" s="21"/>
      <c r="CX149" s="21">
        <f t="shared" si="1787"/>
        <v>0</v>
      </c>
      <c r="CY149" s="21"/>
      <c r="CZ149" s="21">
        <f t="shared" si="1788"/>
        <v>0</v>
      </c>
      <c r="DA149" s="21"/>
      <c r="DB149" s="21">
        <f t="shared" si="1789"/>
        <v>0</v>
      </c>
      <c r="DC149" s="21"/>
      <c r="DD149" s="21">
        <f t="shared" si="1790"/>
        <v>0</v>
      </c>
      <c r="DE149" s="21"/>
      <c r="DF149" s="21">
        <f t="shared" si="1791"/>
        <v>0</v>
      </c>
      <c r="DG149" s="21"/>
      <c r="DH149" s="21">
        <f t="shared" si="1792"/>
        <v>0</v>
      </c>
      <c r="DI149" s="21"/>
      <c r="DJ149" s="21">
        <f t="shared" si="1793"/>
        <v>0</v>
      </c>
      <c r="DK149" s="21">
        <v>26</v>
      </c>
      <c r="DL149" s="21">
        <f t="shared" si="1794"/>
        <v>0</v>
      </c>
      <c r="DM149" s="21">
        <v>23</v>
      </c>
      <c r="DN149" s="21">
        <f t="shared" si="1795"/>
        <v>0</v>
      </c>
      <c r="DO149" s="21">
        <v>48</v>
      </c>
      <c r="DP149" s="21">
        <f t="shared" si="1796"/>
        <v>0</v>
      </c>
      <c r="DQ149" s="21">
        <v>47</v>
      </c>
      <c r="DR149" s="21">
        <f t="shared" si="1797"/>
        <v>0</v>
      </c>
      <c r="DS149" s="21"/>
      <c r="DT149" s="21">
        <f t="shared" si="1798"/>
        <v>0</v>
      </c>
      <c r="DU149" s="21">
        <v>48</v>
      </c>
      <c r="DV149" s="21">
        <f t="shared" si="1799"/>
        <v>0</v>
      </c>
      <c r="DW149" s="21">
        <v>39</v>
      </c>
      <c r="DX149" s="21">
        <f t="shared" si="1800"/>
        <v>0</v>
      </c>
      <c r="DY149" s="21">
        <v>22</v>
      </c>
      <c r="DZ149" s="21">
        <f t="shared" si="1801"/>
        <v>0</v>
      </c>
      <c r="EA149" s="21"/>
      <c r="EB149" s="21">
        <f t="shared" si="1802"/>
        <v>0</v>
      </c>
      <c r="EC149" s="21"/>
      <c r="ED149" s="21">
        <f t="shared" si="1803"/>
        <v>0</v>
      </c>
      <c r="EE149" s="21"/>
      <c r="EF149" s="21">
        <f t="shared" si="1804"/>
        <v>0</v>
      </c>
      <c r="EG149" s="21"/>
      <c r="EH149" s="21">
        <f t="shared" si="1805"/>
        <v>0</v>
      </c>
      <c r="EI149" s="21"/>
      <c r="EJ149" s="21">
        <f t="shared" si="1806"/>
        <v>0</v>
      </c>
      <c r="EK149" s="21"/>
      <c r="EL149" s="21">
        <f t="shared" si="1807"/>
        <v>0</v>
      </c>
      <c r="EM149" s="21"/>
      <c r="EN149" s="21">
        <f t="shared" si="1808"/>
        <v>0</v>
      </c>
      <c r="EO149" s="21"/>
      <c r="EP149" s="21">
        <f t="shared" si="1809"/>
        <v>0</v>
      </c>
      <c r="EQ149" s="21"/>
      <c r="ER149" s="21">
        <f t="shared" si="1810"/>
        <v>0</v>
      </c>
      <c r="ES149" s="21"/>
      <c r="ET149" s="21">
        <f t="shared" si="1811"/>
        <v>0</v>
      </c>
      <c r="EU149" s="21"/>
      <c r="EV149" s="21">
        <f t="shared" si="1812"/>
        <v>0</v>
      </c>
      <c r="EW149" s="21"/>
      <c r="EX149" s="21">
        <f t="shared" si="1813"/>
        <v>0</v>
      </c>
      <c r="EY149" s="21"/>
      <c r="EZ149" s="21">
        <f t="shared" si="1814"/>
        <v>0</v>
      </c>
      <c r="FA149" s="21"/>
      <c r="FB149" s="21">
        <f t="shared" si="1815"/>
        <v>0</v>
      </c>
      <c r="FC149" s="21"/>
      <c r="FD149" s="21">
        <f t="shared" si="1816"/>
        <v>0</v>
      </c>
      <c r="FE149" s="21"/>
      <c r="FF149" s="21">
        <f t="shared" si="1817"/>
        <v>0</v>
      </c>
      <c r="FG149" s="21"/>
      <c r="FH149" s="21">
        <f t="shared" si="1818"/>
        <v>0</v>
      </c>
      <c r="FI149" s="21"/>
      <c r="FJ149" s="21">
        <f t="shared" si="1819"/>
        <v>0</v>
      </c>
      <c r="FK149" s="21"/>
      <c r="FL149" s="21">
        <f t="shared" si="1820"/>
        <v>0</v>
      </c>
      <c r="FM149" s="21"/>
      <c r="FN149" s="21">
        <f t="shared" si="1821"/>
        <v>0</v>
      </c>
      <c r="FO149" s="21"/>
      <c r="FP149" s="21">
        <f t="shared" si="1822"/>
        <v>0</v>
      </c>
      <c r="FQ149" s="21"/>
      <c r="FR149" s="21">
        <f t="shared" si="1823"/>
        <v>0</v>
      </c>
      <c r="FS149" s="21"/>
      <c r="FT149" s="21">
        <f t="shared" si="1824"/>
        <v>0</v>
      </c>
      <c r="FU149" s="21"/>
      <c r="FV149" s="21">
        <f t="shared" si="1825"/>
        <v>0</v>
      </c>
      <c r="FW149" s="21"/>
      <c r="FX149" s="21">
        <f t="shared" si="1826"/>
        <v>0</v>
      </c>
      <c r="FY149" s="21"/>
      <c r="FZ149" s="21">
        <f t="shared" si="1827"/>
        <v>0</v>
      </c>
      <c r="GA149" s="21"/>
      <c r="GB149" s="21">
        <f t="shared" si="1828"/>
        <v>0</v>
      </c>
      <c r="GC149" s="21"/>
      <c r="GD149" s="21">
        <f t="shared" si="1829"/>
        <v>0</v>
      </c>
      <c r="GE149" s="21"/>
      <c r="GF149" s="21">
        <f t="shared" si="1830"/>
        <v>0</v>
      </c>
      <c r="GG149" s="21"/>
      <c r="GH149" s="21">
        <f t="shared" si="1831"/>
        <v>25.3</v>
      </c>
      <c r="GI149" s="21"/>
      <c r="GJ149" s="21">
        <f t="shared" si="1832"/>
        <v>25.3</v>
      </c>
      <c r="GK149" s="21"/>
      <c r="GL149" s="21">
        <f t="shared" si="1833"/>
        <v>25.3</v>
      </c>
      <c r="GM149" s="21"/>
      <c r="GN149" s="21">
        <f t="shared" si="1834"/>
        <v>25.3</v>
      </c>
      <c r="GO149" s="21"/>
      <c r="GP149" s="21">
        <f t="shared" si="1835"/>
        <v>25.3</v>
      </c>
      <c r="GQ149" s="21"/>
      <c r="GR149" s="21">
        <f t="shared" si="1836"/>
        <v>25.3</v>
      </c>
      <c r="GS149" s="21"/>
      <c r="GT149" s="21">
        <f t="shared" si="1837"/>
        <v>25.3</v>
      </c>
      <c r="GU149" s="21"/>
      <c r="GV149" s="21">
        <f t="shared" si="1838"/>
        <v>25.3</v>
      </c>
      <c r="GW149" s="21"/>
      <c r="GX149" s="21">
        <f t="shared" si="1839"/>
        <v>25.3</v>
      </c>
      <c r="GY149" s="21"/>
      <c r="GZ149" s="21">
        <f t="shared" si="1840"/>
        <v>25.3</v>
      </c>
      <c r="HA149" s="21"/>
      <c r="HB149" s="21">
        <f t="shared" si="1841"/>
        <v>0</v>
      </c>
      <c r="HC149" s="21"/>
      <c r="HD149" s="21">
        <f t="shared" si="1842"/>
        <v>0</v>
      </c>
      <c r="HE149" s="21"/>
      <c r="HF149" s="21">
        <f t="shared" si="1843"/>
        <v>0</v>
      </c>
      <c r="HG149" s="21"/>
      <c r="HH149" s="21">
        <f t="shared" si="1844"/>
        <v>0</v>
      </c>
      <c r="HI149" s="21"/>
      <c r="HJ149" s="21">
        <f t="shared" si="1845"/>
        <v>0</v>
      </c>
      <c r="HK149" s="21"/>
      <c r="HL149" s="21">
        <f t="shared" si="1846"/>
        <v>0</v>
      </c>
      <c r="HM149" s="21"/>
      <c r="HN149" s="21">
        <f t="shared" si="1847"/>
        <v>0</v>
      </c>
      <c r="HO149" s="21"/>
      <c r="HP149" s="21">
        <f t="shared" si="1848"/>
        <v>0</v>
      </c>
      <c r="HQ149" s="21"/>
      <c r="HR149" s="21">
        <f t="shared" si="1849"/>
        <v>0</v>
      </c>
      <c r="HS149" s="21"/>
      <c r="HT149" s="21">
        <f t="shared" si="1850"/>
        <v>0</v>
      </c>
      <c r="HU149" s="21"/>
      <c r="HV149" s="21">
        <f t="shared" si="1851"/>
        <v>0</v>
      </c>
      <c r="HW149" s="21"/>
      <c r="HX149" s="21">
        <f t="shared" si="1852"/>
        <v>0</v>
      </c>
      <c r="HY149" s="21"/>
      <c r="HZ149" s="21">
        <f t="shared" si="1853"/>
        <v>0</v>
      </c>
      <c r="IA149" s="21"/>
      <c r="IB149" s="21">
        <f t="shared" si="1854"/>
        <v>0</v>
      </c>
      <c r="IC149" s="21"/>
      <c r="ID149" s="21">
        <f t="shared" si="1855"/>
        <v>0</v>
      </c>
      <c r="IE149" s="21"/>
      <c r="IF149" s="21">
        <f t="shared" si="1856"/>
        <v>0</v>
      </c>
      <c r="IG149" s="21"/>
      <c r="IH149" s="21">
        <f t="shared" si="1857"/>
        <v>0</v>
      </c>
      <c r="II149" s="21"/>
      <c r="IJ149" s="21">
        <f t="shared" si="1858"/>
        <v>0</v>
      </c>
      <c r="IK149" s="21"/>
      <c r="IL149" s="21">
        <f t="shared" si="1859"/>
        <v>0</v>
      </c>
      <c r="IM149" s="21"/>
      <c r="IN149" s="21">
        <f t="shared" si="1860"/>
        <v>0</v>
      </c>
      <c r="IO149" s="21"/>
      <c r="IP149" s="21">
        <f t="shared" si="1861"/>
        <v>0</v>
      </c>
      <c r="IQ149" s="21"/>
      <c r="IR149" s="21">
        <f t="shared" si="1862"/>
        <v>0</v>
      </c>
      <c r="IS149" s="21"/>
      <c r="IT149" s="21">
        <f t="shared" si="1863"/>
        <v>0</v>
      </c>
      <c r="IU149" s="21"/>
      <c r="IV149" s="21">
        <f t="shared" si="1864"/>
        <v>0</v>
      </c>
      <c r="IW149" s="21"/>
      <c r="IX149" s="21">
        <f t="shared" si="1865"/>
        <v>0</v>
      </c>
      <c r="IY149" s="21"/>
      <c r="IZ149" s="21">
        <f t="shared" si="1866"/>
        <v>0</v>
      </c>
      <c r="JA149" s="21"/>
      <c r="JB149" s="21">
        <f t="shared" si="1867"/>
        <v>0</v>
      </c>
      <c r="JC149" s="21"/>
      <c r="JD149" s="21">
        <f t="shared" si="1868"/>
        <v>0</v>
      </c>
      <c r="JE149" s="21"/>
      <c r="JF149" s="21">
        <f t="shared" si="1869"/>
        <v>0</v>
      </c>
      <c r="JG149" s="21"/>
      <c r="JH149" s="21">
        <f t="shared" si="1870"/>
        <v>0</v>
      </c>
      <c r="JI149" s="21"/>
      <c r="JJ149" s="21">
        <f t="shared" si="1871"/>
        <v>0</v>
      </c>
      <c r="JK149" s="21"/>
      <c r="JL149" s="21">
        <f t="shared" si="1872"/>
        <v>0</v>
      </c>
      <c r="JM149" s="21"/>
      <c r="JN149" s="21">
        <f t="shared" si="1873"/>
        <v>0</v>
      </c>
      <c r="JO149" s="21"/>
      <c r="JP149" s="21">
        <f t="shared" si="1874"/>
        <v>0</v>
      </c>
      <c r="JQ149" s="21"/>
      <c r="JR149" s="21">
        <f t="shared" si="1875"/>
        <v>0</v>
      </c>
      <c r="JS149" s="21"/>
      <c r="JT149" s="21">
        <f t="shared" si="1876"/>
        <v>0</v>
      </c>
      <c r="JU149" s="21"/>
      <c r="JV149" s="21">
        <f t="shared" si="1877"/>
        <v>0</v>
      </c>
      <c r="JW149" s="21"/>
      <c r="JX149" s="21">
        <f t="shared" si="1878"/>
        <v>0</v>
      </c>
      <c r="JY149" s="21"/>
      <c r="JZ149" s="21">
        <f t="shared" si="1879"/>
        <v>0</v>
      </c>
      <c r="KA149" s="21"/>
      <c r="KB149" s="21">
        <f t="shared" si="1880"/>
        <v>0</v>
      </c>
      <c r="KC149" s="21"/>
      <c r="KD149" s="21">
        <f t="shared" si="1881"/>
        <v>0</v>
      </c>
      <c r="KE149" s="21"/>
      <c r="KF149" s="21">
        <f t="shared" si="1882"/>
        <v>0</v>
      </c>
      <c r="KG149" s="21"/>
      <c r="KH149" s="21">
        <f t="shared" si="1883"/>
        <v>0</v>
      </c>
      <c r="KI149" s="21"/>
      <c r="KJ149" s="21">
        <f t="shared" si="1884"/>
        <v>0</v>
      </c>
      <c r="KK149" s="21"/>
      <c r="KL149" s="21">
        <f t="shared" si="1885"/>
        <v>0</v>
      </c>
      <c r="KM149" s="21"/>
      <c r="KN149" s="21">
        <f t="shared" si="1886"/>
        <v>0</v>
      </c>
      <c r="KO149" s="21"/>
      <c r="KP149" s="21">
        <f t="shared" si="1887"/>
        <v>0</v>
      </c>
      <c r="KQ149" s="21"/>
      <c r="KR149" s="21">
        <f t="shared" si="1888"/>
        <v>0</v>
      </c>
      <c r="KS149" s="21"/>
      <c r="KT149" s="21">
        <f t="shared" si="1889"/>
        <v>0</v>
      </c>
      <c r="KU149" s="21"/>
      <c r="KV149" s="21">
        <f t="shared" si="1890"/>
        <v>0</v>
      </c>
      <c r="KW149" s="21"/>
      <c r="KX149" s="21">
        <f t="shared" si="1891"/>
        <v>0</v>
      </c>
      <c r="KY149" s="21"/>
      <c r="KZ149" s="21">
        <f t="shared" si="1892"/>
        <v>0</v>
      </c>
      <c r="LA149" s="21"/>
      <c r="LB149" s="21">
        <f t="shared" si="1893"/>
        <v>0</v>
      </c>
      <c r="LC149" s="21"/>
      <c r="LD149" s="21">
        <f t="shared" si="1894"/>
        <v>0</v>
      </c>
      <c r="LE149" s="21"/>
      <c r="LF149" s="21">
        <f t="shared" si="1895"/>
        <v>0</v>
      </c>
      <c r="LG149" s="21"/>
      <c r="LH149" s="21">
        <f t="shared" si="1896"/>
        <v>0</v>
      </c>
      <c r="LI149" s="21"/>
      <c r="LJ149" s="21">
        <f t="shared" si="1897"/>
        <v>0</v>
      </c>
      <c r="LK149" s="21"/>
      <c r="LL149" s="21">
        <f t="shared" si="1898"/>
        <v>0</v>
      </c>
      <c r="LM149" s="21"/>
      <c r="LN149" s="21">
        <f t="shared" si="1899"/>
        <v>0</v>
      </c>
      <c r="LO149" s="21"/>
      <c r="LP149" s="21">
        <f t="shared" si="1900"/>
        <v>0</v>
      </c>
      <c r="LQ149" s="21"/>
      <c r="LR149" s="21">
        <f t="shared" si="1901"/>
        <v>0</v>
      </c>
      <c r="LS149" s="21"/>
      <c r="LT149" s="21">
        <f t="shared" si="1902"/>
        <v>0</v>
      </c>
      <c r="LU149" s="21"/>
      <c r="LV149" s="21">
        <f t="shared" si="1903"/>
        <v>0</v>
      </c>
      <c r="LW149" s="21"/>
      <c r="LX149" s="21">
        <f t="shared" si="1904"/>
        <v>0</v>
      </c>
      <c r="LY149" s="21"/>
      <c r="LZ149" s="21">
        <f t="shared" si="1905"/>
        <v>0</v>
      </c>
      <c r="MA149" s="21"/>
      <c r="MB149" s="21">
        <f t="shared" si="1906"/>
        <v>0</v>
      </c>
      <c r="MC149" s="21"/>
      <c r="MD149" s="21">
        <f t="shared" si="1907"/>
        <v>0</v>
      </c>
      <c r="ME149" s="21"/>
      <c r="MF149" s="21">
        <f t="shared" si="1908"/>
        <v>0</v>
      </c>
      <c r="MG149" s="21"/>
      <c r="MH149" s="21">
        <f t="shared" si="1909"/>
        <v>0</v>
      </c>
      <c r="MI149" s="21"/>
      <c r="MJ149" s="21">
        <f t="shared" si="1910"/>
        <v>0</v>
      </c>
      <c r="MK149" s="21"/>
      <c r="ML149" s="21">
        <f t="shared" si="1911"/>
        <v>0</v>
      </c>
      <c r="MM149" s="21"/>
      <c r="MN149" s="21">
        <f t="shared" si="1912"/>
        <v>0</v>
      </c>
      <c r="MO149" s="21"/>
      <c r="MP149" s="21">
        <f t="shared" si="1913"/>
        <v>0</v>
      </c>
      <c r="MQ149" s="21"/>
      <c r="MR149" s="21">
        <f t="shared" si="1914"/>
        <v>0</v>
      </c>
      <c r="MS149" s="21"/>
      <c r="MT149" s="21">
        <f t="shared" si="1915"/>
        <v>0</v>
      </c>
      <c r="MU149" s="21"/>
      <c r="MV149" s="21">
        <f t="shared" si="1916"/>
        <v>0</v>
      </c>
      <c r="MW149" s="21"/>
      <c r="MX149" s="21">
        <f t="shared" si="1917"/>
        <v>0</v>
      </c>
      <c r="MY149" s="21"/>
      <c r="MZ149" s="21">
        <f t="shared" si="1918"/>
        <v>0</v>
      </c>
      <c r="NA149" s="21"/>
      <c r="NB149" s="21">
        <f t="shared" si="1919"/>
        <v>0</v>
      </c>
      <c r="NC149" s="21"/>
      <c r="ND149" s="21">
        <f t="shared" si="1920"/>
        <v>0</v>
      </c>
      <c r="NE149" s="21"/>
      <c r="NF149" s="21">
        <f t="shared" si="1921"/>
        <v>0</v>
      </c>
      <c r="NG149" s="21"/>
      <c r="NH149" s="21">
        <f t="shared" si="1922"/>
        <v>0</v>
      </c>
      <c r="NI149" s="21"/>
      <c r="NJ149" s="21">
        <f t="shared" si="1923"/>
        <v>0</v>
      </c>
      <c r="NK149" s="21"/>
      <c r="NL149" s="21">
        <f t="shared" si="1924"/>
        <v>0</v>
      </c>
      <c r="NM149" s="21"/>
      <c r="NN149" s="21">
        <f t="shared" si="1925"/>
        <v>0</v>
      </c>
      <c r="NO149" s="21"/>
      <c r="NP149" s="21">
        <f t="shared" si="1926"/>
        <v>0</v>
      </c>
      <c r="NQ149" s="21"/>
      <c r="NR149" s="21">
        <f t="shared" si="1927"/>
        <v>0</v>
      </c>
      <c r="NS149" s="21"/>
      <c r="NT149" s="21">
        <f t="shared" si="1928"/>
        <v>0</v>
      </c>
      <c r="NU149" s="21"/>
      <c r="NV149" s="21">
        <f t="shared" si="1929"/>
        <v>0</v>
      </c>
      <c r="NW149" s="21"/>
      <c r="NX149" s="21">
        <f t="shared" si="1930"/>
        <v>0</v>
      </c>
      <c r="NY149" s="21"/>
      <c r="NZ149" s="21">
        <f t="shared" si="1931"/>
        <v>0</v>
      </c>
      <c r="OA149" s="21"/>
      <c r="OB149" s="21">
        <f t="shared" si="1932"/>
        <v>0</v>
      </c>
      <c r="OC149" s="21"/>
      <c r="OD149" s="21">
        <f t="shared" si="1933"/>
        <v>0</v>
      </c>
      <c r="OE149" s="21"/>
      <c r="OF149" s="21">
        <f t="shared" si="1934"/>
        <v>0</v>
      </c>
      <c r="OG149" s="21"/>
      <c r="OH149" s="21">
        <f t="shared" si="1935"/>
        <v>0</v>
      </c>
      <c r="OI149" s="21"/>
      <c r="OJ149" s="21">
        <f t="shared" si="1936"/>
        <v>0</v>
      </c>
      <c r="OK149" s="21"/>
      <c r="OL149" s="21">
        <f t="shared" si="1937"/>
        <v>0</v>
      </c>
      <c r="OM149" s="21"/>
      <c r="ON149" s="21">
        <f t="shared" si="1938"/>
        <v>0</v>
      </c>
      <c r="OO149" s="21"/>
      <c r="OP149" s="21">
        <f t="shared" si="1938"/>
        <v>0</v>
      </c>
      <c r="OQ149" s="21"/>
      <c r="OR149" s="21">
        <f t="shared" si="1938"/>
        <v>0</v>
      </c>
      <c r="OS149" s="21"/>
      <c r="OT149" s="21">
        <f t="shared" si="1938"/>
        <v>0</v>
      </c>
      <c r="OU149" s="21"/>
      <c r="OV149" s="21">
        <f t="shared" si="1938"/>
        <v>0</v>
      </c>
      <c r="OW149" s="21"/>
      <c r="OX149" s="21">
        <f t="shared" si="1938"/>
        <v>0</v>
      </c>
      <c r="OY149" s="21"/>
      <c r="OZ149" s="21">
        <f t="shared" si="1938"/>
        <v>0</v>
      </c>
      <c r="PA149" s="21"/>
      <c r="PB149" s="21">
        <f t="shared" si="1939"/>
        <v>0</v>
      </c>
      <c r="PC149" s="21"/>
      <c r="PD149" s="21">
        <f t="shared" si="1939"/>
        <v>0</v>
      </c>
      <c r="PE149" s="21"/>
      <c r="PF149" s="21">
        <f t="shared" si="1939"/>
        <v>0</v>
      </c>
      <c r="PG149" s="21"/>
      <c r="PH149" s="21">
        <f t="shared" si="1939"/>
        <v>0</v>
      </c>
      <c r="PI149" s="21"/>
      <c r="PJ149" s="21">
        <f t="shared" si="1939"/>
        <v>0</v>
      </c>
      <c r="PK149" s="21"/>
      <c r="PL149" s="21">
        <f t="shared" si="1939"/>
        <v>0</v>
      </c>
      <c r="PM149" s="21"/>
      <c r="PN149" s="21">
        <f t="shared" si="1940"/>
        <v>0</v>
      </c>
      <c r="PO149" s="21"/>
      <c r="PP149" s="21">
        <f t="shared" si="1940"/>
        <v>0</v>
      </c>
      <c r="PQ149" s="21"/>
      <c r="PR149" s="21">
        <f t="shared" si="1940"/>
        <v>0</v>
      </c>
      <c r="PS149" s="21"/>
      <c r="PT149" s="21">
        <f t="shared" si="1940"/>
        <v>0</v>
      </c>
      <c r="PU149" s="21"/>
      <c r="PV149" s="21">
        <f t="shared" si="1940"/>
        <v>0</v>
      </c>
      <c r="PW149" s="21"/>
      <c r="PX149" s="21">
        <f t="shared" si="1940"/>
        <v>0</v>
      </c>
      <c r="PY149" s="21"/>
      <c r="PZ149" s="21">
        <f t="shared" si="1941"/>
        <v>0</v>
      </c>
      <c r="QA149" s="21"/>
      <c r="QB149" s="21">
        <f t="shared" si="1941"/>
        <v>0</v>
      </c>
      <c r="QC149" s="21"/>
      <c r="QD149" s="21">
        <f t="shared" si="1941"/>
        <v>0</v>
      </c>
      <c r="QE149" s="21"/>
      <c r="QF149" s="21">
        <f t="shared" si="1941"/>
        <v>0</v>
      </c>
      <c r="QG149" s="21"/>
      <c r="QH149" s="21">
        <f t="shared" si="1941"/>
        <v>0</v>
      </c>
      <c r="QI149" s="21"/>
      <c r="QJ149" s="21">
        <f t="shared" si="1941"/>
        <v>0</v>
      </c>
      <c r="QK149" s="21"/>
      <c r="QL149" s="21">
        <f t="shared" si="1942"/>
        <v>0</v>
      </c>
      <c r="QM149" s="21"/>
      <c r="QN149" s="21">
        <f t="shared" si="1942"/>
        <v>0</v>
      </c>
      <c r="QO149" s="21"/>
      <c r="QP149" s="21">
        <f t="shared" si="1942"/>
        <v>0</v>
      </c>
      <c r="QQ149" s="21"/>
      <c r="QR149" s="21">
        <f t="shared" si="1942"/>
        <v>0</v>
      </c>
      <c r="QS149" s="21"/>
      <c r="QT149" s="21">
        <f t="shared" si="1942"/>
        <v>0</v>
      </c>
      <c r="QU149" s="21"/>
      <c r="QV149" s="21">
        <f t="shared" si="1942"/>
        <v>0</v>
      </c>
      <c r="QW149" s="21"/>
      <c r="QX149" s="21">
        <f t="shared" si="1943"/>
        <v>0</v>
      </c>
      <c r="QY149" s="21"/>
      <c r="QZ149" s="21">
        <f t="shared" si="1943"/>
        <v>0</v>
      </c>
      <c r="RA149" s="21"/>
      <c r="RB149" s="21">
        <f t="shared" si="1943"/>
        <v>0</v>
      </c>
      <c r="RC149" s="21"/>
      <c r="RD149" s="21">
        <f t="shared" si="1943"/>
        <v>0</v>
      </c>
      <c r="RE149" s="21"/>
      <c r="RF149" s="21">
        <f t="shared" si="1943"/>
        <v>0</v>
      </c>
      <c r="RG149" s="21"/>
      <c r="RH149" s="21">
        <f t="shared" si="1943"/>
        <v>0</v>
      </c>
      <c r="RI149" s="21"/>
      <c r="RJ149" s="21">
        <f t="shared" si="1944"/>
        <v>0</v>
      </c>
      <c r="RK149" s="21"/>
      <c r="RL149" s="21">
        <f t="shared" si="1945"/>
        <v>0</v>
      </c>
      <c r="RM149" s="21"/>
      <c r="RN149" s="21">
        <f t="shared" si="1946"/>
        <v>0</v>
      </c>
      <c r="RO149" s="21"/>
      <c r="RP149" s="21">
        <f t="shared" si="1947"/>
        <v>0</v>
      </c>
      <c r="RQ149" s="21"/>
      <c r="RR149" s="21">
        <f t="shared" si="1948"/>
        <v>0</v>
      </c>
      <c r="RS149" s="21"/>
      <c r="RT149" s="21">
        <f t="shared" si="1949"/>
        <v>0</v>
      </c>
      <c r="RU149" s="21"/>
      <c r="RV149" s="21">
        <f t="shared" si="1950"/>
        <v>0</v>
      </c>
      <c r="RW149" s="21"/>
      <c r="RX149" s="21">
        <f t="shared" si="1951"/>
        <v>0</v>
      </c>
      <c r="RY149" s="21"/>
      <c r="RZ149" s="21">
        <f t="shared" si="1952"/>
        <v>0</v>
      </c>
      <c r="SA149" s="21"/>
      <c r="SB149" s="21">
        <f t="shared" si="1953"/>
        <v>0</v>
      </c>
      <c r="SC149" s="21"/>
      <c r="SD149" s="21">
        <f t="shared" si="1954"/>
        <v>0</v>
      </c>
      <c r="SE149" s="21"/>
      <c r="SF149" s="21">
        <f t="shared" si="1955"/>
        <v>0</v>
      </c>
      <c r="SG149" s="21"/>
      <c r="SH149" s="21">
        <f t="shared" si="1956"/>
        <v>0</v>
      </c>
      <c r="SI149" s="21"/>
      <c r="SJ149" s="21">
        <f t="shared" si="1957"/>
        <v>0</v>
      </c>
      <c r="SK149" s="21"/>
      <c r="SL149" s="21">
        <f t="shared" si="1958"/>
        <v>0</v>
      </c>
      <c r="SM149" s="21"/>
      <c r="SN149" s="21">
        <f t="shared" si="1959"/>
        <v>0</v>
      </c>
      <c r="SO149" s="21"/>
      <c r="SP149" s="21">
        <f t="shared" si="1960"/>
        <v>0</v>
      </c>
      <c r="SQ149" s="21"/>
      <c r="SR149" s="21">
        <f t="shared" si="1961"/>
        <v>0</v>
      </c>
      <c r="SS149" s="21"/>
      <c r="ST149" s="21">
        <f t="shared" si="1962"/>
        <v>0</v>
      </c>
      <c r="SU149" s="21"/>
      <c r="SV149" s="21">
        <f t="shared" si="1963"/>
        <v>0</v>
      </c>
      <c r="SW149" s="21"/>
      <c r="SX149" s="21">
        <f t="shared" si="1964"/>
        <v>0</v>
      </c>
      <c r="SY149" s="21"/>
      <c r="SZ149" s="21">
        <f t="shared" si="1965"/>
        <v>0</v>
      </c>
      <c r="TA149" s="21"/>
      <c r="TB149" s="21">
        <f t="shared" si="1966"/>
        <v>0</v>
      </c>
      <c r="TC149" s="21"/>
      <c r="TD149" s="21">
        <f t="shared" si="1967"/>
        <v>0</v>
      </c>
      <c r="TE149" s="21"/>
      <c r="TF149" s="21">
        <f t="shared" si="1968"/>
        <v>0</v>
      </c>
      <c r="TG149" s="21"/>
      <c r="TH149" s="21">
        <f t="shared" si="1969"/>
        <v>0</v>
      </c>
      <c r="TI149" s="21"/>
      <c r="TJ149" s="21">
        <f t="shared" si="1970"/>
        <v>0</v>
      </c>
      <c r="TK149" s="21"/>
      <c r="TL149" s="21">
        <f t="shared" si="1971"/>
        <v>0</v>
      </c>
      <c r="TM149" s="21"/>
      <c r="TN149" s="21">
        <f t="shared" si="1972"/>
        <v>0</v>
      </c>
      <c r="TO149" s="21"/>
      <c r="TP149" s="21">
        <f t="shared" si="1973"/>
        <v>0</v>
      </c>
      <c r="TQ149" s="21"/>
      <c r="TR149" s="21">
        <f t="shared" si="1974"/>
        <v>0</v>
      </c>
      <c r="TS149" s="21"/>
      <c r="TT149" s="21">
        <f t="shared" si="1975"/>
        <v>0</v>
      </c>
      <c r="TU149" s="21"/>
      <c r="TV149" s="21">
        <f t="shared" si="1976"/>
        <v>0</v>
      </c>
      <c r="TW149" s="21"/>
      <c r="TX149" s="21">
        <f t="shared" si="1977"/>
        <v>0</v>
      </c>
      <c r="TY149" s="21"/>
      <c r="TZ149" s="21">
        <f t="shared" si="1978"/>
        <v>0</v>
      </c>
      <c r="UA149" s="21"/>
      <c r="UB149" s="21">
        <f t="shared" si="1979"/>
        <v>0</v>
      </c>
      <c r="UC149" s="21"/>
      <c r="UD149" s="21">
        <f t="shared" si="1980"/>
        <v>0</v>
      </c>
      <c r="UE149" s="21"/>
      <c r="UF149" s="21">
        <f t="shared" si="1981"/>
        <v>0</v>
      </c>
      <c r="UG149" s="21"/>
      <c r="UH149" s="21">
        <f t="shared" si="1982"/>
        <v>0</v>
      </c>
      <c r="UI149" s="21"/>
      <c r="UJ149" s="21">
        <f t="shared" si="1983"/>
        <v>0</v>
      </c>
      <c r="UK149" s="21"/>
      <c r="UL149" s="21">
        <f t="shared" si="1984"/>
        <v>0</v>
      </c>
      <c r="UM149" s="21"/>
      <c r="UN149" s="21">
        <f t="shared" si="1985"/>
        <v>0</v>
      </c>
      <c r="UO149" s="21"/>
      <c r="UP149" s="21">
        <f t="shared" si="1986"/>
        <v>0</v>
      </c>
      <c r="UQ149" s="21"/>
      <c r="UR149" s="21">
        <f t="shared" si="1987"/>
        <v>0</v>
      </c>
      <c r="US149" s="21"/>
      <c r="UT149" s="21">
        <f t="shared" si="1988"/>
        <v>0</v>
      </c>
      <c r="UU149" s="21"/>
      <c r="UV149" s="21">
        <f t="shared" si="1989"/>
        <v>0</v>
      </c>
      <c r="UW149" s="21"/>
      <c r="UX149" s="21">
        <f t="shared" si="1990"/>
        <v>0</v>
      </c>
      <c r="UY149" s="21"/>
      <c r="UZ149" s="21">
        <f t="shared" si="1991"/>
        <v>0</v>
      </c>
      <c r="VA149" s="21"/>
      <c r="VB149" s="21">
        <f t="shared" si="1992"/>
        <v>0</v>
      </c>
      <c r="VC149" s="21"/>
      <c r="VD149" s="21">
        <f t="shared" si="1993"/>
        <v>0</v>
      </c>
      <c r="VE149" s="21"/>
      <c r="VF149" s="21">
        <f t="shared" si="1994"/>
        <v>0</v>
      </c>
      <c r="VG149" s="21"/>
      <c r="VH149" s="21">
        <f t="shared" si="1995"/>
        <v>0</v>
      </c>
      <c r="VI149" s="21"/>
      <c r="VJ149" s="21">
        <f t="shared" si="1996"/>
        <v>0</v>
      </c>
      <c r="VK149" s="21"/>
      <c r="VL149" s="21">
        <f t="shared" si="1997"/>
        <v>0</v>
      </c>
      <c r="VM149" s="21"/>
      <c r="VN149" s="21">
        <f t="shared" si="1998"/>
        <v>0</v>
      </c>
      <c r="VO149" s="21"/>
      <c r="VP149" s="21">
        <f t="shared" si="1999"/>
        <v>0</v>
      </c>
      <c r="VQ149" s="21"/>
      <c r="VR149" s="21">
        <f t="shared" si="1938"/>
        <v>0</v>
      </c>
      <c r="VS149" s="21"/>
      <c r="VT149" s="21">
        <f t="shared" si="2000"/>
        <v>0</v>
      </c>
      <c r="VU149" s="21"/>
      <c r="VV149" s="21">
        <f t="shared" si="2000"/>
        <v>0</v>
      </c>
      <c r="VW149" s="21"/>
      <c r="VX149" s="21">
        <f t="shared" si="2001"/>
        <v>0</v>
      </c>
      <c r="VY149" s="21"/>
      <c r="VZ149" s="21">
        <f t="shared" si="2001"/>
        <v>0</v>
      </c>
      <c r="WA149" s="21"/>
      <c r="WB149" s="21">
        <f t="shared" si="2001"/>
        <v>0</v>
      </c>
      <c r="WC149" s="21"/>
      <c r="WD149" s="21">
        <f t="shared" si="2001"/>
        <v>0</v>
      </c>
      <c r="WE149" s="21"/>
      <c r="WF149" s="21">
        <f t="shared" si="2001"/>
        <v>0</v>
      </c>
      <c r="WG149" s="21"/>
      <c r="WH149" s="21">
        <f t="shared" si="2001"/>
        <v>0</v>
      </c>
      <c r="WI149" s="21"/>
      <c r="WJ149" s="21">
        <f t="shared" si="2001"/>
        <v>0</v>
      </c>
      <c r="WK149" s="21"/>
      <c r="WL149" s="21">
        <f t="shared" si="2001"/>
        <v>0</v>
      </c>
      <c r="WM149" s="21"/>
      <c r="WN149" s="21">
        <f t="shared" si="2002"/>
        <v>0</v>
      </c>
      <c r="WO149" s="21"/>
      <c r="WP149" s="21">
        <f t="shared" si="2002"/>
        <v>0</v>
      </c>
      <c r="WQ149" s="21"/>
      <c r="WR149" s="21">
        <f t="shared" si="2002"/>
        <v>0</v>
      </c>
      <c r="WS149" s="21"/>
      <c r="WT149" s="21">
        <f t="shared" si="2002"/>
        <v>0</v>
      </c>
      <c r="WU149" s="21"/>
      <c r="WV149" s="21">
        <f t="shared" si="2002"/>
        <v>0</v>
      </c>
      <c r="WW149" s="21"/>
      <c r="WX149" s="21">
        <f t="shared" si="2002"/>
        <v>0</v>
      </c>
      <c r="WY149" s="21"/>
      <c r="WZ149" s="21">
        <f t="shared" si="2002"/>
        <v>0</v>
      </c>
      <c r="XA149" s="21"/>
      <c r="XB149" s="21">
        <f t="shared" si="2002"/>
        <v>0</v>
      </c>
      <c r="XC149" s="21"/>
      <c r="XD149" s="21">
        <f t="shared" si="2003"/>
        <v>0</v>
      </c>
      <c r="XE149" s="21"/>
      <c r="XF149" s="21">
        <f t="shared" si="2003"/>
        <v>0</v>
      </c>
      <c r="XG149" s="21"/>
      <c r="XH149" s="21">
        <f t="shared" si="2003"/>
        <v>0</v>
      </c>
      <c r="XI149" s="21"/>
      <c r="XJ149" s="21">
        <f t="shared" si="2003"/>
        <v>0</v>
      </c>
      <c r="XK149" s="21"/>
      <c r="XL149" s="21">
        <f t="shared" si="2003"/>
        <v>0</v>
      </c>
      <c r="XM149" s="21"/>
      <c r="XN149" s="21">
        <f t="shared" si="2003"/>
        <v>0</v>
      </c>
      <c r="XO149" s="21"/>
      <c r="XP149" s="21">
        <f t="shared" si="2003"/>
        <v>0</v>
      </c>
      <c r="XQ149" s="21"/>
      <c r="XR149" s="21">
        <f t="shared" si="2003"/>
        <v>0</v>
      </c>
      <c r="XS149" s="21"/>
      <c r="XT149" s="21">
        <f t="shared" si="2000"/>
        <v>0</v>
      </c>
      <c r="XU149" s="21"/>
      <c r="XV149" s="21">
        <f t="shared" si="2000"/>
        <v>0</v>
      </c>
      <c r="XW149" s="21"/>
      <c r="XX149" s="21">
        <f t="shared" si="2000"/>
        <v>0</v>
      </c>
      <c r="XY149" s="21"/>
      <c r="XZ149" s="21">
        <f t="shared" ref="XT149:XZ165" si="2065">IF($J149&gt;0,IF(AND(XZ$3&gt;=$N149,XZ$3&lt;=$O149),$J149/($O149-$N149+1),0),0)</f>
        <v>0</v>
      </c>
      <c r="YA149" s="21"/>
      <c r="YB149" s="21">
        <f t="shared" si="2004"/>
        <v>0</v>
      </c>
      <c r="YC149" s="21"/>
      <c r="YD149" s="21">
        <f t="shared" si="2005"/>
        <v>0</v>
      </c>
      <c r="YE149" s="21"/>
      <c r="YF149" s="21">
        <f t="shared" si="2006"/>
        <v>0</v>
      </c>
      <c r="YG149" s="21"/>
      <c r="YH149" s="21">
        <f t="shared" si="2007"/>
        <v>0</v>
      </c>
      <c r="YI149" s="21"/>
      <c r="YJ149" s="21">
        <f t="shared" si="2008"/>
        <v>0</v>
      </c>
      <c r="YK149" s="21"/>
      <c r="YL149" s="21">
        <f t="shared" si="2009"/>
        <v>0</v>
      </c>
      <c r="YM149" s="21"/>
      <c r="YN149" s="21">
        <f t="shared" si="2010"/>
        <v>0</v>
      </c>
      <c r="YO149" s="21"/>
      <c r="YP149" s="21">
        <f t="shared" si="2011"/>
        <v>0</v>
      </c>
      <c r="YQ149" s="21"/>
      <c r="YR149" s="21">
        <f t="shared" si="2012"/>
        <v>0</v>
      </c>
      <c r="YS149" s="21"/>
      <c r="YT149" s="21">
        <f t="shared" si="2013"/>
        <v>0</v>
      </c>
      <c r="YU149" s="21"/>
      <c r="YV149" s="21">
        <f t="shared" si="2014"/>
        <v>0</v>
      </c>
      <c r="YW149" s="21"/>
      <c r="YX149" s="21">
        <f t="shared" si="2015"/>
        <v>0</v>
      </c>
      <c r="YY149" s="21"/>
      <c r="YZ149" s="21">
        <f t="shared" si="2000"/>
        <v>0</v>
      </c>
      <c r="ZA149" s="21"/>
      <c r="ZB149" s="21">
        <f t="shared" si="2016"/>
        <v>0</v>
      </c>
      <c r="ZC149" s="21"/>
      <c r="ZD149" s="21">
        <f t="shared" si="2017"/>
        <v>0</v>
      </c>
      <c r="ZE149" s="21"/>
      <c r="ZF149" s="21">
        <f t="shared" si="2018"/>
        <v>0</v>
      </c>
      <c r="ZG149" s="21"/>
      <c r="ZH149" s="21">
        <f t="shared" si="2019"/>
        <v>0</v>
      </c>
      <c r="ZI149" s="21"/>
      <c r="ZJ149" s="21">
        <f t="shared" si="2020"/>
        <v>0</v>
      </c>
      <c r="ZK149" s="21"/>
      <c r="ZL149" s="21">
        <f t="shared" si="2021"/>
        <v>0</v>
      </c>
      <c r="ZM149" s="21"/>
      <c r="ZN149" s="21">
        <f t="shared" si="2022"/>
        <v>0</v>
      </c>
      <c r="ZO149" s="21"/>
      <c r="ZP149" s="21">
        <f t="shared" si="2023"/>
        <v>0</v>
      </c>
      <c r="ZQ149" s="21"/>
      <c r="ZR149" s="21">
        <f t="shared" si="2024"/>
        <v>0</v>
      </c>
      <c r="ZS149" s="21"/>
      <c r="ZT149" s="21">
        <f t="shared" si="2000"/>
        <v>0</v>
      </c>
      <c r="ZU149" s="21"/>
      <c r="ZV149" s="21">
        <f t="shared" si="2025"/>
        <v>0</v>
      </c>
      <c r="ZW149" s="21"/>
      <c r="ZX149" s="21">
        <f t="shared" si="2026"/>
        <v>0</v>
      </c>
      <c r="ZY149" s="21"/>
      <c r="ZZ149" s="21">
        <f t="shared" si="2026"/>
        <v>0</v>
      </c>
      <c r="AAA149" s="21"/>
      <c r="AAB149" s="21">
        <f t="shared" si="2027"/>
        <v>0</v>
      </c>
      <c r="AAC149" s="21"/>
      <c r="AAD149" s="21">
        <f t="shared" si="2027"/>
        <v>0</v>
      </c>
      <c r="AAE149" s="21"/>
      <c r="AAF149" s="21">
        <f t="shared" si="2028"/>
        <v>0</v>
      </c>
      <c r="AAG149" s="21"/>
      <c r="AAH149" s="21">
        <f t="shared" si="2028"/>
        <v>0</v>
      </c>
      <c r="AAI149" s="21"/>
      <c r="AAJ149" s="21">
        <f t="shared" si="2029"/>
        <v>0</v>
      </c>
      <c r="AAK149" s="21"/>
      <c r="AAL149" s="21">
        <f t="shared" si="2029"/>
        <v>0</v>
      </c>
      <c r="AAM149" s="21"/>
      <c r="AAN149" s="21">
        <f t="shared" si="2030"/>
        <v>0</v>
      </c>
      <c r="AAO149" s="21"/>
      <c r="AAP149" s="21">
        <f t="shared" si="2030"/>
        <v>0</v>
      </c>
      <c r="AAQ149" s="21"/>
      <c r="AAR149" s="21">
        <f t="shared" si="2031"/>
        <v>0</v>
      </c>
      <c r="AAS149" s="21"/>
      <c r="AAT149" s="21">
        <f t="shared" si="2031"/>
        <v>0</v>
      </c>
      <c r="AAU149" s="21"/>
      <c r="AAV149" s="21">
        <f t="shared" si="2032"/>
        <v>0</v>
      </c>
      <c r="AAW149" s="21"/>
      <c r="AAX149" s="21">
        <f t="shared" si="2032"/>
        <v>0</v>
      </c>
      <c r="AAY149" s="21"/>
      <c r="AAZ149" s="21">
        <f t="shared" si="2033"/>
        <v>0</v>
      </c>
      <c r="ABA149" s="21"/>
      <c r="ABB149" s="21">
        <f t="shared" si="2033"/>
        <v>0</v>
      </c>
      <c r="ABC149" s="21"/>
      <c r="ABD149" s="21">
        <f t="shared" si="2034"/>
        <v>0</v>
      </c>
      <c r="ABE149" s="21"/>
      <c r="ABF149" s="21">
        <f t="shared" si="2034"/>
        <v>0</v>
      </c>
      <c r="ABG149" s="21"/>
      <c r="ABH149" s="21">
        <f t="shared" si="2035"/>
        <v>0</v>
      </c>
      <c r="ABI149" s="21"/>
      <c r="ABJ149" s="21">
        <f t="shared" si="2035"/>
        <v>0</v>
      </c>
      <c r="ABK149" s="21"/>
      <c r="ABL149" s="21">
        <f t="shared" si="2036"/>
        <v>0</v>
      </c>
      <c r="ABM149" s="21"/>
      <c r="ABN149" s="21">
        <f t="shared" si="2036"/>
        <v>0</v>
      </c>
      <c r="ABO149" s="21"/>
      <c r="ABP149" s="21">
        <f t="shared" si="2037"/>
        <v>0</v>
      </c>
      <c r="ABQ149" s="21"/>
      <c r="ABR149" s="21">
        <f t="shared" si="2037"/>
        <v>0</v>
      </c>
      <c r="ABS149" s="21"/>
      <c r="ABT149" s="21">
        <f t="shared" si="2038"/>
        <v>0</v>
      </c>
      <c r="ABU149" s="21"/>
      <c r="ABV149" s="21">
        <f t="shared" si="2038"/>
        <v>0</v>
      </c>
      <c r="ABW149" s="21"/>
      <c r="ABX149" s="21">
        <f t="shared" si="2039"/>
        <v>0</v>
      </c>
      <c r="ABY149" s="21"/>
      <c r="ABZ149" s="21">
        <f t="shared" si="2039"/>
        <v>0</v>
      </c>
      <c r="ACA149" s="21"/>
      <c r="ACB149" s="21">
        <f t="shared" si="2040"/>
        <v>0</v>
      </c>
      <c r="ACC149" s="21"/>
      <c r="ACD149" s="21">
        <f t="shared" si="2040"/>
        <v>0</v>
      </c>
      <c r="ACE149" s="21"/>
      <c r="ACF149" s="21">
        <f t="shared" si="2041"/>
        <v>0</v>
      </c>
      <c r="ACG149" s="21"/>
      <c r="ACH149" s="21">
        <f t="shared" si="2041"/>
        <v>0</v>
      </c>
      <c r="ACI149" s="21"/>
      <c r="ACJ149" s="21">
        <f t="shared" si="2042"/>
        <v>0</v>
      </c>
      <c r="ACK149" s="21"/>
      <c r="ACL149" s="21">
        <f t="shared" si="2042"/>
        <v>0</v>
      </c>
      <c r="ACM149" s="21"/>
      <c r="ACN149" s="21">
        <f t="shared" si="2043"/>
        <v>0</v>
      </c>
      <c r="ACO149" s="21"/>
      <c r="ACP149" s="21">
        <f t="shared" si="2043"/>
        <v>0</v>
      </c>
      <c r="ACQ149" s="21"/>
      <c r="ACR149" s="21">
        <f t="shared" si="2044"/>
        <v>0</v>
      </c>
      <c r="ACS149" s="21"/>
      <c r="ACT149" s="21">
        <f t="shared" si="2044"/>
        <v>0</v>
      </c>
      <c r="ACU149" s="21"/>
      <c r="ACV149" s="21">
        <f t="shared" si="2045"/>
        <v>0</v>
      </c>
      <c r="ACW149" s="21"/>
      <c r="ACX149" s="21">
        <f t="shared" si="2045"/>
        <v>0</v>
      </c>
      <c r="ACY149" s="21"/>
      <c r="ACZ149" s="21">
        <f t="shared" si="2046"/>
        <v>0</v>
      </c>
      <c r="ADA149" s="21"/>
      <c r="ADB149" s="21">
        <f t="shared" si="2046"/>
        <v>0</v>
      </c>
      <c r="ADC149" s="21"/>
      <c r="ADD149" s="21">
        <f t="shared" si="2047"/>
        <v>0</v>
      </c>
      <c r="ADE149" s="21"/>
      <c r="ADF149" s="21">
        <f t="shared" si="2047"/>
        <v>0</v>
      </c>
      <c r="ADG149" s="21"/>
      <c r="ADH149" s="21">
        <f t="shared" si="2048"/>
        <v>0</v>
      </c>
      <c r="ADI149" s="21"/>
      <c r="ADJ149" s="21">
        <f t="shared" si="2048"/>
        <v>0</v>
      </c>
      <c r="ADK149" s="21"/>
      <c r="ADL149" s="21">
        <f t="shared" si="2049"/>
        <v>0</v>
      </c>
      <c r="ADM149" s="21"/>
      <c r="ADN149" s="21">
        <f t="shared" si="2049"/>
        <v>0</v>
      </c>
      <c r="ADO149" s="21"/>
      <c r="ADP149" s="21">
        <f t="shared" si="2049"/>
        <v>0</v>
      </c>
      <c r="ADQ149" s="21"/>
      <c r="ADR149" s="21">
        <f t="shared" si="2049"/>
        <v>0</v>
      </c>
      <c r="ADS149" s="21"/>
      <c r="ADT149" s="21">
        <f t="shared" si="2049"/>
        <v>0</v>
      </c>
      <c r="ADU149" s="21"/>
      <c r="ADV149" s="21">
        <f t="shared" si="2050"/>
        <v>0</v>
      </c>
      <c r="ADW149" s="21"/>
      <c r="ADX149" s="21">
        <f t="shared" si="2050"/>
        <v>0</v>
      </c>
      <c r="ADY149" s="21"/>
      <c r="ADZ149" s="21">
        <f t="shared" si="2050"/>
        <v>0</v>
      </c>
      <c r="AEA149" s="21"/>
      <c r="AEB149" s="21">
        <f t="shared" si="2050"/>
        <v>0</v>
      </c>
      <c r="AEC149" s="21"/>
      <c r="AED149" s="21">
        <f t="shared" si="2051"/>
        <v>0</v>
      </c>
      <c r="AEE149" s="21"/>
      <c r="AEF149" s="21">
        <f t="shared" si="2051"/>
        <v>0</v>
      </c>
      <c r="AEG149" s="21"/>
      <c r="AEH149" s="21">
        <f t="shared" si="2051"/>
        <v>0</v>
      </c>
      <c r="AEI149" s="21"/>
      <c r="AEJ149" s="21">
        <f t="shared" si="2051"/>
        <v>0</v>
      </c>
      <c r="AEK149" s="21"/>
      <c r="AEL149" s="21">
        <f t="shared" si="2051"/>
        <v>0</v>
      </c>
      <c r="AEM149" s="21"/>
      <c r="AEN149" s="21">
        <f t="shared" si="2052"/>
        <v>0</v>
      </c>
      <c r="AEO149" s="21"/>
      <c r="AEP149" s="21">
        <f t="shared" si="2052"/>
        <v>0</v>
      </c>
      <c r="AEQ149" s="21"/>
      <c r="AER149" s="21">
        <f t="shared" si="2052"/>
        <v>0</v>
      </c>
      <c r="AES149" s="21"/>
      <c r="AET149" s="21">
        <f t="shared" si="2052"/>
        <v>0</v>
      </c>
      <c r="AEU149" s="21"/>
      <c r="AEV149" s="21">
        <f t="shared" si="2053"/>
        <v>0</v>
      </c>
      <c r="AEW149" s="21"/>
      <c r="AEX149" s="21">
        <f t="shared" si="2053"/>
        <v>0</v>
      </c>
      <c r="AEY149" s="21"/>
      <c r="AEZ149" s="21">
        <f t="shared" si="2053"/>
        <v>0</v>
      </c>
      <c r="AFA149" s="21"/>
      <c r="AFB149" s="21">
        <f t="shared" si="2053"/>
        <v>0</v>
      </c>
      <c r="AFC149" s="21"/>
      <c r="AFD149" s="21">
        <f t="shared" si="2053"/>
        <v>0</v>
      </c>
      <c r="AFE149" s="21"/>
      <c r="AFF149" s="21">
        <f t="shared" si="2054"/>
        <v>0</v>
      </c>
      <c r="AFG149" s="21"/>
      <c r="AFH149" s="21">
        <f t="shared" si="2054"/>
        <v>0</v>
      </c>
      <c r="AFI149" s="21"/>
      <c r="AFJ149" s="21">
        <f t="shared" si="2054"/>
        <v>0</v>
      </c>
      <c r="AFK149" s="21"/>
      <c r="AFL149" s="21">
        <f t="shared" si="2054"/>
        <v>0</v>
      </c>
      <c r="AFM149" s="21"/>
      <c r="AFN149" s="21">
        <f t="shared" si="2055"/>
        <v>0</v>
      </c>
      <c r="AFO149" s="21"/>
      <c r="AFP149" s="21">
        <f t="shared" si="2055"/>
        <v>0</v>
      </c>
      <c r="AFQ149" s="21"/>
      <c r="AFR149" s="21">
        <f t="shared" si="2055"/>
        <v>0</v>
      </c>
      <c r="AFS149" s="21"/>
      <c r="AFT149" s="21">
        <f t="shared" si="2055"/>
        <v>0</v>
      </c>
      <c r="AFU149" s="21"/>
      <c r="AFV149" s="21">
        <f t="shared" si="2055"/>
        <v>0</v>
      </c>
      <c r="AFW149" s="21"/>
      <c r="AFX149" s="21">
        <f t="shared" si="2056"/>
        <v>0</v>
      </c>
      <c r="AFY149" s="21"/>
      <c r="AFZ149" s="21">
        <f t="shared" si="2056"/>
        <v>0</v>
      </c>
      <c r="AGA149" s="21"/>
      <c r="AGB149" s="21">
        <f t="shared" si="2056"/>
        <v>0</v>
      </c>
      <c r="AGC149" s="21"/>
      <c r="AGD149" s="21">
        <f t="shared" si="2056"/>
        <v>0</v>
      </c>
      <c r="AGE149" s="21"/>
      <c r="AGF149" s="21">
        <f t="shared" si="2057"/>
        <v>0</v>
      </c>
      <c r="AGG149" s="21"/>
      <c r="AGH149" s="21">
        <f t="shared" si="2057"/>
        <v>0</v>
      </c>
      <c r="AGI149" s="21"/>
      <c r="AGJ149" s="21">
        <f t="shared" si="2057"/>
        <v>0</v>
      </c>
      <c r="AGK149" s="21"/>
      <c r="AGL149" s="21">
        <f t="shared" si="2057"/>
        <v>0</v>
      </c>
      <c r="AGM149" s="21"/>
      <c r="AGN149" s="21">
        <f t="shared" si="2057"/>
        <v>0</v>
      </c>
      <c r="AGO149" s="21"/>
      <c r="AGP149" s="21">
        <f t="shared" si="2058"/>
        <v>0</v>
      </c>
      <c r="AGQ149" s="21"/>
      <c r="AGR149" s="21">
        <f t="shared" si="2058"/>
        <v>0</v>
      </c>
      <c r="AGS149" s="21"/>
      <c r="AGT149" s="21">
        <f t="shared" si="2058"/>
        <v>0</v>
      </c>
      <c r="AGU149" s="21"/>
      <c r="AGV149" s="21">
        <f t="shared" si="2058"/>
        <v>0</v>
      </c>
      <c r="AGW149" s="21"/>
      <c r="AGX149" s="21">
        <f t="shared" si="2059"/>
        <v>0</v>
      </c>
      <c r="AGY149" s="21"/>
      <c r="AGZ149" s="21">
        <f t="shared" si="2059"/>
        <v>0</v>
      </c>
      <c r="AHA149" s="21"/>
      <c r="AHB149" s="21">
        <f t="shared" si="2059"/>
        <v>0</v>
      </c>
      <c r="AHC149" s="21"/>
      <c r="AHD149" s="21">
        <f t="shared" si="2059"/>
        <v>0</v>
      </c>
      <c r="AHE149" s="21"/>
      <c r="AHF149" s="21">
        <f t="shared" si="2059"/>
        <v>0</v>
      </c>
      <c r="AHG149" s="21"/>
      <c r="AHH149" s="21">
        <f t="shared" si="2060"/>
        <v>0</v>
      </c>
      <c r="AHI149" s="21"/>
      <c r="AHJ149" s="21">
        <f t="shared" si="2060"/>
        <v>0</v>
      </c>
      <c r="AHK149" s="21"/>
      <c r="AHL149" s="21">
        <f t="shared" si="2060"/>
        <v>0</v>
      </c>
      <c r="AHM149" s="21"/>
      <c r="AHN149" s="21">
        <f t="shared" si="2060"/>
        <v>0</v>
      </c>
      <c r="AHO149" s="21"/>
      <c r="AHP149" s="21">
        <f t="shared" si="2061"/>
        <v>0</v>
      </c>
      <c r="AHQ149" s="21"/>
      <c r="AHR149" s="21">
        <f t="shared" si="2061"/>
        <v>0</v>
      </c>
      <c r="AHS149" s="21"/>
      <c r="AHT149" s="21">
        <f t="shared" si="2061"/>
        <v>0</v>
      </c>
      <c r="AHU149" s="21"/>
      <c r="AHV149" s="21">
        <f t="shared" si="2061"/>
        <v>0</v>
      </c>
      <c r="AHW149" s="21"/>
      <c r="AHX149" s="21">
        <f t="shared" si="2061"/>
        <v>0</v>
      </c>
      <c r="AHY149" s="21"/>
      <c r="AHZ149" s="21">
        <f t="shared" si="2062"/>
        <v>0</v>
      </c>
      <c r="AIA149" s="21"/>
      <c r="AIB149" s="21">
        <f t="shared" si="2062"/>
        <v>0</v>
      </c>
      <c r="AIC149" s="21"/>
      <c r="AID149" s="21">
        <f t="shared" si="2062"/>
        <v>0</v>
      </c>
      <c r="AIE149" s="21"/>
      <c r="AIF149" s="21">
        <f t="shared" si="2062"/>
        <v>0</v>
      </c>
      <c r="AIG149" s="21"/>
      <c r="AIH149" s="21">
        <f t="shared" si="2063"/>
        <v>0</v>
      </c>
      <c r="AII149" s="21"/>
      <c r="AIJ149" s="21">
        <f t="shared" si="2063"/>
        <v>0</v>
      </c>
      <c r="AIK149" s="21"/>
      <c r="AIL149" s="21">
        <f t="shared" si="2063"/>
        <v>0</v>
      </c>
      <c r="AIM149" s="21"/>
      <c r="AIN149" s="21">
        <f t="shared" si="2063"/>
        <v>0</v>
      </c>
      <c r="AIO149" s="21"/>
      <c r="AIP149" s="21">
        <f t="shared" si="2063"/>
        <v>0</v>
      </c>
      <c r="AIQ149" s="21"/>
      <c r="AIR149" s="21">
        <f t="shared" si="2064"/>
        <v>0</v>
      </c>
      <c r="AIS149" s="21"/>
      <c r="AIT149" s="21">
        <f t="shared" si="2064"/>
        <v>0</v>
      </c>
      <c r="AIU149" s="21"/>
      <c r="AIV149" s="21">
        <f t="shared" si="2064"/>
        <v>0</v>
      </c>
      <c r="AIW149" s="21"/>
      <c r="AIX149" s="21">
        <f t="shared" si="2064"/>
        <v>0</v>
      </c>
      <c r="AIY149" s="21"/>
      <c r="AIZ149" s="21">
        <f t="shared" si="2000"/>
        <v>0</v>
      </c>
      <c r="AJA149" s="21"/>
    </row>
    <row r="150" spans="2:937" ht="13.5" customHeight="1" x14ac:dyDescent="0.25">
      <c r="B150" s="31">
        <v>145</v>
      </c>
      <c r="C150" s="192" t="s">
        <v>206</v>
      </c>
      <c r="D150" s="67" t="s">
        <v>127</v>
      </c>
      <c r="E150" s="194" t="s">
        <v>404</v>
      </c>
      <c r="F150" s="194" t="str">
        <f>_xlfn.XLOOKUP(D150,'WTG PH-III'!$D$5:$D$198,'WTG PH-III'!$B$5:$B$198,0,0,1)</f>
        <v>PSS-05</v>
      </c>
      <c r="G150" s="22" t="s">
        <v>537</v>
      </c>
      <c r="H150" s="22" t="s">
        <v>540</v>
      </c>
      <c r="I150" s="61">
        <v>9</v>
      </c>
      <c r="J150" s="21">
        <v>253</v>
      </c>
      <c r="K150" s="21">
        <f t="shared" si="1741"/>
        <v>253.00000000000006</v>
      </c>
      <c r="L150" s="21">
        <f t="shared" si="1742"/>
        <v>253</v>
      </c>
      <c r="M150" s="21">
        <f t="shared" si="1743"/>
        <v>0</v>
      </c>
      <c r="N150" s="95">
        <f>VLOOKUP(D150,'WTG PH-III'!$D$5:$U$198,17,0)</f>
        <v>45717</v>
      </c>
      <c r="O150" s="95">
        <f>VLOOKUP(D150,'WTG PH-III'!$D$5:$U$198,18,0)</f>
        <v>45726</v>
      </c>
      <c r="P150" s="21">
        <f t="shared" si="1744"/>
        <v>0</v>
      </c>
      <c r="Q150" s="21"/>
      <c r="R150" s="21">
        <f t="shared" si="1745"/>
        <v>0</v>
      </c>
      <c r="S150" s="21"/>
      <c r="T150" s="21">
        <f t="shared" si="1746"/>
        <v>0</v>
      </c>
      <c r="U150" s="21"/>
      <c r="V150" s="21">
        <f t="shared" si="1747"/>
        <v>0</v>
      </c>
      <c r="W150" s="21"/>
      <c r="X150" s="21">
        <f t="shared" si="1748"/>
        <v>0</v>
      </c>
      <c r="Y150" s="21"/>
      <c r="Z150" s="21">
        <f t="shared" si="1749"/>
        <v>0</v>
      </c>
      <c r="AA150" s="21"/>
      <c r="AB150" s="21">
        <f t="shared" si="1750"/>
        <v>0</v>
      </c>
      <c r="AC150" s="21"/>
      <c r="AD150" s="21">
        <f t="shared" si="1751"/>
        <v>0</v>
      </c>
      <c r="AE150" s="21"/>
      <c r="AF150" s="21">
        <f t="shared" si="1752"/>
        <v>0</v>
      </c>
      <c r="AG150" s="21"/>
      <c r="AH150" s="21">
        <f t="shared" si="1753"/>
        <v>0</v>
      </c>
      <c r="AI150" s="21"/>
      <c r="AJ150" s="21">
        <f t="shared" si="1754"/>
        <v>0</v>
      </c>
      <c r="AK150" s="21"/>
      <c r="AL150" s="21">
        <f t="shared" si="1755"/>
        <v>0</v>
      </c>
      <c r="AM150" s="21"/>
      <c r="AN150" s="21">
        <f t="shared" si="1756"/>
        <v>0</v>
      </c>
      <c r="AO150" s="21"/>
      <c r="AP150" s="21">
        <f t="shared" si="1757"/>
        <v>0</v>
      </c>
      <c r="AQ150" s="21"/>
      <c r="AR150" s="21">
        <f t="shared" si="1758"/>
        <v>0</v>
      </c>
      <c r="AS150" s="21"/>
      <c r="AT150" s="21">
        <f t="shared" si="1759"/>
        <v>0</v>
      </c>
      <c r="AU150" s="21"/>
      <c r="AV150" s="21">
        <f t="shared" si="1760"/>
        <v>0</v>
      </c>
      <c r="AW150" s="21"/>
      <c r="AX150" s="21">
        <f t="shared" si="1761"/>
        <v>0</v>
      </c>
      <c r="AY150" s="21"/>
      <c r="AZ150" s="21">
        <f t="shared" si="1762"/>
        <v>0</v>
      </c>
      <c r="BA150" s="21"/>
      <c r="BB150" s="21">
        <f t="shared" si="1763"/>
        <v>0</v>
      </c>
      <c r="BC150" s="21"/>
      <c r="BD150" s="21">
        <f t="shared" si="1764"/>
        <v>0</v>
      </c>
      <c r="BE150" s="21"/>
      <c r="BF150" s="21">
        <f t="shared" si="1765"/>
        <v>0</v>
      </c>
      <c r="BG150" s="21"/>
      <c r="BH150" s="21">
        <f t="shared" si="1766"/>
        <v>0</v>
      </c>
      <c r="BI150" s="21"/>
      <c r="BJ150" s="21">
        <f t="shared" si="1767"/>
        <v>0</v>
      </c>
      <c r="BK150" s="21"/>
      <c r="BL150" s="21">
        <f t="shared" si="1768"/>
        <v>0</v>
      </c>
      <c r="BM150" s="21"/>
      <c r="BN150" s="21">
        <f t="shared" si="1769"/>
        <v>0</v>
      </c>
      <c r="BO150" s="21"/>
      <c r="BP150" s="21">
        <f t="shared" si="1770"/>
        <v>0</v>
      </c>
      <c r="BQ150" s="21"/>
      <c r="BR150" s="21">
        <f t="shared" si="1771"/>
        <v>0</v>
      </c>
      <c r="BS150" s="21"/>
      <c r="BT150" s="21">
        <f t="shared" si="1772"/>
        <v>0</v>
      </c>
      <c r="BU150" s="21"/>
      <c r="BV150" s="21">
        <f t="shared" si="1773"/>
        <v>0</v>
      </c>
      <c r="BW150" s="21"/>
      <c r="BX150" s="21">
        <f t="shared" si="1774"/>
        <v>0</v>
      </c>
      <c r="BY150" s="21"/>
      <c r="BZ150" s="21">
        <f t="shared" si="1775"/>
        <v>0</v>
      </c>
      <c r="CA150" s="21"/>
      <c r="CB150" s="21">
        <f t="shared" si="1776"/>
        <v>0</v>
      </c>
      <c r="CC150" s="21"/>
      <c r="CD150" s="21">
        <f t="shared" si="1777"/>
        <v>0</v>
      </c>
      <c r="CE150" s="21"/>
      <c r="CF150" s="21">
        <f t="shared" si="1778"/>
        <v>0</v>
      </c>
      <c r="CG150" s="21"/>
      <c r="CH150" s="21">
        <f t="shared" si="1779"/>
        <v>0</v>
      </c>
      <c r="CI150" s="21"/>
      <c r="CJ150" s="21">
        <f t="shared" si="1780"/>
        <v>0</v>
      </c>
      <c r="CK150" s="21"/>
      <c r="CL150" s="21">
        <f t="shared" si="1781"/>
        <v>0</v>
      </c>
      <c r="CM150" s="21"/>
      <c r="CN150" s="21">
        <f t="shared" si="1782"/>
        <v>0</v>
      </c>
      <c r="CO150" s="21"/>
      <c r="CP150" s="21">
        <f t="shared" si="1783"/>
        <v>0</v>
      </c>
      <c r="CQ150" s="21"/>
      <c r="CR150" s="21">
        <f t="shared" si="1784"/>
        <v>0</v>
      </c>
      <c r="CS150" s="21"/>
      <c r="CT150" s="21">
        <f t="shared" si="1785"/>
        <v>0</v>
      </c>
      <c r="CU150" s="21"/>
      <c r="CV150" s="21">
        <f t="shared" si="1786"/>
        <v>0</v>
      </c>
      <c r="CW150" s="21"/>
      <c r="CX150" s="21">
        <f t="shared" si="1787"/>
        <v>0</v>
      </c>
      <c r="CY150" s="21"/>
      <c r="CZ150" s="21">
        <f t="shared" si="1788"/>
        <v>0</v>
      </c>
      <c r="DA150" s="21"/>
      <c r="DB150" s="21">
        <f t="shared" si="1789"/>
        <v>0</v>
      </c>
      <c r="DC150" s="21"/>
      <c r="DD150" s="21">
        <f t="shared" si="1790"/>
        <v>0</v>
      </c>
      <c r="DE150" s="21"/>
      <c r="DF150" s="21">
        <f t="shared" si="1791"/>
        <v>0</v>
      </c>
      <c r="DG150" s="21"/>
      <c r="DH150" s="21">
        <f t="shared" si="1792"/>
        <v>0</v>
      </c>
      <c r="DI150" s="21"/>
      <c r="DJ150" s="21">
        <f t="shared" si="1793"/>
        <v>0</v>
      </c>
      <c r="DK150" s="21"/>
      <c r="DL150" s="21">
        <f t="shared" si="1794"/>
        <v>0</v>
      </c>
      <c r="DM150" s="21"/>
      <c r="DN150" s="21">
        <f t="shared" si="1795"/>
        <v>0</v>
      </c>
      <c r="DO150" s="21"/>
      <c r="DP150" s="21">
        <f t="shared" si="1796"/>
        <v>0</v>
      </c>
      <c r="DQ150" s="21"/>
      <c r="DR150" s="21">
        <f t="shared" si="1797"/>
        <v>0</v>
      </c>
      <c r="DS150" s="21"/>
      <c r="DT150" s="21">
        <f t="shared" si="1798"/>
        <v>0</v>
      </c>
      <c r="DU150" s="21"/>
      <c r="DV150" s="21">
        <f t="shared" si="1799"/>
        <v>0</v>
      </c>
      <c r="DW150" s="21"/>
      <c r="DX150" s="21">
        <f t="shared" si="1800"/>
        <v>0</v>
      </c>
      <c r="DY150" s="21"/>
      <c r="DZ150" s="21">
        <f t="shared" si="1801"/>
        <v>0</v>
      </c>
      <c r="EA150" s="21"/>
      <c r="EB150" s="21">
        <f t="shared" si="1802"/>
        <v>0</v>
      </c>
      <c r="EC150" s="21"/>
      <c r="ED150" s="21">
        <f t="shared" si="1803"/>
        <v>0</v>
      </c>
      <c r="EE150" s="21"/>
      <c r="EF150" s="21">
        <f t="shared" si="1804"/>
        <v>0</v>
      </c>
      <c r="EG150" s="21"/>
      <c r="EH150" s="21">
        <f t="shared" si="1805"/>
        <v>0</v>
      </c>
      <c r="EI150" s="21">
        <v>6</v>
      </c>
      <c r="EJ150" s="21">
        <f t="shared" si="1806"/>
        <v>0</v>
      </c>
      <c r="EK150" s="21">
        <v>15</v>
      </c>
      <c r="EL150" s="21">
        <f t="shared" si="1807"/>
        <v>0</v>
      </c>
      <c r="EM150" s="21">
        <v>28</v>
      </c>
      <c r="EN150" s="21">
        <f t="shared" si="1808"/>
        <v>0</v>
      </c>
      <c r="EO150" s="21">
        <v>26</v>
      </c>
      <c r="EP150" s="21">
        <f t="shared" si="1809"/>
        <v>0</v>
      </c>
      <c r="EQ150" s="21">
        <v>24</v>
      </c>
      <c r="ER150" s="21">
        <f t="shared" si="1810"/>
        <v>0</v>
      </c>
      <c r="ES150" s="21">
        <v>24</v>
      </c>
      <c r="ET150" s="21">
        <f t="shared" si="1811"/>
        <v>0</v>
      </c>
      <c r="EU150" s="21"/>
      <c r="EV150" s="21">
        <f t="shared" si="1812"/>
        <v>0</v>
      </c>
      <c r="EW150" s="21">
        <v>27</v>
      </c>
      <c r="EX150" s="21">
        <f t="shared" si="1813"/>
        <v>0</v>
      </c>
      <c r="EY150" s="21">
        <v>41</v>
      </c>
      <c r="EZ150" s="21">
        <f t="shared" si="1814"/>
        <v>0</v>
      </c>
      <c r="FA150" s="21">
        <v>31</v>
      </c>
      <c r="FB150" s="21">
        <f t="shared" si="1815"/>
        <v>0</v>
      </c>
      <c r="FC150" s="21">
        <v>31</v>
      </c>
      <c r="FD150" s="21">
        <f t="shared" si="1816"/>
        <v>0</v>
      </c>
      <c r="FE150" s="21"/>
      <c r="FF150" s="21">
        <f t="shared" si="1817"/>
        <v>25.3</v>
      </c>
      <c r="FG150" s="21"/>
      <c r="FH150" s="21">
        <f t="shared" si="1818"/>
        <v>25.3</v>
      </c>
      <c r="FI150" s="21"/>
      <c r="FJ150" s="21">
        <f t="shared" si="1819"/>
        <v>25.3</v>
      </c>
      <c r="FK150" s="21"/>
      <c r="FL150" s="21">
        <f t="shared" si="1820"/>
        <v>25.3</v>
      </c>
      <c r="FM150" s="21"/>
      <c r="FN150" s="21">
        <f t="shared" si="1821"/>
        <v>25.3</v>
      </c>
      <c r="FO150" s="21"/>
      <c r="FP150" s="21">
        <f t="shared" si="1822"/>
        <v>25.3</v>
      </c>
      <c r="FQ150" s="21"/>
      <c r="FR150" s="21">
        <f t="shared" si="1823"/>
        <v>25.3</v>
      </c>
      <c r="FS150" s="21"/>
      <c r="FT150" s="21">
        <f t="shared" si="1824"/>
        <v>25.3</v>
      </c>
      <c r="FU150" s="21"/>
      <c r="FV150" s="21">
        <f t="shared" si="1825"/>
        <v>25.3</v>
      </c>
      <c r="FW150" s="21"/>
      <c r="FX150" s="21">
        <f t="shared" si="1826"/>
        <v>25.3</v>
      </c>
      <c r="FY150" s="21"/>
      <c r="FZ150" s="21">
        <f t="shared" si="1827"/>
        <v>0</v>
      </c>
      <c r="GA150" s="21"/>
      <c r="GB150" s="21">
        <f t="shared" si="1828"/>
        <v>0</v>
      </c>
      <c r="GC150" s="21"/>
      <c r="GD150" s="21">
        <f t="shared" si="1829"/>
        <v>0</v>
      </c>
      <c r="GE150" s="21"/>
      <c r="GF150" s="21">
        <f t="shared" si="1830"/>
        <v>0</v>
      </c>
      <c r="GG150" s="21"/>
      <c r="GH150" s="21">
        <f t="shared" si="1831"/>
        <v>0</v>
      </c>
      <c r="GI150" s="21"/>
      <c r="GJ150" s="21">
        <f t="shared" si="1832"/>
        <v>0</v>
      </c>
      <c r="GK150" s="21"/>
      <c r="GL150" s="21">
        <f t="shared" si="1833"/>
        <v>0</v>
      </c>
      <c r="GM150" s="21"/>
      <c r="GN150" s="21">
        <f t="shared" si="1834"/>
        <v>0</v>
      </c>
      <c r="GO150" s="21"/>
      <c r="GP150" s="21">
        <f t="shared" si="1835"/>
        <v>0</v>
      </c>
      <c r="GQ150" s="21"/>
      <c r="GR150" s="21">
        <f t="shared" si="1836"/>
        <v>0</v>
      </c>
      <c r="GS150" s="21"/>
      <c r="GT150" s="21">
        <f t="shared" si="1837"/>
        <v>0</v>
      </c>
      <c r="GU150" s="21"/>
      <c r="GV150" s="21">
        <f t="shared" si="1838"/>
        <v>0</v>
      </c>
      <c r="GW150" s="21"/>
      <c r="GX150" s="21">
        <f t="shared" si="1839"/>
        <v>0</v>
      </c>
      <c r="GY150" s="21"/>
      <c r="GZ150" s="21">
        <f t="shared" si="1840"/>
        <v>0</v>
      </c>
      <c r="HA150" s="21"/>
      <c r="HB150" s="21">
        <f t="shared" si="1841"/>
        <v>0</v>
      </c>
      <c r="HC150" s="21"/>
      <c r="HD150" s="21">
        <f t="shared" si="1842"/>
        <v>0</v>
      </c>
      <c r="HE150" s="21"/>
      <c r="HF150" s="21">
        <f t="shared" si="1843"/>
        <v>0</v>
      </c>
      <c r="HG150" s="21"/>
      <c r="HH150" s="21">
        <f t="shared" si="1844"/>
        <v>0</v>
      </c>
      <c r="HI150" s="21"/>
      <c r="HJ150" s="21">
        <f t="shared" si="1845"/>
        <v>0</v>
      </c>
      <c r="HK150" s="21"/>
      <c r="HL150" s="21">
        <f t="shared" si="1846"/>
        <v>0</v>
      </c>
      <c r="HM150" s="21"/>
      <c r="HN150" s="21">
        <f t="shared" si="1847"/>
        <v>0</v>
      </c>
      <c r="HO150" s="21"/>
      <c r="HP150" s="21">
        <f t="shared" si="1848"/>
        <v>0</v>
      </c>
      <c r="HQ150" s="21"/>
      <c r="HR150" s="21">
        <f t="shared" si="1849"/>
        <v>0</v>
      </c>
      <c r="HS150" s="21"/>
      <c r="HT150" s="21">
        <f t="shared" si="1850"/>
        <v>0</v>
      </c>
      <c r="HU150" s="21"/>
      <c r="HV150" s="21">
        <f t="shared" si="1851"/>
        <v>0</v>
      </c>
      <c r="HW150" s="21"/>
      <c r="HX150" s="21">
        <f t="shared" si="1852"/>
        <v>0</v>
      </c>
      <c r="HY150" s="21"/>
      <c r="HZ150" s="21">
        <f t="shared" si="1853"/>
        <v>0</v>
      </c>
      <c r="IA150" s="21"/>
      <c r="IB150" s="21">
        <f t="shared" si="1854"/>
        <v>0</v>
      </c>
      <c r="IC150" s="21"/>
      <c r="ID150" s="21">
        <f t="shared" si="1855"/>
        <v>0</v>
      </c>
      <c r="IE150" s="21"/>
      <c r="IF150" s="21">
        <f t="shared" si="1856"/>
        <v>0</v>
      </c>
      <c r="IG150" s="21"/>
      <c r="IH150" s="21">
        <f t="shared" si="1857"/>
        <v>0</v>
      </c>
      <c r="II150" s="21"/>
      <c r="IJ150" s="21">
        <f t="shared" si="1858"/>
        <v>0</v>
      </c>
      <c r="IK150" s="21"/>
      <c r="IL150" s="21">
        <f t="shared" si="1859"/>
        <v>0</v>
      </c>
      <c r="IM150" s="21"/>
      <c r="IN150" s="21">
        <f t="shared" si="1860"/>
        <v>0</v>
      </c>
      <c r="IO150" s="21"/>
      <c r="IP150" s="21">
        <f t="shared" si="1861"/>
        <v>0</v>
      </c>
      <c r="IQ150" s="21"/>
      <c r="IR150" s="21">
        <f t="shared" si="1862"/>
        <v>0</v>
      </c>
      <c r="IS150" s="21"/>
      <c r="IT150" s="21">
        <f t="shared" si="1863"/>
        <v>0</v>
      </c>
      <c r="IU150" s="21"/>
      <c r="IV150" s="21">
        <f t="shared" si="1864"/>
        <v>0</v>
      </c>
      <c r="IW150" s="21"/>
      <c r="IX150" s="21">
        <f t="shared" si="1865"/>
        <v>0</v>
      </c>
      <c r="IY150" s="21"/>
      <c r="IZ150" s="21">
        <f t="shared" si="1866"/>
        <v>0</v>
      </c>
      <c r="JA150" s="21"/>
      <c r="JB150" s="21">
        <f t="shared" si="1867"/>
        <v>0</v>
      </c>
      <c r="JC150" s="21"/>
      <c r="JD150" s="21">
        <f t="shared" si="1868"/>
        <v>0</v>
      </c>
      <c r="JE150" s="21"/>
      <c r="JF150" s="21">
        <f t="shared" si="1869"/>
        <v>0</v>
      </c>
      <c r="JG150" s="21"/>
      <c r="JH150" s="21">
        <f t="shared" si="1870"/>
        <v>0</v>
      </c>
      <c r="JI150" s="21"/>
      <c r="JJ150" s="21">
        <f t="shared" si="1871"/>
        <v>0</v>
      </c>
      <c r="JK150" s="21"/>
      <c r="JL150" s="21">
        <f t="shared" si="1872"/>
        <v>0</v>
      </c>
      <c r="JM150" s="21"/>
      <c r="JN150" s="21">
        <f t="shared" si="1873"/>
        <v>0</v>
      </c>
      <c r="JO150" s="21"/>
      <c r="JP150" s="21">
        <f t="shared" si="1874"/>
        <v>0</v>
      </c>
      <c r="JQ150" s="21"/>
      <c r="JR150" s="21">
        <f t="shared" si="1875"/>
        <v>0</v>
      </c>
      <c r="JS150" s="21"/>
      <c r="JT150" s="21">
        <f t="shared" si="1876"/>
        <v>0</v>
      </c>
      <c r="JU150" s="21"/>
      <c r="JV150" s="21">
        <f t="shared" si="1877"/>
        <v>0</v>
      </c>
      <c r="JW150" s="21"/>
      <c r="JX150" s="21">
        <f t="shared" si="1878"/>
        <v>0</v>
      </c>
      <c r="JY150" s="21"/>
      <c r="JZ150" s="21">
        <f t="shared" si="1879"/>
        <v>0</v>
      </c>
      <c r="KA150" s="21"/>
      <c r="KB150" s="21">
        <f t="shared" si="1880"/>
        <v>0</v>
      </c>
      <c r="KC150" s="21"/>
      <c r="KD150" s="21">
        <f t="shared" si="1881"/>
        <v>0</v>
      </c>
      <c r="KE150" s="21"/>
      <c r="KF150" s="21">
        <f t="shared" si="1882"/>
        <v>0</v>
      </c>
      <c r="KG150" s="21"/>
      <c r="KH150" s="21">
        <f t="shared" si="1883"/>
        <v>0</v>
      </c>
      <c r="KI150" s="21"/>
      <c r="KJ150" s="21">
        <f t="shared" si="1884"/>
        <v>0</v>
      </c>
      <c r="KK150" s="21"/>
      <c r="KL150" s="21">
        <f t="shared" si="1885"/>
        <v>0</v>
      </c>
      <c r="KM150" s="21"/>
      <c r="KN150" s="21">
        <f t="shared" si="1886"/>
        <v>0</v>
      </c>
      <c r="KO150" s="21"/>
      <c r="KP150" s="21">
        <f t="shared" si="1887"/>
        <v>0</v>
      </c>
      <c r="KQ150" s="21"/>
      <c r="KR150" s="21">
        <f t="shared" si="1888"/>
        <v>0</v>
      </c>
      <c r="KS150" s="21"/>
      <c r="KT150" s="21">
        <f t="shared" si="1889"/>
        <v>0</v>
      </c>
      <c r="KU150" s="21"/>
      <c r="KV150" s="21">
        <f t="shared" si="1890"/>
        <v>0</v>
      </c>
      <c r="KW150" s="21"/>
      <c r="KX150" s="21">
        <f t="shared" si="1891"/>
        <v>0</v>
      </c>
      <c r="KY150" s="21"/>
      <c r="KZ150" s="21">
        <f t="shared" si="1892"/>
        <v>0</v>
      </c>
      <c r="LA150" s="21"/>
      <c r="LB150" s="21">
        <f t="shared" si="1893"/>
        <v>0</v>
      </c>
      <c r="LC150" s="21"/>
      <c r="LD150" s="21">
        <f t="shared" si="1894"/>
        <v>0</v>
      </c>
      <c r="LE150" s="21"/>
      <c r="LF150" s="21">
        <f t="shared" si="1895"/>
        <v>0</v>
      </c>
      <c r="LG150" s="21"/>
      <c r="LH150" s="21">
        <f t="shared" si="1896"/>
        <v>0</v>
      </c>
      <c r="LI150" s="21"/>
      <c r="LJ150" s="21">
        <f t="shared" si="1897"/>
        <v>0</v>
      </c>
      <c r="LK150" s="21"/>
      <c r="LL150" s="21">
        <f t="shared" si="1898"/>
        <v>0</v>
      </c>
      <c r="LM150" s="21"/>
      <c r="LN150" s="21">
        <f t="shared" si="1899"/>
        <v>0</v>
      </c>
      <c r="LO150" s="21"/>
      <c r="LP150" s="21">
        <f t="shared" si="1900"/>
        <v>0</v>
      </c>
      <c r="LQ150" s="21"/>
      <c r="LR150" s="21">
        <f t="shared" si="1901"/>
        <v>0</v>
      </c>
      <c r="LS150" s="21"/>
      <c r="LT150" s="21">
        <f t="shared" si="1902"/>
        <v>0</v>
      </c>
      <c r="LU150" s="21"/>
      <c r="LV150" s="21">
        <f t="shared" si="1903"/>
        <v>0</v>
      </c>
      <c r="LW150" s="21"/>
      <c r="LX150" s="21">
        <f t="shared" si="1904"/>
        <v>0</v>
      </c>
      <c r="LY150" s="21"/>
      <c r="LZ150" s="21">
        <f t="shared" si="1905"/>
        <v>0</v>
      </c>
      <c r="MA150" s="21"/>
      <c r="MB150" s="21">
        <f t="shared" si="1906"/>
        <v>0</v>
      </c>
      <c r="MC150" s="21"/>
      <c r="MD150" s="21">
        <f t="shared" si="1907"/>
        <v>0</v>
      </c>
      <c r="ME150" s="21"/>
      <c r="MF150" s="21">
        <f t="shared" si="1908"/>
        <v>0</v>
      </c>
      <c r="MG150" s="21"/>
      <c r="MH150" s="21">
        <f t="shared" si="1909"/>
        <v>0</v>
      </c>
      <c r="MI150" s="21"/>
      <c r="MJ150" s="21">
        <f t="shared" si="1910"/>
        <v>0</v>
      </c>
      <c r="MK150" s="21"/>
      <c r="ML150" s="21">
        <f t="shared" si="1911"/>
        <v>0</v>
      </c>
      <c r="MM150" s="21"/>
      <c r="MN150" s="21">
        <f t="shared" si="1912"/>
        <v>0</v>
      </c>
      <c r="MO150" s="21"/>
      <c r="MP150" s="21">
        <f t="shared" si="1913"/>
        <v>0</v>
      </c>
      <c r="MQ150" s="21"/>
      <c r="MR150" s="21">
        <f t="shared" si="1914"/>
        <v>0</v>
      </c>
      <c r="MS150" s="21"/>
      <c r="MT150" s="21">
        <f t="shared" si="1915"/>
        <v>0</v>
      </c>
      <c r="MU150" s="21"/>
      <c r="MV150" s="21">
        <f t="shared" si="1916"/>
        <v>0</v>
      </c>
      <c r="MW150" s="21"/>
      <c r="MX150" s="21">
        <f t="shared" si="1917"/>
        <v>0</v>
      </c>
      <c r="MY150" s="21"/>
      <c r="MZ150" s="21">
        <f t="shared" si="1918"/>
        <v>0</v>
      </c>
      <c r="NA150" s="21"/>
      <c r="NB150" s="21">
        <f t="shared" si="1919"/>
        <v>0</v>
      </c>
      <c r="NC150" s="21"/>
      <c r="ND150" s="21">
        <f t="shared" si="1920"/>
        <v>0</v>
      </c>
      <c r="NE150" s="21"/>
      <c r="NF150" s="21">
        <f t="shared" si="1921"/>
        <v>0</v>
      </c>
      <c r="NG150" s="21"/>
      <c r="NH150" s="21">
        <f t="shared" si="1922"/>
        <v>0</v>
      </c>
      <c r="NI150" s="21"/>
      <c r="NJ150" s="21">
        <f t="shared" si="1923"/>
        <v>0</v>
      </c>
      <c r="NK150" s="21"/>
      <c r="NL150" s="21">
        <f t="shared" si="1924"/>
        <v>0</v>
      </c>
      <c r="NM150" s="21"/>
      <c r="NN150" s="21">
        <f t="shared" si="1925"/>
        <v>0</v>
      </c>
      <c r="NO150" s="21"/>
      <c r="NP150" s="21">
        <f t="shared" si="1926"/>
        <v>0</v>
      </c>
      <c r="NQ150" s="21"/>
      <c r="NR150" s="21">
        <f t="shared" si="1927"/>
        <v>0</v>
      </c>
      <c r="NS150" s="21"/>
      <c r="NT150" s="21">
        <f t="shared" si="1928"/>
        <v>0</v>
      </c>
      <c r="NU150" s="21"/>
      <c r="NV150" s="21">
        <f t="shared" si="1929"/>
        <v>0</v>
      </c>
      <c r="NW150" s="21"/>
      <c r="NX150" s="21">
        <f t="shared" si="1930"/>
        <v>0</v>
      </c>
      <c r="NY150" s="21"/>
      <c r="NZ150" s="21">
        <f t="shared" si="1931"/>
        <v>0</v>
      </c>
      <c r="OA150" s="21"/>
      <c r="OB150" s="21">
        <f t="shared" si="1932"/>
        <v>0</v>
      </c>
      <c r="OC150" s="21"/>
      <c r="OD150" s="21">
        <f t="shared" si="1933"/>
        <v>0</v>
      </c>
      <c r="OE150" s="21"/>
      <c r="OF150" s="21">
        <f t="shared" si="1934"/>
        <v>0</v>
      </c>
      <c r="OG150" s="21"/>
      <c r="OH150" s="21">
        <f t="shared" si="1935"/>
        <v>0</v>
      </c>
      <c r="OI150" s="21"/>
      <c r="OJ150" s="21">
        <f t="shared" si="1936"/>
        <v>0</v>
      </c>
      <c r="OK150" s="21"/>
      <c r="OL150" s="21">
        <f t="shared" si="1937"/>
        <v>0</v>
      </c>
      <c r="OM150" s="21"/>
      <c r="ON150" s="21">
        <f t="shared" si="1938"/>
        <v>0</v>
      </c>
      <c r="OO150" s="21"/>
      <c r="OP150" s="21">
        <f t="shared" si="1938"/>
        <v>0</v>
      </c>
      <c r="OQ150" s="21"/>
      <c r="OR150" s="21">
        <f t="shared" si="1938"/>
        <v>0</v>
      </c>
      <c r="OS150" s="21"/>
      <c r="OT150" s="21">
        <f t="shared" si="1938"/>
        <v>0</v>
      </c>
      <c r="OU150" s="21"/>
      <c r="OV150" s="21">
        <f t="shared" si="1938"/>
        <v>0</v>
      </c>
      <c r="OW150" s="21"/>
      <c r="OX150" s="21">
        <f t="shared" si="1938"/>
        <v>0</v>
      </c>
      <c r="OY150" s="21"/>
      <c r="OZ150" s="21">
        <f t="shared" si="1938"/>
        <v>0</v>
      </c>
      <c r="PA150" s="21"/>
      <c r="PB150" s="21">
        <f t="shared" si="1939"/>
        <v>0</v>
      </c>
      <c r="PC150" s="21"/>
      <c r="PD150" s="21">
        <f t="shared" si="1939"/>
        <v>0</v>
      </c>
      <c r="PE150" s="21"/>
      <c r="PF150" s="21">
        <f t="shared" si="1939"/>
        <v>0</v>
      </c>
      <c r="PG150" s="21"/>
      <c r="PH150" s="21">
        <f t="shared" si="1939"/>
        <v>0</v>
      </c>
      <c r="PI150" s="21"/>
      <c r="PJ150" s="21">
        <f t="shared" si="1939"/>
        <v>0</v>
      </c>
      <c r="PK150" s="21"/>
      <c r="PL150" s="21">
        <f t="shared" si="1939"/>
        <v>0</v>
      </c>
      <c r="PM150" s="21"/>
      <c r="PN150" s="21">
        <f t="shared" si="1940"/>
        <v>0</v>
      </c>
      <c r="PO150" s="21"/>
      <c r="PP150" s="21">
        <f t="shared" si="1940"/>
        <v>0</v>
      </c>
      <c r="PQ150" s="21"/>
      <c r="PR150" s="21">
        <f t="shared" si="1940"/>
        <v>0</v>
      </c>
      <c r="PS150" s="21"/>
      <c r="PT150" s="21">
        <f t="shared" si="1940"/>
        <v>0</v>
      </c>
      <c r="PU150" s="21"/>
      <c r="PV150" s="21">
        <f t="shared" si="1940"/>
        <v>0</v>
      </c>
      <c r="PW150" s="21"/>
      <c r="PX150" s="21">
        <f t="shared" si="1940"/>
        <v>0</v>
      </c>
      <c r="PY150" s="21"/>
      <c r="PZ150" s="21">
        <f t="shared" si="1941"/>
        <v>0</v>
      </c>
      <c r="QA150" s="21"/>
      <c r="QB150" s="21">
        <f t="shared" si="1941"/>
        <v>0</v>
      </c>
      <c r="QC150" s="21"/>
      <c r="QD150" s="21">
        <f t="shared" si="1941"/>
        <v>0</v>
      </c>
      <c r="QE150" s="21"/>
      <c r="QF150" s="21">
        <f t="shared" si="1941"/>
        <v>0</v>
      </c>
      <c r="QG150" s="21"/>
      <c r="QH150" s="21">
        <f t="shared" si="1941"/>
        <v>0</v>
      </c>
      <c r="QI150" s="21"/>
      <c r="QJ150" s="21">
        <f t="shared" si="1941"/>
        <v>0</v>
      </c>
      <c r="QK150" s="21"/>
      <c r="QL150" s="21">
        <f t="shared" si="1942"/>
        <v>0</v>
      </c>
      <c r="QM150" s="21"/>
      <c r="QN150" s="21">
        <f t="shared" si="1942"/>
        <v>0</v>
      </c>
      <c r="QO150" s="21"/>
      <c r="QP150" s="21">
        <f t="shared" si="1942"/>
        <v>0</v>
      </c>
      <c r="QQ150" s="21"/>
      <c r="QR150" s="21">
        <f t="shared" si="1942"/>
        <v>0</v>
      </c>
      <c r="QS150" s="21"/>
      <c r="QT150" s="21">
        <f t="shared" si="1942"/>
        <v>0</v>
      </c>
      <c r="QU150" s="21"/>
      <c r="QV150" s="21">
        <f t="shared" si="1942"/>
        <v>0</v>
      </c>
      <c r="QW150" s="21"/>
      <c r="QX150" s="21">
        <f t="shared" si="1943"/>
        <v>0</v>
      </c>
      <c r="QY150" s="21"/>
      <c r="QZ150" s="21">
        <f t="shared" si="1943"/>
        <v>0</v>
      </c>
      <c r="RA150" s="21"/>
      <c r="RB150" s="21">
        <f t="shared" si="1943"/>
        <v>0</v>
      </c>
      <c r="RC150" s="21"/>
      <c r="RD150" s="21">
        <f t="shared" si="1943"/>
        <v>0</v>
      </c>
      <c r="RE150" s="21"/>
      <c r="RF150" s="21">
        <f t="shared" si="1943"/>
        <v>0</v>
      </c>
      <c r="RG150" s="21"/>
      <c r="RH150" s="21">
        <f t="shared" si="1943"/>
        <v>0</v>
      </c>
      <c r="RI150" s="21"/>
      <c r="RJ150" s="21">
        <f t="shared" si="1944"/>
        <v>0</v>
      </c>
      <c r="RK150" s="21"/>
      <c r="RL150" s="21">
        <f t="shared" si="1945"/>
        <v>0</v>
      </c>
      <c r="RM150" s="21"/>
      <c r="RN150" s="21">
        <f t="shared" si="1946"/>
        <v>0</v>
      </c>
      <c r="RO150" s="21"/>
      <c r="RP150" s="21">
        <f t="shared" si="1947"/>
        <v>0</v>
      </c>
      <c r="RQ150" s="21"/>
      <c r="RR150" s="21">
        <f t="shared" si="1948"/>
        <v>0</v>
      </c>
      <c r="RS150" s="21"/>
      <c r="RT150" s="21">
        <f t="shared" si="1949"/>
        <v>0</v>
      </c>
      <c r="RU150" s="21"/>
      <c r="RV150" s="21">
        <f t="shared" si="1950"/>
        <v>0</v>
      </c>
      <c r="RW150" s="21"/>
      <c r="RX150" s="21">
        <f t="shared" si="1951"/>
        <v>0</v>
      </c>
      <c r="RY150" s="21"/>
      <c r="RZ150" s="21">
        <f t="shared" si="1952"/>
        <v>0</v>
      </c>
      <c r="SA150" s="21"/>
      <c r="SB150" s="21">
        <f t="shared" si="1953"/>
        <v>0</v>
      </c>
      <c r="SC150" s="21"/>
      <c r="SD150" s="21">
        <f t="shared" si="1954"/>
        <v>0</v>
      </c>
      <c r="SE150" s="21"/>
      <c r="SF150" s="21">
        <f t="shared" si="1955"/>
        <v>0</v>
      </c>
      <c r="SG150" s="21"/>
      <c r="SH150" s="21">
        <f t="shared" si="1956"/>
        <v>0</v>
      </c>
      <c r="SI150" s="21"/>
      <c r="SJ150" s="21">
        <f t="shared" si="1957"/>
        <v>0</v>
      </c>
      <c r="SK150" s="21"/>
      <c r="SL150" s="21">
        <f t="shared" si="1958"/>
        <v>0</v>
      </c>
      <c r="SM150" s="21"/>
      <c r="SN150" s="21">
        <f t="shared" si="1959"/>
        <v>0</v>
      </c>
      <c r="SO150" s="21"/>
      <c r="SP150" s="21">
        <f t="shared" si="1960"/>
        <v>0</v>
      </c>
      <c r="SQ150" s="21"/>
      <c r="SR150" s="21">
        <f t="shared" si="1961"/>
        <v>0</v>
      </c>
      <c r="SS150" s="21"/>
      <c r="ST150" s="21">
        <f t="shared" si="1962"/>
        <v>0</v>
      </c>
      <c r="SU150" s="21"/>
      <c r="SV150" s="21">
        <f t="shared" si="1963"/>
        <v>0</v>
      </c>
      <c r="SW150" s="21"/>
      <c r="SX150" s="21">
        <f t="shared" si="1964"/>
        <v>0</v>
      </c>
      <c r="SY150" s="21"/>
      <c r="SZ150" s="21">
        <f t="shared" si="1965"/>
        <v>0</v>
      </c>
      <c r="TA150" s="21"/>
      <c r="TB150" s="21">
        <f t="shared" si="1966"/>
        <v>0</v>
      </c>
      <c r="TC150" s="21"/>
      <c r="TD150" s="21">
        <f t="shared" si="1967"/>
        <v>0</v>
      </c>
      <c r="TE150" s="21"/>
      <c r="TF150" s="21">
        <f t="shared" si="1968"/>
        <v>0</v>
      </c>
      <c r="TG150" s="21"/>
      <c r="TH150" s="21">
        <f t="shared" si="1969"/>
        <v>0</v>
      </c>
      <c r="TI150" s="21"/>
      <c r="TJ150" s="21">
        <f t="shared" si="1970"/>
        <v>0</v>
      </c>
      <c r="TK150" s="21"/>
      <c r="TL150" s="21">
        <f t="shared" si="1971"/>
        <v>0</v>
      </c>
      <c r="TM150" s="21"/>
      <c r="TN150" s="21">
        <f t="shared" si="1972"/>
        <v>0</v>
      </c>
      <c r="TO150" s="21"/>
      <c r="TP150" s="21">
        <f t="shared" si="1973"/>
        <v>0</v>
      </c>
      <c r="TQ150" s="21"/>
      <c r="TR150" s="21">
        <f t="shared" si="1974"/>
        <v>0</v>
      </c>
      <c r="TS150" s="21"/>
      <c r="TT150" s="21">
        <f t="shared" si="1975"/>
        <v>0</v>
      </c>
      <c r="TU150" s="21"/>
      <c r="TV150" s="21">
        <f t="shared" si="1976"/>
        <v>0</v>
      </c>
      <c r="TW150" s="21"/>
      <c r="TX150" s="21">
        <f t="shared" si="1977"/>
        <v>0</v>
      </c>
      <c r="TY150" s="21"/>
      <c r="TZ150" s="21">
        <f t="shared" si="1978"/>
        <v>0</v>
      </c>
      <c r="UA150" s="21"/>
      <c r="UB150" s="21">
        <f t="shared" si="1979"/>
        <v>0</v>
      </c>
      <c r="UC150" s="21"/>
      <c r="UD150" s="21">
        <f t="shared" si="1980"/>
        <v>0</v>
      </c>
      <c r="UE150" s="21"/>
      <c r="UF150" s="21">
        <f t="shared" si="1981"/>
        <v>0</v>
      </c>
      <c r="UG150" s="21"/>
      <c r="UH150" s="21">
        <f t="shared" si="1982"/>
        <v>0</v>
      </c>
      <c r="UI150" s="21"/>
      <c r="UJ150" s="21">
        <f t="shared" si="1983"/>
        <v>0</v>
      </c>
      <c r="UK150" s="21"/>
      <c r="UL150" s="21">
        <f t="shared" si="1984"/>
        <v>0</v>
      </c>
      <c r="UM150" s="21"/>
      <c r="UN150" s="21">
        <f t="shared" si="1985"/>
        <v>0</v>
      </c>
      <c r="UO150" s="21"/>
      <c r="UP150" s="21">
        <f t="shared" si="1986"/>
        <v>0</v>
      </c>
      <c r="UQ150" s="21"/>
      <c r="UR150" s="21">
        <f t="shared" si="1987"/>
        <v>0</v>
      </c>
      <c r="US150" s="21"/>
      <c r="UT150" s="21">
        <f t="shared" si="1988"/>
        <v>0</v>
      </c>
      <c r="UU150" s="21"/>
      <c r="UV150" s="21">
        <f t="shared" si="1989"/>
        <v>0</v>
      </c>
      <c r="UW150" s="21"/>
      <c r="UX150" s="21">
        <f t="shared" si="1990"/>
        <v>0</v>
      </c>
      <c r="UY150" s="21"/>
      <c r="UZ150" s="21">
        <f t="shared" si="1991"/>
        <v>0</v>
      </c>
      <c r="VA150" s="21"/>
      <c r="VB150" s="21">
        <f t="shared" si="1992"/>
        <v>0</v>
      </c>
      <c r="VC150" s="21"/>
      <c r="VD150" s="21">
        <f t="shared" si="1993"/>
        <v>0</v>
      </c>
      <c r="VE150" s="21"/>
      <c r="VF150" s="21">
        <f t="shared" si="1994"/>
        <v>0</v>
      </c>
      <c r="VG150" s="21"/>
      <c r="VH150" s="21">
        <f t="shared" si="1995"/>
        <v>0</v>
      </c>
      <c r="VI150" s="21"/>
      <c r="VJ150" s="21">
        <f t="shared" si="1996"/>
        <v>0</v>
      </c>
      <c r="VK150" s="21"/>
      <c r="VL150" s="21">
        <f t="shared" si="1997"/>
        <v>0</v>
      </c>
      <c r="VM150" s="21"/>
      <c r="VN150" s="21">
        <f t="shared" si="1998"/>
        <v>0</v>
      </c>
      <c r="VO150" s="21"/>
      <c r="VP150" s="21">
        <f t="shared" si="1999"/>
        <v>0</v>
      </c>
      <c r="VQ150" s="21"/>
      <c r="VR150" s="21">
        <f t="shared" si="1938"/>
        <v>0</v>
      </c>
      <c r="VS150" s="21"/>
      <c r="VT150" s="21">
        <f t="shared" si="2000"/>
        <v>0</v>
      </c>
      <c r="VU150" s="21"/>
      <c r="VV150" s="21">
        <f t="shared" si="2000"/>
        <v>0</v>
      </c>
      <c r="VW150" s="21"/>
      <c r="VX150" s="21">
        <f t="shared" si="2001"/>
        <v>0</v>
      </c>
      <c r="VY150" s="21"/>
      <c r="VZ150" s="21">
        <f t="shared" si="2001"/>
        <v>0</v>
      </c>
      <c r="WA150" s="21"/>
      <c r="WB150" s="21">
        <f t="shared" si="2001"/>
        <v>0</v>
      </c>
      <c r="WC150" s="21"/>
      <c r="WD150" s="21">
        <f t="shared" si="2001"/>
        <v>0</v>
      </c>
      <c r="WE150" s="21"/>
      <c r="WF150" s="21">
        <f t="shared" si="2001"/>
        <v>0</v>
      </c>
      <c r="WG150" s="21"/>
      <c r="WH150" s="21">
        <f t="shared" si="2001"/>
        <v>0</v>
      </c>
      <c r="WI150" s="21"/>
      <c r="WJ150" s="21">
        <f t="shared" si="2001"/>
        <v>0</v>
      </c>
      <c r="WK150" s="21"/>
      <c r="WL150" s="21">
        <f t="shared" si="2001"/>
        <v>0</v>
      </c>
      <c r="WM150" s="21"/>
      <c r="WN150" s="21">
        <f t="shared" si="2002"/>
        <v>0</v>
      </c>
      <c r="WO150" s="21"/>
      <c r="WP150" s="21">
        <f t="shared" si="2002"/>
        <v>0</v>
      </c>
      <c r="WQ150" s="21"/>
      <c r="WR150" s="21">
        <f t="shared" si="2002"/>
        <v>0</v>
      </c>
      <c r="WS150" s="21"/>
      <c r="WT150" s="21">
        <f t="shared" si="2002"/>
        <v>0</v>
      </c>
      <c r="WU150" s="21"/>
      <c r="WV150" s="21">
        <f t="shared" si="2002"/>
        <v>0</v>
      </c>
      <c r="WW150" s="21"/>
      <c r="WX150" s="21">
        <f t="shared" si="2002"/>
        <v>0</v>
      </c>
      <c r="WY150" s="21"/>
      <c r="WZ150" s="21">
        <f t="shared" si="2002"/>
        <v>0</v>
      </c>
      <c r="XA150" s="21"/>
      <c r="XB150" s="21">
        <f t="shared" si="2002"/>
        <v>0</v>
      </c>
      <c r="XC150" s="21"/>
      <c r="XD150" s="21">
        <f t="shared" si="2003"/>
        <v>0</v>
      </c>
      <c r="XE150" s="21"/>
      <c r="XF150" s="21">
        <f t="shared" si="2003"/>
        <v>0</v>
      </c>
      <c r="XG150" s="21"/>
      <c r="XH150" s="21">
        <f t="shared" si="2003"/>
        <v>0</v>
      </c>
      <c r="XI150" s="21"/>
      <c r="XJ150" s="21">
        <f t="shared" si="2003"/>
        <v>0</v>
      </c>
      <c r="XK150" s="21"/>
      <c r="XL150" s="21">
        <f t="shared" si="2003"/>
        <v>0</v>
      </c>
      <c r="XM150" s="21"/>
      <c r="XN150" s="21">
        <f t="shared" si="2003"/>
        <v>0</v>
      </c>
      <c r="XO150" s="21"/>
      <c r="XP150" s="21">
        <f t="shared" si="2003"/>
        <v>0</v>
      </c>
      <c r="XQ150" s="21"/>
      <c r="XR150" s="21">
        <f t="shared" si="2003"/>
        <v>0</v>
      </c>
      <c r="XS150" s="21"/>
      <c r="XT150" s="21">
        <f t="shared" si="2065"/>
        <v>0</v>
      </c>
      <c r="XU150" s="21"/>
      <c r="XV150" s="21">
        <f t="shared" si="2065"/>
        <v>0</v>
      </c>
      <c r="XW150" s="21"/>
      <c r="XX150" s="21">
        <f t="shared" si="2065"/>
        <v>0</v>
      </c>
      <c r="XY150" s="21"/>
      <c r="XZ150" s="21">
        <f t="shared" si="2065"/>
        <v>0</v>
      </c>
      <c r="YA150" s="21"/>
      <c r="YB150" s="21">
        <f t="shared" si="2004"/>
        <v>0</v>
      </c>
      <c r="YC150" s="21"/>
      <c r="YD150" s="21">
        <f t="shared" si="2005"/>
        <v>0</v>
      </c>
      <c r="YE150" s="21"/>
      <c r="YF150" s="21">
        <f t="shared" si="2006"/>
        <v>0</v>
      </c>
      <c r="YG150" s="21"/>
      <c r="YH150" s="21">
        <f t="shared" si="2007"/>
        <v>0</v>
      </c>
      <c r="YI150" s="21"/>
      <c r="YJ150" s="21">
        <f t="shared" si="2008"/>
        <v>0</v>
      </c>
      <c r="YK150" s="21"/>
      <c r="YL150" s="21">
        <f t="shared" si="2009"/>
        <v>0</v>
      </c>
      <c r="YM150" s="21"/>
      <c r="YN150" s="21">
        <f t="shared" si="2010"/>
        <v>0</v>
      </c>
      <c r="YO150" s="21"/>
      <c r="YP150" s="21">
        <f t="shared" si="2011"/>
        <v>0</v>
      </c>
      <c r="YQ150" s="21"/>
      <c r="YR150" s="21">
        <f t="shared" si="2012"/>
        <v>0</v>
      </c>
      <c r="YS150" s="21"/>
      <c r="YT150" s="21">
        <f t="shared" si="2013"/>
        <v>0</v>
      </c>
      <c r="YU150" s="21"/>
      <c r="YV150" s="21">
        <f t="shared" si="2014"/>
        <v>0</v>
      </c>
      <c r="YW150" s="21"/>
      <c r="YX150" s="21">
        <f t="shared" si="2015"/>
        <v>0</v>
      </c>
      <c r="YY150" s="21"/>
      <c r="YZ150" s="21">
        <f t="shared" si="2000"/>
        <v>0</v>
      </c>
      <c r="ZA150" s="21"/>
      <c r="ZB150" s="21">
        <f t="shared" si="2016"/>
        <v>0</v>
      </c>
      <c r="ZC150" s="21"/>
      <c r="ZD150" s="21">
        <f t="shared" si="2017"/>
        <v>0</v>
      </c>
      <c r="ZE150" s="21"/>
      <c r="ZF150" s="21">
        <f t="shared" si="2018"/>
        <v>0</v>
      </c>
      <c r="ZG150" s="21"/>
      <c r="ZH150" s="21">
        <f t="shared" si="2019"/>
        <v>0</v>
      </c>
      <c r="ZI150" s="21"/>
      <c r="ZJ150" s="21">
        <f t="shared" si="2020"/>
        <v>0</v>
      </c>
      <c r="ZK150" s="21"/>
      <c r="ZL150" s="21">
        <f t="shared" si="2021"/>
        <v>0</v>
      </c>
      <c r="ZM150" s="21"/>
      <c r="ZN150" s="21">
        <f t="shared" si="2022"/>
        <v>0</v>
      </c>
      <c r="ZO150" s="21"/>
      <c r="ZP150" s="21">
        <f t="shared" si="2023"/>
        <v>0</v>
      </c>
      <c r="ZQ150" s="21"/>
      <c r="ZR150" s="21">
        <f t="shared" si="2024"/>
        <v>0</v>
      </c>
      <c r="ZS150" s="21"/>
      <c r="ZT150" s="21">
        <f t="shared" si="2000"/>
        <v>0</v>
      </c>
      <c r="ZU150" s="21"/>
      <c r="ZV150" s="21">
        <f t="shared" si="2025"/>
        <v>0</v>
      </c>
      <c r="ZW150" s="21"/>
      <c r="ZX150" s="21">
        <f t="shared" si="2026"/>
        <v>0</v>
      </c>
      <c r="ZY150" s="21"/>
      <c r="ZZ150" s="21">
        <f t="shared" si="2026"/>
        <v>0</v>
      </c>
      <c r="AAA150" s="21"/>
      <c r="AAB150" s="21">
        <f t="shared" si="2027"/>
        <v>0</v>
      </c>
      <c r="AAC150" s="21"/>
      <c r="AAD150" s="21">
        <f t="shared" si="2027"/>
        <v>0</v>
      </c>
      <c r="AAE150" s="21"/>
      <c r="AAF150" s="21">
        <f t="shared" si="2028"/>
        <v>0</v>
      </c>
      <c r="AAG150" s="21"/>
      <c r="AAH150" s="21">
        <f t="shared" si="2028"/>
        <v>0</v>
      </c>
      <c r="AAI150" s="21"/>
      <c r="AAJ150" s="21">
        <f t="shared" si="2029"/>
        <v>0</v>
      </c>
      <c r="AAK150" s="21"/>
      <c r="AAL150" s="21">
        <f t="shared" si="2029"/>
        <v>0</v>
      </c>
      <c r="AAM150" s="21"/>
      <c r="AAN150" s="21">
        <f t="shared" si="2030"/>
        <v>0</v>
      </c>
      <c r="AAO150" s="21"/>
      <c r="AAP150" s="21">
        <f t="shared" si="2030"/>
        <v>0</v>
      </c>
      <c r="AAQ150" s="21"/>
      <c r="AAR150" s="21">
        <f t="shared" si="2031"/>
        <v>0</v>
      </c>
      <c r="AAS150" s="21"/>
      <c r="AAT150" s="21">
        <f t="shared" si="2031"/>
        <v>0</v>
      </c>
      <c r="AAU150" s="21"/>
      <c r="AAV150" s="21">
        <f t="shared" si="2032"/>
        <v>0</v>
      </c>
      <c r="AAW150" s="21"/>
      <c r="AAX150" s="21">
        <f t="shared" si="2032"/>
        <v>0</v>
      </c>
      <c r="AAY150" s="21"/>
      <c r="AAZ150" s="21">
        <f t="shared" si="2033"/>
        <v>0</v>
      </c>
      <c r="ABA150" s="21"/>
      <c r="ABB150" s="21">
        <f t="shared" si="2033"/>
        <v>0</v>
      </c>
      <c r="ABC150" s="21"/>
      <c r="ABD150" s="21">
        <f t="shared" si="2034"/>
        <v>0</v>
      </c>
      <c r="ABE150" s="21"/>
      <c r="ABF150" s="21">
        <f t="shared" si="2034"/>
        <v>0</v>
      </c>
      <c r="ABG150" s="21"/>
      <c r="ABH150" s="21">
        <f t="shared" si="2035"/>
        <v>0</v>
      </c>
      <c r="ABI150" s="21"/>
      <c r="ABJ150" s="21">
        <f t="shared" si="2035"/>
        <v>0</v>
      </c>
      <c r="ABK150" s="21"/>
      <c r="ABL150" s="21">
        <f t="shared" si="2036"/>
        <v>0</v>
      </c>
      <c r="ABM150" s="21"/>
      <c r="ABN150" s="21">
        <f t="shared" si="2036"/>
        <v>0</v>
      </c>
      <c r="ABO150" s="21"/>
      <c r="ABP150" s="21">
        <f t="shared" si="2037"/>
        <v>0</v>
      </c>
      <c r="ABQ150" s="21"/>
      <c r="ABR150" s="21">
        <f t="shared" si="2037"/>
        <v>0</v>
      </c>
      <c r="ABS150" s="21"/>
      <c r="ABT150" s="21">
        <f t="shared" si="2038"/>
        <v>0</v>
      </c>
      <c r="ABU150" s="21"/>
      <c r="ABV150" s="21">
        <f t="shared" si="2038"/>
        <v>0</v>
      </c>
      <c r="ABW150" s="21"/>
      <c r="ABX150" s="21">
        <f t="shared" si="2039"/>
        <v>0</v>
      </c>
      <c r="ABY150" s="21"/>
      <c r="ABZ150" s="21">
        <f t="shared" si="2039"/>
        <v>0</v>
      </c>
      <c r="ACA150" s="21"/>
      <c r="ACB150" s="21">
        <f t="shared" si="2040"/>
        <v>0</v>
      </c>
      <c r="ACC150" s="21"/>
      <c r="ACD150" s="21">
        <f t="shared" si="2040"/>
        <v>0</v>
      </c>
      <c r="ACE150" s="21"/>
      <c r="ACF150" s="21">
        <f t="shared" si="2041"/>
        <v>0</v>
      </c>
      <c r="ACG150" s="21"/>
      <c r="ACH150" s="21">
        <f t="shared" si="2041"/>
        <v>0</v>
      </c>
      <c r="ACI150" s="21"/>
      <c r="ACJ150" s="21">
        <f t="shared" si="2042"/>
        <v>0</v>
      </c>
      <c r="ACK150" s="21"/>
      <c r="ACL150" s="21">
        <f t="shared" si="2042"/>
        <v>0</v>
      </c>
      <c r="ACM150" s="21"/>
      <c r="ACN150" s="21">
        <f t="shared" si="2043"/>
        <v>0</v>
      </c>
      <c r="ACO150" s="21"/>
      <c r="ACP150" s="21">
        <f t="shared" si="2043"/>
        <v>0</v>
      </c>
      <c r="ACQ150" s="21"/>
      <c r="ACR150" s="21">
        <f t="shared" si="2044"/>
        <v>0</v>
      </c>
      <c r="ACS150" s="21"/>
      <c r="ACT150" s="21">
        <f t="shared" si="2044"/>
        <v>0</v>
      </c>
      <c r="ACU150" s="21"/>
      <c r="ACV150" s="21">
        <f t="shared" si="2045"/>
        <v>0</v>
      </c>
      <c r="ACW150" s="21"/>
      <c r="ACX150" s="21">
        <f t="shared" si="2045"/>
        <v>0</v>
      </c>
      <c r="ACY150" s="21"/>
      <c r="ACZ150" s="21">
        <f t="shared" si="2046"/>
        <v>0</v>
      </c>
      <c r="ADA150" s="21"/>
      <c r="ADB150" s="21">
        <f t="shared" si="2046"/>
        <v>0</v>
      </c>
      <c r="ADC150" s="21"/>
      <c r="ADD150" s="21">
        <f t="shared" si="2047"/>
        <v>0</v>
      </c>
      <c r="ADE150" s="21"/>
      <c r="ADF150" s="21">
        <f t="shared" si="2047"/>
        <v>0</v>
      </c>
      <c r="ADG150" s="21"/>
      <c r="ADH150" s="21">
        <f t="shared" si="2048"/>
        <v>0</v>
      </c>
      <c r="ADI150" s="21"/>
      <c r="ADJ150" s="21">
        <f t="shared" si="2048"/>
        <v>0</v>
      </c>
      <c r="ADK150" s="21"/>
      <c r="ADL150" s="21">
        <f t="shared" si="2049"/>
        <v>0</v>
      </c>
      <c r="ADM150" s="21"/>
      <c r="ADN150" s="21">
        <f t="shared" si="2049"/>
        <v>0</v>
      </c>
      <c r="ADO150" s="21"/>
      <c r="ADP150" s="21">
        <f t="shared" si="2049"/>
        <v>0</v>
      </c>
      <c r="ADQ150" s="21"/>
      <c r="ADR150" s="21">
        <f t="shared" si="2049"/>
        <v>0</v>
      </c>
      <c r="ADS150" s="21"/>
      <c r="ADT150" s="21">
        <f t="shared" si="2049"/>
        <v>0</v>
      </c>
      <c r="ADU150" s="21"/>
      <c r="ADV150" s="21">
        <f t="shared" si="2050"/>
        <v>0</v>
      </c>
      <c r="ADW150" s="21"/>
      <c r="ADX150" s="21">
        <f t="shared" si="2050"/>
        <v>0</v>
      </c>
      <c r="ADY150" s="21"/>
      <c r="ADZ150" s="21">
        <f t="shared" si="2050"/>
        <v>0</v>
      </c>
      <c r="AEA150" s="21"/>
      <c r="AEB150" s="21">
        <f t="shared" si="2050"/>
        <v>0</v>
      </c>
      <c r="AEC150" s="21"/>
      <c r="AED150" s="21">
        <f t="shared" si="2051"/>
        <v>0</v>
      </c>
      <c r="AEE150" s="21"/>
      <c r="AEF150" s="21">
        <f t="shared" si="2051"/>
        <v>0</v>
      </c>
      <c r="AEG150" s="21"/>
      <c r="AEH150" s="21">
        <f t="shared" si="2051"/>
        <v>0</v>
      </c>
      <c r="AEI150" s="21"/>
      <c r="AEJ150" s="21">
        <f t="shared" si="2051"/>
        <v>0</v>
      </c>
      <c r="AEK150" s="21"/>
      <c r="AEL150" s="21">
        <f t="shared" si="2051"/>
        <v>0</v>
      </c>
      <c r="AEM150" s="21"/>
      <c r="AEN150" s="21">
        <f t="shared" si="2052"/>
        <v>0</v>
      </c>
      <c r="AEO150" s="21"/>
      <c r="AEP150" s="21">
        <f t="shared" si="2052"/>
        <v>0</v>
      </c>
      <c r="AEQ150" s="21"/>
      <c r="AER150" s="21">
        <f t="shared" si="2052"/>
        <v>0</v>
      </c>
      <c r="AES150" s="21"/>
      <c r="AET150" s="21">
        <f t="shared" si="2052"/>
        <v>0</v>
      </c>
      <c r="AEU150" s="21"/>
      <c r="AEV150" s="21">
        <f t="shared" si="2053"/>
        <v>0</v>
      </c>
      <c r="AEW150" s="21"/>
      <c r="AEX150" s="21">
        <f t="shared" si="2053"/>
        <v>0</v>
      </c>
      <c r="AEY150" s="21"/>
      <c r="AEZ150" s="21">
        <f t="shared" si="2053"/>
        <v>0</v>
      </c>
      <c r="AFA150" s="21"/>
      <c r="AFB150" s="21">
        <f t="shared" si="2053"/>
        <v>0</v>
      </c>
      <c r="AFC150" s="21"/>
      <c r="AFD150" s="21">
        <f t="shared" si="2053"/>
        <v>0</v>
      </c>
      <c r="AFE150" s="21"/>
      <c r="AFF150" s="21">
        <f t="shared" si="2054"/>
        <v>0</v>
      </c>
      <c r="AFG150" s="21"/>
      <c r="AFH150" s="21">
        <f t="shared" si="2054"/>
        <v>0</v>
      </c>
      <c r="AFI150" s="21"/>
      <c r="AFJ150" s="21">
        <f t="shared" si="2054"/>
        <v>0</v>
      </c>
      <c r="AFK150" s="21"/>
      <c r="AFL150" s="21">
        <f t="shared" si="2054"/>
        <v>0</v>
      </c>
      <c r="AFM150" s="21"/>
      <c r="AFN150" s="21">
        <f t="shared" si="2055"/>
        <v>0</v>
      </c>
      <c r="AFO150" s="21"/>
      <c r="AFP150" s="21">
        <f t="shared" si="2055"/>
        <v>0</v>
      </c>
      <c r="AFQ150" s="21"/>
      <c r="AFR150" s="21">
        <f t="shared" si="2055"/>
        <v>0</v>
      </c>
      <c r="AFS150" s="21"/>
      <c r="AFT150" s="21">
        <f t="shared" si="2055"/>
        <v>0</v>
      </c>
      <c r="AFU150" s="21"/>
      <c r="AFV150" s="21">
        <f t="shared" si="2055"/>
        <v>0</v>
      </c>
      <c r="AFW150" s="21"/>
      <c r="AFX150" s="21">
        <f t="shared" si="2056"/>
        <v>0</v>
      </c>
      <c r="AFY150" s="21"/>
      <c r="AFZ150" s="21">
        <f t="shared" si="2056"/>
        <v>0</v>
      </c>
      <c r="AGA150" s="21"/>
      <c r="AGB150" s="21">
        <f t="shared" si="2056"/>
        <v>0</v>
      </c>
      <c r="AGC150" s="21"/>
      <c r="AGD150" s="21">
        <f t="shared" si="2056"/>
        <v>0</v>
      </c>
      <c r="AGE150" s="21"/>
      <c r="AGF150" s="21">
        <f t="shared" si="2057"/>
        <v>0</v>
      </c>
      <c r="AGG150" s="21"/>
      <c r="AGH150" s="21">
        <f t="shared" si="2057"/>
        <v>0</v>
      </c>
      <c r="AGI150" s="21"/>
      <c r="AGJ150" s="21">
        <f t="shared" si="2057"/>
        <v>0</v>
      </c>
      <c r="AGK150" s="21"/>
      <c r="AGL150" s="21">
        <f t="shared" si="2057"/>
        <v>0</v>
      </c>
      <c r="AGM150" s="21"/>
      <c r="AGN150" s="21">
        <f t="shared" si="2057"/>
        <v>0</v>
      </c>
      <c r="AGO150" s="21"/>
      <c r="AGP150" s="21">
        <f t="shared" si="2058"/>
        <v>0</v>
      </c>
      <c r="AGQ150" s="21"/>
      <c r="AGR150" s="21">
        <f t="shared" si="2058"/>
        <v>0</v>
      </c>
      <c r="AGS150" s="21"/>
      <c r="AGT150" s="21">
        <f t="shared" si="2058"/>
        <v>0</v>
      </c>
      <c r="AGU150" s="21"/>
      <c r="AGV150" s="21">
        <f t="shared" si="2058"/>
        <v>0</v>
      </c>
      <c r="AGW150" s="21"/>
      <c r="AGX150" s="21">
        <f t="shared" si="2059"/>
        <v>0</v>
      </c>
      <c r="AGY150" s="21"/>
      <c r="AGZ150" s="21">
        <f t="shared" si="2059"/>
        <v>0</v>
      </c>
      <c r="AHA150" s="21"/>
      <c r="AHB150" s="21">
        <f t="shared" si="2059"/>
        <v>0</v>
      </c>
      <c r="AHC150" s="21"/>
      <c r="AHD150" s="21">
        <f t="shared" si="2059"/>
        <v>0</v>
      </c>
      <c r="AHE150" s="21"/>
      <c r="AHF150" s="21">
        <f t="shared" si="2059"/>
        <v>0</v>
      </c>
      <c r="AHG150" s="21"/>
      <c r="AHH150" s="21">
        <f t="shared" si="2060"/>
        <v>0</v>
      </c>
      <c r="AHI150" s="21"/>
      <c r="AHJ150" s="21">
        <f t="shared" si="2060"/>
        <v>0</v>
      </c>
      <c r="AHK150" s="21"/>
      <c r="AHL150" s="21">
        <f t="shared" si="2060"/>
        <v>0</v>
      </c>
      <c r="AHM150" s="21"/>
      <c r="AHN150" s="21">
        <f t="shared" si="2060"/>
        <v>0</v>
      </c>
      <c r="AHO150" s="21"/>
      <c r="AHP150" s="21">
        <f t="shared" si="2061"/>
        <v>0</v>
      </c>
      <c r="AHQ150" s="21"/>
      <c r="AHR150" s="21">
        <f t="shared" si="2061"/>
        <v>0</v>
      </c>
      <c r="AHS150" s="21"/>
      <c r="AHT150" s="21">
        <f t="shared" si="2061"/>
        <v>0</v>
      </c>
      <c r="AHU150" s="21"/>
      <c r="AHV150" s="21">
        <f t="shared" si="2061"/>
        <v>0</v>
      </c>
      <c r="AHW150" s="21"/>
      <c r="AHX150" s="21">
        <f t="shared" si="2061"/>
        <v>0</v>
      </c>
      <c r="AHY150" s="21"/>
      <c r="AHZ150" s="21">
        <f t="shared" si="2062"/>
        <v>0</v>
      </c>
      <c r="AIA150" s="21"/>
      <c r="AIB150" s="21">
        <f t="shared" si="2062"/>
        <v>0</v>
      </c>
      <c r="AIC150" s="21"/>
      <c r="AID150" s="21">
        <f t="shared" si="2062"/>
        <v>0</v>
      </c>
      <c r="AIE150" s="21"/>
      <c r="AIF150" s="21">
        <f t="shared" si="2062"/>
        <v>0</v>
      </c>
      <c r="AIG150" s="21"/>
      <c r="AIH150" s="21">
        <f t="shared" si="2063"/>
        <v>0</v>
      </c>
      <c r="AII150" s="21"/>
      <c r="AIJ150" s="21">
        <f t="shared" si="2063"/>
        <v>0</v>
      </c>
      <c r="AIK150" s="21"/>
      <c r="AIL150" s="21">
        <f t="shared" si="2063"/>
        <v>0</v>
      </c>
      <c r="AIM150" s="21"/>
      <c r="AIN150" s="21">
        <f t="shared" si="2063"/>
        <v>0</v>
      </c>
      <c r="AIO150" s="21"/>
      <c r="AIP150" s="21">
        <f t="shared" si="2063"/>
        <v>0</v>
      </c>
      <c r="AIQ150" s="21"/>
      <c r="AIR150" s="21">
        <f t="shared" si="2064"/>
        <v>0</v>
      </c>
      <c r="AIS150" s="21"/>
      <c r="AIT150" s="21">
        <f t="shared" si="2064"/>
        <v>0</v>
      </c>
      <c r="AIU150" s="21"/>
      <c r="AIV150" s="21">
        <f t="shared" si="2064"/>
        <v>0</v>
      </c>
      <c r="AIW150" s="21"/>
      <c r="AIX150" s="21">
        <f t="shared" si="2064"/>
        <v>0</v>
      </c>
      <c r="AIY150" s="21"/>
      <c r="AIZ150" s="21">
        <f t="shared" si="2000"/>
        <v>0</v>
      </c>
      <c r="AJA150" s="21"/>
    </row>
    <row r="151" spans="2:937" ht="13.5" customHeight="1" x14ac:dyDescent="0.25">
      <c r="B151" s="31">
        <v>146</v>
      </c>
      <c r="C151" s="192" t="s">
        <v>206</v>
      </c>
      <c r="D151" s="67" t="s">
        <v>129</v>
      </c>
      <c r="E151" s="194" t="s">
        <v>404</v>
      </c>
      <c r="F151" s="194" t="str">
        <f>_xlfn.XLOOKUP(D151,'WTG PH-III'!$D$5:$D$198,'WTG PH-III'!$B$5:$B$198,0,0,1)</f>
        <v>PSS-05</v>
      </c>
      <c r="G151" s="22" t="s">
        <v>537</v>
      </c>
      <c r="H151" s="22" t="s">
        <v>540</v>
      </c>
      <c r="I151" s="61">
        <v>9.5</v>
      </c>
      <c r="J151" s="21">
        <v>253</v>
      </c>
      <c r="K151" s="21">
        <f t="shared" si="1741"/>
        <v>253.00000000000006</v>
      </c>
      <c r="L151" s="21">
        <f t="shared" si="1742"/>
        <v>253</v>
      </c>
      <c r="M151" s="21">
        <f t="shared" si="1743"/>
        <v>0</v>
      </c>
      <c r="N151" s="95">
        <f>VLOOKUP(D151,'WTG PH-III'!$D$5:$U$198,17,0)</f>
        <v>45727</v>
      </c>
      <c r="O151" s="95">
        <f>VLOOKUP(D151,'WTG PH-III'!$D$5:$U$198,18,0)</f>
        <v>45736</v>
      </c>
      <c r="P151" s="21">
        <f t="shared" si="1744"/>
        <v>0</v>
      </c>
      <c r="Q151" s="21"/>
      <c r="R151" s="21">
        <f t="shared" si="1745"/>
        <v>0</v>
      </c>
      <c r="S151" s="21"/>
      <c r="T151" s="21">
        <f t="shared" si="1746"/>
        <v>0</v>
      </c>
      <c r="U151" s="21"/>
      <c r="V151" s="21">
        <f t="shared" si="1747"/>
        <v>0</v>
      </c>
      <c r="W151" s="21"/>
      <c r="X151" s="21">
        <f t="shared" si="1748"/>
        <v>0</v>
      </c>
      <c r="Y151" s="21"/>
      <c r="Z151" s="21">
        <f t="shared" si="1749"/>
        <v>0</v>
      </c>
      <c r="AA151" s="21"/>
      <c r="AB151" s="21">
        <f t="shared" si="1750"/>
        <v>0</v>
      </c>
      <c r="AC151" s="21"/>
      <c r="AD151" s="21">
        <f t="shared" si="1751"/>
        <v>0</v>
      </c>
      <c r="AE151" s="21"/>
      <c r="AF151" s="21">
        <f t="shared" si="1752"/>
        <v>0</v>
      </c>
      <c r="AG151" s="21"/>
      <c r="AH151" s="21">
        <f t="shared" si="1753"/>
        <v>0</v>
      </c>
      <c r="AI151" s="21"/>
      <c r="AJ151" s="21">
        <f t="shared" si="1754"/>
        <v>0</v>
      </c>
      <c r="AK151" s="21"/>
      <c r="AL151" s="21">
        <f t="shared" si="1755"/>
        <v>0</v>
      </c>
      <c r="AM151" s="21"/>
      <c r="AN151" s="21">
        <f t="shared" si="1756"/>
        <v>0</v>
      </c>
      <c r="AO151" s="21"/>
      <c r="AP151" s="21">
        <f t="shared" si="1757"/>
        <v>0</v>
      </c>
      <c r="AQ151" s="21"/>
      <c r="AR151" s="21">
        <f t="shared" si="1758"/>
        <v>0</v>
      </c>
      <c r="AS151" s="21"/>
      <c r="AT151" s="21">
        <f t="shared" si="1759"/>
        <v>0</v>
      </c>
      <c r="AU151" s="21"/>
      <c r="AV151" s="21">
        <f t="shared" si="1760"/>
        <v>0</v>
      </c>
      <c r="AW151" s="21"/>
      <c r="AX151" s="21">
        <f t="shared" si="1761"/>
        <v>0</v>
      </c>
      <c r="AY151" s="21"/>
      <c r="AZ151" s="21">
        <f t="shared" si="1762"/>
        <v>0</v>
      </c>
      <c r="BA151" s="21"/>
      <c r="BB151" s="21">
        <f t="shared" si="1763"/>
        <v>0</v>
      </c>
      <c r="BC151" s="21"/>
      <c r="BD151" s="21">
        <f t="shared" si="1764"/>
        <v>0</v>
      </c>
      <c r="BE151" s="21"/>
      <c r="BF151" s="21">
        <f t="shared" si="1765"/>
        <v>0</v>
      </c>
      <c r="BG151" s="21"/>
      <c r="BH151" s="21">
        <f t="shared" si="1766"/>
        <v>0</v>
      </c>
      <c r="BI151" s="21"/>
      <c r="BJ151" s="21">
        <f t="shared" si="1767"/>
        <v>0</v>
      </c>
      <c r="BK151" s="21"/>
      <c r="BL151" s="21">
        <f t="shared" si="1768"/>
        <v>0</v>
      </c>
      <c r="BM151" s="21"/>
      <c r="BN151" s="21">
        <f t="shared" si="1769"/>
        <v>0</v>
      </c>
      <c r="BO151" s="21"/>
      <c r="BP151" s="21">
        <f t="shared" si="1770"/>
        <v>0</v>
      </c>
      <c r="BQ151" s="21"/>
      <c r="BR151" s="21">
        <f t="shared" si="1771"/>
        <v>0</v>
      </c>
      <c r="BS151" s="21"/>
      <c r="BT151" s="21">
        <f t="shared" si="1772"/>
        <v>0</v>
      </c>
      <c r="BU151" s="21"/>
      <c r="BV151" s="21">
        <f t="shared" si="1773"/>
        <v>0</v>
      </c>
      <c r="BW151" s="21"/>
      <c r="BX151" s="21">
        <f t="shared" si="1774"/>
        <v>0</v>
      </c>
      <c r="BY151" s="21"/>
      <c r="BZ151" s="21">
        <f t="shared" si="1775"/>
        <v>0</v>
      </c>
      <c r="CA151" s="21"/>
      <c r="CB151" s="21">
        <f t="shared" si="1776"/>
        <v>0</v>
      </c>
      <c r="CC151" s="21"/>
      <c r="CD151" s="21">
        <f t="shared" si="1777"/>
        <v>0</v>
      </c>
      <c r="CE151" s="21"/>
      <c r="CF151" s="21">
        <f t="shared" si="1778"/>
        <v>0</v>
      </c>
      <c r="CG151" s="21"/>
      <c r="CH151" s="21">
        <f t="shared" si="1779"/>
        <v>0</v>
      </c>
      <c r="CI151" s="21"/>
      <c r="CJ151" s="21">
        <f t="shared" si="1780"/>
        <v>0</v>
      </c>
      <c r="CK151" s="21"/>
      <c r="CL151" s="21">
        <f t="shared" si="1781"/>
        <v>0</v>
      </c>
      <c r="CM151" s="21"/>
      <c r="CN151" s="21">
        <f t="shared" si="1782"/>
        <v>0</v>
      </c>
      <c r="CO151" s="21"/>
      <c r="CP151" s="21">
        <f t="shared" si="1783"/>
        <v>0</v>
      </c>
      <c r="CQ151" s="21"/>
      <c r="CR151" s="21">
        <f t="shared" si="1784"/>
        <v>0</v>
      </c>
      <c r="CS151" s="21"/>
      <c r="CT151" s="21">
        <f t="shared" si="1785"/>
        <v>0</v>
      </c>
      <c r="CU151" s="21"/>
      <c r="CV151" s="21">
        <f t="shared" si="1786"/>
        <v>0</v>
      </c>
      <c r="CW151" s="21"/>
      <c r="CX151" s="21">
        <f t="shared" si="1787"/>
        <v>0</v>
      </c>
      <c r="CY151" s="21"/>
      <c r="CZ151" s="21">
        <f t="shared" si="1788"/>
        <v>0</v>
      </c>
      <c r="DA151" s="21"/>
      <c r="DB151" s="21">
        <f t="shared" si="1789"/>
        <v>0</v>
      </c>
      <c r="DC151" s="21"/>
      <c r="DD151" s="21">
        <f t="shared" si="1790"/>
        <v>0</v>
      </c>
      <c r="DE151" s="21"/>
      <c r="DF151" s="21">
        <f t="shared" si="1791"/>
        <v>0</v>
      </c>
      <c r="DG151" s="21"/>
      <c r="DH151" s="21">
        <f t="shared" si="1792"/>
        <v>0</v>
      </c>
      <c r="DI151" s="21"/>
      <c r="DJ151" s="21">
        <f t="shared" si="1793"/>
        <v>0</v>
      </c>
      <c r="DK151" s="21">
        <v>12</v>
      </c>
      <c r="DL151" s="21">
        <f t="shared" si="1794"/>
        <v>0</v>
      </c>
      <c r="DM151" s="21">
        <v>12</v>
      </c>
      <c r="DN151" s="21">
        <f t="shared" si="1795"/>
        <v>0</v>
      </c>
      <c r="DO151" s="21">
        <v>38</v>
      </c>
      <c r="DP151" s="21">
        <f t="shared" si="1796"/>
        <v>0</v>
      </c>
      <c r="DQ151" s="21">
        <v>26</v>
      </c>
      <c r="DR151" s="21">
        <f t="shared" si="1797"/>
        <v>0</v>
      </c>
      <c r="DS151" s="21"/>
      <c r="DT151" s="21">
        <f t="shared" si="1798"/>
        <v>0</v>
      </c>
      <c r="DU151" s="21">
        <v>29</v>
      </c>
      <c r="DV151" s="21">
        <f t="shared" si="1799"/>
        <v>0</v>
      </c>
      <c r="DW151" s="21">
        <v>28</v>
      </c>
      <c r="DX151" s="21">
        <f t="shared" si="1800"/>
        <v>0</v>
      </c>
      <c r="DY151" s="21">
        <v>23</v>
      </c>
      <c r="DZ151" s="21">
        <f t="shared" si="1801"/>
        <v>0</v>
      </c>
      <c r="EA151" s="21">
        <v>34</v>
      </c>
      <c r="EB151" s="21">
        <f t="shared" si="1802"/>
        <v>0</v>
      </c>
      <c r="EC151" s="21">
        <v>24</v>
      </c>
      <c r="ED151" s="21">
        <f t="shared" si="1803"/>
        <v>0</v>
      </c>
      <c r="EE151" s="21">
        <v>27</v>
      </c>
      <c r="EF151" s="21">
        <f t="shared" si="1804"/>
        <v>0</v>
      </c>
      <c r="EG151" s="21"/>
      <c r="EH151" s="21">
        <f t="shared" si="1805"/>
        <v>0</v>
      </c>
      <c r="EI151" s="21"/>
      <c r="EJ151" s="21">
        <f t="shared" si="1806"/>
        <v>0</v>
      </c>
      <c r="EK151" s="21"/>
      <c r="EL151" s="21">
        <f t="shared" si="1807"/>
        <v>0</v>
      </c>
      <c r="EM151" s="21"/>
      <c r="EN151" s="21">
        <f t="shared" si="1808"/>
        <v>0</v>
      </c>
      <c r="EO151" s="21"/>
      <c r="EP151" s="21">
        <f t="shared" si="1809"/>
        <v>0</v>
      </c>
      <c r="EQ151" s="21"/>
      <c r="ER151" s="21">
        <f t="shared" si="1810"/>
        <v>0</v>
      </c>
      <c r="ES151" s="21"/>
      <c r="ET151" s="21">
        <f t="shared" si="1811"/>
        <v>0</v>
      </c>
      <c r="EU151" s="21"/>
      <c r="EV151" s="21">
        <f t="shared" si="1812"/>
        <v>0</v>
      </c>
      <c r="EW151" s="21"/>
      <c r="EX151" s="21">
        <f t="shared" si="1813"/>
        <v>0</v>
      </c>
      <c r="EY151" s="21"/>
      <c r="EZ151" s="21">
        <f t="shared" si="1814"/>
        <v>0</v>
      </c>
      <c r="FA151" s="21"/>
      <c r="FB151" s="21">
        <f t="shared" si="1815"/>
        <v>0</v>
      </c>
      <c r="FC151" s="21"/>
      <c r="FD151" s="21">
        <f t="shared" si="1816"/>
        <v>0</v>
      </c>
      <c r="FE151" s="21"/>
      <c r="FF151" s="21">
        <f t="shared" si="1817"/>
        <v>0</v>
      </c>
      <c r="FG151" s="21"/>
      <c r="FH151" s="21">
        <f t="shared" si="1818"/>
        <v>0</v>
      </c>
      <c r="FI151" s="21"/>
      <c r="FJ151" s="21">
        <f t="shared" si="1819"/>
        <v>0</v>
      </c>
      <c r="FK151" s="21"/>
      <c r="FL151" s="21">
        <f t="shared" si="1820"/>
        <v>0</v>
      </c>
      <c r="FM151" s="21"/>
      <c r="FN151" s="21">
        <f t="shared" si="1821"/>
        <v>0</v>
      </c>
      <c r="FO151" s="21"/>
      <c r="FP151" s="21">
        <f t="shared" si="1822"/>
        <v>0</v>
      </c>
      <c r="FQ151" s="21"/>
      <c r="FR151" s="21">
        <f t="shared" si="1823"/>
        <v>0</v>
      </c>
      <c r="FS151" s="21"/>
      <c r="FT151" s="21">
        <f t="shared" si="1824"/>
        <v>0</v>
      </c>
      <c r="FU151" s="21"/>
      <c r="FV151" s="21">
        <f t="shared" si="1825"/>
        <v>0</v>
      </c>
      <c r="FW151" s="21"/>
      <c r="FX151" s="21">
        <f t="shared" si="1826"/>
        <v>0</v>
      </c>
      <c r="FY151" s="21"/>
      <c r="FZ151" s="21">
        <f t="shared" si="1827"/>
        <v>25.3</v>
      </c>
      <c r="GA151" s="21"/>
      <c r="GB151" s="21">
        <f t="shared" si="1828"/>
        <v>25.3</v>
      </c>
      <c r="GC151" s="21"/>
      <c r="GD151" s="21">
        <f t="shared" si="1829"/>
        <v>25.3</v>
      </c>
      <c r="GE151" s="21"/>
      <c r="GF151" s="21">
        <f t="shared" si="1830"/>
        <v>25.3</v>
      </c>
      <c r="GG151" s="21"/>
      <c r="GH151" s="21">
        <f t="shared" si="1831"/>
        <v>25.3</v>
      </c>
      <c r="GI151" s="21"/>
      <c r="GJ151" s="21">
        <f t="shared" si="1832"/>
        <v>25.3</v>
      </c>
      <c r="GK151" s="21"/>
      <c r="GL151" s="21">
        <f t="shared" si="1833"/>
        <v>25.3</v>
      </c>
      <c r="GM151" s="21"/>
      <c r="GN151" s="21">
        <f t="shared" si="1834"/>
        <v>25.3</v>
      </c>
      <c r="GO151" s="21"/>
      <c r="GP151" s="21">
        <f t="shared" si="1835"/>
        <v>25.3</v>
      </c>
      <c r="GQ151" s="21"/>
      <c r="GR151" s="21">
        <f t="shared" si="1836"/>
        <v>25.3</v>
      </c>
      <c r="GS151" s="21"/>
      <c r="GT151" s="21">
        <f t="shared" si="1837"/>
        <v>0</v>
      </c>
      <c r="GU151" s="21"/>
      <c r="GV151" s="21">
        <f t="shared" si="1838"/>
        <v>0</v>
      </c>
      <c r="GW151" s="21"/>
      <c r="GX151" s="21">
        <f t="shared" si="1839"/>
        <v>0</v>
      </c>
      <c r="GY151" s="21"/>
      <c r="GZ151" s="21">
        <f t="shared" si="1840"/>
        <v>0</v>
      </c>
      <c r="HA151" s="21"/>
      <c r="HB151" s="21">
        <f t="shared" si="1841"/>
        <v>0</v>
      </c>
      <c r="HC151" s="21"/>
      <c r="HD151" s="21">
        <f t="shared" si="1842"/>
        <v>0</v>
      </c>
      <c r="HE151" s="21"/>
      <c r="HF151" s="21">
        <f t="shared" si="1843"/>
        <v>0</v>
      </c>
      <c r="HG151" s="21"/>
      <c r="HH151" s="21">
        <f t="shared" si="1844"/>
        <v>0</v>
      </c>
      <c r="HI151" s="21"/>
      <c r="HJ151" s="21">
        <f t="shared" si="1845"/>
        <v>0</v>
      </c>
      <c r="HK151" s="21"/>
      <c r="HL151" s="21">
        <f t="shared" si="1846"/>
        <v>0</v>
      </c>
      <c r="HM151" s="21"/>
      <c r="HN151" s="21">
        <f t="shared" si="1847"/>
        <v>0</v>
      </c>
      <c r="HO151" s="21"/>
      <c r="HP151" s="21">
        <f t="shared" si="1848"/>
        <v>0</v>
      </c>
      <c r="HQ151" s="21"/>
      <c r="HR151" s="21">
        <f t="shared" si="1849"/>
        <v>0</v>
      </c>
      <c r="HS151" s="21"/>
      <c r="HT151" s="21">
        <f t="shared" si="1850"/>
        <v>0</v>
      </c>
      <c r="HU151" s="21"/>
      <c r="HV151" s="21">
        <f t="shared" si="1851"/>
        <v>0</v>
      </c>
      <c r="HW151" s="21"/>
      <c r="HX151" s="21">
        <f t="shared" si="1852"/>
        <v>0</v>
      </c>
      <c r="HY151" s="21"/>
      <c r="HZ151" s="21">
        <f t="shared" si="1853"/>
        <v>0</v>
      </c>
      <c r="IA151" s="21"/>
      <c r="IB151" s="21">
        <f t="shared" si="1854"/>
        <v>0</v>
      </c>
      <c r="IC151" s="21"/>
      <c r="ID151" s="21">
        <f t="shared" si="1855"/>
        <v>0</v>
      </c>
      <c r="IE151" s="21"/>
      <c r="IF151" s="21">
        <f t="shared" si="1856"/>
        <v>0</v>
      </c>
      <c r="IG151" s="21"/>
      <c r="IH151" s="21">
        <f t="shared" si="1857"/>
        <v>0</v>
      </c>
      <c r="II151" s="21"/>
      <c r="IJ151" s="21">
        <f t="shared" si="1858"/>
        <v>0</v>
      </c>
      <c r="IK151" s="21"/>
      <c r="IL151" s="21">
        <f t="shared" si="1859"/>
        <v>0</v>
      </c>
      <c r="IM151" s="21"/>
      <c r="IN151" s="21">
        <f t="shared" si="1860"/>
        <v>0</v>
      </c>
      <c r="IO151" s="21"/>
      <c r="IP151" s="21">
        <f t="shared" si="1861"/>
        <v>0</v>
      </c>
      <c r="IQ151" s="21"/>
      <c r="IR151" s="21">
        <f t="shared" si="1862"/>
        <v>0</v>
      </c>
      <c r="IS151" s="21"/>
      <c r="IT151" s="21">
        <f t="shared" si="1863"/>
        <v>0</v>
      </c>
      <c r="IU151" s="21"/>
      <c r="IV151" s="21">
        <f t="shared" si="1864"/>
        <v>0</v>
      </c>
      <c r="IW151" s="21"/>
      <c r="IX151" s="21">
        <f t="shared" si="1865"/>
        <v>0</v>
      </c>
      <c r="IY151" s="21"/>
      <c r="IZ151" s="21">
        <f t="shared" si="1866"/>
        <v>0</v>
      </c>
      <c r="JA151" s="21"/>
      <c r="JB151" s="21">
        <f t="shared" si="1867"/>
        <v>0</v>
      </c>
      <c r="JC151" s="21"/>
      <c r="JD151" s="21">
        <f t="shared" si="1868"/>
        <v>0</v>
      </c>
      <c r="JE151" s="21"/>
      <c r="JF151" s="21">
        <f t="shared" si="1869"/>
        <v>0</v>
      </c>
      <c r="JG151" s="21"/>
      <c r="JH151" s="21">
        <f t="shared" si="1870"/>
        <v>0</v>
      </c>
      <c r="JI151" s="21"/>
      <c r="JJ151" s="21">
        <f t="shared" si="1871"/>
        <v>0</v>
      </c>
      <c r="JK151" s="21"/>
      <c r="JL151" s="21">
        <f t="shared" si="1872"/>
        <v>0</v>
      </c>
      <c r="JM151" s="21"/>
      <c r="JN151" s="21">
        <f t="shared" si="1873"/>
        <v>0</v>
      </c>
      <c r="JO151" s="21"/>
      <c r="JP151" s="21">
        <f t="shared" si="1874"/>
        <v>0</v>
      </c>
      <c r="JQ151" s="21"/>
      <c r="JR151" s="21">
        <f t="shared" si="1875"/>
        <v>0</v>
      </c>
      <c r="JS151" s="21"/>
      <c r="JT151" s="21">
        <f t="shared" si="1876"/>
        <v>0</v>
      </c>
      <c r="JU151" s="21"/>
      <c r="JV151" s="21">
        <f t="shared" si="1877"/>
        <v>0</v>
      </c>
      <c r="JW151" s="21"/>
      <c r="JX151" s="21">
        <f t="shared" si="1878"/>
        <v>0</v>
      </c>
      <c r="JY151" s="21"/>
      <c r="JZ151" s="21">
        <f t="shared" si="1879"/>
        <v>0</v>
      </c>
      <c r="KA151" s="21"/>
      <c r="KB151" s="21">
        <f t="shared" si="1880"/>
        <v>0</v>
      </c>
      <c r="KC151" s="21"/>
      <c r="KD151" s="21">
        <f t="shared" si="1881"/>
        <v>0</v>
      </c>
      <c r="KE151" s="21"/>
      <c r="KF151" s="21">
        <f t="shared" si="1882"/>
        <v>0</v>
      </c>
      <c r="KG151" s="21"/>
      <c r="KH151" s="21">
        <f t="shared" si="1883"/>
        <v>0</v>
      </c>
      <c r="KI151" s="21"/>
      <c r="KJ151" s="21">
        <f t="shared" si="1884"/>
        <v>0</v>
      </c>
      <c r="KK151" s="21"/>
      <c r="KL151" s="21">
        <f t="shared" si="1885"/>
        <v>0</v>
      </c>
      <c r="KM151" s="21"/>
      <c r="KN151" s="21">
        <f t="shared" si="1886"/>
        <v>0</v>
      </c>
      <c r="KO151" s="21"/>
      <c r="KP151" s="21">
        <f t="shared" si="1887"/>
        <v>0</v>
      </c>
      <c r="KQ151" s="21"/>
      <c r="KR151" s="21">
        <f t="shared" si="1888"/>
        <v>0</v>
      </c>
      <c r="KS151" s="21"/>
      <c r="KT151" s="21">
        <f t="shared" si="1889"/>
        <v>0</v>
      </c>
      <c r="KU151" s="21"/>
      <c r="KV151" s="21">
        <f t="shared" si="1890"/>
        <v>0</v>
      </c>
      <c r="KW151" s="21"/>
      <c r="KX151" s="21">
        <f t="shared" si="1891"/>
        <v>0</v>
      </c>
      <c r="KY151" s="21"/>
      <c r="KZ151" s="21">
        <f t="shared" si="1892"/>
        <v>0</v>
      </c>
      <c r="LA151" s="21"/>
      <c r="LB151" s="21">
        <f t="shared" si="1893"/>
        <v>0</v>
      </c>
      <c r="LC151" s="21"/>
      <c r="LD151" s="21">
        <f t="shared" si="1894"/>
        <v>0</v>
      </c>
      <c r="LE151" s="21"/>
      <c r="LF151" s="21">
        <f t="shared" si="1895"/>
        <v>0</v>
      </c>
      <c r="LG151" s="21"/>
      <c r="LH151" s="21">
        <f t="shared" si="1896"/>
        <v>0</v>
      </c>
      <c r="LI151" s="21"/>
      <c r="LJ151" s="21">
        <f t="shared" si="1897"/>
        <v>0</v>
      </c>
      <c r="LK151" s="21"/>
      <c r="LL151" s="21">
        <f t="shared" si="1898"/>
        <v>0</v>
      </c>
      <c r="LM151" s="21"/>
      <c r="LN151" s="21">
        <f t="shared" si="1899"/>
        <v>0</v>
      </c>
      <c r="LO151" s="21"/>
      <c r="LP151" s="21">
        <f t="shared" si="1900"/>
        <v>0</v>
      </c>
      <c r="LQ151" s="21"/>
      <c r="LR151" s="21">
        <f t="shared" si="1901"/>
        <v>0</v>
      </c>
      <c r="LS151" s="21"/>
      <c r="LT151" s="21">
        <f t="shared" si="1902"/>
        <v>0</v>
      </c>
      <c r="LU151" s="21"/>
      <c r="LV151" s="21">
        <f t="shared" si="1903"/>
        <v>0</v>
      </c>
      <c r="LW151" s="21"/>
      <c r="LX151" s="21">
        <f t="shared" si="1904"/>
        <v>0</v>
      </c>
      <c r="LY151" s="21"/>
      <c r="LZ151" s="21">
        <f t="shared" si="1905"/>
        <v>0</v>
      </c>
      <c r="MA151" s="21"/>
      <c r="MB151" s="21">
        <f t="shared" si="1906"/>
        <v>0</v>
      </c>
      <c r="MC151" s="21"/>
      <c r="MD151" s="21">
        <f t="shared" si="1907"/>
        <v>0</v>
      </c>
      <c r="ME151" s="21"/>
      <c r="MF151" s="21">
        <f t="shared" si="1908"/>
        <v>0</v>
      </c>
      <c r="MG151" s="21"/>
      <c r="MH151" s="21">
        <f t="shared" si="1909"/>
        <v>0</v>
      </c>
      <c r="MI151" s="21"/>
      <c r="MJ151" s="21">
        <f t="shared" si="1910"/>
        <v>0</v>
      </c>
      <c r="MK151" s="21"/>
      <c r="ML151" s="21">
        <f t="shared" si="1911"/>
        <v>0</v>
      </c>
      <c r="MM151" s="21"/>
      <c r="MN151" s="21">
        <f t="shared" si="1912"/>
        <v>0</v>
      </c>
      <c r="MO151" s="21"/>
      <c r="MP151" s="21">
        <f t="shared" si="1913"/>
        <v>0</v>
      </c>
      <c r="MQ151" s="21"/>
      <c r="MR151" s="21">
        <f t="shared" si="1914"/>
        <v>0</v>
      </c>
      <c r="MS151" s="21"/>
      <c r="MT151" s="21">
        <f t="shared" si="1915"/>
        <v>0</v>
      </c>
      <c r="MU151" s="21"/>
      <c r="MV151" s="21">
        <f t="shared" si="1916"/>
        <v>0</v>
      </c>
      <c r="MW151" s="21"/>
      <c r="MX151" s="21">
        <f t="shared" si="1917"/>
        <v>0</v>
      </c>
      <c r="MY151" s="21"/>
      <c r="MZ151" s="21">
        <f t="shared" si="1918"/>
        <v>0</v>
      </c>
      <c r="NA151" s="21"/>
      <c r="NB151" s="21">
        <f t="shared" si="1919"/>
        <v>0</v>
      </c>
      <c r="NC151" s="21"/>
      <c r="ND151" s="21">
        <f t="shared" si="1920"/>
        <v>0</v>
      </c>
      <c r="NE151" s="21"/>
      <c r="NF151" s="21">
        <f t="shared" si="1921"/>
        <v>0</v>
      </c>
      <c r="NG151" s="21"/>
      <c r="NH151" s="21">
        <f t="shared" si="1922"/>
        <v>0</v>
      </c>
      <c r="NI151" s="21"/>
      <c r="NJ151" s="21">
        <f t="shared" si="1923"/>
        <v>0</v>
      </c>
      <c r="NK151" s="21"/>
      <c r="NL151" s="21">
        <f t="shared" si="1924"/>
        <v>0</v>
      </c>
      <c r="NM151" s="21"/>
      <c r="NN151" s="21">
        <f t="shared" si="1925"/>
        <v>0</v>
      </c>
      <c r="NO151" s="21"/>
      <c r="NP151" s="21">
        <f t="shared" si="1926"/>
        <v>0</v>
      </c>
      <c r="NQ151" s="21"/>
      <c r="NR151" s="21">
        <f t="shared" si="1927"/>
        <v>0</v>
      </c>
      <c r="NS151" s="21"/>
      <c r="NT151" s="21">
        <f t="shared" si="1928"/>
        <v>0</v>
      </c>
      <c r="NU151" s="21"/>
      <c r="NV151" s="21">
        <f t="shared" si="1929"/>
        <v>0</v>
      </c>
      <c r="NW151" s="21"/>
      <c r="NX151" s="21">
        <f t="shared" si="1930"/>
        <v>0</v>
      </c>
      <c r="NY151" s="21"/>
      <c r="NZ151" s="21">
        <f t="shared" si="1931"/>
        <v>0</v>
      </c>
      <c r="OA151" s="21"/>
      <c r="OB151" s="21">
        <f t="shared" si="1932"/>
        <v>0</v>
      </c>
      <c r="OC151" s="21"/>
      <c r="OD151" s="21">
        <f t="shared" si="1933"/>
        <v>0</v>
      </c>
      <c r="OE151" s="21"/>
      <c r="OF151" s="21">
        <f t="shared" si="1934"/>
        <v>0</v>
      </c>
      <c r="OG151" s="21"/>
      <c r="OH151" s="21">
        <f t="shared" si="1935"/>
        <v>0</v>
      </c>
      <c r="OI151" s="21"/>
      <c r="OJ151" s="21">
        <f t="shared" si="1936"/>
        <v>0</v>
      </c>
      <c r="OK151" s="21"/>
      <c r="OL151" s="21">
        <f t="shared" si="1937"/>
        <v>0</v>
      </c>
      <c r="OM151" s="21"/>
      <c r="ON151" s="21">
        <f t="shared" si="1938"/>
        <v>0</v>
      </c>
      <c r="OO151" s="21"/>
      <c r="OP151" s="21">
        <f t="shared" si="1938"/>
        <v>0</v>
      </c>
      <c r="OQ151" s="21"/>
      <c r="OR151" s="21">
        <f t="shared" si="1938"/>
        <v>0</v>
      </c>
      <c r="OS151" s="21"/>
      <c r="OT151" s="21">
        <f t="shared" si="1938"/>
        <v>0</v>
      </c>
      <c r="OU151" s="21"/>
      <c r="OV151" s="21">
        <f t="shared" si="1938"/>
        <v>0</v>
      </c>
      <c r="OW151" s="21"/>
      <c r="OX151" s="21">
        <f t="shared" si="1938"/>
        <v>0</v>
      </c>
      <c r="OY151" s="21"/>
      <c r="OZ151" s="21">
        <f t="shared" si="1938"/>
        <v>0</v>
      </c>
      <c r="PA151" s="21"/>
      <c r="PB151" s="21">
        <f t="shared" si="1939"/>
        <v>0</v>
      </c>
      <c r="PC151" s="21"/>
      <c r="PD151" s="21">
        <f t="shared" si="1939"/>
        <v>0</v>
      </c>
      <c r="PE151" s="21"/>
      <c r="PF151" s="21">
        <f t="shared" si="1939"/>
        <v>0</v>
      </c>
      <c r="PG151" s="21"/>
      <c r="PH151" s="21">
        <f t="shared" si="1939"/>
        <v>0</v>
      </c>
      <c r="PI151" s="21"/>
      <c r="PJ151" s="21">
        <f t="shared" si="1939"/>
        <v>0</v>
      </c>
      <c r="PK151" s="21"/>
      <c r="PL151" s="21">
        <f t="shared" si="1939"/>
        <v>0</v>
      </c>
      <c r="PM151" s="21"/>
      <c r="PN151" s="21">
        <f t="shared" si="1940"/>
        <v>0</v>
      </c>
      <c r="PO151" s="21"/>
      <c r="PP151" s="21">
        <f t="shared" si="1940"/>
        <v>0</v>
      </c>
      <c r="PQ151" s="21"/>
      <c r="PR151" s="21">
        <f t="shared" si="1940"/>
        <v>0</v>
      </c>
      <c r="PS151" s="21"/>
      <c r="PT151" s="21">
        <f t="shared" si="1940"/>
        <v>0</v>
      </c>
      <c r="PU151" s="21"/>
      <c r="PV151" s="21">
        <f t="shared" si="1940"/>
        <v>0</v>
      </c>
      <c r="PW151" s="21"/>
      <c r="PX151" s="21">
        <f t="shared" si="1940"/>
        <v>0</v>
      </c>
      <c r="PY151" s="21"/>
      <c r="PZ151" s="21">
        <f t="shared" si="1941"/>
        <v>0</v>
      </c>
      <c r="QA151" s="21"/>
      <c r="QB151" s="21">
        <f t="shared" si="1941"/>
        <v>0</v>
      </c>
      <c r="QC151" s="21"/>
      <c r="QD151" s="21">
        <f t="shared" si="1941"/>
        <v>0</v>
      </c>
      <c r="QE151" s="21"/>
      <c r="QF151" s="21">
        <f t="shared" si="1941"/>
        <v>0</v>
      </c>
      <c r="QG151" s="21"/>
      <c r="QH151" s="21">
        <f t="shared" si="1941"/>
        <v>0</v>
      </c>
      <c r="QI151" s="21"/>
      <c r="QJ151" s="21">
        <f t="shared" si="1941"/>
        <v>0</v>
      </c>
      <c r="QK151" s="21"/>
      <c r="QL151" s="21">
        <f t="shared" si="1942"/>
        <v>0</v>
      </c>
      <c r="QM151" s="21"/>
      <c r="QN151" s="21">
        <f t="shared" si="1942"/>
        <v>0</v>
      </c>
      <c r="QO151" s="21"/>
      <c r="QP151" s="21">
        <f t="shared" si="1942"/>
        <v>0</v>
      </c>
      <c r="QQ151" s="21"/>
      <c r="QR151" s="21">
        <f t="shared" si="1942"/>
        <v>0</v>
      </c>
      <c r="QS151" s="21"/>
      <c r="QT151" s="21">
        <f t="shared" si="1942"/>
        <v>0</v>
      </c>
      <c r="QU151" s="21"/>
      <c r="QV151" s="21">
        <f t="shared" si="1942"/>
        <v>0</v>
      </c>
      <c r="QW151" s="21"/>
      <c r="QX151" s="21">
        <f t="shared" si="1943"/>
        <v>0</v>
      </c>
      <c r="QY151" s="21"/>
      <c r="QZ151" s="21">
        <f t="shared" si="1943"/>
        <v>0</v>
      </c>
      <c r="RA151" s="21"/>
      <c r="RB151" s="21">
        <f t="shared" si="1943"/>
        <v>0</v>
      </c>
      <c r="RC151" s="21"/>
      <c r="RD151" s="21">
        <f t="shared" si="1943"/>
        <v>0</v>
      </c>
      <c r="RE151" s="21"/>
      <c r="RF151" s="21">
        <f t="shared" si="1943"/>
        <v>0</v>
      </c>
      <c r="RG151" s="21"/>
      <c r="RH151" s="21">
        <f t="shared" si="1943"/>
        <v>0</v>
      </c>
      <c r="RI151" s="21"/>
      <c r="RJ151" s="21">
        <f t="shared" si="1944"/>
        <v>0</v>
      </c>
      <c r="RK151" s="21"/>
      <c r="RL151" s="21">
        <f t="shared" si="1945"/>
        <v>0</v>
      </c>
      <c r="RM151" s="21"/>
      <c r="RN151" s="21">
        <f t="shared" si="1946"/>
        <v>0</v>
      </c>
      <c r="RO151" s="21"/>
      <c r="RP151" s="21">
        <f t="shared" si="1947"/>
        <v>0</v>
      </c>
      <c r="RQ151" s="21"/>
      <c r="RR151" s="21">
        <f t="shared" si="1948"/>
        <v>0</v>
      </c>
      <c r="RS151" s="21"/>
      <c r="RT151" s="21">
        <f t="shared" si="1949"/>
        <v>0</v>
      </c>
      <c r="RU151" s="21"/>
      <c r="RV151" s="21">
        <f t="shared" si="1950"/>
        <v>0</v>
      </c>
      <c r="RW151" s="21"/>
      <c r="RX151" s="21">
        <f t="shared" si="1951"/>
        <v>0</v>
      </c>
      <c r="RY151" s="21"/>
      <c r="RZ151" s="21">
        <f t="shared" si="1952"/>
        <v>0</v>
      </c>
      <c r="SA151" s="21"/>
      <c r="SB151" s="21">
        <f t="shared" si="1953"/>
        <v>0</v>
      </c>
      <c r="SC151" s="21"/>
      <c r="SD151" s="21">
        <f t="shared" si="1954"/>
        <v>0</v>
      </c>
      <c r="SE151" s="21"/>
      <c r="SF151" s="21">
        <f t="shared" si="1955"/>
        <v>0</v>
      </c>
      <c r="SG151" s="21"/>
      <c r="SH151" s="21">
        <f t="shared" si="1956"/>
        <v>0</v>
      </c>
      <c r="SI151" s="21"/>
      <c r="SJ151" s="21">
        <f t="shared" si="1957"/>
        <v>0</v>
      </c>
      <c r="SK151" s="21"/>
      <c r="SL151" s="21">
        <f t="shared" si="1958"/>
        <v>0</v>
      </c>
      <c r="SM151" s="21"/>
      <c r="SN151" s="21">
        <f t="shared" si="1959"/>
        <v>0</v>
      </c>
      <c r="SO151" s="21"/>
      <c r="SP151" s="21">
        <f t="shared" si="1960"/>
        <v>0</v>
      </c>
      <c r="SQ151" s="21"/>
      <c r="SR151" s="21">
        <f t="shared" si="1961"/>
        <v>0</v>
      </c>
      <c r="SS151" s="21"/>
      <c r="ST151" s="21">
        <f t="shared" si="1962"/>
        <v>0</v>
      </c>
      <c r="SU151" s="21"/>
      <c r="SV151" s="21">
        <f t="shared" si="1963"/>
        <v>0</v>
      </c>
      <c r="SW151" s="21"/>
      <c r="SX151" s="21">
        <f t="shared" si="1964"/>
        <v>0</v>
      </c>
      <c r="SY151" s="21"/>
      <c r="SZ151" s="21">
        <f t="shared" si="1965"/>
        <v>0</v>
      </c>
      <c r="TA151" s="21"/>
      <c r="TB151" s="21">
        <f t="shared" si="1966"/>
        <v>0</v>
      </c>
      <c r="TC151" s="21"/>
      <c r="TD151" s="21">
        <f t="shared" si="1967"/>
        <v>0</v>
      </c>
      <c r="TE151" s="21"/>
      <c r="TF151" s="21">
        <f t="shared" si="1968"/>
        <v>0</v>
      </c>
      <c r="TG151" s="21"/>
      <c r="TH151" s="21">
        <f t="shared" si="1969"/>
        <v>0</v>
      </c>
      <c r="TI151" s="21"/>
      <c r="TJ151" s="21">
        <f t="shared" si="1970"/>
        <v>0</v>
      </c>
      <c r="TK151" s="21"/>
      <c r="TL151" s="21">
        <f t="shared" si="1971"/>
        <v>0</v>
      </c>
      <c r="TM151" s="21"/>
      <c r="TN151" s="21">
        <f t="shared" si="1972"/>
        <v>0</v>
      </c>
      <c r="TO151" s="21"/>
      <c r="TP151" s="21">
        <f t="shared" si="1973"/>
        <v>0</v>
      </c>
      <c r="TQ151" s="21"/>
      <c r="TR151" s="21">
        <f t="shared" si="1974"/>
        <v>0</v>
      </c>
      <c r="TS151" s="21"/>
      <c r="TT151" s="21">
        <f t="shared" si="1975"/>
        <v>0</v>
      </c>
      <c r="TU151" s="21"/>
      <c r="TV151" s="21">
        <f t="shared" si="1976"/>
        <v>0</v>
      </c>
      <c r="TW151" s="21"/>
      <c r="TX151" s="21">
        <f t="shared" si="1977"/>
        <v>0</v>
      </c>
      <c r="TY151" s="21"/>
      <c r="TZ151" s="21">
        <f t="shared" si="1978"/>
        <v>0</v>
      </c>
      <c r="UA151" s="21"/>
      <c r="UB151" s="21">
        <f t="shared" si="1979"/>
        <v>0</v>
      </c>
      <c r="UC151" s="21"/>
      <c r="UD151" s="21">
        <f t="shared" si="1980"/>
        <v>0</v>
      </c>
      <c r="UE151" s="21"/>
      <c r="UF151" s="21">
        <f t="shared" si="1981"/>
        <v>0</v>
      </c>
      <c r="UG151" s="21"/>
      <c r="UH151" s="21">
        <f t="shared" si="1982"/>
        <v>0</v>
      </c>
      <c r="UI151" s="21"/>
      <c r="UJ151" s="21">
        <f t="shared" si="1983"/>
        <v>0</v>
      </c>
      <c r="UK151" s="21"/>
      <c r="UL151" s="21">
        <f t="shared" si="1984"/>
        <v>0</v>
      </c>
      <c r="UM151" s="21"/>
      <c r="UN151" s="21">
        <f t="shared" si="1985"/>
        <v>0</v>
      </c>
      <c r="UO151" s="21"/>
      <c r="UP151" s="21">
        <f t="shared" si="1986"/>
        <v>0</v>
      </c>
      <c r="UQ151" s="21"/>
      <c r="UR151" s="21">
        <f t="shared" si="1987"/>
        <v>0</v>
      </c>
      <c r="US151" s="21"/>
      <c r="UT151" s="21">
        <f t="shared" si="1988"/>
        <v>0</v>
      </c>
      <c r="UU151" s="21"/>
      <c r="UV151" s="21">
        <f t="shared" si="1989"/>
        <v>0</v>
      </c>
      <c r="UW151" s="21"/>
      <c r="UX151" s="21">
        <f t="shared" si="1990"/>
        <v>0</v>
      </c>
      <c r="UY151" s="21"/>
      <c r="UZ151" s="21">
        <f t="shared" si="1991"/>
        <v>0</v>
      </c>
      <c r="VA151" s="21"/>
      <c r="VB151" s="21">
        <f t="shared" si="1992"/>
        <v>0</v>
      </c>
      <c r="VC151" s="21"/>
      <c r="VD151" s="21">
        <f t="shared" si="1993"/>
        <v>0</v>
      </c>
      <c r="VE151" s="21"/>
      <c r="VF151" s="21">
        <f t="shared" si="1994"/>
        <v>0</v>
      </c>
      <c r="VG151" s="21"/>
      <c r="VH151" s="21">
        <f t="shared" si="1995"/>
        <v>0</v>
      </c>
      <c r="VI151" s="21"/>
      <c r="VJ151" s="21">
        <f t="shared" si="1996"/>
        <v>0</v>
      </c>
      <c r="VK151" s="21"/>
      <c r="VL151" s="21">
        <f t="shared" si="1997"/>
        <v>0</v>
      </c>
      <c r="VM151" s="21"/>
      <c r="VN151" s="21">
        <f t="shared" si="1998"/>
        <v>0</v>
      </c>
      <c r="VO151" s="21"/>
      <c r="VP151" s="21">
        <f t="shared" si="1999"/>
        <v>0</v>
      </c>
      <c r="VQ151" s="21"/>
      <c r="VR151" s="21">
        <f t="shared" si="1938"/>
        <v>0</v>
      </c>
      <c r="VS151" s="21"/>
      <c r="VT151" s="21">
        <f t="shared" si="2000"/>
        <v>0</v>
      </c>
      <c r="VU151" s="21"/>
      <c r="VV151" s="21">
        <f t="shared" si="2000"/>
        <v>0</v>
      </c>
      <c r="VW151" s="21"/>
      <c r="VX151" s="21">
        <f t="shared" si="2001"/>
        <v>0</v>
      </c>
      <c r="VY151" s="21"/>
      <c r="VZ151" s="21">
        <f t="shared" si="2001"/>
        <v>0</v>
      </c>
      <c r="WA151" s="21"/>
      <c r="WB151" s="21">
        <f t="shared" si="2001"/>
        <v>0</v>
      </c>
      <c r="WC151" s="21"/>
      <c r="WD151" s="21">
        <f t="shared" si="2001"/>
        <v>0</v>
      </c>
      <c r="WE151" s="21"/>
      <c r="WF151" s="21">
        <f t="shared" si="2001"/>
        <v>0</v>
      </c>
      <c r="WG151" s="21"/>
      <c r="WH151" s="21">
        <f t="shared" si="2001"/>
        <v>0</v>
      </c>
      <c r="WI151" s="21"/>
      <c r="WJ151" s="21">
        <f t="shared" si="2001"/>
        <v>0</v>
      </c>
      <c r="WK151" s="21"/>
      <c r="WL151" s="21">
        <f t="shared" si="2001"/>
        <v>0</v>
      </c>
      <c r="WM151" s="21"/>
      <c r="WN151" s="21">
        <f t="shared" si="2002"/>
        <v>0</v>
      </c>
      <c r="WO151" s="21"/>
      <c r="WP151" s="21">
        <f t="shared" si="2002"/>
        <v>0</v>
      </c>
      <c r="WQ151" s="21"/>
      <c r="WR151" s="21">
        <f t="shared" si="2002"/>
        <v>0</v>
      </c>
      <c r="WS151" s="21"/>
      <c r="WT151" s="21">
        <f t="shared" si="2002"/>
        <v>0</v>
      </c>
      <c r="WU151" s="21"/>
      <c r="WV151" s="21">
        <f t="shared" si="2002"/>
        <v>0</v>
      </c>
      <c r="WW151" s="21"/>
      <c r="WX151" s="21">
        <f t="shared" si="2002"/>
        <v>0</v>
      </c>
      <c r="WY151" s="21"/>
      <c r="WZ151" s="21">
        <f t="shared" si="2002"/>
        <v>0</v>
      </c>
      <c r="XA151" s="21"/>
      <c r="XB151" s="21">
        <f t="shared" si="2002"/>
        <v>0</v>
      </c>
      <c r="XC151" s="21"/>
      <c r="XD151" s="21">
        <f t="shared" si="2003"/>
        <v>0</v>
      </c>
      <c r="XE151" s="21"/>
      <c r="XF151" s="21">
        <f t="shared" si="2003"/>
        <v>0</v>
      </c>
      <c r="XG151" s="21"/>
      <c r="XH151" s="21">
        <f t="shared" si="2003"/>
        <v>0</v>
      </c>
      <c r="XI151" s="21"/>
      <c r="XJ151" s="21">
        <f t="shared" si="2003"/>
        <v>0</v>
      </c>
      <c r="XK151" s="21"/>
      <c r="XL151" s="21">
        <f t="shared" si="2003"/>
        <v>0</v>
      </c>
      <c r="XM151" s="21"/>
      <c r="XN151" s="21">
        <f t="shared" si="2003"/>
        <v>0</v>
      </c>
      <c r="XO151" s="21"/>
      <c r="XP151" s="21">
        <f t="shared" si="2003"/>
        <v>0</v>
      </c>
      <c r="XQ151" s="21"/>
      <c r="XR151" s="21">
        <f t="shared" si="2003"/>
        <v>0</v>
      </c>
      <c r="XS151" s="21"/>
      <c r="XT151" s="21">
        <f t="shared" si="2065"/>
        <v>0</v>
      </c>
      <c r="XU151" s="21"/>
      <c r="XV151" s="21">
        <f t="shared" si="2065"/>
        <v>0</v>
      </c>
      <c r="XW151" s="21"/>
      <c r="XX151" s="21">
        <f t="shared" si="2065"/>
        <v>0</v>
      </c>
      <c r="XY151" s="21"/>
      <c r="XZ151" s="21">
        <f t="shared" si="2065"/>
        <v>0</v>
      </c>
      <c r="YA151" s="21"/>
      <c r="YB151" s="21">
        <f t="shared" si="2004"/>
        <v>0</v>
      </c>
      <c r="YC151" s="21"/>
      <c r="YD151" s="21">
        <f t="shared" si="2005"/>
        <v>0</v>
      </c>
      <c r="YE151" s="21"/>
      <c r="YF151" s="21">
        <f t="shared" si="2006"/>
        <v>0</v>
      </c>
      <c r="YG151" s="21"/>
      <c r="YH151" s="21">
        <f t="shared" si="2007"/>
        <v>0</v>
      </c>
      <c r="YI151" s="21"/>
      <c r="YJ151" s="21">
        <f t="shared" si="2008"/>
        <v>0</v>
      </c>
      <c r="YK151" s="21"/>
      <c r="YL151" s="21">
        <f t="shared" si="2009"/>
        <v>0</v>
      </c>
      <c r="YM151" s="21"/>
      <c r="YN151" s="21">
        <f t="shared" si="2010"/>
        <v>0</v>
      </c>
      <c r="YO151" s="21"/>
      <c r="YP151" s="21">
        <f t="shared" si="2011"/>
        <v>0</v>
      </c>
      <c r="YQ151" s="21"/>
      <c r="YR151" s="21">
        <f t="shared" si="2012"/>
        <v>0</v>
      </c>
      <c r="YS151" s="21"/>
      <c r="YT151" s="21">
        <f t="shared" si="2013"/>
        <v>0</v>
      </c>
      <c r="YU151" s="21"/>
      <c r="YV151" s="21">
        <f t="shared" si="2014"/>
        <v>0</v>
      </c>
      <c r="YW151" s="21"/>
      <c r="YX151" s="21">
        <f t="shared" si="2015"/>
        <v>0</v>
      </c>
      <c r="YY151" s="21"/>
      <c r="YZ151" s="21">
        <f t="shared" si="2000"/>
        <v>0</v>
      </c>
      <c r="ZA151" s="21"/>
      <c r="ZB151" s="21">
        <f t="shared" si="2016"/>
        <v>0</v>
      </c>
      <c r="ZC151" s="21"/>
      <c r="ZD151" s="21">
        <f t="shared" si="2017"/>
        <v>0</v>
      </c>
      <c r="ZE151" s="21"/>
      <c r="ZF151" s="21">
        <f t="shared" si="2018"/>
        <v>0</v>
      </c>
      <c r="ZG151" s="21"/>
      <c r="ZH151" s="21">
        <f t="shared" si="2019"/>
        <v>0</v>
      </c>
      <c r="ZI151" s="21"/>
      <c r="ZJ151" s="21">
        <f t="shared" si="2020"/>
        <v>0</v>
      </c>
      <c r="ZK151" s="21"/>
      <c r="ZL151" s="21">
        <f t="shared" si="2021"/>
        <v>0</v>
      </c>
      <c r="ZM151" s="21"/>
      <c r="ZN151" s="21">
        <f t="shared" si="2022"/>
        <v>0</v>
      </c>
      <c r="ZO151" s="21"/>
      <c r="ZP151" s="21">
        <f t="shared" si="2023"/>
        <v>0</v>
      </c>
      <c r="ZQ151" s="21"/>
      <c r="ZR151" s="21">
        <f t="shared" si="2024"/>
        <v>0</v>
      </c>
      <c r="ZS151" s="21"/>
      <c r="ZT151" s="21">
        <f t="shared" si="2000"/>
        <v>0</v>
      </c>
      <c r="ZU151" s="21"/>
      <c r="ZV151" s="21">
        <f t="shared" si="2025"/>
        <v>0</v>
      </c>
      <c r="ZW151" s="21"/>
      <c r="ZX151" s="21">
        <f t="shared" si="2026"/>
        <v>0</v>
      </c>
      <c r="ZY151" s="21"/>
      <c r="ZZ151" s="21">
        <f t="shared" si="2026"/>
        <v>0</v>
      </c>
      <c r="AAA151" s="21"/>
      <c r="AAB151" s="21">
        <f t="shared" si="2027"/>
        <v>0</v>
      </c>
      <c r="AAC151" s="21"/>
      <c r="AAD151" s="21">
        <f t="shared" si="2027"/>
        <v>0</v>
      </c>
      <c r="AAE151" s="21"/>
      <c r="AAF151" s="21">
        <f t="shared" si="2028"/>
        <v>0</v>
      </c>
      <c r="AAG151" s="21"/>
      <c r="AAH151" s="21">
        <f t="shared" si="2028"/>
        <v>0</v>
      </c>
      <c r="AAI151" s="21"/>
      <c r="AAJ151" s="21">
        <f t="shared" si="2029"/>
        <v>0</v>
      </c>
      <c r="AAK151" s="21"/>
      <c r="AAL151" s="21">
        <f t="shared" si="2029"/>
        <v>0</v>
      </c>
      <c r="AAM151" s="21"/>
      <c r="AAN151" s="21">
        <f t="shared" si="2030"/>
        <v>0</v>
      </c>
      <c r="AAO151" s="21"/>
      <c r="AAP151" s="21">
        <f t="shared" si="2030"/>
        <v>0</v>
      </c>
      <c r="AAQ151" s="21"/>
      <c r="AAR151" s="21">
        <f t="shared" si="2031"/>
        <v>0</v>
      </c>
      <c r="AAS151" s="21"/>
      <c r="AAT151" s="21">
        <f t="shared" si="2031"/>
        <v>0</v>
      </c>
      <c r="AAU151" s="21"/>
      <c r="AAV151" s="21">
        <f t="shared" si="2032"/>
        <v>0</v>
      </c>
      <c r="AAW151" s="21"/>
      <c r="AAX151" s="21">
        <f t="shared" si="2032"/>
        <v>0</v>
      </c>
      <c r="AAY151" s="21"/>
      <c r="AAZ151" s="21">
        <f t="shared" si="2033"/>
        <v>0</v>
      </c>
      <c r="ABA151" s="21"/>
      <c r="ABB151" s="21">
        <f t="shared" si="2033"/>
        <v>0</v>
      </c>
      <c r="ABC151" s="21"/>
      <c r="ABD151" s="21">
        <f t="shared" si="2034"/>
        <v>0</v>
      </c>
      <c r="ABE151" s="21"/>
      <c r="ABF151" s="21">
        <f t="shared" si="2034"/>
        <v>0</v>
      </c>
      <c r="ABG151" s="21"/>
      <c r="ABH151" s="21">
        <f t="shared" si="2035"/>
        <v>0</v>
      </c>
      <c r="ABI151" s="21"/>
      <c r="ABJ151" s="21">
        <f t="shared" si="2035"/>
        <v>0</v>
      </c>
      <c r="ABK151" s="21"/>
      <c r="ABL151" s="21">
        <f t="shared" si="2036"/>
        <v>0</v>
      </c>
      <c r="ABM151" s="21"/>
      <c r="ABN151" s="21">
        <f t="shared" si="2036"/>
        <v>0</v>
      </c>
      <c r="ABO151" s="21"/>
      <c r="ABP151" s="21">
        <f t="shared" si="2037"/>
        <v>0</v>
      </c>
      <c r="ABQ151" s="21"/>
      <c r="ABR151" s="21">
        <f t="shared" si="2037"/>
        <v>0</v>
      </c>
      <c r="ABS151" s="21"/>
      <c r="ABT151" s="21">
        <f t="shared" si="2038"/>
        <v>0</v>
      </c>
      <c r="ABU151" s="21"/>
      <c r="ABV151" s="21">
        <f t="shared" si="2038"/>
        <v>0</v>
      </c>
      <c r="ABW151" s="21"/>
      <c r="ABX151" s="21">
        <f t="shared" si="2039"/>
        <v>0</v>
      </c>
      <c r="ABY151" s="21"/>
      <c r="ABZ151" s="21">
        <f t="shared" si="2039"/>
        <v>0</v>
      </c>
      <c r="ACA151" s="21"/>
      <c r="ACB151" s="21">
        <f t="shared" si="2040"/>
        <v>0</v>
      </c>
      <c r="ACC151" s="21"/>
      <c r="ACD151" s="21">
        <f t="shared" si="2040"/>
        <v>0</v>
      </c>
      <c r="ACE151" s="21"/>
      <c r="ACF151" s="21">
        <f t="shared" si="2041"/>
        <v>0</v>
      </c>
      <c r="ACG151" s="21"/>
      <c r="ACH151" s="21">
        <f t="shared" si="2041"/>
        <v>0</v>
      </c>
      <c r="ACI151" s="21"/>
      <c r="ACJ151" s="21">
        <f t="shared" si="2042"/>
        <v>0</v>
      </c>
      <c r="ACK151" s="21"/>
      <c r="ACL151" s="21">
        <f t="shared" si="2042"/>
        <v>0</v>
      </c>
      <c r="ACM151" s="21"/>
      <c r="ACN151" s="21">
        <f t="shared" si="2043"/>
        <v>0</v>
      </c>
      <c r="ACO151" s="21"/>
      <c r="ACP151" s="21">
        <f t="shared" si="2043"/>
        <v>0</v>
      </c>
      <c r="ACQ151" s="21"/>
      <c r="ACR151" s="21">
        <f t="shared" si="2044"/>
        <v>0</v>
      </c>
      <c r="ACS151" s="21"/>
      <c r="ACT151" s="21">
        <f t="shared" si="2044"/>
        <v>0</v>
      </c>
      <c r="ACU151" s="21"/>
      <c r="ACV151" s="21">
        <f t="shared" si="2045"/>
        <v>0</v>
      </c>
      <c r="ACW151" s="21"/>
      <c r="ACX151" s="21">
        <f t="shared" si="2045"/>
        <v>0</v>
      </c>
      <c r="ACY151" s="21"/>
      <c r="ACZ151" s="21">
        <f t="shared" si="2046"/>
        <v>0</v>
      </c>
      <c r="ADA151" s="21"/>
      <c r="ADB151" s="21">
        <f t="shared" si="2046"/>
        <v>0</v>
      </c>
      <c r="ADC151" s="21"/>
      <c r="ADD151" s="21">
        <f t="shared" si="2047"/>
        <v>0</v>
      </c>
      <c r="ADE151" s="21"/>
      <c r="ADF151" s="21">
        <f t="shared" si="2047"/>
        <v>0</v>
      </c>
      <c r="ADG151" s="21"/>
      <c r="ADH151" s="21">
        <f t="shared" si="2048"/>
        <v>0</v>
      </c>
      <c r="ADI151" s="21"/>
      <c r="ADJ151" s="21">
        <f t="shared" si="2048"/>
        <v>0</v>
      </c>
      <c r="ADK151" s="21"/>
      <c r="ADL151" s="21">
        <f t="shared" si="2049"/>
        <v>0</v>
      </c>
      <c r="ADM151" s="21"/>
      <c r="ADN151" s="21">
        <f t="shared" si="2049"/>
        <v>0</v>
      </c>
      <c r="ADO151" s="21"/>
      <c r="ADP151" s="21">
        <f t="shared" si="2049"/>
        <v>0</v>
      </c>
      <c r="ADQ151" s="21"/>
      <c r="ADR151" s="21">
        <f t="shared" si="2049"/>
        <v>0</v>
      </c>
      <c r="ADS151" s="21"/>
      <c r="ADT151" s="21">
        <f t="shared" si="2049"/>
        <v>0</v>
      </c>
      <c r="ADU151" s="21"/>
      <c r="ADV151" s="21">
        <f t="shared" si="2050"/>
        <v>0</v>
      </c>
      <c r="ADW151" s="21"/>
      <c r="ADX151" s="21">
        <f t="shared" si="2050"/>
        <v>0</v>
      </c>
      <c r="ADY151" s="21"/>
      <c r="ADZ151" s="21">
        <f t="shared" si="2050"/>
        <v>0</v>
      </c>
      <c r="AEA151" s="21"/>
      <c r="AEB151" s="21">
        <f t="shared" si="2050"/>
        <v>0</v>
      </c>
      <c r="AEC151" s="21"/>
      <c r="AED151" s="21">
        <f t="shared" si="2051"/>
        <v>0</v>
      </c>
      <c r="AEE151" s="21"/>
      <c r="AEF151" s="21">
        <f t="shared" si="2051"/>
        <v>0</v>
      </c>
      <c r="AEG151" s="21"/>
      <c r="AEH151" s="21">
        <f t="shared" si="2051"/>
        <v>0</v>
      </c>
      <c r="AEI151" s="21"/>
      <c r="AEJ151" s="21">
        <f t="shared" si="2051"/>
        <v>0</v>
      </c>
      <c r="AEK151" s="21"/>
      <c r="AEL151" s="21">
        <f t="shared" si="2051"/>
        <v>0</v>
      </c>
      <c r="AEM151" s="21"/>
      <c r="AEN151" s="21">
        <f t="shared" si="2052"/>
        <v>0</v>
      </c>
      <c r="AEO151" s="21"/>
      <c r="AEP151" s="21">
        <f t="shared" si="2052"/>
        <v>0</v>
      </c>
      <c r="AEQ151" s="21"/>
      <c r="AER151" s="21">
        <f t="shared" si="2052"/>
        <v>0</v>
      </c>
      <c r="AES151" s="21"/>
      <c r="AET151" s="21">
        <f t="shared" si="2052"/>
        <v>0</v>
      </c>
      <c r="AEU151" s="21"/>
      <c r="AEV151" s="21">
        <f t="shared" si="2053"/>
        <v>0</v>
      </c>
      <c r="AEW151" s="21"/>
      <c r="AEX151" s="21">
        <f t="shared" si="2053"/>
        <v>0</v>
      </c>
      <c r="AEY151" s="21"/>
      <c r="AEZ151" s="21">
        <f t="shared" si="2053"/>
        <v>0</v>
      </c>
      <c r="AFA151" s="21"/>
      <c r="AFB151" s="21">
        <f t="shared" si="2053"/>
        <v>0</v>
      </c>
      <c r="AFC151" s="21"/>
      <c r="AFD151" s="21">
        <f t="shared" si="2053"/>
        <v>0</v>
      </c>
      <c r="AFE151" s="21"/>
      <c r="AFF151" s="21">
        <f t="shared" si="2054"/>
        <v>0</v>
      </c>
      <c r="AFG151" s="21"/>
      <c r="AFH151" s="21">
        <f t="shared" si="2054"/>
        <v>0</v>
      </c>
      <c r="AFI151" s="21"/>
      <c r="AFJ151" s="21">
        <f t="shared" si="2054"/>
        <v>0</v>
      </c>
      <c r="AFK151" s="21"/>
      <c r="AFL151" s="21">
        <f t="shared" si="2054"/>
        <v>0</v>
      </c>
      <c r="AFM151" s="21"/>
      <c r="AFN151" s="21">
        <f t="shared" si="2055"/>
        <v>0</v>
      </c>
      <c r="AFO151" s="21"/>
      <c r="AFP151" s="21">
        <f t="shared" si="2055"/>
        <v>0</v>
      </c>
      <c r="AFQ151" s="21"/>
      <c r="AFR151" s="21">
        <f t="shared" si="2055"/>
        <v>0</v>
      </c>
      <c r="AFS151" s="21"/>
      <c r="AFT151" s="21">
        <f t="shared" si="2055"/>
        <v>0</v>
      </c>
      <c r="AFU151" s="21"/>
      <c r="AFV151" s="21">
        <f t="shared" si="2055"/>
        <v>0</v>
      </c>
      <c r="AFW151" s="21"/>
      <c r="AFX151" s="21">
        <f t="shared" si="2056"/>
        <v>0</v>
      </c>
      <c r="AFY151" s="21"/>
      <c r="AFZ151" s="21">
        <f t="shared" si="2056"/>
        <v>0</v>
      </c>
      <c r="AGA151" s="21"/>
      <c r="AGB151" s="21">
        <f t="shared" si="2056"/>
        <v>0</v>
      </c>
      <c r="AGC151" s="21"/>
      <c r="AGD151" s="21">
        <f t="shared" si="2056"/>
        <v>0</v>
      </c>
      <c r="AGE151" s="21"/>
      <c r="AGF151" s="21">
        <f t="shared" si="2057"/>
        <v>0</v>
      </c>
      <c r="AGG151" s="21"/>
      <c r="AGH151" s="21">
        <f t="shared" si="2057"/>
        <v>0</v>
      </c>
      <c r="AGI151" s="21"/>
      <c r="AGJ151" s="21">
        <f t="shared" si="2057"/>
        <v>0</v>
      </c>
      <c r="AGK151" s="21"/>
      <c r="AGL151" s="21">
        <f t="shared" si="2057"/>
        <v>0</v>
      </c>
      <c r="AGM151" s="21"/>
      <c r="AGN151" s="21">
        <f t="shared" si="2057"/>
        <v>0</v>
      </c>
      <c r="AGO151" s="21"/>
      <c r="AGP151" s="21">
        <f t="shared" si="2058"/>
        <v>0</v>
      </c>
      <c r="AGQ151" s="21"/>
      <c r="AGR151" s="21">
        <f t="shared" si="2058"/>
        <v>0</v>
      </c>
      <c r="AGS151" s="21"/>
      <c r="AGT151" s="21">
        <f t="shared" si="2058"/>
        <v>0</v>
      </c>
      <c r="AGU151" s="21"/>
      <c r="AGV151" s="21">
        <f t="shared" si="2058"/>
        <v>0</v>
      </c>
      <c r="AGW151" s="21"/>
      <c r="AGX151" s="21">
        <f t="shared" si="2059"/>
        <v>0</v>
      </c>
      <c r="AGY151" s="21"/>
      <c r="AGZ151" s="21">
        <f t="shared" si="2059"/>
        <v>0</v>
      </c>
      <c r="AHA151" s="21"/>
      <c r="AHB151" s="21">
        <f t="shared" si="2059"/>
        <v>0</v>
      </c>
      <c r="AHC151" s="21"/>
      <c r="AHD151" s="21">
        <f t="shared" si="2059"/>
        <v>0</v>
      </c>
      <c r="AHE151" s="21"/>
      <c r="AHF151" s="21">
        <f t="shared" si="2059"/>
        <v>0</v>
      </c>
      <c r="AHG151" s="21"/>
      <c r="AHH151" s="21">
        <f t="shared" si="2060"/>
        <v>0</v>
      </c>
      <c r="AHI151" s="21"/>
      <c r="AHJ151" s="21">
        <f t="shared" si="2060"/>
        <v>0</v>
      </c>
      <c r="AHK151" s="21"/>
      <c r="AHL151" s="21">
        <f t="shared" si="2060"/>
        <v>0</v>
      </c>
      <c r="AHM151" s="21"/>
      <c r="AHN151" s="21">
        <f t="shared" si="2060"/>
        <v>0</v>
      </c>
      <c r="AHO151" s="21"/>
      <c r="AHP151" s="21">
        <f t="shared" si="2061"/>
        <v>0</v>
      </c>
      <c r="AHQ151" s="21"/>
      <c r="AHR151" s="21">
        <f t="shared" si="2061"/>
        <v>0</v>
      </c>
      <c r="AHS151" s="21"/>
      <c r="AHT151" s="21">
        <f t="shared" si="2061"/>
        <v>0</v>
      </c>
      <c r="AHU151" s="21"/>
      <c r="AHV151" s="21">
        <f t="shared" si="2061"/>
        <v>0</v>
      </c>
      <c r="AHW151" s="21"/>
      <c r="AHX151" s="21">
        <f t="shared" si="2061"/>
        <v>0</v>
      </c>
      <c r="AHY151" s="21"/>
      <c r="AHZ151" s="21">
        <f t="shared" si="2062"/>
        <v>0</v>
      </c>
      <c r="AIA151" s="21"/>
      <c r="AIB151" s="21">
        <f t="shared" si="2062"/>
        <v>0</v>
      </c>
      <c r="AIC151" s="21"/>
      <c r="AID151" s="21">
        <f t="shared" si="2062"/>
        <v>0</v>
      </c>
      <c r="AIE151" s="21"/>
      <c r="AIF151" s="21">
        <f t="shared" si="2062"/>
        <v>0</v>
      </c>
      <c r="AIG151" s="21"/>
      <c r="AIH151" s="21">
        <f t="shared" si="2063"/>
        <v>0</v>
      </c>
      <c r="AII151" s="21"/>
      <c r="AIJ151" s="21">
        <f t="shared" si="2063"/>
        <v>0</v>
      </c>
      <c r="AIK151" s="21"/>
      <c r="AIL151" s="21">
        <f t="shared" si="2063"/>
        <v>0</v>
      </c>
      <c r="AIM151" s="21"/>
      <c r="AIN151" s="21">
        <f t="shared" si="2063"/>
        <v>0</v>
      </c>
      <c r="AIO151" s="21"/>
      <c r="AIP151" s="21">
        <f t="shared" si="2063"/>
        <v>0</v>
      </c>
      <c r="AIQ151" s="21"/>
      <c r="AIR151" s="21">
        <f t="shared" si="2064"/>
        <v>0</v>
      </c>
      <c r="AIS151" s="21"/>
      <c r="AIT151" s="21">
        <f t="shared" si="2064"/>
        <v>0</v>
      </c>
      <c r="AIU151" s="21"/>
      <c r="AIV151" s="21">
        <f t="shared" si="2064"/>
        <v>0</v>
      </c>
      <c r="AIW151" s="21"/>
      <c r="AIX151" s="21">
        <f t="shared" si="2064"/>
        <v>0</v>
      </c>
      <c r="AIY151" s="21"/>
      <c r="AIZ151" s="21">
        <f t="shared" si="2000"/>
        <v>0</v>
      </c>
      <c r="AJA151" s="21"/>
    </row>
    <row r="152" spans="2:937" ht="13.5" customHeight="1" x14ac:dyDescent="0.25">
      <c r="B152" s="31">
        <v>147</v>
      </c>
      <c r="C152" s="192" t="s">
        <v>206</v>
      </c>
      <c r="D152" s="67" t="s">
        <v>121</v>
      </c>
      <c r="E152" s="194" t="s">
        <v>404</v>
      </c>
      <c r="F152" s="194" t="str">
        <f>_xlfn.XLOOKUP(D152,'WTG PH-III'!$D$5:$D$198,'WTG PH-III'!$B$5:$B$198,0,0,1)</f>
        <v>PSS-05</v>
      </c>
      <c r="G152" s="22" t="s">
        <v>537</v>
      </c>
      <c r="H152" s="22" t="s">
        <v>538</v>
      </c>
      <c r="I152" s="61">
        <v>11</v>
      </c>
      <c r="J152" s="21">
        <v>253</v>
      </c>
      <c r="K152" s="21">
        <f t="shared" si="1741"/>
        <v>253.00000000000006</v>
      </c>
      <c r="L152" s="21">
        <f t="shared" si="1742"/>
        <v>253</v>
      </c>
      <c r="M152" s="21">
        <f t="shared" si="1743"/>
        <v>0</v>
      </c>
      <c r="N152" s="95">
        <f>VLOOKUP(D152,'WTG PH-III'!$D$5:$U$198,17,0)</f>
        <v>45740</v>
      </c>
      <c r="O152" s="95">
        <f>VLOOKUP(D152,'WTG PH-III'!$D$5:$U$198,18,0)</f>
        <v>45749</v>
      </c>
      <c r="P152" s="21">
        <f t="shared" si="1744"/>
        <v>0</v>
      </c>
      <c r="Q152" s="21"/>
      <c r="R152" s="21">
        <f t="shared" si="1745"/>
        <v>0</v>
      </c>
      <c r="S152" s="21"/>
      <c r="T152" s="21">
        <f t="shared" si="1746"/>
        <v>0</v>
      </c>
      <c r="U152" s="21"/>
      <c r="V152" s="21">
        <f t="shared" si="1747"/>
        <v>0</v>
      </c>
      <c r="W152" s="21"/>
      <c r="X152" s="21">
        <f t="shared" si="1748"/>
        <v>0</v>
      </c>
      <c r="Y152" s="21"/>
      <c r="Z152" s="21">
        <f t="shared" si="1749"/>
        <v>0</v>
      </c>
      <c r="AA152" s="21"/>
      <c r="AB152" s="21">
        <f t="shared" si="1750"/>
        <v>0</v>
      </c>
      <c r="AC152" s="21"/>
      <c r="AD152" s="21">
        <f t="shared" si="1751"/>
        <v>0</v>
      </c>
      <c r="AE152" s="21"/>
      <c r="AF152" s="21">
        <f t="shared" si="1752"/>
        <v>0</v>
      </c>
      <c r="AG152" s="21"/>
      <c r="AH152" s="21">
        <f t="shared" si="1753"/>
        <v>0</v>
      </c>
      <c r="AI152" s="21"/>
      <c r="AJ152" s="21">
        <f t="shared" si="1754"/>
        <v>0</v>
      </c>
      <c r="AK152" s="21"/>
      <c r="AL152" s="21">
        <f t="shared" si="1755"/>
        <v>0</v>
      </c>
      <c r="AM152" s="21"/>
      <c r="AN152" s="21">
        <f t="shared" si="1756"/>
        <v>0</v>
      </c>
      <c r="AO152" s="21"/>
      <c r="AP152" s="21">
        <f t="shared" si="1757"/>
        <v>0</v>
      </c>
      <c r="AQ152" s="21"/>
      <c r="AR152" s="21">
        <f t="shared" si="1758"/>
        <v>0</v>
      </c>
      <c r="AS152" s="21"/>
      <c r="AT152" s="21">
        <f t="shared" si="1759"/>
        <v>0</v>
      </c>
      <c r="AU152" s="21"/>
      <c r="AV152" s="21">
        <f t="shared" si="1760"/>
        <v>0</v>
      </c>
      <c r="AW152" s="21"/>
      <c r="AX152" s="21">
        <f t="shared" si="1761"/>
        <v>0</v>
      </c>
      <c r="AY152" s="21"/>
      <c r="AZ152" s="21">
        <f t="shared" si="1762"/>
        <v>0</v>
      </c>
      <c r="BA152" s="21"/>
      <c r="BB152" s="21">
        <f t="shared" si="1763"/>
        <v>0</v>
      </c>
      <c r="BC152" s="21"/>
      <c r="BD152" s="21">
        <f t="shared" si="1764"/>
        <v>0</v>
      </c>
      <c r="BE152" s="21"/>
      <c r="BF152" s="21">
        <f t="shared" si="1765"/>
        <v>0</v>
      </c>
      <c r="BG152" s="21"/>
      <c r="BH152" s="21">
        <f t="shared" si="1766"/>
        <v>0</v>
      </c>
      <c r="BI152" s="21"/>
      <c r="BJ152" s="21">
        <f t="shared" si="1767"/>
        <v>0</v>
      </c>
      <c r="BK152" s="21"/>
      <c r="BL152" s="21">
        <f t="shared" si="1768"/>
        <v>0</v>
      </c>
      <c r="BM152" s="21"/>
      <c r="BN152" s="21">
        <f t="shared" si="1769"/>
        <v>0</v>
      </c>
      <c r="BO152" s="21"/>
      <c r="BP152" s="21">
        <f t="shared" si="1770"/>
        <v>0</v>
      </c>
      <c r="BQ152" s="21"/>
      <c r="BR152" s="21">
        <f t="shared" si="1771"/>
        <v>0</v>
      </c>
      <c r="BS152" s="21"/>
      <c r="BT152" s="21">
        <f t="shared" si="1772"/>
        <v>0</v>
      </c>
      <c r="BU152" s="21"/>
      <c r="BV152" s="21">
        <f t="shared" si="1773"/>
        <v>0</v>
      </c>
      <c r="BW152" s="21"/>
      <c r="BX152" s="21">
        <f t="shared" si="1774"/>
        <v>0</v>
      </c>
      <c r="BY152" s="21"/>
      <c r="BZ152" s="21">
        <f t="shared" si="1775"/>
        <v>0</v>
      </c>
      <c r="CA152" s="21"/>
      <c r="CB152" s="21">
        <f t="shared" si="1776"/>
        <v>0</v>
      </c>
      <c r="CC152" s="21"/>
      <c r="CD152" s="21">
        <f t="shared" si="1777"/>
        <v>0</v>
      </c>
      <c r="CE152" s="21"/>
      <c r="CF152" s="21">
        <f t="shared" si="1778"/>
        <v>0</v>
      </c>
      <c r="CG152" s="21"/>
      <c r="CH152" s="21">
        <f t="shared" si="1779"/>
        <v>0</v>
      </c>
      <c r="CI152" s="21"/>
      <c r="CJ152" s="21">
        <f t="shared" si="1780"/>
        <v>0</v>
      </c>
      <c r="CK152" s="21"/>
      <c r="CL152" s="21">
        <f t="shared" si="1781"/>
        <v>0</v>
      </c>
      <c r="CM152" s="21"/>
      <c r="CN152" s="21">
        <f t="shared" si="1782"/>
        <v>0</v>
      </c>
      <c r="CO152" s="21"/>
      <c r="CP152" s="21">
        <f t="shared" si="1783"/>
        <v>0</v>
      </c>
      <c r="CQ152" s="21"/>
      <c r="CR152" s="21">
        <f t="shared" si="1784"/>
        <v>0</v>
      </c>
      <c r="CS152" s="21"/>
      <c r="CT152" s="21">
        <f t="shared" si="1785"/>
        <v>0</v>
      </c>
      <c r="CU152" s="21"/>
      <c r="CV152" s="21">
        <f t="shared" si="1786"/>
        <v>0</v>
      </c>
      <c r="CW152" s="21"/>
      <c r="CX152" s="21">
        <f t="shared" si="1787"/>
        <v>0</v>
      </c>
      <c r="CY152" s="21"/>
      <c r="CZ152" s="21">
        <f t="shared" si="1788"/>
        <v>0</v>
      </c>
      <c r="DA152" s="21"/>
      <c r="DB152" s="21">
        <f t="shared" si="1789"/>
        <v>0</v>
      </c>
      <c r="DC152" s="21"/>
      <c r="DD152" s="21">
        <f t="shared" si="1790"/>
        <v>0</v>
      </c>
      <c r="DE152" s="21"/>
      <c r="DF152" s="21">
        <f t="shared" si="1791"/>
        <v>0</v>
      </c>
      <c r="DG152" s="21"/>
      <c r="DH152" s="21">
        <f t="shared" si="1792"/>
        <v>0</v>
      </c>
      <c r="DI152" s="21"/>
      <c r="DJ152" s="21">
        <f t="shared" si="1793"/>
        <v>0</v>
      </c>
      <c r="DK152" s="21"/>
      <c r="DL152" s="21">
        <f t="shared" si="1794"/>
        <v>0</v>
      </c>
      <c r="DM152" s="21"/>
      <c r="DN152" s="21">
        <f t="shared" si="1795"/>
        <v>0</v>
      </c>
      <c r="DO152" s="21">
        <v>7</v>
      </c>
      <c r="DP152" s="21">
        <f t="shared" si="1796"/>
        <v>0</v>
      </c>
      <c r="DQ152" s="21">
        <v>22</v>
      </c>
      <c r="DR152" s="21">
        <f t="shared" si="1797"/>
        <v>0</v>
      </c>
      <c r="DS152" s="21"/>
      <c r="DT152" s="21">
        <f t="shared" si="1798"/>
        <v>0</v>
      </c>
      <c r="DU152" s="21">
        <v>27</v>
      </c>
      <c r="DV152" s="21">
        <f t="shared" si="1799"/>
        <v>0</v>
      </c>
      <c r="DW152" s="21">
        <v>29</v>
      </c>
      <c r="DX152" s="21">
        <f t="shared" si="1800"/>
        <v>0</v>
      </c>
      <c r="DY152" s="21">
        <v>35</v>
      </c>
      <c r="DZ152" s="21">
        <f t="shared" si="1801"/>
        <v>0</v>
      </c>
      <c r="EA152" s="21">
        <v>39</v>
      </c>
      <c r="EB152" s="21">
        <f t="shared" si="1802"/>
        <v>0</v>
      </c>
      <c r="EC152" s="21">
        <v>41</v>
      </c>
      <c r="ED152" s="21">
        <f t="shared" si="1803"/>
        <v>0</v>
      </c>
      <c r="EE152" s="21">
        <v>36</v>
      </c>
      <c r="EF152" s="21">
        <f t="shared" si="1804"/>
        <v>0</v>
      </c>
      <c r="EG152" s="21"/>
      <c r="EH152" s="21">
        <f t="shared" si="1805"/>
        <v>0</v>
      </c>
      <c r="EI152" s="21">
        <v>17</v>
      </c>
      <c r="EJ152" s="21">
        <f t="shared" si="1806"/>
        <v>0</v>
      </c>
      <c r="EK152" s="21"/>
      <c r="EL152" s="21">
        <f t="shared" si="1807"/>
        <v>0</v>
      </c>
      <c r="EM152" s="21"/>
      <c r="EN152" s="21">
        <f t="shared" si="1808"/>
        <v>0</v>
      </c>
      <c r="EO152" s="21"/>
      <c r="EP152" s="21">
        <f t="shared" si="1809"/>
        <v>0</v>
      </c>
      <c r="EQ152" s="21"/>
      <c r="ER152" s="21">
        <f t="shared" si="1810"/>
        <v>0</v>
      </c>
      <c r="ES152" s="21"/>
      <c r="ET152" s="21">
        <f t="shared" si="1811"/>
        <v>0</v>
      </c>
      <c r="EU152" s="21"/>
      <c r="EV152" s="21">
        <f t="shared" si="1812"/>
        <v>0</v>
      </c>
      <c r="EW152" s="21"/>
      <c r="EX152" s="21">
        <f t="shared" si="1813"/>
        <v>0</v>
      </c>
      <c r="EY152" s="21"/>
      <c r="EZ152" s="21">
        <f t="shared" si="1814"/>
        <v>0</v>
      </c>
      <c r="FA152" s="21"/>
      <c r="FB152" s="21">
        <f t="shared" si="1815"/>
        <v>0</v>
      </c>
      <c r="FC152" s="21"/>
      <c r="FD152" s="21">
        <f t="shared" si="1816"/>
        <v>0</v>
      </c>
      <c r="FE152" s="21"/>
      <c r="FF152" s="21">
        <f t="shared" si="1817"/>
        <v>0</v>
      </c>
      <c r="FG152" s="21"/>
      <c r="FH152" s="21">
        <f t="shared" si="1818"/>
        <v>0</v>
      </c>
      <c r="FI152" s="21"/>
      <c r="FJ152" s="21">
        <f t="shared" si="1819"/>
        <v>0</v>
      </c>
      <c r="FK152" s="21"/>
      <c r="FL152" s="21">
        <f t="shared" si="1820"/>
        <v>0</v>
      </c>
      <c r="FM152" s="21"/>
      <c r="FN152" s="21">
        <f t="shared" si="1821"/>
        <v>0</v>
      </c>
      <c r="FO152" s="21"/>
      <c r="FP152" s="21">
        <f t="shared" si="1822"/>
        <v>0</v>
      </c>
      <c r="FQ152" s="21"/>
      <c r="FR152" s="21">
        <f t="shared" si="1823"/>
        <v>0</v>
      </c>
      <c r="FS152" s="21"/>
      <c r="FT152" s="21">
        <f t="shared" si="1824"/>
        <v>0</v>
      </c>
      <c r="FU152" s="21"/>
      <c r="FV152" s="21">
        <f t="shared" si="1825"/>
        <v>0</v>
      </c>
      <c r="FW152" s="21"/>
      <c r="FX152" s="21">
        <f t="shared" si="1826"/>
        <v>0</v>
      </c>
      <c r="FY152" s="21"/>
      <c r="FZ152" s="21">
        <f t="shared" si="1827"/>
        <v>0</v>
      </c>
      <c r="GA152" s="21"/>
      <c r="GB152" s="21">
        <f t="shared" si="1828"/>
        <v>0</v>
      </c>
      <c r="GC152" s="21"/>
      <c r="GD152" s="21">
        <f t="shared" si="1829"/>
        <v>0</v>
      </c>
      <c r="GE152" s="21"/>
      <c r="GF152" s="21">
        <f t="shared" si="1830"/>
        <v>0</v>
      </c>
      <c r="GG152" s="21"/>
      <c r="GH152" s="21">
        <f t="shared" si="1831"/>
        <v>0</v>
      </c>
      <c r="GI152" s="21"/>
      <c r="GJ152" s="21">
        <f t="shared" si="1832"/>
        <v>0</v>
      </c>
      <c r="GK152" s="21"/>
      <c r="GL152" s="21">
        <f t="shared" si="1833"/>
        <v>0</v>
      </c>
      <c r="GM152" s="21"/>
      <c r="GN152" s="21">
        <f t="shared" si="1834"/>
        <v>0</v>
      </c>
      <c r="GO152" s="21"/>
      <c r="GP152" s="21">
        <f t="shared" si="1835"/>
        <v>0</v>
      </c>
      <c r="GQ152" s="21"/>
      <c r="GR152" s="21">
        <f t="shared" si="1836"/>
        <v>0</v>
      </c>
      <c r="GS152" s="21"/>
      <c r="GT152" s="21">
        <f t="shared" si="1837"/>
        <v>0</v>
      </c>
      <c r="GU152" s="21"/>
      <c r="GV152" s="21">
        <f t="shared" si="1838"/>
        <v>0</v>
      </c>
      <c r="GW152" s="21"/>
      <c r="GX152" s="21">
        <f t="shared" si="1839"/>
        <v>0</v>
      </c>
      <c r="GY152" s="21"/>
      <c r="GZ152" s="21">
        <f t="shared" si="1840"/>
        <v>25.3</v>
      </c>
      <c r="HA152" s="21"/>
      <c r="HB152" s="21">
        <f t="shared" si="1841"/>
        <v>25.3</v>
      </c>
      <c r="HC152" s="21"/>
      <c r="HD152" s="21">
        <f t="shared" si="1842"/>
        <v>25.3</v>
      </c>
      <c r="HE152" s="21"/>
      <c r="HF152" s="21">
        <f t="shared" si="1843"/>
        <v>25.3</v>
      </c>
      <c r="HG152" s="21"/>
      <c r="HH152" s="21">
        <f t="shared" si="1844"/>
        <v>25.3</v>
      </c>
      <c r="HI152" s="21"/>
      <c r="HJ152" s="21">
        <f t="shared" si="1845"/>
        <v>25.3</v>
      </c>
      <c r="HK152" s="21"/>
      <c r="HL152" s="21">
        <f t="shared" si="1846"/>
        <v>25.3</v>
      </c>
      <c r="HM152" s="21"/>
      <c r="HN152" s="21">
        <f t="shared" si="1847"/>
        <v>25.3</v>
      </c>
      <c r="HO152" s="21"/>
      <c r="HP152" s="21">
        <f t="shared" si="1848"/>
        <v>25.3</v>
      </c>
      <c r="HQ152" s="21"/>
      <c r="HR152" s="21">
        <f t="shared" si="1849"/>
        <v>25.3</v>
      </c>
      <c r="HS152" s="21"/>
      <c r="HT152" s="21">
        <f t="shared" si="1850"/>
        <v>0</v>
      </c>
      <c r="HU152" s="21"/>
      <c r="HV152" s="21">
        <f t="shared" si="1851"/>
        <v>0</v>
      </c>
      <c r="HW152" s="21"/>
      <c r="HX152" s="21">
        <f t="shared" si="1852"/>
        <v>0</v>
      </c>
      <c r="HY152" s="21"/>
      <c r="HZ152" s="21">
        <f t="shared" si="1853"/>
        <v>0</v>
      </c>
      <c r="IA152" s="21"/>
      <c r="IB152" s="21">
        <f t="shared" si="1854"/>
        <v>0</v>
      </c>
      <c r="IC152" s="21"/>
      <c r="ID152" s="21">
        <f t="shared" si="1855"/>
        <v>0</v>
      </c>
      <c r="IE152" s="21"/>
      <c r="IF152" s="21">
        <f t="shared" si="1856"/>
        <v>0</v>
      </c>
      <c r="IG152" s="21"/>
      <c r="IH152" s="21">
        <f t="shared" si="1857"/>
        <v>0</v>
      </c>
      <c r="II152" s="21"/>
      <c r="IJ152" s="21">
        <f t="shared" si="1858"/>
        <v>0</v>
      </c>
      <c r="IK152" s="21"/>
      <c r="IL152" s="21">
        <f t="shared" si="1859"/>
        <v>0</v>
      </c>
      <c r="IM152" s="21"/>
      <c r="IN152" s="21">
        <f t="shared" si="1860"/>
        <v>0</v>
      </c>
      <c r="IO152" s="21"/>
      <c r="IP152" s="21">
        <f t="shared" si="1861"/>
        <v>0</v>
      </c>
      <c r="IQ152" s="21"/>
      <c r="IR152" s="21">
        <f t="shared" si="1862"/>
        <v>0</v>
      </c>
      <c r="IS152" s="21"/>
      <c r="IT152" s="21">
        <f t="shared" si="1863"/>
        <v>0</v>
      </c>
      <c r="IU152" s="21"/>
      <c r="IV152" s="21">
        <f t="shared" si="1864"/>
        <v>0</v>
      </c>
      <c r="IW152" s="21"/>
      <c r="IX152" s="21">
        <f t="shared" si="1865"/>
        <v>0</v>
      </c>
      <c r="IY152" s="21"/>
      <c r="IZ152" s="21">
        <f t="shared" si="1866"/>
        <v>0</v>
      </c>
      <c r="JA152" s="21"/>
      <c r="JB152" s="21">
        <f t="shared" si="1867"/>
        <v>0</v>
      </c>
      <c r="JC152" s="21"/>
      <c r="JD152" s="21">
        <f t="shared" si="1868"/>
        <v>0</v>
      </c>
      <c r="JE152" s="21"/>
      <c r="JF152" s="21">
        <f t="shared" si="1869"/>
        <v>0</v>
      </c>
      <c r="JG152" s="21"/>
      <c r="JH152" s="21">
        <f t="shared" si="1870"/>
        <v>0</v>
      </c>
      <c r="JI152" s="21"/>
      <c r="JJ152" s="21">
        <f t="shared" si="1871"/>
        <v>0</v>
      </c>
      <c r="JK152" s="21"/>
      <c r="JL152" s="21">
        <f t="shared" si="1872"/>
        <v>0</v>
      </c>
      <c r="JM152" s="21"/>
      <c r="JN152" s="21">
        <f t="shared" si="1873"/>
        <v>0</v>
      </c>
      <c r="JO152" s="21"/>
      <c r="JP152" s="21">
        <f t="shared" si="1874"/>
        <v>0</v>
      </c>
      <c r="JQ152" s="21"/>
      <c r="JR152" s="21">
        <f t="shared" si="1875"/>
        <v>0</v>
      </c>
      <c r="JS152" s="21"/>
      <c r="JT152" s="21">
        <f t="shared" si="1876"/>
        <v>0</v>
      </c>
      <c r="JU152" s="21"/>
      <c r="JV152" s="21">
        <f t="shared" si="1877"/>
        <v>0</v>
      </c>
      <c r="JW152" s="21"/>
      <c r="JX152" s="21">
        <f t="shared" si="1878"/>
        <v>0</v>
      </c>
      <c r="JY152" s="21"/>
      <c r="JZ152" s="21">
        <f t="shared" si="1879"/>
        <v>0</v>
      </c>
      <c r="KA152" s="21"/>
      <c r="KB152" s="21">
        <f t="shared" si="1880"/>
        <v>0</v>
      </c>
      <c r="KC152" s="21"/>
      <c r="KD152" s="21">
        <f t="shared" si="1881"/>
        <v>0</v>
      </c>
      <c r="KE152" s="21"/>
      <c r="KF152" s="21">
        <f t="shared" si="1882"/>
        <v>0</v>
      </c>
      <c r="KG152" s="21"/>
      <c r="KH152" s="21">
        <f t="shared" si="1883"/>
        <v>0</v>
      </c>
      <c r="KI152" s="21"/>
      <c r="KJ152" s="21">
        <f t="shared" si="1884"/>
        <v>0</v>
      </c>
      <c r="KK152" s="21"/>
      <c r="KL152" s="21">
        <f t="shared" si="1885"/>
        <v>0</v>
      </c>
      <c r="KM152" s="21"/>
      <c r="KN152" s="21">
        <f t="shared" si="1886"/>
        <v>0</v>
      </c>
      <c r="KO152" s="21"/>
      <c r="KP152" s="21">
        <f t="shared" si="1887"/>
        <v>0</v>
      </c>
      <c r="KQ152" s="21"/>
      <c r="KR152" s="21">
        <f t="shared" si="1888"/>
        <v>0</v>
      </c>
      <c r="KS152" s="21"/>
      <c r="KT152" s="21">
        <f t="shared" si="1889"/>
        <v>0</v>
      </c>
      <c r="KU152" s="21"/>
      <c r="KV152" s="21">
        <f t="shared" si="1890"/>
        <v>0</v>
      </c>
      <c r="KW152" s="21"/>
      <c r="KX152" s="21">
        <f t="shared" si="1891"/>
        <v>0</v>
      </c>
      <c r="KY152" s="21"/>
      <c r="KZ152" s="21">
        <f t="shared" si="1892"/>
        <v>0</v>
      </c>
      <c r="LA152" s="21"/>
      <c r="LB152" s="21">
        <f t="shared" si="1893"/>
        <v>0</v>
      </c>
      <c r="LC152" s="21"/>
      <c r="LD152" s="21">
        <f t="shared" si="1894"/>
        <v>0</v>
      </c>
      <c r="LE152" s="21"/>
      <c r="LF152" s="21">
        <f t="shared" si="1895"/>
        <v>0</v>
      </c>
      <c r="LG152" s="21"/>
      <c r="LH152" s="21">
        <f t="shared" si="1896"/>
        <v>0</v>
      </c>
      <c r="LI152" s="21"/>
      <c r="LJ152" s="21">
        <f t="shared" si="1897"/>
        <v>0</v>
      </c>
      <c r="LK152" s="21"/>
      <c r="LL152" s="21">
        <f t="shared" si="1898"/>
        <v>0</v>
      </c>
      <c r="LM152" s="21"/>
      <c r="LN152" s="21">
        <f t="shared" si="1899"/>
        <v>0</v>
      </c>
      <c r="LO152" s="21"/>
      <c r="LP152" s="21">
        <f t="shared" si="1900"/>
        <v>0</v>
      </c>
      <c r="LQ152" s="21"/>
      <c r="LR152" s="21">
        <f t="shared" si="1901"/>
        <v>0</v>
      </c>
      <c r="LS152" s="21"/>
      <c r="LT152" s="21">
        <f t="shared" si="1902"/>
        <v>0</v>
      </c>
      <c r="LU152" s="21"/>
      <c r="LV152" s="21">
        <f t="shared" si="1903"/>
        <v>0</v>
      </c>
      <c r="LW152" s="21"/>
      <c r="LX152" s="21">
        <f t="shared" si="1904"/>
        <v>0</v>
      </c>
      <c r="LY152" s="21"/>
      <c r="LZ152" s="21">
        <f t="shared" si="1905"/>
        <v>0</v>
      </c>
      <c r="MA152" s="21"/>
      <c r="MB152" s="21">
        <f t="shared" si="1906"/>
        <v>0</v>
      </c>
      <c r="MC152" s="21"/>
      <c r="MD152" s="21">
        <f t="shared" si="1907"/>
        <v>0</v>
      </c>
      <c r="ME152" s="21"/>
      <c r="MF152" s="21">
        <f t="shared" si="1908"/>
        <v>0</v>
      </c>
      <c r="MG152" s="21"/>
      <c r="MH152" s="21">
        <f t="shared" si="1909"/>
        <v>0</v>
      </c>
      <c r="MI152" s="21"/>
      <c r="MJ152" s="21">
        <f t="shared" si="1910"/>
        <v>0</v>
      </c>
      <c r="MK152" s="21"/>
      <c r="ML152" s="21">
        <f t="shared" si="1911"/>
        <v>0</v>
      </c>
      <c r="MM152" s="21"/>
      <c r="MN152" s="21">
        <f t="shared" si="1912"/>
        <v>0</v>
      </c>
      <c r="MO152" s="21"/>
      <c r="MP152" s="21">
        <f t="shared" si="1913"/>
        <v>0</v>
      </c>
      <c r="MQ152" s="21"/>
      <c r="MR152" s="21">
        <f t="shared" si="1914"/>
        <v>0</v>
      </c>
      <c r="MS152" s="21"/>
      <c r="MT152" s="21">
        <f t="shared" si="1915"/>
        <v>0</v>
      </c>
      <c r="MU152" s="21"/>
      <c r="MV152" s="21">
        <f t="shared" si="1916"/>
        <v>0</v>
      </c>
      <c r="MW152" s="21"/>
      <c r="MX152" s="21">
        <f t="shared" si="1917"/>
        <v>0</v>
      </c>
      <c r="MY152" s="21"/>
      <c r="MZ152" s="21">
        <f t="shared" si="1918"/>
        <v>0</v>
      </c>
      <c r="NA152" s="21"/>
      <c r="NB152" s="21">
        <f t="shared" si="1919"/>
        <v>0</v>
      </c>
      <c r="NC152" s="21"/>
      <c r="ND152" s="21">
        <f t="shared" si="1920"/>
        <v>0</v>
      </c>
      <c r="NE152" s="21"/>
      <c r="NF152" s="21">
        <f t="shared" si="1921"/>
        <v>0</v>
      </c>
      <c r="NG152" s="21"/>
      <c r="NH152" s="21">
        <f t="shared" si="1922"/>
        <v>0</v>
      </c>
      <c r="NI152" s="21"/>
      <c r="NJ152" s="21">
        <f t="shared" si="1923"/>
        <v>0</v>
      </c>
      <c r="NK152" s="21"/>
      <c r="NL152" s="21">
        <f t="shared" si="1924"/>
        <v>0</v>
      </c>
      <c r="NM152" s="21"/>
      <c r="NN152" s="21">
        <f t="shared" si="1925"/>
        <v>0</v>
      </c>
      <c r="NO152" s="21"/>
      <c r="NP152" s="21">
        <f t="shared" si="1926"/>
        <v>0</v>
      </c>
      <c r="NQ152" s="21"/>
      <c r="NR152" s="21">
        <f t="shared" si="1927"/>
        <v>0</v>
      </c>
      <c r="NS152" s="21"/>
      <c r="NT152" s="21">
        <f t="shared" si="1928"/>
        <v>0</v>
      </c>
      <c r="NU152" s="21"/>
      <c r="NV152" s="21">
        <f t="shared" si="1929"/>
        <v>0</v>
      </c>
      <c r="NW152" s="21"/>
      <c r="NX152" s="21">
        <f t="shared" si="1930"/>
        <v>0</v>
      </c>
      <c r="NY152" s="21"/>
      <c r="NZ152" s="21">
        <f t="shared" si="1931"/>
        <v>0</v>
      </c>
      <c r="OA152" s="21"/>
      <c r="OB152" s="21">
        <f t="shared" si="1932"/>
        <v>0</v>
      </c>
      <c r="OC152" s="21"/>
      <c r="OD152" s="21">
        <f t="shared" si="1933"/>
        <v>0</v>
      </c>
      <c r="OE152" s="21"/>
      <c r="OF152" s="21">
        <f t="shared" si="1934"/>
        <v>0</v>
      </c>
      <c r="OG152" s="21"/>
      <c r="OH152" s="21">
        <f t="shared" si="1935"/>
        <v>0</v>
      </c>
      <c r="OI152" s="21"/>
      <c r="OJ152" s="21">
        <f t="shared" si="1936"/>
        <v>0</v>
      </c>
      <c r="OK152" s="21"/>
      <c r="OL152" s="21">
        <f t="shared" si="1937"/>
        <v>0</v>
      </c>
      <c r="OM152" s="21"/>
      <c r="ON152" s="21">
        <f t="shared" si="1938"/>
        <v>0</v>
      </c>
      <c r="OO152" s="21"/>
      <c r="OP152" s="21">
        <f t="shared" si="1938"/>
        <v>0</v>
      </c>
      <c r="OQ152" s="21"/>
      <c r="OR152" s="21">
        <f t="shared" si="1938"/>
        <v>0</v>
      </c>
      <c r="OS152" s="21"/>
      <c r="OT152" s="21">
        <f t="shared" si="1938"/>
        <v>0</v>
      </c>
      <c r="OU152" s="21"/>
      <c r="OV152" s="21">
        <f t="shared" si="1938"/>
        <v>0</v>
      </c>
      <c r="OW152" s="21"/>
      <c r="OX152" s="21">
        <f t="shared" si="1938"/>
        <v>0</v>
      </c>
      <c r="OY152" s="21"/>
      <c r="OZ152" s="21">
        <f t="shared" si="1938"/>
        <v>0</v>
      </c>
      <c r="PA152" s="21"/>
      <c r="PB152" s="21">
        <f t="shared" si="1939"/>
        <v>0</v>
      </c>
      <c r="PC152" s="21"/>
      <c r="PD152" s="21">
        <f t="shared" si="1939"/>
        <v>0</v>
      </c>
      <c r="PE152" s="21"/>
      <c r="PF152" s="21">
        <f t="shared" si="1939"/>
        <v>0</v>
      </c>
      <c r="PG152" s="21"/>
      <c r="PH152" s="21">
        <f t="shared" si="1939"/>
        <v>0</v>
      </c>
      <c r="PI152" s="21"/>
      <c r="PJ152" s="21">
        <f t="shared" si="1939"/>
        <v>0</v>
      </c>
      <c r="PK152" s="21"/>
      <c r="PL152" s="21">
        <f t="shared" si="1939"/>
        <v>0</v>
      </c>
      <c r="PM152" s="21"/>
      <c r="PN152" s="21">
        <f t="shared" si="1940"/>
        <v>0</v>
      </c>
      <c r="PO152" s="21"/>
      <c r="PP152" s="21">
        <f t="shared" si="1940"/>
        <v>0</v>
      </c>
      <c r="PQ152" s="21"/>
      <c r="PR152" s="21">
        <f t="shared" si="1940"/>
        <v>0</v>
      </c>
      <c r="PS152" s="21"/>
      <c r="PT152" s="21">
        <f t="shared" si="1940"/>
        <v>0</v>
      </c>
      <c r="PU152" s="21"/>
      <c r="PV152" s="21">
        <f t="shared" si="1940"/>
        <v>0</v>
      </c>
      <c r="PW152" s="21"/>
      <c r="PX152" s="21">
        <f t="shared" si="1940"/>
        <v>0</v>
      </c>
      <c r="PY152" s="21"/>
      <c r="PZ152" s="21">
        <f t="shared" si="1941"/>
        <v>0</v>
      </c>
      <c r="QA152" s="21"/>
      <c r="QB152" s="21">
        <f t="shared" si="1941"/>
        <v>0</v>
      </c>
      <c r="QC152" s="21"/>
      <c r="QD152" s="21">
        <f t="shared" si="1941"/>
        <v>0</v>
      </c>
      <c r="QE152" s="21"/>
      <c r="QF152" s="21">
        <f t="shared" si="1941"/>
        <v>0</v>
      </c>
      <c r="QG152" s="21"/>
      <c r="QH152" s="21">
        <f t="shared" si="1941"/>
        <v>0</v>
      </c>
      <c r="QI152" s="21"/>
      <c r="QJ152" s="21">
        <f t="shared" si="1941"/>
        <v>0</v>
      </c>
      <c r="QK152" s="21"/>
      <c r="QL152" s="21">
        <f t="shared" si="1942"/>
        <v>0</v>
      </c>
      <c r="QM152" s="21"/>
      <c r="QN152" s="21">
        <f t="shared" si="1942"/>
        <v>0</v>
      </c>
      <c r="QO152" s="21"/>
      <c r="QP152" s="21">
        <f t="shared" si="1942"/>
        <v>0</v>
      </c>
      <c r="QQ152" s="21"/>
      <c r="QR152" s="21">
        <f t="shared" si="1942"/>
        <v>0</v>
      </c>
      <c r="QS152" s="21"/>
      <c r="QT152" s="21">
        <f t="shared" si="1942"/>
        <v>0</v>
      </c>
      <c r="QU152" s="21"/>
      <c r="QV152" s="21">
        <f t="shared" si="1942"/>
        <v>0</v>
      </c>
      <c r="QW152" s="21"/>
      <c r="QX152" s="21">
        <f t="shared" si="1943"/>
        <v>0</v>
      </c>
      <c r="QY152" s="21"/>
      <c r="QZ152" s="21">
        <f t="shared" si="1943"/>
        <v>0</v>
      </c>
      <c r="RA152" s="21"/>
      <c r="RB152" s="21">
        <f t="shared" si="1943"/>
        <v>0</v>
      </c>
      <c r="RC152" s="21"/>
      <c r="RD152" s="21">
        <f t="shared" si="1943"/>
        <v>0</v>
      </c>
      <c r="RE152" s="21"/>
      <c r="RF152" s="21">
        <f t="shared" si="1943"/>
        <v>0</v>
      </c>
      <c r="RG152" s="21"/>
      <c r="RH152" s="21">
        <f t="shared" si="1943"/>
        <v>0</v>
      </c>
      <c r="RI152" s="21"/>
      <c r="RJ152" s="21">
        <f t="shared" si="1944"/>
        <v>0</v>
      </c>
      <c r="RK152" s="21"/>
      <c r="RL152" s="21">
        <f t="shared" si="1945"/>
        <v>0</v>
      </c>
      <c r="RM152" s="21"/>
      <c r="RN152" s="21">
        <f t="shared" si="1946"/>
        <v>0</v>
      </c>
      <c r="RO152" s="21"/>
      <c r="RP152" s="21">
        <f t="shared" si="1947"/>
        <v>0</v>
      </c>
      <c r="RQ152" s="21"/>
      <c r="RR152" s="21">
        <f t="shared" si="1948"/>
        <v>0</v>
      </c>
      <c r="RS152" s="21"/>
      <c r="RT152" s="21">
        <f t="shared" si="1949"/>
        <v>0</v>
      </c>
      <c r="RU152" s="21"/>
      <c r="RV152" s="21">
        <f t="shared" si="1950"/>
        <v>0</v>
      </c>
      <c r="RW152" s="21"/>
      <c r="RX152" s="21">
        <f t="shared" si="1951"/>
        <v>0</v>
      </c>
      <c r="RY152" s="21"/>
      <c r="RZ152" s="21">
        <f t="shared" si="1952"/>
        <v>0</v>
      </c>
      <c r="SA152" s="21"/>
      <c r="SB152" s="21">
        <f t="shared" si="1953"/>
        <v>0</v>
      </c>
      <c r="SC152" s="21"/>
      <c r="SD152" s="21">
        <f t="shared" si="1954"/>
        <v>0</v>
      </c>
      <c r="SE152" s="21"/>
      <c r="SF152" s="21">
        <f t="shared" si="1955"/>
        <v>0</v>
      </c>
      <c r="SG152" s="21"/>
      <c r="SH152" s="21">
        <f t="shared" si="1956"/>
        <v>0</v>
      </c>
      <c r="SI152" s="21"/>
      <c r="SJ152" s="21">
        <f t="shared" si="1957"/>
        <v>0</v>
      </c>
      <c r="SK152" s="21"/>
      <c r="SL152" s="21">
        <f t="shared" si="1958"/>
        <v>0</v>
      </c>
      <c r="SM152" s="21"/>
      <c r="SN152" s="21">
        <f t="shared" si="1959"/>
        <v>0</v>
      </c>
      <c r="SO152" s="21"/>
      <c r="SP152" s="21">
        <f t="shared" si="1960"/>
        <v>0</v>
      </c>
      <c r="SQ152" s="21"/>
      <c r="SR152" s="21">
        <f t="shared" si="1961"/>
        <v>0</v>
      </c>
      <c r="SS152" s="21"/>
      <c r="ST152" s="21">
        <f t="shared" si="1962"/>
        <v>0</v>
      </c>
      <c r="SU152" s="21"/>
      <c r="SV152" s="21">
        <f t="shared" si="1963"/>
        <v>0</v>
      </c>
      <c r="SW152" s="21"/>
      <c r="SX152" s="21">
        <f t="shared" si="1964"/>
        <v>0</v>
      </c>
      <c r="SY152" s="21"/>
      <c r="SZ152" s="21">
        <f t="shared" si="1965"/>
        <v>0</v>
      </c>
      <c r="TA152" s="21"/>
      <c r="TB152" s="21">
        <f t="shared" si="1966"/>
        <v>0</v>
      </c>
      <c r="TC152" s="21"/>
      <c r="TD152" s="21">
        <f t="shared" si="1967"/>
        <v>0</v>
      </c>
      <c r="TE152" s="21"/>
      <c r="TF152" s="21">
        <f t="shared" si="1968"/>
        <v>0</v>
      </c>
      <c r="TG152" s="21"/>
      <c r="TH152" s="21">
        <f t="shared" si="1969"/>
        <v>0</v>
      </c>
      <c r="TI152" s="21"/>
      <c r="TJ152" s="21">
        <f t="shared" si="1970"/>
        <v>0</v>
      </c>
      <c r="TK152" s="21"/>
      <c r="TL152" s="21">
        <f t="shared" si="1971"/>
        <v>0</v>
      </c>
      <c r="TM152" s="21"/>
      <c r="TN152" s="21">
        <f t="shared" si="1972"/>
        <v>0</v>
      </c>
      <c r="TO152" s="21"/>
      <c r="TP152" s="21">
        <f t="shared" si="1973"/>
        <v>0</v>
      </c>
      <c r="TQ152" s="21"/>
      <c r="TR152" s="21">
        <f t="shared" si="1974"/>
        <v>0</v>
      </c>
      <c r="TS152" s="21"/>
      <c r="TT152" s="21">
        <f t="shared" si="1975"/>
        <v>0</v>
      </c>
      <c r="TU152" s="21"/>
      <c r="TV152" s="21">
        <f t="shared" si="1976"/>
        <v>0</v>
      </c>
      <c r="TW152" s="21"/>
      <c r="TX152" s="21">
        <f t="shared" si="1977"/>
        <v>0</v>
      </c>
      <c r="TY152" s="21"/>
      <c r="TZ152" s="21">
        <f t="shared" si="1978"/>
        <v>0</v>
      </c>
      <c r="UA152" s="21"/>
      <c r="UB152" s="21">
        <f t="shared" si="1979"/>
        <v>0</v>
      </c>
      <c r="UC152" s="21"/>
      <c r="UD152" s="21">
        <f t="shared" si="1980"/>
        <v>0</v>
      </c>
      <c r="UE152" s="21"/>
      <c r="UF152" s="21">
        <f t="shared" si="1981"/>
        <v>0</v>
      </c>
      <c r="UG152" s="21"/>
      <c r="UH152" s="21">
        <f t="shared" si="1982"/>
        <v>0</v>
      </c>
      <c r="UI152" s="21"/>
      <c r="UJ152" s="21">
        <f t="shared" si="1983"/>
        <v>0</v>
      </c>
      <c r="UK152" s="21"/>
      <c r="UL152" s="21">
        <f t="shared" si="1984"/>
        <v>0</v>
      </c>
      <c r="UM152" s="21"/>
      <c r="UN152" s="21">
        <f t="shared" si="1985"/>
        <v>0</v>
      </c>
      <c r="UO152" s="21"/>
      <c r="UP152" s="21">
        <f t="shared" si="1986"/>
        <v>0</v>
      </c>
      <c r="UQ152" s="21"/>
      <c r="UR152" s="21">
        <f t="shared" si="1987"/>
        <v>0</v>
      </c>
      <c r="US152" s="21"/>
      <c r="UT152" s="21">
        <f t="shared" si="1988"/>
        <v>0</v>
      </c>
      <c r="UU152" s="21"/>
      <c r="UV152" s="21">
        <f t="shared" si="1989"/>
        <v>0</v>
      </c>
      <c r="UW152" s="21"/>
      <c r="UX152" s="21">
        <f t="shared" si="1990"/>
        <v>0</v>
      </c>
      <c r="UY152" s="21"/>
      <c r="UZ152" s="21">
        <f t="shared" si="1991"/>
        <v>0</v>
      </c>
      <c r="VA152" s="21"/>
      <c r="VB152" s="21">
        <f t="shared" si="1992"/>
        <v>0</v>
      </c>
      <c r="VC152" s="21"/>
      <c r="VD152" s="21">
        <f t="shared" si="1993"/>
        <v>0</v>
      </c>
      <c r="VE152" s="21"/>
      <c r="VF152" s="21">
        <f t="shared" si="1994"/>
        <v>0</v>
      </c>
      <c r="VG152" s="21"/>
      <c r="VH152" s="21">
        <f t="shared" si="1995"/>
        <v>0</v>
      </c>
      <c r="VI152" s="21"/>
      <c r="VJ152" s="21">
        <f t="shared" si="1996"/>
        <v>0</v>
      </c>
      <c r="VK152" s="21"/>
      <c r="VL152" s="21">
        <f t="shared" si="1997"/>
        <v>0</v>
      </c>
      <c r="VM152" s="21"/>
      <c r="VN152" s="21">
        <f t="shared" si="1998"/>
        <v>0</v>
      </c>
      <c r="VO152" s="21"/>
      <c r="VP152" s="21">
        <f t="shared" si="1999"/>
        <v>0</v>
      </c>
      <c r="VQ152" s="21"/>
      <c r="VR152" s="21">
        <f t="shared" si="1938"/>
        <v>0</v>
      </c>
      <c r="VS152" s="21"/>
      <c r="VT152" s="21">
        <f t="shared" si="2000"/>
        <v>0</v>
      </c>
      <c r="VU152" s="21"/>
      <c r="VV152" s="21">
        <f t="shared" si="2000"/>
        <v>0</v>
      </c>
      <c r="VW152" s="21"/>
      <c r="VX152" s="21">
        <f t="shared" si="2001"/>
        <v>0</v>
      </c>
      <c r="VY152" s="21"/>
      <c r="VZ152" s="21">
        <f t="shared" si="2001"/>
        <v>0</v>
      </c>
      <c r="WA152" s="21"/>
      <c r="WB152" s="21">
        <f t="shared" si="2001"/>
        <v>0</v>
      </c>
      <c r="WC152" s="21"/>
      <c r="WD152" s="21">
        <f t="shared" si="2001"/>
        <v>0</v>
      </c>
      <c r="WE152" s="21"/>
      <c r="WF152" s="21">
        <f t="shared" si="2001"/>
        <v>0</v>
      </c>
      <c r="WG152" s="21"/>
      <c r="WH152" s="21">
        <f t="shared" si="2001"/>
        <v>0</v>
      </c>
      <c r="WI152" s="21"/>
      <c r="WJ152" s="21">
        <f t="shared" si="2001"/>
        <v>0</v>
      </c>
      <c r="WK152" s="21"/>
      <c r="WL152" s="21">
        <f t="shared" si="2001"/>
        <v>0</v>
      </c>
      <c r="WM152" s="21"/>
      <c r="WN152" s="21">
        <f t="shared" si="2002"/>
        <v>0</v>
      </c>
      <c r="WO152" s="21"/>
      <c r="WP152" s="21">
        <f t="shared" si="2002"/>
        <v>0</v>
      </c>
      <c r="WQ152" s="21"/>
      <c r="WR152" s="21">
        <f t="shared" si="2002"/>
        <v>0</v>
      </c>
      <c r="WS152" s="21"/>
      <c r="WT152" s="21">
        <f t="shared" si="2002"/>
        <v>0</v>
      </c>
      <c r="WU152" s="21"/>
      <c r="WV152" s="21">
        <f t="shared" si="2002"/>
        <v>0</v>
      </c>
      <c r="WW152" s="21"/>
      <c r="WX152" s="21">
        <f t="shared" si="2002"/>
        <v>0</v>
      </c>
      <c r="WY152" s="21"/>
      <c r="WZ152" s="21">
        <f t="shared" si="2002"/>
        <v>0</v>
      </c>
      <c r="XA152" s="21"/>
      <c r="XB152" s="21">
        <f t="shared" si="2002"/>
        <v>0</v>
      </c>
      <c r="XC152" s="21"/>
      <c r="XD152" s="21">
        <f t="shared" si="2003"/>
        <v>0</v>
      </c>
      <c r="XE152" s="21"/>
      <c r="XF152" s="21">
        <f t="shared" si="2003"/>
        <v>0</v>
      </c>
      <c r="XG152" s="21"/>
      <c r="XH152" s="21">
        <f t="shared" si="2003"/>
        <v>0</v>
      </c>
      <c r="XI152" s="21"/>
      <c r="XJ152" s="21">
        <f t="shared" si="2003"/>
        <v>0</v>
      </c>
      <c r="XK152" s="21"/>
      <c r="XL152" s="21">
        <f t="shared" si="2003"/>
        <v>0</v>
      </c>
      <c r="XM152" s="21"/>
      <c r="XN152" s="21">
        <f t="shared" si="2003"/>
        <v>0</v>
      </c>
      <c r="XO152" s="21"/>
      <c r="XP152" s="21">
        <f t="shared" si="2003"/>
        <v>0</v>
      </c>
      <c r="XQ152" s="21"/>
      <c r="XR152" s="21">
        <f t="shared" si="2003"/>
        <v>0</v>
      </c>
      <c r="XS152" s="21"/>
      <c r="XT152" s="21">
        <f t="shared" si="2065"/>
        <v>0</v>
      </c>
      <c r="XU152" s="21"/>
      <c r="XV152" s="21">
        <f t="shared" si="2065"/>
        <v>0</v>
      </c>
      <c r="XW152" s="21"/>
      <c r="XX152" s="21">
        <f t="shared" si="2065"/>
        <v>0</v>
      </c>
      <c r="XY152" s="21"/>
      <c r="XZ152" s="21">
        <f t="shared" si="2065"/>
        <v>0</v>
      </c>
      <c r="YA152" s="21"/>
      <c r="YB152" s="21">
        <f t="shared" si="2004"/>
        <v>0</v>
      </c>
      <c r="YC152" s="21"/>
      <c r="YD152" s="21">
        <f t="shared" si="2005"/>
        <v>0</v>
      </c>
      <c r="YE152" s="21"/>
      <c r="YF152" s="21">
        <f t="shared" si="2006"/>
        <v>0</v>
      </c>
      <c r="YG152" s="21"/>
      <c r="YH152" s="21">
        <f t="shared" si="2007"/>
        <v>0</v>
      </c>
      <c r="YI152" s="21"/>
      <c r="YJ152" s="21">
        <f t="shared" si="2008"/>
        <v>0</v>
      </c>
      <c r="YK152" s="21"/>
      <c r="YL152" s="21">
        <f t="shared" si="2009"/>
        <v>0</v>
      </c>
      <c r="YM152" s="21"/>
      <c r="YN152" s="21">
        <f t="shared" si="2010"/>
        <v>0</v>
      </c>
      <c r="YO152" s="21"/>
      <c r="YP152" s="21">
        <f t="shared" si="2011"/>
        <v>0</v>
      </c>
      <c r="YQ152" s="21"/>
      <c r="YR152" s="21">
        <f t="shared" si="2012"/>
        <v>0</v>
      </c>
      <c r="YS152" s="21"/>
      <c r="YT152" s="21">
        <f t="shared" si="2013"/>
        <v>0</v>
      </c>
      <c r="YU152" s="21"/>
      <c r="YV152" s="21">
        <f t="shared" si="2014"/>
        <v>0</v>
      </c>
      <c r="YW152" s="21"/>
      <c r="YX152" s="21">
        <f t="shared" si="2015"/>
        <v>0</v>
      </c>
      <c r="YY152" s="21"/>
      <c r="YZ152" s="21">
        <f t="shared" si="2000"/>
        <v>0</v>
      </c>
      <c r="ZA152" s="21"/>
      <c r="ZB152" s="21">
        <f t="shared" si="2016"/>
        <v>0</v>
      </c>
      <c r="ZC152" s="21"/>
      <c r="ZD152" s="21">
        <f t="shared" si="2017"/>
        <v>0</v>
      </c>
      <c r="ZE152" s="21"/>
      <c r="ZF152" s="21">
        <f t="shared" si="2018"/>
        <v>0</v>
      </c>
      <c r="ZG152" s="21"/>
      <c r="ZH152" s="21">
        <f t="shared" si="2019"/>
        <v>0</v>
      </c>
      <c r="ZI152" s="21"/>
      <c r="ZJ152" s="21">
        <f t="shared" si="2020"/>
        <v>0</v>
      </c>
      <c r="ZK152" s="21"/>
      <c r="ZL152" s="21">
        <f t="shared" si="2021"/>
        <v>0</v>
      </c>
      <c r="ZM152" s="21"/>
      <c r="ZN152" s="21">
        <f t="shared" si="2022"/>
        <v>0</v>
      </c>
      <c r="ZO152" s="21"/>
      <c r="ZP152" s="21">
        <f t="shared" si="2023"/>
        <v>0</v>
      </c>
      <c r="ZQ152" s="21"/>
      <c r="ZR152" s="21">
        <f t="shared" si="2024"/>
        <v>0</v>
      </c>
      <c r="ZS152" s="21"/>
      <c r="ZT152" s="21">
        <f t="shared" si="2000"/>
        <v>0</v>
      </c>
      <c r="ZU152" s="21"/>
      <c r="ZV152" s="21">
        <f t="shared" si="2025"/>
        <v>0</v>
      </c>
      <c r="ZW152" s="21"/>
      <c r="ZX152" s="21">
        <f t="shared" si="2026"/>
        <v>0</v>
      </c>
      <c r="ZY152" s="21"/>
      <c r="ZZ152" s="21">
        <f t="shared" si="2026"/>
        <v>0</v>
      </c>
      <c r="AAA152" s="21"/>
      <c r="AAB152" s="21">
        <f t="shared" si="2027"/>
        <v>0</v>
      </c>
      <c r="AAC152" s="21"/>
      <c r="AAD152" s="21">
        <f t="shared" si="2027"/>
        <v>0</v>
      </c>
      <c r="AAE152" s="21"/>
      <c r="AAF152" s="21">
        <f t="shared" si="2028"/>
        <v>0</v>
      </c>
      <c r="AAG152" s="21"/>
      <c r="AAH152" s="21">
        <f t="shared" si="2028"/>
        <v>0</v>
      </c>
      <c r="AAI152" s="21"/>
      <c r="AAJ152" s="21">
        <f t="shared" si="2029"/>
        <v>0</v>
      </c>
      <c r="AAK152" s="21"/>
      <c r="AAL152" s="21">
        <f t="shared" si="2029"/>
        <v>0</v>
      </c>
      <c r="AAM152" s="21"/>
      <c r="AAN152" s="21">
        <f t="shared" si="2030"/>
        <v>0</v>
      </c>
      <c r="AAO152" s="21"/>
      <c r="AAP152" s="21">
        <f t="shared" si="2030"/>
        <v>0</v>
      </c>
      <c r="AAQ152" s="21"/>
      <c r="AAR152" s="21">
        <f t="shared" si="2031"/>
        <v>0</v>
      </c>
      <c r="AAS152" s="21"/>
      <c r="AAT152" s="21">
        <f t="shared" si="2031"/>
        <v>0</v>
      </c>
      <c r="AAU152" s="21"/>
      <c r="AAV152" s="21">
        <f t="shared" si="2032"/>
        <v>0</v>
      </c>
      <c r="AAW152" s="21"/>
      <c r="AAX152" s="21">
        <f t="shared" si="2032"/>
        <v>0</v>
      </c>
      <c r="AAY152" s="21"/>
      <c r="AAZ152" s="21">
        <f t="shared" si="2033"/>
        <v>0</v>
      </c>
      <c r="ABA152" s="21"/>
      <c r="ABB152" s="21">
        <f t="shared" si="2033"/>
        <v>0</v>
      </c>
      <c r="ABC152" s="21"/>
      <c r="ABD152" s="21">
        <f t="shared" si="2034"/>
        <v>0</v>
      </c>
      <c r="ABE152" s="21"/>
      <c r="ABF152" s="21">
        <f t="shared" si="2034"/>
        <v>0</v>
      </c>
      <c r="ABG152" s="21"/>
      <c r="ABH152" s="21">
        <f t="shared" si="2035"/>
        <v>0</v>
      </c>
      <c r="ABI152" s="21"/>
      <c r="ABJ152" s="21">
        <f t="shared" si="2035"/>
        <v>0</v>
      </c>
      <c r="ABK152" s="21"/>
      <c r="ABL152" s="21">
        <f t="shared" si="2036"/>
        <v>0</v>
      </c>
      <c r="ABM152" s="21"/>
      <c r="ABN152" s="21">
        <f t="shared" si="2036"/>
        <v>0</v>
      </c>
      <c r="ABO152" s="21"/>
      <c r="ABP152" s="21">
        <f t="shared" si="2037"/>
        <v>0</v>
      </c>
      <c r="ABQ152" s="21"/>
      <c r="ABR152" s="21">
        <f t="shared" si="2037"/>
        <v>0</v>
      </c>
      <c r="ABS152" s="21"/>
      <c r="ABT152" s="21">
        <f t="shared" si="2038"/>
        <v>0</v>
      </c>
      <c r="ABU152" s="21"/>
      <c r="ABV152" s="21">
        <f t="shared" si="2038"/>
        <v>0</v>
      </c>
      <c r="ABW152" s="21"/>
      <c r="ABX152" s="21">
        <f t="shared" si="2039"/>
        <v>0</v>
      </c>
      <c r="ABY152" s="21"/>
      <c r="ABZ152" s="21">
        <f t="shared" si="2039"/>
        <v>0</v>
      </c>
      <c r="ACA152" s="21"/>
      <c r="ACB152" s="21">
        <f t="shared" si="2040"/>
        <v>0</v>
      </c>
      <c r="ACC152" s="21"/>
      <c r="ACD152" s="21">
        <f t="shared" si="2040"/>
        <v>0</v>
      </c>
      <c r="ACE152" s="21"/>
      <c r="ACF152" s="21">
        <f t="shared" si="2041"/>
        <v>0</v>
      </c>
      <c r="ACG152" s="21"/>
      <c r="ACH152" s="21">
        <f t="shared" si="2041"/>
        <v>0</v>
      </c>
      <c r="ACI152" s="21"/>
      <c r="ACJ152" s="21">
        <f t="shared" si="2042"/>
        <v>0</v>
      </c>
      <c r="ACK152" s="21"/>
      <c r="ACL152" s="21">
        <f t="shared" si="2042"/>
        <v>0</v>
      </c>
      <c r="ACM152" s="21"/>
      <c r="ACN152" s="21">
        <f t="shared" si="2043"/>
        <v>0</v>
      </c>
      <c r="ACO152" s="21"/>
      <c r="ACP152" s="21">
        <f t="shared" si="2043"/>
        <v>0</v>
      </c>
      <c r="ACQ152" s="21"/>
      <c r="ACR152" s="21">
        <f t="shared" si="2044"/>
        <v>0</v>
      </c>
      <c r="ACS152" s="21"/>
      <c r="ACT152" s="21">
        <f t="shared" si="2044"/>
        <v>0</v>
      </c>
      <c r="ACU152" s="21"/>
      <c r="ACV152" s="21">
        <f t="shared" si="2045"/>
        <v>0</v>
      </c>
      <c r="ACW152" s="21"/>
      <c r="ACX152" s="21">
        <f t="shared" si="2045"/>
        <v>0</v>
      </c>
      <c r="ACY152" s="21"/>
      <c r="ACZ152" s="21">
        <f t="shared" si="2046"/>
        <v>0</v>
      </c>
      <c r="ADA152" s="21"/>
      <c r="ADB152" s="21">
        <f t="shared" si="2046"/>
        <v>0</v>
      </c>
      <c r="ADC152" s="21"/>
      <c r="ADD152" s="21">
        <f t="shared" si="2047"/>
        <v>0</v>
      </c>
      <c r="ADE152" s="21"/>
      <c r="ADF152" s="21">
        <f t="shared" si="2047"/>
        <v>0</v>
      </c>
      <c r="ADG152" s="21"/>
      <c r="ADH152" s="21">
        <f t="shared" si="2048"/>
        <v>0</v>
      </c>
      <c r="ADI152" s="21"/>
      <c r="ADJ152" s="21">
        <f t="shared" si="2048"/>
        <v>0</v>
      </c>
      <c r="ADK152" s="21"/>
      <c r="ADL152" s="21">
        <f t="shared" si="2049"/>
        <v>0</v>
      </c>
      <c r="ADM152" s="21"/>
      <c r="ADN152" s="21">
        <f t="shared" si="2049"/>
        <v>0</v>
      </c>
      <c r="ADO152" s="21"/>
      <c r="ADP152" s="21">
        <f t="shared" si="2049"/>
        <v>0</v>
      </c>
      <c r="ADQ152" s="21"/>
      <c r="ADR152" s="21">
        <f t="shared" si="2049"/>
        <v>0</v>
      </c>
      <c r="ADS152" s="21"/>
      <c r="ADT152" s="21">
        <f t="shared" si="2049"/>
        <v>0</v>
      </c>
      <c r="ADU152" s="21"/>
      <c r="ADV152" s="21">
        <f t="shared" si="2050"/>
        <v>0</v>
      </c>
      <c r="ADW152" s="21"/>
      <c r="ADX152" s="21">
        <f t="shared" si="2050"/>
        <v>0</v>
      </c>
      <c r="ADY152" s="21"/>
      <c r="ADZ152" s="21">
        <f t="shared" si="2050"/>
        <v>0</v>
      </c>
      <c r="AEA152" s="21"/>
      <c r="AEB152" s="21">
        <f t="shared" si="2050"/>
        <v>0</v>
      </c>
      <c r="AEC152" s="21"/>
      <c r="AED152" s="21">
        <f t="shared" si="2051"/>
        <v>0</v>
      </c>
      <c r="AEE152" s="21"/>
      <c r="AEF152" s="21">
        <f t="shared" si="2051"/>
        <v>0</v>
      </c>
      <c r="AEG152" s="21"/>
      <c r="AEH152" s="21">
        <f t="shared" si="2051"/>
        <v>0</v>
      </c>
      <c r="AEI152" s="21"/>
      <c r="AEJ152" s="21">
        <f t="shared" si="2051"/>
        <v>0</v>
      </c>
      <c r="AEK152" s="21"/>
      <c r="AEL152" s="21">
        <f t="shared" si="2051"/>
        <v>0</v>
      </c>
      <c r="AEM152" s="21"/>
      <c r="AEN152" s="21">
        <f t="shared" si="2052"/>
        <v>0</v>
      </c>
      <c r="AEO152" s="21"/>
      <c r="AEP152" s="21">
        <f t="shared" si="2052"/>
        <v>0</v>
      </c>
      <c r="AEQ152" s="21"/>
      <c r="AER152" s="21">
        <f t="shared" si="2052"/>
        <v>0</v>
      </c>
      <c r="AES152" s="21"/>
      <c r="AET152" s="21">
        <f t="shared" si="2052"/>
        <v>0</v>
      </c>
      <c r="AEU152" s="21"/>
      <c r="AEV152" s="21">
        <f t="shared" si="2053"/>
        <v>0</v>
      </c>
      <c r="AEW152" s="21"/>
      <c r="AEX152" s="21">
        <f t="shared" si="2053"/>
        <v>0</v>
      </c>
      <c r="AEY152" s="21"/>
      <c r="AEZ152" s="21">
        <f t="shared" si="2053"/>
        <v>0</v>
      </c>
      <c r="AFA152" s="21"/>
      <c r="AFB152" s="21">
        <f t="shared" si="2053"/>
        <v>0</v>
      </c>
      <c r="AFC152" s="21"/>
      <c r="AFD152" s="21">
        <f t="shared" si="2053"/>
        <v>0</v>
      </c>
      <c r="AFE152" s="21"/>
      <c r="AFF152" s="21">
        <f t="shared" si="2054"/>
        <v>0</v>
      </c>
      <c r="AFG152" s="21"/>
      <c r="AFH152" s="21">
        <f t="shared" si="2054"/>
        <v>0</v>
      </c>
      <c r="AFI152" s="21"/>
      <c r="AFJ152" s="21">
        <f t="shared" si="2054"/>
        <v>0</v>
      </c>
      <c r="AFK152" s="21"/>
      <c r="AFL152" s="21">
        <f t="shared" si="2054"/>
        <v>0</v>
      </c>
      <c r="AFM152" s="21"/>
      <c r="AFN152" s="21">
        <f t="shared" si="2055"/>
        <v>0</v>
      </c>
      <c r="AFO152" s="21"/>
      <c r="AFP152" s="21">
        <f t="shared" si="2055"/>
        <v>0</v>
      </c>
      <c r="AFQ152" s="21"/>
      <c r="AFR152" s="21">
        <f t="shared" si="2055"/>
        <v>0</v>
      </c>
      <c r="AFS152" s="21"/>
      <c r="AFT152" s="21">
        <f t="shared" si="2055"/>
        <v>0</v>
      </c>
      <c r="AFU152" s="21"/>
      <c r="AFV152" s="21">
        <f t="shared" si="2055"/>
        <v>0</v>
      </c>
      <c r="AFW152" s="21"/>
      <c r="AFX152" s="21">
        <f t="shared" si="2056"/>
        <v>0</v>
      </c>
      <c r="AFY152" s="21"/>
      <c r="AFZ152" s="21">
        <f t="shared" si="2056"/>
        <v>0</v>
      </c>
      <c r="AGA152" s="21"/>
      <c r="AGB152" s="21">
        <f t="shared" si="2056"/>
        <v>0</v>
      </c>
      <c r="AGC152" s="21"/>
      <c r="AGD152" s="21">
        <f t="shared" si="2056"/>
        <v>0</v>
      </c>
      <c r="AGE152" s="21"/>
      <c r="AGF152" s="21">
        <f t="shared" si="2057"/>
        <v>0</v>
      </c>
      <c r="AGG152" s="21"/>
      <c r="AGH152" s="21">
        <f t="shared" si="2057"/>
        <v>0</v>
      </c>
      <c r="AGI152" s="21"/>
      <c r="AGJ152" s="21">
        <f t="shared" si="2057"/>
        <v>0</v>
      </c>
      <c r="AGK152" s="21"/>
      <c r="AGL152" s="21">
        <f t="shared" si="2057"/>
        <v>0</v>
      </c>
      <c r="AGM152" s="21"/>
      <c r="AGN152" s="21">
        <f t="shared" si="2057"/>
        <v>0</v>
      </c>
      <c r="AGO152" s="21"/>
      <c r="AGP152" s="21">
        <f t="shared" si="2058"/>
        <v>0</v>
      </c>
      <c r="AGQ152" s="21"/>
      <c r="AGR152" s="21">
        <f t="shared" si="2058"/>
        <v>0</v>
      </c>
      <c r="AGS152" s="21"/>
      <c r="AGT152" s="21">
        <f t="shared" si="2058"/>
        <v>0</v>
      </c>
      <c r="AGU152" s="21"/>
      <c r="AGV152" s="21">
        <f t="shared" si="2058"/>
        <v>0</v>
      </c>
      <c r="AGW152" s="21"/>
      <c r="AGX152" s="21">
        <f t="shared" si="2059"/>
        <v>0</v>
      </c>
      <c r="AGY152" s="21"/>
      <c r="AGZ152" s="21">
        <f t="shared" si="2059"/>
        <v>0</v>
      </c>
      <c r="AHA152" s="21"/>
      <c r="AHB152" s="21">
        <f t="shared" si="2059"/>
        <v>0</v>
      </c>
      <c r="AHC152" s="21"/>
      <c r="AHD152" s="21">
        <f t="shared" si="2059"/>
        <v>0</v>
      </c>
      <c r="AHE152" s="21"/>
      <c r="AHF152" s="21">
        <f t="shared" si="2059"/>
        <v>0</v>
      </c>
      <c r="AHG152" s="21"/>
      <c r="AHH152" s="21">
        <f t="shared" si="2060"/>
        <v>0</v>
      </c>
      <c r="AHI152" s="21"/>
      <c r="AHJ152" s="21">
        <f t="shared" si="2060"/>
        <v>0</v>
      </c>
      <c r="AHK152" s="21"/>
      <c r="AHL152" s="21">
        <f t="shared" si="2060"/>
        <v>0</v>
      </c>
      <c r="AHM152" s="21"/>
      <c r="AHN152" s="21">
        <f t="shared" si="2060"/>
        <v>0</v>
      </c>
      <c r="AHO152" s="21"/>
      <c r="AHP152" s="21">
        <f t="shared" si="2061"/>
        <v>0</v>
      </c>
      <c r="AHQ152" s="21"/>
      <c r="AHR152" s="21">
        <f t="shared" si="2061"/>
        <v>0</v>
      </c>
      <c r="AHS152" s="21"/>
      <c r="AHT152" s="21">
        <f t="shared" si="2061"/>
        <v>0</v>
      </c>
      <c r="AHU152" s="21"/>
      <c r="AHV152" s="21">
        <f t="shared" si="2061"/>
        <v>0</v>
      </c>
      <c r="AHW152" s="21"/>
      <c r="AHX152" s="21">
        <f t="shared" si="2061"/>
        <v>0</v>
      </c>
      <c r="AHY152" s="21"/>
      <c r="AHZ152" s="21">
        <f t="shared" si="2062"/>
        <v>0</v>
      </c>
      <c r="AIA152" s="21"/>
      <c r="AIB152" s="21">
        <f t="shared" si="2062"/>
        <v>0</v>
      </c>
      <c r="AIC152" s="21"/>
      <c r="AID152" s="21">
        <f t="shared" si="2062"/>
        <v>0</v>
      </c>
      <c r="AIE152" s="21"/>
      <c r="AIF152" s="21">
        <f t="shared" si="2062"/>
        <v>0</v>
      </c>
      <c r="AIG152" s="21"/>
      <c r="AIH152" s="21">
        <f t="shared" si="2063"/>
        <v>0</v>
      </c>
      <c r="AII152" s="21"/>
      <c r="AIJ152" s="21">
        <f t="shared" si="2063"/>
        <v>0</v>
      </c>
      <c r="AIK152" s="21"/>
      <c r="AIL152" s="21">
        <f t="shared" si="2063"/>
        <v>0</v>
      </c>
      <c r="AIM152" s="21"/>
      <c r="AIN152" s="21">
        <f t="shared" si="2063"/>
        <v>0</v>
      </c>
      <c r="AIO152" s="21"/>
      <c r="AIP152" s="21">
        <f t="shared" si="2063"/>
        <v>0</v>
      </c>
      <c r="AIQ152" s="21"/>
      <c r="AIR152" s="21">
        <f t="shared" si="2064"/>
        <v>0</v>
      </c>
      <c r="AIS152" s="21"/>
      <c r="AIT152" s="21">
        <f t="shared" si="2064"/>
        <v>0</v>
      </c>
      <c r="AIU152" s="21"/>
      <c r="AIV152" s="21">
        <f t="shared" si="2064"/>
        <v>0</v>
      </c>
      <c r="AIW152" s="21"/>
      <c r="AIX152" s="21">
        <f t="shared" si="2064"/>
        <v>0</v>
      </c>
      <c r="AIY152" s="21"/>
      <c r="AIZ152" s="21">
        <f t="shared" si="2000"/>
        <v>0</v>
      </c>
      <c r="AJA152" s="21"/>
    </row>
    <row r="153" spans="2:937" ht="13.5" customHeight="1" x14ac:dyDescent="0.25">
      <c r="B153" s="31">
        <v>148</v>
      </c>
      <c r="C153" s="192" t="s">
        <v>206</v>
      </c>
      <c r="D153" s="67" t="s">
        <v>103</v>
      </c>
      <c r="E153" s="194" t="s">
        <v>404</v>
      </c>
      <c r="F153" s="194" t="str">
        <f>_xlfn.XLOOKUP(D153,'WTG PH-III'!$D$5:$D$198,'WTG PH-III'!$B$5:$B$198,0,0,1)</f>
        <v>PSS-05</v>
      </c>
      <c r="G153" s="22" t="s">
        <v>537</v>
      </c>
      <c r="H153" s="22" t="s">
        <v>538</v>
      </c>
      <c r="I153" s="61">
        <v>12</v>
      </c>
      <c r="J153" s="21">
        <v>253</v>
      </c>
      <c r="K153" s="21">
        <f t="shared" si="1741"/>
        <v>253.00000000000006</v>
      </c>
      <c r="L153" s="21">
        <f t="shared" si="1742"/>
        <v>253</v>
      </c>
      <c r="M153" s="21">
        <f t="shared" si="1743"/>
        <v>0</v>
      </c>
      <c r="N153" s="95">
        <f>VLOOKUP(D153,'WTG PH-III'!$D$5:$U$198,17,0)</f>
        <v>45720</v>
      </c>
      <c r="O153" s="95">
        <f>VLOOKUP(D153,'WTG PH-III'!$D$5:$U$198,18,0)</f>
        <v>45729</v>
      </c>
      <c r="P153" s="21">
        <f t="shared" si="1744"/>
        <v>0</v>
      </c>
      <c r="Q153" s="21"/>
      <c r="R153" s="21">
        <f t="shared" si="1745"/>
        <v>0</v>
      </c>
      <c r="S153" s="21"/>
      <c r="T153" s="21">
        <f t="shared" si="1746"/>
        <v>0</v>
      </c>
      <c r="U153" s="21"/>
      <c r="V153" s="21">
        <f t="shared" si="1747"/>
        <v>0</v>
      </c>
      <c r="W153" s="21"/>
      <c r="X153" s="21">
        <f t="shared" si="1748"/>
        <v>0</v>
      </c>
      <c r="Y153" s="21"/>
      <c r="Z153" s="21">
        <f t="shared" si="1749"/>
        <v>0</v>
      </c>
      <c r="AA153" s="21"/>
      <c r="AB153" s="21">
        <f t="shared" si="1750"/>
        <v>0</v>
      </c>
      <c r="AC153" s="21"/>
      <c r="AD153" s="21">
        <f t="shared" si="1751"/>
        <v>0</v>
      </c>
      <c r="AE153" s="21"/>
      <c r="AF153" s="21">
        <f t="shared" si="1752"/>
        <v>0</v>
      </c>
      <c r="AG153" s="21"/>
      <c r="AH153" s="21">
        <f t="shared" si="1753"/>
        <v>0</v>
      </c>
      <c r="AI153" s="21"/>
      <c r="AJ153" s="21">
        <f t="shared" si="1754"/>
        <v>0</v>
      </c>
      <c r="AK153" s="21"/>
      <c r="AL153" s="21">
        <f t="shared" si="1755"/>
        <v>0</v>
      </c>
      <c r="AM153" s="21"/>
      <c r="AN153" s="21">
        <f t="shared" si="1756"/>
        <v>0</v>
      </c>
      <c r="AO153" s="21"/>
      <c r="AP153" s="21">
        <f t="shared" si="1757"/>
        <v>0</v>
      </c>
      <c r="AQ153" s="21"/>
      <c r="AR153" s="21">
        <f t="shared" si="1758"/>
        <v>0</v>
      </c>
      <c r="AS153" s="21"/>
      <c r="AT153" s="21">
        <f t="shared" si="1759"/>
        <v>0</v>
      </c>
      <c r="AU153" s="21"/>
      <c r="AV153" s="21">
        <f t="shared" si="1760"/>
        <v>0</v>
      </c>
      <c r="AW153" s="21"/>
      <c r="AX153" s="21">
        <f t="shared" si="1761"/>
        <v>0</v>
      </c>
      <c r="AY153" s="21"/>
      <c r="AZ153" s="21">
        <f t="shared" si="1762"/>
        <v>0</v>
      </c>
      <c r="BA153" s="21"/>
      <c r="BB153" s="21">
        <f t="shared" si="1763"/>
        <v>0</v>
      </c>
      <c r="BC153" s="21"/>
      <c r="BD153" s="21">
        <f t="shared" si="1764"/>
        <v>0</v>
      </c>
      <c r="BE153" s="21"/>
      <c r="BF153" s="21">
        <f t="shared" si="1765"/>
        <v>0</v>
      </c>
      <c r="BG153" s="21"/>
      <c r="BH153" s="21">
        <f t="shared" si="1766"/>
        <v>0</v>
      </c>
      <c r="BI153" s="21"/>
      <c r="BJ153" s="21">
        <f t="shared" si="1767"/>
        <v>0</v>
      </c>
      <c r="BK153" s="21"/>
      <c r="BL153" s="21">
        <f t="shared" si="1768"/>
        <v>0</v>
      </c>
      <c r="BM153" s="21"/>
      <c r="BN153" s="21">
        <f t="shared" si="1769"/>
        <v>0</v>
      </c>
      <c r="BO153" s="21"/>
      <c r="BP153" s="21">
        <f t="shared" si="1770"/>
        <v>0</v>
      </c>
      <c r="BQ153" s="21"/>
      <c r="BR153" s="21">
        <f t="shared" si="1771"/>
        <v>0</v>
      </c>
      <c r="BS153" s="21"/>
      <c r="BT153" s="21">
        <f t="shared" si="1772"/>
        <v>0</v>
      </c>
      <c r="BU153" s="21"/>
      <c r="BV153" s="21">
        <f t="shared" si="1773"/>
        <v>0</v>
      </c>
      <c r="BW153" s="21"/>
      <c r="BX153" s="21">
        <f t="shared" si="1774"/>
        <v>0</v>
      </c>
      <c r="BY153" s="21"/>
      <c r="BZ153" s="21">
        <f t="shared" si="1775"/>
        <v>0</v>
      </c>
      <c r="CA153" s="21"/>
      <c r="CB153" s="21">
        <f t="shared" si="1776"/>
        <v>0</v>
      </c>
      <c r="CC153" s="21"/>
      <c r="CD153" s="21">
        <f t="shared" si="1777"/>
        <v>0</v>
      </c>
      <c r="CE153" s="21"/>
      <c r="CF153" s="21">
        <f t="shared" si="1778"/>
        <v>0</v>
      </c>
      <c r="CG153" s="21"/>
      <c r="CH153" s="21">
        <f t="shared" si="1779"/>
        <v>0</v>
      </c>
      <c r="CI153" s="21"/>
      <c r="CJ153" s="21">
        <f t="shared" si="1780"/>
        <v>0</v>
      </c>
      <c r="CK153" s="21"/>
      <c r="CL153" s="21">
        <f t="shared" si="1781"/>
        <v>0</v>
      </c>
      <c r="CM153" s="21"/>
      <c r="CN153" s="21">
        <f t="shared" si="1782"/>
        <v>0</v>
      </c>
      <c r="CO153" s="21"/>
      <c r="CP153" s="21">
        <f t="shared" si="1783"/>
        <v>0</v>
      </c>
      <c r="CQ153" s="21"/>
      <c r="CR153" s="21">
        <f t="shared" si="1784"/>
        <v>0</v>
      </c>
      <c r="CS153" s="21"/>
      <c r="CT153" s="21">
        <f t="shared" si="1785"/>
        <v>0</v>
      </c>
      <c r="CU153" s="21"/>
      <c r="CV153" s="21">
        <f t="shared" si="1786"/>
        <v>0</v>
      </c>
      <c r="CW153" s="21"/>
      <c r="CX153" s="21">
        <f t="shared" si="1787"/>
        <v>0</v>
      </c>
      <c r="CY153" s="21"/>
      <c r="CZ153" s="21">
        <f t="shared" si="1788"/>
        <v>0</v>
      </c>
      <c r="DA153" s="21"/>
      <c r="DB153" s="21">
        <f t="shared" si="1789"/>
        <v>0</v>
      </c>
      <c r="DC153" s="21"/>
      <c r="DD153" s="21">
        <f t="shared" si="1790"/>
        <v>0</v>
      </c>
      <c r="DE153" s="21"/>
      <c r="DF153" s="21">
        <f t="shared" si="1791"/>
        <v>0</v>
      </c>
      <c r="DG153" s="21"/>
      <c r="DH153" s="21">
        <f t="shared" si="1792"/>
        <v>0</v>
      </c>
      <c r="DI153" s="21"/>
      <c r="DJ153" s="21">
        <f t="shared" si="1793"/>
        <v>0</v>
      </c>
      <c r="DK153" s="21"/>
      <c r="DL153" s="21">
        <f t="shared" si="1794"/>
        <v>0</v>
      </c>
      <c r="DM153" s="21"/>
      <c r="DN153" s="21">
        <f t="shared" si="1795"/>
        <v>0</v>
      </c>
      <c r="DO153" s="21"/>
      <c r="DP153" s="21">
        <f t="shared" si="1796"/>
        <v>0</v>
      </c>
      <c r="DQ153" s="21"/>
      <c r="DR153" s="21">
        <f t="shared" si="1797"/>
        <v>0</v>
      </c>
      <c r="DS153" s="21"/>
      <c r="DT153" s="21">
        <f t="shared" si="1798"/>
        <v>0</v>
      </c>
      <c r="DU153" s="21"/>
      <c r="DV153" s="21">
        <f t="shared" si="1799"/>
        <v>0</v>
      </c>
      <c r="DW153" s="21"/>
      <c r="DX153" s="21">
        <f t="shared" si="1800"/>
        <v>0</v>
      </c>
      <c r="DY153" s="21"/>
      <c r="DZ153" s="21">
        <f t="shared" si="1801"/>
        <v>0</v>
      </c>
      <c r="EA153" s="21"/>
      <c r="EB153" s="21">
        <f t="shared" si="1802"/>
        <v>0</v>
      </c>
      <c r="EC153" s="21"/>
      <c r="ED153" s="21">
        <f t="shared" si="1803"/>
        <v>0</v>
      </c>
      <c r="EE153" s="21"/>
      <c r="EF153" s="21">
        <f t="shared" si="1804"/>
        <v>0</v>
      </c>
      <c r="EG153" s="21"/>
      <c r="EH153" s="21">
        <f t="shared" si="1805"/>
        <v>0</v>
      </c>
      <c r="EI153" s="21"/>
      <c r="EJ153" s="21">
        <f t="shared" si="1806"/>
        <v>0</v>
      </c>
      <c r="EK153" s="21">
        <v>7</v>
      </c>
      <c r="EL153" s="21">
        <f t="shared" si="1807"/>
        <v>0</v>
      </c>
      <c r="EM153" s="21">
        <v>18</v>
      </c>
      <c r="EN153" s="21">
        <f t="shared" si="1808"/>
        <v>0</v>
      </c>
      <c r="EO153" s="21">
        <v>13</v>
      </c>
      <c r="EP153" s="21">
        <f t="shared" si="1809"/>
        <v>0</v>
      </c>
      <c r="EQ153" s="21">
        <v>6</v>
      </c>
      <c r="ER153" s="21">
        <f t="shared" si="1810"/>
        <v>0</v>
      </c>
      <c r="ES153" s="21">
        <v>21</v>
      </c>
      <c r="ET153" s="21">
        <f t="shared" si="1811"/>
        <v>0</v>
      </c>
      <c r="EU153" s="21"/>
      <c r="EV153" s="21">
        <f t="shared" si="1812"/>
        <v>0</v>
      </c>
      <c r="EW153" s="21">
        <v>31</v>
      </c>
      <c r="EX153" s="21">
        <f t="shared" si="1813"/>
        <v>0</v>
      </c>
      <c r="EY153" s="21">
        <v>37</v>
      </c>
      <c r="EZ153" s="21">
        <f t="shared" si="1814"/>
        <v>0</v>
      </c>
      <c r="FA153" s="21">
        <v>31</v>
      </c>
      <c r="FB153" s="21">
        <f t="shared" si="1815"/>
        <v>0</v>
      </c>
      <c r="FC153" s="21">
        <v>38</v>
      </c>
      <c r="FD153" s="21">
        <f t="shared" si="1816"/>
        <v>0</v>
      </c>
      <c r="FE153" s="21">
        <v>43</v>
      </c>
      <c r="FF153" s="21">
        <f t="shared" si="1817"/>
        <v>0</v>
      </c>
      <c r="FG153" s="21">
        <v>8</v>
      </c>
      <c r="FH153" s="21">
        <f t="shared" si="1818"/>
        <v>0</v>
      </c>
      <c r="FI153" s="21"/>
      <c r="FJ153" s="21">
        <f t="shared" si="1819"/>
        <v>0</v>
      </c>
      <c r="FK153" s="21"/>
      <c r="FL153" s="21">
        <f t="shared" si="1820"/>
        <v>25.3</v>
      </c>
      <c r="FM153" s="21"/>
      <c r="FN153" s="21">
        <f t="shared" si="1821"/>
        <v>25.3</v>
      </c>
      <c r="FO153" s="21"/>
      <c r="FP153" s="21">
        <f t="shared" si="1822"/>
        <v>25.3</v>
      </c>
      <c r="FQ153" s="21"/>
      <c r="FR153" s="21">
        <f t="shared" si="1823"/>
        <v>25.3</v>
      </c>
      <c r="FS153" s="21"/>
      <c r="FT153" s="21">
        <f t="shared" si="1824"/>
        <v>25.3</v>
      </c>
      <c r="FU153" s="21"/>
      <c r="FV153" s="21">
        <f t="shared" si="1825"/>
        <v>25.3</v>
      </c>
      <c r="FW153" s="21"/>
      <c r="FX153" s="21">
        <f t="shared" si="1826"/>
        <v>25.3</v>
      </c>
      <c r="FY153" s="21"/>
      <c r="FZ153" s="21">
        <f t="shared" si="1827"/>
        <v>25.3</v>
      </c>
      <c r="GA153" s="21"/>
      <c r="GB153" s="21">
        <f t="shared" si="1828"/>
        <v>25.3</v>
      </c>
      <c r="GC153" s="21"/>
      <c r="GD153" s="21">
        <f t="shared" si="1829"/>
        <v>25.3</v>
      </c>
      <c r="GE153" s="21"/>
      <c r="GF153" s="21">
        <f t="shared" si="1830"/>
        <v>0</v>
      </c>
      <c r="GG153" s="21"/>
      <c r="GH153" s="21">
        <f t="shared" si="1831"/>
        <v>0</v>
      </c>
      <c r="GI153" s="21"/>
      <c r="GJ153" s="21">
        <f t="shared" si="1832"/>
        <v>0</v>
      </c>
      <c r="GK153" s="21"/>
      <c r="GL153" s="21">
        <f t="shared" si="1833"/>
        <v>0</v>
      </c>
      <c r="GM153" s="21"/>
      <c r="GN153" s="21">
        <f t="shared" si="1834"/>
        <v>0</v>
      </c>
      <c r="GO153" s="21"/>
      <c r="GP153" s="21">
        <f t="shared" si="1835"/>
        <v>0</v>
      </c>
      <c r="GQ153" s="21"/>
      <c r="GR153" s="21">
        <f t="shared" si="1836"/>
        <v>0</v>
      </c>
      <c r="GS153" s="21"/>
      <c r="GT153" s="21">
        <f t="shared" si="1837"/>
        <v>0</v>
      </c>
      <c r="GU153" s="21"/>
      <c r="GV153" s="21">
        <f t="shared" si="1838"/>
        <v>0</v>
      </c>
      <c r="GW153" s="21"/>
      <c r="GX153" s="21">
        <f t="shared" si="1839"/>
        <v>0</v>
      </c>
      <c r="GY153" s="21"/>
      <c r="GZ153" s="21">
        <f t="shared" si="1840"/>
        <v>0</v>
      </c>
      <c r="HA153" s="21"/>
      <c r="HB153" s="21">
        <f t="shared" si="1841"/>
        <v>0</v>
      </c>
      <c r="HC153" s="21"/>
      <c r="HD153" s="21">
        <f t="shared" si="1842"/>
        <v>0</v>
      </c>
      <c r="HE153" s="21"/>
      <c r="HF153" s="21">
        <f t="shared" si="1843"/>
        <v>0</v>
      </c>
      <c r="HG153" s="21"/>
      <c r="HH153" s="21">
        <f t="shared" si="1844"/>
        <v>0</v>
      </c>
      <c r="HI153" s="21"/>
      <c r="HJ153" s="21">
        <f t="shared" si="1845"/>
        <v>0</v>
      </c>
      <c r="HK153" s="21"/>
      <c r="HL153" s="21">
        <f t="shared" si="1846"/>
        <v>0</v>
      </c>
      <c r="HM153" s="21"/>
      <c r="HN153" s="21">
        <f t="shared" si="1847"/>
        <v>0</v>
      </c>
      <c r="HO153" s="21"/>
      <c r="HP153" s="21">
        <f t="shared" si="1848"/>
        <v>0</v>
      </c>
      <c r="HQ153" s="21"/>
      <c r="HR153" s="21">
        <f t="shared" si="1849"/>
        <v>0</v>
      </c>
      <c r="HS153" s="21"/>
      <c r="HT153" s="21">
        <f t="shared" si="1850"/>
        <v>0</v>
      </c>
      <c r="HU153" s="21"/>
      <c r="HV153" s="21">
        <f t="shared" si="1851"/>
        <v>0</v>
      </c>
      <c r="HW153" s="21"/>
      <c r="HX153" s="21">
        <f t="shared" si="1852"/>
        <v>0</v>
      </c>
      <c r="HY153" s="21"/>
      <c r="HZ153" s="21">
        <f t="shared" si="1853"/>
        <v>0</v>
      </c>
      <c r="IA153" s="21"/>
      <c r="IB153" s="21">
        <f t="shared" si="1854"/>
        <v>0</v>
      </c>
      <c r="IC153" s="21"/>
      <c r="ID153" s="21">
        <f t="shared" si="1855"/>
        <v>0</v>
      </c>
      <c r="IE153" s="21"/>
      <c r="IF153" s="21">
        <f t="shared" si="1856"/>
        <v>0</v>
      </c>
      <c r="IG153" s="21"/>
      <c r="IH153" s="21">
        <f t="shared" si="1857"/>
        <v>0</v>
      </c>
      <c r="II153" s="21"/>
      <c r="IJ153" s="21">
        <f t="shared" si="1858"/>
        <v>0</v>
      </c>
      <c r="IK153" s="21"/>
      <c r="IL153" s="21">
        <f t="shared" si="1859"/>
        <v>0</v>
      </c>
      <c r="IM153" s="21"/>
      <c r="IN153" s="21">
        <f t="shared" si="1860"/>
        <v>0</v>
      </c>
      <c r="IO153" s="21"/>
      <c r="IP153" s="21">
        <f t="shared" si="1861"/>
        <v>0</v>
      </c>
      <c r="IQ153" s="21"/>
      <c r="IR153" s="21">
        <f t="shared" si="1862"/>
        <v>0</v>
      </c>
      <c r="IS153" s="21"/>
      <c r="IT153" s="21">
        <f t="shared" si="1863"/>
        <v>0</v>
      </c>
      <c r="IU153" s="21"/>
      <c r="IV153" s="21">
        <f t="shared" si="1864"/>
        <v>0</v>
      </c>
      <c r="IW153" s="21"/>
      <c r="IX153" s="21">
        <f t="shared" si="1865"/>
        <v>0</v>
      </c>
      <c r="IY153" s="21"/>
      <c r="IZ153" s="21">
        <f t="shared" si="1866"/>
        <v>0</v>
      </c>
      <c r="JA153" s="21"/>
      <c r="JB153" s="21">
        <f t="shared" si="1867"/>
        <v>0</v>
      </c>
      <c r="JC153" s="21"/>
      <c r="JD153" s="21">
        <f t="shared" si="1868"/>
        <v>0</v>
      </c>
      <c r="JE153" s="21"/>
      <c r="JF153" s="21">
        <f t="shared" si="1869"/>
        <v>0</v>
      </c>
      <c r="JG153" s="21"/>
      <c r="JH153" s="21">
        <f t="shared" si="1870"/>
        <v>0</v>
      </c>
      <c r="JI153" s="21"/>
      <c r="JJ153" s="21">
        <f t="shared" si="1871"/>
        <v>0</v>
      </c>
      <c r="JK153" s="21"/>
      <c r="JL153" s="21">
        <f t="shared" si="1872"/>
        <v>0</v>
      </c>
      <c r="JM153" s="21"/>
      <c r="JN153" s="21">
        <f t="shared" si="1873"/>
        <v>0</v>
      </c>
      <c r="JO153" s="21"/>
      <c r="JP153" s="21">
        <f t="shared" si="1874"/>
        <v>0</v>
      </c>
      <c r="JQ153" s="21"/>
      <c r="JR153" s="21">
        <f t="shared" si="1875"/>
        <v>0</v>
      </c>
      <c r="JS153" s="21"/>
      <c r="JT153" s="21">
        <f t="shared" si="1876"/>
        <v>0</v>
      </c>
      <c r="JU153" s="21"/>
      <c r="JV153" s="21">
        <f t="shared" si="1877"/>
        <v>0</v>
      </c>
      <c r="JW153" s="21"/>
      <c r="JX153" s="21">
        <f t="shared" si="1878"/>
        <v>0</v>
      </c>
      <c r="JY153" s="21"/>
      <c r="JZ153" s="21">
        <f t="shared" si="1879"/>
        <v>0</v>
      </c>
      <c r="KA153" s="21"/>
      <c r="KB153" s="21">
        <f t="shared" si="1880"/>
        <v>0</v>
      </c>
      <c r="KC153" s="21"/>
      <c r="KD153" s="21">
        <f t="shared" si="1881"/>
        <v>0</v>
      </c>
      <c r="KE153" s="21"/>
      <c r="KF153" s="21">
        <f t="shared" si="1882"/>
        <v>0</v>
      </c>
      <c r="KG153" s="21"/>
      <c r="KH153" s="21">
        <f t="shared" si="1883"/>
        <v>0</v>
      </c>
      <c r="KI153" s="21"/>
      <c r="KJ153" s="21">
        <f t="shared" si="1884"/>
        <v>0</v>
      </c>
      <c r="KK153" s="21"/>
      <c r="KL153" s="21">
        <f t="shared" si="1885"/>
        <v>0</v>
      </c>
      <c r="KM153" s="21"/>
      <c r="KN153" s="21">
        <f t="shared" si="1886"/>
        <v>0</v>
      </c>
      <c r="KO153" s="21"/>
      <c r="KP153" s="21">
        <f t="shared" si="1887"/>
        <v>0</v>
      </c>
      <c r="KQ153" s="21"/>
      <c r="KR153" s="21">
        <f t="shared" si="1888"/>
        <v>0</v>
      </c>
      <c r="KS153" s="21"/>
      <c r="KT153" s="21">
        <f t="shared" si="1889"/>
        <v>0</v>
      </c>
      <c r="KU153" s="21"/>
      <c r="KV153" s="21">
        <f t="shared" si="1890"/>
        <v>0</v>
      </c>
      <c r="KW153" s="21"/>
      <c r="KX153" s="21">
        <f t="shared" si="1891"/>
        <v>0</v>
      </c>
      <c r="KY153" s="21"/>
      <c r="KZ153" s="21">
        <f t="shared" si="1892"/>
        <v>0</v>
      </c>
      <c r="LA153" s="21"/>
      <c r="LB153" s="21">
        <f t="shared" si="1893"/>
        <v>0</v>
      </c>
      <c r="LC153" s="21"/>
      <c r="LD153" s="21">
        <f t="shared" si="1894"/>
        <v>0</v>
      </c>
      <c r="LE153" s="21"/>
      <c r="LF153" s="21">
        <f t="shared" si="1895"/>
        <v>0</v>
      </c>
      <c r="LG153" s="21"/>
      <c r="LH153" s="21">
        <f t="shared" si="1896"/>
        <v>0</v>
      </c>
      <c r="LI153" s="21"/>
      <c r="LJ153" s="21">
        <f t="shared" si="1897"/>
        <v>0</v>
      </c>
      <c r="LK153" s="21"/>
      <c r="LL153" s="21">
        <f t="shared" si="1898"/>
        <v>0</v>
      </c>
      <c r="LM153" s="21"/>
      <c r="LN153" s="21">
        <f t="shared" si="1899"/>
        <v>0</v>
      </c>
      <c r="LO153" s="21"/>
      <c r="LP153" s="21">
        <f t="shared" si="1900"/>
        <v>0</v>
      </c>
      <c r="LQ153" s="21"/>
      <c r="LR153" s="21">
        <f t="shared" si="1901"/>
        <v>0</v>
      </c>
      <c r="LS153" s="21"/>
      <c r="LT153" s="21">
        <f t="shared" si="1902"/>
        <v>0</v>
      </c>
      <c r="LU153" s="21"/>
      <c r="LV153" s="21">
        <f t="shared" si="1903"/>
        <v>0</v>
      </c>
      <c r="LW153" s="21"/>
      <c r="LX153" s="21">
        <f t="shared" si="1904"/>
        <v>0</v>
      </c>
      <c r="LY153" s="21"/>
      <c r="LZ153" s="21">
        <f t="shared" si="1905"/>
        <v>0</v>
      </c>
      <c r="MA153" s="21"/>
      <c r="MB153" s="21">
        <f t="shared" si="1906"/>
        <v>0</v>
      </c>
      <c r="MC153" s="21"/>
      <c r="MD153" s="21">
        <f t="shared" si="1907"/>
        <v>0</v>
      </c>
      <c r="ME153" s="21"/>
      <c r="MF153" s="21">
        <f t="shared" si="1908"/>
        <v>0</v>
      </c>
      <c r="MG153" s="21"/>
      <c r="MH153" s="21">
        <f t="shared" si="1909"/>
        <v>0</v>
      </c>
      <c r="MI153" s="21"/>
      <c r="MJ153" s="21">
        <f t="shared" si="1910"/>
        <v>0</v>
      </c>
      <c r="MK153" s="21"/>
      <c r="ML153" s="21">
        <f t="shared" si="1911"/>
        <v>0</v>
      </c>
      <c r="MM153" s="21"/>
      <c r="MN153" s="21">
        <f t="shared" si="1912"/>
        <v>0</v>
      </c>
      <c r="MO153" s="21"/>
      <c r="MP153" s="21">
        <f t="shared" si="1913"/>
        <v>0</v>
      </c>
      <c r="MQ153" s="21"/>
      <c r="MR153" s="21">
        <f t="shared" si="1914"/>
        <v>0</v>
      </c>
      <c r="MS153" s="21"/>
      <c r="MT153" s="21">
        <f t="shared" si="1915"/>
        <v>0</v>
      </c>
      <c r="MU153" s="21"/>
      <c r="MV153" s="21">
        <f t="shared" si="1916"/>
        <v>0</v>
      </c>
      <c r="MW153" s="21"/>
      <c r="MX153" s="21">
        <f t="shared" si="1917"/>
        <v>0</v>
      </c>
      <c r="MY153" s="21"/>
      <c r="MZ153" s="21">
        <f t="shared" si="1918"/>
        <v>0</v>
      </c>
      <c r="NA153" s="21"/>
      <c r="NB153" s="21">
        <f t="shared" si="1919"/>
        <v>0</v>
      </c>
      <c r="NC153" s="21"/>
      <c r="ND153" s="21">
        <f t="shared" si="1920"/>
        <v>0</v>
      </c>
      <c r="NE153" s="21"/>
      <c r="NF153" s="21">
        <f t="shared" si="1921"/>
        <v>0</v>
      </c>
      <c r="NG153" s="21"/>
      <c r="NH153" s="21">
        <f t="shared" si="1922"/>
        <v>0</v>
      </c>
      <c r="NI153" s="21"/>
      <c r="NJ153" s="21">
        <f t="shared" si="1923"/>
        <v>0</v>
      </c>
      <c r="NK153" s="21"/>
      <c r="NL153" s="21">
        <f t="shared" si="1924"/>
        <v>0</v>
      </c>
      <c r="NM153" s="21"/>
      <c r="NN153" s="21">
        <f t="shared" si="1925"/>
        <v>0</v>
      </c>
      <c r="NO153" s="21"/>
      <c r="NP153" s="21">
        <f t="shared" si="1926"/>
        <v>0</v>
      </c>
      <c r="NQ153" s="21"/>
      <c r="NR153" s="21">
        <f t="shared" si="1927"/>
        <v>0</v>
      </c>
      <c r="NS153" s="21"/>
      <c r="NT153" s="21">
        <f t="shared" si="1928"/>
        <v>0</v>
      </c>
      <c r="NU153" s="21"/>
      <c r="NV153" s="21">
        <f t="shared" si="1929"/>
        <v>0</v>
      </c>
      <c r="NW153" s="21"/>
      <c r="NX153" s="21">
        <f t="shared" si="1930"/>
        <v>0</v>
      </c>
      <c r="NY153" s="21"/>
      <c r="NZ153" s="21">
        <f t="shared" si="1931"/>
        <v>0</v>
      </c>
      <c r="OA153" s="21"/>
      <c r="OB153" s="21">
        <f t="shared" si="1932"/>
        <v>0</v>
      </c>
      <c r="OC153" s="21"/>
      <c r="OD153" s="21">
        <f t="shared" si="1933"/>
        <v>0</v>
      </c>
      <c r="OE153" s="21"/>
      <c r="OF153" s="21">
        <f t="shared" si="1934"/>
        <v>0</v>
      </c>
      <c r="OG153" s="21"/>
      <c r="OH153" s="21">
        <f t="shared" si="1935"/>
        <v>0</v>
      </c>
      <c r="OI153" s="21"/>
      <c r="OJ153" s="21">
        <f t="shared" si="1936"/>
        <v>0</v>
      </c>
      <c r="OK153" s="21"/>
      <c r="OL153" s="21">
        <f t="shared" si="1937"/>
        <v>0</v>
      </c>
      <c r="OM153" s="21"/>
      <c r="ON153" s="21">
        <f t="shared" si="1938"/>
        <v>0</v>
      </c>
      <c r="OO153" s="21"/>
      <c r="OP153" s="21">
        <f t="shared" si="1938"/>
        <v>0</v>
      </c>
      <c r="OQ153" s="21"/>
      <c r="OR153" s="21">
        <f t="shared" si="1938"/>
        <v>0</v>
      </c>
      <c r="OS153" s="21"/>
      <c r="OT153" s="21">
        <f t="shared" si="1938"/>
        <v>0</v>
      </c>
      <c r="OU153" s="21"/>
      <c r="OV153" s="21">
        <f t="shared" si="1938"/>
        <v>0</v>
      </c>
      <c r="OW153" s="21"/>
      <c r="OX153" s="21">
        <f t="shared" si="1938"/>
        <v>0</v>
      </c>
      <c r="OY153" s="21"/>
      <c r="OZ153" s="21">
        <f t="shared" si="1938"/>
        <v>0</v>
      </c>
      <c r="PA153" s="21"/>
      <c r="PB153" s="21">
        <f t="shared" si="1939"/>
        <v>0</v>
      </c>
      <c r="PC153" s="21"/>
      <c r="PD153" s="21">
        <f t="shared" si="1939"/>
        <v>0</v>
      </c>
      <c r="PE153" s="21"/>
      <c r="PF153" s="21">
        <f t="shared" si="1939"/>
        <v>0</v>
      </c>
      <c r="PG153" s="21"/>
      <c r="PH153" s="21">
        <f t="shared" si="1939"/>
        <v>0</v>
      </c>
      <c r="PI153" s="21"/>
      <c r="PJ153" s="21">
        <f t="shared" si="1939"/>
        <v>0</v>
      </c>
      <c r="PK153" s="21"/>
      <c r="PL153" s="21">
        <f t="shared" si="1939"/>
        <v>0</v>
      </c>
      <c r="PM153" s="21"/>
      <c r="PN153" s="21">
        <f t="shared" si="1940"/>
        <v>0</v>
      </c>
      <c r="PO153" s="21"/>
      <c r="PP153" s="21">
        <f t="shared" si="1940"/>
        <v>0</v>
      </c>
      <c r="PQ153" s="21"/>
      <c r="PR153" s="21">
        <f t="shared" si="1940"/>
        <v>0</v>
      </c>
      <c r="PS153" s="21"/>
      <c r="PT153" s="21">
        <f t="shared" si="1940"/>
        <v>0</v>
      </c>
      <c r="PU153" s="21"/>
      <c r="PV153" s="21">
        <f t="shared" si="1940"/>
        <v>0</v>
      </c>
      <c r="PW153" s="21"/>
      <c r="PX153" s="21">
        <f t="shared" si="1940"/>
        <v>0</v>
      </c>
      <c r="PY153" s="21"/>
      <c r="PZ153" s="21">
        <f t="shared" si="1941"/>
        <v>0</v>
      </c>
      <c r="QA153" s="21"/>
      <c r="QB153" s="21">
        <f t="shared" si="1941"/>
        <v>0</v>
      </c>
      <c r="QC153" s="21"/>
      <c r="QD153" s="21">
        <f t="shared" si="1941"/>
        <v>0</v>
      </c>
      <c r="QE153" s="21"/>
      <c r="QF153" s="21">
        <f t="shared" si="1941"/>
        <v>0</v>
      </c>
      <c r="QG153" s="21"/>
      <c r="QH153" s="21">
        <f t="shared" si="1941"/>
        <v>0</v>
      </c>
      <c r="QI153" s="21"/>
      <c r="QJ153" s="21">
        <f t="shared" si="1941"/>
        <v>0</v>
      </c>
      <c r="QK153" s="21"/>
      <c r="QL153" s="21">
        <f t="shared" si="1942"/>
        <v>0</v>
      </c>
      <c r="QM153" s="21"/>
      <c r="QN153" s="21">
        <f t="shared" si="1942"/>
        <v>0</v>
      </c>
      <c r="QO153" s="21"/>
      <c r="QP153" s="21">
        <f t="shared" si="1942"/>
        <v>0</v>
      </c>
      <c r="QQ153" s="21"/>
      <c r="QR153" s="21">
        <f t="shared" si="1942"/>
        <v>0</v>
      </c>
      <c r="QS153" s="21"/>
      <c r="QT153" s="21">
        <f t="shared" si="1942"/>
        <v>0</v>
      </c>
      <c r="QU153" s="21"/>
      <c r="QV153" s="21">
        <f t="shared" si="1942"/>
        <v>0</v>
      </c>
      <c r="QW153" s="21"/>
      <c r="QX153" s="21">
        <f t="shared" si="1943"/>
        <v>0</v>
      </c>
      <c r="QY153" s="21"/>
      <c r="QZ153" s="21">
        <f t="shared" si="1943"/>
        <v>0</v>
      </c>
      <c r="RA153" s="21"/>
      <c r="RB153" s="21">
        <f t="shared" si="1943"/>
        <v>0</v>
      </c>
      <c r="RC153" s="21"/>
      <c r="RD153" s="21">
        <f t="shared" si="1943"/>
        <v>0</v>
      </c>
      <c r="RE153" s="21"/>
      <c r="RF153" s="21">
        <f t="shared" si="1943"/>
        <v>0</v>
      </c>
      <c r="RG153" s="21"/>
      <c r="RH153" s="21">
        <f t="shared" si="1943"/>
        <v>0</v>
      </c>
      <c r="RI153" s="21"/>
      <c r="RJ153" s="21">
        <f t="shared" si="1944"/>
        <v>0</v>
      </c>
      <c r="RK153" s="21"/>
      <c r="RL153" s="21">
        <f t="shared" si="1945"/>
        <v>0</v>
      </c>
      <c r="RM153" s="21"/>
      <c r="RN153" s="21">
        <f t="shared" si="1946"/>
        <v>0</v>
      </c>
      <c r="RO153" s="21"/>
      <c r="RP153" s="21">
        <f t="shared" si="1947"/>
        <v>0</v>
      </c>
      <c r="RQ153" s="21"/>
      <c r="RR153" s="21">
        <f t="shared" si="1948"/>
        <v>0</v>
      </c>
      <c r="RS153" s="21"/>
      <c r="RT153" s="21">
        <f t="shared" si="1949"/>
        <v>0</v>
      </c>
      <c r="RU153" s="21"/>
      <c r="RV153" s="21">
        <f t="shared" si="1950"/>
        <v>0</v>
      </c>
      <c r="RW153" s="21"/>
      <c r="RX153" s="21">
        <f t="shared" si="1951"/>
        <v>0</v>
      </c>
      <c r="RY153" s="21"/>
      <c r="RZ153" s="21">
        <f t="shared" si="1952"/>
        <v>0</v>
      </c>
      <c r="SA153" s="21"/>
      <c r="SB153" s="21">
        <f t="shared" si="1953"/>
        <v>0</v>
      </c>
      <c r="SC153" s="21"/>
      <c r="SD153" s="21">
        <f t="shared" si="1954"/>
        <v>0</v>
      </c>
      <c r="SE153" s="21"/>
      <c r="SF153" s="21">
        <f t="shared" si="1955"/>
        <v>0</v>
      </c>
      <c r="SG153" s="21"/>
      <c r="SH153" s="21">
        <f t="shared" si="1956"/>
        <v>0</v>
      </c>
      <c r="SI153" s="21"/>
      <c r="SJ153" s="21">
        <f t="shared" si="1957"/>
        <v>0</v>
      </c>
      <c r="SK153" s="21"/>
      <c r="SL153" s="21">
        <f t="shared" si="1958"/>
        <v>0</v>
      </c>
      <c r="SM153" s="21"/>
      <c r="SN153" s="21">
        <f t="shared" si="1959"/>
        <v>0</v>
      </c>
      <c r="SO153" s="21"/>
      <c r="SP153" s="21">
        <f t="shared" si="1960"/>
        <v>0</v>
      </c>
      <c r="SQ153" s="21"/>
      <c r="SR153" s="21">
        <f t="shared" si="1961"/>
        <v>0</v>
      </c>
      <c r="SS153" s="21"/>
      <c r="ST153" s="21">
        <f t="shared" si="1962"/>
        <v>0</v>
      </c>
      <c r="SU153" s="21"/>
      <c r="SV153" s="21">
        <f t="shared" si="1963"/>
        <v>0</v>
      </c>
      <c r="SW153" s="21"/>
      <c r="SX153" s="21">
        <f t="shared" si="1964"/>
        <v>0</v>
      </c>
      <c r="SY153" s="21"/>
      <c r="SZ153" s="21">
        <f t="shared" si="1965"/>
        <v>0</v>
      </c>
      <c r="TA153" s="21"/>
      <c r="TB153" s="21">
        <f t="shared" si="1966"/>
        <v>0</v>
      </c>
      <c r="TC153" s="21"/>
      <c r="TD153" s="21">
        <f t="shared" si="1967"/>
        <v>0</v>
      </c>
      <c r="TE153" s="21"/>
      <c r="TF153" s="21">
        <f t="shared" si="1968"/>
        <v>0</v>
      </c>
      <c r="TG153" s="21"/>
      <c r="TH153" s="21">
        <f t="shared" si="1969"/>
        <v>0</v>
      </c>
      <c r="TI153" s="21"/>
      <c r="TJ153" s="21">
        <f t="shared" si="1970"/>
        <v>0</v>
      </c>
      <c r="TK153" s="21"/>
      <c r="TL153" s="21">
        <f t="shared" si="1971"/>
        <v>0</v>
      </c>
      <c r="TM153" s="21"/>
      <c r="TN153" s="21">
        <f t="shared" si="1972"/>
        <v>0</v>
      </c>
      <c r="TO153" s="21"/>
      <c r="TP153" s="21">
        <f t="shared" si="1973"/>
        <v>0</v>
      </c>
      <c r="TQ153" s="21"/>
      <c r="TR153" s="21">
        <f t="shared" si="1974"/>
        <v>0</v>
      </c>
      <c r="TS153" s="21"/>
      <c r="TT153" s="21">
        <f t="shared" si="1975"/>
        <v>0</v>
      </c>
      <c r="TU153" s="21"/>
      <c r="TV153" s="21">
        <f t="shared" si="1976"/>
        <v>0</v>
      </c>
      <c r="TW153" s="21"/>
      <c r="TX153" s="21">
        <f t="shared" si="1977"/>
        <v>0</v>
      </c>
      <c r="TY153" s="21"/>
      <c r="TZ153" s="21">
        <f t="shared" si="1978"/>
        <v>0</v>
      </c>
      <c r="UA153" s="21"/>
      <c r="UB153" s="21">
        <f t="shared" si="1979"/>
        <v>0</v>
      </c>
      <c r="UC153" s="21"/>
      <c r="UD153" s="21">
        <f t="shared" si="1980"/>
        <v>0</v>
      </c>
      <c r="UE153" s="21"/>
      <c r="UF153" s="21">
        <f t="shared" si="1981"/>
        <v>0</v>
      </c>
      <c r="UG153" s="21"/>
      <c r="UH153" s="21">
        <f t="shared" si="1982"/>
        <v>0</v>
      </c>
      <c r="UI153" s="21"/>
      <c r="UJ153" s="21">
        <f t="shared" si="1983"/>
        <v>0</v>
      </c>
      <c r="UK153" s="21"/>
      <c r="UL153" s="21">
        <f t="shared" si="1984"/>
        <v>0</v>
      </c>
      <c r="UM153" s="21"/>
      <c r="UN153" s="21">
        <f t="shared" si="1985"/>
        <v>0</v>
      </c>
      <c r="UO153" s="21"/>
      <c r="UP153" s="21">
        <f t="shared" si="1986"/>
        <v>0</v>
      </c>
      <c r="UQ153" s="21"/>
      <c r="UR153" s="21">
        <f t="shared" si="1987"/>
        <v>0</v>
      </c>
      <c r="US153" s="21"/>
      <c r="UT153" s="21">
        <f t="shared" si="1988"/>
        <v>0</v>
      </c>
      <c r="UU153" s="21"/>
      <c r="UV153" s="21">
        <f t="shared" si="1989"/>
        <v>0</v>
      </c>
      <c r="UW153" s="21"/>
      <c r="UX153" s="21">
        <f t="shared" si="1990"/>
        <v>0</v>
      </c>
      <c r="UY153" s="21"/>
      <c r="UZ153" s="21">
        <f t="shared" si="1991"/>
        <v>0</v>
      </c>
      <c r="VA153" s="21"/>
      <c r="VB153" s="21">
        <f t="shared" si="1992"/>
        <v>0</v>
      </c>
      <c r="VC153" s="21"/>
      <c r="VD153" s="21">
        <f t="shared" si="1993"/>
        <v>0</v>
      </c>
      <c r="VE153" s="21"/>
      <c r="VF153" s="21">
        <f t="shared" si="1994"/>
        <v>0</v>
      </c>
      <c r="VG153" s="21"/>
      <c r="VH153" s="21">
        <f t="shared" si="1995"/>
        <v>0</v>
      </c>
      <c r="VI153" s="21"/>
      <c r="VJ153" s="21">
        <f t="shared" si="1996"/>
        <v>0</v>
      </c>
      <c r="VK153" s="21"/>
      <c r="VL153" s="21">
        <f t="shared" si="1997"/>
        <v>0</v>
      </c>
      <c r="VM153" s="21"/>
      <c r="VN153" s="21">
        <f t="shared" si="1998"/>
        <v>0</v>
      </c>
      <c r="VO153" s="21"/>
      <c r="VP153" s="21">
        <f t="shared" si="1999"/>
        <v>0</v>
      </c>
      <c r="VQ153" s="21"/>
      <c r="VR153" s="21">
        <f t="shared" si="1938"/>
        <v>0</v>
      </c>
      <c r="VS153" s="21"/>
      <c r="VT153" s="21">
        <f t="shared" si="2000"/>
        <v>0</v>
      </c>
      <c r="VU153" s="21"/>
      <c r="VV153" s="21">
        <f t="shared" si="2000"/>
        <v>0</v>
      </c>
      <c r="VW153" s="21"/>
      <c r="VX153" s="21">
        <f t="shared" si="2001"/>
        <v>0</v>
      </c>
      <c r="VY153" s="21"/>
      <c r="VZ153" s="21">
        <f t="shared" si="2001"/>
        <v>0</v>
      </c>
      <c r="WA153" s="21"/>
      <c r="WB153" s="21">
        <f t="shared" si="2001"/>
        <v>0</v>
      </c>
      <c r="WC153" s="21"/>
      <c r="WD153" s="21">
        <f t="shared" si="2001"/>
        <v>0</v>
      </c>
      <c r="WE153" s="21"/>
      <c r="WF153" s="21">
        <f t="shared" si="2001"/>
        <v>0</v>
      </c>
      <c r="WG153" s="21"/>
      <c r="WH153" s="21">
        <f t="shared" si="2001"/>
        <v>0</v>
      </c>
      <c r="WI153" s="21"/>
      <c r="WJ153" s="21">
        <f t="shared" si="2001"/>
        <v>0</v>
      </c>
      <c r="WK153" s="21"/>
      <c r="WL153" s="21">
        <f t="shared" si="2001"/>
        <v>0</v>
      </c>
      <c r="WM153" s="21"/>
      <c r="WN153" s="21">
        <f t="shared" si="2002"/>
        <v>0</v>
      </c>
      <c r="WO153" s="21"/>
      <c r="WP153" s="21">
        <f t="shared" si="2002"/>
        <v>0</v>
      </c>
      <c r="WQ153" s="21"/>
      <c r="WR153" s="21">
        <f t="shared" si="2002"/>
        <v>0</v>
      </c>
      <c r="WS153" s="21"/>
      <c r="WT153" s="21">
        <f t="shared" si="2002"/>
        <v>0</v>
      </c>
      <c r="WU153" s="21"/>
      <c r="WV153" s="21">
        <f t="shared" si="2002"/>
        <v>0</v>
      </c>
      <c r="WW153" s="21"/>
      <c r="WX153" s="21">
        <f t="shared" si="2002"/>
        <v>0</v>
      </c>
      <c r="WY153" s="21"/>
      <c r="WZ153" s="21">
        <f t="shared" si="2002"/>
        <v>0</v>
      </c>
      <c r="XA153" s="21"/>
      <c r="XB153" s="21">
        <f t="shared" si="2002"/>
        <v>0</v>
      </c>
      <c r="XC153" s="21"/>
      <c r="XD153" s="21">
        <f t="shared" si="2003"/>
        <v>0</v>
      </c>
      <c r="XE153" s="21"/>
      <c r="XF153" s="21">
        <f t="shared" si="2003"/>
        <v>0</v>
      </c>
      <c r="XG153" s="21"/>
      <c r="XH153" s="21">
        <f t="shared" si="2003"/>
        <v>0</v>
      </c>
      <c r="XI153" s="21"/>
      <c r="XJ153" s="21">
        <f t="shared" si="2003"/>
        <v>0</v>
      </c>
      <c r="XK153" s="21"/>
      <c r="XL153" s="21">
        <f t="shared" si="2003"/>
        <v>0</v>
      </c>
      <c r="XM153" s="21"/>
      <c r="XN153" s="21">
        <f t="shared" si="2003"/>
        <v>0</v>
      </c>
      <c r="XO153" s="21"/>
      <c r="XP153" s="21">
        <f t="shared" si="2003"/>
        <v>0</v>
      </c>
      <c r="XQ153" s="21"/>
      <c r="XR153" s="21">
        <f t="shared" si="2003"/>
        <v>0</v>
      </c>
      <c r="XS153" s="21"/>
      <c r="XT153" s="21">
        <f t="shared" si="2065"/>
        <v>0</v>
      </c>
      <c r="XU153" s="21"/>
      <c r="XV153" s="21">
        <f t="shared" si="2065"/>
        <v>0</v>
      </c>
      <c r="XW153" s="21"/>
      <c r="XX153" s="21">
        <f t="shared" si="2065"/>
        <v>0</v>
      </c>
      <c r="XY153" s="21"/>
      <c r="XZ153" s="21">
        <f t="shared" si="2065"/>
        <v>0</v>
      </c>
      <c r="YA153" s="21"/>
      <c r="YB153" s="21">
        <f t="shared" si="2004"/>
        <v>0</v>
      </c>
      <c r="YC153" s="21"/>
      <c r="YD153" s="21">
        <f t="shared" si="2005"/>
        <v>0</v>
      </c>
      <c r="YE153" s="21"/>
      <c r="YF153" s="21">
        <f t="shared" si="2006"/>
        <v>0</v>
      </c>
      <c r="YG153" s="21"/>
      <c r="YH153" s="21">
        <f t="shared" si="2007"/>
        <v>0</v>
      </c>
      <c r="YI153" s="21"/>
      <c r="YJ153" s="21">
        <f t="shared" si="2008"/>
        <v>0</v>
      </c>
      <c r="YK153" s="21"/>
      <c r="YL153" s="21">
        <f t="shared" si="2009"/>
        <v>0</v>
      </c>
      <c r="YM153" s="21"/>
      <c r="YN153" s="21">
        <f t="shared" si="2010"/>
        <v>0</v>
      </c>
      <c r="YO153" s="21"/>
      <c r="YP153" s="21">
        <f t="shared" si="2011"/>
        <v>0</v>
      </c>
      <c r="YQ153" s="21"/>
      <c r="YR153" s="21">
        <f t="shared" si="2012"/>
        <v>0</v>
      </c>
      <c r="YS153" s="21"/>
      <c r="YT153" s="21">
        <f t="shared" si="2013"/>
        <v>0</v>
      </c>
      <c r="YU153" s="21"/>
      <c r="YV153" s="21">
        <f t="shared" si="2014"/>
        <v>0</v>
      </c>
      <c r="YW153" s="21"/>
      <c r="YX153" s="21">
        <f t="shared" si="2015"/>
        <v>0</v>
      </c>
      <c r="YY153" s="21"/>
      <c r="YZ153" s="21">
        <f t="shared" si="2000"/>
        <v>0</v>
      </c>
      <c r="ZA153" s="21"/>
      <c r="ZB153" s="21">
        <f t="shared" si="2016"/>
        <v>0</v>
      </c>
      <c r="ZC153" s="21"/>
      <c r="ZD153" s="21">
        <f t="shared" si="2017"/>
        <v>0</v>
      </c>
      <c r="ZE153" s="21"/>
      <c r="ZF153" s="21">
        <f t="shared" si="2018"/>
        <v>0</v>
      </c>
      <c r="ZG153" s="21"/>
      <c r="ZH153" s="21">
        <f t="shared" si="2019"/>
        <v>0</v>
      </c>
      <c r="ZI153" s="21"/>
      <c r="ZJ153" s="21">
        <f t="shared" si="2020"/>
        <v>0</v>
      </c>
      <c r="ZK153" s="21"/>
      <c r="ZL153" s="21">
        <f t="shared" si="2021"/>
        <v>0</v>
      </c>
      <c r="ZM153" s="21"/>
      <c r="ZN153" s="21">
        <f t="shared" si="2022"/>
        <v>0</v>
      </c>
      <c r="ZO153" s="21"/>
      <c r="ZP153" s="21">
        <f t="shared" si="2023"/>
        <v>0</v>
      </c>
      <c r="ZQ153" s="21"/>
      <c r="ZR153" s="21">
        <f t="shared" si="2024"/>
        <v>0</v>
      </c>
      <c r="ZS153" s="21"/>
      <c r="ZT153" s="21">
        <f t="shared" si="2000"/>
        <v>0</v>
      </c>
      <c r="ZU153" s="21"/>
      <c r="ZV153" s="21">
        <f t="shared" si="2025"/>
        <v>0</v>
      </c>
      <c r="ZW153" s="21"/>
      <c r="ZX153" s="21">
        <f t="shared" si="2026"/>
        <v>0</v>
      </c>
      <c r="ZY153" s="21"/>
      <c r="ZZ153" s="21">
        <f t="shared" si="2026"/>
        <v>0</v>
      </c>
      <c r="AAA153" s="21"/>
      <c r="AAB153" s="21">
        <f t="shared" si="2027"/>
        <v>0</v>
      </c>
      <c r="AAC153" s="21"/>
      <c r="AAD153" s="21">
        <f t="shared" si="2027"/>
        <v>0</v>
      </c>
      <c r="AAE153" s="21"/>
      <c r="AAF153" s="21">
        <f t="shared" si="2028"/>
        <v>0</v>
      </c>
      <c r="AAG153" s="21"/>
      <c r="AAH153" s="21">
        <f t="shared" si="2028"/>
        <v>0</v>
      </c>
      <c r="AAI153" s="21"/>
      <c r="AAJ153" s="21">
        <f t="shared" si="2029"/>
        <v>0</v>
      </c>
      <c r="AAK153" s="21"/>
      <c r="AAL153" s="21">
        <f t="shared" si="2029"/>
        <v>0</v>
      </c>
      <c r="AAM153" s="21"/>
      <c r="AAN153" s="21">
        <f t="shared" si="2030"/>
        <v>0</v>
      </c>
      <c r="AAO153" s="21"/>
      <c r="AAP153" s="21">
        <f t="shared" si="2030"/>
        <v>0</v>
      </c>
      <c r="AAQ153" s="21"/>
      <c r="AAR153" s="21">
        <f t="shared" si="2031"/>
        <v>0</v>
      </c>
      <c r="AAS153" s="21"/>
      <c r="AAT153" s="21">
        <f t="shared" si="2031"/>
        <v>0</v>
      </c>
      <c r="AAU153" s="21"/>
      <c r="AAV153" s="21">
        <f t="shared" si="2032"/>
        <v>0</v>
      </c>
      <c r="AAW153" s="21"/>
      <c r="AAX153" s="21">
        <f t="shared" si="2032"/>
        <v>0</v>
      </c>
      <c r="AAY153" s="21"/>
      <c r="AAZ153" s="21">
        <f t="shared" si="2033"/>
        <v>0</v>
      </c>
      <c r="ABA153" s="21"/>
      <c r="ABB153" s="21">
        <f t="shared" si="2033"/>
        <v>0</v>
      </c>
      <c r="ABC153" s="21"/>
      <c r="ABD153" s="21">
        <f t="shared" si="2034"/>
        <v>0</v>
      </c>
      <c r="ABE153" s="21"/>
      <c r="ABF153" s="21">
        <f t="shared" si="2034"/>
        <v>0</v>
      </c>
      <c r="ABG153" s="21"/>
      <c r="ABH153" s="21">
        <f t="shared" si="2035"/>
        <v>0</v>
      </c>
      <c r="ABI153" s="21"/>
      <c r="ABJ153" s="21">
        <f t="shared" si="2035"/>
        <v>0</v>
      </c>
      <c r="ABK153" s="21"/>
      <c r="ABL153" s="21">
        <f t="shared" si="2036"/>
        <v>0</v>
      </c>
      <c r="ABM153" s="21"/>
      <c r="ABN153" s="21">
        <f t="shared" si="2036"/>
        <v>0</v>
      </c>
      <c r="ABO153" s="21"/>
      <c r="ABP153" s="21">
        <f t="shared" si="2037"/>
        <v>0</v>
      </c>
      <c r="ABQ153" s="21"/>
      <c r="ABR153" s="21">
        <f t="shared" si="2037"/>
        <v>0</v>
      </c>
      <c r="ABS153" s="21"/>
      <c r="ABT153" s="21">
        <f t="shared" si="2038"/>
        <v>0</v>
      </c>
      <c r="ABU153" s="21"/>
      <c r="ABV153" s="21">
        <f t="shared" si="2038"/>
        <v>0</v>
      </c>
      <c r="ABW153" s="21"/>
      <c r="ABX153" s="21">
        <f t="shared" si="2039"/>
        <v>0</v>
      </c>
      <c r="ABY153" s="21"/>
      <c r="ABZ153" s="21">
        <f t="shared" si="2039"/>
        <v>0</v>
      </c>
      <c r="ACA153" s="21"/>
      <c r="ACB153" s="21">
        <f t="shared" si="2040"/>
        <v>0</v>
      </c>
      <c r="ACC153" s="21"/>
      <c r="ACD153" s="21">
        <f t="shared" si="2040"/>
        <v>0</v>
      </c>
      <c r="ACE153" s="21"/>
      <c r="ACF153" s="21">
        <f t="shared" si="2041"/>
        <v>0</v>
      </c>
      <c r="ACG153" s="21"/>
      <c r="ACH153" s="21">
        <f t="shared" si="2041"/>
        <v>0</v>
      </c>
      <c r="ACI153" s="21"/>
      <c r="ACJ153" s="21">
        <f t="shared" si="2042"/>
        <v>0</v>
      </c>
      <c r="ACK153" s="21"/>
      <c r="ACL153" s="21">
        <f t="shared" si="2042"/>
        <v>0</v>
      </c>
      <c r="ACM153" s="21"/>
      <c r="ACN153" s="21">
        <f t="shared" si="2043"/>
        <v>0</v>
      </c>
      <c r="ACO153" s="21"/>
      <c r="ACP153" s="21">
        <f t="shared" si="2043"/>
        <v>0</v>
      </c>
      <c r="ACQ153" s="21"/>
      <c r="ACR153" s="21">
        <f t="shared" si="2044"/>
        <v>0</v>
      </c>
      <c r="ACS153" s="21"/>
      <c r="ACT153" s="21">
        <f t="shared" si="2044"/>
        <v>0</v>
      </c>
      <c r="ACU153" s="21"/>
      <c r="ACV153" s="21">
        <f t="shared" si="2045"/>
        <v>0</v>
      </c>
      <c r="ACW153" s="21"/>
      <c r="ACX153" s="21">
        <f t="shared" si="2045"/>
        <v>0</v>
      </c>
      <c r="ACY153" s="21"/>
      <c r="ACZ153" s="21">
        <f t="shared" si="2046"/>
        <v>0</v>
      </c>
      <c r="ADA153" s="21"/>
      <c r="ADB153" s="21">
        <f t="shared" si="2046"/>
        <v>0</v>
      </c>
      <c r="ADC153" s="21"/>
      <c r="ADD153" s="21">
        <f t="shared" si="2047"/>
        <v>0</v>
      </c>
      <c r="ADE153" s="21"/>
      <c r="ADF153" s="21">
        <f t="shared" si="2047"/>
        <v>0</v>
      </c>
      <c r="ADG153" s="21"/>
      <c r="ADH153" s="21">
        <f t="shared" si="2048"/>
        <v>0</v>
      </c>
      <c r="ADI153" s="21"/>
      <c r="ADJ153" s="21">
        <f t="shared" si="2048"/>
        <v>0</v>
      </c>
      <c r="ADK153" s="21"/>
      <c r="ADL153" s="21">
        <f t="shared" si="2049"/>
        <v>0</v>
      </c>
      <c r="ADM153" s="21"/>
      <c r="ADN153" s="21">
        <f t="shared" si="2049"/>
        <v>0</v>
      </c>
      <c r="ADO153" s="21"/>
      <c r="ADP153" s="21">
        <f t="shared" si="2049"/>
        <v>0</v>
      </c>
      <c r="ADQ153" s="21"/>
      <c r="ADR153" s="21">
        <f t="shared" si="2049"/>
        <v>0</v>
      </c>
      <c r="ADS153" s="21"/>
      <c r="ADT153" s="21">
        <f t="shared" si="2049"/>
        <v>0</v>
      </c>
      <c r="ADU153" s="21"/>
      <c r="ADV153" s="21">
        <f t="shared" si="2050"/>
        <v>0</v>
      </c>
      <c r="ADW153" s="21"/>
      <c r="ADX153" s="21">
        <f t="shared" si="2050"/>
        <v>0</v>
      </c>
      <c r="ADY153" s="21"/>
      <c r="ADZ153" s="21">
        <f t="shared" si="2050"/>
        <v>0</v>
      </c>
      <c r="AEA153" s="21"/>
      <c r="AEB153" s="21">
        <f t="shared" si="2050"/>
        <v>0</v>
      </c>
      <c r="AEC153" s="21"/>
      <c r="AED153" s="21">
        <f t="shared" si="2051"/>
        <v>0</v>
      </c>
      <c r="AEE153" s="21"/>
      <c r="AEF153" s="21">
        <f t="shared" si="2051"/>
        <v>0</v>
      </c>
      <c r="AEG153" s="21"/>
      <c r="AEH153" s="21">
        <f t="shared" si="2051"/>
        <v>0</v>
      </c>
      <c r="AEI153" s="21"/>
      <c r="AEJ153" s="21">
        <f t="shared" si="2051"/>
        <v>0</v>
      </c>
      <c r="AEK153" s="21"/>
      <c r="AEL153" s="21">
        <f t="shared" si="2051"/>
        <v>0</v>
      </c>
      <c r="AEM153" s="21"/>
      <c r="AEN153" s="21">
        <f t="shared" si="2052"/>
        <v>0</v>
      </c>
      <c r="AEO153" s="21"/>
      <c r="AEP153" s="21">
        <f t="shared" si="2052"/>
        <v>0</v>
      </c>
      <c r="AEQ153" s="21"/>
      <c r="AER153" s="21">
        <f t="shared" si="2052"/>
        <v>0</v>
      </c>
      <c r="AES153" s="21"/>
      <c r="AET153" s="21">
        <f t="shared" si="2052"/>
        <v>0</v>
      </c>
      <c r="AEU153" s="21"/>
      <c r="AEV153" s="21">
        <f t="shared" si="2053"/>
        <v>0</v>
      </c>
      <c r="AEW153" s="21"/>
      <c r="AEX153" s="21">
        <f t="shared" si="2053"/>
        <v>0</v>
      </c>
      <c r="AEY153" s="21"/>
      <c r="AEZ153" s="21">
        <f t="shared" si="2053"/>
        <v>0</v>
      </c>
      <c r="AFA153" s="21"/>
      <c r="AFB153" s="21">
        <f t="shared" si="2053"/>
        <v>0</v>
      </c>
      <c r="AFC153" s="21"/>
      <c r="AFD153" s="21">
        <f t="shared" si="2053"/>
        <v>0</v>
      </c>
      <c r="AFE153" s="21"/>
      <c r="AFF153" s="21">
        <f t="shared" si="2054"/>
        <v>0</v>
      </c>
      <c r="AFG153" s="21"/>
      <c r="AFH153" s="21">
        <f t="shared" si="2054"/>
        <v>0</v>
      </c>
      <c r="AFI153" s="21"/>
      <c r="AFJ153" s="21">
        <f t="shared" si="2054"/>
        <v>0</v>
      </c>
      <c r="AFK153" s="21"/>
      <c r="AFL153" s="21">
        <f t="shared" si="2054"/>
        <v>0</v>
      </c>
      <c r="AFM153" s="21"/>
      <c r="AFN153" s="21">
        <f t="shared" si="2055"/>
        <v>0</v>
      </c>
      <c r="AFO153" s="21"/>
      <c r="AFP153" s="21">
        <f t="shared" si="2055"/>
        <v>0</v>
      </c>
      <c r="AFQ153" s="21"/>
      <c r="AFR153" s="21">
        <f t="shared" si="2055"/>
        <v>0</v>
      </c>
      <c r="AFS153" s="21"/>
      <c r="AFT153" s="21">
        <f t="shared" si="2055"/>
        <v>0</v>
      </c>
      <c r="AFU153" s="21"/>
      <c r="AFV153" s="21">
        <f t="shared" si="2055"/>
        <v>0</v>
      </c>
      <c r="AFW153" s="21"/>
      <c r="AFX153" s="21">
        <f t="shared" si="2056"/>
        <v>0</v>
      </c>
      <c r="AFY153" s="21"/>
      <c r="AFZ153" s="21">
        <f t="shared" si="2056"/>
        <v>0</v>
      </c>
      <c r="AGA153" s="21"/>
      <c r="AGB153" s="21">
        <f t="shared" si="2056"/>
        <v>0</v>
      </c>
      <c r="AGC153" s="21"/>
      <c r="AGD153" s="21">
        <f t="shared" si="2056"/>
        <v>0</v>
      </c>
      <c r="AGE153" s="21"/>
      <c r="AGF153" s="21">
        <f t="shared" si="2057"/>
        <v>0</v>
      </c>
      <c r="AGG153" s="21"/>
      <c r="AGH153" s="21">
        <f t="shared" si="2057"/>
        <v>0</v>
      </c>
      <c r="AGI153" s="21"/>
      <c r="AGJ153" s="21">
        <f t="shared" si="2057"/>
        <v>0</v>
      </c>
      <c r="AGK153" s="21"/>
      <c r="AGL153" s="21">
        <f t="shared" si="2057"/>
        <v>0</v>
      </c>
      <c r="AGM153" s="21"/>
      <c r="AGN153" s="21">
        <f t="shared" si="2057"/>
        <v>0</v>
      </c>
      <c r="AGO153" s="21"/>
      <c r="AGP153" s="21">
        <f t="shared" si="2058"/>
        <v>0</v>
      </c>
      <c r="AGQ153" s="21"/>
      <c r="AGR153" s="21">
        <f t="shared" si="2058"/>
        <v>0</v>
      </c>
      <c r="AGS153" s="21"/>
      <c r="AGT153" s="21">
        <f t="shared" si="2058"/>
        <v>0</v>
      </c>
      <c r="AGU153" s="21"/>
      <c r="AGV153" s="21">
        <f t="shared" si="2058"/>
        <v>0</v>
      </c>
      <c r="AGW153" s="21"/>
      <c r="AGX153" s="21">
        <f t="shared" si="2059"/>
        <v>0</v>
      </c>
      <c r="AGY153" s="21"/>
      <c r="AGZ153" s="21">
        <f t="shared" si="2059"/>
        <v>0</v>
      </c>
      <c r="AHA153" s="21"/>
      <c r="AHB153" s="21">
        <f t="shared" si="2059"/>
        <v>0</v>
      </c>
      <c r="AHC153" s="21"/>
      <c r="AHD153" s="21">
        <f t="shared" si="2059"/>
        <v>0</v>
      </c>
      <c r="AHE153" s="21"/>
      <c r="AHF153" s="21">
        <f t="shared" si="2059"/>
        <v>0</v>
      </c>
      <c r="AHG153" s="21"/>
      <c r="AHH153" s="21">
        <f t="shared" si="2060"/>
        <v>0</v>
      </c>
      <c r="AHI153" s="21"/>
      <c r="AHJ153" s="21">
        <f t="shared" si="2060"/>
        <v>0</v>
      </c>
      <c r="AHK153" s="21"/>
      <c r="AHL153" s="21">
        <f t="shared" si="2060"/>
        <v>0</v>
      </c>
      <c r="AHM153" s="21"/>
      <c r="AHN153" s="21">
        <f t="shared" si="2060"/>
        <v>0</v>
      </c>
      <c r="AHO153" s="21"/>
      <c r="AHP153" s="21">
        <f t="shared" si="2061"/>
        <v>0</v>
      </c>
      <c r="AHQ153" s="21"/>
      <c r="AHR153" s="21">
        <f t="shared" si="2061"/>
        <v>0</v>
      </c>
      <c r="AHS153" s="21"/>
      <c r="AHT153" s="21">
        <f t="shared" si="2061"/>
        <v>0</v>
      </c>
      <c r="AHU153" s="21"/>
      <c r="AHV153" s="21">
        <f t="shared" si="2061"/>
        <v>0</v>
      </c>
      <c r="AHW153" s="21"/>
      <c r="AHX153" s="21">
        <f t="shared" si="2061"/>
        <v>0</v>
      </c>
      <c r="AHY153" s="21"/>
      <c r="AHZ153" s="21">
        <f t="shared" si="2062"/>
        <v>0</v>
      </c>
      <c r="AIA153" s="21"/>
      <c r="AIB153" s="21">
        <f t="shared" si="2062"/>
        <v>0</v>
      </c>
      <c r="AIC153" s="21"/>
      <c r="AID153" s="21">
        <f t="shared" si="2062"/>
        <v>0</v>
      </c>
      <c r="AIE153" s="21"/>
      <c r="AIF153" s="21">
        <f t="shared" si="2062"/>
        <v>0</v>
      </c>
      <c r="AIG153" s="21"/>
      <c r="AIH153" s="21">
        <f t="shared" si="2063"/>
        <v>0</v>
      </c>
      <c r="AII153" s="21"/>
      <c r="AIJ153" s="21">
        <f t="shared" si="2063"/>
        <v>0</v>
      </c>
      <c r="AIK153" s="21"/>
      <c r="AIL153" s="21">
        <f t="shared" si="2063"/>
        <v>0</v>
      </c>
      <c r="AIM153" s="21"/>
      <c r="AIN153" s="21">
        <f t="shared" si="2063"/>
        <v>0</v>
      </c>
      <c r="AIO153" s="21"/>
      <c r="AIP153" s="21">
        <f t="shared" si="2063"/>
        <v>0</v>
      </c>
      <c r="AIQ153" s="21"/>
      <c r="AIR153" s="21">
        <f t="shared" si="2064"/>
        <v>0</v>
      </c>
      <c r="AIS153" s="21"/>
      <c r="AIT153" s="21">
        <f t="shared" si="2064"/>
        <v>0</v>
      </c>
      <c r="AIU153" s="21"/>
      <c r="AIV153" s="21">
        <f t="shared" si="2064"/>
        <v>0</v>
      </c>
      <c r="AIW153" s="21"/>
      <c r="AIX153" s="21">
        <f t="shared" si="2064"/>
        <v>0</v>
      </c>
      <c r="AIY153" s="21"/>
      <c r="AIZ153" s="21">
        <f t="shared" si="2000"/>
        <v>0</v>
      </c>
      <c r="AJA153" s="21"/>
    </row>
    <row r="154" spans="2:937" ht="13.5" customHeight="1" x14ac:dyDescent="0.25">
      <c r="B154" s="31">
        <v>149</v>
      </c>
      <c r="C154" s="192" t="s">
        <v>206</v>
      </c>
      <c r="D154" s="67" t="s">
        <v>87</v>
      </c>
      <c r="E154" s="194" t="s">
        <v>404</v>
      </c>
      <c r="F154" s="194" t="str">
        <f>_xlfn.XLOOKUP(D154,'WTG PH-III'!$D$5:$D$198,'WTG PH-III'!$B$5:$B$198,0,0,1)</f>
        <v>PSS-05</v>
      </c>
      <c r="G154" s="22" t="s">
        <v>537</v>
      </c>
      <c r="H154" s="22" t="s">
        <v>539</v>
      </c>
      <c r="I154" s="61">
        <v>12</v>
      </c>
      <c r="J154" s="21">
        <v>253</v>
      </c>
      <c r="K154" s="21">
        <f t="shared" si="1741"/>
        <v>253.00000000000006</v>
      </c>
      <c r="L154" s="21">
        <f t="shared" si="1742"/>
        <v>253</v>
      </c>
      <c r="M154" s="21">
        <f t="shared" si="1743"/>
        <v>0</v>
      </c>
      <c r="N154" s="95">
        <f>VLOOKUP(D154,'WTG PH-III'!$D$5:$U$198,17,0)</f>
        <v>45707</v>
      </c>
      <c r="O154" s="95">
        <f>VLOOKUP(D154,'WTG PH-III'!$D$5:$U$198,18,0)</f>
        <v>45716</v>
      </c>
      <c r="P154" s="21">
        <f t="shared" si="1744"/>
        <v>0</v>
      </c>
      <c r="Q154" s="21"/>
      <c r="R154" s="21">
        <f t="shared" si="1745"/>
        <v>0</v>
      </c>
      <c r="S154" s="21"/>
      <c r="T154" s="21">
        <f t="shared" si="1746"/>
        <v>0</v>
      </c>
      <c r="U154" s="21"/>
      <c r="V154" s="21">
        <f t="shared" si="1747"/>
        <v>0</v>
      </c>
      <c r="W154" s="21"/>
      <c r="X154" s="21">
        <f t="shared" si="1748"/>
        <v>0</v>
      </c>
      <c r="Y154" s="21"/>
      <c r="Z154" s="21">
        <f t="shared" si="1749"/>
        <v>0</v>
      </c>
      <c r="AA154" s="21"/>
      <c r="AB154" s="21">
        <f t="shared" si="1750"/>
        <v>0</v>
      </c>
      <c r="AC154" s="21"/>
      <c r="AD154" s="21">
        <f t="shared" si="1751"/>
        <v>0</v>
      </c>
      <c r="AE154" s="21"/>
      <c r="AF154" s="21">
        <f t="shared" si="1752"/>
        <v>0</v>
      </c>
      <c r="AG154" s="21"/>
      <c r="AH154" s="21">
        <f t="shared" si="1753"/>
        <v>0</v>
      </c>
      <c r="AI154" s="21"/>
      <c r="AJ154" s="21">
        <f t="shared" si="1754"/>
        <v>0</v>
      </c>
      <c r="AK154" s="21"/>
      <c r="AL154" s="21">
        <f t="shared" si="1755"/>
        <v>0</v>
      </c>
      <c r="AM154" s="21"/>
      <c r="AN154" s="21">
        <f t="shared" si="1756"/>
        <v>0</v>
      </c>
      <c r="AO154" s="21"/>
      <c r="AP154" s="21">
        <f t="shared" si="1757"/>
        <v>0</v>
      </c>
      <c r="AQ154" s="21"/>
      <c r="AR154" s="21">
        <f t="shared" si="1758"/>
        <v>0</v>
      </c>
      <c r="AS154" s="21"/>
      <c r="AT154" s="21">
        <f t="shared" si="1759"/>
        <v>0</v>
      </c>
      <c r="AU154" s="21"/>
      <c r="AV154" s="21">
        <f t="shared" si="1760"/>
        <v>0</v>
      </c>
      <c r="AW154" s="21"/>
      <c r="AX154" s="21">
        <f t="shared" si="1761"/>
        <v>0</v>
      </c>
      <c r="AY154" s="21"/>
      <c r="AZ154" s="21">
        <f t="shared" si="1762"/>
        <v>0</v>
      </c>
      <c r="BA154" s="21"/>
      <c r="BB154" s="21">
        <f t="shared" si="1763"/>
        <v>0</v>
      </c>
      <c r="BC154" s="21"/>
      <c r="BD154" s="21">
        <f t="shared" si="1764"/>
        <v>0</v>
      </c>
      <c r="BE154" s="21"/>
      <c r="BF154" s="21">
        <f t="shared" si="1765"/>
        <v>0</v>
      </c>
      <c r="BG154" s="21"/>
      <c r="BH154" s="21">
        <f t="shared" si="1766"/>
        <v>0</v>
      </c>
      <c r="BI154" s="21"/>
      <c r="BJ154" s="21">
        <f t="shared" si="1767"/>
        <v>0</v>
      </c>
      <c r="BK154" s="21"/>
      <c r="BL154" s="21">
        <f t="shared" si="1768"/>
        <v>0</v>
      </c>
      <c r="BM154" s="21"/>
      <c r="BN154" s="21">
        <f t="shared" si="1769"/>
        <v>0</v>
      </c>
      <c r="BO154" s="21"/>
      <c r="BP154" s="21">
        <f t="shared" si="1770"/>
        <v>0</v>
      </c>
      <c r="BQ154" s="21"/>
      <c r="BR154" s="21">
        <f t="shared" si="1771"/>
        <v>0</v>
      </c>
      <c r="BS154" s="21"/>
      <c r="BT154" s="21">
        <f t="shared" si="1772"/>
        <v>0</v>
      </c>
      <c r="BU154" s="21">
        <v>20</v>
      </c>
      <c r="BV154" s="21">
        <f t="shared" si="1773"/>
        <v>0</v>
      </c>
      <c r="BW154" s="21">
        <v>19</v>
      </c>
      <c r="BX154" s="21">
        <f t="shared" si="1774"/>
        <v>0</v>
      </c>
      <c r="BY154" s="21">
        <v>21</v>
      </c>
      <c r="BZ154" s="21">
        <f t="shared" si="1775"/>
        <v>0</v>
      </c>
      <c r="CA154" s="21">
        <v>30</v>
      </c>
      <c r="CB154" s="21">
        <f t="shared" si="1776"/>
        <v>0</v>
      </c>
      <c r="CC154" s="21"/>
      <c r="CD154" s="21">
        <f t="shared" si="1777"/>
        <v>0</v>
      </c>
      <c r="CE154" s="21">
        <v>27</v>
      </c>
      <c r="CF154" s="21">
        <f t="shared" si="1778"/>
        <v>0</v>
      </c>
      <c r="CG154" s="21">
        <v>29</v>
      </c>
      <c r="CH154" s="21">
        <f t="shared" si="1779"/>
        <v>0</v>
      </c>
      <c r="CI154" s="21">
        <v>37</v>
      </c>
      <c r="CJ154" s="21">
        <f t="shared" si="1780"/>
        <v>0</v>
      </c>
      <c r="CK154" s="21">
        <v>35</v>
      </c>
      <c r="CL154" s="21">
        <f t="shared" si="1781"/>
        <v>0</v>
      </c>
      <c r="CM154" s="21">
        <v>35</v>
      </c>
      <c r="CN154" s="21">
        <f t="shared" si="1782"/>
        <v>0</v>
      </c>
      <c r="CO154" s="21"/>
      <c r="CP154" s="21">
        <f t="shared" si="1783"/>
        <v>0</v>
      </c>
      <c r="CQ154" s="21"/>
      <c r="CR154" s="21">
        <f t="shared" si="1784"/>
        <v>0</v>
      </c>
      <c r="CS154" s="21"/>
      <c r="CT154" s="21">
        <f t="shared" si="1785"/>
        <v>0</v>
      </c>
      <c r="CU154" s="21"/>
      <c r="CV154" s="21">
        <f t="shared" si="1786"/>
        <v>0</v>
      </c>
      <c r="CW154" s="21"/>
      <c r="CX154" s="21">
        <f t="shared" si="1787"/>
        <v>0</v>
      </c>
      <c r="CY154" s="21"/>
      <c r="CZ154" s="21">
        <f t="shared" si="1788"/>
        <v>0</v>
      </c>
      <c r="DA154" s="21"/>
      <c r="DB154" s="21">
        <f t="shared" si="1789"/>
        <v>0</v>
      </c>
      <c r="DC154" s="21"/>
      <c r="DD154" s="21">
        <f t="shared" si="1790"/>
        <v>0</v>
      </c>
      <c r="DE154" s="21"/>
      <c r="DF154" s="21">
        <f t="shared" si="1791"/>
        <v>0</v>
      </c>
      <c r="DG154" s="21"/>
      <c r="DH154" s="21">
        <f t="shared" si="1792"/>
        <v>0</v>
      </c>
      <c r="DI154" s="21"/>
      <c r="DJ154" s="21">
        <f t="shared" si="1793"/>
        <v>0</v>
      </c>
      <c r="DK154" s="21"/>
      <c r="DL154" s="21">
        <f t="shared" si="1794"/>
        <v>0</v>
      </c>
      <c r="DM154" s="21"/>
      <c r="DN154" s="21">
        <f t="shared" si="1795"/>
        <v>0</v>
      </c>
      <c r="DO154" s="21"/>
      <c r="DP154" s="21">
        <f t="shared" si="1796"/>
        <v>0</v>
      </c>
      <c r="DQ154" s="21"/>
      <c r="DR154" s="21">
        <f t="shared" si="1797"/>
        <v>0</v>
      </c>
      <c r="DS154" s="21"/>
      <c r="DT154" s="21">
        <f t="shared" si="1798"/>
        <v>0</v>
      </c>
      <c r="DU154" s="21"/>
      <c r="DV154" s="21">
        <f t="shared" si="1799"/>
        <v>0</v>
      </c>
      <c r="DW154" s="21"/>
      <c r="DX154" s="21">
        <f t="shared" si="1800"/>
        <v>0</v>
      </c>
      <c r="DY154" s="21"/>
      <c r="DZ154" s="21">
        <f t="shared" si="1801"/>
        <v>0</v>
      </c>
      <c r="EA154" s="21"/>
      <c r="EB154" s="21">
        <f t="shared" si="1802"/>
        <v>0</v>
      </c>
      <c r="EC154" s="21"/>
      <c r="ED154" s="21">
        <f t="shared" si="1803"/>
        <v>0</v>
      </c>
      <c r="EE154" s="21"/>
      <c r="EF154" s="21">
        <f t="shared" si="1804"/>
        <v>0</v>
      </c>
      <c r="EG154" s="21"/>
      <c r="EH154" s="21">
        <f t="shared" si="1805"/>
        <v>0</v>
      </c>
      <c r="EI154" s="21"/>
      <c r="EJ154" s="21">
        <f t="shared" si="1806"/>
        <v>0</v>
      </c>
      <c r="EK154" s="21"/>
      <c r="EL154" s="21">
        <f t="shared" si="1807"/>
        <v>25.3</v>
      </c>
      <c r="EM154" s="21"/>
      <c r="EN154" s="21">
        <f t="shared" si="1808"/>
        <v>25.3</v>
      </c>
      <c r="EO154" s="21"/>
      <c r="EP154" s="21">
        <f t="shared" si="1809"/>
        <v>25.3</v>
      </c>
      <c r="EQ154" s="21"/>
      <c r="ER154" s="21">
        <f t="shared" si="1810"/>
        <v>25.3</v>
      </c>
      <c r="ES154" s="21"/>
      <c r="ET154" s="21">
        <f t="shared" si="1811"/>
        <v>25.3</v>
      </c>
      <c r="EU154" s="21"/>
      <c r="EV154" s="21">
        <f t="shared" si="1812"/>
        <v>25.3</v>
      </c>
      <c r="EW154" s="21"/>
      <c r="EX154" s="21">
        <f t="shared" si="1813"/>
        <v>25.3</v>
      </c>
      <c r="EY154" s="21"/>
      <c r="EZ154" s="21">
        <f t="shared" si="1814"/>
        <v>25.3</v>
      </c>
      <c r="FA154" s="21"/>
      <c r="FB154" s="21">
        <f t="shared" si="1815"/>
        <v>25.3</v>
      </c>
      <c r="FC154" s="21"/>
      <c r="FD154" s="21">
        <f t="shared" si="1816"/>
        <v>25.3</v>
      </c>
      <c r="FE154" s="21"/>
      <c r="FF154" s="21">
        <f t="shared" si="1817"/>
        <v>0</v>
      </c>
      <c r="FG154" s="21"/>
      <c r="FH154" s="21">
        <f t="shared" si="1818"/>
        <v>0</v>
      </c>
      <c r="FI154" s="21"/>
      <c r="FJ154" s="21">
        <f t="shared" si="1819"/>
        <v>0</v>
      </c>
      <c r="FK154" s="21"/>
      <c r="FL154" s="21">
        <f t="shared" si="1820"/>
        <v>0</v>
      </c>
      <c r="FM154" s="21"/>
      <c r="FN154" s="21">
        <f t="shared" si="1821"/>
        <v>0</v>
      </c>
      <c r="FO154" s="21"/>
      <c r="FP154" s="21">
        <f t="shared" si="1822"/>
        <v>0</v>
      </c>
      <c r="FQ154" s="21"/>
      <c r="FR154" s="21">
        <f t="shared" si="1823"/>
        <v>0</v>
      </c>
      <c r="FS154" s="21"/>
      <c r="FT154" s="21">
        <f t="shared" si="1824"/>
        <v>0</v>
      </c>
      <c r="FU154" s="21"/>
      <c r="FV154" s="21">
        <f t="shared" si="1825"/>
        <v>0</v>
      </c>
      <c r="FW154" s="21"/>
      <c r="FX154" s="21">
        <f t="shared" si="1826"/>
        <v>0</v>
      </c>
      <c r="FY154" s="21"/>
      <c r="FZ154" s="21">
        <f t="shared" si="1827"/>
        <v>0</v>
      </c>
      <c r="GA154" s="21"/>
      <c r="GB154" s="21">
        <f t="shared" si="1828"/>
        <v>0</v>
      </c>
      <c r="GC154" s="21"/>
      <c r="GD154" s="21">
        <f t="shared" si="1829"/>
        <v>0</v>
      </c>
      <c r="GE154" s="21"/>
      <c r="GF154" s="21">
        <f t="shared" si="1830"/>
        <v>0</v>
      </c>
      <c r="GG154" s="21"/>
      <c r="GH154" s="21">
        <f t="shared" si="1831"/>
        <v>0</v>
      </c>
      <c r="GI154" s="21"/>
      <c r="GJ154" s="21">
        <f t="shared" si="1832"/>
        <v>0</v>
      </c>
      <c r="GK154" s="21"/>
      <c r="GL154" s="21">
        <f t="shared" si="1833"/>
        <v>0</v>
      </c>
      <c r="GM154" s="21"/>
      <c r="GN154" s="21">
        <f t="shared" si="1834"/>
        <v>0</v>
      </c>
      <c r="GO154" s="21"/>
      <c r="GP154" s="21">
        <f t="shared" si="1835"/>
        <v>0</v>
      </c>
      <c r="GQ154" s="21"/>
      <c r="GR154" s="21">
        <f t="shared" si="1836"/>
        <v>0</v>
      </c>
      <c r="GS154" s="21"/>
      <c r="GT154" s="21">
        <f t="shared" si="1837"/>
        <v>0</v>
      </c>
      <c r="GU154" s="21"/>
      <c r="GV154" s="21">
        <f t="shared" si="1838"/>
        <v>0</v>
      </c>
      <c r="GW154" s="21"/>
      <c r="GX154" s="21">
        <f t="shared" si="1839"/>
        <v>0</v>
      </c>
      <c r="GY154" s="21"/>
      <c r="GZ154" s="21">
        <f t="shared" si="1840"/>
        <v>0</v>
      </c>
      <c r="HA154" s="21"/>
      <c r="HB154" s="21">
        <f t="shared" si="1841"/>
        <v>0</v>
      </c>
      <c r="HC154" s="21"/>
      <c r="HD154" s="21">
        <f t="shared" si="1842"/>
        <v>0</v>
      </c>
      <c r="HE154" s="21"/>
      <c r="HF154" s="21">
        <f t="shared" si="1843"/>
        <v>0</v>
      </c>
      <c r="HG154" s="21"/>
      <c r="HH154" s="21">
        <f t="shared" si="1844"/>
        <v>0</v>
      </c>
      <c r="HI154" s="21"/>
      <c r="HJ154" s="21">
        <f t="shared" si="1845"/>
        <v>0</v>
      </c>
      <c r="HK154" s="21"/>
      <c r="HL154" s="21">
        <f t="shared" si="1846"/>
        <v>0</v>
      </c>
      <c r="HM154" s="21"/>
      <c r="HN154" s="21">
        <f t="shared" si="1847"/>
        <v>0</v>
      </c>
      <c r="HO154" s="21"/>
      <c r="HP154" s="21">
        <f t="shared" si="1848"/>
        <v>0</v>
      </c>
      <c r="HQ154" s="21"/>
      <c r="HR154" s="21">
        <f t="shared" si="1849"/>
        <v>0</v>
      </c>
      <c r="HS154" s="21"/>
      <c r="HT154" s="21">
        <f t="shared" si="1850"/>
        <v>0</v>
      </c>
      <c r="HU154" s="21"/>
      <c r="HV154" s="21">
        <f t="shared" si="1851"/>
        <v>0</v>
      </c>
      <c r="HW154" s="21"/>
      <c r="HX154" s="21">
        <f t="shared" si="1852"/>
        <v>0</v>
      </c>
      <c r="HY154" s="21"/>
      <c r="HZ154" s="21">
        <f t="shared" si="1853"/>
        <v>0</v>
      </c>
      <c r="IA154" s="21"/>
      <c r="IB154" s="21">
        <f t="shared" si="1854"/>
        <v>0</v>
      </c>
      <c r="IC154" s="21"/>
      <c r="ID154" s="21">
        <f t="shared" si="1855"/>
        <v>0</v>
      </c>
      <c r="IE154" s="21"/>
      <c r="IF154" s="21">
        <f t="shared" si="1856"/>
        <v>0</v>
      </c>
      <c r="IG154" s="21"/>
      <c r="IH154" s="21">
        <f t="shared" si="1857"/>
        <v>0</v>
      </c>
      <c r="II154" s="21"/>
      <c r="IJ154" s="21">
        <f t="shared" si="1858"/>
        <v>0</v>
      </c>
      <c r="IK154" s="21"/>
      <c r="IL154" s="21">
        <f t="shared" si="1859"/>
        <v>0</v>
      </c>
      <c r="IM154" s="21"/>
      <c r="IN154" s="21">
        <f t="shared" si="1860"/>
        <v>0</v>
      </c>
      <c r="IO154" s="21"/>
      <c r="IP154" s="21">
        <f t="shared" si="1861"/>
        <v>0</v>
      </c>
      <c r="IQ154" s="21"/>
      <c r="IR154" s="21">
        <f t="shared" si="1862"/>
        <v>0</v>
      </c>
      <c r="IS154" s="21"/>
      <c r="IT154" s="21">
        <f t="shared" si="1863"/>
        <v>0</v>
      </c>
      <c r="IU154" s="21"/>
      <c r="IV154" s="21">
        <f t="shared" si="1864"/>
        <v>0</v>
      </c>
      <c r="IW154" s="21"/>
      <c r="IX154" s="21">
        <f t="shared" si="1865"/>
        <v>0</v>
      </c>
      <c r="IY154" s="21"/>
      <c r="IZ154" s="21">
        <f t="shared" si="1866"/>
        <v>0</v>
      </c>
      <c r="JA154" s="21"/>
      <c r="JB154" s="21">
        <f t="shared" si="1867"/>
        <v>0</v>
      </c>
      <c r="JC154" s="21"/>
      <c r="JD154" s="21">
        <f t="shared" si="1868"/>
        <v>0</v>
      </c>
      <c r="JE154" s="21"/>
      <c r="JF154" s="21">
        <f t="shared" si="1869"/>
        <v>0</v>
      </c>
      <c r="JG154" s="21"/>
      <c r="JH154" s="21">
        <f t="shared" si="1870"/>
        <v>0</v>
      </c>
      <c r="JI154" s="21"/>
      <c r="JJ154" s="21">
        <f t="shared" si="1871"/>
        <v>0</v>
      </c>
      <c r="JK154" s="21"/>
      <c r="JL154" s="21">
        <f t="shared" si="1872"/>
        <v>0</v>
      </c>
      <c r="JM154" s="21"/>
      <c r="JN154" s="21">
        <f t="shared" si="1873"/>
        <v>0</v>
      </c>
      <c r="JO154" s="21"/>
      <c r="JP154" s="21">
        <f t="shared" si="1874"/>
        <v>0</v>
      </c>
      <c r="JQ154" s="21"/>
      <c r="JR154" s="21">
        <f t="shared" si="1875"/>
        <v>0</v>
      </c>
      <c r="JS154" s="21"/>
      <c r="JT154" s="21">
        <f t="shared" si="1876"/>
        <v>0</v>
      </c>
      <c r="JU154" s="21"/>
      <c r="JV154" s="21">
        <f t="shared" si="1877"/>
        <v>0</v>
      </c>
      <c r="JW154" s="21"/>
      <c r="JX154" s="21">
        <f t="shared" si="1878"/>
        <v>0</v>
      </c>
      <c r="JY154" s="21"/>
      <c r="JZ154" s="21">
        <f t="shared" si="1879"/>
        <v>0</v>
      </c>
      <c r="KA154" s="21"/>
      <c r="KB154" s="21">
        <f t="shared" si="1880"/>
        <v>0</v>
      </c>
      <c r="KC154" s="21"/>
      <c r="KD154" s="21">
        <f t="shared" si="1881"/>
        <v>0</v>
      </c>
      <c r="KE154" s="21"/>
      <c r="KF154" s="21">
        <f t="shared" si="1882"/>
        <v>0</v>
      </c>
      <c r="KG154" s="21"/>
      <c r="KH154" s="21">
        <f t="shared" si="1883"/>
        <v>0</v>
      </c>
      <c r="KI154" s="21"/>
      <c r="KJ154" s="21">
        <f t="shared" si="1884"/>
        <v>0</v>
      </c>
      <c r="KK154" s="21"/>
      <c r="KL154" s="21">
        <f t="shared" si="1885"/>
        <v>0</v>
      </c>
      <c r="KM154" s="21"/>
      <c r="KN154" s="21">
        <f t="shared" si="1886"/>
        <v>0</v>
      </c>
      <c r="KO154" s="21"/>
      <c r="KP154" s="21">
        <f t="shared" si="1887"/>
        <v>0</v>
      </c>
      <c r="KQ154" s="21"/>
      <c r="KR154" s="21">
        <f t="shared" si="1888"/>
        <v>0</v>
      </c>
      <c r="KS154" s="21"/>
      <c r="KT154" s="21">
        <f t="shared" si="1889"/>
        <v>0</v>
      </c>
      <c r="KU154" s="21"/>
      <c r="KV154" s="21">
        <f t="shared" si="1890"/>
        <v>0</v>
      </c>
      <c r="KW154" s="21"/>
      <c r="KX154" s="21">
        <f t="shared" si="1891"/>
        <v>0</v>
      </c>
      <c r="KY154" s="21"/>
      <c r="KZ154" s="21">
        <f t="shared" si="1892"/>
        <v>0</v>
      </c>
      <c r="LA154" s="21"/>
      <c r="LB154" s="21">
        <f t="shared" si="1893"/>
        <v>0</v>
      </c>
      <c r="LC154" s="21"/>
      <c r="LD154" s="21">
        <f t="shared" si="1894"/>
        <v>0</v>
      </c>
      <c r="LE154" s="21"/>
      <c r="LF154" s="21">
        <f t="shared" si="1895"/>
        <v>0</v>
      </c>
      <c r="LG154" s="21"/>
      <c r="LH154" s="21">
        <f t="shared" si="1896"/>
        <v>0</v>
      </c>
      <c r="LI154" s="21"/>
      <c r="LJ154" s="21">
        <f t="shared" si="1897"/>
        <v>0</v>
      </c>
      <c r="LK154" s="21"/>
      <c r="LL154" s="21">
        <f t="shared" si="1898"/>
        <v>0</v>
      </c>
      <c r="LM154" s="21"/>
      <c r="LN154" s="21">
        <f t="shared" si="1899"/>
        <v>0</v>
      </c>
      <c r="LO154" s="21"/>
      <c r="LP154" s="21">
        <f t="shared" si="1900"/>
        <v>0</v>
      </c>
      <c r="LQ154" s="21"/>
      <c r="LR154" s="21">
        <f t="shared" si="1901"/>
        <v>0</v>
      </c>
      <c r="LS154" s="21"/>
      <c r="LT154" s="21">
        <f t="shared" si="1902"/>
        <v>0</v>
      </c>
      <c r="LU154" s="21"/>
      <c r="LV154" s="21">
        <f t="shared" si="1903"/>
        <v>0</v>
      </c>
      <c r="LW154" s="21"/>
      <c r="LX154" s="21">
        <f t="shared" si="1904"/>
        <v>0</v>
      </c>
      <c r="LY154" s="21"/>
      <c r="LZ154" s="21">
        <f t="shared" si="1905"/>
        <v>0</v>
      </c>
      <c r="MA154" s="21"/>
      <c r="MB154" s="21">
        <f t="shared" si="1906"/>
        <v>0</v>
      </c>
      <c r="MC154" s="21"/>
      <c r="MD154" s="21">
        <f t="shared" si="1907"/>
        <v>0</v>
      </c>
      <c r="ME154" s="21"/>
      <c r="MF154" s="21">
        <f t="shared" si="1908"/>
        <v>0</v>
      </c>
      <c r="MG154" s="21"/>
      <c r="MH154" s="21">
        <f t="shared" si="1909"/>
        <v>0</v>
      </c>
      <c r="MI154" s="21"/>
      <c r="MJ154" s="21">
        <f t="shared" si="1910"/>
        <v>0</v>
      </c>
      <c r="MK154" s="21"/>
      <c r="ML154" s="21">
        <f t="shared" si="1911"/>
        <v>0</v>
      </c>
      <c r="MM154" s="21"/>
      <c r="MN154" s="21">
        <f t="shared" si="1912"/>
        <v>0</v>
      </c>
      <c r="MO154" s="21"/>
      <c r="MP154" s="21">
        <f t="shared" si="1913"/>
        <v>0</v>
      </c>
      <c r="MQ154" s="21"/>
      <c r="MR154" s="21">
        <f t="shared" si="1914"/>
        <v>0</v>
      </c>
      <c r="MS154" s="21"/>
      <c r="MT154" s="21">
        <f t="shared" si="1915"/>
        <v>0</v>
      </c>
      <c r="MU154" s="21"/>
      <c r="MV154" s="21">
        <f t="shared" si="1916"/>
        <v>0</v>
      </c>
      <c r="MW154" s="21"/>
      <c r="MX154" s="21">
        <f t="shared" si="1917"/>
        <v>0</v>
      </c>
      <c r="MY154" s="21"/>
      <c r="MZ154" s="21">
        <f t="shared" si="1918"/>
        <v>0</v>
      </c>
      <c r="NA154" s="21"/>
      <c r="NB154" s="21">
        <f t="shared" si="1919"/>
        <v>0</v>
      </c>
      <c r="NC154" s="21"/>
      <c r="ND154" s="21">
        <f t="shared" si="1920"/>
        <v>0</v>
      </c>
      <c r="NE154" s="21"/>
      <c r="NF154" s="21">
        <f t="shared" si="1921"/>
        <v>0</v>
      </c>
      <c r="NG154" s="21"/>
      <c r="NH154" s="21">
        <f t="shared" si="1922"/>
        <v>0</v>
      </c>
      <c r="NI154" s="21"/>
      <c r="NJ154" s="21">
        <f t="shared" si="1923"/>
        <v>0</v>
      </c>
      <c r="NK154" s="21"/>
      <c r="NL154" s="21">
        <f t="shared" si="1924"/>
        <v>0</v>
      </c>
      <c r="NM154" s="21"/>
      <c r="NN154" s="21">
        <f t="shared" si="1925"/>
        <v>0</v>
      </c>
      <c r="NO154" s="21"/>
      <c r="NP154" s="21">
        <f t="shared" si="1926"/>
        <v>0</v>
      </c>
      <c r="NQ154" s="21"/>
      <c r="NR154" s="21">
        <f t="shared" si="1927"/>
        <v>0</v>
      </c>
      <c r="NS154" s="21"/>
      <c r="NT154" s="21">
        <f t="shared" si="1928"/>
        <v>0</v>
      </c>
      <c r="NU154" s="21"/>
      <c r="NV154" s="21">
        <f t="shared" si="1929"/>
        <v>0</v>
      </c>
      <c r="NW154" s="21"/>
      <c r="NX154" s="21">
        <f t="shared" si="1930"/>
        <v>0</v>
      </c>
      <c r="NY154" s="21"/>
      <c r="NZ154" s="21">
        <f t="shared" si="1931"/>
        <v>0</v>
      </c>
      <c r="OA154" s="21"/>
      <c r="OB154" s="21">
        <f t="shared" si="1932"/>
        <v>0</v>
      </c>
      <c r="OC154" s="21"/>
      <c r="OD154" s="21">
        <f t="shared" si="1933"/>
        <v>0</v>
      </c>
      <c r="OE154" s="21"/>
      <c r="OF154" s="21">
        <f t="shared" si="1934"/>
        <v>0</v>
      </c>
      <c r="OG154" s="21"/>
      <c r="OH154" s="21">
        <f t="shared" si="1935"/>
        <v>0</v>
      </c>
      <c r="OI154" s="21"/>
      <c r="OJ154" s="21">
        <f t="shared" si="1936"/>
        <v>0</v>
      </c>
      <c r="OK154" s="21"/>
      <c r="OL154" s="21">
        <f t="shared" si="1937"/>
        <v>0</v>
      </c>
      <c r="OM154" s="21"/>
      <c r="ON154" s="21">
        <f t="shared" si="1938"/>
        <v>0</v>
      </c>
      <c r="OO154" s="21"/>
      <c r="OP154" s="21">
        <f t="shared" si="1938"/>
        <v>0</v>
      </c>
      <c r="OQ154" s="21"/>
      <c r="OR154" s="21">
        <f t="shared" si="1938"/>
        <v>0</v>
      </c>
      <c r="OS154" s="21"/>
      <c r="OT154" s="21">
        <f t="shared" si="1938"/>
        <v>0</v>
      </c>
      <c r="OU154" s="21"/>
      <c r="OV154" s="21">
        <f t="shared" si="1938"/>
        <v>0</v>
      </c>
      <c r="OW154" s="21"/>
      <c r="OX154" s="21">
        <f t="shared" si="1938"/>
        <v>0</v>
      </c>
      <c r="OY154" s="21"/>
      <c r="OZ154" s="21">
        <f t="shared" si="1938"/>
        <v>0</v>
      </c>
      <c r="PA154" s="21"/>
      <c r="PB154" s="21">
        <f t="shared" si="1939"/>
        <v>0</v>
      </c>
      <c r="PC154" s="21"/>
      <c r="PD154" s="21">
        <f t="shared" si="1939"/>
        <v>0</v>
      </c>
      <c r="PE154" s="21"/>
      <c r="PF154" s="21">
        <f t="shared" si="1939"/>
        <v>0</v>
      </c>
      <c r="PG154" s="21"/>
      <c r="PH154" s="21">
        <f t="shared" si="1939"/>
        <v>0</v>
      </c>
      <c r="PI154" s="21"/>
      <c r="PJ154" s="21">
        <f t="shared" si="1939"/>
        <v>0</v>
      </c>
      <c r="PK154" s="21"/>
      <c r="PL154" s="21">
        <f t="shared" si="1939"/>
        <v>0</v>
      </c>
      <c r="PM154" s="21"/>
      <c r="PN154" s="21">
        <f t="shared" si="1940"/>
        <v>0</v>
      </c>
      <c r="PO154" s="21"/>
      <c r="PP154" s="21">
        <f t="shared" si="1940"/>
        <v>0</v>
      </c>
      <c r="PQ154" s="21"/>
      <c r="PR154" s="21">
        <f t="shared" si="1940"/>
        <v>0</v>
      </c>
      <c r="PS154" s="21"/>
      <c r="PT154" s="21">
        <f t="shared" si="1940"/>
        <v>0</v>
      </c>
      <c r="PU154" s="21"/>
      <c r="PV154" s="21">
        <f t="shared" si="1940"/>
        <v>0</v>
      </c>
      <c r="PW154" s="21"/>
      <c r="PX154" s="21">
        <f t="shared" si="1940"/>
        <v>0</v>
      </c>
      <c r="PY154" s="21"/>
      <c r="PZ154" s="21">
        <f t="shared" si="1941"/>
        <v>0</v>
      </c>
      <c r="QA154" s="21"/>
      <c r="QB154" s="21">
        <f t="shared" si="1941"/>
        <v>0</v>
      </c>
      <c r="QC154" s="21"/>
      <c r="QD154" s="21">
        <f t="shared" si="1941"/>
        <v>0</v>
      </c>
      <c r="QE154" s="21"/>
      <c r="QF154" s="21">
        <f t="shared" si="1941"/>
        <v>0</v>
      </c>
      <c r="QG154" s="21"/>
      <c r="QH154" s="21">
        <f t="shared" si="1941"/>
        <v>0</v>
      </c>
      <c r="QI154" s="21"/>
      <c r="QJ154" s="21">
        <f t="shared" si="1941"/>
        <v>0</v>
      </c>
      <c r="QK154" s="21"/>
      <c r="QL154" s="21">
        <f t="shared" si="1942"/>
        <v>0</v>
      </c>
      <c r="QM154" s="21"/>
      <c r="QN154" s="21">
        <f t="shared" si="1942"/>
        <v>0</v>
      </c>
      <c r="QO154" s="21"/>
      <c r="QP154" s="21">
        <f t="shared" si="1942"/>
        <v>0</v>
      </c>
      <c r="QQ154" s="21"/>
      <c r="QR154" s="21">
        <f t="shared" si="1942"/>
        <v>0</v>
      </c>
      <c r="QS154" s="21"/>
      <c r="QT154" s="21">
        <f t="shared" si="1942"/>
        <v>0</v>
      </c>
      <c r="QU154" s="21"/>
      <c r="QV154" s="21">
        <f t="shared" si="1942"/>
        <v>0</v>
      </c>
      <c r="QW154" s="21"/>
      <c r="QX154" s="21">
        <f t="shared" si="1943"/>
        <v>0</v>
      </c>
      <c r="QY154" s="21"/>
      <c r="QZ154" s="21">
        <f t="shared" si="1943"/>
        <v>0</v>
      </c>
      <c r="RA154" s="21"/>
      <c r="RB154" s="21">
        <f t="shared" si="1943"/>
        <v>0</v>
      </c>
      <c r="RC154" s="21"/>
      <c r="RD154" s="21">
        <f t="shared" si="1943"/>
        <v>0</v>
      </c>
      <c r="RE154" s="21"/>
      <c r="RF154" s="21">
        <f t="shared" si="1943"/>
        <v>0</v>
      </c>
      <c r="RG154" s="21"/>
      <c r="RH154" s="21">
        <f t="shared" si="1943"/>
        <v>0</v>
      </c>
      <c r="RI154" s="21"/>
      <c r="RJ154" s="21">
        <f t="shared" si="1944"/>
        <v>0</v>
      </c>
      <c r="RK154" s="21"/>
      <c r="RL154" s="21">
        <f t="shared" si="1945"/>
        <v>0</v>
      </c>
      <c r="RM154" s="21"/>
      <c r="RN154" s="21">
        <f t="shared" si="1946"/>
        <v>0</v>
      </c>
      <c r="RO154" s="21"/>
      <c r="RP154" s="21">
        <f t="shared" si="1947"/>
        <v>0</v>
      </c>
      <c r="RQ154" s="21"/>
      <c r="RR154" s="21">
        <f t="shared" si="1948"/>
        <v>0</v>
      </c>
      <c r="RS154" s="21"/>
      <c r="RT154" s="21">
        <f t="shared" si="1949"/>
        <v>0</v>
      </c>
      <c r="RU154" s="21"/>
      <c r="RV154" s="21">
        <f t="shared" si="1950"/>
        <v>0</v>
      </c>
      <c r="RW154" s="21"/>
      <c r="RX154" s="21">
        <f t="shared" si="1951"/>
        <v>0</v>
      </c>
      <c r="RY154" s="21"/>
      <c r="RZ154" s="21">
        <f t="shared" si="1952"/>
        <v>0</v>
      </c>
      <c r="SA154" s="21"/>
      <c r="SB154" s="21">
        <f t="shared" si="1953"/>
        <v>0</v>
      </c>
      <c r="SC154" s="21"/>
      <c r="SD154" s="21">
        <f t="shared" si="1954"/>
        <v>0</v>
      </c>
      <c r="SE154" s="21"/>
      <c r="SF154" s="21">
        <f t="shared" si="1955"/>
        <v>0</v>
      </c>
      <c r="SG154" s="21"/>
      <c r="SH154" s="21">
        <f t="shared" si="1956"/>
        <v>0</v>
      </c>
      <c r="SI154" s="21"/>
      <c r="SJ154" s="21">
        <f t="shared" si="1957"/>
        <v>0</v>
      </c>
      <c r="SK154" s="21"/>
      <c r="SL154" s="21">
        <f t="shared" si="1958"/>
        <v>0</v>
      </c>
      <c r="SM154" s="21"/>
      <c r="SN154" s="21">
        <f t="shared" si="1959"/>
        <v>0</v>
      </c>
      <c r="SO154" s="21"/>
      <c r="SP154" s="21">
        <f t="shared" si="1960"/>
        <v>0</v>
      </c>
      <c r="SQ154" s="21"/>
      <c r="SR154" s="21">
        <f t="shared" si="1961"/>
        <v>0</v>
      </c>
      <c r="SS154" s="21"/>
      <c r="ST154" s="21">
        <f t="shared" si="1962"/>
        <v>0</v>
      </c>
      <c r="SU154" s="21"/>
      <c r="SV154" s="21">
        <f t="shared" si="1963"/>
        <v>0</v>
      </c>
      <c r="SW154" s="21"/>
      <c r="SX154" s="21">
        <f t="shared" si="1964"/>
        <v>0</v>
      </c>
      <c r="SY154" s="21"/>
      <c r="SZ154" s="21">
        <f t="shared" si="1965"/>
        <v>0</v>
      </c>
      <c r="TA154" s="21"/>
      <c r="TB154" s="21">
        <f t="shared" si="1966"/>
        <v>0</v>
      </c>
      <c r="TC154" s="21"/>
      <c r="TD154" s="21">
        <f t="shared" si="1967"/>
        <v>0</v>
      </c>
      <c r="TE154" s="21"/>
      <c r="TF154" s="21">
        <f t="shared" si="1968"/>
        <v>0</v>
      </c>
      <c r="TG154" s="21"/>
      <c r="TH154" s="21">
        <f t="shared" si="1969"/>
        <v>0</v>
      </c>
      <c r="TI154" s="21"/>
      <c r="TJ154" s="21">
        <f t="shared" si="1970"/>
        <v>0</v>
      </c>
      <c r="TK154" s="21"/>
      <c r="TL154" s="21">
        <f t="shared" si="1971"/>
        <v>0</v>
      </c>
      <c r="TM154" s="21"/>
      <c r="TN154" s="21">
        <f t="shared" si="1972"/>
        <v>0</v>
      </c>
      <c r="TO154" s="21"/>
      <c r="TP154" s="21">
        <f t="shared" si="1973"/>
        <v>0</v>
      </c>
      <c r="TQ154" s="21"/>
      <c r="TR154" s="21">
        <f t="shared" si="1974"/>
        <v>0</v>
      </c>
      <c r="TS154" s="21"/>
      <c r="TT154" s="21">
        <f t="shared" si="1975"/>
        <v>0</v>
      </c>
      <c r="TU154" s="21"/>
      <c r="TV154" s="21">
        <f t="shared" si="1976"/>
        <v>0</v>
      </c>
      <c r="TW154" s="21"/>
      <c r="TX154" s="21">
        <f t="shared" si="1977"/>
        <v>0</v>
      </c>
      <c r="TY154" s="21"/>
      <c r="TZ154" s="21">
        <f t="shared" si="1978"/>
        <v>0</v>
      </c>
      <c r="UA154" s="21"/>
      <c r="UB154" s="21">
        <f t="shared" si="1979"/>
        <v>0</v>
      </c>
      <c r="UC154" s="21"/>
      <c r="UD154" s="21">
        <f t="shared" si="1980"/>
        <v>0</v>
      </c>
      <c r="UE154" s="21"/>
      <c r="UF154" s="21">
        <f t="shared" si="1981"/>
        <v>0</v>
      </c>
      <c r="UG154" s="21"/>
      <c r="UH154" s="21">
        <f t="shared" si="1982"/>
        <v>0</v>
      </c>
      <c r="UI154" s="21"/>
      <c r="UJ154" s="21">
        <f t="shared" si="1983"/>
        <v>0</v>
      </c>
      <c r="UK154" s="21"/>
      <c r="UL154" s="21">
        <f t="shared" si="1984"/>
        <v>0</v>
      </c>
      <c r="UM154" s="21"/>
      <c r="UN154" s="21">
        <f t="shared" si="1985"/>
        <v>0</v>
      </c>
      <c r="UO154" s="21"/>
      <c r="UP154" s="21">
        <f t="shared" si="1986"/>
        <v>0</v>
      </c>
      <c r="UQ154" s="21"/>
      <c r="UR154" s="21">
        <f t="shared" si="1987"/>
        <v>0</v>
      </c>
      <c r="US154" s="21"/>
      <c r="UT154" s="21">
        <f t="shared" si="1988"/>
        <v>0</v>
      </c>
      <c r="UU154" s="21"/>
      <c r="UV154" s="21">
        <f t="shared" si="1989"/>
        <v>0</v>
      </c>
      <c r="UW154" s="21"/>
      <c r="UX154" s="21">
        <f t="shared" si="1990"/>
        <v>0</v>
      </c>
      <c r="UY154" s="21"/>
      <c r="UZ154" s="21">
        <f t="shared" si="1991"/>
        <v>0</v>
      </c>
      <c r="VA154" s="21"/>
      <c r="VB154" s="21">
        <f t="shared" si="1992"/>
        <v>0</v>
      </c>
      <c r="VC154" s="21"/>
      <c r="VD154" s="21">
        <f t="shared" si="1993"/>
        <v>0</v>
      </c>
      <c r="VE154" s="21"/>
      <c r="VF154" s="21">
        <f t="shared" si="1994"/>
        <v>0</v>
      </c>
      <c r="VG154" s="21"/>
      <c r="VH154" s="21">
        <f t="shared" si="1995"/>
        <v>0</v>
      </c>
      <c r="VI154" s="21"/>
      <c r="VJ154" s="21">
        <f t="shared" si="1996"/>
        <v>0</v>
      </c>
      <c r="VK154" s="21"/>
      <c r="VL154" s="21">
        <f t="shared" si="1997"/>
        <v>0</v>
      </c>
      <c r="VM154" s="21"/>
      <c r="VN154" s="21">
        <f t="shared" si="1998"/>
        <v>0</v>
      </c>
      <c r="VO154" s="21"/>
      <c r="VP154" s="21">
        <f t="shared" si="1999"/>
        <v>0</v>
      </c>
      <c r="VQ154" s="21"/>
      <c r="VR154" s="21">
        <f t="shared" si="1938"/>
        <v>0</v>
      </c>
      <c r="VS154" s="21"/>
      <c r="VT154" s="21">
        <f t="shared" si="2000"/>
        <v>0</v>
      </c>
      <c r="VU154" s="21"/>
      <c r="VV154" s="21">
        <f t="shared" si="2000"/>
        <v>0</v>
      </c>
      <c r="VW154" s="21"/>
      <c r="VX154" s="21">
        <f t="shared" si="2001"/>
        <v>0</v>
      </c>
      <c r="VY154" s="21"/>
      <c r="VZ154" s="21">
        <f t="shared" si="2001"/>
        <v>0</v>
      </c>
      <c r="WA154" s="21"/>
      <c r="WB154" s="21">
        <f t="shared" si="2001"/>
        <v>0</v>
      </c>
      <c r="WC154" s="21"/>
      <c r="WD154" s="21">
        <f t="shared" si="2001"/>
        <v>0</v>
      </c>
      <c r="WE154" s="21"/>
      <c r="WF154" s="21">
        <f t="shared" si="2001"/>
        <v>0</v>
      </c>
      <c r="WG154" s="21"/>
      <c r="WH154" s="21">
        <f t="shared" si="2001"/>
        <v>0</v>
      </c>
      <c r="WI154" s="21"/>
      <c r="WJ154" s="21">
        <f t="shared" si="2001"/>
        <v>0</v>
      </c>
      <c r="WK154" s="21"/>
      <c r="WL154" s="21">
        <f t="shared" si="2001"/>
        <v>0</v>
      </c>
      <c r="WM154" s="21"/>
      <c r="WN154" s="21">
        <f t="shared" si="2002"/>
        <v>0</v>
      </c>
      <c r="WO154" s="21"/>
      <c r="WP154" s="21">
        <f t="shared" si="2002"/>
        <v>0</v>
      </c>
      <c r="WQ154" s="21"/>
      <c r="WR154" s="21">
        <f t="shared" si="2002"/>
        <v>0</v>
      </c>
      <c r="WS154" s="21"/>
      <c r="WT154" s="21">
        <f t="shared" si="2002"/>
        <v>0</v>
      </c>
      <c r="WU154" s="21"/>
      <c r="WV154" s="21">
        <f t="shared" si="2002"/>
        <v>0</v>
      </c>
      <c r="WW154" s="21"/>
      <c r="WX154" s="21">
        <f t="shared" si="2002"/>
        <v>0</v>
      </c>
      <c r="WY154" s="21"/>
      <c r="WZ154" s="21">
        <f t="shared" si="2002"/>
        <v>0</v>
      </c>
      <c r="XA154" s="21"/>
      <c r="XB154" s="21">
        <f t="shared" si="2002"/>
        <v>0</v>
      </c>
      <c r="XC154" s="21"/>
      <c r="XD154" s="21">
        <f t="shared" si="2003"/>
        <v>0</v>
      </c>
      <c r="XE154" s="21"/>
      <c r="XF154" s="21">
        <f t="shared" si="2003"/>
        <v>0</v>
      </c>
      <c r="XG154" s="21"/>
      <c r="XH154" s="21">
        <f t="shared" si="2003"/>
        <v>0</v>
      </c>
      <c r="XI154" s="21"/>
      <c r="XJ154" s="21">
        <f t="shared" si="2003"/>
        <v>0</v>
      </c>
      <c r="XK154" s="21"/>
      <c r="XL154" s="21">
        <f t="shared" si="2003"/>
        <v>0</v>
      </c>
      <c r="XM154" s="21"/>
      <c r="XN154" s="21">
        <f t="shared" si="2003"/>
        <v>0</v>
      </c>
      <c r="XO154" s="21"/>
      <c r="XP154" s="21">
        <f t="shared" si="2003"/>
        <v>0</v>
      </c>
      <c r="XQ154" s="21"/>
      <c r="XR154" s="21">
        <f t="shared" si="2003"/>
        <v>0</v>
      </c>
      <c r="XS154" s="21"/>
      <c r="XT154" s="21">
        <f t="shared" si="2065"/>
        <v>0</v>
      </c>
      <c r="XU154" s="21"/>
      <c r="XV154" s="21">
        <f t="shared" si="2065"/>
        <v>0</v>
      </c>
      <c r="XW154" s="21"/>
      <c r="XX154" s="21">
        <f t="shared" si="2065"/>
        <v>0</v>
      </c>
      <c r="XY154" s="21"/>
      <c r="XZ154" s="21">
        <f t="shared" si="2065"/>
        <v>0</v>
      </c>
      <c r="YA154" s="21"/>
      <c r="YB154" s="21">
        <f t="shared" si="2004"/>
        <v>0</v>
      </c>
      <c r="YC154" s="21"/>
      <c r="YD154" s="21">
        <f t="shared" si="2005"/>
        <v>0</v>
      </c>
      <c r="YE154" s="21"/>
      <c r="YF154" s="21">
        <f t="shared" si="2006"/>
        <v>0</v>
      </c>
      <c r="YG154" s="21"/>
      <c r="YH154" s="21">
        <f t="shared" si="2007"/>
        <v>0</v>
      </c>
      <c r="YI154" s="21"/>
      <c r="YJ154" s="21">
        <f t="shared" si="2008"/>
        <v>0</v>
      </c>
      <c r="YK154" s="21"/>
      <c r="YL154" s="21">
        <f t="shared" si="2009"/>
        <v>0</v>
      </c>
      <c r="YM154" s="21"/>
      <c r="YN154" s="21">
        <f t="shared" si="2010"/>
        <v>0</v>
      </c>
      <c r="YO154" s="21"/>
      <c r="YP154" s="21">
        <f t="shared" si="2011"/>
        <v>0</v>
      </c>
      <c r="YQ154" s="21"/>
      <c r="YR154" s="21">
        <f t="shared" si="2012"/>
        <v>0</v>
      </c>
      <c r="YS154" s="21"/>
      <c r="YT154" s="21">
        <f t="shared" si="2013"/>
        <v>0</v>
      </c>
      <c r="YU154" s="21"/>
      <c r="YV154" s="21">
        <f t="shared" si="2014"/>
        <v>0</v>
      </c>
      <c r="YW154" s="21"/>
      <c r="YX154" s="21">
        <f t="shared" si="2015"/>
        <v>0</v>
      </c>
      <c r="YY154" s="21"/>
      <c r="YZ154" s="21">
        <f t="shared" si="2000"/>
        <v>0</v>
      </c>
      <c r="ZA154" s="21"/>
      <c r="ZB154" s="21">
        <f t="shared" si="2016"/>
        <v>0</v>
      </c>
      <c r="ZC154" s="21"/>
      <c r="ZD154" s="21">
        <f t="shared" si="2017"/>
        <v>0</v>
      </c>
      <c r="ZE154" s="21"/>
      <c r="ZF154" s="21">
        <f t="shared" si="2018"/>
        <v>0</v>
      </c>
      <c r="ZG154" s="21"/>
      <c r="ZH154" s="21">
        <f t="shared" si="2019"/>
        <v>0</v>
      </c>
      <c r="ZI154" s="21"/>
      <c r="ZJ154" s="21">
        <f t="shared" si="2020"/>
        <v>0</v>
      </c>
      <c r="ZK154" s="21"/>
      <c r="ZL154" s="21">
        <f t="shared" si="2021"/>
        <v>0</v>
      </c>
      <c r="ZM154" s="21"/>
      <c r="ZN154" s="21">
        <f t="shared" si="2022"/>
        <v>0</v>
      </c>
      <c r="ZO154" s="21"/>
      <c r="ZP154" s="21">
        <f t="shared" si="2023"/>
        <v>0</v>
      </c>
      <c r="ZQ154" s="21"/>
      <c r="ZR154" s="21">
        <f t="shared" si="2024"/>
        <v>0</v>
      </c>
      <c r="ZS154" s="21"/>
      <c r="ZT154" s="21">
        <f t="shared" si="2000"/>
        <v>0</v>
      </c>
      <c r="ZU154" s="21"/>
      <c r="ZV154" s="21">
        <f t="shared" si="2025"/>
        <v>0</v>
      </c>
      <c r="ZW154" s="21"/>
      <c r="ZX154" s="21">
        <f t="shared" si="2026"/>
        <v>0</v>
      </c>
      <c r="ZY154" s="21"/>
      <c r="ZZ154" s="21">
        <f t="shared" si="2026"/>
        <v>0</v>
      </c>
      <c r="AAA154" s="21"/>
      <c r="AAB154" s="21">
        <f t="shared" si="2027"/>
        <v>0</v>
      </c>
      <c r="AAC154" s="21"/>
      <c r="AAD154" s="21">
        <f t="shared" si="2027"/>
        <v>0</v>
      </c>
      <c r="AAE154" s="21"/>
      <c r="AAF154" s="21">
        <f t="shared" si="2028"/>
        <v>0</v>
      </c>
      <c r="AAG154" s="21"/>
      <c r="AAH154" s="21">
        <f t="shared" si="2028"/>
        <v>0</v>
      </c>
      <c r="AAI154" s="21"/>
      <c r="AAJ154" s="21">
        <f t="shared" si="2029"/>
        <v>0</v>
      </c>
      <c r="AAK154" s="21"/>
      <c r="AAL154" s="21">
        <f t="shared" si="2029"/>
        <v>0</v>
      </c>
      <c r="AAM154" s="21"/>
      <c r="AAN154" s="21">
        <f t="shared" si="2030"/>
        <v>0</v>
      </c>
      <c r="AAO154" s="21"/>
      <c r="AAP154" s="21">
        <f t="shared" si="2030"/>
        <v>0</v>
      </c>
      <c r="AAQ154" s="21"/>
      <c r="AAR154" s="21">
        <f t="shared" si="2031"/>
        <v>0</v>
      </c>
      <c r="AAS154" s="21"/>
      <c r="AAT154" s="21">
        <f t="shared" si="2031"/>
        <v>0</v>
      </c>
      <c r="AAU154" s="21"/>
      <c r="AAV154" s="21">
        <f t="shared" si="2032"/>
        <v>0</v>
      </c>
      <c r="AAW154" s="21"/>
      <c r="AAX154" s="21">
        <f t="shared" si="2032"/>
        <v>0</v>
      </c>
      <c r="AAY154" s="21"/>
      <c r="AAZ154" s="21">
        <f t="shared" si="2033"/>
        <v>0</v>
      </c>
      <c r="ABA154" s="21"/>
      <c r="ABB154" s="21">
        <f t="shared" si="2033"/>
        <v>0</v>
      </c>
      <c r="ABC154" s="21"/>
      <c r="ABD154" s="21">
        <f t="shared" si="2034"/>
        <v>0</v>
      </c>
      <c r="ABE154" s="21"/>
      <c r="ABF154" s="21">
        <f t="shared" si="2034"/>
        <v>0</v>
      </c>
      <c r="ABG154" s="21"/>
      <c r="ABH154" s="21">
        <f t="shared" si="2035"/>
        <v>0</v>
      </c>
      <c r="ABI154" s="21"/>
      <c r="ABJ154" s="21">
        <f t="shared" si="2035"/>
        <v>0</v>
      </c>
      <c r="ABK154" s="21"/>
      <c r="ABL154" s="21">
        <f t="shared" si="2036"/>
        <v>0</v>
      </c>
      <c r="ABM154" s="21"/>
      <c r="ABN154" s="21">
        <f t="shared" si="2036"/>
        <v>0</v>
      </c>
      <c r="ABO154" s="21"/>
      <c r="ABP154" s="21">
        <f t="shared" si="2037"/>
        <v>0</v>
      </c>
      <c r="ABQ154" s="21"/>
      <c r="ABR154" s="21">
        <f t="shared" si="2037"/>
        <v>0</v>
      </c>
      <c r="ABS154" s="21"/>
      <c r="ABT154" s="21">
        <f t="shared" si="2038"/>
        <v>0</v>
      </c>
      <c r="ABU154" s="21"/>
      <c r="ABV154" s="21">
        <f t="shared" si="2038"/>
        <v>0</v>
      </c>
      <c r="ABW154" s="21"/>
      <c r="ABX154" s="21">
        <f t="shared" si="2039"/>
        <v>0</v>
      </c>
      <c r="ABY154" s="21"/>
      <c r="ABZ154" s="21">
        <f t="shared" si="2039"/>
        <v>0</v>
      </c>
      <c r="ACA154" s="21"/>
      <c r="ACB154" s="21">
        <f t="shared" si="2040"/>
        <v>0</v>
      </c>
      <c r="ACC154" s="21"/>
      <c r="ACD154" s="21">
        <f t="shared" si="2040"/>
        <v>0</v>
      </c>
      <c r="ACE154" s="21"/>
      <c r="ACF154" s="21">
        <f t="shared" si="2041"/>
        <v>0</v>
      </c>
      <c r="ACG154" s="21"/>
      <c r="ACH154" s="21">
        <f t="shared" si="2041"/>
        <v>0</v>
      </c>
      <c r="ACI154" s="21"/>
      <c r="ACJ154" s="21">
        <f t="shared" si="2042"/>
        <v>0</v>
      </c>
      <c r="ACK154" s="21"/>
      <c r="ACL154" s="21">
        <f t="shared" si="2042"/>
        <v>0</v>
      </c>
      <c r="ACM154" s="21"/>
      <c r="ACN154" s="21">
        <f t="shared" si="2043"/>
        <v>0</v>
      </c>
      <c r="ACO154" s="21"/>
      <c r="ACP154" s="21">
        <f t="shared" si="2043"/>
        <v>0</v>
      </c>
      <c r="ACQ154" s="21"/>
      <c r="ACR154" s="21">
        <f t="shared" si="2044"/>
        <v>0</v>
      </c>
      <c r="ACS154" s="21"/>
      <c r="ACT154" s="21">
        <f t="shared" si="2044"/>
        <v>0</v>
      </c>
      <c r="ACU154" s="21"/>
      <c r="ACV154" s="21">
        <f t="shared" si="2045"/>
        <v>0</v>
      </c>
      <c r="ACW154" s="21"/>
      <c r="ACX154" s="21">
        <f t="shared" si="2045"/>
        <v>0</v>
      </c>
      <c r="ACY154" s="21"/>
      <c r="ACZ154" s="21">
        <f t="shared" si="2046"/>
        <v>0</v>
      </c>
      <c r="ADA154" s="21"/>
      <c r="ADB154" s="21">
        <f t="shared" si="2046"/>
        <v>0</v>
      </c>
      <c r="ADC154" s="21"/>
      <c r="ADD154" s="21">
        <f t="shared" si="2047"/>
        <v>0</v>
      </c>
      <c r="ADE154" s="21"/>
      <c r="ADF154" s="21">
        <f t="shared" si="2047"/>
        <v>0</v>
      </c>
      <c r="ADG154" s="21"/>
      <c r="ADH154" s="21">
        <f t="shared" si="2048"/>
        <v>0</v>
      </c>
      <c r="ADI154" s="21"/>
      <c r="ADJ154" s="21">
        <f t="shared" si="2048"/>
        <v>0</v>
      </c>
      <c r="ADK154" s="21"/>
      <c r="ADL154" s="21">
        <f t="shared" si="2049"/>
        <v>0</v>
      </c>
      <c r="ADM154" s="21"/>
      <c r="ADN154" s="21">
        <f t="shared" si="2049"/>
        <v>0</v>
      </c>
      <c r="ADO154" s="21"/>
      <c r="ADP154" s="21">
        <f t="shared" si="2049"/>
        <v>0</v>
      </c>
      <c r="ADQ154" s="21"/>
      <c r="ADR154" s="21">
        <f t="shared" si="2049"/>
        <v>0</v>
      </c>
      <c r="ADS154" s="21"/>
      <c r="ADT154" s="21">
        <f t="shared" si="2049"/>
        <v>0</v>
      </c>
      <c r="ADU154" s="21"/>
      <c r="ADV154" s="21">
        <f t="shared" si="2050"/>
        <v>0</v>
      </c>
      <c r="ADW154" s="21"/>
      <c r="ADX154" s="21">
        <f t="shared" si="2050"/>
        <v>0</v>
      </c>
      <c r="ADY154" s="21"/>
      <c r="ADZ154" s="21">
        <f t="shared" si="2050"/>
        <v>0</v>
      </c>
      <c r="AEA154" s="21"/>
      <c r="AEB154" s="21">
        <f t="shared" si="2050"/>
        <v>0</v>
      </c>
      <c r="AEC154" s="21"/>
      <c r="AED154" s="21">
        <f t="shared" si="2051"/>
        <v>0</v>
      </c>
      <c r="AEE154" s="21"/>
      <c r="AEF154" s="21">
        <f t="shared" si="2051"/>
        <v>0</v>
      </c>
      <c r="AEG154" s="21"/>
      <c r="AEH154" s="21">
        <f t="shared" si="2051"/>
        <v>0</v>
      </c>
      <c r="AEI154" s="21"/>
      <c r="AEJ154" s="21">
        <f t="shared" si="2051"/>
        <v>0</v>
      </c>
      <c r="AEK154" s="21"/>
      <c r="AEL154" s="21">
        <f t="shared" si="2051"/>
        <v>0</v>
      </c>
      <c r="AEM154" s="21"/>
      <c r="AEN154" s="21">
        <f t="shared" si="2052"/>
        <v>0</v>
      </c>
      <c r="AEO154" s="21"/>
      <c r="AEP154" s="21">
        <f t="shared" si="2052"/>
        <v>0</v>
      </c>
      <c r="AEQ154" s="21"/>
      <c r="AER154" s="21">
        <f t="shared" si="2052"/>
        <v>0</v>
      </c>
      <c r="AES154" s="21"/>
      <c r="AET154" s="21">
        <f t="shared" si="2052"/>
        <v>0</v>
      </c>
      <c r="AEU154" s="21"/>
      <c r="AEV154" s="21">
        <f t="shared" si="2053"/>
        <v>0</v>
      </c>
      <c r="AEW154" s="21"/>
      <c r="AEX154" s="21">
        <f t="shared" si="2053"/>
        <v>0</v>
      </c>
      <c r="AEY154" s="21"/>
      <c r="AEZ154" s="21">
        <f t="shared" si="2053"/>
        <v>0</v>
      </c>
      <c r="AFA154" s="21"/>
      <c r="AFB154" s="21">
        <f t="shared" si="2053"/>
        <v>0</v>
      </c>
      <c r="AFC154" s="21"/>
      <c r="AFD154" s="21">
        <f t="shared" si="2053"/>
        <v>0</v>
      </c>
      <c r="AFE154" s="21"/>
      <c r="AFF154" s="21">
        <f t="shared" si="2054"/>
        <v>0</v>
      </c>
      <c r="AFG154" s="21"/>
      <c r="AFH154" s="21">
        <f t="shared" si="2054"/>
        <v>0</v>
      </c>
      <c r="AFI154" s="21"/>
      <c r="AFJ154" s="21">
        <f t="shared" si="2054"/>
        <v>0</v>
      </c>
      <c r="AFK154" s="21"/>
      <c r="AFL154" s="21">
        <f t="shared" si="2054"/>
        <v>0</v>
      </c>
      <c r="AFM154" s="21"/>
      <c r="AFN154" s="21">
        <f t="shared" si="2055"/>
        <v>0</v>
      </c>
      <c r="AFO154" s="21"/>
      <c r="AFP154" s="21">
        <f t="shared" si="2055"/>
        <v>0</v>
      </c>
      <c r="AFQ154" s="21"/>
      <c r="AFR154" s="21">
        <f t="shared" si="2055"/>
        <v>0</v>
      </c>
      <c r="AFS154" s="21"/>
      <c r="AFT154" s="21">
        <f t="shared" si="2055"/>
        <v>0</v>
      </c>
      <c r="AFU154" s="21"/>
      <c r="AFV154" s="21">
        <f t="shared" si="2055"/>
        <v>0</v>
      </c>
      <c r="AFW154" s="21"/>
      <c r="AFX154" s="21">
        <f t="shared" si="2056"/>
        <v>0</v>
      </c>
      <c r="AFY154" s="21"/>
      <c r="AFZ154" s="21">
        <f t="shared" si="2056"/>
        <v>0</v>
      </c>
      <c r="AGA154" s="21"/>
      <c r="AGB154" s="21">
        <f t="shared" si="2056"/>
        <v>0</v>
      </c>
      <c r="AGC154" s="21"/>
      <c r="AGD154" s="21">
        <f t="shared" si="2056"/>
        <v>0</v>
      </c>
      <c r="AGE154" s="21"/>
      <c r="AGF154" s="21">
        <f t="shared" si="2057"/>
        <v>0</v>
      </c>
      <c r="AGG154" s="21"/>
      <c r="AGH154" s="21">
        <f t="shared" si="2057"/>
        <v>0</v>
      </c>
      <c r="AGI154" s="21"/>
      <c r="AGJ154" s="21">
        <f t="shared" si="2057"/>
        <v>0</v>
      </c>
      <c r="AGK154" s="21"/>
      <c r="AGL154" s="21">
        <f t="shared" si="2057"/>
        <v>0</v>
      </c>
      <c r="AGM154" s="21"/>
      <c r="AGN154" s="21">
        <f t="shared" si="2057"/>
        <v>0</v>
      </c>
      <c r="AGO154" s="21"/>
      <c r="AGP154" s="21">
        <f t="shared" si="2058"/>
        <v>0</v>
      </c>
      <c r="AGQ154" s="21"/>
      <c r="AGR154" s="21">
        <f t="shared" si="2058"/>
        <v>0</v>
      </c>
      <c r="AGS154" s="21"/>
      <c r="AGT154" s="21">
        <f t="shared" si="2058"/>
        <v>0</v>
      </c>
      <c r="AGU154" s="21"/>
      <c r="AGV154" s="21">
        <f t="shared" si="2058"/>
        <v>0</v>
      </c>
      <c r="AGW154" s="21"/>
      <c r="AGX154" s="21">
        <f t="shared" si="2059"/>
        <v>0</v>
      </c>
      <c r="AGY154" s="21"/>
      <c r="AGZ154" s="21">
        <f t="shared" si="2059"/>
        <v>0</v>
      </c>
      <c r="AHA154" s="21"/>
      <c r="AHB154" s="21">
        <f t="shared" si="2059"/>
        <v>0</v>
      </c>
      <c r="AHC154" s="21"/>
      <c r="AHD154" s="21">
        <f t="shared" si="2059"/>
        <v>0</v>
      </c>
      <c r="AHE154" s="21"/>
      <c r="AHF154" s="21">
        <f t="shared" si="2059"/>
        <v>0</v>
      </c>
      <c r="AHG154" s="21"/>
      <c r="AHH154" s="21">
        <f t="shared" si="2060"/>
        <v>0</v>
      </c>
      <c r="AHI154" s="21"/>
      <c r="AHJ154" s="21">
        <f t="shared" si="2060"/>
        <v>0</v>
      </c>
      <c r="AHK154" s="21"/>
      <c r="AHL154" s="21">
        <f t="shared" si="2060"/>
        <v>0</v>
      </c>
      <c r="AHM154" s="21"/>
      <c r="AHN154" s="21">
        <f t="shared" si="2060"/>
        <v>0</v>
      </c>
      <c r="AHO154" s="21"/>
      <c r="AHP154" s="21">
        <f t="shared" si="2061"/>
        <v>0</v>
      </c>
      <c r="AHQ154" s="21"/>
      <c r="AHR154" s="21">
        <f t="shared" si="2061"/>
        <v>0</v>
      </c>
      <c r="AHS154" s="21"/>
      <c r="AHT154" s="21">
        <f t="shared" si="2061"/>
        <v>0</v>
      </c>
      <c r="AHU154" s="21"/>
      <c r="AHV154" s="21">
        <f t="shared" si="2061"/>
        <v>0</v>
      </c>
      <c r="AHW154" s="21"/>
      <c r="AHX154" s="21">
        <f t="shared" si="2061"/>
        <v>0</v>
      </c>
      <c r="AHY154" s="21"/>
      <c r="AHZ154" s="21">
        <f t="shared" si="2062"/>
        <v>0</v>
      </c>
      <c r="AIA154" s="21"/>
      <c r="AIB154" s="21">
        <f t="shared" si="2062"/>
        <v>0</v>
      </c>
      <c r="AIC154" s="21"/>
      <c r="AID154" s="21">
        <f t="shared" si="2062"/>
        <v>0</v>
      </c>
      <c r="AIE154" s="21"/>
      <c r="AIF154" s="21">
        <f t="shared" si="2062"/>
        <v>0</v>
      </c>
      <c r="AIG154" s="21"/>
      <c r="AIH154" s="21">
        <f t="shared" si="2063"/>
        <v>0</v>
      </c>
      <c r="AII154" s="21"/>
      <c r="AIJ154" s="21">
        <f t="shared" si="2063"/>
        <v>0</v>
      </c>
      <c r="AIK154" s="21"/>
      <c r="AIL154" s="21">
        <f t="shared" si="2063"/>
        <v>0</v>
      </c>
      <c r="AIM154" s="21"/>
      <c r="AIN154" s="21">
        <f t="shared" si="2063"/>
        <v>0</v>
      </c>
      <c r="AIO154" s="21"/>
      <c r="AIP154" s="21">
        <f t="shared" si="2063"/>
        <v>0</v>
      </c>
      <c r="AIQ154" s="21"/>
      <c r="AIR154" s="21">
        <f t="shared" si="2064"/>
        <v>0</v>
      </c>
      <c r="AIS154" s="21"/>
      <c r="AIT154" s="21">
        <f t="shared" si="2064"/>
        <v>0</v>
      </c>
      <c r="AIU154" s="21"/>
      <c r="AIV154" s="21">
        <f t="shared" si="2064"/>
        <v>0</v>
      </c>
      <c r="AIW154" s="21"/>
      <c r="AIX154" s="21">
        <f t="shared" si="2064"/>
        <v>0</v>
      </c>
      <c r="AIY154" s="21"/>
      <c r="AIZ154" s="21">
        <f t="shared" si="2000"/>
        <v>0</v>
      </c>
      <c r="AJA154" s="21"/>
    </row>
    <row r="155" spans="2:937" ht="13.5" customHeight="1" x14ac:dyDescent="0.25">
      <c r="B155" s="31">
        <v>150</v>
      </c>
      <c r="C155" s="192" t="s">
        <v>206</v>
      </c>
      <c r="D155" s="67" t="s">
        <v>76</v>
      </c>
      <c r="E155" s="194" t="s">
        <v>404</v>
      </c>
      <c r="F155" s="194" t="str">
        <f>_xlfn.XLOOKUP(D155,'WTG PH-III'!$D$5:$D$198,'WTG PH-III'!$B$5:$B$198,0,0,1)</f>
        <v>PSS-05</v>
      </c>
      <c r="G155" s="22" t="s">
        <v>537</v>
      </c>
      <c r="H155" s="22" t="s">
        <v>539</v>
      </c>
      <c r="I155" s="61">
        <v>13</v>
      </c>
      <c r="J155" s="21">
        <v>253</v>
      </c>
      <c r="K155" s="21">
        <f t="shared" si="1741"/>
        <v>253.00000000000006</v>
      </c>
      <c r="L155" s="21">
        <f t="shared" si="1742"/>
        <v>253</v>
      </c>
      <c r="M155" s="21">
        <f t="shared" si="1743"/>
        <v>0</v>
      </c>
      <c r="N155" s="95">
        <f>VLOOKUP(D155,'WTG PH-III'!$D$5:$U$198,17,0)</f>
        <v>45737</v>
      </c>
      <c r="O155" s="95">
        <f>VLOOKUP(D155,'WTG PH-III'!$D$5:$U$198,18,0)</f>
        <v>45746</v>
      </c>
      <c r="P155" s="21">
        <f t="shared" si="1744"/>
        <v>0</v>
      </c>
      <c r="Q155" s="21"/>
      <c r="R155" s="21">
        <f t="shared" si="1745"/>
        <v>0</v>
      </c>
      <c r="S155" s="21"/>
      <c r="T155" s="21">
        <f t="shared" si="1746"/>
        <v>0</v>
      </c>
      <c r="U155" s="21"/>
      <c r="V155" s="21">
        <f t="shared" si="1747"/>
        <v>0</v>
      </c>
      <c r="W155" s="21"/>
      <c r="X155" s="21">
        <f t="shared" si="1748"/>
        <v>0</v>
      </c>
      <c r="Y155" s="21"/>
      <c r="Z155" s="21">
        <f t="shared" si="1749"/>
        <v>0</v>
      </c>
      <c r="AA155" s="21"/>
      <c r="AB155" s="21">
        <f t="shared" si="1750"/>
        <v>0</v>
      </c>
      <c r="AC155" s="21"/>
      <c r="AD155" s="21">
        <f t="shared" si="1751"/>
        <v>0</v>
      </c>
      <c r="AE155" s="21"/>
      <c r="AF155" s="21">
        <f t="shared" si="1752"/>
        <v>0</v>
      </c>
      <c r="AG155" s="21"/>
      <c r="AH155" s="21">
        <f t="shared" si="1753"/>
        <v>0</v>
      </c>
      <c r="AI155" s="21"/>
      <c r="AJ155" s="21">
        <f t="shared" si="1754"/>
        <v>0</v>
      </c>
      <c r="AK155" s="21"/>
      <c r="AL155" s="21">
        <f t="shared" si="1755"/>
        <v>0</v>
      </c>
      <c r="AM155" s="21"/>
      <c r="AN155" s="21">
        <f t="shared" si="1756"/>
        <v>0</v>
      </c>
      <c r="AO155" s="21"/>
      <c r="AP155" s="21">
        <f t="shared" si="1757"/>
        <v>0</v>
      </c>
      <c r="AQ155" s="21"/>
      <c r="AR155" s="21">
        <f t="shared" si="1758"/>
        <v>0</v>
      </c>
      <c r="AS155" s="21"/>
      <c r="AT155" s="21">
        <f t="shared" si="1759"/>
        <v>0</v>
      </c>
      <c r="AU155" s="21"/>
      <c r="AV155" s="21">
        <f t="shared" si="1760"/>
        <v>0</v>
      </c>
      <c r="AW155" s="21"/>
      <c r="AX155" s="21">
        <f t="shared" si="1761"/>
        <v>0</v>
      </c>
      <c r="AY155" s="21"/>
      <c r="AZ155" s="21">
        <f t="shared" si="1762"/>
        <v>0</v>
      </c>
      <c r="BA155" s="21"/>
      <c r="BB155" s="21">
        <f t="shared" si="1763"/>
        <v>0</v>
      </c>
      <c r="BC155" s="21"/>
      <c r="BD155" s="21">
        <f t="shared" si="1764"/>
        <v>0</v>
      </c>
      <c r="BE155" s="21"/>
      <c r="BF155" s="21">
        <f t="shared" si="1765"/>
        <v>0</v>
      </c>
      <c r="BG155" s="21"/>
      <c r="BH155" s="21">
        <f t="shared" si="1766"/>
        <v>0</v>
      </c>
      <c r="BI155" s="21"/>
      <c r="BJ155" s="21">
        <f t="shared" si="1767"/>
        <v>0</v>
      </c>
      <c r="BK155" s="21"/>
      <c r="BL155" s="21">
        <f t="shared" si="1768"/>
        <v>0</v>
      </c>
      <c r="BM155" s="21"/>
      <c r="BN155" s="21">
        <f t="shared" si="1769"/>
        <v>0</v>
      </c>
      <c r="BO155" s="21"/>
      <c r="BP155" s="21">
        <f t="shared" si="1770"/>
        <v>0</v>
      </c>
      <c r="BQ155" s="21"/>
      <c r="BR155" s="21">
        <f t="shared" si="1771"/>
        <v>0</v>
      </c>
      <c r="BS155" s="21"/>
      <c r="BT155" s="21">
        <f t="shared" si="1772"/>
        <v>0</v>
      </c>
      <c r="BU155" s="21"/>
      <c r="BV155" s="21">
        <f t="shared" si="1773"/>
        <v>0</v>
      </c>
      <c r="BW155" s="21"/>
      <c r="BX155" s="21">
        <f t="shared" si="1774"/>
        <v>0</v>
      </c>
      <c r="BY155" s="21"/>
      <c r="BZ155" s="21">
        <f t="shared" si="1775"/>
        <v>0</v>
      </c>
      <c r="CA155" s="21"/>
      <c r="CB155" s="21">
        <f t="shared" si="1776"/>
        <v>0</v>
      </c>
      <c r="CC155" s="21"/>
      <c r="CD155" s="21">
        <f t="shared" si="1777"/>
        <v>0</v>
      </c>
      <c r="CE155" s="21"/>
      <c r="CF155" s="21">
        <f t="shared" si="1778"/>
        <v>0</v>
      </c>
      <c r="CG155" s="21"/>
      <c r="CH155" s="21">
        <f t="shared" si="1779"/>
        <v>0</v>
      </c>
      <c r="CI155" s="21"/>
      <c r="CJ155" s="21">
        <f t="shared" si="1780"/>
        <v>0</v>
      </c>
      <c r="CK155" s="21"/>
      <c r="CL155" s="21">
        <f t="shared" si="1781"/>
        <v>0</v>
      </c>
      <c r="CM155" s="21"/>
      <c r="CN155" s="21">
        <f t="shared" si="1782"/>
        <v>0</v>
      </c>
      <c r="CO155" s="21"/>
      <c r="CP155" s="21">
        <f t="shared" si="1783"/>
        <v>0</v>
      </c>
      <c r="CQ155" s="21"/>
      <c r="CR155" s="21">
        <f t="shared" si="1784"/>
        <v>0</v>
      </c>
      <c r="CS155" s="21"/>
      <c r="CT155" s="21">
        <f t="shared" si="1785"/>
        <v>0</v>
      </c>
      <c r="CU155" s="21"/>
      <c r="CV155" s="21">
        <f t="shared" si="1786"/>
        <v>0</v>
      </c>
      <c r="CW155" s="21"/>
      <c r="CX155" s="21">
        <f t="shared" si="1787"/>
        <v>0</v>
      </c>
      <c r="CY155" s="21"/>
      <c r="CZ155" s="21">
        <f t="shared" si="1788"/>
        <v>0</v>
      </c>
      <c r="DA155" s="21"/>
      <c r="DB155" s="21">
        <f t="shared" si="1789"/>
        <v>0</v>
      </c>
      <c r="DC155" s="21"/>
      <c r="DD155" s="21">
        <f t="shared" si="1790"/>
        <v>0</v>
      </c>
      <c r="DE155" s="21"/>
      <c r="DF155" s="21">
        <f t="shared" si="1791"/>
        <v>0</v>
      </c>
      <c r="DG155" s="21"/>
      <c r="DH155" s="21">
        <f t="shared" si="1792"/>
        <v>0</v>
      </c>
      <c r="DI155" s="21"/>
      <c r="DJ155" s="21">
        <f t="shared" si="1793"/>
        <v>0</v>
      </c>
      <c r="DK155" s="21"/>
      <c r="DL155" s="21">
        <f t="shared" si="1794"/>
        <v>0</v>
      </c>
      <c r="DM155" s="21"/>
      <c r="DN155" s="21">
        <f t="shared" si="1795"/>
        <v>0</v>
      </c>
      <c r="DO155" s="21"/>
      <c r="DP155" s="21">
        <f t="shared" si="1796"/>
        <v>0</v>
      </c>
      <c r="DQ155" s="21"/>
      <c r="DR155" s="21">
        <f t="shared" si="1797"/>
        <v>0</v>
      </c>
      <c r="DS155" s="21"/>
      <c r="DT155" s="21">
        <f t="shared" si="1798"/>
        <v>0</v>
      </c>
      <c r="DU155" s="21"/>
      <c r="DV155" s="21">
        <f t="shared" si="1799"/>
        <v>0</v>
      </c>
      <c r="DW155" s="21"/>
      <c r="DX155" s="21">
        <f t="shared" si="1800"/>
        <v>0</v>
      </c>
      <c r="DY155" s="21"/>
      <c r="DZ155" s="21">
        <f t="shared" si="1801"/>
        <v>0</v>
      </c>
      <c r="EA155" s="21"/>
      <c r="EB155" s="21">
        <f t="shared" si="1802"/>
        <v>0</v>
      </c>
      <c r="EC155" s="21"/>
      <c r="ED155" s="21">
        <f t="shared" si="1803"/>
        <v>0</v>
      </c>
      <c r="EE155" s="21"/>
      <c r="EF155" s="21">
        <f t="shared" si="1804"/>
        <v>0</v>
      </c>
      <c r="EG155" s="21"/>
      <c r="EH155" s="21">
        <f t="shared" si="1805"/>
        <v>0</v>
      </c>
      <c r="EI155" s="21"/>
      <c r="EJ155" s="21">
        <f t="shared" si="1806"/>
        <v>0</v>
      </c>
      <c r="EK155" s="21"/>
      <c r="EL155" s="21">
        <f t="shared" si="1807"/>
        <v>0</v>
      </c>
      <c r="EM155" s="21"/>
      <c r="EN155" s="21">
        <f t="shared" si="1808"/>
        <v>0</v>
      </c>
      <c r="EO155" s="21"/>
      <c r="EP155" s="21">
        <f t="shared" si="1809"/>
        <v>0</v>
      </c>
      <c r="EQ155" s="21"/>
      <c r="ER155" s="21">
        <f t="shared" si="1810"/>
        <v>0</v>
      </c>
      <c r="ES155" s="21"/>
      <c r="ET155" s="21">
        <f t="shared" si="1811"/>
        <v>0</v>
      </c>
      <c r="EU155" s="21"/>
      <c r="EV155" s="21">
        <f t="shared" si="1812"/>
        <v>0</v>
      </c>
      <c r="EW155" s="21"/>
      <c r="EX155" s="21">
        <f t="shared" si="1813"/>
        <v>0</v>
      </c>
      <c r="EY155" s="21"/>
      <c r="EZ155" s="21">
        <f t="shared" si="1814"/>
        <v>0</v>
      </c>
      <c r="FA155" s="21"/>
      <c r="FB155" s="21">
        <f t="shared" si="1815"/>
        <v>0</v>
      </c>
      <c r="FC155" s="21">
        <v>16</v>
      </c>
      <c r="FD155" s="21">
        <f t="shared" si="1816"/>
        <v>0</v>
      </c>
      <c r="FE155" s="21">
        <v>34</v>
      </c>
      <c r="FF155" s="21">
        <f t="shared" si="1817"/>
        <v>0</v>
      </c>
      <c r="FG155" s="21">
        <v>46</v>
      </c>
      <c r="FH155" s="21">
        <f t="shared" si="1818"/>
        <v>0</v>
      </c>
      <c r="FI155" s="21"/>
      <c r="FJ155" s="21">
        <f t="shared" si="1819"/>
        <v>0</v>
      </c>
      <c r="FK155" s="21">
        <v>41</v>
      </c>
      <c r="FL155" s="21">
        <f t="shared" si="1820"/>
        <v>0</v>
      </c>
      <c r="FM155" s="21">
        <v>25</v>
      </c>
      <c r="FN155" s="21">
        <f t="shared" si="1821"/>
        <v>0</v>
      </c>
      <c r="FO155" s="21">
        <v>26</v>
      </c>
      <c r="FP155" s="21">
        <f t="shared" si="1822"/>
        <v>0</v>
      </c>
      <c r="FQ155" s="21">
        <v>36</v>
      </c>
      <c r="FR155" s="21">
        <f t="shared" si="1823"/>
        <v>0</v>
      </c>
      <c r="FS155" s="21">
        <v>29</v>
      </c>
      <c r="FT155" s="21">
        <f t="shared" si="1824"/>
        <v>0</v>
      </c>
      <c r="FU155" s="21"/>
      <c r="FV155" s="21">
        <f t="shared" si="1825"/>
        <v>0</v>
      </c>
      <c r="FW155" s="21"/>
      <c r="FX155" s="21">
        <f t="shared" si="1826"/>
        <v>0</v>
      </c>
      <c r="FY155" s="21"/>
      <c r="FZ155" s="21">
        <f t="shared" si="1827"/>
        <v>0</v>
      </c>
      <c r="GA155" s="21"/>
      <c r="GB155" s="21">
        <f t="shared" si="1828"/>
        <v>0</v>
      </c>
      <c r="GC155" s="21"/>
      <c r="GD155" s="21">
        <f t="shared" si="1829"/>
        <v>0</v>
      </c>
      <c r="GE155" s="21"/>
      <c r="GF155" s="21">
        <f t="shared" si="1830"/>
        <v>0</v>
      </c>
      <c r="GG155" s="21"/>
      <c r="GH155" s="21">
        <f t="shared" si="1831"/>
        <v>0</v>
      </c>
      <c r="GI155" s="21"/>
      <c r="GJ155" s="21">
        <f t="shared" si="1832"/>
        <v>0</v>
      </c>
      <c r="GK155" s="21"/>
      <c r="GL155" s="21">
        <f t="shared" si="1833"/>
        <v>0</v>
      </c>
      <c r="GM155" s="21"/>
      <c r="GN155" s="21">
        <f t="shared" si="1834"/>
        <v>0</v>
      </c>
      <c r="GO155" s="21"/>
      <c r="GP155" s="21">
        <f t="shared" si="1835"/>
        <v>0</v>
      </c>
      <c r="GQ155" s="21"/>
      <c r="GR155" s="21">
        <f t="shared" si="1836"/>
        <v>0</v>
      </c>
      <c r="GS155" s="21"/>
      <c r="GT155" s="21">
        <f t="shared" si="1837"/>
        <v>25.3</v>
      </c>
      <c r="GU155" s="21"/>
      <c r="GV155" s="21">
        <f t="shared" si="1838"/>
        <v>25.3</v>
      </c>
      <c r="GW155" s="21"/>
      <c r="GX155" s="21">
        <f t="shared" si="1839"/>
        <v>25.3</v>
      </c>
      <c r="GY155" s="21"/>
      <c r="GZ155" s="21">
        <f t="shared" si="1840"/>
        <v>25.3</v>
      </c>
      <c r="HA155" s="21"/>
      <c r="HB155" s="21">
        <f t="shared" si="1841"/>
        <v>25.3</v>
      </c>
      <c r="HC155" s="21"/>
      <c r="HD155" s="21">
        <f t="shared" si="1842"/>
        <v>25.3</v>
      </c>
      <c r="HE155" s="21"/>
      <c r="HF155" s="21">
        <f t="shared" si="1843"/>
        <v>25.3</v>
      </c>
      <c r="HG155" s="21"/>
      <c r="HH155" s="21">
        <f t="shared" si="1844"/>
        <v>25.3</v>
      </c>
      <c r="HI155" s="21"/>
      <c r="HJ155" s="21">
        <f t="shared" si="1845"/>
        <v>25.3</v>
      </c>
      <c r="HK155" s="21"/>
      <c r="HL155" s="21">
        <f t="shared" si="1846"/>
        <v>25.3</v>
      </c>
      <c r="HM155" s="21"/>
      <c r="HN155" s="21">
        <f t="shared" si="1847"/>
        <v>0</v>
      </c>
      <c r="HO155" s="21"/>
      <c r="HP155" s="21">
        <f t="shared" si="1848"/>
        <v>0</v>
      </c>
      <c r="HQ155" s="21"/>
      <c r="HR155" s="21">
        <f t="shared" si="1849"/>
        <v>0</v>
      </c>
      <c r="HS155" s="21"/>
      <c r="HT155" s="21">
        <f t="shared" si="1850"/>
        <v>0</v>
      </c>
      <c r="HU155" s="21"/>
      <c r="HV155" s="21">
        <f t="shared" si="1851"/>
        <v>0</v>
      </c>
      <c r="HW155" s="21"/>
      <c r="HX155" s="21">
        <f t="shared" si="1852"/>
        <v>0</v>
      </c>
      <c r="HY155" s="21"/>
      <c r="HZ155" s="21">
        <f t="shared" si="1853"/>
        <v>0</v>
      </c>
      <c r="IA155" s="21"/>
      <c r="IB155" s="21">
        <f t="shared" si="1854"/>
        <v>0</v>
      </c>
      <c r="IC155" s="21"/>
      <c r="ID155" s="21">
        <f t="shared" si="1855"/>
        <v>0</v>
      </c>
      <c r="IE155" s="21"/>
      <c r="IF155" s="21">
        <f t="shared" si="1856"/>
        <v>0</v>
      </c>
      <c r="IG155" s="21"/>
      <c r="IH155" s="21">
        <f t="shared" si="1857"/>
        <v>0</v>
      </c>
      <c r="II155" s="21"/>
      <c r="IJ155" s="21">
        <f t="shared" si="1858"/>
        <v>0</v>
      </c>
      <c r="IK155" s="21"/>
      <c r="IL155" s="21">
        <f t="shared" si="1859"/>
        <v>0</v>
      </c>
      <c r="IM155" s="21"/>
      <c r="IN155" s="21">
        <f t="shared" si="1860"/>
        <v>0</v>
      </c>
      <c r="IO155" s="21"/>
      <c r="IP155" s="21">
        <f t="shared" si="1861"/>
        <v>0</v>
      </c>
      <c r="IQ155" s="21"/>
      <c r="IR155" s="21">
        <f t="shared" si="1862"/>
        <v>0</v>
      </c>
      <c r="IS155" s="21"/>
      <c r="IT155" s="21">
        <f t="shared" si="1863"/>
        <v>0</v>
      </c>
      <c r="IU155" s="21"/>
      <c r="IV155" s="21">
        <f t="shared" si="1864"/>
        <v>0</v>
      </c>
      <c r="IW155" s="21"/>
      <c r="IX155" s="21">
        <f t="shared" si="1865"/>
        <v>0</v>
      </c>
      <c r="IY155" s="21"/>
      <c r="IZ155" s="21">
        <f t="shared" si="1866"/>
        <v>0</v>
      </c>
      <c r="JA155" s="21"/>
      <c r="JB155" s="21">
        <f t="shared" si="1867"/>
        <v>0</v>
      </c>
      <c r="JC155" s="21"/>
      <c r="JD155" s="21">
        <f t="shared" si="1868"/>
        <v>0</v>
      </c>
      <c r="JE155" s="21"/>
      <c r="JF155" s="21">
        <f t="shared" si="1869"/>
        <v>0</v>
      </c>
      <c r="JG155" s="21"/>
      <c r="JH155" s="21">
        <f t="shared" si="1870"/>
        <v>0</v>
      </c>
      <c r="JI155" s="21"/>
      <c r="JJ155" s="21">
        <f t="shared" si="1871"/>
        <v>0</v>
      </c>
      <c r="JK155" s="21"/>
      <c r="JL155" s="21">
        <f t="shared" si="1872"/>
        <v>0</v>
      </c>
      <c r="JM155" s="21"/>
      <c r="JN155" s="21">
        <f t="shared" si="1873"/>
        <v>0</v>
      </c>
      <c r="JO155" s="21"/>
      <c r="JP155" s="21">
        <f t="shared" si="1874"/>
        <v>0</v>
      </c>
      <c r="JQ155" s="21"/>
      <c r="JR155" s="21">
        <f t="shared" si="1875"/>
        <v>0</v>
      </c>
      <c r="JS155" s="21"/>
      <c r="JT155" s="21">
        <f t="shared" si="1876"/>
        <v>0</v>
      </c>
      <c r="JU155" s="21"/>
      <c r="JV155" s="21">
        <f t="shared" si="1877"/>
        <v>0</v>
      </c>
      <c r="JW155" s="21"/>
      <c r="JX155" s="21">
        <f t="shared" si="1878"/>
        <v>0</v>
      </c>
      <c r="JY155" s="21"/>
      <c r="JZ155" s="21">
        <f t="shared" si="1879"/>
        <v>0</v>
      </c>
      <c r="KA155" s="21"/>
      <c r="KB155" s="21">
        <f t="shared" si="1880"/>
        <v>0</v>
      </c>
      <c r="KC155" s="21"/>
      <c r="KD155" s="21">
        <f t="shared" si="1881"/>
        <v>0</v>
      </c>
      <c r="KE155" s="21"/>
      <c r="KF155" s="21">
        <f t="shared" si="1882"/>
        <v>0</v>
      </c>
      <c r="KG155" s="21"/>
      <c r="KH155" s="21">
        <f t="shared" si="1883"/>
        <v>0</v>
      </c>
      <c r="KI155" s="21"/>
      <c r="KJ155" s="21">
        <f t="shared" si="1884"/>
        <v>0</v>
      </c>
      <c r="KK155" s="21"/>
      <c r="KL155" s="21">
        <f t="shared" si="1885"/>
        <v>0</v>
      </c>
      <c r="KM155" s="21"/>
      <c r="KN155" s="21">
        <f t="shared" si="1886"/>
        <v>0</v>
      </c>
      <c r="KO155" s="21"/>
      <c r="KP155" s="21">
        <f t="shared" si="1887"/>
        <v>0</v>
      </c>
      <c r="KQ155" s="21"/>
      <c r="KR155" s="21">
        <f t="shared" si="1888"/>
        <v>0</v>
      </c>
      <c r="KS155" s="21"/>
      <c r="KT155" s="21">
        <f t="shared" si="1889"/>
        <v>0</v>
      </c>
      <c r="KU155" s="21"/>
      <c r="KV155" s="21">
        <f t="shared" si="1890"/>
        <v>0</v>
      </c>
      <c r="KW155" s="21"/>
      <c r="KX155" s="21">
        <f t="shared" si="1891"/>
        <v>0</v>
      </c>
      <c r="KY155" s="21"/>
      <c r="KZ155" s="21">
        <f t="shared" si="1892"/>
        <v>0</v>
      </c>
      <c r="LA155" s="21"/>
      <c r="LB155" s="21">
        <f t="shared" si="1893"/>
        <v>0</v>
      </c>
      <c r="LC155" s="21"/>
      <c r="LD155" s="21">
        <f t="shared" si="1894"/>
        <v>0</v>
      </c>
      <c r="LE155" s="21"/>
      <c r="LF155" s="21">
        <f t="shared" si="1895"/>
        <v>0</v>
      </c>
      <c r="LG155" s="21"/>
      <c r="LH155" s="21">
        <f t="shared" si="1896"/>
        <v>0</v>
      </c>
      <c r="LI155" s="21"/>
      <c r="LJ155" s="21">
        <f t="shared" si="1897"/>
        <v>0</v>
      </c>
      <c r="LK155" s="21"/>
      <c r="LL155" s="21">
        <f t="shared" si="1898"/>
        <v>0</v>
      </c>
      <c r="LM155" s="21"/>
      <c r="LN155" s="21">
        <f t="shared" si="1899"/>
        <v>0</v>
      </c>
      <c r="LO155" s="21"/>
      <c r="LP155" s="21">
        <f t="shared" si="1900"/>
        <v>0</v>
      </c>
      <c r="LQ155" s="21"/>
      <c r="LR155" s="21">
        <f t="shared" si="1901"/>
        <v>0</v>
      </c>
      <c r="LS155" s="21"/>
      <c r="LT155" s="21">
        <f t="shared" si="1902"/>
        <v>0</v>
      </c>
      <c r="LU155" s="21"/>
      <c r="LV155" s="21">
        <f t="shared" si="1903"/>
        <v>0</v>
      </c>
      <c r="LW155" s="21"/>
      <c r="LX155" s="21">
        <f t="shared" si="1904"/>
        <v>0</v>
      </c>
      <c r="LY155" s="21"/>
      <c r="LZ155" s="21">
        <f t="shared" si="1905"/>
        <v>0</v>
      </c>
      <c r="MA155" s="21"/>
      <c r="MB155" s="21">
        <f t="shared" si="1906"/>
        <v>0</v>
      </c>
      <c r="MC155" s="21"/>
      <c r="MD155" s="21">
        <f t="shared" si="1907"/>
        <v>0</v>
      </c>
      <c r="ME155" s="21"/>
      <c r="MF155" s="21">
        <f t="shared" si="1908"/>
        <v>0</v>
      </c>
      <c r="MG155" s="21"/>
      <c r="MH155" s="21">
        <f t="shared" si="1909"/>
        <v>0</v>
      </c>
      <c r="MI155" s="21"/>
      <c r="MJ155" s="21">
        <f t="shared" si="1910"/>
        <v>0</v>
      </c>
      <c r="MK155" s="21"/>
      <c r="ML155" s="21">
        <f t="shared" si="1911"/>
        <v>0</v>
      </c>
      <c r="MM155" s="21"/>
      <c r="MN155" s="21">
        <f t="shared" si="1912"/>
        <v>0</v>
      </c>
      <c r="MO155" s="21"/>
      <c r="MP155" s="21">
        <f t="shared" si="1913"/>
        <v>0</v>
      </c>
      <c r="MQ155" s="21"/>
      <c r="MR155" s="21">
        <f t="shared" si="1914"/>
        <v>0</v>
      </c>
      <c r="MS155" s="21"/>
      <c r="MT155" s="21">
        <f t="shared" si="1915"/>
        <v>0</v>
      </c>
      <c r="MU155" s="21"/>
      <c r="MV155" s="21">
        <f t="shared" si="1916"/>
        <v>0</v>
      </c>
      <c r="MW155" s="21"/>
      <c r="MX155" s="21">
        <f t="shared" si="1917"/>
        <v>0</v>
      </c>
      <c r="MY155" s="21"/>
      <c r="MZ155" s="21">
        <f t="shared" si="1918"/>
        <v>0</v>
      </c>
      <c r="NA155" s="21"/>
      <c r="NB155" s="21">
        <f t="shared" si="1919"/>
        <v>0</v>
      </c>
      <c r="NC155" s="21"/>
      <c r="ND155" s="21">
        <f t="shared" si="1920"/>
        <v>0</v>
      </c>
      <c r="NE155" s="21"/>
      <c r="NF155" s="21">
        <f t="shared" si="1921"/>
        <v>0</v>
      </c>
      <c r="NG155" s="21"/>
      <c r="NH155" s="21">
        <f t="shared" si="1922"/>
        <v>0</v>
      </c>
      <c r="NI155" s="21"/>
      <c r="NJ155" s="21">
        <f t="shared" si="1923"/>
        <v>0</v>
      </c>
      <c r="NK155" s="21"/>
      <c r="NL155" s="21">
        <f t="shared" si="1924"/>
        <v>0</v>
      </c>
      <c r="NM155" s="21"/>
      <c r="NN155" s="21">
        <f t="shared" si="1925"/>
        <v>0</v>
      </c>
      <c r="NO155" s="21"/>
      <c r="NP155" s="21">
        <f t="shared" si="1926"/>
        <v>0</v>
      </c>
      <c r="NQ155" s="21"/>
      <c r="NR155" s="21">
        <f t="shared" si="1927"/>
        <v>0</v>
      </c>
      <c r="NS155" s="21"/>
      <c r="NT155" s="21">
        <f t="shared" si="1928"/>
        <v>0</v>
      </c>
      <c r="NU155" s="21"/>
      <c r="NV155" s="21">
        <f t="shared" si="1929"/>
        <v>0</v>
      </c>
      <c r="NW155" s="21"/>
      <c r="NX155" s="21">
        <f t="shared" si="1930"/>
        <v>0</v>
      </c>
      <c r="NY155" s="21"/>
      <c r="NZ155" s="21">
        <f t="shared" si="1931"/>
        <v>0</v>
      </c>
      <c r="OA155" s="21"/>
      <c r="OB155" s="21">
        <f t="shared" si="1932"/>
        <v>0</v>
      </c>
      <c r="OC155" s="21"/>
      <c r="OD155" s="21">
        <f t="shared" si="1933"/>
        <v>0</v>
      </c>
      <c r="OE155" s="21"/>
      <c r="OF155" s="21">
        <f t="shared" si="1934"/>
        <v>0</v>
      </c>
      <c r="OG155" s="21"/>
      <c r="OH155" s="21">
        <f t="shared" si="1935"/>
        <v>0</v>
      </c>
      <c r="OI155" s="21"/>
      <c r="OJ155" s="21">
        <f t="shared" si="1936"/>
        <v>0</v>
      </c>
      <c r="OK155" s="21"/>
      <c r="OL155" s="21">
        <f t="shared" si="1937"/>
        <v>0</v>
      </c>
      <c r="OM155" s="21"/>
      <c r="ON155" s="21">
        <f t="shared" si="1938"/>
        <v>0</v>
      </c>
      <c r="OO155" s="21"/>
      <c r="OP155" s="21">
        <f t="shared" si="1938"/>
        <v>0</v>
      </c>
      <c r="OQ155" s="21"/>
      <c r="OR155" s="21">
        <f t="shared" si="1938"/>
        <v>0</v>
      </c>
      <c r="OS155" s="21"/>
      <c r="OT155" s="21">
        <f t="shared" si="1938"/>
        <v>0</v>
      </c>
      <c r="OU155" s="21"/>
      <c r="OV155" s="21">
        <f t="shared" si="1938"/>
        <v>0</v>
      </c>
      <c r="OW155" s="21"/>
      <c r="OX155" s="21">
        <f t="shared" si="1938"/>
        <v>0</v>
      </c>
      <c r="OY155" s="21"/>
      <c r="OZ155" s="21">
        <f t="shared" si="1938"/>
        <v>0</v>
      </c>
      <c r="PA155" s="21"/>
      <c r="PB155" s="21">
        <f t="shared" si="1939"/>
        <v>0</v>
      </c>
      <c r="PC155" s="21"/>
      <c r="PD155" s="21">
        <f t="shared" si="1939"/>
        <v>0</v>
      </c>
      <c r="PE155" s="21"/>
      <c r="PF155" s="21">
        <f t="shared" si="1939"/>
        <v>0</v>
      </c>
      <c r="PG155" s="21"/>
      <c r="PH155" s="21">
        <f t="shared" si="1939"/>
        <v>0</v>
      </c>
      <c r="PI155" s="21"/>
      <c r="PJ155" s="21">
        <f t="shared" si="1939"/>
        <v>0</v>
      </c>
      <c r="PK155" s="21"/>
      <c r="PL155" s="21">
        <f t="shared" si="1939"/>
        <v>0</v>
      </c>
      <c r="PM155" s="21"/>
      <c r="PN155" s="21">
        <f t="shared" si="1940"/>
        <v>0</v>
      </c>
      <c r="PO155" s="21"/>
      <c r="PP155" s="21">
        <f t="shared" si="1940"/>
        <v>0</v>
      </c>
      <c r="PQ155" s="21"/>
      <c r="PR155" s="21">
        <f t="shared" si="1940"/>
        <v>0</v>
      </c>
      <c r="PS155" s="21"/>
      <c r="PT155" s="21">
        <f t="shared" si="1940"/>
        <v>0</v>
      </c>
      <c r="PU155" s="21"/>
      <c r="PV155" s="21">
        <f t="shared" si="1940"/>
        <v>0</v>
      </c>
      <c r="PW155" s="21"/>
      <c r="PX155" s="21">
        <f t="shared" si="1940"/>
        <v>0</v>
      </c>
      <c r="PY155" s="21"/>
      <c r="PZ155" s="21">
        <f t="shared" si="1941"/>
        <v>0</v>
      </c>
      <c r="QA155" s="21"/>
      <c r="QB155" s="21">
        <f t="shared" si="1941"/>
        <v>0</v>
      </c>
      <c r="QC155" s="21"/>
      <c r="QD155" s="21">
        <f t="shared" si="1941"/>
        <v>0</v>
      </c>
      <c r="QE155" s="21"/>
      <c r="QF155" s="21">
        <f t="shared" si="1941"/>
        <v>0</v>
      </c>
      <c r="QG155" s="21"/>
      <c r="QH155" s="21">
        <f t="shared" si="1941"/>
        <v>0</v>
      </c>
      <c r="QI155" s="21"/>
      <c r="QJ155" s="21">
        <f t="shared" si="1941"/>
        <v>0</v>
      </c>
      <c r="QK155" s="21"/>
      <c r="QL155" s="21">
        <f t="shared" si="1942"/>
        <v>0</v>
      </c>
      <c r="QM155" s="21"/>
      <c r="QN155" s="21">
        <f t="shared" si="1942"/>
        <v>0</v>
      </c>
      <c r="QO155" s="21"/>
      <c r="QP155" s="21">
        <f t="shared" si="1942"/>
        <v>0</v>
      </c>
      <c r="QQ155" s="21"/>
      <c r="QR155" s="21">
        <f t="shared" si="1942"/>
        <v>0</v>
      </c>
      <c r="QS155" s="21"/>
      <c r="QT155" s="21">
        <f t="shared" si="1942"/>
        <v>0</v>
      </c>
      <c r="QU155" s="21"/>
      <c r="QV155" s="21">
        <f t="shared" si="1942"/>
        <v>0</v>
      </c>
      <c r="QW155" s="21"/>
      <c r="QX155" s="21">
        <f t="shared" si="1943"/>
        <v>0</v>
      </c>
      <c r="QY155" s="21"/>
      <c r="QZ155" s="21">
        <f t="shared" si="1943"/>
        <v>0</v>
      </c>
      <c r="RA155" s="21"/>
      <c r="RB155" s="21">
        <f t="shared" si="1943"/>
        <v>0</v>
      </c>
      <c r="RC155" s="21"/>
      <c r="RD155" s="21">
        <f t="shared" si="1943"/>
        <v>0</v>
      </c>
      <c r="RE155" s="21"/>
      <c r="RF155" s="21">
        <f t="shared" si="1943"/>
        <v>0</v>
      </c>
      <c r="RG155" s="21"/>
      <c r="RH155" s="21">
        <f t="shared" si="1943"/>
        <v>0</v>
      </c>
      <c r="RI155" s="21"/>
      <c r="RJ155" s="21">
        <f t="shared" si="1944"/>
        <v>0</v>
      </c>
      <c r="RK155" s="21"/>
      <c r="RL155" s="21">
        <f t="shared" si="1945"/>
        <v>0</v>
      </c>
      <c r="RM155" s="21"/>
      <c r="RN155" s="21">
        <f t="shared" si="1946"/>
        <v>0</v>
      </c>
      <c r="RO155" s="21"/>
      <c r="RP155" s="21">
        <f t="shared" si="1947"/>
        <v>0</v>
      </c>
      <c r="RQ155" s="21"/>
      <c r="RR155" s="21">
        <f t="shared" si="1948"/>
        <v>0</v>
      </c>
      <c r="RS155" s="21"/>
      <c r="RT155" s="21">
        <f t="shared" si="1949"/>
        <v>0</v>
      </c>
      <c r="RU155" s="21"/>
      <c r="RV155" s="21">
        <f t="shared" si="1950"/>
        <v>0</v>
      </c>
      <c r="RW155" s="21"/>
      <c r="RX155" s="21">
        <f t="shared" si="1951"/>
        <v>0</v>
      </c>
      <c r="RY155" s="21"/>
      <c r="RZ155" s="21">
        <f t="shared" si="1952"/>
        <v>0</v>
      </c>
      <c r="SA155" s="21"/>
      <c r="SB155" s="21">
        <f t="shared" si="1953"/>
        <v>0</v>
      </c>
      <c r="SC155" s="21"/>
      <c r="SD155" s="21">
        <f t="shared" si="1954"/>
        <v>0</v>
      </c>
      <c r="SE155" s="21"/>
      <c r="SF155" s="21">
        <f t="shared" si="1955"/>
        <v>0</v>
      </c>
      <c r="SG155" s="21"/>
      <c r="SH155" s="21">
        <f t="shared" si="1956"/>
        <v>0</v>
      </c>
      <c r="SI155" s="21"/>
      <c r="SJ155" s="21">
        <f t="shared" si="1957"/>
        <v>0</v>
      </c>
      <c r="SK155" s="21"/>
      <c r="SL155" s="21">
        <f t="shared" si="1958"/>
        <v>0</v>
      </c>
      <c r="SM155" s="21"/>
      <c r="SN155" s="21">
        <f t="shared" si="1959"/>
        <v>0</v>
      </c>
      <c r="SO155" s="21"/>
      <c r="SP155" s="21">
        <f t="shared" si="1960"/>
        <v>0</v>
      </c>
      <c r="SQ155" s="21"/>
      <c r="SR155" s="21">
        <f t="shared" si="1961"/>
        <v>0</v>
      </c>
      <c r="SS155" s="21"/>
      <c r="ST155" s="21">
        <f t="shared" si="1962"/>
        <v>0</v>
      </c>
      <c r="SU155" s="21"/>
      <c r="SV155" s="21">
        <f t="shared" si="1963"/>
        <v>0</v>
      </c>
      <c r="SW155" s="21"/>
      <c r="SX155" s="21">
        <f t="shared" si="1964"/>
        <v>0</v>
      </c>
      <c r="SY155" s="21"/>
      <c r="SZ155" s="21">
        <f t="shared" si="1965"/>
        <v>0</v>
      </c>
      <c r="TA155" s="21"/>
      <c r="TB155" s="21">
        <f t="shared" si="1966"/>
        <v>0</v>
      </c>
      <c r="TC155" s="21"/>
      <c r="TD155" s="21">
        <f t="shared" si="1967"/>
        <v>0</v>
      </c>
      <c r="TE155" s="21"/>
      <c r="TF155" s="21">
        <f t="shared" si="1968"/>
        <v>0</v>
      </c>
      <c r="TG155" s="21"/>
      <c r="TH155" s="21">
        <f t="shared" si="1969"/>
        <v>0</v>
      </c>
      <c r="TI155" s="21"/>
      <c r="TJ155" s="21">
        <f t="shared" si="1970"/>
        <v>0</v>
      </c>
      <c r="TK155" s="21"/>
      <c r="TL155" s="21">
        <f t="shared" si="1971"/>
        <v>0</v>
      </c>
      <c r="TM155" s="21"/>
      <c r="TN155" s="21">
        <f t="shared" si="1972"/>
        <v>0</v>
      </c>
      <c r="TO155" s="21"/>
      <c r="TP155" s="21">
        <f t="shared" si="1973"/>
        <v>0</v>
      </c>
      <c r="TQ155" s="21"/>
      <c r="TR155" s="21">
        <f t="shared" si="1974"/>
        <v>0</v>
      </c>
      <c r="TS155" s="21"/>
      <c r="TT155" s="21">
        <f t="shared" si="1975"/>
        <v>0</v>
      </c>
      <c r="TU155" s="21"/>
      <c r="TV155" s="21">
        <f t="shared" si="1976"/>
        <v>0</v>
      </c>
      <c r="TW155" s="21"/>
      <c r="TX155" s="21">
        <f t="shared" si="1977"/>
        <v>0</v>
      </c>
      <c r="TY155" s="21"/>
      <c r="TZ155" s="21">
        <f t="shared" si="1978"/>
        <v>0</v>
      </c>
      <c r="UA155" s="21"/>
      <c r="UB155" s="21">
        <f t="shared" si="1979"/>
        <v>0</v>
      </c>
      <c r="UC155" s="21"/>
      <c r="UD155" s="21">
        <f t="shared" si="1980"/>
        <v>0</v>
      </c>
      <c r="UE155" s="21"/>
      <c r="UF155" s="21">
        <f t="shared" si="1981"/>
        <v>0</v>
      </c>
      <c r="UG155" s="21"/>
      <c r="UH155" s="21">
        <f t="shared" si="1982"/>
        <v>0</v>
      </c>
      <c r="UI155" s="21"/>
      <c r="UJ155" s="21">
        <f t="shared" si="1983"/>
        <v>0</v>
      </c>
      <c r="UK155" s="21"/>
      <c r="UL155" s="21">
        <f t="shared" si="1984"/>
        <v>0</v>
      </c>
      <c r="UM155" s="21"/>
      <c r="UN155" s="21">
        <f t="shared" si="1985"/>
        <v>0</v>
      </c>
      <c r="UO155" s="21"/>
      <c r="UP155" s="21">
        <f t="shared" si="1986"/>
        <v>0</v>
      </c>
      <c r="UQ155" s="21"/>
      <c r="UR155" s="21">
        <f t="shared" si="1987"/>
        <v>0</v>
      </c>
      <c r="US155" s="21"/>
      <c r="UT155" s="21">
        <f t="shared" si="1988"/>
        <v>0</v>
      </c>
      <c r="UU155" s="21"/>
      <c r="UV155" s="21">
        <f t="shared" si="1989"/>
        <v>0</v>
      </c>
      <c r="UW155" s="21"/>
      <c r="UX155" s="21">
        <f t="shared" si="1990"/>
        <v>0</v>
      </c>
      <c r="UY155" s="21"/>
      <c r="UZ155" s="21">
        <f t="shared" si="1991"/>
        <v>0</v>
      </c>
      <c r="VA155" s="21"/>
      <c r="VB155" s="21">
        <f t="shared" si="1992"/>
        <v>0</v>
      </c>
      <c r="VC155" s="21"/>
      <c r="VD155" s="21">
        <f t="shared" si="1993"/>
        <v>0</v>
      </c>
      <c r="VE155" s="21"/>
      <c r="VF155" s="21">
        <f t="shared" si="1994"/>
        <v>0</v>
      </c>
      <c r="VG155" s="21"/>
      <c r="VH155" s="21">
        <f t="shared" si="1995"/>
        <v>0</v>
      </c>
      <c r="VI155" s="21"/>
      <c r="VJ155" s="21">
        <f t="shared" si="1996"/>
        <v>0</v>
      </c>
      <c r="VK155" s="21"/>
      <c r="VL155" s="21">
        <f t="shared" si="1997"/>
        <v>0</v>
      </c>
      <c r="VM155" s="21"/>
      <c r="VN155" s="21">
        <f t="shared" si="1998"/>
        <v>0</v>
      </c>
      <c r="VO155" s="21"/>
      <c r="VP155" s="21">
        <f t="shared" si="1999"/>
        <v>0</v>
      </c>
      <c r="VQ155" s="21"/>
      <c r="VR155" s="21">
        <f t="shared" si="1938"/>
        <v>0</v>
      </c>
      <c r="VS155" s="21"/>
      <c r="VT155" s="21">
        <f t="shared" si="2000"/>
        <v>0</v>
      </c>
      <c r="VU155" s="21"/>
      <c r="VV155" s="21">
        <f t="shared" si="2000"/>
        <v>0</v>
      </c>
      <c r="VW155" s="21"/>
      <c r="VX155" s="21">
        <f t="shared" si="2001"/>
        <v>0</v>
      </c>
      <c r="VY155" s="21"/>
      <c r="VZ155" s="21">
        <f t="shared" si="2001"/>
        <v>0</v>
      </c>
      <c r="WA155" s="21"/>
      <c r="WB155" s="21">
        <f t="shared" si="2001"/>
        <v>0</v>
      </c>
      <c r="WC155" s="21"/>
      <c r="WD155" s="21">
        <f t="shared" si="2001"/>
        <v>0</v>
      </c>
      <c r="WE155" s="21"/>
      <c r="WF155" s="21">
        <f t="shared" si="2001"/>
        <v>0</v>
      </c>
      <c r="WG155" s="21"/>
      <c r="WH155" s="21">
        <f t="shared" si="2001"/>
        <v>0</v>
      </c>
      <c r="WI155" s="21"/>
      <c r="WJ155" s="21">
        <f t="shared" si="2001"/>
        <v>0</v>
      </c>
      <c r="WK155" s="21"/>
      <c r="WL155" s="21">
        <f t="shared" si="2001"/>
        <v>0</v>
      </c>
      <c r="WM155" s="21"/>
      <c r="WN155" s="21">
        <f t="shared" si="2002"/>
        <v>0</v>
      </c>
      <c r="WO155" s="21"/>
      <c r="WP155" s="21">
        <f t="shared" si="2002"/>
        <v>0</v>
      </c>
      <c r="WQ155" s="21"/>
      <c r="WR155" s="21">
        <f t="shared" si="2002"/>
        <v>0</v>
      </c>
      <c r="WS155" s="21"/>
      <c r="WT155" s="21">
        <f t="shared" si="2002"/>
        <v>0</v>
      </c>
      <c r="WU155" s="21"/>
      <c r="WV155" s="21">
        <f t="shared" si="2002"/>
        <v>0</v>
      </c>
      <c r="WW155" s="21"/>
      <c r="WX155" s="21">
        <f t="shared" si="2002"/>
        <v>0</v>
      </c>
      <c r="WY155" s="21"/>
      <c r="WZ155" s="21">
        <f t="shared" si="2002"/>
        <v>0</v>
      </c>
      <c r="XA155" s="21"/>
      <c r="XB155" s="21">
        <f t="shared" si="2002"/>
        <v>0</v>
      </c>
      <c r="XC155" s="21"/>
      <c r="XD155" s="21">
        <f t="shared" si="2003"/>
        <v>0</v>
      </c>
      <c r="XE155" s="21"/>
      <c r="XF155" s="21">
        <f t="shared" si="2003"/>
        <v>0</v>
      </c>
      <c r="XG155" s="21"/>
      <c r="XH155" s="21">
        <f t="shared" si="2003"/>
        <v>0</v>
      </c>
      <c r="XI155" s="21"/>
      <c r="XJ155" s="21">
        <f t="shared" si="2003"/>
        <v>0</v>
      </c>
      <c r="XK155" s="21"/>
      <c r="XL155" s="21">
        <f t="shared" si="2003"/>
        <v>0</v>
      </c>
      <c r="XM155" s="21"/>
      <c r="XN155" s="21">
        <f t="shared" si="2003"/>
        <v>0</v>
      </c>
      <c r="XO155" s="21"/>
      <c r="XP155" s="21">
        <f t="shared" si="2003"/>
        <v>0</v>
      </c>
      <c r="XQ155" s="21"/>
      <c r="XR155" s="21">
        <f t="shared" si="2003"/>
        <v>0</v>
      </c>
      <c r="XS155" s="21"/>
      <c r="XT155" s="21">
        <f t="shared" si="2065"/>
        <v>0</v>
      </c>
      <c r="XU155" s="21"/>
      <c r="XV155" s="21">
        <f t="shared" si="2065"/>
        <v>0</v>
      </c>
      <c r="XW155" s="21"/>
      <c r="XX155" s="21">
        <f t="shared" si="2065"/>
        <v>0</v>
      </c>
      <c r="XY155" s="21"/>
      <c r="XZ155" s="21">
        <f t="shared" si="2065"/>
        <v>0</v>
      </c>
      <c r="YA155" s="21"/>
      <c r="YB155" s="21">
        <f t="shared" si="2004"/>
        <v>0</v>
      </c>
      <c r="YC155" s="21"/>
      <c r="YD155" s="21">
        <f t="shared" si="2005"/>
        <v>0</v>
      </c>
      <c r="YE155" s="21"/>
      <c r="YF155" s="21">
        <f t="shared" si="2006"/>
        <v>0</v>
      </c>
      <c r="YG155" s="21"/>
      <c r="YH155" s="21">
        <f t="shared" si="2007"/>
        <v>0</v>
      </c>
      <c r="YI155" s="21"/>
      <c r="YJ155" s="21">
        <f t="shared" si="2008"/>
        <v>0</v>
      </c>
      <c r="YK155" s="21"/>
      <c r="YL155" s="21">
        <f t="shared" si="2009"/>
        <v>0</v>
      </c>
      <c r="YM155" s="21"/>
      <c r="YN155" s="21">
        <f t="shared" si="2010"/>
        <v>0</v>
      </c>
      <c r="YO155" s="21"/>
      <c r="YP155" s="21">
        <f t="shared" si="2011"/>
        <v>0</v>
      </c>
      <c r="YQ155" s="21"/>
      <c r="YR155" s="21">
        <f t="shared" si="2012"/>
        <v>0</v>
      </c>
      <c r="YS155" s="21"/>
      <c r="YT155" s="21">
        <f t="shared" si="2013"/>
        <v>0</v>
      </c>
      <c r="YU155" s="21"/>
      <c r="YV155" s="21">
        <f t="shared" si="2014"/>
        <v>0</v>
      </c>
      <c r="YW155" s="21"/>
      <c r="YX155" s="21">
        <f t="shared" si="2015"/>
        <v>0</v>
      </c>
      <c r="YY155" s="21"/>
      <c r="YZ155" s="21">
        <f t="shared" si="2000"/>
        <v>0</v>
      </c>
      <c r="ZA155" s="21"/>
      <c r="ZB155" s="21">
        <f t="shared" si="2016"/>
        <v>0</v>
      </c>
      <c r="ZC155" s="21"/>
      <c r="ZD155" s="21">
        <f t="shared" si="2017"/>
        <v>0</v>
      </c>
      <c r="ZE155" s="21"/>
      <c r="ZF155" s="21">
        <f t="shared" si="2018"/>
        <v>0</v>
      </c>
      <c r="ZG155" s="21"/>
      <c r="ZH155" s="21">
        <f t="shared" si="2019"/>
        <v>0</v>
      </c>
      <c r="ZI155" s="21"/>
      <c r="ZJ155" s="21">
        <f t="shared" si="2020"/>
        <v>0</v>
      </c>
      <c r="ZK155" s="21"/>
      <c r="ZL155" s="21">
        <f t="shared" si="2021"/>
        <v>0</v>
      </c>
      <c r="ZM155" s="21"/>
      <c r="ZN155" s="21">
        <f t="shared" si="2022"/>
        <v>0</v>
      </c>
      <c r="ZO155" s="21"/>
      <c r="ZP155" s="21">
        <f t="shared" si="2023"/>
        <v>0</v>
      </c>
      <c r="ZQ155" s="21"/>
      <c r="ZR155" s="21">
        <f t="shared" si="2024"/>
        <v>0</v>
      </c>
      <c r="ZS155" s="21"/>
      <c r="ZT155" s="21">
        <f t="shared" si="2000"/>
        <v>0</v>
      </c>
      <c r="ZU155" s="21"/>
      <c r="ZV155" s="21">
        <f t="shared" si="2025"/>
        <v>0</v>
      </c>
      <c r="ZW155" s="21"/>
      <c r="ZX155" s="21">
        <f t="shared" si="2026"/>
        <v>0</v>
      </c>
      <c r="ZY155" s="21"/>
      <c r="ZZ155" s="21">
        <f t="shared" si="2026"/>
        <v>0</v>
      </c>
      <c r="AAA155" s="21"/>
      <c r="AAB155" s="21">
        <f t="shared" si="2027"/>
        <v>0</v>
      </c>
      <c r="AAC155" s="21"/>
      <c r="AAD155" s="21">
        <f t="shared" si="2027"/>
        <v>0</v>
      </c>
      <c r="AAE155" s="21"/>
      <c r="AAF155" s="21">
        <f t="shared" si="2028"/>
        <v>0</v>
      </c>
      <c r="AAG155" s="21"/>
      <c r="AAH155" s="21">
        <f t="shared" si="2028"/>
        <v>0</v>
      </c>
      <c r="AAI155" s="21"/>
      <c r="AAJ155" s="21">
        <f t="shared" si="2029"/>
        <v>0</v>
      </c>
      <c r="AAK155" s="21"/>
      <c r="AAL155" s="21">
        <f t="shared" si="2029"/>
        <v>0</v>
      </c>
      <c r="AAM155" s="21"/>
      <c r="AAN155" s="21">
        <f t="shared" si="2030"/>
        <v>0</v>
      </c>
      <c r="AAO155" s="21"/>
      <c r="AAP155" s="21">
        <f t="shared" si="2030"/>
        <v>0</v>
      </c>
      <c r="AAQ155" s="21"/>
      <c r="AAR155" s="21">
        <f t="shared" si="2031"/>
        <v>0</v>
      </c>
      <c r="AAS155" s="21"/>
      <c r="AAT155" s="21">
        <f t="shared" si="2031"/>
        <v>0</v>
      </c>
      <c r="AAU155" s="21"/>
      <c r="AAV155" s="21">
        <f t="shared" si="2032"/>
        <v>0</v>
      </c>
      <c r="AAW155" s="21"/>
      <c r="AAX155" s="21">
        <f t="shared" si="2032"/>
        <v>0</v>
      </c>
      <c r="AAY155" s="21"/>
      <c r="AAZ155" s="21">
        <f t="shared" si="2033"/>
        <v>0</v>
      </c>
      <c r="ABA155" s="21"/>
      <c r="ABB155" s="21">
        <f t="shared" si="2033"/>
        <v>0</v>
      </c>
      <c r="ABC155" s="21"/>
      <c r="ABD155" s="21">
        <f t="shared" si="2034"/>
        <v>0</v>
      </c>
      <c r="ABE155" s="21"/>
      <c r="ABF155" s="21">
        <f t="shared" si="2034"/>
        <v>0</v>
      </c>
      <c r="ABG155" s="21"/>
      <c r="ABH155" s="21">
        <f t="shared" si="2035"/>
        <v>0</v>
      </c>
      <c r="ABI155" s="21"/>
      <c r="ABJ155" s="21">
        <f t="shared" si="2035"/>
        <v>0</v>
      </c>
      <c r="ABK155" s="21"/>
      <c r="ABL155" s="21">
        <f t="shared" si="2036"/>
        <v>0</v>
      </c>
      <c r="ABM155" s="21"/>
      <c r="ABN155" s="21">
        <f t="shared" si="2036"/>
        <v>0</v>
      </c>
      <c r="ABO155" s="21"/>
      <c r="ABP155" s="21">
        <f t="shared" si="2037"/>
        <v>0</v>
      </c>
      <c r="ABQ155" s="21"/>
      <c r="ABR155" s="21">
        <f t="shared" si="2037"/>
        <v>0</v>
      </c>
      <c r="ABS155" s="21"/>
      <c r="ABT155" s="21">
        <f t="shared" si="2038"/>
        <v>0</v>
      </c>
      <c r="ABU155" s="21"/>
      <c r="ABV155" s="21">
        <f t="shared" si="2038"/>
        <v>0</v>
      </c>
      <c r="ABW155" s="21"/>
      <c r="ABX155" s="21">
        <f t="shared" si="2039"/>
        <v>0</v>
      </c>
      <c r="ABY155" s="21"/>
      <c r="ABZ155" s="21">
        <f t="shared" si="2039"/>
        <v>0</v>
      </c>
      <c r="ACA155" s="21"/>
      <c r="ACB155" s="21">
        <f t="shared" si="2040"/>
        <v>0</v>
      </c>
      <c r="ACC155" s="21"/>
      <c r="ACD155" s="21">
        <f t="shared" si="2040"/>
        <v>0</v>
      </c>
      <c r="ACE155" s="21"/>
      <c r="ACF155" s="21">
        <f t="shared" si="2041"/>
        <v>0</v>
      </c>
      <c r="ACG155" s="21"/>
      <c r="ACH155" s="21">
        <f t="shared" si="2041"/>
        <v>0</v>
      </c>
      <c r="ACI155" s="21"/>
      <c r="ACJ155" s="21">
        <f t="shared" si="2042"/>
        <v>0</v>
      </c>
      <c r="ACK155" s="21"/>
      <c r="ACL155" s="21">
        <f t="shared" si="2042"/>
        <v>0</v>
      </c>
      <c r="ACM155" s="21"/>
      <c r="ACN155" s="21">
        <f t="shared" si="2043"/>
        <v>0</v>
      </c>
      <c r="ACO155" s="21"/>
      <c r="ACP155" s="21">
        <f t="shared" si="2043"/>
        <v>0</v>
      </c>
      <c r="ACQ155" s="21"/>
      <c r="ACR155" s="21">
        <f t="shared" si="2044"/>
        <v>0</v>
      </c>
      <c r="ACS155" s="21"/>
      <c r="ACT155" s="21">
        <f t="shared" si="2044"/>
        <v>0</v>
      </c>
      <c r="ACU155" s="21"/>
      <c r="ACV155" s="21">
        <f t="shared" si="2045"/>
        <v>0</v>
      </c>
      <c r="ACW155" s="21"/>
      <c r="ACX155" s="21">
        <f t="shared" si="2045"/>
        <v>0</v>
      </c>
      <c r="ACY155" s="21"/>
      <c r="ACZ155" s="21">
        <f t="shared" si="2046"/>
        <v>0</v>
      </c>
      <c r="ADA155" s="21"/>
      <c r="ADB155" s="21">
        <f t="shared" si="2046"/>
        <v>0</v>
      </c>
      <c r="ADC155" s="21"/>
      <c r="ADD155" s="21">
        <f t="shared" si="2047"/>
        <v>0</v>
      </c>
      <c r="ADE155" s="21"/>
      <c r="ADF155" s="21">
        <f t="shared" si="2047"/>
        <v>0</v>
      </c>
      <c r="ADG155" s="21"/>
      <c r="ADH155" s="21">
        <f t="shared" si="2048"/>
        <v>0</v>
      </c>
      <c r="ADI155" s="21"/>
      <c r="ADJ155" s="21">
        <f t="shared" si="2048"/>
        <v>0</v>
      </c>
      <c r="ADK155" s="21"/>
      <c r="ADL155" s="21">
        <f t="shared" si="2049"/>
        <v>0</v>
      </c>
      <c r="ADM155" s="21"/>
      <c r="ADN155" s="21">
        <f t="shared" si="2049"/>
        <v>0</v>
      </c>
      <c r="ADO155" s="21"/>
      <c r="ADP155" s="21">
        <f t="shared" si="2049"/>
        <v>0</v>
      </c>
      <c r="ADQ155" s="21"/>
      <c r="ADR155" s="21">
        <f t="shared" si="2049"/>
        <v>0</v>
      </c>
      <c r="ADS155" s="21"/>
      <c r="ADT155" s="21">
        <f t="shared" si="2049"/>
        <v>0</v>
      </c>
      <c r="ADU155" s="21"/>
      <c r="ADV155" s="21">
        <f t="shared" si="2050"/>
        <v>0</v>
      </c>
      <c r="ADW155" s="21"/>
      <c r="ADX155" s="21">
        <f t="shared" si="2050"/>
        <v>0</v>
      </c>
      <c r="ADY155" s="21"/>
      <c r="ADZ155" s="21">
        <f t="shared" si="2050"/>
        <v>0</v>
      </c>
      <c r="AEA155" s="21"/>
      <c r="AEB155" s="21">
        <f t="shared" si="2050"/>
        <v>0</v>
      </c>
      <c r="AEC155" s="21"/>
      <c r="AED155" s="21">
        <f t="shared" si="2051"/>
        <v>0</v>
      </c>
      <c r="AEE155" s="21"/>
      <c r="AEF155" s="21">
        <f t="shared" si="2051"/>
        <v>0</v>
      </c>
      <c r="AEG155" s="21"/>
      <c r="AEH155" s="21">
        <f t="shared" si="2051"/>
        <v>0</v>
      </c>
      <c r="AEI155" s="21"/>
      <c r="AEJ155" s="21">
        <f t="shared" si="2051"/>
        <v>0</v>
      </c>
      <c r="AEK155" s="21"/>
      <c r="AEL155" s="21">
        <f t="shared" si="2051"/>
        <v>0</v>
      </c>
      <c r="AEM155" s="21"/>
      <c r="AEN155" s="21">
        <f t="shared" si="2052"/>
        <v>0</v>
      </c>
      <c r="AEO155" s="21"/>
      <c r="AEP155" s="21">
        <f t="shared" si="2052"/>
        <v>0</v>
      </c>
      <c r="AEQ155" s="21"/>
      <c r="AER155" s="21">
        <f t="shared" si="2052"/>
        <v>0</v>
      </c>
      <c r="AES155" s="21"/>
      <c r="AET155" s="21">
        <f t="shared" si="2052"/>
        <v>0</v>
      </c>
      <c r="AEU155" s="21"/>
      <c r="AEV155" s="21">
        <f t="shared" si="2053"/>
        <v>0</v>
      </c>
      <c r="AEW155" s="21"/>
      <c r="AEX155" s="21">
        <f t="shared" si="2053"/>
        <v>0</v>
      </c>
      <c r="AEY155" s="21"/>
      <c r="AEZ155" s="21">
        <f t="shared" si="2053"/>
        <v>0</v>
      </c>
      <c r="AFA155" s="21"/>
      <c r="AFB155" s="21">
        <f t="shared" si="2053"/>
        <v>0</v>
      </c>
      <c r="AFC155" s="21"/>
      <c r="AFD155" s="21">
        <f t="shared" si="2053"/>
        <v>0</v>
      </c>
      <c r="AFE155" s="21"/>
      <c r="AFF155" s="21">
        <f t="shared" si="2054"/>
        <v>0</v>
      </c>
      <c r="AFG155" s="21"/>
      <c r="AFH155" s="21">
        <f t="shared" si="2054"/>
        <v>0</v>
      </c>
      <c r="AFI155" s="21"/>
      <c r="AFJ155" s="21">
        <f t="shared" si="2054"/>
        <v>0</v>
      </c>
      <c r="AFK155" s="21"/>
      <c r="AFL155" s="21">
        <f t="shared" si="2054"/>
        <v>0</v>
      </c>
      <c r="AFM155" s="21"/>
      <c r="AFN155" s="21">
        <f t="shared" si="2055"/>
        <v>0</v>
      </c>
      <c r="AFO155" s="21"/>
      <c r="AFP155" s="21">
        <f t="shared" si="2055"/>
        <v>0</v>
      </c>
      <c r="AFQ155" s="21"/>
      <c r="AFR155" s="21">
        <f t="shared" si="2055"/>
        <v>0</v>
      </c>
      <c r="AFS155" s="21"/>
      <c r="AFT155" s="21">
        <f t="shared" si="2055"/>
        <v>0</v>
      </c>
      <c r="AFU155" s="21"/>
      <c r="AFV155" s="21">
        <f t="shared" si="2055"/>
        <v>0</v>
      </c>
      <c r="AFW155" s="21"/>
      <c r="AFX155" s="21">
        <f t="shared" si="2056"/>
        <v>0</v>
      </c>
      <c r="AFY155" s="21"/>
      <c r="AFZ155" s="21">
        <f t="shared" si="2056"/>
        <v>0</v>
      </c>
      <c r="AGA155" s="21"/>
      <c r="AGB155" s="21">
        <f t="shared" si="2056"/>
        <v>0</v>
      </c>
      <c r="AGC155" s="21"/>
      <c r="AGD155" s="21">
        <f t="shared" si="2056"/>
        <v>0</v>
      </c>
      <c r="AGE155" s="21"/>
      <c r="AGF155" s="21">
        <f t="shared" si="2057"/>
        <v>0</v>
      </c>
      <c r="AGG155" s="21"/>
      <c r="AGH155" s="21">
        <f t="shared" si="2057"/>
        <v>0</v>
      </c>
      <c r="AGI155" s="21"/>
      <c r="AGJ155" s="21">
        <f t="shared" si="2057"/>
        <v>0</v>
      </c>
      <c r="AGK155" s="21"/>
      <c r="AGL155" s="21">
        <f t="shared" si="2057"/>
        <v>0</v>
      </c>
      <c r="AGM155" s="21"/>
      <c r="AGN155" s="21">
        <f t="shared" si="2057"/>
        <v>0</v>
      </c>
      <c r="AGO155" s="21"/>
      <c r="AGP155" s="21">
        <f t="shared" si="2058"/>
        <v>0</v>
      </c>
      <c r="AGQ155" s="21"/>
      <c r="AGR155" s="21">
        <f t="shared" si="2058"/>
        <v>0</v>
      </c>
      <c r="AGS155" s="21"/>
      <c r="AGT155" s="21">
        <f t="shared" si="2058"/>
        <v>0</v>
      </c>
      <c r="AGU155" s="21"/>
      <c r="AGV155" s="21">
        <f t="shared" si="2058"/>
        <v>0</v>
      </c>
      <c r="AGW155" s="21"/>
      <c r="AGX155" s="21">
        <f t="shared" si="2059"/>
        <v>0</v>
      </c>
      <c r="AGY155" s="21"/>
      <c r="AGZ155" s="21">
        <f t="shared" si="2059"/>
        <v>0</v>
      </c>
      <c r="AHA155" s="21"/>
      <c r="AHB155" s="21">
        <f t="shared" si="2059"/>
        <v>0</v>
      </c>
      <c r="AHC155" s="21"/>
      <c r="AHD155" s="21">
        <f t="shared" si="2059"/>
        <v>0</v>
      </c>
      <c r="AHE155" s="21"/>
      <c r="AHF155" s="21">
        <f t="shared" si="2059"/>
        <v>0</v>
      </c>
      <c r="AHG155" s="21"/>
      <c r="AHH155" s="21">
        <f t="shared" si="2060"/>
        <v>0</v>
      </c>
      <c r="AHI155" s="21"/>
      <c r="AHJ155" s="21">
        <f t="shared" si="2060"/>
        <v>0</v>
      </c>
      <c r="AHK155" s="21"/>
      <c r="AHL155" s="21">
        <f t="shared" si="2060"/>
        <v>0</v>
      </c>
      <c r="AHM155" s="21"/>
      <c r="AHN155" s="21">
        <f t="shared" si="2060"/>
        <v>0</v>
      </c>
      <c r="AHO155" s="21"/>
      <c r="AHP155" s="21">
        <f t="shared" si="2061"/>
        <v>0</v>
      </c>
      <c r="AHQ155" s="21"/>
      <c r="AHR155" s="21">
        <f t="shared" si="2061"/>
        <v>0</v>
      </c>
      <c r="AHS155" s="21"/>
      <c r="AHT155" s="21">
        <f t="shared" si="2061"/>
        <v>0</v>
      </c>
      <c r="AHU155" s="21"/>
      <c r="AHV155" s="21">
        <f t="shared" si="2061"/>
        <v>0</v>
      </c>
      <c r="AHW155" s="21"/>
      <c r="AHX155" s="21">
        <f t="shared" si="2061"/>
        <v>0</v>
      </c>
      <c r="AHY155" s="21"/>
      <c r="AHZ155" s="21">
        <f t="shared" si="2062"/>
        <v>0</v>
      </c>
      <c r="AIA155" s="21"/>
      <c r="AIB155" s="21">
        <f t="shared" si="2062"/>
        <v>0</v>
      </c>
      <c r="AIC155" s="21"/>
      <c r="AID155" s="21">
        <f t="shared" si="2062"/>
        <v>0</v>
      </c>
      <c r="AIE155" s="21"/>
      <c r="AIF155" s="21">
        <f t="shared" si="2062"/>
        <v>0</v>
      </c>
      <c r="AIG155" s="21"/>
      <c r="AIH155" s="21">
        <f t="shared" si="2063"/>
        <v>0</v>
      </c>
      <c r="AII155" s="21"/>
      <c r="AIJ155" s="21">
        <f t="shared" si="2063"/>
        <v>0</v>
      </c>
      <c r="AIK155" s="21"/>
      <c r="AIL155" s="21">
        <f t="shared" si="2063"/>
        <v>0</v>
      </c>
      <c r="AIM155" s="21"/>
      <c r="AIN155" s="21">
        <f t="shared" si="2063"/>
        <v>0</v>
      </c>
      <c r="AIO155" s="21"/>
      <c r="AIP155" s="21">
        <f t="shared" si="2063"/>
        <v>0</v>
      </c>
      <c r="AIQ155" s="21"/>
      <c r="AIR155" s="21">
        <f t="shared" si="2064"/>
        <v>0</v>
      </c>
      <c r="AIS155" s="21"/>
      <c r="AIT155" s="21">
        <f t="shared" si="2064"/>
        <v>0</v>
      </c>
      <c r="AIU155" s="21"/>
      <c r="AIV155" s="21">
        <f t="shared" si="2064"/>
        <v>0</v>
      </c>
      <c r="AIW155" s="21"/>
      <c r="AIX155" s="21">
        <f t="shared" si="2064"/>
        <v>0</v>
      </c>
      <c r="AIY155" s="21"/>
      <c r="AIZ155" s="21">
        <f t="shared" si="2000"/>
        <v>0</v>
      </c>
      <c r="AJA155" s="21"/>
    </row>
    <row r="156" spans="2:937" ht="13.5" customHeight="1" x14ac:dyDescent="0.25">
      <c r="B156" s="31">
        <v>151</v>
      </c>
      <c r="C156" s="192" t="s">
        <v>206</v>
      </c>
      <c r="D156" s="67" t="s">
        <v>80</v>
      </c>
      <c r="E156" s="194" t="s">
        <v>404</v>
      </c>
      <c r="F156" s="194" t="str">
        <f>_xlfn.XLOOKUP(D156,'WTG PH-III'!$D$5:$D$198,'WTG PH-III'!$B$5:$B$198,0,0,1)</f>
        <v>PSS-05</v>
      </c>
      <c r="G156" s="22" t="s">
        <v>537</v>
      </c>
      <c r="H156" s="22" t="s">
        <v>550</v>
      </c>
      <c r="I156" s="61">
        <v>10.5</v>
      </c>
      <c r="J156" s="21">
        <v>253</v>
      </c>
      <c r="K156" s="21">
        <f t="shared" si="1741"/>
        <v>253.00000000000006</v>
      </c>
      <c r="L156" s="21">
        <f t="shared" si="1742"/>
        <v>253</v>
      </c>
      <c r="M156" s="21">
        <f t="shared" si="1743"/>
        <v>0</v>
      </c>
      <c r="N156" s="95">
        <f>VLOOKUP(D156,'WTG PH-III'!$D$5:$U$198,17,0)</f>
        <v>45717</v>
      </c>
      <c r="O156" s="95">
        <f>VLOOKUP(D156,'WTG PH-III'!$D$5:$U$198,18,0)</f>
        <v>45726</v>
      </c>
      <c r="P156" s="21">
        <f t="shared" si="1744"/>
        <v>0</v>
      </c>
      <c r="Q156" s="21"/>
      <c r="R156" s="21">
        <f t="shared" si="1745"/>
        <v>0</v>
      </c>
      <c r="S156" s="21"/>
      <c r="T156" s="21">
        <f t="shared" si="1746"/>
        <v>0</v>
      </c>
      <c r="U156" s="21"/>
      <c r="V156" s="21">
        <f t="shared" si="1747"/>
        <v>0</v>
      </c>
      <c r="W156" s="21"/>
      <c r="X156" s="21">
        <f t="shared" si="1748"/>
        <v>0</v>
      </c>
      <c r="Y156" s="21"/>
      <c r="Z156" s="21">
        <f t="shared" si="1749"/>
        <v>0</v>
      </c>
      <c r="AA156" s="21"/>
      <c r="AB156" s="21">
        <f t="shared" si="1750"/>
        <v>0</v>
      </c>
      <c r="AC156" s="21"/>
      <c r="AD156" s="21">
        <f t="shared" si="1751"/>
        <v>0</v>
      </c>
      <c r="AE156" s="21"/>
      <c r="AF156" s="21">
        <f t="shared" si="1752"/>
        <v>0</v>
      </c>
      <c r="AG156" s="21"/>
      <c r="AH156" s="21">
        <f t="shared" si="1753"/>
        <v>0</v>
      </c>
      <c r="AI156" s="21"/>
      <c r="AJ156" s="21">
        <f t="shared" si="1754"/>
        <v>0</v>
      </c>
      <c r="AK156" s="21"/>
      <c r="AL156" s="21">
        <f t="shared" si="1755"/>
        <v>0</v>
      </c>
      <c r="AM156" s="21"/>
      <c r="AN156" s="21">
        <f t="shared" si="1756"/>
        <v>0</v>
      </c>
      <c r="AO156" s="21"/>
      <c r="AP156" s="21">
        <f t="shared" si="1757"/>
        <v>0</v>
      </c>
      <c r="AQ156" s="21"/>
      <c r="AR156" s="21">
        <f t="shared" si="1758"/>
        <v>0</v>
      </c>
      <c r="AS156" s="21"/>
      <c r="AT156" s="21">
        <f t="shared" si="1759"/>
        <v>0</v>
      </c>
      <c r="AU156" s="21"/>
      <c r="AV156" s="21">
        <f t="shared" si="1760"/>
        <v>0</v>
      </c>
      <c r="AW156" s="21"/>
      <c r="AX156" s="21">
        <f t="shared" si="1761"/>
        <v>0</v>
      </c>
      <c r="AY156" s="21"/>
      <c r="AZ156" s="21">
        <f t="shared" si="1762"/>
        <v>0</v>
      </c>
      <c r="BA156" s="21"/>
      <c r="BB156" s="21">
        <f t="shared" si="1763"/>
        <v>0</v>
      </c>
      <c r="BC156" s="21"/>
      <c r="BD156" s="21">
        <f t="shared" si="1764"/>
        <v>0</v>
      </c>
      <c r="BE156" s="21"/>
      <c r="BF156" s="21">
        <f t="shared" si="1765"/>
        <v>0</v>
      </c>
      <c r="BG156" s="21"/>
      <c r="BH156" s="21">
        <f t="shared" si="1766"/>
        <v>0</v>
      </c>
      <c r="BI156" s="21"/>
      <c r="BJ156" s="21">
        <f t="shared" si="1767"/>
        <v>0</v>
      </c>
      <c r="BK156" s="21"/>
      <c r="BL156" s="21">
        <f t="shared" si="1768"/>
        <v>0</v>
      </c>
      <c r="BM156" s="21"/>
      <c r="BN156" s="21">
        <f t="shared" si="1769"/>
        <v>0</v>
      </c>
      <c r="BO156" s="21"/>
      <c r="BP156" s="21">
        <f t="shared" si="1770"/>
        <v>0</v>
      </c>
      <c r="BQ156" s="21"/>
      <c r="BR156" s="21">
        <f t="shared" si="1771"/>
        <v>0</v>
      </c>
      <c r="BS156" s="21"/>
      <c r="BT156" s="21">
        <f t="shared" si="1772"/>
        <v>0</v>
      </c>
      <c r="BU156" s="21"/>
      <c r="BV156" s="21">
        <f t="shared" si="1773"/>
        <v>0</v>
      </c>
      <c r="BW156" s="21"/>
      <c r="BX156" s="21">
        <f t="shared" si="1774"/>
        <v>0</v>
      </c>
      <c r="BY156" s="21"/>
      <c r="BZ156" s="21">
        <f t="shared" si="1775"/>
        <v>0</v>
      </c>
      <c r="CA156" s="21"/>
      <c r="CB156" s="21">
        <f t="shared" si="1776"/>
        <v>0</v>
      </c>
      <c r="CC156" s="21"/>
      <c r="CD156" s="21">
        <f t="shared" si="1777"/>
        <v>0</v>
      </c>
      <c r="CE156" s="21"/>
      <c r="CF156" s="21">
        <f t="shared" si="1778"/>
        <v>0</v>
      </c>
      <c r="CG156" s="21"/>
      <c r="CH156" s="21">
        <f t="shared" si="1779"/>
        <v>0</v>
      </c>
      <c r="CI156" s="21"/>
      <c r="CJ156" s="21">
        <f t="shared" si="1780"/>
        <v>0</v>
      </c>
      <c r="CK156" s="21"/>
      <c r="CL156" s="21">
        <f t="shared" si="1781"/>
        <v>0</v>
      </c>
      <c r="CM156" s="21"/>
      <c r="CN156" s="21">
        <f t="shared" si="1782"/>
        <v>0</v>
      </c>
      <c r="CO156" s="21"/>
      <c r="CP156" s="21">
        <f t="shared" si="1783"/>
        <v>0</v>
      </c>
      <c r="CQ156" s="21"/>
      <c r="CR156" s="21">
        <f t="shared" si="1784"/>
        <v>0</v>
      </c>
      <c r="CS156" s="21"/>
      <c r="CT156" s="21">
        <f t="shared" si="1785"/>
        <v>0</v>
      </c>
      <c r="CU156" s="21"/>
      <c r="CV156" s="21">
        <f t="shared" si="1786"/>
        <v>0</v>
      </c>
      <c r="CW156" s="21"/>
      <c r="CX156" s="21">
        <f t="shared" si="1787"/>
        <v>0</v>
      </c>
      <c r="CY156" s="21"/>
      <c r="CZ156" s="21">
        <f t="shared" si="1788"/>
        <v>0</v>
      </c>
      <c r="DA156" s="21"/>
      <c r="DB156" s="21">
        <f t="shared" si="1789"/>
        <v>0</v>
      </c>
      <c r="DC156" s="21"/>
      <c r="DD156" s="21">
        <f t="shared" si="1790"/>
        <v>0</v>
      </c>
      <c r="DE156" s="21"/>
      <c r="DF156" s="21">
        <f t="shared" si="1791"/>
        <v>0</v>
      </c>
      <c r="DG156" s="21"/>
      <c r="DH156" s="21">
        <f t="shared" si="1792"/>
        <v>0</v>
      </c>
      <c r="DI156" s="21"/>
      <c r="DJ156" s="21">
        <f t="shared" si="1793"/>
        <v>0</v>
      </c>
      <c r="DK156" s="21"/>
      <c r="DL156" s="21">
        <f t="shared" si="1794"/>
        <v>0</v>
      </c>
      <c r="DM156" s="21"/>
      <c r="DN156" s="21">
        <f t="shared" si="1795"/>
        <v>0</v>
      </c>
      <c r="DO156" s="21"/>
      <c r="DP156" s="21">
        <f t="shared" si="1796"/>
        <v>0</v>
      </c>
      <c r="DQ156" s="21"/>
      <c r="DR156" s="21">
        <f t="shared" si="1797"/>
        <v>0</v>
      </c>
      <c r="DS156" s="21"/>
      <c r="DT156" s="21">
        <f t="shared" si="1798"/>
        <v>0</v>
      </c>
      <c r="DU156" s="21"/>
      <c r="DV156" s="21">
        <f t="shared" si="1799"/>
        <v>0</v>
      </c>
      <c r="DW156" s="21"/>
      <c r="DX156" s="21">
        <f t="shared" si="1800"/>
        <v>0</v>
      </c>
      <c r="DY156" s="21"/>
      <c r="DZ156" s="21">
        <f t="shared" si="1801"/>
        <v>0</v>
      </c>
      <c r="EA156" s="21"/>
      <c r="EB156" s="21">
        <f t="shared" si="1802"/>
        <v>0</v>
      </c>
      <c r="EC156" s="21"/>
      <c r="ED156" s="21">
        <f t="shared" si="1803"/>
        <v>0</v>
      </c>
      <c r="EE156" s="21"/>
      <c r="EF156" s="21">
        <f t="shared" si="1804"/>
        <v>0</v>
      </c>
      <c r="EG156" s="21"/>
      <c r="EH156" s="21">
        <f t="shared" si="1805"/>
        <v>0</v>
      </c>
      <c r="EI156" s="21"/>
      <c r="EJ156" s="21">
        <f t="shared" si="1806"/>
        <v>0</v>
      </c>
      <c r="EK156" s="21"/>
      <c r="EL156" s="21">
        <f t="shared" si="1807"/>
        <v>0</v>
      </c>
      <c r="EM156" s="21"/>
      <c r="EN156" s="21">
        <f t="shared" si="1808"/>
        <v>0</v>
      </c>
      <c r="EO156" s="21"/>
      <c r="EP156" s="21">
        <f t="shared" si="1809"/>
        <v>0</v>
      </c>
      <c r="EQ156" s="21"/>
      <c r="ER156" s="21">
        <f t="shared" si="1810"/>
        <v>0</v>
      </c>
      <c r="ES156" s="21"/>
      <c r="ET156" s="21">
        <f t="shared" si="1811"/>
        <v>0</v>
      </c>
      <c r="EU156" s="21"/>
      <c r="EV156" s="21">
        <f t="shared" si="1812"/>
        <v>0</v>
      </c>
      <c r="EW156" s="21"/>
      <c r="EX156" s="21">
        <f t="shared" si="1813"/>
        <v>0</v>
      </c>
      <c r="EY156" s="21"/>
      <c r="EZ156" s="21">
        <f t="shared" si="1814"/>
        <v>0</v>
      </c>
      <c r="FA156" s="21"/>
      <c r="FB156" s="21">
        <f t="shared" si="1815"/>
        <v>0</v>
      </c>
      <c r="FC156" s="21"/>
      <c r="FD156" s="21">
        <f t="shared" si="1816"/>
        <v>0</v>
      </c>
      <c r="FE156" s="21"/>
      <c r="FF156" s="21">
        <f t="shared" si="1817"/>
        <v>25.3</v>
      </c>
      <c r="FG156" s="21"/>
      <c r="FH156" s="21">
        <f t="shared" si="1818"/>
        <v>25.3</v>
      </c>
      <c r="FI156" s="21"/>
      <c r="FJ156" s="21">
        <f t="shared" si="1819"/>
        <v>25.3</v>
      </c>
      <c r="FK156" s="21"/>
      <c r="FL156" s="21">
        <f t="shared" si="1820"/>
        <v>25.3</v>
      </c>
      <c r="FM156" s="21"/>
      <c r="FN156" s="21">
        <f t="shared" si="1821"/>
        <v>25.3</v>
      </c>
      <c r="FO156" s="21"/>
      <c r="FP156" s="21">
        <f t="shared" si="1822"/>
        <v>25.3</v>
      </c>
      <c r="FQ156" s="21"/>
      <c r="FR156" s="21">
        <f t="shared" si="1823"/>
        <v>25.3</v>
      </c>
      <c r="FS156" s="21"/>
      <c r="FT156" s="21">
        <f t="shared" si="1824"/>
        <v>25.3</v>
      </c>
      <c r="FU156" s="21"/>
      <c r="FV156" s="21">
        <f t="shared" si="1825"/>
        <v>25.3</v>
      </c>
      <c r="FW156" s="21"/>
      <c r="FX156" s="21">
        <f t="shared" si="1826"/>
        <v>25.3</v>
      </c>
      <c r="FY156" s="21"/>
      <c r="FZ156" s="21">
        <f t="shared" si="1827"/>
        <v>0</v>
      </c>
      <c r="GA156" s="21"/>
      <c r="GB156" s="21">
        <f t="shared" si="1828"/>
        <v>0</v>
      </c>
      <c r="GC156" s="21"/>
      <c r="GD156" s="21">
        <f t="shared" si="1829"/>
        <v>0</v>
      </c>
      <c r="GE156" s="21"/>
      <c r="GF156" s="21">
        <f t="shared" si="1830"/>
        <v>0</v>
      </c>
      <c r="GG156" s="21"/>
      <c r="GH156" s="21">
        <f t="shared" si="1831"/>
        <v>0</v>
      </c>
      <c r="GI156" s="21"/>
      <c r="GJ156" s="21">
        <f t="shared" si="1832"/>
        <v>0</v>
      </c>
      <c r="GK156" s="21"/>
      <c r="GL156" s="21">
        <f t="shared" si="1833"/>
        <v>0</v>
      </c>
      <c r="GM156" s="21"/>
      <c r="GN156" s="21">
        <f t="shared" si="1834"/>
        <v>0</v>
      </c>
      <c r="GO156" s="21"/>
      <c r="GP156" s="21">
        <f t="shared" si="1835"/>
        <v>0</v>
      </c>
      <c r="GQ156" s="21"/>
      <c r="GR156" s="21">
        <f t="shared" si="1836"/>
        <v>0</v>
      </c>
      <c r="GS156" s="21"/>
      <c r="GT156" s="21">
        <f t="shared" si="1837"/>
        <v>0</v>
      </c>
      <c r="GU156" s="21"/>
      <c r="GV156" s="21">
        <f t="shared" si="1838"/>
        <v>0</v>
      </c>
      <c r="GW156" s="21"/>
      <c r="GX156" s="21">
        <f t="shared" si="1839"/>
        <v>0</v>
      </c>
      <c r="GY156" s="21"/>
      <c r="GZ156" s="21">
        <f t="shared" si="1840"/>
        <v>0</v>
      </c>
      <c r="HA156" s="21"/>
      <c r="HB156" s="21">
        <f t="shared" si="1841"/>
        <v>0</v>
      </c>
      <c r="HC156" s="21"/>
      <c r="HD156" s="21">
        <f t="shared" si="1842"/>
        <v>0</v>
      </c>
      <c r="HE156" s="21"/>
      <c r="HF156" s="21">
        <f t="shared" si="1843"/>
        <v>0</v>
      </c>
      <c r="HG156" s="21"/>
      <c r="HH156" s="21">
        <f t="shared" si="1844"/>
        <v>0</v>
      </c>
      <c r="HI156" s="21"/>
      <c r="HJ156" s="21">
        <f t="shared" si="1845"/>
        <v>0</v>
      </c>
      <c r="HK156" s="21"/>
      <c r="HL156" s="21">
        <f t="shared" si="1846"/>
        <v>0</v>
      </c>
      <c r="HM156" s="21"/>
      <c r="HN156" s="21">
        <f t="shared" si="1847"/>
        <v>0</v>
      </c>
      <c r="HO156" s="21"/>
      <c r="HP156" s="21">
        <f t="shared" si="1848"/>
        <v>0</v>
      </c>
      <c r="HQ156" s="21"/>
      <c r="HR156" s="21">
        <f t="shared" si="1849"/>
        <v>0</v>
      </c>
      <c r="HS156" s="21"/>
      <c r="HT156" s="21">
        <f t="shared" si="1850"/>
        <v>0</v>
      </c>
      <c r="HU156" s="21"/>
      <c r="HV156" s="21">
        <f t="shared" si="1851"/>
        <v>0</v>
      </c>
      <c r="HW156" s="21"/>
      <c r="HX156" s="21">
        <f t="shared" si="1852"/>
        <v>0</v>
      </c>
      <c r="HY156" s="21"/>
      <c r="HZ156" s="21">
        <f t="shared" si="1853"/>
        <v>0</v>
      </c>
      <c r="IA156" s="21"/>
      <c r="IB156" s="21">
        <f t="shared" si="1854"/>
        <v>0</v>
      </c>
      <c r="IC156" s="21"/>
      <c r="ID156" s="21">
        <f t="shared" si="1855"/>
        <v>0</v>
      </c>
      <c r="IE156" s="21"/>
      <c r="IF156" s="21">
        <f t="shared" si="1856"/>
        <v>0</v>
      </c>
      <c r="IG156" s="21"/>
      <c r="IH156" s="21">
        <f t="shared" si="1857"/>
        <v>0</v>
      </c>
      <c r="II156" s="21"/>
      <c r="IJ156" s="21">
        <f t="shared" si="1858"/>
        <v>0</v>
      </c>
      <c r="IK156" s="21"/>
      <c r="IL156" s="21">
        <f t="shared" si="1859"/>
        <v>0</v>
      </c>
      <c r="IM156" s="21"/>
      <c r="IN156" s="21">
        <f t="shared" si="1860"/>
        <v>0</v>
      </c>
      <c r="IO156" s="21"/>
      <c r="IP156" s="21">
        <f t="shared" si="1861"/>
        <v>0</v>
      </c>
      <c r="IQ156" s="21"/>
      <c r="IR156" s="21">
        <f t="shared" si="1862"/>
        <v>0</v>
      </c>
      <c r="IS156" s="21"/>
      <c r="IT156" s="21">
        <f t="shared" si="1863"/>
        <v>0</v>
      </c>
      <c r="IU156" s="21"/>
      <c r="IV156" s="21">
        <f t="shared" si="1864"/>
        <v>0</v>
      </c>
      <c r="IW156" s="21"/>
      <c r="IX156" s="21">
        <f t="shared" si="1865"/>
        <v>0</v>
      </c>
      <c r="IY156" s="21"/>
      <c r="IZ156" s="21">
        <f t="shared" si="1866"/>
        <v>0</v>
      </c>
      <c r="JA156" s="21"/>
      <c r="JB156" s="21">
        <f t="shared" si="1867"/>
        <v>0</v>
      </c>
      <c r="JC156" s="21"/>
      <c r="JD156" s="21">
        <f t="shared" si="1868"/>
        <v>0</v>
      </c>
      <c r="JE156" s="21"/>
      <c r="JF156" s="21">
        <f t="shared" si="1869"/>
        <v>0</v>
      </c>
      <c r="JG156" s="21"/>
      <c r="JH156" s="21">
        <f t="shared" si="1870"/>
        <v>0</v>
      </c>
      <c r="JI156" s="21"/>
      <c r="JJ156" s="21">
        <f t="shared" si="1871"/>
        <v>0</v>
      </c>
      <c r="JK156" s="21"/>
      <c r="JL156" s="21">
        <f t="shared" si="1872"/>
        <v>0</v>
      </c>
      <c r="JM156" s="21"/>
      <c r="JN156" s="21">
        <f t="shared" si="1873"/>
        <v>0</v>
      </c>
      <c r="JO156" s="21"/>
      <c r="JP156" s="21">
        <f t="shared" si="1874"/>
        <v>0</v>
      </c>
      <c r="JQ156" s="21"/>
      <c r="JR156" s="21">
        <f t="shared" si="1875"/>
        <v>0</v>
      </c>
      <c r="JS156" s="21"/>
      <c r="JT156" s="21">
        <f t="shared" si="1876"/>
        <v>0</v>
      </c>
      <c r="JU156" s="21"/>
      <c r="JV156" s="21">
        <f t="shared" si="1877"/>
        <v>0</v>
      </c>
      <c r="JW156" s="21"/>
      <c r="JX156" s="21">
        <f t="shared" si="1878"/>
        <v>0</v>
      </c>
      <c r="JY156" s="21"/>
      <c r="JZ156" s="21">
        <f t="shared" si="1879"/>
        <v>0</v>
      </c>
      <c r="KA156" s="21"/>
      <c r="KB156" s="21">
        <f t="shared" si="1880"/>
        <v>0</v>
      </c>
      <c r="KC156" s="21"/>
      <c r="KD156" s="21">
        <f t="shared" si="1881"/>
        <v>0</v>
      </c>
      <c r="KE156" s="21"/>
      <c r="KF156" s="21">
        <f t="shared" si="1882"/>
        <v>0</v>
      </c>
      <c r="KG156" s="21">
        <v>46</v>
      </c>
      <c r="KH156" s="21">
        <f t="shared" si="1883"/>
        <v>0</v>
      </c>
      <c r="KI156" s="21">
        <v>49</v>
      </c>
      <c r="KJ156" s="21">
        <f t="shared" si="1884"/>
        <v>0</v>
      </c>
      <c r="KK156" s="21">
        <v>24</v>
      </c>
      <c r="KL156" s="21">
        <f t="shared" si="1885"/>
        <v>0</v>
      </c>
      <c r="KM156" s="21">
        <v>13</v>
      </c>
      <c r="KN156" s="21">
        <f t="shared" si="1886"/>
        <v>0</v>
      </c>
      <c r="KO156" s="21"/>
      <c r="KP156" s="21">
        <f t="shared" si="1887"/>
        <v>0</v>
      </c>
      <c r="KQ156" s="21"/>
      <c r="KR156" s="21">
        <f t="shared" si="1888"/>
        <v>0</v>
      </c>
      <c r="KS156" s="21"/>
      <c r="KT156" s="21">
        <f t="shared" si="1889"/>
        <v>0</v>
      </c>
      <c r="KU156" s="21"/>
      <c r="KV156" s="21">
        <f t="shared" si="1890"/>
        <v>0</v>
      </c>
      <c r="KW156" s="21"/>
      <c r="KX156" s="21">
        <f t="shared" si="1891"/>
        <v>0</v>
      </c>
      <c r="KY156" s="21"/>
      <c r="KZ156" s="21">
        <f t="shared" si="1892"/>
        <v>0</v>
      </c>
      <c r="LA156" s="21"/>
      <c r="LB156" s="21">
        <f t="shared" si="1893"/>
        <v>0</v>
      </c>
      <c r="LC156" s="21">
        <v>47</v>
      </c>
      <c r="LD156" s="21">
        <f t="shared" si="1894"/>
        <v>0</v>
      </c>
      <c r="LE156" s="21">
        <v>24</v>
      </c>
      <c r="LF156" s="21">
        <f t="shared" si="1895"/>
        <v>0</v>
      </c>
      <c r="LG156" s="21">
        <v>48</v>
      </c>
      <c r="LH156" s="21">
        <f t="shared" si="1896"/>
        <v>0</v>
      </c>
      <c r="LI156" s="21">
        <v>2</v>
      </c>
      <c r="LJ156" s="21">
        <f t="shared" si="1897"/>
        <v>0</v>
      </c>
      <c r="LK156" s="21"/>
      <c r="LL156" s="21">
        <f t="shared" si="1898"/>
        <v>0</v>
      </c>
      <c r="LM156" s="21"/>
      <c r="LN156" s="21">
        <f t="shared" si="1899"/>
        <v>0</v>
      </c>
      <c r="LO156" s="21"/>
      <c r="LP156" s="21">
        <f t="shared" si="1900"/>
        <v>0</v>
      </c>
      <c r="LQ156" s="21"/>
      <c r="LR156" s="21">
        <f t="shared" si="1901"/>
        <v>0</v>
      </c>
      <c r="LS156" s="21"/>
      <c r="LT156" s="21">
        <f t="shared" si="1902"/>
        <v>0</v>
      </c>
      <c r="LU156" s="21"/>
      <c r="LV156" s="21">
        <f t="shared" si="1903"/>
        <v>0</v>
      </c>
      <c r="LW156" s="21"/>
      <c r="LX156" s="21">
        <f t="shared" si="1904"/>
        <v>0</v>
      </c>
      <c r="LY156" s="21"/>
      <c r="LZ156" s="21">
        <f t="shared" si="1905"/>
        <v>0</v>
      </c>
      <c r="MA156" s="21"/>
      <c r="MB156" s="21">
        <f t="shared" si="1906"/>
        <v>0</v>
      </c>
      <c r="MC156" s="21"/>
      <c r="MD156" s="21">
        <f t="shared" si="1907"/>
        <v>0</v>
      </c>
      <c r="ME156" s="21"/>
      <c r="MF156" s="21">
        <f t="shared" si="1908"/>
        <v>0</v>
      </c>
      <c r="MG156" s="21"/>
      <c r="MH156" s="21">
        <f t="shared" si="1909"/>
        <v>0</v>
      </c>
      <c r="MI156" s="21"/>
      <c r="MJ156" s="21">
        <f t="shared" si="1910"/>
        <v>0</v>
      </c>
      <c r="MK156" s="21"/>
      <c r="ML156" s="21">
        <f t="shared" si="1911"/>
        <v>0</v>
      </c>
      <c r="MM156" s="21"/>
      <c r="MN156" s="21">
        <f t="shared" si="1912"/>
        <v>0</v>
      </c>
      <c r="MO156" s="21"/>
      <c r="MP156" s="21">
        <f t="shared" si="1913"/>
        <v>0</v>
      </c>
      <c r="MQ156" s="21"/>
      <c r="MR156" s="21">
        <f t="shared" si="1914"/>
        <v>0</v>
      </c>
      <c r="MS156" s="21"/>
      <c r="MT156" s="21">
        <f t="shared" si="1915"/>
        <v>0</v>
      </c>
      <c r="MU156" s="21"/>
      <c r="MV156" s="21">
        <f t="shared" si="1916"/>
        <v>0</v>
      </c>
      <c r="MW156" s="21"/>
      <c r="MX156" s="21">
        <f t="shared" si="1917"/>
        <v>0</v>
      </c>
      <c r="MY156" s="21"/>
      <c r="MZ156" s="21">
        <f t="shared" si="1918"/>
        <v>0</v>
      </c>
      <c r="NA156" s="21"/>
      <c r="NB156" s="21">
        <f t="shared" si="1919"/>
        <v>0</v>
      </c>
      <c r="NC156" s="21"/>
      <c r="ND156" s="21">
        <f t="shared" si="1920"/>
        <v>0</v>
      </c>
      <c r="NE156" s="21"/>
      <c r="NF156" s="21">
        <f t="shared" si="1921"/>
        <v>0</v>
      </c>
      <c r="NG156" s="21"/>
      <c r="NH156" s="21">
        <f t="shared" si="1922"/>
        <v>0</v>
      </c>
      <c r="NI156" s="21"/>
      <c r="NJ156" s="21">
        <f t="shared" si="1923"/>
        <v>0</v>
      </c>
      <c r="NK156" s="21"/>
      <c r="NL156" s="21">
        <f t="shared" si="1924"/>
        <v>0</v>
      </c>
      <c r="NM156" s="21"/>
      <c r="NN156" s="21">
        <f t="shared" si="1925"/>
        <v>0</v>
      </c>
      <c r="NO156" s="21"/>
      <c r="NP156" s="21">
        <f t="shared" si="1926"/>
        <v>0</v>
      </c>
      <c r="NQ156" s="21"/>
      <c r="NR156" s="21">
        <f t="shared" si="1927"/>
        <v>0</v>
      </c>
      <c r="NS156" s="21"/>
      <c r="NT156" s="21">
        <f t="shared" si="1928"/>
        <v>0</v>
      </c>
      <c r="NU156" s="21"/>
      <c r="NV156" s="21">
        <f t="shared" si="1929"/>
        <v>0</v>
      </c>
      <c r="NW156" s="21"/>
      <c r="NX156" s="21">
        <f t="shared" si="1930"/>
        <v>0</v>
      </c>
      <c r="NY156" s="21"/>
      <c r="NZ156" s="21">
        <f t="shared" si="1931"/>
        <v>0</v>
      </c>
      <c r="OA156" s="21"/>
      <c r="OB156" s="21">
        <f t="shared" si="1932"/>
        <v>0</v>
      </c>
      <c r="OC156" s="21"/>
      <c r="OD156" s="21">
        <f t="shared" si="1933"/>
        <v>0</v>
      </c>
      <c r="OE156" s="21"/>
      <c r="OF156" s="21">
        <f t="shared" si="1934"/>
        <v>0</v>
      </c>
      <c r="OG156" s="21"/>
      <c r="OH156" s="21">
        <f t="shared" si="1935"/>
        <v>0</v>
      </c>
      <c r="OI156" s="21"/>
      <c r="OJ156" s="21">
        <f t="shared" si="1936"/>
        <v>0</v>
      </c>
      <c r="OK156" s="21"/>
      <c r="OL156" s="21">
        <f t="shared" si="1937"/>
        <v>0</v>
      </c>
      <c r="OM156" s="21"/>
      <c r="ON156" s="21">
        <f t="shared" si="1938"/>
        <v>0</v>
      </c>
      <c r="OO156" s="21"/>
      <c r="OP156" s="21">
        <f t="shared" si="1938"/>
        <v>0</v>
      </c>
      <c r="OQ156" s="21"/>
      <c r="OR156" s="21">
        <f t="shared" si="1938"/>
        <v>0</v>
      </c>
      <c r="OS156" s="21"/>
      <c r="OT156" s="21">
        <f t="shared" si="1938"/>
        <v>0</v>
      </c>
      <c r="OU156" s="21"/>
      <c r="OV156" s="21">
        <f t="shared" si="1938"/>
        <v>0</v>
      </c>
      <c r="OW156" s="21"/>
      <c r="OX156" s="21">
        <f t="shared" si="1938"/>
        <v>0</v>
      </c>
      <c r="OY156" s="21"/>
      <c r="OZ156" s="21">
        <f t="shared" si="1938"/>
        <v>0</v>
      </c>
      <c r="PA156" s="21"/>
      <c r="PB156" s="21">
        <f t="shared" si="1939"/>
        <v>0</v>
      </c>
      <c r="PC156" s="21"/>
      <c r="PD156" s="21">
        <f t="shared" si="1939"/>
        <v>0</v>
      </c>
      <c r="PE156" s="21"/>
      <c r="PF156" s="21">
        <f t="shared" si="1939"/>
        <v>0</v>
      </c>
      <c r="PG156" s="21"/>
      <c r="PH156" s="21">
        <f t="shared" si="1939"/>
        <v>0</v>
      </c>
      <c r="PI156" s="21"/>
      <c r="PJ156" s="21">
        <f t="shared" si="1939"/>
        <v>0</v>
      </c>
      <c r="PK156" s="21"/>
      <c r="PL156" s="21">
        <f t="shared" si="1939"/>
        <v>0</v>
      </c>
      <c r="PM156" s="21"/>
      <c r="PN156" s="21">
        <f t="shared" si="1940"/>
        <v>0</v>
      </c>
      <c r="PO156" s="21"/>
      <c r="PP156" s="21">
        <f t="shared" si="1940"/>
        <v>0</v>
      </c>
      <c r="PQ156" s="21"/>
      <c r="PR156" s="21">
        <f t="shared" si="1940"/>
        <v>0</v>
      </c>
      <c r="PS156" s="21"/>
      <c r="PT156" s="21">
        <f t="shared" si="1940"/>
        <v>0</v>
      </c>
      <c r="PU156" s="21"/>
      <c r="PV156" s="21">
        <f t="shared" si="1940"/>
        <v>0</v>
      </c>
      <c r="PW156" s="21"/>
      <c r="PX156" s="21">
        <f t="shared" si="1940"/>
        <v>0</v>
      </c>
      <c r="PY156" s="21"/>
      <c r="PZ156" s="21">
        <f t="shared" si="1941"/>
        <v>0</v>
      </c>
      <c r="QA156" s="21"/>
      <c r="QB156" s="21">
        <f t="shared" si="1941"/>
        <v>0</v>
      </c>
      <c r="QC156" s="21"/>
      <c r="QD156" s="21">
        <f t="shared" si="1941"/>
        <v>0</v>
      </c>
      <c r="QE156" s="21"/>
      <c r="QF156" s="21">
        <f t="shared" si="1941"/>
        <v>0</v>
      </c>
      <c r="QG156" s="21"/>
      <c r="QH156" s="21">
        <f t="shared" si="1941"/>
        <v>0</v>
      </c>
      <c r="QI156" s="21"/>
      <c r="QJ156" s="21">
        <f t="shared" si="1941"/>
        <v>0</v>
      </c>
      <c r="QK156" s="21"/>
      <c r="QL156" s="21">
        <f t="shared" si="1942"/>
        <v>0</v>
      </c>
      <c r="QM156" s="21"/>
      <c r="QN156" s="21">
        <f t="shared" si="1942"/>
        <v>0</v>
      </c>
      <c r="QO156" s="21"/>
      <c r="QP156" s="21">
        <f t="shared" si="1942"/>
        <v>0</v>
      </c>
      <c r="QQ156" s="21"/>
      <c r="QR156" s="21">
        <f t="shared" si="1942"/>
        <v>0</v>
      </c>
      <c r="QS156" s="21"/>
      <c r="QT156" s="21">
        <f t="shared" si="1942"/>
        <v>0</v>
      </c>
      <c r="QU156" s="21"/>
      <c r="QV156" s="21">
        <f t="shared" si="1942"/>
        <v>0</v>
      </c>
      <c r="QW156" s="21"/>
      <c r="QX156" s="21">
        <f t="shared" si="1943"/>
        <v>0</v>
      </c>
      <c r="QY156" s="21"/>
      <c r="QZ156" s="21">
        <f t="shared" si="1943"/>
        <v>0</v>
      </c>
      <c r="RA156" s="21"/>
      <c r="RB156" s="21">
        <f t="shared" si="1943"/>
        <v>0</v>
      </c>
      <c r="RC156" s="21"/>
      <c r="RD156" s="21">
        <f t="shared" si="1943"/>
        <v>0</v>
      </c>
      <c r="RE156" s="21"/>
      <c r="RF156" s="21">
        <f t="shared" si="1943"/>
        <v>0</v>
      </c>
      <c r="RG156" s="21"/>
      <c r="RH156" s="21">
        <f t="shared" si="1943"/>
        <v>0</v>
      </c>
      <c r="RI156" s="21"/>
      <c r="RJ156" s="21">
        <f t="shared" si="1944"/>
        <v>0</v>
      </c>
      <c r="RK156" s="21"/>
      <c r="RL156" s="21">
        <f t="shared" si="1945"/>
        <v>0</v>
      </c>
      <c r="RM156" s="21"/>
      <c r="RN156" s="21">
        <f t="shared" si="1946"/>
        <v>0</v>
      </c>
      <c r="RO156" s="21"/>
      <c r="RP156" s="21">
        <f t="shared" si="1947"/>
        <v>0</v>
      </c>
      <c r="RQ156" s="21"/>
      <c r="RR156" s="21">
        <f t="shared" si="1948"/>
        <v>0</v>
      </c>
      <c r="RS156" s="21"/>
      <c r="RT156" s="21">
        <f t="shared" si="1949"/>
        <v>0</v>
      </c>
      <c r="RU156" s="21"/>
      <c r="RV156" s="21">
        <f t="shared" si="1950"/>
        <v>0</v>
      </c>
      <c r="RW156" s="21"/>
      <c r="RX156" s="21">
        <f t="shared" si="1951"/>
        <v>0</v>
      </c>
      <c r="RY156" s="21"/>
      <c r="RZ156" s="21">
        <f t="shared" si="1952"/>
        <v>0</v>
      </c>
      <c r="SA156" s="21"/>
      <c r="SB156" s="21">
        <f t="shared" si="1953"/>
        <v>0</v>
      </c>
      <c r="SC156" s="21"/>
      <c r="SD156" s="21">
        <f t="shared" si="1954"/>
        <v>0</v>
      </c>
      <c r="SE156" s="21"/>
      <c r="SF156" s="21">
        <f t="shared" si="1955"/>
        <v>0</v>
      </c>
      <c r="SG156" s="21"/>
      <c r="SH156" s="21">
        <f t="shared" si="1956"/>
        <v>0</v>
      </c>
      <c r="SI156" s="21"/>
      <c r="SJ156" s="21">
        <f t="shared" si="1957"/>
        <v>0</v>
      </c>
      <c r="SK156" s="21"/>
      <c r="SL156" s="21">
        <f t="shared" si="1958"/>
        <v>0</v>
      </c>
      <c r="SM156" s="21"/>
      <c r="SN156" s="21">
        <f t="shared" si="1959"/>
        <v>0</v>
      </c>
      <c r="SO156" s="21"/>
      <c r="SP156" s="21">
        <f t="shared" si="1960"/>
        <v>0</v>
      </c>
      <c r="SQ156" s="21"/>
      <c r="SR156" s="21">
        <f t="shared" si="1961"/>
        <v>0</v>
      </c>
      <c r="SS156" s="21"/>
      <c r="ST156" s="21">
        <f t="shared" si="1962"/>
        <v>0</v>
      </c>
      <c r="SU156" s="21"/>
      <c r="SV156" s="21">
        <f t="shared" si="1963"/>
        <v>0</v>
      </c>
      <c r="SW156" s="21"/>
      <c r="SX156" s="21">
        <f t="shared" si="1964"/>
        <v>0</v>
      </c>
      <c r="SY156" s="21"/>
      <c r="SZ156" s="21">
        <f t="shared" si="1965"/>
        <v>0</v>
      </c>
      <c r="TA156" s="21"/>
      <c r="TB156" s="21">
        <f t="shared" si="1966"/>
        <v>0</v>
      </c>
      <c r="TC156" s="21"/>
      <c r="TD156" s="21">
        <f t="shared" si="1967"/>
        <v>0</v>
      </c>
      <c r="TE156" s="21"/>
      <c r="TF156" s="21">
        <f t="shared" si="1968"/>
        <v>0</v>
      </c>
      <c r="TG156" s="21"/>
      <c r="TH156" s="21">
        <f t="shared" si="1969"/>
        <v>0</v>
      </c>
      <c r="TI156" s="21"/>
      <c r="TJ156" s="21">
        <f t="shared" si="1970"/>
        <v>0</v>
      </c>
      <c r="TK156" s="21"/>
      <c r="TL156" s="21">
        <f t="shared" si="1971"/>
        <v>0</v>
      </c>
      <c r="TM156" s="21"/>
      <c r="TN156" s="21">
        <f t="shared" si="1972"/>
        <v>0</v>
      </c>
      <c r="TO156" s="21"/>
      <c r="TP156" s="21">
        <f t="shared" si="1973"/>
        <v>0</v>
      </c>
      <c r="TQ156" s="21"/>
      <c r="TR156" s="21">
        <f t="shared" si="1974"/>
        <v>0</v>
      </c>
      <c r="TS156" s="21"/>
      <c r="TT156" s="21">
        <f t="shared" si="1975"/>
        <v>0</v>
      </c>
      <c r="TU156" s="21"/>
      <c r="TV156" s="21">
        <f t="shared" si="1976"/>
        <v>0</v>
      </c>
      <c r="TW156" s="21"/>
      <c r="TX156" s="21">
        <f t="shared" si="1977"/>
        <v>0</v>
      </c>
      <c r="TY156" s="21"/>
      <c r="TZ156" s="21">
        <f t="shared" si="1978"/>
        <v>0</v>
      </c>
      <c r="UA156" s="21"/>
      <c r="UB156" s="21">
        <f t="shared" si="1979"/>
        <v>0</v>
      </c>
      <c r="UC156" s="21"/>
      <c r="UD156" s="21">
        <f t="shared" si="1980"/>
        <v>0</v>
      </c>
      <c r="UE156" s="21"/>
      <c r="UF156" s="21">
        <f t="shared" si="1981"/>
        <v>0</v>
      </c>
      <c r="UG156" s="21"/>
      <c r="UH156" s="21">
        <f t="shared" si="1982"/>
        <v>0</v>
      </c>
      <c r="UI156" s="21"/>
      <c r="UJ156" s="21">
        <f t="shared" si="1983"/>
        <v>0</v>
      </c>
      <c r="UK156" s="21"/>
      <c r="UL156" s="21">
        <f t="shared" si="1984"/>
        <v>0</v>
      </c>
      <c r="UM156" s="21"/>
      <c r="UN156" s="21">
        <f t="shared" si="1985"/>
        <v>0</v>
      </c>
      <c r="UO156" s="21"/>
      <c r="UP156" s="21">
        <f t="shared" si="1986"/>
        <v>0</v>
      </c>
      <c r="UQ156" s="21"/>
      <c r="UR156" s="21">
        <f t="shared" si="1987"/>
        <v>0</v>
      </c>
      <c r="US156" s="21"/>
      <c r="UT156" s="21">
        <f t="shared" si="1988"/>
        <v>0</v>
      </c>
      <c r="UU156" s="21"/>
      <c r="UV156" s="21">
        <f t="shared" si="1989"/>
        <v>0</v>
      </c>
      <c r="UW156" s="21"/>
      <c r="UX156" s="21">
        <f t="shared" si="1990"/>
        <v>0</v>
      </c>
      <c r="UY156" s="21"/>
      <c r="UZ156" s="21">
        <f t="shared" si="1991"/>
        <v>0</v>
      </c>
      <c r="VA156" s="21"/>
      <c r="VB156" s="21">
        <f t="shared" si="1992"/>
        <v>0</v>
      </c>
      <c r="VC156" s="21"/>
      <c r="VD156" s="21">
        <f t="shared" si="1993"/>
        <v>0</v>
      </c>
      <c r="VE156" s="21"/>
      <c r="VF156" s="21">
        <f t="shared" si="1994"/>
        <v>0</v>
      </c>
      <c r="VG156" s="21"/>
      <c r="VH156" s="21">
        <f t="shared" si="1995"/>
        <v>0</v>
      </c>
      <c r="VI156" s="21"/>
      <c r="VJ156" s="21">
        <f t="shared" si="1996"/>
        <v>0</v>
      </c>
      <c r="VK156" s="21"/>
      <c r="VL156" s="21">
        <f t="shared" si="1997"/>
        <v>0</v>
      </c>
      <c r="VM156" s="21"/>
      <c r="VN156" s="21">
        <f t="shared" si="1998"/>
        <v>0</v>
      </c>
      <c r="VO156" s="21"/>
      <c r="VP156" s="21">
        <f t="shared" si="1999"/>
        <v>0</v>
      </c>
      <c r="VQ156" s="21"/>
      <c r="VR156" s="21">
        <f t="shared" si="1938"/>
        <v>0</v>
      </c>
      <c r="VS156" s="21"/>
      <c r="VT156" s="21">
        <f t="shared" si="2000"/>
        <v>0</v>
      </c>
      <c r="VU156" s="21"/>
      <c r="VV156" s="21">
        <f t="shared" si="2000"/>
        <v>0</v>
      </c>
      <c r="VW156" s="21"/>
      <c r="VX156" s="21">
        <f t="shared" si="2001"/>
        <v>0</v>
      </c>
      <c r="VY156" s="21"/>
      <c r="VZ156" s="21">
        <f t="shared" si="2001"/>
        <v>0</v>
      </c>
      <c r="WA156" s="21"/>
      <c r="WB156" s="21">
        <f t="shared" si="2001"/>
        <v>0</v>
      </c>
      <c r="WC156" s="21"/>
      <c r="WD156" s="21">
        <f t="shared" si="2001"/>
        <v>0</v>
      </c>
      <c r="WE156" s="21"/>
      <c r="WF156" s="21">
        <f t="shared" si="2001"/>
        <v>0</v>
      </c>
      <c r="WG156" s="21"/>
      <c r="WH156" s="21">
        <f t="shared" si="2001"/>
        <v>0</v>
      </c>
      <c r="WI156" s="21"/>
      <c r="WJ156" s="21">
        <f t="shared" si="2001"/>
        <v>0</v>
      </c>
      <c r="WK156" s="21"/>
      <c r="WL156" s="21">
        <f t="shared" si="2001"/>
        <v>0</v>
      </c>
      <c r="WM156" s="21"/>
      <c r="WN156" s="21">
        <f t="shared" si="2002"/>
        <v>0</v>
      </c>
      <c r="WO156" s="21"/>
      <c r="WP156" s="21">
        <f t="shared" si="2002"/>
        <v>0</v>
      </c>
      <c r="WQ156" s="21"/>
      <c r="WR156" s="21">
        <f t="shared" si="2002"/>
        <v>0</v>
      </c>
      <c r="WS156" s="21"/>
      <c r="WT156" s="21">
        <f t="shared" si="2002"/>
        <v>0</v>
      </c>
      <c r="WU156" s="21"/>
      <c r="WV156" s="21">
        <f t="shared" si="2002"/>
        <v>0</v>
      </c>
      <c r="WW156" s="21"/>
      <c r="WX156" s="21">
        <f t="shared" si="2002"/>
        <v>0</v>
      </c>
      <c r="WY156" s="21"/>
      <c r="WZ156" s="21">
        <f t="shared" si="2002"/>
        <v>0</v>
      </c>
      <c r="XA156" s="21"/>
      <c r="XB156" s="21">
        <f t="shared" si="2002"/>
        <v>0</v>
      </c>
      <c r="XC156" s="21"/>
      <c r="XD156" s="21">
        <f t="shared" si="2003"/>
        <v>0</v>
      </c>
      <c r="XE156" s="21"/>
      <c r="XF156" s="21">
        <f t="shared" si="2003"/>
        <v>0</v>
      </c>
      <c r="XG156" s="21"/>
      <c r="XH156" s="21">
        <f t="shared" si="2003"/>
        <v>0</v>
      </c>
      <c r="XI156" s="21"/>
      <c r="XJ156" s="21">
        <f t="shared" si="2003"/>
        <v>0</v>
      </c>
      <c r="XK156" s="21"/>
      <c r="XL156" s="21">
        <f t="shared" si="2003"/>
        <v>0</v>
      </c>
      <c r="XM156" s="21"/>
      <c r="XN156" s="21">
        <f t="shared" si="2003"/>
        <v>0</v>
      </c>
      <c r="XO156" s="21"/>
      <c r="XP156" s="21">
        <f t="shared" si="2003"/>
        <v>0</v>
      </c>
      <c r="XQ156" s="21"/>
      <c r="XR156" s="21">
        <f t="shared" si="2003"/>
        <v>0</v>
      </c>
      <c r="XS156" s="21"/>
      <c r="XT156" s="21">
        <f t="shared" si="2065"/>
        <v>0</v>
      </c>
      <c r="XU156" s="21"/>
      <c r="XV156" s="21">
        <f t="shared" si="2065"/>
        <v>0</v>
      </c>
      <c r="XW156" s="21"/>
      <c r="XX156" s="21">
        <f t="shared" si="2065"/>
        <v>0</v>
      </c>
      <c r="XY156" s="21"/>
      <c r="XZ156" s="21">
        <f t="shared" si="2065"/>
        <v>0</v>
      </c>
      <c r="YA156" s="21"/>
      <c r="YB156" s="21">
        <f t="shared" si="2004"/>
        <v>0</v>
      </c>
      <c r="YC156" s="21"/>
      <c r="YD156" s="21">
        <f t="shared" si="2005"/>
        <v>0</v>
      </c>
      <c r="YE156" s="21"/>
      <c r="YF156" s="21">
        <f t="shared" si="2006"/>
        <v>0</v>
      </c>
      <c r="YG156" s="21"/>
      <c r="YH156" s="21">
        <f t="shared" si="2007"/>
        <v>0</v>
      </c>
      <c r="YI156" s="21"/>
      <c r="YJ156" s="21">
        <f t="shared" si="2008"/>
        <v>0</v>
      </c>
      <c r="YK156" s="21"/>
      <c r="YL156" s="21">
        <f t="shared" si="2009"/>
        <v>0</v>
      </c>
      <c r="YM156" s="21"/>
      <c r="YN156" s="21">
        <f t="shared" si="2010"/>
        <v>0</v>
      </c>
      <c r="YO156" s="21"/>
      <c r="YP156" s="21">
        <f t="shared" si="2011"/>
        <v>0</v>
      </c>
      <c r="YQ156" s="21"/>
      <c r="YR156" s="21">
        <f t="shared" si="2012"/>
        <v>0</v>
      </c>
      <c r="YS156" s="21"/>
      <c r="YT156" s="21">
        <f t="shared" si="2013"/>
        <v>0</v>
      </c>
      <c r="YU156" s="21"/>
      <c r="YV156" s="21">
        <f t="shared" si="2014"/>
        <v>0</v>
      </c>
      <c r="YW156" s="21"/>
      <c r="YX156" s="21">
        <f t="shared" si="2015"/>
        <v>0</v>
      </c>
      <c r="YY156" s="21"/>
      <c r="YZ156" s="21">
        <f t="shared" si="2000"/>
        <v>0</v>
      </c>
      <c r="ZA156" s="21"/>
      <c r="ZB156" s="21">
        <f t="shared" si="2016"/>
        <v>0</v>
      </c>
      <c r="ZC156" s="21"/>
      <c r="ZD156" s="21">
        <f t="shared" si="2017"/>
        <v>0</v>
      </c>
      <c r="ZE156" s="21"/>
      <c r="ZF156" s="21">
        <f t="shared" si="2018"/>
        <v>0</v>
      </c>
      <c r="ZG156" s="21"/>
      <c r="ZH156" s="21">
        <f t="shared" si="2019"/>
        <v>0</v>
      </c>
      <c r="ZI156" s="21"/>
      <c r="ZJ156" s="21">
        <f t="shared" si="2020"/>
        <v>0</v>
      </c>
      <c r="ZK156" s="21"/>
      <c r="ZL156" s="21">
        <f t="shared" si="2021"/>
        <v>0</v>
      </c>
      <c r="ZM156" s="21"/>
      <c r="ZN156" s="21">
        <f t="shared" si="2022"/>
        <v>0</v>
      </c>
      <c r="ZO156" s="21"/>
      <c r="ZP156" s="21">
        <f t="shared" si="2023"/>
        <v>0</v>
      </c>
      <c r="ZQ156" s="21"/>
      <c r="ZR156" s="21">
        <f t="shared" si="2024"/>
        <v>0</v>
      </c>
      <c r="ZS156" s="21"/>
      <c r="ZT156" s="21">
        <f t="shared" si="2000"/>
        <v>0</v>
      </c>
      <c r="ZU156" s="21"/>
      <c r="ZV156" s="21">
        <f t="shared" si="2025"/>
        <v>0</v>
      </c>
      <c r="ZW156" s="21"/>
      <c r="ZX156" s="21">
        <f t="shared" si="2026"/>
        <v>0</v>
      </c>
      <c r="ZY156" s="21"/>
      <c r="ZZ156" s="21">
        <f t="shared" si="2026"/>
        <v>0</v>
      </c>
      <c r="AAA156" s="21"/>
      <c r="AAB156" s="21">
        <f t="shared" si="2027"/>
        <v>0</v>
      </c>
      <c r="AAC156" s="21"/>
      <c r="AAD156" s="21">
        <f t="shared" si="2027"/>
        <v>0</v>
      </c>
      <c r="AAE156" s="21"/>
      <c r="AAF156" s="21">
        <f t="shared" si="2028"/>
        <v>0</v>
      </c>
      <c r="AAG156" s="21"/>
      <c r="AAH156" s="21">
        <f t="shared" si="2028"/>
        <v>0</v>
      </c>
      <c r="AAI156" s="21"/>
      <c r="AAJ156" s="21">
        <f t="shared" si="2029"/>
        <v>0</v>
      </c>
      <c r="AAK156" s="21"/>
      <c r="AAL156" s="21">
        <f t="shared" si="2029"/>
        <v>0</v>
      </c>
      <c r="AAM156" s="21"/>
      <c r="AAN156" s="21">
        <f t="shared" si="2030"/>
        <v>0</v>
      </c>
      <c r="AAO156" s="21"/>
      <c r="AAP156" s="21">
        <f t="shared" si="2030"/>
        <v>0</v>
      </c>
      <c r="AAQ156" s="21"/>
      <c r="AAR156" s="21">
        <f t="shared" si="2031"/>
        <v>0</v>
      </c>
      <c r="AAS156" s="21"/>
      <c r="AAT156" s="21">
        <f t="shared" si="2031"/>
        <v>0</v>
      </c>
      <c r="AAU156" s="21"/>
      <c r="AAV156" s="21">
        <f t="shared" si="2032"/>
        <v>0</v>
      </c>
      <c r="AAW156" s="21"/>
      <c r="AAX156" s="21">
        <f t="shared" si="2032"/>
        <v>0</v>
      </c>
      <c r="AAY156" s="21"/>
      <c r="AAZ156" s="21">
        <f t="shared" si="2033"/>
        <v>0</v>
      </c>
      <c r="ABA156" s="21"/>
      <c r="ABB156" s="21">
        <f t="shared" si="2033"/>
        <v>0</v>
      </c>
      <c r="ABC156" s="21"/>
      <c r="ABD156" s="21">
        <f t="shared" si="2034"/>
        <v>0</v>
      </c>
      <c r="ABE156" s="21"/>
      <c r="ABF156" s="21">
        <f t="shared" si="2034"/>
        <v>0</v>
      </c>
      <c r="ABG156" s="21"/>
      <c r="ABH156" s="21">
        <f t="shared" si="2035"/>
        <v>0</v>
      </c>
      <c r="ABI156" s="21"/>
      <c r="ABJ156" s="21">
        <f t="shared" si="2035"/>
        <v>0</v>
      </c>
      <c r="ABK156" s="21"/>
      <c r="ABL156" s="21">
        <f t="shared" si="2036"/>
        <v>0</v>
      </c>
      <c r="ABM156" s="21"/>
      <c r="ABN156" s="21">
        <f t="shared" si="2036"/>
        <v>0</v>
      </c>
      <c r="ABO156" s="21"/>
      <c r="ABP156" s="21">
        <f t="shared" si="2037"/>
        <v>0</v>
      </c>
      <c r="ABQ156" s="21"/>
      <c r="ABR156" s="21">
        <f t="shared" si="2037"/>
        <v>0</v>
      </c>
      <c r="ABS156" s="21"/>
      <c r="ABT156" s="21">
        <f t="shared" si="2038"/>
        <v>0</v>
      </c>
      <c r="ABU156" s="21"/>
      <c r="ABV156" s="21">
        <f t="shared" si="2038"/>
        <v>0</v>
      </c>
      <c r="ABW156" s="21"/>
      <c r="ABX156" s="21">
        <f t="shared" si="2039"/>
        <v>0</v>
      </c>
      <c r="ABY156" s="21"/>
      <c r="ABZ156" s="21">
        <f t="shared" si="2039"/>
        <v>0</v>
      </c>
      <c r="ACA156" s="21"/>
      <c r="ACB156" s="21">
        <f t="shared" si="2040"/>
        <v>0</v>
      </c>
      <c r="ACC156" s="21"/>
      <c r="ACD156" s="21">
        <f t="shared" si="2040"/>
        <v>0</v>
      </c>
      <c r="ACE156" s="21"/>
      <c r="ACF156" s="21">
        <f t="shared" si="2041"/>
        <v>0</v>
      </c>
      <c r="ACG156" s="21"/>
      <c r="ACH156" s="21">
        <f t="shared" si="2041"/>
        <v>0</v>
      </c>
      <c r="ACI156" s="21"/>
      <c r="ACJ156" s="21">
        <f t="shared" si="2042"/>
        <v>0</v>
      </c>
      <c r="ACK156" s="21"/>
      <c r="ACL156" s="21">
        <f t="shared" si="2042"/>
        <v>0</v>
      </c>
      <c r="ACM156" s="21"/>
      <c r="ACN156" s="21">
        <f t="shared" si="2043"/>
        <v>0</v>
      </c>
      <c r="ACO156" s="21"/>
      <c r="ACP156" s="21">
        <f t="shared" si="2043"/>
        <v>0</v>
      </c>
      <c r="ACQ156" s="21"/>
      <c r="ACR156" s="21">
        <f t="shared" si="2044"/>
        <v>0</v>
      </c>
      <c r="ACS156" s="21"/>
      <c r="ACT156" s="21">
        <f t="shared" si="2044"/>
        <v>0</v>
      </c>
      <c r="ACU156" s="21"/>
      <c r="ACV156" s="21">
        <f t="shared" si="2045"/>
        <v>0</v>
      </c>
      <c r="ACW156" s="21"/>
      <c r="ACX156" s="21">
        <f t="shared" si="2045"/>
        <v>0</v>
      </c>
      <c r="ACY156" s="21"/>
      <c r="ACZ156" s="21">
        <f t="shared" si="2046"/>
        <v>0</v>
      </c>
      <c r="ADA156" s="21"/>
      <c r="ADB156" s="21">
        <f t="shared" si="2046"/>
        <v>0</v>
      </c>
      <c r="ADC156" s="21"/>
      <c r="ADD156" s="21">
        <f t="shared" si="2047"/>
        <v>0</v>
      </c>
      <c r="ADE156" s="21"/>
      <c r="ADF156" s="21">
        <f t="shared" si="2047"/>
        <v>0</v>
      </c>
      <c r="ADG156" s="21"/>
      <c r="ADH156" s="21">
        <f t="shared" si="2048"/>
        <v>0</v>
      </c>
      <c r="ADI156" s="21"/>
      <c r="ADJ156" s="21">
        <f t="shared" si="2048"/>
        <v>0</v>
      </c>
      <c r="ADK156" s="21"/>
      <c r="ADL156" s="21">
        <f t="shared" si="2049"/>
        <v>0</v>
      </c>
      <c r="ADM156" s="21"/>
      <c r="ADN156" s="21">
        <f t="shared" si="2049"/>
        <v>0</v>
      </c>
      <c r="ADO156" s="21"/>
      <c r="ADP156" s="21">
        <f t="shared" si="2049"/>
        <v>0</v>
      </c>
      <c r="ADQ156" s="21"/>
      <c r="ADR156" s="21">
        <f t="shared" si="2049"/>
        <v>0</v>
      </c>
      <c r="ADS156" s="21"/>
      <c r="ADT156" s="21">
        <f t="shared" si="2049"/>
        <v>0</v>
      </c>
      <c r="ADU156" s="21"/>
      <c r="ADV156" s="21">
        <f t="shared" si="2050"/>
        <v>0</v>
      </c>
      <c r="ADW156" s="21"/>
      <c r="ADX156" s="21">
        <f t="shared" si="2050"/>
        <v>0</v>
      </c>
      <c r="ADY156" s="21"/>
      <c r="ADZ156" s="21">
        <f t="shared" si="2050"/>
        <v>0</v>
      </c>
      <c r="AEA156" s="21"/>
      <c r="AEB156" s="21">
        <f t="shared" si="2050"/>
        <v>0</v>
      </c>
      <c r="AEC156" s="21"/>
      <c r="AED156" s="21">
        <f t="shared" si="2051"/>
        <v>0</v>
      </c>
      <c r="AEE156" s="21"/>
      <c r="AEF156" s="21">
        <f t="shared" si="2051"/>
        <v>0</v>
      </c>
      <c r="AEG156" s="21"/>
      <c r="AEH156" s="21">
        <f t="shared" si="2051"/>
        <v>0</v>
      </c>
      <c r="AEI156" s="21"/>
      <c r="AEJ156" s="21">
        <f t="shared" si="2051"/>
        <v>0</v>
      </c>
      <c r="AEK156" s="21"/>
      <c r="AEL156" s="21">
        <f t="shared" si="2051"/>
        <v>0</v>
      </c>
      <c r="AEM156" s="21"/>
      <c r="AEN156" s="21">
        <f t="shared" si="2052"/>
        <v>0</v>
      </c>
      <c r="AEO156" s="21"/>
      <c r="AEP156" s="21">
        <f t="shared" si="2052"/>
        <v>0</v>
      </c>
      <c r="AEQ156" s="21"/>
      <c r="AER156" s="21">
        <f t="shared" si="2052"/>
        <v>0</v>
      </c>
      <c r="AES156" s="21"/>
      <c r="AET156" s="21">
        <f t="shared" si="2052"/>
        <v>0</v>
      </c>
      <c r="AEU156" s="21"/>
      <c r="AEV156" s="21">
        <f t="shared" si="2053"/>
        <v>0</v>
      </c>
      <c r="AEW156" s="21"/>
      <c r="AEX156" s="21">
        <f t="shared" si="2053"/>
        <v>0</v>
      </c>
      <c r="AEY156" s="21"/>
      <c r="AEZ156" s="21">
        <f t="shared" si="2053"/>
        <v>0</v>
      </c>
      <c r="AFA156" s="21"/>
      <c r="AFB156" s="21">
        <f t="shared" si="2053"/>
        <v>0</v>
      </c>
      <c r="AFC156" s="21"/>
      <c r="AFD156" s="21">
        <f t="shared" si="2053"/>
        <v>0</v>
      </c>
      <c r="AFE156" s="21"/>
      <c r="AFF156" s="21">
        <f t="shared" si="2054"/>
        <v>0</v>
      </c>
      <c r="AFG156" s="21"/>
      <c r="AFH156" s="21">
        <f t="shared" si="2054"/>
        <v>0</v>
      </c>
      <c r="AFI156" s="21"/>
      <c r="AFJ156" s="21">
        <f t="shared" si="2054"/>
        <v>0</v>
      </c>
      <c r="AFK156" s="21"/>
      <c r="AFL156" s="21">
        <f t="shared" si="2054"/>
        <v>0</v>
      </c>
      <c r="AFM156" s="21"/>
      <c r="AFN156" s="21">
        <f t="shared" si="2055"/>
        <v>0</v>
      </c>
      <c r="AFO156" s="21"/>
      <c r="AFP156" s="21">
        <f t="shared" si="2055"/>
        <v>0</v>
      </c>
      <c r="AFQ156" s="21"/>
      <c r="AFR156" s="21">
        <f t="shared" si="2055"/>
        <v>0</v>
      </c>
      <c r="AFS156" s="21"/>
      <c r="AFT156" s="21">
        <f t="shared" si="2055"/>
        <v>0</v>
      </c>
      <c r="AFU156" s="21"/>
      <c r="AFV156" s="21">
        <f t="shared" si="2055"/>
        <v>0</v>
      </c>
      <c r="AFW156" s="21"/>
      <c r="AFX156" s="21">
        <f t="shared" si="2056"/>
        <v>0</v>
      </c>
      <c r="AFY156" s="21"/>
      <c r="AFZ156" s="21">
        <f t="shared" si="2056"/>
        <v>0</v>
      </c>
      <c r="AGA156" s="21"/>
      <c r="AGB156" s="21">
        <f t="shared" si="2056"/>
        <v>0</v>
      </c>
      <c r="AGC156" s="21"/>
      <c r="AGD156" s="21">
        <f t="shared" si="2056"/>
        <v>0</v>
      </c>
      <c r="AGE156" s="21"/>
      <c r="AGF156" s="21">
        <f t="shared" si="2057"/>
        <v>0</v>
      </c>
      <c r="AGG156" s="21"/>
      <c r="AGH156" s="21">
        <f t="shared" si="2057"/>
        <v>0</v>
      </c>
      <c r="AGI156" s="21"/>
      <c r="AGJ156" s="21">
        <f t="shared" si="2057"/>
        <v>0</v>
      </c>
      <c r="AGK156" s="21"/>
      <c r="AGL156" s="21">
        <f t="shared" si="2057"/>
        <v>0</v>
      </c>
      <c r="AGM156" s="21"/>
      <c r="AGN156" s="21">
        <f t="shared" si="2057"/>
        <v>0</v>
      </c>
      <c r="AGO156" s="21"/>
      <c r="AGP156" s="21">
        <f t="shared" si="2058"/>
        <v>0</v>
      </c>
      <c r="AGQ156" s="21"/>
      <c r="AGR156" s="21">
        <f t="shared" si="2058"/>
        <v>0</v>
      </c>
      <c r="AGS156" s="21"/>
      <c r="AGT156" s="21">
        <f t="shared" si="2058"/>
        <v>0</v>
      </c>
      <c r="AGU156" s="21"/>
      <c r="AGV156" s="21">
        <f t="shared" si="2058"/>
        <v>0</v>
      </c>
      <c r="AGW156" s="21"/>
      <c r="AGX156" s="21">
        <f t="shared" si="2059"/>
        <v>0</v>
      </c>
      <c r="AGY156" s="21"/>
      <c r="AGZ156" s="21">
        <f t="shared" si="2059"/>
        <v>0</v>
      </c>
      <c r="AHA156" s="21"/>
      <c r="AHB156" s="21">
        <f t="shared" si="2059"/>
        <v>0</v>
      </c>
      <c r="AHC156" s="21"/>
      <c r="AHD156" s="21">
        <f t="shared" si="2059"/>
        <v>0</v>
      </c>
      <c r="AHE156" s="21"/>
      <c r="AHF156" s="21">
        <f t="shared" si="2059"/>
        <v>0</v>
      </c>
      <c r="AHG156" s="21"/>
      <c r="AHH156" s="21">
        <f t="shared" si="2060"/>
        <v>0</v>
      </c>
      <c r="AHI156" s="21"/>
      <c r="AHJ156" s="21">
        <f t="shared" si="2060"/>
        <v>0</v>
      </c>
      <c r="AHK156" s="21"/>
      <c r="AHL156" s="21">
        <f t="shared" si="2060"/>
        <v>0</v>
      </c>
      <c r="AHM156" s="21"/>
      <c r="AHN156" s="21">
        <f t="shared" si="2060"/>
        <v>0</v>
      </c>
      <c r="AHO156" s="21"/>
      <c r="AHP156" s="21">
        <f t="shared" si="2061"/>
        <v>0</v>
      </c>
      <c r="AHQ156" s="21"/>
      <c r="AHR156" s="21">
        <f t="shared" si="2061"/>
        <v>0</v>
      </c>
      <c r="AHS156" s="21"/>
      <c r="AHT156" s="21">
        <f t="shared" si="2061"/>
        <v>0</v>
      </c>
      <c r="AHU156" s="21"/>
      <c r="AHV156" s="21">
        <f t="shared" si="2061"/>
        <v>0</v>
      </c>
      <c r="AHW156" s="21"/>
      <c r="AHX156" s="21">
        <f t="shared" si="2061"/>
        <v>0</v>
      </c>
      <c r="AHY156" s="21"/>
      <c r="AHZ156" s="21">
        <f t="shared" si="2062"/>
        <v>0</v>
      </c>
      <c r="AIA156" s="21"/>
      <c r="AIB156" s="21">
        <f t="shared" si="2062"/>
        <v>0</v>
      </c>
      <c r="AIC156" s="21"/>
      <c r="AID156" s="21">
        <f t="shared" si="2062"/>
        <v>0</v>
      </c>
      <c r="AIE156" s="21"/>
      <c r="AIF156" s="21">
        <f t="shared" si="2062"/>
        <v>0</v>
      </c>
      <c r="AIG156" s="21"/>
      <c r="AIH156" s="21">
        <f t="shared" si="2063"/>
        <v>0</v>
      </c>
      <c r="AII156" s="21"/>
      <c r="AIJ156" s="21">
        <f t="shared" si="2063"/>
        <v>0</v>
      </c>
      <c r="AIK156" s="21"/>
      <c r="AIL156" s="21">
        <f t="shared" si="2063"/>
        <v>0</v>
      </c>
      <c r="AIM156" s="21"/>
      <c r="AIN156" s="21">
        <f t="shared" si="2063"/>
        <v>0</v>
      </c>
      <c r="AIO156" s="21"/>
      <c r="AIP156" s="21">
        <f t="shared" si="2063"/>
        <v>0</v>
      </c>
      <c r="AIQ156" s="21"/>
      <c r="AIR156" s="21">
        <f t="shared" si="2064"/>
        <v>0</v>
      </c>
      <c r="AIS156" s="21"/>
      <c r="AIT156" s="21">
        <f t="shared" si="2064"/>
        <v>0</v>
      </c>
      <c r="AIU156" s="21"/>
      <c r="AIV156" s="21">
        <f t="shared" si="2064"/>
        <v>0</v>
      </c>
      <c r="AIW156" s="21"/>
      <c r="AIX156" s="21">
        <f t="shared" si="2064"/>
        <v>0</v>
      </c>
      <c r="AIY156" s="21"/>
      <c r="AIZ156" s="21">
        <f t="shared" si="2000"/>
        <v>0</v>
      </c>
      <c r="AJA156" s="21"/>
    </row>
    <row r="157" spans="2:937" ht="13.5" customHeight="1" x14ac:dyDescent="0.25">
      <c r="B157" s="31">
        <v>152</v>
      </c>
      <c r="C157" s="192" t="s">
        <v>206</v>
      </c>
      <c r="D157" s="67" t="s">
        <v>82</v>
      </c>
      <c r="E157" s="194" t="s">
        <v>404</v>
      </c>
      <c r="F157" s="194" t="str">
        <f>_xlfn.XLOOKUP(D157,'WTG PH-III'!$D$5:$D$198,'WTG PH-III'!$B$5:$B$198,0,0,1)</f>
        <v>PSS-05</v>
      </c>
      <c r="G157" s="22" t="s">
        <v>537</v>
      </c>
      <c r="H157" s="22" t="s">
        <v>550</v>
      </c>
      <c r="I157" s="61">
        <v>10.5</v>
      </c>
      <c r="J157" s="21">
        <v>253</v>
      </c>
      <c r="K157" s="21">
        <f t="shared" si="1741"/>
        <v>253.00000000000006</v>
      </c>
      <c r="L157" s="21">
        <f t="shared" si="1742"/>
        <v>253</v>
      </c>
      <c r="M157" s="21">
        <f t="shared" si="1743"/>
        <v>0</v>
      </c>
      <c r="N157" s="95">
        <f>VLOOKUP(D157,'WTG PH-III'!$D$5:$U$198,17,0)</f>
        <v>45739</v>
      </c>
      <c r="O157" s="95">
        <f>VLOOKUP(D157,'WTG PH-III'!$D$5:$U$198,18,0)</f>
        <v>45748</v>
      </c>
      <c r="P157" s="21">
        <f t="shared" si="1744"/>
        <v>0</v>
      </c>
      <c r="Q157" s="21"/>
      <c r="R157" s="21">
        <f t="shared" si="1745"/>
        <v>0</v>
      </c>
      <c r="S157" s="21"/>
      <c r="T157" s="21">
        <f t="shared" si="1746"/>
        <v>0</v>
      </c>
      <c r="U157" s="21"/>
      <c r="V157" s="21">
        <f t="shared" si="1747"/>
        <v>0</v>
      </c>
      <c r="W157" s="21"/>
      <c r="X157" s="21">
        <f t="shared" si="1748"/>
        <v>0</v>
      </c>
      <c r="Y157" s="21"/>
      <c r="Z157" s="21">
        <f t="shared" si="1749"/>
        <v>0</v>
      </c>
      <c r="AA157" s="21"/>
      <c r="AB157" s="21">
        <f t="shared" si="1750"/>
        <v>0</v>
      </c>
      <c r="AC157" s="21"/>
      <c r="AD157" s="21">
        <f t="shared" si="1751"/>
        <v>0</v>
      </c>
      <c r="AE157" s="21"/>
      <c r="AF157" s="21">
        <f t="shared" si="1752"/>
        <v>0</v>
      </c>
      <c r="AG157" s="21"/>
      <c r="AH157" s="21">
        <f t="shared" si="1753"/>
        <v>0</v>
      </c>
      <c r="AI157" s="21"/>
      <c r="AJ157" s="21">
        <f t="shared" si="1754"/>
        <v>0</v>
      </c>
      <c r="AK157" s="21"/>
      <c r="AL157" s="21">
        <f t="shared" si="1755"/>
        <v>0</v>
      </c>
      <c r="AM157" s="21"/>
      <c r="AN157" s="21">
        <f t="shared" si="1756"/>
        <v>0</v>
      </c>
      <c r="AO157" s="21"/>
      <c r="AP157" s="21">
        <f t="shared" si="1757"/>
        <v>0</v>
      </c>
      <c r="AQ157" s="21"/>
      <c r="AR157" s="21">
        <f t="shared" si="1758"/>
        <v>0</v>
      </c>
      <c r="AS157" s="21"/>
      <c r="AT157" s="21">
        <f t="shared" si="1759"/>
        <v>0</v>
      </c>
      <c r="AU157" s="21"/>
      <c r="AV157" s="21">
        <f t="shared" si="1760"/>
        <v>0</v>
      </c>
      <c r="AW157" s="21"/>
      <c r="AX157" s="21">
        <f t="shared" si="1761"/>
        <v>0</v>
      </c>
      <c r="AY157" s="21"/>
      <c r="AZ157" s="21">
        <f t="shared" si="1762"/>
        <v>0</v>
      </c>
      <c r="BA157" s="21"/>
      <c r="BB157" s="21">
        <f t="shared" si="1763"/>
        <v>0</v>
      </c>
      <c r="BC157" s="21"/>
      <c r="BD157" s="21">
        <f t="shared" si="1764"/>
        <v>0</v>
      </c>
      <c r="BE157" s="21"/>
      <c r="BF157" s="21">
        <f t="shared" si="1765"/>
        <v>0</v>
      </c>
      <c r="BG157" s="21"/>
      <c r="BH157" s="21">
        <f t="shared" si="1766"/>
        <v>0</v>
      </c>
      <c r="BI157" s="21"/>
      <c r="BJ157" s="21">
        <f t="shared" si="1767"/>
        <v>0</v>
      </c>
      <c r="BK157" s="21"/>
      <c r="BL157" s="21">
        <f t="shared" si="1768"/>
        <v>0</v>
      </c>
      <c r="BM157" s="21"/>
      <c r="BN157" s="21">
        <f t="shared" si="1769"/>
        <v>0</v>
      </c>
      <c r="BO157" s="21"/>
      <c r="BP157" s="21">
        <f t="shared" si="1770"/>
        <v>0</v>
      </c>
      <c r="BQ157" s="21"/>
      <c r="BR157" s="21">
        <f t="shared" si="1771"/>
        <v>0</v>
      </c>
      <c r="BS157" s="21"/>
      <c r="BT157" s="21">
        <f t="shared" si="1772"/>
        <v>0</v>
      </c>
      <c r="BU157" s="21"/>
      <c r="BV157" s="21">
        <f t="shared" si="1773"/>
        <v>0</v>
      </c>
      <c r="BW157" s="21"/>
      <c r="BX157" s="21">
        <f t="shared" si="1774"/>
        <v>0</v>
      </c>
      <c r="BY157" s="21"/>
      <c r="BZ157" s="21">
        <f t="shared" si="1775"/>
        <v>0</v>
      </c>
      <c r="CA157" s="21"/>
      <c r="CB157" s="21">
        <f t="shared" si="1776"/>
        <v>0</v>
      </c>
      <c r="CC157" s="21"/>
      <c r="CD157" s="21">
        <f t="shared" si="1777"/>
        <v>0</v>
      </c>
      <c r="CE157" s="21"/>
      <c r="CF157" s="21">
        <f t="shared" si="1778"/>
        <v>0</v>
      </c>
      <c r="CG157" s="21"/>
      <c r="CH157" s="21">
        <f t="shared" si="1779"/>
        <v>0</v>
      </c>
      <c r="CI157" s="21"/>
      <c r="CJ157" s="21">
        <f t="shared" si="1780"/>
        <v>0</v>
      </c>
      <c r="CK157" s="21"/>
      <c r="CL157" s="21">
        <f t="shared" si="1781"/>
        <v>0</v>
      </c>
      <c r="CM157" s="21"/>
      <c r="CN157" s="21">
        <f t="shared" si="1782"/>
        <v>0</v>
      </c>
      <c r="CO157" s="21"/>
      <c r="CP157" s="21">
        <f t="shared" si="1783"/>
        <v>0</v>
      </c>
      <c r="CQ157" s="21"/>
      <c r="CR157" s="21">
        <f t="shared" si="1784"/>
        <v>0</v>
      </c>
      <c r="CS157" s="21"/>
      <c r="CT157" s="21">
        <f t="shared" si="1785"/>
        <v>0</v>
      </c>
      <c r="CU157" s="21"/>
      <c r="CV157" s="21">
        <f t="shared" si="1786"/>
        <v>0</v>
      </c>
      <c r="CW157" s="21"/>
      <c r="CX157" s="21">
        <f t="shared" si="1787"/>
        <v>0</v>
      </c>
      <c r="CY157" s="21"/>
      <c r="CZ157" s="21">
        <f t="shared" si="1788"/>
        <v>0</v>
      </c>
      <c r="DA157" s="21"/>
      <c r="DB157" s="21">
        <f t="shared" si="1789"/>
        <v>0</v>
      </c>
      <c r="DC157" s="21"/>
      <c r="DD157" s="21">
        <f t="shared" si="1790"/>
        <v>0</v>
      </c>
      <c r="DE157" s="21"/>
      <c r="DF157" s="21">
        <f t="shared" si="1791"/>
        <v>0</v>
      </c>
      <c r="DG157" s="21"/>
      <c r="DH157" s="21">
        <f t="shared" si="1792"/>
        <v>0</v>
      </c>
      <c r="DI157" s="21"/>
      <c r="DJ157" s="21">
        <f t="shared" si="1793"/>
        <v>0</v>
      </c>
      <c r="DK157" s="21"/>
      <c r="DL157" s="21">
        <f t="shared" si="1794"/>
        <v>0</v>
      </c>
      <c r="DM157" s="21"/>
      <c r="DN157" s="21">
        <f t="shared" si="1795"/>
        <v>0</v>
      </c>
      <c r="DO157" s="21"/>
      <c r="DP157" s="21">
        <f t="shared" si="1796"/>
        <v>0</v>
      </c>
      <c r="DQ157" s="21"/>
      <c r="DR157" s="21">
        <f t="shared" si="1797"/>
        <v>0</v>
      </c>
      <c r="DS157" s="21"/>
      <c r="DT157" s="21">
        <f t="shared" si="1798"/>
        <v>0</v>
      </c>
      <c r="DU157" s="21"/>
      <c r="DV157" s="21">
        <f t="shared" si="1799"/>
        <v>0</v>
      </c>
      <c r="DW157" s="21"/>
      <c r="DX157" s="21">
        <f t="shared" si="1800"/>
        <v>0</v>
      </c>
      <c r="DY157" s="21"/>
      <c r="DZ157" s="21">
        <f t="shared" si="1801"/>
        <v>0</v>
      </c>
      <c r="EA157" s="21"/>
      <c r="EB157" s="21">
        <f t="shared" si="1802"/>
        <v>0</v>
      </c>
      <c r="EC157" s="21"/>
      <c r="ED157" s="21">
        <f t="shared" si="1803"/>
        <v>0</v>
      </c>
      <c r="EE157" s="21"/>
      <c r="EF157" s="21">
        <f t="shared" si="1804"/>
        <v>0</v>
      </c>
      <c r="EG157" s="21"/>
      <c r="EH157" s="21">
        <f t="shared" si="1805"/>
        <v>0</v>
      </c>
      <c r="EI157" s="21"/>
      <c r="EJ157" s="21">
        <f t="shared" si="1806"/>
        <v>0</v>
      </c>
      <c r="EK157" s="21"/>
      <c r="EL157" s="21">
        <f t="shared" si="1807"/>
        <v>0</v>
      </c>
      <c r="EM157" s="21"/>
      <c r="EN157" s="21">
        <f t="shared" si="1808"/>
        <v>0</v>
      </c>
      <c r="EO157" s="21"/>
      <c r="EP157" s="21">
        <f t="shared" si="1809"/>
        <v>0</v>
      </c>
      <c r="EQ157" s="21"/>
      <c r="ER157" s="21">
        <f t="shared" si="1810"/>
        <v>0</v>
      </c>
      <c r="ES157" s="21"/>
      <c r="ET157" s="21">
        <f t="shared" si="1811"/>
        <v>0</v>
      </c>
      <c r="EU157" s="21"/>
      <c r="EV157" s="21">
        <f t="shared" si="1812"/>
        <v>0</v>
      </c>
      <c r="EW157" s="21"/>
      <c r="EX157" s="21">
        <f t="shared" si="1813"/>
        <v>0</v>
      </c>
      <c r="EY157" s="21"/>
      <c r="EZ157" s="21">
        <f t="shared" si="1814"/>
        <v>0</v>
      </c>
      <c r="FA157" s="21"/>
      <c r="FB157" s="21">
        <f t="shared" si="1815"/>
        <v>0</v>
      </c>
      <c r="FC157" s="21"/>
      <c r="FD157" s="21">
        <f t="shared" si="1816"/>
        <v>0</v>
      </c>
      <c r="FE157" s="21"/>
      <c r="FF157" s="21">
        <f t="shared" si="1817"/>
        <v>0</v>
      </c>
      <c r="FG157" s="21"/>
      <c r="FH157" s="21">
        <f t="shared" si="1818"/>
        <v>0</v>
      </c>
      <c r="FI157" s="21"/>
      <c r="FJ157" s="21">
        <f t="shared" si="1819"/>
        <v>0</v>
      </c>
      <c r="FK157" s="21"/>
      <c r="FL157" s="21">
        <f t="shared" si="1820"/>
        <v>0</v>
      </c>
      <c r="FM157" s="21"/>
      <c r="FN157" s="21">
        <f t="shared" si="1821"/>
        <v>0</v>
      </c>
      <c r="FO157" s="21"/>
      <c r="FP157" s="21">
        <f t="shared" si="1822"/>
        <v>0</v>
      </c>
      <c r="FQ157" s="21"/>
      <c r="FR157" s="21">
        <f t="shared" si="1823"/>
        <v>0</v>
      </c>
      <c r="FS157" s="21"/>
      <c r="FT157" s="21">
        <f t="shared" si="1824"/>
        <v>0</v>
      </c>
      <c r="FU157" s="21"/>
      <c r="FV157" s="21">
        <f t="shared" si="1825"/>
        <v>0</v>
      </c>
      <c r="FW157" s="21"/>
      <c r="FX157" s="21">
        <f t="shared" si="1826"/>
        <v>0</v>
      </c>
      <c r="FY157" s="21"/>
      <c r="FZ157" s="21">
        <f t="shared" si="1827"/>
        <v>0</v>
      </c>
      <c r="GA157" s="21"/>
      <c r="GB157" s="21">
        <f t="shared" si="1828"/>
        <v>0</v>
      </c>
      <c r="GC157" s="21"/>
      <c r="GD157" s="21">
        <f t="shared" si="1829"/>
        <v>0</v>
      </c>
      <c r="GE157" s="21"/>
      <c r="GF157" s="21">
        <f t="shared" si="1830"/>
        <v>0</v>
      </c>
      <c r="GG157" s="21"/>
      <c r="GH157" s="21">
        <f t="shared" si="1831"/>
        <v>0</v>
      </c>
      <c r="GI157" s="21"/>
      <c r="GJ157" s="21">
        <f t="shared" si="1832"/>
        <v>0</v>
      </c>
      <c r="GK157" s="21"/>
      <c r="GL157" s="21">
        <f t="shared" si="1833"/>
        <v>0</v>
      </c>
      <c r="GM157" s="21"/>
      <c r="GN157" s="21">
        <f t="shared" si="1834"/>
        <v>0</v>
      </c>
      <c r="GO157" s="21"/>
      <c r="GP157" s="21">
        <f t="shared" si="1835"/>
        <v>0</v>
      </c>
      <c r="GQ157" s="21"/>
      <c r="GR157" s="21">
        <f t="shared" si="1836"/>
        <v>0</v>
      </c>
      <c r="GS157" s="21"/>
      <c r="GT157" s="21">
        <f t="shared" si="1837"/>
        <v>0</v>
      </c>
      <c r="GU157" s="21"/>
      <c r="GV157" s="21">
        <f t="shared" si="1838"/>
        <v>0</v>
      </c>
      <c r="GW157" s="21"/>
      <c r="GX157" s="21">
        <f t="shared" si="1839"/>
        <v>25.3</v>
      </c>
      <c r="GY157" s="21"/>
      <c r="GZ157" s="21">
        <f t="shared" si="1840"/>
        <v>25.3</v>
      </c>
      <c r="HA157" s="21"/>
      <c r="HB157" s="21">
        <f t="shared" si="1841"/>
        <v>25.3</v>
      </c>
      <c r="HC157" s="21"/>
      <c r="HD157" s="21">
        <f t="shared" si="1842"/>
        <v>25.3</v>
      </c>
      <c r="HE157" s="21"/>
      <c r="HF157" s="21">
        <f t="shared" si="1843"/>
        <v>25.3</v>
      </c>
      <c r="HG157" s="21"/>
      <c r="HH157" s="21">
        <f t="shared" si="1844"/>
        <v>25.3</v>
      </c>
      <c r="HI157" s="21"/>
      <c r="HJ157" s="21">
        <f t="shared" si="1845"/>
        <v>25.3</v>
      </c>
      <c r="HK157" s="21"/>
      <c r="HL157" s="21">
        <f t="shared" si="1846"/>
        <v>25.3</v>
      </c>
      <c r="HM157" s="21"/>
      <c r="HN157" s="21">
        <f t="shared" si="1847"/>
        <v>25.3</v>
      </c>
      <c r="HO157" s="21"/>
      <c r="HP157" s="21">
        <f t="shared" si="1848"/>
        <v>25.3</v>
      </c>
      <c r="HQ157" s="21"/>
      <c r="HR157" s="21">
        <f t="shared" si="1849"/>
        <v>0</v>
      </c>
      <c r="HS157" s="21"/>
      <c r="HT157" s="21">
        <f t="shared" si="1850"/>
        <v>0</v>
      </c>
      <c r="HU157" s="21"/>
      <c r="HV157" s="21">
        <f t="shared" si="1851"/>
        <v>0</v>
      </c>
      <c r="HW157" s="21"/>
      <c r="HX157" s="21">
        <f t="shared" si="1852"/>
        <v>0</v>
      </c>
      <c r="HY157" s="21"/>
      <c r="HZ157" s="21">
        <f t="shared" si="1853"/>
        <v>0</v>
      </c>
      <c r="IA157" s="21"/>
      <c r="IB157" s="21">
        <f t="shared" si="1854"/>
        <v>0</v>
      </c>
      <c r="IC157" s="21"/>
      <c r="ID157" s="21">
        <f t="shared" si="1855"/>
        <v>0</v>
      </c>
      <c r="IE157" s="21"/>
      <c r="IF157" s="21">
        <f t="shared" si="1856"/>
        <v>0</v>
      </c>
      <c r="IG157" s="21"/>
      <c r="IH157" s="21">
        <f t="shared" si="1857"/>
        <v>0</v>
      </c>
      <c r="II157" s="21"/>
      <c r="IJ157" s="21">
        <f t="shared" si="1858"/>
        <v>0</v>
      </c>
      <c r="IK157" s="21"/>
      <c r="IL157" s="21">
        <f t="shared" si="1859"/>
        <v>0</v>
      </c>
      <c r="IM157" s="21"/>
      <c r="IN157" s="21">
        <f t="shared" si="1860"/>
        <v>0</v>
      </c>
      <c r="IO157" s="21"/>
      <c r="IP157" s="21">
        <f t="shared" si="1861"/>
        <v>0</v>
      </c>
      <c r="IQ157" s="21"/>
      <c r="IR157" s="21">
        <f t="shared" si="1862"/>
        <v>0</v>
      </c>
      <c r="IS157" s="21"/>
      <c r="IT157" s="21">
        <f t="shared" si="1863"/>
        <v>0</v>
      </c>
      <c r="IU157" s="21"/>
      <c r="IV157" s="21">
        <f t="shared" si="1864"/>
        <v>0</v>
      </c>
      <c r="IW157" s="21"/>
      <c r="IX157" s="21">
        <f t="shared" si="1865"/>
        <v>0</v>
      </c>
      <c r="IY157" s="21"/>
      <c r="IZ157" s="21">
        <f t="shared" si="1866"/>
        <v>0</v>
      </c>
      <c r="JA157" s="21"/>
      <c r="JB157" s="21">
        <f t="shared" si="1867"/>
        <v>0</v>
      </c>
      <c r="JC157" s="21"/>
      <c r="JD157" s="21">
        <f t="shared" si="1868"/>
        <v>0</v>
      </c>
      <c r="JE157" s="21"/>
      <c r="JF157" s="21">
        <f t="shared" si="1869"/>
        <v>0</v>
      </c>
      <c r="JG157" s="21"/>
      <c r="JH157" s="21">
        <f t="shared" si="1870"/>
        <v>0</v>
      </c>
      <c r="JI157" s="21"/>
      <c r="JJ157" s="21">
        <f t="shared" si="1871"/>
        <v>0</v>
      </c>
      <c r="JK157" s="21"/>
      <c r="JL157" s="21">
        <f t="shared" si="1872"/>
        <v>0</v>
      </c>
      <c r="JM157" s="21"/>
      <c r="JN157" s="21">
        <f t="shared" si="1873"/>
        <v>0</v>
      </c>
      <c r="JO157" s="21"/>
      <c r="JP157" s="21">
        <f t="shared" si="1874"/>
        <v>0</v>
      </c>
      <c r="JQ157" s="21"/>
      <c r="JR157" s="21">
        <f t="shared" si="1875"/>
        <v>0</v>
      </c>
      <c r="JS157" s="21"/>
      <c r="JT157" s="21">
        <f t="shared" si="1876"/>
        <v>0</v>
      </c>
      <c r="JU157" s="21"/>
      <c r="JV157" s="21">
        <f t="shared" si="1877"/>
        <v>0</v>
      </c>
      <c r="JW157" s="21"/>
      <c r="JX157" s="21">
        <f t="shared" si="1878"/>
        <v>0</v>
      </c>
      <c r="JY157" s="21"/>
      <c r="JZ157" s="21">
        <f t="shared" si="1879"/>
        <v>0</v>
      </c>
      <c r="KA157" s="21"/>
      <c r="KB157" s="21">
        <f t="shared" si="1880"/>
        <v>0</v>
      </c>
      <c r="KC157" s="21"/>
      <c r="KD157" s="21">
        <f t="shared" si="1881"/>
        <v>0</v>
      </c>
      <c r="KE157" s="21"/>
      <c r="KF157" s="21">
        <f t="shared" si="1882"/>
        <v>0</v>
      </c>
      <c r="KG157" s="21"/>
      <c r="KH157" s="21">
        <f t="shared" si="1883"/>
        <v>0</v>
      </c>
      <c r="KI157" s="21"/>
      <c r="KJ157" s="21">
        <f t="shared" si="1884"/>
        <v>0</v>
      </c>
      <c r="KK157" s="21"/>
      <c r="KL157" s="21">
        <f t="shared" si="1885"/>
        <v>0</v>
      </c>
      <c r="KM157" s="21"/>
      <c r="KN157" s="21">
        <f t="shared" si="1886"/>
        <v>0</v>
      </c>
      <c r="KO157" s="21"/>
      <c r="KP157" s="21">
        <f t="shared" si="1887"/>
        <v>0</v>
      </c>
      <c r="KQ157" s="21"/>
      <c r="KR157" s="21">
        <f t="shared" si="1888"/>
        <v>0</v>
      </c>
      <c r="KS157" s="21"/>
      <c r="KT157" s="21">
        <f t="shared" si="1889"/>
        <v>0</v>
      </c>
      <c r="KU157" s="21"/>
      <c r="KV157" s="21">
        <f t="shared" si="1890"/>
        <v>0</v>
      </c>
      <c r="KW157" s="21"/>
      <c r="KX157" s="21">
        <f t="shared" si="1891"/>
        <v>0</v>
      </c>
      <c r="KY157" s="21"/>
      <c r="KZ157" s="21">
        <f t="shared" si="1892"/>
        <v>0</v>
      </c>
      <c r="LA157" s="21"/>
      <c r="LB157" s="21">
        <f t="shared" si="1893"/>
        <v>0</v>
      </c>
      <c r="LC157" s="21"/>
      <c r="LD157" s="21">
        <f t="shared" si="1894"/>
        <v>0</v>
      </c>
      <c r="LE157" s="21"/>
      <c r="LF157" s="21">
        <f t="shared" si="1895"/>
        <v>0</v>
      </c>
      <c r="LG157" s="21"/>
      <c r="LH157" s="21">
        <f t="shared" si="1896"/>
        <v>0</v>
      </c>
      <c r="LI157" s="21">
        <v>22</v>
      </c>
      <c r="LJ157" s="21">
        <f t="shared" si="1897"/>
        <v>0</v>
      </c>
      <c r="LK157" s="21">
        <v>40</v>
      </c>
      <c r="LL157" s="21">
        <f t="shared" si="1898"/>
        <v>0</v>
      </c>
      <c r="LM157" s="21">
        <v>49</v>
      </c>
      <c r="LN157" s="21">
        <f t="shared" si="1899"/>
        <v>0</v>
      </c>
      <c r="LO157" s="21">
        <v>49</v>
      </c>
      <c r="LP157" s="21">
        <f t="shared" si="1900"/>
        <v>0</v>
      </c>
      <c r="LQ157" s="21">
        <v>49</v>
      </c>
      <c r="LR157" s="21">
        <f t="shared" si="1901"/>
        <v>0</v>
      </c>
      <c r="LS157" s="21">
        <v>20</v>
      </c>
      <c r="LT157" s="21">
        <f t="shared" si="1902"/>
        <v>0</v>
      </c>
      <c r="LU157" s="21"/>
      <c r="LV157" s="21">
        <f t="shared" si="1903"/>
        <v>0</v>
      </c>
      <c r="LW157" s="21">
        <v>24</v>
      </c>
      <c r="LX157" s="21">
        <f t="shared" si="1904"/>
        <v>0</v>
      </c>
      <c r="LY157" s="21"/>
      <c r="LZ157" s="21">
        <f t="shared" si="1905"/>
        <v>0</v>
      </c>
      <c r="MA157" s="21"/>
      <c r="MB157" s="21">
        <f t="shared" si="1906"/>
        <v>0</v>
      </c>
      <c r="MC157" s="21"/>
      <c r="MD157" s="21">
        <f t="shared" si="1907"/>
        <v>0</v>
      </c>
      <c r="ME157" s="21"/>
      <c r="MF157" s="21">
        <f t="shared" si="1908"/>
        <v>0</v>
      </c>
      <c r="MG157" s="21"/>
      <c r="MH157" s="21">
        <f t="shared" si="1909"/>
        <v>0</v>
      </c>
      <c r="MI157" s="21"/>
      <c r="MJ157" s="21">
        <f t="shared" si="1910"/>
        <v>0</v>
      </c>
      <c r="MK157" s="21"/>
      <c r="ML157" s="21">
        <f t="shared" si="1911"/>
        <v>0</v>
      </c>
      <c r="MM157" s="21"/>
      <c r="MN157" s="21">
        <f t="shared" si="1912"/>
        <v>0</v>
      </c>
      <c r="MO157" s="21"/>
      <c r="MP157" s="21">
        <f t="shared" si="1913"/>
        <v>0</v>
      </c>
      <c r="MQ157" s="21"/>
      <c r="MR157" s="21">
        <f t="shared" si="1914"/>
        <v>0</v>
      </c>
      <c r="MS157" s="21"/>
      <c r="MT157" s="21">
        <f t="shared" si="1915"/>
        <v>0</v>
      </c>
      <c r="MU157" s="21"/>
      <c r="MV157" s="21">
        <f t="shared" si="1916"/>
        <v>0</v>
      </c>
      <c r="MW157" s="21"/>
      <c r="MX157" s="21">
        <f t="shared" si="1917"/>
        <v>0</v>
      </c>
      <c r="MY157" s="21"/>
      <c r="MZ157" s="21">
        <f t="shared" si="1918"/>
        <v>0</v>
      </c>
      <c r="NA157" s="21"/>
      <c r="NB157" s="21">
        <f t="shared" si="1919"/>
        <v>0</v>
      </c>
      <c r="NC157" s="21"/>
      <c r="ND157" s="21">
        <f t="shared" si="1920"/>
        <v>0</v>
      </c>
      <c r="NE157" s="21"/>
      <c r="NF157" s="21">
        <f t="shared" si="1921"/>
        <v>0</v>
      </c>
      <c r="NG157" s="21"/>
      <c r="NH157" s="21">
        <f t="shared" si="1922"/>
        <v>0</v>
      </c>
      <c r="NI157" s="21"/>
      <c r="NJ157" s="21">
        <f t="shared" si="1923"/>
        <v>0</v>
      </c>
      <c r="NK157" s="21"/>
      <c r="NL157" s="21">
        <f t="shared" si="1924"/>
        <v>0</v>
      </c>
      <c r="NM157" s="21"/>
      <c r="NN157" s="21">
        <f t="shared" si="1925"/>
        <v>0</v>
      </c>
      <c r="NO157" s="21"/>
      <c r="NP157" s="21">
        <f t="shared" si="1926"/>
        <v>0</v>
      </c>
      <c r="NQ157" s="21"/>
      <c r="NR157" s="21">
        <f t="shared" si="1927"/>
        <v>0</v>
      </c>
      <c r="NS157" s="21"/>
      <c r="NT157" s="21">
        <f t="shared" si="1928"/>
        <v>0</v>
      </c>
      <c r="NU157" s="21"/>
      <c r="NV157" s="21">
        <f t="shared" si="1929"/>
        <v>0</v>
      </c>
      <c r="NW157" s="21"/>
      <c r="NX157" s="21">
        <f t="shared" si="1930"/>
        <v>0</v>
      </c>
      <c r="NY157" s="21"/>
      <c r="NZ157" s="21">
        <f t="shared" si="1931"/>
        <v>0</v>
      </c>
      <c r="OA157" s="21"/>
      <c r="OB157" s="21">
        <f t="shared" si="1932"/>
        <v>0</v>
      </c>
      <c r="OC157" s="21"/>
      <c r="OD157" s="21">
        <f t="shared" si="1933"/>
        <v>0</v>
      </c>
      <c r="OE157" s="21"/>
      <c r="OF157" s="21">
        <f t="shared" si="1934"/>
        <v>0</v>
      </c>
      <c r="OG157" s="21"/>
      <c r="OH157" s="21">
        <f t="shared" si="1935"/>
        <v>0</v>
      </c>
      <c r="OI157" s="21"/>
      <c r="OJ157" s="21">
        <f t="shared" si="1936"/>
        <v>0</v>
      </c>
      <c r="OK157" s="21"/>
      <c r="OL157" s="21">
        <f t="shared" si="1937"/>
        <v>0</v>
      </c>
      <c r="OM157" s="21"/>
      <c r="ON157" s="21">
        <f t="shared" si="1938"/>
        <v>0</v>
      </c>
      <c r="OO157" s="21"/>
      <c r="OP157" s="21">
        <f t="shared" si="1938"/>
        <v>0</v>
      </c>
      <c r="OQ157" s="21"/>
      <c r="OR157" s="21">
        <f t="shared" si="1938"/>
        <v>0</v>
      </c>
      <c r="OS157" s="21"/>
      <c r="OT157" s="21">
        <f t="shared" si="1938"/>
        <v>0</v>
      </c>
      <c r="OU157" s="21"/>
      <c r="OV157" s="21">
        <f t="shared" si="1938"/>
        <v>0</v>
      </c>
      <c r="OW157" s="21"/>
      <c r="OX157" s="21">
        <f t="shared" si="1938"/>
        <v>0</v>
      </c>
      <c r="OY157" s="21"/>
      <c r="OZ157" s="21">
        <f t="shared" si="1938"/>
        <v>0</v>
      </c>
      <c r="PA157" s="21"/>
      <c r="PB157" s="21">
        <f t="shared" si="1939"/>
        <v>0</v>
      </c>
      <c r="PC157" s="21"/>
      <c r="PD157" s="21">
        <f t="shared" si="1939"/>
        <v>0</v>
      </c>
      <c r="PE157" s="21"/>
      <c r="PF157" s="21">
        <f t="shared" si="1939"/>
        <v>0</v>
      </c>
      <c r="PG157" s="21"/>
      <c r="PH157" s="21">
        <f t="shared" si="1939"/>
        <v>0</v>
      </c>
      <c r="PI157" s="21"/>
      <c r="PJ157" s="21">
        <f t="shared" si="1939"/>
        <v>0</v>
      </c>
      <c r="PK157" s="21"/>
      <c r="PL157" s="21">
        <f t="shared" si="1939"/>
        <v>0</v>
      </c>
      <c r="PM157" s="21"/>
      <c r="PN157" s="21">
        <f t="shared" si="1940"/>
        <v>0</v>
      </c>
      <c r="PO157" s="21"/>
      <c r="PP157" s="21">
        <f t="shared" si="1940"/>
        <v>0</v>
      </c>
      <c r="PQ157" s="21"/>
      <c r="PR157" s="21">
        <f t="shared" si="1940"/>
        <v>0</v>
      </c>
      <c r="PS157" s="21"/>
      <c r="PT157" s="21">
        <f t="shared" si="1940"/>
        <v>0</v>
      </c>
      <c r="PU157" s="21"/>
      <c r="PV157" s="21">
        <f t="shared" si="1940"/>
        <v>0</v>
      </c>
      <c r="PW157" s="21"/>
      <c r="PX157" s="21">
        <f t="shared" si="1940"/>
        <v>0</v>
      </c>
      <c r="PY157" s="21"/>
      <c r="PZ157" s="21">
        <f t="shared" si="1941"/>
        <v>0</v>
      </c>
      <c r="QA157" s="21"/>
      <c r="QB157" s="21">
        <f t="shared" si="1941"/>
        <v>0</v>
      </c>
      <c r="QC157" s="21"/>
      <c r="QD157" s="21">
        <f t="shared" si="1941"/>
        <v>0</v>
      </c>
      <c r="QE157" s="21"/>
      <c r="QF157" s="21">
        <f t="shared" si="1941"/>
        <v>0</v>
      </c>
      <c r="QG157" s="21"/>
      <c r="QH157" s="21">
        <f t="shared" si="1941"/>
        <v>0</v>
      </c>
      <c r="QI157" s="21"/>
      <c r="QJ157" s="21">
        <f t="shared" si="1941"/>
        <v>0</v>
      </c>
      <c r="QK157" s="21"/>
      <c r="QL157" s="21">
        <f t="shared" si="1942"/>
        <v>0</v>
      </c>
      <c r="QM157" s="21"/>
      <c r="QN157" s="21">
        <f t="shared" si="1942"/>
        <v>0</v>
      </c>
      <c r="QO157" s="21"/>
      <c r="QP157" s="21">
        <f t="shared" si="1942"/>
        <v>0</v>
      </c>
      <c r="QQ157" s="21"/>
      <c r="QR157" s="21">
        <f t="shared" si="1942"/>
        <v>0</v>
      </c>
      <c r="QS157" s="21"/>
      <c r="QT157" s="21">
        <f t="shared" si="1942"/>
        <v>0</v>
      </c>
      <c r="QU157" s="21"/>
      <c r="QV157" s="21">
        <f t="shared" si="1942"/>
        <v>0</v>
      </c>
      <c r="QW157" s="21"/>
      <c r="QX157" s="21">
        <f t="shared" si="1943"/>
        <v>0</v>
      </c>
      <c r="QY157" s="21"/>
      <c r="QZ157" s="21">
        <f t="shared" si="1943"/>
        <v>0</v>
      </c>
      <c r="RA157" s="21"/>
      <c r="RB157" s="21">
        <f t="shared" si="1943"/>
        <v>0</v>
      </c>
      <c r="RC157" s="21"/>
      <c r="RD157" s="21">
        <f t="shared" si="1943"/>
        <v>0</v>
      </c>
      <c r="RE157" s="21"/>
      <c r="RF157" s="21">
        <f t="shared" si="1943"/>
        <v>0</v>
      </c>
      <c r="RG157" s="21"/>
      <c r="RH157" s="21">
        <f t="shared" si="1943"/>
        <v>0</v>
      </c>
      <c r="RI157" s="21"/>
      <c r="RJ157" s="21">
        <f t="shared" si="1944"/>
        <v>0</v>
      </c>
      <c r="RK157" s="21"/>
      <c r="RL157" s="21">
        <f t="shared" si="1945"/>
        <v>0</v>
      </c>
      <c r="RM157" s="21"/>
      <c r="RN157" s="21">
        <f t="shared" si="1946"/>
        <v>0</v>
      </c>
      <c r="RO157" s="21"/>
      <c r="RP157" s="21">
        <f t="shared" si="1947"/>
        <v>0</v>
      </c>
      <c r="RQ157" s="21"/>
      <c r="RR157" s="21">
        <f t="shared" si="1948"/>
        <v>0</v>
      </c>
      <c r="RS157" s="21"/>
      <c r="RT157" s="21">
        <f t="shared" si="1949"/>
        <v>0</v>
      </c>
      <c r="RU157" s="21"/>
      <c r="RV157" s="21">
        <f t="shared" si="1950"/>
        <v>0</v>
      </c>
      <c r="RW157" s="21"/>
      <c r="RX157" s="21">
        <f t="shared" si="1951"/>
        <v>0</v>
      </c>
      <c r="RY157" s="21"/>
      <c r="RZ157" s="21">
        <f t="shared" si="1952"/>
        <v>0</v>
      </c>
      <c r="SA157" s="21"/>
      <c r="SB157" s="21">
        <f t="shared" si="1953"/>
        <v>0</v>
      </c>
      <c r="SC157" s="21"/>
      <c r="SD157" s="21">
        <f t="shared" si="1954"/>
        <v>0</v>
      </c>
      <c r="SE157" s="21"/>
      <c r="SF157" s="21">
        <f t="shared" si="1955"/>
        <v>0</v>
      </c>
      <c r="SG157" s="21"/>
      <c r="SH157" s="21">
        <f t="shared" si="1956"/>
        <v>0</v>
      </c>
      <c r="SI157" s="21"/>
      <c r="SJ157" s="21">
        <f t="shared" si="1957"/>
        <v>0</v>
      </c>
      <c r="SK157" s="21"/>
      <c r="SL157" s="21">
        <f t="shared" si="1958"/>
        <v>0</v>
      </c>
      <c r="SM157" s="21"/>
      <c r="SN157" s="21">
        <f t="shared" si="1959"/>
        <v>0</v>
      </c>
      <c r="SO157" s="21"/>
      <c r="SP157" s="21">
        <f t="shared" si="1960"/>
        <v>0</v>
      </c>
      <c r="SQ157" s="21"/>
      <c r="SR157" s="21">
        <f t="shared" si="1961"/>
        <v>0</v>
      </c>
      <c r="SS157" s="21"/>
      <c r="ST157" s="21">
        <f t="shared" si="1962"/>
        <v>0</v>
      </c>
      <c r="SU157" s="21"/>
      <c r="SV157" s="21">
        <f t="shared" si="1963"/>
        <v>0</v>
      </c>
      <c r="SW157" s="21"/>
      <c r="SX157" s="21">
        <f t="shared" si="1964"/>
        <v>0</v>
      </c>
      <c r="SY157" s="21"/>
      <c r="SZ157" s="21">
        <f t="shared" si="1965"/>
        <v>0</v>
      </c>
      <c r="TA157" s="21"/>
      <c r="TB157" s="21">
        <f t="shared" si="1966"/>
        <v>0</v>
      </c>
      <c r="TC157" s="21"/>
      <c r="TD157" s="21">
        <f t="shared" si="1967"/>
        <v>0</v>
      </c>
      <c r="TE157" s="21"/>
      <c r="TF157" s="21">
        <f t="shared" si="1968"/>
        <v>0</v>
      </c>
      <c r="TG157" s="21"/>
      <c r="TH157" s="21">
        <f t="shared" si="1969"/>
        <v>0</v>
      </c>
      <c r="TI157" s="21"/>
      <c r="TJ157" s="21">
        <f t="shared" si="1970"/>
        <v>0</v>
      </c>
      <c r="TK157" s="21"/>
      <c r="TL157" s="21">
        <f t="shared" si="1971"/>
        <v>0</v>
      </c>
      <c r="TM157" s="21"/>
      <c r="TN157" s="21">
        <f t="shared" si="1972"/>
        <v>0</v>
      </c>
      <c r="TO157" s="21"/>
      <c r="TP157" s="21">
        <f t="shared" si="1973"/>
        <v>0</v>
      </c>
      <c r="TQ157" s="21"/>
      <c r="TR157" s="21">
        <f t="shared" si="1974"/>
        <v>0</v>
      </c>
      <c r="TS157" s="21"/>
      <c r="TT157" s="21">
        <f t="shared" si="1975"/>
        <v>0</v>
      </c>
      <c r="TU157" s="21"/>
      <c r="TV157" s="21">
        <f t="shared" si="1976"/>
        <v>0</v>
      </c>
      <c r="TW157" s="21"/>
      <c r="TX157" s="21">
        <f t="shared" si="1977"/>
        <v>0</v>
      </c>
      <c r="TY157" s="21"/>
      <c r="TZ157" s="21">
        <f t="shared" si="1978"/>
        <v>0</v>
      </c>
      <c r="UA157" s="21"/>
      <c r="UB157" s="21">
        <f t="shared" si="1979"/>
        <v>0</v>
      </c>
      <c r="UC157" s="21"/>
      <c r="UD157" s="21">
        <f t="shared" si="1980"/>
        <v>0</v>
      </c>
      <c r="UE157" s="21"/>
      <c r="UF157" s="21">
        <f t="shared" si="1981"/>
        <v>0</v>
      </c>
      <c r="UG157" s="21"/>
      <c r="UH157" s="21">
        <f t="shared" si="1982"/>
        <v>0</v>
      </c>
      <c r="UI157" s="21"/>
      <c r="UJ157" s="21">
        <f t="shared" si="1983"/>
        <v>0</v>
      </c>
      <c r="UK157" s="21"/>
      <c r="UL157" s="21">
        <f t="shared" si="1984"/>
        <v>0</v>
      </c>
      <c r="UM157" s="21"/>
      <c r="UN157" s="21">
        <f t="shared" si="1985"/>
        <v>0</v>
      </c>
      <c r="UO157" s="21"/>
      <c r="UP157" s="21">
        <f t="shared" si="1986"/>
        <v>0</v>
      </c>
      <c r="UQ157" s="21"/>
      <c r="UR157" s="21">
        <f t="shared" si="1987"/>
        <v>0</v>
      </c>
      <c r="US157" s="21"/>
      <c r="UT157" s="21">
        <f t="shared" si="1988"/>
        <v>0</v>
      </c>
      <c r="UU157" s="21"/>
      <c r="UV157" s="21">
        <f t="shared" si="1989"/>
        <v>0</v>
      </c>
      <c r="UW157" s="21"/>
      <c r="UX157" s="21">
        <f t="shared" si="1990"/>
        <v>0</v>
      </c>
      <c r="UY157" s="21"/>
      <c r="UZ157" s="21">
        <f t="shared" si="1991"/>
        <v>0</v>
      </c>
      <c r="VA157" s="21"/>
      <c r="VB157" s="21">
        <f t="shared" si="1992"/>
        <v>0</v>
      </c>
      <c r="VC157" s="21"/>
      <c r="VD157" s="21">
        <f t="shared" si="1993"/>
        <v>0</v>
      </c>
      <c r="VE157" s="21"/>
      <c r="VF157" s="21">
        <f t="shared" si="1994"/>
        <v>0</v>
      </c>
      <c r="VG157" s="21"/>
      <c r="VH157" s="21">
        <f t="shared" si="1995"/>
        <v>0</v>
      </c>
      <c r="VI157" s="21"/>
      <c r="VJ157" s="21">
        <f t="shared" si="1996"/>
        <v>0</v>
      </c>
      <c r="VK157" s="21"/>
      <c r="VL157" s="21">
        <f t="shared" si="1997"/>
        <v>0</v>
      </c>
      <c r="VM157" s="21"/>
      <c r="VN157" s="21">
        <f t="shared" si="1998"/>
        <v>0</v>
      </c>
      <c r="VO157" s="21"/>
      <c r="VP157" s="21">
        <f t="shared" si="1999"/>
        <v>0</v>
      </c>
      <c r="VQ157" s="21"/>
      <c r="VR157" s="21">
        <f t="shared" si="1938"/>
        <v>0</v>
      </c>
      <c r="VS157" s="21"/>
      <c r="VT157" s="21">
        <f t="shared" si="2000"/>
        <v>0</v>
      </c>
      <c r="VU157" s="21"/>
      <c r="VV157" s="21">
        <f t="shared" si="2000"/>
        <v>0</v>
      </c>
      <c r="VW157" s="21"/>
      <c r="VX157" s="21">
        <f t="shared" si="2001"/>
        <v>0</v>
      </c>
      <c r="VY157" s="21"/>
      <c r="VZ157" s="21">
        <f t="shared" si="2001"/>
        <v>0</v>
      </c>
      <c r="WA157" s="21"/>
      <c r="WB157" s="21">
        <f t="shared" si="2001"/>
        <v>0</v>
      </c>
      <c r="WC157" s="21"/>
      <c r="WD157" s="21">
        <f t="shared" si="2001"/>
        <v>0</v>
      </c>
      <c r="WE157" s="21"/>
      <c r="WF157" s="21">
        <f t="shared" si="2001"/>
        <v>0</v>
      </c>
      <c r="WG157" s="21"/>
      <c r="WH157" s="21">
        <f t="shared" si="2001"/>
        <v>0</v>
      </c>
      <c r="WI157" s="21"/>
      <c r="WJ157" s="21">
        <f t="shared" si="2001"/>
        <v>0</v>
      </c>
      <c r="WK157" s="21"/>
      <c r="WL157" s="21">
        <f t="shared" si="2001"/>
        <v>0</v>
      </c>
      <c r="WM157" s="21"/>
      <c r="WN157" s="21">
        <f t="shared" si="2002"/>
        <v>0</v>
      </c>
      <c r="WO157" s="21"/>
      <c r="WP157" s="21">
        <f t="shared" si="2002"/>
        <v>0</v>
      </c>
      <c r="WQ157" s="21"/>
      <c r="WR157" s="21">
        <f t="shared" si="2002"/>
        <v>0</v>
      </c>
      <c r="WS157" s="21"/>
      <c r="WT157" s="21">
        <f t="shared" si="2002"/>
        <v>0</v>
      </c>
      <c r="WU157" s="21"/>
      <c r="WV157" s="21">
        <f t="shared" si="2002"/>
        <v>0</v>
      </c>
      <c r="WW157" s="21"/>
      <c r="WX157" s="21">
        <f t="shared" si="2002"/>
        <v>0</v>
      </c>
      <c r="WY157" s="21"/>
      <c r="WZ157" s="21">
        <f t="shared" si="2002"/>
        <v>0</v>
      </c>
      <c r="XA157" s="21"/>
      <c r="XB157" s="21">
        <f t="shared" si="2002"/>
        <v>0</v>
      </c>
      <c r="XC157" s="21"/>
      <c r="XD157" s="21">
        <f t="shared" si="2003"/>
        <v>0</v>
      </c>
      <c r="XE157" s="21"/>
      <c r="XF157" s="21">
        <f t="shared" si="2003"/>
        <v>0</v>
      </c>
      <c r="XG157" s="21"/>
      <c r="XH157" s="21">
        <f t="shared" si="2003"/>
        <v>0</v>
      </c>
      <c r="XI157" s="21"/>
      <c r="XJ157" s="21">
        <f t="shared" si="2003"/>
        <v>0</v>
      </c>
      <c r="XK157" s="21"/>
      <c r="XL157" s="21">
        <f t="shared" si="2003"/>
        <v>0</v>
      </c>
      <c r="XM157" s="21"/>
      <c r="XN157" s="21">
        <f t="shared" si="2003"/>
        <v>0</v>
      </c>
      <c r="XO157" s="21"/>
      <c r="XP157" s="21">
        <f t="shared" si="2003"/>
        <v>0</v>
      </c>
      <c r="XQ157" s="21"/>
      <c r="XR157" s="21">
        <f t="shared" si="2003"/>
        <v>0</v>
      </c>
      <c r="XS157" s="21"/>
      <c r="XT157" s="21">
        <f t="shared" si="2065"/>
        <v>0</v>
      </c>
      <c r="XU157" s="21"/>
      <c r="XV157" s="21">
        <f t="shared" si="2065"/>
        <v>0</v>
      </c>
      <c r="XW157" s="21"/>
      <c r="XX157" s="21">
        <f t="shared" si="2065"/>
        <v>0</v>
      </c>
      <c r="XY157" s="21"/>
      <c r="XZ157" s="21">
        <f t="shared" si="2065"/>
        <v>0</v>
      </c>
      <c r="YA157" s="21"/>
      <c r="YB157" s="21">
        <f t="shared" si="2004"/>
        <v>0</v>
      </c>
      <c r="YC157" s="21"/>
      <c r="YD157" s="21">
        <f t="shared" si="2005"/>
        <v>0</v>
      </c>
      <c r="YE157" s="21"/>
      <c r="YF157" s="21">
        <f t="shared" si="2006"/>
        <v>0</v>
      </c>
      <c r="YG157" s="21"/>
      <c r="YH157" s="21">
        <f t="shared" si="2007"/>
        <v>0</v>
      </c>
      <c r="YI157" s="21"/>
      <c r="YJ157" s="21">
        <f t="shared" si="2008"/>
        <v>0</v>
      </c>
      <c r="YK157" s="21"/>
      <c r="YL157" s="21">
        <f t="shared" si="2009"/>
        <v>0</v>
      </c>
      <c r="YM157" s="21"/>
      <c r="YN157" s="21">
        <f t="shared" si="2010"/>
        <v>0</v>
      </c>
      <c r="YO157" s="21"/>
      <c r="YP157" s="21">
        <f t="shared" si="2011"/>
        <v>0</v>
      </c>
      <c r="YQ157" s="21"/>
      <c r="YR157" s="21">
        <f t="shared" si="2012"/>
        <v>0</v>
      </c>
      <c r="YS157" s="21"/>
      <c r="YT157" s="21">
        <f t="shared" si="2013"/>
        <v>0</v>
      </c>
      <c r="YU157" s="21"/>
      <c r="YV157" s="21">
        <f t="shared" si="2014"/>
        <v>0</v>
      </c>
      <c r="YW157" s="21"/>
      <c r="YX157" s="21">
        <f t="shared" si="2015"/>
        <v>0</v>
      </c>
      <c r="YY157" s="21"/>
      <c r="YZ157" s="21">
        <f t="shared" si="2000"/>
        <v>0</v>
      </c>
      <c r="ZA157" s="21"/>
      <c r="ZB157" s="21">
        <f t="shared" si="2016"/>
        <v>0</v>
      </c>
      <c r="ZC157" s="21"/>
      <c r="ZD157" s="21">
        <f t="shared" si="2017"/>
        <v>0</v>
      </c>
      <c r="ZE157" s="21"/>
      <c r="ZF157" s="21">
        <f t="shared" si="2018"/>
        <v>0</v>
      </c>
      <c r="ZG157" s="21"/>
      <c r="ZH157" s="21">
        <f t="shared" si="2019"/>
        <v>0</v>
      </c>
      <c r="ZI157" s="21"/>
      <c r="ZJ157" s="21">
        <f t="shared" si="2020"/>
        <v>0</v>
      </c>
      <c r="ZK157" s="21"/>
      <c r="ZL157" s="21">
        <f t="shared" si="2021"/>
        <v>0</v>
      </c>
      <c r="ZM157" s="21"/>
      <c r="ZN157" s="21">
        <f t="shared" si="2022"/>
        <v>0</v>
      </c>
      <c r="ZO157" s="21"/>
      <c r="ZP157" s="21">
        <f t="shared" si="2023"/>
        <v>0</v>
      </c>
      <c r="ZQ157" s="21"/>
      <c r="ZR157" s="21">
        <f t="shared" si="2024"/>
        <v>0</v>
      </c>
      <c r="ZS157" s="21"/>
      <c r="ZT157" s="21">
        <f t="shared" si="2000"/>
        <v>0</v>
      </c>
      <c r="ZU157" s="21"/>
      <c r="ZV157" s="21">
        <f t="shared" si="2025"/>
        <v>0</v>
      </c>
      <c r="ZW157" s="21"/>
      <c r="ZX157" s="21">
        <f t="shared" si="2026"/>
        <v>0</v>
      </c>
      <c r="ZY157" s="21"/>
      <c r="ZZ157" s="21">
        <f t="shared" si="2026"/>
        <v>0</v>
      </c>
      <c r="AAA157" s="21"/>
      <c r="AAB157" s="21">
        <f t="shared" si="2027"/>
        <v>0</v>
      </c>
      <c r="AAC157" s="21"/>
      <c r="AAD157" s="21">
        <f t="shared" si="2027"/>
        <v>0</v>
      </c>
      <c r="AAE157" s="21"/>
      <c r="AAF157" s="21">
        <f t="shared" si="2028"/>
        <v>0</v>
      </c>
      <c r="AAG157" s="21"/>
      <c r="AAH157" s="21">
        <f t="shared" si="2028"/>
        <v>0</v>
      </c>
      <c r="AAI157" s="21"/>
      <c r="AAJ157" s="21">
        <f t="shared" si="2029"/>
        <v>0</v>
      </c>
      <c r="AAK157" s="21"/>
      <c r="AAL157" s="21">
        <f t="shared" si="2029"/>
        <v>0</v>
      </c>
      <c r="AAM157" s="21"/>
      <c r="AAN157" s="21">
        <f t="shared" si="2030"/>
        <v>0</v>
      </c>
      <c r="AAO157" s="21"/>
      <c r="AAP157" s="21">
        <f t="shared" si="2030"/>
        <v>0</v>
      </c>
      <c r="AAQ157" s="21"/>
      <c r="AAR157" s="21">
        <f t="shared" si="2031"/>
        <v>0</v>
      </c>
      <c r="AAS157" s="21"/>
      <c r="AAT157" s="21">
        <f t="shared" si="2031"/>
        <v>0</v>
      </c>
      <c r="AAU157" s="21"/>
      <c r="AAV157" s="21">
        <f t="shared" si="2032"/>
        <v>0</v>
      </c>
      <c r="AAW157" s="21"/>
      <c r="AAX157" s="21">
        <f t="shared" si="2032"/>
        <v>0</v>
      </c>
      <c r="AAY157" s="21"/>
      <c r="AAZ157" s="21">
        <f t="shared" si="2033"/>
        <v>0</v>
      </c>
      <c r="ABA157" s="21"/>
      <c r="ABB157" s="21">
        <f t="shared" si="2033"/>
        <v>0</v>
      </c>
      <c r="ABC157" s="21"/>
      <c r="ABD157" s="21">
        <f t="shared" si="2034"/>
        <v>0</v>
      </c>
      <c r="ABE157" s="21"/>
      <c r="ABF157" s="21">
        <f t="shared" si="2034"/>
        <v>0</v>
      </c>
      <c r="ABG157" s="21"/>
      <c r="ABH157" s="21">
        <f t="shared" si="2035"/>
        <v>0</v>
      </c>
      <c r="ABI157" s="21"/>
      <c r="ABJ157" s="21">
        <f t="shared" si="2035"/>
        <v>0</v>
      </c>
      <c r="ABK157" s="21"/>
      <c r="ABL157" s="21">
        <f t="shared" si="2036"/>
        <v>0</v>
      </c>
      <c r="ABM157" s="21"/>
      <c r="ABN157" s="21">
        <f t="shared" si="2036"/>
        <v>0</v>
      </c>
      <c r="ABO157" s="21"/>
      <c r="ABP157" s="21">
        <f t="shared" si="2037"/>
        <v>0</v>
      </c>
      <c r="ABQ157" s="21"/>
      <c r="ABR157" s="21">
        <f t="shared" si="2037"/>
        <v>0</v>
      </c>
      <c r="ABS157" s="21"/>
      <c r="ABT157" s="21">
        <f t="shared" si="2038"/>
        <v>0</v>
      </c>
      <c r="ABU157" s="21"/>
      <c r="ABV157" s="21">
        <f t="shared" si="2038"/>
        <v>0</v>
      </c>
      <c r="ABW157" s="21"/>
      <c r="ABX157" s="21">
        <f t="shared" si="2039"/>
        <v>0</v>
      </c>
      <c r="ABY157" s="21"/>
      <c r="ABZ157" s="21">
        <f t="shared" si="2039"/>
        <v>0</v>
      </c>
      <c r="ACA157" s="21"/>
      <c r="ACB157" s="21">
        <f t="shared" si="2040"/>
        <v>0</v>
      </c>
      <c r="ACC157" s="21"/>
      <c r="ACD157" s="21">
        <f t="shared" si="2040"/>
        <v>0</v>
      </c>
      <c r="ACE157" s="21"/>
      <c r="ACF157" s="21">
        <f t="shared" si="2041"/>
        <v>0</v>
      </c>
      <c r="ACG157" s="21"/>
      <c r="ACH157" s="21">
        <f t="shared" si="2041"/>
        <v>0</v>
      </c>
      <c r="ACI157" s="21"/>
      <c r="ACJ157" s="21">
        <f t="shared" si="2042"/>
        <v>0</v>
      </c>
      <c r="ACK157" s="21"/>
      <c r="ACL157" s="21">
        <f t="shared" si="2042"/>
        <v>0</v>
      </c>
      <c r="ACM157" s="21"/>
      <c r="ACN157" s="21">
        <f t="shared" si="2043"/>
        <v>0</v>
      </c>
      <c r="ACO157" s="21"/>
      <c r="ACP157" s="21">
        <f t="shared" si="2043"/>
        <v>0</v>
      </c>
      <c r="ACQ157" s="21"/>
      <c r="ACR157" s="21">
        <f t="shared" si="2044"/>
        <v>0</v>
      </c>
      <c r="ACS157" s="21"/>
      <c r="ACT157" s="21">
        <f t="shared" si="2044"/>
        <v>0</v>
      </c>
      <c r="ACU157" s="21"/>
      <c r="ACV157" s="21">
        <f t="shared" si="2045"/>
        <v>0</v>
      </c>
      <c r="ACW157" s="21"/>
      <c r="ACX157" s="21">
        <f t="shared" si="2045"/>
        <v>0</v>
      </c>
      <c r="ACY157" s="21"/>
      <c r="ACZ157" s="21">
        <f t="shared" si="2046"/>
        <v>0</v>
      </c>
      <c r="ADA157" s="21"/>
      <c r="ADB157" s="21">
        <f t="shared" si="2046"/>
        <v>0</v>
      </c>
      <c r="ADC157" s="21"/>
      <c r="ADD157" s="21">
        <f t="shared" si="2047"/>
        <v>0</v>
      </c>
      <c r="ADE157" s="21"/>
      <c r="ADF157" s="21">
        <f t="shared" si="2047"/>
        <v>0</v>
      </c>
      <c r="ADG157" s="21"/>
      <c r="ADH157" s="21">
        <f t="shared" si="2048"/>
        <v>0</v>
      </c>
      <c r="ADI157" s="21"/>
      <c r="ADJ157" s="21">
        <f t="shared" si="2048"/>
        <v>0</v>
      </c>
      <c r="ADK157" s="21"/>
      <c r="ADL157" s="21">
        <f t="shared" si="2049"/>
        <v>0</v>
      </c>
      <c r="ADM157" s="21"/>
      <c r="ADN157" s="21">
        <f t="shared" si="2049"/>
        <v>0</v>
      </c>
      <c r="ADO157" s="21"/>
      <c r="ADP157" s="21">
        <f t="shared" si="2049"/>
        <v>0</v>
      </c>
      <c r="ADQ157" s="21"/>
      <c r="ADR157" s="21">
        <f t="shared" si="2049"/>
        <v>0</v>
      </c>
      <c r="ADS157" s="21"/>
      <c r="ADT157" s="21">
        <f t="shared" si="2049"/>
        <v>0</v>
      </c>
      <c r="ADU157" s="21"/>
      <c r="ADV157" s="21">
        <f t="shared" si="2050"/>
        <v>0</v>
      </c>
      <c r="ADW157" s="21"/>
      <c r="ADX157" s="21">
        <f t="shared" si="2050"/>
        <v>0</v>
      </c>
      <c r="ADY157" s="21"/>
      <c r="ADZ157" s="21">
        <f t="shared" si="2050"/>
        <v>0</v>
      </c>
      <c r="AEA157" s="21"/>
      <c r="AEB157" s="21">
        <f t="shared" si="2050"/>
        <v>0</v>
      </c>
      <c r="AEC157" s="21"/>
      <c r="AED157" s="21">
        <f t="shared" si="2051"/>
        <v>0</v>
      </c>
      <c r="AEE157" s="21"/>
      <c r="AEF157" s="21">
        <f t="shared" si="2051"/>
        <v>0</v>
      </c>
      <c r="AEG157" s="21"/>
      <c r="AEH157" s="21">
        <f t="shared" si="2051"/>
        <v>0</v>
      </c>
      <c r="AEI157" s="21"/>
      <c r="AEJ157" s="21">
        <f t="shared" si="2051"/>
        <v>0</v>
      </c>
      <c r="AEK157" s="21"/>
      <c r="AEL157" s="21">
        <f t="shared" si="2051"/>
        <v>0</v>
      </c>
      <c r="AEM157" s="21"/>
      <c r="AEN157" s="21">
        <f t="shared" si="2052"/>
        <v>0</v>
      </c>
      <c r="AEO157" s="21"/>
      <c r="AEP157" s="21">
        <f t="shared" si="2052"/>
        <v>0</v>
      </c>
      <c r="AEQ157" s="21"/>
      <c r="AER157" s="21">
        <f t="shared" si="2052"/>
        <v>0</v>
      </c>
      <c r="AES157" s="21"/>
      <c r="AET157" s="21">
        <f t="shared" si="2052"/>
        <v>0</v>
      </c>
      <c r="AEU157" s="21"/>
      <c r="AEV157" s="21">
        <f t="shared" si="2053"/>
        <v>0</v>
      </c>
      <c r="AEW157" s="21"/>
      <c r="AEX157" s="21">
        <f t="shared" si="2053"/>
        <v>0</v>
      </c>
      <c r="AEY157" s="21"/>
      <c r="AEZ157" s="21">
        <f t="shared" si="2053"/>
        <v>0</v>
      </c>
      <c r="AFA157" s="21"/>
      <c r="AFB157" s="21">
        <f t="shared" si="2053"/>
        <v>0</v>
      </c>
      <c r="AFC157" s="21"/>
      <c r="AFD157" s="21">
        <f t="shared" si="2053"/>
        <v>0</v>
      </c>
      <c r="AFE157" s="21"/>
      <c r="AFF157" s="21">
        <f t="shared" si="2054"/>
        <v>0</v>
      </c>
      <c r="AFG157" s="21"/>
      <c r="AFH157" s="21">
        <f t="shared" si="2054"/>
        <v>0</v>
      </c>
      <c r="AFI157" s="21"/>
      <c r="AFJ157" s="21">
        <f t="shared" si="2054"/>
        <v>0</v>
      </c>
      <c r="AFK157" s="21"/>
      <c r="AFL157" s="21">
        <f t="shared" si="2054"/>
        <v>0</v>
      </c>
      <c r="AFM157" s="21"/>
      <c r="AFN157" s="21">
        <f t="shared" si="2055"/>
        <v>0</v>
      </c>
      <c r="AFO157" s="21"/>
      <c r="AFP157" s="21">
        <f t="shared" si="2055"/>
        <v>0</v>
      </c>
      <c r="AFQ157" s="21"/>
      <c r="AFR157" s="21">
        <f t="shared" si="2055"/>
        <v>0</v>
      </c>
      <c r="AFS157" s="21"/>
      <c r="AFT157" s="21">
        <f t="shared" si="2055"/>
        <v>0</v>
      </c>
      <c r="AFU157" s="21"/>
      <c r="AFV157" s="21">
        <f t="shared" si="2055"/>
        <v>0</v>
      </c>
      <c r="AFW157" s="21"/>
      <c r="AFX157" s="21">
        <f t="shared" si="2056"/>
        <v>0</v>
      </c>
      <c r="AFY157" s="21"/>
      <c r="AFZ157" s="21">
        <f t="shared" si="2056"/>
        <v>0</v>
      </c>
      <c r="AGA157" s="21"/>
      <c r="AGB157" s="21">
        <f t="shared" si="2056"/>
        <v>0</v>
      </c>
      <c r="AGC157" s="21"/>
      <c r="AGD157" s="21">
        <f t="shared" si="2056"/>
        <v>0</v>
      </c>
      <c r="AGE157" s="21"/>
      <c r="AGF157" s="21">
        <f t="shared" si="2057"/>
        <v>0</v>
      </c>
      <c r="AGG157" s="21"/>
      <c r="AGH157" s="21">
        <f t="shared" si="2057"/>
        <v>0</v>
      </c>
      <c r="AGI157" s="21"/>
      <c r="AGJ157" s="21">
        <f t="shared" si="2057"/>
        <v>0</v>
      </c>
      <c r="AGK157" s="21"/>
      <c r="AGL157" s="21">
        <f t="shared" si="2057"/>
        <v>0</v>
      </c>
      <c r="AGM157" s="21"/>
      <c r="AGN157" s="21">
        <f t="shared" si="2057"/>
        <v>0</v>
      </c>
      <c r="AGO157" s="21"/>
      <c r="AGP157" s="21">
        <f t="shared" si="2058"/>
        <v>0</v>
      </c>
      <c r="AGQ157" s="21"/>
      <c r="AGR157" s="21">
        <f t="shared" si="2058"/>
        <v>0</v>
      </c>
      <c r="AGS157" s="21"/>
      <c r="AGT157" s="21">
        <f t="shared" si="2058"/>
        <v>0</v>
      </c>
      <c r="AGU157" s="21"/>
      <c r="AGV157" s="21">
        <f t="shared" si="2058"/>
        <v>0</v>
      </c>
      <c r="AGW157" s="21"/>
      <c r="AGX157" s="21">
        <f t="shared" si="2059"/>
        <v>0</v>
      </c>
      <c r="AGY157" s="21"/>
      <c r="AGZ157" s="21">
        <f t="shared" si="2059"/>
        <v>0</v>
      </c>
      <c r="AHA157" s="21"/>
      <c r="AHB157" s="21">
        <f t="shared" si="2059"/>
        <v>0</v>
      </c>
      <c r="AHC157" s="21"/>
      <c r="AHD157" s="21">
        <f t="shared" si="2059"/>
        <v>0</v>
      </c>
      <c r="AHE157" s="21"/>
      <c r="AHF157" s="21">
        <f t="shared" si="2059"/>
        <v>0</v>
      </c>
      <c r="AHG157" s="21"/>
      <c r="AHH157" s="21">
        <f t="shared" si="2060"/>
        <v>0</v>
      </c>
      <c r="AHI157" s="21"/>
      <c r="AHJ157" s="21">
        <f t="shared" si="2060"/>
        <v>0</v>
      </c>
      <c r="AHK157" s="21"/>
      <c r="AHL157" s="21">
        <f t="shared" si="2060"/>
        <v>0</v>
      </c>
      <c r="AHM157" s="21"/>
      <c r="AHN157" s="21">
        <f t="shared" si="2060"/>
        <v>0</v>
      </c>
      <c r="AHO157" s="21"/>
      <c r="AHP157" s="21">
        <f t="shared" si="2061"/>
        <v>0</v>
      </c>
      <c r="AHQ157" s="21"/>
      <c r="AHR157" s="21">
        <f t="shared" si="2061"/>
        <v>0</v>
      </c>
      <c r="AHS157" s="21"/>
      <c r="AHT157" s="21">
        <f t="shared" si="2061"/>
        <v>0</v>
      </c>
      <c r="AHU157" s="21"/>
      <c r="AHV157" s="21">
        <f t="shared" si="2061"/>
        <v>0</v>
      </c>
      <c r="AHW157" s="21"/>
      <c r="AHX157" s="21">
        <f t="shared" si="2061"/>
        <v>0</v>
      </c>
      <c r="AHY157" s="21"/>
      <c r="AHZ157" s="21">
        <f t="shared" si="2062"/>
        <v>0</v>
      </c>
      <c r="AIA157" s="21"/>
      <c r="AIB157" s="21">
        <f t="shared" si="2062"/>
        <v>0</v>
      </c>
      <c r="AIC157" s="21"/>
      <c r="AID157" s="21">
        <f t="shared" si="2062"/>
        <v>0</v>
      </c>
      <c r="AIE157" s="21"/>
      <c r="AIF157" s="21">
        <f t="shared" si="2062"/>
        <v>0</v>
      </c>
      <c r="AIG157" s="21"/>
      <c r="AIH157" s="21">
        <f t="shared" si="2063"/>
        <v>0</v>
      </c>
      <c r="AII157" s="21"/>
      <c r="AIJ157" s="21">
        <f t="shared" si="2063"/>
        <v>0</v>
      </c>
      <c r="AIK157" s="21"/>
      <c r="AIL157" s="21">
        <f t="shared" si="2063"/>
        <v>0</v>
      </c>
      <c r="AIM157" s="21"/>
      <c r="AIN157" s="21">
        <f t="shared" si="2063"/>
        <v>0</v>
      </c>
      <c r="AIO157" s="21"/>
      <c r="AIP157" s="21">
        <f t="shared" si="2063"/>
        <v>0</v>
      </c>
      <c r="AIQ157" s="21"/>
      <c r="AIR157" s="21">
        <f t="shared" si="2064"/>
        <v>0</v>
      </c>
      <c r="AIS157" s="21"/>
      <c r="AIT157" s="21">
        <f t="shared" si="2064"/>
        <v>0</v>
      </c>
      <c r="AIU157" s="21"/>
      <c r="AIV157" s="21">
        <f t="shared" si="2064"/>
        <v>0</v>
      </c>
      <c r="AIW157" s="21"/>
      <c r="AIX157" s="21">
        <f t="shared" si="2064"/>
        <v>0</v>
      </c>
      <c r="AIY157" s="21"/>
      <c r="AIZ157" s="21">
        <f t="shared" si="2000"/>
        <v>0</v>
      </c>
      <c r="AJA157" s="21"/>
    </row>
    <row r="158" spans="2:937" ht="13.5" customHeight="1" x14ac:dyDescent="0.25">
      <c r="B158" s="31">
        <v>153</v>
      </c>
      <c r="C158" s="192" t="s">
        <v>206</v>
      </c>
      <c r="D158" s="67" t="s">
        <v>107</v>
      </c>
      <c r="E158" s="194" t="s">
        <v>404</v>
      </c>
      <c r="F158" s="194" t="str">
        <f>_xlfn.XLOOKUP(D158,'WTG PH-III'!$D$5:$D$198,'WTG PH-III'!$B$5:$B$198,0,0,1)</f>
        <v>PSS-05</v>
      </c>
      <c r="G158" s="22" t="s">
        <v>537</v>
      </c>
      <c r="H158" s="22" t="s">
        <v>539</v>
      </c>
      <c r="I158" s="61">
        <v>8</v>
      </c>
      <c r="J158" s="21">
        <v>253</v>
      </c>
      <c r="K158" s="21">
        <f t="shared" si="1741"/>
        <v>253</v>
      </c>
      <c r="L158" s="21">
        <f t="shared" si="1742"/>
        <v>253</v>
      </c>
      <c r="M158" s="21">
        <f t="shared" si="1743"/>
        <v>0</v>
      </c>
      <c r="N158" s="95">
        <f>VLOOKUP(D158,'WTG PH-III'!$D$5:$U$198,17,0)</f>
        <v>45727</v>
      </c>
      <c r="O158" s="95">
        <f>VLOOKUP(D158,'WTG PH-III'!$D$5:$U$198,18,0)</f>
        <v>45737</v>
      </c>
      <c r="P158" s="21">
        <f t="shared" si="1744"/>
        <v>0</v>
      </c>
      <c r="Q158" s="21"/>
      <c r="R158" s="21">
        <f t="shared" si="1745"/>
        <v>0</v>
      </c>
      <c r="S158" s="21"/>
      <c r="T158" s="21">
        <f t="shared" si="1746"/>
        <v>0</v>
      </c>
      <c r="U158" s="21"/>
      <c r="V158" s="21">
        <f t="shared" si="1747"/>
        <v>0</v>
      </c>
      <c r="W158" s="21"/>
      <c r="X158" s="21">
        <f t="shared" si="1748"/>
        <v>0</v>
      </c>
      <c r="Y158" s="21"/>
      <c r="Z158" s="21">
        <f t="shared" si="1749"/>
        <v>0</v>
      </c>
      <c r="AA158" s="21"/>
      <c r="AB158" s="21">
        <f t="shared" si="1750"/>
        <v>0</v>
      </c>
      <c r="AC158" s="21"/>
      <c r="AD158" s="21">
        <f t="shared" si="1751"/>
        <v>0</v>
      </c>
      <c r="AE158" s="21"/>
      <c r="AF158" s="21">
        <f t="shared" si="1752"/>
        <v>0</v>
      </c>
      <c r="AG158" s="21"/>
      <c r="AH158" s="21">
        <f t="shared" si="1753"/>
        <v>0</v>
      </c>
      <c r="AI158" s="21"/>
      <c r="AJ158" s="21">
        <f t="shared" si="1754"/>
        <v>0</v>
      </c>
      <c r="AK158" s="21"/>
      <c r="AL158" s="21">
        <f t="shared" si="1755"/>
        <v>0</v>
      </c>
      <c r="AM158" s="21"/>
      <c r="AN158" s="21">
        <f t="shared" si="1756"/>
        <v>0</v>
      </c>
      <c r="AO158" s="21"/>
      <c r="AP158" s="21">
        <f t="shared" si="1757"/>
        <v>0</v>
      </c>
      <c r="AQ158" s="21"/>
      <c r="AR158" s="21">
        <f t="shared" si="1758"/>
        <v>0</v>
      </c>
      <c r="AS158" s="21"/>
      <c r="AT158" s="21">
        <f t="shared" si="1759"/>
        <v>0</v>
      </c>
      <c r="AU158" s="21"/>
      <c r="AV158" s="21">
        <f t="shared" si="1760"/>
        <v>0</v>
      </c>
      <c r="AW158" s="21"/>
      <c r="AX158" s="21">
        <f t="shared" si="1761"/>
        <v>0</v>
      </c>
      <c r="AY158" s="21"/>
      <c r="AZ158" s="21">
        <f t="shared" si="1762"/>
        <v>0</v>
      </c>
      <c r="BA158" s="21"/>
      <c r="BB158" s="21">
        <f t="shared" si="1763"/>
        <v>0</v>
      </c>
      <c r="BC158" s="21"/>
      <c r="BD158" s="21">
        <f t="shared" si="1764"/>
        <v>0</v>
      </c>
      <c r="BE158" s="21"/>
      <c r="BF158" s="21">
        <f t="shared" si="1765"/>
        <v>0</v>
      </c>
      <c r="BG158" s="21"/>
      <c r="BH158" s="21">
        <f t="shared" si="1766"/>
        <v>0</v>
      </c>
      <c r="BI158" s="21"/>
      <c r="BJ158" s="21">
        <f t="shared" si="1767"/>
        <v>0</v>
      </c>
      <c r="BK158" s="21"/>
      <c r="BL158" s="21">
        <f t="shared" si="1768"/>
        <v>0</v>
      </c>
      <c r="BM158" s="21"/>
      <c r="BN158" s="21">
        <f t="shared" si="1769"/>
        <v>0</v>
      </c>
      <c r="BO158" s="21"/>
      <c r="BP158" s="21">
        <f t="shared" si="1770"/>
        <v>0</v>
      </c>
      <c r="BQ158" s="21"/>
      <c r="BR158" s="21">
        <f t="shared" si="1771"/>
        <v>0</v>
      </c>
      <c r="BS158" s="21"/>
      <c r="BT158" s="21">
        <f t="shared" si="1772"/>
        <v>0</v>
      </c>
      <c r="BU158" s="21"/>
      <c r="BV158" s="21">
        <f t="shared" si="1773"/>
        <v>0</v>
      </c>
      <c r="BW158" s="21"/>
      <c r="BX158" s="21">
        <f t="shared" si="1774"/>
        <v>0</v>
      </c>
      <c r="BY158" s="21"/>
      <c r="BZ158" s="21">
        <f t="shared" si="1775"/>
        <v>0</v>
      </c>
      <c r="CA158" s="21"/>
      <c r="CB158" s="21">
        <f t="shared" si="1776"/>
        <v>0</v>
      </c>
      <c r="CC158" s="21"/>
      <c r="CD158" s="21">
        <f t="shared" si="1777"/>
        <v>0</v>
      </c>
      <c r="CE158" s="21"/>
      <c r="CF158" s="21">
        <f t="shared" si="1778"/>
        <v>0</v>
      </c>
      <c r="CG158" s="21"/>
      <c r="CH158" s="21">
        <f t="shared" si="1779"/>
        <v>0</v>
      </c>
      <c r="CI158" s="21"/>
      <c r="CJ158" s="21">
        <f t="shared" si="1780"/>
        <v>0</v>
      </c>
      <c r="CK158" s="21"/>
      <c r="CL158" s="21">
        <f t="shared" si="1781"/>
        <v>0</v>
      </c>
      <c r="CM158" s="21"/>
      <c r="CN158" s="21">
        <f t="shared" si="1782"/>
        <v>0</v>
      </c>
      <c r="CO158" s="21"/>
      <c r="CP158" s="21">
        <f t="shared" si="1783"/>
        <v>0</v>
      </c>
      <c r="CQ158" s="21"/>
      <c r="CR158" s="21">
        <f t="shared" si="1784"/>
        <v>0</v>
      </c>
      <c r="CS158" s="21"/>
      <c r="CT158" s="21">
        <f t="shared" si="1785"/>
        <v>0</v>
      </c>
      <c r="CU158" s="21"/>
      <c r="CV158" s="21">
        <f t="shared" si="1786"/>
        <v>0</v>
      </c>
      <c r="CW158" s="21"/>
      <c r="CX158" s="21">
        <f t="shared" si="1787"/>
        <v>0</v>
      </c>
      <c r="CY158" s="21"/>
      <c r="CZ158" s="21">
        <f t="shared" si="1788"/>
        <v>0</v>
      </c>
      <c r="DA158" s="21"/>
      <c r="DB158" s="21">
        <f t="shared" si="1789"/>
        <v>0</v>
      </c>
      <c r="DC158" s="21"/>
      <c r="DD158" s="21">
        <f t="shared" si="1790"/>
        <v>0</v>
      </c>
      <c r="DE158" s="21"/>
      <c r="DF158" s="21">
        <f t="shared" si="1791"/>
        <v>0</v>
      </c>
      <c r="DG158" s="21"/>
      <c r="DH158" s="21">
        <f t="shared" si="1792"/>
        <v>0</v>
      </c>
      <c r="DI158" s="21"/>
      <c r="DJ158" s="21">
        <f t="shared" si="1793"/>
        <v>0</v>
      </c>
      <c r="DK158" s="21"/>
      <c r="DL158" s="21">
        <f t="shared" si="1794"/>
        <v>0</v>
      </c>
      <c r="DM158" s="21"/>
      <c r="DN158" s="21">
        <f t="shared" si="1795"/>
        <v>0</v>
      </c>
      <c r="DO158" s="21"/>
      <c r="DP158" s="21">
        <f t="shared" si="1796"/>
        <v>0</v>
      </c>
      <c r="DQ158" s="21"/>
      <c r="DR158" s="21">
        <f t="shared" si="1797"/>
        <v>0</v>
      </c>
      <c r="DS158" s="21"/>
      <c r="DT158" s="21">
        <f t="shared" si="1798"/>
        <v>0</v>
      </c>
      <c r="DU158" s="21"/>
      <c r="DV158" s="21">
        <f t="shared" si="1799"/>
        <v>0</v>
      </c>
      <c r="DW158" s="21"/>
      <c r="DX158" s="21">
        <f t="shared" si="1800"/>
        <v>0</v>
      </c>
      <c r="DY158" s="21"/>
      <c r="DZ158" s="21">
        <f t="shared" si="1801"/>
        <v>0</v>
      </c>
      <c r="EA158" s="21"/>
      <c r="EB158" s="21">
        <f t="shared" si="1802"/>
        <v>0</v>
      </c>
      <c r="EC158" s="21"/>
      <c r="ED158" s="21">
        <f t="shared" si="1803"/>
        <v>0</v>
      </c>
      <c r="EE158" s="21"/>
      <c r="EF158" s="21">
        <f t="shared" si="1804"/>
        <v>0</v>
      </c>
      <c r="EG158" s="21"/>
      <c r="EH158" s="21">
        <f t="shared" si="1805"/>
        <v>0</v>
      </c>
      <c r="EI158" s="21"/>
      <c r="EJ158" s="21">
        <f t="shared" si="1806"/>
        <v>0</v>
      </c>
      <c r="EK158" s="21"/>
      <c r="EL158" s="21">
        <f t="shared" si="1807"/>
        <v>0</v>
      </c>
      <c r="EM158" s="21"/>
      <c r="EN158" s="21">
        <f t="shared" si="1808"/>
        <v>0</v>
      </c>
      <c r="EO158" s="21"/>
      <c r="EP158" s="21">
        <f t="shared" si="1809"/>
        <v>0</v>
      </c>
      <c r="EQ158" s="21"/>
      <c r="ER158" s="21">
        <f t="shared" si="1810"/>
        <v>0</v>
      </c>
      <c r="ES158" s="21"/>
      <c r="ET158" s="21">
        <f t="shared" si="1811"/>
        <v>0</v>
      </c>
      <c r="EU158" s="21"/>
      <c r="EV158" s="21">
        <f t="shared" si="1812"/>
        <v>0</v>
      </c>
      <c r="EW158" s="21"/>
      <c r="EX158" s="21">
        <f t="shared" si="1813"/>
        <v>0</v>
      </c>
      <c r="EY158" s="21"/>
      <c r="EZ158" s="21">
        <f t="shared" si="1814"/>
        <v>0</v>
      </c>
      <c r="FA158" s="21"/>
      <c r="FB158" s="21">
        <f t="shared" si="1815"/>
        <v>0</v>
      </c>
      <c r="FC158" s="21"/>
      <c r="FD158" s="21">
        <f t="shared" si="1816"/>
        <v>0</v>
      </c>
      <c r="FE158" s="21"/>
      <c r="FF158" s="21">
        <f t="shared" si="1817"/>
        <v>0</v>
      </c>
      <c r="FG158" s="21"/>
      <c r="FH158" s="21">
        <f t="shared" si="1818"/>
        <v>0</v>
      </c>
      <c r="FI158" s="21"/>
      <c r="FJ158" s="21">
        <f t="shared" si="1819"/>
        <v>0</v>
      </c>
      <c r="FK158" s="21"/>
      <c r="FL158" s="21">
        <f t="shared" si="1820"/>
        <v>0</v>
      </c>
      <c r="FM158" s="21"/>
      <c r="FN158" s="21">
        <f t="shared" si="1821"/>
        <v>0</v>
      </c>
      <c r="FO158" s="21"/>
      <c r="FP158" s="21">
        <f t="shared" si="1822"/>
        <v>0</v>
      </c>
      <c r="FQ158" s="21"/>
      <c r="FR158" s="21">
        <f t="shared" si="1823"/>
        <v>0</v>
      </c>
      <c r="FS158" s="21"/>
      <c r="FT158" s="21">
        <f t="shared" si="1824"/>
        <v>0</v>
      </c>
      <c r="FU158" s="21"/>
      <c r="FV158" s="21">
        <f t="shared" si="1825"/>
        <v>0</v>
      </c>
      <c r="FW158" s="21"/>
      <c r="FX158" s="21">
        <f t="shared" si="1826"/>
        <v>0</v>
      </c>
      <c r="FY158" s="21"/>
      <c r="FZ158" s="21">
        <f t="shared" si="1827"/>
        <v>23</v>
      </c>
      <c r="GA158" s="21"/>
      <c r="GB158" s="21">
        <f t="shared" si="1828"/>
        <v>23</v>
      </c>
      <c r="GC158" s="21"/>
      <c r="GD158" s="21">
        <f t="shared" si="1829"/>
        <v>23</v>
      </c>
      <c r="GE158" s="21"/>
      <c r="GF158" s="21">
        <f t="shared" si="1830"/>
        <v>23</v>
      </c>
      <c r="GG158" s="21"/>
      <c r="GH158" s="21">
        <f t="shared" si="1831"/>
        <v>23</v>
      </c>
      <c r="GI158" s="21"/>
      <c r="GJ158" s="21">
        <f t="shared" si="1832"/>
        <v>23</v>
      </c>
      <c r="GK158" s="21"/>
      <c r="GL158" s="21">
        <f t="shared" si="1833"/>
        <v>23</v>
      </c>
      <c r="GM158" s="21"/>
      <c r="GN158" s="21">
        <f t="shared" si="1834"/>
        <v>23</v>
      </c>
      <c r="GO158" s="21"/>
      <c r="GP158" s="21">
        <f t="shared" si="1835"/>
        <v>23</v>
      </c>
      <c r="GQ158" s="21"/>
      <c r="GR158" s="21">
        <f t="shared" si="1836"/>
        <v>23</v>
      </c>
      <c r="GS158" s="21"/>
      <c r="GT158" s="21">
        <f t="shared" si="1837"/>
        <v>23</v>
      </c>
      <c r="GU158" s="21"/>
      <c r="GV158" s="21">
        <f t="shared" si="1838"/>
        <v>0</v>
      </c>
      <c r="GW158" s="21"/>
      <c r="GX158" s="21">
        <f t="shared" si="1839"/>
        <v>0</v>
      </c>
      <c r="GY158" s="21"/>
      <c r="GZ158" s="21">
        <f t="shared" si="1840"/>
        <v>0</v>
      </c>
      <c r="HA158" s="21"/>
      <c r="HB158" s="21">
        <f t="shared" si="1841"/>
        <v>0</v>
      </c>
      <c r="HC158" s="21"/>
      <c r="HD158" s="21">
        <f t="shared" si="1842"/>
        <v>0</v>
      </c>
      <c r="HE158" s="21"/>
      <c r="HF158" s="21">
        <f t="shared" si="1843"/>
        <v>0</v>
      </c>
      <c r="HG158" s="21"/>
      <c r="HH158" s="21">
        <f t="shared" si="1844"/>
        <v>0</v>
      </c>
      <c r="HI158" s="21"/>
      <c r="HJ158" s="21">
        <f t="shared" si="1845"/>
        <v>0</v>
      </c>
      <c r="HK158" s="21"/>
      <c r="HL158" s="21">
        <f t="shared" si="1846"/>
        <v>0</v>
      </c>
      <c r="HM158" s="21"/>
      <c r="HN158" s="21">
        <f t="shared" si="1847"/>
        <v>0</v>
      </c>
      <c r="HO158" s="21"/>
      <c r="HP158" s="21">
        <f t="shared" si="1848"/>
        <v>0</v>
      </c>
      <c r="HQ158" s="21"/>
      <c r="HR158" s="21">
        <f t="shared" si="1849"/>
        <v>0</v>
      </c>
      <c r="HS158" s="21"/>
      <c r="HT158" s="21">
        <f t="shared" si="1850"/>
        <v>0</v>
      </c>
      <c r="HU158" s="21"/>
      <c r="HV158" s="21">
        <f t="shared" si="1851"/>
        <v>0</v>
      </c>
      <c r="HW158" s="21"/>
      <c r="HX158" s="21">
        <f t="shared" si="1852"/>
        <v>0</v>
      </c>
      <c r="HY158" s="21"/>
      <c r="HZ158" s="21">
        <f t="shared" si="1853"/>
        <v>0</v>
      </c>
      <c r="IA158" s="21"/>
      <c r="IB158" s="21">
        <f t="shared" si="1854"/>
        <v>0</v>
      </c>
      <c r="IC158" s="21"/>
      <c r="ID158" s="21">
        <f t="shared" si="1855"/>
        <v>0</v>
      </c>
      <c r="IE158" s="21"/>
      <c r="IF158" s="21">
        <f t="shared" si="1856"/>
        <v>0</v>
      </c>
      <c r="IG158" s="21"/>
      <c r="IH158" s="21">
        <f t="shared" si="1857"/>
        <v>0</v>
      </c>
      <c r="II158" s="21">
        <v>25</v>
      </c>
      <c r="IJ158" s="21">
        <f t="shared" si="1858"/>
        <v>0</v>
      </c>
      <c r="IK158" s="21"/>
      <c r="IL158" s="21">
        <f t="shared" si="1859"/>
        <v>0</v>
      </c>
      <c r="IM158" s="21"/>
      <c r="IN158" s="21">
        <f t="shared" si="1860"/>
        <v>0</v>
      </c>
      <c r="IO158" s="21"/>
      <c r="IP158" s="21">
        <f t="shared" si="1861"/>
        <v>0</v>
      </c>
      <c r="IQ158" s="21"/>
      <c r="IR158" s="21">
        <f t="shared" si="1862"/>
        <v>0</v>
      </c>
      <c r="IS158" s="21"/>
      <c r="IT158" s="21">
        <f t="shared" si="1863"/>
        <v>0</v>
      </c>
      <c r="IU158" s="21"/>
      <c r="IV158" s="21">
        <f t="shared" si="1864"/>
        <v>0</v>
      </c>
      <c r="IW158" s="21"/>
      <c r="IX158" s="21">
        <f t="shared" si="1865"/>
        <v>0</v>
      </c>
      <c r="IY158" s="21"/>
      <c r="IZ158" s="21">
        <f t="shared" si="1866"/>
        <v>0</v>
      </c>
      <c r="JA158" s="21"/>
      <c r="JB158" s="21">
        <f t="shared" si="1867"/>
        <v>0</v>
      </c>
      <c r="JC158" s="21"/>
      <c r="JD158" s="21">
        <f t="shared" si="1868"/>
        <v>0</v>
      </c>
      <c r="JE158" s="21"/>
      <c r="JF158" s="21">
        <f t="shared" si="1869"/>
        <v>0</v>
      </c>
      <c r="JG158" s="21"/>
      <c r="JH158" s="21">
        <f t="shared" si="1870"/>
        <v>0</v>
      </c>
      <c r="JI158" s="21"/>
      <c r="JJ158" s="21">
        <f t="shared" si="1871"/>
        <v>0</v>
      </c>
      <c r="JK158" s="21"/>
      <c r="JL158" s="21">
        <f t="shared" si="1872"/>
        <v>0</v>
      </c>
      <c r="JM158" s="21"/>
      <c r="JN158" s="21">
        <f t="shared" si="1873"/>
        <v>0</v>
      </c>
      <c r="JO158" s="21"/>
      <c r="JP158" s="21">
        <f t="shared" si="1874"/>
        <v>0</v>
      </c>
      <c r="JQ158" s="21"/>
      <c r="JR158" s="21">
        <f t="shared" si="1875"/>
        <v>0</v>
      </c>
      <c r="JS158" s="21"/>
      <c r="JT158" s="21">
        <f t="shared" si="1876"/>
        <v>0</v>
      </c>
      <c r="JU158" s="21"/>
      <c r="JV158" s="21">
        <f t="shared" si="1877"/>
        <v>0</v>
      </c>
      <c r="JW158" s="21">
        <v>16</v>
      </c>
      <c r="JX158" s="21">
        <f t="shared" si="1878"/>
        <v>0</v>
      </c>
      <c r="JY158" s="21"/>
      <c r="JZ158" s="21">
        <f t="shared" si="1879"/>
        <v>0</v>
      </c>
      <c r="KA158" s="21"/>
      <c r="KB158" s="21">
        <f t="shared" si="1880"/>
        <v>0</v>
      </c>
      <c r="KC158" s="21"/>
      <c r="KD158" s="21">
        <f t="shared" si="1881"/>
        <v>0</v>
      </c>
      <c r="KE158" s="21"/>
      <c r="KF158" s="21">
        <f t="shared" si="1882"/>
        <v>0</v>
      </c>
      <c r="KG158" s="21"/>
      <c r="KH158" s="21">
        <f t="shared" si="1883"/>
        <v>0</v>
      </c>
      <c r="KI158" s="21">
        <v>22</v>
      </c>
      <c r="KJ158" s="21">
        <f t="shared" si="1884"/>
        <v>0</v>
      </c>
      <c r="KK158" s="21">
        <v>34</v>
      </c>
      <c r="KL158" s="21">
        <f t="shared" si="1885"/>
        <v>0</v>
      </c>
      <c r="KM158" s="21">
        <v>14</v>
      </c>
      <c r="KN158" s="21">
        <f t="shared" si="1886"/>
        <v>0</v>
      </c>
      <c r="KO158" s="21"/>
      <c r="KP158" s="21">
        <f t="shared" si="1887"/>
        <v>0</v>
      </c>
      <c r="KQ158" s="21"/>
      <c r="KR158" s="21">
        <f t="shared" si="1888"/>
        <v>0</v>
      </c>
      <c r="KS158" s="21"/>
      <c r="KT158" s="21">
        <f t="shared" si="1889"/>
        <v>0</v>
      </c>
      <c r="KU158" s="21"/>
      <c r="KV158" s="21">
        <f t="shared" si="1890"/>
        <v>0</v>
      </c>
      <c r="KW158" s="21"/>
      <c r="KX158" s="21">
        <f t="shared" si="1891"/>
        <v>0</v>
      </c>
      <c r="KY158" s="21"/>
      <c r="KZ158" s="21">
        <f t="shared" si="1892"/>
        <v>0</v>
      </c>
      <c r="LA158" s="21">
        <v>4</v>
      </c>
      <c r="LB158" s="21">
        <f t="shared" si="1893"/>
        <v>0</v>
      </c>
      <c r="LC158" s="21">
        <v>43</v>
      </c>
      <c r="LD158" s="21">
        <f t="shared" si="1894"/>
        <v>0</v>
      </c>
      <c r="LE158" s="21">
        <v>44</v>
      </c>
      <c r="LF158" s="21">
        <f t="shared" si="1895"/>
        <v>0</v>
      </c>
      <c r="LG158" s="21"/>
      <c r="LH158" s="21">
        <f t="shared" si="1896"/>
        <v>0</v>
      </c>
      <c r="LI158" s="21"/>
      <c r="LJ158" s="21">
        <f t="shared" si="1897"/>
        <v>0</v>
      </c>
      <c r="LK158" s="21"/>
      <c r="LL158" s="21">
        <f t="shared" si="1898"/>
        <v>0</v>
      </c>
      <c r="LM158" s="21"/>
      <c r="LN158" s="21">
        <f t="shared" si="1899"/>
        <v>0</v>
      </c>
      <c r="LO158" s="21">
        <v>43</v>
      </c>
      <c r="LP158" s="21">
        <f t="shared" si="1900"/>
        <v>0</v>
      </c>
      <c r="LQ158" s="21">
        <v>8</v>
      </c>
      <c r="LR158" s="21">
        <f t="shared" si="1901"/>
        <v>0</v>
      </c>
      <c r="LS158" s="21"/>
      <c r="LT158" s="21">
        <f t="shared" si="1902"/>
        <v>0</v>
      </c>
      <c r="LU158" s="21"/>
      <c r="LV158" s="21">
        <f t="shared" si="1903"/>
        <v>0</v>
      </c>
      <c r="LW158" s="21"/>
      <c r="LX158" s="21">
        <f t="shared" si="1904"/>
        <v>0</v>
      </c>
      <c r="LY158" s="21"/>
      <c r="LZ158" s="21">
        <f t="shared" si="1905"/>
        <v>0</v>
      </c>
      <c r="MA158" s="21"/>
      <c r="MB158" s="21">
        <f t="shared" si="1906"/>
        <v>0</v>
      </c>
      <c r="MC158" s="21"/>
      <c r="MD158" s="21">
        <f t="shared" si="1907"/>
        <v>0</v>
      </c>
      <c r="ME158" s="21"/>
      <c r="MF158" s="21">
        <f t="shared" si="1908"/>
        <v>0</v>
      </c>
      <c r="MG158" s="21"/>
      <c r="MH158" s="21">
        <f t="shared" si="1909"/>
        <v>0</v>
      </c>
      <c r="MI158" s="21"/>
      <c r="MJ158" s="21">
        <f t="shared" si="1910"/>
        <v>0</v>
      </c>
      <c r="MK158" s="21"/>
      <c r="ML158" s="21">
        <f t="shared" si="1911"/>
        <v>0</v>
      </c>
      <c r="MM158" s="21"/>
      <c r="MN158" s="21">
        <f t="shared" si="1912"/>
        <v>0</v>
      </c>
      <c r="MO158" s="21"/>
      <c r="MP158" s="21">
        <f t="shared" si="1913"/>
        <v>0</v>
      </c>
      <c r="MQ158" s="21"/>
      <c r="MR158" s="21">
        <f t="shared" si="1914"/>
        <v>0</v>
      </c>
      <c r="MS158" s="21"/>
      <c r="MT158" s="21">
        <f t="shared" si="1915"/>
        <v>0</v>
      </c>
      <c r="MU158" s="21"/>
      <c r="MV158" s="21">
        <f t="shared" si="1916"/>
        <v>0</v>
      </c>
      <c r="MW158" s="21"/>
      <c r="MX158" s="21">
        <f t="shared" si="1917"/>
        <v>0</v>
      </c>
      <c r="MY158" s="21"/>
      <c r="MZ158" s="21">
        <f t="shared" si="1918"/>
        <v>0</v>
      </c>
      <c r="NA158" s="21"/>
      <c r="NB158" s="21">
        <f t="shared" si="1919"/>
        <v>0</v>
      </c>
      <c r="NC158" s="21"/>
      <c r="ND158" s="21">
        <f t="shared" si="1920"/>
        <v>0</v>
      </c>
      <c r="NE158" s="21"/>
      <c r="NF158" s="21">
        <f t="shared" si="1921"/>
        <v>0</v>
      </c>
      <c r="NG158" s="21"/>
      <c r="NH158" s="21">
        <f t="shared" si="1922"/>
        <v>0</v>
      </c>
      <c r="NI158" s="21"/>
      <c r="NJ158" s="21">
        <f t="shared" si="1923"/>
        <v>0</v>
      </c>
      <c r="NK158" s="21"/>
      <c r="NL158" s="21">
        <f t="shared" si="1924"/>
        <v>0</v>
      </c>
      <c r="NM158" s="21"/>
      <c r="NN158" s="21">
        <f t="shared" si="1925"/>
        <v>0</v>
      </c>
      <c r="NO158" s="21"/>
      <c r="NP158" s="21">
        <f t="shared" si="1926"/>
        <v>0</v>
      </c>
      <c r="NQ158" s="21"/>
      <c r="NR158" s="21">
        <f t="shared" si="1927"/>
        <v>0</v>
      </c>
      <c r="NS158" s="21"/>
      <c r="NT158" s="21">
        <f t="shared" si="1928"/>
        <v>0</v>
      </c>
      <c r="NU158" s="21"/>
      <c r="NV158" s="21">
        <f t="shared" si="1929"/>
        <v>0</v>
      </c>
      <c r="NW158" s="21"/>
      <c r="NX158" s="21">
        <f t="shared" si="1930"/>
        <v>0</v>
      </c>
      <c r="NY158" s="21"/>
      <c r="NZ158" s="21">
        <f t="shared" si="1931"/>
        <v>0</v>
      </c>
      <c r="OA158" s="21"/>
      <c r="OB158" s="21">
        <f t="shared" si="1932"/>
        <v>0</v>
      </c>
      <c r="OC158" s="21"/>
      <c r="OD158" s="21">
        <f t="shared" si="1933"/>
        <v>0</v>
      </c>
      <c r="OE158" s="21"/>
      <c r="OF158" s="21">
        <f t="shared" si="1934"/>
        <v>0</v>
      </c>
      <c r="OG158" s="21"/>
      <c r="OH158" s="21">
        <f t="shared" si="1935"/>
        <v>0</v>
      </c>
      <c r="OI158" s="21"/>
      <c r="OJ158" s="21">
        <f t="shared" si="1936"/>
        <v>0</v>
      </c>
      <c r="OK158" s="21"/>
      <c r="OL158" s="21">
        <f t="shared" si="1937"/>
        <v>0</v>
      </c>
      <c r="OM158" s="21"/>
      <c r="ON158" s="21">
        <f t="shared" si="1938"/>
        <v>0</v>
      </c>
      <c r="OO158" s="21"/>
      <c r="OP158" s="21">
        <f t="shared" si="1938"/>
        <v>0</v>
      </c>
      <c r="OQ158" s="21"/>
      <c r="OR158" s="21">
        <f t="shared" si="1938"/>
        <v>0</v>
      </c>
      <c r="OS158" s="21"/>
      <c r="OT158" s="21">
        <f t="shared" si="1938"/>
        <v>0</v>
      </c>
      <c r="OU158" s="21"/>
      <c r="OV158" s="21">
        <f t="shared" si="1938"/>
        <v>0</v>
      </c>
      <c r="OW158" s="21"/>
      <c r="OX158" s="21">
        <f t="shared" si="1938"/>
        <v>0</v>
      </c>
      <c r="OY158" s="21"/>
      <c r="OZ158" s="21">
        <f t="shared" si="1938"/>
        <v>0</v>
      </c>
      <c r="PA158" s="21"/>
      <c r="PB158" s="21">
        <f t="shared" si="1939"/>
        <v>0</v>
      </c>
      <c r="PC158" s="21"/>
      <c r="PD158" s="21">
        <f t="shared" si="1939"/>
        <v>0</v>
      </c>
      <c r="PE158" s="21"/>
      <c r="PF158" s="21">
        <f t="shared" si="1939"/>
        <v>0</v>
      </c>
      <c r="PG158" s="21"/>
      <c r="PH158" s="21">
        <f t="shared" si="1939"/>
        <v>0</v>
      </c>
      <c r="PI158" s="21"/>
      <c r="PJ158" s="21">
        <f t="shared" si="1939"/>
        <v>0</v>
      </c>
      <c r="PK158" s="21"/>
      <c r="PL158" s="21">
        <f t="shared" si="1939"/>
        <v>0</v>
      </c>
      <c r="PM158" s="21"/>
      <c r="PN158" s="21">
        <f t="shared" si="1940"/>
        <v>0</v>
      </c>
      <c r="PO158" s="21"/>
      <c r="PP158" s="21">
        <f t="shared" si="1940"/>
        <v>0</v>
      </c>
      <c r="PQ158" s="21"/>
      <c r="PR158" s="21">
        <f t="shared" si="1940"/>
        <v>0</v>
      </c>
      <c r="PS158" s="21"/>
      <c r="PT158" s="21">
        <f t="shared" si="1940"/>
        <v>0</v>
      </c>
      <c r="PU158" s="21"/>
      <c r="PV158" s="21">
        <f t="shared" si="1940"/>
        <v>0</v>
      </c>
      <c r="PW158" s="21"/>
      <c r="PX158" s="21">
        <f t="shared" si="1940"/>
        <v>0</v>
      </c>
      <c r="PY158" s="21"/>
      <c r="PZ158" s="21">
        <f t="shared" si="1941"/>
        <v>0</v>
      </c>
      <c r="QA158" s="21"/>
      <c r="QB158" s="21">
        <f t="shared" si="1941"/>
        <v>0</v>
      </c>
      <c r="QC158" s="21"/>
      <c r="QD158" s="21">
        <f t="shared" si="1941"/>
        <v>0</v>
      </c>
      <c r="QE158" s="21"/>
      <c r="QF158" s="21">
        <f t="shared" si="1941"/>
        <v>0</v>
      </c>
      <c r="QG158" s="21"/>
      <c r="QH158" s="21">
        <f t="shared" si="1941"/>
        <v>0</v>
      </c>
      <c r="QI158" s="21"/>
      <c r="QJ158" s="21">
        <f t="shared" si="1941"/>
        <v>0</v>
      </c>
      <c r="QK158" s="21"/>
      <c r="QL158" s="21">
        <f t="shared" si="1942"/>
        <v>0</v>
      </c>
      <c r="QM158" s="21"/>
      <c r="QN158" s="21">
        <f t="shared" si="1942"/>
        <v>0</v>
      </c>
      <c r="QO158" s="21"/>
      <c r="QP158" s="21">
        <f t="shared" si="1942"/>
        <v>0</v>
      </c>
      <c r="QQ158" s="21"/>
      <c r="QR158" s="21">
        <f t="shared" si="1942"/>
        <v>0</v>
      </c>
      <c r="QS158" s="21"/>
      <c r="QT158" s="21">
        <f t="shared" si="1942"/>
        <v>0</v>
      </c>
      <c r="QU158" s="21"/>
      <c r="QV158" s="21">
        <f t="shared" si="1942"/>
        <v>0</v>
      </c>
      <c r="QW158" s="21"/>
      <c r="QX158" s="21">
        <f t="shared" si="1943"/>
        <v>0</v>
      </c>
      <c r="QY158" s="21"/>
      <c r="QZ158" s="21">
        <f t="shared" si="1943"/>
        <v>0</v>
      </c>
      <c r="RA158" s="21"/>
      <c r="RB158" s="21">
        <f t="shared" si="1943"/>
        <v>0</v>
      </c>
      <c r="RC158" s="21"/>
      <c r="RD158" s="21">
        <f t="shared" si="1943"/>
        <v>0</v>
      </c>
      <c r="RE158" s="21"/>
      <c r="RF158" s="21">
        <f t="shared" si="1943"/>
        <v>0</v>
      </c>
      <c r="RG158" s="21"/>
      <c r="RH158" s="21">
        <f t="shared" si="1943"/>
        <v>0</v>
      </c>
      <c r="RI158" s="21"/>
      <c r="RJ158" s="21">
        <f t="shared" si="1944"/>
        <v>0</v>
      </c>
      <c r="RK158" s="21"/>
      <c r="RL158" s="21">
        <f t="shared" si="1945"/>
        <v>0</v>
      </c>
      <c r="RM158" s="21"/>
      <c r="RN158" s="21">
        <f t="shared" si="1946"/>
        <v>0</v>
      </c>
      <c r="RO158" s="21"/>
      <c r="RP158" s="21">
        <f t="shared" si="1947"/>
        <v>0</v>
      </c>
      <c r="RQ158" s="21"/>
      <c r="RR158" s="21">
        <f t="shared" si="1948"/>
        <v>0</v>
      </c>
      <c r="RS158" s="21"/>
      <c r="RT158" s="21">
        <f t="shared" si="1949"/>
        <v>0</v>
      </c>
      <c r="RU158" s="21"/>
      <c r="RV158" s="21">
        <f t="shared" si="1950"/>
        <v>0</v>
      </c>
      <c r="RW158" s="21"/>
      <c r="RX158" s="21">
        <f t="shared" si="1951"/>
        <v>0</v>
      </c>
      <c r="RY158" s="21"/>
      <c r="RZ158" s="21">
        <f t="shared" si="1952"/>
        <v>0</v>
      </c>
      <c r="SA158" s="21"/>
      <c r="SB158" s="21">
        <f t="shared" si="1953"/>
        <v>0</v>
      </c>
      <c r="SC158" s="21"/>
      <c r="SD158" s="21">
        <f t="shared" si="1954"/>
        <v>0</v>
      </c>
      <c r="SE158" s="21"/>
      <c r="SF158" s="21">
        <f t="shared" si="1955"/>
        <v>0</v>
      </c>
      <c r="SG158" s="21"/>
      <c r="SH158" s="21">
        <f t="shared" si="1956"/>
        <v>0</v>
      </c>
      <c r="SI158" s="21"/>
      <c r="SJ158" s="21">
        <f t="shared" si="1957"/>
        <v>0</v>
      </c>
      <c r="SK158" s="21"/>
      <c r="SL158" s="21">
        <f t="shared" si="1958"/>
        <v>0</v>
      </c>
      <c r="SM158" s="21"/>
      <c r="SN158" s="21">
        <f t="shared" si="1959"/>
        <v>0</v>
      </c>
      <c r="SO158" s="21"/>
      <c r="SP158" s="21">
        <f t="shared" si="1960"/>
        <v>0</v>
      </c>
      <c r="SQ158" s="21"/>
      <c r="SR158" s="21">
        <f t="shared" si="1961"/>
        <v>0</v>
      </c>
      <c r="SS158" s="21"/>
      <c r="ST158" s="21">
        <f t="shared" si="1962"/>
        <v>0</v>
      </c>
      <c r="SU158" s="21"/>
      <c r="SV158" s="21">
        <f t="shared" si="1963"/>
        <v>0</v>
      </c>
      <c r="SW158" s="21"/>
      <c r="SX158" s="21">
        <f t="shared" si="1964"/>
        <v>0</v>
      </c>
      <c r="SY158" s="21"/>
      <c r="SZ158" s="21">
        <f t="shared" si="1965"/>
        <v>0</v>
      </c>
      <c r="TA158" s="21"/>
      <c r="TB158" s="21">
        <f t="shared" si="1966"/>
        <v>0</v>
      </c>
      <c r="TC158" s="21"/>
      <c r="TD158" s="21">
        <f t="shared" si="1967"/>
        <v>0</v>
      </c>
      <c r="TE158" s="21"/>
      <c r="TF158" s="21">
        <f t="shared" si="1968"/>
        <v>0</v>
      </c>
      <c r="TG158" s="21"/>
      <c r="TH158" s="21">
        <f t="shared" si="1969"/>
        <v>0</v>
      </c>
      <c r="TI158" s="21"/>
      <c r="TJ158" s="21">
        <f t="shared" si="1970"/>
        <v>0</v>
      </c>
      <c r="TK158" s="21"/>
      <c r="TL158" s="21">
        <f t="shared" si="1971"/>
        <v>0</v>
      </c>
      <c r="TM158" s="21"/>
      <c r="TN158" s="21">
        <f t="shared" si="1972"/>
        <v>0</v>
      </c>
      <c r="TO158" s="21"/>
      <c r="TP158" s="21">
        <f t="shared" si="1973"/>
        <v>0</v>
      </c>
      <c r="TQ158" s="21"/>
      <c r="TR158" s="21">
        <f t="shared" si="1974"/>
        <v>0</v>
      </c>
      <c r="TS158" s="21"/>
      <c r="TT158" s="21">
        <f t="shared" si="1975"/>
        <v>0</v>
      </c>
      <c r="TU158" s="21"/>
      <c r="TV158" s="21">
        <f t="shared" si="1976"/>
        <v>0</v>
      </c>
      <c r="TW158" s="21"/>
      <c r="TX158" s="21">
        <f t="shared" si="1977"/>
        <v>0</v>
      </c>
      <c r="TY158" s="21"/>
      <c r="TZ158" s="21">
        <f t="shared" si="1978"/>
        <v>0</v>
      </c>
      <c r="UA158" s="21"/>
      <c r="UB158" s="21">
        <f t="shared" si="1979"/>
        <v>0</v>
      </c>
      <c r="UC158" s="21"/>
      <c r="UD158" s="21">
        <f t="shared" si="1980"/>
        <v>0</v>
      </c>
      <c r="UE158" s="21"/>
      <c r="UF158" s="21">
        <f t="shared" si="1981"/>
        <v>0</v>
      </c>
      <c r="UG158" s="21"/>
      <c r="UH158" s="21">
        <f t="shared" si="1982"/>
        <v>0</v>
      </c>
      <c r="UI158" s="21"/>
      <c r="UJ158" s="21">
        <f t="shared" si="1983"/>
        <v>0</v>
      </c>
      <c r="UK158" s="21"/>
      <c r="UL158" s="21">
        <f t="shared" si="1984"/>
        <v>0</v>
      </c>
      <c r="UM158" s="21"/>
      <c r="UN158" s="21">
        <f t="shared" si="1985"/>
        <v>0</v>
      </c>
      <c r="UO158" s="21"/>
      <c r="UP158" s="21">
        <f t="shared" si="1986"/>
        <v>0</v>
      </c>
      <c r="UQ158" s="21"/>
      <c r="UR158" s="21">
        <f t="shared" si="1987"/>
        <v>0</v>
      </c>
      <c r="US158" s="21"/>
      <c r="UT158" s="21">
        <f t="shared" si="1988"/>
        <v>0</v>
      </c>
      <c r="UU158" s="21"/>
      <c r="UV158" s="21">
        <f t="shared" si="1989"/>
        <v>0</v>
      </c>
      <c r="UW158" s="21"/>
      <c r="UX158" s="21">
        <f t="shared" si="1990"/>
        <v>0</v>
      </c>
      <c r="UY158" s="21"/>
      <c r="UZ158" s="21">
        <f t="shared" si="1991"/>
        <v>0</v>
      </c>
      <c r="VA158" s="21"/>
      <c r="VB158" s="21">
        <f t="shared" si="1992"/>
        <v>0</v>
      </c>
      <c r="VC158" s="21"/>
      <c r="VD158" s="21">
        <f t="shared" si="1993"/>
        <v>0</v>
      </c>
      <c r="VE158" s="21"/>
      <c r="VF158" s="21">
        <f t="shared" si="1994"/>
        <v>0</v>
      </c>
      <c r="VG158" s="21"/>
      <c r="VH158" s="21">
        <f t="shared" si="1995"/>
        <v>0</v>
      </c>
      <c r="VI158" s="21"/>
      <c r="VJ158" s="21">
        <f t="shared" si="1996"/>
        <v>0</v>
      </c>
      <c r="VK158" s="21"/>
      <c r="VL158" s="21">
        <f t="shared" si="1997"/>
        <v>0</v>
      </c>
      <c r="VM158" s="21"/>
      <c r="VN158" s="21">
        <f t="shared" si="1998"/>
        <v>0</v>
      </c>
      <c r="VO158" s="21"/>
      <c r="VP158" s="21">
        <f t="shared" si="1999"/>
        <v>0</v>
      </c>
      <c r="VQ158" s="21"/>
      <c r="VR158" s="21">
        <f t="shared" si="1938"/>
        <v>0</v>
      </c>
      <c r="VS158" s="21"/>
      <c r="VT158" s="21">
        <f t="shared" si="2000"/>
        <v>0</v>
      </c>
      <c r="VU158" s="21"/>
      <c r="VV158" s="21">
        <f t="shared" si="2000"/>
        <v>0</v>
      </c>
      <c r="VW158" s="21"/>
      <c r="VX158" s="21">
        <f t="shared" si="2001"/>
        <v>0</v>
      </c>
      <c r="VY158" s="21"/>
      <c r="VZ158" s="21">
        <f t="shared" si="2001"/>
        <v>0</v>
      </c>
      <c r="WA158" s="21"/>
      <c r="WB158" s="21">
        <f t="shared" si="2001"/>
        <v>0</v>
      </c>
      <c r="WC158" s="21"/>
      <c r="WD158" s="21">
        <f t="shared" si="2001"/>
        <v>0</v>
      </c>
      <c r="WE158" s="21"/>
      <c r="WF158" s="21">
        <f t="shared" si="2001"/>
        <v>0</v>
      </c>
      <c r="WG158" s="21"/>
      <c r="WH158" s="21">
        <f t="shared" si="2001"/>
        <v>0</v>
      </c>
      <c r="WI158" s="21"/>
      <c r="WJ158" s="21">
        <f t="shared" si="2001"/>
        <v>0</v>
      </c>
      <c r="WK158" s="21"/>
      <c r="WL158" s="21">
        <f t="shared" si="2001"/>
        <v>0</v>
      </c>
      <c r="WM158" s="21"/>
      <c r="WN158" s="21">
        <f t="shared" si="2002"/>
        <v>0</v>
      </c>
      <c r="WO158" s="21"/>
      <c r="WP158" s="21">
        <f t="shared" si="2002"/>
        <v>0</v>
      </c>
      <c r="WQ158" s="21"/>
      <c r="WR158" s="21">
        <f t="shared" si="2002"/>
        <v>0</v>
      </c>
      <c r="WS158" s="21"/>
      <c r="WT158" s="21">
        <f t="shared" si="2002"/>
        <v>0</v>
      </c>
      <c r="WU158" s="21"/>
      <c r="WV158" s="21">
        <f t="shared" si="2002"/>
        <v>0</v>
      </c>
      <c r="WW158" s="21"/>
      <c r="WX158" s="21">
        <f t="shared" si="2002"/>
        <v>0</v>
      </c>
      <c r="WY158" s="21"/>
      <c r="WZ158" s="21">
        <f t="shared" si="2002"/>
        <v>0</v>
      </c>
      <c r="XA158" s="21"/>
      <c r="XB158" s="21">
        <f t="shared" si="2002"/>
        <v>0</v>
      </c>
      <c r="XC158" s="21"/>
      <c r="XD158" s="21">
        <f t="shared" si="2003"/>
        <v>0</v>
      </c>
      <c r="XE158" s="21"/>
      <c r="XF158" s="21">
        <f t="shared" si="2003"/>
        <v>0</v>
      </c>
      <c r="XG158" s="21"/>
      <c r="XH158" s="21">
        <f t="shared" si="2003"/>
        <v>0</v>
      </c>
      <c r="XI158" s="21"/>
      <c r="XJ158" s="21">
        <f t="shared" si="2003"/>
        <v>0</v>
      </c>
      <c r="XK158" s="21"/>
      <c r="XL158" s="21">
        <f t="shared" si="2003"/>
        <v>0</v>
      </c>
      <c r="XM158" s="21"/>
      <c r="XN158" s="21">
        <f t="shared" si="2003"/>
        <v>0</v>
      </c>
      <c r="XO158" s="21"/>
      <c r="XP158" s="21">
        <f t="shared" si="2003"/>
        <v>0</v>
      </c>
      <c r="XQ158" s="21"/>
      <c r="XR158" s="21">
        <f t="shared" si="2003"/>
        <v>0</v>
      </c>
      <c r="XS158" s="21"/>
      <c r="XT158" s="21">
        <f t="shared" si="2065"/>
        <v>0</v>
      </c>
      <c r="XU158" s="21"/>
      <c r="XV158" s="21">
        <f t="shared" si="2065"/>
        <v>0</v>
      </c>
      <c r="XW158" s="21"/>
      <c r="XX158" s="21">
        <f t="shared" si="2065"/>
        <v>0</v>
      </c>
      <c r="XY158" s="21"/>
      <c r="XZ158" s="21">
        <f t="shared" si="2065"/>
        <v>0</v>
      </c>
      <c r="YA158" s="21"/>
      <c r="YB158" s="21">
        <f t="shared" si="2004"/>
        <v>0</v>
      </c>
      <c r="YC158" s="21"/>
      <c r="YD158" s="21">
        <f t="shared" si="2005"/>
        <v>0</v>
      </c>
      <c r="YE158" s="21"/>
      <c r="YF158" s="21">
        <f t="shared" si="2006"/>
        <v>0</v>
      </c>
      <c r="YG158" s="21"/>
      <c r="YH158" s="21">
        <f t="shared" si="2007"/>
        <v>0</v>
      </c>
      <c r="YI158" s="21"/>
      <c r="YJ158" s="21">
        <f t="shared" si="2008"/>
        <v>0</v>
      </c>
      <c r="YK158" s="21"/>
      <c r="YL158" s="21">
        <f t="shared" si="2009"/>
        <v>0</v>
      </c>
      <c r="YM158" s="21"/>
      <c r="YN158" s="21">
        <f t="shared" si="2010"/>
        <v>0</v>
      </c>
      <c r="YO158" s="21"/>
      <c r="YP158" s="21">
        <f t="shared" si="2011"/>
        <v>0</v>
      </c>
      <c r="YQ158" s="21"/>
      <c r="YR158" s="21">
        <f t="shared" si="2012"/>
        <v>0</v>
      </c>
      <c r="YS158" s="21"/>
      <c r="YT158" s="21">
        <f t="shared" si="2013"/>
        <v>0</v>
      </c>
      <c r="YU158" s="21"/>
      <c r="YV158" s="21">
        <f t="shared" si="2014"/>
        <v>0</v>
      </c>
      <c r="YW158" s="21"/>
      <c r="YX158" s="21">
        <f t="shared" si="2015"/>
        <v>0</v>
      </c>
      <c r="YY158" s="21"/>
      <c r="YZ158" s="21">
        <f t="shared" si="2000"/>
        <v>0</v>
      </c>
      <c r="ZA158" s="21"/>
      <c r="ZB158" s="21">
        <f t="shared" si="2016"/>
        <v>0</v>
      </c>
      <c r="ZC158" s="21"/>
      <c r="ZD158" s="21">
        <f t="shared" si="2017"/>
        <v>0</v>
      </c>
      <c r="ZE158" s="21"/>
      <c r="ZF158" s="21">
        <f t="shared" si="2018"/>
        <v>0</v>
      </c>
      <c r="ZG158" s="21"/>
      <c r="ZH158" s="21">
        <f t="shared" si="2019"/>
        <v>0</v>
      </c>
      <c r="ZI158" s="21"/>
      <c r="ZJ158" s="21">
        <f t="shared" si="2020"/>
        <v>0</v>
      </c>
      <c r="ZK158" s="21"/>
      <c r="ZL158" s="21">
        <f t="shared" si="2021"/>
        <v>0</v>
      </c>
      <c r="ZM158" s="21"/>
      <c r="ZN158" s="21">
        <f t="shared" si="2022"/>
        <v>0</v>
      </c>
      <c r="ZO158" s="21"/>
      <c r="ZP158" s="21">
        <f t="shared" si="2023"/>
        <v>0</v>
      </c>
      <c r="ZQ158" s="21"/>
      <c r="ZR158" s="21">
        <f t="shared" si="2024"/>
        <v>0</v>
      </c>
      <c r="ZS158" s="21"/>
      <c r="ZT158" s="21">
        <f t="shared" si="2000"/>
        <v>0</v>
      </c>
      <c r="ZU158" s="21"/>
      <c r="ZV158" s="21">
        <f t="shared" si="2025"/>
        <v>0</v>
      </c>
      <c r="ZW158" s="21"/>
      <c r="ZX158" s="21">
        <f t="shared" si="2026"/>
        <v>0</v>
      </c>
      <c r="ZY158" s="21"/>
      <c r="ZZ158" s="21">
        <f t="shared" si="2026"/>
        <v>0</v>
      </c>
      <c r="AAA158" s="21"/>
      <c r="AAB158" s="21">
        <f t="shared" si="2027"/>
        <v>0</v>
      </c>
      <c r="AAC158" s="21"/>
      <c r="AAD158" s="21">
        <f t="shared" si="2027"/>
        <v>0</v>
      </c>
      <c r="AAE158" s="21"/>
      <c r="AAF158" s="21">
        <f t="shared" si="2028"/>
        <v>0</v>
      </c>
      <c r="AAG158" s="21"/>
      <c r="AAH158" s="21">
        <f t="shared" si="2028"/>
        <v>0</v>
      </c>
      <c r="AAI158" s="21"/>
      <c r="AAJ158" s="21">
        <f t="shared" si="2029"/>
        <v>0</v>
      </c>
      <c r="AAK158" s="21"/>
      <c r="AAL158" s="21">
        <f t="shared" si="2029"/>
        <v>0</v>
      </c>
      <c r="AAM158" s="21"/>
      <c r="AAN158" s="21">
        <f t="shared" si="2030"/>
        <v>0</v>
      </c>
      <c r="AAO158" s="21"/>
      <c r="AAP158" s="21">
        <f t="shared" si="2030"/>
        <v>0</v>
      </c>
      <c r="AAQ158" s="21"/>
      <c r="AAR158" s="21">
        <f t="shared" si="2031"/>
        <v>0</v>
      </c>
      <c r="AAS158" s="21"/>
      <c r="AAT158" s="21">
        <f t="shared" si="2031"/>
        <v>0</v>
      </c>
      <c r="AAU158" s="21"/>
      <c r="AAV158" s="21">
        <f t="shared" si="2032"/>
        <v>0</v>
      </c>
      <c r="AAW158" s="21"/>
      <c r="AAX158" s="21">
        <f t="shared" si="2032"/>
        <v>0</v>
      </c>
      <c r="AAY158" s="21"/>
      <c r="AAZ158" s="21">
        <f t="shared" si="2033"/>
        <v>0</v>
      </c>
      <c r="ABA158" s="21"/>
      <c r="ABB158" s="21">
        <f t="shared" si="2033"/>
        <v>0</v>
      </c>
      <c r="ABC158" s="21"/>
      <c r="ABD158" s="21">
        <f t="shared" si="2034"/>
        <v>0</v>
      </c>
      <c r="ABE158" s="21"/>
      <c r="ABF158" s="21">
        <f t="shared" si="2034"/>
        <v>0</v>
      </c>
      <c r="ABG158" s="21"/>
      <c r="ABH158" s="21">
        <f t="shared" si="2035"/>
        <v>0</v>
      </c>
      <c r="ABI158" s="21"/>
      <c r="ABJ158" s="21">
        <f t="shared" si="2035"/>
        <v>0</v>
      </c>
      <c r="ABK158" s="21"/>
      <c r="ABL158" s="21">
        <f t="shared" si="2036"/>
        <v>0</v>
      </c>
      <c r="ABM158" s="21"/>
      <c r="ABN158" s="21">
        <f t="shared" si="2036"/>
        <v>0</v>
      </c>
      <c r="ABO158" s="21"/>
      <c r="ABP158" s="21">
        <f t="shared" si="2037"/>
        <v>0</v>
      </c>
      <c r="ABQ158" s="21"/>
      <c r="ABR158" s="21">
        <f t="shared" si="2037"/>
        <v>0</v>
      </c>
      <c r="ABS158" s="21"/>
      <c r="ABT158" s="21">
        <f t="shared" si="2038"/>
        <v>0</v>
      </c>
      <c r="ABU158" s="21"/>
      <c r="ABV158" s="21">
        <f t="shared" si="2038"/>
        <v>0</v>
      </c>
      <c r="ABW158" s="21"/>
      <c r="ABX158" s="21">
        <f t="shared" si="2039"/>
        <v>0</v>
      </c>
      <c r="ABY158" s="21"/>
      <c r="ABZ158" s="21">
        <f t="shared" si="2039"/>
        <v>0</v>
      </c>
      <c r="ACA158" s="21"/>
      <c r="ACB158" s="21">
        <f t="shared" si="2040"/>
        <v>0</v>
      </c>
      <c r="ACC158" s="21"/>
      <c r="ACD158" s="21">
        <f t="shared" si="2040"/>
        <v>0</v>
      </c>
      <c r="ACE158" s="21"/>
      <c r="ACF158" s="21">
        <f t="shared" si="2041"/>
        <v>0</v>
      </c>
      <c r="ACG158" s="21"/>
      <c r="ACH158" s="21">
        <f t="shared" si="2041"/>
        <v>0</v>
      </c>
      <c r="ACI158" s="21"/>
      <c r="ACJ158" s="21">
        <f t="shared" si="2042"/>
        <v>0</v>
      </c>
      <c r="ACK158" s="21"/>
      <c r="ACL158" s="21">
        <f t="shared" si="2042"/>
        <v>0</v>
      </c>
      <c r="ACM158" s="21"/>
      <c r="ACN158" s="21">
        <f t="shared" si="2043"/>
        <v>0</v>
      </c>
      <c r="ACO158" s="21"/>
      <c r="ACP158" s="21">
        <f t="shared" si="2043"/>
        <v>0</v>
      </c>
      <c r="ACQ158" s="21"/>
      <c r="ACR158" s="21">
        <f t="shared" si="2044"/>
        <v>0</v>
      </c>
      <c r="ACS158" s="21"/>
      <c r="ACT158" s="21">
        <f t="shared" si="2044"/>
        <v>0</v>
      </c>
      <c r="ACU158" s="21"/>
      <c r="ACV158" s="21">
        <f t="shared" si="2045"/>
        <v>0</v>
      </c>
      <c r="ACW158" s="21"/>
      <c r="ACX158" s="21">
        <f t="shared" si="2045"/>
        <v>0</v>
      </c>
      <c r="ACY158" s="21"/>
      <c r="ACZ158" s="21">
        <f t="shared" si="2046"/>
        <v>0</v>
      </c>
      <c r="ADA158" s="21"/>
      <c r="ADB158" s="21">
        <f t="shared" si="2046"/>
        <v>0</v>
      </c>
      <c r="ADC158" s="21"/>
      <c r="ADD158" s="21">
        <f t="shared" si="2047"/>
        <v>0</v>
      </c>
      <c r="ADE158" s="21"/>
      <c r="ADF158" s="21">
        <f t="shared" si="2047"/>
        <v>0</v>
      </c>
      <c r="ADG158" s="21"/>
      <c r="ADH158" s="21">
        <f t="shared" si="2048"/>
        <v>0</v>
      </c>
      <c r="ADI158" s="21"/>
      <c r="ADJ158" s="21">
        <f t="shared" si="2048"/>
        <v>0</v>
      </c>
      <c r="ADK158" s="21"/>
      <c r="ADL158" s="21">
        <f t="shared" si="2049"/>
        <v>0</v>
      </c>
      <c r="ADM158" s="21"/>
      <c r="ADN158" s="21">
        <f t="shared" si="2049"/>
        <v>0</v>
      </c>
      <c r="ADO158" s="21"/>
      <c r="ADP158" s="21">
        <f t="shared" si="2049"/>
        <v>0</v>
      </c>
      <c r="ADQ158" s="21"/>
      <c r="ADR158" s="21">
        <f t="shared" si="2049"/>
        <v>0</v>
      </c>
      <c r="ADS158" s="21"/>
      <c r="ADT158" s="21">
        <f t="shared" si="2049"/>
        <v>0</v>
      </c>
      <c r="ADU158" s="21"/>
      <c r="ADV158" s="21">
        <f t="shared" si="2050"/>
        <v>0</v>
      </c>
      <c r="ADW158" s="21"/>
      <c r="ADX158" s="21">
        <f t="shared" si="2050"/>
        <v>0</v>
      </c>
      <c r="ADY158" s="21"/>
      <c r="ADZ158" s="21">
        <f t="shared" si="2050"/>
        <v>0</v>
      </c>
      <c r="AEA158" s="21"/>
      <c r="AEB158" s="21">
        <f t="shared" si="2050"/>
        <v>0</v>
      </c>
      <c r="AEC158" s="21"/>
      <c r="AED158" s="21">
        <f t="shared" si="2051"/>
        <v>0</v>
      </c>
      <c r="AEE158" s="21"/>
      <c r="AEF158" s="21">
        <f t="shared" si="2051"/>
        <v>0</v>
      </c>
      <c r="AEG158" s="21"/>
      <c r="AEH158" s="21">
        <f t="shared" si="2051"/>
        <v>0</v>
      </c>
      <c r="AEI158" s="21"/>
      <c r="AEJ158" s="21">
        <f t="shared" si="2051"/>
        <v>0</v>
      </c>
      <c r="AEK158" s="21"/>
      <c r="AEL158" s="21">
        <f t="shared" si="2051"/>
        <v>0</v>
      </c>
      <c r="AEM158" s="21"/>
      <c r="AEN158" s="21">
        <f t="shared" si="2052"/>
        <v>0</v>
      </c>
      <c r="AEO158" s="21"/>
      <c r="AEP158" s="21">
        <f t="shared" si="2052"/>
        <v>0</v>
      </c>
      <c r="AEQ158" s="21"/>
      <c r="AER158" s="21">
        <f t="shared" si="2052"/>
        <v>0</v>
      </c>
      <c r="AES158" s="21"/>
      <c r="AET158" s="21">
        <f t="shared" si="2052"/>
        <v>0</v>
      </c>
      <c r="AEU158" s="21"/>
      <c r="AEV158" s="21">
        <f t="shared" si="2053"/>
        <v>0</v>
      </c>
      <c r="AEW158" s="21"/>
      <c r="AEX158" s="21">
        <f t="shared" si="2053"/>
        <v>0</v>
      </c>
      <c r="AEY158" s="21"/>
      <c r="AEZ158" s="21">
        <f t="shared" si="2053"/>
        <v>0</v>
      </c>
      <c r="AFA158" s="21"/>
      <c r="AFB158" s="21">
        <f t="shared" si="2053"/>
        <v>0</v>
      </c>
      <c r="AFC158" s="21"/>
      <c r="AFD158" s="21">
        <f t="shared" si="2053"/>
        <v>0</v>
      </c>
      <c r="AFE158" s="21"/>
      <c r="AFF158" s="21">
        <f t="shared" si="2054"/>
        <v>0</v>
      </c>
      <c r="AFG158" s="21"/>
      <c r="AFH158" s="21">
        <f t="shared" si="2054"/>
        <v>0</v>
      </c>
      <c r="AFI158" s="21"/>
      <c r="AFJ158" s="21">
        <f t="shared" si="2054"/>
        <v>0</v>
      </c>
      <c r="AFK158" s="21"/>
      <c r="AFL158" s="21">
        <f t="shared" si="2054"/>
        <v>0</v>
      </c>
      <c r="AFM158" s="21"/>
      <c r="AFN158" s="21">
        <f t="shared" si="2055"/>
        <v>0</v>
      </c>
      <c r="AFO158" s="21"/>
      <c r="AFP158" s="21">
        <f t="shared" si="2055"/>
        <v>0</v>
      </c>
      <c r="AFQ158" s="21"/>
      <c r="AFR158" s="21">
        <f t="shared" si="2055"/>
        <v>0</v>
      </c>
      <c r="AFS158" s="21"/>
      <c r="AFT158" s="21">
        <f t="shared" si="2055"/>
        <v>0</v>
      </c>
      <c r="AFU158" s="21"/>
      <c r="AFV158" s="21">
        <f t="shared" si="2055"/>
        <v>0</v>
      </c>
      <c r="AFW158" s="21"/>
      <c r="AFX158" s="21">
        <f t="shared" si="2056"/>
        <v>0</v>
      </c>
      <c r="AFY158" s="21"/>
      <c r="AFZ158" s="21">
        <f t="shared" si="2056"/>
        <v>0</v>
      </c>
      <c r="AGA158" s="21"/>
      <c r="AGB158" s="21">
        <f t="shared" si="2056"/>
        <v>0</v>
      </c>
      <c r="AGC158" s="21"/>
      <c r="AGD158" s="21">
        <f t="shared" si="2056"/>
        <v>0</v>
      </c>
      <c r="AGE158" s="21"/>
      <c r="AGF158" s="21">
        <f t="shared" si="2057"/>
        <v>0</v>
      </c>
      <c r="AGG158" s="21"/>
      <c r="AGH158" s="21">
        <f t="shared" si="2057"/>
        <v>0</v>
      </c>
      <c r="AGI158" s="21"/>
      <c r="AGJ158" s="21">
        <f t="shared" si="2057"/>
        <v>0</v>
      </c>
      <c r="AGK158" s="21"/>
      <c r="AGL158" s="21">
        <f t="shared" si="2057"/>
        <v>0</v>
      </c>
      <c r="AGM158" s="21"/>
      <c r="AGN158" s="21">
        <f t="shared" si="2057"/>
        <v>0</v>
      </c>
      <c r="AGO158" s="21"/>
      <c r="AGP158" s="21">
        <f t="shared" si="2058"/>
        <v>0</v>
      </c>
      <c r="AGQ158" s="21"/>
      <c r="AGR158" s="21">
        <f t="shared" si="2058"/>
        <v>0</v>
      </c>
      <c r="AGS158" s="21"/>
      <c r="AGT158" s="21">
        <f t="shared" si="2058"/>
        <v>0</v>
      </c>
      <c r="AGU158" s="21"/>
      <c r="AGV158" s="21">
        <f t="shared" si="2058"/>
        <v>0</v>
      </c>
      <c r="AGW158" s="21"/>
      <c r="AGX158" s="21">
        <f t="shared" si="2059"/>
        <v>0</v>
      </c>
      <c r="AGY158" s="21"/>
      <c r="AGZ158" s="21">
        <f t="shared" si="2059"/>
        <v>0</v>
      </c>
      <c r="AHA158" s="21"/>
      <c r="AHB158" s="21">
        <f t="shared" si="2059"/>
        <v>0</v>
      </c>
      <c r="AHC158" s="21"/>
      <c r="AHD158" s="21">
        <f t="shared" si="2059"/>
        <v>0</v>
      </c>
      <c r="AHE158" s="21"/>
      <c r="AHF158" s="21">
        <f t="shared" si="2059"/>
        <v>0</v>
      </c>
      <c r="AHG158" s="21"/>
      <c r="AHH158" s="21">
        <f t="shared" si="2060"/>
        <v>0</v>
      </c>
      <c r="AHI158" s="21"/>
      <c r="AHJ158" s="21">
        <f t="shared" si="2060"/>
        <v>0</v>
      </c>
      <c r="AHK158" s="21"/>
      <c r="AHL158" s="21">
        <f t="shared" si="2060"/>
        <v>0</v>
      </c>
      <c r="AHM158" s="21"/>
      <c r="AHN158" s="21">
        <f t="shared" si="2060"/>
        <v>0</v>
      </c>
      <c r="AHO158" s="21"/>
      <c r="AHP158" s="21">
        <f t="shared" si="2061"/>
        <v>0</v>
      </c>
      <c r="AHQ158" s="21"/>
      <c r="AHR158" s="21">
        <f t="shared" si="2061"/>
        <v>0</v>
      </c>
      <c r="AHS158" s="21"/>
      <c r="AHT158" s="21">
        <f t="shared" si="2061"/>
        <v>0</v>
      </c>
      <c r="AHU158" s="21"/>
      <c r="AHV158" s="21">
        <f t="shared" si="2061"/>
        <v>0</v>
      </c>
      <c r="AHW158" s="21"/>
      <c r="AHX158" s="21">
        <f t="shared" si="2061"/>
        <v>0</v>
      </c>
      <c r="AHY158" s="21"/>
      <c r="AHZ158" s="21">
        <f t="shared" si="2062"/>
        <v>0</v>
      </c>
      <c r="AIA158" s="21"/>
      <c r="AIB158" s="21">
        <f t="shared" si="2062"/>
        <v>0</v>
      </c>
      <c r="AIC158" s="21"/>
      <c r="AID158" s="21">
        <f t="shared" si="2062"/>
        <v>0</v>
      </c>
      <c r="AIE158" s="21"/>
      <c r="AIF158" s="21">
        <f t="shared" si="2062"/>
        <v>0</v>
      </c>
      <c r="AIG158" s="21"/>
      <c r="AIH158" s="21">
        <f t="shared" si="2063"/>
        <v>0</v>
      </c>
      <c r="AII158" s="21"/>
      <c r="AIJ158" s="21">
        <f t="shared" si="2063"/>
        <v>0</v>
      </c>
      <c r="AIK158" s="21"/>
      <c r="AIL158" s="21">
        <f t="shared" si="2063"/>
        <v>0</v>
      </c>
      <c r="AIM158" s="21"/>
      <c r="AIN158" s="21">
        <f t="shared" si="2063"/>
        <v>0</v>
      </c>
      <c r="AIO158" s="21"/>
      <c r="AIP158" s="21">
        <f t="shared" si="2063"/>
        <v>0</v>
      </c>
      <c r="AIQ158" s="21"/>
      <c r="AIR158" s="21">
        <f t="shared" si="2064"/>
        <v>0</v>
      </c>
      <c r="AIS158" s="21"/>
      <c r="AIT158" s="21">
        <f t="shared" si="2064"/>
        <v>0</v>
      </c>
      <c r="AIU158" s="21"/>
      <c r="AIV158" s="21">
        <f t="shared" si="2064"/>
        <v>0</v>
      </c>
      <c r="AIW158" s="21"/>
      <c r="AIX158" s="21">
        <f t="shared" si="2064"/>
        <v>0</v>
      </c>
      <c r="AIY158" s="21"/>
      <c r="AIZ158" s="21">
        <f t="shared" si="2000"/>
        <v>0</v>
      </c>
      <c r="AJA158" s="21"/>
    </row>
    <row r="159" spans="2:937" ht="13.5" customHeight="1" x14ac:dyDescent="0.25">
      <c r="B159" s="31">
        <v>154</v>
      </c>
      <c r="C159" s="192" t="s">
        <v>206</v>
      </c>
      <c r="D159" s="67" t="s">
        <v>113</v>
      </c>
      <c r="E159" s="194" t="s">
        <v>404</v>
      </c>
      <c r="F159" s="194" t="str">
        <f>_xlfn.XLOOKUP(D159,'WTG PH-III'!$D$5:$D$198,'WTG PH-III'!$B$5:$B$198,0,0,1)</f>
        <v>PSS-05</v>
      </c>
      <c r="G159" s="22" t="s">
        <v>537</v>
      </c>
      <c r="H159" s="22" t="s">
        <v>538</v>
      </c>
      <c r="I159" s="61">
        <v>9</v>
      </c>
      <c r="J159" s="21">
        <v>253</v>
      </c>
      <c r="K159" s="21">
        <f t="shared" si="1741"/>
        <v>253.00000000000006</v>
      </c>
      <c r="L159" s="21">
        <f t="shared" si="1742"/>
        <v>253</v>
      </c>
      <c r="M159" s="21">
        <f t="shared" si="1743"/>
        <v>0</v>
      </c>
      <c r="N159" s="95">
        <f>VLOOKUP(D159,'WTG PH-III'!$D$5:$U$198,17,0)</f>
        <v>45738</v>
      </c>
      <c r="O159" s="95">
        <f>VLOOKUP(D159,'WTG PH-III'!$D$5:$U$198,18,0)</f>
        <v>45747</v>
      </c>
      <c r="P159" s="21">
        <f t="shared" si="1744"/>
        <v>0</v>
      </c>
      <c r="Q159" s="21"/>
      <c r="R159" s="21">
        <f t="shared" si="1745"/>
        <v>0</v>
      </c>
      <c r="S159" s="21"/>
      <c r="T159" s="21">
        <f t="shared" si="1746"/>
        <v>0</v>
      </c>
      <c r="U159" s="21"/>
      <c r="V159" s="21">
        <f t="shared" si="1747"/>
        <v>0</v>
      </c>
      <c r="W159" s="21"/>
      <c r="X159" s="21">
        <f t="shared" si="1748"/>
        <v>0</v>
      </c>
      <c r="Y159" s="21"/>
      <c r="Z159" s="21">
        <f t="shared" si="1749"/>
        <v>0</v>
      </c>
      <c r="AA159" s="21"/>
      <c r="AB159" s="21">
        <f t="shared" si="1750"/>
        <v>0</v>
      </c>
      <c r="AC159" s="21"/>
      <c r="AD159" s="21">
        <f t="shared" si="1751"/>
        <v>0</v>
      </c>
      <c r="AE159" s="21"/>
      <c r="AF159" s="21">
        <f t="shared" si="1752"/>
        <v>0</v>
      </c>
      <c r="AG159" s="21"/>
      <c r="AH159" s="21">
        <f t="shared" si="1753"/>
        <v>0</v>
      </c>
      <c r="AI159" s="21"/>
      <c r="AJ159" s="21">
        <f t="shared" si="1754"/>
        <v>0</v>
      </c>
      <c r="AK159" s="21"/>
      <c r="AL159" s="21">
        <f t="shared" si="1755"/>
        <v>0</v>
      </c>
      <c r="AM159" s="21"/>
      <c r="AN159" s="21">
        <f t="shared" si="1756"/>
        <v>0</v>
      </c>
      <c r="AO159" s="21"/>
      <c r="AP159" s="21">
        <f t="shared" si="1757"/>
        <v>0</v>
      </c>
      <c r="AQ159" s="21"/>
      <c r="AR159" s="21">
        <f t="shared" si="1758"/>
        <v>0</v>
      </c>
      <c r="AS159" s="21"/>
      <c r="AT159" s="21">
        <f t="shared" si="1759"/>
        <v>0</v>
      </c>
      <c r="AU159" s="21"/>
      <c r="AV159" s="21">
        <f t="shared" si="1760"/>
        <v>0</v>
      </c>
      <c r="AW159" s="21"/>
      <c r="AX159" s="21">
        <f t="shared" si="1761"/>
        <v>0</v>
      </c>
      <c r="AY159" s="21"/>
      <c r="AZ159" s="21">
        <f t="shared" si="1762"/>
        <v>0</v>
      </c>
      <c r="BA159" s="21"/>
      <c r="BB159" s="21">
        <f t="shared" si="1763"/>
        <v>0</v>
      </c>
      <c r="BC159" s="21"/>
      <c r="BD159" s="21">
        <f t="shared" si="1764"/>
        <v>0</v>
      </c>
      <c r="BE159" s="21"/>
      <c r="BF159" s="21">
        <f t="shared" si="1765"/>
        <v>0</v>
      </c>
      <c r="BG159" s="21"/>
      <c r="BH159" s="21">
        <f t="shared" si="1766"/>
        <v>0</v>
      </c>
      <c r="BI159" s="21"/>
      <c r="BJ159" s="21">
        <f t="shared" si="1767"/>
        <v>0</v>
      </c>
      <c r="BK159" s="21"/>
      <c r="BL159" s="21">
        <f t="shared" si="1768"/>
        <v>0</v>
      </c>
      <c r="BM159" s="21"/>
      <c r="BN159" s="21">
        <f t="shared" si="1769"/>
        <v>0</v>
      </c>
      <c r="BO159" s="21"/>
      <c r="BP159" s="21">
        <f t="shared" si="1770"/>
        <v>0</v>
      </c>
      <c r="BQ159" s="21"/>
      <c r="BR159" s="21">
        <f t="shared" si="1771"/>
        <v>0</v>
      </c>
      <c r="BS159" s="21"/>
      <c r="BT159" s="21">
        <f t="shared" si="1772"/>
        <v>0</v>
      </c>
      <c r="BU159" s="21"/>
      <c r="BV159" s="21">
        <f t="shared" si="1773"/>
        <v>0</v>
      </c>
      <c r="BW159" s="21"/>
      <c r="BX159" s="21">
        <f t="shared" si="1774"/>
        <v>0</v>
      </c>
      <c r="BY159" s="21"/>
      <c r="BZ159" s="21">
        <f t="shared" si="1775"/>
        <v>0</v>
      </c>
      <c r="CA159" s="21"/>
      <c r="CB159" s="21">
        <f t="shared" si="1776"/>
        <v>0</v>
      </c>
      <c r="CC159" s="21"/>
      <c r="CD159" s="21">
        <f t="shared" si="1777"/>
        <v>0</v>
      </c>
      <c r="CE159" s="21"/>
      <c r="CF159" s="21">
        <f t="shared" si="1778"/>
        <v>0</v>
      </c>
      <c r="CG159" s="21"/>
      <c r="CH159" s="21">
        <f t="shared" si="1779"/>
        <v>0</v>
      </c>
      <c r="CI159" s="21"/>
      <c r="CJ159" s="21">
        <f t="shared" si="1780"/>
        <v>0</v>
      </c>
      <c r="CK159" s="21"/>
      <c r="CL159" s="21">
        <f t="shared" si="1781"/>
        <v>0</v>
      </c>
      <c r="CM159" s="21"/>
      <c r="CN159" s="21">
        <f t="shared" si="1782"/>
        <v>0</v>
      </c>
      <c r="CO159" s="21"/>
      <c r="CP159" s="21">
        <f t="shared" si="1783"/>
        <v>0</v>
      </c>
      <c r="CQ159" s="21"/>
      <c r="CR159" s="21">
        <f t="shared" si="1784"/>
        <v>0</v>
      </c>
      <c r="CS159" s="21"/>
      <c r="CT159" s="21">
        <f t="shared" si="1785"/>
        <v>0</v>
      </c>
      <c r="CU159" s="21"/>
      <c r="CV159" s="21">
        <f t="shared" si="1786"/>
        <v>0</v>
      </c>
      <c r="CW159" s="21"/>
      <c r="CX159" s="21">
        <f t="shared" si="1787"/>
        <v>0</v>
      </c>
      <c r="CY159" s="21"/>
      <c r="CZ159" s="21">
        <f t="shared" si="1788"/>
        <v>0</v>
      </c>
      <c r="DA159" s="21"/>
      <c r="DB159" s="21">
        <f t="shared" si="1789"/>
        <v>0</v>
      </c>
      <c r="DC159" s="21"/>
      <c r="DD159" s="21">
        <f t="shared" si="1790"/>
        <v>0</v>
      </c>
      <c r="DE159" s="21"/>
      <c r="DF159" s="21">
        <f t="shared" si="1791"/>
        <v>0</v>
      </c>
      <c r="DG159" s="21"/>
      <c r="DH159" s="21">
        <f t="shared" si="1792"/>
        <v>0</v>
      </c>
      <c r="DI159" s="21"/>
      <c r="DJ159" s="21">
        <f t="shared" si="1793"/>
        <v>0</v>
      </c>
      <c r="DK159" s="21"/>
      <c r="DL159" s="21">
        <f t="shared" si="1794"/>
        <v>0</v>
      </c>
      <c r="DM159" s="21"/>
      <c r="DN159" s="21">
        <f t="shared" si="1795"/>
        <v>0</v>
      </c>
      <c r="DO159" s="21"/>
      <c r="DP159" s="21">
        <f t="shared" si="1796"/>
        <v>0</v>
      </c>
      <c r="DQ159" s="21"/>
      <c r="DR159" s="21">
        <f t="shared" si="1797"/>
        <v>0</v>
      </c>
      <c r="DS159" s="21"/>
      <c r="DT159" s="21">
        <f t="shared" si="1798"/>
        <v>0</v>
      </c>
      <c r="DU159" s="21"/>
      <c r="DV159" s="21">
        <f t="shared" si="1799"/>
        <v>0</v>
      </c>
      <c r="DW159" s="21"/>
      <c r="DX159" s="21">
        <f t="shared" si="1800"/>
        <v>0</v>
      </c>
      <c r="DY159" s="21"/>
      <c r="DZ159" s="21">
        <f t="shared" si="1801"/>
        <v>0</v>
      </c>
      <c r="EA159" s="21"/>
      <c r="EB159" s="21">
        <f t="shared" si="1802"/>
        <v>0</v>
      </c>
      <c r="EC159" s="21"/>
      <c r="ED159" s="21">
        <f t="shared" si="1803"/>
        <v>0</v>
      </c>
      <c r="EE159" s="21"/>
      <c r="EF159" s="21">
        <f t="shared" si="1804"/>
        <v>0</v>
      </c>
      <c r="EG159" s="21"/>
      <c r="EH159" s="21">
        <f t="shared" si="1805"/>
        <v>0</v>
      </c>
      <c r="EI159" s="21"/>
      <c r="EJ159" s="21">
        <f t="shared" si="1806"/>
        <v>0</v>
      </c>
      <c r="EK159" s="21"/>
      <c r="EL159" s="21">
        <f t="shared" si="1807"/>
        <v>0</v>
      </c>
      <c r="EM159" s="21"/>
      <c r="EN159" s="21">
        <f t="shared" si="1808"/>
        <v>0</v>
      </c>
      <c r="EO159" s="21"/>
      <c r="EP159" s="21">
        <f t="shared" si="1809"/>
        <v>0</v>
      </c>
      <c r="EQ159" s="21"/>
      <c r="ER159" s="21">
        <f t="shared" si="1810"/>
        <v>0</v>
      </c>
      <c r="ES159" s="21"/>
      <c r="ET159" s="21">
        <f t="shared" si="1811"/>
        <v>0</v>
      </c>
      <c r="EU159" s="21"/>
      <c r="EV159" s="21">
        <f t="shared" si="1812"/>
        <v>0</v>
      </c>
      <c r="EW159" s="21"/>
      <c r="EX159" s="21">
        <f t="shared" si="1813"/>
        <v>0</v>
      </c>
      <c r="EY159" s="21"/>
      <c r="EZ159" s="21">
        <f t="shared" si="1814"/>
        <v>0</v>
      </c>
      <c r="FA159" s="21"/>
      <c r="FB159" s="21">
        <f t="shared" si="1815"/>
        <v>0</v>
      </c>
      <c r="FC159" s="21"/>
      <c r="FD159" s="21">
        <f t="shared" si="1816"/>
        <v>0</v>
      </c>
      <c r="FE159" s="21"/>
      <c r="FF159" s="21">
        <f t="shared" si="1817"/>
        <v>0</v>
      </c>
      <c r="FG159" s="21"/>
      <c r="FH159" s="21">
        <f t="shared" si="1818"/>
        <v>0</v>
      </c>
      <c r="FI159" s="21"/>
      <c r="FJ159" s="21">
        <f t="shared" si="1819"/>
        <v>0</v>
      </c>
      <c r="FK159" s="21"/>
      <c r="FL159" s="21">
        <f t="shared" si="1820"/>
        <v>0</v>
      </c>
      <c r="FM159" s="21"/>
      <c r="FN159" s="21">
        <f t="shared" si="1821"/>
        <v>0</v>
      </c>
      <c r="FO159" s="21"/>
      <c r="FP159" s="21">
        <f t="shared" si="1822"/>
        <v>0</v>
      </c>
      <c r="FQ159" s="21"/>
      <c r="FR159" s="21">
        <f t="shared" si="1823"/>
        <v>0</v>
      </c>
      <c r="FS159" s="21"/>
      <c r="FT159" s="21">
        <f t="shared" si="1824"/>
        <v>0</v>
      </c>
      <c r="FU159" s="21"/>
      <c r="FV159" s="21">
        <f t="shared" si="1825"/>
        <v>0</v>
      </c>
      <c r="FW159" s="21"/>
      <c r="FX159" s="21">
        <f t="shared" si="1826"/>
        <v>0</v>
      </c>
      <c r="FY159" s="21"/>
      <c r="FZ159" s="21">
        <f t="shared" si="1827"/>
        <v>0</v>
      </c>
      <c r="GA159" s="21"/>
      <c r="GB159" s="21">
        <f t="shared" si="1828"/>
        <v>0</v>
      </c>
      <c r="GC159" s="21"/>
      <c r="GD159" s="21">
        <f t="shared" si="1829"/>
        <v>0</v>
      </c>
      <c r="GE159" s="21"/>
      <c r="GF159" s="21">
        <f t="shared" si="1830"/>
        <v>0</v>
      </c>
      <c r="GG159" s="21"/>
      <c r="GH159" s="21">
        <f t="shared" si="1831"/>
        <v>0</v>
      </c>
      <c r="GI159" s="21"/>
      <c r="GJ159" s="21">
        <f t="shared" si="1832"/>
        <v>0</v>
      </c>
      <c r="GK159" s="21"/>
      <c r="GL159" s="21">
        <f t="shared" si="1833"/>
        <v>0</v>
      </c>
      <c r="GM159" s="21"/>
      <c r="GN159" s="21">
        <f t="shared" si="1834"/>
        <v>0</v>
      </c>
      <c r="GO159" s="21"/>
      <c r="GP159" s="21">
        <f t="shared" si="1835"/>
        <v>0</v>
      </c>
      <c r="GQ159" s="21"/>
      <c r="GR159" s="21">
        <f t="shared" si="1836"/>
        <v>0</v>
      </c>
      <c r="GS159" s="21"/>
      <c r="GT159" s="21">
        <f t="shared" si="1837"/>
        <v>0</v>
      </c>
      <c r="GU159" s="21"/>
      <c r="GV159" s="21">
        <f t="shared" si="1838"/>
        <v>25.3</v>
      </c>
      <c r="GW159" s="21"/>
      <c r="GX159" s="21">
        <f t="shared" si="1839"/>
        <v>25.3</v>
      </c>
      <c r="GY159" s="21"/>
      <c r="GZ159" s="21">
        <f t="shared" si="1840"/>
        <v>25.3</v>
      </c>
      <c r="HA159" s="21"/>
      <c r="HB159" s="21">
        <f t="shared" si="1841"/>
        <v>25.3</v>
      </c>
      <c r="HC159" s="21"/>
      <c r="HD159" s="21">
        <f t="shared" si="1842"/>
        <v>25.3</v>
      </c>
      <c r="HE159" s="21"/>
      <c r="HF159" s="21">
        <f t="shared" si="1843"/>
        <v>25.3</v>
      </c>
      <c r="HG159" s="21"/>
      <c r="HH159" s="21">
        <f t="shared" si="1844"/>
        <v>25.3</v>
      </c>
      <c r="HI159" s="21"/>
      <c r="HJ159" s="21">
        <f t="shared" si="1845"/>
        <v>25.3</v>
      </c>
      <c r="HK159" s="21"/>
      <c r="HL159" s="21">
        <f t="shared" si="1846"/>
        <v>25.3</v>
      </c>
      <c r="HM159" s="21"/>
      <c r="HN159" s="21">
        <f t="shared" si="1847"/>
        <v>25.3</v>
      </c>
      <c r="HO159" s="21"/>
      <c r="HP159" s="21">
        <f t="shared" si="1848"/>
        <v>0</v>
      </c>
      <c r="HQ159" s="21"/>
      <c r="HR159" s="21">
        <f t="shared" si="1849"/>
        <v>0</v>
      </c>
      <c r="HS159" s="21"/>
      <c r="HT159" s="21">
        <f t="shared" si="1850"/>
        <v>0</v>
      </c>
      <c r="HU159" s="21"/>
      <c r="HV159" s="21">
        <f t="shared" si="1851"/>
        <v>0</v>
      </c>
      <c r="HW159" s="21"/>
      <c r="HX159" s="21">
        <f t="shared" si="1852"/>
        <v>0</v>
      </c>
      <c r="HY159" s="21"/>
      <c r="HZ159" s="21">
        <f t="shared" si="1853"/>
        <v>0</v>
      </c>
      <c r="IA159" s="21"/>
      <c r="IB159" s="21">
        <f t="shared" si="1854"/>
        <v>0</v>
      </c>
      <c r="IC159" s="21"/>
      <c r="ID159" s="21">
        <f t="shared" si="1855"/>
        <v>0</v>
      </c>
      <c r="IE159" s="21"/>
      <c r="IF159" s="21">
        <f t="shared" si="1856"/>
        <v>0</v>
      </c>
      <c r="IG159" s="21"/>
      <c r="IH159" s="21">
        <f t="shared" si="1857"/>
        <v>0</v>
      </c>
      <c r="II159" s="21"/>
      <c r="IJ159" s="21">
        <f t="shared" si="1858"/>
        <v>0</v>
      </c>
      <c r="IK159" s="21"/>
      <c r="IL159" s="21">
        <f t="shared" si="1859"/>
        <v>0</v>
      </c>
      <c r="IM159" s="21"/>
      <c r="IN159" s="21">
        <f t="shared" si="1860"/>
        <v>0</v>
      </c>
      <c r="IO159" s="21"/>
      <c r="IP159" s="21">
        <f t="shared" si="1861"/>
        <v>0</v>
      </c>
      <c r="IQ159" s="21"/>
      <c r="IR159" s="21">
        <f t="shared" si="1862"/>
        <v>0</v>
      </c>
      <c r="IS159" s="21"/>
      <c r="IT159" s="21">
        <f t="shared" si="1863"/>
        <v>0</v>
      </c>
      <c r="IU159" s="21"/>
      <c r="IV159" s="21">
        <f t="shared" si="1864"/>
        <v>0</v>
      </c>
      <c r="IW159" s="21"/>
      <c r="IX159" s="21">
        <f t="shared" si="1865"/>
        <v>0</v>
      </c>
      <c r="IY159" s="21"/>
      <c r="IZ159" s="21">
        <f t="shared" si="1866"/>
        <v>0</v>
      </c>
      <c r="JA159" s="21"/>
      <c r="JB159" s="21">
        <f t="shared" si="1867"/>
        <v>0</v>
      </c>
      <c r="JC159" s="21"/>
      <c r="JD159" s="21">
        <f t="shared" si="1868"/>
        <v>0</v>
      </c>
      <c r="JE159" s="21"/>
      <c r="JF159" s="21">
        <f t="shared" si="1869"/>
        <v>0</v>
      </c>
      <c r="JG159" s="21"/>
      <c r="JH159" s="21">
        <f t="shared" si="1870"/>
        <v>0</v>
      </c>
      <c r="JI159" s="21"/>
      <c r="JJ159" s="21">
        <f t="shared" si="1871"/>
        <v>0</v>
      </c>
      <c r="JK159" s="21"/>
      <c r="JL159" s="21">
        <f t="shared" si="1872"/>
        <v>0</v>
      </c>
      <c r="JM159" s="21"/>
      <c r="JN159" s="21">
        <f t="shared" si="1873"/>
        <v>0</v>
      </c>
      <c r="JO159" s="21"/>
      <c r="JP159" s="21">
        <f t="shared" si="1874"/>
        <v>0</v>
      </c>
      <c r="JQ159" s="21"/>
      <c r="JR159" s="21">
        <f t="shared" si="1875"/>
        <v>0</v>
      </c>
      <c r="JS159" s="21"/>
      <c r="JT159" s="21">
        <f t="shared" si="1876"/>
        <v>0</v>
      </c>
      <c r="JU159" s="21"/>
      <c r="JV159" s="21">
        <f t="shared" si="1877"/>
        <v>0</v>
      </c>
      <c r="JW159" s="21"/>
      <c r="JX159" s="21">
        <f t="shared" si="1878"/>
        <v>0</v>
      </c>
      <c r="JY159" s="21"/>
      <c r="JZ159" s="21">
        <f t="shared" si="1879"/>
        <v>0</v>
      </c>
      <c r="KA159" s="21"/>
      <c r="KB159" s="21">
        <f t="shared" si="1880"/>
        <v>0</v>
      </c>
      <c r="KC159" s="21"/>
      <c r="KD159" s="21">
        <f t="shared" si="1881"/>
        <v>0</v>
      </c>
      <c r="KE159" s="21"/>
      <c r="KF159" s="21">
        <f t="shared" si="1882"/>
        <v>0</v>
      </c>
      <c r="KG159" s="21"/>
      <c r="KH159" s="21">
        <f t="shared" si="1883"/>
        <v>0</v>
      </c>
      <c r="KI159" s="21"/>
      <c r="KJ159" s="21">
        <f t="shared" si="1884"/>
        <v>0</v>
      </c>
      <c r="KK159" s="21"/>
      <c r="KL159" s="21">
        <f t="shared" si="1885"/>
        <v>0</v>
      </c>
      <c r="KM159" s="21"/>
      <c r="KN159" s="21">
        <f t="shared" si="1886"/>
        <v>0</v>
      </c>
      <c r="KO159" s="21"/>
      <c r="KP159" s="21">
        <f t="shared" si="1887"/>
        <v>0</v>
      </c>
      <c r="KQ159" s="21"/>
      <c r="KR159" s="21">
        <f t="shared" si="1888"/>
        <v>0</v>
      </c>
      <c r="KS159" s="21"/>
      <c r="KT159" s="21">
        <f t="shared" si="1889"/>
        <v>0</v>
      </c>
      <c r="KU159" s="21"/>
      <c r="KV159" s="21">
        <f t="shared" si="1890"/>
        <v>0</v>
      </c>
      <c r="KW159" s="21"/>
      <c r="KX159" s="21">
        <f t="shared" si="1891"/>
        <v>0</v>
      </c>
      <c r="KY159" s="21"/>
      <c r="KZ159" s="21">
        <f t="shared" si="1892"/>
        <v>0</v>
      </c>
      <c r="LA159" s="21"/>
      <c r="LB159" s="21">
        <f t="shared" si="1893"/>
        <v>0</v>
      </c>
      <c r="LC159" s="21">
        <v>32</v>
      </c>
      <c r="LD159" s="21">
        <f t="shared" si="1894"/>
        <v>0</v>
      </c>
      <c r="LE159" s="21">
        <v>60</v>
      </c>
      <c r="LF159" s="21">
        <f t="shared" si="1895"/>
        <v>0</v>
      </c>
      <c r="LG159" s="21">
        <v>61</v>
      </c>
      <c r="LH159" s="21">
        <f t="shared" si="1896"/>
        <v>0</v>
      </c>
      <c r="LI159" s="21">
        <v>57</v>
      </c>
      <c r="LJ159" s="21">
        <f t="shared" si="1897"/>
        <v>0</v>
      </c>
      <c r="LK159" s="21">
        <v>43</v>
      </c>
      <c r="LL159" s="21">
        <f t="shared" si="1898"/>
        <v>0</v>
      </c>
      <c r="LM159" s="21"/>
      <c r="LN159" s="21">
        <f t="shared" si="1899"/>
        <v>0</v>
      </c>
      <c r="LO159" s="21"/>
      <c r="LP159" s="21">
        <f t="shared" si="1900"/>
        <v>0</v>
      </c>
      <c r="LQ159" s="21"/>
      <c r="LR159" s="21">
        <f t="shared" si="1901"/>
        <v>0</v>
      </c>
      <c r="LS159" s="21"/>
      <c r="LT159" s="21">
        <f t="shared" si="1902"/>
        <v>0</v>
      </c>
      <c r="LU159" s="21"/>
      <c r="LV159" s="21">
        <f t="shared" si="1903"/>
        <v>0</v>
      </c>
      <c r="LW159" s="21"/>
      <c r="LX159" s="21">
        <f t="shared" si="1904"/>
        <v>0</v>
      </c>
      <c r="LY159" s="21"/>
      <c r="LZ159" s="21">
        <f t="shared" si="1905"/>
        <v>0</v>
      </c>
      <c r="MA159" s="21"/>
      <c r="MB159" s="21">
        <f t="shared" si="1906"/>
        <v>0</v>
      </c>
      <c r="MC159" s="21"/>
      <c r="MD159" s="21">
        <f t="shared" si="1907"/>
        <v>0</v>
      </c>
      <c r="ME159" s="21"/>
      <c r="MF159" s="21">
        <f t="shared" si="1908"/>
        <v>0</v>
      </c>
      <c r="MG159" s="21"/>
      <c r="MH159" s="21">
        <f t="shared" si="1909"/>
        <v>0</v>
      </c>
      <c r="MI159" s="21"/>
      <c r="MJ159" s="21">
        <f t="shared" si="1910"/>
        <v>0</v>
      </c>
      <c r="MK159" s="21"/>
      <c r="ML159" s="21">
        <f t="shared" si="1911"/>
        <v>0</v>
      </c>
      <c r="MM159" s="21"/>
      <c r="MN159" s="21">
        <f t="shared" si="1912"/>
        <v>0</v>
      </c>
      <c r="MO159" s="21"/>
      <c r="MP159" s="21">
        <f t="shared" si="1913"/>
        <v>0</v>
      </c>
      <c r="MQ159" s="21"/>
      <c r="MR159" s="21">
        <f t="shared" si="1914"/>
        <v>0</v>
      </c>
      <c r="MS159" s="21"/>
      <c r="MT159" s="21">
        <f t="shared" si="1915"/>
        <v>0</v>
      </c>
      <c r="MU159" s="21"/>
      <c r="MV159" s="21">
        <f t="shared" si="1916"/>
        <v>0</v>
      </c>
      <c r="MW159" s="21"/>
      <c r="MX159" s="21">
        <f t="shared" si="1917"/>
        <v>0</v>
      </c>
      <c r="MY159" s="21"/>
      <c r="MZ159" s="21">
        <f t="shared" si="1918"/>
        <v>0</v>
      </c>
      <c r="NA159" s="21"/>
      <c r="NB159" s="21">
        <f t="shared" si="1919"/>
        <v>0</v>
      </c>
      <c r="NC159" s="21"/>
      <c r="ND159" s="21">
        <f t="shared" si="1920"/>
        <v>0</v>
      </c>
      <c r="NE159" s="21"/>
      <c r="NF159" s="21">
        <f t="shared" si="1921"/>
        <v>0</v>
      </c>
      <c r="NG159" s="21"/>
      <c r="NH159" s="21">
        <f t="shared" si="1922"/>
        <v>0</v>
      </c>
      <c r="NI159" s="21"/>
      <c r="NJ159" s="21">
        <f t="shared" si="1923"/>
        <v>0</v>
      </c>
      <c r="NK159" s="21"/>
      <c r="NL159" s="21">
        <f t="shared" si="1924"/>
        <v>0</v>
      </c>
      <c r="NM159" s="21"/>
      <c r="NN159" s="21">
        <f t="shared" si="1925"/>
        <v>0</v>
      </c>
      <c r="NO159" s="21"/>
      <c r="NP159" s="21">
        <f t="shared" si="1926"/>
        <v>0</v>
      </c>
      <c r="NQ159" s="21"/>
      <c r="NR159" s="21">
        <f t="shared" si="1927"/>
        <v>0</v>
      </c>
      <c r="NS159" s="21"/>
      <c r="NT159" s="21">
        <f t="shared" si="1928"/>
        <v>0</v>
      </c>
      <c r="NU159" s="21"/>
      <c r="NV159" s="21">
        <f t="shared" si="1929"/>
        <v>0</v>
      </c>
      <c r="NW159" s="21"/>
      <c r="NX159" s="21">
        <f t="shared" si="1930"/>
        <v>0</v>
      </c>
      <c r="NY159" s="21"/>
      <c r="NZ159" s="21">
        <f t="shared" si="1931"/>
        <v>0</v>
      </c>
      <c r="OA159" s="21"/>
      <c r="OB159" s="21">
        <f t="shared" si="1932"/>
        <v>0</v>
      </c>
      <c r="OC159" s="21"/>
      <c r="OD159" s="21">
        <f t="shared" si="1933"/>
        <v>0</v>
      </c>
      <c r="OE159" s="21"/>
      <c r="OF159" s="21">
        <f t="shared" si="1934"/>
        <v>0</v>
      </c>
      <c r="OG159" s="21"/>
      <c r="OH159" s="21">
        <f t="shared" si="1935"/>
        <v>0</v>
      </c>
      <c r="OI159" s="21"/>
      <c r="OJ159" s="21">
        <f t="shared" si="1936"/>
        <v>0</v>
      </c>
      <c r="OK159" s="21"/>
      <c r="OL159" s="21">
        <f t="shared" si="1937"/>
        <v>0</v>
      </c>
      <c r="OM159" s="21"/>
      <c r="ON159" s="21">
        <f t="shared" si="1938"/>
        <v>0</v>
      </c>
      <c r="OO159" s="21"/>
      <c r="OP159" s="21">
        <f t="shared" si="1938"/>
        <v>0</v>
      </c>
      <c r="OQ159" s="21"/>
      <c r="OR159" s="21">
        <f t="shared" si="1938"/>
        <v>0</v>
      </c>
      <c r="OS159" s="21"/>
      <c r="OT159" s="21">
        <f t="shared" si="1938"/>
        <v>0</v>
      </c>
      <c r="OU159" s="21"/>
      <c r="OV159" s="21">
        <f t="shared" si="1938"/>
        <v>0</v>
      </c>
      <c r="OW159" s="21"/>
      <c r="OX159" s="21">
        <f t="shared" si="1938"/>
        <v>0</v>
      </c>
      <c r="OY159" s="21"/>
      <c r="OZ159" s="21">
        <f t="shared" si="1938"/>
        <v>0</v>
      </c>
      <c r="PA159" s="21"/>
      <c r="PB159" s="21">
        <f t="shared" si="1939"/>
        <v>0</v>
      </c>
      <c r="PC159" s="21"/>
      <c r="PD159" s="21">
        <f t="shared" si="1939"/>
        <v>0</v>
      </c>
      <c r="PE159" s="21"/>
      <c r="PF159" s="21">
        <f t="shared" si="1939"/>
        <v>0</v>
      </c>
      <c r="PG159" s="21"/>
      <c r="PH159" s="21">
        <f t="shared" si="1939"/>
        <v>0</v>
      </c>
      <c r="PI159" s="21"/>
      <c r="PJ159" s="21">
        <f t="shared" si="1939"/>
        <v>0</v>
      </c>
      <c r="PK159" s="21"/>
      <c r="PL159" s="21">
        <f t="shared" si="1939"/>
        <v>0</v>
      </c>
      <c r="PM159" s="21"/>
      <c r="PN159" s="21">
        <f t="shared" si="1940"/>
        <v>0</v>
      </c>
      <c r="PO159" s="21"/>
      <c r="PP159" s="21">
        <f t="shared" si="1940"/>
        <v>0</v>
      </c>
      <c r="PQ159" s="21"/>
      <c r="PR159" s="21">
        <f t="shared" si="1940"/>
        <v>0</v>
      </c>
      <c r="PS159" s="21"/>
      <c r="PT159" s="21">
        <f t="shared" si="1940"/>
        <v>0</v>
      </c>
      <c r="PU159" s="21"/>
      <c r="PV159" s="21">
        <f t="shared" si="1940"/>
        <v>0</v>
      </c>
      <c r="PW159" s="21"/>
      <c r="PX159" s="21">
        <f t="shared" si="1940"/>
        <v>0</v>
      </c>
      <c r="PY159" s="21"/>
      <c r="PZ159" s="21">
        <f t="shared" si="1941"/>
        <v>0</v>
      </c>
      <c r="QA159" s="21"/>
      <c r="QB159" s="21">
        <f t="shared" si="1941"/>
        <v>0</v>
      </c>
      <c r="QC159" s="21"/>
      <c r="QD159" s="21">
        <f t="shared" si="1941"/>
        <v>0</v>
      </c>
      <c r="QE159" s="21"/>
      <c r="QF159" s="21">
        <f t="shared" si="1941"/>
        <v>0</v>
      </c>
      <c r="QG159" s="21"/>
      <c r="QH159" s="21">
        <f t="shared" si="1941"/>
        <v>0</v>
      </c>
      <c r="QI159" s="21"/>
      <c r="QJ159" s="21">
        <f t="shared" si="1941"/>
        <v>0</v>
      </c>
      <c r="QK159" s="21"/>
      <c r="QL159" s="21">
        <f t="shared" si="1942"/>
        <v>0</v>
      </c>
      <c r="QM159" s="21"/>
      <c r="QN159" s="21">
        <f t="shared" si="1942"/>
        <v>0</v>
      </c>
      <c r="QO159" s="21"/>
      <c r="QP159" s="21">
        <f t="shared" si="1942"/>
        <v>0</v>
      </c>
      <c r="QQ159" s="21"/>
      <c r="QR159" s="21">
        <f t="shared" si="1942"/>
        <v>0</v>
      </c>
      <c r="QS159" s="21"/>
      <c r="QT159" s="21">
        <f t="shared" si="1942"/>
        <v>0</v>
      </c>
      <c r="QU159" s="21"/>
      <c r="QV159" s="21">
        <f t="shared" si="1942"/>
        <v>0</v>
      </c>
      <c r="QW159" s="21"/>
      <c r="QX159" s="21">
        <f t="shared" si="1943"/>
        <v>0</v>
      </c>
      <c r="QY159" s="21"/>
      <c r="QZ159" s="21">
        <f t="shared" si="1943"/>
        <v>0</v>
      </c>
      <c r="RA159" s="21"/>
      <c r="RB159" s="21">
        <f t="shared" si="1943"/>
        <v>0</v>
      </c>
      <c r="RC159" s="21"/>
      <c r="RD159" s="21">
        <f t="shared" si="1943"/>
        <v>0</v>
      </c>
      <c r="RE159" s="21"/>
      <c r="RF159" s="21">
        <f t="shared" si="1943"/>
        <v>0</v>
      </c>
      <c r="RG159" s="21"/>
      <c r="RH159" s="21">
        <f t="shared" si="1943"/>
        <v>0</v>
      </c>
      <c r="RI159" s="21"/>
      <c r="RJ159" s="21">
        <f t="shared" si="1944"/>
        <v>0</v>
      </c>
      <c r="RK159" s="21"/>
      <c r="RL159" s="21">
        <f t="shared" si="1945"/>
        <v>0</v>
      </c>
      <c r="RM159" s="21"/>
      <c r="RN159" s="21">
        <f t="shared" si="1946"/>
        <v>0</v>
      </c>
      <c r="RO159" s="21"/>
      <c r="RP159" s="21">
        <f t="shared" si="1947"/>
        <v>0</v>
      </c>
      <c r="RQ159" s="21"/>
      <c r="RR159" s="21">
        <f t="shared" si="1948"/>
        <v>0</v>
      </c>
      <c r="RS159" s="21"/>
      <c r="RT159" s="21">
        <f t="shared" si="1949"/>
        <v>0</v>
      </c>
      <c r="RU159" s="21"/>
      <c r="RV159" s="21">
        <f t="shared" si="1950"/>
        <v>0</v>
      </c>
      <c r="RW159" s="21"/>
      <c r="RX159" s="21">
        <f t="shared" si="1951"/>
        <v>0</v>
      </c>
      <c r="RY159" s="21"/>
      <c r="RZ159" s="21">
        <f t="shared" si="1952"/>
        <v>0</v>
      </c>
      <c r="SA159" s="21"/>
      <c r="SB159" s="21">
        <f t="shared" si="1953"/>
        <v>0</v>
      </c>
      <c r="SC159" s="21"/>
      <c r="SD159" s="21">
        <f t="shared" si="1954"/>
        <v>0</v>
      </c>
      <c r="SE159" s="21"/>
      <c r="SF159" s="21">
        <f t="shared" si="1955"/>
        <v>0</v>
      </c>
      <c r="SG159" s="21"/>
      <c r="SH159" s="21">
        <f t="shared" si="1956"/>
        <v>0</v>
      </c>
      <c r="SI159" s="21"/>
      <c r="SJ159" s="21">
        <f t="shared" si="1957"/>
        <v>0</v>
      </c>
      <c r="SK159" s="21"/>
      <c r="SL159" s="21">
        <f t="shared" si="1958"/>
        <v>0</v>
      </c>
      <c r="SM159" s="21"/>
      <c r="SN159" s="21">
        <f t="shared" si="1959"/>
        <v>0</v>
      </c>
      <c r="SO159" s="21"/>
      <c r="SP159" s="21">
        <f t="shared" si="1960"/>
        <v>0</v>
      </c>
      <c r="SQ159" s="21"/>
      <c r="SR159" s="21">
        <f t="shared" si="1961"/>
        <v>0</v>
      </c>
      <c r="SS159" s="21"/>
      <c r="ST159" s="21">
        <f t="shared" si="1962"/>
        <v>0</v>
      </c>
      <c r="SU159" s="21"/>
      <c r="SV159" s="21">
        <f t="shared" si="1963"/>
        <v>0</v>
      </c>
      <c r="SW159" s="21"/>
      <c r="SX159" s="21">
        <f t="shared" si="1964"/>
        <v>0</v>
      </c>
      <c r="SY159" s="21"/>
      <c r="SZ159" s="21">
        <f t="shared" si="1965"/>
        <v>0</v>
      </c>
      <c r="TA159" s="21"/>
      <c r="TB159" s="21">
        <f t="shared" si="1966"/>
        <v>0</v>
      </c>
      <c r="TC159" s="21"/>
      <c r="TD159" s="21">
        <f t="shared" si="1967"/>
        <v>0</v>
      </c>
      <c r="TE159" s="21"/>
      <c r="TF159" s="21">
        <f t="shared" si="1968"/>
        <v>0</v>
      </c>
      <c r="TG159" s="21"/>
      <c r="TH159" s="21">
        <f t="shared" si="1969"/>
        <v>0</v>
      </c>
      <c r="TI159" s="21"/>
      <c r="TJ159" s="21">
        <f t="shared" si="1970"/>
        <v>0</v>
      </c>
      <c r="TK159" s="21"/>
      <c r="TL159" s="21">
        <f t="shared" si="1971"/>
        <v>0</v>
      </c>
      <c r="TM159" s="21"/>
      <c r="TN159" s="21">
        <f t="shared" si="1972"/>
        <v>0</v>
      </c>
      <c r="TO159" s="21"/>
      <c r="TP159" s="21">
        <f t="shared" si="1973"/>
        <v>0</v>
      </c>
      <c r="TQ159" s="21"/>
      <c r="TR159" s="21">
        <f t="shared" si="1974"/>
        <v>0</v>
      </c>
      <c r="TS159" s="21"/>
      <c r="TT159" s="21">
        <f t="shared" si="1975"/>
        <v>0</v>
      </c>
      <c r="TU159" s="21"/>
      <c r="TV159" s="21">
        <f t="shared" si="1976"/>
        <v>0</v>
      </c>
      <c r="TW159" s="21"/>
      <c r="TX159" s="21">
        <f t="shared" si="1977"/>
        <v>0</v>
      </c>
      <c r="TY159" s="21"/>
      <c r="TZ159" s="21">
        <f t="shared" si="1978"/>
        <v>0</v>
      </c>
      <c r="UA159" s="21"/>
      <c r="UB159" s="21">
        <f t="shared" si="1979"/>
        <v>0</v>
      </c>
      <c r="UC159" s="21"/>
      <c r="UD159" s="21">
        <f t="shared" si="1980"/>
        <v>0</v>
      </c>
      <c r="UE159" s="21"/>
      <c r="UF159" s="21">
        <f t="shared" si="1981"/>
        <v>0</v>
      </c>
      <c r="UG159" s="21"/>
      <c r="UH159" s="21">
        <f t="shared" si="1982"/>
        <v>0</v>
      </c>
      <c r="UI159" s="21"/>
      <c r="UJ159" s="21">
        <f t="shared" si="1983"/>
        <v>0</v>
      </c>
      <c r="UK159" s="21"/>
      <c r="UL159" s="21">
        <f t="shared" si="1984"/>
        <v>0</v>
      </c>
      <c r="UM159" s="21"/>
      <c r="UN159" s="21">
        <f t="shared" si="1985"/>
        <v>0</v>
      </c>
      <c r="UO159" s="21"/>
      <c r="UP159" s="21">
        <f t="shared" si="1986"/>
        <v>0</v>
      </c>
      <c r="UQ159" s="21"/>
      <c r="UR159" s="21">
        <f t="shared" si="1987"/>
        <v>0</v>
      </c>
      <c r="US159" s="21"/>
      <c r="UT159" s="21">
        <f t="shared" si="1988"/>
        <v>0</v>
      </c>
      <c r="UU159" s="21"/>
      <c r="UV159" s="21">
        <f t="shared" si="1989"/>
        <v>0</v>
      </c>
      <c r="UW159" s="21"/>
      <c r="UX159" s="21">
        <f t="shared" si="1990"/>
        <v>0</v>
      </c>
      <c r="UY159" s="21"/>
      <c r="UZ159" s="21">
        <f t="shared" si="1991"/>
        <v>0</v>
      </c>
      <c r="VA159" s="21"/>
      <c r="VB159" s="21">
        <f t="shared" si="1992"/>
        <v>0</v>
      </c>
      <c r="VC159" s="21"/>
      <c r="VD159" s="21">
        <f t="shared" si="1993"/>
        <v>0</v>
      </c>
      <c r="VE159" s="21"/>
      <c r="VF159" s="21">
        <f t="shared" si="1994"/>
        <v>0</v>
      </c>
      <c r="VG159" s="21"/>
      <c r="VH159" s="21">
        <f t="shared" si="1995"/>
        <v>0</v>
      </c>
      <c r="VI159" s="21"/>
      <c r="VJ159" s="21">
        <f t="shared" si="1996"/>
        <v>0</v>
      </c>
      <c r="VK159" s="21"/>
      <c r="VL159" s="21">
        <f t="shared" si="1997"/>
        <v>0</v>
      </c>
      <c r="VM159" s="21"/>
      <c r="VN159" s="21">
        <f t="shared" si="1998"/>
        <v>0</v>
      </c>
      <c r="VO159" s="21"/>
      <c r="VP159" s="21">
        <f t="shared" si="1999"/>
        <v>0</v>
      </c>
      <c r="VQ159" s="21"/>
      <c r="VR159" s="21">
        <f t="shared" si="1938"/>
        <v>0</v>
      </c>
      <c r="VS159" s="21"/>
      <c r="VT159" s="21">
        <f t="shared" si="2000"/>
        <v>0</v>
      </c>
      <c r="VU159" s="21"/>
      <c r="VV159" s="21">
        <f t="shared" si="2000"/>
        <v>0</v>
      </c>
      <c r="VW159" s="21"/>
      <c r="VX159" s="21">
        <f t="shared" si="2001"/>
        <v>0</v>
      </c>
      <c r="VY159" s="21"/>
      <c r="VZ159" s="21">
        <f t="shared" si="2001"/>
        <v>0</v>
      </c>
      <c r="WA159" s="21"/>
      <c r="WB159" s="21">
        <f t="shared" si="2001"/>
        <v>0</v>
      </c>
      <c r="WC159" s="21"/>
      <c r="WD159" s="21">
        <f t="shared" si="2001"/>
        <v>0</v>
      </c>
      <c r="WE159" s="21"/>
      <c r="WF159" s="21">
        <f t="shared" si="2001"/>
        <v>0</v>
      </c>
      <c r="WG159" s="21"/>
      <c r="WH159" s="21">
        <f t="shared" si="2001"/>
        <v>0</v>
      </c>
      <c r="WI159" s="21"/>
      <c r="WJ159" s="21">
        <f t="shared" si="2001"/>
        <v>0</v>
      </c>
      <c r="WK159" s="21"/>
      <c r="WL159" s="21">
        <f t="shared" si="2001"/>
        <v>0</v>
      </c>
      <c r="WM159" s="21"/>
      <c r="WN159" s="21">
        <f t="shared" si="2002"/>
        <v>0</v>
      </c>
      <c r="WO159" s="21"/>
      <c r="WP159" s="21">
        <f t="shared" si="2002"/>
        <v>0</v>
      </c>
      <c r="WQ159" s="21"/>
      <c r="WR159" s="21">
        <f t="shared" si="2002"/>
        <v>0</v>
      </c>
      <c r="WS159" s="21"/>
      <c r="WT159" s="21">
        <f t="shared" si="2002"/>
        <v>0</v>
      </c>
      <c r="WU159" s="21"/>
      <c r="WV159" s="21">
        <f t="shared" si="2002"/>
        <v>0</v>
      </c>
      <c r="WW159" s="21"/>
      <c r="WX159" s="21">
        <f t="shared" si="2002"/>
        <v>0</v>
      </c>
      <c r="WY159" s="21"/>
      <c r="WZ159" s="21">
        <f t="shared" si="2002"/>
        <v>0</v>
      </c>
      <c r="XA159" s="21"/>
      <c r="XB159" s="21">
        <f t="shared" si="2002"/>
        <v>0</v>
      </c>
      <c r="XC159" s="21"/>
      <c r="XD159" s="21">
        <f t="shared" si="2003"/>
        <v>0</v>
      </c>
      <c r="XE159" s="21"/>
      <c r="XF159" s="21">
        <f t="shared" si="2003"/>
        <v>0</v>
      </c>
      <c r="XG159" s="21"/>
      <c r="XH159" s="21">
        <f t="shared" si="2003"/>
        <v>0</v>
      </c>
      <c r="XI159" s="21"/>
      <c r="XJ159" s="21">
        <f t="shared" si="2003"/>
        <v>0</v>
      </c>
      <c r="XK159" s="21"/>
      <c r="XL159" s="21">
        <f t="shared" si="2003"/>
        <v>0</v>
      </c>
      <c r="XM159" s="21"/>
      <c r="XN159" s="21">
        <f t="shared" si="2003"/>
        <v>0</v>
      </c>
      <c r="XO159" s="21"/>
      <c r="XP159" s="21">
        <f t="shared" si="2003"/>
        <v>0</v>
      </c>
      <c r="XQ159" s="21"/>
      <c r="XR159" s="21">
        <f t="shared" si="2003"/>
        <v>0</v>
      </c>
      <c r="XS159" s="21"/>
      <c r="XT159" s="21">
        <f t="shared" si="2065"/>
        <v>0</v>
      </c>
      <c r="XU159" s="21"/>
      <c r="XV159" s="21">
        <f t="shared" si="2065"/>
        <v>0</v>
      </c>
      <c r="XW159" s="21"/>
      <c r="XX159" s="21">
        <f t="shared" si="2065"/>
        <v>0</v>
      </c>
      <c r="XY159" s="21"/>
      <c r="XZ159" s="21">
        <f t="shared" si="2065"/>
        <v>0</v>
      </c>
      <c r="YA159" s="21"/>
      <c r="YB159" s="21">
        <f t="shared" si="2004"/>
        <v>0</v>
      </c>
      <c r="YC159" s="21"/>
      <c r="YD159" s="21">
        <f t="shared" si="2005"/>
        <v>0</v>
      </c>
      <c r="YE159" s="21"/>
      <c r="YF159" s="21">
        <f t="shared" si="2006"/>
        <v>0</v>
      </c>
      <c r="YG159" s="21"/>
      <c r="YH159" s="21">
        <f t="shared" si="2007"/>
        <v>0</v>
      </c>
      <c r="YI159" s="21"/>
      <c r="YJ159" s="21">
        <f t="shared" si="2008"/>
        <v>0</v>
      </c>
      <c r="YK159" s="21"/>
      <c r="YL159" s="21">
        <f t="shared" si="2009"/>
        <v>0</v>
      </c>
      <c r="YM159" s="21"/>
      <c r="YN159" s="21">
        <f t="shared" si="2010"/>
        <v>0</v>
      </c>
      <c r="YO159" s="21"/>
      <c r="YP159" s="21">
        <f t="shared" si="2011"/>
        <v>0</v>
      </c>
      <c r="YQ159" s="21"/>
      <c r="YR159" s="21">
        <f t="shared" si="2012"/>
        <v>0</v>
      </c>
      <c r="YS159" s="21"/>
      <c r="YT159" s="21">
        <f t="shared" si="2013"/>
        <v>0</v>
      </c>
      <c r="YU159" s="21"/>
      <c r="YV159" s="21">
        <f t="shared" si="2014"/>
        <v>0</v>
      </c>
      <c r="YW159" s="21"/>
      <c r="YX159" s="21">
        <f t="shared" si="2015"/>
        <v>0</v>
      </c>
      <c r="YY159" s="21"/>
      <c r="YZ159" s="21">
        <f t="shared" si="2000"/>
        <v>0</v>
      </c>
      <c r="ZA159" s="21"/>
      <c r="ZB159" s="21">
        <f t="shared" si="2016"/>
        <v>0</v>
      </c>
      <c r="ZC159" s="21"/>
      <c r="ZD159" s="21">
        <f t="shared" si="2017"/>
        <v>0</v>
      </c>
      <c r="ZE159" s="21"/>
      <c r="ZF159" s="21">
        <f t="shared" si="2018"/>
        <v>0</v>
      </c>
      <c r="ZG159" s="21"/>
      <c r="ZH159" s="21">
        <f t="shared" si="2019"/>
        <v>0</v>
      </c>
      <c r="ZI159" s="21"/>
      <c r="ZJ159" s="21">
        <f t="shared" si="2020"/>
        <v>0</v>
      </c>
      <c r="ZK159" s="21"/>
      <c r="ZL159" s="21">
        <f t="shared" si="2021"/>
        <v>0</v>
      </c>
      <c r="ZM159" s="21"/>
      <c r="ZN159" s="21">
        <f t="shared" si="2022"/>
        <v>0</v>
      </c>
      <c r="ZO159" s="21"/>
      <c r="ZP159" s="21">
        <f t="shared" si="2023"/>
        <v>0</v>
      </c>
      <c r="ZQ159" s="21"/>
      <c r="ZR159" s="21">
        <f t="shared" si="2024"/>
        <v>0</v>
      </c>
      <c r="ZS159" s="21"/>
      <c r="ZT159" s="21">
        <f t="shared" si="2000"/>
        <v>0</v>
      </c>
      <c r="ZU159" s="21"/>
      <c r="ZV159" s="21">
        <f t="shared" si="2025"/>
        <v>0</v>
      </c>
      <c r="ZW159" s="21"/>
      <c r="ZX159" s="21">
        <f t="shared" si="2026"/>
        <v>0</v>
      </c>
      <c r="ZY159" s="21"/>
      <c r="ZZ159" s="21">
        <f t="shared" si="2026"/>
        <v>0</v>
      </c>
      <c r="AAA159" s="21"/>
      <c r="AAB159" s="21">
        <f t="shared" si="2027"/>
        <v>0</v>
      </c>
      <c r="AAC159" s="21"/>
      <c r="AAD159" s="21">
        <f t="shared" si="2027"/>
        <v>0</v>
      </c>
      <c r="AAE159" s="21"/>
      <c r="AAF159" s="21">
        <f t="shared" si="2028"/>
        <v>0</v>
      </c>
      <c r="AAG159" s="21"/>
      <c r="AAH159" s="21">
        <f t="shared" si="2028"/>
        <v>0</v>
      </c>
      <c r="AAI159" s="21"/>
      <c r="AAJ159" s="21">
        <f t="shared" si="2029"/>
        <v>0</v>
      </c>
      <c r="AAK159" s="21"/>
      <c r="AAL159" s="21">
        <f t="shared" si="2029"/>
        <v>0</v>
      </c>
      <c r="AAM159" s="21"/>
      <c r="AAN159" s="21">
        <f t="shared" si="2030"/>
        <v>0</v>
      </c>
      <c r="AAO159" s="21"/>
      <c r="AAP159" s="21">
        <f t="shared" si="2030"/>
        <v>0</v>
      </c>
      <c r="AAQ159" s="21"/>
      <c r="AAR159" s="21">
        <f t="shared" si="2031"/>
        <v>0</v>
      </c>
      <c r="AAS159" s="21"/>
      <c r="AAT159" s="21">
        <f t="shared" si="2031"/>
        <v>0</v>
      </c>
      <c r="AAU159" s="21"/>
      <c r="AAV159" s="21">
        <f t="shared" si="2032"/>
        <v>0</v>
      </c>
      <c r="AAW159" s="21"/>
      <c r="AAX159" s="21">
        <f t="shared" si="2032"/>
        <v>0</v>
      </c>
      <c r="AAY159" s="21"/>
      <c r="AAZ159" s="21">
        <f t="shared" si="2033"/>
        <v>0</v>
      </c>
      <c r="ABA159" s="21"/>
      <c r="ABB159" s="21">
        <f t="shared" si="2033"/>
        <v>0</v>
      </c>
      <c r="ABC159" s="21"/>
      <c r="ABD159" s="21">
        <f t="shared" si="2034"/>
        <v>0</v>
      </c>
      <c r="ABE159" s="21"/>
      <c r="ABF159" s="21">
        <f t="shared" si="2034"/>
        <v>0</v>
      </c>
      <c r="ABG159" s="21"/>
      <c r="ABH159" s="21">
        <f t="shared" si="2035"/>
        <v>0</v>
      </c>
      <c r="ABI159" s="21"/>
      <c r="ABJ159" s="21">
        <f t="shared" si="2035"/>
        <v>0</v>
      </c>
      <c r="ABK159" s="21"/>
      <c r="ABL159" s="21">
        <f t="shared" si="2036"/>
        <v>0</v>
      </c>
      <c r="ABM159" s="21"/>
      <c r="ABN159" s="21">
        <f t="shared" si="2036"/>
        <v>0</v>
      </c>
      <c r="ABO159" s="21"/>
      <c r="ABP159" s="21">
        <f t="shared" si="2037"/>
        <v>0</v>
      </c>
      <c r="ABQ159" s="21"/>
      <c r="ABR159" s="21">
        <f t="shared" si="2037"/>
        <v>0</v>
      </c>
      <c r="ABS159" s="21"/>
      <c r="ABT159" s="21">
        <f t="shared" si="2038"/>
        <v>0</v>
      </c>
      <c r="ABU159" s="21"/>
      <c r="ABV159" s="21">
        <f t="shared" si="2038"/>
        <v>0</v>
      </c>
      <c r="ABW159" s="21"/>
      <c r="ABX159" s="21">
        <f t="shared" si="2039"/>
        <v>0</v>
      </c>
      <c r="ABY159" s="21"/>
      <c r="ABZ159" s="21">
        <f t="shared" si="2039"/>
        <v>0</v>
      </c>
      <c r="ACA159" s="21"/>
      <c r="ACB159" s="21">
        <f t="shared" si="2040"/>
        <v>0</v>
      </c>
      <c r="ACC159" s="21"/>
      <c r="ACD159" s="21">
        <f t="shared" si="2040"/>
        <v>0</v>
      </c>
      <c r="ACE159" s="21"/>
      <c r="ACF159" s="21">
        <f t="shared" si="2041"/>
        <v>0</v>
      </c>
      <c r="ACG159" s="21"/>
      <c r="ACH159" s="21">
        <f t="shared" si="2041"/>
        <v>0</v>
      </c>
      <c r="ACI159" s="21"/>
      <c r="ACJ159" s="21">
        <f t="shared" si="2042"/>
        <v>0</v>
      </c>
      <c r="ACK159" s="21"/>
      <c r="ACL159" s="21">
        <f t="shared" si="2042"/>
        <v>0</v>
      </c>
      <c r="ACM159" s="21"/>
      <c r="ACN159" s="21">
        <f t="shared" si="2043"/>
        <v>0</v>
      </c>
      <c r="ACO159" s="21"/>
      <c r="ACP159" s="21">
        <f t="shared" si="2043"/>
        <v>0</v>
      </c>
      <c r="ACQ159" s="21"/>
      <c r="ACR159" s="21">
        <f t="shared" si="2044"/>
        <v>0</v>
      </c>
      <c r="ACS159" s="21"/>
      <c r="ACT159" s="21">
        <f t="shared" si="2044"/>
        <v>0</v>
      </c>
      <c r="ACU159" s="21"/>
      <c r="ACV159" s="21">
        <f t="shared" si="2045"/>
        <v>0</v>
      </c>
      <c r="ACW159" s="21"/>
      <c r="ACX159" s="21">
        <f t="shared" si="2045"/>
        <v>0</v>
      </c>
      <c r="ACY159" s="21"/>
      <c r="ACZ159" s="21">
        <f t="shared" si="2046"/>
        <v>0</v>
      </c>
      <c r="ADA159" s="21"/>
      <c r="ADB159" s="21">
        <f t="shared" si="2046"/>
        <v>0</v>
      </c>
      <c r="ADC159" s="21"/>
      <c r="ADD159" s="21">
        <f t="shared" si="2047"/>
        <v>0</v>
      </c>
      <c r="ADE159" s="21"/>
      <c r="ADF159" s="21">
        <f t="shared" si="2047"/>
        <v>0</v>
      </c>
      <c r="ADG159" s="21"/>
      <c r="ADH159" s="21">
        <f t="shared" si="2048"/>
        <v>0</v>
      </c>
      <c r="ADI159" s="21"/>
      <c r="ADJ159" s="21">
        <f t="shared" si="2048"/>
        <v>0</v>
      </c>
      <c r="ADK159" s="21"/>
      <c r="ADL159" s="21">
        <f t="shared" si="2049"/>
        <v>0</v>
      </c>
      <c r="ADM159" s="21"/>
      <c r="ADN159" s="21">
        <f t="shared" si="2049"/>
        <v>0</v>
      </c>
      <c r="ADO159" s="21"/>
      <c r="ADP159" s="21">
        <f t="shared" si="2049"/>
        <v>0</v>
      </c>
      <c r="ADQ159" s="21"/>
      <c r="ADR159" s="21">
        <f t="shared" si="2049"/>
        <v>0</v>
      </c>
      <c r="ADS159" s="21"/>
      <c r="ADT159" s="21">
        <f t="shared" si="2049"/>
        <v>0</v>
      </c>
      <c r="ADU159" s="21"/>
      <c r="ADV159" s="21">
        <f t="shared" si="2050"/>
        <v>0</v>
      </c>
      <c r="ADW159" s="21"/>
      <c r="ADX159" s="21">
        <f t="shared" si="2050"/>
        <v>0</v>
      </c>
      <c r="ADY159" s="21"/>
      <c r="ADZ159" s="21">
        <f t="shared" si="2050"/>
        <v>0</v>
      </c>
      <c r="AEA159" s="21"/>
      <c r="AEB159" s="21">
        <f t="shared" si="2050"/>
        <v>0</v>
      </c>
      <c r="AEC159" s="21"/>
      <c r="AED159" s="21">
        <f t="shared" si="2051"/>
        <v>0</v>
      </c>
      <c r="AEE159" s="21"/>
      <c r="AEF159" s="21">
        <f t="shared" si="2051"/>
        <v>0</v>
      </c>
      <c r="AEG159" s="21"/>
      <c r="AEH159" s="21">
        <f t="shared" si="2051"/>
        <v>0</v>
      </c>
      <c r="AEI159" s="21"/>
      <c r="AEJ159" s="21">
        <f t="shared" si="2051"/>
        <v>0</v>
      </c>
      <c r="AEK159" s="21"/>
      <c r="AEL159" s="21">
        <f t="shared" si="2051"/>
        <v>0</v>
      </c>
      <c r="AEM159" s="21"/>
      <c r="AEN159" s="21">
        <f t="shared" si="2052"/>
        <v>0</v>
      </c>
      <c r="AEO159" s="21"/>
      <c r="AEP159" s="21">
        <f t="shared" si="2052"/>
        <v>0</v>
      </c>
      <c r="AEQ159" s="21"/>
      <c r="AER159" s="21">
        <f t="shared" si="2052"/>
        <v>0</v>
      </c>
      <c r="AES159" s="21"/>
      <c r="AET159" s="21">
        <f t="shared" si="2052"/>
        <v>0</v>
      </c>
      <c r="AEU159" s="21"/>
      <c r="AEV159" s="21">
        <f t="shared" si="2053"/>
        <v>0</v>
      </c>
      <c r="AEW159" s="21"/>
      <c r="AEX159" s="21">
        <f t="shared" si="2053"/>
        <v>0</v>
      </c>
      <c r="AEY159" s="21"/>
      <c r="AEZ159" s="21">
        <f t="shared" si="2053"/>
        <v>0</v>
      </c>
      <c r="AFA159" s="21"/>
      <c r="AFB159" s="21">
        <f t="shared" si="2053"/>
        <v>0</v>
      </c>
      <c r="AFC159" s="21"/>
      <c r="AFD159" s="21">
        <f t="shared" si="2053"/>
        <v>0</v>
      </c>
      <c r="AFE159" s="21"/>
      <c r="AFF159" s="21">
        <f t="shared" si="2054"/>
        <v>0</v>
      </c>
      <c r="AFG159" s="21"/>
      <c r="AFH159" s="21">
        <f t="shared" si="2054"/>
        <v>0</v>
      </c>
      <c r="AFI159" s="21"/>
      <c r="AFJ159" s="21">
        <f t="shared" si="2054"/>
        <v>0</v>
      </c>
      <c r="AFK159" s="21"/>
      <c r="AFL159" s="21">
        <f t="shared" si="2054"/>
        <v>0</v>
      </c>
      <c r="AFM159" s="21"/>
      <c r="AFN159" s="21">
        <f t="shared" si="2055"/>
        <v>0</v>
      </c>
      <c r="AFO159" s="21"/>
      <c r="AFP159" s="21">
        <f t="shared" si="2055"/>
        <v>0</v>
      </c>
      <c r="AFQ159" s="21"/>
      <c r="AFR159" s="21">
        <f t="shared" si="2055"/>
        <v>0</v>
      </c>
      <c r="AFS159" s="21"/>
      <c r="AFT159" s="21">
        <f t="shared" si="2055"/>
        <v>0</v>
      </c>
      <c r="AFU159" s="21"/>
      <c r="AFV159" s="21">
        <f t="shared" si="2055"/>
        <v>0</v>
      </c>
      <c r="AFW159" s="21"/>
      <c r="AFX159" s="21">
        <f t="shared" si="2056"/>
        <v>0</v>
      </c>
      <c r="AFY159" s="21"/>
      <c r="AFZ159" s="21">
        <f t="shared" si="2056"/>
        <v>0</v>
      </c>
      <c r="AGA159" s="21"/>
      <c r="AGB159" s="21">
        <f t="shared" si="2056"/>
        <v>0</v>
      </c>
      <c r="AGC159" s="21"/>
      <c r="AGD159" s="21">
        <f t="shared" si="2056"/>
        <v>0</v>
      </c>
      <c r="AGE159" s="21"/>
      <c r="AGF159" s="21">
        <f t="shared" si="2057"/>
        <v>0</v>
      </c>
      <c r="AGG159" s="21"/>
      <c r="AGH159" s="21">
        <f t="shared" si="2057"/>
        <v>0</v>
      </c>
      <c r="AGI159" s="21"/>
      <c r="AGJ159" s="21">
        <f t="shared" si="2057"/>
        <v>0</v>
      </c>
      <c r="AGK159" s="21"/>
      <c r="AGL159" s="21">
        <f t="shared" si="2057"/>
        <v>0</v>
      </c>
      <c r="AGM159" s="21"/>
      <c r="AGN159" s="21">
        <f t="shared" si="2057"/>
        <v>0</v>
      </c>
      <c r="AGO159" s="21"/>
      <c r="AGP159" s="21">
        <f t="shared" si="2058"/>
        <v>0</v>
      </c>
      <c r="AGQ159" s="21"/>
      <c r="AGR159" s="21">
        <f t="shared" si="2058"/>
        <v>0</v>
      </c>
      <c r="AGS159" s="21"/>
      <c r="AGT159" s="21">
        <f t="shared" si="2058"/>
        <v>0</v>
      </c>
      <c r="AGU159" s="21"/>
      <c r="AGV159" s="21">
        <f t="shared" si="2058"/>
        <v>0</v>
      </c>
      <c r="AGW159" s="21"/>
      <c r="AGX159" s="21">
        <f t="shared" si="2059"/>
        <v>0</v>
      </c>
      <c r="AGY159" s="21"/>
      <c r="AGZ159" s="21">
        <f t="shared" si="2059"/>
        <v>0</v>
      </c>
      <c r="AHA159" s="21"/>
      <c r="AHB159" s="21">
        <f t="shared" si="2059"/>
        <v>0</v>
      </c>
      <c r="AHC159" s="21"/>
      <c r="AHD159" s="21">
        <f t="shared" si="2059"/>
        <v>0</v>
      </c>
      <c r="AHE159" s="21"/>
      <c r="AHF159" s="21">
        <f t="shared" si="2059"/>
        <v>0</v>
      </c>
      <c r="AHG159" s="21"/>
      <c r="AHH159" s="21">
        <f t="shared" si="2060"/>
        <v>0</v>
      </c>
      <c r="AHI159" s="21"/>
      <c r="AHJ159" s="21">
        <f t="shared" si="2060"/>
        <v>0</v>
      </c>
      <c r="AHK159" s="21"/>
      <c r="AHL159" s="21">
        <f t="shared" si="2060"/>
        <v>0</v>
      </c>
      <c r="AHM159" s="21"/>
      <c r="AHN159" s="21">
        <f t="shared" si="2060"/>
        <v>0</v>
      </c>
      <c r="AHO159" s="21"/>
      <c r="AHP159" s="21">
        <f t="shared" si="2061"/>
        <v>0</v>
      </c>
      <c r="AHQ159" s="21"/>
      <c r="AHR159" s="21">
        <f t="shared" si="2061"/>
        <v>0</v>
      </c>
      <c r="AHS159" s="21"/>
      <c r="AHT159" s="21">
        <f t="shared" si="2061"/>
        <v>0</v>
      </c>
      <c r="AHU159" s="21"/>
      <c r="AHV159" s="21">
        <f t="shared" si="2061"/>
        <v>0</v>
      </c>
      <c r="AHW159" s="21"/>
      <c r="AHX159" s="21">
        <f t="shared" si="2061"/>
        <v>0</v>
      </c>
      <c r="AHY159" s="21"/>
      <c r="AHZ159" s="21">
        <f t="shared" si="2062"/>
        <v>0</v>
      </c>
      <c r="AIA159" s="21"/>
      <c r="AIB159" s="21">
        <f t="shared" si="2062"/>
        <v>0</v>
      </c>
      <c r="AIC159" s="21"/>
      <c r="AID159" s="21">
        <f t="shared" si="2062"/>
        <v>0</v>
      </c>
      <c r="AIE159" s="21"/>
      <c r="AIF159" s="21">
        <f t="shared" si="2062"/>
        <v>0</v>
      </c>
      <c r="AIG159" s="21"/>
      <c r="AIH159" s="21">
        <f t="shared" si="2063"/>
        <v>0</v>
      </c>
      <c r="AII159" s="21"/>
      <c r="AIJ159" s="21">
        <f t="shared" si="2063"/>
        <v>0</v>
      </c>
      <c r="AIK159" s="21"/>
      <c r="AIL159" s="21">
        <f t="shared" si="2063"/>
        <v>0</v>
      </c>
      <c r="AIM159" s="21"/>
      <c r="AIN159" s="21">
        <f t="shared" si="2063"/>
        <v>0</v>
      </c>
      <c r="AIO159" s="21"/>
      <c r="AIP159" s="21">
        <f t="shared" si="2063"/>
        <v>0</v>
      </c>
      <c r="AIQ159" s="21"/>
      <c r="AIR159" s="21">
        <f t="shared" si="2064"/>
        <v>0</v>
      </c>
      <c r="AIS159" s="21"/>
      <c r="AIT159" s="21">
        <f t="shared" si="2064"/>
        <v>0</v>
      </c>
      <c r="AIU159" s="21"/>
      <c r="AIV159" s="21">
        <f t="shared" si="2064"/>
        <v>0</v>
      </c>
      <c r="AIW159" s="21"/>
      <c r="AIX159" s="21">
        <f t="shared" si="2064"/>
        <v>0</v>
      </c>
      <c r="AIY159" s="21"/>
      <c r="AIZ159" s="21">
        <f t="shared" si="2000"/>
        <v>0</v>
      </c>
      <c r="AJA159" s="21"/>
    </row>
    <row r="160" spans="2:937" ht="13.5" customHeight="1" x14ac:dyDescent="0.25">
      <c r="B160" s="31">
        <v>155</v>
      </c>
      <c r="C160" s="192" t="s">
        <v>206</v>
      </c>
      <c r="D160" s="67" t="s">
        <v>89</v>
      </c>
      <c r="E160" s="194" t="s">
        <v>418</v>
      </c>
      <c r="F160" s="194" t="str">
        <f>_xlfn.XLOOKUP(D160,'WTG PH-III'!$D$5:$D$198,'WTG PH-III'!$B$5:$B$198,0,0,1)</f>
        <v>PSS-05</v>
      </c>
      <c r="G160" s="22" t="s">
        <v>537</v>
      </c>
      <c r="H160" s="22" t="s">
        <v>550</v>
      </c>
      <c r="I160" s="61">
        <v>7</v>
      </c>
      <c r="J160" s="21">
        <v>253</v>
      </c>
      <c r="K160" s="21">
        <f t="shared" si="1741"/>
        <v>253</v>
      </c>
      <c r="L160" s="21">
        <f t="shared" si="1742"/>
        <v>253</v>
      </c>
      <c r="M160" s="21">
        <f t="shared" si="1743"/>
        <v>0</v>
      </c>
      <c r="N160" s="95">
        <f>VLOOKUP(D160,'WTG PH-III'!$D$5:$U$198,17,0)</f>
        <v>45728</v>
      </c>
      <c r="O160" s="95">
        <f>VLOOKUP(D160,'WTG PH-III'!$D$5:$U$198,18,0)</f>
        <v>45738</v>
      </c>
      <c r="P160" s="21">
        <f t="shared" si="1744"/>
        <v>0</v>
      </c>
      <c r="Q160" s="21"/>
      <c r="R160" s="21">
        <f t="shared" si="1745"/>
        <v>0</v>
      </c>
      <c r="S160" s="21"/>
      <c r="T160" s="21">
        <f t="shared" si="1746"/>
        <v>0</v>
      </c>
      <c r="U160" s="21"/>
      <c r="V160" s="21">
        <f t="shared" si="1747"/>
        <v>0</v>
      </c>
      <c r="W160" s="21"/>
      <c r="X160" s="21">
        <f t="shared" si="1748"/>
        <v>0</v>
      </c>
      <c r="Y160" s="21"/>
      <c r="Z160" s="21">
        <f t="shared" si="1749"/>
        <v>0</v>
      </c>
      <c r="AA160" s="21"/>
      <c r="AB160" s="21">
        <f t="shared" si="1750"/>
        <v>0</v>
      </c>
      <c r="AC160" s="21"/>
      <c r="AD160" s="21">
        <f t="shared" si="1751"/>
        <v>0</v>
      </c>
      <c r="AE160" s="21"/>
      <c r="AF160" s="21">
        <f t="shared" si="1752"/>
        <v>0</v>
      </c>
      <c r="AG160" s="21"/>
      <c r="AH160" s="21">
        <f t="shared" si="1753"/>
        <v>0</v>
      </c>
      <c r="AI160" s="21"/>
      <c r="AJ160" s="21">
        <f t="shared" si="1754"/>
        <v>0</v>
      </c>
      <c r="AK160" s="21"/>
      <c r="AL160" s="21">
        <f t="shared" si="1755"/>
        <v>0</v>
      </c>
      <c r="AM160" s="21"/>
      <c r="AN160" s="21">
        <f t="shared" si="1756"/>
        <v>0</v>
      </c>
      <c r="AO160" s="21"/>
      <c r="AP160" s="21">
        <f t="shared" si="1757"/>
        <v>0</v>
      </c>
      <c r="AQ160" s="21"/>
      <c r="AR160" s="21">
        <f t="shared" si="1758"/>
        <v>0</v>
      </c>
      <c r="AS160" s="21"/>
      <c r="AT160" s="21">
        <f t="shared" si="1759"/>
        <v>0</v>
      </c>
      <c r="AU160" s="21"/>
      <c r="AV160" s="21">
        <f t="shared" si="1760"/>
        <v>0</v>
      </c>
      <c r="AW160" s="21"/>
      <c r="AX160" s="21">
        <f t="shared" si="1761"/>
        <v>0</v>
      </c>
      <c r="AY160" s="21"/>
      <c r="AZ160" s="21">
        <f t="shared" si="1762"/>
        <v>0</v>
      </c>
      <c r="BA160" s="21"/>
      <c r="BB160" s="21">
        <f t="shared" si="1763"/>
        <v>0</v>
      </c>
      <c r="BC160" s="21"/>
      <c r="BD160" s="21">
        <f t="shared" si="1764"/>
        <v>0</v>
      </c>
      <c r="BE160" s="21"/>
      <c r="BF160" s="21">
        <f t="shared" si="1765"/>
        <v>0</v>
      </c>
      <c r="BG160" s="21"/>
      <c r="BH160" s="21">
        <f t="shared" si="1766"/>
        <v>0</v>
      </c>
      <c r="BI160" s="21"/>
      <c r="BJ160" s="21">
        <f t="shared" si="1767"/>
        <v>0</v>
      </c>
      <c r="BK160" s="21"/>
      <c r="BL160" s="21">
        <f t="shared" si="1768"/>
        <v>0</v>
      </c>
      <c r="BM160" s="21"/>
      <c r="BN160" s="21">
        <f t="shared" si="1769"/>
        <v>0</v>
      </c>
      <c r="BO160" s="21"/>
      <c r="BP160" s="21">
        <f t="shared" si="1770"/>
        <v>0</v>
      </c>
      <c r="BQ160" s="21"/>
      <c r="BR160" s="21">
        <f t="shared" si="1771"/>
        <v>0</v>
      </c>
      <c r="BS160" s="21"/>
      <c r="BT160" s="21">
        <f t="shared" si="1772"/>
        <v>0</v>
      </c>
      <c r="BU160" s="21"/>
      <c r="BV160" s="21">
        <f t="shared" si="1773"/>
        <v>0</v>
      </c>
      <c r="BW160" s="21"/>
      <c r="BX160" s="21">
        <f t="shared" si="1774"/>
        <v>0</v>
      </c>
      <c r="BY160" s="21"/>
      <c r="BZ160" s="21">
        <f t="shared" si="1775"/>
        <v>0</v>
      </c>
      <c r="CA160" s="21"/>
      <c r="CB160" s="21">
        <f t="shared" si="1776"/>
        <v>0</v>
      </c>
      <c r="CC160" s="21"/>
      <c r="CD160" s="21">
        <f t="shared" si="1777"/>
        <v>0</v>
      </c>
      <c r="CE160" s="21"/>
      <c r="CF160" s="21">
        <f t="shared" si="1778"/>
        <v>0</v>
      </c>
      <c r="CG160" s="21"/>
      <c r="CH160" s="21">
        <f t="shared" si="1779"/>
        <v>0</v>
      </c>
      <c r="CI160" s="21"/>
      <c r="CJ160" s="21">
        <f t="shared" si="1780"/>
        <v>0</v>
      </c>
      <c r="CK160" s="21"/>
      <c r="CL160" s="21">
        <f t="shared" si="1781"/>
        <v>0</v>
      </c>
      <c r="CM160" s="21"/>
      <c r="CN160" s="21">
        <f t="shared" si="1782"/>
        <v>0</v>
      </c>
      <c r="CO160" s="21"/>
      <c r="CP160" s="21">
        <f t="shared" si="1783"/>
        <v>0</v>
      </c>
      <c r="CQ160" s="21"/>
      <c r="CR160" s="21">
        <f t="shared" si="1784"/>
        <v>0</v>
      </c>
      <c r="CS160" s="21"/>
      <c r="CT160" s="21">
        <f t="shared" si="1785"/>
        <v>0</v>
      </c>
      <c r="CU160" s="21"/>
      <c r="CV160" s="21">
        <f t="shared" si="1786"/>
        <v>0</v>
      </c>
      <c r="CW160" s="21"/>
      <c r="CX160" s="21">
        <f t="shared" si="1787"/>
        <v>0</v>
      </c>
      <c r="CY160" s="21"/>
      <c r="CZ160" s="21">
        <f t="shared" si="1788"/>
        <v>0</v>
      </c>
      <c r="DA160" s="21"/>
      <c r="DB160" s="21">
        <f t="shared" si="1789"/>
        <v>0</v>
      </c>
      <c r="DC160" s="21"/>
      <c r="DD160" s="21">
        <f t="shared" si="1790"/>
        <v>0</v>
      </c>
      <c r="DE160" s="21"/>
      <c r="DF160" s="21">
        <f t="shared" si="1791"/>
        <v>0</v>
      </c>
      <c r="DG160" s="21"/>
      <c r="DH160" s="21">
        <f t="shared" si="1792"/>
        <v>0</v>
      </c>
      <c r="DI160" s="21"/>
      <c r="DJ160" s="21">
        <f t="shared" si="1793"/>
        <v>0</v>
      </c>
      <c r="DK160" s="21"/>
      <c r="DL160" s="21">
        <f t="shared" si="1794"/>
        <v>0</v>
      </c>
      <c r="DM160" s="21"/>
      <c r="DN160" s="21">
        <f t="shared" si="1795"/>
        <v>0</v>
      </c>
      <c r="DO160" s="21"/>
      <c r="DP160" s="21">
        <f t="shared" si="1796"/>
        <v>0</v>
      </c>
      <c r="DQ160" s="21"/>
      <c r="DR160" s="21">
        <f t="shared" si="1797"/>
        <v>0</v>
      </c>
      <c r="DS160" s="21"/>
      <c r="DT160" s="21">
        <f t="shared" si="1798"/>
        <v>0</v>
      </c>
      <c r="DU160" s="21"/>
      <c r="DV160" s="21">
        <f t="shared" si="1799"/>
        <v>0</v>
      </c>
      <c r="DW160" s="21"/>
      <c r="DX160" s="21">
        <f t="shared" si="1800"/>
        <v>0</v>
      </c>
      <c r="DY160" s="21"/>
      <c r="DZ160" s="21">
        <f t="shared" si="1801"/>
        <v>0</v>
      </c>
      <c r="EA160" s="21"/>
      <c r="EB160" s="21">
        <f t="shared" si="1802"/>
        <v>0</v>
      </c>
      <c r="EC160" s="21"/>
      <c r="ED160" s="21">
        <f t="shared" si="1803"/>
        <v>0</v>
      </c>
      <c r="EE160" s="21"/>
      <c r="EF160" s="21">
        <f t="shared" si="1804"/>
        <v>0</v>
      </c>
      <c r="EG160" s="21"/>
      <c r="EH160" s="21">
        <f t="shared" si="1805"/>
        <v>0</v>
      </c>
      <c r="EI160" s="21"/>
      <c r="EJ160" s="21">
        <f t="shared" si="1806"/>
        <v>0</v>
      </c>
      <c r="EK160" s="21"/>
      <c r="EL160" s="21">
        <f t="shared" si="1807"/>
        <v>0</v>
      </c>
      <c r="EM160" s="21"/>
      <c r="EN160" s="21">
        <f t="shared" si="1808"/>
        <v>0</v>
      </c>
      <c r="EO160" s="21"/>
      <c r="EP160" s="21">
        <f t="shared" si="1809"/>
        <v>0</v>
      </c>
      <c r="EQ160" s="21"/>
      <c r="ER160" s="21">
        <f t="shared" si="1810"/>
        <v>0</v>
      </c>
      <c r="ES160" s="21"/>
      <c r="ET160" s="21">
        <f t="shared" si="1811"/>
        <v>0</v>
      </c>
      <c r="EU160" s="21"/>
      <c r="EV160" s="21">
        <f t="shared" si="1812"/>
        <v>0</v>
      </c>
      <c r="EW160" s="21"/>
      <c r="EX160" s="21">
        <f t="shared" si="1813"/>
        <v>0</v>
      </c>
      <c r="EY160" s="21"/>
      <c r="EZ160" s="21">
        <f t="shared" si="1814"/>
        <v>0</v>
      </c>
      <c r="FA160" s="21"/>
      <c r="FB160" s="21">
        <f t="shared" si="1815"/>
        <v>0</v>
      </c>
      <c r="FC160" s="21"/>
      <c r="FD160" s="21">
        <f t="shared" si="1816"/>
        <v>0</v>
      </c>
      <c r="FE160" s="21"/>
      <c r="FF160" s="21">
        <f t="shared" si="1817"/>
        <v>0</v>
      </c>
      <c r="FG160" s="21"/>
      <c r="FH160" s="21">
        <f t="shared" si="1818"/>
        <v>0</v>
      </c>
      <c r="FI160" s="21"/>
      <c r="FJ160" s="21">
        <f t="shared" si="1819"/>
        <v>0</v>
      </c>
      <c r="FK160" s="21"/>
      <c r="FL160" s="21">
        <f t="shared" si="1820"/>
        <v>0</v>
      </c>
      <c r="FM160" s="21"/>
      <c r="FN160" s="21">
        <f t="shared" si="1821"/>
        <v>0</v>
      </c>
      <c r="FO160" s="21"/>
      <c r="FP160" s="21">
        <f t="shared" si="1822"/>
        <v>0</v>
      </c>
      <c r="FQ160" s="21"/>
      <c r="FR160" s="21">
        <f t="shared" si="1823"/>
        <v>0</v>
      </c>
      <c r="FS160" s="21"/>
      <c r="FT160" s="21">
        <f t="shared" si="1824"/>
        <v>0</v>
      </c>
      <c r="FU160" s="21"/>
      <c r="FV160" s="21">
        <f t="shared" si="1825"/>
        <v>0</v>
      </c>
      <c r="FW160" s="21"/>
      <c r="FX160" s="21">
        <f t="shared" si="1826"/>
        <v>0</v>
      </c>
      <c r="FY160" s="21"/>
      <c r="FZ160" s="21">
        <f t="shared" si="1827"/>
        <v>0</v>
      </c>
      <c r="GA160" s="21"/>
      <c r="GB160" s="21">
        <f t="shared" si="1828"/>
        <v>23</v>
      </c>
      <c r="GC160" s="21"/>
      <c r="GD160" s="21">
        <f t="shared" si="1829"/>
        <v>23</v>
      </c>
      <c r="GE160" s="21"/>
      <c r="GF160" s="21">
        <f t="shared" si="1830"/>
        <v>23</v>
      </c>
      <c r="GG160" s="21"/>
      <c r="GH160" s="21">
        <f t="shared" si="1831"/>
        <v>23</v>
      </c>
      <c r="GI160" s="21"/>
      <c r="GJ160" s="21">
        <f t="shared" si="1832"/>
        <v>23</v>
      </c>
      <c r="GK160" s="21"/>
      <c r="GL160" s="21">
        <f t="shared" si="1833"/>
        <v>23</v>
      </c>
      <c r="GM160" s="21"/>
      <c r="GN160" s="21">
        <f t="shared" si="1834"/>
        <v>23</v>
      </c>
      <c r="GO160" s="21"/>
      <c r="GP160" s="21">
        <f t="shared" si="1835"/>
        <v>23</v>
      </c>
      <c r="GQ160" s="21"/>
      <c r="GR160" s="21">
        <f t="shared" si="1836"/>
        <v>23</v>
      </c>
      <c r="GS160" s="21"/>
      <c r="GT160" s="21">
        <f t="shared" si="1837"/>
        <v>23</v>
      </c>
      <c r="GU160" s="21"/>
      <c r="GV160" s="21">
        <f t="shared" si="1838"/>
        <v>23</v>
      </c>
      <c r="GW160" s="21"/>
      <c r="GX160" s="21">
        <f t="shared" si="1839"/>
        <v>0</v>
      </c>
      <c r="GY160" s="21"/>
      <c r="GZ160" s="21">
        <f t="shared" si="1840"/>
        <v>0</v>
      </c>
      <c r="HA160" s="21"/>
      <c r="HB160" s="21">
        <f t="shared" si="1841"/>
        <v>0</v>
      </c>
      <c r="HC160" s="21"/>
      <c r="HD160" s="21">
        <f t="shared" si="1842"/>
        <v>0</v>
      </c>
      <c r="HE160" s="21"/>
      <c r="HF160" s="21">
        <f t="shared" si="1843"/>
        <v>0</v>
      </c>
      <c r="HG160" s="21"/>
      <c r="HH160" s="21">
        <f t="shared" si="1844"/>
        <v>0</v>
      </c>
      <c r="HI160" s="21"/>
      <c r="HJ160" s="21">
        <f t="shared" si="1845"/>
        <v>0</v>
      </c>
      <c r="HK160" s="21"/>
      <c r="HL160" s="21">
        <f t="shared" si="1846"/>
        <v>0</v>
      </c>
      <c r="HM160" s="21"/>
      <c r="HN160" s="21">
        <f t="shared" si="1847"/>
        <v>0</v>
      </c>
      <c r="HO160" s="21"/>
      <c r="HP160" s="21">
        <f t="shared" si="1848"/>
        <v>0</v>
      </c>
      <c r="HQ160" s="21">
        <v>1</v>
      </c>
      <c r="HR160" s="21">
        <f t="shared" si="1849"/>
        <v>0</v>
      </c>
      <c r="HS160" s="21">
        <v>3</v>
      </c>
      <c r="HT160" s="21">
        <f t="shared" si="1850"/>
        <v>0</v>
      </c>
      <c r="HU160" s="21"/>
      <c r="HV160" s="21">
        <f t="shared" si="1851"/>
        <v>0</v>
      </c>
      <c r="HW160" s="21"/>
      <c r="HX160" s="21">
        <f t="shared" si="1852"/>
        <v>0</v>
      </c>
      <c r="HY160" s="21"/>
      <c r="HZ160" s="21">
        <f t="shared" si="1853"/>
        <v>0</v>
      </c>
      <c r="IA160" s="21"/>
      <c r="IB160" s="21">
        <f t="shared" si="1854"/>
        <v>0</v>
      </c>
      <c r="IC160" s="21"/>
      <c r="ID160" s="21">
        <f t="shared" si="1855"/>
        <v>0</v>
      </c>
      <c r="IE160" s="21"/>
      <c r="IF160" s="21">
        <f t="shared" si="1856"/>
        <v>0</v>
      </c>
      <c r="IG160" s="21"/>
      <c r="IH160" s="21">
        <f t="shared" si="1857"/>
        <v>0</v>
      </c>
      <c r="II160" s="21"/>
      <c r="IJ160" s="21">
        <f t="shared" si="1858"/>
        <v>0</v>
      </c>
      <c r="IK160" s="21"/>
      <c r="IL160" s="21">
        <f t="shared" si="1859"/>
        <v>0</v>
      </c>
      <c r="IM160" s="21"/>
      <c r="IN160" s="21">
        <f t="shared" si="1860"/>
        <v>0</v>
      </c>
      <c r="IO160" s="21"/>
      <c r="IP160" s="21">
        <f t="shared" si="1861"/>
        <v>0</v>
      </c>
      <c r="IQ160" s="21"/>
      <c r="IR160" s="21">
        <f t="shared" si="1862"/>
        <v>0</v>
      </c>
      <c r="IS160" s="21"/>
      <c r="IT160" s="21">
        <f t="shared" si="1863"/>
        <v>0</v>
      </c>
      <c r="IU160" s="21"/>
      <c r="IV160" s="21">
        <f t="shared" si="1864"/>
        <v>0</v>
      </c>
      <c r="IW160" s="21"/>
      <c r="IX160" s="21">
        <f t="shared" si="1865"/>
        <v>0</v>
      </c>
      <c r="IY160" s="21"/>
      <c r="IZ160" s="21">
        <f t="shared" si="1866"/>
        <v>0</v>
      </c>
      <c r="JA160" s="21"/>
      <c r="JB160" s="21">
        <f t="shared" si="1867"/>
        <v>0</v>
      </c>
      <c r="JC160" s="21"/>
      <c r="JD160" s="21">
        <f t="shared" si="1868"/>
        <v>0</v>
      </c>
      <c r="JE160" s="21"/>
      <c r="JF160" s="21">
        <f t="shared" si="1869"/>
        <v>0</v>
      </c>
      <c r="JG160" s="21"/>
      <c r="JH160" s="21">
        <f t="shared" si="1870"/>
        <v>0</v>
      </c>
      <c r="JI160" s="21"/>
      <c r="JJ160" s="21">
        <f t="shared" si="1871"/>
        <v>0</v>
      </c>
      <c r="JK160" s="21"/>
      <c r="JL160" s="21">
        <f t="shared" si="1872"/>
        <v>0</v>
      </c>
      <c r="JM160" s="21">
        <v>5</v>
      </c>
      <c r="JN160" s="21">
        <f t="shared" si="1873"/>
        <v>0</v>
      </c>
      <c r="JO160" s="21">
        <v>8</v>
      </c>
      <c r="JP160" s="21">
        <f t="shared" si="1874"/>
        <v>0</v>
      </c>
      <c r="JQ160" s="21">
        <v>3</v>
      </c>
      <c r="JR160" s="21">
        <f t="shared" si="1875"/>
        <v>0</v>
      </c>
      <c r="JS160" s="21">
        <v>16</v>
      </c>
      <c r="JT160" s="21">
        <f t="shared" si="1876"/>
        <v>0</v>
      </c>
      <c r="JU160" s="21">
        <v>14</v>
      </c>
      <c r="JV160" s="21">
        <f t="shared" si="1877"/>
        <v>0</v>
      </c>
      <c r="JW160" s="21">
        <v>14</v>
      </c>
      <c r="JX160" s="21">
        <f t="shared" si="1878"/>
        <v>0</v>
      </c>
      <c r="JY160" s="21">
        <v>11</v>
      </c>
      <c r="JZ160" s="21">
        <f t="shared" si="1879"/>
        <v>0</v>
      </c>
      <c r="KA160" s="21">
        <v>18</v>
      </c>
      <c r="KB160" s="21">
        <f t="shared" si="1880"/>
        <v>0</v>
      </c>
      <c r="KC160" s="21">
        <v>25</v>
      </c>
      <c r="KD160" s="21">
        <f t="shared" si="1881"/>
        <v>0</v>
      </c>
      <c r="KE160" s="21"/>
      <c r="KF160" s="21">
        <f t="shared" si="1882"/>
        <v>0</v>
      </c>
      <c r="KG160" s="21">
        <v>8</v>
      </c>
      <c r="KH160" s="21">
        <f t="shared" si="1883"/>
        <v>0</v>
      </c>
      <c r="KI160" s="21">
        <v>13</v>
      </c>
      <c r="KJ160" s="21">
        <f t="shared" si="1884"/>
        <v>0</v>
      </c>
      <c r="KK160" s="21">
        <v>13</v>
      </c>
      <c r="KL160" s="21">
        <f t="shared" si="1885"/>
        <v>0</v>
      </c>
      <c r="KM160" s="21">
        <v>12</v>
      </c>
      <c r="KN160" s="21">
        <f t="shared" si="1886"/>
        <v>0</v>
      </c>
      <c r="KO160" s="21">
        <v>9</v>
      </c>
      <c r="KP160" s="21">
        <f t="shared" si="1887"/>
        <v>0</v>
      </c>
      <c r="KQ160" s="21"/>
      <c r="KR160" s="21">
        <f t="shared" si="1888"/>
        <v>0</v>
      </c>
      <c r="KS160" s="21"/>
      <c r="KT160" s="21">
        <f t="shared" si="1889"/>
        <v>0</v>
      </c>
      <c r="KU160" s="21">
        <v>12</v>
      </c>
      <c r="KV160" s="21">
        <f t="shared" si="1890"/>
        <v>0</v>
      </c>
      <c r="KW160" s="21">
        <v>17</v>
      </c>
      <c r="KX160" s="21">
        <f t="shared" si="1891"/>
        <v>0</v>
      </c>
      <c r="KY160" s="21">
        <v>17</v>
      </c>
      <c r="KZ160" s="21">
        <f t="shared" si="1892"/>
        <v>0</v>
      </c>
      <c r="LA160" s="21">
        <v>13</v>
      </c>
      <c r="LB160" s="21">
        <f t="shared" si="1893"/>
        <v>0</v>
      </c>
      <c r="LC160" s="21">
        <v>12</v>
      </c>
      <c r="LD160" s="21">
        <f t="shared" si="1894"/>
        <v>0</v>
      </c>
      <c r="LE160" s="21">
        <v>9</v>
      </c>
      <c r="LF160" s="21">
        <f t="shared" si="1895"/>
        <v>0</v>
      </c>
      <c r="LG160" s="21"/>
      <c r="LH160" s="21">
        <f t="shared" si="1896"/>
        <v>0</v>
      </c>
      <c r="LI160" s="21"/>
      <c r="LJ160" s="21">
        <f t="shared" si="1897"/>
        <v>0</v>
      </c>
      <c r="LK160" s="21"/>
      <c r="LL160" s="21">
        <f t="shared" si="1898"/>
        <v>0</v>
      </c>
      <c r="LM160" s="21"/>
      <c r="LN160" s="21">
        <f t="shared" si="1899"/>
        <v>0</v>
      </c>
      <c r="LO160" s="21"/>
      <c r="LP160" s="21">
        <f t="shared" si="1900"/>
        <v>0</v>
      </c>
      <c r="LQ160" s="21"/>
      <c r="LR160" s="21">
        <f t="shared" si="1901"/>
        <v>0</v>
      </c>
      <c r="LS160" s="21"/>
      <c r="LT160" s="21">
        <f t="shared" si="1902"/>
        <v>0</v>
      </c>
      <c r="LU160" s="21"/>
      <c r="LV160" s="21">
        <f t="shared" si="1903"/>
        <v>0</v>
      </c>
      <c r="LW160" s="21"/>
      <c r="LX160" s="21">
        <f t="shared" si="1904"/>
        <v>0</v>
      </c>
      <c r="LY160" s="21"/>
      <c r="LZ160" s="21">
        <f t="shared" si="1905"/>
        <v>0</v>
      </c>
      <c r="MA160" s="21"/>
      <c r="MB160" s="21">
        <f t="shared" si="1906"/>
        <v>0</v>
      </c>
      <c r="MC160" s="21"/>
      <c r="MD160" s="21">
        <f t="shared" si="1907"/>
        <v>0</v>
      </c>
      <c r="ME160" s="21"/>
      <c r="MF160" s="21">
        <f t="shared" si="1908"/>
        <v>0</v>
      </c>
      <c r="MG160" s="21"/>
      <c r="MH160" s="21">
        <f t="shared" si="1909"/>
        <v>0</v>
      </c>
      <c r="MI160" s="21"/>
      <c r="MJ160" s="21">
        <f t="shared" si="1910"/>
        <v>0</v>
      </c>
      <c r="MK160" s="21"/>
      <c r="ML160" s="21">
        <f t="shared" si="1911"/>
        <v>0</v>
      </c>
      <c r="MM160" s="21"/>
      <c r="MN160" s="21">
        <f t="shared" si="1912"/>
        <v>0</v>
      </c>
      <c r="MO160" s="21"/>
      <c r="MP160" s="21">
        <f t="shared" si="1913"/>
        <v>0</v>
      </c>
      <c r="MQ160" s="21"/>
      <c r="MR160" s="21">
        <f t="shared" si="1914"/>
        <v>0</v>
      </c>
      <c r="MS160" s="21"/>
      <c r="MT160" s="21">
        <f t="shared" si="1915"/>
        <v>0</v>
      </c>
      <c r="MU160" s="21"/>
      <c r="MV160" s="21">
        <f t="shared" si="1916"/>
        <v>0</v>
      </c>
      <c r="MW160" s="21"/>
      <c r="MX160" s="21">
        <f t="shared" si="1917"/>
        <v>0</v>
      </c>
      <c r="MY160" s="21"/>
      <c r="MZ160" s="21">
        <f t="shared" si="1918"/>
        <v>0</v>
      </c>
      <c r="NA160" s="21"/>
      <c r="NB160" s="21">
        <f t="shared" si="1919"/>
        <v>0</v>
      </c>
      <c r="NC160" s="21"/>
      <c r="ND160" s="21">
        <f t="shared" si="1920"/>
        <v>0</v>
      </c>
      <c r="NE160" s="21"/>
      <c r="NF160" s="21">
        <f t="shared" si="1921"/>
        <v>0</v>
      </c>
      <c r="NG160" s="21"/>
      <c r="NH160" s="21">
        <f t="shared" si="1922"/>
        <v>0</v>
      </c>
      <c r="NI160" s="21"/>
      <c r="NJ160" s="21">
        <f t="shared" si="1923"/>
        <v>0</v>
      </c>
      <c r="NK160" s="21"/>
      <c r="NL160" s="21">
        <f t="shared" si="1924"/>
        <v>0</v>
      </c>
      <c r="NM160" s="21"/>
      <c r="NN160" s="21">
        <f t="shared" si="1925"/>
        <v>0</v>
      </c>
      <c r="NO160" s="21"/>
      <c r="NP160" s="21">
        <f t="shared" si="1926"/>
        <v>0</v>
      </c>
      <c r="NQ160" s="21"/>
      <c r="NR160" s="21">
        <f t="shared" si="1927"/>
        <v>0</v>
      </c>
      <c r="NS160" s="21"/>
      <c r="NT160" s="21">
        <f t="shared" si="1928"/>
        <v>0</v>
      </c>
      <c r="NU160" s="21"/>
      <c r="NV160" s="21">
        <f t="shared" si="1929"/>
        <v>0</v>
      </c>
      <c r="NW160" s="21"/>
      <c r="NX160" s="21">
        <f t="shared" si="1930"/>
        <v>0</v>
      </c>
      <c r="NY160" s="21"/>
      <c r="NZ160" s="21">
        <f t="shared" si="1931"/>
        <v>0</v>
      </c>
      <c r="OA160" s="21"/>
      <c r="OB160" s="21">
        <f t="shared" si="1932"/>
        <v>0</v>
      </c>
      <c r="OC160" s="21"/>
      <c r="OD160" s="21">
        <f t="shared" si="1933"/>
        <v>0</v>
      </c>
      <c r="OE160" s="21"/>
      <c r="OF160" s="21">
        <f t="shared" si="1934"/>
        <v>0</v>
      </c>
      <c r="OG160" s="21"/>
      <c r="OH160" s="21">
        <f t="shared" si="1935"/>
        <v>0</v>
      </c>
      <c r="OI160" s="21"/>
      <c r="OJ160" s="21">
        <f t="shared" si="1936"/>
        <v>0</v>
      </c>
      <c r="OK160" s="21"/>
      <c r="OL160" s="21">
        <f t="shared" si="1937"/>
        <v>0</v>
      </c>
      <c r="OM160" s="21"/>
      <c r="ON160" s="21">
        <f t="shared" si="1938"/>
        <v>0</v>
      </c>
      <c r="OO160" s="21"/>
      <c r="OP160" s="21">
        <f t="shared" si="1938"/>
        <v>0</v>
      </c>
      <c r="OQ160" s="21"/>
      <c r="OR160" s="21">
        <f t="shared" si="1938"/>
        <v>0</v>
      </c>
      <c r="OS160" s="21"/>
      <c r="OT160" s="21">
        <f t="shared" si="1938"/>
        <v>0</v>
      </c>
      <c r="OU160" s="21"/>
      <c r="OV160" s="21">
        <f t="shared" si="1938"/>
        <v>0</v>
      </c>
      <c r="OW160" s="21"/>
      <c r="OX160" s="21">
        <f t="shared" si="1938"/>
        <v>0</v>
      </c>
      <c r="OY160" s="21"/>
      <c r="OZ160" s="21">
        <f t="shared" si="1938"/>
        <v>0</v>
      </c>
      <c r="PA160" s="21"/>
      <c r="PB160" s="21">
        <f t="shared" si="1939"/>
        <v>0</v>
      </c>
      <c r="PC160" s="21"/>
      <c r="PD160" s="21">
        <f t="shared" si="1939"/>
        <v>0</v>
      </c>
      <c r="PE160" s="21"/>
      <c r="PF160" s="21">
        <f t="shared" si="1939"/>
        <v>0</v>
      </c>
      <c r="PG160" s="21"/>
      <c r="PH160" s="21">
        <f t="shared" si="1939"/>
        <v>0</v>
      </c>
      <c r="PI160" s="21"/>
      <c r="PJ160" s="21">
        <f t="shared" si="1939"/>
        <v>0</v>
      </c>
      <c r="PK160" s="21"/>
      <c r="PL160" s="21">
        <f t="shared" si="1939"/>
        <v>0</v>
      </c>
      <c r="PM160" s="21"/>
      <c r="PN160" s="21">
        <f t="shared" si="1940"/>
        <v>0</v>
      </c>
      <c r="PO160" s="21"/>
      <c r="PP160" s="21">
        <f t="shared" si="1940"/>
        <v>0</v>
      </c>
      <c r="PQ160" s="21"/>
      <c r="PR160" s="21">
        <f t="shared" si="1940"/>
        <v>0</v>
      </c>
      <c r="PS160" s="21"/>
      <c r="PT160" s="21">
        <f t="shared" si="1940"/>
        <v>0</v>
      </c>
      <c r="PU160" s="21"/>
      <c r="PV160" s="21">
        <f t="shared" si="1940"/>
        <v>0</v>
      </c>
      <c r="PW160" s="21"/>
      <c r="PX160" s="21">
        <f t="shared" si="1940"/>
        <v>0</v>
      </c>
      <c r="PY160" s="21"/>
      <c r="PZ160" s="21">
        <f t="shared" si="1941"/>
        <v>0</v>
      </c>
      <c r="QA160" s="21"/>
      <c r="QB160" s="21">
        <f t="shared" si="1941"/>
        <v>0</v>
      </c>
      <c r="QC160" s="21"/>
      <c r="QD160" s="21">
        <f t="shared" si="1941"/>
        <v>0</v>
      </c>
      <c r="QE160" s="21"/>
      <c r="QF160" s="21">
        <f t="shared" si="1941"/>
        <v>0</v>
      </c>
      <c r="QG160" s="21"/>
      <c r="QH160" s="21">
        <f t="shared" si="1941"/>
        <v>0</v>
      </c>
      <c r="QI160" s="21"/>
      <c r="QJ160" s="21">
        <f t="shared" si="1941"/>
        <v>0</v>
      </c>
      <c r="QK160" s="21"/>
      <c r="QL160" s="21">
        <f t="shared" si="1942"/>
        <v>0</v>
      </c>
      <c r="QM160" s="21"/>
      <c r="QN160" s="21">
        <f t="shared" si="1942"/>
        <v>0</v>
      </c>
      <c r="QO160" s="21"/>
      <c r="QP160" s="21">
        <f t="shared" si="1942"/>
        <v>0</v>
      </c>
      <c r="QQ160" s="21"/>
      <c r="QR160" s="21">
        <f t="shared" si="1942"/>
        <v>0</v>
      </c>
      <c r="QS160" s="21"/>
      <c r="QT160" s="21">
        <f t="shared" si="1942"/>
        <v>0</v>
      </c>
      <c r="QU160" s="21"/>
      <c r="QV160" s="21">
        <f t="shared" si="1942"/>
        <v>0</v>
      </c>
      <c r="QW160" s="21"/>
      <c r="QX160" s="21">
        <f t="shared" si="1943"/>
        <v>0</v>
      </c>
      <c r="QY160" s="21"/>
      <c r="QZ160" s="21">
        <f t="shared" si="1943"/>
        <v>0</v>
      </c>
      <c r="RA160" s="21"/>
      <c r="RB160" s="21">
        <f t="shared" si="1943"/>
        <v>0</v>
      </c>
      <c r="RC160" s="21"/>
      <c r="RD160" s="21">
        <f t="shared" si="1943"/>
        <v>0</v>
      </c>
      <c r="RE160" s="21"/>
      <c r="RF160" s="21">
        <f t="shared" si="1943"/>
        <v>0</v>
      </c>
      <c r="RG160" s="21"/>
      <c r="RH160" s="21">
        <f t="shared" si="1943"/>
        <v>0</v>
      </c>
      <c r="RI160" s="21"/>
      <c r="RJ160" s="21">
        <f t="shared" si="1944"/>
        <v>0</v>
      </c>
      <c r="RK160" s="21"/>
      <c r="RL160" s="21">
        <f t="shared" si="1945"/>
        <v>0</v>
      </c>
      <c r="RM160" s="21"/>
      <c r="RN160" s="21">
        <f t="shared" si="1946"/>
        <v>0</v>
      </c>
      <c r="RO160" s="21"/>
      <c r="RP160" s="21">
        <f t="shared" si="1947"/>
        <v>0</v>
      </c>
      <c r="RQ160" s="21"/>
      <c r="RR160" s="21">
        <f t="shared" si="1948"/>
        <v>0</v>
      </c>
      <c r="RS160" s="21"/>
      <c r="RT160" s="21">
        <f t="shared" si="1949"/>
        <v>0</v>
      </c>
      <c r="RU160" s="21"/>
      <c r="RV160" s="21">
        <f t="shared" si="1950"/>
        <v>0</v>
      </c>
      <c r="RW160" s="21"/>
      <c r="RX160" s="21">
        <f t="shared" si="1951"/>
        <v>0</v>
      </c>
      <c r="RY160" s="21"/>
      <c r="RZ160" s="21">
        <f t="shared" si="1952"/>
        <v>0</v>
      </c>
      <c r="SA160" s="21"/>
      <c r="SB160" s="21">
        <f t="shared" si="1953"/>
        <v>0</v>
      </c>
      <c r="SC160" s="21"/>
      <c r="SD160" s="21">
        <f t="shared" si="1954"/>
        <v>0</v>
      </c>
      <c r="SE160" s="21"/>
      <c r="SF160" s="21">
        <f t="shared" si="1955"/>
        <v>0</v>
      </c>
      <c r="SG160" s="21"/>
      <c r="SH160" s="21">
        <f t="shared" si="1956"/>
        <v>0</v>
      </c>
      <c r="SI160" s="21"/>
      <c r="SJ160" s="21">
        <f t="shared" si="1957"/>
        <v>0</v>
      </c>
      <c r="SK160" s="21"/>
      <c r="SL160" s="21">
        <f t="shared" si="1958"/>
        <v>0</v>
      </c>
      <c r="SM160" s="21"/>
      <c r="SN160" s="21">
        <f t="shared" si="1959"/>
        <v>0</v>
      </c>
      <c r="SO160" s="21"/>
      <c r="SP160" s="21">
        <f t="shared" si="1960"/>
        <v>0</v>
      </c>
      <c r="SQ160" s="21"/>
      <c r="SR160" s="21">
        <f t="shared" si="1961"/>
        <v>0</v>
      </c>
      <c r="SS160" s="21"/>
      <c r="ST160" s="21">
        <f t="shared" si="1962"/>
        <v>0</v>
      </c>
      <c r="SU160" s="21"/>
      <c r="SV160" s="21">
        <f t="shared" si="1963"/>
        <v>0</v>
      </c>
      <c r="SW160" s="21"/>
      <c r="SX160" s="21">
        <f t="shared" si="1964"/>
        <v>0</v>
      </c>
      <c r="SY160" s="21"/>
      <c r="SZ160" s="21">
        <f t="shared" si="1965"/>
        <v>0</v>
      </c>
      <c r="TA160" s="21"/>
      <c r="TB160" s="21">
        <f t="shared" si="1966"/>
        <v>0</v>
      </c>
      <c r="TC160" s="21"/>
      <c r="TD160" s="21">
        <f t="shared" si="1967"/>
        <v>0</v>
      </c>
      <c r="TE160" s="21"/>
      <c r="TF160" s="21">
        <f t="shared" si="1968"/>
        <v>0</v>
      </c>
      <c r="TG160" s="21"/>
      <c r="TH160" s="21">
        <f t="shared" si="1969"/>
        <v>0</v>
      </c>
      <c r="TI160" s="21"/>
      <c r="TJ160" s="21">
        <f t="shared" si="1970"/>
        <v>0</v>
      </c>
      <c r="TK160" s="21"/>
      <c r="TL160" s="21">
        <f t="shared" si="1971"/>
        <v>0</v>
      </c>
      <c r="TM160" s="21"/>
      <c r="TN160" s="21">
        <f t="shared" si="1972"/>
        <v>0</v>
      </c>
      <c r="TO160" s="21"/>
      <c r="TP160" s="21">
        <f t="shared" si="1973"/>
        <v>0</v>
      </c>
      <c r="TQ160" s="21"/>
      <c r="TR160" s="21">
        <f t="shared" si="1974"/>
        <v>0</v>
      </c>
      <c r="TS160" s="21"/>
      <c r="TT160" s="21">
        <f t="shared" si="1975"/>
        <v>0</v>
      </c>
      <c r="TU160" s="21"/>
      <c r="TV160" s="21">
        <f t="shared" si="1976"/>
        <v>0</v>
      </c>
      <c r="TW160" s="21"/>
      <c r="TX160" s="21">
        <f t="shared" si="1977"/>
        <v>0</v>
      </c>
      <c r="TY160" s="21"/>
      <c r="TZ160" s="21">
        <f t="shared" si="1978"/>
        <v>0</v>
      </c>
      <c r="UA160" s="21"/>
      <c r="UB160" s="21">
        <f t="shared" si="1979"/>
        <v>0</v>
      </c>
      <c r="UC160" s="21"/>
      <c r="UD160" s="21">
        <f t="shared" si="1980"/>
        <v>0</v>
      </c>
      <c r="UE160" s="21"/>
      <c r="UF160" s="21">
        <f t="shared" si="1981"/>
        <v>0</v>
      </c>
      <c r="UG160" s="21"/>
      <c r="UH160" s="21">
        <f t="shared" si="1982"/>
        <v>0</v>
      </c>
      <c r="UI160" s="21"/>
      <c r="UJ160" s="21">
        <f t="shared" si="1983"/>
        <v>0</v>
      </c>
      <c r="UK160" s="21"/>
      <c r="UL160" s="21">
        <f t="shared" si="1984"/>
        <v>0</v>
      </c>
      <c r="UM160" s="21"/>
      <c r="UN160" s="21">
        <f t="shared" si="1985"/>
        <v>0</v>
      </c>
      <c r="UO160" s="21"/>
      <c r="UP160" s="21">
        <f t="shared" si="1986"/>
        <v>0</v>
      </c>
      <c r="UQ160" s="21"/>
      <c r="UR160" s="21">
        <f t="shared" si="1987"/>
        <v>0</v>
      </c>
      <c r="US160" s="21"/>
      <c r="UT160" s="21">
        <f t="shared" si="1988"/>
        <v>0</v>
      </c>
      <c r="UU160" s="21"/>
      <c r="UV160" s="21">
        <f t="shared" si="1989"/>
        <v>0</v>
      </c>
      <c r="UW160" s="21"/>
      <c r="UX160" s="21">
        <f t="shared" si="1990"/>
        <v>0</v>
      </c>
      <c r="UY160" s="21"/>
      <c r="UZ160" s="21">
        <f t="shared" si="1991"/>
        <v>0</v>
      </c>
      <c r="VA160" s="21"/>
      <c r="VB160" s="21">
        <f t="shared" si="1992"/>
        <v>0</v>
      </c>
      <c r="VC160" s="21"/>
      <c r="VD160" s="21">
        <f t="shared" si="1993"/>
        <v>0</v>
      </c>
      <c r="VE160" s="21"/>
      <c r="VF160" s="21">
        <f t="shared" si="1994"/>
        <v>0</v>
      </c>
      <c r="VG160" s="21"/>
      <c r="VH160" s="21">
        <f t="shared" si="1995"/>
        <v>0</v>
      </c>
      <c r="VI160" s="21"/>
      <c r="VJ160" s="21">
        <f t="shared" si="1996"/>
        <v>0</v>
      </c>
      <c r="VK160" s="21"/>
      <c r="VL160" s="21">
        <f t="shared" si="1997"/>
        <v>0</v>
      </c>
      <c r="VM160" s="21"/>
      <c r="VN160" s="21">
        <f t="shared" si="1998"/>
        <v>0</v>
      </c>
      <c r="VO160" s="21"/>
      <c r="VP160" s="21">
        <f t="shared" si="1999"/>
        <v>0</v>
      </c>
      <c r="VQ160" s="21"/>
      <c r="VR160" s="21">
        <f t="shared" si="1938"/>
        <v>0</v>
      </c>
      <c r="VS160" s="21"/>
      <c r="VT160" s="21">
        <f t="shared" si="2000"/>
        <v>0</v>
      </c>
      <c r="VU160" s="21"/>
      <c r="VV160" s="21">
        <f t="shared" si="2000"/>
        <v>0</v>
      </c>
      <c r="VW160" s="21"/>
      <c r="VX160" s="21">
        <f t="shared" si="2001"/>
        <v>0</v>
      </c>
      <c r="VY160" s="21"/>
      <c r="VZ160" s="21">
        <f t="shared" si="2001"/>
        <v>0</v>
      </c>
      <c r="WA160" s="21"/>
      <c r="WB160" s="21">
        <f t="shared" si="2001"/>
        <v>0</v>
      </c>
      <c r="WC160" s="21"/>
      <c r="WD160" s="21">
        <f t="shared" si="2001"/>
        <v>0</v>
      </c>
      <c r="WE160" s="21"/>
      <c r="WF160" s="21">
        <f t="shared" si="2001"/>
        <v>0</v>
      </c>
      <c r="WG160" s="21"/>
      <c r="WH160" s="21">
        <f t="shared" si="2001"/>
        <v>0</v>
      </c>
      <c r="WI160" s="21"/>
      <c r="WJ160" s="21">
        <f t="shared" si="2001"/>
        <v>0</v>
      </c>
      <c r="WK160" s="21"/>
      <c r="WL160" s="21">
        <f t="shared" si="2001"/>
        <v>0</v>
      </c>
      <c r="WM160" s="21"/>
      <c r="WN160" s="21">
        <f t="shared" si="2002"/>
        <v>0</v>
      </c>
      <c r="WO160" s="21"/>
      <c r="WP160" s="21">
        <f t="shared" si="2002"/>
        <v>0</v>
      </c>
      <c r="WQ160" s="21"/>
      <c r="WR160" s="21">
        <f t="shared" si="2002"/>
        <v>0</v>
      </c>
      <c r="WS160" s="21"/>
      <c r="WT160" s="21">
        <f t="shared" si="2002"/>
        <v>0</v>
      </c>
      <c r="WU160" s="21"/>
      <c r="WV160" s="21">
        <f t="shared" si="2002"/>
        <v>0</v>
      </c>
      <c r="WW160" s="21"/>
      <c r="WX160" s="21">
        <f t="shared" si="2002"/>
        <v>0</v>
      </c>
      <c r="WY160" s="21"/>
      <c r="WZ160" s="21">
        <f t="shared" si="2002"/>
        <v>0</v>
      </c>
      <c r="XA160" s="21"/>
      <c r="XB160" s="21">
        <f t="shared" si="2002"/>
        <v>0</v>
      </c>
      <c r="XC160" s="21"/>
      <c r="XD160" s="21">
        <f t="shared" si="2003"/>
        <v>0</v>
      </c>
      <c r="XE160" s="21"/>
      <c r="XF160" s="21">
        <f t="shared" si="2003"/>
        <v>0</v>
      </c>
      <c r="XG160" s="21"/>
      <c r="XH160" s="21">
        <f t="shared" si="2003"/>
        <v>0</v>
      </c>
      <c r="XI160" s="21"/>
      <c r="XJ160" s="21">
        <f t="shared" si="2003"/>
        <v>0</v>
      </c>
      <c r="XK160" s="21"/>
      <c r="XL160" s="21">
        <f t="shared" si="2003"/>
        <v>0</v>
      </c>
      <c r="XM160" s="21"/>
      <c r="XN160" s="21">
        <f t="shared" si="2003"/>
        <v>0</v>
      </c>
      <c r="XO160" s="21"/>
      <c r="XP160" s="21">
        <f t="shared" si="2003"/>
        <v>0</v>
      </c>
      <c r="XQ160" s="21"/>
      <c r="XR160" s="21">
        <f t="shared" si="2003"/>
        <v>0</v>
      </c>
      <c r="XS160" s="21"/>
      <c r="XT160" s="21">
        <f t="shared" si="2065"/>
        <v>0</v>
      </c>
      <c r="XU160" s="21"/>
      <c r="XV160" s="21">
        <f t="shared" si="2065"/>
        <v>0</v>
      </c>
      <c r="XW160" s="21"/>
      <c r="XX160" s="21">
        <f t="shared" si="2065"/>
        <v>0</v>
      </c>
      <c r="XY160" s="21"/>
      <c r="XZ160" s="21">
        <f t="shared" si="2065"/>
        <v>0</v>
      </c>
      <c r="YA160" s="21"/>
      <c r="YB160" s="21">
        <f t="shared" si="2004"/>
        <v>0</v>
      </c>
      <c r="YC160" s="21"/>
      <c r="YD160" s="21">
        <f t="shared" si="2005"/>
        <v>0</v>
      </c>
      <c r="YE160" s="21"/>
      <c r="YF160" s="21">
        <f t="shared" si="2006"/>
        <v>0</v>
      </c>
      <c r="YG160" s="21"/>
      <c r="YH160" s="21">
        <f t="shared" si="2007"/>
        <v>0</v>
      </c>
      <c r="YI160" s="21"/>
      <c r="YJ160" s="21">
        <f t="shared" si="2008"/>
        <v>0</v>
      </c>
      <c r="YK160" s="21"/>
      <c r="YL160" s="21">
        <f t="shared" si="2009"/>
        <v>0</v>
      </c>
      <c r="YM160" s="21"/>
      <c r="YN160" s="21">
        <f t="shared" si="2010"/>
        <v>0</v>
      </c>
      <c r="YO160" s="21"/>
      <c r="YP160" s="21">
        <f t="shared" si="2011"/>
        <v>0</v>
      </c>
      <c r="YQ160" s="21"/>
      <c r="YR160" s="21">
        <f t="shared" si="2012"/>
        <v>0</v>
      </c>
      <c r="YS160" s="21"/>
      <c r="YT160" s="21">
        <f t="shared" si="2013"/>
        <v>0</v>
      </c>
      <c r="YU160" s="21"/>
      <c r="YV160" s="21">
        <f t="shared" si="2014"/>
        <v>0</v>
      </c>
      <c r="YW160" s="21"/>
      <c r="YX160" s="21">
        <f t="shared" si="2015"/>
        <v>0</v>
      </c>
      <c r="YY160" s="21"/>
      <c r="YZ160" s="21">
        <f t="shared" si="2000"/>
        <v>0</v>
      </c>
      <c r="ZA160" s="21"/>
      <c r="ZB160" s="21">
        <f t="shared" si="2016"/>
        <v>0</v>
      </c>
      <c r="ZC160" s="21"/>
      <c r="ZD160" s="21">
        <f t="shared" si="2017"/>
        <v>0</v>
      </c>
      <c r="ZE160" s="21"/>
      <c r="ZF160" s="21">
        <f t="shared" si="2018"/>
        <v>0</v>
      </c>
      <c r="ZG160" s="21"/>
      <c r="ZH160" s="21">
        <f t="shared" si="2019"/>
        <v>0</v>
      </c>
      <c r="ZI160" s="21"/>
      <c r="ZJ160" s="21">
        <f t="shared" si="2020"/>
        <v>0</v>
      </c>
      <c r="ZK160" s="21"/>
      <c r="ZL160" s="21">
        <f t="shared" si="2021"/>
        <v>0</v>
      </c>
      <c r="ZM160" s="21"/>
      <c r="ZN160" s="21">
        <f t="shared" si="2022"/>
        <v>0</v>
      </c>
      <c r="ZO160" s="21"/>
      <c r="ZP160" s="21">
        <f t="shared" si="2023"/>
        <v>0</v>
      </c>
      <c r="ZQ160" s="21"/>
      <c r="ZR160" s="21">
        <f t="shared" si="2024"/>
        <v>0</v>
      </c>
      <c r="ZS160" s="21"/>
      <c r="ZT160" s="21">
        <f t="shared" si="2000"/>
        <v>0</v>
      </c>
      <c r="ZU160" s="21"/>
      <c r="ZV160" s="21">
        <f t="shared" si="2025"/>
        <v>0</v>
      </c>
      <c r="ZW160" s="21"/>
      <c r="ZX160" s="21">
        <f t="shared" si="2026"/>
        <v>0</v>
      </c>
      <c r="ZY160" s="21"/>
      <c r="ZZ160" s="21">
        <f t="shared" si="2026"/>
        <v>0</v>
      </c>
      <c r="AAA160" s="21"/>
      <c r="AAB160" s="21">
        <f t="shared" si="2027"/>
        <v>0</v>
      </c>
      <c r="AAC160" s="21"/>
      <c r="AAD160" s="21">
        <f t="shared" si="2027"/>
        <v>0</v>
      </c>
      <c r="AAE160" s="21"/>
      <c r="AAF160" s="21">
        <f t="shared" si="2028"/>
        <v>0</v>
      </c>
      <c r="AAG160" s="21"/>
      <c r="AAH160" s="21">
        <f t="shared" si="2028"/>
        <v>0</v>
      </c>
      <c r="AAI160" s="21"/>
      <c r="AAJ160" s="21">
        <f t="shared" si="2029"/>
        <v>0</v>
      </c>
      <c r="AAK160" s="21"/>
      <c r="AAL160" s="21">
        <f t="shared" si="2029"/>
        <v>0</v>
      </c>
      <c r="AAM160" s="21"/>
      <c r="AAN160" s="21">
        <f t="shared" si="2030"/>
        <v>0</v>
      </c>
      <c r="AAO160" s="21"/>
      <c r="AAP160" s="21">
        <f t="shared" si="2030"/>
        <v>0</v>
      </c>
      <c r="AAQ160" s="21"/>
      <c r="AAR160" s="21">
        <f t="shared" si="2031"/>
        <v>0</v>
      </c>
      <c r="AAS160" s="21"/>
      <c r="AAT160" s="21">
        <f t="shared" si="2031"/>
        <v>0</v>
      </c>
      <c r="AAU160" s="21"/>
      <c r="AAV160" s="21">
        <f t="shared" si="2032"/>
        <v>0</v>
      </c>
      <c r="AAW160" s="21"/>
      <c r="AAX160" s="21">
        <f t="shared" si="2032"/>
        <v>0</v>
      </c>
      <c r="AAY160" s="21"/>
      <c r="AAZ160" s="21">
        <f t="shared" si="2033"/>
        <v>0</v>
      </c>
      <c r="ABA160" s="21"/>
      <c r="ABB160" s="21">
        <f t="shared" si="2033"/>
        <v>0</v>
      </c>
      <c r="ABC160" s="21"/>
      <c r="ABD160" s="21">
        <f t="shared" si="2034"/>
        <v>0</v>
      </c>
      <c r="ABE160" s="21"/>
      <c r="ABF160" s="21">
        <f t="shared" si="2034"/>
        <v>0</v>
      </c>
      <c r="ABG160" s="21"/>
      <c r="ABH160" s="21">
        <f t="shared" si="2035"/>
        <v>0</v>
      </c>
      <c r="ABI160" s="21"/>
      <c r="ABJ160" s="21">
        <f t="shared" si="2035"/>
        <v>0</v>
      </c>
      <c r="ABK160" s="21"/>
      <c r="ABL160" s="21">
        <f t="shared" si="2036"/>
        <v>0</v>
      </c>
      <c r="ABM160" s="21"/>
      <c r="ABN160" s="21">
        <f t="shared" si="2036"/>
        <v>0</v>
      </c>
      <c r="ABO160" s="21"/>
      <c r="ABP160" s="21">
        <f t="shared" si="2037"/>
        <v>0</v>
      </c>
      <c r="ABQ160" s="21"/>
      <c r="ABR160" s="21">
        <f t="shared" si="2037"/>
        <v>0</v>
      </c>
      <c r="ABS160" s="21"/>
      <c r="ABT160" s="21">
        <f t="shared" si="2038"/>
        <v>0</v>
      </c>
      <c r="ABU160" s="21"/>
      <c r="ABV160" s="21">
        <f t="shared" si="2038"/>
        <v>0</v>
      </c>
      <c r="ABW160" s="21"/>
      <c r="ABX160" s="21">
        <f t="shared" si="2039"/>
        <v>0</v>
      </c>
      <c r="ABY160" s="21"/>
      <c r="ABZ160" s="21">
        <f t="shared" si="2039"/>
        <v>0</v>
      </c>
      <c r="ACA160" s="21"/>
      <c r="ACB160" s="21">
        <f t="shared" si="2040"/>
        <v>0</v>
      </c>
      <c r="ACC160" s="21"/>
      <c r="ACD160" s="21">
        <f t="shared" si="2040"/>
        <v>0</v>
      </c>
      <c r="ACE160" s="21"/>
      <c r="ACF160" s="21">
        <f t="shared" si="2041"/>
        <v>0</v>
      </c>
      <c r="ACG160" s="21"/>
      <c r="ACH160" s="21">
        <f t="shared" si="2041"/>
        <v>0</v>
      </c>
      <c r="ACI160" s="21"/>
      <c r="ACJ160" s="21">
        <f t="shared" si="2042"/>
        <v>0</v>
      </c>
      <c r="ACK160" s="21"/>
      <c r="ACL160" s="21">
        <f t="shared" si="2042"/>
        <v>0</v>
      </c>
      <c r="ACM160" s="21"/>
      <c r="ACN160" s="21">
        <f t="shared" si="2043"/>
        <v>0</v>
      </c>
      <c r="ACO160" s="21"/>
      <c r="ACP160" s="21">
        <f t="shared" si="2043"/>
        <v>0</v>
      </c>
      <c r="ACQ160" s="21"/>
      <c r="ACR160" s="21">
        <f t="shared" si="2044"/>
        <v>0</v>
      </c>
      <c r="ACS160" s="21"/>
      <c r="ACT160" s="21">
        <f t="shared" si="2044"/>
        <v>0</v>
      </c>
      <c r="ACU160" s="21"/>
      <c r="ACV160" s="21">
        <f t="shared" si="2045"/>
        <v>0</v>
      </c>
      <c r="ACW160" s="21"/>
      <c r="ACX160" s="21">
        <f t="shared" si="2045"/>
        <v>0</v>
      </c>
      <c r="ACY160" s="21"/>
      <c r="ACZ160" s="21">
        <f t="shared" si="2046"/>
        <v>0</v>
      </c>
      <c r="ADA160" s="21"/>
      <c r="ADB160" s="21">
        <f t="shared" si="2046"/>
        <v>0</v>
      </c>
      <c r="ADC160" s="21"/>
      <c r="ADD160" s="21">
        <f t="shared" si="2047"/>
        <v>0</v>
      </c>
      <c r="ADE160" s="21"/>
      <c r="ADF160" s="21">
        <f t="shared" si="2047"/>
        <v>0</v>
      </c>
      <c r="ADG160" s="21"/>
      <c r="ADH160" s="21">
        <f t="shared" si="2048"/>
        <v>0</v>
      </c>
      <c r="ADI160" s="21"/>
      <c r="ADJ160" s="21">
        <f t="shared" si="2048"/>
        <v>0</v>
      </c>
      <c r="ADK160" s="21"/>
      <c r="ADL160" s="21">
        <f t="shared" si="2049"/>
        <v>0</v>
      </c>
      <c r="ADM160" s="21"/>
      <c r="ADN160" s="21">
        <f t="shared" si="2049"/>
        <v>0</v>
      </c>
      <c r="ADO160" s="21"/>
      <c r="ADP160" s="21">
        <f t="shared" si="2049"/>
        <v>0</v>
      </c>
      <c r="ADQ160" s="21"/>
      <c r="ADR160" s="21">
        <f t="shared" si="2049"/>
        <v>0</v>
      </c>
      <c r="ADS160" s="21"/>
      <c r="ADT160" s="21">
        <f t="shared" si="2049"/>
        <v>0</v>
      </c>
      <c r="ADU160" s="21"/>
      <c r="ADV160" s="21">
        <f t="shared" si="2050"/>
        <v>0</v>
      </c>
      <c r="ADW160" s="21"/>
      <c r="ADX160" s="21">
        <f t="shared" si="2050"/>
        <v>0</v>
      </c>
      <c r="ADY160" s="21"/>
      <c r="ADZ160" s="21">
        <f t="shared" si="2050"/>
        <v>0</v>
      </c>
      <c r="AEA160" s="21"/>
      <c r="AEB160" s="21">
        <f t="shared" si="2050"/>
        <v>0</v>
      </c>
      <c r="AEC160" s="21"/>
      <c r="AED160" s="21">
        <f t="shared" si="2051"/>
        <v>0</v>
      </c>
      <c r="AEE160" s="21"/>
      <c r="AEF160" s="21">
        <f t="shared" si="2051"/>
        <v>0</v>
      </c>
      <c r="AEG160" s="21"/>
      <c r="AEH160" s="21">
        <f t="shared" si="2051"/>
        <v>0</v>
      </c>
      <c r="AEI160" s="21"/>
      <c r="AEJ160" s="21">
        <f t="shared" si="2051"/>
        <v>0</v>
      </c>
      <c r="AEK160" s="21"/>
      <c r="AEL160" s="21">
        <f t="shared" si="2051"/>
        <v>0</v>
      </c>
      <c r="AEM160" s="21"/>
      <c r="AEN160" s="21">
        <f t="shared" si="2052"/>
        <v>0</v>
      </c>
      <c r="AEO160" s="21"/>
      <c r="AEP160" s="21">
        <f t="shared" si="2052"/>
        <v>0</v>
      </c>
      <c r="AEQ160" s="21"/>
      <c r="AER160" s="21">
        <f t="shared" si="2052"/>
        <v>0</v>
      </c>
      <c r="AES160" s="21"/>
      <c r="AET160" s="21">
        <f t="shared" si="2052"/>
        <v>0</v>
      </c>
      <c r="AEU160" s="21"/>
      <c r="AEV160" s="21">
        <f t="shared" si="2053"/>
        <v>0</v>
      </c>
      <c r="AEW160" s="21"/>
      <c r="AEX160" s="21">
        <f t="shared" si="2053"/>
        <v>0</v>
      </c>
      <c r="AEY160" s="21"/>
      <c r="AEZ160" s="21">
        <f t="shared" si="2053"/>
        <v>0</v>
      </c>
      <c r="AFA160" s="21"/>
      <c r="AFB160" s="21">
        <f t="shared" si="2053"/>
        <v>0</v>
      </c>
      <c r="AFC160" s="21"/>
      <c r="AFD160" s="21">
        <f t="shared" si="2053"/>
        <v>0</v>
      </c>
      <c r="AFE160" s="21"/>
      <c r="AFF160" s="21">
        <f t="shared" si="2054"/>
        <v>0</v>
      </c>
      <c r="AFG160" s="21"/>
      <c r="AFH160" s="21">
        <f t="shared" si="2054"/>
        <v>0</v>
      </c>
      <c r="AFI160" s="21"/>
      <c r="AFJ160" s="21">
        <f t="shared" si="2054"/>
        <v>0</v>
      </c>
      <c r="AFK160" s="21"/>
      <c r="AFL160" s="21">
        <f t="shared" si="2054"/>
        <v>0</v>
      </c>
      <c r="AFM160" s="21"/>
      <c r="AFN160" s="21">
        <f t="shared" si="2055"/>
        <v>0</v>
      </c>
      <c r="AFO160" s="21"/>
      <c r="AFP160" s="21">
        <f t="shared" si="2055"/>
        <v>0</v>
      </c>
      <c r="AFQ160" s="21"/>
      <c r="AFR160" s="21">
        <f t="shared" si="2055"/>
        <v>0</v>
      </c>
      <c r="AFS160" s="21"/>
      <c r="AFT160" s="21">
        <f t="shared" si="2055"/>
        <v>0</v>
      </c>
      <c r="AFU160" s="21"/>
      <c r="AFV160" s="21">
        <f t="shared" si="2055"/>
        <v>0</v>
      </c>
      <c r="AFW160" s="21"/>
      <c r="AFX160" s="21">
        <f t="shared" si="2056"/>
        <v>0</v>
      </c>
      <c r="AFY160" s="21"/>
      <c r="AFZ160" s="21">
        <f t="shared" si="2056"/>
        <v>0</v>
      </c>
      <c r="AGA160" s="21"/>
      <c r="AGB160" s="21">
        <f t="shared" si="2056"/>
        <v>0</v>
      </c>
      <c r="AGC160" s="21"/>
      <c r="AGD160" s="21">
        <f t="shared" si="2056"/>
        <v>0</v>
      </c>
      <c r="AGE160" s="21"/>
      <c r="AGF160" s="21">
        <f t="shared" si="2057"/>
        <v>0</v>
      </c>
      <c r="AGG160" s="21"/>
      <c r="AGH160" s="21">
        <f t="shared" si="2057"/>
        <v>0</v>
      </c>
      <c r="AGI160" s="21"/>
      <c r="AGJ160" s="21">
        <f t="shared" si="2057"/>
        <v>0</v>
      </c>
      <c r="AGK160" s="21"/>
      <c r="AGL160" s="21">
        <f t="shared" si="2057"/>
        <v>0</v>
      </c>
      <c r="AGM160" s="21"/>
      <c r="AGN160" s="21">
        <f t="shared" si="2057"/>
        <v>0</v>
      </c>
      <c r="AGO160" s="21"/>
      <c r="AGP160" s="21">
        <f t="shared" si="2058"/>
        <v>0</v>
      </c>
      <c r="AGQ160" s="21"/>
      <c r="AGR160" s="21">
        <f t="shared" si="2058"/>
        <v>0</v>
      </c>
      <c r="AGS160" s="21"/>
      <c r="AGT160" s="21">
        <f t="shared" si="2058"/>
        <v>0</v>
      </c>
      <c r="AGU160" s="21"/>
      <c r="AGV160" s="21">
        <f t="shared" si="2058"/>
        <v>0</v>
      </c>
      <c r="AGW160" s="21"/>
      <c r="AGX160" s="21">
        <f t="shared" si="2059"/>
        <v>0</v>
      </c>
      <c r="AGY160" s="21"/>
      <c r="AGZ160" s="21">
        <f t="shared" si="2059"/>
        <v>0</v>
      </c>
      <c r="AHA160" s="21"/>
      <c r="AHB160" s="21">
        <f t="shared" si="2059"/>
        <v>0</v>
      </c>
      <c r="AHC160" s="21"/>
      <c r="AHD160" s="21">
        <f t="shared" si="2059"/>
        <v>0</v>
      </c>
      <c r="AHE160" s="21"/>
      <c r="AHF160" s="21">
        <f t="shared" si="2059"/>
        <v>0</v>
      </c>
      <c r="AHG160" s="21"/>
      <c r="AHH160" s="21">
        <f t="shared" si="2060"/>
        <v>0</v>
      </c>
      <c r="AHI160" s="21"/>
      <c r="AHJ160" s="21">
        <f t="shared" si="2060"/>
        <v>0</v>
      </c>
      <c r="AHK160" s="21"/>
      <c r="AHL160" s="21">
        <f t="shared" si="2060"/>
        <v>0</v>
      </c>
      <c r="AHM160" s="21"/>
      <c r="AHN160" s="21">
        <f t="shared" si="2060"/>
        <v>0</v>
      </c>
      <c r="AHO160" s="21"/>
      <c r="AHP160" s="21">
        <f t="shared" si="2061"/>
        <v>0</v>
      </c>
      <c r="AHQ160" s="21"/>
      <c r="AHR160" s="21">
        <f t="shared" si="2061"/>
        <v>0</v>
      </c>
      <c r="AHS160" s="21"/>
      <c r="AHT160" s="21">
        <f t="shared" si="2061"/>
        <v>0</v>
      </c>
      <c r="AHU160" s="21"/>
      <c r="AHV160" s="21">
        <f t="shared" si="2061"/>
        <v>0</v>
      </c>
      <c r="AHW160" s="21"/>
      <c r="AHX160" s="21">
        <f t="shared" si="2061"/>
        <v>0</v>
      </c>
      <c r="AHY160" s="21"/>
      <c r="AHZ160" s="21">
        <f t="shared" si="2062"/>
        <v>0</v>
      </c>
      <c r="AIA160" s="21"/>
      <c r="AIB160" s="21">
        <f t="shared" si="2062"/>
        <v>0</v>
      </c>
      <c r="AIC160" s="21"/>
      <c r="AID160" s="21">
        <f t="shared" si="2062"/>
        <v>0</v>
      </c>
      <c r="AIE160" s="21"/>
      <c r="AIF160" s="21">
        <f t="shared" si="2062"/>
        <v>0</v>
      </c>
      <c r="AIG160" s="21"/>
      <c r="AIH160" s="21">
        <f t="shared" si="2063"/>
        <v>0</v>
      </c>
      <c r="AII160" s="21"/>
      <c r="AIJ160" s="21">
        <f t="shared" si="2063"/>
        <v>0</v>
      </c>
      <c r="AIK160" s="21"/>
      <c r="AIL160" s="21">
        <f t="shared" si="2063"/>
        <v>0</v>
      </c>
      <c r="AIM160" s="21"/>
      <c r="AIN160" s="21">
        <f t="shared" si="2063"/>
        <v>0</v>
      </c>
      <c r="AIO160" s="21"/>
      <c r="AIP160" s="21">
        <f t="shared" si="2063"/>
        <v>0</v>
      </c>
      <c r="AIQ160" s="21"/>
      <c r="AIR160" s="21">
        <f t="shared" si="2064"/>
        <v>0</v>
      </c>
      <c r="AIS160" s="21"/>
      <c r="AIT160" s="21">
        <f t="shared" si="2064"/>
        <v>0</v>
      </c>
      <c r="AIU160" s="21"/>
      <c r="AIV160" s="21">
        <f t="shared" si="2064"/>
        <v>0</v>
      </c>
      <c r="AIW160" s="21"/>
      <c r="AIX160" s="21">
        <f t="shared" si="2064"/>
        <v>0</v>
      </c>
      <c r="AIY160" s="21"/>
      <c r="AIZ160" s="21">
        <f t="shared" si="2000"/>
        <v>0</v>
      </c>
      <c r="AJA160" s="21"/>
    </row>
    <row r="161" spans="2:937" ht="13.5" customHeight="1" x14ac:dyDescent="0.25">
      <c r="B161" s="31">
        <v>156</v>
      </c>
      <c r="C161" s="192" t="s">
        <v>206</v>
      </c>
      <c r="D161" s="67" t="s">
        <v>91</v>
      </c>
      <c r="E161" s="194" t="s">
        <v>404</v>
      </c>
      <c r="F161" s="194" t="str">
        <f>_xlfn.XLOOKUP(D161,'WTG PH-III'!$D$5:$D$198,'WTG PH-III'!$B$5:$B$198,0,0,1)</f>
        <v>PSS-05</v>
      </c>
      <c r="G161" s="22" t="s">
        <v>537</v>
      </c>
      <c r="H161" s="22" t="s">
        <v>550</v>
      </c>
      <c r="I161" s="61">
        <v>9.5</v>
      </c>
      <c r="J161" s="21">
        <v>253</v>
      </c>
      <c r="K161" s="21">
        <f t="shared" si="1741"/>
        <v>253</v>
      </c>
      <c r="L161" s="21">
        <f t="shared" si="1742"/>
        <v>253</v>
      </c>
      <c r="M161" s="21">
        <f t="shared" si="1743"/>
        <v>0</v>
      </c>
      <c r="N161" s="95">
        <f>VLOOKUP(D161,'WTG PH-III'!$D$5:$U$198,17,0)</f>
        <v>45739</v>
      </c>
      <c r="O161" s="95">
        <f>VLOOKUP(D161,'WTG PH-III'!$D$5:$U$198,18,0)</f>
        <v>45749</v>
      </c>
      <c r="P161" s="21">
        <f t="shared" si="1744"/>
        <v>0</v>
      </c>
      <c r="Q161" s="21"/>
      <c r="R161" s="21">
        <f t="shared" si="1745"/>
        <v>0</v>
      </c>
      <c r="S161" s="21"/>
      <c r="T161" s="21">
        <f t="shared" si="1746"/>
        <v>0</v>
      </c>
      <c r="U161" s="21"/>
      <c r="V161" s="21">
        <f t="shared" si="1747"/>
        <v>0</v>
      </c>
      <c r="W161" s="21"/>
      <c r="X161" s="21">
        <f t="shared" si="1748"/>
        <v>0</v>
      </c>
      <c r="Y161" s="21"/>
      <c r="Z161" s="21">
        <f t="shared" si="1749"/>
        <v>0</v>
      </c>
      <c r="AA161" s="21"/>
      <c r="AB161" s="21">
        <f t="shared" si="1750"/>
        <v>0</v>
      </c>
      <c r="AC161" s="21"/>
      <c r="AD161" s="21">
        <f t="shared" si="1751"/>
        <v>0</v>
      </c>
      <c r="AE161" s="21"/>
      <c r="AF161" s="21">
        <f t="shared" si="1752"/>
        <v>0</v>
      </c>
      <c r="AG161" s="21"/>
      <c r="AH161" s="21">
        <f t="shared" si="1753"/>
        <v>0</v>
      </c>
      <c r="AI161" s="21"/>
      <c r="AJ161" s="21">
        <f t="shared" si="1754"/>
        <v>0</v>
      </c>
      <c r="AK161" s="21"/>
      <c r="AL161" s="21">
        <f t="shared" si="1755"/>
        <v>0</v>
      </c>
      <c r="AM161" s="21"/>
      <c r="AN161" s="21">
        <f t="shared" si="1756"/>
        <v>0</v>
      </c>
      <c r="AO161" s="21"/>
      <c r="AP161" s="21">
        <f t="shared" si="1757"/>
        <v>0</v>
      </c>
      <c r="AQ161" s="21"/>
      <c r="AR161" s="21">
        <f t="shared" si="1758"/>
        <v>0</v>
      </c>
      <c r="AS161" s="21"/>
      <c r="AT161" s="21">
        <f t="shared" si="1759"/>
        <v>0</v>
      </c>
      <c r="AU161" s="21"/>
      <c r="AV161" s="21">
        <f t="shared" si="1760"/>
        <v>0</v>
      </c>
      <c r="AW161" s="21"/>
      <c r="AX161" s="21">
        <f t="shared" si="1761"/>
        <v>0</v>
      </c>
      <c r="AY161" s="21"/>
      <c r="AZ161" s="21">
        <f t="shared" si="1762"/>
        <v>0</v>
      </c>
      <c r="BA161" s="21"/>
      <c r="BB161" s="21">
        <f t="shared" si="1763"/>
        <v>0</v>
      </c>
      <c r="BC161" s="21"/>
      <c r="BD161" s="21">
        <f t="shared" si="1764"/>
        <v>0</v>
      </c>
      <c r="BE161" s="21"/>
      <c r="BF161" s="21">
        <f t="shared" si="1765"/>
        <v>0</v>
      </c>
      <c r="BG161" s="21"/>
      <c r="BH161" s="21">
        <f t="shared" si="1766"/>
        <v>0</v>
      </c>
      <c r="BI161" s="21"/>
      <c r="BJ161" s="21">
        <f t="shared" si="1767"/>
        <v>0</v>
      </c>
      <c r="BK161" s="21"/>
      <c r="BL161" s="21">
        <f t="shared" si="1768"/>
        <v>0</v>
      </c>
      <c r="BM161" s="21"/>
      <c r="BN161" s="21">
        <f t="shared" si="1769"/>
        <v>0</v>
      </c>
      <c r="BO161" s="21"/>
      <c r="BP161" s="21">
        <f t="shared" si="1770"/>
        <v>0</v>
      </c>
      <c r="BQ161" s="21"/>
      <c r="BR161" s="21">
        <f t="shared" si="1771"/>
        <v>0</v>
      </c>
      <c r="BS161" s="21"/>
      <c r="BT161" s="21">
        <f t="shared" si="1772"/>
        <v>0</v>
      </c>
      <c r="BU161" s="21"/>
      <c r="BV161" s="21">
        <f t="shared" si="1773"/>
        <v>0</v>
      </c>
      <c r="BW161" s="21"/>
      <c r="BX161" s="21">
        <f t="shared" si="1774"/>
        <v>0</v>
      </c>
      <c r="BY161" s="21"/>
      <c r="BZ161" s="21">
        <f t="shared" si="1775"/>
        <v>0</v>
      </c>
      <c r="CA161" s="21"/>
      <c r="CB161" s="21">
        <f t="shared" si="1776"/>
        <v>0</v>
      </c>
      <c r="CC161" s="21"/>
      <c r="CD161" s="21">
        <f t="shared" si="1777"/>
        <v>0</v>
      </c>
      <c r="CE161" s="21"/>
      <c r="CF161" s="21">
        <f t="shared" si="1778"/>
        <v>0</v>
      </c>
      <c r="CG161" s="21"/>
      <c r="CH161" s="21">
        <f t="shared" si="1779"/>
        <v>0</v>
      </c>
      <c r="CI161" s="21"/>
      <c r="CJ161" s="21">
        <f t="shared" si="1780"/>
        <v>0</v>
      </c>
      <c r="CK161" s="21"/>
      <c r="CL161" s="21">
        <f t="shared" si="1781"/>
        <v>0</v>
      </c>
      <c r="CM161" s="21"/>
      <c r="CN161" s="21">
        <f t="shared" si="1782"/>
        <v>0</v>
      </c>
      <c r="CO161" s="21"/>
      <c r="CP161" s="21">
        <f t="shared" si="1783"/>
        <v>0</v>
      </c>
      <c r="CQ161" s="21"/>
      <c r="CR161" s="21">
        <f t="shared" si="1784"/>
        <v>0</v>
      </c>
      <c r="CS161" s="21"/>
      <c r="CT161" s="21">
        <f t="shared" si="1785"/>
        <v>0</v>
      </c>
      <c r="CU161" s="21"/>
      <c r="CV161" s="21">
        <f t="shared" si="1786"/>
        <v>0</v>
      </c>
      <c r="CW161" s="21"/>
      <c r="CX161" s="21">
        <f t="shared" si="1787"/>
        <v>0</v>
      </c>
      <c r="CY161" s="21"/>
      <c r="CZ161" s="21">
        <f t="shared" si="1788"/>
        <v>0</v>
      </c>
      <c r="DA161" s="21"/>
      <c r="DB161" s="21">
        <f t="shared" si="1789"/>
        <v>0</v>
      </c>
      <c r="DC161" s="21"/>
      <c r="DD161" s="21">
        <f t="shared" si="1790"/>
        <v>0</v>
      </c>
      <c r="DE161" s="21"/>
      <c r="DF161" s="21">
        <f t="shared" si="1791"/>
        <v>0</v>
      </c>
      <c r="DG161" s="21"/>
      <c r="DH161" s="21">
        <f t="shared" si="1792"/>
        <v>0</v>
      </c>
      <c r="DI161" s="21"/>
      <c r="DJ161" s="21">
        <f t="shared" si="1793"/>
        <v>0</v>
      </c>
      <c r="DK161" s="21"/>
      <c r="DL161" s="21">
        <f t="shared" si="1794"/>
        <v>0</v>
      </c>
      <c r="DM161" s="21"/>
      <c r="DN161" s="21">
        <f t="shared" si="1795"/>
        <v>0</v>
      </c>
      <c r="DO161" s="21"/>
      <c r="DP161" s="21">
        <f t="shared" si="1796"/>
        <v>0</v>
      </c>
      <c r="DQ161" s="21"/>
      <c r="DR161" s="21">
        <f t="shared" si="1797"/>
        <v>0</v>
      </c>
      <c r="DS161" s="21"/>
      <c r="DT161" s="21">
        <f t="shared" si="1798"/>
        <v>0</v>
      </c>
      <c r="DU161" s="21"/>
      <c r="DV161" s="21">
        <f t="shared" si="1799"/>
        <v>0</v>
      </c>
      <c r="DW161" s="21"/>
      <c r="DX161" s="21">
        <f t="shared" si="1800"/>
        <v>0</v>
      </c>
      <c r="DY161" s="21"/>
      <c r="DZ161" s="21">
        <f t="shared" si="1801"/>
        <v>0</v>
      </c>
      <c r="EA161" s="21"/>
      <c r="EB161" s="21">
        <f t="shared" si="1802"/>
        <v>0</v>
      </c>
      <c r="EC161" s="21"/>
      <c r="ED161" s="21">
        <f t="shared" si="1803"/>
        <v>0</v>
      </c>
      <c r="EE161" s="21"/>
      <c r="EF161" s="21">
        <f t="shared" si="1804"/>
        <v>0</v>
      </c>
      <c r="EG161" s="21"/>
      <c r="EH161" s="21">
        <f t="shared" si="1805"/>
        <v>0</v>
      </c>
      <c r="EI161" s="21"/>
      <c r="EJ161" s="21">
        <f t="shared" si="1806"/>
        <v>0</v>
      </c>
      <c r="EK161" s="21"/>
      <c r="EL161" s="21">
        <f t="shared" si="1807"/>
        <v>0</v>
      </c>
      <c r="EM161" s="21"/>
      <c r="EN161" s="21">
        <f t="shared" si="1808"/>
        <v>0</v>
      </c>
      <c r="EO161" s="21"/>
      <c r="EP161" s="21">
        <f t="shared" si="1809"/>
        <v>0</v>
      </c>
      <c r="EQ161" s="21"/>
      <c r="ER161" s="21">
        <f t="shared" si="1810"/>
        <v>0</v>
      </c>
      <c r="ES161" s="21"/>
      <c r="ET161" s="21">
        <f t="shared" si="1811"/>
        <v>0</v>
      </c>
      <c r="EU161" s="21"/>
      <c r="EV161" s="21">
        <f t="shared" si="1812"/>
        <v>0</v>
      </c>
      <c r="EW161" s="21"/>
      <c r="EX161" s="21">
        <f t="shared" si="1813"/>
        <v>0</v>
      </c>
      <c r="EY161" s="21"/>
      <c r="EZ161" s="21">
        <f t="shared" si="1814"/>
        <v>0</v>
      </c>
      <c r="FA161" s="21"/>
      <c r="FB161" s="21">
        <f t="shared" si="1815"/>
        <v>0</v>
      </c>
      <c r="FC161" s="21"/>
      <c r="FD161" s="21">
        <f t="shared" si="1816"/>
        <v>0</v>
      </c>
      <c r="FE161" s="21"/>
      <c r="FF161" s="21">
        <f t="shared" si="1817"/>
        <v>0</v>
      </c>
      <c r="FG161" s="21"/>
      <c r="FH161" s="21">
        <f t="shared" si="1818"/>
        <v>0</v>
      </c>
      <c r="FI161" s="21"/>
      <c r="FJ161" s="21">
        <f t="shared" si="1819"/>
        <v>0</v>
      </c>
      <c r="FK161" s="21"/>
      <c r="FL161" s="21">
        <f t="shared" si="1820"/>
        <v>0</v>
      </c>
      <c r="FM161" s="21"/>
      <c r="FN161" s="21">
        <f t="shared" si="1821"/>
        <v>0</v>
      </c>
      <c r="FO161" s="21"/>
      <c r="FP161" s="21">
        <f t="shared" si="1822"/>
        <v>0</v>
      </c>
      <c r="FQ161" s="21"/>
      <c r="FR161" s="21">
        <f t="shared" si="1823"/>
        <v>0</v>
      </c>
      <c r="FS161" s="21"/>
      <c r="FT161" s="21">
        <f t="shared" si="1824"/>
        <v>0</v>
      </c>
      <c r="FU161" s="21"/>
      <c r="FV161" s="21">
        <f t="shared" si="1825"/>
        <v>0</v>
      </c>
      <c r="FW161" s="21"/>
      <c r="FX161" s="21">
        <f t="shared" si="1826"/>
        <v>0</v>
      </c>
      <c r="FY161" s="21"/>
      <c r="FZ161" s="21">
        <f t="shared" si="1827"/>
        <v>0</v>
      </c>
      <c r="GA161" s="21"/>
      <c r="GB161" s="21">
        <f t="shared" si="1828"/>
        <v>0</v>
      </c>
      <c r="GC161" s="21"/>
      <c r="GD161" s="21">
        <f t="shared" si="1829"/>
        <v>0</v>
      </c>
      <c r="GE161" s="21"/>
      <c r="GF161" s="21">
        <f t="shared" si="1830"/>
        <v>0</v>
      </c>
      <c r="GG161" s="21"/>
      <c r="GH161" s="21">
        <f t="shared" si="1831"/>
        <v>0</v>
      </c>
      <c r="GI161" s="21"/>
      <c r="GJ161" s="21">
        <f t="shared" si="1832"/>
        <v>0</v>
      </c>
      <c r="GK161" s="21"/>
      <c r="GL161" s="21">
        <f t="shared" si="1833"/>
        <v>0</v>
      </c>
      <c r="GM161" s="21"/>
      <c r="GN161" s="21">
        <f t="shared" si="1834"/>
        <v>0</v>
      </c>
      <c r="GO161" s="21"/>
      <c r="GP161" s="21">
        <f t="shared" si="1835"/>
        <v>0</v>
      </c>
      <c r="GQ161" s="21"/>
      <c r="GR161" s="21">
        <f t="shared" si="1836"/>
        <v>0</v>
      </c>
      <c r="GS161" s="21"/>
      <c r="GT161" s="21">
        <f t="shared" si="1837"/>
        <v>0</v>
      </c>
      <c r="GU161" s="21"/>
      <c r="GV161" s="21">
        <f t="shared" si="1838"/>
        <v>0</v>
      </c>
      <c r="GW161" s="21"/>
      <c r="GX161" s="21">
        <f t="shared" si="1839"/>
        <v>23</v>
      </c>
      <c r="GY161" s="21"/>
      <c r="GZ161" s="21">
        <f t="shared" si="1840"/>
        <v>23</v>
      </c>
      <c r="HA161" s="21"/>
      <c r="HB161" s="21">
        <f t="shared" si="1841"/>
        <v>23</v>
      </c>
      <c r="HC161" s="21"/>
      <c r="HD161" s="21">
        <f t="shared" si="1842"/>
        <v>23</v>
      </c>
      <c r="HE161" s="21"/>
      <c r="HF161" s="21">
        <f t="shared" si="1843"/>
        <v>23</v>
      </c>
      <c r="HG161" s="21"/>
      <c r="HH161" s="21">
        <f t="shared" si="1844"/>
        <v>23</v>
      </c>
      <c r="HI161" s="21"/>
      <c r="HJ161" s="21">
        <f t="shared" si="1845"/>
        <v>23</v>
      </c>
      <c r="HK161" s="21"/>
      <c r="HL161" s="21">
        <f t="shared" si="1846"/>
        <v>23</v>
      </c>
      <c r="HM161" s="21"/>
      <c r="HN161" s="21">
        <f t="shared" si="1847"/>
        <v>23</v>
      </c>
      <c r="HO161" s="21"/>
      <c r="HP161" s="21">
        <f t="shared" si="1848"/>
        <v>23</v>
      </c>
      <c r="HQ161" s="21"/>
      <c r="HR161" s="21">
        <f t="shared" si="1849"/>
        <v>23</v>
      </c>
      <c r="HS161" s="21"/>
      <c r="HT161" s="21">
        <f t="shared" si="1850"/>
        <v>0</v>
      </c>
      <c r="HU161" s="21"/>
      <c r="HV161" s="21">
        <f t="shared" si="1851"/>
        <v>0</v>
      </c>
      <c r="HW161" s="21"/>
      <c r="HX161" s="21">
        <f t="shared" si="1852"/>
        <v>0</v>
      </c>
      <c r="HY161" s="21"/>
      <c r="HZ161" s="21">
        <f t="shared" si="1853"/>
        <v>0</v>
      </c>
      <c r="IA161" s="21"/>
      <c r="IB161" s="21">
        <f t="shared" si="1854"/>
        <v>0</v>
      </c>
      <c r="IC161" s="21"/>
      <c r="ID161" s="21">
        <f t="shared" si="1855"/>
        <v>0</v>
      </c>
      <c r="IE161" s="21"/>
      <c r="IF161" s="21">
        <f t="shared" si="1856"/>
        <v>0</v>
      </c>
      <c r="IG161" s="21"/>
      <c r="IH161" s="21">
        <f t="shared" si="1857"/>
        <v>0</v>
      </c>
      <c r="II161" s="21"/>
      <c r="IJ161" s="21">
        <f t="shared" si="1858"/>
        <v>0</v>
      </c>
      <c r="IK161" s="21"/>
      <c r="IL161" s="21">
        <f t="shared" si="1859"/>
        <v>0</v>
      </c>
      <c r="IM161" s="21"/>
      <c r="IN161" s="21">
        <f t="shared" si="1860"/>
        <v>0</v>
      </c>
      <c r="IO161" s="21"/>
      <c r="IP161" s="21">
        <f t="shared" si="1861"/>
        <v>0</v>
      </c>
      <c r="IQ161" s="21"/>
      <c r="IR161" s="21">
        <f t="shared" si="1862"/>
        <v>0</v>
      </c>
      <c r="IS161" s="21"/>
      <c r="IT161" s="21">
        <f t="shared" si="1863"/>
        <v>0</v>
      </c>
      <c r="IU161" s="21">
        <v>51</v>
      </c>
      <c r="IV161" s="21">
        <f t="shared" si="1864"/>
        <v>0</v>
      </c>
      <c r="IW161" s="21">
        <v>43</v>
      </c>
      <c r="IX161" s="21">
        <f t="shared" si="1865"/>
        <v>0</v>
      </c>
      <c r="IY161" s="21">
        <v>55</v>
      </c>
      <c r="IZ161" s="21">
        <f t="shared" si="1866"/>
        <v>0</v>
      </c>
      <c r="JA161" s="21">
        <v>57</v>
      </c>
      <c r="JB161" s="21">
        <f t="shared" si="1867"/>
        <v>0</v>
      </c>
      <c r="JC161" s="21"/>
      <c r="JD161" s="21">
        <f t="shared" si="1868"/>
        <v>0</v>
      </c>
      <c r="JE161" s="21">
        <v>47</v>
      </c>
      <c r="JF161" s="21">
        <f t="shared" si="1869"/>
        <v>0</v>
      </c>
      <c r="JG161" s="21"/>
      <c r="JH161" s="21">
        <f t="shared" si="1870"/>
        <v>0</v>
      </c>
      <c r="JI161" s="21"/>
      <c r="JJ161" s="21">
        <f t="shared" si="1871"/>
        <v>0</v>
      </c>
      <c r="JK161" s="21"/>
      <c r="JL161" s="21">
        <f t="shared" si="1872"/>
        <v>0</v>
      </c>
      <c r="JM161" s="21"/>
      <c r="JN161" s="21">
        <f t="shared" si="1873"/>
        <v>0</v>
      </c>
      <c r="JO161" s="21"/>
      <c r="JP161" s="21">
        <f t="shared" si="1874"/>
        <v>0</v>
      </c>
      <c r="JQ161" s="21"/>
      <c r="JR161" s="21">
        <f t="shared" si="1875"/>
        <v>0</v>
      </c>
      <c r="JS161" s="21"/>
      <c r="JT161" s="21">
        <f t="shared" si="1876"/>
        <v>0</v>
      </c>
      <c r="JU161" s="21"/>
      <c r="JV161" s="21">
        <f t="shared" si="1877"/>
        <v>0</v>
      </c>
      <c r="JW161" s="21"/>
      <c r="JX161" s="21">
        <f t="shared" si="1878"/>
        <v>0</v>
      </c>
      <c r="JY161" s="21"/>
      <c r="JZ161" s="21">
        <f t="shared" si="1879"/>
        <v>0</v>
      </c>
      <c r="KA161" s="21"/>
      <c r="KB161" s="21">
        <f t="shared" si="1880"/>
        <v>0</v>
      </c>
      <c r="KC161" s="21"/>
      <c r="KD161" s="21">
        <f t="shared" si="1881"/>
        <v>0</v>
      </c>
      <c r="KE161" s="21"/>
      <c r="KF161" s="21">
        <f t="shared" si="1882"/>
        <v>0</v>
      </c>
      <c r="KG161" s="21"/>
      <c r="KH161" s="21">
        <f t="shared" si="1883"/>
        <v>0</v>
      </c>
      <c r="KI161" s="21"/>
      <c r="KJ161" s="21">
        <f t="shared" si="1884"/>
        <v>0</v>
      </c>
      <c r="KK161" s="21"/>
      <c r="KL161" s="21">
        <f t="shared" si="1885"/>
        <v>0</v>
      </c>
      <c r="KM161" s="21"/>
      <c r="KN161" s="21">
        <f t="shared" si="1886"/>
        <v>0</v>
      </c>
      <c r="KO161" s="21"/>
      <c r="KP161" s="21">
        <f t="shared" si="1887"/>
        <v>0</v>
      </c>
      <c r="KQ161" s="21"/>
      <c r="KR161" s="21">
        <f t="shared" si="1888"/>
        <v>0</v>
      </c>
      <c r="KS161" s="21"/>
      <c r="KT161" s="21">
        <f t="shared" si="1889"/>
        <v>0</v>
      </c>
      <c r="KU161" s="21"/>
      <c r="KV161" s="21">
        <f t="shared" si="1890"/>
        <v>0</v>
      </c>
      <c r="KW161" s="21"/>
      <c r="KX161" s="21">
        <f t="shared" si="1891"/>
        <v>0</v>
      </c>
      <c r="KY161" s="21"/>
      <c r="KZ161" s="21">
        <f t="shared" si="1892"/>
        <v>0</v>
      </c>
      <c r="LA161" s="21"/>
      <c r="LB161" s="21">
        <f t="shared" si="1893"/>
        <v>0</v>
      </c>
      <c r="LC161" s="21"/>
      <c r="LD161" s="21">
        <f t="shared" si="1894"/>
        <v>0</v>
      </c>
      <c r="LE161" s="21"/>
      <c r="LF161" s="21">
        <f t="shared" si="1895"/>
        <v>0</v>
      </c>
      <c r="LG161" s="21"/>
      <c r="LH161" s="21">
        <f t="shared" si="1896"/>
        <v>0</v>
      </c>
      <c r="LI161" s="21"/>
      <c r="LJ161" s="21">
        <f t="shared" si="1897"/>
        <v>0</v>
      </c>
      <c r="LK161" s="21"/>
      <c r="LL161" s="21">
        <f t="shared" si="1898"/>
        <v>0</v>
      </c>
      <c r="LM161" s="21"/>
      <c r="LN161" s="21">
        <f t="shared" si="1899"/>
        <v>0</v>
      </c>
      <c r="LO161" s="21"/>
      <c r="LP161" s="21">
        <f t="shared" si="1900"/>
        <v>0</v>
      </c>
      <c r="LQ161" s="21"/>
      <c r="LR161" s="21">
        <f t="shared" si="1901"/>
        <v>0</v>
      </c>
      <c r="LS161" s="21"/>
      <c r="LT161" s="21">
        <f t="shared" si="1902"/>
        <v>0</v>
      </c>
      <c r="LU161" s="21"/>
      <c r="LV161" s="21">
        <f t="shared" si="1903"/>
        <v>0</v>
      </c>
      <c r="LW161" s="21"/>
      <c r="LX161" s="21">
        <f t="shared" si="1904"/>
        <v>0</v>
      </c>
      <c r="LY161" s="21"/>
      <c r="LZ161" s="21">
        <f t="shared" si="1905"/>
        <v>0</v>
      </c>
      <c r="MA161" s="21"/>
      <c r="MB161" s="21">
        <f t="shared" si="1906"/>
        <v>0</v>
      </c>
      <c r="MC161" s="21"/>
      <c r="MD161" s="21">
        <f t="shared" si="1907"/>
        <v>0</v>
      </c>
      <c r="ME161" s="21"/>
      <c r="MF161" s="21">
        <f t="shared" si="1908"/>
        <v>0</v>
      </c>
      <c r="MG161" s="21"/>
      <c r="MH161" s="21">
        <f t="shared" si="1909"/>
        <v>0</v>
      </c>
      <c r="MI161" s="21"/>
      <c r="MJ161" s="21">
        <f t="shared" si="1910"/>
        <v>0</v>
      </c>
      <c r="MK161" s="21"/>
      <c r="ML161" s="21">
        <f t="shared" si="1911"/>
        <v>0</v>
      </c>
      <c r="MM161" s="21"/>
      <c r="MN161" s="21">
        <f t="shared" si="1912"/>
        <v>0</v>
      </c>
      <c r="MO161" s="21"/>
      <c r="MP161" s="21">
        <f t="shared" si="1913"/>
        <v>0</v>
      </c>
      <c r="MQ161" s="21"/>
      <c r="MR161" s="21">
        <f t="shared" si="1914"/>
        <v>0</v>
      </c>
      <c r="MS161" s="21"/>
      <c r="MT161" s="21">
        <f t="shared" si="1915"/>
        <v>0</v>
      </c>
      <c r="MU161" s="21"/>
      <c r="MV161" s="21">
        <f t="shared" si="1916"/>
        <v>0</v>
      </c>
      <c r="MW161" s="21"/>
      <c r="MX161" s="21">
        <f t="shared" si="1917"/>
        <v>0</v>
      </c>
      <c r="MY161" s="21"/>
      <c r="MZ161" s="21">
        <f t="shared" si="1918"/>
        <v>0</v>
      </c>
      <c r="NA161" s="21"/>
      <c r="NB161" s="21">
        <f t="shared" si="1919"/>
        <v>0</v>
      </c>
      <c r="NC161" s="21"/>
      <c r="ND161" s="21">
        <f t="shared" si="1920"/>
        <v>0</v>
      </c>
      <c r="NE161" s="21"/>
      <c r="NF161" s="21">
        <f t="shared" si="1921"/>
        <v>0</v>
      </c>
      <c r="NG161" s="21"/>
      <c r="NH161" s="21">
        <f t="shared" si="1922"/>
        <v>0</v>
      </c>
      <c r="NI161" s="21"/>
      <c r="NJ161" s="21">
        <f t="shared" si="1923"/>
        <v>0</v>
      </c>
      <c r="NK161" s="21"/>
      <c r="NL161" s="21">
        <f t="shared" si="1924"/>
        <v>0</v>
      </c>
      <c r="NM161" s="21"/>
      <c r="NN161" s="21">
        <f t="shared" si="1925"/>
        <v>0</v>
      </c>
      <c r="NO161" s="21"/>
      <c r="NP161" s="21">
        <f t="shared" si="1926"/>
        <v>0</v>
      </c>
      <c r="NQ161" s="21"/>
      <c r="NR161" s="21">
        <f t="shared" si="1927"/>
        <v>0</v>
      </c>
      <c r="NS161" s="21"/>
      <c r="NT161" s="21">
        <f t="shared" si="1928"/>
        <v>0</v>
      </c>
      <c r="NU161" s="21"/>
      <c r="NV161" s="21">
        <f t="shared" si="1929"/>
        <v>0</v>
      </c>
      <c r="NW161" s="21"/>
      <c r="NX161" s="21">
        <f t="shared" si="1930"/>
        <v>0</v>
      </c>
      <c r="NY161" s="21"/>
      <c r="NZ161" s="21">
        <f t="shared" si="1931"/>
        <v>0</v>
      </c>
      <c r="OA161" s="21"/>
      <c r="OB161" s="21">
        <f t="shared" si="1932"/>
        <v>0</v>
      </c>
      <c r="OC161" s="21"/>
      <c r="OD161" s="21">
        <f t="shared" si="1933"/>
        <v>0</v>
      </c>
      <c r="OE161" s="21"/>
      <c r="OF161" s="21">
        <f t="shared" si="1934"/>
        <v>0</v>
      </c>
      <c r="OG161" s="21"/>
      <c r="OH161" s="21">
        <f t="shared" si="1935"/>
        <v>0</v>
      </c>
      <c r="OI161" s="21"/>
      <c r="OJ161" s="21">
        <f t="shared" si="1936"/>
        <v>0</v>
      </c>
      <c r="OK161" s="21"/>
      <c r="OL161" s="21">
        <f t="shared" si="1937"/>
        <v>0</v>
      </c>
      <c r="OM161" s="21"/>
      <c r="ON161" s="21">
        <f t="shared" si="1938"/>
        <v>0</v>
      </c>
      <c r="OO161" s="21"/>
      <c r="OP161" s="21">
        <f t="shared" si="1938"/>
        <v>0</v>
      </c>
      <c r="OQ161" s="21"/>
      <c r="OR161" s="21">
        <f t="shared" si="1938"/>
        <v>0</v>
      </c>
      <c r="OS161" s="21"/>
      <c r="OT161" s="21">
        <f t="shared" si="1938"/>
        <v>0</v>
      </c>
      <c r="OU161" s="21"/>
      <c r="OV161" s="21">
        <f t="shared" si="1938"/>
        <v>0</v>
      </c>
      <c r="OW161" s="21"/>
      <c r="OX161" s="21">
        <f t="shared" si="1938"/>
        <v>0</v>
      </c>
      <c r="OY161" s="21"/>
      <c r="OZ161" s="21">
        <f t="shared" si="1938"/>
        <v>0</v>
      </c>
      <c r="PA161" s="21"/>
      <c r="PB161" s="21">
        <f t="shared" si="1939"/>
        <v>0</v>
      </c>
      <c r="PC161" s="21"/>
      <c r="PD161" s="21">
        <f t="shared" si="1939"/>
        <v>0</v>
      </c>
      <c r="PE161" s="21"/>
      <c r="PF161" s="21">
        <f t="shared" si="1939"/>
        <v>0</v>
      </c>
      <c r="PG161" s="21"/>
      <c r="PH161" s="21">
        <f t="shared" si="1939"/>
        <v>0</v>
      </c>
      <c r="PI161" s="21"/>
      <c r="PJ161" s="21">
        <f t="shared" si="1939"/>
        <v>0</v>
      </c>
      <c r="PK161" s="21"/>
      <c r="PL161" s="21">
        <f t="shared" si="1939"/>
        <v>0</v>
      </c>
      <c r="PM161" s="21"/>
      <c r="PN161" s="21">
        <f t="shared" si="1940"/>
        <v>0</v>
      </c>
      <c r="PO161" s="21"/>
      <c r="PP161" s="21">
        <f t="shared" si="1940"/>
        <v>0</v>
      </c>
      <c r="PQ161" s="21"/>
      <c r="PR161" s="21">
        <f t="shared" si="1940"/>
        <v>0</v>
      </c>
      <c r="PS161" s="21"/>
      <c r="PT161" s="21">
        <f t="shared" si="1940"/>
        <v>0</v>
      </c>
      <c r="PU161" s="21"/>
      <c r="PV161" s="21">
        <f t="shared" si="1940"/>
        <v>0</v>
      </c>
      <c r="PW161" s="21"/>
      <c r="PX161" s="21">
        <f t="shared" si="1940"/>
        <v>0</v>
      </c>
      <c r="PY161" s="21"/>
      <c r="PZ161" s="21">
        <f t="shared" si="1941"/>
        <v>0</v>
      </c>
      <c r="QA161" s="21"/>
      <c r="QB161" s="21">
        <f t="shared" si="1941"/>
        <v>0</v>
      </c>
      <c r="QC161" s="21"/>
      <c r="QD161" s="21">
        <f t="shared" si="1941"/>
        <v>0</v>
      </c>
      <c r="QE161" s="21"/>
      <c r="QF161" s="21">
        <f t="shared" si="1941"/>
        <v>0</v>
      </c>
      <c r="QG161" s="21"/>
      <c r="QH161" s="21">
        <f t="shared" si="1941"/>
        <v>0</v>
      </c>
      <c r="QI161" s="21"/>
      <c r="QJ161" s="21">
        <f t="shared" si="1941"/>
        <v>0</v>
      </c>
      <c r="QK161" s="21"/>
      <c r="QL161" s="21">
        <f t="shared" si="1942"/>
        <v>0</v>
      </c>
      <c r="QM161" s="21"/>
      <c r="QN161" s="21">
        <f t="shared" si="1942"/>
        <v>0</v>
      </c>
      <c r="QO161" s="21"/>
      <c r="QP161" s="21">
        <f t="shared" si="1942"/>
        <v>0</v>
      </c>
      <c r="QQ161" s="21"/>
      <c r="QR161" s="21">
        <f t="shared" si="1942"/>
        <v>0</v>
      </c>
      <c r="QS161" s="21"/>
      <c r="QT161" s="21">
        <f t="shared" si="1942"/>
        <v>0</v>
      </c>
      <c r="QU161" s="21"/>
      <c r="QV161" s="21">
        <f t="shared" si="1942"/>
        <v>0</v>
      </c>
      <c r="QW161" s="21"/>
      <c r="QX161" s="21">
        <f t="shared" si="1943"/>
        <v>0</v>
      </c>
      <c r="QY161" s="21"/>
      <c r="QZ161" s="21">
        <f t="shared" si="1943"/>
        <v>0</v>
      </c>
      <c r="RA161" s="21"/>
      <c r="RB161" s="21">
        <f t="shared" si="1943"/>
        <v>0</v>
      </c>
      <c r="RC161" s="21"/>
      <c r="RD161" s="21">
        <f t="shared" si="1943"/>
        <v>0</v>
      </c>
      <c r="RE161" s="21"/>
      <c r="RF161" s="21">
        <f t="shared" si="1943"/>
        <v>0</v>
      </c>
      <c r="RG161" s="21"/>
      <c r="RH161" s="21">
        <f t="shared" si="1943"/>
        <v>0</v>
      </c>
      <c r="RI161" s="21"/>
      <c r="RJ161" s="21">
        <f t="shared" si="1944"/>
        <v>0</v>
      </c>
      <c r="RK161" s="21"/>
      <c r="RL161" s="21">
        <f t="shared" si="1945"/>
        <v>0</v>
      </c>
      <c r="RM161" s="21"/>
      <c r="RN161" s="21">
        <f t="shared" si="1946"/>
        <v>0</v>
      </c>
      <c r="RO161" s="21"/>
      <c r="RP161" s="21">
        <f t="shared" si="1947"/>
        <v>0</v>
      </c>
      <c r="RQ161" s="21"/>
      <c r="RR161" s="21">
        <f t="shared" si="1948"/>
        <v>0</v>
      </c>
      <c r="RS161" s="21"/>
      <c r="RT161" s="21">
        <f t="shared" si="1949"/>
        <v>0</v>
      </c>
      <c r="RU161" s="21"/>
      <c r="RV161" s="21">
        <f t="shared" si="1950"/>
        <v>0</v>
      </c>
      <c r="RW161" s="21"/>
      <c r="RX161" s="21">
        <f t="shared" si="1951"/>
        <v>0</v>
      </c>
      <c r="RY161" s="21"/>
      <c r="RZ161" s="21">
        <f t="shared" si="1952"/>
        <v>0</v>
      </c>
      <c r="SA161" s="21"/>
      <c r="SB161" s="21">
        <f t="shared" si="1953"/>
        <v>0</v>
      </c>
      <c r="SC161" s="21"/>
      <c r="SD161" s="21">
        <f t="shared" si="1954"/>
        <v>0</v>
      </c>
      <c r="SE161" s="21"/>
      <c r="SF161" s="21">
        <f t="shared" si="1955"/>
        <v>0</v>
      </c>
      <c r="SG161" s="21"/>
      <c r="SH161" s="21">
        <f t="shared" si="1956"/>
        <v>0</v>
      </c>
      <c r="SI161" s="21"/>
      <c r="SJ161" s="21">
        <f t="shared" si="1957"/>
        <v>0</v>
      </c>
      <c r="SK161" s="21"/>
      <c r="SL161" s="21">
        <f t="shared" si="1958"/>
        <v>0</v>
      </c>
      <c r="SM161" s="21"/>
      <c r="SN161" s="21">
        <f t="shared" si="1959"/>
        <v>0</v>
      </c>
      <c r="SO161" s="21"/>
      <c r="SP161" s="21">
        <f t="shared" si="1960"/>
        <v>0</v>
      </c>
      <c r="SQ161" s="21"/>
      <c r="SR161" s="21">
        <f t="shared" si="1961"/>
        <v>0</v>
      </c>
      <c r="SS161" s="21"/>
      <c r="ST161" s="21">
        <f t="shared" si="1962"/>
        <v>0</v>
      </c>
      <c r="SU161" s="21"/>
      <c r="SV161" s="21">
        <f t="shared" si="1963"/>
        <v>0</v>
      </c>
      <c r="SW161" s="21"/>
      <c r="SX161" s="21">
        <f t="shared" si="1964"/>
        <v>0</v>
      </c>
      <c r="SY161" s="21"/>
      <c r="SZ161" s="21">
        <f t="shared" si="1965"/>
        <v>0</v>
      </c>
      <c r="TA161" s="21"/>
      <c r="TB161" s="21">
        <f t="shared" si="1966"/>
        <v>0</v>
      </c>
      <c r="TC161" s="21"/>
      <c r="TD161" s="21">
        <f t="shared" si="1967"/>
        <v>0</v>
      </c>
      <c r="TE161" s="21"/>
      <c r="TF161" s="21">
        <f t="shared" si="1968"/>
        <v>0</v>
      </c>
      <c r="TG161" s="21"/>
      <c r="TH161" s="21">
        <f t="shared" si="1969"/>
        <v>0</v>
      </c>
      <c r="TI161" s="21"/>
      <c r="TJ161" s="21">
        <f t="shared" si="1970"/>
        <v>0</v>
      </c>
      <c r="TK161" s="21"/>
      <c r="TL161" s="21">
        <f t="shared" si="1971"/>
        <v>0</v>
      </c>
      <c r="TM161" s="21"/>
      <c r="TN161" s="21">
        <f t="shared" si="1972"/>
        <v>0</v>
      </c>
      <c r="TO161" s="21"/>
      <c r="TP161" s="21">
        <f t="shared" si="1973"/>
        <v>0</v>
      </c>
      <c r="TQ161" s="21"/>
      <c r="TR161" s="21">
        <f t="shared" si="1974"/>
        <v>0</v>
      </c>
      <c r="TS161" s="21"/>
      <c r="TT161" s="21">
        <f t="shared" si="1975"/>
        <v>0</v>
      </c>
      <c r="TU161" s="21"/>
      <c r="TV161" s="21">
        <f t="shared" si="1976"/>
        <v>0</v>
      </c>
      <c r="TW161" s="21"/>
      <c r="TX161" s="21">
        <f t="shared" si="1977"/>
        <v>0</v>
      </c>
      <c r="TY161" s="21"/>
      <c r="TZ161" s="21">
        <f t="shared" si="1978"/>
        <v>0</v>
      </c>
      <c r="UA161" s="21"/>
      <c r="UB161" s="21">
        <f t="shared" si="1979"/>
        <v>0</v>
      </c>
      <c r="UC161" s="21"/>
      <c r="UD161" s="21">
        <f t="shared" si="1980"/>
        <v>0</v>
      </c>
      <c r="UE161" s="21"/>
      <c r="UF161" s="21">
        <f t="shared" si="1981"/>
        <v>0</v>
      </c>
      <c r="UG161" s="21"/>
      <c r="UH161" s="21">
        <f t="shared" si="1982"/>
        <v>0</v>
      </c>
      <c r="UI161" s="21"/>
      <c r="UJ161" s="21">
        <f t="shared" si="1983"/>
        <v>0</v>
      </c>
      <c r="UK161" s="21"/>
      <c r="UL161" s="21">
        <f t="shared" si="1984"/>
        <v>0</v>
      </c>
      <c r="UM161" s="21"/>
      <c r="UN161" s="21">
        <f t="shared" si="1985"/>
        <v>0</v>
      </c>
      <c r="UO161" s="21"/>
      <c r="UP161" s="21">
        <f t="shared" si="1986"/>
        <v>0</v>
      </c>
      <c r="UQ161" s="21"/>
      <c r="UR161" s="21">
        <f t="shared" si="1987"/>
        <v>0</v>
      </c>
      <c r="US161" s="21"/>
      <c r="UT161" s="21">
        <f t="shared" si="1988"/>
        <v>0</v>
      </c>
      <c r="UU161" s="21"/>
      <c r="UV161" s="21">
        <f t="shared" si="1989"/>
        <v>0</v>
      </c>
      <c r="UW161" s="21"/>
      <c r="UX161" s="21">
        <f t="shared" si="1990"/>
        <v>0</v>
      </c>
      <c r="UY161" s="21"/>
      <c r="UZ161" s="21">
        <f t="shared" si="1991"/>
        <v>0</v>
      </c>
      <c r="VA161" s="21"/>
      <c r="VB161" s="21">
        <f t="shared" si="1992"/>
        <v>0</v>
      </c>
      <c r="VC161" s="21"/>
      <c r="VD161" s="21">
        <f t="shared" si="1993"/>
        <v>0</v>
      </c>
      <c r="VE161" s="21"/>
      <c r="VF161" s="21">
        <f t="shared" si="1994"/>
        <v>0</v>
      </c>
      <c r="VG161" s="21"/>
      <c r="VH161" s="21">
        <f t="shared" si="1995"/>
        <v>0</v>
      </c>
      <c r="VI161" s="21"/>
      <c r="VJ161" s="21">
        <f t="shared" si="1996"/>
        <v>0</v>
      </c>
      <c r="VK161" s="21"/>
      <c r="VL161" s="21">
        <f t="shared" si="1997"/>
        <v>0</v>
      </c>
      <c r="VM161" s="21"/>
      <c r="VN161" s="21">
        <f t="shared" si="1998"/>
        <v>0</v>
      </c>
      <c r="VO161" s="21"/>
      <c r="VP161" s="21">
        <f t="shared" si="1999"/>
        <v>0</v>
      </c>
      <c r="VQ161" s="21"/>
      <c r="VR161" s="21">
        <f t="shared" si="1938"/>
        <v>0</v>
      </c>
      <c r="VS161" s="21"/>
      <c r="VT161" s="21">
        <f t="shared" si="2000"/>
        <v>0</v>
      </c>
      <c r="VU161" s="21"/>
      <c r="VV161" s="21">
        <f t="shared" si="2000"/>
        <v>0</v>
      </c>
      <c r="VW161" s="21"/>
      <c r="VX161" s="21">
        <f t="shared" si="2001"/>
        <v>0</v>
      </c>
      <c r="VY161" s="21"/>
      <c r="VZ161" s="21">
        <f t="shared" si="2001"/>
        <v>0</v>
      </c>
      <c r="WA161" s="21"/>
      <c r="WB161" s="21">
        <f t="shared" si="2001"/>
        <v>0</v>
      </c>
      <c r="WC161" s="21"/>
      <c r="WD161" s="21">
        <f t="shared" si="2001"/>
        <v>0</v>
      </c>
      <c r="WE161" s="21"/>
      <c r="WF161" s="21">
        <f t="shared" si="2001"/>
        <v>0</v>
      </c>
      <c r="WG161" s="21"/>
      <c r="WH161" s="21">
        <f t="shared" si="2001"/>
        <v>0</v>
      </c>
      <c r="WI161" s="21"/>
      <c r="WJ161" s="21">
        <f t="shared" si="2001"/>
        <v>0</v>
      </c>
      <c r="WK161" s="21"/>
      <c r="WL161" s="21">
        <f t="shared" si="2001"/>
        <v>0</v>
      </c>
      <c r="WM161" s="21"/>
      <c r="WN161" s="21">
        <f t="shared" si="2002"/>
        <v>0</v>
      </c>
      <c r="WO161" s="21"/>
      <c r="WP161" s="21">
        <f t="shared" si="2002"/>
        <v>0</v>
      </c>
      <c r="WQ161" s="21"/>
      <c r="WR161" s="21">
        <f t="shared" si="2002"/>
        <v>0</v>
      </c>
      <c r="WS161" s="21"/>
      <c r="WT161" s="21">
        <f t="shared" si="2002"/>
        <v>0</v>
      </c>
      <c r="WU161" s="21"/>
      <c r="WV161" s="21">
        <f t="shared" si="2002"/>
        <v>0</v>
      </c>
      <c r="WW161" s="21"/>
      <c r="WX161" s="21">
        <f t="shared" si="2002"/>
        <v>0</v>
      </c>
      <c r="WY161" s="21"/>
      <c r="WZ161" s="21">
        <f t="shared" si="2002"/>
        <v>0</v>
      </c>
      <c r="XA161" s="21"/>
      <c r="XB161" s="21">
        <f t="shared" si="2002"/>
        <v>0</v>
      </c>
      <c r="XC161" s="21"/>
      <c r="XD161" s="21">
        <f t="shared" si="2003"/>
        <v>0</v>
      </c>
      <c r="XE161" s="21"/>
      <c r="XF161" s="21">
        <f t="shared" si="2003"/>
        <v>0</v>
      </c>
      <c r="XG161" s="21"/>
      <c r="XH161" s="21">
        <f t="shared" si="2003"/>
        <v>0</v>
      </c>
      <c r="XI161" s="21"/>
      <c r="XJ161" s="21">
        <f t="shared" si="2003"/>
        <v>0</v>
      </c>
      <c r="XK161" s="21"/>
      <c r="XL161" s="21">
        <f t="shared" si="2003"/>
        <v>0</v>
      </c>
      <c r="XM161" s="21"/>
      <c r="XN161" s="21">
        <f t="shared" si="2003"/>
        <v>0</v>
      </c>
      <c r="XO161" s="21"/>
      <c r="XP161" s="21">
        <f t="shared" si="2003"/>
        <v>0</v>
      </c>
      <c r="XQ161" s="21"/>
      <c r="XR161" s="21">
        <f t="shared" si="2003"/>
        <v>0</v>
      </c>
      <c r="XS161" s="21"/>
      <c r="XT161" s="21">
        <f t="shared" si="2065"/>
        <v>0</v>
      </c>
      <c r="XU161" s="21"/>
      <c r="XV161" s="21">
        <f t="shared" si="2065"/>
        <v>0</v>
      </c>
      <c r="XW161" s="21"/>
      <c r="XX161" s="21">
        <f t="shared" si="2065"/>
        <v>0</v>
      </c>
      <c r="XY161" s="21"/>
      <c r="XZ161" s="21">
        <f t="shared" si="2065"/>
        <v>0</v>
      </c>
      <c r="YA161" s="21"/>
      <c r="YB161" s="21">
        <f t="shared" si="2004"/>
        <v>0</v>
      </c>
      <c r="YC161" s="21"/>
      <c r="YD161" s="21">
        <f t="shared" si="2005"/>
        <v>0</v>
      </c>
      <c r="YE161" s="21"/>
      <c r="YF161" s="21">
        <f t="shared" si="2006"/>
        <v>0</v>
      </c>
      <c r="YG161" s="21"/>
      <c r="YH161" s="21">
        <f t="shared" si="2007"/>
        <v>0</v>
      </c>
      <c r="YI161" s="21"/>
      <c r="YJ161" s="21">
        <f t="shared" si="2008"/>
        <v>0</v>
      </c>
      <c r="YK161" s="21"/>
      <c r="YL161" s="21">
        <f t="shared" si="2009"/>
        <v>0</v>
      </c>
      <c r="YM161" s="21"/>
      <c r="YN161" s="21">
        <f t="shared" si="2010"/>
        <v>0</v>
      </c>
      <c r="YO161" s="21"/>
      <c r="YP161" s="21">
        <f t="shared" si="2011"/>
        <v>0</v>
      </c>
      <c r="YQ161" s="21"/>
      <c r="YR161" s="21">
        <f t="shared" si="2012"/>
        <v>0</v>
      </c>
      <c r="YS161" s="21"/>
      <c r="YT161" s="21">
        <f t="shared" si="2013"/>
        <v>0</v>
      </c>
      <c r="YU161" s="21"/>
      <c r="YV161" s="21">
        <f t="shared" si="2014"/>
        <v>0</v>
      </c>
      <c r="YW161" s="21"/>
      <c r="YX161" s="21">
        <f t="shared" si="2015"/>
        <v>0</v>
      </c>
      <c r="YY161" s="21"/>
      <c r="YZ161" s="21">
        <f t="shared" si="2000"/>
        <v>0</v>
      </c>
      <c r="ZA161" s="21"/>
      <c r="ZB161" s="21">
        <f t="shared" si="2016"/>
        <v>0</v>
      </c>
      <c r="ZC161" s="21"/>
      <c r="ZD161" s="21">
        <f t="shared" si="2017"/>
        <v>0</v>
      </c>
      <c r="ZE161" s="21"/>
      <c r="ZF161" s="21">
        <f t="shared" si="2018"/>
        <v>0</v>
      </c>
      <c r="ZG161" s="21"/>
      <c r="ZH161" s="21">
        <f t="shared" si="2019"/>
        <v>0</v>
      </c>
      <c r="ZI161" s="21"/>
      <c r="ZJ161" s="21">
        <f t="shared" si="2020"/>
        <v>0</v>
      </c>
      <c r="ZK161" s="21"/>
      <c r="ZL161" s="21">
        <f t="shared" si="2021"/>
        <v>0</v>
      </c>
      <c r="ZM161" s="21"/>
      <c r="ZN161" s="21">
        <f t="shared" si="2022"/>
        <v>0</v>
      </c>
      <c r="ZO161" s="21"/>
      <c r="ZP161" s="21">
        <f t="shared" si="2023"/>
        <v>0</v>
      </c>
      <c r="ZQ161" s="21"/>
      <c r="ZR161" s="21">
        <f t="shared" si="2024"/>
        <v>0</v>
      </c>
      <c r="ZS161" s="21"/>
      <c r="ZT161" s="21">
        <f t="shared" si="2000"/>
        <v>0</v>
      </c>
      <c r="ZU161" s="21"/>
      <c r="ZV161" s="21">
        <f t="shared" si="2025"/>
        <v>0</v>
      </c>
      <c r="ZW161" s="21"/>
      <c r="ZX161" s="21">
        <f t="shared" si="2026"/>
        <v>0</v>
      </c>
      <c r="ZY161" s="21"/>
      <c r="ZZ161" s="21">
        <f t="shared" si="2026"/>
        <v>0</v>
      </c>
      <c r="AAA161" s="21"/>
      <c r="AAB161" s="21">
        <f t="shared" si="2027"/>
        <v>0</v>
      </c>
      <c r="AAC161" s="21"/>
      <c r="AAD161" s="21">
        <f t="shared" si="2027"/>
        <v>0</v>
      </c>
      <c r="AAE161" s="21"/>
      <c r="AAF161" s="21">
        <f t="shared" si="2028"/>
        <v>0</v>
      </c>
      <c r="AAG161" s="21"/>
      <c r="AAH161" s="21">
        <f t="shared" si="2028"/>
        <v>0</v>
      </c>
      <c r="AAI161" s="21"/>
      <c r="AAJ161" s="21">
        <f t="shared" si="2029"/>
        <v>0</v>
      </c>
      <c r="AAK161" s="21"/>
      <c r="AAL161" s="21">
        <f t="shared" si="2029"/>
        <v>0</v>
      </c>
      <c r="AAM161" s="21"/>
      <c r="AAN161" s="21">
        <f t="shared" si="2030"/>
        <v>0</v>
      </c>
      <c r="AAO161" s="21"/>
      <c r="AAP161" s="21">
        <f t="shared" si="2030"/>
        <v>0</v>
      </c>
      <c r="AAQ161" s="21"/>
      <c r="AAR161" s="21">
        <f t="shared" si="2031"/>
        <v>0</v>
      </c>
      <c r="AAS161" s="21"/>
      <c r="AAT161" s="21">
        <f t="shared" si="2031"/>
        <v>0</v>
      </c>
      <c r="AAU161" s="21"/>
      <c r="AAV161" s="21">
        <f t="shared" si="2032"/>
        <v>0</v>
      </c>
      <c r="AAW161" s="21"/>
      <c r="AAX161" s="21">
        <f t="shared" si="2032"/>
        <v>0</v>
      </c>
      <c r="AAY161" s="21"/>
      <c r="AAZ161" s="21">
        <f t="shared" si="2033"/>
        <v>0</v>
      </c>
      <c r="ABA161" s="21"/>
      <c r="ABB161" s="21">
        <f t="shared" si="2033"/>
        <v>0</v>
      </c>
      <c r="ABC161" s="21"/>
      <c r="ABD161" s="21">
        <f t="shared" si="2034"/>
        <v>0</v>
      </c>
      <c r="ABE161" s="21"/>
      <c r="ABF161" s="21">
        <f t="shared" si="2034"/>
        <v>0</v>
      </c>
      <c r="ABG161" s="21"/>
      <c r="ABH161" s="21">
        <f t="shared" si="2035"/>
        <v>0</v>
      </c>
      <c r="ABI161" s="21"/>
      <c r="ABJ161" s="21">
        <f t="shared" si="2035"/>
        <v>0</v>
      </c>
      <c r="ABK161" s="21"/>
      <c r="ABL161" s="21">
        <f t="shared" si="2036"/>
        <v>0</v>
      </c>
      <c r="ABM161" s="21"/>
      <c r="ABN161" s="21">
        <f t="shared" si="2036"/>
        <v>0</v>
      </c>
      <c r="ABO161" s="21"/>
      <c r="ABP161" s="21">
        <f t="shared" si="2037"/>
        <v>0</v>
      </c>
      <c r="ABQ161" s="21"/>
      <c r="ABR161" s="21">
        <f t="shared" si="2037"/>
        <v>0</v>
      </c>
      <c r="ABS161" s="21"/>
      <c r="ABT161" s="21">
        <f t="shared" si="2038"/>
        <v>0</v>
      </c>
      <c r="ABU161" s="21"/>
      <c r="ABV161" s="21">
        <f t="shared" si="2038"/>
        <v>0</v>
      </c>
      <c r="ABW161" s="21"/>
      <c r="ABX161" s="21">
        <f t="shared" si="2039"/>
        <v>0</v>
      </c>
      <c r="ABY161" s="21"/>
      <c r="ABZ161" s="21">
        <f t="shared" si="2039"/>
        <v>0</v>
      </c>
      <c r="ACA161" s="21"/>
      <c r="ACB161" s="21">
        <f t="shared" si="2040"/>
        <v>0</v>
      </c>
      <c r="ACC161" s="21"/>
      <c r="ACD161" s="21">
        <f t="shared" si="2040"/>
        <v>0</v>
      </c>
      <c r="ACE161" s="21"/>
      <c r="ACF161" s="21">
        <f t="shared" si="2041"/>
        <v>0</v>
      </c>
      <c r="ACG161" s="21"/>
      <c r="ACH161" s="21">
        <f t="shared" si="2041"/>
        <v>0</v>
      </c>
      <c r="ACI161" s="21"/>
      <c r="ACJ161" s="21">
        <f t="shared" si="2042"/>
        <v>0</v>
      </c>
      <c r="ACK161" s="21"/>
      <c r="ACL161" s="21">
        <f t="shared" si="2042"/>
        <v>0</v>
      </c>
      <c r="ACM161" s="21"/>
      <c r="ACN161" s="21">
        <f t="shared" si="2043"/>
        <v>0</v>
      </c>
      <c r="ACO161" s="21"/>
      <c r="ACP161" s="21">
        <f t="shared" si="2043"/>
        <v>0</v>
      </c>
      <c r="ACQ161" s="21"/>
      <c r="ACR161" s="21">
        <f t="shared" si="2044"/>
        <v>0</v>
      </c>
      <c r="ACS161" s="21"/>
      <c r="ACT161" s="21">
        <f t="shared" si="2044"/>
        <v>0</v>
      </c>
      <c r="ACU161" s="21"/>
      <c r="ACV161" s="21">
        <f t="shared" si="2045"/>
        <v>0</v>
      </c>
      <c r="ACW161" s="21"/>
      <c r="ACX161" s="21">
        <f t="shared" si="2045"/>
        <v>0</v>
      </c>
      <c r="ACY161" s="21"/>
      <c r="ACZ161" s="21">
        <f t="shared" si="2046"/>
        <v>0</v>
      </c>
      <c r="ADA161" s="21"/>
      <c r="ADB161" s="21">
        <f t="shared" si="2046"/>
        <v>0</v>
      </c>
      <c r="ADC161" s="21"/>
      <c r="ADD161" s="21">
        <f t="shared" si="2047"/>
        <v>0</v>
      </c>
      <c r="ADE161" s="21"/>
      <c r="ADF161" s="21">
        <f t="shared" si="2047"/>
        <v>0</v>
      </c>
      <c r="ADG161" s="21"/>
      <c r="ADH161" s="21">
        <f t="shared" si="2048"/>
        <v>0</v>
      </c>
      <c r="ADI161" s="21"/>
      <c r="ADJ161" s="21">
        <f t="shared" si="2048"/>
        <v>0</v>
      </c>
      <c r="ADK161" s="21"/>
      <c r="ADL161" s="21">
        <f t="shared" si="2049"/>
        <v>0</v>
      </c>
      <c r="ADM161" s="21"/>
      <c r="ADN161" s="21">
        <f t="shared" si="2049"/>
        <v>0</v>
      </c>
      <c r="ADO161" s="21"/>
      <c r="ADP161" s="21">
        <f t="shared" si="2049"/>
        <v>0</v>
      </c>
      <c r="ADQ161" s="21"/>
      <c r="ADR161" s="21">
        <f t="shared" si="2049"/>
        <v>0</v>
      </c>
      <c r="ADS161" s="21"/>
      <c r="ADT161" s="21">
        <f t="shared" si="2049"/>
        <v>0</v>
      </c>
      <c r="ADU161" s="21"/>
      <c r="ADV161" s="21">
        <f t="shared" si="2050"/>
        <v>0</v>
      </c>
      <c r="ADW161" s="21"/>
      <c r="ADX161" s="21">
        <f t="shared" si="2050"/>
        <v>0</v>
      </c>
      <c r="ADY161" s="21"/>
      <c r="ADZ161" s="21">
        <f t="shared" si="2050"/>
        <v>0</v>
      </c>
      <c r="AEA161" s="21"/>
      <c r="AEB161" s="21">
        <f t="shared" si="2050"/>
        <v>0</v>
      </c>
      <c r="AEC161" s="21"/>
      <c r="AED161" s="21">
        <f t="shared" si="2051"/>
        <v>0</v>
      </c>
      <c r="AEE161" s="21"/>
      <c r="AEF161" s="21">
        <f t="shared" si="2051"/>
        <v>0</v>
      </c>
      <c r="AEG161" s="21"/>
      <c r="AEH161" s="21">
        <f t="shared" si="2051"/>
        <v>0</v>
      </c>
      <c r="AEI161" s="21"/>
      <c r="AEJ161" s="21">
        <f t="shared" si="2051"/>
        <v>0</v>
      </c>
      <c r="AEK161" s="21"/>
      <c r="AEL161" s="21">
        <f t="shared" si="2051"/>
        <v>0</v>
      </c>
      <c r="AEM161" s="21"/>
      <c r="AEN161" s="21">
        <f t="shared" si="2052"/>
        <v>0</v>
      </c>
      <c r="AEO161" s="21"/>
      <c r="AEP161" s="21">
        <f t="shared" si="2052"/>
        <v>0</v>
      </c>
      <c r="AEQ161" s="21"/>
      <c r="AER161" s="21">
        <f t="shared" si="2052"/>
        <v>0</v>
      </c>
      <c r="AES161" s="21"/>
      <c r="AET161" s="21">
        <f t="shared" si="2052"/>
        <v>0</v>
      </c>
      <c r="AEU161" s="21"/>
      <c r="AEV161" s="21">
        <f t="shared" si="2053"/>
        <v>0</v>
      </c>
      <c r="AEW161" s="21"/>
      <c r="AEX161" s="21">
        <f t="shared" si="2053"/>
        <v>0</v>
      </c>
      <c r="AEY161" s="21"/>
      <c r="AEZ161" s="21">
        <f t="shared" si="2053"/>
        <v>0</v>
      </c>
      <c r="AFA161" s="21"/>
      <c r="AFB161" s="21">
        <f t="shared" si="2053"/>
        <v>0</v>
      </c>
      <c r="AFC161" s="21"/>
      <c r="AFD161" s="21">
        <f t="shared" si="2053"/>
        <v>0</v>
      </c>
      <c r="AFE161" s="21"/>
      <c r="AFF161" s="21">
        <f t="shared" si="2054"/>
        <v>0</v>
      </c>
      <c r="AFG161" s="21"/>
      <c r="AFH161" s="21">
        <f t="shared" si="2054"/>
        <v>0</v>
      </c>
      <c r="AFI161" s="21"/>
      <c r="AFJ161" s="21">
        <f t="shared" si="2054"/>
        <v>0</v>
      </c>
      <c r="AFK161" s="21"/>
      <c r="AFL161" s="21">
        <f t="shared" si="2054"/>
        <v>0</v>
      </c>
      <c r="AFM161" s="21"/>
      <c r="AFN161" s="21">
        <f t="shared" si="2055"/>
        <v>0</v>
      </c>
      <c r="AFO161" s="21"/>
      <c r="AFP161" s="21">
        <f t="shared" si="2055"/>
        <v>0</v>
      </c>
      <c r="AFQ161" s="21"/>
      <c r="AFR161" s="21">
        <f t="shared" si="2055"/>
        <v>0</v>
      </c>
      <c r="AFS161" s="21"/>
      <c r="AFT161" s="21">
        <f t="shared" si="2055"/>
        <v>0</v>
      </c>
      <c r="AFU161" s="21"/>
      <c r="AFV161" s="21">
        <f t="shared" si="2055"/>
        <v>0</v>
      </c>
      <c r="AFW161" s="21"/>
      <c r="AFX161" s="21">
        <f t="shared" si="2056"/>
        <v>0</v>
      </c>
      <c r="AFY161" s="21"/>
      <c r="AFZ161" s="21">
        <f t="shared" si="2056"/>
        <v>0</v>
      </c>
      <c r="AGA161" s="21"/>
      <c r="AGB161" s="21">
        <f t="shared" si="2056"/>
        <v>0</v>
      </c>
      <c r="AGC161" s="21"/>
      <c r="AGD161" s="21">
        <f t="shared" si="2056"/>
        <v>0</v>
      </c>
      <c r="AGE161" s="21"/>
      <c r="AGF161" s="21">
        <f t="shared" si="2057"/>
        <v>0</v>
      </c>
      <c r="AGG161" s="21"/>
      <c r="AGH161" s="21">
        <f t="shared" si="2057"/>
        <v>0</v>
      </c>
      <c r="AGI161" s="21"/>
      <c r="AGJ161" s="21">
        <f t="shared" si="2057"/>
        <v>0</v>
      </c>
      <c r="AGK161" s="21"/>
      <c r="AGL161" s="21">
        <f t="shared" si="2057"/>
        <v>0</v>
      </c>
      <c r="AGM161" s="21"/>
      <c r="AGN161" s="21">
        <f t="shared" si="2057"/>
        <v>0</v>
      </c>
      <c r="AGO161" s="21"/>
      <c r="AGP161" s="21">
        <f t="shared" si="2058"/>
        <v>0</v>
      </c>
      <c r="AGQ161" s="21"/>
      <c r="AGR161" s="21">
        <f t="shared" si="2058"/>
        <v>0</v>
      </c>
      <c r="AGS161" s="21"/>
      <c r="AGT161" s="21">
        <f t="shared" si="2058"/>
        <v>0</v>
      </c>
      <c r="AGU161" s="21"/>
      <c r="AGV161" s="21">
        <f t="shared" si="2058"/>
        <v>0</v>
      </c>
      <c r="AGW161" s="21"/>
      <c r="AGX161" s="21">
        <f t="shared" si="2059"/>
        <v>0</v>
      </c>
      <c r="AGY161" s="21"/>
      <c r="AGZ161" s="21">
        <f t="shared" si="2059"/>
        <v>0</v>
      </c>
      <c r="AHA161" s="21"/>
      <c r="AHB161" s="21">
        <f t="shared" si="2059"/>
        <v>0</v>
      </c>
      <c r="AHC161" s="21"/>
      <c r="AHD161" s="21">
        <f t="shared" si="2059"/>
        <v>0</v>
      </c>
      <c r="AHE161" s="21"/>
      <c r="AHF161" s="21">
        <f t="shared" si="2059"/>
        <v>0</v>
      </c>
      <c r="AHG161" s="21"/>
      <c r="AHH161" s="21">
        <f t="shared" si="2060"/>
        <v>0</v>
      </c>
      <c r="AHI161" s="21"/>
      <c r="AHJ161" s="21">
        <f t="shared" si="2060"/>
        <v>0</v>
      </c>
      <c r="AHK161" s="21"/>
      <c r="AHL161" s="21">
        <f t="shared" si="2060"/>
        <v>0</v>
      </c>
      <c r="AHM161" s="21"/>
      <c r="AHN161" s="21">
        <f t="shared" si="2060"/>
        <v>0</v>
      </c>
      <c r="AHO161" s="21"/>
      <c r="AHP161" s="21">
        <f t="shared" si="2061"/>
        <v>0</v>
      </c>
      <c r="AHQ161" s="21"/>
      <c r="AHR161" s="21">
        <f t="shared" si="2061"/>
        <v>0</v>
      </c>
      <c r="AHS161" s="21"/>
      <c r="AHT161" s="21">
        <f t="shared" si="2061"/>
        <v>0</v>
      </c>
      <c r="AHU161" s="21"/>
      <c r="AHV161" s="21">
        <f t="shared" si="2061"/>
        <v>0</v>
      </c>
      <c r="AHW161" s="21"/>
      <c r="AHX161" s="21">
        <f t="shared" si="2061"/>
        <v>0</v>
      </c>
      <c r="AHY161" s="21"/>
      <c r="AHZ161" s="21">
        <f t="shared" si="2062"/>
        <v>0</v>
      </c>
      <c r="AIA161" s="21"/>
      <c r="AIB161" s="21">
        <f t="shared" si="2062"/>
        <v>0</v>
      </c>
      <c r="AIC161" s="21"/>
      <c r="AID161" s="21">
        <f t="shared" si="2062"/>
        <v>0</v>
      </c>
      <c r="AIE161" s="21"/>
      <c r="AIF161" s="21">
        <f t="shared" si="2062"/>
        <v>0</v>
      </c>
      <c r="AIG161" s="21"/>
      <c r="AIH161" s="21">
        <f t="shared" si="2063"/>
        <v>0</v>
      </c>
      <c r="AII161" s="21"/>
      <c r="AIJ161" s="21">
        <f t="shared" si="2063"/>
        <v>0</v>
      </c>
      <c r="AIK161" s="21"/>
      <c r="AIL161" s="21">
        <f t="shared" si="2063"/>
        <v>0</v>
      </c>
      <c r="AIM161" s="21"/>
      <c r="AIN161" s="21">
        <f t="shared" si="2063"/>
        <v>0</v>
      </c>
      <c r="AIO161" s="21"/>
      <c r="AIP161" s="21">
        <f t="shared" si="2063"/>
        <v>0</v>
      </c>
      <c r="AIQ161" s="21"/>
      <c r="AIR161" s="21">
        <f t="shared" si="2064"/>
        <v>0</v>
      </c>
      <c r="AIS161" s="21"/>
      <c r="AIT161" s="21">
        <f t="shared" si="2064"/>
        <v>0</v>
      </c>
      <c r="AIU161" s="21"/>
      <c r="AIV161" s="21">
        <f t="shared" si="2064"/>
        <v>0</v>
      </c>
      <c r="AIW161" s="21"/>
      <c r="AIX161" s="21">
        <f t="shared" si="2064"/>
        <v>0</v>
      </c>
      <c r="AIY161" s="21"/>
      <c r="AIZ161" s="21">
        <f t="shared" si="2000"/>
        <v>0</v>
      </c>
      <c r="AJA161" s="21"/>
    </row>
    <row r="162" spans="2:937" ht="13.5" customHeight="1" x14ac:dyDescent="0.25">
      <c r="B162" s="31">
        <v>157</v>
      </c>
      <c r="C162" s="192" t="s">
        <v>206</v>
      </c>
      <c r="D162" s="67" t="s">
        <v>97</v>
      </c>
      <c r="E162" s="194" t="s">
        <v>404</v>
      </c>
      <c r="F162" s="194" t="str">
        <f>_xlfn.XLOOKUP(D162,'WTG PH-III'!$D$5:$D$198,'WTG PH-III'!$B$5:$B$198,0,0,1)</f>
        <v>PSS-05</v>
      </c>
      <c r="G162" s="22" t="s">
        <v>537</v>
      </c>
      <c r="H162" s="22" t="s">
        <v>540</v>
      </c>
      <c r="I162" s="61">
        <v>12</v>
      </c>
      <c r="J162" s="21">
        <v>253</v>
      </c>
      <c r="K162" s="21">
        <f t="shared" si="1741"/>
        <v>253.00000000000003</v>
      </c>
      <c r="L162" s="21">
        <f t="shared" si="1742"/>
        <v>253</v>
      </c>
      <c r="M162" s="21">
        <f t="shared" si="1743"/>
        <v>0</v>
      </c>
      <c r="N162" s="95">
        <f>VLOOKUP(D162,'WTG PH-III'!$D$5:$U$198,17,0)</f>
        <v>45724</v>
      </c>
      <c r="O162" s="95">
        <f>VLOOKUP(D162,'WTG PH-III'!$D$5:$U$198,18,0)</f>
        <v>45735</v>
      </c>
      <c r="P162" s="21">
        <f t="shared" si="1744"/>
        <v>0</v>
      </c>
      <c r="Q162" s="21"/>
      <c r="R162" s="21">
        <f t="shared" si="1745"/>
        <v>0</v>
      </c>
      <c r="S162" s="21"/>
      <c r="T162" s="21">
        <f t="shared" si="1746"/>
        <v>0</v>
      </c>
      <c r="U162" s="21"/>
      <c r="V162" s="21">
        <f t="shared" si="1747"/>
        <v>0</v>
      </c>
      <c r="W162" s="21"/>
      <c r="X162" s="21">
        <f t="shared" si="1748"/>
        <v>0</v>
      </c>
      <c r="Y162" s="21"/>
      <c r="Z162" s="21">
        <f t="shared" si="1749"/>
        <v>0</v>
      </c>
      <c r="AA162" s="21"/>
      <c r="AB162" s="21">
        <f t="shared" si="1750"/>
        <v>0</v>
      </c>
      <c r="AC162" s="21"/>
      <c r="AD162" s="21">
        <f t="shared" si="1751"/>
        <v>0</v>
      </c>
      <c r="AE162" s="21"/>
      <c r="AF162" s="21">
        <f t="shared" si="1752"/>
        <v>0</v>
      </c>
      <c r="AG162" s="21"/>
      <c r="AH162" s="21">
        <f t="shared" si="1753"/>
        <v>0</v>
      </c>
      <c r="AI162" s="21"/>
      <c r="AJ162" s="21">
        <f t="shared" si="1754"/>
        <v>0</v>
      </c>
      <c r="AK162" s="21"/>
      <c r="AL162" s="21">
        <f t="shared" si="1755"/>
        <v>0</v>
      </c>
      <c r="AM162" s="21"/>
      <c r="AN162" s="21">
        <f t="shared" si="1756"/>
        <v>0</v>
      </c>
      <c r="AO162" s="21"/>
      <c r="AP162" s="21">
        <f t="shared" si="1757"/>
        <v>0</v>
      </c>
      <c r="AQ162" s="21"/>
      <c r="AR162" s="21">
        <f t="shared" si="1758"/>
        <v>0</v>
      </c>
      <c r="AS162" s="21"/>
      <c r="AT162" s="21">
        <f t="shared" si="1759"/>
        <v>0</v>
      </c>
      <c r="AU162" s="21"/>
      <c r="AV162" s="21">
        <f t="shared" si="1760"/>
        <v>0</v>
      </c>
      <c r="AW162" s="21"/>
      <c r="AX162" s="21">
        <f t="shared" si="1761"/>
        <v>0</v>
      </c>
      <c r="AY162" s="21"/>
      <c r="AZ162" s="21">
        <f t="shared" si="1762"/>
        <v>0</v>
      </c>
      <c r="BA162" s="21"/>
      <c r="BB162" s="21">
        <f t="shared" si="1763"/>
        <v>0</v>
      </c>
      <c r="BC162" s="21"/>
      <c r="BD162" s="21">
        <f t="shared" si="1764"/>
        <v>0</v>
      </c>
      <c r="BE162" s="21"/>
      <c r="BF162" s="21">
        <f t="shared" si="1765"/>
        <v>0</v>
      </c>
      <c r="BG162" s="21"/>
      <c r="BH162" s="21">
        <f t="shared" si="1766"/>
        <v>0</v>
      </c>
      <c r="BI162" s="21"/>
      <c r="BJ162" s="21">
        <f t="shared" si="1767"/>
        <v>0</v>
      </c>
      <c r="BK162" s="21"/>
      <c r="BL162" s="21">
        <f t="shared" si="1768"/>
        <v>0</v>
      </c>
      <c r="BM162" s="21"/>
      <c r="BN162" s="21">
        <f t="shared" si="1769"/>
        <v>0</v>
      </c>
      <c r="BO162" s="21"/>
      <c r="BP162" s="21">
        <f t="shared" si="1770"/>
        <v>0</v>
      </c>
      <c r="BQ162" s="21"/>
      <c r="BR162" s="21">
        <f t="shared" si="1771"/>
        <v>0</v>
      </c>
      <c r="BS162" s="21"/>
      <c r="BT162" s="21">
        <f t="shared" si="1772"/>
        <v>0</v>
      </c>
      <c r="BU162" s="21"/>
      <c r="BV162" s="21">
        <f t="shared" si="1773"/>
        <v>0</v>
      </c>
      <c r="BW162" s="21"/>
      <c r="BX162" s="21">
        <f t="shared" si="1774"/>
        <v>0</v>
      </c>
      <c r="BY162" s="21"/>
      <c r="BZ162" s="21">
        <f t="shared" si="1775"/>
        <v>0</v>
      </c>
      <c r="CA162" s="21"/>
      <c r="CB162" s="21">
        <f t="shared" si="1776"/>
        <v>0</v>
      </c>
      <c r="CC162" s="21"/>
      <c r="CD162" s="21">
        <f t="shared" si="1777"/>
        <v>0</v>
      </c>
      <c r="CE162" s="21"/>
      <c r="CF162" s="21">
        <f t="shared" si="1778"/>
        <v>0</v>
      </c>
      <c r="CG162" s="21"/>
      <c r="CH162" s="21">
        <f t="shared" si="1779"/>
        <v>0</v>
      </c>
      <c r="CI162" s="21"/>
      <c r="CJ162" s="21">
        <f t="shared" si="1780"/>
        <v>0</v>
      </c>
      <c r="CK162" s="21"/>
      <c r="CL162" s="21">
        <f t="shared" si="1781"/>
        <v>0</v>
      </c>
      <c r="CM162" s="21"/>
      <c r="CN162" s="21">
        <f t="shared" si="1782"/>
        <v>0</v>
      </c>
      <c r="CO162" s="21"/>
      <c r="CP162" s="21">
        <f t="shared" si="1783"/>
        <v>0</v>
      </c>
      <c r="CQ162" s="21"/>
      <c r="CR162" s="21">
        <f t="shared" si="1784"/>
        <v>0</v>
      </c>
      <c r="CS162" s="21"/>
      <c r="CT162" s="21">
        <f t="shared" si="1785"/>
        <v>0</v>
      </c>
      <c r="CU162" s="21"/>
      <c r="CV162" s="21">
        <f t="shared" si="1786"/>
        <v>0</v>
      </c>
      <c r="CW162" s="21"/>
      <c r="CX162" s="21">
        <f t="shared" si="1787"/>
        <v>0</v>
      </c>
      <c r="CY162" s="21"/>
      <c r="CZ162" s="21">
        <f t="shared" si="1788"/>
        <v>0</v>
      </c>
      <c r="DA162" s="21"/>
      <c r="DB162" s="21">
        <f t="shared" si="1789"/>
        <v>0</v>
      </c>
      <c r="DC162" s="21"/>
      <c r="DD162" s="21">
        <f t="shared" si="1790"/>
        <v>0</v>
      </c>
      <c r="DE162" s="21"/>
      <c r="DF162" s="21">
        <f t="shared" si="1791"/>
        <v>0</v>
      </c>
      <c r="DG162" s="21"/>
      <c r="DH162" s="21">
        <f t="shared" si="1792"/>
        <v>0</v>
      </c>
      <c r="DI162" s="21"/>
      <c r="DJ162" s="21">
        <f t="shared" si="1793"/>
        <v>0</v>
      </c>
      <c r="DK162" s="21"/>
      <c r="DL162" s="21">
        <f t="shared" si="1794"/>
        <v>0</v>
      </c>
      <c r="DM162" s="21"/>
      <c r="DN162" s="21">
        <f t="shared" si="1795"/>
        <v>0</v>
      </c>
      <c r="DO162" s="21"/>
      <c r="DP162" s="21">
        <f t="shared" si="1796"/>
        <v>0</v>
      </c>
      <c r="DQ162" s="21"/>
      <c r="DR162" s="21">
        <f t="shared" si="1797"/>
        <v>0</v>
      </c>
      <c r="DS162" s="21"/>
      <c r="DT162" s="21">
        <f t="shared" si="1798"/>
        <v>0</v>
      </c>
      <c r="DU162" s="21"/>
      <c r="DV162" s="21">
        <f t="shared" si="1799"/>
        <v>0</v>
      </c>
      <c r="DW162" s="21"/>
      <c r="DX162" s="21">
        <f t="shared" si="1800"/>
        <v>0</v>
      </c>
      <c r="DY162" s="21"/>
      <c r="DZ162" s="21">
        <f t="shared" si="1801"/>
        <v>0</v>
      </c>
      <c r="EA162" s="21"/>
      <c r="EB162" s="21">
        <f t="shared" si="1802"/>
        <v>0</v>
      </c>
      <c r="EC162" s="21"/>
      <c r="ED162" s="21">
        <f t="shared" si="1803"/>
        <v>0</v>
      </c>
      <c r="EE162" s="21"/>
      <c r="EF162" s="21">
        <f t="shared" si="1804"/>
        <v>0</v>
      </c>
      <c r="EG162" s="21"/>
      <c r="EH162" s="21">
        <f t="shared" si="1805"/>
        <v>0</v>
      </c>
      <c r="EI162" s="21"/>
      <c r="EJ162" s="21">
        <f t="shared" si="1806"/>
        <v>0</v>
      </c>
      <c r="EK162" s="21"/>
      <c r="EL162" s="21">
        <f t="shared" si="1807"/>
        <v>0</v>
      </c>
      <c r="EM162" s="21"/>
      <c r="EN162" s="21">
        <f t="shared" si="1808"/>
        <v>0</v>
      </c>
      <c r="EO162" s="21"/>
      <c r="EP162" s="21">
        <f t="shared" si="1809"/>
        <v>0</v>
      </c>
      <c r="EQ162" s="21"/>
      <c r="ER162" s="21">
        <f t="shared" si="1810"/>
        <v>0</v>
      </c>
      <c r="ES162" s="21"/>
      <c r="ET162" s="21">
        <f t="shared" si="1811"/>
        <v>0</v>
      </c>
      <c r="EU162" s="21"/>
      <c r="EV162" s="21">
        <f t="shared" si="1812"/>
        <v>0</v>
      </c>
      <c r="EW162" s="21"/>
      <c r="EX162" s="21">
        <f t="shared" si="1813"/>
        <v>0</v>
      </c>
      <c r="EY162" s="21"/>
      <c r="EZ162" s="21">
        <f t="shared" si="1814"/>
        <v>0</v>
      </c>
      <c r="FA162" s="21"/>
      <c r="FB162" s="21">
        <f t="shared" si="1815"/>
        <v>0</v>
      </c>
      <c r="FC162" s="21"/>
      <c r="FD162" s="21">
        <f t="shared" si="1816"/>
        <v>0</v>
      </c>
      <c r="FE162" s="21"/>
      <c r="FF162" s="21">
        <f t="shared" si="1817"/>
        <v>0</v>
      </c>
      <c r="FG162" s="21"/>
      <c r="FH162" s="21">
        <f t="shared" si="1818"/>
        <v>0</v>
      </c>
      <c r="FI162" s="21"/>
      <c r="FJ162" s="21">
        <f t="shared" si="1819"/>
        <v>0</v>
      </c>
      <c r="FK162" s="21"/>
      <c r="FL162" s="21">
        <f t="shared" si="1820"/>
        <v>0</v>
      </c>
      <c r="FM162" s="21"/>
      <c r="FN162" s="21">
        <f t="shared" si="1821"/>
        <v>0</v>
      </c>
      <c r="FO162" s="21"/>
      <c r="FP162" s="21">
        <f t="shared" si="1822"/>
        <v>0</v>
      </c>
      <c r="FQ162" s="21"/>
      <c r="FR162" s="21">
        <f t="shared" si="1823"/>
        <v>0</v>
      </c>
      <c r="FS162" s="21"/>
      <c r="FT162" s="21">
        <f t="shared" si="1824"/>
        <v>21.083333333333332</v>
      </c>
      <c r="FU162" s="21"/>
      <c r="FV162" s="21">
        <f t="shared" si="1825"/>
        <v>21.083333333333332</v>
      </c>
      <c r="FW162" s="21"/>
      <c r="FX162" s="21">
        <f t="shared" si="1826"/>
        <v>21.083333333333332</v>
      </c>
      <c r="FY162" s="21"/>
      <c r="FZ162" s="21">
        <f t="shared" si="1827"/>
        <v>21.083333333333332</v>
      </c>
      <c r="GA162" s="21"/>
      <c r="GB162" s="21">
        <f t="shared" si="1828"/>
        <v>21.083333333333332</v>
      </c>
      <c r="GC162" s="21"/>
      <c r="GD162" s="21">
        <f t="shared" si="1829"/>
        <v>21.083333333333332</v>
      </c>
      <c r="GE162" s="21"/>
      <c r="GF162" s="21">
        <f t="shared" si="1830"/>
        <v>21.083333333333332</v>
      </c>
      <c r="GG162" s="21"/>
      <c r="GH162" s="21">
        <f t="shared" si="1831"/>
        <v>21.083333333333332</v>
      </c>
      <c r="GI162" s="21"/>
      <c r="GJ162" s="21">
        <f t="shared" si="1832"/>
        <v>21.083333333333332</v>
      </c>
      <c r="GK162" s="21"/>
      <c r="GL162" s="21">
        <f t="shared" si="1833"/>
        <v>21.083333333333332</v>
      </c>
      <c r="GM162" s="21"/>
      <c r="GN162" s="21">
        <f t="shared" si="1834"/>
        <v>21.083333333333332</v>
      </c>
      <c r="GO162" s="21"/>
      <c r="GP162" s="21">
        <f t="shared" si="1835"/>
        <v>21.083333333333332</v>
      </c>
      <c r="GQ162" s="21"/>
      <c r="GR162" s="21">
        <f t="shared" si="1836"/>
        <v>0</v>
      </c>
      <c r="GS162" s="21"/>
      <c r="GT162" s="21">
        <f t="shared" si="1837"/>
        <v>0</v>
      </c>
      <c r="GU162" s="21"/>
      <c r="GV162" s="21">
        <f t="shared" si="1838"/>
        <v>0</v>
      </c>
      <c r="GW162" s="21"/>
      <c r="GX162" s="21">
        <f t="shared" si="1839"/>
        <v>0</v>
      </c>
      <c r="GY162" s="21"/>
      <c r="GZ162" s="21">
        <f t="shared" si="1840"/>
        <v>0</v>
      </c>
      <c r="HA162" s="21"/>
      <c r="HB162" s="21">
        <f t="shared" si="1841"/>
        <v>0</v>
      </c>
      <c r="HC162" s="21"/>
      <c r="HD162" s="21">
        <f t="shared" si="1842"/>
        <v>0</v>
      </c>
      <c r="HE162" s="21"/>
      <c r="HF162" s="21">
        <f t="shared" si="1843"/>
        <v>0</v>
      </c>
      <c r="HG162" s="21"/>
      <c r="HH162" s="21">
        <f t="shared" si="1844"/>
        <v>0</v>
      </c>
      <c r="HI162" s="21"/>
      <c r="HJ162" s="21">
        <f t="shared" si="1845"/>
        <v>0</v>
      </c>
      <c r="HK162" s="21"/>
      <c r="HL162" s="21">
        <f t="shared" si="1846"/>
        <v>0</v>
      </c>
      <c r="HM162" s="21"/>
      <c r="HN162" s="21">
        <f t="shared" si="1847"/>
        <v>0</v>
      </c>
      <c r="HO162" s="21"/>
      <c r="HP162" s="21">
        <f t="shared" si="1848"/>
        <v>0</v>
      </c>
      <c r="HQ162" s="21"/>
      <c r="HR162" s="21">
        <f t="shared" si="1849"/>
        <v>0</v>
      </c>
      <c r="HS162" s="21"/>
      <c r="HT162" s="21">
        <f t="shared" si="1850"/>
        <v>0</v>
      </c>
      <c r="HU162" s="21"/>
      <c r="HV162" s="21">
        <f t="shared" si="1851"/>
        <v>0</v>
      </c>
      <c r="HW162" s="21"/>
      <c r="HX162" s="21">
        <f t="shared" si="1852"/>
        <v>0</v>
      </c>
      <c r="HY162" s="21"/>
      <c r="HZ162" s="21">
        <f t="shared" si="1853"/>
        <v>0</v>
      </c>
      <c r="IA162" s="21"/>
      <c r="IB162" s="21">
        <f t="shared" si="1854"/>
        <v>0</v>
      </c>
      <c r="IC162" s="21"/>
      <c r="ID162" s="21">
        <f t="shared" si="1855"/>
        <v>0</v>
      </c>
      <c r="IE162" s="21"/>
      <c r="IF162" s="21">
        <f t="shared" si="1856"/>
        <v>0</v>
      </c>
      <c r="IG162" s="21"/>
      <c r="IH162" s="21">
        <f t="shared" si="1857"/>
        <v>0</v>
      </c>
      <c r="II162" s="21"/>
      <c r="IJ162" s="21">
        <f t="shared" si="1858"/>
        <v>0</v>
      </c>
      <c r="IK162" s="21"/>
      <c r="IL162" s="21">
        <f t="shared" si="1859"/>
        <v>0</v>
      </c>
      <c r="IM162" s="21"/>
      <c r="IN162" s="21">
        <f t="shared" si="1860"/>
        <v>0</v>
      </c>
      <c r="IO162" s="21"/>
      <c r="IP162" s="21">
        <f t="shared" si="1861"/>
        <v>0</v>
      </c>
      <c r="IQ162" s="21"/>
      <c r="IR162" s="21">
        <f t="shared" si="1862"/>
        <v>0</v>
      </c>
      <c r="IS162" s="21"/>
      <c r="IT162" s="21">
        <f t="shared" si="1863"/>
        <v>0</v>
      </c>
      <c r="IU162" s="21"/>
      <c r="IV162" s="21">
        <f t="shared" si="1864"/>
        <v>0</v>
      </c>
      <c r="IW162" s="21"/>
      <c r="IX162" s="21">
        <f t="shared" si="1865"/>
        <v>0</v>
      </c>
      <c r="IY162" s="21"/>
      <c r="IZ162" s="21">
        <f t="shared" si="1866"/>
        <v>0</v>
      </c>
      <c r="JA162" s="21"/>
      <c r="JB162" s="21">
        <f t="shared" si="1867"/>
        <v>0</v>
      </c>
      <c r="JC162" s="21"/>
      <c r="JD162" s="21">
        <f t="shared" si="1868"/>
        <v>0</v>
      </c>
      <c r="JE162" s="21"/>
      <c r="JF162" s="21">
        <f t="shared" si="1869"/>
        <v>0</v>
      </c>
      <c r="JG162" s="21"/>
      <c r="JH162" s="21">
        <f t="shared" si="1870"/>
        <v>0</v>
      </c>
      <c r="JI162" s="21"/>
      <c r="JJ162" s="21">
        <f t="shared" si="1871"/>
        <v>0</v>
      </c>
      <c r="JK162" s="21"/>
      <c r="JL162" s="21">
        <f t="shared" si="1872"/>
        <v>0</v>
      </c>
      <c r="JM162" s="21"/>
      <c r="JN162" s="21">
        <f t="shared" si="1873"/>
        <v>0</v>
      </c>
      <c r="JO162" s="21"/>
      <c r="JP162" s="21">
        <f t="shared" si="1874"/>
        <v>0</v>
      </c>
      <c r="JQ162" s="21"/>
      <c r="JR162" s="21">
        <f t="shared" si="1875"/>
        <v>0</v>
      </c>
      <c r="JS162" s="21"/>
      <c r="JT162" s="21">
        <f t="shared" si="1876"/>
        <v>0</v>
      </c>
      <c r="JU162" s="21"/>
      <c r="JV162" s="21">
        <f t="shared" si="1877"/>
        <v>0</v>
      </c>
      <c r="JW162" s="21"/>
      <c r="JX162" s="21">
        <f t="shared" si="1878"/>
        <v>0</v>
      </c>
      <c r="JY162" s="21"/>
      <c r="JZ162" s="21">
        <f t="shared" si="1879"/>
        <v>0</v>
      </c>
      <c r="KA162" s="21"/>
      <c r="KB162" s="21">
        <f t="shared" si="1880"/>
        <v>0</v>
      </c>
      <c r="KC162" s="21">
        <v>7</v>
      </c>
      <c r="KD162" s="21">
        <f t="shared" si="1881"/>
        <v>0</v>
      </c>
      <c r="KE162" s="21">
        <v>9</v>
      </c>
      <c r="KF162" s="21">
        <f t="shared" si="1882"/>
        <v>0</v>
      </c>
      <c r="KG162" s="21">
        <v>30</v>
      </c>
      <c r="KH162" s="21">
        <f t="shared" si="1883"/>
        <v>0</v>
      </c>
      <c r="KI162" s="21">
        <v>34</v>
      </c>
      <c r="KJ162" s="21">
        <f t="shared" si="1884"/>
        <v>0</v>
      </c>
      <c r="KK162" s="21">
        <v>39</v>
      </c>
      <c r="KL162" s="21">
        <f t="shared" si="1885"/>
        <v>0</v>
      </c>
      <c r="KM162" s="21">
        <v>2</v>
      </c>
      <c r="KN162" s="21">
        <f t="shared" si="1886"/>
        <v>0</v>
      </c>
      <c r="KO162" s="21"/>
      <c r="KP162" s="21">
        <f t="shared" si="1887"/>
        <v>0</v>
      </c>
      <c r="KQ162" s="21"/>
      <c r="KR162" s="21">
        <f t="shared" si="1888"/>
        <v>0</v>
      </c>
      <c r="KS162" s="21"/>
      <c r="KT162" s="21">
        <f t="shared" si="1889"/>
        <v>0</v>
      </c>
      <c r="KU162" s="21"/>
      <c r="KV162" s="21">
        <f t="shared" si="1890"/>
        <v>0</v>
      </c>
      <c r="KW162" s="21"/>
      <c r="KX162" s="21">
        <f t="shared" si="1891"/>
        <v>0</v>
      </c>
      <c r="KY162" s="21"/>
      <c r="KZ162" s="21">
        <f t="shared" si="1892"/>
        <v>0</v>
      </c>
      <c r="LA162" s="21">
        <v>10</v>
      </c>
      <c r="LB162" s="21">
        <f t="shared" si="1893"/>
        <v>0</v>
      </c>
      <c r="LC162" s="21">
        <v>26</v>
      </c>
      <c r="LD162" s="21">
        <f t="shared" si="1894"/>
        <v>0</v>
      </c>
      <c r="LE162" s="21">
        <v>33</v>
      </c>
      <c r="LF162" s="21">
        <f t="shared" si="1895"/>
        <v>0</v>
      </c>
      <c r="LG162" s="21">
        <v>38</v>
      </c>
      <c r="LH162" s="21">
        <f t="shared" si="1896"/>
        <v>0</v>
      </c>
      <c r="LI162" s="21">
        <v>14</v>
      </c>
      <c r="LJ162" s="21">
        <f t="shared" si="1897"/>
        <v>0</v>
      </c>
      <c r="LK162" s="21"/>
      <c r="LL162" s="21">
        <f t="shared" si="1898"/>
        <v>0</v>
      </c>
      <c r="LM162" s="21">
        <v>11</v>
      </c>
      <c r="LN162" s="21">
        <f t="shared" si="1899"/>
        <v>0</v>
      </c>
      <c r="LO162" s="21"/>
      <c r="LP162" s="21">
        <f t="shared" si="1900"/>
        <v>0</v>
      </c>
      <c r="LQ162" s="21"/>
      <c r="LR162" s="21">
        <f t="shared" si="1901"/>
        <v>0</v>
      </c>
      <c r="LS162" s="21"/>
      <c r="LT162" s="21">
        <f t="shared" si="1902"/>
        <v>0</v>
      </c>
      <c r="LU162" s="21"/>
      <c r="LV162" s="21">
        <f t="shared" si="1903"/>
        <v>0</v>
      </c>
      <c r="LW162" s="21"/>
      <c r="LX162" s="21">
        <f t="shared" si="1904"/>
        <v>0</v>
      </c>
      <c r="LY162" s="21"/>
      <c r="LZ162" s="21">
        <f t="shared" si="1905"/>
        <v>0</v>
      </c>
      <c r="MA162" s="21"/>
      <c r="MB162" s="21">
        <f t="shared" si="1906"/>
        <v>0</v>
      </c>
      <c r="MC162" s="21"/>
      <c r="MD162" s="21">
        <f t="shared" si="1907"/>
        <v>0</v>
      </c>
      <c r="ME162" s="21"/>
      <c r="MF162" s="21">
        <f t="shared" si="1908"/>
        <v>0</v>
      </c>
      <c r="MG162" s="21"/>
      <c r="MH162" s="21">
        <f t="shared" si="1909"/>
        <v>0</v>
      </c>
      <c r="MI162" s="21"/>
      <c r="MJ162" s="21">
        <f t="shared" si="1910"/>
        <v>0</v>
      </c>
      <c r="MK162" s="21"/>
      <c r="ML162" s="21">
        <f t="shared" si="1911"/>
        <v>0</v>
      </c>
      <c r="MM162" s="21"/>
      <c r="MN162" s="21">
        <f t="shared" si="1912"/>
        <v>0</v>
      </c>
      <c r="MO162" s="21"/>
      <c r="MP162" s="21">
        <f t="shared" si="1913"/>
        <v>0</v>
      </c>
      <c r="MQ162" s="21"/>
      <c r="MR162" s="21">
        <f t="shared" si="1914"/>
        <v>0</v>
      </c>
      <c r="MS162" s="21"/>
      <c r="MT162" s="21">
        <f t="shared" si="1915"/>
        <v>0</v>
      </c>
      <c r="MU162" s="21"/>
      <c r="MV162" s="21">
        <f t="shared" si="1916"/>
        <v>0</v>
      </c>
      <c r="MW162" s="21"/>
      <c r="MX162" s="21">
        <f t="shared" si="1917"/>
        <v>0</v>
      </c>
      <c r="MY162" s="21"/>
      <c r="MZ162" s="21">
        <f t="shared" si="1918"/>
        <v>0</v>
      </c>
      <c r="NA162" s="21"/>
      <c r="NB162" s="21">
        <f t="shared" si="1919"/>
        <v>0</v>
      </c>
      <c r="NC162" s="21"/>
      <c r="ND162" s="21">
        <f t="shared" si="1920"/>
        <v>0</v>
      </c>
      <c r="NE162" s="21"/>
      <c r="NF162" s="21">
        <f t="shared" si="1921"/>
        <v>0</v>
      </c>
      <c r="NG162" s="21"/>
      <c r="NH162" s="21">
        <f t="shared" si="1922"/>
        <v>0</v>
      </c>
      <c r="NI162" s="21"/>
      <c r="NJ162" s="21">
        <f t="shared" si="1923"/>
        <v>0</v>
      </c>
      <c r="NK162" s="21"/>
      <c r="NL162" s="21">
        <f t="shared" si="1924"/>
        <v>0</v>
      </c>
      <c r="NM162" s="21"/>
      <c r="NN162" s="21">
        <f t="shared" si="1925"/>
        <v>0</v>
      </c>
      <c r="NO162" s="21"/>
      <c r="NP162" s="21">
        <f t="shared" si="1926"/>
        <v>0</v>
      </c>
      <c r="NQ162" s="21"/>
      <c r="NR162" s="21">
        <f t="shared" si="1927"/>
        <v>0</v>
      </c>
      <c r="NS162" s="21"/>
      <c r="NT162" s="21">
        <f t="shared" si="1928"/>
        <v>0</v>
      </c>
      <c r="NU162" s="21"/>
      <c r="NV162" s="21">
        <f t="shared" si="1929"/>
        <v>0</v>
      </c>
      <c r="NW162" s="21"/>
      <c r="NX162" s="21">
        <f t="shared" si="1930"/>
        <v>0</v>
      </c>
      <c r="NY162" s="21"/>
      <c r="NZ162" s="21">
        <f t="shared" si="1931"/>
        <v>0</v>
      </c>
      <c r="OA162" s="21"/>
      <c r="OB162" s="21">
        <f t="shared" si="1932"/>
        <v>0</v>
      </c>
      <c r="OC162" s="21"/>
      <c r="OD162" s="21">
        <f t="shared" si="1933"/>
        <v>0</v>
      </c>
      <c r="OE162" s="21"/>
      <c r="OF162" s="21">
        <f t="shared" si="1934"/>
        <v>0</v>
      </c>
      <c r="OG162" s="21"/>
      <c r="OH162" s="21">
        <f t="shared" si="1935"/>
        <v>0</v>
      </c>
      <c r="OI162" s="21"/>
      <c r="OJ162" s="21">
        <f t="shared" si="1936"/>
        <v>0</v>
      </c>
      <c r="OK162" s="21"/>
      <c r="OL162" s="21">
        <f t="shared" si="1937"/>
        <v>0</v>
      </c>
      <c r="OM162" s="21"/>
      <c r="ON162" s="21">
        <f t="shared" si="1938"/>
        <v>0</v>
      </c>
      <c r="OO162" s="21"/>
      <c r="OP162" s="21">
        <f t="shared" si="1938"/>
        <v>0</v>
      </c>
      <c r="OQ162" s="21"/>
      <c r="OR162" s="21">
        <f t="shared" si="1938"/>
        <v>0</v>
      </c>
      <c r="OS162" s="21"/>
      <c r="OT162" s="21">
        <f t="shared" si="1938"/>
        <v>0</v>
      </c>
      <c r="OU162" s="21"/>
      <c r="OV162" s="21">
        <f t="shared" si="1938"/>
        <v>0</v>
      </c>
      <c r="OW162" s="21"/>
      <c r="OX162" s="21">
        <f t="shared" si="1938"/>
        <v>0</v>
      </c>
      <c r="OY162" s="21"/>
      <c r="OZ162" s="21">
        <f t="shared" si="1938"/>
        <v>0</v>
      </c>
      <c r="PA162" s="21"/>
      <c r="PB162" s="21">
        <f t="shared" si="1939"/>
        <v>0</v>
      </c>
      <c r="PC162" s="21"/>
      <c r="PD162" s="21">
        <f t="shared" si="1939"/>
        <v>0</v>
      </c>
      <c r="PE162" s="21"/>
      <c r="PF162" s="21">
        <f t="shared" si="1939"/>
        <v>0</v>
      </c>
      <c r="PG162" s="21"/>
      <c r="PH162" s="21">
        <f t="shared" si="1939"/>
        <v>0</v>
      </c>
      <c r="PI162" s="21"/>
      <c r="PJ162" s="21">
        <f t="shared" si="1939"/>
        <v>0</v>
      </c>
      <c r="PK162" s="21"/>
      <c r="PL162" s="21">
        <f t="shared" si="1939"/>
        <v>0</v>
      </c>
      <c r="PM162" s="21"/>
      <c r="PN162" s="21">
        <f t="shared" si="1940"/>
        <v>0</v>
      </c>
      <c r="PO162" s="21"/>
      <c r="PP162" s="21">
        <f t="shared" si="1940"/>
        <v>0</v>
      </c>
      <c r="PQ162" s="21"/>
      <c r="PR162" s="21">
        <f t="shared" si="1940"/>
        <v>0</v>
      </c>
      <c r="PS162" s="21"/>
      <c r="PT162" s="21">
        <f t="shared" si="1940"/>
        <v>0</v>
      </c>
      <c r="PU162" s="21"/>
      <c r="PV162" s="21">
        <f t="shared" si="1940"/>
        <v>0</v>
      </c>
      <c r="PW162" s="21"/>
      <c r="PX162" s="21">
        <f t="shared" si="1940"/>
        <v>0</v>
      </c>
      <c r="PY162" s="21"/>
      <c r="PZ162" s="21">
        <f t="shared" si="1941"/>
        <v>0</v>
      </c>
      <c r="QA162" s="21"/>
      <c r="QB162" s="21">
        <f t="shared" si="1941"/>
        <v>0</v>
      </c>
      <c r="QC162" s="21"/>
      <c r="QD162" s="21">
        <f t="shared" si="1941"/>
        <v>0</v>
      </c>
      <c r="QE162" s="21"/>
      <c r="QF162" s="21">
        <f t="shared" si="1941"/>
        <v>0</v>
      </c>
      <c r="QG162" s="21"/>
      <c r="QH162" s="21">
        <f t="shared" si="1941"/>
        <v>0</v>
      </c>
      <c r="QI162" s="21"/>
      <c r="QJ162" s="21">
        <f t="shared" si="1941"/>
        <v>0</v>
      </c>
      <c r="QK162" s="21"/>
      <c r="QL162" s="21">
        <f t="shared" si="1942"/>
        <v>0</v>
      </c>
      <c r="QM162" s="21"/>
      <c r="QN162" s="21">
        <f t="shared" si="1942"/>
        <v>0</v>
      </c>
      <c r="QO162" s="21"/>
      <c r="QP162" s="21">
        <f t="shared" si="1942"/>
        <v>0</v>
      </c>
      <c r="QQ162" s="21"/>
      <c r="QR162" s="21">
        <f t="shared" si="1942"/>
        <v>0</v>
      </c>
      <c r="QS162" s="21"/>
      <c r="QT162" s="21">
        <f t="shared" si="1942"/>
        <v>0</v>
      </c>
      <c r="QU162" s="21"/>
      <c r="QV162" s="21">
        <f t="shared" si="1942"/>
        <v>0</v>
      </c>
      <c r="QW162" s="21"/>
      <c r="QX162" s="21">
        <f t="shared" si="1943"/>
        <v>0</v>
      </c>
      <c r="QY162" s="21"/>
      <c r="QZ162" s="21">
        <f t="shared" si="1943"/>
        <v>0</v>
      </c>
      <c r="RA162" s="21"/>
      <c r="RB162" s="21">
        <f t="shared" si="1943"/>
        <v>0</v>
      </c>
      <c r="RC162" s="21"/>
      <c r="RD162" s="21">
        <f t="shared" si="1943"/>
        <v>0</v>
      </c>
      <c r="RE162" s="21"/>
      <c r="RF162" s="21">
        <f t="shared" si="1943"/>
        <v>0</v>
      </c>
      <c r="RG162" s="21"/>
      <c r="RH162" s="21">
        <f t="shared" si="1943"/>
        <v>0</v>
      </c>
      <c r="RI162" s="21"/>
      <c r="RJ162" s="21">
        <f t="shared" si="1944"/>
        <v>0</v>
      </c>
      <c r="RK162" s="21"/>
      <c r="RL162" s="21">
        <f t="shared" si="1945"/>
        <v>0</v>
      </c>
      <c r="RM162" s="21"/>
      <c r="RN162" s="21">
        <f t="shared" si="1946"/>
        <v>0</v>
      </c>
      <c r="RO162" s="21"/>
      <c r="RP162" s="21">
        <f t="shared" si="1947"/>
        <v>0</v>
      </c>
      <c r="RQ162" s="21"/>
      <c r="RR162" s="21">
        <f t="shared" si="1948"/>
        <v>0</v>
      </c>
      <c r="RS162" s="21"/>
      <c r="RT162" s="21">
        <f t="shared" si="1949"/>
        <v>0</v>
      </c>
      <c r="RU162" s="21"/>
      <c r="RV162" s="21">
        <f t="shared" si="1950"/>
        <v>0</v>
      </c>
      <c r="RW162" s="21"/>
      <c r="RX162" s="21">
        <f t="shared" si="1951"/>
        <v>0</v>
      </c>
      <c r="RY162" s="21"/>
      <c r="RZ162" s="21">
        <f t="shared" si="1952"/>
        <v>0</v>
      </c>
      <c r="SA162" s="21"/>
      <c r="SB162" s="21">
        <f t="shared" si="1953"/>
        <v>0</v>
      </c>
      <c r="SC162" s="21"/>
      <c r="SD162" s="21">
        <f t="shared" si="1954"/>
        <v>0</v>
      </c>
      <c r="SE162" s="21"/>
      <c r="SF162" s="21">
        <f t="shared" si="1955"/>
        <v>0</v>
      </c>
      <c r="SG162" s="21"/>
      <c r="SH162" s="21">
        <f t="shared" si="1956"/>
        <v>0</v>
      </c>
      <c r="SI162" s="21"/>
      <c r="SJ162" s="21">
        <f t="shared" si="1957"/>
        <v>0</v>
      </c>
      <c r="SK162" s="21"/>
      <c r="SL162" s="21">
        <f t="shared" si="1958"/>
        <v>0</v>
      </c>
      <c r="SM162" s="21"/>
      <c r="SN162" s="21">
        <f t="shared" si="1959"/>
        <v>0</v>
      </c>
      <c r="SO162" s="21"/>
      <c r="SP162" s="21">
        <f t="shared" si="1960"/>
        <v>0</v>
      </c>
      <c r="SQ162" s="21"/>
      <c r="SR162" s="21">
        <f t="shared" si="1961"/>
        <v>0</v>
      </c>
      <c r="SS162" s="21"/>
      <c r="ST162" s="21">
        <f t="shared" si="1962"/>
        <v>0</v>
      </c>
      <c r="SU162" s="21"/>
      <c r="SV162" s="21">
        <f t="shared" si="1963"/>
        <v>0</v>
      </c>
      <c r="SW162" s="21"/>
      <c r="SX162" s="21">
        <f t="shared" si="1964"/>
        <v>0</v>
      </c>
      <c r="SY162" s="21"/>
      <c r="SZ162" s="21">
        <f t="shared" si="1965"/>
        <v>0</v>
      </c>
      <c r="TA162" s="21"/>
      <c r="TB162" s="21">
        <f t="shared" si="1966"/>
        <v>0</v>
      </c>
      <c r="TC162" s="21"/>
      <c r="TD162" s="21">
        <f t="shared" si="1967"/>
        <v>0</v>
      </c>
      <c r="TE162" s="21"/>
      <c r="TF162" s="21">
        <f t="shared" si="1968"/>
        <v>0</v>
      </c>
      <c r="TG162" s="21"/>
      <c r="TH162" s="21">
        <f t="shared" si="1969"/>
        <v>0</v>
      </c>
      <c r="TI162" s="21"/>
      <c r="TJ162" s="21">
        <f t="shared" si="1970"/>
        <v>0</v>
      </c>
      <c r="TK162" s="21"/>
      <c r="TL162" s="21">
        <f t="shared" si="1971"/>
        <v>0</v>
      </c>
      <c r="TM162" s="21"/>
      <c r="TN162" s="21">
        <f t="shared" si="1972"/>
        <v>0</v>
      </c>
      <c r="TO162" s="21"/>
      <c r="TP162" s="21">
        <f t="shared" si="1973"/>
        <v>0</v>
      </c>
      <c r="TQ162" s="21"/>
      <c r="TR162" s="21">
        <f t="shared" si="1974"/>
        <v>0</v>
      </c>
      <c r="TS162" s="21"/>
      <c r="TT162" s="21">
        <f t="shared" si="1975"/>
        <v>0</v>
      </c>
      <c r="TU162" s="21"/>
      <c r="TV162" s="21">
        <f t="shared" si="1976"/>
        <v>0</v>
      </c>
      <c r="TW162" s="21"/>
      <c r="TX162" s="21">
        <f t="shared" si="1977"/>
        <v>0</v>
      </c>
      <c r="TY162" s="21"/>
      <c r="TZ162" s="21">
        <f t="shared" si="1978"/>
        <v>0</v>
      </c>
      <c r="UA162" s="21"/>
      <c r="UB162" s="21">
        <f t="shared" si="1979"/>
        <v>0</v>
      </c>
      <c r="UC162" s="21"/>
      <c r="UD162" s="21">
        <f t="shared" si="1980"/>
        <v>0</v>
      </c>
      <c r="UE162" s="21"/>
      <c r="UF162" s="21">
        <f t="shared" si="1981"/>
        <v>0</v>
      </c>
      <c r="UG162" s="21"/>
      <c r="UH162" s="21">
        <f t="shared" si="1982"/>
        <v>0</v>
      </c>
      <c r="UI162" s="21"/>
      <c r="UJ162" s="21">
        <f t="shared" si="1983"/>
        <v>0</v>
      </c>
      <c r="UK162" s="21"/>
      <c r="UL162" s="21">
        <f t="shared" si="1984"/>
        <v>0</v>
      </c>
      <c r="UM162" s="21"/>
      <c r="UN162" s="21">
        <f t="shared" si="1985"/>
        <v>0</v>
      </c>
      <c r="UO162" s="21"/>
      <c r="UP162" s="21">
        <f t="shared" si="1986"/>
        <v>0</v>
      </c>
      <c r="UQ162" s="21"/>
      <c r="UR162" s="21">
        <f t="shared" si="1987"/>
        <v>0</v>
      </c>
      <c r="US162" s="21"/>
      <c r="UT162" s="21">
        <f t="shared" si="1988"/>
        <v>0</v>
      </c>
      <c r="UU162" s="21"/>
      <c r="UV162" s="21">
        <f t="shared" si="1989"/>
        <v>0</v>
      </c>
      <c r="UW162" s="21"/>
      <c r="UX162" s="21">
        <f t="shared" si="1990"/>
        <v>0</v>
      </c>
      <c r="UY162" s="21"/>
      <c r="UZ162" s="21">
        <f t="shared" si="1991"/>
        <v>0</v>
      </c>
      <c r="VA162" s="21"/>
      <c r="VB162" s="21">
        <f t="shared" si="1992"/>
        <v>0</v>
      </c>
      <c r="VC162" s="21"/>
      <c r="VD162" s="21">
        <f t="shared" si="1993"/>
        <v>0</v>
      </c>
      <c r="VE162" s="21"/>
      <c r="VF162" s="21">
        <f t="shared" si="1994"/>
        <v>0</v>
      </c>
      <c r="VG162" s="21"/>
      <c r="VH162" s="21">
        <f t="shared" si="1995"/>
        <v>0</v>
      </c>
      <c r="VI162" s="21"/>
      <c r="VJ162" s="21">
        <f t="shared" si="1996"/>
        <v>0</v>
      </c>
      <c r="VK162" s="21"/>
      <c r="VL162" s="21">
        <f t="shared" si="1997"/>
        <v>0</v>
      </c>
      <c r="VM162" s="21"/>
      <c r="VN162" s="21">
        <f t="shared" si="1998"/>
        <v>0</v>
      </c>
      <c r="VO162" s="21"/>
      <c r="VP162" s="21">
        <f t="shared" si="1999"/>
        <v>0</v>
      </c>
      <c r="VQ162" s="21"/>
      <c r="VR162" s="21">
        <f t="shared" si="1938"/>
        <v>0</v>
      </c>
      <c r="VS162" s="21"/>
      <c r="VT162" s="21">
        <f t="shared" si="2000"/>
        <v>0</v>
      </c>
      <c r="VU162" s="21"/>
      <c r="VV162" s="21">
        <f t="shared" si="2000"/>
        <v>0</v>
      </c>
      <c r="VW162" s="21"/>
      <c r="VX162" s="21">
        <f t="shared" si="2001"/>
        <v>0</v>
      </c>
      <c r="VY162" s="21"/>
      <c r="VZ162" s="21">
        <f t="shared" si="2001"/>
        <v>0</v>
      </c>
      <c r="WA162" s="21"/>
      <c r="WB162" s="21">
        <f t="shared" si="2001"/>
        <v>0</v>
      </c>
      <c r="WC162" s="21"/>
      <c r="WD162" s="21">
        <f t="shared" si="2001"/>
        <v>0</v>
      </c>
      <c r="WE162" s="21"/>
      <c r="WF162" s="21">
        <f t="shared" si="2001"/>
        <v>0</v>
      </c>
      <c r="WG162" s="21"/>
      <c r="WH162" s="21">
        <f t="shared" si="2001"/>
        <v>0</v>
      </c>
      <c r="WI162" s="21"/>
      <c r="WJ162" s="21">
        <f t="shared" si="2001"/>
        <v>0</v>
      </c>
      <c r="WK162" s="21"/>
      <c r="WL162" s="21">
        <f t="shared" si="2001"/>
        <v>0</v>
      </c>
      <c r="WM162" s="21"/>
      <c r="WN162" s="21">
        <f t="shared" si="2002"/>
        <v>0</v>
      </c>
      <c r="WO162" s="21"/>
      <c r="WP162" s="21">
        <f t="shared" si="2002"/>
        <v>0</v>
      </c>
      <c r="WQ162" s="21"/>
      <c r="WR162" s="21">
        <f t="shared" si="2002"/>
        <v>0</v>
      </c>
      <c r="WS162" s="21"/>
      <c r="WT162" s="21">
        <f t="shared" si="2002"/>
        <v>0</v>
      </c>
      <c r="WU162" s="21"/>
      <c r="WV162" s="21">
        <f t="shared" si="2002"/>
        <v>0</v>
      </c>
      <c r="WW162" s="21"/>
      <c r="WX162" s="21">
        <f t="shared" si="2002"/>
        <v>0</v>
      </c>
      <c r="WY162" s="21"/>
      <c r="WZ162" s="21">
        <f t="shared" si="2002"/>
        <v>0</v>
      </c>
      <c r="XA162" s="21"/>
      <c r="XB162" s="21">
        <f t="shared" si="2002"/>
        <v>0</v>
      </c>
      <c r="XC162" s="21"/>
      <c r="XD162" s="21">
        <f t="shared" si="2003"/>
        <v>0</v>
      </c>
      <c r="XE162" s="21"/>
      <c r="XF162" s="21">
        <f t="shared" si="2003"/>
        <v>0</v>
      </c>
      <c r="XG162" s="21"/>
      <c r="XH162" s="21">
        <f t="shared" si="2003"/>
        <v>0</v>
      </c>
      <c r="XI162" s="21"/>
      <c r="XJ162" s="21">
        <f t="shared" si="2003"/>
        <v>0</v>
      </c>
      <c r="XK162" s="21"/>
      <c r="XL162" s="21">
        <f t="shared" si="2003"/>
        <v>0</v>
      </c>
      <c r="XM162" s="21"/>
      <c r="XN162" s="21">
        <f t="shared" si="2003"/>
        <v>0</v>
      </c>
      <c r="XO162" s="21"/>
      <c r="XP162" s="21">
        <f t="shared" si="2003"/>
        <v>0</v>
      </c>
      <c r="XQ162" s="21"/>
      <c r="XR162" s="21">
        <f t="shared" si="2003"/>
        <v>0</v>
      </c>
      <c r="XS162" s="21"/>
      <c r="XT162" s="21">
        <f t="shared" si="2065"/>
        <v>0</v>
      </c>
      <c r="XU162" s="21"/>
      <c r="XV162" s="21">
        <f t="shared" si="2065"/>
        <v>0</v>
      </c>
      <c r="XW162" s="21"/>
      <c r="XX162" s="21">
        <f t="shared" si="2065"/>
        <v>0</v>
      </c>
      <c r="XY162" s="21"/>
      <c r="XZ162" s="21">
        <f t="shared" si="2065"/>
        <v>0</v>
      </c>
      <c r="YA162" s="21"/>
      <c r="YB162" s="21">
        <f t="shared" si="2004"/>
        <v>0</v>
      </c>
      <c r="YC162" s="21"/>
      <c r="YD162" s="21">
        <f t="shared" si="2005"/>
        <v>0</v>
      </c>
      <c r="YE162" s="21"/>
      <c r="YF162" s="21">
        <f t="shared" si="2006"/>
        <v>0</v>
      </c>
      <c r="YG162" s="21"/>
      <c r="YH162" s="21">
        <f t="shared" si="2007"/>
        <v>0</v>
      </c>
      <c r="YI162" s="21"/>
      <c r="YJ162" s="21">
        <f t="shared" si="2008"/>
        <v>0</v>
      </c>
      <c r="YK162" s="21"/>
      <c r="YL162" s="21">
        <f t="shared" si="2009"/>
        <v>0</v>
      </c>
      <c r="YM162" s="21"/>
      <c r="YN162" s="21">
        <f t="shared" si="2010"/>
        <v>0</v>
      </c>
      <c r="YO162" s="21"/>
      <c r="YP162" s="21">
        <f t="shared" si="2011"/>
        <v>0</v>
      </c>
      <c r="YQ162" s="21"/>
      <c r="YR162" s="21">
        <f t="shared" si="2012"/>
        <v>0</v>
      </c>
      <c r="YS162" s="21"/>
      <c r="YT162" s="21">
        <f t="shared" si="2013"/>
        <v>0</v>
      </c>
      <c r="YU162" s="21"/>
      <c r="YV162" s="21">
        <f t="shared" si="2014"/>
        <v>0</v>
      </c>
      <c r="YW162" s="21"/>
      <c r="YX162" s="21">
        <f t="shared" si="2015"/>
        <v>0</v>
      </c>
      <c r="YY162" s="21"/>
      <c r="YZ162" s="21">
        <f t="shared" si="2000"/>
        <v>0</v>
      </c>
      <c r="ZA162" s="21"/>
      <c r="ZB162" s="21">
        <f t="shared" si="2016"/>
        <v>0</v>
      </c>
      <c r="ZC162" s="21"/>
      <c r="ZD162" s="21">
        <f t="shared" si="2017"/>
        <v>0</v>
      </c>
      <c r="ZE162" s="21"/>
      <c r="ZF162" s="21">
        <f t="shared" si="2018"/>
        <v>0</v>
      </c>
      <c r="ZG162" s="21"/>
      <c r="ZH162" s="21">
        <f t="shared" si="2019"/>
        <v>0</v>
      </c>
      <c r="ZI162" s="21"/>
      <c r="ZJ162" s="21">
        <f t="shared" si="2020"/>
        <v>0</v>
      </c>
      <c r="ZK162" s="21"/>
      <c r="ZL162" s="21">
        <f t="shared" si="2021"/>
        <v>0</v>
      </c>
      <c r="ZM162" s="21"/>
      <c r="ZN162" s="21">
        <f t="shared" si="2022"/>
        <v>0</v>
      </c>
      <c r="ZO162" s="21"/>
      <c r="ZP162" s="21">
        <f t="shared" si="2023"/>
        <v>0</v>
      </c>
      <c r="ZQ162" s="21"/>
      <c r="ZR162" s="21">
        <f t="shared" si="2024"/>
        <v>0</v>
      </c>
      <c r="ZS162" s="21"/>
      <c r="ZT162" s="21">
        <f t="shared" si="2000"/>
        <v>0</v>
      </c>
      <c r="ZU162" s="21"/>
      <c r="ZV162" s="21">
        <f t="shared" si="2025"/>
        <v>0</v>
      </c>
      <c r="ZW162" s="21"/>
      <c r="ZX162" s="21">
        <f t="shared" si="2026"/>
        <v>0</v>
      </c>
      <c r="ZY162" s="21"/>
      <c r="ZZ162" s="21">
        <f t="shared" si="2026"/>
        <v>0</v>
      </c>
      <c r="AAA162" s="21"/>
      <c r="AAB162" s="21">
        <f t="shared" si="2027"/>
        <v>0</v>
      </c>
      <c r="AAC162" s="21"/>
      <c r="AAD162" s="21">
        <f t="shared" si="2027"/>
        <v>0</v>
      </c>
      <c r="AAE162" s="21"/>
      <c r="AAF162" s="21">
        <f t="shared" si="2028"/>
        <v>0</v>
      </c>
      <c r="AAG162" s="21"/>
      <c r="AAH162" s="21">
        <f t="shared" si="2028"/>
        <v>0</v>
      </c>
      <c r="AAI162" s="21"/>
      <c r="AAJ162" s="21">
        <f t="shared" si="2029"/>
        <v>0</v>
      </c>
      <c r="AAK162" s="21"/>
      <c r="AAL162" s="21">
        <f t="shared" si="2029"/>
        <v>0</v>
      </c>
      <c r="AAM162" s="21"/>
      <c r="AAN162" s="21">
        <f t="shared" si="2030"/>
        <v>0</v>
      </c>
      <c r="AAO162" s="21"/>
      <c r="AAP162" s="21">
        <f t="shared" si="2030"/>
        <v>0</v>
      </c>
      <c r="AAQ162" s="21"/>
      <c r="AAR162" s="21">
        <f t="shared" si="2031"/>
        <v>0</v>
      </c>
      <c r="AAS162" s="21"/>
      <c r="AAT162" s="21">
        <f t="shared" si="2031"/>
        <v>0</v>
      </c>
      <c r="AAU162" s="21"/>
      <c r="AAV162" s="21">
        <f t="shared" si="2032"/>
        <v>0</v>
      </c>
      <c r="AAW162" s="21"/>
      <c r="AAX162" s="21">
        <f t="shared" si="2032"/>
        <v>0</v>
      </c>
      <c r="AAY162" s="21"/>
      <c r="AAZ162" s="21">
        <f t="shared" si="2033"/>
        <v>0</v>
      </c>
      <c r="ABA162" s="21"/>
      <c r="ABB162" s="21">
        <f t="shared" si="2033"/>
        <v>0</v>
      </c>
      <c r="ABC162" s="21"/>
      <c r="ABD162" s="21">
        <f t="shared" si="2034"/>
        <v>0</v>
      </c>
      <c r="ABE162" s="21"/>
      <c r="ABF162" s="21">
        <f t="shared" si="2034"/>
        <v>0</v>
      </c>
      <c r="ABG162" s="21"/>
      <c r="ABH162" s="21">
        <f t="shared" si="2035"/>
        <v>0</v>
      </c>
      <c r="ABI162" s="21"/>
      <c r="ABJ162" s="21">
        <f t="shared" si="2035"/>
        <v>0</v>
      </c>
      <c r="ABK162" s="21"/>
      <c r="ABL162" s="21">
        <f t="shared" si="2036"/>
        <v>0</v>
      </c>
      <c r="ABM162" s="21"/>
      <c r="ABN162" s="21">
        <f t="shared" si="2036"/>
        <v>0</v>
      </c>
      <c r="ABO162" s="21"/>
      <c r="ABP162" s="21">
        <f t="shared" si="2037"/>
        <v>0</v>
      </c>
      <c r="ABQ162" s="21"/>
      <c r="ABR162" s="21">
        <f t="shared" si="2037"/>
        <v>0</v>
      </c>
      <c r="ABS162" s="21"/>
      <c r="ABT162" s="21">
        <f t="shared" si="2038"/>
        <v>0</v>
      </c>
      <c r="ABU162" s="21"/>
      <c r="ABV162" s="21">
        <f t="shared" si="2038"/>
        <v>0</v>
      </c>
      <c r="ABW162" s="21"/>
      <c r="ABX162" s="21">
        <f t="shared" si="2039"/>
        <v>0</v>
      </c>
      <c r="ABY162" s="21"/>
      <c r="ABZ162" s="21">
        <f t="shared" si="2039"/>
        <v>0</v>
      </c>
      <c r="ACA162" s="21"/>
      <c r="ACB162" s="21">
        <f t="shared" si="2040"/>
        <v>0</v>
      </c>
      <c r="ACC162" s="21"/>
      <c r="ACD162" s="21">
        <f t="shared" si="2040"/>
        <v>0</v>
      </c>
      <c r="ACE162" s="21"/>
      <c r="ACF162" s="21">
        <f t="shared" si="2041"/>
        <v>0</v>
      </c>
      <c r="ACG162" s="21"/>
      <c r="ACH162" s="21">
        <f t="shared" si="2041"/>
        <v>0</v>
      </c>
      <c r="ACI162" s="21"/>
      <c r="ACJ162" s="21">
        <f t="shared" si="2042"/>
        <v>0</v>
      </c>
      <c r="ACK162" s="21"/>
      <c r="ACL162" s="21">
        <f t="shared" si="2042"/>
        <v>0</v>
      </c>
      <c r="ACM162" s="21"/>
      <c r="ACN162" s="21">
        <f t="shared" si="2043"/>
        <v>0</v>
      </c>
      <c r="ACO162" s="21"/>
      <c r="ACP162" s="21">
        <f t="shared" si="2043"/>
        <v>0</v>
      </c>
      <c r="ACQ162" s="21"/>
      <c r="ACR162" s="21">
        <f t="shared" si="2044"/>
        <v>0</v>
      </c>
      <c r="ACS162" s="21"/>
      <c r="ACT162" s="21">
        <f t="shared" si="2044"/>
        <v>0</v>
      </c>
      <c r="ACU162" s="21"/>
      <c r="ACV162" s="21">
        <f t="shared" si="2045"/>
        <v>0</v>
      </c>
      <c r="ACW162" s="21"/>
      <c r="ACX162" s="21">
        <f t="shared" si="2045"/>
        <v>0</v>
      </c>
      <c r="ACY162" s="21"/>
      <c r="ACZ162" s="21">
        <f t="shared" si="2046"/>
        <v>0</v>
      </c>
      <c r="ADA162" s="21"/>
      <c r="ADB162" s="21">
        <f t="shared" si="2046"/>
        <v>0</v>
      </c>
      <c r="ADC162" s="21"/>
      <c r="ADD162" s="21">
        <f t="shared" si="2047"/>
        <v>0</v>
      </c>
      <c r="ADE162" s="21"/>
      <c r="ADF162" s="21">
        <f t="shared" si="2047"/>
        <v>0</v>
      </c>
      <c r="ADG162" s="21"/>
      <c r="ADH162" s="21">
        <f t="shared" si="2048"/>
        <v>0</v>
      </c>
      <c r="ADI162" s="21"/>
      <c r="ADJ162" s="21">
        <f t="shared" si="2048"/>
        <v>0</v>
      </c>
      <c r="ADK162" s="21"/>
      <c r="ADL162" s="21">
        <f t="shared" si="2049"/>
        <v>0</v>
      </c>
      <c r="ADM162" s="21"/>
      <c r="ADN162" s="21">
        <f t="shared" si="2049"/>
        <v>0</v>
      </c>
      <c r="ADO162" s="21"/>
      <c r="ADP162" s="21">
        <f t="shared" si="2049"/>
        <v>0</v>
      </c>
      <c r="ADQ162" s="21"/>
      <c r="ADR162" s="21">
        <f t="shared" si="2049"/>
        <v>0</v>
      </c>
      <c r="ADS162" s="21"/>
      <c r="ADT162" s="21">
        <f t="shared" si="2049"/>
        <v>0</v>
      </c>
      <c r="ADU162" s="21"/>
      <c r="ADV162" s="21">
        <f t="shared" si="2050"/>
        <v>0</v>
      </c>
      <c r="ADW162" s="21"/>
      <c r="ADX162" s="21">
        <f t="shared" si="2050"/>
        <v>0</v>
      </c>
      <c r="ADY162" s="21"/>
      <c r="ADZ162" s="21">
        <f t="shared" si="2050"/>
        <v>0</v>
      </c>
      <c r="AEA162" s="21"/>
      <c r="AEB162" s="21">
        <f t="shared" si="2050"/>
        <v>0</v>
      </c>
      <c r="AEC162" s="21"/>
      <c r="AED162" s="21">
        <f t="shared" si="2051"/>
        <v>0</v>
      </c>
      <c r="AEE162" s="21"/>
      <c r="AEF162" s="21">
        <f t="shared" si="2051"/>
        <v>0</v>
      </c>
      <c r="AEG162" s="21"/>
      <c r="AEH162" s="21">
        <f t="shared" si="2051"/>
        <v>0</v>
      </c>
      <c r="AEI162" s="21"/>
      <c r="AEJ162" s="21">
        <f t="shared" si="2051"/>
        <v>0</v>
      </c>
      <c r="AEK162" s="21"/>
      <c r="AEL162" s="21">
        <f t="shared" si="2051"/>
        <v>0</v>
      </c>
      <c r="AEM162" s="21"/>
      <c r="AEN162" s="21">
        <f t="shared" si="2052"/>
        <v>0</v>
      </c>
      <c r="AEO162" s="21"/>
      <c r="AEP162" s="21">
        <f t="shared" si="2052"/>
        <v>0</v>
      </c>
      <c r="AEQ162" s="21"/>
      <c r="AER162" s="21">
        <f t="shared" si="2052"/>
        <v>0</v>
      </c>
      <c r="AES162" s="21"/>
      <c r="AET162" s="21">
        <f t="shared" si="2052"/>
        <v>0</v>
      </c>
      <c r="AEU162" s="21"/>
      <c r="AEV162" s="21">
        <f t="shared" si="2053"/>
        <v>0</v>
      </c>
      <c r="AEW162" s="21"/>
      <c r="AEX162" s="21">
        <f t="shared" si="2053"/>
        <v>0</v>
      </c>
      <c r="AEY162" s="21"/>
      <c r="AEZ162" s="21">
        <f t="shared" si="2053"/>
        <v>0</v>
      </c>
      <c r="AFA162" s="21"/>
      <c r="AFB162" s="21">
        <f t="shared" si="2053"/>
        <v>0</v>
      </c>
      <c r="AFC162" s="21"/>
      <c r="AFD162" s="21">
        <f t="shared" si="2053"/>
        <v>0</v>
      </c>
      <c r="AFE162" s="21"/>
      <c r="AFF162" s="21">
        <f t="shared" si="2054"/>
        <v>0</v>
      </c>
      <c r="AFG162" s="21"/>
      <c r="AFH162" s="21">
        <f t="shared" si="2054"/>
        <v>0</v>
      </c>
      <c r="AFI162" s="21"/>
      <c r="AFJ162" s="21">
        <f t="shared" si="2054"/>
        <v>0</v>
      </c>
      <c r="AFK162" s="21"/>
      <c r="AFL162" s="21">
        <f t="shared" si="2054"/>
        <v>0</v>
      </c>
      <c r="AFM162" s="21"/>
      <c r="AFN162" s="21">
        <f t="shared" si="2055"/>
        <v>0</v>
      </c>
      <c r="AFO162" s="21"/>
      <c r="AFP162" s="21">
        <f t="shared" si="2055"/>
        <v>0</v>
      </c>
      <c r="AFQ162" s="21"/>
      <c r="AFR162" s="21">
        <f t="shared" si="2055"/>
        <v>0</v>
      </c>
      <c r="AFS162" s="21"/>
      <c r="AFT162" s="21">
        <f t="shared" si="2055"/>
        <v>0</v>
      </c>
      <c r="AFU162" s="21"/>
      <c r="AFV162" s="21">
        <f t="shared" si="2055"/>
        <v>0</v>
      </c>
      <c r="AFW162" s="21"/>
      <c r="AFX162" s="21">
        <f t="shared" si="2056"/>
        <v>0</v>
      </c>
      <c r="AFY162" s="21"/>
      <c r="AFZ162" s="21">
        <f t="shared" si="2056"/>
        <v>0</v>
      </c>
      <c r="AGA162" s="21"/>
      <c r="AGB162" s="21">
        <f t="shared" si="2056"/>
        <v>0</v>
      </c>
      <c r="AGC162" s="21"/>
      <c r="AGD162" s="21">
        <f t="shared" si="2056"/>
        <v>0</v>
      </c>
      <c r="AGE162" s="21"/>
      <c r="AGF162" s="21">
        <f t="shared" si="2057"/>
        <v>0</v>
      </c>
      <c r="AGG162" s="21"/>
      <c r="AGH162" s="21">
        <f t="shared" si="2057"/>
        <v>0</v>
      </c>
      <c r="AGI162" s="21"/>
      <c r="AGJ162" s="21">
        <f t="shared" si="2057"/>
        <v>0</v>
      </c>
      <c r="AGK162" s="21"/>
      <c r="AGL162" s="21">
        <f t="shared" si="2057"/>
        <v>0</v>
      </c>
      <c r="AGM162" s="21"/>
      <c r="AGN162" s="21">
        <f t="shared" si="2057"/>
        <v>0</v>
      </c>
      <c r="AGO162" s="21"/>
      <c r="AGP162" s="21">
        <f t="shared" si="2058"/>
        <v>0</v>
      </c>
      <c r="AGQ162" s="21"/>
      <c r="AGR162" s="21">
        <f t="shared" si="2058"/>
        <v>0</v>
      </c>
      <c r="AGS162" s="21"/>
      <c r="AGT162" s="21">
        <f t="shared" si="2058"/>
        <v>0</v>
      </c>
      <c r="AGU162" s="21"/>
      <c r="AGV162" s="21">
        <f t="shared" si="2058"/>
        <v>0</v>
      </c>
      <c r="AGW162" s="21"/>
      <c r="AGX162" s="21">
        <f t="shared" si="2059"/>
        <v>0</v>
      </c>
      <c r="AGY162" s="21"/>
      <c r="AGZ162" s="21">
        <f t="shared" si="2059"/>
        <v>0</v>
      </c>
      <c r="AHA162" s="21"/>
      <c r="AHB162" s="21">
        <f t="shared" si="2059"/>
        <v>0</v>
      </c>
      <c r="AHC162" s="21"/>
      <c r="AHD162" s="21">
        <f t="shared" si="2059"/>
        <v>0</v>
      </c>
      <c r="AHE162" s="21"/>
      <c r="AHF162" s="21">
        <f t="shared" si="2059"/>
        <v>0</v>
      </c>
      <c r="AHG162" s="21"/>
      <c r="AHH162" s="21">
        <f t="shared" si="2060"/>
        <v>0</v>
      </c>
      <c r="AHI162" s="21"/>
      <c r="AHJ162" s="21">
        <f t="shared" si="2060"/>
        <v>0</v>
      </c>
      <c r="AHK162" s="21"/>
      <c r="AHL162" s="21">
        <f t="shared" si="2060"/>
        <v>0</v>
      </c>
      <c r="AHM162" s="21"/>
      <c r="AHN162" s="21">
        <f t="shared" si="2060"/>
        <v>0</v>
      </c>
      <c r="AHO162" s="21"/>
      <c r="AHP162" s="21">
        <f t="shared" si="2061"/>
        <v>0</v>
      </c>
      <c r="AHQ162" s="21"/>
      <c r="AHR162" s="21">
        <f t="shared" si="2061"/>
        <v>0</v>
      </c>
      <c r="AHS162" s="21"/>
      <c r="AHT162" s="21">
        <f t="shared" si="2061"/>
        <v>0</v>
      </c>
      <c r="AHU162" s="21"/>
      <c r="AHV162" s="21">
        <f t="shared" si="2061"/>
        <v>0</v>
      </c>
      <c r="AHW162" s="21"/>
      <c r="AHX162" s="21">
        <f t="shared" si="2061"/>
        <v>0</v>
      </c>
      <c r="AHY162" s="21"/>
      <c r="AHZ162" s="21">
        <f t="shared" si="2062"/>
        <v>0</v>
      </c>
      <c r="AIA162" s="21"/>
      <c r="AIB162" s="21">
        <f t="shared" si="2062"/>
        <v>0</v>
      </c>
      <c r="AIC162" s="21"/>
      <c r="AID162" s="21">
        <f t="shared" si="2062"/>
        <v>0</v>
      </c>
      <c r="AIE162" s="21"/>
      <c r="AIF162" s="21">
        <f t="shared" si="2062"/>
        <v>0</v>
      </c>
      <c r="AIG162" s="21"/>
      <c r="AIH162" s="21">
        <f t="shared" si="2063"/>
        <v>0</v>
      </c>
      <c r="AII162" s="21"/>
      <c r="AIJ162" s="21">
        <f t="shared" si="2063"/>
        <v>0</v>
      </c>
      <c r="AIK162" s="21"/>
      <c r="AIL162" s="21">
        <f t="shared" si="2063"/>
        <v>0</v>
      </c>
      <c r="AIM162" s="21"/>
      <c r="AIN162" s="21">
        <f t="shared" si="2063"/>
        <v>0</v>
      </c>
      <c r="AIO162" s="21"/>
      <c r="AIP162" s="21">
        <f t="shared" si="2063"/>
        <v>0</v>
      </c>
      <c r="AIQ162" s="21"/>
      <c r="AIR162" s="21">
        <f t="shared" si="2064"/>
        <v>0</v>
      </c>
      <c r="AIS162" s="21"/>
      <c r="AIT162" s="21">
        <f t="shared" si="2064"/>
        <v>0</v>
      </c>
      <c r="AIU162" s="21"/>
      <c r="AIV162" s="21">
        <f t="shared" si="2064"/>
        <v>0</v>
      </c>
      <c r="AIW162" s="21"/>
      <c r="AIX162" s="21">
        <f t="shared" si="2064"/>
        <v>0</v>
      </c>
      <c r="AIY162" s="21"/>
      <c r="AIZ162" s="21">
        <f t="shared" si="2000"/>
        <v>0</v>
      </c>
      <c r="AJA162" s="21"/>
    </row>
    <row r="163" spans="2:937" ht="13.5" customHeight="1" x14ac:dyDescent="0.25">
      <c r="B163" s="31">
        <v>158</v>
      </c>
      <c r="C163" s="192" t="s">
        <v>206</v>
      </c>
      <c r="D163" s="67" t="s">
        <v>115</v>
      </c>
      <c r="E163" s="194" t="s">
        <v>404</v>
      </c>
      <c r="F163" s="194" t="str">
        <f>_xlfn.XLOOKUP(D163,'WTG PH-III'!$D$5:$D$198,'WTG PH-III'!$B$5:$B$198,0,0,1)</f>
        <v>PSS-05</v>
      </c>
      <c r="G163" s="22" t="s">
        <v>537</v>
      </c>
      <c r="H163" s="22" t="s">
        <v>538</v>
      </c>
      <c r="I163" s="61">
        <v>13</v>
      </c>
      <c r="J163" s="21">
        <v>253</v>
      </c>
      <c r="K163" s="21">
        <f t="shared" si="1741"/>
        <v>253</v>
      </c>
      <c r="L163" s="21">
        <f t="shared" si="1742"/>
        <v>253</v>
      </c>
      <c r="M163" s="21">
        <f t="shared" si="1743"/>
        <v>0</v>
      </c>
      <c r="N163" s="95">
        <f>VLOOKUP(D163,'WTG PH-III'!$D$5:$U$198,17,0)</f>
        <v>45736</v>
      </c>
      <c r="O163" s="95">
        <f>VLOOKUP(D163,'WTG PH-III'!$D$5:$U$198,18,0)</f>
        <v>45746</v>
      </c>
      <c r="P163" s="21">
        <f t="shared" si="1744"/>
        <v>0</v>
      </c>
      <c r="Q163" s="21"/>
      <c r="R163" s="21">
        <f t="shared" si="1745"/>
        <v>0</v>
      </c>
      <c r="S163" s="21"/>
      <c r="T163" s="21">
        <f t="shared" si="1746"/>
        <v>0</v>
      </c>
      <c r="U163" s="21"/>
      <c r="V163" s="21">
        <f t="shared" si="1747"/>
        <v>0</v>
      </c>
      <c r="W163" s="21"/>
      <c r="X163" s="21">
        <f t="shared" si="1748"/>
        <v>0</v>
      </c>
      <c r="Y163" s="21"/>
      <c r="Z163" s="21">
        <f t="shared" si="1749"/>
        <v>0</v>
      </c>
      <c r="AA163" s="21"/>
      <c r="AB163" s="21">
        <f t="shared" si="1750"/>
        <v>0</v>
      </c>
      <c r="AC163" s="21"/>
      <c r="AD163" s="21">
        <f t="shared" si="1751"/>
        <v>0</v>
      </c>
      <c r="AE163" s="21"/>
      <c r="AF163" s="21">
        <f t="shared" si="1752"/>
        <v>0</v>
      </c>
      <c r="AG163" s="21"/>
      <c r="AH163" s="21">
        <f t="shared" si="1753"/>
        <v>0</v>
      </c>
      <c r="AI163" s="21"/>
      <c r="AJ163" s="21">
        <f t="shared" si="1754"/>
        <v>0</v>
      </c>
      <c r="AK163" s="21"/>
      <c r="AL163" s="21">
        <f t="shared" si="1755"/>
        <v>0</v>
      </c>
      <c r="AM163" s="21"/>
      <c r="AN163" s="21">
        <f t="shared" si="1756"/>
        <v>0</v>
      </c>
      <c r="AO163" s="21"/>
      <c r="AP163" s="21">
        <f t="shared" si="1757"/>
        <v>0</v>
      </c>
      <c r="AQ163" s="21"/>
      <c r="AR163" s="21">
        <f t="shared" si="1758"/>
        <v>0</v>
      </c>
      <c r="AS163" s="21"/>
      <c r="AT163" s="21">
        <f t="shared" si="1759"/>
        <v>0</v>
      </c>
      <c r="AU163" s="21"/>
      <c r="AV163" s="21">
        <f t="shared" si="1760"/>
        <v>0</v>
      </c>
      <c r="AW163" s="21"/>
      <c r="AX163" s="21">
        <f t="shared" si="1761"/>
        <v>0</v>
      </c>
      <c r="AY163" s="21"/>
      <c r="AZ163" s="21">
        <f t="shared" si="1762"/>
        <v>0</v>
      </c>
      <c r="BA163" s="21"/>
      <c r="BB163" s="21">
        <f t="shared" si="1763"/>
        <v>0</v>
      </c>
      <c r="BC163" s="21"/>
      <c r="BD163" s="21">
        <f t="shared" si="1764"/>
        <v>0</v>
      </c>
      <c r="BE163" s="21"/>
      <c r="BF163" s="21">
        <f t="shared" si="1765"/>
        <v>0</v>
      </c>
      <c r="BG163" s="21"/>
      <c r="BH163" s="21">
        <f t="shared" si="1766"/>
        <v>0</v>
      </c>
      <c r="BI163" s="21"/>
      <c r="BJ163" s="21">
        <f t="shared" si="1767"/>
        <v>0</v>
      </c>
      <c r="BK163" s="21"/>
      <c r="BL163" s="21">
        <f t="shared" si="1768"/>
        <v>0</v>
      </c>
      <c r="BM163" s="21"/>
      <c r="BN163" s="21">
        <f t="shared" si="1769"/>
        <v>0</v>
      </c>
      <c r="BO163" s="21"/>
      <c r="BP163" s="21">
        <f t="shared" si="1770"/>
        <v>0</v>
      </c>
      <c r="BQ163" s="21"/>
      <c r="BR163" s="21">
        <f t="shared" si="1771"/>
        <v>0</v>
      </c>
      <c r="BS163" s="21"/>
      <c r="BT163" s="21">
        <f t="shared" si="1772"/>
        <v>0</v>
      </c>
      <c r="BU163" s="21"/>
      <c r="BV163" s="21">
        <f t="shared" si="1773"/>
        <v>0</v>
      </c>
      <c r="BW163" s="21"/>
      <c r="BX163" s="21">
        <f t="shared" si="1774"/>
        <v>0</v>
      </c>
      <c r="BY163" s="21"/>
      <c r="BZ163" s="21">
        <f t="shared" si="1775"/>
        <v>0</v>
      </c>
      <c r="CA163" s="21"/>
      <c r="CB163" s="21">
        <f t="shared" si="1776"/>
        <v>0</v>
      </c>
      <c r="CC163" s="21"/>
      <c r="CD163" s="21">
        <f t="shared" si="1777"/>
        <v>0</v>
      </c>
      <c r="CE163" s="21"/>
      <c r="CF163" s="21">
        <f t="shared" si="1778"/>
        <v>0</v>
      </c>
      <c r="CG163" s="21"/>
      <c r="CH163" s="21">
        <f t="shared" si="1779"/>
        <v>0</v>
      </c>
      <c r="CI163" s="21"/>
      <c r="CJ163" s="21">
        <f t="shared" si="1780"/>
        <v>0</v>
      </c>
      <c r="CK163" s="21"/>
      <c r="CL163" s="21">
        <f t="shared" si="1781"/>
        <v>0</v>
      </c>
      <c r="CM163" s="21"/>
      <c r="CN163" s="21">
        <f t="shared" si="1782"/>
        <v>0</v>
      </c>
      <c r="CO163" s="21"/>
      <c r="CP163" s="21">
        <f t="shared" si="1783"/>
        <v>0</v>
      </c>
      <c r="CQ163" s="21"/>
      <c r="CR163" s="21">
        <f t="shared" si="1784"/>
        <v>0</v>
      </c>
      <c r="CS163" s="21"/>
      <c r="CT163" s="21">
        <f t="shared" si="1785"/>
        <v>0</v>
      </c>
      <c r="CU163" s="21"/>
      <c r="CV163" s="21">
        <f t="shared" si="1786"/>
        <v>0</v>
      </c>
      <c r="CW163" s="21"/>
      <c r="CX163" s="21">
        <f t="shared" si="1787"/>
        <v>0</v>
      </c>
      <c r="CY163" s="21"/>
      <c r="CZ163" s="21">
        <f t="shared" si="1788"/>
        <v>0</v>
      </c>
      <c r="DA163" s="21"/>
      <c r="DB163" s="21">
        <f t="shared" si="1789"/>
        <v>0</v>
      </c>
      <c r="DC163" s="21"/>
      <c r="DD163" s="21">
        <f t="shared" si="1790"/>
        <v>0</v>
      </c>
      <c r="DE163" s="21"/>
      <c r="DF163" s="21">
        <f t="shared" si="1791"/>
        <v>0</v>
      </c>
      <c r="DG163" s="21"/>
      <c r="DH163" s="21">
        <f t="shared" si="1792"/>
        <v>0</v>
      </c>
      <c r="DI163" s="21"/>
      <c r="DJ163" s="21">
        <f t="shared" si="1793"/>
        <v>0</v>
      </c>
      <c r="DK163" s="21"/>
      <c r="DL163" s="21">
        <f t="shared" si="1794"/>
        <v>0</v>
      </c>
      <c r="DM163" s="21"/>
      <c r="DN163" s="21">
        <f t="shared" si="1795"/>
        <v>0</v>
      </c>
      <c r="DO163" s="21"/>
      <c r="DP163" s="21">
        <f t="shared" si="1796"/>
        <v>0</v>
      </c>
      <c r="DQ163" s="21"/>
      <c r="DR163" s="21">
        <f t="shared" si="1797"/>
        <v>0</v>
      </c>
      <c r="DS163" s="21"/>
      <c r="DT163" s="21">
        <f t="shared" si="1798"/>
        <v>0</v>
      </c>
      <c r="DU163" s="21"/>
      <c r="DV163" s="21">
        <f t="shared" si="1799"/>
        <v>0</v>
      </c>
      <c r="DW163" s="21"/>
      <c r="DX163" s="21">
        <f t="shared" si="1800"/>
        <v>0</v>
      </c>
      <c r="DY163" s="21"/>
      <c r="DZ163" s="21">
        <f t="shared" si="1801"/>
        <v>0</v>
      </c>
      <c r="EA163" s="21"/>
      <c r="EB163" s="21">
        <f t="shared" si="1802"/>
        <v>0</v>
      </c>
      <c r="EC163" s="21"/>
      <c r="ED163" s="21">
        <f t="shared" si="1803"/>
        <v>0</v>
      </c>
      <c r="EE163" s="21"/>
      <c r="EF163" s="21">
        <f t="shared" si="1804"/>
        <v>0</v>
      </c>
      <c r="EG163" s="21"/>
      <c r="EH163" s="21">
        <f t="shared" si="1805"/>
        <v>0</v>
      </c>
      <c r="EI163" s="21"/>
      <c r="EJ163" s="21">
        <f t="shared" si="1806"/>
        <v>0</v>
      </c>
      <c r="EK163" s="21"/>
      <c r="EL163" s="21">
        <f t="shared" si="1807"/>
        <v>0</v>
      </c>
      <c r="EM163" s="21"/>
      <c r="EN163" s="21">
        <f t="shared" si="1808"/>
        <v>0</v>
      </c>
      <c r="EO163" s="21"/>
      <c r="EP163" s="21">
        <f t="shared" si="1809"/>
        <v>0</v>
      </c>
      <c r="EQ163" s="21"/>
      <c r="ER163" s="21">
        <f t="shared" si="1810"/>
        <v>0</v>
      </c>
      <c r="ES163" s="21"/>
      <c r="ET163" s="21">
        <f t="shared" si="1811"/>
        <v>0</v>
      </c>
      <c r="EU163" s="21"/>
      <c r="EV163" s="21">
        <f t="shared" si="1812"/>
        <v>0</v>
      </c>
      <c r="EW163" s="21"/>
      <c r="EX163" s="21">
        <f t="shared" si="1813"/>
        <v>0</v>
      </c>
      <c r="EY163" s="21"/>
      <c r="EZ163" s="21">
        <f t="shared" si="1814"/>
        <v>0</v>
      </c>
      <c r="FA163" s="21"/>
      <c r="FB163" s="21">
        <f t="shared" si="1815"/>
        <v>0</v>
      </c>
      <c r="FC163" s="21"/>
      <c r="FD163" s="21">
        <f t="shared" si="1816"/>
        <v>0</v>
      </c>
      <c r="FE163" s="21"/>
      <c r="FF163" s="21">
        <f t="shared" si="1817"/>
        <v>0</v>
      </c>
      <c r="FG163" s="21"/>
      <c r="FH163" s="21">
        <f t="shared" si="1818"/>
        <v>0</v>
      </c>
      <c r="FI163" s="21"/>
      <c r="FJ163" s="21">
        <f t="shared" si="1819"/>
        <v>0</v>
      </c>
      <c r="FK163" s="21"/>
      <c r="FL163" s="21">
        <f t="shared" si="1820"/>
        <v>0</v>
      </c>
      <c r="FM163" s="21"/>
      <c r="FN163" s="21">
        <f t="shared" si="1821"/>
        <v>0</v>
      </c>
      <c r="FO163" s="21"/>
      <c r="FP163" s="21">
        <f t="shared" si="1822"/>
        <v>0</v>
      </c>
      <c r="FQ163" s="21"/>
      <c r="FR163" s="21">
        <f t="shared" si="1823"/>
        <v>0</v>
      </c>
      <c r="FS163" s="21"/>
      <c r="FT163" s="21">
        <f t="shared" si="1824"/>
        <v>0</v>
      </c>
      <c r="FU163" s="21"/>
      <c r="FV163" s="21">
        <f t="shared" si="1825"/>
        <v>0</v>
      </c>
      <c r="FW163" s="21"/>
      <c r="FX163" s="21">
        <f t="shared" si="1826"/>
        <v>0</v>
      </c>
      <c r="FY163" s="21"/>
      <c r="FZ163" s="21">
        <f t="shared" si="1827"/>
        <v>0</v>
      </c>
      <c r="GA163" s="21"/>
      <c r="GB163" s="21">
        <f t="shared" si="1828"/>
        <v>0</v>
      </c>
      <c r="GC163" s="21"/>
      <c r="GD163" s="21">
        <f t="shared" si="1829"/>
        <v>0</v>
      </c>
      <c r="GE163" s="21"/>
      <c r="GF163" s="21">
        <f t="shared" si="1830"/>
        <v>0</v>
      </c>
      <c r="GG163" s="21"/>
      <c r="GH163" s="21">
        <f t="shared" si="1831"/>
        <v>0</v>
      </c>
      <c r="GI163" s="21"/>
      <c r="GJ163" s="21">
        <f t="shared" si="1832"/>
        <v>0</v>
      </c>
      <c r="GK163" s="21"/>
      <c r="GL163" s="21">
        <f t="shared" si="1833"/>
        <v>0</v>
      </c>
      <c r="GM163" s="21"/>
      <c r="GN163" s="21">
        <f t="shared" si="1834"/>
        <v>0</v>
      </c>
      <c r="GO163" s="21"/>
      <c r="GP163" s="21">
        <f t="shared" si="1835"/>
        <v>0</v>
      </c>
      <c r="GQ163" s="21"/>
      <c r="GR163" s="21">
        <f t="shared" si="1836"/>
        <v>23</v>
      </c>
      <c r="GS163" s="21"/>
      <c r="GT163" s="21">
        <f t="shared" si="1837"/>
        <v>23</v>
      </c>
      <c r="GU163" s="21"/>
      <c r="GV163" s="21">
        <f t="shared" si="1838"/>
        <v>23</v>
      </c>
      <c r="GW163" s="21"/>
      <c r="GX163" s="21">
        <f t="shared" si="1839"/>
        <v>23</v>
      </c>
      <c r="GY163" s="21"/>
      <c r="GZ163" s="21">
        <f t="shared" si="1840"/>
        <v>23</v>
      </c>
      <c r="HA163" s="21"/>
      <c r="HB163" s="21">
        <f t="shared" si="1841"/>
        <v>23</v>
      </c>
      <c r="HC163" s="21"/>
      <c r="HD163" s="21">
        <f t="shared" si="1842"/>
        <v>23</v>
      </c>
      <c r="HE163" s="21"/>
      <c r="HF163" s="21">
        <f t="shared" si="1843"/>
        <v>23</v>
      </c>
      <c r="HG163" s="21"/>
      <c r="HH163" s="21">
        <f t="shared" si="1844"/>
        <v>23</v>
      </c>
      <c r="HI163" s="21"/>
      <c r="HJ163" s="21">
        <f t="shared" si="1845"/>
        <v>23</v>
      </c>
      <c r="HK163" s="21"/>
      <c r="HL163" s="21">
        <f t="shared" si="1846"/>
        <v>23</v>
      </c>
      <c r="HM163" s="21"/>
      <c r="HN163" s="21">
        <f t="shared" si="1847"/>
        <v>0</v>
      </c>
      <c r="HO163" s="21"/>
      <c r="HP163" s="21">
        <f t="shared" si="1848"/>
        <v>0</v>
      </c>
      <c r="HQ163" s="21"/>
      <c r="HR163" s="21">
        <f t="shared" si="1849"/>
        <v>0</v>
      </c>
      <c r="HS163" s="21"/>
      <c r="HT163" s="21">
        <f t="shared" si="1850"/>
        <v>0</v>
      </c>
      <c r="HU163" s="21"/>
      <c r="HV163" s="21">
        <f t="shared" si="1851"/>
        <v>0</v>
      </c>
      <c r="HW163" s="21"/>
      <c r="HX163" s="21">
        <f t="shared" si="1852"/>
        <v>0</v>
      </c>
      <c r="HY163" s="21"/>
      <c r="HZ163" s="21">
        <f t="shared" si="1853"/>
        <v>0</v>
      </c>
      <c r="IA163" s="21"/>
      <c r="IB163" s="21">
        <f t="shared" si="1854"/>
        <v>0</v>
      </c>
      <c r="IC163" s="21"/>
      <c r="ID163" s="21">
        <f t="shared" si="1855"/>
        <v>0</v>
      </c>
      <c r="IE163" s="21"/>
      <c r="IF163" s="21">
        <f t="shared" si="1856"/>
        <v>0</v>
      </c>
      <c r="IG163" s="21"/>
      <c r="IH163" s="21">
        <f t="shared" si="1857"/>
        <v>0</v>
      </c>
      <c r="II163" s="21"/>
      <c r="IJ163" s="21">
        <f t="shared" si="1858"/>
        <v>0</v>
      </c>
      <c r="IK163" s="21"/>
      <c r="IL163" s="21">
        <f t="shared" si="1859"/>
        <v>0</v>
      </c>
      <c r="IM163" s="21"/>
      <c r="IN163" s="21">
        <f t="shared" si="1860"/>
        <v>0</v>
      </c>
      <c r="IO163" s="21"/>
      <c r="IP163" s="21">
        <f t="shared" si="1861"/>
        <v>0</v>
      </c>
      <c r="IQ163" s="21"/>
      <c r="IR163" s="21">
        <f t="shared" si="1862"/>
        <v>0</v>
      </c>
      <c r="IS163" s="21"/>
      <c r="IT163" s="21">
        <f t="shared" si="1863"/>
        <v>0</v>
      </c>
      <c r="IU163" s="21"/>
      <c r="IV163" s="21">
        <f t="shared" si="1864"/>
        <v>0</v>
      </c>
      <c r="IW163" s="21"/>
      <c r="IX163" s="21">
        <f t="shared" si="1865"/>
        <v>0</v>
      </c>
      <c r="IY163" s="21"/>
      <c r="IZ163" s="21">
        <f t="shared" si="1866"/>
        <v>0</v>
      </c>
      <c r="JA163" s="21"/>
      <c r="JB163" s="21">
        <f t="shared" si="1867"/>
        <v>0</v>
      </c>
      <c r="JC163" s="21"/>
      <c r="JD163" s="21">
        <f t="shared" si="1868"/>
        <v>0</v>
      </c>
      <c r="JE163" s="21"/>
      <c r="JF163" s="21">
        <f t="shared" si="1869"/>
        <v>0</v>
      </c>
      <c r="JG163" s="21"/>
      <c r="JH163" s="21">
        <f t="shared" si="1870"/>
        <v>0</v>
      </c>
      <c r="JI163" s="21"/>
      <c r="JJ163" s="21">
        <f t="shared" si="1871"/>
        <v>0</v>
      </c>
      <c r="JK163" s="21"/>
      <c r="JL163" s="21">
        <f t="shared" si="1872"/>
        <v>0</v>
      </c>
      <c r="JM163" s="21"/>
      <c r="JN163" s="21">
        <f t="shared" si="1873"/>
        <v>0</v>
      </c>
      <c r="JO163" s="21"/>
      <c r="JP163" s="21">
        <f t="shared" si="1874"/>
        <v>0</v>
      </c>
      <c r="JQ163" s="21"/>
      <c r="JR163" s="21">
        <f t="shared" si="1875"/>
        <v>0</v>
      </c>
      <c r="JS163" s="21"/>
      <c r="JT163" s="21">
        <f t="shared" si="1876"/>
        <v>0</v>
      </c>
      <c r="JU163" s="21">
        <v>12</v>
      </c>
      <c r="JV163" s="21">
        <f t="shared" si="1877"/>
        <v>0</v>
      </c>
      <c r="JW163" s="21">
        <v>38</v>
      </c>
      <c r="JX163" s="21">
        <f t="shared" si="1878"/>
        <v>0</v>
      </c>
      <c r="JY163" s="21"/>
      <c r="JZ163" s="21">
        <f t="shared" si="1879"/>
        <v>0</v>
      </c>
      <c r="KA163" s="21">
        <v>45</v>
      </c>
      <c r="KB163" s="21">
        <f t="shared" si="1880"/>
        <v>0</v>
      </c>
      <c r="KC163" s="21">
        <v>46</v>
      </c>
      <c r="KD163" s="21">
        <f t="shared" si="1881"/>
        <v>0</v>
      </c>
      <c r="KE163" s="21">
        <v>13</v>
      </c>
      <c r="KF163" s="21">
        <f t="shared" si="1882"/>
        <v>0</v>
      </c>
      <c r="KG163" s="21">
        <v>42</v>
      </c>
      <c r="KH163" s="21">
        <f t="shared" si="1883"/>
        <v>0</v>
      </c>
      <c r="KI163" s="21">
        <v>42</v>
      </c>
      <c r="KJ163" s="21">
        <f t="shared" si="1884"/>
        <v>0</v>
      </c>
      <c r="KK163" s="21"/>
      <c r="KL163" s="21">
        <f t="shared" si="1885"/>
        <v>0</v>
      </c>
      <c r="KM163" s="21">
        <v>3</v>
      </c>
      <c r="KN163" s="21">
        <f t="shared" si="1886"/>
        <v>0</v>
      </c>
      <c r="KO163" s="21"/>
      <c r="KP163" s="21">
        <f t="shared" si="1887"/>
        <v>0</v>
      </c>
      <c r="KQ163" s="21"/>
      <c r="KR163" s="21">
        <f t="shared" si="1888"/>
        <v>0</v>
      </c>
      <c r="KS163" s="21"/>
      <c r="KT163" s="21">
        <f t="shared" si="1889"/>
        <v>0</v>
      </c>
      <c r="KU163" s="21"/>
      <c r="KV163" s="21">
        <f t="shared" si="1890"/>
        <v>0</v>
      </c>
      <c r="KW163" s="21"/>
      <c r="KX163" s="21">
        <f t="shared" si="1891"/>
        <v>0</v>
      </c>
      <c r="KY163" s="21"/>
      <c r="KZ163" s="21">
        <f t="shared" si="1892"/>
        <v>0</v>
      </c>
      <c r="LA163" s="21">
        <v>12</v>
      </c>
      <c r="LB163" s="21">
        <f t="shared" si="1893"/>
        <v>0</v>
      </c>
      <c r="LC163" s="21"/>
      <c r="LD163" s="21">
        <f t="shared" si="1894"/>
        <v>0</v>
      </c>
      <c r="LE163" s="21"/>
      <c r="LF163" s="21">
        <f t="shared" si="1895"/>
        <v>0</v>
      </c>
      <c r="LG163" s="21"/>
      <c r="LH163" s="21">
        <f t="shared" si="1896"/>
        <v>0</v>
      </c>
      <c r="LI163" s="21"/>
      <c r="LJ163" s="21">
        <f t="shared" si="1897"/>
        <v>0</v>
      </c>
      <c r="LK163" s="21"/>
      <c r="LL163" s="21">
        <f t="shared" si="1898"/>
        <v>0</v>
      </c>
      <c r="LM163" s="21"/>
      <c r="LN163" s="21">
        <f t="shared" si="1899"/>
        <v>0</v>
      </c>
      <c r="LO163" s="21"/>
      <c r="LP163" s="21">
        <f t="shared" si="1900"/>
        <v>0</v>
      </c>
      <c r="LQ163" s="21"/>
      <c r="LR163" s="21">
        <f t="shared" si="1901"/>
        <v>0</v>
      </c>
      <c r="LS163" s="21"/>
      <c r="LT163" s="21">
        <f t="shared" si="1902"/>
        <v>0</v>
      </c>
      <c r="LU163" s="21"/>
      <c r="LV163" s="21">
        <f t="shared" si="1903"/>
        <v>0</v>
      </c>
      <c r="LW163" s="21"/>
      <c r="LX163" s="21">
        <f t="shared" si="1904"/>
        <v>0</v>
      </c>
      <c r="LY163" s="21"/>
      <c r="LZ163" s="21">
        <f t="shared" si="1905"/>
        <v>0</v>
      </c>
      <c r="MA163" s="21"/>
      <c r="MB163" s="21">
        <f t="shared" si="1906"/>
        <v>0</v>
      </c>
      <c r="MC163" s="21"/>
      <c r="MD163" s="21">
        <f t="shared" si="1907"/>
        <v>0</v>
      </c>
      <c r="ME163" s="21"/>
      <c r="MF163" s="21">
        <f t="shared" si="1908"/>
        <v>0</v>
      </c>
      <c r="MG163" s="21"/>
      <c r="MH163" s="21">
        <f t="shared" si="1909"/>
        <v>0</v>
      </c>
      <c r="MI163" s="21"/>
      <c r="MJ163" s="21">
        <f t="shared" si="1910"/>
        <v>0</v>
      </c>
      <c r="MK163" s="21"/>
      <c r="ML163" s="21">
        <f t="shared" si="1911"/>
        <v>0</v>
      </c>
      <c r="MM163" s="21"/>
      <c r="MN163" s="21">
        <f t="shared" si="1912"/>
        <v>0</v>
      </c>
      <c r="MO163" s="21"/>
      <c r="MP163" s="21">
        <f t="shared" si="1913"/>
        <v>0</v>
      </c>
      <c r="MQ163" s="21"/>
      <c r="MR163" s="21">
        <f t="shared" si="1914"/>
        <v>0</v>
      </c>
      <c r="MS163" s="21"/>
      <c r="MT163" s="21">
        <f t="shared" si="1915"/>
        <v>0</v>
      </c>
      <c r="MU163" s="21"/>
      <c r="MV163" s="21">
        <f t="shared" si="1916"/>
        <v>0</v>
      </c>
      <c r="MW163" s="21"/>
      <c r="MX163" s="21">
        <f t="shared" si="1917"/>
        <v>0</v>
      </c>
      <c r="MY163" s="21"/>
      <c r="MZ163" s="21">
        <f t="shared" si="1918"/>
        <v>0</v>
      </c>
      <c r="NA163" s="21"/>
      <c r="NB163" s="21">
        <f t="shared" si="1919"/>
        <v>0</v>
      </c>
      <c r="NC163" s="21"/>
      <c r="ND163" s="21">
        <f t="shared" si="1920"/>
        <v>0</v>
      </c>
      <c r="NE163" s="21"/>
      <c r="NF163" s="21">
        <f t="shared" si="1921"/>
        <v>0</v>
      </c>
      <c r="NG163" s="21"/>
      <c r="NH163" s="21">
        <f t="shared" si="1922"/>
        <v>0</v>
      </c>
      <c r="NI163" s="21"/>
      <c r="NJ163" s="21">
        <f t="shared" si="1923"/>
        <v>0</v>
      </c>
      <c r="NK163" s="21"/>
      <c r="NL163" s="21">
        <f t="shared" si="1924"/>
        <v>0</v>
      </c>
      <c r="NM163" s="21"/>
      <c r="NN163" s="21">
        <f t="shared" si="1925"/>
        <v>0</v>
      </c>
      <c r="NO163" s="21"/>
      <c r="NP163" s="21">
        <f t="shared" si="1926"/>
        <v>0</v>
      </c>
      <c r="NQ163" s="21"/>
      <c r="NR163" s="21">
        <f t="shared" si="1927"/>
        <v>0</v>
      </c>
      <c r="NS163" s="21"/>
      <c r="NT163" s="21">
        <f t="shared" si="1928"/>
        <v>0</v>
      </c>
      <c r="NU163" s="21"/>
      <c r="NV163" s="21">
        <f t="shared" si="1929"/>
        <v>0</v>
      </c>
      <c r="NW163" s="21"/>
      <c r="NX163" s="21">
        <f t="shared" si="1930"/>
        <v>0</v>
      </c>
      <c r="NY163" s="21"/>
      <c r="NZ163" s="21">
        <f t="shared" si="1931"/>
        <v>0</v>
      </c>
      <c r="OA163" s="21"/>
      <c r="OB163" s="21">
        <f t="shared" si="1932"/>
        <v>0</v>
      </c>
      <c r="OC163" s="21"/>
      <c r="OD163" s="21">
        <f t="shared" si="1933"/>
        <v>0</v>
      </c>
      <c r="OE163" s="21"/>
      <c r="OF163" s="21">
        <f t="shared" si="1934"/>
        <v>0</v>
      </c>
      <c r="OG163" s="21"/>
      <c r="OH163" s="21">
        <f t="shared" si="1935"/>
        <v>0</v>
      </c>
      <c r="OI163" s="21"/>
      <c r="OJ163" s="21">
        <f t="shared" si="1936"/>
        <v>0</v>
      </c>
      <c r="OK163" s="21"/>
      <c r="OL163" s="21">
        <f t="shared" si="1937"/>
        <v>0</v>
      </c>
      <c r="OM163" s="21"/>
      <c r="ON163" s="21">
        <f t="shared" si="1938"/>
        <v>0</v>
      </c>
      <c r="OO163" s="21"/>
      <c r="OP163" s="21">
        <f t="shared" si="1938"/>
        <v>0</v>
      </c>
      <c r="OQ163" s="21"/>
      <c r="OR163" s="21">
        <f t="shared" si="1938"/>
        <v>0</v>
      </c>
      <c r="OS163" s="21"/>
      <c r="OT163" s="21">
        <f t="shared" si="1938"/>
        <v>0</v>
      </c>
      <c r="OU163" s="21"/>
      <c r="OV163" s="21">
        <f t="shared" si="1938"/>
        <v>0</v>
      </c>
      <c r="OW163" s="21"/>
      <c r="OX163" s="21">
        <f t="shared" si="1938"/>
        <v>0</v>
      </c>
      <c r="OY163" s="21"/>
      <c r="OZ163" s="21">
        <f t="shared" si="1938"/>
        <v>0</v>
      </c>
      <c r="PA163" s="21"/>
      <c r="PB163" s="21">
        <f t="shared" si="1939"/>
        <v>0</v>
      </c>
      <c r="PC163" s="21"/>
      <c r="PD163" s="21">
        <f t="shared" si="1939"/>
        <v>0</v>
      </c>
      <c r="PE163" s="21"/>
      <c r="PF163" s="21">
        <f t="shared" si="1939"/>
        <v>0</v>
      </c>
      <c r="PG163" s="21"/>
      <c r="PH163" s="21">
        <f t="shared" si="1939"/>
        <v>0</v>
      </c>
      <c r="PI163" s="21"/>
      <c r="PJ163" s="21">
        <f t="shared" si="1939"/>
        <v>0</v>
      </c>
      <c r="PK163" s="21"/>
      <c r="PL163" s="21">
        <f t="shared" si="1939"/>
        <v>0</v>
      </c>
      <c r="PM163" s="21"/>
      <c r="PN163" s="21">
        <f t="shared" si="1940"/>
        <v>0</v>
      </c>
      <c r="PO163" s="21"/>
      <c r="PP163" s="21">
        <f t="shared" si="1940"/>
        <v>0</v>
      </c>
      <c r="PQ163" s="21"/>
      <c r="PR163" s="21">
        <f t="shared" si="1940"/>
        <v>0</v>
      </c>
      <c r="PS163" s="21"/>
      <c r="PT163" s="21">
        <f t="shared" si="1940"/>
        <v>0</v>
      </c>
      <c r="PU163" s="21"/>
      <c r="PV163" s="21">
        <f t="shared" si="1940"/>
        <v>0</v>
      </c>
      <c r="PW163" s="21"/>
      <c r="PX163" s="21">
        <f t="shared" si="1940"/>
        <v>0</v>
      </c>
      <c r="PY163" s="21"/>
      <c r="PZ163" s="21">
        <f t="shared" si="1941"/>
        <v>0</v>
      </c>
      <c r="QA163" s="21"/>
      <c r="QB163" s="21">
        <f t="shared" si="1941"/>
        <v>0</v>
      </c>
      <c r="QC163" s="21"/>
      <c r="QD163" s="21">
        <f t="shared" si="1941"/>
        <v>0</v>
      </c>
      <c r="QE163" s="21"/>
      <c r="QF163" s="21">
        <f t="shared" si="1941"/>
        <v>0</v>
      </c>
      <c r="QG163" s="21"/>
      <c r="QH163" s="21">
        <f t="shared" si="1941"/>
        <v>0</v>
      </c>
      <c r="QI163" s="21"/>
      <c r="QJ163" s="21">
        <f t="shared" si="1941"/>
        <v>0</v>
      </c>
      <c r="QK163" s="21"/>
      <c r="QL163" s="21">
        <f t="shared" si="1942"/>
        <v>0</v>
      </c>
      <c r="QM163" s="21"/>
      <c r="QN163" s="21">
        <f t="shared" si="1942"/>
        <v>0</v>
      </c>
      <c r="QO163" s="21"/>
      <c r="QP163" s="21">
        <f t="shared" si="1942"/>
        <v>0</v>
      </c>
      <c r="QQ163" s="21"/>
      <c r="QR163" s="21">
        <f t="shared" si="1942"/>
        <v>0</v>
      </c>
      <c r="QS163" s="21"/>
      <c r="QT163" s="21">
        <f t="shared" si="1942"/>
        <v>0</v>
      </c>
      <c r="QU163" s="21"/>
      <c r="QV163" s="21">
        <f t="shared" si="1942"/>
        <v>0</v>
      </c>
      <c r="QW163" s="21"/>
      <c r="QX163" s="21">
        <f t="shared" si="1943"/>
        <v>0</v>
      </c>
      <c r="QY163" s="21"/>
      <c r="QZ163" s="21">
        <f t="shared" si="1943"/>
        <v>0</v>
      </c>
      <c r="RA163" s="21"/>
      <c r="RB163" s="21">
        <f t="shared" si="1943"/>
        <v>0</v>
      </c>
      <c r="RC163" s="21"/>
      <c r="RD163" s="21">
        <f t="shared" si="1943"/>
        <v>0</v>
      </c>
      <c r="RE163" s="21"/>
      <c r="RF163" s="21">
        <f t="shared" si="1943"/>
        <v>0</v>
      </c>
      <c r="RG163" s="21"/>
      <c r="RH163" s="21">
        <f t="shared" si="1943"/>
        <v>0</v>
      </c>
      <c r="RI163" s="21"/>
      <c r="RJ163" s="21">
        <f t="shared" si="1944"/>
        <v>0</v>
      </c>
      <c r="RK163" s="21"/>
      <c r="RL163" s="21">
        <f t="shared" si="1945"/>
        <v>0</v>
      </c>
      <c r="RM163" s="21"/>
      <c r="RN163" s="21">
        <f t="shared" si="1946"/>
        <v>0</v>
      </c>
      <c r="RO163" s="21"/>
      <c r="RP163" s="21">
        <f t="shared" si="1947"/>
        <v>0</v>
      </c>
      <c r="RQ163" s="21"/>
      <c r="RR163" s="21">
        <f t="shared" si="1948"/>
        <v>0</v>
      </c>
      <c r="RS163" s="21"/>
      <c r="RT163" s="21">
        <f t="shared" si="1949"/>
        <v>0</v>
      </c>
      <c r="RU163" s="21"/>
      <c r="RV163" s="21">
        <f t="shared" si="1950"/>
        <v>0</v>
      </c>
      <c r="RW163" s="21"/>
      <c r="RX163" s="21">
        <f t="shared" si="1951"/>
        <v>0</v>
      </c>
      <c r="RY163" s="21"/>
      <c r="RZ163" s="21">
        <f t="shared" si="1952"/>
        <v>0</v>
      </c>
      <c r="SA163" s="21"/>
      <c r="SB163" s="21">
        <f t="shared" si="1953"/>
        <v>0</v>
      </c>
      <c r="SC163" s="21"/>
      <c r="SD163" s="21">
        <f t="shared" si="1954"/>
        <v>0</v>
      </c>
      <c r="SE163" s="21"/>
      <c r="SF163" s="21">
        <f t="shared" si="1955"/>
        <v>0</v>
      </c>
      <c r="SG163" s="21"/>
      <c r="SH163" s="21">
        <f t="shared" si="1956"/>
        <v>0</v>
      </c>
      <c r="SI163" s="21"/>
      <c r="SJ163" s="21">
        <f t="shared" si="1957"/>
        <v>0</v>
      </c>
      <c r="SK163" s="21"/>
      <c r="SL163" s="21">
        <f t="shared" si="1958"/>
        <v>0</v>
      </c>
      <c r="SM163" s="21"/>
      <c r="SN163" s="21">
        <f t="shared" si="1959"/>
        <v>0</v>
      </c>
      <c r="SO163" s="21"/>
      <c r="SP163" s="21">
        <f t="shared" si="1960"/>
        <v>0</v>
      </c>
      <c r="SQ163" s="21"/>
      <c r="SR163" s="21">
        <f t="shared" si="1961"/>
        <v>0</v>
      </c>
      <c r="SS163" s="21"/>
      <c r="ST163" s="21">
        <f t="shared" si="1962"/>
        <v>0</v>
      </c>
      <c r="SU163" s="21"/>
      <c r="SV163" s="21">
        <f t="shared" si="1963"/>
        <v>0</v>
      </c>
      <c r="SW163" s="21"/>
      <c r="SX163" s="21">
        <f t="shared" si="1964"/>
        <v>0</v>
      </c>
      <c r="SY163" s="21"/>
      <c r="SZ163" s="21">
        <f t="shared" si="1965"/>
        <v>0</v>
      </c>
      <c r="TA163" s="21"/>
      <c r="TB163" s="21">
        <f t="shared" si="1966"/>
        <v>0</v>
      </c>
      <c r="TC163" s="21"/>
      <c r="TD163" s="21">
        <f t="shared" si="1967"/>
        <v>0</v>
      </c>
      <c r="TE163" s="21"/>
      <c r="TF163" s="21">
        <f t="shared" si="1968"/>
        <v>0</v>
      </c>
      <c r="TG163" s="21"/>
      <c r="TH163" s="21">
        <f t="shared" si="1969"/>
        <v>0</v>
      </c>
      <c r="TI163" s="21"/>
      <c r="TJ163" s="21">
        <f t="shared" si="1970"/>
        <v>0</v>
      </c>
      <c r="TK163" s="21"/>
      <c r="TL163" s="21">
        <f t="shared" si="1971"/>
        <v>0</v>
      </c>
      <c r="TM163" s="21"/>
      <c r="TN163" s="21">
        <f t="shared" si="1972"/>
        <v>0</v>
      </c>
      <c r="TO163" s="21"/>
      <c r="TP163" s="21">
        <f t="shared" si="1973"/>
        <v>0</v>
      </c>
      <c r="TQ163" s="21"/>
      <c r="TR163" s="21">
        <f t="shared" si="1974"/>
        <v>0</v>
      </c>
      <c r="TS163" s="21"/>
      <c r="TT163" s="21">
        <f t="shared" si="1975"/>
        <v>0</v>
      </c>
      <c r="TU163" s="21"/>
      <c r="TV163" s="21">
        <f t="shared" si="1976"/>
        <v>0</v>
      </c>
      <c r="TW163" s="21"/>
      <c r="TX163" s="21">
        <f t="shared" si="1977"/>
        <v>0</v>
      </c>
      <c r="TY163" s="21"/>
      <c r="TZ163" s="21">
        <f t="shared" si="1978"/>
        <v>0</v>
      </c>
      <c r="UA163" s="21"/>
      <c r="UB163" s="21">
        <f t="shared" si="1979"/>
        <v>0</v>
      </c>
      <c r="UC163" s="21"/>
      <c r="UD163" s="21">
        <f t="shared" si="1980"/>
        <v>0</v>
      </c>
      <c r="UE163" s="21"/>
      <c r="UF163" s="21">
        <f t="shared" si="1981"/>
        <v>0</v>
      </c>
      <c r="UG163" s="21"/>
      <c r="UH163" s="21">
        <f t="shared" si="1982"/>
        <v>0</v>
      </c>
      <c r="UI163" s="21"/>
      <c r="UJ163" s="21">
        <f t="shared" si="1983"/>
        <v>0</v>
      </c>
      <c r="UK163" s="21"/>
      <c r="UL163" s="21">
        <f t="shared" si="1984"/>
        <v>0</v>
      </c>
      <c r="UM163" s="21"/>
      <c r="UN163" s="21">
        <f t="shared" si="1985"/>
        <v>0</v>
      </c>
      <c r="UO163" s="21"/>
      <c r="UP163" s="21">
        <f t="shared" si="1986"/>
        <v>0</v>
      </c>
      <c r="UQ163" s="21"/>
      <c r="UR163" s="21">
        <f t="shared" si="1987"/>
        <v>0</v>
      </c>
      <c r="US163" s="21"/>
      <c r="UT163" s="21">
        <f t="shared" si="1988"/>
        <v>0</v>
      </c>
      <c r="UU163" s="21"/>
      <c r="UV163" s="21">
        <f t="shared" si="1989"/>
        <v>0</v>
      </c>
      <c r="UW163" s="21"/>
      <c r="UX163" s="21">
        <f t="shared" si="1990"/>
        <v>0</v>
      </c>
      <c r="UY163" s="21"/>
      <c r="UZ163" s="21">
        <f t="shared" si="1991"/>
        <v>0</v>
      </c>
      <c r="VA163" s="21"/>
      <c r="VB163" s="21">
        <f t="shared" si="1992"/>
        <v>0</v>
      </c>
      <c r="VC163" s="21"/>
      <c r="VD163" s="21">
        <f t="shared" si="1993"/>
        <v>0</v>
      </c>
      <c r="VE163" s="21"/>
      <c r="VF163" s="21">
        <f t="shared" si="1994"/>
        <v>0</v>
      </c>
      <c r="VG163" s="21"/>
      <c r="VH163" s="21">
        <f t="shared" si="1995"/>
        <v>0</v>
      </c>
      <c r="VI163" s="21"/>
      <c r="VJ163" s="21">
        <f t="shared" si="1996"/>
        <v>0</v>
      </c>
      <c r="VK163" s="21"/>
      <c r="VL163" s="21">
        <f t="shared" si="1997"/>
        <v>0</v>
      </c>
      <c r="VM163" s="21"/>
      <c r="VN163" s="21">
        <f t="shared" si="1998"/>
        <v>0</v>
      </c>
      <c r="VO163" s="21"/>
      <c r="VP163" s="21">
        <f t="shared" si="1999"/>
        <v>0</v>
      </c>
      <c r="VQ163" s="21"/>
      <c r="VR163" s="21">
        <f t="shared" si="1938"/>
        <v>0</v>
      </c>
      <c r="VS163" s="21"/>
      <c r="VT163" s="21">
        <f t="shared" si="2000"/>
        <v>0</v>
      </c>
      <c r="VU163" s="21"/>
      <c r="VV163" s="21">
        <f t="shared" si="2000"/>
        <v>0</v>
      </c>
      <c r="VW163" s="21"/>
      <c r="VX163" s="21">
        <f t="shared" si="2001"/>
        <v>0</v>
      </c>
      <c r="VY163" s="21"/>
      <c r="VZ163" s="21">
        <f t="shared" si="2001"/>
        <v>0</v>
      </c>
      <c r="WA163" s="21"/>
      <c r="WB163" s="21">
        <f t="shared" si="2001"/>
        <v>0</v>
      </c>
      <c r="WC163" s="21"/>
      <c r="WD163" s="21">
        <f t="shared" si="2001"/>
        <v>0</v>
      </c>
      <c r="WE163" s="21"/>
      <c r="WF163" s="21">
        <f t="shared" si="2001"/>
        <v>0</v>
      </c>
      <c r="WG163" s="21"/>
      <c r="WH163" s="21">
        <f t="shared" si="2001"/>
        <v>0</v>
      </c>
      <c r="WI163" s="21"/>
      <c r="WJ163" s="21">
        <f t="shared" si="2001"/>
        <v>0</v>
      </c>
      <c r="WK163" s="21"/>
      <c r="WL163" s="21">
        <f t="shared" si="2001"/>
        <v>0</v>
      </c>
      <c r="WM163" s="21"/>
      <c r="WN163" s="21">
        <f t="shared" si="2002"/>
        <v>0</v>
      </c>
      <c r="WO163" s="21"/>
      <c r="WP163" s="21">
        <f t="shared" si="2002"/>
        <v>0</v>
      </c>
      <c r="WQ163" s="21"/>
      <c r="WR163" s="21">
        <f t="shared" si="2002"/>
        <v>0</v>
      </c>
      <c r="WS163" s="21"/>
      <c r="WT163" s="21">
        <f t="shared" si="2002"/>
        <v>0</v>
      </c>
      <c r="WU163" s="21"/>
      <c r="WV163" s="21">
        <f t="shared" si="2002"/>
        <v>0</v>
      </c>
      <c r="WW163" s="21"/>
      <c r="WX163" s="21">
        <f t="shared" si="2002"/>
        <v>0</v>
      </c>
      <c r="WY163" s="21"/>
      <c r="WZ163" s="21">
        <f t="shared" si="2002"/>
        <v>0</v>
      </c>
      <c r="XA163" s="21"/>
      <c r="XB163" s="21">
        <f t="shared" si="2002"/>
        <v>0</v>
      </c>
      <c r="XC163" s="21"/>
      <c r="XD163" s="21">
        <f t="shared" si="2003"/>
        <v>0</v>
      </c>
      <c r="XE163" s="21"/>
      <c r="XF163" s="21">
        <f t="shared" si="2003"/>
        <v>0</v>
      </c>
      <c r="XG163" s="21"/>
      <c r="XH163" s="21">
        <f t="shared" si="2003"/>
        <v>0</v>
      </c>
      <c r="XI163" s="21"/>
      <c r="XJ163" s="21">
        <f t="shared" si="2003"/>
        <v>0</v>
      </c>
      <c r="XK163" s="21"/>
      <c r="XL163" s="21">
        <f t="shared" si="2003"/>
        <v>0</v>
      </c>
      <c r="XM163" s="21"/>
      <c r="XN163" s="21">
        <f t="shared" si="2003"/>
        <v>0</v>
      </c>
      <c r="XO163" s="21"/>
      <c r="XP163" s="21">
        <f t="shared" si="2003"/>
        <v>0</v>
      </c>
      <c r="XQ163" s="21"/>
      <c r="XR163" s="21">
        <f t="shared" si="2003"/>
        <v>0</v>
      </c>
      <c r="XS163" s="21"/>
      <c r="XT163" s="21">
        <f t="shared" si="2065"/>
        <v>0</v>
      </c>
      <c r="XU163" s="21"/>
      <c r="XV163" s="21">
        <f t="shared" si="2065"/>
        <v>0</v>
      </c>
      <c r="XW163" s="21"/>
      <c r="XX163" s="21">
        <f t="shared" si="2065"/>
        <v>0</v>
      </c>
      <c r="XY163" s="21"/>
      <c r="XZ163" s="21">
        <f t="shared" si="2065"/>
        <v>0</v>
      </c>
      <c r="YA163" s="21"/>
      <c r="YB163" s="21">
        <f t="shared" si="2004"/>
        <v>0</v>
      </c>
      <c r="YC163" s="21"/>
      <c r="YD163" s="21">
        <f t="shared" si="2005"/>
        <v>0</v>
      </c>
      <c r="YE163" s="21"/>
      <c r="YF163" s="21">
        <f t="shared" si="2006"/>
        <v>0</v>
      </c>
      <c r="YG163" s="21"/>
      <c r="YH163" s="21">
        <f t="shared" si="2007"/>
        <v>0</v>
      </c>
      <c r="YI163" s="21"/>
      <c r="YJ163" s="21">
        <f t="shared" si="2008"/>
        <v>0</v>
      </c>
      <c r="YK163" s="21"/>
      <c r="YL163" s="21">
        <f t="shared" si="2009"/>
        <v>0</v>
      </c>
      <c r="YM163" s="21"/>
      <c r="YN163" s="21">
        <f t="shared" si="2010"/>
        <v>0</v>
      </c>
      <c r="YO163" s="21"/>
      <c r="YP163" s="21">
        <f t="shared" si="2011"/>
        <v>0</v>
      </c>
      <c r="YQ163" s="21"/>
      <c r="YR163" s="21">
        <f t="shared" si="2012"/>
        <v>0</v>
      </c>
      <c r="YS163" s="21"/>
      <c r="YT163" s="21">
        <f t="shared" si="2013"/>
        <v>0</v>
      </c>
      <c r="YU163" s="21"/>
      <c r="YV163" s="21">
        <f t="shared" si="2014"/>
        <v>0</v>
      </c>
      <c r="YW163" s="21"/>
      <c r="YX163" s="21">
        <f t="shared" si="2015"/>
        <v>0</v>
      </c>
      <c r="YY163" s="21"/>
      <c r="YZ163" s="21">
        <f t="shared" si="2000"/>
        <v>0</v>
      </c>
      <c r="ZA163" s="21"/>
      <c r="ZB163" s="21">
        <f t="shared" si="2016"/>
        <v>0</v>
      </c>
      <c r="ZC163" s="21"/>
      <c r="ZD163" s="21">
        <f t="shared" si="2017"/>
        <v>0</v>
      </c>
      <c r="ZE163" s="21"/>
      <c r="ZF163" s="21">
        <f t="shared" si="2018"/>
        <v>0</v>
      </c>
      <c r="ZG163" s="21"/>
      <c r="ZH163" s="21">
        <f t="shared" si="2019"/>
        <v>0</v>
      </c>
      <c r="ZI163" s="21"/>
      <c r="ZJ163" s="21">
        <f t="shared" si="2020"/>
        <v>0</v>
      </c>
      <c r="ZK163" s="21"/>
      <c r="ZL163" s="21">
        <f t="shared" si="2021"/>
        <v>0</v>
      </c>
      <c r="ZM163" s="21"/>
      <c r="ZN163" s="21">
        <f t="shared" si="2022"/>
        <v>0</v>
      </c>
      <c r="ZO163" s="21"/>
      <c r="ZP163" s="21">
        <f t="shared" si="2023"/>
        <v>0</v>
      </c>
      <c r="ZQ163" s="21"/>
      <c r="ZR163" s="21">
        <f t="shared" si="2024"/>
        <v>0</v>
      </c>
      <c r="ZS163" s="21"/>
      <c r="ZT163" s="21">
        <f t="shared" si="2000"/>
        <v>0</v>
      </c>
      <c r="ZU163" s="21"/>
      <c r="ZV163" s="21">
        <f t="shared" si="2025"/>
        <v>0</v>
      </c>
      <c r="ZW163" s="21"/>
      <c r="ZX163" s="21">
        <f t="shared" si="2026"/>
        <v>0</v>
      </c>
      <c r="ZY163" s="21"/>
      <c r="ZZ163" s="21">
        <f t="shared" si="2026"/>
        <v>0</v>
      </c>
      <c r="AAA163" s="21"/>
      <c r="AAB163" s="21">
        <f t="shared" si="2027"/>
        <v>0</v>
      </c>
      <c r="AAC163" s="21"/>
      <c r="AAD163" s="21">
        <f t="shared" si="2027"/>
        <v>0</v>
      </c>
      <c r="AAE163" s="21"/>
      <c r="AAF163" s="21">
        <f t="shared" si="2028"/>
        <v>0</v>
      </c>
      <c r="AAG163" s="21"/>
      <c r="AAH163" s="21">
        <f t="shared" si="2028"/>
        <v>0</v>
      </c>
      <c r="AAI163" s="21"/>
      <c r="AAJ163" s="21">
        <f t="shared" si="2029"/>
        <v>0</v>
      </c>
      <c r="AAK163" s="21"/>
      <c r="AAL163" s="21">
        <f t="shared" si="2029"/>
        <v>0</v>
      </c>
      <c r="AAM163" s="21"/>
      <c r="AAN163" s="21">
        <f t="shared" si="2030"/>
        <v>0</v>
      </c>
      <c r="AAO163" s="21"/>
      <c r="AAP163" s="21">
        <f t="shared" si="2030"/>
        <v>0</v>
      </c>
      <c r="AAQ163" s="21"/>
      <c r="AAR163" s="21">
        <f t="shared" si="2031"/>
        <v>0</v>
      </c>
      <c r="AAS163" s="21"/>
      <c r="AAT163" s="21">
        <f t="shared" si="2031"/>
        <v>0</v>
      </c>
      <c r="AAU163" s="21"/>
      <c r="AAV163" s="21">
        <f t="shared" si="2032"/>
        <v>0</v>
      </c>
      <c r="AAW163" s="21"/>
      <c r="AAX163" s="21">
        <f t="shared" si="2032"/>
        <v>0</v>
      </c>
      <c r="AAY163" s="21"/>
      <c r="AAZ163" s="21">
        <f t="shared" si="2033"/>
        <v>0</v>
      </c>
      <c r="ABA163" s="21"/>
      <c r="ABB163" s="21">
        <f t="shared" si="2033"/>
        <v>0</v>
      </c>
      <c r="ABC163" s="21"/>
      <c r="ABD163" s="21">
        <f t="shared" si="2034"/>
        <v>0</v>
      </c>
      <c r="ABE163" s="21"/>
      <c r="ABF163" s="21">
        <f t="shared" si="2034"/>
        <v>0</v>
      </c>
      <c r="ABG163" s="21"/>
      <c r="ABH163" s="21">
        <f t="shared" si="2035"/>
        <v>0</v>
      </c>
      <c r="ABI163" s="21"/>
      <c r="ABJ163" s="21">
        <f t="shared" si="2035"/>
        <v>0</v>
      </c>
      <c r="ABK163" s="21"/>
      <c r="ABL163" s="21">
        <f t="shared" si="2036"/>
        <v>0</v>
      </c>
      <c r="ABM163" s="21"/>
      <c r="ABN163" s="21">
        <f t="shared" si="2036"/>
        <v>0</v>
      </c>
      <c r="ABO163" s="21"/>
      <c r="ABP163" s="21">
        <f t="shared" si="2037"/>
        <v>0</v>
      </c>
      <c r="ABQ163" s="21"/>
      <c r="ABR163" s="21">
        <f t="shared" si="2037"/>
        <v>0</v>
      </c>
      <c r="ABS163" s="21"/>
      <c r="ABT163" s="21">
        <f t="shared" si="2038"/>
        <v>0</v>
      </c>
      <c r="ABU163" s="21"/>
      <c r="ABV163" s="21">
        <f t="shared" si="2038"/>
        <v>0</v>
      </c>
      <c r="ABW163" s="21"/>
      <c r="ABX163" s="21">
        <f t="shared" si="2039"/>
        <v>0</v>
      </c>
      <c r="ABY163" s="21"/>
      <c r="ABZ163" s="21">
        <f t="shared" si="2039"/>
        <v>0</v>
      </c>
      <c r="ACA163" s="21"/>
      <c r="ACB163" s="21">
        <f t="shared" si="2040"/>
        <v>0</v>
      </c>
      <c r="ACC163" s="21"/>
      <c r="ACD163" s="21">
        <f t="shared" si="2040"/>
        <v>0</v>
      </c>
      <c r="ACE163" s="21"/>
      <c r="ACF163" s="21">
        <f t="shared" si="2041"/>
        <v>0</v>
      </c>
      <c r="ACG163" s="21"/>
      <c r="ACH163" s="21">
        <f t="shared" si="2041"/>
        <v>0</v>
      </c>
      <c r="ACI163" s="21"/>
      <c r="ACJ163" s="21">
        <f t="shared" si="2042"/>
        <v>0</v>
      </c>
      <c r="ACK163" s="21"/>
      <c r="ACL163" s="21">
        <f t="shared" si="2042"/>
        <v>0</v>
      </c>
      <c r="ACM163" s="21"/>
      <c r="ACN163" s="21">
        <f t="shared" si="2043"/>
        <v>0</v>
      </c>
      <c r="ACO163" s="21"/>
      <c r="ACP163" s="21">
        <f t="shared" si="2043"/>
        <v>0</v>
      </c>
      <c r="ACQ163" s="21"/>
      <c r="ACR163" s="21">
        <f t="shared" si="2044"/>
        <v>0</v>
      </c>
      <c r="ACS163" s="21"/>
      <c r="ACT163" s="21">
        <f t="shared" si="2044"/>
        <v>0</v>
      </c>
      <c r="ACU163" s="21"/>
      <c r="ACV163" s="21">
        <f t="shared" si="2045"/>
        <v>0</v>
      </c>
      <c r="ACW163" s="21"/>
      <c r="ACX163" s="21">
        <f t="shared" si="2045"/>
        <v>0</v>
      </c>
      <c r="ACY163" s="21"/>
      <c r="ACZ163" s="21">
        <f t="shared" si="2046"/>
        <v>0</v>
      </c>
      <c r="ADA163" s="21"/>
      <c r="ADB163" s="21">
        <f t="shared" si="2046"/>
        <v>0</v>
      </c>
      <c r="ADC163" s="21"/>
      <c r="ADD163" s="21">
        <f t="shared" si="2047"/>
        <v>0</v>
      </c>
      <c r="ADE163" s="21"/>
      <c r="ADF163" s="21">
        <f t="shared" si="2047"/>
        <v>0</v>
      </c>
      <c r="ADG163" s="21"/>
      <c r="ADH163" s="21">
        <f t="shared" si="2048"/>
        <v>0</v>
      </c>
      <c r="ADI163" s="21"/>
      <c r="ADJ163" s="21">
        <f t="shared" si="2048"/>
        <v>0</v>
      </c>
      <c r="ADK163" s="21"/>
      <c r="ADL163" s="21">
        <f t="shared" si="2049"/>
        <v>0</v>
      </c>
      <c r="ADM163" s="21"/>
      <c r="ADN163" s="21">
        <f t="shared" si="2049"/>
        <v>0</v>
      </c>
      <c r="ADO163" s="21"/>
      <c r="ADP163" s="21">
        <f t="shared" si="2049"/>
        <v>0</v>
      </c>
      <c r="ADQ163" s="21"/>
      <c r="ADR163" s="21">
        <f t="shared" si="2049"/>
        <v>0</v>
      </c>
      <c r="ADS163" s="21"/>
      <c r="ADT163" s="21">
        <f t="shared" si="2049"/>
        <v>0</v>
      </c>
      <c r="ADU163" s="21"/>
      <c r="ADV163" s="21">
        <f t="shared" si="2050"/>
        <v>0</v>
      </c>
      <c r="ADW163" s="21"/>
      <c r="ADX163" s="21">
        <f t="shared" si="2050"/>
        <v>0</v>
      </c>
      <c r="ADY163" s="21"/>
      <c r="ADZ163" s="21">
        <f t="shared" si="2050"/>
        <v>0</v>
      </c>
      <c r="AEA163" s="21"/>
      <c r="AEB163" s="21">
        <f t="shared" si="2050"/>
        <v>0</v>
      </c>
      <c r="AEC163" s="21"/>
      <c r="AED163" s="21">
        <f t="shared" si="2051"/>
        <v>0</v>
      </c>
      <c r="AEE163" s="21"/>
      <c r="AEF163" s="21">
        <f t="shared" si="2051"/>
        <v>0</v>
      </c>
      <c r="AEG163" s="21"/>
      <c r="AEH163" s="21">
        <f t="shared" si="2051"/>
        <v>0</v>
      </c>
      <c r="AEI163" s="21"/>
      <c r="AEJ163" s="21">
        <f t="shared" si="2051"/>
        <v>0</v>
      </c>
      <c r="AEK163" s="21"/>
      <c r="AEL163" s="21">
        <f t="shared" si="2051"/>
        <v>0</v>
      </c>
      <c r="AEM163" s="21"/>
      <c r="AEN163" s="21">
        <f t="shared" si="2052"/>
        <v>0</v>
      </c>
      <c r="AEO163" s="21"/>
      <c r="AEP163" s="21">
        <f t="shared" si="2052"/>
        <v>0</v>
      </c>
      <c r="AEQ163" s="21"/>
      <c r="AER163" s="21">
        <f t="shared" si="2052"/>
        <v>0</v>
      </c>
      <c r="AES163" s="21"/>
      <c r="AET163" s="21">
        <f t="shared" si="2052"/>
        <v>0</v>
      </c>
      <c r="AEU163" s="21"/>
      <c r="AEV163" s="21">
        <f t="shared" si="2053"/>
        <v>0</v>
      </c>
      <c r="AEW163" s="21"/>
      <c r="AEX163" s="21">
        <f t="shared" si="2053"/>
        <v>0</v>
      </c>
      <c r="AEY163" s="21"/>
      <c r="AEZ163" s="21">
        <f t="shared" si="2053"/>
        <v>0</v>
      </c>
      <c r="AFA163" s="21"/>
      <c r="AFB163" s="21">
        <f t="shared" si="2053"/>
        <v>0</v>
      </c>
      <c r="AFC163" s="21"/>
      <c r="AFD163" s="21">
        <f t="shared" si="2053"/>
        <v>0</v>
      </c>
      <c r="AFE163" s="21"/>
      <c r="AFF163" s="21">
        <f t="shared" si="2054"/>
        <v>0</v>
      </c>
      <c r="AFG163" s="21"/>
      <c r="AFH163" s="21">
        <f t="shared" si="2054"/>
        <v>0</v>
      </c>
      <c r="AFI163" s="21"/>
      <c r="AFJ163" s="21">
        <f t="shared" si="2054"/>
        <v>0</v>
      </c>
      <c r="AFK163" s="21"/>
      <c r="AFL163" s="21">
        <f t="shared" si="2054"/>
        <v>0</v>
      </c>
      <c r="AFM163" s="21"/>
      <c r="AFN163" s="21">
        <f t="shared" si="2055"/>
        <v>0</v>
      </c>
      <c r="AFO163" s="21"/>
      <c r="AFP163" s="21">
        <f t="shared" si="2055"/>
        <v>0</v>
      </c>
      <c r="AFQ163" s="21"/>
      <c r="AFR163" s="21">
        <f t="shared" si="2055"/>
        <v>0</v>
      </c>
      <c r="AFS163" s="21"/>
      <c r="AFT163" s="21">
        <f t="shared" si="2055"/>
        <v>0</v>
      </c>
      <c r="AFU163" s="21"/>
      <c r="AFV163" s="21">
        <f t="shared" si="2055"/>
        <v>0</v>
      </c>
      <c r="AFW163" s="21"/>
      <c r="AFX163" s="21">
        <f t="shared" si="2056"/>
        <v>0</v>
      </c>
      <c r="AFY163" s="21"/>
      <c r="AFZ163" s="21">
        <f t="shared" si="2056"/>
        <v>0</v>
      </c>
      <c r="AGA163" s="21"/>
      <c r="AGB163" s="21">
        <f t="shared" si="2056"/>
        <v>0</v>
      </c>
      <c r="AGC163" s="21"/>
      <c r="AGD163" s="21">
        <f t="shared" si="2056"/>
        <v>0</v>
      </c>
      <c r="AGE163" s="21"/>
      <c r="AGF163" s="21">
        <f t="shared" si="2057"/>
        <v>0</v>
      </c>
      <c r="AGG163" s="21"/>
      <c r="AGH163" s="21">
        <f t="shared" si="2057"/>
        <v>0</v>
      </c>
      <c r="AGI163" s="21"/>
      <c r="AGJ163" s="21">
        <f t="shared" si="2057"/>
        <v>0</v>
      </c>
      <c r="AGK163" s="21"/>
      <c r="AGL163" s="21">
        <f t="shared" si="2057"/>
        <v>0</v>
      </c>
      <c r="AGM163" s="21"/>
      <c r="AGN163" s="21">
        <f t="shared" si="2057"/>
        <v>0</v>
      </c>
      <c r="AGO163" s="21"/>
      <c r="AGP163" s="21">
        <f t="shared" si="2058"/>
        <v>0</v>
      </c>
      <c r="AGQ163" s="21"/>
      <c r="AGR163" s="21">
        <f t="shared" si="2058"/>
        <v>0</v>
      </c>
      <c r="AGS163" s="21"/>
      <c r="AGT163" s="21">
        <f t="shared" si="2058"/>
        <v>0</v>
      </c>
      <c r="AGU163" s="21"/>
      <c r="AGV163" s="21">
        <f t="shared" si="2058"/>
        <v>0</v>
      </c>
      <c r="AGW163" s="21"/>
      <c r="AGX163" s="21">
        <f t="shared" si="2059"/>
        <v>0</v>
      </c>
      <c r="AGY163" s="21"/>
      <c r="AGZ163" s="21">
        <f t="shared" si="2059"/>
        <v>0</v>
      </c>
      <c r="AHA163" s="21"/>
      <c r="AHB163" s="21">
        <f t="shared" si="2059"/>
        <v>0</v>
      </c>
      <c r="AHC163" s="21"/>
      <c r="AHD163" s="21">
        <f t="shared" si="2059"/>
        <v>0</v>
      </c>
      <c r="AHE163" s="21"/>
      <c r="AHF163" s="21">
        <f t="shared" si="2059"/>
        <v>0</v>
      </c>
      <c r="AHG163" s="21"/>
      <c r="AHH163" s="21">
        <f t="shared" si="2060"/>
        <v>0</v>
      </c>
      <c r="AHI163" s="21"/>
      <c r="AHJ163" s="21">
        <f t="shared" si="2060"/>
        <v>0</v>
      </c>
      <c r="AHK163" s="21"/>
      <c r="AHL163" s="21">
        <f t="shared" si="2060"/>
        <v>0</v>
      </c>
      <c r="AHM163" s="21"/>
      <c r="AHN163" s="21">
        <f t="shared" si="2060"/>
        <v>0</v>
      </c>
      <c r="AHO163" s="21"/>
      <c r="AHP163" s="21">
        <f t="shared" si="2061"/>
        <v>0</v>
      </c>
      <c r="AHQ163" s="21"/>
      <c r="AHR163" s="21">
        <f t="shared" si="2061"/>
        <v>0</v>
      </c>
      <c r="AHS163" s="21"/>
      <c r="AHT163" s="21">
        <f t="shared" si="2061"/>
        <v>0</v>
      </c>
      <c r="AHU163" s="21"/>
      <c r="AHV163" s="21">
        <f t="shared" si="2061"/>
        <v>0</v>
      </c>
      <c r="AHW163" s="21"/>
      <c r="AHX163" s="21">
        <f t="shared" si="2061"/>
        <v>0</v>
      </c>
      <c r="AHY163" s="21"/>
      <c r="AHZ163" s="21">
        <f t="shared" si="2062"/>
        <v>0</v>
      </c>
      <c r="AIA163" s="21"/>
      <c r="AIB163" s="21">
        <f t="shared" si="2062"/>
        <v>0</v>
      </c>
      <c r="AIC163" s="21"/>
      <c r="AID163" s="21">
        <f t="shared" si="2062"/>
        <v>0</v>
      </c>
      <c r="AIE163" s="21"/>
      <c r="AIF163" s="21">
        <f t="shared" si="2062"/>
        <v>0</v>
      </c>
      <c r="AIG163" s="21"/>
      <c r="AIH163" s="21">
        <f t="shared" si="2063"/>
        <v>0</v>
      </c>
      <c r="AII163" s="21"/>
      <c r="AIJ163" s="21">
        <f t="shared" si="2063"/>
        <v>0</v>
      </c>
      <c r="AIK163" s="21"/>
      <c r="AIL163" s="21">
        <f t="shared" si="2063"/>
        <v>0</v>
      </c>
      <c r="AIM163" s="21"/>
      <c r="AIN163" s="21">
        <f t="shared" si="2063"/>
        <v>0</v>
      </c>
      <c r="AIO163" s="21"/>
      <c r="AIP163" s="21">
        <f t="shared" si="2063"/>
        <v>0</v>
      </c>
      <c r="AIQ163" s="21"/>
      <c r="AIR163" s="21">
        <f t="shared" si="2064"/>
        <v>0</v>
      </c>
      <c r="AIS163" s="21"/>
      <c r="AIT163" s="21">
        <f t="shared" si="2064"/>
        <v>0</v>
      </c>
      <c r="AIU163" s="21"/>
      <c r="AIV163" s="21">
        <f t="shared" si="2064"/>
        <v>0</v>
      </c>
      <c r="AIW163" s="21"/>
      <c r="AIX163" s="21">
        <f t="shared" si="2064"/>
        <v>0</v>
      </c>
      <c r="AIY163" s="21"/>
      <c r="AIZ163" s="21">
        <f t="shared" si="2000"/>
        <v>0</v>
      </c>
      <c r="AJA163" s="21"/>
    </row>
    <row r="164" spans="2:937" ht="13.5" customHeight="1" x14ac:dyDescent="0.25">
      <c r="B164" s="31">
        <v>159</v>
      </c>
      <c r="C164" s="192" t="s">
        <v>206</v>
      </c>
      <c r="D164" s="67" t="s">
        <v>93</v>
      </c>
      <c r="E164" s="194" t="s">
        <v>404</v>
      </c>
      <c r="F164" s="194" t="str">
        <f>_xlfn.XLOOKUP(D164,'WTG PH-III'!$D$5:$D$198,'WTG PH-III'!$B$5:$B$198,0,0,1)</f>
        <v>PSS-05</v>
      </c>
      <c r="G164" s="22" t="s">
        <v>537</v>
      </c>
      <c r="H164" s="22" t="s">
        <v>550</v>
      </c>
      <c r="I164" s="61">
        <v>10</v>
      </c>
      <c r="J164" s="21">
        <v>253</v>
      </c>
      <c r="K164" s="21">
        <f t="shared" si="1741"/>
        <v>253.00000000000006</v>
      </c>
      <c r="L164" s="21">
        <f t="shared" si="1742"/>
        <v>253</v>
      </c>
      <c r="M164" s="21">
        <f t="shared" si="1743"/>
        <v>0</v>
      </c>
      <c r="N164" s="95">
        <f>VLOOKUP(D164,'WTG PH-III'!$D$5:$U$198,17,0)</f>
        <v>45727</v>
      </c>
      <c r="O164" s="95">
        <f>VLOOKUP(D164,'WTG PH-III'!$D$5:$U$198,18,0)</f>
        <v>45736</v>
      </c>
      <c r="P164" s="21">
        <f t="shared" si="1744"/>
        <v>0</v>
      </c>
      <c r="Q164" s="21"/>
      <c r="R164" s="21">
        <f t="shared" si="1745"/>
        <v>0</v>
      </c>
      <c r="S164" s="21"/>
      <c r="T164" s="21">
        <f t="shared" si="1746"/>
        <v>0</v>
      </c>
      <c r="U164" s="21"/>
      <c r="V164" s="21">
        <f t="shared" si="1747"/>
        <v>0</v>
      </c>
      <c r="W164" s="21"/>
      <c r="X164" s="21">
        <f t="shared" si="1748"/>
        <v>0</v>
      </c>
      <c r="Y164" s="21"/>
      <c r="Z164" s="21">
        <f t="shared" si="1749"/>
        <v>0</v>
      </c>
      <c r="AA164" s="21"/>
      <c r="AB164" s="21">
        <f t="shared" si="1750"/>
        <v>0</v>
      </c>
      <c r="AC164" s="21"/>
      <c r="AD164" s="21">
        <f t="shared" si="1751"/>
        <v>0</v>
      </c>
      <c r="AE164" s="21"/>
      <c r="AF164" s="21">
        <f t="shared" si="1752"/>
        <v>0</v>
      </c>
      <c r="AG164" s="21"/>
      <c r="AH164" s="21">
        <f t="shared" si="1753"/>
        <v>0</v>
      </c>
      <c r="AI164" s="21"/>
      <c r="AJ164" s="21">
        <f t="shared" si="1754"/>
        <v>0</v>
      </c>
      <c r="AK164" s="21"/>
      <c r="AL164" s="21">
        <f t="shared" si="1755"/>
        <v>0</v>
      </c>
      <c r="AM164" s="21"/>
      <c r="AN164" s="21">
        <f t="shared" si="1756"/>
        <v>0</v>
      </c>
      <c r="AO164" s="21"/>
      <c r="AP164" s="21">
        <f t="shared" si="1757"/>
        <v>0</v>
      </c>
      <c r="AQ164" s="21"/>
      <c r="AR164" s="21">
        <f t="shared" si="1758"/>
        <v>0</v>
      </c>
      <c r="AS164" s="21"/>
      <c r="AT164" s="21">
        <f t="shared" si="1759"/>
        <v>0</v>
      </c>
      <c r="AU164" s="21"/>
      <c r="AV164" s="21">
        <f t="shared" si="1760"/>
        <v>0</v>
      </c>
      <c r="AW164" s="21"/>
      <c r="AX164" s="21">
        <f t="shared" si="1761"/>
        <v>0</v>
      </c>
      <c r="AY164" s="21"/>
      <c r="AZ164" s="21">
        <f t="shared" si="1762"/>
        <v>0</v>
      </c>
      <c r="BA164" s="21"/>
      <c r="BB164" s="21">
        <f t="shared" si="1763"/>
        <v>0</v>
      </c>
      <c r="BC164" s="21"/>
      <c r="BD164" s="21">
        <f t="shared" si="1764"/>
        <v>0</v>
      </c>
      <c r="BE164" s="21"/>
      <c r="BF164" s="21">
        <f t="shared" si="1765"/>
        <v>0</v>
      </c>
      <c r="BG164" s="21"/>
      <c r="BH164" s="21">
        <f t="shared" si="1766"/>
        <v>0</v>
      </c>
      <c r="BI164" s="21"/>
      <c r="BJ164" s="21">
        <f t="shared" si="1767"/>
        <v>0</v>
      </c>
      <c r="BK164" s="21"/>
      <c r="BL164" s="21">
        <f t="shared" si="1768"/>
        <v>0</v>
      </c>
      <c r="BM164" s="21"/>
      <c r="BN164" s="21">
        <f t="shared" si="1769"/>
        <v>0</v>
      </c>
      <c r="BO164" s="21"/>
      <c r="BP164" s="21">
        <f t="shared" si="1770"/>
        <v>0</v>
      </c>
      <c r="BQ164" s="21"/>
      <c r="BR164" s="21">
        <f t="shared" si="1771"/>
        <v>0</v>
      </c>
      <c r="BS164" s="21"/>
      <c r="BT164" s="21">
        <f t="shared" si="1772"/>
        <v>0</v>
      </c>
      <c r="BU164" s="21"/>
      <c r="BV164" s="21">
        <f t="shared" si="1773"/>
        <v>0</v>
      </c>
      <c r="BW164" s="21"/>
      <c r="BX164" s="21">
        <f t="shared" si="1774"/>
        <v>0</v>
      </c>
      <c r="BY164" s="21"/>
      <c r="BZ164" s="21">
        <f t="shared" si="1775"/>
        <v>0</v>
      </c>
      <c r="CA164" s="21"/>
      <c r="CB164" s="21">
        <f t="shared" si="1776"/>
        <v>0</v>
      </c>
      <c r="CC164" s="21"/>
      <c r="CD164" s="21">
        <f t="shared" si="1777"/>
        <v>0</v>
      </c>
      <c r="CE164" s="21"/>
      <c r="CF164" s="21">
        <f t="shared" si="1778"/>
        <v>0</v>
      </c>
      <c r="CG164" s="21"/>
      <c r="CH164" s="21">
        <f t="shared" si="1779"/>
        <v>0</v>
      </c>
      <c r="CI164" s="21"/>
      <c r="CJ164" s="21">
        <f t="shared" si="1780"/>
        <v>0</v>
      </c>
      <c r="CK164" s="21"/>
      <c r="CL164" s="21">
        <f t="shared" si="1781"/>
        <v>0</v>
      </c>
      <c r="CM164" s="21"/>
      <c r="CN164" s="21">
        <f t="shared" si="1782"/>
        <v>0</v>
      </c>
      <c r="CO164" s="21"/>
      <c r="CP164" s="21">
        <f t="shared" si="1783"/>
        <v>0</v>
      </c>
      <c r="CQ164" s="21"/>
      <c r="CR164" s="21">
        <f t="shared" si="1784"/>
        <v>0</v>
      </c>
      <c r="CS164" s="21"/>
      <c r="CT164" s="21">
        <f t="shared" si="1785"/>
        <v>0</v>
      </c>
      <c r="CU164" s="21"/>
      <c r="CV164" s="21">
        <f t="shared" si="1786"/>
        <v>0</v>
      </c>
      <c r="CW164" s="21"/>
      <c r="CX164" s="21">
        <f t="shared" si="1787"/>
        <v>0</v>
      </c>
      <c r="CY164" s="21"/>
      <c r="CZ164" s="21">
        <f t="shared" si="1788"/>
        <v>0</v>
      </c>
      <c r="DA164" s="21"/>
      <c r="DB164" s="21">
        <f t="shared" si="1789"/>
        <v>0</v>
      </c>
      <c r="DC164" s="21"/>
      <c r="DD164" s="21">
        <f t="shared" si="1790"/>
        <v>0</v>
      </c>
      <c r="DE164" s="21"/>
      <c r="DF164" s="21">
        <f t="shared" si="1791"/>
        <v>0</v>
      </c>
      <c r="DG164" s="21"/>
      <c r="DH164" s="21">
        <f t="shared" si="1792"/>
        <v>0</v>
      </c>
      <c r="DI164" s="21"/>
      <c r="DJ164" s="21">
        <f t="shared" si="1793"/>
        <v>0</v>
      </c>
      <c r="DK164" s="21"/>
      <c r="DL164" s="21">
        <f t="shared" si="1794"/>
        <v>0</v>
      </c>
      <c r="DM164" s="21"/>
      <c r="DN164" s="21">
        <f t="shared" si="1795"/>
        <v>0</v>
      </c>
      <c r="DO164" s="21"/>
      <c r="DP164" s="21">
        <f t="shared" si="1796"/>
        <v>0</v>
      </c>
      <c r="DQ164" s="21"/>
      <c r="DR164" s="21">
        <f t="shared" si="1797"/>
        <v>0</v>
      </c>
      <c r="DS164" s="21"/>
      <c r="DT164" s="21">
        <f t="shared" si="1798"/>
        <v>0</v>
      </c>
      <c r="DU164" s="21"/>
      <c r="DV164" s="21">
        <f t="shared" si="1799"/>
        <v>0</v>
      </c>
      <c r="DW164" s="21"/>
      <c r="DX164" s="21">
        <f t="shared" si="1800"/>
        <v>0</v>
      </c>
      <c r="DY164" s="21"/>
      <c r="DZ164" s="21">
        <f t="shared" si="1801"/>
        <v>0</v>
      </c>
      <c r="EA164" s="21"/>
      <c r="EB164" s="21">
        <f t="shared" si="1802"/>
        <v>0</v>
      </c>
      <c r="EC164" s="21"/>
      <c r="ED164" s="21">
        <f t="shared" si="1803"/>
        <v>0</v>
      </c>
      <c r="EE164" s="21"/>
      <c r="EF164" s="21">
        <f t="shared" si="1804"/>
        <v>0</v>
      </c>
      <c r="EG164" s="21"/>
      <c r="EH164" s="21">
        <f t="shared" si="1805"/>
        <v>0</v>
      </c>
      <c r="EI164" s="21"/>
      <c r="EJ164" s="21">
        <f t="shared" si="1806"/>
        <v>0</v>
      </c>
      <c r="EK164" s="21"/>
      <c r="EL164" s="21">
        <f t="shared" si="1807"/>
        <v>0</v>
      </c>
      <c r="EM164" s="21"/>
      <c r="EN164" s="21">
        <f t="shared" si="1808"/>
        <v>0</v>
      </c>
      <c r="EO164" s="21"/>
      <c r="EP164" s="21">
        <f t="shared" si="1809"/>
        <v>0</v>
      </c>
      <c r="EQ164" s="21"/>
      <c r="ER164" s="21">
        <f t="shared" si="1810"/>
        <v>0</v>
      </c>
      <c r="ES164" s="21"/>
      <c r="ET164" s="21">
        <f t="shared" si="1811"/>
        <v>0</v>
      </c>
      <c r="EU164" s="21"/>
      <c r="EV164" s="21">
        <f t="shared" si="1812"/>
        <v>0</v>
      </c>
      <c r="EW164" s="21"/>
      <c r="EX164" s="21">
        <f t="shared" si="1813"/>
        <v>0</v>
      </c>
      <c r="EY164" s="21"/>
      <c r="EZ164" s="21">
        <f t="shared" si="1814"/>
        <v>0</v>
      </c>
      <c r="FA164" s="21"/>
      <c r="FB164" s="21">
        <f t="shared" si="1815"/>
        <v>0</v>
      </c>
      <c r="FC164" s="21"/>
      <c r="FD164" s="21">
        <f t="shared" si="1816"/>
        <v>0</v>
      </c>
      <c r="FE164" s="21"/>
      <c r="FF164" s="21">
        <f t="shared" si="1817"/>
        <v>0</v>
      </c>
      <c r="FG164" s="21"/>
      <c r="FH164" s="21">
        <f t="shared" si="1818"/>
        <v>0</v>
      </c>
      <c r="FI164" s="21"/>
      <c r="FJ164" s="21">
        <f t="shared" si="1819"/>
        <v>0</v>
      </c>
      <c r="FK164" s="21"/>
      <c r="FL164" s="21">
        <f t="shared" si="1820"/>
        <v>0</v>
      </c>
      <c r="FM164" s="21"/>
      <c r="FN164" s="21">
        <f t="shared" si="1821"/>
        <v>0</v>
      </c>
      <c r="FO164" s="21"/>
      <c r="FP164" s="21">
        <f t="shared" si="1822"/>
        <v>0</v>
      </c>
      <c r="FQ164" s="21"/>
      <c r="FR164" s="21">
        <f t="shared" si="1823"/>
        <v>0</v>
      </c>
      <c r="FS164" s="21"/>
      <c r="FT164" s="21">
        <f t="shared" si="1824"/>
        <v>0</v>
      </c>
      <c r="FU164" s="21"/>
      <c r="FV164" s="21">
        <f t="shared" si="1825"/>
        <v>0</v>
      </c>
      <c r="FW164" s="21"/>
      <c r="FX164" s="21">
        <f t="shared" si="1826"/>
        <v>0</v>
      </c>
      <c r="FY164" s="21"/>
      <c r="FZ164" s="21">
        <f t="shared" si="1827"/>
        <v>25.3</v>
      </c>
      <c r="GA164" s="21"/>
      <c r="GB164" s="21">
        <f t="shared" si="1828"/>
        <v>25.3</v>
      </c>
      <c r="GC164" s="21"/>
      <c r="GD164" s="21">
        <f t="shared" si="1829"/>
        <v>25.3</v>
      </c>
      <c r="GE164" s="21"/>
      <c r="GF164" s="21">
        <f t="shared" si="1830"/>
        <v>25.3</v>
      </c>
      <c r="GG164" s="21"/>
      <c r="GH164" s="21">
        <f t="shared" si="1831"/>
        <v>25.3</v>
      </c>
      <c r="GI164" s="21"/>
      <c r="GJ164" s="21">
        <f t="shared" si="1832"/>
        <v>25.3</v>
      </c>
      <c r="GK164" s="21"/>
      <c r="GL164" s="21">
        <f t="shared" si="1833"/>
        <v>25.3</v>
      </c>
      <c r="GM164" s="21"/>
      <c r="GN164" s="21">
        <f t="shared" si="1834"/>
        <v>25.3</v>
      </c>
      <c r="GO164" s="21"/>
      <c r="GP164" s="21">
        <f t="shared" si="1835"/>
        <v>25.3</v>
      </c>
      <c r="GQ164" s="21"/>
      <c r="GR164" s="21">
        <f t="shared" si="1836"/>
        <v>25.3</v>
      </c>
      <c r="GS164" s="21"/>
      <c r="GT164" s="21">
        <f t="shared" si="1837"/>
        <v>0</v>
      </c>
      <c r="GU164" s="21"/>
      <c r="GV164" s="21">
        <f t="shared" si="1838"/>
        <v>0</v>
      </c>
      <c r="GW164" s="21"/>
      <c r="GX164" s="21">
        <f t="shared" si="1839"/>
        <v>0</v>
      </c>
      <c r="GY164" s="21"/>
      <c r="GZ164" s="21">
        <f t="shared" si="1840"/>
        <v>0</v>
      </c>
      <c r="HA164" s="21"/>
      <c r="HB164" s="21">
        <f t="shared" si="1841"/>
        <v>0</v>
      </c>
      <c r="HC164" s="21"/>
      <c r="HD164" s="21">
        <f t="shared" si="1842"/>
        <v>0</v>
      </c>
      <c r="HE164" s="21"/>
      <c r="HF164" s="21">
        <f t="shared" si="1843"/>
        <v>0</v>
      </c>
      <c r="HG164" s="21"/>
      <c r="HH164" s="21">
        <f t="shared" si="1844"/>
        <v>0</v>
      </c>
      <c r="HI164" s="21"/>
      <c r="HJ164" s="21">
        <f t="shared" si="1845"/>
        <v>0</v>
      </c>
      <c r="HK164" s="21"/>
      <c r="HL164" s="21">
        <f t="shared" si="1846"/>
        <v>0</v>
      </c>
      <c r="HM164" s="21"/>
      <c r="HN164" s="21">
        <f t="shared" si="1847"/>
        <v>0</v>
      </c>
      <c r="HO164" s="21"/>
      <c r="HP164" s="21">
        <f t="shared" si="1848"/>
        <v>0</v>
      </c>
      <c r="HQ164" s="21"/>
      <c r="HR164" s="21">
        <f t="shared" si="1849"/>
        <v>0</v>
      </c>
      <c r="HS164" s="21"/>
      <c r="HT164" s="21">
        <f t="shared" si="1850"/>
        <v>0</v>
      </c>
      <c r="HU164" s="21"/>
      <c r="HV164" s="21">
        <f t="shared" si="1851"/>
        <v>0</v>
      </c>
      <c r="HW164" s="21"/>
      <c r="HX164" s="21">
        <f t="shared" si="1852"/>
        <v>0</v>
      </c>
      <c r="HY164" s="21"/>
      <c r="HZ164" s="21">
        <f t="shared" si="1853"/>
        <v>0</v>
      </c>
      <c r="IA164" s="21"/>
      <c r="IB164" s="21">
        <f t="shared" si="1854"/>
        <v>0</v>
      </c>
      <c r="IC164" s="21"/>
      <c r="ID164" s="21">
        <f t="shared" si="1855"/>
        <v>0</v>
      </c>
      <c r="IE164" s="21"/>
      <c r="IF164" s="21">
        <f t="shared" si="1856"/>
        <v>0</v>
      </c>
      <c r="IG164" s="21"/>
      <c r="IH164" s="21">
        <f t="shared" si="1857"/>
        <v>0</v>
      </c>
      <c r="II164" s="21"/>
      <c r="IJ164" s="21">
        <f t="shared" si="1858"/>
        <v>0</v>
      </c>
      <c r="IK164" s="21"/>
      <c r="IL164" s="21">
        <f t="shared" si="1859"/>
        <v>0</v>
      </c>
      <c r="IM164" s="21"/>
      <c r="IN164" s="21">
        <f t="shared" si="1860"/>
        <v>0</v>
      </c>
      <c r="IO164" s="21"/>
      <c r="IP164" s="21">
        <f t="shared" si="1861"/>
        <v>0</v>
      </c>
      <c r="IQ164" s="21"/>
      <c r="IR164" s="21">
        <f t="shared" si="1862"/>
        <v>0</v>
      </c>
      <c r="IS164" s="21"/>
      <c r="IT164" s="21">
        <f t="shared" si="1863"/>
        <v>0</v>
      </c>
      <c r="IU164" s="21"/>
      <c r="IV164" s="21">
        <f t="shared" si="1864"/>
        <v>0</v>
      </c>
      <c r="IW164" s="21"/>
      <c r="IX164" s="21">
        <f t="shared" si="1865"/>
        <v>0</v>
      </c>
      <c r="IY164" s="21"/>
      <c r="IZ164" s="21">
        <f t="shared" si="1866"/>
        <v>0</v>
      </c>
      <c r="JA164" s="21"/>
      <c r="JB164" s="21">
        <f t="shared" si="1867"/>
        <v>0</v>
      </c>
      <c r="JC164" s="21"/>
      <c r="JD164" s="21">
        <f t="shared" si="1868"/>
        <v>0</v>
      </c>
      <c r="JE164" s="21"/>
      <c r="JF164" s="21">
        <f t="shared" si="1869"/>
        <v>0</v>
      </c>
      <c r="JG164" s="21"/>
      <c r="JH164" s="21">
        <f t="shared" si="1870"/>
        <v>0</v>
      </c>
      <c r="JI164" s="21"/>
      <c r="JJ164" s="21">
        <f t="shared" si="1871"/>
        <v>0</v>
      </c>
      <c r="JK164" s="21"/>
      <c r="JL164" s="21">
        <f t="shared" si="1872"/>
        <v>0</v>
      </c>
      <c r="JM164" s="21"/>
      <c r="JN164" s="21">
        <f t="shared" si="1873"/>
        <v>0</v>
      </c>
      <c r="JO164" s="21"/>
      <c r="JP164" s="21">
        <f t="shared" si="1874"/>
        <v>0</v>
      </c>
      <c r="JQ164" s="21">
        <v>20</v>
      </c>
      <c r="JR164" s="21">
        <f t="shared" si="1875"/>
        <v>0</v>
      </c>
      <c r="JS164" s="21">
        <v>49</v>
      </c>
      <c r="JT164" s="21">
        <f t="shared" si="1876"/>
        <v>0</v>
      </c>
      <c r="JU164" s="21">
        <v>19</v>
      </c>
      <c r="JV164" s="21">
        <f t="shared" si="1877"/>
        <v>0</v>
      </c>
      <c r="JW164" s="21">
        <v>59</v>
      </c>
      <c r="JX164" s="21">
        <f t="shared" si="1878"/>
        <v>0</v>
      </c>
      <c r="JY164" s="21"/>
      <c r="JZ164" s="21">
        <f t="shared" si="1879"/>
        <v>0</v>
      </c>
      <c r="KA164" s="21">
        <v>62</v>
      </c>
      <c r="KB164" s="21">
        <f t="shared" si="1880"/>
        <v>0</v>
      </c>
      <c r="KC164" s="21">
        <v>44</v>
      </c>
      <c r="KD164" s="21">
        <f t="shared" si="1881"/>
        <v>0</v>
      </c>
      <c r="KE164" s="21"/>
      <c r="KF164" s="21">
        <f t="shared" si="1882"/>
        <v>0</v>
      </c>
      <c r="KG164" s="21"/>
      <c r="KH164" s="21">
        <f t="shared" si="1883"/>
        <v>0</v>
      </c>
      <c r="KI164" s="21"/>
      <c r="KJ164" s="21">
        <f t="shared" si="1884"/>
        <v>0</v>
      </c>
      <c r="KK164" s="21"/>
      <c r="KL164" s="21">
        <f t="shared" si="1885"/>
        <v>0</v>
      </c>
      <c r="KM164" s="21"/>
      <c r="KN164" s="21">
        <f t="shared" si="1886"/>
        <v>0</v>
      </c>
      <c r="KO164" s="21"/>
      <c r="KP164" s="21">
        <f t="shared" si="1887"/>
        <v>0</v>
      </c>
      <c r="KQ164" s="21"/>
      <c r="KR164" s="21">
        <f t="shared" si="1888"/>
        <v>0</v>
      </c>
      <c r="KS164" s="21"/>
      <c r="KT164" s="21">
        <f t="shared" si="1889"/>
        <v>0</v>
      </c>
      <c r="KU164" s="21"/>
      <c r="KV164" s="21">
        <f t="shared" si="1890"/>
        <v>0</v>
      </c>
      <c r="KW164" s="21"/>
      <c r="KX164" s="21">
        <f t="shared" si="1891"/>
        <v>0</v>
      </c>
      <c r="KY164" s="21"/>
      <c r="KZ164" s="21">
        <f t="shared" si="1892"/>
        <v>0</v>
      </c>
      <c r="LA164" s="21"/>
      <c r="LB164" s="21">
        <f t="shared" si="1893"/>
        <v>0</v>
      </c>
      <c r="LC164" s="21"/>
      <c r="LD164" s="21">
        <f t="shared" si="1894"/>
        <v>0</v>
      </c>
      <c r="LE164" s="21"/>
      <c r="LF164" s="21">
        <f t="shared" si="1895"/>
        <v>0</v>
      </c>
      <c r="LG164" s="21"/>
      <c r="LH164" s="21">
        <f t="shared" si="1896"/>
        <v>0</v>
      </c>
      <c r="LI164" s="21"/>
      <c r="LJ164" s="21">
        <f t="shared" si="1897"/>
        <v>0</v>
      </c>
      <c r="LK164" s="21"/>
      <c r="LL164" s="21">
        <f t="shared" si="1898"/>
        <v>0</v>
      </c>
      <c r="LM164" s="21"/>
      <c r="LN164" s="21">
        <f t="shared" si="1899"/>
        <v>0</v>
      </c>
      <c r="LO164" s="21"/>
      <c r="LP164" s="21">
        <f t="shared" si="1900"/>
        <v>0</v>
      </c>
      <c r="LQ164" s="21"/>
      <c r="LR164" s="21">
        <f t="shared" si="1901"/>
        <v>0</v>
      </c>
      <c r="LS164" s="21"/>
      <c r="LT164" s="21">
        <f t="shared" si="1902"/>
        <v>0</v>
      </c>
      <c r="LU164" s="21"/>
      <c r="LV164" s="21">
        <f t="shared" si="1903"/>
        <v>0</v>
      </c>
      <c r="LW164" s="21"/>
      <c r="LX164" s="21">
        <f t="shared" si="1904"/>
        <v>0</v>
      </c>
      <c r="LY164" s="21"/>
      <c r="LZ164" s="21">
        <f t="shared" si="1905"/>
        <v>0</v>
      </c>
      <c r="MA164" s="21"/>
      <c r="MB164" s="21">
        <f t="shared" si="1906"/>
        <v>0</v>
      </c>
      <c r="MC164" s="21"/>
      <c r="MD164" s="21">
        <f t="shared" si="1907"/>
        <v>0</v>
      </c>
      <c r="ME164" s="21"/>
      <c r="MF164" s="21">
        <f t="shared" si="1908"/>
        <v>0</v>
      </c>
      <c r="MG164" s="21"/>
      <c r="MH164" s="21">
        <f t="shared" si="1909"/>
        <v>0</v>
      </c>
      <c r="MI164" s="21"/>
      <c r="MJ164" s="21">
        <f t="shared" si="1910"/>
        <v>0</v>
      </c>
      <c r="MK164" s="21"/>
      <c r="ML164" s="21">
        <f t="shared" si="1911"/>
        <v>0</v>
      </c>
      <c r="MM164" s="21"/>
      <c r="MN164" s="21">
        <f t="shared" si="1912"/>
        <v>0</v>
      </c>
      <c r="MO164" s="21"/>
      <c r="MP164" s="21">
        <f t="shared" si="1913"/>
        <v>0</v>
      </c>
      <c r="MQ164" s="21"/>
      <c r="MR164" s="21">
        <f t="shared" si="1914"/>
        <v>0</v>
      </c>
      <c r="MS164" s="21"/>
      <c r="MT164" s="21">
        <f t="shared" si="1915"/>
        <v>0</v>
      </c>
      <c r="MU164" s="21"/>
      <c r="MV164" s="21">
        <f t="shared" si="1916"/>
        <v>0</v>
      </c>
      <c r="MW164" s="21"/>
      <c r="MX164" s="21">
        <f t="shared" si="1917"/>
        <v>0</v>
      </c>
      <c r="MY164" s="21"/>
      <c r="MZ164" s="21">
        <f t="shared" si="1918"/>
        <v>0</v>
      </c>
      <c r="NA164" s="21"/>
      <c r="NB164" s="21">
        <f t="shared" si="1919"/>
        <v>0</v>
      </c>
      <c r="NC164" s="21"/>
      <c r="ND164" s="21">
        <f t="shared" si="1920"/>
        <v>0</v>
      </c>
      <c r="NE164" s="21"/>
      <c r="NF164" s="21">
        <f t="shared" si="1921"/>
        <v>0</v>
      </c>
      <c r="NG164" s="21"/>
      <c r="NH164" s="21">
        <f t="shared" si="1922"/>
        <v>0</v>
      </c>
      <c r="NI164" s="21"/>
      <c r="NJ164" s="21">
        <f t="shared" si="1923"/>
        <v>0</v>
      </c>
      <c r="NK164" s="21"/>
      <c r="NL164" s="21">
        <f t="shared" si="1924"/>
        <v>0</v>
      </c>
      <c r="NM164" s="21"/>
      <c r="NN164" s="21">
        <f t="shared" si="1925"/>
        <v>0</v>
      </c>
      <c r="NO164" s="21"/>
      <c r="NP164" s="21">
        <f t="shared" si="1926"/>
        <v>0</v>
      </c>
      <c r="NQ164" s="21"/>
      <c r="NR164" s="21">
        <f t="shared" si="1927"/>
        <v>0</v>
      </c>
      <c r="NS164" s="21"/>
      <c r="NT164" s="21">
        <f t="shared" si="1928"/>
        <v>0</v>
      </c>
      <c r="NU164" s="21"/>
      <c r="NV164" s="21">
        <f t="shared" si="1929"/>
        <v>0</v>
      </c>
      <c r="NW164" s="21"/>
      <c r="NX164" s="21">
        <f t="shared" si="1930"/>
        <v>0</v>
      </c>
      <c r="NY164" s="21"/>
      <c r="NZ164" s="21">
        <f t="shared" si="1931"/>
        <v>0</v>
      </c>
      <c r="OA164" s="21"/>
      <c r="OB164" s="21">
        <f t="shared" si="1932"/>
        <v>0</v>
      </c>
      <c r="OC164" s="21"/>
      <c r="OD164" s="21">
        <f t="shared" si="1933"/>
        <v>0</v>
      </c>
      <c r="OE164" s="21"/>
      <c r="OF164" s="21">
        <f t="shared" si="1934"/>
        <v>0</v>
      </c>
      <c r="OG164" s="21"/>
      <c r="OH164" s="21">
        <f t="shared" si="1935"/>
        <v>0</v>
      </c>
      <c r="OI164" s="21"/>
      <c r="OJ164" s="21">
        <f t="shared" si="1936"/>
        <v>0</v>
      </c>
      <c r="OK164" s="21"/>
      <c r="OL164" s="21">
        <f t="shared" si="1937"/>
        <v>0</v>
      </c>
      <c r="OM164" s="21"/>
      <c r="ON164" s="21">
        <f t="shared" si="1938"/>
        <v>0</v>
      </c>
      <c r="OO164" s="21"/>
      <c r="OP164" s="21">
        <f t="shared" si="1938"/>
        <v>0</v>
      </c>
      <c r="OQ164" s="21"/>
      <c r="OR164" s="21">
        <f t="shared" si="1938"/>
        <v>0</v>
      </c>
      <c r="OS164" s="21"/>
      <c r="OT164" s="21">
        <f t="shared" si="1938"/>
        <v>0</v>
      </c>
      <c r="OU164" s="21"/>
      <c r="OV164" s="21">
        <f t="shared" si="1938"/>
        <v>0</v>
      </c>
      <c r="OW164" s="21"/>
      <c r="OX164" s="21">
        <f t="shared" si="1938"/>
        <v>0</v>
      </c>
      <c r="OY164" s="21"/>
      <c r="OZ164" s="21">
        <f t="shared" si="1938"/>
        <v>0</v>
      </c>
      <c r="PA164" s="21"/>
      <c r="PB164" s="21">
        <f t="shared" si="1939"/>
        <v>0</v>
      </c>
      <c r="PC164" s="21"/>
      <c r="PD164" s="21">
        <f t="shared" si="1939"/>
        <v>0</v>
      </c>
      <c r="PE164" s="21"/>
      <c r="PF164" s="21">
        <f t="shared" si="1939"/>
        <v>0</v>
      </c>
      <c r="PG164" s="21"/>
      <c r="PH164" s="21">
        <f t="shared" si="1939"/>
        <v>0</v>
      </c>
      <c r="PI164" s="21"/>
      <c r="PJ164" s="21">
        <f t="shared" si="1939"/>
        <v>0</v>
      </c>
      <c r="PK164" s="21"/>
      <c r="PL164" s="21">
        <f t="shared" si="1939"/>
        <v>0</v>
      </c>
      <c r="PM164" s="21"/>
      <c r="PN164" s="21">
        <f t="shared" si="1940"/>
        <v>0</v>
      </c>
      <c r="PO164" s="21"/>
      <c r="PP164" s="21">
        <f t="shared" si="1940"/>
        <v>0</v>
      </c>
      <c r="PQ164" s="21"/>
      <c r="PR164" s="21">
        <f t="shared" si="1940"/>
        <v>0</v>
      </c>
      <c r="PS164" s="21"/>
      <c r="PT164" s="21">
        <f t="shared" si="1940"/>
        <v>0</v>
      </c>
      <c r="PU164" s="21"/>
      <c r="PV164" s="21">
        <f t="shared" si="1940"/>
        <v>0</v>
      </c>
      <c r="PW164" s="21"/>
      <c r="PX164" s="21">
        <f t="shared" si="1940"/>
        <v>0</v>
      </c>
      <c r="PY164" s="21"/>
      <c r="PZ164" s="21">
        <f t="shared" si="1941"/>
        <v>0</v>
      </c>
      <c r="QA164" s="21"/>
      <c r="QB164" s="21">
        <f t="shared" si="1941"/>
        <v>0</v>
      </c>
      <c r="QC164" s="21"/>
      <c r="QD164" s="21">
        <f t="shared" si="1941"/>
        <v>0</v>
      </c>
      <c r="QE164" s="21"/>
      <c r="QF164" s="21">
        <f t="shared" si="1941"/>
        <v>0</v>
      </c>
      <c r="QG164" s="21"/>
      <c r="QH164" s="21">
        <f t="shared" si="1941"/>
        <v>0</v>
      </c>
      <c r="QI164" s="21"/>
      <c r="QJ164" s="21">
        <f t="shared" si="1941"/>
        <v>0</v>
      </c>
      <c r="QK164" s="21"/>
      <c r="QL164" s="21">
        <f t="shared" si="1942"/>
        <v>0</v>
      </c>
      <c r="QM164" s="21"/>
      <c r="QN164" s="21">
        <f t="shared" si="1942"/>
        <v>0</v>
      </c>
      <c r="QO164" s="21"/>
      <c r="QP164" s="21">
        <f t="shared" si="1942"/>
        <v>0</v>
      </c>
      <c r="QQ164" s="21"/>
      <c r="QR164" s="21">
        <f t="shared" si="1942"/>
        <v>0</v>
      </c>
      <c r="QS164" s="21"/>
      <c r="QT164" s="21">
        <f t="shared" si="1942"/>
        <v>0</v>
      </c>
      <c r="QU164" s="21"/>
      <c r="QV164" s="21">
        <f t="shared" si="1942"/>
        <v>0</v>
      </c>
      <c r="QW164" s="21"/>
      <c r="QX164" s="21">
        <f t="shared" si="1943"/>
        <v>0</v>
      </c>
      <c r="QY164" s="21"/>
      <c r="QZ164" s="21">
        <f t="shared" si="1943"/>
        <v>0</v>
      </c>
      <c r="RA164" s="21"/>
      <c r="RB164" s="21">
        <f t="shared" si="1943"/>
        <v>0</v>
      </c>
      <c r="RC164" s="21"/>
      <c r="RD164" s="21">
        <f t="shared" si="1943"/>
        <v>0</v>
      </c>
      <c r="RE164" s="21"/>
      <c r="RF164" s="21">
        <f t="shared" si="1943"/>
        <v>0</v>
      </c>
      <c r="RG164" s="21"/>
      <c r="RH164" s="21">
        <f t="shared" si="1943"/>
        <v>0</v>
      </c>
      <c r="RI164" s="21"/>
      <c r="RJ164" s="21">
        <f t="shared" si="1944"/>
        <v>0</v>
      </c>
      <c r="RK164" s="21"/>
      <c r="RL164" s="21">
        <f t="shared" si="1945"/>
        <v>0</v>
      </c>
      <c r="RM164" s="21"/>
      <c r="RN164" s="21">
        <f t="shared" si="1946"/>
        <v>0</v>
      </c>
      <c r="RO164" s="21"/>
      <c r="RP164" s="21">
        <f t="shared" si="1947"/>
        <v>0</v>
      </c>
      <c r="RQ164" s="21"/>
      <c r="RR164" s="21">
        <f t="shared" si="1948"/>
        <v>0</v>
      </c>
      <c r="RS164" s="21"/>
      <c r="RT164" s="21">
        <f t="shared" si="1949"/>
        <v>0</v>
      </c>
      <c r="RU164" s="21"/>
      <c r="RV164" s="21">
        <f t="shared" si="1950"/>
        <v>0</v>
      </c>
      <c r="RW164" s="21"/>
      <c r="RX164" s="21">
        <f t="shared" si="1951"/>
        <v>0</v>
      </c>
      <c r="RY164" s="21"/>
      <c r="RZ164" s="21">
        <f t="shared" si="1952"/>
        <v>0</v>
      </c>
      <c r="SA164" s="21"/>
      <c r="SB164" s="21">
        <f t="shared" si="1953"/>
        <v>0</v>
      </c>
      <c r="SC164" s="21"/>
      <c r="SD164" s="21">
        <f t="shared" si="1954"/>
        <v>0</v>
      </c>
      <c r="SE164" s="21"/>
      <c r="SF164" s="21">
        <f t="shared" si="1955"/>
        <v>0</v>
      </c>
      <c r="SG164" s="21"/>
      <c r="SH164" s="21">
        <f t="shared" si="1956"/>
        <v>0</v>
      </c>
      <c r="SI164" s="21"/>
      <c r="SJ164" s="21">
        <f t="shared" si="1957"/>
        <v>0</v>
      </c>
      <c r="SK164" s="21"/>
      <c r="SL164" s="21">
        <f t="shared" si="1958"/>
        <v>0</v>
      </c>
      <c r="SM164" s="21"/>
      <c r="SN164" s="21">
        <f t="shared" si="1959"/>
        <v>0</v>
      </c>
      <c r="SO164" s="21"/>
      <c r="SP164" s="21">
        <f t="shared" si="1960"/>
        <v>0</v>
      </c>
      <c r="SQ164" s="21"/>
      <c r="SR164" s="21">
        <f t="shared" si="1961"/>
        <v>0</v>
      </c>
      <c r="SS164" s="21"/>
      <c r="ST164" s="21">
        <f t="shared" si="1962"/>
        <v>0</v>
      </c>
      <c r="SU164" s="21"/>
      <c r="SV164" s="21">
        <f t="shared" si="1963"/>
        <v>0</v>
      </c>
      <c r="SW164" s="21"/>
      <c r="SX164" s="21">
        <f t="shared" si="1964"/>
        <v>0</v>
      </c>
      <c r="SY164" s="21"/>
      <c r="SZ164" s="21">
        <f t="shared" si="1965"/>
        <v>0</v>
      </c>
      <c r="TA164" s="21"/>
      <c r="TB164" s="21">
        <f t="shared" si="1966"/>
        <v>0</v>
      </c>
      <c r="TC164" s="21"/>
      <c r="TD164" s="21">
        <f t="shared" si="1967"/>
        <v>0</v>
      </c>
      <c r="TE164" s="21"/>
      <c r="TF164" s="21">
        <f t="shared" si="1968"/>
        <v>0</v>
      </c>
      <c r="TG164" s="21"/>
      <c r="TH164" s="21">
        <f t="shared" si="1969"/>
        <v>0</v>
      </c>
      <c r="TI164" s="21"/>
      <c r="TJ164" s="21">
        <f t="shared" si="1970"/>
        <v>0</v>
      </c>
      <c r="TK164" s="21"/>
      <c r="TL164" s="21">
        <f t="shared" si="1971"/>
        <v>0</v>
      </c>
      <c r="TM164" s="21"/>
      <c r="TN164" s="21">
        <f t="shared" si="1972"/>
        <v>0</v>
      </c>
      <c r="TO164" s="21"/>
      <c r="TP164" s="21">
        <f t="shared" si="1973"/>
        <v>0</v>
      </c>
      <c r="TQ164" s="21"/>
      <c r="TR164" s="21">
        <f t="shared" si="1974"/>
        <v>0</v>
      </c>
      <c r="TS164" s="21"/>
      <c r="TT164" s="21">
        <f t="shared" si="1975"/>
        <v>0</v>
      </c>
      <c r="TU164" s="21"/>
      <c r="TV164" s="21">
        <f t="shared" si="1976"/>
        <v>0</v>
      </c>
      <c r="TW164" s="21"/>
      <c r="TX164" s="21">
        <f t="shared" si="1977"/>
        <v>0</v>
      </c>
      <c r="TY164" s="21"/>
      <c r="TZ164" s="21">
        <f t="shared" si="1978"/>
        <v>0</v>
      </c>
      <c r="UA164" s="21"/>
      <c r="UB164" s="21">
        <f t="shared" si="1979"/>
        <v>0</v>
      </c>
      <c r="UC164" s="21"/>
      <c r="UD164" s="21">
        <f t="shared" si="1980"/>
        <v>0</v>
      </c>
      <c r="UE164" s="21"/>
      <c r="UF164" s="21">
        <f t="shared" si="1981"/>
        <v>0</v>
      </c>
      <c r="UG164" s="21"/>
      <c r="UH164" s="21">
        <f t="shared" si="1982"/>
        <v>0</v>
      </c>
      <c r="UI164" s="21"/>
      <c r="UJ164" s="21">
        <f t="shared" si="1983"/>
        <v>0</v>
      </c>
      <c r="UK164" s="21"/>
      <c r="UL164" s="21">
        <f t="shared" si="1984"/>
        <v>0</v>
      </c>
      <c r="UM164" s="21"/>
      <c r="UN164" s="21">
        <f t="shared" si="1985"/>
        <v>0</v>
      </c>
      <c r="UO164" s="21"/>
      <c r="UP164" s="21">
        <f t="shared" si="1986"/>
        <v>0</v>
      </c>
      <c r="UQ164" s="21"/>
      <c r="UR164" s="21">
        <f t="shared" si="1987"/>
        <v>0</v>
      </c>
      <c r="US164" s="21"/>
      <c r="UT164" s="21">
        <f t="shared" si="1988"/>
        <v>0</v>
      </c>
      <c r="UU164" s="21"/>
      <c r="UV164" s="21">
        <f t="shared" si="1989"/>
        <v>0</v>
      </c>
      <c r="UW164" s="21"/>
      <c r="UX164" s="21">
        <f t="shared" si="1990"/>
        <v>0</v>
      </c>
      <c r="UY164" s="21"/>
      <c r="UZ164" s="21">
        <f t="shared" si="1991"/>
        <v>0</v>
      </c>
      <c r="VA164" s="21"/>
      <c r="VB164" s="21">
        <f t="shared" si="1992"/>
        <v>0</v>
      </c>
      <c r="VC164" s="21"/>
      <c r="VD164" s="21">
        <f t="shared" si="1993"/>
        <v>0</v>
      </c>
      <c r="VE164" s="21"/>
      <c r="VF164" s="21">
        <f t="shared" si="1994"/>
        <v>0</v>
      </c>
      <c r="VG164" s="21"/>
      <c r="VH164" s="21">
        <f t="shared" si="1995"/>
        <v>0</v>
      </c>
      <c r="VI164" s="21"/>
      <c r="VJ164" s="21">
        <f t="shared" si="1996"/>
        <v>0</v>
      </c>
      <c r="VK164" s="21"/>
      <c r="VL164" s="21">
        <f t="shared" si="1997"/>
        <v>0</v>
      </c>
      <c r="VM164" s="21"/>
      <c r="VN164" s="21">
        <f t="shared" si="1998"/>
        <v>0</v>
      </c>
      <c r="VO164" s="21"/>
      <c r="VP164" s="21">
        <f t="shared" si="1999"/>
        <v>0</v>
      </c>
      <c r="VQ164" s="21"/>
      <c r="VR164" s="21">
        <f t="shared" si="1938"/>
        <v>0</v>
      </c>
      <c r="VS164" s="21"/>
      <c r="VT164" s="21">
        <f t="shared" si="2000"/>
        <v>0</v>
      </c>
      <c r="VU164" s="21"/>
      <c r="VV164" s="21">
        <f t="shared" si="2000"/>
        <v>0</v>
      </c>
      <c r="VW164" s="21"/>
      <c r="VX164" s="21">
        <f t="shared" si="2001"/>
        <v>0</v>
      </c>
      <c r="VY164" s="21"/>
      <c r="VZ164" s="21">
        <f t="shared" si="2001"/>
        <v>0</v>
      </c>
      <c r="WA164" s="21"/>
      <c r="WB164" s="21">
        <f t="shared" si="2001"/>
        <v>0</v>
      </c>
      <c r="WC164" s="21"/>
      <c r="WD164" s="21">
        <f t="shared" si="2001"/>
        <v>0</v>
      </c>
      <c r="WE164" s="21"/>
      <c r="WF164" s="21">
        <f t="shared" si="2001"/>
        <v>0</v>
      </c>
      <c r="WG164" s="21"/>
      <c r="WH164" s="21">
        <f t="shared" si="2001"/>
        <v>0</v>
      </c>
      <c r="WI164" s="21"/>
      <c r="WJ164" s="21">
        <f t="shared" si="2001"/>
        <v>0</v>
      </c>
      <c r="WK164" s="21"/>
      <c r="WL164" s="21">
        <f t="shared" si="2001"/>
        <v>0</v>
      </c>
      <c r="WM164" s="21"/>
      <c r="WN164" s="21">
        <f t="shared" si="2002"/>
        <v>0</v>
      </c>
      <c r="WO164" s="21"/>
      <c r="WP164" s="21">
        <f t="shared" si="2002"/>
        <v>0</v>
      </c>
      <c r="WQ164" s="21"/>
      <c r="WR164" s="21">
        <f t="shared" si="2002"/>
        <v>0</v>
      </c>
      <c r="WS164" s="21"/>
      <c r="WT164" s="21">
        <f t="shared" si="2002"/>
        <v>0</v>
      </c>
      <c r="WU164" s="21"/>
      <c r="WV164" s="21">
        <f t="shared" si="2002"/>
        <v>0</v>
      </c>
      <c r="WW164" s="21"/>
      <c r="WX164" s="21">
        <f t="shared" si="2002"/>
        <v>0</v>
      </c>
      <c r="WY164" s="21"/>
      <c r="WZ164" s="21">
        <f t="shared" si="2002"/>
        <v>0</v>
      </c>
      <c r="XA164" s="21"/>
      <c r="XB164" s="21">
        <f t="shared" si="2002"/>
        <v>0</v>
      </c>
      <c r="XC164" s="21"/>
      <c r="XD164" s="21">
        <f t="shared" si="2003"/>
        <v>0</v>
      </c>
      <c r="XE164" s="21"/>
      <c r="XF164" s="21">
        <f t="shared" si="2003"/>
        <v>0</v>
      </c>
      <c r="XG164" s="21"/>
      <c r="XH164" s="21">
        <f t="shared" si="2003"/>
        <v>0</v>
      </c>
      <c r="XI164" s="21"/>
      <c r="XJ164" s="21">
        <f t="shared" si="2003"/>
        <v>0</v>
      </c>
      <c r="XK164" s="21"/>
      <c r="XL164" s="21">
        <f t="shared" si="2003"/>
        <v>0</v>
      </c>
      <c r="XM164" s="21"/>
      <c r="XN164" s="21">
        <f t="shared" si="2003"/>
        <v>0</v>
      </c>
      <c r="XO164" s="21"/>
      <c r="XP164" s="21">
        <f t="shared" si="2003"/>
        <v>0</v>
      </c>
      <c r="XQ164" s="21"/>
      <c r="XR164" s="21">
        <f t="shared" si="2003"/>
        <v>0</v>
      </c>
      <c r="XS164" s="21"/>
      <c r="XT164" s="21">
        <f t="shared" si="2065"/>
        <v>0</v>
      </c>
      <c r="XU164" s="21"/>
      <c r="XV164" s="21">
        <f t="shared" si="2065"/>
        <v>0</v>
      </c>
      <c r="XW164" s="21"/>
      <c r="XX164" s="21">
        <f t="shared" si="2065"/>
        <v>0</v>
      </c>
      <c r="XY164" s="21"/>
      <c r="XZ164" s="21">
        <f t="shared" si="2065"/>
        <v>0</v>
      </c>
      <c r="YA164" s="21"/>
      <c r="YB164" s="21">
        <f t="shared" si="2004"/>
        <v>0</v>
      </c>
      <c r="YC164" s="21"/>
      <c r="YD164" s="21">
        <f t="shared" si="2005"/>
        <v>0</v>
      </c>
      <c r="YE164" s="21"/>
      <c r="YF164" s="21">
        <f t="shared" si="2006"/>
        <v>0</v>
      </c>
      <c r="YG164" s="21"/>
      <c r="YH164" s="21">
        <f t="shared" si="2007"/>
        <v>0</v>
      </c>
      <c r="YI164" s="21"/>
      <c r="YJ164" s="21">
        <f t="shared" si="2008"/>
        <v>0</v>
      </c>
      <c r="YK164" s="21"/>
      <c r="YL164" s="21">
        <f t="shared" si="2009"/>
        <v>0</v>
      </c>
      <c r="YM164" s="21"/>
      <c r="YN164" s="21">
        <f t="shared" si="2010"/>
        <v>0</v>
      </c>
      <c r="YO164" s="21"/>
      <c r="YP164" s="21">
        <f t="shared" si="2011"/>
        <v>0</v>
      </c>
      <c r="YQ164" s="21"/>
      <c r="YR164" s="21">
        <f t="shared" si="2012"/>
        <v>0</v>
      </c>
      <c r="YS164" s="21"/>
      <c r="YT164" s="21">
        <f t="shared" si="2013"/>
        <v>0</v>
      </c>
      <c r="YU164" s="21"/>
      <c r="YV164" s="21">
        <f t="shared" si="2014"/>
        <v>0</v>
      </c>
      <c r="YW164" s="21"/>
      <c r="YX164" s="21">
        <f t="shared" si="2015"/>
        <v>0</v>
      </c>
      <c r="YY164" s="21"/>
      <c r="YZ164" s="21">
        <f t="shared" si="2000"/>
        <v>0</v>
      </c>
      <c r="ZA164" s="21"/>
      <c r="ZB164" s="21">
        <f t="shared" si="2016"/>
        <v>0</v>
      </c>
      <c r="ZC164" s="21"/>
      <c r="ZD164" s="21">
        <f t="shared" si="2017"/>
        <v>0</v>
      </c>
      <c r="ZE164" s="21"/>
      <c r="ZF164" s="21">
        <f t="shared" si="2018"/>
        <v>0</v>
      </c>
      <c r="ZG164" s="21"/>
      <c r="ZH164" s="21">
        <f t="shared" si="2019"/>
        <v>0</v>
      </c>
      <c r="ZI164" s="21"/>
      <c r="ZJ164" s="21">
        <f t="shared" si="2020"/>
        <v>0</v>
      </c>
      <c r="ZK164" s="21"/>
      <c r="ZL164" s="21">
        <f t="shared" si="2021"/>
        <v>0</v>
      </c>
      <c r="ZM164" s="21"/>
      <c r="ZN164" s="21">
        <f t="shared" si="2022"/>
        <v>0</v>
      </c>
      <c r="ZO164" s="21"/>
      <c r="ZP164" s="21">
        <f t="shared" si="2023"/>
        <v>0</v>
      </c>
      <c r="ZQ164" s="21"/>
      <c r="ZR164" s="21">
        <f t="shared" si="2024"/>
        <v>0</v>
      </c>
      <c r="ZS164" s="21"/>
      <c r="ZT164" s="21">
        <f t="shared" si="2000"/>
        <v>0</v>
      </c>
      <c r="ZU164" s="21"/>
      <c r="ZV164" s="21">
        <f t="shared" si="2025"/>
        <v>0</v>
      </c>
      <c r="ZW164" s="21"/>
      <c r="ZX164" s="21">
        <f t="shared" si="2026"/>
        <v>0</v>
      </c>
      <c r="ZY164" s="21"/>
      <c r="ZZ164" s="21">
        <f t="shared" si="2026"/>
        <v>0</v>
      </c>
      <c r="AAA164" s="21"/>
      <c r="AAB164" s="21">
        <f t="shared" si="2027"/>
        <v>0</v>
      </c>
      <c r="AAC164" s="21"/>
      <c r="AAD164" s="21">
        <f t="shared" si="2027"/>
        <v>0</v>
      </c>
      <c r="AAE164" s="21"/>
      <c r="AAF164" s="21">
        <f t="shared" si="2028"/>
        <v>0</v>
      </c>
      <c r="AAG164" s="21"/>
      <c r="AAH164" s="21">
        <f t="shared" si="2028"/>
        <v>0</v>
      </c>
      <c r="AAI164" s="21"/>
      <c r="AAJ164" s="21">
        <f t="shared" si="2029"/>
        <v>0</v>
      </c>
      <c r="AAK164" s="21"/>
      <c r="AAL164" s="21">
        <f t="shared" si="2029"/>
        <v>0</v>
      </c>
      <c r="AAM164" s="21"/>
      <c r="AAN164" s="21">
        <f t="shared" si="2030"/>
        <v>0</v>
      </c>
      <c r="AAO164" s="21"/>
      <c r="AAP164" s="21">
        <f t="shared" si="2030"/>
        <v>0</v>
      </c>
      <c r="AAQ164" s="21"/>
      <c r="AAR164" s="21">
        <f t="shared" si="2031"/>
        <v>0</v>
      </c>
      <c r="AAS164" s="21"/>
      <c r="AAT164" s="21">
        <f t="shared" si="2031"/>
        <v>0</v>
      </c>
      <c r="AAU164" s="21"/>
      <c r="AAV164" s="21">
        <f t="shared" si="2032"/>
        <v>0</v>
      </c>
      <c r="AAW164" s="21"/>
      <c r="AAX164" s="21">
        <f t="shared" si="2032"/>
        <v>0</v>
      </c>
      <c r="AAY164" s="21"/>
      <c r="AAZ164" s="21">
        <f t="shared" si="2033"/>
        <v>0</v>
      </c>
      <c r="ABA164" s="21"/>
      <c r="ABB164" s="21">
        <f t="shared" si="2033"/>
        <v>0</v>
      </c>
      <c r="ABC164" s="21"/>
      <c r="ABD164" s="21">
        <f t="shared" si="2034"/>
        <v>0</v>
      </c>
      <c r="ABE164" s="21"/>
      <c r="ABF164" s="21">
        <f t="shared" si="2034"/>
        <v>0</v>
      </c>
      <c r="ABG164" s="21"/>
      <c r="ABH164" s="21">
        <f t="shared" si="2035"/>
        <v>0</v>
      </c>
      <c r="ABI164" s="21"/>
      <c r="ABJ164" s="21">
        <f t="shared" si="2035"/>
        <v>0</v>
      </c>
      <c r="ABK164" s="21"/>
      <c r="ABL164" s="21">
        <f t="shared" si="2036"/>
        <v>0</v>
      </c>
      <c r="ABM164" s="21"/>
      <c r="ABN164" s="21">
        <f t="shared" si="2036"/>
        <v>0</v>
      </c>
      <c r="ABO164" s="21"/>
      <c r="ABP164" s="21">
        <f t="shared" si="2037"/>
        <v>0</v>
      </c>
      <c r="ABQ164" s="21"/>
      <c r="ABR164" s="21">
        <f t="shared" si="2037"/>
        <v>0</v>
      </c>
      <c r="ABS164" s="21"/>
      <c r="ABT164" s="21">
        <f t="shared" si="2038"/>
        <v>0</v>
      </c>
      <c r="ABU164" s="21"/>
      <c r="ABV164" s="21">
        <f t="shared" si="2038"/>
        <v>0</v>
      </c>
      <c r="ABW164" s="21"/>
      <c r="ABX164" s="21">
        <f t="shared" si="2039"/>
        <v>0</v>
      </c>
      <c r="ABY164" s="21"/>
      <c r="ABZ164" s="21">
        <f t="shared" si="2039"/>
        <v>0</v>
      </c>
      <c r="ACA164" s="21"/>
      <c r="ACB164" s="21">
        <f t="shared" si="2040"/>
        <v>0</v>
      </c>
      <c r="ACC164" s="21"/>
      <c r="ACD164" s="21">
        <f t="shared" si="2040"/>
        <v>0</v>
      </c>
      <c r="ACE164" s="21"/>
      <c r="ACF164" s="21">
        <f t="shared" si="2041"/>
        <v>0</v>
      </c>
      <c r="ACG164" s="21"/>
      <c r="ACH164" s="21">
        <f t="shared" si="2041"/>
        <v>0</v>
      </c>
      <c r="ACI164" s="21"/>
      <c r="ACJ164" s="21">
        <f t="shared" si="2042"/>
        <v>0</v>
      </c>
      <c r="ACK164" s="21"/>
      <c r="ACL164" s="21">
        <f t="shared" si="2042"/>
        <v>0</v>
      </c>
      <c r="ACM164" s="21"/>
      <c r="ACN164" s="21">
        <f t="shared" si="2043"/>
        <v>0</v>
      </c>
      <c r="ACO164" s="21"/>
      <c r="ACP164" s="21">
        <f t="shared" si="2043"/>
        <v>0</v>
      </c>
      <c r="ACQ164" s="21"/>
      <c r="ACR164" s="21">
        <f t="shared" si="2044"/>
        <v>0</v>
      </c>
      <c r="ACS164" s="21"/>
      <c r="ACT164" s="21">
        <f t="shared" si="2044"/>
        <v>0</v>
      </c>
      <c r="ACU164" s="21"/>
      <c r="ACV164" s="21">
        <f t="shared" si="2045"/>
        <v>0</v>
      </c>
      <c r="ACW164" s="21"/>
      <c r="ACX164" s="21">
        <f t="shared" si="2045"/>
        <v>0</v>
      </c>
      <c r="ACY164" s="21"/>
      <c r="ACZ164" s="21">
        <f t="shared" si="2046"/>
        <v>0</v>
      </c>
      <c r="ADA164" s="21"/>
      <c r="ADB164" s="21">
        <f t="shared" si="2046"/>
        <v>0</v>
      </c>
      <c r="ADC164" s="21"/>
      <c r="ADD164" s="21">
        <f t="shared" si="2047"/>
        <v>0</v>
      </c>
      <c r="ADE164" s="21"/>
      <c r="ADF164" s="21">
        <f t="shared" si="2047"/>
        <v>0</v>
      </c>
      <c r="ADG164" s="21"/>
      <c r="ADH164" s="21">
        <f t="shared" si="2048"/>
        <v>0</v>
      </c>
      <c r="ADI164" s="21"/>
      <c r="ADJ164" s="21">
        <f t="shared" si="2048"/>
        <v>0</v>
      </c>
      <c r="ADK164" s="21"/>
      <c r="ADL164" s="21">
        <f t="shared" si="2049"/>
        <v>0</v>
      </c>
      <c r="ADM164" s="21"/>
      <c r="ADN164" s="21">
        <f t="shared" si="2049"/>
        <v>0</v>
      </c>
      <c r="ADO164" s="21"/>
      <c r="ADP164" s="21">
        <f t="shared" si="2049"/>
        <v>0</v>
      </c>
      <c r="ADQ164" s="21"/>
      <c r="ADR164" s="21">
        <f t="shared" si="2049"/>
        <v>0</v>
      </c>
      <c r="ADS164" s="21"/>
      <c r="ADT164" s="21">
        <f t="shared" si="2049"/>
        <v>0</v>
      </c>
      <c r="ADU164" s="21"/>
      <c r="ADV164" s="21">
        <f t="shared" si="2050"/>
        <v>0</v>
      </c>
      <c r="ADW164" s="21"/>
      <c r="ADX164" s="21">
        <f t="shared" si="2050"/>
        <v>0</v>
      </c>
      <c r="ADY164" s="21"/>
      <c r="ADZ164" s="21">
        <f t="shared" si="2050"/>
        <v>0</v>
      </c>
      <c r="AEA164" s="21"/>
      <c r="AEB164" s="21">
        <f t="shared" si="2050"/>
        <v>0</v>
      </c>
      <c r="AEC164" s="21"/>
      <c r="AED164" s="21">
        <f t="shared" si="2051"/>
        <v>0</v>
      </c>
      <c r="AEE164" s="21"/>
      <c r="AEF164" s="21">
        <f t="shared" si="2051"/>
        <v>0</v>
      </c>
      <c r="AEG164" s="21"/>
      <c r="AEH164" s="21">
        <f t="shared" si="2051"/>
        <v>0</v>
      </c>
      <c r="AEI164" s="21"/>
      <c r="AEJ164" s="21">
        <f t="shared" si="2051"/>
        <v>0</v>
      </c>
      <c r="AEK164" s="21"/>
      <c r="AEL164" s="21">
        <f t="shared" si="2051"/>
        <v>0</v>
      </c>
      <c r="AEM164" s="21"/>
      <c r="AEN164" s="21">
        <f t="shared" si="2052"/>
        <v>0</v>
      </c>
      <c r="AEO164" s="21"/>
      <c r="AEP164" s="21">
        <f t="shared" si="2052"/>
        <v>0</v>
      </c>
      <c r="AEQ164" s="21"/>
      <c r="AER164" s="21">
        <f t="shared" si="2052"/>
        <v>0</v>
      </c>
      <c r="AES164" s="21"/>
      <c r="AET164" s="21">
        <f t="shared" si="2052"/>
        <v>0</v>
      </c>
      <c r="AEU164" s="21"/>
      <c r="AEV164" s="21">
        <f t="shared" si="2053"/>
        <v>0</v>
      </c>
      <c r="AEW164" s="21"/>
      <c r="AEX164" s="21">
        <f t="shared" si="2053"/>
        <v>0</v>
      </c>
      <c r="AEY164" s="21"/>
      <c r="AEZ164" s="21">
        <f t="shared" si="2053"/>
        <v>0</v>
      </c>
      <c r="AFA164" s="21"/>
      <c r="AFB164" s="21">
        <f t="shared" si="2053"/>
        <v>0</v>
      </c>
      <c r="AFC164" s="21"/>
      <c r="AFD164" s="21">
        <f t="shared" si="2053"/>
        <v>0</v>
      </c>
      <c r="AFE164" s="21"/>
      <c r="AFF164" s="21">
        <f t="shared" si="2054"/>
        <v>0</v>
      </c>
      <c r="AFG164" s="21"/>
      <c r="AFH164" s="21">
        <f t="shared" si="2054"/>
        <v>0</v>
      </c>
      <c r="AFI164" s="21"/>
      <c r="AFJ164" s="21">
        <f t="shared" si="2054"/>
        <v>0</v>
      </c>
      <c r="AFK164" s="21"/>
      <c r="AFL164" s="21">
        <f t="shared" si="2054"/>
        <v>0</v>
      </c>
      <c r="AFM164" s="21"/>
      <c r="AFN164" s="21">
        <f t="shared" si="2055"/>
        <v>0</v>
      </c>
      <c r="AFO164" s="21"/>
      <c r="AFP164" s="21">
        <f t="shared" si="2055"/>
        <v>0</v>
      </c>
      <c r="AFQ164" s="21"/>
      <c r="AFR164" s="21">
        <f t="shared" si="2055"/>
        <v>0</v>
      </c>
      <c r="AFS164" s="21"/>
      <c r="AFT164" s="21">
        <f t="shared" si="2055"/>
        <v>0</v>
      </c>
      <c r="AFU164" s="21"/>
      <c r="AFV164" s="21">
        <f t="shared" si="2055"/>
        <v>0</v>
      </c>
      <c r="AFW164" s="21"/>
      <c r="AFX164" s="21">
        <f t="shared" si="2056"/>
        <v>0</v>
      </c>
      <c r="AFY164" s="21"/>
      <c r="AFZ164" s="21">
        <f t="shared" si="2056"/>
        <v>0</v>
      </c>
      <c r="AGA164" s="21"/>
      <c r="AGB164" s="21">
        <f t="shared" si="2056"/>
        <v>0</v>
      </c>
      <c r="AGC164" s="21"/>
      <c r="AGD164" s="21">
        <f t="shared" si="2056"/>
        <v>0</v>
      </c>
      <c r="AGE164" s="21"/>
      <c r="AGF164" s="21">
        <f t="shared" si="2057"/>
        <v>0</v>
      </c>
      <c r="AGG164" s="21"/>
      <c r="AGH164" s="21">
        <f t="shared" si="2057"/>
        <v>0</v>
      </c>
      <c r="AGI164" s="21"/>
      <c r="AGJ164" s="21">
        <f t="shared" si="2057"/>
        <v>0</v>
      </c>
      <c r="AGK164" s="21"/>
      <c r="AGL164" s="21">
        <f t="shared" si="2057"/>
        <v>0</v>
      </c>
      <c r="AGM164" s="21"/>
      <c r="AGN164" s="21">
        <f t="shared" si="2057"/>
        <v>0</v>
      </c>
      <c r="AGO164" s="21"/>
      <c r="AGP164" s="21">
        <f t="shared" si="2058"/>
        <v>0</v>
      </c>
      <c r="AGQ164" s="21"/>
      <c r="AGR164" s="21">
        <f t="shared" si="2058"/>
        <v>0</v>
      </c>
      <c r="AGS164" s="21"/>
      <c r="AGT164" s="21">
        <f t="shared" si="2058"/>
        <v>0</v>
      </c>
      <c r="AGU164" s="21"/>
      <c r="AGV164" s="21">
        <f t="shared" si="2058"/>
        <v>0</v>
      </c>
      <c r="AGW164" s="21"/>
      <c r="AGX164" s="21">
        <f t="shared" si="2059"/>
        <v>0</v>
      </c>
      <c r="AGY164" s="21"/>
      <c r="AGZ164" s="21">
        <f t="shared" si="2059"/>
        <v>0</v>
      </c>
      <c r="AHA164" s="21"/>
      <c r="AHB164" s="21">
        <f t="shared" si="2059"/>
        <v>0</v>
      </c>
      <c r="AHC164" s="21"/>
      <c r="AHD164" s="21">
        <f t="shared" si="2059"/>
        <v>0</v>
      </c>
      <c r="AHE164" s="21"/>
      <c r="AHF164" s="21">
        <f t="shared" si="2059"/>
        <v>0</v>
      </c>
      <c r="AHG164" s="21"/>
      <c r="AHH164" s="21">
        <f t="shared" si="2060"/>
        <v>0</v>
      </c>
      <c r="AHI164" s="21"/>
      <c r="AHJ164" s="21">
        <f t="shared" si="2060"/>
        <v>0</v>
      </c>
      <c r="AHK164" s="21"/>
      <c r="AHL164" s="21">
        <f t="shared" si="2060"/>
        <v>0</v>
      </c>
      <c r="AHM164" s="21"/>
      <c r="AHN164" s="21">
        <f t="shared" si="2060"/>
        <v>0</v>
      </c>
      <c r="AHO164" s="21"/>
      <c r="AHP164" s="21">
        <f t="shared" si="2061"/>
        <v>0</v>
      </c>
      <c r="AHQ164" s="21"/>
      <c r="AHR164" s="21">
        <f t="shared" si="2061"/>
        <v>0</v>
      </c>
      <c r="AHS164" s="21"/>
      <c r="AHT164" s="21">
        <f t="shared" si="2061"/>
        <v>0</v>
      </c>
      <c r="AHU164" s="21"/>
      <c r="AHV164" s="21">
        <f t="shared" si="2061"/>
        <v>0</v>
      </c>
      <c r="AHW164" s="21"/>
      <c r="AHX164" s="21">
        <f t="shared" si="2061"/>
        <v>0</v>
      </c>
      <c r="AHY164" s="21"/>
      <c r="AHZ164" s="21">
        <f t="shared" si="2062"/>
        <v>0</v>
      </c>
      <c r="AIA164" s="21"/>
      <c r="AIB164" s="21">
        <f t="shared" si="2062"/>
        <v>0</v>
      </c>
      <c r="AIC164" s="21"/>
      <c r="AID164" s="21">
        <f t="shared" si="2062"/>
        <v>0</v>
      </c>
      <c r="AIE164" s="21"/>
      <c r="AIF164" s="21">
        <f t="shared" si="2062"/>
        <v>0</v>
      </c>
      <c r="AIG164" s="21"/>
      <c r="AIH164" s="21">
        <f t="shared" si="2063"/>
        <v>0</v>
      </c>
      <c r="AII164" s="21"/>
      <c r="AIJ164" s="21">
        <f t="shared" si="2063"/>
        <v>0</v>
      </c>
      <c r="AIK164" s="21"/>
      <c r="AIL164" s="21">
        <f t="shared" si="2063"/>
        <v>0</v>
      </c>
      <c r="AIM164" s="21"/>
      <c r="AIN164" s="21">
        <f t="shared" si="2063"/>
        <v>0</v>
      </c>
      <c r="AIO164" s="21"/>
      <c r="AIP164" s="21">
        <f t="shared" si="2063"/>
        <v>0</v>
      </c>
      <c r="AIQ164" s="21"/>
      <c r="AIR164" s="21">
        <f t="shared" si="2064"/>
        <v>0</v>
      </c>
      <c r="AIS164" s="21"/>
      <c r="AIT164" s="21">
        <f t="shared" si="2064"/>
        <v>0</v>
      </c>
      <c r="AIU164" s="21"/>
      <c r="AIV164" s="21">
        <f t="shared" si="2064"/>
        <v>0</v>
      </c>
      <c r="AIW164" s="21"/>
      <c r="AIX164" s="21">
        <f t="shared" si="2064"/>
        <v>0</v>
      </c>
      <c r="AIY164" s="21"/>
      <c r="AIZ164" s="21">
        <f t="shared" si="2000"/>
        <v>0</v>
      </c>
      <c r="AJA164" s="21"/>
    </row>
    <row r="165" spans="2:937" ht="13.5" customHeight="1" x14ac:dyDescent="0.25">
      <c r="B165" s="31">
        <v>160</v>
      </c>
      <c r="C165" s="192" t="s">
        <v>206</v>
      </c>
      <c r="D165" s="67" t="s">
        <v>95</v>
      </c>
      <c r="E165" s="194" t="s">
        <v>404</v>
      </c>
      <c r="F165" s="194" t="str">
        <f>_xlfn.XLOOKUP(D165,'WTG PH-III'!$D$5:$D$198,'WTG PH-III'!$B$5:$B$198,0,0,1)</f>
        <v>PSS-05</v>
      </c>
      <c r="G165" s="22" t="s">
        <v>537</v>
      </c>
      <c r="H165" s="22" t="s">
        <v>550</v>
      </c>
      <c r="I165" s="61">
        <v>13</v>
      </c>
      <c r="J165" s="21">
        <f>253+76+122</f>
        <v>451</v>
      </c>
      <c r="K165" s="21">
        <f t="shared" si="1741"/>
        <v>451.00000000000011</v>
      </c>
      <c r="L165" s="21">
        <f t="shared" si="1742"/>
        <v>451</v>
      </c>
      <c r="M165" s="21">
        <f t="shared" si="1743"/>
        <v>0</v>
      </c>
      <c r="N165" s="95">
        <f>VLOOKUP(D165,'WTG PH-III'!$D$5:$U$198,17,0)</f>
        <v>45737</v>
      </c>
      <c r="O165" s="95">
        <f>VLOOKUP(D165,'WTG PH-III'!$D$5:$U$198,18,0)</f>
        <v>45746</v>
      </c>
      <c r="P165" s="21">
        <f t="shared" si="1744"/>
        <v>0</v>
      </c>
      <c r="Q165" s="21"/>
      <c r="R165" s="21">
        <f t="shared" si="1745"/>
        <v>0</v>
      </c>
      <c r="S165" s="21"/>
      <c r="T165" s="21">
        <f t="shared" si="1746"/>
        <v>0</v>
      </c>
      <c r="U165" s="21"/>
      <c r="V165" s="21">
        <f t="shared" si="1747"/>
        <v>0</v>
      </c>
      <c r="W165" s="21"/>
      <c r="X165" s="21">
        <f t="shared" si="1748"/>
        <v>0</v>
      </c>
      <c r="Y165" s="21"/>
      <c r="Z165" s="21">
        <f t="shared" si="1749"/>
        <v>0</v>
      </c>
      <c r="AA165" s="21"/>
      <c r="AB165" s="21">
        <f t="shared" si="1750"/>
        <v>0</v>
      </c>
      <c r="AC165" s="21"/>
      <c r="AD165" s="21">
        <f t="shared" si="1751"/>
        <v>0</v>
      </c>
      <c r="AE165" s="21"/>
      <c r="AF165" s="21">
        <f t="shared" si="1752"/>
        <v>0</v>
      </c>
      <c r="AG165" s="21"/>
      <c r="AH165" s="21">
        <f t="shared" si="1753"/>
        <v>0</v>
      </c>
      <c r="AI165" s="21"/>
      <c r="AJ165" s="21">
        <f t="shared" si="1754"/>
        <v>0</v>
      </c>
      <c r="AK165" s="21"/>
      <c r="AL165" s="21">
        <f t="shared" si="1755"/>
        <v>0</v>
      </c>
      <c r="AM165" s="21"/>
      <c r="AN165" s="21">
        <f t="shared" si="1756"/>
        <v>0</v>
      </c>
      <c r="AO165" s="21"/>
      <c r="AP165" s="21">
        <f t="shared" si="1757"/>
        <v>0</v>
      </c>
      <c r="AQ165" s="21"/>
      <c r="AR165" s="21">
        <f t="shared" si="1758"/>
        <v>0</v>
      </c>
      <c r="AS165" s="21"/>
      <c r="AT165" s="21">
        <f t="shared" si="1759"/>
        <v>0</v>
      </c>
      <c r="AU165" s="21"/>
      <c r="AV165" s="21">
        <f t="shared" si="1760"/>
        <v>0</v>
      </c>
      <c r="AW165" s="21"/>
      <c r="AX165" s="21">
        <f t="shared" si="1761"/>
        <v>0</v>
      </c>
      <c r="AY165" s="21"/>
      <c r="AZ165" s="21">
        <f t="shared" si="1762"/>
        <v>0</v>
      </c>
      <c r="BA165" s="21"/>
      <c r="BB165" s="21">
        <f t="shared" si="1763"/>
        <v>0</v>
      </c>
      <c r="BC165" s="21"/>
      <c r="BD165" s="21">
        <f t="shared" si="1764"/>
        <v>0</v>
      </c>
      <c r="BE165" s="21"/>
      <c r="BF165" s="21">
        <f t="shared" si="1765"/>
        <v>0</v>
      </c>
      <c r="BG165" s="21"/>
      <c r="BH165" s="21">
        <f t="shared" si="1766"/>
        <v>0</v>
      </c>
      <c r="BI165" s="21"/>
      <c r="BJ165" s="21">
        <f t="shared" si="1767"/>
        <v>0</v>
      </c>
      <c r="BK165" s="21"/>
      <c r="BL165" s="21">
        <f t="shared" si="1768"/>
        <v>0</v>
      </c>
      <c r="BM165" s="21"/>
      <c r="BN165" s="21">
        <f t="shared" si="1769"/>
        <v>0</v>
      </c>
      <c r="BO165" s="21"/>
      <c r="BP165" s="21">
        <f t="shared" si="1770"/>
        <v>0</v>
      </c>
      <c r="BQ165" s="21"/>
      <c r="BR165" s="21">
        <f t="shared" si="1771"/>
        <v>0</v>
      </c>
      <c r="BS165" s="21"/>
      <c r="BT165" s="21">
        <f t="shared" si="1772"/>
        <v>0</v>
      </c>
      <c r="BU165" s="21"/>
      <c r="BV165" s="21">
        <f t="shared" si="1773"/>
        <v>0</v>
      </c>
      <c r="BW165" s="21"/>
      <c r="BX165" s="21">
        <f t="shared" si="1774"/>
        <v>0</v>
      </c>
      <c r="BY165" s="21"/>
      <c r="BZ165" s="21">
        <f t="shared" si="1775"/>
        <v>0</v>
      </c>
      <c r="CA165" s="21"/>
      <c r="CB165" s="21">
        <f t="shared" si="1776"/>
        <v>0</v>
      </c>
      <c r="CC165" s="21"/>
      <c r="CD165" s="21">
        <f t="shared" si="1777"/>
        <v>0</v>
      </c>
      <c r="CE165" s="21"/>
      <c r="CF165" s="21">
        <f t="shared" si="1778"/>
        <v>0</v>
      </c>
      <c r="CG165" s="21"/>
      <c r="CH165" s="21">
        <f t="shared" si="1779"/>
        <v>0</v>
      </c>
      <c r="CI165" s="21"/>
      <c r="CJ165" s="21">
        <f t="shared" si="1780"/>
        <v>0</v>
      </c>
      <c r="CK165" s="21"/>
      <c r="CL165" s="21">
        <f t="shared" si="1781"/>
        <v>0</v>
      </c>
      <c r="CM165" s="21"/>
      <c r="CN165" s="21">
        <f t="shared" si="1782"/>
        <v>0</v>
      </c>
      <c r="CO165" s="21"/>
      <c r="CP165" s="21">
        <f t="shared" si="1783"/>
        <v>0</v>
      </c>
      <c r="CQ165" s="21"/>
      <c r="CR165" s="21">
        <f t="shared" si="1784"/>
        <v>0</v>
      </c>
      <c r="CS165" s="21"/>
      <c r="CT165" s="21">
        <f t="shared" si="1785"/>
        <v>0</v>
      </c>
      <c r="CU165" s="21"/>
      <c r="CV165" s="21">
        <f t="shared" si="1786"/>
        <v>0</v>
      </c>
      <c r="CW165" s="21"/>
      <c r="CX165" s="21">
        <f t="shared" si="1787"/>
        <v>0</v>
      </c>
      <c r="CY165" s="21"/>
      <c r="CZ165" s="21">
        <f t="shared" si="1788"/>
        <v>0</v>
      </c>
      <c r="DA165" s="21"/>
      <c r="DB165" s="21">
        <f t="shared" si="1789"/>
        <v>0</v>
      </c>
      <c r="DC165" s="21"/>
      <c r="DD165" s="21">
        <f t="shared" si="1790"/>
        <v>0</v>
      </c>
      <c r="DE165" s="21"/>
      <c r="DF165" s="21">
        <f t="shared" si="1791"/>
        <v>0</v>
      </c>
      <c r="DG165" s="21"/>
      <c r="DH165" s="21">
        <f t="shared" si="1792"/>
        <v>0</v>
      </c>
      <c r="DI165" s="21"/>
      <c r="DJ165" s="21">
        <f t="shared" si="1793"/>
        <v>0</v>
      </c>
      <c r="DK165" s="21"/>
      <c r="DL165" s="21">
        <f t="shared" si="1794"/>
        <v>0</v>
      </c>
      <c r="DM165" s="21"/>
      <c r="DN165" s="21">
        <f t="shared" si="1795"/>
        <v>0</v>
      </c>
      <c r="DO165" s="21"/>
      <c r="DP165" s="21">
        <f t="shared" si="1796"/>
        <v>0</v>
      </c>
      <c r="DQ165" s="21"/>
      <c r="DR165" s="21">
        <f t="shared" si="1797"/>
        <v>0</v>
      </c>
      <c r="DS165" s="21"/>
      <c r="DT165" s="21">
        <f t="shared" si="1798"/>
        <v>0</v>
      </c>
      <c r="DU165" s="21"/>
      <c r="DV165" s="21">
        <f t="shared" si="1799"/>
        <v>0</v>
      </c>
      <c r="DW165" s="21"/>
      <c r="DX165" s="21">
        <f t="shared" si="1800"/>
        <v>0</v>
      </c>
      <c r="DY165" s="21"/>
      <c r="DZ165" s="21">
        <f t="shared" si="1801"/>
        <v>0</v>
      </c>
      <c r="EA165" s="21"/>
      <c r="EB165" s="21">
        <f t="shared" si="1802"/>
        <v>0</v>
      </c>
      <c r="EC165" s="21"/>
      <c r="ED165" s="21">
        <f t="shared" si="1803"/>
        <v>0</v>
      </c>
      <c r="EE165" s="21"/>
      <c r="EF165" s="21">
        <f t="shared" si="1804"/>
        <v>0</v>
      </c>
      <c r="EG165" s="21"/>
      <c r="EH165" s="21">
        <f t="shared" si="1805"/>
        <v>0</v>
      </c>
      <c r="EI165" s="21"/>
      <c r="EJ165" s="21">
        <f t="shared" si="1806"/>
        <v>0</v>
      </c>
      <c r="EK165" s="21"/>
      <c r="EL165" s="21">
        <f t="shared" si="1807"/>
        <v>0</v>
      </c>
      <c r="EM165" s="21"/>
      <c r="EN165" s="21">
        <f t="shared" si="1808"/>
        <v>0</v>
      </c>
      <c r="EO165" s="21"/>
      <c r="EP165" s="21">
        <f t="shared" si="1809"/>
        <v>0</v>
      </c>
      <c r="EQ165" s="21"/>
      <c r="ER165" s="21">
        <f t="shared" si="1810"/>
        <v>0</v>
      </c>
      <c r="ES165" s="21"/>
      <c r="ET165" s="21">
        <f t="shared" si="1811"/>
        <v>0</v>
      </c>
      <c r="EU165" s="21"/>
      <c r="EV165" s="21">
        <f t="shared" si="1812"/>
        <v>0</v>
      </c>
      <c r="EW165" s="21"/>
      <c r="EX165" s="21">
        <f t="shared" si="1813"/>
        <v>0</v>
      </c>
      <c r="EY165" s="21"/>
      <c r="EZ165" s="21">
        <f t="shared" si="1814"/>
        <v>0</v>
      </c>
      <c r="FA165" s="21"/>
      <c r="FB165" s="21">
        <f t="shared" si="1815"/>
        <v>0</v>
      </c>
      <c r="FC165" s="21"/>
      <c r="FD165" s="21">
        <f t="shared" si="1816"/>
        <v>0</v>
      </c>
      <c r="FE165" s="21"/>
      <c r="FF165" s="21">
        <f t="shared" si="1817"/>
        <v>0</v>
      </c>
      <c r="FG165" s="21">
        <v>3</v>
      </c>
      <c r="FH165" s="21">
        <f t="shared" si="1818"/>
        <v>0</v>
      </c>
      <c r="FI165" s="21"/>
      <c r="FJ165" s="21">
        <f t="shared" si="1819"/>
        <v>0</v>
      </c>
      <c r="FK165" s="21">
        <v>29</v>
      </c>
      <c r="FL165" s="21">
        <f t="shared" si="1820"/>
        <v>0</v>
      </c>
      <c r="FM165" s="21">
        <v>35</v>
      </c>
      <c r="FN165" s="21">
        <f t="shared" si="1821"/>
        <v>0</v>
      </c>
      <c r="FO165" s="21">
        <v>39</v>
      </c>
      <c r="FP165" s="21">
        <f t="shared" si="1822"/>
        <v>0</v>
      </c>
      <c r="FQ165" s="21">
        <v>31</v>
      </c>
      <c r="FR165" s="21">
        <f t="shared" si="1823"/>
        <v>0</v>
      </c>
      <c r="FS165" s="21">
        <v>2</v>
      </c>
      <c r="FT165" s="21">
        <f t="shared" si="1824"/>
        <v>0</v>
      </c>
      <c r="FU165" s="21"/>
      <c r="FV165" s="21">
        <f t="shared" si="1825"/>
        <v>0</v>
      </c>
      <c r="FW165" s="21"/>
      <c r="FX165" s="21">
        <f t="shared" si="1826"/>
        <v>0</v>
      </c>
      <c r="FY165" s="21"/>
      <c r="FZ165" s="21">
        <f t="shared" si="1827"/>
        <v>0</v>
      </c>
      <c r="GA165" s="21"/>
      <c r="GB165" s="21">
        <f t="shared" si="1828"/>
        <v>0</v>
      </c>
      <c r="GC165" s="21"/>
      <c r="GD165" s="21">
        <f t="shared" si="1829"/>
        <v>0</v>
      </c>
      <c r="GE165" s="21"/>
      <c r="GF165" s="21">
        <f t="shared" si="1830"/>
        <v>0</v>
      </c>
      <c r="GG165" s="21"/>
      <c r="GH165" s="21">
        <f t="shared" si="1831"/>
        <v>0</v>
      </c>
      <c r="GI165" s="21"/>
      <c r="GJ165" s="21">
        <f t="shared" si="1832"/>
        <v>0</v>
      </c>
      <c r="GK165" s="21"/>
      <c r="GL165" s="21">
        <f t="shared" si="1833"/>
        <v>0</v>
      </c>
      <c r="GM165" s="21"/>
      <c r="GN165" s="21">
        <f t="shared" si="1834"/>
        <v>0</v>
      </c>
      <c r="GO165" s="21"/>
      <c r="GP165" s="21">
        <f t="shared" si="1835"/>
        <v>0</v>
      </c>
      <c r="GQ165" s="21"/>
      <c r="GR165" s="21">
        <f t="shared" si="1836"/>
        <v>0</v>
      </c>
      <c r="GS165" s="21"/>
      <c r="GT165" s="21">
        <f t="shared" si="1837"/>
        <v>45.1</v>
      </c>
      <c r="GU165" s="21"/>
      <c r="GV165" s="21">
        <f t="shared" si="1838"/>
        <v>45.1</v>
      </c>
      <c r="GW165" s="21"/>
      <c r="GX165" s="21">
        <f t="shared" si="1839"/>
        <v>45.1</v>
      </c>
      <c r="GY165" s="21"/>
      <c r="GZ165" s="21">
        <f t="shared" si="1840"/>
        <v>45.1</v>
      </c>
      <c r="HA165" s="21"/>
      <c r="HB165" s="21">
        <f t="shared" si="1841"/>
        <v>45.1</v>
      </c>
      <c r="HC165" s="21"/>
      <c r="HD165" s="21">
        <f t="shared" si="1842"/>
        <v>45.1</v>
      </c>
      <c r="HE165" s="21"/>
      <c r="HF165" s="21">
        <f t="shared" si="1843"/>
        <v>45.1</v>
      </c>
      <c r="HG165" s="21"/>
      <c r="HH165" s="21">
        <f t="shared" si="1844"/>
        <v>45.1</v>
      </c>
      <c r="HI165" s="21"/>
      <c r="HJ165" s="21">
        <f t="shared" si="1845"/>
        <v>45.1</v>
      </c>
      <c r="HK165" s="21"/>
      <c r="HL165" s="21">
        <f t="shared" si="1846"/>
        <v>45.1</v>
      </c>
      <c r="HM165" s="21"/>
      <c r="HN165" s="21">
        <f t="shared" si="1847"/>
        <v>0</v>
      </c>
      <c r="HO165" s="21"/>
      <c r="HP165" s="21">
        <f t="shared" si="1848"/>
        <v>0</v>
      </c>
      <c r="HQ165" s="21"/>
      <c r="HR165" s="21">
        <f t="shared" si="1849"/>
        <v>0</v>
      </c>
      <c r="HS165" s="21"/>
      <c r="HT165" s="21">
        <f t="shared" si="1850"/>
        <v>0</v>
      </c>
      <c r="HU165" s="21"/>
      <c r="HV165" s="21">
        <f t="shared" si="1851"/>
        <v>0</v>
      </c>
      <c r="HW165" s="21"/>
      <c r="HX165" s="21">
        <f t="shared" si="1852"/>
        <v>0</v>
      </c>
      <c r="HY165" s="21"/>
      <c r="HZ165" s="21">
        <f t="shared" si="1853"/>
        <v>0</v>
      </c>
      <c r="IA165" s="21"/>
      <c r="IB165" s="21">
        <f t="shared" si="1854"/>
        <v>0</v>
      </c>
      <c r="IC165" s="21"/>
      <c r="ID165" s="21">
        <f t="shared" si="1855"/>
        <v>0</v>
      </c>
      <c r="IE165" s="21"/>
      <c r="IF165" s="21">
        <f t="shared" si="1856"/>
        <v>0</v>
      </c>
      <c r="IG165" s="21"/>
      <c r="IH165" s="21">
        <f t="shared" si="1857"/>
        <v>0</v>
      </c>
      <c r="II165" s="21">
        <v>25</v>
      </c>
      <c r="IJ165" s="21">
        <f t="shared" si="1858"/>
        <v>0</v>
      </c>
      <c r="IK165" s="21">
        <v>33</v>
      </c>
      <c r="IL165" s="21">
        <f t="shared" si="1859"/>
        <v>0</v>
      </c>
      <c r="IM165" s="21">
        <v>48</v>
      </c>
      <c r="IN165" s="21">
        <f t="shared" si="1860"/>
        <v>0</v>
      </c>
      <c r="IO165" s="21">
        <v>30</v>
      </c>
      <c r="IP165" s="21">
        <f t="shared" si="1861"/>
        <v>0</v>
      </c>
      <c r="IQ165" s="21">
        <v>39</v>
      </c>
      <c r="IR165" s="21">
        <f t="shared" si="1862"/>
        <v>0</v>
      </c>
      <c r="IS165" s="21">
        <v>15</v>
      </c>
      <c r="IT165" s="21">
        <f t="shared" si="1863"/>
        <v>0</v>
      </c>
      <c r="IU165" s="21"/>
      <c r="IV165" s="21">
        <f t="shared" si="1864"/>
        <v>0</v>
      </c>
      <c r="IW165" s="21"/>
      <c r="IX165" s="21">
        <f t="shared" si="1865"/>
        <v>0</v>
      </c>
      <c r="IY165" s="21"/>
      <c r="IZ165" s="21">
        <f t="shared" si="1866"/>
        <v>0</v>
      </c>
      <c r="JA165" s="21"/>
      <c r="JB165" s="21">
        <f t="shared" si="1867"/>
        <v>0</v>
      </c>
      <c r="JC165" s="21"/>
      <c r="JD165" s="21">
        <f t="shared" si="1868"/>
        <v>0</v>
      </c>
      <c r="JE165" s="21"/>
      <c r="JF165" s="21">
        <f t="shared" si="1869"/>
        <v>0</v>
      </c>
      <c r="JG165" s="21"/>
      <c r="JH165" s="21">
        <f t="shared" si="1870"/>
        <v>0</v>
      </c>
      <c r="JI165" s="21"/>
      <c r="JJ165" s="21">
        <f t="shared" si="1871"/>
        <v>0</v>
      </c>
      <c r="JK165" s="21"/>
      <c r="JL165" s="21">
        <f t="shared" si="1872"/>
        <v>0</v>
      </c>
      <c r="JM165" s="21"/>
      <c r="JN165" s="21">
        <f t="shared" si="1873"/>
        <v>0</v>
      </c>
      <c r="JO165" s="21"/>
      <c r="JP165" s="21">
        <f t="shared" si="1874"/>
        <v>0</v>
      </c>
      <c r="JQ165" s="21"/>
      <c r="JR165" s="21">
        <f t="shared" si="1875"/>
        <v>0</v>
      </c>
      <c r="JS165" s="21"/>
      <c r="JT165" s="21">
        <f t="shared" si="1876"/>
        <v>0</v>
      </c>
      <c r="JU165" s="21"/>
      <c r="JV165" s="21">
        <f t="shared" si="1877"/>
        <v>0</v>
      </c>
      <c r="JW165" s="21"/>
      <c r="JX165" s="21">
        <f t="shared" si="1878"/>
        <v>0</v>
      </c>
      <c r="JY165" s="21"/>
      <c r="JZ165" s="21">
        <f t="shared" si="1879"/>
        <v>0</v>
      </c>
      <c r="KA165" s="21"/>
      <c r="KB165" s="21">
        <f t="shared" si="1880"/>
        <v>0</v>
      </c>
      <c r="KC165" s="21"/>
      <c r="KD165" s="21">
        <f t="shared" si="1881"/>
        <v>0</v>
      </c>
      <c r="KE165" s="21"/>
      <c r="KF165" s="21">
        <f t="shared" si="1882"/>
        <v>0</v>
      </c>
      <c r="KG165" s="21"/>
      <c r="KH165" s="21">
        <f t="shared" si="1883"/>
        <v>0</v>
      </c>
      <c r="KI165" s="21"/>
      <c r="KJ165" s="21">
        <f t="shared" si="1884"/>
        <v>0</v>
      </c>
      <c r="KK165" s="21"/>
      <c r="KL165" s="21">
        <f t="shared" si="1885"/>
        <v>0</v>
      </c>
      <c r="KM165" s="21"/>
      <c r="KN165" s="21">
        <f t="shared" si="1886"/>
        <v>0</v>
      </c>
      <c r="KO165" s="21"/>
      <c r="KP165" s="21">
        <f t="shared" si="1887"/>
        <v>0</v>
      </c>
      <c r="KQ165" s="21"/>
      <c r="KR165" s="21">
        <f t="shared" si="1888"/>
        <v>0</v>
      </c>
      <c r="KS165" s="21"/>
      <c r="KT165" s="21">
        <f t="shared" si="1889"/>
        <v>0</v>
      </c>
      <c r="KU165" s="21"/>
      <c r="KV165" s="21">
        <f t="shared" si="1890"/>
        <v>0</v>
      </c>
      <c r="KW165" s="21"/>
      <c r="KX165" s="21">
        <f t="shared" si="1891"/>
        <v>0</v>
      </c>
      <c r="KY165" s="21"/>
      <c r="KZ165" s="21">
        <f t="shared" si="1892"/>
        <v>0</v>
      </c>
      <c r="LA165" s="21"/>
      <c r="LB165" s="21">
        <f t="shared" si="1893"/>
        <v>0</v>
      </c>
      <c r="LC165" s="21"/>
      <c r="LD165" s="21">
        <f t="shared" si="1894"/>
        <v>0</v>
      </c>
      <c r="LE165" s="21"/>
      <c r="LF165" s="21">
        <f t="shared" si="1895"/>
        <v>0</v>
      </c>
      <c r="LG165" s="21"/>
      <c r="LH165" s="21">
        <f t="shared" si="1896"/>
        <v>0</v>
      </c>
      <c r="LI165" s="21"/>
      <c r="LJ165" s="21">
        <f t="shared" si="1897"/>
        <v>0</v>
      </c>
      <c r="LK165" s="21"/>
      <c r="LL165" s="21">
        <f t="shared" si="1898"/>
        <v>0</v>
      </c>
      <c r="LM165" s="21"/>
      <c r="LN165" s="21">
        <f t="shared" si="1899"/>
        <v>0</v>
      </c>
      <c r="LO165" s="21"/>
      <c r="LP165" s="21">
        <f t="shared" si="1900"/>
        <v>0</v>
      </c>
      <c r="LQ165" s="21"/>
      <c r="LR165" s="21">
        <f t="shared" si="1901"/>
        <v>0</v>
      </c>
      <c r="LS165" s="21"/>
      <c r="LT165" s="21">
        <f t="shared" si="1902"/>
        <v>0</v>
      </c>
      <c r="LU165" s="21"/>
      <c r="LV165" s="21">
        <f t="shared" si="1903"/>
        <v>0</v>
      </c>
      <c r="LW165" s="21"/>
      <c r="LX165" s="21">
        <f t="shared" si="1904"/>
        <v>0</v>
      </c>
      <c r="LY165" s="21"/>
      <c r="LZ165" s="21">
        <f t="shared" si="1905"/>
        <v>0</v>
      </c>
      <c r="MA165" s="21"/>
      <c r="MB165" s="21">
        <f t="shared" si="1906"/>
        <v>0</v>
      </c>
      <c r="MC165" s="21"/>
      <c r="MD165" s="21">
        <f t="shared" si="1907"/>
        <v>0</v>
      </c>
      <c r="ME165" s="21"/>
      <c r="MF165" s="21">
        <f t="shared" si="1908"/>
        <v>0</v>
      </c>
      <c r="MG165" s="21"/>
      <c r="MH165" s="21">
        <f t="shared" si="1909"/>
        <v>0</v>
      </c>
      <c r="MI165" s="21"/>
      <c r="MJ165" s="21">
        <f t="shared" si="1910"/>
        <v>0</v>
      </c>
      <c r="MK165" s="21"/>
      <c r="ML165" s="21">
        <f t="shared" si="1911"/>
        <v>0</v>
      </c>
      <c r="MM165" s="21"/>
      <c r="MN165" s="21">
        <f t="shared" si="1912"/>
        <v>0</v>
      </c>
      <c r="MO165" s="21"/>
      <c r="MP165" s="21">
        <f t="shared" si="1913"/>
        <v>0</v>
      </c>
      <c r="MQ165" s="21"/>
      <c r="MR165" s="21">
        <f t="shared" si="1914"/>
        <v>0</v>
      </c>
      <c r="MS165" s="21"/>
      <c r="MT165" s="21">
        <f t="shared" si="1915"/>
        <v>0</v>
      </c>
      <c r="MU165" s="21"/>
      <c r="MV165" s="21">
        <f t="shared" si="1916"/>
        <v>0</v>
      </c>
      <c r="MW165" s="21"/>
      <c r="MX165" s="21">
        <f t="shared" si="1917"/>
        <v>0</v>
      </c>
      <c r="MY165" s="21"/>
      <c r="MZ165" s="21">
        <f t="shared" si="1918"/>
        <v>0</v>
      </c>
      <c r="NA165" s="21"/>
      <c r="NB165" s="21">
        <f t="shared" si="1919"/>
        <v>0</v>
      </c>
      <c r="NC165" s="21"/>
      <c r="ND165" s="21">
        <f t="shared" si="1920"/>
        <v>0</v>
      </c>
      <c r="NE165" s="21"/>
      <c r="NF165" s="21">
        <f t="shared" si="1921"/>
        <v>0</v>
      </c>
      <c r="NG165" s="21"/>
      <c r="NH165" s="21">
        <f t="shared" si="1922"/>
        <v>0</v>
      </c>
      <c r="NI165" s="21"/>
      <c r="NJ165" s="21">
        <f t="shared" si="1923"/>
        <v>0</v>
      </c>
      <c r="NK165" s="21"/>
      <c r="NL165" s="21">
        <f t="shared" si="1924"/>
        <v>0</v>
      </c>
      <c r="NM165" s="21"/>
      <c r="NN165" s="21">
        <f t="shared" si="1925"/>
        <v>0</v>
      </c>
      <c r="NO165" s="21"/>
      <c r="NP165" s="21">
        <f t="shared" si="1926"/>
        <v>0</v>
      </c>
      <c r="NQ165" s="21"/>
      <c r="NR165" s="21">
        <f t="shared" si="1927"/>
        <v>0</v>
      </c>
      <c r="NS165" s="21"/>
      <c r="NT165" s="21">
        <f t="shared" si="1928"/>
        <v>0</v>
      </c>
      <c r="NU165" s="21"/>
      <c r="NV165" s="21">
        <f t="shared" si="1929"/>
        <v>0</v>
      </c>
      <c r="NW165" s="21"/>
      <c r="NX165" s="21">
        <f t="shared" si="1930"/>
        <v>0</v>
      </c>
      <c r="NY165" s="21"/>
      <c r="NZ165" s="21">
        <f t="shared" si="1931"/>
        <v>0</v>
      </c>
      <c r="OA165" s="21"/>
      <c r="OB165" s="21">
        <f t="shared" si="1932"/>
        <v>0</v>
      </c>
      <c r="OC165" s="21"/>
      <c r="OD165" s="21">
        <f t="shared" si="1933"/>
        <v>0</v>
      </c>
      <c r="OE165" s="21"/>
      <c r="OF165" s="21">
        <f t="shared" si="1934"/>
        <v>0</v>
      </c>
      <c r="OG165" s="21"/>
      <c r="OH165" s="21">
        <f t="shared" si="1935"/>
        <v>0</v>
      </c>
      <c r="OI165" s="21"/>
      <c r="OJ165" s="21">
        <f t="shared" si="1936"/>
        <v>0</v>
      </c>
      <c r="OK165" s="21"/>
      <c r="OL165" s="21">
        <f t="shared" si="1937"/>
        <v>0</v>
      </c>
      <c r="OM165" s="21"/>
      <c r="ON165" s="21">
        <f t="shared" si="1938"/>
        <v>0</v>
      </c>
      <c r="OO165" s="21"/>
      <c r="OP165" s="21">
        <f t="shared" si="1938"/>
        <v>0</v>
      </c>
      <c r="OQ165" s="21"/>
      <c r="OR165" s="21">
        <f t="shared" si="1938"/>
        <v>0</v>
      </c>
      <c r="OS165" s="21"/>
      <c r="OT165" s="21">
        <f t="shared" si="1938"/>
        <v>0</v>
      </c>
      <c r="OU165" s="21"/>
      <c r="OV165" s="21">
        <f t="shared" si="1938"/>
        <v>0</v>
      </c>
      <c r="OW165" s="21"/>
      <c r="OX165" s="21">
        <f t="shared" si="1938"/>
        <v>0</v>
      </c>
      <c r="OY165" s="21"/>
      <c r="OZ165" s="21">
        <f t="shared" ref="OZ165" si="2066">IF($J165&gt;0,IF(AND(OZ$3&gt;=$N165,OZ$3&lt;=$O165),$J165/($O165-$N165+1),0),0)</f>
        <v>0</v>
      </c>
      <c r="PA165" s="21"/>
      <c r="PB165" s="21">
        <f t="shared" si="1939"/>
        <v>0</v>
      </c>
      <c r="PC165" s="21"/>
      <c r="PD165" s="21">
        <f t="shared" si="1939"/>
        <v>0</v>
      </c>
      <c r="PE165" s="21"/>
      <c r="PF165" s="21">
        <f t="shared" si="1939"/>
        <v>0</v>
      </c>
      <c r="PG165" s="21"/>
      <c r="PH165" s="21">
        <f t="shared" si="1939"/>
        <v>0</v>
      </c>
      <c r="PI165" s="21"/>
      <c r="PJ165" s="21">
        <f t="shared" si="1939"/>
        <v>0</v>
      </c>
      <c r="PK165" s="21"/>
      <c r="PL165" s="21">
        <f t="shared" si="1939"/>
        <v>0</v>
      </c>
      <c r="PM165" s="21"/>
      <c r="PN165" s="21">
        <f t="shared" si="1940"/>
        <v>0</v>
      </c>
      <c r="PO165" s="21"/>
      <c r="PP165" s="21">
        <f t="shared" si="1940"/>
        <v>0</v>
      </c>
      <c r="PQ165" s="21"/>
      <c r="PR165" s="21">
        <f t="shared" si="1940"/>
        <v>0</v>
      </c>
      <c r="PS165" s="21"/>
      <c r="PT165" s="21">
        <f t="shared" si="1940"/>
        <v>0</v>
      </c>
      <c r="PU165" s="21"/>
      <c r="PV165" s="21">
        <f t="shared" si="1940"/>
        <v>0</v>
      </c>
      <c r="PW165" s="21"/>
      <c r="PX165" s="21">
        <f t="shared" si="1940"/>
        <v>0</v>
      </c>
      <c r="PY165" s="21"/>
      <c r="PZ165" s="21">
        <f t="shared" si="1941"/>
        <v>0</v>
      </c>
      <c r="QA165" s="21"/>
      <c r="QB165" s="21">
        <f t="shared" si="1941"/>
        <v>0</v>
      </c>
      <c r="QC165" s="21"/>
      <c r="QD165" s="21">
        <f t="shared" si="1941"/>
        <v>0</v>
      </c>
      <c r="QE165" s="21"/>
      <c r="QF165" s="21">
        <f t="shared" si="1941"/>
        <v>0</v>
      </c>
      <c r="QG165" s="21"/>
      <c r="QH165" s="21">
        <f t="shared" si="1941"/>
        <v>0</v>
      </c>
      <c r="QI165" s="21"/>
      <c r="QJ165" s="21">
        <f t="shared" si="1941"/>
        <v>0</v>
      </c>
      <c r="QK165" s="21"/>
      <c r="QL165" s="21">
        <f t="shared" si="1942"/>
        <v>0</v>
      </c>
      <c r="QM165" s="21"/>
      <c r="QN165" s="21">
        <f t="shared" si="1942"/>
        <v>0</v>
      </c>
      <c r="QO165" s="21"/>
      <c r="QP165" s="21">
        <f t="shared" si="1942"/>
        <v>0</v>
      </c>
      <c r="QQ165" s="21"/>
      <c r="QR165" s="21">
        <f t="shared" si="1942"/>
        <v>0</v>
      </c>
      <c r="QS165" s="21"/>
      <c r="QT165" s="21">
        <f t="shared" si="1942"/>
        <v>0</v>
      </c>
      <c r="QU165" s="21"/>
      <c r="QV165" s="21">
        <f t="shared" si="1942"/>
        <v>0</v>
      </c>
      <c r="QW165" s="21"/>
      <c r="QX165" s="21">
        <f t="shared" si="1943"/>
        <v>0</v>
      </c>
      <c r="QY165" s="21"/>
      <c r="QZ165" s="21">
        <f t="shared" si="1943"/>
        <v>0</v>
      </c>
      <c r="RA165" s="21"/>
      <c r="RB165" s="21">
        <f t="shared" si="1943"/>
        <v>0</v>
      </c>
      <c r="RC165" s="21"/>
      <c r="RD165" s="21">
        <f t="shared" si="1943"/>
        <v>0</v>
      </c>
      <c r="RE165" s="21"/>
      <c r="RF165" s="21">
        <f t="shared" si="1943"/>
        <v>0</v>
      </c>
      <c r="RG165" s="21"/>
      <c r="RH165" s="21">
        <f t="shared" si="1943"/>
        <v>0</v>
      </c>
      <c r="RI165" s="21"/>
      <c r="RJ165" s="21">
        <f t="shared" si="1944"/>
        <v>0</v>
      </c>
      <c r="RK165" s="21"/>
      <c r="RL165" s="21">
        <f t="shared" si="1945"/>
        <v>0</v>
      </c>
      <c r="RM165" s="21"/>
      <c r="RN165" s="21">
        <f t="shared" si="1946"/>
        <v>0</v>
      </c>
      <c r="RO165" s="21"/>
      <c r="RP165" s="21">
        <f t="shared" si="1947"/>
        <v>0</v>
      </c>
      <c r="RQ165" s="21"/>
      <c r="RR165" s="21">
        <f t="shared" si="1948"/>
        <v>0</v>
      </c>
      <c r="RS165" s="21"/>
      <c r="RT165" s="21">
        <f t="shared" si="1949"/>
        <v>0</v>
      </c>
      <c r="RU165" s="21"/>
      <c r="RV165" s="21">
        <f t="shared" si="1950"/>
        <v>0</v>
      </c>
      <c r="RW165" s="21"/>
      <c r="RX165" s="21">
        <f t="shared" si="1951"/>
        <v>0</v>
      </c>
      <c r="RY165" s="21"/>
      <c r="RZ165" s="21">
        <f t="shared" si="1952"/>
        <v>0</v>
      </c>
      <c r="SA165" s="21"/>
      <c r="SB165" s="21">
        <f t="shared" si="1953"/>
        <v>0</v>
      </c>
      <c r="SC165" s="21"/>
      <c r="SD165" s="21">
        <f t="shared" si="1954"/>
        <v>0</v>
      </c>
      <c r="SE165" s="21"/>
      <c r="SF165" s="21">
        <f t="shared" si="1955"/>
        <v>0</v>
      </c>
      <c r="SG165" s="21"/>
      <c r="SH165" s="21">
        <f t="shared" si="1956"/>
        <v>0</v>
      </c>
      <c r="SI165" s="21"/>
      <c r="SJ165" s="21">
        <f t="shared" si="1957"/>
        <v>0</v>
      </c>
      <c r="SK165" s="21"/>
      <c r="SL165" s="21">
        <f t="shared" si="1958"/>
        <v>0</v>
      </c>
      <c r="SM165" s="21"/>
      <c r="SN165" s="21">
        <f t="shared" si="1959"/>
        <v>0</v>
      </c>
      <c r="SO165" s="21"/>
      <c r="SP165" s="21">
        <f t="shared" si="1960"/>
        <v>0</v>
      </c>
      <c r="SQ165" s="21"/>
      <c r="SR165" s="21">
        <f t="shared" si="1961"/>
        <v>0</v>
      </c>
      <c r="SS165" s="21"/>
      <c r="ST165" s="21">
        <f t="shared" si="1962"/>
        <v>0</v>
      </c>
      <c r="SU165" s="21"/>
      <c r="SV165" s="21">
        <f t="shared" si="1963"/>
        <v>0</v>
      </c>
      <c r="SW165" s="21"/>
      <c r="SX165" s="21">
        <f t="shared" si="1964"/>
        <v>0</v>
      </c>
      <c r="SY165" s="21"/>
      <c r="SZ165" s="21">
        <f t="shared" si="1965"/>
        <v>0</v>
      </c>
      <c r="TA165" s="21"/>
      <c r="TB165" s="21">
        <f t="shared" si="1966"/>
        <v>0</v>
      </c>
      <c r="TC165" s="21"/>
      <c r="TD165" s="21">
        <f t="shared" si="1967"/>
        <v>0</v>
      </c>
      <c r="TE165" s="21"/>
      <c r="TF165" s="21">
        <f t="shared" si="1968"/>
        <v>0</v>
      </c>
      <c r="TG165" s="21"/>
      <c r="TH165" s="21">
        <f t="shared" si="1969"/>
        <v>0</v>
      </c>
      <c r="TI165" s="21"/>
      <c r="TJ165" s="21">
        <f t="shared" si="1970"/>
        <v>0</v>
      </c>
      <c r="TK165" s="21"/>
      <c r="TL165" s="21">
        <f t="shared" si="1971"/>
        <v>0</v>
      </c>
      <c r="TM165" s="21"/>
      <c r="TN165" s="21">
        <f t="shared" si="1972"/>
        <v>0</v>
      </c>
      <c r="TO165" s="21"/>
      <c r="TP165" s="21">
        <f t="shared" si="1973"/>
        <v>0</v>
      </c>
      <c r="TQ165" s="21"/>
      <c r="TR165" s="21">
        <f t="shared" si="1974"/>
        <v>0</v>
      </c>
      <c r="TS165" s="21"/>
      <c r="TT165" s="21">
        <f t="shared" si="1975"/>
        <v>0</v>
      </c>
      <c r="TU165" s="21"/>
      <c r="TV165" s="21">
        <f t="shared" si="1976"/>
        <v>0</v>
      </c>
      <c r="TW165" s="21"/>
      <c r="TX165" s="21">
        <f t="shared" si="1977"/>
        <v>0</v>
      </c>
      <c r="TY165" s="21"/>
      <c r="TZ165" s="21">
        <f t="shared" si="1978"/>
        <v>0</v>
      </c>
      <c r="UA165" s="21"/>
      <c r="UB165" s="21">
        <f t="shared" si="1979"/>
        <v>0</v>
      </c>
      <c r="UC165" s="21"/>
      <c r="UD165" s="21">
        <f t="shared" si="1980"/>
        <v>0</v>
      </c>
      <c r="UE165" s="21"/>
      <c r="UF165" s="21">
        <f t="shared" si="1981"/>
        <v>0</v>
      </c>
      <c r="UG165" s="21"/>
      <c r="UH165" s="21">
        <f t="shared" si="1982"/>
        <v>0</v>
      </c>
      <c r="UI165" s="21"/>
      <c r="UJ165" s="21">
        <f t="shared" si="1983"/>
        <v>0</v>
      </c>
      <c r="UK165" s="21"/>
      <c r="UL165" s="21">
        <f t="shared" si="1984"/>
        <v>0</v>
      </c>
      <c r="UM165" s="21"/>
      <c r="UN165" s="21">
        <f t="shared" si="1985"/>
        <v>0</v>
      </c>
      <c r="UO165" s="21"/>
      <c r="UP165" s="21">
        <f t="shared" si="1986"/>
        <v>0</v>
      </c>
      <c r="UQ165" s="21"/>
      <c r="UR165" s="21">
        <f t="shared" si="1987"/>
        <v>0</v>
      </c>
      <c r="US165" s="21"/>
      <c r="UT165" s="21">
        <f t="shared" si="1988"/>
        <v>0</v>
      </c>
      <c r="UU165" s="21"/>
      <c r="UV165" s="21">
        <f t="shared" si="1989"/>
        <v>0</v>
      </c>
      <c r="UW165" s="21"/>
      <c r="UX165" s="21">
        <f t="shared" si="1990"/>
        <v>0</v>
      </c>
      <c r="UY165" s="21"/>
      <c r="UZ165" s="21">
        <f t="shared" si="1991"/>
        <v>0</v>
      </c>
      <c r="VA165" s="21"/>
      <c r="VB165" s="21">
        <f t="shared" si="1992"/>
        <v>0</v>
      </c>
      <c r="VC165" s="21"/>
      <c r="VD165" s="21">
        <f t="shared" si="1993"/>
        <v>0</v>
      </c>
      <c r="VE165" s="21"/>
      <c r="VF165" s="21">
        <f t="shared" si="1994"/>
        <v>0</v>
      </c>
      <c r="VG165" s="21"/>
      <c r="VH165" s="21">
        <f t="shared" si="1995"/>
        <v>0</v>
      </c>
      <c r="VI165" s="21"/>
      <c r="VJ165" s="21">
        <f t="shared" si="1996"/>
        <v>0</v>
      </c>
      <c r="VK165" s="21"/>
      <c r="VL165" s="21">
        <f t="shared" si="1997"/>
        <v>0</v>
      </c>
      <c r="VM165" s="21"/>
      <c r="VN165" s="21">
        <f t="shared" si="1998"/>
        <v>0</v>
      </c>
      <c r="VO165" s="21"/>
      <c r="VP165" s="21">
        <f t="shared" si="1999"/>
        <v>0</v>
      </c>
      <c r="VQ165" s="21"/>
      <c r="VR165" s="21">
        <f t="shared" si="1938"/>
        <v>0</v>
      </c>
      <c r="VS165" s="21"/>
      <c r="VT165" s="21">
        <f t="shared" si="2000"/>
        <v>0</v>
      </c>
      <c r="VU165" s="21"/>
      <c r="VV165" s="21">
        <f t="shared" si="2000"/>
        <v>0</v>
      </c>
      <c r="VW165" s="21"/>
      <c r="VX165" s="21">
        <f t="shared" si="2001"/>
        <v>0</v>
      </c>
      <c r="VY165" s="21"/>
      <c r="VZ165" s="21">
        <f t="shared" si="2001"/>
        <v>0</v>
      </c>
      <c r="WA165" s="21"/>
      <c r="WB165" s="21">
        <f t="shared" si="2001"/>
        <v>0</v>
      </c>
      <c r="WC165" s="21"/>
      <c r="WD165" s="21">
        <f t="shared" si="2001"/>
        <v>0</v>
      </c>
      <c r="WE165" s="21"/>
      <c r="WF165" s="21">
        <f t="shared" si="2001"/>
        <v>0</v>
      </c>
      <c r="WG165" s="21"/>
      <c r="WH165" s="21">
        <f t="shared" si="2001"/>
        <v>0</v>
      </c>
      <c r="WI165" s="21"/>
      <c r="WJ165" s="21">
        <f t="shared" si="2001"/>
        <v>0</v>
      </c>
      <c r="WK165" s="21"/>
      <c r="WL165" s="21">
        <f t="shared" ref="WL165" si="2067">IF($J165&gt;0,IF(AND(WL$3&gt;=$N165,WL$3&lt;=$O165),$J165/($O165-$N165+1),0),0)</f>
        <v>0</v>
      </c>
      <c r="WM165" s="21"/>
      <c r="WN165" s="21">
        <f t="shared" si="2002"/>
        <v>0</v>
      </c>
      <c r="WO165" s="21"/>
      <c r="WP165" s="21">
        <f t="shared" si="2002"/>
        <v>0</v>
      </c>
      <c r="WQ165" s="21"/>
      <c r="WR165" s="21">
        <f t="shared" si="2002"/>
        <v>0</v>
      </c>
      <c r="WS165" s="21"/>
      <c r="WT165" s="21">
        <f t="shared" si="2002"/>
        <v>0</v>
      </c>
      <c r="WU165" s="21">
        <v>11</v>
      </c>
      <c r="WV165" s="21">
        <f t="shared" si="2002"/>
        <v>0</v>
      </c>
      <c r="WW165" s="21">
        <v>28</v>
      </c>
      <c r="WX165" s="21">
        <f t="shared" si="2002"/>
        <v>0</v>
      </c>
      <c r="WY165" s="21">
        <v>20</v>
      </c>
      <c r="WZ165" s="21">
        <f t="shared" si="2002"/>
        <v>0</v>
      </c>
      <c r="XA165" s="21">
        <v>20</v>
      </c>
      <c r="XB165" s="21">
        <f t="shared" ref="XB165" si="2068">IF($J165&gt;0,IF(AND(XB$3&gt;=$N165,XB$3&lt;=$O165),$J165/($O165-$N165+1),0),0)</f>
        <v>0</v>
      </c>
      <c r="XC165" s="21">
        <v>20</v>
      </c>
      <c r="XD165" s="21">
        <f t="shared" si="2003"/>
        <v>0</v>
      </c>
      <c r="XE165" s="21">
        <v>23</v>
      </c>
      <c r="XF165" s="21">
        <f t="shared" si="2003"/>
        <v>0</v>
      </c>
      <c r="XG165" s="21"/>
      <c r="XH165" s="21">
        <f t="shared" si="2003"/>
        <v>0</v>
      </c>
      <c r="XI165" s="21"/>
      <c r="XJ165" s="21">
        <f t="shared" si="2003"/>
        <v>0</v>
      </c>
      <c r="XK165" s="21"/>
      <c r="XL165" s="21">
        <f t="shared" si="2003"/>
        <v>0</v>
      </c>
      <c r="XM165" s="21"/>
      <c r="XN165" s="21">
        <f t="shared" si="2003"/>
        <v>0</v>
      </c>
      <c r="XO165" s="21"/>
      <c r="XP165" s="21">
        <f t="shared" si="2003"/>
        <v>0</v>
      </c>
      <c r="XQ165" s="21"/>
      <c r="XR165" s="21">
        <f t="shared" ref="XR165" si="2069">IF($J165&gt;0,IF(AND(XR$3&gt;=$N165,XR$3&lt;=$O165),$J165/($O165-$N165+1),0),0)</f>
        <v>0</v>
      </c>
      <c r="XS165" s="21"/>
      <c r="XT165" s="21">
        <f t="shared" si="2065"/>
        <v>0</v>
      </c>
      <c r="XU165" s="21"/>
      <c r="XV165" s="21">
        <f t="shared" si="2065"/>
        <v>0</v>
      </c>
      <c r="XW165" s="21"/>
      <c r="XX165" s="21">
        <f t="shared" si="2065"/>
        <v>0</v>
      </c>
      <c r="XY165" s="21"/>
      <c r="XZ165" s="21">
        <f t="shared" si="2065"/>
        <v>0</v>
      </c>
      <c r="YA165" s="21"/>
      <c r="YB165" s="21">
        <f t="shared" si="2004"/>
        <v>0</v>
      </c>
      <c r="YC165" s="21"/>
      <c r="YD165" s="21">
        <f t="shared" si="2005"/>
        <v>0</v>
      </c>
      <c r="YE165" s="21"/>
      <c r="YF165" s="21">
        <f t="shared" si="2006"/>
        <v>0</v>
      </c>
      <c r="YG165" s="21"/>
      <c r="YH165" s="21">
        <f t="shared" si="2007"/>
        <v>0</v>
      </c>
      <c r="YI165" s="21"/>
      <c r="YJ165" s="21">
        <f t="shared" si="2008"/>
        <v>0</v>
      </c>
      <c r="YK165" s="21"/>
      <c r="YL165" s="21">
        <f t="shared" si="2009"/>
        <v>0</v>
      </c>
      <c r="YM165" s="21"/>
      <c r="YN165" s="21">
        <f t="shared" si="2010"/>
        <v>0</v>
      </c>
      <c r="YO165" s="21"/>
      <c r="YP165" s="21">
        <f t="shared" si="2011"/>
        <v>0</v>
      </c>
      <c r="YQ165" s="21"/>
      <c r="YR165" s="21">
        <f t="shared" si="2012"/>
        <v>0</v>
      </c>
      <c r="YS165" s="21"/>
      <c r="YT165" s="21">
        <f t="shared" si="2013"/>
        <v>0</v>
      </c>
      <c r="YU165" s="21"/>
      <c r="YV165" s="21">
        <f t="shared" si="2014"/>
        <v>0</v>
      </c>
      <c r="YW165" s="21"/>
      <c r="YX165" s="21">
        <f t="shared" si="2015"/>
        <v>0</v>
      </c>
      <c r="YY165" s="21"/>
      <c r="YZ165" s="21">
        <f t="shared" si="2000"/>
        <v>0</v>
      </c>
      <c r="ZA165" s="21"/>
      <c r="ZB165" s="21">
        <f t="shared" si="2016"/>
        <v>0</v>
      </c>
      <c r="ZC165" s="21"/>
      <c r="ZD165" s="21">
        <f t="shared" si="2017"/>
        <v>0</v>
      </c>
      <c r="ZE165" s="21"/>
      <c r="ZF165" s="21">
        <f t="shared" si="2018"/>
        <v>0</v>
      </c>
      <c r="ZG165" s="21"/>
      <c r="ZH165" s="21">
        <f t="shared" si="2019"/>
        <v>0</v>
      </c>
      <c r="ZI165" s="21"/>
      <c r="ZJ165" s="21">
        <f t="shared" si="2020"/>
        <v>0</v>
      </c>
      <c r="ZK165" s="21"/>
      <c r="ZL165" s="21">
        <f t="shared" si="2021"/>
        <v>0</v>
      </c>
      <c r="ZM165" s="21"/>
      <c r="ZN165" s="21">
        <f t="shared" si="2022"/>
        <v>0</v>
      </c>
      <c r="ZO165" s="21"/>
      <c r="ZP165" s="21">
        <f t="shared" si="2023"/>
        <v>0</v>
      </c>
      <c r="ZQ165" s="21"/>
      <c r="ZR165" s="21">
        <f t="shared" si="2024"/>
        <v>0</v>
      </c>
      <c r="ZS165" s="21"/>
      <c r="ZT165" s="21">
        <f t="shared" si="2000"/>
        <v>0</v>
      </c>
      <c r="ZU165" s="21"/>
      <c r="ZV165" s="21">
        <f t="shared" si="2025"/>
        <v>0</v>
      </c>
      <c r="ZW165" s="21"/>
      <c r="ZX165" s="21">
        <f t="shared" si="2026"/>
        <v>0</v>
      </c>
      <c r="ZY165" s="21"/>
      <c r="ZZ165" s="21">
        <f t="shared" si="2026"/>
        <v>0</v>
      </c>
      <c r="AAA165" s="21"/>
      <c r="AAB165" s="21">
        <f t="shared" si="2027"/>
        <v>0</v>
      </c>
      <c r="AAC165" s="21"/>
      <c r="AAD165" s="21">
        <f t="shared" si="2027"/>
        <v>0</v>
      </c>
      <c r="AAE165" s="21"/>
      <c r="AAF165" s="21">
        <f t="shared" si="2028"/>
        <v>0</v>
      </c>
      <c r="AAG165" s="21"/>
      <c r="AAH165" s="21">
        <f t="shared" si="2028"/>
        <v>0</v>
      </c>
      <c r="AAI165" s="21"/>
      <c r="AAJ165" s="21">
        <f t="shared" si="2029"/>
        <v>0</v>
      </c>
      <c r="AAK165" s="21"/>
      <c r="AAL165" s="21">
        <f t="shared" si="2029"/>
        <v>0</v>
      </c>
      <c r="AAM165" s="21"/>
      <c r="AAN165" s="21">
        <f t="shared" si="2030"/>
        <v>0</v>
      </c>
      <c r="AAO165" s="21"/>
      <c r="AAP165" s="21">
        <f t="shared" si="2030"/>
        <v>0</v>
      </c>
      <c r="AAQ165" s="21"/>
      <c r="AAR165" s="21">
        <f t="shared" si="2031"/>
        <v>0</v>
      </c>
      <c r="AAS165" s="21"/>
      <c r="AAT165" s="21">
        <f t="shared" si="2031"/>
        <v>0</v>
      </c>
      <c r="AAU165" s="21"/>
      <c r="AAV165" s="21">
        <f t="shared" si="2032"/>
        <v>0</v>
      </c>
      <c r="AAW165" s="21"/>
      <c r="AAX165" s="21">
        <f t="shared" si="2032"/>
        <v>0</v>
      </c>
      <c r="AAY165" s="21"/>
      <c r="AAZ165" s="21">
        <f t="shared" si="2033"/>
        <v>0</v>
      </c>
      <c r="ABA165" s="21"/>
      <c r="ABB165" s="21">
        <f t="shared" si="2033"/>
        <v>0</v>
      </c>
      <c r="ABC165" s="21"/>
      <c r="ABD165" s="21">
        <f t="shared" si="2034"/>
        <v>0</v>
      </c>
      <c r="ABE165" s="21"/>
      <c r="ABF165" s="21">
        <f t="shared" si="2034"/>
        <v>0</v>
      </c>
      <c r="ABG165" s="21"/>
      <c r="ABH165" s="21">
        <f t="shared" si="2035"/>
        <v>0</v>
      </c>
      <c r="ABI165" s="21"/>
      <c r="ABJ165" s="21">
        <f t="shared" si="2035"/>
        <v>0</v>
      </c>
      <c r="ABK165" s="21"/>
      <c r="ABL165" s="21">
        <f t="shared" si="2036"/>
        <v>0</v>
      </c>
      <c r="ABM165" s="21"/>
      <c r="ABN165" s="21">
        <f t="shared" si="2036"/>
        <v>0</v>
      </c>
      <c r="ABO165" s="21"/>
      <c r="ABP165" s="21">
        <f t="shared" si="2037"/>
        <v>0</v>
      </c>
      <c r="ABQ165" s="21"/>
      <c r="ABR165" s="21">
        <f t="shared" si="2037"/>
        <v>0</v>
      </c>
      <c r="ABS165" s="21"/>
      <c r="ABT165" s="21">
        <f t="shared" si="2038"/>
        <v>0</v>
      </c>
      <c r="ABU165" s="21"/>
      <c r="ABV165" s="21">
        <f t="shared" si="2038"/>
        <v>0</v>
      </c>
      <c r="ABW165" s="21"/>
      <c r="ABX165" s="21">
        <f t="shared" si="2039"/>
        <v>0</v>
      </c>
      <c r="ABY165" s="21"/>
      <c r="ABZ165" s="21">
        <f t="shared" si="2039"/>
        <v>0</v>
      </c>
      <c r="ACA165" s="21"/>
      <c r="ACB165" s="21">
        <f t="shared" si="2040"/>
        <v>0</v>
      </c>
      <c r="ACC165" s="21"/>
      <c r="ACD165" s="21">
        <f t="shared" si="2040"/>
        <v>0</v>
      </c>
      <c r="ACE165" s="21"/>
      <c r="ACF165" s="21">
        <f t="shared" si="2041"/>
        <v>0</v>
      </c>
      <c r="ACG165" s="21"/>
      <c r="ACH165" s="21">
        <f t="shared" si="2041"/>
        <v>0</v>
      </c>
      <c r="ACI165" s="21"/>
      <c r="ACJ165" s="21">
        <f t="shared" si="2042"/>
        <v>0</v>
      </c>
      <c r="ACK165" s="21"/>
      <c r="ACL165" s="21">
        <f t="shared" si="2042"/>
        <v>0</v>
      </c>
      <c r="ACM165" s="21"/>
      <c r="ACN165" s="21">
        <f t="shared" si="2043"/>
        <v>0</v>
      </c>
      <c r="ACO165" s="21"/>
      <c r="ACP165" s="21">
        <f t="shared" si="2043"/>
        <v>0</v>
      </c>
      <c r="ACQ165" s="21"/>
      <c r="ACR165" s="21">
        <f t="shared" si="2044"/>
        <v>0</v>
      </c>
      <c r="ACS165" s="21"/>
      <c r="ACT165" s="21">
        <f t="shared" si="2044"/>
        <v>0</v>
      </c>
      <c r="ACU165" s="21"/>
      <c r="ACV165" s="21">
        <f t="shared" si="2045"/>
        <v>0</v>
      </c>
      <c r="ACW165" s="21"/>
      <c r="ACX165" s="21">
        <f t="shared" si="2045"/>
        <v>0</v>
      </c>
      <c r="ACY165" s="21"/>
      <c r="ACZ165" s="21">
        <f t="shared" si="2046"/>
        <v>0</v>
      </c>
      <c r="ADA165" s="21"/>
      <c r="ADB165" s="21">
        <f t="shared" si="2046"/>
        <v>0</v>
      </c>
      <c r="ADC165" s="21"/>
      <c r="ADD165" s="21">
        <f t="shared" si="2047"/>
        <v>0</v>
      </c>
      <c r="ADE165" s="21"/>
      <c r="ADF165" s="21">
        <f t="shared" si="2047"/>
        <v>0</v>
      </c>
      <c r="ADG165" s="21"/>
      <c r="ADH165" s="21">
        <f t="shared" si="2048"/>
        <v>0</v>
      </c>
      <c r="ADI165" s="21"/>
      <c r="ADJ165" s="21">
        <f t="shared" si="2048"/>
        <v>0</v>
      </c>
      <c r="ADK165" s="21"/>
      <c r="ADL165" s="21">
        <f t="shared" si="2049"/>
        <v>0</v>
      </c>
      <c r="ADM165" s="21"/>
      <c r="ADN165" s="21">
        <f t="shared" si="2049"/>
        <v>0</v>
      </c>
      <c r="ADO165" s="21"/>
      <c r="ADP165" s="21">
        <f t="shared" si="2049"/>
        <v>0</v>
      </c>
      <c r="ADQ165" s="21"/>
      <c r="ADR165" s="21">
        <f t="shared" si="2049"/>
        <v>0</v>
      </c>
      <c r="ADS165" s="21"/>
      <c r="ADT165" s="21">
        <f t="shared" si="2049"/>
        <v>0</v>
      </c>
      <c r="ADU165" s="21"/>
      <c r="ADV165" s="21">
        <f t="shared" si="2050"/>
        <v>0</v>
      </c>
      <c r="ADW165" s="21"/>
      <c r="ADX165" s="21">
        <f t="shared" si="2050"/>
        <v>0</v>
      </c>
      <c r="ADY165" s="21"/>
      <c r="ADZ165" s="21">
        <f t="shared" si="2050"/>
        <v>0</v>
      </c>
      <c r="AEA165" s="21"/>
      <c r="AEB165" s="21">
        <f t="shared" si="2050"/>
        <v>0</v>
      </c>
      <c r="AEC165" s="21"/>
      <c r="AED165" s="21">
        <f t="shared" si="2051"/>
        <v>0</v>
      </c>
      <c r="AEE165" s="21"/>
      <c r="AEF165" s="21">
        <f t="shared" si="2051"/>
        <v>0</v>
      </c>
      <c r="AEG165" s="21"/>
      <c r="AEH165" s="21">
        <f t="shared" si="2051"/>
        <v>0</v>
      </c>
      <c r="AEI165" s="21"/>
      <c r="AEJ165" s="21">
        <f t="shared" si="2051"/>
        <v>0</v>
      </c>
      <c r="AEK165" s="21"/>
      <c r="AEL165" s="21">
        <f t="shared" si="2051"/>
        <v>0</v>
      </c>
      <c r="AEM165" s="21"/>
      <c r="AEN165" s="21">
        <f t="shared" si="2052"/>
        <v>0</v>
      </c>
      <c r="AEO165" s="21"/>
      <c r="AEP165" s="21">
        <f t="shared" si="2052"/>
        <v>0</v>
      </c>
      <c r="AEQ165" s="21"/>
      <c r="AER165" s="21">
        <f t="shared" si="2052"/>
        <v>0</v>
      </c>
      <c r="AES165" s="21"/>
      <c r="AET165" s="21">
        <f t="shared" si="2052"/>
        <v>0</v>
      </c>
      <c r="AEU165" s="21"/>
      <c r="AEV165" s="21">
        <f t="shared" si="2053"/>
        <v>0</v>
      </c>
      <c r="AEW165" s="21"/>
      <c r="AEX165" s="21">
        <f t="shared" si="2053"/>
        <v>0</v>
      </c>
      <c r="AEY165" s="21"/>
      <c r="AEZ165" s="21">
        <f t="shared" si="2053"/>
        <v>0</v>
      </c>
      <c r="AFA165" s="21"/>
      <c r="AFB165" s="21">
        <f t="shared" si="2053"/>
        <v>0</v>
      </c>
      <c r="AFC165" s="21"/>
      <c r="AFD165" s="21">
        <f t="shared" si="2053"/>
        <v>0</v>
      </c>
      <c r="AFE165" s="21"/>
      <c r="AFF165" s="21">
        <f t="shared" si="2054"/>
        <v>0</v>
      </c>
      <c r="AFG165" s="21"/>
      <c r="AFH165" s="21">
        <f t="shared" si="2054"/>
        <v>0</v>
      </c>
      <c r="AFI165" s="21"/>
      <c r="AFJ165" s="21">
        <f t="shared" si="2054"/>
        <v>0</v>
      </c>
      <c r="AFK165" s="21"/>
      <c r="AFL165" s="21">
        <f t="shared" si="2054"/>
        <v>0</v>
      </c>
      <c r="AFM165" s="21"/>
      <c r="AFN165" s="21">
        <f t="shared" si="2055"/>
        <v>0</v>
      </c>
      <c r="AFO165" s="21"/>
      <c r="AFP165" s="21">
        <f t="shared" si="2055"/>
        <v>0</v>
      </c>
      <c r="AFQ165" s="21"/>
      <c r="AFR165" s="21">
        <f t="shared" si="2055"/>
        <v>0</v>
      </c>
      <c r="AFS165" s="21"/>
      <c r="AFT165" s="21">
        <f t="shared" si="2055"/>
        <v>0</v>
      </c>
      <c r="AFU165" s="21"/>
      <c r="AFV165" s="21">
        <f t="shared" si="2055"/>
        <v>0</v>
      </c>
      <c r="AFW165" s="21"/>
      <c r="AFX165" s="21">
        <f t="shared" si="2056"/>
        <v>0</v>
      </c>
      <c r="AFY165" s="21"/>
      <c r="AFZ165" s="21">
        <f t="shared" si="2056"/>
        <v>0</v>
      </c>
      <c r="AGA165" s="21"/>
      <c r="AGB165" s="21">
        <f t="shared" si="2056"/>
        <v>0</v>
      </c>
      <c r="AGC165" s="21"/>
      <c r="AGD165" s="21">
        <f t="shared" si="2056"/>
        <v>0</v>
      </c>
      <c r="AGE165" s="21"/>
      <c r="AGF165" s="21">
        <f t="shared" si="2057"/>
        <v>0</v>
      </c>
      <c r="AGG165" s="21"/>
      <c r="AGH165" s="21">
        <f t="shared" si="2057"/>
        <v>0</v>
      </c>
      <c r="AGI165" s="21"/>
      <c r="AGJ165" s="21">
        <f t="shared" si="2057"/>
        <v>0</v>
      </c>
      <c r="AGK165" s="21"/>
      <c r="AGL165" s="21">
        <f t="shared" si="2057"/>
        <v>0</v>
      </c>
      <c r="AGM165" s="21"/>
      <c r="AGN165" s="21">
        <f t="shared" si="2057"/>
        <v>0</v>
      </c>
      <c r="AGO165" s="21"/>
      <c r="AGP165" s="21">
        <f t="shared" si="2058"/>
        <v>0</v>
      </c>
      <c r="AGQ165" s="21"/>
      <c r="AGR165" s="21">
        <f t="shared" si="2058"/>
        <v>0</v>
      </c>
      <c r="AGS165" s="21"/>
      <c r="AGT165" s="21">
        <f t="shared" si="2058"/>
        <v>0</v>
      </c>
      <c r="AGU165" s="21"/>
      <c r="AGV165" s="21">
        <f t="shared" si="2058"/>
        <v>0</v>
      </c>
      <c r="AGW165" s="21"/>
      <c r="AGX165" s="21">
        <f t="shared" si="2059"/>
        <v>0</v>
      </c>
      <c r="AGY165" s="21"/>
      <c r="AGZ165" s="21">
        <f t="shared" si="2059"/>
        <v>0</v>
      </c>
      <c r="AHA165" s="21"/>
      <c r="AHB165" s="21">
        <f t="shared" si="2059"/>
        <v>0</v>
      </c>
      <c r="AHC165" s="21"/>
      <c r="AHD165" s="21">
        <f t="shared" si="2059"/>
        <v>0</v>
      </c>
      <c r="AHE165" s="21"/>
      <c r="AHF165" s="21">
        <f t="shared" si="2059"/>
        <v>0</v>
      </c>
      <c r="AHG165" s="21"/>
      <c r="AHH165" s="21">
        <f t="shared" si="2060"/>
        <v>0</v>
      </c>
      <c r="AHI165" s="21"/>
      <c r="AHJ165" s="21">
        <f t="shared" si="2060"/>
        <v>0</v>
      </c>
      <c r="AHK165" s="21"/>
      <c r="AHL165" s="21">
        <f t="shared" si="2060"/>
        <v>0</v>
      </c>
      <c r="AHM165" s="21"/>
      <c r="AHN165" s="21">
        <f t="shared" si="2060"/>
        <v>0</v>
      </c>
      <c r="AHO165" s="21"/>
      <c r="AHP165" s="21">
        <f t="shared" si="2061"/>
        <v>0</v>
      </c>
      <c r="AHQ165" s="21"/>
      <c r="AHR165" s="21">
        <f t="shared" si="2061"/>
        <v>0</v>
      </c>
      <c r="AHS165" s="21"/>
      <c r="AHT165" s="21">
        <f t="shared" si="2061"/>
        <v>0</v>
      </c>
      <c r="AHU165" s="21"/>
      <c r="AHV165" s="21">
        <f t="shared" si="2061"/>
        <v>0</v>
      </c>
      <c r="AHW165" s="21"/>
      <c r="AHX165" s="21">
        <f t="shared" si="2061"/>
        <v>0</v>
      </c>
      <c r="AHY165" s="21"/>
      <c r="AHZ165" s="21">
        <f t="shared" si="2062"/>
        <v>0</v>
      </c>
      <c r="AIA165" s="21"/>
      <c r="AIB165" s="21">
        <f t="shared" si="2062"/>
        <v>0</v>
      </c>
      <c r="AIC165" s="21"/>
      <c r="AID165" s="21">
        <f t="shared" si="2062"/>
        <v>0</v>
      </c>
      <c r="AIE165" s="21"/>
      <c r="AIF165" s="21">
        <f t="shared" si="2062"/>
        <v>0</v>
      </c>
      <c r="AIG165" s="21"/>
      <c r="AIH165" s="21">
        <f t="shared" si="2063"/>
        <v>0</v>
      </c>
      <c r="AII165" s="21"/>
      <c r="AIJ165" s="21">
        <f t="shared" si="2063"/>
        <v>0</v>
      </c>
      <c r="AIK165" s="21"/>
      <c r="AIL165" s="21">
        <f t="shared" si="2063"/>
        <v>0</v>
      </c>
      <c r="AIM165" s="21"/>
      <c r="AIN165" s="21">
        <f t="shared" si="2063"/>
        <v>0</v>
      </c>
      <c r="AIO165" s="21"/>
      <c r="AIP165" s="21">
        <f t="shared" si="2063"/>
        <v>0</v>
      </c>
      <c r="AIQ165" s="21"/>
      <c r="AIR165" s="21">
        <f t="shared" si="2064"/>
        <v>0</v>
      </c>
      <c r="AIS165" s="21"/>
      <c r="AIT165" s="21">
        <f t="shared" si="2064"/>
        <v>0</v>
      </c>
      <c r="AIU165" s="21"/>
      <c r="AIV165" s="21">
        <f t="shared" si="2064"/>
        <v>0</v>
      </c>
      <c r="AIW165" s="21"/>
      <c r="AIX165" s="21">
        <f t="shared" si="2064"/>
        <v>0</v>
      </c>
      <c r="AIY165" s="21"/>
      <c r="AIZ165" s="21">
        <f t="shared" si="2000"/>
        <v>0</v>
      </c>
      <c r="AJA165" s="21"/>
    </row>
    <row r="166" spans="2:937" ht="13.5" customHeight="1" x14ac:dyDescent="0.25">
      <c r="B166" s="31">
        <v>161</v>
      </c>
      <c r="C166" s="192" t="s">
        <v>206</v>
      </c>
      <c r="D166" s="67" t="s">
        <v>105</v>
      </c>
      <c r="E166" s="194" t="s">
        <v>404</v>
      </c>
      <c r="F166" s="194" t="str">
        <f>_xlfn.XLOOKUP(D166,'WTG PH-III'!$D$5:$D$198,'WTG PH-III'!$B$5:$B$198,0,0,1)</f>
        <v>PSS-05</v>
      </c>
      <c r="G166" s="22" t="s">
        <v>537</v>
      </c>
      <c r="H166" s="22" t="s">
        <v>538</v>
      </c>
      <c r="I166" s="61">
        <v>12</v>
      </c>
      <c r="J166" s="21">
        <v>253</v>
      </c>
      <c r="K166" s="21">
        <f t="shared" ref="K166:K196" si="2070">SUMIF($P$4:$VS$4,$K$1,P166:VS166)</f>
        <v>253.00000000000006</v>
      </c>
      <c r="L166" s="21">
        <f t="shared" ref="L166:L199" si="2071">SUMIF($P$4:$AJA$4,$L$1,P166:AJA166)</f>
        <v>253</v>
      </c>
      <c r="M166" s="21">
        <f t="shared" ref="M166:M195" si="2072">K166-L166</f>
        <v>0</v>
      </c>
      <c r="N166" s="95">
        <f>VLOOKUP(D166,'WTG PH-III'!$D$5:$U$198,17,0)</f>
        <v>45708</v>
      </c>
      <c r="O166" s="95">
        <f>VLOOKUP(D166,'WTG PH-III'!$D$5:$U$198,18,0)</f>
        <v>45717</v>
      </c>
      <c r="P166" s="21">
        <f t="shared" ref="P166:P199" si="2073">IF($J166&gt;0,IF(AND(P$3&gt;=$N166,P$3&lt;=$O166),$J166/($O166-$N166+1),0),0)</f>
        <v>0</v>
      </c>
      <c r="Q166" s="21"/>
      <c r="R166" s="21">
        <f t="shared" ref="R166:R199" si="2074">IF($J166&gt;0,IF(AND(R$3&gt;=$N166,R$3&lt;=$O166),$J166/($O166-$N166+1),0),0)</f>
        <v>0</v>
      </c>
      <c r="S166" s="21"/>
      <c r="T166" s="21">
        <f t="shared" ref="T166:T199" si="2075">IF($J166&gt;0,IF(AND(T$3&gt;=$N166,T$3&lt;=$O166),$J166/($O166-$N166+1),0),0)</f>
        <v>0</v>
      </c>
      <c r="U166" s="21"/>
      <c r="V166" s="21">
        <f t="shared" ref="V166:V199" si="2076">IF($J166&gt;0,IF(AND(V$3&gt;=$N166,V$3&lt;=$O166),$J166/($O166-$N166+1),0),0)</f>
        <v>0</v>
      </c>
      <c r="W166" s="21"/>
      <c r="X166" s="21">
        <f t="shared" ref="X166:X199" si="2077">IF($J166&gt;0,IF(AND(X$3&gt;=$N166,X$3&lt;=$O166),$J166/($O166-$N166+1),0),0)</f>
        <v>0</v>
      </c>
      <c r="Y166" s="21"/>
      <c r="Z166" s="21">
        <f t="shared" ref="Z166:Z199" si="2078">IF($J166&gt;0,IF(AND(Z$3&gt;=$N166,Z$3&lt;=$O166),$J166/($O166-$N166+1),0),0)</f>
        <v>0</v>
      </c>
      <c r="AA166" s="21"/>
      <c r="AB166" s="21">
        <f t="shared" ref="AB166:AB199" si="2079">IF($J166&gt;0,IF(AND(AB$3&gt;=$N166,AB$3&lt;=$O166),$J166/($O166-$N166+1),0),0)</f>
        <v>0</v>
      </c>
      <c r="AC166" s="21"/>
      <c r="AD166" s="21">
        <f t="shared" ref="AD166:AD199" si="2080">IF($J166&gt;0,IF(AND(AD$3&gt;=$N166,AD$3&lt;=$O166),$J166/($O166-$N166+1),0),0)</f>
        <v>0</v>
      </c>
      <c r="AE166" s="21"/>
      <c r="AF166" s="21">
        <f t="shared" ref="AF166:AF199" si="2081">IF($J166&gt;0,IF(AND(AF$3&gt;=$N166,AF$3&lt;=$O166),$J166/($O166-$N166+1),0),0)</f>
        <v>0</v>
      </c>
      <c r="AG166" s="21"/>
      <c r="AH166" s="21">
        <f t="shared" ref="AH166:AH199" si="2082">IF($J166&gt;0,IF(AND(AH$3&gt;=$N166,AH$3&lt;=$O166),$J166/($O166-$N166+1),0),0)</f>
        <v>0</v>
      </c>
      <c r="AI166" s="21"/>
      <c r="AJ166" s="21">
        <f t="shared" ref="AJ166:AJ199" si="2083">IF($J166&gt;0,IF(AND(AJ$3&gt;=$N166,AJ$3&lt;=$O166),$J166/($O166-$N166+1),0),0)</f>
        <v>0</v>
      </c>
      <c r="AK166" s="21"/>
      <c r="AL166" s="21">
        <f t="shared" ref="AL166:AL199" si="2084">IF($J166&gt;0,IF(AND(AL$3&gt;=$N166,AL$3&lt;=$O166),$J166/($O166-$N166+1),0),0)</f>
        <v>0</v>
      </c>
      <c r="AM166" s="21"/>
      <c r="AN166" s="21">
        <f t="shared" ref="AN166:AN199" si="2085">IF($J166&gt;0,IF(AND(AN$3&gt;=$N166,AN$3&lt;=$O166),$J166/($O166-$N166+1),0),0)</f>
        <v>0</v>
      </c>
      <c r="AO166" s="21"/>
      <c r="AP166" s="21">
        <f t="shared" ref="AP166:AP199" si="2086">IF($J166&gt;0,IF(AND(AP$3&gt;=$N166,AP$3&lt;=$O166),$J166/($O166-$N166+1),0),0)</f>
        <v>0</v>
      </c>
      <c r="AQ166" s="21"/>
      <c r="AR166" s="21">
        <f t="shared" ref="AR166:AR199" si="2087">IF($J166&gt;0,IF(AND(AR$3&gt;=$N166,AR$3&lt;=$O166),$J166/($O166-$N166+1),0),0)</f>
        <v>0</v>
      </c>
      <c r="AS166" s="21"/>
      <c r="AT166" s="21">
        <f t="shared" ref="AT166:AT199" si="2088">IF($J166&gt;0,IF(AND(AT$3&gt;=$N166,AT$3&lt;=$O166),$J166/($O166-$N166+1),0),0)</f>
        <v>0</v>
      </c>
      <c r="AU166" s="21"/>
      <c r="AV166" s="21">
        <f t="shared" ref="AV166:AV199" si="2089">IF($J166&gt;0,IF(AND(AV$3&gt;=$N166,AV$3&lt;=$O166),$J166/($O166-$N166+1),0),0)</f>
        <v>0</v>
      </c>
      <c r="AW166" s="21"/>
      <c r="AX166" s="21">
        <f t="shared" ref="AX166:AX199" si="2090">IF($J166&gt;0,IF(AND(AX$3&gt;=$N166,AX$3&lt;=$O166),$J166/($O166-$N166+1),0),0)</f>
        <v>0</v>
      </c>
      <c r="AY166" s="21"/>
      <c r="AZ166" s="21">
        <f t="shared" ref="AZ166:AZ199" si="2091">IF($J166&gt;0,IF(AND(AZ$3&gt;=$N166,AZ$3&lt;=$O166),$J166/($O166-$N166+1),0),0)</f>
        <v>0</v>
      </c>
      <c r="BA166" s="21"/>
      <c r="BB166" s="21">
        <f t="shared" ref="BB166:BB199" si="2092">IF($J166&gt;0,IF(AND(BB$3&gt;=$N166,BB$3&lt;=$O166),$J166/($O166-$N166+1),0),0)</f>
        <v>0</v>
      </c>
      <c r="BC166" s="21"/>
      <c r="BD166" s="21">
        <f t="shared" ref="BD166:BD199" si="2093">IF($J166&gt;0,IF(AND(BD$3&gt;=$N166,BD$3&lt;=$O166),$J166/($O166-$N166+1),0),0)</f>
        <v>0</v>
      </c>
      <c r="BE166" s="21"/>
      <c r="BF166" s="21">
        <f t="shared" ref="BF166:BF199" si="2094">IF($J166&gt;0,IF(AND(BF$3&gt;=$N166,BF$3&lt;=$O166),$J166/($O166-$N166+1),0),0)</f>
        <v>0</v>
      </c>
      <c r="BG166" s="21"/>
      <c r="BH166" s="21">
        <f t="shared" ref="BH166:BH199" si="2095">IF($J166&gt;0,IF(AND(BH$3&gt;=$N166,BH$3&lt;=$O166),$J166/($O166-$N166+1),0),0)</f>
        <v>0</v>
      </c>
      <c r="BI166" s="21"/>
      <c r="BJ166" s="21">
        <f t="shared" ref="BJ166:BJ199" si="2096">IF($J166&gt;0,IF(AND(BJ$3&gt;=$N166,BJ$3&lt;=$O166),$J166/($O166-$N166+1),0),0)</f>
        <v>0</v>
      </c>
      <c r="BK166" s="21"/>
      <c r="BL166" s="21">
        <f t="shared" ref="BL166:BL199" si="2097">IF($J166&gt;0,IF(AND(BL$3&gt;=$N166,BL$3&lt;=$O166),$J166/($O166-$N166+1),0),0)</f>
        <v>0</v>
      </c>
      <c r="BM166" s="21"/>
      <c r="BN166" s="21">
        <f t="shared" ref="BN166:BN199" si="2098">IF($J166&gt;0,IF(AND(BN$3&gt;=$N166,BN$3&lt;=$O166),$J166/($O166-$N166+1),0),0)</f>
        <v>0</v>
      </c>
      <c r="BO166" s="21"/>
      <c r="BP166" s="21">
        <f t="shared" ref="BP166:BP199" si="2099">IF($J166&gt;0,IF(AND(BP$3&gt;=$N166,BP$3&lt;=$O166),$J166/($O166-$N166+1),0),0)</f>
        <v>0</v>
      </c>
      <c r="BQ166" s="21"/>
      <c r="BR166" s="21">
        <f t="shared" ref="BR166:BR199" si="2100">IF($J166&gt;0,IF(AND(BR$3&gt;=$N166,BR$3&lt;=$O166),$J166/($O166-$N166+1),0),0)</f>
        <v>0</v>
      </c>
      <c r="BS166" s="21"/>
      <c r="BT166" s="21">
        <f t="shared" ref="BT166:BT199" si="2101">IF($J166&gt;0,IF(AND(BT$3&gt;=$N166,BT$3&lt;=$O166),$J166/($O166-$N166+1),0),0)</f>
        <v>0</v>
      </c>
      <c r="BU166" s="21"/>
      <c r="BV166" s="21">
        <f t="shared" ref="BV166:BV199" si="2102">IF($J166&gt;0,IF(AND(BV$3&gt;=$N166,BV$3&lt;=$O166),$J166/($O166-$N166+1),0),0)</f>
        <v>0</v>
      </c>
      <c r="BW166" s="21"/>
      <c r="BX166" s="21">
        <f t="shared" ref="BX166:BX199" si="2103">IF($J166&gt;0,IF(AND(BX$3&gt;=$N166,BX$3&lt;=$O166),$J166/($O166-$N166+1),0),0)</f>
        <v>0</v>
      </c>
      <c r="BY166" s="21"/>
      <c r="BZ166" s="21">
        <f t="shared" ref="BZ166:BZ199" si="2104">IF($J166&gt;0,IF(AND(BZ$3&gt;=$N166,BZ$3&lt;=$O166),$J166/($O166-$N166+1),0),0)</f>
        <v>0</v>
      </c>
      <c r="CA166" s="21"/>
      <c r="CB166" s="21">
        <f t="shared" ref="CB166:CB199" si="2105">IF($J166&gt;0,IF(AND(CB$3&gt;=$N166,CB$3&lt;=$O166),$J166/($O166-$N166+1),0),0)</f>
        <v>0</v>
      </c>
      <c r="CC166" s="21"/>
      <c r="CD166" s="21">
        <f t="shared" ref="CD166:CD199" si="2106">IF($J166&gt;0,IF(AND(CD$3&gt;=$N166,CD$3&lt;=$O166),$J166/($O166-$N166+1),0),0)</f>
        <v>0</v>
      </c>
      <c r="CE166" s="21"/>
      <c r="CF166" s="21">
        <f t="shared" ref="CF166:CF199" si="2107">IF($J166&gt;0,IF(AND(CF$3&gt;=$N166,CF$3&lt;=$O166),$J166/($O166-$N166+1),0),0)</f>
        <v>0</v>
      </c>
      <c r="CG166" s="21"/>
      <c r="CH166" s="21">
        <f t="shared" ref="CH166:CH199" si="2108">IF($J166&gt;0,IF(AND(CH$3&gt;=$N166,CH$3&lt;=$O166),$J166/($O166-$N166+1),0),0)</f>
        <v>0</v>
      </c>
      <c r="CI166" s="21"/>
      <c r="CJ166" s="21">
        <f t="shared" ref="CJ166:CJ199" si="2109">IF($J166&gt;0,IF(AND(CJ$3&gt;=$N166,CJ$3&lt;=$O166),$J166/($O166-$N166+1),0),0)</f>
        <v>0</v>
      </c>
      <c r="CK166" s="21"/>
      <c r="CL166" s="21">
        <f t="shared" ref="CL166:CL199" si="2110">IF($J166&gt;0,IF(AND(CL$3&gt;=$N166,CL$3&lt;=$O166),$J166/($O166-$N166+1),0),0)</f>
        <v>0</v>
      </c>
      <c r="CM166" s="21"/>
      <c r="CN166" s="21">
        <f t="shared" ref="CN166:CN199" si="2111">IF($J166&gt;0,IF(AND(CN$3&gt;=$N166,CN$3&lt;=$O166),$J166/($O166-$N166+1),0),0)</f>
        <v>0</v>
      </c>
      <c r="CO166" s="21"/>
      <c r="CP166" s="21">
        <f t="shared" ref="CP166:CP199" si="2112">IF($J166&gt;0,IF(AND(CP$3&gt;=$N166,CP$3&lt;=$O166),$J166/($O166-$N166+1),0),0)</f>
        <v>0</v>
      </c>
      <c r="CQ166" s="21"/>
      <c r="CR166" s="21">
        <f t="shared" ref="CR166:CR199" si="2113">IF($J166&gt;0,IF(AND(CR$3&gt;=$N166,CR$3&lt;=$O166),$J166/($O166-$N166+1),0),0)</f>
        <v>0</v>
      </c>
      <c r="CS166" s="21"/>
      <c r="CT166" s="21">
        <f t="shared" ref="CT166:CT199" si="2114">IF($J166&gt;0,IF(AND(CT$3&gt;=$N166,CT$3&lt;=$O166),$J166/($O166-$N166+1),0),0)</f>
        <v>0</v>
      </c>
      <c r="CU166" s="21"/>
      <c r="CV166" s="21">
        <f t="shared" ref="CV166:CV199" si="2115">IF($J166&gt;0,IF(AND(CV$3&gt;=$N166,CV$3&lt;=$O166),$J166/($O166-$N166+1),0),0)</f>
        <v>0</v>
      </c>
      <c r="CW166" s="21"/>
      <c r="CX166" s="21">
        <f t="shared" ref="CX166:CX199" si="2116">IF($J166&gt;0,IF(AND(CX$3&gt;=$N166,CX$3&lt;=$O166),$J166/($O166-$N166+1),0),0)</f>
        <v>0</v>
      </c>
      <c r="CY166" s="21"/>
      <c r="CZ166" s="21">
        <f t="shared" ref="CZ166:CZ199" si="2117">IF($J166&gt;0,IF(AND(CZ$3&gt;=$N166,CZ$3&lt;=$O166),$J166/($O166-$N166+1),0),0)</f>
        <v>0</v>
      </c>
      <c r="DA166" s="21"/>
      <c r="DB166" s="21">
        <f t="shared" ref="DB166:DB199" si="2118">IF($J166&gt;0,IF(AND(DB$3&gt;=$N166,DB$3&lt;=$O166),$J166/($O166-$N166+1),0),0)</f>
        <v>0</v>
      </c>
      <c r="DC166" s="21"/>
      <c r="DD166" s="21">
        <f t="shared" ref="DD166:DD199" si="2119">IF($J166&gt;0,IF(AND(DD$3&gt;=$N166,DD$3&lt;=$O166),$J166/($O166-$N166+1),0),0)</f>
        <v>0</v>
      </c>
      <c r="DE166" s="21"/>
      <c r="DF166" s="21">
        <f t="shared" ref="DF166:DF199" si="2120">IF($J166&gt;0,IF(AND(DF$3&gt;=$N166,DF$3&lt;=$O166),$J166/($O166-$N166+1),0),0)</f>
        <v>0</v>
      </c>
      <c r="DG166" s="21"/>
      <c r="DH166" s="21">
        <f t="shared" ref="DH166:DH199" si="2121">IF($J166&gt;0,IF(AND(DH$3&gt;=$N166,DH$3&lt;=$O166),$J166/($O166-$N166+1),0),0)</f>
        <v>0</v>
      </c>
      <c r="DI166" s="21"/>
      <c r="DJ166" s="21">
        <f t="shared" ref="DJ166:DJ199" si="2122">IF($J166&gt;0,IF(AND(DJ$3&gt;=$N166,DJ$3&lt;=$O166),$J166/($O166-$N166+1),0),0)</f>
        <v>0</v>
      </c>
      <c r="DK166" s="21"/>
      <c r="DL166" s="21">
        <f t="shared" ref="DL166:DL199" si="2123">IF($J166&gt;0,IF(AND(DL$3&gt;=$N166,DL$3&lt;=$O166),$J166/($O166-$N166+1),0),0)</f>
        <v>0</v>
      </c>
      <c r="DM166" s="21"/>
      <c r="DN166" s="21">
        <f t="shared" ref="DN166:DN199" si="2124">IF($J166&gt;0,IF(AND(DN$3&gt;=$N166,DN$3&lt;=$O166),$J166/($O166-$N166+1),0),0)</f>
        <v>0</v>
      </c>
      <c r="DO166" s="21"/>
      <c r="DP166" s="21">
        <f t="shared" ref="DP166:DP199" si="2125">IF($J166&gt;0,IF(AND(DP$3&gt;=$N166,DP$3&lt;=$O166),$J166/($O166-$N166+1),0),0)</f>
        <v>0</v>
      </c>
      <c r="DQ166" s="21"/>
      <c r="DR166" s="21">
        <f t="shared" ref="DR166:DR199" si="2126">IF($J166&gt;0,IF(AND(DR$3&gt;=$N166,DR$3&lt;=$O166),$J166/($O166-$N166+1),0),0)</f>
        <v>0</v>
      </c>
      <c r="DS166" s="21"/>
      <c r="DT166" s="21">
        <f t="shared" ref="DT166:DT199" si="2127">IF($J166&gt;0,IF(AND(DT$3&gt;=$N166,DT$3&lt;=$O166),$J166/($O166-$N166+1),0),0)</f>
        <v>0</v>
      </c>
      <c r="DU166" s="21"/>
      <c r="DV166" s="21">
        <f t="shared" ref="DV166:DV199" si="2128">IF($J166&gt;0,IF(AND(DV$3&gt;=$N166,DV$3&lt;=$O166),$J166/($O166-$N166+1),0),0)</f>
        <v>0</v>
      </c>
      <c r="DW166" s="21"/>
      <c r="DX166" s="21">
        <f t="shared" ref="DX166:DX199" si="2129">IF($J166&gt;0,IF(AND(DX$3&gt;=$N166,DX$3&lt;=$O166),$J166/($O166-$N166+1),0),0)</f>
        <v>0</v>
      </c>
      <c r="DY166" s="21"/>
      <c r="DZ166" s="21">
        <f t="shared" ref="DZ166:DZ199" si="2130">IF($J166&gt;0,IF(AND(DZ$3&gt;=$N166,DZ$3&lt;=$O166),$J166/($O166-$N166+1),0),0)</f>
        <v>0</v>
      </c>
      <c r="EA166" s="21"/>
      <c r="EB166" s="21">
        <f t="shared" ref="EB166:EB199" si="2131">IF($J166&gt;0,IF(AND(EB$3&gt;=$N166,EB$3&lt;=$O166),$J166/($O166-$N166+1),0),0)</f>
        <v>0</v>
      </c>
      <c r="EC166" s="21"/>
      <c r="ED166" s="21">
        <f t="shared" ref="ED166:ED199" si="2132">IF($J166&gt;0,IF(AND(ED$3&gt;=$N166,ED$3&lt;=$O166),$J166/($O166-$N166+1),0),0)</f>
        <v>0</v>
      </c>
      <c r="EE166" s="21"/>
      <c r="EF166" s="21">
        <f t="shared" ref="EF166:EF199" si="2133">IF($J166&gt;0,IF(AND(EF$3&gt;=$N166,EF$3&lt;=$O166),$J166/($O166-$N166+1),0),0)</f>
        <v>0</v>
      </c>
      <c r="EG166" s="21"/>
      <c r="EH166" s="21">
        <f t="shared" ref="EH166:EH199" si="2134">IF($J166&gt;0,IF(AND(EH$3&gt;=$N166,EH$3&lt;=$O166),$J166/($O166-$N166+1),0),0)</f>
        <v>0</v>
      </c>
      <c r="EI166" s="21"/>
      <c r="EJ166" s="21">
        <f t="shared" ref="EJ166:EJ199" si="2135">IF($J166&gt;0,IF(AND(EJ$3&gt;=$N166,EJ$3&lt;=$O166),$J166/($O166-$N166+1),0),0)</f>
        <v>0</v>
      </c>
      <c r="EK166" s="21"/>
      <c r="EL166" s="21">
        <f t="shared" ref="EL166:EL199" si="2136">IF($J166&gt;0,IF(AND(EL$3&gt;=$N166,EL$3&lt;=$O166),$J166/($O166-$N166+1),0),0)</f>
        <v>0</v>
      </c>
      <c r="EM166" s="21"/>
      <c r="EN166" s="21">
        <f t="shared" ref="EN166:EN199" si="2137">IF($J166&gt;0,IF(AND(EN$3&gt;=$N166,EN$3&lt;=$O166),$J166/($O166-$N166+1),0),0)</f>
        <v>25.3</v>
      </c>
      <c r="EO166" s="21"/>
      <c r="EP166" s="21">
        <f t="shared" ref="EP166:EP199" si="2138">IF($J166&gt;0,IF(AND(EP$3&gt;=$N166,EP$3&lt;=$O166),$J166/($O166-$N166+1),0),0)</f>
        <v>25.3</v>
      </c>
      <c r="EQ166" s="21"/>
      <c r="ER166" s="21">
        <f t="shared" ref="ER166:ER199" si="2139">IF($J166&gt;0,IF(AND(ER$3&gt;=$N166,ER$3&lt;=$O166),$J166/($O166-$N166+1),0),0)</f>
        <v>25.3</v>
      </c>
      <c r="ES166" s="21"/>
      <c r="ET166" s="21">
        <f t="shared" ref="ET166:ET199" si="2140">IF($J166&gt;0,IF(AND(ET$3&gt;=$N166,ET$3&lt;=$O166),$J166/($O166-$N166+1),0),0)</f>
        <v>25.3</v>
      </c>
      <c r="EU166" s="21"/>
      <c r="EV166" s="21">
        <f t="shared" ref="EV166:EV199" si="2141">IF($J166&gt;0,IF(AND(EV$3&gt;=$N166,EV$3&lt;=$O166),$J166/($O166-$N166+1),0),0)</f>
        <v>25.3</v>
      </c>
      <c r="EW166" s="21"/>
      <c r="EX166" s="21">
        <f t="shared" ref="EX166:EX199" si="2142">IF($J166&gt;0,IF(AND(EX$3&gt;=$N166,EX$3&lt;=$O166),$J166/($O166-$N166+1),0),0)</f>
        <v>25.3</v>
      </c>
      <c r="EY166" s="21"/>
      <c r="EZ166" s="21">
        <f t="shared" ref="EZ166:EZ199" si="2143">IF($J166&gt;0,IF(AND(EZ$3&gt;=$N166,EZ$3&lt;=$O166),$J166/($O166-$N166+1),0),0)</f>
        <v>25.3</v>
      </c>
      <c r="FA166" s="21"/>
      <c r="FB166" s="21">
        <f t="shared" ref="FB166:FB199" si="2144">IF($J166&gt;0,IF(AND(FB$3&gt;=$N166,FB$3&lt;=$O166),$J166/($O166-$N166+1),0),0)</f>
        <v>25.3</v>
      </c>
      <c r="FC166" s="21"/>
      <c r="FD166" s="21">
        <f t="shared" ref="FD166:FD199" si="2145">IF($J166&gt;0,IF(AND(FD$3&gt;=$N166,FD$3&lt;=$O166),$J166/($O166-$N166+1),0),0)</f>
        <v>25.3</v>
      </c>
      <c r="FE166" s="21"/>
      <c r="FF166" s="21">
        <f t="shared" ref="FF166:FF199" si="2146">IF($J166&gt;0,IF(AND(FF$3&gt;=$N166,FF$3&lt;=$O166),$J166/($O166-$N166+1),0),0)</f>
        <v>25.3</v>
      </c>
      <c r="FG166" s="21"/>
      <c r="FH166" s="21">
        <f t="shared" ref="FH166:FH199" si="2147">IF($J166&gt;0,IF(AND(FH$3&gt;=$N166,FH$3&lt;=$O166),$J166/($O166-$N166+1),0),0)</f>
        <v>0</v>
      </c>
      <c r="FI166" s="21"/>
      <c r="FJ166" s="21">
        <f t="shared" ref="FJ166:FJ199" si="2148">IF($J166&gt;0,IF(AND(FJ$3&gt;=$N166,FJ$3&lt;=$O166),$J166/($O166-$N166+1),0),0)</f>
        <v>0</v>
      </c>
      <c r="FK166" s="21"/>
      <c r="FL166" s="21">
        <f t="shared" ref="FL166:FL199" si="2149">IF($J166&gt;0,IF(AND(FL$3&gt;=$N166,FL$3&lt;=$O166),$J166/($O166-$N166+1),0),0)</f>
        <v>0</v>
      </c>
      <c r="FM166" s="21"/>
      <c r="FN166" s="21">
        <f t="shared" ref="FN166:FN199" si="2150">IF($J166&gt;0,IF(AND(FN$3&gt;=$N166,FN$3&lt;=$O166),$J166/($O166-$N166+1),0),0)</f>
        <v>0</v>
      </c>
      <c r="FO166" s="21"/>
      <c r="FP166" s="21">
        <f t="shared" ref="FP166:FP199" si="2151">IF($J166&gt;0,IF(AND(FP$3&gt;=$N166,FP$3&lt;=$O166),$J166/($O166-$N166+1),0),0)</f>
        <v>0</v>
      </c>
      <c r="FQ166" s="21"/>
      <c r="FR166" s="21">
        <f t="shared" ref="FR166:FR199" si="2152">IF($J166&gt;0,IF(AND(FR$3&gt;=$N166,FR$3&lt;=$O166),$J166/($O166-$N166+1),0),0)</f>
        <v>0</v>
      </c>
      <c r="FS166" s="21"/>
      <c r="FT166" s="21">
        <f t="shared" ref="FT166:FT199" si="2153">IF($J166&gt;0,IF(AND(FT$3&gt;=$N166,FT$3&lt;=$O166),$J166/($O166-$N166+1),0),0)</f>
        <v>0</v>
      </c>
      <c r="FU166" s="21"/>
      <c r="FV166" s="21">
        <f t="shared" ref="FV166:FV199" si="2154">IF($J166&gt;0,IF(AND(FV$3&gt;=$N166,FV$3&lt;=$O166),$J166/($O166-$N166+1),0),0)</f>
        <v>0</v>
      </c>
      <c r="FW166" s="21"/>
      <c r="FX166" s="21">
        <f t="shared" ref="FX166:FX199" si="2155">IF($J166&gt;0,IF(AND(FX$3&gt;=$N166,FX$3&lt;=$O166),$J166/($O166-$N166+1),0),0)</f>
        <v>0</v>
      </c>
      <c r="FY166" s="21"/>
      <c r="FZ166" s="21">
        <f t="shared" ref="FZ166:FZ199" si="2156">IF($J166&gt;0,IF(AND(FZ$3&gt;=$N166,FZ$3&lt;=$O166),$J166/($O166-$N166+1),0),0)</f>
        <v>0</v>
      </c>
      <c r="GA166" s="21">
        <v>6</v>
      </c>
      <c r="GB166" s="21">
        <f t="shared" ref="GB166:GB199" si="2157">IF($J166&gt;0,IF(AND(GB$3&gt;=$N166,GB$3&lt;=$O166),$J166/($O166-$N166+1),0),0)</f>
        <v>0</v>
      </c>
      <c r="GC166" s="21">
        <v>36</v>
      </c>
      <c r="GD166" s="21">
        <f t="shared" ref="GD166:GD199" si="2158">IF($J166&gt;0,IF(AND(GD$3&gt;=$N166,GD$3&lt;=$O166),$J166/($O166-$N166+1),0),0)</f>
        <v>0</v>
      </c>
      <c r="GE166" s="21">
        <v>33</v>
      </c>
      <c r="GF166" s="21">
        <f t="shared" ref="GF166:GF199" si="2159">IF($J166&gt;0,IF(AND(GF$3&gt;=$N166,GF$3&lt;=$O166),$J166/($O166-$N166+1),0),0)</f>
        <v>0</v>
      </c>
      <c r="GG166" s="21"/>
      <c r="GH166" s="21">
        <f t="shared" ref="GH166:GH199" si="2160">IF($J166&gt;0,IF(AND(GH$3&gt;=$N166,GH$3&lt;=$O166),$J166/($O166-$N166+1),0),0)</f>
        <v>0</v>
      </c>
      <c r="GI166" s="21">
        <v>41</v>
      </c>
      <c r="GJ166" s="21">
        <f t="shared" ref="GJ166:GJ199" si="2161">IF($J166&gt;0,IF(AND(GJ$3&gt;=$N166,GJ$3&lt;=$O166),$J166/($O166-$N166+1),0),0)</f>
        <v>0</v>
      </c>
      <c r="GK166" s="21">
        <v>18</v>
      </c>
      <c r="GL166" s="21">
        <f t="shared" ref="GL166:GL199" si="2162">IF($J166&gt;0,IF(AND(GL$3&gt;=$N166,GL$3&lt;=$O166),$J166/($O166-$N166+1),0),0)</f>
        <v>0</v>
      </c>
      <c r="GM166" s="21">
        <v>17</v>
      </c>
      <c r="GN166" s="21">
        <f t="shared" ref="GN166:GN199" si="2163">IF($J166&gt;0,IF(AND(GN$3&gt;=$N166,GN$3&lt;=$O166),$J166/($O166-$N166+1),0),0)</f>
        <v>0</v>
      </c>
      <c r="GO166" s="21">
        <v>27</v>
      </c>
      <c r="GP166" s="21">
        <f t="shared" ref="GP166:GP199" si="2164">IF($J166&gt;0,IF(AND(GP$3&gt;=$N166,GP$3&lt;=$O166),$J166/($O166-$N166+1),0),0)</f>
        <v>0</v>
      </c>
      <c r="GQ166" s="21">
        <v>28</v>
      </c>
      <c r="GR166" s="21">
        <f t="shared" ref="GR166:GR199" si="2165">IF($J166&gt;0,IF(AND(GR$3&gt;=$N166,GR$3&lt;=$O166),$J166/($O166-$N166+1),0),0)</f>
        <v>0</v>
      </c>
      <c r="GS166" s="21">
        <v>31</v>
      </c>
      <c r="GT166" s="21">
        <f t="shared" ref="GT166:GT199" si="2166">IF($J166&gt;0,IF(AND(GT$3&gt;=$N166,GT$3&lt;=$O166),$J166/($O166-$N166+1),0),0)</f>
        <v>0</v>
      </c>
      <c r="GU166" s="21">
        <v>16</v>
      </c>
      <c r="GV166" s="21">
        <f t="shared" ref="GV166:GV199" si="2167">IF($J166&gt;0,IF(AND(GV$3&gt;=$N166,GV$3&lt;=$O166),$J166/($O166-$N166+1),0),0)</f>
        <v>0</v>
      </c>
      <c r="GW166" s="21"/>
      <c r="GX166" s="21">
        <f t="shared" ref="GX166:GX199" si="2168">IF($J166&gt;0,IF(AND(GX$3&gt;=$N166,GX$3&lt;=$O166),$J166/($O166-$N166+1),0),0)</f>
        <v>0</v>
      </c>
      <c r="GY166" s="21"/>
      <c r="GZ166" s="21">
        <f t="shared" ref="GZ166:GZ199" si="2169">IF($J166&gt;0,IF(AND(GZ$3&gt;=$N166,GZ$3&lt;=$O166),$J166/($O166-$N166+1),0),0)</f>
        <v>0</v>
      </c>
      <c r="HA166" s="21"/>
      <c r="HB166" s="21">
        <f t="shared" ref="HB166:HB199" si="2170">IF($J166&gt;0,IF(AND(HB$3&gt;=$N166,HB$3&lt;=$O166),$J166/($O166-$N166+1),0),0)</f>
        <v>0</v>
      </c>
      <c r="HC166" s="21"/>
      <c r="HD166" s="21">
        <f t="shared" ref="HD166:HD199" si="2171">IF($J166&gt;0,IF(AND(HD$3&gt;=$N166,HD$3&lt;=$O166),$J166/($O166-$N166+1),0),0)</f>
        <v>0</v>
      </c>
      <c r="HE166" s="21"/>
      <c r="HF166" s="21">
        <f t="shared" ref="HF166:HF199" si="2172">IF($J166&gt;0,IF(AND(HF$3&gt;=$N166,HF$3&lt;=$O166),$J166/($O166-$N166+1),0),0)</f>
        <v>0</v>
      </c>
      <c r="HG166" s="21"/>
      <c r="HH166" s="21">
        <f t="shared" ref="HH166:HH199" si="2173">IF($J166&gt;0,IF(AND(HH$3&gt;=$N166,HH$3&lt;=$O166),$J166/($O166-$N166+1),0),0)</f>
        <v>0</v>
      </c>
      <c r="HI166" s="21"/>
      <c r="HJ166" s="21">
        <f t="shared" ref="HJ166:HJ199" si="2174">IF($J166&gt;0,IF(AND(HJ$3&gt;=$N166,HJ$3&lt;=$O166),$J166/($O166-$N166+1),0),0)</f>
        <v>0</v>
      </c>
      <c r="HK166" s="21"/>
      <c r="HL166" s="21">
        <f t="shared" ref="HL166:HL199" si="2175">IF($J166&gt;0,IF(AND(HL$3&gt;=$N166,HL$3&lt;=$O166),$J166/($O166-$N166+1),0),0)</f>
        <v>0</v>
      </c>
      <c r="HM166" s="21"/>
      <c r="HN166" s="21">
        <f t="shared" ref="HN166:HN199" si="2176">IF($J166&gt;0,IF(AND(HN$3&gt;=$N166,HN$3&lt;=$O166),$J166/($O166-$N166+1),0),0)</f>
        <v>0</v>
      </c>
      <c r="HO166" s="21"/>
      <c r="HP166" s="21">
        <f t="shared" ref="HP166:HP199" si="2177">IF($J166&gt;0,IF(AND(HP$3&gt;=$N166,HP$3&lt;=$O166),$J166/($O166-$N166+1),0),0)</f>
        <v>0</v>
      </c>
      <c r="HQ166" s="21"/>
      <c r="HR166" s="21">
        <f t="shared" ref="HR166:HR199" si="2178">IF($J166&gt;0,IF(AND(HR$3&gt;=$N166,HR$3&lt;=$O166),$J166/($O166-$N166+1),0),0)</f>
        <v>0</v>
      </c>
      <c r="HS166" s="21"/>
      <c r="HT166" s="21">
        <f t="shared" ref="HT166:HT199" si="2179">IF($J166&gt;0,IF(AND(HT$3&gt;=$N166,HT$3&lt;=$O166),$J166/($O166-$N166+1),0),0)</f>
        <v>0</v>
      </c>
      <c r="HU166" s="21"/>
      <c r="HV166" s="21">
        <f t="shared" ref="HV166:HV199" si="2180">IF($J166&gt;0,IF(AND(HV$3&gt;=$N166,HV$3&lt;=$O166),$J166/($O166-$N166+1),0),0)</f>
        <v>0</v>
      </c>
      <c r="HW166" s="21"/>
      <c r="HX166" s="21">
        <f t="shared" ref="HX166:HX199" si="2181">IF($J166&gt;0,IF(AND(HX$3&gt;=$N166,HX$3&lt;=$O166),$J166/($O166-$N166+1),0),0)</f>
        <v>0</v>
      </c>
      <c r="HY166" s="21"/>
      <c r="HZ166" s="21">
        <f t="shared" ref="HZ166:HZ199" si="2182">IF($J166&gt;0,IF(AND(HZ$3&gt;=$N166,HZ$3&lt;=$O166),$J166/($O166-$N166+1),0),0)</f>
        <v>0</v>
      </c>
      <c r="IA166" s="21"/>
      <c r="IB166" s="21">
        <f t="shared" ref="IB166:IB199" si="2183">IF($J166&gt;0,IF(AND(IB$3&gt;=$N166,IB$3&lt;=$O166),$J166/($O166-$N166+1),0),0)</f>
        <v>0</v>
      </c>
      <c r="IC166" s="21"/>
      <c r="ID166" s="21">
        <f t="shared" ref="ID166:ID199" si="2184">IF($J166&gt;0,IF(AND(ID$3&gt;=$N166,ID$3&lt;=$O166),$J166/($O166-$N166+1),0),0)</f>
        <v>0</v>
      </c>
      <c r="IE166" s="21"/>
      <c r="IF166" s="21">
        <f t="shared" ref="IF166:IF199" si="2185">IF($J166&gt;0,IF(AND(IF$3&gt;=$N166,IF$3&lt;=$O166),$J166/($O166-$N166+1),0),0)</f>
        <v>0</v>
      </c>
      <c r="IG166" s="21"/>
      <c r="IH166" s="21">
        <f t="shared" ref="IH166:IH199" si="2186">IF($J166&gt;0,IF(AND(IH$3&gt;=$N166,IH$3&lt;=$O166),$J166/($O166-$N166+1),0),0)</f>
        <v>0</v>
      </c>
      <c r="II166" s="21"/>
      <c r="IJ166" s="21">
        <f t="shared" ref="IJ166:IJ199" si="2187">IF($J166&gt;0,IF(AND(IJ$3&gt;=$N166,IJ$3&lt;=$O166),$J166/($O166-$N166+1),0),0)</f>
        <v>0</v>
      </c>
      <c r="IK166" s="21"/>
      <c r="IL166" s="21">
        <f t="shared" ref="IL166:IL199" si="2188">IF($J166&gt;0,IF(AND(IL$3&gt;=$N166,IL$3&lt;=$O166),$J166/($O166-$N166+1),0),0)</f>
        <v>0</v>
      </c>
      <c r="IM166" s="21"/>
      <c r="IN166" s="21">
        <f t="shared" ref="IN166:IN199" si="2189">IF($J166&gt;0,IF(AND(IN$3&gt;=$N166,IN$3&lt;=$O166),$J166/($O166-$N166+1),0),0)</f>
        <v>0</v>
      </c>
      <c r="IO166" s="21"/>
      <c r="IP166" s="21">
        <f t="shared" ref="IP166:IP199" si="2190">IF($J166&gt;0,IF(AND(IP$3&gt;=$N166,IP$3&lt;=$O166),$J166/($O166-$N166+1),0),0)</f>
        <v>0</v>
      </c>
      <c r="IQ166" s="21"/>
      <c r="IR166" s="21">
        <f t="shared" ref="IR166:IR199" si="2191">IF($J166&gt;0,IF(AND(IR$3&gt;=$N166,IR$3&lt;=$O166),$J166/($O166-$N166+1),0),0)</f>
        <v>0</v>
      </c>
      <c r="IS166" s="21"/>
      <c r="IT166" s="21">
        <f t="shared" ref="IT166:IT199" si="2192">IF($J166&gt;0,IF(AND(IT$3&gt;=$N166,IT$3&lt;=$O166),$J166/($O166-$N166+1),0),0)</f>
        <v>0</v>
      </c>
      <c r="IU166" s="21"/>
      <c r="IV166" s="21">
        <f t="shared" ref="IV166:IV199" si="2193">IF($J166&gt;0,IF(AND(IV$3&gt;=$N166,IV$3&lt;=$O166),$J166/($O166-$N166+1),0),0)</f>
        <v>0</v>
      </c>
      <c r="IW166" s="21"/>
      <c r="IX166" s="21">
        <f t="shared" ref="IX166:IX199" si="2194">IF($J166&gt;0,IF(AND(IX$3&gt;=$N166,IX$3&lt;=$O166),$J166/($O166-$N166+1),0),0)</f>
        <v>0</v>
      </c>
      <c r="IY166" s="21"/>
      <c r="IZ166" s="21">
        <f t="shared" ref="IZ166:IZ199" si="2195">IF($J166&gt;0,IF(AND(IZ$3&gt;=$N166,IZ$3&lt;=$O166),$J166/($O166-$N166+1),0),0)</f>
        <v>0</v>
      </c>
      <c r="JA166" s="21"/>
      <c r="JB166" s="21">
        <f t="shared" ref="JB166:JB199" si="2196">IF($J166&gt;0,IF(AND(JB$3&gt;=$N166,JB$3&lt;=$O166),$J166/($O166-$N166+1),0),0)</f>
        <v>0</v>
      </c>
      <c r="JC166" s="21"/>
      <c r="JD166" s="21">
        <f t="shared" ref="JD166:JD199" si="2197">IF($J166&gt;0,IF(AND(JD$3&gt;=$N166,JD$3&lt;=$O166),$J166/($O166-$N166+1),0),0)</f>
        <v>0</v>
      </c>
      <c r="JE166" s="21"/>
      <c r="JF166" s="21">
        <f t="shared" ref="JF166:JF199" si="2198">IF($J166&gt;0,IF(AND(JF$3&gt;=$N166,JF$3&lt;=$O166),$J166/($O166-$N166+1),0),0)</f>
        <v>0</v>
      </c>
      <c r="JG166" s="21"/>
      <c r="JH166" s="21">
        <f t="shared" ref="JH166:JH199" si="2199">IF($J166&gt;0,IF(AND(JH$3&gt;=$N166,JH$3&lt;=$O166),$J166/($O166-$N166+1),0),0)</f>
        <v>0</v>
      </c>
      <c r="JI166" s="21"/>
      <c r="JJ166" s="21">
        <f t="shared" ref="JJ166:JJ199" si="2200">IF($J166&gt;0,IF(AND(JJ$3&gt;=$N166,JJ$3&lt;=$O166),$J166/($O166-$N166+1),0),0)</f>
        <v>0</v>
      </c>
      <c r="JK166" s="21"/>
      <c r="JL166" s="21">
        <f t="shared" ref="JL166:JL199" si="2201">IF($J166&gt;0,IF(AND(JL$3&gt;=$N166,JL$3&lt;=$O166),$J166/($O166-$N166+1),0),0)</f>
        <v>0</v>
      </c>
      <c r="JM166" s="21"/>
      <c r="JN166" s="21">
        <f t="shared" ref="JN166:JN199" si="2202">IF($J166&gt;0,IF(AND(JN$3&gt;=$N166,JN$3&lt;=$O166),$J166/($O166-$N166+1),0),0)</f>
        <v>0</v>
      </c>
      <c r="JO166" s="21"/>
      <c r="JP166" s="21">
        <f t="shared" ref="JP166:JP199" si="2203">IF($J166&gt;0,IF(AND(JP$3&gt;=$N166,JP$3&lt;=$O166),$J166/($O166-$N166+1),0),0)</f>
        <v>0</v>
      </c>
      <c r="JQ166" s="21"/>
      <c r="JR166" s="21">
        <f t="shared" ref="JR166:JR199" si="2204">IF($J166&gt;0,IF(AND(JR$3&gt;=$N166,JR$3&lt;=$O166),$J166/($O166-$N166+1),0),0)</f>
        <v>0</v>
      </c>
      <c r="JS166" s="21"/>
      <c r="JT166" s="21">
        <f t="shared" ref="JT166:JT199" si="2205">IF($J166&gt;0,IF(AND(JT$3&gt;=$N166,JT$3&lt;=$O166),$J166/($O166-$N166+1),0),0)</f>
        <v>0</v>
      </c>
      <c r="JU166" s="21"/>
      <c r="JV166" s="21">
        <f t="shared" ref="JV166:JV199" si="2206">IF($J166&gt;0,IF(AND(JV$3&gt;=$N166,JV$3&lt;=$O166),$J166/($O166-$N166+1),0),0)</f>
        <v>0</v>
      </c>
      <c r="JW166" s="21"/>
      <c r="JX166" s="21">
        <f t="shared" ref="JX166:JX199" si="2207">IF($J166&gt;0,IF(AND(JX$3&gt;=$N166,JX$3&lt;=$O166),$J166/($O166-$N166+1),0),0)</f>
        <v>0</v>
      </c>
      <c r="JY166" s="21"/>
      <c r="JZ166" s="21">
        <f t="shared" ref="JZ166:JZ199" si="2208">IF($J166&gt;0,IF(AND(JZ$3&gt;=$N166,JZ$3&lt;=$O166),$J166/($O166-$N166+1),0),0)</f>
        <v>0</v>
      </c>
      <c r="KA166" s="21"/>
      <c r="KB166" s="21">
        <f t="shared" ref="KB166:KB199" si="2209">IF($J166&gt;0,IF(AND(KB$3&gt;=$N166,KB$3&lt;=$O166),$J166/($O166-$N166+1),0),0)</f>
        <v>0</v>
      </c>
      <c r="KC166" s="21"/>
      <c r="KD166" s="21">
        <f t="shared" ref="KD166:KD199" si="2210">IF($J166&gt;0,IF(AND(KD$3&gt;=$N166,KD$3&lt;=$O166),$J166/($O166-$N166+1),0),0)</f>
        <v>0</v>
      </c>
      <c r="KE166" s="21"/>
      <c r="KF166" s="21">
        <f t="shared" ref="KF166:KF199" si="2211">IF($J166&gt;0,IF(AND(KF$3&gt;=$N166,KF$3&lt;=$O166),$J166/($O166-$N166+1),0),0)</f>
        <v>0</v>
      </c>
      <c r="KG166" s="21"/>
      <c r="KH166" s="21">
        <f t="shared" ref="KH166:KH199" si="2212">IF($J166&gt;0,IF(AND(KH$3&gt;=$N166,KH$3&lt;=$O166),$J166/($O166-$N166+1),0),0)</f>
        <v>0</v>
      </c>
      <c r="KI166" s="21"/>
      <c r="KJ166" s="21">
        <f t="shared" ref="KJ166:KJ199" si="2213">IF($J166&gt;0,IF(AND(KJ$3&gt;=$N166,KJ$3&lt;=$O166),$J166/($O166-$N166+1),0),0)</f>
        <v>0</v>
      </c>
      <c r="KK166" s="21"/>
      <c r="KL166" s="21">
        <f t="shared" ref="KL166:KL199" si="2214">IF($J166&gt;0,IF(AND(KL$3&gt;=$N166,KL$3&lt;=$O166),$J166/($O166-$N166+1),0),0)</f>
        <v>0</v>
      </c>
      <c r="KM166" s="21"/>
      <c r="KN166" s="21">
        <f t="shared" ref="KN166:KN199" si="2215">IF($J166&gt;0,IF(AND(KN$3&gt;=$N166,KN$3&lt;=$O166),$J166/($O166-$N166+1),0),0)</f>
        <v>0</v>
      </c>
      <c r="KO166" s="21"/>
      <c r="KP166" s="21">
        <f t="shared" ref="KP166:KP199" si="2216">IF($J166&gt;0,IF(AND(KP$3&gt;=$N166,KP$3&lt;=$O166),$J166/($O166-$N166+1),0),0)</f>
        <v>0</v>
      </c>
      <c r="KQ166" s="21"/>
      <c r="KR166" s="21">
        <f t="shared" ref="KR166:KR199" si="2217">IF($J166&gt;0,IF(AND(KR$3&gt;=$N166,KR$3&lt;=$O166),$J166/($O166-$N166+1),0),0)</f>
        <v>0</v>
      </c>
      <c r="KS166" s="21"/>
      <c r="KT166" s="21">
        <f t="shared" ref="KT166:KT199" si="2218">IF($J166&gt;0,IF(AND(KT$3&gt;=$N166,KT$3&lt;=$O166),$J166/($O166-$N166+1),0),0)</f>
        <v>0</v>
      </c>
      <c r="KU166" s="21"/>
      <c r="KV166" s="21">
        <f t="shared" ref="KV166:KV199" si="2219">IF($J166&gt;0,IF(AND(KV$3&gt;=$N166,KV$3&lt;=$O166),$J166/($O166-$N166+1),0),0)</f>
        <v>0</v>
      </c>
      <c r="KW166" s="21"/>
      <c r="KX166" s="21">
        <f t="shared" ref="KX166:KX199" si="2220">IF($J166&gt;0,IF(AND(KX$3&gt;=$N166,KX$3&lt;=$O166),$J166/($O166-$N166+1),0),0)</f>
        <v>0</v>
      </c>
      <c r="KY166" s="21"/>
      <c r="KZ166" s="21">
        <f t="shared" ref="KZ166:KZ199" si="2221">IF($J166&gt;0,IF(AND(KZ$3&gt;=$N166,KZ$3&lt;=$O166),$J166/($O166-$N166+1),0),0)</f>
        <v>0</v>
      </c>
      <c r="LA166" s="21"/>
      <c r="LB166" s="21">
        <f t="shared" ref="LB166:LB199" si="2222">IF($J166&gt;0,IF(AND(LB$3&gt;=$N166,LB$3&lt;=$O166),$J166/($O166-$N166+1),0),0)</f>
        <v>0</v>
      </c>
      <c r="LC166" s="21"/>
      <c r="LD166" s="21">
        <f t="shared" ref="LD166:LD199" si="2223">IF($J166&gt;0,IF(AND(LD$3&gt;=$N166,LD$3&lt;=$O166),$J166/($O166-$N166+1),0),0)</f>
        <v>0</v>
      </c>
      <c r="LE166" s="21"/>
      <c r="LF166" s="21">
        <f t="shared" ref="LF166:LF199" si="2224">IF($J166&gt;0,IF(AND(LF$3&gt;=$N166,LF$3&lt;=$O166),$J166/($O166-$N166+1),0),0)</f>
        <v>0</v>
      </c>
      <c r="LG166" s="21"/>
      <c r="LH166" s="21">
        <f t="shared" ref="LH166:LH199" si="2225">IF($J166&gt;0,IF(AND(LH$3&gt;=$N166,LH$3&lt;=$O166),$J166/($O166-$N166+1),0),0)</f>
        <v>0</v>
      </c>
      <c r="LI166" s="21"/>
      <c r="LJ166" s="21">
        <f t="shared" ref="LJ166:LJ199" si="2226">IF($J166&gt;0,IF(AND(LJ$3&gt;=$N166,LJ$3&lt;=$O166),$J166/($O166-$N166+1),0),0)</f>
        <v>0</v>
      </c>
      <c r="LK166" s="21"/>
      <c r="LL166" s="21">
        <f t="shared" ref="LL166:LL199" si="2227">IF($J166&gt;0,IF(AND(LL$3&gt;=$N166,LL$3&lt;=$O166),$J166/($O166-$N166+1),0),0)</f>
        <v>0</v>
      </c>
      <c r="LM166" s="21"/>
      <c r="LN166" s="21">
        <f t="shared" ref="LN166:LN199" si="2228">IF($J166&gt;0,IF(AND(LN$3&gt;=$N166,LN$3&lt;=$O166),$J166/($O166-$N166+1),0),0)</f>
        <v>0</v>
      </c>
      <c r="LO166" s="21"/>
      <c r="LP166" s="21">
        <f t="shared" ref="LP166:LP199" si="2229">IF($J166&gt;0,IF(AND(LP$3&gt;=$N166,LP$3&lt;=$O166),$J166/($O166-$N166+1),0),0)</f>
        <v>0</v>
      </c>
      <c r="LQ166" s="21"/>
      <c r="LR166" s="21">
        <f t="shared" ref="LR166:LR199" si="2230">IF($J166&gt;0,IF(AND(LR$3&gt;=$N166,LR$3&lt;=$O166),$J166/($O166-$N166+1),0),0)</f>
        <v>0</v>
      </c>
      <c r="LS166" s="21"/>
      <c r="LT166" s="21">
        <f t="shared" ref="LT166:LT199" si="2231">IF($J166&gt;0,IF(AND(LT$3&gt;=$N166,LT$3&lt;=$O166),$J166/($O166-$N166+1),0),0)</f>
        <v>0</v>
      </c>
      <c r="LU166" s="21"/>
      <c r="LV166" s="21">
        <f t="shared" ref="LV166:LV199" si="2232">IF($J166&gt;0,IF(AND(LV$3&gt;=$N166,LV$3&lt;=$O166),$J166/($O166-$N166+1),0),0)</f>
        <v>0</v>
      </c>
      <c r="LW166" s="21"/>
      <c r="LX166" s="21">
        <f t="shared" ref="LX166:LX199" si="2233">IF($J166&gt;0,IF(AND(LX$3&gt;=$N166,LX$3&lt;=$O166),$J166/($O166-$N166+1),0),0)</f>
        <v>0</v>
      </c>
      <c r="LY166" s="21"/>
      <c r="LZ166" s="21">
        <f t="shared" ref="LZ166:LZ199" si="2234">IF($J166&gt;0,IF(AND(LZ$3&gt;=$N166,LZ$3&lt;=$O166),$J166/($O166-$N166+1),0),0)</f>
        <v>0</v>
      </c>
      <c r="MA166" s="21"/>
      <c r="MB166" s="21">
        <f t="shared" ref="MB166:MB199" si="2235">IF($J166&gt;0,IF(AND(MB$3&gt;=$N166,MB$3&lt;=$O166),$J166/($O166-$N166+1),0),0)</f>
        <v>0</v>
      </c>
      <c r="MC166" s="21"/>
      <c r="MD166" s="21">
        <f t="shared" ref="MD166:MD199" si="2236">IF($J166&gt;0,IF(AND(MD$3&gt;=$N166,MD$3&lt;=$O166),$J166/($O166-$N166+1),0),0)</f>
        <v>0</v>
      </c>
      <c r="ME166" s="21"/>
      <c r="MF166" s="21">
        <f t="shared" ref="MF166:MF199" si="2237">IF($J166&gt;0,IF(AND(MF$3&gt;=$N166,MF$3&lt;=$O166),$J166/($O166-$N166+1),0),0)</f>
        <v>0</v>
      </c>
      <c r="MG166" s="21"/>
      <c r="MH166" s="21">
        <f t="shared" ref="MH166:MH199" si="2238">IF($J166&gt;0,IF(AND(MH$3&gt;=$N166,MH$3&lt;=$O166),$J166/($O166-$N166+1),0),0)</f>
        <v>0</v>
      </c>
      <c r="MI166" s="21"/>
      <c r="MJ166" s="21">
        <f t="shared" ref="MJ166:MJ199" si="2239">IF($J166&gt;0,IF(AND(MJ$3&gt;=$N166,MJ$3&lt;=$O166),$J166/($O166-$N166+1),0),0)</f>
        <v>0</v>
      </c>
      <c r="MK166" s="21"/>
      <c r="ML166" s="21">
        <f t="shared" ref="ML166:ML199" si="2240">IF($J166&gt;0,IF(AND(ML$3&gt;=$N166,ML$3&lt;=$O166),$J166/($O166-$N166+1),0),0)</f>
        <v>0</v>
      </c>
      <c r="MM166" s="21"/>
      <c r="MN166" s="21">
        <f t="shared" ref="MN166:MN199" si="2241">IF($J166&gt;0,IF(AND(MN$3&gt;=$N166,MN$3&lt;=$O166),$J166/($O166-$N166+1),0),0)</f>
        <v>0</v>
      </c>
      <c r="MO166" s="21"/>
      <c r="MP166" s="21">
        <f t="shared" ref="MP166:MP199" si="2242">IF($J166&gt;0,IF(AND(MP$3&gt;=$N166,MP$3&lt;=$O166),$J166/($O166-$N166+1),0),0)</f>
        <v>0</v>
      </c>
      <c r="MQ166" s="21"/>
      <c r="MR166" s="21">
        <f t="shared" ref="MR166:MR199" si="2243">IF($J166&gt;0,IF(AND(MR$3&gt;=$N166,MR$3&lt;=$O166),$J166/($O166-$N166+1),0),0)</f>
        <v>0</v>
      </c>
      <c r="MS166" s="21"/>
      <c r="MT166" s="21">
        <f t="shared" ref="MT166:MT199" si="2244">IF($J166&gt;0,IF(AND(MT$3&gt;=$N166,MT$3&lt;=$O166),$J166/($O166-$N166+1),0),0)</f>
        <v>0</v>
      </c>
      <c r="MU166" s="21"/>
      <c r="MV166" s="21">
        <f t="shared" ref="MV166:MV199" si="2245">IF($J166&gt;0,IF(AND(MV$3&gt;=$N166,MV$3&lt;=$O166),$J166/($O166-$N166+1),0),0)</f>
        <v>0</v>
      </c>
      <c r="MW166" s="21"/>
      <c r="MX166" s="21">
        <f t="shared" ref="MX166:MX199" si="2246">IF($J166&gt;0,IF(AND(MX$3&gt;=$N166,MX$3&lt;=$O166),$J166/($O166-$N166+1),0),0)</f>
        <v>0</v>
      </c>
      <c r="MY166" s="21"/>
      <c r="MZ166" s="21">
        <f t="shared" ref="MZ166:MZ199" si="2247">IF($J166&gt;0,IF(AND(MZ$3&gt;=$N166,MZ$3&lt;=$O166),$J166/($O166-$N166+1),0),0)</f>
        <v>0</v>
      </c>
      <c r="NA166" s="21"/>
      <c r="NB166" s="21">
        <f t="shared" ref="NB166:NB199" si="2248">IF($J166&gt;0,IF(AND(NB$3&gt;=$N166,NB$3&lt;=$O166),$J166/($O166-$N166+1),0),0)</f>
        <v>0</v>
      </c>
      <c r="NC166" s="21"/>
      <c r="ND166" s="21">
        <f t="shared" ref="ND166:ND199" si="2249">IF($J166&gt;0,IF(AND(ND$3&gt;=$N166,ND$3&lt;=$O166),$J166/($O166-$N166+1),0),0)</f>
        <v>0</v>
      </c>
      <c r="NE166" s="21"/>
      <c r="NF166" s="21">
        <f t="shared" ref="NF166:NF199" si="2250">IF($J166&gt;0,IF(AND(NF$3&gt;=$N166,NF$3&lt;=$O166),$J166/($O166-$N166+1),0),0)</f>
        <v>0</v>
      </c>
      <c r="NG166" s="21"/>
      <c r="NH166" s="21">
        <f t="shared" ref="NH166:NH199" si="2251">IF($J166&gt;0,IF(AND(NH$3&gt;=$N166,NH$3&lt;=$O166),$J166/($O166-$N166+1),0),0)</f>
        <v>0</v>
      </c>
      <c r="NI166" s="21"/>
      <c r="NJ166" s="21">
        <f t="shared" ref="NJ166:NJ199" si="2252">IF($J166&gt;0,IF(AND(NJ$3&gt;=$N166,NJ$3&lt;=$O166),$J166/($O166-$N166+1),0),0)</f>
        <v>0</v>
      </c>
      <c r="NK166" s="21"/>
      <c r="NL166" s="21">
        <f t="shared" ref="NL166:NL199" si="2253">IF($J166&gt;0,IF(AND(NL$3&gt;=$N166,NL$3&lt;=$O166),$J166/($O166-$N166+1),0),0)</f>
        <v>0</v>
      </c>
      <c r="NM166" s="21"/>
      <c r="NN166" s="21">
        <f t="shared" ref="NN166:NN199" si="2254">IF($J166&gt;0,IF(AND(NN$3&gt;=$N166,NN$3&lt;=$O166),$J166/($O166-$N166+1),0),0)</f>
        <v>0</v>
      </c>
      <c r="NO166" s="21"/>
      <c r="NP166" s="21">
        <f t="shared" ref="NP166:NP199" si="2255">IF($J166&gt;0,IF(AND(NP$3&gt;=$N166,NP$3&lt;=$O166),$J166/($O166-$N166+1),0),0)</f>
        <v>0</v>
      </c>
      <c r="NQ166" s="21"/>
      <c r="NR166" s="21">
        <f t="shared" ref="NR166:NR199" si="2256">IF($J166&gt;0,IF(AND(NR$3&gt;=$N166,NR$3&lt;=$O166),$J166/($O166-$N166+1),0),0)</f>
        <v>0</v>
      </c>
      <c r="NS166" s="21"/>
      <c r="NT166" s="21">
        <f t="shared" ref="NT166:NT199" si="2257">IF($J166&gt;0,IF(AND(NT$3&gt;=$N166,NT$3&lt;=$O166),$J166/($O166-$N166+1),0),0)</f>
        <v>0</v>
      </c>
      <c r="NU166" s="21"/>
      <c r="NV166" s="21">
        <f t="shared" ref="NV166:NV199" si="2258">IF($J166&gt;0,IF(AND(NV$3&gt;=$N166,NV$3&lt;=$O166),$J166/($O166-$N166+1),0),0)</f>
        <v>0</v>
      </c>
      <c r="NW166" s="21"/>
      <c r="NX166" s="21">
        <f t="shared" ref="NX166:NX199" si="2259">IF($J166&gt;0,IF(AND(NX$3&gt;=$N166,NX$3&lt;=$O166),$J166/($O166-$N166+1),0),0)</f>
        <v>0</v>
      </c>
      <c r="NY166" s="21"/>
      <c r="NZ166" s="21">
        <f t="shared" ref="NZ166:NZ199" si="2260">IF($J166&gt;0,IF(AND(NZ$3&gt;=$N166,NZ$3&lt;=$O166),$J166/($O166-$N166+1),0),0)</f>
        <v>0</v>
      </c>
      <c r="OA166" s="21"/>
      <c r="OB166" s="21">
        <f t="shared" ref="OB166:OB199" si="2261">IF($J166&gt;0,IF(AND(OB$3&gt;=$N166,OB$3&lt;=$O166),$J166/($O166-$N166+1),0),0)</f>
        <v>0</v>
      </c>
      <c r="OC166" s="21"/>
      <c r="OD166" s="21">
        <f t="shared" ref="OD166:OD199" si="2262">IF($J166&gt;0,IF(AND(OD$3&gt;=$N166,OD$3&lt;=$O166),$J166/($O166-$N166+1),0),0)</f>
        <v>0</v>
      </c>
      <c r="OE166" s="21"/>
      <c r="OF166" s="21">
        <f t="shared" ref="OF166:OF199" si="2263">IF($J166&gt;0,IF(AND(OF$3&gt;=$N166,OF$3&lt;=$O166),$J166/($O166-$N166+1),0),0)</f>
        <v>0</v>
      </c>
      <c r="OG166" s="21"/>
      <c r="OH166" s="21">
        <f t="shared" ref="OH166:OH199" si="2264">IF($J166&gt;0,IF(AND(OH$3&gt;=$N166,OH$3&lt;=$O166),$J166/($O166-$N166+1),0),0)</f>
        <v>0</v>
      </c>
      <c r="OI166" s="21"/>
      <c r="OJ166" s="21">
        <f t="shared" ref="OJ166:OJ199" si="2265">IF($J166&gt;0,IF(AND(OJ$3&gt;=$N166,OJ$3&lt;=$O166),$J166/($O166-$N166+1),0),0)</f>
        <v>0</v>
      </c>
      <c r="OK166" s="21"/>
      <c r="OL166" s="21">
        <f t="shared" ref="OL166:OL199" si="2266">IF($J166&gt;0,IF(AND(OL$3&gt;=$N166,OL$3&lt;=$O166),$J166/($O166-$N166+1),0),0)</f>
        <v>0</v>
      </c>
      <c r="OM166" s="21"/>
      <c r="ON166" s="21">
        <f t="shared" ref="ON166:VT195" si="2267">IF($J166&gt;0,IF(AND(ON$3&gt;=$N166,ON$3&lt;=$O166),$J166/($O166-$N166+1),0),0)</f>
        <v>0</v>
      </c>
      <c r="OO166" s="21"/>
      <c r="OP166" s="21">
        <f t="shared" si="2267"/>
        <v>0</v>
      </c>
      <c r="OQ166" s="21"/>
      <c r="OR166" s="21">
        <f t="shared" si="2267"/>
        <v>0</v>
      </c>
      <c r="OS166" s="21"/>
      <c r="OT166" s="21">
        <f t="shared" si="2267"/>
        <v>0</v>
      </c>
      <c r="OU166" s="21"/>
      <c r="OV166" s="21">
        <f t="shared" si="2267"/>
        <v>0</v>
      </c>
      <c r="OW166" s="21"/>
      <c r="OX166" s="21">
        <f t="shared" si="2267"/>
        <v>0</v>
      </c>
      <c r="OY166" s="21"/>
      <c r="OZ166" s="21">
        <f t="shared" si="2267"/>
        <v>0</v>
      </c>
      <c r="PA166" s="21"/>
      <c r="PB166" s="21">
        <f t="shared" ref="PB166:PL199" si="2268">IF($J166&gt;0,IF(AND(PB$3&gt;=$N166,PB$3&lt;=$O166),$J166/($O166-$N166+1),0),0)</f>
        <v>0</v>
      </c>
      <c r="PC166" s="21"/>
      <c r="PD166" s="21">
        <f t="shared" si="2268"/>
        <v>0</v>
      </c>
      <c r="PE166" s="21"/>
      <c r="PF166" s="21">
        <f t="shared" si="2268"/>
        <v>0</v>
      </c>
      <c r="PG166" s="21"/>
      <c r="PH166" s="21">
        <f t="shared" si="2268"/>
        <v>0</v>
      </c>
      <c r="PI166" s="21"/>
      <c r="PJ166" s="21">
        <f t="shared" si="2268"/>
        <v>0</v>
      </c>
      <c r="PK166" s="21"/>
      <c r="PL166" s="21">
        <f t="shared" si="2268"/>
        <v>0</v>
      </c>
      <c r="PM166" s="21"/>
      <c r="PN166" s="21">
        <f t="shared" ref="PN166:QL199" si="2269">IF($J166&gt;0,IF(AND(PN$3&gt;=$N166,PN$3&lt;=$O166),$J166/($O166-$N166+1),0),0)</f>
        <v>0</v>
      </c>
      <c r="PO166" s="21"/>
      <c r="PP166" s="21">
        <f t="shared" si="2269"/>
        <v>0</v>
      </c>
      <c r="PQ166" s="21"/>
      <c r="PR166" s="21">
        <f t="shared" si="2269"/>
        <v>0</v>
      </c>
      <c r="PS166" s="21"/>
      <c r="PT166" s="21">
        <f t="shared" si="2269"/>
        <v>0</v>
      </c>
      <c r="PU166" s="21"/>
      <c r="PV166" s="21">
        <f t="shared" si="2269"/>
        <v>0</v>
      </c>
      <c r="PW166" s="21"/>
      <c r="PX166" s="21">
        <f t="shared" si="2269"/>
        <v>0</v>
      </c>
      <c r="PY166" s="21"/>
      <c r="PZ166" s="21">
        <f t="shared" ref="PZ166:QJ199" si="2270">IF($J166&gt;0,IF(AND(PZ$3&gt;=$N166,PZ$3&lt;=$O166),$J166/($O166-$N166+1),0),0)</f>
        <v>0</v>
      </c>
      <c r="QA166" s="21"/>
      <c r="QB166" s="21">
        <f t="shared" si="2270"/>
        <v>0</v>
      </c>
      <c r="QC166" s="21"/>
      <c r="QD166" s="21">
        <f t="shared" si="2270"/>
        <v>0</v>
      </c>
      <c r="QE166" s="21"/>
      <c r="QF166" s="21">
        <f t="shared" si="2270"/>
        <v>0</v>
      </c>
      <c r="QG166" s="21"/>
      <c r="QH166" s="21">
        <f t="shared" si="2270"/>
        <v>0</v>
      </c>
      <c r="QI166" s="21"/>
      <c r="QJ166" s="21">
        <f t="shared" si="2270"/>
        <v>0</v>
      </c>
      <c r="QK166" s="21"/>
      <c r="QL166" s="21">
        <f t="shared" si="2269"/>
        <v>0</v>
      </c>
      <c r="QM166" s="21"/>
      <c r="QN166" s="21">
        <f t="shared" ref="QN166:QV166" si="2271">IF($J166&gt;0,IF(AND(QN$3&gt;=$N166,QN$3&lt;=$O166),$J166/($O166-$N166+1),0),0)</f>
        <v>0</v>
      </c>
      <c r="QO166" s="21"/>
      <c r="QP166" s="21">
        <f t="shared" si="2271"/>
        <v>0</v>
      </c>
      <c r="QQ166" s="21"/>
      <c r="QR166" s="21">
        <f t="shared" si="2271"/>
        <v>0</v>
      </c>
      <c r="QS166" s="21"/>
      <c r="QT166" s="21">
        <f t="shared" si="2271"/>
        <v>0</v>
      </c>
      <c r="QU166" s="21"/>
      <c r="QV166" s="21">
        <f t="shared" si="2271"/>
        <v>0</v>
      </c>
      <c r="QW166" s="21"/>
      <c r="QX166" s="21">
        <f t="shared" ref="QX166:RH199" si="2272">IF($J166&gt;0,IF(AND(QX$3&gt;=$N166,QX$3&lt;=$O166),$J166/($O166-$N166+1),0),0)</f>
        <v>0</v>
      </c>
      <c r="QY166" s="21"/>
      <c r="QZ166" s="21">
        <f t="shared" si="2272"/>
        <v>0</v>
      </c>
      <c r="RA166" s="21"/>
      <c r="RB166" s="21">
        <f t="shared" si="2272"/>
        <v>0</v>
      </c>
      <c r="RC166" s="21"/>
      <c r="RD166" s="21">
        <f t="shared" si="2272"/>
        <v>0</v>
      </c>
      <c r="RE166" s="21"/>
      <c r="RF166" s="21">
        <f t="shared" si="2272"/>
        <v>0</v>
      </c>
      <c r="RG166" s="21"/>
      <c r="RH166" s="21">
        <f t="shared" si="2272"/>
        <v>0</v>
      </c>
      <c r="RI166" s="21"/>
      <c r="RJ166" s="21">
        <f t="shared" si="1944"/>
        <v>0</v>
      </c>
      <c r="RK166" s="21"/>
      <c r="RL166" s="21">
        <f t="shared" si="1945"/>
        <v>0</v>
      </c>
      <c r="RM166" s="21"/>
      <c r="RN166" s="21">
        <f t="shared" si="1946"/>
        <v>0</v>
      </c>
      <c r="RO166" s="21"/>
      <c r="RP166" s="21">
        <f t="shared" si="1947"/>
        <v>0</v>
      </c>
      <c r="RQ166" s="21"/>
      <c r="RR166" s="21">
        <f t="shared" si="1948"/>
        <v>0</v>
      </c>
      <c r="RS166" s="21"/>
      <c r="RT166" s="21">
        <f t="shared" si="1949"/>
        <v>0</v>
      </c>
      <c r="RU166" s="21"/>
      <c r="RV166" s="21">
        <f t="shared" si="1950"/>
        <v>0</v>
      </c>
      <c r="RW166" s="21"/>
      <c r="RX166" s="21">
        <f t="shared" si="1951"/>
        <v>0</v>
      </c>
      <c r="RY166" s="21"/>
      <c r="RZ166" s="21">
        <f t="shared" si="1952"/>
        <v>0</v>
      </c>
      <c r="SA166" s="21"/>
      <c r="SB166" s="21">
        <f t="shared" si="1953"/>
        <v>0</v>
      </c>
      <c r="SC166" s="21"/>
      <c r="SD166" s="21">
        <f t="shared" si="1954"/>
        <v>0</v>
      </c>
      <c r="SE166" s="21"/>
      <c r="SF166" s="21">
        <f t="shared" si="1955"/>
        <v>0</v>
      </c>
      <c r="SG166" s="21"/>
      <c r="SH166" s="21">
        <f t="shared" si="1956"/>
        <v>0</v>
      </c>
      <c r="SI166" s="21"/>
      <c r="SJ166" s="21">
        <f t="shared" si="1957"/>
        <v>0</v>
      </c>
      <c r="SK166" s="21"/>
      <c r="SL166" s="21">
        <f t="shared" si="1958"/>
        <v>0</v>
      </c>
      <c r="SM166" s="21"/>
      <c r="SN166" s="21">
        <f t="shared" ref="SN166:SN199" si="2273">IF($J166&gt;0,IF(AND(SN$3&gt;=$N166,SN$3&lt;=$O166),$J166/($O166-$N166+1),0),0)</f>
        <v>0</v>
      </c>
      <c r="SO166" s="21"/>
      <c r="SP166" s="21">
        <f t="shared" si="1960"/>
        <v>0</v>
      </c>
      <c r="SQ166" s="21"/>
      <c r="SR166" s="21">
        <f t="shared" si="1961"/>
        <v>0</v>
      </c>
      <c r="SS166" s="21"/>
      <c r="ST166" s="21">
        <f t="shared" si="1962"/>
        <v>0</v>
      </c>
      <c r="SU166" s="21"/>
      <c r="SV166" s="21">
        <f t="shared" si="1963"/>
        <v>0</v>
      </c>
      <c r="SW166" s="21"/>
      <c r="SX166" s="21">
        <f t="shared" si="1964"/>
        <v>0</v>
      </c>
      <c r="SY166" s="21"/>
      <c r="SZ166" s="21">
        <f t="shared" si="1965"/>
        <v>0</v>
      </c>
      <c r="TA166" s="21"/>
      <c r="TB166" s="21">
        <f t="shared" si="1966"/>
        <v>0</v>
      </c>
      <c r="TC166" s="21"/>
      <c r="TD166" s="21">
        <f t="shared" ref="TD166:TD199" si="2274">IF($J166&gt;0,IF(AND(TD$3&gt;=$N166,TD$3&lt;=$O166),$J166/($O166-$N166+1),0),0)</f>
        <v>0</v>
      </c>
      <c r="TE166" s="21"/>
      <c r="TF166" s="21">
        <f t="shared" si="1968"/>
        <v>0</v>
      </c>
      <c r="TG166" s="21"/>
      <c r="TH166" s="21">
        <f t="shared" si="1969"/>
        <v>0</v>
      </c>
      <c r="TI166" s="21"/>
      <c r="TJ166" s="21">
        <f t="shared" si="1970"/>
        <v>0</v>
      </c>
      <c r="TK166" s="21"/>
      <c r="TL166" s="21">
        <f t="shared" ref="TL166:TL199" si="2275">IF($J166&gt;0,IF(AND(TL$3&gt;=$N166,TL$3&lt;=$O166),$J166/($O166-$N166+1),0),0)</f>
        <v>0</v>
      </c>
      <c r="TM166" s="21"/>
      <c r="TN166" s="21">
        <f t="shared" ref="TN166:TN199" si="2276">IF($J166&gt;0,IF(AND(TN$3&gt;=$N166,TN$3&lt;=$O166),$J166/($O166-$N166+1),0),0)</f>
        <v>0</v>
      </c>
      <c r="TO166" s="21"/>
      <c r="TP166" s="21">
        <f t="shared" ref="TP166:TP199" si="2277">IF($J166&gt;0,IF(AND(TP$3&gt;=$N166,TP$3&lt;=$O166),$J166/($O166-$N166+1),0),0)</f>
        <v>0</v>
      </c>
      <c r="TQ166" s="21"/>
      <c r="TR166" s="21">
        <f t="shared" ref="TR166:TR199" si="2278">IF($J166&gt;0,IF(AND(TR$3&gt;=$N166,TR$3&lt;=$O166),$J166/($O166-$N166+1),0),0)</f>
        <v>0</v>
      </c>
      <c r="TS166" s="21"/>
      <c r="TT166" s="21">
        <f t="shared" ref="TT166:TT199" si="2279">IF($J166&gt;0,IF(AND(TT$3&gt;=$N166,TT$3&lt;=$O166),$J166/($O166-$N166+1),0),0)</f>
        <v>0</v>
      </c>
      <c r="TU166" s="21"/>
      <c r="TV166" s="21">
        <f t="shared" ref="TV166:TV199" si="2280">IF($J166&gt;0,IF(AND(TV$3&gt;=$N166,TV$3&lt;=$O166),$J166/($O166-$N166+1),0),0)</f>
        <v>0</v>
      </c>
      <c r="TW166" s="21"/>
      <c r="TX166" s="21">
        <f t="shared" ref="TX166:TX199" si="2281">IF($J166&gt;0,IF(AND(TX$3&gt;=$N166,TX$3&lt;=$O166),$J166/($O166-$N166+1),0),0)</f>
        <v>0</v>
      </c>
      <c r="TY166" s="21"/>
      <c r="TZ166" s="21">
        <f t="shared" ref="TZ166:TZ199" si="2282">IF($J166&gt;0,IF(AND(TZ$3&gt;=$N166,TZ$3&lt;=$O166),$J166/($O166-$N166+1),0),0)</f>
        <v>0</v>
      </c>
      <c r="UA166" s="21"/>
      <c r="UB166" s="21">
        <f t="shared" ref="UB166:UB199" si="2283">IF($J166&gt;0,IF(AND(UB$3&gt;=$N166,UB$3&lt;=$O166),$J166/($O166-$N166+1),0),0)</f>
        <v>0</v>
      </c>
      <c r="UC166" s="21"/>
      <c r="UD166" s="21">
        <f t="shared" ref="UD166:UD199" si="2284">IF($J166&gt;0,IF(AND(UD$3&gt;=$N166,UD$3&lt;=$O166),$J166/($O166-$N166+1),0),0)</f>
        <v>0</v>
      </c>
      <c r="UE166" s="21"/>
      <c r="UF166" s="21">
        <f t="shared" ref="UF166:UF199" si="2285">IF($J166&gt;0,IF(AND(UF$3&gt;=$N166,UF$3&lt;=$O166),$J166/($O166-$N166+1),0),0)</f>
        <v>0</v>
      </c>
      <c r="UG166" s="21"/>
      <c r="UH166" s="21">
        <f t="shared" si="1982"/>
        <v>0</v>
      </c>
      <c r="UI166" s="21"/>
      <c r="UJ166" s="21">
        <f t="shared" ref="UJ166:UJ199" si="2286">IF($J166&gt;0,IF(AND(UJ$3&gt;=$N166,UJ$3&lt;=$O166),$J166/($O166-$N166+1),0),0)</f>
        <v>0</v>
      </c>
      <c r="UK166" s="21"/>
      <c r="UL166" s="21">
        <f t="shared" ref="UL166:UL199" si="2287">IF($J166&gt;0,IF(AND(UL$3&gt;=$N166,UL$3&lt;=$O166),$J166/($O166-$N166+1),0),0)</f>
        <v>0</v>
      </c>
      <c r="UM166" s="21"/>
      <c r="UN166" s="21">
        <f t="shared" ref="UN166:UN199" si="2288">IF($J166&gt;0,IF(AND(UN$3&gt;=$N166,UN$3&lt;=$O166),$J166/($O166-$N166+1),0),0)</f>
        <v>0</v>
      </c>
      <c r="UO166" s="21"/>
      <c r="UP166" s="21">
        <f t="shared" ref="UP166:UP199" si="2289">IF($J166&gt;0,IF(AND(UP$3&gt;=$N166,UP$3&lt;=$O166),$J166/($O166-$N166+1),0),0)</f>
        <v>0</v>
      </c>
      <c r="UQ166" s="21"/>
      <c r="UR166" s="21">
        <f t="shared" ref="UR166:UR199" si="2290">IF($J166&gt;0,IF(AND(UR$3&gt;=$N166,UR$3&lt;=$O166),$J166/($O166-$N166+1),0),0)</f>
        <v>0</v>
      </c>
      <c r="US166" s="21"/>
      <c r="UT166" s="21">
        <f t="shared" ref="UT166:UT199" si="2291">IF($J166&gt;0,IF(AND(UT$3&gt;=$N166,UT$3&lt;=$O166),$J166/($O166-$N166+1),0),0)</f>
        <v>0</v>
      </c>
      <c r="UU166" s="21"/>
      <c r="UV166" s="21">
        <f t="shared" si="1989"/>
        <v>0</v>
      </c>
      <c r="UW166" s="21"/>
      <c r="UX166" s="21">
        <f t="shared" ref="UX166:UX195" si="2292">IF($J166&gt;0,IF(AND(UX$3&gt;=$N166,UX$3&lt;=$O166),$J166/($O166-$N166+1),0),0)</f>
        <v>0</v>
      </c>
      <c r="UY166" s="21"/>
      <c r="UZ166" s="21">
        <f t="shared" si="1991"/>
        <v>0</v>
      </c>
      <c r="VA166" s="21"/>
      <c r="VB166" s="21">
        <f t="shared" ref="VB166:VB199" si="2293">IF($J166&gt;0,IF(AND(VB$3&gt;=$N166,VB$3&lt;=$O166),$J166/($O166-$N166+1),0),0)</f>
        <v>0</v>
      </c>
      <c r="VC166" s="21"/>
      <c r="VD166" s="21">
        <f t="shared" ref="VD166:VD199" si="2294">IF($J166&gt;0,IF(AND(VD$3&gt;=$N166,VD$3&lt;=$O166),$J166/($O166-$N166+1),0),0)</f>
        <v>0</v>
      </c>
      <c r="VE166" s="21"/>
      <c r="VF166" s="21">
        <f t="shared" ref="VF166:VF199" si="2295">IF($J166&gt;0,IF(AND(VF$3&gt;=$N166,VF$3&lt;=$O166),$J166/($O166-$N166+1),0),0)</f>
        <v>0</v>
      </c>
      <c r="VG166" s="21"/>
      <c r="VH166" s="21">
        <f t="shared" ref="VH166:VH199" si="2296">IF($J166&gt;0,IF(AND(VH$3&gt;=$N166,VH$3&lt;=$O166),$J166/($O166-$N166+1),0),0)</f>
        <v>0</v>
      </c>
      <c r="VI166" s="21"/>
      <c r="VJ166" s="21">
        <f t="shared" ref="VJ166:VJ199" si="2297">IF($J166&gt;0,IF(AND(VJ$3&gt;=$N166,VJ$3&lt;=$O166),$J166/($O166-$N166+1),0),0)</f>
        <v>0</v>
      </c>
      <c r="VK166" s="21"/>
      <c r="VL166" s="21">
        <f t="shared" ref="VL166:VL199" si="2298">IF($J166&gt;0,IF(AND(VL$3&gt;=$N166,VL$3&lt;=$O166),$J166/($O166-$N166+1),0),0)</f>
        <v>0</v>
      </c>
      <c r="VM166" s="21"/>
      <c r="VN166" s="21">
        <f t="shared" ref="VN166:VN199" si="2299">IF($J166&gt;0,IF(AND(VN$3&gt;=$N166,VN$3&lt;=$O166),$J166/($O166-$N166+1),0),0)</f>
        <v>0</v>
      </c>
      <c r="VO166" s="21"/>
      <c r="VP166" s="21">
        <f t="shared" ref="VP166:VP199" si="2300">IF($J166&gt;0,IF(AND(VP$3&gt;=$N166,VP$3&lt;=$O166),$J166/($O166-$N166+1),0),0)</f>
        <v>0</v>
      </c>
      <c r="VQ166" s="21"/>
      <c r="VR166" s="21">
        <f t="shared" si="2267"/>
        <v>0</v>
      </c>
      <c r="VS166" s="21"/>
      <c r="VT166" s="21">
        <f t="shared" si="2267"/>
        <v>0</v>
      </c>
      <c r="VU166" s="21"/>
      <c r="VV166" s="21">
        <f t="shared" ref="VV166:AIZ180" si="2301">IF($J166&gt;0,IF(AND(VV$3&gt;=$N166,VV$3&lt;=$O166),$J166/($O166-$N166+1),0),0)</f>
        <v>0</v>
      </c>
      <c r="VW166" s="21"/>
      <c r="VX166" s="21">
        <f t="shared" ref="VX166:XB181" si="2302">IF($J166&gt;0,IF(AND(VX$3&gt;=$N166,VX$3&lt;=$O166),$J166/($O166-$N166+1),0),0)</f>
        <v>0</v>
      </c>
      <c r="VY166" s="21"/>
      <c r="VZ166" s="21">
        <f t="shared" si="2302"/>
        <v>0</v>
      </c>
      <c r="WA166" s="21"/>
      <c r="WB166" s="21">
        <f t="shared" si="2302"/>
        <v>0</v>
      </c>
      <c r="WC166" s="21"/>
      <c r="WD166" s="21">
        <f t="shared" si="2302"/>
        <v>0</v>
      </c>
      <c r="WE166" s="21"/>
      <c r="WF166" s="21">
        <f t="shared" si="2302"/>
        <v>0</v>
      </c>
      <c r="WG166" s="21"/>
      <c r="WH166" s="21">
        <f t="shared" si="2302"/>
        <v>0</v>
      </c>
      <c r="WI166" s="21"/>
      <c r="WJ166" s="21">
        <f t="shared" si="2302"/>
        <v>0</v>
      </c>
      <c r="WK166" s="21"/>
      <c r="WL166" s="21">
        <f t="shared" si="2302"/>
        <v>0</v>
      </c>
      <c r="WM166" s="21"/>
      <c r="WN166" s="21">
        <f t="shared" si="2302"/>
        <v>0</v>
      </c>
      <c r="WO166" s="21"/>
      <c r="WP166" s="21">
        <f t="shared" si="2302"/>
        <v>0</v>
      </c>
      <c r="WQ166" s="21"/>
      <c r="WR166" s="21">
        <f t="shared" si="2302"/>
        <v>0</v>
      </c>
      <c r="WS166" s="21"/>
      <c r="WT166" s="21">
        <f t="shared" si="2302"/>
        <v>0</v>
      </c>
      <c r="WU166" s="21"/>
      <c r="WV166" s="21">
        <f t="shared" si="2302"/>
        <v>0</v>
      </c>
      <c r="WW166" s="21"/>
      <c r="WX166" s="21">
        <f t="shared" si="2302"/>
        <v>0</v>
      </c>
      <c r="WY166" s="21"/>
      <c r="WZ166" s="21">
        <f t="shared" si="2302"/>
        <v>0</v>
      </c>
      <c r="XA166" s="21"/>
      <c r="XB166" s="21">
        <f t="shared" si="2302"/>
        <v>0</v>
      </c>
      <c r="XC166" s="21"/>
      <c r="XD166" s="21">
        <f t="shared" si="2301"/>
        <v>0</v>
      </c>
      <c r="XE166" s="21"/>
      <c r="XF166" s="21">
        <f t="shared" si="2301"/>
        <v>0</v>
      </c>
      <c r="XG166" s="21"/>
      <c r="XH166" s="21">
        <f t="shared" si="2301"/>
        <v>0</v>
      </c>
      <c r="XI166" s="21"/>
      <c r="XJ166" s="21">
        <f t="shared" si="2301"/>
        <v>0</v>
      </c>
      <c r="XK166" s="21"/>
      <c r="XL166" s="21">
        <f t="shared" si="2301"/>
        <v>0</v>
      </c>
      <c r="XM166" s="21"/>
      <c r="XN166" s="21">
        <f t="shared" si="2301"/>
        <v>0</v>
      </c>
      <c r="XO166" s="21"/>
      <c r="XP166" s="21">
        <f t="shared" si="2301"/>
        <v>0</v>
      </c>
      <c r="XQ166" s="21"/>
      <c r="XR166" s="21">
        <f t="shared" si="2301"/>
        <v>0</v>
      </c>
      <c r="XS166" s="21"/>
      <c r="XT166" s="21">
        <f t="shared" si="2301"/>
        <v>0</v>
      </c>
      <c r="XU166" s="21"/>
      <c r="XV166" s="21">
        <f t="shared" si="2301"/>
        <v>0</v>
      </c>
      <c r="XW166" s="21"/>
      <c r="XX166" s="21">
        <f t="shared" si="2301"/>
        <v>0</v>
      </c>
      <c r="XY166" s="21"/>
      <c r="XZ166" s="21">
        <f t="shared" si="2301"/>
        <v>0</v>
      </c>
      <c r="YA166" s="21"/>
      <c r="YB166" s="21">
        <f t="shared" si="2004"/>
        <v>0</v>
      </c>
      <c r="YC166" s="21"/>
      <c r="YD166" s="21">
        <f t="shared" si="2005"/>
        <v>0</v>
      </c>
      <c r="YE166" s="21"/>
      <c r="YF166" s="21">
        <f t="shared" si="2006"/>
        <v>0</v>
      </c>
      <c r="YG166" s="21"/>
      <c r="YH166" s="21">
        <f t="shared" si="2007"/>
        <v>0</v>
      </c>
      <c r="YI166" s="21"/>
      <c r="YJ166" s="21">
        <f t="shared" si="2008"/>
        <v>0</v>
      </c>
      <c r="YK166" s="21"/>
      <c r="YL166" s="21">
        <f t="shared" si="2009"/>
        <v>0</v>
      </c>
      <c r="YM166" s="21"/>
      <c r="YN166" s="21">
        <f t="shared" si="2010"/>
        <v>0</v>
      </c>
      <c r="YO166" s="21"/>
      <c r="YP166" s="21">
        <f t="shared" si="2011"/>
        <v>0</v>
      </c>
      <c r="YQ166" s="21"/>
      <c r="YR166" s="21">
        <f t="shared" si="2012"/>
        <v>0</v>
      </c>
      <c r="YS166" s="21"/>
      <c r="YT166" s="21">
        <f t="shared" ref="YT166:YT181" si="2303">IF($J166&gt;0,IF(AND(YT$3&gt;=$N166,YT$3&lt;=$O166),$J166/($O166-$N166+1),0),0)</f>
        <v>0</v>
      </c>
      <c r="YU166" s="21"/>
      <c r="YV166" s="21">
        <f t="shared" si="2014"/>
        <v>0</v>
      </c>
      <c r="YW166" s="21"/>
      <c r="YX166" s="21">
        <f t="shared" si="2015"/>
        <v>0</v>
      </c>
      <c r="YY166" s="21"/>
      <c r="YZ166" s="21">
        <f t="shared" si="2301"/>
        <v>0</v>
      </c>
      <c r="ZA166" s="21"/>
      <c r="ZB166" s="21">
        <f t="shared" si="2016"/>
        <v>0</v>
      </c>
      <c r="ZC166" s="21"/>
      <c r="ZD166" s="21">
        <f t="shared" si="2017"/>
        <v>0</v>
      </c>
      <c r="ZE166" s="21"/>
      <c r="ZF166" s="21">
        <f t="shared" si="2018"/>
        <v>0</v>
      </c>
      <c r="ZG166" s="21"/>
      <c r="ZH166" s="21">
        <f t="shared" ref="ZH166:ZH181" si="2304">IF($J166&gt;0,IF(AND(ZH$3&gt;=$N166,ZH$3&lt;=$O166),$J166/($O166-$N166+1),0),0)</f>
        <v>0</v>
      </c>
      <c r="ZI166" s="21"/>
      <c r="ZJ166" s="21">
        <f t="shared" si="2020"/>
        <v>0</v>
      </c>
      <c r="ZK166" s="21"/>
      <c r="ZL166" s="21">
        <f t="shared" si="2021"/>
        <v>0</v>
      </c>
      <c r="ZM166" s="21"/>
      <c r="ZN166" s="21">
        <f t="shared" ref="ZN166:ZN181" si="2305">IF($J166&gt;0,IF(AND(ZN$3&gt;=$N166,ZN$3&lt;=$O166),$J166/($O166-$N166+1),0),0)</f>
        <v>0</v>
      </c>
      <c r="ZO166" s="21"/>
      <c r="ZP166" s="21">
        <f t="shared" si="2023"/>
        <v>0</v>
      </c>
      <c r="ZQ166" s="21"/>
      <c r="ZR166" s="21">
        <f t="shared" si="2024"/>
        <v>0</v>
      </c>
      <c r="ZS166" s="21"/>
      <c r="ZT166" s="21">
        <f t="shared" si="2301"/>
        <v>0</v>
      </c>
      <c r="ZU166" s="21"/>
      <c r="ZV166" s="21">
        <f t="shared" ref="ZV166:ZV181" si="2306">IF($J166&gt;0,IF(AND(ZV$3&gt;=$N166,ZV$3&lt;=$O166),$J166/($O166-$N166+1),0),0)</f>
        <v>0</v>
      </c>
      <c r="ZW166" s="21"/>
      <c r="ZX166" s="21">
        <f t="shared" ref="ZX166:ZZ181" si="2307">IF($J166&gt;0,IF(AND(ZX$3&gt;=$N166,ZX$3&lt;=$O166),$J166/($O166-$N166+1),0),0)</f>
        <v>0</v>
      </c>
      <c r="ZY166" s="21"/>
      <c r="ZZ166" s="21">
        <f t="shared" si="2307"/>
        <v>0</v>
      </c>
      <c r="AAA166" s="21"/>
      <c r="AAB166" s="21">
        <f t="shared" ref="AAB166:AAD181" si="2308">IF($J166&gt;0,IF(AND(AAB$3&gt;=$N166,AAB$3&lt;=$O166),$J166/($O166-$N166+1),0),0)</f>
        <v>0</v>
      </c>
      <c r="AAC166" s="21"/>
      <c r="AAD166" s="21">
        <f t="shared" si="2308"/>
        <v>0</v>
      </c>
      <c r="AAE166" s="21"/>
      <c r="AAF166" s="21">
        <f t="shared" ref="AAF166:AAH181" si="2309">IF($J166&gt;0,IF(AND(AAF$3&gt;=$N166,AAF$3&lt;=$O166),$J166/($O166-$N166+1),0),0)</f>
        <v>0</v>
      </c>
      <c r="AAG166" s="21"/>
      <c r="AAH166" s="21">
        <f t="shared" si="2309"/>
        <v>0</v>
      </c>
      <c r="AAI166" s="21"/>
      <c r="AAJ166" s="21">
        <f t="shared" ref="AAJ166:AAL181" si="2310">IF($J166&gt;0,IF(AND(AAJ$3&gt;=$N166,AAJ$3&lt;=$O166),$J166/($O166-$N166+1),0),0)</f>
        <v>0</v>
      </c>
      <c r="AAK166" s="21"/>
      <c r="AAL166" s="21">
        <f t="shared" si="2310"/>
        <v>0</v>
      </c>
      <c r="AAM166" s="21"/>
      <c r="AAN166" s="21">
        <f t="shared" ref="AAN166:AAP181" si="2311">IF($J166&gt;0,IF(AND(AAN$3&gt;=$N166,AAN$3&lt;=$O166),$J166/($O166-$N166+1),0),0)</f>
        <v>0</v>
      </c>
      <c r="AAO166" s="21"/>
      <c r="AAP166" s="21">
        <f t="shared" si="2311"/>
        <v>0</v>
      </c>
      <c r="AAQ166" s="21"/>
      <c r="AAR166" s="21">
        <f t="shared" ref="AAR166:AAT181" si="2312">IF($J166&gt;0,IF(AND(AAR$3&gt;=$N166,AAR$3&lt;=$O166),$J166/($O166-$N166+1),0),0)</f>
        <v>0</v>
      </c>
      <c r="AAS166" s="21"/>
      <c r="AAT166" s="21">
        <f t="shared" si="2312"/>
        <v>0</v>
      </c>
      <c r="AAU166" s="21"/>
      <c r="AAV166" s="21">
        <f t="shared" ref="AAV166:AAX181" si="2313">IF($J166&gt;0,IF(AND(AAV$3&gt;=$N166,AAV$3&lt;=$O166),$J166/($O166-$N166+1),0),0)</f>
        <v>0</v>
      </c>
      <c r="AAW166" s="21"/>
      <c r="AAX166" s="21">
        <f t="shared" si="2313"/>
        <v>0</v>
      </c>
      <c r="AAY166" s="21"/>
      <c r="AAZ166" s="21">
        <f t="shared" ref="AAZ166:ABB181" si="2314">IF($J166&gt;0,IF(AND(AAZ$3&gt;=$N166,AAZ$3&lt;=$O166),$J166/($O166-$N166+1),0),0)</f>
        <v>0</v>
      </c>
      <c r="ABA166" s="21"/>
      <c r="ABB166" s="21">
        <f t="shared" si="2314"/>
        <v>0</v>
      </c>
      <c r="ABC166" s="21"/>
      <c r="ABD166" s="21">
        <f t="shared" ref="ABD166:ABF181" si="2315">IF($J166&gt;0,IF(AND(ABD$3&gt;=$N166,ABD$3&lt;=$O166),$J166/($O166-$N166+1),0),0)</f>
        <v>0</v>
      </c>
      <c r="ABE166" s="21"/>
      <c r="ABF166" s="21">
        <f t="shared" si="2315"/>
        <v>0</v>
      </c>
      <c r="ABG166" s="21"/>
      <c r="ABH166" s="21">
        <f t="shared" ref="ABH166:ABJ181" si="2316">IF($J166&gt;0,IF(AND(ABH$3&gt;=$N166,ABH$3&lt;=$O166),$J166/($O166-$N166+1),0),0)</f>
        <v>0</v>
      </c>
      <c r="ABI166" s="21"/>
      <c r="ABJ166" s="21">
        <f t="shared" si="2316"/>
        <v>0</v>
      </c>
      <c r="ABK166" s="21"/>
      <c r="ABL166" s="21">
        <f t="shared" ref="ABL166:ABN181" si="2317">IF($J166&gt;0,IF(AND(ABL$3&gt;=$N166,ABL$3&lt;=$O166),$J166/($O166-$N166+1),0),0)</f>
        <v>0</v>
      </c>
      <c r="ABM166" s="21"/>
      <c r="ABN166" s="21">
        <f t="shared" si="2317"/>
        <v>0</v>
      </c>
      <c r="ABO166" s="21"/>
      <c r="ABP166" s="21">
        <f t="shared" ref="ABP166:ABR181" si="2318">IF($J166&gt;0,IF(AND(ABP$3&gt;=$N166,ABP$3&lt;=$O166),$J166/($O166-$N166+1),0),0)</f>
        <v>0</v>
      </c>
      <c r="ABQ166" s="21"/>
      <c r="ABR166" s="21">
        <f t="shared" si="2318"/>
        <v>0</v>
      </c>
      <c r="ABS166" s="21"/>
      <c r="ABT166" s="21">
        <f t="shared" ref="ABT166:ABV181" si="2319">IF($J166&gt;0,IF(AND(ABT$3&gt;=$N166,ABT$3&lt;=$O166),$J166/($O166-$N166+1),0),0)</f>
        <v>0</v>
      </c>
      <c r="ABU166" s="21"/>
      <c r="ABV166" s="21">
        <f t="shared" si="2319"/>
        <v>0</v>
      </c>
      <c r="ABW166" s="21"/>
      <c r="ABX166" s="21">
        <f t="shared" ref="ABX166:ABZ181" si="2320">IF($J166&gt;0,IF(AND(ABX$3&gt;=$N166,ABX$3&lt;=$O166),$J166/($O166-$N166+1),0),0)</f>
        <v>0</v>
      </c>
      <c r="ABY166" s="21"/>
      <c r="ABZ166" s="21">
        <f t="shared" si="2320"/>
        <v>0</v>
      </c>
      <c r="ACA166" s="21"/>
      <c r="ACB166" s="21">
        <f t="shared" ref="ACB166:ACD181" si="2321">IF($J166&gt;0,IF(AND(ACB$3&gt;=$N166,ACB$3&lt;=$O166),$J166/($O166-$N166+1),0),0)</f>
        <v>0</v>
      </c>
      <c r="ACC166" s="21"/>
      <c r="ACD166" s="21">
        <f t="shared" si="2321"/>
        <v>0</v>
      </c>
      <c r="ACE166" s="21"/>
      <c r="ACF166" s="21">
        <f t="shared" ref="ACF166:ACH181" si="2322">IF($J166&gt;0,IF(AND(ACF$3&gt;=$N166,ACF$3&lt;=$O166),$J166/($O166-$N166+1),0),0)</f>
        <v>0</v>
      </c>
      <c r="ACG166" s="21"/>
      <c r="ACH166" s="21">
        <f t="shared" si="2322"/>
        <v>0</v>
      </c>
      <c r="ACI166" s="21"/>
      <c r="ACJ166" s="21">
        <f t="shared" ref="ACJ166:ACL181" si="2323">IF($J166&gt;0,IF(AND(ACJ$3&gt;=$N166,ACJ$3&lt;=$O166),$J166/($O166-$N166+1),0),0)</f>
        <v>0</v>
      </c>
      <c r="ACK166" s="21"/>
      <c r="ACL166" s="21">
        <f t="shared" si="2323"/>
        <v>0</v>
      </c>
      <c r="ACM166" s="21"/>
      <c r="ACN166" s="21">
        <f t="shared" ref="ACN166:ACP181" si="2324">IF($J166&gt;0,IF(AND(ACN$3&gt;=$N166,ACN$3&lt;=$O166),$J166/($O166-$N166+1),0),0)</f>
        <v>0</v>
      </c>
      <c r="ACO166" s="21"/>
      <c r="ACP166" s="21">
        <f t="shared" si="2324"/>
        <v>0</v>
      </c>
      <c r="ACQ166" s="21"/>
      <c r="ACR166" s="21">
        <f t="shared" ref="ACR166:ACT181" si="2325">IF($J166&gt;0,IF(AND(ACR$3&gt;=$N166,ACR$3&lt;=$O166),$J166/($O166-$N166+1),0),0)</f>
        <v>0</v>
      </c>
      <c r="ACS166" s="21"/>
      <c r="ACT166" s="21">
        <f t="shared" si="2325"/>
        <v>0</v>
      </c>
      <c r="ACU166" s="21"/>
      <c r="ACV166" s="21">
        <f t="shared" ref="ACV166:ACX181" si="2326">IF($J166&gt;0,IF(AND(ACV$3&gt;=$N166,ACV$3&lt;=$O166),$J166/($O166-$N166+1),0),0)</f>
        <v>0</v>
      </c>
      <c r="ACW166" s="21"/>
      <c r="ACX166" s="21">
        <f t="shared" si="2326"/>
        <v>0</v>
      </c>
      <c r="ACY166" s="21"/>
      <c r="ACZ166" s="21">
        <f t="shared" ref="ACZ166:ADB181" si="2327">IF($J166&gt;0,IF(AND(ACZ$3&gt;=$N166,ACZ$3&lt;=$O166),$J166/($O166-$N166+1),0),0)</f>
        <v>0</v>
      </c>
      <c r="ADA166" s="21"/>
      <c r="ADB166" s="21">
        <f t="shared" si="2327"/>
        <v>0</v>
      </c>
      <c r="ADC166" s="21"/>
      <c r="ADD166" s="21">
        <f t="shared" ref="ADD166:ADF181" si="2328">IF($J166&gt;0,IF(AND(ADD$3&gt;=$N166,ADD$3&lt;=$O166),$J166/($O166-$N166+1),0),0)</f>
        <v>0</v>
      </c>
      <c r="ADE166" s="21"/>
      <c r="ADF166" s="21">
        <f t="shared" si="2328"/>
        <v>0</v>
      </c>
      <c r="ADG166" s="21"/>
      <c r="ADH166" s="21">
        <f t="shared" ref="ADH166:ADJ181" si="2329">IF($J166&gt;0,IF(AND(ADH$3&gt;=$N166,ADH$3&lt;=$O166),$J166/($O166-$N166+1),0),0)</f>
        <v>0</v>
      </c>
      <c r="ADI166" s="21"/>
      <c r="ADJ166" s="21">
        <f t="shared" si="2329"/>
        <v>0</v>
      </c>
      <c r="ADK166" s="21"/>
      <c r="ADL166" s="21">
        <f t="shared" ref="ADL166:ADZ181" si="2330">IF($J166&gt;0,IF(AND(ADL$3&gt;=$N166,ADL$3&lt;=$O166),$J166/($O166-$N166+1),0),0)</f>
        <v>0</v>
      </c>
      <c r="ADM166" s="21"/>
      <c r="ADN166" s="21">
        <f t="shared" si="2330"/>
        <v>0</v>
      </c>
      <c r="ADO166" s="21"/>
      <c r="ADP166" s="21">
        <f t="shared" si="2330"/>
        <v>0</v>
      </c>
      <c r="ADQ166" s="21"/>
      <c r="ADR166" s="21">
        <f t="shared" si="2330"/>
        <v>0</v>
      </c>
      <c r="ADS166" s="21"/>
      <c r="ADT166" s="21">
        <f t="shared" si="2330"/>
        <v>0</v>
      </c>
      <c r="ADU166" s="21"/>
      <c r="ADV166" s="21">
        <f t="shared" si="2330"/>
        <v>0</v>
      </c>
      <c r="ADW166" s="21"/>
      <c r="ADX166" s="21">
        <f t="shared" si="2330"/>
        <v>0</v>
      </c>
      <c r="ADY166" s="21"/>
      <c r="ADZ166" s="21">
        <f t="shared" si="2330"/>
        <v>0</v>
      </c>
      <c r="AEA166" s="21"/>
      <c r="AEB166" s="21">
        <f t="shared" ref="ADV166:AEB181" si="2331">IF($J166&gt;0,IF(AND(AEB$3&gt;=$N166,AEB$3&lt;=$O166),$J166/($O166-$N166+1),0),0)</f>
        <v>0</v>
      </c>
      <c r="AEC166" s="21"/>
      <c r="AED166" s="21">
        <f t="shared" ref="AED166:AER181" si="2332">IF($J166&gt;0,IF(AND(AED$3&gt;=$N166,AED$3&lt;=$O166),$J166/($O166-$N166+1),0),0)</f>
        <v>0</v>
      </c>
      <c r="AEE166" s="21"/>
      <c r="AEF166" s="21">
        <f t="shared" si="2332"/>
        <v>0</v>
      </c>
      <c r="AEG166" s="21"/>
      <c r="AEH166" s="21">
        <f t="shared" si="2332"/>
        <v>0</v>
      </c>
      <c r="AEI166" s="21"/>
      <c r="AEJ166" s="21">
        <f t="shared" si="2332"/>
        <v>0</v>
      </c>
      <c r="AEK166" s="21"/>
      <c r="AEL166" s="21">
        <f t="shared" si="2332"/>
        <v>0</v>
      </c>
      <c r="AEM166" s="21"/>
      <c r="AEN166" s="21">
        <f t="shared" si="2332"/>
        <v>0</v>
      </c>
      <c r="AEO166" s="21"/>
      <c r="AEP166" s="21">
        <f t="shared" si="2332"/>
        <v>0</v>
      </c>
      <c r="AEQ166" s="21"/>
      <c r="AER166" s="21">
        <f t="shared" si="2332"/>
        <v>0</v>
      </c>
      <c r="AES166" s="21"/>
      <c r="AET166" s="21">
        <f t="shared" ref="AEN166:AET181" si="2333">IF($J166&gt;0,IF(AND(AET$3&gt;=$N166,AET$3&lt;=$O166),$J166/($O166-$N166+1),0),0)</f>
        <v>0</v>
      </c>
      <c r="AEU166" s="21"/>
      <c r="AEV166" s="21">
        <f t="shared" ref="AEV166:AFJ181" si="2334">IF($J166&gt;0,IF(AND(AEV$3&gt;=$N166,AEV$3&lt;=$O166),$J166/($O166-$N166+1),0),0)</f>
        <v>0</v>
      </c>
      <c r="AEW166" s="21"/>
      <c r="AEX166" s="21">
        <f t="shared" si="2334"/>
        <v>0</v>
      </c>
      <c r="AEY166" s="21"/>
      <c r="AEZ166" s="21">
        <f t="shared" si="2334"/>
        <v>0</v>
      </c>
      <c r="AFA166" s="21"/>
      <c r="AFB166" s="21">
        <f t="shared" si="2334"/>
        <v>0</v>
      </c>
      <c r="AFC166" s="21"/>
      <c r="AFD166" s="21">
        <f t="shared" si="2334"/>
        <v>0</v>
      </c>
      <c r="AFE166" s="21"/>
      <c r="AFF166" s="21">
        <f t="shared" si="2334"/>
        <v>0</v>
      </c>
      <c r="AFG166" s="21"/>
      <c r="AFH166" s="21">
        <f t="shared" si="2334"/>
        <v>0</v>
      </c>
      <c r="AFI166" s="21"/>
      <c r="AFJ166" s="21">
        <f t="shared" si="2334"/>
        <v>0</v>
      </c>
      <c r="AFK166" s="21"/>
      <c r="AFL166" s="21">
        <f t="shared" ref="AFF166:AFL181" si="2335">IF($J166&gt;0,IF(AND(AFL$3&gt;=$N166,AFL$3&lt;=$O166),$J166/($O166-$N166+1),0),0)</f>
        <v>0</v>
      </c>
      <c r="AFM166" s="21"/>
      <c r="AFN166" s="21">
        <f t="shared" ref="AFN166:AGB181" si="2336">IF($J166&gt;0,IF(AND(AFN$3&gt;=$N166,AFN$3&lt;=$O166),$J166/($O166-$N166+1),0),0)</f>
        <v>0</v>
      </c>
      <c r="AFO166" s="21"/>
      <c r="AFP166" s="21">
        <f t="shared" si="2336"/>
        <v>0</v>
      </c>
      <c r="AFQ166" s="21"/>
      <c r="AFR166" s="21">
        <f t="shared" si="2336"/>
        <v>0</v>
      </c>
      <c r="AFS166" s="21"/>
      <c r="AFT166" s="21">
        <f t="shared" si="2336"/>
        <v>0</v>
      </c>
      <c r="AFU166" s="21"/>
      <c r="AFV166" s="21">
        <f t="shared" si="2336"/>
        <v>0</v>
      </c>
      <c r="AFW166" s="21"/>
      <c r="AFX166" s="21">
        <f t="shared" si="2336"/>
        <v>0</v>
      </c>
      <c r="AFY166" s="21"/>
      <c r="AFZ166" s="21">
        <f t="shared" si="2336"/>
        <v>0</v>
      </c>
      <c r="AGA166" s="21"/>
      <c r="AGB166" s="21">
        <f t="shared" si="2336"/>
        <v>0</v>
      </c>
      <c r="AGC166" s="21"/>
      <c r="AGD166" s="21">
        <f t="shared" ref="AFX166:AGD181" si="2337">IF($J166&gt;0,IF(AND(AGD$3&gt;=$N166,AGD$3&lt;=$O166),$J166/($O166-$N166+1),0),0)</f>
        <v>0</v>
      </c>
      <c r="AGE166" s="21"/>
      <c r="AGF166" s="21">
        <f t="shared" ref="AGF166:AGT181" si="2338">IF($J166&gt;0,IF(AND(AGF$3&gt;=$N166,AGF$3&lt;=$O166),$J166/($O166-$N166+1),0),0)</f>
        <v>0</v>
      </c>
      <c r="AGG166" s="21"/>
      <c r="AGH166" s="21">
        <f t="shared" si="2338"/>
        <v>0</v>
      </c>
      <c r="AGI166" s="21"/>
      <c r="AGJ166" s="21">
        <f t="shared" si="2338"/>
        <v>0</v>
      </c>
      <c r="AGK166" s="21"/>
      <c r="AGL166" s="21">
        <f t="shared" si="2338"/>
        <v>0</v>
      </c>
      <c r="AGM166" s="21"/>
      <c r="AGN166" s="21">
        <f t="shared" si="2338"/>
        <v>0</v>
      </c>
      <c r="AGO166" s="21"/>
      <c r="AGP166" s="21">
        <f t="shared" si="2338"/>
        <v>0</v>
      </c>
      <c r="AGQ166" s="21"/>
      <c r="AGR166" s="21">
        <f t="shared" si="2338"/>
        <v>0</v>
      </c>
      <c r="AGS166" s="21"/>
      <c r="AGT166" s="21">
        <f t="shared" si="2338"/>
        <v>0</v>
      </c>
      <c r="AGU166" s="21"/>
      <c r="AGV166" s="21">
        <f t="shared" ref="AGP166:AGV181" si="2339">IF($J166&gt;0,IF(AND(AGV$3&gt;=$N166,AGV$3&lt;=$O166),$J166/($O166-$N166+1),0),0)</f>
        <v>0</v>
      </c>
      <c r="AGW166" s="21"/>
      <c r="AGX166" s="21">
        <f t="shared" ref="AGX166:AHL181" si="2340">IF($J166&gt;0,IF(AND(AGX$3&gt;=$N166,AGX$3&lt;=$O166),$J166/($O166-$N166+1),0),0)</f>
        <v>0</v>
      </c>
      <c r="AGY166" s="21"/>
      <c r="AGZ166" s="21">
        <f t="shared" si="2340"/>
        <v>0</v>
      </c>
      <c r="AHA166" s="21"/>
      <c r="AHB166" s="21">
        <f t="shared" si="2340"/>
        <v>0</v>
      </c>
      <c r="AHC166" s="21"/>
      <c r="AHD166" s="21">
        <f t="shared" si="2340"/>
        <v>0</v>
      </c>
      <c r="AHE166" s="21"/>
      <c r="AHF166" s="21">
        <f t="shared" si="2340"/>
        <v>0</v>
      </c>
      <c r="AHG166" s="21"/>
      <c r="AHH166" s="21">
        <f t="shared" si="2340"/>
        <v>0</v>
      </c>
      <c r="AHI166" s="21"/>
      <c r="AHJ166" s="21">
        <f t="shared" si="2340"/>
        <v>0</v>
      </c>
      <c r="AHK166" s="21"/>
      <c r="AHL166" s="21">
        <f t="shared" si="2340"/>
        <v>0</v>
      </c>
      <c r="AHM166" s="21"/>
      <c r="AHN166" s="21">
        <f t="shared" ref="AHH166:AHN181" si="2341">IF($J166&gt;0,IF(AND(AHN$3&gt;=$N166,AHN$3&lt;=$O166),$J166/($O166-$N166+1),0),0)</f>
        <v>0</v>
      </c>
      <c r="AHO166" s="21"/>
      <c r="AHP166" s="21">
        <f t="shared" ref="AHP166:AID181" si="2342">IF($J166&gt;0,IF(AND(AHP$3&gt;=$N166,AHP$3&lt;=$O166),$J166/($O166-$N166+1),0),0)</f>
        <v>0</v>
      </c>
      <c r="AHQ166" s="21"/>
      <c r="AHR166" s="21">
        <f t="shared" si="2342"/>
        <v>0</v>
      </c>
      <c r="AHS166" s="21"/>
      <c r="AHT166" s="21">
        <f t="shared" si="2342"/>
        <v>0</v>
      </c>
      <c r="AHU166" s="21"/>
      <c r="AHV166" s="21">
        <f t="shared" si="2342"/>
        <v>0</v>
      </c>
      <c r="AHW166" s="21"/>
      <c r="AHX166" s="21">
        <f t="shared" si="2342"/>
        <v>0</v>
      </c>
      <c r="AHY166" s="21"/>
      <c r="AHZ166" s="21">
        <f t="shared" si="2342"/>
        <v>0</v>
      </c>
      <c r="AIA166" s="21"/>
      <c r="AIB166" s="21">
        <f t="shared" si="2342"/>
        <v>0</v>
      </c>
      <c r="AIC166" s="21"/>
      <c r="AID166" s="21">
        <f t="shared" si="2342"/>
        <v>0</v>
      </c>
      <c r="AIE166" s="21"/>
      <c r="AIF166" s="21">
        <f t="shared" ref="AHZ166:AIF181" si="2343">IF($J166&gt;0,IF(AND(AIF$3&gt;=$N166,AIF$3&lt;=$O166),$J166/($O166-$N166+1),0),0)</f>
        <v>0</v>
      </c>
      <c r="AIG166" s="21"/>
      <c r="AIH166" s="21">
        <f t="shared" ref="AIH166:AIV181" si="2344">IF($J166&gt;0,IF(AND(AIH$3&gt;=$N166,AIH$3&lt;=$O166),$J166/($O166-$N166+1),0),0)</f>
        <v>0</v>
      </c>
      <c r="AII166" s="21"/>
      <c r="AIJ166" s="21">
        <f t="shared" si="2344"/>
        <v>0</v>
      </c>
      <c r="AIK166" s="21"/>
      <c r="AIL166" s="21">
        <f t="shared" si="2344"/>
        <v>0</v>
      </c>
      <c r="AIM166" s="21"/>
      <c r="AIN166" s="21">
        <f t="shared" si="2344"/>
        <v>0</v>
      </c>
      <c r="AIO166" s="21"/>
      <c r="AIP166" s="21">
        <f t="shared" si="2344"/>
        <v>0</v>
      </c>
      <c r="AIQ166" s="21"/>
      <c r="AIR166" s="21">
        <f t="shared" si="2344"/>
        <v>0</v>
      </c>
      <c r="AIS166" s="21"/>
      <c r="AIT166" s="21">
        <f t="shared" si="2344"/>
        <v>0</v>
      </c>
      <c r="AIU166" s="21"/>
      <c r="AIV166" s="21">
        <f t="shared" si="2344"/>
        <v>0</v>
      </c>
      <c r="AIW166" s="21"/>
      <c r="AIX166" s="21">
        <f t="shared" ref="AIR166:AIX181" si="2345">IF($J166&gt;0,IF(AND(AIX$3&gt;=$N166,AIX$3&lt;=$O166),$J166/($O166-$N166+1),0),0)</f>
        <v>0</v>
      </c>
      <c r="AIY166" s="21"/>
      <c r="AIZ166" s="21">
        <f t="shared" si="2301"/>
        <v>0</v>
      </c>
      <c r="AJA166" s="21"/>
    </row>
    <row r="167" spans="2:937" ht="13.5" customHeight="1" x14ac:dyDescent="0.25">
      <c r="B167" s="31">
        <v>162</v>
      </c>
      <c r="C167" s="192" t="s">
        <v>206</v>
      </c>
      <c r="D167" s="67" t="s">
        <v>135</v>
      </c>
      <c r="E167" s="194" t="s">
        <v>404</v>
      </c>
      <c r="F167" s="194" t="str">
        <f>_xlfn.XLOOKUP(D167,'WTG PH-III'!$D$5:$D$198,'WTG PH-III'!$B$5:$B$198,0,0,1)</f>
        <v>PSS-05</v>
      </c>
      <c r="G167" s="22" t="s">
        <v>537</v>
      </c>
      <c r="H167" s="22" t="s">
        <v>538</v>
      </c>
      <c r="I167" s="61">
        <v>9</v>
      </c>
      <c r="J167" s="21">
        <v>253</v>
      </c>
      <c r="K167" s="21">
        <f t="shared" si="2070"/>
        <v>253</v>
      </c>
      <c r="L167" s="21">
        <f t="shared" si="2071"/>
        <v>253</v>
      </c>
      <c r="M167" s="21">
        <f t="shared" si="2072"/>
        <v>0</v>
      </c>
      <c r="N167" s="95">
        <f>VLOOKUP(D167,'WTG PH-III'!$D$5:$U$198,17,0)</f>
        <v>45747</v>
      </c>
      <c r="O167" s="95">
        <f>VLOOKUP(D167,'WTG PH-III'!$D$5:$U$198,18,0)</f>
        <v>45757</v>
      </c>
      <c r="P167" s="21">
        <f t="shared" si="2073"/>
        <v>0</v>
      </c>
      <c r="Q167" s="21"/>
      <c r="R167" s="21">
        <f t="shared" si="2074"/>
        <v>0</v>
      </c>
      <c r="S167" s="21"/>
      <c r="T167" s="21">
        <f t="shared" si="2075"/>
        <v>0</v>
      </c>
      <c r="U167" s="21"/>
      <c r="V167" s="21">
        <f t="shared" si="2076"/>
        <v>0</v>
      </c>
      <c r="W167" s="21"/>
      <c r="X167" s="21">
        <f t="shared" si="2077"/>
        <v>0</v>
      </c>
      <c r="Y167" s="21"/>
      <c r="Z167" s="21">
        <f t="shared" si="2078"/>
        <v>0</v>
      </c>
      <c r="AA167" s="21"/>
      <c r="AB167" s="21">
        <f t="shared" si="2079"/>
        <v>0</v>
      </c>
      <c r="AC167" s="21"/>
      <c r="AD167" s="21">
        <f t="shared" si="2080"/>
        <v>0</v>
      </c>
      <c r="AE167" s="21"/>
      <c r="AF167" s="21">
        <f t="shared" si="2081"/>
        <v>0</v>
      </c>
      <c r="AG167" s="21"/>
      <c r="AH167" s="21">
        <f t="shared" si="2082"/>
        <v>0</v>
      </c>
      <c r="AI167" s="21"/>
      <c r="AJ167" s="21">
        <f t="shared" si="2083"/>
        <v>0</v>
      </c>
      <c r="AK167" s="21"/>
      <c r="AL167" s="21">
        <f t="shared" si="2084"/>
        <v>0</v>
      </c>
      <c r="AM167" s="21"/>
      <c r="AN167" s="21">
        <f t="shared" si="2085"/>
        <v>0</v>
      </c>
      <c r="AO167" s="21"/>
      <c r="AP167" s="21">
        <f t="shared" si="2086"/>
        <v>0</v>
      </c>
      <c r="AQ167" s="21"/>
      <c r="AR167" s="21">
        <f t="shared" si="2087"/>
        <v>0</v>
      </c>
      <c r="AS167" s="21"/>
      <c r="AT167" s="21">
        <f t="shared" si="2088"/>
        <v>0</v>
      </c>
      <c r="AU167" s="21"/>
      <c r="AV167" s="21">
        <f t="shared" si="2089"/>
        <v>0</v>
      </c>
      <c r="AW167" s="21"/>
      <c r="AX167" s="21">
        <f t="shared" si="2090"/>
        <v>0</v>
      </c>
      <c r="AY167" s="21"/>
      <c r="AZ167" s="21">
        <f t="shared" si="2091"/>
        <v>0</v>
      </c>
      <c r="BA167" s="21"/>
      <c r="BB167" s="21">
        <f t="shared" si="2092"/>
        <v>0</v>
      </c>
      <c r="BC167" s="21"/>
      <c r="BD167" s="21">
        <f t="shared" si="2093"/>
        <v>0</v>
      </c>
      <c r="BE167" s="21"/>
      <c r="BF167" s="21">
        <f t="shared" si="2094"/>
        <v>0</v>
      </c>
      <c r="BG167" s="21"/>
      <c r="BH167" s="21">
        <f t="shared" si="2095"/>
        <v>0</v>
      </c>
      <c r="BI167" s="21"/>
      <c r="BJ167" s="21">
        <f t="shared" si="2096"/>
        <v>0</v>
      </c>
      <c r="BK167" s="21"/>
      <c r="BL167" s="21">
        <f t="shared" si="2097"/>
        <v>0</v>
      </c>
      <c r="BM167" s="21"/>
      <c r="BN167" s="21">
        <f t="shared" si="2098"/>
        <v>0</v>
      </c>
      <c r="BO167" s="21"/>
      <c r="BP167" s="21">
        <f t="shared" si="2099"/>
        <v>0</v>
      </c>
      <c r="BQ167" s="21"/>
      <c r="BR167" s="21">
        <f t="shared" si="2100"/>
        <v>0</v>
      </c>
      <c r="BS167" s="21"/>
      <c r="BT167" s="21">
        <f t="shared" si="2101"/>
        <v>0</v>
      </c>
      <c r="BU167" s="21"/>
      <c r="BV167" s="21">
        <f t="shared" si="2102"/>
        <v>0</v>
      </c>
      <c r="BW167" s="21"/>
      <c r="BX167" s="21">
        <f t="shared" si="2103"/>
        <v>0</v>
      </c>
      <c r="BY167" s="21"/>
      <c r="BZ167" s="21">
        <f t="shared" si="2104"/>
        <v>0</v>
      </c>
      <c r="CA167" s="21"/>
      <c r="CB167" s="21">
        <f t="shared" si="2105"/>
        <v>0</v>
      </c>
      <c r="CC167" s="21"/>
      <c r="CD167" s="21">
        <f t="shared" si="2106"/>
        <v>0</v>
      </c>
      <c r="CE167" s="21"/>
      <c r="CF167" s="21">
        <f t="shared" si="2107"/>
        <v>0</v>
      </c>
      <c r="CG167" s="21"/>
      <c r="CH167" s="21">
        <f t="shared" si="2108"/>
        <v>0</v>
      </c>
      <c r="CI167" s="21"/>
      <c r="CJ167" s="21">
        <f t="shared" si="2109"/>
        <v>0</v>
      </c>
      <c r="CK167" s="21"/>
      <c r="CL167" s="21">
        <f t="shared" si="2110"/>
        <v>0</v>
      </c>
      <c r="CM167" s="21"/>
      <c r="CN167" s="21">
        <f t="shared" si="2111"/>
        <v>0</v>
      </c>
      <c r="CO167" s="21"/>
      <c r="CP167" s="21">
        <f t="shared" si="2112"/>
        <v>0</v>
      </c>
      <c r="CQ167" s="21"/>
      <c r="CR167" s="21">
        <f t="shared" si="2113"/>
        <v>0</v>
      </c>
      <c r="CS167" s="21"/>
      <c r="CT167" s="21">
        <f t="shared" si="2114"/>
        <v>0</v>
      </c>
      <c r="CU167" s="21"/>
      <c r="CV167" s="21">
        <f t="shared" si="2115"/>
        <v>0</v>
      </c>
      <c r="CW167" s="21"/>
      <c r="CX167" s="21">
        <f t="shared" si="2116"/>
        <v>0</v>
      </c>
      <c r="CY167" s="21"/>
      <c r="CZ167" s="21">
        <f t="shared" si="2117"/>
        <v>0</v>
      </c>
      <c r="DA167" s="21"/>
      <c r="DB167" s="21">
        <f t="shared" si="2118"/>
        <v>0</v>
      </c>
      <c r="DC167" s="21"/>
      <c r="DD167" s="21">
        <f t="shared" si="2119"/>
        <v>0</v>
      </c>
      <c r="DE167" s="21"/>
      <c r="DF167" s="21">
        <f t="shared" si="2120"/>
        <v>0</v>
      </c>
      <c r="DG167" s="21"/>
      <c r="DH167" s="21">
        <f t="shared" si="2121"/>
        <v>0</v>
      </c>
      <c r="DI167" s="21"/>
      <c r="DJ167" s="21">
        <f t="shared" si="2122"/>
        <v>0</v>
      </c>
      <c r="DK167" s="21"/>
      <c r="DL167" s="21">
        <f t="shared" si="2123"/>
        <v>0</v>
      </c>
      <c r="DM167" s="21"/>
      <c r="DN167" s="21">
        <f t="shared" si="2124"/>
        <v>0</v>
      </c>
      <c r="DO167" s="21"/>
      <c r="DP167" s="21">
        <f t="shared" si="2125"/>
        <v>0</v>
      </c>
      <c r="DQ167" s="21"/>
      <c r="DR167" s="21">
        <f t="shared" si="2126"/>
        <v>0</v>
      </c>
      <c r="DS167" s="21"/>
      <c r="DT167" s="21">
        <f t="shared" si="2127"/>
        <v>0</v>
      </c>
      <c r="DU167" s="21"/>
      <c r="DV167" s="21">
        <f t="shared" si="2128"/>
        <v>0</v>
      </c>
      <c r="DW167" s="21"/>
      <c r="DX167" s="21">
        <f t="shared" si="2129"/>
        <v>0</v>
      </c>
      <c r="DY167" s="21"/>
      <c r="DZ167" s="21">
        <f t="shared" si="2130"/>
        <v>0</v>
      </c>
      <c r="EA167" s="21"/>
      <c r="EB167" s="21">
        <f t="shared" si="2131"/>
        <v>0</v>
      </c>
      <c r="EC167" s="21"/>
      <c r="ED167" s="21">
        <f t="shared" si="2132"/>
        <v>0</v>
      </c>
      <c r="EE167" s="21"/>
      <c r="EF167" s="21">
        <f t="shared" si="2133"/>
        <v>0</v>
      </c>
      <c r="EG167" s="21"/>
      <c r="EH167" s="21">
        <f t="shared" si="2134"/>
        <v>0</v>
      </c>
      <c r="EI167" s="21"/>
      <c r="EJ167" s="21">
        <f t="shared" si="2135"/>
        <v>0</v>
      </c>
      <c r="EK167" s="21"/>
      <c r="EL167" s="21">
        <f t="shared" si="2136"/>
        <v>0</v>
      </c>
      <c r="EM167" s="21"/>
      <c r="EN167" s="21">
        <f t="shared" si="2137"/>
        <v>0</v>
      </c>
      <c r="EO167" s="21"/>
      <c r="EP167" s="21">
        <f t="shared" si="2138"/>
        <v>0</v>
      </c>
      <c r="EQ167" s="21"/>
      <c r="ER167" s="21">
        <f t="shared" si="2139"/>
        <v>0</v>
      </c>
      <c r="ES167" s="21"/>
      <c r="ET167" s="21">
        <f t="shared" si="2140"/>
        <v>0</v>
      </c>
      <c r="EU167" s="21"/>
      <c r="EV167" s="21">
        <f t="shared" si="2141"/>
        <v>0</v>
      </c>
      <c r="EW167" s="21"/>
      <c r="EX167" s="21">
        <f t="shared" si="2142"/>
        <v>0</v>
      </c>
      <c r="EY167" s="21"/>
      <c r="EZ167" s="21">
        <f t="shared" si="2143"/>
        <v>0</v>
      </c>
      <c r="FA167" s="21"/>
      <c r="FB167" s="21">
        <f t="shared" si="2144"/>
        <v>0</v>
      </c>
      <c r="FC167" s="21"/>
      <c r="FD167" s="21">
        <f t="shared" si="2145"/>
        <v>0</v>
      </c>
      <c r="FE167" s="21"/>
      <c r="FF167" s="21">
        <f t="shared" si="2146"/>
        <v>0</v>
      </c>
      <c r="FG167" s="21"/>
      <c r="FH167" s="21">
        <f t="shared" si="2147"/>
        <v>0</v>
      </c>
      <c r="FI167" s="21"/>
      <c r="FJ167" s="21">
        <f t="shared" si="2148"/>
        <v>0</v>
      </c>
      <c r="FK167" s="21"/>
      <c r="FL167" s="21">
        <f t="shared" si="2149"/>
        <v>0</v>
      </c>
      <c r="FM167" s="21"/>
      <c r="FN167" s="21">
        <f t="shared" si="2150"/>
        <v>0</v>
      </c>
      <c r="FO167" s="21"/>
      <c r="FP167" s="21">
        <f t="shared" si="2151"/>
        <v>0</v>
      </c>
      <c r="FQ167" s="21"/>
      <c r="FR167" s="21">
        <f t="shared" si="2152"/>
        <v>0</v>
      </c>
      <c r="FS167" s="21"/>
      <c r="FT167" s="21">
        <f t="shared" si="2153"/>
        <v>0</v>
      </c>
      <c r="FU167" s="21"/>
      <c r="FV167" s="21">
        <f t="shared" si="2154"/>
        <v>0</v>
      </c>
      <c r="FW167" s="21"/>
      <c r="FX167" s="21">
        <f t="shared" si="2155"/>
        <v>0</v>
      </c>
      <c r="FY167" s="21"/>
      <c r="FZ167" s="21">
        <f t="shared" si="2156"/>
        <v>0</v>
      </c>
      <c r="GA167" s="21"/>
      <c r="GB167" s="21">
        <f t="shared" si="2157"/>
        <v>0</v>
      </c>
      <c r="GC167" s="21"/>
      <c r="GD167" s="21">
        <f t="shared" si="2158"/>
        <v>0</v>
      </c>
      <c r="GE167" s="21"/>
      <c r="GF167" s="21">
        <f t="shared" si="2159"/>
        <v>0</v>
      </c>
      <c r="GG167" s="21"/>
      <c r="GH167" s="21">
        <f t="shared" si="2160"/>
        <v>0</v>
      </c>
      <c r="GI167" s="21"/>
      <c r="GJ167" s="21">
        <f t="shared" si="2161"/>
        <v>0</v>
      </c>
      <c r="GK167" s="21"/>
      <c r="GL167" s="21">
        <f t="shared" si="2162"/>
        <v>0</v>
      </c>
      <c r="GM167" s="21"/>
      <c r="GN167" s="21">
        <f t="shared" si="2163"/>
        <v>0</v>
      </c>
      <c r="GO167" s="21"/>
      <c r="GP167" s="21">
        <f t="shared" si="2164"/>
        <v>0</v>
      </c>
      <c r="GQ167" s="21"/>
      <c r="GR167" s="21">
        <f t="shared" si="2165"/>
        <v>0</v>
      </c>
      <c r="GS167" s="21"/>
      <c r="GT167" s="21">
        <f t="shared" si="2166"/>
        <v>0</v>
      </c>
      <c r="GU167" s="21"/>
      <c r="GV167" s="21">
        <f t="shared" si="2167"/>
        <v>0</v>
      </c>
      <c r="GW167" s="21"/>
      <c r="GX167" s="21">
        <f t="shared" si="2168"/>
        <v>0</v>
      </c>
      <c r="GY167" s="21"/>
      <c r="GZ167" s="21">
        <f t="shared" si="2169"/>
        <v>0</v>
      </c>
      <c r="HA167" s="21"/>
      <c r="HB167" s="21">
        <f t="shared" si="2170"/>
        <v>0</v>
      </c>
      <c r="HC167" s="21"/>
      <c r="HD167" s="21">
        <f t="shared" si="2171"/>
        <v>0</v>
      </c>
      <c r="HE167" s="21"/>
      <c r="HF167" s="21">
        <f t="shared" si="2172"/>
        <v>0</v>
      </c>
      <c r="HG167" s="21"/>
      <c r="HH167" s="21">
        <f t="shared" si="2173"/>
        <v>0</v>
      </c>
      <c r="HI167" s="21"/>
      <c r="HJ167" s="21">
        <f t="shared" si="2174"/>
        <v>0</v>
      </c>
      <c r="HK167" s="21"/>
      <c r="HL167" s="21">
        <f t="shared" si="2175"/>
        <v>0</v>
      </c>
      <c r="HM167" s="21"/>
      <c r="HN167" s="21">
        <f t="shared" si="2176"/>
        <v>23</v>
      </c>
      <c r="HO167" s="21"/>
      <c r="HP167" s="21">
        <f t="shared" si="2177"/>
        <v>23</v>
      </c>
      <c r="HQ167" s="21"/>
      <c r="HR167" s="21">
        <f t="shared" si="2178"/>
        <v>23</v>
      </c>
      <c r="HS167" s="21"/>
      <c r="HT167" s="21">
        <f t="shared" si="2179"/>
        <v>23</v>
      </c>
      <c r="HU167" s="21"/>
      <c r="HV167" s="21">
        <f t="shared" si="2180"/>
        <v>23</v>
      </c>
      <c r="HW167" s="21"/>
      <c r="HX167" s="21">
        <f t="shared" si="2181"/>
        <v>23</v>
      </c>
      <c r="HY167" s="21"/>
      <c r="HZ167" s="21">
        <f t="shared" si="2182"/>
        <v>23</v>
      </c>
      <c r="IA167" s="21"/>
      <c r="IB167" s="21">
        <f t="shared" si="2183"/>
        <v>23</v>
      </c>
      <c r="IC167" s="21"/>
      <c r="ID167" s="21">
        <f t="shared" si="2184"/>
        <v>23</v>
      </c>
      <c r="IE167" s="21"/>
      <c r="IF167" s="21">
        <f t="shared" si="2185"/>
        <v>23</v>
      </c>
      <c r="IG167" s="21"/>
      <c r="IH167" s="21">
        <f t="shared" si="2186"/>
        <v>23</v>
      </c>
      <c r="II167" s="21"/>
      <c r="IJ167" s="21">
        <f t="shared" si="2187"/>
        <v>0</v>
      </c>
      <c r="IK167" s="21"/>
      <c r="IL167" s="21">
        <f t="shared" si="2188"/>
        <v>0</v>
      </c>
      <c r="IM167" s="21"/>
      <c r="IN167" s="21">
        <f t="shared" si="2189"/>
        <v>0</v>
      </c>
      <c r="IO167" s="21"/>
      <c r="IP167" s="21">
        <f t="shared" si="2190"/>
        <v>0</v>
      </c>
      <c r="IQ167" s="21"/>
      <c r="IR167" s="21">
        <f t="shared" si="2191"/>
        <v>0</v>
      </c>
      <c r="IS167" s="21">
        <v>40</v>
      </c>
      <c r="IT167" s="21">
        <f t="shared" si="2192"/>
        <v>0</v>
      </c>
      <c r="IU167" s="21">
        <v>48</v>
      </c>
      <c r="IV167" s="21">
        <f t="shared" si="2193"/>
        <v>0</v>
      </c>
      <c r="IW167" s="21">
        <v>48</v>
      </c>
      <c r="IX167" s="21">
        <f t="shared" si="2194"/>
        <v>0</v>
      </c>
      <c r="IY167" s="21">
        <v>45</v>
      </c>
      <c r="IZ167" s="21">
        <f t="shared" si="2195"/>
        <v>0</v>
      </c>
      <c r="JA167" s="21">
        <v>45</v>
      </c>
      <c r="JB167" s="21">
        <f t="shared" si="2196"/>
        <v>0</v>
      </c>
      <c r="JC167" s="21"/>
      <c r="JD167" s="21">
        <f t="shared" si="2197"/>
        <v>0</v>
      </c>
      <c r="JE167" s="21">
        <v>27</v>
      </c>
      <c r="JF167" s="21">
        <f t="shared" si="2198"/>
        <v>0</v>
      </c>
      <c r="JG167" s="21"/>
      <c r="JH167" s="21">
        <f t="shared" si="2199"/>
        <v>0</v>
      </c>
      <c r="JI167" s="21"/>
      <c r="JJ167" s="21">
        <f t="shared" si="2200"/>
        <v>0</v>
      </c>
      <c r="JK167" s="21"/>
      <c r="JL167" s="21">
        <f t="shared" si="2201"/>
        <v>0</v>
      </c>
      <c r="JM167" s="21"/>
      <c r="JN167" s="21">
        <f t="shared" si="2202"/>
        <v>0</v>
      </c>
      <c r="JO167" s="21"/>
      <c r="JP167" s="21">
        <f t="shared" si="2203"/>
        <v>0</v>
      </c>
      <c r="JQ167" s="21"/>
      <c r="JR167" s="21">
        <f t="shared" si="2204"/>
        <v>0</v>
      </c>
      <c r="JS167" s="21"/>
      <c r="JT167" s="21">
        <f t="shared" si="2205"/>
        <v>0</v>
      </c>
      <c r="JU167" s="21"/>
      <c r="JV167" s="21">
        <f t="shared" si="2206"/>
        <v>0</v>
      </c>
      <c r="JW167" s="21"/>
      <c r="JX167" s="21">
        <f t="shared" si="2207"/>
        <v>0</v>
      </c>
      <c r="JY167" s="21"/>
      <c r="JZ167" s="21">
        <f t="shared" si="2208"/>
        <v>0</v>
      </c>
      <c r="KA167" s="21"/>
      <c r="KB167" s="21">
        <f t="shared" si="2209"/>
        <v>0</v>
      </c>
      <c r="KC167" s="21"/>
      <c r="KD167" s="21">
        <f t="shared" si="2210"/>
        <v>0</v>
      </c>
      <c r="KE167" s="21"/>
      <c r="KF167" s="21">
        <f t="shared" si="2211"/>
        <v>0</v>
      </c>
      <c r="KG167" s="21"/>
      <c r="KH167" s="21">
        <f t="shared" si="2212"/>
        <v>0</v>
      </c>
      <c r="KI167" s="21"/>
      <c r="KJ167" s="21">
        <f t="shared" si="2213"/>
        <v>0</v>
      </c>
      <c r="KK167" s="21"/>
      <c r="KL167" s="21">
        <f t="shared" si="2214"/>
        <v>0</v>
      </c>
      <c r="KM167" s="21"/>
      <c r="KN167" s="21">
        <f t="shared" si="2215"/>
        <v>0</v>
      </c>
      <c r="KO167" s="21"/>
      <c r="KP167" s="21">
        <f t="shared" si="2216"/>
        <v>0</v>
      </c>
      <c r="KQ167" s="21"/>
      <c r="KR167" s="21">
        <f t="shared" si="2217"/>
        <v>0</v>
      </c>
      <c r="KS167" s="21"/>
      <c r="KT167" s="21">
        <f t="shared" si="2218"/>
        <v>0</v>
      </c>
      <c r="KU167" s="21"/>
      <c r="KV167" s="21">
        <f t="shared" si="2219"/>
        <v>0</v>
      </c>
      <c r="KW167" s="21"/>
      <c r="KX167" s="21">
        <f t="shared" si="2220"/>
        <v>0</v>
      </c>
      <c r="KY167" s="21"/>
      <c r="KZ167" s="21">
        <f t="shared" si="2221"/>
        <v>0</v>
      </c>
      <c r="LA167" s="21"/>
      <c r="LB167" s="21">
        <f t="shared" si="2222"/>
        <v>0</v>
      </c>
      <c r="LC167" s="21"/>
      <c r="LD167" s="21">
        <f t="shared" si="2223"/>
        <v>0</v>
      </c>
      <c r="LE167" s="21"/>
      <c r="LF167" s="21">
        <f t="shared" si="2224"/>
        <v>0</v>
      </c>
      <c r="LG167" s="21"/>
      <c r="LH167" s="21">
        <f t="shared" si="2225"/>
        <v>0</v>
      </c>
      <c r="LI167" s="21"/>
      <c r="LJ167" s="21">
        <f t="shared" si="2226"/>
        <v>0</v>
      </c>
      <c r="LK167" s="21"/>
      <c r="LL167" s="21">
        <f t="shared" si="2227"/>
        <v>0</v>
      </c>
      <c r="LM167" s="21"/>
      <c r="LN167" s="21">
        <f t="shared" si="2228"/>
        <v>0</v>
      </c>
      <c r="LO167" s="21"/>
      <c r="LP167" s="21">
        <f t="shared" si="2229"/>
        <v>0</v>
      </c>
      <c r="LQ167" s="21"/>
      <c r="LR167" s="21">
        <f t="shared" si="2230"/>
        <v>0</v>
      </c>
      <c r="LS167" s="21"/>
      <c r="LT167" s="21">
        <f t="shared" si="2231"/>
        <v>0</v>
      </c>
      <c r="LU167" s="21"/>
      <c r="LV167" s="21">
        <f t="shared" si="2232"/>
        <v>0</v>
      </c>
      <c r="LW167" s="21"/>
      <c r="LX167" s="21">
        <f t="shared" si="2233"/>
        <v>0</v>
      </c>
      <c r="LY167" s="21"/>
      <c r="LZ167" s="21">
        <f t="shared" si="2234"/>
        <v>0</v>
      </c>
      <c r="MA167" s="21"/>
      <c r="MB167" s="21">
        <f t="shared" si="2235"/>
        <v>0</v>
      </c>
      <c r="MC167" s="21"/>
      <c r="MD167" s="21">
        <f t="shared" si="2236"/>
        <v>0</v>
      </c>
      <c r="ME167" s="21"/>
      <c r="MF167" s="21">
        <f t="shared" si="2237"/>
        <v>0</v>
      </c>
      <c r="MG167" s="21"/>
      <c r="MH167" s="21">
        <f t="shared" si="2238"/>
        <v>0</v>
      </c>
      <c r="MI167" s="21"/>
      <c r="MJ167" s="21">
        <f t="shared" si="2239"/>
        <v>0</v>
      </c>
      <c r="MK167" s="21"/>
      <c r="ML167" s="21">
        <f t="shared" si="2240"/>
        <v>0</v>
      </c>
      <c r="MM167" s="21"/>
      <c r="MN167" s="21">
        <f t="shared" si="2241"/>
        <v>0</v>
      </c>
      <c r="MO167" s="21"/>
      <c r="MP167" s="21">
        <f t="shared" si="2242"/>
        <v>0</v>
      </c>
      <c r="MQ167" s="21"/>
      <c r="MR167" s="21">
        <f t="shared" si="2243"/>
        <v>0</v>
      </c>
      <c r="MS167" s="21"/>
      <c r="MT167" s="21">
        <f t="shared" si="2244"/>
        <v>0</v>
      </c>
      <c r="MU167" s="21"/>
      <c r="MV167" s="21">
        <f t="shared" si="2245"/>
        <v>0</v>
      </c>
      <c r="MW167" s="21"/>
      <c r="MX167" s="21">
        <f t="shared" si="2246"/>
        <v>0</v>
      </c>
      <c r="MY167" s="21"/>
      <c r="MZ167" s="21">
        <f t="shared" si="2247"/>
        <v>0</v>
      </c>
      <c r="NA167" s="21"/>
      <c r="NB167" s="21">
        <f t="shared" si="2248"/>
        <v>0</v>
      </c>
      <c r="NC167" s="21"/>
      <c r="ND167" s="21">
        <f t="shared" si="2249"/>
        <v>0</v>
      </c>
      <c r="NE167" s="21"/>
      <c r="NF167" s="21">
        <f t="shared" si="2250"/>
        <v>0</v>
      </c>
      <c r="NG167" s="21"/>
      <c r="NH167" s="21">
        <f t="shared" si="2251"/>
        <v>0</v>
      </c>
      <c r="NI167" s="21"/>
      <c r="NJ167" s="21">
        <f t="shared" si="2252"/>
        <v>0</v>
      </c>
      <c r="NK167" s="21"/>
      <c r="NL167" s="21">
        <f t="shared" si="2253"/>
        <v>0</v>
      </c>
      <c r="NM167" s="21"/>
      <c r="NN167" s="21">
        <f t="shared" si="2254"/>
        <v>0</v>
      </c>
      <c r="NO167" s="21"/>
      <c r="NP167" s="21">
        <f t="shared" si="2255"/>
        <v>0</v>
      </c>
      <c r="NQ167" s="21"/>
      <c r="NR167" s="21">
        <f t="shared" si="2256"/>
        <v>0</v>
      </c>
      <c r="NS167" s="21"/>
      <c r="NT167" s="21">
        <f t="shared" si="2257"/>
        <v>0</v>
      </c>
      <c r="NU167" s="21"/>
      <c r="NV167" s="21">
        <f t="shared" si="2258"/>
        <v>0</v>
      </c>
      <c r="NW167" s="21"/>
      <c r="NX167" s="21">
        <f t="shared" si="2259"/>
        <v>0</v>
      </c>
      <c r="NY167" s="21"/>
      <c r="NZ167" s="21">
        <f t="shared" si="2260"/>
        <v>0</v>
      </c>
      <c r="OA167" s="21"/>
      <c r="OB167" s="21">
        <f t="shared" si="2261"/>
        <v>0</v>
      </c>
      <c r="OC167" s="21"/>
      <c r="OD167" s="21">
        <f t="shared" si="2262"/>
        <v>0</v>
      </c>
      <c r="OE167" s="21"/>
      <c r="OF167" s="21">
        <f t="shared" si="2263"/>
        <v>0</v>
      </c>
      <c r="OG167" s="21"/>
      <c r="OH167" s="21">
        <f t="shared" si="2264"/>
        <v>0</v>
      </c>
      <c r="OI167" s="21"/>
      <c r="OJ167" s="21">
        <f t="shared" si="2265"/>
        <v>0</v>
      </c>
      <c r="OK167" s="21"/>
      <c r="OL167" s="21">
        <f t="shared" si="2266"/>
        <v>0</v>
      </c>
      <c r="OM167" s="21"/>
      <c r="ON167" s="21">
        <f t="shared" si="2267"/>
        <v>0</v>
      </c>
      <c r="OO167" s="21"/>
      <c r="OP167" s="21">
        <f t="shared" si="2267"/>
        <v>0</v>
      </c>
      <c r="OQ167" s="21"/>
      <c r="OR167" s="21">
        <f t="shared" si="2267"/>
        <v>0</v>
      </c>
      <c r="OS167" s="21"/>
      <c r="OT167" s="21">
        <f t="shared" si="2267"/>
        <v>0</v>
      </c>
      <c r="OU167" s="21"/>
      <c r="OV167" s="21">
        <f t="shared" si="2267"/>
        <v>0</v>
      </c>
      <c r="OW167" s="21"/>
      <c r="OX167" s="21">
        <f t="shared" si="2267"/>
        <v>0</v>
      </c>
      <c r="OY167" s="21"/>
      <c r="OZ167" s="21">
        <f t="shared" si="2267"/>
        <v>0</v>
      </c>
      <c r="PA167" s="21"/>
      <c r="PB167" s="21">
        <f t="shared" si="2268"/>
        <v>0</v>
      </c>
      <c r="PC167" s="21"/>
      <c r="PD167" s="21">
        <f t="shared" si="2268"/>
        <v>0</v>
      </c>
      <c r="PE167" s="21"/>
      <c r="PF167" s="21">
        <f t="shared" si="2268"/>
        <v>0</v>
      </c>
      <c r="PG167" s="21"/>
      <c r="PH167" s="21">
        <f t="shared" si="2268"/>
        <v>0</v>
      </c>
      <c r="PI167" s="21"/>
      <c r="PJ167" s="21">
        <f t="shared" si="2268"/>
        <v>0</v>
      </c>
      <c r="PK167" s="21"/>
      <c r="PL167" s="21">
        <f t="shared" si="2268"/>
        <v>0</v>
      </c>
      <c r="PM167" s="21"/>
      <c r="PN167" s="21">
        <f t="shared" si="2269"/>
        <v>0</v>
      </c>
      <c r="PO167" s="21"/>
      <c r="PP167" s="21">
        <f t="shared" si="2269"/>
        <v>0</v>
      </c>
      <c r="PQ167" s="21"/>
      <c r="PR167" s="21">
        <f t="shared" si="2269"/>
        <v>0</v>
      </c>
      <c r="PS167" s="21"/>
      <c r="PT167" s="21">
        <f t="shared" si="2269"/>
        <v>0</v>
      </c>
      <c r="PU167" s="21"/>
      <c r="PV167" s="21">
        <f t="shared" si="2269"/>
        <v>0</v>
      </c>
      <c r="PW167" s="21"/>
      <c r="PX167" s="21">
        <f t="shared" si="2269"/>
        <v>0</v>
      </c>
      <c r="PY167" s="21"/>
      <c r="PZ167" s="21">
        <f t="shared" si="2270"/>
        <v>0</v>
      </c>
      <c r="QA167" s="21"/>
      <c r="QB167" s="21">
        <f t="shared" si="2270"/>
        <v>0</v>
      </c>
      <c r="QC167" s="21"/>
      <c r="QD167" s="21">
        <f t="shared" si="2270"/>
        <v>0</v>
      </c>
      <c r="QE167" s="21"/>
      <c r="QF167" s="21">
        <f t="shared" si="2270"/>
        <v>0</v>
      </c>
      <c r="QG167" s="21"/>
      <c r="QH167" s="21">
        <f t="shared" si="2270"/>
        <v>0</v>
      </c>
      <c r="QI167" s="21"/>
      <c r="QJ167" s="21">
        <f t="shared" si="2270"/>
        <v>0</v>
      </c>
      <c r="QK167" s="21"/>
      <c r="QL167" s="21">
        <f t="shared" ref="QL167:QV199" si="2346">IF($J167&gt;0,IF(AND(QL$3&gt;=$N167,QL$3&lt;=$O167),$J167/($O167-$N167+1),0),0)</f>
        <v>0</v>
      </c>
      <c r="QM167" s="21"/>
      <c r="QN167" s="21">
        <f t="shared" si="2346"/>
        <v>0</v>
      </c>
      <c r="QO167" s="21"/>
      <c r="QP167" s="21">
        <f t="shared" si="2346"/>
        <v>0</v>
      </c>
      <c r="QQ167" s="21"/>
      <c r="QR167" s="21">
        <f t="shared" si="2346"/>
        <v>0</v>
      </c>
      <c r="QS167" s="21"/>
      <c r="QT167" s="21">
        <f t="shared" si="2346"/>
        <v>0</v>
      </c>
      <c r="QU167" s="21"/>
      <c r="QV167" s="21">
        <f t="shared" si="2346"/>
        <v>0</v>
      </c>
      <c r="QW167" s="21"/>
      <c r="QX167" s="21">
        <f t="shared" si="2272"/>
        <v>0</v>
      </c>
      <c r="QY167" s="21"/>
      <c r="QZ167" s="21">
        <f t="shared" si="2272"/>
        <v>0</v>
      </c>
      <c r="RA167" s="21"/>
      <c r="RB167" s="21">
        <f t="shared" si="2272"/>
        <v>0</v>
      </c>
      <c r="RC167" s="21"/>
      <c r="RD167" s="21">
        <f t="shared" si="2272"/>
        <v>0</v>
      </c>
      <c r="RE167" s="21"/>
      <c r="RF167" s="21">
        <f t="shared" si="2272"/>
        <v>0</v>
      </c>
      <c r="RG167" s="21"/>
      <c r="RH167" s="21">
        <f t="shared" si="2272"/>
        <v>0</v>
      </c>
      <c r="RI167" s="21"/>
      <c r="RJ167" s="21">
        <f t="shared" si="1944"/>
        <v>0</v>
      </c>
      <c r="RK167" s="21"/>
      <c r="RL167" s="21">
        <f t="shared" si="1945"/>
        <v>0</v>
      </c>
      <c r="RM167" s="21"/>
      <c r="RN167" s="21">
        <f t="shared" si="1946"/>
        <v>0</v>
      </c>
      <c r="RO167" s="21"/>
      <c r="RP167" s="21">
        <f t="shared" si="1947"/>
        <v>0</v>
      </c>
      <c r="RQ167" s="21"/>
      <c r="RR167" s="21">
        <f t="shared" si="1948"/>
        <v>0</v>
      </c>
      <c r="RS167" s="21"/>
      <c r="RT167" s="21">
        <f t="shared" si="1949"/>
        <v>0</v>
      </c>
      <c r="RU167" s="21"/>
      <c r="RV167" s="21">
        <f t="shared" si="1950"/>
        <v>0</v>
      </c>
      <c r="RW167" s="21"/>
      <c r="RX167" s="21">
        <f t="shared" si="1951"/>
        <v>0</v>
      </c>
      <c r="RY167" s="21"/>
      <c r="RZ167" s="21">
        <f t="shared" si="1952"/>
        <v>0</v>
      </c>
      <c r="SA167" s="21"/>
      <c r="SB167" s="21">
        <f t="shared" si="1953"/>
        <v>0</v>
      </c>
      <c r="SC167" s="21"/>
      <c r="SD167" s="21">
        <f t="shared" si="1954"/>
        <v>0</v>
      </c>
      <c r="SE167" s="21"/>
      <c r="SF167" s="21">
        <f t="shared" si="1955"/>
        <v>0</v>
      </c>
      <c r="SG167" s="21"/>
      <c r="SH167" s="21">
        <f t="shared" si="1956"/>
        <v>0</v>
      </c>
      <c r="SI167" s="21"/>
      <c r="SJ167" s="21">
        <f t="shared" si="1957"/>
        <v>0</v>
      </c>
      <c r="SK167" s="21"/>
      <c r="SL167" s="21">
        <f t="shared" si="1958"/>
        <v>0</v>
      </c>
      <c r="SM167" s="21"/>
      <c r="SN167" s="21">
        <f t="shared" si="2273"/>
        <v>0</v>
      </c>
      <c r="SO167" s="21"/>
      <c r="SP167" s="21">
        <f t="shared" si="1960"/>
        <v>0</v>
      </c>
      <c r="SQ167" s="21"/>
      <c r="SR167" s="21">
        <f t="shared" si="1961"/>
        <v>0</v>
      </c>
      <c r="SS167" s="21"/>
      <c r="ST167" s="21">
        <f t="shared" si="1962"/>
        <v>0</v>
      </c>
      <c r="SU167" s="21"/>
      <c r="SV167" s="21">
        <f t="shared" si="1963"/>
        <v>0</v>
      </c>
      <c r="SW167" s="21"/>
      <c r="SX167" s="21">
        <f t="shared" si="1964"/>
        <v>0</v>
      </c>
      <c r="SY167" s="21"/>
      <c r="SZ167" s="21">
        <f t="shared" si="1965"/>
        <v>0</v>
      </c>
      <c r="TA167" s="21"/>
      <c r="TB167" s="21">
        <f t="shared" si="1966"/>
        <v>0</v>
      </c>
      <c r="TC167" s="21"/>
      <c r="TD167" s="21">
        <f t="shared" si="2274"/>
        <v>0</v>
      </c>
      <c r="TE167" s="21"/>
      <c r="TF167" s="21">
        <f t="shared" si="1968"/>
        <v>0</v>
      </c>
      <c r="TG167" s="21"/>
      <c r="TH167" s="21">
        <f t="shared" si="1969"/>
        <v>0</v>
      </c>
      <c r="TI167" s="21"/>
      <c r="TJ167" s="21">
        <f t="shared" si="1970"/>
        <v>0</v>
      </c>
      <c r="TK167" s="21"/>
      <c r="TL167" s="21">
        <f t="shared" si="2275"/>
        <v>0</v>
      </c>
      <c r="TM167" s="21"/>
      <c r="TN167" s="21">
        <f t="shared" si="2276"/>
        <v>0</v>
      </c>
      <c r="TO167" s="21"/>
      <c r="TP167" s="21">
        <f t="shared" si="2277"/>
        <v>0</v>
      </c>
      <c r="TQ167" s="21"/>
      <c r="TR167" s="21">
        <f t="shared" si="2278"/>
        <v>0</v>
      </c>
      <c r="TS167" s="21"/>
      <c r="TT167" s="21">
        <f t="shared" si="2279"/>
        <v>0</v>
      </c>
      <c r="TU167" s="21"/>
      <c r="TV167" s="21">
        <f t="shared" si="2280"/>
        <v>0</v>
      </c>
      <c r="TW167" s="21"/>
      <c r="TX167" s="21">
        <f t="shared" si="2281"/>
        <v>0</v>
      </c>
      <c r="TY167" s="21"/>
      <c r="TZ167" s="21">
        <f t="shared" si="2282"/>
        <v>0</v>
      </c>
      <c r="UA167" s="21"/>
      <c r="UB167" s="21">
        <f t="shared" si="2283"/>
        <v>0</v>
      </c>
      <c r="UC167" s="21"/>
      <c r="UD167" s="21">
        <f t="shared" si="2284"/>
        <v>0</v>
      </c>
      <c r="UE167" s="21"/>
      <c r="UF167" s="21">
        <f t="shared" si="2285"/>
        <v>0</v>
      </c>
      <c r="UG167" s="21"/>
      <c r="UH167" s="21">
        <f t="shared" si="1982"/>
        <v>0</v>
      </c>
      <c r="UI167" s="21"/>
      <c r="UJ167" s="21">
        <f t="shared" si="2286"/>
        <v>0</v>
      </c>
      <c r="UK167" s="21"/>
      <c r="UL167" s="21">
        <f t="shared" si="2287"/>
        <v>0</v>
      </c>
      <c r="UM167" s="21"/>
      <c r="UN167" s="21">
        <f t="shared" si="2288"/>
        <v>0</v>
      </c>
      <c r="UO167" s="21"/>
      <c r="UP167" s="21">
        <f t="shared" si="2289"/>
        <v>0</v>
      </c>
      <c r="UQ167" s="21"/>
      <c r="UR167" s="21">
        <f t="shared" si="2290"/>
        <v>0</v>
      </c>
      <c r="US167" s="21"/>
      <c r="UT167" s="21">
        <f t="shared" si="2291"/>
        <v>0</v>
      </c>
      <c r="UU167" s="21"/>
      <c r="UV167" s="21">
        <f t="shared" si="1989"/>
        <v>0</v>
      </c>
      <c r="UW167" s="21"/>
      <c r="UX167" s="21">
        <f t="shared" si="2292"/>
        <v>0</v>
      </c>
      <c r="UY167" s="21"/>
      <c r="UZ167" s="21">
        <f t="shared" si="1991"/>
        <v>0</v>
      </c>
      <c r="VA167" s="21"/>
      <c r="VB167" s="21">
        <f t="shared" si="2293"/>
        <v>0</v>
      </c>
      <c r="VC167" s="21"/>
      <c r="VD167" s="21">
        <f t="shared" si="2294"/>
        <v>0</v>
      </c>
      <c r="VE167" s="21"/>
      <c r="VF167" s="21">
        <f t="shared" si="2295"/>
        <v>0</v>
      </c>
      <c r="VG167" s="21"/>
      <c r="VH167" s="21">
        <f t="shared" si="2296"/>
        <v>0</v>
      </c>
      <c r="VI167" s="21"/>
      <c r="VJ167" s="21">
        <f t="shared" si="2297"/>
        <v>0</v>
      </c>
      <c r="VK167" s="21"/>
      <c r="VL167" s="21">
        <f t="shared" si="2298"/>
        <v>0</v>
      </c>
      <c r="VM167" s="21"/>
      <c r="VN167" s="21">
        <f t="shared" si="2299"/>
        <v>0</v>
      </c>
      <c r="VO167" s="21"/>
      <c r="VP167" s="21">
        <f t="shared" si="2300"/>
        <v>0</v>
      </c>
      <c r="VQ167" s="21"/>
      <c r="VR167" s="21">
        <f t="shared" si="2267"/>
        <v>0</v>
      </c>
      <c r="VS167" s="21"/>
      <c r="VT167" s="21">
        <f t="shared" si="2267"/>
        <v>0</v>
      </c>
      <c r="VU167" s="21"/>
      <c r="VV167" s="21">
        <f t="shared" si="2301"/>
        <v>0</v>
      </c>
      <c r="VW167" s="21"/>
      <c r="VX167" s="21">
        <f t="shared" si="2302"/>
        <v>0</v>
      </c>
      <c r="VY167" s="21"/>
      <c r="VZ167" s="21">
        <f t="shared" si="2302"/>
        <v>0</v>
      </c>
      <c r="WA167" s="21"/>
      <c r="WB167" s="21">
        <f t="shared" si="2302"/>
        <v>0</v>
      </c>
      <c r="WC167" s="21"/>
      <c r="WD167" s="21">
        <f t="shared" si="2302"/>
        <v>0</v>
      </c>
      <c r="WE167" s="21"/>
      <c r="WF167" s="21">
        <f t="shared" si="2302"/>
        <v>0</v>
      </c>
      <c r="WG167" s="21"/>
      <c r="WH167" s="21">
        <f t="shared" si="2302"/>
        <v>0</v>
      </c>
      <c r="WI167" s="21"/>
      <c r="WJ167" s="21">
        <f t="shared" si="2302"/>
        <v>0</v>
      </c>
      <c r="WK167" s="21"/>
      <c r="WL167" s="21">
        <f t="shared" si="2302"/>
        <v>0</v>
      </c>
      <c r="WM167" s="21"/>
      <c r="WN167" s="21">
        <f t="shared" si="2302"/>
        <v>0</v>
      </c>
      <c r="WO167" s="21"/>
      <c r="WP167" s="21">
        <f t="shared" si="2302"/>
        <v>0</v>
      </c>
      <c r="WQ167" s="21"/>
      <c r="WR167" s="21">
        <f t="shared" si="2302"/>
        <v>0</v>
      </c>
      <c r="WS167" s="21"/>
      <c r="WT167" s="21">
        <f t="shared" si="2302"/>
        <v>0</v>
      </c>
      <c r="WU167" s="21"/>
      <c r="WV167" s="21">
        <f t="shared" si="2302"/>
        <v>0</v>
      </c>
      <c r="WW167" s="21"/>
      <c r="WX167" s="21">
        <f t="shared" si="2302"/>
        <v>0</v>
      </c>
      <c r="WY167" s="21"/>
      <c r="WZ167" s="21">
        <f t="shared" si="2302"/>
        <v>0</v>
      </c>
      <c r="XA167" s="21"/>
      <c r="XB167" s="21">
        <f t="shared" si="2302"/>
        <v>0</v>
      </c>
      <c r="XC167" s="21"/>
      <c r="XD167" s="21">
        <f t="shared" si="2301"/>
        <v>0</v>
      </c>
      <c r="XE167" s="21"/>
      <c r="XF167" s="21">
        <f t="shared" si="2301"/>
        <v>0</v>
      </c>
      <c r="XG167" s="21"/>
      <c r="XH167" s="21">
        <f t="shared" si="2301"/>
        <v>0</v>
      </c>
      <c r="XI167" s="21"/>
      <c r="XJ167" s="21">
        <f t="shared" si="2301"/>
        <v>0</v>
      </c>
      <c r="XK167" s="21"/>
      <c r="XL167" s="21">
        <f t="shared" si="2301"/>
        <v>0</v>
      </c>
      <c r="XM167" s="21"/>
      <c r="XN167" s="21">
        <f t="shared" si="2301"/>
        <v>0</v>
      </c>
      <c r="XO167" s="21"/>
      <c r="XP167" s="21">
        <f t="shared" si="2301"/>
        <v>0</v>
      </c>
      <c r="XQ167" s="21"/>
      <c r="XR167" s="21">
        <f t="shared" si="2301"/>
        <v>0</v>
      </c>
      <c r="XS167" s="21"/>
      <c r="XT167" s="21">
        <f t="shared" si="2301"/>
        <v>0</v>
      </c>
      <c r="XU167" s="21"/>
      <c r="XV167" s="21">
        <f t="shared" si="2301"/>
        <v>0</v>
      </c>
      <c r="XW167" s="21"/>
      <c r="XX167" s="21">
        <f t="shared" si="2301"/>
        <v>0</v>
      </c>
      <c r="XY167" s="21"/>
      <c r="XZ167" s="21">
        <f t="shared" si="2301"/>
        <v>0</v>
      </c>
      <c r="YA167" s="21"/>
      <c r="YB167" s="21">
        <f t="shared" si="2004"/>
        <v>0</v>
      </c>
      <c r="YC167" s="21"/>
      <c r="YD167" s="21">
        <f t="shared" si="2005"/>
        <v>0</v>
      </c>
      <c r="YE167" s="21"/>
      <c r="YF167" s="21">
        <f t="shared" si="2006"/>
        <v>0</v>
      </c>
      <c r="YG167" s="21"/>
      <c r="YH167" s="21">
        <f t="shared" si="2007"/>
        <v>0</v>
      </c>
      <c r="YI167" s="21"/>
      <c r="YJ167" s="21">
        <f t="shared" si="2008"/>
        <v>0</v>
      </c>
      <c r="YK167" s="21"/>
      <c r="YL167" s="21">
        <f t="shared" si="2009"/>
        <v>0</v>
      </c>
      <c r="YM167" s="21"/>
      <c r="YN167" s="21">
        <f t="shared" si="2010"/>
        <v>0</v>
      </c>
      <c r="YO167" s="21"/>
      <c r="YP167" s="21">
        <f t="shared" si="2011"/>
        <v>0</v>
      </c>
      <c r="YQ167" s="21"/>
      <c r="YR167" s="21">
        <f t="shared" si="2012"/>
        <v>0</v>
      </c>
      <c r="YS167" s="21"/>
      <c r="YT167" s="21">
        <f t="shared" si="2303"/>
        <v>0</v>
      </c>
      <c r="YU167" s="21"/>
      <c r="YV167" s="21">
        <f t="shared" si="2014"/>
        <v>0</v>
      </c>
      <c r="YW167" s="21"/>
      <c r="YX167" s="21">
        <f t="shared" si="2015"/>
        <v>0</v>
      </c>
      <c r="YY167" s="21"/>
      <c r="YZ167" s="21">
        <f t="shared" si="2301"/>
        <v>0</v>
      </c>
      <c r="ZA167" s="21"/>
      <c r="ZB167" s="21">
        <f t="shared" si="2016"/>
        <v>0</v>
      </c>
      <c r="ZC167" s="21"/>
      <c r="ZD167" s="21">
        <f t="shared" si="2017"/>
        <v>0</v>
      </c>
      <c r="ZE167" s="21"/>
      <c r="ZF167" s="21">
        <f t="shared" si="2018"/>
        <v>0</v>
      </c>
      <c r="ZG167" s="21"/>
      <c r="ZH167" s="21">
        <f t="shared" si="2304"/>
        <v>0</v>
      </c>
      <c r="ZI167" s="21"/>
      <c r="ZJ167" s="21">
        <f t="shared" si="2020"/>
        <v>0</v>
      </c>
      <c r="ZK167" s="21"/>
      <c r="ZL167" s="21">
        <f t="shared" si="2021"/>
        <v>0</v>
      </c>
      <c r="ZM167" s="21"/>
      <c r="ZN167" s="21">
        <f t="shared" si="2305"/>
        <v>0</v>
      </c>
      <c r="ZO167" s="21"/>
      <c r="ZP167" s="21">
        <f t="shared" si="2023"/>
        <v>0</v>
      </c>
      <c r="ZQ167" s="21"/>
      <c r="ZR167" s="21">
        <f t="shared" si="2024"/>
        <v>0</v>
      </c>
      <c r="ZS167" s="21"/>
      <c r="ZT167" s="21">
        <f t="shared" si="2301"/>
        <v>0</v>
      </c>
      <c r="ZU167" s="21"/>
      <c r="ZV167" s="21">
        <f t="shared" si="2306"/>
        <v>0</v>
      </c>
      <c r="ZW167" s="21"/>
      <c r="ZX167" s="21">
        <f t="shared" si="2307"/>
        <v>0</v>
      </c>
      <c r="ZY167" s="21"/>
      <c r="ZZ167" s="21">
        <f t="shared" si="2307"/>
        <v>0</v>
      </c>
      <c r="AAA167" s="21"/>
      <c r="AAB167" s="21">
        <f t="shared" si="2308"/>
        <v>0</v>
      </c>
      <c r="AAC167" s="21"/>
      <c r="AAD167" s="21">
        <f t="shared" si="2308"/>
        <v>0</v>
      </c>
      <c r="AAE167" s="21"/>
      <c r="AAF167" s="21">
        <f t="shared" si="2309"/>
        <v>0</v>
      </c>
      <c r="AAG167" s="21"/>
      <c r="AAH167" s="21">
        <f t="shared" si="2309"/>
        <v>0</v>
      </c>
      <c r="AAI167" s="21"/>
      <c r="AAJ167" s="21">
        <f t="shared" si="2310"/>
        <v>0</v>
      </c>
      <c r="AAK167" s="21"/>
      <c r="AAL167" s="21">
        <f t="shared" si="2310"/>
        <v>0</v>
      </c>
      <c r="AAM167" s="21"/>
      <c r="AAN167" s="21">
        <f t="shared" si="2311"/>
        <v>0</v>
      </c>
      <c r="AAO167" s="21"/>
      <c r="AAP167" s="21">
        <f t="shared" si="2311"/>
        <v>0</v>
      </c>
      <c r="AAQ167" s="21"/>
      <c r="AAR167" s="21">
        <f t="shared" si="2312"/>
        <v>0</v>
      </c>
      <c r="AAS167" s="21"/>
      <c r="AAT167" s="21">
        <f t="shared" si="2312"/>
        <v>0</v>
      </c>
      <c r="AAU167" s="21"/>
      <c r="AAV167" s="21">
        <f t="shared" si="2313"/>
        <v>0</v>
      </c>
      <c r="AAW167" s="21"/>
      <c r="AAX167" s="21">
        <f t="shared" si="2313"/>
        <v>0</v>
      </c>
      <c r="AAY167" s="21"/>
      <c r="AAZ167" s="21">
        <f t="shared" si="2314"/>
        <v>0</v>
      </c>
      <c r="ABA167" s="21"/>
      <c r="ABB167" s="21">
        <f t="shared" si="2314"/>
        <v>0</v>
      </c>
      <c r="ABC167" s="21"/>
      <c r="ABD167" s="21">
        <f t="shared" si="2315"/>
        <v>0</v>
      </c>
      <c r="ABE167" s="21"/>
      <c r="ABF167" s="21">
        <f t="shared" si="2315"/>
        <v>0</v>
      </c>
      <c r="ABG167" s="21"/>
      <c r="ABH167" s="21">
        <f t="shared" si="2316"/>
        <v>0</v>
      </c>
      <c r="ABI167" s="21"/>
      <c r="ABJ167" s="21">
        <f t="shared" si="2316"/>
        <v>0</v>
      </c>
      <c r="ABK167" s="21"/>
      <c r="ABL167" s="21">
        <f t="shared" si="2317"/>
        <v>0</v>
      </c>
      <c r="ABM167" s="21"/>
      <c r="ABN167" s="21">
        <f t="shared" si="2317"/>
        <v>0</v>
      </c>
      <c r="ABO167" s="21"/>
      <c r="ABP167" s="21">
        <f t="shared" si="2318"/>
        <v>0</v>
      </c>
      <c r="ABQ167" s="21"/>
      <c r="ABR167" s="21">
        <f t="shared" si="2318"/>
        <v>0</v>
      </c>
      <c r="ABS167" s="21"/>
      <c r="ABT167" s="21">
        <f t="shared" si="2319"/>
        <v>0</v>
      </c>
      <c r="ABU167" s="21"/>
      <c r="ABV167" s="21">
        <f t="shared" si="2319"/>
        <v>0</v>
      </c>
      <c r="ABW167" s="21"/>
      <c r="ABX167" s="21">
        <f t="shared" si="2320"/>
        <v>0</v>
      </c>
      <c r="ABY167" s="21"/>
      <c r="ABZ167" s="21">
        <f t="shared" si="2320"/>
        <v>0</v>
      </c>
      <c r="ACA167" s="21"/>
      <c r="ACB167" s="21">
        <f t="shared" si="2321"/>
        <v>0</v>
      </c>
      <c r="ACC167" s="21"/>
      <c r="ACD167" s="21">
        <f t="shared" si="2321"/>
        <v>0</v>
      </c>
      <c r="ACE167" s="21"/>
      <c r="ACF167" s="21">
        <f t="shared" si="2322"/>
        <v>0</v>
      </c>
      <c r="ACG167" s="21"/>
      <c r="ACH167" s="21">
        <f t="shared" si="2322"/>
        <v>0</v>
      </c>
      <c r="ACI167" s="21"/>
      <c r="ACJ167" s="21">
        <f t="shared" si="2323"/>
        <v>0</v>
      </c>
      <c r="ACK167" s="21"/>
      <c r="ACL167" s="21">
        <f t="shared" si="2323"/>
        <v>0</v>
      </c>
      <c r="ACM167" s="21"/>
      <c r="ACN167" s="21">
        <f t="shared" si="2324"/>
        <v>0</v>
      </c>
      <c r="ACO167" s="21"/>
      <c r="ACP167" s="21">
        <f t="shared" si="2324"/>
        <v>0</v>
      </c>
      <c r="ACQ167" s="21"/>
      <c r="ACR167" s="21">
        <f t="shared" si="2325"/>
        <v>0</v>
      </c>
      <c r="ACS167" s="21"/>
      <c r="ACT167" s="21">
        <f t="shared" si="2325"/>
        <v>0</v>
      </c>
      <c r="ACU167" s="21"/>
      <c r="ACV167" s="21">
        <f t="shared" si="2326"/>
        <v>0</v>
      </c>
      <c r="ACW167" s="21"/>
      <c r="ACX167" s="21">
        <f t="shared" si="2326"/>
        <v>0</v>
      </c>
      <c r="ACY167" s="21"/>
      <c r="ACZ167" s="21">
        <f t="shared" si="2327"/>
        <v>0</v>
      </c>
      <c r="ADA167" s="21"/>
      <c r="ADB167" s="21">
        <f t="shared" si="2327"/>
        <v>0</v>
      </c>
      <c r="ADC167" s="21"/>
      <c r="ADD167" s="21">
        <f t="shared" si="2328"/>
        <v>0</v>
      </c>
      <c r="ADE167" s="21"/>
      <c r="ADF167" s="21">
        <f t="shared" si="2328"/>
        <v>0</v>
      </c>
      <c r="ADG167" s="21"/>
      <c r="ADH167" s="21">
        <f t="shared" si="2329"/>
        <v>0</v>
      </c>
      <c r="ADI167" s="21"/>
      <c r="ADJ167" s="21">
        <f t="shared" si="2329"/>
        <v>0</v>
      </c>
      <c r="ADK167" s="21"/>
      <c r="ADL167" s="21">
        <f t="shared" si="2330"/>
        <v>0</v>
      </c>
      <c r="ADM167" s="21"/>
      <c r="ADN167" s="21">
        <f t="shared" si="2330"/>
        <v>0</v>
      </c>
      <c r="ADO167" s="21"/>
      <c r="ADP167" s="21">
        <f t="shared" si="2330"/>
        <v>0</v>
      </c>
      <c r="ADQ167" s="21"/>
      <c r="ADR167" s="21">
        <f t="shared" si="2330"/>
        <v>0</v>
      </c>
      <c r="ADS167" s="21"/>
      <c r="ADT167" s="21">
        <f t="shared" si="2330"/>
        <v>0</v>
      </c>
      <c r="ADU167" s="21"/>
      <c r="ADV167" s="21">
        <f t="shared" si="2331"/>
        <v>0</v>
      </c>
      <c r="ADW167" s="21"/>
      <c r="ADX167" s="21">
        <f t="shared" si="2331"/>
        <v>0</v>
      </c>
      <c r="ADY167" s="21"/>
      <c r="ADZ167" s="21">
        <f t="shared" si="2331"/>
        <v>0</v>
      </c>
      <c r="AEA167" s="21"/>
      <c r="AEB167" s="21">
        <f t="shared" si="2331"/>
        <v>0</v>
      </c>
      <c r="AEC167" s="21"/>
      <c r="AED167" s="21">
        <f t="shared" si="2332"/>
        <v>0</v>
      </c>
      <c r="AEE167" s="21"/>
      <c r="AEF167" s="21">
        <f t="shared" si="2332"/>
        <v>0</v>
      </c>
      <c r="AEG167" s="21"/>
      <c r="AEH167" s="21">
        <f t="shared" si="2332"/>
        <v>0</v>
      </c>
      <c r="AEI167" s="21"/>
      <c r="AEJ167" s="21">
        <f t="shared" si="2332"/>
        <v>0</v>
      </c>
      <c r="AEK167" s="21"/>
      <c r="AEL167" s="21">
        <f t="shared" si="2332"/>
        <v>0</v>
      </c>
      <c r="AEM167" s="21"/>
      <c r="AEN167" s="21">
        <f t="shared" si="2333"/>
        <v>0</v>
      </c>
      <c r="AEO167" s="21"/>
      <c r="AEP167" s="21">
        <f t="shared" si="2333"/>
        <v>0</v>
      </c>
      <c r="AEQ167" s="21"/>
      <c r="AER167" s="21">
        <f t="shared" si="2333"/>
        <v>0</v>
      </c>
      <c r="AES167" s="21"/>
      <c r="AET167" s="21">
        <f t="shared" si="2333"/>
        <v>0</v>
      </c>
      <c r="AEU167" s="21"/>
      <c r="AEV167" s="21">
        <f t="shared" si="2334"/>
        <v>0</v>
      </c>
      <c r="AEW167" s="21"/>
      <c r="AEX167" s="21">
        <f t="shared" si="2334"/>
        <v>0</v>
      </c>
      <c r="AEY167" s="21"/>
      <c r="AEZ167" s="21">
        <f t="shared" si="2334"/>
        <v>0</v>
      </c>
      <c r="AFA167" s="21"/>
      <c r="AFB167" s="21">
        <f t="shared" si="2334"/>
        <v>0</v>
      </c>
      <c r="AFC167" s="21"/>
      <c r="AFD167" s="21">
        <f t="shared" si="2334"/>
        <v>0</v>
      </c>
      <c r="AFE167" s="21"/>
      <c r="AFF167" s="21">
        <f t="shared" si="2335"/>
        <v>0</v>
      </c>
      <c r="AFG167" s="21"/>
      <c r="AFH167" s="21">
        <f t="shared" si="2335"/>
        <v>0</v>
      </c>
      <c r="AFI167" s="21"/>
      <c r="AFJ167" s="21">
        <f t="shared" si="2335"/>
        <v>0</v>
      </c>
      <c r="AFK167" s="21"/>
      <c r="AFL167" s="21">
        <f t="shared" si="2335"/>
        <v>0</v>
      </c>
      <c r="AFM167" s="21"/>
      <c r="AFN167" s="21">
        <f t="shared" si="2336"/>
        <v>0</v>
      </c>
      <c r="AFO167" s="21"/>
      <c r="AFP167" s="21">
        <f t="shared" si="2336"/>
        <v>0</v>
      </c>
      <c r="AFQ167" s="21"/>
      <c r="AFR167" s="21">
        <f t="shared" si="2336"/>
        <v>0</v>
      </c>
      <c r="AFS167" s="21"/>
      <c r="AFT167" s="21">
        <f t="shared" si="2336"/>
        <v>0</v>
      </c>
      <c r="AFU167" s="21"/>
      <c r="AFV167" s="21">
        <f t="shared" si="2336"/>
        <v>0</v>
      </c>
      <c r="AFW167" s="21"/>
      <c r="AFX167" s="21">
        <f t="shared" si="2337"/>
        <v>0</v>
      </c>
      <c r="AFY167" s="21"/>
      <c r="AFZ167" s="21">
        <f t="shared" si="2337"/>
        <v>0</v>
      </c>
      <c r="AGA167" s="21"/>
      <c r="AGB167" s="21">
        <f t="shared" si="2337"/>
        <v>0</v>
      </c>
      <c r="AGC167" s="21"/>
      <c r="AGD167" s="21">
        <f t="shared" si="2337"/>
        <v>0</v>
      </c>
      <c r="AGE167" s="21"/>
      <c r="AGF167" s="21">
        <f t="shared" si="2338"/>
        <v>0</v>
      </c>
      <c r="AGG167" s="21"/>
      <c r="AGH167" s="21">
        <f t="shared" si="2338"/>
        <v>0</v>
      </c>
      <c r="AGI167" s="21"/>
      <c r="AGJ167" s="21">
        <f t="shared" si="2338"/>
        <v>0</v>
      </c>
      <c r="AGK167" s="21"/>
      <c r="AGL167" s="21">
        <f t="shared" si="2338"/>
        <v>0</v>
      </c>
      <c r="AGM167" s="21"/>
      <c r="AGN167" s="21">
        <f t="shared" si="2338"/>
        <v>0</v>
      </c>
      <c r="AGO167" s="21"/>
      <c r="AGP167" s="21">
        <f t="shared" si="2339"/>
        <v>0</v>
      </c>
      <c r="AGQ167" s="21"/>
      <c r="AGR167" s="21">
        <f t="shared" si="2339"/>
        <v>0</v>
      </c>
      <c r="AGS167" s="21"/>
      <c r="AGT167" s="21">
        <f t="shared" si="2339"/>
        <v>0</v>
      </c>
      <c r="AGU167" s="21"/>
      <c r="AGV167" s="21">
        <f t="shared" si="2339"/>
        <v>0</v>
      </c>
      <c r="AGW167" s="21"/>
      <c r="AGX167" s="21">
        <f t="shared" si="2340"/>
        <v>0</v>
      </c>
      <c r="AGY167" s="21"/>
      <c r="AGZ167" s="21">
        <f t="shared" si="2340"/>
        <v>0</v>
      </c>
      <c r="AHA167" s="21"/>
      <c r="AHB167" s="21">
        <f t="shared" si="2340"/>
        <v>0</v>
      </c>
      <c r="AHC167" s="21"/>
      <c r="AHD167" s="21">
        <f t="shared" si="2340"/>
        <v>0</v>
      </c>
      <c r="AHE167" s="21"/>
      <c r="AHF167" s="21">
        <f t="shared" si="2340"/>
        <v>0</v>
      </c>
      <c r="AHG167" s="21"/>
      <c r="AHH167" s="21">
        <f t="shared" si="2341"/>
        <v>0</v>
      </c>
      <c r="AHI167" s="21"/>
      <c r="AHJ167" s="21">
        <f t="shared" si="2341"/>
        <v>0</v>
      </c>
      <c r="AHK167" s="21"/>
      <c r="AHL167" s="21">
        <f t="shared" si="2341"/>
        <v>0</v>
      </c>
      <c r="AHM167" s="21"/>
      <c r="AHN167" s="21">
        <f t="shared" si="2341"/>
        <v>0</v>
      </c>
      <c r="AHO167" s="21"/>
      <c r="AHP167" s="21">
        <f t="shared" si="2342"/>
        <v>0</v>
      </c>
      <c r="AHQ167" s="21"/>
      <c r="AHR167" s="21">
        <f t="shared" si="2342"/>
        <v>0</v>
      </c>
      <c r="AHS167" s="21"/>
      <c r="AHT167" s="21">
        <f t="shared" si="2342"/>
        <v>0</v>
      </c>
      <c r="AHU167" s="21"/>
      <c r="AHV167" s="21">
        <f t="shared" si="2342"/>
        <v>0</v>
      </c>
      <c r="AHW167" s="21"/>
      <c r="AHX167" s="21">
        <f t="shared" si="2342"/>
        <v>0</v>
      </c>
      <c r="AHY167" s="21"/>
      <c r="AHZ167" s="21">
        <f t="shared" si="2343"/>
        <v>0</v>
      </c>
      <c r="AIA167" s="21"/>
      <c r="AIB167" s="21">
        <f t="shared" si="2343"/>
        <v>0</v>
      </c>
      <c r="AIC167" s="21"/>
      <c r="AID167" s="21">
        <f t="shared" si="2343"/>
        <v>0</v>
      </c>
      <c r="AIE167" s="21"/>
      <c r="AIF167" s="21">
        <f t="shared" si="2343"/>
        <v>0</v>
      </c>
      <c r="AIG167" s="21"/>
      <c r="AIH167" s="21">
        <f t="shared" si="2344"/>
        <v>0</v>
      </c>
      <c r="AII167" s="21"/>
      <c r="AIJ167" s="21">
        <f t="shared" si="2344"/>
        <v>0</v>
      </c>
      <c r="AIK167" s="21"/>
      <c r="AIL167" s="21">
        <f t="shared" si="2344"/>
        <v>0</v>
      </c>
      <c r="AIM167" s="21"/>
      <c r="AIN167" s="21">
        <f t="shared" si="2344"/>
        <v>0</v>
      </c>
      <c r="AIO167" s="21"/>
      <c r="AIP167" s="21">
        <f t="shared" si="2344"/>
        <v>0</v>
      </c>
      <c r="AIQ167" s="21"/>
      <c r="AIR167" s="21">
        <f t="shared" si="2345"/>
        <v>0</v>
      </c>
      <c r="AIS167" s="21"/>
      <c r="AIT167" s="21">
        <f t="shared" si="2345"/>
        <v>0</v>
      </c>
      <c r="AIU167" s="21"/>
      <c r="AIV167" s="21">
        <f t="shared" si="2345"/>
        <v>0</v>
      </c>
      <c r="AIW167" s="21"/>
      <c r="AIX167" s="21">
        <f t="shared" si="2345"/>
        <v>0</v>
      </c>
      <c r="AIY167" s="21"/>
      <c r="AIZ167" s="21">
        <f t="shared" si="2301"/>
        <v>0</v>
      </c>
      <c r="AJA167" s="21"/>
    </row>
    <row r="168" spans="2:937" ht="13.5" customHeight="1" x14ac:dyDescent="0.25">
      <c r="B168" s="31">
        <v>163</v>
      </c>
      <c r="C168" s="192" t="s">
        <v>206</v>
      </c>
      <c r="D168" s="67" t="s">
        <v>118</v>
      </c>
      <c r="E168" s="194" t="s">
        <v>404</v>
      </c>
      <c r="F168" s="194" t="str">
        <f>_xlfn.XLOOKUP(D168,'WTG PH-III'!$D$5:$D$198,'WTG PH-III'!$B$5:$B$198,0,0,1)</f>
        <v>PSS-05</v>
      </c>
      <c r="G168" s="22" t="s">
        <v>537</v>
      </c>
      <c r="H168" s="22" t="s">
        <v>538</v>
      </c>
      <c r="I168" s="61">
        <v>12.5</v>
      </c>
      <c r="J168" s="21">
        <v>253</v>
      </c>
      <c r="K168" s="21">
        <f t="shared" si="2070"/>
        <v>253.00000000000006</v>
      </c>
      <c r="L168" s="21">
        <f t="shared" si="2071"/>
        <v>253</v>
      </c>
      <c r="M168" s="21">
        <f t="shared" si="2072"/>
        <v>0</v>
      </c>
      <c r="N168" s="95">
        <f>VLOOKUP(D168,'WTG PH-III'!$D$5:$U$198,17,0)</f>
        <v>45718</v>
      </c>
      <c r="O168" s="95">
        <f>VLOOKUP(D168,'WTG PH-III'!$D$5:$U$198,18,0)</f>
        <v>45727</v>
      </c>
      <c r="P168" s="21">
        <f t="shared" si="2073"/>
        <v>0</v>
      </c>
      <c r="Q168" s="21"/>
      <c r="R168" s="21">
        <f t="shared" si="2074"/>
        <v>0</v>
      </c>
      <c r="S168" s="21"/>
      <c r="T168" s="21">
        <f t="shared" si="2075"/>
        <v>0</v>
      </c>
      <c r="U168" s="21"/>
      <c r="V168" s="21">
        <f t="shared" si="2076"/>
        <v>0</v>
      </c>
      <c r="W168" s="21"/>
      <c r="X168" s="21">
        <f t="shared" si="2077"/>
        <v>0</v>
      </c>
      <c r="Y168" s="21"/>
      <c r="Z168" s="21">
        <f t="shared" si="2078"/>
        <v>0</v>
      </c>
      <c r="AA168" s="21"/>
      <c r="AB168" s="21">
        <f t="shared" si="2079"/>
        <v>0</v>
      </c>
      <c r="AC168" s="21"/>
      <c r="AD168" s="21">
        <f t="shared" si="2080"/>
        <v>0</v>
      </c>
      <c r="AE168" s="21"/>
      <c r="AF168" s="21">
        <f t="shared" si="2081"/>
        <v>0</v>
      </c>
      <c r="AG168" s="21"/>
      <c r="AH168" s="21">
        <f t="shared" si="2082"/>
        <v>0</v>
      </c>
      <c r="AI168" s="21"/>
      <c r="AJ168" s="21">
        <f t="shared" si="2083"/>
        <v>0</v>
      </c>
      <c r="AK168" s="21"/>
      <c r="AL168" s="21">
        <f t="shared" si="2084"/>
        <v>0</v>
      </c>
      <c r="AM168" s="21"/>
      <c r="AN168" s="21">
        <f t="shared" si="2085"/>
        <v>0</v>
      </c>
      <c r="AO168" s="21"/>
      <c r="AP168" s="21">
        <f t="shared" si="2086"/>
        <v>0</v>
      </c>
      <c r="AQ168" s="21"/>
      <c r="AR168" s="21">
        <f t="shared" si="2087"/>
        <v>0</v>
      </c>
      <c r="AS168" s="21"/>
      <c r="AT168" s="21">
        <f t="shared" si="2088"/>
        <v>0</v>
      </c>
      <c r="AU168" s="21"/>
      <c r="AV168" s="21">
        <f t="shared" si="2089"/>
        <v>0</v>
      </c>
      <c r="AW168" s="21"/>
      <c r="AX168" s="21">
        <f t="shared" si="2090"/>
        <v>0</v>
      </c>
      <c r="AY168" s="21"/>
      <c r="AZ168" s="21">
        <f t="shared" si="2091"/>
        <v>0</v>
      </c>
      <c r="BA168" s="21"/>
      <c r="BB168" s="21">
        <f t="shared" si="2092"/>
        <v>0</v>
      </c>
      <c r="BC168" s="21"/>
      <c r="BD168" s="21">
        <f t="shared" si="2093"/>
        <v>0</v>
      </c>
      <c r="BE168" s="21"/>
      <c r="BF168" s="21">
        <f t="shared" si="2094"/>
        <v>0</v>
      </c>
      <c r="BG168" s="21"/>
      <c r="BH168" s="21">
        <f t="shared" si="2095"/>
        <v>0</v>
      </c>
      <c r="BI168" s="21"/>
      <c r="BJ168" s="21">
        <f t="shared" si="2096"/>
        <v>0</v>
      </c>
      <c r="BK168" s="21"/>
      <c r="BL168" s="21">
        <f t="shared" si="2097"/>
        <v>0</v>
      </c>
      <c r="BM168" s="21"/>
      <c r="BN168" s="21">
        <f t="shared" si="2098"/>
        <v>0</v>
      </c>
      <c r="BO168" s="21"/>
      <c r="BP168" s="21">
        <f t="shared" si="2099"/>
        <v>0</v>
      </c>
      <c r="BQ168" s="21"/>
      <c r="BR168" s="21">
        <f t="shared" si="2100"/>
        <v>0</v>
      </c>
      <c r="BS168" s="21"/>
      <c r="BT168" s="21">
        <f t="shared" si="2101"/>
        <v>0</v>
      </c>
      <c r="BU168" s="21"/>
      <c r="BV168" s="21">
        <f t="shared" si="2102"/>
        <v>0</v>
      </c>
      <c r="BW168" s="21"/>
      <c r="BX168" s="21">
        <f t="shared" si="2103"/>
        <v>0</v>
      </c>
      <c r="BY168" s="21"/>
      <c r="BZ168" s="21">
        <f t="shared" si="2104"/>
        <v>0</v>
      </c>
      <c r="CA168" s="21"/>
      <c r="CB168" s="21">
        <f t="shared" si="2105"/>
        <v>0</v>
      </c>
      <c r="CC168" s="21"/>
      <c r="CD168" s="21">
        <f t="shared" si="2106"/>
        <v>0</v>
      </c>
      <c r="CE168" s="21"/>
      <c r="CF168" s="21">
        <f t="shared" si="2107"/>
        <v>0</v>
      </c>
      <c r="CG168" s="21"/>
      <c r="CH168" s="21">
        <f t="shared" si="2108"/>
        <v>0</v>
      </c>
      <c r="CI168" s="21"/>
      <c r="CJ168" s="21">
        <f t="shared" si="2109"/>
        <v>0</v>
      </c>
      <c r="CK168" s="21"/>
      <c r="CL168" s="21">
        <f t="shared" si="2110"/>
        <v>0</v>
      </c>
      <c r="CM168" s="21"/>
      <c r="CN168" s="21">
        <f t="shared" si="2111"/>
        <v>0</v>
      </c>
      <c r="CO168" s="21"/>
      <c r="CP168" s="21">
        <f t="shared" si="2112"/>
        <v>0</v>
      </c>
      <c r="CQ168" s="21"/>
      <c r="CR168" s="21">
        <f t="shared" si="2113"/>
        <v>0</v>
      </c>
      <c r="CS168" s="21"/>
      <c r="CT168" s="21">
        <f t="shared" si="2114"/>
        <v>0</v>
      </c>
      <c r="CU168" s="21"/>
      <c r="CV168" s="21">
        <f t="shared" si="2115"/>
        <v>0</v>
      </c>
      <c r="CW168" s="21"/>
      <c r="CX168" s="21">
        <f t="shared" si="2116"/>
        <v>0</v>
      </c>
      <c r="CY168" s="21"/>
      <c r="CZ168" s="21">
        <f t="shared" si="2117"/>
        <v>0</v>
      </c>
      <c r="DA168" s="21"/>
      <c r="DB168" s="21">
        <f t="shared" si="2118"/>
        <v>0</v>
      </c>
      <c r="DC168" s="21"/>
      <c r="DD168" s="21">
        <f t="shared" si="2119"/>
        <v>0</v>
      </c>
      <c r="DE168" s="21"/>
      <c r="DF168" s="21">
        <f t="shared" si="2120"/>
        <v>0</v>
      </c>
      <c r="DG168" s="21"/>
      <c r="DH168" s="21">
        <f t="shared" si="2121"/>
        <v>0</v>
      </c>
      <c r="DI168" s="21"/>
      <c r="DJ168" s="21">
        <f t="shared" si="2122"/>
        <v>0</v>
      </c>
      <c r="DK168" s="21"/>
      <c r="DL168" s="21">
        <f t="shared" si="2123"/>
        <v>0</v>
      </c>
      <c r="DM168" s="21"/>
      <c r="DN168" s="21">
        <f t="shared" si="2124"/>
        <v>0</v>
      </c>
      <c r="DO168" s="21"/>
      <c r="DP168" s="21">
        <f t="shared" si="2125"/>
        <v>0</v>
      </c>
      <c r="DQ168" s="21"/>
      <c r="DR168" s="21">
        <f t="shared" si="2126"/>
        <v>0</v>
      </c>
      <c r="DS168" s="21"/>
      <c r="DT168" s="21">
        <f t="shared" si="2127"/>
        <v>0</v>
      </c>
      <c r="DU168" s="21"/>
      <c r="DV168" s="21">
        <f t="shared" si="2128"/>
        <v>0</v>
      </c>
      <c r="DW168" s="21"/>
      <c r="DX168" s="21">
        <f t="shared" si="2129"/>
        <v>0</v>
      </c>
      <c r="DY168" s="21"/>
      <c r="DZ168" s="21">
        <f t="shared" si="2130"/>
        <v>0</v>
      </c>
      <c r="EA168" s="21"/>
      <c r="EB168" s="21">
        <f t="shared" si="2131"/>
        <v>0</v>
      </c>
      <c r="EC168" s="21"/>
      <c r="ED168" s="21">
        <f t="shared" si="2132"/>
        <v>0</v>
      </c>
      <c r="EE168" s="21"/>
      <c r="EF168" s="21">
        <f t="shared" si="2133"/>
        <v>0</v>
      </c>
      <c r="EG168" s="21"/>
      <c r="EH168" s="21">
        <f t="shared" si="2134"/>
        <v>0</v>
      </c>
      <c r="EI168" s="21"/>
      <c r="EJ168" s="21">
        <f t="shared" si="2135"/>
        <v>0</v>
      </c>
      <c r="EK168" s="21"/>
      <c r="EL168" s="21">
        <f t="shared" si="2136"/>
        <v>0</v>
      </c>
      <c r="EM168" s="21"/>
      <c r="EN168" s="21">
        <f t="shared" si="2137"/>
        <v>0</v>
      </c>
      <c r="EO168" s="21"/>
      <c r="EP168" s="21">
        <f t="shared" si="2138"/>
        <v>0</v>
      </c>
      <c r="EQ168" s="21"/>
      <c r="ER168" s="21">
        <f t="shared" si="2139"/>
        <v>0</v>
      </c>
      <c r="ES168" s="21"/>
      <c r="ET168" s="21">
        <f t="shared" si="2140"/>
        <v>0</v>
      </c>
      <c r="EU168" s="21"/>
      <c r="EV168" s="21">
        <f t="shared" si="2141"/>
        <v>0</v>
      </c>
      <c r="EW168" s="21"/>
      <c r="EX168" s="21">
        <f t="shared" si="2142"/>
        <v>0</v>
      </c>
      <c r="EY168" s="21"/>
      <c r="EZ168" s="21">
        <f t="shared" si="2143"/>
        <v>0</v>
      </c>
      <c r="FA168" s="21"/>
      <c r="FB168" s="21">
        <f t="shared" si="2144"/>
        <v>0</v>
      </c>
      <c r="FC168" s="21"/>
      <c r="FD168" s="21">
        <f t="shared" si="2145"/>
        <v>0</v>
      </c>
      <c r="FE168" s="21"/>
      <c r="FF168" s="21">
        <f t="shared" si="2146"/>
        <v>0</v>
      </c>
      <c r="FG168" s="21"/>
      <c r="FH168" s="21">
        <f t="shared" si="2147"/>
        <v>25.3</v>
      </c>
      <c r="FI168" s="21"/>
      <c r="FJ168" s="21">
        <f t="shared" si="2148"/>
        <v>25.3</v>
      </c>
      <c r="FK168" s="21"/>
      <c r="FL168" s="21">
        <f t="shared" si="2149"/>
        <v>25.3</v>
      </c>
      <c r="FM168" s="21"/>
      <c r="FN168" s="21">
        <f t="shared" si="2150"/>
        <v>25.3</v>
      </c>
      <c r="FO168" s="21"/>
      <c r="FP168" s="21">
        <f t="shared" si="2151"/>
        <v>25.3</v>
      </c>
      <c r="FQ168" s="21"/>
      <c r="FR168" s="21">
        <f t="shared" si="2152"/>
        <v>25.3</v>
      </c>
      <c r="FS168" s="21"/>
      <c r="FT168" s="21">
        <f t="shared" si="2153"/>
        <v>25.3</v>
      </c>
      <c r="FU168" s="21"/>
      <c r="FV168" s="21">
        <f t="shared" si="2154"/>
        <v>25.3</v>
      </c>
      <c r="FW168" s="21"/>
      <c r="FX168" s="21">
        <f t="shared" si="2155"/>
        <v>25.3</v>
      </c>
      <c r="FY168" s="21"/>
      <c r="FZ168" s="21">
        <f t="shared" si="2156"/>
        <v>25.3</v>
      </c>
      <c r="GA168" s="21"/>
      <c r="GB168" s="21">
        <f t="shared" si="2157"/>
        <v>0</v>
      </c>
      <c r="GC168" s="21"/>
      <c r="GD168" s="21">
        <f t="shared" si="2158"/>
        <v>0</v>
      </c>
      <c r="GE168" s="21"/>
      <c r="GF168" s="21">
        <f t="shared" si="2159"/>
        <v>0</v>
      </c>
      <c r="GG168" s="21"/>
      <c r="GH168" s="21">
        <f t="shared" si="2160"/>
        <v>0</v>
      </c>
      <c r="GI168" s="21"/>
      <c r="GJ168" s="21">
        <f t="shared" si="2161"/>
        <v>0</v>
      </c>
      <c r="GK168" s="21"/>
      <c r="GL168" s="21">
        <f t="shared" si="2162"/>
        <v>0</v>
      </c>
      <c r="GM168" s="21"/>
      <c r="GN168" s="21">
        <f t="shared" si="2163"/>
        <v>0</v>
      </c>
      <c r="GO168" s="21"/>
      <c r="GP168" s="21">
        <f t="shared" si="2164"/>
        <v>0</v>
      </c>
      <c r="GQ168" s="21"/>
      <c r="GR168" s="21">
        <f t="shared" si="2165"/>
        <v>0</v>
      </c>
      <c r="GS168" s="21"/>
      <c r="GT168" s="21">
        <f t="shared" si="2166"/>
        <v>0</v>
      </c>
      <c r="GU168" s="21">
        <v>6</v>
      </c>
      <c r="GV168" s="21">
        <f t="shared" si="2167"/>
        <v>0</v>
      </c>
      <c r="GW168" s="21">
        <v>6</v>
      </c>
      <c r="GX168" s="21">
        <f t="shared" si="2168"/>
        <v>0</v>
      </c>
      <c r="GY168" s="21">
        <v>13</v>
      </c>
      <c r="GZ168" s="21">
        <f t="shared" si="2169"/>
        <v>0</v>
      </c>
      <c r="HA168" s="21"/>
      <c r="HB168" s="21">
        <f t="shared" si="2170"/>
        <v>0</v>
      </c>
      <c r="HC168" s="21">
        <v>8</v>
      </c>
      <c r="HD168" s="21">
        <f t="shared" si="2171"/>
        <v>0</v>
      </c>
      <c r="HE168" s="21">
        <v>39</v>
      </c>
      <c r="HF168" s="21">
        <f t="shared" si="2172"/>
        <v>0</v>
      </c>
      <c r="HG168" s="21">
        <v>35</v>
      </c>
      <c r="HH168" s="21">
        <f t="shared" si="2173"/>
        <v>0</v>
      </c>
      <c r="HI168" s="21">
        <v>35</v>
      </c>
      <c r="HJ168" s="21">
        <f t="shared" si="2174"/>
        <v>0</v>
      </c>
      <c r="HK168" s="21">
        <v>32</v>
      </c>
      <c r="HL168" s="21">
        <f t="shared" si="2175"/>
        <v>0</v>
      </c>
      <c r="HM168" s="21"/>
      <c r="HN168" s="21">
        <f t="shared" si="2176"/>
        <v>0</v>
      </c>
      <c r="HO168" s="21"/>
      <c r="HP168" s="21">
        <f t="shared" si="2177"/>
        <v>0</v>
      </c>
      <c r="HQ168" s="21">
        <v>33</v>
      </c>
      <c r="HR168" s="21">
        <f t="shared" si="2178"/>
        <v>0</v>
      </c>
      <c r="HS168" s="21">
        <v>34</v>
      </c>
      <c r="HT168" s="21">
        <f t="shared" si="2179"/>
        <v>0</v>
      </c>
      <c r="HU168" s="21">
        <v>12</v>
      </c>
      <c r="HV168" s="21">
        <f t="shared" si="2180"/>
        <v>0</v>
      </c>
      <c r="HW168" s="21"/>
      <c r="HX168" s="21">
        <f t="shared" si="2181"/>
        <v>0</v>
      </c>
      <c r="HY168" s="21"/>
      <c r="HZ168" s="21">
        <f t="shared" si="2182"/>
        <v>0</v>
      </c>
      <c r="IA168" s="21"/>
      <c r="IB168" s="21">
        <f t="shared" si="2183"/>
        <v>0</v>
      </c>
      <c r="IC168" s="21"/>
      <c r="ID168" s="21">
        <f t="shared" si="2184"/>
        <v>0</v>
      </c>
      <c r="IE168" s="21"/>
      <c r="IF168" s="21">
        <f t="shared" si="2185"/>
        <v>0</v>
      </c>
      <c r="IG168" s="21"/>
      <c r="IH168" s="21">
        <f t="shared" si="2186"/>
        <v>0</v>
      </c>
      <c r="II168" s="21"/>
      <c r="IJ168" s="21">
        <f t="shared" si="2187"/>
        <v>0</v>
      </c>
      <c r="IK168" s="21"/>
      <c r="IL168" s="21">
        <f t="shared" si="2188"/>
        <v>0</v>
      </c>
      <c r="IM168" s="21"/>
      <c r="IN168" s="21">
        <f t="shared" si="2189"/>
        <v>0</v>
      </c>
      <c r="IO168" s="21"/>
      <c r="IP168" s="21">
        <f t="shared" si="2190"/>
        <v>0</v>
      </c>
      <c r="IQ168" s="21"/>
      <c r="IR168" s="21">
        <f t="shared" si="2191"/>
        <v>0</v>
      </c>
      <c r="IS168" s="21"/>
      <c r="IT168" s="21">
        <f t="shared" si="2192"/>
        <v>0</v>
      </c>
      <c r="IU168" s="21"/>
      <c r="IV168" s="21">
        <f t="shared" si="2193"/>
        <v>0</v>
      </c>
      <c r="IW168" s="21"/>
      <c r="IX168" s="21">
        <f t="shared" si="2194"/>
        <v>0</v>
      </c>
      <c r="IY168" s="21"/>
      <c r="IZ168" s="21">
        <f t="shared" si="2195"/>
        <v>0</v>
      </c>
      <c r="JA168" s="21"/>
      <c r="JB168" s="21">
        <f t="shared" si="2196"/>
        <v>0</v>
      </c>
      <c r="JC168" s="21"/>
      <c r="JD168" s="21">
        <f t="shared" si="2197"/>
        <v>0</v>
      </c>
      <c r="JE168" s="21"/>
      <c r="JF168" s="21">
        <f t="shared" si="2198"/>
        <v>0</v>
      </c>
      <c r="JG168" s="21"/>
      <c r="JH168" s="21">
        <f t="shared" si="2199"/>
        <v>0</v>
      </c>
      <c r="JI168" s="21"/>
      <c r="JJ168" s="21">
        <f t="shared" si="2200"/>
        <v>0</v>
      </c>
      <c r="JK168" s="21"/>
      <c r="JL168" s="21">
        <f t="shared" si="2201"/>
        <v>0</v>
      </c>
      <c r="JM168" s="21"/>
      <c r="JN168" s="21">
        <f t="shared" si="2202"/>
        <v>0</v>
      </c>
      <c r="JO168" s="21"/>
      <c r="JP168" s="21">
        <f t="shared" si="2203"/>
        <v>0</v>
      </c>
      <c r="JQ168" s="21"/>
      <c r="JR168" s="21">
        <f t="shared" si="2204"/>
        <v>0</v>
      </c>
      <c r="JS168" s="21"/>
      <c r="JT168" s="21">
        <f t="shared" si="2205"/>
        <v>0</v>
      </c>
      <c r="JU168" s="21"/>
      <c r="JV168" s="21">
        <f t="shared" si="2206"/>
        <v>0</v>
      </c>
      <c r="JW168" s="21"/>
      <c r="JX168" s="21">
        <f t="shared" si="2207"/>
        <v>0</v>
      </c>
      <c r="JY168" s="21"/>
      <c r="JZ168" s="21">
        <f t="shared" si="2208"/>
        <v>0</v>
      </c>
      <c r="KA168" s="21"/>
      <c r="KB168" s="21">
        <f t="shared" si="2209"/>
        <v>0</v>
      </c>
      <c r="KC168" s="21"/>
      <c r="KD168" s="21">
        <f t="shared" si="2210"/>
        <v>0</v>
      </c>
      <c r="KE168" s="21"/>
      <c r="KF168" s="21">
        <f t="shared" si="2211"/>
        <v>0</v>
      </c>
      <c r="KG168" s="21"/>
      <c r="KH168" s="21">
        <f t="shared" si="2212"/>
        <v>0</v>
      </c>
      <c r="KI168" s="21"/>
      <c r="KJ168" s="21">
        <f t="shared" si="2213"/>
        <v>0</v>
      </c>
      <c r="KK168" s="21"/>
      <c r="KL168" s="21">
        <f t="shared" si="2214"/>
        <v>0</v>
      </c>
      <c r="KM168" s="21"/>
      <c r="KN168" s="21">
        <f t="shared" si="2215"/>
        <v>0</v>
      </c>
      <c r="KO168" s="21"/>
      <c r="KP168" s="21">
        <f t="shared" si="2216"/>
        <v>0</v>
      </c>
      <c r="KQ168" s="21"/>
      <c r="KR168" s="21">
        <f t="shared" si="2217"/>
        <v>0</v>
      </c>
      <c r="KS168" s="21"/>
      <c r="KT168" s="21">
        <f t="shared" si="2218"/>
        <v>0</v>
      </c>
      <c r="KU168" s="21"/>
      <c r="KV168" s="21">
        <f t="shared" si="2219"/>
        <v>0</v>
      </c>
      <c r="KW168" s="21"/>
      <c r="KX168" s="21">
        <f t="shared" si="2220"/>
        <v>0</v>
      </c>
      <c r="KY168" s="21"/>
      <c r="KZ168" s="21">
        <f t="shared" si="2221"/>
        <v>0</v>
      </c>
      <c r="LA168" s="21"/>
      <c r="LB168" s="21">
        <f t="shared" si="2222"/>
        <v>0</v>
      </c>
      <c r="LC168" s="21"/>
      <c r="LD168" s="21">
        <f t="shared" si="2223"/>
        <v>0</v>
      </c>
      <c r="LE168" s="21"/>
      <c r="LF168" s="21">
        <f t="shared" si="2224"/>
        <v>0</v>
      </c>
      <c r="LG168" s="21"/>
      <c r="LH168" s="21">
        <f t="shared" si="2225"/>
        <v>0</v>
      </c>
      <c r="LI168" s="21"/>
      <c r="LJ168" s="21">
        <f t="shared" si="2226"/>
        <v>0</v>
      </c>
      <c r="LK168" s="21"/>
      <c r="LL168" s="21">
        <f t="shared" si="2227"/>
        <v>0</v>
      </c>
      <c r="LM168" s="21"/>
      <c r="LN168" s="21">
        <f t="shared" si="2228"/>
        <v>0</v>
      </c>
      <c r="LO168" s="21"/>
      <c r="LP168" s="21">
        <f t="shared" si="2229"/>
        <v>0</v>
      </c>
      <c r="LQ168" s="21"/>
      <c r="LR168" s="21">
        <f t="shared" si="2230"/>
        <v>0</v>
      </c>
      <c r="LS168" s="21"/>
      <c r="LT168" s="21">
        <f t="shared" si="2231"/>
        <v>0</v>
      </c>
      <c r="LU168" s="21"/>
      <c r="LV168" s="21">
        <f t="shared" si="2232"/>
        <v>0</v>
      </c>
      <c r="LW168" s="21"/>
      <c r="LX168" s="21">
        <f t="shared" si="2233"/>
        <v>0</v>
      </c>
      <c r="LY168" s="21"/>
      <c r="LZ168" s="21">
        <f t="shared" si="2234"/>
        <v>0</v>
      </c>
      <c r="MA168" s="21"/>
      <c r="MB168" s="21">
        <f t="shared" si="2235"/>
        <v>0</v>
      </c>
      <c r="MC168" s="21"/>
      <c r="MD168" s="21">
        <f t="shared" si="2236"/>
        <v>0</v>
      </c>
      <c r="ME168" s="21"/>
      <c r="MF168" s="21">
        <f t="shared" si="2237"/>
        <v>0</v>
      </c>
      <c r="MG168" s="21"/>
      <c r="MH168" s="21">
        <f t="shared" si="2238"/>
        <v>0</v>
      </c>
      <c r="MI168" s="21"/>
      <c r="MJ168" s="21">
        <f t="shared" si="2239"/>
        <v>0</v>
      </c>
      <c r="MK168" s="21"/>
      <c r="ML168" s="21">
        <f t="shared" si="2240"/>
        <v>0</v>
      </c>
      <c r="MM168" s="21"/>
      <c r="MN168" s="21">
        <f t="shared" si="2241"/>
        <v>0</v>
      </c>
      <c r="MO168" s="21"/>
      <c r="MP168" s="21">
        <f t="shared" si="2242"/>
        <v>0</v>
      </c>
      <c r="MQ168" s="21"/>
      <c r="MR168" s="21">
        <f t="shared" si="2243"/>
        <v>0</v>
      </c>
      <c r="MS168" s="21"/>
      <c r="MT168" s="21">
        <f t="shared" si="2244"/>
        <v>0</v>
      </c>
      <c r="MU168" s="21"/>
      <c r="MV168" s="21">
        <f t="shared" si="2245"/>
        <v>0</v>
      </c>
      <c r="MW168" s="21"/>
      <c r="MX168" s="21">
        <f t="shared" si="2246"/>
        <v>0</v>
      </c>
      <c r="MY168" s="21"/>
      <c r="MZ168" s="21">
        <f t="shared" si="2247"/>
        <v>0</v>
      </c>
      <c r="NA168" s="21"/>
      <c r="NB168" s="21">
        <f t="shared" si="2248"/>
        <v>0</v>
      </c>
      <c r="NC168" s="21"/>
      <c r="ND168" s="21">
        <f t="shared" si="2249"/>
        <v>0</v>
      </c>
      <c r="NE168" s="21"/>
      <c r="NF168" s="21">
        <f t="shared" si="2250"/>
        <v>0</v>
      </c>
      <c r="NG168" s="21"/>
      <c r="NH168" s="21">
        <f t="shared" si="2251"/>
        <v>0</v>
      </c>
      <c r="NI168" s="21"/>
      <c r="NJ168" s="21">
        <f t="shared" si="2252"/>
        <v>0</v>
      </c>
      <c r="NK168" s="21"/>
      <c r="NL168" s="21">
        <f t="shared" si="2253"/>
        <v>0</v>
      </c>
      <c r="NM168" s="21"/>
      <c r="NN168" s="21">
        <f t="shared" si="2254"/>
        <v>0</v>
      </c>
      <c r="NO168" s="21"/>
      <c r="NP168" s="21">
        <f t="shared" si="2255"/>
        <v>0</v>
      </c>
      <c r="NQ168" s="21"/>
      <c r="NR168" s="21">
        <f t="shared" si="2256"/>
        <v>0</v>
      </c>
      <c r="NS168" s="21"/>
      <c r="NT168" s="21">
        <f t="shared" si="2257"/>
        <v>0</v>
      </c>
      <c r="NU168" s="21"/>
      <c r="NV168" s="21">
        <f t="shared" si="2258"/>
        <v>0</v>
      </c>
      <c r="NW168" s="21"/>
      <c r="NX168" s="21">
        <f t="shared" si="2259"/>
        <v>0</v>
      </c>
      <c r="NY168" s="21"/>
      <c r="NZ168" s="21">
        <f t="shared" si="2260"/>
        <v>0</v>
      </c>
      <c r="OA168" s="21"/>
      <c r="OB168" s="21">
        <f t="shared" si="2261"/>
        <v>0</v>
      </c>
      <c r="OC168" s="21"/>
      <c r="OD168" s="21">
        <f t="shared" si="2262"/>
        <v>0</v>
      </c>
      <c r="OE168" s="21"/>
      <c r="OF168" s="21">
        <f t="shared" si="2263"/>
        <v>0</v>
      </c>
      <c r="OG168" s="21"/>
      <c r="OH168" s="21">
        <f t="shared" si="2264"/>
        <v>0</v>
      </c>
      <c r="OI168" s="21"/>
      <c r="OJ168" s="21">
        <f t="shared" si="2265"/>
        <v>0</v>
      </c>
      <c r="OK168" s="21"/>
      <c r="OL168" s="21">
        <f t="shared" si="2266"/>
        <v>0</v>
      </c>
      <c r="OM168" s="21"/>
      <c r="ON168" s="21">
        <f t="shared" si="2267"/>
        <v>0</v>
      </c>
      <c r="OO168" s="21"/>
      <c r="OP168" s="21">
        <f t="shared" si="2267"/>
        <v>0</v>
      </c>
      <c r="OQ168" s="21"/>
      <c r="OR168" s="21">
        <f t="shared" si="2267"/>
        <v>0</v>
      </c>
      <c r="OS168" s="21"/>
      <c r="OT168" s="21">
        <f t="shared" si="2267"/>
        <v>0</v>
      </c>
      <c r="OU168" s="21"/>
      <c r="OV168" s="21">
        <f t="shared" si="2267"/>
        <v>0</v>
      </c>
      <c r="OW168" s="21"/>
      <c r="OX168" s="21">
        <f t="shared" si="2267"/>
        <v>0</v>
      </c>
      <c r="OY168" s="21"/>
      <c r="OZ168" s="21">
        <f t="shared" si="2267"/>
        <v>0</v>
      </c>
      <c r="PA168" s="21"/>
      <c r="PB168" s="21">
        <f t="shared" si="2268"/>
        <v>0</v>
      </c>
      <c r="PC168" s="21"/>
      <c r="PD168" s="21">
        <f t="shared" si="2268"/>
        <v>0</v>
      </c>
      <c r="PE168" s="21"/>
      <c r="PF168" s="21">
        <f t="shared" si="2268"/>
        <v>0</v>
      </c>
      <c r="PG168" s="21"/>
      <c r="PH168" s="21">
        <f t="shared" si="2268"/>
        <v>0</v>
      </c>
      <c r="PI168" s="21"/>
      <c r="PJ168" s="21">
        <f t="shared" si="2268"/>
        <v>0</v>
      </c>
      <c r="PK168" s="21"/>
      <c r="PL168" s="21">
        <f t="shared" si="2268"/>
        <v>0</v>
      </c>
      <c r="PM168" s="21"/>
      <c r="PN168" s="21">
        <f t="shared" si="2269"/>
        <v>0</v>
      </c>
      <c r="PO168" s="21"/>
      <c r="PP168" s="21">
        <f t="shared" si="2269"/>
        <v>0</v>
      </c>
      <c r="PQ168" s="21"/>
      <c r="PR168" s="21">
        <f t="shared" si="2269"/>
        <v>0</v>
      </c>
      <c r="PS168" s="21"/>
      <c r="PT168" s="21">
        <f t="shared" si="2269"/>
        <v>0</v>
      </c>
      <c r="PU168" s="21"/>
      <c r="PV168" s="21">
        <f t="shared" si="2269"/>
        <v>0</v>
      </c>
      <c r="PW168" s="21"/>
      <c r="PX168" s="21">
        <f t="shared" si="2269"/>
        <v>0</v>
      </c>
      <c r="PY168" s="21"/>
      <c r="PZ168" s="21">
        <f t="shared" si="2270"/>
        <v>0</v>
      </c>
      <c r="QA168" s="21"/>
      <c r="QB168" s="21">
        <f t="shared" si="2270"/>
        <v>0</v>
      </c>
      <c r="QC168" s="21"/>
      <c r="QD168" s="21">
        <f t="shared" si="2270"/>
        <v>0</v>
      </c>
      <c r="QE168" s="21"/>
      <c r="QF168" s="21">
        <f t="shared" si="2270"/>
        <v>0</v>
      </c>
      <c r="QG168" s="21"/>
      <c r="QH168" s="21">
        <f t="shared" si="2270"/>
        <v>0</v>
      </c>
      <c r="QI168" s="21"/>
      <c r="QJ168" s="21">
        <f t="shared" si="2270"/>
        <v>0</v>
      </c>
      <c r="QK168" s="21"/>
      <c r="QL168" s="21">
        <f t="shared" si="2346"/>
        <v>0</v>
      </c>
      <c r="QM168" s="21"/>
      <c r="QN168" s="21">
        <f t="shared" si="2346"/>
        <v>0</v>
      </c>
      <c r="QO168" s="21"/>
      <c r="QP168" s="21">
        <f t="shared" si="2346"/>
        <v>0</v>
      </c>
      <c r="QQ168" s="21"/>
      <c r="QR168" s="21">
        <f t="shared" si="2346"/>
        <v>0</v>
      </c>
      <c r="QS168" s="21"/>
      <c r="QT168" s="21">
        <f t="shared" si="2346"/>
        <v>0</v>
      </c>
      <c r="QU168" s="21"/>
      <c r="QV168" s="21">
        <f t="shared" si="2346"/>
        <v>0</v>
      </c>
      <c r="QW168" s="21"/>
      <c r="QX168" s="21">
        <f t="shared" si="2272"/>
        <v>0</v>
      </c>
      <c r="QY168" s="21"/>
      <c r="QZ168" s="21">
        <f t="shared" si="2272"/>
        <v>0</v>
      </c>
      <c r="RA168" s="21"/>
      <c r="RB168" s="21">
        <f t="shared" si="2272"/>
        <v>0</v>
      </c>
      <c r="RC168" s="21"/>
      <c r="RD168" s="21">
        <f t="shared" si="2272"/>
        <v>0</v>
      </c>
      <c r="RE168" s="21"/>
      <c r="RF168" s="21">
        <f t="shared" si="2272"/>
        <v>0</v>
      </c>
      <c r="RG168" s="21"/>
      <c r="RH168" s="21">
        <f t="shared" si="2272"/>
        <v>0</v>
      </c>
      <c r="RI168" s="21"/>
      <c r="RJ168" s="21">
        <f t="shared" si="1944"/>
        <v>0</v>
      </c>
      <c r="RK168" s="21"/>
      <c r="RL168" s="21">
        <f t="shared" si="1945"/>
        <v>0</v>
      </c>
      <c r="RM168" s="21"/>
      <c r="RN168" s="21">
        <f t="shared" si="1946"/>
        <v>0</v>
      </c>
      <c r="RO168" s="21"/>
      <c r="RP168" s="21">
        <f t="shared" si="1947"/>
        <v>0</v>
      </c>
      <c r="RQ168" s="21"/>
      <c r="RR168" s="21">
        <f t="shared" si="1948"/>
        <v>0</v>
      </c>
      <c r="RS168" s="21"/>
      <c r="RT168" s="21">
        <f t="shared" si="1949"/>
        <v>0</v>
      </c>
      <c r="RU168" s="21"/>
      <c r="RV168" s="21">
        <f t="shared" si="1950"/>
        <v>0</v>
      </c>
      <c r="RW168" s="21"/>
      <c r="RX168" s="21">
        <f t="shared" si="1951"/>
        <v>0</v>
      </c>
      <c r="RY168" s="21"/>
      <c r="RZ168" s="21">
        <f t="shared" si="1952"/>
        <v>0</v>
      </c>
      <c r="SA168" s="21"/>
      <c r="SB168" s="21">
        <f t="shared" si="1953"/>
        <v>0</v>
      </c>
      <c r="SC168" s="21"/>
      <c r="SD168" s="21">
        <f t="shared" si="1954"/>
        <v>0</v>
      </c>
      <c r="SE168" s="21"/>
      <c r="SF168" s="21">
        <f t="shared" si="1955"/>
        <v>0</v>
      </c>
      <c r="SG168" s="21"/>
      <c r="SH168" s="21">
        <f t="shared" si="1956"/>
        <v>0</v>
      </c>
      <c r="SI168" s="21"/>
      <c r="SJ168" s="21">
        <f t="shared" si="1957"/>
        <v>0</v>
      </c>
      <c r="SK168" s="21"/>
      <c r="SL168" s="21">
        <f t="shared" si="1958"/>
        <v>0</v>
      </c>
      <c r="SM168" s="21"/>
      <c r="SN168" s="21">
        <f t="shared" si="2273"/>
        <v>0</v>
      </c>
      <c r="SO168" s="21"/>
      <c r="SP168" s="21">
        <f t="shared" si="1960"/>
        <v>0</v>
      </c>
      <c r="SQ168" s="21"/>
      <c r="SR168" s="21">
        <f t="shared" si="1961"/>
        <v>0</v>
      </c>
      <c r="SS168" s="21"/>
      <c r="ST168" s="21">
        <f t="shared" si="1962"/>
        <v>0</v>
      </c>
      <c r="SU168" s="21"/>
      <c r="SV168" s="21">
        <f t="shared" si="1963"/>
        <v>0</v>
      </c>
      <c r="SW168" s="21"/>
      <c r="SX168" s="21">
        <f t="shared" si="1964"/>
        <v>0</v>
      </c>
      <c r="SY168" s="21"/>
      <c r="SZ168" s="21">
        <f t="shared" si="1965"/>
        <v>0</v>
      </c>
      <c r="TA168" s="21"/>
      <c r="TB168" s="21">
        <f t="shared" si="1966"/>
        <v>0</v>
      </c>
      <c r="TC168" s="21"/>
      <c r="TD168" s="21">
        <f t="shared" si="2274"/>
        <v>0</v>
      </c>
      <c r="TE168" s="21"/>
      <c r="TF168" s="21">
        <f t="shared" si="1968"/>
        <v>0</v>
      </c>
      <c r="TG168" s="21"/>
      <c r="TH168" s="21">
        <f t="shared" si="1969"/>
        <v>0</v>
      </c>
      <c r="TI168" s="21"/>
      <c r="TJ168" s="21">
        <f t="shared" si="1970"/>
        <v>0</v>
      </c>
      <c r="TK168" s="21"/>
      <c r="TL168" s="21">
        <f t="shared" si="2275"/>
        <v>0</v>
      </c>
      <c r="TM168" s="21"/>
      <c r="TN168" s="21">
        <f t="shared" si="2276"/>
        <v>0</v>
      </c>
      <c r="TO168" s="21"/>
      <c r="TP168" s="21">
        <f t="shared" si="2277"/>
        <v>0</v>
      </c>
      <c r="TQ168" s="21"/>
      <c r="TR168" s="21">
        <f t="shared" si="2278"/>
        <v>0</v>
      </c>
      <c r="TS168" s="21"/>
      <c r="TT168" s="21">
        <f t="shared" si="2279"/>
        <v>0</v>
      </c>
      <c r="TU168" s="21"/>
      <c r="TV168" s="21">
        <f t="shared" si="2280"/>
        <v>0</v>
      </c>
      <c r="TW168" s="21"/>
      <c r="TX168" s="21">
        <f t="shared" si="2281"/>
        <v>0</v>
      </c>
      <c r="TY168" s="21"/>
      <c r="TZ168" s="21">
        <f t="shared" si="2282"/>
        <v>0</v>
      </c>
      <c r="UA168" s="21"/>
      <c r="UB168" s="21">
        <f t="shared" si="2283"/>
        <v>0</v>
      </c>
      <c r="UC168" s="21"/>
      <c r="UD168" s="21">
        <f t="shared" si="2284"/>
        <v>0</v>
      </c>
      <c r="UE168" s="21"/>
      <c r="UF168" s="21">
        <f t="shared" si="2285"/>
        <v>0</v>
      </c>
      <c r="UG168" s="21"/>
      <c r="UH168" s="21">
        <f t="shared" si="1982"/>
        <v>0</v>
      </c>
      <c r="UI168" s="21"/>
      <c r="UJ168" s="21">
        <f t="shared" si="2286"/>
        <v>0</v>
      </c>
      <c r="UK168" s="21"/>
      <c r="UL168" s="21">
        <f t="shared" si="2287"/>
        <v>0</v>
      </c>
      <c r="UM168" s="21"/>
      <c r="UN168" s="21">
        <f t="shared" si="2288"/>
        <v>0</v>
      </c>
      <c r="UO168" s="21"/>
      <c r="UP168" s="21">
        <f t="shared" si="2289"/>
        <v>0</v>
      </c>
      <c r="UQ168" s="21"/>
      <c r="UR168" s="21">
        <f t="shared" si="2290"/>
        <v>0</v>
      </c>
      <c r="US168" s="21"/>
      <c r="UT168" s="21">
        <f t="shared" si="2291"/>
        <v>0</v>
      </c>
      <c r="UU168" s="21"/>
      <c r="UV168" s="21">
        <f t="shared" si="1989"/>
        <v>0</v>
      </c>
      <c r="UW168" s="21"/>
      <c r="UX168" s="21">
        <f t="shared" si="2292"/>
        <v>0</v>
      </c>
      <c r="UY168" s="21"/>
      <c r="UZ168" s="21">
        <f t="shared" si="1991"/>
        <v>0</v>
      </c>
      <c r="VA168" s="21"/>
      <c r="VB168" s="21">
        <f t="shared" si="2293"/>
        <v>0</v>
      </c>
      <c r="VC168" s="21"/>
      <c r="VD168" s="21">
        <f t="shared" si="2294"/>
        <v>0</v>
      </c>
      <c r="VE168" s="21"/>
      <c r="VF168" s="21">
        <f t="shared" si="2295"/>
        <v>0</v>
      </c>
      <c r="VG168" s="21"/>
      <c r="VH168" s="21">
        <f t="shared" si="2296"/>
        <v>0</v>
      </c>
      <c r="VI168" s="21"/>
      <c r="VJ168" s="21">
        <f t="shared" si="2297"/>
        <v>0</v>
      </c>
      <c r="VK168" s="21"/>
      <c r="VL168" s="21">
        <f t="shared" si="2298"/>
        <v>0</v>
      </c>
      <c r="VM168" s="21"/>
      <c r="VN168" s="21">
        <f t="shared" si="2299"/>
        <v>0</v>
      </c>
      <c r="VO168" s="21"/>
      <c r="VP168" s="21">
        <f t="shared" si="2300"/>
        <v>0</v>
      </c>
      <c r="VQ168" s="21"/>
      <c r="VR168" s="21">
        <f t="shared" si="2267"/>
        <v>0</v>
      </c>
      <c r="VS168" s="21"/>
      <c r="VT168" s="21">
        <f t="shared" si="2267"/>
        <v>0</v>
      </c>
      <c r="VU168" s="21"/>
      <c r="VV168" s="21">
        <f t="shared" si="2301"/>
        <v>0</v>
      </c>
      <c r="VW168" s="21"/>
      <c r="VX168" s="21">
        <f t="shared" si="2302"/>
        <v>0</v>
      </c>
      <c r="VY168" s="21"/>
      <c r="VZ168" s="21">
        <f t="shared" si="2302"/>
        <v>0</v>
      </c>
      <c r="WA168" s="21"/>
      <c r="WB168" s="21">
        <f t="shared" si="2302"/>
        <v>0</v>
      </c>
      <c r="WC168" s="21"/>
      <c r="WD168" s="21">
        <f t="shared" si="2302"/>
        <v>0</v>
      </c>
      <c r="WE168" s="21"/>
      <c r="WF168" s="21">
        <f t="shared" si="2302"/>
        <v>0</v>
      </c>
      <c r="WG168" s="21"/>
      <c r="WH168" s="21">
        <f t="shared" si="2302"/>
        <v>0</v>
      </c>
      <c r="WI168" s="21"/>
      <c r="WJ168" s="21">
        <f t="shared" si="2302"/>
        <v>0</v>
      </c>
      <c r="WK168" s="21"/>
      <c r="WL168" s="21">
        <f t="shared" si="2302"/>
        <v>0</v>
      </c>
      <c r="WM168" s="21"/>
      <c r="WN168" s="21">
        <f t="shared" si="2302"/>
        <v>0</v>
      </c>
      <c r="WO168" s="21"/>
      <c r="WP168" s="21">
        <f t="shared" si="2302"/>
        <v>0</v>
      </c>
      <c r="WQ168" s="21"/>
      <c r="WR168" s="21">
        <f t="shared" si="2302"/>
        <v>0</v>
      </c>
      <c r="WS168" s="21"/>
      <c r="WT168" s="21">
        <f t="shared" si="2302"/>
        <v>0</v>
      </c>
      <c r="WU168" s="21"/>
      <c r="WV168" s="21">
        <f t="shared" si="2302"/>
        <v>0</v>
      </c>
      <c r="WW168" s="21"/>
      <c r="WX168" s="21">
        <f t="shared" si="2302"/>
        <v>0</v>
      </c>
      <c r="WY168" s="21"/>
      <c r="WZ168" s="21">
        <f t="shared" si="2302"/>
        <v>0</v>
      </c>
      <c r="XA168" s="21"/>
      <c r="XB168" s="21">
        <f t="shared" si="2302"/>
        <v>0</v>
      </c>
      <c r="XC168" s="21"/>
      <c r="XD168" s="21">
        <f t="shared" si="2301"/>
        <v>0</v>
      </c>
      <c r="XE168" s="21"/>
      <c r="XF168" s="21">
        <f t="shared" si="2301"/>
        <v>0</v>
      </c>
      <c r="XG168" s="21"/>
      <c r="XH168" s="21">
        <f t="shared" si="2301"/>
        <v>0</v>
      </c>
      <c r="XI168" s="21"/>
      <c r="XJ168" s="21">
        <f t="shared" si="2301"/>
        <v>0</v>
      </c>
      <c r="XK168" s="21"/>
      <c r="XL168" s="21">
        <f t="shared" si="2301"/>
        <v>0</v>
      </c>
      <c r="XM168" s="21"/>
      <c r="XN168" s="21">
        <f t="shared" si="2301"/>
        <v>0</v>
      </c>
      <c r="XO168" s="21"/>
      <c r="XP168" s="21">
        <f t="shared" si="2301"/>
        <v>0</v>
      </c>
      <c r="XQ168" s="21"/>
      <c r="XR168" s="21">
        <f t="shared" si="2301"/>
        <v>0</v>
      </c>
      <c r="XS168" s="21"/>
      <c r="XT168" s="21">
        <f t="shared" si="2301"/>
        <v>0</v>
      </c>
      <c r="XU168" s="21"/>
      <c r="XV168" s="21">
        <f t="shared" si="2301"/>
        <v>0</v>
      </c>
      <c r="XW168" s="21"/>
      <c r="XX168" s="21">
        <f t="shared" si="2301"/>
        <v>0</v>
      </c>
      <c r="XY168" s="21"/>
      <c r="XZ168" s="21">
        <f t="shared" si="2301"/>
        <v>0</v>
      </c>
      <c r="YA168" s="21"/>
      <c r="YB168" s="21">
        <f t="shared" si="2004"/>
        <v>0</v>
      </c>
      <c r="YC168" s="21"/>
      <c r="YD168" s="21">
        <f t="shared" si="2005"/>
        <v>0</v>
      </c>
      <c r="YE168" s="21"/>
      <c r="YF168" s="21">
        <f t="shared" si="2006"/>
        <v>0</v>
      </c>
      <c r="YG168" s="21"/>
      <c r="YH168" s="21">
        <f t="shared" si="2007"/>
        <v>0</v>
      </c>
      <c r="YI168" s="21"/>
      <c r="YJ168" s="21">
        <f t="shared" si="2008"/>
        <v>0</v>
      </c>
      <c r="YK168" s="21"/>
      <c r="YL168" s="21">
        <f t="shared" si="2009"/>
        <v>0</v>
      </c>
      <c r="YM168" s="21"/>
      <c r="YN168" s="21">
        <f t="shared" si="2010"/>
        <v>0</v>
      </c>
      <c r="YO168" s="21"/>
      <c r="YP168" s="21">
        <f t="shared" si="2011"/>
        <v>0</v>
      </c>
      <c r="YQ168" s="21"/>
      <c r="YR168" s="21">
        <f t="shared" si="2012"/>
        <v>0</v>
      </c>
      <c r="YS168" s="21"/>
      <c r="YT168" s="21">
        <f t="shared" si="2303"/>
        <v>0</v>
      </c>
      <c r="YU168" s="21"/>
      <c r="YV168" s="21">
        <f t="shared" si="2014"/>
        <v>0</v>
      </c>
      <c r="YW168" s="21"/>
      <c r="YX168" s="21">
        <f t="shared" si="2015"/>
        <v>0</v>
      </c>
      <c r="YY168" s="21"/>
      <c r="YZ168" s="21">
        <f t="shared" si="2301"/>
        <v>0</v>
      </c>
      <c r="ZA168" s="21"/>
      <c r="ZB168" s="21">
        <f t="shared" si="2016"/>
        <v>0</v>
      </c>
      <c r="ZC168" s="21"/>
      <c r="ZD168" s="21">
        <f t="shared" si="2017"/>
        <v>0</v>
      </c>
      <c r="ZE168" s="21"/>
      <c r="ZF168" s="21">
        <f t="shared" si="2018"/>
        <v>0</v>
      </c>
      <c r="ZG168" s="21"/>
      <c r="ZH168" s="21">
        <f t="shared" si="2304"/>
        <v>0</v>
      </c>
      <c r="ZI168" s="21"/>
      <c r="ZJ168" s="21">
        <f t="shared" si="2020"/>
        <v>0</v>
      </c>
      <c r="ZK168" s="21"/>
      <c r="ZL168" s="21">
        <f t="shared" si="2021"/>
        <v>0</v>
      </c>
      <c r="ZM168" s="21"/>
      <c r="ZN168" s="21">
        <f t="shared" si="2305"/>
        <v>0</v>
      </c>
      <c r="ZO168" s="21"/>
      <c r="ZP168" s="21">
        <f t="shared" si="2023"/>
        <v>0</v>
      </c>
      <c r="ZQ168" s="21"/>
      <c r="ZR168" s="21">
        <f t="shared" si="2024"/>
        <v>0</v>
      </c>
      <c r="ZS168" s="21"/>
      <c r="ZT168" s="21">
        <f t="shared" si="2301"/>
        <v>0</v>
      </c>
      <c r="ZU168" s="21"/>
      <c r="ZV168" s="21">
        <f t="shared" si="2306"/>
        <v>0</v>
      </c>
      <c r="ZW168" s="21"/>
      <c r="ZX168" s="21">
        <f t="shared" si="2307"/>
        <v>0</v>
      </c>
      <c r="ZY168" s="21"/>
      <c r="ZZ168" s="21">
        <f t="shared" si="2307"/>
        <v>0</v>
      </c>
      <c r="AAA168" s="21"/>
      <c r="AAB168" s="21">
        <f t="shared" si="2308"/>
        <v>0</v>
      </c>
      <c r="AAC168" s="21"/>
      <c r="AAD168" s="21">
        <f t="shared" si="2308"/>
        <v>0</v>
      </c>
      <c r="AAE168" s="21"/>
      <c r="AAF168" s="21">
        <f t="shared" si="2309"/>
        <v>0</v>
      </c>
      <c r="AAG168" s="21"/>
      <c r="AAH168" s="21">
        <f t="shared" si="2309"/>
        <v>0</v>
      </c>
      <c r="AAI168" s="21"/>
      <c r="AAJ168" s="21">
        <f t="shared" si="2310"/>
        <v>0</v>
      </c>
      <c r="AAK168" s="21"/>
      <c r="AAL168" s="21">
        <f t="shared" si="2310"/>
        <v>0</v>
      </c>
      <c r="AAM168" s="21"/>
      <c r="AAN168" s="21">
        <f t="shared" si="2311"/>
        <v>0</v>
      </c>
      <c r="AAO168" s="21"/>
      <c r="AAP168" s="21">
        <f t="shared" si="2311"/>
        <v>0</v>
      </c>
      <c r="AAQ168" s="21"/>
      <c r="AAR168" s="21">
        <f t="shared" si="2312"/>
        <v>0</v>
      </c>
      <c r="AAS168" s="21"/>
      <c r="AAT168" s="21">
        <f t="shared" si="2312"/>
        <v>0</v>
      </c>
      <c r="AAU168" s="21"/>
      <c r="AAV168" s="21">
        <f t="shared" si="2313"/>
        <v>0</v>
      </c>
      <c r="AAW168" s="21"/>
      <c r="AAX168" s="21">
        <f t="shared" si="2313"/>
        <v>0</v>
      </c>
      <c r="AAY168" s="21"/>
      <c r="AAZ168" s="21">
        <f t="shared" si="2314"/>
        <v>0</v>
      </c>
      <c r="ABA168" s="21"/>
      <c r="ABB168" s="21">
        <f t="shared" si="2314"/>
        <v>0</v>
      </c>
      <c r="ABC168" s="21"/>
      <c r="ABD168" s="21">
        <f t="shared" si="2315"/>
        <v>0</v>
      </c>
      <c r="ABE168" s="21"/>
      <c r="ABF168" s="21">
        <f t="shared" si="2315"/>
        <v>0</v>
      </c>
      <c r="ABG168" s="21"/>
      <c r="ABH168" s="21">
        <f t="shared" si="2316"/>
        <v>0</v>
      </c>
      <c r="ABI168" s="21"/>
      <c r="ABJ168" s="21">
        <f t="shared" si="2316"/>
        <v>0</v>
      </c>
      <c r="ABK168" s="21"/>
      <c r="ABL168" s="21">
        <f t="shared" si="2317"/>
        <v>0</v>
      </c>
      <c r="ABM168" s="21"/>
      <c r="ABN168" s="21">
        <f t="shared" si="2317"/>
        <v>0</v>
      </c>
      <c r="ABO168" s="21"/>
      <c r="ABP168" s="21">
        <f t="shared" si="2318"/>
        <v>0</v>
      </c>
      <c r="ABQ168" s="21"/>
      <c r="ABR168" s="21">
        <f t="shared" si="2318"/>
        <v>0</v>
      </c>
      <c r="ABS168" s="21"/>
      <c r="ABT168" s="21">
        <f t="shared" si="2319"/>
        <v>0</v>
      </c>
      <c r="ABU168" s="21"/>
      <c r="ABV168" s="21">
        <f t="shared" si="2319"/>
        <v>0</v>
      </c>
      <c r="ABW168" s="21"/>
      <c r="ABX168" s="21">
        <f t="shared" si="2320"/>
        <v>0</v>
      </c>
      <c r="ABY168" s="21"/>
      <c r="ABZ168" s="21">
        <f t="shared" si="2320"/>
        <v>0</v>
      </c>
      <c r="ACA168" s="21"/>
      <c r="ACB168" s="21">
        <f t="shared" si="2321"/>
        <v>0</v>
      </c>
      <c r="ACC168" s="21"/>
      <c r="ACD168" s="21">
        <f t="shared" si="2321"/>
        <v>0</v>
      </c>
      <c r="ACE168" s="21"/>
      <c r="ACF168" s="21">
        <f t="shared" si="2322"/>
        <v>0</v>
      </c>
      <c r="ACG168" s="21"/>
      <c r="ACH168" s="21">
        <f t="shared" si="2322"/>
        <v>0</v>
      </c>
      <c r="ACI168" s="21"/>
      <c r="ACJ168" s="21">
        <f t="shared" si="2323"/>
        <v>0</v>
      </c>
      <c r="ACK168" s="21"/>
      <c r="ACL168" s="21">
        <f t="shared" si="2323"/>
        <v>0</v>
      </c>
      <c r="ACM168" s="21"/>
      <c r="ACN168" s="21">
        <f t="shared" si="2324"/>
        <v>0</v>
      </c>
      <c r="ACO168" s="21"/>
      <c r="ACP168" s="21">
        <f t="shared" si="2324"/>
        <v>0</v>
      </c>
      <c r="ACQ168" s="21"/>
      <c r="ACR168" s="21">
        <f t="shared" si="2325"/>
        <v>0</v>
      </c>
      <c r="ACS168" s="21"/>
      <c r="ACT168" s="21">
        <f t="shared" si="2325"/>
        <v>0</v>
      </c>
      <c r="ACU168" s="21"/>
      <c r="ACV168" s="21">
        <f t="shared" si="2326"/>
        <v>0</v>
      </c>
      <c r="ACW168" s="21"/>
      <c r="ACX168" s="21">
        <f t="shared" si="2326"/>
        <v>0</v>
      </c>
      <c r="ACY168" s="21"/>
      <c r="ACZ168" s="21">
        <f t="shared" si="2327"/>
        <v>0</v>
      </c>
      <c r="ADA168" s="21"/>
      <c r="ADB168" s="21">
        <f t="shared" si="2327"/>
        <v>0</v>
      </c>
      <c r="ADC168" s="21"/>
      <c r="ADD168" s="21">
        <f t="shared" si="2328"/>
        <v>0</v>
      </c>
      <c r="ADE168" s="21"/>
      <c r="ADF168" s="21">
        <f t="shared" si="2328"/>
        <v>0</v>
      </c>
      <c r="ADG168" s="21"/>
      <c r="ADH168" s="21">
        <f t="shared" si="2329"/>
        <v>0</v>
      </c>
      <c r="ADI168" s="21"/>
      <c r="ADJ168" s="21">
        <f t="shared" si="2329"/>
        <v>0</v>
      </c>
      <c r="ADK168" s="21"/>
      <c r="ADL168" s="21">
        <f t="shared" si="2330"/>
        <v>0</v>
      </c>
      <c r="ADM168" s="21"/>
      <c r="ADN168" s="21">
        <f t="shared" si="2330"/>
        <v>0</v>
      </c>
      <c r="ADO168" s="21"/>
      <c r="ADP168" s="21">
        <f t="shared" si="2330"/>
        <v>0</v>
      </c>
      <c r="ADQ168" s="21"/>
      <c r="ADR168" s="21">
        <f t="shared" si="2330"/>
        <v>0</v>
      </c>
      <c r="ADS168" s="21"/>
      <c r="ADT168" s="21">
        <f t="shared" si="2330"/>
        <v>0</v>
      </c>
      <c r="ADU168" s="21"/>
      <c r="ADV168" s="21">
        <f t="shared" si="2331"/>
        <v>0</v>
      </c>
      <c r="ADW168" s="21"/>
      <c r="ADX168" s="21">
        <f t="shared" si="2331"/>
        <v>0</v>
      </c>
      <c r="ADY168" s="21"/>
      <c r="ADZ168" s="21">
        <f t="shared" si="2331"/>
        <v>0</v>
      </c>
      <c r="AEA168" s="21"/>
      <c r="AEB168" s="21">
        <f t="shared" si="2331"/>
        <v>0</v>
      </c>
      <c r="AEC168" s="21"/>
      <c r="AED168" s="21">
        <f t="shared" si="2332"/>
        <v>0</v>
      </c>
      <c r="AEE168" s="21"/>
      <c r="AEF168" s="21">
        <f t="shared" si="2332"/>
        <v>0</v>
      </c>
      <c r="AEG168" s="21"/>
      <c r="AEH168" s="21">
        <f t="shared" si="2332"/>
        <v>0</v>
      </c>
      <c r="AEI168" s="21"/>
      <c r="AEJ168" s="21">
        <f t="shared" si="2332"/>
        <v>0</v>
      </c>
      <c r="AEK168" s="21"/>
      <c r="AEL168" s="21">
        <f t="shared" si="2332"/>
        <v>0</v>
      </c>
      <c r="AEM168" s="21"/>
      <c r="AEN168" s="21">
        <f t="shared" si="2333"/>
        <v>0</v>
      </c>
      <c r="AEO168" s="21"/>
      <c r="AEP168" s="21">
        <f t="shared" si="2333"/>
        <v>0</v>
      </c>
      <c r="AEQ168" s="21"/>
      <c r="AER168" s="21">
        <f t="shared" si="2333"/>
        <v>0</v>
      </c>
      <c r="AES168" s="21"/>
      <c r="AET168" s="21">
        <f t="shared" si="2333"/>
        <v>0</v>
      </c>
      <c r="AEU168" s="21"/>
      <c r="AEV168" s="21">
        <f t="shared" si="2334"/>
        <v>0</v>
      </c>
      <c r="AEW168" s="21"/>
      <c r="AEX168" s="21">
        <f t="shared" si="2334"/>
        <v>0</v>
      </c>
      <c r="AEY168" s="21"/>
      <c r="AEZ168" s="21">
        <f t="shared" si="2334"/>
        <v>0</v>
      </c>
      <c r="AFA168" s="21"/>
      <c r="AFB168" s="21">
        <f t="shared" si="2334"/>
        <v>0</v>
      </c>
      <c r="AFC168" s="21"/>
      <c r="AFD168" s="21">
        <f t="shared" si="2334"/>
        <v>0</v>
      </c>
      <c r="AFE168" s="21"/>
      <c r="AFF168" s="21">
        <f t="shared" si="2335"/>
        <v>0</v>
      </c>
      <c r="AFG168" s="21"/>
      <c r="AFH168" s="21">
        <f t="shared" si="2335"/>
        <v>0</v>
      </c>
      <c r="AFI168" s="21"/>
      <c r="AFJ168" s="21">
        <f t="shared" si="2335"/>
        <v>0</v>
      </c>
      <c r="AFK168" s="21"/>
      <c r="AFL168" s="21">
        <f t="shared" si="2335"/>
        <v>0</v>
      </c>
      <c r="AFM168" s="21"/>
      <c r="AFN168" s="21">
        <f t="shared" si="2336"/>
        <v>0</v>
      </c>
      <c r="AFO168" s="21"/>
      <c r="AFP168" s="21">
        <f t="shared" si="2336"/>
        <v>0</v>
      </c>
      <c r="AFQ168" s="21"/>
      <c r="AFR168" s="21">
        <f t="shared" si="2336"/>
        <v>0</v>
      </c>
      <c r="AFS168" s="21"/>
      <c r="AFT168" s="21">
        <f t="shared" si="2336"/>
        <v>0</v>
      </c>
      <c r="AFU168" s="21"/>
      <c r="AFV168" s="21">
        <f t="shared" si="2336"/>
        <v>0</v>
      </c>
      <c r="AFW168" s="21"/>
      <c r="AFX168" s="21">
        <f t="shared" si="2337"/>
        <v>0</v>
      </c>
      <c r="AFY168" s="21"/>
      <c r="AFZ168" s="21">
        <f t="shared" si="2337"/>
        <v>0</v>
      </c>
      <c r="AGA168" s="21"/>
      <c r="AGB168" s="21">
        <f t="shared" si="2337"/>
        <v>0</v>
      </c>
      <c r="AGC168" s="21"/>
      <c r="AGD168" s="21">
        <f t="shared" si="2337"/>
        <v>0</v>
      </c>
      <c r="AGE168" s="21"/>
      <c r="AGF168" s="21">
        <f t="shared" si="2338"/>
        <v>0</v>
      </c>
      <c r="AGG168" s="21"/>
      <c r="AGH168" s="21">
        <f t="shared" si="2338"/>
        <v>0</v>
      </c>
      <c r="AGI168" s="21"/>
      <c r="AGJ168" s="21">
        <f t="shared" si="2338"/>
        <v>0</v>
      </c>
      <c r="AGK168" s="21"/>
      <c r="AGL168" s="21">
        <f t="shared" si="2338"/>
        <v>0</v>
      </c>
      <c r="AGM168" s="21"/>
      <c r="AGN168" s="21">
        <f t="shared" si="2338"/>
        <v>0</v>
      </c>
      <c r="AGO168" s="21"/>
      <c r="AGP168" s="21">
        <f t="shared" si="2339"/>
        <v>0</v>
      </c>
      <c r="AGQ168" s="21"/>
      <c r="AGR168" s="21">
        <f t="shared" si="2339"/>
        <v>0</v>
      </c>
      <c r="AGS168" s="21"/>
      <c r="AGT168" s="21">
        <f t="shared" si="2339"/>
        <v>0</v>
      </c>
      <c r="AGU168" s="21"/>
      <c r="AGV168" s="21">
        <f t="shared" si="2339"/>
        <v>0</v>
      </c>
      <c r="AGW168" s="21"/>
      <c r="AGX168" s="21">
        <f t="shared" si="2340"/>
        <v>0</v>
      </c>
      <c r="AGY168" s="21"/>
      <c r="AGZ168" s="21">
        <f t="shared" si="2340"/>
        <v>0</v>
      </c>
      <c r="AHA168" s="21"/>
      <c r="AHB168" s="21">
        <f t="shared" si="2340"/>
        <v>0</v>
      </c>
      <c r="AHC168" s="21"/>
      <c r="AHD168" s="21">
        <f t="shared" si="2340"/>
        <v>0</v>
      </c>
      <c r="AHE168" s="21"/>
      <c r="AHF168" s="21">
        <f t="shared" si="2340"/>
        <v>0</v>
      </c>
      <c r="AHG168" s="21"/>
      <c r="AHH168" s="21">
        <f t="shared" si="2341"/>
        <v>0</v>
      </c>
      <c r="AHI168" s="21"/>
      <c r="AHJ168" s="21">
        <f t="shared" si="2341"/>
        <v>0</v>
      </c>
      <c r="AHK168" s="21"/>
      <c r="AHL168" s="21">
        <f t="shared" si="2341"/>
        <v>0</v>
      </c>
      <c r="AHM168" s="21"/>
      <c r="AHN168" s="21">
        <f t="shared" si="2341"/>
        <v>0</v>
      </c>
      <c r="AHO168" s="21"/>
      <c r="AHP168" s="21">
        <f t="shared" si="2342"/>
        <v>0</v>
      </c>
      <c r="AHQ168" s="21"/>
      <c r="AHR168" s="21">
        <f t="shared" si="2342"/>
        <v>0</v>
      </c>
      <c r="AHS168" s="21"/>
      <c r="AHT168" s="21">
        <f t="shared" si="2342"/>
        <v>0</v>
      </c>
      <c r="AHU168" s="21"/>
      <c r="AHV168" s="21">
        <f t="shared" si="2342"/>
        <v>0</v>
      </c>
      <c r="AHW168" s="21"/>
      <c r="AHX168" s="21">
        <f t="shared" si="2342"/>
        <v>0</v>
      </c>
      <c r="AHY168" s="21"/>
      <c r="AHZ168" s="21">
        <f t="shared" si="2343"/>
        <v>0</v>
      </c>
      <c r="AIA168" s="21"/>
      <c r="AIB168" s="21">
        <f t="shared" si="2343"/>
        <v>0</v>
      </c>
      <c r="AIC168" s="21"/>
      <c r="AID168" s="21">
        <f t="shared" si="2343"/>
        <v>0</v>
      </c>
      <c r="AIE168" s="21"/>
      <c r="AIF168" s="21">
        <f t="shared" si="2343"/>
        <v>0</v>
      </c>
      <c r="AIG168" s="21"/>
      <c r="AIH168" s="21">
        <f t="shared" si="2344"/>
        <v>0</v>
      </c>
      <c r="AII168" s="21"/>
      <c r="AIJ168" s="21">
        <f t="shared" si="2344"/>
        <v>0</v>
      </c>
      <c r="AIK168" s="21"/>
      <c r="AIL168" s="21">
        <f t="shared" si="2344"/>
        <v>0</v>
      </c>
      <c r="AIM168" s="21"/>
      <c r="AIN168" s="21">
        <f t="shared" si="2344"/>
        <v>0</v>
      </c>
      <c r="AIO168" s="21"/>
      <c r="AIP168" s="21">
        <f t="shared" si="2344"/>
        <v>0</v>
      </c>
      <c r="AIQ168" s="21"/>
      <c r="AIR168" s="21">
        <f t="shared" si="2345"/>
        <v>0</v>
      </c>
      <c r="AIS168" s="21"/>
      <c r="AIT168" s="21">
        <f t="shared" si="2345"/>
        <v>0</v>
      </c>
      <c r="AIU168" s="21"/>
      <c r="AIV168" s="21">
        <f t="shared" si="2345"/>
        <v>0</v>
      </c>
      <c r="AIW168" s="21"/>
      <c r="AIX168" s="21">
        <f t="shared" si="2345"/>
        <v>0</v>
      </c>
      <c r="AIY168" s="21"/>
      <c r="AIZ168" s="21">
        <f t="shared" si="2301"/>
        <v>0</v>
      </c>
      <c r="AJA168" s="21"/>
    </row>
    <row r="169" spans="2:937" ht="13.5" customHeight="1" x14ac:dyDescent="0.25">
      <c r="B169" s="31">
        <v>164</v>
      </c>
      <c r="C169" s="192" t="s">
        <v>206</v>
      </c>
      <c r="D169" s="67" t="s">
        <v>137</v>
      </c>
      <c r="E169" s="194" t="s">
        <v>404</v>
      </c>
      <c r="F169" s="194" t="str">
        <f>_xlfn.XLOOKUP(D169,'WTG PH-III'!$D$5:$D$198,'WTG PH-III'!$B$5:$B$198,0,0,1)</f>
        <v>PSS-05</v>
      </c>
      <c r="G169" s="22" t="s">
        <v>537</v>
      </c>
      <c r="H169" s="22" t="s">
        <v>538</v>
      </c>
      <c r="I169" s="61">
        <v>13</v>
      </c>
      <c r="J169" s="21">
        <v>253</v>
      </c>
      <c r="K169" s="21">
        <f t="shared" si="2070"/>
        <v>253.00000000000006</v>
      </c>
      <c r="L169" s="21">
        <f t="shared" si="2071"/>
        <v>253</v>
      </c>
      <c r="M169" s="21">
        <f t="shared" si="2072"/>
        <v>0</v>
      </c>
      <c r="N169" s="95">
        <f>VLOOKUP(D169,'WTG PH-III'!$D$5:$U$198,17,0)</f>
        <v>45708</v>
      </c>
      <c r="O169" s="95">
        <f>VLOOKUP(D169,'WTG PH-III'!$D$5:$U$198,18,0)</f>
        <v>45717</v>
      </c>
      <c r="P169" s="21">
        <f t="shared" si="2073"/>
        <v>0</v>
      </c>
      <c r="Q169" s="21"/>
      <c r="R169" s="21">
        <f t="shared" si="2074"/>
        <v>0</v>
      </c>
      <c r="S169" s="21"/>
      <c r="T169" s="21">
        <f t="shared" si="2075"/>
        <v>0</v>
      </c>
      <c r="U169" s="21"/>
      <c r="V169" s="21">
        <f t="shared" si="2076"/>
        <v>0</v>
      </c>
      <c r="W169" s="21"/>
      <c r="X169" s="21">
        <f t="shared" si="2077"/>
        <v>0</v>
      </c>
      <c r="Y169" s="21"/>
      <c r="Z169" s="21">
        <f t="shared" si="2078"/>
        <v>0</v>
      </c>
      <c r="AA169" s="21"/>
      <c r="AB169" s="21">
        <f t="shared" si="2079"/>
        <v>0</v>
      </c>
      <c r="AC169" s="21"/>
      <c r="AD169" s="21">
        <f t="shared" si="2080"/>
        <v>0</v>
      </c>
      <c r="AE169" s="21"/>
      <c r="AF169" s="21">
        <f t="shared" si="2081"/>
        <v>0</v>
      </c>
      <c r="AG169" s="21"/>
      <c r="AH169" s="21">
        <f t="shared" si="2082"/>
        <v>0</v>
      </c>
      <c r="AI169" s="21"/>
      <c r="AJ169" s="21">
        <f t="shared" si="2083"/>
        <v>0</v>
      </c>
      <c r="AK169" s="21"/>
      <c r="AL169" s="21">
        <f t="shared" si="2084"/>
        <v>0</v>
      </c>
      <c r="AM169" s="21"/>
      <c r="AN169" s="21">
        <f t="shared" si="2085"/>
        <v>0</v>
      </c>
      <c r="AO169" s="21"/>
      <c r="AP169" s="21">
        <f t="shared" si="2086"/>
        <v>0</v>
      </c>
      <c r="AQ169" s="21"/>
      <c r="AR169" s="21">
        <f t="shared" si="2087"/>
        <v>0</v>
      </c>
      <c r="AS169" s="21"/>
      <c r="AT169" s="21">
        <f t="shared" si="2088"/>
        <v>0</v>
      </c>
      <c r="AU169" s="21"/>
      <c r="AV169" s="21">
        <f t="shared" si="2089"/>
        <v>0</v>
      </c>
      <c r="AW169" s="21"/>
      <c r="AX169" s="21">
        <f t="shared" si="2090"/>
        <v>0</v>
      </c>
      <c r="AY169" s="21"/>
      <c r="AZ169" s="21">
        <f t="shared" si="2091"/>
        <v>0</v>
      </c>
      <c r="BA169" s="21"/>
      <c r="BB169" s="21">
        <f t="shared" si="2092"/>
        <v>0</v>
      </c>
      <c r="BC169" s="21"/>
      <c r="BD169" s="21">
        <f t="shared" si="2093"/>
        <v>0</v>
      </c>
      <c r="BE169" s="21"/>
      <c r="BF169" s="21">
        <f t="shared" si="2094"/>
        <v>0</v>
      </c>
      <c r="BG169" s="21"/>
      <c r="BH169" s="21">
        <f t="shared" si="2095"/>
        <v>0</v>
      </c>
      <c r="BI169" s="21"/>
      <c r="BJ169" s="21">
        <f t="shared" si="2096"/>
        <v>0</v>
      </c>
      <c r="BK169" s="21"/>
      <c r="BL169" s="21">
        <f t="shared" si="2097"/>
        <v>0</v>
      </c>
      <c r="BM169" s="21"/>
      <c r="BN169" s="21">
        <f t="shared" si="2098"/>
        <v>0</v>
      </c>
      <c r="BO169" s="21"/>
      <c r="BP169" s="21">
        <f t="shared" si="2099"/>
        <v>0</v>
      </c>
      <c r="BQ169" s="21"/>
      <c r="BR169" s="21">
        <f t="shared" si="2100"/>
        <v>0</v>
      </c>
      <c r="BS169" s="21"/>
      <c r="BT169" s="21">
        <f t="shared" si="2101"/>
        <v>0</v>
      </c>
      <c r="BU169" s="21"/>
      <c r="BV169" s="21">
        <f t="shared" si="2102"/>
        <v>0</v>
      </c>
      <c r="BW169" s="21"/>
      <c r="BX169" s="21">
        <f t="shared" si="2103"/>
        <v>0</v>
      </c>
      <c r="BY169" s="21"/>
      <c r="BZ169" s="21">
        <f t="shared" si="2104"/>
        <v>0</v>
      </c>
      <c r="CA169" s="21"/>
      <c r="CB169" s="21">
        <f t="shared" si="2105"/>
        <v>0</v>
      </c>
      <c r="CC169" s="21"/>
      <c r="CD169" s="21">
        <f t="shared" si="2106"/>
        <v>0</v>
      </c>
      <c r="CE169" s="21"/>
      <c r="CF169" s="21">
        <f t="shared" si="2107"/>
        <v>0</v>
      </c>
      <c r="CG169" s="21"/>
      <c r="CH169" s="21">
        <f t="shared" si="2108"/>
        <v>0</v>
      </c>
      <c r="CI169" s="21"/>
      <c r="CJ169" s="21">
        <f t="shared" si="2109"/>
        <v>0</v>
      </c>
      <c r="CK169" s="21"/>
      <c r="CL169" s="21">
        <f t="shared" si="2110"/>
        <v>0</v>
      </c>
      <c r="CM169" s="21"/>
      <c r="CN169" s="21">
        <f t="shared" si="2111"/>
        <v>0</v>
      </c>
      <c r="CO169" s="21"/>
      <c r="CP169" s="21">
        <f t="shared" si="2112"/>
        <v>0</v>
      </c>
      <c r="CQ169" s="21"/>
      <c r="CR169" s="21">
        <f t="shared" si="2113"/>
        <v>0</v>
      </c>
      <c r="CS169" s="21"/>
      <c r="CT169" s="21">
        <f t="shared" si="2114"/>
        <v>0</v>
      </c>
      <c r="CU169" s="21"/>
      <c r="CV169" s="21">
        <f t="shared" si="2115"/>
        <v>0</v>
      </c>
      <c r="CW169" s="21"/>
      <c r="CX169" s="21">
        <f t="shared" si="2116"/>
        <v>0</v>
      </c>
      <c r="CY169" s="21"/>
      <c r="CZ169" s="21">
        <f t="shared" si="2117"/>
        <v>0</v>
      </c>
      <c r="DA169" s="21"/>
      <c r="DB169" s="21">
        <f t="shared" si="2118"/>
        <v>0</v>
      </c>
      <c r="DC169" s="21"/>
      <c r="DD169" s="21">
        <f t="shared" si="2119"/>
        <v>0</v>
      </c>
      <c r="DE169" s="21"/>
      <c r="DF169" s="21">
        <f t="shared" si="2120"/>
        <v>0</v>
      </c>
      <c r="DG169" s="21"/>
      <c r="DH169" s="21">
        <f t="shared" si="2121"/>
        <v>0</v>
      </c>
      <c r="DI169" s="21"/>
      <c r="DJ169" s="21">
        <f t="shared" si="2122"/>
        <v>0</v>
      </c>
      <c r="DK169" s="21"/>
      <c r="DL169" s="21">
        <f t="shared" si="2123"/>
        <v>0</v>
      </c>
      <c r="DM169" s="21"/>
      <c r="DN169" s="21">
        <f t="shared" si="2124"/>
        <v>0</v>
      </c>
      <c r="DO169" s="21"/>
      <c r="DP169" s="21">
        <f t="shared" si="2125"/>
        <v>0</v>
      </c>
      <c r="DQ169" s="21"/>
      <c r="DR169" s="21">
        <f t="shared" si="2126"/>
        <v>0</v>
      </c>
      <c r="DS169" s="21"/>
      <c r="DT169" s="21">
        <f t="shared" si="2127"/>
        <v>0</v>
      </c>
      <c r="DU169" s="21"/>
      <c r="DV169" s="21">
        <f t="shared" si="2128"/>
        <v>0</v>
      </c>
      <c r="DW169" s="21"/>
      <c r="DX169" s="21">
        <f t="shared" si="2129"/>
        <v>0</v>
      </c>
      <c r="DY169" s="21"/>
      <c r="DZ169" s="21">
        <f t="shared" si="2130"/>
        <v>0</v>
      </c>
      <c r="EA169" s="21"/>
      <c r="EB169" s="21">
        <f t="shared" si="2131"/>
        <v>0</v>
      </c>
      <c r="EC169" s="21"/>
      <c r="ED169" s="21">
        <f t="shared" si="2132"/>
        <v>0</v>
      </c>
      <c r="EE169" s="21"/>
      <c r="EF169" s="21">
        <f t="shared" si="2133"/>
        <v>0</v>
      </c>
      <c r="EG169" s="21"/>
      <c r="EH169" s="21">
        <f t="shared" si="2134"/>
        <v>0</v>
      </c>
      <c r="EI169" s="21"/>
      <c r="EJ169" s="21">
        <f t="shared" si="2135"/>
        <v>0</v>
      </c>
      <c r="EK169" s="21"/>
      <c r="EL169" s="21">
        <f t="shared" si="2136"/>
        <v>0</v>
      </c>
      <c r="EM169" s="21"/>
      <c r="EN169" s="21">
        <f t="shared" si="2137"/>
        <v>25.3</v>
      </c>
      <c r="EO169" s="21"/>
      <c r="EP169" s="21">
        <f t="shared" si="2138"/>
        <v>25.3</v>
      </c>
      <c r="EQ169" s="21"/>
      <c r="ER169" s="21">
        <f t="shared" si="2139"/>
        <v>25.3</v>
      </c>
      <c r="ES169" s="21"/>
      <c r="ET169" s="21">
        <f t="shared" si="2140"/>
        <v>25.3</v>
      </c>
      <c r="EU169" s="21"/>
      <c r="EV169" s="21">
        <f t="shared" si="2141"/>
        <v>25.3</v>
      </c>
      <c r="EW169" s="21"/>
      <c r="EX169" s="21">
        <f t="shared" si="2142"/>
        <v>25.3</v>
      </c>
      <c r="EY169" s="21"/>
      <c r="EZ169" s="21">
        <f t="shared" si="2143"/>
        <v>25.3</v>
      </c>
      <c r="FA169" s="21"/>
      <c r="FB169" s="21">
        <f t="shared" si="2144"/>
        <v>25.3</v>
      </c>
      <c r="FC169" s="21"/>
      <c r="FD169" s="21">
        <f t="shared" si="2145"/>
        <v>25.3</v>
      </c>
      <c r="FE169" s="21"/>
      <c r="FF169" s="21">
        <f t="shared" si="2146"/>
        <v>25.3</v>
      </c>
      <c r="FG169" s="21"/>
      <c r="FH169" s="21">
        <f t="shared" si="2147"/>
        <v>0</v>
      </c>
      <c r="FI169" s="21"/>
      <c r="FJ169" s="21">
        <f t="shared" si="2148"/>
        <v>0</v>
      </c>
      <c r="FK169" s="21"/>
      <c r="FL169" s="21">
        <f t="shared" si="2149"/>
        <v>0</v>
      </c>
      <c r="FM169" s="21"/>
      <c r="FN169" s="21">
        <f t="shared" si="2150"/>
        <v>0</v>
      </c>
      <c r="FO169" s="21"/>
      <c r="FP169" s="21">
        <f t="shared" si="2151"/>
        <v>0</v>
      </c>
      <c r="FQ169" s="21"/>
      <c r="FR169" s="21">
        <f t="shared" si="2152"/>
        <v>0</v>
      </c>
      <c r="FS169" s="21"/>
      <c r="FT169" s="21">
        <f t="shared" si="2153"/>
        <v>0</v>
      </c>
      <c r="FU169" s="21"/>
      <c r="FV169" s="21">
        <f t="shared" si="2154"/>
        <v>0</v>
      </c>
      <c r="FW169" s="21"/>
      <c r="FX169" s="21">
        <f t="shared" si="2155"/>
        <v>0</v>
      </c>
      <c r="FY169" s="21"/>
      <c r="FZ169" s="21">
        <f t="shared" si="2156"/>
        <v>0</v>
      </c>
      <c r="GA169" s="21"/>
      <c r="GB169" s="21">
        <f t="shared" si="2157"/>
        <v>0</v>
      </c>
      <c r="GC169" s="21"/>
      <c r="GD169" s="21">
        <f t="shared" si="2158"/>
        <v>0</v>
      </c>
      <c r="GE169" s="21"/>
      <c r="GF169" s="21">
        <f t="shared" si="2159"/>
        <v>0</v>
      </c>
      <c r="GG169" s="21"/>
      <c r="GH169" s="21">
        <f t="shared" si="2160"/>
        <v>0</v>
      </c>
      <c r="GI169" s="21"/>
      <c r="GJ169" s="21">
        <f t="shared" si="2161"/>
        <v>0</v>
      </c>
      <c r="GK169" s="21"/>
      <c r="GL169" s="21">
        <f t="shared" si="2162"/>
        <v>0</v>
      </c>
      <c r="GM169" s="21"/>
      <c r="GN169" s="21">
        <f t="shared" si="2163"/>
        <v>0</v>
      </c>
      <c r="GO169" s="21"/>
      <c r="GP169" s="21">
        <f t="shared" si="2164"/>
        <v>0</v>
      </c>
      <c r="GQ169" s="21"/>
      <c r="GR169" s="21">
        <f t="shared" si="2165"/>
        <v>0</v>
      </c>
      <c r="GS169" s="21"/>
      <c r="GT169" s="21">
        <f t="shared" si="2166"/>
        <v>0</v>
      </c>
      <c r="GU169" s="21"/>
      <c r="GV169" s="21">
        <f t="shared" si="2167"/>
        <v>0</v>
      </c>
      <c r="GW169" s="21"/>
      <c r="GX169" s="21">
        <f t="shared" si="2168"/>
        <v>0</v>
      </c>
      <c r="GY169" s="21"/>
      <c r="GZ169" s="21">
        <f t="shared" si="2169"/>
        <v>0</v>
      </c>
      <c r="HA169" s="21"/>
      <c r="HB169" s="21">
        <f t="shared" si="2170"/>
        <v>0</v>
      </c>
      <c r="HC169" s="21"/>
      <c r="HD169" s="21">
        <f t="shared" si="2171"/>
        <v>0</v>
      </c>
      <c r="HE169" s="21"/>
      <c r="HF169" s="21">
        <f t="shared" si="2172"/>
        <v>0</v>
      </c>
      <c r="HG169" s="21"/>
      <c r="HH169" s="21">
        <f t="shared" si="2173"/>
        <v>0</v>
      </c>
      <c r="HI169" s="21"/>
      <c r="HJ169" s="21">
        <f t="shared" si="2174"/>
        <v>0</v>
      </c>
      <c r="HK169" s="21"/>
      <c r="HL169" s="21">
        <f t="shared" si="2175"/>
        <v>0</v>
      </c>
      <c r="HM169" s="21"/>
      <c r="HN169" s="21">
        <f t="shared" si="2176"/>
        <v>0</v>
      </c>
      <c r="HO169" s="21"/>
      <c r="HP169" s="21">
        <f t="shared" si="2177"/>
        <v>0</v>
      </c>
      <c r="HQ169" s="21"/>
      <c r="HR169" s="21">
        <f t="shared" si="2178"/>
        <v>0</v>
      </c>
      <c r="HS169" s="21"/>
      <c r="HT169" s="21">
        <f t="shared" si="2179"/>
        <v>0</v>
      </c>
      <c r="HU169" s="21">
        <v>8</v>
      </c>
      <c r="HV169" s="21">
        <f t="shared" si="2180"/>
        <v>0</v>
      </c>
      <c r="HW169" s="21">
        <v>24</v>
      </c>
      <c r="HX169" s="21">
        <f t="shared" si="2181"/>
        <v>0</v>
      </c>
      <c r="HY169" s="21">
        <v>17</v>
      </c>
      <c r="HZ169" s="21">
        <f t="shared" si="2182"/>
        <v>0</v>
      </c>
      <c r="IA169" s="21"/>
      <c r="IB169" s="21">
        <f t="shared" si="2183"/>
        <v>0</v>
      </c>
      <c r="IC169" s="21">
        <v>36</v>
      </c>
      <c r="ID169" s="21">
        <f t="shared" si="2184"/>
        <v>0</v>
      </c>
      <c r="IE169" s="21">
        <v>32</v>
      </c>
      <c r="IF169" s="21">
        <f t="shared" si="2185"/>
        <v>0</v>
      </c>
      <c r="IG169" s="21">
        <v>34</v>
      </c>
      <c r="IH169" s="21">
        <f t="shared" si="2186"/>
        <v>0</v>
      </c>
      <c r="II169" s="21">
        <v>10</v>
      </c>
      <c r="IJ169" s="21">
        <f t="shared" si="2187"/>
        <v>0</v>
      </c>
      <c r="IK169" s="21">
        <v>17</v>
      </c>
      <c r="IL169" s="21">
        <f t="shared" si="2188"/>
        <v>0</v>
      </c>
      <c r="IM169" s="21">
        <v>25</v>
      </c>
      <c r="IN169" s="21">
        <f t="shared" si="2189"/>
        <v>0</v>
      </c>
      <c r="IO169" s="21">
        <v>24</v>
      </c>
      <c r="IP169" s="21">
        <f t="shared" si="2190"/>
        <v>0</v>
      </c>
      <c r="IQ169" s="21">
        <v>26</v>
      </c>
      <c r="IR169" s="21">
        <f t="shared" si="2191"/>
        <v>0</v>
      </c>
      <c r="IS169" s="21"/>
      <c r="IT169" s="21">
        <f t="shared" si="2192"/>
        <v>0</v>
      </c>
      <c r="IU169" s="21"/>
      <c r="IV169" s="21">
        <f t="shared" si="2193"/>
        <v>0</v>
      </c>
      <c r="IW169" s="21"/>
      <c r="IX169" s="21">
        <f t="shared" si="2194"/>
        <v>0</v>
      </c>
      <c r="IY169" s="21"/>
      <c r="IZ169" s="21">
        <f t="shared" si="2195"/>
        <v>0</v>
      </c>
      <c r="JA169" s="21"/>
      <c r="JB169" s="21">
        <f t="shared" si="2196"/>
        <v>0</v>
      </c>
      <c r="JC169" s="21"/>
      <c r="JD169" s="21">
        <f t="shared" si="2197"/>
        <v>0</v>
      </c>
      <c r="JE169" s="21"/>
      <c r="JF169" s="21">
        <f t="shared" si="2198"/>
        <v>0</v>
      </c>
      <c r="JG169" s="21"/>
      <c r="JH169" s="21">
        <f t="shared" si="2199"/>
        <v>0</v>
      </c>
      <c r="JI169" s="21"/>
      <c r="JJ169" s="21">
        <f t="shared" si="2200"/>
        <v>0</v>
      </c>
      <c r="JK169" s="21"/>
      <c r="JL169" s="21">
        <f t="shared" si="2201"/>
        <v>0</v>
      </c>
      <c r="JM169" s="21"/>
      <c r="JN169" s="21">
        <f t="shared" si="2202"/>
        <v>0</v>
      </c>
      <c r="JO169" s="21"/>
      <c r="JP169" s="21">
        <f t="shared" si="2203"/>
        <v>0</v>
      </c>
      <c r="JQ169" s="21"/>
      <c r="JR169" s="21">
        <f t="shared" si="2204"/>
        <v>0</v>
      </c>
      <c r="JS169" s="21"/>
      <c r="JT169" s="21">
        <f t="shared" si="2205"/>
        <v>0</v>
      </c>
      <c r="JU169" s="21"/>
      <c r="JV169" s="21">
        <f t="shared" si="2206"/>
        <v>0</v>
      </c>
      <c r="JW169" s="21"/>
      <c r="JX169" s="21">
        <f t="shared" si="2207"/>
        <v>0</v>
      </c>
      <c r="JY169" s="21"/>
      <c r="JZ169" s="21">
        <f t="shared" si="2208"/>
        <v>0</v>
      </c>
      <c r="KA169" s="21"/>
      <c r="KB169" s="21">
        <f t="shared" si="2209"/>
        <v>0</v>
      </c>
      <c r="KC169" s="21"/>
      <c r="KD169" s="21">
        <f t="shared" si="2210"/>
        <v>0</v>
      </c>
      <c r="KE169" s="21"/>
      <c r="KF169" s="21">
        <f t="shared" si="2211"/>
        <v>0</v>
      </c>
      <c r="KG169" s="21"/>
      <c r="KH169" s="21">
        <f t="shared" si="2212"/>
        <v>0</v>
      </c>
      <c r="KI169" s="21"/>
      <c r="KJ169" s="21">
        <f t="shared" si="2213"/>
        <v>0</v>
      </c>
      <c r="KK169" s="21"/>
      <c r="KL169" s="21">
        <f t="shared" si="2214"/>
        <v>0</v>
      </c>
      <c r="KM169" s="21"/>
      <c r="KN169" s="21">
        <f t="shared" si="2215"/>
        <v>0</v>
      </c>
      <c r="KO169" s="21"/>
      <c r="KP169" s="21">
        <f t="shared" si="2216"/>
        <v>0</v>
      </c>
      <c r="KQ169" s="21"/>
      <c r="KR169" s="21">
        <f t="shared" si="2217"/>
        <v>0</v>
      </c>
      <c r="KS169" s="21"/>
      <c r="KT169" s="21">
        <f t="shared" si="2218"/>
        <v>0</v>
      </c>
      <c r="KU169" s="21"/>
      <c r="KV169" s="21">
        <f t="shared" si="2219"/>
        <v>0</v>
      </c>
      <c r="KW169" s="21"/>
      <c r="KX169" s="21">
        <f t="shared" si="2220"/>
        <v>0</v>
      </c>
      <c r="KY169" s="21"/>
      <c r="KZ169" s="21">
        <f t="shared" si="2221"/>
        <v>0</v>
      </c>
      <c r="LA169" s="21"/>
      <c r="LB169" s="21">
        <f t="shared" si="2222"/>
        <v>0</v>
      </c>
      <c r="LC169" s="21"/>
      <c r="LD169" s="21">
        <f t="shared" si="2223"/>
        <v>0</v>
      </c>
      <c r="LE169" s="21"/>
      <c r="LF169" s="21">
        <f t="shared" si="2224"/>
        <v>0</v>
      </c>
      <c r="LG169" s="21"/>
      <c r="LH169" s="21">
        <f t="shared" si="2225"/>
        <v>0</v>
      </c>
      <c r="LI169" s="21"/>
      <c r="LJ169" s="21">
        <f t="shared" si="2226"/>
        <v>0</v>
      </c>
      <c r="LK169" s="21"/>
      <c r="LL169" s="21">
        <f t="shared" si="2227"/>
        <v>0</v>
      </c>
      <c r="LM169" s="21"/>
      <c r="LN169" s="21">
        <f t="shared" si="2228"/>
        <v>0</v>
      </c>
      <c r="LO169" s="21"/>
      <c r="LP169" s="21">
        <f t="shared" si="2229"/>
        <v>0</v>
      </c>
      <c r="LQ169" s="21"/>
      <c r="LR169" s="21">
        <f t="shared" si="2230"/>
        <v>0</v>
      </c>
      <c r="LS169" s="21"/>
      <c r="LT169" s="21">
        <f t="shared" si="2231"/>
        <v>0</v>
      </c>
      <c r="LU169" s="21"/>
      <c r="LV169" s="21">
        <f t="shared" si="2232"/>
        <v>0</v>
      </c>
      <c r="LW169" s="21"/>
      <c r="LX169" s="21">
        <f t="shared" si="2233"/>
        <v>0</v>
      </c>
      <c r="LY169" s="21"/>
      <c r="LZ169" s="21">
        <f t="shared" si="2234"/>
        <v>0</v>
      </c>
      <c r="MA169" s="21"/>
      <c r="MB169" s="21">
        <f t="shared" si="2235"/>
        <v>0</v>
      </c>
      <c r="MC169" s="21"/>
      <c r="MD169" s="21">
        <f t="shared" si="2236"/>
        <v>0</v>
      </c>
      <c r="ME169" s="21"/>
      <c r="MF169" s="21">
        <f t="shared" si="2237"/>
        <v>0</v>
      </c>
      <c r="MG169" s="21"/>
      <c r="MH169" s="21">
        <f t="shared" si="2238"/>
        <v>0</v>
      </c>
      <c r="MI169" s="21"/>
      <c r="MJ169" s="21">
        <f t="shared" si="2239"/>
        <v>0</v>
      </c>
      <c r="MK169" s="21"/>
      <c r="ML169" s="21">
        <f t="shared" si="2240"/>
        <v>0</v>
      </c>
      <c r="MM169" s="21"/>
      <c r="MN169" s="21">
        <f t="shared" si="2241"/>
        <v>0</v>
      </c>
      <c r="MO169" s="21"/>
      <c r="MP169" s="21">
        <f t="shared" si="2242"/>
        <v>0</v>
      </c>
      <c r="MQ169" s="21"/>
      <c r="MR169" s="21">
        <f t="shared" si="2243"/>
        <v>0</v>
      </c>
      <c r="MS169" s="21"/>
      <c r="MT169" s="21">
        <f t="shared" si="2244"/>
        <v>0</v>
      </c>
      <c r="MU169" s="21"/>
      <c r="MV169" s="21">
        <f t="shared" si="2245"/>
        <v>0</v>
      </c>
      <c r="MW169" s="21"/>
      <c r="MX169" s="21">
        <f t="shared" si="2246"/>
        <v>0</v>
      </c>
      <c r="MY169" s="21"/>
      <c r="MZ169" s="21">
        <f t="shared" si="2247"/>
        <v>0</v>
      </c>
      <c r="NA169" s="21"/>
      <c r="NB169" s="21">
        <f t="shared" si="2248"/>
        <v>0</v>
      </c>
      <c r="NC169" s="21"/>
      <c r="ND169" s="21">
        <f t="shared" si="2249"/>
        <v>0</v>
      </c>
      <c r="NE169" s="21"/>
      <c r="NF169" s="21">
        <f t="shared" si="2250"/>
        <v>0</v>
      </c>
      <c r="NG169" s="21"/>
      <c r="NH169" s="21">
        <f t="shared" si="2251"/>
        <v>0</v>
      </c>
      <c r="NI169" s="21"/>
      <c r="NJ169" s="21">
        <f t="shared" si="2252"/>
        <v>0</v>
      </c>
      <c r="NK169" s="21"/>
      <c r="NL169" s="21">
        <f t="shared" si="2253"/>
        <v>0</v>
      </c>
      <c r="NM169" s="21"/>
      <c r="NN169" s="21">
        <f t="shared" si="2254"/>
        <v>0</v>
      </c>
      <c r="NO169" s="21"/>
      <c r="NP169" s="21">
        <f t="shared" si="2255"/>
        <v>0</v>
      </c>
      <c r="NQ169" s="21"/>
      <c r="NR169" s="21">
        <f t="shared" si="2256"/>
        <v>0</v>
      </c>
      <c r="NS169" s="21"/>
      <c r="NT169" s="21">
        <f t="shared" si="2257"/>
        <v>0</v>
      </c>
      <c r="NU169" s="21"/>
      <c r="NV169" s="21">
        <f t="shared" si="2258"/>
        <v>0</v>
      </c>
      <c r="NW169" s="21"/>
      <c r="NX169" s="21">
        <f t="shared" si="2259"/>
        <v>0</v>
      </c>
      <c r="NY169" s="21"/>
      <c r="NZ169" s="21">
        <f t="shared" si="2260"/>
        <v>0</v>
      </c>
      <c r="OA169" s="21"/>
      <c r="OB169" s="21">
        <f t="shared" si="2261"/>
        <v>0</v>
      </c>
      <c r="OC169" s="21"/>
      <c r="OD169" s="21">
        <f t="shared" si="2262"/>
        <v>0</v>
      </c>
      <c r="OE169" s="21"/>
      <c r="OF169" s="21">
        <f t="shared" si="2263"/>
        <v>0</v>
      </c>
      <c r="OG169" s="21"/>
      <c r="OH169" s="21">
        <f t="shared" si="2264"/>
        <v>0</v>
      </c>
      <c r="OI169" s="21"/>
      <c r="OJ169" s="21">
        <f t="shared" si="2265"/>
        <v>0</v>
      </c>
      <c r="OK169" s="21"/>
      <c r="OL169" s="21">
        <f t="shared" si="2266"/>
        <v>0</v>
      </c>
      <c r="OM169" s="21"/>
      <c r="ON169" s="21">
        <f t="shared" si="2267"/>
        <v>0</v>
      </c>
      <c r="OO169" s="21"/>
      <c r="OP169" s="21">
        <f t="shared" si="2267"/>
        <v>0</v>
      </c>
      <c r="OQ169" s="21"/>
      <c r="OR169" s="21">
        <f t="shared" si="2267"/>
        <v>0</v>
      </c>
      <c r="OS169" s="21"/>
      <c r="OT169" s="21">
        <f t="shared" si="2267"/>
        <v>0</v>
      </c>
      <c r="OU169" s="21"/>
      <c r="OV169" s="21">
        <f t="shared" si="2267"/>
        <v>0</v>
      </c>
      <c r="OW169" s="21"/>
      <c r="OX169" s="21">
        <f t="shared" si="2267"/>
        <v>0</v>
      </c>
      <c r="OY169" s="21"/>
      <c r="OZ169" s="21">
        <f t="shared" si="2267"/>
        <v>0</v>
      </c>
      <c r="PA169" s="21"/>
      <c r="PB169" s="21">
        <f t="shared" si="2268"/>
        <v>0</v>
      </c>
      <c r="PC169" s="21"/>
      <c r="PD169" s="21">
        <f t="shared" si="2268"/>
        <v>0</v>
      </c>
      <c r="PE169" s="21"/>
      <c r="PF169" s="21">
        <f t="shared" si="2268"/>
        <v>0</v>
      </c>
      <c r="PG169" s="21"/>
      <c r="PH169" s="21">
        <f t="shared" si="2268"/>
        <v>0</v>
      </c>
      <c r="PI169" s="21"/>
      <c r="PJ169" s="21">
        <f t="shared" si="2268"/>
        <v>0</v>
      </c>
      <c r="PK169" s="21"/>
      <c r="PL169" s="21">
        <f t="shared" si="2268"/>
        <v>0</v>
      </c>
      <c r="PM169" s="21"/>
      <c r="PN169" s="21">
        <f t="shared" si="2269"/>
        <v>0</v>
      </c>
      <c r="PO169" s="21"/>
      <c r="PP169" s="21">
        <f t="shared" si="2269"/>
        <v>0</v>
      </c>
      <c r="PQ169" s="21"/>
      <c r="PR169" s="21">
        <f t="shared" si="2269"/>
        <v>0</v>
      </c>
      <c r="PS169" s="21"/>
      <c r="PT169" s="21">
        <f t="shared" si="2269"/>
        <v>0</v>
      </c>
      <c r="PU169" s="21"/>
      <c r="PV169" s="21">
        <f t="shared" si="2269"/>
        <v>0</v>
      </c>
      <c r="PW169" s="21"/>
      <c r="PX169" s="21">
        <f t="shared" si="2269"/>
        <v>0</v>
      </c>
      <c r="PY169" s="21"/>
      <c r="PZ169" s="21">
        <f t="shared" si="2270"/>
        <v>0</v>
      </c>
      <c r="QA169" s="21"/>
      <c r="QB169" s="21">
        <f t="shared" si="2270"/>
        <v>0</v>
      </c>
      <c r="QC169" s="21"/>
      <c r="QD169" s="21">
        <f t="shared" si="2270"/>
        <v>0</v>
      </c>
      <c r="QE169" s="21"/>
      <c r="QF169" s="21">
        <f t="shared" si="2270"/>
        <v>0</v>
      </c>
      <c r="QG169" s="21"/>
      <c r="QH169" s="21">
        <f t="shared" si="2270"/>
        <v>0</v>
      </c>
      <c r="QI169" s="21"/>
      <c r="QJ169" s="21">
        <f t="shared" si="2270"/>
        <v>0</v>
      </c>
      <c r="QK169" s="21"/>
      <c r="QL169" s="21">
        <f t="shared" si="2346"/>
        <v>0</v>
      </c>
      <c r="QM169" s="21"/>
      <c r="QN169" s="21">
        <f t="shared" si="2346"/>
        <v>0</v>
      </c>
      <c r="QO169" s="21"/>
      <c r="QP169" s="21">
        <f t="shared" si="2346"/>
        <v>0</v>
      </c>
      <c r="QQ169" s="21"/>
      <c r="QR169" s="21">
        <f t="shared" si="2346"/>
        <v>0</v>
      </c>
      <c r="QS169" s="21"/>
      <c r="QT169" s="21">
        <f t="shared" si="2346"/>
        <v>0</v>
      </c>
      <c r="QU169" s="21"/>
      <c r="QV169" s="21">
        <f t="shared" si="2346"/>
        <v>0</v>
      </c>
      <c r="QW169" s="21"/>
      <c r="QX169" s="21">
        <f t="shared" si="2272"/>
        <v>0</v>
      </c>
      <c r="QY169" s="21"/>
      <c r="QZ169" s="21">
        <f t="shared" si="2272"/>
        <v>0</v>
      </c>
      <c r="RA169" s="21"/>
      <c r="RB169" s="21">
        <f t="shared" si="2272"/>
        <v>0</v>
      </c>
      <c r="RC169" s="21"/>
      <c r="RD169" s="21">
        <f t="shared" si="2272"/>
        <v>0</v>
      </c>
      <c r="RE169" s="21"/>
      <c r="RF169" s="21">
        <f t="shared" si="2272"/>
        <v>0</v>
      </c>
      <c r="RG169" s="21"/>
      <c r="RH169" s="21">
        <f t="shared" si="2272"/>
        <v>0</v>
      </c>
      <c r="RI169" s="21"/>
      <c r="RJ169" s="21">
        <f t="shared" si="1944"/>
        <v>0</v>
      </c>
      <c r="RK169" s="21"/>
      <c r="RL169" s="21">
        <f t="shared" si="1945"/>
        <v>0</v>
      </c>
      <c r="RM169" s="21"/>
      <c r="RN169" s="21">
        <f t="shared" si="1946"/>
        <v>0</v>
      </c>
      <c r="RO169" s="21"/>
      <c r="RP169" s="21">
        <f t="shared" si="1947"/>
        <v>0</v>
      </c>
      <c r="RQ169" s="21"/>
      <c r="RR169" s="21">
        <f t="shared" si="1948"/>
        <v>0</v>
      </c>
      <c r="RS169" s="21"/>
      <c r="RT169" s="21">
        <f t="shared" si="1949"/>
        <v>0</v>
      </c>
      <c r="RU169" s="21"/>
      <c r="RV169" s="21">
        <f t="shared" si="1950"/>
        <v>0</v>
      </c>
      <c r="RW169" s="21"/>
      <c r="RX169" s="21">
        <f t="shared" si="1951"/>
        <v>0</v>
      </c>
      <c r="RY169" s="21"/>
      <c r="RZ169" s="21">
        <f t="shared" si="1952"/>
        <v>0</v>
      </c>
      <c r="SA169" s="21"/>
      <c r="SB169" s="21">
        <f t="shared" si="1953"/>
        <v>0</v>
      </c>
      <c r="SC169" s="21"/>
      <c r="SD169" s="21">
        <f t="shared" si="1954"/>
        <v>0</v>
      </c>
      <c r="SE169" s="21"/>
      <c r="SF169" s="21">
        <f t="shared" si="1955"/>
        <v>0</v>
      </c>
      <c r="SG169" s="21"/>
      <c r="SH169" s="21">
        <f t="shared" si="1956"/>
        <v>0</v>
      </c>
      <c r="SI169" s="21"/>
      <c r="SJ169" s="21">
        <f t="shared" si="1957"/>
        <v>0</v>
      </c>
      <c r="SK169" s="21"/>
      <c r="SL169" s="21">
        <f t="shared" si="1958"/>
        <v>0</v>
      </c>
      <c r="SM169" s="21"/>
      <c r="SN169" s="21">
        <f t="shared" si="2273"/>
        <v>0</v>
      </c>
      <c r="SO169" s="21"/>
      <c r="SP169" s="21">
        <f t="shared" si="1960"/>
        <v>0</v>
      </c>
      <c r="SQ169" s="21"/>
      <c r="SR169" s="21">
        <f t="shared" si="1961"/>
        <v>0</v>
      </c>
      <c r="SS169" s="21"/>
      <c r="ST169" s="21">
        <f t="shared" si="1962"/>
        <v>0</v>
      </c>
      <c r="SU169" s="21"/>
      <c r="SV169" s="21">
        <f t="shared" si="1963"/>
        <v>0</v>
      </c>
      <c r="SW169" s="21"/>
      <c r="SX169" s="21">
        <f t="shared" si="1964"/>
        <v>0</v>
      </c>
      <c r="SY169" s="21"/>
      <c r="SZ169" s="21">
        <f t="shared" si="1965"/>
        <v>0</v>
      </c>
      <c r="TA169" s="21"/>
      <c r="TB169" s="21">
        <f t="shared" si="1966"/>
        <v>0</v>
      </c>
      <c r="TC169" s="21"/>
      <c r="TD169" s="21">
        <f t="shared" si="2274"/>
        <v>0</v>
      </c>
      <c r="TE169" s="21"/>
      <c r="TF169" s="21">
        <f t="shared" si="1968"/>
        <v>0</v>
      </c>
      <c r="TG169" s="21"/>
      <c r="TH169" s="21">
        <f t="shared" si="1969"/>
        <v>0</v>
      </c>
      <c r="TI169" s="21"/>
      <c r="TJ169" s="21">
        <f t="shared" si="1970"/>
        <v>0</v>
      </c>
      <c r="TK169" s="21"/>
      <c r="TL169" s="21">
        <f t="shared" si="2275"/>
        <v>0</v>
      </c>
      <c r="TM169" s="21"/>
      <c r="TN169" s="21">
        <f t="shared" si="2276"/>
        <v>0</v>
      </c>
      <c r="TO169" s="21"/>
      <c r="TP169" s="21">
        <f t="shared" si="2277"/>
        <v>0</v>
      </c>
      <c r="TQ169" s="21"/>
      <c r="TR169" s="21">
        <f t="shared" si="2278"/>
        <v>0</v>
      </c>
      <c r="TS169" s="21"/>
      <c r="TT169" s="21">
        <f t="shared" si="2279"/>
        <v>0</v>
      </c>
      <c r="TU169" s="21"/>
      <c r="TV169" s="21">
        <f t="shared" si="2280"/>
        <v>0</v>
      </c>
      <c r="TW169" s="21"/>
      <c r="TX169" s="21">
        <f t="shared" si="2281"/>
        <v>0</v>
      </c>
      <c r="TY169" s="21"/>
      <c r="TZ169" s="21">
        <f t="shared" si="2282"/>
        <v>0</v>
      </c>
      <c r="UA169" s="21"/>
      <c r="UB169" s="21">
        <f t="shared" si="2283"/>
        <v>0</v>
      </c>
      <c r="UC169" s="21"/>
      <c r="UD169" s="21">
        <f t="shared" si="2284"/>
        <v>0</v>
      </c>
      <c r="UE169" s="21"/>
      <c r="UF169" s="21">
        <f t="shared" si="2285"/>
        <v>0</v>
      </c>
      <c r="UG169" s="21"/>
      <c r="UH169" s="21">
        <f t="shared" si="1982"/>
        <v>0</v>
      </c>
      <c r="UI169" s="21"/>
      <c r="UJ169" s="21">
        <f t="shared" si="2286"/>
        <v>0</v>
      </c>
      <c r="UK169" s="21"/>
      <c r="UL169" s="21">
        <f t="shared" si="2287"/>
        <v>0</v>
      </c>
      <c r="UM169" s="21"/>
      <c r="UN169" s="21">
        <f t="shared" si="2288"/>
        <v>0</v>
      </c>
      <c r="UO169" s="21"/>
      <c r="UP169" s="21">
        <f t="shared" si="2289"/>
        <v>0</v>
      </c>
      <c r="UQ169" s="21"/>
      <c r="UR169" s="21">
        <f t="shared" si="2290"/>
        <v>0</v>
      </c>
      <c r="US169" s="21"/>
      <c r="UT169" s="21">
        <f t="shared" si="2291"/>
        <v>0</v>
      </c>
      <c r="UU169" s="21"/>
      <c r="UV169" s="21">
        <f t="shared" si="1989"/>
        <v>0</v>
      </c>
      <c r="UW169" s="21"/>
      <c r="UX169" s="21">
        <f t="shared" si="2292"/>
        <v>0</v>
      </c>
      <c r="UY169" s="21"/>
      <c r="UZ169" s="21">
        <f t="shared" si="1991"/>
        <v>0</v>
      </c>
      <c r="VA169" s="21"/>
      <c r="VB169" s="21">
        <f t="shared" si="2293"/>
        <v>0</v>
      </c>
      <c r="VC169" s="21"/>
      <c r="VD169" s="21">
        <f t="shared" si="2294"/>
        <v>0</v>
      </c>
      <c r="VE169" s="21"/>
      <c r="VF169" s="21">
        <f t="shared" si="2295"/>
        <v>0</v>
      </c>
      <c r="VG169" s="21"/>
      <c r="VH169" s="21">
        <f t="shared" si="2296"/>
        <v>0</v>
      </c>
      <c r="VI169" s="21"/>
      <c r="VJ169" s="21">
        <f t="shared" si="2297"/>
        <v>0</v>
      </c>
      <c r="VK169" s="21"/>
      <c r="VL169" s="21">
        <f t="shared" si="2298"/>
        <v>0</v>
      </c>
      <c r="VM169" s="21"/>
      <c r="VN169" s="21">
        <f t="shared" si="2299"/>
        <v>0</v>
      </c>
      <c r="VO169" s="21"/>
      <c r="VP169" s="21">
        <f t="shared" si="2300"/>
        <v>0</v>
      </c>
      <c r="VQ169" s="21"/>
      <c r="VR169" s="21">
        <f t="shared" si="2267"/>
        <v>0</v>
      </c>
      <c r="VS169" s="21"/>
      <c r="VT169" s="21">
        <f t="shared" si="2267"/>
        <v>0</v>
      </c>
      <c r="VU169" s="21"/>
      <c r="VV169" s="21">
        <f t="shared" si="2301"/>
        <v>0</v>
      </c>
      <c r="VW169" s="21"/>
      <c r="VX169" s="21">
        <f t="shared" si="2302"/>
        <v>0</v>
      </c>
      <c r="VY169" s="21"/>
      <c r="VZ169" s="21">
        <f t="shared" si="2302"/>
        <v>0</v>
      </c>
      <c r="WA169" s="21"/>
      <c r="WB169" s="21">
        <f t="shared" si="2302"/>
        <v>0</v>
      </c>
      <c r="WC169" s="21"/>
      <c r="WD169" s="21">
        <f t="shared" si="2302"/>
        <v>0</v>
      </c>
      <c r="WE169" s="21"/>
      <c r="WF169" s="21">
        <f t="shared" si="2302"/>
        <v>0</v>
      </c>
      <c r="WG169" s="21"/>
      <c r="WH169" s="21">
        <f t="shared" si="2302"/>
        <v>0</v>
      </c>
      <c r="WI169" s="21"/>
      <c r="WJ169" s="21">
        <f t="shared" si="2302"/>
        <v>0</v>
      </c>
      <c r="WK169" s="21"/>
      <c r="WL169" s="21">
        <f t="shared" si="2302"/>
        <v>0</v>
      </c>
      <c r="WM169" s="21"/>
      <c r="WN169" s="21">
        <f t="shared" si="2302"/>
        <v>0</v>
      </c>
      <c r="WO169" s="21"/>
      <c r="WP169" s="21">
        <f t="shared" si="2302"/>
        <v>0</v>
      </c>
      <c r="WQ169" s="21"/>
      <c r="WR169" s="21">
        <f t="shared" si="2302"/>
        <v>0</v>
      </c>
      <c r="WS169" s="21"/>
      <c r="WT169" s="21">
        <f t="shared" si="2302"/>
        <v>0</v>
      </c>
      <c r="WU169" s="21"/>
      <c r="WV169" s="21">
        <f t="shared" si="2302"/>
        <v>0</v>
      </c>
      <c r="WW169" s="21"/>
      <c r="WX169" s="21">
        <f t="shared" si="2302"/>
        <v>0</v>
      </c>
      <c r="WY169" s="21"/>
      <c r="WZ169" s="21">
        <f t="shared" si="2302"/>
        <v>0</v>
      </c>
      <c r="XA169" s="21"/>
      <c r="XB169" s="21">
        <f t="shared" si="2302"/>
        <v>0</v>
      </c>
      <c r="XC169" s="21"/>
      <c r="XD169" s="21">
        <f t="shared" si="2301"/>
        <v>0</v>
      </c>
      <c r="XE169" s="21"/>
      <c r="XF169" s="21">
        <f t="shared" si="2301"/>
        <v>0</v>
      </c>
      <c r="XG169" s="21"/>
      <c r="XH169" s="21">
        <f t="shared" si="2301"/>
        <v>0</v>
      </c>
      <c r="XI169" s="21"/>
      <c r="XJ169" s="21">
        <f t="shared" si="2301"/>
        <v>0</v>
      </c>
      <c r="XK169" s="21"/>
      <c r="XL169" s="21">
        <f t="shared" si="2301"/>
        <v>0</v>
      </c>
      <c r="XM169" s="21"/>
      <c r="XN169" s="21">
        <f t="shared" si="2301"/>
        <v>0</v>
      </c>
      <c r="XO169" s="21"/>
      <c r="XP169" s="21">
        <f t="shared" si="2301"/>
        <v>0</v>
      </c>
      <c r="XQ169" s="21"/>
      <c r="XR169" s="21">
        <f t="shared" si="2301"/>
        <v>0</v>
      </c>
      <c r="XS169" s="21"/>
      <c r="XT169" s="21">
        <f t="shared" si="2301"/>
        <v>0</v>
      </c>
      <c r="XU169" s="21"/>
      <c r="XV169" s="21">
        <f t="shared" si="2301"/>
        <v>0</v>
      </c>
      <c r="XW169" s="21"/>
      <c r="XX169" s="21">
        <f t="shared" si="2301"/>
        <v>0</v>
      </c>
      <c r="XY169" s="21"/>
      <c r="XZ169" s="21">
        <f t="shared" si="2301"/>
        <v>0</v>
      </c>
      <c r="YA169" s="21"/>
      <c r="YB169" s="21">
        <f t="shared" si="2004"/>
        <v>0</v>
      </c>
      <c r="YC169" s="21"/>
      <c r="YD169" s="21">
        <f t="shared" si="2005"/>
        <v>0</v>
      </c>
      <c r="YE169" s="21"/>
      <c r="YF169" s="21">
        <f t="shared" si="2006"/>
        <v>0</v>
      </c>
      <c r="YG169" s="21"/>
      <c r="YH169" s="21">
        <f t="shared" si="2007"/>
        <v>0</v>
      </c>
      <c r="YI169" s="21"/>
      <c r="YJ169" s="21">
        <f t="shared" si="2008"/>
        <v>0</v>
      </c>
      <c r="YK169" s="21"/>
      <c r="YL169" s="21">
        <f t="shared" si="2009"/>
        <v>0</v>
      </c>
      <c r="YM169" s="21"/>
      <c r="YN169" s="21">
        <f t="shared" si="2010"/>
        <v>0</v>
      </c>
      <c r="YO169" s="21"/>
      <c r="YP169" s="21">
        <f t="shared" si="2011"/>
        <v>0</v>
      </c>
      <c r="YQ169" s="21"/>
      <c r="YR169" s="21">
        <f t="shared" si="2012"/>
        <v>0</v>
      </c>
      <c r="YS169" s="21"/>
      <c r="YT169" s="21">
        <f t="shared" si="2303"/>
        <v>0</v>
      </c>
      <c r="YU169" s="21"/>
      <c r="YV169" s="21">
        <f t="shared" si="2014"/>
        <v>0</v>
      </c>
      <c r="YW169" s="21"/>
      <c r="YX169" s="21">
        <f t="shared" si="2015"/>
        <v>0</v>
      </c>
      <c r="YY169" s="21"/>
      <c r="YZ169" s="21">
        <f t="shared" si="2301"/>
        <v>0</v>
      </c>
      <c r="ZA169" s="21"/>
      <c r="ZB169" s="21">
        <f t="shared" si="2016"/>
        <v>0</v>
      </c>
      <c r="ZC169" s="21"/>
      <c r="ZD169" s="21">
        <f t="shared" si="2017"/>
        <v>0</v>
      </c>
      <c r="ZE169" s="21"/>
      <c r="ZF169" s="21">
        <f t="shared" si="2018"/>
        <v>0</v>
      </c>
      <c r="ZG169" s="21"/>
      <c r="ZH169" s="21">
        <f t="shared" si="2304"/>
        <v>0</v>
      </c>
      <c r="ZI169" s="21"/>
      <c r="ZJ169" s="21">
        <f t="shared" si="2020"/>
        <v>0</v>
      </c>
      <c r="ZK169" s="21"/>
      <c r="ZL169" s="21">
        <f t="shared" si="2021"/>
        <v>0</v>
      </c>
      <c r="ZM169" s="21"/>
      <c r="ZN169" s="21">
        <f t="shared" si="2305"/>
        <v>0</v>
      </c>
      <c r="ZO169" s="21"/>
      <c r="ZP169" s="21">
        <f t="shared" si="2023"/>
        <v>0</v>
      </c>
      <c r="ZQ169" s="21"/>
      <c r="ZR169" s="21">
        <f t="shared" si="2024"/>
        <v>0</v>
      </c>
      <c r="ZS169" s="21"/>
      <c r="ZT169" s="21">
        <f t="shared" si="2301"/>
        <v>0</v>
      </c>
      <c r="ZU169" s="21"/>
      <c r="ZV169" s="21">
        <f t="shared" si="2306"/>
        <v>0</v>
      </c>
      <c r="ZW169" s="21"/>
      <c r="ZX169" s="21">
        <f t="shared" si="2307"/>
        <v>0</v>
      </c>
      <c r="ZY169" s="21"/>
      <c r="ZZ169" s="21">
        <f t="shared" si="2307"/>
        <v>0</v>
      </c>
      <c r="AAA169" s="21"/>
      <c r="AAB169" s="21">
        <f t="shared" si="2308"/>
        <v>0</v>
      </c>
      <c r="AAC169" s="21"/>
      <c r="AAD169" s="21">
        <f t="shared" si="2308"/>
        <v>0</v>
      </c>
      <c r="AAE169" s="21"/>
      <c r="AAF169" s="21">
        <f t="shared" si="2309"/>
        <v>0</v>
      </c>
      <c r="AAG169" s="21"/>
      <c r="AAH169" s="21">
        <f t="shared" si="2309"/>
        <v>0</v>
      </c>
      <c r="AAI169" s="21"/>
      <c r="AAJ169" s="21">
        <f t="shared" si="2310"/>
        <v>0</v>
      </c>
      <c r="AAK169" s="21"/>
      <c r="AAL169" s="21">
        <f t="shared" si="2310"/>
        <v>0</v>
      </c>
      <c r="AAM169" s="21"/>
      <c r="AAN169" s="21">
        <f t="shared" si="2311"/>
        <v>0</v>
      </c>
      <c r="AAO169" s="21"/>
      <c r="AAP169" s="21">
        <f t="shared" si="2311"/>
        <v>0</v>
      </c>
      <c r="AAQ169" s="21"/>
      <c r="AAR169" s="21">
        <f t="shared" si="2312"/>
        <v>0</v>
      </c>
      <c r="AAS169" s="21"/>
      <c r="AAT169" s="21">
        <f t="shared" si="2312"/>
        <v>0</v>
      </c>
      <c r="AAU169" s="21"/>
      <c r="AAV169" s="21">
        <f t="shared" si="2313"/>
        <v>0</v>
      </c>
      <c r="AAW169" s="21"/>
      <c r="AAX169" s="21">
        <f t="shared" si="2313"/>
        <v>0</v>
      </c>
      <c r="AAY169" s="21"/>
      <c r="AAZ169" s="21">
        <f t="shared" si="2314"/>
        <v>0</v>
      </c>
      <c r="ABA169" s="21"/>
      <c r="ABB169" s="21">
        <f t="shared" si="2314"/>
        <v>0</v>
      </c>
      <c r="ABC169" s="21"/>
      <c r="ABD169" s="21">
        <f t="shared" si="2315"/>
        <v>0</v>
      </c>
      <c r="ABE169" s="21"/>
      <c r="ABF169" s="21">
        <f t="shared" si="2315"/>
        <v>0</v>
      </c>
      <c r="ABG169" s="21"/>
      <c r="ABH169" s="21">
        <f t="shared" si="2316"/>
        <v>0</v>
      </c>
      <c r="ABI169" s="21"/>
      <c r="ABJ169" s="21">
        <f t="shared" si="2316"/>
        <v>0</v>
      </c>
      <c r="ABK169" s="21"/>
      <c r="ABL169" s="21">
        <f t="shared" si="2317"/>
        <v>0</v>
      </c>
      <c r="ABM169" s="21"/>
      <c r="ABN169" s="21">
        <f t="shared" si="2317"/>
        <v>0</v>
      </c>
      <c r="ABO169" s="21"/>
      <c r="ABP169" s="21">
        <f t="shared" si="2318"/>
        <v>0</v>
      </c>
      <c r="ABQ169" s="21"/>
      <c r="ABR169" s="21">
        <f t="shared" si="2318"/>
        <v>0</v>
      </c>
      <c r="ABS169" s="21"/>
      <c r="ABT169" s="21">
        <f t="shared" si="2319"/>
        <v>0</v>
      </c>
      <c r="ABU169" s="21"/>
      <c r="ABV169" s="21">
        <f t="shared" si="2319"/>
        <v>0</v>
      </c>
      <c r="ABW169" s="21"/>
      <c r="ABX169" s="21">
        <f t="shared" si="2320"/>
        <v>0</v>
      </c>
      <c r="ABY169" s="21"/>
      <c r="ABZ169" s="21">
        <f t="shared" si="2320"/>
        <v>0</v>
      </c>
      <c r="ACA169" s="21"/>
      <c r="ACB169" s="21">
        <f t="shared" si="2321"/>
        <v>0</v>
      </c>
      <c r="ACC169" s="21"/>
      <c r="ACD169" s="21">
        <f t="shared" si="2321"/>
        <v>0</v>
      </c>
      <c r="ACE169" s="21"/>
      <c r="ACF169" s="21">
        <f t="shared" si="2322"/>
        <v>0</v>
      </c>
      <c r="ACG169" s="21"/>
      <c r="ACH169" s="21">
        <f t="shared" si="2322"/>
        <v>0</v>
      </c>
      <c r="ACI169" s="21"/>
      <c r="ACJ169" s="21">
        <f t="shared" si="2323"/>
        <v>0</v>
      </c>
      <c r="ACK169" s="21"/>
      <c r="ACL169" s="21">
        <f t="shared" si="2323"/>
        <v>0</v>
      </c>
      <c r="ACM169" s="21"/>
      <c r="ACN169" s="21">
        <f t="shared" si="2324"/>
        <v>0</v>
      </c>
      <c r="ACO169" s="21"/>
      <c r="ACP169" s="21">
        <f t="shared" si="2324"/>
        <v>0</v>
      </c>
      <c r="ACQ169" s="21"/>
      <c r="ACR169" s="21">
        <f t="shared" si="2325"/>
        <v>0</v>
      </c>
      <c r="ACS169" s="21"/>
      <c r="ACT169" s="21">
        <f t="shared" si="2325"/>
        <v>0</v>
      </c>
      <c r="ACU169" s="21"/>
      <c r="ACV169" s="21">
        <f t="shared" si="2326"/>
        <v>0</v>
      </c>
      <c r="ACW169" s="21"/>
      <c r="ACX169" s="21">
        <f t="shared" si="2326"/>
        <v>0</v>
      </c>
      <c r="ACY169" s="21"/>
      <c r="ACZ169" s="21">
        <f t="shared" si="2327"/>
        <v>0</v>
      </c>
      <c r="ADA169" s="21"/>
      <c r="ADB169" s="21">
        <f t="shared" si="2327"/>
        <v>0</v>
      </c>
      <c r="ADC169" s="21"/>
      <c r="ADD169" s="21">
        <f t="shared" si="2328"/>
        <v>0</v>
      </c>
      <c r="ADE169" s="21"/>
      <c r="ADF169" s="21">
        <f t="shared" si="2328"/>
        <v>0</v>
      </c>
      <c r="ADG169" s="21"/>
      <c r="ADH169" s="21">
        <f t="shared" si="2329"/>
        <v>0</v>
      </c>
      <c r="ADI169" s="21"/>
      <c r="ADJ169" s="21">
        <f t="shared" si="2329"/>
        <v>0</v>
      </c>
      <c r="ADK169" s="21"/>
      <c r="ADL169" s="21">
        <f t="shared" si="2330"/>
        <v>0</v>
      </c>
      <c r="ADM169" s="21"/>
      <c r="ADN169" s="21">
        <f t="shared" si="2330"/>
        <v>0</v>
      </c>
      <c r="ADO169" s="21"/>
      <c r="ADP169" s="21">
        <f t="shared" si="2330"/>
        <v>0</v>
      </c>
      <c r="ADQ169" s="21"/>
      <c r="ADR169" s="21">
        <f t="shared" si="2330"/>
        <v>0</v>
      </c>
      <c r="ADS169" s="21"/>
      <c r="ADT169" s="21">
        <f t="shared" si="2330"/>
        <v>0</v>
      </c>
      <c r="ADU169" s="21"/>
      <c r="ADV169" s="21">
        <f t="shared" si="2331"/>
        <v>0</v>
      </c>
      <c r="ADW169" s="21"/>
      <c r="ADX169" s="21">
        <f t="shared" si="2331"/>
        <v>0</v>
      </c>
      <c r="ADY169" s="21"/>
      <c r="ADZ169" s="21">
        <f t="shared" si="2331"/>
        <v>0</v>
      </c>
      <c r="AEA169" s="21"/>
      <c r="AEB169" s="21">
        <f t="shared" si="2331"/>
        <v>0</v>
      </c>
      <c r="AEC169" s="21"/>
      <c r="AED169" s="21">
        <f t="shared" si="2332"/>
        <v>0</v>
      </c>
      <c r="AEE169" s="21"/>
      <c r="AEF169" s="21">
        <f t="shared" si="2332"/>
        <v>0</v>
      </c>
      <c r="AEG169" s="21"/>
      <c r="AEH169" s="21">
        <f t="shared" si="2332"/>
        <v>0</v>
      </c>
      <c r="AEI169" s="21"/>
      <c r="AEJ169" s="21">
        <f t="shared" si="2332"/>
        <v>0</v>
      </c>
      <c r="AEK169" s="21"/>
      <c r="AEL169" s="21">
        <f t="shared" si="2332"/>
        <v>0</v>
      </c>
      <c r="AEM169" s="21"/>
      <c r="AEN169" s="21">
        <f t="shared" si="2333"/>
        <v>0</v>
      </c>
      <c r="AEO169" s="21"/>
      <c r="AEP169" s="21">
        <f t="shared" si="2333"/>
        <v>0</v>
      </c>
      <c r="AEQ169" s="21"/>
      <c r="AER169" s="21">
        <f t="shared" si="2333"/>
        <v>0</v>
      </c>
      <c r="AES169" s="21"/>
      <c r="AET169" s="21">
        <f t="shared" si="2333"/>
        <v>0</v>
      </c>
      <c r="AEU169" s="21"/>
      <c r="AEV169" s="21">
        <f t="shared" si="2334"/>
        <v>0</v>
      </c>
      <c r="AEW169" s="21"/>
      <c r="AEX169" s="21">
        <f t="shared" si="2334"/>
        <v>0</v>
      </c>
      <c r="AEY169" s="21"/>
      <c r="AEZ169" s="21">
        <f t="shared" si="2334"/>
        <v>0</v>
      </c>
      <c r="AFA169" s="21"/>
      <c r="AFB169" s="21">
        <f t="shared" si="2334"/>
        <v>0</v>
      </c>
      <c r="AFC169" s="21"/>
      <c r="AFD169" s="21">
        <f t="shared" si="2334"/>
        <v>0</v>
      </c>
      <c r="AFE169" s="21"/>
      <c r="AFF169" s="21">
        <f t="shared" si="2335"/>
        <v>0</v>
      </c>
      <c r="AFG169" s="21"/>
      <c r="AFH169" s="21">
        <f t="shared" si="2335"/>
        <v>0</v>
      </c>
      <c r="AFI169" s="21"/>
      <c r="AFJ169" s="21">
        <f t="shared" si="2335"/>
        <v>0</v>
      </c>
      <c r="AFK169" s="21"/>
      <c r="AFL169" s="21">
        <f t="shared" si="2335"/>
        <v>0</v>
      </c>
      <c r="AFM169" s="21"/>
      <c r="AFN169" s="21">
        <f t="shared" si="2336"/>
        <v>0</v>
      </c>
      <c r="AFO169" s="21"/>
      <c r="AFP169" s="21">
        <f t="shared" si="2336"/>
        <v>0</v>
      </c>
      <c r="AFQ169" s="21"/>
      <c r="AFR169" s="21">
        <f t="shared" si="2336"/>
        <v>0</v>
      </c>
      <c r="AFS169" s="21"/>
      <c r="AFT169" s="21">
        <f t="shared" si="2336"/>
        <v>0</v>
      </c>
      <c r="AFU169" s="21"/>
      <c r="AFV169" s="21">
        <f t="shared" si="2336"/>
        <v>0</v>
      </c>
      <c r="AFW169" s="21"/>
      <c r="AFX169" s="21">
        <f t="shared" si="2337"/>
        <v>0</v>
      </c>
      <c r="AFY169" s="21"/>
      <c r="AFZ169" s="21">
        <f t="shared" si="2337"/>
        <v>0</v>
      </c>
      <c r="AGA169" s="21"/>
      <c r="AGB169" s="21">
        <f t="shared" si="2337"/>
        <v>0</v>
      </c>
      <c r="AGC169" s="21"/>
      <c r="AGD169" s="21">
        <f t="shared" si="2337"/>
        <v>0</v>
      </c>
      <c r="AGE169" s="21"/>
      <c r="AGF169" s="21">
        <f t="shared" si="2338"/>
        <v>0</v>
      </c>
      <c r="AGG169" s="21"/>
      <c r="AGH169" s="21">
        <f t="shared" si="2338"/>
        <v>0</v>
      </c>
      <c r="AGI169" s="21"/>
      <c r="AGJ169" s="21">
        <f t="shared" si="2338"/>
        <v>0</v>
      </c>
      <c r="AGK169" s="21"/>
      <c r="AGL169" s="21">
        <f t="shared" si="2338"/>
        <v>0</v>
      </c>
      <c r="AGM169" s="21"/>
      <c r="AGN169" s="21">
        <f t="shared" si="2338"/>
        <v>0</v>
      </c>
      <c r="AGO169" s="21"/>
      <c r="AGP169" s="21">
        <f t="shared" si="2339"/>
        <v>0</v>
      </c>
      <c r="AGQ169" s="21"/>
      <c r="AGR169" s="21">
        <f t="shared" si="2339"/>
        <v>0</v>
      </c>
      <c r="AGS169" s="21"/>
      <c r="AGT169" s="21">
        <f t="shared" si="2339"/>
        <v>0</v>
      </c>
      <c r="AGU169" s="21"/>
      <c r="AGV169" s="21">
        <f t="shared" si="2339"/>
        <v>0</v>
      </c>
      <c r="AGW169" s="21"/>
      <c r="AGX169" s="21">
        <f t="shared" si="2340"/>
        <v>0</v>
      </c>
      <c r="AGY169" s="21"/>
      <c r="AGZ169" s="21">
        <f t="shared" si="2340"/>
        <v>0</v>
      </c>
      <c r="AHA169" s="21"/>
      <c r="AHB169" s="21">
        <f t="shared" si="2340"/>
        <v>0</v>
      </c>
      <c r="AHC169" s="21"/>
      <c r="AHD169" s="21">
        <f t="shared" si="2340"/>
        <v>0</v>
      </c>
      <c r="AHE169" s="21"/>
      <c r="AHF169" s="21">
        <f t="shared" si="2340"/>
        <v>0</v>
      </c>
      <c r="AHG169" s="21"/>
      <c r="AHH169" s="21">
        <f t="shared" si="2341"/>
        <v>0</v>
      </c>
      <c r="AHI169" s="21"/>
      <c r="AHJ169" s="21">
        <f t="shared" si="2341"/>
        <v>0</v>
      </c>
      <c r="AHK169" s="21"/>
      <c r="AHL169" s="21">
        <f t="shared" si="2341"/>
        <v>0</v>
      </c>
      <c r="AHM169" s="21"/>
      <c r="AHN169" s="21">
        <f t="shared" si="2341"/>
        <v>0</v>
      </c>
      <c r="AHO169" s="21"/>
      <c r="AHP169" s="21">
        <f t="shared" si="2342"/>
        <v>0</v>
      </c>
      <c r="AHQ169" s="21"/>
      <c r="AHR169" s="21">
        <f t="shared" si="2342"/>
        <v>0</v>
      </c>
      <c r="AHS169" s="21"/>
      <c r="AHT169" s="21">
        <f t="shared" si="2342"/>
        <v>0</v>
      </c>
      <c r="AHU169" s="21"/>
      <c r="AHV169" s="21">
        <f t="shared" si="2342"/>
        <v>0</v>
      </c>
      <c r="AHW169" s="21"/>
      <c r="AHX169" s="21">
        <f t="shared" si="2342"/>
        <v>0</v>
      </c>
      <c r="AHY169" s="21"/>
      <c r="AHZ169" s="21">
        <f t="shared" si="2343"/>
        <v>0</v>
      </c>
      <c r="AIA169" s="21"/>
      <c r="AIB169" s="21">
        <f t="shared" si="2343"/>
        <v>0</v>
      </c>
      <c r="AIC169" s="21"/>
      <c r="AID169" s="21">
        <f t="shared" si="2343"/>
        <v>0</v>
      </c>
      <c r="AIE169" s="21"/>
      <c r="AIF169" s="21">
        <f t="shared" si="2343"/>
        <v>0</v>
      </c>
      <c r="AIG169" s="21"/>
      <c r="AIH169" s="21">
        <f t="shared" si="2344"/>
        <v>0</v>
      </c>
      <c r="AII169" s="21"/>
      <c r="AIJ169" s="21">
        <f t="shared" si="2344"/>
        <v>0</v>
      </c>
      <c r="AIK169" s="21"/>
      <c r="AIL169" s="21">
        <f t="shared" si="2344"/>
        <v>0</v>
      </c>
      <c r="AIM169" s="21"/>
      <c r="AIN169" s="21">
        <f t="shared" si="2344"/>
        <v>0</v>
      </c>
      <c r="AIO169" s="21"/>
      <c r="AIP169" s="21">
        <f t="shared" si="2344"/>
        <v>0</v>
      </c>
      <c r="AIQ169" s="21"/>
      <c r="AIR169" s="21">
        <f t="shared" si="2345"/>
        <v>0</v>
      </c>
      <c r="AIS169" s="21"/>
      <c r="AIT169" s="21">
        <f t="shared" si="2345"/>
        <v>0</v>
      </c>
      <c r="AIU169" s="21"/>
      <c r="AIV169" s="21">
        <f t="shared" si="2345"/>
        <v>0</v>
      </c>
      <c r="AIW169" s="21"/>
      <c r="AIX169" s="21">
        <f t="shared" si="2345"/>
        <v>0</v>
      </c>
      <c r="AIY169" s="21"/>
      <c r="AIZ169" s="21">
        <f t="shared" si="2301"/>
        <v>0</v>
      </c>
      <c r="AJA169" s="21"/>
    </row>
    <row r="170" spans="2:937" ht="13.5" customHeight="1" x14ac:dyDescent="0.25">
      <c r="B170" s="31">
        <v>165</v>
      </c>
      <c r="C170" s="192" t="s">
        <v>206</v>
      </c>
      <c r="D170" s="67" t="s">
        <v>139</v>
      </c>
      <c r="E170" s="194" t="s">
        <v>404</v>
      </c>
      <c r="F170" s="194" t="str">
        <f>_xlfn.XLOOKUP(D170,'WTG PH-III'!$D$5:$D$198,'WTG PH-III'!$B$5:$B$198,0,0,1)</f>
        <v>PSS-05</v>
      </c>
      <c r="G170" s="22" t="s">
        <v>537</v>
      </c>
      <c r="H170" s="22" t="s">
        <v>538</v>
      </c>
      <c r="I170" s="61">
        <v>12</v>
      </c>
      <c r="J170" s="21">
        <v>253</v>
      </c>
      <c r="K170" s="21">
        <f t="shared" si="2070"/>
        <v>253.00000000000006</v>
      </c>
      <c r="L170" s="21">
        <f t="shared" si="2071"/>
        <v>253</v>
      </c>
      <c r="M170" s="21">
        <f t="shared" si="2072"/>
        <v>0</v>
      </c>
      <c r="N170" s="95">
        <f>VLOOKUP(D170,'WTG PH-III'!$D$5:$U$198,17,0)</f>
        <v>45718</v>
      </c>
      <c r="O170" s="95">
        <f>VLOOKUP(D170,'WTG PH-III'!$D$5:$U$198,18,0)</f>
        <v>45727</v>
      </c>
      <c r="P170" s="21">
        <f t="shared" si="2073"/>
        <v>0</v>
      </c>
      <c r="Q170" s="21"/>
      <c r="R170" s="21">
        <f t="shared" si="2074"/>
        <v>0</v>
      </c>
      <c r="S170" s="21"/>
      <c r="T170" s="21">
        <f t="shared" si="2075"/>
        <v>0</v>
      </c>
      <c r="U170" s="21"/>
      <c r="V170" s="21">
        <f t="shared" si="2076"/>
        <v>0</v>
      </c>
      <c r="W170" s="21"/>
      <c r="X170" s="21">
        <f t="shared" si="2077"/>
        <v>0</v>
      </c>
      <c r="Y170" s="21"/>
      <c r="Z170" s="21">
        <f t="shared" si="2078"/>
        <v>0</v>
      </c>
      <c r="AA170" s="21"/>
      <c r="AB170" s="21">
        <f t="shared" si="2079"/>
        <v>0</v>
      </c>
      <c r="AC170" s="21"/>
      <c r="AD170" s="21">
        <f t="shared" si="2080"/>
        <v>0</v>
      </c>
      <c r="AE170" s="21"/>
      <c r="AF170" s="21">
        <f t="shared" si="2081"/>
        <v>0</v>
      </c>
      <c r="AG170" s="21"/>
      <c r="AH170" s="21">
        <f t="shared" si="2082"/>
        <v>0</v>
      </c>
      <c r="AI170" s="21"/>
      <c r="AJ170" s="21">
        <f t="shared" si="2083"/>
        <v>0</v>
      </c>
      <c r="AK170" s="21"/>
      <c r="AL170" s="21">
        <f t="shared" si="2084"/>
        <v>0</v>
      </c>
      <c r="AM170" s="21"/>
      <c r="AN170" s="21">
        <f t="shared" si="2085"/>
        <v>0</v>
      </c>
      <c r="AO170" s="21"/>
      <c r="AP170" s="21">
        <f t="shared" si="2086"/>
        <v>0</v>
      </c>
      <c r="AQ170" s="21"/>
      <c r="AR170" s="21">
        <f t="shared" si="2087"/>
        <v>0</v>
      </c>
      <c r="AS170" s="21"/>
      <c r="AT170" s="21">
        <f t="shared" si="2088"/>
        <v>0</v>
      </c>
      <c r="AU170" s="21"/>
      <c r="AV170" s="21">
        <f t="shared" si="2089"/>
        <v>0</v>
      </c>
      <c r="AW170" s="21"/>
      <c r="AX170" s="21">
        <f t="shared" si="2090"/>
        <v>0</v>
      </c>
      <c r="AY170" s="21"/>
      <c r="AZ170" s="21">
        <f t="shared" si="2091"/>
        <v>0</v>
      </c>
      <c r="BA170" s="21"/>
      <c r="BB170" s="21">
        <f t="shared" si="2092"/>
        <v>0</v>
      </c>
      <c r="BC170" s="21"/>
      <c r="BD170" s="21">
        <f t="shared" si="2093"/>
        <v>0</v>
      </c>
      <c r="BE170" s="21"/>
      <c r="BF170" s="21">
        <f t="shared" si="2094"/>
        <v>0</v>
      </c>
      <c r="BG170" s="21"/>
      <c r="BH170" s="21">
        <f t="shared" si="2095"/>
        <v>0</v>
      </c>
      <c r="BI170" s="21"/>
      <c r="BJ170" s="21">
        <f t="shared" si="2096"/>
        <v>0</v>
      </c>
      <c r="BK170" s="21"/>
      <c r="BL170" s="21">
        <f t="shared" si="2097"/>
        <v>0</v>
      </c>
      <c r="BM170" s="21"/>
      <c r="BN170" s="21">
        <f t="shared" si="2098"/>
        <v>0</v>
      </c>
      <c r="BO170" s="21"/>
      <c r="BP170" s="21">
        <f t="shared" si="2099"/>
        <v>0</v>
      </c>
      <c r="BQ170" s="21"/>
      <c r="BR170" s="21">
        <f t="shared" si="2100"/>
        <v>0</v>
      </c>
      <c r="BS170" s="21"/>
      <c r="BT170" s="21">
        <f t="shared" si="2101"/>
        <v>0</v>
      </c>
      <c r="BU170" s="21"/>
      <c r="BV170" s="21">
        <f t="shared" si="2102"/>
        <v>0</v>
      </c>
      <c r="BW170" s="21"/>
      <c r="BX170" s="21">
        <f t="shared" si="2103"/>
        <v>0</v>
      </c>
      <c r="BY170" s="21"/>
      <c r="BZ170" s="21">
        <f t="shared" si="2104"/>
        <v>0</v>
      </c>
      <c r="CA170" s="21"/>
      <c r="CB170" s="21">
        <f t="shared" si="2105"/>
        <v>0</v>
      </c>
      <c r="CC170" s="21"/>
      <c r="CD170" s="21">
        <f t="shared" si="2106"/>
        <v>0</v>
      </c>
      <c r="CE170" s="21"/>
      <c r="CF170" s="21">
        <f t="shared" si="2107"/>
        <v>0</v>
      </c>
      <c r="CG170" s="21"/>
      <c r="CH170" s="21">
        <f t="shared" si="2108"/>
        <v>0</v>
      </c>
      <c r="CI170" s="21"/>
      <c r="CJ170" s="21">
        <f t="shared" si="2109"/>
        <v>0</v>
      </c>
      <c r="CK170" s="21"/>
      <c r="CL170" s="21">
        <f t="shared" si="2110"/>
        <v>0</v>
      </c>
      <c r="CM170" s="21"/>
      <c r="CN170" s="21">
        <f t="shared" si="2111"/>
        <v>0</v>
      </c>
      <c r="CO170" s="21"/>
      <c r="CP170" s="21">
        <f t="shared" si="2112"/>
        <v>0</v>
      </c>
      <c r="CQ170" s="21"/>
      <c r="CR170" s="21">
        <f t="shared" si="2113"/>
        <v>0</v>
      </c>
      <c r="CS170" s="21"/>
      <c r="CT170" s="21">
        <f t="shared" si="2114"/>
        <v>0</v>
      </c>
      <c r="CU170" s="21"/>
      <c r="CV170" s="21">
        <f t="shared" si="2115"/>
        <v>0</v>
      </c>
      <c r="CW170" s="21"/>
      <c r="CX170" s="21">
        <f t="shared" si="2116"/>
        <v>0</v>
      </c>
      <c r="CY170" s="21"/>
      <c r="CZ170" s="21">
        <f t="shared" si="2117"/>
        <v>0</v>
      </c>
      <c r="DA170" s="21"/>
      <c r="DB170" s="21">
        <f t="shared" si="2118"/>
        <v>0</v>
      </c>
      <c r="DC170" s="21"/>
      <c r="DD170" s="21">
        <f t="shared" si="2119"/>
        <v>0</v>
      </c>
      <c r="DE170" s="21"/>
      <c r="DF170" s="21">
        <f t="shared" si="2120"/>
        <v>0</v>
      </c>
      <c r="DG170" s="21"/>
      <c r="DH170" s="21">
        <f t="shared" si="2121"/>
        <v>0</v>
      </c>
      <c r="DI170" s="21"/>
      <c r="DJ170" s="21">
        <f t="shared" si="2122"/>
        <v>0</v>
      </c>
      <c r="DK170" s="21"/>
      <c r="DL170" s="21">
        <f t="shared" si="2123"/>
        <v>0</v>
      </c>
      <c r="DM170" s="21"/>
      <c r="DN170" s="21">
        <f t="shared" si="2124"/>
        <v>0</v>
      </c>
      <c r="DO170" s="21"/>
      <c r="DP170" s="21">
        <f t="shared" si="2125"/>
        <v>0</v>
      </c>
      <c r="DQ170" s="21"/>
      <c r="DR170" s="21">
        <f t="shared" si="2126"/>
        <v>0</v>
      </c>
      <c r="DS170" s="21"/>
      <c r="DT170" s="21">
        <f t="shared" si="2127"/>
        <v>0</v>
      </c>
      <c r="DU170" s="21"/>
      <c r="DV170" s="21">
        <f t="shared" si="2128"/>
        <v>0</v>
      </c>
      <c r="DW170" s="21"/>
      <c r="DX170" s="21">
        <f t="shared" si="2129"/>
        <v>0</v>
      </c>
      <c r="DY170" s="21"/>
      <c r="DZ170" s="21">
        <f t="shared" si="2130"/>
        <v>0</v>
      </c>
      <c r="EA170" s="21"/>
      <c r="EB170" s="21">
        <f t="shared" si="2131"/>
        <v>0</v>
      </c>
      <c r="EC170" s="21"/>
      <c r="ED170" s="21">
        <f t="shared" si="2132"/>
        <v>0</v>
      </c>
      <c r="EE170" s="21"/>
      <c r="EF170" s="21">
        <f t="shared" si="2133"/>
        <v>0</v>
      </c>
      <c r="EG170" s="21"/>
      <c r="EH170" s="21">
        <f t="shared" si="2134"/>
        <v>0</v>
      </c>
      <c r="EI170" s="21"/>
      <c r="EJ170" s="21">
        <f t="shared" si="2135"/>
        <v>0</v>
      </c>
      <c r="EK170" s="21"/>
      <c r="EL170" s="21">
        <f t="shared" si="2136"/>
        <v>0</v>
      </c>
      <c r="EM170" s="21"/>
      <c r="EN170" s="21">
        <f t="shared" si="2137"/>
        <v>0</v>
      </c>
      <c r="EO170" s="21"/>
      <c r="EP170" s="21">
        <f t="shared" si="2138"/>
        <v>0</v>
      </c>
      <c r="EQ170" s="21"/>
      <c r="ER170" s="21">
        <f t="shared" si="2139"/>
        <v>0</v>
      </c>
      <c r="ES170" s="21"/>
      <c r="ET170" s="21">
        <f t="shared" si="2140"/>
        <v>0</v>
      </c>
      <c r="EU170" s="21"/>
      <c r="EV170" s="21">
        <f t="shared" si="2141"/>
        <v>0</v>
      </c>
      <c r="EW170" s="21"/>
      <c r="EX170" s="21">
        <f t="shared" si="2142"/>
        <v>0</v>
      </c>
      <c r="EY170" s="21"/>
      <c r="EZ170" s="21">
        <f t="shared" si="2143"/>
        <v>0</v>
      </c>
      <c r="FA170" s="21"/>
      <c r="FB170" s="21">
        <f t="shared" si="2144"/>
        <v>0</v>
      </c>
      <c r="FC170" s="21"/>
      <c r="FD170" s="21">
        <f t="shared" si="2145"/>
        <v>0</v>
      </c>
      <c r="FE170" s="21"/>
      <c r="FF170" s="21">
        <f t="shared" si="2146"/>
        <v>0</v>
      </c>
      <c r="FG170" s="21"/>
      <c r="FH170" s="21">
        <f t="shared" si="2147"/>
        <v>25.3</v>
      </c>
      <c r="FI170" s="21"/>
      <c r="FJ170" s="21">
        <f t="shared" si="2148"/>
        <v>25.3</v>
      </c>
      <c r="FK170" s="21"/>
      <c r="FL170" s="21">
        <f t="shared" si="2149"/>
        <v>25.3</v>
      </c>
      <c r="FM170" s="21"/>
      <c r="FN170" s="21">
        <f t="shared" si="2150"/>
        <v>25.3</v>
      </c>
      <c r="FO170" s="21"/>
      <c r="FP170" s="21">
        <f t="shared" si="2151"/>
        <v>25.3</v>
      </c>
      <c r="FQ170" s="21"/>
      <c r="FR170" s="21">
        <f t="shared" si="2152"/>
        <v>25.3</v>
      </c>
      <c r="FS170" s="21"/>
      <c r="FT170" s="21">
        <f t="shared" si="2153"/>
        <v>25.3</v>
      </c>
      <c r="FU170" s="21"/>
      <c r="FV170" s="21">
        <f t="shared" si="2154"/>
        <v>25.3</v>
      </c>
      <c r="FW170" s="21"/>
      <c r="FX170" s="21">
        <f t="shared" si="2155"/>
        <v>25.3</v>
      </c>
      <c r="FY170" s="21"/>
      <c r="FZ170" s="21">
        <f t="shared" si="2156"/>
        <v>25.3</v>
      </c>
      <c r="GA170" s="21"/>
      <c r="GB170" s="21">
        <f t="shared" si="2157"/>
        <v>0</v>
      </c>
      <c r="GC170" s="21"/>
      <c r="GD170" s="21">
        <f t="shared" si="2158"/>
        <v>0</v>
      </c>
      <c r="GE170" s="21"/>
      <c r="GF170" s="21">
        <f t="shared" si="2159"/>
        <v>0</v>
      </c>
      <c r="GG170" s="21"/>
      <c r="GH170" s="21">
        <f t="shared" si="2160"/>
        <v>0</v>
      </c>
      <c r="GI170" s="21"/>
      <c r="GJ170" s="21">
        <f t="shared" si="2161"/>
        <v>0</v>
      </c>
      <c r="GK170" s="21"/>
      <c r="GL170" s="21">
        <f t="shared" si="2162"/>
        <v>0</v>
      </c>
      <c r="GM170" s="21"/>
      <c r="GN170" s="21">
        <f t="shared" si="2163"/>
        <v>0</v>
      </c>
      <c r="GO170" s="21"/>
      <c r="GP170" s="21">
        <f t="shared" si="2164"/>
        <v>0</v>
      </c>
      <c r="GQ170" s="21"/>
      <c r="GR170" s="21">
        <f t="shared" si="2165"/>
        <v>0</v>
      </c>
      <c r="GS170" s="21"/>
      <c r="GT170" s="21">
        <f t="shared" si="2166"/>
        <v>0</v>
      </c>
      <c r="GU170" s="21"/>
      <c r="GV170" s="21">
        <f t="shared" si="2167"/>
        <v>0</v>
      </c>
      <c r="GW170" s="21"/>
      <c r="GX170" s="21">
        <f t="shared" si="2168"/>
        <v>0</v>
      </c>
      <c r="GY170" s="21"/>
      <c r="GZ170" s="21">
        <f t="shared" si="2169"/>
        <v>0</v>
      </c>
      <c r="HA170" s="21"/>
      <c r="HB170" s="21">
        <f t="shared" si="2170"/>
        <v>0</v>
      </c>
      <c r="HC170" s="21"/>
      <c r="HD170" s="21">
        <f t="shared" si="2171"/>
        <v>0</v>
      </c>
      <c r="HE170" s="21"/>
      <c r="HF170" s="21">
        <f t="shared" si="2172"/>
        <v>0</v>
      </c>
      <c r="HG170" s="21"/>
      <c r="HH170" s="21">
        <f t="shared" si="2173"/>
        <v>0</v>
      </c>
      <c r="HI170" s="21"/>
      <c r="HJ170" s="21">
        <f t="shared" si="2174"/>
        <v>0</v>
      </c>
      <c r="HK170" s="21"/>
      <c r="HL170" s="21">
        <f t="shared" si="2175"/>
        <v>0</v>
      </c>
      <c r="HM170" s="21"/>
      <c r="HN170" s="21">
        <f t="shared" si="2176"/>
        <v>0</v>
      </c>
      <c r="HO170" s="21"/>
      <c r="HP170" s="21">
        <f t="shared" si="2177"/>
        <v>0</v>
      </c>
      <c r="HQ170" s="21"/>
      <c r="HR170" s="21">
        <f t="shared" si="2178"/>
        <v>0</v>
      </c>
      <c r="HS170" s="21"/>
      <c r="HT170" s="21">
        <f t="shared" si="2179"/>
        <v>0</v>
      </c>
      <c r="HU170" s="21"/>
      <c r="HV170" s="21">
        <f t="shared" si="2180"/>
        <v>0</v>
      </c>
      <c r="HW170" s="21"/>
      <c r="HX170" s="21">
        <f t="shared" si="2181"/>
        <v>0</v>
      </c>
      <c r="HY170" s="21"/>
      <c r="HZ170" s="21">
        <f t="shared" si="2182"/>
        <v>0</v>
      </c>
      <c r="IA170" s="21"/>
      <c r="IB170" s="21">
        <f t="shared" si="2183"/>
        <v>0</v>
      </c>
      <c r="IC170" s="21"/>
      <c r="ID170" s="21">
        <f t="shared" si="2184"/>
        <v>0</v>
      </c>
      <c r="IE170" s="21"/>
      <c r="IF170" s="21">
        <f t="shared" si="2185"/>
        <v>0</v>
      </c>
      <c r="IG170" s="21"/>
      <c r="IH170" s="21">
        <f t="shared" si="2186"/>
        <v>0</v>
      </c>
      <c r="II170" s="21"/>
      <c r="IJ170" s="21">
        <f t="shared" si="2187"/>
        <v>0</v>
      </c>
      <c r="IK170" s="21"/>
      <c r="IL170" s="21">
        <f t="shared" si="2188"/>
        <v>0</v>
      </c>
      <c r="IM170" s="21"/>
      <c r="IN170" s="21">
        <f t="shared" si="2189"/>
        <v>0</v>
      </c>
      <c r="IO170" s="21"/>
      <c r="IP170" s="21">
        <f t="shared" si="2190"/>
        <v>0</v>
      </c>
      <c r="IQ170" s="21"/>
      <c r="IR170" s="21">
        <f t="shared" si="2191"/>
        <v>0</v>
      </c>
      <c r="IS170" s="21"/>
      <c r="IT170" s="21">
        <f t="shared" si="2192"/>
        <v>0</v>
      </c>
      <c r="IU170" s="21"/>
      <c r="IV170" s="21">
        <f t="shared" si="2193"/>
        <v>0</v>
      </c>
      <c r="IW170" s="21"/>
      <c r="IX170" s="21">
        <f t="shared" si="2194"/>
        <v>0</v>
      </c>
      <c r="IY170" s="21"/>
      <c r="IZ170" s="21">
        <f t="shared" si="2195"/>
        <v>0</v>
      </c>
      <c r="JA170" s="21"/>
      <c r="JB170" s="21">
        <f t="shared" si="2196"/>
        <v>0</v>
      </c>
      <c r="JC170" s="21"/>
      <c r="JD170" s="21">
        <f t="shared" si="2197"/>
        <v>0</v>
      </c>
      <c r="JE170" s="21"/>
      <c r="JF170" s="21">
        <f t="shared" si="2198"/>
        <v>0</v>
      </c>
      <c r="JG170" s="21">
        <v>34</v>
      </c>
      <c r="JH170" s="21">
        <f t="shared" si="2199"/>
        <v>0</v>
      </c>
      <c r="JI170" s="21">
        <v>34</v>
      </c>
      <c r="JJ170" s="21">
        <f t="shared" si="2200"/>
        <v>0</v>
      </c>
      <c r="JK170" s="21">
        <v>36</v>
      </c>
      <c r="JL170" s="21">
        <f t="shared" si="2201"/>
        <v>0</v>
      </c>
      <c r="JM170" s="21">
        <v>37</v>
      </c>
      <c r="JN170" s="21">
        <f t="shared" si="2202"/>
        <v>0</v>
      </c>
      <c r="JO170" s="21">
        <v>39</v>
      </c>
      <c r="JP170" s="21">
        <f t="shared" si="2203"/>
        <v>0</v>
      </c>
      <c r="JQ170" s="21">
        <v>22</v>
      </c>
      <c r="JR170" s="21">
        <f t="shared" si="2204"/>
        <v>0</v>
      </c>
      <c r="JS170" s="21">
        <v>51</v>
      </c>
      <c r="JT170" s="21">
        <f t="shared" si="2205"/>
        <v>0</v>
      </c>
      <c r="JU170" s="21"/>
      <c r="JV170" s="21">
        <f t="shared" si="2206"/>
        <v>0</v>
      </c>
      <c r="JW170" s="21"/>
      <c r="JX170" s="21">
        <f t="shared" si="2207"/>
        <v>0</v>
      </c>
      <c r="JY170" s="21"/>
      <c r="JZ170" s="21">
        <f t="shared" si="2208"/>
        <v>0</v>
      </c>
      <c r="KA170" s="21"/>
      <c r="KB170" s="21">
        <f t="shared" si="2209"/>
        <v>0</v>
      </c>
      <c r="KC170" s="21"/>
      <c r="KD170" s="21">
        <f t="shared" si="2210"/>
        <v>0</v>
      </c>
      <c r="KE170" s="21"/>
      <c r="KF170" s="21">
        <f t="shared" si="2211"/>
        <v>0</v>
      </c>
      <c r="KG170" s="21"/>
      <c r="KH170" s="21">
        <f t="shared" si="2212"/>
        <v>0</v>
      </c>
      <c r="KI170" s="21"/>
      <c r="KJ170" s="21">
        <f t="shared" si="2213"/>
        <v>0</v>
      </c>
      <c r="KK170" s="21"/>
      <c r="KL170" s="21">
        <f t="shared" si="2214"/>
        <v>0</v>
      </c>
      <c r="KM170" s="21"/>
      <c r="KN170" s="21">
        <f t="shared" si="2215"/>
        <v>0</v>
      </c>
      <c r="KO170" s="21"/>
      <c r="KP170" s="21">
        <f t="shared" si="2216"/>
        <v>0</v>
      </c>
      <c r="KQ170" s="21"/>
      <c r="KR170" s="21">
        <f t="shared" si="2217"/>
        <v>0</v>
      </c>
      <c r="KS170" s="21"/>
      <c r="KT170" s="21">
        <f t="shared" si="2218"/>
        <v>0</v>
      </c>
      <c r="KU170" s="21"/>
      <c r="KV170" s="21">
        <f t="shared" si="2219"/>
        <v>0</v>
      </c>
      <c r="KW170" s="21"/>
      <c r="KX170" s="21">
        <f t="shared" si="2220"/>
        <v>0</v>
      </c>
      <c r="KY170" s="21"/>
      <c r="KZ170" s="21">
        <f t="shared" si="2221"/>
        <v>0</v>
      </c>
      <c r="LA170" s="21"/>
      <c r="LB170" s="21">
        <f t="shared" si="2222"/>
        <v>0</v>
      </c>
      <c r="LC170" s="21"/>
      <c r="LD170" s="21">
        <f t="shared" si="2223"/>
        <v>0</v>
      </c>
      <c r="LE170" s="21"/>
      <c r="LF170" s="21">
        <f t="shared" si="2224"/>
        <v>0</v>
      </c>
      <c r="LG170" s="21"/>
      <c r="LH170" s="21">
        <f t="shared" si="2225"/>
        <v>0</v>
      </c>
      <c r="LI170" s="21"/>
      <c r="LJ170" s="21">
        <f t="shared" si="2226"/>
        <v>0</v>
      </c>
      <c r="LK170" s="21"/>
      <c r="LL170" s="21">
        <f t="shared" si="2227"/>
        <v>0</v>
      </c>
      <c r="LM170" s="21"/>
      <c r="LN170" s="21">
        <f t="shared" si="2228"/>
        <v>0</v>
      </c>
      <c r="LO170" s="21"/>
      <c r="LP170" s="21">
        <f t="shared" si="2229"/>
        <v>0</v>
      </c>
      <c r="LQ170" s="21"/>
      <c r="LR170" s="21">
        <f t="shared" si="2230"/>
        <v>0</v>
      </c>
      <c r="LS170" s="21"/>
      <c r="LT170" s="21">
        <f t="shared" si="2231"/>
        <v>0</v>
      </c>
      <c r="LU170" s="21"/>
      <c r="LV170" s="21">
        <f t="shared" si="2232"/>
        <v>0</v>
      </c>
      <c r="LW170" s="21"/>
      <c r="LX170" s="21">
        <f t="shared" si="2233"/>
        <v>0</v>
      </c>
      <c r="LY170" s="21"/>
      <c r="LZ170" s="21">
        <f t="shared" si="2234"/>
        <v>0</v>
      </c>
      <c r="MA170" s="21"/>
      <c r="MB170" s="21">
        <f t="shared" si="2235"/>
        <v>0</v>
      </c>
      <c r="MC170" s="21"/>
      <c r="MD170" s="21">
        <f t="shared" si="2236"/>
        <v>0</v>
      </c>
      <c r="ME170" s="21"/>
      <c r="MF170" s="21">
        <f t="shared" si="2237"/>
        <v>0</v>
      </c>
      <c r="MG170" s="21"/>
      <c r="MH170" s="21">
        <f t="shared" si="2238"/>
        <v>0</v>
      </c>
      <c r="MI170" s="21"/>
      <c r="MJ170" s="21">
        <f t="shared" si="2239"/>
        <v>0</v>
      </c>
      <c r="MK170" s="21"/>
      <c r="ML170" s="21">
        <f t="shared" si="2240"/>
        <v>0</v>
      </c>
      <c r="MM170" s="21"/>
      <c r="MN170" s="21">
        <f t="shared" si="2241"/>
        <v>0</v>
      </c>
      <c r="MO170" s="21"/>
      <c r="MP170" s="21">
        <f t="shared" si="2242"/>
        <v>0</v>
      </c>
      <c r="MQ170" s="21"/>
      <c r="MR170" s="21">
        <f t="shared" si="2243"/>
        <v>0</v>
      </c>
      <c r="MS170" s="21"/>
      <c r="MT170" s="21">
        <f t="shared" si="2244"/>
        <v>0</v>
      </c>
      <c r="MU170" s="21"/>
      <c r="MV170" s="21">
        <f t="shared" si="2245"/>
        <v>0</v>
      </c>
      <c r="MW170" s="21"/>
      <c r="MX170" s="21">
        <f t="shared" si="2246"/>
        <v>0</v>
      </c>
      <c r="MY170" s="21"/>
      <c r="MZ170" s="21">
        <f t="shared" si="2247"/>
        <v>0</v>
      </c>
      <c r="NA170" s="21"/>
      <c r="NB170" s="21">
        <f t="shared" si="2248"/>
        <v>0</v>
      </c>
      <c r="NC170" s="21"/>
      <c r="ND170" s="21">
        <f t="shared" si="2249"/>
        <v>0</v>
      </c>
      <c r="NE170" s="21"/>
      <c r="NF170" s="21">
        <f t="shared" si="2250"/>
        <v>0</v>
      </c>
      <c r="NG170" s="21"/>
      <c r="NH170" s="21">
        <f t="shared" si="2251"/>
        <v>0</v>
      </c>
      <c r="NI170" s="21"/>
      <c r="NJ170" s="21">
        <f t="shared" si="2252"/>
        <v>0</v>
      </c>
      <c r="NK170" s="21"/>
      <c r="NL170" s="21">
        <f t="shared" si="2253"/>
        <v>0</v>
      </c>
      <c r="NM170" s="21"/>
      <c r="NN170" s="21">
        <f t="shared" si="2254"/>
        <v>0</v>
      </c>
      <c r="NO170" s="21"/>
      <c r="NP170" s="21">
        <f t="shared" si="2255"/>
        <v>0</v>
      </c>
      <c r="NQ170" s="21"/>
      <c r="NR170" s="21">
        <f t="shared" si="2256"/>
        <v>0</v>
      </c>
      <c r="NS170" s="21"/>
      <c r="NT170" s="21">
        <f t="shared" si="2257"/>
        <v>0</v>
      </c>
      <c r="NU170" s="21"/>
      <c r="NV170" s="21">
        <f t="shared" si="2258"/>
        <v>0</v>
      </c>
      <c r="NW170" s="21"/>
      <c r="NX170" s="21">
        <f t="shared" si="2259"/>
        <v>0</v>
      </c>
      <c r="NY170" s="21"/>
      <c r="NZ170" s="21">
        <f t="shared" si="2260"/>
        <v>0</v>
      </c>
      <c r="OA170" s="21"/>
      <c r="OB170" s="21">
        <f t="shared" si="2261"/>
        <v>0</v>
      </c>
      <c r="OC170" s="21"/>
      <c r="OD170" s="21">
        <f t="shared" si="2262"/>
        <v>0</v>
      </c>
      <c r="OE170" s="21"/>
      <c r="OF170" s="21">
        <f t="shared" si="2263"/>
        <v>0</v>
      </c>
      <c r="OG170" s="21"/>
      <c r="OH170" s="21">
        <f t="shared" si="2264"/>
        <v>0</v>
      </c>
      <c r="OI170" s="21"/>
      <c r="OJ170" s="21">
        <f t="shared" si="2265"/>
        <v>0</v>
      </c>
      <c r="OK170" s="21"/>
      <c r="OL170" s="21">
        <f t="shared" si="2266"/>
        <v>0</v>
      </c>
      <c r="OM170" s="21"/>
      <c r="ON170" s="21">
        <f t="shared" si="2267"/>
        <v>0</v>
      </c>
      <c r="OO170" s="21"/>
      <c r="OP170" s="21">
        <f t="shared" si="2267"/>
        <v>0</v>
      </c>
      <c r="OQ170" s="21"/>
      <c r="OR170" s="21">
        <f t="shared" si="2267"/>
        <v>0</v>
      </c>
      <c r="OS170" s="21"/>
      <c r="OT170" s="21">
        <f t="shared" si="2267"/>
        <v>0</v>
      </c>
      <c r="OU170" s="21"/>
      <c r="OV170" s="21">
        <f t="shared" si="2267"/>
        <v>0</v>
      </c>
      <c r="OW170" s="21"/>
      <c r="OX170" s="21">
        <f t="shared" si="2267"/>
        <v>0</v>
      </c>
      <c r="OY170" s="21"/>
      <c r="OZ170" s="21">
        <f t="shared" si="2267"/>
        <v>0</v>
      </c>
      <c r="PA170" s="21"/>
      <c r="PB170" s="21">
        <f t="shared" si="2268"/>
        <v>0</v>
      </c>
      <c r="PC170" s="21"/>
      <c r="PD170" s="21">
        <f t="shared" si="2268"/>
        <v>0</v>
      </c>
      <c r="PE170" s="21"/>
      <c r="PF170" s="21">
        <f t="shared" si="2268"/>
        <v>0</v>
      </c>
      <c r="PG170" s="21"/>
      <c r="PH170" s="21">
        <f t="shared" si="2268"/>
        <v>0</v>
      </c>
      <c r="PI170" s="21"/>
      <c r="PJ170" s="21">
        <f t="shared" si="2268"/>
        <v>0</v>
      </c>
      <c r="PK170" s="21"/>
      <c r="PL170" s="21">
        <f t="shared" si="2268"/>
        <v>0</v>
      </c>
      <c r="PM170" s="21"/>
      <c r="PN170" s="21">
        <f t="shared" si="2269"/>
        <v>0</v>
      </c>
      <c r="PO170" s="21"/>
      <c r="PP170" s="21">
        <f t="shared" si="2269"/>
        <v>0</v>
      </c>
      <c r="PQ170" s="21"/>
      <c r="PR170" s="21">
        <f t="shared" si="2269"/>
        <v>0</v>
      </c>
      <c r="PS170" s="21"/>
      <c r="PT170" s="21">
        <f t="shared" si="2269"/>
        <v>0</v>
      </c>
      <c r="PU170" s="21"/>
      <c r="PV170" s="21">
        <f t="shared" si="2269"/>
        <v>0</v>
      </c>
      <c r="PW170" s="21"/>
      <c r="PX170" s="21">
        <f t="shared" si="2269"/>
        <v>0</v>
      </c>
      <c r="PY170" s="21"/>
      <c r="PZ170" s="21">
        <f t="shared" si="2270"/>
        <v>0</v>
      </c>
      <c r="QA170" s="21"/>
      <c r="QB170" s="21">
        <f t="shared" si="2270"/>
        <v>0</v>
      </c>
      <c r="QC170" s="21"/>
      <c r="QD170" s="21">
        <f t="shared" si="2270"/>
        <v>0</v>
      </c>
      <c r="QE170" s="21"/>
      <c r="QF170" s="21">
        <f t="shared" si="2270"/>
        <v>0</v>
      </c>
      <c r="QG170" s="21"/>
      <c r="QH170" s="21">
        <f t="shared" si="2270"/>
        <v>0</v>
      </c>
      <c r="QI170" s="21"/>
      <c r="QJ170" s="21">
        <f t="shared" si="2270"/>
        <v>0</v>
      </c>
      <c r="QK170" s="21"/>
      <c r="QL170" s="21">
        <f t="shared" si="2346"/>
        <v>0</v>
      </c>
      <c r="QM170" s="21"/>
      <c r="QN170" s="21">
        <f t="shared" si="2346"/>
        <v>0</v>
      </c>
      <c r="QO170" s="21"/>
      <c r="QP170" s="21">
        <f t="shared" si="2346"/>
        <v>0</v>
      </c>
      <c r="QQ170" s="21"/>
      <c r="QR170" s="21">
        <f t="shared" si="2346"/>
        <v>0</v>
      </c>
      <c r="QS170" s="21"/>
      <c r="QT170" s="21">
        <f t="shared" si="2346"/>
        <v>0</v>
      </c>
      <c r="QU170" s="21"/>
      <c r="QV170" s="21">
        <f t="shared" si="2346"/>
        <v>0</v>
      </c>
      <c r="QW170" s="21"/>
      <c r="QX170" s="21">
        <f t="shared" si="2272"/>
        <v>0</v>
      </c>
      <c r="QY170" s="21"/>
      <c r="QZ170" s="21">
        <f t="shared" si="2272"/>
        <v>0</v>
      </c>
      <c r="RA170" s="21"/>
      <c r="RB170" s="21">
        <f t="shared" si="2272"/>
        <v>0</v>
      </c>
      <c r="RC170" s="21"/>
      <c r="RD170" s="21">
        <f t="shared" si="2272"/>
        <v>0</v>
      </c>
      <c r="RE170" s="21"/>
      <c r="RF170" s="21">
        <f t="shared" si="2272"/>
        <v>0</v>
      </c>
      <c r="RG170" s="21"/>
      <c r="RH170" s="21">
        <f t="shared" si="2272"/>
        <v>0</v>
      </c>
      <c r="RI170" s="21"/>
      <c r="RJ170" s="21">
        <f t="shared" si="1944"/>
        <v>0</v>
      </c>
      <c r="RK170" s="21"/>
      <c r="RL170" s="21">
        <f t="shared" si="1945"/>
        <v>0</v>
      </c>
      <c r="RM170" s="21"/>
      <c r="RN170" s="21">
        <f t="shared" si="1946"/>
        <v>0</v>
      </c>
      <c r="RO170" s="21"/>
      <c r="RP170" s="21">
        <f t="shared" si="1947"/>
        <v>0</v>
      </c>
      <c r="RQ170" s="21"/>
      <c r="RR170" s="21">
        <f t="shared" si="1948"/>
        <v>0</v>
      </c>
      <c r="RS170" s="21"/>
      <c r="RT170" s="21">
        <f t="shared" si="1949"/>
        <v>0</v>
      </c>
      <c r="RU170" s="21"/>
      <c r="RV170" s="21">
        <f t="shared" si="1950"/>
        <v>0</v>
      </c>
      <c r="RW170" s="21"/>
      <c r="RX170" s="21">
        <f t="shared" si="1951"/>
        <v>0</v>
      </c>
      <c r="RY170" s="21"/>
      <c r="RZ170" s="21">
        <f t="shared" si="1952"/>
        <v>0</v>
      </c>
      <c r="SA170" s="21"/>
      <c r="SB170" s="21">
        <f t="shared" si="1953"/>
        <v>0</v>
      </c>
      <c r="SC170" s="21"/>
      <c r="SD170" s="21">
        <f t="shared" si="1954"/>
        <v>0</v>
      </c>
      <c r="SE170" s="21"/>
      <c r="SF170" s="21">
        <f t="shared" si="1955"/>
        <v>0</v>
      </c>
      <c r="SG170" s="21"/>
      <c r="SH170" s="21">
        <f t="shared" si="1956"/>
        <v>0</v>
      </c>
      <c r="SI170" s="21"/>
      <c r="SJ170" s="21">
        <f t="shared" si="1957"/>
        <v>0</v>
      </c>
      <c r="SK170" s="21"/>
      <c r="SL170" s="21">
        <f t="shared" si="1958"/>
        <v>0</v>
      </c>
      <c r="SM170" s="21"/>
      <c r="SN170" s="21">
        <f t="shared" si="2273"/>
        <v>0</v>
      </c>
      <c r="SO170" s="21"/>
      <c r="SP170" s="21">
        <f t="shared" si="1960"/>
        <v>0</v>
      </c>
      <c r="SQ170" s="21"/>
      <c r="SR170" s="21">
        <f t="shared" si="1961"/>
        <v>0</v>
      </c>
      <c r="SS170" s="21"/>
      <c r="ST170" s="21">
        <f t="shared" si="1962"/>
        <v>0</v>
      </c>
      <c r="SU170" s="21"/>
      <c r="SV170" s="21">
        <f t="shared" si="1963"/>
        <v>0</v>
      </c>
      <c r="SW170" s="21"/>
      <c r="SX170" s="21">
        <f t="shared" si="1964"/>
        <v>0</v>
      </c>
      <c r="SY170" s="21"/>
      <c r="SZ170" s="21">
        <f t="shared" si="1965"/>
        <v>0</v>
      </c>
      <c r="TA170" s="21"/>
      <c r="TB170" s="21">
        <f t="shared" si="1966"/>
        <v>0</v>
      </c>
      <c r="TC170" s="21"/>
      <c r="TD170" s="21">
        <f t="shared" si="2274"/>
        <v>0</v>
      </c>
      <c r="TE170" s="21"/>
      <c r="TF170" s="21">
        <f t="shared" si="1968"/>
        <v>0</v>
      </c>
      <c r="TG170" s="21"/>
      <c r="TH170" s="21">
        <f t="shared" si="1969"/>
        <v>0</v>
      </c>
      <c r="TI170" s="21"/>
      <c r="TJ170" s="21">
        <f t="shared" si="1970"/>
        <v>0</v>
      </c>
      <c r="TK170" s="21"/>
      <c r="TL170" s="21">
        <f t="shared" si="2275"/>
        <v>0</v>
      </c>
      <c r="TM170" s="21"/>
      <c r="TN170" s="21">
        <f t="shared" si="2276"/>
        <v>0</v>
      </c>
      <c r="TO170" s="21"/>
      <c r="TP170" s="21">
        <f t="shared" si="2277"/>
        <v>0</v>
      </c>
      <c r="TQ170" s="21"/>
      <c r="TR170" s="21">
        <f t="shared" si="2278"/>
        <v>0</v>
      </c>
      <c r="TS170" s="21"/>
      <c r="TT170" s="21">
        <f t="shared" si="2279"/>
        <v>0</v>
      </c>
      <c r="TU170" s="21"/>
      <c r="TV170" s="21">
        <f t="shared" si="2280"/>
        <v>0</v>
      </c>
      <c r="TW170" s="21"/>
      <c r="TX170" s="21">
        <f t="shared" si="2281"/>
        <v>0</v>
      </c>
      <c r="TY170" s="21"/>
      <c r="TZ170" s="21">
        <f t="shared" si="2282"/>
        <v>0</v>
      </c>
      <c r="UA170" s="21"/>
      <c r="UB170" s="21">
        <f t="shared" si="2283"/>
        <v>0</v>
      </c>
      <c r="UC170" s="21"/>
      <c r="UD170" s="21">
        <f t="shared" si="2284"/>
        <v>0</v>
      </c>
      <c r="UE170" s="21"/>
      <c r="UF170" s="21">
        <f t="shared" si="2285"/>
        <v>0</v>
      </c>
      <c r="UG170" s="21"/>
      <c r="UH170" s="21">
        <f t="shared" si="1982"/>
        <v>0</v>
      </c>
      <c r="UI170" s="21"/>
      <c r="UJ170" s="21">
        <f t="shared" si="2286"/>
        <v>0</v>
      </c>
      <c r="UK170" s="21"/>
      <c r="UL170" s="21">
        <f t="shared" si="2287"/>
        <v>0</v>
      </c>
      <c r="UM170" s="21"/>
      <c r="UN170" s="21">
        <f t="shared" si="2288"/>
        <v>0</v>
      </c>
      <c r="UO170" s="21"/>
      <c r="UP170" s="21">
        <f t="shared" si="2289"/>
        <v>0</v>
      </c>
      <c r="UQ170" s="21"/>
      <c r="UR170" s="21">
        <f t="shared" si="2290"/>
        <v>0</v>
      </c>
      <c r="US170" s="21"/>
      <c r="UT170" s="21">
        <f t="shared" si="2291"/>
        <v>0</v>
      </c>
      <c r="UU170" s="21"/>
      <c r="UV170" s="21">
        <f t="shared" si="1989"/>
        <v>0</v>
      </c>
      <c r="UW170" s="21"/>
      <c r="UX170" s="21">
        <f t="shared" si="2292"/>
        <v>0</v>
      </c>
      <c r="UY170" s="21"/>
      <c r="UZ170" s="21">
        <f t="shared" si="1991"/>
        <v>0</v>
      </c>
      <c r="VA170" s="21"/>
      <c r="VB170" s="21">
        <f t="shared" si="2293"/>
        <v>0</v>
      </c>
      <c r="VC170" s="21"/>
      <c r="VD170" s="21">
        <f t="shared" si="2294"/>
        <v>0</v>
      </c>
      <c r="VE170" s="21"/>
      <c r="VF170" s="21">
        <f t="shared" si="2295"/>
        <v>0</v>
      </c>
      <c r="VG170" s="21"/>
      <c r="VH170" s="21">
        <f t="shared" si="2296"/>
        <v>0</v>
      </c>
      <c r="VI170" s="21"/>
      <c r="VJ170" s="21">
        <f t="shared" si="2297"/>
        <v>0</v>
      </c>
      <c r="VK170" s="21"/>
      <c r="VL170" s="21">
        <f t="shared" si="2298"/>
        <v>0</v>
      </c>
      <c r="VM170" s="21"/>
      <c r="VN170" s="21">
        <f t="shared" si="2299"/>
        <v>0</v>
      </c>
      <c r="VO170" s="21"/>
      <c r="VP170" s="21">
        <f t="shared" si="2300"/>
        <v>0</v>
      </c>
      <c r="VQ170" s="21"/>
      <c r="VR170" s="21">
        <f t="shared" si="2267"/>
        <v>0</v>
      </c>
      <c r="VS170" s="21"/>
      <c r="VT170" s="21">
        <f t="shared" si="2267"/>
        <v>0</v>
      </c>
      <c r="VU170" s="21"/>
      <c r="VV170" s="21">
        <f t="shared" si="2301"/>
        <v>0</v>
      </c>
      <c r="VW170" s="21"/>
      <c r="VX170" s="21">
        <f t="shared" si="2302"/>
        <v>0</v>
      </c>
      <c r="VY170" s="21"/>
      <c r="VZ170" s="21">
        <f t="shared" si="2302"/>
        <v>0</v>
      </c>
      <c r="WA170" s="21"/>
      <c r="WB170" s="21">
        <f t="shared" si="2302"/>
        <v>0</v>
      </c>
      <c r="WC170" s="21"/>
      <c r="WD170" s="21">
        <f t="shared" si="2302"/>
        <v>0</v>
      </c>
      <c r="WE170" s="21"/>
      <c r="WF170" s="21">
        <f t="shared" si="2302"/>
        <v>0</v>
      </c>
      <c r="WG170" s="21"/>
      <c r="WH170" s="21">
        <f t="shared" si="2302"/>
        <v>0</v>
      </c>
      <c r="WI170" s="21"/>
      <c r="WJ170" s="21">
        <f t="shared" si="2302"/>
        <v>0</v>
      </c>
      <c r="WK170" s="21"/>
      <c r="WL170" s="21">
        <f t="shared" si="2302"/>
        <v>0</v>
      </c>
      <c r="WM170" s="21"/>
      <c r="WN170" s="21">
        <f t="shared" si="2302"/>
        <v>0</v>
      </c>
      <c r="WO170" s="21"/>
      <c r="WP170" s="21">
        <f t="shared" si="2302"/>
        <v>0</v>
      </c>
      <c r="WQ170" s="21"/>
      <c r="WR170" s="21">
        <f t="shared" si="2302"/>
        <v>0</v>
      </c>
      <c r="WS170" s="21"/>
      <c r="WT170" s="21">
        <f t="shared" si="2302"/>
        <v>0</v>
      </c>
      <c r="WU170" s="21"/>
      <c r="WV170" s="21">
        <f t="shared" si="2302"/>
        <v>0</v>
      </c>
      <c r="WW170" s="21"/>
      <c r="WX170" s="21">
        <f t="shared" si="2302"/>
        <v>0</v>
      </c>
      <c r="WY170" s="21"/>
      <c r="WZ170" s="21">
        <f t="shared" si="2302"/>
        <v>0</v>
      </c>
      <c r="XA170" s="21"/>
      <c r="XB170" s="21">
        <f t="shared" si="2302"/>
        <v>0</v>
      </c>
      <c r="XC170" s="21"/>
      <c r="XD170" s="21">
        <f t="shared" si="2301"/>
        <v>0</v>
      </c>
      <c r="XE170" s="21"/>
      <c r="XF170" s="21">
        <f t="shared" si="2301"/>
        <v>0</v>
      </c>
      <c r="XG170" s="21"/>
      <c r="XH170" s="21">
        <f t="shared" si="2301"/>
        <v>0</v>
      </c>
      <c r="XI170" s="21"/>
      <c r="XJ170" s="21">
        <f t="shared" si="2301"/>
        <v>0</v>
      </c>
      <c r="XK170" s="21"/>
      <c r="XL170" s="21">
        <f t="shared" si="2301"/>
        <v>0</v>
      </c>
      <c r="XM170" s="21"/>
      <c r="XN170" s="21">
        <f t="shared" si="2301"/>
        <v>0</v>
      </c>
      <c r="XO170" s="21"/>
      <c r="XP170" s="21">
        <f t="shared" si="2301"/>
        <v>0</v>
      </c>
      <c r="XQ170" s="21"/>
      <c r="XR170" s="21">
        <f t="shared" si="2301"/>
        <v>0</v>
      </c>
      <c r="XS170" s="21"/>
      <c r="XT170" s="21">
        <f t="shared" si="2301"/>
        <v>0</v>
      </c>
      <c r="XU170" s="21"/>
      <c r="XV170" s="21">
        <f t="shared" si="2301"/>
        <v>0</v>
      </c>
      <c r="XW170" s="21"/>
      <c r="XX170" s="21">
        <f t="shared" si="2301"/>
        <v>0</v>
      </c>
      <c r="XY170" s="21"/>
      <c r="XZ170" s="21">
        <f t="shared" si="2301"/>
        <v>0</v>
      </c>
      <c r="YA170" s="21"/>
      <c r="YB170" s="21">
        <f t="shared" si="2004"/>
        <v>0</v>
      </c>
      <c r="YC170" s="21"/>
      <c r="YD170" s="21">
        <f t="shared" si="2005"/>
        <v>0</v>
      </c>
      <c r="YE170" s="21"/>
      <c r="YF170" s="21">
        <f t="shared" si="2006"/>
        <v>0</v>
      </c>
      <c r="YG170" s="21"/>
      <c r="YH170" s="21">
        <f t="shared" si="2007"/>
        <v>0</v>
      </c>
      <c r="YI170" s="21"/>
      <c r="YJ170" s="21">
        <f t="shared" si="2008"/>
        <v>0</v>
      </c>
      <c r="YK170" s="21"/>
      <c r="YL170" s="21">
        <f t="shared" si="2009"/>
        <v>0</v>
      </c>
      <c r="YM170" s="21"/>
      <c r="YN170" s="21">
        <f t="shared" si="2010"/>
        <v>0</v>
      </c>
      <c r="YO170" s="21"/>
      <c r="YP170" s="21">
        <f t="shared" si="2011"/>
        <v>0</v>
      </c>
      <c r="YQ170" s="21"/>
      <c r="YR170" s="21">
        <f t="shared" si="2012"/>
        <v>0</v>
      </c>
      <c r="YS170" s="21"/>
      <c r="YT170" s="21">
        <f t="shared" si="2303"/>
        <v>0</v>
      </c>
      <c r="YU170" s="21"/>
      <c r="YV170" s="21">
        <f t="shared" si="2014"/>
        <v>0</v>
      </c>
      <c r="YW170" s="21"/>
      <c r="YX170" s="21">
        <f t="shared" si="2015"/>
        <v>0</v>
      </c>
      <c r="YY170" s="21"/>
      <c r="YZ170" s="21">
        <f t="shared" si="2301"/>
        <v>0</v>
      </c>
      <c r="ZA170" s="21"/>
      <c r="ZB170" s="21">
        <f t="shared" si="2016"/>
        <v>0</v>
      </c>
      <c r="ZC170" s="21"/>
      <c r="ZD170" s="21">
        <f t="shared" si="2017"/>
        <v>0</v>
      </c>
      <c r="ZE170" s="21"/>
      <c r="ZF170" s="21">
        <f t="shared" si="2018"/>
        <v>0</v>
      </c>
      <c r="ZG170" s="21"/>
      <c r="ZH170" s="21">
        <f t="shared" si="2304"/>
        <v>0</v>
      </c>
      <c r="ZI170" s="21"/>
      <c r="ZJ170" s="21">
        <f t="shared" si="2020"/>
        <v>0</v>
      </c>
      <c r="ZK170" s="21"/>
      <c r="ZL170" s="21">
        <f t="shared" si="2021"/>
        <v>0</v>
      </c>
      <c r="ZM170" s="21"/>
      <c r="ZN170" s="21">
        <f t="shared" si="2305"/>
        <v>0</v>
      </c>
      <c r="ZO170" s="21"/>
      <c r="ZP170" s="21">
        <f t="shared" si="2023"/>
        <v>0</v>
      </c>
      <c r="ZQ170" s="21"/>
      <c r="ZR170" s="21">
        <f t="shared" si="2024"/>
        <v>0</v>
      </c>
      <c r="ZS170" s="21"/>
      <c r="ZT170" s="21">
        <f t="shared" si="2301"/>
        <v>0</v>
      </c>
      <c r="ZU170" s="21"/>
      <c r="ZV170" s="21">
        <f t="shared" si="2306"/>
        <v>0</v>
      </c>
      <c r="ZW170" s="21"/>
      <c r="ZX170" s="21">
        <f t="shared" si="2307"/>
        <v>0</v>
      </c>
      <c r="ZY170" s="21"/>
      <c r="ZZ170" s="21">
        <f t="shared" si="2307"/>
        <v>0</v>
      </c>
      <c r="AAA170" s="21"/>
      <c r="AAB170" s="21">
        <f t="shared" si="2308"/>
        <v>0</v>
      </c>
      <c r="AAC170" s="21"/>
      <c r="AAD170" s="21">
        <f t="shared" si="2308"/>
        <v>0</v>
      </c>
      <c r="AAE170" s="21"/>
      <c r="AAF170" s="21">
        <f t="shared" si="2309"/>
        <v>0</v>
      </c>
      <c r="AAG170" s="21"/>
      <c r="AAH170" s="21">
        <f t="shared" si="2309"/>
        <v>0</v>
      </c>
      <c r="AAI170" s="21"/>
      <c r="AAJ170" s="21">
        <f t="shared" si="2310"/>
        <v>0</v>
      </c>
      <c r="AAK170" s="21"/>
      <c r="AAL170" s="21">
        <f t="shared" si="2310"/>
        <v>0</v>
      </c>
      <c r="AAM170" s="21"/>
      <c r="AAN170" s="21">
        <f t="shared" si="2311"/>
        <v>0</v>
      </c>
      <c r="AAO170" s="21"/>
      <c r="AAP170" s="21">
        <f t="shared" si="2311"/>
        <v>0</v>
      </c>
      <c r="AAQ170" s="21"/>
      <c r="AAR170" s="21">
        <f t="shared" si="2312"/>
        <v>0</v>
      </c>
      <c r="AAS170" s="21"/>
      <c r="AAT170" s="21">
        <f t="shared" si="2312"/>
        <v>0</v>
      </c>
      <c r="AAU170" s="21"/>
      <c r="AAV170" s="21">
        <f t="shared" si="2313"/>
        <v>0</v>
      </c>
      <c r="AAW170" s="21"/>
      <c r="AAX170" s="21">
        <f t="shared" si="2313"/>
        <v>0</v>
      </c>
      <c r="AAY170" s="21"/>
      <c r="AAZ170" s="21">
        <f t="shared" si="2314"/>
        <v>0</v>
      </c>
      <c r="ABA170" s="21"/>
      <c r="ABB170" s="21">
        <f t="shared" si="2314"/>
        <v>0</v>
      </c>
      <c r="ABC170" s="21"/>
      <c r="ABD170" s="21">
        <f t="shared" si="2315"/>
        <v>0</v>
      </c>
      <c r="ABE170" s="21"/>
      <c r="ABF170" s="21">
        <f t="shared" si="2315"/>
        <v>0</v>
      </c>
      <c r="ABG170" s="21"/>
      <c r="ABH170" s="21">
        <f t="shared" si="2316"/>
        <v>0</v>
      </c>
      <c r="ABI170" s="21"/>
      <c r="ABJ170" s="21">
        <f t="shared" si="2316"/>
        <v>0</v>
      </c>
      <c r="ABK170" s="21"/>
      <c r="ABL170" s="21">
        <f t="shared" si="2317"/>
        <v>0</v>
      </c>
      <c r="ABM170" s="21"/>
      <c r="ABN170" s="21">
        <f t="shared" si="2317"/>
        <v>0</v>
      </c>
      <c r="ABO170" s="21"/>
      <c r="ABP170" s="21">
        <f t="shared" si="2318"/>
        <v>0</v>
      </c>
      <c r="ABQ170" s="21"/>
      <c r="ABR170" s="21">
        <f t="shared" si="2318"/>
        <v>0</v>
      </c>
      <c r="ABS170" s="21"/>
      <c r="ABT170" s="21">
        <f t="shared" si="2319"/>
        <v>0</v>
      </c>
      <c r="ABU170" s="21"/>
      <c r="ABV170" s="21">
        <f t="shared" si="2319"/>
        <v>0</v>
      </c>
      <c r="ABW170" s="21"/>
      <c r="ABX170" s="21">
        <f t="shared" si="2320"/>
        <v>0</v>
      </c>
      <c r="ABY170" s="21"/>
      <c r="ABZ170" s="21">
        <f t="shared" si="2320"/>
        <v>0</v>
      </c>
      <c r="ACA170" s="21"/>
      <c r="ACB170" s="21">
        <f t="shared" si="2321"/>
        <v>0</v>
      </c>
      <c r="ACC170" s="21"/>
      <c r="ACD170" s="21">
        <f t="shared" si="2321"/>
        <v>0</v>
      </c>
      <c r="ACE170" s="21"/>
      <c r="ACF170" s="21">
        <f t="shared" si="2322"/>
        <v>0</v>
      </c>
      <c r="ACG170" s="21"/>
      <c r="ACH170" s="21">
        <f t="shared" si="2322"/>
        <v>0</v>
      </c>
      <c r="ACI170" s="21"/>
      <c r="ACJ170" s="21">
        <f t="shared" si="2323"/>
        <v>0</v>
      </c>
      <c r="ACK170" s="21"/>
      <c r="ACL170" s="21">
        <f t="shared" si="2323"/>
        <v>0</v>
      </c>
      <c r="ACM170" s="21"/>
      <c r="ACN170" s="21">
        <f t="shared" si="2324"/>
        <v>0</v>
      </c>
      <c r="ACO170" s="21"/>
      <c r="ACP170" s="21">
        <f t="shared" si="2324"/>
        <v>0</v>
      </c>
      <c r="ACQ170" s="21"/>
      <c r="ACR170" s="21">
        <f t="shared" si="2325"/>
        <v>0</v>
      </c>
      <c r="ACS170" s="21"/>
      <c r="ACT170" s="21">
        <f t="shared" si="2325"/>
        <v>0</v>
      </c>
      <c r="ACU170" s="21"/>
      <c r="ACV170" s="21">
        <f t="shared" si="2326"/>
        <v>0</v>
      </c>
      <c r="ACW170" s="21"/>
      <c r="ACX170" s="21">
        <f t="shared" si="2326"/>
        <v>0</v>
      </c>
      <c r="ACY170" s="21"/>
      <c r="ACZ170" s="21">
        <f t="shared" si="2327"/>
        <v>0</v>
      </c>
      <c r="ADA170" s="21"/>
      <c r="ADB170" s="21">
        <f t="shared" si="2327"/>
        <v>0</v>
      </c>
      <c r="ADC170" s="21"/>
      <c r="ADD170" s="21">
        <f t="shared" si="2328"/>
        <v>0</v>
      </c>
      <c r="ADE170" s="21"/>
      <c r="ADF170" s="21">
        <f t="shared" si="2328"/>
        <v>0</v>
      </c>
      <c r="ADG170" s="21"/>
      <c r="ADH170" s="21">
        <f t="shared" si="2329"/>
        <v>0</v>
      </c>
      <c r="ADI170" s="21"/>
      <c r="ADJ170" s="21">
        <f t="shared" si="2329"/>
        <v>0</v>
      </c>
      <c r="ADK170" s="21"/>
      <c r="ADL170" s="21">
        <f t="shared" si="2330"/>
        <v>0</v>
      </c>
      <c r="ADM170" s="21"/>
      <c r="ADN170" s="21">
        <f t="shared" si="2330"/>
        <v>0</v>
      </c>
      <c r="ADO170" s="21"/>
      <c r="ADP170" s="21">
        <f t="shared" si="2330"/>
        <v>0</v>
      </c>
      <c r="ADQ170" s="21"/>
      <c r="ADR170" s="21">
        <f t="shared" si="2330"/>
        <v>0</v>
      </c>
      <c r="ADS170" s="21"/>
      <c r="ADT170" s="21">
        <f t="shared" si="2330"/>
        <v>0</v>
      </c>
      <c r="ADU170" s="21"/>
      <c r="ADV170" s="21">
        <f t="shared" si="2331"/>
        <v>0</v>
      </c>
      <c r="ADW170" s="21"/>
      <c r="ADX170" s="21">
        <f t="shared" si="2331"/>
        <v>0</v>
      </c>
      <c r="ADY170" s="21"/>
      <c r="ADZ170" s="21">
        <f t="shared" si="2331"/>
        <v>0</v>
      </c>
      <c r="AEA170" s="21"/>
      <c r="AEB170" s="21">
        <f t="shared" si="2331"/>
        <v>0</v>
      </c>
      <c r="AEC170" s="21"/>
      <c r="AED170" s="21">
        <f t="shared" si="2332"/>
        <v>0</v>
      </c>
      <c r="AEE170" s="21"/>
      <c r="AEF170" s="21">
        <f t="shared" si="2332"/>
        <v>0</v>
      </c>
      <c r="AEG170" s="21"/>
      <c r="AEH170" s="21">
        <f t="shared" si="2332"/>
        <v>0</v>
      </c>
      <c r="AEI170" s="21"/>
      <c r="AEJ170" s="21">
        <f t="shared" si="2332"/>
        <v>0</v>
      </c>
      <c r="AEK170" s="21"/>
      <c r="AEL170" s="21">
        <f t="shared" si="2332"/>
        <v>0</v>
      </c>
      <c r="AEM170" s="21"/>
      <c r="AEN170" s="21">
        <f t="shared" si="2333"/>
        <v>0</v>
      </c>
      <c r="AEO170" s="21"/>
      <c r="AEP170" s="21">
        <f t="shared" si="2333"/>
        <v>0</v>
      </c>
      <c r="AEQ170" s="21"/>
      <c r="AER170" s="21">
        <f t="shared" si="2333"/>
        <v>0</v>
      </c>
      <c r="AES170" s="21"/>
      <c r="AET170" s="21">
        <f t="shared" si="2333"/>
        <v>0</v>
      </c>
      <c r="AEU170" s="21"/>
      <c r="AEV170" s="21">
        <f t="shared" si="2334"/>
        <v>0</v>
      </c>
      <c r="AEW170" s="21"/>
      <c r="AEX170" s="21">
        <f t="shared" si="2334"/>
        <v>0</v>
      </c>
      <c r="AEY170" s="21"/>
      <c r="AEZ170" s="21">
        <f t="shared" si="2334"/>
        <v>0</v>
      </c>
      <c r="AFA170" s="21"/>
      <c r="AFB170" s="21">
        <f t="shared" si="2334"/>
        <v>0</v>
      </c>
      <c r="AFC170" s="21"/>
      <c r="AFD170" s="21">
        <f t="shared" si="2334"/>
        <v>0</v>
      </c>
      <c r="AFE170" s="21"/>
      <c r="AFF170" s="21">
        <f t="shared" si="2335"/>
        <v>0</v>
      </c>
      <c r="AFG170" s="21"/>
      <c r="AFH170" s="21">
        <f t="shared" si="2335"/>
        <v>0</v>
      </c>
      <c r="AFI170" s="21"/>
      <c r="AFJ170" s="21">
        <f t="shared" si="2335"/>
        <v>0</v>
      </c>
      <c r="AFK170" s="21"/>
      <c r="AFL170" s="21">
        <f t="shared" si="2335"/>
        <v>0</v>
      </c>
      <c r="AFM170" s="21"/>
      <c r="AFN170" s="21">
        <f t="shared" si="2336"/>
        <v>0</v>
      </c>
      <c r="AFO170" s="21"/>
      <c r="AFP170" s="21">
        <f t="shared" si="2336"/>
        <v>0</v>
      </c>
      <c r="AFQ170" s="21"/>
      <c r="AFR170" s="21">
        <f t="shared" si="2336"/>
        <v>0</v>
      </c>
      <c r="AFS170" s="21"/>
      <c r="AFT170" s="21">
        <f t="shared" si="2336"/>
        <v>0</v>
      </c>
      <c r="AFU170" s="21"/>
      <c r="AFV170" s="21">
        <f t="shared" si="2336"/>
        <v>0</v>
      </c>
      <c r="AFW170" s="21"/>
      <c r="AFX170" s="21">
        <f t="shared" si="2337"/>
        <v>0</v>
      </c>
      <c r="AFY170" s="21"/>
      <c r="AFZ170" s="21">
        <f t="shared" si="2337"/>
        <v>0</v>
      </c>
      <c r="AGA170" s="21"/>
      <c r="AGB170" s="21">
        <f t="shared" si="2337"/>
        <v>0</v>
      </c>
      <c r="AGC170" s="21"/>
      <c r="AGD170" s="21">
        <f t="shared" si="2337"/>
        <v>0</v>
      </c>
      <c r="AGE170" s="21"/>
      <c r="AGF170" s="21">
        <f t="shared" si="2338"/>
        <v>0</v>
      </c>
      <c r="AGG170" s="21"/>
      <c r="AGH170" s="21">
        <f t="shared" si="2338"/>
        <v>0</v>
      </c>
      <c r="AGI170" s="21"/>
      <c r="AGJ170" s="21">
        <f t="shared" si="2338"/>
        <v>0</v>
      </c>
      <c r="AGK170" s="21"/>
      <c r="AGL170" s="21">
        <f t="shared" si="2338"/>
        <v>0</v>
      </c>
      <c r="AGM170" s="21"/>
      <c r="AGN170" s="21">
        <f t="shared" si="2338"/>
        <v>0</v>
      </c>
      <c r="AGO170" s="21"/>
      <c r="AGP170" s="21">
        <f t="shared" si="2339"/>
        <v>0</v>
      </c>
      <c r="AGQ170" s="21"/>
      <c r="AGR170" s="21">
        <f t="shared" si="2339"/>
        <v>0</v>
      </c>
      <c r="AGS170" s="21"/>
      <c r="AGT170" s="21">
        <f t="shared" si="2339"/>
        <v>0</v>
      </c>
      <c r="AGU170" s="21"/>
      <c r="AGV170" s="21">
        <f t="shared" si="2339"/>
        <v>0</v>
      </c>
      <c r="AGW170" s="21"/>
      <c r="AGX170" s="21">
        <f t="shared" si="2340"/>
        <v>0</v>
      </c>
      <c r="AGY170" s="21"/>
      <c r="AGZ170" s="21">
        <f t="shared" si="2340"/>
        <v>0</v>
      </c>
      <c r="AHA170" s="21"/>
      <c r="AHB170" s="21">
        <f t="shared" si="2340"/>
        <v>0</v>
      </c>
      <c r="AHC170" s="21"/>
      <c r="AHD170" s="21">
        <f t="shared" si="2340"/>
        <v>0</v>
      </c>
      <c r="AHE170" s="21"/>
      <c r="AHF170" s="21">
        <f t="shared" si="2340"/>
        <v>0</v>
      </c>
      <c r="AHG170" s="21"/>
      <c r="AHH170" s="21">
        <f t="shared" si="2341"/>
        <v>0</v>
      </c>
      <c r="AHI170" s="21"/>
      <c r="AHJ170" s="21">
        <f t="shared" si="2341"/>
        <v>0</v>
      </c>
      <c r="AHK170" s="21"/>
      <c r="AHL170" s="21">
        <f t="shared" si="2341"/>
        <v>0</v>
      </c>
      <c r="AHM170" s="21"/>
      <c r="AHN170" s="21">
        <f t="shared" si="2341"/>
        <v>0</v>
      </c>
      <c r="AHO170" s="21"/>
      <c r="AHP170" s="21">
        <f t="shared" si="2342"/>
        <v>0</v>
      </c>
      <c r="AHQ170" s="21"/>
      <c r="AHR170" s="21">
        <f t="shared" si="2342"/>
        <v>0</v>
      </c>
      <c r="AHS170" s="21"/>
      <c r="AHT170" s="21">
        <f t="shared" si="2342"/>
        <v>0</v>
      </c>
      <c r="AHU170" s="21"/>
      <c r="AHV170" s="21">
        <f t="shared" si="2342"/>
        <v>0</v>
      </c>
      <c r="AHW170" s="21"/>
      <c r="AHX170" s="21">
        <f t="shared" si="2342"/>
        <v>0</v>
      </c>
      <c r="AHY170" s="21"/>
      <c r="AHZ170" s="21">
        <f t="shared" si="2343"/>
        <v>0</v>
      </c>
      <c r="AIA170" s="21"/>
      <c r="AIB170" s="21">
        <f t="shared" si="2343"/>
        <v>0</v>
      </c>
      <c r="AIC170" s="21"/>
      <c r="AID170" s="21">
        <f t="shared" si="2343"/>
        <v>0</v>
      </c>
      <c r="AIE170" s="21"/>
      <c r="AIF170" s="21">
        <f t="shared" si="2343"/>
        <v>0</v>
      </c>
      <c r="AIG170" s="21"/>
      <c r="AIH170" s="21">
        <f t="shared" si="2344"/>
        <v>0</v>
      </c>
      <c r="AII170" s="21"/>
      <c r="AIJ170" s="21">
        <f t="shared" si="2344"/>
        <v>0</v>
      </c>
      <c r="AIK170" s="21"/>
      <c r="AIL170" s="21">
        <f t="shared" si="2344"/>
        <v>0</v>
      </c>
      <c r="AIM170" s="21"/>
      <c r="AIN170" s="21">
        <f t="shared" si="2344"/>
        <v>0</v>
      </c>
      <c r="AIO170" s="21"/>
      <c r="AIP170" s="21">
        <f t="shared" si="2344"/>
        <v>0</v>
      </c>
      <c r="AIQ170" s="21"/>
      <c r="AIR170" s="21">
        <f t="shared" si="2345"/>
        <v>0</v>
      </c>
      <c r="AIS170" s="21"/>
      <c r="AIT170" s="21">
        <f t="shared" si="2345"/>
        <v>0</v>
      </c>
      <c r="AIU170" s="21"/>
      <c r="AIV170" s="21">
        <f t="shared" si="2345"/>
        <v>0</v>
      </c>
      <c r="AIW170" s="21"/>
      <c r="AIX170" s="21">
        <f t="shared" si="2345"/>
        <v>0</v>
      </c>
      <c r="AIY170" s="21"/>
      <c r="AIZ170" s="21">
        <f t="shared" si="2301"/>
        <v>0</v>
      </c>
      <c r="AJA170" s="21"/>
    </row>
    <row r="171" spans="2:937" ht="13.5" customHeight="1" x14ac:dyDescent="0.25">
      <c r="B171" s="31">
        <v>166</v>
      </c>
      <c r="C171" s="192" t="s">
        <v>206</v>
      </c>
      <c r="D171" s="67" t="s">
        <v>123</v>
      </c>
      <c r="E171" s="194" t="s">
        <v>404</v>
      </c>
      <c r="F171" s="194" t="str">
        <f>_xlfn.XLOOKUP(D171,'WTG PH-III'!$D$5:$D$198,'WTG PH-III'!$B$5:$B$198,0,0,1)</f>
        <v>PSS-05</v>
      </c>
      <c r="G171" s="22" t="s">
        <v>537</v>
      </c>
      <c r="H171" s="22" t="s">
        <v>540</v>
      </c>
      <c r="I171" s="61">
        <v>13</v>
      </c>
      <c r="J171" s="21">
        <v>253</v>
      </c>
      <c r="K171" s="21">
        <f t="shared" si="2070"/>
        <v>253.00000000000006</v>
      </c>
      <c r="L171" s="21">
        <f t="shared" si="2071"/>
        <v>253</v>
      </c>
      <c r="M171" s="21">
        <f t="shared" si="2072"/>
        <v>0</v>
      </c>
      <c r="N171" s="95">
        <f>VLOOKUP(D171,'WTG PH-III'!$D$5:$U$198,17,0)</f>
        <v>45738</v>
      </c>
      <c r="O171" s="95">
        <f>VLOOKUP(D171,'WTG PH-III'!$D$5:$U$198,18,0)</f>
        <v>45747</v>
      </c>
      <c r="P171" s="21">
        <f t="shared" si="2073"/>
        <v>0</v>
      </c>
      <c r="Q171" s="21"/>
      <c r="R171" s="21">
        <f t="shared" si="2074"/>
        <v>0</v>
      </c>
      <c r="S171" s="21"/>
      <c r="T171" s="21">
        <f t="shared" si="2075"/>
        <v>0</v>
      </c>
      <c r="U171" s="21"/>
      <c r="V171" s="21">
        <f t="shared" si="2076"/>
        <v>0</v>
      </c>
      <c r="W171" s="21"/>
      <c r="X171" s="21">
        <f t="shared" si="2077"/>
        <v>0</v>
      </c>
      <c r="Y171" s="21"/>
      <c r="Z171" s="21">
        <f t="shared" si="2078"/>
        <v>0</v>
      </c>
      <c r="AA171" s="21"/>
      <c r="AB171" s="21">
        <f t="shared" si="2079"/>
        <v>0</v>
      </c>
      <c r="AC171" s="21"/>
      <c r="AD171" s="21">
        <f t="shared" si="2080"/>
        <v>0</v>
      </c>
      <c r="AE171" s="21"/>
      <c r="AF171" s="21">
        <f t="shared" si="2081"/>
        <v>0</v>
      </c>
      <c r="AG171" s="21"/>
      <c r="AH171" s="21">
        <f t="shared" si="2082"/>
        <v>0</v>
      </c>
      <c r="AI171" s="21"/>
      <c r="AJ171" s="21">
        <f t="shared" si="2083"/>
        <v>0</v>
      </c>
      <c r="AK171" s="21"/>
      <c r="AL171" s="21">
        <f t="shared" si="2084"/>
        <v>0</v>
      </c>
      <c r="AM171" s="21"/>
      <c r="AN171" s="21">
        <f t="shared" si="2085"/>
        <v>0</v>
      </c>
      <c r="AO171" s="21"/>
      <c r="AP171" s="21">
        <f t="shared" si="2086"/>
        <v>0</v>
      </c>
      <c r="AQ171" s="21"/>
      <c r="AR171" s="21">
        <f t="shared" si="2087"/>
        <v>0</v>
      </c>
      <c r="AS171" s="21"/>
      <c r="AT171" s="21">
        <f t="shared" si="2088"/>
        <v>0</v>
      </c>
      <c r="AU171" s="21"/>
      <c r="AV171" s="21">
        <f t="shared" si="2089"/>
        <v>0</v>
      </c>
      <c r="AW171" s="21"/>
      <c r="AX171" s="21">
        <f t="shared" si="2090"/>
        <v>0</v>
      </c>
      <c r="AY171" s="21"/>
      <c r="AZ171" s="21">
        <f t="shared" si="2091"/>
        <v>0</v>
      </c>
      <c r="BA171" s="21"/>
      <c r="BB171" s="21">
        <f t="shared" si="2092"/>
        <v>0</v>
      </c>
      <c r="BC171" s="21"/>
      <c r="BD171" s="21">
        <f t="shared" si="2093"/>
        <v>0</v>
      </c>
      <c r="BE171" s="21"/>
      <c r="BF171" s="21">
        <f t="shared" si="2094"/>
        <v>0</v>
      </c>
      <c r="BG171" s="21"/>
      <c r="BH171" s="21">
        <f t="shared" si="2095"/>
        <v>0</v>
      </c>
      <c r="BI171" s="21"/>
      <c r="BJ171" s="21">
        <f t="shared" si="2096"/>
        <v>0</v>
      </c>
      <c r="BK171" s="21"/>
      <c r="BL171" s="21">
        <f t="shared" si="2097"/>
        <v>0</v>
      </c>
      <c r="BM171" s="21"/>
      <c r="BN171" s="21">
        <f t="shared" si="2098"/>
        <v>0</v>
      </c>
      <c r="BO171" s="21"/>
      <c r="BP171" s="21">
        <f t="shared" si="2099"/>
        <v>0</v>
      </c>
      <c r="BQ171" s="21"/>
      <c r="BR171" s="21">
        <f t="shared" si="2100"/>
        <v>0</v>
      </c>
      <c r="BS171" s="21"/>
      <c r="BT171" s="21">
        <f t="shared" si="2101"/>
        <v>0</v>
      </c>
      <c r="BU171" s="21"/>
      <c r="BV171" s="21">
        <f t="shared" si="2102"/>
        <v>0</v>
      </c>
      <c r="BW171" s="21"/>
      <c r="BX171" s="21">
        <f t="shared" si="2103"/>
        <v>0</v>
      </c>
      <c r="BY171" s="21"/>
      <c r="BZ171" s="21">
        <f t="shared" si="2104"/>
        <v>0</v>
      </c>
      <c r="CA171" s="21"/>
      <c r="CB171" s="21">
        <f t="shared" si="2105"/>
        <v>0</v>
      </c>
      <c r="CC171" s="21"/>
      <c r="CD171" s="21">
        <f t="shared" si="2106"/>
        <v>0</v>
      </c>
      <c r="CE171" s="21"/>
      <c r="CF171" s="21">
        <f t="shared" si="2107"/>
        <v>0</v>
      </c>
      <c r="CG171" s="21"/>
      <c r="CH171" s="21">
        <f t="shared" si="2108"/>
        <v>0</v>
      </c>
      <c r="CI171" s="21"/>
      <c r="CJ171" s="21">
        <f t="shared" si="2109"/>
        <v>0</v>
      </c>
      <c r="CK171" s="21"/>
      <c r="CL171" s="21">
        <f t="shared" si="2110"/>
        <v>0</v>
      </c>
      <c r="CM171" s="21"/>
      <c r="CN171" s="21">
        <f t="shared" si="2111"/>
        <v>0</v>
      </c>
      <c r="CO171" s="21"/>
      <c r="CP171" s="21">
        <f t="shared" si="2112"/>
        <v>0</v>
      </c>
      <c r="CQ171" s="21"/>
      <c r="CR171" s="21">
        <f t="shared" si="2113"/>
        <v>0</v>
      </c>
      <c r="CS171" s="21"/>
      <c r="CT171" s="21">
        <f t="shared" si="2114"/>
        <v>0</v>
      </c>
      <c r="CU171" s="21"/>
      <c r="CV171" s="21">
        <f t="shared" si="2115"/>
        <v>0</v>
      </c>
      <c r="CW171" s="21"/>
      <c r="CX171" s="21">
        <f t="shared" si="2116"/>
        <v>0</v>
      </c>
      <c r="CY171" s="21"/>
      <c r="CZ171" s="21">
        <f t="shared" si="2117"/>
        <v>0</v>
      </c>
      <c r="DA171" s="21"/>
      <c r="DB171" s="21">
        <f t="shared" si="2118"/>
        <v>0</v>
      </c>
      <c r="DC171" s="21"/>
      <c r="DD171" s="21">
        <f t="shared" si="2119"/>
        <v>0</v>
      </c>
      <c r="DE171" s="21"/>
      <c r="DF171" s="21">
        <f t="shared" si="2120"/>
        <v>0</v>
      </c>
      <c r="DG171" s="21"/>
      <c r="DH171" s="21">
        <f t="shared" si="2121"/>
        <v>0</v>
      </c>
      <c r="DI171" s="21"/>
      <c r="DJ171" s="21">
        <f t="shared" si="2122"/>
        <v>0</v>
      </c>
      <c r="DK171" s="21"/>
      <c r="DL171" s="21">
        <f t="shared" si="2123"/>
        <v>0</v>
      </c>
      <c r="DM171" s="21"/>
      <c r="DN171" s="21">
        <f t="shared" si="2124"/>
        <v>0</v>
      </c>
      <c r="DO171" s="21"/>
      <c r="DP171" s="21">
        <f t="shared" si="2125"/>
        <v>0</v>
      </c>
      <c r="DQ171" s="21"/>
      <c r="DR171" s="21">
        <f t="shared" si="2126"/>
        <v>0</v>
      </c>
      <c r="DS171" s="21"/>
      <c r="DT171" s="21">
        <f t="shared" si="2127"/>
        <v>0</v>
      </c>
      <c r="DU171" s="21"/>
      <c r="DV171" s="21">
        <f t="shared" si="2128"/>
        <v>0</v>
      </c>
      <c r="DW171" s="21"/>
      <c r="DX171" s="21">
        <f t="shared" si="2129"/>
        <v>0</v>
      </c>
      <c r="DY171" s="21"/>
      <c r="DZ171" s="21">
        <f t="shared" si="2130"/>
        <v>0</v>
      </c>
      <c r="EA171" s="21"/>
      <c r="EB171" s="21">
        <f t="shared" si="2131"/>
        <v>0</v>
      </c>
      <c r="EC171" s="21"/>
      <c r="ED171" s="21">
        <f t="shared" si="2132"/>
        <v>0</v>
      </c>
      <c r="EE171" s="21"/>
      <c r="EF171" s="21">
        <f t="shared" si="2133"/>
        <v>0</v>
      </c>
      <c r="EG171" s="21"/>
      <c r="EH171" s="21">
        <f t="shared" si="2134"/>
        <v>0</v>
      </c>
      <c r="EI171" s="21"/>
      <c r="EJ171" s="21">
        <f t="shared" si="2135"/>
        <v>0</v>
      </c>
      <c r="EK171" s="21"/>
      <c r="EL171" s="21">
        <f t="shared" si="2136"/>
        <v>0</v>
      </c>
      <c r="EM171" s="21"/>
      <c r="EN171" s="21">
        <f t="shared" si="2137"/>
        <v>0</v>
      </c>
      <c r="EO171" s="21"/>
      <c r="EP171" s="21">
        <f t="shared" si="2138"/>
        <v>0</v>
      </c>
      <c r="EQ171" s="21"/>
      <c r="ER171" s="21">
        <f t="shared" si="2139"/>
        <v>0</v>
      </c>
      <c r="ES171" s="21"/>
      <c r="ET171" s="21">
        <f t="shared" si="2140"/>
        <v>0</v>
      </c>
      <c r="EU171" s="21"/>
      <c r="EV171" s="21">
        <f t="shared" si="2141"/>
        <v>0</v>
      </c>
      <c r="EW171" s="21"/>
      <c r="EX171" s="21">
        <f t="shared" si="2142"/>
        <v>0</v>
      </c>
      <c r="EY171" s="21"/>
      <c r="EZ171" s="21">
        <f t="shared" si="2143"/>
        <v>0</v>
      </c>
      <c r="FA171" s="21"/>
      <c r="FB171" s="21">
        <f t="shared" si="2144"/>
        <v>0</v>
      </c>
      <c r="FC171" s="21"/>
      <c r="FD171" s="21">
        <f t="shared" si="2145"/>
        <v>0</v>
      </c>
      <c r="FE171" s="21"/>
      <c r="FF171" s="21">
        <f t="shared" si="2146"/>
        <v>0</v>
      </c>
      <c r="FG171" s="21"/>
      <c r="FH171" s="21">
        <f t="shared" si="2147"/>
        <v>0</v>
      </c>
      <c r="FI171" s="21"/>
      <c r="FJ171" s="21">
        <f t="shared" si="2148"/>
        <v>0</v>
      </c>
      <c r="FK171" s="21"/>
      <c r="FL171" s="21">
        <f t="shared" si="2149"/>
        <v>0</v>
      </c>
      <c r="FM171" s="21"/>
      <c r="FN171" s="21">
        <f t="shared" si="2150"/>
        <v>0</v>
      </c>
      <c r="FO171" s="21"/>
      <c r="FP171" s="21">
        <f t="shared" si="2151"/>
        <v>0</v>
      </c>
      <c r="FQ171" s="21"/>
      <c r="FR171" s="21">
        <f t="shared" si="2152"/>
        <v>0</v>
      </c>
      <c r="FS171" s="21"/>
      <c r="FT171" s="21">
        <f t="shared" si="2153"/>
        <v>0</v>
      </c>
      <c r="FU171" s="21"/>
      <c r="FV171" s="21">
        <f t="shared" si="2154"/>
        <v>0</v>
      </c>
      <c r="FW171" s="21"/>
      <c r="FX171" s="21">
        <f t="shared" si="2155"/>
        <v>0</v>
      </c>
      <c r="FY171" s="21"/>
      <c r="FZ171" s="21">
        <f t="shared" si="2156"/>
        <v>0</v>
      </c>
      <c r="GA171" s="21"/>
      <c r="GB171" s="21">
        <f t="shared" si="2157"/>
        <v>0</v>
      </c>
      <c r="GC171" s="21"/>
      <c r="GD171" s="21">
        <f t="shared" si="2158"/>
        <v>0</v>
      </c>
      <c r="GE171" s="21"/>
      <c r="GF171" s="21">
        <f t="shared" si="2159"/>
        <v>0</v>
      </c>
      <c r="GG171" s="21"/>
      <c r="GH171" s="21">
        <f t="shared" si="2160"/>
        <v>0</v>
      </c>
      <c r="GI171" s="21">
        <v>5</v>
      </c>
      <c r="GJ171" s="21">
        <f t="shared" si="2161"/>
        <v>0</v>
      </c>
      <c r="GK171" s="21">
        <v>24</v>
      </c>
      <c r="GL171" s="21">
        <f t="shared" si="2162"/>
        <v>0</v>
      </c>
      <c r="GM171" s="21">
        <v>17</v>
      </c>
      <c r="GN171" s="21">
        <f t="shared" si="2163"/>
        <v>0</v>
      </c>
      <c r="GO171" s="21">
        <v>31</v>
      </c>
      <c r="GP171" s="21">
        <f t="shared" si="2164"/>
        <v>0</v>
      </c>
      <c r="GQ171" s="21">
        <v>25</v>
      </c>
      <c r="GR171" s="21">
        <f t="shared" si="2165"/>
        <v>0</v>
      </c>
      <c r="GS171" s="21">
        <v>21</v>
      </c>
      <c r="GT171" s="21">
        <f t="shared" si="2166"/>
        <v>0</v>
      </c>
      <c r="GU171" s="21">
        <v>18</v>
      </c>
      <c r="GV171" s="21">
        <f t="shared" si="2167"/>
        <v>25.3</v>
      </c>
      <c r="GW171" s="21">
        <v>23</v>
      </c>
      <c r="GX171" s="21">
        <f t="shared" si="2168"/>
        <v>25.3</v>
      </c>
      <c r="GY171" s="21">
        <v>12</v>
      </c>
      <c r="GZ171" s="21">
        <f t="shared" si="2169"/>
        <v>25.3</v>
      </c>
      <c r="HA171" s="21"/>
      <c r="HB171" s="21">
        <f t="shared" si="2170"/>
        <v>25.3</v>
      </c>
      <c r="HC171" s="21">
        <v>25</v>
      </c>
      <c r="HD171" s="21">
        <f t="shared" si="2171"/>
        <v>25.3</v>
      </c>
      <c r="HE171" s="21">
        <v>32</v>
      </c>
      <c r="HF171" s="21">
        <f t="shared" si="2172"/>
        <v>25.3</v>
      </c>
      <c r="HG171" s="21">
        <v>10</v>
      </c>
      <c r="HH171" s="21">
        <f t="shared" si="2173"/>
        <v>25.3</v>
      </c>
      <c r="HI171" s="21">
        <v>10</v>
      </c>
      <c r="HJ171" s="21">
        <f t="shared" si="2174"/>
        <v>25.3</v>
      </c>
      <c r="HK171" s="21"/>
      <c r="HL171" s="21">
        <f t="shared" si="2175"/>
        <v>25.3</v>
      </c>
      <c r="HM171" s="21"/>
      <c r="HN171" s="21">
        <f t="shared" si="2176"/>
        <v>25.3</v>
      </c>
      <c r="HO171" s="21"/>
      <c r="HP171" s="21">
        <f t="shared" si="2177"/>
        <v>0</v>
      </c>
      <c r="HQ171" s="21"/>
      <c r="HR171" s="21">
        <f t="shared" si="2178"/>
        <v>0</v>
      </c>
      <c r="HS171" s="21"/>
      <c r="HT171" s="21">
        <f t="shared" si="2179"/>
        <v>0</v>
      </c>
      <c r="HU171" s="21"/>
      <c r="HV171" s="21">
        <f t="shared" si="2180"/>
        <v>0</v>
      </c>
      <c r="HW171" s="21"/>
      <c r="HX171" s="21">
        <f t="shared" si="2181"/>
        <v>0</v>
      </c>
      <c r="HY171" s="21"/>
      <c r="HZ171" s="21">
        <f t="shared" si="2182"/>
        <v>0</v>
      </c>
      <c r="IA171" s="21"/>
      <c r="IB171" s="21">
        <f t="shared" si="2183"/>
        <v>0</v>
      </c>
      <c r="IC171" s="21"/>
      <c r="ID171" s="21">
        <f t="shared" si="2184"/>
        <v>0</v>
      </c>
      <c r="IE171" s="21"/>
      <c r="IF171" s="21">
        <f t="shared" si="2185"/>
        <v>0</v>
      </c>
      <c r="IG171" s="21"/>
      <c r="IH171" s="21">
        <f t="shared" si="2186"/>
        <v>0</v>
      </c>
      <c r="II171" s="21"/>
      <c r="IJ171" s="21">
        <f t="shared" si="2187"/>
        <v>0</v>
      </c>
      <c r="IK171" s="21"/>
      <c r="IL171" s="21">
        <f t="shared" si="2188"/>
        <v>0</v>
      </c>
      <c r="IM171" s="21"/>
      <c r="IN171" s="21">
        <f t="shared" si="2189"/>
        <v>0</v>
      </c>
      <c r="IO171" s="21"/>
      <c r="IP171" s="21">
        <f t="shared" si="2190"/>
        <v>0</v>
      </c>
      <c r="IQ171" s="21"/>
      <c r="IR171" s="21">
        <f t="shared" si="2191"/>
        <v>0</v>
      </c>
      <c r="IS171" s="21"/>
      <c r="IT171" s="21">
        <f t="shared" si="2192"/>
        <v>0</v>
      </c>
      <c r="IU171" s="21"/>
      <c r="IV171" s="21">
        <f t="shared" si="2193"/>
        <v>0</v>
      </c>
      <c r="IW171" s="21"/>
      <c r="IX171" s="21">
        <f t="shared" si="2194"/>
        <v>0</v>
      </c>
      <c r="IY171" s="21"/>
      <c r="IZ171" s="21">
        <f t="shared" si="2195"/>
        <v>0</v>
      </c>
      <c r="JA171" s="21"/>
      <c r="JB171" s="21">
        <f t="shared" si="2196"/>
        <v>0</v>
      </c>
      <c r="JC171" s="21"/>
      <c r="JD171" s="21">
        <f t="shared" si="2197"/>
        <v>0</v>
      </c>
      <c r="JE171" s="21"/>
      <c r="JF171" s="21">
        <f t="shared" si="2198"/>
        <v>0</v>
      </c>
      <c r="JG171" s="21"/>
      <c r="JH171" s="21">
        <f t="shared" si="2199"/>
        <v>0</v>
      </c>
      <c r="JI171" s="21"/>
      <c r="JJ171" s="21">
        <f t="shared" si="2200"/>
        <v>0</v>
      </c>
      <c r="JK171" s="21"/>
      <c r="JL171" s="21">
        <f t="shared" si="2201"/>
        <v>0</v>
      </c>
      <c r="JM171" s="21"/>
      <c r="JN171" s="21">
        <f t="shared" si="2202"/>
        <v>0</v>
      </c>
      <c r="JO171" s="21"/>
      <c r="JP171" s="21">
        <f t="shared" si="2203"/>
        <v>0</v>
      </c>
      <c r="JQ171" s="21"/>
      <c r="JR171" s="21">
        <f t="shared" si="2204"/>
        <v>0</v>
      </c>
      <c r="JS171" s="21"/>
      <c r="JT171" s="21">
        <f t="shared" si="2205"/>
        <v>0</v>
      </c>
      <c r="JU171" s="21"/>
      <c r="JV171" s="21">
        <f t="shared" si="2206"/>
        <v>0</v>
      </c>
      <c r="JW171" s="21"/>
      <c r="JX171" s="21">
        <f t="shared" si="2207"/>
        <v>0</v>
      </c>
      <c r="JY171" s="21"/>
      <c r="JZ171" s="21">
        <f t="shared" si="2208"/>
        <v>0</v>
      </c>
      <c r="KA171" s="21"/>
      <c r="KB171" s="21">
        <f t="shared" si="2209"/>
        <v>0</v>
      </c>
      <c r="KC171" s="21"/>
      <c r="KD171" s="21">
        <f t="shared" si="2210"/>
        <v>0</v>
      </c>
      <c r="KE171" s="21"/>
      <c r="KF171" s="21">
        <f t="shared" si="2211"/>
        <v>0</v>
      </c>
      <c r="KG171" s="21"/>
      <c r="KH171" s="21">
        <f t="shared" si="2212"/>
        <v>0</v>
      </c>
      <c r="KI171" s="21"/>
      <c r="KJ171" s="21">
        <f t="shared" si="2213"/>
        <v>0</v>
      </c>
      <c r="KK171" s="21"/>
      <c r="KL171" s="21">
        <f t="shared" si="2214"/>
        <v>0</v>
      </c>
      <c r="KM171" s="21"/>
      <c r="KN171" s="21">
        <f t="shared" si="2215"/>
        <v>0</v>
      </c>
      <c r="KO171" s="21"/>
      <c r="KP171" s="21">
        <f t="shared" si="2216"/>
        <v>0</v>
      </c>
      <c r="KQ171" s="21"/>
      <c r="KR171" s="21">
        <f t="shared" si="2217"/>
        <v>0</v>
      </c>
      <c r="KS171" s="21"/>
      <c r="KT171" s="21">
        <f t="shared" si="2218"/>
        <v>0</v>
      </c>
      <c r="KU171" s="21"/>
      <c r="KV171" s="21">
        <f t="shared" si="2219"/>
        <v>0</v>
      </c>
      <c r="KW171" s="21"/>
      <c r="KX171" s="21">
        <f t="shared" si="2220"/>
        <v>0</v>
      </c>
      <c r="KY171" s="21"/>
      <c r="KZ171" s="21">
        <f t="shared" si="2221"/>
        <v>0</v>
      </c>
      <c r="LA171" s="21"/>
      <c r="LB171" s="21">
        <f t="shared" si="2222"/>
        <v>0</v>
      </c>
      <c r="LC171" s="21"/>
      <c r="LD171" s="21">
        <f t="shared" si="2223"/>
        <v>0</v>
      </c>
      <c r="LE171" s="21"/>
      <c r="LF171" s="21">
        <f t="shared" si="2224"/>
        <v>0</v>
      </c>
      <c r="LG171" s="21"/>
      <c r="LH171" s="21">
        <f t="shared" si="2225"/>
        <v>0</v>
      </c>
      <c r="LI171" s="21"/>
      <c r="LJ171" s="21">
        <f t="shared" si="2226"/>
        <v>0</v>
      </c>
      <c r="LK171" s="21"/>
      <c r="LL171" s="21">
        <f t="shared" si="2227"/>
        <v>0</v>
      </c>
      <c r="LM171" s="21"/>
      <c r="LN171" s="21">
        <f t="shared" si="2228"/>
        <v>0</v>
      </c>
      <c r="LO171" s="21"/>
      <c r="LP171" s="21">
        <f t="shared" si="2229"/>
        <v>0</v>
      </c>
      <c r="LQ171" s="21"/>
      <c r="LR171" s="21">
        <f t="shared" si="2230"/>
        <v>0</v>
      </c>
      <c r="LS171" s="21"/>
      <c r="LT171" s="21">
        <f t="shared" si="2231"/>
        <v>0</v>
      </c>
      <c r="LU171" s="21"/>
      <c r="LV171" s="21">
        <f t="shared" si="2232"/>
        <v>0</v>
      </c>
      <c r="LW171" s="21"/>
      <c r="LX171" s="21">
        <f t="shared" si="2233"/>
        <v>0</v>
      </c>
      <c r="LY171" s="21"/>
      <c r="LZ171" s="21">
        <f t="shared" si="2234"/>
        <v>0</v>
      </c>
      <c r="MA171" s="21"/>
      <c r="MB171" s="21">
        <f t="shared" si="2235"/>
        <v>0</v>
      </c>
      <c r="MC171" s="21"/>
      <c r="MD171" s="21">
        <f t="shared" si="2236"/>
        <v>0</v>
      </c>
      <c r="ME171" s="21"/>
      <c r="MF171" s="21">
        <f t="shared" si="2237"/>
        <v>0</v>
      </c>
      <c r="MG171" s="21"/>
      <c r="MH171" s="21">
        <f t="shared" si="2238"/>
        <v>0</v>
      </c>
      <c r="MI171" s="21"/>
      <c r="MJ171" s="21">
        <f t="shared" si="2239"/>
        <v>0</v>
      </c>
      <c r="MK171" s="21"/>
      <c r="ML171" s="21">
        <f t="shared" si="2240"/>
        <v>0</v>
      </c>
      <c r="MM171" s="21"/>
      <c r="MN171" s="21">
        <f t="shared" si="2241"/>
        <v>0</v>
      </c>
      <c r="MO171" s="21"/>
      <c r="MP171" s="21">
        <f t="shared" si="2242"/>
        <v>0</v>
      </c>
      <c r="MQ171" s="21"/>
      <c r="MR171" s="21">
        <f t="shared" si="2243"/>
        <v>0</v>
      </c>
      <c r="MS171" s="21"/>
      <c r="MT171" s="21">
        <f t="shared" si="2244"/>
        <v>0</v>
      </c>
      <c r="MU171" s="21"/>
      <c r="MV171" s="21">
        <f t="shared" si="2245"/>
        <v>0</v>
      </c>
      <c r="MW171" s="21"/>
      <c r="MX171" s="21">
        <f t="shared" si="2246"/>
        <v>0</v>
      </c>
      <c r="MY171" s="21"/>
      <c r="MZ171" s="21">
        <f t="shared" si="2247"/>
        <v>0</v>
      </c>
      <c r="NA171" s="21"/>
      <c r="NB171" s="21">
        <f t="shared" si="2248"/>
        <v>0</v>
      </c>
      <c r="NC171" s="21"/>
      <c r="ND171" s="21">
        <f t="shared" si="2249"/>
        <v>0</v>
      </c>
      <c r="NE171" s="21"/>
      <c r="NF171" s="21">
        <f t="shared" si="2250"/>
        <v>0</v>
      </c>
      <c r="NG171" s="21"/>
      <c r="NH171" s="21">
        <f t="shared" si="2251"/>
        <v>0</v>
      </c>
      <c r="NI171" s="21"/>
      <c r="NJ171" s="21">
        <f t="shared" si="2252"/>
        <v>0</v>
      </c>
      <c r="NK171" s="21"/>
      <c r="NL171" s="21">
        <f t="shared" si="2253"/>
        <v>0</v>
      </c>
      <c r="NM171" s="21"/>
      <c r="NN171" s="21">
        <f t="shared" si="2254"/>
        <v>0</v>
      </c>
      <c r="NO171" s="21"/>
      <c r="NP171" s="21">
        <f t="shared" si="2255"/>
        <v>0</v>
      </c>
      <c r="NQ171" s="21"/>
      <c r="NR171" s="21">
        <f t="shared" si="2256"/>
        <v>0</v>
      </c>
      <c r="NS171" s="21"/>
      <c r="NT171" s="21">
        <f t="shared" si="2257"/>
        <v>0</v>
      </c>
      <c r="NU171" s="21"/>
      <c r="NV171" s="21">
        <f t="shared" si="2258"/>
        <v>0</v>
      </c>
      <c r="NW171" s="21"/>
      <c r="NX171" s="21">
        <f t="shared" si="2259"/>
        <v>0</v>
      </c>
      <c r="NY171" s="21"/>
      <c r="NZ171" s="21">
        <f t="shared" si="2260"/>
        <v>0</v>
      </c>
      <c r="OA171" s="21"/>
      <c r="OB171" s="21">
        <f t="shared" si="2261"/>
        <v>0</v>
      </c>
      <c r="OC171" s="21"/>
      <c r="OD171" s="21">
        <f t="shared" si="2262"/>
        <v>0</v>
      </c>
      <c r="OE171" s="21"/>
      <c r="OF171" s="21">
        <f t="shared" si="2263"/>
        <v>0</v>
      </c>
      <c r="OG171" s="21"/>
      <c r="OH171" s="21">
        <f t="shared" si="2264"/>
        <v>0</v>
      </c>
      <c r="OI171" s="21"/>
      <c r="OJ171" s="21">
        <f t="shared" si="2265"/>
        <v>0</v>
      </c>
      <c r="OK171" s="21"/>
      <c r="OL171" s="21">
        <f t="shared" si="2266"/>
        <v>0</v>
      </c>
      <c r="OM171" s="21"/>
      <c r="ON171" s="21">
        <f t="shared" si="2267"/>
        <v>0</v>
      </c>
      <c r="OO171" s="21"/>
      <c r="OP171" s="21">
        <f t="shared" si="2267"/>
        <v>0</v>
      </c>
      <c r="OQ171" s="21"/>
      <c r="OR171" s="21">
        <f t="shared" si="2267"/>
        <v>0</v>
      </c>
      <c r="OS171" s="21"/>
      <c r="OT171" s="21">
        <f t="shared" si="2267"/>
        <v>0</v>
      </c>
      <c r="OU171" s="21"/>
      <c r="OV171" s="21">
        <f t="shared" si="2267"/>
        <v>0</v>
      </c>
      <c r="OW171" s="21"/>
      <c r="OX171" s="21">
        <f t="shared" si="2267"/>
        <v>0</v>
      </c>
      <c r="OY171" s="21"/>
      <c r="OZ171" s="21">
        <f t="shared" si="2267"/>
        <v>0</v>
      </c>
      <c r="PA171" s="21"/>
      <c r="PB171" s="21">
        <f t="shared" si="2268"/>
        <v>0</v>
      </c>
      <c r="PC171" s="21"/>
      <c r="PD171" s="21">
        <f t="shared" si="2268"/>
        <v>0</v>
      </c>
      <c r="PE171" s="21"/>
      <c r="PF171" s="21">
        <f t="shared" si="2268"/>
        <v>0</v>
      </c>
      <c r="PG171" s="21"/>
      <c r="PH171" s="21">
        <f t="shared" si="2268"/>
        <v>0</v>
      </c>
      <c r="PI171" s="21"/>
      <c r="PJ171" s="21">
        <f t="shared" si="2268"/>
        <v>0</v>
      </c>
      <c r="PK171" s="21"/>
      <c r="PL171" s="21">
        <f t="shared" si="2268"/>
        <v>0</v>
      </c>
      <c r="PM171" s="21"/>
      <c r="PN171" s="21">
        <f t="shared" si="2269"/>
        <v>0</v>
      </c>
      <c r="PO171" s="21"/>
      <c r="PP171" s="21">
        <f t="shared" si="2269"/>
        <v>0</v>
      </c>
      <c r="PQ171" s="21"/>
      <c r="PR171" s="21">
        <f t="shared" si="2269"/>
        <v>0</v>
      </c>
      <c r="PS171" s="21"/>
      <c r="PT171" s="21">
        <f t="shared" si="2269"/>
        <v>0</v>
      </c>
      <c r="PU171" s="21"/>
      <c r="PV171" s="21">
        <f t="shared" si="2269"/>
        <v>0</v>
      </c>
      <c r="PW171" s="21"/>
      <c r="PX171" s="21">
        <f t="shared" si="2269"/>
        <v>0</v>
      </c>
      <c r="PY171" s="21"/>
      <c r="PZ171" s="21">
        <f t="shared" si="2270"/>
        <v>0</v>
      </c>
      <c r="QA171" s="21"/>
      <c r="QB171" s="21">
        <f t="shared" si="2270"/>
        <v>0</v>
      </c>
      <c r="QC171" s="21"/>
      <c r="QD171" s="21">
        <f t="shared" si="2270"/>
        <v>0</v>
      </c>
      <c r="QE171" s="21"/>
      <c r="QF171" s="21">
        <f t="shared" si="2270"/>
        <v>0</v>
      </c>
      <c r="QG171" s="21"/>
      <c r="QH171" s="21">
        <f t="shared" si="2270"/>
        <v>0</v>
      </c>
      <c r="QI171" s="21"/>
      <c r="QJ171" s="21">
        <f t="shared" si="2270"/>
        <v>0</v>
      </c>
      <c r="QK171" s="21"/>
      <c r="QL171" s="21">
        <f t="shared" si="2346"/>
        <v>0</v>
      </c>
      <c r="QM171" s="21"/>
      <c r="QN171" s="21">
        <f t="shared" si="2346"/>
        <v>0</v>
      </c>
      <c r="QO171" s="21"/>
      <c r="QP171" s="21">
        <f t="shared" si="2346"/>
        <v>0</v>
      </c>
      <c r="QQ171" s="21"/>
      <c r="QR171" s="21">
        <f t="shared" si="2346"/>
        <v>0</v>
      </c>
      <c r="QS171" s="21"/>
      <c r="QT171" s="21">
        <f t="shared" si="2346"/>
        <v>0</v>
      </c>
      <c r="QU171" s="21"/>
      <c r="QV171" s="21">
        <f t="shared" si="2346"/>
        <v>0</v>
      </c>
      <c r="QW171" s="21"/>
      <c r="QX171" s="21">
        <f t="shared" si="2272"/>
        <v>0</v>
      </c>
      <c r="QY171" s="21"/>
      <c r="QZ171" s="21">
        <f t="shared" si="2272"/>
        <v>0</v>
      </c>
      <c r="RA171" s="21"/>
      <c r="RB171" s="21">
        <f t="shared" si="2272"/>
        <v>0</v>
      </c>
      <c r="RC171" s="21"/>
      <c r="RD171" s="21">
        <f t="shared" si="2272"/>
        <v>0</v>
      </c>
      <c r="RE171" s="21"/>
      <c r="RF171" s="21">
        <f t="shared" si="2272"/>
        <v>0</v>
      </c>
      <c r="RG171" s="21"/>
      <c r="RH171" s="21">
        <f t="shared" si="2272"/>
        <v>0</v>
      </c>
      <c r="RI171" s="21"/>
      <c r="RJ171" s="21">
        <f t="shared" si="1944"/>
        <v>0</v>
      </c>
      <c r="RK171" s="21"/>
      <c r="RL171" s="21">
        <f t="shared" si="1945"/>
        <v>0</v>
      </c>
      <c r="RM171" s="21"/>
      <c r="RN171" s="21">
        <f t="shared" si="1946"/>
        <v>0</v>
      </c>
      <c r="RO171" s="21"/>
      <c r="RP171" s="21">
        <f t="shared" si="1947"/>
        <v>0</v>
      </c>
      <c r="RQ171" s="21"/>
      <c r="RR171" s="21">
        <f t="shared" si="1948"/>
        <v>0</v>
      </c>
      <c r="RS171" s="21"/>
      <c r="RT171" s="21">
        <f t="shared" si="1949"/>
        <v>0</v>
      </c>
      <c r="RU171" s="21"/>
      <c r="RV171" s="21">
        <f t="shared" si="1950"/>
        <v>0</v>
      </c>
      <c r="RW171" s="21"/>
      <c r="RX171" s="21">
        <f t="shared" si="1951"/>
        <v>0</v>
      </c>
      <c r="RY171" s="21"/>
      <c r="RZ171" s="21">
        <f t="shared" si="1952"/>
        <v>0</v>
      </c>
      <c r="SA171" s="21"/>
      <c r="SB171" s="21">
        <f t="shared" si="1953"/>
        <v>0</v>
      </c>
      <c r="SC171" s="21"/>
      <c r="SD171" s="21">
        <f t="shared" si="1954"/>
        <v>0</v>
      </c>
      <c r="SE171" s="21"/>
      <c r="SF171" s="21">
        <f t="shared" si="1955"/>
        <v>0</v>
      </c>
      <c r="SG171" s="21"/>
      <c r="SH171" s="21">
        <f t="shared" si="1956"/>
        <v>0</v>
      </c>
      <c r="SI171" s="21"/>
      <c r="SJ171" s="21">
        <f t="shared" si="1957"/>
        <v>0</v>
      </c>
      <c r="SK171" s="21"/>
      <c r="SL171" s="21">
        <f t="shared" si="1958"/>
        <v>0</v>
      </c>
      <c r="SM171" s="21"/>
      <c r="SN171" s="21">
        <f t="shared" si="2273"/>
        <v>0</v>
      </c>
      <c r="SO171" s="21"/>
      <c r="SP171" s="21">
        <f t="shared" si="1960"/>
        <v>0</v>
      </c>
      <c r="SQ171" s="21"/>
      <c r="SR171" s="21">
        <f t="shared" si="1961"/>
        <v>0</v>
      </c>
      <c r="SS171" s="21"/>
      <c r="ST171" s="21">
        <f t="shared" si="1962"/>
        <v>0</v>
      </c>
      <c r="SU171" s="21"/>
      <c r="SV171" s="21">
        <f t="shared" si="1963"/>
        <v>0</v>
      </c>
      <c r="SW171" s="21"/>
      <c r="SX171" s="21">
        <f t="shared" si="1964"/>
        <v>0</v>
      </c>
      <c r="SY171" s="21"/>
      <c r="SZ171" s="21">
        <f t="shared" si="1965"/>
        <v>0</v>
      </c>
      <c r="TA171" s="21"/>
      <c r="TB171" s="21">
        <f t="shared" si="1966"/>
        <v>0</v>
      </c>
      <c r="TC171" s="21"/>
      <c r="TD171" s="21">
        <f t="shared" si="2274"/>
        <v>0</v>
      </c>
      <c r="TE171" s="21"/>
      <c r="TF171" s="21">
        <f t="shared" si="1968"/>
        <v>0</v>
      </c>
      <c r="TG171" s="21"/>
      <c r="TH171" s="21">
        <f t="shared" si="1969"/>
        <v>0</v>
      </c>
      <c r="TI171" s="21"/>
      <c r="TJ171" s="21">
        <f t="shared" si="1970"/>
        <v>0</v>
      </c>
      <c r="TK171" s="21"/>
      <c r="TL171" s="21">
        <f t="shared" si="2275"/>
        <v>0</v>
      </c>
      <c r="TM171" s="21"/>
      <c r="TN171" s="21">
        <f t="shared" si="2276"/>
        <v>0</v>
      </c>
      <c r="TO171" s="21"/>
      <c r="TP171" s="21">
        <f t="shared" si="2277"/>
        <v>0</v>
      </c>
      <c r="TQ171" s="21"/>
      <c r="TR171" s="21">
        <f t="shared" si="2278"/>
        <v>0</v>
      </c>
      <c r="TS171" s="21"/>
      <c r="TT171" s="21">
        <f t="shared" si="2279"/>
        <v>0</v>
      </c>
      <c r="TU171" s="21"/>
      <c r="TV171" s="21">
        <f t="shared" si="2280"/>
        <v>0</v>
      </c>
      <c r="TW171" s="21"/>
      <c r="TX171" s="21">
        <f t="shared" si="2281"/>
        <v>0</v>
      </c>
      <c r="TY171" s="21"/>
      <c r="TZ171" s="21">
        <f t="shared" si="2282"/>
        <v>0</v>
      </c>
      <c r="UA171" s="21"/>
      <c r="UB171" s="21">
        <f t="shared" si="2283"/>
        <v>0</v>
      </c>
      <c r="UC171" s="21"/>
      <c r="UD171" s="21">
        <f t="shared" si="2284"/>
        <v>0</v>
      </c>
      <c r="UE171" s="21"/>
      <c r="UF171" s="21">
        <f t="shared" si="2285"/>
        <v>0</v>
      </c>
      <c r="UG171" s="21"/>
      <c r="UH171" s="21">
        <f t="shared" si="1982"/>
        <v>0</v>
      </c>
      <c r="UI171" s="21"/>
      <c r="UJ171" s="21">
        <f t="shared" si="2286"/>
        <v>0</v>
      </c>
      <c r="UK171" s="21"/>
      <c r="UL171" s="21">
        <f t="shared" si="2287"/>
        <v>0</v>
      </c>
      <c r="UM171" s="21"/>
      <c r="UN171" s="21">
        <f t="shared" si="2288"/>
        <v>0</v>
      </c>
      <c r="UO171" s="21"/>
      <c r="UP171" s="21">
        <f t="shared" si="2289"/>
        <v>0</v>
      </c>
      <c r="UQ171" s="21"/>
      <c r="UR171" s="21">
        <f t="shared" si="2290"/>
        <v>0</v>
      </c>
      <c r="US171" s="21"/>
      <c r="UT171" s="21">
        <f t="shared" si="2291"/>
        <v>0</v>
      </c>
      <c r="UU171" s="21"/>
      <c r="UV171" s="21">
        <f t="shared" si="1989"/>
        <v>0</v>
      </c>
      <c r="UW171" s="21"/>
      <c r="UX171" s="21">
        <f t="shared" si="2292"/>
        <v>0</v>
      </c>
      <c r="UY171" s="21"/>
      <c r="UZ171" s="21">
        <f t="shared" si="1991"/>
        <v>0</v>
      </c>
      <c r="VA171" s="21"/>
      <c r="VB171" s="21">
        <f t="shared" si="2293"/>
        <v>0</v>
      </c>
      <c r="VC171" s="21"/>
      <c r="VD171" s="21">
        <f t="shared" si="2294"/>
        <v>0</v>
      </c>
      <c r="VE171" s="21"/>
      <c r="VF171" s="21">
        <f t="shared" si="2295"/>
        <v>0</v>
      </c>
      <c r="VG171" s="21"/>
      <c r="VH171" s="21">
        <f t="shared" si="2296"/>
        <v>0</v>
      </c>
      <c r="VI171" s="21"/>
      <c r="VJ171" s="21">
        <f t="shared" si="2297"/>
        <v>0</v>
      </c>
      <c r="VK171" s="21"/>
      <c r="VL171" s="21">
        <f t="shared" si="2298"/>
        <v>0</v>
      </c>
      <c r="VM171" s="21"/>
      <c r="VN171" s="21">
        <f t="shared" si="2299"/>
        <v>0</v>
      </c>
      <c r="VO171" s="21"/>
      <c r="VP171" s="21">
        <f t="shared" si="2300"/>
        <v>0</v>
      </c>
      <c r="VQ171" s="21"/>
      <c r="VR171" s="21">
        <f t="shared" si="2267"/>
        <v>0</v>
      </c>
      <c r="VS171" s="21"/>
      <c r="VT171" s="21">
        <f t="shared" si="2267"/>
        <v>0</v>
      </c>
      <c r="VU171" s="21"/>
      <c r="VV171" s="21">
        <f t="shared" si="2301"/>
        <v>0</v>
      </c>
      <c r="VW171" s="21"/>
      <c r="VX171" s="21">
        <f t="shared" si="2302"/>
        <v>0</v>
      </c>
      <c r="VY171" s="21"/>
      <c r="VZ171" s="21">
        <f t="shared" si="2302"/>
        <v>0</v>
      </c>
      <c r="WA171" s="21"/>
      <c r="WB171" s="21">
        <f t="shared" si="2302"/>
        <v>0</v>
      </c>
      <c r="WC171" s="21"/>
      <c r="WD171" s="21">
        <f t="shared" si="2302"/>
        <v>0</v>
      </c>
      <c r="WE171" s="21"/>
      <c r="WF171" s="21">
        <f t="shared" si="2302"/>
        <v>0</v>
      </c>
      <c r="WG171" s="21"/>
      <c r="WH171" s="21">
        <f t="shared" si="2302"/>
        <v>0</v>
      </c>
      <c r="WI171" s="21"/>
      <c r="WJ171" s="21">
        <f t="shared" si="2302"/>
        <v>0</v>
      </c>
      <c r="WK171" s="21"/>
      <c r="WL171" s="21">
        <f t="shared" si="2302"/>
        <v>0</v>
      </c>
      <c r="WM171" s="21"/>
      <c r="WN171" s="21">
        <f t="shared" si="2302"/>
        <v>0</v>
      </c>
      <c r="WO171" s="21"/>
      <c r="WP171" s="21">
        <f t="shared" si="2302"/>
        <v>0</v>
      </c>
      <c r="WQ171" s="21"/>
      <c r="WR171" s="21">
        <f t="shared" si="2302"/>
        <v>0</v>
      </c>
      <c r="WS171" s="21"/>
      <c r="WT171" s="21">
        <f t="shared" si="2302"/>
        <v>0</v>
      </c>
      <c r="WU171" s="21"/>
      <c r="WV171" s="21">
        <f t="shared" si="2302"/>
        <v>0</v>
      </c>
      <c r="WW171" s="21"/>
      <c r="WX171" s="21">
        <f t="shared" si="2302"/>
        <v>0</v>
      </c>
      <c r="WY171" s="21"/>
      <c r="WZ171" s="21">
        <f t="shared" si="2302"/>
        <v>0</v>
      </c>
      <c r="XA171" s="21"/>
      <c r="XB171" s="21">
        <f t="shared" si="2302"/>
        <v>0</v>
      </c>
      <c r="XC171" s="21"/>
      <c r="XD171" s="21">
        <f t="shared" si="2301"/>
        <v>0</v>
      </c>
      <c r="XE171" s="21"/>
      <c r="XF171" s="21">
        <f t="shared" si="2301"/>
        <v>0</v>
      </c>
      <c r="XG171" s="21"/>
      <c r="XH171" s="21">
        <f t="shared" si="2301"/>
        <v>0</v>
      </c>
      <c r="XI171" s="21"/>
      <c r="XJ171" s="21">
        <f t="shared" si="2301"/>
        <v>0</v>
      </c>
      <c r="XK171" s="21"/>
      <c r="XL171" s="21">
        <f t="shared" si="2301"/>
        <v>0</v>
      </c>
      <c r="XM171" s="21"/>
      <c r="XN171" s="21">
        <f t="shared" si="2301"/>
        <v>0</v>
      </c>
      <c r="XO171" s="21"/>
      <c r="XP171" s="21">
        <f t="shared" si="2301"/>
        <v>0</v>
      </c>
      <c r="XQ171" s="21"/>
      <c r="XR171" s="21">
        <f t="shared" si="2301"/>
        <v>0</v>
      </c>
      <c r="XS171" s="21"/>
      <c r="XT171" s="21">
        <f t="shared" si="2301"/>
        <v>0</v>
      </c>
      <c r="XU171" s="21"/>
      <c r="XV171" s="21">
        <f t="shared" si="2301"/>
        <v>0</v>
      </c>
      <c r="XW171" s="21"/>
      <c r="XX171" s="21">
        <f t="shared" si="2301"/>
        <v>0</v>
      </c>
      <c r="XY171" s="21"/>
      <c r="XZ171" s="21">
        <f t="shared" si="2301"/>
        <v>0</v>
      </c>
      <c r="YA171" s="21"/>
      <c r="YB171" s="21">
        <f t="shared" si="2004"/>
        <v>0</v>
      </c>
      <c r="YC171" s="21"/>
      <c r="YD171" s="21">
        <f t="shared" si="2005"/>
        <v>0</v>
      </c>
      <c r="YE171" s="21"/>
      <c r="YF171" s="21">
        <f t="shared" si="2006"/>
        <v>0</v>
      </c>
      <c r="YG171" s="21"/>
      <c r="YH171" s="21">
        <f t="shared" si="2007"/>
        <v>0</v>
      </c>
      <c r="YI171" s="21"/>
      <c r="YJ171" s="21">
        <f t="shared" si="2008"/>
        <v>0</v>
      </c>
      <c r="YK171" s="21"/>
      <c r="YL171" s="21">
        <f t="shared" si="2009"/>
        <v>0</v>
      </c>
      <c r="YM171" s="21"/>
      <c r="YN171" s="21">
        <f t="shared" si="2010"/>
        <v>0</v>
      </c>
      <c r="YO171" s="21"/>
      <c r="YP171" s="21">
        <f t="shared" si="2011"/>
        <v>0</v>
      </c>
      <c r="YQ171" s="21"/>
      <c r="YR171" s="21">
        <f t="shared" si="2012"/>
        <v>0</v>
      </c>
      <c r="YS171" s="21"/>
      <c r="YT171" s="21">
        <f t="shared" si="2303"/>
        <v>0</v>
      </c>
      <c r="YU171" s="21"/>
      <c r="YV171" s="21">
        <f t="shared" si="2014"/>
        <v>0</v>
      </c>
      <c r="YW171" s="21"/>
      <c r="YX171" s="21">
        <f t="shared" si="2015"/>
        <v>0</v>
      </c>
      <c r="YY171" s="21"/>
      <c r="YZ171" s="21">
        <f t="shared" si="2301"/>
        <v>0</v>
      </c>
      <c r="ZA171" s="21"/>
      <c r="ZB171" s="21">
        <f t="shared" si="2016"/>
        <v>0</v>
      </c>
      <c r="ZC171" s="21"/>
      <c r="ZD171" s="21">
        <f t="shared" si="2017"/>
        <v>0</v>
      </c>
      <c r="ZE171" s="21"/>
      <c r="ZF171" s="21">
        <f t="shared" si="2018"/>
        <v>0</v>
      </c>
      <c r="ZG171" s="21"/>
      <c r="ZH171" s="21">
        <f t="shared" si="2304"/>
        <v>0</v>
      </c>
      <c r="ZI171" s="21"/>
      <c r="ZJ171" s="21">
        <f t="shared" si="2020"/>
        <v>0</v>
      </c>
      <c r="ZK171" s="21"/>
      <c r="ZL171" s="21">
        <f t="shared" si="2021"/>
        <v>0</v>
      </c>
      <c r="ZM171" s="21"/>
      <c r="ZN171" s="21">
        <f t="shared" si="2305"/>
        <v>0</v>
      </c>
      <c r="ZO171" s="21"/>
      <c r="ZP171" s="21">
        <f t="shared" si="2023"/>
        <v>0</v>
      </c>
      <c r="ZQ171" s="21"/>
      <c r="ZR171" s="21">
        <f t="shared" si="2024"/>
        <v>0</v>
      </c>
      <c r="ZS171" s="21"/>
      <c r="ZT171" s="21">
        <f t="shared" si="2301"/>
        <v>0</v>
      </c>
      <c r="ZU171" s="21"/>
      <c r="ZV171" s="21">
        <f t="shared" si="2306"/>
        <v>0</v>
      </c>
      <c r="ZW171" s="21"/>
      <c r="ZX171" s="21">
        <f t="shared" si="2307"/>
        <v>0</v>
      </c>
      <c r="ZY171" s="21"/>
      <c r="ZZ171" s="21">
        <f t="shared" si="2307"/>
        <v>0</v>
      </c>
      <c r="AAA171" s="21"/>
      <c r="AAB171" s="21">
        <f t="shared" si="2308"/>
        <v>0</v>
      </c>
      <c r="AAC171" s="21"/>
      <c r="AAD171" s="21">
        <f t="shared" si="2308"/>
        <v>0</v>
      </c>
      <c r="AAE171" s="21"/>
      <c r="AAF171" s="21">
        <f t="shared" si="2309"/>
        <v>0</v>
      </c>
      <c r="AAG171" s="21"/>
      <c r="AAH171" s="21">
        <f t="shared" si="2309"/>
        <v>0</v>
      </c>
      <c r="AAI171" s="21"/>
      <c r="AAJ171" s="21">
        <f t="shared" si="2310"/>
        <v>0</v>
      </c>
      <c r="AAK171" s="21"/>
      <c r="AAL171" s="21">
        <f t="shared" si="2310"/>
        <v>0</v>
      </c>
      <c r="AAM171" s="21"/>
      <c r="AAN171" s="21">
        <f t="shared" si="2311"/>
        <v>0</v>
      </c>
      <c r="AAO171" s="21"/>
      <c r="AAP171" s="21">
        <f t="shared" si="2311"/>
        <v>0</v>
      </c>
      <c r="AAQ171" s="21"/>
      <c r="AAR171" s="21">
        <f t="shared" si="2312"/>
        <v>0</v>
      </c>
      <c r="AAS171" s="21"/>
      <c r="AAT171" s="21">
        <f t="shared" si="2312"/>
        <v>0</v>
      </c>
      <c r="AAU171" s="21"/>
      <c r="AAV171" s="21">
        <f t="shared" si="2313"/>
        <v>0</v>
      </c>
      <c r="AAW171" s="21"/>
      <c r="AAX171" s="21">
        <f t="shared" si="2313"/>
        <v>0</v>
      </c>
      <c r="AAY171" s="21"/>
      <c r="AAZ171" s="21">
        <f t="shared" si="2314"/>
        <v>0</v>
      </c>
      <c r="ABA171" s="21"/>
      <c r="ABB171" s="21">
        <f t="shared" si="2314"/>
        <v>0</v>
      </c>
      <c r="ABC171" s="21"/>
      <c r="ABD171" s="21">
        <f t="shared" si="2315"/>
        <v>0</v>
      </c>
      <c r="ABE171" s="21"/>
      <c r="ABF171" s="21">
        <f t="shared" si="2315"/>
        <v>0</v>
      </c>
      <c r="ABG171" s="21"/>
      <c r="ABH171" s="21">
        <f t="shared" si="2316"/>
        <v>0</v>
      </c>
      <c r="ABI171" s="21"/>
      <c r="ABJ171" s="21">
        <f t="shared" si="2316"/>
        <v>0</v>
      </c>
      <c r="ABK171" s="21"/>
      <c r="ABL171" s="21">
        <f t="shared" si="2317"/>
        <v>0</v>
      </c>
      <c r="ABM171" s="21"/>
      <c r="ABN171" s="21">
        <f t="shared" si="2317"/>
        <v>0</v>
      </c>
      <c r="ABO171" s="21"/>
      <c r="ABP171" s="21">
        <f t="shared" si="2318"/>
        <v>0</v>
      </c>
      <c r="ABQ171" s="21"/>
      <c r="ABR171" s="21">
        <f t="shared" si="2318"/>
        <v>0</v>
      </c>
      <c r="ABS171" s="21"/>
      <c r="ABT171" s="21">
        <f t="shared" si="2319"/>
        <v>0</v>
      </c>
      <c r="ABU171" s="21"/>
      <c r="ABV171" s="21">
        <f t="shared" si="2319"/>
        <v>0</v>
      </c>
      <c r="ABW171" s="21"/>
      <c r="ABX171" s="21">
        <f t="shared" si="2320"/>
        <v>0</v>
      </c>
      <c r="ABY171" s="21"/>
      <c r="ABZ171" s="21">
        <f t="shared" si="2320"/>
        <v>0</v>
      </c>
      <c r="ACA171" s="21"/>
      <c r="ACB171" s="21">
        <f t="shared" si="2321"/>
        <v>0</v>
      </c>
      <c r="ACC171" s="21"/>
      <c r="ACD171" s="21">
        <f t="shared" si="2321"/>
        <v>0</v>
      </c>
      <c r="ACE171" s="21"/>
      <c r="ACF171" s="21">
        <f t="shared" si="2322"/>
        <v>0</v>
      </c>
      <c r="ACG171" s="21"/>
      <c r="ACH171" s="21">
        <f t="shared" si="2322"/>
        <v>0</v>
      </c>
      <c r="ACI171" s="21"/>
      <c r="ACJ171" s="21">
        <f t="shared" si="2323"/>
        <v>0</v>
      </c>
      <c r="ACK171" s="21"/>
      <c r="ACL171" s="21">
        <f t="shared" si="2323"/>
        <v>0</v>
      </c>
      <c r="ACM171" s="21"/>
      <c r="ACN171" s="21">
        <f t="shared" si="2324"/>
        <v>0</v>
      </c>
      <c r="ACO171" s="21"/>
      <c r="ACP171" s="21">
        <f t="shared" si="2324"/>
        <v>0</v>
      </c>
      <c r="ACQ171" s="21"/>
      <c r="ACR171" s="21">
        <f t="shared" si="2325"/>
        <v>0</v>
      </c>
      <c r="ACS171" s="21"/>
      <c r="ACT171" s="21">
        <f t="shared" si="2325"/>
        <v>0</v>
      </c>
      <c r="ACU171" s="21"/>
      <c r="ACV171" s="21">
        <f t="shared" si="2326"/>
        <v>0</v>
      </c>
      <c r="ACW171" s="21"/>
      <c r="ACX171" s="21">
        <f t="shared" si="2326"/>
        <v>0</v>
      </c>
      <c r="ACY171" s="21"/>
      <c r="ACZ171" s="21">
        <f t="shared" si="2327"/>
        <v>0</v>
      </c>
      <c r="ADA171" s="21"/>
      <c r="ADB171" s="21">
        <f t="shared" si="2327"/>
        <v>0</v>
      </c>
      <c r="ADC171" s="21"/>
      <c r="ADD171" s="21">
        <f t="shared" si="2328"/>
        <v>0</v>
      </c>
      <c r="ADE171" s="21"/>
      <c r="ADF171" s="21">
        <f t="shared" si="2328"/>
        <v>0</v>
      </c>
      <c r="ADG171" s="21"/>
      <c r="ADH171" s="21">
        <f t="shared" si="2329"/>
        <v>0</v>
      </c>
      <c r="ADI171" s="21"/>
      <c r="ADJ171" s="21">
        <f t="shared" si="2329"/>
        <v>0</v>
      </c>
      <c r="ADK171" s="21"/>
      <c r="ADL171" s="21">
        <f t="shared" si="2330"/>
        <v>0</v>
      </c>
      <c r="ADM171" s="21"/>
      <c r="ADN171" s="21">
        <f t="shared" si="2330"/>
        <v>0</v>
      </c>
      <c r="ADO171" s="21"/>
      <c r="ADP171" s="21">
        <f t="shared" si="2330"/>
        <v>0</v>
      </c>
      <c r="ADQ171" s="21"/>
      <c r="ADR171" s="21">
        <f t="shared" si="2330"/>
        <v>0</v>
      </c>
      <c r="ADS171" s="21"/>
      <c r="ADT171" s="21">
        <f t="shared" si="2330"/>
        <v>0</v>
      </c>
      <c r="ADU171" s="21"/>
      <c r="ADV171" s="21">
        <f t="shared" si="2331"/>
        <v>0</v>
      </c>
      <c r="ADW171" s="21"/>
      <c r="ADX171" s="21">
        <f t="shared" si="2331"/>
        <v>0</v>
      </c>
      <c r="ADY171" s="21"/>
      <c r="ADZ171" s="21">
        <f t="shared" si="2331"/>
        <v>0</v>
      </c>
      <c r="AEA171" s="21"/>
      <c r="AEB171" s="21">
        <f t="shared" si="2331"/>
        <v>0</v>
      </c>
      <c r="AEC171" s="21"/>
      <c r="AED171" s="21">
        <f t="shared" si="2332"/>
        <v>0</v>
      </c>
      <c r="AEE171" s="21"/>
      <c r="AEF171" s="21">
        <f t="shared" si="2332"/>
        <v>0</v>
      </c>
      <c r="AEG171" s="21"/>
      <c r="AEH171" s="21">
        <f t="shared" si="2332"/>
        <v>0</v>
      </c>
      <c r="AEI171" s="21"/>
      <c r="AEJ171" s="21">
        <f t="shared" si="2332"/>
        <v>0</v>
      </c>
      <c r="AEK171" s="21"/>
      <c r="AEL171" s="21">
        <f t="shared" si="2332"/>
        <v>0</v>
      </c>
      <c r="AEM171" s="21"/>
      <c r="AEN171" s="21">
        <f t="shared" si="2333"/>
        <v>0</v>
      </c>
      <c r="AEO171" s="21"/>
      <c r="AEP171" s="21">
        <f t="shared" si="2333"/>
        <v>0</v>
      </c>
      <c r="AEQ171" s="21"/>
      <c r="AER171" s="21">
        <f t="shared" si="2333"/>
        <v>0</v>
      </c>
      <c r="AES171" s="21"/>
      <c r="AET171" s="21">
        <f t="shared" si="2333"/>
        <v>0</v>
      </c>
      <c r="AEU171" s="21"/>
      <c r="AEV171" s="21">
        <f t="shared" si="2334"/>
        <v>0</v>
      </c>
      <c r="AEW171" s="21"/>
      <c r="AEX171" s="21">
        <f t="shared" si="2334"/>
        <v>0</v>
      </c>
      <c r="AEY171" s="21"/>
      <c r="AEZ171" s="21">
        <f t="shared" si="2334"/>
        <v>0</v>
      </c>
      <c r="AFA171" s="21"/>
      <c r="AFB171" s="21">
        <f t="shared" si="2334"/>
        <v>0</v>
      </c>
      <c r="AFC171" s="21"/>
      <c r="AFD171" s="21">
        <f t="shared" si="2334"/>
        <v>0</v>
      </c>
      <c r="AFE171" s="21"/>
      <c r="AFF171" s="21">
        <f t="shared" si="2335"/>
        <v>0</v>
      </c>
      <c r="AFG171" s="21"/>
      <c r="AFH171" s="21">
        <f t="shared" si="2335"/>
        <v>0</v>
      </c>
      <c r="AFI171" s="21"/>
      <c r="AFJ171" s="21">
        <f t="shared" si="2335"/>
        <v>0</v>
      </c>
      <c r="AFK171" s="21"/>
      <c r="AFL171" s="21">
        <f t="shared" si="2335"/>
        <v>0</v>
      </c>
      <c r="AFM171" s="21"/>
      <c r="AFN171" s="21">
        <f t="shared" si="2336"/>
        <v>0</v>
      </c>
      <c r="AFO171" s="21"/>
      <c r="AFP171" s="21">
        <f t="shared" si="2336"/>
        <v>0</v>
      </c>
      <c r="AFQ171" s="21"/>
      <c r="AFR171" s="21">
        <f t="shared" si="2336"/>
        <v>0</v>
      </c>
      <c r="AFS171" s="21"/>
      <c r="AFT171" s="21">
        <f t="shared" si="2336"/>
        <v>0</v>
      </c>
      <c r="AFU171" s="21"/>
      <c r="AFV171" s="21">
        <f t="shared" si="2336"/>
        <v>0</v>
      </c>
      <c r="AFW171" s="21"/>
      <c r="AFX171" s="21">
        <f t="shared" si="2337"/>
        <v>0</v>
      </c>
      <c r="AFY171" s="21"/>
      <c r="AFZ171" s="21">
        <f t="shared" si="2337"/>
        <v>0</v>
      </c>
      <c r="AGA171" s="21"/>
      <c r="AGB171" s="21">
        <f t="shared" si="2337"/>
        <v>0</v>
      </c>
      <c r="AGC171" s="21"/>
      <c r="AGD171" s="21">
        <f t="shared" si="2337"/>
        <v>0</v>
      </c>
      <c r="AGE171" s="21"/>
      <c r="AGF171" s="21">
        <f t="shared" si="2338"/>
        <v>0</v>
      </c>
      <c r="AGG171" s="21"/>
      <c r="AGH171" s="21">
        <f t="shared" si="2338"/>
        <v>0</v>
      </c>
      <c r="AGI171" s="21"/>
      <c r="AGJ171" s="21">
        <f t="shared" si="2338"/>
        <v>0</v>
      </c>
      <c r="AGK171" s="21"/>
      <c r="AGL171" s="21">
        <f t="shared" si="2338"/>
        <v>0</v>
      </c>
      <c r="AGM171" s="21"/>
      <c r="AGN171" s="21">
        <f t="shared" si="2338"/>
        <v>0</v>
      </c>
      <c r="AGO171" s="21"/>
      <c r="AGP171" s="21">
        <f t="shared" si="2339"/>
        <v>0</v>
      </c>
      <c r="AGQ171" s="21"/>
      <c r="AGR171" s="21">
        <f t="shared" si="2339"/>
        <v>0</v>
      </c>
      <c r="AGS171" s="21"/>
      <c r="AGT171" s="21">
        <f t="shared" si="2339"/>
        <v>0</v>
      </c>
      <c r="AGU171" s="21"/>
      <c r="AGV171" s="21">
        <f t="shared" si="2339"/>
        <v>0</v>
      </c>
      <c r="AGW171" s="21"/>
      <c r="AGX171" s="21">
        <f t="shared" si="2340"/>
        <v>0</v>
      </c>
      <c r="AGY171" s="21"/>
      <c r="AGZ171" s="21">
        <f t="shared" si="2340"/>
        <v>0</v>
      </c>
      <c r="AHA171" s="21"/>
      <c r="AHB171" s="21">
        <f t="shared" si="2340"/>
        <v>0</v>
      </c>
      <c r="AHC171" s="21"/>
      <c r="AHD171" s="21">
        <f t="shared" si="2340"/>
        <v>0</v>
      </c>
      <c r="AHE171" s="21"/>
      <c r="AHF171" s="21">
        <f t="shared" si="2340"/>
        <v>0</v>
      </c>
      <c r="AHG171" s="21"/>
      <c r="AHH171" s="21">
        <f t="shared" si="2341"/>
        <v>0</v>
      </c>
      <c r="AHI171" s="21"/>
      <c r="AHJ171" s="21">
        <f t="shared" si="2341"/>
        <v>0</v>
      </c>
      <c r="AHK171" s="21"/>
      <c r="AHL171" s="21">
        <f t="shared" si="2341"/>
        <v>0</v>
      </c>
      <c r="AHM171" s="21"/>
      <c r="AHN171" s="21">
        <f t="shared" si="2341"/>
        <v>0</v>
      </c>
      <c r="AHO171" s="21"/>
      <c r="AHP171" s="21">
        <f t="shared" si="2342"/>
        <v>0</v>
      </c>
      <c r="AHQ171" s="21"/>
      <c r="AHR171" s="21">
        <f t="shared" si="2342"/>
        <v>0</v>
      </c>
      <c r="AHS171" s="21"/>
      <c r="AHT171" s="21">
        <f t="shared" si="2342"/>
        <v>0</v>
      </c>
      <c r="AHU171" s="21"/>
      <c r="AHV171" s="21">
        <f t="shared" si="2342"/>
        <v>0</v>
      </c>
      <c r="AHW171" s="21"/>
      <c r="AHX171" s="21">
        <f t="shared" si="2342"/>
        <v>0</v>
      </c>
      <c r="AHY171" s="21"/>
      <c r="AHZ171" s="21">
        <f t="shared" si="2343"/>
        <v>0</v>
      </c>
      <c r="AIA171" s="21"/>
      <c r="AIB171" s="21">
        <f t="shared" si="2343"/>
        <v>0</v>
      </c>
      <c r="AIC171" s="21"/>
      <c r="AID171" s="21">
        <f t="shared" si="2343"/>
        <v>0</v>
      </c>
      <c r="AIE171" s="21"/>
      <c r="AIF171" s="21">
        <f t="shared" si="2343"/>
        <v>0</v>
      </c>
      <c r="AIG171" s="21"/>
      <c r="AIH171" s="21">
        <f t="shared" si="2344"/>
        <v>0</v>
      </c>
      <c r="AII171" s="21"/>
      <c r="AIJ171" s="21">
        <f t="shared" si="2344"/>
        <v>0</v>
      </c>
      <c r="AIK171" s="21"/>
      <c r="AIL171" s="21">
        <f t="shared" si="2344"/>
        <v>0</v>
      </c>
      <c r="AIM171" s="21"/>
      <c r="AIN171" s="21">
        <f t="shared" si="2344"/>
        <v>0</v>
      </c>
      <c r="AIO171" s="21"/>
      <c r="AIP171" s="21">
        <f t="shared" si="2344"/>
        <v>0</v>
      </c>
      <c r="AIQ171" s="21"/>
      <c r="AIR171" s="21">
        <f t="shared" si="2345"/>
        <v>0</v>
      </c>
      <c r="AIS171" s="21"/>
      <c r="AIT171" s="21">
        <f t="shared" si="2345"/>
        <v>0</v>
      </c>
      <c r="AIU171" s="21"/>
      <c r="AIV171" s="21">
        <f t="shared" si="2345"/>
        <v>0</v>
      </c>
      <c r="AIW171" s="21"/>
      <c r="AIX171" s="21">
        <f t="shared" si="2345"/>
        <v>0</v>
      </c>
      <c r="AIY171" s="21"/>
      <c r="AIZ171" s="21">
        <f t="shared" si="2301"/>
        <v>0</v>
      </c>
      <c r="AJA171" s="21"/>
    </row>
    <row r="172" spans="2:937" ht="13.5" customHeight="1" x14ac:dyDescent="0.25">
      <c r="B172" s="31">
        <v>167</v>
      </c>
      <c r="C172" s="192" t="s">
        <v>206</v>
      </c>
      <c r="D172" s="67" t="s">
        <v>141</v>
      </c>
      <c r="E172" s="194" t="s">
        <v>404</v>
      </c>
      <c r="F172" s="194" t="str">
        <f>_xlfn.XLOOKUP(D172,'WTG PH-III'!$D$5:$D$198,'WTG PH-III'!$B$5:$B$198,0,0,1)</f>
        <v>PSS-05</v>
      </c>
      <c r="G172" s="22" t="s">
        <v>537</v>
      </c>
      <c r="H172" s="22" t="s">
        <v>540</v>
      </c>
      <c r="I172" s="61">
        <v>11</v>
      </c>
      <c r="J172" s="21">
        <v>253</v>
      </c>
      <c r="K172" s="21">
        <f t="shared" si="2070"/>
        <v>253.00000000000006</v>
      </c>
      <c r="L172" s="21">
        <f t="shared" si="2071"/>
        <v>253</v>
      </c>
      <c r="M172" s="21">
        <f t="shared" si="2072"/>
        <v>0</v>
      </c>
      <c r="N172" s="95">
        <f>VLOOKUP(D172,'WTG PH-III'!$D$5:$U$198,17,0)</f>
        <v>45728</v>
      </c>
      <c r="O172" s="95">
        <f>VLOOKUP(D172,'WTG PH-III'!$D$5:$U$198,18,0)</f>
        <v>45737</v>
      </c>
      <c r="P172" s="21">
        <f t="shared" si="2073"/>
        <v>0</v>
      </c>
      <c r="Q172" s="21"/>
      <c r="R172" s="21">
        <f t="shared" si="2074"/>
        <v>0</v>
      </c>
      <c r="S172" s="21"/>
      <c r="T172" s="21">
        <f t="shared" si="2075"/>
        <v>0</v>
      </c>
      <c r="U172" s="21"/>
      <c r="V172" s="21">
        <f t="shared" si="2076"/>
        <v>0</v>
      </c>
      <c r="W172" s="21"/>
      <c r="X172" s="21">
        <f t="shared" si="2077"/>
        <v>0</v>
      </c>
      <c r="Y172" s="21"/>
      <c r="Z172" s="21">
        <f t="shared" si="2078"/>
        <v>0</v>
      </c>
      <c r="AA172" s="21"/>
      <c r="AB172" s="21">
        <f t="shared" si="2079"/>
        <v>0</v>
      </c>
      <c r="AC172" s="21"/>
      <c r="AD172" s="21">
        <f t="shared" si="2080"/>
        <v>0</v>
      </c>
      <c r="AE172" s="21"/>
      <c r="AF172" s="21">
        <f t="shared" si="2081"/>
        <v>0</v>
      </c>
      <c r="AG172" s="21"/>
      <c r="AH172" s="21">
        <f t="shared" si="2082"/>
        <v>0</v>
      </c>
      <c r="AI172" s="21"/>
      <c r="AJ172" s="21">
        <f t="shared" si="2083"/>
        <v>0</v>
      </c>
      <c r="AK172" s="21"/>
      <c r="AL172" s="21">
        <f t="shared" si="2084"/>
        <v>0</v>
      </c>
      <c r="AM172" s="21"/>
      <c r="AN172" s="21">
        <f t="shared" si="2085"/>
        <v>0</v>
      </c>
      <c r="AO172" s="21"/>
      <c r="AP172" s="21">
        <f t="shared" si="2086"/>
        <v>0</v>
      </c>
      <c r="AQ172" s="21"/>
      <c r="AR172" s="21">
        <f t="shared" si="2087"/>
        <v>0</v>
      </c>
      <c r="AS172" s="21"/>
      <c r="AT172" s="21">
        <f t="shared" si="2088"/>
        <v>0</v>
      </c>
      <c r="AU172" s="21"/>
      <c r="AV172" s="21">
        <f t="shared" si="2089"/>
        <v>0</v>
      </c>
      <c r="AW172" s="21"/>
      <c r="AX172" s="21">
        <f t="shared" si="2090"/>
        <v>0</v>
      </c>
      <c r="AY172" s="21"/>
      <c r="AZ172" s="21">
        <f t="shared" si="2091"/>
        <v>0</v>
      </c>
      <c r="BA172" s="21"/>
      <c r="BB172" s="21">
        <f t="shared" si="2092"/>
        <v>0</v>
      </c>
      <c r="BC172" s="21"/>
      <c r="BD172" s="21">
        <f t="shared" si="2093"/>
        <v>0</v>
      </c>
      <c r="BE172" s="21"/>
      <c r="BF172" s="21">
        <f t="shared" si="2094"/>
        <v>0</v>
      </c>
      <c r="BG172" s="21"/>
      <c r="BH172" s="21">
        <f t="shared" si="2095"/>
        <v>0</v>
      </c>
      <c r="BI172" s="21"/>
      <c r="BJ172" s="21">
        <f t="shared" si="2096"/>
        <v>0</v>
      </c>
      <c r="BK172" s="21"/>
      <c r="BL172" s="21">
        <f t="shared" si="2097"/>
        <v>0</v>
      </c>
      <c r="BM172" s="21"/>
      <c r="BN172" s="21">
        <f t="shared" si="2098"/>
        <v>0</v>
      </c>
      <c r="BO172" s="21"/>
      <c r="BP172" s="21">
        <f t="shared" si="2099"/>
        <v>0</v>
      </c>
      <c r="BQ172" s="21"/>
      <c r="BR172" s="21">
        <f t="shared" si="2100"/>
        <v>0</v>
      </c>
      <c r="BS172" s="21"/>
      <c r="BT172" s="21">
        <f t="shared" si="2101"/>
        <v>0</v>
      </c>
      <c r="BU172" s="21"/>
      <c r="BV172" s="21">
        <f t="shared" si="2102"/>
        <v>0</v>
      </c>
      <c r="BW172" s="21"/>
      <c r="BX172" s="21">
        <f t="shared" si="2103"/>
        <v>0</v>
      </c>
      <c r="BY172" s="21"/>
      <c r="BZ172" s="21">
        <f t="shared" si="2104"/>
        <v>0</v>
      </c>
      <c r="CA172" s="21"/>
      <c r="CB172" s="21">
        <f t="shared" si="2105"/>
        <v>0</v>
      </c>
      <c r="CC172" s="21"/>
      <c r="CD172" s="21">
        <f t="shared" si="2106"/>
        <v>0</v>
      </c>
      <c r="CE172" s="21"/>
      <c r="CF172" s="21">
        <f t="shared" si="2107"/>
        <v>0</v>
      </c>
      <c r="CG172" s="21"/>
      <c r="CH172" s="21">
        <f t="shared" si="2108"/>
        <v>0</v>
      </c>
      <c r="CI172" s="21"/>
      <c r="CJ172" s="21">
        <f t="shared" si="2109"/>
        <v>0</v>
      </c>
      <c r="CK172" s="21"/>
      <c r="CL172" s="21">
        <f t="shared" si="2110"/>
        <v>0</v>
      </c>
      <c r="CM172" s="21"/>
      <c r="CN172" s="21">
        <f t="shared" si="2111"/>
        <v>0</v>
      </c>
      <c r="CO172" s="21"/>
      <c r="CP172" s="21">
        <f t="shared" si="2112"/>
        <v>0</v>
      </c>
      <c r="CQ172" s="21"/>
      <c r="CR172" s="21">
        <f t="shared" si="2113"/>
        <v>0</v>
      </c>
      <c r="CS172" s="21"/>
      <c r="CT172" s="21">
        <f t="shared" si="2114"/>
        <v>0</v>
      </c>
      <c r="CU172" s="21"/>
      <c r="CV172" s="21">
        <f t="shared" si="2115"/>
        <v>0</v>
      </c>
      <c r="CW172" s="21"/>
      <c r="CX172" s="21">
        <f t="shared" si="2116"/>
        <v>0</v>
      </c>
      <c r="CY172" s="21"/>
      <c r="CZ172" s="21">
        <f t="shared" si="2117"/>
        <v>0</v>
      </c>
      <c r="DA172" s="21"/>
      <c r="DB172" s="21">
        <f t="shared" si="2118"/>
        <v>0</v>
      </c>
      <c r="DC172" s="21"/>
      <c r="DD172" s="21">
        <f t="shared" si="2119"/>
        <v>0</v>
      </c>
      <c r="DE172" s="21"/>
      <c r="DF172" s="21">
        <f t="shared" si="2120"/>
        <v>0</v>
      </c>
      <c r="DG172" s="21"/>
      <c r="DH172" s="21">
        <f t="shared" si="2121"/>
        <v>0</v>
      </c>
      <c r="DI172" s="21"/>
      <c r="DJ172" s="21">
        <f t="shared" si="2122"/>
        <v>0</v>
      </c>
      <c r="DK172" s="21"/>
      <c r="DL172" s="21">
        <f t="shared" si="2123"/>
        <v>0</v>
      </c>
      <c r="DM172" s="21"/>
      <c r="DN172" s="21">
        <f t="shared" si="2124"/>
        <v>0</v>
      </c>
      <c r="DO172" s="21"/>
      <c r="DP172" s="21">
        <f t="shared" si="2125"/>
        <v>0</v>
      </c>
      <c r="DQ172" s="21"/>
      <c r="DR172" s="21">
        <f t="shared" si="2126"/>
        <v>0</v>
      </c>
      <c r="DS172" s="21"/>
      <c r="DT172" s="21">
        <f t="shared" si="2127"/>
        <v>0</v>
      </c>
      <c r="DU172" s="21"/>
      <c r="DV172" s="21">
        <f t="shared" si="2128"/>
        <v>0</v>
      </c>
      <c r="DW172" s="21"/>
      <c r="DX172" s="21">
        <f t="shared" si="2129"/>
        <v>0</v>
      </c>
      <c r="DY172" s="21"/>
      <c r="DZ172" s="21">
        <f t="shared" si="2130"/>
        <v>0</v>
      </c>
      <c r="EA172" s="21"/>
      <c r="EB172" s="21">
        <f t="shared" si="2131"/>
        <v>0</v>
      </c>
      <c r="EC172" s="21"/>
      <c r="ED172" s="21">
        <f t="shared" si="2132"/>
        <v>0</v>
      </c>
      <c r="EE172" s="21"/>
      <c r="EF172" s="21">
        <f t="shared" si="2133"/>
        <v>0</v>
      </c>
      <c r="EG172" s="21"/>
      <c r="EH172" s="21">
        <f t="shared" si="2134"/>
        <v>0</v>
      </c>
      <c r="EI172" s="21"/>
      <c r="EJ172" s="21">
        <f t="shared" si="2135"/>
        <v>0</v>
      </c>
      <c r="EK172" s="21"/>
      <c r="EL172" s="21">
        <f t="shared" si="2136"/>
        <v>0</v>
      </c>
      <c r="EM172" s="21"/>
      <c r="EN172" s="21">
        <f t="shared" si="2137"/>
        <v>0</v>
      </c>
      <c r="EO172" s="21"/>
      <c r="EP172" s="21">
        <f t="shared" si="2138"/>
        <v>0</v>
      </c>
      <c r="EQ172" s="21"/>
      <c r="ER172" s="21">
        <f t="shared" si="2139"/>
        <v>0</v>
      </c>
      <c r="ES172" s="21"/>
      <c r="ET172" s="21">
        <f t="shared" si="2140"/>
        <v>0</v>
      </c>
      <c r="EU172" s="21"/>
      <c r="EV172" s="21">
        <f t="shared" si="2141"/>
        <v>0</v>
      </c>
      <c r="EW172" s="21"/>
      <c r="EX172" s="21">
        <f t="shared" si="2142"/>
        <v>0</v>
      </c>
      <c r="EY172" s="21"/>
      <c r="EZ172" s="21">
        <f t="shared" si="2143"/>
        <v>0</v>
      </c>
      <c r="FA172" s="21"/>
      <c r="FB172" s="21">
        <f t="shared" si="2144"/>
        <v>0</v>
      </c>
      <c r="FC172" s="21"/>
      <c r="FD172" s="21">
        <f t="shared" si="2145"/>
        <v>0</v>
      </c>
      <c r="FE172" s="21"/>
      <c r="FF172" s="21">
        <f t="shared" si="2146"/>
        <v>0</v>
      </c>
      <c r="FG172" s="21"/>
      <c r="FH172" s="21">
        <f t="shared" si="2147"/>
        <v>0</v>
      </c>
      <c r="FI172" s="21"/>
      <c r="FJ172" s="21">
        <f t="shared" si="2148"/>
        <v>0</v>
      </c>
      <c r="FK172" s="21"/>
      <c r="FL172" s="21">
        <f t="shared" si="2149"/>
        <v>0</v>
      </c>
      <c r="FM172" s="21"/>
      <c r="FN172" s="21">
        <f t="shared" si="2150"/>
        <v>0</v>
      </c>
      <c r="FO172" s="21"/>
      <c r="FP172" s="21">
        <f t="shared" si="2151"/>
        <v>0</v>
      </c>
      <c r="FQ172" s="21"/>
      <c r="FR172" s="21">
        <f t="shared" si="2152"/>
        <v>0</v>
      </c>
      <c r="FS172" s="21"/>
      <c r="FT172" s="21">
        <f t="shared" si="2153"/>
        <v>0</v>
      </c>
      <c r="FU172" s="21"/>
      <c r="FV172" s="21">
        <f t="shared" si="2154"/>
        <v>0</v>
      </c>
      <c r="FW172" s="21"/>
      <c r="FX172" s="21">
        <f t="shared" si="2155"/>
        <v>0</v>
      </c>
      <c r="FY172" s="21"/>
      <c r="FZ172" s="21">
        <f t="shared" si="2156"/>
        <v>0</v>
      </c>
      <c r="GA172" s="21"/>
      <c r="GB172" s="21">
        <f t="shared" si="2157"/>
        <v>25.3</v>
      </c>
      <c r="GC172" s="21"/>
      <c r="GD172" s="21">
        <f t="shared" si="2158"/>
        <v>25.3</v>
      </c>
      <c r="GE172" s="21"/>
      <c r="GF172" s="21">
        <f t="shared" si="2159"/>
        <v>25.3</v>
      </c>
      <c r="GG172" s="21"/>
      <c r="GH172" s="21">
        <f t="shared" si="2160"/>
        <v>25.3</v>
      </c>
      <c r="GI172" s="21"/>
      <c r="GJ172" s="21">
        <f t="shared" si="2161"/>
        <v>25.3</v>
      </c>
      <c r="GK172" s="21"/>
      <c r="GL172" s="21">
        <f t="shared" si="2162"/>
        <v>25.3</v>
      </c>
      <c r="GM172" s="21"/>
      <c r="GN172" s="21">
        <f t="shared" si="2163"/>
        <v>25.3</v>
      </c>
      <c r="GO172" s="21"/>
      <c r="GP172" s="21">
        <f t="shared" si="2164"/>
        <v>25.3</v>
      </c>
      <c r="GQ172" s="21"/>
      <c r="GR172" s="21">
        <f t="shared" si="2165"/>
        <v>25.3</v>
      </c>
      <c r="GS172" s="21"/>
      <c r="GT172" s="21">
        <f t="shared" si="2166"/>
        <v>25.3</v>
      </c>
      <c r="GU172" s="21"/>
      <c r="GV172" s="21">
        <f t="shared" si="2167"/>
        <v>0</v>
      </c>
      <c r="GW172" s="21"/>
      <c r="GX172" s="21">
        <f t="shared" si="2168"/>
        <v>0</v>
      </c>
      <c r="GY172" s="21"/>
      <c r="GZ172" s="21">
        <f t="shared" si="2169"/>
        <v>0</v>
      </c>
      <c r="HA172" s="21"/>
      <c r="HB172" s="21">
        <f t="shared" si="2170"/>
        <v>0</v>
      </c>
      <c r="HC172" s="21"/>
      <c r="HD172" s="21">
        <f t="shared" si="2171"/>
        <v>0</v>
      </c>
      <c r="HE172" s="21"/>
      <c r="HF172" s="21">
        <f t="shared" si="2172"/>
        <v>0</v>
      </c>
      <c r="HG172" s="21"/>
      <c r="HH172" s="21">
        <f t="shared" si="2173"/>
        <v>0</v>
      </c>
      <c r="HI172" s="21"/>
      <c r="HJ172" s="21">
        <f t="shared" si="2174"/>
        <v>0</v>
      </c>
      <c r="HK172" s="21"/>
      <c r="HL172" s="21">
        <f t="shared" si="2175"/>
        <v>0</v>
      </c>
      <c r="HM172" s="21"/>
      <c r="HN172" s="21">
        <f t="shared" si="2176"/>
        <v>0</v>
      </c>
      <c r="HO172" s="21"/>
      <c r="HP172" s="21">
        <f t="shared" si="2177"/>
        <v>0</v>
      </c>
      <c r="HQ172" s="21"/>
      <c r="HR172" s="21">
        <f t="shared" si="2178"/>
        <v>0</v>
      </c>
      <c r="HS172" s="21"/>
      <c r="HT172" s="21">
        <f t="shared" si="2179"/>
        <v>0</v>
      </c>
      <c r="HU172" s="21"/>
      <c r="HV172" s="21">
        <f t="shared" si="2180"/>
        <v>0</v>
      </c>
      <c r="HW172" s="21"/>
      <c r="HX172" s="21">
        <f t="shared" si="2181"/>
        <v>0</v>
      </c>
      <c r="HY172" s="21"/>
      <c r="HZ172" s="21">
        <f t="shared" si="2182"/>
        <v>0</v>
      </c>
      <c r="IA172" s="21"/>
      <c r="IB172" s="21">
        <f t="shared" si="2183"/>
        <v>0</v>
      </c>
      <c r="IC172" s="21"/>
      <c r="ID172" s="21">
        <f t="shared" si="2184"/>
        <v>0</v>
      </c>
      <c r="IE172" s="21"/>
      <c r="IF172" s="21">
        <f t="shared" si="2185"/>
        <v>0</v>
      </c>
      <c r="IG172" s="21"/>
      <c r="IH172" s="21">
        <f t="shared" si="2186"/>
        <v>0</v>
      </c>
      <c r="II172" s="21"/>
      <c r="IJ172" s="21">
        <f t="shared" si="2187"/>
        <v>0</v>
      </c>
      <c r="IK172" s="21"/>
      <c r="IL172" s="21">
        <f t="shared" si="2188"/>
        <v>0</v>
      </c>
      <c r="IM172" s="21"/>
      <c r="IN172" s="21">
        <f t="shared" si="2189"/>
        <v>0</v>
      </c>
      <c r="IO172" s="21"/>
      <c r="IP172" s="21">
        <f t="shared" si="2190"/>
        <v>0</v>
      </c>
      <c r="IQ172" s="21"/>
      <c r="IR172" s="21">
        <f t="shared" si="2191"/>
        <v>0</v>
      </c>
      <c r="IS172" s="21"/>
      <c r="IT172" s="21">
        <f t="shared" si="2192"/>
        <v>0</v>
      </c>
      <c r="IU172" s="21"/>
      <c r="IV172" s="21">
        <f t="shared" si="2193"/>
        <v>0</v>
      </c>
      <c r="IW172" s="21"/>
      <c r="IX172" s="21">
        <f t="shared" si="2194"/>
        <v>0</v>
      </c>
      <c r="IY172" s="21"/>
      <c r="IZ172" s="21">
        <f t="shared" si="2195"/>
        <v>0</v>
      </c>
      <c r="JA172" s="21"/>
      <c r="JB172" s="21">
        <f t="shared" si="2196"/>
        <v>0</v>
      </c>
      <c r="JC172" s="21"/>
      <c r="JD172" s="21">
        <f t="shared" si="2197"/>
        <v>0</v>
      </c>
      <c r="JE172" s="21"/>
      <c r="JF172" s="21">
        <f t="shared" si="2198"/>
        <v>0</v>
      </c>
      <c r="JG172" s="21"/>
      <c r="JH172" s="21">
        <f t="shared" si="2199"/>
        <v>0</v>
      </c>
      <c r="JI172" s="21"/>
      <c r="JJ172" s="21">
        <f t="shared" si="2200"/>
        <v>0</v>
      </c>
      <c r="JK172" s="21"/>
      <c r="JL172" s="21">
        <f t="shared" si="2201"/>
        <v>0</v>
      </c>
      <c r="JM172" s="21">
        <v>24</v>
      </c>
      <c r="JN172" s="21">
        <f t="shared" si="2202"/>
        <v>0</v>
      </c>
      <c r="JO172" s="21">
        <v>47</v>
      </c>
      <c r="JP172" s="21">
        <f t="shared" si="2203"/>
        <v>0</v>
      </c>
      <c r="JQ172" s="21">
        <v>44</v>
      </c>
      <c r="JR172" s="21">
        <f t="shared" si="2204"/>
        <v>0</v>
      </c>
      <c r="JS172" s="21">
        <v>45</v>
      </c>
      <c r="JT172" s="21">
        <f t="shared" si="2205"/>
        <v>0</v>
      </c>
      <c r="JU172" s="21">
        <v>39</v>
      </c>
      <c r="JV172" s="21">
        <f t="shared" si="2206"/>
        <v>0</v>
      </c>
      <c r="JW172" s="21">
        <v>36</v>
      </c>
      <c r="JX172" s="21">
        <f t="shared" si="2207"/>
        <v>0</v>
      </c>
      <c r="JY172" s="21"/>
      <c r="JZ172" s="21">
        <f t="shared" si="2208"/>
        <v>0</v>
      </c>
      <c r="KA172" s="21">
        <v>18</v>
      </c>
      <c r="KB172" s="21">
        <f t="shared" si="2209"/>
        <v>0</v>
      </c>
      <c r="KC172" s="21"/>
      <c r="KD172" s="21">
        <f t="shared" si="2210"/>
        <v>0</v>
      </c>
      <c r="KE172" s="21"/>
      <c r="KF172" s="21">
        <f t="shared" si="2211"/>
        <v>0</v>
      </c>
      <c r="KG172" s="21"/>
      <c r="KH172" s="21">
        <f t="shared" si="2212"/>
        <v>0</v>
      </c>
      <c r="KI172" s="21"/>
      <c r="KJ172" s="21">
        <f t="shared" si="2213"/>
        <v>0</v>
      </c>
      <c r="KK172" s="21"/>
      <c r="KL172" s="21">
        <f t="shared" si="2214"/>
        <v>0</v>
      </c>
      <c r="KM172" s="21"/>
      <c r="KN172" s="21">
        <f t="shared" si="2215"/>
        <v>0</v>
      </c>
      <c r="KO172" s="21"/>
      <c r="KP172" s="21">
        <f t="shared" si="2216"/>
        <v>0</v>
      </c>
      <c r="KQ172" s="21"/>
      <c r="KR172" s="21">
        <f t="shared" si="2217"/>
        <v>0</v>
      </c>
      <c r="KS172" s="21"/>
      <c r="KT172" s="21">
        <f t="shared" si="2218"/>
        <v>0</v>
      </c>
      <c r="KU172" s="21"/>
      <c r="KV172" s="21">
        <f t="shared" si="2219"/>
        <v>0</v>
      </c>
      <c r="KW172" s="21"/>
      <c r="KX172" s="21">
        <f t="shared" si="2220"/>
        <v>0</v>
      </c>
      <c r="KY172" s="21"/>
      <c r="KZ172" s="21">
        <f t="shared" si="2221"/>
        <v>0</v>
      </c>
      <c r="LA172" s="21"/>
      <c r="LB172" s="21">
        <f t="shared" si="2222"/>
        <v>0</v>
      </c>
      <c r="LC172" s="21"/>
      <c r="LD172" s="21">
        <f t="shared" si="2223"/>
        <v>0</v>
      </c>
      <c r="LE172" s="21"/>
      <c r="LF172" s="21">
        <f t="shared" si="2224"/>
        <v>0</v>
      </c>
      <c r="LG172" s="21"/>
      <c r="LH172" s="21">
        <f t="shared" si="2225"/>
        <v>0</v>
      </c>
      <c r="LI172" s="21"/>
      <c r="LJ172" s="21">
        <f t="shared" si="2226"/>
        <v>0</v>
      </c>
      <c r="LK172" s="21"/>
      <c r="LL172" s="21">
        <f t="shared" si="2227"/>
        <v>0</v>
      </c>
      <c r="LM172" s="21"/>
      <c r="LN172" s="21">
        <f t="shared" si="2228"/>
        <v>0</v>
      </c>
      <c r="LO172" s="21"/>
      <c r="LP172" s="21">
        <f t="shared" si="2229"/>
        <v>0</v>
      </c>
      <c r="LQ172" s="21"/>
      <c r="LR172" s="21">
        <f t="shared" si="2230"/>
        <v>0</v>
      </c>
      <c r="LS172" s="21"/>
      <c r="LT172" s="21">
        <f t="shared" si="2231"/>
        <v>0</v>
      </c>
      <c r="LU172" s="21"/>
      <c r="LV172" s="21">
        <f t="shared" si="2232"/>
        <v>0</v>
      </c>
      <c r="LW172" s="21"/>
      <c r="LX172" s="21">
        <f t="shared" si="2233"/>
        <v>0</v>
      </c>
      <c r="LY172" s="21"/>
      <c r="LZ172" s="21">
        <f t="shared" si="2234"/>
        <v>0</v>
      </c>
      <c r="MA172" s="21"/>
      <c r="MB172" s="21">
        <f t="shared" si="2235"/>
        <v>0</v>
      </c>
      <c r="MC172" s="21"/>
      <c r="MD172" s="21">
        <f t="shared" si="2236"/>
        <v>0</v>
      </c>
      <c r="ME172" s="21"/>
      <c r="MF172" s="21">
        <f t="shared" si="2237"/>
        <v>0</v>
      </c>
      <c r="MG172" s="21"/>
      <c r="MH172" s="21">
        <f t="shared" si="2238"/>
        <v>0</v>
      </c>
      <c r="MI172" s="21"/>
      <c r="MJ172" s="21">
        <f t="shared" si="2239"/>
        <v>0</v>
      </c>
      <c r="MK172" s="21"/>
      <c r="ML172" s="21">
        <f t="shared" si="2240"/>
        <v>0</v>
      </c>
      <c r="MM172" s="21"/>
      <c r="MN172" s="21">
        <f t="shared" si="2241"/>
        <v>0</v>
      </c>
      <c r="MO172" s="21"/>
      <c r="MP172" s="21">
        <f t="shared" si="2242"/>
        <v>0</v>
      </c>
      <c r="MQ172" s="21"/>
      <c r="MR172" s="21">
        <f t="shared" si="2243"/>
        <v>0</v>
      </c>
      <c r="MS172" s="21"/>
      <c r="MT172" s="21">
        <f t="shared" si="2244"/>
        <v>0</v>
      </c>
      <c r="MU172" s="21"/>
      <c r="MV172" s="21">
        <f t="shared" si="2245"/>
        <v>0</v>
      </c>
      <c r="MW172" s="21"/>
      <c r="MX172" s="21">
        <f t="shared" si="2246"/>
        <v>0</v>
      </c>
      <c r="MY172" s="21"/>
      <c r="MZ172" s="21">
        <f t="shared" si="2247"/>
        <v>0</v>
      </c>
      <c r="NA172" s="21"/>
      <c r="NB172" s="21">
        <f t="shared" si="2248"/>
        <v>0</v>
      </c>
      <c r="NC172" s="21"/>
      <c r="ND172" s="21">
        <f t="shared" si="2249"/>
        <v>0</v>
      </c>
      <c r="NE172" s="21"/>
      <c r="NF172" s="21">
        <f t="shared" si="2250"/>
        <v>0</v>
      </c>
      <c r="NG172" s="21"/>
      <c r="NH172" s="21">
        <f t="shared" si="2251"/>
        <v>0</v>
      </c>
      <c r="NI172" s="21"/>
      <c r="NJ172" s="21">
        <f t="shared" si="2252"/>
        <v>0</v>
      </c>
      <c r="NK172" s="21"/>
      <c r="NL172" s="21">
        <f t="shared" si="2253"/>
        <v>0</v>
      </c>
      <c r="NM172" s="21"/>
      <c r="NN172" s="21">
        <f t="shared" si="2254"/>
        <v>0</v>
      </c>
      <c r="NO172" s="21"/>
      <c r="NP172" s="21">
        <f t="shared" si="2255"/>
        <v>0</v>
      </c>
      <c r="NQ172" s="21"/>
      <c r="NR172" s="21">
        <f t="shared" si="2256"/>
        <v>0</v>
      </c>
      <c r="NS172" s="21"/>
      <c r="NT172" s="21">
        <f t="shared" si="2257"/>
        <v>0</v>
      </c>
      <c r="NU172" s="21"/>
      <c r="NV172" s="21">
        <f t="shared" si="2258"/>
        <v>0</v>
      </c>
      <c r="NW172" s="21"/>
      <c r="NX172" s="21">
        <f t="shared" si="2259"/>
        <v>0</v>
      </c>
      <c r="NY172" s="21"/>
      <c r="NZ172" s="21">
        <f t="shared" si="2260"/>
        <v>0</v>
      </c>
      <c r="OA172" s="21"/>
      <c r="OB172" s="21">
        <f t="shared" si="2261"/>
        <v>0</v>
      </c>
      <c r="OC172" s="21"/>
      <c r="OD172" s="21">
        <f t="shared" si="2262"/>
        <v>0</v>
      </c>
      <c r="OE172" s="21"/>
      <c r="OF172" s="21">
        <f t="shared" si="2263"/>
        <v>0</v>
      </c>
      <c r="OG172" s="21"/>
      <c r="OH172" s="21">
        <f t="shared" si="2264"/>
        <v>0</v>
      </c>
      <c r="OI172" s="21"/>
      <c r="OJ172" s="21">
        <f t="shared" si="2265"/>
        <v>0</v>
      </c>
      <c r="OK172" s="21"/>
      <c r="OL172" s="21">
        <f t="shared" si="2266"/>
        <v>0</v>
      </c>
      <c r="OM172" s="21"/>
      <c r="ON172" s="21">
        <f t="shared" si="2267"/>
        <v>0</v>
      </c>
      <c r="OO172" s="21"/>
      <c r="OP172" s="21">
        <f t="shared" si="2267"/>
        <v>0</v>
      </c>
      <c r="OQ172" s="21"/>
      <c r="OR172" s="21">
        <f t="shared" si="2267"/>
        <v>0</v>
      </c>
      <c r="OS172" s="21"/>
      <c r="OT172" s="21">
        <f t="shared" si="2267"/>
        <v>0</v>
      </c>
      <c r="OU172" s="21"/>
      <c r="OV172" s="21">
        <f t="shared" si="2267"/>
        <v>0</v>
      </c>
      <c r="OW172" s="21"/>
      <c r="OX172" s="21">
        <f t="shared" si="2267"/>
        <v>0</v>
      </c>
      <c r="OY172" s="21"/>
      <c r="OZ172" s="21">
        <f t="shared" si="2267"/>
        <v>0</v>
      </c>
      <c r="PA172" s="21"/>
      <c r="PB172" s="21">
        <f t="shared" si="2268"/>
        <v>0</v>
      </c>
      <c r="PC172" s="21"/>
      <c r="PD172" s="21">
        <f t="shared" si="2268"/>
        <v>0</v>
      </c>
      <c r="PE172" s="21"/>
      <c r="PF172" s="21">
        <f t="shared" si="2268"/>
        <v>0</v>
      </c>
      <c r="PG172" s="21"/>
      <c r="PH172" s="21">
        <f t="shared" si="2268"/>
        <v>0</v>
      </c>
      <c r="PI172" s="21"/>
      <c r="PJ172" s="21">
        <f t="shared" si="2268"/>
        <v>0</v>
      </c>
      <c r="PK172" s="21"/>
      <c r="PL172" s="21">
        <f t="shared" si="2268"/>
        <v>0</v>
      </c>
      <c r="PM172" s="21"/>
      <c r="PN172" s="21">
        <f t="shared" si="2269"/>
        <v>0</v>
      </c>
      <c r="PO172" s="21"/>
      <c r="PP172" s="21">
        <f t="shared" si="2269"/>
        <v>0</v>
      </c>
      <c r="PQ172" s="21"/>
      <c r="PR172" s="21">
        <f t="shared" si="2269"/>
        <v>0</v>
      </c>
      <c r="PS172" s="21"/>
      <c r="PT172" s="21">
        <f t="shared" si="2269"/>
        <v>0</v>
      </c>
      <c r="PU172" s="21"/>
      <c r="PV172" s="21">
        <f t="shared" si="2269"/>
        <v>0</v>
      </c>
      <c r="PW172" s="21"/>
      <c r="PX172" s="21">
        <f t="shared" si="2269"/>
        <v>0</v>
      </c>
      <c r="PY172" s="21"/>
      <c r="PZ172" s="21">
        <f t="shared" si="2270"/>
        <v>0</v>
      </c>
      <c r="QA172" s="21"/>
      <c r="QB172" s="21">
        <f t="shared" si="2270"/>
        <v>0</v>
      </c>
      <c r="QC172" s="21"/>
      <c r="QD172" s="21">
        <f t="shared" si="2270"/>
        <v>0</v>
      </c>
      <c r="QE172" s="21"/>
      <c r="QF172" s="21">
        <f t="shared" si="2270"/>
        <v>0</v>
      </c>
      <c r="QG172" s="21"/>
      <c r="QH172" s="21">
        <f t="shared" si="2270"/>
        <v>0</v>
      </c>
      <c r="QI172" s="21"/>
      <c r="QJ172" s="21">
        <f t="shared" si="2270"/>
        <v>0</v>
      </c>
      <c r="QK172" s="21"/>
      <c r="QL172" s="21">
        <f t="shared" si="2346"/>
        <v>0</v>
      </c>
      <c r="QM172" s="21"/>
      <c r="QN172" s="21">
        <f t="shared" si="2346"/>
        <v>0</v>
      </c>
      <c r="QO172" s="21"/>
      <c r="QP172" s="21">
        <f t="shared" si="2346"/>
        <v>0</v>
      </c>
      <c r="QQ172" s="21"/>
      <c r="QR172" s="21">
        <f t="shared" si="2346"/>
        <v>0</v>
      </c>
      <c r="QS172" s="21"/>
      <c r="QT172" s="21">
        <f t="shared" si="2346"/>
        <v>0</v>
      </c>
      <c r="QU172" s="21"/>
      <c r="QV172" s="21">
        <f t="shared" si="2346"/>
        <v>0</v>
      </c>
      <c r="QW172" s="21"/>
      <c r="QX172" s="21">
        <f t="shared" si="2272"/>
        <v>0</v>
      </c>
      <c r="QY172" s="21"/>
      <c r="QZ172" s="21">
        <f t="shared" si="2272"/>
        <v>0</v>
      </c>
      <c r="RA172" s="21"/>
      <c r="RB172" s="21">
        <f t="shared" si="2272"/>
        <v>0</v>
      </c>
      <c r="RC172" s="21"/>
      <c r="RD172" s="21">
        <f t="shared" si="2272"/>
        <v>0</v>
      </c>
      <c r="RE172" s="21"/>
      <c r="RF172" s="21">
        <f t="shared" si="2272"/>
        <v>0</v>
      </c>
      <c r="RG172" s="21"/>
      <c r="RH172" s="21">
        <f t="shared" si="2272"/>
        <v>0</v>
      </c>
      <c r="RI172" s="21"/>
      <c r="RJ172" s="21">
        <f t="shared" si="1944"/>
        <v>0</v>
      </c>
      <c r="RK172" s="21"/>
      <c r="RL172" s="21">
        <f t="shared" si="1945"/>
        <v>0</v>
      </c>
      <c r="RM172" s="21"/>
      <c r="RN172" s="21">
        <f t="shared" si="1946"/>
        <v>0</v>
      </c>
      <c r="RO172" s="21"/>
      <c r="RP172" s="21">
        <f t="shared" si="1947"/>
        <v>0</v>
      </c>
      <c r="RQ172" s="21"/>
      <c r="RR172" s="21">
        <f t="shared" si="1948"/>
        <v>0</v>
      </c>
      <c r="RS172" s="21"/>
      <c r="RT172" s="21">
        <f t="shared" si="1949"/>
        <v>0</v>
      </c>
      <c r="RU172" s="21"/>
      <c r="RV172" s="21">
        <f t="shared" si="1950"/>
        <v>0</v>
      </c>
      <c r="RW172" s="21"/>
      <c r="RX172" s="21">
        <f t="shared" si="1951"/>
        <v>0</v>
      </c>
      <c r="RY172" s="21"/>
      <c r="RZ172" s="21">
        <f t="shared" si="1952"/>
        <v>0</v>
      </c>
      <c r="SA172" s="21"/>
      <c r="SB172" s="21">
        <f t="shared" si="1953"/>
        <v>0</v>
      </c>
      <c r="SC172" s="21"/>
      <c r="SD172" s="21">
        <f t="shared" si="1954"/>
        <v>0</v>
      </c>
      <c r="SE172" s="21"/>
      <c r="SF172" s="21">
        <f t="shared" si="1955"/>
        <v>0</v>
      </c>
      <c r="SG172" s="21"/>
      <c r="SH172" s="21">
        <f t="shared" si="1956"/>
        <v>0</v>
      </c>
      <c r="SI172" s="21"/>
      <c r="SJ172" s="21">
        <f t="shared" si="1957"/>
        <v>0</v>
      </c>
      <c r="SK172" s="21"/>
      <c r="SL172" s="21">
        <f t="shared" si="1958"/>
        <v>0</v>
      </c>
      <c r="SM172" s="21"/>
      <c r="SN172" s="21">
        <f t="shared" si="2273"/>
        <v>0</v>
      </c>
      <c r="SO172" s="21"/>
      <c r="SP172" s="21">
        <f t="shared" si="1960"/>
        <v>0</v>
      </c>
      <c r="SQ172" s="21"/>
      <c r="SR172" s="21">
        <f t="shared" si="1961"/>
        <v>0</v>
      </c>
      <c r="SS172" s="21"/>
      <c r="ST172" s="21">
        <f t="shared" si="1962"/>
        <v>0</v>
      </c>
      <c r="SU172" s="21"/>
      <c r="SV172" s="21">
        <f t="shared" si="1963"/>
        <v>0</v>
      </c>
      <c r="SW172" s="21"/>
      <c r="SX172" s="21">
        <f t="shared" si="1964"/>
        <v>0</v>
      </c>
      <c r="SY172" s="21"/>
      <c r="SZ172" s="21">
        <f t="shared" si="1965"/>
        <v>0</v>
      </c>
      <c r="TA172" s="21"/>
      <c r="TB172" s="21">
        <f t="shared" si="1966"/>
        <v>0</v>
      </c>
      <c r="TC172" s="21"/>
      <c r="TD172" s="21">
        <f t="shared" si="2274"/>
        <v>0</v>
      </c>
      <c r="TE172" s="21"/>
      <c r="TF172" s="21">
        <f t="shared" si="1968"/>
        <v>0</v>
      </c>
      <c r="TG172" s="21"/>
      <c r="TH172" s="21">
        <f t="shared" si="1969"/>
        <v>0</v>
      </c>
      <c r="TI172" s="21"/>
      <c r="TJ172" s="21">
        <f t="shared" si="1970"/>
        <v>0</v>
      </c>
      <c r="TK172" s="21"/>
      <c r="TL172" s="21">
        <f t="shared" si="2275"/>
        <v>0</v>
      </c>
      <c r="TM172" s="21"/>
      <c r="TN172" s="21">
        <f t="shared" si="2276"/>
        <v>0</v>
      </c>
      <c r="TO172" s="21"/>
      <c r="TP172" s="21">
        <f t="shared" si="2277"/>
        <v>0</v>
      </c>
      <c r="TQ172" s="21"/>
      <c r="TR172" s="21">
        <f t="shared" si="2278"/>
        <v>0</v>
      </c>
      <c r="TS172" s="21"/>
      <c r="TT172" s="21">
        <f t="shared" si="2279"/>
        <v>0</v>
      </c>
      <c r="TU172" s="21"/>
      <c r="TV172" s="21">
        <f t="shared" si="2280"/>
        <v>0</v>
      </c>
      <c r="TW172" s="21"/>
      <c r="TX172" s="21">
        <f t="shared" si="2281"/>
        <v>0</v>
      </c>
      <c r="TY172" s="21"/>
      <c r="TZ172" s="21">
        <f t="shared" si="2282"/>
        <v>0</v>
      </c>
      <c r="UA172" s="21"/>
      <c r="UB172" s="21">
        <f t="shared" si="2283"/>
        <v>0</v>
      </c>
      <c r="UC172" s="21"/>
      <c r="UD172" s="21">
        <f t="shared" si="2284"/>
        <v>0</v>
      </c>
      <c r="UE172" s="21"/>
      <c r="UF172" s="21">
        <f t="shared" si="2285"/>
        <v>0</v>
      </c>
      <c r="UG172" s="21"/>
      <c r="UH172" s="21">
        <f t="shared" si="1982"/>
        <v>0</v>
      </c>
      <c r="UI172" s="21"/>
      <c r="UJ172" s="21">
        <f t="shared" si="2286"/>
        <v>0</v>
      </c>
      <c r="UK172" s="21"/>
      <c r="UL172" s="21">
        <f t="shared" si="2287"/>
        <v>0</v>
      </c>
      <c r="UM172" s="21"/>
      <c r="UN172" s="21">
        <f t="shared" si="2288"/>
        <v>0</v>
      </c>
      <c r="UO172" s="21"/>
      <c r="UP172" s="21">
        <f t="shared" si="2289"/>
        <v>0</v>
      </c>
      <c r="UQ172" s="21"/>
      <c r="UR172" s="21">
        <f t="shared" si="2290"/>
        <v>0</v>
      </c>
      <c r="US172" s="21"/>
      <c r="UT172" s="21">
        <f t="shared" si="2291"/>
        <v>0</v>
      </c>
      <c r="UU172" s="21"/>
      <c r="UV172" s="21">
        <f t="shared" si="1989"/>
        <v>0</v>
      </c>
      <c r="UW172" s="21"/>
      <c r="UX172" s="21">
        <f t="shared" si="2292"/>
        <v>0</v>
      </c>
      <c r="UY172" s="21"/>
      <c r="UZ172" s="21">
        <f t="shared" si="1991"/>
        <v>0</v>
      </c>
      <c r="VA172" s="21"/>
      <c r="VB172" s="21">
        <f t="shared" si="2293"/>
        <v>0</v>
      </c>
      <c r="VC172" s="21"/>
      <c r="VD172" s="21">
        <f t="shared" si="2294"/>
        <v>0</v>
      </c>
      <c r="VE172" s="21"/>
      <c r="VF172" s="21">
        <f t="shared" si="2295"/>
        <v>0</v>
      </c>
      <c r="VG172" s="21"/>
      <c r="VH172" s="21">
        <f t="shared" si="2296"/>
        <v>0</v>
      </c>
      <c r="VI172" s="21"/>
      <c r="VJ172" s="21">
        <f t="shared" si="2297"/>
        <v>0</v>
      </c>
      <c r="VK172" s="21"/>
      <c r="VL172" s="21">
        <f t="shared" si="2298"/>
        <v>0</v>
      </c>
      <c r="VM172" s="21"/>
      <c r="VN172" s="21">
        <f t="shared" si="2299"/>
        <v>0</v>
      </c>
      <c r="VO172" s="21"/>
      <c r="VP172" s="21">
        <f t="shared" si="2300"/>
        <v>0</v>
      </c>
      <c r="VQ172" s="21"/>
      <c r="VR172" s="21">
        <f t="shared" si="2267"/>
        <v>0</v>
      </c>
      <c r="VS172" s="21"/>
      <c r="VT172" s="21">
        <f t="shared" si="2267"/>
        <v>0</v>
      </c>
      <c r="VU172" s="21"/>
      <c r="VV172" s="21">
        <f t="shared" si="2301"/>
        <v>0</v>
      </c>
      <c r="VW172" s="21"/>
      <c r="VX172" s="21">
        <f t="shared" si="2302"/>
        <v>0</v>
      </c>
      <c r="VY172" s="21"/>
      <c r="VZ172" s="21">
        <f t="shared" si="2302"/>
        <v>0</v>
      </c>
      <c r="WA172" s="21"/>
      <c r="WB172" s="21">
        <f t="shared" si="2302"/>
        <v>0</v>
      </c>
      <c r="WC172" s="21"/>
      <c r="WD172" s="21">
        <f t="shared" si="2302"/>
        <v>0</v>
      </c>
      <c r="WE172" s="21"/>
      <c r="WF172" s="21">
        <f t="shared" si="2302"/>
        <v>0</v>
      </c>
      <c r="WG172" s="21"/>
      <c r="WH172" s="21">
        <f t="shared" si="2302"/>
        <v>0</v>
      </c>
      <c r="WI172" s="21"/>
      <c r="WJ172" s="21">
        <f t="shared" si="2302"/>
        <v>0</v>
      </c>
      <c r="WK172" s="21"/>
      <c r="WL172" s="21">
        <f t="shared" si="2302"/>
        <v>0</v>
      </c>
      <c r="WM172" s="21"/>
      <c r="WN172" s="21">
        <f t="shared" si="2302"/>
        <v>0</v>
      </c>
      <c r="WO172" s="21"/>
      <c r="WP172" s="21">
        <f t="shared" si="2302"/>
        <v>0</v>
      </c>
      <c r="WQ172" s="21"/>
      <c r="WR172" s="21">
        <f t="shared" si="2302"/>
        <v>0</v>
      </c>
      <c r="WS172" s="21"/>
      <c r="WT172" s="21">
        <f t="shared" si="2302"/>
        <v>0</v>
      </c>
      <c r="WU172" s="21"/>
      <c r="WV172" s="21">
        <f t="shared" si="2302"/>
        <v>0</v>
      </c>
      <c r="WW172" s="21"/>
      <c r="WX172" s="21">
        <f t="shared" si="2302"/>
        <v>0</v>
      </c>
      <c r="WY172" s="21"/>
      <c r="WZ172" s="21">
        <f t="shared" si="2302"/>
        <v>0</v>
      </c>
      <c r="XA172" s="21"/>
      <c r="XB172" s="21">
        <f t="shared" si="2302"/>
        <v>0</v>
      </c>
      <c r="XC172" s="21"/>
      <c r="XD172" s="21">
        <f t="shared" si="2301"/>
        <v>0</v>
      </c>
      <c r="XE172" s="21"/>
      <c r="XF172" s="21">
        <f t="shared" si="2301"/>
        <v>0</v>
      </c>
      <c r="XG172" s="21"/>
      <c r="XH172" s="21">
        <f t="shared" si="2301"/>
        <v>0</v>
      </c>
      <c r="XI172" s="21"/>
      <c r="XJ172" s="21">
        <f t="shared" si="2301"/>
        <v>0</v>
      </c>
      <c r="XK172" s="21"/>
      <c r="XL172" s="21">
        <f t="shared" si="2301"/>
        <v>0</v>
      </c>
      <c r="XM172" s="21"/>
      <c r="XN172" s="21">
        <f t="shared" si="2301"/>
        <v>0</v>
      </c>
      <c r="XO172" s="21"/>
      <c r="XP172" s="21">
        <f t="shared" si="2301"/>
        <v>0</v>
      </c>
      <c r="XQ172" s="21"/>
      <c r="XR172" s="21">
        <f t="shared" si="2301"/>
        <v>0</v>
      </c>
      <c r="XS172" s="21"/>
      <c r="XT172" s="21">
        <f t="shared" si="2301"/>
        <v>0</v>
      </c>
      <c r="XU172" s="21"/>
      <c r="XV172" s="21">
        <f t="shared" si="2301"/>
        <v>0</v>
      </c>
      <c r="XW172" s="21"/>
      <c r="XX172" s="21">
        <f t="shared" si="2301"/>
        <v>0</v>
      </c>
      <c r="XY172" s="21"/>
      <c r="XZ172" s="21">
        <f t="shared" si="2301"/>
        <v>0</v>
      </c>
      <c r="YA172" s="21"/>
      <c r="YB172" s="21">
        <f t="shared" si="2004"/>
        <v>0</v>
      </c>
      <c r="YC172" s="21"/>
      <c r="YD172" s="21">
        <f t="shared" si="2005"/>
        <v>0</v>
      </c>
      <c r="YE172" s="21"/>
      <c r="YF172" s="21">
        <f t="shared" si="2006"/>
        <v>0</v>
      </c>
      <c r="YG172" s="21"/>
      <c r="YH172" s="21">
        <f t="shared" si="2007"/>
        <v>0</v>
      </c>
      <c r="YI172" s="21"/>
      <c r="YJ172" s="21">
        <f t="shared" si="2008"/>
        <v>0</v>
      </c>
      <c r="YK172" s="21"/>
      <c r="YL172" s="21">
        <f t="shared" si="2009"/>
        <v>0</v>
      </c>
      <c r="YM172" s="21"/>
      <c r="YN172" s="21">
        <f t="shared" si="2010"/>
        <v>0</v>
      </c>
      <c r="YO172" s="21"/>
      <c r="YP172" s="21">
        <f t="shared" si="2011"/>
        <v>0</v>
      </c>
      <c r="YQ172" s="21"/>
      <c r="YR172" s="21">
        <f t="shared" si="2012"/>
        <v>0</v>
      </c>
      <c r="YS172" s="21"/>
      <c r="YT172" s="21">
        <f t="shared" si="2303"/>
        <v>0</v>
      </c>
      <c r="YU172" s="21"/>
      <c r="YV172" s="21">
        <f t="shared" si="2014"/>
        <v>0</v>
      </c>
      <c r="YW172" s="21"/>
      <c r="YX172" s="21">
        <f t="shared" si="2015"/>
        <v>0</v>
      </c>
      <c r="YY172" s="21"/>
      <c r="YZ172" s="21">
        <f t="shared" si="2301"/>
        <v>0</v>
      </c>
      <c r="ZA172" s="21"/>
      <c r="ZB172" s="21">
        <f t="shared" si="2016"/>
        <v>0</v>
      </c>
      <c r="ZC172" s="21"/>
      <c r="ZD172" s="21">
        <f t="shared" si="2017"/>
        <v>0</v>
      </c>
      <c r="ZE172" s="21"/>
      <c r="ZF172" s="21">
        <f t="shared" si="2018"/>
        <v>0</v>
      </c>
      <c r="ZG172" s="21"/>
      <c r="ZH172" s="21">
        <f t="shared" si="2304"/>
        <v>0</v>
      </c>
      <c r="ZI172" s="21"/>
      <c r="ZJ172" s="21">
        <f t="shared" si="2020"/>
        <v>0</v>
      </c>
      <c r="ZK172" s="21"/>
      <c r="ZL172" s="21">
        <f t="shared" si="2021"/>
        <v>0</v>
      </c>
      <c r="ZM172" s="21"/>
      <c r="ZN172" s="21">
        <f t="shared" si="2305"/>
        <v>0</v>
      </c>
      <c r="ZO172" s="21"/>
      <c r="ZP172" s="21">
        <f t="shared" si="2023"/>
        <v>0</v>
      </c>
      <c r="ZQ172" s="21"/>
      <c r="ZR172" s="21">
        <f t="shared" si="2024"/>
        <v>0</v>
      </c>
      <c r="ZS172" s="21"/>
      <c r="ZT172" s="21">
        <f t="shared" si="2301"/>
        <v>0</v>
      </c>
      <c r="ZU172" s="21"/>
      <c r="ZV172" s="21">
        <f t="shared" si="2306"/>
        <v>0</v>
      </c>
      <c r="ZW172" s="21"/>
      <c r="ZX172" s="21">
        <f t="shared" si="2307"/>
        <v>0</v>
      </c>
      <c r="ZY172" s="21"/>
      <c r="ZZ172" s="21">
        <f t="shared" si="2307"/>
        <v>0</v>
      </c>
      <c r="AAA172" s="21"/>
      <c r="AAB172" s="21">
        <f t="shared" si="2308"/>
        <v>0</v>
      </c>
      <c r="AAC172" s="21"/>
      <c r="AAD172" s="21">
        <f t="shared" si="2308"/>
        <v>0</v>
      </c>
      <c r="AAE172" s="21"/>
      <c r="AAF172" s="21">
        <f t="shared" si="2309"/>
        <v>0</v>
      </c>
      <c r="AAG172" s="21"/>
      <c r="AAH172" s="21">
        <f t="shared" si="2309"/>
        <v>0</v>
      </c>
      <c r="AAI172" s="21"/>
      <c r="AAJ172" s="21">
        <f t="shared" si="2310"/>
        <v>0</v>
      </c>
      <c r="AAK172" s="21"/>
      <c r="AAL172" s="21">
        <f t="shared" si="2310"/>
        <v>0</v>
      </c>
      <c r="AAM172" s="21"/>
      <c r="AAN172" s="21">
        <f t="shared" si="2311"/>
        <v>0</v>
      </c>
      <c r="AAO172" s="21"/>
      <c r="AAP172" s="21">
        <f t="shared" si="2311"/>
        <v>0</v>
      </c>
      <c r="AAQ172" s="21"/>
      <c r="AAR172" s="21">
        <f t="shared" si="2312"/>
        <v>0</v>
      </c>
      <c r="AAS172" s="21"/>
      <c r="AAT172" s="21">
        <f t="shared" si="2312"/>
        <v>0</v>
      </c>
      <c r="AAU172" s="21"/>
      <c r="AAV172" s="21">
        <f t="shared" si="2313"/>
        <v>0</v>
      </c>
      <c r="AAW172" s="21"/>
      <c r="AAX172" s="21">
        <f t="shared" si="2313"/>
        <v>0</v>
      </c>
      <c r="AAY172" s="21"/>
      <c r="AAZ172" s="21">
        <f t="shared" si="2314"/>
        <v>0</v>
      </c>
      <c r="ABA172" s="21"/>
      <c r="ABB172" s="21">
        <f t="shared" si="2314"/>
        <v>0</v>
      </c>
      <c r="ABC172" s="21"/>
      <c r="ABD172" s="21">
        <f t="shared" si="2315"/>
        <v>0</v>
      </c>
      <c r="ABE172" s="21"/>
      <c r="ABF172" s="21">
        <f t="shared" si="2315"/>
        <v>0</v>
      </c>
      <c r="ABG172" s="21"/>
      <c r="ABH172" s="21">
        <f t="shared" si="2316"/>
        <v>0</v>
      </c>
      <c r="ABI172" s="21"/>
      <c r="ABJ172" s="21">
        <f t="shared" si="2316"/>
        <v>0</v>
      </c>
      <c r="ABK172" s="21"/>
      <c r="ABL172" s="21">
        <f t="shared" si="2317"/>
        <v>0</v>
      </c>
      <c r="ABM172" s="21"/>
      <c r="ABN172" s="21">
        <f t="shared" si="2317"/>
        <v>0</v>
      </c>
      <c r="ABO172" s="21"/>
      <c r="ABP172" s="21">
        <f t="shared" si="2318"/>
        <v>0</v>
      </c>
      <c r="ABQ172" s="21"/>
      <c r="ABR172" s="21">
        <f t="shared" si="2318"/>
        <v>0</v>
      </c>
      <c r="ABS172" s="21"/>
      <c r="ABT172" s="21">
        <f t="shared" si="2319"/>
        <v>0</v>
      </c>
      <c r="ABU172" s="21"/>
      <c r="ABV172" s="21">
        <f t="shared" si="2319"/>
        <v>0</v>
      </c>
      <c r="ABW172" s="21"/>
      <c r="ABX172" s="21">
        <f t="shared" si="2320"/>
        <v>0</v>
      </c>
      <c r="ABY172" s="21"/>
      <c r="ABZ172" s="21">
        <f t="shared" si="2320"/>
        <v>0</v>
      </c>
      <c r="ACA172" s="21"/>
      <c r="ACB172" s="21">
        <f t="shared" si="2321"/>
        <v>0</v>
      </c>
      <c r="ACC172" s="21"/>
      <c r="ACD172" s="21">
        <f t="shared" si="2321"/>
        <v>0</v>
      </c>
      <c r="ACE172" s="21"/>
      <c r="ACF172" s="21">
        <f t="shared" si="2322"/>
        <v>0</v>
      </c>
      <c r="ACG172" s="21"/>
      <c r="ACH172" s="21">
        <f t="shared" si="2322"/>
        <v>0</v>
      </c>
      <c r="ACI172" s="21"/>
      <c r="ACJ172" s="21">
        <f t="shared" si="2323"/>
        <v>0</v>
      </c>
      <c r="ACK172" s="21"/>
      <c r="ACL172" s="21">
        <f t="shared" si="2323"/>
        <v>0</v>
      </c>
      <c r="ACM172" s="21"/>
      <c r="ACN172" s="21">
        <f t="shared" si="2324"/>
        <v>0</v>
      </c>
      <c r="ACO172" s="21"/>
      <c r="ACP172" s="21">
        <f t="shared" si="2324"/>
        <v>0</v>
      </c>
      <c r="ACQ172" s="21"/>
      <c r="ACR172" s="21">
        <f t="shared" si="2325"/>
        <v>0</v>
      </c>
      <c r="ACS172" s="21"/>
      <c r="ACT172" s="21">
        <f t="shared" si="2325"/>
        <v>0</v>
      </c>
      <c r="ACU172" s="21"/>
      <c r="ACV172" s="21">
        <f t="shared" si="2326"/>
        <v>0</v>
      </c>
      <c r="ACW172" s="21"/>
      <c r="ACX172" s="21">
        <f t="shared" si="2326"/>
        <v>0</v>
      </c>
      <c r="ACY172" s="21"/>
      <c r="ACZ172" s="21">
        <f t="shared" si="2327"/>
        <v>0</v>
      </c>
      <c r="ADA172" s="21"/>
      <c r="ADB172" s="21">
        <f t="shared" si="2327"/>
        <v>0</v>
      </c>
      <c r="ADC172" s="21"/>
      <c r="ADD172" s="21">
        <f t="shared" si="2328"/>
        <v>0</v>
      </c>
      <c r="ADE172" s="21"/>
      <c r="ADF172" s="21">
        <f t="shared" si="2328"/>
        <v>0</v>
      </c>
      <c r="ADG172" s="21"/>
      <c r="ADH172" s="21">
        <f t="shared" si="2329"/>
        <v>0</v>
      </c>
      <c r="ADI172" s="21"/>
      <c r="ADJ172" s="21">
        <f t="shared" si="2329"/>
        <v>0</v>
      </c>
      <c r="ADK172" s="21"/>
      <c r="ADL172" s="21">
        <f t="shared" si="2330"/>
        <v>0</v>
      </c>
      <c r="ADM172" s="21"/>
      <c r="ADN172" s="21">
        <f t="shared" si="2330"/>
        <v>0</v>
      </c>
      <c r="ADO172" s="21"/>
      <c r="ADP172" s="21">
        <f t="shared" si="2330"/>
        <v>0</v>
      </c>
      <c r="ADQ172" s="21"/>
      <c r="ADR172" s="21">
        <f t="shared" si="2330"/>
        <v>0</v>
      </c>
      <c r="ADS172" s="21"/>
      <c r="ADT172" s="21">
        <f t="shared" si="2330"/>
        <v>0</v>
      </c>
      <c r="ADU172" s="21"/>
      <c r="ADV172" s="21">
        <f t="shared" si="2331"/>
        <v>0</v>
      </c>
      <c r="ADW172" s="21"/>
      <c r="ADX172" s="21">
        <f t="shared" si="2331"/>
        <v>0</v>
      </c>
      <c r="ADY172" s="21"/>
      <c r="ADZ172" s="21">
        <f t="shared" si="2331"/>
        <v>0</v>
      </c>
      <c r="AEA172" s="21"/>
      <c r="AEB172" s="21">
        <f t="shared" si="2331"/>
        <v>0</v>
      </c>
      <c r="AEC172" s="21"/>
      <c r="AED172" s="21">
        <f t="shared" si="2332"/>
        <v>0</v>
      </c>
      <c r="AEE172" s="21"/>
      <c r="AEF172" s="21">
        <f t="shared" si="2332"/>
        <v>0</v>
      </c>
      <c r="AEG172" s="21"/>
      <c r="AEH172" s="21">
        <f t="shared" si="2332"/>
        <v>0</v>
      </c>
      <c r="AEI172" s="21"/>
      <c r="AEJ172" s="21">
        <f t="shared" si="2332"/>
        <v>0</v>
      </c>
      <c r="AEK172" s="21"/>
      <c r="AEL172" s="21">
        <f t="shared" si="2332"/>
        <v>0</v>
      </c>
      <c r="AEM172" s="21"/>
      <c r="AEN172" s="21">
        <f t="shared" si="2333"/>
        <v>0</v>
      </c>
      <c r="AEO172" s="21"/>
      <c r="AEP172" s="21">
        <f t="shared" si="2333"/>
        <v>0</v>
      </c>
      <c r="AEQ172" s="21"/>
      <c r="AER172" s="21">
        <f t="shared" si="2333"/>
        <v>0</v>
      </c>
      <c r="AES172" s="21"/>
      <c r="AET172" s="21">
        <f t="shared" si="2333"/>
        <v>0</v>
      </c>
      <c r="AEU172" s="21"/>
      <c r="AEV172" s="21">
        <f t="shared" si="2334"/>
        <v>0</v>
      </c>
      <c r="AEW172" s="21"/>
      <c r="AEX172" s="21">
        <f t="shared" si="2334"/>
        <v>0</v>
      </c>
      <c r="AEY172" s="21"/>
      <c r="AEZ172" s="21">
        <f t="shared" si="2334"/>
        <v>0</v>
      </c>
      <c r="AFA172" s="21"/>
      <c r="AFB172" s="21">
        <f t="shared" si="2334"/>
        <v>0</v>
      </c>
      <c r="AFC172" s="21"/>
      <c r="AFD172" s="21">
        <f t="shared" si="2334"/>
        <v>0</v>
      </c>
      <c r="AFE172" s="21"/>
      <c r="AFF172" s="21">
        <f t="shared" si="2335"/>
        <v>0</v>
      </c>
      <c r="AFG172" s="21"/>
      <c r="AFH172" s="21">
        <f t="shared" si="2335"/>
        <v>0</v>
      </c>
      <c r="AFI172" s="21"/>
      <c r="AFJ172" s="21">
        <f t="shared" si="2335"/>
        <v>0</v>
      </c>
      <c r="AFK172" s="21"/>
      <c r="AFL172" s="21">
        <f t="shared" si="2335"/>
        <v>0</v>
      </c>
      <c r="AFM172" s="21"/>
      <c r="AFN172" s="21">
        <f t="shared" si="2336"/>
        <v>0</v>
      </c>
      <c r="AFO172" s="21"/>
      <c r="AFP172" s="21">
        <f t="shared" si="2336"/>
        <v>0</v>
      </c>
      <c r="AFQ172" s="21"/>
      <c r="AFR172" s="21">
        <f t="shared" si="2336"/>
        <v>0</v>
      </c>
      <c r="AFS172" s="21"/>
      <c r="AFT172" s="21">
        <f t="shared" si="2336"/>
        <v>0</v>
      </c>
      <c r="AFU172" s="21"/>
      <c r="AFV172" s="21">
        <f t="shared" si="2336"/>
        <v>0</v>
      </c>
      <c r="AFW172" s="21"/>
      <c r="AFX172" s="21">
        <f t="shared" si="2337"/>
        <v>0</v>
      </c>
      <c r="AFY172" s="21"/>
      <c r="AFZ172" s="21">
        <f t="shared" si="2337"/>
        <v>0</v>
      </c>
      <c r="AGA172" s="21"/>
      <c r="AGB172" s="21">
        <f t="shared" si="2337"/>
        <v>0</v>
      </c>
      <c r="AGC172" s="21"/>
      <c r="AGD172" s="21">
        <f t="shared" si="2337"/>
        <v>0</v>
      </c>
      <c r="AGE172" s="21"/>
      <c r="AGF172" s="21">
        <f t="shared" si="2338"/>
        <v>0</v>
      </c>
      <c r="AGG172" s="21"/>
      <c r="AGH172" s="21">
        <f t="shared" si="2338"/>
        <v>0</v>
      </c>
      <c r="AGI172" s="21"/>
      <c r="AGJ172" s="21">
        <f t="shared" si="2338"/>
        <v>0</v>
      </c>
      <c r="AGK172" s="21"/>
      <c r="AGL172" s="21">
        <f t="shared" si="2338"/>
        <v>0</v>
      </c>
      <c r="AGM172" s="21"/>
      <c r="AGN172" s="21">
        <f t="shared" si="2338"/>
        <v>0</v>
      </c>
      <c r="AGO172" s="21"/>
      <c r="AGP172" s="21">
        <f t="shared" si="2339"/>
        <v>0</v>
      </c>
      <c r="AGQ172" s="21"/>
      <c r="AGR172" s="21">
        <f t="shared" si="2339"/>
        <v>0</v>
      </c>
      <c r="AGS172" s="21"/>
      <c r="AGT172" s="21">
        <f t="shared" si="2339"/>
        <v>0</v>
      </c>
      <c r="AGU172" s="21"/>
      <c r="AGV172" s="21">
        <f t="shared" si="2339"/>
        <v>0</v>
      </c>
      <c r="AGW172" s="21"/>
      <c r="AGX172" s="21">
        <f t="shared" si="2340"/>
        <v>0</v>
      </c>
      <c r="AGY172" s="21"/>
      <c r="AGZ172" s="21">
        <f t="shared" si="2340"/>
        <v>0</v>
      </c>
      <c r="AHA172" s="21"/>
      <c r="AHB172" s="21">
        <f t="shared" si="2340"/>
        <v>0</v>
      </c>
      <c r="AHC172" s="21"/>
      <c r="AHD172" s="21">
        <f t="shared" si="2340"/>
        <v>0</v>
      </c>
      <c r="AHE172" s="21"/>
      <c r="AHF172" s="21">
        <f t="shared" si="2340"/>
        <v>0</v>
      </c>
      <c r="AHG172" s="21"/>
      <c r="AHH172" s="21">
        <f t="shared" si="2341"/>
        <v>0</v>
      </c>
      <c r="AHI172" s="21"/>
      <c r="AHJ172" s="21">
        <f t="shared" si="2341"/>
        <v>0</v>
      </c>
      <c r="AHK172" s="21"/>
      <c r="AHL172" s="21">
        <f t="shared" si="2341"/>
        <v>0</v>
      </c>
      <c r="AHM172" s="21"/>
      <c r="AHN172" s="21">
        <f t="shared" si="2341"/>
        <v>0</v>
      </c>
      <c r="AHO172" s="21"/>
      <c r="AHP172" s="21">
        <f t="shared" si="2342"/>
        <v>0</v>
      </c>
      <c r="AHQ172" s="21"/>
      <c r="AHR172" s="21">
        <f t="shared" si="2342"/>
        <v>0</v>
      </c>
      <c r="AHS172" s="21"/>
      <c r="AHT172" s="21">
        <f t="shared" si="2342"/>
        <v>0</v>
      </c>
      <c r="AHU172" s="21"/>
      <c r="AHV172" s="21">
        <f t="shared" si="2342"/>
        <v>0</v>
      </c>
      <c r="AHW172" s="21"/>
      <c r="AHX172" s="21">
        <f t="shared" si="2342"/>
        <v>0</v>
      </c>
      <c r="AHY172" s="21"/>
      <c r="AHZ172" s="21">
        <f t="shared" si="2343"/>
        <v>0</v>
      </c>
      <c r="AIA172" s="21"/>
      <c r="AIB172" s="21">
        <f t="shared" si="2343"/>
        <v>0</v>
      </c>
      <c r="AIC172" s="21"/>
      <c r="AID172" s="21">
        <f t="shared" si="2343"/>
        <v>0</v>
      </c>
      <c r="AIE172" s="21"/>
      <c r="AIF172" s="21">
        <f t="shared" si="2343"/>
        <v>0</v>
      </c>
      <c r="AIG172" s="21"/>
      <c r="AIH172" s="21">
        <f t="shared" si="2344"/>
        <v>0</v>
      </c>
      <c r="AII172" s="21"/>
      <c r="AIJ172" s="21">
        <f t="shared" si="2344"/>
        <v>0</v>
      </c>
      <c r="AIK172" s="21"/>
      <c r="AIL172" s="21">
        <f t="shared" si="2344"/>
        <v>0</v>
      </c>
      <c r="AIM172" s="21"/>
      <c r="AIN172" s="21">
        <f t="shared" si="2344"/>
        <v>0</v>
      </c>
      <c r="AIO172" s="21"/>
      <c r="AIP172" s="21">
        <f t="shared" si="2344"/>
        <v>0</v>
      </c>
      <c r="AIQ172" s="21"/>
      <c r="AIR172" s="21">
        <f t="shared" si="2345"/>
        <v>0</v>
      </c>
      <c r="AIS172" s="21"/>
      <c r="AIT172" s="21">
        <f t="shared" si="2345"/>
        <v>0</v>
      </c>
      <c r="AIU172" s="21"/>
      <c r="AIV172" s="21">
        <f t="shared" si="2345"/>
        <v>0</v>
      </c>
      <c r="AIW172" s="21"/>
      <c r="AIX172" s="21">
        <f t="shared" si="2345"/>
        <v>0</v>
      </c>
      <c r="AIY172" s="21"/>
      <c r="AIZ172" s="21">
        <f t="shared" si="2301"/>
        <v>0</v>
      </c>
      <c r="AJA172" s="21"/>
    </row>
    <row r="173" spans="2:937" ht="13.5" customHeight="1" x14ac:dyDescent="0.25">
      <c r="B173" s="31">
        <v>168</v>
      </c>
      <c r="C173" s="192" t="s">
        <v>206</v>
      </c>
      <c r="D173" s="67" t="s">
        <v>131</v>
      </c>
      <c r="E173" s="194" t="s">
        <v>404</v>
      </c>
      <c r="F173" s="194" t="str">
        <f>_xlfn.XLOOKUP(D173,'WTG PH-III'!$D$5:$D$198,'WTG PH-III'!$B$5:$B$198,0,0,1)</f>
        <v>PSS-05</v>
      </c>
      <c r="G173" s="22" t="s">
        <v>537</v>
      </c>
      <c r="H173" s="22" t="s">
        <v>540</v>
      </c>
      <c r="I173" s="61">
        <v>8.5</v>
      </c>
      <c r="J173" s="21">
        <v>253</v>
      </c>
      <c r="K173" s="21">
        <f t="shared" si="2070"/>
        <v>253.00000000000006</v>
      </c>
      <c r="L173" s="21">
        <f t="shared" si="2071"/>
        <v>253</v>
      </c>
      <c r="M173" s="21">
        <f t="shared" si="2072"/>
        <v>0</v>
      </c>
      <c r="N173" s="95">
        <f>VLOOKUP(D173,'WTG PH-III'!$D$5:$U$198,17,0)</f>
        <v>45737</v>
      </c>
      <c r="O173" s="95">
        <f>VLOOKUP(D173,'WTG PH-III'!$D$5:$U$198,18,0)</f>
        <v>45746</v>
      </c>
      <c r="P173" s="21">
        <f t="shared" si="2073"/>
        <v>0</v>
      </c>
      <c r="Q173" s="21"/>
      <c r="R173" s="21">
        <f t="shared" si="2074"/>
        <v>0</v>
      </c>
      <c r="S173" s="21"/>
      <c r="T173" s="21">
        <f t="shared" si="2075"/>
        <v>0</v>
      </c>
      <c r="U173" s="21"/>
      <c r="V173" s="21">
        <f t="shared" si="2076"/>
        <v>0</v>
      </c>
      <c r="W173" s="21"/>
      <c r="X173" s="21">
        <f t="shared" si="2077"/>
        <v>0</v>
      </c>
      <c r="Y173" s="21"/>
      <c r="Z173" s="21">
        <f t="shared" si="2078"/>
        <v>0</v>
      </c>
      <c r="AA173" s="21"/>
      <c r="AB173" s="21">
        <f t="shared" si="2079"/>
        <v>0</v>
      </c>
      <c r="AC173" s="21"/>
      <c r="AD173" s="21">
        <f t="shared" si="2080"/>
        <v>0</v>
      </c>
      <c r="AE173" s="21"/>
      <c r="AF173" s="21">
        <f t="shared" si="2081"/>
        <v>0</v>
      </c>
      <c r="AG173" s="21"/>
      <c r="AH173" s="21">
        <f t="shared" si="2082"/>
        <v>0</v>
      </c>
      <c r="AI173" s="21"/>
      <c r="AJ173" s="21">
        <f t="shared" si="2083"/>
        <v>0</v>
      </c>
      <c r="AK173" s="21"/>
      <c r="AL173" s="21">
        <f t="shared" si="2084"/>
        <v>0</v>
      </c>
      <c r="AM173" s="21"/>
      <c r="AN173" s="21">
        <f t="shared" si="2085"/>
        <v>0</v>
      </c>
      <c r="AO173" s="21"/>
      <c r="AP173" s="21">
        <f t="shared" si="2086"/>
        <v>0</v>
      </c>
      <c r="AQ173" s="21"/>
      <c r="AR173" s="21">
        <f t="shared" si="2087"/>
        <v>0</v>
      </c>
      <c r="AS173" s="21"/>
      <c r="AT173" s="21">
        <f t="shared" si="2088"/>
        <v>0</v>
      </c>
      <c r="AU173" s="21"/>
      <c r="AV173" s="21">
        <f t="shared" si="2089"/>
        <v>0</v>
      </c>
      <c r="AW173" s="21"/>
      <c r="AX173" s="21">
        <f t="shared" si="2090"/>
        <v>0</v>
      </c>
      <c r="AY173" s="21"/>
      <c r="AZ173" s="21">
        <f t="shared" si="2091"/>
        <v>0</v>
      </c>
      <c r="BA173" s="21"/>
      <c r="BB173" s="21">
        <f t="shared" si="2092"/>
        <v>0</v>
      </c>
      <c r="BC173" s="21"/>
      <c r="BD173" s="21">
        <f t="shared" si="2093"/>
        <v>0</v>
      </c>
      <c r="BE173" s="21"/>
      <c r="BF173" s="21">
        <f t="shared" si="2094"/>
        <v>0</v>
      </c>
      <c r="BG173" s="21"/>
      <c r="BH173" s="21">
        <f t="shared" si="2095"/>
        <v>0</v>
      </c>
      <c r="BI173" s="21"/>
      <c r="BJ173" s="21">
        <f t="shared" si="2096"/>
        <v>0</v>
      </c>
      <c r="BK173" s="21"/>
      <c r="BL173" s="21">
        <f t="shared" si="2097"/>
        <v>0</v>
      </c>
      <c r="BM173" s="21"/>
      <c r="BN173" s="21">
        <f t="shared" si="2098"/>
        <v>0</v>
      </c>
      <c r="BO173" s="21"/>
      <c r="BP173" s="21">
        <f t="shared" si="2099"/>
        <v>0</v>
      </c>
      <c r="BQ173" s="21"/>
      <c r="BR173" s="21">
        <f t="shared" si="2100"/>
        <v>0</v>
      </c>
      <c r="BS173" s="21"/>
      <c r="BT173" s="21">
        <f t="shared" si="2101"/>
        <v>0</v>
      </c>
      <c r="BU173" s="21"/>
      <c r="BV173" s="21">
        <f t="shared" si="2102"/>
        <v>0</v>
      </c>
      <c r="BW173" s="21"/>
      <c r="BX173" s="21">
        <f t="shared" si="2103"/>
        <v>0</v>
      </c>
      <c r="BY173" s="21"/>
      <c r="BZ173" s="21">
        <f t="shared" si="2104"/>
        <v>0</v>
      </c>
      <c r="CA173" s="21"/>
      <c r="CB173" s="21">
        <f t="shared" si="2105"/>
        <v>0</v>
      </c>
      <c r="CC173" s="21"/>
      <c r="CD173" s="21">
        <f t="shared" si="2106"/>
        <v>0</v>
      </c>
      <c r="CE173" s="21"/>
      <c r="CF173" s="21">
        <f t="shared" si="2107"/>
        <v>0</v>
      </c>
      <c r="CG173" s="21"/>
      <c r="CH173" s="21">
        <f t="shared" si="2108"/>
        <v>0</v>
      </c>
      <c r="CI173" s="21"/>
      <c r="CJ173" s="21">
        <f t="shared" si="2109"/>
        <v>0</v>
      </c>
      <c r="CK173" s="21"/>
      <c r="CL173" s="21">
        <f t="shared" si="2110"/>
        <v>0</v>
      </c>
      <c r="CM173" s="21"/>
      <c r="CN173" s="21">
        <f t="shared" si="2111"/>
        <v>0</v>
      </c>
      <c r="CO173" s="21"/>
      <c r="CP173" s="21">
        <f t="shared" si="2112"/>
        <v>0</v>
      </c>
      <c r="CQ173" s="21"/>
      <c r="CR173" s="21">
        <f t="shared" si="2113"/>
        <v>0</v>
      </c>
      <c r="CS173" s="21"/>
      <c r="CT173" s="21">
        <f t="shared" si="2114"/>
        <v>0</v>
      </c>
      <c r="CU173" s="21"/>
      <c r="CV173" s="21">
        <f t="shared" si="2115"/>
        <v>0</v>
      </c>
      <c r="CW173" s="21"/>
      <c r="CX173" s="21">
        <f t="shared" si="2116"/>
        <v>0</v>
      </c>
      <c r="CY173" s="21"/>
      <c r="CZ173" s="21">
        <f t="shared" si="2117"/>
        <v>0</v>
      </c>
      <c r="DA173" s="21"/>
      <c r="DB173" s="21">
        <f t="shared" si="2118"/>
        <v>0</v>
      </c>
      <c r="DC173" s="21"/>
      <c r="DD173" s="21">
        <f t="shared" si="2119"/>
        <v>0</v>
      </c>
      <c r="DE173" s="21"/>
      <c r="DF173" s="21">
        <f t="shared" si="2120"/>
        <v>0</v>
      </c>
      <c r="DG173" s="21"/>
      <c r="DH173" s="21">
        <f t="shared" si="2121"/>
        <v>0</v>
      </c>
      <c r="DI173" s="21"/>
      <c r="DJ173" s="21">
        <f t="shared" si="2122"/>
        <v>0</v>
      </c>
      <c r="DK173" s="21"/>
      <c r="DL173" s="21">
        <f t="shared" si="2123"/>
        <v>0</v>
      </c>
      <c r="DM173" s="21"/>
      <c r="DN173" s="21">
        <f t="shared" si="2124"/>
        <v>0</v>
      </c>
      <c r="DO173" s="21"/>
      <c r="DP173" s="21">
        <f t="shared" si="2125"/>
        <v>0</v>
      </c>
      <c r="DQ173" s="21"/>
      <c r="DR173" s="21">
        <f t="shared" si="2126"/>
        <v>0</v>
      </c>
      <c r="DS173" s="21"/>
      <c r="DT173" s="21">
        <f t="shared" si="2127"/>
        <v>0</v>
      </c>
      <c r="DU173" s="21"/>
      <c r="DV173" s="21">
        <f t="shared" si="2128"/>
        <v>0</v>
      </c>
      <c r="DW173" s="21"/>
      <c r="DX173" s="21">
        <f t="shared" si="2129"/>
        <v>0</v>
      </c>
      <c r="DY173" s="21"/>
      <c r="DZ173" s="21">
        <f t="shared" si="2130"/>
        <v>0</v>
      </c>
      <c r="EA173" s="21"/>
      <c r="EB173" s="21">
        <f t="shared" si="2131"/>
        <v>0</v>
      </c>
      <c r="EC173" s="21"/>
      <c r="ED173" s="21">
        <f t="shared" si="2132"/>
        <v>0</v>
      </c>
      <c r="EE173" s="21"/>
      <c r="EF173" s="21">
        <f t="shared" si="2133"/>
        <v>0</v>
      </c>
      <c r="EG173" s="21"/>
      <c r="EH173" s="21">
        <f t="shared" si="2134"/>
        <v>0</v>
      </c>
      <c r="EI173" s="21"/>
      <c r="EJ173" s="21">
        <f t="shared" si="2135"/>
        <v>0</v>
      </c>
      <c r="EK173" s="21"/>
      <c r="EL173" s="21">
        <f t="shared" si="2136"/>
        <v>0</v>
      </c>
      <c r="EM173" s="21"/>
      <c r="EN173" s="21">
        <f t="shared" si="2137"/>
        <v>0</v>
      </c>
      <c r="EO173" s="21"/>
      <c r="EP173" s="21">
        <f t="shared" si="2138"/>
        <v>0</v>
      </c>
      <c r="EQ173" s="21"/>
      <c r="ER173" s="21">
        <f t="shared" si="2139"/>
        <v>0</v>
      </c>
      <c r="ES173" s="21"/>
      <c r="ET173" s="21">
        <f t="shared" si="2140"/>
        <v>0</v>
      </c>
      <c r="EU173" s="21"/>
      <c r="EV173" s="21">
        <f t="shared" si="2141"/>
        <v>0</v>
      </c>
      <c r="EW173" s="21"/>
      <c r="EX173" s="21">
        <f t="shared" si="2142"/>
        <v>0</v>
      </c>
      <c r="EY173" s="21"/>
      <c r="EZ173" s="21">
        <f t="shared" si="2143"/>
        <v>0</v>
      </c>
      <c r="FA173" s="21"/>
      <c r="FB173" s="21">
        <f t="shared" si="2144"/>
        <v>0</v>
      </c>
      <c r="FC173" s="21"/>
      <c r="FD173" s="21">
        <f t="shared" si="2145"/>
        <v>0</v>
      </c>
      <c r="FE173" s="21"/>
      <c r="FF173" s="21">
        <f t="shared" si="2146"/>
        <v>0</v>
      </c>
      <c r="FG173" s="21"/>
      <c r="FH173" s="21">
        <f t="shared" si="2147"/>
        <v>0</v>
      </c>
      <c r="FI173" s="21"/>
      <c r="FJ173" s="21">
        <f t="shared" si="2148"/>
        <v>0</v>
      </c>
      <c r="FK173" s="21"/>
      <c r="FL173" s="21">
        <f t="shared" si="2149"/>
        <v>0</v>
      </c>
      <c r="FM173" s="21"/>
      <c r="FN173" s="21">
        <f t="shared" si="2150"/>
        <v>0</v>
      </c>
      <c r="FO173" s="21"/>
      <c r="FP173" s="21">
        <f t="shared" si="2151"/>
        <v>0</v>
      </c>
      <c r="FQ173" s="21"/>
      <c r="FR173" s="21">
        <f t="shared" si="2152"/>
        <v>0</v>
      </c>
      <c r="FS173" s="21"/>
      <c r="FT173" s="21">
        <f t="shared" si="2153"/>
        <v>0</v>
      </c>
      <c r="FU173" s="21"/>
      <c r="FV173" s="21">
        <f t="shared" si="2154"/>
        <v>0</v>
      </c>
      <c r="FW173" s="21"/>
      <c r="FX173" s="21">
        <f t="shared" si="2155"/>
        <v>0</v>
      </c>
      <c r="FY173" s="21"/>
      <c r="FZ173" s="21">
        <f t="shared" si="2156"/>
        <v>0</v>
      </c>
      <c r="GA173" s="21"/>
      <c r="GB173" s="21">
        <f t="shared" si="2157"/>
        <v>0</v>
      </c>
      <c r="GC173" s="21"/>
      <c r="GD173" s="21">
        <f t="shared" si="2158"/>
        <v>0</v>
      </c>
      <c r="GE173" s="21"/>
      <c r="GF173" s="21">
        <f t="shared" si="2159"/>
        <v>0</v>
      </c>
      <c r="GG173" s="21"/>
      <c r="GH173" s="21">
        <f t="shared" si="2160"/>
        <v>0</v>
      </c>
      <c r="GI173" s="21"/>
      <c r="GJ173" s="21">
        <f t="shared" si="2161"/>
        <v>0</v>
      </c>
      <c r="GK173" s="21"/>
      <c r="GL173" s="21">
        <f t="shared" si="2162"/>
        <v>0</v>
      </c>
      <c r="GM173" s="21"/>
      <c r="GN173" s="21">
        <f t="shared" si="2163"/>
        <v>0</v>
      </c>
      <c r="GO173" s="21"/>
      <c r="GP173" s="21">
        <f t="shared" si="2164"/>
        <v>0</v>
      </c>
      <c r="GQ173" s="21"/>
      <c r="GR173" s="21">
        <f t="shared" si="2165"/>
        <v>0</v>
      </c>
      <c r="GS173" s="21"/>
      <c r="GT173" s="21">
        <f t="shared" si="2166"/>
        <v>25.3</v>
      </c>
      <c r="GU173" s="21"/>
      <c r="GV173" s="21">
        <f t="shared" si="2167"/>
        <v>25.3</v>
      </c>
      <c r="GW173" s="21"/>
      <c r="GX173" s="21">
        <f t="shared" si="2168"/>
        <v>25.3</v>
      </c>
      <c r="GY173" s="21"/>
      <c r="GZ173" s="21">
        <f t="shared" si="2169"/>
        <v>25.3</v>
      </c>
      <c r="HA173" s="21"/>
      <c r="HB173" s="21">
        <f t="shared" si="2170"/>
        <v>25.3</v>
      </c>
      <c r="HC173" s="21"/>
      <c r="HD173" s="21">
        <f t="shared" si="2171"/>
        <v>25.3</v>
      </c>
      <c r="HE173" s="21"/>
      <c r="HF173" s="21">
        <f t="shared" si="2172"/>
        <v>25.3</v>
      </c>
      <c r="HG173" s="21"/>
      <c r="HH173" s="21">
        <f t="shared" si="2173"/>
        <v>25.3</v>
      </c>
      <c r="HI173" s="21">
        <v>4</v>
      </c>
      <c r="HJ173" s="21">
        <f t="shared" si="2174"/>
        <v>25.3</v>
      </c>
      <c r="HK173" s="21">
        <v>36</v>
      </c>
      <c r="HL173" s="21">
        <f t="shared" si="2175"/>
        <v>25.3</v>
      </c>
      <c r="HM173" s="21">
        <v>26</v>
      </c>
      <c r="HN173" s="21">
        <f t="shared" si="2176"/>
        <v>0</v>
      </c>
      <c r="HO173" s="21"/>
      <c r="HP173" s="21">
        <f t="shared" si="2177"/>
        <v>0</v>
      </c>
      <c r="HQ173" s="21"/>
      <c r="HR173" s="21">
        <f t="shared" si="2178"/>
        <v>0</v>
      </c>
      <c r="HS173" s="21"/>
      <c r="HT173" s="21">
        <f t="shared" si="2179"/>
        <v>0</v>
      </c>
      <c r="HU173" s="21">
        <v>36</v>
      </c>
      <c r="HV173" s="21">
        <f t="shared" si="2180"/>
        <v>0</v>
      </c>
      <c r="HW173" s="21">
        <v>43</v>
      </c>
      <c r="HX173" s="21">
        <f t="shared" si="2181"/>
        <v>0</v>
      </c>
      <c r="HY173" s="21">
        <v>38</v>
      </c>
      <c r="HZ173" s="21">
        <f t="shared" si="2182"/>
        <v>0</v>
      </c>
      <c r="IA173" s="21"/>
      <c r="IB173" s="21">
        <f t="shared" si="2183"/>
        <v>0</v>
      </c>
      <c r="IC173" s="21">
        <v>30</v>
      </c>
      <c r="ID173" s="21">
        <f t="shared" si="2184"/>
        <v>0</v>
      </c>
      <c r="IE173" s="21">
        <v>29</v>
      </c>
      <c r="IF173" s="21">
        <f t="shared" si="2185"/>
        <v>0</v>
      </c>
      <c r="IG173" s="21">
        <v>11</v>
      </c>
      <c r="IH173" s="21">
        <f t="shared" si="2186"/>
        <v>0</v>
      </c>
      <c r="II173" s="21"/>
      <c r="IJ173" s="21">
        <f t="shared" si="2187"/>
        <v>0</v>
      </c>
      <c r="IK173" s="21"/>
      <c r="IL173" s="21">
        <f t="shared" si="2188"/>
        <v>0</v>
      </c>
      <c r="IM173" s="21"/>
      <c r="IN173" s="21">
        <f t="shared" si="2189"/>
        <v>0</v>
      </c>
      <c r="IO173" s="21"/>
      <c r="IP173" s="21">
        <f t="shared" si="2190"/>
        <v>0</v>
      </c>
      <c r="IQ173" s="21"/>
      <c r="IR173" s="21">
        <f t="shared" si="2191"/>
        <v>0</v>
      </c>
      <c r="IS173" s="21"/>
      <c r="IT173" s="21">
        <f t="shared" si="2192"/>
        <v>0</v>
      </c>
      <c r="IU173" s="21"/>
      <c r="IV173" s="21">
        <f t="shared" si="2193"/>
        <v>0</v>
      </c>
      <c r="IW173" s="21"/>
      <c r="IX173" s="21">
        <f t="shared" si="2194"/>
        <v>0</v>
      </c>
      <c r="IY173" s="21"/>
      <c r="IZ173" s="21">
        <f t="shared" si="2195"/>
        <v>0</v>
      </c>
      <c r="JA173" s="21"/>
      <c r="JB173" s="21">
        <f t="shared" si="2196"/>
        <v>0</v>
      </c>
      <c r="JC173" s="21"/>
      <c r="JD173" s="21">
        <f t="shared" si="2197"/>
        <v>0</v>
      </c>
      <c r="JE173" s="21"/>
      <c r="JF173" s="21">
        <f t="shared" si="2198"/>
        <v>0</v>
      </c>
      <c r="JG173" s="21"/>
      <c r="JH173" s="21">
        <f t="shared" si="2199"/>
        <v>0</v>
      </c>
      <c r="JI173" s="21"/>
      <c r="JJ173" s="21">
        <f t="shared" si="2200"/>
        <v>0</v>
      </c>
      <c r="JK173" s="21"/>
      <c r="JL173" s="21">
        <f t="shared" si="2201"/>
        <v>0</v>
      </c>
      <c r="JM173" s="21"/>
      <c r="JN173" s="21">
        <f t="shared" si="2202"/>
        <v>0</v>
      </c>
      <c r="JO173" s="21"/>
      <c r="JP173" s="21">
        <f t="shared" si="2203"/>
        <v>0</v>
      </c>
      <c r="JQ173" s="21"/>
      <c r="JR173" s="21">
        <f t="shared" si="2204"/>
        <v>0</v>
      </c>
      <c r="JS173" s="21"/>
      <c r="JT173" s="21">
        <f t="shared" si="2205"/>
        <v>0</v>
      </c>
      <c r="JU173" s="21"/>
      <c r="JV173" s="21">
        <f t="shared" si="2206"/>
        <v>0</v>
      </c>
      <c r="JW173" s="21"/>
      <c r="JX173" s="21">
        <f t="shared" si="2207"/>
        <v>0</v>
      </c>
      <c r="JY173" s="21"/>
      <c r="JZ173" s="21">
        <f t="shared" si="2208"/>
        <v>0</v>
      </c>
      <c r="KA173" s="21"/>
      <c r="KB173" s="21">
        <f t="shared" si="2209"/>
        <v>0</v>
      </c>
      <c r="KC173" s="21"/>
      <c r="KD173" s="21">
        <f t="shared" si="2210"/>
        <v>0</v>
      </c>
      <c r="KE173" s="21"/>
      <c r="KF173" s="21">
        <f t="shared" si="2211"/>
        <v>0</v>
      </c>
      <c r="KG173" s="21"/>
      <c r="KH173" s="21">
        <f t="shared" si="2212"/>
        <v>0</v>
      </c>
      <c r="KI173" s="21"/>
      <c r="KJ173" s="21">
        <f t="shared" si="2213"/>
        <v>0</v>
      </c>
      <c r="KK173" s="21"/>
      <c r="KL173" s="21">
        <f t="shared" si="2214"/>
        <v>0</v>
      </c>
      <c r="KM173" s="21"/>
      <c r="KN173" s="21">
        <f t="shared" si="2215"/>
        <v>0</v>
      </c>
      <c r="KO173" s="21"/>
      <c r="KP173" s="21">
        <f t="shared" si="2216"/>
        <v>0</v>
      </c>
      <c r="KQ173" s="21"/>
      <c r="KR173" s="21">
        <f t="shared" si="2217"/>
        <v>0</v>
      </c>
      <c r="KS173" s="21"/>
      <c r="KT173" s="21">
        <f t="shared" si="2218"/>
        <v>0</v>
      </c>
      <c r="KU173" s="21"/>
      <c r="KV173" s="21">
        <f t="shared" si="2219"/>
        <v>0</v>
      </c>
      <c r="KW173" s="21"/>
      <c r="KX173" s="21">
        <f t="shared" si="2220"/>
        <v>0</v>
      </c>
      <c r="KY173" s="21"/>
      <c r="KZ173" s="21">
        <f t="shared" si="2221"/>
        <v>0</v>
      </c>
      <c r="LA173" s="21"/>
      <c r="LB173" s="21">
        <f t="shared" si="2222"/>
        <v>0</v>
      </c>
      <c r="LC173" s="21"/>
      <c r="LD173" s="21">
        <f t="shared" si="2223"/>
        <v>0</v>
      </c>
      <c r="LE173" s="21"/>
      <c r="LF173" s="21">
        <f t="shared" si="2224"/>
        <v>0</v>
      </c>
      <c r="LG173" s="21"/>
      <c r="LH173" s="21">
        <f t="shared" si="2225"/>
        <v>0</v>
      </c>
      <c r="LI173" s="21"/>
      <c r="LJ173" s="21">
        <f t="shared" si="2226"/>
        <v>0</v>
      </c>
      <c r="LK173" s="21"/>
      <c r="LL173" s="21">
        <f t="shared" si="2227"/>
        <v>0</v>
      </c>
      <c r="LM173" s="21"/>
      <c r="LN173" s="21">
        <f t="shared" si="2228"/>
        <v>0</v>
      </c>
      <c r="LO173" s="21"/>
      <c r="LP173" s="21">
        <f t="shared" si="2229"/>
        <v>0</v>
      </c>
      <c r="LQ173" s="21"/>
      <c r="LR173" s="21">
        <f t="shared" si="2230"/>
        <v>0</v>
      </c>
      <c r="LS173" s="21"/>
      <c r="LT173" s="21">
        <f t="shared" si="2231"/>
        <v>0</v>
      </c>
      <c r="LU173" s="21"/>
      <c r="LV173" s="21">
        <f t="shared" si="2232"/>
        <v>0</v>
      </c>
      <c r="LW173" s="21"/>
      <c r="LX173" s="21">
        <f t="shared" si="2233"/>
        <v>0</v>
      </c>
      <c r="LY173" s="21"/>
      <c r="LZ173" s="21">
        <f t="shared" si="2234"/>
        <v>0</v>
      </c>
      <c r="MA173" s="21"/>
      <c r="MB173" s="21">
        <f t="shared" si="2235"/>
        <v>0</v>
      </c>
      <c r="MC173" s="21"/>
      <c r="MD173" s="21">
        <f t="shared" si="2236"/>
        <v>0</v>
      </c>
      <c r="ME173" s="21"/>
      <c r="MF173" s="21">
        <f t="shared" si="2237"/>
        <v>0</v>
      </c>
      <c r="MG173" s="21"/>
      <c r="MH173" s="21">
        <f t="shared" si="2238"/>
        <v>0</v>
      </c>
      <c r="MI173" s="21"/>
      <c r="MJ173" s="21">
        <f t="shared" si="2239"/>
        <v>0</v>
      </c>
      <c r="MK173" s="21"/>
      <c r="ML173" s="21">
        <f t="shared" si="2240"/>
        <v>0</v>
      </c>
      <c r="MM173" s="21"/>
      <c r="MN173" s="21">
        <f t="shared" si="2241"/>
        <v>0</v>
      </c>
      <c r="MO173" s="21"/>
      <c r="MP173" s="21">
        <f t="shared" si="2242"/>
        <v>0</v>
      </c>
      <c r="MQ173" s="21"/>
      <c r="MR173" s="21">
        <f t="shared" si="2243"/>
        <v>0</v>
      </c>
      <c r="MS173" s="21"/>
      <c r="MT173" s="21">
        <f t="shared" si="2244"/>
        <v>0</v>
      </c>
      <c r="MU173" s="21"/>
      <c r="MV173" s="21">
        <f t="shared" si="2245"/>
        <v>0</v>
      </c>
      <c r="MW173" s="21"/>
      <c r="MX173" s="21">
        <f t="shared" si="2246"/>
        <v>0</v>
      </c>
      <c r="MY173" s="21"/>
      <c r="MZ173" s="21">
        <f t="shared" si="2247"/>
        <v>0</v>
      </c>
      <c r="NA173" s="21"/>
      <c r="NB173" s="21">
        <f t="shared" si="2248"/>
        <v>0</v>
      </c>
      <c r="NC173" s="21"/>
      <c r="ND173" s="21">
        <f t="shared" si="2249"/>
        <v>0</v>
      </c>
      <c r="NE173" s="21"/>
      <c r="NF173" s="21">
        <f t="shared" si="2250"/>
        <v>0</v>
      </c>
      <c r="NG173" s="21"/>
      <c r="NH173" s="21">
        <f t="shared" si="2251"/>
        <v>0</v>
      </c>
      <c r="NI173" s="21"/>
      <c r="NJ173" s="21">
        <f t="shared" si="2252"/>
        <v>0</v>
      </c>
      <c r="NK173" s="21"/>
      <c r="NL173" s="21">
        <f t="shared" si="2253"/>
        <v>0</v>
      </c>
      <c r="NM173" s="21"/>
      <c r="NN173" s="21">
        <f t="shared" si="2254"/>
        <v>0</v>
      </c>
      <c r="NO173" s="21"/>
      <c r="NP173" s="21">
        <f t="shared" si="2255"/>
        <v>0</v>
      </c>
      <c r="NQ173" s="21"/>
      <c r="NR173" s="21">
        <f t="shared" si="2256"/>
        <v>0</v>
      </c>
      <c r="NS173" s="21"/>
      <c r="NT173" s="21">
        <f t="shared" si="2257"/>
        <v>0</v>
      </c>
      <c r="NU173" s="21"/>
      <c r="NV173" s="21">
        <f t="shared" si="2258"/>
        <v>0</v>
      </c>
      <c r="NW173" s="21"/>
      <c r="NX173" s="21">
        <f t="shared" si="2259"/>
        <v>0</v>
      </c>
      <c r="NY173" s="21"/>
      <c r="NZ173" s="21">
        <f t="shared" si="2260"/>
        <v>0</v>
      </c>
      <c r="OA173" s="21"/>
      <c r="OB173" s="21">
        <f t="shared" si="2261"/>
        <v>0</v>
      </c>
      <c r="OC173" s="21"/>
      <c r="OD173" s="21">
        <f t="shared" si="2262"/>
        <v>0</v>
      </c>
      <c r="OE173" s="21"/>
      <c r="OF173" s="21">
        <f t="shared" si="2263"/>
        <v>0</v>
      </c>
      <c r="OG173" s="21"/>
      <c r="OH173" s="21">
        <f t="shared" si="2264"/>
        <v>0</v>
      </c>
      <c r="OI173" s="21"/>
      <c r="OJ173" s="21">
        <f t="shared" si="2265"/>
        <v>0</v>
      </c>
      <c r="OK173" s="21"/>
      <c r="OL173" s="21">
        <f t="shared" si="2266"/>
        <v>0</v>
      </c>
      <c r="OM173" s="21"/>
      <c r="ON173" s="21">
        <f t="shared" si="2267"/>
        <v>0</v>
      </c>
      <c r="OO173" s="21"/>
      <c r="OP173" s="21">
        <f t="shared" si="2267"/>
        <v>0</v>
      </c>
      <c r="OQ173" s="21"/>
      <c r="OR173" s="21">
        <f t="shared" si="2267"/>
        <v>0</v>
      </c>
      <c r="OS173" s="21"/>
      <c r="OT173" s="21">
        <f t="shared" si="2267"/>
        <v>0</v>
      </c>
      <c r="OU173" s="21"/>
      <c r="OV173" s="21">
        <f t="shared" si="2267"/>
        <v>0</v>
      </c>
      <c r="OW173" s="21"/>
      <c r="OX173" s="21">
        <f t="shared" si="2267"/>
        <v>0</v>
      </c>
      <c r="OY173" s="21"/>
      <c r="OZ173" s="21">
        <f t="shared" si="2267"/>
        <v>0</v>
      </c>
      <c r="PA173" s="21"/>
      <c r="PB173" s="21">
        <f t="shared" si="2268"/>
        <v>0</v>
      </c>
      <c r="PC173" s="21"/>
      <c r="PD173" s="21">
        <f t="shared" si="2268"/>
        <v>0</v>
      </c>
      <c r="PE173" s="21"/>
      <c r="PF173" s="21">
        <f t="shared" si="2268"/>
        <v>0</v>
      </c>
      <c r="PG173" s="21"/>
      <c r="PH173" s="21">
        <f t="shared" si="2268"/>
        <v>0</v>
      </c>
      <c r="PI173" s="21"/>
      <c r="PJ173" s="21">
        <f t="shared" si="2268"/>
        <v>0</v>
      </c>
      <c r="PK173" s="21"/>
      <c r="PL173" s="21">
        <f t="shared" si="2268"/>
        <v>0</v>
      </c>
      <c r="PM173" s="21"/>
      <c r="PN173" s="21">
        <f t="shared" si="2269"/>
        <v>0</v>
      </c>
      <c r="PO173" s="21"/>
      <c r="PP173" s="21">
        <f t="shared" si="2269"/>
        <v>0</v>
      </c>
      <c r="PQ173" s="21"/>
      <c r="PR173" s="21">
        <f t="shared" si="2269"/>
        <v>0</v>
      </c>
      <c r="PS173" s="21"/>
      <c r="PT173" s="21">
        <f t="shared" si="2269"/>
        <v>0</v>
      </c>
      <c r="PU173" s="21"/>
      <c r="PV173" s="21">
        <f t="shared" si="2269"/>
        <v>0</v>
      </c>
      <c r="PW173" s="21"/>
      <c r="PX173" s="21">
        <f t="shared" si="2269"/>
        <v>0</v>
      </c>
      <c r="PY173" s="21"/>
      <c r="PZ173" s="21">
        <f t="shared" si="2270"/>
        <v>0</v>
      </c>
      <c r="QA173" s="21"/>
      <c r="QB173" s="21">
        <f t="shared" si="2270"/>
        <v>0</v>
      </c>
      <c r="QC173" s="21"/>
      <c r="QD173" s="21">
        <f t="shared" si="2270"/>
        <v>0</v>
      </c>
      <c r="QE173" s="21"/>
      <c r="QF173" s="21">
        <f t="shared" si="2270"/>
        <v>0</v>
      </c>
      <c r="QG173" s="21"/>
      <c r="QH173" s="21">
        <f t="shared" si="2270"/>
        <v>0</v>
      </c>
      <c r="QI173" s="21"/>
      <c r="QJ173" s="21">
        <f t="shared" si="2270"/>
        <v>0</v>
      </c>
      <c r="QK173" s="21"/>
      <c r="QL173" s="21">
        <f t="shared" si="2346"/>
        <v>0</v>
      </c>
      <c r="QM173" s="21"/>
      <c r="QN173" s="21">
        <f t="shared" si="2346"/>
        <v>0</v>
      </c>
      <c r="QO173" s="21"/>
      <c r="QP173" s="21">
        <f t="shared" si="2346"/>
        <v>0</v>
      </c>
      <c r="QQ173" s="21"/>
      <c r="QR173" s="21">
        <f t="shared" si="2346"/>
        <v>0</v>
      </c>
      <c r="QS173" s="21"/>
      <c r="QT173" s="21">
        <f t="shared" si="2346"/>
        <v>0</v>
      </c>
      <c r="QU173" s="21"/>
      <c r="QV173" s="21">
        <f t="shared" si="2346"/>
        <v>0</v>
      </c>
      <c r="QW173" s="21"/>
      <c r="QX173" s="21">
        <f t="shared" si="2272"/>
        <v>0</v>
      </c>
      <c r="QY173" s="21"/>
      <c r="QZ173" s="21">
        <f t="shared" si="2272"/>
        <v>0</v>
      </c>
      <c r="RA173" s="21"/>
      <c r="RB173" s="21">
        <f t="shared" si="2272"/>
        <v>0</v>
      </c>
      <c r="RC173" s="21"/>
      <c r="RD173" s="21">
        <f t="shared" si="2272"/>
        <v>0</v>
      </c>
      <c r="RE173" s="21"/>
      <c r="RF173" s="21">
        <f t="shared" si="2272"/>
        <v>0</v>
      </c>
      <c r="RG173" s="21"/>
      <c r="RH173" s="21">
        <f t="shared" si="2272"/>
        <v>0</v>
      </c>
      <c r="RI173" s="21"/>
      <c r="RJ173" s="21">
        <f t="shared" si="1944"/>
        <v>0</v>
      </c>
      <c r="RK173" s="21"/>
      <c r="RL173" s="21">
        <f t="shared" si="1945"/>
        <v>0</v>
      </c>
      <c r="RM173" s="21"/>
      <c r="RN173" s="21">
        <f t="shared" si="1946"/>
        <v>0</v>
      </c>
      <c r="RO173" s="21"/>
      <c r="RP173" s="21">
        <f t="shared" si="1947"/>
        <v>0</v>
      </c>
      <c r="RQ173" s="21"/>
      <c r="RR173" s="21">
        <f t="shared" si="1948"/>
        <v>0</v>
      </c>
      <c r="RS173" s="21"/>
      <c r="RT173" s="21">
        <f t="shared" si="1949"/>
        <v>0</v>
      </c>
      <c r="RU173" s="21"/>
      <c r="RV173" s="21">
        <f t="shared" si="1950"/>
        <v>0</v>
      </c>
      <c r="RW173" s="21"/>
      <c r="RX173" s="21">
        <f t="shared" si="1951"/>
        <v>0</v>
      </c>
      <c r="RY173" s="21"/>
      <c r="RZ173" s="21">
        <f t="shared" si="1952"/>
        <v>0</v>
      </c>
      <c r="SA173" s="21"/>
      <c r="SB173" s="21">
        <f t="shared" si="1953"/>
        <v>0</v>
      </c>
      <c r="SC173" s="21"/>
      <c r="SD173" s="21">
        <f t="shared" si="1954"/>
        <v>0</v>
      </c>
      <c r="SE173" s="21"/>
      <c r="SF173" s="21">
        <f t="shared" si="1955"/>
        <v>0</v>
      </c>
      <c r="SG173" s="21"/>
      <c r="SH173" s="21">
        <f t="shared" si="1956"/>
        <v>0</v>
      </c>
      <c r="SI173" s="21"/>
      <c r="SJ173" s="21">
        <f t="shared" si="1957"/>
        <v>0</v>
      </c>
      <c r="SK173" s="21"/>
      <c r="SL173" s="21">
        <f t="shared" si="1958"/>
        <v>0</v>
      </c>
      <c r="SM173" s="21"/>
      <c r="SN173" s="21">
        <f t="shared" si="2273"/>
        <v>0</v>
      </c>
      <c r="SO173" s="21"/>
      <c r="SP173" s="21">
        <f t="shared" si="1960"/>
        <v>0</v>
      </c>
      <c r="SQ173" s="21"/>
      <c r="SR173" s="21">
        <f t="shared" si="1961"/>
        <v>0</v>
      </c>
      <c r="SS173" s="21"/>
      <c r="ST173" s="21">
        <f t="shared" si="1962"/>
        <v>0</v>
      </c>
      <c r="SU173" s="21"/>
      <c r="SV173" s="21">
        <f t="shared" si="1963"/>
        <v>0</v>
      </c>
      <c r="SW173" s="21"/>
      <c r="SX173" s="21">
        <f t="shared" si="1964"/>
        <v>0</v>
      </c>
      <c r="SY173" s="21"/>
      <c r="SZ173" s="21">
        <f t="shared" si="1965"/>
        <v>0</v>
      </c>
      <c r="TA173" s="21"/>
      <c r="TB173" s="21">
        <f t="shared" si="1966"/>
        <v>0</v>
      </c>
      <c r="TC173" s="21"/>
      <c r="TD173" s="21">
        <f t="shared" si="2274"/>
        <v>0</v>
      </c>
      <c r="TE173" s="21"/>
      <c r="TF173" s="21">
        <f t="shared" si="1968"/>
        <v>0</v>
      </c>
      <c r="TG173" s="21"/>
      <c r="TH173" s="21">
        <f t="shared" si="1969"/>
        <v>0</v>
      </c>
      <c r="TI173" s="21"/>
      <c r="TJ173" s="21">
        <f t="shared" si="1970"/>
        <v>0</v>
      </c>
      <c r="TK173" s="21"/>
      <c r="TL173" s="21">
        <f t="shared" si="2275"/>
        <v>0</v>
      </c>
      <c r="TM173" s="21"/>
      <c r="TN173" s="21">
        <f t="shared" si="2276"/>
        <v>0</v>
      </c>
      <c r="TO173" s="21"/>
      <c r="TP173" s="21">
        <f t="shared" si="2277"/>
        <v>0</v>
      </c>
      <c r="TQ173" s="21"/>
      <c r="TR173" s="21">
        <f t="shared" si="2278"/>
        <v>0</v>
      </c>
      <c r="TS173" s="21"/>
      <c r="TT173" s="21">
        <f t="shared" si="2279"/>
        <v>0</v>
      </c>
      <c r="TU173" s="21"/>
      <c r="TV173" s="21">
        <f t="shared" si="2280"/>
        <v>0</v>
      </c>
      <c r="TW173" s="21"/>
      <c r="TX173" s="21">
        <f t="shared" si="2281"/>
        <v>0</v>
      </c>
      <c r="TY173" s="21"/>
      <c r="TZ173" s="21">
        <f t="shared" si="2282"/>
        <v>0</v>
      </c>
      <c r="UA173" s="21"/>
      <c r="UB173" s="21">
        <f t="shared" si="2283"/>
        <v>0</v>
      </c>
      <c r="UC173" s="21"/>
      <c r="UD173" s="21">
        <f t="shared" si="2284"/>
        <v>0</v>
      </c>
      <c r="UE173" s="21"/>
      <c r="UF173" s="21">
        <f t="shared" si="2285"/>
        <v>0</v>
      </c>
      <c r="UG173" s="21"/>
      <c r="UH173" s="21">
        <f t="shared" si="1982"/>
        <v>0</v>
      </c>
      <c r="UI173" s="21"/>
      <c r="UJ173" s="21">
        <f t="shared" si="2286"/>
        <v>0</v>
      </c>
      <c r="UK173" s="21"/>
      <c r="UL173" s="21">
        <f t="shared" si="2287"/>
        <v>0</v>
      </c>
      <c r="UM173" s="21"/>
      <c r="UN173" s="21">
        <f t="shared" si="2288"/>
        <v>0</v>
      </c>
      <c r="UO173" s="21"/>
      <c r="UP173" s="21">
        <f t="shared" si="2289"/>
        <v>0</v>
      </c>
      <c r="UQ173" s="21"/>
      <c r="UR173" s="21">
        <f t="shared" si="2290"/>
        <v>0</v>
      </c>
      <c r="US173" s="21"/>
      <c r="UT173" s="21">
        <f t="shared" si="2291"/>
        <v>0</v>
      </c>
      <c r="UU173" s="21"/>
      <c r="UV173" s="21">
        <f t="shared" si="1989"/>
        <v>0</v>
      </c>
      <c r="UW173" s="21"/>
      <c r="UX173" s="21">
        <f t="shared" si="2292"/>
        <v>0</v>
      </c>
      <c r="UY173" s="21"/>
      <c r="UZ173" s="21">
        <f t="shared" si="1991"/>
        <v>0</v>
      </c>
      <c r="VA173" s="21"/>
      <c r="VB173" s="21">
        <f t="shared" si="2293"/>
        <v>0</v>
      </c>
      <c r="VC173" s="21"/>
      <c r="VD173" s="21">
        <f t="shared" si="2294"/>
        <v>0</v>
      </c>
      <c r="VE173" s="21"/>
      <c r="VF173" s="21">
        <f t="shared" si="2295"/>
        <v>0</v>
      </c>
      <c r="VG173" s="21"/>
      <c r="VH173" s="21">
        <f t="shared" si="2296"/>
        <v>0</v>
      </c>
      <c r="VI173" s="21"/>
      <c r="VJ173" s="21">
        <f t="shared" si="2297"/>
        <v>0</v>
      </c>
      <c r="VK173" s="21"/>
      <c r="VL173" s="21">
        <f t="shared" si="2298"/>
        <v>0</v>
      </c>
      <c r="VM173" s="21"/>
      <c r="VN173" s="21">
        <f t="shared" si="2299"/>
        <v>0</v>
      </c>
      <c r="VO173" s="21"/>
      <c r="VP173" s="21">
        <f t="shared" si="2300"/>
        <v>0</v>
      </c>
      <c r="VQ173" s="21"/>
      <c r="VR173" s="21">
        <f t="shared" si="2267"/>
        <v>0</v>
      </c>
      <c r="VS173" s="21"/>
      <c r="VT173" s="21">
        <f t="shared" si="2267"/>
        <v>0</v>
      </c>
      <c r="VU173" s="21"/>
      <c r="VV173" s="21">
        <f t="shared" si="2301"/>
        <v>0</v>
      </c>
      <c r="VW173" s="21"/>
      <c r="VX173" s="21">
        <f t="shared" si="2302"/>
        <v>0</v>
      </c>
      <c r="VY173" s="21"/>
      <c r="VZ173" s="21">
        <f t="shared" si="2302"/>
        <v>0</v>
      </c>
      <c r="WA173" s="21"/>
      <c r="WB173" s="21">
        <f t="shared" si="2302"/>
        <v>0</v>
      </c>
      <c r="WC173" s="21"/>
      <c r="WD173" s="21">
        <f t="shared" si="2302"/>
        <v>0</v>
      </c>
      <c r="WE173" s="21"/>
      <c r="WF173" s="21">
        <f t="shared" si="2302"/>
        <v>0</v>
      </c>
      <c r="WG173" s="21"/>
      <c r="WH173" s="21">
        <f t="shared" si="2302"/>
        <v>0</v>
      </c>
      <c r="WI173" s="21"/>
      <c r="WJ173" s="21">
        <f t="shared" si="2302"/>
        <v>0</v>
      </c>
      <c r="WK173" s="21"/>
      <c r="WL173" s="21">
        <f t="shared" si="2302"/>
        <v>0</v>
      </c>
      <c r="WM173" s="21"/>
      <c r="WN173" s="21">
        <f t="shared" si="2302"/>
        <v>0</v>
      </c>
      <c r="WO173" s="21"/>
      <c r="WP173" s="21">
        <f t="shared" si="2302"/>
        <v>0</v>
      </c>
      <c r="WQ173" s="21"/>
      <c r="WR173" s="21">
        <f t="shared" si="2302"/>
        <v>0</v>
      </c>
      <c r="WS173" s="21"/>
      <c r="WT173" s="21">
        <f t="shared" si="2302"/>
        <v>0</v>
      </c>
      <c r="WU173" s="21"/>
      <c r="WV173" s="21">
        <f t="shared" si="2302"/>
        <v>0</v>
      </c>
      <c r="WW173" s="21"/>
      <c r="WX173" s="21">
        <f t="shared" si="2302"/>
        <v>0</v>
      </c>
      <c r="WY173" s="21"/>
      <c r="WZ173" s="21">
        <f t="shared" si="2302"/>
        <v>0</v>
      </c>
      <c r="XA173" s="21"/>
      <c r="XB173" s="21">
        <f t="shared" si="2302"/>
        <v>0</v>
      </c>
      <c r="XC173" s="21"/>
      <c r="XD173" s="21">
        <f t="shared" si="2301"/>
        <v>0</v>
      </c>
      <c r="XE173" s="21"/>
      <c r="XF173" s="21">
        <f t="shared" si="2301"/>
        <v>0</v>
      </c>
      <c r="XG173" s="21"/>
      <c r="XH173" s="21">
        <f t="shared" si="2301"/>
        <v>0</v>
      </c>
      <c r="XI173" s="21"/>
      <c r="XJ173" s="21">
        <f t="shared" si="2301"/>
        <v>0</v>
      </c>
      <c r="XK173" s="21"/>
      <c r="XL173" s="21">
        <f t="shared" si="2301"/>
        <v>0</v>
      </c>
      <c r="XM173" s="21"/>
      <c r="XN173" s="21">
        <f t="shared" si="2301"/>
        <v>0</v>
      </c>
      <c r="XO173" s="21"/>
      <c r="XP173" s="21">
        <f t="shared" si="2301"/>
        <v>0</v>
      </c>
      <c r="XQ173" s="21"/>
      <c r="XR173" s="21">
        <f t="shared" si="2301"/>
        <v>0</v>
      </c>
      <c r="XS173" s="21"/>
      <c r="XT173" s="21">
        <f t="shared" si="2301"/>
        <v>0</v>
      </c>
      <c r="XU173" s="21"/>
      <c r="XV173" s="21">
        <f t="shared" si="2301"/>
        <v>0</v>
      </c>
      <c r="XW173" s="21"/>
      <c r="XX173" s="21">
        <f t="shared" si="2301"/>
        <v>0</v>
      </c>
      <c r="XY173" s="21"/>
      <c r="XZ173" s="21">
        <f t="shared" si="2301"/>
        <v>0</v>
      </c>
      <c r="YA173" s="21"/>
      <c r="YB173" s="21">
        <f t="shared" si="2004"/>
        <v>0</v>
      </c>
      <c r="YC173" s="21"/>
      <c r="YD173" s="21">
        <f t="shared" si="2005"/>
        <v>0</v>
      </c>
      <c r="YE173" s="21"/>
      <c r="YF173" s="21">
        <f t="shared" si="2006"/>
        <v>0</v>
      </c>
      <c r="YG173" s="21"/>
      <c r="YH173" s="21">
        <f t="shared" si="2007"/>
        <v>0</v>
      </c>
      <c r="YI173" s="21"/>
      <c r="YJ173" s="21">
        <f t="shared" si="2008"/>
        <v>0</v>
      </c>
      <c r="YK173" s="21"/>
      <c r="YL173" s="21">
        <f t="shared" si="2009"/>
        <v>0</v>
      </c>
      <c r="YM173" s="21"/>
      <c r="YN173" s="21">
        <f t="shared" si="2010"/>
        <v>0</v>
      </c>
      <c r="YO173" s="21"/>
      <c r="YP173" s="21">
        <f t="shared" si="2011"/>
        <v>0</v>
      </c>
      <c r="YQ173" s="21"/>
      <c r="YR173" s="21">
        <f t="shared" si="2012"/>
        <v>0</v>
      </c>
      <c r="YS173" s="21"/>
      <c r="YT173" s="21">
        <f t="shared" si="2303"/>
        <v>0</v>
      </c>
      <c r="YU173" s="21"/>
      <c r="YV173" s="21">
        <f t="shared" si="2014"/>
        <v>0</v>
      </c>
      <c r="YW173" s="21"/>
      <c r="YX173" s="21">
        <f t="shared" si="2015"/>
        <v>0</v>
      </c>
      <c r="YY173" s="21"/>
      <c r="YZ173" s="21">
        <f t="shared" si="2301"/>
        <v>0</v>
      </c>
      <c r="ZA173" s="21"/>
      <c r="ZB173" s="21">
        <f t="shared" si="2016"/>
        <v>0</v>
      </c>
      <c r="ZC173" s="21"/>
      <c r="ZD173" s="21">
        <f t="shared" si="2017"/>
        <v>0</v>
      </c>
      <c r="ZE173" s="21"/>
      <c r="ZF173" s="21">
        <f t="shared" si="2018"/>
        <v>0</v>
      </c>
      <c r="ZG173" s="21"/>
      <c r="ZH173" s="21">
        <f t="shared" si="2304"/>
        <v>0</v>
      </c>
      <c r="ZI173" s="21"/>
      <c r="ZJ173" s="21">
        <f t="shared" si="2020"/>
        <v>0</v>
      </c>
      <c r="ZK173" s="21"/>
      <c r="ZL173" s="21">
        <f t="shared" si="2021"/>
        <v>0</v>
      </c>
      <c r="ZM173" s="21"/>
      <c r="ZN173" s="21">
        <f t="shared" si="2305"/>
        <v>0</v>
      </c>
      <c r="ZO173" s="21"/>
      <c r="ZP173" s="21">
        <f t="shared" si="2023"/>
        <v>0</v>
      </c>
      <c r="ZQ173" s="21"/>
      <c r="ZR173" s="21">
        <f t="shared" si="2024"/>
        <v>0</v>
      </c>
      <c r="ZS173" s="21"/>
      <c r="ZT173" s="21">
        <f t="shared" si="2301"/>
        <v>0</v>
      </c>
      <c r="ZU173" s="21"/>
      <c r="ZV173" s="21">
        <f t="shared" si="2306"/>
        <v>0</v>
      </c>
      <c r="ZW173" s="21"/>
      <c r="ZX173" s="21">
        <f t="shared" si="2307"/>
        <v>0</v>
      </c>
      <c r="ZY173" s="21"/>
      <c r="ZZ173" s="21">
        <f t="shared" si="2307"/>
        <v>0</v>
      </c>
      <c r="AAA173" s="21"/>
      <c r="AAB173" s="21">
        <f t="shared" si="2308"/>
        <v>0</v>
      </c>
      <c r="AAC173" s="21"/>
      <c r="AAD173" s="21">
        <f t="shared" si="2308"/>
        <v>0</v>
      </c>
      <c r="AAE173" s="21"/>
      <c r="AAF173" s="21">
        <f t="shared" si="2309"/>
        <v>0</v>
      </c>
      <c r="AAG173" s="21"/>
      <c r="AAH173" s="21">
        <f t="shared" si="2309"/>
        <v>0</v>
      </c>
      <c r="AAI173" s="21"/>
      <c r="AAJ173" s="21">
        <f t="shared" si="2310"/>
        <v>0</v>
      </c>
      <c r="AAK173" s="21"/>
      <c r="AAL173" s="21">
        <f t="shared" si="2310"/>
        <v>0</v>
      </c>
      <c r="AAM173" s="21"/>
      <c r="AAN173" s="21">
        <f t="shared" si="2311"/>
        <v>0</v>
      </c>
      <c r="AAO173" s="21"/>
      <c r="AAP173" s="21">
        <f t="shared" si="2311"/>
        <v>0</v>
      </c>
      <c r="AAQ173" s="21"/>
      <c r="AAR173" s="21">
        <f t="shared" si="2312"/>
        <v>0</v>
      </c>
      <c r="AAS173" s="21"/>
      <c r="AAT173" s="21">
        <f t="shared" si="2312"/>
        <v>0</v>
      </c>
      <c r="AAU173" s="21"/>
      <c r="AAV173" s="21">
        <f t="shared" si="2313"/>
        <v>0</v>
      </c>
      <c r="AAW173" s="21"/>
      <c r="AAX173" s="21">
        <f t="shared" si="2313"/>
        <v>0</v>
      </c>
      <c r="AAY173" s="21"/>
      <c r="AAZ173" s="21">
        <f t="shared" si="2314"/>
        <v>0</v>
      </c>
      <c r="ABA173" s="21"/>
      <c r="ABB173" s="21">
        <f t="shared" si="2314"/>
        <v>0</v>
      </c>
      <c r="ABC173" s="21"/>
      <c r="ABD173" s="21">
        <f t="shared" si="2315"/>
        <v>0</v>
      </c>
      <c r="ABE173" s="21"/>
      <c r="ABF173" s="21">
        <f t="shared" si="2315"/>
        <v>0</v>
      </c>
      <c r="ABG173" s="21"/>
      <c r="ABH173" s="21">
        <f t="shared" si="2316"/>
        <v>0</v>
      </c>
      <c r="ABI173" s="21"/>
      <c r="ABJ173" s="21">
        <f t="shared" si="2316"/>
        <v>0</v>
      </c>
      <c r="ABK173" s="21"/>
      <c r="ABL173" s="21">
        <f t="shared" si="2317"/>
        <v>0</v>
      </c>
      <c r="ABM173" s="21"/>
      <c r="ABN173" s="21">
        <f t="shared" si="2317"/>
        <v>0</v>
      </c>
      <c r="ABO173" s="21"/>
      <c r="ABP173" s="21">
        <f t="shared" si="2318"/>
        <v>0</v>
      </c>
      <c r="ABQ173" s="21"/>
      <c r="ABR173" s="21">
        <f t="shared" si="2318"/>
        <v>0</v>
      </c>
      <c r="ABS173" s="21"/>
      <c r="ABT173" s="21">
        <f t="shared" si="2319"/>
        <v>0</v>
      </c>
      <c r="ABU173" s="21"/>
      <c r="ABV173" s="21">
        <f t="shared" si="2319"/>
        <v>0</v>
      </c>
      <c r="ABW173" s="21"/>
      <c r="ABX173" s="21">
        <f t="shared" si="2320"/>
        <v>0</v>
      </c>
      <c r="ABY173" s="21"/>
      <c r="ABZ173" s="21">
        <f t="shared" si="2320"/>
        <v>0</v>
      </c>
      <c r="ACA173" s="21"/>
      <c r="ACB173" s="21">
        <f t="shared" si="2321"/>
        <v>0</v>
      </c>
      <c r="ACC173" s="21"/>
      <c r="ACD173" s="21">
        <f t="shared" si="2321"/>
        <v>0</v>
      </c>
      <c r="ACE173" s="21"/>
      <c r="ACF173" s="21">
        <f t="shared" si="2322"/>
        <v>0</v>
      </c>
      <c r="ACG173" s="21"/>
      <c r="ACH173" s="21">
        <f t="shared" si="2322"/>
        <v>0</v>
      </c>
      <c r="ACI173" s="21"/>
      <c r="ACJ173" s="21">
        <f t="shared" si="2323"/>
        <v>0</v>
      </c>
      <c r="ACK173" s="21"/>
      <c r="ACL173" s="21">
        <f t="shared" si="2323"/>
        <v>0</v>
      </c>
      <c r="ACM173" s="21"/>
      <c r="ACN173" s="21">
        <f t="shared" si="2324"/>
        <v>0</v>
      </c>
      <c r="ACO173" s="21"/>
      <c r="ACP173" s="21">
        <f t="shared" si="2324"/>
        <v>0</v>
      </c>
      <c r="ACQ173" s="21"/>
      <c r="ACR173" s="21">
        <f t="shared" si="2325"/>
        <v>0</v>
      </c>
      <c r="ACS173" s="21"/>
      <c r="ACT173" s="21">
        <f t="shared" si="2325"/>
        <v>0</v>
      </c>
      <c r="ACU173" s="21"/>
      <c r="ACV173" s="21">
        <f t="shared" si="2326"/>
        <v>0</v>
      </c>
      <c r="ACW173" s="21"/>
      <c r="ACX173" s="21">
        <f t="shared" si="2326"/>
        <v>0</v>
      </c>
      <c r="ACY173" s="21"/>
      <c r="ACZ173" s="21">
        <f t="shared" si="2327"/>
        <v>0</v>
      </c>
      <c r="ADA173" s="21"/>
      <c r="ADB173" s="21">
        <f t="shared" si="2327"/>
        <v>0</v>
      </c>
      <c r="ADC173" s="21"/>
      <c r="ADD173" s="21">
        <f t="shared" si="2328"/>
        <v>0</v>
      </c>
      <c r="ADE173" s="21"/>
      <c r="ADF173" s="21">
        <f t="shared" si="2328"/>
        <v>0</v>
      </c>
      <c r="ADG173" s="21"/>
      <c r="ADH173" s="21">
        <f t="shared" si="2329"/>
        <v>0</v>
      </c>
      <c r="ADI173" s="21"/>
      <c r="ADJ173" s="21">
        <f t="shared" si="2329"/>
        <v>0</v>
      </c>
      <c r="ADK173" s="21"/>
      <c r="ADL173" s="21">
        <f t="shared" si="2330"/>
        <v>0</v>
      </c>
      <c r="ADM173" s="21"/>
      <c r="ADN173" s="21">
        <f t="shared" si="2330"/>
        <v>0</v>
      </c>
      <c r="ADO173" s="21"/>
      <c r="ADP173" s="21">
        <f t="shared" si="2330"/>
        <v>0</v>
      </c>
      <c r="ADQ173" s="21"/>
      <c r="ADR173" s="21">
        <f t="shared" si="2330"/>
        <v>0</v>
      </c>
      <c r="ADS173" s="21"/>
      <c r="ADT173" s="21">
        <f t="shared" si="2330"/>
        <v>0</v>
      </c>
      <c r="ADU173" s="21"/>
      <c r="ADV173" s="21">
        <f t="shared" si="2331"/>
        <v>0</v>
      </c>
      <c r="ADW173" s="21"/>
      <c r="ADX173" s="21">
        <f t="shared" si="2331"/>
        <v>0</v>
      </c>
      <c r="ADY173" s="21"/>
      <c r="ADZ173" s="21">
        <f t="shared" si="2331"/>
        <v>0</v>
      </c>
      <c r="AEA173" s="21"/>
      <c r="AEB173" s="21">
        <f t="shared" si="2331"/>
        <v>0</v>
      </c>
      <c r="AEC173" s="21"/>
      <c r="AED173" s="21">
        <f t="shared" si="2332"/>
        <v>0</v>
      </c>
      <c r="AEE173" s="21"/>
      <c r="AEF173" s="21">
        <f t="shared" si="2332"/>
        <v>0</v>
      </c>
      <c r="AEG173" s="21"/>
      <c r="AEH173" s="21">
        <f t="shared" si="2332"/>
        <v>0</v>
      </c>
      <c r="AEI173" s="21"/>
      <c r="AEJ173" s="21">
        <f t="shared" si="2332"/>
        <v>0</v>
      </c>
      <c r="AEK173" s="21"/>
      <c r="AEL173" s="21">
        <f t="shared" si="2332"/>
        <v>0</v>
      </c>
      <c r="AEM173" s="21"/>
      <c r="AEN173" s="21">
        <f t="shared" si="2333"/>
        <v>0</v>
      </c>
      <c r="AEO173" s="21"/>
      <c r="AEP173" s="21">
        <f t="shared" si="2333"/>
        <v>0</v>
      </c>
      <c r="AEQ173" s="21"/>
      <c r="AER173" s="21">
        <f t="shared" si="2333"/>
        <v>0</v>
      </c>
      <c r="AES173" s="21"/>
      <c r="AET173" s="21">
        <f t="shared" si="2333"/>
        <v>0</v>
      </c>
      <c r="AEU173" s="21"/>
      <c r="AEV173" s="21">
        <f t="shared" si="2334"/>
        <v>0</v>
      </c>
      <c r="AEW173" s="21"/>
      <c r="AEX173" s="21">
        <f t="shared" si="2334"/>
        <v>0</v>
      </c>
      <c r="AEY173" s="21"/>
      <c r="AEZ173" s="21">
        <f t="shared" si="2334"/>
        <v>0</v>
      </c>
      <c r="AFA173" s="21"/>
      <c r="AFB173" s="21">
        <f t="shared" si="2334"/>
        <v>0</v>
      </c>
      <c r="AFC173" s="21"/>
      <c r="AFD173" s="21">
        <f t="shared" si="2334"/>
        <v>0</v>
      </c>
      <c r="AFE173" s="21"/>
      <c r="AFF173" s="21">
        <f t="shared" si="2335"/>
        <v>0</v>
      </c>
      <c r="AFG173" s="21"/>
      <c r="AFH173" s="21">
        <f t="shared" si="2335"/>
        <v>0</v>
      </c>
      <c r="AFI173" s="21"/>
      <c r="AFJ173" s="21">
        <f t="shared" si="2335"/>
        <v>0</v>
      </c>
      <c r="AFK173" s="21"/>
      <c r="AFL173" s="21">
        <f t="shared" si="2335"/>
        <v>0</v>
      </c>
      <c r="AFM173" s="21"/>
      <c r="AFN173" s="21">
        <f t="shared" si="2336"/>
        <v>0</v>
      </c>
      <c r="AFO173" s="21"/>
      <c r="AFP173" s="21">
        <f t="shared" si="2336"/>
        <v>0</v>
      </c>
      <c r="AFQ173" s="21"/>
      <c r="AFR173" s="21">
        <f t="shared" si="2336"/>
        <v>0</v>
      </c>
      <c r="AFS173" s="21"/>
      <c r="AFT173" s="21">
        <f t="shared" si="2336"/>
        <v>0</v>
      </c>
      <c r="AFU173" s="21"/>
      <c r="AFV173" s="21">
        <f t="shared" si="2336"/>
        <v>0</v>
      </c>
      <c r="AFW173" s="21"/>
      <c r="AFX173" s="21">
        <f t="shared" si="2337"/>
        <v>0</v>
      </c>
      <c r="AFY173" s="21"/>
      <c r="AFZ173" s="21">
        <f t="shared" si="2337"/>
        <v>0</v>
      </c>
      <c r="AGA173" s="21"/>
      <c r="AGB173" s="21">
        <f t="shared" si="2337"/>
        <v>0</v>
      </c>
      <c r="AGC173" s="21"/>
      <c r="AGD173" s="21">
        <f t="shared" si="2337"/>
        <v>0</v>
      </c>
      <c r="AGE173" s="21"/>
      <c r="AGF173" s="21">
        <f t="shared" si="2338"/>
        <v>0</v>
      </c>
      <c r="AGG173" s="21"/>
      <c r="AGH173" s="21">
        <f t="shared" si="2338"/>
        <v>0</v>
      </c>
      <c r="AGI173" s="21"/>
      <c r="AGJ173" s="21">
        <f t="shared" si="2338"/>
        <v>0</v>
      </c>
      <c r="AGK173" s="21"/>
      <c r="AGL173" s="21">
        <f t="shared" si="2338"/>
        <v>0</v>
      </c>
      <c r="AGM173" s="21"/>
      <c r="AGN173" s="21">
        <f t="shared" si="2338"/>
        <v>0</v>
      </c>
      <c r="AGO173" s="21"/>
      <c r="AGP173" s="21">
        <f t="shared" si="2339"/>
        <v>0</v>
      </c>
      <c r="AGQ173" s="21"/>
      <c r="AGR173" s="21">
        <f t="shared" si="2339"/>
        <v>0</v>
      </c>
      <c r="AGS173" s="21"/>
      <c r="AGT173" s="21">
        <f t="shared" si="2339"/>
        <v>0</v>
      </c>
      <c r="AGU173" s="21"/>
      <c r="AGV173" s="21">
        <f t="shared" si="2339"/>
        <v>0</v>
      </c>
      <c r="AGW173" s="21"/>
      <c r="AGX173" s="21">
        <f t="shared" si="2340"/>
        <v>0</v>
      </c>
      <c r="AGY173" s="21"/>
      <c r="AGZ173" s="21">
        <f t="shared" si="2340"/>
        <v>0</v>
      </c>
      <c r="AHA173" s="21"/>
      <c r="AHB173" s="21">
        <f t="shared" si="2340"/>
        <v>0</v>
      </c>
      <c r="AHC173" s="21"/>
      <c r="AHD173" s="21">
        <f t="shared" si="2340"/>
        <v>0</v>
      </c>
      <c r="AHE173" s="21"/>
      <c r="AHF173" s="21">
        <f t="shared" si="2340"/>
        <v>0</v>
      </c>
      <c r="AHG173" s="21"/>
      <c r="AHH173" s="21">
        <f t="shared" si="2341"/>
        <v>0</v>
      </c>
      <c r="AHI173" s="21"/>
      <c r="AHJ173" s="21">
        <f t="shared" si="2341"/>
        <v>0</v>
      </c>
      <c r="AHK173" s="21"/>
      <c r="AHL173" s="21">
        <f t="shared" si="2341"/>
        <v>0</v>
      </c>
      <c r="AHM173" s="21"/>
      <c r="AHN173" s="21">
        <f t="shared" si="2341"/>
        <v>0</v>
      </c>
      <c r="AHO173" s="21"/>
      <c r="AHP173" s="21">
        <f t="shared" si="2342"/>
        <v>0</v>
      </c>
      <c r="AHQ173" s="21"/>
      <c r="AHR173" s="21">
        <f t="shared" si="2342"/>
        <v>0</v>
      </c>
      <c r="AHS173" s="21"/>
      <c r="AHT173" s="21">
        <f t="shared" si="2342"/>
        <v>0</v>
      </c>
      <c r="AHU173" s="21"/>
      <c r="AHV173" s="21">
        <f t="shared" si="2342"/>
        <v>0</v>
      </c>
      <c r="AHW173" s="21"/>
      <c r="AHX173" s="21">
        <f t="shared" si="2342"/>
        <v>0</v>
      </c>
      <c r="AHY173" s="21"/>
      <c r="AHZ173" s="21">
        <f t="shared" si="2343"/>
        <v>0</v>
      </c>
      <c r="AIA173" s="21"/>
      <c r="AIB173" s="21">
        <f t="shared" si="2343"/>
        <v>0</v>
      </c>
      <c r="AIC173" s="21"/>
      <c r="AID173" s="21">
        <f t="shared" si="2343"/>
        <v>0</v>
      </c>
      <c r="AIE173" s="21"/>
      <c r="AIF173" s="21">
        <f t="shared" si="2343"/>
        <v>0</v>
      </c>
      <c r="AIG173" s="21"/>
      <c r="AIH173" s="21">
        <f t="shared" si="2344"/>
        <v>0</v>
      </c>
      <c r="AII173" s="21"/>
      <c r="AIJ173" s="21">
        <f t="shared" si="2344"/>
        <v>0</v>
      </c>
      <c r="AIK173" s="21"/>
      <c r="AIL173" s="21">
        <f t="shared" si="2344"/>
        <v>0</v>
      </c>
      <c r="AIM173" s="21"/>
      <c r="AIN173" s="21">
        <f t="shared" si="2344"/>
        <v>0</v>
      </c>
      <c r="AIO173" s="21"/>
      <c r="AIP173" s="21">
        <f t="shared" si="2344"/>
        <v>0</v>
      </c>
      <c r="AIQ173" s="21"/>
      <c r="AIR173" s="21">
        <f t="shared" si="2345"/>
        <v>0</v>
      </c>
      <c r="AIS173" s="21"/>
      <c r="AIT173" s="21">
        <f t="shared" si="2345"/>
        <v>0</v>
      </c>
      <c r="AIU173" s="21"/>
      <c r="AIV173" s="21">
        <f t="shared" si="2345"/>
        <v>0</v>
      </c>
      <c r="AIW173" s="21"/>
      <c r="AIX173" s="21">
        <f t="shared" si="2345"/>
        <v>0</v>
      </c>
      <c r="AIY173" s="21"/>
      <c r="AIZ173" s="21">
        <f t="shared" si="2301"/>
        <v>0</v>
      </c>
      <c r="AJA173" s="21"/>
    </row>
    <row r="174" spans="2:937" ht="13.5" customHeight="1" x14ac:dyDescent="0.25">
      <c r="B174" s="31">
        <v>169</v>
      </c>
      <c r="C174" s="192" t="s">
        <v>206</v>
      </c>
      <c r="D174" s="67" t="s">
        <v>143</v>
      </c>
      <c r="E174" s="194" t="s">
        <v>404</v>
      </c>
      <c r="F174" s="194" t="str">
        <f>_xlfn.XLOOKUP(D174,'WTG PH-III'!$D$5:$D$198,'WTG PH-III'!$B$5:$B$198,0,0,1)</f>
        <v>PSS-05</v>
      </c>
      <c r="G174" s="22" t="s">
        <v>537</v>
      </c>
      <c r="H174" s="22" t="s">
        <v>540</v>
      </c>
      <c r="I174" s="61">
        <v>10</v>
      </c>
      <c r="J174" s="21">
        <v>253</v>
      </c>
      <c r="K174" s="21">
        <f t="shared" si="2070"/>
        <v>253.00000000000006</v>
      </c>
      <c r="L174" s="21">
        <f t="shared" si="2071"/>
        <v>253</v>
      </c>
      <c r="M174" s="21">
        <f t="shared" si="2072"/>
        <v>0</v>
      </c>
      <c r="N174" s="95">
        <f>VLOOKUP(D174,'WTG PH-III'!$D$5:$U$198,17,0)</f>
        <v>45738</v>
      </c>
      <c r="O174" s="95">
        <f>VLOOKUP(D174,'WTG PH-III'!$D$5:$U$198,18,0)</f>
        <v>45747</v>
      </c>
      <c r="P174" s="21">
        <f t="shared" si="2073"/>
        <v>0</v>
      </c>
      <c r="Q174" s="21"/>
      <c r="R174" s="21">
        <f t="shared" si="2074"/>
        <v>0</v>
      </c>
      <c r="S174" s="21"/>
      <c r="T174" s="21">
        <f t="shared" si="2075"/>
        <v>0</v>
      </c>
      <c r="U174" s="21"/>
      <c r="V174" s="21">
        <f t="shared" si="2076"/>
        <v>0</v>
      </c>
      <c r="W174" s="21"/>
      <c r="X174" s="21">
        <f t="shared" si="2077"/>
        <v>0</v>
      </c>
      <c r="Y174" s="21"/>
      <c r="Z174" s="21">
        <f t="shared" si="2078"/>
        <v>0</v>
      </c>
      <c r="AA174" s="21"/>
      <c r="AB174" s="21">
        <f t="shared" si="2079"/>
        <v>0</v>
      </c>
      <c r="AC174" s="21"/>
      <c r="AD174" s="21">
        <f t="shared" si="2080"/>
        <v>0</v>
      </c>
      <c r="AE174" s="21"/>
      <c r="AF174" s="21">
        <f t="shared" si="2081"/>
        <v>0</v>
      </c>
      <c r="AG174" s="21"/>
      <c r="AH174" s="21">
        <f t="shared" si="2082"/>
        <v>0</v>
      </c>
      <c r="AI174" s="21"/>
      <c r="AJ174" s="21">
        <f t="shared" si="2083"/>
        <v>0</v>
      </c>
      <c r="AK174" s="21"/>
      <c r="AL174" s="21">
        <f t="shared" si="2084"/>
        <v>0</v>
      </c>
      <c r="AM174" s="21"/>
      <c r="AN174" s="21">
        <f t="shared" si="2085"/>
        <v>0</v>
      </c>
      <c r="AO174" s="21"/>
      <c r="AP174" s="21">
        <f t="shared" si="2086"/>
        <v>0</v>
      </c>
      <c r="AQ174" s="21"/>
      <c r="AR174" s="21">
        <f t="shared" si="2087"/>
        <v>0</v>
      </c>
      <c r="AS174" s="21"/>
      <c r="AT174" s="21">
        <f t="shared" si="2088"/>
        <v>0</v>
      </c>
      <c r="AU174" s="21"/>
      <c r="AV174" s="21">
        <f t="shared" si="2089"/>
        <v>0</v>
      </c>
      <c r="AW174" s="21"/>
      <c r="AX174" s="21">
        <f t="shared" si="2090"/>
        <v>0</v>
      </c>
      <c r="AY174" s="21"/>
      <c r="AZ174" s="21">
        <f t="shared" si="2091"/>
        <v>0</v>
      </c>
      <c r="BA174" s="21"/>
      <c r="BB174" s="21">
        <f t="shared" si="2092"/>
        <v>0</v>
      </c>
      <c r="BC174" s="21"/>
      <c r="BD174" s="21">
        <f t="shared" si="2093"/>
        <v>0</v>
      </c>
      <c r="BE174" s="21"/>
      <c r="BF174" s="21">
        <f t="shared" si="2094"/>
        <v>0</v>
      </c>
      <c r="BG174" s="21"/>
      <c r="BH174" s="21">
        <f t="shared" si="2095"/>
        <v>0</v>
      </c>
      <c r="BI174" s="21"/>
      <c r="BJ174" s="21">
        <f t="shared" si="2096"/>
        <v>0</v>
      </c>
      <c r="BK174" s="21"/>
      <c r="BL174" s="21">
        <f t="shared" si="2097"/>
        <v>0</v>
      </c>
      <c r="BM174" s="21"/>
      <c r="BN174" s="21">
        <f t="shared" si="2098"/>
        <v>0</v>
      </c>
      <c r="BO174" s="21"/>
      <c r="BP174" s="21">
        <f t="shared" si="2099"/>
        <v>0</v>
      </c>
      <c r="BQ174" s="21"/>
      <c r="BR174" s="21">
        <f t="shared" si="2100"/>
        <v>0</v>
      </c>
      <c r="BS174" s="21"/>
      <c r="BT174" s="21">
        <f t="shared" si="2101"/>
        <v>0</v>
      </c>
      <c r="BU174" s="21"/>
      <c r="BV174" s="21">
        <f t="shared" si="2102"/>
        <v>0</v>
      </c>
      <c r="BW174" s="21"/>
      <c r="BX174" s="21">
        <f t="shared" si="2103"/>
        <v>0</v>
      </c>
      <c r="BY174" s="21"/>
      <c r="BZ174" s="21">
        <f t="shared" si="2104"/>
        <v>0</v>
      </c>
      <c r="CA174" s="21"/>
      <c r="CB174" s="21">
        <f t="shared" si="2105"/>
        <v>0</v>
      </c>
      <c r="CC174" s="21"/>
      <c r="CD174" s="21">
        <f t="shared" si="2106"/>
        <v>0</v>
      </c>
      <c r="CE174" s="21"/>
      <c r="CF174" s="21">
        <f t="shared" si="2107"/>
        <v>0</v>
      </c>
      <c r="CG174" s="21"/>
      <c r="CH174" s="21">
        <f t="shared" si="2108"/>
        <v>0</v>
      </c>
      <c r="CI174" s="21"/>
      <c r="CJ174" s="21">
        <f t="shared" si="2109"/>
        <v>0</v>
      </c>
      <c r="CK174" s="21"/>
      <c r="CL174" s="21">
        <f t="shared" si="2110"/>
        <v>0</v>
      </c>
      <c r="CM174" s="21"/>
      <c r="CN174" s="21">
        <f t="shared" si="2111"/>
        <v>0</v>
      </c>
      <c r="CO174" s="21"/>
      <c r="CP174" s="21">
        <f t="shared" si="2112"/>
        <v>0</v>
      </c>
      <c r="CQ174" s="21"/>
      <c r="CR174" s="21">
        <f t="shared" si="2113"/>
        <v>0</v>
      </c>
      <c r="CS174" s="21"/>
      <c r="CT174" s="21">
        <f t="shared" si="2114"/>
        <v>0</v>
      </c>
      <c r="CU174" s="21"/>
      <c r="CV174" s="21">
        <f t="shared" si="2115"/>
        <v>0</v>
      </c>
      <c r="CW174" s="21"/>
      <c r="CX174" s="21">
        <f t="shared" si="2116"/>
        <v>0</v>
      </c>
      <c r="CY174" s="21"/>
      <c r="CZ174" s="21">
        <f t="shared" si="2117"/>
        <v>0</v>
      </c>
      <c r="DA174" s="21"/>
      <c r="DB174" s="21">
        <f t="shared" si="2118"/>
        <v>0</v>
      </c>
      <c r="DC174" s="21"/>
      <c r="DD174" s="21">
        <f t="shared" si="2119"/>
        <v>0</v>
      </c>
      <c r="DE174" s="21"/>
      <c r="DF174" s="21">
        <f t="shared" si="2120"/>
        <v>0</v>
      </c>
      <c r="DG174" s="21"/>
      <c r="DH174" s="21">
        <f t="shared" si="2121"/>
        <v>0</v>
      </c>
      <c r="DI174" s="21"/>
      <c r="DJ174" s="21">
        <f t="shared" si="2122"/>
        <v>0</v>
      </c>
      <c r="DK174" s="21"/>
      <c r="DL174" s="21">
        <f t="shared" si="2123"/>
        <v>0</v>
      </c>
      <c r="DM174" s="21"/>
      <c r="DN174" s="21">
        <f t="shared" si="2124"/>
        <v>0</v>
      </c>
      <c r="DO174" s="21"/>
      <c r="DP174" s="21">
        <f t="shared" si="2125"/>
        <v>0</v>
      </c>
      <c r="DQ174" s="21"/>
      <c r="DR174" s="21">
        <f t="shared" si="2126"/>
        <v>0</v>
      </c>
      <c r="DS174" s="21"/>
      <c r="DT174" s="21">
        <f t="shared" si="2127"/>
        <v>0</v>
      </c>
      <c r="DU174" s="21"/>
      <c r="DV174" s="21">
        <f t="shared" si="2128"/>
        <v>0</v>
      </c>
      <c r="DW174" s="21"/>
      <c r="DX174" s="21">
        <f t="shared" si="2129"/>
        <v>0</v>
      </c>
      <c r="DY174" s="21"/>
      <c r="DZ174" s="21">
        <f t="shared" si="2130"/>
        <v>0</v>
      </c>
      <c r="EA174" s="21"/>
      <c r="EB174" s="21">
        <f t="shared" si="2131"/>
        <v>0</v>
      </c>
      <c r="EC174" s="21"/>
      <c r="ED174" s="21">
        <f t="shared" si="2132"/>
        <v>0</v>
      </c>
      <c r="EE174" s="21"/>
      <c r="EF174" s="21">
        <f t="shared" si="2133"/>
        <v>0</v>
      </c>
      <c r="EG174" s="21"/>
      <c r="EH174" s="21">
        <f t="shared" si="2134"/>
        <v>0</v>
      </c>
      <c r="EI174" s="21"/>
      <c r="EJ174" s="21">
        <f t="shared" si="2135"/>
        <v>0</v>
      </c>
      <c r="EK174" s="21"/>
      <c r="EL174" s="21">
        <f t="shared" si="2136"/>
        <v>0</v>
      </c>
      <c r="EM174" s="21"/>
      <c r="EN174" s="21">
        <f t="shared" si="2137"/>
        <v>0</v>
      </c>
      <c r="EO174" s="21"/>
      <c r="EP174" s="21">
        <f t="shared" si="2138"/>
        <v>0</v>
      </c>
      <c r="EQ174" s="21"/>
      <c r="ER174" s="21">
        <f t="shared" si="2139"/>
        <v>0</v>
      </c>
      <c r="ES174" s="21"/>
      <c r="ET174" s="21">
        <f t="shared" si="2140"/>
        <v>0</v>
      </c>
      <c r="EU174" s="21"/>
      <c r="EV174" s="21">
        <f t="shared" si="2141"/>
        <v>0</v>
      </c>
      <c r="EW174" s="21"/>
      <c r="EX174" s="21">
        <f t="shared" si="2142"/>
        <v>0</v>
      </c>
      <c r="EY174" s="21"/>
      <c r="EZ174" s="21">
        <f t="shared" si="2143"/>
        <v>0</v>
      </c>
      <c r="FA174" s="21"/>
      <c r="FB174" s="21">
        <f t="shared" si="2144"/>
        <v>0</v>
      </c>
      <c r="FC174" s="21"/>
      <c r="FD174" s="21">
        <f t="shared" si="2145"/>
        <v>0</v>
      </c>
      <c r="FE174" s="21"/>
      <c r="FF174" s="21">
        <f t="shared" si="2146"/>
        <v>0</v>
      </c>
      <c r="FG174" s="21"/>
      <c r="FH174" s="21">
        <f t="shared" si="2147"/>
        <v>0</v>
      </c>
      <c r="FI174" s="21"/>
      <c r="FJ174" s="21">
        <f t="shared" si="2148"/>
        <v>0</v>
      </c>
      <c r="FK174" s="21"/>
      <c r="FL174" s="21">
        <f t="shared" si="2149"/>
        <v>0</v>
      </c>
      <c r="FM174" s="21"/>
      <c r="FN174" s="21">
        <f t="shared" si="2150"/>
        <v>0</v>
      </c>
      <c r="FO174" s="21"/>
      <c r="FP174" s="21">
        <f t="shared" si="2151"/>
        <v>0</v>
      </c>
      <c r="FQ174" s="21"/>
      <c r="FR174" s="21">
        <f t="shared" si="2152"/>
        <v>0</v>
      </c>
      <c r="FS174" s="21"/>
      <c r="FT174" s="21">
        <f t="shared" si="2153"/>
        <v>0</v>
      </c>
      <c r="FU174" s="21"/>
      <c r="FV174" s="21">
        <f t="shared" si="2154"/>
        <v>0</v>
      </c>
      <c r="FW174" s="21"/>
      <c r="FX174" s="21">
        <f t="shared" si="2155"/>
        <v>0</v>
      </c>
      <c r="FY174" s="21"/>
      <c r="FZ174" s="21">
        <f t="shared" si="2156"/>
        <v>0</v>
      </c>
      <c r="GA174" s="21"/>
      <c r="GB174" s="21">
        <f t="shared" si="2157"/>
        <v>0</v>
      </c>
      <c r="GC174" s="21"/>
      <c r="GD174" s="21">
        <f t="shared" si="2158"/>
        <v>0</v>
      </c>
      <c r="GE174" s="21"/>
      <c r="GF174" s="21">
        <f t="shared" si="2159"/>
        <v>0</v>
      </c>
      <c r="GG174" s="21"/>
      <c r="GH174" s="21">
        <f t="shared" si="2160"/>
        <v>0</v>
      </c>
      <c r="GI174" s="21"/>
      <c r="GJ174" s="21">
        <f t="shared" si="2161"/>
        <v>0</v>
      </c>
      <c r="GK174" s="21"/>
      <c r="GL174" s="21">
        <f t="shared" si="2162"/>
        <v>0</v>
      </c>
      <c r="GM174" s="21"/>
      <c r="GN174" s="21">
        <f t="shared" si="2163"/>
        <v>0</v>
      </c>
      <c r="GO174" s="21"/>
      <c r="GP174" s="21">
        <f t="shared" si="2164"/>
        <v>0</v>
      </c>
      <c r="GQ174" s="21"/>
      <c r="GR174" s="21">
        <f t="shared" si="2165"/>
        <v>0</v>
      </c>
      <c r="GS174" s="21"/>
      <c r="GT174" s="21">
        <f t="shared" si="2166"/>
        <v>0</v>
      </c>
      <c r="GU174" s="21"/>
      <c r="GV174" s="21">
        <f t="shared" si="2167"/>
        <v>25.3</v>
      </c>
      <c r="GW174" s="21"/>
      <c r="GX174" s="21">
        <f t="shared" si="2168"/>
        <v>25.3</v>
      </c>
      <c r="GY174" s="21"/>
      <c r="GZ174" s="21">
        <f t="shared" si="2169"/>
        <v>25.3</v>
      </c>
      <c r="HA174" s="21"/>
      <c r="HB174" s="21">
        <f t="shared" si="2170"/>
        <v>25.3</v>
      </c>
      <c r="HC174" s="21"/>
      <c r="HD174" s="21">
        <f t="shared" si="2171"/>
        <v>25.3</v>
      </c>
      <c r="HE174" s="21"/>
      <c r="HF174" s="21">
        <f t="shared" si="2172"/>
        <v>25.3</v>
      </c>
      <c r="HG174" s="21"/>
      <c r="HH174" s="21">
        <f t="shared" si="2173"/>
        <v>25.3</v>
      </c>
      <c r="HI174" s="21"/>
      <c r="HJ174" s="21">
        <f t="shared" si="2174"/>
        <v>25.3</v>
      </c>
      <c r="HK174" s="21"/>
      <c r="HL174" s="21">
        <f t="shared" si="2175"/>
        <v>25.3</v>
      </c>
      <c r="HM174" s="21"/>
      <c r="HN174" s="21">
        <f t="shared" si="2176"/>
        <v>25.3</v>
      </c>
      <c r="HO174" s="21"/>
      <c r="HP174" s="21">
        <f t="shared" si="2177"/>
        <v>0</v>
      </c>
      <c r="HQ174" s="21"/>
      <c r="HR174" s="21">
        <f t="shared" si="2178"/>
        <v>0</v>
      </c>
      <c r="HS174" s="21"/>
      <c r="HT174" s="21">
        <f t="shared" si="2179"/>
        <v>0</v>
      </c>
      <c r="HU174" s="21"/>
      <c r="HV174" s="21">
        <f t="shared" si="2180"/>
        <v>0</v>
      </c>
      <c r="HW174" s="21"/>
      <c r="HX174" s="21">
        <f t="shared" si="2181"/>
        <v>0</v>
      </c>
      <c r="HY174" s="21"/>
      <c r="HZ174" s="21">
        <f t="shared" si="2182"/>
        <v>0</v>
      </c>
      <c r="IA174" s="21"/>
      <c r="IB174" s="21">
        <f t="shared" si="2183"/>
        <v>0</v>
      </c>
      <c r="IC174" s="21"/>
      <c r="ID174" s="21">
        <f t="shared" si="2184"/>
        <v>0</v>
      </c>
      <c r="IE174" s="21"/>
      <c r="IF174" s="21">
        <f t="shared" si="2185"/>
        <v>0</v>
      </c>
      <c r="IG174" s="21"/>
      <c r="IH174" s="21">
        <f t="shared" si="2186"/>
        <v>0</v>
      </c>
      <c r="II174" s="21"/>
      <c r="IJ174" s="21">
        <f t="shared" si="2187"/>
        <v>0</v>
      </c>
      <c r="IK174" s="21"/>
      <c r="IL174" s="21">
        <f t="shared" si="2188"/>
        <v>0</v>
      </c>
      <c r="IM174" s="21"/>
      <c r="IN174" s="21">
        <f t="shared" si="2189"/>
        <v>0</v>
      </c>
      <c r="IO174" s="21"/>
      <c r="IP174" s="21">
        <f t="shared" si="2190"/>
        <v>0</v>
      </c>
      <c r="IQ174" s="21"/>
      <c r="IR174" s="21">
        <f t="shared" si="2191"/>
        <v>0</v>
      </c>
      <c r="IS174" s="21"/>
      <c r="IT174" s="21">
        <f t="shared" si="2192"/>
        <v>0</v>
      </c>
      <c r="IU174" s="21"/>
      <c r="IV174" s="21">
        <f t="shared" si="2193"/>
        <v>0</v>
      </c>
      <c r="IW174" s="21">
        <v>33</v>
      </c>
      <c r="IX174" s="21">
        <f t="shared" si="2194"/>
        <v>0</v>
      </c>
      <c r="IY174" s="21">
        <v>37</v>
      </c>
      <c r="IZ174" s="21">
        <f t="shared" si="2195"/>
        <v>0</v>
      </c>
      <c r="JA174" s="21">
        <v>31</v>
      </c>
      <c r="JB174" s="21">
        <f t="shared" si="2196"/>
        <v>0</v>
      </c>
      <c r="JC174" s="21"/>
      <c r="JD174" s="21">
        <f t="shared" si="2197"/>
        <v>0</v>
      </c>
      <c r="JE174" s="21">
        <v>35</v>
      </c>
      <c r="JF174" s="21">
        <f t="shared" si="2198"/>
        <v>0</v>
      </c>
      <c r="JG174" s="21">
        <v>38</v>
      </c>
      <c r="JH174" s="21">
        <f t="shared" si="2199"/>
        <v>0</v>
      </c>
      <c r="JI174" s="21">
        <v>34</v>
      </c>
      <c r="JJ174" s="21">
        <f t="shared" si="2200"/>
        <v>0</v>
      </c>
      <c r="JK174" s="21">
        <v>35</v>
      </c>
      <c r="JL174" s="21">
        <f t="shared" si="2201"/>
        <v>0</v>
      </c>
      <c r="JM174" s="21">
        <v>10</v>
      </c>
      <c r="JN174" s="21">
        <f t="shared" si="2202"/>
        <v>0</v>
      </c>
      <c r="JO174" s="21"/>
      <c r="JP174" s="21">
        <f t="shared" si="2203"/>
        <v>0</v>
      </c>
      <c r="JQ174" s="21"/>
      <c r="JR174" s="21">
        <f t="shared" si="2204"/>
        <v>0</v>
      </c>
      <c r="JS174" s="21"/>
      <c r="JT174" s="21">
        <f t="shared" si="2205"/>
        <v>0</v>
      </c>
      <c r="JU174" s="21"/>
      <c r="JV174" s="21">
        <f t="shared" si="2206"/>
        <v>0</v>
      </c>
      <c r="JW174" s="21"/>
      <c r="JX174" s="21">
        <f t="shared" si="2207"/>
        <v>0</v>
      </c>
      <c r="JY174" s="21"/>
      <c r="JZ174" s="21">
        <f t="shared" si="2208"/>
        <v>0</v>
      </c>
      <c r="KA174" s="21"/>
      <c r="KB174" s="21">
        <f t="shared" si="2209"/>
        <v>0</v>
      </c>
      <c r="KC174" s="21"/>
      <c r="KD174" s="21">
        <f t="shared" si="2210"/>
        <v>0</v>
      </c>
      <c r="KE174" s="21"/>
      <c r="KF174" s="21">
        <f t="shared" si="2211"/>
        <v>0</v>
      </c>
      <c r="KG174" s="21"/>
      <c r="KH174" s="21">
        <f t="shared" si="2212"/>
        <v>0</v>
      </c>
      <c r="KI174" s="21"/>
      <c r="KJ174" s="21">
        <f t="shared" si="2213"/>
        <v>0</v>
      </c>
      <c r="KK174" s="21"/>
      <c r="KL174" s="21">
        <f t="shared" si="2214"/>
        <v>0</v>
      </c>
      <c r="KM174" s="21"/>
      <c r="KN174" s="21">
        <f t="shared" si="2215"/>
        <v>0</v>
      </c>
      <c r="KO174" s="21"/>
      <c r="KP174" s="21">
        <f t="shared" si="2216"/>
        <v>0</v>
      </c>
      <c r="KQ174" s="21"/>
      <c r="KR174" s="21">
        <f t="shared" si="2217"/>
        <v>0</v>
      </c>
      <c r="KS174" s="21"/>
      <c r="KT174" s="21">
        <f t="shared" si="2218"/>
        <v>0</v>
      </c>
      <c r="KU174" s="21"/>
      <c r="KV174" s="21">
        <f t="shared" si="2219"/>
        <v>0</v>
      </c>
      <c r="KW174" s="21"/>
      <c r="KX174" s="21">
        <f t="shared" si="2220"/>
        <v>0</v>
      </c>
      <c r="KY174" s="21"/>
      <c r="KZ174" s="21">
        <f t="shared" si="2221"/>
        <v>0</v>
      </c>
      <c r="LA174" s="21"/>
      <c r="LB174" s="21">
        <f t="shared" si="2222"/>
        <v>0</v>
      </c>
      <c r="LC174" s="21"/>
      <c r="LD174" s="21">
        <f t="shared" si="2223"/>
        <v>0</v>
      </c>
      <c r="LE174" s="21"/>
      <c r="LF174" s="21">
        <f t="shared" si="2224"/>
        <v>0</v>
      </c>
      <c r="LG174" s="21"/>
      <c r="LH174" s="21">
        <f t="shared" si="2225"/>
        <v>0</v>
      </c>
      <c r="LI174" s="21"/>
      <c r="LJ174" s="21">
        <f t="shared" si="2226"/>
        <v>0</v>
      </c>
      <c r="LK174" s="21"/>
      <c r="LL174" s="21">
        <f t="shared" si="2227"/>
        <v>0</v>
      </c>
      <c r="LM174" s="21"/>
      <c r="LN174" s="21">
        <f t="shared" si="2228"/>
        <v>0</v>
      </c>
      <c r="LO174" s="21"/>
      <c r="LP174" s="21">
        <f t="shared" si="2229"/>
        <v>0</v>
      </c>
      <c r="LQ174" s="21"/>
      <c r="LR174" s="21">
        <f t="shared" si="2230"/>
        <v>0</v>
      </c>
      <c r="LS174" s="21"/>
      <c r="LT174" s="21">
        <f t="shared" si="2231"/>
        <v>0</v>
      </c>
      <c r="LU174" s="21"/>
      <c r="LV174" s="21">
        <f t="shared" si="2232"/>
        <v>0</v>
      </c>
      <c r="LW174" s="21"/>
      <c r="LX174" s="21">
        <f t="shared" si="2233"/>
        <v>0</v>
      </c>
      <c r="LY174" s="21"/>
      <c r="LZ174" s="21">
        <f t="shared" si="2234"/>
        <v>0</v>
      </c>
      <c r="MA174" s="21"/>
      <c r="MB174" s="21">
        <f t="shared" si="2235"/>
        <v>0</v>
      </c>
      <c r="MC174" s="21"/>
      <c r="MD174" s="21">
        <f t="shared" si="2236"/>
        <v>0</v>
      </c>
      <c r="ME174" s="21"/>
      <c r="MF174" s="21">
        <f t="shared" si="2237"/>
        <v>0</v>
      </c>
      <c r="MG174" s="21"/>
      <c r="MH174" s="21">
        <f t="shared" si="2238"/>
        <v>0</v>
      </c>
      <c r="MI174" s="21"/>
      <c r="MJ174" s="21">
        <f t="shared" si="2239"/>
        <v>0</v>
      </c>
      <c r="MK174" s="21"/>
      <c r="ML174" s="21">
        <f t="shared" si="2240"/>
        <v>0</v>
      </c>
      <c r="MM174" s="21"/>
      <c r="MN174" s="21">
        <f t="shared" si="2241"/>
        <v>0</v>
      </c>
      <c r="MO174" s="21"/>
      <c r="MP174" s="21">
        <f t="shared" si="2242"/>
        <v>0</v>
      </c>
      <c r="MQ174" s="21"/>
      <c r="MR174" s="21">
        <f t="shared" si="2243"/>
        <v>0</v>
      </c>
      <c r="MS174" s="21"/>
      <c r="MT174" s="21">
        <f t="shared" si="2244"/>
        <v>0</v>
      </c>
      <c r="MU174" s="21"/>
      <c r="MV174" s="21">
        <f t="shared" si="2245"/>
        <v>0</v>
      </c>
      <c r="MW174" s="21"/>
      <c r="MX174" s="21">
        <f t="shared" si="2246"/>
        <v>0</v>
      </c>
      <c r="MY174" s="21"/>
      <c r="MZ174" s="21">
        <f t="shared" si="2247"/>
        <v>0</v>
      </c>
      <c r="NA174" s="21"/>
      <c r="NB174" s="21">
        <f t="shared" si="2248"/>
        <v>0</v>
      </c>
      <c r="NC174" s="21"/>
      <c r="ND174" s="21">
        <f t="shared" si="2249"/>
        <v>0</v>
      </c>
      <c r="NE174" s="21"/>
      <c r="NF174" s="21">
        <f t="shared" si="2250"/>
        <v>0</v>
      </c>
      <c r="NG174" s="21"/>
      <c r="NH174" s="21">
        <f t="shared" si="2251"/>
        <v>0</v>
      </c>
      <c r="NI174" s="21"/>
      <c r="NJ174" s="21">
        <f t="shared" si="2252"/>
        <v>0</v>
      </c>
      <c r="NK174" s="21"/>
      <c r="NL174" s="21">
        <f t="shared" si="2253"/>
        <v>0</v>
      </c>
      <c r="NM174" s="21"/>
      <c r="NN174" s="21">
        <f t="shared" si="2254"/>
        <v>0</v>
      </c>
      <c r="NO174" s="21"/>
      <c r="NP174" s="21">
        <f t="shared" si="2255"/>
        <v>0</v>
      </c>
      <c r="NQ174" s="21"/>
      <c r="NR174" s="21">
        <f t="shared" si="2256"/>
        <v>0</v>
      </c>
      <c r="NS174" s="21"/>
      <c r="NT174" s="21">
        <f t="shared" si="2257"/>
        <v>0</v>
      </c>
      <c r="NU174" s="21"/>
      <c r="NV174" s="21">
        <f t="shared" si="2258"/>
        <v>0</v>
      </c>
      <c r="NW174" s="21"/>
      <c r="NX174" s="21">
        <f t="shared" si="2259"/>
        <v>0</v>
      </c>
      <c r="NY174" s="21"/>
      <c r="NZ174" s="21">
        <f t="shared" si="2260"/>
        <v>0</v>
      </c>
      <c r="OA174" s="21"/>
      <c r="OB174" s="21">
        <f t="shared" si="2261"/>
        <v>0</v>
      </c>
      <c r="OC174" s="21"/>
      <c r="OD174" s="21">
        <f t="shared" si="2262"/>
        <v>0</v>
      </c>
      <c r="OE174" s="21"/>
      <c r="OF174" s="21">
        <f t="shared" si="2263"/>
        <v>0</v>
      </c>
      <c r="OG174" s="21"/>
      <c r="OH174" s="21">
        <f t="shared" si="2264"/>
        <v>0</v>
      </c>
      <c r="OI174" s="21"/>
      <c r="OJ174" s="21">
        <f t="shared" si="2265"/>
        <v>0</v>
      </c>
      <c r="OK174" s="21"/>
      <c r="OL174" s="21">
        <f t="shared" si="2266"/>
        <v>0</v>
      </c>
      <c r="OM174" s="21"/>
      <c r="ON174" s="21">
        <f t="shared" si="2267"/>
        <v>0</v>
      </c>
      <c r="OO174" s="21"/>
      <c r="OP174" s="21">
        <f t="shared" si="2267"/>
        <v>0</v>
      </c>
      <c r="OQ174" s="21"/>
      <c r="OR174" s="21">
        <f t="shared" si="2267"/>
        <v>0</v>
      </c>
      <c r="OS174" s="21"/>
      <c r="OT174" s="21">
        <f t="shared" si="2267"/>
        <v>0</v>
      </c>
      <c r="OU174" s="21"/>
      <c r="OV174" s="21">
        <f t="shared" si="2267"/>
        <v>0</v>
      </c>
      <c r="OW174" s="21"/>
      <c r="OX174" s="21">
        <f t="shared" si="2267"/>
        <v>0</v>
      </c>
      <c r="OY174" s="21"/>
      <c r="OZ174" s="21">
        <f t="shared" si="2267"/>
        <v>0</v>
      </c>
      <c r="PA174" s="21"/>
      <c r="PB174" s="21">
        <f t="shared" si="2268"/>
        <v>0</v>
      </c>
      <c r="PC174" s="21"/>
      <c r="PD174" s="21">
        <f t="shared" si="2268"/>
        <v>0</v>
      </c>
      <c r="PE174" s="21"/>
      <c r="PF174" s="21">
        <f t="shared" si="2268"/>
        <v>0</v>
      </c>
      <c r="PG174" s="21"/>
      <c r="PH174" s="21">
        <f t="shared" si="2268"/>
        <v>0</v>
      </c>
      <c r="PI174" s="21"/>
      <c r="PJ174" s="21">
        <f t="shared" si="2268"/>
        <v>0</v>
      </c>
      <c r="PK174" s="21"/>
      <c r="PL174" s="21">
        <f t="shared" si="2268"/>
        <v>0</v>
      </c>
      <c r="PM174" s="21"/>
      <c r="PN174" s="21">
        <f t="shared" si="2269"/>
        <v>0</v>
      </c>
      <c r="PO174" s="21"/>
      <c r="PP174" s="21">
        <f t="shared" si="2269"/>
        <v>0</v>
      </c>
      <c r="PQ174" s="21"/>
      <c r="PR174" s="21">
        <f t="shared" si="2269"/>
        <v>0</v>
      </c>
      <c r="PS174" s="21"/>
      <c r="PT174" s="21">
        <f t="shared" si="2269"/>
        <v>0</v>
      </c>
      <c r="PU174" s="21"/>
      <c r="PV174" s="21">
        <f t="shared" si="2269"/>
        <v>0</v>
      </c>
      <c r="PW174" s="21"/>
      <c r="PX174" s="21">
        <f t="shared" si="2269"/>
        <v>0</v>
      </c>
      <c r="PY174" s="21"/>
      <c r="PZ174" s="21">
        <f t="shared" si="2270"/>
        <v>0</v>
      </c>
      <c r="QA174" s="21"/>
      <c r="QB174" s="21">
        <f t="shared" si="2270"/>
        <v>0</v>
      </c>
      <c r="QC174" s="21"/>
      <c r="QD174" s="21">
        <f t="shared" si="2270"/>
        <v>0</v>
      </c>
      <c r="QE174" s="21"/>
      <c r="QF174" s="21">
        <f t="shared" si="2270"/>
        <v>0</v>
      </c>
      <c r="QG174" s="21"/>
      <c r="QH174" s="21">
        <f t="shared" si="2270"/>
        <v>0</v>
      </c>
      <c r="QI174" s="21"/>
      <c r="QJ174" s="21">
        <f t="shared" si="2270"/>
        <v>0</v>
      </c>
      <c r="QK174" s="21"/>
      <c r="QL174" s="21">
        <f t="shared" si="2346"/>
        <v>0</v>
      </c>
      <c r="QM174" s="21"/>
      <c r="QN174" s="21">
        <f t="shared" si="2346"/>
        <v>0</v>
      </c>
      <c r="QO174" s="21"/>
      <c r="QP174" s="21">
        <f t="shared" si="2346"/>
        <v>0</v>
      </c>
      <c r="QQ174" s="21"/>
      <c r="QR174" s="21">
        <f t="shared" si="2346"/>
        <v>0</v>
      </c>
      <c r="QS174" s="21"/>
      <c r="QT174" s="21">
        <f t="shared" si="2346"/>
        <v>0</v>
      </c>
      <c r="QU174" s="21"/>
      <c r="QV174" s="21">
        <f t="shared" si="2346"/>
        <v>0</v>
      </c>
      <c r="QW174" s="21"/>
      <c r="QX174" s="21">
        <f t="shared" si="2272"/>
        <v>0</v>
      </c>
      <c r="QY174" s="21"/>
      <c r="QZ174" s="21">
        <f t="shared" si="2272"/>
        <v>0</v>
      </c>
      <c r="RA174" s="21"/>
      <c r="RB174" s="21">
        <f t="shared" si="2272"/>
        <v>0</v>
      </c>
      <c r="RC174" s="21"/>
      <c r="RD174" s="21">
        <f t="shared" si="2272"/>
        <v>0</v>
      </c>
      <c r="RE174" s="21"/>
      <c r="RF174" s="21">
        <f t="shared" si="2272"/>
        <v>0</v>
      </c>
      <c r="RG174" s="21"/>
      <c r="RH174" s="21">
        <f t="shared" si="2272"/>
        <v>0</v>
      </c>
      <c r="RI174" s="21"/>
      <c r="RJ174" s="21">
        <f t="shared" si="1944"/>
        <v>0</v>
      </c>
      <c r="RK174" s="21"/>
      <c r="RL174" s="21">
        <f t="shared" si="1945"/>
        <v>0</v>
      </c>
      <c r="RM174" s="21"/>
      <c r="RN174" s="21">
        <f t="shared" si="1946"/>
        <v>0</v>
      </c>
      <c r="RO174" s="21"/>
      <c r="RP174" s="21">
        <f t="shared" si="1947"/>
        <v>0</v>
      </c>
      <c r="RQ174" s="21"/>
      <c r="RR174" s="21">
        <f t="shared" si="1948"/>
        <v>0</v>
      </c>
      <c r="RS174" s="21"/>
      <c r="RT174" s="21">
        <f t="shared" si="1949"/>
        <v>0</v>
      </c>
      <c r="RU174" s="21"/>
      <c r="RV174" s="21">
        <f t="shared" si="1950"/>
        <v>0</v>
      </c>
      <c r="RW174" s="21"/>
      <c r="RX174" s="21">
        <f t="shared" si="1951"/>
        <v>0</v>
      </c>
      <c r="RY174" s="21"/>
      <c r="RZ174" s="21">
        <f t="shared" si="1952"/>
        <v>0</v>
      </c>
      <c r="SA174" s="21"/>
      <c r="SB174" s="21">
        <f t="shared" si="1953"/>
        <v>0</v>
      </c>
      <c r="SC174" s="21"/>
      <c r="SD174" s="21">
        <f t="shared" si="1954"/>
        <v>0</v>
      </c>
      <c r="SE174" s="21"/>
      <c r="SF174" s="21">
        <f t="shared" si="1955"/>
        <v>0</v>
      </c>
      <c r="SG174" s="21"/>
      <c r="SH174" s="21">
        <f t="shared" si="1956"/>
        <v>0</v>
      </c>
      <c r="SI174" s="21"/>
      <c r="SJ174" s="21">
        <f t="shared" si="1957"/>
        <v>0</v>
      </c>
      <c r="SK174" s="21"/>
      <c r="SL174" s="21">
        <f t="shared" si="1958"/>
        <v>0</v>
      </c>
      <c r="SM174" s="21"/>
      <c r="SN174" s="21">
        <f t="shared" si="2273"/>
        <v>0</v>
      </c>
      <c r="SO174" s="21"/>
      <c r="SP174" s="21">
        <f t="shared" si="1960"/>
        <v>0</v>
      </c>
      <c r="SQ174" s="21"/>
      <c r="SR174" s="21">
        <f t="shared" si="1961"/>
        <v>0</v>
      </c>
      <c r="SS174" s="21"/>
      <c r="ST174" s="21">
        <f t="shared" si="1962"/>
        <v>0</v>
      </c>
      <c r="SU174" s="21"/>
      <c r="SV174" s="21">
        <f t="shared" si="1963"/>
        <v>0</v>
      </c>
      <c r="SW174" s="21"/>
      <c r="SX174" s="21">
        <f t="shared" si="1964"/>
        <v>0</v>
      </c>
      <c r="SY174" s="21"/>
      <c r="SZ174" s="21">
        <f t="shared" si="1965"/>
        <v>0</v>
      </c>
      <c r="TA174" s="21"/>
      <c r="TB174" s="21">
        <f t="shared" si="1966"/>
        <v>0</v>
      </c>
      <c r="TC174" s="21"/>
      <c r="TD174" s="21">
        <f t="shared" si="2274"/>
        <v>0</v>
      </c>
      <c r="TE174" s="21"/>
      <c r="TF174" s="21">
        <f t="shared" si="1968"/>
        <v>0</v>
      </c>
      <c r="TG174" s="21"/>
      <c r="TH174" s="21">
        <f t="shared" si="1969"/>
        <v>0</v>
      </c>
      <c r="TI174" s="21"/>
      <c r="TJ174" s="21">
        <f t="shared" si="1970"/>
        <v>0</v>
      </c>
      <c r="TK174" s="21"/>
      <c r="TL174" s="21">
        <f t="shared" si="2275"/>
        <v>0</v>
      </c>
      <c r="TM174" s="21"/>
      <c r="TN174" s="21">
        <f t="shared" si="2276"/>
        <v>0</v>
      </c>
      <c r="TO174" s="21"/>
      <c r="TP174" s="21">
        <f t="shared" si="2277"/>
        <v>0</v>
      </c>
      <c r="TQ174" s="21"/>
      <c r="TR174" s="21">
        <f t="shared" si="2278"/>
        <v>0</v>
      </c>
      <c r="TS174" s="21"/>
      <c r="TT174" s="21">
        <f t="shared" si="2279"/>
        <v>0</v>
      </c>
      <c r="TU174" s="21"/>
      <c r="TV174" s="21">
        <f t="shared" si="2280"/>
        <v>0</v>
      </c>
      <c r="TW174" s="21"/>
      <c r="TX174" s="21">
        <f t="shared" si="2281"/>
        <v>0</v>
      </c>
      <c r="TY174" s="21"/>
      <c r="TZ174" s="21">
        <f t="shared" si="2282"/>
        <v>0</v>
      </c>
      <c r="UA174" s="21"/>
      <c r="UB174" s="21">
        <f t="shared" si="2283"/>
        <v>0</v>
      </c>
      <c r="UC174" s="21"/>
      <c r="UD174" s="21">
        <f t="shared" si="2284"/>
        <v>0</v>
      </c>
      <c r="UE174" s="21"/>
      <c r="UF174" s="21">
        <f t="shared" si="2285"/>
        <v>0</v>
      </c>
      <c r="UG174" s="21"/>
      <c r="UH174" s="21">
        <f t="shared" si="1982"/>
        <v>0</v>
      </c>
      <c r="UI174" s="21"/>
      <c r="UJ174" s="21">
        <f t="shared" si="2286"/>
        <v>0</v>
      </c>
      <c r="UK174" s="21"/>
      <c r="UL174" s="21">
        <f t="shared" si="2287"/>
        <v>0</v>
      </c>
      <c r="UM174" s="21"/>
      <c r="UN174" s="21">
        <f t="shared" si="2288"/>
        <v>0</v>
      </c>
      <c r="UO174" s="21"/>
      <c r="UP174" s="21">
        <f t="shared" si="2289"/>
        <v>0</v>
      </c>
      <c r="UQ174" s="21"/>
      <c r="UR174" s="21">
        <f t="shared" si="2290"/>
        <v>0</v>
      </c>
      <c r="US174" s="21"/>
      <c r="UT174" s="21">
        <f t="shared" si="2291"/>
        <v>0</v>
      </c>
      <c r="UU174" s="21"/>
      <c r="UV174" s="21">
        <f t="shared" si="1989"/>
        <v>0</v>
      </c>
      <c r="UW174" s="21"/>
      <c r="UX174" s="21">
        <f t="shared" si="2292"/>
        <v>0</v>
      </c>
      <c r="UY174" s="21"/>
      <c r="UZ174" s="21">
        <f t="shared" si="1991"/>
        <v>0</v>
      </c>
      <c r="VA174" s="21"/>
      <c r="VB174" s="21">
        <f t="shared" si="2293"/>
        <v>0</v>
      </c>
      <c r="VC174" s="21"/>
      <c r="VD174" s="21">
        <f t="shared" si="2294"/>
        <v>0</v>
      </c>
      <c r="VE174" s="21"/>
      <c r="VF174" s="21">
        <f t="shared" si="2295"/>
        <v>0</v>
      </c>
      <c r="VG174" s="21"/>
      <c r="VH174" s="21">
        <f t="shared" si="2296"/>
        <v>0</v>
      </c>
      <c r="VI174" s="21"/>
      <c r="VJ174" s="21">
        <f t="shared" si="2297"/>
        <v>0</v>
      </c>
      <c r="VK174" s="21"/>
      <c r="VL174" s="21">
        <f t="shared" si="2298"/>
        <v>0</v>
      </c>
      <c r="VM174" s="21"/>
      <c r="VN174" s="21">
        <f t="shared" si="2299"/>
        <v>0</v>
      </c>
      <c r="VO174" s="21"/>
      <c r="VP174" s="21">
        <f t="shared" si="2300"/>
        <v>0</v>
      </c>
      <c r="VQ174" s="21"/>
      <c r="VR174" s="21">
        <f t="shared" si="2267"/>
        <v>0</v>
      </c>
      <c r="VS174" s="21"/>
      <c r="VT174" s="21">
        <f t="shared" si="2267"/>
        <v>0</v>
      </c>
      <c r="VU174" s="21"/>
      <c r="VV174" s="21">
        <f t="shared" si="2301"/>
        <v>0</v>
      </c>
      <c r="VW174" s="21"/>
      <c r="VX174" s="21">
        <f t="shared" si="2302"/>
        <v>0</v>
      </c>
      <c r="VY174" s="21"/>
      <c r="VZ174" s="21">
        <f t="shared" si="2302"/>
        <v>0</v>
      </c>
      <c r="WA174" s="21"/>
      <c r="WB174" s="21">
        <f t="shared" si="2302"/>
        <v>0</v>
      </c>
      <c r="WC174" s="21"/>
      <c r="WD174" s="21">
        <f t="shared" si="2302"/>
        <v>0</v>
      </c>
      <c r="WE174" s="21"/>
      <c r="WF174" s="21">
        <f t="shared" si="2302"/>
        <v>0</v>
      </c>
      <c r="WG174" s="21"/>
      <c r="WH174" s="21">
        <f t="shared" si="2302"/>
        <v>0</v>
      </c>
      <c r="WI174" s="21"/>
      <c r="WJ174" s="21">
        <f t="shared" si="2302"/>
        <v>0</v>
      </c>
      <c r="WK174" s="21"/>
      <c r="WL174" s="21">
        <f t="shared" si="2302"/>
        <v>0</v>
      </c>
      <c r="WM174" s="21"/>
      <c r="WN174" s="21">
        <f t="shared" si="2302"/>
        <v>0</v>
      </c>
      <c r="WO174" s="21"/>
      <c r="WP174" s="21">
        <f t="shared" si="2302"/>
        <v>0</v>
      </c>
      <c r="WQ174" s="21"/>
      <c r="WR174" s="21">
        <f t="shared" si="2302"/>
        <v>0</v>
      </c>
      <c r="WS174" s="21"/>
      <c r="WT174" s="21">
        <f t="shared" si="2302"/>
        <v>0</v>
      </c>
      <c r="WU174" s="21"/>
      <c r="WV174" s="21">
        <f t="shared" si="2302"/>
        <v>0</v>
      </c>
      <c r="WW174" s="21"/>
      <c r="WX174" s="21">
        <f t="shared" si="2302"/>
        <v>0</v>
      </c>
      <c r="WY174" s="21"/>
      <c r="WZ174" s="21">
        <f t="shared" si="2302"/>
        <v>0</v>
      </c>
      <c r="XA174" s="21"/>
      <c r="XB174" s="21">
        <f t="shared" si="2302"/>
        <v>0</v>
      </c>
      <c r="XC174" s="21"/>
      <c r="XD174" s="21">
        <f t="shared" si="2301"/>
        <v>0</v>
      </c>
      <c r="XE174" s="21"/>
      <c r="XF174" s="21">
        <f t="shared" si="2301"/>
        <v>0</v>
      </c>
      <c r="XG174" s="21"/>
      <c r="XH174" s="21">
        <f t="shared" si="2301"/>
        <v>0</v>
      </c>
      <c r="XI174" s="21"/>
      <c r="XJ174" s="21">
        <f t="shared" si="2301"/>
        <v>0</v>
      </c>
      <c r="XK174" s="21"/>
      <c r="XL174" s="21">
        <f t="shared" si="2301"/>
        <v>0</v>
      </c>
      <c r="XM174" s="21"/>
      <c r="XN174" s="21">
        <f t="shared" si="2301"/>
        <v>0</v>
      </c>
      <c r="XO174" s="21"/>
      <c r="XP174" s="21">
        <f t="shared" si="2301"/>
        <v>0</v>
      </c>
      <c r="XQ174" s="21"/>
      <c r="XR174" s="21">
        <f t="shared" si="2301"/>
        <v>0</v>
      </c>
      <c r="XS174" s="21"/>
      <c r="XT174" s="21">
        <f t="shared" si="2301"/>
        <v>0</v>
      </c>
      <c r="XU174" s="21"/>
      <c r="XV174" s="21">
        <f t="shared" si="2301"/>
        <v>0</v>
      </c>
      <c r="XW174" s="21"/>
      <c r="XX174" s="21">
        <f t="shared" si="2301"/>
        <v>0</v>
      </c>
      <c r="XY174" s="21"/>
      <c r="XZ174" s="21">
        <f t="shared" si="2301"/>
        <v>0</v>
      </c>
      <c r="YA174" s="21"/>
      <c r="YB174" s="21">
        <f t="shared" si="2004"/>
        <v>0</v>
      </c>
      <c r="YC174" s="21"/>
      <c r="YD174" s="21">
        <f t="shared" si="2005"/>
        <v>0</v>
      </c>
      <c r="YE174" s="21"/>
      <c r="YF174" s="21">
        <f t="shared" si="2006"/>
        <v>0</v>
      </c>
      <c r="YG174" s="21"/>
      <c r="YH174" s="21">
        <f t="shared" si="2007"/>
        <v>0</v>
      </c>
      <c r="YI174" s="21"/>
      <c r="YJ174" s="21">
        <f t="shared" si="2008"/>
        <v>0</v>
      </c>
      <c r="YK174" s="21"/>
      <c r="YL174" s="21">
        <f t="shared" si="2009"/>
        <v>0</v>
      </c>
      <c r="YM174" s="21"/>
      <c r="YN174" s="21">
        <f t="shared" si="2010"/>
        <v>0</v>
      </c>
      <c r="YO174" s="21"/>
      <c r="YP174" s="21">
        <f t="shared" si="2011"/>
        <v>0</v>
      </c>
      <c r="YQ174" s="21"/>
      <c r="YR174" s="21">
        <f t="shared" si="2012"/>
        <v>0</v>
      </c>
      <c r="YS174" s="21"/>
      <c r="YT174" s="21">
        <f t="shared" si="2303"/>
        <v>0</v>
      </c>
      <c r="YU174" s="21"/>
      <c r="YV174" s="21">
        <f t="shared" si="2014"/>
        <v>0</v>
      </c>
      <c r="YW174" s="21"/>
      <c r="YX174" s="21">
        <f t="shared" si="2015"/>
        <v>0</v>
      </c>
      <c r="YY174" s="21"/>
      <c r="YZ174" s="21">
        <f t="shared" si="2301"/>
        <v>0</v>
      </c>
      <c r="ZA174" s="21"/>
      <c r="ZB174" s="21">
        <f t="shared" si="2016"/>
        <v>0</v>
      </c>
      <c r="ZC174" s="21"/>
      <c r="ZD174" s="21">
        <f t="shared" si="2017"/>
        <v>0</v>
      </c>
      <c r="ZE174" s="21"/>
      <c r="ZF174" s="21">
        <f t="shared" si="2018"/>
        <v>0</v>
      </c>
      <c r="ZG174" s="21"/>
      <c r="ZH174" s="21">
        <f t="shared" si="2304"/>
        <v>0</v>
      </c>
      <c r="ZI174" s="21"/>
      <c r="ZJ174" s="21">
        <f t="shared" si="2020"/>
        <v>0</v>
      </c>
      <c r="ZK174" s="21"/>
      <c r="ZL174" s="21">
        <f t="shared" si="2021"/>
        <v>0</v>
      </c>
      <c r="ZM174" s="21"/>
      <c r="ZN174" s="21">
        <f t="shared" si="2305"/>
        <v>0</v>
      </c>
      <c r="ZO174" s="21"/>
      <c r="ZP174" s="21">
        <f t="shared" si="2023"/>
        <v>0</v>
      </c>
      <c r="ZQ174" s="21"/>
      <c r="ZR174" s="21">
        <f t="shared" si="2024"/>
        <v>0</v>
      </c>
      <c r="ZS174" s="21"/>
      <c r="ZT174" s="21">
        <f t="shared" si="2301"/>
        <v>0</v>
      </c>
      <c r="ZU174" s="21"/>
      <c r="ZV174" s="21">
        <f t="shared" si="2306"/>
        <v>0</v>
      </c>
      <c r="ZW174" s="21"/>
      <c r="ZX174" s="21">
        <f t="shared" si="2307"/>
        <v>0</v>
      </c>
      <c r="ZY174" s="21"/>
      <c r="ZZ174" s="21">
        <f t="shared" si="2307"/>
        <v>0</v>
      </c>
      <c r="AAA174" s="21"/>
      <c r="AAB174" s="21">
        <f t="shared" si="2308"/>
        <v>0</v>
      </c>
      <c r="AAC174" s="21"/>
      <c r="AAD174" s="21">
        <f t="shared" si="2308"/>
        <v>0</v>
      </c>
      <c r="AAE174" s="21"/>
      <c r="AAF174" s="21">
        <f t="shared" si="2309"/>
        <v>0</v>
      </c>
      <c r="AAG174" s="21"/>
      <c r="AAH174" s="21">
        <f t="shared" si="2309"/>
        <v>0</v>
      </c>
      <c r="AAI174" s="21"/>
      <c r="AAJ174" s="21">
        <f t="shared" si="2310"/>
        <v>0</v>
      </c>
      <c r="AAK174" s="21"/>
      <c r="AAL174" s="21">
        <f t="shared" si="2310"/>
        <v>0</v>
      </c>
      <c r="AAM174" s="21"/>
      <c r="AAN174" s="21">
        <f t="shared" si="2311"/>
        <v>0</v>
      </c>
      <c r="AAO174" s="21"/>
      <c r="AAP174" s="21">
        <f t="shared" si="2311"/>
        <v>0</v>
      </c>
      <c r="AAQ174" s="21"/>
      <c r="AAR174" s="21">
        <f t="shared" si="2312"/>
        <v>0</v>
      </c>
      <c r="AAS174" s="21"/>
      <c r="AAT174" s="21">
        <f t="shared" si="2312"/>
        <v>0</v>
      </c>
      <c r="AAU174" s="21"/>
      <c r="AAV174" s="21">
        <f t="shared" si="2313"/>
        <v>0</v>
      </c>
      <c r="AAW174" s="21"/>
      <c r="AAX174" s="21">
        <f t="shared" si="2313"/>
        <v>0</v>
      </c>
      <c r="AAY174" s="21"/>
      <c r="AAZ174" s="21">
        <f t="shared" si="2314"/>
        <v>0</v>
      </c>
      <c r="ABA174" s="21"/>
      <c r="ABB174" s="21">
        <f t="shared" si="2314"/>
        <v>0</v>
      </c>
      <c r="ABC174" s="21"/>
      <c r="ABD174" s="21">
        <f t="shared" si="2315"/>
        <v>0</v>
      </c>
      <c r="ABE174" s="21"/>
      <c r="ABF174" s="21">
        <f t="shared" si="2315"/>
        <v>0</v>
      </c>
      <c r="ABG174" s="21"/>
      <c r="ABH174" s="21">
        <f t="shared" si="2316"/>
        <v>0</v>
      </c>
      <c r="ABI174" s="21"/>
      <c r="ABJ174" s="21">
        <f t="shared" si="2316"/>
        <v>0</v>
      </c>
      <c r="ABK174" s="21"/>
      <c r="ABL174" s="21">
        <f t="shared" si="2317"/>
        <v>0</v>
      </c>
      <c r="ABM174" s="21"/>
      <c r="ABN174" s="21">
        <f t="shared" si="2317"/>
        <v>0</v>
      </c>
      <c r="ABO174" s="21"/>
      <c r="ABP174" s="21">
        <f t="shared" si="2318"/>
        <v>0</v>
      </c>
      <c r="ABQ174" s="21"/>
      <c r="ABR174" s="21">
        <f t="shared" si="2318"/>
        <v>0</v>
      </c>
      <c r="ABS174" s="21"/>
      <c r="ABT174" s="21">
        <f t="shared" si="2319"/>
        <v>0</v>
      </c>
      <c r="ABU174" s="21"/>
      <c r="ABV174" s="21">
        <f t="shared" si="2319"/>
        <v>0</v>
      </c>
      <c r="ABW174" s="21"/>
      <c r="ABX174" s="21">
        <f t="shared" si="2320"/>
        <v>0</v>
      </c>
      <c r="ABY174" s="21"/>
      <c r="ABZ174" s="21">
        <f t="shared" si="2320"/>
        <v>0</v>
      </c>
      <c r="ACA174" s="21"/>
      <c r="ACB174" s="21">
        <f t="shared" si="2321"/>
        <v>0</v>
      </c>
      <c r="ACC174" s="21"/>
      <c r="ACD174" s="21">
        <f t="shared" si="2321"/>
        <v>0</v>
      </c>
      <c r="ACE174" s="21"/>
      <c r="ACF174" s="21">
        <f t="shared" si="2322"/>
        <v>0</v>
      </c>
      <c r="ACG174" s="21"/>
      <c r="ACH174" s="21">
        <f t="shared" si="2322"/>
        <v>0</v>
      </c>
      <c r="ACI174" s="21"/>
      <c r="ACJ174" s="21">
        <f t="shared" si="2323"/>
        <v>0</v>
      </c>
      <c r="ACK174" s="21"/>
      <c r="ACL174" s="21">
        <f t="shared" si="2323"/>
        <v>0</v>
      </c>
      <c r="ACM174" s="21"/>
      <c r="ACN174" s="21">
        <f t="shared" si="2324"/>
        <v>0</v>
      </c>
      <c r="ACO174" s="21"/>
      <c r="ACP174" s="21">
        <f t="shared" si="2324"/>
        <v>0</v>
      </c>
      <c r="ACQ174" s="21"/>
      <c r="ACR174" s="21">
        <f t="shared" si="2325"/>
        <v>0</v>
      </c>
      <c r="ACS174" s="21"/>
      <c r="ACT174" s="21">
        <f t="shared" si="2325"/>
        <v>0</v>
      </c>
      <c r="ACU174" s="21"/>
      <c r="ACV174" s="21">
        <f t="shared" si="2326"/>
        <v>0</v>
      </c>
      <c r="ACW174" s="21"/>
      <c r="ACX174" s="21">
        <f t="shared" si="2326"/>
        <v>0</v>
      </c>
      <c r="ACY174" s="21"/>
      <c r="ACZ174" s="21">
        <f t="shared" si="2327"/>
        <v>0</v>
      </c>
      <c r="ADA174" s="21"/>
      <c r="ADB174" s="21">
        <f t="shared" si="2327"/>
        <v>0</v>
      </c>
      <c r="ADC174" s="21"/>
      <c r="ADD174" s="21">
        <f t="shared" si="2328"/>
        <v>0</v>
      </c>
      <c r="ADE174" s="21"/>
      <c r="ADF174" s="21">
        <f t="shared" si="2328"/>
        <v>0</v>
      </c>
      <c r="ADG174" s="21"/>
      <c r="ADH174" s="21">
        <f t="shared" si="2329"/>
        <v>0</v>
      </c>
      <c r="ADI174" s="21"/>
      <c r="ADJ174" s="21">
        <f t="shared" si="2329"/>
        <v>0</v>
      </c>
      <c r="ADK174" s="21"/>
      <c r="ADL174" s="21">
        <f t="shared" si="2330"/>
        <v>0</v>
      </c>
      <c r="ADM174" s="21"/>
      <c r="ADN174" s="21">
        <f t="shared" si="2330"/>
        <v>0</v>
      </c>
      <c r="ADO174" s="21"/>
      <c r="ADP174" s="21">
        <f t="shared" si="2330"/>
        <v>0</v>
      </c>
      <c r="ADQ174" s="21"/>
      <c r="ADR174" s="21">
        <f t="shared" si="2330"/>
        <v>0</v>
      </c>
      <c r="ADS174" s="21"/>
      <c r="ADT174" s="21">
        <f t="shared" si="2330"/>
        <v>0</v>
      </c>
      <c r="ADU174" s="21"/>
      <c r="ADV174" s="21">
        <f t="shared" si="2331"/>
        <v>0</v>
      </c>
      <c r="ADW174" s="21"/>
      <c r="ADX174" s="21">
        <f t="shared" si="2331"/>
        <v>0</v>
      </c>
      <c r="ADY174" s="21"/>
      <c r="ADZ174" s="21">
        <f t="shared" si="2331"/>
        <v>0</v>
      </c>
      <c r="AEA174" s="21"/>
      <c r="AEB174" s="21">
        <f t="shared" si="2331"/>
        <v>0</v>
      </c>
      <c r="AEC174" s="21"/>
      <c r="AED174" s="21">
        <f t="shared" si="2332"/>
        <v>0</v>
      </c>
      <c r="AEE174" s="21"/>
      <c r="AEF174" s="21">
        <f t="shared" si="2332"/>
        <v>0</v>
      </c>
      <c r="AEG174" s="21"/>
      <c r="AEH174" s="21">
        <f t="shared" si="2332"/>
        <v>0</v>
      </c>
      <c r="AEI174" s="21"/>
      <c r="AEJ174" s="21">
        <f t="shared" si="2332"/>
        <v>0</v>
      </c>
      <c r="AEK174" s="21"/>
      <c r="AEL174" s="21">
        <f t="shared" si="2332"/>
        <v>0</v>
      </c>
      <c r="AEM174" s="21"/>
      <c r="AEN174" s="21">
        <f t="shared" si="2333"/>
        <v>0</v>
      </c>
      <c r="AEO174" s="21"/>
      <c r="AEP174" s="21">
        <f t="shared" si="2333"/>
        <v>0</v>
      </c>
      <c r="AEQ174" s="21"/>
      <c r="AER174" s="21">
        <f t="shared" si="2333"/>
        <v>0</v>
      </c>
      <c r="AES174" s="21"/>
      <c r="AET174" s="21">
        <f t="shared" si="2333"/>
        <v>0</v>
      </c>
      <c r="AEU174" s="21"/>
      <c r="AEV174" s="21">
        <f t="shared" si="2334"/>
        <v>0</v>
      </c>
      <c r="AEW174" s="21"/>
      <c r="AEX174" s="21">
        <f t="shared" si="2334"/>
        <v>0</v>
      </c>
      <c r="AEY174" s="21"/>
      <c r="AEZ174" s="21">
        <f t="shared" si="2334"/>
        <v>0</v>
      </c>
      <c r="AFA174" s="21"/>
      <c r="AFB174" s="21">
        <f t="shared" si="2334"/>
        <v>0</v>
      </c>
      <c r="AFC174" s="21"/>
      <c r="AFD174" s="21">
        <f t="shared" si="2334"/>
        <v>0</v>
      </c>
      <c r="AFE174" s="21"/>
      <c r="AFF174" s="21">
        <f t="shared" si="2335"/>
        <v>0</v>
      </c>
      <c r="AFG174" s="21"/>
      <c r="AFH174" s="21">
        <f t="shared" si="2335"/>
        <v>0</v>
      </c>
      <c r="AFI174" s="21"/>
      <c r="AFJ174" s="21">
        <f t="shared" si="2335"/>
        <v>0</v>
      </c>
      <c r="AFK174" s="21"/>
      <c r="AFL174" s="21">
        <f t="shared" si="2335"/>
        <v>0</v>
      </c>
      <c r="AFM174" s="21"/>
      <c r="AFN174" s="21">
        <f t="shared" si="2336"/>
        <v>0</v>
      </c>
      <c r="AFO174" s="21"/>
      <c r="AFP174" s="21">
        <f t="shared" si="2336"/>
        <v>0</v>
      </c>
      <c r="AFQ174" s="21"/>
      <c r="AFR174" s="21">
        <f t="shared" si="2336"/>
        <v>0</v>
      </c>
      <c r="AFS174" s="21"/>
      <c r="AFT174" s="21">
        <f t="shared" si="2336"/>
        <v>0</v>
      </c>
      <c r="AFU174" s="21"/>
      <c r="AFV174" s="21">
        <f t="shared" si="2336"/>
        <v>0</v>
      </c>
      <c r="AFW174" s="21"/>
      <c r="AFX174" s="21">
        <f t="shared" si="2337"/>
        <v>0</v>
      </c>
      <c r="AFY174" s="21"/>
      <c r="AFZ174" s="21">
        <f t="shared" si="2337"/>
        <v>0</v>
      </c>
      <c r="AGA174" s="21"/>
      <c r="AGB174" s="21">
        <f t="shared" si="2337"/>
        <v>0</v>
      </c>
      <c r="AGC174" s="21"/>
      <c r="AGD174" s="21">
        <f t="shared" si="2337"/>
        <v>0</v>
      </c>
      <c r="AGE174" s="21"/>
      <c r="AGF174" s="21">
        <f t="shared" si="2338"/>
        <v>0</v>
      </c>
      <c r="AGG174" s="21"/>
      <c r="AGH174" s="21">
        <f t="shared" si="2338"/>
        <v>0</v>
      </c>
      <c r="AGI174" s="21"/>
      <c r="AGJ174" s="21">
        <f t="shared" si="2338"/>
        <v>0</v>
      </c>
      <c r="AGK174" s="21"/>
      <c r="AGL174" s="21">
        <f t="shared" si="2338"/>
        <v>0</v>
      </c>
      <c r="AGM174" s="21"/>
      <c r="AGN174" s="21">
        <f t="shared" si="2338"/>
        <v>0</v>
      </c>
      <c r="AGO174" s="21"/>
      <c r="AGP174" s="21">
        <f t="shared" si="2339"/>
        <v>0</v>
      </c>
      <c r="AGQ174" s="21"/>
      <c r="AGR174" s="21">
        <f t="shared" si="2339"/>
        <v>0</v>
      </c>
      <c r="AGS174" s="21"/>
      <c r="AGT174" s="21">
        <f t="shared" si="2339"/>
        <v>0</v>
      </c>
      <c r="AGU174" s="21"/>
      <c r="AGV174" s="21">
        <f t="shared" si="2339"/>
        <v>0</v>
      </c>
      <c r="AGW174" s="21"/>
      <c r="AGX174" s="21">
        <f t="shared" si="2340"/>
        <v>0</v>
      </c>
      <c r="AGY174" s="21"/>
      <c r="AGZ174" s="21">
        <f t="shared" si="2340"/>
        <v>0</v>
      </c>
      <c r="AHA174" s="21"/>
      <c r="AHB174" s="21">
        <f t="shared" si="2340"/>
        <v>0</v>
      </c>
      <c r="AHC174" s="21"/>
      <c r="AHD174" s="21">
        <f t="shared" si="2340"/>
        <v>0</v>
      </c>
      <c r="AHE174" s="21"/>
      <c r="AHF174" s="21">
        <f t="shared" si="2340"/>
        <v>0</v>
      </c>
      <c r="AHG174" s="21"/>
      <c r="AHH174" s="21">
        <f t="shared" si="2341"/>
        <v>0</v>
      </c>
      <c r="AHI174" s="21"/>
      <c r="AHJ174" s="21">
        <f t="shared" si="2341"/>
        <v>0</v>
      </c>
      <c r="AHK174" s="21"/>
      <c r="AHL174" s="21">
        <f t="shared" si="2341"/>
        <v>0</v>
      </c>
      <c r="AHM174" s="21"/>
      <c r="AHN174" s="21">
        <f t="shared" si="2341"/>
        <v>0</v>
      </c>
      <c r="AHO174" s="21"/>
      <c r="AHP174" s="21">
        <f t="shared" si="2342"/>
        <v>0</v>
      </c>
      <c r="AHQ174" s="21"/>
      <c r="AHR174" s="21">
        <f t="shared" si="2342"/>
        <v>0</v>
      </c>
      <c r="AHS174" s="21"/>
      <c r="AHT174" s="21">
        <f t="shared" si="2342"/>
        <v>0</v>
      </c>
      <c r="AHU174" s="21"/>
      <c r="AHV174" s="21">
        <f t="shared" si="2342"/>
        <v>0</v>
      </c>
      <c r="AHW174" s="21"/>
      <c r="AHX174" s="21">
        <f t="shared" si="2342"/>
        <v>0</v>
      </c>
      <c r="AHY174" s="21"/>
      <c r="AHZ174" s="21">
        <f t="shared" si="2343"/>
        <v>0</v>
      </c>
      <c r="AIA174" s="21"/>
      <c r="AIB174" s="21">
        <f t="shared" si="2343"/>
        <v>0</v>
      </c>
      <c r="AIC174" s="21"/>
      <c r="AID174" s="21">
        <f t="shared" si="2343"/>
        <v>0</v>
      </c>
      <c r="AIE174" s="21"/>
      <c r="AIF174" s="21">
        <f t="shared" si="2343"/>
        <v>0</v>
      </c>
      <c r="AIG174" s="21"/>
      <c r="AIH174" s="21">
        <f t="shared" si="2344"/>
        <v>0</v>
      </c>
      <c r="AII174" s="21"/>
      <c r="AIJ174" s="21">
        <f t="shared" si="2344"/>
        <v>0</v>
      </c>
      <c r="AIK174" s="21"/>
      <c r="AIL174" s="21">
        <f t="shared" si="2344"/>
        <v>0</v>
      </c>
      <c r="AIM174" s="21"/>
      <c r="AIN174" s="21">
        <f t="shared" si="2344"/>
        <v>0</v>
      </c>
      <c r="AIO174" s="21"/>
      <c r="AIP174" s="21">
        <f t="shared" si="2344"/>
        <v>0</v>
      </c>
      <c r="AIQ174" s="21"/>
      <c r="AIR174" s="21">
        <f t="shared" si="2345"/>
        <v>0</v>
      </c>
      <c r="AIS174" s="21"/>
      <c r="AIT174" s="21">
        <f t="shared" si="2345"/>
        <v>0</v>
      </c>
      <c r="AIU174" s="21"/>
      <c r="AIV174" s="21">
        <f t="shared" si="2345"/>
        <v>0</v>
      </c>
      <c r="AIW174" s="21"/>
      <c r="AIX174" s="21">
        <f t="shared" si="2345"/>
        <v>0</v>
      </c>
      <c r="AIY174" s="21"/>
      <c r="AIZ174" s="21">
        <f t="shared" si="2301"/>
        <v>0</v>
      </c>
      <c r="AJA174" s="21"/>
    </row>
    <row r="175" spans="2:937" ht="13.5" customHeight="1" x14ac:dyDescent="0.25">
      <c r="B175" s="31">
        <v>170</v>
      </c>
      <c r="C175" s="192" t="s">
        <v>206</v>
      </c>
      <c r="D175" s="67" t="s">
        <v>125</v>
      </c>
      <c r="E175" s="194" t="s">
        <v>404</v>
      </c>
      <c r="F175" s="194" t="str">
        <f>_xlfn.XLOOKUP(D175,'WTG PH-III'!$D$5:$D$198,'WTG PH-III'!$B$5:$B$198,0,0,1)</f>
        <v>PSS-05</v>
      </c>
      <c r="G175" s="22" t="s">
        <v>537</v>
      </c>
      <c r="H175" s="22" t="s">
        <v>540</v>
      </c>
      <c r="I175" s="61">
        <v>11</v>
      </c>
      <c r="J175" s="21">
        <v>253</v>
      </c>
      <c r="K175" s="21">
        <f t="shared" si="2070"/>
        <v>253.00000000000006</v>
      </c>
      <c r="L175" s="21">
        <f t="shared" si="2071"/>
        <v>253</v>
      </c>
      <c r="M175" s="21">
        <f t="shared" si="2072"/>
        <v>0</v>
      </c>
      <c r="N175" s="95">
        <f>VLOOKUP(D175,'WTG PH-III'!$D$5:$U$198,17,0)</f>
        <v>45707</v>
      </c>
      <c r="O175" s="95">
        <f>VLOOKUP(D175,'WTG PH-III'!$D$5:$U$198,18,0)</f>
        <v>45716</v>
      </c>
      <c r="P175" s="21">
        <f t="shared" si="2073"/>
        <v>0</v>
      </c>
      <c r="Q175" s="21"/>
      <c r="R175" s="21">
        <f t="shared" si="2074"/>
        <v>0</v>
      </c>
      <c r="S175" s="21"/>
      <c r="T175" s="21">
        <f t="shared" si="2075"/>
        <v>0</v>
      </c>
      <c r="U175" s="21"/>
      <c r="V175" s="21">
        <f t="shared" si="2076"/>
        <v>0</v>
      </c>
      <c r="W175" s="21"/>
      <c r="X175" s="21">
        <f t="shared" si="2077"/>
        <v>0</v>
      </c>
      <c r="Y175" s="21"/>
      <c r="Z175" s="21">
        <f t="shared" si="2078"/>
        <v>0</v>
      </c>
      <c r="AA175" s="21"/>
      <c r="AB175" s="21">
        <f t="shared" si="2079"/>
        <v>0</v>
      </c>
      <c r="AC175" s="21"/>
      <c r="AD175" s="21">
        <f t="shared" si="2080"/>
        <v>0</v>
      </c>
      <c r="AE175" s="21"/>
      <c r="AF175" s="21">
        <f t="shared" si="2081"/>
        <v>0</v>
      </c>
      <c r="AG175" s="21"/>
      <c r="AH175" s="21">
        <f t="shared" si="2082"/>
        <v>0</v>
      </c>
      <c r="AI175" s="21"/>
      <c r="AJ175" s="21">
        <f t="shared" si="2083"/>
        <v>0</v>
      </c>
      <c r="AK175" s="21"/>
      <c r="AL175" s="21">
        <f t="shared" si="2084"/>
        <v>0</v>
      </c>
      <c r="AM175" s="21"/>
      <c r="AN175" s="21">
        <f t="shared" si="2085"/>
        <v>0</v>
      </c>
      <c r="AO175" s="21"/>
      <c r="AP175" s="21">
        <f t="shared" si="2086"/>
        <v>0</v>
      </c>
      <c r="AQ175" s="21"/>
      <c r="AR175" s="21">
        <f t="shared" si="2087"/>
        <v>0</v>
      </c>
      <c r="AS175" s="21"/>
      <c r="AT175" s="21">
        <f t="shared" si="2088"/>
        <v>0</v>
      </c>
      <c r="AU175" s="21"/>
      <c r="AV175" s="21">
        <f t="shared" si="2089"/>
        <v>0</v>
      </c>
      <c r="AW175" s="21"/>
      <c r="AX175" s="21">
        <f t="shared" si="2090"/>
        <v>0</v>
      </c>
      <c r="AY175" s="21"/>
      <c r="AZ175" s="21">
        <f t="shared" si="2091"/>
        <v>0</v>
      </c>
      <c r="BA175" s="21"/>
      <c r="BB175" s="21">
        <f t="shared" si="2092"/>
        <v>0</v>
      </c>
      <c r="BC175" s="21"/>
      <c r="BD175" s="21">
        <f t="shared" si="2093"/>
        <v>0</v>
      </c>
      <c r="BE175" s="21"/>
      <c r="BF175" s="21">
        <f t="shared" si="2094"/>
        <v>0</v>
      </c>
      <c r="BG175" s="21"/>
      <c r="BH175" s="21">
        <f t="shared" si="2095"/>
        <v>0</v>
      </c>
      <c r="BI175" s="21"/>
      <c r="BJ175" s="21">
        <f t="shared" si="2096"/>
        <v>0</v>
      </c>
      <c r="BK175" s="21"/>
      <c r="BL175" s="21">
        <f t="shared" si="2097"/>
        <v>0</v>
      </c>
      <c r="BM175" s="21"/>
      <c r="BN175" s="21">
        <f t="shared" si="2098"/>
        <v>0</v>
      </c>
      <c r="BO175" s="21"/>
      <c r="BP175" s="21">
        <f t="shared" si="2099"/>
        <v>0</v>
      </c>
      <c r="BQ175" s="21"/>
      <c r="BR175" s="21">
        <f t="shared" si="2100"/>
        <v>0</v>
      </c>
      <c r="BS175" s="21"/>
      <c r="BT175" s="21">
        <f t="shared" si="2101"/>
        <v>0</v>
      </c>
      <c r="BU175" s="21"/>
      <c r="BV175" s="21">
        <f t="shared" si="2102"/>
        <v>0</v>
      </c>
      <c r="BW175" s="21">
        <v>8</v>
      </c>
      <c r="BX175" s="21">
        <f t="shared" si="2103"/>
        <v>0</v>
      </c>
      <c r="BY175" s="21">
        <v>6</v>
      </c>
      <c r="BZ175" s="21">
        <f t="shared" si="2104"/>
        <v>0</v>
      </c>
      <c r="CA175" s="21">
        <v>16</v>
      </c>
      <c r="CB175" s="21">
        <f t="shared" si="2105"/>
        <v>0</v>
      </c>
      <c r="CC175" s="21">
        <v>4</v>
      </c>
      <c r="CD175" s="21">
        <f t="shared" si="2106"/>
        <v>0</v>
      </c>
      <c r="CE175" s="21">
        <v>11</v>
      </c>
      <c r="CF175" s="21">
        <f t="shared" si="2107"/>
        <v>0</v>
      </c>
      <c r="CG175" s="21">
        <v>14</v>
      </c>
      <c r="CH175" s="21">
        <f t="shared" si="2108"/>
        <v>0</v>
      </c>
      <c r="CI175" s="21">
        <v>2</v>
      </c>
      <c r="CJ175" s="21">
        <f t="shared" si="2109"/>
        <v>0</v>
      </c>
      <c r="CK175" s="21">
        <v>9</v>
      </c>
      <c r="CL175" s="21">
        <f t="shared" si="2110"/>
        <v>0</v>
      </c>
      <c r="CM175" s="21">
        <v>18</v>
      </c>
      <c r="CN175" s="21">
        <f t="shared" si="2111"/>
        <v>0</v>
      </c>
      <c r="CO175" s="21">
        <v>21</v>
      </c>
      <c r="CP175" s="21">
        <f t="shared" si="2112"/>
        <v>0</v>
      </c>
      <c r="CQ175" s="21"/>
      <c r="CR175" s="21">
        <f t="shared" si="2113"/>
        <v>0</v>
      </c>
      <c r="CS175" s="21">
        <v>17</v>
      </c>
      <c r="CT175" s="21">
        <f t="shared" si="2114"/>
        <v>0</v>
      </c>
      <c r="CU175" s="21">
        <v>22</v>
      </c>
      <c r="CV175" s="21">
        <f t="shared" si="2115"/>
        <v>0</v>
      </c>
      <c r="CW175" s="21">
        <v>25</v>
      </c>
      <c r="CX175" s="21">
        <f t="shared" si="2116"/>
        <v>0</v>
      </c>
      <c r="CY175" s="21">
        <v>16</v>
      </c>
      <c r="CZ175" s="21">
        <f t="shared" si="2117"/>
        <v>0</v>
      </c>
      <c r="DA175" s="21">
        <v>19</v>
      </c>
      <c r="DB175" s="21">
        <f t="shared" si="2118"/>
        <v>0</v>
      </c>
      <c r="DC175" s="21">
        <v>19</v>
      </c>
      <c r="DD175" s="21">
        <f t="shared" si="2119"/>
        <v>0</v>
      </c>
      <c r="DE175" s="21"/>
      <c r="DF175" s="21">
        <f t="shared" si="2120"/>
        <v>0</v>
      </c>
      <c r="DG175" s="21">
        <v>26</v>
      </c>
      <c r="DH175" s="21">
        <f t="shared" si="2121"/>
        <v>0</v>
      </c>
      <c r="DI175" s="21"/>
      <c r="DJ175" s="21">
        <f t="shared" si="2122"/>
        <v>0</v>
      </c>
      <c r="DK175" s="21"/>
      <c r="DL175" s="21">
        <f t="shared" si="2123"/>
        <v>0</v>
      </c>
      <c r="DM175" s="21"/>
      <c r="DN175" s="21">
        <f t="shared" si="2124"/>
        <v>0</v>
      </c>
      <c r="DO175" s="21"/>
      <c r="DP175" s="21">
        <f t="shared" si="2125"/>
        <v>0</v>
      </c>
      <c r="DQ175" s="21"/>
      <c r="DR175" s="21">
        <f t="shared" si="2126"/>
        <v>0</v>
      </c>
      <c r="DS175" s="21"/>
      <c r="DT175" s="21">
        <f t="shared" si="2127"/>
        <v>0</v>
      </c>
      <c r="DU175" s="21"/>
      <c r="DV175" s="21">
        <f t="shared" si="2128"/>
        <v>0</v>
      </c>
      <c r="DW175" s="21"/>
      <c r="DX175" s="21">
        <f t="shared" si="2129"/>
        <v>0</v>
      </c>
      <c r="DY175" s="21"/>
      <c r="DZ175" s="21">
        <f t="shared" si="2130"/>
        <v>0</v>
      </c>
      <c r="EA175" s="21"/>
      <c r="EB175" s="21">
        <f t="shared" si="2131"/>
        <v>0</v>
      </c>
      <c r="EC175" s="21"/>
      <c r="ED175" s="21">
        <f t="shared" si="2132"/>
        <v>0</v>
      </c>
      <c r="EE175" s="21"/>
      <c r="EF175" s="21">
        <f t="shared" si="2133"/>
        <v>0</v>
      </c>
      <c r="EG175" s="21"/>
      <c r="EH175" s="21">
        <f t="shared" si="2134"/>
        <v>0</v>
      </c>
      <c r="EI175" s="21"/>
      <c r="EJ175" s="21">
        <f t="shared" si="2135"/>
        <v>0</v>
      </c>
      <c r="EK175" s="21"/>
      <c r="EL175" s="21">
        <f t="shared" si="2136"/>
        <v>25.3</v>
      </c>
      <c r="EM175" s="21"/>
      <c r="EN175" s="21">
        <f t="shared" si="2137"/>
        <v>25.3</v>
      </c>
      <c r="EO175" s="21"/>
      <c r="EP175" s="21">
        <f t="shared" si="2138"/>
        <v>25.3</v>
      </c>
      <c r="EQ175" s="21"/>
      <c r="ER175" s="21">
        <f t="shared" si="2139"/>
        <v>25.3</v>
      </c>
      <c r="ES175" s="21"/>
      <c r="ET175" s="21">
        <f t="shared" si="2140"/>
        <v>25.3</v>
      </c>
      <c r="EU175" s="21"/>
      <c r="EV175" s="21">
        <f t="shared" si="2141"/>
        <v>25.3</v>
      </c>
      <c r="EW175" s="21"/>
      <c r="EX175" s="21">
        <f t="shared" si="2142"/>
        <v>25.3</v>
      </c>
      <c r="EY175" s="21"/>
      <c r="EZ175" s="21">
        <f t="shared" si="2143"/>
        <v>25.3</v>
      </c>
      <c r="FA175" s="21"/>
      <c r="FB175" s="21">
        <f t="shared" si="2144"/>
        <v>25.3</v>
      </c>
      <c r="FC175" s="21"/>
      <c r="FD175" s="21">
        <f t="shared" si="2145"/>
        <v>25.3</v>
      </c>
      <c r="FE175" s="21"/>
      <c r="FF175" s="21">
        <f t="shared" si="2146"/>
        <v>0</v>
      </c>
      <c r="FG175" s="21"/>
      <c r="FH175" s="21">
        <f t="shared" si="2147"/>
        <v>0</v>
      </c>
      <c r="FI175" s="21"/>
      <c r="FJ175" s="21">
        <f t="shared" si="2148"/>
        <v>0</v>
      </c>
      <c r="FK175" s="21"/>
      <c r="FL175" s="21">
        <f t="shared" si="2149"/>
        <v>0</v>
      </c>
      <c r="FM175" s="21"/>
      <c r="FN175" s="21">
        <f t="shared" si="2150"/>
        <v>0</v>
      </c>
      <c r="FO175" s="21"/>
      <c r="FP175" s="21">
        <f t="shared" si="2151"/>
        <v>0</v>
      </c>
      <c r="FQ175" s="21"/>
      <c r="FR175" s="21">
        <f t="shared" si="2152"/>
        <v>0</v>
      </c>
      <c r="FS175" s="21"/>
      <c r="FT175" s="21">
        <f t="shared" si="2153"/>
        <v>0</v>
      </c>
      <c r="FU175" s="21"/>
      <c r="FV175" s="21">
        <f t="shared" si="2154"/>
        <v>0</v>
      </c>
      <c r="FW175" s="21"/>
      <c r="FX175" s="21">
        <f t="shared" si="2155"/>
        <v>0</v>
      </c>
      <c r="FY175" s="21"/>
      <c r="FZ175" s="21">
        <f t="shared" si="2156"/>
        <v>0</v>
      </c>
      <c r="GA175" s="21"/>
      <c r="GB175" s="21">
        <f t="shared" si="2157"/>
        <v>0</v>
      </c>
      <c r="GC175" s="21"/>
      <c r="GD175" s="21">
        <f t="shared" si="2158"/>
        <v>0</v>
      </c>
      <c r="GE175" s="21"/>
      <c r="GF175" s="21">
        <f t="shared" si="2159"/>
        <v>0</v>
      </c>
      <c r="GG175" s="21"/>
      <c r="GH175" s="21">
        <f t="shared" si="2160"/>
        <v>0</v>
      </c>
      <c r="GI175" s="21"/>
      <c r="GJ175" s="21">
        <f t="shared" si="2161"/>
        <v>0</v>
      </c>
      <c r="GK175" s="21"/>
      <c r="GL175" s="21">
        <f t="shared" si="2162"/>
        <v>0</v>
      </c>
      <c r="GM175" s="21"/>
      <c r="GN175" s="21">
        <f t="shared" si="2163"/>
        <v>0</v>
      </c>
      <c r="GO175" s="21"/>
      <c r="GP175" s="21">
        <f t="shared" si="2164"/>
        <v>0</v>
      </c>
      <c r="GQ175" s="21"/>
      <c r="GR175" s="21">
        <f t="shared" si="2165"/>
        <v>0</v>
      </c>
      <c r="GS175" s="21"/>
      <c r="GT175" s="21">
        <f t="shared" si="2166"/>
        <v>0</v>
      </c>
      <c r="GU175" s="21"/>
      <c r="GV175" s="21">
        <f t="shared" si="2167"/>
        <v>0</v>
      </c>
      <c r="GW175" s="21"/>
      <c r="GX175" s="21">
        <f t="shared" si="2168"/>
        <v>0</v>
      </c>
      <c r="GY175" s="21"/>
      <c r="GZ175" s="21">
        <f t="shared" si="2169"/>
        <v>0</v>
      </c>
      <c r="HA175" s="21"/>
      <c r="HB175" s="21">
        <f t="shared" si="2170"/>
        <v>0</v>
      </c>
      <c r="HC175" s="21"/>
      <c r="HD175" s="21">
        <f t="shared" si="2171"/>
        <v>0</v>
      </c>
      <c r="HE175" s="21"/>
      <c r="HF175" s="21">
        <f t="shared" si="2172"/>
        <v>0</v>
      </c>
      <c r="HG175" s="21"/>
      <c r="HH175" s="21">
        <f t="shared" si="2173"/>
        <v>0</v>
      </c>
      <c r="HI175" s="21"/>
      <c r="HJ175" s="21">
        <f t="shared" si="2174"/>
        <v>0</v>
      </c>
      <c r="HK175" s="21"/>
      <c r="HL175" s="21">
        <f t="shared" si="2175"/>
        <v>0</v>
      </c>
      <c r="HM175" s="21"/>
      <c r="HN175" s="21">
        <f t="shared" si="2176"/>
        <v>0</v>
      </c>
      <c r="HO175" s="21"/>
      <c r="HP175" s="21">
        <f t="shared" si="2177"/>
        <v>0</v>
      </c>
      <c r="HQ175" s="21"/>
      <c r="HR175" s="21">
        <f t="shared" si="2178"/>
        <v>0</v>
      </c>
      <c r="HS175" s="21"/>
      <c r="HT175" s="21">
        <f t="shared" si="2179"/>
        <v>0</v>
      </c>
      <c r="HU175" s="21"/>
      <c r="HV175" s="21">
        <f t="shared" si="2180"/>
        <v>0</v>
      </c>
      <c r="HW175" s="21"/>
      <c r="HX175" s="21">
        <f t="shared" si="2181"/>
        <v>0</v>
      </c>
      <c r="HY175" s="21"/>
      <c r="HZ175" s="21">
        <f t="shared" si="2182"/>
        <v>0</v>
      </c>
      <c r="IA175" s="21"/>
      <c r="IB175" s="21">
        <f t="shared" si="2183"/>
        <v>0</v>
      </c>
      <c r="IC175" s="21"/>
      <c r="ID175" s="21">
        <f t="shared" si="2184"/>
        <v>0</v>
      </c>
      <c r="IE175" s="21"/>
      <c r="IF175" s="21">
        <f t="shared" si="2185"/>
        <v>0</v>
      </c>
      <c r="IG175" s="21"/>
      <c r="IH175" s="21">
        <f t="shared" si="2186"/>
        <v>0</v>
      </c>
      <c r="II175" s="21"/>
      <c r="IJ175" s="21">
        <f t="shared" si="2187"/>
        <v>0</v>
      </c>
      <c r="IK175" s="21"/>
      <c r="IL175" s="21">
        <f t="shared" si="2188"/>
        <v>0</v>
      </c>
      <c r="IM175" s="21"/>
      <c r="IN175" s="21">
        <f t="shared" si="2189"/>
        <v>0</v>
      </c>
      <c r="IO175" s="21"/>
      <c r="IP175" s="21">
        <f t="shared" si="2190"/>
        <v>0</v>
      </c>
      <c r="IQ175" s="21"/>
      <c r="IR175" s="21">
        <f t="shared" si="2191"/>
        <v>0</v>
      </c>
      <c r="IS175" s="21"/>
      <c r="IT175" s="21">
        <f t="shared" si="2192"/>
        <v>0</v>
      </c>
      <c r="IU175" s="21"/>
      <c r="IV175" s="21">
        <f t="shared" si="2193"/>
        <v>0</v>
      </c>
      <c r="IW175" s="21"/>
      <c r="IX175" s="21">
        <f t="shared" si="2194"/>
        <v>0</v>
      </c>
      <c r="IY175" s="21"/>
      <c r="IZ175" s="21">
        <f t="shared" si="2195"/>
        <v>0</v>
      </c>
      <c r="JA175" s="21"/>
      <c r="JB175" s="21">
        <f t="shared" si="2196"/>
        <v>0</v>
      </c>
      <c r="JC175" s="21"/>
      <c r="JD175" s="21">
        <f t="shared" si="2197"/>
        <v>0</v>
      </c>
      <c r="JE175" s="21"/>
      <c r="JF175" s="21">
        <f t="shared" si="2198"/>
        <v>0</v>
      </c>
      <c r="JG175" s="21"/>
      <c r="JH175" s="21">
        <f t="shared" si="2199"/>
        <v>0</v>
      </c>
      <c r="JI175" s="21"/>
      <c r="JJ175" s="21">
        <f t="shared" si="2200"/>
        <v>0</v>
      </c>
      <c r="JK175" s="21"/>
      <c r="JL175" s="21">
        <f t="shared" si="2201"/>
        <v>0</v>
      </c>
      <c r="JM175" s="21"/>
      <c r="JN175" s="21">
        <f t="shared" si="2202"/>
        <v>0</v>
      </c>
      <c r="JO175" s="21"/>
      <c r="JP175" s="21">
        <f t="shared" si="2203"/>
        <v>0</v>
      </c>
      <c r="JQ175" s="21"/>
      <c r="JR175" s="21">
        <f t="shared" si="2204"/>
        <v>0</v>
      </c>
      <c r="JS175" s="21"/>
      <c r="JT175" s="21">
        <f t="shared" si="2205"/>
        <v>0</v>
      </c>
      <c r="JU175" s="21"/>
      <c r="JV175" s="21">
        <f t="shared" si="2206"/>
        <v>0</v>
      </c>
      <c r="JW175" s="21"/>
      <c r="JX175" s="21">
        <f t="shared" si="2207"/>
        <v>0</v>
      </c>
      <c r="JY175" s="21"/>
      <c r="JZ175" s="21">
        <f t="shared" si="2208"/>
        <v>0</v>
      </c>
      <c r="KA175" s="21"/>
      <c r="KB175" s="21">
        <f t="shared" si="2209"/>
        <v>0</v>
      </c>
      <c r="KC175" s="21"/>
      <c r="KD175" s="21">
        <f t="shared" si="2210"/>
        <v>0</v>
      </c>
      <c r="KE175" s="21"/>
      <c r="KF175" s="21">
        <f t="shared" si="2211"/>
        <v>0</v>
      </c>
      <c r="KG175" s="21"/>
      <c r="KH175" s="21">
        <f t="shared" si="2212"/>
        <v>0</v>
      </c>
      <c r="KI175" s="21"/>
      <c r="KJ175" s="21">
        <f t="shared" si="2213"/>
        <v>0</v>
      </c>
      <c r="KK175" s="21"/>
      <c r="KL175" s="21">
        <f t="shared" si="2214"/>
        <v>0</v>
      </c>
      <c r="KM175" s="21"/>
      <c r="KN175" s="21">
        <f t="shared" si="2215"/>
        <v>0</v>
      </c>
      <c r="KO175" s="21"/>
      <c r="KP175" s="21">
        <f t="shared" si="2216"/>
        <v>0</v>
      </c>
      <c r="KQ175" s="21"/>
      <c r="KR175" s="21">
        <f t="shared" si="2217"/>
        <v>0</v>
      </c>
      <c r="KS175" s="21"/>
      <c r="KT175" s="21">
        <f t="shared" si="2218"/>
        <v>0</v>
      </c>
      <c r="KU175" s="21"/>
      <c r="KV175" s="21">
        <f t="shared" si="2219"/>
        <v>0</v>
      </c>
      <c r="KW175" s="21"/>
      <c r="KX175" s="21">
        <f t="shared" si="2220"/>
        <v>0</v>
      </c>
      <c r="KY175" s="21"/>
      <c r="KZ175" s="21">
        <f t="shared" si="2221"/>
        <v>0</v>
      </c>
      <c r="LA175" s="21"/>
      <c r="LB175" s="21">
        <f t="shared" si="2222"/>
        <v>0</v>
      </c>
      <c r="LC175" s="21"/>
      <c r="LD175" s="21">
        <f t="shared" si="2223"/>
        <v>0</v>
      </c>
      <c r="LE175" s="21"/>
      <c r="LF175" s="21">
        <f t="shared" si="2224"/>
        <v>0</v>
      </c>
      <c r="LG175" s="21"/>
      <c r="LH175" s="21">
        <f t="shared" si="2225"/>
        <v>0</v>
      </c>
      <c r="LI175" s="21"/>
      <c r="LJ175" s="21">
        <f t="shared" si="2226"/>
        <v>0</v>
      </c>
      <c r="LK175" s="21"/>
      <c r="LL175" s="21">
        <f t="shared" si="2227"/>
        <v>0</v>
      </c>
      <c r="LM175" s="21"/>
      <c r="LN175" s="21">
        <f t="shared" si="2228"/>
        <v>0</v>
      </c>
      <c r="LO175" s="21"/>
      <c r="LP175" s="21">
        <f t="shared" si="2229"/>
        <v>0</v>
      </c>
      <c r="LQ175" s="21"/>
      <c r="LR175" s="21">
        <f t="shared" si="2230"/>
        <v>0</v>
      </c>
      <c r="LS175" s="21"/>
      <c r="LT175" s="21">
        <f t="shared" si="2231"/>
        <v>0</v>
      </c>
      <c r="LU175" s="21"/>
      <c r="LV175" s="21">
        <f t="shared" si="2232"/>
        <v>0</v>
      </c>
      <c r="LW175" s="21"/>
      <c r="LX175" s="21">
        <f t="shared" si="2233"/>
        <v>0</v>
      </c>
      <c r="LY175" s="21"/>
      <c r="LZ175" s="21">
        <f t="shared" si="2234"/>
        <v>0</v>
      </c>
      <c r="MA175" s="21"/>
      <c r="MB175" s="21">
        <f t="shared" si="2235"/>
        <v>0</v>
      </c>
      <c r="MC175" s="21"/>
      <c r="MD175" s="21">
        <f t="shared" si="2236"/>
        <v>0</v>
      </c>
      <c r="ME175" s="21"/>
      <c r="MF175" s="21">
        <f t="shared" si="2237"/>
        <v>0</v>
      </c>
      <c r="MG175" s="21"/>
      <c r="MH175" s="21">
        <f t="shared" si="2238"/>
        <v>0</v>
      </c>
      <c r="MI175" s="21"/>
      <c r="MJ175" s="21">
        <f t="shared" si="2239"/>
        <v>0</v>
      </c>
      <c r="MK175" s="21"/>
      <c r="ML175" s="21">
        <f t="shared" si="2240"/>
        <v>0</v>
      </c>
      <c r="MM175" s="21"/>
      <c r="MN175" s="21">
        <f t="shared" si="2241"/>
        <v>0</v>
      </c>
      <c r="MO175" s="21"/>
      <c r="MP175" s="21">
        <f t="shared" si="2242"/>
        <v>0</v>
      </c>
      <c r="MQ175" s="21"/>
      <c r="MR175" s="21">
        <f t="shared" si="2243"/>
        <v>0</v>
      </c>
      <c r="MS175" s="21"/>
      <c r="MT175" s="21">
        <f t="shared" si="2244"/>
        <v>0</v>
      </c>
      <c r="MU175" s="21"/>
      <c r="MV175" s="21">
        <f t="shared" si="2245"/>
        <v>0</v>
      </c>
      <c r="MW175" s="21"/>
      <c r="MX175" s="21">
        <f t="shared" si="2246"/>
        <v>0</v>
      </c>
      <c r="MY175" s="21"/>
      <c r="MZ175" s="21">
        <f t="shared" si="2247"/>
        <v>0</v>
      </c>
      <c r="NA175" s="21"/>
      <c r="NB175" s="21">
        <f t="shared" si="2248"/>
        <v>0</v>
      </c>
      <c r="NC175" s="21"/>
      <c r="ND175" s="21">
        <f t="shared" si="2249"/>
        <v>0</v>
      </c>
      <c r="NE175" s="21"/>
      <c r="NF175" s="21">
        <f t="shared" si="2250"/>
        <v>0</v>
      </c>
      <c r="NG175" s="21"/>
      <c r="NH175" s="21">
        <f t="shared" si="2251"/>
        <v>0</v>
      </c>
      <c r="NI175" s="21"/>
      <c r="NJ175" s="21">
        <f t="shared" si="2252"/>
        <v>0</v>
      </c>
      <c r="NK175" s="21"/>
      <c r="NL175" s="21">
        <f t="shared" si="2253"/>
        <v>0</v>
      </c>
      <c r="NM175" s="21"/>
      <c r="NN175" s="21">
        <f t="shared" si="2254"/>
        <v>0</v>
      </c>
      <c r="NO175" s="21"/>
      <c r="NP175" s="21">
        <f t="shared" si="2255"/>
        <v>0</v>
      </c>
      <c r="NQ175" s="21"/>
      <c r="NR175" s="21">
        <f t="shared" si="2256"/>
        <v>0</v>
      </c>
      <c r="NS175" s="21"/>
      <c r="NT175" s="21">
        <f t="shared" si="2257"/>
        <v>0</v>
      </c>
      <c r="NU175" s="21"/>
      <c r="NV175" s="21">
        <f t="shared" si="2258"/>
        <v>0</v>
      </c>
      <c r="NW175" s="21"/>
      <c r="NX175" s="21">
        <f t="shared" si="2259"/>
        <v>0</v>
      </c>
      <c r="NY175" s="21"/>
      <c r="NZ175" s="21">
        <f t="shared" si="2260"/>
        <v>0</v>
      </c>
      <c r="OA175" s="21"/>
      <c r="OB175" s="21">
        <f t="shared" si="2261"/>
        <v>0</v>
      </c>
      <c r="OC175" s="21"/>
      <c r="OD175" s="21">
        <f t="shared" si="2262"/>
        <v>0</v>
      </c>
      <c r="OE175" s="21"/>
      <c r="OF175" s="21">
        <f t="shared" si="2263"/>
        <v>0</v>
      </c>
      <c r="OG175" s="21"/>
      <c r="OH175" s="21">
        <f t="shared" si="2264"/>
        <v>0</v>
      </c>
      <c r="OI175" s="21"/>
      <c r="OJ175" s="21">
        <f t="shared" si="2265"/>
        <v>0</v>
      </c>
      <c r="OK175" s="21"/>
      <c r="OL175" s="21">
        <f t="shared" si="2266"/>
        <v>0</v>
      </c>
      <c r="OM175" s="21"/>
      <c r="ON175" s="21">
        <f t="shared" si="2267"/>
        <v>0</v>
      </c>
      <c r="OO175" s="21"/>
      <c r="OP175" s="21">
        <f t="shared" si="2267"/>
        <v>0</v>
      </c>
      <c r="OQ175" s="21"/>
      <c r="OR175" s="21">
        <f t="shared" si="2267"/>
        <v>0</v>
      </c>
      <c r="OS175" s="21"/>
      <c r="OT175" s="21">
        <f t="shared" si="2267"/>
        <v>0</v>
      </c>
      <c r="OU175" s="21"/>
      <c r="OV175" s="21">
        <f t="shared" si="2267"/>
        <v>0</v>
      </c>
      <c r="OW175" s="21"/>
      <c r="OX175" s="21">
        <f t="shared" si="2267"/>
        <v>0</v>
      </c>
      <c r="OY175" s="21"/>
      <c r="OZ175" s="21">
        <f t="shared" si="2267"/>
        <v>0</v>
      </c>
      <c r="PA175" s="21"/>
      <c r="PB175" s="21">
        <f t="shared" si="2268"/>
        <v>0</v>
      </c>
      <c r="PC175" s="21"/>
      <c r="PD175" s="21">
        <f t="shared" si="2268"/>
        <v>0</v>
      </c>
      <c r="PE175" s="21"/>
      <c r="PF175" s="21">
        <f t="shared" si="2268"/>
        <v>0</v>
      </c>
      <c r="PG175" s="21"/>
      <c r="PH175" s="21">
        <f t="shared" si="2268"/>
        <v>0</v>
      </c>
      <c r="PI175" s="21"/>
      <c r="PJ175" s="21">
        <f t="shared" si="2268"/>
        <v>0</v>
      </c>
      <c r="PK175" s="21"/>
      <c r="PL175" s="21">
        <f t="shared" si="2268"/>
        <v>0</v>
      </c>
      <c r="PM175" s="21"/>
      <c r="PN175" s="21">
        <f t="shared" si="2269"/>
        <v>0</v>
      </c>
      <c r="PO175" s="21"/>
      <c r="PP175" s="21">
        <f t="shared" si="2269"/>
        <v>0</v>
      </c>
      <c r="PQ175" s="21"/>
      <c r="PR175" s="21">
        <f t="shared" si="2269"/>
        <v>0</v>
      </c>
      <c r="PS175" s="21"/>
      <c r="PT175" s="21">
        <f t="shared" si="2269"/>
        <v>0</v>
      </c>
      <c r="PU175" s="21"/>
      <c r="PV175" s="21">
        <f t="shared" si="2269"/>
        <v>0</v>
      </c>
      <c r="PW175" s="21"/>
      <c r="PX175" s="21">
        <f t="shared" si="2269"/>
        <v>0</v>
      </c>
      <c r="PY175" s="21"/>
      <c r="PZ175" s="21">
        <f t="shared" si="2270"/>
        <v>0</v>
      </c>
      <c r="QA175" s="21"/>
      <c r="QB175" s="21">
        <f t="shared" si="2270"/>
        <v>0</v>
      </c>
      <c r="QC175" s="21"/>
      <c r="QD175" s="21">
        <f t="shared" si="2270"/>
        <v>0</v>
      </c>
      <c r="QE175" s="21"/>
      <c r="QF175" s="21">
        <f t="shared" si="2270"/>
        <v>0</v>
      </c>
      <c r="QG175" s="21"/>
      <c r="QH175" s="21">
        <f t="shared" si="2270"/>
        <v>0</v>
      </c>
      <c r="QI175" s="21"/>
      <c r="QJ175" s="21">
        <f t="shared" si="2270"/>
        <v>0</v>
      </c>
      <c r="QK175" s="21"/>
      <c r="QL175" s="21">
        <f t="shared" si="2346"/>
        <v>0</v>
      </c>
      <c r="QM175" s="21"/>
      <c r="QN175" s="21">
        <f t="shared" si="2346"/>
        <v>0</v>
      </c>
      <c r="QO175" s="21"/>
      <c r="QP175" s="21">
        <f t="shared" si="2346"/>
        <v>0</v>
      </c>
      <c r="QQ175" s="21"/>
      <c r="QR175" s="21">
        <f t="shared" si="2346"/>
        <v>0</v>
      </c>
      <c r="QS175" s="21"/>
      <c r="QT175" s="21">
        <f t="shared" si="2346"/>
        <v>0</v>
      </c>
      <c r="QU175" s="21"/>
      <c r="QV175" s="21">
        <f t="shared" si="2346"/>
        <v>0</v>
      </c>
      <c r="QW175" s="21"/>
      <c r="QX175" s="21">
        <f t="shared" si="2272"/>
        <v>0</v>
      </c>
      <c r="QY175" s="21"/>
      <c r="QZ175" s="21">
        <f t="shared" si="2272"/>
        <v>0</v>
      </c>
      <c r="RA175" s="21"/>
      <c r="RB175" s="21">
        <f t="shared" si="2272"/>
        <v>0</v>
      </c>
      <c r="RC175" s="21"/>
      <c r="RD175" s="21">
        <f t="shared" si="2272"/>
        <v>0</v>
      </c>
      <c r="RE175" s="21"/>
      <c r="RF175" s="21">
        <f t="shared" si="2272"/>
        <v>0</v>
      </c>
      <c r="RG175" s="21"/>
      <c r="RH175" s="21">
        <f t="shared" si="2272"/>
        <v>0</v>
      </c>
      <c r="RI175" s="21"/>
      <c r="RJ175" s="21">
        <f t="shared" si="1944"/>
        <v>0</v>
      </c>
      <c r="RK175" s="21"/>
      <c r="RL175" s="21">
        <f t="shared" si="1945"/>
        <v>0</v>
      </c>
      <c r="RM175" s="21"/>
      <c r="RN175" s="21">
        <f t="shared" si="1946"/>
        <v>0</v>
      </c>
      <c r="RO175" s="21"/>
      <c r="RP175" s="21">
        <f t="shared" si="1947"/>
        <v>0</v>
      </c>
      <c r="RQ175" s="21"/>
      <c r="RR175" s="21">
        <f t="shared" si="1948"/>
        <v>0</v>
      </c>
      <c r="RS175" s="21"/>
      <c r="RT175" s="21">
        <f t="shared" si="1949"/>
        <v>0</v>
      </c>
      <c r="RU175" s="21"/>
      <c r="RV175" s="21">
        <f t="shared" si="1950"/>
        <v>0</v>
      </c>
      <c r="RW175" s="21"/>
      <c r="RX175" s="21">
        <f t="shared" si="1951"/>
        <v>0</v>
      </c>
      <c r="RY175" s="21"/>
      <c r="RZ175" s="21">
        <f t="shared" si="1952"/>
        <v>0</v>
      </c>
      <c r="SA175" s="21"/>
      <c r="SB175" s="21">
        <f t="shared" si="1953"/>
        <v>0</v>
      </c>
      <c r="SC175" s="21"/>
      <c r="SD175" s="21">
        <f t="shared" si="1954"/>
        <v>0</v>
      </c>
      <c r="SE175" s="21"/>
      <c r="SF175" s="21">
        <f t="shared" si="1955"/>
        <v>0</v>
      </c>
      <c r="SG175" s="21"/>
      <c r="SH175" s="21">
        <f t="shared" si="1956"/>
        <v>0</v>
      </c>
      <c r="SI175" s="21"/>
      <c r="SJ175" s="21">
        <f t="shared" si="1957"/>
        <v>0</v>
      </c>
      <c r="SK175" s="21"/>
      <c r="SL175" s="21">
        <f t="shared" si="1958"/>
        <v>0</v>
      </c>
      <c r="SM175" s="21"/>
      <c r="SN175" s="21">
        <f t="shared" si="2273"/>
        <v>0</v>
      </c>
      <c r="SO175" s="21"/>
      <c r="SP175" s="21">
        <f t="shared" si="1960"/>
        <v>0</v>
      </c>
      <c r="SQ175" s="21"/>
      <c r="SR175" s="21">
        <f t="shared" si="1961"/>
        <v>0</v>
      </c>
      <c r="SS175" s="21"/>
      <c r="ST175" s="21">
        <f t="shared" si="1962"/>
        <v>0</v>
      </c>
      <c r="SU175" s="21"/>
      <c r="SV175" s="21">
        <f t="shared" si="1963"/>
        <v>0</v>
      </c>
      <c r="SW175" s="21"/>
      <c r="SX175" s="21">
        <f t="shared" si="1964"/>
        <v>0</v>
      </c>
      <c r="SY175" s="21"/>
      <c r="SZ175" s="21">
        <f t="shared" si="1965"/>
        <v>0</v>
      </c>
      <c r="TA175" s="21"/>
      <c r="TB175" s="21">
        <f t="shared" si="1966"/>
        <v>0</v>
      </c>
      <c r="TC175" s="21"/>
      <c r="TD175" s="21">
        <f t="shared" si="2274"/>
        <v>0</v>
      </c>
      <c r="TE175" s="21"/>
      <c r="TF175" s="21">
        <f t="shared" si="1968"/>
        <v>0</v>
      </c>
      <c r="TG175" s="21"/>
      <c r="TH175" s="21">
        <f t="shared" si="1969"/>
        <v>0</v>
      </c>
      <c r="TI175" s="21"/>
      <c r="TJ175" s="21">
        <f t="shared" si="1970"/>
        <v>0</v>
      </c>
      <c r="TK175" s="21"/>
      <c r="TL175" s="21">
        <f t="shared" si="2275"/>
        <v>0</v>
      </c>
      <c r="TM175" s="21"/>
      <c r="TN175" s="21">
        <f t="shared" si="2276"/>
        <v>0</v>
      </c>
      <c r="TO175" s="21"/>
      <c r="TP175" s="21">
        <f t="shared" si="2277"/>
        <v>0</v>
      </c>
      <c r="TQ175" s="21"/>
      <c r="TR175" s="21">
        <f t="shared" si="2278"/>
        <v>0</v>
      </c>
      <c r="TS175" s="21"/>
      <c r="TT175" s="21">
        <f t="shared" si="2279"/>
        <v>0</v>
      </c>
      <c r="TU175" s="21"/>
      <c r="TV175" s="21">
        <f t="shared" si="2280"/>
        <v>0</v>
      </c>
      <c r="TW175" s="21"/>
      <c r="TX175" s="21">
        <f t="shared" si="2281"/>
        <v>0</v>
      </c>
      <c r="TY175" s="21"/>
      <c r="TZ175" s="21">
        <f t="shared" si="2282"/>
        <v>0</v>
      </c>
      <c r="UA175" s="21"/>
      <c r="UB175" s="21">
        <f t="shared" si="2283"/>
        <v>0</v>
      </c>
      <c r="UC175" s="21"/>
      <c r="UD175" s="21">
        <f t="shared" si="2284"/>
        <v>0</v>
      </c>
      <c r="UE175" s="21"/>
      <c r="UF175" s="21">
        <f t="shared" si="2285"/>
        <v>0</v>
      </c>
      <c r="UG175" s="21"/>
      <c r="UH175" s="21">
        <f t="shared" si="1982"/>
        <v>0</v>
      </c>
      <c r="UI175" s="21"/>
      <c r="UJ175" s="21">
        <f t="shared" si="2286"/>
        <v>0</v>
      </c>
      <c r="UK175" s="21"/>
      <c r="UL175" s="21">
        <f t="shared" si="2287"/>
        <v>0</v>
      </c>
      <c r="UM175" s="21"/>
      <c r="UN175" s="21">
        <f t="shared" si="2288"/>
        <v>0</v>
      </c>
      <c r="UO175" s="21"/>
      <c r="UP175" s="21">
        <f t="shared" si="2289"/>
        <v>0</v>
      </c>
      <c r="UQ175" s="21"/>
      <c r="UR175" s="21">
        <f t="shared" si="2290"/>
        <v>0</v>
      </c>
      <c r="US175" s="21"/>
      <c r="UT175" s="21">
        <f t="shared" si="2291"/>
        <v>0</v>
      </c>
      <c r="UU175" s="21"/>
      <c r="UV175" s="21">
        <f t="shared" si="1989"/>
        <v>0</v>
      </c>
      <c r="UW175" s="21"/>
      <c r="UX175" s="21">
        <f t="shared" si="2292"/>
        <v>0</v>
      </c>
      <c r="UY175" s="21"/>
      <c r="UZ175" s="21">
        <f t="shared" si="1991"/>
        <v>0</v>
      </c>
      <c r="VA175" s="21"/>
      <c r="VB175" s="21">
        <f t="shared" si="2293"/>
        <v>0</v>
      </c>
      <c r="VC175" s="21"/>
      <c r="VD175" s="21">
        <f t="shared" si="2294"/>
        <v>0</v>
      </c>
      <c r="VE175" s="21"/>
      <c r="VF175" s="21">
        <f t="shared" si="2295"/>
        <v>0</v>
      </c>
      <c r="VG175" s="21"/>
      <c r="VH175" s="21">
        <f t="shared" si="2296"/>
        <v>0</v>
      </c>
      <c r="VI175" s="21"/>
      <c r="VJ175" s="21">
        <f t="shared" si="2297"/>
        <v>0</v>
      </c>
      <c r="VK175" s="21"/>
      <c r="VL175" s="21">
        <f t="shared" si="2298"/>
        <v>0</v>
      </c>
      <c r="VM175" s="21"/>
      <c r="VN175" s="21">
        <f t="shared" si="2299"/>
        <v>0</v>
      </c>
      <c r="VO175" s="21"/>
      <c r="VP175" s="21">
        <f t="shared" si="2300"/>
        <v>0</v>
      </c>
      <c r="VQ175" s="21"/>
      <c r="VR175" s="21">
        <f t="shared" si="2267"/>
        <v>0</v>
      </c>
      <c r="VS175" s="21"/>
      <c r="VT175" s="21">
        <f t="shared" si="2267"/>
        <v>0</v>
      </c>
      <c r="VU175" s="21"/>
      <c r="VV175" s="21">
        <f t="shared" si="2301"/>
        <v>0</v>
      </c>
      <c r="VW175" s="21"/>
      <c r="VX175" s="21">
        <f t="shared" si="2302"/>
        <v>0</v>
      </c>
      <c r="VY175" s="21"/>
      <c r="VZ175" s="21">
        <f t="shared" si="2302"/>
        <v>0</v>
      </c>
      <c r="WA175" s="21"/>
      <c r="WB175" s="21">
        <f t="shared" si="2302"/>
        <v>0</v>
      </c>
      <c r="WC175" s="21"/>
      <c r="WD175" s="21">
        <f t="shared" si="2302"/>
        <v>0</v>
      </c>
      <c r="WE175" s="21"/>
      <c r="WF175" s="21">
        <f t="shared" si="2302"/>
        <v>0</v>
      </c>
      <c r="WG175" s="21"/>
      <c r="WH175" s="21">
        <f t="shared" si="2302"/>
        <v>0</v>
      </c>
      <c r="WI175" s="21"/>
      <c r="WJ175" s="21">
        <f t="shared" si="2302"/>
        <v>0</v>
      </c>
      <c r="WK175" s="21"/>
      <c r="WL175" s="21">
        <f t="shared" si="2302"/>
        <v>0</v>
      </c>
      <c r="WM175" s="21"/>
      <c r="WN175" s="21">
        <f t="shared" si="2302"/>
        <v>0</v>
      </c>
      <c r="WO175" s="21"/>
      <c r="WP175" s="21">
        <f t="shared" si="2302"/>
        <v>0</v>
      </c>
      <c r="WQ175" s="21"/>
      <c r="WR175" s="21">
        <f t="shared" si="2302"/>
        <v>0</v>
      </c>
      <c r="WS175" s="21"/>
      <c r="WT175" s="21">
        <f t="shared" si="2302"/>
        <v>0</v>
      </c>
      <c r="WU175" s="21"/>
      <c r="WV175" s="21">
        <f t="shared" si="2302"/>
        <v>0</v>
      </c>
      <c r="WW175" s="21"/>
      <c r="WX175" s="21">
        <f t="shared" si="2302"/>
        <v>0</v>
      </c>
      <c r="WY175" s="21"/>
      <c r="WZ175" s="21">
        <f t="shared" si="2302"/>
        <v>0</v>
      </c>
      <c r="XA175" s="21"/>
      <c r="XB175" s="21">
        <f t="shared" si="2302"/>
        <v>0</v>
      </c>
      <c r="XC175" s="21"/>
      <c r="XD175" s="21">
        <f t="shared" si="2301"/>
        <v>0</v>
      </c>
      <c r="XE175" s="21"/>
      <c r="XF175" s="21">
        <f t="shared" si="2301"/>
        <v>0</v>
      </c>
      <c r="XG175" s="21"/>
      <c r="XH175" s="21">
        <f t="shared" si="2301"/>
        <v>0</v>
      </c>
      <c r="XI175" s="21"/>
      <c r="XJ175" s="21">
        <f t="shared" si="2301"/>
        <v>0</v>
      </c>
      <c r="XK175" s="21"/>
      <c r="XL175" s="21">
        <f t="shared" si="2301"/>
        <v>0</v>
      </c>
      <c r="XM175" s="21"/>
      <c r="XN175" s="21">
        <f t="shared" si="2301"/>
        <v>0</v>
      </c>
      <c r="XO175" s="21"/>
      <c r="XP175" s="21">
        <f t="shared" si="2301"/>
        <v>0</v>
      </c>
      <c r="XQ175" s="21"/>
      <c r="XR175" s="21">
        <f t="shared" si="2301"/>
        <v>0</v>
      </c>
      <c r="XS175" s="21"/>
      <c r="XT175" s="21">
        <f t="shared" si="2301"/>
        <v>0</v>
      </c>
      <c r="XU175" s="21"/>
      <c r="XV175" s="21">
        <f t="shared" si="2301"/>
        <v>0</v>
      </c>
      <c r="XW175" s="21"/>
      <c r="XX175" s="21">
        <f t="shared" si="2301"/>
        <v>0</v>
      </c>
      <c r="XY175" s="21"/>
      <c r="XZ175" s="21">
        <f t="shared" si="2301"/>
        <v>0</v>
      </c>
      <c r="YA175" s="21"/>
      <c r="YB175" s="21">
        <f t="shared" si="2004"/>
        <v>0</v>
      </c>
      <c r="YC175" s="21"/>
      <c r="YD175" s="21">
        <f t="shared" si="2005"/>
        <v>0</v>
      </c>
      <c r="YE175" s="21"/>
      <c r="YF175" s="21">
        <f t="shared" si="2006"/>
        <v>0</v>
      </c>
      <c r="YG175" s="21"/>
      <c r="YH175" s="21">
        <f t="shared" si="2007"/>
        <v>0</v>
      </c>
      <c r="YI175" s="21"/>
      <c r="YJ175" s="21">
        <f t="shared" si="2008"/>
        <v>0</v>
      </c>
      <c r="YK175" s="21"/>
      <c r="YL175" s="21">
        <f t="shared" si="2009"/>
        <v>0</v>
      </c>
      <c r="YM175" s="21"/>
      <c r="YN175" s="21">
        <f t="shared" si="2010"/>
        <v>0</v>
      </c>
      <c r="YO175" s="21"/>
      <c r="YP175" s="21">
        <f t="shared" si="2011"/>
        <v>0</v>
      </c>
      <c r="YQ175" s="21"/>
      <c r="YR175" s="21">
        <f t="shared" si="2012"/>
        <v>0</v>
      </c>
      <c r="YS175" s="21"/>
      <c r="YT175" s="21">
        <f t="shared" si="2303"/>
        <v>0</v>
      </c>
      <c r="YU175" s="21"/>
      <c r="YV175" s="21">
        <f t="shared" si="2014"/>
        <v>0</v>
      </c>
      <c r="YW175" s="21"/>
      <c r="YX175" s="21">
        <f t="shared" si="2015"/>
        <v>0</v>
      </c>
      <c r="YY175" s="21"/>
      <c r="YZ175" s="21">
        <f t="shared" si="2301"/>
        <v>0</v>
      </c>
      <c r="ZA175" s="21"/>
      <c r="ZB175" s="21">
        <f t="shared" si="2016"/>
        <v>0</v>
      </c>
      <c r="ZC175" s="21"/>
      <c r="ZD175" s="21">
        <f t="shared" si="2017"/>
        <v>0</v>
      </c>
      <c r="ZE175" s="21"/>
      <c r="ZF175" s="21">
        <f t="shared" si="2018"/>
        <v>0</v>
      </c>
      <c r="ZG175" s="21"/>
      <c r="ZH175" s="21">
        <f t="shared" si="2304"/>
        <v>0</v>
      </c>
      <c r="ZI175" s="21"/>
      <c r="ZJ175" s="21">
        <f t="shared" si="2020"/>
        <v>0</v>
      </c>
      <c r="ZK175" s="21"/>
      <c r="ZL175" s="21">
        <f t="shared" si="2021"/>
        <v>0</v>
      </c>
      <c r="ZM175" s="21"/>
      <c r="ZN175" s="21">
        <f t="shared" si="2305"/>
        <v>0</v>
      </c>
      <c r="ZO175" s="21"/>
      <c r="ZP175" s="21">
        <f t="shared" si="2023"/>
        <v>0</v>
      </c>
      <c r="ZQ175" s="21"/>
      <c r="ZR175" s="21">
        <f t="shared" si="2024"/>
        <v>0</v>
      </c>
      <c r="ZS175" s="21"/>
      <c r="ZT175" s="21">
        <f t="shared" si="2301"/>
        <v>0</v>
      </c>
      <c r="ZU175" s="21"/>
      <c r="ZV175" s="21">
        <f t="shared" si="2306"/>
        <v>0</v>
      </c>
      <c r="ZW175" s="21"/>
      <c r="ZX175" s="21">
        <f t="shared" si="2307"/>
        <v>0</v>
      </c>
      <c r="ZY175" s="21"/>
      <c r="ZZ175" s="21">
        <f t="shared" si="2307"/>
        <v>0</v>
      </c>
      <c r="AAA175" s="21"/>
      <c r="AAB175" s="21">
        <f t="shared" si="2308"/>
        <v>0</v>
      </c>
      <c r="AAC175" s="21"/>
      <c r="AAD175" s="21">
        <f t="shared" si="2308"/>
        <v>0</v>
      </c>
      <c r="AAE175" s="21"/>
      <c r="AAF175" s="21">
        <f t="shared" si="2309"/>
        <v>0</v>
      </c>
      <c r="AAG175" s="21"/>
      <c r="AAH175" s="21">
        <f t="shared" si="2309"/>
        <v>0</v>
      </c>
      <c r="AAI175" s="21"/>
      <c r="AAJ175" s="21">
        <f t="shared" si="2310"/>
        <v>0</v>
      </c>
      <c r="AAK175" s="21"/>
      <c r="AAL175" s="21">
        <f t="shared" si="2310"/>
        <v>0</v>
      </c>
      <c r="AAM175" s="21"/>
      <c r="AAN175" s="21">
        <f t="shared" si="2311"/>
        <v>0</v>
      </c>
      <c r="AAO175" s="21"/>
      <c r="AAP175" s="21">
        <f t="shared" si="2311"/>
        <v>0</v>
      </c>
      <c r="AAQ175" s="21"/>
      <c r="AAR175" s="21">
        <f t="shared" si="2312"/>
        <v>0</v>
      </c>
      <c r="AAS175" s="21"/>
      <c r="AAT175" s="21">
        <f t="shared" si="2312"/>
        <v>0</v>
      </c>
      <c r="AAU175" s="21"/>
      <c r="AAV175" s="21">
        <f t="shared" si="2313"/>
        <v>0</v>
      </c>
      <c r="AAW175" s="21"/>
      <c r="AAX175" s="21">
        <f t="shared" si="2313"/>
        <v>0</v>
      </c>
      <c r="AAY175" s="21"/>
      <c r="AAZ175" s="21">
        <f t="shared" si="2314"/>
        <v>0</v>
      </c>
      <c r="ABA175" s="21"/>
      <c r="ABB175" s="21">
        <f t="shared" si="2314"/>
        <v>0</v>
      </c>
      <c r="ABC175" s="21"/>
      <c r="ABD175" s="21">
        <f t="shared" si="2315"/>
        <v>0</v>
      </c>
      <c r="ABE175" s="21"/>
      <c r="ABF175" s="21">
        <f t="shared" si="2315"/>
        <v>0</v>
      </c>
      <c r="ABG175" s="21"/>
      <c r="ABH175" s="21">
        <f t="shared" si="2316"/>
        <v>0</v>
      </c>
      <c r="ABI175" s="21"/>
      <c r="ABJ175" s="21">
        <f t="shared" si="2316"/>
        <v>0</v>
      </c>
      <c r="ABK175" s="21"/>
      <c r="ABL175" s="21">
        <f t="shared" si="2317"/>
        <v>0</v>
      </c>
      <c r="ABM175" s="21"/>
      <c r="ABN175" s="21">
        <f t="shared" si="2317"/>
        <v>0</v>
      </c>
      <c r="ABO175" s="21"/>
      <c r="ABP175" s="21">
        <f t="shared" si="2318"/>
        <v>0</v>
      </c>
      <c r="ABQ175" s="21"/>
      <c r="ABR175" s="21">
        <f t="shared" si="2318"/>
        <v>0</v>
      </c>
      <c r="ABS175" s="21"/>
      <c r="ABT175" s="21">
        <f t="shared" si="2319"/>
        <v>0</v>
      </c>
      <c r="ABU175" s="21"/>
      <c r="ABV175" s="21">
        <f t="shared" si="2319"/>
        <v>0</v>
      </c>
      <c r="ABW175" s="21"/>
      <c r="ABX175" s="21">
        <f t="shared" si="2320"/>
        <v>0</v>
      </c>
      <c r="ABY175" s="21"/>
      <c r="ABZ175" s="21">
        <f t="shared" si="2320"/>
        <v>0</v>
      </c>
      <c r="ACA175" s="21"/>
      <c r="ACB175" s="21">
        <f t="shared" si="2321"/>
        <v>0</v>
      </c>
      <c r="ACC175" s="21"/>
      <c r="ACD175" s="21">
        <f t="shared" si="2321"/>
        <v>0</v>
      </c>
      <c r="ACE175" s="21"/>
      <c r="ACF175" s="21">
        <f t="shared" si="2322"/>
        <v>0</v>
      </c>
      <c r="ACG175" s="21"/>
      <c r="ACH175" s="21">
        <f t="shared" si="2322"/>
        <v>0</v>
      </c>
      <c r="ACI175" s="21"/>
      <c r="ACJ175" s="21">
        <f t="shared" si="2323"/>
        <v>0</v>
      </c>
      <c r="ACK175" s="21"/>
      <c r="ACL175" s="21">
        <f t="shared" si="2323"/>
        <v>0</v>
      </c>
      <c r="ACM175" s="21"/>
      <c r="ACN175" s="21">
        <f t="shared" si="2324"/>
        <v>0</v>
      </c>
      <c r="ACO175" s="21"/>
      <c r="ACP175" s="21">
        <f t="shared" si="2324"/>
        <v>0</v>
      </c>
      <c r="ACQ175" s="21"/>
      <c r="ACR175" s="21">
        <f t="shared" si="2325"/>
        <v>0</v>
      </c>
      <c r="ACS175" s="21"/>
      <c r="ACT175" s="21">
        <f t="shared" si="2325"/>
        <v>0</v>
      </c>
      <c r="ACU175" s="21"/>
      <c r="ACV175" s="21">
        <f t="shared" si="2326"/>
        <v>0</v>
      </c>
      <c r="ACW175" s="21"/>
      <c r="ACX175" s="21">
        <f t="shared" si="2326"/>
        <v>0</v>
      </c>
      <c r="ACY175" s="21"/>
      <c r="ACZ175" s="21">
        <f t="shared" si="2327"/>
        <v>0</v>
      </c>
      <c r="ADA175" s="21"/>
      <c r="ADB175" s="21">
        <f t="shared" si="2327"/>
        <v>0</v>
      </c>
      <c r="ADC175" s="21"/>
      <c r="ADD175" s="21">
        <f t="shared" si="2328"/>
        <v>0</v>
      </c>
      <c r="ADE175" s="21"/>
      <c r="ADF175" s="21">
        <f t="shared" si="2328"/>
        <v>0</v>
      </c>
      <c r="ADG175" s="21"/>
      <c r="ADH175" s="21">
        <f t="shared" si="2329"/>
        <v>0</v>
      </c>
      <c r="ADI175" s="21"/>
      <c r="ADJ175" s="21">
        <f t="shared" si="2329"/>
        <v>0</v>
      </c>
      <c r="ADK175" s="21"/>
      <c r="ADL175" s="21">
        <f t="shared" si="2330"/>
        <v>0</v>
      </c>
      <c r="ADM175" s="21"/>
      <c r="ADN175" s="21">
        <f t="shared" si="2330"/>
        <v>0</v>
      </c>
      <c r="ADO175" s="21"/>
      <c r="ADP175" s="21">
        <f t="shared" si="2330"/>
        <v>0</v>
      </c>
      <c r="ADQ175" s="21"/>
      <c r="ADR175" s="21">
        <f t="shared" si="2330"/>
        <v>0</v>
      </c>
      <c r="ADS175" s="21"/>
      <c r="ADT175" s="21">
        <f t="shared" si="2330"/>
        <v>0</v>
      </c>
      <c r="ADU175" s="21"/>
      <c r="ADV175" s="21">
        <f t="shared" si="2331"/>
        <v>0</v>
      </c>
      <c r="ADW175" s="21"/>
      <c r="ADX175" s="21">
        <f t="shared" si="2331"/>
        <v>0</v>
      </c>
      <c r="ADY175" s="21"/>
      <c r="ADZ175" s="21">
        <f t="shared" si="2331"/>
        <v>0</v>
      </c>
      <c r="AEA175" s="21"/>
      <c r="AEB175" s="21">
        <f t="shared" si="2331"/>
        <v>0</v>
      </c>
      <c r="AEC175" s="21"/>
      <c r="AED175" s="21">
        <f t="shared" si="2332"/>
        <v>0</v>
      </c>
      <c r="AEE175" s="21"/>
      <c r="AEF175" s="21">
        <f t="shared" si="2332"/>
        <v>0</v>
      </c>
      <c r="AEG175" s="21"/>
      <c r="AEH175" s="21">
        <f t="shared" si="2332"/>
        <v>0</v>
      </c>
      <c r="AEI175" s="21"/>
      <c r="AEJ175" s="21">
        <f t="shared" si="2332"/>
        <v>0</v>
      </c>
      <c r="AEK175" s="21"/>
      <c r="AEL175" s="21">
        <f t="shared" si="2332"/>
        <v>0</v>
      </c>
      <c r="AEM175" s="21"/>
      <c r="AEN175" s="21">
        <f t="shared" si="2333"/>
        <v>0</v>
      </c>
      <c r="AEO175" s="21"/>
      <c r="AEP175" s="21">
        <f t="shared" si="2333"/>
        <v>0</v>
      </c>
      <c r="AEQ175" s="21"/>
      <c r="AER175" s="21">
        <f t="shared" si="2333"/>
        <v>0</v>
      </c>
      <c r="AES175" s="21"/>
      <c r="AET175" s="21">
        <f t="shared" si="2333"/>
        <v>0</v>
      </c>
      <c r="AEU175" s="21"/>
      <c r="AEV175" s="21">
        <f t="shared" si="2334"/>
        <v>0</v>
      </c>
      <c r="AEW175" s="21"/>
      <c r="AEX175" s="21">
        <f t="shared" si="2334"/>
        <v>0</v>
      </c>
      <c r="AEY175" s="21"/>
      <c r="AEZ175" s="21">
        <f t="shared" si="2334"/>
        <v>0</v>
      </c>
      <c r="AFA175" s="21"/>
      <c r="AFB175" s="21">
        <f t="shared" si="2334"/>
        <v>0</v>
      </c>
      <c r="AFC175" s="21"/>
      <c r="AFD175" s="21">
        <f t="shared" si="2334"/>
        <v>0</v>
      </c>
      <c r="AFE175" s="21"/>
      <c r="AFF175" s="21">
        <f t="shared" si="2335"/>
        <v>0</v>
      </c>
      <c r="AFG175" s="21"/>
      <c r="AFH175" s="21">
        <f t="shared" si="2335"/>
        <v>0</v>
      </c>
      <c r="AFI175" s="21"/>
      <c r="AFJ175" s="21">
        <f t="shared" si="2335"/>
        <v>0</v>
      </c>
      <c r="AFK175" s="21"/>
      <c r="AFL175" s="21">
        <f t="shared" si="2335"/>
        <v>0</v>
      </c>
      <c r="AFM175" s="21"/>
      <c r="AFN175" s="21">
        <f t="shared" si="2336"/>
        <v>0</v>
      </c>
      <c r="AFO175" s="21"/>
      <c r="AFP175" s="21">
        <f t="shared" si="2336"/>
        <v>0</v>
      </c>
      <c r="AFQ175" s="21"/>
      <c r="AFR175" s="21">
        <f t="shared" si="2336"/>
        <v>0</v>
      </c>
      <c r="AFS175" s="21"/>
      <c r="AFT175" s="21">
        <f t="shared" si="2336"/>
        <v>0</v>
      </c>
      <c r="AFU175" s="21"/>
      <c r="AFV175" s="21">
        <f t="shared" si="2336"/>
        <v>0</v>
      </c>
      <c r="AFW175" s="21"/>
      <c r="AFX175" s="21">
        <f t="shared" si="2337"/>
        <v>0</v>
      </c>
      <c r="AFY175" s="21"/>
      <c r="AFZ175" s="21">
        <f t="shared" si="2337"/>
        <v>0</v>
      </c>
      <c r="AGA175" s="21"/>
      <c r="AGB175" s="21">
        <f t="shared" si="2337"/>
        <v>0</v>
      </c>
      <c r="AGC175" s="21"/>
      <c r="AGD175" s="21">
        <f t="shared" si="2337"/>
        <v>0</v>
      </c>
      <c r="AGE175" s="21"/>
      <c r="AGF175" s="21">
        <f t="shared" si="2338"/>
        <v>0</v>
      </c>
      <c r="AGG175" s="21"/>
      <c r="AGH175" s="21">
        <f t="shared" si="2338"/>
        <v>0</v>
      </c>
      <c r="AGI175" s="21"/>
      <c r="AGJ175" s="21">
        <f t="shared" si="2338"/>
        <v>0</v>
      </c>
      <c r="AGK175" s="21"/>
      <c r="AGL175" s="21">
        <f t="shared" si="2338"/>
        <v>0</v>
      </c>
      <c r="AGM175" s="21"/>
      <c r="AGN175" s="21">
        <f t="shared" si="2338"/>
        <v>0</v>
      </c>
      <c r="AGO175" s="21"/>
      <c r="AGP175" s="21">
        <f t="shared" si="2339"/>
        <v>0</v>
      </c>
      <c r="AGQ175" s="21"/>
      <c r="AGR175" s="21">
        <f t="shared" si="2339"/>
        <v>0</v>
      </c>
      <c r="AGS175" s="21"/>
      <c r="AGT175" s="21">
        <f t="shared" si="2339"/>
        <v>0</v>
      </c>
      <c r="AGU175" s="21"/>
      <c r="AGV175" s="21">
        <f t="shared" si="2339"/>
        <v>0</v>
      </c>
      <c r="AGW175" s="21"/>
      <c r="AGX175" s="21">
        <f t="shared" si="2340"/>
        <v>0</v>
      </c>
      <c r="AGY175" s="21"/>
      <c r="AGZ175" s="21">
        <f t="shared" si="2340"/>
        <v>0</v>
      </c>
      <c r="AHA175" s="21"/>
      <c r="AHB175" s="21">
        <f t="shared" si="2340"/>
        <v>0</v>
      </c>
      <c r="AHC175" s="21"/>
      <c r="AHD175" s="21">
        <f t="shared" si="2340"/>
        <v>0</v>
      </c>
      <c r="AHE175" s="21"/>
      <c r="AHF175" s="21">
        <f t="shared" si="2340"/>
        <v>0</v>
      </c>
      <c r="AHG175" s="21"/>
      <c r="AHH175" s="21">
        <f t="shared" si="2341"/>
        <v>0</v>
      </c>
      <c r="AHI175" s="21"/>
      <c r="AHJ175" s="21">
        <f t="shared" si="2341"/>
        <v>0</v>
      </c>
      <c r="AHK175" s="21"/>
      <c r="AHL175" s="21">
        <f t="shared" si="2341"/>
        <v>0</v>
      </c>
      <c r="AHM175" s="21"/>
      <c r="AHN175" s="21">
        <f t="shared" si="2341"/>
        <v>0</v>
      </c>
      <c r="AHO175" s="21"/>
      <c r="AHP175" s="21">
        <f t="shared" si="2342"/>
        <v>0</v>
      </c>
      <c r="AHQ175" s="21"/>
      <c r="AHR175" s="21">
        <f t="shared" si="2342"/>
        <v>0</v>
      </c>
      <c r="AHS175" s="21"/>
      <c r="AHT175" s="21">
        <f t="shared" si="2342"/>
        <v>0</v>
      </c>
      <c r="AHU175" s="21"/>
      <c r="AHV175" s="21">
        <f t="shared" si="2342"/>
        <v>0</v>
      </c>
      <c r="AHW175" s="21"/>
      <c r="AHX175" s="21">
        <f t="shared" si="2342"/>
        <v>0</v>
      </c>
      <c r="AHY175" s="21"/>
      <c r="AHZ175" s="21">
        <f t="shared" si="2343"/>
        <v>0</v>
      </c>
      <c r="AIA175" s="21"/>
      <c r="AIB175" s="21">
        <f t="shared" si="2343"/>
        <v>0</v>
      </c>
      <c r="AIC175" s="21"/>
      <c r="AID175" s="21">
        <f t="shared" si="2343"/>
        <v>0</v>
      </c>
      <c r="AIE175" s="21"/>
      <c r="AIF175" s="21">
        <f t="shared" si="2343"/>
        <v>0</v>
      </c>
      <c r="AIG175" s="21"/>
      <c r="AIH175" s="21">
        <f t="shared" si="2344"/>
        <v>0</v>
      </c>
      <c r="AII175" s="21"/>
      <c r="AIJ175" s="21">
        <f t="shared" si="2344"/>
        <v>0</v>
      </c>
      <c r="AIK175" s="21"/>
      <c r="AIL175" s="21">
        <f t="shared" si="2344"/>
        <v>0</v>
      </c>
      <c r="AIM175" s="21"/>
      <c r="AIN175" s="21">
        <f t="shared" si="2344"/>
        <v>0</v>
      </c>
      <c r="AIO175" s="21"/>
      <c r="AIP175" s="21">
        <f t="shared" si="2344"/>
        <v>0</v>
      </c>
      <c r="AIQ175" s="21"/>
      <c r="AIR175" s="21">
        <f t="shared" si="2345"/>
        <v>0</v>
      </c>
      <c r="AIS175" s="21"/>
      <c r="AIT175" s="21">
        <f t="shared" si="2345"/>
        <v>0</v>
      </c>
      <c r="AIU175" s="21"/>
      <c r="AIV175" s="21">
        <f t="shared" si="2345"/>
        <v>0</v>
      </c>
      <c r="AIW175" s="21"/>
      <c r="AIX175" s="21">
        <f t="shared" si="2345"/>
        <v>0</v>
      </c>
      <c r="AIY175" s="21"/>
      <c r="AIZ175" s="21">
        <f t="shared" si="2301"/>
        <v>0</v>
      </c>
      <c r="AJA175" s="21"/>
    </row>
    <row r="176" spans="2:937" ht="13.5" customHeight="1" x14ac:dyDescent="0.25">
      <c r="B176" s="31">
        <v>171</v>
      </c>
      <c r="C176" s="192" t="s">
        <v>206</v>
      </c>
      <c r="D176" s="67" t="s">
        <v>133</v>
      </c>
      <c r="E176" s="194" t="s">
        <v>404</v>
      </c>
      <c r="F176" s="194" t="str">
        <f>_xlfn.XLOOKUP(D176,'WTG PH-III'!$D$5:$D$198,'WTG PH-III'!$B$5:$B$198,0,0,1)</f>
        <v>PSS-05</v>
      </c>
      <c r="G176" s="22" t="s">
        <v>537</v>
      </c>
      <c r="H176" s="22" t="s">
        <v>540</v>
      </c>
      <c r="I176" s="61">
        <v>10</v>
      </c>
      <c r="J176" s="21">
        <v>253</v>
      </c>
      <c r="K176" s="21">
        <f t="shared" si="2070"/>
        <v>253.00000000000006</v>
      </c>
      <c r="L176" s="21">
        <f t="shared" si="2071"/>
        <v>253</v>
      </c>
      <c r="M176" s="21">
        <f t="shared" si="2072"/>
        <v>0</v>
      </c>
      <c r="N176" s="95">
        <f>VLOOKUP(D176,'WTG PH-III'!$D$5:$U$198,17,0)</f>
        <v>45747</v>
      </c>
      <c r="O176" s="95">
        <f>VLOOKUP(D176,'WTG PH-III'!$D$5:$U$198,18,0)</f>
        <v>45756</v>
      </c>
      <c r="P176" s="21">
        <f t="shared" si="2073"/>
        <v>0</v>
      </c>
      <c r="Q176" s="21"/>
      <c r="R176" s="21">
        <f t="shared" si="2074"/>
        <v>0</v>
      </c>
      <c r="S176" s="21"/>
      <c r="T176" s="21">
        <f t="shared" si="2075"/>
        <v>0</v>
      </c>
      <c r="U176" s="21"/>
      <c r="V176" s="21">
        <f t="shared" si="2076"/>
        <v>0</v>
      </c>
      <c r="W176" s="21"/>
      <c r="X176" s="21">
        <f t="shared" si="2077"/>
        <v>0</v>
      </c>
      <c r="Y176" s="21"/>
      <c r="Z176" s="21">
        <f t="shared" si="2078"/>
        <v>0</v>
      </c>
      <c r="AA176" s="21"/>
      <c r="AB176" s="21">
        <f t="shared" si="2079"/>
        <v>0</v>
      </c>
      <c r="AC176" s="21"/>
      <c r="AD176" s="21">
        <f t="shared" si="2080"/>
        <v>0</v>
      </c>
      <c r="AE176" s="21"/>
      <c r="AF176" s="21">
        <f t="shared" si="2081"/>
        <v>0</v>
      </c>
      <c r="AG176" s="21"/>
      <c r="AH176" s="21">
        <f t="shared" si="2082"/>
        <v>0</v>
      </c>
      <c r="AI176" s="21"/>
      <c r="AJ176" s="21">
        <f t="shared" si="2083"/>
        <v>0</v>
      </c>
      <c r="AK176" s="21"/>
      <c r="AL176" s="21">
        <f t="shared" si="2084"/>
        <v>0</v>
      </c>
      <c r="AM176" s="21"/>
      <c r="AN176" s="21">
        <f t="shared" si="2085"/>
        <v>0</v>
      </c>
      <c r="AO176" s="21"/>
      <c r="AP176" s="21">
        <f t="shared" si="2086"/>
        <v>0</v>
      </c>
      <c r="AQ176" s="21"/>
      <c r="AR176" s="21">
        <f t="shared" si="2087"/>
        <v>0</v>
      </c>
      <c r="AS176" s="21"/>
      <c r="AT176" s="21">
        <f t="shared" si="2088"/>
        <v>0</v>
      </c>
      <c r="AU176" s="21"/>
      <c r="AV176" s="21">
        <f t="shared" si="2089"/>
        <v>0</v>
      </c>
      <c r="AW176" s="21"/>
      <c r="AX176" s="21">
        <f t="shared" si="2090"/>
        <v>0</v>
      </c>
      <c r="AY176" s="21"/>
      <c r="AZ176" s="21">
        <f t="shared" si="2091"/>
        <v>0</v>
      </c>
      <c r="BA176" s="21"/>
      <c r="BB176" s="21">
        <f t="shared" si="2092"/>
        <v>0</v>
      </c>
      <c r="BC176" s="21"/>
      <c r="BD176" s="21">
        <f t="shared" si="2093"/>
        <v>0</v>
      </c>
      <c r="BE176" s="21"/>
      <c r="BF176" s="21">
        <f t="shared" si="2094"/>
        <v>0</v>
      </c>
      <c r="BG176" s="21"/>
      <c r="BH176" s="21">
        <f t="shared" si="2095"/>
        <v>0</v>
      </c>
      <c r="BI176" s="21"/>
      <c r="BJ176" s="21">
        <f t="shared" si="2096"/>
        <v>0</v>
      </c>
      <c r="BK176" s="21"/>
      <c r="BL176" s="21">
        <f t="shared" si="2097"/>
        <v>0</v>
      </c>
      <c r="BM176" s="21"/>
      <c r="BN176" s="21">
        <f t="shared" si="2098"/>
        <v>0</v>
      </c>
      <c r="BO176" s="21"/>
      <c r="BP176" s="21">
        <f t="shared" si="2099"/>
        <v>0</v>
      </c>
      <c r="BQ176" s="21"/>
      <c r="BR176" s="21">
        <f t="shared" si="2100"/>
        <v>0</v>
      </c>
      <c r="BS176" s="21"/>
      <c r="BT176" s="21">
        <f t="shared" si="2101"/>
        <v>0</v>
      </c>
      <c r="BU176" s="21"/>
      <c r="BV176" s="21">
        <f t="shared" si="2102"/>
        <v>0</v>
      </c>
      <c r="BW176" s="21"/>
      <c r="BX176" s="21">
        <f t="shared" si="2103"/>
        <v>0</v>
      </c>
      <c r="BY176" s="21"/>
      <c r="BZ176" s="21">
        <f t="shared" si="2104"/>
        <v>0</v>
      </c>
      <c r="CA176" s="21"/>
      <c r="CB176" s="21">
        <f t="shared" si="2105"/>
        <v>0</v>
      </c>
      <c r="CC176" s="21"/>
      <c r="CD176" s="21">
        <f t="shared" si="2106"/>
        <v>0</v>
      </c>
      <c r="CE176" s="21"/>
      <c r="CF176" s="21">
        <f t="shared" si="2107"/>
        <v>0</v>
      </c>
      <c r="CG176" s="21"/>
      <c r="CH176" s="21">
        <f t="shared" si="2108"/>
        <v>0</v>
      </c>
      <c r="CI176" s="21"/>
      <c r="CJ176" s="21">
        <f t="shared" si="2109"/>
        <v>0</v>
      </c>
      <c r="CK176" s="21"/>
      <c r="CL176" s="21">
        <f t="shared" si="2110"/>
        <v>0</v>
      </c>
      <c r="CM176" s="21"/>
      <c r="CN176" s="21">
        <f t="shared" si="2111"/>
        <v>0</v>
      </c>
      <c r="CO176" s="21"/>
      <c r="CP176" s="21">
        <f t="shared" si="2112"/>
        <v>0</v>
      </c>
      <c r="CQ176" s="21"/>
      <c r="CR176" s="21">
        <f t="shared" si="2113"/>
        <v>0</v>
      </c>
      <c r="CS176" s="21"/>
      <c r="CT176" s="21">
        <f t="shared" si="2114"/>
        <v>0</v>
      </c>
      <c r="CU176" s="21"/>
      <c r="CV176" s="21">
        <f t="shared" si="2115"/>
        <v>0</v>
      </c>
      <c r="CW176" s="21"/>
      <c r="CX176" s="21">
        <f t="shared" si="2116"/>
        <v>0</v>
      </c>
      <c r="CY176" s="21"/>
      <c r="CZ176" s="21">
        <f t="shared" si="2117"/>
        <v>0</v>
      </c>
      <c r="DA176" s="21"/>
      <c r="DB176" s="21">
        <f t="shared" si="2118"/>
        <v>0</v>
      </c>
      <c r="DC176" s="21"/>
      <c r="DD176" s="21">
        <f t="shared" si="2119"/>
        <v>0</v>
      </c>
      <c r="DE176" s="21"/>
      <c r="DF176" s="21">
        <f t="shared" si="2120"/>
        <v>0</v>
      </c>
      <c r="DG176" s="21"/>
      <c r="DH176" s="21">
        <f t="shared" si="2121"/>
        <v>0</v>
      </c>
      <c r="DI176" s="21"/>
      <c r="DJ176" s="21">
        <f t="shared" si="2122"/>
        <v>0</v>
      </c>
      <c r="DK176" s="21"/>
      <c r="DL176" s="21">
        <f t="shared" si="2123"/>
        <v>0</v>
      </c>
      <c r="DM176" s="21"/>
      <c r="DN176" s="21">
        <f t="shared" si="2124"/>
        <v>0</v>
      </c>
      <c r="DO176" s="21"/>
      <c r="DP176" s="21">
        <f t="shared" si="2125"/>
        <v>0</v>
      </c>
      <c r="DQ176" s="21"/>
      <c r="DR176" s="21">
        <f t="shared" si="2126"/>
        <v>0</v>
      </c>
      <c r="DS176" s="21"/>
      <c r="DT176" s="21">
        <f t="shared" si="2127"/>
        <v>0</v>
      </c>
      <c r="DU176" s="21"/>
      <c r="DV176" s="21">
        <f t="shared" si="2128"/>
        <v>0</v>
      </c>
      <c r="DW176" s="21"/>
      <c r="DX176" s="21">
        <f t="shared" si="2129"/>
        <v>0</v>
      </c>
      <c r="DY176" s="21"/>
      <c r="DZ176" s="21">
        <f t="shared" si="2130"/>
        <v>0</v>
      </c>
      <c r="EA176" s="21"/>
      <c r="EB176" s="21">
        <f t="shared" si="2131"/>
        <v>0</v>
      </c>
      <c r="EC176" s="21"/>
      <c r="ED176" s="21">
        <f t="shared" si="2132"/>
        <v>0</v>
      </c>
      <c r="EE176" s="21"/>
      <c r="EF176" s="21">
        <f t="shared" si="2133"/>
        <v>0</v>
      </c>
      <c r="EG176" s="21"/>
      <c r="EH176" s="21">
        <f t="shared" si="2134"/>
        <v>0</v>
      </c>
      <c r="EI176" s="21"/>
      <c r="EJ176" s="21">
        <f t="shared" si="2135"/>
        <v>0</v>
      </c>
      <c r="EK176" s="21"/>
      <c r="EL176" s="21">
        <f t="shared" si="2136"/>
        <v>0</v>
      </c>
      <c r="EM176" s="21"/>
      <c r="EN176" s="21">
        <f t="shared" si="2137"/>
        <v>0</v>
      </c>
      <c r="EO176" s="21"/>
      <c r="EP176" s="21">
        <f t="shared" si="2138"/>
        <v>0</v>
      </c>
      <c r="EQ176" s="21"/>
      <c r="ER176" s="21">
        <f t="shared" si="2139"/>
        <v>0</v>
      </c>
      <c r="ES176" s="21"/>
      <c r="ET176" s="21">
        <f t="shared" si="2140"/>
        <v>0</v>
      </c>
      <c r="EU176" s="21"/>
      <c r="EV176" s="21">
        <f t="shared" si="2141"/>
        <v>0</v>
      </c>
      <c r="EW176" s="21"/>
      <c r="EX176" s="21">
        <f t="shared" si="2142"/>
        <v>0</v>
      </c>
      <c r="EY176" s="21"/>
      <c r="EZ176" s="21">
        <f t="shared" si="2143"/>
        <v>0</v>
      </c>
      <c r="FA176" s="21"/>
      <c r="FB176" s="21">
        <f t="shared" si="2144"/>
        <v>0</v>
      </c>
      <c r="FC176" s="21"/>
      <c r="FD176" s="21">
        <f t="shared" si="2145"/>
        <v>0</v>
      </c>
      <c r="FE176" s="21"/>
      <c r="FF176" s="21">
        <f t="shared" si="2146"/>
        <v>0</v>
      </c>
      <c r="FG176" s="21"/>
      <c r="FH176" s="21">
        <f t="shared" si="2147"/>
        <v>0</v>
      </c>
      <c r="FI176" s="21"/>
      <c r="FJ176" s="21">
        <f t="shared" si="2148"/>
        <v>0</v>
      </c>
      <c r="FK176" s="21"/>
      <c r="FL176" s="21">
        <f t="shared" si="2149"/>
        <v>0</v>
      </c>
      <c r="FM176" s="21"/>
      <c r="FN176" s="21">
        <f t="shared" si="2150"/>
        <v>0</v>
      </c>
      <c r="FO176" s="21"/>
      <c r="FP176" s="21">
        <f t="shared" si="2151"/>
        <v>0</v>
      </c>
      <c r="FQ176" s="21"/>
      <c r="FR176" s="21">
        <f t="shared" si="2152"/>
        <v>0</v>
      </c>
      <c r="FS176" s="21"/>
      <c r="FT176" s="21">
        <f t="shared" si="2153"/>
        <v>0</v>
      </c>
      <c r="FU176" s="21"/>
      <c r="FV176" s="21">
        <f t="shared" si="2154"/>
        <v>0</v>
      </c>
      <c r="FW176" s="21"/>
      <c r="FX176" s="21">
        <f t="shared" si="2155"/>
        <v>0</v>
      </c>
      <c r="FY176" s="21"/>
      <c r="FZ176" s="21">
        <f t="shared" si="2156"/>
        <v>0</v>
      </c>
      <c r="GA176" s="21"/>
      <c r="GB176" s="21">
        <f t="shared" si="2157"/>
        <v>0</v>
      </c>
      <c r="GC176" s="21"/>
      <c r="GD176" s="21">
        <f t="shared" si="2158"/>
        <v>0</v>
      </c>
      <c r="GE176" s="21"/>
      <c r="GF176" s="21">
        <f t="shared" si="2159"/>
        <v>0</v>
      </c>
      <c r="GG176" s="21"/>
      <c r="GH176" s="21">
        <f t="shared" si="2160"/>
        <v>0</v>
      </c>
      <c r="GI176" s="21"/>
      <c r="GJ176" s="21">
        <f t="shared" si="2161"/>
        <v>0</v>
      </c>
      <c r="GK176" s="21"/>
      <c r="GL176" s="21">
        <f t="shared" si="2162"/>
        <v>0</v>
      </c>
      <c r="GM176" s="21"/>
      <c r="GN176" s="21">
        <f t="shared" si="2163"/>
        <v>0</v>
      </c>
      <c r="GO176" s="21"/>
      <c r="GP176" s="21">
        <f t="shared" si="2164"/>
        <v>0</v>
      </c>
      <c r="GQ176" s="21"/>
      <c r="GR176" s="21">
        <f t="shared" si="2165"/>
        <v>0</v>
      </c>
      <c r="GS176" s="21"/>
      <c r="GT176" s="21">
        <f t="shared" si="2166"/>
        <v>0</v>
      </c>
      <c r="GU176" s="21"/>
      <c r="GV176" s="21">
        <f t="shared" si="2167"/>
        <v>0</v>
      </c>
      <c r="GW176" s="21"/>
      <c r="GX176" s="21">
        <f t="shared" si="2168"/>
        <v>0</v>
      </c>
      <c r="GY176" s="21"/>
      <c r="GZ176" s="21">
        <f t="shared" si="2169"/>
        <v>0</v>
      </c>
      <c r="HA176" s="21"/>
      <c r="HB176" s="21">
        <f t="shared" si="2170"/>
        <v>0</v>
      </c>
      <c r="HC176" s="21"/>
      <c r="HD176" s="21">
        <f t="shared" si="2171"/>
        <v>0</v>
      </c>
      <c r="HE176" s="21"/>
      <c r="HF176" s="21">
        <f t="shared" si="2172"/>
        <v>0</v>
      </c>
      <c r="HG176" s="21"/>
      <c r="HH176" s="21">
        <f t="shared" si="2173"/>
        <v>0</v>
      </c>
      <c r="HI176" s="21"/>
      <c r="HJ176" s="21">
        <f t="shared" si="2174"/>
        <v>0</v>
      </c>
      <c r="HK176" s="21"/>
      <c r="HL176" s="21">
        <f t="shared" si="2175"/>
        <v>0</v>
      </c>
      <c r="HM176" s="21"/>
      <c r="HN176" s="21">
        <f t="shared" si="2176"/>
        <v>25.3</v>
      </c>
      <c r="HO176" s="21"/>
      <c r="HP176" s="21">
        <f t="shared" si="2177"/>
        <v>25.3</v>
      </c>
      <c r="HQ176" s="21"/>
      <c r="HR176" s="21">
        <f t="shared" si="2178"/>
        <v>25.3</v>
      </c>
      <c r="HS176" s="21"/>
      <c r="HT176" s="21">
        <f t="shared" si="2179"/>
        <v>25.3</v>
      </c>
      <c r="HU176" s="21"/>
      <c r="HV176" s="21">
        <f t="shared" si="2180"/>
        <v>25.3</v>
      </c>
      <c r="HW176" s="21"/>
      <c r="HX176" s="21">
        <f t="shared" si="2181"/>
        <v>25.3</v>
      </c>
      <c r="HY176" s="21"/>
      <c r="HZ176" s="21">
        <f t="shared" si="2182"/>
        <v>25.3</v>
      </c>
      <c r="IA176" s="21"/>
      <c r="IB176" s="21">
        <f t="shared" si="2183"/>
        <v>25.3</v>
      </c>
      <c r="IC176" s="21"/>
      <c r="ID176" s="21">
        <f t="shared" si="2184"/>
        <v>25.3</v>
      </c>
      <c r="IE176" s="21"/>
      <c r="IF176" s="21">
        <f t="shared" si="2185"/>
        <v>25.3</v>
      </c>
      <c r="IG176" s="21">
        <v>11</v>
      </c>
      <c r="IH176" s="21">
        <f t="shared" si="2186"/>
        <v>0</v>
      </c>
      <c r="II176" s="21">
        <v>29</v>
      </c>
      <c r="IJ176" s="21">
        <f t="shared" si="2187"/>
        <v>0</v>
      </c>
      <c r="IK176" s="21">
        <v>38</v>
      </c>
      <c r="IL176" s="21">
        <f t="shared" si="2188"/>
        <v>0</v>
      </c>
      <c r="IM176" s="21">
        <v>40</v>
      </c>
      <c r="IN176" s="21">
        <f t="shared" si="2189"/>
        <v>0</v>
      </c>
      <c r="IO176" s="21">
        <v>38</v>
      </c>
      <c r="IP176" s="21">
        <f t="shared" si="2190"/>
        <v>0</v>
      </c>
      <c r="IQ176" s="21">
        <v>35</v>
      </c>
      <c r="IR176" s="21">
        <f t="shared" si="2191"/>
        <v>0</v>
      </c>
      <c r="IS176" s="21">
        <v>42</v>
      </c>
      <c r="IT176" s="21">
        <f t="shared" si="2192"/>
        <v>0</v>
      </c>
      <c r="IU176" s="21">
        <v>20</v>
      </c>
      <c r="IV176" s="21">
        <f t="shared" si="2193"/>
        <v>0</v>
      </c>
      <c r="IW176" s="21"/>
      <c r="IX176" s="21">
        <f t="shared" si="2194"/>
        <v>0</v>
      </c>
      <c r="IY176" s="21"/>
      <c r="IZ176" s="21">
        <f t="shared" si="2195"/>
        <v>0</v>
      </c>
      <c r="JA176" s="21"/>
      <c r="JB176" s="21">
        <f t="shared" si="2196"/>
        <v>0</v>
      </c>
      <c r="JC176" s="21"/>
      <c r="JD176" s="21">
        <f t="shared" si="2197"/>
        <v>0</v>
      </c>
      <c r="JE176" s="21"/>
      <c r="JF176" s="21">
        <f t="shared" si="2198"/>
        <v>0</v>
      </c>
      <c r="JG176" s="21"/>
      <c r="JH176" s="21">
        <f t="shared" si="2199"/>
        <v>0</v>
      </c>
      <c r="JI176" s="21"/>
      <c r="JJ176" s="21">
        <f t="shared" si="2200"/>
        <v>0</v>
      </c>
      <c r="JK176" s="21"/>
      <c r="JL176" s="21">
        <f t="shared" si="2201"/>
        <v>0</v>
      </c>
      <c r="JM176" s="21"/>
      <c r="JN176" s="21">
        <f t="shared" si="2202"/>
        <v>0</v>
      </c>
      <c r="JO176" s="21"/>
      <c r="JP176" s="21">
        <f t="shared" si="2203"/>
        <v>0</v>
      </c>
      <c r="JQ176" s="21"/>
      <c r="JR176" s="21">
        <f t="shared" si="2204"/>
        <v>0</v>
      </c>
      <c r="JS176" s="21"/>
      <c r="JT176" s="21">
        <f t="shared" si="2205"/>
        <v>0</v>
      </c>
      <c r="JU176" s="21"/>
      <c r="JV176" s="21">
        <f t="shared" si="2206"/>
        <v>0</v>
      </c>
      <c r="JW176" s="21"/>
      <c r="JX176" s="21">
        <f t="shared" si="2207"/>
        <v>0</v>
      </c>
      <c r="JY176" s="21"/>
      <c r="JZ176" s="21">
        <f t="shared" si="2208"/>
        <v>0</v>
      </c>
      <c r="KA176" s="21"/>
      <c r="KB176" s="21">
        <f t="shared" si="2209"/>
        <v>0</v>
      </c>
      <c r="KC176" s="21"/>
      <c r="KD176" s="21">
        <f t="shared" si="2210"/>
        <v>0</v>
      </c>
      <c r="KE176" s="21"/>
      <c r="KF176" s="21">
        <f t="shared" si="2211"/>
        <v>0</v>
      </c>
      <c r="KG176" s="21"/>
      <c r="KH176" s="21">
        <f t="shared" si="2212"/>
        <v>0</v>
      </c>
      <c r="KI176" s="21"/>
      <c r="KJ176" s="21">
        <f t="shared" si="2213"/>
        <v>0</v>
      </c>
      <c r="KK176" s="21"/>
      <c r="KL176" s="21">
        <f t="shared" si="2214"/>
        <v>0</v>
      </c>
      <c r="KM176" s="21"/>
      <c r="KN176" s="21">
        <f t="shared" si="2215"/>
        <v>0</v>
      </c>
      <c r="KO176" s="21"/>
      <c r="KP176" s="21">
        <f t="shared" si="2216"/>
        <v>0</v>
      </c>
      <c r="KQ176" s="21"/>
      <c r="KR176" s="21">
        <f t="shared" si="2217"/>
        <v>0</v>
      </c>
      <c r="KS176" s="21"/>
      <c r="KT176" s="21">
        <f t="shared" si="2218"/>
        <v>0</v>
      </c>
      <c r="KU176" s="21"/>
      <c r="KV176" s="21">
        <f t="shared" si="2219"/>
        <v>0</v>
      </c>
      <c r="KW176" s="21"/>
      <c r="KX176" s="21">
        <f t="shared" si="2220"/>
        <v>0</v>
      </c>
      <c r="KY176" s="21"/>
      <c r="KZ176" s="21">
        <f t="shared" si="2221"/>
        <v>0</v>
      </c>
      <c r="LA176" s="21"/>
      <c r="LB176" s="21">
        <f t="shared" si="2222"/>
        <v>0</v>
      </c>
      <c r="LC176" s="21"/>
      <c r="LD176" s="21">
        <f t="shared" si="2223"/>
        <v>0</v>
      </c>
      <c r="LE176" s="21"/>
      <c r="LF176" s="21">
        <f t="shared" si="2224"/>
        <v>0</v>
      </c>
      <c r="LG176" s="21"/>
      <c r="LH176" s="21">
        <f t="shared" si="2225"/>
        <v>0</v>
      </c>
      <c r="LI176" s="21"/>
      <c r="LJ176" s="21">
        <f t="shared" si="2226"/>
        <v>0</v>
      </c>
      <c r="LK176" s="21"/>
      <c r="LL176" s="21">
        <f t="shared" si="2227"/>
        <v>0</v>
      </c>
      <c r="LM176" s="21"/>
      <c r="LN176" s="21">
        <f t="shared" si="2228"/>
        <v>0</v>
      </c>
      <c r="LO176" s="21"/>
      <c r="LP176" s="21">
        <f t="shared" si="2229"/>
        <v>0</v>
      </c>
      <c r="LQ176" s="21"/>
      <c r="LR176" s="21">
        <f t="shared" si="2230"/>
        <v>0</v>
      </c>
      <c r="LS176" s="21"/>
      <c r="LT176" s="21">
        <f t="shared" si="2231"/>
        <v>0</v>
      </c>
      <c r="LU176" s="21"/>
      <c r="LV176" s="21">
        <f t="shared" si="2232"/>
        <v>0</v>
      </c>
      <c r="LW176" s="21"/>
      <c r="LX176" s="21">
        <f t="shared" si="2233"/>
        <v>0</v>
      </c>
      <c r="LY176" s="21"/>
      <c r="LZ176" s="21">
        <f t="shared" si="2234"/>
        <v>0</v>
      </c>
      <c r="MA176" s="21"/>
      <c r="MB176" s="21">
        <f t="shared" si="2235"/>
        <v>0</v>
      </c>
      <c r="MC176" s="21"/>
      <c r="MD176" s="21">
        <f t="shared" si="2236"/>
        <v>0</v>
      </c>
      <c r="ME176" s="21"/>
      <c r="MF176" s="21">
        <f t="shared" si="2237"/>
        <v>0</v>
      </c>
      <c r="MG176" s="21"/>
      <c r="MH176" s="21">
        <f t="shared" si="2238"/>
        <v>0</v>
      </c>
      <c r="MI176" s="21"/>
      <c r="MJ176" s="21">
        <f t="shared" si="2239"/>
        <v>0</v>
      </c>
      <c r="MK176" s="21"/>
      <c r="ML176" s="21">
        <f t="shared" si="2240"/>
        <v>0</v>
      </c>
      <c r="MM176" s="21"/>
      <c r="MN176" s="21">
        <f t="shared" si="2241"/>
        <v>0</v>
      </c>
      <c r="MO176" s="21"/>
      <c r="MP176" s="21">
        <f t="shared" si="2242"/>
        <v>0</v>
      </c>
      <c r="MQ176" s="21"/>
      <c r="MR176" s="21">
        <f t="shared" si="2243"/>
        <v>0</v>
      </c>
      <c r="MS176" s="21"/>
      <c r="MT176" s="21">
        <f t="shared" si="2244"/>
        <v>0</v>
      </c>
      <c r="MU176" s="21"/>
      <c r="MV176" s="21">
        <f t="shared" si="2245"/>
        <v>0</v>
      </c>
      <c r="MW176" s="21"/>
      <c r="MX176" s="21">
        <f t="shared" si="2246"/>
        <v>0</v>
      </c>
      <c r="MY176" s="21"/>
      <c r="MZ176" s="21">
        <f t="shared" si="2247"/>
        <v>0</v>
      </c>
      <c r="NA176" s="21"/>
      <c r="NB176" s="21">
        <f t="shared" si="2248"/>
        <v>0</v>
      </c>
      <c r="NC176" s="21"/>
      <c r="ND176" s="21">
        <f t="shared" si="2249"/>
        <v>0</v>
      </c>
      <c r="NE176" s="21"/>
      <c r="NF176" s="21">
        <f t="shared" si="2250"/>
        <v>0</v>
      </c>
      <c r="NG176" s="21"/>
      <c r="NH176" s="21">
        <f t="shared" si="2251"/>
        <v>0</v>
      </c>
      <c r="NI176" s="21"/>
      <c r="NJ176" s="21">
        <f t="shared" si="2252"/>
        <v>0</v>
      </c>
      <c r="NK176" s="21"/>
      <c r="NL176" s="21">
        <f t="shared" si="2253"/>
        <v>0</v>
      </c>
      <c r="NM176" s="21"/>
      <c r="NN176" s="21">
        <f t="shared" si="2254"/>
        <v>0</v>
      </c>
      <c r="NO176" s="21"/>
      <c r="NP176" s="21">
        <f t="shared" si="2255"/>
        <v>0</v>
      </c>
      <c r="NQ176" s="21"/>
      <c r="NR176" s="21">
        <f t="shared" si="2256"/>
        <v>0</v>
      </c>
      <c r="NS176" s="21"/>
      <c r="NT176" s="21">
        <f t="shared" si="2257"/>
        <v>0</v>
      </c>
      <c r="NU176" s="21"/>
      <c r="NV176" s="21">
        <f t="shared" si="2258"/>
        <v>0</v>
      </c>
      <c r="NW176" s="21"/>
      <c r="NX176" s="21">
        <f t="shared" si="2259"/>
        <v>0</v>
      </c>
      <c r="NY176" s="21"/>
      <c r="NZ176" s="21">
        <f t="shared" si="2260"/>
        <v>0</v>
      </c>
      <c r="OA176" s="21"/>
      <c r="OB176" s="21">
        <f t="shared" si="2261"/>
        <v>0</v>
      </c>
      <c r="OC176" s="21"/>
      <c r="OD176" s="21">
        <f t="shared" si="2262"/>
        <v>0</v>
      </c>
      <c r="OE176" s="21"/>
      <c r="OF176" s="21">
        <f t="shared" si="2263"/>
        <v>0</v>
      </c>
      <c r="OG176" s="21"/>
      <c r="OH176" s="21">
        <f t="shared" si="2264"/>
        <v>0</v>
      </c>
      <c r="OI176" s="21"/>
      <c r="OJ176" s="21">
        <f t="shared" si="2265"/>
        <v>0</v>
      </c>
      <c r="OK176" s="21"/>
      <c r="OL176" s="21">
        <f t="shared" si="2266"/>
        <v>0</v>
      </c>
      <c r="OM176" s="21"/>
      <c r="ON176" s="21">
        <f t="shared" si="2267"/>
        <v>0</v>
      </c>
      <c r="OO176" s="21"/>
      <c r="OP176" s="21">
        <f t="shared" si="2267"/>
        <v>0</v>
      </c>
      <c r="OQ176" s="21"/>
      <c r="OR176" s="21">
        <f t="shared" si="2267"/>
        <v>0</v>
      </c>
      <c r="OS176" s="21"/>
      <c r="OT176" s="21">
        <f t="shared" si="2267"/>
        <v>0</v>
      </c>
      <c r="OU176" s="21"/>
      <c r="OV176" s="21">
        <f t="shared" si="2267"/>
        <v>0</v>
      </c>
      <c r="OW176" s="21"/>
      <c r="OX176" s="21">
        <f t="shared" si="2267"/>
        <v>0</v>
      </c>
      <c r="OY176" s="21"/>
      <c r="OZ176" s="21">
        <f t="shared" si="2267"/>
        <v>0</v>
      </c>
      <c r="PA176" s="21"/>
      <c r="PB176" s="21">
        <f t="shared" si="2268"/>
        <v>0</v>
      </c>
      <c r="PC176" s="21"/>
      <c r="PD176" s="21">
        <f t="shared" si="2268"/>
        <v>0</v>
      </c>
      <c r="PE176" s="21"/>
      <c r="PF176" s="21">
        <f t="shared" si="2268"/>
        <v>0</v>
      </c>
      <c r="PG176" s="21"/>
      <c r="PH176" s="21">
        <f t="shared" si="2268"/>
        <v>0</v>
      </c>
      <c r="PI176" s="21"/>
      <c r="PJ176" s="21">
        <f t="shared" si="2268"/>
        <v>0</v>
      </c>
      <c r="PK176" s="21"/>
      <c r="PL176" s="21">
        <f t="shared" si="2268"/>
        <v>0</v>
      </c>
      <c r="PM176" s="21"/>
      <c r="PN176" s="21">
        <f t="shared" si="2269"/>
        <v>0</v>
      </c>
      <c r="PO176" s="21"/>
      <c r="PP176" s="21">
        <f t="shared" si="2269"/>
        <v>0</v>
      </c>
      <c r="PQ176" s="21"/>
      <c r="PR176" s="21">
        <f t="shared" si="2269"/>
        <v>0</v>
      </c>
      <c r="PS176" s="21"/>
      <c r="PT176" s="21">
        <f t="shared" si="2269"/>
        <v>0</v>
      </c>
      <c r="PU176" s="21"/>
      <c r="PV176" s="21">
        <f t="shared" si="2269"/>
        <v>0</v>
      </c>
      <c r="PW176" s="21"/>
      <c r="PX176" s="21">
        <f t="shared" si="2269"/>
        <v>0</v>
      </c>
      <c r="PY176" s="21"/>
      <c r="PZ176" s="21">
        <f t="shared" si="2270"/>
        <v>0</v>
      </c>
      <c r="QA176" s="21"/>
      <c r="QB176" s="21">
        <f t="shared" si="2270"/>
        <v>0</v>
      </c>
      <c r="QC176" s="21"/>
      <c r="QD176" s="21">
        <f t="shared" si="2270"/>
        <v>0</v>
      </c>
      <c r="QE176" s="21"/>
      <c r="QF176" s="21">
        <f t="shared" si="2270"/>
        <v>0</v>
      </c>
      <c r="QG176" s="21"/>
      <c r="QH176" s="21">
        <f t="shared" si="2270"/>
        <v>0</v>
      </c>
      <c r="QI176" s="21"/>
      <c r="QJ176" s="21">
        <f t="shared" si="2270"/>
        <v>0</v>
      </c>
      <c r="QK176" s="21"/>
      <c r="QL176" s="21">
        <f t="shared" si="2346"/>
        <v>0</v>
      </c>
      <c r="QM176" s="21"/>
      <c r="QN176" s="21">
        <f t="shared" si="2346"/>
        <v>0</v>
      </c>
      <c r="QO176" s="21"/>
      <c r="QP176" s="21">
        <f t="shared" si="2346"/>
        <v>0</v>
      </c>
      <c r="QQ176" s="21"/>
      <c r="QR176" s="21">
        <f t="shared" si="2346"/>
        <v>0</v>
      </c>
      <c r="QS176" s="21"/>
      <c r="QT176" s="21">
        <f t="shared" si="2346"/>
        <v>0</v>
      </c>
      <c r="QU176" s="21"/>
      <c r="QV176" s="21">
        <f t="shared" si="2346"/>
        <v>0</v>
      </c>
      <c r="QW176" s="21"/>
      <c r="QX176" s="21">
        <f t="shared" si="2272"/>
        <v>0</v>
      </c>
      <c r="QY176" s="21"/>
      <c r="QZ176" s="21">
        <f t="shared" si="2272"/>
        <v>0</v>
      </c>
      <c r="RA176" s="21"/>
      <c r="RB176" s="21">
        <f t="shared" si="2272"/>
        <v>0</v>
      </c>
      <c r="RC176" s="21"/>
      <c r="RD176" s="21">
        <f t="shared" si="2272"/>
        <v>0</v>
      </c>
      <c r="RE176" s="21"/>
      <c r="RF176" s="21">
        <f t="shared" si="2272"/>
        <v>0</v>
      </c>
      <c r="RG176" s="21"/>
      <c r="RH176" s="21">
        <f t="shared" si="2272"/>
        <v>0</v>
      </c>
      <c r="RI176" s="21"/>
      <c r="RJ176" s="21">
        <f t="shared" si="1944"/>
        <v>0</v>
      </c>
      <c r="RK176" s="21"/>
      <c r="RL176" s="21">
        <f t="shared" si="1945"/>
        <v>0</v>
      </c>
      <c r="RM176" s="21"/>
      <c r="RN176" s="21">
        <f t="shared" si="1946"/>
        <v>0</v>
      </c>
      <c r="RO176" s="21"/>
      <c r="RP176" s="21">
        <f t="shared" si="1947"/>
        <v>0</v>
      </c>
      <c r="RQ176" s="21"/>
      <c r="RR176" s="21">
        <f t="shared" si="1948"/>
        <v>0</v>
      </c>
      <c r="RS176" s="21"/>
      <c r="RT176" s="21">
        <f t="shared" si="1949"/>
        <v>0</v>
      </c>
      <c r="RU176" s="21"/>
      <c r="RV176" s="21">
        <f t="shared" si="1950"/>
        <v>0</v>
      </c>
      <c r="RW176" s="21"/>
      <c r="RX176" s="21">
        <f t="shared" si="1951"/>
        <v>0</v>
      </c>
      <c r="RY176" s="21"/>
      <c r="RZ176" s="21">
        <f t="shared" si="1952"/>
        <v>0</v>
      </c>
      <c r="SA176" s="21"/>
      <c r="SB176" s="21">
        <f t="shared" si="1953"/>
        <v>0</v>
      </c>
      <c r="SC176" s="21"/>
      <c r="SD176" s="21">
        <f t="shared" si="1954"/>
        <v>0</v>
      </c>
      <c r="SE176" s="21"/>
      <c r="SF176" s="21">
        <f t="shared" si="1955"/>
        <v>0</v>
      </c>
      <c r="SG176" s="21"/>
      <c r="SH176" s="21">
        <f t="shared" si="1956"/>
        <v>0</v>
      </c>
      <c r="SI176" s="21"/>
      <c r="SJ176" s="21">
        <f t="shared" si="1957"/>
        <v>0</v>
      </c>
      <c r="SK176" s="21"/>
      <c r="SL176" s="21">
        <f t="shared" si="1958"/>
        <v>0</v>
      </c>
      <c r="SM176" s="21"/>
      <c r="SN176" s="21">
        <f t="shared" si="2273"/>
        <v>0</v>
      </c>
      <c r="SO176" s="21"/>
      <c r="SP176" s="21">
        <f t="shared" si="1960"/>
        <v>0</v>
      </c>
      <c r="SQ176" s="21"/>
      <c r="SR176" s="21">
        <f t="shared" si="1961"/>
        <v>0</v>
      </c>
      <c r="SS176" s="21"/>
      <c r="ST176" s="21">
        <f t="shared" si="1962"/>
        <v>0</v>
      </c>
      <c r="SU176" s="21"/>
      <c r="SV176" s="21">
        <f t="shared" si="1963"/>
        <v>0</v>
      </c>
      <c r="SW176" s="21"/>
      <c r="SX176" s="21">
        <f t="shared" si="1964"/>
        <v>0</v>
      </c>
      <c r="SY176" s="21"/>
      <c r="SZ176" s="21">
        <f t="shared" si="1965"/>
        <v>0</v>
      </c>
      <c r="TA176" s="21"/>
      <c r="TB176" s="21">
        <f t="shared" si="1966"/>
        <v>0</v>
      </c>
      <c r="TC176" s="21"/>
      <c r="TD176" s="21">
        <f t="shared" si="2274"/>
        <v>0</v>
      </c>
      <c r="TE176" s="21"/>
      <c r="TF176" s="21">
        <f t="shared" si="1968"/>
        <v>0</v>
      </c>
      <c r="TG176" s="21"/>
      <c r="TH176" s="21">
        <f t="shared" si="1969"/>
        <v>0</v>
      </c>
      <c r="TI176" s="21"/>
      <c r="TJ176" s="21">
        <f t="shared" si="1970"/>
        <v>0</v>
      </c>
      <c r="TK176" s="21"/>
      <c r="TL176" s="21">
        <f t="shared" si="2275"/>
        <v>0</v>
      </c>
      <c r="TM176" s="21"/>
      <c r="TN176" s="21">
        <f t="shared" si="2276"/>
        <v>0</v>
      </c>
      <c r="TO176" s="21"/>
      <c r="TP176" s="21">
        <f t="shared" si="2277"/>
        <v>0</v>
      </c>
      <c r="TQ176" s="21"/>
      <c r="TR176" s="21">
        <f t="shared" si="2278"/>
        <v>0</v>
      </c>
      <c r="TS176" s="21"/>
      <c r="TT176" s="21">
        <f t="shared" si="2279"/>
        <v>0</v>
      </c>
      <c r="TU176" s="21"/>
      <c r="TV176" s="21">
        <f t="shared" si="2280"/>
        <v>0</v>
      </c>
      <c r="TW176" s="21"/>
      <c r="TX176" s="21">
        <f t="shared" si="2281"/>
        <v>0</v>
      </c>
      <c r="TY176" s="21"/>
      <c r="TZ176" s="21">
        <f t="shared" si="2282"/>
        <v>0</v>
      </c>
      <c r="UA176" s="21"/>
      <c r="UB176" s="21">
        <f t="shared" si="2283"/>
        <v>0</v>
      </c>
      <c r="UC176" s="21"/>
      <c r="UD176" s="21">
        <f t="shared" si="2284"/>
        <v>0</v>
      </c>
      <c r="UE176" s="21"/>
      <c r="UF176" s="21">
        <f t="shared" si="2285"/>
        <v>0</v>
      </c>
      <c r="UG176" s="21"/>
      <c r="UH176" s="21">
        <f t="shared" si="1982"/>
        <v>0</v>
      </c>
      <c r="UI176" s="21"/>
      <c r="UJ176" s="21">
        <f t="shared" si="2286"/>
        <v>0</v>
      </c>
      <c r="UK176" s="21"/>
      <c r="UL176" s="21">
        <f t="shared" si="2287"/>
        <v>0</v>
      </c>
      <c r="UM176" s="21"/>
      <c r="UN176" s="21">
        <f t="shared" si="2288"/>
        <v>0</v>
      </c>
      <c r="UO176" s="21"/>
      <c r="UP176" s="21">
        <f t="shared" si="2289"/>
        <v>0</v>
      </c>
      <c r="UQ176" s="21"/>
      <c r="UR176" s="21">
        <f t="shared" si="2290"/>
        <v>0</v>
      </c>
      <c r="US176" s="21"/>
      <c r="UT176" s="21">
        <f t="shared" si="2291"/>
        <v>0</v>
      </c>
      <c r="UU176" s="21"/>
      <c r="UV176" s="21">
        <f t="shared" si="1989"/>
        <v>0</v>
      </c>
      <c r="UW176" s="21"/>
      <c r="UX176" s="21">
        <f t="shared" si="2292"/>
        <v>0</v>
      </c>
      <c r="UY176" s="21"/>
      <c r="UZ176" s="21">
        <f t="shared" si="1991"/>
        <v>0</v>
      </c>
      <c r="VA176" s="21"/>
      <c r="VB176" s="21">
        <f t="shared" si="2293"/>
        <v>0</v>
      </c>
      <c r="VC176" s="21"/>
      <c r="VD176" s="21">
        <f t="shared" si="2294"/>
        <v>0</v>
      </c>
      <c r="VE176" s="21"/>
      <c r="VF176" s="21">
        <f t="shared" si="2295"/>
        <v>0</v>
      </c>
      <c r="VG176" s="21"/>
      <c r="VH176" s="21">
        <f t="shared" si="2296"/>
        <v>0</v>
      </c>
      <c r="VI176" s="21"/>
      <c r="VJ176" s="21">
        <f t="shared" si="2297"/>
        <v>0</v>
      </c>
      <c r="VK176" s="21"/>
      <c r="VL176" s="21">
        <f t="shared" si="2298"/>
        <v>0</v>
      </c>
      <c r="VM176" s="21"/>
      <c r="VN176" s="21">
        <f t="shared" si="2299"/>
        <v>0</v>
      </c>
      <c r="VO176" s="21"/>
      <c r="VP176" s="21">
        <f t="shared" si="2300"/>
        <v>0</v>
      </c>
      <c r="VQ176" s="21"/>
      <c r="VR176" s="21">
        <f t="shared" si="2267"/>
        <v>0</v>
      </c>
      <c r="VS176" s="21"/>
      <c r="VT176" s="21">
        <f t="shared" si="2267"/>
        <v>0</v>
      </c>
      <c r="VU176" s="21"/>
      <c r="VV176" s="21">
        <f t="shared" si="2301"/>
        <v>0</v>
      </c>
      <c r="VW176" s="21"/>
      <c r="VX176" s="21">
        <f t="shared" si="2302"/>
        <v>0</v>
      </c>
      <c r="VY176" s="21"/>
      <c r="VZ176" s="21">
        <f t="shared" si="2302"/>
        <v>0</v>
      </c>
      <c r="WA176" s="21"/>
      <c r="WB176" s="21">
        <f t="shared" si="2302"/>
        <v>0</v>
      </c>
      <c r="WC176" s="21"/>
      <c r="WD176" s="21">
        <f t="shared" si="2302"/>
        <v>0</v>
      </c>
      <c r="WE176" s="21"/>
      <c r="WF176" s="21">
        <f t="shared" si="2302"/>
        <v>0</v>
      </c>
      <c r="WG176" s="21"/>
      <c r="WH176" s="21">
        <f t="shared" si="2302"/>
        <v>0</v>
      </c>
      <c r="WI176" s="21"/>
      <c r="WJ176" s="21">
        <f t="shared" si="2302"/>
        <v>0</v>
      </c>
      <c r="WK176" s="21"/>
      <c r="WL176" s="21">
        <f t="shared" si="2302"/>
        <v>0</v>
      </c>
      <c r="WM176" s="21"/>
      <c r="WN176" s="21">
        <f t="shared" si="2302"/>
        <v>0</v>
      </c>
      <c r="WO176" s="21"/>
      <c r="WP176" s="21">
        <f t="shared" si="2302"/>
        <v>0</v>
      </c>
      <c r="WQ176" s="21"/>
      <c r="WR176" s="21">
        <f t="shared" si="2302"/>
        <v>0</v>
      </c>
      <c r="WS176" s="21"/>
      <c r="WT176" s="21">
        <f t="shared" si="2302"/>
        <v>0</v>
      </c>
      <c r="WU176" s="21"/>
      <c r="WV176" s="21">
        <f t="shared" si="2302"/>
        <v>0</v>
      </c>
      <c r="WW176" s="21"/>
      <c r="WX176" s="21">
        <f t="shared" si="2302"/>
        <v>0</v>
      </c>
      <c r="WY176" s="21"/>
      <c r="WZ176" s="21">
        <f t="shared" si="2302"/>
        <v>0</v>
      </c>
      <c r="XA176" s="21"/>
      <c r="XB176" s="21">
        <f t="shared" si="2302"/>
        <v>0</v>
      </c>
      <c r="XC176" s="21"/>
      <c r="XD176" s="21">
        <f t="shared" si="2301"/>
        <v>0</v>
      </c>
      <c r="XE176" s="21"/>
      <c r="XF176" s="21">
        <f t="shared" si="2301"/>
        <v>0</v>
      </c>
      <c r="XG176" s="21"/>
      <c r="XH176" s="21">
        <f t="shared" si="2301"/>
        <v>0</v>
      </c>
      <c r="XI176" s="21"/>
      <c r="XJ176" s="21">
        <f t="shared" si="2301"/>
        <v>0</v>
      </c>
      <c r="XK176" s="21"/>
      <c r="XL176" s="21">
        <f t="shared" si="2301"/>
        <v>0</v>
      </c>
      <c r="XM176" s="21"/>
      <c r="XN176" s="21">
        <f t="shared" si="2301"/>
        <v>0</v>
      </c>
      <c r="XO176" s="21"/>
      <c r="XP176" s="21">
        <f t="shared" si="2301"/>
        <v>0</v>
      </c>
      <c r="XQ176" s="21"/>
      <c r="XR176" s="21">
        <f t="shared" si="2301"/>
        <v>0</v>
      </c>
      <c r="XS176" s="21"/>
      <c r="XT176" s="21">
        <f t="shared" si="2301"/>
        <v>0</v>
      </c>
      <c r="XU176" s="21"/>
      <c r="XV176" s="21">
        <f t="shared" si="2301"/>
        <v>0</v>
      </c>
      <c r="XW176" s="21"/>
      <c r="XX176" s="21">
        <f t="shared" si="2301"/>
        <v>0</v>
      </c>
      <c r="XY176" s="21"/>
      <c r="XZ176" s="21">
        <f t="shared" si="2301"/>
        <v>0</v>
      </c>
      <c r="YA176" s="21"/>
      <c r="YB176" s="21">
        <f t="shared" si="2004"/>
        <v>0</v>
      </c>
      <c r="YC176" s="21"/>
      <c r="YD176" s="21">
        <f t="shared" si="2005"/>
        <v>0</v>
      </c>
      <c r="YE176" s="21"/>
      <c r="YF176" s="21">
        <f t="shared" si="2006"/>
        <v>0</v>
      </c>
      <c r="YG176" s="21"/>
      <c r="YH176" s="21">
        <f t="shared" si="2007"/>
        <v>0</v>
      </c>
      <c r="YI176" s="21"/>
      <c r="YJ176" s="21">
        <f t="shared" si="2008"/>
        <v>0</v>
      </c>
      <c r="YK176" s="21"/>
      <c r="YL176" s="21">
        <f t="shared" si="2009"/>
        <v>0</v>
      </c>
      <c r="YM176" s="21"/>
      <c r="YN176" s="21">
        <f t="shared" si="2010"/>
        <v>0</v>
      </c>
      <c r="YO176" s="21"/>
      <c r="YP176" s="21">
        <f t="shared" si="2011"/>
        <v>0</v>
      </c>
      <c r="YQ176" s="21"/>
      <c r="YR176" s="21">
        <f t="shared" si="2012"/>
        <v>0</v>
      </c>
      <c r="YS176" s="21"/>
      <c r="YT176" s="21">
        <f t="shared" si="2303"/>
        <v>0</v>
      </c>
      <c r="YU176" s="21"/>
      <c r="YV176" s="21">
        <f t="shared" si="2014"/>
        <v>0</v>
      </c>
      <c r="YW176" s="21"/>
      <c r="YX176" s="21">
        <f t="shared" si="2015"/>
        <v>0</v>
      </c>
      <c r="YY176" s="21"/>
      <c r="YZ176" s="21">
        <f t="shared" si="2301"/>
        <v>0</v>
      </c>
      <c r="ZA176" s="21"/>
      <c r="ZB176" s="21">
        <f t="shared" si="2016"/>
        <v>0</v>
      </c>
      <c r="ZC176" s="21"/>
      <c r="ZD176" s="21">
        <f t="shared" si="2017"/>
        <v>0</v>
      </c>
      <c r="ZE176" s="21"/>
      <c r="ZF176" s="21">
        <f t="shared" si="2018"/>
        <v>0</v>
      </c>
      <c r="ZG176" s="21"/>
      <c r="ZH176" s="21">
        <f t="shared" si="2304"/>
        <v>0</v>
      </c>
      <c r="ZI176" s="21"/>
      <c r="ZJ176" s="21">
        <f t="shared" si="2020"/>
        <v>0</v>
      </c>
      <c r="ZK176" s="21"/>
      <c r="ZL176" s="21">
        <f t="shared" si="2021"/>
        <v>0</v>
      </c>
      <c r="ZM176" s="21"/>
      <c r="ZN176" s="21">
        <f t="shared" si="2305"/>
        <v>0</v>
      </c>
      <c r="ZO176" s="21"/>
      <c r="ZP176" s="21">
        <f t="shared" si="2023"/>
        <v>0</v>
      </c>
      <c r="ZQ176" s="21"/>
      <c r="ZR176" s="21">
        <f t="shared" si="2024"/>
        <v>0</v>
      </c>
      <c r="ZS176" s="21"/>
      <c r="ZT176" s="21">
        <f t="shared" si="2301"/>
        <v>0</v>
      </c>
      <c r="ZU176" s="21"/>
      <c r="ZV176" s="21">
        <f t="shared" si="2306"/>
        <v>0</v>
      </c>
      <c r="ZW176" s="21"/>
      <c r="ZX176" s="21">
        <f t="shared" si="2307"/>
        <v>0</v>
      </c>
      <c r="ZY176" s="21"/>
      <c r="ZZ176" s="21">
        <f t="shared" si="2307"/>
        <v>0</v>
      </c>
      <c r="AAA176" s="21"/>
      <c r="AAB176" s="21">
        <f t="shared" si="2308"/>
        <v>0</v>
      </c>
      <c r="AAC176" s="21"/>
      <c r="AAD176" s="21">
        <f t="shared" si="2308"/>
        <v>0</v>
      </c>
      <c r="AAE176" s="21"/>
      <c r="AAF176" s="21">
        <f t="shared" si="2309"/>
        <v>0</v>
      </c>
      <c r="AAG176" s="21"/>
      <c r="AAH176" s="21">
        <f t="shared" si="2309"/>
        <v>0</v>
      </c>
      <c r="AAI176" s="21"/>
      <c r="AAJ176" s="21">
        <f t="shared" si="2310"/>
        <v>0</v>
      </c>
      <c r="AAK176" s="21"/>
      <c r="AAL176" s="21">
        <f t="shared" si="2310"/>
        <v>0</v>
      </c>
      <c r="AAM176" s="21"/>
      <c r="AAN176" s="21">
        <f t="shared" si="2311"/>
        <v>0</v>
      </c>
      <c r="AAO176" s="21"/>
      <c r="AAP176" s="21">
        <f t="shared" si="2311"/>
        <v>0</v>
      </c>
      <c r="AAQ176" s="21"/>
      <c r="AAR176" s="21">
        <f t="shared" si="2312"/>
        <v>0</v>
      </c>
      <c r="AAS176" s="21"/>
      <c r="AAT176" s="21">
        <f t="shared" si="2312"/>
        <v>0</v>
      </c>
      <c r="AAU176" s="21"/>
      <c r="AAV176" s="21">
        <f t="shared" si="2313"/>
        <v>0</v>
      </c>
      <c r="AAW176" s="21"/>
      <c r="AAX176" s="21">
        <f t="shared" si="2313"/>
        <v>0</v>
      </c>
      <c r="AAY176" s="21"/>
      <c r="AAZ176" s="21">
        <f t="shared" si="2314"/>
        <v>0</v>
      </c>
      <c r="ABA176" s="21"/>
      <c r="ABB176" s="21">
        <f t="shared" si="2314"/>
        <v>0</v>
      </c>
      <c r="ABC176" s="21"/>
      <c r="ABD176" s="21">
        <f t="shared" si="2315"/>
        <v>0</v>
      </c>
      <c r="ABE176" s="21"/>
      <c r="ABF176" s="21">
        <f t="shared" si="2315"/>
        <v>0</v>
      </c>
      <c r="ABG176" s="21"/>
      <c r="ABH176" s="21">
        <f t="shared" si="2316"/>
        <v>0</v>
      </c>
      <c r="ABI176" s="21"/>
      <c r="ABJ176" s="21">
        <f t="shared" si="2316"/>
        <v>0</v>
      </c>
      <c r="ABK176" s="21"/>
      <c r="ABL176" s="21">
        <f t="shared" si="2317"/>
        <v>0</v>
      </c>
      <c r="ABM176" s="21"/>
      <c r="ABN176" s="21">
        <f t="shared" si="2317"/>
        <v>0</v>
      </c>
      <c r="ABO176" s="21"/>
      <c r="ABP176" s="21">
        <f t="shared" si="2318"/>
        <v>0</v>
      </c>
      <c r="ABQ176" s="21"/>
      <c r="ABR176" s="21">
        <f t="shared" si="2318"/>
        <v>0</v>
      </c>
      <c r="ABS176" s="21"/>
      <c r="ABT176" s="21">
        <f t="shared" si="2319"/>
        <v>0</v>
      </c>
      <c r="ABU176" s="21"/>
      <c r="ABV176" s="21">
        <f t="shared" si="2319"/>
        <v>0</v>
      </c>
      <c r="ABW176" s="21"/>
      <c r="ABX176" s="21">
        <f t="shared" si="2320"/>
        <v>0</v>
      </c>
      <c r="ABY176" s="21"/>
      <c r="ABZ176" s="21">
        <f t="shared" si="2320"/>
        <v>0</v>
      </c>
      <c r="ACA176" s="21"/>
      <c r="ACB176" s="21">
        <f t="shared" si="2321"/>
        <v>0</v>
      </c>
      <c r="ACC176" s="21"/>
      <c r="ACD176" s="21">
        <f t="shared" si="2321"/>
        <v>0</v>
      </c>
      <c r="ACE176" s="21"/>
      <c r="ACF176" s="21">
        <f t="shared" si="2322"/>
        <v>0</v>
      </c>
      <c r="ACG176" s="21"/>
      <c r="ACH176" s="21">
        <f t="shared" si="2322"/>
        <v>0</v>
      </c>
      <c r="ACI176" s="21"/>
      <c r="ACJ176" s="21">
        <f t="shared" si="2323"/>
        <v>0</v>
      </c>
      <c r="ACK176" s="21"/>
      <c r="ACL176" s="21">
        <f t="shared" si="2323"/>
        <v>0</v>
      </c>
      <c r="ACM176" s="21"/>
      <c r="ACN176" s="21">
        <f t="shared" si="2324"/>
        <v>0</v>
      </c>
      <c r="ACO176" s="21"/>
      <c r="ACP176" s="21">
        <f t="shared" si="2324"/>
        <v>0</v>
      </c>
      <c r="ACQ176" s="21"/>
      <c r="ACR176" s="21">
        <f t="shared" si="2325"/>
        <v>0</v>
      </c>
      <c r="ACS176" s="21"/>
      <c r="ACT176" s="21">
        <f t="shared" si="2325"/>
        <v>0</v>
      </c>
      <c r="ACU176" s="21"/>
      <c r="ACV176" s="21">
        <f t="shared" si="2326"/>
        <v>0</v>
      </c>
      <c r="ACW176" s="21"/>
      <c r="ACX176" s="21">
        <f t="shared" si="2326"/>
        <v>0</v>
      </c>
      <c r="ACY176" s="21"/>
      <c r="ACZ176" s="21">
        <f t="shared" si="2327"/>
        <v>0</v>
      </c>
      <c r="ADA176" s="21"/>
      <c r="ADB176" s="21">
        <f t="shared" si="2327"/>
        <v>0</v>
      </c>
      <c r="ADC176" s="21"/>
      <c r="ADD176" s="21">
        <f t="shared" si="2328"/>
        <v>0</v>
      </c>
      <c r="ADE176" s="21"/>
      <c r="ADF176" s="21">
        <f t="shared" si="2328"/>
        <v>0</v>
      </c>
      <c r="ADG176" s="21"/>
      <c r="ADH176" s="21">
        <f t="shared" si="2329"/>
        <v>0</v>
      </c>
      <c r="ADI176" s="21"/>
      <c r="ADJ176" s="21">
        <f t="shared" si="2329"/>
        <v>0</v>
      </c>
      <c r="ADK176" s="21"/>
      <c r="ADL176" s="21">
        <f t="shared" si="2330"/>
        <v>0</v>
      </c>
      <c r="ADM176" s="21"/>
      <c r="ADN176" s="21">
        <f t="shared" si="2330"/>
        <v>0</v>
      </c>
      <c r="ADO176" s="21"/>
      <c r="ADP176" s="21">
        <f t="shared" si="2330"/>
        <v>0</v>
      </c>
      <c r="ADQ176" s="21"/>
      <c r="ADR176" s="21">
        <f t="shared" si="2330"/>
        <v>0</v>
      </c>
      <c r="ADS176" s="21"/>
      <c r="ADT176" s="21">
        <f t="shared" si="2330"/>
        <v>0</v>
      </c>
      <c r="ADU176" s="21"/>
      <c r="ADV176" s="21">
        <f t="shared" si="2331"/>
        <v>0</v>
      </c>
      <c r="ADW176" s="21"/>
      <c r="ADX176" s="21">
        <f t="shared" si="2331"/>
        <v>0</v>
      </c>
      <c r="ADY176" s="21"/>
      <c r="ADZ176" s="21">
        <f t="shared" si="2331"/>
        <v>0</v>
      </c>
      <c r="AEA176" s="21"/>
      <c r="AEB176" s="21">
        <f t="shared" si="2331"/>
        <v>0</v>
      </c>
      <c r="AEC176" s="21"/>
      <c r="AED176" s="21">
        <f t="shared" si="2332"/>
        <v>0</v>
      </c>
      <c r="AEE176" s="21"/>
      <c r="AEF176" s="21">
        <f t="shared" si="2332"/>
        <v>0</v>
      </c>
      <c r="AEG176" s="21"/>
      <c r="AEH176" s="21">
        <f t="shared" si="2332"/>
        <v>0</v>
      </c>
      <c r="AEI176" s="21"/>
      <c r="AEJ176" s="21">
        <f t="shared" si="2332"/>
        <v>0</v>
      </c>
      <c r="AEK176" s="21"/>
      <c r="AEL176" s="21">
        <f t="shared" si="2332"/>
        <v>0</v>
      </c>
      <c r="AEM176" s="21"/>
      <c r="AEN176" s="21">
        <f t="shared" si="2333"/>
        <v>0</v>
      </c>
      <c r="AEO176" s="21"/>
      <c r="AEP176" s="21">
        <f t="shared" si="2333"/>
        <v>0</v>
      </c>
      <c r="AEQ176" s="21"/>
      <c r="AER176" s="21">
        <f t="shared" si="2333"/>
        <v>0</v>
      </c>
      <c r="AES176" s="21"/>
      <c r="AET176" s="21">
        <f t="shared" si="2333"/>
        <v>0</v>
      </c>
      <c r="AEU176" s="21"/>
      <c r="AEV176" s="21">
        <f t="shared" si="2334"/>
        <v>0</v>
      </c>
      <c r="AEW176" s="21"/>
      <c r="AEX176" s="21">
        <f t="shared" si="2334"/>
        <v>0</v>
      </c>
      <c r="AEY176" s="21"/>
      <c r="AEZ176" s="21">
        <f t="shared" si="2334"/>
        <v>0</v>
      </c>
      <c r="AFA176" s="21"/>
      <c r="AFB176" s="21">
        <f t="shared" si="2334"/>
        <v>0</v>
      </c>
      <c r="AFC176" s="21"/>
      <c r="AFD176" s="21">
        <f t="shared" si="2334"/>
        <v>0</v>
      </c>
      <c r="AFE176" s="21"/>
      <c r="AFF176" s="21">
        <f t="shared" si="2335"/>
        <v>0</v>
      </c>
      <c r="AFG176" s="21"/>
      <c r="AFH176" s="21">
        <f t="shared" si="2335"/>
        <v>0</v>
      </c>
      <c r="AFI176" s="21"/>
      <c r="AFJ176" s="21">
        <f t="shared" si="2335"/>
        <v>0</v>
      </c>
      <c r="AFK176" s="21"/>
      <c r="AFL176" s="21">
        <f t="shared" si="2335"/>
        <v>0</v>
      </c>
      <c r="AFM176" s="21"/>
      <c r="AFN176" s="21">
        <f t="shared" si="2336"/>
        <v>0</v>
      </c>
      <c r="AFO176" s="21"/>
      <c r="AFP176" s="21">
        <f t="shared" si="2336"/>
        <v>0</v>
      </c>
      <c r="AFQ176" s="21"/>
      <c r="AFR176" s="21">
        <f t="shared" si="2336"/>
        <v>0</v>
      </c>
      <c r="AFS176" s="21"/>
      <c r="AFT176" s="21">
        <f t="shared" si="2336"/>
        <v>0</v>
      </c>
      <c r="AFU176" s="21"/>
      <c r="AFV176" s="21">
        <f t="shared" si="2336"/>
        <v>0</v>
      </c>
      <c r="AFW176" s="21"/>
      <c r="AFX176" s="21">
        <f t="shared" si="2337"/>
        <v>0</v>
      </c>
      <c r="AFY176" s="21"/>
      <c r="AFZ176" s="21">
        <f t="shared" si="2337"/>
        <v>0</v>
      </c>
      <c r="AGA176" s="21"/>
      <c r="AGB176" s="21">
        <f t="shared" si="2337"/>
        <v>0</v>
      </c>
      <c r="AGC176" s="21"/>
      <c r="AGD176" s="21">
        <f t="shared" si="2337"/>
        <v>0</v>
      </c>
      <c r="AGE176" s="21"/>
      <c r="AGF176" s="21">
        <f t="shared" si="2338"/>
        <v>0</v>
      </c>
      <c r="AGG176" s="21"/>
      <c r="AGH176" s="21">
        <f t="shared" si="2338"/>
        <v>0</v>
      </c>
      <c r="AGI176" s="21"/>
      <c r="AGJ176" s="21">
        <f t="shared" si="2338"/>
        <v>0</v>
      </c>
      <c r="AGK176" s="21"/>
      <c r="AGL176" s="21">
        <f t="shared" si="2338"/>
        <v>0</v>
      </c>
      <c r="AGM176" s="21"/>
      <c r="AGN176" s="21">
        <f t="shared" si="2338"/>
        <v>0</v>
      </c>
      <c r="AGO176" s="21"/>
      <c r="AGP176" s="21">
        <f t="shared" si="2339"/>
        <v>0</v>
      </c>
      <c r="AGQ176" s="21"/>
      <c r="AGR176" s="21">
        <f t="shared" si="2339"/>
        <v>0</v>
      </c>
      <c r="AGS176" s="21"/>
      <c r="AGT176" s="21">
        <f t="shared" si="2339"/>
        <v>0</v>
      </c>
      <c r="AGU176" s="21"/>
      <c r="AGV176" s="21">
        <f t="shared" si="2339"/>
        <v>0</v>
      </c>
      <c r="AGW176" s="21"/>
      <c r="AGX176" s="21">
        <f t="shared" si="2340"/>
        <v>0</v>
      </c>
      <c r="AGY176" s="21"/>
      <c r="AGZ176" s="21">
        <f t="shared" si="2340"/>
        <v>0</v>
      </c>
      <c r="AHA176" s="21"/>
      <c r="AHB176" s="21">
        <f t="shared" si="2340"/>
        <v>0</v>
      </c>
      <c r="AHC176" s="21"/>
      <c r="AHD176" s="21">
        <f t="shared" si="2340"/>
        <v>0</v>
      </c>
      <c r="AHE176" s="21"/>
      <c r="AHF176" s="21">
        <f t="shared" si="2340"/>
        <v>0</v>
      </c>
      <c r="AHG176" s="21"/>
      <c r="AHH176" s="21">
        <f t="shared" si="2341"/>
        <v>0</v>
      </c>
      <c r="AHI176" s="21"/>
      <c r="AHJ176" s="21">
        <f t="shared" si="2341"/>
        <v>0</v>
      </c>
      <c r="AHK176" s="21"/>
      <c r="AHL176" s="21">
        <f t="shared" si="2341"/>
        <v>0</v>
      </c>
      <c r="AHM176" s="21"/>
      <c r="AHN176" s="21">
        <f t="shared" si="2341"/>
        <v>0</v>
      </c>
      <c r="AHO176" s="21"/>
      <c r="AHP176" s="21">
        <f t="shared" si="2342"/>
        <v>0</v>
      </c>
      <c r="AHQ176" s="21"/>
      <c r="AHR176" s="21">
        <f t="shared" si="2342"/>
        <v>0</v>
      </c>
      <c r="AHS176" s="21"/>
      <c r="AHT176" s="21">
        <f t="shared" si="2342"/>
        <v>0</v>
      </c>
      <c r="AHU176" s="21"/>
      <c r="AHV176" s="21">
        <f t="shared" si="2342"/>
        <v>0</v>
      </c>
      <c r="AHW176" s="21"/>
      <c r="AHX176" s="21">
        <f t="shared" si="2342"/>
        <v>0</v>
      </c>
      <c r="AHY176" s="21"/>
      <c r="AHZ176" s="21">
        <f t="shared" si="2343"/>
        <v>0</v>
      </c>
      <c r="AIA176" s="21"/>
      <c r="AIB176" s="21">
        <f t="shared" si="2343"/>
        <v>0</v>
      </c>
      <c r="AIC176" s="21"/>
      <c r="AID176" s="21">
        <f t="shared" si="2343"/>
        <v>0</v>
      </c>
      <c r="AIE176" s="21"/>
      <c r="AIF176" s="21">
        <f t="shared" si="2343"/>
        <v>0</v>
      </c>
      <c r="AIG176" s="21"/>
      <c r="AIH176" s="21">
        <f t="shared" si="2344"/>
        <v>0</v>
      </c>
      <c r="AII176" s="21"/>
      <c r="AIJ176" s="21">
        <f t="shared" si="2344"/>
        <v>0</v>
      </c>
      <c r="AIK176" s="21"/>
      <c r="AIL176" s="21">
        <f t="shared" si="2344"/>
        <v>0</v>
      </c>
      <c r="AIM176" s="21"/>
      <c r="AIN176" s="21">
        <f t="shared" si="2344"/>
        <v>0</v>
      </c>
      <c r="AIO176" s="21"/>
      <c r="AIP176" s="21">
        <f t="shared" si="2344"/>
        <v>0</v>
      </c>
      <c r="AIQ176" s="21"/>
      <c r="AIR176" s="21">
        <f t="shared" si="2345"/>
        <v>0</v>
      </c>
      <c r="AIS176" s="21"/>
      <c r="AIT176" s="21">
        <f t="shared" si="2345"/>
        <v>0</v>
      </c>
      <c r="AIU176" s="21"/>
      <c r="AIV176" s="21">
        <f t="shared" si="2345"/>
        <v>0</v>
      </c>
      <c r="AIW176" s="21"/>
      <c r="AIX176" s="21">
        <f t="shared" si="2345"/>
        <v>0</v>
      </c>
      <c r="AIY176" s="21"/>
      <c r="AIZ176" s="21">
        <f t="shared" si="2301"/>
        <v>0</v>
      </c>
      <c r="AJA176" s="21"/>
    </row>
    <row r="177" spans="2:937" ht="13.5" customHeight="1" x14ac:dyDescent="0.25">
      <c r="B177" s="31">
        <v>172</v>
      </c>
      <c r="C177" s="192" t="s">
        <v>206</v>
      </c>
      <c r="D177" s="67" t="s">
        <v>111</v>
      </c>
      <c r="E177" s="194" t="s">
        <v>404</v>
      </c>
      <c r="F177" s="194" t="str">
        <f>_xlfn.XLOOKUP(D177,'WTG PH-III'!$D$5:$D$198,'WTG PH-III'!$B$5:$B$198,0,0,1)</f>
        <v>PSS-05</v>
      </c>
      <c r="G177" s="22" t="s">
        <v>537</v>
      </c>
      <c r="H177" s="22" t="s">
        <v>550</v>
      </c>
      <c r="I177" s="61">
        <v>12</v>
      </c>
      <c r="J177" s="21">
        <v>253</v>
      </c>
      <c r="K177" s="21">
        <f t="shared" si="2070"/>
        <v>253</v>
      </c>
      <c r="L177" s="21">
        <f t="shared" si="2071"/>
        <v>253</v>
      </c>
      <c r="M177" s="21">
        <f t="shared" si="2072"/>
        <v>0</v>
      </c>
      <c r="N177" s="95">
        <f>VLOOKUP(D177,'WTG PH-III'!$D$5:$U$198,17,0)</f>
        <v>45743</v>
      </c>
      <c r="O177" s="95">
        <f>VLOOKUP(D177,'WTG PH-III'!$D$5:$U$198,18,0)</f>
        <v>45753</v>
      </c>
      <c r="P177" s="21">
        <f t="shared" si="2073"/>
        <v>0</v>
      </c>
      <c r="Q177" s="21"/>
      <c r="R177" s="21">
        <f t="shared" si="2074"/>
        <v>0</v>
      </c>
      <c r="S177" s="21"/>
      <c r="T177" s="21">
        <f t="shared" si="2075"/>
        <v>0</v>
      </c>
      <c r="U177" s="21"/>
      <c r="V177" s="21">
        <f t="shared" si="2076"/>
        <v>0</v>
      </c>
      <c r="W177" s="21"/>
      <c r="X177" s="21">
        <f t="shared" si="2077"/>
        <v>0</v>
      </c>
      <c r="Y177" s="21"/>
      <c r="Z177" s="21">
        <f t="shared" si="2078"/>
        <v>0</v>
      </c>
      <c r="AA177" s="21"/>
      <c r="AB177" s="21">
        <f t="shared" si="2079"/>
        <v>0</v>
      </c>
      <c r="AC177" s="21"/>
      <c r="AD177" s="21">
        <f t="shared" si="2080"/>
        <v>0</v>
      </c>
      <c r="AE177" s="21"/>
      <c r="AF177" s="21">
        <f t="shared" si="2081"/>
        <v>0</v>
      </c>
      <c r="AG177" s="21"/>
      <c r="AH177" s="21">
        <f t="shared" si="2082"/>
        <v>0</v>
      </c>
      <c r="AI177" s="21"/>
      <c r="AJ177" s="21">
        <f t="shared" si="2083"/>
        <v>0</v>
      </c>
      <c r="AK177" s="21"/>
      <c r="AL177" s="21">
        <f t="shared" si="2084"/>
        <v>0</v>
      </c>
      <c r="AM177" s="21"/>
      <c r="AN177" s="21">
        <f t="shared" si="2085"/>
        <v>0</v>
      </c>
      <c r="AO177" s="21"/>
      <c r="AP177" s="21">
        <f t="shared" si="2086"/>
        <v>0</v>
      </c>
      <c r="AQ177" s="21"/>
      <c r="AR177" s="21">
        <f t="shared" si="2087"/>
        <v>0</v>
      </c>
      <c r="AS177" s="21"/>
      <c r="AT177" s="21">
        <f t="shared" si="2088"/>
        <v>0</v>
      </c>
      <c r="AU177" s="21"/>
      <c r="AV177" s="21">
        <f t="shared" si="2089"/>
        <v>0</v>
      </c>
      <c r="AW177" s="21"/>
      <c r="AX177" s="21">
        <f t="shared" si="2090"/>
        <v>0</v>
      </c>
      <c r="AY177" s="21"/>
      <c r="AZ177" s="21">
        <f t="shared" si="2091"/>
        <v>0</v>
      </c>
      <c r="BA177" s="21"/>
      <c r="BB177" s="21">
        <f t="shared" si="2092"/>
        <v>0</v>
      </c>
      <c r="BC177" s="21"/>
      <c r="BD177" s="21">
        <f t="shared" si="2093"/>
        <v>0</v>
      </c>
      <c r="BE177" s="21"/>
      <c r="BF177" s="21">
        <f t="shared" si="2094"/>
        <v>0</v>
      </c>
      <c r="BG177" s="21"/>
      <c r="BH177" s="21">
        <f t="shared" si="2095"/>
        <v>0</v>
      </c>
      <c r="BI177" s="21"/>
      <c r="BJ177" s="21">
        <f t="shared" si="2096"/>
        <v>0</v>
      </c>
      <c r="BK177" s="21"/>
      <c r="BL177" s="21">
        <f t="shared" si="2097"/>
        <v>0</v>
      </c>
      <c r="BM177" s="21"/>
      <c r="BN177" s="21">
        <f t="shared" si="2098"/>
        <v>0</v>
      </c>
      <c r="BO177" s="21"/>
      <c r="BP177" s="21">
        <f t="shared" si="2099"/>
        <v>0</v>
      </c>
      <c r="BQ177" s="21"/>
      <c r="BR177" s="21">
        <f t="shared" si="2100"/>
        <v>0</v>
      </c>
      <c r="BS177" s="21"/>
      <c r="BT177" s="21">
        <f t="shared" si="2101"/>
        <v>0</v>
      </c>
      <c r="BU177" s="21"/>
      <c r="BV177" s="21">
        <f t="shared" si="2102"/>
        <v>0</v>
      </c>
      <c r="BW177" s="21"/>
      <c r="BX177" s="21">
        <f t="shared" si="2103"/>
        <v>0</v>
      </c>
      <c r="BY177" s="21"/>
      <c r="BZ177" s="21">
        <f t="shared" si="2104"/>
        <v>0</v>
      </c>
      <c r="CA177" s="21"/>
      <c r="CB177" s="21">
        <f t="shared" si="2105"/>
        <v>0</v>
      </c>
      <c r="CC177" s="21"/>
      <c r="CD177" s="21">
        <f t="shared" si="2106"/>
        <v>0</v>
      </c>
      <c r="CE177" s="21"/>
      <c r="CF177" s="21">
        <f t="shared" si="2107"/>
        <v>0</v>
      </c>
      <c r="CG177" s="21"/>
      <c r="CH177" s="21">
        <f t="shared" si="2108"/>
        <v>0</v>
      </c>
      <c r="CI177" s="21"/>
      <c r="CJ177" s="21">
        <f t="shared" si="2109"/>
        <v>0</v>
      </c>
      <c r="CK177" s="21"/>
      <c r="CL177" s="21">
        <f t="shared" si="2110"/>
        <v>0</v>
      </c>
      <c r="CM177" s="21"/>
      <c r="CN177" s="21">
        <f t="shared" si="2111"/>
        <v>0</v>
      </c>
      <c r="CO177" s="21"/>
      <c r="CP177" s="21">
        <f t="shared" si="2112"/>
        <v>0</v>
      </c>
      <c r="CQ177" s="21"/>
      <c r="CR177" s="21">
        <f t="shared" si="2113"/>
        <v>0</v>
      </c>
      <c r="CS177" s="21"/>
      <c r="CT177" s="21">
        <f t="shared" si="2114"/>
        <v>0</v>
      </c>
      <c r="CU177" s="21"/>
      <c r="CV177" s="21">
        <f t="shared" si="2115"/>
        <v>0</v>
      </c>
      <c r="CW177" s="21"/>
      <c r="CX177" s="21">
        <f t="shared" si="2116"/>
        <v>0</v>
      </c>
      <c r="CY177" s="21"/>
      <c r="CZ177" s="21">
        <f t="shared" si="2117"/>
        <v>0</v>
      </c>
      <c r="DA177" s="21"/>
      <c r="DB177" s="21">
        <f t="shared" si="2118"/>
        <v>0</v>
      </c>
      <c r="DC177" s="21"/>
      <c r="DD177" s="21">
        <f t="shared" si="2119"/>
        <v>0</v>
      </c>
      <c r="DE177" s="21"/>
      <c r="DF177" s="21">
        <f t="shared" si="2120"/>
        <v>0</v>
      </c>
      <c r="DG177" s="21"/>
      <c r="DH177" s="21">
        <f t="shared" si="2121"/>
        <v>0</v>
      </c>
      <c r="DI177" s="21"/>
      <c r="DJ177" s="21">
        <f t="shared" si="2122"/>
        <v>0</v>
      </c>
      <c r="DK177" s="21"/>
      <c r="DL177" s="21">
        <f t="shared" si="2123"/>
        <v>0</v>
      </c>
      <c r="DM177" s="21"/>
      <c r="DN177" s="21">
        <f t="shared" si="2124"/>
        <v>0</v>
      </c>
      <c r="DO177" s="21"/>
      <c r="DP177" s="21">
        <f t="shared" si="2125"/>
        <v>0</v>
      </c>
      <c r="DQ177" s="21"/>
      <c r="DR177" s="21">
        <f t="shared" si="2126"/>
        <v>0</v>
      </c>
      <c r="DS177" s="21"/>
      <c r="DT177" s="21">
        <f t="shared" si="2127"/>
        <v>0</v>
      </c>
      <c r="DU177" s="21"/>
      <c r="DV177" s="21">
        <f t="shared" si="2128"/>
        <v>0</v>
      </c>
      <c r="DW177" s="21"/>
      <c r="DX177" s="21">
        <f t="shared" si="2129"/>
        <v>0</v>
      </c>
      <c r="DY177" s="21"/>
      <c r="DZ177" s="21">
        <f t="shared" si="2130"/>
        <v>0</v>
      </c>
      <c r="EA177" s="21"/>
      <c r="EB177" s="21">
        <f t="shared" si="2131"/>
        <v>0</v>
      </c>
      <c r="EC177" s="21"/>
      <c r="ED177" s="21">
        <f t="shared" si="2132"/>
        <v>0</v>
      </c>
      <c r="EE177" s="21"/>
      <c r="EF177" s="21">
        <f t="shared" si="2133"/>
        <v>0</v>
      </c>
      <c r="EG177" s="21"/>
      <c r="EH177" s="21">
        <f t="shared" si="2134"/>
        <v>0</v>
      </c>
      <c r="EI177" s="21"/>
      <c r="EJ177" s="21">
        <f t="shared" si="2135"/>
        <v>0</v>
      </c>
      <c r="EK177" s="21"/>
      <c r="EL177" s="21">
        <f t="shared" si="2136"/>
        <v>0</v>
      </c>
      <c r="EM177" s="21"/>
      <c r="EN177" s="21">
        <f t="shared" si="2137"/>
        <v>0</v>
      </c>
      <c r="EO177" s="21"/>
      <c r="EP177" s="21">
        <f t="shared" si="2138"/>
        <v>0</v>
      </c>
      <c r="EQ177" s="21"/>
      <c r="ER177" s="21">
        <f t="shared" si="2139"/>
        <v>0</v>
      </c>
      <c r="ES177" s="21"/>
      <c r="ET177" s="21">
        <f t="shared" si="2140"/>
        <v>0</v>
      </c>
      <c r="EU177" s="21"/>
      <c r="EV177" s="21">
        <f t="shared" si="2141"/>
        <v>0</v>
      </c>
      <c r="EW177" s="21"/>
      <c r="EX177" s="21">
        <f t="shared" si="2142"/>
        <v>0</v>
      </c>
      <c r="EY177" s="21"/>
      <c r="EZ177" s="21">
        <f t="shared" si="2143"/>
        <v>0</v>
      </c>
      <c r="FA177" s="21"/>
      <c r="FB177" s="21">
        <f t="shared" si="2144"/>
        <v>0</v>
      </c>
      <c r="FC177" s="21"/>
      <c r="FD177" s="21">
        <f t="shared" si="2145"/>
        <v>0</v>
      </c>
      <c r="FE177" s="21"/>
      <c r="FF177" s="21">
        <f t="shared" si="2146"/>
        <v>0</v>
      </c>
      <c r="FG177" s="21"/>
      <c r="FH177" s="21">
        <f t="shared" si="2147"/>
        <v>0</v>
      </c>
      <c r="FI177" s="21"/>
      <c r="FJ177" s="21">
        <f t="shared" si="2148"/>
        <v>0</v>
      </c>
      <c r="FK177" s="21"/>
      <c r="FL177" s="21">
        <f t="shared" si="2149"/>
        <v>0</v>
      </c>
      <c r="FM177" s="21"/>
      <c r="FN177" s="21">
        <f t="shared" si="2150"/>
        <v>0</v>
      </c>
      <c r="FO177" s="21"/>
      <c r="FP177" s="21">
        <f t="shared" si="2151"/>
        <v>0</v>
      </c>
      <c r="FQ177" s="21"/>
      <c r="FR177" s="21">
        <f t="shared" si="2152"/>
        <v>0</v>
      </c>
      <c r="FS177" s="21"/>
      <c r="FT177" s="21">
        <f t="shared" si="2153"/>
        <v>0</v>
      </c>
      <c r="FU177" s="21"/>
      <c r="FV177" s="21">
        <f t="shared" si="2154"/>
        <v>0</v>
      </c>
      <c r="FW177" s="21"/>
      <c r="FX177" s="21">
        <f t="shared" si="2155"/>
        <v>0</v>
      </c>
      <c r="FY177" s="21"/>
      <c r="FZ177" s="21">
        <f t="shared" si="2156"/>
        <v>0</v>
      </c>
      <c r="GA177" s="21"/>
      <c r="GB177" s="21">
        <f t="shared" si="2157"/>
        <v>0</v>
      </c>
      <c r="GC177" s="21"/>
      <c r="GD177" s="21">
        <f t="shared" si="2158"/>
        <v>0</v>
      </c>
      <c r="GE177" s="21"/>
      <c r="GF177" s="21">
        <f t="shared" si="2159"/>
        <v>0</v>
      </c>
      <c r="GG177" s="21"/>
      <c r="GH177" s="21">
        <f t="shared" si="2160"/>
        <v>0</v>
      </c>
      <c r="GI177" s="21"/>
      <c r="GJ177" s="21">
        <f t="shared" si="2161"/>
        <v>0</v>
      </c>
      <c r="GK177" s="21"/>
      <c r="GL177" s="21">
        <f t="shared" si="2162"/>
        <v>0</v>
      </c>
      <c r="GM177" s="21"/>
      <c r="GN177" s="21">
        <f t="shared" si="2163"/>
        <v>0</v>
      </c>
      <c r="GO177" s="21"/>
      <c r="GP177" s="21">
        <f t="shared" si="2164"/>
        <v>0</v>
      </c>
      <c r="GQ177" s="21"/>
      <c r="GR177" s="21">
        <f t="shared" si="2165"/>
        <v>0</v>
      </c>
      <c r="GS177" s="21"/>
      <c r="GT177" s="21">
        <f t="shared" si="2166"/>
        <v>0</v>
      </c>
      <c r="GU177" s="21"/>
      <c r="GV177" s="21">
        <f t="shared" si="2167"/>
        <v>0</v>
      </c>
      <c r="GW177" s="21"/>
      <c r="GX177" s="21">
        <f t="shared" si="2168"/>
        <v>0</v>
      </c>
      <c r="GY177" s="21"/>
      <c r="GZ177" s="21">
        <f t="shared" si="2169"/>
        <v>0</v>
      </c>
      <c r="HA177" s="21"/>
      <c r="HB177" s="21">
        <f t="shared" si="2170"/>
        <v>0</v>
      </c>
      <c r="HC177" s="21"/>
      <c r="HD177" s="21">
        <f t="shared" si="2171"/>
        <v>0</v>
      </c>
      <c r="HE177" s="21"/>
      <c r="HF177" s="21">
        <f t="shared" si="2172"/>
        <v>23</v>
      </c>
      <c r="HG177" s="21"/>
      <c r="HH177" s="21">
        <f t="shared" si="2173"/>
        <v>23</v>
      </c>
      <c r="HI177" s="21"/>
      <c r="HJ177" s="21">
        <f t="shared" si="2174"/>
        <v>23</v>
      </c>
      <c r="HK177" s="21"/>
      <c r="HL177" s="21">
        <f t="shared" si="2175"/>
        <v>23</v>
      </c>
      <c r="HM177" s="21"/>
      <c r="HN177" s="21">
        <f t="shared" si="2176"/>
        <v>23</v>
      </c>
      <c r="HO177" s="21"/>
      <c r="HP177" s="21">
        <f t="shared" si="2177"/>
        <v>23</v>
      </c>
      <c r="HQ177" s="21"/>
      <c r="HR177" s="21">
        <f t="shared" si="2178"/>
        <v>23</v>
      </c>
      <c r="HS177" s="21"/>
      <c r="HT177" s="21">
        <f t="shared" si="2179"/>
        <v>23</v>
      </c>
      <c r="HU177" s="21"/>
      <c r="HV177" s="21">
        <f t="shared" si="2180"/>
        <v>23</v>
      </c>
      <c r="HW177" s="21"/>
      <c r="HX177" s="21">
        <f t="shared" si="2181"/>
        <v>23</v>
      </c>
      <c r="HY177" s="21"/>
      <c r="HZ177" s="21">
        <f t="shared" si="2182"/>
        <v>23</v>
      </c>
      <c r="IA177" s="21"/>
      <c r="IB177" s="21">
        <f t="shared" si="2183"/>
        <v>0</v>
      </c>
      <c r="IC177" s="21"/>
      <c r="ID177" s="21">
        <f t="shared" si="2184"/>
        <v>0</v>
      </c>
      <c r="IE177" s="21"/>
      <c r="IF177" s="21">
        <f t="shared" si="2185"/>
        <v>0</v>
      </c>
      <c r="IG177" s="21"/>
      <c r="IH177" s="21">
        <f t="shared" si="2186"/>
        <v>0</v>
      </c>
      <c r="II177" s="21"/>
      <c r="IJ177" s="21">
        <f t="shared" si="2187"/>
        <v>0</v>
      </c>
      <c r="IK177" s="21"/>
      <c r="IL177" s="21">
        <f t="shared" si="2188"/>
        <v>0</v>
      </c>
      <c r="IM177" s="21"/>
      <c r="IN177" s="21">
        <f t="shared" si="2189"/>
        <v>0</v>
      </c>
      <c r="IO177" s="21"/>
      <c r="IP177" s="21">
        <f t="shared" si="2190"/>
        <v>0</v>
      </c>
      <c r="IQ177" s="21"/>
      <c r="IR177" s="21">
        <f t="shared" si="2191"/>
        <v>0</v>
      </c>
      <c r="IS177" s="21"/>
      <c r="IT177" s="21">
        <f t="shared" si="2192"/>
        <v>0</v>
      </c>
      <c r="IU177" s="21"/>
      <c r="IV177" s="21">
        <f t="shared" si="2193"/>
        <v>0</v>
      </c>
      <c r="IW177" s="21"/>
      <c r="IX177" s="21">
        <f t="shared" si="2194"/>
        <v>0</v>
      </c>
      <c r="IY177" s="21"/>
      <c r="IZ177" s="21">
        <f t="shared" si="2195"/>
        <v>0</v>
      </c>
      <c r="JA177" s="21"/>
      <c r="JB177" s="21">
        <f t="shared" si="2196"/>
        <v>0</v>
      </c>
      <c r="JC177" s="21"/>
      <c r="JD177" s="21">
        <f t="shared" si="2197"/>
        <v>0</v>
      </c>
      <c r="JE177" s="21"/>
      <c r="JF177" s="21">
        <f t="shared" si="2198"/>
        <v>0</v>
      </c>
      <c r="JG177" s="21"/>
      <c r="JH177" s="21">
        <f t="shared" si="2199"/>
        <v>0</v>
      </c>
      <c r="JI177" s="21"/>
      <c r="JJ177" s="21">
        <f t="shared" si="2200"/>
        <v>0</v>
      </c>
      <c r="JK177" s="21"/>
      <c r="JL177" s="21">
        <f t="shared" si="2201"/>
        <v>0</v>
      </c>
      <c r="JM177" s="21"/>
      <c r="JN177" s="21">
        <f t="shared" si="2202"/>
        <v>0</v>
      </c>
      <c r="JO177" s="21"/>
      <c r="JP177" s="21">
        <f t="shared" si="2203"/>
        <v>0</v>
      </c>
      <c r="JQ177" s="21"/>
      <c r="JR177" s="21">
        <f t="shared" si="2204"/>
        <v>0</v>
      </c>
      <c r="JS177" s="21"/>
      <c r="JT177" s="21">
        <f t="shared" si="2205"/>
        <v>0</v>
      </c>
      <c r="JU177" s="21"/>
      <c r="JV177" s="21">
        <f t="shared" si="2206"/>
        <v>0</v>
      </c>
      <c r="JW177" s="21"/>
      <c r="JX177" s="21">
        <f t="shared" si="2207"/>
        <v>0</v>
      </c>
      <c r="JY177" s="21"/>
      <c r="JZ177" s="21">
        <f t="shared" si="2208"/>
        <v>0</v>
      </c>
      <c r="KA177" s="21"/>
      <c r="KB177" s="21">
        <f t="shared" si="2209"/>
        <v>0</v>
      </c>
      <c r="KC177" s="21"/>
      <c r="KD177" s="21">
        <f t="shared" si="2210"/>
        <v>0</v>
      </c>
      <c r="KE177" s="21"/>
      <c r="KF177" s="21">
        <f t="shared" si="2211"/>
        <v>0</v>
      </c>
      <c r="KG177" s="21"/>
      <c r="KH177" s="21">
        <f t="shared" si="2212"/>
        <v>0</v>
      </c>
      <c r="KI177" s="21"/>
      <c r="KJ177" s="21">
        <f t="shared" si="2213"/>
        <v>0</v>
      </c>
      <c r="KK177" s="21"/>
      <c r="KL177" s="21">
        <f t="shared" si="2214"/>
        <v>0</v>
      </c>
      <c r="KM177" s="21"/>
      <c r="KN177" s="21">
        <f t="shared" si="2215"/>
        <v>0</v>
      </c>
      <c r="KO177" s="21"/>
      <c r="KP177" s="21">
        <f t="shared" si="2216"/>
        <v>0</v>
      </c>
      <c r="KQ177" s="21"/>
      <c r="KR177" s="21">
        <f t="shared" si="2217"/>
        <v>0</v>
      </c>
      <c r="KS177" s="21"/>
      <c r="KT177" s="21">
        <f t="shared" si="2218"/>
        <v>0</v>
      </c>
      <c r="KU177" s="21"/>
      <c r="KV177" s="21">
        <f t="shared" si="2219"/>
        <v>0</v>
      </c>
      <c r="KW177" s="21"/>
      <c r="KX177" s="21">
        <f t="shared" si="2220"/>
        <v>0</v>
      </c>
      <c r="KY177" s="21"/>
      <c r="KZ177" s="21">
        <f t="shared" si="2221"/>
        <v>0</v>
      </c>
      <c r="LA177" s="21"/>
      <c r="LB177" s="21">
        <f t="shared" si="2222"/>
        <v>0</v>
      </c>
      <c r="LC177" s="21"/>
      <c r="LD177" s="21">
        <f t="shared" si="2223"/>
        <v>0</v>
      </c>
      <c r="LE177" s="21"/>
      <c r="LF177" s="21">
        <f t="shared" si="2224"/>
        <v>0</v>
      </c>
      <c r="LG177" s="21"/>
      <c r="LH177" s="21">
        <f t="shared" si="2225"/>
        <v>0</v>
      </c>
      <c r="LI177" s="21"/>
      <c r="LJ177" s="21">
        <f t="shared" si="2226"/>
        <v>0</v>
      </c>
      <c r="LK177" s="21"/>
      <c r="LL177" s="21">
        <f t="shared" si="2227"/>
        <v>0</v>
      </c>
      <c r="LM177" s="21"/>
      <c r="LN177" s="21">
        <f t="shared" si="2228"/>
        <v>0</v>
      </c>
      <c r="LO177" s="21"/>
      <c r="LP177" s="21">
        <f t="shared" si="2229"/>
        <v>0</v>
      </c>
      <c r="LQ177" s="21"/>
      <c r="LR177" s="21">
        <f t="shared" si="2230"/>
        <v>0</v>
      </c>
      <c r="LS177" s="21"/>
      <c r="LT177" s="21">
        <f t="shared" si="2231"/>
        <v>0</v>
      </c>
      <c r="LU177" s="21"/>
      <c r="LV177" s="21">
        <f t="shared" si="2232"/>
        <v>0</v>
      </c>
      <c r="LW177" s="21"/>
      <c r="LX177" s="21">
        <f t="shared" si="2233"/>
        <v>0</v>
      </c>
      <c r="LY177" s="21"/>
      <c r="LZ177" s="21">
        <f t="shared" si="2234"/>
        <v>0</v>
      </c>
      <c r="MA177" s="21"/>
      <c r="MB177" s="21">
        <f t="shared" si="2235"/>
        <v>0</v>
      </c>
      <c r="MC177" s="21"/>
      <c r="MD177" s="21">
        <f t="shared" si="2236"/>
        <v>0</v>
      </c>
      <c r="ME177" s="21"/>
      <c r="MF177" s="21">
        <f t="shared" si="2237"/>
        <v>0</v>
      </c>
      <c r="MG177" s="21"/>
      <c r="MH177" s="21">
        <f t="shared" si="2238"/>
        <v>0</v>
      </c>
      <c r="MI177" s="21"/>
      <c r="MJ177" s="21">
        <f t="shared" si="2239"/>
        <v>0</v>
      </c>
      <c r="MK177" s="21"/>
      <c r="ML177" s="21">
        <f t="shared" si="2240"/>
        <v>0</v>
      </c>
      <c r="MM177" s="21"/>
      <c r="MN177" s="21">
        <f t="shared" si="2241"/>
        <v>0</v>
      </c>
      <c r="MO177" s="21"/>
      <c r="MP177" s="21">
        <f t="shared" si="2242"/>
        <v>0</v>
      </c>
      <c r="MQ177" s="21"/>
      <c r="MR177" s="21">
        <f t="shared" si="2243"/>
        <v>0</v>
      </c>
      <c r="MS177" s="21"/>
      <c r="MT177" s="21">
        <f t="shared" si="2244"/>
        <v>0</v>
      </c>
      <c r="MU177" s="21"/>
      <c r="MV177" s="21">
        <f t="shared" si="2245"/>
        <v>0</v>
      </c>
      <c r="MW177" s="21"/>
      <c r="MX177" s="21">
        <f t="shared" si="2246"/>
        <v>0</v>
      </c>
      <c r="MY177" s="21"/>
      <c r="MZ177" s="21">
        <f t="shared" si="2247"/>
        <v>0</v>
      </c>
      <c r="NA177" s="21"/>
      <c r="NB177" s="21">
        <f t="shared" si="2248"/>
        <v>0</v>
      </c>
      <c r="NC177" s="21"/>
      <c r="ND177" s="21">
        <f t="shared" si="2249"/>
        <v>0</v>
      </c>
      <c r="NE177" s="21"/>
      <c r="NF177" s="21">
        <f t="shared" si="2250"/>
        <v>0</v>
      </c>
      <c r="NG177" s="21"/>
      <c r="NH177" s="21">
        <f t="shared" si="2251"/>
        <v>0</v>
      </c>
      <c r="NI177" s="21"/>
      <c r="NJ177" s="21">
        <f t="shared" si="2252"/>
        <v>0</v>
      </c>
      <c r="NK177" s="21"/>
      <c r="NL177" s="21">
        <f t="shared" si="2253"/>
        <v>0</v>
      </c>
      <c r="NM177" s="21"/>
      <c r="NN177" s="21">
        <f t="shared" si="2254"/>
        <v>0</v>
      </c>
      <c r="NO177" s="21"/>
      <c r="NP177" s="21">
        <f t="shared" si="2255"/>
        <v>0</v>
      </c>
      <c r="NQ177" s="21"/>
      <c r="NR177" s="21">
        <f t="shared" si="2256"/>
        <v>0</v>
      </c>
      <c r="NS177" s="21"/>
      <c r="NT177" s="21">
        <f t="shared" si="2257"/>
        <v>0</v>
      </c>
      <c r="NU177" s="21"/>
      <c r="NV177" s="21">
        <f t="shared" si="2258"/>
        <v>0</v>
      </c>
      <c r="NW177" s="21"/>
      <c r="NX177" s="21">
        <f t="shared" si="2259"/>
        <v>0</v>
      </c>
      <c r="NY177" s="21"/>
      <c r="NZ177" s="21">
        <f t="shared" si="2260"/>
        <v>0</v>
      </c>
      <c r="OA177" s="21"/>
      <c r="OB177" s="21">
        <f t="shared" si="2261"/>
        <v>0</v>
      </c>
      <c r="OC177" s="21"/>
      <c r="OD177" s="21">
        <f t="shared" si="2262"/>
        <v>0</v>
      </c>
      <c r="OE177" s="21"/>
      <c r="OF177" s="21">
        <f t="shared" si="2263"/>
        <v>0</v>
      </c>
      <c r="OG177" s="21"/>
      <c r="OH177" s="21">
        <f t="shared" si="2264"/>
        <v>0</v>
      </c>
      <c r="OI177" s="21"/>
      <c r="OJ177" s="21">
        <f t="shared" si="2265"/>
        <v>0</v>
      </c>
      <c r="OK177" s="21"/>
      <c r="OL177" s="21">
        <f t="shared" si="2266"/>
        <v>0</v>
      </c>
      <c r="OM177" s="21"/>
      <c r="ON177" s="21">
        <f t="shared" si="2267"/>
        <v>0</v>
      </c>
      <c r="OO177" s="21"/>
      <c r="OP177" s="21">
        <f t="shared" si="2267"/>
        <v>0</v>
      </c>
      <c r="OQ177" s="21"/>
      <c r="OR177" s="21">
        <f t="shared" si="2267"/>
        <v>0</v>
      </c>
      <c r="OS177" s="21"/>
      <c r="OT177" s="21">
        <f t="shared" si="2267"/>
        <v>0</v>
      </c>
      <c r="OU177" s="21"/>
      <c r="OV177" s="21">
        <f t="shared" si="2267"/>
        <v>0</v>
      </c>
      <c r="OW177" s="21"/>
      <c r="OX177" s="21">
        <f t="shared" si="2267"/>
        <v>0</v>
      </c>
      <c r="OY177" s="21"/>
      <c r="OZ177" s="21">
        <f t="shared" si="2267"/>
        <v>0</v>
      </c>
      <c r="PA177" s="21"/>
      <c r="PB177" s="21">
        <f t="shared" si="2268"/>
        <v>0</v>
      </c>
      <c r="PC177" s="21"/>
      <c r="PD177" s="21">
        <f t="shared" si="2268"/>
        <v>0</v>
      </c>
      <c r="PE177" s="21"/>
      <c r="PF177" s="21">
        <f t="shared" si="2268"/>
        <v>0</v>
      </c>
      <c r="PG177" s="21"/>
      <c r="PH177" s="21">
        <f t="shared" si="2268"/>
        <v>0</v>
      </c>
      <c r="PI177" s="21"/>
      <c r="PJ177" s="21">
        <f t="shared" si="2268"/>
        <v>0</v>
      </c>
      <c r="PK177" s="21"/>
      <c r="PL177" s="21">
        <f t="shared" si="2268"/>
        <v>0</v>
      </c>
      <c r="PM177" s="21"/>
      <c r="PN177" s="21">
        <f t="shared" si="2269"/>
        <v>0</v>
      </c>
      <c r="PO177" s="21"/>
      <c r="PP177" s="21">
        <f t="shared" si="2269"/>
        <v>0</v>
      </c>
      <c r="PQ177" s="21"/>
      <c r="PR177" s="21">
        <f t="shared" si="2269"/>
        <v>0</v>
      </c>
      <c r="PS177" s="21"/>
      <c r="PT177" s="21">
        <f t="shared" si="2269"/>
        <v>0</v>
      </c>
      <c r="PU177" s="21"/>
      <c r="PV177" s="21">
        <f t="shared" si="2269"/>
        <v>0</v>
      </c>
      <c r="PW177" s="21"/>
      <c r="PX177" s="21">
        <f t="shared" si="2269"/>
        <v>0</v>
      </c>
      <c r="PY177" s="21"/>
      <c r="PZ177" s="21">
        <f t="shared" si="2270"/>
        <v>0</v>
      </c>
      <c r="QA177" s="21"/>
      <c r="QB177" s="21">
        <f t="shared" si="2270"/>
        <v>0</v>
      </c>
      <c r="QC177" s="21"/>
      <c r="QD177" s="21">
        <f t="shared" si="2270"/>
        <v>0</v>
      </c>
      <c r="QE177" s="21"/>
      <c r="QF177" s="21">
        <f t="shared" si="2270"/>
        <v>0</v>
      </c>
      <c r="QG177" s="21"/>
      <c r="QH177" s="21">
        <f t="shared" si="2270"/>
        <v>0</v>
      </c>
      <c r="QI177" s="21"/>
      <c r="QJ177" s="21">
        <f t="shared" si="2270"/>
        <v>0</v>
      </c>
      <c r="QK177" s="21"/>
      <c r="QL177" s="21">
        <f t="shared" si="2346"/>
        <v>0</v>
      </c>
      <c r="QM177" s="21"/>
      <c r="QN177" s="21">
        <f t="shared" si="2346"/>
        <v>0</v>
      </c>
      <c r="QO177" s="21"/>
      <c r="QP177" s="21">
        <f t="shared" si="2346"/>
        <v>0</v>
      </c>
      <c r="QQ177" s="21"/>
      <c r="QR177" s="21">
        <f t="shared" si="2346"/>
        <v>0</v>
      </c>
      <c r="QS177" s="21"/>
      <c r="QT177" s="21">
        <f t="shared" si="2346"/>
        <v>0</v>
      </c>
      <c r="QU177" s="21"/>
      <c r="QV177" s="21">
        <f t="shared" si="2346"/>
        <v>0</v>
      </c>
      <c r="QW177" s="21"/>
      <c r="QX177" s="21">
        <f t="shared" si="2272"/>
        <v>0</v>
      </c>
      <c r="QY177" s="21"/>
      <c r="QZ177" s="21">
        <f t="shared" si="2272"/>
        <v>0</v>
      </c>
      <c r="RA177" s="21"/>
      <c r="RB177" s="21">
        <f t="shared" si="2272"/>
        <v>0</v>
      </c>
      <c r="RC177" s="21"/>
      <c r="RD177" s="21">
        <f t="shared" si="2272"/>
        <v>0</v>
      </c>
      <c r="RE177" s="21"/>
      <c r="RF177" s="21">
        <f t="shared" si="2272"/>
        <v>0</v>
      </c>
      <c r="RG177" s="21"/>
      <c r="RH177" s="21">
        <f t="shared" si="2272"/>
        <v>0</v>
      </c>
      <c r="RI177" s="21"/>
      <c r="RJ177" s="21">
        <f t="shared" si="1944"/>
        <v>0</v>
      </c>
      <c r="RK177" s="21"/>
      <c r="RL177" s="21">
        <f t="shared" si="1945"/>
        <v>0</v>
      </c>
      <c r="RM177" s="21"/>
      <c r="RN177" s="21">
        <f t="shared" si="1946"/>
        <v>0</v>
      </c>
      <c r="RO177" s="21"/>
      <c r="RP177" s="21">
        <f t="shared" si="1947"/>
        <v>0</v>
      </c>
      <c r="RQ177" s="21"/>
      <c r="RR177" s="21">
        <f t="shared" si="1948"/>
        <v>0</v>
      </c>
      <c r="RS177" s="21"/>
      <c r="RT177" s="21">
        <f t="shared" si="1949"/>
        <v>0</v>
      </c>
      <c r="RU177" s="21"/>
      <c r="RV177" s="21">
        <f t="shared" si="1950"/>
        <v>0</v>
      </c>
      <c r="RW177" s="21"/>
      <c r="RX177" s="21">
        <f t="shared" si="1951"/>
        <v>0</v>
      </c>
      <c r="RY177" s="21"/>
      <c r="RZ177" s="21">
        <f t="shared" si="1952"/>
        <v>0</v>
      </c>
      <c r="SA177" s="21"/>
      <c r="SB177" s="21">
        <f t="shared" si="1953"/>
        <v>0</v>
      </c>
      <c r="SC177" s="21"/>
      <c r="SD177" s="21">
        <f t="shared" si="1954"/>
        <v>0</v>
      </c>
      <c r="SE177" s="21"/>
      <c r="SF177" s="21">
        <f t="shared" si="1955"/>
        <v>0</v>
      </c>
      <c r="SG177" s="21"/>
      <c r="SH177" s="21">
        <f t="shared" si="1956"/>
        <v>0</v>
      </c>
      <c r="SI177" s="21"/>
      <c r="SJ177" s="21">
        <f t="shared" si="1957"/>
        <v>0</v>
      </c>
      <c r="SK177" s="21"/>
      <c r="SL177" s="21">
        <f t="shared" si="1958"/>
        <v>0</v>
      </c>
      <c r="SM177" s="21"/>
      <c r="SN177" s="21">
        <f t="shared" si="2273"/>
        <v>0</v>
      </c>
      <c r="SO177" s="21"/>
      <c r="SP177" s="21">
        <f t="shared" si="1960"/>
        <v>0</v>
      </c>
      <c r="SQ177" s="21"/>
      <c r="SR177" s="21">
        <f t="shared" si="1961"/>
        <v>0</v>
      </c>
      <c r="SS177" s="21"/>
      <c r="ST177" s="21">
        <f t="shared" si="1962"/>
        <v>0</v>
      </c>
      <c r="SU177" s="21"/>
      <c r="SV177" s="21">
        <f t="shared" si="1963"/>
        <v>0</v>
      </c>
      <c r="SW177" s="21"/>
      <c r="SX177" s="21">
        <f t="shared" si="1964"/>
        <v>0</v>
      </c>
      <c r="SY177" s="21"/>
      <c r="SZ177" s="21">
        <f t="shared" si="1965"/>
        <v>0</v>
      </c>
      <c r="TA177" s="21"/>
      <c r="TB177" s="21">
        <f t="shared" si="1966"/>
        <v>0</v>
      </c>
      <c r="TC177" s="21"/>
      <c r="TD177" s="21">
        <f t="shared" si="2274"/>
        <v>0</v>
      </c>
      <c r="TE177" s="21"/>
      <c r="TF177" s="21">
        <f t="shared" si="1968"/>
        <v>0</v>
      </c>
      <c r="TG177" s="21"/>
      <c r="TH177" s="21">
        <f t="shared" si="1969"/>
        <v>0</v>
      </c>
      <c r="TI177" s="21"/>
      <c r="TJ177" s="21">
        <f t="shared" si="1970"/>
        <v>0</v>
      </c>
      <c r="TK177" s="21"/>
      <c r="TL177" s="21">
        <f t="shared" si="2275"/>
        <v>0</v>
      </c>
      <c r="TM177" s="21"/>
      <c r="TN177" s="21">
        <f t="shared" si="2276"/>
        <v>0</v>
      </c>
      <c r="TO177" s="21"/>
      <c r="TP177" s="21">
        <f t="shared" si="2277"/>
        <v>0</v>
      </c>
      <c r="TQ177" s="21"/>
      <c r="TR177" s="21">
        <f t="shared" si="2278"/>
        <v>0</v>
      </c>
      <c r="TS177" s="21"/>
      <c r="TT177" s="21">
        <f t="shared" si="2279"/>
        <v>0</v>
      </c>
      <c r="TU177" s="21"/>
      <c r="TV177" s="21">
        <f t="shared" si="2280"/>
        <v>0</v>
      </c>
      <c r="TW177" s="21"/>
      <c r="TX177" s="21">
        <f t="shared" si="2281"/>
        <v>0</v>
      </c>
      <c r="TY177" s="21"/>
      <c r="TZ177" s="21">
        <f t="shared" si="2282"/>
        <v>0</v>
      </c>
      <c r="UA177" s="21"/>
      <c r="UB177" s="21">
        <f t="shared" si="2283"/>
        <v>0</v>
      </c>
      <c r="UC177" s="21"/>
      <c r="UD177" s="21">
        <f t="shared" si="2284"/>
        <v>0</v>
      </c>
      <c r="UE177" s="21"/>
      <c r="UF177" s="21">
        <f t="shared" si="2285"/>
        <v>0</v>
      </c>
      <c r="UG177" s="21"/>
      <c r="UH177" s="21">
        <f t="shared" si="1982"/>
        <v>0</v>
      </c>
      <c r="UI177" s="21"/>
      <c r="UJ177" s="21">
        <f t="shared" si="2286"/>
        <v>0</v>
      </c>
      <c r="UK177" s="21"/>
      <c r="UL177" s="21">
        <f t="shared" si="2287"/>
        <v>0</v>
      </c>
      <c r="UM177" s="21"/>
      <c r="UN177" s="21">
        <f t="shared" si="2288"/>
        <v>0</v>
      </c>
      <c r="UO177" s="21"/>
      <c r="UP177" s="21">
        <f t="shared" si="2289"/>
        <v>0</v>
      </c>
      <c r="UQ177" s="21"/>
      <c r="UR177" s="21">
        <f t="shared" si="2290"/>
        <v>0</v>
      </c>
      <c r="US177" s="21"/>
      <c r="UT177" s="21">
        <f t="shared" si="2291"/>
        <v>0</v>
      </c>
      <c r="UU177" s="21"/>
      <c r="UV177" s="21">
        <f t="shared" si="1989"/>
        <v>0</v>
      </c>
      <c r="UW177" s="21"/>
      <c r="UX177" s="21">
        <f t="shared" si="2292"/>
        <v>0</v>
      </c>
      <c r="UY177" s="21"/>
      <c r="UZ177" s="21">
        <f t="shared" si="1991"/>
        <v>0</v>
      </c>
      <c r="VA177" s="21"/>
      <c r="VB177" s="21">
        <f t="shared" si="2293"/>
        <v>0</v>
      </c>
      <c r="VC177" s="21"/>
      <c r="VD177" s="21">
        <f t="shared" si="2294"/>
        <v>0</v>
      </c>
      <c r="VE177" s="21"/>
      <c r="VF177" s="21">
        <f t="shared" si="2295"/>
        <v>0</v>
      </c>
      <c r="VG177" s="21"/>
      <c r="VH177" s="21">
        <f t="shared" si="2296"/>
        <v>0</v>
      </c>
      <c r="VI177" s="21"/>
      <c r="VJ177" s="21">
        <f t="shared" si="2297"/>
        <v>0</v>
      </c>
      <c r="VK177" s="21"/>
      <c r="VL177" s="21">
        <f t="shared" si="2298"/>
        <v>0</v>
      </c>
      <c r="VM177" s="21"/>
      <c r="VN177" s="21">
        <f t="shared" si="2299"/>
        <v>0</v>
      </c>
      <c r="VO177" s="21"/>
      <c r="VP177" s="21">
        <f t="shared" si="2300"/>
        <v>0</v>
      </c>
      <c r="VQ177" s="21"/>
      <c r="VR177" s="21">
        <f t="shared" si="2267"/>
        <v>0</v>
      </c>
      <c r="VS177" s="21"/>
      <c r="VT177" s="21">
        <f t="shared" si="2267"/>
        <v>0</v>
      </c>
      <c r="VU177" s="21"/>
      <c r="VV177" s="21">
        <f t="shared" si="2301"/>
        <v>0</v>
      </c>
      <c r="VW177" s="21"/>
      <c r="VX177" s="21">
        <f t="shared" si="2302"/>
        <v>0</v>
      </c>
      <c r="VY177" s="21"/>
      <c r="VZ177" s="21">
        <f t="shared" si="2302"/>
        <v>0</v>
      </c>
      <c r="WA177" s="21"/>
      <c r="WB177" s="21">
        <f t="shared" si="2302"/>
        <v>0</v>
      </c>
      <c r="WC177" s="21"/>
      <c r="WD177" s="21">
        <f t="shared" si="2302"/>
        <v>0</v>
      </c>
      <c r="WE177" s="21"/>
      <c r="WF177" s="21">
        <f t="shared" si="2302"/>
        <v>0</v>
      </c>
      <c r="WG177" s="21"/>
      <c r="WH177" s="21">
        <f t="shared" si="2302"/>
        <v>0</v>
      </c>
      <c r="WI177" s="21"/>
      <c r="WJ177" s="21">
        <f t="shared" si="2302"/>
        <v>0</v>
      </c>
      <c r="WK177" s="21"/>
      <c r="WL177" s="21">
        <f t="shared" si="2302"/>
        <v>0</v>
      </c>
      <c r="WM177" s="21"/>
      <c r="WN177" s="21">
        <f t="shared" si="2302"/>
        <v>0</v>
      </c>
      <c r="WO177" s="21"/>
      <c r="WP177" s="21">
        <f t="shared" si="2302"/>
        <v>0</v>
      </c>
      <c r="WQ177" s="21"/>
      <c r="WR177" s="21">
        <f t="shared" si="2302"/>
        <v>0</v>
      </c>
      <c r="WS177" s="21"/>
      <c r="WT177" s="21">
        <f t="shared" si="2302"/>
        <v>0</v>
      </c>
      <c r="WU177" s="21"/>
      <c r="WV177" s="21">
        <f t="shared" si="2302"/>
        <v>0</v>
      </c>
      <c r="WW177" s="21"/>
      <c r="WX177" s="21">
        <f t="shared" si="2302"/>
        <v>0</v>
      </c>
      <c r="WY177" s="21"/>
      <c r="WZ177" s="21">
        <f t="shared" si="2302"/>
        <v>0</v>
      </c>
      <c r="XA177" s="21"/>
      <c r="XB177" s="21">
        <f t="shared" si="2302"/>
        <v>0</v>
      </c>
      <c r="XC177" s="21"/>
      <c r="XD177" s="21">
        <f t="shared" si="2301"/>
        <v>0</v>
      </c>
      <c r="XE177" s="21"/>
      <c r="XF177" s="21">
        <f t="shared" si="2301"/>
        <v>0</v>
      </c>
      <c r="XG177" s="21"/>
      <c r="XH177" s="21">
        <f t="shared" si="2301"/>
        <v>0</v>
      </c>
      <c r="XI177" s="21"/>
      <c r="XJ177" s="21">
        <f t="shared" si="2301"/>
        <v>0</v>
      </c>
      <c r="XK177" s="21"/>
      <c r="XL177" s="21">
        <f t="shared" si="2301"/>
        <v>0</v>
      </c>
      <c r="XM177" s="21"/>
      <c r="XN177" s="21">
        <f t="shared" si="2301"/>
        <v>0</v>
      </c>
      <c r="XO177" s="21"/>
      <c r="XP177" s="21">
        <f t="shared" si="2301"/>
        <v>0</v>
      </c>
      <c r="XQ177" s="21"/>
      <c r="XR177" s="21">
        <f t="shared" si="2301"/>
        <v>0</v>
      </c>
      <c r="XS177" s="21"/>
      <c r="XT177" s="21">
        <f t="shared" si="2301"/>
        <v>0</v>
      </c>
      <c r="XU177" s="21"/>
      <c r="XV177" s="21">
        <f t="shared" si="2301"/>
        <v>0</v>
      </c>
      <c r="XW177" s="21"/>
      <c r="XX177" s="21">
        <f t="shared" si="2301"/>
        <v>0</v>
      </c>
      <c r="XY177" s="21"/>
      <c r="XZ177" s="21">
        <f t="shared" si="2301"/>
        <v>0</v>
      </c>
      <c r="YA177" s="21"/>
      <c r="YB177" s="21">
        <f t="shared" si="2004"/>
        <v>0</v>
      </c>
      <c r="YC177" s="21"/>
      <c r="YD177" s="21">
        <f t="shared" si="2005"/>
        <v>0</v>
      </c>
      <c r="YE177" s="21"/>
      <c r="YF177" s="21">
        <f t="shared" si="2006"/>
        <v>0</v>
      </c>
      <c r="YG177" s="21"/>
      <c r="YH177" s="21">
        <f t="shared" si="2007"/>
        <v>0</v>
      </c>
      <c r="YI177" s="21"/>
      <c r="YJ177" s="21">
        <f t="shared" si="2008"/>
        <v>0</v>
      </c>
      <c r="YK177" s="21"/>
      <c r="YL177" s="21">
        <f t="shared" si="2009"/>
        <v>0</v>
      </c>
      <c r="YM177" s="21"/>
      <c r="YN177" s="21">
        <f t="shared" si="2010"/>
        <v>0</v>
      </c>
      <c r="YO177" s="21"/>
      <c r="YP177" s="21">
        <f t="shared" si="2011"/>
        <v>0</v>
      </c>
      <c r="YQ177" s="21"/>
      <c r="YR177" s="21">
        <f t="shared" si="2012"/>
        <v>0</v>
      </c>
      <c r="YS177" s="21"/>
      <c r="YT177" s="21">
        <f t="shared" si="2303"/>
        <v>0</v>
      </c>
      <c r="YU177" s="21"/>
      <c r="YV177" s="21">
        <f t="shared" si="2014"/>
        <v>0</v>
      </c>
      <c r="YW177" s="21"/>
      <c r="YX177" s="21">
        <f t="shared" si="2015"/>
        <v>0</v>
      </c>
      <c r="YY177" s="21"/>
      <c r="YZ177" s="21">
        <f t="shared" si="2301"/>
        <v>0</v>
      </c>
      <c r="ZA177" s="21"/>
      <c r="ZB177" s="21">
        <f t="shared" si="2016"/>
        <v>0</v>
      </c>
      <c r="ZC177" s="21"/>
      <c r="ZD177" s="21">
        <f t="shared" si="2017"/>
        <v>0</v>
      </c>
      <c r="ZE177" s="21"/>
      <c r="ZF177" s="21">
        <f t="shared" si="2018"/>
        <v>0</v>
      </c>
      <c r="ZG177" s="21"/>
      <c r="ZH177" s="21">
        <f t="shared" si="2304"/>
        <v>0</v>
      </c>
      <c r="ZI177" s="21"/>
      <c r="ZJ177" s="21">
        <f t="shared" si="2020"/>
        <v>0</v>
      </c>
      <c r="ZK177" s="21"/>
      <c r="ZL177" s="21">
        <f t="shared" si="2021"/>
        <v>0</v>
      </c>
      <c r="ZM177" s="21"/>
      <c r="ZN177" s="21">
        <f t="shared" si="2305"/>
        <v>0</v>
      </c>
      <c r="ZO177" s="21"/>
      <c r="ZP177" s="21">
        <f t="shared" si="2023"/>
        <v>0</v>
      </c>
      <c r="ZQ177" s="21"/>
      <c r="ZR177" s="21">
        <f t="shared" si="2024"/>
        <v>0</v>
      </c>
      <c r="ZS177" s="21"/>
      <c r="ZT177" s="21">
        <f t="shared" si="2301"/>
        <v>0</v>
      </c>
      <c r="ZU177" s="21"/>
      <c r="ZV177" s="21">
        <f t="shared" si="2306"/>
        <v>0</v>
      </c>
      <c r="ZW177" s="21"/>
      <c r="ZX177" s="21">
        <f t="shared" si="2307"/>
        <v>0</v>
      </c>
      <c r="ZY177" s="21"/>
      <c r="ZZ177" s="21">
        <f t="shared" si="2307"/>
        <v>0</v>
      </c>
      <c r="AAA177" s="21"/>
      <c r="AAB177" s="21">
        <f t="shared" si="2308"/>
        <v>0</v>
      </c>
      <c r="AAC177" s="21"/>
      <c r="AAD177" s="21">
        <f t="shared" si="2308"/>
        <v>0</v>
      </c>
      <c r="AAE177" s="21"/>
      <c r="AAF177" s="21">
        <f t="shared" si="2309"/>
        <v>0</v>
      </c>
      <c r="AAG177" s="21"/>
      <c r="AAH177" s="21">
        <f t="shared" si="2309"/>
        <v>0</v>
      </c>
      <c r="AAI177" s="21"/>
      <c r="AAJ177" s="21">
        <f t="shared" si="2310"/>
        <v>0</v>
      </c>
      <c r="AAK177" s="21"/>
      <c r="AAL177" s="21">
        <f t="shared" si="2310"/>
        <v>0</v>
      </c>
      <c r="AAM177" s="21"/>
      <c r="AAN177" s="21">
        <f t="shared" si="2311"/>
        <v>0</v>
      </c>
      <c r="AAO177" s="21"/>
      <c r="AAP177" s="21">
        <f t="shared" si="2311"/>
        <v>0</v>
      </c>
      <c r="AAQ177" s="21"/>
      <c r="AAR177" s="21">
        <f t="shared" si="2312"/>
        <v>0</v>
      </c>
      <c r="AAS177" s="21"/>
      <c r="AAT177" s="21">
        <f t="shared" si="2312"/>
        <v>0</v>
      </c>
      <c r="AAU177" s="21"/>
      <c r="AAV177" s="21">
        <f t="shared" si="2313"/>
        <v>0</v>
      </c>
      <c r="AAW177" s="21"/>
      <c r="AAX177" s="21">
        <f t="shared" si="2313"/>
        <v>0</v>
      </c>
      <c r="AAY177" s="21"/>
      <c r="AAZ177" s="21">
        <f t="shared" si="2314"/>
        <v>0</v>
      </c>
      <c r="ABA177" s="21"/>
      <c r="ABB177" s="21">
        <f t="shared" si="2314"/>
        <v>0</v>
      </c>
      <c r="ABC177" s="21"/>
      <c r="ABD177" s="21">
        <f t="shared" si="2315"/>
        <v>0</v>
      </c>
      <c r="ABE177" s="21"/>
      <c r="ABF177" s="21">
        <f t="shared" si="2315"/>
        <v>0</v>
      </c>
      <c r="ABG177" s="21"/>
      <c r="ABH177" s="21">
        <f t="shared" si="2316"/>
        <v>0</v>
      </c>
      <c r="ABI177" s="21"/>
      <c r="ABJ177" s="21">
        <f t="shared" si="2316"/>
        <v>0</v>
      </c>
      <c r="ABK177" s="21"/>
      <c r="ABL177" s="21">
        <f t="shared" si="2317"/>
        <v>0</v>
      </c>
      <c r="ABM177" s="21"/>
      <c r="ABN177" s="21">
        <f t="shared" si="2317"/>
        <v>0</v>
      </c>
      <c r="ABO177" s="21"/>
      <c r="ABP177" s="21">
        <f t="shared" si="2318"/>
        <v>0</v>
      </c>
      <c r="ABQ177" s="21"/>
      <c r="ABR177" s="21">
        <f t="shared" si="2318"/>
        <v>0</v>
      </c>
      <c r="ABS177" s="21"/>
      <c r="ABT177" s="21">
        <f t="shared" si="2319"/>
        <v>0</v>
      </c>
      <c r="ABU177" s="21"/>
      <c r="ABV177" s="21">
        <f t="shared" si="2319"/>
        <v>0</v>
      </c>
      <c r="ABW177" s="21"/>
      <c r="ABX177" s="21">
        <f t="shared" si="2320"/>
        <v>0</v>
      </c>
      <c r="ABY177" s="21"/>
      <c r="ABZ177" s="21">
        <f t="shared" si="2320"/>
        <v>0</v>
      </c>
      <c r="ACA177" s="21"/>
      <c r="ACB177" s="21">
        <f t="shared" si="2321"/>
        <v>0</v>
      </c>
      <c r="ACC177" s="21"/>
      <c r="ACD177" s="21">
        <f t="shared" si="2321"/>
        <v>0</v>
      </c>
      <c r="ACE177" s="21"/>
      <c r="ACF177" s="21">
        <f t="shared" si="2322"/>
        <v>0</v>
      </c>
      <c r="ACG177" s="21"/>
      <c r="ACH177" s="21">
        <f t="shared" si="2322"/>
        <v>0</v>
      </c>
      <c r="ACI177" s="21"/>
      <c r="ACJ177" s="21">
        <f t="shared" si="2323"/>
        <v>0</v>
      </c>
      <c r="ACK177" s="21">
        <v>8</v>
      </c>
      <c r="ACL177" s="21">
        <f t="shared" si="2323"/>
        <v>0</v>
      </c>
      <c r="ACM177" s="21">
        <v>15</v>
      </c>
      <c r="ACN177" s="21">
        <f t="shared" si="2324"/>
        <v>0</v>
      </c>
      <c r="ACO177" s="21">
        <v>18</v>
      </c>
      <c r="ACP177" s="21">
        <f t="shared" si="2324"/>
        <v>0</v>
      </c>
      <c r="ACQ177" s="21">
        <v>24</v>
      </c>
      <c r="ACR177" s="21">
        <f t="shared" si="2325"/>
        <v>0</v>
      </c>
      <c r="ACS177" s="21">
        <v>15</v>
      </c>
      <c r="ACT177" s="21">
        <f t="shared" si="2325"/>
        <v>0</v>
      </c>
      <c r="ACU177" s="21"/>
      <c r="ACV177" s="21">
        <f t="shared" si="2326"/>
        <v>0</v>
      </c>
      <c r="ACW177" s="21">
        <v>19</v>
      </c>
      <c r="ACX177" s="21">
        <f t="shared" si="2326"/>
        <v>0</v>
      </c>
      <c r="ACY177" s="21">
        <v>26</v>
      </c>
      <c r="ACZ177" s="21">
        <f t="shared" si="2327"/>
        <v>0</v>
      </c>
      <c r="ADA177" s="21">
        <v>26</v>
      </c>
      <c r="ADB177" s="21">
        <f t="shared" si="2327"/>
        <v>0</v>
      </c>
      <c r="ADC177" s="21">
        <v>11</v>
      </c>
      <c r="ADD177" s="21">
        <f t="shared" si="2328"/>
        <v>0</v>
      </c>
      <c r="ADE177" s="21">
        <v>27</v>
      </c>
      <c r="ADF177" s="21">
        <f t="shared" si="2328"/>
        <v>0</v>
      </c>
      <c r="ADG177" s="21">
        <v>28</v>
      </c>
      <c r="ADH177" s="21">
        <f t="shared" si="2329"/>
        <v>0</v>
      </c>
      <c r="ADI177" s="21">
        <v>32</v>
      </c>
      <c r="ADJ177" s="21">
        <f t="shared" si="2329"/>
        <v>0</v>
      </c>
      <c r="ADK177" s="21">
        <v>4</v>
      </c>
      <c r="ADL177" s="21">
        <f t="shared" si="2330"/>
        <v>0</v>
      </c>
      <c r="ADM177" s="21"/>
      <c r="ADN177" s="21">
        <f t="shared" si="2330"/>
        <v>0</v>
      </c>
      <c r="ADO177" s="21"/>
      <c r="ADP177" s="21">
        <f t="shared" si="2330"/>
        <v>0</v>
      </c>
      <c r="ADQ177" s="21"/>
      <c r="ADR177" s="21">
        <f t="shared" si="2330"/>
        <v>0</v>
      </c>
      <c r="ADS177" s="21"/>
      <c r="ADT177" s="21">
        <f t="shared" si="2330"/>
        <v>0</v>
      </c>
      <c r="ADU177" s="21"/>
      <c r="ADV177" s="21">
        <f t="shared" si="2331"/>
        <v>0</v>
      </c>
      <c r="ADW177" s="21"/>
      <c r="ADX177" s="21">
        <f t="shared" si="2331"/>
        <v>0</v>
      </c>
      <c r="ADY177" s="21"/>
      <c r="ADZ177" s="21">
        <f t="shared" si="2331"/>
        <v>0</v>
      </c>
      <c r="AEA177" s="21"/>
      <c r="AEB177" s="21">
        <f t="shared" si="2331"/>
        <v>0</v>
      </c>
      <c r="AEC177" s="21"/>
      <c r="AED177" s="21">
        <f t="shared" si="2332"/>
        <v>0</v>
      </c>
      <c r="AEE177" s="21"/>
      <c r="AEF177" s="21">
        <f t="shared" si="2332"/>
        <v>0</v>
      </c>
      <c r="AEG177" s="21"/>
      <c r="AEH177" s="21">
        <f t="shared" si="2332"/>
        <v>0</v>
      </c>
      <c r="AEI177" s="21"/>
      <c r="AEJ177" s="21">
        <f t="shared" si="2332"/>
        <v>0</v>
      </c>
      <c r="AEK177" s="21"/>
      <c r="AEL177" s="21">
        <f t="shared" si="2332"/>
        <v>0</v>
      </c>
      <c r="AEM177" s="21"/>
      <c r="AEN177" s="21">
        <f t="shared" si="2333"/>
        <v>0</v>
      </c>
      <c r="AEO177" s="21"/>
      <c r="AEP177" s="21">
        <f t="shared" si="2333"/>
        <v>0</v>
      </c>
      <c r="AEQ177" s="21"/>
      <c r="AER177" s="21">
        <f t="shared" si="2333"/>
        <v>0</v>
      </c>
      <c r="AES177" s="21"/>
      <c r="AET177" s="21">
        <f t="shared" si="2333"/>
        <v>0</v>
      </c>
      <c r="AEU177" s="21"/>
      <c r="AEV177" s="21">
        <f t="shared" si="2334"/>
        <v>0</v>
      </c>
      <c r="AEW177" s="21"/>
      <c r="AEX177" s="21">
        <f t="shared" si="2334"/>
        <v>0</v>
      </c>
      <c r="AEY177" s="21"/>
      <c r="AEZ177" s="21">
        <f t="shared" si="2334"/>
        <v>0</v>
      </c>
      <c r="AFA177" s="21"/>
      <c r="AFB177" s="21">
        <f t="shared" si="2334"/>
        <v>0</v>
      </c>
      <c r="AFC177" s="21"/>
      <c r="AFD177" s="21">
        <f t="shared" si="2334"/>
        <v>0</v>
      </c>
      <c r="AFE177" s="21"/>
      <c r="AFF177" s="21">
        <f t="shared" si="2335"/>
        <v>0</v>
      </c>
      <c r="AFG177" s="21"/>
      <c r="AFH177" s="21">
        <f t="shared" si="2335"/>
        <v>0</v>
      </c>
      <c r="AFI177" s="21"/>
      <c r="AFJ177" s="21">
        <f t="shared" si="2335"/>
        <v>0</v>
      </c>
      <c r="AFK177" s="21"/>
      <c r="AFL177" s="21">
        <f t="shared" si="2335"/>
        <v>0</v>
      </c>
      <c r="AFM177" s="21"/>
      <c r="AFN177" s="21">
        <f t="shared" si="2336"/>
        <v>0</v>
      </c>
      <c r="AFO177" s="21"/>
      <c r="AFP177" s="21">
        <f t="shared" si="2336"/>
        <v>0</v>
      </c>
      <c r="AFQ177" s="21"/>
      <c r="AFR177" s="21">
        <f t="shared" si="2336"/>
        <v>0</v>
      </c>
      <c r="AFS177" s="21"/>
      <c r="AFT177" s="21">
        <f t="shared" si="2336"/>
        <v>0</v>
      </c>
      <c r="AFU177" s="21"/>
      <c r="AFV177" s="21">
        <f t="shared" si="2336"/>
        <v>0</v>
      </c>
      <c r="AFW177" s="21"/>
      <c r="AFX177" s="21">
        <f t="shared" si="2337"/>
        <v>0</v>
      </c>
      <c r="AFY177" s="21"/>
      <c r="AFZ177" s="21">
        <f t="shared" si="2337"/>
        <v>0</v>
      </c>
      <c r="AGA177" s="21"/>
      <c r="AGB177" s="21">
        <f t="shared" si="2337"/>
        <v>0</v>
      </c>
      <c r="AGC177" s="21"/>
      <c r="AGD177" s="21">
        <f t="shared" si="2337"/>
        <v>0</v>
      </c>
      <c r="AGE177" s="21"/>
      <c r="AGF177" s="21">
        <f t="shared" si="2338"/>
        <v>0</v>
      </c>
      <c r="AGG177" s="21"/>
      <c r="AGH177" s="21">
        <f t="shared" si="2338"/>
        <v>0</v>
      </c>
      <c r="AGI177" s="21"/>
      <c r="AGJ177" s="21">
        <f t="shared" si="2338"/>
        <v>0</v>
      </c>
      <c r="AGK177" s="21"/>
      <c r="AGL177" s="21">
        <f t="shared" si="2338"/>
        <v>0</v>
      </c>
      <c r="AGM177" s="21"/>
      <c r="AGN177" s="21">
        <f t="shared" si="2338"/>
        <v>0</v>
      </c>
      <c r="AGO177" s="21"/>
      <c r="AGP177" s="21">
        <f t="shared" si="2339"/>
        <v>0</v>
      </c>
      <c r="AGQ177" s="21"/>
      <c r="AGR177" s="21">
        <f t="shared" si="2339"/>
        <v>0</v>
      </c>
      <c r="AGS177" s="21"/>
      <c r="AGT177" s="21">
        <f t="shared" si="2339"/>
        <v>0</v>
      </c>
      <c r="AGU177" s="21"/>
      <c r="AGV177" s="21">
        <f t="shared" si="2339"/>
        <v>0</v>
      </c>
      <c r="AGW177" s="21"/>
      <c r="AGX177" s="21">
        <f t="shared" si="2340"/>
        <v>0</v>
      </c>
      <c r="AGY177" s="21"/>
      <c r="AGZ177" s="21">
        <f t="shared" si="2340"/>
        <v>0</v>
      </c>
      <c r="AHA177" s="21"/>
      <c r="AHB177" s="21">
        <f t="shared" si="2340"/>
        <v>0</v>
      </c>
      <c r="AHC177" s="21"/>
      <c r="AHD177" s="21">
        <f t="shared" si="2340"/>
        <v>0</v>
      </c>
      <c r="AHE177" s="21"/>
      <c r="AHF177" s="21">
        <f t="shared" si="2340"/>
        <v>0</v>
      </c>
      <c r="AHG177" s="21"/>
      <c r="AHH177" s="21">
        <f t="shared" si="2341"/>
        <v>0</v>
      </c>
      <c r="AHI177" s="21"/>
      <c r="AHJ177" s="21">
        <f t="shared" si="2341"/>
        <v>0</v>
      </c>
      <c r="AHK177" s="21"/>
      <c r="AHL177" s="21">
        <f t="shared" si="2341"/>
        <v>0</v>
      </c>
      <c r="AHM177" s="21"/>
      <c r="AHN177" s="21">
        <f t="shared" si="2341"/>
        <v>0</v>
      </c>
      <c r="AHO177" s="21"/>
      <c r="AHP177" s="21">
        <f t="shared" si="2342"/>
        <v>0</v>
      </c>
      <c r="AHQ177" s="21"/>
      <c r="AHR177" s="21">
        <f t="shared" si="2342"/>
        <v>0</v>
      </c>
      <c r="AHS177" s="21"/>
      <c r="AHT177" s="21">
        <f t="shared" si="2342"/>
        <v>0</v>
      </c>
      <c r="AHU177" s="21"/>
      <c r="AHV177" s="21">
        <f t="shared" si="2342"/>
        <v>0</v>
      </c>
      <c r="AHW177" s="21"/>
      <c r="AHX177" s="21">
        <f t="shared" si="2342"/>
        <v>0</v>
      </c>
      <c r="AHY177" s="21"/>
      <c r="AHZ177" s="21">
        <f t="shared" si="2343"/>
        <v>0</v>
      </c>
      <c r="AIA177" s="21"/>
      <c r="AIB177" s="21">
        <f t="shared" si="2343"/>
        <v>0</v>
      </c>
      <c r="AIC177" s="21"/>
      <c r="AID177" s="21">
        <f t="shared" si="2343"/>
        <v>0</v>
      </c>
      <c r="AIE177" s="21"/>
      <c r="AIF177" s="21">
        <f t="shared" si="2343"/>
        <v>0</v>
      </c>
      <c r="AIG177" s="21"/>
      <c r="AIH177" s="21">
        <f t="shared" si="2344"/>
        <v>0</v>
      </c>
      <c r="AII177" s="21"/>
      <c r="AIJ177" s="21">
        <f t="shared" si="2344"/>
        <v>0</v>
      </c>
      <c r="AIK177" s="21"/>
      <c r="AIL177" s="21">
        <f t="shared" si="2344"/>
        <v>0</v>
      </c>
      <c r="AIM177" s="21"/>
      <c r="AIN177" s="21">
        <f t="shared" si="2344"/>
        <v>0</v>
      </c>
      <c r="AIO177" s="21"/>
      <c r="AIP177" s="21">
        <f t="shared" si="2344"/>
        <v>0</v>
      </c>
      <c r="AIQ177" s="21"/>
      <c r="AIR177" s="21">
        <f t="shared" si="2345"/>
        <v>0</v>
      </c>
      <c r="AIS177" s="21"/>
      <c r="AIT177" s="21">
        <f t="shared" si="2345"/>
        <v>0</v>
      </c>
      <c r="AIU177" s="21"/>
      <c r="AIV177" s="21">
        <f t="shared" si="2345"/>
        <v>0</v>
      </c>
      <c r="AIW177" s="21"/>
      <c r="AIX177" s="21">
        <f t="shared" si="2345"/>
        <v>0</v>
      </c>
      <c r="AIY177" s="21"/>
      <c r="AIZ177" s="21">
        <f t="shared" si="2301"/>
        <v>0</v>
      </c>
      <c r="AJA177" s="21"/>
    </row>
    <row r="178" spans="2:937" ht="13.5" customHeight="1" x14ac:dyDescent="0.25">
      <c r="B178" s="31">
        <v>173</v>
      </c>
      <c r="C178" s="192" t="s">
        <v>206</v>
      </c>
      <c r="D178" s="67" t="s">
        <v>109</v>
      </c>
      <c r="E178" s="194" t="s">
        <v>404</v>
      </c>
      <c r="F178" s="194" t="str">
        <f>_xlfn.XLOOKUP(D178,'WTG PH-III'!$D$5:$D$198,'WTG PH-III'!$B$5:$B$198,0,0,1)</f>
        <v>PSS-05</v>
      </c>
      <c r="G178" s="22" t="s">
        <v>537</v>
      </c>
      <c r="H178" s="22" t="s">
        <v>539</v>
      </c>
      <c r="I178" s="61">
        <v>10</v>
      </c>
      <c r="J178" s="21">
        <v>253</v>
      </c>
      <c r="K178" s="21">
        <f t="shared" si="2070"/>
        <v>253</v>
      </c>
      <c r="L178" s="21">
        <f t="shared" si="2071"/>
        <v>253</v>
      </c>
      <c r="M178" s="21">
        <f t="shared" si="2072"/>
        <v>0</v>
      </c>
      <c r="N178" s="95">
        <f>VLOOKUP(D178,'WTG PH-III'!$D$5:$U$198,17,0)</f>
        <v>45732</v>
      </c>
      <c r="O178" s="95">
        <f>VLOOKUP(D178,'WTG PH-III'!$D$5:$U$198,18,0)</f>
        <v>45742</v>
      </c>
      <c r="P178" s="21">
        <f t="shared" si="2073"/>
        <v>0</v>
      </c>
      <c r="Q178" s="21"/>
      <c r="R178" s="21">
        <f t="shared" si="2074"/>
        <v>0</v>
      </c>
      <c r="S178" s="21"/>
      <c r="T178" s="21">
        <f t="shared" si="2075"/>
        <v>0</v>
      </c>
      <c r="U178" s="21"/>
      <c r="V178" s="21">
        <f t="shared" si="2076"/>
        <v>0</v>
      </c>
      <c r="W178" s="21"/>
      <c r="X178" s="21">
        <f t="shared" si="2077"/>
        <v>0</v>
      </c>
      <c r="Y178" s="21"/>
      <c r="Z178" s="21">
        <f t="shared" si="2078"/>
        <v>0</v>
      </c>
      <c r="AA178" s="21"/>
      <c r="AB178" s="21">
        <f t="shared" si="2079"/>
        <v>0</v>
      </c>
      <c r="AC178" s="21"/>
      <c r="AD178" s="21">
        <f t="shared" si="2080"/>
        <v>0</v>
      </c>
      <c r="AE178" s="21"/>
      <c r="AF178" s="21">
        <f t="shared" si="2081"/>
        <v>0</v>
      </c>
      <c r="AG178" s="21"/>
      <c r="AH178" s="21">
        <f t="shared" si="2082"/>
        <v>0</v>
      </c>
      <c r="AI178" s="21"/>
      <c r="AJ178" s="21">
        <f t="shared" si="2083"/>
        <v>0</v>
      </c>
      <c r="AK178" s="21"/>
      <c r="AL178" s="21">
        <f t="shared" si="2084"/>
        <v>0</v>
      </c>
      <c r="AM178" s="21"/>
      <c r="AN178" s="21">
        <f t="shared" si="2085"/>
        <v>0</v>
      </c>
      <c r="AO178" s="21"/>
      <c r="AP178" s="21">
        <f t="shared" si="2086"/>
        <v>0</v>
      </c>
      <c r="AQ178" s="21"/>
      <c r="AR178" s="21">
        <f t="shared" si="2087"/>
        <v>0</v>
      </c>
      <c r="AS178" s="21"/>
      <c r="AT178" s="21">
        <f t="shared" si="2088"/>
        <v>0</v>
      </c>
      <c r="AU178" s="21"/>
      <c r="AV178" s="21">
        <f t="shared" si="2089"/>
        <v>0</v>
      </c>
      <c r="AW178" s="21"/>
      <c r="AX178" s="21">
        <f t="shared" si="2090"/>
        <v>0</v>
      </c>
      <c r="AY178" s="21"/>
      <c r="AZ178" s="21">
        <f t="shared" si="2091"/>
        <v>0</v>
      </c>
      <c r="BA178" s="21"/>
      <c r="BB178" s="21">
        <f t="shared" si="2092"/>
        <v>0</v>
      </c>
      <c r="BC178" s="21"/>
      <c r="BD178" s="21">
        <f t="shared" si="2093"/>
        <v>0</v>
      </c>
      <c r="BE178" s="21"/>
      <c r="BF178" s="21">
        <f t="shared" si="2094"/>
        <v>0</v>
      </c>
      <c r="BG178" s="21"/>
      <c r="BH178" s="21">
        <f t="shared" si="2095"/>
        <v>0</v>
      </c>
      <c r="BI178" s="21"/>
      <c r="BJ178" s="21">
        <f t="shared" si="2096"/>
        <v>0</v>
      </c>
      <c r="BK178" s="21"/>
      <c r="BL178" s="21">
        <f t="shared" si="2097"/>
        <v>0</v>
      </c>
      <c r="BM178" s="21"/>
      <c r="BN178" s="21">
        <f t="shared" si="2098"/>
        <v>0</v>
      </c>
      <c r="BO178" s="21"/>
      <c r="BP178" s="21">
        <f t="shared" si="2099"/>
        <v>0</v>
      </c>
      <c r="BQ178" s="21"/>
      <c r="BR178" s="21">
        <f t="shared" si="2100"/>
        <v>0</v>
      </c>
      <c r="BS178" s="21"/>
      <c r="BT178" s="21">
        <f t="shared" si="2101"/>
        <v>0</v>
      </c>
      <c r="BU178" s="21"/>
      <c r="BV178" s="21">
        <f t="shared" si="2102"/>
        <v>0</v>
      </c>
      <c r="BW178" s="21"/>
      <c r="BX178" s="21">
        <f t="shared" si="2103"/>
        <v>0</v>
      </c>
      <c r="BY178" s="21"/>
      <c r="BZ178" s="21">
        <f t="shared" si="2104"/>
        <v>0</v>
      </c>
      <c r="CA178" s="21"/>
      <c r="CB178" s="21">
        <f t="shared" si="2105"/>
        <v>0</v>
      </c>
      <c r="CC178" s="21"/>
      <c r="CD178" s="21">
        <f t="shared" si="2106"/>
        <v>0</v>
      </c>
      <c r="CE178" s="21"/>
      <c r="CF178" s="21">
        <f t="shared" si="2107"/>
        <v>0</v>
      </c>
      <c r="CG178" s="21"/>
      <c r="CH178" s="21">
        <f t="shared" si="2108"/>
        <v>0</v>
      </c>
      <c r="CI178" s="21"/>
      <c r="CJ178" s="21">
        <f t="shared" si="2109"/>
        <v>0</v>
      </c>
      <c r="CK178" s="21"/>
      <c r="CL178" s="21">
        <f t="shared" si="2110"/>
        <v>0</v>
      </c>
      <c r="CM178" s="21"/>
      <c r="CN178" s="21">
        <f t="shared" si="2111"/>
        <v>0</v>
      </c>
      <c r="CO178" s="21"/>
      <c r="CP178" s="21">
        <f t="shared" si="2112"/>
        <v>0</v>
      </c>
      <c r="CQ178" s="21"/>
      <c r="CR178" s="21">
        <f t="shared" si="2113"/>
        <v>0</v>
      </c>
      <c r="CS178" s="21"/>
      <c r="CT178" s="21">
        <f t="shared" si="2114"/>
        <v>0</v>
      </c>
      <c r="CU178" s="21"/>
      <c r="CV178" s="21">
        <f t="shared" si="2115"/>
        <v>0</v>
      </c>
      <c r="CW178" s="21"/>
      <c r="CX178" s="21">
        <f t="shared" si="2116"/>
        <v>0</v>
      </c>
      <c r="CY178" s="21"/>
      <c r="CZ178" s="21">
        <f t="shared" si="2117"/>
        <v>0</v>
      </c>
      <c r="DA178" s="21"/>
      <c r="DB178" s="21">
        <f t="shared" si="2118"/>
        <v>0</v>
      </c>
      <c r="DC178" s="21"/>
      <c r="DD178" s="21">
        <f t="shared" si="2119"/>
        <v>0</v>
      </c>
      <c r="DE178" s="21"/>
      <c r="DF178" s="21">
        <f t="shared" si="2120"/>
        <v>0</v>
      </c>
      <c r="DG178" s="21"/>
      <c r="DH178" s="21">
        <f t="shared" si="2121"/>
        <v>0</v>
      </c>
      <c r="DI178" s="21"/>
      <c r="DJ178" s="21">
        <f t="shared" si="2122"/>
        <v>0</v>
      </c>
      <c r="DK178" s="21"/>
      <c r="DL178" s="21">
        <f t="shared" si="2123"/>
        <v>0</v>
      </c>
      <c r="DM178" s="21"/>
      <c r="DN178" s="21">
        <f t="shared" si="2124"/>
        <v>0</v>
      </c>
      <c r="DO178" s="21"/>
      <c r="DP178" s="21">
        <f t="shared" si="2125"/>
        <v>0</v>
      </c>
      <c r="DQ178" s="21"/>
      <c r="DR178" s="21">
        <f t="shared" si="2126"/>
        <v>0</v>
      </c>
      <c r="DS178" s="21"/>
      <c r="DT178" s="21">
        <f t="shared" si="2127"/>
        <v>0</v>
      </c>
      <c r="DU178" s="21"/>
      <c r="DV178" s="21">
        <f t="shared" si="2128"/>
        <v>0</v>
      </c>
      <c r="DW178" s="21"/>
      <c r="DX178" s="21">
        <f t="shared" si="2129"/>
        <v>0</v>
      </c>
      <c r="DY178" s="21"/>
      <c r="DZ178" s="21">
        <f t="shared" si="2130"/>
        <v>0</v>
      </c>
      <c r="EA178" s="21"/>
      <c r="EB178" s="21">
        <f t="shared" si="2131"/>
        <v>0</v>
      </c>
      <c r="EC178" s="21"/>
      <c r="ED178" s="21">
        <f t="shared" si="2132"/>
        <v>0</v>
      </c>
      <c r="EE178" s="21"/>
      <c r="EF178" s="21">
        <f t="shared" si="2133"/>
        <v>0</v>
      </c>
      <c r="EG178" s="21"/>
      <c r="EH178" s="21">
        <f t="shared" si="2134"/>
        <v>0</v>
      </c>
      <c r="EI178" s="21"/>
      <c r="EJ178" s="21">
        <f t="shared" si="2135"/>
        <v>0</v>
      </c>
      <c r="EK178" s="21"/>
      <c r="EL178" s="21">
        <f t="shared" si="2136"/>
        <v>0</v>
      </c>
      <c r="EM178" s="21"/>
      <c r="EN178" s="21">
        <f t="shared" si="2137"/>
        <v>0</v>
      </c>
      <c r="EO178" s="21"/>
      <c r="EP178" s="21">
        <f t="shared" si="2138"/>
        <v>0</v>
      </c>
      <c r="EQ178" s="21"/>
      <c r="ER178" s="21">
        <f t="shared" si="2139"/>
        <v>0</v>
      </c>
      <c r="ES178" s="21"/>
      <c r="ET178" s="21">
        <f t="shared" si="2140"/>
        <v>0</v>
      </c>
      <c r="EU178" s="21"/>
      <c r="EV178" s="21">
        <f t="shared" si="2141"/>
        <v>0</v>
      </c>
      <c r="EW178" s="21"/>
      <c r="EX178" s="21">
        <f t="shared" si="2142"/>
        <v>0</v>
      </c>
      <c r="EY178" s="21"/>
      <c r="EZ178" s="21">
        <f t="shared" si="2143"/>
        <v>0</v>
      </c>
      <c r="FA178" s="21"/>
      <c r="FB178" s="21">
        <f t="shared" si="2144"/>
        <v>0</v>
      </c>
      <c r="FC178" s="21"/>
      <c r="FD178" s="21">
        <f t="shared" si="2145"/>
        <v>0</v>
      </c>
      <c r="FE178" s="21"/>
      <c r="FF178" s="21">
        <f t="shared" si="2146"/>
        <v>0</v>
      </c>
      <c r="FG178" s="21"/>
      <c r="FH178" s="21">
        <f t="shared" si="2147"/>
        <v>0</v>
      </c>
      <c r="FI178" s="21"/>
      <c r="FJ178" s="21">
        <f t="shared" si="2148"/>
        <v>0</v>
      </c>
      <c r="FK178" s="21"/>
      <c r="FL178" s="21">
        <f t="shared" si="2149"/>
        <v>0</v>
      </c>
      <c r="FM178" s="21"/>
      <c r="FN178" s="21">
        <f t="shared" si="2150"/>
        <v>0</v>
      </c>
      <c r="FO178" s="21"/>
      <c r="FP178" s="21">
        <f t="shared" si="2151"/>
        <v>0</v>
      </c>
      <c r="FQ178" s="21"/>
      <c r="FR178" s="21">
        <f t="shared" si="2152"/>
        <v>0</v>
      </c>
      <c r="FS178" s="21"/>
      <c r="FT178" s="21">
        <f t="shared" si="2153"/>
        <v>0</v>
      </c>
      <c r="FU178" s="21"/>
      <c r="FV178" s="21">
        <f t="shared" si="2154"/>
        <v>0</v>
      </c>
      <c r="FW178" s="21"/>
      <c r="FX178" s="21">
        <f t="shared" si="2155"/>
        <v>0</v>
      </c>
      <c r="FY178" s="21"/>
      <c r="FZ178" s="21">
        <f t="shared" si="2156"/>
        <v>0</v>
      </c>
      <c r="GA178" s="21"/>
      <c r="GB178" s="21">
        <f t="shared" si="2157"/>
        <v>0</v>
      </c>
      <c r="GC178" s="21"/>
      <c r="GD178" s="21">
        <f t="shared" si="2158"/>
        <v>0</v>
      </c>
      <c r="GE178" s="21"/>
      <c r="GF178" s="21">
        <f t="shared" si="2159"/>
        <v>0</v>
      </c>
      <c r="GG178" s="21"/>
      <c r="GH178" s="21">
        <f t="shared" si="2160"/>
        <v>0</v>
      </c>
      <c r="GI178" s="21"/>
      <c r="GJ178" s="21">
        <f t="shared" si="2161"/>
        <v>23</v>
      </c>
      <c r="GK178" s="21"/>
      <c r="GL178" s="21">
        <f t="shared" si="2162"/>
        <v>23</v>
      </c>
      <c r="GM178" s="21"/>
      <c r="GN178" s="21">
        <f t="shared" si="2163"/>
        <v>23</v>
      </c>
      <c r="GO178" s="21"/>
      <c r="GP178" s="21">
        <f t="shared" si="2164"/>
        <v>23</v>
      </c>
      <c r="GQ178" s="21"/>
      <c r="GR178" s="21">
        <f t="shared" si="2165"/>
        <v>23</v>
      </c>
      <c r="GS178" s="21"/>
      <c r="GT178" s="21">
        <f t="shared" si="2166"/>
        <v>23</v>
      </c>
      <c r="GU178" s="21"/>
      <c r="GV178" s="21">
        <f t="shared" si="2167"/>
        <v>23</v>
      </c>
      <c r="GW178" s="21"/>
      <c r="GX178" s="21">
        <f t="shared" si="2168"/>
        <v>23</v>
      </c>
      <c r="GY178" s="21"/>
      <c r="GZ178" s="21">
        <f t="shared" si="2169"/>
        <v>23</v>
      </c>
      <c r="HA178" s="21"/>
      <c r="HB178" s="21">
        <f t="shared" si="2170"/>
        <v>23</v>
      </c>
      <c r="HC178" s="21"/>
      <c r="HD178" s="21">
        <f t="shared" si="2171"/>
        <v>23</v>
      </c>
      <c r="HE178" s="21"/>
      <c r="HF178" s="21">
        <f t="shared" si="2172"/>
        <v>0</v>
      </c>
      <c r="HG178" s="21"/>
      <c r="HH178" s="21">
        <f t="shared" si="2173"/>
        <v>0</v>
      </c>
      <c r="HI178" s="21"/>
      <c r="HJ178" s="21">
        <f t="shared" si="2174"/>
        <v>0</v>
      </c>
      <c r="HK178" s="21">
        <v>23</v>
      </c>
      <c r="HL178" s="21">
        <f t="shared" si="2175"/>
        <v>0</v>
      </c>
      <c r="HM178" s="21">
        <v>37</v>
      </c>
      <c r="HN178" s="21">
        <f t="shared" si="2176"/>
        <v>0</v>
      </c>
      <c r="HO178" s="21"/>
      <c r="HP178" s="21">
        <f t="shared" si="2177"/>
        <v>0</v>
      </c>
      <c r="HQ178" s="21">
        <v>48</v>
      </c>
      <c r="HR178" s="21">
        <f t="shared" si="2178"/>
        <v>0</v>
      </c>
      <c r="HS178" s="21">
        <v>25</v>
      </c>
      <c r="HT178" s="21">
        <f t="shared" si="2179"/>
        <v>0</v>
      </c>
      <c r="HU178" s="21"/>
      <c r="HV178" s="21">
        <f t="shared" si="2180"/>
        <v>0</v>
      </c>
      <c r="HW178" s="21"/>
      <c r="HX178" s="21">
        <f t="shared" si="2181"/>
        <v>0</v>
      </c>
      <c r="HY178" s="21"/>
      <c r="HZ178" s="21">
        <f t="shared" si="2182"/>
        <v>0</v>
      </c>
      <c r="IA178" s="21"/>
      <c r="IB178" s="21">
        <f t="shared" si="2183"/>
        <v>0</v>
      </c>
      <c r="IC178" s="21"/>
      <c r="ID178" s="21">
        <f t="shared" si="2184"/>
        <v>0</v>
      </c>
      <c r="IE178" s="21"/>
      <c r="IF178" s="21">
        <f t="shared" si="2185"/>
        <v>0</v>
      </c>
      <c r="IG178" s="21"/>
      <c r="IH178" s="21">
        <f t="shared" si="2186"/>
        <v>0</v>
      </c>
      <c r="II178" s="21"/>
      <c r="IJ178" s="21">
        <f t="shared" si="2187"/>
        <v>0</v>
      </c>
      <c r="IK178" s="21"/>
      <c r="IL178" s="21">
        <f t="shared" si="2188"/>
        <v>0</v>
      </c>
      <c r="IM178" s="21"/>
      <c r="IN178" s="21">
        <f t="shared" si="2189"/>
        <v>0</v>
      </c>
      <c r="IO178" s="21"/>
      <c r="IP178" s="21">
        <f t="shared" si="2190"/>
        <v>0</v>
      </c>
      <c r="IQ178" s="21"/>
      <c r="IR178" s="21">
        <f t="shared" si="2191"/>
        <v>0</v>
      </c>
      <c r="IS178" s="21"/>
      <c r="IT178" s="21">
        <f t="shared" si="2192"/>
        <v>0</v>
      </c>
      <c r="IU178" s="21"/>
      <c r="IV178" s="21">
        <f t="shared" si="2193"/>
        <v>0</v>
      </c>
      <c r="IW178" s="21"/>
      <c r="IX178" s="21">
        <f t="shared" si="2194"/>
        <v>0</v>
      </c>
      <c r="IY178" s="21"/>
      <c r="IZ178" s="21">
        <f t="shared" si="2195"/>
        <v>0</v>
      </c>
      <c r="JA178" s="21"/>
      <c r="JB178" s="21">
        <f t="shared" si="2196"/>
        <v>0</v>
      </c>
      <c r="JC178" s="21"/>
      <c r="JD178" s="21">
        <f t="shared" si="2197"/>
        <v>0</v>
      </c>
      <c r="JE178" s="21"/>
      <c r="JF178" s="21">
        <f t="shared" si="2198"/>
        <v>0</v>
      </c>
      <c r="JG178" s="21"/>
      <c r="JH178" s="21">
        <f t="shared" si="2199"/>
        <v>0</v>
      </c>
      <c r="JI178" s="21"/>
      <c r="JJ178" s="21">
        <f t="shared" si="2200"/>
        <v>0</v>
      </c>
      <c r="JK178" s="21"/>
      <c r="JL178" s="21">
        <f t="shared" si="2201"/>
        <v>0</v>
      </c>
      <c r="JM178" s="21"/>
      <c r="JN178" s="21">
        <f t="shared" si="2202"/>
        <v>0</v>
      </c>
      <c r="JO178" s="21"/>
      <c r="JP178" s="21">
        <f t="shared" si="2203"/>
        <v>0</v>
      </c>
      <c r="JQ178" s="21"/>
      <c r="JR178" s="21">
        <f t="shared" si="2204"/>
        <v>0</v>
      </c>
      <c r="JS178" s="21"/>
      <c r="JT178" s="21">
        <f t="shared" si="2205"/>
        <v>0</v>
      </c>
      <c r="JU178" s="21"/>
      <c r="JV178" s="21">
        <f t="shared" si="2206"/>
        <v>0</v>
      </c>
      <c r="JW178" s="21"/>
      <c r="JX178" s="21">
        <f t="shared" si="2207"/>
        <v>0</v>
      </c>
      <c r="JY178" s="21"/>
      <c r="JZ178" s="21">
        <f t="shared" si="2208"/>
        <v>0</v>
      </c>
      <c r="KA178" s="21"/>
      <c r="KB178" s="21">
        <f t="shared" si="2209"/>
        <v>0</v>
      </c>
      <c r="KC178" s="21"/>
      <c r="KD178" s="21">
        <f t="shared" si="2210"/>
        <v>0</v>
      </c>
      <c r="KE178" s="21"/>
      <c r="KF178" s="21">
        <f t="shared" si="2211"/>
        <v>0</v>
      </c>
      <c r="KG178" s="21"/>
      <c r="KH178" s="21">
        <f t="shared" si="2212"/>
        <v>0</v>
      </c>
      <c r="KI178" s="21"/>
      <c r="KJ178" s="21">
        <f t="shared" si="2213"/>
        <v>0</v>
      </c>
      <c r="KK178" s="21"/>
      <c r="KL178" s="21">
        <f t="shared" si="2214"/>
        <v>0</v>
      </c>
      <c r="KM178" s="21"/>
      <c r="KN178" s="21">
        <f t="shared" si="2215"/>
        <v>0</v>
      </c>
      <c r="KO178" s="21"/>
      <c r="KP178" s="21">
        <f t="shared" si="2216"/>
        <v>0</v>
      </c>
      <c r="KQ178" s="21"/>
      <c r="KR178" s="21">
        <f t="shared" si="2217"/>
        <v>0</v>
      </c>
      <c r="KS178" s="21"/>
      <c r="KT178" s="21">
        <f t="shared" si="2218"/>
        <v>0</v>
      </c>
      <c r="KU178" s="21"/>
      <c r="KV178" s="21">
        <f t="shared" si="2219"/>
        <v>0</v>
      </c>
      <c r="KW178" s="21"/>
      <c r="KX178" s="21">
        <f t="shared" si="2220"/>
        <v>0</v>
      </c>
      <c r="KY178" s="21"/>
      <c r="KZ178" s="21">
        <f t="shared" si="2221"/>
        <v>0</v>
      </c>
      <c r="LA178" s="21"/>
      <c r="LB178" s="21">
        <f t="shared" si="2222"/>
        <v>0</v>
      </c>
      <c r="LC178" s="21"/>
      <c r="LD178" s="21">
        <f t="shared" si="2223"/>
        <v>0</v>
      </c>
      <c r="LE178" s="21"/>
      <c r="LF178" s="21">
        <f t="shared" si="2224"/>
        <v>0</v>
      </c>
      <c r="LG178" s="21"/>
      <c r="LH178" s="21">
        <f t="shared" si="2225"/>
        <v>0</v>
      </c>
      <c r="LI178" s="21"/>
      <c r="LJ178" s="21">
        <f t="shared" si="2226"/>
        <v>0</v>
      </c>
      <c r="LK178" s="21"/>
      <c r="LL178" s="21">
        <f t="shared" si="2227"/>
        <v>0</v>
      </c>
      <c r="LM178" s="21"/>
      <c r="LN178" s="21">
        <f t="shared" si="2228"/>
        <v>0</v>
      </c>
      <c r="LO178" s="21"/>
      <c r="LP178" s="21">
        <f t="shared" si="2229"/>
        <v>0</v>
      </c>
      <c r="LQ178" s="21"/>
      <c r="LR178" s="21">
        <f t="shared" si="2230"/>
        <v>0</v>
      </c>
      <c r="LS178" s="21"/>
      <c r="LT178" s="21">
        <f t="shared" si="2231"/>
        <v>0</v>
      </c>
      <c r="LU178" s="21"/>
      <c r="LV178" s="21">
        <f t="shared" si="2232"/>
        <v>0</v>
      </c>
      <c r="LW178" s="21"/>
      <c r="LX178" s="21">
        <f t="shared" si="2233"/>
        <v>0</v>
      </c>
      <c r="LY178" s="21"/>
      <c r="LZ178" s="21">
        <f t="shared" si="2234"/>
        <v>0</v>
      </c>
      <c r="MA178" s="21"/>
      <c r="MB178" s="21">
        <f t="shared" si="2235"/>
        <v>0</v>
      </c>
      <c r="MC178" s="21"/>
      <c r="MD178" s="21">
        <f t="shared" si="2236"/>
        <v>0</v>
      </c>
      <c r="ME178" s="21"/>
      <c r="MF178" s="21">
        <f t="shared" si="2237"/>
        <v>0</v>
      </c>
      <c r="MG178" s="21"/>
      <c r="MH178" s="21">
        <f t="shared" si="2238"/>
        <v>0</v>
      </c>
      <c r="MI178" s="21"/>
      <c r="MJ178" s="21">
        <f t="shared" si="2239"/>
        <v>0</v>
      </c>
      <c r="MK178" s="21"/>
      <c r="ML178" s="21">
        <f t="shared" si="2240"/>
        <v>0</v>
      </c>
      <c r="MM178" s="21"/>
      <c r="MN178" s="21">
        <f t="shared" si="2241"/>
        <v>0</v>
      </c>
      <c r="MO178" s="21"/>
      <c r="MP178" s="21">
        <f t="shared" si="2242"/>
        <v>0</v>
      </c>
      <c r="MQ178" s="21"/>
      <c r="MR178" s="21">
        <f t="shared" si="2243"/>
        <v>0</v>
      </c>
      <c r="MS178" s="21"/>
      <c r="MT178" s="21">
        <f t="shared" si="2244"/>
        <v>0</v>
      </c>
      <c r="MU178" s="21"/>
      <c r="MV178" s="21">
        <f t="shared" si="2245"/>
        <v>0</v>
      </c>
      <c r="MW178" s="21"/>
      <c r="MX178" s="21">
        <f t="shared" si="2246"/>
        <v>0</v>
      </c>
      <c r="MY178" s="21"/>
      <c r="MZ178" s="21">
        <f t="shared" si="2247"/>
        <v>0</v>
      </c>
      <c r="NA178" s="21"/>
      <c r="NB178" s="21">
        <f t="shared" si="2248"/>
        <v>0</v>
      </c>
      <c r="NC178" s="21"/>
      <c r="ND178" s="21">
        <f t="shared" si="2249"/>
        <v>0</v>
      </c>
      <c r="NE178" s="21"/>
      <c r="NF178" s="21">
        <f t="shared" si="2250"/>
        <v>0</v>
      </c>
      <c r="NG178" s="21"/>
      <c r="NH178" s="21">
        <f t="shared" si="2251"/>
        <v>0</v>
      </c>
      <c r="NI178" s="21"/>
      <c r="NJ178" s="21">
        <f t="shared" si="2252"/>
        <v>0</v>
      </c>
      <c r="NK178" s="21"/>
      <c r="NL178" s="21">
        <f t="shared" si="2253"/>
        <v>0</v>
      </c>
      <c r="NM178" s="21"/>
      <c r="NN178" s="21">
        <f t="shared" si="2254"/>
        <v>0</v>
      </c>
      <c r="NO178" s="21"/>
      <c r="NP178" s="21">
        <f t="shared" si="2255"/>
        <v>0</v>
      </c>
      <c r="NQ178" s="21"/>
      <c r="NR178" s="21">
        <f t="shared" si="2256"/>
        <v>0</v>
      </c>
      <c r="NS178" s="21"/>
      <c r="NT178" s="21">
        <f t="shared" si="2257"/>
        <v>0</v>
      </c>
      <c r="NU178" s="21"/>
      <c r="NV178" s="21">
        <f t="shared" si="2258"/>
        <v>0</v>
      </c>
      <c r="NW178" s="21"/>
      <c r="NX178" s="21">
        <f t="shared" si="2259"/>
        <v>0</v>
      </c>
      <c r="NY178" s="21"/>
      <c r="NZ178" s="21">
        <f t="shared" si="2260"/>
        <v>0</v>
      </c>
      <c r="OA178" s="21"/>
      <c r="OB178" s="21">
        <f t="shared" si="2261"/>
        <v>0</v>
      </c>
      <c r="OC178" s="21"/>
      <c r="OD178" s="21">
        <f t="shared" si="2262"/>
        <v>0</v>
      </c>
      <c r="OE178" s="21"/>
      <c r="OF178" s="21">
        <f t="shared" si="2263"/>
        <v>0</v>
      </c>
      <c r="OG178" s="21"/>
      <c r="OH178" s="21">
        <f t="shared" si="2264"/>
        <v>0</v>
      </c>
      <c r="OI178" s="21"/>
      <c r="OJ178" s="21">
        <f t="shared" si="2265"/>
        <v>0</v>
      </c>
      <c r="OK178" s="21"/>
      <c r="OL178" s="21">
        <f t="shared" si="2266"/>
        <v>0</v>
      </c>
      <c r="OM178" s="21"/>
      <c r="ON178" s="21">
        <f t="shared" si="2267"/>
        <v>0</v>
      </c>
      <c r="OO178" s="21"/>
      <c r="OP178" s="21">
        <f t="shared" si="2267"/>
        <v>0</v>
      </c>
      <c r="OQ178" s="21"/>
      <c r="OR178" s="21">
        <f t="shared" si="2267"/>
        <v>0</v>
      </c>
      <c r="OS178" s="21"/>
      <c r="OT178" s="21">
        <f t="shared" si="2267"/>
        <v>0</v>
      </c>
      <c r="OU178" s="21"/>
      <c r="OV178" s="21">
        <f t="shared" si="2267"/>
        <v>0</v>
      </c>
      <c r="OW178" s="21"/>
      <c r="OX178" s="21">
        <f t="shared" si="2267"/>
        <v>0</v>
      </c>
      <c r="OY178" s="21"/>
      <c r="OZ178" s="21">
        <f t="shared" si="2267"/>
        <v>0</v>
      </c>
      <c r="PA178" s="21"/>
      <c r="PB178" s="21">
        <f t="shared" si="2268"/>
        <v>0</v>
      </c>
      <c r="PC178" s="21"/>
      <c r="PD178" s="21">
        <f t="shared" si="2268"/>
        <v>0</v>
      </c>
      <c r="PE178" s="21"/>
      <c r="PF178" s="21">
        <f t="shared" si="2268"/>
        <v>0</v>
      </c>
      <c r="PG178" s="21"/>
      <c r="PH178" s="21">
        <f t="shared" si="2268"/>
        <v>0</v>
      </c>
      <c r="PI178" s="21"/>
      <c r="PJ178" s="21">
        <f t="shared" si="2268"/>
        <v>0</v>
      </c>
      <c r="PK178" s="21"/>
      <c r="PL178" s="21">
        <f t="shared" si="2268"/>
        <v>0</v>
      </c>
      <c r="PM178" s="21"/>
      <c r="PN178" s="21">
        <f t="shared" si="2269"/>
        <v>0</v>
      </c>
      <c r="PO178" s="21"/>
      <c r="PP178" s="21">
        <f t="shared" si="2269"/>
        <v>0</v>
      </c>
      <c r="PQ178" s="21"/>
      <c r="PR178" s="21">
        <f t="shared" si="2269"/>
        <v>0</v>
      </c>
      <c r="PS178" s="21"/>
      <c r="PT178" s="21">
        <f t="shared" si="2269"/>
        <v>0</v>
      </c>
      <c r="PU178" s="21"/>
      <c r="PV178" s="21">
        <f t="shared" si="2269"/>
        <v>0</v>
      </c>
      <c r="PW178" s="21"/>
      <c r="PX178" s="21">
        <f t="shared" si="2269"/>
        <v>0</v>
      </c>
      <c r="PY178" s="21"/>
      <c r="PZ178" s="21">
        <f t="shared" si="2270"/>
        <v>0</v>
      </c>
      <c r="QA178" s="21"/>
      <c r="QB178" s="21">
        <f t="shared" si="2270"/>
        <v>0</v>
      </c>
      <c r="QC178" s="21"/>
      <c r="QD178" s="21">
        <f t="shared" si="2270"/>
        <v>0</v>
      </c>
      <c r="QE178" s="21"/>
      <c r="QF178" s="21">
        <f t="shared" si="2270"/>
        <v>0</v>
      </c>
      <c r="QG178" s="21"/>
      <c r="QH178" s="21">
        <f t="shared" si="2270"/>
        <v>0</v>
      </c>
      <c r="QI178" s="21"/>
      <c r="QJ178" s="21">
        <f t="shared" si="2270"/>
        <v>0</v>
      </c>
      <c r="QK178" s="21"/>
      <c r="QL178" s="21">
        <f t="shared" si="2346"/>
        <v>0</v>
      </c>
      <c r="QM178" s="21"/>
      <c r="QN178" s="21">
        <f t="shared" si="2346"/>
        <v>0</v>
      </c>
      <c r="QO178" s="21"/>
      <c r="QP178" s="21">
        <f t="shared" si="2346"/>
        <v>0</v>
      </c>
      <c r="QQ178" s="21"/>
      <c r="QR178" s="21">
        <f t="shared" si="2346"/>
        <v>0</v>
      </c>
      <c r="QS178" s="21"/>
      <c r="QT178" s="21">
        <f t="shared" si="2346"/>
        <v>0</v>
      </c>
      <c r="QU178" s="21"/>
      <c r="QV178" s="21">
        <f t="shared" si="2346"/>
        <v>0</v>
      </c>
      <c r="QW178" s="21"/>
      <c r="QX178" s="21">
        <f t="shared" si="2272"/>
        <v>0</v>
      </c>
      <c r="QY178" s="21"/>
      <c r="QZ178" s="21">
        <f t="shared" si="2272"/>
        <v>0</v>
      </c>
      <c r="RA178" s="21"/>
      <c r="RB178" s="21">
        <f t="shared" si="2272"/>
        <v>0</v>
      </c>
      <c r="RC178" s="21"/>
      <c r="RD178" s="21">
        <f t="shared" si="2272"/>
        <v>0</v>
      </c>
      <c r="RE178" s="21"/>
      <c r="RF178" s="21">
        <f t="shared" si="2272"/>
        <v>0</v>
      </c>
      <c r="RG178" s="21"/>
      <c r="RH178" s="21">
        <f t="shared" si="2272"/>
        <v>0</v>
      </c>
      <c r="RI178" s="21"/>
      <c r="RJ178" s="21">
        <f t="shared" si="1944"/>
        <v>0</v>
      </c>
      <c r="RK178" s="21"/>
      <c r="RL178" s="21">
        <f t="shared" si="1945"/>
        <v>0</v>
      </c>
      <c r="RM178" s="21"/>
      <c r="RN178" s="21">
        <f t="shared" si="1946"/>
        <v>0</v>
      </c>
      <c r="RO178" s="21"/>
      <c r="RP178" s="21">
        <f t="shared" si="1947"/>
        <v>0</v>
      </c>
      <c r="RQ178" s="21"/>
      <c r="RR178" s="21">
        <f t="shared" si="1948"/>
        <v>0</v>
      </c>
      <c r="RS178" s="21"/>
      <c r="RT178" s="21">
        <f t="shared" si="1949"/>
        <v>0</v>
      </c>
      <c r="RU178" s="21"/>
      <c r="RV178" s="21">
        <f t="shared" si="1950"/>
        <v>0</v>
      </c>
      <c r="RW178" s="21"/>
      <c r="RX178" s="21">
        <f t="shared" si="1951"/>
        <v>0</v>
      </c>
      <c r="RY178" s="21"/>
      <c r="RZ178" s="21">
        <f t="shared" si="1952"/>
        <v>0</v>
      </c>
      <c r="SA178" s="21"/>
      <c r="SB178" s="21">
        <f t="shared" si="1953"/>
        <v>0</v>
      </c>
      <c r="SC178" s="21"/>
      <c r="SD178" s="21">
        <f t="shared" si="1954"/>
        <v>0</v>
      </c>
      <c r="SE178" s="21"/>
      <c r="SF178" s="21">
        <f t="shared" si="1955"/>
        <v>0</v>
      </c>
      <c r="SG178" s="21"/>
      <c r="SH178" s="21">
        <f t="shared" si="1956"/>
        <v>0</v>
      </c>
      <c r="SI178" s="21"/>
      <c r="SJ178" s="21">
        <f t="shared" si="1957"/>
        <v>0</v>
      </c>
      <c r="SK178" s="21"/>
      <c r="SL178" s="21">
        <f t="shared" si="1958"/>
        <v>0</v>
      </c>
      <c r="SM178" s="21"/>
      <c r="SN178" s="21">
        <f t="shared" si="2273"/>
        <v>0</v>
      </c>
      <c r="SO178" s="21"/>
      <c r="SP178" s="21">
        <f t="shared" si="1960"/>
        <v>0</v>
      </c>
      <c r="SQ178" s="21"/>
      <c r="SR178" s="21">
        <f t="shared" si="1961"/>
        <v>0</v>
      </c>
      <c r="SS178" s="21"/>
      <c r="ST178" s="21">
        <f t="shared" si="1962"/>
        <v>0</v>
      </c>
      <c r="SU178" s="21"/>
      <c r="SV178" s="21">
        <f t="shared" si="1963"/>
        <v>0</v>
      </c>
      <c r="SW178" s="21"/>
      <c r="SX178" s="21">
        <f t="shared" si="1964"/>
        <v>0</v>
      </c>
      <c r="SY178" s="21"/>
      <c r="SZ178" s="21">
        <f t="shared" si="1965"/>
        <v>0</v>
      </c>
      <c r="TA178" s="21"/>
      <c r="TB178" s="21">
        <f t="shared" si="1966"/>
        <v>0</v>
      </c>
      <c r="TC178" s="21"/>
      <c r="TD178" s="21">
        <f t="shared" si="2274"/>
        <v>0</v>
      </c>
      <c r="TE178" s="21"/>
      <c r="TF178" s="21">
        <f t="shared" si="1968"/>
        <v>0</v>
      </c>
      <c r="TG178" s="21"/>
      <c r="TH178" s="21">
        <f t="shared" si="1969"/>
        <v>0</v>
      </c>
      <c r="TI178" s="21"/>
      <c r="TJ178" s="21">
        <f t="shared" si="1970"/>
        <v>0</v>
      </c>
      <c r="TK178" s="21"/>
      <c r="TL178" s="21">
        <f t="shared" si="2275"/>
        <v>0</v>
      </c>
      <c r="TM178" s="21"/>
      <c r="TN178" s="21">
        <f t="shared" si="2276"/>
        <v>0</v>
      </c>
      <c r="TO178" s="21"/>
      <c r="TP178" s="21">
        <f t="shared" si="2277"/>
        <v>0</v>
      </c>
      <c r="TQ178" s="21"/>
      <c r="TR178" s="21">
        <f t="shared" si="2278"/>
        <v>0</v>
      </c>
      <c r="TS178" s="21"/>
      <c r="TT178" s="21">
        <f t="shared" si="2279"/>
        <v>0</v>
      </c>
      <c r="TU178" s="21"/>
      <c r="TV178" s="21">
        <f t="shared" si="2280"/>
        <v>0</v>
      </c>
      <c r="TW178" s="21"/>
      <c r="TX178" s="21">
        <f t="shared" si="2281"/>
        <v>0</v>
      </c>
      <c r="TY178" s="21"/>
      <c r="TZ178" s="21">
        <f t="shared" si="2282"/>
        <v>0</v>
      </c>
      <c r="UA178" s="21"/>
      <c r="UB178" s="21">
        <f t="shared" si="2283"/>
        <v>0</v>
      </c>
      <c r="UC178" s="21"/>
      <c r="UD178" s="21">
        <f t="shared" si="2284"/>
        <v>0</v>
      </c>
      <c r="UE178" s="21"/>
      <c r="UF178" s="21">
        <f t="shared" si="2285"/>
        <v>0</v>
      </c>
      <c r="UG178" s="21"/>
      <c r="UH178" s="21">
        <f t="shared" si="1982"/>
        <v>0</v>
      </c>
      <c r="UI178" s="21"/>
      <c r="UJ178" s="21">
        <f t="shared" si="2286"/>
        <v>0</v>
      </c>
      <c r="UK178" s="21"/>
      <c r="UL178" s="21">
        <f t="shared" si="2287"/>
        <v>0</v>
      </c>
      <c r="UM178" s="21"/>
      <c r="UN178" s="21">
        <f t="shared" si="2288"/>
        <v>0</v>
      </c>
      <c r="UO178" s="21"/>
      <c r="UP178" s="21">
        <f t="shared" si="2289"/>
        <v>0</v>
      </c>
      <c r="UQ178" s="21"/>
      <c r="UR178" s="21">
        <f t="shared" si="2290"/>
        <v>0</v>
      </c>
      <c r="US178" s="21"/>
      <c r="UT178" s="21">
        <f t="shared" si="2291"/>
        <v>0</v>
      </c>
      <c r="UU178" s="21"/>
      <c r="UV178" s="21">
        <f t="shared" si="1989"/>
        <v>0</v>
      </c>
      <c r="UW178" s="21"/>
      <c r="UX178" s="21">
        <f t="shared" si="2292"/>
        <v>0</v>
      </c>
      <c r="UY178" s="21"/>
      <c r="UZ178" s="21">
        <f t="shared" si="1991"/>
        <v>0</v>
      </c>
      <c r="VA178" s="21"/>
      <c r="VB178" s="21">
        <f t="shared" si="2293"/>
        <v>0</v>
      </c>
      <c r="VC178" s="21"/>
      <c r="VD178" s="21">
        <f t="shared" si="2294"/>
        <v>0</v>
      </c>
      <c r="VE178" s="21"/>
      <c r="VF178" s="21">
        <f t="shared" si="2295"/>
        <v>0</v>
      </c>
      <c r="VG178" s="21"/>
      <c r="VH178" s="21">
        <f t="shared" si="2296"/>
        <v>0</v>
      </c>
      <c r="VI178" s="21"/>
      <c r="VJ178" s="21">
        <f t="shared" si="2297"/>
        <v>0</v>
      </c>
      <c r="VK178" s="21"/>
      <c r="VL178" s="21">
        <f t="shared" si="2298"/>
        <v>0</v>
      </c>
      <c r="VM178" s="21"/>
      <c r="VN178" s="21">
        <f t="shared" si="2299"/>
        <v>0</v>
      </c>
      <c r="VO178" s="21"/>
      <c r="VP178" s="21">
        <f t="shared" si="2300"/>
        <v>0</v>
      </c>
      <c r="VQ178" s="21"/>
      <c r="VR178" s="21">
        <f t="shared" si="2267"/>
        <v>0</v>
      </c>
      <c r="VS178" s="21"/>
      <c r="VT178" s="21">
        <f t="shared" si="2267"/>
        <v>0</v>
      </c>
      <c r="VU178" s="21"/>
      <c r="VV178" s="21">
        <f t="shared" si="2301"/>
        <v>0</v>
      </c>
      <c r="VW178" s="21"/>
      <c r="VX178" s="21">
        <f t="shared" si="2302"/>
        <v>0</v>
      </c>
      <c r="VY178" s="21"/>
      <c r="VZ178" s="21">
        <f t="shared" si="2302"/>
        <v>0</v>
      </c>
      <c r="WA178" s="21"/>
      <c r="WB178" s="21">
        <f t="shared" si="2302"/>
        <v>0</v>
      </c>
      <c r="WC178" s="21"/>
      <c r="WD178" s="21">
        <f t="shared" si="2302"/>
        <v>0</v>
      </c>
      <c r="WE178" s="21"/>
      <c r="WF178" s="21">
        <f t="shared" si="2302"/>
        <v>0</v>
      </c>
      <c r="WG178" s="21"/>
      <c r="WH178" s="21">
        <f t="shared" si="2302"/>
        <v>0</v>
      </c>
      <c r="WI178" s="21"/>
      <c r="WJ178" s="21">
        <f t="shared" si="2302"/>
        <v>0</v>
      </c>
      <c r="WK178" s="21"/>
      <c r="WL178" s="21">
        <f t="shared" si="2302"/>
        <v>0</v>
      </c>
      <c r="WM178" s="21"/>
      <c r="WN178" s="21">
        <f t="shared" si="2302"/>
        <v>0</v>
      </c>
      <c r="WO178" s="21"/>
      <c r="WP178" s="21">
        <f t="shared" si="2302"/>
        <v>0</v>
      </c>
      <c r="WQ178" s="21"/>
      <c r="WR178" s="21">
        <f t="shared" si="2302"/>
        <v>0</v>
      </c>
      <c r="WS178" s="21"/>
      <c r="WT178" s="21">
        <f t="shared" si="2302"/>
        <v>0</v>
      </c>
      <c r="WU178" s="21"/>
      <c r="WV178" s="21">
        <f t="shared" si="2302"/>
        <v>0</v>
      </c>
      <c r="WW178" s="21"/>
      <c r="WX178" s="21">
        <f t="shared" si="2302"/>
        <v>0</v>
      </c>
      <c r="WY178" s="21"/>
      <c r="WZ178" s="21">
        <f t="shared" si="2302"/>
        <v>0</v>
      </c>
      <c r="XA178" s="21"/>
      <c r="XB178" s="21">
        <f t="shared" si="2302"/>
        <v>0</v>
      </c>
      <c r="XC178" s="21"/>
      <c r="XD178" s="21">
        <f t="shared" si="2301"/>
        <v>0</v>
      </c>
      <c r="XE178" s="21"/>
      <c r="XF178" s="21">
        <f t="shared" si="2301"/>
        <v>0</v>
      </c>
      <c r="XG178" s="21"/>
      <c r="XH178" s="21">
        <f t="shared" si="2301"/>
        <v>0</v>
      </c>
      <c r="XI178" s="21"/>
      <c r="XJ178" s="21">
        <f t="shared" si="2301"/>
        <v>0</v>
      </c>
      <c r="XK178" s="21"/>
      <c r="XL178" s="21">
        <f t="shared" si="2301"/>
        <v>0</v>
      </c>
      <c r="XM178" s="21">
        <v>21</v>
      </c>
      <c r="XN178" s="21">
        <f t="shared" si="2301"/>
        <v>0</v>
      </c>
      <c r="XO178" s="21">
        <v>43</v>
      </c>
      <c r="XP178" s="21">
        <f t="shared" si="2301"/>
        <v>0</v>
      </c>
      <c r="XQ178" s="21">
        <v>48</v>
      </c>
      <c r="XR178" s="21">
        <f t="shared" si="2301"/>
        <v>0</v>
      </c>
      <c r="XS178" s="21">
        <v>8</v>
      </c>
      <c r="XT178" s="21">
        <f t="shared" si="2301"/>
        <v>0</v>
      </c>
      <c r="XU178" s="21"/>
      <c r="XV178" s="21">
        <f t="shared" si="2301"/>
        <v>0</v>
      </c>
      <c r="XW178" s="21"/>
      <c r="XX178" s="21">
        <f t="shared" si="2301"/>
        <v>0</v>
      </c>
      <c r="XY178" s="21"/>
      <c r="XZ178" s="21">
        <f t="shared" si="2301"/>
        <v>0</v>
      </c>
      <c r="YA178" s="21"/>
      <c r="YB178" s="21">
        <f t="shared" si="2004"/>
        <v>0</v>
      </c>
      <c r="YC178" s="21"/>
      <c r="YD178" s="21">
        <f t="shared" si="2005"/>
        <v>0</v>
      </c>
      <c r="YE178" s="21"/>
      <c r="YF178" s="21">
        <f t="shared" si="2006"/>
        <v>0</v>
      </c>
      <c r="YG178" s="21"/>
      <c r="YH178" s="21">
        <f t="shared" si="2007"/>
        <v>0</v>
      </c>
      <c r="YI178" s="21"/>
      <c r="YJ178" s="21">
        <f t="shared" si="2008"/>
        <v>0</v>
      </c>
      <c r="YK178" s="21"/>
      <c r="YL178" s="21">
        <f t="shared" si="2009"/>
        <v>0</v>
      </c>
      <c r="YM178" s="21"/>
      <c r="YN178" s="21">
        <f t="shared" si="2010"/>
        <v>0</v>
      </c>
      <c r="YO178" s="21"/>
      <c r="YP178" s="21">
        <f t="shared" si="2011"/>
        <v>0</v>
      </c>
      <c r="YQ178" s="21"/>
      <c r="YR178" s="21">
        <f t="shared" si="2012"/>
        <v>0</v>
      </c>
      <c r="YS178" s="21"/>
      <c r="YT178" s="21">
        <f t="shared" si="2303"/>
        <v>0</v>
      </c>
      <c r="YU178" s="21"/>
      <c r="YV178" s="21">
        <f t="shared" si="2014"/>
        <v>0</v>
      </c>
      <c r="YW178" s="21"/>
      <c r="YX178" s="21">
        <f t="shared" si="2015"/>
        <v>0</v>
      </c>
      <c r="YY178" s="21"/>
      <c r="YZ178" s="21">
        <f t="shared" si="2301"/>
        <v>0</v>
      </c>
      <c r="ZA178" s="21"/>
      <c r="ZB178" s="21">
        <f t="shared" si="2016"/>
        <v>0</v>
      </c>
      <c r="ZC178" s="21"/>
      <c r="ZD178" s="21">
        <f t="shared" si="2017"/>
        <v>0</v>
      </c>
      <c r="ZE178" s="21"/>
      <c r="ZF178" s="21">
        <f t="shared" si="2018"/>
        <v>0</v>
      </c>
      <c r="ZG178" s="21"/>
      <c r="ZH178" s="21">
        <f t="shared" si="2304"/>
        <v>0</v>
      </c>
      <c r="ZI178" s="21"/>
      <c r="ZJ178" s="21">
        <f t="shared" si="2020"/>
        <v>0</v>
      </c>
      <c r="ZK178" s="21"/>
      <c r="ZL178" s="21">
        <f t="shared" si="2021"/>
        <v>0</v>
      </c>
      <c r="ZM178" s="21"/>
      <c r="ZN178" s="21">
        <f t="shared" si="2305"/>
        <v>0</v>
      </c>
      <c r="ZO178" s="21"/>
      <c r="ZP178" s="21">
        <f t="shared" si="2023"/>
        <v>0</v>
      </c>
      <c r="ZQ178" s="21"/>
      <c r="ZR178" s="21">
        <f t="shared" si="2024"/>
        <v>0</v>
      </c>
      <c r="ZS178" s="21"/>
      <c r="ZT178" s="21">
        <f t="shared" si="2301"/>
        <v>0</v>
      </c>
      <c r="ZU178" s="21"/>
      <c r="ZV178" s="21">
        <f t="shared" si="2306"/>
        <v>0</v>
      </c>
      <c r="ZW178" s="21"/>
      <c r="ZX178" s="21">
        <f t="shared" si="2307"/>
        <v>0</v>
      </c>
      <c r="ZY178" s="21"/>
      <c r="ZZ178" s="21">
        <f t="shared" si="2307"/>
        <v>0</v>
      </c>
      <c r="AAA178" s="21"/>
      <c r="AAB178" s="21">
        <f t="shared" si="2308"/>
        <v>0</v>
      </c>
      <c r="AAC178" s="21"/>
      <c r="AAD178" s="21">
        <f t="shared" si="2308"/>
        <v>0</v>
      </c>
      <c r="AAE178" s="21"/>
      <c r="AAF178" s="21">
        <f t="shared" si="2309"/>
        <v>0</v>
      </c>
      <c r="AAG178" s="21"/>
      <c r="AAH178" s="21">
        <f t="shared" si="2309"/>
        <v>0</v>
      </c>
      <c r="AAI178" s="21"/>
      <c r="AAJ178" s="21">
        <f t="shared" si="2310"/>
        <v>0</v>
      </c>
      <c r="AAK178" s="21"/>
      <c r="AAL178" s="21">
        <f t="shared" si="2310"/>
        <v>0</v>
      </c>
      <c r="AAM178" s="21"/>
      <c r="AAN178" s="21">
        <f t="shared" si="2311"/>
        <v>0</v>
      </c>
      <c r="AAO178" s="21"/>
      <c r="AAP178" s="21">
        <f t="shared" si="2311"/>
        <v>0</v>
      </c>
      <c r="AAQ178" s="21"/>
      <c r="AAR178" s="21">
        <f t="shared" si="2312"/>
        <v>0</v>
      </c>
      <c r="AAS178" s="21"/>
      <c r="AAT178" s="21">
        <f t="shared" si="2312"/>
        <v>0</v>
      </c>
      <c r="AAU178" s="21"/>
      <c r="AAV178" s="21">
        <f t="shared" si="2313"/>
        <v>0</v>
      </c>
      <c r="AAW178" s="21"/>
      <c r="AAX178" s="21">
        <f t="shared" si="2313"/>
        <v>0</v>
      </c>
      <c r="AAY178" s="21"/>
      <c r="AAZ178" s="21">
        <f t="shared" si="2314"/>
        <v>0</v>
      </c>
      <c r="ABA178" s="21"/>
      <c r="ABB178" s="21">
        <f t="shared" si="2314"/>
        <v>0</v>
      </c>
      <c r="ABC178" s="21"/>
      <c r="ABD178" s="21">
        <f t="shared" si="2315"/>
        <v>0</v>
      </c>
      <c r="ABE178" s="21"/>
      <c r="ABF178" s="21">
        <f t="shared" si="2315"/>
        <v>0</v>
      </c>
      <c r="ABG178" s="21"/>
      <c r="ABH178" s="21">
        <f t="shared" si="2316"/>
        <v>0</v>
      </c>
      <c r="ABI178" s="21"/>
      <c r="ABJ178" s="21">
        <f t="shared" si="2316"/>
        <v>0</v>
      </c>
      <c r="ABK178" s="21"/>
      <c r="ABL178" s="21">
        <f t="shared" si="2317"/>
        <v>0</v>
      </c>
      <c r="ABM178" s="21"/>
      <c r="ABN178" s="21">
        <f t="shared" si="2317"/>
        <v>0</v>
      </c>
      <c r="ABO178" s="21"/>
      <c r="ABP178" s="21">
        <f t="shared" si="2318"/>
        <v>0</v>
      </c>
      <c r="ABQ178" s="21"/>
      <c r="ABR178" s="21">
        <f t="shared" si="2318"/>
        <v>0</v>
      </c>
      <c r="ABS178" s="21"/>
      <c r="ABT178" s="21">
        <f t="shared" si="2319"/>
        <v>0</v>
      </c>
      <c r="ABU178" s="21"/>
      <c r="ABV178" s="21">
        <f t="shared" si="2319"/>
        <v>0</v>
      </c>
      <c r="ABW178" s="21"/>
      <c r="ABX178" s="21">
        <f t="shared" si="2320"/>
        <v>0</v>
      </c>
      <c r="ABY178" s="21"/>
      <c r="ABZ178" s="21">
        <f t="shared" si="2320"/>
        <v>0</v>
      </c>
      <c r="ACA178" s="21"/>
      <c r="ACB178" s="21">
        <f t="shared" si="2321"/>
        <v>0</v>
      </c>
      <c r="ACC178" s="21"/>
      <c r="ACD178" s="21">
        <f t="shared" si="2321"/>
        <v>0</v>
      </c>
      <c r="ACE178" s="21"/>
      <c r="ACF178" s="21">
        <f t="shared" si="2322"/>
        <v>0</v>
      </c>
      <c r="ACG178" s="21"/>
      <c r="ACH178" s="21">
        <f t="shared" si="2322"/>
        <v>0</v>
      </c>
      <c r="ACI178" s="21"/>
      <c r="ACJ178" s="21">
        <f t="shared" si="2323"/>
        <v>0</v>
      </c>
      <c r="ACK178" s="21"/>
      <c r="ACL178" s="21">
        <f t="shared" si="2323"/>
        <v>0</v>
      </c>
      <c r="ACM178" s="21"/>
      <c r="ACN178" s="21">
        <f t="shared" si="2324"/>
        <v>0</v>
      </c>
      <c r="ACO178" s="21"/>
      <c r="ACP178" s="21">
        <f t="shared" si="2324"/>
        <v>0</v>
      </c>
      <c r="ACQ178" s="21"/>
      <c r="ACR178" s="21">
        <f t="shared" si="2325"/>
        <v>0</v>
      </c>
      <c r="ACS178" s="21"/>
      <c r="ACT178" s="21">
        <f t="shared" si="2325"/>
        <v>0</v>
      </c>
      <c r="ACU178" s="21"/>
      <c r="ACV178" s="21">
        <f t="shared" si="2326"/>
        <v>0</v>
      </c>
      <c r="ACW178" s="21"/>
      <c r="ACX178" s="21">
        <f t="shared" si="2326"/>
        <v>0</v>
      </c>
      <c r="ACY178" s="21"/>
      <c r="ACZ178" s="21">
        <f t="shared" si="2327"/>
        <v>0</v>
      </c>
      <c r="ADA178" s="21"/>
      <c r="ADB178" s="21">
        <f t="shared" si="2327"/>
        <v>0</v>
      </c>
      <c r="ADC178" s="21"/>
      <c r="ADD178" s="21">
        <f t="shared" si="2328"/>
        <v>0</v>
      </c>
      <c r="ADE178" s="21"/>
      <c r="ADF178" s="21">
        <f t="shared" si="2328"/>
        <v>0</v>
      </c>
      <c r="ADG178" s="21"/>
      <c r="ADH178" s="21">
        <f t="shared" si="2329"/>
        <v>0</v>
      </c>
      <c r="ADI178" s="21"/>
      <c r="ADJ178" s="21">
        <f t="shared" si="2329"/>
        <v>0</v>
      </c>
      <c r="ADK178" s="21"/>
      <c r="ADL178" s="21">
        <f t="shared" si="2330"/>
        <v>0</v>
      </c>
      <c r="ADM178" s="21"/>
      <c r="ADN178" s="21">
        <f t="shared" si="2330"/>
        <v>0</v>
      </c>
      <c r="ADO178" s="21"/>
      <c r="ADP178" s="21">
        <f t="shared" si="2330"/>
        <v>0</v>
      </c>
      <c r="ADQ178" s="21"/>
      <c r="ADR178" s="21">
        <f t="shared" si="2330"/>
        <v>0</v>
      </c>
      <c r="ADS178" s="21"/>
      <c r="ADT178" s="21">
        <f t="shared" si="2330"/>
        <v>0</v>
      </c>
      <c r="ADU178" s="21"/>
      <c r="ADV178" s="21">
        <f t="shared" si="2331"/>
        <v>0</v>
      </c>
      <c r="ADW178" s="21"/>
      <c r="ADX178" s="21">
        <f t="shared" si="2331"/>
        <v>0</v>
      </c>
      <c r="ADY178" s="21"/>
      <c r="ADZ178" s="21">
        <f t="shared" si="2331"/>
        <v>0</v>
      </c>
      <c r="AEA178" s="21"/>
      <c r="AEB178" s="21">
        <f t="shared" si="2331"/>
        <v>0</v>
      </c>
      <c r="AEC178" s="21"/>
      <c r="AED178" s="21">
        <f t="shared" si="2332"/>
        <v>0</v>
      </c>
      <c r="AEE178" s="21"/>
      <c r="AEF178" s="21">
        <f t="shared" si="2332"/>
        <v>0</v>
      </c>
      <c r="AEG178" s="21"/>
      <c r="AEH178" s="21">
        <f t="shared" si="2332"/>
        <v>0</v>
      </c>
      <c r="AEI178" s="21"/>
      <c r="AEJ178" s="21">
        <f t="shared" si="2332"/>
        <v>0</v>
      </c>
      <c r="AEK178" s="21"/>
      <c r="AEL178" s="21">
        <f t="shared" si="2332"/>
        <v>0</v>
      </c>
      <c r="AEM178" s="21"/>
      <c r="AEN178" s="21">
        <f t="shared" si="2333"/>
        <v>0</v>
      </c>
      <c r="AEO178" s="21"/>
      <c r="AEP178" s="21">
        <f t="shared" si="2333"/>
        <v>0</v>
      </c>
      <c r="AEQ178" s="21"/>
      <c r="AER178" s="21">
        <f t="shared" si="2333"/>
        <v>0</v>
      </c>
      <c r="AES178" s="21"/>
      <c r="AET178" s="21">
        <f t="shared" si="2333"/>
        <v>0</v>
      </c>
      <c r="AEU178" s="21"/>
      <c r="AEV178" s="21">
        <f t="shared" si="2334"/>
        <v>0</v>
      </c>
      <c r="AEW178" s="21"/>
      <c r="AEX178" s="21">
        <f t="shared" si="2334"/>
        <v>0</v>
      </c>
      <c r="AEY178" s="21"/>
      <c r="AEZ178" s="21">
        <f t="shared" si="2334"/>
        <v>0</v>
      </c>
      <c r="AFA178" s="21"/>
      <c r="AFB178" s="21">
        <f t="shared" si="2334"/>
        <v>0</v>
      </c>
      <c r="AFC178" s="21"/>
      <c r="AFD178" s="21">
        <f t="shared" si="2334"/>
        <v>0</v>
      </c>
      <c r="AFE178" s="21"/>
      <c r="AFF178" s="21">
        <f t="shared" si="2335"/>
        <v>0</v>
      </c>
      <c r="AFG178" s="21"/>
      <c r="AFH178" s="21">
        <f t="shared" si="2335"/>
        <v>0</v>
      </c>
      <c r="AFI178" s="21"/>
      <c r="AFJ178" s="21">
        <f t="shared" si="2335"/>
        <v>0</v>
      </c>
      <c r="AFK178" s="21"/>
      <c r="AFL178" s="21">
        <f t="shared" si="2335"/>
        <v>0</v>
      </c>
      <c r="AFM178" s="21"/>
      <c r="AFN178" s="21">
        <f t="shared" si="2336"/>
        <v>0</v>
      </c>
      <c r="AFO178" s="21"/>
      <c r="AFP178" s="21">
        <f t="shared" si="2336"/>
        <v>0</v>
      </c>
      <c r="AFQ178" s="21"/>
      <c r="AFR178" s="21">
        <f t="shared" si="2336"/>
        <v>0</v>
      </c>
      <c r="AFS178" s="21"/>
      <c r="AFT178" s="21">
        <f t="shared" si="2336"/>
        <v>0</v>
      </c>
      <c r="AFU178" s="21"/>
      <c r="AFV178" s="21">
        <f t="shared" si="2336"/>
        <v>0</v>
      </c>
      <c r="AFW178" s="21"/>
      <c r="AFX178" s="21">
        <f t="shared" si="2337"/>
        <v>0</v>
      </c>
      <c r="AFY178" s="21"/>
      <c r="AFZ178" s="21">
        <f t="shared" si="2337"/>
        <v>0</v>
      </c>
      <c r="AGA178" s="21"/>
      <c r="AGB178" s="21">
        <f t="shared" si="2337"/>
        <v>0</v>
      </c>
      <c r="AGC178" s="21"/>
      <c r="AGD178" s="21">
        <f t="shared" si="2337"/>
        <v>0</v>
      </c>
      <c r="AGE178" s="21"/>
      <c r="AGF178" s="21">
        <f t="shared" si="2338"/>
        <v>0</v>
      </c>
      <c r="AGG178" s="21"/>
      <c r="AGH178" s="21">
        <f t="shared" si="2338"/>
        <v>0</v>
      </c>
      <c r="AGI178" s="21"/>
      <c r="AGJ178" s="21">
        <f t="shared" si="2338"/>
        <v>0</v>
      </c>
      <c r="AGK178" s="21"/>
      <c r="AGL178" s="21">
        <f t="shared" si="2338"/>
        <v>0</v>
      </c>
      <c r="AGM178" s="21"/>
      <c r="AGN178" s="21">
        <f t="shared" si="2338"/>
        <v>0</v>
      </c>
      <c r="AGO178" s="21"/>
      <c r="AGP178" s="21">
        <f t="shared" si="2339"/>
        <v>0</v>
      </c>
      <c r="AGQ178" s="21"/>
      <c r="AGR178" s="21">
        <f t="shared" si="2339"/>
        <v>0</v>
      </c>
      <c r="AGS178" s="21"/>
      <c r="AGT178" s="21">
        <f t="shared" si="2339"/>
        <v>0</v>
      </c>
      <c r="AGU178" s="21"/>
      <c r="AGV178" s="21">
        <f t="shared" si="2339"/>
        <v>0</v>
      </c>
      <c r="AGW178" s="21"/>
      <c r="AGX178" s="21">
        <f t="shared" si="2340"/>
        <v>0</v>
      </c>
      <c r="AGY178" s="21"/>
      <c r="AGZ178" s="21">
        <f t="shared" si="2340"/>
        <v>0</v>
      </c>
      <c r="AHA178" s="21"/>
      <c r="AHB178" s="21">
        <f t="shared" si="2340"/>
        <v>0</v>
      </c>
      <c r="AHC178" s="21"/>
      <c r="AHD178" s="21">
        <f t="shared" si="2340"/>
        <v>0</v>
      </c>
      <c r="AHE178" s="21"/>
      <c r="AHF178" s="21">
        <f t="shared" si="2340"/>
        <v>0</v>
      </c>
      <c r="AHG178" s="21"/>
      <c r="AHH178" s="21">
        <f t="shared" si="2341"/>
        <v>0</v>
      </c>
      <c r="AHI178" s="21"/>
      <c r="AHJ178" s="21">
        <f t="shared" si="2341"/>
        <v>0</v>
      </c>
      <c r="AHK178" s="21"/>
      <c r="AHL178" s="21">
        <f t="shared" si="2341"/>
        <v>0</v>
      </c>
      <c r="AHM178" s="21"/>
      <c r="AHN178" s="21">
        <f t="shared" si="2341"/>
        <v>0</v>
      </c>
      <c r="AHO178" s="21"/>
      <c r="AHP178" s="21">
        <f t="shared" si="2342"/>
        <v>0</v>
      </c>
      <c r="AHQ178" s="21"/>
      <c r="AHR178" s="21">
        <f t="shared" si="2342"/>
        <v>0</v>
      </c>
      <c r="AHS178" s="21"/>
      <c r="AHT178" s="21">
        <f t="shared" si="2342"/>
        <v>0</v>
      </c>
      <c r="AHU178" s="21"/>
      <c r="AHV178" s="21">
        <f t="shared" si="2342"/>
        <v>0</v>
      </c>
      <c r="AHW178" s="21"/>
      <c r="AHX178" s="21">
        <f t="shared" si="2342"/>
        <v>0</v>
      </c>
      <c r="AHY178" s="21"/>
      <c r="AHZ178" s="21">
        <f t="shared" si="2343"/>
        <v>0</v>
      </c>
      <c r="AIA178" s="21"/>
      <c r="AIB178" s="21">
        <f t="shared" si="2343"/>
        <v>0</v>
      </c>
      <c r="AIC178" s="21"/>
      <c r="AID178" s="21">
        <f t="shared" si="2343"/>
        <v>0</v>
      </c>
      <c r="AIE178" s="21"/>
      <c r="AIF178" s="21">
        <f t="shared" si="2343"/>
        <v>0</v>
      </c>
      <c r="AIG178" s="21"/>
      <c r="AIH178" s="21">
        <f t="shared" si="2344"/>
        <v>0</v>
      </c>
      <c r="AII178" s="21"/>
      <c r="AIJ178" s="21">
        <f t="shared" si="2344"/>
        <v>0</v>
      </c>
      <c r="AIK178" s="21"/>
      <c r="AIL178" s="21">
        <f t="shared" si="2344"/>
        <v>0</v>
      </c>
      <c r="AIM178" s="21"/>
      <c r="AIN178" s="21">
        <f t="shared" si="2344"/>
        <v>0</v>
      </c>
      <c r="AIO178" s="21"/>
      <c r="AIP178" s="21">
        <f t="shared" si="2344"/>
        <v>0</v>
      </c>
      <c r="AIQ178" s="21"/>
      <c r="AIR178" s="21">
        <f t="shared" si="2345"/>
        <v>0</v>
      </c>
      <c r="AIS178" s="21"/>
      <c r="AIT178" s="21">
        <f t="shared" si="2345"/>
        <v>0</v>
      </c>
      <c r="AIU178" s="21"/>
      <c r="AIV178" s="21">
        <f t="shared" si="2345"/>
        <v>0</v>
      </c>
      <c r="AIW178" s="21"/>
      <c r="AIX178" s="21">
        <f t="shared" si="2345"/>
        <v>0</v>
      </c>
      <c r="AIY178" s="21"/>
      <c r="AIZ178" s="21">
        <f t="shared" si="2301"/>
        <v>0</v>
      </c>
      <c r="AJA178" s="21"/>
    </row>
    <row r="179" spans="2:937" ht="13.5" customHeight="1" x14ac:dyDescent="0.25">
      <c r="B179" s="31">
        <v>174</v>
      </c>
      <c r="C179" s="192" t="s">
        <v>206</v>
      </c>
      <c r="D179" s="67" t="s">
        <v>74</v>
      </c>
      <c r="E179" s="194" t="s">
        <v>404</v>
      </c>
      <c r="F179" s="194" t="str">
        <f>_xlfn.XLOOKUP(D179,'WTG PH-III'!$D$5:$D$198,'WTG PH-III'!$B$5:$B$198,0,0,1)</f>
        <v>PSS-05</v>
      </c>
      <c r="G179" s="22" t="s">
        <v>537</v>
      </c>
      <c r="H179" s="22" t="s">
        <v>539</v>
      </c>
      <c r="I179" s="61">
        <v>12</v>
      </c>
      <c r="J179" s="21">
        <v>253</v>
      </c>
      <c r="K179" s="21">
        <f t="shared" si="2070"/>
        <v>253.00000000000006</v>
      </c>
      <c r="L179" s="21">
        <f t="shared" si="2071"/>
        <v>253</v>
      </c>
      <c r="M179" s="21">
        <f t="shared" si="2072"/>
        <v>0</v>
      </c>
      <c r="N179" s="95">
        <f>VLOOKUP(D179,'WTG PH-III'!$D$5:$U$198,17,0)</f>
        <v>45741</v>
      </c>
      <c r="O179" s="95">
        <f>VLOOKUP(D179,'WTG PH-III'!$D$5:$U$198,18,0)</f>
        <v>45750</v>
      </c>
      <c r="P179" s="21">
        <f t="shared" si="2073"/>
        <v>0</v>
      </c>
      <c r="Q179" s="21"/>
      <c r="R179" s="21">
        <f t="shared" si="2074"/>
        <v>0</v>
      </c>
      <c r="S179" s="21"/>
      <c r="T179" s="21">
        <f t="shared" si="2075"/>
        <v>0</v>
      </c>
      <c r="U179" s="21"/>
      <c r="V179" s="21">
        <f t="shared" si="2076"/>
        <v>0</v>
      </c>
      <c r="W179" s="21"/>
      <c r="X179" s="21">
        <f t="shared" si="2077"/>
        <v>0</v>
      </c>
      <c r="Y179" s="21"/>
      <c r="Z179" s="21">
        <f t="shared" si="2078"/>
        <v>0</v>
      </c>
      <c r="AA179" s="21"/>
      <c r="AB179" s="21">
        <f t="shared" si="2079"/>
        <v>0</v>
      </c>
      <c r="AC179" s="21"/>
      <c r="AD179" s="21">
        <f t="shared" si="2080"/>
        <v>0</v>
      </c>
      <c r="AE179" s="21"/>
      <c r="AF179" s="21">
        <f t="shared" si="2081"/>
        <v>0</v>
      </c>
      <c r="AG179" s="21"/>
      <c r="AH179" s="21">
        <f t="shared" si="2082"/>
        <v>0</v>
      </c>
      <c r="AI179" s="21"/>
      <c r="AJ179" s="21">
        <f t="shared" si="2083"/>
        <v>0</v>
      </c>
      <c r="AK179" s="21"/>
      <c r="AL179" s="21">
        <f t="shared" si="2084"/>
        <v>0</v>
      </c>
      <c r="AM179" s="21"/>
      <c r="AN179" s="21">
        <f t="shared" si="2085"/>
        <v>0</v>
      </c>
      <c r="AO179" s="21"/>
      <c r="AP179" s="21">
        <f t="shared" si="2086"/>
        <v>0</v>
      </c>
      <c r="AQ179" s="21"/>
      <c r="AR179" s="21">
        <f t="shared" si="2087"/>
        <v>0</v>
      </c>
      <c r="AS179" s="21"/>
      <c r="AT179" s="21">
        <f t="shared" si="2088"/>
        <v>0</v>
      </c>
      <c r="AU179" s="21"/>
      <c r="AV179" s="21">
        <f t="shared" si="2089"/>
        <v>0</v>
      </c>
      <c r="AW179" s="21"/>
      <c r="AX179" s="21">
        <f t="shared" si="2090"/>
        <v>0</v>
      </c>
      <c r="AY179" s="21"/>
      <c r="AZ179" s="21">
        <f t="shared" si="2091"/>
        <v>0</v>
      </c>
      <c r="BA179" s="21"/>
      <c r="BB179" s="21">
        <f t="shared" si="2092"/>
        <v>0</v>
      </c>
      <c r="BC179" s="21"/>
      <c r="BD179" s="21">
        <f t="shared" si="2093"/>
        <v>0</v>
      </c>
      <c r="BE179" s="21"/>
      <c r="BF179" s="21">
        <f t="shared" si="2094"/>
        <v>0</v>
      </c>
      <c r="BG179" s="21"/>
      <c r="BH179" s="21">
        <f t="shared" si="2095"/>
        <v>0</v>
      </c>
      <c r="BI179" s="21"/>
      <c r="BJ179" s="21">
        <f t="shared" si="2096"/>
        <v>0</v>
      </c>
      <c r="BK179" s="21"/>
      <c r="BL179" s="21">
        <f t="shared" si="2097"/>
        <v>0</v>
      </c>
      <c r="BM179" s="21"/>
      <c r="BN179" s="21">
        <f t="shared" si="2098"/>
        <v>0</v>
      </c>
      <c r="BO179" s="21"/>
      <c r="BP179" s="21">
        <f t="shared" si="2099"/>
        <v>0</v>
      </c>
      <c r="BQ179" s="21"/>
      <c r="BR179" s="21">
        <f t="shared" si="2100"/>
        <v>0</v>
      </c>
      <c r="BS179" s="21"/>
      <c r="BT179" s="21">
        <f t="shared" si="2101"/>
        <v>0</v>
      </c>
      <c r="BU179" s="21"/>
      <c r="BV179" s="21">
        <f t="shared" si="2102"/>
        <v>0</v>
      </c>
      <c r="BW179" s="21"/>
      <c r="BX179" s="21">
        <f t="shared" si="2103"/>
        <v>0</v>
      </c>
      <c r="BY179" s="21"/>
      <c r="BZ179" s="21">
        <f t="shared" si="2104"/>
        <v>0</v>
      </c>
      <c r="CA179" s="21"/>
      <c r="CB179" s="21">
        <f t="shared" si="2105"/>
        <v>0</v>
      </c>
      <c r="CC179" s="21"/>
      <c r="CD179" s="21">
        <f t="shared" si="2106"/>
        <v>0</v>
      </c>
      <c r="CE179" s="21"/>
      <c r="CF179" s="21">
        <f t="shared" si="2107"/>
        <v>0</v>
      </c>
      <c r="CG179" s="21"/>
      <c r="CH179" s="21">
        <f t="shared" si="2108"/>
        <v>0</v>
      </c>
      <c r="CI179" s="21"/>
      <c r="CJ179" s="21">
        <f t="shared" si="2109"/>
        <v>0</v>
      </c>
      <c r="CK179" s="21"/>
      <c r="CL179" s="21">
        <f t="shared" si="2110"/>
        <v>0</v>
      </c>
      <c r="CM179" s="21"/>
      <c r="CN179" s="21">
        <f t="shared" si="2111"/>
        <v>0</v>
      </c>
      <c r="CO179" s="21"/>
      <c r="CP179" s="21">
        <f t="shared" si="2112"/>
        <v>0</v>
      </c>
      <c r="CQ179" s="21"/>
      <c r="CR179" s="21">
        <f t="shared" si="2113"/>
        <v>0</v>
      </c>
      <c r="CS179" s="21"/>
      <c r="CT179" s="21">
        <f t="shared" si="2114"/>
        <v>0</v>
      </c>
      <c r="CU179" s="21"/>
      <c r="CV179" s="21">
        <f t="shared" si="2115"/>
        <v>0</v>
      </c>
      <c r="CW179" s="21"/>
      <c r="CX179" s="21">
        <f t="shared" si="2116"/>
        <v>0</v>
      </c>
      <c r="CY179" s="21"/>
      <c r="CZ179" s="21">
        <f t="shared" si="2117"/>
        <v>0</v>
      </c>
      <c r="DA179" s="21"/>
      <c r="DB179" s="21">
        <f t="shared" si="2118"/>
        <v>0</v>
      </c>
      <c r="DC179" s="21"/>
      <c r="DD179" s="21">
        <f t="shared" si="2119"/>
        <v>0</v>
      </c>
      <c r="DE179" s="21"/>
      <c r="DF179" s="21">
        <f t="shared" si="2120"/>
        <v>0</v>
      </c>
      <c r="DG179" s="21"/>
      <c r="DH179" s="21">
        <f t="shared" si="2121"/>
        <v>0</v>
      </c>
      <c r="DI179" s="21"/>
      <c r="DJ179" s="21">
        <f t="shared" si="2122"/>
        <v>0</v>
      </c>
      <c r="DK179" s="21"/>
      <c r="DL179" s="21">
        <f t="shared" si="2123"/>
        <v>0</v>
      </c>
      <c r="DM179" s="21"/>
      <c r="DN179" s="21">
        <f t="shared" si="2124"/>
        <v>0</v>
      </c>
      <c r="DO179" s="21"/>
      <c r="DP179" s="21">
        <f t="shared" si="2125"/>
        <v>0</v>
      </c>
      <c r="DQ179" s="21"/>
      <c r="DR179" s="21">
        <f t="shared" si="2126"/>
        <v>0</v>
      </c>
      <c r="DS179" s="21"/>
      <c r="DT179" s="21">
        <f t="shared" si="2127"/>
        <v>0</v>
      </c>
      <c r="DU179" s="21"/>
      <c r="DV179" s="21">
        <f t="shared" si="2128"/>
        <v>0</v>
      </c>
      <c r="DW179" s="21"/>
      <c r="DX179" s="21">
        <f t="shared" si="2129"/>
        <v>0</v>
      </c>
      <c r="DY179" s="21"/>
      <c r="DZ179" s="21">
        <f t="shared" si="2130"/>
        <v>0</v>
      </c>
      <c r="EA179" s="21"/>
      <c r="EB179" s="21">
        <f t="shared" si="2131"/>
        <v>0</v>
      </c>
      <c r="EC179" s="21"/>
      <c r="ED179" s="21">
        <f t="shared" si="2132"/>
        <v>0</v>
      </c>
      <c r="EE179" s="21">
        <v>1</v>
      </c>
      <c r="EF179" s="21">
        <f t="shared" si="2133"/>
        <v>0</v>
      </c>
      <c r="EG179" s="21"/>
      <c r="EH179" s="21">
        <f t="shared" si="2134"/>
        <v>0</v>
      </c>
      <c r="EI179" s="21">
        <v>26</v>
      </c>
      <c r="EJ179" s="21">
        <f t="shared" si="2135"/>
        <v>0</v>
      </c>
      <c r="EK179" s="21">
        <v>25</v>
      </c>
      <c r="EL179" s="21">
        <f t="shared" si="2136"/>
        <v>0</v>
      </c>
      <c r="EM179" s="21">
        <v>29</v>
      </c>
      <c r="EN179" s="21">
        <f t="shared" si="2137"/>
        <v>0</v>
      </c>
      <c r="EO179" s="21">
        <v>25</v>
      </c>
      <c r="EP179" s="21">
        <f t="shared" si="2138"/>
        <v>0</v>
      </c>
      <c r="EQ179" s="21">
        <v>25</v>
      </c>
      <c r="ER179" s="21">
        <f t="shared" si="2139"/>
        <v>0</v>
      </c>
      <c r="ES179" s="21">
        <v>21</v>
      </c>
      <c r="ET179" s="21">
        <f t="shared" si="2140"/>
        <v>0</v>
      </c>
      <c r="EU179" s="21"/>
      <c r="EV179" s="21">
        <f t="shared" si="2141"/>
        <v>0</v>
      </c>
      <c r="EW179" s="21">
        <v>36</v>
      </c>
      <c r="EX179" s="21">
        <f t="shared" si="2142"/>
        <v>0</v>
      </c>
      <c r="EY179" s="21">
        <v>37</v>
      </c>
      <c r="EZ179" s="21">
        <f t="shared" si="2143"/>
        <v>0</v>
      </c>
      <c r="FA179" s="21">
        <v>28</v>
      </c>
      <c r="FB179" s="21">
        <f t="shared" si="2144"/>
        <v>0</v>
      </c>
      <c r="FC179" s="21"/>
      <c r="FD179" s="21">
        <f t="shared" si="2145"/>
        <v>0</v>
      </c>
      <c r="FE179" s="21"/>
      <c r="FF179" s="21">
        <f t="shared" si="2146"/>
        <v>0</v>
      </c>
      <c r="FG179" s="21"/>
      <c r="FH179" s="21">
        <f t="shared" si="2147"/>
        <v>0</v>
      </c>
      <c r="FI179" s="21"/>
      <c r="FJ179" s="21">
        <f t="shared" si="2148"/>
        <v>0</v>
      </c>
      <c r="FK179" s="21"/>
      <c r="FL179" s="21">
        <f t="shared" si="2149"/>
        <v>0</v>
      </c>
      <c r="FM179" s="21"/>
      <c r="FN179" s="21">
        <f t="shared" si="2150"/>
        <v>0</v>
      </c>
      <c r="FO179" s="21"/>
      <c r="FP179" s="21">
        <f t="shared" si="2151"/>
        <v>0</v>
      </c>
      <c r="FQ179" s="21"/>
      <c r="FR179" s="21">
        <f t="shared" si="2152"/>
        <v>0</v>
      </c>
      <c r="FS179" s="21"/>
      <c r="FT179" s="21">
        <f t="shared" si="2153"/>
        <v>0</v>
      </c>
      <c r="FU179" s="21"/>
      <c r="FV179" s="21">
        <f t="shared" si="2154"/>
        <v>0</v>
      </c>
      <c r="FW179" s="21"/>
      <c r="FX179" s="21">
        <f t="shared" si="2155"/>
        <v>0</v>
      </c>
      <c r="FY179" s="21"/>
      <c r="FZ179" s="21">
        <f t="shared" si="2156"/>
        <v>0</v>
      </c>
      <c r="GA179" s="21"/>
      <c r="GB179" s="21">
        <f t="shared" si="2157"/>
        <v>0</v>
      </c>
      <c r="GC179" s="21"/>
      <c r="GD179" s="21">
        <f t="shared" si="2158"/>
        <v>0</v>
      </c>
      <c r="GE179" s="21"/>
      <c r="GF179" s="21">
        <f t="shared" si="2159"/>
        <v>0</v>
      </c>
      <c r="GG179" s="21"/>
      <c r="GH179" s="21">
        <f t="shared" si="2160"/>
        <v>0</v>
      </c>
      <c r="GI179" s="21"/>
      <c r="GJ179" s="21">
        <f t="shared" si="2161"/>
        <v>0</v>
      </c>
      <c r="GK179" s="21"/>
      <c r="GL179" s="21">
        <f t="shared" si="2162"/>
        <v>0</v>
      </c>
      <c r="GM179" s="21"/>
      <c r="GN179" s="21">
        <f t="shared" si="2163"/>
        <v>0</v>
      </c>
      <c r="GO179" s="21"/>
      <c r="GP179" s="21">
        <f t="shared" si="2164"/>
        <v>0</v>
      </c>
      <c r="GQ179" s="21"/>
      <c r="GR179" s="21">
        <f t="shared" si="2165"/>
        <v>0</v>
      </c>
      <c r="GS179" s="21"/>
      <c r="GT179" s="21">
        <f t="shared" si="2166"/>
        <v>0</v>
      </c>
      <c r="GU179" s="21"/>
      <c r="GV179" s="21">
        <f t="shared" si="2167"/>
        <v>0</v>
      </c>
      <c r="GW179" s="21"/>
      <c r="GX179" s="21">
        <f t="shared" si="2168"/>
        <v>0</v>
      </c>
      <c r="GY179" s="21"/>
      <c r="GZ179" s="21">
        <f t="shared" si="2169"/>
        <v>0</v>
      </c>
      <c r="HA179" s="21"/>
      <c r="HB179" s="21">
        <f t="shared" si="2170"/>
        <v>25.3</v>
      </c>
      <c r="HC179" s="21"/>
      <c r="HD179" s="21">
        <f t="shared" si="2171"/>
        <v>25.3</v>
      </c>
      <c r="HE179" s="21"/>
      <c r="HF179" s="21">
        <f t="shared" si="2172"/>
        <v>25.3</v>
      </c>
      <c r="HG179" s="21"/>
      <c r="HH179" s="21">
        <f t="shared" si="2173"/>
        <v>25.3</v>
      </c>
      <c r="HI179" s="21"/>
      <c r="HJ179" s="21">
        <f t="shared" si="2174"/>
        <v>25.3</v>
      </c>
      <c r="HK179" s="21"/>
      <c r="HL179" s="21">
        <f t="shared" si="2175"/>
        <v>25.3</v>
      </c>
      <c r="HM179" s="21"/>
      <c r="HN179" s="21">
        <f t="shared" si="2176"/>
        <v>25.3</v>
      </c>
      <c r="HO179" s="21"/>
      <c r="HP179" s="21">
        <f t="shared" si="2177"/>
        <v>25.3</v>
      </c>
      <c r="HQ179" s="21"/>
      <c r="HR179" s="21">
        <f t="shared" si="2178"/>
        <v>25.3</v>
      </c>
      <c r="HS179" s="21"/>
      <c r="HT179" s="21">
        <f t="shared" si="2179"/>
        <v>25.3</v>
      </c>
      <c r="HU179" s="21"/>
      <c r="HV179" s="21">
        <f t="shared" si="2180"/>
        <v>0</v>
      </c>
      <c r="HW179" s="21"/>
      <c r="HX179" s="21">
        <f t="shared" si="2181"/>
        <v>0</v>
      </c>
      <c r="HY179" s="21"/>
      <c r="HZ179" s="21">
        <f t="shared" si="2182"/>
        <v>0</v>
      </c>
      <c r="IA179" s="21"/>
      <c r="IB179" s="21">
        <f t="shared" si="2183"/>
        <v>0</v>
      </c>
      <c r="IC179" s="21"/>
      <c r="ID179" s="21">
        <f t="shared" si="2184"/>
        <v>0</v>
      </c>
      <c r="IE179" s="21"/>
      <c r="IF179" s="21">
        <f t="shared" si="2185"/>
        <v>0</v>
      </c>
      <c r="IG179" s="21"/>
      <c r="IH179" s="21">
        <f t="shared" si="2186"/>
        <v>0</v>
      </c>
      <c r="II179" s="21"/>
      <c r="IJ179" s="21">
        <f t="shared" si="2187"/>
        <v>0</v>
      </c>
      <c r="IK179" s="21"/>
      <c r="IL179" s="21">
        <f t="shared" si="2188"/>
        <v>0</v>
      </c>
      <c r="IM179" s="21"/>
      <c r="IN179" s="21">
        <f t="shared" si="2189"/>
        <v>0</v>
      </c>
      <c r="IO179" s="21"/>
      <c r="IP179" s="21">
        <f t="shared" si="2190"/>
        <v>0</v>
      </c>
      <c r="IQ179" s="21"/>
      <c r="IR179" s="21">
        <f t="shared" si="2191"/>
        <v>0</v>
      </c>
      <c r="IS179" s="21"/>
      <c r="IT179" s="21">
        <f t="shared" si="2192"/>
        <v>0</v>
      </c>
      <c r="IU179" s="21"/>
      <c r="IV179" s="21">
        <f t="shared" si="2193"/>
        <v>0</v>
      </c>
      <c r="IW179" s="21"/>
      <c r="IX179" s="21">
        <f t="shared" si="2194"/>
        <v>0</v>
      </c>
      <c r="IY179" s="21"/>
      <c r="IZ179" s="21">
        <f t="shared" si="2195"/>
        <v>0</v>
      </c>
      <c r="JA179" s="21"/>
      <c r="JB179" s="21">
        <f t="shared" si="2196"/>
        <v>0</v>
      </c>
      <c r="JC179" s="21"/>
      <c r="JD179" s="21">
        <f t="shared" si="2197"/>
        <v>0</v>
      </c>
      <c r="JE179" s="21"/>
      <c r="JF179" s="21">
        <f t="shared" si="2198"/>
        <v>0</v>
      </c>
      <c r="JG179" s="21"/>
      <c r="JH179" s="21">
        <f t="shared" si="2199"/>
        <v>0</v>
      </c>
      <c r="JI179" s="21"/>
      <c r="JJ179" s="21">
        <f t="shared" si="2200"/>
        <v>0</v>
      </c>
      <c r="JK179" s="21"/>
      <c r="JL179" s="21">
        <f t="shared" si="2201"/>
        <v>0</v>
      </c>
      <c r="JM179" s="21"/>
      <c r="JN179" s="21">
        <f t="shared" si="2202"/>
        <v>0</v>
      </c>
      <c r="JO179" s="21"/>
      <c r="JP179" s="21">
        <f t="shared" si="2203"/>
        <v>0</v>
      </c>
      <c r="JQ179" s="21"/>
      <c r="JR179" s="21">
        <f t="shared" si="2204"/>
        <v>0</v>
      </c>
      <c r="JS179" s="21"/>
      <c r="JT179" s="21">
        <f t="shared" si="2205"/>
        <v>0</v>
      </c>
      <c r="JU179" s="21"/>
      <c r="JV179" s="21">
        <f t="shared" si="2206"/>
        <v>0</v>
      </c>
      <c r="JW179" s="21"/>
      <c r="JX179" s="21">
        <f t="shared" si="2207"/>
        <v>0</v>
      </c>
      <c r="JY179" s="21"/>
      <c r="JZ179" s="21">
        <f t="shared" si="2208"/>
        <v>0</v>
      </c>
      <c r="KA179" s="21"/>
      <c r="KB179" s="21">
        <f t="shared" si="2209"/>
        <v>0</v>
      </c>
      <c r="KC179" s="21"/>
      <c r="KD179" s="21">
        <f t="shared" si="2210"/>
        <v>0</v>
      </c>
      <c r="KE179" s="21"/>
      <c r="KF179" s="21">
        <f t="shared" si="2211"/>
        <v>0</v>
      </c>
      <c r="KG179" s="21"/>
      <c r="KH179" s="21">
        <f t="shared" si="2212"/>
        <v>0</v>
      </c>
      <c r="KI179" s="21"/>
      <c r="KJ179" s="21">
        <f t="shared" si="2213"/>
        <v>0</v>
      </c>
      <c r="KK179" s="21"/>
      <c r="KL179" s="21">
        <f t="shared" si="2214"/>
        <v>0</v>
      </c>
      <c r="KM179" s="21"/>
      <c r="KN179" s="21">
        <f t="shared" si="2215"/>
        <v>0</v>
      </c>
      <c r="KO179" s="21"/>
      <c r="KP179" s="21">
        <f t="shared" si="2216"/>
        <v>0</v>
      </c>
      <c r="KQ179" s="21"/>
      <c r="KR179" s="21">
        <f t="shared" si="2217"/>
        <v>0</v>
      </c>
      <c r="KS179" s="21"/>
      <c r="KT179" s="21">
        <f t="shared" si="2218"/>
        <v>0</v>
      </c>
      <c r="KU179" s="21"/>
      <c r="KV179" s="21">
        <f t="shared" si="2219"/>
        <v>0</v>
      </c>
      <c r="KW179" s="21"/>
      <c r="KX179" s="21">
        <f t="shared" si="2220"/>
        <v>0</v>
      </c>
      <c r="KY179" s="21"/>
      <c r="KZ179" s="21">
        <f t="shared" si="2221"/>
        <v>0</v>
      </c>
      <c r="LA179" s="21"/>
      <c r="LB179" s="21">
        <f t="shared" si="2222"/>
        <v>0</v>
      </c>
      <c r="LC179" s="21"/>
      <c r="LD179" s="21">
        <f t="shared" si="2223"/>
        <v>0</v>
      </c>
      <c r="LE179" s="21"/>
      <c r="LF179" s="21">
        <f t="shared" si="2224"/>
        <v>0</v>
      </c>
      <c r="LG179" s="21"/>
      <c r="LH179" s="21">
        <f t="shared" si="2225"/>
        <v>0</v>
      </c>
      <c r="LI179" s="21"/>
      <c r="LJ179" s="21">
        <f t="shared" si="2226"/>
        <v>0</v>
      </c>
      <c r="LK179" s="21"/>
      <c r="LL179" s="21">
        <f t="shared" si="2227"/>
        <v>0</v>
      </c>
      <c r="LM179" s="21"/>
      <c r="LN179" s="21">
        <f t="shared" si="2228"/>
        <v>0</v>
      </c>
      <c r="LO179" s="21"/>
      <c r="LP179" s="21">
        <f t="shared" si="2229"/>
        <v>0</v>
      </c>
      <c r="LQ179" s="21"/>
      <c r="LR179" s="21">
        <f t="shared" si="2230"/>
        <v>0</v>
      </c>
      <c r="LS179" s="21"/>
      <c r="LT179" s="21">
        <f t="shared" si="2231"/>
        <v>0</v>
      </c>
      <c r="LU179" s="21"/>
      <c r="LV179" s="21">
        <f t="shared" si="2232"/>
        <v>0</v>
      </c>
      <c r="LW179" s="21"/>
      <c r="LX179" s="21">
        <f t="shared" si="2233"/>
        <v>0</v>
      </c>
      <c r="LY179" s="21"/>
      <c r="LZ179" s="21">
        <f t="shared" si="2234"/>
        <v>0</v>
      </c>
      <c r="MA179" s="21"/>
      <c r="MB179" s="21">
        <f t="shared" si="2235"/>
        <v>0</v>
      </c>
      <c r="MC179" s="21"/>
      <c r="MD179" s="21">
        <f t="shared" si="2236"/>
        <v>0</v>
      </c>
      <c r="ME179" s="21"/>
      <c r="MF179" s="21">
        <f t="shared" si="2237"/>
        <v>0</v>
      </c>
      <c r="MG179" s="21"/>
      <c r="MH179" s="21">
        <f t="shared" si="2238"/>
        <v>0</v>
      </c>
      <c r="MI179" s="21"/>
      <c r="MJ179" s="21">
        <f t="shared" si="2239"/>
        <v>0</v>
      </c>
      <c r="MK179" s="21"/>
      <c r="ML179" s="21">
        <f t="shared" si="2240"/>
        <v>0</v>
      </c>
      <c r="MM179" s="21"/>
      <c r="MN179" s="21">
        <f t="shared" si="2241"/>
        <v>0</v>
      </c>
      <c r="MO179" s="21"/>
      <c r="MP179" s="21">
        <f t="shared" si="2242"/>
        <v>0</v>
      </c>
      <c r="MQ179" s="21"/>
      <c r="MR179" s="21">
        <f t="shared" si="2243"/>
        <v>0</v>
      </c>
      <c r="MS179" s="21"/>
      <c r="MT179" s="21">
        <f t="shared" si="2244"/>
        <v>0</v>
      </c>
      <c r="MU179" s="21"/>
      <c r="MV179" s="21">
        <f t="shared" si="2245"/>
        <v>0</v>
      </c>
      <c r="MW179" s="21"/>
      <c r="MX179" s="21">
        <f t="shared" si="2246"/>
        <v>0</v>
      </c>
      <c r="MY179" s="21"/>
      <c r="MZ179" s="21">
        <f t="shared" si="2247"/>
        <v>0</v>
      </c>
      <c r="NA179" s="21"/>
      <c r="NB179" s="21">
        <f t="shared" si="2248"/>
        <v>0</v>
      </c>
      <c r="NC179" s="21"/>
      <c r="ND179" s="21">
        <f t="shared" si="2249"/>
        <v>0</v>
      </c>
      <c r="NE179" s="21"/>
      <c r="NF179" s="21">
        <f t="shared" si="2250"/>
        <v>0</v>
      </c>
      <c r="NG179" s="21"/>
      <c r="NH179" s="21">
        <f t="shared" si="2251"/>
        <v>0</v>
      </c>
      <c r="NI179" s="21"/>
      <c r="NJ179" s="21">
        <f t="shared" si="2252"/>
        <v>0</v>
      </c>
      <c r="NK179" s="21"/>
      <c r="NL179" s="21">
        <f t="shared" si="2253"/>
        <v>0</v>
      </c>
      <c r="NM179" s="21"/>
      <c r="NN179" s="21">
        <f t="shared" si="2254"/>
        <v>0</v>
      </c>
      <c r="NO179" s="21"/>
      <c r="NP179" s="21">
        <f t="shared" si="2255"/>
        <v>0</v>
      </c>
      <c r="NQ179" s="21"/>
      <c r="NR179" s="21">
        <f t="shared" si="2256"/>
        <v>0</v>
      </c>
      <c r="NS179" s="21"/>
      <c r="NT179" s="21">
        <f t="shared" si="2257"/>
        <v>0</v>
      </c>
      <c r="NU179" s="21"/>
      <c r="NV179" s="21">
        <f t="shared" si="2258"/>
        <v>0</v>
      </c>
      <c r="NW179" s="21"/>
      <c r="NX179" s="21">
        <f t="shared" si="2259"/>
        <v>0</v>
      </c>
      <c r="NY179" s="21"/>
      <c r="NZ179" s="21">
        <f t="shared" si="2260"/>
        <v>0</v>
      </c>
      <c r="OA179" s="21"/>
      <c r="OB179" s="21">
        <f t="shared" si="2261"/>
        <v>0</v>
      </c>
      <c r="OC179" s="21"/>
      <c r="OD179" s="21">
        <f t="shared" si="2262"/>
        <v>0</v>
      </c>
      <c r="OE179" s="21"/>
      <c r="OF179" s="21">
        <f t="shared" si="2263"/>
        <v>0</v>
      </c>
      <c r="OG179" s="21"/>
      <c r="OH179" s="21">
        <f t="shared" si="2264"/>
        <v>0</v>
      </c>
      <c r="OI179" s="21"/>
      <c r="OJ179" s="21">
        <f t="shared" si="2265"/>
        <v>0</v>
      </c>
      <c r="OK179" s="21"/>
      <c r="OL179" s="21">
        <f t="shared" si="2266"/>
        <v>0</v>
      </c>
      <c r="OM179" s="21"/>
      <c r="ON179" s="21">
        <f t="shared" si="2267"/>
        <v>0</v>
      </c>
      <c r="OO179" s="21"/>
      <c r="OP179" s="21">
        <f t="shared" si="2267"/>
        <v>0</v>
      </c>
      <c r="OQ179" s="21"/>
      <c r="OR179" s="21">
        <f t="shared" si="2267"/>
        <v>0</v>
      </c>
      <c r="OS179" s="21"/>
      <c r="OT179" s="21">
        <f t="shared" si="2267"/>
        <v>0</v>
      </c>
      <c r="OU179" s="21"/>
      <c r="OV179" s="21">
        <f t="shared" si="2267"/>
        <v>0</v>
      </c>
      <c r="OW179" s="21"/>
      <c r="OX179" s="21">
        <f t="shared" si="2267"/>
        <v>0</v>
      </c>
      <c r="OY179" s="21"/>
      <c r="OZ179" s="21">
        <f t="shared" si="2267"/>
        <v>0</v>
      </c>
      <c r="PA179" s="21"/>
      <c r="PB179" s="21">
        <f t="shared" si="2268"/>
        <v>0</v>
      </c>
      <c r="PC179" s="21"/>
      <c r="PD179" s="21">
        <f t="shared" si="2268"/>
        <v>0</v>
      </c>
      <c r="PE179" s="21"/>
      <c r="PF179" s="21">
        <f t="shared" si="2268"/>
        <v>0</v>
      </c>
      <c r="PG179" s="21"/>
      <c r="PH179" s="21">
        <f t="shared" si="2268"/>
        <v>0</v>
      </c>
      <c r="PI179" s="21"/>
      <c r="PJ179" s="21">
        <f t="shared" si="2268"/>
        <v>0</v>
      </c>
      <c r="PK179" s="21"/>
      <c r="PL179" s="21">
        <f t="shared" si="2268"/>
        <v>0</v>
      </c>
      <c r="PM179" s="21"/>
      <c r="PN179" s="21">
        <f t="shared" si="2269"/>
        <v>0</v>
      </c>
      <c r="PO179" s="21"/>
      <c r="PP179" s="21">
        <f t="shared" si="2269"/>
        <v>0</v>
      </c>
      <c r="PQ179" s="21"/>
      <c r="PR179" s="21">
        <f t="shared" si="2269"/>
        <v>0</v>
      </c>
      <c r="PS179" s="21"/>
      <c r="PT179" s="21">
        <f t="shared" si="2269"/>
        <v>0</v>
      </c>
      <c r="PU179" s="21"/>
      <c r="PV179" s="21">
        <f t="shared" si="2269"/>
        <v>0</v>
      </c>
      <c r="PW179" s="21"/>
      <c r="PX179" s="21">
        <f t="shared" si="2269"/>
        <v>0</v>
      </c>
      <c r="PY179" s="21"/>
      <c r="PZ179" s="21">
        <f t="shared" si="2270"/>
        <v>0</v>
      </c>
      <c r="QA179" s="21"/>
      <c r="QB179" s="21">
        <f t="shared" si="2270"/>
        <v>0</v>
      </c>
      <c r="QC179" s="21"/>
      <c r="QD179" s="21">
        <f t="shared" si="2270"/>
        <v>0</v>
      </c>
      <c r="QE179" s="21"/>
      <c r="QF179" s="21">
        <f t="shared" si="2270"/>
        <v>0</v>
      </c>
      <c r="QG179" s="21"/>
      <c r="QH179" s="21">
        <f t="shared" si="2270"/>
        <v>0</v>
      </c>
      <c r="QI179" s="21"/>
      <c r="QJ179" s="21">
        <f t="shared" si="2270"/>
        <v>0</v>
      </c>
      <c r="QK179" s="21"/>
      <c r="QL179" s="21">
        <f t="shared" si="2346"/>
        <v>0</v>
      </c>
      <c r="QM179" s="21"/>
      <c r="QN179" s="21">
        <f t="shared" si="2346"/>
        <v>0</v>
      </c>
      <c r="QO179" s="21"/>
      <c r="QP179" s="21">
        <f t="shared" si="2346"/>
        <v>0</v>
      </c>
      <c r="QQ179" s="21"/>
      <c r="QR179" s="21">
        <f t="shared" si="2346"/>
        <v>0</v>
      </c>
      <c r="QS179" s="21"/>
      <c r="QT179" s="21">
        <f t="shared" si="2346"/>
        <v>0</v>
      </c>
      <c r="QU179" s="21"/>
      <c r="QV179" s="21">
        <f t="shared" si="2346"/>
        <v>0</v>
      </c>
      <c r="QW179" s="21"/>
      <c r="QX179" s="21">
        <f t="shared" si="2272"/>
        <v>0</v>
      </c>
      <c r="QY179" s="21"/>
      <c r="QZ179" s="21">
        <f t="shared" si="2272"/>
        <v>0</v>
      </c>
      <c r="RA179" s="21"/>
      <c r="RB179" s="21">
        <f t="shared" si="2272"/>
        <v>0</v>
      </c>
      <c r="RC179" s="21"/>
      <c r="RD179" s="21">
        <f t="shared" si="2272"/>
        <v>0</v>
      </c>
      <c r="RE179" s="21"/>
      <c r="RF179" s="21">
        <f t="shared" si="2272"/>
        <v>0</v>
      </c>
      <c r="RG179" s="21"/>
      <c r="RH179" s="21">
        <f t="shared" si="2272"/>
        <v>0</v>
      </c>
      <c r="RI179" s="21"/>
      <c r="RJ179" s="21">
        <f t="shared" si="1944"/>
        <v>0</v>
      </c>
      <c r="RK179" s="21"/>
      <c r="RL179" s="21">
        <f t="shared" si="1945"/>
        <v>0</v>
      </c>
      <c r="RM179" s="21"/>
      <c r="RN179" s="21">
        <f t="shared" si="1946"/>
        <v>0</v>
      </c>
      <c r="RO179" s="21"/>
      <c r="RP179" s="21">
        <f t="shared" si="1947"/>
        <v>0</v>
      </c>
      <c r="RQ179" s="21"/>
      <c r="RR179" s="21">
        <f t="shared" si="1948"/>
        <v>0</v>
      </c>
      <c r="RS179" s="21"/>
      <c r="RT179" s="21">
        <f t="shared" si="1949"/>
        <v>0</v>
      </c>
      <c r="RU179" s="21"/>
      <c r="RV179" s="21">
        <f t="shared" si="1950"/>
        <v>0</v>
      </c>
      <c r="RW179" s="21"/>
      <c r="RX179" s="21">
        <f t="shared" si="1951"/>
        <v>0</v>
      </c>
      <c r="RY179" s="21"/>
      <c r="RZ179" s="21">
        <f t="shared" si="1952"/>
        <v>0</v>
      </c>
      <c r="SA179" s="21"/>
      <c r="SB179" s="21">
        <f t="shared" si="1953"/>
        <v>0</v>
      </c>
      <c r="SC179" s="21"/>
      <c r="SD179" s="21">
        <f t="shared" si="1954"/>
        <v>0</v>
      </c>
      <c r="SE179" s="21"/>
      <c r="SF179" s="21">
        <f t="shared" si="1955"/>
        <v>0</v>
      </c>
      <c r="SG179" s="21"/>
      <c r="SH179" s="21">
        <f t="shared" si="1956"/>
        <v>0</v>
      </c>
      <c r="SI179" s="21"/>
      <c r="SJ179" s="21">
        <f t="shared" si="1957"/>
        <v>0</v>
      </c>
      <c r="SK179" s="21"/>
      <c r="SL179" s="21">
        <f t="shared" si="1958"/>
        <v>0</v>
      </c>
      <c r="SM179" s="21"/>
      <c r="SN179" s="21">
        <f t="shared" si="2273"/>
        <v>0</v>
      </c>
      <c r="SO179" s="21"/>
      <c r="SP179" s="21">
        <f t="shared" si="1960"/>
        <v>0</v>
      </c>
      <c r="SQ179" s="21"/>
      <c r="SR179" s="21">
        <f t="shared" si="1961"/>
        <v>0</v>
      </c>
      <c r="SS179" s="21"/>
      <c r="ST179" s="21">
        <f t="shared" si="1962"/>
        <v>0</v>
      </c>
      <c r="SU179" s="21"/>
      <c r="SV179" s="21">
        <f t="shared" si="1963"/>
        <v>0</v>
      </c>
      <c r="SW179" s="21"/>
      <c r="SX179" s="21">
        <f t="shared" si="1964"/>
        <v>0</v>
      </c>
      <c r="SY179" s="21"/>
      <c r="SZ179" s="21">
        <f t="shared" si="1965"/>
        <v>0</v>
      </c>
      <c r="TA179" s="21"/>
      <c r="TB179" s="21">
        <f t="shared" si="1966"/>
        <v>0</v>
      </c>
      <c r="TC179" s="21"/>
      <c r="TD179" s="21">
        <f t="shared" si="2274"/>
        <v>0</v>
      </c>
      <c r="TE179" s="21"/>
      <c r="TF179" s="21">
        <f t="shared" si="1968"/>
        <v>0</v>
      </c>
      <c r="TG179" s="21"/>
      <c r="TH179" s="21">
        <f t="shared" si="1969"/>
        <v>0</v>
      </c>
      <c r="TI179" s="21"/>
      <c r="TJ179" s="21">
        <f t="shared" si="1970"/>
        <v>0</v>
      </c>
      <c r="TK179" s="21"/>
      <c r="TL179" s="21">
        <f t="shared" si="2275"/>
        <v>0</v>
      </c>
      <c r="TM179" s="21"/>
      <c r="TN179" s="21">
        <f t="shared" si="2276"/>
        <v>0</v>
      </c>
      <c r="TO179" s="21"/>
      <c r="TP179" s="21">
        <f t="shared" si="2277"/>
        <v>0</v>
      </c>
      <c r="TQ179" s="21"/>
      <c r="TR179" s="21">
        <f t="shared" si="2278"/>
        <v>0</v>
      </c>
      <c r="TS179" s="21"/>
      <c r="TT179" s="21">
        <f t="shared" si="2279"/>
        <v>0</v>
      </c>
      <c r="TU179" s="21"/>
      <c r="TV179" s="21">
        <f t="shared" si="2280"/>
        <v>0</v>
      </c>
      <c r="TW179" s="21"/>
      <c r="TX179" s="21">
        <f t="shared" si="2281"/>
        <v>0</v>
      </c>
      <c r="TY179" s="21"/>
      <c r="TZ179" s="21">
        <f t="shared" si="2282"/>
        <v>0</v>
      </c>
      <c r="UA179" s="21"/>
      <c r="UB179" s="21">
        <f t="shared" si="2283"/>
        <v>0</v>
      </c>
      <c r="UC179" s="21"/>
      <c r="UD179" s="21">
        <f t="shared" si="2284"/>
        <v>0</v>
      </c>
      <c r="UE179" s="21"/>
      <c r="UF179" s="21">
        <f t="shared" si="2285"/>
        <v>0</v>
      </c>
      <c r="UG179" s="21"/>
      <c r="UH179" s="21">
        <f t="shared" si="1982"/>
        <v>0</v>
      </c>
      <c r="UI179" s="21"/>
      <c r="UJ179" s="21">
        <f t="shared" si="2286"/>
        <v>0</v>
      </c>
      <c r="UK179" s="21"/>
      <c r="UL179" s="21">
        <f t="shared" si="2287"/>
        <v>0</v>
      </c>
      <c r="UM179" s="21"/>
      <c r="UN179" s="21">
        <f t="shared" si="2288"/>
        <v>0</v>
      </c>
      <c r="UO179" s="21"/>
      <c r="UP179" s="21">
        <f t="shared" si="2289"/>
        <v>0</v>
      </c>
      <c r="UQ179" s="21"/>
      <c r="UR179" s="21">
        <f t="shared" si="2290"/>
        <v>0</v>
      </c>
      <c r="US179" s="21"/>
      <c r="UT179" s="21">
        <f t="shared" si="2291"/>
        <v>0</v>
      </c>
      <c r="UU179" s="21"/>
      <c r="UV179" s="21">
        <f t="shared" si="1989"/>
        <v>0</v>
      </c>
      <c r="UW179" s="21"/>
      <c r="UX179" s="21">
        <f t="shared" si="2292"/>
        <v>0</v>
      </c>
      <c r="UY179" s="21"/>
      <c r="UZ179" s="21">
        <f t="shared" si="1991"/>
        <v>0</v>
      </c>
      <c r="VA179" s="21"/>
      <c r="VB179" s="21">
        <f t="shared" si="2293"/>
        <v>0</v>
      </c>
      <c r="VC179" s="21"/>
      <c r="VD179" s="21">
        <f t="shared" si="2294"/>
        <v>0</v>
      </c>
      <c r="VE179" s="21"/>
      <c r="VF179" s="21">
        <f t="shared" si="2295"/>
        <v>0</v>
      </c>
      <c r="VG179" s="21"/>
      <c r="VH179" s="21">
        <f t="shared" si="2296"/>
        <v>0</v>
      </c>
      <c r="VI179" s="21"/>
      <c r="VJ179" s="21">
        <f t="shared" si="2297"/>
        <v>0</v>
      </c>
      <c r="VK179" s="21"/>
      <c r="VL179" s="21">
        <f t="shared" si="2298"/>
        <v>0</v>
      </c>
      <c r="VM179" s="21"/>
      <c r="VN179" s="21">
        <f t="shared" si="2299"/>
        <v>0</v>
      </c>
      <c r="VO179" s="21"/>
      <c r="VP179" s="21">
        <f t="shared" si="2300"/>
        <v>0</v>
      </c>
      <c r="VQ179" s="21"/>
      <c r="VR179" s="21">
        <f t="shared" si="2267"/>
        <v>0</v>
      </c>
      <c r="VS179" s="21"/>
      <c r="VT179" s="21">
        <f t="shared" si="2267"/>
        <v>0</v>
      </c>
      <c r="VU179" s="21"/>
      <c r="VV179" s="21">
        <f t="shared" si="2301"/>
        <v>0</v>
      </c>
      <c r="VW179" s="21"/>
      <c r="VX179" s="21">
        <f t="shared" si="2302"/>
        <v>0</v>
      </c>
      <c r="VY179" s="21"/>
      <c r="VZ179" s="21">
        <f t="shared" si="2302"/>
        <v>0</v>
      </c>
      <c r="WA179" s="21"/>
      <c r="WB179" s="21">
        <f t="shared" si="2302"/>
        <v>0</v>
      </c>
      <c r="WC179" s="21"/>
      <c r="WD179" s="21">
        <f t="shared" si="2302"/>
        <v>0</v>
      </c>
      <c r="WE179" s="21"/>
      <c r="WF179" s="21">
        <f t="shared" si="2302"/>
        <v>0</v>
      </c>
      <c r="WG179" s="21"/>
      <c r="WH179" s="21">
        <f t="shared" si="2302"/>
        <v>0</v>
      </c>
      <c r="WI179" s="21"/>
      <c r="WJ179" s="21">
        <f t="shared" si="2302"/>
        <v>0</v>
      </c>
      <c r="WK179" s="21"/>
      <c r="WL179" s="21">
        <f t="shared" si="2302"/>
        <v>0</v>
      </c>
      <c r="WM179" s="21"/>
      <c r="WN179" s="21">
        <f t="shared" si="2302"/>
        <v>0</v>
      </c>
      <c r="WO179" s="21"/>
      <c r="WP179" s="21">
        <f t="shared" si="2302"/>
        <v>0</v>
      </c>
      <c r="WQ179" s="21"/>
      <c r="WR179" s="21">
        <f t="shared" si="2302"/>
        <v>0</v>
      </c>
      <c r="WS179" s="21"/>
      <c r="WT179" s="21">
        <f t="shared" si="2302"/>
        <v>0</v>
      </c>
      <c r="WU179" s="21"/>
      <c r="WV179" s="21">
        <f t="shared" si="2302"/>
        <v>0</v>
      </c>
      <c r="WW179" s="21"/>
      <c r="WX179" s="21">
        <f t="shared" si="2302"/>
        <v>0</v>
      </c>
      <c r="WY179" s="21"/>
      <c r="WZ179" s="21">
        <f t="shared" si="2302"/>
        <v>0</v>
      </c>
      <c r="XA179" s="21"/>
      <c r="XB179" s="21">
        <f t="shared" si="2302"/>
        <v>0</v>
      </c>
      <c r="XC179" s="21"/>
      <c r="XD179" s="21">
        <f t="shared" si="2301"/>
        <v>0</v>
      </c>
      <c r="XE179" s="21"/>
      <c r="XF179" s="21">
        <f t="shared" si="2301"/>
        <v>0</v>
      </c>
      <c r="XG179" s="21"/>
      <c r="XH179" s="21">
        <f t="shared" si="2301"/>
        <v>0</v>
      </c>
      <c r="XI179" s="21"/>
      <c r="XJ179" s="21">
        <f t="shared" si="2301"/>
        <v>0</v>
      </c>
      <c r="XK179" s="21"/>
      <c r="XL179" s="21">
        <f t="shared" si="2301"/>
        <v>0</v>
      </c>
      <c r="XM179" s="21"/>
      <c r="XN179" s="21">
        <f t="shared" si="2301"/>
        <v>0</v>
      </c>
      <c r="XO179" s="21"/>
      <c r="XP179" s="21">
        <f t="shared" si="2301"/>
        <v>0</v>
      </c>
      <c r="XQ179" s="21"/>
      <c r="XR179" s="21">
        <f t="shared" si="2301"/>
        <v>0</v>
      </c>
      <c r="XS179" s="21"/>
      <c r="XT179" s="21">
        <f t="shared" si="2301"/>
        <v>0</v>
      </c>
      <c r="XU179" s="21"/>
      <c r="XV179" s="21">
        <f t="shared" si="2301"/>
        <v>0</v>
      </c>
      <c r="XW179" s="21"/>
      <c r="XX179" s="21">
        <f t="shared" si="2301"/>
        <v>0</v>
      </c>
      <c r="XY179" s="21"/>
      <c r="XZ179" s="21">
        <f t="shared" si="2301"/>
        <v>0</v>
      </c>
      <c r="YA179" s="21"/>
      <c r="YB179" s="21">
        <f t="shared" si="2004"/>
        <v>0</v>
      </c>
      <c r="YC179" s="21"/>
      <c r="YD179" s="21">
        <f t="shared" si="2005"/>
        <v>0</v>
      </c>
      <c r="YE179" s="21"/>
      <c r="YF179" s="21">
        <f t="shared" si="2006"/>
        <v>0</v>
      </c>
      <c r="YG179" s="21"/>
      <c r="YH179" s="21">
        <f t="shared" si="2007"/>
        <v>0</v>
      </c>
      <c r="YI179" s="21"/>
      <c r="YJ179" s="21">
        <f t="shared" si="2008"/>
        <v>0</v>
      </c>
      <c r="YK179" s="21"/>
      <c r="YL179" s="21">
        <f t="shared" si="2009"/>
        <v>0</v>
      </c>
      <c r="YM179" s="21"/>
      <c r="YN179" s="21">
        <f t="shared" si="2010"/>
        <v>0</v>
      </c>
      <c r="YO179" s="21"/>
      <c r="YP179" s="21">
        <f t="shared" si="2011"/>
        <v>0</v>
      </c>
      <c r="YQ179" s="21"/>
      <c r="YR179" s="21">
        <f t="shared" si="2012"/>
        <v>0</v>
      </c>
      <c r="YS179" s="21"/>
      <c r="YT179" s="21">
        <f t="shared" si="2303"/>
        <v>0</v>
      </c>
      <c r="YU179" s="21"/>
      <c r="YV179" s="21">
        <f t="shared" si="2014"/>
        <v>0</v>
      </c>
      <c r="YW179" s="21"/>
      <c r="YX179" s="21">
        <f t="shared" si="2015"/>
        <v>0</v>
      </c>
      <c r="YY179" s="21"/>
      <c r="YZ179" s="21">
        <f t="shared" si="2301"/>
        <v>0</v>
      </c>
      <c r="ZA179" s="21"/>
      <c r="ZB179" s="21">
        <f t="shared" si="2016"/>
        <v>0</v>
      </c>
      <c r="ZC179" s="21"/>
      <c r="ZD179" s="21">
        <f t="shared" si="2017"/>
        <v>0</v>
      </c>
      <c r="ZE179" s="21"/>
      <c r="ZF179" s="21">
        <f t="shared" si="2018"/>
        <v>0</v>
      </c>
      <c r="ZG179" s="21"/>
      <c r="ZH179" s="21">
        <f t="shared" si="2304"/>
        <v>0</v>
      </c>
      <c r="ZI179" s="21"/>
      <c r="ZJ179" s="21">
        <f t="shared" si="2020"/>
        <v>0</v>
      </c>
      <c r="ZK179" s="21"/>
      <c r="ZL179" s="21">
        <f t="shared" si="2021"/>
        <v>0</v>
      </c>
      <c r="ZM179" s="21"/>
      <c r="ZN179" s="21">
        <f t="shared" si="2305"/>
        <v>0</v>
      </c>
      <c r="ZO179" s="21"/>
      <c r="ZP179" s="21">
        <f t="shared" si="2023"/>
        <v>0</v>
      </c>
      <c r="ZQ179" s="21"/>
      <c r="ZR179" s="21">
        <f t="shared" si="2024"/>
        <v>0</v>
      </c>
      <c r="ZS179" s="21"/>
      <c r="ZT179" s="21">
        <f t="shared" si="2301"/>
        <v>0</v>
      </c>
      <c r="ZU179" s="21"/>
      <c r="ZV179" s="21">
        <f t="shared" si="2306"/>
        <v>0</v>
      </c>
      <c r="ZW179" s="21"/>
      <c r="ZX179" s="21">
        <f t="shared" si="2307"/>
        <v>0</v>
      </c>
      <c r="ZY179" s="21"/>
      <c r="ZZ179" s="21">
        <f t="shared" si="2307"/>
        <v>0</v>
      </c>
      <c r="AAA179" s="21"/>
      <c r="AAB179" s="21">
        <f t="shared" si="2308"/>
        <v>0</v>
      </c>
      <c r="AAC179" s="21"/>
      <c r="AAD179" s="21">
        <f t="shared" si="2308"/>
        <v>0</v>
      </c>
      <c r="AAE179" s="21"/>
      <c r="AAF179" s="21">
        <f t="shared" si="2309"/>
        <v>0</v>
      </c>
      <c r="AAG179" s="21"/>
      <c r="AAH179" s="21">
        <f t="shared" si="2309"/>
        <v>0</v>
      </c>
      <c r="AAI179" s="21"/>
      <c r="AAJ179" s="21">
        <f t="shared" si="2310"/>
        <v>0</v>
      </c>
      <c r="AAK179" s="21"/>
      <c r="AAL179" s="21">
        <f t="shared" si="2310"/>
        <v>0</v>
      </c>
      <c r="AAM179" s="21"/>
      <c r="AAN179" s="21">
        <f t="shared" si="2311"/>
        <v>0</v>
      </c>
      <c r="AAO179" s="21"/>
      <c r="AAP179" s="21">
        <f t="shared" si="2311"/>
        <v>0</v>
      </c>
      <c r="AAQ179" s="21"/>
      <c r="AAR179" s="21">
        <f t="shared" si="2312"/>
        <v>0</v>
      </c>
      <c r="AAS179" s="21"/>
      <c r="AAT179" s="21">
        <f t="shared" si="2312"/>
        <v>0</v>
      </c>
      <c r="AAU179" s="21"/>
      <c r="AAV179" s="21">
        <f t="shared" si="2313"/>
        <v>0</v>
      </c>
      <c r="AAW179" s="21"/>
      <c r="AAX179" s="21">
        <f t="shared" si="2313"/>
        <v>0</v>
      </c>
      <c r="AAY179" s="21"/>
      <c r="AAZ179" s="21">
        <f t="shared" si="2314"/>
        <v>0</v>
      </c>
      <c r="ABA179" s="21"/>
      <c r="ABB179" s="21">
        <f t="shared" si="2314"/>
        <v>0</v>
      </c>
      <c r="ABC179" s="21"/>
      <c r="ABD179" s="21">
        <f t="shared" si="2315"/>
        <v>0</v>
      </c>
      <c r="ABE179" s="21"/>
      <c r="ABF179" s="21">
        <f t="shared" si="2315"/>
        <v>0</v>
      </c>
      <c r="ABG179" s="21"/>
      <c r="ABH179" s="21">
        <f t="shared" si="2316"/>
        <v>0</v>
      </c>
      <c r="ABI179" s="21"/>
      <c r="ABJ179" s="21">
        <f t="shared" si="2316"/>
        <v>0</v>
      </c>
      <c r="ABK179" s="21"/>
      <c r="ABL179" s="21">
        <f t="shared" si="2317"/>
        <v>0</v>
      </c>
      <c r="ABM179" s="21"/>
      <c r="ABN179" s="21">
        <f t="shared" si="2317"/>
        <v>0</v>
      </c>
      <c r="ABO179" s="21"/>
      <c r="ABP179" s="21">
        <f t="shared" si="2318"/>
        <v>0</v>
      </c>
      <c r="ABQ179" s="21"/>
      <c r="ABR179" s="21">
        <f t="shared" si="2318"/>
        <v>0</v>
      </c>
      <c r="ABS179" s="21"/>
      <c r="ABT179" s="21">
        <f t="shared" si="2319"/>
        <v>0</v>
      </c>
      <c r="ABU179" s="21"/>
      <c r="ABV179" s="21">
        <f t="shared" si="2319"/>
        <v>0</v>
      </c>
      <c r="ABW179" s="21"/>
      <c r="ABX179" s="21">
        <f t="shared" si="2320"/>
        <v>0</v>
      </c>
      <c r="ABY179" s="21"/>
      <c r="ABZ179" s="21">
        <f t="shared" si="2320"/>
        <v>0</v>
      </c>
      <c r="ACA179" s="21"/>
      <c r="ACB179" s="21">
        <f t="shared" si="2321"/>
        <v>0</v>
      </c>
      <c r="ACC179" s="21"/>
      <c r="ACD179" s="21">
        <f t="shared" si="2321"/>
        <v>0</v>
      </c>
      <c r="ACE179" s="21"/>
      <c r="ACF179" s="21">
        <f t="shared" si="2322"/>
        <v>0</v>
      </c>
      <c r="ACG179" s="21"/>
      <c r="ACH179" s="21">
        <f t="shared" si="2322"/>
        <v>0</v>
      </c>
      <c r="ACI179" s="21"/>
      <c r="ACJ179" s="21">
        <f t="shared" si="2323"/>
        <v>0</v>
      </c>
      <c r="ACK179" s="21"/>
      <c r="ACL179" s="21">
        <f t="shared" si="2323"/>
        <v>0</v>
      </c>
      <c r="ACM179" s="21"/>
      <c r="ACN179" s="21">
        <f t="shared" si="2324"/>
        <v>0</v>
      </c>
      <c r="ACO179" s="21"/>
      <c r="ACP179" s="21">
        <f t="shared" si="2324"/>
        <v>0</v>
      </c>
      <c r="ACQ179" s="21"/>
      <c r="ACR179" s="21">
        <f t="shared" si="2325"/>
        <v>0</v>
      </c>
      <c r="ACS179" s="21"/>
      <c r="ACT179" s="21">
        <f t="shared" si="2325"/>
        <v>0</v>
      </c>
      <c r="ACU179" s="21"/>
      <c r="ACV179" s="21">
        <f t="shared" si="2326"/>
        <v>0</v>
      </c>
      <c r="ACW179" s="21"/>
      <c r="ACX179" s="21">
        <f t="shared" si="2326"/>
        <v>0</v>
      </c>
      <c r="ACY179" s="21"/>
      <c r="ACZ179" s="21">
        <f t="shared" si="2327"/>
        <v>0</v>
      </c>
      <c r="ADA179" s="21"/>
      <c r="ADB179" s="21">
        <f t="shared" si="2327"/>
        <v>0</v>
      </c>
      <c r="ADC179" s="21"/>
      <c r="ADD179" s="21">
        <f t="shared" si="2328"/>
        <v>0</v>
      </c>
      <c r="ADE179" s="21"/>
      <c r="ADF179" s="21">
        <f t="shared" si="2328"/>
        <v>0</v>
      </c>
      <c r="ADG179" s="21"/>
      <c r="ADH179" s="21">
        <f t="shared" si="2329"/>
        <v>0</v>
      </c>
      <c r="ADI179" s="21"/>
      <c r="ADJ179" s="21">
        <f t="shared" si="2329"/>
        <v>0</v>
      </c>
      <c r="ADK179" s="21"/>
      <c r="ADL179" s="21">
        <f t="shared" si="2330"/>
        <v>0</v>
      </c>
      <c r="ADM179" s="21"/>
      <c r="ADN179" s="21">
        <f t="shared" si="2330"/>
        <v>0</v>
      </c>
      <c r="ADO179" s="21"/>
      <c r="ADP179" s="21">
        <f t="shared" si="2330"/>
        <v>0</v>
      </c>
      <c r="ADQ179" s="21"/>
      <c r="ADR179" s="21">
        <f t="shared" si="2330"/>
        <v>0</v>
      </c>
      <c r="ADS179" s="21"/>
      <c r="ADT179" s="21">
        <f t="shared" si="2330"/>
        <v>0</v>
      </c>
      <c r="ADU179" s="21"/>
      <c r="ADV179" s="21">
        <f t="shared" si="2331"/>
        <v>0</v>
      </c>
      <c r="ADW179" s="21"/>
      <c r="ADX179" s="21">
        <f t="shared" si="2331"/>
        <v>0</v>
      </c>
      <c r="ADY179" s="21"/>
      <c r="ADZ179" s="21">
        <f t="shared" si="2331"/>
        <v>0</v>
      </c>
      <c r="AEA179" s="21"/>
      <c r="AEB179" s="21">
        <f t="shared" si="2331"/>
        <v>0</v>
      </c>
      <c r="AEC179" s="21"/>
      <c r="AED179" s="21">
        <f t="shared" si="2332"/>
        <v>0</v>
      </c>
      <c r="AEE179" s="21"/>
      <c r="AEF179" s="21">
        <f t="shared" si="2332"/>
        <v>0</v>
      </c>
      <c r="AEG179" s="21"/>
      <c r="AEH179" s="21">
        <f t="shared" si="2332"/>
        <v>0</v>
      </c>
      <c r="AEI179" s="21"/>
      <c r="AEJ179" s="21">
        <f t="shared" si="2332"/>
        <v>0</v>
      </c>
      <c r="AEK179" s="21"/>
      <c r="AEL179" s="21">
        <f t="shared" si="2332"/>
        <v>0</v>
      </c>
      <c r="AEM179" s="21"/>
      <c r="AEN179" s="21">
        <f t="shared" si="2333"/>
        <v>0</v>
      </c>
      <c r="AEO179" s="21"/>
      <c r="AEP179" s="21">
        <f t="shared" si="2333"/>
        <v>0</v>
      </c>
      <c r="AEQ179" s="21"/>
      <c r="AER179" s="21">
        <f t="shared" si="2333"/>
        <v>0</v>
      </c>
      <c r="AES179" s="21"/>
      <c r="AET179" s="21">
        <f t="shared" si="2333"/>
        <v>0</v>
      </c>
      <c r="AEU179" s="21"/>
      <c r="AEV179" s="21">
        <f t="shared" si="2334"/>
        <v>0</v>
      </c>
      <c r="AEW179" s="21"/>
      <c r="AEX179" s="21">
        <f t="shared" si="2334"/>
        <v>0</v>
      </c>
      <c r="AEY179" s="21"/>
      <c r="AEZ179" s="21">
        <f t="shared" si="2334"/>
        <v>0</v>
      </c>
      <c r="AFA179" s="21"/>
      <c r="AFB179" s="21">
        <f t="shared" si="2334"/>
        <v>0</v>
      </c>
      <c r="AFC179" s="21"/>
      <c r="AFD179" s="21">
        <f t="shared" si="2334"/>
        <v>0</v>
      </c>
      <c r="AFE179" s="21"/>
      <c r="AFF179" s="21">
        <f t="shared" si="2335"/>
        <v>0</v>
      </c>
      <c r="AFG179" s="21"/>
      <c r="AFH179" s="21">
        <f t="shared" si="2335"/>
        <v>0</v>
      </c>
      <c r="AFI179" s="21"/>
      <c r="AFJ179" s="21">
        <f t="shared" si="2335"/>
        <v>0</v>
      </c>
      <c r="AFK179" s="21"/>
      <c r="AFL179" s="21">
        <f t="shared" si="2335"/>
        <v>0</v>
      </c>
      <c r="AFM179" s="21"/>
      <c r="AFN179" s="21">
        <f t="shared" si="2336"/>
        <v>0</v>
      </c>
      <c r="AFO179" s="21"/>
      <c r="AFP179" s="21">
        <f t="shared" si="2336"/>
        <v>0</v>
      </c>
      <c r="AFQ179" s="21"/>
      <c r="AFR179" s="21">
        <f t="shared" si="2336"/>
        <v>0</v>
      </c>
      <c r="AFS179" s="21"/>
      <c r="AFT179" s="21">
        <f t="shared" si="2336"/>
        <v>0</v>
      </c>
      <c r="AFU179" s="21"/>
      <c r="AFV179" s="21">
        <f t="shared" si="2336"/>
        <v>0</v>
      </c>
      <c r="AFW179" s="21"/>
      <c r="AFX179" s="21">
        <f t="shared" si="2337"/>
        <v>0</v>
      </c>
      <c r="AFY179" s="21"/>
      <c r="AFZ179" s="21">
        <f t="shared" si="2337"/>
        <v>0</v>
      </c>
      <c r="AGA179" s="21"/>
      <c r="AGB179" s="21">
        <f t="shared" si="2337"/>
        <v>0</v>
      </c>
      <c r="AGC179" s="21"/>
      <c r="AGD179" s="21">
        <f t="shared" si="2337"/>
        <v>0</v>
      </c>
      <c r="AGE179" s="21"/>
      <c r="AGF179" s="21">
        <f t="shared" si="2338"/>
        <v>0</v>
      </c>
      <c r="AGG179" s="21"/>
      <c r="AGH179" s="21">
        <f t="shared" si="2338"/>
        <v>0</v>
      </c>
      <c r="AGI179" s="21"/>
      <c r="AGJ179" s="21">
        <f t="shared" si="2338"/>
        <v>0</v>
      </c>
      <c r="AGK179" s="21"/>
      <c r="AGL179" s="21">
        <f t="shared" si="2338"/>
        <v>0</v>
      </c>
      <c r="AGM179" s="21"/>
      <c r="AGN179" s="21">
        <f t="shared" si="2338"/>
        <v>0</v>
      </c>
      <c r="AGO179" s="21"/>
      <c r="AGP179" s="21">
        <f t="shared" si="2339"/>
        <v>0</v>
      </c>
      <c r="AGQ179" s="21"/>
      <c r="AGR179" s="21">
        <f t="shared" si="2339"/>
        <v>0</v>
      </c>
      <c r="AGS179" s="21"/>
      <c r="AGT179" s="21">
        <f t="shared" si="2339"/>
        <v>0</v>
      </c>
      <c r="AGU179" s="21"/>
      <c r="AGV179" s="21">
        <f t="shared" si="2339"/>
        <v>0</v>
      </c>
      <c r="AGW179" s="21"/>
      <c r="AGX179" s="21">
        <f t="shared" si="2340"/>
        <v>0</v>
      </c>
      <c r="AGY179" s="21"/>
      <c r="AGZ179" s="21">
        <f t="shared" si="2340"/>
        <v>0</v>
      </c>
      <c r="AHA179" s="21"/>
      <c r="AHB179" s="21">
        <f t="shared" si="2340"/>
        <v>0</v>
      </c>
      <c r="AHC179" s="21"/>
      <c r="AHD179" s="21">
        <f t="shared" si="2340"/>
        <v>0</v>
      </c>
      <c r="AHE179" s="21"/>
      <c r="AHF179" s="21">
        <f t="shared" si="2340"/>
        <v>0</v>
      </c>
      <c r="AHG179" s="21"/>
      <c r="AHH179" s="21">
        <f t="shared" si="2341"/>
        <v>0</v>
      </c>
      <c r="AHI179" s="21"/>
      <c r="AHJ179" s="21">
        <f t="shared" si="2341"/>
        <v>0</v>
      </c>
      <c r="AHK179" s="21"/>
      <c r="AHL179" s="21">
        <f t="shared" si="2341"/>
        <v>0</v>
      </c>
      <c r="AHM179" s="21"/>
      <c r="AHN179" s="21">
        <f t="shared" si="2341"/>
        <v>0</v>
      </c>
      <c r="AHO179" s="21"/>
      <c r="AHP179" s="21">
        <f t="shared" si="2342"/>
        <v>0</v>
      </c>
      <c r="AHQ179" s="21"/>
      <c r="AHR179" s="21">
        <f t="shared" si="2342"/>
        <v>0</v>
      </c>
      <c r="AHS179" s="21"/>
      <c r="AHT179" s="21">
        <f t="shared" si="2342"/>
        <v>0</v>
      </c>
      <c r="AHU179" s="21"/>
      <c r="AHV179" s="21">
        <f t="shared" si="2342"/>
        <v>0</v>
      </c>
      <c r="AHW179" s="21"/>
      <c r="AHX179" s="21">
        <f t="shared" si="2342"/>
        <v>0</v>
      </c>
      <c r="AHY179" s="21"/>
      <c r="AHZ179" s="21">
        <f t="shared" si="2343"/>
        <v>0</v>
      </c>
      <c r="AIA179" s="21"/>
      <c r="AIB179" s="21">
        <f t="shared" si="2343"/>
        <v>0</v>
      </c>
      <c r="AIC179" s="21"/>
      <c r="AID179" s="21">
        <f t="shared" si="2343"/>
        <v>0</v>
      </c>
      <c r="AIE179" s="21"/>
      <c r="AIF179" s="21">
        <f t="shared" si="2343"/>
        <v>0</v>
      </c>
      <c r="AIG179" s="21"/>
      <c r="AIH179" s="21">
        <f t="shared" si="2344"/>
        <v>0</v>
      </c>
      <c r="AII179" s="21"/>
      <c r="AIJ179" s="21">
        <f t="shared" si="2344"/>
        <v>0</v>
      </c>
      <c r="AIK179" s="21"/>
      <c r="AIL179" s="21">
        <f t="shared" si="2344"/>
        <v>0</v>
      </c>
      <c r="AIM179" s="21"/>
      <c r="AIN179" s="21">
        <f t="shared" si="2344"/>
        <v>0</v>
      </c>
      <c r="AIO179" s="21"/>
      <c r="AIP179" s="21">
        <f t="shared" si="2344"/>
        <v>0</v>
      </c>
      <c r="AIQ179" s="21"/>
      <c r="AIR179" s="21">
        <f t="shared" si="2345"/>
        <v>0</v>
      </c>
      <c r="AIS179" s="21"/>
      <c r="AIT179" s="21">
        <f t="shared" si="2345"/>
        <v>0</v>
      </c>
      <c r="AIU179" s="21"/>
      <c r="AIV179" s="21">
        <f t="shared" si="2345"/>
        <v>0</v>
      </c>
      <c r="AIW179" s="21"/>
      <c r="AIX179" s="21">
        <f t="shared" si="2345"/>
        <v>0</v>
      </c>
      <c r="AIY179" s="21"/>
      <c r="AIZ179" s="21">
        <f t="shared" si="2301"/>
        <v>0</v>
      </c>
      <c r="AJA179" s="21"/>
    </row>
    <row r="180" spans="2:937" ht="13.5" customHeight="1" x14ac:dyDescent="0.25">
      <c r="B180" s="31">
        <v>175</v>
      </c>
      <c r="C180" s="192" t="s">
        <v>206</v>
      </c>
      <c r="D180" s="67" t="s">
        <v>72</v>
      </c>
      <c r="E180" s="194" t="s">
        <v>404</v>
      </c>
      <c r="F180" s="194" t="str">
        <f>_xlfn.XLOOKUP(D180,'WTG PH-III'!$D$5:$D$198,'WTG PH-III'!$B$5:$B$198,0,0,1)</f>
        <v>PSS-05</v>
      </c>
      <c r="G180" s="22" t="s">
        <v>537</v>
      </c>
      <c r="H180" s="22" t="s">
        <v>539</v>
      </c>
      <c r="I180" s="61">
        <v>9</v>
      </c>
      <c r="J180" s="21">
        <v>199</v>
      </c>
      <c r="K180" s="21">
        <f t="shared" si="2070"/>
        <v>199</v>
      </c>
      <c r="L180" s="21">
        <f t="shared" si="2071"/>
        <v>199</v>
      </c>
      <c r="M180" s="21">
        <f t="shared" si="2072"/>
        <v>0</v>
      </c>
      <c r="N180" s="95">
        <f>VLOOKUP(D180,'WTG PH-III'!$D$5:$U$198,17,0)</f>
        <v>45720</v>
      </c>
      <c r="O180" s="95">
        <f>VLOOKUP(D180,'WTG PH-III'!$D$5:$U$198,18,0)</f>
        <v>45730</v>
      </c>
      <c r="P180" s="21">
        <f t="shared" si="2073"/>
        <v>0</v>
      </c>
      <c r="Q180" s="21"/>
      <c r="R180" s="21">
        <f t="shared" si="2074"/>
        <v>0</v>
      </c>
      <c r="S180" s="21"/>
      <c r="T180" s="21">
        <f t="shared" si="2075"/>
        <v>0</v>
      </c>
      <c r="U180" s="21"/>
      <c r="V180" s="21">
        <f t="shared" si="2076"/>
        <v>0</v>
      </c>
      <c r="W180" s="21"/>
      <c r="X180" s="21">
        <f t="shared" si="2077"/>
        <v>0</v>
      </c>
      <c r="Y180" s="21"/>
      <c r="Z180" s="21">
        <f t="shared" si="2078"/>
        <v>0</v>
      </c>
      <c r="AA180" s="21"/>
      <c r="AB180" s="21">
        <f t="shared" si="2079"/>
        <v>0</v>
      </c>
      <c r="AC180" s="21"/>
      <c r="AD180" s="21">
        <f t="shared" si="2080"/>
        <v>0</v>
      </c>
      <c r="AE180" s="21"/>
      <c r="AF180" s="21">
        <f t="shared" si="2081"/>
        <v>0</v>
      </c>
      <c r="AG180" s="21"/>
      <c r="AH180" s="21">
        <f t="shared" si="2082"/>
        <v>0</v>
      </c>
      <c r="AI180" s="21"/>
      <c r="AJ180" s="21">
        <f t="shared" si="2083"/>
        <v>0</v>
      </c>
      <c r="AK180" s="21"/>
      <c r="AL180" s="21">
        <f t="shared" si="2084"/>
        <v>0</v>
      </c>
      <c r="AM180" s="21"/>
      <c r="AN180" s="21">
        <f t="shared" si="2085"/>
        <v>0</v>
      </c>
      <c r="AO180" s="21"/>
      <c r="AP180" s="21">
        <f t="shared" si="2086"/>
        <v>0</v>
      </c>
      <c r="AQ180" s="21"/>
      <c r="AR180" s="21">
        <f t="shared" si="2087"/>
        <v>0</v>
      </c>
      <c r="AS180" s="21"/>
      <c r="AT180" s="21">
        <f t="shared" si="2088"/>
        <v>0</v>
      </c>
      <c r="AU180" s="21"/>
      <c r="AV180" s="21">
        <f t="shared" si="2089"/>
        <v>0</v>
      </c>
      <c r="AW180" s="21"/>
      <c r="AX180" s="21">
        <f t="shared" si="2090"/>
        <v>0</v>
      </c>
      <c r="AY180" s="21"/>
      <c r="AZ180" s="21">
        <f t="shared" si="2091"/>
        <v>0</v>
      </c>
      <c r="BA180" s="21"/>
      <c r="BB180" s="21">
        <f t="shared" si="2092"/>
        <v>0</v>
      </c>
      <c r="BC180" s="21"/>
      <c r="BD180" s="21">
        <f t="shared" si="2093"/>
        <v>0</v>
      </c>
      <c r="BE180" s="21"/>
      <c r="BF180" s="21">
        <f t="shared" si="2094"/>
        <v>0</v>
      </c>
      <c r="BG180" s="21"/>
      <c r="BH180" s="21">
        <f t="shared" si="2095"/>
        <v>0</v>
      </c>
      <c r="BI180" s="21"/>
      <c r="BJ180" s="21">
        <f t="shared" si="2096"/>
        <v>0</v>
      </c>
      <c r="BK180" s="21"/>
      <c r="BL180" s="21">
        <f t="shared" si="2097"/>
        <v>0</v>
      </c>
      <c r="BM180" s="21"/>
      <c r="BN180" s="21">
        <f t="shared" si="2098"/>
        <v>0</v>
      </c>
      <c r="BO180" s="21"/>
      <c r="BP180" s="21">
        <f t="shared" si="2099"/>
        <v>0</v>
      </c>
      <c r="BQ180" s="21"/>
      <c r="BR180" s="21">
        <f t="shared" si="2100"/>
        <v>0</v>
      </c>
      <c r="BS180" s="21"/>
      <c r="BT180" s="21">
        <f t="shared" si="2101"/>
        <v>0</v>
      </c>
      <c r="BU180" s="21"/>
      <c r="BV180" s="21">
        <f t="shared" si="2102"/>
        <v>0</v>
      </c>
      <c r="BW180" s="21"/>
      <c r="BX180" s="21">
        <f t="shared" si="2103"/>
        <v>0</v>
      </c>
      <c r="BY180" s="21"/>
      <c r="BZ180" s="21">
        <f t="shared" si="2104"/>
        <v>0</v>
      </c>
      <c r="CA180" s="21"/>
      <c r="CB180" s="21">
        <f t="shared" si="2105"/>
        <v>0</v>
      </c>
      <c r="CC180" s="21"/>
      <c r="CD180" s="21">
        <f t="shared" si="2106"/>
        <v>0</v>
      </c>
      <c r="CE180" s="21"/>
      <c r="CF180" s="21">
        <f t="shared" si="2107"/>
        <v>0</v>
      </c>
      <c r="CG180" s="21"/>
      <c r="CH180" s="21">
        <f t="shared" si="2108"/>
        <v>0</v>
      </c>
      <c r="CI180" s="21"/>
      <c r="CJ180" s="21">
        <f t="shared" si="2109"/>
        <v>0</v>
      </c>
      <c r="CK180" s="21"/>
      <c r="CL180" s="21">
        <f t="shared" si="2110"/>
        <v>0</v>
      </c>
      <c r="CM180" s="21"/>
      <c r="CN180" s="21">
        <f t="shared" si="2111"/>
        <v>0</v>
      </c>
      <c r="CO180" s="21"/>
      <c r="CP180" s="21">
        <f t="shared" si="2112"/>
        <v>0</v>
      </c>
      <c r="CQ180" s="21"/>
      <c r="CR180" s="21">
        <f t="shared" si="2113"/>
        <v>0</v>
      </c>
      <c r="CS180" s="21">
        <v>21</v>
      </c>
      <c r="CT180" s="21">
        <f t="shared" si="2114"/>
        <v>0</v>
      </c>
      <c r="CU180" s="21">
        <v>32</v>
      </c>
      <c r="CV180" s="21">
        <f t="shared" si="2115"/>
        <v>0</v>
      </c>
      <c r="CW180" s="21">
        <v>31</v>
      </c>
      <c r="CX180" s="21">
        <f t="shared" si="2116"/>
        <v>0</v>
      </c>
      <c r="CY180" s="21">
        <v>43</v>
      </c>
      <c r="CZ180" s="21">
        <f t="shared" si="2117"/>
        <v>0</v>
      </c>
      <c r="DA180" s="21">
        <v>32</v>
      </c>
      <c r="DB180" s="21">
        <f t="shared" si="2118"/>
        <v>0</v>
      </c>
      <c r="DC180" s="21">
        <v>40</v>
      </c>
      <c r="DD180" s="21">
        <f t="shared" si="2119"/>
        <v>0</v>
      </c>
      <c r="DE180" s="21"/>
      <c r="DF180" s="21">
        <f t="shared" si="2120"/>
        <v>0</v>
      </c>
      <c r="DG180" s="21"/>
      <c r="DH180" s="21">
        <f t="shared" si="2121"/>
        <v>0</v>
      </c>
      <c r="DI180" s="21"/>
      <c r="DJ180" s="21">
        <f t="shared" si="2122"/>
        <v>0</v>
      </c>
      <c r="DK180" s="21"/>
      <c r="DL180" s="21">
        <f t="shared" si="2123"/>
        <v>0</v>
      </c>
      <c r="DM180" s="21"/>
      <c r="DN180" s="21">
        <f t="shared" si="2124"/>
        <v>0</v>
      </c>
      <c r="DO180" s="21"/>
      <c r="DP180" s="21">
        <f t="shared" si="2125"/>
        <v>0</v>
      </c>
      <c r="DQ180" s="21"/>
      <c r="DR180" s="21">
        <f t="shared" si="2126"/>
        <v>0</v>
      </c>
      <c r="DS180" s="21"/>
      <c r="DT180" s="21">
        <f t="shared" si="2127"/>
        <v>0</v>
      </c>
      <c r="DU180" s="21"/>
      <c r="DV180" s="21">
        <f t="shared" si="2128"/>
        <v>0</v>
      </c>
      <c r="DW180" s="21"/>
      <c r="DX180" s="21">
        <f t="shared" si="2129"/>
        <v>0</v>
      </c>
      <c r="DY180" s="21"/>
      <c r="DZ180" s="21">
        <f t="shared" si="2130"/>
        <v>0</v>
      </c>
      <c r="EA180" s="21"/>
      <c r="EB180" s="21">
        <f t="shared" si="2131"/>
        <v>0</v>
      </c>
      <c r="EC180" s="21"/>
      <c r="ED180" s="21">
        <f t="shared" si="2132"/>
        <v>0</v>
      </c>
      <c r="EE180" s="21"/>
      <c r="EF180" s="21">
        <f t="shared" si="2133"/>
        <v>0</v>
      </c>
      <c r="EG180" s="21"/>
      <c r="EH180" s="21">
        <f t="shared" si="2134"/>
        <v>0</v>
      </c>
      <c r="EI180" s="21"/>
      <c r="EJ180" s="21">
        <f t="shared" si="2135"/>
        <v>0</v>
      </c>
      <c r="EK180" s="21"/>
      <c r="EL180" s="21">
        <f t="shared" si="2136"/>
        <v>0</v>
      </c>
      <c r="EM180" s="21"/>
      <c r="EN180" s="21">
        <f t="shared" si="2137"/>
        <v>0</v>
      </c>
      <c r="EO180" s="21"/>
      <c r="EP180" s="21">
        <f t="shared" si="2138"/>
        <v>0</v>
      </c>
      <c r="EQ180" s="21"/>
      <c r="ER180" s="21">
        <f t="shared" si="2139"/>
        <v>0</v>
      </c>
      <c r="ES180" s="21"/>
      <c r="ET180" s="21">
        <f t="shared" si="2140"/>
        <v>0</v>
      </c>
      <c r="EU180" s="21"/>
      <c r="EV180" s="21">
        <f t="shared" si="2141"/>
        <v>0</v>
      </c>
      <c r="EW180" s="21"/>
      <c r="EX180" s="21">
        <f t="shared" si="2142"/>
        <v>0</v>
      </c>
      <c r="EY180" s="21"/>
      <c r="EZ180" s="21">
        <f t="shared" si="2143"/>
        <v>0</v>
      </c>
      <c r="FA180" s="21"/>
      <c r="FB180" s="21">
        <f t="shared" si="2144"/>
        <v>0</v>
      </c>
      <c r="FC180" s="21"/>
      <c r="FD180" s="21">
        <f t="shared" si="2145"/>
        <v>0</v>
      </c>
      <c r="FE180" s="21"/>
      <c r="FF180" s="21">
        <f t="shared" si="2146"/>
        <v>0</v>
      </c>
      <c r="FG180" s="21"/>
      <c r="FH180" s="21">
        <f t="shared" si="2147"/>
        <v>0</v>
      </c>
      <c r="FI180" s="21"/>
      <c r="FJ180" s="21">
        <f t="shared" si="2148"/>
        <v>0</v>
      </c>
      <c r="FK180" s="21"/>
      <c r="FL180" s="21">
        <f t="shared" si="2149"/>
        <v>18.09090909090909</v>
      </c>
      <c r="FM180" s="21"/>
      <c r="FN180" s="21">
        <f t="shared" si="2150"/>
        <v>18.09090909090909</v>
      </c>
      <c r="FO180" s="21"/>
      <c r="FP180" s="21">
        <f t="shared" si="2151"/>
        <v>18.09090909090909</v>
      </c>
      <c r="FQ180" s="21"/>
      <c r="FR180" s="21">
        <f t="shared" si="2152"/>
        <v>18.09090909090909</v>
      </c>
      <c r="FS180" s="21"/>
      <c r="FT180" s="21">
        <f t="shared" si="2153"/>
        <v>18.09090909090909</v>
      </c>
      <c r="FU180" s="21"/>
      <c r="FV180" s="21">
        <f t="shared" si="2154"/>
        <v>18.09090909090909</v>
      </c>
      <c r="FW180" s="21"/>
      <c r="FX180" s="21">
        <f t="shared" si="2155"/>
        <v>18.09090909090909</v>
      </c>
      <c r="FY180" s="21"/>
      <c r="FZ180" s="21">
        <f t="shared" si="2156"/>
        <v>18.09090909090909</v>
      </c>
      <c r="GA180" s="21"/>
      <c r="GB180" s="21">
        <f t="shared" si="2157"/>
        <v>18.09090909090909</v>
      </c>
      <c r="GC180" s="21"/>
      <c r="GD180" s="21">
        <f t="shared" si="2158"/>
        <v>18.09090909090909</v>
      </c>
      <c r="GE180" s="21"/>
      <c r="GF180" s="21">
        <f t="shared" si="2159"/>
        <v>18.09090909090909</v>
      </c>
      <c r="GG180" s="21"/>
      <c r="GH180" s="21">
        <f t="shared" si="2160"/>
        <v>0</v>
      </c>
      <c r="GI180" s="21"/>
      <c r="GJ180" s="21">
        <f t="shared" si="2161"/>
        <v>0</v>
      </c>
      <c r="GK180" s="21"/>
      <c r="GL180" s="21">
        <f t="shared" si="2162"/>
        <v>0</v>
      </c>
      <c r="GM180" s="21"/>
      <c r="GN180" s="21">
        <f t="shared" si="2163"/>
        <v>0</v>
      </c>
      <c r="GO180" s="21"/>
      <c r="GP180" s="21">
        <f t="shared" si="2164"/>
        <v>0</v>
      </c>
      <c r="GQ180" s="21"/>
      <c r="GR180" s="21">
        <f t="shared" si="2165"/>
        <v>0</v>
      </c>
      <c r="GS180" s="21"/>
      <c r="GT180" s="21">
        <f t="shared" si="2166"/>
        <v>0</v>
      </c>
      <c r="GU180" s="21"/>
      <c r="GV180" s="21">
        <f t="shared" si="2167"/>
        <v>0</v>
      </c>
      <c r="GW180" s="21"/>
      <c r="GX180" s="21">
        <f t="shared" si="2168"/>
        <v>0</v>
      </c>
      <c r="GY180" s="21"/>
      <c r="GZ180" s="21">
        <f t="shared" si="2169"/>
        <v>0</v>
      </c>
      <c r="HA180" s="21"/>
      <c r="HB180" s="21">
        <f t="shared" si="2170"/>
        <v>0</v>
      </c>
      <c r="HC180" s="21"/>
      <c r="HD180" s="21">
        <f t="shared" si="2171"/>
        <v>0</v>
      </c>
      <c r="HE180" s="21"/>
      <c r="HF180" s="21">
        <f t="shared" si="2172"/>
        <v>0</v>
      </c>
      <c r="HG180" s="21"/>
      <c r="HH180" s="21">
        <f t="shared" si="2173"/>
        <v>0</v>
      </c>
      <c r="HI180" s="21"/>
      <c r="HJ180" s="21">
        <f t="shared" si="2174"/>
        <v>0</v>
      </c>
      <c r="HK180" s="21"/>
      <c r="HL180" s="21">
        <f t="shared" si="2175"/>
        <v>0</v>
      </c>
      <c r="HM180" s="21"/>
      <c r="HN180" s="21">
        <f t="shared" si="2176"/>
        <v>0</v>
      </c>
      <c r="HO180" s="21"/>
      <c r="HP180" s="21">
        <f t="shared" si="2177"/>
        <v>0</v>
      </c>
      <c r="HQ180" s="21"/>
      <c r="HR180" s="21">
        <f t="shared" si="2178"/>
        <v>0</v>
      </c>
      <c r="HS180" s="21"/>
      <c r="HT180" s="21">
        <f t="shared" si="2179"/>
        <v>0</v>
      </c>
      <c r="HU180" s="21"/>
      <c r="HV180" s="21">
        <f t="shared" si="2180"/>
        <v>0</v>
      </c>
      <c r="HW180" s="21"/>
      <c r="HX180" s="21">
        <f t="shared" si="2181"/>
        <v>0</v>
      </c>
      <c r="HY180" s="21"/>
      <c r="HZ180" s="21">
        <f t="shared" si="2182"/>
        <v>0</v>
      </c>
      <c r="IA180" s="21"/>
      <c r="IB180" s="21">
        <f t="shared" si="2183"/>
        <v>0</v>
      </c>
      <c r="IC180" s="21"/>
      <c r="ID180" s="21">
        <f t="shared" si="2184"/>
        <v>0</v>
      </c>
      <c r="IE180" s="21"/>
      <c r="IF180" s="21">
        <f t="shared" si="2185"/>
        <v>0</v>
      </c>
      <c r="IG180" s="21"/>
      <c r="IH180" s="21">
        <f t="shared" si="2186"/>
        <v>0</v>
      </c>
      <c r="II180" s="21"/>
      <c r="IJ180" s="21">
        <f t="shared" si="2187"/>
        <v>0</v>
      </c>
      <c r="IK180" s="21"/>
      <c r="IL180" s="21">
        <f t="shared" si="2188"/>
        <v>0</v>
      </c>
      <c r="IM180" s="21"/>
      <c r="IN180" s="21">
        <f t="shared" si="2189"/>
        <v>0</v>
      </c>
      <c r="IO180" s="21"/>
      <c r="IP180" s="21">
        <f t="shared" si="2190"/>
        <v>0</v>
      </c>
      <c r="IQ180" s="21"/>
      <c r="IR180" s="21">
        <f t="shared" si="2191"/>
        <v>0</v>
      </c>
      <c r="IS180" s="21"/>
      <c r="IT180" s="21">
        <f t="shared" si="2192"/>
        <v>0</v>
      </c>
      <c r="IU180" s="21"/>
      <c r="IV180" s="21">
        <f t="shared" si="2193"/>
        <v>0</v>
      </c>
      <c r="IW180" s="21"/>
      <c r="IX180" s="21">
        <f t="shared" si="2194"/>
        <v>0</v>
      </c>
      <c r="IY180" s="21"/>
      <c r="IZ180" s="21">
        <f t="shared" si="2195"/>
        <v>0</v>
      </c>
      <c r="JA180" s="21"/>
      <c r="JB180" s="21">
        <f t="shared" si="2196"/>
        <v>0</v>
      </c>
      <c r="JC180" s="21"/>
      <c r="JD180" s="21">
        <f t="shared" si="2197"/>
        <v>0</v>
      </c>
      <c r="JE180" s="21"/>
      <c r="JF180" s="21">
        <f t="shared" si="2198"/>
        <v>0</v>
      </c>
      <c r="JG180" s="21"/>
      <c r="JH180" s="21">
        <f t="shared" si="2199"/>
        <v>0</v>
      </c>
      <c r="JI180" s="21"/>
      <c r="JJ180" s="21">
        <f t="shared" si="2200"/>
        <v>0</v>
      </c>
      <c r="JK180" s="21"/>
      <c r="JL180" s="21">
        <f t="shared" si="2201"/>
        <v>0</v>
      </c>
      <c r="JM180" s="21"/>
      <c r="JN180" s="21">
        <f t="shared" si="2202"/>
        <v>0</v>
      </c>
      <c r="JO180" s="21"/>
      <c r="JP180" s="21">
        <f t="shared" si="2203"/>
        <v>0</v>
      </c>
      <c r="JQ180" s="21"/>
      <c r="JR180" s="21">
        <f t="shared" si="2204"/>
        <v>0</v>
      </c>
      <c r="JS180" s="21"/>
      <c r="JT180" s="21">
        <f t="shared" si="2205"/>
        <v>0</v>
      </c>
      <c r="JU180" s="21"/>
      <c r="JV180" s="21">
        <f t="shared" si="2206"/>
        <v>0</v>
      </c>
      <c r="JW180" s="21"/>
      <c r="JX180" s="21">
        <f t="shared" si="2207"/>
        <v>0</v>
      </c>
      <c r="JY180" s="21"/>
      <c r="JZ180" s="21">
        <f t="shared" si="2208"/>
        <v>0</v>
      </c>
      <c r="KA180" s="21"/>
      <c r="KB180" s="21">
        <f t="shared" si="2209"/>
        <v>0</v>
      </c>
      <c r="KC180" s="21"/>
      <c r="KD180" s="21">
        <f t="shared" si="2210"/>
        <v>0</v>
      </c>
      <c r="KE180" s="21"/>
      <c r="KF180" s="21">
        <f t="shared" si="2211"/>
        <v>0</v>
      </c>
      <c r="KG180" s="21"/>
      <c r="KH180" s="21">
        <f t="shared" si="2212"/>
        <v>0</v>
      </c>
      <c r="KI180" s="21"/>
      <c r="KJ180" s="21">
        <f t="shared" si="2213"/>
        <v>0</v>
      </c>
      <c r="KK180" s="21"/>
      <c r="KL180" s="21">
        <f t="shared" si="2214"/>
        <v>0</v>
      </c>
      <c r="KM180" s="21"/>
      <c r="KN180" s="21">
        <f t="shared" si="2215"/>
        <v>0</v>
      </c>
      <c r="KO180" s="21"/>
      <c r="KP180" s="21">
        <f t="shared" si="2216"/>
        <v>0</v>
      </c>
      <c r="KQ180" s="21"/>
      <c r="KR180" s="21">
        <f t="shared" si="2217"/>
        <v>0</v>
      </c>
      <c r="KS180" s="21"/>
      <c r="KT180" s="21">
        <f t="shared" si="2218"/>
        <v>0</v>
      </c>
      <c r="KU180" s="21"/>
      <c r="KV180" s="21">
        <f t="shared" si="2219"/>
        <v>0</v>
      </c>
      <c r="KW180" s="21"/>
      <c r="KX180" s="21">
        <f t="shared" si="2220"/>
        <v>0</v>
      </c>
      <c r="KY180" s="21"/>
      <c r="KZ180" s="21">
        <f t="shared" si="2221"/>
        <v>0</v>
      </c>
      <c r="LA180" s="21"/>
      <c r="LB180" s="21">
        <f t="shared" si="2222"/>
        <v>0</v>
      </c>
      <c r="LC180" s="21"/>
      <c r="LD180" s="21">
        <f t="shared" si="2223"/>
        <v>0</v>
      </c>
      <c r="LE180" s="21"/>
      <c r="LF180" s="21">
        <f t="shared" si="2224"/>
        <v>0</v>
      </c>
      <c r="LG180" s="21"/>
      <c r="LH180" s="21">
        <f t="shared" si="2225"/>
        <v>0</v>
      </c>
      <c r="LI180" s="21"/>
      <c r="LJ180" s="21">
        <f t="shared" si="2226"/>
        <v>0</v>
      </c>
      <c r="LK180" s="21"/>
      <c r="LL180" s="21">
        <f t="shared" si="2227"/>
        <v>0</v>
      </c>
      <c r="LM180" s="21"/>
      <c r="LN180" s="21">
        <f t="shared" si="2228"/>
        <v>0</v>
      </c>
      <c r="LO180" s="21"/>
      <c r="LP180" s="21">
        <f t="shared" si="2229"/>
        <v>0</v>
      </c>
      <c r="LQ180" s="21"/>
      <c r="LR180" s="21">
        <f t="shared" si="2230"/>
        <v>0</v>
      </c>
      <c r="LS180" s="21"/>
      <c r="LT180" s="21">
        <f t="shared" si="2231"/>
        <v>0</v>
      </c>
      <c r="LU180" s="21"/>
      <c r="LV180" s="21">
        <f t="shared" si="2232"/>
        <v>0</v>
      </c>
      <c r="LW180" s="21"/>
      <c r="LX180" s="21">
        <f t="shared" si="2233"/>
        <v>0</v>
      </c>
      <c r="LY180" s="21"/>
      <c r="LZ180" s="21">
        <f t="shared" si="2234"/>
        <v>0</v>
      </c>
      <c r="MA180" s="21"/>
      <c r="MB180" s="21">
        <f t="shared" si="2235"/>
        <v>0</v>
      </c>
      <c r="MC180" s="21"/>
      <c r="MD180" s="21">
        <f t="shared" si="2236"/>
        <v>0</v>
      </c>
      <c r="ME180" s="21"/>
      <c r="MF180" s="21">
        <f t="shared" si="2237"/>
        <v>0</v>
      </c>
      <c r="MG180" s="21"/>
      <c r="MH180" s="21">
        <f t="shared" si="2238"/>
        <v>0</v>
      </c>
      <c r="MI180" s="21"/>
      <c r="MJ180" s="21">
        <f t="shared" si="2239"/>
        <v>0</v>
      </c>
      <c r="MK180" s="21"/>
      <c r="ML180" s="21">
        <f t="shared" si="2240"/>
        <v>0</v>
      </c>
      <c r="MM180" s="21"/>
      <c r="MN180" s="21">
        <f t="shared" si="2241"/>
        <v>0</v>
      </c>
      <c r="MO180" s="21"/>
      <c r="MP180" s="21">
        <f t="shared" si="2242"/>
        <v>0</v>
      </c>
      <c r="MQ180" s="21"/>
      <c r="MR180" s="21">
        <f t="shared" si="2243"/>
        <v>0</v>
      </c>
      <c r="MS180" s="21"/>
      <c r="MT180" s="21">
        <f t="shared" si="2244"/>
        <v>0</v>
      </c>
      <c r="MU180" s="21"/>
      <c r="MV180" s="21">
        <f t="shared" si="2245"/>
        <v>0</v>
      </c>
      <c r="MW180" s="21"/>
      <c r="MX180" s="21">
        <f t="shared" si="2246"/>
        <v>0</v>
      </c>
      <c r="MY180" s="21"/>
      <c r="MZ180" s="21">
        <f t="shared" si="2247"/>
        <v>0</v>
      </c>
      <c r="NA180" s="21"/>
      <c r="NB180" s="21">
        <f t="shared" si="2248"/>
        <v>0</v>
      </c>
      <c r="NC180" s="21"/>
      <c r="ND180" s="21">
        <f t="shared" si="2249"/>
        <v>0</v>
      </c>
      <c r="NE180" s="21"/>
      <c r="NF180" s="21">
        <f t="shared" si="2250"/>
        <v>0</v>
      </c>
      <c r="NG180" s="21"/>
      <c r="NH180" s="21">
        <f t="shared" si="2251"/>
        <v>0</v>
      </c>
      <c r="NI180" s="21"/>
      <c r="NJ180" s="21">
        <f t="shared" si="2252"/>
        <v>0</v>
      </c>
      <c r="NK180" s="21"/>
      <c r="NL180" s="21">
        <f t="shared" si="2253"/>
        <v>0</v>
      </c>
      <c r="NM180" s="21"/>
      <c r="NN180" s="21">
        <f t="shared" si="2254"/>
        <v>0</v>
      </c>
      <c r="NO180" s="21"/>
      <c r="NP180" s="21">
        <f t="shared" si="2255"/>
        <v>0</v>
      </c>
      <c r="NQ180" s="21"/>
      <c r="NR180" s="21">
        <f t="shared" si="2256"/>
        <v>0</v>
      </c>
      <c r="NS180" s="21"/>
      <c r="NT180" s="21">
        <f t="shared" si="2257"/>
        <v>0</v>
      </c>
      <c r="NU180" s="21"/>
      <c r="NV180" s="21">
        <f t="shared" si="2258"/>
        <v>0</v>
      </c>
      <c r="NW180" s="21"/>
      <c r="NX180" s="21">
        <f t="shared" si="2259"/>
        <v>0</v>
      </c>
      <c r="NY180" s="21"/>
      <c r="NZ180" s="21">
        <f t="shared" si="2260"/>
        <v>0</v>
      </c>
      <c r="OA180" s="21"/>
      <c r="OB180" s="21">
        <f t="shared" si="2261"/>
        <v>0</v>
      </c>
      <c r="OC180" s="21"/>
      <c r="OD180" s="21">
        <f t="shared" si="2262"/>
        <v>0</v>
      </c>
      <c r="OE180" s="21"/>
      <c r="OF180" s="21">
        <f t="shared" si="2263"/>
        <v>0</v>
      </c>
      <c r="OG180" s="21"/>
      <c r="OH180" s="21">
        <f t="shared" si="2264"/>
        <v>0</v>
      </c>
      <c r="OI180" s="21"/>
      <c r="OJ180" s="21">
        <f t="shared" si="2265"/>
        <v>0</v>
      </c>
      <c r="OK180" s="21"/>
      <c r="OL180" s="21">
        <f t="shared" si="2266"/>
        <v>0</v>
      </c>
      <c r="OM180" s="21"/>
      <c r="ON180" s="21">
        <f t="shared" si="2267"/>
        <v>0</v>
      </c>
      <c r="OO180" s="21"/>
      <c r="OP180" s="21">
        <f t="shared" si="2267"/>
        <v>0</v>
      </c>
      <c r="OQ180" s="21"/>
      <c r="OR180" s="21">
        <f t="shared" si="2267"/>
        <v>0</v>
      </c>
      <c r="OS180" s="21"/>
      <c r="OT180" s="21">
        <f t="shared" si="2267"/>
        <v>0</v>
      </c>
      <c r="OU180" s="21"/>
      <c r="OV180" s="21">
        <f t="shared" si="2267"/>
        <v>0</v>
      </c>
      <c r="OW180" s="21"/>
      <c r="OX180" s="21">
        <f t="shared" si="2267"/>
        <v>0</v>
      </c>
      <c r="OY180" s="21"/>
      <c r="OZ180" s="21">
        <f t="shared" si="2267"/>
        <v>0</v>
      </c>
      <c r="PA180" s="21"/>
      <c r="PB180" s="21">
        <f t="shared" si="2268"/>
        <v>0</v>
      </c>
      <c r="PC180" s="21"/>
      <c r="PD180" s="21">
        <f t="shared" si="2268"/>
        <v>0</v>
      </c>
      <c r="PE180" s="21"/>
      <c r="PF180" s="21">
        <f t="shared" si="2268"/>
        <v>0</v>
      </c>
      <c r="PG180" s="21"/>
      <c r="PH180" s="21">
        <f t="shared" si="2268"/>
        <v>0</v>
      </c>
      <c r="PI180" s="21"/>
      <c r="PJ180" s="21">
        <f t="shared" si="2268"/>
        <v>0</v>
      </c>
      <c r="PK180" s="21"/>
      <c r="PL180" s="21">
        <f t="shared" si="2268"/>
        <v>0</v>
      </c>
      <c r="PM180" s="21"/>
      <c r="PN180" s="21">
        <f t="shared" si="2269"/>
        <v>0</v>
      </c>
      <c r="PO180" s="21"/>
      <c r="PP180" s="21">
        <f t="shared" si="2269"/>
        <v>0</v>
      </c>
      <c r="PQ180" s="21"/>
      <c r="PR180" s="21">
        <f t="shared" si="2269"/>
        <v>0</v>
      </c>
      <c r="PS180" s="21"/>
      <c r="PT180" s="21">
        <f t="shared" si="2269"/>
        <v>0</v>
      </c>
      <c r="PU180" s="21"/>
      <c r="PV180" s="21">
        <f t="shared" si="2269"/>
        <v>0</v>
      </c>
      <c r="PW180" s="21"/>
      <c r="PX180" s="21">
        <f t="shared" si="2269"/>
        <v>0</v>
      </c>
      <c r="PY180" s="21"/>
      <c r="PZ180" s="21">
        <f t="shared" si="2270"/>
        <v>0</v>
      </c>
      <c r="QA180" s="21"/>
      <c r="QB180" s="21">
        <f t="shared" si="2270"/>
        <v>0</v>
      </c>
      <c r="QC180" s="21"/>
      <c r="QD180" s="21">
        <f t="shared" si="2270"/>
        <v>0</v>
      </c>
      <c r="QE180" s="21"/>
      <c r="QF180" s="21">
        <f t="shared" si="2270"/>
        <v>0</v>
      </c>
      <c r="QG180" s="21"/>
      <c r="QH180" s="21">
        <f t="shared" si="2270"/>
        <v>0</v>
      </c>
      <c r="QI180" s="21"/>
      <c r="QJ180" s="21">
        <f t="shared" si="2270"/>
        <v>0</v>
      </c>
      <c r="QK180" s="21"/>
      <c r="QL180" s="21">
        <f t="shared" si="2346"/>
        <v>0</v>
      </c>
      <c r="QM180" s="21"/>
      <c r="QN180" s="21">
        <f t="shared" si="2346"/>
        <v>0</v>
      </c>
      <c r="QO180" s="21"/>
      <c r="QP180" s="21">
        <f t="shared" si="2346"/>
        <v>0</v>
      </c>
      <c r="QQ180" s="21"/>
      <c r="QR180" s="21">
        <f t="shared" si="2346"/>
        <v>0</v>
      </c>
      <c r="QS180" s="21"/>
      <c r="QT180" s="21">
        <f t="shared" si="2346"/>
        <v>0</v>
      </c>
      <c r="QU180" s="21"/>
      <c r="QV180" s="21">
        <f t="shared" si="2346"/>
        <v>0</v>
      </c>
      <c r="QW180" s="21"/>
      <c r="QX180" s="21">
        <f t="shared" si="2272"/>
        <v>0</v>
      </c>
      <c r="QY180" s="21"/>
      <c r="QZ180" s="21">
        <f t="shared" si="2272"/>
        <v>0</v>
      </c>
      <c r="RA180" s="21"/>
      <c r="RB180" s="21">
        <f t="shared" si="2272"/>
        <v>0</v>
      </c>
      <c r="RC180" s="21"/>
      <c r="RD180" s="21">
        <f t="shared" si="2272"/>
        <v>0</v>
      </c>
      <c r="RE180" s="21"/>
      <c r="RF180" s="21">
        <f t="shared" si="2272"/>
        <v>0</v>
      </c>
      <c r="RG180" s="21"/>
      <c r="RH180" s="21">
        <f t="shared" si="2272"/>
        <v>0</v>
      </c>
      <c r="RI180" s="21"/>
      <c r="RJ180" s="21">
        <f t="shared" si="1944"/>
        <v>0</v>
      </c>
      <c r="RK180" s="21"/>
      <c r="RL180" s="21">
        <f t="shared" si="1945"/>
        <v>0</v>
      </c>
      <c r="RM180" s="21"/>
      <c r="RN180" s="21">
        <f t="shared" si="1946"/>
        <v>0</v>
      </c>
      <c r="RO180" s="21"/>
      <c r="RP180" s="21">
        <f t="shared" si="1947"/>
        <v>0</v>
      </c>
      <c r="RQ180" s="21"/>
      <c r="RR180" s="21">
        <f t="shared" si="1948"/>
        <v>0</v>
      </c>
      <c r="RS180" s="21"/>
      <c r="RT180" s="21">
        <f t="shared" si="1949"/>
        <v>0</v>
      </c>
      <c r="RU180" s="21"/>
      <c r="RV180" s="21">
        <f t="shared" si="1950"/>
        <v>0</v>
      </c>
      <c r="RW180" s="21"/>
      <c r="RX180" s="21">
        <f t="shared" si="1951"/>
        <v>0</v>
      </c>
      <c r="RY180" s="21"/>
      <c r="RZ180" s="21">
        <f t="shared" si="1952"/>
        <v>0</v>
      </c>
      <c r="SA180" s="21"/>
      <c r="SB180" s="21">
        <f t="shared" si="1953"/>
        <v>0</v>
      </c>
      <c r="SC180" s="21"/>
      <c r="SD180" s="21">
        <f t="shared" si="1954"/>
        <v>0</v>
      </c>
      <c r="SE180" s="21"/>
      <c r="SF180" s="21">
        <f t="shared" si="1955"/>
        <v>0</v>
      </c>
      <c r="SG180" s="21"/>
      <c r="SH180" s="21">
        <f t="shared" si="1956"/>
        <v>0</v>
      </c>
      <c r="SI180" s="21"/>
      <c r="SJ180" s="21">
        <f t="shared" si="1957"/>
        <v>0</v>
      </c>
      <c r="SK180" s="21"/>
      <c r="SL180" s="21">
        <f t="shared" si="1958"/>
        <v>0</v>
      </c>
      <c r="SM180" s="21"/>
      <c r="SN180" s="21">
        <f t="shared" si="2273"/>
        <v>0</v>
      </c>
      <c r="SO180" s="21"/>
      <c r="SP180" s="21">
        <f t="shared" si="1960"/>
        <v>0</v>
      </c>
      <c r="SQ180" s="21"/>
      <c r="SR180" s="21">
        <f t="shared" si="1961"/>
        <v>0</v>
      </c>
      <c r="SS180" s="21"/>
      <c r="ST180" s="21">
        <f t="shared" si="1962"/>
        <v>0</v>
      </c>
      <c r="SU180" s="21"/>
      <c r="SV180" s="21">
        <f t="shared" si="1963"/>
        <v>0</v>
      </c>
      <c r="SW180" s="21"/>
      <c r="SX180" s="21">
        <f t="shared" si="1964"/>
        <v>0</v>
      </c>
      <c r="SY180" s="21"/>
      <c r="SZ180" s="21">
        <f t="shared" si="1965"/>
        <v>0</v>
      </c>
      <c r="TA180" s="21"/>
      <c r="TB180" s="21">
        <f t="shared" si="1966"/>
        <v>0</v>
      </c>
      <c r="TC180" s="21"/>
      <c r="TD180" s="21">
        <f t="shared" si="2274"/>
        <v>0</v>
      </c>
      <c r="TE180" s="21"/>
      <c r="TF180" s="21">
        <f t="shared" si="1968"/>
        <v>0</v>
      </c>
      <c r="TG180" s="21"/>
      <c r="TH180" s="21">
        <f t="shared" si="1969"/>
        <v>0</v>
      </c>
      <c r="TI180" s="21"/>
      <c r="TJ180" s="21">
        <f t="shared" si="1970"/>
        <v>0</v>
      </c>
      <c r="TK180" s="21"/>
      <c r="TL180" s="21">
        <f t="shared" si="2275"/>
        <v>0</v>
      </c>
      <c r="TM180" s="21"/>
      <c r="TN180" s="21">
        <f t="shared" si="2276"/>
        <v>0</v>
      </c>
      <c r="TO180" s="21"/>
      <c r="TP180" s="21">
        <f t="shared" si="2277"/>
        <v>0</v>
      </c>
      <c r="TQ180" s="21"/>
      <c r="TR180" s="21">
        <f t="shared" si="2278"/>
        <v>0</v>
      </c>
      <c r="TS180" s="21"/>
      <c r="TT180" s="21">
        <f t="shared" si="2279"/>
        <v>0</v>
      </c>
      <c r="TU180" s="21"/>
      <c r="TV180" s="21">
        <f t="shared" si="2280"/>
        <v>0</v>
      </c>
      <c r="TW180" s="21"/>
      <c r="TX180" s="21">
        <f t="shared" si="2281"/>
        <v>0</v>
      </c>
      <c r="TY180" s="21"/>
      <c r="TZ180" s="21">
        <f t="shared" si="2282"/>
        <v>0</v>
      </c>
      <c r="UA180" s="21"/>
      <c r="UB180" s="21">
        <f t="shared" si="2283"/>
        <v>0</v>
      </c>
      <c r="UC180" s="21"/>
      <c r="UD180" s="21">
        <f t="shared" si="2284"/>
        <v>0</v>
      </c>
      <c r="UE180" s="21"/>
      <c r="UF180" s="21">
        <f t="shared" si="2285"/>
        <v>0</v>
      </c>
      <c r="UG180" s="21"/>
      <c r="UH180" s="21">
        <f t="shared" si="1982"/>
        <v>0</v>
      </c>
      <c r="UI180" s="21"/>
      <c r="UJ180" s="21">
        <f t="shared" si="2286"/>
        <v>0</v>
      </c>
      <c r="UK180" s="21"/>
      <c r="UL180" s="21">
        <f t="shared" si="2287"/>
        <v>0</v>
      </c>
      <c r="UM180" s="21"/>
      <c r="UN180" s="21">
        <f t="shared" si="2288"/>
        <v>0</v>
      </c>
      <c r="UO180" s="21"/>
      <c r="UP180" s="21">
        <f t="shared" si="2289"/>
        <v>0</v>
      </c>
      <c r="UQ180" s="21"/>
      <c r="UR180" s="21">
        <f t="shared" si="2290"/>
        <v>0</v>
      </c>
      <c r="US180" s="21"/>
      <c r="UT180" s="21">
        <f t="shared" si="2291"/>
        <v>0</v>
      </c>
      <c r="UU180" s="21"/>
      <c r="UV180" s="21">
        <f t="shared" si="1989"/>
        <v>0</v>
      </c>
      <c r="UW180" s="21"/>
      <c r="UX180" s="21">
        <f t="shared" si="2292"/>
        <v>0</v>
      </c>
      <c r="UY180" s="21"/>
      <c r="UZ180" s="21">
        <f t="shared" si="1991"/>
        <v>0</v>
      </c>
      <c r="VA180" s="21"/>
      <c r="VB180" s="21">
        <f t="shared" si="2293"/>
        <v>0</v>
      </c>
      <c r="VC180" s="21"/>
      <c r="VD180" s="21">
        <f t="shared" si="2294"/>
        <v>0</v>
      </c>
      <c r="VE180" s="21"/>
      <c r="VF180" s="21">
        <f t="shared" si="2295"/>
        <v>0</v>
      </c>
      <c r="VG180" s="21"/>
      <c r="VH180" s="21">
        <f t="shared" si="2296"/>
        <v>0</v>
      </c>
      <c r="VI180" s="21"/>
      <c r="VJ180" s="21">
        <f t="shared" si="2297"/>
        <v>0</v>
      </c>
      <c r="VK180" s="21"/>
      <c r="VL180" s="21">
        <f t="shared" si="2298"/>
        <v>0</v>
      </c>
      <c r="VM180" s="21"/>
      <c r="VN180" s="21">
        <f t="shared" si="2299"/>
        <v>0</v>
      </c>
      <c r="VO180" s="21"/>
      <c r="VP180" s="21">
        <f t="shared" si="2300"/>
        <v>0</v>
      </c>
      <c r="VQ180" s="21"/>
      <c r="VR180" s="21">
        <f t="shared" si="2267"/>
        <v>0</v>
      </c>
      <c r="VS180" s="21"/>
      <c r="VT180" s="21">
        <f t="shared" si="2267"/>
        <v>0</v>
      </c>
      <c r="VU180" s="21"/>
      <c r="VV180" s="21">
        <f t="shared" si="2301"/>
        <v>0</v>
      </c>
      <c r="VW180" s="21"/>
      <c r="VX180" s="21">
        <f t="shared" si="2302"/>
        <v>0</v>
      </c>
      <c r="VY180" s="21"/>
      <c r="VZ180" s="21">
        <f t="shared" si="2302"/>
        <v>0</v>
      </c>
      <c r="WA180" s="21"/>
      <c r="WB180" s="21">
        <f t="shared" si="2302"/>
        <v>0</v>
      </c>
      <c r="WC180" s="21"/>
      <c r="WD180" s="21">
        <f t="shared" si="2302"/>
        <v>0</v>
      </c>
      <c r="WE180" s="21"/>
      <c r="WF180" s="21">
        <f t="shared" si="2302"/>
        <v>0</v>
      </c>
      <c r="WG180" s="21"/>
      <c r="WH180" s="21">
        <f t="shared" si="2302"/>
        <v>0</v>
      </c>
      <c r="WI180" s="21"/>
      <c r="WJ180" s="21">
        <f t="shared" si="2302"/>
        <v>0</v>
      </c>
      <c r="WK180" s="21"/>
      <c r="WL180" s="21">
        <f t="shared" si="2302"/>
        <v>0</v>
      </c>
      <c r="WM180" s="21"/>
      <c r="WN180" s="21">
        <f t="shared" si="2302"/>
        <v>0</v>
      </c>
      <c r="WO180" s="21"/>
      <c r="WP180" s="21">
        <f t="shared" si="2302"/>
        <v>0</v>
      </c>
      <c r="WQ180" s="21"/>
      <c r="WR180" s="21">
        <f t="shared" si="2302"/>
        <v>0</v>
      </c>
      <c r="WS180" s="21"/>
      <c r="WT180" s="21">
        <f t="shared" si="2302"/>
        <v>0</v>
      </c>
      <c r="WU180" s="21"/>
      <c r="WV180" s="21">
        <f t="shared" si="2302"/>
        <v>0</v>
      </c>
      <c r="WW180" s="21"/>
      <c r="WX180" s="21">
        <f t="shared" si="2302"/>
        <v>0</v>
      </c>
      <c r="WY180" s="21"/>
      <c r="WZ180" s="21">
        <f t="shared" si="2302"/>
        <v>0</v>
      </c>
      <c r="XA180" s="21"/>
      <c r="XB180" s="21">
        <f t="shared" si="2302"/>
        <v>0</v>
      </c>
      <c r="XC180" s="21"/>
      <c r="XD180" s="21">
        <f t="shared" si="2301"/>
        <v>0</v>
      </c>
      <c r="XE180" s="21"/>
      <c r="XF180" s="21">
        <f t="shared" si="2301"/>
        <v>0</v>
      </c>
      <c r="XG180" s="21"/>
      <c r="XH180" s="21">
        <f t="shared" si="2301"/>
        <v>0</v>
      </c>
      <c r="XI180" s="21"/>
      <c r="XJ180" s="21">
        <f t="shared" si="2301"/>
        <v>0</v>
      </c>
      <c r="XK180" s="21"/>
      <c r="XL180" s="21">
        <f t="shared" si="2301"/>
        <v>0</v>
      </c>
      <c r="XM180" s="21"/>
      <c r="XN180" s="21">
        <f t="shared" si="2301"/>
        <v>0</v>
      </c>
      <c r="XO180" s="21"/>
      <c r="XP180" s="21">
        <f t="shared" si="2301"/>
        <v>0</v>
      </c>
      <c r="XQ180" s="21"/>
      <c r="XR180" s="21">
        <f t="shared" si="2301"/>
        <v>0</v>
      </c>
      <c r="XS180" s="21"/>
      <c r="XT180" s="21">
        <f t="shared" si="2301"/>
        <v>0</v>
      </c>
      <c r="XU180" s="21"/>
      <c r="XV180" s="21">
        <f t="shared" si="2301"/>
        <v>0</v>
      </c>
      <c r="XW180" s="21"/>
      <c r="XX180" s="21">
        <f t="shared" si="2301"/>
        <v>0</v>
      </c>
      <c r="XY180" s="21"/>
      <c r="XZ180" s="21">
        <f t="shared" si="2301"/>
        <v>0</v>
      </c>
      <c r="YA180" s="21"/>
      <c r="YB180" s="21">
        <f t="shared" si="2004"/>
        <v>0</v>
      </c>
      <c r="YC180" s="21"/>
      <c r="YD180" s="21">
        <f t="shared" si="2005"/>
        <v>0</v>
      </c>
      <c r="YE180" s="21"/>
      <c r="YF180" s="21">
        <f t="shared" si="2006"/>
        <v>0</v>
      </c>
      <c r="YG180" s="21"/>
      <c r="YH180" s="21">
        <f t="shared" si="2007"/>
        <v>0</v>
      </c>
      <c r="YI180" s="21"/>
      <c r="YJ180" s="21">
        <f t="shared" si="2008"/>
        <v>0</v>
      </c>
      <c r="YK180" s="21"/>
      <c r="YL180" s="21">
        <f t="shared" si="2009"/>
        <v>0</v>
      </c>
      <c r="YM180" s="21"/>
      <c r="YN180" s="21">
        <f t="shared" si="2010"/>
        <v>0</v>
      </c>
      <c r="YO180" s="21"/>
      <c r="YP180" s="21">
        <f t="shared" si="2011"/>
        <v>0</v>
      </c>
      <c r="YQ180" s="21"/>
      <c r="YR180" s="21">
        <f t="shared" si="2012"/>
        <v>0</v>
      </c>
      <c r="YS180" s="21"/>
      <c r="YT180" s="21">
        <f t="shared" si="2303"/>
        <v>0</v>
      </c>
      <c r="YU180" s="21"/>
      <c r="YV180" s="21">
        <f t="shared" si="2014"/>
        <v>0</v>
      </c>
      <c r="YW180" s="21"/>
      <c r="YX180" s="21">
        <f t="shared" si="2015"/>
        <v>0</v>
      </c>
      <c r="YY180" s="21"/>
      <c r="YZ180" s="21">
        <f t="shared" si="2301"/>
        <v>0</v>
      </c>
      <c r="ZA180" s="21"/>
      <c r="ZB180" s="21">
        <f t="shared" si="2016"/>
        <v>0</v>
      </c>
      <c r="ZC180" s="21"/>
      <c r="ZD180" s="21">
        <f t="shared" si="2017"/>
        <v>0</v>
      </c>
      <c r="ZE180" s="21"/>
      <c r="ZF180" s="21">
        <f t="shared" si="2018"/>
        <v>0</v>
      </c>
      <c r="ZG180" s="21"/>
      <c r="ZH180" s="21">
        <f t="shared" si="2304"/>
        <v>0</v>
      </c>
      <c r="ZI180" s="21"/>
      <c r="ZJ180" s="21">
        <f t="shared" si="2020"/>
        <v>0</v>
      </c>
      <c r="ZK180" s="21"/>
      <c r="ZL180" s="21">
        <f t="shared" si="2021"/>
        <v>0</v>
      </c>
      <c r="ZM180" s="21"/>
      <c r="ZN180" s="21">
        <f t="shared" si="2305"/>
        <v>0</v>
      </c>
      <c r="ZO180" s="21"/>
      <c r="ZP180" s="21">
        <f t="shared" si="2023"/>
        <v>0</v>
      </c>
      <c r="ZQ180" s="21"/>
      <c r="ZR180" s="21">
        <f t="shared" si="2024"/>
        <v>0</v>
      </c>
      <c r="ZS180" s="21"/>
      <c r="ZT180" s="21">
        <f t="shared" si="2301"/>
        <v>0</v>
      </c>
      <c r="ZU180" s="21"/>
      <c r="ZV180" s="21">
        <f t="shared" si="2306"/>
        <v>0</v>
      </c>
      <c r="ZW180" s="21"/>
      <c r="ZX180" s="21">
        <f t="shared" si="2307"/>
        <v>0</v>
      </c>
      <c r="ZY180" s="21"/>
      <c r="ZZ180" s="21">
        <f t="shared" si="2307"/>
        <v>0</v>
      </c>
      <c r="AAA180" s="21"/>
      <c r="AAB180" s="21">
        <f t="shared" si="2308"/>
        <v>0</v>
      </c>
      <c r="AAC180" s="21"/>
      <c r="AAD180" s="21">
        <f t="shared" si="2308"/>
        <v>0</v>
      </c>
      <c r="AAE180" s="21"/>
      <c r="AAF180" s="21">
        <f t="shared" si="2309"/>
        <v>0</v>
      </c>
      <c r="AAG180" s="21"/>
      <c r="AAH180" s="21">
        <f t="shared" si="2309"/>
        <v>0</v>
      </c>
      <c r="AAI180" s="21"/>
      <c r="AAJ180" s="21">
        <f t="shared" si="2310"/>
        <v>0</v>
      </c>
      <c r="AAK180" s="21"/>
      <c r="AAL180" s="21">
        <f t="shared" si="2310"/>
        <v>0</v>
      </c>
      <c r="AAM180" s="21"/>
      <c r="AAN180" s="21">
        <f t="shared" si="2311"/>
        <v>0</v>
      </c>
      <c r="AAO180" s="21"/>
      <c r="AAP180" s="21">
        <f t="shared" si="2311"/>
        <v>0</v>
      </c>
      <c r="AAQ180" s="21"/>
      <c r="AAR180" s="21">
        <f t="shared" si="2312"/>
        <v>0</v>
      </c>
      <c r="AAS180" s="21"/>
      <c r="AAT180" s="21">
        <f t="shared" si="2312"/>
        <v>0</v>
      </c>
      <c r="AAU180" s="21"/>
      <c r="AAV180" s="21">
        <f t="shared" si="2313"/>
        <v>0</v>
      </c>
      <c r="AAW180" s="21"/>
      <c r="AAX180" s="21">
        <f t="shared" si="2313"/>
        <v>0</v>
      </c>
      <c r="AAY180" s="21"/>
      <c r="AAZ180" s="21">
        <f t="shared" si="2314"/>
        <v>0</v>
      </c>
      <c r="ABA180" s="21"/>
      <c r="ABB180" s="21">
        <f t="shared" si="2314"/>
        <v>0</v>
      </c>
      <c r="ABC180" s="21"/>
      <c r="ABD180" s="21">
        <f t="shared" si="2315"/>
        <v>0</v>
      </c>
      <c r="ABE180" s="21"/>
      <c r="ABF180" s="21">
        <f t="shared" si="2315"/>
        <v>0</v>
      </c>
      <c r="ABG180" s="21"/>
      <c r="ABH180" s="21">
        <f t="shared" si="2316"/>
        <v>0</v>
      </c>
      <c r="ABI180" s="21"/>
      <c r="ABJ180" s="21">
        <f t="shared" si="2316"/>
        <v>0</v>
      </c>
      <c r="ABK180" s="21"/>
      <c r="ABL180" s="21">
        <f t="shared" si="2317"/>
        <v>0</v>
      </c>
      <c r="ABM180" s="21"/>
      <c r="ABN180" s="21">
        <f t="shared" si="2317"/>
        <v>0</v>
      </c>
      <c r="ABO180" s="21"/>
      <c r="ABP180" s="21">
        <f t="shared" si="2318"/>
        <v>0</v>
      </c>
      <c r="ABQ180" s="21"/>
      <c r="ABR180" s="21">
        <f t="shared" si="2318"/>
        <v>0</v>
      </c>
      <c r="ABS180" s="21"/>
      <c r="ABT180" s="21">
        <f t="shared" si="2319"/>
        <v>0</v>
      </c>
      <c r="ABU180" s="21"/>
      <c r="ABV180" s="21">
        <f t="shared" si="2319"/>
        <v>0</v>
      </c>
      <c r="ABW180" s="21"/>
      <c r="ABX180" s="21">
        <f t="shared" si="2320"/>
        <v>0</v>
      </c>
      <c r="ABY180" s="21"/>
      <c r="ABZ180" s="21">
        <f t="shared" si="2320"/>
        <v>0</v>
      </c>
      <c r="ACA180" s="21"/>
      <c r="ACB180" s="21">
        <f t="shared" si="2321"/>
        <v>0</v>
      </c>
      <c r="ACC180" s="21"/>
      <c r="ACD180" s="21">
        <f t="shared" si="2321"/>
        <v>0</v>
      </c>
      <c r="ACE180" s="21"/>
      <c r="ACF180" s="21">
        <f t="shared" si="2322"/>
        <v>0</v>
      </c>
      <c r="ACG180" s="21"/>
      <c r="ACH180" s="21">
        <f t="shared" si="2322"/>
        <v>0</v>
      </c>
      <c r="ACI180" s="21"/>
      <c r="ACJ180" s="21">
        <f t="shared" si="2323"/>
        <v>0</v>
      </c>
      <c r="ACK180" s="21"/>
      <c r="ACL180" s="21">
        <f t="shared" si="2323"/>
        <v>0</v>
      </c>
      <c r="ACM180" s="21"/>
      <c r="ACN180" s="21">
        <f t="shared" si="2324"/>
        <v>0</v>
      </c>
      <c r="ACO180" s="21"/>
      <c r="ACP180" s="21">
        <f t="shared" si="2324"/>
        <v>0</v>
      </c>
      <c r="ACQ180" s="21"/>
      <c r="ACR180" s="21">
        <f t="shared" si="2325"/>
        <v>0</v>
      </c>
      <c r="ACS180" s="21"/>
      <c r="ACT180" s="21">
        <f t="shared" si="2325"/>
        <v>0</v>
      </c>
      <c r="ACU180" s="21"/>
      <c r="ACV180" s="21">
        <f t="shared" si="2326"/>
        <v>0</v>
      </c>
      <c r="ACW180" s="21"/>
      <c r="ACX180" s="21">
        <f t="shared" si="2326"/>
        <v>0</v>
      </c>
      <c r="ACY180" s="21"/>
      <c r="ACZ180" s="21">
        <f t="shared" si="2327"/>
        <v>0</v>
      </c>
      <c r="ADA180" s="21"/>
      <c r="ADB180" s="21">
        <f t="shared" si="2327"/>
        <v>0</v>
      </c>
      <c r="ADC180" s="21"/>
      <c r="ADD180" s="21">
        <f t="shared" si="2328"/>
        <v>0</v>
      </c>
      <c r="ADE180" s="21"/>
      <c r="ADF180" s="21">
        <f t="shared" si="2328"/>
        <v>0</v>
      </c>
      <c r="ADG180" s="21"/>
      <c r="ADH180" s="21">
        <f t="shared" si="2329"/>
        <v>0</v>
      </c>
      <c r="ADI180" s="21"/>
      <c r="ADJ180" s="21">
        <f t="shared" si="2329"/>
        <v>0</v>
      </c>
      <c r="ADK180" s="21"/>
      <c r="ADL180" s="21">
        <f t="shared" si="2330"/>
        <v>0</v>
      </c>
      <c r="ADM180" s="21"/>
      <c r="ADN180" s="21">
        <f t="shared" si="2330"/>
        <v>0</v>
      </c>
      <c r="ADO180" s="21"/>
      <c r="ADP180" s="21">
        <f t="shared" si="2330"/>
        <v>0</v>
      </c>
      <c r="ADQ180" s="21"/>
      <c r="ADR180" s="21">
        <f t="shared" si="2330"/>
        <v>0</v>
      </c>
      <c r="ADS180" s="21"/>
      <c r="ADT180" s="21">
        <f t="shared" si="2330"/>
        <v>0</v>
      </c>
      <c r="ADU180" s="21"/>
      <c r="ADV180" s="21">
        <f t="shared" si="2331"/>
        <v>0</v>
      </c>
      <c r="ADW180" s="21"/>
      <c r="ADX180" s="21">
        <f t="shared" si="2331"/>
        <v>0</v>
      </c>
      <c r="ADY180" s="21"/>
      <c r="ADZ180" s="21">
        <f t="shared" si="2331"/>
        <v>0</v>
      </c>
      <c r="AEA180" s="21"/>
      <c r="AEB180" s="21">
        <f t="shared" si="2331"/>
        <v>0</v>
      </c>
      <c r="AEC180" s="21"/>
      <c r="AED180" s="21">
        <f t="shared" si="2332"/>
        <v>0</v>
      </c>
      <c r="AEE180" s="21"/>
      <c r="AEF180" s="21">
        <f t="shared" si="2332"/>
        <v>0</v>
      </c>
      <c r="AEG180" s="21"/>
      <c r="AEH180" s="21">
        <f t="shared" si="2332"/>
        <v>0</v>
      </c>
      <c r="AEI180" s="21"/>
      <c r="AEJ180" s="21">
        <f t="shared" si="2332"/>
        <v>0</v>
      </c>
      <c r="AEK180" s="21"/>
      <c r="AEL180" s="21">
        <f t="shared" si="2332"/>
        <v>0</v>
      </c>
      <c r="AEM180" s="21"/>
      <c r="AEN180" s="21">
        <f t="shared" si="2333"/>
        <v>0</v>
      </c>
      <c r="AEO180" s="21"/>
      <c r="AEP180" s="21">
        <f t="shared" si="2333"/>
        <v>0</v>
      </c>
      <c r="AEQ180" s="21"/>
      <c r="AER180" s="21">
        <f t="shared" si="2333"/>
        <v>0</v>
      </c>
      <c r="AES180" s="21"/>
      <c r="AET180" s="21">
        <f t="shared" si="2333"/>
        <v>0</v>
      </c>
      <c r="AEU180" s="21"/>
      <c r="AEV180" s="21">
        <f t="shared" si="2334"/>
        <v>0</v>
      </c>
      <c r="AEW180" s="21"/>
      <c r="AEX180" s="21">
        <f t="shared" si="2334"/>
        <v>0</v>
      </c>
      <c r="AEY180" s="21"/>
      <c r="AEZ180" s="21">
        <f t="shared" si="2334"/>
        <v>0</v>
      </c>
      <c r="AFA180" s="21"/>
      <c r="AFB180" s="21">
        <f t="shared" si="2334"/>
        <v>0</v>
      </c>
      <c r="AFC180" s="21"/>
      <c r="AFD180" s="21">
        <f t="shared" si="2334"/>
        <v>0</v>
      </c>
      <c r="AFE180" s="21"/>
      <c r="AFF180" s="21">
        <f t="shared" si="2335"/>
        <v>0</v>
      </c>
      <c r="AFG180" s="21"/>
      <c r="AFH180" s="21">
        <f t="shared" si="2335"/>
        <v>0</v>
      </c>
      <c r="AFI180" s="21"/>
      <c r="AFJ180" s="21">
        <f t="shared" si="2335"/>
        <v>0</v>
      </c>
      <c r="AFK180" s="21"/>
      <c r="AFL180" s="21">
        <f t="shared" si="2335"/>
        <v>0</v>
      </c>
      <c r="AFM180" s="21"/>
      <c r="AFN180" s="21">
        <f t="shared" si="2336"/>
        <v>0</v>
      </c>
      <c r="AFO180" s="21"/>
      <c r="AFP180" s="21">
        <f t="shared" si="2336"/>
        <v>0</v>
      </c>
      <c r="AFQ180" s="21"/>
      <c r="AFR180" s="21">
        <f t="shared" si="2336"/>
        <v>0</v>
      </c>
      <c r="AFS180" s="21"/>
      <c r="AFT180" s="21">
        <f t="shared" si="2336"/>
        <v>0</v>
      </c>
      <c r="AFU180" s="21"/>
      <c r="AFV180" s="21">
        <f t="shared" si="2336"/>
        <v>0</v>
      </c>
      <c r="AFW180" s="21"/>
      <c r="AFX180" s="21">
        <f t="shared" si="2337"/>
        <v>0</v>
      </c>
      <c r="AFY180" s="21"/>
      <c r="AFZ180" s="21">
        <f t="shared" si="2337"/>
        <v>0</v>
      </c>
      <c r="AGA180" s="21"/>
      <c r="AGB180" s="21">
        <f t="shared" si="2337"/>
        <v>0</v>
      </c>
      <c r="AGC180" s="21"/>
      <c r="AGD180" s="21">
        <f t="shared" si="2337"/>
        <v>0</v>
      </c>
      <c r="AGE180" s="21"/>
      <c r="AGF180" s="21">
        <f t="shared" si="2338"/>
        <v>0</v>
      </c>
      <c r="AGG180" s="21"/>
      <c r="AGH180" s="21">
        <f t="shared" si="2338"/>
        <v>0</v>
      </c>
      <c r="AGI180" s="21"/>
      <c r="AGJ180" s="21">
        <f t="shared" si="2338"/>
        <v>0</v>
      </c>
      <c r="AGK180" s="21"/>
      <c r="AGL180" s="21">
        <f t="shared" si="2338"/>
        <v>0</v>
      </c>
      <c r="AGM180" s="21"/>
      <c r="AGN180" s="21">
        <f t="shared" si="2338"/>
        <v>0</v>
      </c>
      <c r="AGO180" s="21"/>
      <c r="AGP180" s="21">
        <f t="shared" si="2339"/>
        <v>0</v>
      </c>
      <c r="AGQ180" s="21"/>
      <c r="AGR180" s="21">
        <f t="shared" si="2339"/>
        <v>0</v>
      </c>
      <c r="AGS180" s="21"/>
      <c r="AGT180" s="21">
        <f t="shared" si="2339"/>
        <v>0</v>
      </c>
      <c r="AGU180" s="21"/>
      <c r="AGV180" s="21">
        <f t="shared" si="2339"/>
        <v>0</v>
      </c>
      <c r="AGW180" s="21"/>
      <c r="AGX180" s="21">
        <f t="shared" si="2340"/>
        <v>0</v>
      </c>
      <c r="AGY180" s="21"/>
      <c r="AGZ180" s="21">
        <f t="shared" si="2340"/>
        <v>0</v>
      </c>
      <c r="AHA180" s="21"/>
      <c r="AHB180" s="21">
        <f t="shared" si="2340"/>
        <v>0</v>
      </c>
      <c r="AHC180" s="21"/>
      <c r="AHD180" s="21">
        <f t="shared" si="2340"/>
        <v>0</v>
      </c>
      <c r="AHE180" s="21"/>
      <c r="AHF180" s="21">
        <f t="shared" si="2340"/>
        <v>0</v>
      </c>
      <c r="AHG180" s="21"/>
      <c r="AHH180" s="21">
        <f t="shared" si="2341"/>
        <v>0</v>
      </c>
      <c r="AHI180" s="21"/>
      <c r="AHJ180" s="21">
        <f t="shared" si="2341"/>
        <v>0</v>
      </c>
      <c r="AHK180" s="21"/>
      <c r="AHL180" s="21">
        <f t="shared" si="2341"/>
        <v>0</v>
      </c>
      <c r="AHM180" s="21"/>
      <c r="AHN180" s="21">
        <f t="shared" si="2341"/>
        <v>0</v>
      </c>
      <c r="AHO180" s="21"/>
      <c r="AHP180" s="21">
        <f t="shared" si="2342"/>
        <v>0</v>
      </c>
      <c r="AHQ180" s="21"/>
      <c r="AHR180" s="21">
        <f t="shared" si="2342"/>
        <v>0</v>
      </c>
      <c r="AHS180" s="21"/>
      <c r="AHT180" s="21">
        <f t="shared" si="2342"/>
        <v>0</v>
      </c>
      <c r="AHU180" s="21"/>
      <c r="AHV180" s="21">
        <f t="shared" si="2342"/>
        <v>0</v>
      </c>
      <c r="AHW180" s="21"/>
      <c r="AHX180" s="21">
        <f t="shared" si="2342"/>
        <v>0</v>
      </c>
      <c r="AHY180" s="21"/>
      <c r="AHZ180" s="21">
        <f t="shared" si="2343"/>
        <v>0</v>
      </c>
      <c r="AIA180" s="21"/>
      <c r="AIB180" s="21">
        <f t="shared" si="2343"/>
        <v>0</v>
      </c>
      <c r="AIC180" s="21"/>
      <c r="AID180" s="21">
        <f t="shared" si="2343"/>
        <v>0</v>
      </c>
      <c r="AIE180" s="21"/>
      <c r="AIF180" s="21">
        <f t="shared" si="2343"/>
        <v>0</v>
      </c>
      <c r="AIG180" s="21"/>
      <c r="AIH180" s="21">
        <f t="shared" si="2344"/>
        <v>0</v>
      </c>
      <c r="AII180" s="21"/>
      <c r="AIJ180" s="21">
        <f t="shared" si="2344"/>
        <v>0</v>
      </c>
      <c r="AIK180" s="21"/>
      <c r="AIL180" s="21">
        <f t="shared" si="2344"/>
        <v>0</v>
      </c>
      <c r="AIM180" s="21"/>
      <c r="AIN180" s="21">
        <f t="shared" si="2344"/>
        <v>0</v>
      </c>
      <c r="AIO180" s="21"/>
      <c r="AIP180" s="21">
        <f t="shared" si="2344"/>
        <v>0</v>
      </c>
      <c r="AIQ180" s="21"/>
      <c r="AIR180" s="21">
        <f t="shared" si="2345"/>
        <v>0</v>
      </c>
      <c r="AIS180" s="21"/>
      <c r="AIT180" s="21">
        <f t="shared" si="2345"/>
        <v>0</v>
      </c>
      <c r="AIU180" s="21"/>
      <c r="AIV180" s="21">
        <f t="shared" si="2345"/>
        <v>0</v>
      </c>
      <c r="AIW180" s="21"/>
      <c r="AIX180" s="21">
        <f t="shared" si="2345"/>
        <v>0</v>
      </c>
      <c r="AIY180" s="21"/>
      <c r="AIZ180" s="21">
        <f t="shared" si="2301"/>
        <v>0</v>
      </c>
      <c r="AJA180" s="21"/>
    </row>
    <row r="181" spans="2:937" ht="13.5" customHeight="1" x14ac:dyDescent="0.25">
      <c r="B181" s="31">
        <v>176</v>
      </c>
      <c r="C181" s="192" t="s">
        <v>206</v>
      </c>
      <c r="D181" s="67" t="s">
        <v>78</v>
      </c>
      <c r="E181" s="194" t="s">
        <v>404</v>
      </c>
      <c r="F181" s="194" t="str">
        <f>_xlfn.XLOOKUP(D181,'WTG PH-III'!$D$5:$D$198,'WTG PH-III'!$B$5:$B$198,0,0,1)</f>
        <v>PSS-05</v>
      </c>
      <c r="G181" s="22" t="s">
        <v>537</v>
      </c>
      <c r="H181" s="22" t="s">
        <v>539</v>
      </c>
      <c r="I181" s="61">
        <v>13</v>
      </c>
      <c r="J181" s="21">
        <v>253</v>
      </c>
      <c r="K181" s="21">
        <f t="shared" si="2070"/>
        <v>253.00000000000006</v>
      </c>
      <c r="L181" s="21">
        <f t="shared" si="2071"/>
        <v>253</v>
      </c>
      <c r="M181" s="21">
        <f t="shared" si="2072"/>
        <v>0</v>
      </c>
      <c r="N181" s="95">
        <f>VLOOKUP(D181,'WTG PH-III'!$D$5:$U$198,17,0)</f>
        <v>45720</v>
      </c>
      <c r="O181" s="95">
        <f>VLOOKUP(D181,'WTG PH-III'!$D$5:$U$198,18,0)</f>
        <v>45729</v>
      </c>
      <c r="P181" s="21">
        <f t="shared" si="2073"/>
        <v>0</v>
      </c>
      <c r="Q181" s="21"/>
      <c r="R181" s="21">
        <f t="shared" si="2074"/>
        <v>0</v>
      </c>
      <c r="S181" s="21"/>
      <c r="T181" s="21">
        <f t="shared" si="2075"/>
        <v>0</v>
      </c>
      <c r="U181" s="21"/>
      <c r="V181" s="21">
        <f t="shared" si="2076"/>
        <v>0</v>
      </c>
      <c r="W181" s="21"/>
      <c r="X181" s="21">
        <f t="shared" si="2077"/>
        <v>0</v>
      </c>
      <c r="Y181" s="21"/>
      <c r="Z181" s="21">
        <f t="shared" si="2078"/>
        <v>0</v>
      </c>
      <c r="AA181" s="21"/>
      <c r="AB181" s="21">
        <f t="shared" si="2079"/>
        <v>0</v>
      </c>
      <c r="AC181" s="21"/>
      <c r="AD181" s="21">
        <f t="shared" si="2080"/>
        <v>0</v>
      </c>
      <c r="AE181" s="21"/>
      <c r="AF181" s="21">
        <f t="shared" si="2081"/>
        <v>0</v>
      </c>
      <c r="AG181" s="21"/>
      <c r="AH181" s="21">
        <f t="shared" si="2082"/>
        <v>0</v>
      </c>
      <c r="AI181" s="21"/>
      <c r="AJ181" s="21">
        <f t="shared" si="2083"/>
        <v>0</v>
      </c>
      <c r="AK181" s="21"/>
      <c r="AL181" s="21">
        <f t="shared" si="2084"/>
        <v>0</v>
      </c>
      <c r="AM181" s="21"/>
      <c r="AN181" s="21">
        <f t="shared" si="2085"/>
        <v>0</v>
      </c>
      <c r="AO181" s="21"/>
      <c r="AP181" s="21">
        <f t="shared" si="2086"/>
        <v>0</v>
      </c>
      <c r="AQ181" s="21"/>
      <c r="AR181" s="21">
        <f t="shared" si="2087"/>
        <v>0</v>
      </c>
      <c r="AS181" s="21"/>
      <c r="AT181" s="21">
        <f t="shared" si="2088"/>
        <v>0</v>
      </c>
      <c r="AU181" s="21"/>
      <c r="AV181" s="21">
        <f t="shared" si="2089"/>
        <v>0</v>
      </c>
      <c r="AW181" s="21"/>
      <c r="AX181" s="21">
        <f t="shared" si="2090"/>
        <v>0</v>
      </c>
      <c r="AY181" s="21"/>
      <c r="AZ181" s="21">
        <f t="shared" si="2091"/>
        <v>0</v>
      </c>
      <c r="BA181" s="21"/>
      <c r="BB181" s="21">
        <f t="shared" si="2092"/>
        <v>0</v>
      </c>
      <c r="BC181" s="21"/>
      <c r="BD181" s="21">
        <f t="shared" si="2093"/>
        <v>0</v>
      </c>
      <c r="BE181" s="21"/>
      <c r="BF181" s="21">
        <f t="shared" si="2094"/>
        <v>0</v>
      </c>
      <c r="BG181" s="21"/>
      <c r="BH181" s="21">
        <f t="shared" si="2095"/>
        <v>0</v>
      </c>
      <c r="BI181" s="21"/>
      <c r="BJ181" s="21">
        <f t="shared" si="2096"/>
        <v>0</v>
      </c>
      <c r="BK181" s="21"/>
      <c r="BL181" s="21">
        <f t="shared" si="2097"/>
        <v>0</v>
      </c>
      <c r="BM181" s="21"/>
      <c r="BN181" s="21">
        <f t="shared" si="2098"/>
        <v>0</v>
      </c>
      <c r="BO181" s="21"/>
      <c r="BP181" s="21">
        <f t="shared" si="2099"/>
        <v>0</v>
      </c>
      <c r="BQ181" s="21"/>
      <c r="BR181" s="21">
        <f t="shared" si="2100"/>
        <v>0</v>
      </c>
      <c r="BS181" s="21"/>
      <c r="BT181" s="21">
        <f t="shared" si="2101"/>
        <v>0</v>
      </c>
      <c r="BU181" s="21"/>
      <c r="BV181" s="21">
        <f t="shared" si="2102"/>
        <v>0</v>
      </c>
      <c r="BW181" s="21"/>
      <c r="BX181" s="21">
        <f t="shared" si="2103"/>
        <v>0</v>
      </c>
      <c r="BY181" s="21"/>
      <c r="BZ181" s="21">
        <f t="shared" si="2104"/>
        <v>0</v>
      </c>
      <c r="CA181" s="21"/>
      <c r="CB181" s="21">
        <f t="shared" si="2105"/>
        <v>0</v>
      </c>
      <c r="CC181" s="21"/>
      <c r="CD181" s="21">
        <f t="shared" si="2106"/>
        <v>0</v>
      </c>
      <c r="CE181" s="21"/>
      <c r="CF181" s="21">
        <f t="shared" si="2107"/>
        <v>0</v>
      </c>
      <c r="CG181" s="21"/>
      <c r="CH181" s="21">
        <f t="shared" si="2108"/>
        <v>0</v>
      </c>
      <c r="CI181" s="21"/>
      <c r="CJ181" s="21">
        <f t="shared" si="2109"/>
        <v>0</v>
      </c>
      <c r="CK181" s="21"/>
      <c r="CL181" s="21">
        <f t="shared" si="2110"/>
        <v>0</v>
      </c>
      <c r="CM181" s="21"/>
      <c r="CN181" s="21">
        <f t="shared" si="2111"/>
        <v>0</v>
      </c>
      <c r="CO181" s="21"/>
      <c r="CP181" s="21">
        <f t="shared" si="2112"/>
        <v>0</v>
      </c>
      <c r="CQ181" s="21"/>
      <c r="CR181" s="21">
        <f t="shared" si="2113"/>
        <v>0</v>
      </c>
      <c r="CS181" s="21"/>
      <c r="CT181" s="21">
        <f t="shared" si="2114"/>
        <v>0</v>
      </c>
      <c r="CU181" s="21"/>
      <c r="CV181" s="21">
        <f t="shared" si="2115"/>
        <v>0</v>
      </c>
      <c r="CW181" s="21"/>
      <c r="CX181" s="21">
        <f t="shared" si="2116"/>
        <v>0</v>
      </c>
      <c r="CY181" s="21"/>
      <c r="CZ181" s="21">
        <f t="shared" si="2117"/>
        <v>0</v>
      </c>
      <c r="DA181" s="21"/>
      <c r="DB181" s="21">
        <f t="shared" si="2118"/>
        <v>0</v>
      </c>
      <c r="DC181" s="21"/>
      <c r="DD181" s="21">
        <f t="shared" si="2119"/>
        <v>0</v>
      </c>
      <c r="DE181" s="21"/>
      <c r="DF181" s="21">
        <f t="shared" si="2120"/>
        <v>0</v>
      </c>
      <c r="DG181" s="21"/>
      <c r="DH181" s="21">
        <f t="shared" si="2121"/>
        <v>0</v>
      </c>
      <c r="DI181" s="21"/>
      <c r="DJ181" s="21">
        <f t="shared" si="2122"/>
        <v>0</v>
      </c>
      <c r="DK181" s="21"/>
      <c r="DL181" s="21">
        <f t="shared" si="2123"/>
        <v>0</v>
      </c>
      <c r="DM181" s="21"/>
      <c r="DN181" s="21">
        <f t="shared" si="2124"/>
        <v>0</v>
      </c>
      <c r="DO181" s="21"/>
      <c r="DP181" s="21">
        <f t="shared" si="2125"/>
        <v>0</v>
      </c>
      <c r="DQ181" s="21"/>
      <c r="DR181" s="21">
        <f t="shared" si="2126"/>
        <v>0</v>
      </c>
      <c r="DS181" s="21"/>
      <c r="DT181" s="21">
        <f t="shared" si="2127"/>
        <v>0</v>
      </c>
      <c r="DU181" s="21"/>
      <c r="DV181" s="21">
        <f t="shared" si="2128"/>
        <v>0</v>
      </c>
      <c r="DW181" s="21"/>
      <c r="DX181" s="21">
        <f t="shared" si="2129"/>
        <v>0</v>
      </c>
      <c r="DY181" s="21"/>
      <c r="DZ181" s="21">
        <f t="shared" si="2130"/>
        <v>0</v>
      </c>
      <c r="EA181" s="21"/>
      <c r="EB181" s="21">
        <f t="shared" si="2131"/>
        <v>0</v>
      </c>
      <c r="EC181" s="21"/>
      <c r="ED181" s="21">
        <f t="shared" si="2132"/>
        <v>0</v>
      </c>
      <c r="EE181" s="21"/>
      <c r="EF181" s="21">
        <f t="shared" si="2133"/>
        <v>0</v>
      </c>
      <c r="EG181" s="21"/>
      <c r="EH181" s="21">
        <f t="shared" si="2134"/>
        <v>0</v>
      </c>
      <c r="EI181" s="21"/>
      <c r="EJ181" s="21">
        <f t="shared" si="2135"/>
        <v>0</v>
      </c>
      <c r="EK181" s="21"/>
      <c r="EL181" s="21">
        <f t="shared" si="2136"/>
        <v>0</v>
      </c>
      <c r="EM181" s="21"/>
      <c r="EN181" s="21">
        <f t="shared" si="2137"/>
        <v>0</v>
      </c>
      <c r="EO181" s="21"/>
      <c r="EP181" s="21">
        <f t="shared" si="2138"/>
        <v>0</v>
      </c>
      <c r="EQ181" s="21"/>
      <c r="ER181" s="21">
        <f t="shared" si="2139"/>
        <v>0</v>
      </c>
      <c r="ES181" s="21"/>
      <c r="ET181" s="21">
        <f t="shared" si="2140"/>
        <v>0</v>
      </c>
      <c r="EU181" s="21"/>
      <c r="EV181" s="21">
        <f t="shared" si="2141"/>
        <v>0</v>
      </c>
      <c r="EW181" s="21"/>
      <c r="EX181" s="21">
        <f t="shared" si="2142"/>
        <v>0</v>
      </c>
      <c r="EY181" s="21"/>
      <c r="EZ181" s="21">
        <f t="shared" si="2143"/>
        <v>0</v>
      </c>
      <c r="FA181" s="21"/>
      <c r="FB181" s="21">
        <f t="shared" si="2144"/>
        <v>0</v>
      </c>
      <c r="FC181" s="21"/>
      <c r="FD181" s="21">
        <f t="shared" si="2145"/>
        <v>0</v>
      </c>
      <c r="FE181" s="21"/>
      <c r="FF181" s="21">
        <f t="shared" si="2146"/>
        <v>0</v>
      </c>
      <c r="FG181" s="21"/>
      <c r="FH181" s="21">
        <f t="shared" si="2147"/>
        <v>0</v>
      </c>
      <c r="FI181" s="21"/>
      <c r="FJ181" s="21">
        <f t="shared" si="2148"/>
        <v>0</v>
      </c>
      <c r="FK181" s="21"/>
      <c r="FL181" s="21">
        <f t="shared" si="2149"/>
        <v>25.3</v>
      </c>
      <c r="FM181" s="21"/>
      <c r="FN181" s="21">
        <f t="shared" si="2150"/>
        <v>25.3</v>
      </c>
      <c r="FO181" s="21"/>
      <c r="FP181" s="21">
        <f t="shared" si="2151"/>
        <v>25.3</v>
      </c>
      <c r="FQ181" s="21"/>
      <c r="FR181" s="21">
        <f t="shared" si="2152"/>
        <v>25.3</v>
      </c>
      <c r="FS181" s="21"/>
      <c r="FT181" s="21">
        <f t="shared" si="2153"/>
        <v>25.3</v>
      </c>
      <c r="FU181" s="21"/>
      <c r="FV181" s="21">
        <f t="shared" si="2154"/>
        <v>25.3</v>
      </c>
      <c r="FW181" s="21"/>
      <c r="FX181" s="21">
        <f t="shared" si="2155"/>
        <v>25.3</v>
      </c>
      <c r="FY181" s="21"/>
      <c r="FZ181" s="21">
        <f t="shared" si="2156"/>
        <v>25.3</v>
      </c>
      <c r="GA181" s="21"/>
      <c r="GB181" s="21">
        <f t="shared" si="2157"/>
        <v>25.3</v>
      </c>
      <c r="GC181" s="21"/>
      <c r="GD181" s="21">
        <f t="shared" si="2158"/>
        <v>25.3</v>
      </c>
      <c r="GE181" s="21"/>
      <c r="GF181" s="21">
        <f t="shared" si="2159"/>
        <v>0</v>
      </c>
      <c r="GG181" s="21"/>
      <c r="GH181" s="21">
        <f t="shared" si="2160"/>
        <v>0</v>
      </c>
      <c r="GI181" s="21"/>
      <c r="GJ181" s="21">
        <f t="shared" si="2161"/>
        <v>0</v>
      </c>
      <c r="GK181" s="21"/>
      <c r="GL181" s="21">
        <f t="shared" si="2162"/>
        <v>0</v>
      </c>
      <c r="GM181" s="21"/>
      <c r="GN181" s="21">
        <f t="shared" si="2163"/>
        <v>0</v>
      </c>
      <c r="GO181" s="21"/>
      <c r="GP181" s="21">
        <f t="shared" si="2164"/>
        <v>0</v>
      </c>
      <c r="GQ181" s="21">
        <v>2</v>
      </c>
      <c r="GR181" s="21">
        <f t="shared" si="2165"/>
        <v>0</v>
      </c>
      <c r="GS181" s="21">
        <v>22</v>
      </c>
      <c r="GT181" s="21">
        <f t="shared" si="2166"/>
        <v>0</v>
      </c>
      <c r="GU181" s="21">
        <v>34</v>
      </c>
      <c r="GV181" s="21">
        <f t="shared" si="2167"/>
        <v>0</v>
      </c>
      <c r="GW181" s="21">
        <v>31</v>
      </c>
      <c r="GX181" s="21">
        <f t="shared" si="2168"/>
        <v>0</v>
      </c>
      <c r="GY181" s="21">
        <v>23</v>
      </c>
      <c r="GZ181" s="21">
        <f t="shared" si="2169"/>
        <v>0</v>
      </c>
      <c r="HA181" s="21"/>
      <c r="HB181" s="21">
        <f t="shared" si="2170"/>
        <v>0</v>
      </c>
      <c r="HC181" s="21">
        <v>34</v>
      </c>
      <c r="HD181" s="21">
        <f t="shared" si="2171"/>
        <v>0</v>
      </c>
      <c r="HE181" s="21">
        <v>37</v>
      </c>
      <c r="HF181" s="21">
        <f t="shared" si="2172"/>
        <v>0</v>
      </c>
      <c r="HG181" s="21">
        <v>32</v>
      </c>
      <c r="HH181" s="21">
        <f t="shared" si="2173"/>
        <v>0</v>
      </c>
      <c r="HI181" s="21">
        <v>38</v>
      </c>
      <c r="HJ181" s="21">
        <f t="shared" si="2174"/>
        <v>0</v>
      </c>
      <c r="HK181" s="21"/>
      <c r="HL181" s="21">
        <f t="shared" si="2175"/>
        <v>0</v>
      </c>
      <c r="HM181" s="21"/>
      <c r="HN181" s="21">
        <f t="shared" si="2176"/>
        <v>0</v>
      </c>
      <c r="HO181" s="21"/>
      <c r="HP181" s="21">
        <f t="shared" si="2177"/>
        <v>0</v>
      </c>
      <c r="HQ181" s="21"/>
      <c r="HR181" s="21">
        <f t="shared" si="2178"/>
        <v>0</v>
      </c>
      <c r="HS181" s="21"/>
      <c r="HT181" s="21">
        <f t="shared" si="2179"/>
        <v>0</v>
      </c>
      <c r="HU181" s="21"/>
      <c r="HV181" s="21">
        <f t="shared" si="2180"/>
        <v>0</v>
      </c>
      <c r="HW181" s="21"/>
      <c r="HX181" s="21">
        <f t="shared" si="2181"/>
        <v>0</v>
      </c>
      <c r="HY181" s="21"/>
      <c r="HZ181" s="21">
        <f t="shared" si="2182"/>
        <v>0</v>
      </c>
      <c r="IA181" s="21"/>
      <c r="IB181" s="21">
        <f t="shared" si="2183"/>
        <v>0</v>
      </c>
      <c r="IC181" s="21"/>
      <c r="ID181" s="21">
        <f t="shared" si="2184"/>
        <v>0</v>
      </c>
      <c r="IE181" s="21"/>
      <c r="IF181" s="21">
        <f t="shared" si="2185"/>
        <v>0</v>
      </c>
      <c r="IG181" s="21"/>
      <c r="IH181" s="21">
        <f t="shared" si="2186"/>
        <v>0</v>
      </c>
      <c r="II181" s="21"/>
      <c r="IJ181" s="21">
        <f t="shared" si="2187"/>
        <v>0</v>
      </c>
      <c r="IK181" s="21"/>
      <c r="IL181" s="21">
        <f t="shared" si="2188"/>
        <v>0</v>
      </c>
      <c r="IM181" s="21"/>
      <c r="IN181" s="21">
        <f t="shared" si="2189"/>
        <v>0</v>
      </c>
      <c r="IO181" s="21"/>
      <c r="IP181" s="21">
        <f t="shared" si="2190"/>
        <v>0</v>
      </c>
      <c r="IQ181" s="21"/>
      <c r="IR181" s="21">
        <f t="shared" si="2191"/>
        <v>0</v>
      </c>
      <c r="IS181" s="21"/>
      <c r="IT181" s="21">
        <f t="shared" si="2192"/>
        <v>0</v>
      </c>
      <c r="IU181" s="21"/>
      <c r="IV181" s="21">
        <f t="shared" si="2193"/>
        <v>0</v>
      </c>
      <c r="IW181" s="21"/>
      <c r="IX181" s="21">
        <f t="shared" si="2194"/>
        <v>0</v>
      </c>
      <c r="IY181" s="21"/>
      <c r="IZ181" s="21">
        <f t="shared" si="2195"/>
        <v>0</v>
      </c>
      <c r="JA181" s="21"/>
      <c r="JB181" s="21">
        <f t="shared" si="2196"/>
        <v>0</v>
      </c>
      <c r="JC181" s="21"/>
      <c r="JD181" s="21">
        <f t="shared" si="2197"/>
        <v>0</v>
      </c>
      <c r="JE181" s="21"/>
      <c r="JF181" s="21">
        <f t="shared" si="2198"/>
        <v>0</v>
      </c>
      <c r="JG181" s="21"/>
      <c r="JH181" s="21">
        <f t="shared" si="2199"/>
        <v>0</v>
      </c>
      <c r="JI181" s="21"/>
      <c r="JJ181" s="21">
        <f t="shared" si="2200"/>
        <v>0</v>
      </c>
      <c r="JK181" s="21"/>
      <c r="JL181" s="21">
        <f t="shared" si="2201"/>
        <v>0</v>
      </c>
      <c r="JM181" s="21"/>
      <c r="JN181" s="21">
        <f t="shared" si="2202"/>
        <v>0</v>
      </c>
      <c r="JO181" s="21"/>
      <c r="JP181" s="21">
        <f t="shared" si="2203"/>
        <v>0</v>
      </c>
      <c r="JQ181" s="21"/>
      <c r="JR181" s="21">
        <f t="shared" si="2204"/>
        <v>0</v>
      </c>
      <c r="JS181" s="21"/>
      <c r="JT181" s="21">
        <f t="shared" si="2205"/>
        <v>0</v>
      </c>
      <c r="JU181" s="21"/>
      <c r="JV181" s="21">
        <f t="shared" si="2206"/>
        <v>0</v>
      </c>
      <c r="JW181" s="21"/>
      <c r="JX181" s="21">
        <f t="shared" si="2207"/>
        <v>0</v>
      </c>
      <c r="JY181" s="21"/>
      <c r="JZ181" s="21">
        <f t="shared" si="2208"/>
        <v>0</v>
      </c>
      <c r="KA181" s="21"/>
      <c r="KB181" s="21">
        <f t="shared" si="2209"/>
        <v>0</v>
      </c>
      <c r="KC181" s="21"/>
      <c r="KD181" s="21">
        <f t="shared" si="2210"/>
        <v>0</v>
      </c>
      <c r="KE181" s="21"/>
      <c r="KF181" s="21">
        <f t="shared" si="2211"/>
        <v>0</v>
      </c>
      <c r="KG181" s="21"/>
      <c r="KH181" s="21">
        <f t="shared" si="2212"/>
        <v>0</v>
      </c>
      <c r="KI181" s="21"/>
      <c r="KJ181" s="21">
        <f t="shared" si="2213"/>
        <v>0</v>
      </c>
      <c r="KK181" s="21"/>
      <c r="KL181" s="21">
        <f t="shared" si="2214"/>
        <v>0</v>
      </c>
      <c r="KM181" s="21"/>
      <c r="KN181" s="21">
        <f t="shared" si="2215"/>
        <v>0</v>
      </c>
      <c r="KO181" s="21"/>
      <c r="KP181" s="21">
        <f t="shared" si="2216"/>
        <v>0</v>
      </c>
      <c r="KQ181" s="21"/>
      <c r="KR181" s="21">
        <f t="shared" si="2217"/>
        <v>0</v>
      </c>
      <c r="KS181" s="21"/>
      <c r="KT181" s="21">
        <f t="shared" si="2218"/>
        <v>0</v>
      </c>
      <c r="KU181" s="21"/>
      <c r="KV181" s="21">
        <f t="shared" si="2219"/>
        <v>0</v>
      </c>
      <c r="KW181" s="21"/>
      <c r="KX181" s="21">
        <f t="shared" si="2220"/>
        <v>0</v>
      </c>
      <c r="KY181" s="21"/>
      <c r="KZ181" s="21">
        <f t="shared" si="2221"/>
        <v>0</v>
      </c>
      <c r="LA181" s="21"/>
      <c r="LB181" s="21">
        <f t="shared" si="2222"/>
        <v>0</v>
      </c>
      <c r="LC181" s="21"/>
      <c r="LD181" s="21">
        <f t="shared" si="2223"/>
        <v>0</v>
      </c>
      <c r="LE181" s="21"/>
      <c r="LF181" s="21">
        <f t="shared" si="2224"/>
        <v>0</v>
      </c>
      <c r="LG181" s="21"/>
      <c r="LH181" s="21">
        <f t="shared" si="2225"/>
        <v>0</v>
      </c>
      <c r="LI181" s="21"/>
      <c r="LJ181" s="21">
        <f t="shared" si="2226"/>
        <v>0</v>
      </c>
      <c r="LK181" s="21"/>
      <c r="LL181" s="21">
        <f t="shared" si="2227"/>
        <v>0</v>
      </c>
      <c r="LM181" s="21"/>
      <c r="LN181" s="21">
        <f t="shared" si="2228"/>
        <v>0</v>
      </c>
      <c r="LO181" s="21"/>
      <c r="LP181" s="21">
        <f t="shared" si="2229"/>
        <v>0</v>
      </c>
      <c r="LQ181" s="21"/>
      <c r="LR181" s="21">
        <f t="shared" si="2230"/>
        <v>0</v>
      </c>
      <c r="LS181" s="21"/>
      <c r="LT181" s="21">
        <f t="shared" si="2231"/>
        <v>0</v>
      </c>
      <c r="LU181" s="21"/>
      <c r="LV181" s="21">
        <f t="shared" si="2232"/>
        <v>0</v>
      </c>
      <c r="LW181" s="21"/>
      <c r="LX181" s="21">
        <f t="shared" si="2233"/>
        <v>0</v>
      </c>
      <c r="LY181" s="21"/>
      <c r="LZ181" s="21">
        <f t="shared" si="2234"/>
        <v>0</v>
      </c>
      <c r="MA181" s="21"/>
      <c r="MB181" s="21">
        <f t="shared" si="2235"/>
        <v>0</v>
      </c>
      <c r="MC181" s="21"/>
      <c r="MD181" s="21">
        <f t="shared" si="2236"/>
        <v>0</v>
      </c>
      <c r="ME181" s="21"/>
      <c r="MF181" s="21">
        <f t="shared" si="2237"/>
        <v>0</v>
      </c>
      <c r="MG181" s="21"/>
      <c r="MH181" s="21">
        <f t="shared" si="2238"/>
        <v>0</v>
      </c>
      <c r="MI181" s="21"/>
      <c r="MJ181" s="21">
        <f t="shared" si="2239"/>
        <v>0</v>
      </c>
      <c r="MK181" s="21"/>
      <c r="ML181" s="21">
        <f t="shared" si="2240"/>
        <v>0</v>
      </c>
      <c r="MM181" s="21"/>
      <c r="MN181" s="21">
        <f t="shared" si="2241"/>
        <v>0</v>
      </c>
      <c r="MO181" s="21"/>
      <c r="MP181" s="21">
        <f t="shared" si="2242"/>
        <v>0</v>
      </c>
      <c r="MQ181" s="21"/>
      <c r="MR181" s="21">
        <f t="shared" si="2243"/>
        <v>0</v>
      </c>
      <c r="MS181" s="21"/>
      <c r="MT181" s="21">
        <f t="shared" si="2244"/>
        <v>0</v>
      </c>
      <c r="MU181" s="21"/>
      <c r="MV181" s="21">
        <f t="shared" si="2245"/>
        <v>0</v>
      </c>
      <c r="MW181" s="21"/>
      <c r="MX181" s="21">
        <f t="shared" si="2246"/>
        <v>0</v>
      </c>
      <c r="MY181" s="21"/>
      <c r="MZ181" s="21">
        <f t="shared" si="2247"/>
        <v>0</v>
      </c>
      <c r="NA181" s="21"/>
      <c r="NB181" s="21">
        <f t="shared" si="2248"/>
        <v>0</v>
      </c>
      <c r="NC181" s="21"/>
      <c r="ND181" s="21">
        <f t="shared" si="2249"/>
        <v>0</v>
      </c>
      <c r="NE181" s="21"/>
      <c r="NF181" s="21">
        <f t="shared" si="2250"/>
        <v>0</v>
      </c>
      <c r="NG181" s="21"/>
      <c r="NH181" s="21">
        <f t="shared" si="2251"/>
        <v>0</v>
      </c>
      <c r="NI181" s="21"/>
      <c r="NJ181" s="21">
        <f t="shared" si="2252"/>
        <v>0</v>
      </c>
      <c r="NK181" s="21"/>
      <c r="NL181" s="21">
        <f t="shared" si="2253"/>
        <v>0</v>
      </c>
      <c r="NM181" s="21"/>
      <c r="NN181" s="21">
        <f t="shared" si="2254"/>
        <v>0</v>
      </c>
      <c r="NO181" s="21"/>
      <c r="NP181" s="21">
        <f t="shared" si="2255"/>
        <v>0</v>
      </c>
      <c r="NQ181" s="21"/>
      <c r="NR181" s="21">
        <f t="shared" si="2256"/>
        <v>0</v>
      </c>
      <c r="NS181" s="21"/>
      <c r="NT181" s="21">
        <f t="shared" si="2257"/>
        <v>0</v>
      </c>
      <c r="NU181" s="21"/>
      <c r="NV181" s="21">
        <f t="shared" si="2258"/>
        <v>0</v>
      </c>
      <c r="NW181" s="21"/>
      <c r="NX181" s="21">
        <f t="shared" si="2259"/>
        <v>0</v>
      </c>
      <c r="NY181" s="21"/>
      <c r="NZ181" s="21">
        <f t="shared" si="2260"/>
        <v>0</v>
      </c>
      <c r="OA181" s="21"/>
      <c r="OB181" s="21">
        <f t="shared" si="2261"/>
        <v>0</v>
      </c>
      <c r="OC181" s="21"/>
      <c r="OD181" s="21">
        <f t="shared" si="2262"/>
        <v>0</v>
      </c>
      <c r="OE181" s="21"/>
      <c r="OF181" s="21">
        <f t="shared" si="2263"/>
        <v>0</v>
      </c>
      <c r="OG181" s="21"/>
      <c r="OH181" s="21">
        <f t="shared" si="2264"/>
        <v>0</v>
      </c>
      <c r="OI181" s="21"/>
      <c r="OJ181" s="21">
        <f t="shared" si="2265"/>
        <v>0</v>
      </c>
      <c r="OK181" s="21"/>
      <c r="OL181" s="21">
        <f t="shared" si="2266"/>
        <v>0</v>
      </c>
      <c r="OM181" s="21"/>
      <c r="ON181" s="21">
        <f t="shared" si="2267"/>
        <v>0</v>
      </c>
      <c r="OO181" s="21"/>
      <c r="OP181" s="21">
        <f t="shared" si="2267"/>
        <v>0</v>
      </c>
      <c r="OQ181" s="21"/>
      <c r="OR181" s="21">
        <f t="shared" si="2267"/>
        <v>0</v>
      </c>
      <c r="OS181" s="21"/>
      <c r="OT181" s="21">
        <f t="shared" si="2267"/>
        <v>0</v>
      </c>
      <c r="OU181" s="21"/>
      <c r="OV181" s="21">
        <f t="shared" si="2267"/>
        <v>0</v>
      </c>
      <c r="OW181" s="21"/>
      <c r="OX181" s="21">
        <f t="shared" si="2267"/>
        <v>0</v>
      </c>
      <c r="OY181" s="21"/>
      <c r="OZ181" s="21">
        <f t="shared" si="2267"/>
        <v>0</v>
      </c>
      <c r="PA181" s="21"/>
      <c r="PB181" s="21">
        <f t="shared" si="2268"/>
        <v>0</v>
      </c>
      <c r="PC181" s="21"/>
      <c r="PD181" s="21">
        <f t="shared" si="2268"/>
        <v>0</v>
      </c>
      <c r="PE181" s="21"/>
      <c r="PF181" s="21">
        <f t="shared" si="2268"/>
        <v>0</v>
      </c>
      <c r="PG181" s="21"/>
      <c r="PH181" s="21">
        <f t="shared" si="2268"/>
        <v>0</v>
      </c>
      <c r="PI181" s="21"/>
      <c r="PJ181" s="21">
        <f t="shared" si="2268"/>
        <v>0</v>
      </c>
      <c r="PK181" s="21"/>
      <c r="PL181" s="21">
        <f t="shared" si="2268"/>
        <v>0</v>
      </c>
      <c r="PM181" s="21"/>
      <c r="PN181" s="21">
        <f t="shared" si="2269"/>
        <v>0</v>
      </c>
      <c r="PO181" s="21"/>
      <c r="PP181" s="21">
        <f t="shared" si="2269"/>
        <v>0</v>
      </c>
      <c r="PQ181" s="21"/>
      <c r="PR181" s="21">
        <f t="shared" si="2269"/>
        <v>0</v>
      </c>
      <c r="PS181" s="21"/>
      <c r="PT181" s="21">
        <f t="shared" si="2269"/>
        <v>0</v>
      </c>
      <c r="PU181" s="21"/>
      <c r="PV181" s="21">
        <f t="shared" si="2269"/>
        <v>0</v>
      </c>
      <c r="PW181" s="21"/>
      <c r="PX181" s="21">
        <f t="shared" si="2269"/>
        <v>0</v>
      </c>
      <c r="PY181" s="21"/>
      <c r="PZ181" s="21">
        <f t="shared" si="2270"/>
        <v>0</v>
      </c>
      <c r="QA181" s="21"/>
      <c r="QB181" s="21">
        <f t="shared" si="2270"/>
        <v>0</v>
      </c>
      <c r="QC181" s="21"/>
      <c r="QD181" s="21">
        <f t="shared" si="2270"/>
        <v>0</v>
      </c>
      <c r="QE181" s="21"/>
      <c r="QF181" s="21">
        <f t="shared" si="2270"/>
        <v>0</v>
      </c>
      <c r="QG181" s="21"/>
      <c r="QH181" s="21">
        <f t="shared" si="2270"/>
        <v>0</v>
      </c>
      <c r="QI181" s="21"/>
      <c r="QJ181" s="21">
        <f t="shared" si="2270"/>
        <v>0</v>
      </c>
      <c r="QK181" s="21"/>
      <c r="QL181" s="21">
        <f t="shared" si="2346"/>
        <v>0</v>
      </c>
      <c r="QM181" s="21"/>
      <c r="QN181" s="21">
        <f t="shared" si="2346"/>
        <v>0</v>
      </c>
      <c r="QO181" s="21"/>
      <c r="QP181" s="21">
        <f t="shared" si="2346"/>
        <v>0</v>
      </c>
      <c r="QQ181" s="21"/>
      <c r="QR181" s="21">
        <f t="shared" si="2346"/>
        <v>0</v>
      </c>
      <c r="QS181" s="21"/>
      <c r="QT181" s="21">
        <f t="shared" si="2346"/>
        <v>0</v>
      </c>
      <c r="QU181" s="21"/>
      <c r="QV181" s="21">
        <f t="shared" si="2346"/>
        <v>0</v>
      </c>
      <c r="QW181" s="21"/>
      <c r="QX181" s="21">
        <f t="shared" si="2272"/>
        <v>0</v>
      </c>
      <c r="QY181" s="21"/>
      <c r="QZ181" s="21">
        <f t="shared" si="2272"/>
        <v>0</v>
      </c>
      <c r="RA181" s="21"/>
      <c r="RB181" s="21">
        <f t="shared" si="2272"/>
        <v>0</v>
      </c>
      <c r="RC181" s="21"/>
      <c r="RD181" s="21">
        <f t="shared" si="2272"/>
        <v>0</v>
      </c>
      <c r="RE181" s="21"/>
      <c r="RF181" s="21">
        <f t="shared" si="2272"/>
        <v>0</v>
      </c>
      <c r="RG181" s="21"/>
      <c r="RH181" s="21">
        <f t="shared" si="2272"/>
        <v>0</v>
      </c>
      <c r="RI181" s="21"/>
      <c r="RJ181" s="21">
        <f t="shared" si="1944"/>
        <v>0</v>
      </c>
      <c r="RK181" s="21"/>
      <c r="RL181" s="21">
        <f t="shared" si="1945"/>
        <v>0</v>
      </c>
      <c r="RM181" s="21"/>
      <c r="RN181" s="21">
        <f t="shared" si="1946"/>
        <v>0</v>
      </c>
      <c r="RO181" s="21"/>
      <c r="RP181" s="21">
        <f t="shared" si="1947"/>
        <v>0</v>
      </c>
      <c r="RQ181" s="21"/>
      <c r="RR181" s="21">
        <f t="shared" si="1948"/>
        <v>0</v>
      </c>
      <c r="RS181" s="21"/>
      <c r="RT181" s="21">
        <f t="shared" si="1949"/>
        <v>0</v>
      </c>
      <c r="RU181" s="21"/>
      <c r="RV181" s="21">
        <f t="shared" si="1950"/>
        <v>0</v>
      </c>
      <c r="RW181" s="21"/>
      <c r="RX181" s="21">
        <f t="shared" si="1951"/>
        <v>0</v>
      </c>
      <c r="RY181" s="21"/>
      <c r="RZ181" s="21">
        <f t="shared" si="1952"/>
        <v>0</v>
      </c>
      <c r="SA181" s="21"/>
      <c r="SB181" s="21">
        <f t="shared" si="1953"/>
        <v>0</v>
      </c>
      <c r="SC181" s="21"/>
      <c r="SD181" s="21">
        <f t="shared" si="1954"/>
        <v>0</v>
      </c>
      <c r="SE181" s="21"/>
      <c r="SF181" s="21">
        <f t="shared" si="1955"/>
        <v>0</v>
      </c>
      <c r="SG181" s="21"/>
      <c r="SH181" s="21">
        <f t="shared" si="1956"/>
        <v>0</v>
      </c>
      <c r="SI181" s="21"/>
      <c r="SJ181" s="21">
        <f t="shared" si="1957"/>
        <v>0</v>
      </c>
      <c r="SK181" s="21"/>
      <c r="SL181" s="21">
        <f t="shared" si="1958"/>
        <v>0</v>
      </c>
      <c r="SM181" s="21"/>
      <c r="SN181" s="21">
        <f t="shared" si="2273"/>
        <v>0</v>
      </c>
      <c r="SO181" s="21"/>
      <c r="SP181" s="21">
        <f t="shared" si="1960"/>
        <v>0</v>
      </c>
      <c r="SQ181" s="21"/>
      <c r="SR181" s="21">
        <f t="shared" si="1961"/>
        <v>0</v>
      </c>
      <c r="SS181" s="21"/>
      <c r="ST181" s="21">
        <f t="shared" si="1962"/>
        <v>0</v>
      </c>
      <c r="SU181" s="21"/>
      <c r="SV181" s="21">
        <f t="shared" si="1963"/>
        <v>0</v>
      </c>
      <c r="SW181" s="21"/>
      <c r="SX181" s="21">
        <f t="shared" si="1964"/>
        <v>0</v>
      </c>
      <c r="SY181" s="21"/>
      <c r="SZ181" s="21">
        <f t="shared" si="1965"/>
        <v>0</v>
      </c>
      <c r="TA181" s="21"/>
      <c r="TB181" s="21">
        <f t="shared" si="1966"/>
        <v>0</v>
      </c>
      <c r="TC181" s="21"/>
      <c r="TD181" s="21">
        <f t="shared" si="2274"/>
        <v>0</v>
      </c>
      <c r="TE181" s="21"/>
      <c r="TF181" s="21">
        <f t="shared" si="1968"/>
        <v>0</v>
      </c>
      <c r="TG181" s="21"/>
      <c r="TH181" s="21">
        <f t="shared" si="1969"/>
        <v>0</v>
      </c>
      <c r="TI181" s="21"/>
      <c r="TJ181" s="21">
        <f t="shared" si="1970"/>
        <v>0</v>
      </c>
      <c r="TK181" s="21"/>
      <c r="TL181" s="21">
        <f t="shared" si="2275"/>
        <v>0</v>
      </c>
      <c r="TM181" s="21"/>
      <c r="TN181" s="21">
        <f t="shared" si="2276"/>
        <v>0</v>
      </c>
      <c r="TO181" s="21"/>
      <c r="TP181" s="21">
        <f t="shared" si="2277"/>
        <v>0</v>
      </c>
      <c r="TQ181" s="21"/>
      <c r="TR181" s="21">
        <f t="shared" si="2278"/>
        <v>0</v>
      </c>
      <c r="TS181" s="21"/>
      <c r="TT181" s="21">
        <f t="shared" si="2279"/>
        <v>0</v>
      </c>
      <c r="TU181" s="21"/>
      <c r="TV181" s="21">
        <f t="shared" si="2280"/>
        <v>0</v>
      </c>
      <c r="TW181" s="21"/>
      <c r="TX181" s="21">
        <f t="shared" si="2281"/>
        <v>0</v>
      </c>
      <c r="TY181" s="21"/>
      <c r="TZ181" s="21">
        <f t="shared" si="2282"/>
        <v>0</v>
      </c>
      <c r="UA181" s="21"/>
      <c r="UB181" s="21">
        <f t="shared" si="2283"/>
        <v>0</v>
      </c>
      <c r="UC181" s="21"/>
      <c r="UD181" s="21">
        <f t="shared" si="2284"/>
        <v>0</v>
      </c>
      <c r="UE181" s="21"/>
      <c r="UF181" s="21">
        <f t="shared" si="2285"/>
        <v>0</v>
      </c>
      <c r="UG181" s="21"/>
      <c r="UH181" s="21">
        <f t="shared" si="1982"/>
        <v>0</v>
      </c>
      <c r="UI181" s="21"/>
      <c r="UJ181" s="21">
        <f t="shared" si="2286"/>
        <v>0</v>
      </c>
      <c r="UK181" s="21"/>
      <c r="UL181" s="21">
        <f t="shared" si="2287"/>
        <v>0</v>
      </c>
      <c r="UM181" s="21"/>
      <c r="UN181" s="21">
        <f t="shared" si="2288"/>
        <v>0</v>
      </c>
      <c r="UO181" s="21"/>
      <c r="UP181" s="21">
        <f t="shared" si="2289"/>
        <v>0</v>
      </c>
      <c r="UQ181" s="21"/>
      <c r="UR181" s="21">
        <f t="shared" si="2290"/>
        <v>0</v>
      </c>
      <c r="US181" s="21"/>
      <c r="UT181" s="21">
        <f t="shared" si="2291"/>
        <v>0</v>
      </c>
      <c r="UU181" s="21"/>
      <c r="UV181" s="21">
        <f t="shared" si="1989"/>
        <v>0</v>
      </c>
      <c r="UW181" s="21"/>
      <c r="UX181" s="21">
        <f t="shared" si="2292"/>
        <v>0</v>
      </c>
      <c r="UY181" s="21"/>
      <c r="UZ181" s="21">
        <f t="shared" si="1991"/>
        <v>0</v>
      </c>
      <c r="VA181" s="21"/>
      <c r="VB181" s="21">
        <f t="shared" si="2293"/>
        <v>0</v>
      </c>
      <c r="VC181" s="21"/>
      <c r="VD181" s="21">
        <f t="shared" si="2294"/>
        <v>0</v>
      </c>
      <c r="VE181" s="21"/>
      <c r="VF181" s="21">
        <f t="shared" si="2295"/>
        <v>0</v>
      </c>
      <c r="VG181" s="21"/>
      <c r="VH181" s="21">
        <f t="shared" si="2296"/>
        <v>0</v>
      </c>
      <c r="VI181" s="21"/>
      <c r="VJ181" s="21">
        <f t="shared" si="2297"/>
        <v>0</v>
      </c>
      <c r="VK181" s="21"/>
      <c r="VL181" s="21">
        <f t="shared" si="2298"/>
        <v>0</v>
      </c>
      <c r="VM181" s="21"/>
      <c r="VN181" s="21">
        <f t="shared" si="2299"/>
        <v>0</v>
      </c>
      <c r="VO181" s="21"/>
      <c r="VP181" s="21">
        <f t="shared" si="2300"/>
        <v>0</v>
      </c>
      <c r="VQ181" s="21"/>
      <c r="VR181" s="21">
        <f t="shared" si="2267"/>
        <v>0</v>
      </c>
      <c r="VS181" s="21"/>
      <c r="VT181" s="21">
        <f t="shared" ref="VT181:AIZ195" si="2347">IF($J181&gt;0,IF(AND(VT$3&gt;=$N181,VT$3&lt;=$O181),$J181/($O181-$N181+1),0),0)</f>
        <v>0</v>
      </c>
      <c r="VU181" s="21"/>
      <c r="VV181" s="21">
        <f t="shared" si="2347"/>
        <v>0</v>
      </c>
      <c r="VW181" s="21"/>
      <c r="VX181" s="21">
        <f t="shared" si="2302"/>
        <v>0</v>
      </c>
      <c r="VY181" s="21"/>
      <c r="VZ181" s="21">
        <f t="shared" si="2302"/>
        <v>0</v>
      </c>
      <c r="WA181" s="21"/>
      <c r="WB181" s="21">
        <f t="shared" si="2302"/>
        <v>0</v>
      </c>
      <c r="WC181" s="21"/>
      <c r="WD181" s="21">
        <f t="shared" si="2302"/>
        <v>0</v>
      </c>
      <c r="WE181" s="21"/>
      <c r="WF181" s="21">
        <f t="shared" si="2302"/>
        <v>0</v>
      </c>
      <c r="WG181" s="21"/>
      <c r="WH181" s="21">
        <f t="shared" si="2302"/>
        <v>0</v>
      </c>
      <c r="WI181" s="21"/>
      <c r="WJ181" s="21">
        <f t="shared" si="2302"/>
        <v>0</v>
      </c>
      <c r="WK181" s="21"/>
      <c r="WL181" s="21">
        <f t="shared" si="2302"/>
        <v>0</v>
      </c>
      <c r="WM181" s="21"/>
      <c r="WN181" s="21">
        <f t="shared" si="2302"/>
        <v>0</v>
      </c>
      <c r="WO181" s="21"/>
      <c r="WP181" s="21">
        <f t="shared" si="2302"/>
        <v>0</v>
      </c>
      <c r="WQ181" s="21"/>
      <c r="WR181" s="21">
        <f t="shared" si="2302"/>
        <v>0</v>
      </c>
      <c r="WS181" s="21"/>
      <c r="WT181" s="21">
        <f t="shared" si="2302"/>
        <v>0</v>
      </c>
      <c r="WU181" s="21"/>
      <c r="WV181" s="21">
        <f t="shared" si="2302"/>
        <v>0</v>
      </c>
      <c r="WW181" s="21"/>
      <c r="WX181" s="21">
        <f t="shared" si="2302"/>
        <v>0</v>
      </c>
      <c r="WY181" s="21"/>
      <c r="WZ181" s="21">
        <f t="shared" si="2302"/>
        <v>0</v>
      </c>
      <c r="XA181" s="21"/>
      <c r="XB181" s="21">
        <f t="shared" ref="XB181" si="2348">IF($J181&gt;0,IF(AND(XB$3&gt;=$N181,XB$3&lt;=$O181),$J181/($O181-$N181+1),0),0)</f>
        <v>0</v>
      </c>
      <c r="XC181" s="21"/>
      <c r="XD181" s="21">
        <f t="shared" si="2347"/>
        <v>0</v>
      </c>
      <c r="XE181" s="21"/>
      <c r="XF181" s="21">
        <f t="shared" si="2347"/>
        <v>0</v>
      </c>
      <c r="XG181" s="21"/>
      <c r="XH181" s="21">
        <f t="shared" si="2347"/>
        <v>0</v>
      </c>
      <c r="XI181" s="21"/>
      <c r="XJ181" s="21">
        <f t="shared" si="2347"/>
        <v>0</v>
      </c>
      <c r="XK181" s="21"/>
      <c r="XL181" s="21">
        <f t="shared" si="2347"/>
        <v>0</v>
      </c>
      <c r="XM181" s="21"/>
      <c r="XN181" s="21">
        <f t="shared" si="2347"/>
        <v>0</v>
      </c>
      <c r="XO181" s="21"/>
      <c r="XP181" s="21">
        <f t="shared" si="2347"/>
        <v>0</v>
      </c>
      <c r="XQ181" s="21"/>
      <c r="XR181" s="21">
        <f t="shared" si="2347"/>
        <v>0</v>
      </c>
      <c r="XS181" s="21"/>
      <c r="XT181" s="21">
        <f t="shared" si="2347"/>
        <v>0</v>
      </c>
      <c r="XU181" s="21"/>
      <c r="XV181" s="21">
        <f t="shared" si="2347"/>
        <v>0</v>
      </c>
      <c r="XW181" s="21"/>
      <c r="XX181" s="21">
        <f t="shared" si="2347"/>
        <v>0</v>
      </c>
      <c r="XY181" s="21"/>
      <c r="XZ181" s="21">
        <f t="shared" si="2347"/>
        <v>0</v>
      </c>
      <c r="YA181" s="21"/>
      <c r="YB181" s="21">
        <f t="shared" si="2004"/>
        <v>0</v>
      </c>
      <c r="YC181" s="21"/>
      <c r="YD181" s="21">
        <f t="shared" si="2005"/>
        <v>0</v>
      </c>
      <c r="YE181" s="21"/>
      <c r="YF181" s="21">
        <f t="shared" si="2006"/>
        <v>0</v>
      </c>
      <c r="YG181" s="21"/>
      <c r="YH181" s="21">
        <f t="shared" si="2007"/>
        <v>0</v>
      </c>
      <c r="YI181" s="21"/>
      <c r="YJ181" s="21">
        <f t="shared" si="2008"/>
        <v>0</v>
      </c>
      <c r="YK181" s="21"/>
      <c r="YL181" s="21">
        <f t="shared" si="2009"/>
        <v>0</v>
      </c>
      <c r="YM181" s="21"/>
      <c r="YN181" s="21">
        <f t="shared" si="2010"/>
        <v>0</v>
      </c>
      <c r="YO181" s="21"/>
      <c r="YP181" s="21">
        <f t="shared" si="2011"/>
        <v>0</v>
      </c>
      <c r="YQ181" s="21"/>
      <c r="YR181" s="21">
        <f t="shared" si="2012"/>
        <v>0</v>
      </c>
      <c r="YS181" s="21"/>
      <c r="YT181" s="21">
        <f t="shared" si="2303"/>
        <v>0</v>
      </c>
      <c r="YU181" s="21"/>
      <c r="YV181" s="21">
        <f t="shared" si="2014"/>
        <v>0</v>
      </c>
      <c r="YW181" s="21"/>
      <c r="YX181" s="21">
        <f t="shared" si="2015"/>
        <v>0</v>
      </c>
      <c r="YY181" s="21"/>
      <c r="YZ181" s="21">
        <f t="shared" si="2347"/>
        <v>0</v>
      </c>
      <c r="ZA181" s="21"/>
      <c r="ZB181" s="21">
        <f t="shared" si="2016"/>
        <v>0</v>
      </c>
      <c r="ZC181" s="21"/>
      <c r="ZD181" s="21">
        <f t="shared" si="2017"/>
        <v>0</v>
      </c>
      <c r="ZE181" s="21"/>
      <c r="ZF181" s="21">
        <f t="shared" si="2018"/>
        <v>0</v>
      </c>
      <c r="ZG181" s="21"/>
      <c r="ZH181" s="21">
        <f t="shared" si="2304"/>
        <v>0</v>
      </c>
      <c r="ZI181" s="21"/>
      <c r="ZJ181" s="21">
        <f t="shared" si="2020"/>
        <v>0</v>
      </c>
      <c r="ZK181" s="21"/>
      <c r="ZL181" s="21">
        <f t="shared" si="2021"/>
        <v>0</v>
      </c>
      <c r="ZM181" s="21"/>
      <c r="ZN181" s="21">
        <f t="shared" si="2305"/>
        <v>0</v>
      </c>
      <c r="ZO181" s="21"/>
      <c r="ZP181" s="21">
        <f t="shared" si="2023"/>
        <v>0</v>
      </c>
      <c r="ZQ181" s="21"/>
      <c r="ZR181" s="21">
        <f t="shared" si="2024"/>
        <v>0</v>
      </c>
      <c r="ZS181" s="21"/>
      <c r="ZT181" s="21">
        <f t="shared" si="2347"/>
        <v>0</v>
      </c>
      <c r="ZU181" s="21"/>
      <c r="ZV181" s="21">
        <f t="shared" si="2306"/>
        <v>0</v>
      </c>
      <c r="ZW181" s="21"/>
      <c r="ZX181" s="21">
        <f t="shared" si="2307"/>
        <v>0</v>
      </c>
      <c r="ZY181" s="21"/>
      <c r="ZZ181" s="21">
        <f t="shared" si="2307"/>
        <v>0</v>
      </c>
      <c r="AAA181" s="21"/>
      <c r="AAB181" s="21">
        <f t="shared" si="2308"/>
        <v>0</v>
      </c>
      <c r="AAC181" s="21"/>
      <c r="AAD181" s="21">
        <f t="shared" si="2308"/>
        <v>0</v>
      </c>
      <c r="AAE181" s="21"/>
      <c r="AAF181" s="21">
        <f t="shared" si="2309"/>
        <v>0</v>
      </c>
      <c r="AAG181" s="21"/>
      <c r="AAH181" s="21">
        <f t="shared" si="2309"/>
        <v>0</v>
      </c>
      <c r="AAI181" s="21"/>
      <c r="AAJ181" s="21">
        <f t="shared" si="2310"/>
        <v>0</v>
      </c>
      <c r="AAK181" s="21"/>
      <c r="AAL181" s="21">
        <f t="shared" si="2310"/>
        <v>0</v>
      </c>
      <c r="AAM181" s="21"/>
      <c r="AAN181" s="21">
        <f t="shared" si="2311"/>
        <v>0</v>
      </c>
      <c r="AAO181" s="21"/>
      <c r="AAP181" s="21">
        <f t="shared" si="2311"/>
        <v>0</v>
      </c>
      <c r="AAQ181" s="21"/>
      <c r="AAR181" s="21">
        <f t="shared" si="2312"/>
        <v>0</v>
      </c>
      <c r="AAS181" s="21"/>
      <c r="AAT181" s="21">
        <f t="shared" si="2312"/>
        <v>0</v>
      </c>
      <c r="AAU181" s="21"/>
      <c r="AAV181" s="21">
        <f t="shared" si="2313"/>
        <v>0</v>
      </c>
      <c r="AAW181" s="21"/>
      <c r="AAX181" s="21">
        <f t="shared" si="2313"/>
        <v>0</v>
      </c>
      <c r="AAY181" s="21"/>
      <c r="AAZ181" s="21">
        <f t="shared" si="2314"/>
        <v>0</v>
      </c>
      <c r="ABA181" s="21"/>
      <c r="ABB181" s="21">
        <f t="shared" si="2314"/>
        <v>0</v>
      </c>
      <c r="ABC181" s="21"/>
      <c r="ABD181" s="21">
        <f t="shared" si="2315"/>
        <v>0</v>
      </c>
      <c r="ABE181" s="21"/>
      <c r="ABF181" s="21">
        <f t="shared" si="2315"/>
        <v>0</v>
      </c>
      <c r="ABG181" s="21"/>
      <c r="ABH181" s="21">
        <f t="shared" si="2316"/>
        <v>0</v>
      </c>
      <c r="ABI181" s="21"/>
      <c r="ABJ181" s="21">
        <f t="shared" si="2316"/>
        <v>0</v>
      </c>
      <c r="ABK181" s="21"/>
      <c r="ABL181" s="21">
        <f t="shared" si="2317"/>
        <v>0</v>
      </c>
      <c r="ABM181" s="21"/>
      <c r="ABN181" s="21">
        <f t="shared" si="2317"/>
        <v>0</v>
      </c>
      <c r="ABO181" s="21"/>
      <c r="ABP181" s="21">
        <f t="shared" si="2318"/>
        <v>0</v>
      </c>
      <c r="ABQ181" s="21"/>
      <c r="ABR181" s="21">
        <f t="shared" si="2318"/>
        <v>0</v>
      </c>
      <c r="ABS181" s="21"/>
      <c r="ABT181" s="21">
        <f t="shared" si="2319"/>
        <v>0</v>
      </c>
      <c r="ABU181" s="21"/>
      <c r="ABV181" s="21">
        <f t="shared" si="2319"/>
        <v>0</v>
      </c>
      <c r="ABW181" s="21"/>
      <c r="ABX181" s="21">
        <f t="shared" si="2320"/>
        <v>0</v>
      </c>
      <c r="ABY181" s="21"/>
      <c r="ABZ181" s="21">
        <f t="shared" si="2320"/>
        <v>0</v>
      </c>
      <c r="ACA181" s="21"/>
      <c r="ACB181" s="21">
        <f t="shared" si="2321"/>
        <v>0</v>
      </c>
      <c r="ACC181" s="21"/>
      <c r="ACD181" s="21">
        <f t="shared" si="2321"/>
        <v>0</v>
      </c>
      <c r="ACE181" s="21"/>
      <c r="ACF181" s="21">
        <f t="shared" si="2322"/>
        <v>0</v>
      </c>
      <c r="ACG181" s="21"/>
      <c r="ACH181" s="21">
        <f t="shared" si="2322"/>
        <v>0</v>
      </c>
      <c r="ACI181" s="21"/>
      <c r="ACJ181" s="21">
        <f t="shared" si="2323"/>
        <v>0</v>
      </c>
      <c r="ACK181" s="21"/>
      <c r="ACL181" s="21">
        <f t="shared" si="2323"/>
        <v>0</v>
      </c>
      <c r="ACM181" s="21"/>
      <c r="ACN181" s="21">
        <f t="shared" si="2324"/>
        <v>0</v>
      </c>
      <c r="ACO181" s="21"/>
      <c r="ACP181" s="21">
        <f t="shared" si="2324"/>
        <v>0</v>
      </c>
      <c r="ACQ181" s="21"/>
      <c r="ACR181" s="21">
        <f t="shared" si="2325"/>
        <v>0</v>
      </c>
      <c r="ACS181" s="21"/>
      <c r="ACT181" s="21">
        <f t="shared" si="2325"/>
        <v>0</v>
      </c>
      <c r="ACU181" s="21"/>
      <c r="ACV181" s="21">
        <f t="shared" si="2326"/>
        <v>0</v>
      </c>
      <c r="ACW181" s="21"/>
      <c r="ACX181" s="21">
        <f t="shared" si="2326"/>
        <v>0</v>
      </c>
      <c r="ACY181" s="21"/>
      <c r="ACZ181" s="21">
        <f t="shared" si="2327"/>
        <v>0</v>
      </c>
      <c r="ADA181" s="21"/>
      <c r="ADB181" s="21">
        <f t="shared" si="2327"/>
        <v>0</v>
      </c>
      <c r="ADC181" s="21"/>
      <c r="ADD181" s="21">
        <f t="shared" si="2328"/>
        <v>0</v>
      </c>
      <c r="ADE181" s="21"/>
      <c r="ADF181" s="21">
        <f t="shared" si="2328"/>
        <v>0</v>
      </c>
      <c r="ADG181" s="21"/>
      <c r="ADH181" s="21">
        <f t="shared" si="2329"/>
        <v>0</v>
      </c>
      <c r="ADI181" s="21"/>
      <c r="ADJ181" s="21">
        <f t="shared" si="2329"/>
        <v>0</v>
      </c>
      <c r="ADK181" s="21"/>
      <c r="ADL181" s="21">
        <f t="shared" si="2330"/>
        <v>0</v>
      </c>
      <c r="ADM181" s="21"/>
      <c r="ADN181" s="21">
        <f t="shared" si="2330"/>
        <v>0</v>
      </c>
      <c r="ADO181" s="21"/>
      <c r="ADP181" s="21">
        <f t="shared" si="2330"/>
        <v>0</v>
      </c>
      <c r="ADQ181" s="21"/>
      <c r="ADR181" s="21">
        <f t="shared" si="2330"/>
        <v>0</v>
      </c>
      <c r="ADS181" s="21"/>
      <c r="ADT181" s="21">
        <f t="shared" si="2330"/>
        <v>0</v>
      </c>
      <c r="ADU181" s="21"/>
      <c r="ADV181" s="21">
        <f t="shared" si="2331"/>
        <v>0</v>
      </c>
      <c r="ADW181" s="21"/>
      <c r="ADX181" s="21">
        <f t="shared" si="2331"/>
        <v>0</v>
      </c>
      <c r="ADY181" s="21"/>
      <c r="ADZ181" s="21">
        <f t="shared" si="2331"/>
        <v>0</v>
      </c>
      <c r="AEA181" s="21"/>
      <c r="AEB181" s="21">
        <f t="shared" si="2331"/>
        <v>0</v>
      </c>
      <c r="AEC181" s="21"/>
      <c r="AED181" s="21">
        <f t="shared" si="2332"/>
        <v>0</v>
      </c>
      <c r="AEE181" s="21"/>
      <c r="AEF181" s="21">
        <f t="shared" si="2332"/>
        <v>0</v>
      </c>
      <c r="AEG181" s="21"/>
      <c r="AEH181" s="21">
        <f t="shared" si="2332"/>
        <v>0</v>
      </c>
      <c r="AEI181" s="21"/>
      <c r="AEJ181" s="21">
        <f t="shared" si="2332"/>
        <v>0</v>
      </c>
      <c r="AEK181" s="21"/>
      <c r="AEL181" s="21">
        <f t="shared" si="2332"/>
        <v>0</v>
      </c>
      <c r="AEM181" s="21"/>
      <c r="AEN181" s="21">
        <f t="shared" si="2333"/>
        <v>0</v>
      </c>
      <c r="AEO181" s="21"/>
      <c r="AEP181" s="21">
        <f t="shared" si="2333"/>
        <v>0</v>
      </c>
      <c r="AEQ181" s="21"/>
      <c r="AER181" s="21">
        <f t="shared" si="2333"/>
        <v>0</v>
      </c>
      <c r="AES181" s="21"/>
      <c r="AET181" s="21">
        <f t="shared" si="2333"/>
        <v>0</v>
      </c>
      <c r="AEU181" s="21"/>
      <c r="AEV181" s="21">
        <f t="shared" si="2334"/>
        <v>0</v>
      </c>
      <c r="AEW181" s="21"/>
      <c r="AEX181" s="21">
        <f t="shared" si="2334"/>
        <v>0</v>
      </c>
      <c r="AEY181" s="21"/>
      <c r="AEZ181" s="21">
        <f t="shared" si="2334"/>
        <v>0</v>
      </c>
      <c r="AFA181" s="21"/>
      <c r="AFB181" s="21">
        <f t="shared" si="2334"/>
        <v>0</v>
      </c>
      <c r="AFC181" s="21"/>
      <c r="AFD181" s="21">
        <f t="shared" si="2334"/>
        <v>0</v>
      </c>
      <c r="AFE181" s="21"/>
      <c r="AFF181" s="21">
        <f t="shared" si="2335"/>
        <v>0</v>
      </c>
      <c r="AFG181" s="21"/>
      <c r="AFH181" s="21">
        <f t="shared" si="2335"/>
        <v>0</v>
      </c>
      <c r="AFI181" s="21"/>
      <c r="AFJ181" s="21">
        <f t="shared" si="2335"/>
        <v>0</v>
      </c>
      <c r="AFK181" s="21"/>
      <c r="AFL181" s="21">
        <f t="shared" si="2335"/>
        <v>0</v>
      </c>
      <c r="AFM181" s="21"/>
      <c r="AFN181" s="21">
        <f t="shared" si="2336"/>
        <v>0</v>
      </c>
      <c r="AFO181" s="21"/>
      <c r="AFP181" s="21">
        <f t="shared" si="2336"/>
        <v>0</v>
      </c>
      <c r="AFQ181" s="21"/>
      <c r="AFR181" s="21">
        <f t="shared" si="2336"/>
        <v>0</v>
      </c>
      <c r="AFS181" s="21"/>
      <c r="AFT181" s="21">
        <f t="shared" si="2336"/>
        <v>0</v>
      </c>
      <c r="AFU181" s="21"/>
      <c r="AFV181" s="21">
        <f t="shared" si="2336"/>
        <v>0</v>
      </c>
      <c r="AFW181" s="21"/>
      <c r="AFX181" s="21">
        <f t="shared" si="2337"/>
        <v>0</v>
      </c>
      <c r="AFY181" s="21"/>
      <c r="AFZ181" s="21">
        <f t="shared" si="2337"/>
        <v>0</v>
      </c>
      <c r="AGA181" s="21"/>
      <c r="AGB181" s="21">
        <f t="shared" si="2337"/>
        <v>0</v>
      </c>
      <c r="AGC181" s="21"/>
      <c r="AGD181" s="21">
        <f t="shared" si="2337"/>
        <v>0</v>
      </c>
      <c r="AGE181" s="21"/>
      <c r="AGF181" s="21">
        <f t="shared" si="2338"/>
        <v>0</v>
      </c>
      <c r="AGG181" s="21"/>
      <c r="AGH181" s="21">
        <f t="shared" si="2338"/>
        <v>0</v>
      </c>
      <c r="AGI181" s="21"/>
      <c r="AGJ181" s="21">
        <f t="shared" si="2338"/>
        <v>0</v>
      </c>
      <c r="AGK181" s="21"/>
      <c r="AGL181" s="21">
        <f t="shared" si="2338"/>
        <v>0</v>
      </c>
      <c r="AGM181" s="21"/>
      <c r="AGN181" s="21">
        <f t="shared" si="2338"/>
        <v>0</v>
      </c>
      <c r="AGO181" s="21"/>
      <c r="AGP181" s="21">
        <f t="shared" si="2339"/>
        <v>0</v>
      </c>
      <c r="AGQ181" s="21"/>
      <c r="AGR181" s="21">
        <f t="shared" si="2339"/>
        <v>0</v>
      </c>
      <c r="AGS181" s="21"/>
      <c r="AGT181" s="21">
        <f t="shared" si="2339"/>
        <v>0</v>
      </c>
      <c r="AGU181" s="21"/>
      <c r="AGV181" s="21">
        <f t="shared" si="2339"/>
        <v>0</v>
      </c>
      <c r="AGW181" s="21"/>
      <c r="AGX181" s="21">
        <f t="shared" si="2340"/>
        <v>0</v>
      </c>
      <c r="AGY181" s="21"/>
      <c r="AGZ181" s="21">
        <f t="shared" si="2340"/>
        <v>0</v>
      </c>
      <c r="AHA181" s="21"/>
      <c r="AHB181" s="21">
        <f t="shared" si="2340"/>
        <v>0</v>
      </c>
      <c r="AHC181" s="21"/>
      <c r="AHD181" s="21">
        <f t="shared" si="2340"/>
        <v>0</v>
      </c>
      <c r="AHE181" s="21"/>
      <c r="AHF181" s="21">
        <f t="shared" si="2340"/>
        <v>0</v>
      </c>
      <c r="AHG181" s="21"/>
      <c r="AHH181" s="21">
        <f t="shared" si="2341"/>
        <v>0</v>
      </c>
      <c r="AHI181" s="21"/>
      <c r="AHJ181" s="21">
        <f t="shared" si="2341"/>
        <v>0</v>
      </c>
      <c r="AHK181" s="21"/>
      <c r="AHL181" s="21">
        <f t="shared" si="2341"/>
        <v>0</v>
      </c>
      <c r="AHM181" s="21"/>
      <c r="AHN181" s="21">
        <f t="shared" si="2341"/>
        <v>0</v>
      </c>
      <c r="AHO181" s="21"/>
      <c r="AHP181" s="21">
        <f t="shared" si="2342"/>
        <v>0</v>
      </c>
      <c r="AHQ181" s="21"/>
      <c r="AHR181" s="21">
        <f t="shared" si="2342"/>
        <v>0</v>
      </c>
      <c r="AHS181" s="21"/>
      <c r="AHT181" s="21">
        <f t="shared" si="2342"/>
        <v>0</v>
      </c>
      <c r="AHU181" s="21"/>
      <c r="AHV181" s="21">
        <f t="shared" si="2342"/>
        <v>0</v>
      </c>
      <c r="AHW181" s="21"/>
      <c r="AHX181" s="21">
        <f t="shared" si="2342"/>
        <v>0</v>
      </c>
      <c r="AHY181" s="21"/>
      <c r="AHZ181" s="21">
        <f t="shared" si="2343"/>
        <v>0</v>
      </c>
      <c r="AIA181" s="21"/>
      <c r="AIB181" s="21">
        <f t="shared" si="2343"/>
        <v>0</v>
      </c>
      <c r="AIC181" s="21"/>
      <c r="AID181" s="21">
        <f t="shared" si="2343"/>
        <v>0</v>
      </c>
      <c r="AIE181" s="21"/>
      <c r="AIF181" s="21">
        <f t="shared" si="2343"/>
        <v>0</v>
      </c>
      <c r="AIG181" s="21"/>
      <c r="AIH181" s="21">
        <f t="shared" si="2344"/>
        <v>0</v>
      </c>
      <c r="AII181" s="21"/>
      <c r="AIJ181" s="21">
        <f t="shared" si="2344"/>
        <v>0</v>
      </c>
      <c r="AIK181" s="21"/>
      <c r="AIL181" s="21">
        <f t="shared" si="2344"/>
        <v>0</v>
      </c>
      <c r="AIM181" s="21"/>
      <c r="AIN181" s="21">
        <f t="shared" si="2344"/>
        <v>0</v>
      </c>
      <c r="AIO181" s="21"/>
      <c r="AIP181" s="21">
        <f t="shared" si="2344"/>
        <v>0</v>
      </c>
      <c r="AIQ181" s="21"/>
      <c r="AIR181" s="21">
        <f t="shared" si="2345"/>
        <v>0</v>
      </c>
      <c r="AIS181" s="21"/>
      <c r="AIT181" s="21">
        <f t="shared" si="2345"/>
        <v>0</v>
      </c>
      <c r="AIU181" s="21"/>
      <c r="AIV181" s="21">
        <f t="shared" si="2345"/>
        <v>0</v>
      </c>
      <c r="AIW181" s="21"/>
      <c r="AIX181" s="21">
        <f t="shared" si="2345"/>
        <v>0</v>
      </c>
      <c r="AIY181" s="21"/>
      <c r="AIZ181" s="21">
        <f t="shared" si="2347"/>
        <v>0</v>
      </c>
      <c r="AJA181" s="21"/>
    </row>
    <row r="182" spans="2:937" ht="13.5" customHeight="1" x14ac:dyDescent="0.25">
      <c r="B182" s="31">
        <v>177</v>
      </c>
      <c r="C182" s="192" t="s">
        <v>205</v>
      </c>
      <c r="D182" s="67" t="s">
        <v>47</v>
      </c>
      <c r="E182" s="194" t="s">
        <v>418</v>
      </c>
      <c r="F182" s="194" t="str">
        <f>_xlfn.XLOOKUP(D182,'WTG PH-III'!$D$5:$D$198,'WTG PH-III'!$B$5:$B$198,0,0,1)</f>
        <v>PSS-08</v>
      </c>
      <c r="G182" s="22" t="s">
        <v>537</v>
      </c>
      <c r="H182" s="22" t="s">
        <v>550</v>
      </c>
      <c r="I182" s="61">
        <v>10</v>
      </c>
      <c r="J182" s="21">
        <v>199</v>
      </c>
      <c r="K182" s="21">
        <f t="shared" si="2070"/>
        <v>199</v>
      </c>
      <c r="L182" s="21">
        <f t="shared" si="2071"/>
        <v>199</v>
      </c>
      <c r="M182" s="21">
        <f t="shared" si="2072"/>
        <v>0</v>
      </c>
      <c r="N182" s="95">
        <f>VLOOKUP(D182,'WTG PH-III'!$D$5:$U$198,17,0)</f>
        <v>45696</v>
      </c>
      <c r="O182" s="95">
        <f>VLOOKUP(D182,'WTG PH-III'!$D$5:$U$198,18,0)</f>
        <v>45706</v>
      </c>
      <c r="P182" s="21">
        <f t="shared" si="2073"/>
        <v>0</v>
      </c>
      <c r="Q182" s="21"/>
      <c r="R182" s="21">
        <f t="shared" si="2074"/>
        <v>0</v>
      </c>
      <c r="S182" s="21"/>
      <c r="T182" s="21">
        <f t="shared" si="2075"/>
        <v>0</v>
      </c>
      <c r="U182" s="21"/>
      <c r="V182" s="21">
        <f t="shared" si="2076"/>
        <v>0</v>
      </c>
      <c r="W182" s="21"/>
      <c r="X182" s="21">
        <f t="shared" si="2077"/>
        <v>0</v>
      </c>
      <c r="Y182" s="21"/>
      <c r="Z182" s="21">
        <f t="shared" si="2078"/>
        <v>0</v>
      </c>
      <c r="AA182" s="21"/>
      <c r="AB182" s="21">
        <f t="shared" si="2079"/>
        <v>0</v>
      </c>
      <c r="AC182" s="21"/>
      <c r="AD182" s="21">
        <f t="shared" si="2080"/>
        <v>0</v>
      </c>
      <c r="AE182" s="21"/>
      <c r="AF182" s="21">
        <f t="shared" si="2081"/>
        <v>0</v>
      </c>
      <c r="AG182" s="21"/>
      <c r="AH182" s="21">
        <f t="shared" si="2082"/>
        <v>0</v>
      </c>
      <c r="AI182" s="21"/>
      <c r="AJ182" s="21">
        <f t="shared" si="2083"/>
        <v>0</v>
      </c>
      <c r="AK182" s="21"/>
      <c r="AL182" s="21">
        <f t="shared" si="2084"/>
        <v>0</v>
      </c>
      <c r="AM182" s="21"/>
      <c r="AN182" s="21">
        <f t="shared" si="2085"/>
        <v>0</v>
      </c>
      <c r="AO182" s="21"/>
      <c r="AP182" s="21">
        <f t="shared" si="2086"/>
        <v>0</v>
      </c>
      <c r="AQ182" s="21"/>
      <c r="AR182" s="21">
        <f t="shared" si="2087"/>
        <v>0</v>
      </c>
      <c r="AS182" s="21"/>
      <c r="AT182" s="21">
        <f t="shared" si="2088"/>
        <v>0</v>
      </c>
      <c r="AU182" s="21"/>
      <c r="AV182" s="21">
        <f t="shared" si="2089"/>
        <v>0</v>
      </c>
      <c r="AW182" s="21"/>
      <c r="AX182" s="21">
        <f t="shared" si="2090"/>
        <v>0</v>
      </c>
      <c r="AY182" s="21"/>
      <c r="AZ182" s="21">
        <f t="shared" si="2091"/>
        <v>0</v>
      </c>
      <c r="BA182" s="21"/>
      <c r="BB182" s="21">
        <f t="shared" si="2092"/>
        <v>0</v>
      </c>
      <c r="BC182" s="21"/>
      <c r="BD182" s="21">
        <f t="shared" si="2093"/>
        <v>0</v>
      </c>
      <c r="BE182" s="21"/>
      <c r="BF182" s="21">
        <f t="shared" si="2094"/>
        <v>0</v>
      </c>
      <c r="BG182" s="21"/>
      <c r="BH182" s="21">
        <f t="shared" si="2095"/>
        <v>0</v>
      </c>
      <c r="BI182" s="21"/>
      <c r="BJ182" s="21">
        <f t="shared" si="2096"/>
        <v>0</v>
      </c>
      <c r="BK182" s="21"/>
      <c r="BL182" s="21">
        <f t="shared" si="2097"/>
        <v>0</v>
      </c>
      <c r="BM182" s="21"/>
      <c r="BN182" s="21">
        <f t="shared" si="2098"/>
        <v>0</v>
      </c>
      <c r="BO182" s="21"/>
      <c r="BP182" s="21">
        <f t="shared" si="2099"/>
        <v>0</v>
      </c>
      <c r="BQ182" s="21"/>
      <c r="BR182" s="21">
        <f t="shared" si="2100"/>
        <v>0</v>
      </c>
      <c r="BS182" s="21"/>
      <c r="BT182" s="21">
        <f t="shared" si="2101"/>
        <v>0</v>
      </c>
      <c r="BU182" s="21">
        <v>21</v>
      </c>
      <c r="BV182" s="21">
        <f t="shared" si="2102"/>
        <v>0</v>
      </c>
      <c r="BW182" s="21">
        <v>23</v>
      </c>
      <c r="BX182" s="21">
        <f t="shared" si="2103"/>
        <v>0</v>
      </c>
      <c r="BY182" s="21">
        <v>23</v>
      </c>
      <c r="BZ182" s="21">
        <f t="shared" si="2104"/>
        <v>0</v>
      </c>
      <c r="CA182" s="21">
        <v>32</v>
      </c>
      <c r="CB182" s="21">
        <f t="shared" si="2105"/>
        <v>0</v>
      </c>
      <c r="CC182" s="21"/>
      <c r="CD182" s="21">
        <f t="shared" si="2106"/>
        <v>0</v>
      </c>
      <c r="CE182" s="21">
        <v>23</v>
      </c>
      <c r="CF182" s="21">
        <f t="shared" si="2107"/>
        <v>0</v>
      </c>
      <c r="CG182" s="21">
        <v>19</v>
      </c>
      <c r="CH182" s="21">
        <f t="shared" si="2108"/>
        <v>0</v>
      </c>
      <c r="CI182" s="21">
        <v>19</v>
      </c>
      <c r="CJ182" s="21">
        <f t="shared" si="2109"/>
        <v>0</v>
      </c>
      <c r="CK182" s="21">
        <v>17</v>
      </c>
      <c r="CL182" s="21">
        <f t="shared" si="2110"/>
        <v>0</v>
      </c>
      <c r="CM182" s="21"/>
      <c r="CN182" s="21">
        <f t="shared" si="2111"/>
        <v>0</v>
      </c>
      <c r="CO182" s="21">
        <v>22</v>
      </c>
      <c r="CP182" s="21">
        <f t="shared" si="2112"/>
        <v>0</v>
      </c>
      <c r="CQ182" s="21"/>
      <c r="CR182" s="21">
        <f t="shared" si="2113"/>
        <v>0</v>
      </c>
      <c r="CS182" s="21"/>
      <c r="CT182" s="21">
        <f t="shared" si="2114"/>
        <v>0</v>
      </c>
      <c r="CU182" s="21"/>
      <c r="CV182" s="21">
        <f t="shared" si="2115"/>
        <v>0</v>
      </c>
      <c r="CW182" s="21"/>
      <c r="CX182" s="21">
        <f t="shared" si="2116"/>
        <v>0</v>
      </c>
      <c r="CY182" s="21"/>
      <c r="CZ182" s="21">
        <f t="shared" si="2117"/>
        <v>0</v>
      </c>
      <c r="DA182" s="21"/>
      <c r="DB182" s="21">
        <f t="shared" si="2118"/>
        <v>0</v>
      </c>
      <c r="DC182" s="21"/>
      <c r="DD182" s="21">
        <f t="shared" si="2119"/>
        <v>0</v>
      </c>
      <c r="DE182" s="21"/>
      <c r="DF182" s="21">
        <f t="shared" si="2120"/>
        <v>0</v>
      </c>
      <c r="DG182" s="21"/>
      <c r="DH182" s="21">
        <f t="shared" si="2121"/>
        <v>0</v>
      </c>
      <c r="DI182" s="21"/>
      <c r="DJ182" s="21">
        <f t="shared" si="2122"/>
        <v>0</v>
      </c>
      <c r="DK182" s="21"/>
      <c r="DL182" s="21">
        <f t="shared" si="2123"/>
        <v>0</v>
      </c>
      <c r="DM182" s="21"/>
      <c r="DN182" s="21">
        <f t="shared" si="2124"/>
        <v>0</v>
      </c>
      <c r="DO182" s="21"/>
      <c r="DP182" s="21">
        <f t="shared" si="2125"/>
        <v>18.09090909090909</v>
      </c>
      <c r="DQ182" s="21"/>
      <c r="DR182" s="21">
        <f t="shared" si="2126"/>
        <v>18.09090909090909</v>
      </c>
      <c r="DS182" s="21"/>
      <c r="DT182" s="21">
        <f t="shared" si="2127"/>
        <v>18.09090909090909</v>
      </c>
      <c r="DU182" s="21"/>
      <c r="DV182" s="21">
        <f t="shared" si="2128"/>
        <v>18.09090909090909</v>
      </c>
      <c r="DW182" s="21"/>
      <c r="DX182" s="21">
        <f t="shared" si="2129"/>
        <v>18.09090909090909</v>
      </c>
      <c r="DY182" s="21"/>
      <c r="DZ182" s="21">
        <f t="shared" si="2130"/>
        <v>18.09090909090909</v>
      </c>
      <c r="EA182" s="21"/>
      <c r="EB182" s="21">
        <f t="shared" si="2131"/>
        <v>18.09090909090909</v>
      </c>
      <c r="EC182" s="21"/>
      <c r="ED182" s="21">
        <f t="shared" si="2132"/>
        <v>18.09090909090909</v>
      </c>
      <c r="EE182" s="21"/>
      <c r="EF182" s="21">
        <f t="shared" si="2133"/>
        <v>18.09090909090909</v>
      </c>
      <c r="EG182" s="21"/>
      <c r="EH182" s="21">
        <f t="shared" si="2134"/>
        <v>18.09090909090909</v>
      </c>
      <c r="EI182" s="21"/>
      <c r="EJ182" s="21">
        <f t="shared" si="2135"/>
        <v>18.09090909090909</v>
      </c>
      <c r="EK182" s="21"/>
      <c r="EL182" s="21">
        <f t="shared" si="2136"/>
        <v>0</v>
      </c>
      <c r="EM182" s="21"/>
      <c r="EN182" s="21">
        <f t="shared" si="2137"/>
        <v>0</v>
      </c>
      <c r="EO182" s="21"/>
      <c r="EP182" s="21">
        <f t="shared" si="2138"/>
        <v>0</v>
      </c>
      <c r="EQ182" s="21"/>
      <c r="ER182" s="21">
        <f t="shared" si="2139"/>
        <v>0</v>
      </c>
      <c r="ES182" s="21"/>
      <c r="ET182" s="21">
        <f t="shared" si="2140"/>
        <v>0</v>
      </c>
      <c r="EU182" s="21"/>
      <c r="EV182" s="21">
        <f t="shared" si="2141"/>
        <v>0</v>
      </c>
      <c r="EW182" s="21"/>
      <c r="EX182" s="21">
        <f t="shared" si="2142"/>
        <v>0</v>
      </c>
      <c r="EY182" s="21"/>
      <c r="EZ182" s="21">
        <f t="shared" si="2143"/>
        <v>0</v>
      </c>
      <c r="FA182" s="21"/>
      <c r="FB182" s="21">
        <f t="shared" si="2144"/>
        <v>0</v>
      </c>
      <c r="FC182" s="21"/>
      <c r="FD182" s="21">
        <f t="shared" si="2145"/>
        <v>0</v>
      </c>
      <c r="FE182" s="21"/>
      <c r="FF182" s="21">
        <f t="shared" si="2146"/>
        <v>0</v>
      </c>
      <c r="FG182" s="21"/>
      <c r="FH182" s="21">
        <f t="shared" si="2147"/>
        <v>0</v>
      </c>
      <c r="FI182" s="21"/>
      <c r="FJ182" s="21">
        <f t="shared" si="2148"/>
        <v>0</v>
      </c>
      <c r="FK182" s="21"/>
      <c r="FL182" s="21">
        <f t="shared" si="2149"/>
        <v>0</v>
      </c>
      <c r="FM182" s="21"/>
      <c r="FN182" s="21">
        <f t="shared" si="2150"/>
        <v>0</v>
      </c>
      <c r="FO182" s="21"/>
      <c r="FP182" s="21">
        <f t="shared" si="2151"/>
        <v>0</v>
      </c>
      <c r="FQ182" s="21"/>
      <c r="FR182" s="21">
        <f t="shared" si="2152"/>
        <v>0</v>
      </c>
      <c r="FS182" s="21"/>
      <c r="FT182" s="21">
        <f t="shared" si="2153"/>
        <v>0</v>
      </c>
      <c r="FU182" s="21"/>
      <c r="FV182" s="21">
        <f t="shared" si="2154"/>
        <v>0</v>
      </c>
      <c r="FW182" s="21"/>
      <c r="FX182" s="21">
        <f t="shared" si="2155"/>
        <v>0</v>
      </c>
      <c r="FY182" s="21"/>
      <c r="FZ182" s="21">
        <f t="shared" si="2156"/>
        <v>0</v>
      </c>
      <c r="GA182" s="21"/>
      <c r="GB182" s="21">
        <f t="shared" si="2157"/>
        <v>0</v>
      </c>
      <c r="GC182" s="21"/>
      <c r="GD182" s="21">
        <f t="shared" si="2158"/>
        <v>0</v>
      </c>
      <c r="GE182" s="21"/>
      <c r="GF182" s="21">
        <f t="shared" si="2159"/>
        <v>0</v>
      </c>
      <c r="GG182" s="21"/>
      <c r="GH182" s="21">
        <f t="shared" si="2160"/>
        <v>0</v>
      </c>
      <c r="GI182" s="21"/>
      <c r="GJ182" s="21">
        <f t="shared" si="2161"/>
        <v>0</v>
      </c>
      <c r="GK182" s="21"/>
      <c r="GL182" s="21">
        <f t="shared" si="2162"/>
        <v>0</v>
      </c>
      <c r="GM182" s="21"/>
      <c r="GN182" s="21">
        <f t="shared" si="2163"/>
        <v>0</v>
      </c>
      <c r="GO182" s="21"/>
      <c r="GP182" s="21">
        <f t="shared" si="2164"/>
        <v>0</v>
      </c>
      <c r="GQ182" s="21"/>
      <c r="GR182" s="21">
        <f t="shared" si="2165"/>
        <v>0</v>
      </c>
      <c r="GS182" s="21"/>
      <c r="GT182" s="21">
        <f t="shared" si="2166"/>
        <v>0</v>
      </c>
      <c r="GU182" s="21"/>
      <c r="GV182" s="21">
        <f t="shared" si="2167"/>
        <v>0</v>
      </c>
      <c r="GW182" s="21"/>
      <c r="GX182" s="21">
        <f t="shared" si="2168"/>
        <v>0</v>
      </c>
      <c r="GY182" s="21"/>
      <c r="GZ182" s="21">
        <f t="shared" si="2169"/>
        <v>0</v>
      </c>
      <c r="HA182" s="21"/>
      <c r="HB182" s="21">
        <f t="shared" si="2170"/>
        <v>0</v>
      </c>
      <c r="HC182" s="21"/>
      <c r="HD182" s="21">
        <f t="shared" si="2171"/>
        <v>0</v>
      </c>
      <c r="HE182" s="21"/>
      <c r="HF182" s="21">
        <f t="shared" si="2172"/>
        <v>0</v>
      </c>
      <c r="HG182" s="21"/>
      <c r="HH182" s="21">
        <f t="shared" si="2173"/>
        <v>0</v>
      </c>
      <c r="HI182" s="21"/>
      <c r="HJ182" s="21">
        <f t="shared" si="2174"/>
        <v>0</v>
      </c>
      <c r="HK182" s="21"/>
      <c r="HL182" s="21">
        <f t="shared" si="2175"/>
        <v>0</v>
      </c>
      <c r="HM182" s="21"/>
      <c r="HN182" s="21">
        <f t="shared" si="2176"/>
        <v>0</v>
      </c>
      <c r="HO182" s="21"/>
      <c r="HP182" s="21">
        <f t="shared" si="2177"/>
        <v>0</v>
      </c>
      <c r="HQ182" s="21"/>
      <c r="HR182" s="21">
        <f t="shared" si="2178"/>
        <v>0</v>
      </c>
      <c r="HS182" s="21"/>
      <c r="HT182" s="21">
        <f t="shared" si="2179"/>
        <v>0</v>
      </c>
      <c r="HU182" s="21"/>
      <c r="HV182" s="21">
        <f t="shared" si="2180"/>
        <v>0</v>
      </c>
      <c r="HW182" s="21"/>
      <c r="HX182" s="21">
        <f t="shared" si="2181"/>
        <v>0</v>
      </c>
      <c r="HY182" s="21"/>
      <c r="HZ182" s="21">
        <f t="shared" si="2182"/>
        <v>0</v>
      </c>
      <c r="IA182" s="21"/>
      <c r="IB182" s="21">
        <f t="shared" si="2183"/>
        <v>0</v>
      </c>
      <c r="IC182" s="21"/>
      <c r="ID182" s="21">
        <f t="shared" si="2184"/>
        <v>0</v>
      </c>
      <c r="IE182" s="21"/>
      <c r="IF182" s="21">
        <f t="shared" si="2185"/>
        <v>0</v>
      </c>
      <c r="IG182" s="21"/>
      <c r="IH182" s="21">
        <f t="shared" si="2186"/>
        <v>0</v>
      </c>
      <c r="II182" s="21"/>
      <c r="IJ182" s="21">
        <f t="shared" si="2187"/>
        <v>0</v>
      </c>
      <c r="IK182" s="21"/>
      <c r="IL182" s="21">
        <f t="shared" si="2188"/>
        <v>0</v>
      </c>
      <c r="IM182" s="21"/>
      <c r="IN182" s="21">
        <f t="shared" si="2189"/>
        <v>0</v>
      </c>
      <c r="IO182" s="21"/>
      <c r="IP182" s="21">
        <f t="shared" si="2190"/>
        <v>0</v>
      </c>
      <c r="IQ182" s="21"/>
      <c r="IR182" s="21">
        <f t="shared" si="2191"/>
        <v>0</v>
      </c>
      <c r="IS182" s="21"/>
      <c r="IT182" s="21">
        <f t="shared" si="2192"/>
        <v>0</v>
      </c>
      <c r="IU182" s="21"/>
      <c r="IV182" s="21">
        <f t="shared" si="2193"/>
        <v>0</v>
      </c>
      <c r="IW182" s="21"/>
      <c r="IX182" s="21">
        <f t="shared" si="2194"/>
        <v>0</v>
      </c>
      <c r="IY182" s="21"/>
      <c r="IZ182" s="21">
        <f t="shared" si="2195"/>
        <v>0</v>
      </c>
      <c r="JA182" s="21"/>
      <c r="JB182" s="21">
        <f t="shared" si="2196"/>
        <v>0</v>
      </c>
      <c r="JC182" s="21"/>
      <c r="JD182" s="21">
        <f t="shared" si="2197"/>
        <v>0</v>
      </c>
      <c r="JE182" s="21"/>
      <c r="JF182" s="21">
        <f t="shared" si="2198"/>
        <v>0</v>
      </c>
      <c r="JG182" s="21"/>
      <c r="JH182" s="21">
        <f t="shared" si="2199"/>
        <v>0</v>
      </c>
      <c r="JI182" s="21"/>
      <c r="JJ182" s="21">
        <f t="shared" si="2200"/>
        <v>0</v>
      </c>
      <c r="JK182" s="21"/>
      <c r="JL182" s="21">
        <f t="shared" si="2201"/>
        <v>0</v>
      </c>
      <c r="JM182" s="21"/>
      <c r="JN182" s="21">
        <f t="shared" si="2202"/>
        <v>0</v>
      </c>
      <c r="JO182" s="21"/>
      <c r="JP182" s="21">
        <f t="shared" si="2203"/>
        <v>0</v>
      </c>
      <c r="JQ182" s="21"/>
      <c r="JR182" s="21">
        <f t="shared" si="2204"/>
        <v>0</v>
      </c>
      <c r="JS182" s="21"/>
      <c r="JT182" s="21">
        <f t="shared" si="2205"/>
        <v>0</v>
      </c>
      <c r="JU182" s="21"/>
      <c r="JV182" s="21">
        <f t="shared" si="2206"/>
        <v>0</v>
      </c>
      <c r="JW182" s="21"/>
      <c r="JX182" s="21">
        <f t="shared" si="2207"/>
        <v>0</v>
      </c>
      <c r="JY182" s="21"/>
      <c r="JZ182" s="21">
        <f t="shared" si="2208"/>
        <v>0</v>
      </c>
      <c r="KA182" s="21"/>
      <c r="KB182" s="21">
        <f t="shared" si="2209"/>
        <v>0</v>
      </c>
      <c r="KC182" s="21"/>
      <c r="KD182" s="21">
        <f t="shared" si="2210"/>
        <v>0</v>
      </c>
      <c r="KE182" s="21"/>
      <c r="KF182" s="21">
        <f t="shared" si="2211"/>
        <v>0</v>
      </c>
      <c r="KG182" s="21"/>
      <c r="KH182" s="21">
        <f t="shared" si="2212"/>
        <v>0</v>
      </c>
      <c r="KI182" s="21"/>
      <c r="KJ182" s="21">
        <f t="shared" si="2213"/>
        <v>0</v>
      </c>
      <c r="KK182" s="21"/>
      <c r="KL182" s="21">
        <f t="shared" si="2214"/>
        <v>0</v>
      </c>
      <c r="KM182" s="21"/>
      <c r="KN182" s="21">
        <f t="shared" si="2215"/>
        <v>0</v>
      </c>
      <c r="KO182" s="21"/>
      <c r="KP182" s="21">
        <f t="shared" si="2216"/>
        <v>0</v>
      </c>
      <c r="KQ182" s="21"/>
      <c r="KR182" s="21">
        <f t="shared" si="2217"/>
        <v>0</v>
      </c>
      <c r="KS182" s="21"/>
      <c r="KT182" s="21">
        <f t="shared" si="2218"/>
        <v>0</v>
      </c>
      <c r="KU182" s="21"/>
      <c r="KV182" s="21">
        <f t="shared" si="2219"/>
        <v>0</v>
      </c>
      <c r="KW182" s="21"/>
      <c r="KX182" s="21">
        <f t="shared" si="2220"/>
        <v>0</v>
      </c>
      <c r="KY182" s="21"/>
      <c r="KZ182" s="21">
        <f t="shared" si="2221"/>
        <v>0</v>
      </c>
      <c r="LA182" s="21"/>
      <c r="LB182" s="21">
        <f t="shared" si="2222"/>
        <v>0</v>
      </c>
      <c r="LC182" s="21"/>
      <c r="LD182" s="21">
        <f t="shared" si="2223"/>
        <v>0</v>
      </c>
      <c r="LE182" s="21"/>
      <c r="LF182" s="21">
        <f t="shared" si="2224"/>
        <v>0</v>
      </c>
      <c r="LG182" s="21"/>
      <c r="LH182" s="21">
        <f t="shared" si="2225"/>
        <v>0</v>
      </c>
      <c r="LI182" s="21"/>
      <c r="LJ182" s="21">
        <f t="shared" si="2226"/>
        <v>0</v>
      </c>
      <c r="LK182" s="21"/>
      <c r="LL182" s="21">
        <f t="shared" si="2227"/>
        <v>0</v>
      </c>
      <c r="LM182" s="21"/>
      <c r="LN182" s="21">
        <f t="shared" si="2228"/>
        <v>0</v>
      </c>
      <c r="LO182" s="21"/>
      <c r="LP182" s="21">
        <f t="shared" si="2229"/>
        <v>0</v>
      </c>
      <c r="LQ182" s="21"/>
      <c r="LR182" s="21">
        <f t="shared" si="2230"/>
        <v>0</v>
      </c>
      <c r="LS182" s="21"/>
      <c r="LT182" s="21">
        <f t="shared" si="2231"/>
        <v>0</v>
      </c>
      <c r="LU182" s="21"/>
      <c r="LV182" s="21">
        <f t="shared" si="2232"/>
        <v>0</v>
      </c>
      <c r="LW182" s="21"/>
      <c r="LX182" s="21">
        <f t="shared" si="2233"/>
        <v>0</v>
      </c>
      <c r="LY182" s="21"/>
      <c r="LZ182" s="21">
        <f t="shared" si="2234"/>
        <v>0</v>
      </c>
      <c r="MA182" s="21"/>
      <c r="MB182" s="21">
        <f t="shared" si="2235"/>
        <v>0</v>
      </c>
      <c r="MC182" s="21"/>
      <c r="MD182" s="21">
        <f t="shared" si="2236"/>
        <v>0</v>
      </c>
      <c r="ME182" s="21"/>
      <c r="MF182" s="21">
        <f t="shared" si="2237"/>
        <v>0</v>
      </c>
      <c r="MG182" s="21"/>
      <c r="MH182" s="21">
        <f t="shared" si="2238"/>
        <v>0</v>
      </c>
      <c r="MI182" s="21"/>
      <c r="MJ182" s="21">
        <f t="shared" si="2239"/>
        <v>0</v>
      </c>
      <c r="MK182" s="21"/>
      <c r="ML182" s="21">
        <f t="shared" si="2240"/>
        <v>0</v>
      </c>
      <c r="MM182" s="21"/>
      <c r="MN182" s="21">
        <f t="shared" si="2241"/>
        <v>0</v>
      </c>
      <c r="MO182" s="21"/>
      <c r="MP182" s="21">
        <f t="shared" si="2242"/>
        <v>0</v>
      </c>
      <c r="MQ182" s="21"/>
      <c r="MR182" s="21">
        <f t="shared" si="2243"/>
        <v>0</v>
      </c>
      <c r="MS182" s="21"/>
      <c r="MT182" s="21">
        <f t="shared" si="2244"/>
        <v>0</v>
      </c>
      <c r="MU182" s="21"/>
      <c r="MV182" s="21">
        <f t="shared" si="2245"/>
        <v>0</v>
      </c>
      <c r="MW182" s="21"/>
      <c r="MX182" s="21">
        <f t="shared" si="2246"/>
        <v>0</v>
      </c>
      <c r="MY182" s="21"/>
      <c r="MZ182" s="21">
        <f t="shared" si="2247"/>
        <v>0</v>
      </c>
      <c r="NA182" s="21"/>
      <c r="NB182" s="21">
        <f t="shared" si="2248"/>
        <v>0</v>
      </c>
      <c r="NC182" s="21"/>
      <c r="ND182" s="21">
        <f t="shared" si="2249"/>
        <v>0</v>
      </c>
      <c r="NE182" s="21"/>
      <c r="NF182" s="21">
        <f t="shared" si="2250"/>
        <v>0</v>
      </c>
      <c r="NG182" s="21"/>
      <c r="NH182" s="21">
        <f t="shared" si="2251"/>
        <v>0</v>
      </c>
      <c r="NI182" s="21"/>
      <c r="NJ182" s="21">
        <f t="shared" si="2252"/>
        <v>0</v>
      </c>
      <c r="NK182" s="21"/>
      <c r="NL182" s="21">
        <f t="shared" si="2253"/>
        <v>0</v>
      </c>
      <c r="NM182" s="21"/>
      <c r="NN182" s="21">
        <f t="shared" si="2254"/>
        <v>0</v>
      </c>
      <c r="NO182" s="21"/>
      <c r="NP182" s="21">
        <f t="shared" si="2255"/>
        <v>0</v>
      </c>
      <c r="NQ182" s="21"/>
      <c r="NR182" s="21">
        <f t="shared" si="2256"/>
        <v>0</v>
      </c>
      <c r="NS182" s="21"/>
      <c r="NT182" s="21">
        <f t="shared" si="2257"/>
        <v>0</v>
      </c>
      <c r="NU182" s="21"/>
      <c r="NV182" s="21">
        <f t="shared" si="2258"/>
        <v>0</v>
      </c>
      <c r="NW182" s="21"/>
      <c r="NX182" s="21">
        <f t="shared" si="2259"/>
        <v>0</v>
      </c>
      <c r="NY182" s="21"/>
      <c r="NZ182" s="21">
        <f t="shared" si="2260"/>
        <v>0</v>
      </c>
      <c r="OA182" s="21"/>
      <c r="OB182" s="21">
        <f t="shared" si="2261"/>
        <v>0</v>
      </c>
      <c r="OC182" s="21"/>
      <c r="OD182" s="21">
        <f t="shared" si="2262"/>
        <v>0</v>
      </c>
      <c r="OE182" s="21"/>
      <c r="OF182" s="21">
        <f t="shared" si="2263"/>
        <v>0</v>
      </c>
      <c r="OG182" s="21"/>
      <c r="OH182" s="21">
        <f t="shared" si="2264"/>
        <v>0</v>
      </c>
      <c r="OI182" s="21"/>
      <c r="OJ182" s="21">
        <f t="shared" si="2265"/>
        <v>0</v>
      </c>
      <c r="OK182" s="21"/>
      <c r="OL182" s="21">
        <f t="shared" si="2266"/>
        <v>0</v>
      </c>
      <c r="OM182" s="21"/>
      <c r="ON182" s="21">
        <f t="shared" si="2267"/>
        <v>0</v>
      </c>
      <c r="OO182" s="21"/>
      <c r="OP182" s="21">
        <f t="shared" si="2267"/>
        <v>0</v>
      </c>
      <c r="OQ182" s="21"/>
      <c r="OR182" s="21">
        <f t="shared" si="2267"/>
        <v>0</v>
      </c>
      <c r="OS182" s="21"/>
      <c r="OT182" s="21">
        <f t="shared" si="2267"/>
        <v>0</v>
      </c>
      <c r="OU182" s="21"/>
      <c r="OV182" s="21">
        <f t="shared" si="2267"/>
        <v>0</v>
      </c>
      <c r="OW182" s="21"/>
      <c r="OX182" s="21">
        <f t="shared" si="2267"/>
        <v>0</v>
      </c>
      <c r="OY182" s="21"/>
      <c r="OZ182" s="21">
        <f t="shared" si="2267"/>
        <v>0</v>
      </c>
      <c r="PA182" s="21"/>
      <c r="PB182" s="21">
        <f t="shared" si="2268"/>
        <v>0</v>
      </c>
      <c r="PC182" s="21"/>
      <c r="PD182" s="21">
        <f t="shared" si="2268"/>
        <v>0</v>
      </c>
      <c r="PE182" s="21"/>
      <c r="PF182" s="21">
        <f t="shared" si="2268"/>
        <v>0</v>
      </c>
      <c r="PG182" s="21"/>
      <c r="PH182" s="21">
        <f t="shared" si="2268"/>
        <v>0</v>
      </c>
      <c r="PI182" s="21"/>
      <c r="PJ182" s="21">
        <f t="shared" si="2268"/>
        <v>0</v>
      </c>
      <c r="PK182" s="21"/>
      <c r="PL182" s="21">
        <f t="shared" si="2268"/>
        <v>0</v>
      </c>
      <c r="PM182" s="21"/>
      <c r="PN182" s="21">
        <f t="shared" si="2269"/>
        <v>0</v>
      </c>
      <c r="PO182" s="21"/>
      <c r="PP182" s="21">
        <f t="shared" si="2269"/>
        <v>0</v>
      </c>
      <c r="PQ182" s="21"/>
      <c r="PR182" s="21">
        <f t="shared" si="2269"/>
        <v>0</v>
      </c>
      <c r="PS182" s="21"/>
      <c r="PT182" s="21">
        <f t="shared" si="2269"/>
        <v>0</v>
      </c>
      <c r="PU182" s="21"/>
      <c r="PV182" s="21">
        <f t="shared" si="2269"/>
        <v>0</v>
      </c>
      <c r="PW182" s="21"/>
      <c r="PX182" s="21">
        <f t="shared" si="2269"/>
        <v>0</v>
      </c>
      <c r="PY182" s="21"/>
      <c r="PZ182" s="21">
        <f t="shared" si="2270"/>
        <v>0</v>
      </c>
      <c r="QA182" s="21"/>
      <c r="QB182" s="21">
        <f t="shared" si="2270"/>
        <v>0</v>
      </c>
      <c r="QC182" s="21"/>
      <c r="QD182" s="21">
        <f t="shared" si="2270"/>
        <v>0</v>
      </c>
      <c r="QE182" s="21"/>
      <c r="QF182" s="21">
        <f t="shared" si="2270"/>
        <v>0</v>
      </c>
      <c r="QG182" s="21"/>
      <c r="QH182" s="21">
        <f t="shared" si="2270"/>
        <v>0</v>
      </c>
      <c r="QI182" s="21"/>
      <c r="QJ182" s="21">
        <f t="shared" si="2270"/>
        <v>0</v>
      </c>
      <c r="QK182" s="21"/>
      <c r="QL182" s="21">
        <f t="shared" si="2346"/>
        <v>0</v>
      </c>
      <c r="QM182" s="21"/>
      <c r="QN182" s="21">
        <f t="shared" si="2346"/>
        <v>0</v>
      </c>
      <c r="QO182" s="21"/>
      <c r="QP182" s="21">
        <f t="shared" si="2346"/>
        <v>0</v>
      </c>
      <c r="QQ182" s="21"/>
      <c r="QR182" s="21">
        <f t="shared" si="2346"/>
        <v>0</v>
      </c>
      <c r="QS182" s="21"/>
      <c r="QT182" s="21">
        <f t="shared" si="2346"/>
        <v>0</v>
      </c>
      <c r="QU182" s="21"/>
      <c r="QV182" s="21">
        <f t="shared" si="2346"/>
        <v>0</v>
      </c>
      <c r="QW182" s="21"/>
      <c r="QX182" s="21">
        <f t="shared" si="2272"/>
        <v>0</v>
      </c>
      <c r="QY182" s="21"/>
      <c r="QZ182" s="21">
        <f t="shared" si="2272"/>
        <v>0</v>
      </c>
      <c r="RA182" s="21"/>
      <c r="RB182" s="21">
        <f t="shared" si="2272"/>
        <v>0</v>
      </c>
      <c r="RC182" s="21"/>
      <c r="RD182" s="21">
        <f t="shared" si="2272"/>
        <v>0</v>
      </c>
      <c r="RE182" s="21"/>
      <c r="RF182" s="21">
        <f t="shared" si="2272"/>
        <v>0</v>
      </c>
      <c r="RG182" s="21"/>
      <c r="RH182" s="21">
        <f t="shared" si="2272"/>
        <v>0</v>
      </c>
      <c r="RI182" s="21"/>
      <c r="RJ182" s="21">
        <f t="shared" si="1944"/>
        <v>0</v>
      </c>
      <c r="RK182" s="21"/>
      <c r="RL182" s="21">
        <f t="shared" si="1945"/>
        <v>0</v>
      </c>
      <c r="RM182" s="21"/>
      <c r="RN182" s="21">
        <f t="shared" si="1946"/>
        <v>0</v>
      </c>
      <c r="RO182" s="21"/>
      <c r="RP182" s="21">
        <f t="shared" si="1947"/>
        <v>0</v>
      </c>
      <c r="RQ182" s="21"/>
      <c r="RR182" s="21">
        <f t="shared" si="1948"/>
        <v>0</v>
      </c>
      <c r="RS182" s="21"/>
      <c r="RT182" s="21">
        <f t="shared" si="1949"/>
        <v>0</v>
      </c>
      <c r="RU182" s="21"/>
      <c r="RV182" s="21">
        <f t="shared" si="1950"/>
        <v>0</v>
      </c>
      <c r="RW182" s="21"/>
      <c r="RX182" s="21">
        <f t="shared" si="1951"/>
        <v>0</v>
      </c>
      <c r="RY182" s="21"/>
      <c r="RZ182" s="21">
        <f t="shared" si="1952"/>
        <v>0</v>
      </c>
      <c r="SA182" s="21"/>
      <c r="SB182" s="21">
        <f t="shared" si="1953"/>
        <v>0</v>
      </c>
      <c r="SC182" s="21"/>
      <c r="SD182" s="21">
        <f t="shared" si="1954"/>
        <v>0</v>
      </c>
      <c r="SE182" s="21"/>
      <c r="SF182" s="21">
        <f t="shared" si="1955"/>
        <v>0</v>
      </c>
      <c r="SG182" s="21"/>
      <c r="SH182" s="21">
        <f t="shared" si="1956"/>
        <v>0</v>
      </c>
      <c r="SI182" s="21"/>
      <c r="SJ182" s="21">
        <f t="shared" si="1957"/>
        <v>0</v>
      </c>
      <c r="SK182" s="21"/>
      <c r="SL182" s="21">
        <f t="shared" si="1958"/>
        <v>0</v>
      </c>
      <c r="SM182" s="21"/>
      <c r="SN182" s="21">
        <f t="shared" si="2273"/>
        <v>0</v>
      </c>
      <c r="SO182" s="21"/>
      <c r="SP182" s="21">
        <f t="shared" si="1960"/>
        <v>0</v>
      </c>
      <c r="SQ182" s="21"/>
      <c r="SR182" s="21">
        <f t="shared" si="1961"/>
        <v>0</v>
      </c>
      <c r="SS182" s="21"/>
      <c r="ST182" s="21">
        <f t="shared" si="1962"/>
        <v>0</v>
      </c>
      <c r="SU182" s="21"/>
      <c r="SV182" s="21">
        <f t="shared" si="1963"/>
        <v>0</v>
      </c>
      <c r="SW182" s="21"/>
      <c r="SX182" s="21">
        <f t="shared" si="1964"/>
        <v>0</v>
      </c>
      <c r="SY182" s="21"/>
      <c r="SZ182" s="21">
        <f t="shared" si="1965"/>
        <v>0</v>
      </c>
      <c r="TA182" s="21"/>
      <c r="TB182" s="21">
        <f t="shared" si="1966"/>
        <v>0</v>
      </c>
      <c r="TC182" s="21"/>
      <c r="TD182" s="21">
        <f t="shared" si="2274"/>
        <v>0</v>
      </c>
      <c r="TE182" s="21"/>
      <c r="TF182" s="21">
        <f t="shared" si="1968"/>
        <v>0</v>
      </c>
      <c r="TG182" s="21"/>
      <c r="TH182" s="21">
        <f t="shared" si="1969"/>
        <v>0</v>
      </c>
      <c r="TI182" s="21"/>
      <c r="TJ182" s="21">
        <f t="shared" si="1970"/>
        <v>0</v>
      </c>
      <c r="TK182" s="21"/>
      <c r="TL182" s="21">
        <f t="shared" si="2275"/>
        <v>0</v>
      </c>
      <c r="TM182" s="21"/>
      <c r="TN182" s="21">
        <f t="shared" si="2276"/>
        <v>0</v>
      </c>
      <c r="TO182" s="21"/>
      <c r="TP182" s="21">
        <f t="shared" si="2277"/>
        <v>0</v>
      </c>
      <c r="TQ182" s="21"/>
      <c r="TR182" s="21">
        <f t="shared" si="2278"/>
        <v>0</v>
      </c>
      <c r="TS182" s="21"/>
      <c r="TT182" s="21">
        <f t="shared" si="2279"/>
        <v>0</v>
      </c>
      <c r="TU182" s="21"/>
      <c r="TV182" s="21">
        <f t="shared" si="2280"/>
        <v>0</v>
      </c>
      <c r="TW182" s="21"/>
      <c r="TX182" s="21">
        <f t="shared" si="2281"/>
        <v>0</v>
      </c>
      <c r="TY182" s="21"/>
      <c r="TZ182" s="21">
        <f t="shared" si="2282"/>
        <v>0</v>
      </c>
      <c r="UA182" s="21"/>
      <c r="UB182" s="21">
        <f t="shared" si="2283"/>
        <v>0</v>
      </c>
      <c r="UC182" s="21"/>
      <c r="UD182" s="21">
        <f t="shared" si="2284"/>
        <v>0</v>
      </c>
      <c r="UE182" s="21"/>
      <c r="UF182" s="21">
        <f t="shared" si="2285"/>
        <v>0</v>
      </c>
      <c r="UG182" s="21"/>
      <c r="UH182" s="21">
        <f t="shared" si="1982"/>
        <v>0</v>
      </c>
      <c r="UI182" s="21"/>
      <c r="UJ182" s="21">
        <f t="shared" si="2286"/>
        <v>0</v>
      </c>
      <c r="UK182" s="21"/>
      <c r="UL182" s="21">
        <f t="shared" si="2287"/>
        <v>0</v>
      </c>
      <c r="UM182" s="21"/>
      <c r="UN182" s="21">
        <f t="shared" si="2288"/>
        <v>0</v>
      </c>
      <c r="UO182" s="21"/>
      <c r="UP182" s="21">
        <f t="shared" si="2289"/>
        <v>0</v>
      </c>
      <c r="UQ182" s="21"/>
      <c r="UR182" s="21">
        <f t="shared" si="2290"/>
        <v>0</v>
      </c>
      <c r="US182" s="21"/>
      <c r="UT182" s="21">
        <f t="shared" si="2291"/>
        <v>0</v>
      </c>
      <c r="UU182" s="21"/>
      <c r="UV182" s="21">
        <f t="shared" si="1989"/>
        <v>0</v>
      </c>
      <c r="UW182" s="21"/>
      <c r="UX182" s="21">
        <f t="shared" si="2292"/>
        <v>0</v>
      </c>
      <c r="UY182" s="21"/>
      <c r="UZ182" s="21">
        <f t="shared" si="1991"/>
        <v>0</v>
      </c>
      <c r="VA182" s="21"/>
      <c r="VB182" s="21">
        <f t="shared" si="2293"/>
        <v>0</v>
      </c>
      <c r="VC182" s="21"/>
      <c r="VD182" s="21">
        <f t="shared" si="2294"/>
        <v>0</v>
      </c>
      <c r="VE182" s="21"/>
      <c r="VF182" s="21">
        <f t="shared" si="2295"/>
        <v>0</v>
      </c>
      <c r="VG182" s="21"/>
      <c r="VH182" s="21">
        <f t="shared" si="2296"/>
        <v>0</v>
      </c>
      <c r="VI182" s="21"/>
      <c r="VJ182" s="21">
        <f t="shared" si="2297"/>
        <v>0</v>
      </c>
      <c r="VK182" s="21"/>
      <c r="VL182" s="21">
        <f t="shared" si="2298"/>
        <v>0</v>
      </c>
      <c r="VM182" s="21"/>
      <c r="VN182" s="21">
        <f t="shared" si="2299"/>
        <v>0</v>
      </c>
      <c r="VO182" s="21"/>
      <c r="VP182" s="21">
        <f t="shared" si="2300"/>
        <v>0</v>
      </c>
      <c r="VQ182" s="21"/>
      <c r="VR182" s="21">
        <f t="shared" si="2267"/>
        <v>0</v>
      </c>
      <c r="VS182" s="21"/>
      <c r="VT182" s="21">
        <f t="shared" si="2347"/>
        <v>0</v>
      </c>
      <c r="VU182" s="21"/>
      <c r="VV182" s="21">
        <f t="shared" si="2347"/>
        <v>0</v>
      </c>
      <c r="VW182" s="21"/>
      <c r="VX182" s="21">
        <f t="shared" ref="VX182:XB195" si="2349">IF($J182&gt;0,IF(AND(VX$3&gt;=$N182,VX$3&lt;=$O182),$J182/($O182-$N182+1),0),0)</f>
        <v>0</v>
      </c>
      <c r="VY182" s="21"/>
      <c r="VZ182" s="21">
        <f t="shared" si="2349"/>
        <v>0</v>
      </c>
      <c r="WA182" s="21"/>
      <c r="WB182" s="21">
        <f t="shared" si="2349"/>
        <v>0</v>
      </c>
      <c r="WC182" s="21"/>
      <c r="WD182" s="21">
        <f t="shared" si="2349"/>
        <v>0</v>
      </c>
      <c r="WE182" s="21"/>
      <c r="WF182" s="21">
        <f t="shared" si="2349"/>
        <v>0</v>
      </c>
      <c r="WG182" s="21"/>
      <c r="WH182" s="21">
        <f t="shared" si="2349"/>
        <v>0</v>
      </c>
      <c r="WI182" s="21"/>
      <c r="WJ182" s="21">
        <f t="shared" si="2349"/>
        <v>0</v>
      </c>
      <c r="WK182" s="21"/>
      <c r="WL182" s="21">
        <f t="shared" si="2349"/>
        <v>0</v>
      </c>
      <c r="WM182" s="21"/>
      <c r="WN182" s="21">
        <f t="shared" si="2349"/>
        <v>0</v>
      </c>
      <c r="WO182" s="21"/>
      <c r="WP182" s="21">
        <f t="shared" si="2349"/>
        <v>0</v>
      </c>
      <c r="WQ182" s="21"/>
      <c r="WR182" s="21">
        <f t="shared" si="2349"/>
        <v>0</v>
      </c>
      <c r="WS182" s="21"/>
      <c r="WT182" s="21">
        <f t="shared" si="2349"/>
        <v>0</v>
      </c>
      <c r="WU182" s="21"/>
      <c r="WV182" s="21">
        <f t="shared" si="2349"/>
        <v>0</v>
      </c>
      <c r="WW182" s="21"/>
      <c r="WX182" s="21">
        <f t="shared" si="2349"/>
        <v>0</v>
      </c>
      <c r="WY182" s="21"/>
      <c r="WZ182" s="21">
        <f t="shared" si="2349"/>
        <v>0</v>
      </c>
      <c r="XA182" s="21"/>
      <c r="XB182" s="21">
        <f t="shared" si="2349"/>
        <v>0</v>
      </c>
      <c r="XC182" s="21"/>
      <c r="XD182" s="21">
        <f t="shared" si="2347"/>
        <v>0</v>
      </c>
      <c r="XE182" s="21"/>
      <c r="XF182" s="21">
        <f t="shared" si="2347"/>
        <v>0</v>
      </c>
      <c r="XG182" s="21"/>
      <c r="XH182" s="21">
        <f t="shared" si="2347"/>
        <v>0</v>
      </c>
      <c r="XI182" s="21"/>
      <c r="XJ182" s="21">
        <f t="shared" si="2347"/>
        <v>0</v>
      </c>
      <c r="XK182" s="21"/>
      <c r="XL182" s="21">
        <f t="shared" si="2347"/>
        <v>0</v>
      </c>
      <c r="XM182" s="21"/>
      <c r="XN182" s="21">
        <f t="shared" si="2347"/>
        <v>0</v>
      </c>
      <c r="XO182" s="21"/>
      <c r="XP182" s="21">
        <f t="shared" si="2347"/>
        <v>0</v>
      </c>
      <c r="XQ182" s="21"/>
      <c r="XR182" s="21">
        <f t="shared" si="2347"/>
        <v>0</v>
      </c>
      <c r="XS182" s="21"/>
      <c r="XT182" s="21">
        <f t="shared" si="2347"/>
        <v>0</v>
      </c>
      <c r="XU182" s="21"/>
      <c r="XV182" s="21">
        <f t="shared" si="2347"/>
        <v>0</v>
      </c>
      <c r="XW182" s="21"/>
      <c r="XX182" s="21">
        <f t="shared" si="2347"/>
        <v>0</v>
      </c>
      <c r="XY182" s="21"/>
      <c r="XZ182" s="21">
        <f t="shared" si="2347"/>
        <v>0</v>
      </c>
      <c r="YA182" s="21"/>
      <c r="YB182" s="21">
        <f t="shared" si="2004"/>
        <v>0</v>
      </c>
      <c r="YC182" s="21"/>
      <c r="YD182" s="21">
        <f t="shared" si="2005"/>
        <v>0</v>
      </c>
      <c r="YE182" s="21"/>
      <c r="YF182" s="21">
        <f t="shared" si="2006"/>
        <v>0</v>
      </c>
      <c r="YG182" s="21"/>
      <c r="YH182" s="21">
        <f t="shared" si="2007"/>
        <v>0</v>
      </c>
      <c r="YI182" s="21"/>
      <c r="YJ182" s="21">
        <f t="shared" si="2008"/>
        <v>0</v>
      </c>
      <c r="YK182" s="21"/>
      <c r="YL182" s="21">
        <f t="shared" si="2009"/>
        <v>0</v>
      </c>
      <c r="YM182" s="21"/>
      <c r="YN182" s="21">
        <f t="shared" si="2010"/>
        <v>0</v>
      </c>
      <c r="YO182" s="21"/>
      <c r="YP182" s="21">
        <f t="shared" si="2011"/>
        <v>0</v>
      </c>
      <c r="YQ182" s="21"/>
      <c r="YR182" s="21">
        <f t="shared" si="2012"/>
        <v>0</v>
      </c>
      <c r="YS182" s="21"/>
      <c r="YT182" s="21">
        <f t="shared" ref="YT182:YT195" si="2350">IF($J182&gt;0,IF(AND(YT$3&gt;=$N182,YT$3&lt;=$O182),$J182/($O182-$N182+1),0),0)</f>
        <v>0</v>
      </c>
      <c r="YU182" s="21"/>
      <c r="YV182" s="21">
        <f t="shared" si="2014"/>
        <v>0</v>
      </c>
      <c r="YW182" s="21"/>
      <c r="YX182" s="21">
        <f t="shared" si="2015"/>
        <v>0</v>
      </c>
      <c r="YY182" s="21"/>
      <c r="YZ182" s="21">
        <f t="shared" si="2347"/>
        <v>0</v>
      </c>
      <c r="ZA182" s="21"/>
      <c r="ZB182" s="21">
        <f t="shared" si="2016"/>
        <v>0</v>
      </c>
      <c r="ZC182" s="21"/>
      <c r="ZD182" s="21">
        <f t="shared" si="2017"/>
        <v>0</v>
      </c>
      <c r="ZE182" s="21"/>
      <c r="ZF182" s="21">
        <f t="shared" si="2018"/>
        <v>0</v>
      </c>
      <c r="ZG182" s="21"/>
      <c r="ZH182" s="21">
        <f t="shared" ref="ZH182:ZH195" si="2351">IF($J182&gt;0,IF(AND(ZH$3&gt;=$N182,ZH$3&lt;=$O182),$J182/($O182-$N182+1),0),0)</f>
        <v>0</v>
      </c>
      <c r="ZI182" s="21"/>
      <c r="ZJ182" s="21">
        <f t="shared" si="2020"/>
        <v>0</v>
      </c>
      <c r="ZK182" s="21"/>
      <c r="ZL182" s="21">
        <f t="shared" si="2021"/>
        <v>0</v>
      </c>
      <c r="ZM182" s="21"/>
      <c r="ZN182" s="21">
        <f t="shared" ref="ZN182:ZN195" si="2352">IF($J182&gt;0,IF(AND(ZN$3&gt;=$N182,ZN$3&lt;=$O182),$J182/($O182-$N182+1),0),0)</f>
        <v>0</v>
      </c>
      <c r="ZO182" s="21"/>
      <c r="ZP182" s="21">
        <f t="shared" si="2023"/>
        <v>0</v>
      </c>
      <c r="ZQ182" s="21"/>
      <c r="ZR182" s="21">
        <f t="shared" si="2024"/>
        <v>0</v>
      </c>
      <c r="ZS182" s="21"/>
      <c r="ZT182" s="21">
        <f t="shared" si="2347"/>
        <v>0</v>
      </c>
      <c r="ZU182" s="21"/>
      <c r="ZV182" s="21">
        <f t="shared" ref="ZV182:ZV195" si="2353">IF($J182&gt;0,IF(AND(ZV$3&gt;=$N182,ZV$3&lt;=$O182),$J182/($O182-$N182+1),0),0)</f>
        <v>0</v>
      </c>
      <c r="ZW182" s="21"/>
      <c r="ZX182" s="21">
        <f t="shared" ref="ZX182:ZZ197" si="2354">IF($J182&gt;0,IF(AND(ZX$3&gt;=$N182,ZX$3&lt;=$O182),$J182/($O182-$N182+1),0),0)</f>
        <v>0</v>
      </c>
      <c r="ZY182" s="21"/>
      <c r="ZZ182" s="21">
        <f t="shared" si="2354"/>
        <v>0</v>
      </c>
      <c r="AAA182" s="21"/>
      <c r="AAB182" s="21">
        <f t="shared" ref="AAB182:AAD197" si="2355">IF($J182&gt;0,IF(AND(AAB$3&gt;=$N182,AAB$3&lt;=$O182),$J182/($O182-$N182+1),0),0)</f>
        <v>0</v>
      </c>
      <c r="AAC182" s="21"/>
      <c r="AAD182" s="21">
        <f t="shared" si="2355"/>
        <v>0</v>
      </c>
      <c r="AAE182" s="21"/>
      <c r="AAF182" s="21">
        <f t="shared" ref="AAF182:AAH197" si="2356">IF($J182&gt;0,IF(AND(AAF$3&gt;=$N182,AAF$3&lt;=$O182),$J182/($O182-$N182+1),0),0)</f>
        <v>0</v>
      </c>
      <c r="AAG182" s="21"/>
      <c r="AAH182" s="21">
        <f t="shared" si="2356"/>
        <v>0</v>
      </c>
      <c r="AAI182" s="21"/>
      <c r="AAJ182" s="21">
        <f t="shared" ref="AAJ182:AAL197" si="2357">IF($J182&gt;0,IF(AND(AAJ$3&gt;=$N182,AAJ$3&lt;=$O182),$J182/($O182-$N182+1),0),0)</f>
        <v>0</v>
      </c>
      <c r="AAK182" s="21"/>
      <c r="AAL182" s="21">
        <f t="shared" si="2357"/>
        <v>0</v>
      </c>
      <c r="AAM182" s="21"/>
      <c r="AAN182" s="21">
        <f t="shared" ref="AAN182:AAP197" si="2358">IF($J182&gt;0,IF(AND(AAN$3&gt;=$N182,AAN$3&lt;=$O182),$J182/($O182-$N182+1),0),0)</f>
        <v>0</v>
      </c>
      <c r="AAO182" s="21"/>
      <c r="AAP182" s="21">
        <f t="shared" si="2358"/>
        <v>0</v>
      </c>
      <c r="AAQ182" s="21"/>
      <c r="AAR182" s="21">
        <f t="shared" ref="AAR182:AAT197" si="2359">IF($J182&gt;0,IF(AND(AAR$3&gt;=$N182,AAR$3&lt;=$O182),$J182/($O182-$N182+1),0),0)</f>
        <v>0</v>
      </c>
      <c r="AAS182" s="21"/>
      <c r="AAT182" s="21">
        <f t="shared" si="2359"/>
        <v>0</v>
      </c>
      <c r="AAU182" s="21"/>
      <c r="AAV182" s="21">
        <f t="shared" ref="AAV182:AAX197" si="2360">IF($J182&gt;0,IF(AND(AAV$3&gt;=$N182,AAV$3&lt;=$O182),$J182/($O182-$N182+1),0),0)</f>
        <v>0</v>
      </c>
      <c r="AAW182" s="21"/>
      <c r="AAX182" s="21">
        <f t="shared" si="2360"/>
        <v>0</v>
      </c>
      <c r="AAY182" s="21"/>
      <c r="AAZ182" s="21">
        <f t="shared" ref="AAZ182:ABB197" si="2361">IF($J182&gt;0,IF(AND(AAZ$3&gt;=$N182,AAZ$3&lt;=$O182),$J182/($O182-$N182+1),0),0)</f>
        <v>0</v>
      </c>
      <c r="ABA182" s="21"/>
      <c r="ABB182" s="21">
        <f t="shared" si="2361"/>
        <v>0</v>
      </c>
      <c r="ABC182" s="21"/>
      <c r="ABD182" s="21">
        <f t="shared" ref="ABD182:ABF197" si="2362">IF($J182&gt;0,IF(AND(ABD$3&gt;=$N182,ABD$3&lt;=$O182),$J182/($O182-$N182+1),0),0)</f>
        <v>0</v>
      </c>
      <c r="ABE182" s="21"/>
      <c r="ABF182" s="21">
        <f t="shared" si="2362"/>
        <v>0</v>
      </c>
      <c r="ABG182" s="21"/>
      <c r="ABH182" s="21">
        <f t="shared" ref="ABH182:ABJ197" si="2363">IF($J182&gt;0,IF(AND(ABH$3&gt;=$N182,ABH$3&lt;=$O182),$J182/($O182-$N182+1),0),0)</f>
        <v>0</v>
      </c>
      <c r="ABI182" s="21"/>
      <c r="ABJ182" s="21">
        <f t="shared" si="2363"/>
        <v>0</v>
      </c>
      <c r="ABK182" s="21"/>
      <c r="ABL182" s="21">
        <f t="shared" ref="ABL182:ABN197" si="2364">IF($J182&gt;0,IF(AND(ABL$3&gt;=$N182,ABL$3&lt;=$O182),$J182/($O182-$N182+1),0),0)</f>
        <v>0</v>
      </c>
      <c r="ABM182" s="21"/>
      <c r="ABN182" s="21">
        <f t="shared" si="2364"/>
        <v>0</v>
      </c>
      <c r="ABO182" s="21"/>
      <c r="ABP182" s="21">
        <f t="shared" ref="ABP182:ABR197" si="2365">IF($J182&gt;0,IF(AND(ABP$3&gt;=$N182,ABP$3&lt;=$O182),$J182/($O182-$N182+1),0),0)</f>
        <v>0</v>
      </c>
      <c r="ABQ182" s="21"/>
      <c r="ABR182" s="21">
        <f t="shared" si="2365"/>
        <v>0</v>
      </c>
      <c r="ABS182" s="21"/>
      <c r="ABT182" s="21">
        <f t="shared" ref="ABT182:ABV197" si="2366">IF($J182&gt;0,IF(AND(ABT$3&gt;=$N182,ABT$3&lt;=$O182),$J182/($O182-$N182+1),0),0)</f>
        <v>0</v>
      </c>
      <c r="ABU182" s="21"/>
      <c r="ABV182" s="21">
        <f t="shared" si="2366"/>
        <v>0</v>
      </c>
      <c r="ABW182" s="21"/>
      <c r="ABX182" s="21">
        <f t="shared" ref="ABX182:ABZ197" si="2367">IF($J182&gt;0,IF(AND(ABX$3&gt;=$N182,ABX$3&lt;=$O182),$J182/($O182-$N182+1),0),0)</f>
        <v>0</v>
      </c>
      <c r="ABY182" s="21"/>
      <c r="ABZ182" s="21">
        <f t="shared" si="2367"/>
        <v>0</v>
      </c>
      <c r="ACA182" s="21"/>
      <c r="ACB182" s="21">
        <f t="shared" ref="ACB182:ACD197" si="2368">IF($J182&gt;0,IF(AND(ACB$3&gt;=$N182,ACB$3&lt;=$O182),$J182/($O182-$N182+1),0),0)</f>
        <v>0</v>
      </c>
      <c r="ACC182" s="21"/>
      <c r="ACD182" s="21">
        <f t="shared" si="2368"/>
        <v>0</v>
      </c>
      <c r="ACE182" s="21"/>
      <c r="ACF182" s="21">
        <f t="shared" ref="ACF182:ACH197" si="2369">IF($J182&gt;0,IF(AND(ACF$3&gt;=$N182,ACF$3&lt;=$O182),$J182/($O182-$N182+1),0),0)</f>
        <v>0</v>
      </c>
      <c r="ACG182" s="21"/>
      <c r="ACH182" s="21">
        <f t="shared" si="2369"/>
        <v>0</v>
      </c>
      <c r="ACI182" s="21"/>
      <c r="ACJ182" s="21">
        <f t="shared" ref="ACJ182:ACL197" si="2370">IF($J182&gt;0,IF(AND(ACJ$3&gt;=$N182,ACJ$3&lt;=$O182),$J182/($O182-$N182+1),0),0)</f>
        <v>0</v>
      </c>
      <c r="ACK182" s="21"/>
      <c r="ACL182" s="21">
        <f t="shared" si="2370"/>
        <v>0</v>
      </c>
      <c r="ACM182" s="21"/>
      <c r="ACN182" s="21">
        <f t="shared" ref="ACN182:ACP197" si="2371">IF($J182&gt;0,IF(AND(ACN$3&gt;=$N182,ACN$3&lt;=$O182),$J182/($O182-$N182+1),0),0)</f>
        <v>0</v>
      </c>
      <c r="ACO182" s="21"/>
      <c r="ACP182" s="21">
        <f t="shared" si="2371"/>
        <v>0</v>
      </c>
      <c r="ACQ182" s="21"/>
      <c r="ACR182" s="21">
        <f t="shared" ref="ACR182:ACT197" si="2372">IF($J182&gt;0,IF(AND(ACR$3&gt;=$N182,ACR$3&lt;=$O182),$J182/($O182-$N182+1),0),0)</f>
        <v>0</v>
      </c>
      <c r="ACS182" s="21"/>
      <c r="ACT182" s="21">
        <f t="shared" si="2372"/>
        <v>0</v>
      </c>
      <c r="ACU182" s="21"/>
      <c r="ACV182" s="21">
        <f t="shared" ref="ACV182:ACX197" si="2373">IF($J182&gt;0,IF(AND(ACV$3&gt;=$N182,ACV$3&lt;=$O182),$J182/($O182-$N182+1),0),0)</f>
        <v>0</v>
      </c>
      <c r="ACW182" s="21"/>
      <c r="ACX182" s="21">
        <f t="shared" si="2373"/>
        <v>0</v>
      </c>
      <c r="ACY182" s="21"/>
      <c r="ACZ182" s="21">
        <f t="shared" ref="ACZ182:ADB197" si="2374">IF($J182&gt;0,IF(AND(ACZ$3&gt;=$N182,ACZ$3&lt;=$O182),$J182/($O182-$N182+1),0),0)</f>
        <v>0</v>
      </c>
      <c r="ADA182" s="21"/>
      <c r="ADB182" s="21">
        <f t="shared" si="2374"/>
        <v>0</v>
      </c>
      <c r="ADC182" s="21"/>
      <c r="ADD182" s="21">
        <f t="shared" ref="ADD182:ADF197" si="2375">IF($J182&gt;0,IF(AND(ADD$3&gt;=$N182,ADD$3&lt;=$O182),$J182/($O182-$N182+1),0),0)</f>
        <v>0</v>
      </c>
      <c r="ADE182" s="21"/>
      <c r="ADF182" s="21">
        <f t="shared" si="2375"/>
        <v>0</v>
      </c>
      <c r="ADG182" s="21"/>
      <c r="ADH182" s="21">
        <f t="shared" ref="ADH182:ADJ197" si="2376">IF($J182&gt;0,IF(AND(ADH$3&gt;=$N182,ADH$3&lt;=$O182),$J182/($O182-$N182+1),0),0)</f>
        <v>0</v>
      </c>
      <c r="ADI182" s="21"/>
      <c r="ADJ182" s="21">
        <f t="shared" si="2376"/>
        <v>0</v>
      </c>
      <c r="ADK182" s="21"/>
      <c r="ADL182" s="21">
        <f t="shared" ref="ADL182:ADZ197" si="2377">IF($J182&gt;0,IF(AND(ADL$3&gt;=$N182,ADL$3&lt;=$O182),$J182/($O182-$N182+1),0),0)</f>
        <v>0</v>
      </c>
      <c r="ADM182" s="21"/>
      <c r="ADN182" s="21">
        <f t="shared" si="2377"/>
        <v>0</v>
      </c>
      <c r="ADO182" s="21"/>
      <c r="ADP182" s="21">
        <f t="shared" si="2377"/>
        <v>0</v>
      </c>
      <c r="ADQ182" s="21"/>
      <c r="ADR182" s="21">
        <f t="shared" si="2377"/>
        <v>0</v>
      </c>
      <c r="ADS182" s="21"/>
      <c r="ADT182" s="21">
        <f t="shared" si="2377"/>
        <v>0</v>
      </c>
      <c r="ADU182" s="21"/>
      <c r="ADV182" s="21">
        <f t="shared" si="2377"/>
        <v>0</v>
      </c>
      <c r="ADW182" s="21"/>
      <c r="ADX182" s="21">
        <f t="shared" si="2377"/>
        <v>0</v>
      </c>
      <c r="ADY182" s="21"/>
      <c r="ADZ182" s="21">
        <f t="shared" si="2377"/>
        <v>0</v>
      </c>
      <c r="AEA182" s="21"/>
      <c r="AEB182" s="21">
        <f t="shared" ref="ADV182:AEB197" si="2378">IF($J182&gt;0,IF(AND(AEB$3&gt;=$N182,AEB$3&lt;=$O182),$J182/($O182-$N182+1),0),0)</f>
        <v>0</v>
      </c>
      <c r="AEC182" s="21"/>
      <c r="AED182" s="21">
        <f t="shared" ref="AED182:AER197" si="2379">IF($J182&gt;0,IF(AND(AED$3&gt;=$N182,AED$3&lt;=$O182),$J182/($O182-$N182+1),0),0)</f>
        <v>0</v>
      </c>
      <c r="AEE182" s="21"/>
      <c r="AEF182" s="21">
        <f t="shared" si="2379"/>
        <v>0</v>
      </c>
      <c r="AEG182" s="21"/>
      <c r="AEH182" s="21">
        <f t="shared" si="2379"/>
        <v>0</v>
      </c>
      <c r="AEI182" s="21"/>
      <c r="AEJ182" s="21">
        <f t="shared" si="2379"/>
        <v>0</v>
      </c>
      <c r="AEK182" s="21"/>
      <c r="AEL182" s="21">
        <f t="shared" si="2379"/>
        <v>0</v>
      </c>
      <c r="AEM182" s="21"/>
      <c r="AEN182" s="21">
        <f t="shared" si="2379"/>
        <v>0</v>
      </c>
      <c r="AEO182" s="21"/>
      <c r="AEP182" s="21">
        <f t="shared" si="2379"/>
        <v>0</v>
      </c>
      <c r="AEQ182" s="21"/>
      <c r="AER182" s="21">
        <f t="shared" si="2379"/>
        <v>0</v>
      </c>
      <c r="AES182" s="21"/>
      <c r="AET182" s="21">
        <f t="shared" ref="AEN182:AET197" si="2380">IF($J182&gt;0,IF(AND(AET$3&gt;=$N182,AET$3&lt;=$O182),$J182/($O182-$N182+1),0),0)</f>
        <v>0</v>
      </c>
      <c r="AEU182" s="21"/>
      <c r="AEV182" s="21">
        <f t="shared" ref="AEV182:AFJ197" si="2381">IF($J182&gt;0,IF(AND(AEV$3&gt;=$N182,AEV$3&lt;=$O182),$J182/($O182-$N182+1),0),0)</f>
        <v>0</v>
      </c>
      <c r="AEW182" s="21"/>
      <c r="AEX182" s="21">
        <f t="shared" si="2381"/>
        <v>0</v>
      </c>
      <c r="AEY182" s="21"/>
      <c r="AEZ182" s="21">
        <f t="shared" si="2381"/>
        <v>0</v>
      </c>
      <c r="AFA182" s="21"/>
      <c r="AFB182" s="21">
        <f t="shared" si="2381"/>
        <v>0</v>
      </c>
      <c r="AFC182" s="21"/>
      <c r="AFD182" s="21">
        <f t="shared" si="2381"/>
        <v>0</v>
      </c>
      <c r="AFE182" s="21"/>
      <c r="AFF182" s="21">
        <f t="shared" si="2381"/>
        <v>0</v>
      </c>
      <c r="AFG182" s="21"/>
      <c r="AFH182" s="21">
        <f t="shared" si="2381"/>
        <v>0</v>
      </c>
      <c r="AFI182" s="21"/>
      <c r="AFJ182" s="21">
        <f t="shared" si="2381"/>
        <v>0</v>
      </c>
      <c r="AFK182" s="21"/>
      <c r="AFL182" s="21">
        <f t="shared" ref="AFF182:AFL197" si="2382">IF($J182&gt;0,IF(AND(AFL$3&gt;=$N182,AFL$3&lt;=$O182),$J182/($O182-$N182+1),0),0)</f>
        <v>0</v>
      </c>
      <c r="AFM182" s="21"/>
      <c r="AFN182" s="21">
        <f t="shared" ref="AFN182:AGB197" si="2383">IF($J182&gt;0,IF(AND(AFN$3&gt;=$N182,AFN$3&lt;=$O182),$J182/($O182-$N182+1),0),0)</f>
        <v>0</v>
      </c>
      <c r="AFO182" s="21"/>
      <c r="AFP182" s="21">
        <f t="shared" si="2383"/>
        <v>0</v>
      </c>
      <c r="AFQ182" s="21"/>
      <c r="AFR182" s="21">
        <f t="shared" si="2383"/>
        <v>0</v>
      </c>
      <c r="AFS182" s="21"/>
      <c r="AFT182" s="21">
        <f t="shared" si="2383"/>
        <v>0</v>
      </c>
      <c r="AFU182" s="21"/>
      <c r="AFV182" s="21">
        <f t="shared" si="2383"/>
        <v>0</v>
      </c>
      <c r="AFW182" s="21"/>
      <c r="AFX182" s="21">
        <f t="shared" si="2383"/>
        <v>0</v>
      </c>
      <c r="AFY182" s="21"/>
      <c r="AFZ182" s="21">
        <f t="shared" si="2383"/>
        <v>0</v>
      </c>
      <c r="AGA182" s="21"/>
      <c r="AGB182" s="21">
        <f t="shared" si="2383"/>
        <v>0</v>
      </c>
      <c r="AGC182" s="21"/>
      <c r="AGD182" s="21">
        <f t="shared" ref="AFX182:AGD197" si="2384">IF($J182&gt;0,IF(AND(AGD$3&gt;=$N182,AGD$3&lt;=$O182),$J182/($O182-$N182+1),0),0)</f>
        <v>0</v>
      </c>
      <c r="AGE182" s="21"/>
      <c r="AGF182" s="21">
        <f t="shared" ref="AGF182:AGT197" si="2385">IF($J182&gt;0,IF(AND(AGF$3&gt;=$N182,AGF$3&lt;=$O182),$J182/($O182-$N182+1),0),0)</f>
        <v>0</v>
      </c>
      <c r="AGG182" s="21"/>
      <c r="AGH182" s="21">
        <f t="shared" si="2385"/>
        <v>0</v>
      </c>
      <c r="AGI182" s="21"/>
      <c r="AGJ182" s="21">
        <f t="shared" si="2385"/>
        <v>0</v>
      </c>
      <c r="AGK182" s="21"/>
      <c r="AGL182" s="21">
        <f t="shared" si="2385"/>
        <v>0</v>
      </c>
      <c r="AGM182" s="21"/>
      <c r="AGN182" s="21">
        <f t="shared" si="2385"/>
        <v>0</v>
      </c>
      <c r="AGO182" s="21"/>
      <c r="AGP182" s="21">
        <f t="shared" si="2385"/>
        <v>0</v>
      </c>
      <c r="AGQ182" s="21"/>
      <c r="AGR182" s="21">
        <f t="shared" si="2385"/>
        <v>0</v>
      </c>
      <c r="AGS182" s="21"/>
      <c r="AGT182" s="21">
        <f t="shared" si="2385"/>
        <v>0</v>
      </c>
      <c r="AGU182" s="21"/>
      <c r="AGV182" s="21">
        <f t="shared" ref="AGP182:AGV197" si="2386">IF($J182&gt;0,IF(AND(AGV$3&gt;=$N182,AGV$3&lt;=$O182),$J182/($O182-$N182+1),0),0)</f>
        <v>0</v>
      </c>
      <c r="AGW182" s="21"/>
      <c r="AGX182" s="21">
        <f t="shared" ref="AGX182:AHL197" si="2387">IF($J182&gt;0,IF(AND(AGX$3&gt;=$N182,AGX$3&lt;=$O182),$J182/($O182-$N182+1),0),0)</f>
        <v>0</v>
      </c>
      <c r="AGY182" s="21"/>
      <c r="AGZ182" s="21">
        <f t="shared" si="2387"/>
        <v>0</v>
      </c>
      <c r="AHA182" s="21"/>
      <c r="AHB182" s="21">
        <f t="shared" si="2387"/>
        <v>0</v>
      </c>
      <c r="AHC182" s="21"/>
      <c r="AHD182" s="21">
        <f t="shared" si="2387"/>
        <v>0</v>
      </c>
      <c r="AHE182" s="21"/>
      <c r="AHF182" s="21">
        <f t="shared" si="2387"/>
        <v>0</v>
      </c>
      <c r="AHG182" s="21"/>
      <c r="AHH182" s="21">
        <f t="shared" si="2387"/>
        <v>0</v>
      </c>
      <c r="AHI182" s="21"/>
      <c r="AHJ182" s="21">
        <f t="shared" si="2387"/>
        <v>0</v>
      </c>
      <c r="AHK182" s="21"/>
      <c r="AHL182" s="21">
        <f t="shared" si="2387"/>
        <v>0</v>
      </c>
      <c r="AHM182" s="21"/>
      <c r="AHN182" s="21">
        <f t="shared" ref="AHH182:AHN197" si="2388">IF($J182&gt;0,IF(AND(AHN$3&gt;=$N182,AHN$3&lt;=$O182),$J182/($O182-$N182+1),0),0)</f>
        <v>0</v>
      </c>
      <c r="AHO182" s="21"/>
      <c r="AHP182" s="21">
        <f t="shared" ref="AHP182:AID197" si="2389">IF($J182&gt;0,IF(AND(AHP$3&gt;=$N182,AHP$3&lt;=$O182),$J182/($O182-$N182+1),0),0)</f>
        <v>0</v>
      </c>
      <c r="AHQ182" s="21"/>
      <c r="AHR182" s="21">
        <f t="shared" si="2389"/>
        <v>0</v>
      </c>
      <c r="AHS182" s="21"/>
      <c r="AHT182" s="21">
        <f t="shared" si="2389"/>
        <v>0</v>
      </c>
      <c r="AHU182" s="21"/>
      <c r="AHV182" s="21">
        <f t="shared" si="2389"/>
        <v>0</v>
      </c>
      <c r="AHW182" s="21"/>
      <c r="AHX182" s="21">
        <f t="shared" si="2389"/>
        <v>0</v>
      </c>
      <c r="AHY182" s="21"/>
      <c r="AHZ182" s="21">
        <f t="shared" si="2389"/>
        <v>0</v>
      </c>
      <c r="AIA182" s="21"/>
      <c r="AIB182" s="21">
        <f t="shared" si="2389"/>
        <v>0</v>
      </c>
      <c r="AIC182" s="21"/>
      <c r="AID182" s="21">
        <f t="shared" si="2389"/>
        <v>0</v>
      </c>
      <c r="AIE182" s="21"/>
      <c r="AIF182" s="21">
        <f t="shared" ref="AHZ182:AIF197" si="2390">IF($J182&gt;0,IF(AND(AIF$3&gt;=$N182,AIF$3&lt;=$O182),$J182/($O182-$N182+1),0),0)</f>
        <v>0</v>
      </c>
      <c r="AIG182" s="21"/>
      <c r="AIH182" s="21">
        <f t="shared" ref="AIH182:AIV197" si="2391">IF($J182&gt;0,IF(AND(AIH$3&gt;=$N182,AIH$3&lt;=$O182),$J182/($O182-$N182+1),0),0)</f>
        <v>0</v>
      </c>
      <c r="AII182" s="21"/>
      <c r="AIJ182" s="21">
        <f t="shared" si="2391"/>
        <v>0</v>
      </c>
      <c r="AIK182" s="21"/>
      <c r="AIL182" s="21">
        <f t="shared" si="2391"/>
        <v>0</v>
      </c>
      <c r="AIM182" s="21"/>
      <c r="AIN182" s="21">
        <f t="shared" si="2391"/>
        <v>0</v>
      </c>
      <c r="AIO182" s="21"/>
      <c r="AIP182" s="21">
        <f t="shared" si="2391"/>
        <v>0</v>
      </c>
      <c r="AIQ182" s="21"/>
      <c r="AIR182" s="21">
        <f t="shared" si="2391"/>
        <v>0</v>
      </c>
      <c r="AIS182" s="21"/>
      <c r="AIT182" s="21">
        <f t="shared" si="2391"/>
        <v>0</v>
      </c>
      <c r="AIU182" s="21"/>
      <c r="AIV182" s="21">
        <f t="shared" si="2391"/>
        <v>0</v>
      </c>
      <c r="AIW182" s="21"/>
      <c r="AIX182" s="21">
        <f t="shared" ref="AIR182:AIX197" si="2392">IF($J182&gt;0,IF(AND(AIX$3&gt;=$N182,AIX$3&lt;=$O182),$J182/($O182-$N182+1),0),0)</f>
        <v>0</v>
      </c>
      <c r="AIY182" s="21"/>
      <c r="AIZ182" s="21">
        <f t="shared" si="2347"/>
        <v>0</v>
      </c>
      <c r="AJA182" s="21"/>
    </row>
    <row r="183" spans="2:937" ht="13.5" customHeight="1" x14ac:dyDescent="0.25">
      <c r="B183" s="31">
        <v>178</v>
      </c>
      <c r="C183" s="192" t="s">
        <v>205</v>
      </c>
      <c r="D183" s="67" t="s">
        <v>49</v>
      </c>
      <c r="E183" s="194" t="s">
        <v>404</v>
      </c>
      <c r="F183" s="194" t="str">
        <f>_xlfn.XLOOKUP(D183,'WTG PH-III'!$D$5:$D$198,'WTG PH-III'!$B$5:$B$198,0,0,1)</f>
        <v>PSS-08</v>
      </c>
      <c r="G183" s="22" t="s">
        <v>537</v>
      </c>
      <c r="H183" s="22" t="s">
        <v>550</v>
      </c>
      <c r="I183" s="61">
        <v>11</v>
      </c>
      <c r="J183" s="21">
        <v>199</v>
      </c>
      <c r="K183" s="21">
        <f t="shared" si="2070"/>
        <v>199</v>
      </c>
      <c r="L183" s="21">
        <f t="shared" si="2071"/>
        <v>199</v>
      </c>
      <c r="M183" s="21">
        <f t="shared" si="2072"/>
        <v>0</v>
      </c>
      <c r="N183" s="95">
        <f>VLOOKUP(D183,'WTG PH-III'!$D$5:$U$198,17,0)</f>
        <v>45696</v>
      </c>
      <c r="O183" s="95">
        <f>VLOOKUP(D183,'WTG PH-III'!$D$5:$U$198,18,0)</f>
        <v>45706</v>
      </c>
      <c r="P183" s="21">
        <f t="shared" si="2073"/>
        <v>0</v>
      </c>
      <c r="Q183" s="21"/>
      <c r="R183" s="21">
        <f t="shared" si="2074"/>
        <v>0</v>
      </c>
      <c r="S183" s="21"/>
      <c r="T183" s="21">
        <f t="shared" si="2075"/>
        <v>0</v>
      </c>
      <c r="U183" s="21"/>
      <c r="V183" s="21">
        <f t="shared" si="2076"/>
        <v>0</v>
      </c>
      <c r="W183" s="21"/>
      <c r="X183" s="21">
        <f t="shared" si="2077"/>
        <v>0</v>
      </c>
      <c r="Y183" s="21"/>
      <c r="Z183" s="21">
        <f t="shared" si="2078"/>
        <v>0</v>
      </c>
      <c r="AA183" s="21"/>
      <c r="AB183" s="21">
        <f t="shared" si="2079"/>
        <v>0</v>
      </c>
      <c r="AC183" s="21"/>
      <c r="AD183" s="21">
        <f t="shared" si="2080"/>
        <v>0</v>
      </c>
      <c r="AE183" s="21"/>
      <c r="AF183" s="21">
        <f t="shared" si="2081"/>
        <v>0</v>
      </c>
      <c r="AG183" s="21"/>
      <c r="AH183" s="21">
        <f t="shared" si="2082"/>
        <v>0</v>
      </c>
      <c r="AI183" s="21"/>
      <c r="AJ183" s="21">
        <f t="shared" si="2083"/>
        <v>0</v>
      </c>
      <c r="AK183" s="21"/>
      <c r="AL183" s="21">
        <f t="shared" si="2084"/>
        <v>0</v>
      </c>
      <c r="AM183" s="21"/>
      <c r="AN183" s="21">
        <f t="shared" si="2085"/>
        <v>0</v>
      </c>
      <c r="AO183" s="21"/>
      <c r="AP183" s="21">
        <f t="shared" si="2086"/>
        <v>0</v>
      </c>
      <c r="AQ183" s="21"/>
      <c r="AR183" s="21">
        <f t="shared" si="2087"/>
        <v>0</v>
      </c>
      <c r="AS183" s="21"/>
      <c r="AT183" s="21">
        <f t="shared" si="2088"/>
        <v>0</v>
      </c>
      <c r="AU183" s="21"/>
      <c r="AV183" s="21">
        <f t="shared" si="2089"/>
        <v>0</v>
      </c>
      <c r="AW183" s="21"/>
      <c r="AX183" s="21">
        <f t="shared" si="2090"/>
        <v>0</v>
      </c>
      <c r="AY183" s="21"/>
      <c r="AZ183" s="21">
        <f t="shared" si="2091"/>
        <v>0</v>
      </c>
      <c r="BA183" s="21"/>
      <c r="BB183" s="21">
        <f t="shared" si="2092"/>
        <v>0</v>
      </c>
      <c r="BC183" s="21"/>
      <c r="BD183" s="21">
        <f t="shared" si="2093"/>
        <v>0</v>
      </c>
      <c r="BE183" s="21"/>
      <c r="BF183" s="21">
        <f t="shared" si="2094"/>
        <v>0</v>
      </c>
      <c r="BG183" s="21"/>
      <c r="BH183" s="21">
        <f t="shared" si="2095"/>
        <v>0</v>
      </c>
      <c r="BI183" s="21"/>
      <c r="BJ183" s="21">
        <f t="shared" si="2096"/>
        <v>0</v>
      </c>
      <c r="BK183" s="21"/>
      <c r="BL183" s="21">
        <f t="shared" si="2097"/>
        <v>0</v>
      </c>
      <c r="BM183" s="21"/>
      <c r="BN183" s="21">
        <f t="shared" si="2098"/>
        <v>0</v>
      </c>
      <c r="BO183" s="21"/>
      <c r="BP183" s="21">
        <f t="shared" si="2099"/>
        <v>0</v>
      </c>
      <c r="BQ183" s="21"/>
      <c r="BR183" s="21">
        <f t="shared" si="2100"/>
        <v>0</v>
      </c>
      <c r="BS183" s="21"/>
      <c r="BT183" s="21">
        <f t="shared" si="2101"/>
        <v>0</v>
      </c>
      <c r="BU183" s="21"/>
      <c r="BV183" s="21">
        <f t="shared" si="2102"/>
        <v>0</v>
      </c>
      <c r="BW183" s="21"/>
      <c r="BX183" s="21">
        <f t="shared" si="2103"/>
        <v>0</v>
      </c>
      <c r="BY183" s="21"/>
      <c r="BZ183" s="21">
        <f t="shared" si="2104"/>
        <v>0</v>
      </c>
      <c r="CA183" s="21"/>
      <c r="CB183" s="21">
        <f t="shared" si="2105"/>
        <v>0</v>
      </c>
      <c r="CC183" s="21"/>
      <c r="CD183" s="21">
        <f t="shared" si="2106"/>
        <v>0</v>
      </c>
      <c r="CE183" s="21"/>
      <c r="CF183" s="21">
        <f t="shared" si="2107"/>
        <v>0</v>
      </c>
      <c r="CG183" s="21"/>
      <c r="CH183" s="21">
        <f t="shared" si="2108"/>
        <v>0</v>
      </c>
      <c r="CI183" s="21"/>
      <c r="CJ183" s="21">
        <f t="shared" si="2109"/>
        <v>0</v>
      </c>
      <c r="CK183" s="21"/>
      <c r="CL183" s="21">
        <f t="shared" si="2110"/>
        <v>0</v>
      </c>
      <c r="CM183" s="21"/>
      <c r="CN183" s="21">
        <f t="shared" si="2111"/>
        <v>0</v>
      </c>
      <c r="CO183" s="21"/>
      <c r="CP183" s="21">
        <f t="shared" si="2112"/>
        <v>0</v>
      </c>
      <c r="CQ183" s="21"/>
      <c r="CR183" s="21">
        <f t="shared" si="2113"/>
        <v>0</v>
      </c>
      <c r="CS183" s="21"/>
      <c r="CT183" s="21">
        <f t="shared" si="2114"/>
        <v>0</v>
      </c>
      <c r="CU183" s="21"/>
      <c r="CV183" s="21">
        <f t="shared" si="2115"/>
        <v>0</v>
      </c>
      <c r="CW183" s="21"/>
      <c r="CX183" s="21">
        <f t="shared" si="2116"/>
        <v>0</v>
      </c>
      <c r="CY183" s="21"/>
      <c r="CZ183" s="21">
        <f t="shared" si="2117"/>
        <v>0</v>
      </c>
      <c r="DA183" s="21"/>
      <c r="DB183" s="21">
        <f t="shared" si="2118"/>
        <v>0</v>
      </c>
      <c r="DC183" s="21"/>
      <c r="DD183" s="21">
        <f t="shared" si="2119"/>
        <v>0</v>
      </c>
      <c r="DE183" s="21"/>
      <c r="DF183" s="21">
        <f t="shared" si="2120"/>
        <v>0</v>
      </c>
      <c r="DG183" s="21"/>
      <c r="DH183" s="21">
        <f t="shared" si="2121"/>
        <v>0</v>
      </c>
      <c r="DI183" s="21">
        <v>3</v>
      </c>
      <c r="DJ183" s="21">
        <f t="shared" si="2122"/>
        <v>0</v>
      </c>
      <c r="DK183" s="21">
        <v>14</v>
      </c>
      <c r="DL183" s="21">
        <f t="shared" si="2123"/>
        <v>0</v>
      </c>
      <c r="DM183" s="21"/>
      <c r="DN183" s="21">
        <f t="shared" si="2124"/>
        <v>0</v>
      </c>
      <c r="DO183" s="21">
        <v>18</v>
      </c>
      <c r="DP183" s="21">
        <f t="shared" si="2125"/>
        <v>18.09090909090909</v>
      </c>
      <c r="DQ183" s="21">
        <v>22</v>
      </c>
      <c r="DR183" s="21">
        <f t="shared" si="2126"/>
        <v>18.09090909090909</v>
      </c>
      <c r="DS183" s="21">
        <v>31</v>
      </c>
      <c r="DT183" s="21">
        <f t="shared" si="2127"/>
        <v>18.09090909090909</v>
      </c>
      <c r="DU183" s="21">
        <v>38</v>
      </c>
      <c r="DV183" s="21">
        <f t="shared" si="2128"/>
        <v>18.09090909090909</v>
      </c>
      <c r="DW183" s="21">
        <v>38</v>
      </c>
      <c r="DX183" s="21">
        <f t="shared" si="2129"/>
        <v>18.09090909090909</v>
      </c>
      <c r="DY183" s="21">
        <v>2</v>
      </c>
      <c r="DZ183" s="21">
        <f t="shared" si="2130"/>
        <v>18.09090909090909</v>
      </c>
      <c r="EA183" s="21">
        <v>33</v>
      </c>
      <c r="EB183" s="21">
        <f t="shared" si="2131"/>
        <v>18.09090909090909</v>
      </c>
      <c r="EC183" s="21"/>
      <c r="ED183" s="21">
        <f t="shared" si="2132"/>
        <v>18.09090909090909</v>
      </c>
      <c r="EE183" s="21"/>
      <c r="EF183" s="21">
        <f t="shared" si="2133"/>
        <v>18.09090909090909</v>
      </c>
      <c r="EG183" s="21"/>
      <c r="EH183" s="21">
        <f t="shared" si="2134"/>
        <v>18.09090909090909</v>
      </c>
      <c r="EI183" s="21"/>
      <c r="EJ183" s="21">
        <f t="shared" si="2135"/>
        <v>18.09090909090909</v>
      </c>
      <c r="EK183" s="21"/>
      <c r="EL183" s="21">
        <f t="shared" si="2136"/>
        <v>0</v>
      </c>
      <c r="EM183" s="21"/>
      <c r="EN183" s="21">
        <f t="shared" si="2137"/>
        <v>0</v>
      </c>
      <c r="EO183" s="21"/>
      <c r="EP183" s="21">
        <f t="shared" si="2138"/>
        <v>0</v>
      </c>
      <c r="EQ183" s="21"/>
      <c r="ER183" s="21">
        <f t="shared" si="2139"/>
        <v>0</v>
      </c>
      <c r="ES183" s="21"/>
      <c r="ET183" s="21">
        <f t="shared" si="2140"/>
        <v>0</v>
      </c>
      <c r="EU183" s="21"/>
      <c r="EV183" s="21">
        <f t="shared" si="2141"/>
        <v>0</v>
      </c>
      <c r="EW183" s="21"/>
      <c r="EX183" s="21">
        <f t="shared" si="2142"/>
        <v>0</v>
      </c>
      <c r="EY183" s="21"/>
      <c r="EZ183" s="21">
        <f t="shared" si="2143"/>
        <v>0</v>
      </c>
      <c r="FA183" s="21"/>
      <c r="FB183" s="21">
        <f t="shared" si="2144"/>
        <v>0</v>
      </c>
      <c r="FC183" s="21"/>
      <c r="FD183" s="21">
        <f t="shared" si="2145"/>
        <v>0</v>
      </c>
      <c r="FE183" s="21"/>
      <c r="FF183" s="21">
        <f t="shared" si="2146"/>
        <v>0</v>
      </c>
      <c r="FG183" s="21"/>
      <c r="FH183" s="21">
        <f t="shared" si="2147"/>
        <v>0</v>
      </c>
      <c r="FI183" s="21"/>
      <c r="FJ183" s="21">
        <f t="shared" si="2148"/>
        <v>0</v>
      </c>
      <c r="FK183" s="21"/>
      <c r="FL183" s="21">
        <f t="shared" si="2149"/>
        <v>0</v>
      </c>
      <c r="FM183" s="21"/>
      <c r="FN183" s="21">
        <f t="shared" si="2150"/>
        <v>0</v>
      </c>
      <c r="FO183" s="21"/>
      <c r="FP183" s="21">
        <f t="shared" si="2151"/>
        <v>0</v>
      </c>
      <c r="FQ183" s="21"/>
      <c r="FR183" s="21">
        <f t="shared" si="2152"/>
        <v>0</v>
      </c>
      <c r="FS183" s="21"/>
      <c r="FT183" s="21">
        <f t="shared" si="2153"/>
        <v>0</v>
      </c>
      <c r="FU183" s="21"/>
      <c r="FV183" s="21">
        <f t="shared" si="2154"/>
        <v>0</v>
      </c>
      <c r="FW183" s="21"/>
      <c r="FX183" s="21">
        <f t="shared" si="2155"/>
        <v>0</v>
      </c>
      <c r="FY183" s="21"/>
      <c r="FZ183" s="21">
        <f t="shared" si="2156"/>
        <v>0</v>
      </c>
      <c r="GA183" s="21"/>
      <c r="GB183" s="21">
        <f t="shared" si="2157"/>
        <v>0</v>
      </c>
      <c r="GC183" s="21"/>
      <c r="GD183" s="21">
        <f t="shared" si="2158"/>
        <v>0</v>
      </c>
      <c r="GE183" s="21"/>
      <c r="GF183" s="21">
        <f t="shared" si="2159"/>
        <v>0</v>
      </c>
      <c r="GG183" s="21"/>
      <c r="GH183" s="21">
        <f t="shared" si="2160"/>
        <v>0</v>
      </c>
      <c r="GI183" s="21"/>
      <c r="GJ183" s="21">
        <f t="shared" si="2161"/>
        <v>0</v>
      </c>
      <c r="GK183" s="21"/>
      <c r="GL183" s="21">
        <f t="shared" si="2162"/>
        <v>0</v>
      </c>
      <c r="GM183" s="21"/>
      <c r="GN183" s="21">
        <f t="shared" si="2163"/>
        <v>0</v>
      </c>
      <c r="GO183" s="21"/>
      <c r="GP183" s="21">
        <f t="shared" si="2164"/>
        <v>0</v>
      </c>
      <c r="GQ183" s="21"/>
      <c r="GR183" s="21">
        <f t="shared" si="2165"/>
        <v>0</v>
      </c>
      <c r="GS183" s="21"/>
      <c r="GT183" s="21">
        <f t="shared" si="2166"/>
        <v>0</v>
      </c>
      <c r="GU183" s="21"/>
      <c r="GV183" s="21">
        <f t="shared" si="2167"/>
        <v>0</v>
      </c>
      <c r="GW183" s="21"/>
      <c r="GX183" s="21">
        <f t="shared" si="2168"/>
        <v>0</v>
      </c>
      <c r="GY183" s="21"/>
      <c r="GZ183" s="21">
        <f t="shared" si="2169"/>
        <v>0</v>
      </c>
      <c r="HA183" s="21"/>
      <c r="HB183" s="21">
        <f t="shared" si="2170"/>
        <v>0</v>
      </c>
      <c r="HC183" s="21"/>
      <c r="HD183" s="21">
        <f t="shared" si="2171"/>
        <v>0</v>
      </c>
      <c r="HE183" s="21"/>
      <c r="HF183" s="21">
        <f t="shared" si="2172"/>
        <v>0</v>
      </c>
      <c r="HG183" s="21"/>
      <c r="HH183" s="21">
        <f t="shared" si="2173"/>
        <v>0</v>
      </c>
      <c r="HI183" s="21"/>
      <c r="HJ183" s="21">
        <f t="shared" si="2174"/>
        <v>0</v>
      </c>
      <c r="HK183" s="21"/>
      <c r="HL183" s="21">
        <f t="shared" si="2175"/>
        <v>0</v>
      </c>
      <c r="HM183" s="21"/>
      <c r="HN183" s="21">
        <f t="shared" si="2176"/>
        <v>0</v>
      </c>
      <c r="HO183" s="21"/>
      <c r="HP183" s="21">
        <f t="shared" si="2177"/>
        <v>0</v>
      </c>
      <c r="HQ183" s="21"/>
      <c r="HR183" s="21">
        <f t="shared" si="2178"/>
        <v>0</v>
      </c>
      <c r="HS183" s="21"/>
      <c r="HT183" s="21">
        <f t="shared" si="2179"/>
        <v>0</v>
      </c>
      <c r="HU183" s="21"/>
      <c r="HV183" s="21">
        <f t="shared" si="2180"/>
        <v>0</v>
      </c>
      <c r="HW183" s="21"/>
      <c r="HX183" s="21">
        <f t="shared" si="2181"/>
        <v>0</v>
      </c>
      <c r="HY183" s="21"/>
      <c r="HZ183" s="21">
        <f t="shared" si="2182"/>
        <v>0</v>
      </c>
      <c r="IA183" s="21"/>
      <c r="IB183" s="21">
        <f t="shared" si="2183"/>
        <v>0</v>
      </c>
      <c r="IC183" s="21"/>
      <c r="ID183" s="21">
        <f t="shared" si="2184"/>
        <v>0</v>
      </c>
      <c r="IE183" s="21"/>
      <c r="IF183" s="21">
        <f t="shared" si="2185"/>
        <v>0</v>
      </c>
      <c r="IG183" s="21"/>
      <c r="IH183" s="21">
        <f t="shared" si="2186"/>
        <v>0</v>
      </c>
      <c r="II183" s="21"/>
      <c r="IJ183" s="21">
        <f t="shared" si="2187"/>
        <v>0</v>
      </c>
      <c r="IK183" s="21"/>
      <c r="IL183" s="21">
        <f t="shared" si="2188"/>
        <v>0</v>
      </c>
      <c r="IM183" s="21"/>
      <c r="IN183" s="21">
        <f t="shared" si="2189"/>
        <v>0</v>
      </c>
      <c r="IO183" s="21"/>
      <c r="IP183" s="21">
        <f t="shared" si="2190"/>
        <v>0</v>
      </c>
      <c r="IQ183" s="21"/>
      <c r="IR183" s="21">
        <f t="shared" si="2191"/>
        <v>0</v>
      </c>
      <c r="IS183" s="21"/>
      <c r="IT183" s="21">
        <f t="shared" si="2192"/>
        <v>0</v>
      </c>
      <c r="IU183" s="21"/>
      <c r="IV183" s="21">
        <f t="shared" si="2193"/>
        <v>0</v>
      </c>
      <c r="IW183" s="21"/>
      <c r="IX183" s="21">
        <f t="shared" si="2194"/>
        <v>0</v>
      </c>
      <c r="IY183" s="21"/>
      <c r="IZ183" s="21">
        <f t="shared" si="2195"/>
        <v>0</v>
      </c>
      <c r="JA183" s="21"/>
      <c r="JB183" s="21">
        <f t="shared" si="2196"/>
        <v>0</v>
      </c>
      <c r="JC183" s="21"/>
      <c r="JD183" s="21">
        <f t="shared" si="2197"/>
        <v>0</v>
      </c>
      <c r="JE183" s="21"/>
      <c r="JF183" s="21">
        <f t="shared" si="2198"/>
        <v>0</v>
      </c>
      <c r="JG183" s="21"/>
      <c r="JH183" s="21">
        <f t="shared" si="2199"/>
        <v>0</v>
      </c>
      <c r="JI183" s="21"/>
      <c r="JJ183" s="21">
        <f t="shared" si="2200"/>
        <v>0</v>
      </c>
      <c r="JK183" s="21"/>
      <c r="JL183" s="21">
        <f t="shared" si="2201"/>
        <v>0</v>
      </c>
      <c r="JM183" s="21"/>
      <c r="JN183" s="21">
        <f t="shared" si="2202"/>
        <v>0</v>
      </c>
      <c r="JO183" s="21"/>
      <c r="JP183" s="21">
        <f t="shared" si="2203"/>
        <v>0</v>
      </c>
      <c r="JQ183" s="21"/>
      <c r="JR183" s="21">
        <f t="shared" si="2204"/>
        <v>0</v>
      </c>
      <c r="JS183" s="21"/>
      <c r="JT183" s="21">
        <f t="shared" si="2205"/>
        <v>0</v>
      </c>
      <c r="JU183" s="21"/>
      <c r="JV183" s="21">
        <f t="shared" si="2206"/>
        <v>0</v>
      </c>
      <c r="JW183" s="21"/>
      <c r="JX183" s="21">
        <f t="shared" si="2207"/>
        <v>0</v>
      </c>
      <c r="JY183" s="21"/>
      <c r="JZ183" s="21">
        <f t="shared" si="2208"/>
        <v>0</v>
      </c>
      <c r="KA183" s="21"/>
      <c r="KB183" s="21">
        <f t="shared" si="2209"/>
        <v>0</v>
      </c>
      <c r="KC183" s="21"/>
      <c r="KD183" s="21">
        <f t="shared" si="2210"/>
        <v>0</v>
      </c>
      <c r="KE183" s="21"/>
      <c r="KF183" s="21">
        <f t="shared" si="2211"/>
        <v>0</v>
      </c>
      <c r="KG183" s="21"/>
      <c r="KH183" s="21">
        <f t="shared" si="2212"/>
        <v>0</v>
      </c>
      <c r="KI183" s="21"/>
      <c r="KJ183" s="21">
        <f t="shared" si="2213"/>
        <v>0</v>
      </c>
      <c r="KK183" s="21"/>
      <c r="KL183" s="21">
        <f t="shared" si="2214"/>
        <v>0</v>
      </c>
      <c r="KM183" s="21"/>
      <c r="KN183" s="21">
        <f t="shared" si="2215"/>
        <v>0</v>
      </c>
      <c r="KO183" s="21"/>
      <c r="KP183" s="21">
        <f t="shared" si="2216"/>
        <v>0</v>
      </c>
      <c r="KQ183" s="21"/>
      <c r="KR183" s="21">
        <f t="shared" si="2217"/>
        <v>0</v>
      </c>
      <c r="KS183" s="21"/>
      <c r="KT183" s="21">
        <f t="shared" si="2218"/>
        <v>0</v>
      </c>
      <c r="KU183" s="21"/>
      <c r="KV183" s="21">
        <f t="shared" si="2219"/>
        <v>0</v>
      </c>
      <c r="KW183" s="21"/>
      <c r="KX183" s="21">
        <f t="shared" si="2220"/>
        <v>0</v>
      </c>
      <c r="KY183" s="21"/>
      <c r="KZ183" s="21">
        <f t="shared" si="2221"/>
        <v>0</v>
      </c>
      <c r="LA183" s="21"/>
      <c r="LB183" s="21">
        <f t="shared" si="2222"/>
        <v>0</v>
      </c>
      <c r="LC183" s="21"/>
      <c r="LD183" s="21">
        <f t="shared" si="2223"/>
        <v>0</v>
      </c>
      <c r="LE183" s="21"/>
      <c r="LF183" s="21">
        <f t="shared" si="2224"/>
        <v>0</v>
      </c>
      <c r="LG183" s="21"/>
      <c r="LH183" s="21">
        <f t="shared" si="2225"/>
        <v>0</v>
      </c>
      <c r="LI183" s="21"/>
      <c r="LJ183" s="21">
        <f t="shared" si="2226"/>
        <v>0</v>
      </c>
      <c r="LK183" s="21"/>
      <c r="LL183" s="21">
        <f t="shared" si="2227"/>
        <v>0</v>
      </c>
      <c r="LM183" s="21"/>
      <c r="LN183" s="21">
        <f t="shared" si="2228"/>
        <v>0</v>
      </c>
      <c r="LO183" s="21"/>
      <c r="LP183" s="21">
        <f t="shared" si="2229"/>
        <v>0</v>
      </c>
      <c r="LQ183" s="21"/>
      <c r="LR183" s="21">
        <f t="shared" si="2230"/>
        <v>0</v>
      </c>
      <c r="LS183" s="21"/>
      <c r="LT183" s="21">
        <f t="shared" si="2231"/>
        <v>0</v>
      </c>
      <c r="LU183" s="21"/>
      <c r="LV183" s="21">
        <f t="shared" si="2232"/>
        <v>0</v>
      </c>
      <c r="LW183" s="21"/>
      <c r="LX183" s="21">
        <f t="shared" si="2233"/>
        <v>0</v>
      </c>
      <c r="LY183" s="21"/>
      <c r="LZ183" s="21">
        <f t="shared" si="2234"/>
        <v>0</v>
      </c>
      <c r="MA183" s="21"/>
      <c r="MB183" s="21">
        <f t="shared" si="2235"/>
        <v>0</v>
      </c>
      <c r="MC183" s="21"/>
      <c r="MD183" s="21">
        <f t="shared" si="2236"/>
        <v>0</v>
      </c>
      <c r="ME183" s="21"/>
      <c r="MF183" s="21">
        <f t="shared" si="2237"/>
        <v>0</v>
      </c>
      <c r="MG183" s="21"/>
      <c r="MH183" s="21">
        <f t="shared" si="2238"/>
        <v>0</v>
      </c>
      <c r="MI183" s="21"/>
      <c r="MJ183" s="21">
        <f t="shared" si="2239"/>
        <v>0</v>
      </c>
      <c r="MK183" s="21"/>
      <c r="ML183" s="21">
        <f t="shared" si="2240"/>
        <v>0</v>
      </c>
      <c r="MM183" s="21"/>
      <c r="MN183" s="21">
        <f t="shared" si="2241"/>
        <v>0</v>
      </c>
      <c r="MO183" s="21"/>
      <c r="MP183" s="21">
        <f t="shared" si="2242"/>
        <v>0</v>
      </c>
      <c r="MQ183" s="21"/>
      <c r="MR183" s="21">
        <f t="shared" si="2243"/>
        <v>0</v>
      </c>
      <c r="MS183" s="21"/>
      <c r="MT183" s="21">
        <f t="shared" si="2244"/>
        <v>0</v>
      </c>
      <c r="MU183" s="21"/>
      <c r="MV183" s="21">
        <f t="shared" si="2245"/>
        <v>0</v>
      </c>
      <c r="MW183" s="21"/>
      <c r="MX183" s="21">
        <f t="shared" si="2246"/>
        <v>0</v>
      </c>
      <c r="MY183" s="21"/>
      <c r="MZ183" s="21">
        <f t="shared" si="2247"/>
        <v>0</v>
      </c>
      <c r="NA183" s="21"/>
      <c r="NB183" s="21">
        <f t="shared" si="2248"/>
        <v>0</v>
      </c>
      <c r="NC183" s="21"/>
      <c r="ND183" s="21">
        <f t="shared" si="2249"/>
        <v>0</v>
      </c>
      <c r="NE183" s="21"/>
      <c r="NF183" s="21">
        <f t="shared" si="2250"/>
        <v>0</v>
      </c>
      <c r="NG183" s="21"/>
      <c r="NH183" s="21">
        <f t="shared" si="2251"/>
        <v>0</v>
      </c>
      <c r="NI183" s="21"/>
      <c r="NJ183" s="21">
        <f t="shared" si="2252"/>
        <v>0</v>
      </c>
      <c r="NK183" s="21"/>
      <c r="NL183" s="21">
        <f t="shared" si="2253"/>
        <v>0</v>
      </c>
      <c r="NM183" s="21"/>
      <c r="NN183" s="21">
        <f t="shared" si="2254"/>
        <v>0</v>
      </c>
      <c r="NO183" s="21"/>
      <c r="NP183" s="21">
        <f t="shared" si="2255"/>
        <v>0</v>
      </c>
      <c r="NQ183" s="21"/>
      <c r="NR183" s="21">
        <f t="shared" si="2256"/>
        <v>0</v>
      </c>
      <c r="NS183" s="21"/>
      <c r="NT183" s="21">
        <f t="shared" si="2257"/>
        <v>0</v>
      </c>
      <c r="NU183" s="21"/>
      <c r="NV183" s="21">
        <f t="shared" si="2258"/>
        <v>0</v>
      </c>
      <c r="NW183" s="21"/>
      <c r="NX183" s="21">
        <f t="shared" si="2259"/>
        <v>0</v>
      </c>
      <c r="NY183" s="21"/>
      <c r="NZ183" s="21">
        <f t="shared" si="2260"/>
        <v>0</v>
      </c>
      <c r="OA183" s="21"/>
      <c r="OB183" s="21">
        <f t="shared" si="2261"/>
        <v>0</v>
      </c>
      <c r="OC183" s="21"/>
      <c r="OD183" s="21">
        <f t="shared" si="2262"/>
        <v>0</v>
      </c>
      <c r="OE183" s="21"/>
      <c r="OF183" s="21">
        <f t="shared" si="2263"/>
        <v>0</v>
      </c>
      <c r="OG183" s="21"/>
      <c r="OH183" s="21">
        <f t="shared" si="2264"/>
        <v>0</v>
      </c>
      <c r="OI183" s="21"/>
      <c r="OJ183" s="21">
        <f t="shared" si="2265"/>
        <v>0</v>
      </c>
      <c r="OK183" s="21"/>
      <c r="OL183" s="21">
        <f t="shared" si="2266"/>
        <v>0</v>
      </c>
      <c r="OM183" s="21"/>
      <c r="ON183" s="21">
        <f t="shared" si="2267"/>
        <v>0</v>
      </c>
      <c r="OO183" s="21"/>
      <c r="OP183" s="21">
        <f t="shared" si="2267"/>
        <v>0</v>
      </c>
      <c r="OQ183" s="21"/>
      <c r="OR183" s="21">
        <f t="shared" si="2267"/>
        <v>0</v>
      </c>
      <c r="OS183" s="21"/>
      <c r="OT183" s="21">
        <f t="shared" si="2267"/>
        <v>0</v>
      </c>
      <c r="OU183" s="21"/>
      <c r="OV183" s="21">
        <f t="shared" si="2267"/>
        <v>0</v>
      </c>
      <c r="OW183" s="21"/>
      <c r="OX183" s="21">
        <f t="shared" si="2267"/>
        <v>0</v>
      </c>
      <c r="OY183" s="21"/>
      <c r="OZ183" s="21">
        <f t="shared" si="2267"/>
        <v>0</v>
      </c>
      <c r="PA183" s="21"/>
      <c r="PB183" s="21">
        <f t="shared" si="2268"/>
        <v>0</v>
      </c>
      <c r="PC183" s="21"/>
      <c r="PD183" s="21">
        <f t="shared" si="2268"/>
        <v>0</v>
      </c>
      <c r="PE183" s="21"/>
      <c r="PF183" s="21">
        <f t="shared" si="2268"/>
        <v>0</v>
      </c>
      <c r="PG183" s="21"/>
      <c r="PH183" s="21">
        <f t="shared" si="2268"/>
        <v>0</v>
      </c>
      <c r="PI183" s="21"/>
      <c r="PJ183" s="21">
        <f t="shared" si="2268"/>
        <v>0</v>
      </c>
      <c r="PK183" s="21"/>
      <c r="PL183" s="21">
        <f t="shared" si="2268"/>
        <v>0</v>
      </c>
      <c r="PM183" s="21"/>
      <c r="PN183" s="21">
        <f t="shared" si="2269"/>
        <v>0</v>
      </c>
      <c r="PO183" s="21"/>
      <c r="PP183" s="21">
        <f t="shared" si="2269"/>
        <v>0</v>
      </c>
      <c r="PQ183" s="21"/>
      <c r="PR183" s="21">
        <f t="shared" si="2269"/>
        <v>0</v>
      </c>
      <c r="PS183" s="21"/>
      <c r="PT183" s="21">
        <f t="shared" si="2269"/>
        <v>0</v>
      </c>
      <c r="PU183" s="21"/>
      <c r="PV183" s="21">
        <f t="shared" si="2269"/>
        <v>0</v>
      </c>
      <c r="PW183" s="21"/>
      <c r="PX183" s="21">
        <f t="shared" si="2269"/>
        <v>0</v>
      </c>
      <c r="PY183" s="21"/>
      <c r="PZ183" s="21">
        <f t="shared" si="2270"/>
        <v>0</v>
      </c>
      <c r="QA183" s="21"/>
      <c r="QB183" s="21">
        <f t="shared" si="2270"/>
        <v>0</v>
      </c>
      <c r="QC183" s="21"/>
      <c r="QD183" s="21">
        <f t="shared" si="2270"/>
        <v>0</v>
      </c>
      <c r="QE183" s="21"/>
      <c r="QF183" s="21">
        <f t="shared" si="2270"/>
        <v>0</v>
      </c>
      <c r="QG183" s="21"/>
      <c r="QH183" s="21">
        <f t="shared" si="2270"/>
        <v>0</v>
      </c>
      <c r="QI183" s="21"/>
      <c r="QJ183" s="21">
        <f t="shared" si="2270"/>
        <v>0</v>
      </c>
      <c r="QK183" s="21"/>
      <c r="QL183" s="21">
        <f t="shared" si="2346"/>
        <v>0</v>
      </c>
      <c r="QM183" s="21"/>
      <c r="QN183" s="21">
        <f t="shared" si="2346"/>
        <v>0</v>
      </c>
      <c r="QO183" s="21"/>
      <c r="QP183" s="21">
        <f t="shared" si="2346"/>
        <v>0</v>
      </c>
      <c r="QQ183" s="21"/>
      <c r="QR183" s="21">
        <f t="shared" si="2346"/>
        <v>0</v>
      </c>
      <c r="QS183" s="21"/>
      <c r="QT183" s="21">
        <f t="shared" si="2346"/>
        <v>0</v>
      </c>
      <c r="QU183" s="21"/>
      <c r="QV183" s="21">
        <f t="shared" si="2346"/>
        <v>0</v>
      </c>
      <c r="QW183" s="21"/>
      <c r="QX183" s="21">
        <f t="shared" si="2272"/>
        <v>0</v>
      </c>
      <c r="QY183" s="21"/>
      <c r="QZ183" s="21">
        <f t="shared" si="2272"/>
        <v>0</v>
      </c>
      <c r="RA183" s="21"/>
      <c r="RB183" s="21">
        <f t="shared" si="2272"/>
        <v>0</v>
      </c>
      <c r="RC183" s="21"/>
      <c r="RD183" s="21">
        <f t="shared" si="2272"/>
        <v>0</v>
      </c>
      <c r="RE183" s="21"/>
      <c r="RF183" s="21">
        <f t="shared" si="2272"/>
        <v>0</v>
      </c>
      <c r="RG183" s="21"/>
      <c r="RH183" s="21">
        <f t="shared" si="2272"/>
        <v>0</v>
      </c>
      <c r="RI183" s="21"/>
      <c r="RJ183" s="21">
        <f t="shared" si="1944"/>
        <v>0</v>
      </c>
      <c r="RK183" s="21"/>
      <c r="RL183" s="21">
        <f t="shared" si="1945"/>
        <v>0</v>
      </c>
      <c r="RM183" s="21"/>
      <c r="RN183" s="21">
        <f t="shared" si="1946"/>
        <v>0</v>
      </c>
      <c r="RO183" s="21"/>
      <c r="RP183" s="21">
        <f t="shared" si="1947"/>
        <v>0</v>
      </c>
      <c r="RQ183" s="21"/>
      <c r="RR183" s="21">
        <f t="shared" si="1948"/>
        <v>0</v>
      </c>
      <c r="RS183" s="21"/>
      <c r="RT183" s="21">
        <f t="shared" si="1949"/>
        <v>0</v>
      </c>
      <c r="RU183" s="21"/>
      <c r="RV183" s="21">
        <f t="shared" si="1950"/>
        <v>0</v>
      </c>
      <c r="RW183" s="21"/>
      <c r="RX183" s="21">
        <f t="shared" si="1951"/>
        <v>0</v>
      </c>
      <c r="RY183" s="21"/>
      <c r="RZ183" s="21">
        <f t="shared" si="1952"/>
        <v>0</v>
      </c>
      <c r="SA183" s="21"/>
      <c r="SB183" s="21">
        <f t="shared" si="1953"/>
        <v>0</v>
      </c>
      <c r="SC183" s="21"/>
      <c r="SD183" s="21">
        <f t="shared" si="1954"/>
        <v>0</v>
      </c>
      <c r="SE183" s="21"/>
      <c r="SF183" s="21">
        <f t="shared" si="1955"/>
        <v>0</v>
      </c>
      <c r="SG183" s="21"/>
      <c r="SH183" s="21">
        <f t="shared" si="1956"/>
        <v>0</v>
      </c>
      <c r="SI183" s="21"/>
      <c r="SJ183" s="21">
        <f t="shared" si="1957"/>
        <v>0</v>
      </c>
      <c r="SK183" s="21"/>
      <c r="SL183" s="21">
        <f t="shared" si="1958"/>
        <v>0</v>
      </c>
      <c r="SM183" s="21"/>
      <c r="SN183" s="21">
        <f t="shared" si="2273"/>
        <v>0</v>
      </c>
      <c r="SO183" s="21"/>
      <c r="SP183" s="21">
        <f t="shared" si="1960"/>
        <v>0</v>
      </c>
      <c r="SQ183" s="21"/>
      <c r="SR183" s="21">
        <f t="shared" si="1961"/>
        <v>0</v>
      </c>
      <c r="SS183" s="21"/>
      <c r="ST183" s="21">
        <f t="shared" si="1962"/>
        <v>0</v>
      </c>
      <c r="SU183" s="21"/>
      <c r="SV183" s="21">
        <f t="shared" si="1963"/>
        <v>0</v>
      </c>
      <c r="SW183" s="21"/>
      <c r="SX183" s="21">
        <f t="shared" si="1964"/>
        <v>0</v>
      </c>
      <c r="SY183" s="21"/>
      <c r="SZ183" s="21">
        <f t="shared" si="1965"/>
        <v>0</v>
      </c>
      <c r="TA183" s="21"/>
      <c r="TB183" s="21">
        <f t="shared" si="1966"/>
        <v>0</v>
      </c>
      <c r="TC183" s="21"/>
      <c r="TD183" s="21">
        <f t="shared" si="2274"/>
        <v>0</v>
      </c>
      <c r="TE183" s="21"/>
      <c r="TF183" s="21">
        <f t="shared" si="1968"/>
        <v>0</v>
      </c>
      <c r="TG183" s="21"/>
      <c r="TH183" s="21">
        <f t="shared" si="1969"/>
        <v>0</v>
      </c>
      <c r="TI183" s="21"/>
      <c r="TJ183" s="21">
        <f t="shared" si="1970"/>
        <v>0</v>
      </c>
      <c r="TK183" s="21"/>
      <c r="TL183" s="21">
        <f t="shared" si="2275"/>
        <v>0</v>
      </c>
      <c r="TM183" s="21"/>
      <c r="TN183" s="21">
        <f t="shared" si="2276"/>
        <v>0</v>
      </c>
      <c r="TO183" s="21"/>
      <c r="TP183" s="21">
        <f t="shared" si="2277"/>
        <v>0</v>
      </c>
      <c r="TQ183" s="21"/>
      <c r="TR183" s="21">
        <f t="shared" si="2278"/>
        <v>0</v>
      </c>
      <c r="TS183" s="21"/>
      <c r="TT183" s="21">
        <f t="shared" si="2279"/>
        <v>0</v>
      </c>
      <c r="TU183" s="21"/>
      <c r="TV183" s="21">
        <f t="shared" si="2280"/>
        <v>0</v>
      </c>
      <c r="TW183" s="21"/>
      <c r="TX183" s="21">
        <f t="shared" si="2281"/>
        <v>0</v>
      </c>
      <c r="TY183" s="21"/>
      <c r="TZ183" s="21">
        <f t="shared" si="2282"/>
        <v>0</v>
      </c>
      <c r="UA183" s="21"/>
      <c r="UB183" s="21">
        <f t="shared" si="2283"/>
        <v>0</v>
      </c>
      <c r="UC183" s="21"/>
      <c r="UD183" s="21">
        <f t="shared" si="2284"/>
        <v>0</v>
      </c>
      <c r="UE183" s="21"/>
      <c r="UF183" s="21">
        <f t="shared" si="2285"/>
        <v>0</v>
      </c>
      <c r="UG183" s="21"/>
      <c r="UH183" s="21">
        <f t="shared" si="1982"/>
        <v>0</v>
      </c>
      <c r="UI183" s="21"/>
      <c r="UJ183" s="21">
        <f t="shared" si="2286"/>
        <v>0</v>
      </c>
      <c r="UK183" s="21"/>
      <c r="UL183" s="21">
        <f t="shared" si="2287"/>
        <v>0</v>
      </c>
      <c r="UM183" s="21"/>
      <c r="UN183" s="21">
        <f t="shared" si="2288"/>
        <v>0</v>
      </c>
      <c r="UO183" s="21"/>
      <c r="UP183" s="21">
        <f t="shared" si="2289"/>
        <v>0</v>
      </c>
      <c r="UQ183" s="21"/>
      <c r="UR183" s="21">
        <f t="shared" si="2290"/>
        <v>0</v>
      </c>
      <c r="US183" s="21"/>
      <c r="UT183" s="21">
        <f t="shared" si="2291"/>
        <v>0</v>
      </c>
      <c r="UU183" s="21"/>
      <c r="UV183" s="21">
        <f t="shared" si="1989"/>
        <v>0</v>
      </c>
      <c r="UW183" s="21"/>
      <c r="UX183" s="21">
        <f t="shared" si="2292"/>
        <v>0</v>
      </c>
      <c r="UY183" s="21"/>
      <c r="UZ183" s="21">
        <f t="shared" si="1991"/>
        <v>0</v>
      </c>
      <c r="VA183" s="21"/>
      <c r="VB183" s="21">
        <f t="shared" si="2293"/>
        <v>0</v>
      </c>
      <c r="VC183" s="21"/>
      <c r="VD183" s="21">
        <f t="shared" si="2294"/>
        <v>0</v>
      </c>
      <c r="VE183" s="21"/>
      <c r="VF183" s="21">
        <f t="shared" si="2295"/>
        <v>0</v>
      </c>
      <c r="VG183" s="21"/>
      <c r="VH183" s="21">
        <f t="shared" si="2296"/>
        <v>0</v>
      </c>
      <c r="VI183" s="21"/>
      <c r="VJ183" s="21">
        <f t="shared" si="2297"/>
        <v>0</v>
      </c>
      <c r="VK183" s="21"/>
      <c r="VL183" s="21">
        <f t="shared" si="2298"/>
        <v>0</v>
      </c>
      <c r="VM183" s="21"/>
      <c r="VN183" s="21">
        <f t="shared" si="2299"/>
        <v>0</v>
      </c>
      <c r="VO183" s="21"/>
      <c r="VP183" s="21">
        <f t="shared" si="2300"/>
        <v>0</v>
      </c>
      <c r="VQ183" s="21"/>
      <c r="VR183" s="21">
        <f t="shared" si="2267"/>
        <v>0</v>
      </c>
      <c r="VS183" s="21"/>
      <c r="VT183" s="21">
        <f t="shared" si="2347"/>
        <v>0</v>
      </c>
      <c r="VU183" s="21"/>
      <c r="VV183" s="21">
        <f t="shared" si="2347"/>
        <v>0</v>
      </c>
      <c r="VW183" s="21"/>
      <c r="VX183" s="21">
        <f t="shared" si="2349"/>
        <v>0</v>
      </c>
      <c r="VY183" s="21"/>
      <c r="VZ183" s="21">
        <f t="shared" si="2349"/>
        <v>0</v>
      </c>
      <c r="WA183" s="21"/>
      <c r="WB183" s="21">
        <f t="shared" si="2349"/>
        <v>0</v>
      </c>
      <c r="WC183" s="21"/>
      <c r="WD183" s="21">
        <f t="shared" si="2349"/>
        <v>0</v>
      </c>
      <c r="WE183" s="21"/>
      <c r="WF183" s="21">
        <f t="shared" si="2349"/>
        <v>0</v>
      </c>
      <c r="WG183" s="21"/>
      <c r="WH183" s="21">
        <f t="shared" si="2349"/>
        <v>0</v>
      </c>
      <c r="WI183" s="21"/>
      <c r="WJ183" s="21">
        <f t="shared" si="2349"/>
        <v>0</v>
      </c>
      <c r="WK183" s="21"/>
      <c r="WL183" s="21">
        <f t="shared" si="2349"/>
        <v>0</v>
      </c>
      <c r="WM183" s="21"/>
      <c r="WN183" s="21">
        <f t="shared" si="2349"/>
        <v>0</v>
      </c>
      <c r="WO183" s="21"/>
      <c r="WP183" s="21">
        <f t="shared" si="2349"/>
        <v>0</v>
      </c>
      <c r="WQ183" s="21"/>
      <c r="WR183" s="21">
        <f t="shared" si="2349"/>
        <v>0</v>
      </c>
      <c r="WS183" s="21"/>
      <c r="WT183" s="21">
        <f t="shared" si="2349"/>
        <v>0</v>
      </c>
      <c r="WU183" s="21"/>
      <c r="WV183" s="21">
        <f t="shared" si="2349"/>
        <v>0</v>
      </c>
      <c r="WW183" s="21"/>
      <c r="WX183" s="21">
        <f t="shared" si="2349"/>
        <v>0</v>
      </c>
      <c r="WY183" s="21"/>
      <c r="WZ183" s="21">
        <f t="shared" si="2349"/>
        <v>0</v>
      </c>
      <c r="XA183" s="21"/>
      <c r="XB183" s="21">
        <f t="shared" si="2349"/>
        <v>0</v>
      </c>
      <c r="XC183" s="21"/>
      <c r="XD183" s="21">
        <f t="shared" si="2347"/>
        <v>0</v>
      </c>
      <c r="XE183" s="21"/>
      <c r="XF183" s="21">
        <f t="shared" si="2347"/>
        <v>0</v>
      </c>
      <c r="XG183" s="21"/>
      <c r="XH183" s="21">
        <f t="shared" si="2347"/>
        <v>0</v>
      </c>
      <c r="XI183" s="21"/>
      <c r="XJ183" s="21">
        <f t="shared" si="2347"/>
        <v>0</v>
      </c>
      <c r="XK183" s="21"/>
      <c r="XL183" s="21">
        <f t="shared" si="2347"/>
        <v>0</v>
      </c>
      <c r="XM183" s="21"/>
      <c r="XN183" s="21">
        <f t="shared" si="2347"/>
        <v>0</v>
      </c>
      <c r="XO183" s="21"/>
      <c r="XP183" s="21">
        <f t="shared" si="2347"/>
        <v>0</v>
      </c>
      <c r="XQ183" s="21"/>
      <c r="XR183" s="21">
        <f t="shared" si="2347"/>
        <v>0</v>
      </c>
      <c r="XS183" s="21"/>
      <c r="XT183" s="21">
        <f t="shared" si="2347"/>
        <v>0</v>
      </c>
      <c r="XU183" s="21"/>
      <c r="XV183" s="21">
        <f t="shared" si="2347"/>
        <v>0</v>
      </c>
      <c r="XW183" s="21"/>
      <c r="XX183" s="21">
        <f t="shared" si="2347"/>
        <v>0</v>
      </c>
      <c r="XY183" s="21"/>
      <c r="XZ183" s="21">
        <f t="shared" si="2347"/>
        <v>0</v>
      </c>
      <c r="YA183" s="21"/>
      <c r="YB183" s="21">
        <f t="shared" si="2004"/>
        <v>0</v>
      </c>
      <c r="YC183" s="21"/>
      <c r="YD183" s="21">
        <f t="shared" si="2005"/>
        <v>0</v>
      </c>
      <c r="YE183" s="21"/>
      <c r="YF183" s="21">
        <f t="shared" si="2006"/>
        <v>0</v>
      </c>
      <c r="YG183" s="21"/>
      <c r="YH183" s="21">
        <f t="shared" si="2007"/>
        <v>0</v>
      </c>
      <c r="YI183" s="21"/>
      <c r="YJ183" s="21">
        <f t="shared" si="2008"/>
        <v>0</v>
      </c>
      <c r="YK183" s="21"/>
      <c r="YL183" s="21">
        <f t="shared" si="2009"/>
        <v>0</v>
      </c>
      <c r="YM183" s="21"/>
      <c r="YN183" s="21">
        <f t="shared" si="2010"/>
        <v>0</v>
      </c>
      <c r="YO183" s="21"/>
      <c r="YP183" s="21">
        <f t="shared" si="2011"/>
        <v>0</v>
      </c>
      <c r="YQ183" s="21"/>
      <c r="YR183" s="21">
        <f t="shared" si="2012"/>
        <v>0</v>
      </c>
      <c r="YS183" s="21"/>
      <c r="YT183" s="21">
        <f t="shared" si="2350"/>
        <v>0</v>
      </c>
      <c r="YU183" s="21"/>
      <c r="YV183" s="21">
        <f t="shared" si="2014"/>
        <v>0</v>
      </c>
      <c r="YW183" s="21"/>
      <c r="YX183" s="21">
        <f t="shared" si="2015"/>
        <v>0</v>
      </c>
      <c r="YY183" s="21"/>
      <c r="YZ183" s="21">
        <f t="shared" si="2347"/>
        <v>0</v>
      </c>
      <c r="ZA183" s="21"/>
      <c r="ZB183" s="21">
        <f t="shared" si="2016"/>
        <v>0</v>
      </c>
      <c r="ZC183" s="21"/>
      <c r="ZD183" s="21">
        <f t="shared" si="2017"/>
        <v>0</v>
      </c>
      <c r="ZE183" s="21"/>
      <c r="ZF183" s="21">
        <f t="shared" si="2018"/>
        <v>0</v>
      </c>
      <c r="ZG183" s="21"/>
      <c r="ZH183" s="21">
        <f t="shared" si="2351"/>
        <v>0</v>
      </c>
      <c r="ZI183" s="21"/>
      <c r="ZJ183" s="21">
        <f t="shared" si="2020"/>
        <v>0</v>
      </c>
      <c r="ZK183" s="21"/>
      <c r="ZL183" s="21">
        <f t="shared" si="2021"/>
        <v>0</v>
      </c>
      <c r="ZM183" s="21"/>
      <c r="ZN183" s="21">
        <f t="shared" si="2352"/>
        <v>0</v>
      </c>
      <c r="ZO183" s="21"/>
      <c r="ZP183" s="21">
        <f t="shared" si="2023"/>
        <v>0</v>
      </c>
      <c r="ZQ183" s="21"/>
      <c r="ZR183" s="21">
        <f t="shared" si="2024"/>
        <v>0</v>
      </c>
      <c r="ZS183" s="21"/>
      <c r="ZT183" s="21">
        <f t="shared" si="2347"/>
        <v>0</v>
      </c>
      <c r="ZU183" s="21"/>
      <c r="ZV183" s="21">
        <f t="shared" si="2353"/>
        <v>0</v>
      </c>
      <c r="ZW183" s="21"/>
      <c r="ZX183" s="21">
        <f t="shared" si="2354"/>
        <v>0</v>
      </c>
      <c r="ZY183" s="21"/>
      <c r="ZZ183" s="21">
        <f t="shared" si="2354"/>
        <v>0</v>
      </c>
      <c r="AAA183" s="21"/>
      <c r="AAB183" s="21">
        <f t="shared" si="2355"/>
        <v>0</v>
      </c>
      <c r="AAC183" s="21"/>
      <c r="AAD183" s="21">
        <f t="shared" si="2355"/>
        <v>0</v>
      </c>
      <c r="AAE183" s="21"/>
      <c r="AAF183" s="21">
        <f t="shared" si="2356"/>
        <v>0</v>
      </c>
      <c r="AAG183" s="21"/>
      <c r="AAH183" s="21">
        <f t="shared" si="2356"/>
        <v>0</v>
      </c>
      <c r="AAI183" s="21"/>
      <c r="AAJ183" s="21">
        <f t="shared" si="2357"/>
        <v>0</v>
      </c>
      <c r="AAK183" s="21"/>
      <c r="AAL183" s="21">
        <f t="shared" si="2357"/>
        <v>0</v>
      </c>
      <c r="AAM183" s="21"/>
      <c r="AAN183" s="21">
        <f t="shared" si="2358"/>
        <v>0</v>
      </c>
      <c r="AAO183" s="21"/>
      <c r="AAP183" s="21">
        <f t="shared" si="2358"/>
        <v>0</v>
      </c>
      <c r="AAQ183" s="21"/>
      <c r="AAR183" s="21">
        <f t="shared" si="2359"/>
        <v>0</v>
      </c>
      <c r="AAS183" s="21"/>
      <c r="AAT183" s="21">
        <f t="shared" si="2359"/>
        <v>0</v>
      </c>
      <c r="AAU183" s="21"/>
      <c r="AAV183" s="21">
        <f t="shared" si="2360"/>
        <v>0</v>
      </c>
      <c r="AAW183" s="21"/>
      <c r="AAX183" s="21">
        <f t="shared" si="2360"/>
        <v>0</v>
      </c>
      <c r="AAY183" s="21"/>
      <c r="AAZ183" s="21">
        <f t="shared" si="2361"/>
        <v>0</v>
      </c>
      <c r="ABA183" s="21"/>
      <c r="ABB183" s="21">
        <f t="shared" si="2361"/>
        <v>0</v>
      </c>
      <c r="ABC183" s="21"/>
      <c r="ABD183" s="21">
        <f t="shared" si="2362"/>
        <v>0</v>
      </c>
      <c r="ABE183" s="21"/>
      <c r="ABF183" s="21">
        <f t="shared" si="2362"/>
        <v>0</v>
      </c>
      <c r="ABG183" s="21"/>
      <c r="ABH183" s="21">
        <f t="shared" si="2363"/>
        <v>0</v>
      </c>
      <c r="ABI183" s="21"/>
      <c r="ABJ183" s="21">
        <f t="shared" si="2363"/>
        <v>0</v>
      </c>
      <c r="ABK183" s="21"/>
      <c r="ABL183" s="21">
        <f t="shared" si="2364"/>
        <v>0</v>
      </c>
      <c r="ABM183" s="21"/>
      <c r="ABN183" s="21">
        <f t="shared" si="2364"/>
        <v>0</v>
      </c>
      <c r="ABO183" s="21"/>
      <c r="ABP183" s="21">
        <f t="shared" si="2365"/>
        <v>0</v>
      </c>
      <c r="ABQ183" s="21"/>
      <c r="ABR183" s="21">
        <f t="shared" si="2365"/>
        <v>0</v>
      </c>
      <c r="ABS183" s="21"/>
      <c r="ABT183" s="21">
        <f t="shared" si="2366"/>
        <v>0</v>
      </c>
      <c r="ABU183" s="21"/>
      <c r="ABV183" s="21">
        <f t="shared" si="2366"/>
        <v>0</v>
      </c>
      <c r="ABW183" s="21"/>
      <c r="ABX183" s="21">
        <f t="shared" si="2367"/>
        <v>0</v>
      </c>
      <c r="ABY183" s="21"/>
      <c r="ABZ183" s="21">
        <f t="shared" si="2367"/>
        <v>0</v>
      </c>
      <c r="ACA183" s="21"/>
      <c r="ACB183" s="21">
        <f t="shared" si="2368"/>
        <v>0</v>
      </c>
      <c r="ACC183" s="21"/>
      <c r="ACD183" s="21">
        <f t="shared" si="2368"/>
        <v>0</v>
      </c>
      <c r="ACE183" s="21"/>
      <c r="ACF183" s="21">
        <f t="shared" si="2369"/>
        <v>0</v>
      </c>
      <c r="ACG183" s="21"/>
      <c r="ACH183" s="21">
        <f t="shared" si="2369"/>
        <v>0</v>
      </c>
      <c r="ACI183" s="21"/>
      <c r="ACJ183" s="21">
        <f t="shared" si="2370"/>
        <v>0</v>
      </c>
      <c r="ACK183" s="21"/>
      <c r="ACL183" s="21">
        <f t="shared" si="2370"/>
        <v>0</v>
      </c>
      <c r="ACM183" s="21"/>
      <c r="ACN183" s="21">
        <f t="shared" si="2371"/>
        <v>0</v>
      </c>
      <c r="ACO183" s="21"/>
      <c r="ACP183" s="21">
        <f t="shared" si="2371"/>
        <v>0</v>
      </c>
      <c r="ACQ183" s="21"/>
      <c r="ACR183" s="21">
        <f t="shared" si="2372"/>
        <v>0</v>
      </c>
      <c r="ACS183" s="21"/>
      <c r="ACT183" s="21">
        <f t="shared" si="2372"/>
        <v>0</v>
      </c>
      <c r="ACU183" s="21"/>
      <c r="ACV183" s="21">
        <f t="shared" si="2373"/>
        <v>0</v>
      </c>
      <c r="ACW183" s="21"/>
      <c r="ACX183" s="21">
        <f t="shared" si="2373"/>
        <v>0</v>
      </c>
      <c r="ACY183" s="21"/>
      <c r="ACZ183" s="21">
        <f t="shared" si="2374"/>
        <v>0</v>
      </c>
      <c r="ADA183" s="21"/>
      <c r="ADB183" s="21">
        <f t="shared" si="2374"/>
        <v>0</v>
      </c>
      <c r="ADC183" s="21"/>
      <c r="ADD183" s="21">
        <f t="shared" si="2375"/>
        <v>0</v>
      </c>
      <c r="ADE183" s="21"/>
      <c r="ADF183" s="21">
        <f t="shared" si="2375"/>
        <v>0</v>
      </c>
      <c r="ADG183" s="21"/>
      <c r="ADH183" s="21">
        <f t="shared" si="2376"/>
        <v>0</v>
      </c>
      <c r="ADI183" s="21"/>
      <c r="ADJ183" s="21">
        <f t="shared" si="2376"/>
        <v>0</v>
      </c>
      <c r="ADK183" s="21"/>
      <c r="ADL183" s="21">
        <f t="shared" si="2377"/>
        <v>0</v>
      </c>
      <c r="ADM183" s="21"/>
      <c r="ADN183" s="21">
        <f t="shared" si="2377"/>
        <v>0</v>
      </c>
      <c r="ADO183" s="21"/>
      <c r="ADP183" s="21">
        <f t="shared" si="2377"/>
        <v>0</v>
      </c>
      <c r="ADQ183" s="21"/>
      <c r="ADR183" s="21">
        <f t="shared" si="2377"/>
        <v>0</v>
      </c>
      <c r="ADS183" s="21"/>
      <c r="ADT183" s="21">
        <f t="shared" si="2377"/>
        <v>0</v>
      </c>
      <c r="ADU183" s="21"/>
      <c r="ADV183" s="21">
        <f t="shared" si="2378"/>
        <v>0</v>
      </c>
      <c r="ADW183" s="21"/>
      <c r="ADX183" s="21">
        <f t="shared" si="2378"/>
        <v>0</v>
      </c>
      <c r="ADY183" s="21"/>
      <c r="ADZ183" s="21">
        <f t="shared" si="2378"/>
        <v>0</v>
      </c>
      <c r="AEA183" s="21"/>
      <c r="AEB183" s="21">
        <f t="shared" si="2378"/>
        <v>0</v>
      </c>
      <c r="AEC183" s="21"/>
      <c r="AED183" s="21">
        <f t="shared" si="2379"/>
        <v>0</v>
      </c>
      <c r="AEE183" s="21"/>
      <c r="AEF183" s="21">
        <f t="shared" si="2379"/>
        <v>0</v>
      </c>
      <c r="AEG183" s="21"/>
      <c r="AEH183" s="21">
        <f t="shared" si="2379"/>
        <v>0</v>
      </c>
      <c r="AEI183" s="21"/>
      <c r="AEJ183" s="21">
        <f t="shared" si="2379"/>
        <v>0</v>
      </c>
      <c r="AEK183" s="21"/>
      <c r="AEL183" s="21">
        <f t="shared" si="2379"/>
        <v>0</v>
      </c>
      <c r="AEM183" s="21"/>
      <c r="AEN183" s="21">
        <f t="shared" si="2380"/>
        <v>0</v>
      </c>
      <c r="AEO183" s="21"/>
      <c r="AEP183" s="21">
        <f t="shared" si="2380"/>
        <v>0</v>
      </c>
      <c r="AEQ183" s="21"/>
      <c r="AER183" s="21">
        <f t="shared" si="2380"/>
        <v>0</v>
      </c>
      <c r="AES183" s="21"/>
      <c r="AET183" s="21">
        <f t="shared" si="2380"/>
        <v>0</v>
      </c>
      <c r="AEU183" s="21"/>
      <c r="AEV183" s="21">
        <f t="shared" si="2381"/>
        <v>0</v>
      </c>
      <c r="AEW183" s="21"/>
      <c r="AEX183" s="21">
        <f t="shared" si="2381"/>
        <v>0</v>
      </c>
      <c r="AEY183" s="21"/>
      <c r="AEZ183" s="21">
        <f t="shared" si="2381"/>
        <v>0</v>
      </c>
      <c r="AFA183" s="21"/>
      <c r="AFB183" s="21">
        <f t="shared" si="2381"/>
        <v>0</v>
      </c>
      <c r="AFC183" s="21"/>
      <c r="AFD183" s="21">
        <f t="shared" si="2381"/>
        <v>0</v>
      </c>
      <c r="AFE183" s="21"/>
      <c r="AFF183" s="21">
        <f t="shared" si="2382"/>
        <v>0</v>
      </c>
      <c r="AFG183" s="21"/>
      <c r="AFH183" s="21">
        <f t="shared" si="2382"/>
        <v>0</v>
      </c>
      <c r="AFI183" s="21"/>
      <c r="AFJ183" s="21">
        <f t="shared" si="2382"/>
        <v>0</v>
      </c>
      <c r="AFK183" s="21"/>
      <c r="AFL183" s="21">
        <f t="shared" si="2382"/>
        <v>0</v>
      </c>
      <c r="AFM183" s="21"/>
      <c r="AFN183" s="21">
        <f t="shared" si="2383"/>
        <v>0</v>
      </c>
      <c r="AFO183" s="21"/>
      <c r="AFP183" s="21">
        <f t="shared" si="2383"/>
        <v>0</v>
      </c>
      <c r="AFQ183" s="21"/>
      <c r="AFR183" s="21">
        <f t="shared" si="2383"/>
        <v>0</v>
      </c>
      <c r="AFS183" s="21"/>
      <c r="AFT183" s="21">
        <f t="shared" si="2383"/>
        <v>0</v>
      </c>
      <c r="AFU183" s="21"/>
      <c r="AFV183" s="21">
        <f t="shared" si="2383"/>
        <v>0</v>
      </c>
      <c r="AFW183" s="21"/>
      <c r="AFX183" s="21">
        <f t="shared" si="2384"/>
        <v>0</v>
      </c>
      <c r="AFY183" s="21"/>
      <c r="AFZ183" s="21">
        <f t="shared" si="2384"/>
        <v>0</v>
      </c>
      <c r="AGA183" s="21"/>
      <c r="AGB183" s="21">
        <f t="shared" si="2384"/>
        <v>0</v>
      </c>
      <c r="AGC183" s="21"/>
      <c r="AGD183" s="21">
        <f t="shared" si="2384"/>
        <v>0</v>
      </c>
      <c r="AGE183" s="21"/>
      <c r="AGF183" s="21">
        <f t="shared" si="2385"/>
        <v>0</v>
      </c>
      <c r="AGG183" s="21"/>
      <c r="AGH183" s="21">
        <f t="shared" si="2385"/>
        <v>0</v>
      </c>
      <c r="AGI183" s="21"/>
      <c r="AGJ183" s="21">
        <f t="shared" si="2385"/>
        <v>0</v>
      </c>
      <c r="AGK183" s="21"/>
      <c r="AGL183" s="21">
        <f t="shared" si="2385"/>
        <v>0</v>
      </c>
      <c r="AGM183" s="21"/>
      <c r="AGN183" s="21">
        <f t="shared" si="2385"/>
        <v>0</v>
      </c>
      <c r="AGO183" s="21"/>
      <c r="AGP183" s="21">
        <f t="shared" si="2386"/>
        <v>0</v>
      </c>
      <c r="AGQ183" s="21"/>
      <c r="AGR183" s="21">
        <f t="shared" si="2386"/>
        <v>0</v>
      </c>
      <c r="AGS183" s="21"/>
      <c r="AGT183" s="21">
        <f t="shared" si="2386"/>
        <v>0</v>
      </c>
      <c r="AGU183" s="21"/>
      <c r="AGV183" s="21">
        <f t="shared" si="2386"/>
        <v>0</v>
      </c>
      <c r="AGW183" s="21"/>
      <c r="AGX183" s="21">
        <f t="shared" si="2387"/>
        <v>0</v>
      </c>
      <c r="AGY183" s="21"/>
      <c r="AGZ183" s="21">
        <f t="shared" si="2387"/>
        <v>0</v>
      </c>
      <c r="AHA183" s="21"/>
      <c r="AHB183" s="21">
        <f t="shared" si="2387"/>
        <v>0</v>
      </c>
      <c r="AHC183" s="21"/>
      <c r="AHD183" s="21">
        <f t="shared" si="2387"/>
        <v>0</v>
      </c>
      <c r="AHE183" s="21"/>
      <c r="AHF183" s="21">
        <f t="shared" si="2387"/>
        <v>0</v>
      </c>
      <c r="AHG183" s="21"/>
      <c r="AHH183" s="21">
        <f t="shared" si="2388"/>
        <v>0</v>
      </c>
      <c r="AHI183" s="21"/>
      <c r="AHJ183" s="21">
        <f t="shared" si="2388"/>
        <v>0</v>
      </c>
      <c r="AHK183" s="21"/>
      <c r="AHL183" s="21">
        <f t="shared" si="2388"/>
        <v>0</v>
      </c>
      <c r="AHM183" s="21"/>
      <c r="AHN183" s="21">
        <f t="shared" si="2388"/>
        <v>0</v>
      </c>
      <c r="AHO183" s="21"/>
      <c r="AHP183" s="21">
        <f t="shared" si="2389"/>
        <v>0</v>
      </c>
      <c r="AHQ183" s="21"/>
      <c r="AHR183" s="21">
        <f t="shared" si="2389"/>
        <v>0</v>
      </c>
      <c r="AHS183" s="21"/>
      <c r="AHT183" s="21">
        <f t="shared" si="2389"/>
        <v>0</v>
      </c>
      <c r="AHU183" s="21"/>
      <c r="AHV183" s="21">
        <f t="shared" si="2389"/>
        <v>0</v>
      </c>
      <c r="AHW183" s="21"/>
      <c r="AHX183" s="21">
        <f t="shared" si="2389"/>
        <v>0</v>
      </c>
      <c r="AHY183" s="21"/>
      <c r="AHZ183" s="21">
        <f t="shared" si="2390"/>
        <v>0</v>
      </c>
      <c r="AIA183" s="21"/>
      <c r="AIB183" s="21">
        <f t="shared" si="2390"/>
        <v>0</v>
      </c>
      <c r="AIC183" s="21"/>
      <c r="AID183" s="21">
        <f t="shared" si="2390"/>
        <v>0</v>
      </c>
      <c r="AIE183" s="21"/>
      <c r="AIF183" s="21">
        <f t="shared" si="2390"/>
        <v>0</v>
      </c>
      <c r="AIG183" s="21"/>
      <c r="AIH183" s="21">
        <f t="shared" si="2391"/>
        <v>0</v>
      </c>
      <c r="AII183" s="21"/>
      <c r="AIJ183" s="21">
        <f t="shared" si="2391"/>
        <v>0</v>
      </c>
      <c r="AIK183" s="21"/>
      <c r="AIL183" s="21">
        <f t="shared" si="2391"/>
        <v>0</v>
      </c>
      <c r="AIM183" s="21"/>
      <c r="AIN183" s="21">
        <f t="shared" si="2391"/>
        <v>0</v>
      </c>
      <c r="AIO183" s="21"/>
      <c r="AIP183" s="21">
        <f t="shared" si="2391"/>
        <v>0</v>
      </c>
      <c r="AIQ183" s="21"/>
      <c r="AIR183" s="21">
        <f t="shared" si="2392"/>
        <v>0</v>
      </c>
      <c r="AIS183" s="21"/>
      <c r="AIT183" s="21">
        <f t="shared" si="2392"/>
        <v>0</v>
      </c>
      <c r="AIU183" s="21"/>
      <c r="AIV183" s="21">
        <f t="shared" si="2392"/>
        <v>0</v>
      </c>
      <c r="AIW183" s="21"/>
      <c r="AIX183" s="21">
        <f t="shared" si="2392"/>
        <v>0</v>
      </c>
      <c r="AIY183" s="21"/>
      <c r="AIZ183" s="21">
        <f t="shared" si="2347"/>
        <v>0</v>
      </c>
      <c r="AJA183" s="21"/>
    </row>
    <row r="184" spans="2:937" ht="13.5" customHeight="1" x14ac:dyDescent="0.25">
      <c r="B184" s="31">
        <v>179</v>
      </c>
      <c r="C184" s="192" t="s">
        <v>205</v>
      </c>
      <c r="D184" s="67" t="s">
        <v>51</v>
      </c>
      <c r="E184" s="194" t="s">
        <v>418</v>
      </c>
      <c r="F184" s="194" t="str">
        <f>_xlfn.XLOOKUP(D184,'WTG PH-III'!$D$5:$D$198,'WTG PH-III'!$B$5:$B$198,0,0,1)</f>
        <v>PSS-08</v>
      </c>
      <c r="G184" s="22" t="s">
        <v>537</v>
      </c>
      <c r="H184" s="22" t="s">
        <v>541</v>
      </c>
      <c r="I184" s="61">
        <v>11</v>
      </c>
      <c r="J184" s="21">
        <v>199</v>
      </c>
      <c r="K184" s="21">
        <f t="shared" si="2070"/>
        <v>199.00000000000003</v>
      </c>
      <c r="L184" s="21">
        <f t="shared" si="2071"/>
        <v>199</v>
      </c>
      <c r="M184" s="21">
        <f t="shared" si="2072"/>
        <v>0</v>
      </c>
      <c r="N184" s="95">
        <f>VLOOKUP(D184,'WTG PH-III'!$D$5:$U$198,17,0)</f>
        <v>45707</v>
      </c>
      <c r="O184" s="95">
        <f>VLOOKUP(D184,'WTG PH-III'!$D$5:$U$198,18,0)</f>
        <v>45716</v>
      </c>
      <c r="P184" s="21">
        <f t="shared" si="2073"/>
        <v>0</v>
      </c>
      <c r="Q184" s="21"/>
      <c r="R184" s="21">
        <f t="shared" si="2074"/>
        <v>0</v>
      </c>
      <c r="S184" s="21"/>
      <c r="T184" s="21">
        <f t="shared" si="2075"/>
        <v>0</v>
      </c>
      <c r="U184" s="21"/>
      <c r="V184" s="21">
        <f t="shared" si="2076"/>
        <v>0</v>
      </c>
      <c r="W184" s="21"/>
      <c r="X184" s="21">
        <f t="shared" si="2077"/>
        <v>0</v>
      </c>
      <c r="Y184" s="21"/>
      <c r="Z184" s="21">
        <f t="shared" si="2078"/>
        <v>0</v>
      </c>
      <c r="AA184" s="21"/>
      <c r="AB184" s="21">
        <f t="shared" si="2079"/>
        <v>0</v>
      </c>
      <c r="AC184" s="21"/>
      <c r="AD184" s="21">
        <f t="shared" si="2080"/>
        <v>0</v>
      </c>
      <c r="AE184" s="21"/>
      <c r="AF184" s="21">
        <f t="shared" si="2081"/>
        <v>0</v>
      </c>
      <c r="AG184" s="21"/>
      <c r="AH184" s="21">
        <f t="shared" si="2082"/>
        <v>0</v>
      </c>
      <c r="AI184" s="21"/>
      <c r="AJ184" s="21">
        <f t="shared" si="2083"/>
        <v>0</v>
      </c>
      <c r="AK184" s="21"/>
      <c r="AL184" s="21">
        <f t="shared" si="2084"/>
        <v>0</v>
      </c>
      <c r="AM184" s="21"/>
      <c r="AN184" s="21">
        <f t="shared" si="2085"/>
        <v>0</v>
      </c>
      <c r="AO184" s="21"/>
      <c r="AP184" s="21">
        <f t="shared" si="2086"/>
        <v>0</v>
      </c>
      <c r="AQ184" s="21"/>
      <c r="AR184" s="21">
        <f t="shared" si="2087"/>
        <v>0</v>
      </c>
      <c r="AS184" s="21"/>
      <c r="AT184" s="21">
        <f t="shared" si="2088"/>
        <v>0</v>
      </c>
      <c r="AU184" s="21"/>
      <c r="AV184" s="21">
        <f t="shared" si="2089"/>
        <v>0</v>
      </c>
      <c r="AW184" s="21"/>
      <c r="AX184" s="21">
        <f t="shared" si="2090"/>
        <v>0</v>
      </c>
      <c r="AY184" s="21"/>
      <c r="AZ184" s="21">
        <f t="shared" si="2091"/>
        <v>0</v>
      </c>
      <c r="BA184" s="21"/>
      <c r="BB184" s="21">
        <f t="shared" si="2092"/>
        <v>0</v>
      </c>
      <c r="BC184" s="21"/>
      <c r="BD184" s="21">
        <f t="shared" si="2093"/>
        <v>0</v>
      </c>
      <c r="BE184" s="21"/>
      <c r="BF184" s="21">
        <f t="shared" si="2094"/>
        <v>0</v>
      </c>
      <c r="BG184" s="21"/>
      <c r="BH184" s="21">
        <f t="shared" si="2095"/>
        <v>0</v>
      </c>
      <c r="BI184" s="21"/>
      <c r="BJ184" s="21">
        <f t="shared" si="2096"/>
        <v>0</v>
      </c>
      <c r="BK184" s="21"/>
      <c r="BL184" s="21">
        <f t="shared" si="2097"/>
        <v>0</v>
      </c>
      <c r="BM184" s="21"/>
      <c r="BN184" s="21">
        <f t="shared" si="2098"/>
        <v>0</v>
      </c>
      <c r="BO184" s="21"/>
      <c r="BP184" s="21">
        <f t="shared" si="2099"/>
        <v>0</v>
      </c>
      <c r="BQ184" s="21"/>
      <c r="BR184" s="21">
        <f t="shared" si="2100"/>
        <v>0</v>
      </c>
      <c r="BS184" s="21"/>
      <c r="BT184" s="21">
        <f t="shared" si="2101"/>
        <v>0</v>
      </c>
      <c r="BU184" s="21"/>
      <c r="BV184" s="21">
        <f t="shared" si="2102"/>
        <v>0</v>
      </c>
      <c r="BW184" s="21"/>
      <c r="BX184" s="21">
        <f t="shared" si="2103"/>
        <v>0</v>
      </c>
      <c r="BY184" s="21"/>
      <c r="BZ184" s="21">
        <f t="shared" si="2104"/>
        <v>0</v>
      </c>
      <c r="CA184" s="21"/>
      <c r="CB184" s="21">
        <f t="shared" si="2105"/>
        <v>0</v>
      </c>
      <c r="CC184" s="21"/>
      <c r="CD184" s="21">
        <f t="shared" si="2106"/>
        <v>0</v>
      </c>
      <c r="CE184" s="21"/>
      <c r="CF184" s="21">
        <f t="shared" si="2107"/>
        <v>0</v>
      </c>
      <c r="CG184" s="21"/>
      <c r="CH184" s="21">
        <f t="shared" si="2108"/>
        <v>0</v>
      </c>
      <c r="CI184" s="21"/>
      <c r="CJ184" s="21">
        <f t="shared" si="2109"/>
        <v>0</v>
      </c>
      <c r="CK184" s="21"/>
      <c r="CL184" s="21">
        <f t="shared" si="2110"/>
        <v>0</v>
      </c>
      <c r="CM184" s="21"/>
      <c r="CN184" s="21">
        <f t="shared" si="2111"/>
        <v>0</v>
      </c>
      <c r="CO184" s="21"/>
      <c r="CP184" s="21">
        <f t="shared" si="2112"/>
        <v>0</v>
      </c>
      <c r="CQ184" s="21"/>
      <c r="CR184" s="21">
        <f t="shared" si="2113"/>
        <v>0</v>
      </c>
      <c r="CS184" s="21">
        <v>4</v>
      </c>
      <c r="CT184" s="21">
        <f t="shared" si="2114"/>
        <v>0</v>
      </c>
      <c r="CU184" s="21">
        <v>11</v>
      </c>
      <c r="CV184" s="21">
        <f t="shared" si="2115"/>
        <v>0</v>
      </c>
      <c r="CW184" s="21">
        <v>15</v>
      </c>
      <c r="CX184" s="21">
        <f t="shared" si="2116"/>
        <v>0</v>
      </c>
      <c r="CY184" s="21">
        <v>12</v>
      </c>
      <c r="CZ184" s="21">
        <f t="shared" si="2117"/>
        <v>0</v>
      </c>
      <c r="DA184" s="21">
        <v>8</v>
      </c>
      <c r="DB184" s="21">
        <f t="shared" si="2118"/>
        <v>0</v>
      </c>
      <c r="DC184" s="21">
        <v>27</v>
      </c>
      <c r="DD184" s="21">
        <f t="shared" si="2119"/>
        <v>0</v>
      </c>
      <c r="DE184" s="21"/>
      <c r="DF184" s="21">
        <f t="shared" si="2120"/>
        <v>0</v>
      </c>
      <c r="DG184" s="21">
        <v>23</v>
      </c>
      <c r="DH184" s="21">
        <f t="shared" si="2121"/>
        <v>0</v>
      </c>
      <c r="DI184" s="21"/>
      <c r="DJ184" s="21">
        <f t="shared" si="2122"/>
        <v>0</v>
      </c>
      <c r="DK184" s="21">
        <v>6</v>
      </c>
      <c r="DL184" s="21">
        <f t="shared" si="2123"/>
        <v>0</v>
      </c>
      <c r="DM184" s="21">
        <v>1</v>
      </c>
      <c r="DN184" s="21">
        <f t="shared" si="2124"/>
        <v>0</v>
      </c>
      <c r="DO184" s="21"/>
      <c r="DP184" s="21">
        <f t="shared" si="2125"/>
        <v>0</v>
      </c>
      <c r="DQ184" s="21"/>
      <c r="DR184" s="21">
        <f t="shared" si="2126"/>
        <v>0</v>
      </c>
      <c r="DS184" s="21"/>
      <c r="DT184" s="21">
        <f t="shared" si="2127"/>
        <v>0</v>
      </c>
      <c r="DU184" s="21">
        <v>11</v>
      </c>
      <c r="DV184" s="21">
        <f t="shared" si="2128"/>
        <v>0</v>
      </c>
      <c r="DW184" s="21">
        <v>12</v>
      </c>
      <c r="DX184" s="21">
        <f t="shared" si="2129"/>
        <v>0</v>
      </c>
      <c r="DY184" s="21">
        <v>1</v>
      </c>
      <c r="DZ184" s="21">
        <f t="shared" si="2130"/>
        <v>0</v>
      </c>
      <c r="EA184" s="21">
        <v>12</v>
      </c>
      <c r="EB184" s="21">
        <f t="shared" si="2131"/>
        <v>0</v>
      </c>
      <c r="EC184" s="21">
        <v>4</v>
      </c>
      <c r="ED184" s="21">
        <f t="shared" si="2132"/>
        <v>0</v>
      </c>
      <c r="EE184" s="21">
        <v>18</v>
      </c>
      <c r="EF184" s="21">
        <f t="shared" si="2133"/>
        <v>0</v>
      </c>
      <c r="EG184" s="21"/>
      <c r="EH184" s="21">
        <f t="shared" si="2134"/>
        <v>0</v>
      </c>
      <c r="EI184" s="21">
        <v>12</v>
      </c>
      <c r="EJ184" s="21">
        <f t="shared" si="2135"/>
        <v>0</v>
      </c>
      <c r="EK184" s="21">
        <v>22</v>
      </c>
      <c r="EL184" s="21">
        <f t="shared" si="2136"/>
        <v>19.899999999999999</v>
      </c>
      <c r="EM184" s="21"/>
      <c r="EN184" s="21">
        <f t="shared" si="2137"/>
        <v>19.899999999999999</v>
      </c>
      <c r="EO184" s="21"/>
      <c r="EP184" s="21">
        <f t="shared" si="2138"/>
        <v>19.899999999999999</v>
      </c>
      <c r="EQ184" s="21"/>
      <c r="ER184" s="21">
        <f t="shared" si="2139"/>
        <v>19.899999999999999</v>
      </c>
      <c r="ES184" s="21"/>
      <c r="ET184" s="21">
        <f t="shared" si="2140"/>
        <v>19.899999999999999</v>
      </c>
      <c r="EU184" s="21"/>
      <c r="EV184" s="21">
        <f t="shared" si="2141"/>
        <v>19.899999999999999</v>
      </c>
      <c r="EW184" s="21"/>
      <c r="EX184" s="21">
        <f t="shared" si="2142"/>
        <v>19.899999999999999</v>
      </c>
      <c r="EY184" s="21"/>
      <c r="EZ184" s="21">
        <f t="shared" si="2143"/>
        <v>19.899999999999999</v>
      </c>
      <c r="FA184" s="21"/>
      <c r="FB184" s="21">
        <f t="shared" si="2144"/>
        <v>19.899999999999999</v>
      </c>
      <c r="FC184" s="21"/>
      <c r="FD184" s="21">
        <f t="shared" si="2145"/>
        <v>19.899999999999999</v>
      </c>
      <c r="FE184" s="21"/>
      <c r="FF184" s="21">
        <f t="shared" si="2146"/>
        <v>0</v>
      </c>
      <c r="FG184" s="21"/>
      <c r="FH184" s="21">
        <f t="shared" si="2147"/>
        <v>0</v>
      </c>
      <c r="FI184" s="21"/>
      <c r="FJ184" s="21">
        <f t="shared" si="2148"/>
        <v>0</v>
      </c>
      <c r="FK184" s="21"/>
      <c r="FL184" s="21">
        <f t="shared" si="2149"/>
        <v>0</v>
      </c>
      <c r="FM184" s="21"/>
      <c r="FN184" s="21">
        <f t="shared" si="2150"/>
        <v>0</v>
      </c>
      <c r="FO184" s="21"/>
      <c r="FP184" s="21">
        <f t="shared" si="2151"/>
        <v>0</v>
      </c>
      <c r="FQ184" s="21"/>
      <c r="FR184" s="21">
        <f t="shared" si="2152"/>
        <v>0</v>
      </c>
      <c r="FS184" s="21"/>
      <c r="FT184" s="21">
        <f t="shared" si="2153"/>
        <v>0</v>
      </c>
      <c r="FU184" s="21"/>
      <c r="FV184" s="21">
        <f t="shared" si="2154"/>
        <v>0</v>
      </c>
      <c r="FW184" s="21"/>
      <c r="FX184" s="21">
        <f t="shared" si="2155"/>
        <v>0</v>
      </c>
      <c r="FY184" s="21"/>
      <c r="FZ184" s="21">
        <f t="shared" si="2156"/>
        <v>0</v>
      </c>
      <c r="GA184" s="21"/>
      <c r="GB184" s="21">
        <f t="shared" si="2157"/>
        <v>0</v>
      </c>
      <c r="GC184" s="21"/>
      <c r="GD184" s="21">
        <f t="shared" si="2158"/>
        <v>0</v>
      </c>
      <c r="GE184" s="21"/>
      <c r="GF184" s="21">
        <f t="shared" si="2159"/>
        <v>0</v>
      </c>
      <c r="GG184" s="21"/>
      <c r="GH184" s="21">
        <f t="shared" si="2160"/>
        <v>0</v>
      </c>
      <c r="GI184" s="21"/>
      <c r="GJ184" s="21">
        <f t="shared" si="2161"/>
        <v>0</v>
      </c>
      <c r="GK184" s="21"/>
      <c r="GL184" s="21">
        <f t="shared" si="2162"/>
        <v>0</v>
      </c>
      <c r="GM184" s="21"/>
      <c r="GN184" s="21">
        <f t="shared" si="2163"/>
        <v>0</v>
      </c>
      <c r="GO184" s="21"/>
      <c r="GP184" s="21">
        <f t="shared" si="2164"/>
        <v>0</v>
      </c>
      <c r="GQ184" s="21"/>
      <c r="GR184" s="21">
        <f t="shared" si="2165"/>
        <v>0</v>
      </c>
      <c r="GS184" s="21"/>
      <c r="GT184" s="21">
        <f t="shared" si="2166"/>
        <v>0</v>
      </c>
      <c r="GU184" s="21"/>
      <c r="GV184" s="21">
        <f t="shared" si="2167"/>
        <v>0</v>
      </c>
      <c r="GW184" s="21"/>
      <c r="GX184" s="21">
        <f t="shared" si="2168"/>
        <v>0</v>
      </c>
      <c r="GY184" s="21"/>
      <c r="GZ184" s="21">
        <f t="shared" si="2169"/>
        <v>0</v>
      </c>
      <c r="HA184" s="21"/>
      <c r="HB184" s="21">
        <f t="shared" si="2170"/>
        <v>0</v>
      </c>
      <c r="HC184" s="21"/>
      <c r="HD184" s="21">
        <f t="shared" si="2171"/>
        <v>0</v>
      </c>
      <c r="HE184" s="21"/>
      <c r="HF184" s="21">
        <f t="shared" si="2172"/>
        <v>0</v>
      </c>
      <c r="HG184" s="21"/>
      <c r="HH184" s="21">
        <f t="shared" si="2173"/>
        <v>0</v>
      </c>
      <c r="HI184" s="21"/>
      <c r="HJ184" s="21">
        <f t="shared" si="2174"/>
        <v>0</v>
      </c>
      <c r="HK184" s="21"/>
      <c r="HL184" s="21">
        <f t="shared" si="2175"/>
        <v>0</v>
      </c>
      <c r="HM184" s="21"/>
      <c r="HN184" s="21">
        <f t="shared" si="2176"/>
        <v>0</v>
      </c>
      <c r="HO184" s="21"/>
      <c r="HP184" s="21">
        <f t="shared" si="2177"/>
        <v>0</v>
      </c>
      <c r="HQ184" s="21"/>
      <c r="HR184" s="21">
        <f t="shared" si="2178"/>
        <v>0</v>
      </c>
      <c r="HS184" s="21"/>
      <c r="HT184" s="21">
        <f t="shared" si="2179"/>
        <v>0</v>
      </c>
      <c r="HU184" s="21"/>
      <c r="HV184" s="21">
        <f t="shared" si="2180"/>
        <v>0</v>
      </c>
      <c r="HW184" s="21"/>
      <c r="HX184" s="21">
        <f t="shared" si="2181"/>
        <v>0</v>
      </c>
      <c r="HY184" s="21"/>
      <c r="HZ184" s="21">
        <f t="shared" si="2182"/>
        <v>0</v>
      </c>
      <c r="IA184" s="21"/>
      <c r="IB184" s="21">
        <f t="shared" si="2183"/>
        <v>0</v>
      </c>
      <c r="IC184" s="21"/>
      <c r="ID184" s="21">
        <f t="shared" si="2184"/>
        <v>0</v>
      </c>
      <c r="IE184" s="21"/>
      <c r="IF184" s="21">
        <f t="shared" si="2185"/>
        <v>0</v>
      </c>
      <c r="IG184" s="21"/>
      <c r="IH184" s="21">
        <f t="shared" si="2186"/>
        <v>0</v>
      </c>
      <c r="II184" s="21"/>
      <c r="IJ184" s="21">
        <f t="shared" si="2187"/>
        <v>0</v>
      </c>
      <c r="IK184" s="21"/>
      <c r="IL184" s="21">
        <f t="shared" si="2188"/>
        <v>0</v>
      </c>
      <c r="IM184" s="21"/>
      <c r="IN184" s="21">
        <f t="shared" si="2189"/>
        <v>0</v>
      </c>
      <c r="IO184" s="21"/>
      <c r="IP184" s="21">
        <f t="shared" si="2190"/>
        <v>0</v>
      </c>
      <c r="IQ184" s="21"/>
      <c r="IR184" s="21">
        <f t="shared" si="2191"/>
        <v>0</v>
      </c>
      <c r="IS184" s="21"/>
      <c r="IT184" s="21">
        <f t="shared" si="2192"/>
        <v>0</v>
      </c>
      <c r="IU184" s="21"/>
      <c r="IV184" s="21">
        <f t="shared" si="2193"/>
        <v>0</v>
      </c>
      <c r="IW184" s="21"/>
      <c r="IX184" s="21">
        <f t="shared" si="2194"/>
        <v>0</v>
      </c>
      <c r="IY184" s="21"/>
      <c r="IZ184" s="21">
        <f t="shared" si="2195"/>
        <v>0</v>
      </c>
      <c r="JA184" s="21"/>
      <c r="JB184" s="21">
        <f t="shared" si="2196"/>
        <v>0</v>
      </c>
      <c r="JC184" s="21"/>
      <c r="JD184" s="21">
        <f t="shared" si="2197"/>
        <v>0</v>
      </c>
      <c r="JE184" s="21"/>
      <c r="JF184" s="21">
        <f t="shared" si="2198"/>
        <v>0</v>
      </c>
      <c r="JG184" s="21"/>
      <c r="JH184" s="21">
        <f t="shared" si="2199"/>
        <v>0</v>
      </c>
      <c r="JI184" s="21"/>
      <c r="JJ184" s="21">
        <f t="shared" si="2200"/>
        <v>0</v>
      </c>
      <c r="JK184" s="21"/>
      <c r="JL184" s="21">
        <f t="shared" si="2201"/>
        <v>0</v>
      </c>
      <c r="JM184" s="21"/>
      <c r="JN184" s="21">
        <f t="shared" si="2202"/>
        <v>0</v>
      </c>
      <c r="JO184" s="21"/>
      <c r="JP184" s="21">
        <f t="shared" si="2203"/>
        <v>0</v>
      </c>
      <c r="JQ184" s="21"/>
      <c r="JR184" s="21">
        <f t="shared" si="2204"/>
        <v>0</v>
      </c>
      <c r="JS184" s="21"/>
      <c r="JT184" s="21">
        <f t="shared" si="2205"/>
        <v>0</v>
      </c>
      <c r="JU184" s="21"/>
      <c r="JV184" s="21">
        <f t="shared" si="2206"/>
        <v>0</v>
      </c>
      <c r="JW184" s="21"/>
      <c r="JX184" s="21">
        <f t="shared" si="2207"/>
        <v>0</v>
      </c>
      <c r="JY184" s="21"/>
      <c r="JZ184" s="21">
        <f t="shared" si="2208"/>
        <v>0</v>
      </c>
      <c r="KA184" s="21"/>
      <c r="KB184" s="21">
        <f t="shared" si="2209"/>
        <v>0</v>
      </c>
      <c r="KC184" s="21"/>
      <c r="KD184" s="21">
        <f t="shared" si="2210"/>
        <v>0</v>
      </c>
      <c r="KE184" s="21"/>
      <c r="KF184" s="21">
        <f t="shared" si="2211"/>
        <v>0</v>
      </c>
      <c r="KG184" s="21"/>
      <c r="KH184" s="21">
        <f t="shared" si="2212"/>
        <v>0</v>
      </c>
      <c r="KI184" s="21"/>
      <c r="KJ184" s="21">
        <f t="shared" si="2213"/>
        <v>0</v>
      </c>
      <c r="KK184" s="21"/>
      <c r="KL184" s="21">
        <f t="shared" si="2214"/>
        <v>0</v>
      </c>
      <c r="KM184" s="21"/>
      <c r="KN184" s="21">
        <f t="shared" si="2215"/>
        <v>0</v>
      </c>
      <c r="KO184" s="21"/>
      <c r="KP184" s="21">
        <f t="shared" si="2216"/>
        <v>0</v>
      </c>
      <c r="KQ184" s="21"/>
      <c r="KR184" s="21">
        <f t="shared" si="2217"/>
        <v>0</v>
      </c>
      <c r="KS184" s="21"/>
      <c r="KT184" s="21">
        <f t="shared" si="2218"/>
        <v>0</v>
      </c>
      <c r="KU184" s="21"/>
      <c r="KV184" s="21">
        <f t="shared" si="2219"/>
        <v>0</v>
      </c>
      <c r="KW184" s="21"/>
      <c r="KX184" s="21">
        <f t="shared" si="2220"/>
        <v>0</v>
      </c>
      <c r="KY184" s="21"/>
      <c r="KZ184" s="21">
        <f t="shared" si="2221"/>
        <v>0</v>
      </c>
      <c r="LA184" s="21"/>
      <c r="LB184" s="21">
        <f t="shared" si="2222"/>
        <v>0</v>
      </c>
      <c r="LC184" s="21"/>
      <c r="LD184" s="21">
        <f t="shared" si="2223"/>
        <v>0</v>
      </c>
      <c r="LE184" s="21"/>
      <c r="LF184" s="21">
        <f t="shared" si="2224"/>
        <v>0</v>
      </c>
      <c r="LG184" s="21"/>
      <c r="LH184" s="21">
        <f t="shared" si="2225"/>
        <v>0</v>
      </c>
      <c r="LI184" s="21"/>
      <c r="LJ184" s="21">
        <f t="shared" si="2226"/>
        <v>0</v>
      </c>
      <c r="LK184" s="21"/>
      <c r="LL184" s="21">
        <f t="shared" si="2227"/>
        <v>0</v>
      </c>
      <c r="LM184" s="21"/>
      <c r="LN184" s="21">
        <f t="shared" si="2228"/>
        <v>0</v>
      </c>
      <c r="LO184" s="21"/>
      <c r="LP184" s="21">
        <f t="shared" si="2229"/>
        <v>0</v>
      </c>
      <c r="LQ184" s="21"/>
      <c r="LR184" s="21">
        <f t="shared" si="2230"/>
        <v>0</v>
      </c>
      <c r="LS184" s="21"/>
      <c r="LT184" s="21">
        <f t="shared" si="2231"/>
        <v>0</v>
      </c>
      <c r="LU184" s="21"/>
      <c r="LV184" s="21">
        <f t="shared" si="2232"/>
        <v>0</v>
      </c>
      <c r="LW184" s="21"/>
      <c r="LX184" s="21">
        <f t="shared" si="2233"/>
        <v>0</v>
      </c>
      <c r="LY184" s="21"/>
      <c r="LZ184" s="21">
        <f t="shared" si="2234"/>
        <v>0</v>
      </c>
      <c r="MA184" s="21"/>
      <c r="MB184" s="21">
        <f t="shared" si="2235"/>
        <v>0</v>
      </c>
      <c r="MC184" s="21"/>
      <c r="MD184" s="21">
        <f t="shared" si="2236"/>
        <v>0</v>
      </c>
      <c r="ME184" s="21"/>
      <c r="MF184" s="21">
        <f t="shared" si="2237"/>
        <v>0</v>
      </c>
      <c r="MG184" s="21"/>
      <c r="MH184" s="21">
        <f t="shared" si="2238"/>
        <v>0</v>
      </c>
      <c r="MI184" s="21"/>
      <c r="MJ184" s="21">
        <f t="shared" si="2239"/>
        <v>0</v>
      </c>
      <c r="MK184" s="21"/>
      <c r="ML184" s="21">
        <f t="shared" si="2240"/>
        <v>0</v>
      </c>
      <c r="MM184" s="21"/>
      <c r="MN184" s="21">
        <f t="shared" si="2241"/>
        <v>0</v>
      </c>
      <c r="MO184" s="21"/>
      <c r="MP184" s="21">
        <f t="shared" si="2242"/>
        <v>0</v>
      </c>
      <c r="MQ184" s="21"/>
      <c r="MR184" s="21">
        <f t="shared" si="2243"/>
        <v>0</v>
      </c>
      <c r="MS184" s="21"/>
      <c r="MT184" s="21">
        <f t="shared" si="2244"/>
        <v>0</v>
      </c>
      <c r="MU184" s="21"/>
      <c r="MV184" s="21">
        <f t="shared" si="2245"/>
        <v>0</v>
      </c>
      <c r="MW184" s="21"/>
      <c r="MX184" s="21">
        <f t="shared" si="2246"/>
        <v>0</v>
      </c>
      <c r="MY184" s="21"/>
      <c r="MZ184" s="21">
        <f t="shared" si="2247"/>
        <v>0</v>
      </c>
      <c r="NA184" s="21"/>
      <c r="NB184" s="21">
        <f t="shared" si="2248"/>
        <v>0</v>
      </c>
      <c r="NC184" s="21"/>
      <c r="ND184" s="21">
        <f t="shared" si="2249"/>
        <v>0</v>
      </c>
      <c r="NE184" s="21"/>
      <c r="NF184" s="21">
        <f t="shared" si="2250"/>
        <v>0</v>
      </c>
      <c r="NG184" s="21"/>
      <c r="NH184" s="21">
        <f t="shared" si="2251"/>
        <v>0</v>
      </c>
      <c r="NI184" s="21"/>
      <c r="NJ184" s="21">
        <f t="shared" si="2252"/>
        <v>0</v>
      </c>
      <c r="NK184" s="21"/>
      <c r="NL184" s="21">
        <f t="shared" si="2253"/>
        <v>0</v>
      </c>
      <c r="NM184" s="21"/>
      <c r="NN184" s="21">
        <f t="shared" si="2254"/>
        <v>0</v>
      </c>
      <c r="NO184" s="21"/>
      <c r="NP184" s="21">
        <f t="shared" si="2255"/>
        <v>0</v>
      </c>
      <c r="NQ184" s="21"/>
      <c r="NR184" s="21">
        <f t="shared" si="2256"/>
        <v>0</v>
      </c>
      <c r="NS184" s="21"/>
      <c r="NT184" s="21">
        <f t="shared" si="2257"/>
        <v>0</v>
      </c>
      <c r="NU184" s="21"/>
      <c r="NV184" s="21">
        <f t="shared" si="2258"/>
        <v>0</v>
      </c>
      <c r="NW184" s="21"/>
      <c r="NX184" s="21">
        <f t="shared" si="2259"/>
        <v>0</v>
      </c>
      <c r="NY184" s="21"/>
      <c r="NZ184" s="21">
        <f t="shared" si="2260"/>
        <v>0</v>
      </c>
      <c r="OA184" s="21"/>
      <c r="OB184" s="21">
        <f t="shared" si="2261"/>
        <v>0</v>
      </c>
      <c r="OC184" s="21"/>
      <c r="OD184" s="21">
        <f t="shared" si="2262"/>
        <v>0</v>
      </c>
      <c r="OE184" s="21"/>
      <c r="OF184" s="21">
        <f t="shared" si="2263"/>
        <v>0</v>
      </c>
      <c r="OG184" s="21"/>
      <c r="OH184" s="21">
        <f t="shared" si="2264"/>
        <v>0</v>
      </c>
      <c r="OI184" s="21"/>
      <c r="OJ184" s="21">
        <f t="shared" si="2265"/>
        <v>0</v>
      </c>
      <c r="OK184" s="21"/>
      <c r="OL184" s="21">
        <f t="shared" si="2266"/>
        <v>0</v>
      </c>
      <c r="OM184" s="21"/>
      <c r="ON184" s="21">
        <f t="shared" si="2267"/>
        <v>0</v>
      </c>
      <c r="OO184" s="21"/>
      <c r="OP184" s="21">
        <f t="shared" si="2267"/>
        <v>0</v>
      </c>
      <c r="OQ184" s="21"/>
      <c r="OR184" s="21">
        <f t="shared" si="2267"/>
        <v>0</v>
      </c>
      <c r="OS184" s="21"/>
      <c r="OT184" s="21">
        <f t="shared" si="2267"/>
        <v>0</v>
      </c>
      <c r="OU184" s="21"/>
      <c r="OV184" s="21">
        <f t="shared" si="2267"/>
        <v>0</v>
      </c>
      <c r="OW184" s="21"/>
      <c r="OX184" s="21">
        <f t="shared" si="2267"/>
        <v>0</v>
      </c>
      <c r="OY184" s="21"/>
      <c r="OZ184" s="21">
        <f t="shared" si="2267"/>
        <v>0</v>
      </c>
      <c r="PA184" s="21"/>
      <c r="PB184" s="21">
        <f t="shared" si="2268"/>
        <v>0</v>
      </c>
      <c r="PC184" s="21"/>
      <c r="PD184" s="21">
        <f t="shared" si="2268"/>
        <v>0</v>
      </c>
      <c r="PE184" s="21"/>
      <c r="PF184" s="21">
        <f t="shared" si="2268"/>
        <v>0</v>
      </c>
      <c r="PG184" s="21"/>
      <c r="PH184" s="21">
        <f t="shared" si="2268"/>
        <v>0</v>
      </c>
      <c r="PI184" s="21"/>
      <c r="PJ184" s="21">
        <f t="shared" si="2268"/>
        <v>0</v>
      </c>
      <c r="PK184" s="21"/>
      <c r="PL184" s="21">
        <f t="shared" si="2268"/>
        <v>0</v>
      </c>
      <c r="PM184" s="21"/>
      <c r="PN184" s="21">
        <f t="shared" si="2269"/>
        <v>0</v>
      </c>
      <c r="PO184" s="21"/>
      <c r="PP184" s="21">
        <f t="shared" si="2269"/>
        <v>0</v>
      </c>
      <c r="PQ184" s="21"/>
      <c r="PR184" s="21">
        <f t="shared" si="2269"/>
        <v>0</v>
      </c>
      <c r="PS184" s="21"/>
      <c r="PT184" s="21">
        <f t="shared" si="2269"/>
        <v>0</v>
      </c>
      <c r="PU184" s="21"/>
      <c r="PV184" s="21">
        <f t="shared" si="2269"/>
        <v>0</v>
      </c>
      <c r="PW184" s="21"/>
      <c r="PX184" s="21">
        <f t="shared" si="2269"/>
        <v>0</v>
      </c>
      <c r="PY184" s="21"/>
      <c r="PZ184" s="21">
        <f t="shared" si="2270"/>
        <v>0</v>
      </c>
      <c r="QA184" s="21"/>
      <c r="QB184" s="21">
        <f t="shared" si="2270"/>
        <v>0</v>
      </c>
      <c r="QC184" s="21"/>
      <c r="QD184" s="21">
        <f t="shared" si="2270"/>
        <v>0</v>
      </c>
      <c r="QE184" s="21"/>
      <c r="QF184" s="21">
        <f t="shared" si="2270"/>
        <v>0</v>
      </c>
      <c r="QG184" s="21"/>
      <c r="QH184" s="21">
        <f t="shared" si="2270"/>
        <v>0</v>
      </c>
      <c r="QI184" s="21"/>
      <c r="QJ184" s="21">
        <f t="shared" si="2270"/>
        <v>0</v>
      </c>
      <c r="QK184" s="21"/>
      <c r="QL184" s="21">
        <f t="shared" si="2346"/>
        <v>0</v>
      </c>
      <c r="QM184" s="21"/>
      <c r="QN184" s="21">
        <f t="shared" si="2346"/>
        <v>0</v>
      </c>
      <c r="QO184" s="21"/>
      <c r="QP184" s="21">
        <f t="shared" si="2346"/>
        <v>0</v>
      </c>
      <c r="QQ184" s="21"/>
      <c r="QR184" s="21">
        <f t="shared" si="2346"/>
        <v>0</v>
      </c>
      <c r="QS184" s="21"/>
      <c r="QT184" s="21">
        <f t="shared" si="2346"/>
        <v>0</v>
      </c>
      <c r="QU184" s="21"/>
      <c r="QV184" s="21">
        <f t="shared" si="2346"/>
        <v>0</v>
      </c>
      <c r="QW184" s="21"/>
      <c r="QX184" s="21">
        <f t="shared" si="2272"/>
        <v>0</v>
      </c>
      <c r="QY184" s="21"/>
      <c r="QZ184" s="21">
        <f t="shared" si="2272"/>
        <v>0</v>
      </c>
      <c r="RA184" s="21"/>
      <c r="RB184" s="21">
        <f t="shared" si="2272"/>
        <v>0</v>
      </c>
      <c r="RC184" s="21"/>
      <c r="RD184" s="21">
        <f t="shared" si="2272"/>
        <v>0</v>
      </c>
      <c r="RE184" s="21"/>
      <c r="RF184" s="21">
        <f t="shared" si="2272"/>
        <v>0</v>
      </c>
      <c r="RG184" s="21"/>
      <c r="RH184" s="21">
        <f t="shared" si="2272"/>
        <v>0</v>
      </c>
      <c r="RI184" s="21"/>
      <c r="RJ184" s="21">
        <f t="shared" si="1944"/>
        <v>0</v>
      </c>
      <c r="RK184" s="21"/>
      <c r="RL184" s="21">
        <f t="shared" si="1945"/>
        <v>0</v>
      </c>
      <c r="RM184" s="21"/>
      <c r="RN184" s="21">
        <f t="shared" si="1946"/>
        <v>0</v>
      </c>
      <c r="RO184" s="21"/>
      <c r="RP184" s="21">
        <f t="shared" si="1947"/>
        <v>0</v>
      </c>
      <c r="RQ184" s="21"/>
      <c r="RR184" s="21">
        <f t="shared" si="1948"/>
        <v>0</v>
      </c>
      <c r="RS184" s="21"/>
      <c r="RT184" s="21">
        <f t="shared" si="1949"/>
        <v>0</v>
      </c>
      <c r="RU184" s="21"/>
      <c r="RV184" s="21">
        <f t="shared" si="1950"/>
        <v>0</v>
      </c>
      <c r="RW184" s="21"/>
      <c r="RX184" s="21">
        <f t="shared" si="1951"/>
        <v>0</v>
      </c>
      <c r="RY184" s="21"/>
      <c r="RZ184" s="21">
        <f t="shared" si="1952"/>
        <v>0</v>
      </c>
      <c r="SA184" s="21"/>
      <c r="SB184" s="21">
        <f t="shared" si="1953"/>
        <v>0</v>
      </c>
      <c r="SC184" s="21"/>
      <c r="SD184" s="21">
        <f t="shared" si="1954"/>
        <v>0</v>
      </c>
      <c r="SE184" s="21"/>
      <c r="SF184" s="21">
        <f t="shared" si="1955"/>
        <v>0</v>
      </c>
      <c r="SG184" s="21"/>
      <c r="SH184" s="21">
        <f t="shared" si="1956"/>
        <v>0</v>
      </c>
      <c r="SI184" s="21"/>
      <c r="SJ184" s="21">
        <f t="shared" si="1957"/>
        <v>0</v>
      </c>
      <c r="SK184" s="21"/>
      <c r="SL184" s="21">
        <f t="shared" si="1958"/>
        <v>0</v>
      </c>
      <c r="SM184" s="21"/>
      <c r="SN184" s="21">
        <f t="shared" si="2273"/>
        <v>0</v>
      </c>
      <c r="SO184" s="21"/>
      <c r="SP184" s="21">
        <f t="shared" si="1960"/>
        <v>0</v>
      </c>
      <c r="SQ184" s="21"/>
      <c r="SR184" s="21">
        <f t="shared" si="1961"/>
        <v>0</v>
      </c>
      <c r="SS184" s="21"/>
      <c r="ST184" s="21">
        <f t="shared" si="1962"/>
        <v>0</v>
      </c>
      <c r="SU184" s="21"/>
      <c r="SV184" s="21">
        <f t="shared" si="1963"/>
        <v>0</v>
      </c>
      <c r="SW184" s="21"/>
      <c r="SX184" s="21">
        <f t="shared" si="1964"/>
        <v>0</v>
      </c>
      <c r="SY184" s="21"/>
      <c r="SZ184" s="21">
        <f t="shared" si="1965"/>
        <v>0</v>
      </c>
      <c r="TA184" s="21"/>
      <c r="TB184" s="21">
        <f t="shared" si="1966"/>
        <v>0</v>
      </c>
      <c r="TC184" s="21"/>
      <c r="TD184" s="21">
        <f t="shared" si="2274"/>
        <v>0</v>
      </c>
      <c r="TE184" s="21"/>
      <c r="TF184" s="21">
        <f t="shared" si="1968"/>
        <v>0</v>
      </c>
      <c r="TG184" s="21"/>
      <c r="TH184" s="21">
        <f t="shared" si="1969"/>
        <v>0</v>
      </c>
      <c r="TI184" s="21"/>
      <c r="TJ184" s="21">
        <f t="shared" si="1970"/>
        <v>0</v>
      </c>
      <c r="TK184" s="21"/>
      <c r="TL184" s="21">
        <f t="shared" si="2275"/>
        <v>0</v>
      </c>
      <c r="TM184" s="21"/>
      <c r="TN184" s="21">
        <f t="shared" si="2276"/>
        <v>0</v>
      </c>
      <c r="TO184" s="21"/>
      <c r="TP184" s="21">
        <f t="shared" si="2277"/>
        <v>0</v>
      </c>
      <c r="TQ184" s="21"/>
      <c r="TR184" s="21">
        <f t="shared" si="2278"/>
        <v>0</v>
      </c>
      <c r="TS184" s="21"/>
      <c r="TT184" s="21">
        <f t="shared" si="2279"/>
        <v>0</v>
      </c>
      <c r="TU184" s="21"/>
      <c r="TV184" s="21">
        <f t="shared" si="2280"/>
        <v>0</v>
      </c>
      <c r="TW184" s="21"/>
      <c r="TX184" s="21">
        <f t="shared" si="2281"/>
        <v>0</v>
      </c>
      <c r="TY184" s="21"/>
      <c r="TZ184" s="21">
        <f t="shared" si="2282"/>
        <v>0</v>
      </c>
      <c r="UA184" s="21"/>
      <c r="UB184" s="21">
        <f t="shared" si="2283"/>
        <v>0</v>
      </c>
      <c r="UC184" s="21"/>
      <c r="UD184" s="21">
        <f t="shared" si="2284"/>
        <v>0</v>
      </c>
      <c r="UE184" s="21"/>
      <c r="UF184" s="21">
        <f t="shared" si="2285"/>
        <v>0</v>
      </c>
      <c r="UG184" s="21"/>
      <c r="UH184" s="21">
        <f t="shared" si="1982"/>
        <v>0</v>
      </c>
      <c r="UI184" s="21"/>
      <c r="UJ184" s="21">
        <f t="shared" si="2286"/>
        <v>0</v>
      </c>
      <c r="UK184" s="21"/>
      <c r="UL184" s="21">
        <f t="shared" si="2287"/>
        <v>0</v>
      </c>
      <c r="UM184" s="21"/>
      <c r="UN184" s="21">
        <f t="shared" si="2288"/>
        <v>0</v>
      </c>
      <c r="UO184" s="21"/>
      <c r="UP184" s="21">
        <f t="shared" si="2289"/>
        <v>0</v>
      </c>
      <c r="UQ184" s="21"/>
      <c r="UR184" s="21">
        <f t="shared" si="2290"/>
        <v>0</v>
      </c>
      <c r="US184" s="21"/>
      <c r="UT184" s="21">
        <f t="shared" si="2291"/>
        <v>0</v>
      </c>
      <c r="UU184" s="21"/>
      <c r="UV184" s="21">
        <f t="shared" si="1989"/>
        <v>0</v>
      </c>
      <c r="UW184" s="21"/>
      <c r="UX184" s="21">
        <f t="shared" si="2292"/>
        <v>0</v>
      </c>
      <c r="UY184" s="21"/>
      <c r="UZ184" s="21">
        <f t="shared" si="1991"/>
        <v>0</v>
      </c>
      <c r="VA184" s="21"/>
      <c r="VB184" s="21">
        <f t="shared" si="2293"/>
        <v>0</v>
      </c>
      <c r="VC184" s="21"/>
      <c r="VD184" s="21">
        <f t="shared" si="2294"/>
        <v>0</v>
      </c>
      <c r="VE184" s="21"/>
      <c r="VF184" s="21">
        <f t="shared" si="2295"/>
        <v>0</v>
      </c>
      <c r="VG184" s="21"/>
      <c r="VH184" s="21">
        <f t="shared" si="2296"/>
        <v>0</v>
      </c>
      <c r="VI184" s="21"/>
      <c r="VJ184" s="21">
        <f t="shared" si="2297"/>
        <v>0</v>
      </c>
      <c r="VK184" s="21"/>
      <c r="VL184" s="21">
        <f t="shared" si="2298"/>
        <v>0</v>
      </c>
      <c r="VM184" s="21"/>
      <c r="VN184" s="21">
        <f t="shared" si="2299"/>
        <v>0</v>
      </c>
      <c r="VO184" s="21"/>
      <c r="VP184" s="21">
        <f t="shared" si="2300"/>
        <v>0</v>
      </c>
      <c r="VQ184" s="21"/>
      <c r="VR184" s="21">
        <f t="shared" si="2267"/>
        <v>0</v>
      </c>
      <c r="VS184" s="21"/>
      <c r="VT184" s="21">
        <f t="shared" si="2347"/>
        <v>0</v>
      </c>
      <c r="VU184" s="21"/>
      <c r="VV184" s="21">
        <f t="shared" si="2347"/>
        <v>0</v>
      </c>
      <c r="VW184" s="21"/>
      <c r="VX184" s="21">
        <f t="shared" si="2349"/>
        <v>0</v>
      </c>
      <c r="VY184" s="21"/>
      <c r="VZ184" s="21">
        <f t="shared" si="2349"/>
        <v>0</v>
      </c>
      <c r="WA184" s="21"/>
      <c r="WB184" s="21">
        <f t="shared" si="2349"/>
        <v>0</v>
      </c>
      <c r="WC184" s="21"/>
      <c r="WD184" s="21">
        <f t="shared" si="2349"/>
        <v>0</v>
      </c>
      <c r="WE184" s="21"/>
      <c r="WF184" s="21">
        <f t="shared" si="2349"/>
        <v>0</v>
      </c>
      <c r="WG184" s="21"/>
      <c r="WH184" s="21">
        <f t="shared" si="2349"/>
        <v>0</v>
      </c>
      <c r="WI184" s="21"/>
      <c r="WJ184" s="21">
        <f t="shared" si="2349"/>
        <v>0</v>
      </c>
      <c r="WK184" s="21"/>
      <c r="WL184" s="21">
        <f t="shared" si="2349"/>
        <v>0</v>
      </c>
      <c r="WM184" s="21"/>
      <c r="WN184" s="21">
        <f t="shared" si="2349"/>
        <v>0</v>
      </c>
      <c r="WO184" s="21"/>
      <c r="WP184" s="21">
        <f t="shared" si="2349"/>
        <v>0</v>
      </c>
      <c r="WQ184" s="21"/>
      <c r="WR184" s="21">
        <f t="shared" si="2349"/>
        <v>0</v>
      </c>
      <c r="WS184" s="21"/>
      <c r="WT184" s="21">
        <f t="shared" si="2349"/>
        <v>0</v>
      </c>
      <c r="WU184" s="21"/>
      <c r="WV184" s="21">
        <f t="shared" si="2349"/>
        <v>0</v>
      </c>
      <c r="WW184" s="21"/>
      <c r="WX184" s="21">
        <f t="shared" si="2349"/>
        <v>0</v>
      </c>
      <c r="WY184" s="21"/>
      <c r="WZ184" s="21">
        <f t="shared" si="2349"/>
        <v>0</v>
      </c>
      <c r="XA184" s="21"/>
      <c r="XB184" s="21">
        <f t="shared" si="2349"/>
        <v>0</v>
      </c>
      <c r="XC184" s="21"/>
      <c r="XD184" s="21">
        <f t="shared" si="2347"/>
        <v>0</v>
      </c>
      <c r="XE184" s="21"/>
      <c r="XF184" s="21">
        <f t="shared" si="2347"/>
        <v>0</v>
      </c>
      <c r="XG184" s="21"/>
      <c r="XH184" s="21">
        <f t="shared" si="2347"/>
        <v>0</v>
      </c>
      <c r="XI184" s="21"/>
      <c r="XJ184" s="21">
        <f t="shared" si="2347"/>
        <v>0</v>
      </c>
      <c r="XK184" s="21"/>
      <c r="XL184" s="21">
        <f t="shared" si="2347"/>
        <v>0</v>
      </c>
      <c r="XM184" s="21"/>
      <c r="XN184" s="21">
        <f t="shared" si="2347"/>
        <v>0</v>
      </c>
      <c r="XO184" s="21"/>
      <c r="XP184" s="21">
        <f t="shared" si="2347"/>
        <v>0</v>
      </c>
      <c r="XQ184" s="21"/>
      <c r="XR184" s="21">
        <f t="shared" si="2347"/>
        <v>0</v>
      </c>
      <c r="XS184" s="21"/>
      <c r="XT184" s="21">
        <f t="shared" si="2347"/>
        <v>0</v>
      </c>
      <c r="XU184" s="21"/>
      <c r="XV184" s="21">
        <f t="shared" si="2347"/>
        <v>0</v>
      </c>
      <c r="XW184" s="21"/>
      <c r="XX184" s="21">
        <f t="shared" si="2347"/>
        <v>0</v>
      </c>
      <c r="XY184" s="21"/>
      <c r="XZ184" s="21">
        <f t="shared" si="2347"/>
        <v>0</v>
      </c>
      <c r="YA184" s="21"/>
      <c r="YB184" s="21">
        <f t="shared" si="2004"/>
        <v>0</v>
      </c>
      <c r="YC184" s="21"/>
      <c r="YD184" s="21">
        <f t="shared" si="2005"/>
        <v>0</v>
      </c>
      <c r="YE184" s="21"/>
      <c r="YF184" s="21">
        <f t="shared" si="2006"/>
        <v>0</v>
      </c>
      <c r="YG184" s="21"/>
      <c r="YH184" s="21">
        <f t="shared" si="2007"/>
        <v>0</v>
      </c>
      <c r="YI184" s="21"/>
      <c r="YJ184" s="21">
        <f t="shared" si="2008"/>
        <v>0</v>
      </c>
      <c r="YK184" s="21"/>
      <c r="YL184" s="21">
        <f t="shared" si="2009"/>
        <v>0</v>
      </c>
      <c r="YM184" s="21"/>
      <c r="YN184" s="21">
        <f t="shared" si="2010"/>
        <v>0</v>
      </c>
      <c r="YO184" s="21"/>
      <c r="YP184" s="21">
        <f t="shared" si="2011"/>
        <v>0</v>
      </c>
      <c r="YQ184" s="21"/>
      <c r="YR184" s="21">
        <f t="shared" si="2012"/>
        <v>0</v>
      </c>
      <c r="YS184" s="21"/>
      <c r="YT184" s="21">
        <f t="shared" si="2350"/>
        <v>0</v>
      </c>
      <c r="YU184" s="21"/>
      <c r="YV184" s="21">
        <f t="shared" si="2014"/>
        <v>0</v>
      </c>
      <c r="YW184" s="21"/>
      <c r="YX184" s="21">
        <f t="shared" si="2015"/>
        <v>0</v>
      </c>
      <c r="YY184" s="21"/>
      <c r="YZ184" s="21">
        <f t="shared" si="2347"/>
        <v>0</v>
      </c>
      <c r="ZA184" s="21"/>
      <c r="ZB184" s="21">
        <f t="shared" si="2016"/>
        <v>0</v>
      </c>
      <c r="ZC184" s="21"/>
      <c r="ZD184" s="21">
        <f t="shared" si="2017"/>
        <v>0</v>
      </c>
      <c r="ZE184" s="21"/>
      <c r="ZF184" s="21">
        <f t="shared" si="2018"/>
        <v>0</v>
      </c>
      <c r="ZG184" s="21"/>
      <c r="ZH184" s="21">
        <f t="shared" si="2351"/>
        <v>0</v>
      </c>
      <c r="ZI184" s="21"/>
      <c r="ZJ184" s="21">
        <f t="shared" si="2020"/>
        <v>0</v>
      </c>
      <c r="ZK184" s="21"/>
      <c r="ZL184" s="21">
        <f t="shared" si="2021"/>
        <v>0</v>
      </c>
      <c r="ZM184" s="21"/>
      <c r="ZN184" s="21">
        <f t="shared" si="2352"/>
        <v>0</v>
      </c>
      <c r="ZO184" s="21"/>
      <c r="ZP184" s="21">
        <f t="shared" si="2023"/>
        <v>0</v>
      </c>
      <c r="ZQ184" s="21"/>
      <c r="ZR184" s="21">
        <f t="shared" si="2024"/>
        <v>0</v>
      </c>
      <c r="ZS184" s="21"/>
      <c r="ZT184" s="21">
        <f t="shared" si="2347"/>
        <v>0</v>
      </c>
      <c r="ZU184" s="21"/>
      <c r="ZV184" s="21">
        <f t="shared" si="2353"/>
        <v>0</v>
      </c>
      <c r="ZW184" s="21"/>
      <c r="ZX184" s="21">
        <f t="shared" si="2354"/>
        <v>0</v>
      </c>
      <c r="ZY184" s="21"/>
      <c r="ZZ184" s="21">
        <f t="shared" si="2354"/>
        <v>0</v>
      </c>
      <c r="AAA184" s="21"/>
      <c r="AAB184" s="21">
        <f t="shared" si="2355"/>
        <v>0</v>
      </c>
      <c r="AAC184" s="21"/>
      <c r="AAD184" s="21">
        <f t="shared" si="2355"/>
        <v>0</v>
      </c>
      <c r="AAE184" s="21"/>
      <c r="AAF184" s="21">
        <f t="shared" si="2356"/>
        <v>0</v>
      </c>
      <c r="AAG184" s="21"/>
      <c r="AAH184" s="21">
        <f t="shared" si="2356"/>
        <v>0</v>
      </c>
      <c r="AAI184" s="21"/>
      <c r="AAJ184" s="21">
        <f t="shared" si="2357"/>
        <v>0</v>
      </c>
      <c r="AAK184" s="21"/>
      <c r="AAL184" s="21">
        <f t="shared" si="2357"/>
        <v>0</v>
      </c>
      <c r="AAM184" s="21"/>
      <c r="AAN184" s="21">
        <f t="shared" si="2358"/>
        <v>0</v>
      </c>
      <c r="AAO184" s="21"/>
      <c r="AAP184" s="21">
        <f t="shared" si="2358"/>
        <v>0</v>
      </c>
      <c r="AAQ184" s="21"/>
      <c r="AAR184" s="21">
        <f t="shared" si="2359"/>
        <v>0</v>
      </c>
      <c r="AAS184" s="21"/>
      <c r="AAT184" s="21">
        <f t="shared" si="2359"/>
        <v>0</v>
      </c>
      <c r="AAU184" s="21"/>
      <c r="AAV184" s="21">
        <f t="shared" si="2360"/>
        <v>0</v>
      </c>
      <c r="AAW184" s="21"/>
      <c r="AAX184" s="21">
        <f t="shared" si="2360"/>
        <v>0</v>
      </c>
      <c r="AAY184" s="21"/>
      <c r="AAZ184" s="21">
        <f t="shared" si="2361"/>
        <v>0</v>
      </c>
      <c r="ABA184" s="21"/>
      <c r="ABB184" s="21">
        <f t="shared" si="2361"/>
        <v>0</v>
      </c>
      <c r="ABC184" s="21"/>
      <c r="ABD184" s="21">
        <f t="shared" si="2362"/>
        <v>0</v>
      </c>
      <c r="ABE184" s="21"/>
      <c r="ABF184" s="21">
        <f t="shared" si="2362"/>
        <v>0</v>
      </c>
      <c r="ABG184" s="21"/>
      <c r="ABH184" s="21">
        <f t="shared" si="2363"/>
        <v>0</v>
      </c>
      <c r="ABI184" s="21"/>
      <c r="ABJ184" s="21">
        <f t="shared" si="2363"/>
        <v>0</v>
      </c>
      <c r="ABK184" s="21"/>
      <c r="ABL184" s="21">
        <f t="shared" si="2364"/>
        <v>0</v>
      </c>
      <c r="ABM184" s="21"/>
      <c r="ABN184" s="21">
        <f t="shared" si="2364"/>
        <v>0</v>
      </c>
      <c r="ABO184" s="21"/>
      <c r="ABP184" s="21">
        <f t="shared" si="2365"/>
        <v>0</v>
      </c>
      <c r="ABQ184" s="21"/>
      <c r="ABR184" s="21">
        <f t="shared" si="2365"/>
        <v>0</v>
      </c>
      <c r="ABS184" s="21"/>
      <c r="ABT184" s="21">
        <f t="shared" si="2366"/>
        <v>0</v>
      </c>
      <c r="ABU184" s="21"/>
      <c r="ABV184" s="21">
        <f t="shared" si="2366"/>
        <v>0</v>
      </c>
      <c r="ABW184" s="21"/>
      <c r="ABX184" s="21">
        <f t="shared" si="2367"/>
        <v>0</v>
      </c>
      <c r="ABY184" s="21"/>
      <c r="ABZ184" s="21">
        <f t="shared" si="2367"/>
        <v>0</v>
      </c>
      <c r="ACA184" s="21"/>
      <c r="ACB184" s="21">
        <f t="shared" si="2368"/>
        <v>0</v>
      </c>
      <c r="ACC184" s="21"/>
      <c r="ACD184" s="21">
        <f t="shared" si="2368"/>
        <v>0</v>
      </c>
      <c r="ACE184" s="21"/>
      <c r="ACF184" s="21">
        <f t="shared" si="2369"/>
        <v>0</v>
      </c>
      <c r="ACG184" s="21"/>
      <c r="ACH184" s="21">
        <f t="shared" si="2369"/>
        <v>0</v>
      </c>
      <c r="ACI184" s="21"/>
      <c r="ACJ184" s="21">
        <f t="shared" si="2370"/>
        <v>0</v>
      </c>
      <c r="ACK184" s="21"/>
      <c r="ACL184" s="21">
        <f t="shared" si="2370"/>
        <v>0</v>
      </c>
      <c r="ACM184" s="21"/>
      <c r="ACN184" s="21">
        <f t="shared" si="2371"/>
        <v>0</v>
      </c>
      <c r="ACO184" s="21"/>
      <c r="ACP184" s="21">
        <f t="shared" si="2371"/>
        <v>0</v>
      </c>
      <c r="ACQ184" s="21"/>
      <c r="ACR184" s="21">
        <f t="shared" si="2372"/>
        <v>0</v>
      </c>
      <c r="ACS184" s="21"/>
      <c r="ACT184" s="21">
        <f t="shared" si="2372"/>
        <v>0</v>
      </c>
      <c r="ACU184" s="21"/>
      <c r="ACV184" s="21">
        <f t="shared" si="2373"/>
        <v>0</v>
      </c>
      <c r="ACW184" s="21"/>
      <c r="ACX184" s="21">
        <f t="shared" si="2373"/>
        <v>0</v>
      </c>
      <c r="ACY184" s="21"/>
      <c r="ACZ184" s="21">
        <f t="shared" si="2374"/>
        <v>0</v>
      </c>
      <c r="ADA184" s="21"/>
      <c r="ADB184" s="21">
        <f t="shared" si="2374"/>
        <v>0</v>
      </c>
      <c r="ADC184" s="21"/>
      <c r="ADD184" s="21">
        <f t="shared" si="2375"/>
        <v>0</v>
      </c>
      <c r="ADE184" s="21"/>
      <c r="ADF184" s="21">
        <f t="shared" si="2375"/>
        <v>0</v>
      </c>
      <c r="ADG184" s="21"/>
      <c r="ADH184" s="21">
        <f t="shared" si="2376"/>
        <v>0</v>
      </c>
      <c r="ADI184" s="21"/>
      <c r="ADJ184" s="21">
        <f t="shared" si="2376"/>
        <v>0</v>
      </c>
      <c r="ADK184" s="21"/>
      <c r="ADL184" s="21">
        <f t="shared" si="2377"/>
        <v>0</v>
      </c>
      <c r="ADM184" s="21"/>
      <c r="ADN184" s="21">
        <f t="shared" si="2377"/>
        <v>0</v>
      </c>
      <c r="ADO184" s="21"/>
      <c r="ADP184" s="21">
        <f t="shared" si="2377"/>
        <v>0</v>
      </c>
      <c r="ADQ184" s="21"/>
      <c r="ADR184" s="21">
        <f t="shared" si="2377"/>
        <v>0</v>
      </c>
      <c r="ADS184" s="21"/>
      <c r="ADT184" s="21">
        <f t="shared" si="2377"/>
        <v>0</v>
      </c>
      <c r="ADU184" s="21"/>
      <c r="ADV184" s="21">
        <f t="shared" si="2378"/>
        <v>0</v>
      </c>
      <c r="ADW184" s="21"/>
      <c r="ADX184" s="21">
        <f t="shared" si="2378"/>
        <v>0</v>
      </c>
      <c r="ADY184" s="21"/>
      <c r="ADZ184" s="21">
        <f t="shared" si="2378"/>
        <v>0</v>
      </c>
      <c r="AEA184" s="21"/>
      <c r="AEB184" s="21">
        <f t="shared" si="2378"/>
        <v>0</v>
      </c>
      <c r="AEC184" s="21"/>
      <c r="AED184" s="21">
        <f t="shared" si="2379"/>
        <v>0</v>
      </c>
      <c r="AEE184" s="21"/>
      <c r="AEF184" s="21">
        <f t="shared" si="2379"/>
        <v>0</v>
      </c>
      <c r="AEG184" s="21"/>
      <c r="AEH184" s="21">
        <f t="shared" si="2379"/>
        <v>0</v>
      </c>
      <c r="AEI184" s="21"/>
      <c r="AEJ184" s="21">
        <f t="shared" si="2379"/>
        <v>0</v>
      </c>
      <c r="AEK184" s="21"/>
      <c r="AEL184" s="21">
        <f t="shared" si="2379"/>
        <v>0</v>
      </c>
      <c r="AEM184" s="21"/>
      <c r="AEN184" s="21">
        <f t="shared" si="2380"/>
        <v>0</v>
      </c>
      <c r="AEO184" s="21"/>
      <c r="AEP184" s="21">
        <f t="shared" si="2380"/>
        <v>0</v>
      </c>
      <c r="AEQ184" s="21"/>
      <c r="AER184" s="21">
        <f t="shared" si="2380"/>
        <v>0</v>
      </c>
      <c r="AES184" s="21"/>
      <c r="AET184" s="21">
        <f t="shared" si="2380"/>
        <v>0</v>
      </c>
      <c r="AEU184" s="21"/>
      <c r="AEV184" s="21">
        <f t="shared" si="2381"/>
        <v>0</v>
      </c>
      <c r="AEW184" s="21"/>
      <c r="AEX184" s="21">
        <f t="shared" si="2381"/>
        <v>0</v>
      </c>
      <c r="AEY184" s="21"/>
      <c r="AEZ184" s="21">
        <f t="shared" si="2381"/>
        <v>0</v>
      </c>
      <c r="AFA184" s="21"/>
      <c r="AFB184" s="21">
        <f t="shared" si="2381"/>
        <v>0</v>
      </c>
      <c r="AFC184" s="21"/>
      <c r="AFD184" s="21">
        <f t="shared" si="2381"/>
        <v>0</v>
      </c>
      <c r="AFE184" s="21"/>
      <c r="AFF184" s="21">
        <f t="shared" si="2382"/>
        <v>0</v>
      </c>
      <c r="AFG184" s="21"/>
      <c r="AFH184" s="21">
        <f t="shared" si="2382"/>
        <v>0</v>
      </c>
      <c r="AFI184" s="21"/>
      <c r="AFJ184" s="21">
        <f t="shared" si="2382"/>
        <v>0</v>
      </c>
      <c r="AFK184" s="21"/>
      <c r="AFL184" s="21">
        <f t="shared" si="2382"/>
        <v>0</v>
      </c>
      <c r="AFM184" s="21"/>
      <c r="AFN184" s="21">
        <f t="shared" si="2383"/>
        <v>0</v>
      </c>
      <c r="AFO184" s="21"/>
      <c r="AFP184" s="21">
        <f t="shared" si="2383"/>
        <v>0</v>
      </c>
      <c r="AFQ184" s="21"/>
      <c r="AFR184" s="21">
        <f t="shared" si="2383"/>
        <v>0</v>
      </c>
      <c r="AFS184" s="21"/>
      <c r="AFT184" s="21">
        <f t="shared" si="2383"/>
        <v>0</v>
      </c>
      <c r="AFU184" s="21"/>
      <c r="AFV184" s="21">
        <f t="shared" si="2383"/>
        <v>0</v>
      </c>
      <c r="AFW184" s="21"/>
      <c r="AFX184" s="21">
        <f t="shared" si="2384"/>
        <v>0</v>
      </c>
      <c r="AFY184" s="21"/>
      <c r="AFZ184" s="21">
        <f t="shared" si="2384"/>
        <v>0</v>
      </c>
      <c r="AGA184" s="21"/>
      <c r="AGB184" s="21">
        <f t="shared" si="2384"/>
        <v>0</v>
      </c>
      <c r="AGC184" s="21"/>
      <c r="AGD184" s="21">
        <f t="shared" si="2384"/>
        <v>0</v>
      </c>
      <c r="AGE184" s="21"/>
      <c r="AGF184" s="21">
        <f t="shared" si="2385"/>
        <v>0</v>
      </c>
      <c r="AGG184" s="21"/>
      <c r="AGH184" s="21">
        <f t="shared" si="2385"/>
        <v>0</v>
      </c>
      <c r="AGI184" s="21"/>
      <c r="AGJ184" s="21">
        <f t="shared" si="2385"/>
        <v>0</v>
      </c>
      <c r="AGK184" s="21"/>
      <c r="AGL184" s="21">
        <f t="shared" si="2385"/>
        <v>0</v>
      </c>
      <c r="AGM184" s="21"/>
      <c r="AGN184" s="21">
        <f t="shared" si="2385"/>
        <v>0</v>
      </c>
      <c r="AGO184" s="21"/>
      <c r="AGP184" s="21">
        <f t="shared" si="2386"/>
        <v>0</v>
      </c>
      <c r="AGQ184" s="21"/>
      <c r="AGR184" s="21">
        <f t="shared" si="2386"/>
        <v>0</v>
      </c>
      <c r="AGS184" s="21"/>
      <c r="AGT184" s="21">
        <f t="shared" si="2386"/>
        <v>0</v>
      </c>
      <c r="AGU184" s="21"/>
      <c r="AGV184" s="21">
        <f t="shared" si="2386"/>
        <v>0</v>
      </c>
      <c r="AGW184" s="21"/>
      <c r="AGX184" s="21">
        <f t="shared" si="2387"/>
        <v>0</v>
      </c>
      <c r="AGY184" s="21"/>
      <c r="AGZ184" s="21">
        <f t="shared" si="2387"/>
        <v>0</v>
      </c>
      <c r="AHA184" s="21"/>
      <c r="AHB184" s="21">
        <f t="shared" si="2387"/>
        <v>0</v>
      </c>
      <c r="AHC184" s="21"/>
      <c r="AHD184" s="21">
        <f t="shared" si="2387"/>
        <v>0</v>
      </c>
      <c r="AHE184" s="21"/>
      <c r="AHF184" s="21">
        <f t="shared" si="2387"/>
        <v>0</v>
      </c>
      <c r="AHG184" s="21"/>
      <c r="AHH184" s="21">
        <f t="shared" si="2388"/>
        <v>0</v>
      </c>
      <c r="AHI184" s="21"/>
      <c r="AHJ184" s="21">
        <f t="shared" si="2388"/>
        <v>0</v>
      </c>
      <c r="AHK184" s="21"/>
      <c r="AHL184" s="21">
        <f t="shared" si="2388"/>
        <v>0</v>
      </c>
      <c r="AHM184" s="21"/>
      <c r="AHN184" s="21">
        <f t="shared" si="2388"/>
        <v>0</v>
      </c>
      <c r="AHO184" s="21"/>
      <c r="AHP184" s="21">
        <f t="shared" si="2389"/>
        <v>0</v>
      </c>
      <c r="AHQ184" s="21"/>
      <c r="AHR184" s="21">
        <f t="shared" si="2389"/>
        <v>0</v>
      </c>
      <c r="AHS184" s="21"/>
      <c r="AHT184" s="21">
        <f t="shared" si="2389"/>
        <v>0</v>
      </c>
      <c r="AHU184" s="21"/>
      <c r="AHV184" s="21">
        <f t="shared" si="2389"/>
        <v>0</v>
      </c>
      <c r="AHW184" s="21"/>
      <c r="AHX184" s="21">
        <f t="shared" si="2389"/>
        <v>0</v>
      </c>
      <c r="AHY184" s="21"/>
      <c r="AHZ184" s="21">
        <f t="shared" si="2390"/>
        <v>0</v>
      </c>
      <c r="AIA184" s="21"/>
      <c r="AIB184" s="21">
        <f t="shared" si="2390"/>
        <v>0</v>
      </c>
      <c r="AIC184" s="21"/>
      <c r="AID184" s="21">
        <f t="shared" si="2390"/>
        <v>0</v>
      </c>
      <c r="AIE184" s="21"/>
      <c r="AIF184" s="21">
        <f t="shared" si="2390"/>
        <v>0</v>
      </c>
      <c r="AIG184" s="21"/>
      <c r="AIH184" s="21">
        <f t="shared" si="2391"/>
        <v>0</v>
      </c>
      <c r="AII184" s="21"/>
      <c r="AIJ184" s="21">
        <f t="shared" si="2391"/>
        <v>0</v>
      </c>
      <c r="AIK184" s="21"/>
      <c r="AIL184" s="21">
        <f t="shared" si="2391"/>
        <v>0</v>
      </c>
      <c r="AIM184" s="21"/>
      <c r="AIN184" s="21">
        <f t="shared" si="2391"/>
        <v>0</v>
      </c>
      <c r="AIO184" s="21"/>
      <c r="AIP184" s="21">
        <f t="shared" si="2391"/>
        <v>0</v>
      </c>
      <c r="AIQ184" s="21"/>
      <c r="AIR184" s="21">
        <f t="shared" si="2392"/>
        <v>0</v>
      </c>
      <c r="AIS184" s="21"/>
      <c r="AIT184" s="21">
        <f t="shared" si="2392"/>
        <v>0</v>
      </c>
      <c r="AIU184" s="21"/>
      <c r="AIV184" s="21">
        <f t="shared" si="2392"/>
        <v>0</v>
      </c>
      <c r="AIW184" s="21"/>
      <c r="AIX184" s="21">
        <f t="shared" si="2392"/>
        <v>0</v>
      </c>
      <c r="AIY184" s="21"/>
      <c r="AIZ184" s="21">
        <f t="shared" si="2347"/>
        <v>0</v>
      </c>
      <c r="AJA184" s="21"/>
    </row>
    <row r="185" spans="2:937" ht="13.5" customHeight="1" x14ac:dyDescent="0.25">
      <c r="B185" s="31">
        <v>180</v>
      </c>
      <c r="C185" s="192" t="s">
        <v>205</v>
      </c>
      <c r="D185" s="67" t="s">
        <v>53</v>
      </c>
      <c r="E185" s="194" t="s">
        <v>404</v>
      </c>
      <c r="F185" s="194" t="str">
        <f>_xlfn.XLOOKUP(D185,'WTG PH-III'!$D$5:$D$198,'WTG PH-III'!$B$5:$B$198,0,0,1)</f>
        <v>PSS-08</v>
      </c>
      <c r="G185" s="22" t="s">
        <v>537</v>
      </c>
      <c r="H185" s="22" t="s">
        <v>550</v>
      </c>
      <c r="I185" s="61">
        <v>10</v>
      </c>
      <c r="J185" s="21">
        <v>253</v>
      </c>
      <c r="K185" s="21">
        <f t="shared" si="2070"/>
        <v>253.00000000000006</v>
      </c>
      <c r="L185" s="21">
        <f t="shared" si="2071"/>
        <v>253</v>
      </c>
      <c r="M185" s="21">
        <f t="shared" si="2072"/>
        <v>0</v>
      </c>
      <c r="N185" s="95">
        <f>VLOOKUP(D185,'WTG PH-III'!$D$5:$U$198,17,0)</f>
        <v>45707</v>
      </c>
      <c r="O185" s="95">
        <f>VLOOKUP(D185,'WTG PH-III'!$D$5:$U$198,18,0)</f>
        <v>45716</v>
      </c>
      <c r="P185" s="21">
        <f t="shared" si="2073"/>
        <v>0</v>
      </c>
      <c r="Q185" s="21"/>
      <c r="R185" s="21">
        <f t="shared" si="2074"/>
        <v>0</v>
      </c>
      <c r="S185" s="21"/>
      <c r="T185" s="21">
        <f t="shared" si="2075"/>
        <v>0</v>
      </c>
      <c r="U185" s="21"/>
      <c r="V185" s="21">
        <f t="shared" si="2076"/>
        <v>0</v>
      </c>
      <c r="W185" s="21"/>
      <c r="X185" s="21">
        <f t="shared" si="2077"/>
        <v>0</v>
      </c>
      <c r="Y185" s="21"/>
      <c r="Z185" s="21">
        <f t="shared" si="2078"/>
        <v>0</v>
      </c>
      <c r="AA185" s="21"/>
      <c r="AB185" s="21">
        <f t="shared" si="2079"/>
        <v>0</v>
      </c>
      <c r="AC185" s="21"/>
      <c r="AD185" s="21">
        <f t="shared" si="2080"/>
        <v>0</v>
      </c>
      <c r="AE185" s="21"/>
      <c r="AF185" s="21">
        <f t="shared" si="2081"/>
        <v>0</v>
      </c>
      <c r="AG185" s="21"/>
      <c r="AH185" s="21">
        <f t="shared" si="2082"/>
        <v>0</v>
      </c>
      <c r="AI185" s="21"/>
      <c r="AJ185" s="21">
        <f t="shared" si="2083"/>
        <v>0</v>
      </c>
      <c r="AK185" s="21"/>
      <c r="AL185" s="21">
        <f t="shared" si="2084"/>
        <v>0</v>
      </c>
      <c r="AM185" s="21"/>
      <c r="AN185" s="21">
        <f t="shared" si="2085"/>
        <v>0</v>
      </c>
      <c r="AO185" s="21"/>
      <c r="AP185" s="21">
        <f t="shared" si="2086"/>
        <v>0</v>
      </c>
      <c r="AQ185" s="21"/>
      <c r="AR185" s="21">
        <f t="shared" si="2087"/>
        <v>0</v>
      </c>
      <c r="AS185" s="21"/>
      <c r="AT185" s="21">
        <f t="shared" si="2088"/>
        <v>0</v>
      </c>
      <c r="AU185" s="21"/>
      <c r="AV185" s="21">
        <f t="shared" si="2089"/>
        <v>0</v>
      </c>
      <c r="AW185" s="21"/>
      <c r="AX185" s="21">
        <f t="shared" si="2090"/>
        <v>0</v>
      </c>
      <c r="AY185" s="21"/>
      <c r="AZ185" s="21">
        <f t="shared" si="2091"/>
        <v>0</v>
      </c>
      <c r="BA185" s="21"/>
      <c r="BB185" s="21">
        <f t="shared" si="2092"/>
        <v>0</v>
      </c>
      <c r="BC185" s="21"/>
      <c r="BD185" s="21">
        <f t="shared" si="2093"/>
        <v>0</v>
      </c>
      <c r="BE185" s="21"/>
      <c r="BF185" s="21">
        <f t="shared" si="2094"/>
        <v>0</v>
      </c>
      <c r="BG185" s="21"/>
      <c r="BH185" s="21">
        <f t="shared" si="2095"/>
        <v>0</v>
      </c>
      <c r="BI185" s="21"/>
      <c r="BJ185" s="21">
        <f t="shared" si="2096"/>
        <v>0</v>
      </c>
      <c r="BK185" s="21"/>
      <c r="BL185" s="21">
        <f t="shared" si="2097"/>
        <v>0</v>
      </c>
      <c r="BM185" s="21"/>
      <c r="BN185" s="21">
        <f t="shared" si="2098"/>
        <v>0</v>
      </c>
      <c r="BO185" s="21"/>
      <c r="BP185" s="21">
        <f t="shared" si="2099"/>
        <v>0</v>
      </c>
      <c r="BQ185" s="21"/>
      <c r="BR185" s="21">
        <f t="shared" si="2100"/>
        <v>0</v>
      </c>
      <c r="BS185" s="21"/>
      <c r="BT185" s="21">
        <f t="shared" si="2101"/>
        <v>0</v>
      </c>
      <c r="BU185" s="21"/>
      <c r="BV185" s="21">
        <f t="shared" si="2102"/>
        <v>0</v>
      </c>
      <c r="BW185" s="21"/>
      <c r="BX185" s="21">
        <f t="shared" si="2103"/>
        <v>0</v>
      </c>
      <c r="BY185" s="21"/>
      <c r="BZ185" s="21">
        <f t="shared" si="2104"/>
        <v>0</v>
      </c>
      <c r="CA185" s="21"/>
      <c r="CB185" s="21">
        <f t="shared" si="2105"/>
        <v>0</v>
      </c>
      <c r="CC185" s="21"/>
      <c r="CD185" s="21">
        <f t="shared" si="2106"/>
        <v>0</v>
      </c>
      <c r="CE185" s="21"/>
      <c r="CF185" s="21">
        <f t="shared" si="2107"/>
        <v>0</v>
      </c>
      <c r="CG185" s="21"/>
      <c r="CH185" s="21">
        <f t="shared" si="2108"/>
        <v>0</v>
      </c>
      <c r="CI185" s="21"/>
      <c r="CJ185" s="21">
        <f t="shared" si="2109"/>
        <v>0</v>
      </c>
      <c r="CK185" s="21"/>
      <c r="CL185" s="21">
        <f t="shared" si="2110"/>
        <v>0</v>
      </c>
      <c r="CM185" s="21"/>
      <c r="CN185" s="21">
        <f t="shared" si="2111"/>
        <v>0</v>
      </c>
      <c r="CO185" s="21"/>
      <c r="CP185" s="21">
        <f t="shared" si="2112"/>
        <v>0</v>
      </c>
      <c r="CQ185" s="21"/>
      <c r="CR185" s="21">
        <f t="shared" si="2113"/>
        <v>0</v>
      </c>
      <c r="CS185" s="21"/>
      <c r="CT185" s="21">
        <f t="shared" si="2114"/>
        <v>0</v>
      </c>
      <c r="CU185" s="21"/>
      <c r="CV185" s="21">
        <f t="shared" si="2115"/>
        <v>0</v>
      </c>
      <c r="CW185" s="21"/>
      <c r="CX185" s="21">
        <f t="shared" si="2116"/>
        <v>0</v>
      </c>
      <c r="CY185" s="21"/>
      <c r="CZ185" s="21">
        <f t="shared" si="2117"/>
        <v>0</v>
      </c>
      <c r="DA185" s="21"/>
      <c r="DB185" s="21">
        <f t="shared" si="2118"/>
        <v>0</v>
      </c>
      <c r="DC185" s="21"/>
      <c r="DD185" s="21">
        <f t="shared" si="2119"/>
        <v>0</v>
      </c>
      <c r="DE185" s="21"/>
      <c r="DF185" s="21">
        <f t="shared" si="2120"/>
        <v>0</v>
      </c>
      <c r="DG185" s="21"/>
      <c r="DH185" s="21">
        <f t="shared" si="2121"/>
        <v>0</v>
      </c>
      <c r="DI185" s="21"/>
      <c r="DJ185" s="21">
        <f t="shared" si="2122"/>
        <v>0</v>
      </c>
      <c r="DK185" s="21"/>
      <c r="DL185" s="21">
        <f t="shared" si="2123"/>
        <v>0</v>
      </c>
      <c r="DM185" s="21"/>
      <c r="DN185" s="21">
        <f t="shared" si="2124"/>
        <v>0</v>
      </c>
      <c r="DO185" s="21"/>
      <c r="DP185" s="21">
        <f t="shared" si="2125"/>
        <v>0</v>
      </c>
      <c r="DQ185" s="21"/>
      <c r="DR185" s="21">
        <f t="shared" si="2126"/>
        <v>0</v>
      </c>
      <c r="DS185" s="21"/>
      <c r="DT185" s="21">
        <f t="shared" si="2127"/>
        <v>0</v>
      </c>
      <c r="DU185" s="21"/>
      <c r="DV185" s="21">
        <f t="shared" si="2128"/>
        <v>0</v>
      </c>
      <c r="DW185" s="21"/>
      <c r="DX185" s="21">
        <f t="shared" si="2129"/>
        <v>0</v>
      </c>
      <c r="DY185" s="21"/>
      <c r="DZ185" s="21">
        <f t="shared" si="2130"/>
        <v>0</v>
      </c>
      <c r="EA185" s="21"/>
      <c r="EB185" s="21">
        <f t="shared" si="2131"/>
        <v>0</v>
      </c>
      <c r="EC185" s="21"/>
      <c r="ED185" s="21">
        <f t="shared" si="2132"/>
        <v>0</v>
      </c>
      <c r="EE185" s="21"/>
      <c r="EF185" s="21">
        <f t="shared" si="2133"/>
        <v>0</v>
      </c>
      <c r="EG185" s="21"/>
      <c r="EH185" s="21">
        <f t="shared" si="2134"/>
        <v>0</v>
      </c>
      <c r="EI185" s="21"/>
      <c r="EJ185" s="21">
        <f t="shared" si="2135"/>
        <v>0</v>
      </c>
      <c r="EK185" s="21"/>
      <c r="EL185" s="21">
        <f t="shared" si="2136"/>
        <v>25.3</v>
      </c>
      <c r="EM185" s="21"/>
      <c r="EN185" s="21">
        <f t="shared" si="2137"/>
        <v>25.3</v>
      </c>
      <c r="EO185" s="21"/>
      <c r="EP185" s="21">
        <f t="shared" si="2138"/>
        <v>25.3</v>
      </c>
      <c r="EQ185" s="21"/>
      <c r="ER185" s="21">
        <f t="shared" si="2139"/>
        <v>25.3</v>
      </c>
      <c r="ES185" s="21"/>
      <c r="ET185" s="21">
        <f t="shared" si="2140"/>
        <v>25.3</v>
      </c>
      <c r="EU185" s="21"/>
      <c r="EV185" s="21">
        <f t="shared" si="2141"/>
        <v>25.3</v>
      </c>
      <c r="EW185" s="21">
        <v>37</v>
      </c>
      <c r="EX185" s="21">
        <f t="shared" si="2142"/>
        <v>25.3</v>
      </c>
      <c r="EY185" s="21">
        <v>58</v>
      </c>
      <c r="EZ185" s="21">
        <f t="shared" si="2143"/>
        <v>25.3</v>
      </c>
      <c r="FA185" s="21">
        <v>45</v>
      </c>
      <c r="FB185" s="21">
        <f t="shared" si="2144"/>
        <v>25.3</v>
      </c>
      <c r="FC185" s="21">
        <v>47</v>
      </c>
      <c r="FD185" s="21">
        <f t="shared" si="2145"/>
        <v>25.3</v>
      </c>
      <c r="FE185" s="21">
        <v>39</v>
      </c>
      <c r="FF185" s="21">
        <f t="shared" si="2146"/>
        <v>0</v>
      </c>
      <c r="FG185" s="21">
        <v>27</v>
      </c>
      <c r="FH185" s="21">
        <f t="shared" si="2147"/>
        <v>0</v>
      </c>
      <c r="FI185" s="21"/>
      <c r="FJ185" s="21">
        <f t="shared" si="2148"/>
        <v>0</v>
      </c>
      <c r="FK185" s="21"/>
      <c r="FL185" s="21">
        <f t="shared" si="2149"/>
        <v>0</v>
      </c>
      <c r="FM185" s="21"/>
      <c r="FN185" s="21">
        <f t="shared" si="2150"/>
        <v>0</v>
      </c>
      <c r="FO185" s="21"/>
      <c r="FP185" s="21">
        <f t="shared" si="2151"/>
        <v>0</v>
      </c>
      <c r="FQ185" s="21"/>
      <c r="FR185" s="21">
        <f t="shared" si="2152"/>
        <v>0</v>
      </c>
      <c r="FS185" s="21"/>
      <c r="FT185" s="21">
        <f t="shared" si="2153"/>
        <v>0</v>
      </c>
      <c r="FU185" s="21"/>
      <c r="FV185" s="21">
        <f t="shared" si="2154"/>
        <v>0</v>
      </c>
      <c r="FW185" s="21"/>
      <c r="FX185" s="21">
        <f t="shared" si="2155"/>
        <v>0</v>
      </c>
      <c r="FY185" s="21"/>
      <c r="FZ185" s="21">
        <f t="shared" si="2156"/>
        <v>0</v>
      </c>
      <c r="GA185" s="21"/>
      <c r="GB185" s="21">
        <f t="shared" si="2157"/>
        <v>0</v>
      </c>
      <c r="GC185" s="21"/>
      <c r="GD185" s="21">
        <f t="shared" si="2158"/>
        <v>0</v>
      </c>
      <c r="GE185" s="21"/>
      <c r="GF185" s="21">
        <f t="shared" si="2159"/>
        <v>0</v>
      </c>
      <c r="GG185" s="21"/>
      <c r="GH185" s="21">
        <f t="shared" si="2160"/>
        <v>0</v>
      </c>
      <c r="GI185" s="21"/>
      <c r="GJ185" s="21">
        <f t="shared" si="2161"/>
        <v>0</v>
      </c>
      <c r="GK185" s="21"/>
      <c r="GL185" s="21">
        <f t="shared" si="2162"/>
        <v>0</v>
      </c>
      <c r="GM185" s="21"/>
      <c r="GN185" s="21">
        <f t="shared" si="2163"/>
        <v>0</v>
      </c>
      <c r="GO185" s="21"/>
      <c r="GP185" s="21">
        <f t="shared" si="2164"/>
        <v>0</v>
      </c>
      <c r="GQ185" s="21"/>
      <c r="GR185" s="21">
        <f t="shared" si="2165"/>
        <v>0</v>
      </c>
      <c r="GS185" s="21"/>
      <c r="GT185" s="21">
        <f t="shared" si="2166"/>
        <v>0</v>
      </c>
      <c r="GU185" s="21"/>
      <c r="GV185" s="21">
        <f t="shared" si="2167"/>
        <v>0</v>
      </c>
      <c r="GW185" s="21"/>
      <c r="GX185" s="21">
        <f t="shared" si="2168"/>
        <v>0</v>
      </c>
      <c r="GY185" s="21"/>
      <c r="GZ185" s="21">
        <f t="shared" si="2169"/>
        <v>0</v>
      </c>
      <c r="HA185" s="21"/>
      <c r="HB185" s="21">
        <f t="shared" si="2170"/>
        <v>0</v>
      </c>
      <c r="HC185" s="21"/>
      <c r="HD185" s="21">
        <f t="shared" si="2171"/>
        <v>0</v>
      </c>
      <c r="HE185" s="21"/>
      <c r="HF185" s="21">
        <f t="shared" si="2172"/>
        <v>0</v>
      </c>
      <c r="HG185" s="21"/>
      <c r="HH185" s="21">
        <f t="shared" si="2173"/>
        <v>0</v>
      </c>
      <c r="HI185" s="21"/>
      <c r="HJ185" s="21">
        <f t="shared" si="2174"/>
        <v>0</v>
      </c>
      <c r="HK185" s="21"/>
      <c r="HL185" s="21">
        <f t="shared" si="2175"/>
        <v>0</v>
      </c>
      <c r="HM185" s="21"/>
      <c r="HN185" s="21">
        <f t="shared" si="2176"/>
        <v>0</v>
      </c>
      <c r="HO185" s="21"/>
      <c r="HP185" s="21">
        <f t="shared" si="2177"/>
        <v>0</v>
      </c>
      <c r="HQ185" s="21"/>
      <c r="HR185" s="21">
        <f t="shared" si="2178"/>
        <v>0</v>
      </c>
      <c r="HS185" s="21"/>
      <c r="HT185" s="21">
        <f t="shared" si="2179"/>
        <v>0</v>
      </c>
      <c r="HU185" s="21"/>
      <c r="HV185" s="21">
        <f t="shared" si="2180"/>
        <v>0</v>
      </c>
      <c r="HW185" s="21"/>
      <c r="HX185" s="21">
        <f t="shared" si="2181"/>
        <v>0</v>
      </c>
      <c r="HY185" s="21"/>
      <c r="HZ185" s="21">
        <f t="shared" si="2182"/>
        <v>0</v>
      </c>
      <c r="IA185" s="21"/>
      <c r="IB185" s="21">
        <f t="shared" si="2183"/>
        <v>0</v>
      </c>
      <c r="IC185" s="21"/>
      <c r="ID185" s="21">
        <f t="shared" si="2184"/>
        <v>0</v>
      </c>
      <c r="IE185" s="21"/>
      <c r="IF185" s="21">
        <f t="shared" si="2185"/>
        <v>0</v>
      </c>
      <c r="IG185" s="21"/>
      <c r="IH185" s="21">
        <f t="shared" si="2186"/>
        <v>0</v>
      </c>
      <c r="II185" s="21"/>
      <c r="IJ185" s="21">
        <f t="shared" si="2187"/>
        <v>0</v>
      </c>
      <c r="IK185" s="21"/>
      <c r="IL185" s="21">
        <f t="shared" si="2188"/>
        <v>0</v>
      </c>
      <c r="IM185" s="21"/>
      <c r="IN185" s="21">
        <f t="shared" si="2189"/>
        <v>0</v>
      </c>
      <c r="IO185" s="21"/>
      <c r="IP185" s="21">
        <f t="shared" si="2190"/>
        <v>0</v>
      </c>
      <c r="IQ185" s="21"/>
      <c r="IR185" s="21">
        <f t="shared" si="2191"/>
        <v>0</v>
      </c>
      <c r="IS185" s="21"/>
      <c r="IT185" s="21">
        <f t="shared" si="2192"/>
        <v>0</v>
      </c>
      <c r="IU185" s="21"/>
      <c r="IV185" s="21">
        <f t="shared" si="2193"/>
        <v>0</v>
      </c>
      <c r="IW185" s="21"/>
      <c r="IX185" s="21">
        <f t="shared" si="2194"/>
        <v>0</v>
      </c>
      <c r="IY185" s="21"/>
      <c r="IZ185" s="21">
        <f t="shared" si="2195"/>
        <v>0</v>
      </c>
      <c r="JA185" s="21"/>
      <c r="JB185" s="21">
        <f t="shared" si="2196"/>
        <v>0</v>
      </c>
      <c r="JC185" s="21"/>
      <c r="JD185" s="21">
        <f t="shared" si="2197"/>
        <v>0</v>
      </c>
      <c r="JE185" s="21"/>
      <c r="JF185" s="21">
        <f t="shared" si="2198"/>
        <v>0</v>
      </c>
      <c r="JG185" s="21"/>
      <c r="JH185" s="21">
        <f t="shared" si="2199"/>
        <v>0</v>
      </c>
      <c r="JI185" s="21"/>
      <c r="JJ185" s="21">
        <f t="shared" si="2200"/>
        <v>0</v>
      </c>
      <c r="JK185" s="21"/>
      <c r="JL185" s="21">
        <f t="shared" si="2201"/>
        <v>0</v>
      </c>
      <c r="JM185" s="21"/>
      <c r="JN185" s="21">
        <f t="shared" si="2202"/>
        <v>0</v>
      </c>
      <c r="JO185" s="21"/>
      <c r="JP185" s="21">
        <f t="shared" si="2203"/>
        <v>0</v>
      </c>
      <c r="JQ185" s="21"/>
      <c r="JR185" s="21">
        <f t="shared" si="2204"/>
        <v>0</v>
      </c>
      <c r="JS185" s="21"/>
      <c r="JT185" s="21">
        <f t="shared" si="2205"/>
        <v>0</v>
      </c>
      <c r="JU185" s="21"/>
      <c r="JV185" s="21">
        <f t="shared" si="2206"/>
        <v>0</v>
      </c>
      <c r="JW185" s="21"/>
      <c r="JX185" s="21">
        <f t="shared" si="2207"/>
        <v>0</v>
      </c>
      <c r="JY185" s="21"/>
      <c r="JZ185" s="21">
        <f t="shared" si="2208"/>
        <v>0</v>
      </c>
      <c r="KA185" s="21"/>
      <c r="KB185" s="21">
        <f t="shared" si="2209"/>
        <v>0</v>
      </c>
      <c r="KC185" s="21"/>
      <c r="KD185" s="21">
        <f t="shared" si="2210"/>
        <v>0</v>
      </c>
      <c r="KE185" s="21"/>
      <c r="KF185" s="21">
        <f t="shared" si="2211"/>
        <v>0</v>
      </c>
      <c r="KG185" s="21"/>
      <c r="KH185" s="21">
        <f t="shared" si="2212"/>
        <v>0</v>
      </c>
      <c r="KI185" s="21"/>
      <c r="KJ185" s="21">
        <f t="shared" si="2213"/>
        <v>0</v>
      </c>
      <c r="KK185" s="21"/>
      <c r="KL185" s="21">
        <f t="shared" si="2214"/>
        <v>0</v>
      </c>
      <c r="KM185" s="21"/>
      <c r="KN185" s="21">
        <f t="shared" si="2215"/>
        <v>0</v>
      </c>
      <c r="KO185" s="21"/>
      <c r="KP185" s="21">
        <f t="shared" si="2216"/>
        <v>0</v>
      </c>
      <c r="KQ185" s="21"/>
      <c r="KR185" s="21">
        <f t="shared" si="2217"/>
        <v>0</v>
      </c>
      <c r="KS185" s="21"/>
      <c r="KT185" s="21">
        <f t="shared" si="2218"/>
        <v>0</v>
      </c>
      <c r="KU185" s="21"/>
      <c r="KV185" s="21">
        <f t="shared" si="2219"/>
        <v>0</v>
      </c>
      <c r="KW185" s="21"/>
      <c r="KX185" s="21">
        <f t="shared" si="2220"/>
        <v>0</v>
      </c>
      <c r="KY185" s="21"/>
      <c r="KZ185" s="21">
        <f t="shared" si="2221"/>
        <v>0</v>
      </c>
      <c r="LA185" s="21"/>
      <c r="LB185" s="21">
        <f t="shared" si="2222"/>
        <v>0</v>
      </c>
      <c r="LC185" s="21"/>
      <c r="LD185" s="21">
        <f t="shared" si="2223"/>
        <v>0</v>
      </c>
      <c r="LE185" s="21"/>
      <c r="LF185" s="21">
        <f t="shared" si="2224"/>
        <v>0</v>
      </c>
      <c r="LG185" s="21"/>
      <c r="LH185" s="21">
        <f t="shared" si="2225"/>
        <v>0</v>
      </c>
      <c r="LI185" s="21"/>
      <c r="LJ185" s="21">
        <f t="shared" si="2226"/>
        <v>0</v>
      </c>
      <c r="LK185" s="21"/>
      <c r="LL185" s="21">
        <f t="shared" si="2227"/>
        <v>0</v>
      </c>
      <c r="LM185" s="21"/>
      <c r="LN185" s="21">
        <f t="shared" si="2228"/>
        <v>0</v>
      </c>
      <c r="LO185" s="21"/>
      <c r="LP185" s="21">
        <f t="shared" si="2229"/>
        <v>0</v>
      </c>
      <c r="LQ185" s="21"/>
      <c r="LR185" s="21">
        <f t="shared" si="2230"/>
        <v>0</v>
      </c>
      <c r="LS185" s="21"/>
      <c r="LT185" s="21">
        <f t="shared" si="2231"/>
        <v>0</v>
      </c>
      <c r="LU185" s="21"/>
      <c r="LV185" s="21">
        <f t="shared" si="2232"/>
        <v>0</v>
      </c>
      <c r="LW185" s="21"/>
      <c r="LX185" s="21">
        <f t="shared" si="2233"/>
        <v>0</v>
      </c>
      <c r="LY185" s="21"/>
      <c r="LZ185" s="21">
        <f t="shared" si="2234"/>
        <v>0</v>
      </c>
      <c r="MA185" s="21"/>
      <c r="MB185" s="21">
        <f t="shared" si="2235"/>
        <v>0</v>
      </c>
      <c r="MC185" s="21"/>
      <c r="MD185" s="21">
        <f t="shared" si="2236"/>
        <v>0</v>
      </c>
      <c r="ME185" s="21"/>
      <c r="MF185" s="21">
        <f t="shared" si="2237"/>
        <v>0</v>
      </c>
      <c r="MG185" s="21"/>
      <c r="MH185" s="21">
        <f t="shared" si="2238"/>
        <v>0</v>
      </c>
      <c r="MI185" s="21"/>
      <c r="MJ185" s="21">
        <f t="shared" si="2239"/>
        <v>0</v>
      </c>
      <c r="MK185" s="21"/>
      <c r="ML185" s="21">
        <f t="shared" si="2240"/>
        <v>0</v>
      </c>
      <c r="MM185" s="21"/>
      <c r="MN185" s="21">
        <f t="shared" si="2241"/>
        <v>0</v>
      </c>
      <c r="MO185" s="21"/>
      <c r="MP185" s="21">
        <f t="shared" si="2242"/>
        <v>0</v>
      </c>
      <c r="MQ185" s="21"/>
      <c r="MR185" s="21">
        <f t="shared" si="2243"/>
        <v>0</v>
      </c>
      <c r="MS185" s="21"/>
      <c r="MT185" s="21">
        <f t="shared" si="2244"/>
        <v>0</v>
      </c>
      <c r="MU185" s="21"/>
      <c r="MV185" s="21">
        <f t="shared" si="2245"/>
        <v>0</v>
      </c>
      <c r="MW185" s="21"/>
      <c r="MX185" s="21">
        <f t="shared" si="2246"/>
        <v>0</v>
      </c>
      <c r="MY185" s="21"/>
      <c r="MZ185" s="21">
        <f t="shared" si="2247"/>
        <v>0</v>
      </c>
      <c r="NA185" s="21"/>
      <c r="NB185" s="21">
        <f t="shared" si="2248"/>
        <v>0</v>
      </c>
      <c r="NC185" s="21"/>
      <c r="ND185" s="21">
        <f t="shared" si="2249"/>
        <v>0</v>
      </c>
      <c r="NE185" s="21"/>
      <c r="NF185" s="21">
        <f t="shared" si="2250"/>
        <v>0</v>
      </c>
      <c r="NG185" s="21"/>
      <c r="NH185" s="21">
        <f t="shared" si="2251"/>
        <v>0</v>
      </c>
      <c r="NI185" s="21"/>
      <c r="NJ185" s="21">
        <f t="shared" si="2252"/>
        <v>0</v>
      </c>
      <c r="NK185" s="21"/>
      <c r="NL185" s="21">
        <f t="shared" si="2253"/>
        <v>0</v>
      </c>
      <c r="NM185" s="21"/>
      <c r="NN185" s="21">
        <f t="shared" si="2254"/>
        <v>0</v>
      </c>
      <c r="NO185" s="21"/>
      <c r="NP185" s="21">
        <f t="shared" si="2255"/>
        <v>0</v>
      </c>
      <c r="NQ185" s="21"/>
      <c r="NR185" s="21">
        <f t="shared" si="2256"/>
        <v>0</v>
      </c>
      <c r="NS185" s="21"/>
      <c r="NT185" s="21">
        <f t="shared" si="2257"/>
        <v>0</v>
      </c>
      <c r="NU185" s="21"/>
      <c r="NV185" s="21">
        <f t="shared" si="2258"/>
        <v>0</v>
      </c>
      <c r="NW185" s="21"/>
      <c r="NX185" s="21">
        <f t="shared" si="2259"/>
        <v>0</v>
      </c>
      <c r="NY185" s="21"/>
      <c r="NZ185" s="21">
        <f t="shared" si="2260"/>
        <v>0</v>
      </c>
      <c r="OA185" s="21"/>
      <c r="OB185" s="21">
        <f t="shared" si="2261"/>
        <v>0</v>
      </c>
      <c r="OC185" s="21"/>
      <c r="OD185" s="21">
        <f t="shared" si="2262"/>
        <v>0</v>
      </c>
      <c r="OE185" s="21"/>
      <c r="OF185" s="21">
        <f t="shared" si="2263"/>
        <v>0</v>
      </c>
      <c r="OG185" s="21"/>
      <c r="OH185" s="21">
        <f t="shared" si="2264"/>
        <v>0</v>
      </c>
      <c r="OI185" s="21"/>
      <c r="OJ185" s="21">
        <f t="shared" si="2265"/>
        <v>0</v>
      </c>
      <c r="OK185" s="21"/>
      <c r="OL185" s="21">
        <f t="shared" si="2266"/>
        <v>0</v>
      </c>
      <c r="OM185" s="21"/>
      <c r="ON185" s="21">
        <f t="shared" si="2267"/>
        <v>0</v>
      </c>
      <c r="OO185" s="21"/>
      <c r="OP185" s="21">
        <f t="shared" si="2267"/>
        <v>0</v>
      </c>
      <c r="OQ185" s="21"/>
      <c r="OR185" s="21">
        <f t="shared" si="2267"/>
        <v>0</v>
      </c>
      <c r="OS185" s="21"/>
      <c r="OT185" s="21">
        <f t="shared" si="2267"/>
        <v>0</v>
      </c>
      <c r="OU185" s="21"/>
      <c r="OV185" s="21">
        <f t="shared" si="2267"/>
        <v>0</v>
      </c>
      <c r="OW185" s="21"/>
      <c r="OX185" s="21">
        <f t="shared" si="2267"/>
        <v>0</v>
      </c>
      <c r="OY185" s="21"/>
      <c r="OZ185" s="21">
        <f t="shared" si="2267"/>
        <v>0</v>
      </c>
      <c r="PA185" s="21"/>
      <c r="PB185" s="21">
        <f t="shared" si="2268"/>
        <v>0</v>
      </c>
      <c r="PC185" s="21"/>
      <c r="PD185" s="21">
        <f t="shared" si="2268"/>
        <v>0</v>
      </c>
      <c r="PE185" s="21"/>
      <c r="PF185" s="21">
        <f t="shared" si="2268"/>
        <v>0</v>
      </c>
      <c r="PG185" s="21"/>
      <c r="PH185" s="21">
        <f t="shared" si="2268"/>
        <v>0</v>
      </c>
      <c r="PI185" s="21"/>
      <c r="PJ185" s="21">
        <f t="shared" si="2268"/>
        <v>0</v>
      </c>
      <c r="PK185" s="21"/>
      <c r="PL185" s="21">
        <f t="shared" si="2268"/>
        <v>0</v>
      </c>
      <c r="PM185" s="21"/>
      <c r="PN185" s="21">
        <f t="shared" si="2269"/>
        <v>0</v>
      </c>
      <c r="PO185" s="21"/>
      <c r="PP185" s="21">
        <f t="shared" si="2269"/>
        <v>0</v>
      </c>
      <c r="PQ185" s="21"/>
      <c r="PR185" s="21">
        <f t="shared" si="2269"/>
        <v>0</v>
      </c>
      <c r="PS185" s="21"/>
      <c r="PT185" s="21">
        <f t="shared" si="2269"/>
        <v>0</v>
      </c>
      <c r="PU185" s="21"/>
      <c r="PV185" s="21">
        <f t="shared" si="2269"/>
        <v>0</v>
      </c>
      <c r="PW185" s="21"/>
      <c r="PX185" s="21">
        <f t="shared" si="2269"/>
        <v>0</v>
      </c>
      <c r="PY185" s="21"/>
      <c r="PZ185" s="21">
        <f t="shared" si="2270"/>
        <v>0</v>
      </c>
      <c r="QA185" s="21"/>
      <c r="QB185" s="21">
        <f t="shared" si="2270"/>
        <v>0</v>
      </c>
      <c r="QC185" s="21"/>
      <c r="QD185" s="21">
        <f t="shared" si="2270"/>
        <v>0</v>
      </c>
      <c r="QE185" s="21"/>
      <c r="QF185" s="21">
        <f t="shared" si="2270"/>
        <v>0</v>
      </c>
      <c r="QG185" s="21"/>
      <c r="QH185" s="21">
        <f t="shared" si="2270"/>
        <v>0</v>
      </c>
      <c r="QI185" s="21"/>
      <c r="QJ185" s="21">
        <f t="shared" si="2270"/>
        <v>0</v>
      </c>
      <c r="QK185" s="21"/>
      <c r="QL185" s="21">
        <f t="shared" si="2346"/>
        <v>0</v>
      </c>
      <c r="QM185" s="21"/>
      <c r="QN185" s="21">
        <f t="shared" si="2346"/>
        <v>0</v>
      </c>
      <c r="QO185" s="21"/>
      <c r="QP185" s="21">
        <f t="shared" si="2346"/>
        <v>0</v>
      </c>
      <c r="QQ185" s="21"/>
      <c r="QR185" s="21">
        <f t="shared" si="2346"/>
        <v>0</v>
      </c>
      <c r="QS185" s="21"/>
      <c r="QT185" s="21">
        <f t="shared" si="2346"/>
        <v>0</v>
      </c>
      <c r="QU185" s="21"/>
      <c r="QV185" s="21">
        <f t="shared" si="2346"/>
        <v>0</v>
      </c>
      <c r="QW185" s="21"/>
      <c r="QX185" s="21">
        <f t="shared" si="2272"/>
        <v>0</v>
      </c>
      <c r="QY185" s="21"/>
      <c r="QZ185" s="21">
        <f t="shared" si="2272"/>
        <v>0</v>
      </c>
      <c r="RA185" s="21"/>
      <c r="RB185" s="21">
        <f t="shared" si="2272"/>
        <v>0</v>
      </c>
      <c r="RC185" s="21"/>
      <c r="RD185" s="21">
        <f t="shared" si="2272"/>
        <v>0</v>
      </c>
      <c r="RE185" s="21"/>
      <c r="RF185" s="21">
        <f t="shared" si="2272"/>
        <v>0</v>
      </c>
      <c r="RG185" s="21"/>
      <c r="RH185" s="21">
        <f t="shared" si="2272"/>
        <v>0</v>
      </c>
      <c r="RI185" s="21"/>
      <c r="RJ185" s="21">
        <f t="shared" si="1944"/>
        <v>0</v>
      </c>
      <c r="RK185" s="21"/>
      <c r="RL185" s="21">
        <f t="shared" si="1945"/>
        <v>0</v>
      </c>
      <c r="RM185" s="21"/>
      <c r="RN185" s="21">
        <f t="shared" si="1946"/>
        <v>0</v>
      </c>
      <c r="RO185" s="21"/>
      <c r="RP185" s="21">
        <f t="shared" si="1947"/>
        <v>0</v>
      </c>
      <c r="RQ185" s="21"/>
      <c r="RR185" s="21">
        <f t="shared" si="1948"/>
        <v>0</v>
      </c>
      <c r="RS185" s="21"/>
      <c r="RT185" s="21">
        <f t="shared" si="1949"/>
        <v>0</v>
      </c>
      <c r="RU185" s="21"/>
      <c r="RV185" s="21">
        <f t="shared" si="1950"/>
        <v>0</v>
      </c>
      <c r="RW185" s="21"/>
      <c r="RX185" s="21">
        <f t="shared" si="1951"/>
        <v>0</v>
      </c>
      <c r="RY185" s="21"/>
      <c r="RZ185" s="21">
        <f t="shared" si="1952"/>
        <v>0</v>
      </c>
      <c r="SA185" s="21"/>
      <c r="SB185" s="21">
        <f t="shared" si="1953"/>
        <v>0</v>
      </c>
      <c r="SC185" s="21"/>
      <c r="SD185" s="21">
        <f t="shared" si="1954"/>
        <v>0</v>
      </c>
      <c r="SE185" s="21"/>
      <c r="SF185" s="21">
        <f t="shared" si="1955"/>
        <v>0</v>
      </c>
      <c r="SG185" s="21"/>
      <c r="SH185" s="21">
        <f t="shared" si="1956"/>
        <v>0</v>
      </c>
      <c r="SI185" s="21"/>
      <c r="SJ185" s="21">
        <f t="shared" si="1957"/>
        <v>0</v>
      </c>
      <c r="SK185" s="21"/>
      <c r="SL185" s="21">
        <f t="shared" si="1958"/>
        <v>0</v>
      </c>
      <c r="SM185" s="21"/>
      <c r="SN185" s="21">
        <f t="shared" si="2273"/>
        <v>0</v>
      </c>
      <c r="SO185" s="21"/>
      <c r="SP185" s="21">
        <f t="shared" si="1960"/>
        <v>0</v>
      </c>
      <c r="SQ185" s="21"/>
      <c r="SR185" s="21">
        <f t="shared" si="1961"/>
        <v>0</v>
      </c>
      <c r="SS185" s="21"/>
      <c r="ST185" s="21">
        <f t="shared" si="1962"/>
        <v>0</v>
      </c>
      <c r="SU185" s="21"/>
      <c r="SV185" s="21">
        <f t="shared" si="1963"/>
        <v>0</v>
      </c>
      <c r="SW185" s="21"/>
      <c r="SX185" s="21">
        <f t="shared" si="1964"/>
        <v>0</v>
      </c>
      <c r="SY185" s="21"/>
      <c r="SZ185" s="21">
        <f t="shared" si="1965"/>
        <v>0</v>
      </c>
      <c r="TA185" s="21"/>
      <c r="TB185" s="21">
        <f t="shared" si="1966"/>
        <v>0</v>
      </c>
      <c r="TC185" s="21"/>
      <c r="TD185" s="21">
        <f t="shared" si="2274"/>
        <v>0</v>
      </c>
      <c r="TE185" s="21"/>
      <c r="TF185" s="21">
        <f t="shared" si="1968"/>
        <v>0</v>
      </c>
      <c r="TG185" s="21"/>
      <c r="TH185" s="21">
        <f t="shared" si="1969"/>
        <v>0</v>
      </c>
      <c r="TI185" s="21"/>
      <c r="TJ185" s="21">
        <f t="shared" si="1970"/>
        <v>0</v>
      </c>
      <c r="TK185" s="21"/>
      <c r="TL185" s="21">
        <f t="shared" si="2275"/>
        <v>0</v>
      </c>
      <c r="TM185" s="21"/>
      <c r="TN185" s="21">
        <f t="shared" si="2276"/>
        <v>0</v>
      </c>
      <c r="TO185" s="21"/>
      <c r="TP185" s="21">
        <f t="shared" si="2277"/>
        <v>0</v>
      </c>
      <c r="TQ185" s="21"/>
      <c r="TR185" s="21">
        <f t="shared" si="2278"/>
        <v>0</v>
      </c>
      <c r="TS185" s="21"/>
      <c r="TT185" s="21">
        <f t="shared" si="2279"/>
        <v>0</v>
      </c>
      <c r="TU185" s="21"/>
      <c r="TV185" s="21">
        <f t="shared" si="2280"/>
        <v>0</v>
      </c>
      <c r="TW185" s="21"/>
      <c r="TX185" s="21">
        <f t="shared" si="2281"/>
        <v>0</v>
      </c>
      <c r="TY185" s="21"/>
      <c r="TZ185" s="21">
        <f t="shared" si="2282"/>
        <v>0</v>
      </c>
      <c r="UA185" s="21"/>
      <c r="UB185" s="21">
        <f t="shared" si="2283"/>
        <v>0</v>
      </c>
      <c r="UC185" s="21"/>
      <c r="UD185" s="21">
        <f t="shared" si="2284"/>
        <v>0</v>
      </c>
      <c r="UE185" s="21"/>
      <c r="UF185" s="21">
        <f t="shared" si="2285"/>
        <v>0</v>
      </c>
      <c r="UG185" s="21"/>
      <c r="UH185" s="21">
        <f t="shared" si="1982"/>
        <v>0</v>
      </c>
      <c r="UI185" s="21"/>
      <c r="UJ185" s="21">
        <f t="shared" si="2286"/>
        <v>0</v>
      </c>
      <c r="UK185" s="21"/>
      <c r="UL185" s="21">
        <f t="shared" si="2287"/>
        <v>0</v>
      </c>
      <c r="UM185" s="21"/>
      <c r="UN185" s="21">
        <f t="shared" si="2288"/>
        <v>0</v>
      </c>
      <c r="UO185" s="21"/>
      <c r="UP185" s="21">
        <f t="shared" si="2289"/>
        <v>0</v>
      </c>
      <c r="UQ185" s="21"/>
      <c r="UR185" s="21">
        <f t="shared" si="2290"/>
        <v>0</v>
      </c>
      <c r="US185" s="21"/>
      <c r="UT185" s="21">
        <f t="shared" si="2291"/>
        <v>0</v>
      </c>
      <c r="UU185" s="21"/>
      <c r="UV185" s="21">
        <f t="shared" si="1989"/>
        <v>0</v>
      </c>
      <c r="UW185" s="21"/>
      <c r="UX185" s="21">
        <f t="shared" si="2292"/>
        <v>0</v>
      </c>
      <c r="UY185" s="21"/>
      <c r="UZ185" s="21">
        <f t="shared" si="1991"/>
        <v>0</v>
      </c>
      <c r="VA185" s="21"/>
      <c r="VB185" s="21">
        <f t="shared" si="2293"/>
        <v>0</v>
      </c>
      <c r="VC185" s="21"/>
      <c r="VD185" s="21">
        <f t="shared" si="2294"/>
        <v>0</v>
      </c>
      <c r="VE185" s="21"/>
      <c r="VF185" s="21">
        <f t="shared" si="2295"/>
        <v>0</v>
      </c>
      <c r="VG185" s="21"/>
      <c r="VH185" s="21">
        <f t="shared" si="2296"/>
        <v>0</v>
      </c>
      <c r="VI185" s="21"/>
      <c r="VJ185" s="21">
        <f t="shared" si="2297"/>
        <v>0</v>
      </c>
      <c r="VK185" s="21"/>
      <c r="VL185" s="21">
        <f t="shared" si="2298"/>
        <v>0</v>
      </c>
      <c r="VM185" s="21"/>
      <c r="VN185" s="21">
        <f t="shared" si="2299"/>
        <v>0</v>
      </c>
      <c r="VO185" s="21"/>
      <c r="VP185" s="21">
        <f t="shared" si="2300"/>
        <v>0</v>
      </c>
      <c r="VQ185" s="21"/>
      <c r="VR185" s="21">
        <f t="shared" si="2267"/>
        <v>0</v>
      </c>
      <c r="VS185" s="21"/>
      <c r="VT185" s="21">
        <f t="shared" si="2347"/>
        <v>0</v>
      </c>
      <c r="VU185" s="21"/>
      <c r="VV185" s="21">
        <f t="shared" si="2347"/>
        <v>0</v>
      </c>
      <c r="VW185" s="21"/>
      <c r="VX185" s="21">
        <f t="shared" si="2349"/>
        <v>0</v>
      </c>
      <c r="VY185" s="21"/>
      <c r="VZ185" s="21">
        <f t="shared" si="2349"/>
        <v>0</v>
      </c>
      <c r="WA185" s="21"/>
      <c r="WB185" s="21">
        <f t="shared" si="2349"/>
        <v>0</v>
      </c>
      <c r="WC185" s="21"/>
      <c r="WD185" s="21">
        <f t="shared" si="2349"/>
        <v>0</v>
      </c>
      <c r="WE185" s="21"/>
      <c r="WF185" s="21">
        <f t="shared" si="2349"/>
        <v>0</v>
      </c>
      <c r="WG185" s="21"/>
      <c r="WH185" s="21">
        <f t="shared" si="2349"/>
        <v>0</v>
      </c>
      <c r="WI185" s="21"/>
      <c r="WJ185" s="21">
        <f t="shared" si="2349"/>
        <v>0</v>
      </c>
      <c r="WK185" s="21"/>
      <c r="WL185" s="21">
        <f t="shared" si="2349"/>
        <v>0</v>
      </c>
      <c r="WM185" s="21"/>
      <c r="WN185" s="21">
        <f t="shared" si="2349"/>
        <v>0</v>
      </c>
      <c r="WO185" s="21"/>
      <c r="WP185" s="21">
        <f t="shared" si="2349"/>
        <v>0</v>
      </c>
      <c r="WQ185" s="21"/>
      <c r="WR185" s="21">
        <f t="shared" si="2349"/>
        <v>0</v>
      </c>
      <c r="WS185" s="21"/>
      <c r="WT185" s="21">
        <f t="shared" si="2349"/>
        <v>0</v>
      </c>
      <c r="WU185" s="21"/>
      <c r="WV185" s="21">
        <f t="shared" si="2349"/>
        <v>0</v>
      </c>
      <c r="WW185" s="21"/>
      <c r="WX185" s="21">
        <f t="shared" si="2349"/>
        <v>0</v>
      </c>
      <c r="WY185" s="21"/>
      <c r="WZ185" s="21">
        <f t="shared" si="2349"/>
        <v>0</v>
      </c>
      <c r="XA185" s="21"/>
      <c r="XB185" s="21">
        <f t="shared" si="2349"/>
        <v>0</v>
      </c>
      <c r="XC185" s="21"/>
      <c r="XD185" s="21">
        <f t="shared" si="2347"/>
        <v>0</v>
      </c>
      <c r="XE185" s="21"/>
      <c r="XF185" s="21">
        <f t="shared" si="2347"/>
        <v>0</v>
      </c>
      <c r="XG185" s="21"/>
      <c r="XH185" s="21">
        <f t="shared" si="2347"/>
        <v>0</v>
      </c>
      <c r="XI185" s="21"/>
      <c r="XJ185" s="21">
        <f t="shared" si="2347"/>
        <v>0</v>
      </c>
      <c r="XK185" s="21"/>
      <c r="XL185" s="21">
        <f t="shared" si="2347"/>
        <v>0</v>
      </c>
      <c r="XM185" s="21"/>
      <c r="XN185" s="21">
        <f t="shared" si="2347"/>
        <v>0</v>
      </c>
      <c r="XO185" s="21"/>
      <c r="XP185" s="21">
        <f t="shared" si="2347"/>
        <v>0</v>
      </c>
      <c r="XQ185" s="21"/>
      <c r="XR185" s="21">
        <f t="shared" si="2347"/>
        <v>0</v>
      </c>
      <c r="XS185" s="21"/>
      <c r="XT185" s="21">
        <f t="shared" si="2347"/>
        <v>0</v>
      </c>
      <c r="XU185" s="21"/>
      <c r="XV185" s="21">
        <f t="shared" si="2347"/>
        <v>0</v>
      </c>
      <c r="XW185" s="21"/>
      <c r="XX185" s="21">
        <f t="shared" si="2347"/>
        <v>0</v>
      </c>
      <c r="XY185" s="21"/>
      <c r="XZ185" s="21">
        <f t="shared" si="2347"/>
        <v>0</v>
      </c>
      <c r="YA185" s="21"/>
      <c r="YB185" s="21">
        <f t="shared" si="2004"/>
        <v>0</v>
      </c>
      <c r="YC185" s="21"/>
      <c r="YD185" s="21">
        <f t="shared" si="2005"/>
        <v>0</v>
      </c>
      <c r="YE185" s="21"/>
      <c r="YF185" s="21">
        <f t="shared" si="2006"/>
        <v>0</v>
      </c>
      <c r="YG185" s="21"/>
      <c r="YH185" s="21">
        <f t="shared" si="2007"/>
        <v>0</v>
      </c>
      <c r="YI185" s="21"/>
      <c r="YJ185" s="21">
        <f t="shared" si="2008"/>
        <v>0</v>
      </c>
      <c r="YK185" s="21"/>
      <c r="YL185" s="21">
        <f t="shared" si="2009"/>
        <v>0</v>
      </c>
      <c r="YM185" s="21"/>
      <c r="YN185" s="21">
        <f t="shared" si="2010"/>
        <v>0</v>
      </c>
      <c r="YO185" s="21"/>
      <c r="YP185" s="21">
        <f t="shared" si="2011"/>
        <v>0</v>
      </c>
      <c r="YQ185" s="21"/>
      <c r="YR185" s="21">
        <f t="shared" si="2012"/>
        <v>0</v>
      </c>
      <c r="YS185" s="21"/>
      <c r="YT185" s="21">
        <f t="shared" si="2350"/>
        <v>0</v>
      </c>
      <c r="YU185" s="21"/>
      <c r="YV185" s="21">
        <f t="shared" si="2014"/>
        <v>0</v>
      </c>
      <c r="YW185" s="21"/>
      <c r="YX185" s="21">
        <f t="shared" si="2015"/>
        <v>0</v>
      </c>
      <c r="YY185" s="21"/>
      <c r="YZ185" s="21">
        <f t="shared" si="2347"/>
        <v>0</v>
      </c>
      <c r="ZA185" s="21"/>
      <c r="ZB185" s="21">
        <f t="shared" si="2016"/>
        <v>0</v>
      </c>
      <c r="ZC185" s="21"/>
      <c r="ZD185" s="21">
        <f t="shared" si="2017"/>
        <v>0</v>
      </c>
      <c r="ZE185" s="21"/>
      <c r="ZF185" s="21">
        <f t="shared" si="2018"/>
        <v>0</v>
      </c>
      <c r="ZG185" s="21"/>
      <c r="ZH185" s="21">
        <f t="shared" si="2351"/>
        <v>0</v>
      </c>
      <c r="ZI185" s="21"/>
      <c r="ZJ185" s="21">
        <f t="shared" si="2020"/>
        <v>0</v>
      </c>
      <c r="ZK185" s="21"/>
      <c r="ZL185" s="21">
        <f t="shared" si="2021"/>
        <v>0</v>
      </c>
      <c r="ZM185" s="21"/>
      <c r="ZN185" s="21">
        <f t="shared" si="2352"/>
        <v>0</v>
      </c>
      <c r="ZO185" s="21"/>
      <c r="ZP185" s="21">
        <f t="shared" si="2023"/>
        <v>0</v>
      </c>
      <c r="ZQ185" s="21"/>
      <c r="ZR185" s="21">
        <f t="shared" si="2024"/>
        <v>0</v>
      </c>
      <c r="ZS185" s="21"/>
      <c r="ZT185" s="21">
        <f t="shared" si="2347"/>
        <v>0</v>
      </c>
      <c r="ZU185" s="21"/>
      <c r="ZV185" s="21">
        <f t="shared" si="2353"/>
        <v>0</v>
      </c>
      <c r="ZW185" s="21"/>
      <c r="ZX185" s="21">
        <f t="shared" si="2354"/>
        <v>0</v>
      </c>
      <c r="ZY185" s="21"/>
      <c r="ZZ185" s="21">
        <f t="shared" si="2354"/>
        <v>0</v>
      </c>
      <c r="AAA185" s="21"/>
      <c r="AAB185" s="21">
        <f t="shared" si="2355"/>
        <v>0</v>
      </c>
      <c r="AAC185" s="21"/>
      <c r="AAD185" s="21">
        <f t="shared" si="2355"/>
        <v>0</v>
      </c>
      <c r="AAE185" s="21"/>
      <c r="AAF185" s="21">
        <f t="shared" si="2356"/>
        <v>0</v>
      </c>
      <c r="AAG185" s="21"/>
      <c r="AAH185" s="21">
        <f t="shared" si="2356"/>
        <v>0</v>
      </c>
      <c r="AAI185" s="21"/>
      <c r="AAJ185" s="21">
        <f t="shared" si="2357"/>
        <v>0</v>
      </c>
      <c r="AAK185" s="21"/>
      <c r="AAL185" s="21">
        <f t="shared" si="2357"/>
        <v>0</v>
      </c>
      <c r="AAM185" s="21"/>
      <c r="AAN185" s="21">
        <f t="shared" si="2358"/>
        <v>0</v>
      </c>
      <c r="AAO185" s="21"/>
      <c r="AAP185" s="21">
        <f t="shared" si="2358"/>
        <v>0</v>
      </c>
      <c r="AAQ185" s="21"/>
      <c r="AAR185" s="21">
        <f t="shared" si="2359"/>
        <v>0</v>
      </c>
      <c r="AAS185" s="21"/>
      <c r="AAT185" s="21">
        <f t="shared" si="2359"/>
        <v>0</v>
      </c>
      <c r="AAU185" s="21"/>
      <c r="AAV185" s="21">
        <f t="shared" si="2360"/>
        <v>0</v>
      </c>
      <c r="AAW185" s="21"/>
      <c r="AAX185" s="21">
        <f t="shared" si="2360"/>
        <v>0</v>
      </c>
      <c r="AAY185" s="21"/>
      <c r="AAZ185" s="21">
        <f t="shared" si="2361"/>
        <v>0</v>
      </c>
      <c r="ABA185" s="21"/>
      <c r="ABB185" s="21">
        <f t="shared" si="2361"/>
        <v>0</v>
      </c>
      <c r="ABC185" s="21"/>
      <c r="ABD185" s="21">
        <f t="shared" si="2362"/>
        <v>0</v>
      </c>
      <c r="ABE185" s="21"/>
      <c r="ABF185" s="21">
        <f t="shared" si="2362"/>
        <v>0</v>
      </c>
      <c r="ABG185" s="21"/>
      <c r="ABH185" s="21">
        <f t="shared" si="2363"/>
        <v>0</v>
      </c>
      <c r="ABI185" s="21"/>
      <c r="ABJ185" s="21">
        <f t="shared" si="2363"/>
        <v>0</v>
      </c>
      <c r="ABK185" s="21"/>
      <c r="ABL185" s="21">
        <f t="shared" si="2364"/>
        <v>0</v>
      </c>
      <c r="ABM185" s="21"/>
      <c r="ABN185" s="21">
        <f t="shared" si="2364"/>
        <v>0</v>
      </c>
      <c r="ABO185" s="21"/>
      <c r="ABP185" s="21">
        <f t="shared" si="2365"/>
        <v>0</v>
      </c>
      <c r="ABQ185" s="21"/>
      <c r="ABR185" s="21">
        <f t="shared" si="2365"/>
        <v>0</v>
      </c>
      <c r="ABS185" s="21"/>
      <c r="ABT185" s="21">
        <f t="shared" si="2366"/>
        <v>0</v>
      </c>
      <c r="ABU185" s="21"/>
      <c r="ABV185" s="21">
        <f t="shared" si="2366"/>
        <v>0</v>
      </c>
      <c r="ABW185" s="21"/>
      <c r="ABX185" s="21">
        <f t="shared" si="2367"/>
        <v>0</v>
      </c>
      <c r="ABY185" s="21"/>
      <c r="ABZ185" s="21">
        <f t="shared" si="2367"/>
        <v>0</v>
      </c>
      <c r="ACA185" s="21"/>
      <c r="ACB185" s="21">
        <f t="shared" si="2368"/>
        <v>0</v>
      </c>
      <c r="ACC185" s="21"/>
      <c r="ACD185" s="21">
        <f t="shared" si="2368"/>
        <v>0</v>
      </c>
      <c r="ACE185" s="21"/>
      <c r="ACF185" s="21">
        <f t="shared" si="2369"/>
        <v>0</v>
      </c>
      <c r="ACG185" s="21"/>
      <c r="ACH185" s="21">
        <f t="shared" si="2369"/>
        <v>0</v>
      </c>
      <c r="ACI185" s="21"/>
      <c r="ACJ185" s="21">
        <f t="shared" si="2370"/>
        <v>0</v>
      </c>
      <c r="ACK185" s="21"/>
      <c r="ACL185" s="21">
        <f t="shared" si="2370"/>
        <v>0</v>
      </c>
      <c r="ACM185" s="21"/>
      <c r="ACN185" s="21">
        <f t="shared" si="2371"/>
        <v>0</v>
      </c>
      <c r="ACO185" s="21"/>
      <c r="ACP185" s="21">
        <f t="shared" si="2371"/>
        <v>0</v>
      </c>
      <c r="ACQ185" s="21"/>
      <c r="ACR185" s="21">
        <f t="shared" si="2372"/>
        <v>0</v>
      </c>
      <c r="ACS185" s="21"/>
      <c r="ACT185" s="21">
        <f t="shared" si="2372"/>
        <v>0</v>
      </c>
      <c r="ACU185" s="21"/>
      <c r="ACV185" s="21">
        <f t="shared" si="2373"/>
        <v>0</v>
      </c>
      <c r="ACW185" s="21"/>
      <c r="ACX185" s="21">
        <f t="shared" si="2373"/>
        <v>0</v>
      </c>
      <c r="ACY185" s="21"/>
      <c r="ACZ185" s="21">
        <f t="shared" si="2374"/>
        <v>0</v>
      </c>
      <c r="ADA185" s="21"/>
      <c r="ADB185" s="21">
        <f t="shared" si="2374"/>
        <v>0</v>
      </c>
      <c r="ADC185" s="21"/>
      <c r="ADD185" s="21">
        <f t="shared" si="2375"/>
        <v>0</v>
      </c>
      <c r="ADE185" s="21"/>
      <c r="ADF185" s="21">
        <f t="shared" si="2375"/>
        <v>0</v>
      </c>
      <c r="ADG185" s="21"/>
      <c r="ADH185" s="21">
        <f t="shared" si="2376"/>
        <v>0</v>
      </c>
      <c r="ADI185" s="21"/>
      <c r="ADJ185" s="21">
        <f t="shared" si="2376"/>
        <v>0</v>
      </c>
      <c r="ADK185" s="21"/>
      <c r="ADL185" s="21">
        <f t="shared" si="2377"/>
        <v>0</v>
      </c>
      <c r="ADM185" s="21"/>
      <c r="ADN185" s="21">
        <f t="shared" si="2377"/>
        <v>0</v>
      </c>
      <c r="ADO185" s="21"/>
      <c r="ADP185" s="21">
        <f t="shared" si="2377"/>
        <v>0</v>
      </c>
      <c r="ADQ185" s="21"/>
      <c r="ADR185" s="21">
        <f t="shared" si="2377"/>
        <v>0</v>
      </c>
      <c r="ADS185" s="21"/>
      <c r="ADT185" s="21">
        <f t="shared" si="2377"/>
        <v>0</v>
      </c>
      <c r="ADU185" s="21"/>
      <c r="ADV185" s="21">
        <f t="shared" si="2378"/>
        <v>0</v>
      </c>
      <c r="ADW185" s="21"/>
      <c r="ADX185" s="21">
        <f t="shared" si="2378"/>
        <v>0</v>
      </c>
      <c r="ADY185" s="21"/>
      <c r="ADZ185" s="21">
        <f t="shared" si="2378"/>
        <v>0</v>
      </c>
      <c r="AEA185" s="21"/>
      <c r="AEB185" s="21">
        <f t="shared" si="2378"/>
        <v>0</v>
      </c>
      <c r="AEC185" s="21"/>
      <c r="AED185" s="21">
        <f t="shared" si="2379"/>
        <v>0</v>
      </c>
      <c r="AEE185" s="21"/>
      <c r="AEF185" s="21">
        <f t="shared" si="2379"/>
        <v>0</v>
      </c>
      <c r="AEG185" s="21"/>
      <c r="AEH185" s="21">
        <f t="shared" si="2379"/>
        <v>0</v>
      </c>
      <c r="AEI185" s="21"/>
      <c r="AEJ185" s="21">
        <f t="shared" si="2379"/>
        <v>0</v>
      </c>
      <c r="AEK185" s="21"/>
      <c r="AEL185" s="21">
        <f t="shared" si="2379"/>
        <v>0</v>
      </c>
      <c r="AEM185" s="21"/>
      <c r="AEN185" s="21">
        <f t="shared" si="2380"/>
        <v>0</v>
      </c>
      <c r="AEO185" s="21"/>
      <c r="AEP185" s="21">
        <f t="shared" si="2380"/>
        <v>0</v>
      </c>
      <c r="AEQ185" s="21"/>
      <c r="AER185" s="21">
        <f t="shared" si="2380"/>
        <v>0</v>
      </c>
      <c r="AES185" s="21"/>
      <c r="AET185" s="21">
        <f t="shared" si="2380"/>
        <v>0</v>
      </c>
      <c r="AEU185" s="21"/>
      <c r="AEV185" s="21">
        <f t="shared" si="2381"/>
        <v>0</v>
      </c>
      <c r="AEW185" s="21"/>
      <c r="AEX185" s="21">
        <f t="shared" si="2381"/>
        <v>0</v>
      </c>
      <c r="AEY185" s="21"/>
      <c r="AEZ185" s="21">
        <f t="shared" si="2381"/>
        <v>0</v>
      </c>
      <c r="AFA185" s="21"/>
      <c r="AFB185" s="21">
        <f t="shared" si="2381"/>
        <v>0</v>
      </c>
      <c r="AFC185" s="21"/>
      <c r="AFD185" s="21">
        <f t="shared" si="2381"/>
        <v>0</v>
      </c>
      <c r="AFE185" s="21"/>
      <c r="AFF185" s="21">
        <f t="shared" si="2382"/>
        <v>0</v>
      </c>
      <c r="AFG185" s="21"/>
      <c r="AFH185" s="21">
        <f t="shared" si="2382"/>
        <v>0</v>
      </c>
      <c r="AFI185" s="21"/>
      <c r="AFJ185" s="21">
        <f t="shared" si="2382"/>
        <v>0</v>
      </c>
      <c r="AFK185" s="21"/>
      <c r="AFL185" s="21">
        <f t="shared" si="2382"/>
        <v>0</v>
      </c>
      <c r="AFM185" s="21"/>
      <c r="AFN185" s="21">
        <f t="shared" si="2383"/>
        <v>0</v>
      </c>
      <c r="AFO185" s="21"/>
      <c r="AFP185" s="21">
        <f t="shared" si="2383"/>
        <v>0</v>
      </c>
      <c r="AFQ185" s="21"/>
      <c r="AFR185" s="21">
        <f t="shared" si="2383"/>
        <v>0</v>
      </c>
      <c r="AFS185" s="21"/>
      <c r="AFT185" s="21">
        <f t="shared" si="2383"/>
        <v>0</v>
      </c>
      <c r="AFU185" s="21"/>
      <c r="AFV185" s="21">
        <f t="shared" si="2383"/>
        <v>0</v>
      </c>
      <c r="AFW185" s="21"/>
      <c r="AFX185" s="21">
        <f t="shared" si="2384"/>
        <v>0</v>
      </c>
      <c r="AFY185" s="21"/>
      <c r="AFZ185" s="21">
        <f t="shared" si="2384"/>
        <v>0</v>
      </c>
      <c r="AGA185" s="21"/>
      <c r="AGB185" s="21">
        <f t="shared" si="2384"/>
        <v>0</v>
      </c>
      <c r="AGC185" s="21"/>
      <c r="AGD185" s="21">
        <f t="shared" si="2384"/>
        <v>0</v>
      </c>
      <c r="AGE185" s="21"/>
      <c r="AGF185" s="21">
        <f t="shared" si="2385"/>
        <v>0</v>
      </c>
      <c r="AGG185" s="21"/>
      <c r="AGH185" s="21">
        <f t="shared" si="2385"/>
        <v>0</v>
      </c>
      <c r="AGI185" s="21"/>
      <c r="AGJ185" s="21">
        <f t="shared" si="2385"/>
        <v>0</v>
      </c>
      <c r="AGK185" s="21"/>
      <c r="AGL185" s="21">
        <f t="shared" si="2385"/>
        <v>0</v>
      </c>
      <c r="AGM185" s="21"/>
      <c r="AGN185" s="21">
        <f t="shared" si="2385"/>
        <v>0</v>
      </c>
      <c r="AGO185" s="21"/>
      <c r="AGP185" s="21">
        <f t="shared" si="2386"/>
        <v>0</v>
      </c>
      <c r="AGQ185" s="21"/>
      <c r="AGR185" s="21">
        <f t="shared" si="2386"/>
        <v>0</v>
      </c>
      <c r="AGS185" s="21"/>
      <c r="AGT185" s="21">
        <f t="shared" si="2386"/>
        <v>0</v>
      </c>
      <c r="AGU185" s="21"/>
      <c r="AGV185" s="21">
        <f t="shared" si="2386"/>
        <v>0</v>
      </c>
      <c r="AGW185" s="21"/>
      <c r="AGX185" s="21">
        <f t="shared" si="2387"/>
        <v>0</v>
      </c>
      <c r="AGY185" s="21"/>
      <c r="AGZ185" s="21">
        <f t="shared" si="2387"/>
        <v>0</v>
      </c>
      <c r="AHA185" s="21"/>
      <c r="AHB185" s="21">
        <f t="shared" si="2387"/>
        <v>0</v>
      </c>
      <c r="AHC185" s="21"/>
      <c r="AHD185" s="21">
        <f t="shared" si="2387"/>
        <v>0</v>
      </c>
      <c r="AHE185" s="21"/>
      <c r="AHF185" s="21">
        <f t="shared" si="2387"/>
        <v>0</v>
      </c>
      <c r="AHG185" s="21"/>
      <c r="AHH185" s="21">
        <f t="shared" si="2388"/>
        <v>0</v>
      </c>
      <c r="AHI185" s="21"/>
      <c r="AHJ185" s="21">
        <f t="shared" si="2388"/>
        <v>0</v>
      </c>
      <c r="AHK185" s="21"/>
      <c r="AHL185" s="21">
        <f t="shared" si="2388"/>
        <v>0</v>
      </c>
      <c r="AHM185" s="21"/>
      <c r="AHN185" s="21">
        <f t="shared" si="2388"/>
        <v>0</v>
      </c>
      <c r="AHO185" s="21"/>
      <c r="AHP185" s="21">
        <f t="shared" si="2389"/>
        <v>0</v>
      </c>
      <c r="AHQ185" s="21"/>
      <c r="AHR185" s="21">
        <f t="shared" si="2389"/>
        <v>0</v>
      </c>
      <c r="AHS185" s="21"/>
      <c r="AHT185" s="21">
        <f t="shared" si="2389"/>
        <v>0</v>
      </c>
      <c r="AHU185" s="21"/>
      <c r="AHV185" s="21">
        <f t="shared" si="2389"/>
        <v>0</v>
      </c>
      <c r="AHW185" s="21"/>
      <c r="AHX185" s="21">
        <f t="shared" si="2389"/>
        <v>0</v>
      </c>
      <c r="AHY185" s="21"/>
      <c r="AHZ185" s="21">
        <f t="shared" si="2390"/>
        <v>0</v>
      </c>
      <c r="AIA185" s="21"/>
      <c r="AIB185" s="21">
        <f t="shared" si="2390"/>
        <v>0</v>
      </c>
      <c r="AIC185" s="21"/>
      <c r="AID185" s="21">
        <f t="shared" si="2390"/>
        <v>0</v>
      </c>
      <c r="AIE185" s="21"/>
      <c r="AIF185" s="21">
        <f t="shared" si="2390"/>
        <v>0</v>
      </c>
      <c r="AIG185" s="21"/>
      <c r="AIH185" s="21">
        <f t="shared" si="2391"/>
        <v>0</v>
      </c>
      <c r="AII185" s="21"/>
      <c r="AIJ185" s="21">
        <f t="shared" si="2391"/>
        <v>0</v>
      </c>
      <c r="AIK185" s="21"/>
      <c r="AIL185" s="21">
        <f t="shared" si="2391"/>
        <v>0</v>
      </c>
      <c r="AIM185" s="21"/>
      <c r="AIN185" s="21">
        <f t="shared" si="2391"/>
        <v>0</v>
      </c>
      <c r="AIO185" s="21"/>
      <c r="AIP185" s="21">
        <f t="shared" si="2391"/>
        <v>0</v>
      </c>
      <c r="AIQ185" s="21"/>
      <c r="AIR185" s="21">
        <f t="shared" si="2392"/>
        <v>0</v>
      </c>
      <c r="AIS185" s="21"/>
      <c r="AIT185" s="21">
        <f t="shared" si="2392"/>
        <v>0</v>
      </c>
      <c r="AIU185" s="21"/>
      <c r="AIV185" s="21">
        <f t="shared" si="2392"/>
        <v>0</v>
      </c>
      <c r="AIW185" s="21"/>
      <c r="AIX185" s="21">
        <f t="shared" si="2392"/>
        <v>0</v>
      </c>
      <c r="AIY185" s="21"/>
      <c r="AIZ185" s="21">
        <f t="shared" si="2347"/>
        <v>0</v>
      </c>
      <c r="AJA185" s="21"/>
    </row>
    <row r="186" spans="2:937" ht="13.5" customHeight="1" x14ac:dyDescent="0.25">
      <c r="B186" s="31">
        <v>181</v>
      </c>
      <c r="C186" s="192" t="s">
        <v>205</v>
      </c>
      <c r="D186" s="67" t="s">
        <v>55</v>
      </c>
      <c r="E186" s="194" t="s">
        <v>404</v>
      </c>
      <c r="F186" s="194" t="str">
        <f>_xlfn.XLOOKUP(D186,'WTG PH-III'!$D$5:$D$198,'WTG PH-III'!$B$5:$B$198,0,0,1)</f>
        <v>PSS-08</v>
      </c>
      <c r="G186" s="22" t="s">
        <v>537</v>
      </c>
      <c r="H186" s="22" t="s">
        <v>550</v>
      </c>
      <c r="I186" s="61">
        <v>10</v>
      </c>
      <c r="J186" s="21">
        <v>253</v>
      </c>
      <c r="K186" s="21">
        <f t="shared" si="2070"/>
        <v>253</v>
      </c>
      <c r="L186" s="21">
        <f t="shared" si="2071"/>
        <v>253</v>
      </c>
      <c r="M186" s="21">
        <f t="shared" si="2072"/>
        <v>0</v>
      </c>
      <c r="N186" s="95">
        <f>VLOOKUP(D186,'WTG PH-III'!$D$5:$U$198,17,0)</f>
        <v>45700</v>
      </c>
      <c r="O186" s="95">
        <f>VLOOKUP(D186,'WTG PH-III'!$D$5:$U$198,18,0)</f>
        <v>45710</v>
      </c>
      <c r="P186" s="21">
        <f t="shared" si="2073"/>
        <v>0</v>
      </c>
      <c r="Q186" s="21"/>
      <c r="R186" s="21">
        <f t="shared" si="2074"/>
        <v>0</v>
      </c>
      <c r="S186" s="21"/>
      <c r="T186" s="21">
        <f t="shared" si="2075"/>
        <v>0</v>
      </c>
      <c r="U186" s="21"/>
      <c r="V186" s="21">
        <f t="shared" si="2076"/>
        <v>0</v>
      </c>
      <c r="W186" s="21"/>
      <c r="X186" s="21">
        <f t="shared" si="2077"/>
        <v>0</v>
      </c>
      <c r="Y186" s="21"/>
      <c r="Z186" s="21">
        <f t="shared" si="2078"/>
        <v>0</v>
      </c>
      <c r="AA186" s="21"/>
      <c r="AB186" s="21">
        <f t="shared" si="2079"/>
        <v>0</v>
      </c>
      <c r="AC186" s="21"/>
      <c r="AD186" s="21">
        <f t="shared" si="2080"/>
        <v>0</v>
      </c>
      <c r="AE186" s="21"/>
      <c r="AF186" s="21">
        <f t="shared" si="2081"/>
        <v>0</v>
      </c>
      <c r="AG186" s="21"/>
      <c r="AH186" s="21">
        <f t="shared" si="2082"/>
        <v>0</v>
      </c>
      <c r="AI186" s="21"/>
      <c r="AJ186" s="21">
        <f t="shared" si="2083"/>
        <v>0</v>
      </c>
      <c r="AK186" s="21"/>
      <c r="AL186" s="21">
        <f t="shared" si="2084"/>
        <v>0</v>
      </c>
      <c r="AM186" s="21"/>
      <c r="AN186" s="21">
        <f t="shared" si="2085"/>
        <v>0</v>
      </c>
      <c r="AO186" s="21"/>
      <c r="AP186" s="21">
        <f t="shared" si="2086"/>
        <v>0</v>
      </c>
      <c r="AQ186" s="21"/>
      <c r="AR186" s="21">
        <f t="shared" si="2087"/>
        <v>0</v>
      </c>
      <c r="AS186" s="21"/>
      <c r="AT186" s="21">
        <f t="shared" si="2088"/>
        <v>0</v>
      </c>
      <c r="AU186" s="21"/>
      <c r="AV186" s="21">
        <f t="shared" si="2089"/>
        <v>0</v>
      </c>
      <c r="AW186" s="21"/>
      <c r="AX186" s="21">
        <f t="shared" si="2090"/>
        <v>0</v>
      </c>
      <c r="AY186" s="21"/>
      <c r="AZ186" s="21">
        <f t="shared" si="2091"/>
        <v>0</v>
      </c>
      <c r="BA186" s="21"/>
      <c r="BB186" s="21">
        <f t="shared" si="2092"/>
        <v>0</v>
      </c>
      <c r="BC186" s="21"/>
      <c r="BD186" s="21">
        <f t="shared" si="2093"/>
        <v>0</v>
      </c>
      <c r="BE186" s="21"/>
      <c r="BF186" s="21">
        <f t="shared" si="2094"/>
        <v>0</v>
      </c>
      <c r="BG186" s="21"/>
      <c r="BH186" s="21">
        <f t="shared" si="2095"/>
        <v>0</v>
      </c>
      <c r="BI186" s="21"/>
      <c r="BJ186" s="21">
        <f t="shared" si="2096"/>
        <v>0</v>
      </c>
      <c r="BK186" s="21"/>
      <c r="BL186" s="21">
        <f t="shared" si="2097"/>
        <v>0</v>
      </c>
      <c r="BM186" s="21"/>
      <c r="BN186" s="21">
        <f t="shared" si="2098"/>
        <v>0</v>
      </c>
      <c r="BO186" s="21"/>
      <c r="BP186" s="21">
        <f t="shared" si="2099"/>
        <v>0</v>
      </c>
      <c r="BQ186" s="21"/>
      <c r="BR186" s="21">
        <f t="shared" si="2100"/>
        <v>0</v>
      </c>
      <c r="BS186" s="21"/>
      <c r="BT186" s="21">
        <f t="shared" si="2101"/>
        <v>0</v>
      </c>
      <c r="BU186" s="21"/>
      <c r="BV186" s="21">
        <f t="shared" si="2102"/>
        <v>0</v>
      </c>
      <c r="BW186" s="21"/>
      <c r="BX186" s="21">
        <f t="shared" si="2103"/>
        <v>0</v>
      </c>
      <c r="BY186" s="21"/>
      <c r="BZ186" s="21">
        <f t="shared" si="2104"/>
        <v>0</v>
      </c>
      <c r="CA186" s="21"/>
      <c r="CB186" s="21">
        <f t="shared" si="2105"/>
        <v>0</v>
      </c>
      <c r="CC186" s="21"/>
      <c r="CD186" s="21">
        <f t="shared" si="2106"/>
        <v>0</v>
      </c>
      <c r="CE186" s="21"/>
      <c r="CF186" s="21">
        <f t="shared" si="2107"/>
        <v>0</v>
      </c>
      <c r="CG186" s="21"/>
      <c r="CH186" s="21">
        <f t="shared" si="2108"/>
        <v>0</v>
      </c>
      <c r="CI186" s="21"/>
      <c r="CJ186" s="21">
        <f t="shared" si="2109"/>
        <v>0</v>
      </c>
      <c r="CK186" s="21"/>
      <c r="CL186" s="21">
        <f t="shared" si="2110"/>
        <v>0</v>
      </c>
      <c r="CM186" s="21"/>
      <c r="CN186" s="21">
        <f t="shared" si="2111"/>
        <v>0</v>
      </c>
      <c r="CO186" s="21"/>
      <c r="CP186" s="21">
        <f t="shared" si="2112"/>
        <v>0</v>
      </c>
      <c r="CQ186" s="21"/>
      <c r="CR186" s="21">
        <f t="shared" si="2113"/>
        <v>0</v>
      </c>
      <c r="CS186" s="21"/>
      <c r="CT186" s="21">
        <f t="shared" si="2114"/>
        <v>0</v>
      </c>
      <c r="CU186" s="21"/>
      <c r="CV186" s="21">
        <f t="shared" si="2115"/>
        <v>0</v>
      </c>
      <c r="CW186" s="21"/>
      <c r="CX186" s="21">
        <f t="shared" si="2116"/>
        <v>0</v>
      </c>
      <c r="CY186" s="21"/>
      <c r="CZ186" s="21">
        <f t="shared" si="2117"/>
        <v>0</v>
      </c>
      <c r="DA186" s="21"/>
      <c r="DB186" s="21">
        <f t="shared" si="2118"/>
        <v>0</v>
      </c>
      <c r="DC186" s="21"/>
      <c r="DD186" s="21">
        <f t="shared" si="2119"/>
        <v>0</v>
      </c>
      <c r="DE186" s="21"/>
      <c r="DF186" s="21">
        <f t="shared" si="2120"/>
        <v>0</v>
      </c>
      <c r="DG186" s="21"/>
      <c r="DH186" s="21">
        <f t="shared" si="2121"/>
        <v>0</v>
      </c>
      <c r="DI186" s="21"/>
      <c r="DJ186" s="21">
        <f t="shared" si="2122"/>
        <v>0</v>
      </c>
      <c r="DK186" s="21"/>
      <c r="DL186" s="21">
        <f t="shared" si="2123"/>
        <v>0</v>
      </c>
      <c r="DM186" s="21"/>
      <c r="DN186" s="21">
        <f t="shared" si="2124"/>
        <v>0</v>
      </c>
      <c r="DO186" s="21"/>
      <c r="DP186" s="21">
        <f t="shared" si="2125"/>
        <v>0</v>
      </c>
      <c r="DQ186" s="21"/>
      <c r="DR186" s="21">
        <f t="shared" si="2126"/>
        <v>0</v>
      </c>
      <c r="DS186" s="21"/>
      <c r="DT186" s="21">
        <f t="shared" si="2127"/>
        <v>0</v>
      </c>
      <c r="DU186" s="21"/>
      <c r="DV186" s="21">
        <f t="shared" si="2128"/>
        <v>0</v>
      </c>
      <c r="DW186" s="21"/>
      <c r="DX186" s="21">
        <f t="shared" si="2129"/>
        <v>23</v>
      </c>
      <c r="DY186" s="21"/>
      <c r="DZ186" s="21">
        <f t="shared" si="2130"/>
        <v>23</v>
      </c>
      <c r="EA186" s="21"/>
      <c r="EB186" s="21">
        <f t="shared" si="2131"/>
        <v>23</v>
      </c>
      <c r="EC186" s="21">
        <v>18</v>
      </c>
      <c r="ED186" s="21">
        <f t="shared" si="2132"/>
        <v>23</v>
      </c>
      <c r="EE186" s="21">
        <v>44</v>
      </c>
      <c r="EF186" s="21">
        <f t="shared" si="2133"/>
        <v>23</v>
      </c>
      <c r="EG186" s="21"/>
      <c r="EH186" s="21">
        <f t="shared" si="2134"/>
        <v>23</v>
      </c>
      <c r="EI186" s="21">
        <v>39</v>
      </c>
      <c r="EJ186" s="21">
        <f t="shared" si="2135"/>
        <v>23</v>
      </c>
      <c r="EK186" s="21">
        <v>31</v>
      </c>
      <c r="EL186" s="21">
        <f t="shared" si="2136"/>
        <v>23</v>
      </c>
      <c r="EM186" s="21">
        <v>35</v>
      </c>
      <c r="EN186" s="21">
        <f t="shared" si="2137"/>
        <v>23</v>
      </c>
      <c r="EO186" s="21">
        <v>31</v>
      </c>
      <c r="EP186" s="21">
        <f t="shared" si="2138"/>
        <v>23</v>
      </c>
      <c r="EQ186" s="21">
        <v>29</v>
      </c>
      <c r="ER186" s="21">
        <f t="shared" si="2139"/>
        <v>23</v>
      </c>
      <c r="ES186" s="21">
        <v>26</v>
      </c>
      <c r="ET186" s="21">
        <f t="shared" si="2140"/>
        <v>0</v>
      </c>
      <c r="EU186" s="21"/>
      <c r="EV186" s="21">
        <f t="shared" si="2141"/>
        <v>0</v>
      </c>
      <c r="EW186" s="21"/>
      <c r="EX186" s="21">
        <f t="shared" si="2142"/>
        <v>0</v>
      </c>
      <c r="EY186" s="21"/>
      <c r="EZ186" s="21">
        <f t="shared" si="2143"/>
        <v>0</v>
      </c>
      <c r="FA186" s="21"/>
      <c r="FB186" s="21">
        <f t="shared" si="2144"/>
        <v>0</v>
      </c>
      <c r="FC186" s="21"/>
      <c r="FD186" s="21">
        <f t="shared" si="2145"/>
        <v>0</v>
      </c>
      <c r="FE186" s="21"/>
      <c r="FF186" s="21">
        <f t="shared" si="2146"/>
        <v>0</v>
      </c>
      <c r="FG186" s="21"/>
      <c r="FH186" s="21">
        <f t="shared" si="2147"/>
        <v>0</v>
      </c>
      <c r="FI186" s="21"/>
      <c r="FJ186" s="21">
        <f t="shared" si="2148"/>
        <v>0</v>
      </c>
      <c r="FK186" s="21"/>
      <c r="FL186" s="21">
        <f t="shared" si="2149"/>
        <v>0</v>
      </c>
      <c r="FM186" s="21"/>
      <c r="FN186" s="21">
        <f t="shared" si="2150"/>
        <v>0</v>
      </c>
      <c r="FO186" s="21"/>
      <c r="FP186" s="21">
        <f t="shared" si="2151"/>
        <v>0</v>
      </c>
      <c r="FQ186" s="21"/>
      <c r="FR186" s="21">
        <f t="shared" si="2152"/>
        <v>0</v>
      </c>
      <c r="FS186" s="21"/>
      <c r="FT186" s="21">
        <f t="shared" si="2153"/>
        <v>0</v>
      </c>
      <c r="FU186" s="21"/>
      <c r="FV186" s="21">
        <f t="shared" si="2154"/>
        <v>0</v>
      </c>
      <c r="FW186" s="21"/>
      <c r="FX186" s="21">
        <f t="shared" si="2155"/>
        <v>0</v>
      </c>
      <c r="FY186" s="21"/>
      <c r="FZ186" s="21">
        <f t="shared" si="2156"/>
        <v>0</v>
      </c>
      <c r="GA186" s="21"/>
      <c r="GB186" s="21">
        <f t="shared" si="2157"/>
        <v>0</v>
      </c>
      <c r="GC186" s="21"/>
      <c r="GD186" s="21">
        <f t="shared" si="2158"/>
        <v>0</v>
      </c>
      <c r="GE186" s="21"/>
      <c r="GF186" s="21">
        <f t="shared" si="2159"/>
        <v>0</v>
      </c>
      <c r="GG186" s="21"/>
      <c r="GH186" s="21">
        <f t="shared" si="2160"/>
        <v>0</v>
      </c>
      <c r="GI186" s="21"/>
      <c r="GJ186" s="21">
        <f t="shared" si="2161"/>
        <v>0</v>
      </c>
      <c r="GK186" s="21"/>
      <c r="GL186" s="21">
        <f t="shared" si="2162"/>
        <v>0</v>
      </c>
      <c r="GM186" s="21"/>
      <c r="GN186" s="21">
        <f t="shared" si="2163"/>
        <v>0</v>
      </c>
      <c r="GO186" s="21"/>
      <c r="GP186" s="21">
        <f t="shared" si="2164"/>
        <v>0</v>
      </c>
      <c r="GQ186" s="21"/>
      <c r="GR186" s="21">
        <f t="shared" si="2165"/>
        <v>0</v>
      </c>
      <c r="GS186" s="21"/>
      <c r="GT186" s="21">
        <f t="shared" si="2166"/>
        <v>0</v>
      </c>
      <c r="GU186" s="21"/>
      <c r="GV186" s="21">
        <f t="shared" si="2167"/>
        <v>0</v>
      </c>
      <c r="GW186" s="21"/>
      <c r="GX186" s="21">
        <f t="shared" si="2168"/>
        <v>0</v>
      </c>
      <c r="GY186" s="21"/>
      <c r="GZ186" s="21">
        <f t="shared" si="2169"/>
        <v>0</v>
      </c>
      <c r="HA186" s="21"/>
      <c r="HB186" s="21">
        <f t="shared" si="2170"/>
        <v>0</v>
      </c>
      <c r="HC186" s="21"/>
      <c r="HD186" s="21">
        <f t="shared" si="2171"/>
        <v>0</v>
      </c>
      <c r="HE186" s="21"/>
      <c r="HF186" s="21">
        <f t="shared" si="2172"/>
        <v>0</v>
      </c>
      <c r="HG186" s="21"/>
      <c r="HH186" s="21">
        <f t="shared" si="2173"/>
        <v>0</v>
      </c>
      <c r="HI186" s="21"/>
      <c r="HJ186" s="21">
        <f t="shared" si="2174"/>
        <v>0</v>
      </c>
      <c r="HK186" s="21"/>
      <c r="HL186" s="21">
        <f t="shared" si="2175"/>
        <v>0</v>
      </c>
      <c r="HM186" s="21"/>
      <c r="HN186" s="21">
        <f t="shared" si="2176"/>
        <v>0</v>
      </c>
      <c r="HO186" s="21"/>
      <c r="HP186" s="21">
        <f t="shared" si="2177"/>
        <v>0</v>
      </c>
      <c r="HQ186" s="21"/>
      <c r="HR186" s="21">
        <f t="shared" si="2178"/>
        <v>0</v>
      </c>
      <c r="HS186" s="21"/>
      <c r="HT186" s="21">
        <f t="shared" si="2179"/>
        <v>0</v>
      </c>
      <c r="HU186" s="21"/>
      <c r="HV186" s="21">
        <f t="shared" si="2180"/>
        <v>0</v>
      </c>
      <c r="HW186" s="21"/>
      <c r="HX186" s="21">
        <f t="shared" si="2181"/>
        <v>0</v>
      </c>
      <c r="HY186" s="21"/>
      <c r="HZ186" s="21">
        <f t="shared" si="2182"/>
        <v>0</v>
      </c>
      <c r="IA186" s="21"/>
      <c r="IB186" s="21">
        <f t="shared" si="2183"/>
        <v>0</v>
      </c>
      <c r="IC186" s="21"/>
      <c r="ID186" s="21">
        <f t="shared" si="2184"/>
        <v>0</v>
      </c>
      <c r="IE186" s="21"/>
      <c r="IF186" s="21">
        <f t="shared" si="2185"/>
        <v>0</v>
      </c>
      <c r="IG186" s="21"/>
      <c r="IH186" s="21">
        <f t="shared" si="2186"/>
        <v>0</v>
      </c>
      <c r="II186" s="21"/>
      <c r="IJ186" s="21">
        <f t="shared" si="2187"/>
        <v>0</v>
      </c>
      <c r="IK186" s="21"/>
      <c r="IL186" s="21">
        <f t="shared" si="2188"/>
        <v>0</v>
      </c>
      <c r="IM186" s="21"/>
      <c r="IN186" s="21">
        <f t="shared" si="2189"/>
        <v>0</v>
      </c>
      <c r="IO186" s="21"/>
      <c r="IP186" s="21">
        <f t="shared" si="2190"/>
        <v>0</v>
      </c>
      <c r="IQ186" s="21"/>
      <c r="IR186" s="21">
        <f t="shared" si="2191"/>
        <v>0</v>
      </c>
      <c r="IS186" s="21"/>
      <c r="IT186" s="21">
        <f t="shared" si="2192"/>
        <v>0</v>
      </c>
      <c r="IU186" s="21"/>
      <c r="IV186" s="21">
        <f t="shared" si="2193"/>
        <v>0</v>
      </c>
      <c r="IW186" s="21"/>
      <c r="IX186" s="21">
        <f t="shared" si="2194"/>
        <v>0</v>
      </c>
      <c r="IY186" s="21"/>
      <c r="IZ186" s="21">
        <f t="shared" si="2195"/>
        <v>0</v>
      </c>
      <c r="JA186" s="21"/>
      <c r="JB186" s="21">
        <f t="shared" si="2196"/>
        <v>0</v>
      </c>
      <c r="JC186" s="21"/>
      <c r="JD186" s="21">
        <f t="shared" si="2197"/>
        <v>0</v>
      </c>
      <c r="JE186" s="21"/>
      <c r="JF186" s="21">
        <f t="shared" si="2198"/>
        <v>0</v>
      </c>
      <c r="JG186" s="21"/>
      <c r="JH186" s="21">
        <f t="shared" si="2199"/>
        <v>0</v>
      </c>
      <c r="JI186" s="21"/>
      <c r="JJ186" s="21">
        <f t="shared" si="2200"/>
        <v>0</v>
      </c>
      <c r="JK186" s="21"/>
      <c r="JL186" s="21">
        <f t="shared" si="2201"/>
        <v>0</v>
      </c>
      <c r="JM186" s="21"/>
      <c r="JN186" s="21">
        <f t="shared" si="2202"/>
        <v>0</v>
      </c>
      <c r="JO186" s="21"/>
      <c r="JP186" s="21">
        <f t="shared" si="2203"/>
        <v>0</v>
      </c>
      <c r="JQ186" s="21"/>
      <c r="JR186" s="21">
        <f t="shared" si="2204"/>
        <v>0</v>
      </c>
      <c r="JS186" s="21"/>
      <c r="JT186" s="21">
        <f t="shared" si="2205"/>
        <v>0</v>
      </c>
      <c r="JU186" s="21"/>
      <c r="JV186" s="21">
        <f t="shared" si="2206"/>
        <v>0</v>
      </c>
      <c r="JW186" s="21"/>
      <c r="JX186" s="21">
        <f t="shared" si="2207"/>
        <v>0</v>
      </c>
      <c r="JY186" s="21"/>
      <c r="JZ186" s="21">
        <f t="shared" si="2208"/>
        <v>0</v>
      </c>
      <c r="KA186" s="21"/>
      <c r="KB186" s="21">
        <f t="shared" si="2209"/>
        <v>0</v>
      </c>
      <c r="KC186" s="21"/>
      <c r="KD186" s="21">
        <f t="shared" si="2210"/>
        <v>0</v>
      </c>
      <c r="KE186" s="21"/>
      <c r="KF186" s="21">
        <f t="shared" si="2211"/>
        <v>0</v>
      </c>
      <c r="KG186" s="21"/>
      <c r="KH186" s="21">
        <f t="shared" si="2212"/>
        <v>0</v>
      </c>
      <c r="KI186" s="21"/>
      <c r="KJ186" s="21">
        <f t="shared" si="2213"/>
        <v>0</v>
      </c>
      <c r="KK186" s="21"/>
      <c r="KL186" s="21">
        <f t="shared" si="2214"/>
        <v>0</v>
      </c>
      <c r="KM186" s="21"/>
      <c r="KN186" s="21">
        <f t="shared" si="2215"/>
        <v>0</v>
      </c>
      <c r="KO186" s="21"/>
      <c r="KP186" s="21">
        <f t="shared" si="2216"/>
        <v>0</v>
      </c>
      <c r="KQ186" s="21"/>
      <c r="KR186" s="21">
        <f t="shared" si="2217"/>
        <v>0</v>
      </c>
      <c r="KS186" s="21"/>
      <c r="KT186" s="21">
        <f t="shared" si="2218"/>
        <v>0</v>
      </c>
      <c r="KU186" s="21"/>
      <c r="KV186" s="21">
        <f t="shared" si="2219"/>
        <v>0</v>
      </c>
      <c r="KW186" s="21"/>
      <c r="KX186" s="21">
        <f t="shared" si="2220"/>
        <v>0</v>
      </c>
      <c r="KY186" s="21"/>
      <c r="KZ186" s="21">
        <f t="shared" si="2221"/>
        <v>0</v>
      </c>
      <c r="LA186" s="21"/>
      <c r="LB186" s="21">
        <f t="shared" si="2222"/>
        <v>0</v>
      </c>
      <c r="LC186" s="21"/>
      <c r="LD186" s="21">
        <f t="shared" si="2223"/>
        <v>0</v>
      </c>
      <c r="LE186" s="21"/>
      <c r="LF186" s="21">
        <f t="shared" si="2224"/>
        <v>0</v>
      </c>
      <c r="LG186" s="21"/>
      <c r="LH186" s="21">
        <f t="shared" si="2225"/>
        <v>0</v>
      </c>
      <c r="LI186" s="21"/>
      <c r="LJ186" s="21">
        <f t="shared" si="2226"/>
        <v>0</v>
      </c>
      <c r="LK186" s="21"/>
      <c r="LL186" s="21">
        <f t="shared" si="2227"/>
        <v>0</v>
      </c>
      <c r="LM186" s="21"/>
      <c r="LN186" s="21">
        <f t="shared" si="2228"/>
        <v>0</v>
      </c>
      <c r="LO186" s="21"/>
      <c r="LP186" s="21">
        <f t="shared" si="2229"/>
        <v>0</v>
      </c>
      <c r="LQ186" s="21"/>
      <c r="LR186" s="21">
        <f t="shared" si="2230"/>
        <v>0</v>
      </c>
      <c r="LS186" s="21"/>
      <c r="LT186" s="21">
        <f t="shared" si="2231"/>
        <v>0</v>
      </c>
      <c r="LU186" s="21"/>
      <c r="LV186" s="21">
        <f t="shared" si="2232"/>
        <v>0</v>
      </c>
      <c r="LW186" s="21"/>
      <c r="LX186" s="21">
        <f t="shared" si="2233"/>
        <v>0</v>
      </c>
      <c r="LY186" s="21"/>
      <c r="LZ186" s="21">
        <f t="shared" si="2234"/>
        <v>0</v>
      </c>
      <c r="MA186" s="21"/>
      <c r="MB186" s="21">
        <f t="shared" si="2235"/>
        <v>0</v>
      </c>
      <c r="MC186" s="21"/>
      <c r="MD186" s="21">
        <f t="shared" si="2236"/>
        <v>0</v>
      </c>
      <c r="ME186" s="21"/>
      <c r="MF186" s="21">
        <f t="shared" si="2237"/>
        <v>0</v>
      </c>
      <c r="MG186" s="21"/>
      <c r="MH186" s="21">
        <f t="shared" si="2238"/>
        <v>0</v>
      </c>
      <c r="MI186" s="21"/>
      <c r="MJ186" s="21">
        <f t="shared" si="2239"/>
        <v>0</v>
      </c>
      <c r="MK186" s="21"/>
      <c r="ML186" s="21">
        <f t="shared" si="2240"/>
        <v>0</v>
      </c>
      <c r="MM186" s="21"/>
      <c r="MN186" s="21">
        <f t="shared" si="2241"/>
        <v>0</v>
      </c>
      <c r="MO186" s="21"/>
      <c r="MP186" s="21">
        <f t="shared" si="2242"/>
        <v>0</v>
      </c>
      <c r="MQ186" s="21"/>
      <c r="MR186" s="21">
        <f t="shared" si="2243"/>
        <v>0</v>
      </c>
      <c r="MS186" s="21"/>
      <c r="MT186" s="21">
        <f t="shared" si="2244"/>
        <v>0</v>
      </c>
      <c r="MU186" s="21"/>
      <c r="MV186" s="21">
        <f t="shared" si="2245"/>
        <v>0</v>
      </c>
      <c r="MW186" s="21"/>
      <c r="MX186" s="21">
        <f t="shared" si="2246"/>
        <v>0</v>
      </c>
      <c r="MY186" s="21"/>
      <c r="MZ186" s="21">
        <f t="shared" si="2247"/>
        <v>0</v>
      </c>
      <c r="NA186" s="21"/>
      <c r="NB186" s="21">
        <f t="shared" si="2248"/>
        <v>0</v>
      </c>
      <c r="NC186" s="21"/>
      <c r="ND186" s="21">
        <f t="shared" si="2249"/>
        <v>0</v>
      </c>
      <c r="NE186" s="21"/>
      <c r="NF186" s="21">
        <f t="shared" si="2250"/>
        <v>0</v>
      </c>
      <c r="NG186" s="21"/>
      <c r="NH186" s="21">
        <f t="shared" si="2251"/>
        <v>0</v>
      </c>
      <c r="NI186" s="21"/>
      <c r="NJ186" s="21">
        <f t="shared" si="2252"/>
        <v>0</v>
      </c>
      <c r="NK186" s="21"/>
      <c r="NL186" s="21">
        <f t="shared" si="2253"/>
        <v>0</v>
      </c>
      <c r="NM186" s="21"/>
      <c r="NN186" s="21">
        <f t="shared" si="2254"/>
        <v>0</v>
      </c>
      <c r="NO186" s="21"/>
      <c r="NP186" s="21">
        <f t="shared" si="2255"/>
        <v>0</v>
      </c>
      <c r="NQ186" s="21"/>
      <c r="NR186" s="21">
        <f t="shared" si="2256"/>
        <v>0</v>
      </c>
      <c r="NS186" s="21"/>
      <c r="NT186" s="21">
        <f t="shared" si="2257"/>
        <v>0</v>
      </c>
      <c r="NU186" s="21"/>
      <c r="NV186" s="21">
        <f t="shared" si="2258"/>
        <v>0</v>
      </c>
      <c r="NW186" s="21"/>
      <c r="NX186" s="21">
        <f t="shared" si="2259"/>
        <v>0</v>
      </c>
      <c r="NY186" s="21"/>
      <c r="NZ186" s="21">
        <f t="shared" si="2260"/>
        <v>0</v>
      </c>
      <c r="OA186" s="21"/>
      <c r="OB186" s="21">
        <f t="shared" si="2261"/>
        <v>0</v>
      </c>
      <c r="OC186" s="21"/>
      <c r="OD186" s="21">
        <f t="shared" si="2262"/>
        <v>0</v>
      </c>
      <c r="OE186" s="21"/>
      <c r="OF186" s="21">
        <f t="shared" si="2263"/>
        <v>0</v>
      </c>
      <c r="OG186" s="21"/>
      <c r="OH186" s="21">
        <f t="shared" si="2264"/>
        <v>0</v>
      </c>
      <c r="OI186" s="21"/>
      <c r="OJ186" s="21">
        <f t="shared" si="2265"/>
        <v>0</v>
      </c>
      <c r="OK186" s="21"/>
      <c r="OL186" s="21">
        <f t="shared" si="2266"/>
        <v>0</v>
      </c>
      <c r="OM186" s="21"/>
      <c r="ON186" s="21">
        <f t="shared" si="2267"/>
        <v>0</v>
      </c>
      <c r="OO186" s="21"/>
      <c r="OP186" s="21">
        <f t="shared" si="2267"/>
        <v>0</v>
      </c>
      <c r="OQ186" s="21"/>
      <c r="OR186" s="21">
        <f t="shared" si="2267"/>
        <v>0</v>
      </c>
      <c r="OS186" s="21"/>
      <c r="OT186" s="21">
        <f t="shared" si="2267"/>
        <v>0</v>
      </c>
      <c r="OU186" s="21"/>
      <c r="OV186" s="21">
        <f t="shared" si="2267"/>
        <v>0</v>
      </c>
      <c r="OW186" s="21"/>
      <c r="OX186" s="21">
        <f t="shared" si="2267"/>
        <v>0</v>
      </c>
      <c r="OY186" s="21"/>
      <c r="OZ186" s="21">
        <f t="shared" si="2267"/>
        <v>0</v>
      </c>
      <c r="PA186" s="21"/>
      <c r="PB186" s="21">
        <f t="shared" si="2268"/>
        <v>0</v>
      </c>
      <c r="PC186" s="21"/>
      <c r="PD186" s="21">
        <f t="shared" si="2268"/>
        <v>0</v>
      </c>
      <c r="PE186" s="21"/>
      <c r="PF186" s="21">
        <f t="shared" si="2268"/>
        <v>0</v>
      </c>
      <c r="PG186" s="21"/>
      <c r="PH186" s="21">
        <f t="shared" si="2268"/>
        <v>0</v>
      </c>
      <c r="PI186" s="21"/>
      <c r="PJ186" s="21">
        <f t="shared" si="2268"/>
        <v>0</v>
      </c>
      <c r="PK186" s="21"/>
      <c r="PL186" s="21">
        <f t="shared" si="2268"/>
        <v>0</v>
      </c>
      <c r="PM186" s="21"/>
      <c r="PN186" s="21">
        <f t="shared" si="2269"/>
        <v>0</v>
      </c>
      <c r="PO186" s="21"/>
      <c r="PP186" s="21">
        <f t="shared" si="2269"/>
        <v>0</v>
      </c>
      <c r="PQ186" s="21"/>
      <c r="PR186" s="21">
        <f t="shared" si="2269"/>
        <v>0</v>
      </c>
      <c r="PS186" s="21"/>
      <c r="PT186" s="21">
        <f t="shared" si="2269"/>
        <v>0</v>
      </c>
      <c r="PU186" s="21"/>
      <c r="PV186" s="21">
        <f t="shared" si="2269"/>
        <v>0</v>
      </c>
      <c r="PW186" s="21"/>
      <c r="PX186" s="21">
        <f t="shared" si="2269"/>
        <v>0</v>
      </c>
      <c r="PY186" s="21"/>
      <c r="PZ186" s="21">
        <f t="shared" si="2270"/>
        <v>0</v>
      </c>
      <c r="QA186" s="21"/>
      <c r="QB186" s="21">
        <f t="shared" si="2270"/>
        <v>0</v>
      </c>
      <c r="QC186" s="21"/>
      <c r="QD186" s="21">
        <f t="shared" si="2270"/>
        <v>0</v>
      </c>
      <c r="QE186" s="21"/>
      <c r="QF186" s="21">
        <f t="shared" si="2270"/>
        <v>0</v>
      </c>
      <c r="QG186" s="21"/>
      <c r="QH186" s="21">
        <f t="shared" si="2270"/>
        <v>0</v>
      </c>
      <c r="QI186" s="21"/>
      <c r="QJ186" s="21">
        <f t="shared" si="2270"/>
        <v>0</v>
      </c>
      <c r="QK186" s="21"/>
      <c r="QL186" s="21">
        <f t="shared" si="2346"/>
        <v>0</v>
      </c>
      <c r="QM186" s="21"/>
      <c r="QN186" s="21">
        <f t="shared" si="2346"/>
        <v>0</v>
      </c>
      <c r="QO186" s="21"/>
      <c r="QP186" s="21">
        <f t="shared" si="2346"/>
        <v>0</v>
      </c>
      <c r="QQ186" s="21"/>
      <c r="QR186" s="21">
        <f t="shared" si="2346"/>
        <v>0</v>
      </c>
      <c r="QS186" s="21"/>
      <c r="QT186" s="21">
        <f t="shared" si="2346"/>
        <v>0</v>
      </c>
      <c r="QU186" s="21"/>
      <c r="QV186" s="21">
        <f t="shared" si="2346"/>
        <v>0</v>
      </c>
      <c r="QW186" s="21"/>
      <c r="QX186" s="21">
        <f t="shared" si="2272"/>
        <v>0</v>
      </c>
      <c r="QY186" s="21"/>
      <c r="QZ186" s="21">
        <f t="shared" si="2272"/>
        <v>0</v>
      </c>
      <c r="RA186" s="21"/>
      <c r="RB186" s="21">
        <f t="shared" si="2272"/>
        <v>0</v>
      </c>
      <c r="RC186" s="21"/>
      <c r="RD186" s="21">
        <f t="shared" si="2272"/>
        <v>0</v>
      </c>
      <c r="RE186" s="21"/>
      <c r="RF186" s="21">
        <f t="shared" si="2272"/>
        <v>0</v>
      </c>
      <c r="RG186" s="21"/>
      <c r="RH186" s="21">
        <f t="shared" si="2272"/>
        <v>0</v>
      </c>
      <c r="RI186" s="21"/>
      <c r="RJ186" s="21">
        <f t="shared" si="1944"/>
        <v>0</v>
      </c>
      <c r="RK186" s="21"/>
      <c r="RL186" s="21">
        <f t="shared" si="1945"/>
        <v>0</v>
      </c>
      <c r="RM186" s="21"/>
      <c r="RN186" s="21">
        <f t="shared" si="1946"/>
        <v>0</v>
      </c>
      <c r="RO186" s="21"/>
      <c r="RP186" s="21">
        <f t="shared" si="1947"/>
        <v>0</v>
      </c>
      <c r="RQ186" s="21"/>
      <c r="RR186" s="21">
        <f t="shared" si="1948"/>
        <v>0</v>
      </c>
      <c r="RS186" s="21"/>
      <c r="RT186" s="21">
        <f t="shared" si="1949"/>
        <v>0</v>
      </c>
      <c r="RU186" s="21"/>
      <c r="RV186" s="21">
        <f t="shared" si="1950"/>
        <v>0</v>
      </c>
      <c r="RW186" s="21"/>
      <c r="RX186" s="21">
        <f t="shared" si="1951"/>
        <v>0</v>
      </c>
      <c r="RY186" s="21"/>
      <c r="RZ186" s="21">
        <f t="shared" si="1952"/>
        <v>0</v>
      </c>
      <c r="SA186" s="21"/>
      <c r="SB186" s="21">
        <f t="shared" si="1953"/>
        <v>0</v>
      </c>
      <c r="SC186" s="21"/>
      <c r="SD186" s="21">
        <f t="shared" si="1954"/>
        <v>0</v>
      </c>
      <c r="SE186" s="21"/>
      <c r="SF186" s="21">
        <f t="shared" si="1955"/>
        <v>0</v>
      </c>
      <c r="SG186" s="21"/>
      <c r="SH186" s="21">
        <f t="shared" si="1956"/>
        <v>0</v>
      </c>
      <c r="SI186" s="21"/>
      <c r="SJ186" s="21">
        <f t="shared" si="1957"/>
        <v>0</v>
      </c>
      <c r="SK186" s="21"/>
      <c r="SL186" s="21">
        <f t="shared" si="1958"/>
        <v>0</v>
      </c>
      <c r="SM186" s="21"/>
      <c r="SN186" s="21">
        <f t="shared" si="2273"/>
        <v>0</v>
      </c>
      <c r="SO186" s="21"/>
      <c r="SP186" s="21">
        <f t="shared" si="1960"/>
        <v>0</v>
      </c>
      <c r="SQ186" s="21"/>
      <c r="SR186" s="21">
        <f t="shared" si="1961"/>
        <v>0</v>
      </c>
      <c r="SS186" s="21"/>
      <c r="ST186" s="21">
        <f t="shared" si="1962"/>
        <v>0</v>
      </c>
      <c r="SU186" s="21"/>
      <c r="SV186" s="21">
        <f t="shared" si="1963"/>
        <v>0</v>
      </c>
      <c r="SW186" s="21"/>
      <c r="SX186" s="21">
        <f t="shared" si="1964"/>
        <v>0</v>
      </c>
      <c r="SY186" s="21"/>
      <c r="SZ186" s="21">
        <f t="shared" si="1965"/>
        <v>0</v>
      </c>
      <c r="TA186" s="21"/>
      <c r="TB186" s="21">
        <f t="shared" si="1966"/>
        <v>0</v>
      </c>
      <c r="TC186" s="21"/>
      <c r="TD186" s="21">
        <f t="shared" si="2274"/>
        <v>0</v>
      </c>
      <c r="TE186" s="21"/>
      <c r="TF186" s="21">
        <f t="shared" si="1968"/>
        <v>0</v>
      </c>
      <c r="TG186" s="21"/>
      <c r="TH186" s="21">
        <f t="shared" si="1969"/>
        <v>0</v>
      </c>
      <c r="TI186" s="21"/>
      <c r="TJ186" s="21">
        <f t="shared" si="1970"/>
        <v>0</v>
      </c>
      <c r="TK186" s="21"/>
      <c r="TL186" s="21">
        <f t="shared" si="2275"/>
        <v>0</v>
      </c>
      <c r="TM186" s="21"/>
      <c r="TN186" s="21">
        <f t="shared" si="2276"/>
        <v>0</v>
      </c>
      <c r="TO186" s="21"/>
      <c r="TP186" s="21">
        <f t="shared" si="2277"/>
        <v>0</v>
      </c>
      <c r="TQ186" s="21"/>
      <c r="TR186" s="21">
        <f t="shared" si="2278"/>
        <v>0</v>
      </c>
      <c r="TS186" s="21"/>
      <c r="TT186" s="21">
        <f t="shared" si="2279"/>
        <v>0</v>
      </c>
      <c r="TU186" s="21"/>
      <c r="TV186" s="21">
        <f t="shared" si="2280"/>
        <v>0</v>
      </c>
      <c r="TW186" s="21"/>
      <c r="TX186" s="21">
        <f t="shared" si="2281"/>
        <v>0</v>
      </c>
      <c r="TY186" s="21"/>
      <c r="TZ186" s="21">
        <f t="shared" si="2282"/>
        <v>0</v>
      </c>
      <c r="UA186" s="21"/>
      <c r="UB186" s="21">
        <f t="shared" si="2283"/>
        <v>0</v>
      </c>
      <c r="UC186" s="21"/>
      <c r="UD186" s="21">
        <f t="shared" si="2284"/>
        <v>0</v>
      </c>
      <c r="UE186" s="21"/>
      <c r="UF186" s="21">
        <f t="shared" si="2285"/>
        <v>0</v>
      </c>
      <c r="UG186" s="21"/>
      <c r="UH186" s="21">
        <f t="shared" si="1982"/>
        <v>0</v>
      </c>
      <c r="UI186" s="21"/>
      <c r="UJ186" s="21">
        <f t="shared" si="2286"/>
        <v>0</v>
      </c>
      <c r="UK186" s="21"/>
      <c r="UL186" s="21">
        <f t="shared" si="2287"/>
        <v>0</v>
      </c>
      <c r="UM186" s="21"/>
      <c r="UN186" s="21">
        <f t="shared" si="2288"/>
        <v>0</v>
      </c>
      <c r="UO186" s="21"/>
      <c r="UP186" s="21">
        <f t="shared" si="2289"/>
        <v>0</v>
      </c>
      <c r="UQ186" s="21"/>
      <c r="UR186" s="21">
        <f t="shared" si="2290"/>
        <v>0</v>
      </c>
      <c r="US186" s="21"/>
      <c r="UT186" s="21">
        <f t="shared" si="2291"/>
        <v>0</v>
      </c>
      <c r="UU186" s="21"/>
      <c r="UV186" s="21">
        <f t="shared" si="1989"/>
        <v>0</v>
      </c>
      <c r="UW186" s="21"/>
      <c r="UX186" s="21">
        <f t="shared" si="2292"/>
        <v>0</v>
      </c>
      <c r="UY186" s="21"/>
      <c r="UZ186" s="21">
        <f t="shared" si="1991"/>
        <v>0</v>
      </c>
      <c r="VA186" s="21"/>
      <c r="VB186" s="21">
        <f t="shared" si="2293"/>
        <v>0</v>
      </c>
      <c r="VC186" s="21"/>
      <c r="VD186" s="21">
        <f t="shared" si="2294"/>
        <v>0</v>
      </c>
      <c r="VE186" s="21"/>
      <c r="VF186" s="21">
        <f t="shared" si="2295"/>
        <v>0</v>
      </c>
      <c r="VG186" s="21"/>
      <c r="VH186" s="21">
        <f t="shared" si="2296"/>
        <v>0</v>
      </c>
      <c r="VI186" s="21"/>
      <c r="VJ186" s="21">
        <f t="shared" si="2297"/>
        <v>0</v>
      </c>
      <c r="VK186" s="21"/>
      <c r="VL186" s="21">
        <f t="shared" si="2298"/>
        <v>0</v>
      </c>
      <c r="VM186" s="21"/>
      <c r="VN186" s="21">
        <f t="shared" si="2299"/>
        <v>0</v>
      </c>
      <c r="VO186" s="21"/>
      <c r="VP186" s="21">
        <f t="shared" si="2300"/>
        <v>0</v>
      </c>
      <c r="VQ186" s="21"/>
      <c r="VR186" s="21">
        <f t="shared" si="2267"/>
        <v>0</v>
      </c>
      <c r="VS186" s="21"/>
      <c r="VT186" s="21">
        <f t="shared" si="2347"/>
        <v>0</v>
      </c>
      <c r="VU186" s="21"/>
      <c r="VV186" s="21">
        <f t="shared" si="2347"/>
        <v>0</v>
      </c>
      <c r="VW186" s="21"/>
      <c r="VX186" s="21">
        <f t="shared" si="2349"/>
        <v>0</v>
      </c>
      <c r="VY186" s="21"/>
      <c r="VZ186" s="21">
        <f t="shared" si="2349"/>
        <v>0</v>
      </c>
      <c r="WA186" s="21"/>
      <c r="WB186" s="21">
        <f t="shared" si="2349"/>
        <v>0</v>
      </c>
      <c r="WC186" s="21"/>
      <c r="WD186" s="21">
        <f t="shared" si="2349"/>
        <v>0</v>
      </c>
      <c r="WE186" s="21"/>
      <c r="WF186" s="21">
        <f t="shared" si="2349"/>
        <v>0</v>
      </c>
      <c r="WG186" s="21"/>
      <c r="WH186" s="21">
        <f t="shared" si="2349"/>
        <v>0</v>
      </c>
      <c r="WI186" s="21"/>
      <c r="WJ186" s="21">
        <f t="shared" si="2349"/>
        <v>0</v>
      </c>
      <c r="WK186" s="21"/>
      <c r="WL186" s="21">
        <f t="shared" si="2349"/>
        <v>0</v>
      </c>
      <c r="WM186" s="21"/>
      <c r="WN186" s="21">
        <f t="shared" si="2349"/>
        <v>0</v>
      </c>
      <c r="WO186" s="21"/>
      <c r="WP186" s="21">
        <f t="shared" si="2349"/>
        <v>0</v>
      </c>
      <c r="WQ186" s="21"/>
      <c r="WR186" s="21">
        <f t="shared" si="2349"/>
        <v>0</v>
      </c>
      <c r="WS186" s="21"/>
      <c r="WT186" s="21">
        <f t="shared" si="2349"/>
        <v>0</v>
      </c>
      <c r="WU186" s="21"/>
      <c r="WV186" s="21">
        <f t="shared" si="2349"/>
        <v>0</v>
      </c>
      <c r="WW186" s="21"/>
      <c r="WX186" s="21">
        <f t="shared" si="2349"/>
        <v>0</v>
      </c>
      <c r="WY186" s="21"/>
      <c r="WZ186" s="21">
        <f t="shared" si="2349"/>
        <v>0</v>
      </c>
      <c r="XA186" s="21"/>
      <c r="XB186" s="21">
        <f t="shared" si="2349"/>
        <v>0</v>
      </c>
      <c r="XC186" s="21"/>
      <c r="XD186" s="21">
        <f t="shared" si="2347"/>
        <v>0</v>
      </c>
      <c r="XE186" s="21"/>
      <c r="XF186" s="21">
        <f t="shared" si="2347"/>
        <v>0</v>
      </c>
      <c r="XG186" s="21"/>
      <c r="XH186" s="21">
        <f t="shared" si="2347"/>
        <v>0</v>
      </c>
      <c r="XI186" s="21"/>
      <c r="XJ186" s="21">
        <f t="shared" si="2347"/>
        <v>0</v>
      </c>
      <c r="XK186" s="21"/>
      <c r="XL186" s="21">
        <f t="shared" si="2347"/>
        <v>0</v>
      </c>
      <c r="XM186" s="21"/>
      <c r="XN186" s="21">
        <f t="shared" si="2347"/>
        <v>0</v>
      </c>
      <c r="XO186" s="21"/>
      <c r="XP186" s="21">
        <f t="shared" si="2347"/>
        <v>0</v>
      </c>
      <c r="XQ186" s="21"/>
      <c r="XR186" s="21">
        <f t="shared" si="2347"/>
        <v>0</v>
      </c>
      <c r="XS186" s="21"/>
      <c r="XT186" s="21">
        <f t="shared" si="2347"/>
        <v>0</v>
      </c>
      <c r="XU186" s="21"/>
      <c r="XV186" s="21">
        <f t="shared" si="2347"/>
        <v>0</v>
      </c>
      <c r="XW186" s="21"/>
      <c r="XX186" s="21">
        <f t="shared" si="2347"/>
        <v>0</v>
      </c>
      <c r="XY186" s="21"/>
      <c r="XZ186" s="21">
        <f t="shared" si="2347"/>
        <v>0</v>
      </c>
      <c r="YA186" s="21"/>
      <c r="YB186" s="21">
        <f t="shared" si="2004"/>
        <v>0</v>
      </c>
      <c r="YC186" s="21"/>
      <c r="YD186" s="21">
        <f t="shared" si="2005"/>
        <v>0</v>
      </c>
      <c r="YE186" s="21"/>
      <c r="YF186" s="21">
        <f t="shared" si="2006"/>
        <v>0</v>
      </c>
      <c r="YG186" s="21"/>
      <c r="YH186" s="21">
        <f t="shared" si="2007"/>
        <v>0</v>
      </c>
      <c r="YI186" s="21"/>
      <c r="YJ186" s="21">
        <f t="shared" si="2008"/>
        <v>0</v>
      </c>
      <c r="YK186" s="21"/>
      <c r="YL186" s="21">
        <f t="shared" si="2009"/>
        <v>0</v>
      </c>
      <c r="YM186" s="21"/>
      <c r="YN186" s="21">
        <f t="shared" si="2010"/>
        <v>0</v>
      </c>
      <c r="YO186" s="21"/>
      <c r="YP186" s="21">
        <f t="shared" si="2011"/>
        <v>0</v>
      </c>
      <c r="YQ186" s="21"/>
      <c r="YR186" s="21">
        <f t="shared" si="2012"/>
        <v>0</v>
      </c>
      <c r="YS186" s="21"/>
      <c r="YT186" s="21">
        <f t="shared" si="2350"/>
        <v>0</v>
      </c>
      <c r="YU186" s="21"/>
      <c r="YV186" s="21">
        <f t="shared" si="2014"/>
        <v>0</v>
      </c>
      <c r="YW186" s="21"/>
      <c r="YX186" s="21">
        <f t="shared" si="2015"/>
        <v>0</v>
      </c>
      <c r="YY186" s="21"/>
      <c r="YZ186" s="21">
        <f t="shared" si="2347"/>
        <v>0</v>
      </c>
      <c r="ZA186" s="21"/>
      <c r="ZB186" s="21">
        <f t="shared" si="2016"/>
        <v>0</v>
      </c>
      <c r="ZC186" s="21"/>
      <c r="ZD186" s="21">
        <f t="shared" si="2017"/>
        <v>0</v>
      </c>
      <c r="ZE186" s="21"/>
      <c r="ZF186" s="21">
        <f t="shared" si="2018"/>
        <v>0</v>
      </c>
      <c r="ZG186" s="21"/>
      <c r="ZH186" s="21">
        <f t="shared" si="2351"/>
        <v>0</v>
      </c>
      <c r="ZI186" s="21"/>
      <c r="ZJ186" s="21">
        <f t="shared" si="2020"/>
        <v>0</v>
      </c>
      <c r="ZK186" s="21"/>
      <c r="ZL186" s="21">
        <f t="shared" si="2021"/>
        <v>0</v>
      </c>
      <c r="ZM186" s="21"/>
      <c r="ZN186" s="21">
        <f t="shared" si="2352"/>
        <v>0</v>
      </c>
      <c r="ZO186" s="21"/>
      <c r="ZP186" s="21">
        <f t="shared" si="2023"/>
        <v>0</v>
      </c>
      <c r="ZQ186" s="21"/>
      <c r="ZR186" s="21">
        <f t="shared" si="2024"/>
        <v>0</v>
      </c>
      <c r="ZS186" s="21"/>
      <c r="ZT186" s="21">
        <f t="shared" si="2347"/>
        <v>0</v>
      </c>
      <c r="ZU186" s="21"/>
      <c r="ZV186" s="21">
        <f t="shared" si="2353"/>
        <v>0</v>
      </c>
      <c r="ZW186" s="21"/>
      <c r="ZX186" s="21">
        <f t="shared" si="2354"/>
        <v>0</v>
      </c>
      <c r="ZY186" s="21"/>
      <c r="ZZ186" s="21">
        <f t="shared" si="2354"/>
        <v>0</v>
      </c>
      <c r="AAA186" s="21"/>
      <c r="AAB186" s="21">
        <f t="shared" si="2355"/>
        <v>0</v>
      </c>
      <c r="AAC186" s="21"/>
      <c r="AAD186" s="21">
        <f t="shared" si="2355"/>
        <v>0</v>
      </c>
      <c r="AAE186" s="21"/>
      <c r="AAF186" s="21">
        <f t="shared" si="2356"/>
        <v>0</v>
      </c>
      <c r="AAG186" s="21"/>
      <c r="AAH186" s="21">
        <f t="shared" si="2356"/>
        <v>0</v>
      </c>
      <c r="AAI186" s="21"/>
      <c r="AAJ186" s="21">
        <f t="shared" si="2357"/>
        <v>0</v>
      </c>
      <c r="AAK186" s="21"/>
      <c r="AAL186" s="21">
        <f t="shared" si="2357"/>
        <v>0</v>
      </c>
      <c r="AAM186" s="21"/>
      <c r="AAN186" s="21">
        <f t="shared" si="2358"/>
        <v>0</v>
      </c>
      <c r="AAO186" s="21"/>
      <c r="AAP186" s="21">
        <f t="shared" si="2358"/>
        <v>0</v>
      </c>
      <c r="AAQ186" s="21"/>
      <c r="AAR186" s="21">
        <f t="shared" si="2359"/>
        <v>0</v>
      </c>
      <c r="AAS186" s="21"/>
      <c r="AAT186" s="21">
        <f t="shared" si="2359"/>
        <v>0</v>
      </c>
      <c r="AAU186" s="21"/>
      <c r="AAV186" s="21">
        <f t="shared" si="2360"/>
        <v>0</v>
      </c>
      <c r="AAW186" s="21"/>
      <c r="AAX186" s="21">
        <f t="shared" si="2360"/>
        <v>0</v>
      </c>
      <c r="AAY186" s="21"/>
      <c r="AAZ186" s="21">
        <f t="shared" si="2361"/>
        <v>0</v>
      </c>
      <c r="ABA186" s="21"/>
      <c r="ABB186" s="21">
        <f t="shared" si="2361"/>
        <v>0</v>
      </c>
      <c r="ABC186" s="21"/>
      <c r="ABD186" s="21">
        <f t="shared" si="2362"/>
        <v>0</v>
      </c>
      <c r="ABE186" s="21"/>
      <c r="ABF186" s="21">
        <f t="shared" si="2362"/>
        <v>0</v>
      </c>
      <c r="ABG186" s="21"/>
      <c r="ABH186" s="21">
        <f t="shared" si="2363"/>
        <v>0</v>
      </c>
      <c r="ABI186" s="21"/>
      <c r="ABJ186" s="21">
        <f t="shared" si="2363"/>
        <v>0</v>
      </c>
      <c r="ABK186" s="21"/>
      <c r="ABL186" s="21">
        <f t="shared" si="2364"/>
        <v>0</v>
      </c>
      <c r="ABM186" s="21"/>
      <c r="ABN186" s="21">
        <f t="shared" si="2364"/>
        <v>0</v>
      </c>
      <c r="ABO186" s="21"/>
      <c r="ABP186" s="21">
        <f t="shared" si="2365"/>
        <v>0</v>
      </c>
      <c r="ABQ186" s="21"/>
      <c r="ABR186" s="21">
        <f t="shared" si="2365"/>
        <v>0</v>
      </c>
      <c r="ABS186" s="21"/>
      <c r="ABT186" s="21">
        <f t="shared" si="2366"/>
        <v>0</v>
      </c>
      <c r="ABU186" s="21"/>
      <c r="ABV186" s="21">
        <f t="shared" si="2366"/>
        <v>0</v>
      </c>
      <c r="ABW186" s="21"/>
      <c r="ABX186" s="21">
        <f t="shared" si="2367"/>
        <v>0</v>
      </c>
      <c r="ABY186" s="21"/>
      <c r="ABZ186" s="21">
        <f t="shared" si="2367"/>
        <v>0</v>
      </c>
      <c r="ACA186" s="21"/>
      <c r="ACB186" s="21">
        <f t="shared" si="2368"/>
        <v>0</v>
      </c>
      <c r="ACC186" s="21"/>
      <c r="ACD186" s="21">
        <f t="shared" si="2368"/>
        <v>0</v>
      </c>
      <c r="ACE186" s="21"/>
      <c r="ACF186" s="21">
        <f t="shared" si="2369"/>
        <v>0</v>
      </c>
      <c r="ACG186" s="21"/>
      <c r="ACH186" s="21">
        <f t="shared" si="2369"/>
        <v>0</v>
      </c>
      <c r="ACI186" s="21"/>
      <c r="ACJ186" s="21">
        <f t="shared" si="2370"/>
        <v>0</v>
      </c>
      <c r="ACK186" s="21"/>
      <c r="ACL186" s="21">
        <f t="shared" si="2370"/>
        <v>0</v>
      </c>
      <c r="ACM186" s="21"/>
      <c r="ACN186" s="21">
        <f t="shared" si="2371"/>
        <v>0</v>
      </c>
      <c r="ACO186" s="21"/>
      <c r="ACP186" s="21">
        <f t="shared" si="2371"/>
        <v>0</v>
      </c>
      <c r="ACQ186" s="21"/>
      <c r="ACR186" s="21">
        <f t="shared" si="2372"/>
        <v>0</v>
      </c>
      <c r="ACS186" s="21"/>
      <c r="ACT186" s="21">
        <f t="shared" si="2372"/>
        <v>0</v>
      </c>
      <c r="ACU186" s="21"/>
      <c r="ACV186" s="21">
        <f t="shared" si="2373"/>
        <v>0</v>
      </c>
      <c r="ACW186" s="21"/>
      <c r="ACX186" s="21">
        <f t="shared" si="2373"/>
        <v>0</v>
      </c>
      <c r="ACY186" s="21"/>
      <c r="ACZ186" s="21">
        <f t="shared" si="2374"/>
        <v>0</v>
      </c>
      <c r="ADA186" s="21"/>
      <c r="ADB186" s="21">
        <f t="shared" si="2374"/>
        <v>0</v>
      </c>
      <c r="ADC186" s="21"/>
      <c r="ADD186" s="21">
        <f t="shared" si="2375"/>
        <v>0</v>
      </c>
      <c r="ADE186" s="21"/>
      <c r="ADF186" s="21">
        <f t="shared" si="2375"/>
        <v>0</v>
      </c>
      <c r="ADG186" s="21"/>
      <c r="ADH186" s="21">
        <f t="shared" si="2376"/>
        <v>0</v>
      </c>
      <c r="ADI186" s="21"/>
      <c r="ADJ186" s="21">
        <f t="shared" si="2376"/>
        <v>0</v>
      </c>
      <c r="ADK186" s="21"/>
      <c r="ADL186" s="21">
        <f t="shared" si="2377"/>
        <v>0</v>
      </c>
      <c r="ADM186" s="21"/>
      <c r="ADN186" s="21">
        <f t="shared" si="2377"/>
        <v>0</v>
      </c>
      <c r="ADO186" s="21"/>
      <c r="ADP186" s="21">
        <f t="shared" si="2377"/>
        <v>0</v>
      </c>
      <c r="ADQ186" s="21"/>
      <c r="ADR186" s="21">
        <f t="shared" si="2377"/>
        <v>0</v>
      </c>
      <c r="ADS186" s="21"/>
      <c r="ADT186" s="21">
        <f t="shared" si="2377"/>
        <v>0</v>
      </c>
      <c r="ADU186" s="21"/>
      <c r="ADV186" s="21">
        <f t="shared" si="2378"/>
        <v>0</v>
      </c>
      <c r="ADW186" s="21"/>
      <c r="ADX186" s="21">
        <f t="shared" si="2378"/>
        <v>0</v>
      </c>
      <c r="ADY186" s="21"/>
      <c r="ADZ186" s="21">
        <f t="shared" si="2378"/>
        <v>0</v>
      </c>
      <c r="AEA186" s="21"/>
      <c r="AEB186" s="21">
        <f t="shared" si="2378"/>
        <v>0</v>
      </c>
      <c r="AEC186" s="21"/>
      <c r="AED186" s="21">
        <f t="shared" si="2379"/>
        <v>0</v>
      </c>
      <c r="AEE186" s="21"/>
      <c r="AEF186" s="21">
        <f t="shared" si="2379"/>
        <v>0</v>
      </c>
      <c r="AEG186" s="21"/>
      <c r="AEH186" s="21">
        <f t="shared" si="2379"/>
        <v>0</v>
      </c>
      <c r="AEI186" s="21"/>
      <c r="AEJ186" s="21">
        <f t="shared" si="2379"/>
        <v>0</v>
      </c>
      <c r="AEK186" s="21"/>
      <c r="AEL186" s="21">
        <f t="shared" si="2379"/>
        <v>0</v>
      </c>
      <c r="AEM186" s="21"/>
      <c r="AEN186" s="21">
        <f t="shared" si="2380"/>
        <v>0</v>
      </c>
      <c r="AEO186" s="21"/>
      <c r="AEP186" s="21">
        <f t="shared" si="2380"/>
        <v>0</v>
      </c>
      <c r="AEQ186" s="21"/>
      <c r="AER186" s="21">
        <f t="shared" si="2380"/>
        <v>0</v>
      </c>
      <c r="AES186" s="21"/>
      <c r="AET186" s="21">
        <f t="shared" si="2380"/>
        <v>0</v>
      </c>
      <c r="AEU186" s="21"/>
      <c r="AEV186" s="21">
        <f t="shared" si="2381"/>
        <v>0</v>
      </c>
      <c r="AEW186" s="21"/>
      <c r="AEX186" s="21">
        <f t="shared" si="2381"/>
        <v>0</v>
      </c>
      <c r="AEY186" s="21"/>
      <c r="AEZ186" s="21">
        <f t="shared" si="2381"/>
        <v>0</v>
      </c>
      <c r="AFA186" s="21"/>
      <c r="AFB186" s="21">
        <f t="shared" si="2381"/>
        <v>0</v>
      </c>
      <c r="AFC186" s="21"/>
      <c r="AFD186" s="21">
        <f t="shared" si="2381"/>
        <v>0</v>
      </c>
      <c r="AFE186" s="21"/>
      <c r="AFF186" s="21">
        <f t="shared" si="2382"/>
        <v>0</v>
      </c>
      <c r="AFG186" s="21"/>
      <c r="AFH186" s="21">
        <f t="shared" si="2382"/>
        <v>0</v>
      </c>
      <c r="AFI186" s="21"/>
      <c r="AFJ186" s="21">
        <f t="shared" si="2382"/>
        <v>0</v>
      </c>
      <c r="AFK186" s="21"/>
      <c r="AFL186" s="21">
        <f t="shared" si="2382"/>
        <v>0</v>
      </c>
      <c r="AFM186" s="21"/>
      <c r="AFN186" s="21">
        <f t="shared" si="2383"/>
        <v>0</v>
      </c>
      <c r="AFO186" s="21"/>
      <c r="AFP186" s="21">
        <f t="shared" si="2383"/>
        <v>0</v>
      </c>
      <c r="AFQ186" s="21"/>
      <c r="AFR186" s="21">
        <f t="shared" si="2383"/>
        <v>0</v>
      </c>
      <c r="AFS186" s="21"/>
      <c r="AFT186" s="21">
        <f t="shared" si="2383"/>
        <v>0</v>
      </c>
      <c r="AFU186" s="21"/>
      <c r="AFV186" s="21">
        <f t="shared" si="2383"/>
        <v>0</v>
      </c>
      <c r="AFW186" s="21"/>
      <c r="AFX186" s="21">
        <f t="shared" si="2384"/>
        <v>0</v>
      </c>
      <c r="AFY186" s="21"/>
      <c r="AFZ186" s="21">
        <f t="shared" si="2384"/>
        <v>0</v>
      </c>
      <c r="AGA186" s="21"/>
      <c r="AGB186" s="21">
        <f t="shared" si="2384"/>
        <v>0</v>
      </c>
      <c r="AGC186" s="21"/>
      <c r="AGD186" s="21">
        <f t="shared" si="2384"/>
        <v>0</v>
      </c>
      <c r="AGE186" s="21"/>
      <c r="AGF186" s="21">
        <f t="shared" si="2385"/>
        <v>0</v>
      </c>
      <c r="AGG186" s="21"/>
      <c r="AGH186" s="21">
        <f t="shared" si="2385"/>
        <v>0</v>
      </c>
      <c r="AGI186" s="21"/>
      <c r="AGJ186" s="21">
        <f t="shared" si="2385"/>
        <v>0</v>
      </c>
      <c r="AGK186" s="21"/>
      <c r="AGL186" s="21">
        <f t="shared" si="2385"/>
        <v>0</v>
      </c>
      <c r="AGM186" s="21"/>
      <c r="AGN186" s="21">
        <f t="shared" si="2385"/>
        <v>0</v>
      </c>
      <c r="AGO186" s="21"/>
      <c r="AGP186" s="21">
        <f t="shared" si="2386"/>
        <v>0</v>
      </c>
      <c r="AGQ186" s="21"/>
      <c r="AGR186" s="21">
        <f t="shared" si="2386"/>
        <v>0</v>
      </c>
      <c r="AGS186" s="21"/>
      <c r="AGT186" s="21">
        <f t="shared" si="2386"/>
        <v>0</v>
      </c>
      <c r="AGU186" s="21"/>
      <c r="AGV186" s="21">
        <f t="shared" si="2386"/>
        <v>0</v>
      </c>
      <c r="AGW186" s="21"/>
      <c r="AGX186" s="21">
        <f t="shared" si="2387"/>
        <v>0</v>
      </c>
      <c r="AGY186" s="21"/>
      <c r="AGZ186" s="21">
        <f t="shared" si="2387"/>
        <v>0</v>
      </c>
      <c r="AHA186" s="21"/>
      <c r="AHB186" s="21">
        <f t="shared" si="2387"/>
        <v>0</v>
      </c>
      <c r="AHC186" s="21"/>
      <c r="AHD186" s="21">
        <f t="shared" si="2387"/>
        <v>0</v>
      </c>
      <c r="AHE186" s="21"/>
      <c r="AHF186" s="21">
        <f t="shared" si="2387"/>
        <v>0</v>
      </c>
      <c r="AHG186" s="21"/>
      <c r="AHH186" s="21">
        <f t="shared" si="2388"/>
        <v>0</v>
      </c>
      <c r="AHI186" s="21"/>
      <c r="AHJ186" s="21">
        <f t="shared" si="2388"/>
        <v>0</v>
      </c>
      <c r="AHK186" s="21"/>
      <c r="AHL186" s="21">
        <f t="shared" si="2388"/>
        <v>0</v>
      </c>
      <c r="AHM186" s="21"/>
      <c r="AHN186" s="21">
        <f t="shared" si="2388"/>
        <v>0</v>
      </c>
      <c r="AHO186" s="21"/>
      <c r="AHP186" s="21">
        <f t="shared" si="2389"/>
        <v>0</v>
      </c>
      <c r="AHQ186" s="21"/>
      <c r="AHR186" s="21">
        <f t="shared" si="2389"/>
        <v>0</v>
      </c>
      <c r="AHS186" s="21"/>
      <c r="AHT186" s="21">
        <f t="shared" si="2389"/>
        <v>0</v>
      </c>
      <c r="AHU186" s="21"/>
      <c r="AHV186" s="21">
        <f t="shared" si="2389"/>
        <v>0</v>
      </c>
      <c r="AHW186" s="21"/>
      <c r="AHX186" s="21">
        <f t="shared" si="2389"/>
        <v>0</v>
      </c>
      <c r="AHY186" s="21"/>
      <c r="AHZ186" s="21">
        <f t="shared" si="2390"/>
        <v>0</v>
      </c>
      <c r="AIA186" s="21"/>
      <c r="AIB186" s="21">
        <f t="shared" si="2390"/>
        <v>0</v>
      </c>
      <c r="AIC186" s="21"/>
      <c r="AID186" s="21">
        <f t="shared" si="2390"/>
        <v>0</v>
      </c>
      <c r="AIE186" s="21"/>
      <c r="AIF186" s="21">
        <f t="shared" si="2390"/>
        <v>0</v>
      </c>
      <c r="AIG186" s="21"/>
      <c r="AIH186" s="21">
        <f t="shared" si="2391"/>
        <v>0</v>
      </c>
      <c r="AII186" s="21"/>
      <c r="AIJ186" s="21">
        <f t="shared" si="2391"/>
        <v>0</v>
      </c>
      <c r="AIK186" s="21"/>
      <c r="AIL186" s="21">
        <f t="shared" si="2391"/>
        <v>0</v>
      </c>
      <c r="AIM186" s="21"/>
      <c r="AIN186" s="21">
        <f t="shared" si="2391"/>
        <v>0</v>
      </c>
      <c r="AIO186" s="21"/>
      <c r="AIP186" s="21">
        <f t="shared" si="2391"/>
        <v>0</v>
      </c>
      <c r="AIQ186" s="21"/>
      <c r="AIR186" s="21">
        <f t="shared" si="2392"/>
        <v>0</v>
      </c>
      <c r="AIS186" s="21"/>
      <c r="AIT186" s="21">
        <f t="shared" si="2392"/>
        <v>0</v>
      </c>
      <c r="AIU186" s="21"/>
      <c r="AIV186" s="21">
        <f t="shared" si="2392"/>
        <v>0</v>
      </c>
      <c r="AIW186" s="21"/>
      <c r="AIX186" s="21">
        <f t="shared" si="2392"/>
        <v>0</v>
      </c>
      <c r="AIY186" s="21"/>
      <c r="AIZ186" s="21">
        <f t="shared" si="2347"/>
        <v>0</v>
      </c>
      <c r="AJA186" s="21"/>
    </row>
    <row r="187" spans="2:937" ht="13.5" customHeight="1" x14ac:dyDescent="0.25">
      <c r="B187" s="31">
        <v>182</v>
      </c>
      <c r="C187" s="192" t="s">
        <v>205</v>
      </c>
      <c r="D187" s="67" t="s">
        <v>37</v>
      </c>
      <c r="E187" s="194" t="s">
        <v>404</v>
      </c>
      <c r="F187" s="194" t="str">
        <f>_xlfn.XLOOKUP(D187,'WTG PH-III'!$D$5:$D$198,'WTG PH-III'!$B$5:$B$198,0,0,1)</f>
        <v>PSS-08</v>
      </c>
      <c r="G187" s="22" t="s">
        <v>537</v>
      </c>
      <c r="H187" s="22" t="s">
        <v>544</v>
      </c>
      <c r="I187" s="61">
        <v>13</v>
      </c>
      <c r="J187" s="21">
        <f>253+50</f>
        <v>303</v>
      </c>
      <c r="K187" s="21">
        <f t="shared" si="2070"/>
        <v>303.00000000000011</v>
      </c>
      <c r="L187" s="21">
        <f t="shared" si="2071"/>
        <v>303</v>
      </c>
      <c r="M187" s="21">
        <f t="shared" si="2072"/>
        <v>0</v>
      </c>
      <c r="N187" s="95">
        <f>VLOOKUP(D187,'WTG PH-III'!$D$5:$U$198,17,0)</f>
        <v>45701</v>
      </c>
      <c r="O187" s="95">
        <f>VLOOKUP(D187,'WTG PH-III'!$D$5:$U$198,18,0)</f>
        <v>45711</v>
      </c>
      <c r="P187" s="21">
        <f t="shared" si="2073"/>
        <v>0</v>
      </c>
      <c r="Q187" s="21"/>
      <c r="R187" s="21">
        <f t="shared" si="2074"/>
        <v>0</v>
      </c>
      <c r="S187" s="21"/>
      <c r="T187" s="21">
        <f t="shared" si="2075"/>
        <v>0</v>
      </c>
      <c r="U187" s="21"/>
      <c r="V187" s="21">
        <f t="shared" si="2076"/>
        <v>0</v>
      </c>
      <c r="W187" s="21"/>
      <c r="X187" s="21">
        <f t="shared" si="2077"/>
        <v>0</v>
      </c>
      <c r="Y187" s="21"/>
      <c r="Z187" s="21">
        <f t="shared" si="2078"/>
        <v>0</v>
      </c>
      <c r="AA187" s="21"/>
      <c r="AB187" s="21">
        <f t="shared" si="2079"/>
        <v>0</v>
      </c>
      <c r="AC187" s="21"/>
      <c r="AD187" s="21">
        <f t="shared" si="2080"/>
        <v>0</v>
      </c>
      <c r="AE187" s="21"/>
      <c r="AF187" s="21">
        <f t="shared" si="2081"/>
        <v>0</v>
      </c>
      <c r="AG187" s="21"/>
      <c r="AH187" s="21">
        <f t="shared" si="2082"/>
        <v>0</v>
      </c>
      <c r="AI187" s="21"/>
      <c r="AJ187" s="21">
        <f t="shared" si="2083"/>
        <v>0</v>
      </c>
      <c r="AK187" s="21"/>
      <c r="AL187" s="21">
        <f t="shared" si="2084"/>
        <v>0</v>
      </c>
      <c r="AM187" s="21"/>
      <c r="AN187" s="21">
        <f t="shared" si="2085"/>
        <v>0</v>
      </c>
      <c r="AO187" s="21"/>
      <c r="AP187" s="21">
        <f t="shared" si="2086"/>
        <v>0</v>
      </c>
      <c r="AQ187" s="21"/>
      <c r="AR187" s="21">
        <f t="shared" si="2087"/>
        <v>0</v>
      </c>
      <c r="AS187" s="21"/>
      <c r="AT187" s="21">
        <f t="shared" si="2088"/>
        <v>0</v>
      </c>
      <c r="AU187" s="21"/>
      <c r="AV187" s="21">
        <f t="shared" si="2089"/>
        <v>0</v>
      </c>
      <c r="AW187" s="21"/>
      <c r="AX187" s="21">
        <f t="shared" si="2090"/>
        <v>0</v>
      </c>
      <c r="AY187" s="21"/>
      <c r="AZ187" s="21">
        <f t="shared" si="2091"/>
        <v>0</v>
      </c>
      <c r="BA187" s="21"/>
      <c r="BB187" s="21">
        <f t="shared" si="2092"/>
        <v>0</v>
      </c>
      <c r="BC187" s="21"/>
      <c r="BD187" s="21">
        <f t="shared" si="2093"/>
        <v>0</v>
      </c>
      <c r="BE187" s="21"/>
      <c r="BF187" s="21">
        <f t="shared" si="2094"/>
        <v>0</v>
      </c>
      <c r="BG187" s="21"/>
      <c r="BH187" s="21">
        <f t="shared" si="2095"/>
        <v>0</v>
      </c>
      <c r="BI187" s="21"/>
      <c r="BJ187" s="21">
        <f t="shared" si="2096"/>
        <v>0</v>
      </c>
      <c r="BK187" s="21"/>
      <c r="BL187" s="21">
        <f t="shared" si="2097"/>
        <v>0</v>
      </c>
      <c r="BM187" s="21"/>
      <c r="BN187" s="21">
        <f t="shared" si="2098"/>
        <v>0</v>
      </c>
      <c r="BO187" s="21"/>
      <c r="BP187" s="21">
        <f t="shared" si="2099"/>
        <v>0</v>
      </c>
      <c r="BQ187" s="21"/>
      <c r="BR187" s="21">
        <f t="shared" si="2100"/>
        <v>0</v>
      </c>
      <c r="BS187" s="21"/>
      <c r="BT187" s="21">
        <f t="shared" si="2101"/>
        <v>0</v>
      </c>
      <c r="BU187" s="21"/>
      <c r="BV187" s="21">
        <f t="shared" si="2102"/>
        <v>0</v>
      </c>
      <c r="BW187" s="21"/>
      <c r="BX187" s="21">
        <f t="shared" si="2103"/>
        <v>0</v>
      </c>
      <c r="BY187" s="21"/>
      <c r="BZ187" s="21">
        <f t="shared" si="2104"/>
        <v>0</v>
      </c>
      <c r="CA187" s="21"/>
      <c r="CB187" s="21">
        <f t="shared" si="2105"/>
        <v>0</v>
      </c>
      <c r="CC187" s="21"/>
      <c r="CD187" s="21">
        <f t="shared" si="2106"/>
        <v>0</v>
      </c>
      <c r="CE187" s="21"/>
      <c r="CF187" s="21">
        <f t="shared" si="2107"/>
        <v>0</v>
      </c>
      <c r="CG187" s="21"/>
      <c r="CH187" s="21">
        <f t="shared" si="2108"/>
        <v>0</v>
      </c>
      <c r="CI187" s="21"/>
      <c r="CJ187" s="21">
        <f t="shared" si="2109"/>
        <v>0</v>
      </c>
      <c r="CK187" s="21"/>
      <c r="CL187" s="21">
        <f t="shared" si="2110"/>
        <v>0</v>
      </c>
      <c r="CM187" s="21"/>
      <c r="CN187" s="21">
        <f t="shared" si="2111"/>
        <v>0</v>
      </c>
      <c r="CO187" s="21"/>
      <c r="CP187" s="21">
        <f t="shared" si="2112"/>
        <v>0</v>
      </c>
      <c r="CQ187" s="21"/>
      <c r="CR187" s="21">
        <f t="shared" si="2113"/>
        <v>0</v>
      </c>
      <c r="CS187" s="21"/>
      <c r="CT187" s="21">
        <f t="shared" si="2114"/>
        <v>0</v>
      </c>
      <c r="CU187" s="21"/>
      <c r="CV187" s="21">
        <f t="shared" si="2115"/>
        <v>0</v>
      </c>
      <c r="CW187" s="21"/>
      <c r="CX187" s="21">
        <f t="shared" si="2116"/>
        <v>0</v>
      </c>
      <c r="CY187" s="21"/>
      <c r="CZ187" s="21">
        <f t="shared" si="2117"/>
        <v>0</v>
      </c>
      <c r="DA187" s="21"/>
      <c r="DB187" s="21">
        <f t="shared" si="2118"/>
        <v>0</v>
      </c>
      <c r="DC187" s="21"/>
      <c r="DD187" s="21">
        <f t="shared" si="2119"/>
        <v>0</v>
      </c>
      <c r="DE187" s="21"/>
      <c r="DF187" s="21">
        <f t="shared" si="2120"/>
        <v>0</v>
      </c>
      <c r="DG187" s="21"/>
      <c r="DH187" s="21">
        <f t="shared" si="2121"/>
        <v>0</v>
      </c>
      <c r="DI187" s="21"/>
      <c r="DJ187" s="21">
        <f t="shared" si="2122"/>
        <v>0</v>
      </c>
      <c r="DK187" s="21"/>
      <c r="DL187" s="21">
        <f t="shared" si="2123"/>
        <v>0</v>
      </c>
      <c r="DM187" s="21"/>
      <c r="DN187" s="21">
        <f t="shared" si="2124"/>
        <v>0</v>
      </c>
      <c r="DO187" s="21"/>
      <c r="DP187" s="21">
        <f t="shared" si="2125"/>
        <v>0</v>
      </c>
      <c r="DQ187" s="21"/>
      <c r="DR187" s="21">
        <f t="shared" si="2126"/>
        <v>0</v>
      </c>
      <c r="DS187" s="21"/>
      <c r="DT187" s="21">
        <f t="shared" si="2127"/>
        <v>0</v>
      </c>
      <c r="DU187" s="21"/>
      <c r="DV187" s="21">
        <f t="shared" si="2128"/>
        <v>0</v>
      </c>
      <c r="DW187" s="21"/>
      <c r="DX187" s="21">
        <f t="shared" si="2129"/>
        <v>0</v>
      </c>
      <c r="DY187" s="21"/>
      <c r="DZ187" s="21">
        <f t="shared" si="2130"/>
        <v>27.545454545454547</v>
      </c>
      <c r="EA187" s="21"/>
      <c r="EB187" s="21">
        <f t="shared" si="2131"/>
        <v>27.545454545454547</v>
      </c>
      <c r="EC187" s="21"/>
      <c r="ED187" s="21">
        <f t="shared" si="2132"/>
        <v>27.545454545454547</v>
      </c>
      <c r="EE187" s="21"/>
      <c r="EF187" s="21">
        <f t="shared" si="2133"/>
        <v>27.545454545454547</v>
      </c>
      <c r="EG187" s="21"/>
      <c r="EH187" s="21">
        <f t="shared" si="2134"/>
        <v>27.545454545454547</v>
      </c>
      <c r="EI187" s="21"/>
      <c r="EJ187" s="21">
        <f t="shared" si="2135"/>
        <v>27.545454545454547</v>
      </c>
      <c r="EK187" s="21"/>
      <c r="EL187" s="21">
        <f t="shared" si="2136"/>
        <v>27.545454545454547</v>
      </c>
      <c r="EM187" s="21"/>
      <c r="EN187" s="21">
        <f t="shared" si="2137"/>
        <v>27.545454545454547</v>
      </c>
      <c r="EO187" s="21"/>
      <c r="EP187" s="21">
        <f t="shared" si="2138"/>
        <v>27.545454545454547</v>
      </c>
      <c r="EQ187" s="21"/>
      <c r="ER187" s="21">
        <f t="shared" si="2139"/>
        <v>27.545454545454547</v>
      </c>
      <c r="ES187" s="21"/>
      <c r="ET187" s="21">
        <f t="shared" si="2140"/>
        <v>27.545454545454547</v>
      </c>
      <c r="EU187" s="21"/>
      <c r="EV187" s="21">
        <f t="shared" si="2141"/>
        <v>0</v>
      </c>
      <c r="EW187" s="21"/>
      <c r="EX187" s="21">
        <f t="shared" si="2142"/>
        <v>0</v>
      </c>
      <c r="EY187" s="21"/>
      <c r="EZ187" s="21">
        <f t="shared" si="2143"/>
        <v>0</v>
      </c>
      <c r="FA187" s="21"/>
      <c r="FB187" s="21">
        <f t="shared" si="2144"/>
        <v>0</v>
      </c>
      <c r="FC187" s="21"/>
      <c r="FD187" s="21">
        <f t="shared" si="2145"/>
        <v>0</v>
      </c>
      <c r="FE187" s="21"/>
      <c r="FF187" s="21">
        <f t="shared" si="2146"/>
        <v>0</v>
      </c>
      <c r="FG187" s="21"/>
      <c r="FH187" s="21">
        <f t="shared" si="2147"/>
        <v>0</v>
      </c>
      <c r="FI187" s="21"/>
      <c r="FJ187" s="21">
        <f t="shared" si="2148"/>
        <v>0</v>
      </c>
      <c r="FK187" s="21"/>
      <c r="FL187" s="21">
        <f t="shared" si="2149"/>
        <v>0</v>
      </c>
      <c r="FM187" s="21"/>
      <c r="FN187" s="21">
        <f t="shared" si="2150"/>
        <v>0</v>
      </c>
      <c r="FO187" s="21"/>
      <c r="FP187" s="21">
        <f t="shared" si="2151"/>
        <v>0</v>
      </c>
      <c r="FQ187" s="21">
        <v>26</v>
      </c>
      <c r="FR187" s="21">
        <f t="shared" si="2152"/>
        <v>0</v>
      </c>
      <c r="FS187" s="21">
        <v>44</v>
      </c>
      <c r="FT187" s="21">
        <f t="shared" si="2153"/>
        <v>0</v>
      </c>
      <c r="FU187" s="21">
        <v>38</v>
      </c>
      <c r="FV187" s="21">
        <f t="shared" si="2154"/>
        <v>0</v>
      </c>
      <c r="FW187" s="21"/>
      <c r="FX187" s="21">
        <f t="shared" si="2155"/>
        <v>0</v>
      </c>
      <c r="FY187" s="21">
        <v>34</v>
      </c>
      <c r="FZ187" s="21">
        <f t="shared" si="2156"/>
        <v>0</v>
      </c>
      <c r="GA187" s="21">
        <v>22</v>
      </c>
      <c r="GB187" s="21">
        <f t="shared" si="2157"/>
        <v>0</v>
      </c>
      <c r="GC187" s="21">
        <v>37</v>
      </c>
      <c r="GD187" s="21">
        <f t="shared" si="2158"/>
        <v>0</v>
      </c>
      <c r="GE187" s="21">
        <v>31</v>
      </c>
      <c r="GF187" s="21">
        <f t="shared" si="2159"/>
        <v>0</v>
      </c>
      <c r="GG187" s="21"/>
      <c r="GH187" s="21">
        <f t="shared" si="2160"/>
        <v>0</v>
      </c>
      <c r="GI187" s="21">
        <v>21</v>
      </c>
      <c r="GJ187" s="21">
        <f t="shared" si="2161"/>
        <v>0</v>
      </c>
      <c r="GK187" s="21"/>
      <c r="GL187" s="21">
        <f t="shared" si="2162"/>
        <v>0</v>
      </c>
      <c r="GM187" s="21"/>
      <c r="GN187" s="21">
        <f t="shared" si="2163"/>
        <v>0</v>
      </c>
      <c r="GO187" s="21"/>
      <c r="GP187" s="21">
        <f t="shared" si="2164"/>
        <v>0</v>
      </c>
      <c r="GQ187" s="21"/>
      <c r="GR187" s="21">
        <f t="shared" si="2165"/>
        <v>0</v>
      </c>
      <c r="GS187" s="21"/>
      <c r="GT187" s="21">
        <f t="shared" si="2166"/>
        <v>0</v>
      </c>
      <c r="GU187" s="21"/>
      <c r="GV187" s="21">
        <f t="shared" si="2167"/>
        <v>0</v>
      </c>
      <c r="GW187" s="21"/>
      <c r="GX187" s="21">
        <f t="shared" si="2168"/>
        <v>0</v>
      </c>
      <c r="GY187" s="21"/>
      <c r="GZ187" s="21">
        <f t="shared" si="2169"/>
        <v>0</v>
      </c>
      <c r="HA187" s="21"/>
      <c r="HB187" s="21">
        <f t="shared" si="2170"/>
        <v>0</v>
      </c>
      <c r="HC187" s="21"/>
      <c r="HD187" s="21">
        <f t="shared" si="2171"/>
        <v>0</v>
      </c>
      <c r="HE187" s="21"/>
      <c r="HF187" s="21">
        <f t="shared" si="2172"/>
        <v>0</v>
      </c>
      <c r="HG187" s="21"/>
      <c r="HH187" s="21">
        <f t="shared" si="2173"/>
        <v>0</v>
      </c>
      <c r="HI187" s="21"/>
      <c r="HJ187" s="21">
        <f t="shared" si="2174"/>
        <v>0</v>
      </c>
      <c r="HK187" s="21"/>
      <c r="HL187" s="21">
        <f t="shared" si="2175"/>
        <v>0</v>
      </c>
      <c r="HM187" s="21"/>
      <c r="HN187" s="21">
        <f t="shared" si="2176"/>
        <v>0</v>
      </c>
      <c r="HO187" s="21"/>
      <c r="HP187" s="21">
        <f t="shared" si="2177"/>
        <v>0</v>
      </c>
      <c r="HQ187" s="21"/>
      <c r="HR187" s="21">
        <f t="shared" si="2178"/>
        <v>0</v>
      </c>
      <c r="HS187" s="21"/>
      <c r="HT187" s="21">
        <f t="shared" si="2179"/>
        <v>0</v>
      </c>
      <c r="HU187" s="21"/>
      <c r="HV187" s="21">
        <f t="shared" si="2180"/>
        <v>0</v>
      </c>
      <c r="HW187" s="21"/>
      <c r="HX187" s="21">
        <f t="shared" si="2181"/>
        <v>0</v>
      </c>
      <c r="HY187" s="21"/>
      <c r="HZ187" s="21">
        <f t="shared" si="2182"/>
        <v>0</v>
      </c>
      <c r="IA187" s="21"/>
      <c r="IB187" s="21">
        <f t="shared" si="2183"/>
        <v>0</v>
      </c>
      <c r="IC187" s="21"/>
      <c r="ID187" s="21">
        <f t="shared" si="2184"/>
        <v>0</v>
      </c>
      <c r="IE187" s="21"/>
      <c r="IF187" s="21">
        <f t="shared" si="2185"/>
        <v>0</v>
      </c>
      <c r="IG187" s="21"/>
      <c r="IH187" s="21">
        <f t="shared" si="2186"/>
        <v>0</v>
      </c>
      <c r="II187" s="21"/>
      <c r="IJ187" s="21">
        <f t="shared" si="2187"/>
        <v>0</v>
      </c>
      <c r="IK187" s="21"/>
      <c r="IL187" s="21">
        <f t="shared" si="2188"/>
        <v>0</v>
      </c>
      <c r="IM187" s="21"/>
      <c r="IN187" s="21">
        <f t="shared" si="2189"/>
        <v>0</v>
      </c>
      <c r="IO187" s="21"/>
      <c r="IP187" s="21">
        <f t="shared" si="2190"/>
        <v>0</v>
      </c>
      <c r="IQ187" s="21"/>
      <c r="IR187" s="21">
        <f t="shared" si="2191"/>
        <v>0</v>
      </c>
      <c r="IS187" s="21"/>
      <c r="IT187" s="21">
        <f t="shared" si="2192"/>
        <v>0</v>
      </c>
      <c r="IU187" s="21"/>
      <c r="IV187" s="21">
        <f t="shared" si="2193"/>
        <v>0</v>
      </c>
      <c r="IW187" s="21"/>
      <c r="IX187" s="21">
        <f t="shared" si="2194"/>
        <v>0</v>
      </c>
      <c r="IY187" s="21"/>
      <c r="IZ187" s="21">
        <f t="shared" si="2195"/>
        <v>0</v>
      </c>
      <c r="JA187" s="21"/>
      <c r="JB187" s="21">
        <f t="shared" si="2196"/>
        <v>0</v>
      </c>
      <c r="JC187" s="21"/>
      <c r="JD187" s="21">
        <f t="shared" si="2197"/>
        <v>0</v>
      </c>
      <c r="JE187" s="21"/>
      <c r="JF187" s="21">
        <f t="shared" si="2198"/>
        <v>0</v>
      </c>
      <c r="JG187" s="21"/>
      <c r="JH187" s="21">
        <f t="shared" si="2199"/>
        <v>0</v>
      </c>
      <c r="JI187" s="21"/>
      <c r="JJ187" s="21">
        <f t="shared" si="2200"/>
        <v>0</v>
      </c>
      <c r="JK187" s="21"/>
      <c r="JL187" s="21">
        <f t="shared" si="2201"/>
        <v>0</v>
      </c>
      <c r="JM187" s="21"/>
      <c r="JN187" s="21">
        <f t="shared" si="2202"/>
        <v>0</v>
      </c>
      <c r="JO187" s="21"/>
      <c r="JP187" s="21">
        <f t="shared" si="2203"/>
        <v>0</v>
      </c>
      <c r="JQ187" s="21"/>
      <c r="JR187" s="21">
        <f t="shared" si="2204"/>
        <v>0</v>
      </c>
      <c r="JS187" s="21"/>
      <c r="JT187" s="21">
        <f t="shared" si="2205"/>
        <v>0</v>
      </c>
      <c r="JU187" s="21"/>
      <c r="JV187" s="21">
        <f t="shared" si="2206"/>
        <v>0</v>
      </c>
      <c r="JW187" s="21"/>
      <c r="JX187" s="21">
        <f t="shared" si="2207"/>
        <v>0</v>
      </c>
      <c r="JY187" s="21"/>
      <c r="JZ187" s="21">
        <f t="shared" si="2208"/>
        <v>0</v>
      </c>
      <c r="KA187" s="21"/>
      <c r="KB187" s="21">
        <f t="shared" si="2209"/>
        <v>0</v>
      </c>
      <c r="KC187" s="21"/>
      <c r="KD187" s="21">
        <f t="shared" si="2210"/>
        <v>0</v>
      </c>
      <c r="KE187" s="21"/>
      <c r="KF187" s="21">
        <f t="shared" si="2211"/>
        <v>0</v>
      </c>
      <c r="KG187" s="21"/>
      <c r="KH187" s="21">
        <f t="shared" si="2212"/>
        <v>0</v>
      </c>
      <c r="KI187" s="21"/>
      <c r="KJ187" s="21">
        <f t="shared" si="2213"/>
        <v>0</v>
      </c>
      <c r="KK187" s="21"/>
      <c r="KL187" s="21">
        <f t="shared" si="2214"/>
        <v>0</v>
      </c>
      <c r="KM187" s="21"/>
      <c r="KN187" s="21">
        <f t="shared" si="2215"/>
        <v>0</v>
      </c>
      <c r="KO187" s="21"/>
      <c r="KP187" s="21">
        <f t="shared" si="2216"/>
        <v>0</v>
      </c>
      <c r="KQ187" s="21"/>
      <c r="KR187" s="21">
        <f t="shared" si="2217"/>
        <v>0</v>
      </c>
      <c r="KS187" s="21"/>
      <c r="KT187" s="21">
        <f t="shared" si="2218"/>
        <v>0</v>
      </c>
      <c r="KU187" s="21"/>
      <c r="KV187" s="21">
        <f t="shared" si="2219"/>
        <v>0</v>
      </c>
      <c r="KW187" s="21"/>
      <c r="KX187" s="21">
        <f t="shared" si="2220"/>
        <v>0</v>
      </c>
      <c r="KY187" s="21"/>
      <c r="KZ187" s="21">
        <f t="shared" si="2221"/>
        <v>0</v>
      </c>
      <c r="LA187" s="21"/>
      <c r="LB187" s="21">
        <f t="shared" si="2222"/>
        <v>0</v>
      </c>
      <c r="LC187" s="21"/>
      <c r="LD187" s="21">
        <f t="shared" si="2223"/>
        <v>0</v>
      </c>
      <c r="LE187" s="21"/>
      <c r="LF187" s="21">
        <f t="shared" si="2224"/>
        <v>0</v>
      </c>
      <c r="LG187" s="21"/>
      <c r="LH187" s="21">
        <f t="shared" si="2225"/>
        <v>0</v>
      </c>
      <c r="LI187" s="21"/>
      <c r="LJ187" s="21">
        <f t="shared" si="2226"/>
        <v>0</v>
      </c>
      <c r="LK187" s="21"/>
      <c r="LL187" s="21">
        <f t="shared" si="2227"/>
        <v>0</v>
      </c>
      <c r="LM187" s="21"/>
      <c r="LN187" s="21">
        <f t="shared" si="2228"/>
        <v>0</v>
      </c>
      <c r="LO187" s="21"/>
      <c r="LP187" s="21">
        <f t="shared" si="2229"/>
        <v>0</v>
      </c>
      <c r="LQ187" s="21"/>
      <c r="LR187" s="21">
        <f t="shared" si="2230"/>
        <v>0</v>
      </c>
      <c r="LS187" s="21"/>
      <c r="LT187" s="21">
        <f t="shared" si="2231"/>
        <v>0</v>
      </c>
      <c r="LU187" s="21"/>
      <c r="LV187" s="21">
        <f t="shared" si="2232"/>
        <v>0</v>
      </c>
      <c r="LW187" s="21"/>
      <c r="LX187" s="21">
        <f t="shared" si="2233"/>
        <v>0</v>
      </c>
      <c r="LY187" s="21"/>
      <c r="LZ187" s="21">
        <f t="shared" si="2234"/>
        <v>0</v>
      </c>
      <c r="MA187" s="21"/>
      <c r="MB187" s="21">
        <f t="shared" si="2235"/>
        <v>0</v>
      </c>
      <c r="MC187" s="21"/>
      <c r="MD187" s="21">
        <f t="shared" si="2236"/>
        <v>0</v>
      </c>
      <c r="ME187" s="21"/>
      <c r="MF187" s="21">
        <f t="shared" si="2237"/>
        <v>0</v>
      </c>
      <c r="MG187" s="21"/>
      <c r="MH187" s="21">
        <f t="shared" si="2238"/>
        <v>0</v>
      </c>
      <c r="MI187" s="21"/>
      <c r="MJ187" s="21">
        <f t="shared" si="2239"/>
        <v>0</v>
      </c>
      <c r="MK187" s="21"/>
      <c r="ML187" s="21">
        <f t="shared" si="2240"/>
        <v>0</v>
      </c>
      <c r="MM187" s="21"/>
      <c r="MN187" s="21">
        <f t="shared" si="2241"/>
        <v>0</v>
      </c>
      <c r="MO187" s="21"/>
      <c r="MP187" s="21">
        <f t="shared" si="2242"/>
        <v>0</v>
      </c>
      <c r="MQ187" s="21"/>
      <c r="MR187" s="21">
        <f t="shared" si="2243"/>
        <v>0</v>
      </c>
      <c r="MS187" s="21"/>
      <c r="MT187" s="21">
        <f t="shared" si="2244"/>
        <v>0</v>
      </c>
      <c r="MU187" s="21"/>
      <c r="MV187" s="21">
        <f t="shared" si="2245"/>
        <v>0</v>
      </c>
      <c r="MW187" s="21"/>
      <c r="MX187" s="21">
        <f t="shared" si="2246"/>
        <v>0</v>
      </c>
      <c r="MY187" s="21"/>
      <c r="MZ187" s="21">
        <f t="shared" si="2247"/>
        <v>0</v>
      </c>
      <c r="NA187" s="21"/>
      <c r="NB187" s="21">
        <f t="shared" si="2248"/>
        <v>0</v>
      </c>
      <c r="NC187" s="21"/>
      <c r="ND187" s="21">
        <f t="shared" si="2249"/>
        <v>0</v>
      </c>
      <c r="NE187" s="21"/>
      <c r="NF187" s="21">
        <f t="shared" si="2250"/>
        <v>0</v>
      </c>
      <c r="NG187" s="21"/>
      <c r="NH187" s="21">
        <f t="shared" si="2251"/>
        <v>0</v>
      </c>
      <c r="NI187" s="21"/>
      <c r="NJ187" s="21">
        <f t="shared" si="2252"/>
        <v>0</v>
      </c>
      <c r="NK187" s="21"/>
      <c r="NL187" s="21">
        <f t="shared" si="2253"/>
        <v>0</v>
      </c>
      <c r="NM187" s="21"/>
      <c r="NN187" s="21">
        <f t="shared" si="2254"/>
        <v>0</v>
      </c>
      <c r="NO187" s="21"/>
      <c r="NP187" s="21">
        <f t="shared" si="2255"/>
        <v>0</v>
      </c>
      <c r="NQ187" s="21"/>
      <c r="NR187" s="21">
        <f t="shared" si="2256"/>
        <v>0</v>
      </c>
      <c r="NS187" s="21"/>
      <c r="NT187" s="21">
        <f t="shared" si="2257"/>
        <v>0</v>
      </c>
      <c r="NU187" s="21"/>
      <c r="NV187" s="21">
        <f t="shared" si="2258"/>
        <v>0</v>
      </c>
      <c r="NW187" s="21"/>
      <c r="NX187" s="21">
        <f t="shared" si="2259"/>
        <v>0</v>
      </c>
      <c r="NY187" s="21"/>
      <c r="NZ187" s="21">
        <f t="shared" si="2260"/>
        <v>0</v>
      </c>
      <c r="OA187" s="21"/>
      <c r="OB187" s="21">
        <f t="shared" si="2261"/>
        <v>0</v>
      </c>
      <c r="OC187" s="21"/>
      <c r="OD187" s="21">
        <f t="shared" si="2262"/>
        <v>0</v>
      </c>
      <c r="OE187" s="21"/>
      <c r="OF187" s="21">
        <f t="shared" si="2263"/>
        <v>0</v>
      </c>
      <c r="OG187" s="21"/>
      <c r="OH187" s="21">
        <f t="shared" si="2264"/>
        <v>0</v>
      </c>
      <c r="OI187" s="21"/>
      <c r="OJ187" s="21">
        <f t="shared" si="2265"/>
        <v>0</v>
      </c>
      <c r="OK187" s="21"/>
      <c r="OL187" s="21">
        <f t="shared" si="2266"/>
        <v>0</v>
      </c>
      <c r="OM187" s="21"/>
      <c r="ON187" s="21">
        <f t="shared" si="2267"/>
        <v>0</v>
      </c>
      <c r="OO187" s="21"/>
      <c r="OP187" s="21">
        <f t="shared" si="2267"/>
        <v>0</v>
      </c>
      <c r="OQ187" s="21"/>
      <c r="OR187" s="21">
        <f t="shared" si="2267"/>
        <v>0</v>
      </c>
      <c r="OS187" s="21"/>
      <c r="OT187" s="21">
        <f t="shared" si="2267"/>
        <v>0</v>
      </c>
      <c r="OU187" s="21"/>
      <c r="OV187" s="21">
        <f t="shared" si="2267"/>
        <v>0</v>
      </c>
      <c r="OW187" s="21"/>
      <c r="OX187" s="21">
        <f t="shared" si="2267"/>
        <v>0</v>
      </c>
      <c r="OY187" s="21"/>
      <c r="OZ187" s="21">
        <f t="shared" si="2267"/>
        <v>0</v>
      </c>
      <c r="PA187" s="21"/>
      <c r="PB187" s="21">
        <f t="shared" si="2268"/>
        <v>0</v>
      </c>
      <c r="PC187" s="21"/>
      <c r="PD187" s="21">
        <f t="shared" si="2268"/>
        <v>0</v>
      </c>
      <c r="PE187" s="21"/>
      <c r="PF187" s="21">
        <f t="shared" si="2268"/>
        <v>0</v>
      </c>
      <c r="PG187" s="21"/>
      <c r="PH187" s="21">
        <f t="shared" si="2268"/>
        <v>0</v>
      </c>
      <c r="PI187" s="21"/>
      <c r="PJ187" s="21">
        <f t="shared" si="2268"/>
        <v>0</v>
      </c>
      <c r="PK187" s="21"/>
      <c r="PL187" s="21">
        <f t="shared" si="2268"/>
        <v>0</v>
      </c>
      <c r="PM187" s="21"/>
      <c r="PN187" s="21">
        <f t="shared" si="2269"/>
        <v>0</v>
      </c>
      <c r="PO187" s="21"/>
      <c r="PP187" s="21">
        <f t="shared" si="2269"/>
        <v>0</v>
      </c>
      <c r="PQ187" s="21"/>
      <c r="PR187" s="21">
        <f t="shared" si="2269"/>
        <v>0</v>
      </c>
      <c r="PS187" s="21"/>
      <c r="PT187" s="21">
        <f t="shared" si="2269"/>
        <v>0</v>
      </c>
      <c r="PU187" s="21"/>
      <c r="PV187" s="21">
        <f t="shared" si="2269"/>
        <v>0</v>
      </c>
      <c r="PW187" s="21"/>
      <c r="PX187" s="21">
        <f t="shared" si="2269"/>
        <v>0</v>
      </c>
      <c r="PY187" s="21"/>
      <c r="PZ187" s="21">
        <f t="shared" si="2270"/>
        <v>0</v>
      </c>
      <c r="QA187" s="21"/>
      <c r="QB187" s="21">
        <f t="shared" si="2270"/>
        <v>0</v>
      </c>
      <c r="QC187" s="21"/>
      <c r="QD187" s="21">
        <f t="shared" si="2270"/>
        <v>0</v>
      </c>
      <c r="QE187" s="21"/>
      <c r="QF187" s="21">
        <f t="shared" si="2270"/>
        <v>0</v>
      </c>
      <c r="QG187" s="21"/>
      <c r="QH187" s="21">
        <f t="shared" si="2270"/>
        <v>0</v>
      </c>
      <c r="QI187" s="21"/>
      <c r="QJ187" s="21">
        <f t="shared" si="2270"/>
        <v>0</v>
      </c>
      <c r="QK187" s="21"/>
      <c r="QL187" s="21">
        <f t="shared" si="2346"/>
        <v>0</v>
      </c>
      <c r="QM187" s="21"/>
      <c r="QN187" s="21">
        <f t="shared" si="2346"/>
        <v>0</v>
      </c>
      <c r="QO187" s="21"/>
      <c r="QP187" s="21">
        <f t="shared" si="2346"/>
        <v>0</v>
      </c>
      <c r="QQ187" s="21"/>
      <c r="QR187" s="21">
        <f t="shared" si="2346"/>
        <v>0</v>
      </c>
      <c r="QS187" s="21"/>
      <c r="QT187" s="21">
        <f t="shared" si="2346"/>
        <v>0</v>
      </c>
      <c r="QU187" s="21"/>
      <c r="QV187" s="21">
        <f t="shared" si="2346"/>
        <v>0</v>
      </c>
      <c r="QW187" s="21"/>
      <c r="QX187" s="21">
        <f t="shared" si="2272"/>
        <v>0</v>
      </c>
      <c r="QY187" s="21"/>
      <c r="QZ187" s="21">
        <f t="shared" si="2272"/>
        <v>0</v>
      </c>
      <c r="RA187" s="21"/>
      <c r="RB187" s="21">
        <f t="shared" si="2272"/>
        <v>0</v>
      </c>
      <c r="RC187" s="21"/>
      <c r="RD187" s="21">
        <f t="shared" si="2272"/>
        <v>0</v>
      </c>
      <c r="RE187" s="21"/>
      <c r="RF187" s="21">
        <f t="shared" si="2272"/>
        <v>0</v>
      </c>
      <c r="RG187" s="21"/>
      <c r="RH187" s="21">
        <f t="shared" si="2272"/>
        <v>0</v>
      </c>
      <c r="RI187" s="21"/>
      <c r="RJ187" s="21">
        <f t="shared" si="1944"/>
        <v>0</v>
      </c>
      <c r="RK187" s="21"/>
      <c r="RL187" s="21">
        <f t="shared" si="1945"/>
        <v>0</v>
      </c>
      <c r="RM187" s="21"/>
      <c r="RN187" s="21">
        <f t="shared" si="1946"/>
        <v>0</v>
      </c>
      <c r="RO187" s="21"/>
      <c r="RP187" s="21">
        <f t="shared" si="1947"/>
        <v>0</v>
      </c>
      <c r="RQ187" s="21"/>
      <c r="RR187" s="21">
        <f t="shared" si="1948"/>
        <v>0</v>
      </c>
      <c r="RS187" s="21"/>
      <c r="RT187" s="21">
        <f t="shared" si="1949"/>
        <v>0</v>
      </c>
      <c r="RU187" s="21"/>
      <c r="RV187" s="21">
        <f t="shared" si="1950"/>
        <v>0</v>
      </c>
      <c r="RW187" s="21"/>
      <c r="RX187" s="21">
        <f t="shared" si="1951"/>
        <v>0</v>
      </c>
      <c r="RY187" s="21"/>
      <c r="RZ187" s="21">
        <f t="shared" si="1952"/>
        <v>0</v>
      </c>
      <c r="SA187" s="21"/>
      <c r="SB187" s="21">
        <f t="shared" si="1953"/>
        <v>0</v>
      </c>
      <c r="SC187" s="21"/>
      <c r="SD187" s="21">
        <f t="shared" si="1954"/>
        <v>0</v>
      </c>
      <c r="SE187" s="21"/>
      <c r="SF187" s="21">
        <f t="shared" si="1955"/>
        <v>0</v>
      </c>
      <c r="SG187" s="21"/>
      <c r="SH187" s="21">
        <f t="shared" si="1956"/>
        <v>0</v>
      </c>
      <c r="SI187" s="21"/>
      <c r="SJ187" s="21">
        <f t="shared" si="1957"/>
        <v>0</v>
      </c>
      <c r="SK187" s="21"/>
      <c r="SL187" s="21">
        <f t="shared" si="1958"/>
        <v>0</v>
      </c>
      <c r="SM187" s="21"/>
      <c r="SN187" s="21">
        <f t="shared" si="2273"/>
        <v>0</v>
      </c>
      <c r="SO187" s="21"/>
      <c r="SP187" s="21">
        <f t="shared" si="1960"/>
        <v>0</v>
      </c>
      <c r="SQ187" s="21"/>
      <c r="SR187" s="21">
        <f t="shared" si="1961"/>
        <v>0</v>
      </c>
      <c r="SS187" s="21"/>
      <c r="ST187" s="21">
        <f t="shared" si="1962"/>
        <v>0</v>
      </c>
      <c r="SU187" s="21"/>
      <c r="SV187" s="21">
        <f t="shared" si="1963"/>
        <v>0</v>
      </c>
      <c r="SW187" s="21"/>
      <c r="SX187" s="21">
        <f t="shared" si="1964"/>
        <v>0</v>
      </c>
      <c r="SY187" s="21"/>
      <c r="SZ187" s="21">
        <f t="shared" si="1965"/>
        <v>0</v>
      </c>
      <c r="TA187" s="21"/>
      <c r="TB187" s="21">
        <f t="shared" si="1966"/>
        <v>0</v>
      </c>
      <c r="TC187" s="21"/>
      <c r="TD187" s="21">
        <f t="shared" si="2274"/>
        <v>0</v>
      </c>
      <c r="TE187" s="21"/>
      <c r="TF187" s="21">
        <f t="shared" si="1968"/>
        <v>0</v>
      </c>
      <c r="TG187" s="21"/>
      <c r="TH187" s="21">
        <f t="shared" si="1969"/>
        <v>0</v>
      </c>
      <c r="TI187" s="21"/>
      <c r="TJ187" s="21">
        <f t="shared" si="1970"/>
        <v>0</v>
      </c>
      <c r="TK187" s="21"/>
      <c r="TL187" s="21">
        <f t="shared" si="2275"/>
        <v>0</v>
      </c>
      <c r="TM187" s="21"/>
      <c r="TN187" s="21">
        <f t="shared" si="2276"/>
        <v>0</v>
      </c>
      <c r="TO187" s="21"/>
      <c r="TP187" s="21">
        <f t="shared" si="2277"/>
        <v>0</v>
      </c>
      <c r="TQ187" s="21"/>
      <c r="TR187" s="21">
        <f t="shared" si="2278"/>
        <v>0</v>
      </c>
      <c r="TS187" s="21"/>
      <c r="TT187" s="21">
        <f t="shared" si="2279"/>
        <v>0</v>
      </c>
      <c r="TU187" s="21"/>
      <c r="TV187" s="21">
        <f t="shared" si="2280"/>
        <v>0</v>
      </c>
      <c r="TW187" s="21"/>
      <c r="TX187" s="21">
        <f t="shared" si="2281"/>
        <v>0</v>
      </c>
      <c r="TY187" s="21"/>
      <c r="TZ187" s="21">
        <f t="shared" si="2282"/>
        <v>0</v>
      </c>
      <c r="UA187" s="21"/>
      <c r="UB187" s="21">
        <f t="shared" si="2283"/>
        <v>0</v>
      </c>
      <c r="UC187" s="21"/>
      <c r="UD187" s="21">
        <f t="shared" si="2284"/>
        <v>0</v>
      </c>
      <c r="UE187" s="21"/>
      <c r="UF187" s="21">
        <f t="shared" si="2285"/>
        <v>0</v>
      </c>
      <c r="UG187" s="21"/>
      <c r="UH187" s="21">
        <f t="shared" si="1982"/>
        <v>0</v>
      </c>
      <c r="UI187" s="21"/>
      <c r="UJ187" s="21">
        <f t="shared" si="2286"/>
        <v>0</v>
      </c>
      <c r="UK187" s="21"/>
      <c r="UL187" s="21">
        <f t="shared" si="2287"/>
        <v>0</v>
      </c>
      <c r="UM187" s="21"/>
      <c r="UN187" s="21">
        <f t="shared" si="2288"/>
        <v>0</v>
      </c>
      <c r="UO187" s="21"/>
      <c r="UP187" s="21">
        <f t="shared" si="2289"/>
        <v>0</v>
      </c>
      <c r="UQ187" s="21"/>
      <c r="UR187" s="21">
        <f t="shared" si="2290"/>
        <v>0</v>
      </c>
      <c r="US187" s="21"/>
      <c r="UT187" s="21">
        <f t="shared" si="2291"/>
        <v>0</v>
      </c>
      <c r="UU187" s="21"/>
      <c r="UV187" s="21">
        <f t="shared" si="1989"/>
        <v>0</v>
      </c>
      <c r="UW187" s="21"/>
      <c r="UX187" s="21">
        <f t="shared" si="2292"/>
        <v>0</v>
      </c>
      <c r="UY187" s="21"/>
      <c r="UZ187" s="21">
        <f t="shared" si="1991"/>
        <v>0</v>
      </c>
      <c r="VA187" s="21"/>
      <c r="VB187" s="21">
        <f t="shared" si="2293"/>
        <v>0</v>
      </c>
      <c r="VC187" s="21"/>
      <c r="VD187" s="21">
        <f t="shared" si="2294"/>
        <v>0</v>
      </c>
      <c r="VE187" s="21"/>
      <c r="VF187" s="21">
        <f t="shared" si="2295"/>
        <v>0</v>
      </c>
      <c r="VG187" s="21"/>
      <c r="VH187" s="21">
        <f t="shared" si="2296"/>
        <v>0</v>
      </c>
      <c r="VI187" s="21"/>
      <c r="VJ187" s="21">
        <f t="shared" si="2297"/>
        <v>0</v>
      </c>
      <c r="VK187" s="21"/>
      <c r="VL187" s="21">
        <f t="shared" si="2298"/>
        <v>0</v>
      </c>
      <c r="VM187" s="21"/>
      <c r="VN187" s="21">
        <f t="shared" si="2299"/>
        <v>0</v>
      </c>
      <c r="VO187" s="21"/>
      <c r="VP187" s="21">
        <f t="shared" si="2300"/>
        <v>0</v>
      </c>
      <c r="VQ187" s="21"/>
      <c r="VR187" s="21">
        <f t="shared" si="2267"/>
        <v>0</v>
      </c>
      <c r="VS187" s="21"/>
      <c r="VT187" s="21">
        <f t="shared" si="2347"/>
        <v>0</v>
      </c>
      <c r="VU187" s="21"/>
      <c r="VV187" s="21">
        <f t="shared" si="2347"/>
        <v>0</v>
      </c>
      <c r="VW187" s="21"/>
      <c r="VX187" s="21">
        <f t="shared" si="2349"/>
        <v>0</v>
      </c>
      <c r="VY187" s="21"/>
      <c r="VZ187" s="21">
        <f t="shared" si="2349"/>
        <v>0</v>
      </c>
      <c r="WA187" s="21"/>
      <c r="WB187" s="21">
        <f t="shared" si="2349"/>
        <v>0</v>
      </c>
      <c r="WC187" s="21"/>
      <c r="WD187" s="21">
        <f t="shared" si="2349"/>
        <v>0</v>
      </c>
      <c r="WE187" s="21"/>
      <c r="WF187" s="21">
        <f t="shared" si="2349"/>
        <v>0</v>
      </c>
      <c r="WG187" s="21"/>
      <c r="WH187" s="21">
        <f t="shared" si="2349"/>
        <v>0</v>
      </c>
      <c r="WI187" s="21"/>
      <c r="WJ187" s="21">
        <f t="shared" si="2349"/>
        <v>0</v>
      </c>
      <c r="WK187" s="21"/>
      <c r="WL187" s="21">
        <f t="shared" si="2349"/>
        <v>0</v>
      </c>
      <c r="WM187" s="21"/>
      <c r="WN187" s="21">
        <f t="shared" si="2349"/>
        <v>0</v>
      </c>
      <c r="WO187" s="21"/>
      <c r="WP187" s="21">
        <f t="shared" si="2349"/>
        <v>0</v>
      </c>
      <c r="WQ187" s="21"/>
      <c r="WR187" s="21">
        <f t="shared" si="2349"/>
        <v>0</v>
      </c>
      <c r="WS187" s="21"/>
      <c r="WT187" s="21">
        <f t="shared" si="2349"/>
        <v>0</v>
      </c>
      <c r="WU187" s="21"/>
      <c r="WV187" s="21">
        <f t="shared" si="2349"/>
        <v>0</v>
      </c>
      <c r="WW187" s="21"/>
      <c r="WX187" s="21">
        <f t="shared" si="2349"/>
        <v>0</v>
      </c>
      <c r="WY187" s="21"/>
      <c r="WZ187" s="21">
        <f t="shared" si="2349"/>
        <v>0</v>
      </c>
      <c r="XA187" s="21"/>
      <c r="XB187" s="21">
        <f t="shared" si="2349"/>
        <v>0</v>
      </c>
      <c r="XC187" s="21"/>
      <c r="XD187" s="21">
        <f t="shared" si="2347"/>
        <v>0</v>
      </c>
      <c r="XE187" s="21"/>
      <c r="XF187" s="21">
        <f t="shared" si="2347"/>
        <v>0</v>
      </c>
      <c r="XG187" s="21"/>
      <c r="XH187" s="21">
        <f t="shared" si="2347"/>
        <v>0</v>
      </c>
      <c r="XI187" s="21"/>
      <c r="XJ187" s="21">
        <f t="shared" si="2347"/>
        <v>0</v>
      </c>
      <c r="XK187" s="21"/>
      <c r="XL187" s="21">
        <f t="shared" si="2347"/>
        <v>0</v>
      </c>
      <c r="XM187" s="21"/>
      <c r="XN187" s="21">
        <f t="shared" si="2347"/>
        <v>0</v>
      </c>
      <c r="XO187" s="21"/>
      <c r="XP187" s="21">
        <f t="shared" si="2347"/>
        <v>0</v>
      </c>
      <c r="XQ187" s="21"/>
      <c r="XR187" s="21">
        <f t="shared" si="2347"/>
        <v>0</v>
      </c>
      <c r="XS187" s="21"/>
      <c r="XT187" s="21">
        <f t="shared" si="2347"/>
        <v>0</v>
      </c>
      <c r="XU187" s="21"/>
      <c r="XV187" s="21">
        <f t="shared" si="2347"/>
        <v>0</v>
      </c>
      <c r="XW187" s="21"/>
      <c r="XX187" s="21">
        <f t="shared" si="2347"/>
        <v>0</v>
      </c>
      <c r="XY187" s="21"/>
      <c r="XZ187" s="21">
        <f t="shared" si="2347"/>
        <v>0</v>
      </c>
      <c r="YA187" s="21"/>
      <c r="YB187" s="21">
        <f t="shared" si="2004"/>
        <v>0</v>
      </c>
      <c r="YC187" s="21"/>
      <c r="YD187" s="21">
        <f t="shared" si="2005"/>
        <v>0</v>
      </c>
      <c r="YE187" s="21"/>
      <c r="YF187" s="21">
        <f t="shared" si="2006"/>
        <v>0</v>
      </c>
      <c r="YG187" s="21"/>
      <c r="YH187" s="21">
        <f t="shared" si="2007"/>
        <v>0</v>
      </c>
      <c r="YI187" s="21"/>
      <c r="YJ187" s="21">
        <f t="shared" si="2008"/>
        <v>0</v>
      </c>
      <c r="YK187" s="21"/>
      <c r="YL187" s="21">
        <f t="shared" si="2009"/>
        <v>0</v>
      </c>
      <c r="YM187" s="21"/>
      <c r="YN187" s="21">
        <f t="shared" si="2010"/>
        <v>0</v>
      </c>
      <c r="YO187" s="21"/>
      <c r="YP187" s="21">
        <f t="shared" si="2011"/>
        <v>0</v>
      </c>
      <c r="YQ187" s="21"/>
      <c r="YR187" s="21">
        <f t="shared" si="2012"/>
        <v>0</v>
      </c>
      <c r="YS187" s="21"/>
      <c r="YT187" s="21">
        <f t="shared" si="2350"/>
        <v>0</v>
      </c>
      <c r="YU187" s="21"/>
      <c r="YV187" s="21">
        <f t="shared" si="2014"/>
        <v>0</v>
      </c>
      <c r="YW187" s="21"/>
      <c r="YX187" s="21">
        <f t="shared" si="2015"/>
        <v>0</v>
      </c>
      <c r="YY187" s="21"/>
      <c r="YZ187" s="21">
        <f t="shared" si="2347"/>
        <v>0</v>
      </c>
      <c r="ZA187" s="21"/>
      <c r="ZB187" s="21">
        <f t="shared" si="2016"/>
        <v>0</v>
      </c>
      <c r="ZC187" s="21"/>
      <c r="ZD187" s="21">
        <f t="shared" si="2017"/>
        <v>0</v>
      </c>
      <c r="ZE187" s="21"/>
      <c r="ZF187" s="21">
        <f t="shared" si="2018"/>
        <v>0</v>
      </c>
      <c r="ZG187" s="21"/>
      <c r="ZH187" s="21">
        <f t="shared" si="2351"/>
        <v>0</v>
      </c>
      <c r="ZI187" s="21"/>
      <c r="ZJ187" s="21">
        <f t="shared" si="2020"/>
        <v>0</v>
      </c>
      <c r="ZK187" s="21"/>
      <c r="ZL187" s="21">
        <f t="shared" si="2021"/>
        <v>0</v>
      </c>
      <c r="ZM187" s="21"/>
      <c r="ZN187" s="21">
        <f t="shared" si="2352"/>
        <v>0</v>
      </c>
      <c r="ZO187" s="21"/>
      <c r="ZP187" s="21">
        <f t="shared" si="2023"/>
        <v>0</v>
      </c>
      <c r="ZQ187" s="21"/>
      <c r="ZR187" s="21">
        <f t="shared" si="2024"/>
        <v>0</v>
      </c>
      <c r="ZS187" s="21"/>
      <c r="ZT187" s="21">
        <f t="shared" si="2347"/>
        <v>0</v>
      </c>
      <c r="ZU187" s="21"/>
      <c r="ZV187" s="21">
        <f t="shared" si="2353"/>
        <v>0</v>
      </c>
      <c r="ZW187" s="21"/>
      <c r="ZX187" s="21">
        <f t="shared" si="2354"/>
        <v>0</v>
      </c>
      <c r="ZY187" s="21"/>
      <c r="ZZ187" s="21">
        <f t="shared" si="2354"/>
        <v>0</v>
      </c>
      <c r="AAA187" s="21"/>
      <c r="AAB187" s="21">
        <f t="shared" si="2355"/>
        <v>0</v>
      </c>
      <c r="AAC187" s="21"/>
      <c r="AAD187" s="21">
        <f t="shared" si="2355"/>
        <v>0</v>
      </c>
      <c r="AAE187" s="21"/>
      <c r="AAF187" s="21">
        <f t="shared" si="2356"/>
        <v>0</v>
      </c>
      <c r="AAG187" s="21"/>
      <c r="AAH187" s="21">
        <f t="shared" si="2356"/>
        <v>0</v>
      </c>
      <c r="AAI187" s="21"/>
      <c r="AAJ187" s="21">
        <f t="shared" si="2357"/>
        <v>0</v>
      </c>
      <c r="AAK187" s="21"/>
      <c r="AAL187" s="21">
        <f t="shared" si="2357"/>
        <v>0</v>
      </c>
      <c r="AAM187" s="21"/>
      <c r="AAN187" s="21">
        <f t="shared" si="2358"/>
        <v>0</v>
      </c>
      <c r="AAO187" s="21"/>
      <c r="AAP187" s="21">
        <f t="shared" si="2358"/>
        <v>0</v>
      </c>
      <c r="AAQ187" s="21"/>
      <c r="AAR187" s="21">
        <f t="shared" si="2359"/>
        <v>0</v>
      </c>
      <c r="AAS187" s="21"/>
      <c r="AAT187" s="21">
        <f t="shared" si="2359"/>
        <v>0</v>
      </c>
      <c r="AAU187" s="21"/>
      <c r="AAV187" s="21">
        <f t="shared" si="2360"/>
        <v>0</v>
      </c>
      <c r="AAW187" s="21"/>
      <c r="AAX187" s="21">
        <f t="shared" si="2360"/>
        <v>0</v>
      </c>
      <c r="AAY187" s="21"/>
      <c r="AAZ187" s="21">
        <f t="shared" si="2361"/>
        <v>0</v>
      </c>
      <c r="ABA187" s="21"/>
      <c r="ABB187" s="21">
        <f t="shared" si="2361"/>
        <v>0</v>
      </c>
      <c r="ABC187" s="21"/>
      <c r="ABD187" s="21">
        <f t="shared" si="2362"/>
        <v>0</v>
      </c>
      <c r="ABE187" s="21"/>
      <c r="ABF187" s="21">
        <f t="shared" si="2362"/>
        <v>0</v>
      </c>
      <c r="ABG187" s="21"/>
      <c r="ABH187" s="21">
        <f t="shared" si="2363"/>
        <v>0</v>
      </c>
      <c r="ABI187" s="21"/>
      <c r="ABJ187" s="21">
        <f t="shared" si="2363"/>
        <v>0</v>
      </c>
      <c r="ABK187" s="21"/>
      <c r="ABL187" s="21">
        <f t="shared" si="2364"/>
        <v>0</v>
      </c>
      <c r="ABM187" s="21"/>
      <c r="ABN187" s="21">
        <f t="shared" si="2364"/>
        <v>0</v>
      </c>
      <c r="ABO187" s="21"/>
      <c r="ABP187" s="21">
        <f t="shared" si="2365"/>
        <v>0</v>
      </c>
      <c r="ABQ187" s="21"/>
      <c r="ABR187" s="21">
        <f t="shared" si="2365"/>
        <v>0</v>
      </c>
      <c r="ABS187" s="21"/>
      <c r="ABT187" s="21">
        <f t="shared" si="2366"/>
        <v>0</v>
      </c>
      <c r="ABU187" s="21"/>
      <c r="ABV187" s="21">
        <f t="shared" si="2366"/>
        <v>0</v>
      </c>
      <c r="ABW187" s="21"/>
      <c r="ABX187" s="21">
        <f t="shared" si="2367"/>
        <v>0</v>
      </c>
      <c r="ABY187" s="21"/>
      <c r="ABZ187" s="21">
        <f t="shared" si="2367"/>
        <v>0</v>
      </c>
      <c r="ACA187" s="21"/>
      <c r="ACB187" s="21">
        <f t="shared" si="2368"/>
        <v>0</v>
      </c>
      <c r="ACC187" s="21"/>
      <c r="ACD187" s="21">
        <f t="shared" si="2368"/>
        <v>0</v>
      </c>
      <c r="ACE187" s="21"/>
      <c r="ACF187" s="21">
        <f t="shared" si="2369"/>
        <v>0</v>
      </c>
      <c r="ACG187" s="21"/>
      <c r="ACH187" s="21">
        <f t="shared" si="2369"/>
        <v>0</v>
      </c>
      <c r="ACI187" s="21"/>
      <c r="ACJ187" s="21">
        <f t="shared" si="2370"/>
        <v>0</v>
      </c>
      <c r="ACK187" s="21"/>
      <c r="ACL187" s="21">
        <f t="shared" si="2370"/>
        <v>0</v>
      </c>
      <c r="ACM187" s="21"/>
      <c r="ACN187" s="21">
        <f t="shared" si="2371"/>
        <v>0</v>
      </c>
      <c r="ACO187" s="21"/>
      <c r="ACP187" s="21">
        <f t="shared" si="2371"/>
        <v>0</v>
      </c>
      <c r="ACQ187" s="21"/>
      <c r="ACR187" s="21">
        <f t="shared" si="2372"/>
        <v>0</v>
      </c>
      <c r="ACS187" s="21"/>
      <c r="ACT187" s="21">
        <f t="shared" si="2372"/>
        <v>0</v>
      </c>
      <c r="ACU187" s="21"/>
      <c r="ACV187" s="21">
        <f t="shared" si="2373"/>
        <v>0</v>
      </c>
      <c r="ACW187" s="21"/>
      <c r="ACX187" s="21">
        <f t="shared" si="2373"/>
        <v>0</v>
      </c>
      <c r="ACY187" s="21"/>
      <c r="ACZ187" s="21">
        <f t="shared" si="2374"/>
        <v>0</v>
      </c>
      <c r="ADA187" s="21"/>
      <c r="ADB187" s="21">
        <f t="shared" si="2374"/>
        <v>0</v>
      </c>
      <c r="ADC187" s="21"/>
      <c r="ADD187" s="21">
        <f t="shared" si="2375"/>
        <v>0</v>
      </c>
      <c r="ADE187" s="21"/>
      <c r="ADF187" s="21">
        <f t="shared" si="2375"/>
        <v>0</v>
      </c>
      <c r="ADG187" s="21"/>
      <c r="ADH187" s="21">
        <f t="shared" si="2376"/>
        <v>0</v>
      </c>
      <c r="ADI187" s="21"/>
      <c r="ADJ187" s="21">
        <f t="shared" si="2376"/>
        <v>0</v>
      </c>
      <c r="ADK187" s="21"/>
      <c r="ADL187" s="21">
        <f t="shared" si="2377"/>
        <v>0</v>
      </c>
      <c r="ADM187" s="21"/>
      <c r="ADN187" s="21">
        <f t="shared" si="2377"/>
        <v>0</v>
      </c>
      <c r="ADO187" s="21"/>
      <c r="ADP187" s="21">
        <f t="shared" si="2377"/>
        <v>0</v>
      </c>
      <c r="ADQ187" s="21"/>
      <c r="ADR187" s="21">
        <f t="shared" si="2377"/>
        <v>0</v>
      </c>
      <c r="ADS187" s="21"/>
      <c r="ADT187" s="21">
        <f t="shared" si="2377"/>
        <v>0</v>
      </c>
      <c r="ADU187" s="21"/>
      <c r="ADV187" s="21">
        <f t="shared" si="2378"/>
        <v>0</v>
      </c>
      <c r="ADW187" s="21"/>
      <c r="ADX187" s="21">
        <f t="shared" si="2378"/>
        <v>0</v>
      </c>
      <c r="ADY187" s="21"/>
      <c r="ADZ187" s="21">
        <f t="shared" si="2378"/>
        <v>0</v>
      </c>
      <c r="AEA187" s="21"/>
      <c r="AEB187" s="21">
        <f t="shared" si="2378"/>
        <v>0</v>
      </c>
      <c r="AEC187" s="21"/>
      <c r="AED187" s="21">
        <f t="shared" si="2379"/>
        <v>0</v>
      </c>
      <c r="AEE187" s="21"/>
      <c r="AEF187" s="21">
        <f t="shared" si="2379"/>
        <v>0</v>
      </c>
      <c r="AEG187" s="21"/>
      <c r="AEH187" s="21">
        <f t="shared" si="2379"/>
        <v>0</v>
      </c>
      <c r="AEI187" s="21"/>
      <c r="AEJ187" s="21">
        <f t="shared" si="2379"/>
        <v>0</v>
      </c>
      <c r="AEK187" s="21"/>
      <c r="AEL187" s="21">
        <f t="shared" si="2379"/>
        <v>0</v>
      </c>
      <c r="AEM187" s="21"/>
      <c r="AEN187" s="21">
        <f t="shared" si="2380"/>
        <v>0</v>
      </c>
      <c r="AEO187" s="21"/>
      <c r="AEP187" s="21">
        <f t="shared" si="2380"/>
        <v>0</v>
      </c>
      <c r="AEQ187" s="21"/>
      <c r="AER187" s="21">
        <f t="shared" si="2380"/>
        <v>0</v>
      </c>
      <c r="AES187" s="21"/>
      <c r="AET187" s="21">
        <f t="shared" si="2380"/>
        <v>0</v>
      </c>
      <c r="AEU187" s="21"/>
      <c r="AEV187" s="21">
        <f t="shared" si="2381"/>
        <v>0</v>
      </c>
      <c r="AEW187" s="21"/>
      <c r="AEX187" s="21">
        <f t="shared" si="2381"/>
        <v>0</v>
      </c>
      <c r="AEY187" s="21"/>
      <c r="AEZ187" s="21">
        <f t="shared" si="2381"/>
        <v>0</v>
      </c>
      <c r="AFA187" s="21"/>
      <c r="AFB187" s="21">
        <f t="shared" si="2381"/>
        <v>0</v>
      </c>
      <c r="AFC187" s="21"/>
      <c r="AFD187" s="21">
        <f t="shared" si="2381"/>
        <v>0</v>
      </c>
      <c r="AFE187" s="21"/>
      <c r="AFF187" s="21">
        <f t="shared" si="2382"/>
        <v>0</v>
      </c>
      <c r="AFG187" s="21"/>
      <c r="AFH187" s="21">
        <f t="shared" si="2382"/>
        <v>0</v>
      </c>
      <c r="AFI187" s="21"/>
      <c r="AFJ187" s="21">
        <f t="shared" si="2382"/>
        <v>0</v>
      </c>
      <c r="AFK187" s="21"/>
      <c r="AFL187" s="21">
        <f t="shared" si="2382"/>
        <v>0</v>
      </c>
      <c r="AFM187" s="21"/>
      <c r="AFN187" s="21">
        <f t="shared" si="2383"/>
        <v>0</v>
      </c>
      <c r="AFO187" s="21"/>
      <c r="AFP187" s="21">
        <f t="shared" si="2383"/>
        <v>0</v>
      </c>
      <c r="AFQ187" s="21"/>
      <c r="AFR187" s="21">
        <f t="shared" si="2383"/>
        <v>0</v>
      </c>
      <c r="AFS187" s="21"/>
      <c r="AFT187" s="21">
        <f t="shared" si="2383"/>
        <v>0</v>
      </c>
      <c r="AFU187" s="21"/>
      <c r="AFV187" s="21">
        <f t="shared" si="2383"/>
        <v>0</v>
      </c>
      <c r="AFW187" s="21"/>
      <c r="AFX187" s="21">
        <f t="shared" si="2384"/>
        <v>0</v>
      </c>
      <c r="AFY187" s="21">
        <v>14</v>
      </c>
      <c r="AFZ187" s="21">
        <f t="shared" si="2384"/>
        <v>0</v>
      </c>
      <c r="AGA187" s="21">
        <v>25</v>
      </c>
      <c r="AGB187" s="21">
        <f t="shared" si="2384"/>
        <v>0</v>
      </c>
      <c r="AGC187" s="21">
        <v>11</v>
      </c>
      <c r="AGD187" s="21">
        <f t="shared" si="2384"/>
        <v>0</v>
      </c>
      <c r="AGE187" s="21"/>
      <c r="AGF187" s="21">
        <f t="shared" si="2385"/>
        <v>0</v>
      </c>
      <c r="AGG187" s="21"/>
      <c r="AGH187" s="21">
        <f t="shared" si="2385"/>
        <v>0</v>
      </c>
      <c r="AGI187" s="21"/>
      <c r="AGJ187" s="21">
        <f t="shared" si="2385"/>
        <v>0</v>
      </c>
      <c r="AGK187" s="21"/>
      <c r="AGL187" s="21">
        <f t="shared" si="2385"/>
        <v>0</v>
      </c>
      <c r="AGM187" s="21"/>
      <c r="AGN187" s="21">
        <f t="shared" si="2385"/>
        <v>0</v>
      </c>
      <c r="AGO187" s="21"/>
      <c r="AGP187" s="21">
        <f t="shared" si="2386"/>
        <v>0</v>
      </c>
      <c r="AGQ187" s="21"/>
      <c r="AGR187" s="21">
        <f t="shared" si="2386"/>
        <v>0</v>
      </c>
      <c r="AGS187" s="21"/>
      <c r="AGT187" s="21">
        <f t="shared" si="2386"/>
        <v>0</v>
      </c>
      <c r="AGU187" s="21"/>
      <c r="AGV187" s="21">
        <f t="shared" si="2386"/>
        <v>0</v>
      </c>
      <c r="AGW187" s="21"/>
      <c r="AGX187" s="21">
        <f t="shared" si="2387"/>
        <v>0</v>
      </c>
      <c r="AGY187" s="21"/>
      <c r="AGZ187" s="21">
        <f t="shared" si="2387"/>
        <v>0</v>
      </c>
      <c r="AHA187" s="21"/>
      <c r="AHB187" s="21">
        <f t="shared" si="2387"/>
        <v>0</v>
      </c>
      <c r="AHC187" s="21"/>
      <c r="AHD187" s="21">
        <f t="shared" si="2387"/>
        <v>0</v>
      </c>
      <c r="AHE187" s="21"/>
      <c r="AHF187" s="21">
        <f t="shared" si="2387"/>
        <v>0</v>
      </c>
      <c r="AHG187" s="21"/>
      <c r="AHH187" s="21">
        <f t="shared" si="2388"/>
        <v>0</v>
      </c>
      <c r="AHI187" s="21"/>
      <c r="AHJ187" s="21">
        <f t="shared" si="2388"/>
        <v>0</v>
      </c>
      <c r="AHK187" s="21"/>
      <c r="AHL187" s="21">
        <f t="shared" si="2388"/>
        <v>0</v>
      </c>
      <c r="AHM187" s="21"/>
      <c r="AHN187" s="21">
        <f t="shared" si="2388"/>
        <v>0</v>
      </c>
      <c r="AHO187" s="21"/>
      <c r="AHP187" s="21">
        <f t="shared" si="2389"/>
        <v>0</v>
      </c>
      <c r="AHQ187" s="21"/>
      <c r="AHR187" s="21">
        <f t="shared" si="2389"/>
        <v>0</v>
      </c>
      <c r="AHS187" s="21"/>
      <c r="AHT187" s="21">
        <f t="shared" si="2389"/>
        <v>0</v>
      </c>
      <c r="AHU187" s="21"/>
      <c r="AHV187" s="21">
        <f t="shared" si="2389"/>
        <v>0</v>
      </c>
      <c r="AHW187" s="21"/>
      <c r="AHX187" s="21">
        <f t="shared" si="2389"/>
        <v>0</v>
      </c>
      <c r="AHY187" s="21"/>
      <c r="AHZ187" s="21">
        <f t="shared" si="2390"/>
        <v>0</v>
      </c>
      <c r="AIA187" s="21"/>
      <c r="AIB187" s="21">
        <f t="shared" si="2390"/>
        <v>0</v>
      </c>
      <c r="AIC187" s="21"/>
      <c r="AID187" s="21">
        <f t="shared" si="2390"/>
        <v>0</v>
      </c>
      <c r="AIE187" s="21"/>
      <c r="AIF187" s="21">
        <f t="shared" si="2390"/>
        <v>0</v>
      </c>
      <c r="AIG187" s="21"/>
      <c r="AIH187" s="21">
        <f t="shared" si="2391"/>
        <v>0</v>
      </c>
      <c r="AII187" s="21"/>
      <c r="AIJ187" s="21">
        <f t="shared" si="2391"/>
        <v>0</v>
      </c>
      <c r="AIK187" s="21"/>
      <c r="AIL187" s="21">
        <f t="shared" si="2391"/>
        <v>0</v>
      </c>
      <c r="AIM187" s="21"/>
      <c r="AIN187" s="21">
        <f t="shared" si="2391"/>
        <v>0</v>
      </c>
      <c r="AIO187" s="21"/>
      <c r="AIP187" s="21">
        <f t="shared" si="2391"/>
        <v>0</v>
      </c>
      <c r="AIQ187" s="21"/>
      <c r="AIR187" s="21">
        <f t="shared" si="2392"/>
        <v>0</v>
      </c>
      <c r="AIS187" s="21"/>
      <c r="AIT187" s="21">
        <f t="shared" si="2392"/>
        <v>0</v>
      </c>
      <c r="AIU187" s="21"/>
      <c r="AIV187" s="21">
        <f t="shared" si="2392"/>
        <v>0</v>
      </c>
      <c r="AIW187" s="21"/>
      <c r="AIX187" s="21">
        <f t="shared" si="2392"/>
        <v>0</v>
      </c>
      <c r="AIY187" s="21"/>
      <c r="AIZ187" s="21">
        <f t="shared" si="2347"/>
        <v>0</v>
      </c>
      <c r="AJA187" s="21"/>
    </row>
    <row r="188" spans="2:937" ht="13.5" customHeight="1" x14ac:dyDescent="0.25">
      <c r="B188" s="31">
        <v>183</v>
      </c>
      <c r="C188" s="192" t="s">
        <v>204</v>
      </c>
      <c r="D188" s="67" t="s">
        <v>65</v>
      </c>
      <c r="E188" s="194" t="s">
        <v>392</v>
      </c>
      <c r="F188" s="194" t="str">
        <f>_xlfn.XLOOKUP(D188,'WTG PH-III'!$D$5:$D$198,'WTG PH-III'!$B$5:$B$198,0,0,1)</f>
        <v>PSS-08</v>
      </c>
      <c r="G188" s="22" t="s">
        <v>537</v>
      </c>
      <c r="H188" s="22" t="s">
        <v>541</v>
      </c>
      <c r="I188" s="61">
        <v>12</v>
      </c>
      <c r="J188" s="21">
        <v>253</v>
      </c>
      <c r="K188" s="21">
        <f t="shared" si="2070"/>
        <v>253.00000000000006</v>
      </c>
      <c r="L188" s="21">
        <f t="shared" si="2071"/>
        <v>253</v>
      </c>
      <c r="M188" s="21">
        <f t="shared" si="2072"/>
        <v>0</v>
      </c>
      <c r="N188" s="95">
        <f>VLOOKUP(D188,'WTG PH-III'!$D$5:$U$198,17,0)</f>
        <v>45711</v>
      </c>
      <c r="O188" s="95">
        <f>VLOOKUP(D188,'WTG PH-III'!$D$5:$U$198,18,0)</f>
        <v>45720</v>
      </c>
      <c r="P188" s="21">
        <f t="shared" si="2073"/>
        <v>0</v>
      </c>
      <c r="Q188" s="21"/>
      <c r="R188" s="21">
        <f t="shared" si="2074"/>
        <v>0</v>
      </c>
      <c r="S188" s="21"/>
      <c r="T188" s="21">
        <f t="shared" si="2075"/>
        <v>0</v>
      </c>
      <c r="U188" s="21"/>
      <c r="V188" s="21">
        <f t="shared" si="2076"/>
        <v>0</v>
      </c>
      <c r="W188" s="21"/>
      <c r="X188" s="21">
        <f t="shared" si="2077"/>
        <v>0</v>
      </c>
      <c r="Y188" s="21"/>
      <c r="Z188" s="21">
        <f t="shared" si="2078"/>
        <v>0</v>
      </c>
      <c r="AA188" s="21"/>
      <c r="AB188" s="21">
        <f t="shared" si="2079"/>
        <v>0</v>
      </c>
      <c r="AC188" s="21"/>
      <c r="AD188" s="21">
        <f t="shared" si="2080"/>
        <v>0</v>
      </c>
      <c r="AE188" s="21"/>
      <c r="AF188" s="21">
        <f t="shared" si="2081"/>
        <v>0</v>
      </c>
      <c r="AG188" s="21"/>
      <c r="AH188" s="21">
        <f t="shared" si="2082"/>
        <v>0</v>
      </c>
      <c r="AI188" s="21"/>
      <c r="AJ188" s="21">
        <f t="shared" si="2083"/>
        <v>0</v>
      </c>
      <c r="AK188" s="21"/>
      <c r="AL188" s="21">
        <f t="shared" si="2084"/>
        <v>0</v>
      </c>
      <c r="AM188" s="21"/>
      <c r="AN188" s="21">
        <f t="shared" si="2085"/>
        <v>0</v>
      </c>
      <c r="AO188" s="21"/>
      <c r="AP188" s="21">
        <f t="shared" si="2086"/>
        <v>0</v>
      </c>
      <c r="AQ188" s="21"/>
      <c r="AR188" s="21">
        <f t="shared" si="2087"/>
        <v>0</v>
      </c>
      <c r="AS188" s="21"/>
      <c r="AT188" s="21">
        <f t="shared" si="2088"/>
        <v>0</v>
      </c>
      <c r="AU188" s="21"/>
      <c r="AV188" s="21">
        <f t="shared" si="2089"/>
        <v>0</v>
      </c>
      <c r="AW188" s="21"/>
      <c r="AX188" s="21">
        <f t="shared" si="2090"/>
        <v>0</v>
      </c>
      <c r="AY188" s="21"/>
      <c r="AZ188" s="21">
        <f t="shared" si="2091"/>
        <v>0</v>
      </c>
      <c r="BA188" s="21"/>
      <c r="BB188" s="21">
        <f t="shared" si="2092"/>
        <v>0</v>
      </c>
      <c r="BC188" s="21"/>
      <c r="BD188" s="21">
        <f t="shared" si="2093"/>
        <v>0</v>
      </c>
      <c r="BE188" s="21"/>
      <c r="BF188" s="21">
        <f t="shared" si="2094"/>
        <v>0</v>
      </c>
      <c r="BG188" s="21"/>
      <c r="BH188" s="21">
        <f t="shared" si="2095"/>
        <v>0</v>
      </c>
      <c r="BI188" s="21"/>
      <c r="BJ188" s="21">
        <f t="shared" si="2096"/>
        <v>0</v>
      </c>
      <c r="BK188" s="21"/>
      <c r="BL188" s="21">
        <f t="shared" si="2097"/>
        <v>0</v>
      </c>
      <c r="BM188" s="21"/>
      <c r="BN188" s="21">
        <f t="shared" si="2098"/>
        <v>0</v>
      </c>
      <c r="BO188" s="21"/>
      <c r="BP188" s="21">
        <f t="shared" si="2099"/>
        <v>0</v>
      </c>
      <c r="BQ188" s="21"/>
      <c r="BR188" s="21">
        <f t="shared" si="2100"/>
        <v>0</v>
      </c>
      <c r="BS188" s="21"/>
      <c r="BT188" s="21">
        <f t="shared" si="2101"/>
        <v>0</v>
      </c>
      <c r="BU188" s="21"/>
      <c r="BV188" s="21">
        <f t="shared" si="2102"/>
        <v>0</v>
      </c>
      <c r="BW188" s="21"/>
      <c r="BX188" s="21">
        <f t="shared" si="2103"/>
        <v>0</v>
      </c>
      <c r="BY188" s="21"/>
      <c r="BZ188" s="21">
        <f t="shared" si="2104"/>
        <v>0</v>
      </c>
      <c r="CA188" s="21"/>
      <c r="CB188" s="21">
        <f t="shared" si="2105"/>
        <v>0</v>
      </c>
      <c r="CC188" s="21"/>
      <c r="CD188" s="21">
        <f t="shared" si="2106"/>
        <v>0</v>
      </c>
      <c r="CE188" s="21"/>
      <c r="CF188" s="21">
        <f t="shared" si="2107"/>
        <v>0</v>
      </c>
      <c r="CG188" s="21"/>
      <c r="CH188" s="21">
        <f t="shared" si="2108"/>
        <v>0</v>
      </c>
      <c r="CI188" s="21"/>
      <c r="CJ188" s="21">
        <f t="shared" si="2109"/>
        <v>0</v>
      </c>
      <c r="CK188" s="21"/>
      <c r="CL188" s="21">
        <f t="shared" si="2110"/>
        <v>0</v>
      </c>
      <c r="CM188" s="21"/>
      <c r="CN188" s="21">
        <f t="shared" si="2111"/>
        <v>0</v>
      </c>
      <c r="CO188" s="21"/>
      <c r="CP188" s="21">
        <f t="shared" si="2112"/>
        <v>0</v>
      </c>
      <c r="CQ188" s="21"/>
      <c r="CR188" s="21">
        <f t="shared" si="2113"/>
        <v>0</v>
      </c>
      <c r="CS188" s="21"/>
      <c r="CT188" s="21">
        <f t="shared" si="2114"/>
        <v>0</v>
      </c>
      <c r="CU188" s="21"/>
      <c r="CV188" s="21">
        <f t="shared" si="2115"/>
        <v>0</v>
      </c>
      <c r="CW188" s="21"/>
      <c r="CX188" s="21">
        <f t="shared" si="2116"/>
        <v>0</v>
      </c>
      <c r="CY188" s="21"/>
      <c r="CZ188" s="21">
        <f t="shared" si="2117"/>
        <v>0</v>
      </c>
      <c r="DA188" s="21"/>
      <c r="DB188" s="21">
        <f t="shared" si="2118"/>
        <v>0</v>
      </c>
      <c r="DC188" s="21"/>
      <c r="DD188" s="21">
        <f t="shared" si="2119"/>
        <v>0</v>
      </c>
      <c r="DE188" s="21"/>
      <c r="DF188" s="21">
        <f t="shared" si="2120"/>
        <v>0</v>
      </c>
      <c r="DG188" s="21"/>
      <c r="DH188" s="21">
        <f t="shared" si="2121"/>
        <v>0</v>
      </c>
      <c r="DI188" s="21"/>
      <c r="DJ188" s="21">
        <f t="shared" si="2122"/>
        <v>0</v>
      </c>
      <c r="DK188" s="21"/>
      <c r="DL188" s="21">
        <f t="shared" si="2123"/>
        <v>0</v>
      </c>
      <c r="DM188" s="21"/>
      <c r="DN188" s="21">
        <f t="shared" si="2124"/>
        <v>0</v>
      </c>
      <c r="DO188" s="21"/>
      <c r="DP188" s="21">
        <f t="shared" si="2125"/>
        <v>0</v>
      </c>
      <c r="DQ188" s="21"/>
      <c r="DR188" s="21">
        <f t="shared" si="2126"/>
        <v>0</v>
      </c>
      <c r="DS188" s="21"/>
      <c r="DT188" s="21">
        <f t="shared" si="2127"/>
        <v>0</v>
      </c>
      <c r="DU188" s="21"/>
      <c r="DV188" s="21">
        <f t="shared" si="2128"/>
        <v>0</v>
      </c>
      <c r="DW188" s="21"/>
      <c r="DX188" s="21">
        <f t="shared" si="2129"/>
        <v>0</v>
      </c>
      <c r="DY188" s="21"/>
      <c r="DZ188" s="21">
        <f t="shared" si="2130"/>
        <v>0</v>
      </c>
      <c r="EA188" s="21"/>
      <c r="EB188" s="21">
        <f t="shared" si="2131"/>
        <v>0</v>
      </c>
      <c r="EC188" s="21"/>
      <c r="ED188" s="21">
        <f t="shared" si="2132"/>
        <v>0</v>
      </c>
      <c r="EE188" s="21"/>
      <c r="EF188" s="21">
        <f t="shared" si="2133"/>
        <v>0</v>
      </c>
      <c r="EG188" s="21"/>
      <c r="EH188" s="21">
        <f t="shared" si="2134"/>
        <v>0</v>
      </c>
      <c r="EI188" s="21"/>
      <c r="EJ188" s="21">
        <f t="shared" si="2135"/>
        <v>0</v>
      </c>
      <c r="EK188" s="21"/>
      <c r="EL188" s="21">
        <f t="shared" si="2136"/>
        <v>0</v>
      </c>
      <c r="EM188" s="21"/>
      <c r="EN188" s="21">
        <f t="shared" si="2137"/>
        <v>0</v>
      </c>
      <c r="EO188" s="21"/>
      <c r="EP188" s="21">
        <f t="shared" si="2138"/>
        <v>0</v>
      </c>
      <c r="EQ188" s="21"/>
      <c r="ER188" s="21">
        <f t="shared" si="2139"/>
        <v>0</v>
      </c>
      <c r="ES188" s="21"/>
      <c r="ET188" s="21">
        <f t="shared" si="2140"/>
        <v>25.3</v>
      </c>
      <c r="EU188" s="21"/>
      <c r="EV188" s="21">
        <f t="shared" si="2141"/>
        <v>25.3</v>
      </c>
      <c r="EW188" s="21"/>
      <c r="EX188" s="21">
        <f t="shared" si="2142"/>
        <v>25.3</v>
      </c>
      <c r="EY188" s="21"/>
      <c r="EZ188" s="21">
        <f t="shared" si="2143"/>
        <v>25.3</v>
      </c>
      <c r="FA188" s="21"/>
      <c r="FB188" s="21">
        <f t="shared" si="2144"/>
        <v>25.3</v>
      </c>
      <c r="FC188" s="21"/>
      <c r="FD188" s="21">
        <f t="shared" si="2145"/>
        <v>25.3</v>
      </c>
      <c r="FE188" s="21"/>
      <c r="FF188" s="21">
        <f t="shared" si="2146"/>
        <v>25.3</v>
      </c>
      <c r="FG188" s="21"/>
      <c r="FH188" s="21">
        <f t="shared" si="2147"/>
        <v>25.3</v>
      </c>
      <c r="FI188" s="21"/>
      <c r="FJ188" s="21">
        <f t="shared" si="2148"/>
        <v>25.3</v>
      </c>
      <c r="FK188" s="21"/>
      <c r="FL188" s="21">
        <f t="shared" si="2149"/>
        <v>25.3</v>
      </c>
      <c r="FM188" s="21"/>
      <c r="FN188" s="21">
        <f t="shared" si="2150"/>
        <v>0</v>
      </c>
      <c r="FO188" s="21"/>
      <c r="FP188" s="21">
        <f t="shared" si="2151"/>
        <v>0</v>
      </c>
      <c r="FQ188" s="21"/>
      <c r="FR188" s="21">
        <f t="shared" si="2152"/>
        <v>0</v>
      </c>
      <c r="FS188" s="21"/>
      <c r="FT188" s="21">
        <f t="shared" si="2153"/>
        <v>0</v>
      </c>
      <c r="FU188" s="21"/>
      <c r="FV188" s="21">
        <f t="shared" si="2154"/>
        <v>0</v>
      </c>
      <c r="FW188" s="21"/>
      <c r="FX188" s="21">
        <f t="shared" si="2155"/>
        <v>0</v>
      </c>
      <c r="FY188" s="21"/>
      <c r="FZ188" s="21">
        <f t="shared" si="2156"/>
        <v>0</v>
      </c>
      <c r="GA188" s="21"/>
      <c r="GB188" s="21">
        <f t="shared" si="2157"/>
        <v>0</v>
      </c>
      <c r="GC188" s="21"/>
      <c r="GD188" s="21">
        <f t="shared" si="2158"/>
        <v>0</v>
      </c>
      <c r="GE188" s="21"/>
      <c r="GF188" s="21">
        <f t="shared" si="2159"/>
        <v>0</v>
      </c>
      <c r="GG188" s="21"/>
      <c r="GH188" s="21">
        <f t="shared" si="2160"/>
        <v>0</v>
      </c>
      <c r="GI188" s="21"/>
      <c r="GJ188" s="21">
        <f t="shared" si="2161"/>
        <v>0</v>
      </c>
      <c r="GK188" s="21"/>
      <c r="GL188" s="21">
        <f t="shared" si="2162"/>
        <v>0</v>
      </c>
      <c r="GM188" s="21"/>
      <c r="GN188" s="21">
        <f t="shared" si="2163"/>
        <v>0</v>
      </c>
      <c r="GO188" s="21">
        <v>12</v>
      </c>
      <c r="GP188" s="21">
        <f t="shared" si="2164"/>
        <v>0</v>
      </c>
      <c r="GQ188" s="21">
        <v>25</v>
      </c>
      <c r="GR188" s="21">
        <f t="shared" si="2165"/>
        <v>0</v>
      </c>
      <c r="GS188" s="21">
        <v>26</v>
      </c>
      <c r="GT188" s="21">
        <f t="shared" si="2166"/>
        <v>0</v>
      </c>
      <c r="GU188" s="21">
        <v>34</v>
      </c>
      <c r="GV188" s="21">
        <f t="shared" si="2167"/>
        <v>0</v>
      </c>
      <c r="GW188" s="21">
        <v>34</v>
      </c>
      <c r="GX188" s="21">
        <f t="shared" si="2168"/>
        <v>0</v>
      </c>
      <c r="GY188" s="21"/>
      <c r="GZ188" s="21">
        <f t="shared" si="2169"/>
        <v>0</v>
      </c>
      <c r="HA188" s="21">
        <v>31</v>
      </c>
      <c r="HB188" s="21">
        <f t="shared" si="2170"/>
        <v>0</v>
      </c>
      <c r="HC188" s="21">
        <v>31</v>
      </c>
      <c r="HD188" s="21">
        <f t="shared" si="2171"/>
        <v>0</v>
      </c>
      <c r="HE188" s="21">
        <v>33</v>
      </c>
      <c r="HF188" s="21">
        <f t="shared" si="2172"/>
        <v>0</v>
      </c>
      <c r="HG188" s="21">
        <v>27</v>
      </c>
      <c r="HH188" s="21">
        <f t="shared" si="2173"/>
        <v>0</v>
      </c>
      <c r="HI188" s="21"/>
      <c r="HJ188" s="21">
        <f t="shared" si="2174"/>
        <v>0</v>
      </c>
      <c r="HK188" s="21"/>
      <c r="HL188" s="21">
        <f t="shared" si="2175"/>
        <v>0</v>
      </c>
      <c r="HM188" s="21"/>
      <c r="HN188" s="21">
        <f t="shared" si="2176"/>
        <v>0</v>
      </c>
      <c r="HO188" s="21"/>
      <c r="HP188" s="21">
        <f t="shared" si="2177"/>
        <v>0</v>
      </c>
      <c r="HQ188" s="21"/>
      <c r="HR188" s="21">
        <f t="shared" si="2178"/>
        <v>0</v>
      </c>
      <c r="HS188" s="21"/>
      <c r="HT188" s="21">
        <f t="shared" si="2179"/>
        <v>0</v>
      </c>
      <c r="HU188" s="21"/>
      <c r="HV188" s="21">
        <f t="shared" si="2180"/>
        <v>0</v>
      </c>
      <c r="HW188" s="21"/>
      <c r="HX188" s="21">
        <f t="shared" si="2181"/>
        <v>0</v>
      </c>
      <c r="HY188" s="21"/>
      <c r="HZ188" s="21">
        <f t="shared" si="2182"/>
        <v>0</v>
      </c>
      <c r="IA188" s="21"/>
      <c r="IB188" s="21">
        <f t="shared" si="2183"/>
        <v>0</v>
      </c>
      <c r="IC188" s="21"/>
      <c r="ID188" s="21">
        <f t="shared" si="2184"/>
        <v>0</v>
      </c>
      <c r="IE188" s="21"/>
      <c r="IF188" s="21">
        <f t="shared" si="2185"/>
        <v>0</v>
      </c>
      <c r="IG188" s="21"/>
      <c r="IH188" s="21">
        <f t="shared" si="2186"/>
        <v>0</v>
      </c>
      <c r="II188" s="21"/>
      <c r="IJ188" s="21">
        <f t="shared" si="2187"/>
        <v>0</v>
      </c>
      <c r="IK188" s="21"/>
      <c r="IL188" s="21">
        <f t="shared" si="2188"/>
        <v>0</v>
      </c>
      <c r="IM188" s="21"/>
      <c r="IN188" s="21">
        <f t="shared" si="2189"/>
        <v>0</v>
      </c>
      <c r="IO188" s="21"/>
      <c r="IP188" s="21">
        <f t="shared" si="2190"/>
        <v>0</v>
      </c>
      <c r="IQ188" s="21"/>
      <c r="IR188" s="21">
        <f t="shared" si="2191"/>
        <v>0</v>
      </c>
      <c r="IS188" s="21"/>
      <c r="IT188" s="21">
        <f t="shared" si="2192"/>
        <v>0</v>
      </c>
      <c r="IU188" s="21"/>
      <c r="IV188" s="21">
        <f t="shared" si="2193"/>
        <v>0</v>
      </c>
      <c r="IW188" s="21"/>
      <c r="IX188" s="21">
        <f t="shared" si="2194"/>
        <v>0</v>
      </c>
      <c r="IY188" s="21"/>
      <c r="IZ188" s="21">
        <f t="shared" si="2195"/>
        <v>0</v>
      </c>
      <c r="JA188" s="21"/>
      <c r="JB188" s="21">
        <f t="shared" si="2196"/>
        <v>0</v>
      </c>
      <c r="JC188" s="21"/>
      <c r="JD188" s="21">
        <f t="shared" si="2197"/>
        <v>0</v>
      </c>
      <c r="JE188" s="21"/>
      <c r="JF188" s="21">
        <f t="shared" si="2198"/>
        <v>0</v>
      </c>
      <c r="JG188" s="21"/>
      <c r="JH188" s="21">
        <f t="shared" si="2199"/>
        <v>0</v>
      </c>
      <c r="JI188" s="21"/>
      <c r="JJ188" s="21">
        <f t="shared" si="2200"/>
        <v>0</v>
      </c>
      <c r="JK188" s="21"/>
      <c r="JL188" s="21">
        <f t="shared" si="2201"/>
        <v>0</v>
      </c>
      <c r="JM188" s="21"/>
      <c r="JN188" s="21">
        <f t="shared" si="2202"/>
        <v>0</v>
      </c>
      <c r="JO188" s="21"/>
      <c r="JP188" s="21">
        <f t="shared" si="2203"/>
        <v>0</v>
      </c>
      <c r="JQ188" s="21"/>
      <c r="JR188" s="21">
        <f t="shared" si="2204"/>
        <v>0</v>
      </c>
      <c r="JS188" s="21"/>
      <c r="JT188" s="21">
        <f t="shared" si="2205"/>
        <v>0</v>
      </c>
      <c r="JU188" s="21"/>
      <c r="JV188" s="21">
        <f t="shared" si="2206"/>
        <v>0</v>
      </c>
      <c r="JW188" s="21"/>
      <c r="JX188" s="21">
        <f t="shared" si="2207"/>
        <v>0</v>
      </c>
      <c r="JY188" s="21"/>
      <c r="JZ188" s="21">
        <f t="shared" si="2208"/>
        <v>0</v>
      </c>
      <c r="KA188" s="21"/>
      <c r="KB188" s="21">
        <f t="shared" si="2209"/>
        <v>0</v>
      </c>
      <c r="KC188" s="21"/>
      <c r="KD188" s="21">
        <f t="shared" si="2210"/>
        <v>0</v>
      </c>
      <c r="KE188" s="21"/>
      <c r="KF188" s="21">
        <f t="shared" si="2211"/>
        <v>0</v>
      </c>
      <c r="KG188" s="21"/>
      <c r="KH188" s="21">
        <f t="shared" si="2212"/>
        <v>0</v>
      </c>
      <c r="KI188" s="21"/>
      <c r="KJ188" s="21">
        <f t="shared" si="2213"/>
        <v>0</v>
      </c>
      <c r="KK188" s="21"/>
      <c r="KL188" s="21">
        <f t="shared" si="2214"/>
        <v>0</v>
      </c>
      <c r="KM188" s="21"/>
      <c r="KN188" s="21">
        <f t="shared" si="2215"/>
        <v>0</v>
      </c>
      <c r="KO188" s="21"/>
      <c r="KP188" s="21">
        <f t="shared" si="2216"/>
        <v>0</v>
      </c>
      <c r="KQ188" s="21"/>
      <c r="KR188" s="21">
        <f t="shared" si="2217"/>
        <v>0</v>
      </c>
      <c r="KS188" s="21"/>
      <c r="KT188" s="21">
        <f t="shared" si="2218"/>
        <v>0</v>
      </c>
      <c r="KU188" s="21"/>
      <c r="KV188" s="21">
        <f t="shared" si="2219"/>
        <v>0</v>
      </c>
      <c r="KW188" s="21"/>
      <c r="KX188" s="21">
        <f t="shared" si="2220"/>
        <v>0</v>
      </c>
      <c r="KY188" s="21"/>
      <c r="KZ188" s="21">
        <f t="shared" si="2221"/>
        <v>0</v>
      </c>
      <c r="LA188" s="21"/>
      <c r="LB188" s="21">
        <f t="shared" si="2222"/>
        <v>0</v>
      </c>
      <c r="LC188" s="21"/>
      <c r="LD188" s="21">
        <f t="shared" si="2223"/>
        <v>0</v>
      </c>
      <c r="LE188" s="21"/>
      <c r="LF188" s="21">
        <f t="shared" si="2224"/>
        <v>0</v>
      </c>
      <c r="LG188" s="21"/>
      <c r="LH188" s="21">
        <f t="shared" si="2225"/>
        <v>0</v>
      </c>
      <c r="LI188" s="21"/>
      <c r="LJ188" s="21">
        <f t="shared" si="2226"/>
        <v>0</v>
      </c>
      <c r="LK188" s="21"/>
      <c r="LL188" s="21">
        <f t="shared" si="2227"/>
        <v>0</v>
      </c>
      <c r="LM188" s="21"/>
      <c r="LN188" s="21">
        <f t="shared" si="2228"/>
        <v>0</v>
      </c>
      <c r="LO188" s="21"/>
      <c r="LP188" s="21">
        <f t="shared" si="2229"/>
        <v>0</v>
      </c>
      <c r="LQ188" s="21"/>
      <c r="LR188" s="21">
        <f t="shared" si="2230"/>
        <v>0</v>
      </c>
      <c r="LS188" s="21"/>
      <c r="LT188" s="21">
        <f t="shared" si="2231"/>
        <v>0</v>
      </c>
      <c r="LU188" s="21"/>
      <c r="LV188" s="21">
        <f t="shared" si="2232"/>
        <v>0</v>
      </c>
      <c r="LW188" s="21"/>
      <c r="LX188" s="21">
        <f t="shared" si="2233"/>
        <v>0</v>
      </c>
      <c r="LY188" s="21"/>
      <c r="LZ188" s="21">
        <f t="shared" si="2234"/>
        <v>0</v>
      </c>
      <c r="MA188" s="21"/>
      <c r="MB188" s="21">
        <f t="shared" si="2235"/>
        <v>0</v>
      </c>
      <c r="MC188" s="21"/>
      <c r="MD188" s="21">
        <f t="shared" si="2236"/>
        <v>0</v>
      </c>
      <c r="ME188" s="21"/>
      <c r="MF188" s="21">
        <f t="shared" si="2237"/>
        <v>0</v>
      </c>
      <c r="MG188" s="21"/>
      <c r="MH188" s="21">
        <f t="shared" si="2238"/>
        <v>0</v>
      </c>
      <c r="MI188" s="21"/>
      <c r="MJ188" s="21">
        <f t="shared" si="2239"/>
        <v>0</v>
      </c>
      <c r="MK188" s="21"/>
      <c r="ML188" s="21">
        <f t="shared" si="2240"/>
        <v>0</v>
      </c>
      <c r="MM188" s="21"/>
      <c r="MN188" s="21">
        <f t="shared" si="2241"/>
        <v>0</v>
      </c>
      <c r="MO188" s="21"/>
      <c r="MP188" s="21">
        <f t="shared" si="2242"/>
        <v>0</v>
      </c>
      <c r="MQ188" s="21"/>
      <c r="MR188" s="21">
        <f t="shared" si="2243"/>
        <v>0</v>
      </c>
      <c r="MS188" s="21"/>
      <c r="MT188" s="21">
        <f t="shared" si="2244"/>
        <v>0</v>
      </c>
      <c r="MU188" s="21"/>
      <c r="MV188" s="21">
        <f t="shared" si="2245"/>
        <v>0</v>
      </c>
      <c r="MW188" s="21"/>
      <c r="MX188" s="21">
        <f t="shared" si="2246"/>
        <v>0</v>
      </c>
      <c r="MY188" s="21"/>
      <c r="MZ188" s="21">
        <f t="shared" si="2247"/>
        <v>0</v>
      </c>
      <c r="NA188" s="21"/>
      <c r="NB188" s="21">
        <f t="shared" si="2248"/>
        <v>0</v>
      </c>
      <c r="NC188" s="21"/>
      <c r="ND188" s="21">
        <f t="shared" si="2249"/>
        <v>0</v>
      </c>
      <c r="NE188" s="21"/>
      <c r="NF188" s="21">
        <f t="shared" si="2250"/>
        <v>0</v>
      </c>
      <c r="NG188" s="21"/>
      <c r="NH188" s="21">
        <f t="shared" si="2251"/>
        <v>0</v>
      </c>
      <c r="NI188" s="21"/>
      <c r="NJ188" s="21">
        <f t="shared" si="2252"/>
        <v>0</v>
      </c>
      <c r="NK188" s="21"/>
      <c r="NL188" s="21">
        <f t="shared" si="2253"/>
        <v>0</v>
      </c>
      <c r="NM188" s="21"/>
      <c r="NN188" s="21">
        <f t="shared" si="2254"/>
        <v>0</v>
      </c>
      <c r="NO188" s="21"/>
      <c r="NP188" s="21">
        <f t="shared" si="2255"/>
        <v>0</v>
      </c>
      <c r="NQ188" s="21"/>
      <c r="NR188" s="21">
        <f t="shared" si="2256"/>
        <v>0</v>
      </c>
      <c r="NS188" s="21"/>
      <c r="NT188" s="21">
        <f t="shared" si="2257"/>
        <v>0</v>
      </c>
      <c r="NU188" s="21"/>
      <c r="NV188" s="21">
        <f t="shared" si="2258"/>
        <v>0</v>
      </c>
      <c r="NW188" s="21"/>
      <c r="NX188" s="21">
        <f t="shared" si="2259"/>
        <v>0</v>
      </c>
      <c r="NY188" s="21"/>
      <c r="NZ188" s="21">
        <f t="shared" si="2260"/>
        <v>0</v>
      </c>
      <c r="OA188" s="21"/>
      <c r="OB188" s="21">
        <f t="shared" si="2261"/>
        <v>0</v>
      </c>
      <c r="OC188" s="21"/>
      <c r="OD188" s="21">
        <f t="shared" si="2262"/>
        <v>0</v>
      </c>
      <c r="OE188" s="21"/>
      <c r="OF188" s="21">
        <f t="shared" si="2263"/>
        <v>0</v>
      </c>
      <c r="OG188" s="21"/>
      <c r="OH188" s="21">
        <f t="shared" si="2264"/>
        <v>0</v>
      </c>
      <c r="OI188" s="21"/>
      <c r="OJ188" s="21">
        <f t="shared" si="2265"/>
        <v>0</v>
      </c>
      <c r="OK188" s="21"/>
      <c r="OL188" s="21">
        <f t="shared" si="2266"/>
        <v>0</v>
      </c>
      <c r="OM188" s="21"/>
      <c r="ON188" s="21">
        <f t="shared" si="2267"/>
        <v>0</v>
      </c>
      <c r="OO188" s="21"/>
      <c r="OP188" s="21">
        <f t="shared" si="2267"/>
        <v>0</v>
      </c>
      <c r="OQ188" s="21"/>
      <c r="OR188" s="21">
        <f t="shared" si="2267"/>
        <v>0</v>
      </c>
      <c r="OS188" s="21"/>
      <c r="OT188" s="21">
        <f t="shared" si="2267"/>
        <v>0</v>
      </c>
      <c r="OU188" s="21"/>
      <c r="OV188" s="21">
        <f t="shared" si="2267"/>
        <v>0</v>
      </c>
      <c r="OW188" s="21"/>
      <c r="OX188" s="21">
        <f t="shared" si="2267"/>
        <v>0</v>
      </c>
      <c r="OY188" s="21"/>
      <c r="OZ188" s="21">
        <f t="shared" si="2267"/>
        <v>0</v>
      </c>
      <c r="PA188" s="21"/>
      <c r="PB188" s="21">
        <f t="shared" si="2268"/>
        <v>0</v>
      </c>
      <c r="PC188" s="21"/>
      <c r="PD188" s="21">
        <f t="shared" si="2268"/>
        <v>0</v>
      </c>
      <c r="PE188" s="21"/>
      <c r="PF188" s="21">
        <f t="shared" si="2268"/>
        <v>0</v>
      </c>
      <c r="PG188" s="21"/>
      <c r="PH188" s="21">
        <f t="shared" si="2268"/>
        <v>0</v>
      </c>
      <c r="PI188" s="21"/>
      <c r="PJ188" s="21">
        <f t="shared" si="2268"/>
        <v>0</v>
      </c>
      <c r="PK188" s="21"/>
      <c r="PL188" s="21">
        <f t="shared" si="2268"/>
        <v>0</v>
      </c>
      <c r="PM188" s="21"/>
      <c r="PN188" s="21">
        <f t="shared" si="2269"/>
        <v>0</v>
      </c>
      <c r="PO188" s="21"/>
      <c r="PP188" s="21">
        <f t="shared" si="2269"/>
        <v>0</v>
      </c>
      <c r="PQ188" s="21"/>
      <c r="PR188" s="21">
        <f t="shared" si="2269"/>
        <v>0</v>
      </c>
      <c r="PS188" s="21"/>
      <c r="PT188" s="21">
        <f t="shared" si="2269"/>
        <v>0</v>
      </c>
      <c r="PU188" s="21"/>
      <c r="PV188" s="21">
        <f t="shared" si="2269"/>
        <v>0</v>
      </c>
      <c r="PW188" s="21"/>
      <c r="PX188" s="21">
        <f t="shared" si="2269"/>
        <v>0</v>
      </c>
      <c r="PY188" s="21"/>
      <c r="PZ188" s="21">
        <f t="shared" si="2270"/>
        <v>0</v>
      </c>
      <c r="QA188" s="21"/>
      <c r="QB188" s="21">
        <f t="shared" si="2270"/>
        <v>0</v>
      </c>
      <c r="QC188" s="21"/>
      <c r="QD188" s="21">
        <f t="shared" si="2270"/>
        <v>0</v>
      </c>
      <c r="QE188" s="21"/>
      <c r="QF188" s="21">
        <f t="shared" si="2270"/>
        <v>0</v>
      </c>
      <c r="QG188" s="21"/>
      <c r="QH188" s="21">
        <f t="shared" si="2270"/>
        <v>0</v>
      </c>
      <c r="QI188" s="21"/>
      <c r="QJ188" s="21">
        <f t="shared" si="2270"/>
        <v>0</v>
      </c>
      <c r="QK188" s="21"/>
      <c r="QL188" s="21">
        <f t="shared" si="2346"/>
        <v>0</v>
      </c>
      <c r="QM188" s="21"/>
      <c r="QN188" s="21">
        <f t="shared" si="2346"/>
        <v>0</v>
      </c>
      <c r="QO188" s="21"/>
      <c r="QP188" s="21">
        <f t="shared" si="2346"/>
        <v>0</v>
      </c>
      <c r="QQ188" s="21"/>
      <c r="QR188" s="21">
        <f t="shared" si="2346"/>
        <v>0</v>
      </c>
      <c r="QS188" s="21"/>
      <c r="QT188" s="21">
        <f t="shared" si="2346"/>
        <v>0</v>
      </c>
      <c r="QU188" s="21"/>
      <c r="QV188" s="21">
        <f t="shared" si="2346"/>
        <v>0</v>
      </c>
      <c r="QW188" s="21"/>
      <c r="QX188" s="21">
        <f t="shared" si="2272"/>
        <v>0</v>
      </c>
      <c r="QY188" s="21"/>
      <c r="QZ188" s="21">
        <f t="shared" si="2272"/>
        <v>0</v>
      </c>
      <c r="RA188" s="21"/>
      <c r="RB188" s="21">
        <f t="shared" si="2272"/>
        <v>0</v>
      </c>
      <c r="RC188" s="21"/>
      <c r="RD188" s="21">
        <f t="shared" si="2272"/>
        <v>0</v>
      </c>
      <c r="RE188" s="21"/>
      <c r="RF188" s="21">
        <f t="shared" si="2272"/>
        <v>0</v>
      </c>
      <c r="RG188" s="21"/>
      <c r="RH188" s="21">
        <f t="shared" si="2272"/>
        <v>0</v>
      </c>
      <c r="RI188" s="21"/>
      <c r="RJ188" s="21">
        <f t="shared" si="1944"/>
        <v>0</v>
      </c>
      <c r="RK188" s="21"/>
      <c r="RL188" s="21">
        <f t="shared" si="1945"/>
        <v>0</v>
      </c>
      <c r="RM188" s="21"/>
      <c r="RN188" s="21">
        <f t="shared" si="1946"/>
        <v>0</v>
      </c>
      <c r="RO188" s="21"/>
      <c r="RP188" s="21">
        <f t="shared" si="1947"/>
        <v>0</v>
      </c>
      <c r="RQ188" s="21"/>
      <c r="RR188" s="21">
        <f t="shared" si="1948"/>
        <v>0</v>
      </c>
      <c r="RS188" s="21"/>
      <c r="RT188" s="21">
        <f t="shared" si="1949"/>
        <v>0</v>
      </c>
      <c r="RU188" s="21"/>
      <c r="RV188" s="21">
        <f t="shared" si="1950"/>
        <v>0</v>
      </c>
      <c r="RW188" s="21"/>
      <c r="RX188" s="21">
        <f t="shared" si="1951"/>
        <v>0</v>
      </c>
      <c r="RY188" s="21"/>
      <c r="RZ188" s="21">
        <f t="shared" si="1952"/>
        <v>0</v>
      </c>
      <c r="SA188" s="21"/>
      <c r="SB188" s="21">
        <f t="shared" si="1953"/>
        <v>0</v>
      </c>
      <c r="SC188" s="21"/>
      <c r="SD188" s="21">
        <f t="shared" si="1954"/>
        <v>0</v>
      </c>
      <c r="SE188" s="21"/>
      <c r="SF188" s="21">
        <f t="shared" si="1955"/>
        <v>0</v>
      </c>
      <c r="SG188" s="21"/>
      <c r="SH188" s="21">
        <f t="shared" si="1956"/>
        <v>0</v>
      </c>
      <c r="SI188" s="21"/>
      <c r="SJ188" s="21">
        <f t="shared" si="1957"/>
        <v>0</v>
      </c>
      <c r="SK188" s="21"/>
      <c r="SL188" s="21">
        <f t="shared" si="1958"/>
        <v>0</v>
      </c>
      <c r="SM188" s="21"/>
      <c r="SN188" s="21">
        <f t="shared" si="2273"/>
        <v>0</v>
      </c>
      <c r="SO188" s="21"/>
      <c r="SP188" s="21">
        <f t="shared" si="1960"/>
        <v>0</v>
      </c>
      <c r="SQ188" s="21"/>
      <c r="SR188" s="21">
        <f t="shared" si="1961"/>
        <v>0</v>
      </c>
      <c r="SS188" s="21"/>
      <c r="ST188" s="21">
        <f t="shared" si="1962"/>
        <v>0</v>
      </c>
      <c r="SU188" s="21"/>
      <c r="SV188" s="21">
        <f t="shared" si="1963"/>
        <v>0</v>
      </c>
      <c r="SW188" s="21"/>
      <c r="SX188" s="21">
        <f t="shared" si="1964"/>
        <v>0</v>
      </c>
      <c r="SY188" s="21"/>
      <c r="SZ188" s="21">
        <f t="shared" si="1965"/>
        <v>0</v>
      </c>
      <c r="TA188" s="21"/>
      <c r="TB188" s="21">
        <f t="shared" si="1966"/>
        <v>0</v>
      </c>
      <c r="TC188" s="21"/>
      <c r="TD188" s="21">
        <f t="shared" si="2274"/>
        <v>0</v>
      </c>
      <c r="TE188" s="21"/>
      <c r="TF188" s="21">
        <f t="shared" si="1968"/>
        <v>0</v>
      </c>
      <c r="TG188" s="21"/>
      <c r="TH188" s="21">
        <f t="shared" si="1969"/>
        <v>0</v>
      </c>
      <c r="TI188" s="21"/>
      <c r="TJ188" s="21">
        <f t="shared" si="1970"/>
        <v>0</v>
      </c>
      <c r="TK188" s="21"/>
      <c r="TL188" s="21">
        <f t="shared" si="2275"/>
        <v>0</v>
      </c>
      <c r="TM188" s="21"/>
      <c r="TN188" s="21">
        <f t="shared" si="2276"/>
        <v>0</v>
      </c>
      <c r="TO188" s="21"/>
      <c r="TP188" s="21">
        <f t="shared" si="2277"/>
        <v>0</v>
      </c>
      <c r="TQ188" s="21"/>
      <c r="TR188" s="21">
        <f t="shared" si="2278"/>
        <v>0</v>
      </c>
      <c r="TS188" s="21"/>
      <c r="TT188" s="21">
        <f t="shared" si="2279"/>
        <v>0</v>
      </c>
      <c r="TU188" s="21"/>
      <c r="TV188" s="21">
        <f t="shared" si="2280"/>
        <v>0</v>
      </c>
      <c r="TW188" s="21"/>
      <c r="TX188" s="21">
        <f t="shared" si="2281"/>
        <v>0</v>
      </c>
      <c r="TY188" s="21"/>
      <c r="TZ188" s="21">
        <f t="shared" si="2282"/>
        <v>0</v>
      </c>
      <c r="UA188" s="21"/>
      <c r="UB188" s="21">
        <f t="shared" si="2283"/>
        <v>0</v>
      </c>
      <c r="UC188" s="21"/>
      <c r="UD188" s="21">
        <f t="shared" si="2284"/>
        <v>0</v>
      </c>
      <c r="UE188" s="21"/>
      <c r="UF188" s="21">
        <f t="shared" si="2285"/>
        <v>0</v>
      </c>
      <c r="UG188" s="21"/>
      <c r="UH188" s="21">
        <f t="shared" si="1982"/>
        <v>0</v>
      </c>
      <c r="UI188" s="21"/>
      <c r="UJ188" s="21">
        <f t="shared" si="2286"/>
        <v>0</v>
      </c>
      <c r="UK188" s="21"/>
      <c r="UL188" s="21">
        <f t="shared" si="2287"/>
        <v>0</v>
      </c>
      <c r="UM188" s="21"/>
      <c r="UN188" s="21">
        <f t="shared" si="2288"/>
        <v>0</v>
      </c>
      <c r="UO188" s="21"/>
      <c r="UP188" s="21">
        <f t="shared" si="2289"/>
        <v>0</v>
      </c>
      <c r="UQ188" s="21"/>
      <c r="UR188" s="21">
        <f t="shared" si="2290"/>
        <v>0</v>
      </c>
      <c r="US188" s="21"/>
      <c r="UT188" s="21">
        <f t="shared" si="2291"/>
        <v>0</v>
      </c>
      <c r="UU188" s="21"/>
      <c r="UV188" s="21">
        <f t="shared" si="1989"/>
        <v>0</v>
      </c>
      <c r="UW188" s="21"/>
      <c r="UX188" s="21">
        <f t="shared" si="2292"/>
        <v>0</v>
      </c>
      <c r="UY188" s="21"/>
      <c r="UZ188" s="21">
        <f t="shared" si="1991"/>
        <v>0</v>
      </c>
      <c r="VA188" s="21"/>
      <c r="VB188" s="21">
        <f t="shared" si="2293"/>
        <v>0</v>
      </c>
      <c r="VC188" s="21"/>
      <c r="VD188" s="21">
        <f t="shared" si="2294"/>
        <v>0</v>
      </c>
      <c r="VE188" s="21"/>
      <c r="VF188" s="21">
        <f t="shared" si="2295"/>
        <v>0</v>
      </c>
      <c r="VG188" s="21"/>
      <c r="VH188" s="21">
        <f t="shared" si="2296"/>
        <v>0</v>
      </c>
      <c r="VI188" s="21"/>
      <c r="VJ188" s="21">
        <f t="shared" si="2297"/>
        <v>0</v>
      </c>
      <c r="VK188" s="21"/>
      <c r="VL188" s="21">
        <f t="shared" si="2298"/>
        <v>0</v>
      </c>
      <c r="VM188" s="21"/>
      <c r="VN188" s="21">
        <f t="shared" si="2299"/>
        <v>0</v>
      </c>
      <c r="VO188" s="21"/>
      <c r="VP188" s="21">
        <f t="shared" si="2300"/>
        <v>0</v>
      </c>
      <c r="VQ188" s="21"/>
      <c r="VR188" s="21">
        <f t="shared" si="2267"/>
        <v>0</v>
      </c>
      <c r="VS188" s="21"/>
      <c r="VT188" s="21">
        <f t="shared" si="2347"/>
        <v>0</v>
      </c>
      <c r="VU188" s="21"/>
      <c r="VV188" s="21">
        <f t="shared" si="2347"/>
        <v>0</v>
      </c>
      <c r="VW188" s="21"/>
      <c r="VX188" s="21">
        <f t="shared" si="2349"/>
        <v>0</v>
      </c>
      <c r="VY188" s="21"/>
      <c r="VZ188" s="21">
        <f t="shared" si="2349"/>
        <v>0</v>
      </c>
      <c r="WA188" s="21"/>
      <c r="WB188" s="21">
        <f t="shared" si="2349"/>
        <v>0</v>
      </c>
      <c r="WC188" s="21"/>
      <c r="WD188" s="21">
        <f t="shared" si="2349"/>
        <v>0</v>
      </c>
      <c r="WE188" s="21"/>
      <c r="WF188" s="21">
        <f t="shared" si="2349"/>
        <v>0</v>
      </c>
      <c r="WG188" s="21"/>
      <c r="WH188" s="21">
        <f t="shared" si="2349"/>
        <v>0</v>
      </c>
      <c r="WI188" s="21"/>
      <c r="WJ188" s="21">
        <f t="shared" si="2349"/>
        <v>0</v>
      </c>
      <c r="WK188" s="21"/>
      <c r="WL188" s="21">
        <f t="shared" si="2349"/>
        <v>0</v>
      </c>
      <c r="WM188" s="21"/>
      <c r="WN188" s="21">
        <f t="shared" si="2349"/>
        <v>0</v>
      </c>
      <c r="WO188" s="21"/>
      <c r="WP188" s="21">
        <f t="shared" si="2349"/>
        <v>0</v>
      </c>
      <c r="WQ188" s="21"/>
      <c r="WR188" s="21">
        <f t="shared" si="2349"/>
        <v>0</v>
      </c>
      <c r="WS188" s="21"/>
      <c r="WT188" s="21">
        <f t="shared" si="2349"/>
        <v>0</v>
      </c>
      <c r="WU188" s="21"/>
      <c r="WV188" s="21">
        <f t="shared" si="2349"/>
        <v>0</v>
      </c>
      <c r="WW188" s="21"/>
      <c r="WX188" s="21">
        <f t="shared" si="2349"/>
        <v>0</v>
      </c>
      <c r="WY188" s="21"/>
      <c r="WZ188" s="21">
        <f t="shared" si="2349"/>
        <v>0</v>
      </c>
      <c r="XA188" s="21"/>
      <c r="XB188" s="21">
        <f t="shared" si="2349"/>
        <v>0</v>
      </c>
      <c r="XC188" s="21"/>
      <c r="XD188" s="21">
        <f t="shared" si="2347"/>
        <v>0</v>
      </c>
      <c r="XE188" s="21"/>
      <c r="XF188" s="21">
        <f t="shared" si="2347"/>
        <v>0</v>
      </c>
      <c r="XG188" s="21"/>
      <c r="XH188" s="21">
        <f t="shared" si="2347"/>
        <v>0</v>
      </c>
      <c r="XI188" s="21"/>
      <c r="XJ188" s="21">
        <f t="shared" si="2347"/>
        <v>0</v>
      </c>
      <c r="XK188" s="21"/>
      <c r="XL188" s="21">
        <f t="shared" si="2347"/>
        <v>0</v>
      </c>
      <c r="XM188" s="21"/>
      <c r="XN188" s="21">
        <f t="shared" si="2347"/>
        <v>0</v>
      </c>
      <c r="XO188" s="21"/>
      <c r="XP188" s="21">
        <f t="shared" si="2347"/>
        <v>0</v>
      </c>
      <c r="XQ188" s="21"/>
      <c r="XR188" s="21">
        <f t="shared" si="2347"/>
        <v>0</v>
      </c>
      <c r="XS188" s="21"/>
      <c r="XT188" s="21">
        <f t="shared" si="2347"/>
        <v>0</v>
      </c>
      <c r="XU188" s="21"/>
      <c r="XV188" s="21">
        <f t="shared" si="2347"/>
        <v>0</v>
      </c>
      <c r="XW188" s="21"/>
      <c r="XX188" s="21">
        <f t="shared" si="2347"/>
        <v>0</v>
      </c>
      <c r="XY188" s="21"/>
      <c r="XZ188" s="21">
        <f t="shared" si="2347"/>
        <v>0</v>
      </c>
      <c r="YA188" s="21"/>
      <c r="YB188" s="21">
        <f t="shared" si="2004"/>
        <v>0</v>
      </c>
      <c r="YC188" s="21"/>
      <c r="YD188" s="21">
        <f t="shared" si="2005"/>
        <v>0</v>
      </c>
      <c r="YE188" s="21"/>
      <c r="YF188" s="21">
        <f t="shared" si="2006"/>
        <v>0</v>
      </c>
      <c r="YG188" s="21"/>
      <c r="YH188" s="21">
        <f t="shared" si="2007"/>
        <v>0</v>
      </c>
      <c r="YI188" s="21"/>
      <c r="YJ188" s="21">
        <f t="shared" si="2008"/>
        <v>0</v>
      </c>
      <c r="YK188" s="21"/>
      <c r="YL188" s="21">
        <f t="shared" si="2009"/>
        <v>0</v>
      </c>
      <c r="YM188" s="21"/>
      <c r="YN188" s="21">
        <f t="shared" si="2010"/>
        <v>0</v>
      </c>
      <c r="YO188" s="21"/>
      <c r="YP188" s="21">
        <f t="shared" si="2011"/>
        <v>0</v>
      </c>
      <c r="YQ188" s="21"/>
      <c r="YR188" s="21">
        <f t="shared" si="2012"/>
        <v>0</v>
      </c>
      <c r="YS188" s="21"/>
      <c r="YT188" s="21">
        <f t="shared" si="2350"/>
        <v>0</v>
      </c>
      <c r="YU188" s="21"/>
      <c r="YV188" s="21">
        <f t="shared" si="2014"/>
        <v>0</v>
      </c>
      <c r="YW188" s="21"/>
      <c r="YX188" s="21">
        <f t="shared" si="2015"/>
        <v>0</v>
      </c>
      <c r="YY188" s="21"/>
      <c r="YZ188" s="21">
        <f t="shared" si="2347"/>
        <v>0</v>
      </c>
      <c r="ZA188" s="21"/>
      <c r="ZB188" s="21">
        <f t="shared" si="2016"/>
        <v>0</v>
      </c>
      <c r="ZC188" s="21"/>
      <c r="ZD188" s="21">
        <f t="shared" si="2017"/>
        <v>0</v>
      </c>
      <c r="ZE188" s="21"/>
      <c r="ZF188" s="21">
        <f t="shared" si="2018"/>
        <v>0</v>
      </c>
      <c r="ZG188" s="21"/>
      <c r="ZH188" s="21">
        <f t="shared" si="2351"/>
        <v>0</v>
      </c>
      <c r="ZI188" s="21"/>
      <c r="ZJ188" s="21">
        <f t="shared" si="2020"/>
        <v>0</v>
      </c>
      <c r="ZK188" s="21"/>
      <c r="ZL188" s="21">
        <f t="shared" si="2021"/>
        <v>0</v>
      </c>
      <c r="ZM188" s="21"/>
      <c r="ZN188" s="21">
        <f t="shared" si="2352"/>
        <v>0</v>
      </c>
      <c r="ZO188" s="21"/>
      <c r="ZP188" s="21">
        <f t="shared" si="2023"/>
        <v>0</v>
      </c>
      <c r="ZQ188" s="21"/>
      <c r="ZR188" s="21">
        <f t="shared" si="2024"/>
        <v>0</v>
      </c>
      <c r="ZS188" s="21"/>
      <c r="ZT188" s="21">
        <f t="shared" si="2347"/>
        <v>0</v>
      </c>
      <c r="ZU188" s="21"/>
      <c r="ZV188" s="21">
        <f t="shared" si="2353"/>
        <v>0</v>
      </c>
      <c r="ZW188" s="21"/>
      <c r="ZX188" s="21">
        <f t="shared" si="2354"/>
        <v>0</v>
      </c>
      <c r="ZY188" s="21"/>
      <c r="ZZ188" s="21">
        <f t="shared" si="2354"/>
        <v>0</v>
      </c>
      <c r="AAA188" s="21"/>
      <c r="AAB188" s="21">
        <f t="shared" si="2355"/>
        <v>0</v>
      </c>
      <c r="AAC188" s="21"/>
      <c r="AAD188" s="21">
        <f t="shared" si="2355"/>
        <v>0</v>
      </c>
      <c r="AAE188" s="21"/>
      <c r="AAF188" s="21">
        <f t="shared" si="2356"/>
        <v>0</v>
      </c>
      <c r="AAG188" s="21"/>
      <c r="AAH188" s="21">
        <f t="shared" si="2356"/>
        <v>0</v>
      </c>
      <c r="AAI188" s="21"/>
      <c r="AAJ188" s="21">
        <f t="shared" si="2357"/>
        <v>0</v>
      </c>
      <c r="AAK188" s="21"/>
      <c r="AAL188" s="21">
        <f t="shared" si="2357"/>
        <v>0</v>
      </c>
      <c r="AAM188" s="21"/>
      <c r="AAN188" s="21">
        <f t="shared" si="2358"/>
        <v>0</v>
      </c>
      <c r="AAO188" s="21"/>
      <c r="AAP188" s="21">
        <f t="shared" si="2358"/>
        <v>0</v>
      </c>
      <c r="AAQ188" s="21"/>
      <c r="AAR188" s="21">
        <f t="shared" si="2359"/>
        <v>0</v>
      </c>
      <c r="AAS188" s="21"/>
      <c r="AAT188" s="21">
        <f t="shared" si="2359"/>
        <v>0</v>
      </c>
      <c r="AAU188" s="21"/>
      <c r="AAV188" s="21">
        <f t="shared" si="2360"/>
        <v>0</v>
      </c>
      <c r="AAW188" s="21"/>
      <c r="AAX188" s="21">
        <f t="shared" si="2360"/>
        <v>0</v>
      </c>
      <c r="AAY188" s="21"/>
      <c r="AAZ188" s="21">
        <f t="shared" si="2361"/>
        <v>0</v>
      </c>
      <c r="ABA188" s="21"/>
      <c r="ABB188" s="21">
        <f t="shared" si="2361"/>
        <v>0</v>
      </c>
      <c r="ABC188" s="21"/>
      <c r="ABD188" s="21">
        <f t="shared" si="2362"/>
        <v>0</v>
      </c>
      <c r="ABE188" s="21"/>
      <c r="ABF188" s="21">
        <f t="shared" si="2362"/>
        <v>0</v>
      </c>
      <c r="ABG188" s="21"/>
      <c r="ABH188" s="21">
        <f t="shared" si="2363"/>
        <v>0</v>
      </c>
      <c r="ABI188" s="21"/>
      <c r="ABJ188" s="21">
        <f t="shared" si="2363"/>
        <v>0</v>
      </c>
      <c r="ABK188" s="21"/>
      <c r="ABL188" s="21">
        <f t="shared" si="2364"/>
        <v>0</v>
      </c>
      <c r="ABM188" s="21"/>
      <c r="ABN188" s="21">
        <f t="shared" si="2364"/>
        <v>0</v>
      </c>
      <c r="ABO188" s="21"/>
      <c r="ABP188" s="21">
        <f t="shared" si="2365"/>
        <v>0</v>
      </c>
      <c r="ABQ188" s="21"/>
      <c r="ABR188" s="21">
        <f t="shared" si="2365"/>
        <v>0</v>
      </c>
      <c r="ABS188" s="21"/>
      <c r="ABT188" s="21">
        <f t="shared" si="2366"/>
        <v>0</v>
      </c>
      <c r="ABU188" s="21"/>
      <c r="ABV188" s="21">
        <f t="shared" si="2366"/>
        <v>0</v>
      </c>
      <c r="ABW188" s="21"/>
      <c r="ABX188" s="21">
        <f t="shared" si="2367"/>
        <v>0</v>
      </c>
      <c r="ABY188" s="21"/>
      <c r="ABZ188" s="21">
        <f t="shared" si="2367"/>
        <v>0</v>
      </c>
      <c r="ACA188" s="21"/>
      <c r="ACB188" s="21">
        <f t="shared" si="2368"/>
        <v>0</v>
      </c>
      <c r="ACC188" s="21"/>
      <c r="ACD188" s="21">
        <f t="shared" si="2368"/>
        <v>0</v>
      </c>
      <c r="ACE188" s="21"/>
      <c r="ACF188" s="21">
        <f t="shared" si="2369"/>
        <v>0</v>
      </c>
      <c r="ACG188" s="21"/>
      <c r="ACH188" s="21">
        <f t="shared" si="2369"/>
        <v>0</v>
      </c>
      <c r="ACI188" s="21"/>
      <c r="ACJ188" s="21">
        <f t="shared" si="2370"/>
        <v>0</v>
      </c>
      <c r="ACK188" s="21"/>
      <c r="ACL188" s="21">
        <f t="shared" si="2370"/>
        <v>0</v>
      </c>
      <c r="ACM188" s="21"/>
      <c r="ACN188" s="21">
        <f t="shared" si="2371"/>
        <v>0</v>
      </c>
      <c r="ACO188" s="21"/>
      <c r="ACP188" s="21">
        <f t="shared" si="2371"/>
        <v>0</v>
      </c>
      <c r="ACQ188" s="21"/>
      <c r="ACR188" s="21">
        <f t="shared" si="2372"/>
        <v>0</v>
      </c>
      <c r="ACS188" s="21"/>
      <c r="ACT188" s="21">
        <f t="shared" si="2372"/>
        <v>0</v>
      </c>
      <c r="ACU188" s="21"/>
      <c r="ACV188" s="21">
        <f t="shared" si="2373"/>
        <v>0</v>
      </c>
      <c r="ACW188" s="21"/>
      <c r="ACX188" s="21">
        <f t="shared" si="2373"/>
        <v>0</v>
      </c>
      <c r="ACY188" s="21"/>
      <c r="ACZ188" s="21">
        <f t="shared" si="2374"/>
        <v>0</v>
      </c>
      <c r="ADA188" s="21"/>
      <c r="ADB188" s="21">
        <f t="shared" si="2374"/>
        <v>0</v>
      </c>
      <c r="ADC188" s="21"/>
      <c r="ADD188" s="21">
        <f t="shared" si="2375"/>
        <v>0</v>
      </c>
      <c r="ADE188" s="21"/>
      <c r="ADF188" s="21">
        <f t="shared" si="2375"/>
        <v>0</v>
      </c>
      <c r="ADG188" s="21"/>
      <c r="ADH188" s="21">
        <f t="shared" si="2376"/>
        <v>0</v>
      </c>
      <c r="ADI188" s="21"/>
      <c r="ADJ188" s="21">
        <f t="shared" si="2376"/>
        <v>0</v>
      </c>
      <c r="ADK188" s="21"/>
      <c r="ADL188" s="21">
        <f t="shared" si="2377"/>
        <v>0</v>
      </c>
      <c r="ADM188" s="21"/>
      <c r="ADN188" s="21">
        <f t="shared" si="2377"/>
        <v>0</v>
      </c>
      <c r="ADO188" s="21"/>
      <c r="ADP188" s="21">
        <f t="shared" si="2377"/>
        <v>0</v>
      </c>
      <c r="ADQ188" s="21"/>
      <c r="ADR188" s="21">
        <f t="shared" si="2377"/>
        <v>0</v>
      </c>
      <c r="ADS188" s="21"/>
      <c r="ADT188" s="21">
        <f t="shared" si="2377"/>
        <v>0</v>
      </c>
      <c r="ADU188" s="21"/>
      <c r="ADV188" s="21">
        <f t="shared" si="2378"/>
        <v>0</v>
      </c>
      <c r="ADW188" s="21"/>
      <c r="ADX188" s="21">
        <f t="shared" si="2378"/>
        <v>0</v>
      </c>
      <c r="ADY188" s="21"/>
      <c r="ADZ188" s="21">
        <f t="shared" si="2378"/>
        <v>0</v>
      </c>
      <c r="AEA188" s="21"/>
      <c r="AEB188" s="21">
        <f t="shared" si="2378"/>
        <v>0</v>
      </c>
      <c r="AEC188" s="21"/>
      <c r="AED188" s="21">
        <f t="shared" si="2379"/>
        <v>0</v>
      </c>
      <c r="AEE188" s="21"/>
      <c r="AEF188" s="21">
        <f t="shared" si="2379"/>
        <v>0</v>
      </c>
      <c r="AEG188" s="21"/>
      <c r="AEH188" s="21">
        <f t="shared" si="2379"/>
        <v>0</v>
      </c>
      <c r="AEI188" s="21"/>
      <c r="AEJ188" s="21">
        <f t="shared" si="2379"/>
        <v>0</v>
      </c>
      <c r="AEK188" s="21"/>
      <c r="AEL188" s="21">
        <f t="shared" si="2379"/>
        <v>0</v>
      </c>
      <c r="AEM188" s="21"/>
      <c r="AEN188" s="21">
        <f t="shared" si="2380"/>
        <v>0</v>
      </c>
      <c r="AEO188" s="21"/>
      <c r="AEP188" s="21">
        <f t="shared" si="2380"/>
        <v>0</v>
      </c>
      <c r="AEQ188" s="21"/>
      <c r="AER188" s="21">
        <f t="shared" si="2380"/>
        <v>0</v>
      </c>
      <c r="AES188" s="21"/>
      <c r="AET188" s="21">
        <f t="shared" si="2380"/>
        <v>0</v>
      </c>
      <c r="AEU188" s="21"/>
      <c r="AEV188" s="21">
        <f t="shared" si="2381"/>
        <v>0</v>
      </c>
      <c r="AEW188" s="21"/>
      <c r="AEX188" s="21">
        <f t="shared" si="2381"/>
        <v>0</v>
      </c>
      <c r="AEY188" s="21"/>
      <c r="AEZ188" s="21">
        <f t="shared" si="2381"/>
        <v>0</v>
      </c>
      <c r="AFA188" s="21"/>
      <c r="AFB188" s="21">
        <f t="shared" si="2381"/>
        <v>0</v>
      </c>
      <c r="AFC188" s="21"/>
      <c r="AFD188" s="21">
        <f t="shared" si="2381"/>
        <v>0</v>
      </c>
      <c r="AFE188" s="21"/>
      <c r="AFF188" s="21">
        <f t="shared" si="2382"/>
        <v>0</v>
      </c>
      <c r="AFG188" s="21"/>
      <c r="AFH188" s="21">
        <f t="shared" si="2382"/>
        <v>0</v>
      </c>
      <c r="AFI188" s="21"/>
      <c r="AFJ188" s="21">
        <f t="shared" si="2382"/>
        <v>0</v>
      </c>
      <c r="AFK188" s="21"/>
      <c r="AFL188" s="21">
        <f t="shared" si="2382"/>
        <v>0</v>
      </c>
      <c r="AFM188" s="21"/>
      <c r="AFN188" s="21">
        <f t="shared" si="2383"/>
        <v>0</v>
      </c>
      <c r="AFO188" s="21"/>
      <c r="AFP188" s="21">
        <f t="shared" si="2383"/>
        <v>0</v>
      </c>
      <c r="AFQ188" s="21"/>
      <c r="AFR188" s="21">
        <f t="shared" si="2383"/>
        <v>0</v>
      </c>
      <c r="AFS188" s="21"/>
      <c r="AFT188" s="21">
        <f t="shared" si="2383"/>
        <v>0</v>
      </c>
      <c r="AFU188" s="21"/>
      <c r="AFV188" s="21">
        <f t="shared" si="2383"/>
        <v>0</v>
      </c>
      <c r="AFW188" s="21"/>
      <c r="AFX188" s="21">
        <f t="shared" si="2384"/>
        <v>0</v>
      </c>
      <c r="AFY188" s="21"/>
      <c r="AFZ188" s="21">
        <f t="shared" si="2384"/>
        <v>0</v>
      </c>
      <c r="AGA188" s="21"/>
      <c r="AGB188" s="21">
        <f t="shared" si="2384"/>
        <v>0</v>
      </c>
      <c r="AGC188" s="21"/>
      <c r="AGD188" s="21">
        <f t="shared" si="2384"/>
        <v>0</v>
      </c>
      <c r="AGE188" s="21"/>
      <c r="AGF188" s="21">
        <f t="shared" si="2385"/>
        <v>0</v>
      </c>
      <c r="AGG188" s="21"/>
      <c r="AGH188" s="21">
        <f t="shared" si="2385"/>
        <v>0</v>
      </c>
      <c r="AGI188" s="21"/>
      <c r="AGJ188" s="21">
        <f t="shared" si="2385"/>
        <v>0</v>
      </c>
      <c r="AGK188" s="21"/>
      <c r="AGL188" s="21">
        <f t="shared" si="2385"/>
        <v>0</v>
      </c>
      <c r="AGM188" s="21"/>
      <c r="AGN188" s="21">
        <f t="shared" si="2385"/>
        <v>0</v>
      </c>
      <c r="AGO188" s="21"/>
      <c r="AGP188" s="21">
        <f t="shared" si="2386"/>
        <v>0</v>
      </c>
      <c r="AGQ188" s="21"/>
      <c r="AGR188" s="21">
        <f t="shared" si="2386"/>
        <v>0</v>
      </c>
      <c r="AGS188" s="21"/>
      <c r="AGT188" s="21">
        <f t="shared" si="2386"/>
        <v>0</v>
      </c>
      <c r="AGU188" s="21"/>
      <c r="AGV188" s="21">
        <f t="shared" si="2386"/>
        <v>0</v>
      </c>
      <c r="AGW188" s="21"/>
      <c r="AGX188" s="21">
        <f t="shared" si="2387"/>
        <v>0</v>
      </c>
      <c r="AGY188" s="21"/>
      <c r="AGZ188" s="21">
        <f t="shared" si="2387"/>
        <v>0</v>
      </c>
      <c r="AHA188" s="21"/>
      <c r="AHB188" s="21">
        <f t="shared" si="2387"/>
        <v>0</v>
      </c>
      <c r="AHC188" s="21"/>
      <c r="AHD188" s="21">
        <f t="shared" si="2387"/>
        <v>0</v>
      </c>
      <c r="AHE188" s="21"/>
      <c r="AHF188" s="21">
        <f t="shared" si="2387"/>
        <v>0</v>
      </c>
      <c r="AHG188" s="21"/>
      <c r="AHH188" s="21">
        <f t="shared" si="2388"/>
        <v>0</v>
      </c>
      <c r="AHI188" s="21"/>
      <c r="AHJ188" s="21">
        <f t="shared" si="2388"/>
        <v>0</v>
      </c>
      <c r="AHK188" s="21"/>
      <c r="AHL188" s="21">
        <f t="shared" si="2388"/>
        <v>0</v>
      </c>
      <c r="AHM188" s="21"/>
      <c r="AHN188" s="21">
        <f t="shared" si="2388"/>
        <v>0</v>
      </c>
      <c r="AHO188" s="21"/>
      <c r="AHP188" s="21">
        <f t="shared" si="2389"/>
        <v>0</v>
      </c>
      <c r="AHQ188" s="21"/>
      <c r="AHR188" s="21">
        <f t="shared" si="2389"/>
        <v>0</v>
      </c>
      <c r="AHS188" s="21"/>
      <c r="AHT188" s="21">
        <f t="shared" si="2389"/>
        <v>0</v>
      </c>
      <c r="AHU188" s="21"/>
      <c r="AHV188" s="21">
        <f t="shared" si="2389"/>
        <v>0</v>
      </c>
      <c r="AHW188" s="21"/>
      <c r="AHX188" s="21">
        <f t="shared" si="2389"/>
        <v>0</v>
      </c>
      <c r="AHY188" s="21"/>
      <c r="AHZ188" s="21">
        <f t="shared" si="2390"/>
        <v>0</v>
      </c>
      <c r="AIA188" s="21"/>
      <c r="AIB188" s="21">
        <f t="shared" si="2390"/>
        <v>0</v>
      </c>
      <c r="AIC188" s="21"/>
      <c r="AID188" s="21">
        <f t="shared" si="2390"/>
        <v>0</v>
      </c>
      <c r="AIE188" s="21"/>
      <c r="AIF188" s="21">
        <f t="shared" si="2390"/>
        <v>0</v>
      </c>
      <c r="AIG188" s="21"/>
      <c r="AIH188" s="21">
        <f t="shared" si="2391"/>
        <v>0</v>
      </c>
      <c r="AII188" s="21"/>
      <c r="AIJ188" s="21">
        <f t="shared" si="2391"/>
        <v>0</v>
      </c>
      <c r="AIK188" s="21"/>
      <c r="AIL188" s="21">
        <f t="shared" si="2391"/>
        <v>0</v>
      </c>
      <c r="AIM188" s="21"/>
      <c r="AIN188" s="21">
        <f t="shared" si="2391"/>
        <v>0</v>
      </c>
      <c r="AIO188" s="21"/>
      <c r="AIP188" s="21">
        <f t="shared" si="2391"/>
        <v>0</v>
      </c>
      <c r="AIQ188" s="21"/>
      <c r="AIR188" s="21">
        <f t="shared" si="2392"/>
        <v>0</v>
      </c>
      <c r="AIS188" s="21"/>
      <c r="AIT188" s="21">
        <f t="shared" si="2392"/>
        <v>0</v>
      </c>
      <c r="AIU188" s="21"/>
      <c r="AIV188" s="21">
        <f t="shared" si="2392"/>
        <v>0</v>
      </c>
      <c r="AIW188" s="21"/>
      <c r="AIX188" s="21">
        <f t="shared" si="2392"/>
        <v>0</v>
      </c>
      <c r="AIY188" s="21"/>
      <c r="AIZ188" s="21">
        <f t="shared" si="2347"/>
        <v>0</v>
      </c>
      <c r="AJA188" s="21"/>
    </row>
    <row r="189" spans="2:937" ht="13.5" customHeight="1" x14ac:dyDescent="0.25">
      <c r="B189" s="31">
        <v>184</v>
      </c>
      <c r="C189" s="192" t="s">
        <v>204</v>
      </c>
      <c r="D189" s="67" t="s">
        <v>63</v>
      </c>
      <c r="E189" s="194" t="s">
        <v>392</v>
      </c>
      <c r="F189" s="194" t="str">
        <f>_xlfn.XLOOKUP(D189,'WTG PH-III'!$D$5:$D$198,'WTG PH-III'!$B$5:$B$198,0,0,1)</f>
        <v>PSS-08</v>
      </c>
      <c r="G189" s="22" t="s">
        <v>537</v>
      </c>
      <c r="H189" s="22" t="s">
        <v>541</v>
      </c>
      <c r="I189" s="61">
        <v>8</v>
      </c>
      <c r="J189" s="21">
        <v>253</v>
      </c>
      <c r="K189" s="21">
        <f t="shared" si="2070"/>
        <v>253</v>
      </c>
      <c r="L189" s="21">
        <f t="shared" si="2071"/>
        <v>253</v>
      </c>
      <c r="M189" s="21">
        <f t="shared" si="2072"/>
        <v>0</v>
      </c>
      <c r="N189" s="95">
        <f>VLOOKUP(D189,'WTG PH-III'!$D$5:$U$198,17,0)</f>
        <v>45704</v>
      </c>
      <c r="O189" s="95">
        <f>VLOOKUP(D189,'WTG PH-III'!$D$5:$U$198,18,0)</f>
        <v>45714</v>
      </c>
      <c r="P189" s="21">
        <f t="shared" si="2073"/>
        <v>0</v>
      </c>
      <c r="Q189" s="21"/>
      <c r="R189" s="21">
        <f t="shared" si="2074"/>
        <v>0</v>
      </c>
      <c r="S189" s="21"/>
      <c r="T189" s="21">
        <f t="shared" si="2075"/>
        <v>0</v>
      </c>
      <c r="U189" s="21"/>
      <c r="V189" s="21">
        <f t="shared" si="2076"/>
        <v>0</v>
      </c>
      <c r="W189" s="21"/>
      <c r="X189" s="21">
        <f t="shared" si="2077"/>
        <v>0</v>
      </c>
      <c r="Y189" s="21"/>
      <c r="Z189" s="21">
        <f t="shared" si="2078"/>
        <v>0</v>
      </c>
      <c r="AA189" s="21"/>
      <c r="AB189" s="21">
        <f t="shared" si="2079"/>
        <v>0</v>
      </c>
      <c r="AC189" s="21"/>
      <c r="AD189" s="21">
        <f t="shared" si="2080"/>
        <v>0</v>
      </c>
      <c r="AE189" s="21"/>
      <c r="AF189" s="21">
        <f t="shared" si="2081"/>
        <v>0</v>
      </c>
      <c r="AG189" s="21"/>
      <c r="AH189" s="21">
        <f t="shared" si="2082"/>
        <v>0</v>
      </c>
      <c r="AI189" s="21"/>
      <c r="AJ189" s="21">
        <f t="shared" si="2083"/>
        <v>0</v>
      </c>
      <c r="AK189" s="21"/>
      <c r="AL189" s="21">
        <f t="shared" si="2084"/>
        <v>0</v>
      </c>
      <c r="AM189" s="21"/>
      <c r="AN189" s="21">
        <f t="shared" si="2085"/>
        <v>0</v>
      </c>
      <c r="AO189" s="21"/>
      <c r="AP189" s="21">
        <f t="shared" si="2086"/>
        <v>0</v>
      </c>
      <c r="AQ189" s="21"/>
      <c r="AR189" s="21">
        <f t="shared" si="2087"/>
        <v>0</v>
      </c>
      <c r="AS189" s="21"/>
      <c r="AT189" s="21">
        <f t="shared" si="2088"/>
        <v>0</v>
      </c>
      <c r="AU189" s="21"/>
      <c r="AV189" s="21">
        <f t="shared" si="2089"/>
        <v>0</v>
      </c>
      <c r="AW189" s="21"/>
      <c r="AX189" s="21">
        <f t="shared" si="2090"/>
        <v>0</v>
      </c>
      <c r="AY189" s="21"/>
      <c r="AZ189" s="21">
        <f t="shared" si="2091"/>
        <v>0</v>
      </c>
      <c r="BA189" s="21"/>
      <c r="BB189" s="21">
        <f t="shared" si="2092"/>
        <v>0</v>
      </c>
      <c r="BC189" s="21"/>
      <c r="BD189" s="21">
        <f t="shared" si="2093"/>
        <v>0</v>
      </c>
      <c r="BE189" s="21"/>
      <c r="BF189" s="21">
        <f t="shared" si="2094"/>
        <v>0</v>
      </c>
      <c r="BG189" s="21"/>
      <c r="BH189" s="21">
        <f t="shared" si="2095"/>
        <v>0</v>
      </c>
      <c r="BI189" s="21"/>
      <c r="BJ189" s="21">
        <f t="shared" si="2096"/>
        <v>0</v>
      </c>
      <c r="BK189" s="21"/>
      <c r="BL189" s="21">
        <f t="shared" si="2097"/>
        <v>0</v>
      </c>
      <c r="BM189" s="21"/>
      <c r="BN189" s="21">
        <f t="shared" si="2098"/>
        <v>0</v>
      </c>
      <c r="BO189" s="21"/>
      <c r="BP189" s="21">
        <f t="shared" si="2099"/>
        <v>0</v>
      </c>
      <c r="BQ189" s="21"/>
      <c r="BR189" s="21">
        <f t="shared" si="2100"/>
        <v>0</v>
      </c>
      <c r="BS189" s="21"/>
      <c r="BT189" s="21">
        <f t="shared" si="2101"/>
        <v>0</v>
      </c>
      <c r="BU189" s="21"/>
      <c r="BV189" s="21">
        <f t="shared" si="2102"/>
        <v>0</v>
      </c>
      <c r="BW189" s="21"/>
      <c r="BX189" s="21">
        <f t="shared" si="2103"/>
        <v>0</v>
      </c>
      <c r="BY189" s="21"/>
      <c r="BZ189" s="21">
        <f t="shared" si="2104"/>
        <v>0</v>
      </c>
      <c r="CA189" s="21"/>
      <c r="CB189" s="21">
        <f t="shared" si="2105"/>
        <v>0</v>
      </c>
      <c r="CC189" s="21"/>
      <c r="CD189" s="21">
        <f t="shared" si="2106"/>
        <v>0</v>
      </c>
      <c r="CE189" s="21"/>
      <c r="CF189" s="21">
        <f t="shared" si="2107"/>
        <v>0</v>
      </c>
      <c r="CG189" s="21"/>
      <c r="CH189" s="21">
        <f t="shared" si="2108"/>
        <v>0</v>
      </c>
      <c r="CI189" s="21"/>
      <c r="CJ189" s="21">
        <f t="shared" si="2109"/>
        <v>0</v>
      </c>
      <c r="CK189" s="21"/>
      <c r="CL189" s="21">
        <f t="shared" si="2110"/>
        <v>0</v>
      </c>
      <c r="CM189" s="21"/>
      <c r="CN189" s="21">
        <f t="shared" si="2111"/>
        <v>0</v>
      </c>
      <c r="CO189" s="21"/>
      <c r="CP189" s="21">
        <f t="shared" si="2112"/>
        <v>0</v>
      </c>
      <c r="CQ189" s="21"/>
      <c r="CR189" s="21">
        <f t="shared" si="2113"/>
        <v>0</v>
      </c>
      <c r="CS189" s="21"/>
      <c r="CT189" s="21">
        <f t="shared" si="2114"/>
        <v>0</v>
      </c>
      <c r="CU189" s="21"/>
      <c r="CV189" s="21">
        <f t="shared" si="2115"/>
        <v>0</v>
      </c>
      <c r="CW189" s="21"/>
      <c r="CX189" s="21">
        <f t="shared" si="2116"/>
        <v>0</v>
      </c>
      <c r="CY189" s="21"/>
      <c r="CZ189" s="21">
        <f t="shared" si="2117"/>
        <v>0</v>
      </c>
      <c r="DA189" s="21"/>
      <c r="DB189" s="21">
        <f t="shared" si="2118"/>
        <v>0</v>
      </c>
      <c r="DC189" s="21"/>
      <c r="DD189" s="21">
        <f t="shared" si="2119"/>
        <v>0</v>
      </c>
      <c r="DE189" s="21"/>
      <c r="DF189" s="21">
        <f t="shared" si="2120"/>
        <v>0</v>
      </c>
      <c r="DG189" s="21"/>
      <c r="DH189" s="21">
        <f t="shared" si="2121"/>
        <v>0</v>
      </c>
      <c r="DI189" s="21"/>
      <c r="DJ189" s="21">
        <f t="shared" si="2122"/>
        <v>0</v>
      </c>
      <c r="DK189" s="21"/>
      <c r="DL189" s="21">
        <f t="shared" si="2123"/>
        <v>0</v>
      </c>
      <c r="DM189" s="21"/>
      <c r="DN189" s="21">
        <f t="shared" si="2124"/>
        <v>0</v>
      </c>
      <c r="DO189" s="21"/>
      <c r="DP189" s="21">
        <f t="shared" si="2125"/>
        <v>0</v>
      </c>
      <c r="DQ189" s="21"/>
      <c r="DR189" s="21">
        <f t="shared" si="2126"/>
        <v>0</v>
      </c>
      <c r="DS189" s="21"/>
      <c r="DT189" s="21">
        <f t="shared" si="2127"/>
        <v>0</v>
      </c>
      <c r="DU189" s="21"/>
      <c r="DV189" s="21">
        <f t="shared" si="2128"/>
        <v>0</v>
      </c>
      <c r="DW189" s="21"/>
      <c r="DX189" s="21">
        <f t="shared" si="2129"/>
        <v>0</v>
      </c>
      <c r="DY189" s="21"/>
      <c r="DZ189" s="21">
        <f t="shared" si="2130"/>
        <v>0</v>
      </c>
      <c r="EA189" s="21"/>
      <c r="EB189" s="21">
        <f t="shared" si="2131"/>
        <v>0</v>
      </c>
      <c r="EC189" s="21"/>
      <c r="ED189" s="21">
        <f t="shared" si="2132"/>
        <v>0</v>
      </c>
      <c r="EE189" s="21"/>
      <c r="EF189" s="21">
        <f t="shared" si="2133"/>
        <v>23</v>
      </c>
      <c r="EG189" s="21"/>
      <c r="EH189" s="21">
        <f t="shared" si="2134"/>
        <v>23</v>
      </c>
      <c r="EI189" s="21"/>
      <c r="EJ189" s="21">
        <f t="shared" si="2135"/>
        <v>23</v>
      </c>
      <c r="EK189" s="21"/>
      <c r="EL189" s="21">
        <f t="shared" si="2136"/>
        <v>23</v>
      </c>
      <c r="EM189" s="21"/>
      <c r="EN189" s="21">
        <f t="shared" si="2137"/>
        <v>23</v>
      </c>
      <c r="EO189" s="21"/>
      <c r="EP189" s="21">
        <f t="shared" si="2138"/>
        <v>23</v>
      </c>
      <c r="EQ189" s="21"/>
      <c r="ER189" s="21">
        <f t="shared" si="2139"/>
        <v>23</v>
      </c>
      <c r="ES189" s="21"/>
      <c r="ET189" s="21">
        <f t="shared" si="2140"/>
        <v>23</v>
      </c>
      <c r="EU189" s="21"/>
      <c r="EV189" s="21">
        <f t="shared" si="2141"/>
        <v>23</v>
      </c>
      <c r="EW189" s="21"/>
      <c r="EX189" s="21">
        <f t="shared" si="2142"/>
        <v>23</v>
      </c>
      <c r="EY189" s="21"/>
      <c r="EZ189" s="21">
        <f t="shared" si="2143"/>
        <v>23</v>
      </c>
      <c r="FA189" s="21"/>
      <c r="FB189" s="21">
        <f t="shared" si="2144"/>
        <v>0</v>
      </c>
      <c r="FC189" s="21"/>
      <c r="FD189" s="21">
        <f t="shared" si="2145"/>
        <v>0</v>
      </c>
      <c r="FE189" s="21">
        <v>10</v>
      </c>
      <c r="FF189" s="21">
        <f t="shared" si="2146"/>
        <v>0</v>
      </c>
      <c r="FG189" s="21">
        <v>37</v>
      </c>
      <c r="FH189" s="21">
        <f t="shared" si="2147"/>
        <v>0</v>
      </c>
      <c r="FI189" s="21"/>
      <c r="FJ189" s="21">
        <f t="shared" si="2148"/>
        <v>0</v>
      </c>
      <c r="FK189" s="21">
        <v>40</v>
      </c>
      <c r="FL189" s="21">
        <f t="shared" si="2149"/>
        <v>0</v>
      </c>
      <c r="FM189" s="21">
        <v>28</v>
      </c>
      <c r="FN189" s="21">
        <f t="shared" si="2150"/>
        <v>0</v>
      </c>
      <c r="FO189" s="21">
        <v>25</v>
      </c>
      <c r="FP189" s="21">
        <f t="shared" si="2151"/>
        <v>0</v>
      </c>
      <c r="FQ189" s="21">
        <v>27</v>
      </c>
      <c r="FR189" s="21">
        <f t="shared" si="2152"/>
        <v>0</v>
      </c>
      <c r="FS189" s="21">
        <v>21</v>
      </c>
      <c r="FT189" s="21">
        <f t="shared" si="2153"/>
        <v>0</v>
      </c>
      <c r="FU189" s="21">
        <v>44</v>
      </c>
      <c r="FV189" s="21">
        <f t="shared" si="2154"/>
        <v>0</v>
      </c>
      <c r="FW189" s="21">
        <v>21</v>
      </c>
      <c r="FX189" s="21">
        <f t="shared" si="2155"/>
        <v>0</v>
      </c>
      <c r="FY189" s="21"/>
      <c r="FZ189" s="21">
        <f t="shared" si="2156"/>
        <v>0</v>
      </c>
      <c r="GA189" s="21"/>
      <c r="GB189" s="21">
        <f t="shared" si="2157"/>
        <v>0</v>
      </c>
      <c r="GC189" s="21"/>
      <c r="GD189" s="21">
        <f t="shared" si="2158"/>
        <v>0</v>
      </c>
      <c r="GE189" s="21"/>
      <c r="GF189" s="21">
        <f t="shared" si="2159"/>
        <v>0</v>
      </c>
      <c r="GG189" s="21"/>
      <c r="GH189" s="21">
        <f t="shared" si="2160"/>
        <v>0</v>
      </c>
      <c r="GI189" s="21"/>
      <c r="GJ189" s="21">
        <f t="shared" si="2161"/>
        <v>0</v>
      </c>
      <c r="GK189" s="21"/>
      <c r="GL189" s="21">
        <f t="shared" si="2162"/>
        <v>0</v>
      </c>
      <c r="GM189" s="21"/>
      <c r="GN189" s="21">
        <f t="shared" si="2163"/>
        <v>0</v>
      </c>
      <c r="GO189" s="21"/>
      <c r="GP189" s="21">
        <f t="shared" si="2164"/>
        <v>0</v>
      </c>
      <c r="GQ189" s="21"/>
      <c r="GR189" s="21">
        <f t="shared" si="2165"/>
        <v>0</v>
      </c>
      <c r="GS189" s="21"/>
      <c r="GT189" s="21">
        <f t="shared" si="2166"/>
        <v>0</v>
      </c>
      <c r="GU189" s="21"/>
      <c r="GV189" s="21">
        <f t="shared" si="2167"/>
        <v>0</v>
      </c>
      <c r="GW189" s="21"/>
      <c r="GX189" s="21">
        <f t="shared" si="2168"/>
        <v>0</v>
      </c>
      <c r="GY189" s="21"/>
      <c r="GZ189" s="21">
        <f t="shared" si="2169"/>
        <v>0</v>
      </c>
      <c r="HA189" s="21"/>
      <c r="HB189" s="21">
        <f t="shared" si="2170"/>
        <v>0</v>
      </c>
      <c r="HC189" s="21"/>
      <c r="HD189" s="21">
        <f t="shared" si="2171"/>
        <v>0</v>
      </c>
      <c r="HE189" s="21"/>
      <c r="HF189" s="21">
        <f t="shared" si="2172"/>
        <v>0</v>
      </c>
      <c r="HG189" s="21"/>
      <c r="HH189" s="21">
        <f t="shared" si="2173"/>
        <v>0</v>
      </c>
      <c r="HI189" s="21"/>
      <c r="HJ189" s="21">
        <f t="shared" si="2174"/>
        <v>0</v>
      </c>
      <c r="HK189" s="21"/>
      <c r="HL189" s="21">
        <f t="shared" si="2175"/>
        <v>0</v>
      </c>
      <c r="HM189" s="21"/>
      <c r="HN189" s="21">
        <f t="shared" si="2176"/>
        <v>0</v>
      </c>
      <c r="HO189" s="21"/>
      <c r="HP189" s="21">
        <f t="shared" si="2177"/>
        <v>0</v>
      </c>
      <c r="HQ189" s="21"/>
      <c r="HR189" s="21">
        <f t="shared" si="2178"/>
        <v>0</v>
      </c>
      <c r="HS189" s="21"/>
      <c r="HT189" s="21">
        <f t="shared" si="2179"/>
        <v>0</v>
      </c>
      <c r="HU189" s="21"/>
      <c r="HV189" s="21">
        <f t="shared" si="2180"/>
        <v>0</v>
      </c>
      <c r="HW189" s="21"/>
      <c r="HX189" s="21">
        <f t="shared" si="2181"/>
        <v>0</v>
      </c>
      <c r="HY189" s="21"/>
      <c r="HZ189" s="21">
        <f t="shared" si="2182"/>
        <v>0</v>
      </c>
      <c r="IA189" s="21"/>
      <c r="IB189" s="21">
        <f t="shared" si="2183"/>
        <v>0</v>
      </c>
      <c r="IC189" s="21"/>
      <c r="ID189" s="21">
        <f t="shared" si="2184"/>
        <v>0</v>
      </c>
      <c r="IE189" s="21"/>
      <c r="IF189" s="21">
        <f t="shared" si="2185"/>
        <v>0</v>
      </c>
      <c r="IG189" s="21"/>
      <c r="IH189" s="21">
        <f t="shared" si="2186"/>
        <v>0</v>
      </c>
      <c r="II189" s="21"/>
      <c r="IJ189" s="21">
        <f t="shared" si="2187"/>
        <v>0</v>
      </c>
      <c r="IK189" s="21"/>
      <c r="IL189" s="21">
        <f t="shared" si="2188"/>
        <v>0</v>
      </c>
      <c r="IM189" s="21"/>
      <c r="IN189" s="21">
        <f t="shared" si="2189"/>
        <v>0</v>
      </c>
      <c r="IO189" s="21"/>
      <c r="IP189" s="21">
        <f t="shared" si="2190"/>
        <v>0</v>
      </c>
      <c r="IQ189" s="21"/>
      <c r="IR189" s="21">
        <f t="shared" si="2191"/>
        <v>0</v>
      </c>
      <c r="IS189" s="21"/>
      <c r="IT189" s="21">
        <f t="shared" si="2192"/>
        <v>0</v>
      </c>
      <c r="IU189" s="21"/>
      <c r="IV189" s="21">
        <f t="shared" si="2193"/>
        <v>0</v>
      </c>
      <c r="IW189" s="21"/>
      <c r="IX189" s="21">
        <f t="shared" si="2194"/>
        <v>0</v>
      </c>
      <c r="IY189" s="21"/>
      <c r="IZ189" s="21">
        <f t="shared" si="2195"/>
        <v>0</v>
      </c>
      <c r="JA189" s="21"/>
      <c r="JB189" s="21">
        <f t="shared" si="2196"/>
        <v>0</v>
      </c>
      <c r="JC189" s="21"/>
      <c r="JD189" s="21">
        <f t="shared" si="2197"/>
        <v>0</v>
      </c>
      <c r="JE189" s="21"/>
      <c r="JF189" s="21">
        <f t="shared" si="2198"/>
        <v>0</v>
      </c>
      <c r="JG189" s="21"/>
      <c r="JH189" s="21">
        <f t="shared" si="2199"/>
        <v>0</v>
      </c>
      <c r="JI189" s="21"/>
      <c r="JJ189" s="21">
        <f t="shared" si="2200"/>
        <v>0</v>
      </c>
      <c r="JK189" s="21"/>
      <c r="JL189" s="21">
        <f t="shared" si="2201"/>
        <v>0</v>
      </c>
      <c r="JM189" s="21"/>
      <c r="JN189" s="21">
        <f t="shared" si="2202"/>
        <v>0</v>
      </c>
      <c r="JO189" s="21"/>
      <c r="JP189" s="21">
        <f t="shared" si="2203"/>
        <v>0</v>
      </c>
      <c r="JQ189" s="21"/>
      <c r="JR189" s="21">
        <f t="shared" si="2204"/>
        <v>0</v>
      </c>
      <c r="JS189" s="21"/>
      <c r="JT189" s="21">
        <f t="shared" si="2205"/>
        <v>0</v>
      </c>
      <c r="JU189" s="21"/>
      <c r="JV189" s="21">
        <f t="shared" si="2206"/>
        <v>0</v>
      </c>
      <c r="JW189" s="21"/>
      <c r="JX189" s="21">
        <f t="shared" si="2207"/>
        <v>0</v>
      </c>
      <c r="JY189" s="21"/>
      <c r="JZ189" s="21">
        <f t="shared" si="2208"/>
        <v>0</v>
      </c>
      <c r="KA189" s="21"/>
      <c r="KB189" s="21">
        <f t="shared" si="2209"/>
        <v>0</v>
      </c>
      <c r="KC189" s="21"/>
      <c r="KD189" s="21">
        <f t="shared" si="2210"/>
        <v>0</v>
      </c>
      <c r="KE189" s="21"/>
      <c r="KF189" s="21">
        <f t="shared" si="2211"/>
        <v>0</v>
      </c>
      <c r="KG189" s="21"/>
      <c r="KH189" s="21">
        <f t="shared" si="2212"/>
        <v>0</v>
      </c>
      <c r="KI189" s="21"/>
      <c r="KJ189" s="21">
        <f t="shared" si="2213"/>
        <v>0</v>
      </c>
      <c r="KK189" s="21"/>
      <c r="KL189" s="21">
        <f t="shared" si="2214"/>
        <v>0</v>
      </c>
      <c r="KM189" s="21"/>
      <c r="KN189" s="21">
        <f t="shared" si="2215"/>
        <v>0</v>
      </c>
      <c r="KO189" s="21"/>
      <c r="KP189" s="21">
        <f t="shared" si="2216"/>
        <v>0</v>
      </c>
      <c r="KQ189" s="21"/>
      <c r="KR189" s="21">
        <f t="shared" si="2217"/>
        <v>0</v>
      </c>
      <c r="KS189" s="21"/>
      <c r="KT189" s="21">
        <f t="shared" si="2218"/>
        <v>0</v>
      </c>
      <c r="KU189" s="21"/>
      <c r="KV189" s="21">
        <f t="shared" si="2219"/>
        <v>0</v>
      </c>
      <c r="KW189" s="21"/>
      <c r="KX189" s="21">
        <f t="shared" si="2220"/>
        <v>0</v>
      </c>
      <c r="KY189" s="21"/>
      <c r="KZ189" s="21">
        <f t="shared" si="2221"/>
        <v>0</v>
      </c>
      <c r="LA189" s="21"/>
      <c r="LB189" s="21">
        <f t="shared" si="2222"/>
        <v>0</v>
      </c>
      <c r="LC189" s="21"/>
      <c r="LD189" s="21">
        <f t="shared" si="2223"/>
        <v>0</v>
      </c>
      <c r="LE189" s="21"/>
      <c r="LF189" s="21">
        <f t="shared" si="2224"/>
        <v>0</v>
      </c>
      <c r="LG189" s="21"/>
      <c r="LH189" s="21">
        <f t="shared" si="2225"/>
        <v>0</v>
      </c>
      <c r="LI189" s="21"/>
      <c r="LJ189" s="21">
        <f t="shared" si="2226"/>
        <v>0</v>
      </c>
      <c r="LK189" s="21"/>
      <c r="LL189" s="21">
        <f t="shared" si="2227"/>
        <v>0</v>
      </c>
      <c r="LM189" s="21"/>
      <c r="LN189" s="21">
        <f t="shared" si="2228"/>
        <v>0</v>
      </c>
      <c r="LO189" s="21"/>
      <c r="LP189" s="21">
        <f t="shared" si="2229"/>
        <v>0</v>
      </c>
      <c r="LQ189" s="21"/>
      <c r="LR189" s="21">
        <f t="shared" si="2230"/>
        <v>0</v>
      </c>
      <c r="LS189" s="21"/>
      <c r="LT189" s="21">
        <f t="shared" si="2231"/>
        <v>0</v>
      </c>
      <c r="LU189" s="21"/>
      <c r="LV189" s="21">
        <f t="shared" si="2232"/>
        <v>0</v>
      </c>
      <c r="LW189" s="21"/>
      <c r="LX189" s="21">
        <f t="shared" si="2233"/>
        <v>0</v>
      </c>
      <c r="LY189" s="21"/>
      <c r="LZ189" s="21">
        <f t="shared" si="2234"/>
        <v>0</v>
      </c>
      <c r="MA189" s="21"/>
      <c r="MB189" s="21">
        <f t="shared" si="2235"/>
        <v>0</v>
      </c>
      <c r="MC189" s="21"/>
      <c r="MD189" s="21">
        <f t="shared" si="2236"/>
        <v>0</v>
      </c>
      <c r="ME189" s="21"/>
      <c r="MF189" s="21">
        <f t="shared" si="2237"/>
        <v>0</v>
      </c>
      <c r="MG189" s="21"/>
      <c r="MH189" s="21">
        <f t="shared" si="2238"/>
        <v>0</v>
      </c>
      <c r="MI189" s="21"/>
      <c r="MJ189" s="21">
        <f t="shared" si="2239"/>
        <v>0</v>
      </c>
      <c r="MK189" s="21"/>
      <c r="ML189" s="21">
        <f t="shared" si="2240"/>
        <v>0</v>
      </c>
      <c r="MM189" s="21"/>
      <c r="MN189" s="21">
        <f t="shared" si="2241"/>
        <v>0</v>
      </c>
      <c r="MO189" s="21"/>
      <c r="MP189" s="21">
        <f t="shared" si="2242"/>
        <v>0</v>
      </c>
      <c r="MQ189" s="21"/>
      <c r="MR189" s="21">
        <f t="shared" si="2243"/>
        <v>0</v>
      </c>
      <c r="MS189" s="21"/>
      <c r="MT189" s="21">
        <f t="shared" si="2244"/>
        <v>0</v>
      </c>
      <c r="MU189" s="21"/>
      <c r="MV189" s="21">
        <f t="shared" si="2245"/>
        <v>0</v>
      </c>
      <c r="MW189" s="21"/>
      <c r="MX189" s="21">
        <f t="shared" si="2246"/>
        <v>0</v>
      </c>
      <c r="MY189" s="21"/>
      <c r="MZ189" s="21">
        <f t="shared" si="2247"/>
        <v>0</v>
      </c>
      <c r="NA189" s="21"/>
      <c r="NB189" s="21">
        <f t="shared" si="2248"/>
        <v>0</v>
      </c>
      <c r="NC189" s="21"/>
      <c r="ND189" s="21">
        <f t="shared" si="2249"/>
        <v>0</v>
      </c>
      <c r="NE189" s="21"/>
      <c r="NF189" s="21">
        <f t="shared" si="2250"/>
        <v>0</v>
      </c>
      <c r="NG189" s="21"/>
      <c r="NH189" s="21">
        <f t="shared" si="2251"/>
        <v>0</v>
      </c>
      <c r="NI189" s="21"/>
      <c r="NJ189" s="21">
        <f t="shared" si="2252"/>
        <v>0</v>
      </c>
      <c r="NK189" s="21"/>
      <c r="NL189" s="21">
        <f t="shared" si="2253"/>
        <v>0</v>
      </c>
      <c r="NM189" s="21"/>
      <c r="NN189" s="21">
        <f t="shared" si="2254"/>
        <v>0</v>
      </c>
      <c r="NO189" s="21"/>
      <c r="NP189" s="21">
        <f t="shared" si="2255"/>
        <v>0</v>
      </c>
      <c r="NQ189" s="21"/>
      <c r="NR189" s="21">
        <f t="shared" si="2256"/>
        <v>0</v>
      </c>
      <c r="NS189" s="21"/>
      <c r="NT189" s="21">
        <f t="shared" si="2257"/>
        <v>0</v>
      </c>
      <c r="NU189" s="21"/>
      <c r="NV189" s="21">
        <f t="shared" si="2258"/>
        <v>0</v>
      </c>
      <c r="NW189" s="21"/>
      <c r="NX189" s="21">
        <f t="shared" si="2259"/>
        <v>0</v>
      </c>
      <c r="NY189" s="21"/>
      <c r="NZ189" s="21">
        <f t="shared" si="2260"/>
        <v>0</v>
      </c>
      <c r="OA189" s="21"/>
      <c r="OB189" s="21">
        <f t="shared" si="2261"/>
        <v>0</v>
      </c>
      <c r="OC189" s="21"/>
      <c r="OD189" s="21">
        <f t="shared" si="2262"/>
        <v>0</v>
      </c>
      <c r="OE189" s="21"/>
      <c r="OF189" s="21">
        <f t="shared" si="2263"/>
        <v>0</v>
      </c>
      <c r="OG189" s="21"/>
      <c r="OH189" s="21">
        <f t="shared" si="2264"/>
        <v>0</v>
      </c>
      <c r="OI189" s="21"/>
      <c r="OJ189" s="21">
        <f t="shared" si="2265"/>
        <v>0</v>
      </c>
      <c r="OK189" s="21"/>
      <c r="OL189" s="21">
        <f t="shared" si="2266"/>
        <v>0</v>
      </c>
      <c r="OM189" s="21"/>
      <c r="ON189" s="21">
        <f t="shared" si="2267"/>
        <v>0</v>
      </c>
      <c r="OO189" s="21"/>
      <c r="OP189" s="21">
        <f t="shared" si="2267"/>
        <v>0</v>
      </c>
      <c r="OQ189" s="21"/>
      <c r="OR189" s="21">
        <f t="shared" si="2267"/>
        <v>0</v>
      </c>
      <c r="OS189" s="21"/>
      <c r="OT189" s="21">
        <f t="shared" si="2267"/>
        <v>0</v>
      </c>
      <c r="OU189" s="21"/>
      <c r="OV189" s="21">
        <f t="shared" si="2267"/>
        <v>0</v>
      </c>
      <c r="OW189" s="21"/>
      <c r="OX189" s="21">
        <f t="shared" si="2267"/>
        <v>0</v>
      </c>
      <c r="OY189" s="21"/>
      <c r="OZ189" s="21">
        <f t="shared" si="2267"/>
        <v>0</v>
      </c>
      <c r="PA189" s="21"/>
      <c r="PB189" s="21">
        <f t="shared" si="2268"/>
        <v>0</v>
      </c>
      <c r="PC189" s="21"/>
      <c r="PD189" s="21">
        <f t="shared" si="2268"/>
        <v>0</v>
      </c>
      <c r="PE189" s="21"/>
      <c r="PF189" s="21">
        <f t="shared" si="2268"/>
        <v>0</v>
      </c>
      <c r="PG189" s="21"/>
      <c r="PH189" s="21">
        <f t="shared" si="2268"/>
        <v>0</v>
      </c>
      <c r="PI189" s="21"/>
      <c r="PJ189" s="21">
        <f t="shared" si="2268"/>
        <v>0</v>
      </c>
      <c r="PK189" s="21"/>
      <c r="PL189" s="21">
        <f t="shared" si="2268"/>
        <v>0</v>
      </c>
      <c r="PM189" s="21"/>
      <c r="PN189" s="21">
        <f t="shared" si="2269"/>
        <v>0</v>
      </c>
      <c r="PO189" s="21"/>
      <c r="PP189" s="21">
        <f t="shared" si="2269"/>
        <v>0</v>
      </c>
      <c r="PQ189" s="21"/>
      <c r="PR189" s="21">
        <f t="shared" si="2269"/>
        <v>0</v>
      </c>
      <c r="PS189" s="21"/>
      <c r="PT189" s="21">
        <f t="shared" si="2269"/>
        <v>0</v>
      </c>
      <c r="PU189" s="21"/>
      <c r="PV189" s="21">
        <f t="shared" si="2269"/>
        <v>0</v>
      </c>
      <c r="PW189" s="21"/>
      <c r="PX189" s="21">
        <f t="shared" si="2269"/>
        <v>0</v>
      </c>
      <c r="PY189" s="21"/>
      <c r="PZ189" s="21">
        <f t="shared" si="2270"/>
        <v>0</v>
      </c>
      <c r="QA189" s="21"/>
      <c r="QB189" s="21">
        <f t="shared" si="2270"/>
        <v>0</v>
      </c>
      <c r="QC189" s="21"/>
      <c r="QD189" s="21">
        <f t="shared" si="2270"/>
        <v>0</v>
      </c>
      <c r="QE189" s="21"/>
      <c r="QF189" s="21">
        <f t="shared" si="2270"/>
        <v>0</v>
      </c>
      <c r="QG189" s="21"/>
      <c r="QH189" s="21">
        <f t="shared" si="2270"/>
        <v>0</v>
      </c>
      <c r="QI189" s="21"/>
      <c r="QJ189" s="21">
        <f t="shared" si="2270"/>
        <v>0</v>
      </c>
      <c r="QK189" s="21"/>
      <c r="QL189" s="21">
        <f t="shared" si="2346"/>
        <v>0</v>
      </c>
      <c r="QM189" s="21"/>
      <c r="QN189" s="21">
        <f t="shared" si="2346"/>
        <v>0</v>
      </c>
      <c r="QO189" s="21"/>
      <c r="QP189" s="21">
        <f t="shared" si="2346"/>
        <v>0</v>
      </c>
      <c r="QQ189" s="21"/>
      <c r="QR189" s="21">
        <f t="shared" si="2346"/>
        <v>0</v>
      </c>
      <c r="QS189" s="21"/>
      <c r="QT189" s="21">
        <f t="shared" si="2346"/>
        <v>0</v>
      </c>
      <c r="QU189" s="21"/>
      <c r="QV189" s="21">
        <f t="shared" si="2346"/>
        <v>0</v>
      </c>
      <c r="QW189" s="21"/>
      <c r="QX189" s="21">
        <f t="shared" si="2272"/>
        <v>0</v>
      </c>
      <c r="QY189" s="21"/>
      <c r="QZ189" s="21">
        <f t="shared" si="2272"/>
        <v>0</v>
      </c>
      <c r="RA189" s="21"/>
      <c r="RB189" s="21">
        <f t="shared" si="2272"/>
        <v>0</v>
      </c>
      <c r="RC189" s="21"/>
      <c r="RD189" s="21">
        <f t="shared" si="2272"/>
        <v>0</v>
      </c>
      <c r="RE189" s="21"/>
      <c r="RF189" s="21">
        <f t="shared" si="2272"/>
        <v>0</v>
      </c>
      <c r="RG189" s="21"/>
      <c r="RH189" s="21">
        <f t="shared" si="2272"/>
        <v>0</v>
      </c>
      <c r="RI189" s="21"/>
      <c r="RJ189" s="21">
        <f t="shared" si="1944"/>
        <v>0</v>
      </c>
      <c r="RK189" s="21"/>
      <c r="RL189" s="21">
        <f t="shared" si="1945"/>
        <v>0</v>
      </c>
      <c r="RM189" s="21"/>
      <c r="RN189" s="21">
        <f t="shared" si="1946"/>
        <v>0</v>
      </c>
      <c r="RO189" s="21"/>
      <c r="RP189" s="21">
        <f t="shared" si="1947"/>
        <v>0</v>
      </c>
      <c r="RQ189" s="21"/>
      <c r="RR189" s="21">
        <f t="shared" si="1948"/>
        <v>0</v>
      </c>
      <c r="RS189" s="21"/>
      <c r="RT189" s="21">
        <f t="shared" si="1949"/>
        <v>0</v>
      </c>
      <c r="RU189" s="21"/>
      <c r="RV189" s="21">
        <f t="shared" si="1950"/>
        <v>0</v>
      </c>
      <c r="RW189" s="21"/>
      <c r="RX189" s="21">
        <f t="shared" si="1951"/>
        <v>0</v>
      </c>
      <c r="RY189" s="21"/>
      <c r="RZ189" s="21">
        <f t="shared" si="1952"/>
        <v>0</v>
      </c>
      <c r="SA189" s="21"/>
      <c r="SB189" s="21">
        <f t="shared" si="1953"/>
        <v>0</v>
      </c>
      <c r="SC189" s="21"/>
      <c r="SD189" s="21">
        <f t="shared" si="1954"/>
        <v>0</v>
      </c>
      <c r="SE189" s="21"/>
      <c r="SF189" s="21">
        <f t="shared" si="1955"/>
        <v>0</v>
      </c>
      <c r="SG189" s="21"/>
      <c r="SH189" s="21">
        <f t="shared" si="1956"/>
        <v>0</v>
      </c>
      <c r="SI189" s="21"/>
      <c r="SJ189" s="21">
        <f t="shared" si="1957"/>
        <v>0</v>
      </c>
      <c r="SK189" s="21"/>
      <c r="SL189" s="21">
        <f t="shared" si="1958"/>
        <v>0</v>
      </c>
      <c r="SM189" s="21"/>
      <c r="SN189" s="21">
        <f t="shared" si="2273"/>
        <v>0</v>
      </c>
      <c r="SO189" s="21"/>
      <c r="SP189" s="21">
        <f t="shared" si="1960"/>
        <v>0</v>
      </c>
      <c r="SQ189" s="21"/>
      <c r="SR189" s="21">
        <f t="shared" si="1961"/>
        <v>0</v>
      </c>
      <c r="SS189" s="21"/>
      <c r="ST189" s="21">
        <f t="shared" si="1962"/>
        <v>0</v>
      </c>
      <c r="SU189" s="21"/>
      <c r="SV189" s="21">
        <f t="shared" si="1963"/>
        <v>0</v>
      </c>
      <c r="SW189" s="21"/>
      <c r="SX189" s="21">
        <f t="shared" si="1964"/>
        <v>0</v>
      </c>
      <c r="SY189" s="21"/>
      <c r="SZ189" s="21">
        <f t="shared" si="1965"/>
        <v>0</v>
      </c>
      <c r="TA189" s="21"/>
      <c r="TB189" s="21">
        <f t="shared" si="1966"/>
        <v>0</v>
      </c>
      <c r="TC189" s="21"/>
      <c r="TD189" s="21">
        <f t="shared" si="2274"/>
        <v>0</v>
      </c>
      <c r="TE189" s="21"/>
      <c r="TF189" s="21">
        <f t="shared" si="1968"/>
        <v>0</v>
      </c>
      <c r="TG189" s="21"/>
      <c r="TH189" s="21">
        <f t="shared" si="1969"/>
        <v>0</v>
      </c>
      <c r="TI189" s="21"/>
      <c r="TJ189" s="21">
        <f t="shared" si="1970"/>
        <v>0</v>
      </c>
      <c r="TK189" s="21"/>
      <c r="TL189" s="21">
        <f t="shared" si="2275"/>
        <v>0</v>
      </c>
      <c r="TM189" s="21"/>
      <c r="TN189" s="21">
        <f t="shared" si="2276"/>
        <v>0</v>
      </c>
      <c r="TO189" s="21"/>
      <c r="TP189" s="21">
        <f t="shared" si="2277"/>
        <v>0</v>
      </c>
      <c r="TQ189" s="21"/>
      <c r="TR189" s="21">
        <f t="shared" si="2278"/>
        <v>0</v>
      </c>
      <c r="TS189" s="21"/>
      <c r="TT189" s="21">
        <f t="shared" si="2279"/>
        <v>0</v>
      </c>
      <c r="TU189" s="21"/>
      <c r="TV189" s="21">
        <f t="shared" si="2280"/>
        <v>0</v>
      </c>
      <c r="TW189" s="21"/>
      <c r="TX189" s="21">
        <f t="shared" si="2281"/>
        <v>0</v>
      </c>
      <c r="TY189" s="21"/>
      <c r="TZ189" s="21">
        <f t="shared" si="2282"/>
        <v>0</v>
      </c>
      <c r="UA189" s="21"/>
      <c r="UB189" s="21">
        <f t="shared" si="2283"/>
        <v>0</v>
      </c>
      <c r="UC189" s="21"/>
      <c r="UD189" s="21">
        <f t="shared" si="2284"/>
        <v>0</v>
      </c>
      <c r="UE189" s="21"/>
      <c r="UF189" s="21">
        <f t="shared" si="2285"/>
        <v>0</v>
      </c>
      <c r="UG189" s="21"/>
      <c r="UH189" s="21">
        <f t="shared" si="1982"/>
        <v>0</v>
      </c>
      <c r="UI189" s="21"/>
      <c r="UJ189" s="21">
        <f t="shared" si="2286"/>
        <v>0</v>
      </c>
      <c r="UK189" s="21"/>
      <c r="UL189" s="21">
        <f t="shared" si="2287"/>
        <v>0</v>
      </c>
      <c r="UM189" s="21"/>
      <c r="UN189" s="21">
        <f t="shared" si="2288"/>
        <v>0</v>
      </c>
      <c r="UO189" s="21"/>
      <c r="UP189" s="21">
        <f t="shared" si="2289"/>
        <v>0</v>
      </c>
      <c r="UQ189" s="21"/>
      <c r="UR189" s="21">
        <f t="shared" si="2290"/>
        <v>0</v>
      </c>
      <c r="US189" s="21"/>
      <c r="UT189" s="21">
        <f t="shared" si="2291"/>
        <v>0</v>
      </c>
      <c r="UU189" s="21"/>
      <c r="UV189" s="21">
        <f t="shared" si="1989"/>
        <v>0</v>
      </c>
      <c r="UW189" s="21"/>
      <c r="UX189" s="21">
        <f t="shared" si="2292"/>
        <v>0</v>
      </c>
      <c r="UY189" s="21"/>
      <c r="UZ189" s="21">
        <f t="shared" si="1991"/>
        <v>0</v>
      </c>
      <c r="VA189" s="21"/>
      <c r="VB189" s="21">
        <f t="shared" si="2293"/>
        <v>0</v>
      </c>
      <c r="VC189" s="21"/>
      <c r="VD189" s="21">
        <f t="shared" si="2294"/>
        <v>0</v>
      </c>
      <c r="VE189" s="21"/>
      <c r="VF189" s="21">
        <f t="shared" si="2295"/>
        <v>0</v>
      </c>
      <c r="VG189" s="21"/>
      <c r="VH189" s="21">
        <f t="shared" si="2296"/>
        <v>0</v>
      </c>
      <c r="VI189" s="21"/>
      <c r="VJ189" s="21">
        <f t="shared" si="2297"/>
        <v>0</v>
      </c>
      <c r="VK189" s="21"/>
      <c r="VL189" s="21">
        <f t="shared" si="2298"/>
        <v>0</v>
      </c>
      <c r="VM189" s="21"/>
      <c r="VN189" s="21">
        <f t="shared" si="2299"/>
        <v>0</v>
      </c>
      <c r="VO189" s="21"/>
      <c r="VP189" s="21">
        <f t="shared" si="2300"/>
        <v>0</v>
      </c>
      <c r="VQ189" s="21"/>
      <c r="VR189" s="21">
        <f t="shared" si="2267"/>
        <v>0</v>
      </c>
      <c r="VS189" s="21"/>
      <c r="VT189" s="21">
        <f t="shared" si="2347"/>
        <v>0</v>
      </c>
      <c r="VU189" s="21"/>
      <c r="VV189" s="21">
        <f t="shared" si="2347"/>
        <v>0</v>
      </c>
      <c r="VW189" s="21"/>
      <c r="VX189" s="21">
        <f t="shared" si="2349"/>
        <v>0</v>
      </c>
      <c r="VY189" s="21"/>
      <c r="VZ189" s="21">
        <f t="shared" si="2349"/>
        <v>0</v>
      </c>
      <c r="WA189" s="21"/>
      <c r="WB189" s="21">
        <f t="shared" si="2349"/>
        <v>0</v>
      </c>
      <c r="WC189" s="21"/>
      <c r="WD189" s="21">
        <f t="shared" si="2349"/>
        <v>0</v>
      </c>
      <c r="WE189" s="21"/>
      <c r="WF189" s="21">
        <f t="shared" si="2349"/>
        <v>0</v>
      </c>
      <c r="WG189" s="21"/>
      <c r="WH189" s="21">
        <f t="shared" si="2349"/>
        <v>0</v>
      </c>
      <c r="WI189" s="21"/>
      <c r="WJ189" s="21">
        <f t="shared" si="2349"/>
        <v>0</v>
      </c>
      <c r="WK189" s="21"/>
      <c r="WL189" s="21">
        <f t="shared" si="2349"/>
        <v>0</v>
      </c>
      <c r="WM189" s="21"/>
      <c r="WN189" s="21">
        <f t="shared" si="2349"/>
        <v>0</v>
      </c>
      <c r="WO189" s="21"/>
      <c r="WP189" s="21">
        <f t="shared" si="2349"/>
        <v>0</v>
      </c>
      <c r="WQ189" s="21"/>
      <c r="WR189" s="21">
        <f t="shared" si="2349"/>
        <v>0</v>
      </c>
      <c r="WS189" s="21"/>
      <c r="WT189" s="21">
        <f t="shared" si="2349"/>
        <v>0</v>
      </c>
      <c r="WU189" s="21"/>
      <c r="WV189" s="21">
        <f t="shared" si="2349"/>
        <v>0</v>
      </c>
      <c r="WW189" s="21"/>
      <c r="WX189" s="21">
        <f t="shared" si="2349"/>
        <v>0</v>
      </c>
      <c r="WY189" s="21"/>
      <c r="WZ189" s="21">
        <f t="shared" si="2349"/>
        <v>0</v>
      </c>
      <c r="XA189" s="21"/>
      <c r="XB189" s="21">
        <f t="shared" si="2349"/>
        <v>0</v>
      </c>
      <c r="XC189" s="21"/>
      <c r="XD189" s="21">
        <f t="shared" si="2347"/>
        <v>0</v>
      </c>
      <c r="XE189" s="21"/>
      <c r="XF189" s="21">
        <f t="shared" si="2347"/>
        <v>0</v>
      </c>
      <c r="XG189" s="21"/>
      <c r="XH189" s="21">
        <f t="shared" si="2347"/>
        <v>0</v>
      </c>
      <c r="XI189" s="21"/>
      <c r="XJ189" s="21">
        <f t="shared" si="2347"/>
        <v>0</v>
      </c>
      <c r="XK189" s="21"/>
      <c r="XL189" s="21">
        <f t="shared" si="2347"/>
        <v>0</v>
      </c>
      <c r="XM189" s="21"/>
      <c r="XN189" s="21">
        <f t="shared" si="2347"/>
        <v>0</v>
      </c>
      <c r="XO189" s="21"/>
      <c r="XP189" s="21">
        <f t="shared" si="2347"/>
        <v>0</v>
      </c>
      <c r="XQ189" s="21"/>
      <c r="XR189" s="21">
        <f t="shared" si="2347"/>
        <v>0</v>
      </c>
      <c r="XS189" s="21"/>
      <c r="XT189" s="21">
        <f t="shared" si="2347"/>
        <v>0</v>
      </c>
      <c r="XU189" s="21"/>
      <c r="XV189" s="21">
        <f t="shared" si="2347"/>
        <v>0</v>
      </c>
      <c r="XW189" s="21"/>
      <c r="XX189" s="21">
        <f t="shared" si="2347"/>
        <v>0</v>
      </c>
      <c r="XY189" s="21"/>
      <c r="XZ189" s="21">
        <f t="shared" si="2347"/>
        <v>0</v>
      </c>
      <c r="YA189" s="21"/>
      <c r="YB189" s="21">
        <f t="shared" si="2004"/>
        <v>0</v>
      </c>
      <c r="YC189" s="21"/>
      <c r="YD189" s="21">
        <f t="shared" si="2005"/>
        <v>0</v>
      </c>
      <c r="YE189" s="21"/>
      <c r="YF189" s="21">
        <f t="shared" si="2006"/>
        <v>0</v>
      </c>
      <c r="YG189" s="21"/>
      <c r="YH189" s="21">
        <f t="shared" si="2007"/>
        <v>0</v>
      </c>
      <c r="YI189" s="21"/>
      <c r="YJ189" s="21">
        <f t="shared" si="2008"/>
        <v>0</v>
      </c>
      <c r="YK189" s="21"/>
      <c r="YL189" s="21">
        <f t="shared" si="2009"/>
        <v>0</v>
      </c>
      <c r="YM189" s="21"/>
      <c r="YN189" s="21">
        <f t="shared" si="2010"/>
        <v>0</v>
      </c>
      <c r="YO189" s="21"/>
      <c r="YP189" s="21">
        <f t="shared" si="2011"/>
        <v>0</v>
      </c>
      <c r="YQ189" s="21"/>
      <c r="YR189" s="21">
        <f t="shared" si="2012"/>
        <v>0</v>
      </c>
      <c r="YS189" s="21"/>
      <c r="YT189" s="21">
        <f t="shared" si="2350"/>
        <v>0</v>
      </c>
      <c r="YU189" s="21"/>
      <c r="YV189" s="21">
        <f t="shared" si="2014"/>
        <v>0</v>
      </c>
      <c r="YW189" s="21"/>
      <c r="YX189" s="21">
        <f t="shared" si="2015"/>
        <v>0</v>
      </c>
      <c r="YY189" s="21"/>
      <c r="YZ189" s="21">
        <f t="shared" si="2347"/>
        <v>0</v>
      </c>
      <c r="ZA189" s="21"/>
      <c r="ZB189" s="21">
        <f t="shared" si="2016"/>
        <v>0</v>
      </c>
      <c r="ZC189" s="21"/>
      <c r="ZD189" s="21">
        <f t="shared" si="2017"/>
        <v>0</v>
      </c>
      <c r="ZE189" s="21"/>
      <c r="ZF189" s="21">
        <f t="shared" si="2018"/>
        <v>0</v>
      </c>
      <c r="ZG189" s="21"/>
      <c r="ZH189" s="21">
        <f t="shared" si="2351"/>
        <v>0</v>
      </c>
      <c r="ZI189" s="21"/>
      <c r="ZJ189" s="21">
        <f t="shared" si="2020"/>
        <v>0</v>
      </c>
      <c r="ZK189" s="21"/>
      <c r="ZL189" s="21">
        <f t="shared" si="2021"/>
        <v>0</v>
      </c>
      <c r="ZM189" s="21"/>
      <c r="ZN189" s="21">
        <f t="shared" si="2352"/>
        <v>0</v>
      </c>
      <c r="ZO189" s="21"/>
      <c r="ZP189" s="21">
        <f t="shared" si="2023"/>
        <v>0</v>
      </c>
      <c r="ZQ189" s="21"/>
      <c r="ZR189" s="21">
        <f t="shared" si="2024"/>
        <v>0</v>
      </c>
      <c r="ZS189" s="21"/>
      <c r="ZT189" s="21">
        <f t="shared" si="2347"/>
        <v>0</v>
      </c>
      <c r="ZU189" s="21"/>
      <c r="ZV189" s="21">
        <f t="shared" si="2353"/>
        <v>0</v>
      </c>
      <c r="ZW189" s="21"/>
      <c r="ZX189" s="21">
        <f t="shared" si="2354"/>
        <v>0</v>
      </c>
      <c r="ZY189" s="21"/>
      <c r="ZZ189" s="21">
        <f t="shared" si="2354"/>
        <v>0</v>
      </c>
      <c r="AAA189" s="21"/>
      <c r="AAB189" s="21">
        <f t="shared" si="2355"/>
        <v>0</v>
      </c>
      <c r="AAC189" s="21"/>
      <c r="AAD189" s="21">
        <f t="shared" si="2355"/>
        <v>0</v>
      </c>
      <c r="AAE189" s="21"/>
      <c r="AAF189" s="21">
        <f t="shared" si="2356"/>
        <v>0</v>
      </c>
      <c r="AAG189" s="21"/>
      <c r="AAH189" s="21">
        <f t="shared" si="2356"/>
        <v>0</v>
      </c>
      <c r="AAI189" s="21"/>
      <c r="AAJ189" s="21">
        <f t="shared" si="2357"/>
        <v>0</v>
      </c>
      <c r="AAK189" s="21"/>
      <c r="AAL189" s="21">
        <f t="shared" si="2357"/>
        <v>0</v>
      </c>
      <c r="AAM189" s="21"/>
      <c r="AAN189" s="21">
        <f t="shared" si="2358"/>
        <v>0</v>
      </c>
      <c r="AAO189" s="21"/>
      <c r="AAP189" s="21">
        <f t="shared" si="2358"/>
        <v>0</v>
      </c>
      <c r="AAQ189" s="21"/>
      <c r="AAR189" s="21">
        <f t="shared" si="2359"/>
        <v>0</v>
      </c>
      <c r="AAS189" s="21"/>
      <c r="AAT189" s="21">
        <f t="shared" si="2359"/>
        <v>0</v>
      </c>
      <c r="AAU189" s="21"/>
      <c r="AAV189" s="21">
        <f t="shared" si="2360"/>
        <v>0</v>
      </c>
      <c r="AAW189" s="21"/>
      <c r="AAX189" s="21">
        <f t="shared" si="2360"/>
        <v>0</v>
      </c>
      <c r="AAY189" s="21"/>
      <c r="AAZ189" s="21">
        <f t="shared" si="2361"/>
        <v>0</v>
      </c>
      <c r="ABA189" s="21"/>
      <c r="ABB189" s="21">
        <f t="shared" si="2361"/>
        <v>0</v>
      </c>
      <c r="ABC189" s="21"/>
      <c r="ABD189" s="21">
        <f t="shared" si="2362"/>
        <v>0</v>
      </c>
      <c r="ABE189" s="21"/>
      <c r="ABF189" s="21">
        <f t="shared" si="2362"/>
        <v>0</v>
      </c>
      <c r="ABG189" s="21"/>
      <c r="ABH189" s="21">
        <f t="shared" si="2363"/>
        <v>0</v>
      </c>
      <c r="ABI189" s="21"/>
      <c r="ABJ189" s="21">
        <f t="shared" si="2363"/>
        <v>0</v>
      </c>
      <c r="ABK189" s="21"/>
      <c r="ABL189" s="21">
        <f t="shared" si="2364"/>
        <v>0</v>
      </c>
      <c r="ABM189" s="21"/>
      <c r="ABN189" s="21">
        <f t="shared" si="2364"/>
        <v>0</v>
      </c>
      <c r="ABO189" s="21"/>
      <c r="ABP189" s="21">
        <f t="shared" si="2365"/>
        <v>0</v>
      </c>
      <c r="ABQ189" s="21"/>
      <c r="ABR189" s="21">
        <f t="shared" si="2365"/>
        <v>0</v>
      </c>
      <c r="ABS189" s="21"/>
      <c r="ABT189" s="21">
        <f t="shared" si="2366"/>
        <v>0</v>
      </c>
      <c r="ABU189" s="21"/>
      <c r="ABV189" s="21">
        <f t="shared" si="2366"/>
        <v>0</v>
      </c>
      <c r="ABW189" s="21"/>
      <c r="ABX189" s="21">
        <f t="shared" si="2367"/>
        <v>0</v>
      </c>
      <c r="ABY189" s="21"/>
      <c r="ABZ189" s="21">
        <f t="shared" si="2367"/>
        <v>0</v>
      </c>
      <c r="ACA189" s="21"/>
      <c r="ACB189" s="21">
        <f t="shared" si="2368"/>
        <v>0</v>
      </c>
      <c r="ACC189" s="21"/>
      <c r="ACD189" s="21">
        <f t="shared" si="2368"/>
        <v>0</v>
      </c>
      <c r="ACE189" s="21"/>
      <c r="ACF189" s="21">
        <f t="shared" si="2369"/>
        <v>0</v>
      </c>
      <c r="ACG189" s="21"/>
      <c r="ACH189" s="21">
        <f t="shared" si="2369"/>
        <v>0</v>
      </c>
      <c r="ACI189" s="21"/>
      <c r="ACJ189" s="21">
        <f t="shared" si="2370"/>
        <v>0</v>
      </c>
      <c r="ACK189" s="21"/>
      <c r="ACL189" s="21">
        <f t="shared" si="2370"/>
        <v>0</v>
      </c>
      <c r="ACM189" s="21"/>
      <c r="ACN189" s="21">
        <f t="shared" si="2371"/>
        <v>0</v>
      </c>
      <c r="ACO189" s="21"/>
      <c r="ACP189" s="21">
        <f t="shared" si="2371"/>
        <v>0</v>
      </c>
      <c r="ACQ189" s="21"/>
      <c r="ACR189" s="21">
        <f t="shared" si="2372"/>
        <v>0</v>
      </c>
      <c r="ACS189" s="21"/>
      <c r="ACT189" s="21">
        <f t="shared" si="2372"/>
        <v>0</v>
      </c>
      <c r="ACU189" s="21"/>
      <c r="ACV189" s="21">
        <f t="shared" si="2373"/>
        <v>0</v>
      </c>
      <c r="ACW189" s="21"/>
      <c r="ACX189" s="21">
        <f t="shared" si="2373"/>
        <v>0</v>
      </c>
      <c r="ACY189" s="21"/>
      <c r="ACZ189" s="21">
        <f t="shared" si="2374"/>
        <v>0</v>
      </c>
      <c r="ADA189" s="21"/>
      <c r="ADB189" s="21">
        <f t="shared" si="2374"/>
        <v>0</v>
      </c>
      <c r="ADC189" s="21"/>
      <c r="ADD189" s="21">
        <f t="shared" si="2375"/>
        <v>0</v>
      </c>
      <c r="ADE189" s="21"/>
      <c r="ADF189" s="21">
        <f t="shared" si="2375"/>
        <v>0</v>
      </c>
      <c r="ADG189" s="21"/>
      <c r="ADH189" s="21">
        <f t="shared" si="2376"/>
        <v>0</v>
      </c>
      <c r="ADI189" s="21"/>
      <c r="ADJ189" s="21">
        <f t="shared" si="2376"/>
        <v>0</v>
      </c>
      <c r="ADK189" s="21"/>
      <c r="ADL189" s="21">
        <f t="shared" si="2377"/>
        <v>0</v>
      </c>
      <c r="ADM189" s="21"/>
      <c r="ADN189" s="21">
        <f t="shared" si="2377"/>
        <v>0</v>
      </c>
      <c r="ADO189" s="21"/>
      <c r="ADP189" s="21">
        <f t="shared" si="2377"/>
        <v>0</v>
      </c>
      <c r="ADQ189" s="21"/>
      <c r="ADR189" s="21">
        <f t="shared" si="2377"/>
        <v>0</v>
      </c>
      <c r="ADS189" s="21"/>
      <c r="ADT189" s="21">
        <f t="shared" si="2377"/>
        <v>0</v>
      </c>
      <c r="ADU189" s="21"/>
      <c r="ADV189" s="21">
        <f t="shared" si="2378"/>
        <v>0</v>
      </c>
      <c r="ADW189" s="21"/>
      <c r="ADX189" s="21">
        <f t="shared" si="2378"/>
        <v>0</v>
      </c>
      <c r="ADY189" s="21"/>
      <c r="ADZ189" s="21">
        <f t="shared" si="2378"/>
        <v>0</v>
      </c>
      <c r="AEA189" s="21"/>
      <c r="AEB189" s="21">
        <f t="shared" si="2378"/>
        <v>0</v>
      </c>
      <c r="AEC189" s="21"/>
      <c r="AED189" s="21">
        <f t="shared" si="2379"/>
        <v>0</v>
      </c>
      <c r="AEE189" s="21"/>
      <c r="AEF189" s="21">
        <f t="shared" si="2379"/>
        <v>0</v>
      </c>
      <c r="AEG189" s="21"/>
      <c r="AEH189" s="21">
        <f t="shared" si="2379"/>
        <v>0</v>
      </c>
      <c r="AEI189" s="21"/>
      <c r="AEJ189" s="21">
        <f t="shared" si="2379"/>
        <v>0</v>
      </c>
      <c r="AEK189" s="21"/>
      <c r="AEL189" s="21">
        <f t="shared" si="2379"/>
        <v>0</v>
      </c>
      <c r="AEM189" s="21"/>
      <c r="AEN189" s="21">
        <f t="shared" si="2380"/>
        <v>0</v>
      </c>
      <c r="AEO189" s="21"/>
      <c r="AEP189" s="21">
        <f t="shared" si="2380"/>
        <v>0</v>
      </c>
      <c r="AEQ189" s="21"/>
      <c r="AER189" s="21">
        <f t="shared" si="2380"/>
        <v>0</v>
      </c>
      <c r="AES189" s="21"/>
      <c r="AET189" s="21">
        <f t="shared" si="2380"/>
        <v>0</v>
      </c>
      <c r="AEU189" s="21"/>
      <c r="AEV189" s="21">
        <f t="shared" si="2381"/>
        <v>0</v>
      </c>
      <c r="AEW189" s="21"/>
      <c r="AEX189" s="21">
        <f t="shared" si="2381"/>
        <v>0</v>
      </c>
      <c r="AEY189" s="21"/>
      <c r="AEZ189" s="21">
        <f t="shared" si="2381"/>
        <v>0</v>
      </c>
      <c r="AFA189" s="21"/>
      <c r="AFB189" s="21">
        <f t="shared" si="2381"/>
        <v>0</v>
      </c>
      <c r="AFC189" s="21"/>
      <c r="AFD189" s="21">
        <f t="shared" si="2381"/>
        <v>0</v>
      </c>
      <c r="AFE189" s="21"/>
      <c r="AFF189" s="21">
        <f t="shared" si="2382"/>
        <v>0</v>
      </c>
      <c r="AFG189" s="21"/>
      <c r="AFH189" s="21">
        <f t="shared" si="2382"/>
        <v>0</v>
      </c>
      <c r="AFI189" s="21"/>
      <c r="AFJ189" s="21">
        <f t="shared" si="2382"/>
        <v>0</v>
      </c>
      <c r="AFK189" s="21"/>
      <c r="AFL189" s="21">
        <f t="shared" si="2382"/>
        <v>0</v>
      </c>
      <c r="AFM189" s="21"/>
      <c r="AFN189" s="21">
        <f t="shared" si="2383"/>
        <v>0</v>
      </c>
      <c r="AFO189" s="21"/>
      <c r="AFP189" s="21">
        <f t="shared" si="2383"/>
        <v>0</v>
      </c>
      <c r="AFQ189" s="21"/>
      <c r="AFR189" s="21">
        <f t="shared" si="2383"/>
        <v>0</v>
      </c>
      <c r="AFS189" s="21"/>
      <c r="AFT189" s="21">
        <f t="shared" si="2383"/>
        <v>0</v>
      </c>
      <c r="AFU189" s="21"/>
      <c r="AFV189" s="21">
        <f t="shared" si="2383"/>
        <v>0</v>
      </c>
      <c r="AFW189" s="21"/>
      <c r="AFX189" s="21">
        <f t="shared" si="2384"/>
        <v>0</v>
      </c>
      <c r="AFY189" s="21"/>
      <c r="AFZ189" s="21">
        <f t="shared" si="2384"/>
        <v>0</v>
      </c>
      <c r="AGA189" s="21"/>
      <c r="AGB189" s="21">
        <f t="shared" si="2384"/>
        <v>0</v>
      </c>
      <c r="AGC189" s="21"/>
      <c r="AGD189" s="21">
        <f t="shared" si="2384"/>
        <v>0</v>
      </c>
      <c r="AGE189" s="21"/>
      <c r="AGF189" s="21">
        <f t="shared" si="2385"/>
        <v>0</v>
      </c>
      <c r="AGG189" s="21"/>
      <c r="AGH189" s="21">
        <f t="shared" si="2385"/>
        <v>0</v>
      </c>
      <c r="AGI189" s="21"/>
      <c r="AGJ189" s="21">
        <f t="shared" si="2385"/>
        <v>0</v>
      </c>
      <c r="AGK189" s="21"/>
      <c r="AGL189" s="21">
        <f t="shared" si="2385"/>
        <v>0</v>
      </c>
      <c r="AGM189" s="21"/>
      <c r="AGN189" s="21">
        <f t="shared" si="2385"/>
        <v>0</v>
      </c>
      <c r="AGO189" s="21"/>
      <c r="AGP189" s="21">
        <f t="shared" si="2386"/>
        <v>0</v>
      </c>
      <c r="AGQ189" s="21"/>
      <c r="AGR189" s="21">
        <f t="shared" si="2386"/>
        <v>0</v>
      </c>
      <c r="AGS189" s="21"/>
      <c r="AGT189" s="21">
        <f t="shared" si="2386"/>
        <v>0</v>
      </c>
      <c r="AGU189" s="21"/>
      <c r="AGV189" s="21">
        <f t="shared" si="2386"/>
        <v>0</v>
      </c>
      <c r="AGW189" s="21"/>
      <c r="AGX189" s="21">
        <f t="shared" si="2387"/>
        <v>0</v>
      </c>
      <c r="AGY189" s="21"/>
      <c r="AGZ189" s="21">
        <f t="shared" si="2387"/>
        <v>0</v>
      </c>
      <c r="AHA189" s="21"/>
      <c r="AHB189" s="21">
        <f t="shared" si="2387"/>
        <v>0</v>
      </c>
      <c r="AHC189" s="21"/>
      <c r="AHD189" s="21">
        <f t="shared" si="2387"/>
        <v>0</v>
      </c>
      <c r="AHE189" s="21"/>
      <c r="AHF189" s="21">
        <f t="shared" si="2387"/>
        <v>0</v>
      </c>
      <c r="AHG189" s="21"/>
      <c r="AHH189" s="21">
        <f t="shared" si="2388"/>
        <v>0</v>
      </c>
      <c r="AHI189" s="21"/>
      <c r="AHJ189" s="21">
        <f t="shared" si="2388"/>
        <v>0</v>
      </c>
      <c r="AHK189" s="21"/>
      <c r="AHL189" s="21">
        <f t="shared" si="2388"/>
        <v>0</v>
      </c>
      <c r="AHM189" s="21"/>
      <c r="AHN189" s="21">
        <f t="shared" si="2388"/>
        <v>0</v>
      </c>
      <c r="AHO189" s="21"/>
      <c r="AHP189" s="21">
        <f t="shared" si="2389"/>
        <v>0</v>
      </c>
      <c r="AHQ189" s="21"/>
      <c r="AHR189" s="21">
        <f t="shared" si="2389"/>
        <v>0</v>
      </c>
      <c r="AHS189" s="21"/>
      <c r="AHT189" s="21">
        <f t="shared" si="2389"/>
        <v>0</v>
      </c>
      <c r="AHU189" s="21"/>
      <c r="AHV189" s="21">
        <f t="shared" si="2389"/>
        <v>0</v>
      </c>
      <c r="AHW189" s="21"/>
      <c r="AHX189" s="21">
        <f t="shared" si="2389"/>
        <v>0</v>
      </c>
      <c r="AHY189" s="21"/>
      <c r="AHZ189" s="21">
        <f t="shared" si="2390"/>
        <v>0</v>
      </c>
      <c r="AIA189" s="21"/>
      <c r="AIB189" s="21">
        <f t="shared" si="2390"/>
        <v>0</v>
      </c>
      <c r="AIC189" s="21"/>
      <c r="AID189" s="21">
        <f t="shared" si="2390"/>
        <v>0</v>
      </c>
      <c r="AIE189" s="21"/>
      <c r="AIF189" s="21">
        <f t="shared" si="2390"/>
        <v>0</v>
      </c>
      <c r="AIG189" s="21"/>
      <c r="AIH189" s="21">
        <f t="shared" si="2391"/>
        <v>0</v>
      </c>
      <c r="AII189" s="21"/>
      <c r="AIJ189" s="21">
        <f t="shared" si="2391"/>
        <v>0</v>
      </c>
      <c r="AIK189" s="21"/>
      <c r="AIL189" s="21">
        <f t="shared" si="2391"/>
        <v>0</v>
      </c>
      <c r="AIM189" s="21"/>
      <c r="AIN189" s="21">
        <f t="shared" si="2391"/>
        <v>0</v>
      </c>
      <c r="AIO189" s="21"/>
      <c r="AIP189" s="21">
        <f t="shared" si="2391"/>
        <v>0</v>
      </c>
      <c r="AIQ189" s="21"/>
      <c r="AIR189" s="21">
        <f t="shared" si="2392"/>
        <v>0</v>
      </c>
      <c r="AIS189" s="21"/>
      <c r="AIT189" s="21">
        <f t="shared" si="2392"/>
        <v>0</v>
      </c>
      <c r="AIU189" s="21"/>
      <c r="AIV189" s="21">
        <f t="shared" si="2392"/>
        <v>0</v>
      </c>
      <c r="AIW189" s="21"/>
      <c r="AIX189" s="21">
        <f t="shared" si="2392"/>
        <v>0</v>
      </c>
      <c r="AIY189" s="21"/>
      <c r="AIZ189" s="21">
        <f t="shared" si="2347"/>
        <v>0</v>
      </c>
      <c r="AJA189" s="21"/>
    </row>
    <row r="190" spans="2:937" ht="13.5" customHeight="1" x14ac:dyDescent="0.25">
      <c r="B190" s="31">
        <v>185</v>
      </c>
      <c r="C190" s="192" t="s">
        <v>204</v>
      </c>
      <c r="D190" s="67" t="s">
        <v>61</v>
      </c>
      <c r="E190" s="194" t="s">
        <v>392</v>
      </c>
      <c r="F190" s="194" t="str">
        <f>_xlfn.XLOOKUP(D190,'WTG PH-III'!$D$5:$D$198,'WTG PH-III'!$B$5:$B$198,0,0,1)</f>
        <v>PSS-08</v>
      </c>
      <c r="G190" s="22" t="s">
        <v>537</v>
      </c>
      <c r="H190" s="22" t="s">
        <v>539</v>
      </c>
      <c r="I190" s="61">
        <v>7.5</v>
      </c>
      <c r="J190" s="21">
        <v>253</v>
      </c>
      <c r="K190" s="21">
        <f t="shared" si="2070"/>
        <v>253.00000000000006</v>
      </c>
      <c r="L190" s="21">
        <f t="shared" si="2071"/>
        <v>253</v>
      </c>
      <c r="M190" s="21">
        <f t="shared" si="2072"/>
        <v>0</v>
      </c>
      <c r="N190" s="95">
        <f>VLOOKUP(D190,'WTG PH-III'!$D$5:$U$198,17,0)</f>
        <v>45715</v>
      </c>
      <c r="O190" s="95">
        <f>VLOOKUP(D190,'WTG PH-III'!$D$5:$U$198,18,0)</f>
        <v>45724</v>
      </c>
      <c r="P190" s="21">
        <f t="shared" si="2073"/>
        <v>0</v>
      </c>
      <c r="Q190" s="21"/>
      <c r="R190" s="21">
        <f t="shared" si="2074"/>
        <v>0</v>
      </c>
      <c r="S190" s="21"/>
      <c r="T190" s="21">
        <f t="shared" si="2075"/>
        <v>0</v>
      </c>
      <c r="U190" s="21"/>
      <c r="V190" s="21">
        <f t="shared" si="2076"/>
        <v>0</v>
      </c>
      <c r="W190" s="21"/>
      <c r="X190" s="21">
        <f t="shared" si="2077"/>
        <v>0</v>
      </c>
      <c r="Y190" s="21"/>
      <c r="Z190" s="21">
        <f t="shared" si="2078"/>
        <v>0</v>
      </c>
      <c r="AA190" s="21"/>
      <c r="AB190" s="21">
        <f t="shared" si="2079"/>
        <v>0</v>
      </c>
      <c r="AC190" s="21"/>
      <c r="AD190" s="21">
        <f t="shared" si="2080"/>
        <v>0</v>
      </c>
      <c r="AE190" s="21"/>
      <c r="AF190" s="21">
        <f t="shared" si="2081"/>
        <v>0</v>
      </c>
      <c r="AG190" s="21"/>
      <c r="AH190" s="21">
        <f t="shared" si="2082"/>
        <v>0</v>
      </c>
      <c r="AI190" s="21"/>
      <c r="AJ190" s="21">
        <f t="shared" si="2083"/>
        <v>0</v>
      </c>
      <c r="AK190" s="21"/>
      <c r="AL190" s="21">
        <f t="shared" si="2084"/>
        <v>0</v>
      </c>
      <c r="AM190" s="21"/>
      <c r="AN190" s="21">
        <f t="shared" si="2085"/>
        <v>0</v>
      </c>
      <c r="AO190" s="21"/>
      <c r="AP190" s="21">
        <f t="shared" si="2086"/>
        <v>0</v>
      </c>
      <c r="AQ190" s="21"/>
      <c r="AR190" s="21">
        <f t="shared" si="2087"/>
        <v>0</v>
      </c>
      <c r="AS190" s="21"/>
      <c r="AT190" s="21">
        <f t="shared" si="2088"/>
        <v>0</v>
      </c>
      <c r="AU190" s="21"/>
      <c r="AV190" s="21">
        <f t="shared" si="2089"/>
        <v>0</v>
      </c>
      <c r="AW190" s="21"/>
      <c r="AX190" s="21">
        <f t="shared" si="2090"/>
        <v>0</v>
      </c>
      <c r="AY190" s="21"/>
      <c r="AZ190" s="21">
        <f t="shared" si="2091"/>
        <v>0</v>
      </c>
      <c r="BA190" s="21"/>
      <c r="BB190" s="21">
        <f t="shared" si="2092"/>
        <v>0</v>
      </c>
      <c r="BC190" s="21"/>
      <c r="BD190" s="21">
        <f t="shared" si="2093"/>
        <v>0</v>
      </c>
      <c r="BE190" s="21"/>
      <c r="BF190" s="21">
        <f t="shared" si="2094"/>
        <v>0</v>
      </c>
      <c r="BG190" s="21"/>
      <c r="BH190" s="21">
        <f t="shared" si="2095"/>
        <v>0</v>
      </c>
      <c r="BI190" s="21"/>
      <c r="BJ190" s="21">
        <f t="shared" si="2096"/>
        <v>0</v>
      </c>
      <c r="BK190" s="21"/>
      <c r="BL190" s="21">
        <f t="shared" si="2097"/>
        <v>0</v>
      </c>
      <c r="BM190" s="21"/>
      <c r="BN190" s="21">
        <f t="shared" si="2098"/>
        <v>0</v>
      </c>
      <c r="BO190" s="21"/>
      <c r="BP190" s="21">
        <f t="shared" si="2099"/>
        <v>0</v>
      </c>
      <c r="BQ190" s="21"/>
      <c r="BR190" s="21">
        <f t="shared" si="2100"/>
        <v>0</v>
      </c>
      <c r="BS190" s="21"/>
      <c r="BT190" s="21">
        <f t="shared" si="2101"/>
        <v>0</v>
      </c>
      <c r="BU190" s="21"/>
      <c r="BV190" s="21">
        <f t="shared" si="2102"/>
        <v>0</v>
      </c>
      <c r="BW190" s="21"/>
      <c r="BX190" s="21">
        <f t="shared" si="2103"/>
        <v>0</v>
      </c>
      <c r="BY190" s="21"/>
      <c r="BZ190" s="21">
        <f t="shared" si="2104"/>
        <v>0</v>
      </c>
      <c r="CA190" s="21"/>
      <c r="CB190" s="21">
        <f t="shared" si="2105"/>
        <v>0</v>
      </c>
      <c r="CC190" s="21"/>
      <c r="CD190" s="21">
        <f t="shared" si="2106"/>
        <v>0</v>
      </c>
      <c r="CE190" s="21"/>
      <c r="CF190" s="21">
        <f t="shared" si="2107"/>
        <v>0</v>
      </c>
      <c r="CG190" s="21"/>
      <c r="CH190" s="21">
        <f t="shared" si="2108"/>
        <v>0</v>
      </c>
      <c r="CI190" s="21"/>
      <c r="CJ190" s="21">
        <f t="shared" si="2109"/>
        <v>0</v>
      </c>
      <c r="CK190" s="21"/>
      <c r="CL190" s="21">
        <f t="shared" si="2110"/>
        <v>0</v>
      </c>
      <c r="CM190" s="21"/>
      <c r="CN190" s="21">
        <f t="shared" si="2111"/>
        <v>0</v>
      </c>
      <c r="CO190" s="21"/>
      <c r="CP190" s="21">
        <f t="shared" si="2112"/>
        <v>0</v>
      </c>
      <c r="CQ190" s="21"/>
      <c r="CR190" s="21">
        <f t="shared" si="2113"/>
        <v>0</v>
      </c>
      <c r="CS190" s="21"/>
      <c r="CT190" s="21">
        <f t="shared" si="2114"/>
        <v>0</v>
      </c>
      <c r="CU190" s="21"/>
      <c r="CV190" s="21">
        <f t="shared" si="2115"/>
        <v>0</v>
      </c>
      <c r="CW190" s="21"/>
      <c r="CX190" s="21">
        <f t="shared" si="2116"/>
        <v>0</v>
      </c>
      <c r="CY190" s="21"/>
      <c r="CZ190" s="21">
        <f t="shared" si="2117"/>
        <v>0</v>
      </c>
      <c r="DA190" s="21"/>
      <c r="DB190" s="21">
        <f t="shared" si="2118"/>
        <v>0</v>
      </c>
      <c r="DC190" s="21"/>
      <c r="DD190" s="21">
        <f t="shared" si="2119"/>
        <v>0</v>
      </c>
      <c r="DE190" s="21"/>
      <c r="DF190" s="21">
        <f t="shared" si="2120"/>
        <v>0</v>
      </c>
      <c r="DG190" s="21"/>
      <c r="DH190" s="21">
        <f t="shared" si="2121"/>
        <v>0</v>
      </c>
      <c r="DI190" s="21"/>
      <c r="DJ190" s="21">
        <f t="shared" si="2122"/>
        <v>0</v>
      </c>
      <c r="DK190" s="21"/>
      <c r="DL190" s="21">
        <f t="shared" si="2123"/>
        <v>0</v>
      </c>
      <c r="DM190" s="21"/>
      <c r="DN190" s="21">
        <f t="shared" si="2124"/>
        <v>0</v>
      </c>
      <c r="DO190" s="21"/>
      <c r="DP190" s="21">
        <f t="shared" si="2125"/>
        <v>0</v>
      </c>
      <c r="DQ190" s="21"/>
      <c r="DR190" s="21">
        <f t="shared" si="2126"/>
        <v>0</v>
      </c>
      <c r="DS190" s="21"/>
      <c r="DT190" s="21">
        <f t="shared" si="2127"/>
        <v>0</v>
      </c>
      <c r="DU190" s="21"/>
      <c r="DV190" s="21">
        <f t="shared" si="2128"/>
        <v>0</v>
      </c>
      <c r="DW190" s="21"/>
      <c r="DX190" s="21">
        <f t="shared" si="2129"/>
        <v>0</v>
      </c>
      <c r="DY190" s="21"/>
      <c r="DZ190" s="21">
        <f t="shared" si="2130"/>
        <v>0</v>
      </c>
      <c r="EA190" s="21"/>
      <c r="EB190" s="21">
        <f t="shared" si="2131"/>
        <v>0</v>
      </c>
      <c r="EC190" s="21"/>
      <c r="ED190" s="21">
        <f t="shared" si="2132"/>
        <v>0</v>
      </c>
      <c r="EE190" s="21"/>
      <c r="EF190" s="21">
        <f t="shared" si="2133"/>
        <v>0</v>
      </c>
      <c r="EG190" s="21"/>
      <c r="EH190" s="21">
        <f t="shared" si="2134"/>
        <v>0</v>
      </c>
      <c r="EI190" s="21"/>
      <c r="EJ190" s="21">
        <f t="shared" si="2135"/>
        <v>0</v>
      </c>
      <c r="EK190" s="21"/>
      <c r="EL190" s="21">
        <f t="shared" si="2136"/>
        <v>0</v>
      </c>
      <c r="EM190" s="21"/>
      <c r="EN190" s="21">
        <f t="shared" si="2137"/>
        <v>0</v>
      </c>
      <c r="EO190" s="21"/>
      <c r="EP190" s="21">
        <f t="shared" si="2138"/>
        <v>0</v>
      </c>
      <c r="EQ190" s="21"/>
      <c r="ER190" s="21">
        <f t="shared" si="2139"/>
        <v>0</v>
      </c>
      <c r="ES190" s="21"/>
      <c r="ET190" s="21">
        <f t="shared" si="2140"/>
        <v>0</v>
      </c>
      <c r="EU190" s="21"/>
      <c r="EV190" s="21">
        <f t="shared" si="2141"/>
        <v>0</v>
      </c>
      <c r="EW190" s="21"/>
      <c r="EX190" s="21">
        <f t="shared" si="2142"/>
        <v>0</v>
      </c>
      <c r="EY190" s="21"/>
      <c r="EZ190" s="21">
        <f t="shared" si="2143"/>
        <v>0</v>
      </c>
      <c r="FA190" s="21"/>
      <c r="FB190" s="21">
        <f t="shared" si="2144"/>
        <v>25.3</v>
      </c>
      <c r="FC190" s="21"/>
      <c r="FD190" s="21">
        <f t="shared" si="2145"/>
        <v>25.3</v>
      </c>
      <c r="FE190" s="21"/>
      <c r="FF190" s="21">
        <f t="shared" si="2146"/>
        <v>25.3</v>
      </c>
      <c r="FG190" s="21"/>
      <c r="FH190" s="21">
        <f t="shared" si="2147"/>
        <v>25.3</v>
      </c>
      <c r="FI190" s="21"/>
      <c r="FJ190" s="21">
        <f t="shared" si="2148"/>
        <v>25.3</v>
      </c>
      <c r="FK190" s="21"/>
      <c r="FL190" s="21">
        <f t="shared" si="2149"/>
        <v>25.3</v>
      </c>
      <c r="FM190" s="21"/>
      <c r="FN190" s="21">
        <f t="shared" si="2150"/>
        <v>25.3</v>
      </c>
      <c r="FO190" s="21"/>
      <c r="FP190" s="21">
        <f t="shared" si="2151"/>
        <v>25.3</v>
      </c>
      <c r="FQ190" s="21"/>
      <c r="FR190" s="21">
        <f t="shared" si="2152"/>
        <v>25.3</v>
      </c>
      <c r="FS190" s="21"/>
      <c r="FT190" s="21">
        <f t="shared" si="2153"/>
        <v>25.3</v>
      </c>
      <c r="FU190" s="21"/>
      <c r="FV190" s="21">
        <f t="shared" si="2154"/>
        <v>0</v>
      </c>
      <c r="FW190" s="21"/>
      <c r="FX190" s="21">
        <f t="shared" si="2155"/>
        <v>0</v>
      </c>
      <c r="FY190" s="21"/>
      <c r="FZ190" s="21">
        <f t="shared" si="2156"/>
        <v>0</v>
      </c>
      <c r="GA190" s="21"/>
      <c r="GB190" s="21">
        <f t="shared" si="2157"/>
        <v>0</v>
      </c>
      <c r="GC190" s="21"/>
      <c r="GD190" s="21">
        <f t="shared" si="2158"/>
        <v>0</v>
      </c>
      <c r="GE190" s="21"/>
      <c r="GF190" s="21">
        <f t="shared" si="2159"/>
        <v>0</v>
      </c>
      <c r="GG190" s="21"/>
      <c r="GH190" s="21">
        <f t="shared" si="2160"/>
        <v>0</v>
      </c>
      <c r="GI190" s="21"/>
      <c r="GJ190" s="21">
        <f t="shared" si="2161"/>
        <v>0</v>
      </c>
      <c r="GK190" s="21"/>
      <c r="GL190" s="21">
        <f t="shared" si="2162"/>
        <v>0</v>
      </c>
      <c r="GM190" s="21"/>
      <c r="GN190" s="21">
        <f t="shared" si="2163"/>
        <v>0</v>
      </c>
      <c r="GO190" s="21"/>
      <c r="GP190" s="21">
        <f t="shared" si="2164"/>
        <v>0</v>
      </c>
      <c r="GQ190" s="21"/>
      <c r="GR190" s="21">
        <f t="shared" si="2165"/>
        <v>0</v>
      </c>
      <c r="GS190" s="21">
        <v>15</v>
      </c>
      <c r="GT190" s="21">
        <f t="shared" si="2166"/>
        <v>0</v>
      </c>
      <c r="GU190" s="21">
        <v>24</v>
      </c>
      <c r="GV190" s="21">
        <f t="shared" si="2167"/>
        <v>0</v>
      </c>
      <c r="GW190" s="21">
        <v>20</v>
      </c>
      <c r="GX190" s="21">
        <f t="shared" si="2168"/>
        <v>0</v>
      </c>
      <c r="GY190" s="21"/>
      <c r="GZ190" s="21">
        <f t="shared" si="2169"/>
        <v>0</v>
      </c>
      <c r="HA190" s="21">
        <v>32</v>
      </c>
      <c r="HB190" s="21">
        <f t="shared" si="2170"/>
        <v>0</v>
      </c>
      <c r="HC190" s="21">
        <v>35</v>
      </c>
      <c r="HD190" s="21">
        <f t="shared" si="2171"/>
        <v>0</v>
      </c>
      <c r="HE190" s="21">
        <v>25</v>
      </c>
      <c r="HF190" s="21">
        <f t="shared" si="2172"/>
        <v>0</v>
      </c>
      <c r="HG190" s="21">
        <v>29</v>
      </c>
      <c r="HH190" s="21">
        <f t="shared" si="2173"/>
        <v>0</v>
      </c>
      <c r="HI190" s="21">
        <v>26</v>
      </c>
      <c r="HJ190" s="21">
        <f t="shared" si="2174"/>
        <v>0</v>
      </c>
      <c r="HK190" s="21">
        <v>28</v>
      </c>
      <c r="HL190" s="21">
        <f t="shared" si="2175"/>
        <v>0</v>
      </c>
      <c r="HM190" s="21">
        <v>19</v>
      </c>
      <c r="HN190" s="21">
        <f t="shared" si="2176"/>
        <v>0</v>
      </c>
      <c r="HO190" s="21"/>
      <c r="HP190" s="21">
        <f t="shared" si="2177"/>
        <v>0</v>
      </c>
      <c r="HQ190" s="21"/>
      <c r="HR190" s="21">
        <f t="shared" si="2178"/>
        <v>0</v>
      </c>
      <c r="HS190" s="21"/>
      <c r="HT190" s="21">
        <f t="shared" si="2179"/>
        <v>0</v>
      </c>
      <c r="HU190" s="21"/>
      <c r="HV190" s="21">
        <f t="shared" si="2180"/>
        <v>0</v>
      </c>
      <c r="HW190" s="21"/>
      <c r="HX190" s="21">
        <f t="shared" si="2181"/>
        <v>0</v>
      </c>
      <c r="HY190" s="21"/>
      <c r="HZ190" s="21">
        <f t="shared" si="2182"/>
        <v>0</v>
      </c>
      <c r="IA190" s="21"/>
      <c r="IB190" s="21">
        <f t="shared" si="2183"/>
        <v>0</v>
      </c>
      <c r="IC190" s="21"/>
      <c r="ID190" s="21">
        <f t="shared" si="2184"/>
        <v>0</v>
      </c>
      <c r="IE190" s="21"/>
      <c r="IF190" s="21">
        <f t="shared" si="2185"/>
        <v>0</v>
      </c>
      <c r="IG190" s="21"/>
      <c r="IH190" s="21">
        <f t="shared" si="2186"/>
        <v>0</v>
      </c>
      <c r="II190" s="21"/>
      <c r="IJ190" s="21">
        <f t="shared" si="2187"/>
        <v>0</v>
      </c>
      <c r="IK190" s="21"/>
      <c r="IL190" s="21">
        <f t="shared" si="2188"/>
        <v>0</v>
      </c>
      <c r="IM190" s="21"/>
      <c r="IN190" s="21">
        <f t="shared" si="2189"/>
        <v>0</v>
      </c>
      <c r="IO190" s="21"/>
      <c r="IP190" s="21">
        <f t="shared" si="2190"/>
        <v>0</v>
      </c>
      <c r="IQ190" s="21"/>
      <c r="IR190" s="21">
        <f t="shared" si="2191"/>
        <v>0</v>
      </c>
      <c r="IS190" s="21"/>
      <c r="IT190" s="21">
        <f t="shared" si="2192"/>
        <v>0</v>
      </c>
      <c r="IU190" s="21"/>
      <c r="IV190" s="21">
        <f t="shared" si="2193"/>
        <v>0</v>
      </c>
      <c r="IW190" s="21"/>
      <c r="IX190" s="21">
        <f t="shared" si="2194"/>
        <v>0</v>
      </c>
      <c r="IY190" s="21"/>
      <c r="IZ190" s="21">
        <f t="shared" si="2195"/>
        <v>0</v>
      </c>
      <c r="JA190" s="21"/>
      <c r="JB190" s="21">
        <f t="shared" si="2196"/>
        <v>0</v>
      </c>
      <c r="JC190" s="21"/>
      <c r="JD190" s="21">
        <f t="shared" si="2197"/>
        <v>0</v>
      </c>
      <c r="JE190" s="21"/>
      <c r="JF190" s="21">
        <f t="shared" si="2198"/>
        <v>0</v>
      </c>
      <c r="JG190" s="21"/>
      <c r="JH190" s="21">
        <f t="shared" si="2199"/>
        <v>0</v>
      </c>
      <c r="JI190" s="21"/>
      <c r="JJ190" s="21">
        <f t="shared" si="2200"/>
        <v>0</v>
      </c>
      <c r="JK190" s="21"/>
      <c r="JL190" s="21">
        <f t="shared" si="2201"/>
        <v>0</v>
      </c>
      <c r="JM190" s="21"/>
      <c r="JN190" s="21">
        <f t="shared" si="2202"/>
        <v>0</v>
      </c>
      <c r="JO190" s="21"/>
      <c r="JP190" s="21">
        <f t="shared" si="2203"/>
        <v>0</v>
      </c>
      <c r="JQ190" s="21"/>
      <c r="JR190" s="21">
        <f t="shared" si="2204"/>
        <v>0</v>
      </c>
      <c r="JS190" s="21"/>
      <c r="JT190" s="21">
        <f t="shared" si="2205"/>
        <v>0</v>
      </c>
      <c r="JU190" s="21"/>
      <c r="JV190" s="21">
        <f t="shared" si="2206"/>
        <v>0</v>
      </c>
      <c r="JW190" s="21"/>
      <c r="JX190" s="21">
        <f t="shared" si="2207"/>
        <v>0</v>
      </c>
      <c r="JY190" s="21"/>
      <c r="JZ190" s="21">
        <f t="shared" si="2208"/>
        <v>0</v>
      </c>
      <c r="KA190" s="21"/>
      <c r="KB190" s="21">
        <f t="shared" si="2209"/>
        <v>0</v>
      </c>
      <c r="KC190" s="21"/>
      <c r="KD190" s="21">
        <f t="shared" si="2210"/>
        <v>0</v>
      </c>
      <c r="KE190" s="21"/>
      <c r="KF190" s="21">
        <f t="shared" si="2211"/>
        <v>0</v>
      </c>
      <c r="KG190" s="21"/>
      <c r="KH190" s="21">
        <f t="shared" si="2212"/>
        <v>0</v>
      </c>
      <c r="KI190" s="21"/>
      <c r="KJ190" s="21">
        <f t="shared" si="2213"/>
        <v>0</v>
      </c>
      <c r="KK190" s="21"/>
      <c r="KL190" s="21">
        <f t="shared" si="2214"/>
        <v>0</v>
      </c>
      <c r="KM190" s="21"/>
      <c r="KN190" s="21">
        <f t="shared" si="2215"/>
        <v>0</v>
      </c>
      <c r="KO190" s="21"/>
      <c r="KP190" s="21">
        <f t="shared" si="2216"/>
        <v>0</v>
      </c>
      <c r="KQ190" s="21"/>
      <c r="KR190" s="21">
        <f t="shared" si="2217"/>
        <v>0</v>
      </c>
      <c r="KS190" s="21"/>
      <c r="KT190" s="21">
        <f t="shared" si="2218"/>
        <v>0</v>
      </c>
      <c r="KU190" s="21"/>
      <c r="KV190" s="21">
        <f t="shared" si="2219"/>
        <v>0</v>
      </c>
      <c r="KW190" s="21"/>
      <c r="KX190" s="21">
        <f t="shared" si="2220"/>
        <v>0</v>
      </c>
      <c r="KY190" s="21"/>
      <c r="KZ190" s="21">
        <f t="shared" si="2221"/>
        <v>0</v>
      </c>
      <c r="LA190" s="21"/>
      <c r="LB190" s="21">
        <f t="shared" si="2222"/>
        <v>0</v>
      </c>
      <c r="LC190" s="21"/>
      <c r="LD190" s="21">
        <f t="shared" si="2223"/>
        <v>0</v>
      </c>
      <c r="LE190" s="21"/>
      <c r="LF190" s="21">
        <f t="shared" si="2224"/>
        <v>0</v>
      </c>
      <c r="LG190" s="21"/>
      <c r="LH190" s="21">
        <f t="shared" si="2225"/>
        <v>0</v>
      </c>
      <c r="LI190" s="21"/>
      <c r="LJ190" s="21">
        <f t="shared" si="2226"/>
        <v>0</v>
      </c>
      <c r="LK190" s="21"/>
      <c r="LL190" s="21">
        <f t="shared" si="2227"/>
        <v>0</v>
      </c>
      <c r="LM190" s="21"/>
      <c r="LN190" s="21">
        <f t="shared" si="2228"/>
        <v>0</v>
      </c>
      <c r="LO190" s="21"/>
      <c r="LP190" s="21">
        <f t="shared" si="2229"/>
        <v>0</v>
      </c>
      <c r="LQ190" s="21"/>
      <c r="LR190" s="21">
        <f t="shared" si="2230"/>
        <v>0</v>
      </c>
      <c r="LS190" s="21"/>
      <c r="LT190" s="21">
        <f t="shared" si="2231"/>
        <v>0</v>
      </c>
      <c r="LU190" s="21"/>
      <c r="LV190" s="21">
        <f t="shared" si="2232"/>
        <v>0</v>
      </c>
      <c r="LW190" s="21"/>
      <c r="LX190" s="21">
        <f t="shared" si="2233"/>
        <v>0</v>
      </c>
      <c r="LY190" s="21"/>
      <c r="LZ190" s="21">
        <f t="shared" si="2234"/>
        <v>0</v>
      </c>
      <c r="MA190" s="21"/>
      <c r="MB190" s="21">
        <f t="shared" si="2235"/>
        <v>0</v>
      </c>
      <c r="MC190" s="21"/>
      <c r="MD190" s="21">
        <f t="shared" si="2236"/>
        <v>0</v>
      </c>
      <c r="ME190" s="21"/>
      <c r="MF190" s="21">
        <f t="shared" si="2237"/>
        <v>0</v>
      </c>
      <c r="MG190" s="21"/>
      <c r="MH190" s="21">
        <f t="shared" si="2238"/>
        <v>0</v>
      </c>
      <c r="MI190" s="21"/>
      <c r="MJ190" s="21">
        <f t="shared" si="2239"/>
        <v>0</v>
      </c>
      <c r="MK190" s="21"/>
      <c r="ML190" s="21">
        <f t="shared" si="2240"/>
        <v>0</v>
      </c>
      <c r="MM190" s="21"/>
      <c r="MN190" s="21">
        <f t="shared" si="2241"/>
        <v>0</v>
      </c>
      <c r="MO190" s="21"/>
      <c r="MP190" s="21">
        <f t="shared" si="2242"/>
        <v>0</v>
      </c>
      <c r="MQ190" s="21"/>
      <c r="MR190" s="21">
        <f t="shared" si="2243"/>
        <v>0</v>
      </c>
      <c r="MS190" s="21"/>
      <c r="MT190" s="21">
        <f t="shared" si="2244"/>
        <v>0</v>
      </c>
      <c r="MU190" s="21"/>
      <c r="MV190" s="21">
        <f t="shared" si="2245"/>
        <v>0</v>
      </c>
      <c r="MW190" s="21"/>
      <c r="MX190" s="21">
        <f t="shared" si="2246"/>
        <v>0</v>
      </c>
      <c r="MY190" s="21"/>
      <c r="MZ190" s="21">
        <f t="shared" si="2247"/>
        <v>0</v>
      </c>
      <c r="NA190" s="21"/>
      <c r="NB190" s="21">
        <f t="shared" si="2248"/>
        <v>0</v>
      </c>
      <c r="NC190" s="21"/>
      <c r="ND190" s="21">
        <f t="shared" si="2249"/>
        <v>0</v>
      </c>
      <c r="NE190" s="21"/>
      <c r="NF190" s="21">
        <f t="shared" si="2250"/>
        <v>0</v>
      </c>
      <c r="NG190" s="21"/>
      <c r="NH190" s="21">
        <f t="shared" si="2251"/>
        <v>0</v>
      </c>
      <c r="NI190" s="21"/>
      <c r="NJ190" s="21">
        <f t="shared" si="2252"/>
        <v>0</v>
      </c>
      <c r="NK190" s="21"/>
      <c r="NL190" s="21">
        <f t="shared" si="2253"/>
        <v>0</v>
      </c>
      <c r="NM190" s="21"/>
      <c r="NN190" s="21">
        <f t="shared" si="2254"/>
        <v>0</v>
      </c>
      <c r="NO190" s="21"/>
      <c r="NP190" s="21">
        <f t="shared" si="2255"/>
        <v>0</v>
      </c>
      <c r="NQ190" s="21"/>
      <c r="NR190" s="21">
        <f t="shared" si="2256"/>
        <v>0</v>
      </c>
      <c r="NS190" s="21"/>
      <c r="NT190" s="21">
        <f t="shared" si="2257"/>
        <v>0</v>
      </c>
      <c r="NU190" s="21"/>
      <c r="NV190" s="21">
        <f t="shared" si="2258"/>
        <v>0</v>
      </c>
      <c r="NW190" s="21"/>
      <c r="NX190" s="21">
        <f t="shared" si="2259"/>
        <v>0</v>
      </c>
      <c r="NY190" s="21"/>
      <c r="NZ190" s="21">
        <f t="shared" si="2260"/>
        <v>0</v>
      </c>
      <c r="OA190" s="21"/>
      <c r="OB190" s="21">
        <f t="shared" si="2261"/>
        <v>0</v>
      </c>
      <c r="OC190" s="21"/>
      <c r="OD190" s="21">
        <f t="shared" si="2262"/>
        <v>0</v>
      </c>
      <c r="OE190" s="21"/>
      <c r="OF190" s="21">
        <f t="shared" si="2263"/>
        <v>0</v>
      </c>
      <c r="OG190" s="21"/>
      <c r="OH190" s="21">
        <f t="shared" si="2264"/>
        <v>0</v>
      </c>
      <c r="OI190" s="21"/>
      <c r="OJ190" s="21">
        <f t="shared" si="2265"/>
        <v>0</v>
      </c>
      <c r="OK190" s="21"/>
      <c r="OL190" s="21">
        <f t="shared" si="2266"/>
        <v>0</v>
      </c>
      <c r="OM190" s="21"/>
      <c r="ON190" s="21">
        <f t="shared" si="2267"/>
        <v>0</v>
      </c>
      <c r="OO190" s="21"/>
      <c r="OP190" s="21">
        <f t="shared" si="2267"/>
        <v>0</v>
      </c>
      <c r="OQ190" s="21"/>
      <c r="OR190" s="21">
        <f t="shared" si="2267"/>
        <v>0</v>
      </c>
      <c r="OS190" s="21"/>
      <c r="OT190" s="21">
        <f t="shared" si="2267"/>
        <v>0</v>
      </c>
      <c r="OU190" s="21"/>
      <c r="OV190" s="21">
        <f t="shared" si="2267"/>
        <v>0</v>
      </c>
      <c r="OW190" s="21"/>
      <c r="OX190" s="21">
        <f t="shared" si="2267"/>
        <v>0</v>
      </c>
      <c r="OY190" s="21"/>
      <c r="OZ190" s="21">
        <f t="shared" si="2267"/>
        <v>0</v>
      </c>
      <c r="PA190" s="21"/>
      <c r="PB190" s="21">
        <f t="shared" si="2268"/>
        <v>0</v>
      </c>
      <c r="PC190" s="21"/>
      <c r="PD190" s="21">
        <f t="shared" si="2268"/>
        <v>0</v>
      </c>
      <c r="PE190" s="21"/>
      <c r="PF190" s="21">
        <f t="shared" si="2268"/>
        <v>0</v>
      </c>
      <c r="PG190" s="21"/>
      <c r="PH190" s="21">
        <f t="shared" si="2268"/>
        <v>0</v>
      </c>
      <c r="PI190" s="21"/>
      <c r="PJ190" s="21">
        <f t="shared" si="2268"/>
        <v>0</v>
      </c>
      <c r="PK190" s="21"/>
      <c r="PL190" s="21">
        <f t="shared" si="2268"/>
        <v>0</v>
      </c>
      <c r="PM190" s="21"/>
      <c r="PN190" s="21">
        <f t="shared" si="2269"/>
        <v>0</v>
      </c>
      <c r="PO190" s="21"/>
      <c r="PP190" s="21">
        <f t="shared" si="2269"/>
        <v>0</v>
      </c>
      <c r="PQ190" s="21"/>
      <c r="PR190" s="21">
        <f t="shared" si="2269"/>
        <v>0</v>
      </c>
      <c r="PS190" s="21"/>
      <c r="PT190" s="21">
        <f t="shared" si="2269"/>
        <v>0</v>
      </c>
      <c r="PU190" s="21"/>
      <c r="PV190" s="21">
        <f t="shared" si="2269"/>
        <v>0</v>
      </c>
      <c r="PW190" s="21"/>
      <c r="PX190" s="21">
        <f t="shared" si="2269"/>
        <v>0</v>
      </c>
      <c r="PY190" s="21"/>
      <c r="PZ190" s="21">
        <f t="shared" si="2270"/>
        <v>0</v>
      </c>
      <c r="QA190" s="21"/>
      <c r="QB190" s="21">
        <f t="shared" si="2270"/>
        <v>0</v>
      </c>
      <c r="QC190" s="21"/>
      <c r="QD190" s="21">
        <f t="shared" si="2270"/>
        <v>0</v>
      </c>
      <c r="QE190" s="21"/>
      <c r="QF190" s="21">
        <f t="shared" si="2270"/>
        <v>0</v>
      </c>
      <c r="QG190" s="21"/>
      <c r="QH190" s="21">
        <f t="shared" si="2270"/>
        <v>0</v>
      </c>
      <c r="QI190" s="21"/>
      <c r="QJ190" s="21">
        <f t="shared" si="2270"/>
        <v>0</v>
      </c>
      <c r="QK190" s="21"/>
      <c r="QL190" s="21">
        <f t="shared" si="2346"/>
        <v>0</v>
      </c>
      <c r="QM190" s="21"/>
      <c r="QN190" s="21">
        <f t="shared" si="2346"/>
        <v>0</v>
      </c>
      <c r="QO190" s="21"/>
      <c r="QP190" s="21">
        <f t="shared" si="2346"/>
        <v>0</v>
      </c>
      <c r="QQ190" s="21"/>
      <c r="QR190" s="21">
        <f t="shared" si="2346"/>
        <v>0</v>
      </c>
      <c r="QS190" s="21"/>
      <c r="QT190" s="21">
        <f t="shared" si="2346"/>
        <v>0</v>
      </c>
      <c r="QU190" s="21"/>
      <c r="QV190" s="21">
        <f t="shared" si="2346"/>
        <v>0</v>
      </c>
      <c r="QW190" s="21"/>
      <c r="QX190" s="21">
        <f t="shared" si="2272"/>
        <v>0</v>
      </c>
      <c r="QY190" s="21"/>
      <c r="QZ190" s="21">
        <f t="shared" si="2272"/>
        <v>0</v>
      </c>
      <c r="RA190" s="21"/>
      <c r="RB190" s="21">
        <f t="shared" si="2272"/>
        <v>0</v>
      </c>
      <c r="RC190" s="21"/>
      <c r="RD190" s="21">
        <f t="shared" si="2272"/>
        <v>0</v>
      </c>
      <c r="RE190" s="21"/>
      <c r="RF190" s="21">
        <f t="shared" si="2272"/>
        <v>0</v>
      </c>
      <c r="RG190" s="21"/>
      <c r="RH190" s="21">
        <f t="shared" si="2272"/>
        <v>0</v>
      </c>
      <c r="RI190" s="21"/>
      <c r="RJ190" s="21">
        <f t="shared" si="1944"/>
        <v>0</v>
      </c>
      <c r="RK190" s="21"/>
      <c r="RL190" s="21">
        <f t="shared" si="1945"/>
        <v>0</v>
      </c>
      <c r="RM190" s="21"/>
      <c r="RN190" s="21">
        <f t="shared" si="1946"/>
        <v>0</v>
      </c>
      <c r="RO190" s="21"/>
      <c r="RP190" s="21">
        <f t="shared" si="1947"/>
        <v>0</v>
      </c>
      <c r="RQ190" s="21"/>
      <c r="RR190" s="21">
        <f t="shared" si="1948"/>
        <v>0</v>
      </c>
      <c r="RS190" s="21"/>
      <c r="RT190" s="21">
        <f t="shared" si="1949"/>
        <v>0</v>
      </c>
      <c r="RU190" s="21"/>
      <c r="RV190" s="21">
        <f t="shared" si="1950"/>
        <v>0</v>
      </c>
      <c r="RW190" s="21"/>
      <c r="RX190" s="21">
        <f t="shared" si="1951"/>
        <v>0</v>
      </c>
      <c r="RY190" s="21"/>
      <c r="RZ190" s="21">
        <f t="shared" si="1952"/>
        <v>0</v>
      </c>
      <c r="SA190" s="21"/>
      <c r="SB190" s="21">
        <f t="shared" si="1953"/>
        <v>0</v>
      </c>
      <c r="SC190" s="21"/>
      <c r="SD190" s="21">
        <f t="shared" si="1954"/>
        <v>0</v>
      </c>
      <c r="SE190" s="21"/>
      <c r="SF190" s="21">
        <f t="shared" si="1955"/>
        <v>0</v>
      </c>
      <c r="SG190" s="21"/>
      <c r="SH190" s="21">
        <f t="shared" si="1956"/>
        <v>0</v>
      </c>
      <c r="SI190" s="21"/>
      <c r="SJ190" s="21">
        <f t="shared" si="1957"/>
        <v>0</v>
      </c>
      <c r="SK190" s="21"/>
      <c r="SL190" s="21">
        <f t="shared" si="1958"/>
        <v>0</v>
      </c>
      <c r="SM190" s="21"/>
      <c r="SN190" s="21">
        <f t="shared" si="2273"/>
        <v>0</v>
      </c>
      <c r="SO190" s="21"/>
      <c r="SP190" s="21">
        <f t="shared" si="1960"/>
        <v>0</v>
      </c>
      <c r="SQ190" s="21"/>
      <c r="SR190" s="21">
        <f t="shared" si="1961"/>
        <v>0</v>
      </c>
      <c r="SS190" s="21"/>
      <c r="ST190" s="21">
        <f t="shared" si="1962"/>
        <v>0</v>
      </c>
      <c r="SU190" s="21"/>
      <c r="SV190" s="21">
        <f t="shared" si="1963"/>
        <v>0</v>
      </c>
      <c r="SW190" s="21"/>
      <c r="SX190" s="21">
        <f t="shared" si="1964"/>
        <v>0</v>
      </c>
      <c r="SY190" s="21"/>
      <c r="SZ190" s="21">
        <f t="shared" si="1965"/>
        <v>0</v>
      </c>
      <c r="TA190" s="21"/>
      <c r="TB190" s="21">
        <f t="shared" si="1966"/>
        <v>0</v>
      </c>
      <c r="TC190" s="21"/>
      <c r="TD190" s="21">
        <f t="shared" si="2274"/>
        <v>0</v>
      </c>
      <c r="TE190" s="21"/>
      <c r="TF190" s="21">
        <f t="shared" si="1968"/>
        <v>0</v>
      </c>
      <c r="TG190" s="21"/>
      <c r="TH190" s="21">
        <f t="shared" si="1969"/>
        <v>0</v>
      </c>
      <c r="TI190" s="21"/>
      <c r="TJ190" s="21">
        <f t="shared" si="1970"/>
        <v>0</v>
      </c>
      <c r="TK190" s="21"/>
      <c r="TL190" s="21">
        <f t="shared" si="2275"/>
        <v>0</v>
      </c>
      <c r="TM190" s="21"/>
      <c r="TN190" s="21">
        <f t="shared" si="2276"/>
        <v>0</v>
      </c>
      <c r="TO190" s="21"/>
      <c r="TP190" s="21">
        <f t="shared" si="2277"/>
        <v>0</v>
      </c>
      <c r="TQ190" s="21"/>
      <c r="TR190" s="21">
        <f t="shared" si="2278"/>
        <v>0</v>
      </c>
      <c r="TS190" s="21"/>
      <c r="TT190" s="21">
        <f t="shared" si="2279"/>
        <v>0</v>
      </c>
      <c r="TU190" s="21"/>
      <c r="TV190" s="21">
        <f t="shared" si="2280"/>
        <v>0</v>
      </c>
      <c r="TW190" s="21"/>
      <c r="TX190" s="21">
        <f t="shared" si="2281"/>
        <v>0</v>
      </c>
      <c r="TY190" s="21"/>
      <c r="TZ190" s="21">
        <f t="shared" si="2282"/>
        <v>0</v>
      </c>
      <c r="UA190" s="21"/>
      <c r="UB190" s="21">
        <f t="shared" si="2283"/>
        <v>0</v>
      </c>
      <c r="UC190" s="21"/>
      <c r="UD190" s="21">
        <f t="shared" si="2284"/>
        <v>0</v>
      </c>
      <c r="UE190" s="21"/>
      <c r="UF190" s="21">
        <f t="shared" si="2285"/>
        <v>0</v>
      </c>
      <c r="UG190" s="21"/>
      <c r="UH190" s="21">
        <f t="shared" si="1982"/>
        <v>0</v>
      </c>
      <c r="UI190" s="21"/>
      <c r="UJ190" s="21">
        <f t="shared" si="2286"/>
        <v>0</v>
      </c>
      <c r="UK190" s="21"/>
      <c r="UL190" s="21">
        <f t="shared" si="2287"/>
        <v>0</v>
      </c>
      <c r="UM190" s="21"/>
      <c r="UN190" s="21">
        <f t="shared" si="2288"/>
        <v>0</v>
      </c>
      <c r="UO190" s="21"/>
      <c r="UP190" s="21">
        <f t="shared" si="2289"/>
        <v>0</v>
      </c>
      <c r="UQ190" s="21"/>
      <c r="UR190" s="21">
        <f t="shared" si="2290"/>
        <v>0</v>
      </c>
      <c r="US190" s="21"/>
      <c r="UT190" s="21">
        <f t="shared" si="2291"/>
        <v>0</v>
      </c>
      <c r="UU190" s="21"/>
      <c r="UV190" s="21">
        <f t="shared" si="1989"/>
        <v>0</v>
      </c>
      <c r="UW190" s="21"/>
      <c r="UX190" s="21">
        <f t="shared" si="2292"/>
        <v>0</v>
      </c>
      <c r="UY190" s="21"/>
      <c r="UZ190" s="21">
        <f t="shared" si="1991"/>
        <v>0</v>
      </c>
      <c r="VA190" s="21"/>
      <c r="VB190" s="21">
        <f t="shared" si="2293"/>
        <v>0</v>
      </c>
      <c r="VC190" s="21"/>
      <c r="VD190" s="21">
        <f t="shared" si="2294"/>
        <v>0</v>
      </c>
      <c r="VE190" s="21"/>
      <c r="VF190" s="21">
        <f t="shared" si="2295"/>
        <v>0</v>
      </c>
      <c r="VG190" s="21"/>
      <c r="VH190" s="21">
        <f t="shared" si="2296"/>
        <v>0</v>
      </c>
      <c r="VI190" s="21"/>
      <c r="VJ190" s="21">
        <f t="shared" si="2297"/>
        <v>0</v>
      </c>
      <c r="VK190" s="21"/>
      <c r="VL190" s="21">
        <f t="shared" si="2298"/>
        <v>0</v>
      </c>
      <c r="VM190" s="21"/>
      <c r="VN190" s="21">
        <f t="shared" si="2299"/>
        <v>0</v>
      </c>
      <c r="VO190" s="21"/>
      <c r="VP190" s="21">
        <f t="shared" si="2300"/>
        <v>0</v>
      </c>
      <c r="VQ190" s="21"/>
      <c r="VR190" s="21">
        <f t="shared" si="2267"/>
        <v>0</v>
      </c>
      <c r="VS190" s="21"/>
      <c r="VT190" s="21">
        <f t="shared" si="2347"/>
        <v>0</v>
      </c>
      <c r="VU190" s="21"/>
      <c r="VV190" s="21">
        <f t="shared" si="2347"/>
        <v>0</v>
      </c>
      <c r="VW190" s="21"/>
      <c r="VX190" s="21">
        <f t="shared" si="2349"/>
        <v>0</v>
      </c>
      <c r="VY190" s="21"/>
      <c r="VZ190" s="21">
        <f t="shared" si="2349"/>
        <v>0</v>
      </c>
      <c r="WA190" s="21"/>
      <c r="WB190" s="21">
        <f t="shared" si="2349"/>
        <v>0</v>
      </c>
      <c r="WC190" s="21"/>
      <c r="WD190" s="21">
        <f t="shared" si="2349"/>
        <v>0</v>
      </c>
      <c r="WE190" s="21"/>
      <c r="WF190" s="21">
        <f t="shared" si="2349"/>
        <v>0</v>
      </c>
      <c r="WG190" s="21"/>
      <c r="WH190" s="21">
        <f t="shared" si="2349"/>
        <v>0</v>
      </c>
      <c r="WI190" s="21"/>
      <c r="WJ190" s="21">
        <f t="shared" si="2349"/>
        <v>0</v>
      </c>
      <c r="WK190" s="21"/>
      <c r="WL190" s="21">
        <f t="shared" si="2349"/>
        <v>0</v>
      </c>
      <c r="WM190" s="21"/>
      <c r="WN190" s="21">
        <f t="shared" si="2349"/>
        <v>0</v>
      </c>
      <c r="WO190" s="21"/>
      <c r="WP190" s="21">
        <f t="shared" si="2349"/>
        <v>0</v>
      </c>
      <c r="WQ190" s="21"/>
      <c r="WR190" s="21">
        <f t="shared" si="2349"/>
        <v>0</v>
      </c>
      <c r="WS190" s="21"/>
      <c r="WT190" s="21">
        <f t="shared" si="2349"/>
        <v>0</v>
      </c>
      <c r="WU190" s="21"/>
      <c r="WV190" s="21">
        <f t="shared" si="2349"/>
        <v>0</v>
      </c>
      <c r="WW190" s="21"/>
      <c r="WX190" s="21">
        <f t="shared" si="2349"/>
        <v>0</v>
      </c>
      <c r="WY190" s="21"/>
      <c r="WZ190" s="21">
        <f t="shared" si="2349"/>
        <v>0</v>
      </c>
      <c r="XA190" s="21"/>
      <c r="XB190" s="21">
        <f t="shared" si="2349"/>
        <v>0</v>
      </c>
      <c r="XC190" s="21"/>
      <c r="XD190" s="21">
        <f t="shared" si="2347"/>
        <v>0</v>
      </c>
      <c r="XE190" s="21"/>
      <c r="XF190" s="21">
        <f t="shared" si="2347"/>
        <v>0</v>
      </c>
      <c r="XG190" s="21"/>
      <c r="XH190" s="21">
        <f t="shared" si="2347"/>
        <v>0</v>
      </c>
      <c r="XI190" s="21"/>
      <c r="XJ190" s="21">
        <f t="shared" si="2347"/>
        <v>0</v>
      </c>
      <c r="XK190" s="21"/>
      <c r="XL190" s="21">
        <f t="shared" si="2347"/>
        <v>0</v>
      </c>
      <c r="XM190" s="21"/>
      <c r="XN190" s="21">
        <f t="shared" si="2347"/>
        <v>0</v>
      </c>
      <c r="XO190" s="21"/>
      <c r="XP190" s="21">
        <f t="shared" si="2347"/>
        <v>0</v>
      </c>
      <c r="XQ190" s="21"/>
      <c r="XR190" s="21">
        <f t="shared" si="2347"/>
        <v>0</v>
      </c>
      <c r="XS190" s="21"/>
      <c r="XT190" s="21">
        <f t="shared" si="2347"/>
        <v>0</v>
      </c>
      <c r="XU190" s="21"/>
      <c r="XV190" s="21">
        <f t="shared" si="2347"/>
        <v>0</v>
      </c>
      <c r="XW190" s="21"/>
      <c r="XX190" s="21">
        <f t="shared" si="2347"/>
        <v>0</v>
      </c>
      <c r="XY190" s="21"/>
      <c r="XZ190" s="21">
        <f t="shared" si="2347"/>
        <v>0</v>
      </c>
      <c r="YA190" s="21"/>
      <c r="YB190" s="21">
        <f t="shared" si="2004"/>
        <v>0</v>
      </c>
      <c r="YC190" s="21"/>
      <c r="YD190" s="21">
        <f t="shared" si="2005"/>
        <v>0</v>
      </c>
      <c r="YE190" s="21"/>
      <c r="YF190" s="21">
        <f t="shared" si="2006"/>
        <v>0</v>
      </c>
      <c r="YG190" s="21"/>
      <c r="YH190" s="21">
        <f t="shared" si="2007"/>
        <v>0</v>
      </c>
      <c r="YI190" s="21"/>
      <c r="YJ190" s="21">
        <f t="shared" si="2008"/>
        <v>0</v>
      </c>
      <c r="YK190" s="21"/>
      <c r="YL190" s="21">
        <f t="shared" si="2009"/>
        <v>0</v>
      </c>
      <c r="YM190" s="21"/>
      <c r="YN190" s="21">
        <f t="shared" si="2010"/>
        <v>0</v>
      </c>
      <c r="YO190" s="21"/>
      <c r="YP190" s="21">
        <f t="shared" si="2011"/>
        <v>0</v>
      </c>
      <c r="YQ190" s="21"/>
      <c r="YR190" s="21">
        <f t="shared" si="2012"/>
        <v>0</v>
      </c>
      <c r="YS190" s="21"/>
      <c r="YT190" s="21">
        <f t="shared" si="2350"/>
        <v>0</v>
      </c>
      <c r="YU190" s="21"/>
      <c r="YV190" s="21">
        <f t="shared" si="2014"/>
        <v>0</v>
      </c>
      <c r="YW190" s="21"/>
      <c r="YX190" s="21">
        <f t="shared" si="2015"/>
        <v>0</v>
      </c>
      <c r="YY190" s="21"/>
      <c r="YZ190" s="21">
        <f t="shared" si="2347"/>
        <v>0</v>
      </c>
      <c r="ZA190" s="21"/>
      <c r="ZB190" s="21">
        <f t="shared" si="2016"/>
        <v>0</v>
      </c>
      <c r="ZC190" s="21"/>
      <c r="ZD190" s="21">
        <f t="shared" si="2017"/>
        <v>0</v>
      </c>
      <c r="ZE190" s="21"/>
      <c r="ZF190" s="21">
        <f t="shared" si="2018"/>
        <v>0</v>
      </c>
      <c r="ZG190" s="21"/>
      <c r="ZH190" s="21">
        <f t="shared" si="2351"/>
        <v>0</v>
      </c>
      <c r="ZI190" s="21"/>
      <c r="ZJ190" s="21">
        <f t="shared" si="2020"/>
        <v>0</v>
      </c>
      <c r="ZK190" s="21"/>
      <c r="ZL190" s="21">
        <f t="shared" si="2021"/>
        <v>0</v>
      </c>
      <c r="ZM190" s="21"/>
      <c r="ZN190" s="21">
        <f t="shared" si="2352"/>
        <v>0</v>
      </c>
      <c r="ZO190" s="21"/>
      <c r="ZP190" s="21">
        <f t="shared" si="2023"/>
        <v>0</v>
      </c>
      <c r="ZQ190" s="21"/>
      <c r="ZR190" s="21">
        <f t="shared" si="2024"/>
        <v>0</v>
      </c>
      <c r="ZS190" s="21"/>
      <c r="ZT190" s="21">
        <f t="shared" si="2347"/>
        <v>0</v>
      </c>
      <c r="ZU190" s="21"/>
      <c r="ZV190" s="21">
        <f t="shared" si="2353"/>
        <v>0</v>
      </c>
      <c r="ZW190" s="21"/>
      <c r="ZX190" s="21">
        <f t="shared" si="2354"/>
        <v>0</v>
      </c>
      <c r="ZY190" s="21"/>
      <c r="ZZ190" s="21">
        <f t="shared" si="2354"/>
        <v>0</v>
      </c>
      <c r="AAA190" s="21"/>
      <c r="AAB190" s="21">
        <f t="shared" si="2355"/>
        <v>0</v>
      </c>
      <c r="AAC190" s="21"/>
      <c r="AAD190" s="21">
        <f t="shared" si="2355"/>
        <v>0</v>
      </c>
      <c r="AAE190" s="21"/>
      <c r="AAF190" s="21">
        <f t="shared" si="2356"/>
        <v>0</v>
      </c>
      <c r="AAG190" s="21"/>
      <c r="AAH190" s="21">
        <f t="shared" si="2356"/>
        <v>0</v>
      </c>
      <c r="AAI190" s="21"/>
      <c r="AAJ190" s="21">
        <f t="shared" si="2357"/>
        <v>0</v>
      </c>
      <c r="AAK190" s="21"/>
      <c r="AAL190" s="21">
        <f t="shared" si="2357"/>
        <v>0</v>
      </c>
      <c r="AAM190" s="21"/>
      <c r="AAN190" s="21">
        <f t="shared" si="2358"/>
        <v>0</v>
      </c>
      <c r="AAO190" s="21"/>
      <c r="AAP190" s="21">
        <f t="shared" si="2358"/>
        <v>0</v>
      </c>
      <c r="AAQ190" s="21"/>
      <c r="AAR190" s="21">
        <f t="shared" si="2359"/>
        <v>0</v>
      </c>
      <c r="AAS190" s="21"/>
      <c r="AAT190" s="21">
        <f t="shared" si="2359"/>
        <v>0</v>
      </c>
      <c r="AAU190" s="21"/>
      <c r="AAV190" s="21">
        <f t="shared" si="2360"/>
        <v>0</v>
      </c>
      <c r="AAW190" s="21"/>
      <c r="AAX190" s="21">
        <f t="shared" si="2360"/>
        <v>0</v>
      </c>
      <c r="AAY190" s="21"/>
      <c r="AAZ190" s="21">
        <f t="shared" si="2361"/>
        <v>0</v>
      </c>
      <c r="ABA190" s="21"/>
      <c r="ABB190" s="21">
        <f t="shared" si="2361"/>
        <v>0</v>
      </c>
      <c r="ABC190" s="21"/>
      <c r="ABD190" s="21">
        <f t="shared" si="2362"/>
        <v>0</v>
      </c>
      <c r="ABE190" s="21"/>
      <c r="ABF190" s="21">
        <f t="shared" si="2362"/>
        <v>0</v>
      </c>
      <c r="ABG190" s="21"/>
      <c r="ABH190" s="21">
        <f t="shared" si="2363"/>
        <v>0</v>
      </c>
      <c r="ABI190" s="21"/>
      <c r="ABJ190" s="21">
        <f t="shared" si="2363"/>
        <v>0</v>
      </c>
      <c r="ABK190" s="21"/>
      <c r="ABL190" s="21">
        <f t="shared" si="2364"/>
        <v>0</v>
      </c>
      <c r="ABM190" s="21"/>
      <c r="ABN190" s="21">
        <f t="shared" si="2364"/>
        <v>0</v>
      </c>
      <c r="ABO190" s="21"/>
      <c r="ABP190" s="21">
        <f t="shared" si="2365"/>
        <v>0</v>
      </c>
      <c r="ABQ190" s="21"/>
      <c r="ABR190" s="21">
        <f t="shared" si="2365"/>
        <v>0</v>
      </c>
      <c r="ABS190" s="21"/>
      <c r="ABT190" s="21">
        <f t="shared" si="2366"/>
        <v>0</v>
      </c>
      <c r="ABU190" s="21"/>
      <c r="ABV190" s="21">
        <f t="shared" si="2366"/>
        <v>0</v>
      </c>
      <c r="ABW190" s="21"/>
      <c r="ABX190" s="21">
        <f t="shared" si="2367"/>
        <v>0</v>
      </c>
      <c r="ABY190" s="21"/>
      <c r="ABZ190" s="21">
        <f t="shared" si="2367"/>
        <v>0</v>
      </c>
      <c r="ACA190" s="21"/>
      <c r="ACB190" s="21">
        <f t="shared" si="2368"/>
        <v>0</v>
      </c>
      <c r="ACC190" s="21"/>
      <c r="ACD190" s="21">
        <f t="shared" si="2368"/>
        <v>0</v>
      </c>
      <c r="ACE190" s="21"/>
      <c r="ACF190" s="21">
        <f t="shared" si="2369"/>
        <v>0</v>
      </c>
      <c r="ACG190" s="21"/>
      <c r="ACH190" s="21">
        <f t="shared" si="2369"/>
        <v>0</v>
      </c>
      <c r="ACI190" s="21"/>
      <c r="ACJ190" s="21">
        <f t="shared" si="2370"/>
        <v>0</v>
      </c>
      <c r="ACK190" s="21"/>
      <c r="ACL190" s="21">
        <f t="shared" si="2370"/>
        <v>0</v>
      </c>
      <c r="ACM190" s="21"/>
      <c r="ACN190" s="21">
        <f t="shared" si="2371"/>
        <v>0</v>
      </c>
      <c r="ACO190" s="21"/>
      <c r="ACP190" s="21">
        <f t="shared" si="2371"/>
        <v>0</v>
      </c>
      <c r="ACQ190" s="21"/>
      <c r="ACR190" s="21">
        <f t="shared" si="2372"/>
        <v>0</v>
      </c>
      <c r="ACS190" s="21"/>
      <c r="ACT190" s="21">
        <f t="shared" si="2372"/>
        <v>0</v>
      </c>
      <c r="ACU190" s="21"/>
      <c r="ACV190" s="21">
        <f t="shared" si="2373"/>
        <v>0</v>
      </c>
      <c r="ACW190" s="21"/>
      <c r="ACX190" s="21">
        <f t="shared" si="2373"/>
        <v>0</v>
      </c>
      <c r="ACY190" s="21"/>
      <c r="ACZ190" s="21">
        <f t="shared" si="2374"/>
        <v>0</v>
      </c>
      <c r="ADA190" s="21"/>
      <c r="ADB190" s="21">
        <f t="shared" si="2374"/>
        <v>0</v>
      </c>
      <c r="ADC190" s="21"/>
      <c r="ADD190" s="21">
        <f t="shared" si="2375"/>
        <v>0</v>
      </c>
      <c r="ADE190" s="21"/>
      <c r="ADF190" s="21">
        <f t="shared" si="2375"/>
        <v>0</v>
      </c>
      <c r="ADG190" s="21"/>
      <c r="ADH190" s="21">
        <f t="shared" si="2376"/>
        <v>0</v>
      </c>
      <c r="ADI190" s="21"/>
      <c r="ADJ190" s="21">
        <f t="shared" si="2376"/>
        <v>0</v>
      </c>
      <c r="ADK190" s="21"/>
      <c r="ADL190" s="21">
        <f t="shared" si="2377"/>
        <v>0</v>
      </c>
      <c r="ADM190" s="21"/>
      <c r="ADN190" s="21">
        <f t="shared" si="2377"/>
        <v>0</v>
      </c>
      <c r="ADO190" s="21"/>
      <c r="ADP190" s="21">
        <f t="shared" si="2377"/>
        <v>0</v>
      </c>
      <c r="ADQ190" s="21"/>
      <c r="ADR190" s="21">
        <f t="shared" si="2377"/>
        <v>0</v>
      </c>
      <c r="ADS190" s="21"/>
      <c r="ADT190" s="21">
        <f t="shared" si="2377"/>
        <v>0</v>
      </c>
      <c r="ADU190" s="21"/>
      <c r="ADV190" s="21">
        <f t="shared" si="2378"/>
        <v>0</v>
      </c>
      <c r="ADW190" s="21"/>
      <c r="ADX190" s="21">
        <f t="shared" si="2378"/>
        <v>0</v>
      </c>
      <c r="ADY190" s="21"/>
      <c r="ADZ190" s="21">
        <f t="shared" si="2378"/>
        <v>0</v>
      </c>
      <c r="AEA190" s="21"/>
      <c r="AEB190" s="21">
        <f t="shared" si="2378"/>
        <v>0</v>
      </c>
      <c r="AEC190" s="21"/>
      <c r="AED190" s="21">
        <f t="shared" si="2379"/>
        <v>0</v>
      </c>
      <c r="AEE190" s="21"/>
      <c r="AEF190" s="21">
        <f t="shared" si="2379"/>
        <v>0</v>
      </c>
      <c r="AEG190" s="21"/>
      <c r="AEH190" s="21">
        <f t="shared" si="2379"/>
        <v>0</v>
      </c>
      <c r="AEI190" s="21"/>
      <c r="AEJ190" s="21">
        <f t="shared" si="2379"/>
        <v>0</v>
      </c>
      <c r="AEK190" s="21"/>
      <c r="AEL190" s="21">
        <f t="shared" si="2379"/>
        <v>0</v>
      </c>
      <c r="AEM190" s="21"/>
      <c r="AEN190" s="21">
        <f t="shared" si="2380"/>
        <v>0</v>
      </c>
      <c r="AEO190" s="21"/>
      <c r="AEP190" s="21">
        <f t="shared" si="2380"/>
        <v>0</v>
      </c>
      <c r="AEQ190" s="21"/>
      <c r="AER190" s="21">
        <f t="shared" si="2380"/>
        <v>0</v>
      </c>
      <c r="AES190" s="21"/>
      <c r="AET190" s="21">
        <f t="shared" si="2380"/>
        <v>0</v>
      </c>
      <c r="AEU190" s="21"/>
      <c r="AEV190" s="21">
        <f t="shared" si="2381"/>
        <v>0</v>
      </c>
      <c r="AEW190" s="21"/>
      <c r="AEX190" s="21">
        <f t="shared" si="2381"/>
        <v>0</v>
      </c>
      <c r="AEY190" s="21"/>
      <c r="AEZ190" s="21">
        <f t="shared" si="2381"/>
        <v>0</v>
      </c>
      <c r="AFA190" s="21"/>
      <c r="AFB190" s="21">
        <f t="shared" si="2381"/>
        <v>0</v>
      </c>
      <c r="AFC190" s="21"/>
      <c r="AFD190" s="21">
        <f t="shared" si="2381"/>
        <v>0</v>
      </c>
      <c r="AFE190" s="21"/>
      <c r="AFF190" s="21">
        <f t="shared" si="2382"/>
        <v>0</v>
      </c>
      <c r="AFG190" s="21"/>
      <c r="AFH190" s="21">
        <f t="shared" si="2382"/>
        <v>0</v>
      </c>
      <c r="AFI190" s="21"/>
      <c r="AFJ190" s="21">
        <f t="shared" si="2382"/>
        <v>0</v>
      </c>
      <c r="AFK190" s="21"/>
      <c r="AFL190" s="21">
        <f t="shared" si="2382"/>
        <v>0</v>
      </c>
      <c r="AFM190" s="21"/>
      <c r="AFN190" s="21">
        <f t="shared" si="2383"/>
        <v>0</v>
      </c>
      <c r="AFO190" s="21"/>
      <c r="AFP190" s="21">
        <f t="shared" si="2383"/>
        <v>0</v>
      </c>
      <c r="AFQ190" s="21"/>
      <c r="AFR190" s="21">
        <f t="shared" si="2383"/>
        <v>0</v>
      </c>
      <c r="AFS190" s="21"/>
      <c r="AFT190" s="21">
        <f t="shared" si="2383"/>
        <v>0</v>
      </c>
      <c r="AFU190" s="21"/>
      <c r="AFV190" s="21">
        <f t="shared" si="2383"/>
        <v>0</v>
      </c>
      <c r="AFW190" s="21"/>
      <c r="AFX190" s="21">
        <f t="shared" si="2384"/>
        <v>0</v>
      </c>
      <c r="AFY190" s="21"/>
      <c r="AFZ190" s="21">
        <f t="shared" si="2384"/>
        <v>0</v>
      </c>
      <c r="AGA190" s="21"/>
      <c r="AGB190" s="21">
        <f t="shared" si="2384"/>
        <v>0</v>
      </c>
      <c r="AGC190" s="21"/>
      <c r="AGD190" s="21">
        <f t="shared" si="2384"/>
        <v>0</v>
      </c>
      <c r="AGE190" s="21"/>
      <c r="AGF190" s="21">
        <f t="shared" si="2385"/>
        <v>0</v>
      </c>
      <c r="AGG190" s="21"/>
      <c r="AGH190" s="21">
        <f t="shared" si="2385"/>
        <v>0</v>
      </c>
      <c r="AGI190" s="21"/>
      <c r="AGJ190" s="21">
        <f t="shared" si="2385"/>
        <v>0</v>
      </c>
      <c r="AGK190" s="21"/>
      <c r="AGL190" s="21">
        <f t="shared" si="2385"/>
        <v>0</v>
      </c>
      <c r="AGM190" s="21"/>
      <c r="AGN190" s="21">
        <f t="shared" si="2385"/>
        <v>0</v>
      </c>
      <c r="AGO190" s="21"/>
      <c r="AGP190" s="21">
        <f t="shared" si="2386"/>
        <v>0</v>
      </c>
      <c r="AGQ190" s="21"/>
      <c r="AGR190" s="21">
        <f t="shared" si="2386"/>
        <v>0</v>
      </c>
      <c r="AGS190" s="21"/>
      <c r="AGT190" s="21">
        <f t="shared" si="2386"/>
        <v>0</v>
      </c>
      <c r="AGU190" s="21"/>
      <c r="AGV190" s="21">
        <f t="shared" si="2386"/>
        <v>0</v>
      </c>
      <c r="AGW190" s="21"/>
      <c r="AGX190" s="21">
        <f t="shared" si="2387"/>
        <v>0</v>
      </c>
      <c r="AGY190" s="21"/>
      <c r="AGZ190" s="21">
        <f t="shared" si="2387"/>
        <v>0</v>
      </c>
      <c r="AHA190" s="21"/>
      <c r="AHB190" s="21">
        <f t="shared" si="2387"/>
        <v>0</v>
      </c>
      <c r="AHC190" s="21"/>
      <c r="AHD190" s="21">
        <f t="shared" si="2387"/>
        <v>0</v>
      </c>
      <c r="AHE190" s="21"/>
      <c r="AHF190" s="21">
        <f t="shared" si="2387"/>
        <v>0</v>
      </c>
      <c r="AHG190" s="21"/>
      <c r="AHH190" s="21">
        <f t="shared" si="2388"/>
        <v>0</v>
      </c>
      <c r="AHI190" s="21"/>
      <c r="AHJ190" s="21">
        <f t="shared" si="2388"/>
        <v>0</v>
      </c>
      <c r="AHK190" s="21"/>
      <c r="AHL190" s="21">
        <f t="shared" si="2388"/>
        <v>0</v>
      </c>
      <c r="AHM190" s="21"/>
      <c r="AHN190" s="21">
        <f t="shared" si="2388"/>
        <v>0</v>
      </c>
      <c r="AHO190" s="21"/>
      <c r="AHP190" s="21">
        <f t="shared" si="2389"/>
        <v>0</v>
      </c>
      <c r="AHQ190" s="21"/>
      <c r="AHR190" s="21">
        <f t="shared" si="2389"/>
        <v>0</v>
      </c>
      <c r="AHS190" s="21"/>
      <c r="AHT190" s="21">
        <f t="shared" si="2389"/>
        <v>0</v>
      </c>
      <c r="AHU190" s="21"/>
      <c r="AHV190" s="21">
        <f t="shared" si="2389"/>
        <v>0</v>
      </c>
      <c r="AHW190" s="21"/>
      <c r="AHX190" s="21">
        <f t="shared" si="2389"/>
        <v>0</v>
      </c>
      <c r="AHY190" s="21"/>
      <c r="AHZ190" s="21">
        <f t="shared" si="2390"/>
        <v>0</v>
      </c>
      <c r="AIA190" s="21"/>
      <c r="AIB190" s="21">
        <f t="shared" si="2390"/>
        <v>0</v>
      </c>
      <c r="AIC190" s="21"/>
      <c r="AID190" s="21">
        <f t="shared" si="2390"/>
        <v>0</v>
      </c>
      <c r="AIE190" s="21"/>
      <c r="AIF190" s="21">
        <f t="shared" si="2390"/>
        <v>0</v>
      </c>
      <c r="AIG190" s="21"/>
      <c r="AIH190" s="21">
        <f t="shared" si="2391"/>
        <v>0</v>
      </c>
      <c r="AII190" s="21"/>
      <c r="AIJ190" s="21">
        <f t="shared" si="2391"/>
        <v>0</v>
      </c>
      <c r="AIK190" s="21"/>
      <c r="AIL190" s="21">
        <f t="shared" si="2391"/>
        <v>0</v>
      </c>
      <c r="AIM190" s="21"/>
      <c r="AIN190" s="21">
        <f t="shared" si="2391"/>
        <v>0</v>
      </c>
      <c r="AIO190" s="21"/>
      <c r="AIP190" s="21">
        <f t="shared" si="2391"/>
        <v>0</v>
      </c>
      <c r="AIQ190" s="21"/>
      <c r="AIR190" s="21">
        <f t="shared" si="2392"/>
        <v>0</v>
      </c>
      <c r="AIS190" s="21"/>
      <c r="AIT190" s="21">
        <f t="shared" si="2392"/>
        <v>0</v>
      </c>
      <c r="AIU190" s="21"/>
      <c r="AIV190" s="21">
        <f t="shared" si="2392"/>
        <v>0</v>
      </c>
      <c r="AIW190" s="21"/>
      <c r="AIX190" s="21">
        <f t="shared" si="2392"/>
        <v>0</v>
      </c>
      <c r="AIY190" s="21"/>
      <c r="AIZ190" s="21">
        <f t="shared" si="2347"/>
        <v>0</v>
      </c>
      <c r="AJA190" s="21"/>
    </row>
    <row r="191" spans="2:937" ht="13.5" customHeight="1" x14ac:dyDescent="0.25">
      <c r="B191" s="31">
        <v>186</v>
      </c>
      <c r="C191" s="192" t="s">
        <v>205</v>
      </c>
      <c r="D191" s="67" t="s">
        <v>59</v>
      </c>
      <c r="E191" s="194" t="s">
        <v>392</v>
      </c>
      <c r="F191" s="194" t="str">
        <f>_xlfn.XLOOKUP(D191,'WTG PH-III'!$D$5:$D$198,'WTG PH-III'!$B$5:$B$198,0,0,1)</f>
        <v>PSS-08</v>
      </c>
      <c r="G191" s="22" t="s">
        <v>537</v>
      </c>
      <c r="H191" s="22" t="s">
        <v>539</v>
      </c>
      <c r="I191" s="61">
        <v>7.5</v>
      </c>
      <c r="J191" s="21">
        <v>253</v>
      </c>
      <c r="K191" s="21">
        <f t="shared" si="2070"/>
        <v>253</v>
      </c>
      <c r="L191" s="21">
        <f t="shared" si="2071"/>
        <v>253</v>
      </c>
      <c r="M191" s="21">
        <f t="shared" si="2072"/>
        <v>0</v>
      </c>
      <c r="N191" s="95">
        <f>VLOOKUP(D191,'WTG PH-III'!$D$5:$U$198,17,0)</f>
        <v>45703</v>
      </c>
      <c r="O191" s="95">
        <f>VLOOKUP(D191,'WTG PH-III'!$D$5:$U$198,18,0)</f>
        <v>45713</v>
      </c>
      <c r="P191" s="21">
        <f t="shared" si="2073"/>
        <v>0</v>
      </c>
      <c r="Q191" s="21"/>
      <c r="R191" s="21">
        <f t="shared" si="2074"/>
        <v>0</v>
      </c>
      <c r="S191" s="21"/>
      <c r="T191" s="21">
        <f t="shared" si="2075"/>
        <v>0</v>
      </c>
      <c r="U191" s="21"/>
      <c r="V191" s="21">
        <f t="shared" si="2076"/>
        <v>0</v>
      </c>
      <c r="W191" s="21"/>
      <c r="X191" s="21">
        <f t="shared" si="2077"/>
        <v>0</v>
      </c>
      <c r="Y191" s="21"/>
      <c r="Z191" s="21">
        <f t="shared" si="2078"/>
        <v>0</v>
      </c>
      <c r="AA191" s="21"/>
      <c r="AB191" s="21">
        <f t="shared" si="2079"/>
        <v>0</v>
      </c>
      <c r="AC191" s="21"/>
      <c r="AD191" s="21">
        <f t="shared" si="2080"/>
        <v>0</v>
      </c>
      <c r="AE191" s="21"/>
      <c r="AF191" s="21">
        <f t="shared" si="2081"/>
        <v>0</v>
      </c>
      <c r="AG191" s="21"/>
      <c r="AH191" s="21">
        <f t="shared" si="2082"/>
        <v>0</v>
      </c>
      <c r="AI191" s="21"/>
      <c r="AJ191" s="21">
        <f t="shared" si="2083"/>
        <v>0</v>
      </c>
      <c r="AK191" s="21"/>
      <c r="AL191" s="21">
        <f t="shared" si="2084"/>
        <v>0</v>
      </c>
      <c r="AM191" s="21"/>
      <c r="AN191" s="21">
        <f t="shared" si="2085"/>
        <v>0</v>
      </c>
      <c r="AO191" s="21"/>
      <c r="AP191" s="21">
        <f t="shared" si="2086"/>
        <v>0</v>
      </c>
      <c r="AQ191" s="21"/>
      <c r="AR191" s="21">
        <f t="shared" si="2087"/>
        <v>0</v>
      </c>
      <c r="AS191" s="21"/>
      <c r="AT191" s="21">
        <f t="shared" si="2088"/>
        <v>0</v>
      </c>
      <c r="AU191" s="21"/>
      <c r="AV191" s="21">
        <f t="shared" si="2089"/>
        <v>0</v>
      </c>
      <c r="AW191" s="21"/>
      <c r="AX191" s="21">
        <f t="shared" si="2090"/>
        <v>0</v>
      </c>
      <c r="AY191" s="21"/>
      <c r="AZ191" s="21">
        <f t="shared" si="2091"/>
        <v>0</v>
      </c>
      <c r="BA191" s="21"/>
      <c r="BB191" s="21">
        <f t="shared" si="2092"/>
        <v>0</v>
      </c>
      <c r="BC191" s="21"/>
      <c r="BD191" s="21">
        <f t="shared" si="2093"/>
        <v>0</v>
      </c>
      <c r="BE191" s="21"/>
      <c r="BF191" s="21">
        <f t="shared" si="2094"/>
        <v>0</v>
      </c>
      <c r="BG191" s="21"/>
      <c r="BH191" s="21">
        <f t="shared" si="2095"/>
        <v>0</v>
      </c>
      <c r="BI191" s="21"/>
      <c r="BJ191" s="21">
        <f t="shared" si="2096"/>
        <v>0</v>
      </c>
      <c r="BK191" s="21"/>
      <c r="BL191" s="21">
        <f t="shared" si="2097"/>
        <v>0</v>
      </c>
      <c r="BM191" s="21"/>
      <c r="BN191" s="21">
        <f t="shared" si="2098"/>
        <v>0</v>
      </c>
      <c r="BO191" s="21"/>
      <c r="BP191" s="21">
        <f t="shared" si="2099"/>
        <v>0</v>
      </c>
      <c r="BQ191" s="21"/>
      <c r="BR191" s="21">
        <f t="shared" si="2100"/>
        <v>0</v>
      </c>
      <c r="BS191" s="21"/>
      <c r="BT191" s="21">
        <f t="shared" si="2101"/>
        <v>0</v>
      </c>
      <c r="BU191" s="21"/>
      <c r="BV191" s="21">
        <f t="shared" si="2102"/>
        <v>0</v>
      </c>
      <c r="BW191" s="21"/>
      <c r="BX191" s="21">
        <f t="shared" si="2103"/>
        <v>0</v>
      </c>
      <c r="BY191" s="21"/>
      <c r="BZ191" s="21">
        <f t="shared" si="2104"/>
        <v>0</v>
      </c>
      <c r="CA191" s="21"/>
      <c r="CB191" s="21">
        <f t="shared" si="2105"/>
        <v>0</v>
      </c>
      <c r="CC191" s="21"/>
      <c r="CD191" s="21">
        <f t="shared" si="2106"/>
        <v>0</v>
      </c>
      <c r="CE191" s="21"/>
      <c r="CF191" s="21">
        <f t="shared" si="2107"/>
        <v>0</v>
      </c>
      <c r="CG191" s="21"/>
      <c r="CH191" s="21">
        <f t="shared" si="2108"/>
        <v>0</v>
      </c>
      <c r="CI191" s="21"/>
      <c r="CJ191" s="21">
        <f t="shared" si="2109"/>
        <v>0</v>
      </c>
      <c r="CK191" s="21"/>
      <c r="CL191" s="21">
        <f t="shared" si="2110"/>
        <v>0</v>
      </c>
      <c r="CM191" s="21"/>
      <c r="CN191" s="21">
        <f t="shared" si="2111"/>
        <v>0</v>
      </c>
      <c r="CO191" s="21"/>
      <c r="CP191" s="21">
        <f t="shared" si="2112"/>
        <v>0</v>
      </c>
      <c r="CQ191" s="21"/>
      <c r="CR191" s="21">
        <f t="shared" si="2113"/>
        <v>0</v>
      </c>
      <c r="CS191" s="21"/>
      <c r="CT191" s="21">
        <f t="shared" si="2114"/>
        <v>0</v>
      </c>
      <c r="CU191" s="21"/>
      <c r="CV191" s="21">
        <f t="shared" si="2115"/>
        <v>0</v>
      </c>
      <c r="CW191" s="21"/>
      <c r="CX191" s="21">
        <f t="shared" si="2116"/>
        <v>0</v>
      </c>
      <c r="CY191" s="21"/>
      <c r="CZ191" s="21">
        <f t="shared" si="2117"/>
        <v>0</v>
      </c>
      <c r="DA191" s="21"/>
      <c r="DB191" s="21">
        <f t="shared" si="2118"/>
        <v>0</v>
      </c>
      <c r="DC191" s="21"/>
      <c r="DD191" s="21">
        <f t="shared" si="2119"/>
        <v>0</v>
      </c>
      <c r="DE191" s="21"/>
      <c r="DF191" s="21">
        <f t="shared" si="2120"/>
        <v>0</v>
      </c>
      <c r="DG191" s="21"/>
      <c r="DH191" s="21">
        <f t="shared" si="2121"/>
        <v>0</v>
      </c>
      <c r="DI191" s="21"/>
      <c r="DJ191" s="21">
        <f t="shared" si="2122"/>
        <v>0</v>
      </c>
      <c r="DK191" s="21"/>
      <c r="DL191" s="21">
        <f t="shared" si="2123"/>
        <v>0</v>
      </c>
      <c r="DM191" s="21"/>
      <c r="DN191" s="21">
        <f t="shared" si="2124"/>
        <v>0</v>
      </c>
      <c r="DO191" s="21"/>
      <c r="DP191" s="21">
        <f t="shared" si="2125"/>
        <v>0</v>
      </c>
      <c r="DQ191" s="21"/>
      <c r="DR191" s="21">
        <f t="shared" si="2126"/>
        <v>0</v>
      </c>
      <c r="DS191" s="21"/>
      <c r="DT191" s="21">
        <f t="shared" si="2127"/>
        <v>0</v>
      </c>
      <c r="DU191" s="21"/>
      <c r="DV191" s="21">
        <f t="shared" si="2128"/>
        <v>0</v>
      </c>
      <c r="DW191" s="21"/>
      <c r="DX191" s="21">
        <f t="shared" si="2129"/>
        <v>0</v>
      </c>
      <c r="DY191" s="21"/>
      <c r="DZ191" s="21">
        <f t="shared" si="2130"/>
        <v>0</v>
      </c>
      <c r="EA191" s="21"/>
      <c r="EB191" s="21">
        <f t="shared" si="2131"/>
        <v>0</v>
      </c>
      <c r="EC191" s="21"/>
      <c r="ED191" s="21">
        <f t="shared" si="2132"/>
        <v>23</v>
      </c>
      <c r="EE191" s="21"/>
      <c r="EF191" s="21">
        <f t="shared" si="2133"/>
        <v>23</v>
      </c>
      <c r="EG191" s="21"/>
      <c r="EH191" s="21">
        <f t="shared" si="2134"/>
        <v>23</v>
      </c>
      <c r="EI191" s="21"/>
      <c r="EJ191" s="21">
        <f t="shared" si="2135"/>
        <v>23</v>
      </c>
      <c r="EK191" s="21"/>
      <c r="EL191" s="21">
        <f t="shared" si="2136"/>
        <v>23</v>
      </c>
      <c r="EM191" s="21"/>
      <c r="EN191" s="21">
        <f t="shared" si="2137"/>
        <v>23</v>
      </c>
      <c r="EO191" s="21"/>
      <c r="EP191" s="21">
        <f t="shared" si="2138"/>
        <v>23</v>
      </c>
      <c r="EQ191" s="21"/>
      <c r="ER191" s="21">
        <f t="shared" si="2139"/>
        <v>23</v>
      </c>
      <c r="ES191" s="21"/>
      <c r="ET191" s="21">
        <f t="shared" si="2140"/>
        <v>23</v>
      </c>
      <c r="EU191" s="21"/>
      <c r="EV191" s="21">
        <f t="shared" si="2141"/>
        <v>23</v>
      </c>
      <c r="EW191" s="21"/>
      <c r="EX191" s="21">
        <f t="shared" si="2142"/>
        <v>23</v>
      </c>
      <c r="EY191" s="21"/>
      <c r="EZ191" s="21">
        <f t="shared" si="2143"/>
        <v>0</v>
      </c>
      <c r="FA191" s="21"/>
      <c r="FB191" s="21">
        <f t="shared" si="2144"/>
        <v>0</v>
      </c>
      <c r="FC191" s="21"/>
      <c r="FD191" s="21">
        <f t="shared" si="2145"/>
        <v>0</v>
      </c>
      <c r="FE191" s="21"/>
      <c r="FF191" s="21">
        <f t="shared" si="2146"/>
        <v>0</v>
      </c>
      <c r="FG191" s="21"/>
      <c r="FH191" s="21">
        <f t="shared" si="2147"/>
        <v>0</v>
      </c>
      <c r="FI191" s="21"/>
      <c r="FJ191" s="21">
        <f t="shared" si="2148"/>
        <v>0</v>
      </c>
      <c r="FK191" s="21"/>
      <c r="FL191" s="21">
        <f t="shared" si="2149"/>
        <v>0</v>
      </c>
      <c r="FM191" s="21"/>
      <c r="FN191" s="21">
        <f t="shared" si="2150"/>
        <v>0</v>
      </c>
      <c r="FO191" s="21"/>
      <c r="FP191" s="21">
        <f t="shared" si="2151"/>
        <v>0</v>
      </c>
      <c r="FQ191" s="21"/>
      <c r="FR191" s="21">
        <f t="shared" si="2152"/>
        <v>0</v>
      </c>
      <c r="FS191" s="21"/>
      <c r="FT191" s="21">
        <f t="shared" si="2153"/>
        <v>0</v>
      </c>
      <c r="FU191" s="21"/>
      <c r="FV191" s="21">
        <f t="shared" si="2154"/>
        <v>0</v>
      </c>
      <c r="FW191" s="21"/>
      <c r="FX191" s="21">
        <f t="shared" si="2155"/>
        <v>0</v>
      </c>
      <c r="FY191" s="21"/>
      <c r="FZ191" s="21">
        <f t="shared" si="2156"/>
        <v>0</v>
      </c>
      <c r="GA191" s="21"/>
      <c r="GB191" s="21">
        <f t="shared" si="2157"/>
        <v>0</v>
      </c>
      <c r="GC191" s="21"/>
      <c r="GD191" s="21">
        <f t="shared" si="2158"/>
        <v>0</v>
      </c>
      <c r="GE191" s="21"/>
      <c r="GF191" s="21">
        <f t="shared" si="2159"/>
        <v>0</v>
      </c>
      <c r="GG191" s="21"/>
      <c r="GH191" s="21">
        <f t="shared" si="2160"/>
        <v>0</v>
      </c>
      <c r="GI191" s="21"/>
      <c r="GJ191" s="21">
        <f t="shared" si="2161"/>
        <v>0</v>
      </c>
      <c r="GK191" s="21"/>
      <c r="GL191" s="21">
        <f t="shared" si="2162"/>
        <v>0</v>
      </c>
      <c r="GM191" s="21"/>
      <c r="GN191" s="21">
        <f t="shared" si="2163"/>
        <v>0</v>
      </c>
      <c r="GO191" s="21"/>
      <c r="GP191" s="21">
        <f t="shared" si="2164"/>
        <v>0</v>
      </c>
      <c r="GQ191" s="21"/>
      <c r="GR191" s="21">
        <f t="shared" si="2165"/>
        <v>0</v>
      </c>
      <c r="GS191" s="21"/>
      <c r="GT191" s="21">
        <f t="shared" si="2166"/>
        <v>0</v>
      </c>
      <c r="GU191" s="21"/>
      <c r="GV191" s="21">
        <f t="shared" si="2167"/>
        <v>0</v>
      </c>
      <c r="GW191" s="21"/>
      <c r="GX191" s="21">
        <f t="shared" si="2168"/>
        <v>0</v>
      </c>
      <c r="GY191" s="21"/>
      <c r="GZ191" s="21">
        <f t="shared" si="2169"/>
        <v>0</v>
      </c>
      <c r="HA191" s="21"/>
      <c r="HB191" s="21">
        <f t="shared" si="2170"/>
        <v>0</v>
      </c>
      <c r="HC191" s="21"/>
      <c r="HD191" s="21">
        <f t="shared" si="2171"/>
        <v>0</v>
      </c>
      <c r="HE191" s="21"/>
      <c r="HF191" s="21">
        <f t="shared" si="2172"/>
        <v>0</v>
      </c>
      <c r="HG191" s="21"/>
      <c r="HH191" s="21">
        <f t="shared" si="2173"/>
        <v>0</v>
      </c>
      <c r="HI191" s="21"/>
      <c r="HJ191" s="21">
        <f t="shared" si="2174"/>
        <v>0</v>
      </c>
      <c r="HK191" s="21"/>
      <c r="HL191" s="21">
        <f t="shared" si="2175"/>
        <v>0</v>
      </c>
      <c r="HM191" s="21"/>
      <c r="HN191" s="21">
        <f t="shared" si="2176"/>
        <v>0</v>
      </c>
      <c r="HO191" s="21"/>
      <c r="HP191" s="21">
        <f t="shared" si="2177"/>
        <v>0</v>
      </c>
      <c r="HQ191" s="21">
        <v>17</v>
      </c>
      <c r="HR191" s="21">
        <f t="shared" si="2178"/>
        <v>0</v>
      </c>
      <c r="HS191" s="21">
        <v>36</v>
      </c>
      <c r="HT191" s="21">
        <f t="shared" si="2179"/>
        <v>0</v>
      </c>
      <c r="HU191" s="21">
        <v>28</v>
      </c>
      <c r="HV191" s="21">
        <f t="shared" si="2180"/>
        <v>0</v>
      </c>
      <c r="HW191" s="21">
        <v>27</v>
      </c>
      <c r="HX191" s="21">
        <f t="shared" si="2181"/>
        <v>0</v>
      </c>
      <c r="HY191" s="21">
        <v>33</v>
      </c>
      <c r="HZ191" s="21">
        <f t="shared" si="2182"/>
        <v>0</v>
      </c>
      <c r="IA191" s="21"/>
      <c r="IB191" s="21">
        <f t="shared" si="2183"/>
        <v>0</v>
      </c>
      <c r="IC191" s="21">
        <v>34</v>
      </c>
      <c r="ID191" s="21">
        <f t="shared" si="2184"/>
        <v>0</v>
      </c>
      <c r="IE191" s="21">
        <v>15</v>
      </c>
      <c r="IF191" s="21">
        <f t="shared" si="2185"/>
        <v>0</v>
      </c>
      <c r="IG191" s="21">
        <v>30</v>
      </c>
      <c r="IH191" s="21">
        <f t="shared" si="2186"/>
        <v>0</v>
      </c>
      <c r="II191" s="21">
        <v>31</v>
      </c>
      <c r="IJ191" s="21">
        <f t="shared" si="2187"/>
        <v>0</v>
      </c>
      <c r="IK191" s="21">
        <v>2</v>
      </c>
      <c r="IL191" s="21">
        <f t="shared" si="2188"/>
        <v>0</v>
      </c>
      <c r="IM191" s="21"/>
      <c r="IN191" s="21">
        <f t="shared" si="2189"/>
        <v>0</v>
      </c>
      <c r="IO191" s="21"/>
      <c r="IP191" s="21">
        <f t="shared" si="2190"/>
        <v>0</v>
      </c>
      <c r="IQ191" s="21"/>
      <c r="IR191" s="21">
        <f t="shared" si="2191"/>
        <v>0</v>
      </c>
      <c r="IS191" s="21"/>
      <c r="IT191" s="21">
        <f t="shared" si="2192"/>
        <v>0</v>
      </c>
      <c r="IU191" s="21"/>
      <c r="IV191" s="21">
        <f t="shared" si="2193"/>
        <v>0</v>
      </c>
      <c r="IW191" s="21"/>
      <c r="IX191" s="21">
        <f t="shared" si="2194"/>
        <v>0</v>
      </c>
      <c r="IY191" s="21"/>
      <c r="IZ191" s="21">
        <f t="shared" si="2195"/>
        <v>0</v>
      </c>
      <c r="JA191" s="21"/>
      <c r="JB191" s="21">
        <f t="shared" si="2196"/>
        <v>0</v>
      </c>
      <c r="JC191" s="21"/>
      <c r="JD191" s="21">
        <f t="shared" si="2197"/>
        <v>0</v>
      </c>
      <c r="JE191" s="21"/>
      <c r="JF191" s="21">
        <f t="shared" si="2198"/>
        <v>0</v>
      </c>
      <c r="JG191" s="21"/>
      <c r="JH191" s="21">
        <f t="shared" si="2199"/>
        <v>0</v>
      </c>
      <c r="JI191" s="21"/>
      <c r="JJ191" s="21">
        <f t="shared" si="2200"/>
        <v>0</v>
      </c>
      <c r="JK191" s="21"/>
      <c r="JL191" s="21">
        <f t="shared" si="2201"/>
        <v>0</v>
      </c>
      <c r="JM191" s="21"/>
      <c r="JN191" s="21">
        <f t="shared" si="2202"/>
        <v>0</v>
      </c>
      <c r="JO191" s="21"/>
      <c r="JP191" s="21">
        <f t="shared" si="2203"/>
        <v>0</v>
      </c>
      <c r="JQ191" s="21"/>
      <c r="JR191" s="21">
        <f t="shared" si="2204"/>
        <v>0</v>
      </c>
      <c r="JS191" s="21"/>
      <c r="JT191" s="21">
        <f t="shared" si="2205"/>
        <v>0</v>
      </c>
      <c r="JU191" s="21"/>
      <c r="JV191" s="21">
        <f t="shared" si="2206"/>
        <v>0</v>
      </c>
      <c r="JW191" s="21"/>
      <c r="JX191" s="21">
        <f t="shared" si="2207"/>
        <v>0</v>
      </c>
      <c r="JY191" s="21"/>
      <c r="JZ191" s="21">
        <f t="shared" si="2208"/>
        <v>0</v>
      </c>
      <c r="KA191" s="21"/>
      <c r="KB191" s="21">
        <f t="shared" si="2209"/>
        <v>0</v>
      </c>
      <c r="KC191" s="21"/>
      <c r="KD191" s="21">
        <f t="shared" si="2210"/>
        <v>0</v>
      </c>
      <c r="KE191" s="21"/>
      <c r="KF191" s="21">
        <f t="shared" si="2211"/>
        <v>0</v>
      </c>
      <c r="KG191" s="21"/>
      <c r="KH191" s="21">
        <f t="shared" si="2212"/>
        <v>0</v>
      </c>
      <c r="KI191" s="21"/>
      <c r="KJ191" s="21">
        <f t="shared" si="2213"/>
        <v>0</v>
      </c>
      <c r="KK191" s="21"/>
      <c r="KL191" s="21">
        <f t="shared" si="2214"/>
        <v>0</v>
      </c>
      <c r="KM191" s="21"/>
      <c r="KN191" s="21">
        <f t="shared" si="2215"/>
        <v>0</v>
      </c>
      <c r="KO191" s="21"/>
      <c r="KP191" s="21">
        <f t="shared" si="2216"/>
        <v>0</v>
      </c>
      <c r="KQ191" s="21"/>
      <c r="KR191" s="21">
        <f t="shared" si="2217"/>
        <v>0</v>
      </c>
      <c r="KS191" s="21"/>
      <c r="KT191" s="21">
        <f t="shared" si="2218"/>
        <v>0</v>
      </c>
      <c r="KU191" s="21"/>
      <c r="KV191" s="21">
        <f t="shared" si="2219"/>
        <v>0</v>
      </c>
      <c r="KW191" s="21"/>
      <c r="KX191" s="21">
        <f t="shared" si="2220"/>
        <v>0</v>
      </c>
      <c r="KY191" s="21"/>
      <c r="KZ191" s="21">
        <f t="shared" si="2221"/>
        <v>0</v>
      </c>
      <c r="LA191" s="21"/>
      <c r="LB191" s="21">
        <f t="shared" si="2222"/>
        <v>0</v>
      </c>
      <c r="LC191" s="21"/>
      <c r="LD191" s="21">
        <f t="shared" si="2223"/>
        <v>0</v>
      </c>
      <c r="LE191" s="21"/>
      <c r="LF191" s="21">
        <f t="shared" si="2224"/>
        <v>0</v>
      </c>
      <c r="LG191" s="21"/>
      <c r="LH191" s="21">
        <f t="shared" si="2225"/>
        <v>0</v>
      </c>
      <c r="LI191" s="21"/>
      <c r="LJ191" s="21">
        <f t="shared" si="2226"/>
        <v>0</v>
      </c>
      <c r="LK191" s="21"/>
      <c r="LL191" s="21">
        <f t="shared" si="2227"/>
        <v>0</v>
      </c>
      <c r="LM191" s="21"/>
      <c r="LN191" s="21">
        <f t="shared" si="2228"/>
        <v>0</v>
      </c>
      <c r="LO191" s="21"/>
      <c r="LP191" s="21">
        <f t="shared" si="2229"/>
        <v>0</v>
      </c>
      <c r="LQ191" s="21"/>
      <c r="LR191" s="21">
        <f t="shared" si="2230"/>
        <v>0</v>
      </c>
      <c r="LS191" s="21"/>
      <c r="LT191" s="21">
        <f t="shared" si="2231"/>
        <v>0</v>
      </c>
      <c r="LU191" s="21"/>
      <c r="LV191" s="21">
        <f t="shared" si="2232"/>
        <v>0</v>
      </c>
      <c r="LW191" s="21"/>
      <c r="LX191" s="21">
        <f t="shared" si="2233"/>
        <v>0</v>
      </c>
      <c r="LY191" s="21"/>
      <c r="LZ191" s="21">
        <f t="shared" si="2234"/>
        <v>0</v>
      </c>
      <c r="MA191" s="21"/>
      <c r="MB191" s="21">
        <f t="shared" si="2235"/>
        <v>0</v>
      </c>
      <c r="MC191" s="21"/>
      <c r="MD191" s="21">
        <f t="shared" si="2236"/>
        <v>0</v>
      </c>
      <c r="ME191" s="21"/>
      <c r="MF191" s="21">
        <f t="shared" si="2237"/>
        <v>0</v>
      </c>
      <c r="MG191" s="21"/>
      <c r="MH191" s="21">
        <f t="shared" si="2238"/>
        <v>0</v>
      </c>
      <c r="MI191" s="21"/>
      <c r="MJ191" s="21">
        <f t="shared" si="2239"/>
        <v>0</v>
      </c>
      <c r="MK191" s="21"/>
      <c r="ML191" s="21">
        <f t="shared" si="2240"/>
        <v>0</v>
      </c>
      <c r="MM191" s="21"/>
      <c r="MN191" s="21">
        <f t="shared" si="2241"/>
        <v>0</v>
      </c>
      <c r="MO191" s="21"/>
      <c r="MP191" s="21">
        <f t="shared" si="2242"/>
        <v>0</v>
      </c>
      <c r="MQ191" s="21"/>
      <c r="MR191" s="21">
        <f t="shared" si="2243"/>
        <v>0</v>
      </c>
      <c r="MS191" s="21"/>
      <c r="MT191" s="21">
        <f t="shared" si="2244"/>
        <v>0</v>
      </c>
      <c r="MU191" s="21"/>
      <c r="MV191" s="21">
        <f t="shared" si="2245"/>
        <v>0</v>
      </c>
      <c r="MW191" s="21"/>
      <c r="MX191" s="21">
        <f t="shared" si="2246"/>
        <v>0</v>
      </c>
      <c r="MY191" s="21"/>
      <c r="MZ191" s="21">
        <f t="shared" si="2247"/>
        <v>0</v>
      </c>
      <c r="NA191" s="21"/>
      <c r="NB191" s="21">
        <f t="shared" si="2248"/>
        <v>0</v>
      </c>
      <c r="NC191" s="21"/>
      <c r="ND191" s="21">
        <f t="shared" si="2249"/>
        <v>0</v>
      </c>
      <c r="NE191" s="21"/>
      <c r="NF191" s="21">
        <f t="shared" si="2250"/>
        <v>0</v>
      </c>
      <c r="NG191" s="21"/>
      <c r="NH191" s="21">
        <f t="shared" si="2251"/>
        <v>0</v>
      </c>
      <c r="NI191" s="21"/>
      <c r="NJ191" s="21">
        <f t="shared" si="2252"/>
        <v>0</v>
      </c>
      <c r="NK191" s="21"/>
      <c r="NL191" s="21">
        <f t="shared" si="2253"/>
        <v>0</v>
      </c>
      <c r="NM191" s="21"/>
      <c r="NN191" s="21">
        <f t="shared" si="2254"/>
        <v>0</v>
      </c>
      <c r="NO191" s="21"/>
      <c r="NP191" s="21">
        <f t="shared" si="2255"/>
        <v>0</v>
      </c>
      <c r="NQ191" s="21"/>
      <c r="NR191" s="21">
        <f t="shared" si="2256"/>
        <v>0</v>
      </c>
      <c r="NS191" s="21"/>
      <c r="NT191" s="21">
        <f t="shared" si="2257"/>
        <v>0</v>
      </c>
      <c r="NU191" s="21"/>
      <c r="NV191" s="21">
        <f t="shared" si="2258"/>
        <v>0</v>
      </c>
      <c r="NW191" s="21"/>
      <c r="NX191" s="21">
        <f t="shared" si="2259"/>
        <v>0</v>
      </c>
      <c r="NY191" s="21"/>
      <c r="NZ191" s="21">
        <f t="shared" si="2260"/>
        <v>0</v>
      </c>
      <c r="OA191" s="21"/>
      <c r="OB191" s="21">
        <f t="shared" si="2261"/>
        <v>0</v>
      </c>
      <c r="OC191" s="21"/>
      <c r="OD191" s="21">
        <f t="shared" si="2262"/>
        <v>0</v>
      </c>
      <c r="OE191" s="21"/>
      <c r="OF191" s="21">
        <f t="shared" si="2263"/>
        <v>0</v>
      </c>
      <c r="OG191" s="21"/>
      <c r="OH191" s="21">
        <f t="shared" si="2264"/>
        <v>0</v>
      </c>
      <c r="OI191" s="21"/>
      <c r="OJ191" s="21">
        <f t="shared" si="2265"/>
        <v>0</v>
      </c>
      <c r="OK191" s="21"/>
      <c r="OL191" s="21">
        <f t="shared" si="2266"/>
        <v>0</v>
      </c>
      <c r="OM191" s="21"/>
      <c r="ON191" s="21">
        <f t="shared" si="2267"/>
        <v>0</v>
      </c>
      <c r="OO191" s="21"/>
      <c r="OP191" s="21">
        <f t="shared" si="2267"/>
        <v>0</v>
      </c>
      <c r="OQ191" s="21"/>
      <c r="OR191" s="21">
        <f t="shared" si="2267"/>
        <v>0</v>
      </c>
      <c r="OS191" s="21"/>
      <c r="OT191" s="21">
        <f t="shared" si="2267"/>
        <v>0</v>
      </c>
      <c r="OU191" s="21"/>
      <c r="OV191" s="21">
        <f t="shared" si="2267"/>
        <v>0</v>
      </c>
      <c r="OW191" s="21"/>
      <c r="OX191" s="21">
        <f t="shared" si="2267"/>
        <v>0</v>
      </c>
      <c r="OY191" s="21"/>
      <c r="OZ191" s="21">
        <f t="shared" si="2267"/>
        <v>0</v>
      </c>
      <c r="PA191" s="21"/>
      <c r="PB191" s="21">
        <f t="shared" si="2268"/>
        <v>0</v>
      </c>
      <c r="PC191" s="21"/>
      <c r="PD191" s="21">
        <f t="shared" si="2268"/>
        <v>0</v>
      </c>
      <c r="PE191" s="21"/>
      <c r="PF191" s="21">
        <f t="shared" si="2268"/>
        <v>0</v>
      </c>
      <c r="PG191" s="21"/>
      <c r="PH191" s="21">
        <f t="shared" si="2268"/>
        <v>0</v>
      </c>
      <c r="PI191" s="21"/>
      <c r="PJ191" s="21">
        <f t="shared" si="2268"/>
        <v>0</v>
      </c>
      <c r="PK191" s="21"/>
      <c r="PL191" s="21">
        <f t="shared" si="2268"/>
        <v>0</v>
      </c>
      <c r="PM191" s="21"/>
      <c r="PN191" s="21">
        <f t="shared" si="2269"/>
        <v>0</v>
      </c>
      <c r="PO191" s="21"/>
      <c r="PP191" s="21">
        <f t="shared" si="2269"/>
        <v>0</v>
      </c>
      <c r="PQ191" s="21"/>
      <c r="PR191" s="21">
        <f t="shared" si="2269"/>
        <v>0</v>
      </c>
      <c r="PS191" s="21"/>
      <c r="PT191" s="21">
        <f t="shared" si="2269"/>
        <v>0</v>
      </c>
      <c r="PU191" s="21"/>
      <c r="PV191" s="21">
        <f t="shared" si="2269"/>
        <v>0</v>
      </c>
      <c r="PW191" s="21"/>
      <c r="PX191" s="21">
        <f t="shared" si="2269"/>
        <v>0</v>
      </c>
      <c r="PY191" s="21"/>
      <c r="PZ191" s="21">
        <f t="shared" si="2270"/>
        <v>0</v>
      </c>
      <c r="QA191" s="21"/>
      <c r="QB191" s="21">
        <f t="shared" si="2270"/>
        <v>0</v>
      </c>
      <c r="QC191" s="21"/>
      <c r="QD191" s="21">
        <f t="shared" si="2270"/>
        <v>0</v>
      </c>
      <c r="QE191" s="21"/>
      <c r="QF191" s="21">
        <f t="shared" si="2270"/>
        <v>0</v>
      </c>
      <c r="QG191" s="21"/>
      <c r="QH191" s="21">
        <f t="shared" si="2270"/>
        <v>0</v>
      </c>
      <c r="QI191" s="21"/>
      <c r="QJ191" s="21">
        <f t="shared" si="2270"/>
        <v>0</v>
      </c>
      <c r="QK191" s="21"/>
      <c r="QL191" s="21">
        <f t="shared" si="2346"/>
        <v>0</v>
      </c>
      <c r="QM191" s="21"/>
      <c r="QN191" s="21">
        <f t="shared" si="2346"/>
        <v>0</v>
      </c>
      <c r="QO191" s="21"/>
      <c r="QP191" s="21">
        <f t="shared" si="2346"/>
        <v>0</v>
      </c>
      <c r="QQ191" s="21"/>
      <c r="QR191" s="21">
        <f t="shared" si="2346"/>
        <v>0</v>
      </c>
      <c r="QS191" s="21"/>
      <c r="QT191" s="21">
        <f t="shared" si="2346"/>
        <v>0</v>
      </c>
      <c r="QU191" s="21"/>
      <c r="QV191" s="21">
        <f t="shared" si="2346"/>
        <v>0</v>
      </c>
      <c r="QW191" s="21"/>
      <c r="QX191" s="21">
        <f t="shared" si="2272"/>
        <v>0</v>
      </c>
      <c r="QY191" s="21"/>
      <c r="QZ191" s="21">
        <f t="shared" si="2272"/>
        <v>0</v>
      </c>
      <c r="RA191" s="21"/>
      <c r="RB191" s="21">
        <f t="shared" si="2272"/>
        <v>0</v>
      </c>
      <c r="RC191" s="21"/>
      <c r="RD191" s="21">
        <f t="shared" si="2272"/>
        <v>0</v>
      </c>
      <c r="RE191" s="21"/>
      <c r="RF191" s="21">
        <f t="shared" si="2272"/>
        <v>0</v>
      </c>
      <c r="RG191" s="21"/>
      <c r="RH191" s="21">
        <f t="shared" si="2272"/>
        <v>0</v>
      </c>
      <c r="RI191" s="21"/>
      <c r="RJ191" s="21">
        <f t="shared" si="1944"/>
        <v>0</v>
      </c>
      <c r="RK191" s="21"/>
      <c r="RL191" s="21">
        <f t="shared" si="1945"/>
        <v>0</v>
      </c>
      <c r="RM191" s="21"/>
      <c r="RN191" s="21">
        <f t="shared" si="1946"/>
        <v>0</v>
      </c>
      <c r="RO191" s="21"/>
      <c r="RP191" s="21">
        <f t="shared" si="1947"/>
        <v>0</v>
      </c>
      <c r="RQ191" s="21"/>
      <c r="RR191" s="21">
        <f t="shared" si="1948"/>
        <v>0</v>
      </c>
      <c r="RS191" s="21"/>
      <c r="RT191" s="21">
        <f t="shared" si="1949"/>
        <v>0</v>
      </c>
      <c r="RU191" s="21"/>
      <c r="RV191" s="21">
        <f t="shared" si="1950"/>
        <v>0</v>
      </c>
      <c r="RW191" s="21"/>
      <c r="RX191" s="21">
        <f t="shared" si="1951"/>
        <v>0</v>
      </c>
      <c r="RY191" s="21"/>
      <c r="RZ191" s="21">
        <f t="shared" si="1952"/>
        <v>0</v>
      </c>
      <c r="SA191" s="21"/>
      <c r="SB191" s="21">
        <f t="shared" si="1953"/>
        <v>0</v>
      </c>
      <c r="SC191" s="21"/>
      <c r="SD191" s="21">
        <f t="shared" si="1954"/>
        <v>0</v>
      </c>
      <c r="SE191" s="21"/>
      <c r="SF191" s="21">
        <f t="shared" si="1955"/>
        <v>0</v>
      </c>
      <c r="SG191" s="21"/>
      <c r="SH191" s="21">
        <f t="shared" si="1956"/>
        <v>0</v>
      </c>
      <c r="SI191" s="21"/>
      <c r="SJ191" s="21">
        <f t="shared" si="1957"/>
        <v>0</v>
      </c>
      <c r="SK191" s="21"/>
      <c r="SL191" s="21">
        <f t="shared" si="1958"/>
        <v>0</v>
      </c>
      <c r="SM191" s="21"/>
      <c r="SN191" s="21">
        <f t="shared" si="2273"/>
        <v>0</v>
      </c>
      <c r="SO191" s="21"/>
      <c r="SP191" s="21">
        <f t="shared" si="1960"/>
        <v>0</v>
      </c>
      <c r="SQ191" s="21"/>
      <c r="SR191" s="21">
        <f t="shared" si="1961"/>
        <v>0</v>
      </c>
      <c r="SS191" s="21"/>
      <c r="ST191" s="21">
        <f t="shared" si="1962"/>
        <v>0</v>
      </c>
      <c r="SU191" s="21"/>
      <c r="SV191" s="21">
        <f t="shared" si="1963"/>
        <v>0</v>
      </c>
      <c r="SW191" s="21"/>
      <c r="SX191" s="21">
        <f t="shared" si="1964"/>
        <v>0</v>
      </c>
      <c r="SY191" s="21"/>
      <c r="SZ191" s="21">
        <f t="shared" si="1965"/>
        <v>0</v>
      </c>
      <c r="TA191" s="21"/>
      <c r="TB191" s="21">
        <f t="shared" si="1966"/>
        <v>0</v>
      </c>
      <c r="TC191" s="21"/>
      <c r="TD191" s="21">
        <f t="shared" si="2274"/>
        <v>0</v>
      </c>
      <c r="TE191" s="21"/>
      <c r="TF191" s="21">
        <f t="shared" si="1968"/>
        <v>0</v>
      </c>
      <c r="TG191" s="21"/>
      <c r="TH191" s="21">
        <f t="shared" si="1969"/>
        <v>0</v>
      </c>
      <c r="TI191" s="21"/>
      <c r="TJ191" s="21">
        <f t="shared" si="1970"/>
        <v>0</v>
      </c>
      <c r="TK191" s="21"/>
      <c r="TL191" s="21">
        <f t="shared" si="2275"/>
        <v>0</v>
      </c>
      <c r="TM191" s="21"/>
      <c r="TN191" s="21">
        <f t="shared" si="2276"/>
        <v>0</v>
      </c>
      <c r="TO191" s="21"/>
      <c r="TP191" s="21">
        <f t="shared" si="2277"/>
        <v>0</v>
      </c>
      <c r="TQ191" s="21"/>
      <c r="TR191" s="21">
        <f t="shared" si="2278"/>
        <v>0</v>
      </c>
      <c r="TS191" s="21"/>
      <c r="TT191" s="21">
        <f t="shared" si="2279"/>
        <v>0</v>
      </c>
      <c r="TU191" s="21"/>
      <c r="TV191" s="21">
        <f t="shared" si="2280"/>
        <v>0</v>
      </c>
      <c r="TW191" s="21"/>
      <c r="TX191" s="21">
        <f t="shared" si="2281"/>
        <v>0</v>
      </c>
      <c r="TY191" s="21"/>
      <c r="TZ191" s="21">
        <f t="shared" si="2282"/>
        <v>0</v>
      </c>
      <c r="UA191" s="21"/>
      <c r="UB191" s="21">
        <f t="shared" si="2283"/>
        <v>0</v>
      </c>
      <c r="UC191" s="21"/>
      <c r="UD191" s="21">
        <f t="shared" si="2284"/>
        <v>0</v>
      </c>
      <c r="UE191" s="21"/>
      <c r="UF191" s="21">
        <f t="shared" si="2285"/>
        <v>0</v>
      </c>
      <c r="UG191" s="21"/>
      <c r="UH191" s="21">
        <f t="shared" si="1982"/>
        <v>0</v>
      </c>
      <c r="UI191" s="21"/>
      <c r="UJ191" s="21">
        <f t="shared" si="2286"/>
        <v>0</v>
      </c>
      <c r="UK191" s="21"/>
      <c r="UL191" s="21">
        <f t="shared" si="2287"/>
        <v>0</v>
      </c>
      <c r="UM191" s="21"/>
      <c r="UN191" s="21">
        <f t="shared" si="2288"/>
        <v>0</v>
      </c>
      <c r="UO191" s="21"/>
      <c r="UP191" s="21">
        <f t="shared" si="2289"/>
        <v>0</v>
      </c>
      <c r="UQ191" s="21"/>
      <c r="UR191" s="21">
        <f t="shared" si="2290"/>
        <v>0</v>
      </c>
      <c r="US191" s="21"/>
      <c r="UT191" s="21">
        <f t="shared" si="2291"/>
        <v>0</v>
      </c>
      <c r="UU191" s="21"/>
      <c r="UV191" s="21">
        <f t="shared" si="1989"/>
        <v>0</v>
      </c>
      <c r="UW191" s="21"/>
      <c r="UX191" s="21">
        <f t="shared" si="2292"/>
        <v>0</v>
      </c>
      <c r="UY191" s="21"/>
      <c r="UZ191" s="21">
        <f t="shared" si="1991"/>
        <v>0</v>
      </c>
      <c r="VA191" s="21"/>
      <c r="VB191" s="21">
        <f t="shared" si="2293"/>
        <v>0</v>
      </c>
      <c r="VC191" s="21"/>
      <c r="VD191" s="21">
        <f t="shared" si="2294"/>
        <v>0</v>
      </c>
      <c r="VE191" s="21"/>
      <c r="VF191" s="21">
        <f t="shared" si="2295"/>
        <v>0</v>
      </c>
      <c r="VG191" s="21"/>
      <c r="VH191" s="21">
        <f t="shared" si="2296"/>
        <v>0</v>
      </c>
      <c r="VI191" s="21"/>
      <c r="VJ191" s="21">
        <f t="shared" si="2297"/>
        <v>0</v>
      </c>
      <c r="VK191" s="21"/>
      <c r="VL191" s="21">
        <f t="shared" si="2298"/>
        <v>0</v>
      </c>
      <c r="VM191" s="21"/>
      <c r="VN191" s="21">
        <f t="shared" si="2299"/>
        <v>0</v>
      </c>
      <c r="VO191" s="21"/>
      <c r="VP191" s="21">
        <f t="shared" si="2300"/>
        <v>0</v>
      </c>
      <c r="VQ191" s="21"/>
      <c r="VR191" s="21">
        <f t="shared" si="2267"/>
        <v>0</v>
      </c>
      <c r="VS191" s="21"/>
      <c r="VT191" s="21">
        <f t="shared" si="2347"/>
        <v>0</v>
      </c>
      <c r="VU191" s="21"/>
      <c r="VV191" s="21">
        <f t="shared" si="2347"/>
        <v>0</v>
      </c>
      <c r="VW191" s="21"/>
      <c r="VX191" s="21">
        <f t="shared" si="2349"/>
        <v>0</v>
      </c>
      <c r="VY191" s="21"/>
      <c r="VZ191" s="21">
        <f t="shared" si="2349"/>
        <v>0</v>
      </c>
      <c r="WA191" s="21"/>
      <c r="WB191" s="21">
        <f t="shared" si="2349"/>
        <v>0</v>
      </c>
      <c r="WC191" s="21"/>
      <c r="WD191" s="21">
        <f t="shared" si="2349"/>
        <v>0</v>
      </c>
      <c r="WE191" s="21"/>
      <c r="WF191" s="21">
        <f t="shared" si="2349"/>
        <v>0</v>
      </c>
      <c r="WG191" s="21"/>
      <c r="WH191" s="21">
        <f t="shared" si="2349"/>
        <v>0</v>
      </c>
      <c r="WI191" s="21"/>
      <c r="WJ191" s="21">
        <f t="shared" si="2349"/>
        <v>0</v>
      </c>
      <c r="WK191" s="21"/>
      <c r="WL191" s="21">
        <f t="shared" si="2349"/>
        <v>0</v>
      </c>
      <c r="WM191" s="21"/>
      <c r="WN191" s="21">
        <f t="shared" si="2349"/>
        <v>0</v>
      </c>
      <c r="WO191" s="21"/>
      <c r="WP191" s="21">
        <f t="shared" si="2349"/>
        <v>0</v>
      </c>
      <c r="WQ191" s="21"/>
      <c r="WR191" s="21">
        <f t="shared" si="2349"/>
        <v>0</v>
      </c>
      <c r="WS191" s="21"/>
      <c r="WT191" s="21">
        <f t="shared" si="2349"/>
        <v>0</v>
      </c>
      <c r="WU191" s="21"/>
      <c r="WV191" s="21">
        <f t="shared" si="2349"/>
        <v>0</v>
      </c>
      <c r="WW191" s="21"/>
      <c r="WX191" s="21">
        <f t="shared" si="2349"/>
        <v>0</v>
      </c>
      <c r="WY191" s="21"/>
      <c r="WZ191" s="21">
        <f t="shared" si="2349"/>
        <v>0</v>
      </c>
      <c r="XA191" s="21"/>
      <c r="XB191" s="21">
        <f t="shared" si="2349"/>
        <v>0</v>
      </c>
      <c r="XC191" s="21"/>
      <c r="XD191" s="21">
        <f t="shared" si="2347"/>
        <v>0</v>
      </c>
      <c r="XE191" s="21"/>
      <c r="XF191" s="21">
        <f t="shared" si="2347"/>
        <v>0</v>
      </c>
      <c r="XG191" s="21"/>
      <c r="XH191" s="21">
        <f t="shared" si="2347"/>
        <v>0</v>
      </c>
      <c r="XI191" s="21"/>
      <c r="XJ191" s="21">
        <f t="shared" si="2347"/>
        <v>0</v>
      </c>
      <c r="XK191" s="21"/>
      <c r="XL191" s="21">
        <f t="shared" si="2347"/>
        <v>0</v>
      </c>
      <c r="XM191" s="21"/>
      <c r="XN191" s="21">
        <f t="shared" si="2347"/>
        <v>0</v>
      </c>
      <c r="XO191" s="21"/>
      <c r="XP191" s="21">
        <f t="shared" si="2347"/>
        <v>0</v>
      </c>
      <c r="XQ191" s="21"/>
      <c r="XR191" s="21">
        <f t="shared" si="2347"/>
        <v>0</v>
      </c>
      <c r="XS191" s="21"/>
      <c r="XT191" s="21">
        <f t="shared" si="2347"/>
        <v>0</v>
      </c>
      <c r="XU191" s="21"/>
      <c r="XV191" s="21">
        <f t="shared" si="2347"/>
        <v>0</v>
      </c>
      <c r="XW191" s="21"/>
      <c r="XX191" s="21">
        <f t="shared" si="2347"/>
        <v>0</v>
      </c>
      <c r="XY191" s="21"/>
      <c r="XZ191" s="21">
        <f t="shared" si="2347"/>
        <v>0</v>
      </c>
      <c r="YA191" s="21"/>
      <c r="YB191" s="21">
        <f t="shared" si="2004"/>
        <v>0</v>
      </c>
      <c r="YC191" s="21"/>
      <c r="YD191" s="21">
        <f t="shared" si="2005"/>
        <v>0</v>
      </c>
      <c r="YE191" s="21"/>
      <c r="YF191" s="21">
        <f t="shared" si="2006"/>
        <v>0</v>
      </c>
      <c r="YG191" s="21"/>
      <c r="YH191" s="21">
        <f t="shared" si="2007"/>
        <v>0</v>
      </c>
      <c r="YI191" s="21"/>
      <c r="YJ191" s="21">
        <f t="shared" si="2008"/>
        <v>0</v>
      </c>
      <c r="YK191" s="21"/>
      <c r="YL191" s="21">
        <f t="shared" si="2009"/>
        <v>0</v>
      </c>
      <c r="YM191" s="21"/>
      <c r="YN191" s="21">
        <f t="shared" si="2010"/>
        <v>0</v>
      </c>
      <c r="YO191" s="21"/>
      <c r="YP191" s="21">
        <f t="shared" si="2011"/>
        <v>0</v>
      </c>
      <c r="YQ191" s="21"/>
      <c r="YR191" s="21">
        <f t="shared" si="2012"/>
        <v>0</v>
      </c>
      <c r="YS191" s="21"/>
      <c r="YT191" s="21">
        <f t="shared" si="2350"/>
        <v>0</v>
      </c>
      <c r="YU191" s="21"/>
      <c r="YV191" s="21">
        <f t="shared" si="2014"/>
        <v>0</v>
      </c>
      <c r="YW191" s="21"/>
      <c r="YX191" s="21">
        <f t="shared" si="2015"/>
        <v>0</v>
      </c>
      <c r="YY191" s="21"/>
      <c r="YZ191" s="21">
        <f t="shared" si="2347"/>
        <v>0</v>
      </c>
      <c r="ZA191" s="21"/>
      <c r="ZB191" s="21">
        <f t="shared" si="2016"/>
        <v>0</v>
      </c>
      <c r="ZC191" s="21"/>
      <c r="ZD191" s="21">
        <f t="shared" si="2017"/>
        <v>0</v>
      </c>
      <c r="ZE191" s="21"/>
      <c r="ZF191" s="21">
        <f t="shared" si="2018"/>
        <v>0</v>
      </c>
      <c r="ZG191" s="21"/>
      <c r="ZH191" s="21">
        <f t="shared" si="2351"/>
        <v>0</v>
      </c>
      <c r="ZI191" s="21"/>
      <c r="ZJ191" s="21">
        <f t="shared" si="2020"/>
        <v>0</v>
      </c>
      <c r="ZK191" s="21"/>
      <c r="ZL191" s="21">
        <f t="shared" si="2021"/>
        <v>0</v>
      </c>
      <c r="ZM191" s="21"/>
      <c r="ZN191" s="21">
        <f t="shared" si="2352"/>
        <v>0</v>
      </c>
      <c r="ZO191" s="21"/>
      <c r="ZP191" s="21">
        <f t="shared" si="2023"/>
        <v>0</v>
      </c>
      <c r="ZQ191" s="21"/>
      <c r="ZR191" s="21">
        <f t="shared" si="2024"/>
        <v>0</v>
      </c>
      <c r="ZS191" s="21"/>
      <c r="ZT191" s="21">
        <f t="shared" si="2347"/>
        <v>0</v>
      </c>
      <c r="ZU191" s="21"/>
      <c r="ZV191" s="21">
        <f t="shared" si="2353"/>
        <v>0</v>
      </c>
      <c r="ZW191" s="21"/>
      <c r="ZX191" s="21">
        <f t="shared" si="2354"/>
        <v>0</v>
      </c>
      <c r="ZY191" s="21"/>
      <c r="ZZ191" s="21">
        <f t="shared" si="2354"/>
        <v>0</v>
      </c>
      <c r="AAA191" s="21"/>
      <c r="AAB191" s="21">
        <f t="shared" si="2355"/>
        <v>0</v>
      </c>
      <c r="AAC191" s="21"/>
      <c r="AAD191" s="21">
        <f t="shared" si="2355"/>
        <v>0</v>
      </c>
      <c r="AAE191" s="21"/>
      <c r="AAF191" s="21">
        <f t="shared" si="2356"/>
        <v>0</v>
      </c>
      <c r="AAG191" s="21"/>
      <c r="AAH191" s="21">
        <f t="shared" si="2356"/>
        <v>0</v>
      </c>
      <c r="AAI191" s="21"/>
      <c r="AAJ191" s="21">
        <f t="shared" si="2357"/>
        <v>0</v>
      </c>
      <c r="AAK191" s="21"/>
      <c r="AAL191" s="21">
        <f t="shared" si="2357"/>
        <v>0</v>
      </c>
      <c r="AAM191" s="21"/>
      <c r="AAN191" s="21">
        <f t="shared" si="2358"/>
        <v>0</v>
      </c>
      <c r="AAO191" s="21"/>
      <c r="AAP191" s="21">
        <f t="shared" si="2358"/>
        <v>0</v>
      </c>
      <c r="AAQ191" s="21"/>
      <c r="AAR191" s="21">
        <f t="shared" si="2359"/>
        <v>0</v>
      </c>
      <c r="AAS191" s="21"/>
      <c r="AAT191" s="21">
        <f t="shared" si="2359"/>
        <v>0</v>
      </c>
      <c r="AAU191" s="21"/>
      <c r="AAV191" s="21">
        <f t="shared" si="2360"/>
        <v>0</v>
      </c>
      <c r="AAW191" s="21"/>
      <c r="AAX191" s="21">
        <f t="shared" si="2360"/>
        <v>0</v>
      </c>
      <c r="AAY191" s="21"/>
      <c r="AAZ191" s="21">
        <f t="shared" si="2361"/>
        <v>0</v>
      </c>
      <c r="ABA191" s="21"/>
      <c r="ABB191" s="21">
        <f t="shared" si="2361"/>
        <v>0</v>
      </c>
      <c r="ABC191" s="21"/>
      <c r="ABD191" s="21">
        <f t="shared" si="2362"/>
        <v>0</v>
      </c>
      <c r="ABE191" s="21"/>
      <c r="ABF191" s="21">
        <f t="shared" si="2362"/>
        <v>0</v>
      </c>
      <c r="ABG191" s="21"/>
      <c r="ABH191" s="21">
        <f t="shared" si="2363"/>
        <v>0</v>
      </c>
      <c r="ABI191" s="21"/>
      <c r="ABJ191" s="21">
        <f t="shared" si="2363"/>
        <v>0</v>
      </c>
      <c r="ABK191" s="21"/>
      <c r="ABL191" s="21">
        <f t="shared" si="2364"/>
        <v>0</v>
      </c>
      <c r="ABM191" s="21"/>
      <c r="ABN191" s="21">
        <f t="shared" si="2364"/>
        <v>0</v>
      </c>
      <c r="ABO191" s="21"/>
      <c r="ABP191" s="21">
        <f t="shared" si="2365"/>
        <v>0</v>
      </c>
      <c r="ABQ191" s="21"/>
      <c r="ABR191" s="21">
        <f t="shared" si="2365"/>
        <v>0</v>
      </c>
      <c r="ABS191" s="21"/>
      <c r="ABT191" s="21">
        <f t="shared" si="2366"/>
        <v>0</v>
      </c>
      <c r="ABU191" s="21"/>
      <c r="ABV191" s="21">
        <f t="shared" si="2366"/>
        <v>0</v>
      </c>
      <c r="ABW191" s="21"/>
      <c r="ABX191" s="21">
        <f t="shared" si="2367"/>
        <v>0</v>
      </c>
      <c r="ABY191" s="21"/>
      <c r="ABZ191" s="21">
        <f t="shared" si="2367"/>
        <v>0</v>
      </c>
      <c r="ACA191" s="21"/>
      <c r="ACB191" s="21">
        <f t="shared" si="2368"/>
        <v>0</v>
      </c>
      <c r="ACC191" s="21"/>
      <c r="ACD191" s="21">
        <f t="shared" si="2368"/>
        <v>0</v>
      </c>
      <c r="ACE191" s="21"/>
      <c r="ACF191" s="21">
        <f t="shared" si="2369"/>
        <v>0</v>
      </c>
      <c r="ACG191" s="21"/>
      <c r="ACH191" s="21">
        <f t="shared" si="2369"/>
        <v>0</v>
      </c>
      <c r="ACI191" s="21"/>
      <c r="ACJ191" s="21">
        <f t="shared" si="2370"/>
        <v>0</v>
      </c>
      <c r="ACK191" s="21"/>
      <c r="ACL191" s="21">
        <f t="shared" si="2370"/>
        <v>0</v>
      </c>
      <c r="ACM191" s="21"/>
      <c r="ACN191" s="21">
        <f t="shared" si="2371"/>
        <v>0</v>
      </c>
      <c r="ACO191" s="21"/>
      <c r="ACP191" s="21">
        <f t="shared" si="2371"/>
        <v>0</v>
      </c>
      <c r="ACQ191" s="21"/>
      <c r="ACR191" s="21">
        <f t="shared" si="2372"/>
        <v>0</v>
      </c>
      <c r="ACS191" s="21"/>
      <c r="ACT191" s="21">
        <f t="shared" si="2372"/>
        <v>0</v>
      </c>
      <c r="ACU191" s="21"/>
      <c r="ACV191" s="21">
        <f t="shared" si="2373"/>
        <v>0</v>
      </c>
      <c r="ACW191" s="21"/>
      <c r="ACX191" s="21">
        <f t="shared" si="2373"/>
        <v>0</v>
      </c>
      <c r="ACY191" s="21"/>
      <c r="ACZ191" s="21">
        <f t="shared" si="2374"/>
        <v>0</v>
      </c>
      <c r="ADA191" s="21"/>
      <c r="ADB191" s="21">
        <f t="shared" si="2374"/>
        <v>0</v>
      </c>
      <c r="ADC191" s="21"/>
      <c r="ADD191" s="21">
        <f t="shared" si="2375"/>
        <v>0</v>
      </c>
      <c r="ADE191" s="21"/>
      <c r="ADF191" s="21">
        <f t="shared" si="2375"/>
        <v>0</v>
      </c>
      <c r="ADG191" s="21"/>
      <c r="ADH191" s="21">
        <f t="shared" si="2376"/>
        <v>0</v>
      </c>
      <c r="ADI191" s="21"/>
      <c r="ADJ191" s="21">
        <f t="shared" si="2376"/>
        <v>0</v>
      </c>
      <c r="ADK191" s="21"/>
      <c r="ADL191" s="21">
        <f t="shared" si="2377"/>
        <v>0</v>
      </c>
      <c r="ADM191" s="21"/>
      <c r="ADN191" s="21">
        <f t="shared" si="2377"/>
        <v>0</v>
      </c>
      <c r="ADO191" s="21"/>
      <c r="ADP191" s="21">
        <f t="shared" si="2377"/>
        <v>0</v>
      </c>
      <c r="ADQ191" s="21"/>
      <c r="ADR191" s="21">
        <f t="shared" si="2377"/>
        <v>0</v>
      </c>
      <c r="ADS191" s="21"/>
      <c r="ADT191" s="21">
        <f t="shared" si="2377"/>
        <v>0</v>
      </c>
      <c r="ADU191" s="21"/>
      <c r="ADV191" s="21">
        <f t="shared" si="2378"/>
        <v>0</v>
      </c>
      <c r="ADW191" s="21"/>
      <c r="ADX191" s="21">
        <f t="shared" si="2378"/>
        <v>0</v>
      </c>
      <c r="ADY191" s="21"/>
      <c r="ADZ191" s="21">
        <f t="shared" si="2378"/>
        <v>0</v>
      </c>
      <c r="AEA191" s="21"/>
      <c r="AEB191" s="21">
        <f t="shared" si="2378"/>
        <v>0</v>
      </c>
      <c r="AEC191" s="21"/>
      <c r="AED191" s="21">
        <f t="shared" si="2379"/>
        <v>0</v>
      </c>
      <c r="AEE191" s="21"/>
      <c r="AEF191" s="21">
        <f t="shared" si="2379"/>
        <v>0</v>
      </c>
      <c r="AEG191" s="21"/>
      <c r="AEH191" s="21">
        <f t="shared" si="2379"/>
        <v>0</v>
      </c>
      <c r="AEI191" s="21"/>
      <c r="AEJ191" s="21">
        <f t="shared" si="2379"/>
        <v>0</v>
      </c>
      <c r="AEK191" s="21"/>
      <c r="AEL191" s="21">
        <f t="shared" si="2379"/>
        <v>0</v>
      </c>
      <c r="AEM191" s="21"/>
      <c r="AEN191" s="21">
        <f t="shared" si="2380"/>
        <v>0</v>
      </c>
      <c r="AEO191" s="21"/>
      <c r="AEP191" s="21">
        <f t="shared" si="2380"/>
        <v>0</v>
      </c>
      <c r="AEQ191" s="21"/>
      <c r="AER191" s="21">
        <f t="shared" si="2380"/>
        <v>0</v>
      </c>
      <c r="AES191" s="21"/>
      <c r="AET191" s="21">
        <f t="shared" si="2380"/>
        <v>0</v>
      </c>
      <c r="AEU191" s="21"/>
      <c r="AEV191" s="21">
        <f t="shared" si="2381"/>
        <v>0</v>
      </c>
      <c r="AEW191" s="21"/>
      <c r="AEX191" s="21">
        <f t="shared" si="2381"/>
        <v>0</v>
      </c>
      <c r="AEY191" s="21"/>
      <c r="AEZ191" s="21">
        <f t="shared" si="2381"/>
        <v>0</v>
      </c>
      <c r="AFA191" s="21"/>
      <c r="AFB191" s="21">
        <f t="shared" si="2381"/>
        <v>0</v>
      </c>
      <c r="AFC191" s="21"/>
      <c r="AFD191" s="21">
        <f t="shared" si="2381"/>
        <v>0</v>
      </c>
      <c r="AFE191" s="21"/>
      <c r="AFF191" s="21">
        <f t="shared" si="2382"/>
        <v>0</v>
      </c>
      <c r="AFG191" s="21"/>
      <c r="AFH191" s="21">
        <f t="shared" si="2382"/>
        <v>0</v>
      </c>
      <c r="AFI191" s="21"/>
      <c r="AFJ191" s="21">
        <f t="shared" si="2382"/>
        <v>0</v>
      </c>
      <c r="AFK191" s="21"/>
      <c r="AFL191" s="21">
        <f t="shared" si="2382"/>
        <v>0</v>
      </c>
      <c r="AFM191" s="21"/>
      <c r="AFN191" s="21">
        <f t="shared" si="2383"/>
        <v>0</v>
      </c>
      <c r="AFO191" s="21"/>
      <c r="AFP191" s="21">
        <f t="shared" si="2383"/>
        <v>0</v>
      </c>
      <c r="AFQ191" s="21"/>
      <c r="AFR191" s="21">
        <f t="shared" si="2383"/>
        <v>0</v>
      </c>
      <c r="AFS191" s="21"/>
      <c r="AFT191" s="21">
        <f t="shared" si="2383"/>
        <v>0</v>
      </c>
      <c r="AFU191" s="21"/>
      <c r="AFV191" s="21">
        <f t="shared" si="2383"/>
        <v>0</v>
      </c>
      <c r="AFW191" s="21"/>
      <c r="AFX191" s="21">
        <f t="shared" si="2384"/>
        <v>0</v>
      </c>
      <c r="AFY191" s="21"/>
      <c r="AFZ191" s="21">
        <f t="shared" si="2384"/>
        <v>0</v>
      </c>
      <c r="AGA191" s="21"/>
      <c r="AGB191" s="21">
        <f t="shared" si="2384"/>
        <v>0</v>
      </c>
      <c r="AGC191" s="21"/>
      <c r="AGD191" s="21">
        <f t="shared" si="2384"/>
        <v>0</v>
      </c>
      <c r="AGE191" s="21"/>
      <c r="AGF191" s="21">
        <f t="shared" si="2385"/>
        <v>0</v>
      </c>
      <c r="AGG191" s="21"/>
      <c r="AGH191" s="21">
        <f t="shared" si="2385"/>
        <v>0</v>
      </c>
      <c r="AGI191" s="21"/>
      <c r="AGJ191" s="21">
        <f t="shared" si="2385"/>
        <v>0</v>
      </c>
      <c r="AGK191" s="21"/>
      <c r="AGL191" s="21">
        <f t="shared" si="2385"/>
        <v>0</v>
      </c>
      <c r="AGM191" s="21"/>
      <c r="AGN191" s="21">
        <f t="shared" si="2385"/>
        <v>0</v>
      </c>
      <c r="AGO191" s="21"/>
      <c r="AGP191" s="21">
        <f t="shared" si="2386"/>
        <v>0</v>
      </c>
      <c r="AGQ191" s="21"/>
      <c r="AGR191" s="21">
        <f t="shared" si="2386"/>
        <v>0</v>
      </c>
      <c r="AGS191" s="21"/>
      <c r="AGT191" s="21">
        <f t="shared" si="2386"/>
        <v>0</v>
      </c>
      <c r="AGU191" s="21"/>
      <c r="AGV191" s="21">
        <f t="shared" si="2386"/>
        <v>0</v>
      </c>
      <c r="AGW191" s="21"/>
      <c r="AGX191" s="21">
        <f t="shared" si="2387"/>
        <v>0</v>
      </c>
      <c r="AGY191" s="21"/>
      <c r="AGZ191" s="21">
        <f t="shared" si="2387"/>
        <v>0</v>
      </c>
      <c r="AHA191" s="21"/>
      <c r="AHB191" s="21">
        <f t="shared" si="2387"/>
        <v>0</v>
      </c>
      <c r="AHC191" s="21"/>
      <c r="AHD191" s="21">
        <f t="shared" si="2387"/>
        <v>0</v>
      </c>
      <c r="AHE191" s="21"/>
      <c r="AHF191" s="21">
        <f t="shared" si="2387"/>
        <v>0</v>
      </c>
      <c r="AHG191" s="21"/>
      <c r="AHH191" s="21">
        <f t="shared" si="2388"/>
        <v>0</v>
      </c>
      <c r="AHI191" s="21"/>
      <c r="AHJ191" s="21">
        <f t="shared" si="2388"/>
        <v>0</v>
      </c>
      <c r="AHK191" s="21"/>
      <c r="AHL191" s="21">
        <f t="shared" si="2388"/>
        <v>0</v>
      </c>
      <c r="AHM191" s="21"/>
      <c r="AHN191" s="21">
        <f t="shared" si="2388"/>
        <v>0</v>
      </c>
      <c r="AHO191" s="21"/>
      <c r="AHP191" s="21">
        <f t="shared" si="2389"/>
        <v>0</v>
      </c>
      <c r="AHQ191" s="21"/>
      <c r="AHR191" s="21">
        <f t="shared" si="2389"/>
        <v>0</v>
      </c>
      <c r="AHS191" s="21"/>
      <c r="AHT191" s="21">
        <f t="shared" si="2389"/>
        <v>0</v>
      </c>
      <c r="AHU191" s="21"/>
      <c r="AHV191" s="21">
        <f t="shared" si="2389"/>
        <v>0</v>
      </c>
      <c r="AHW191" s="21"/>
      <c r="AHX191" s="21">
        <f t="shared" si="2389"/>
        <v>0</v>
      </c>
      <c r="AHY191" s="21"/>
      <c r="AHZ191" s="21">
        <f t="shared" si="2390"/>
        <v>0</v>
      </c>
      <c r="AIA191" s="21"/>
      <c r="AIB191" s="21">
        <f t="shared" si="2390"/>
        <v>0</v>
      </c>
      <c r="AIC191" s="21"/>
      <c r="AID191" s="21">
        <f t="shared" si="2390"/>
        <v>0</v>
      </c>
      <c r="AIE191" s="21"/>
      <c r="AIF191" s="21">
        <f t="shared" si="2390"/>
        <v>0</v>
      </c>
      <c r="AIG191" s="21"/>
      <c r="AIH191" s="21">
        <f t="shared" si="2391"/>
        <v>0</v>
      </c>
      <c r="AII191" s="21"/>
      <c r="AIJ191" s="21">
        <f t="shared" si="2391"/>
        <v>0</v>
      </c>
      <c r="AIK191" s="21"/>
      <c r="AIL191" s="21">
        <f t="shared" si="2391"/>
        <v>0</v>
      </c>
      <c r="AIM191" s="21"/>
      <c r="AIN191" s="21">
        <f t="shared" si="2391"/>
        <v>0</v>
      </c>
      <c r="AIO191" s="21"/>
      <c r="AIP191" s="21">
        <f t="shared" si="2391"/>
        <v>0</v>
      </c>
      <c r="AIQ191" s="21"/>
      <c r="AIR191" s="21">
        <f t="shared" si="2392"/>
        <v>0</v>
      </c>
      <c r="AIS191" s="21"/>
      <c r="AIT191" s="21">
        <f t="shared" si="2392"/>
        <v>0</v>
      </c>
      <c r="AIU191" s="21"/>
      <c r="AIV191" s="21">
        <f t="shared" si="2392"/>
        <v>0</v>
      </c>
      <c r="AIW191" s="21"/>
      <c r="AIX191" s="21">
        <f t="shared" si="2392"/>
        <v>0</v>
      </c>
      <c r="AIY191" s="21"/>
      <c r="AIZ191" s="21">
        <f t="shared" si="2347"/>
        <v>0</v>
      </c>
      <c r="AJA191" s="21"/>
    </row>
    <row r="192" spans="2:937" ht="13.5" customHeight="1" x14ac:dyDescent="0.25">
      <c r="B192" s="31">
        <v>187</v>
      </c>
      <c r="C192" s="192" t="s">
        <v>205</v>
      </c>
      <c r="D192" s="67" t="s">
        <v>57</v>
      </c>
      <c r="E192" s="194" t="s">
        <v>392</v>
      </c>
      <c r="F192" s="194" t="str">
        <f>_xlfn.XLOOKUP(D192,'WTG PH-III'!$D$5:$D$198,'WTG PH-III'!$B$5:$B$198,0,0,1)</f>
        <v>PSS-08</v>
      </c>
      <c r="G192" s="22" t="s">
        <v>537</v>
      </c>
      <c r="H192" s="22" t="s">
        <v>539</v>
      </c>
      <c r="I192" s="61">
        <v>12</v>
      </c>
      <c r="J192" s="21">
        <v>253</v>
      </c>
      <c r="K192" s="21">
        <f t="shared" si="2070"/>
        <v>253.00000000000006</v>
      </c>
      <c r="L192" s="21">
        <f t="shared" si="2071"/>
        <v>253</v>
      </c>
      <c r="M192" s="21">
        <f t="shared" si="2072"/>
        <v>0</v>
      </c>
      <c r="N192" s="95">
        <f>VLOOKUP(D192,'WTG PH-III'!$D$5:$U$198,17,0)</f>
        <v>45714</v>
      </c>
      <c r="O192" s="95">
        <f>VLOOKUP(D192,'WTG PH-III'!$D$5:$U$198,18,0)</f>
        <v>45723</v>
      </c>
      <c r="P192" s="21">
        <f t="shared" si="2073"/>
        <v>0</v>
      </c>
      <c r="Q192" s="21"/>
      <c r="R192" s="21">
        <f t="shared" si="2074"/>
        <v>0</v>
      </c>
      <c r="S192" s="21"/>
      <c r="T192" s="21">
        <f t="shared" si="2075"/>
        <v>0</v>
      </c>
      <c r="U192" s="21"/>
      <c r="V192" s="21">
        <f t="shared" si="2076"/>
        <v>0</v>
      </c>
      <c r="W192" s="21"/>
      <c r="X192" s="21">
        <f t="shared" si="2077"/>
        <v>0</v>
      </c>
      <c r="Y192" s="21"/>
      <c r="Z192" s="21">
        <f t="shared" si="2078"/>
        <v>0</v>
      </c>
      <c r="AA192" s="21"/>
      <c r="AB192" s="21">
        <f t="shared" si="2079"/>
        <v>0</v>
      </c>
      <c r="AC192" s="21"/>
      <c r="AD192" s="21">
        <f t="shared" si="2080"/>
        <v>0</v>
      </c>
      <c r="AE192" s="21"/>
      <c r="AF192" s="21">
        <f t="shared" si="2081"/>
        <v>0</v>
      </c>
      <c r="AG192" s="21"/>
      <c r="AH192" s="21">
        <f t="shared" si="2082"/>
        <v>0</v>
      </c>
      <c r="AI192" s="21"/>
      <c r="AJ192" s="21">
        <f t="shared" si="2083"/>
        <v>0</v>
      </c>
      <c r="AK192" s="21"/>
      <c r="AL192" s="21">
        <f t="shared" si="2084"/>
        <v>0</v>
      </c>
      <c r="AM192" s="21"/>
      <c r="AN192" s="21">
        <f t="shared" si="2085"/>
        <v>0</v>
      </c>
      <c r="AO192" s="21"/>
      <c r="AP192" s="21">
        <f t="shared" si="2086"/>
        <v>0</v>
      </c>
      <c r="AQ192" s="21"/>
      <c r="AR192" s="21">
        <f t="shared" si="2087"/>
        <v>0</v>
      </c>
      <c r="AS192" s="21"/>
      <c r="AT192" s="21">
        <f t="shared" si="2088"/>
        <v>0</v>
      </c>
      <c r="AU192" s="21"/>
      <c r="AV192" s="21">
        <f t="shared" si="2089"/>
        <v>0</v>
      </c>
      <c r="AW192" s="21"/>
      <c r="AX192" s="21">
        <f t="shared" si="2090"/>
        <v>0</v>
      </c>
      <c r="AY192" s="21"/>
      <c r="AZ192" s="21">
        <f t="shared" si="2091"/>
        <v>0</v>
      </c>
      <c r="BA192" s="21"/>
      <c r="BB192" s="21">
        <f t="shared" si="2092"/>
        <v>0</v>
      </c>
      <c r="BC192" s="21"/>
      <c r="BD192" s="21">
        <f t="shared" si="2093"/>
        <v>0</v>
      </c>
      <c r="BE192" s="21"/>
      <c r="BF192" s="21">
        <f t="shared" si="2094"/>
        <v>0</v>
      </c>
      <c r="BG192" s="21"/>
      <c r="BH192" s="21">
        <f t="shared" si="2095"/>
        <v>0</v>
      </c>
      <c r="BI192" s="21"/>
      <c r="BJ192" s="21">
        <f t="shared" si="2096"/>
        <v>0</v>
      </c>
      <c r="BK192" s="21"/>
      <c r="BL192" s="21">
        <f t="shared" si="2097"/>
        <v>0</v>
      </c>
      <c r="BM192" s="21"/>
      <c r="BN192" s="21">
        <f t="shared" si="2098"/>
        <v>0</v>
      </c>
      <c r="BO192" s="21"/>
      <c r="BP192" s="21">
        <f t="shared" si="2099"/>
        <v>0</v>
      </c>
      <c r="BQ192" s="21"/>
      <c r="BR192" s="21">
        <f t="shared" si="2100"/>
        <v>0</v>
      </c>
      <c r="BS192" s="21"/>
      <c r="BT192" s="21">
        <f t="shared" si="2101"/>
        <v>0</v>
      </c>
      <c r="BU192" s="21"/>
      <c r="BV192" s="21">
        <f t="shared" si="2102"/>
        <v>0</v>
      </c>
      <c r="BW192" s="21"/>
      <c r="BX192" s="21">
        <f t="shared" si="2103"/>
        <v>0</v>
      </c>
      <c r="BY192" s="21"/>
      <c r="BZ192" s="21">
        <f t="shared" si="2104"/>
        <v>0</v>
      </c>
      <c r="CA192" s="21"/>
      <c r="CB192" s="21">
        <f t="shared" si="2105"/>
        <v>0</v>
      </c>
      <c r="CC192" s="21"/>
      <c r="CD192" s="21">
        <f t="shared" si="2106"/>
        <v>0</v>
      </c>
      <c r="CE192" s="21"/>
      <c r="CF192" s="21">
        <f t="shared" si="2107"/>
        <v>0</v>
      </c>
      <c r="CG192" s="21"/>
      <c r="CH192" s="21">
        <f t="shared" si="2108"/>
        <v>0</v>
      </c>
      <c r="CI192" s="21"/>
      <c r="CJ192" s="21">
        <f t="shared" si="2109"/>
        <v>0</v>
      </c>
      <c r="CK192" s="21"/>
      <c r="CL192" s="21">
        <f t="shared" si="2110"/>
        <v>0</v>
      </c>
      <c r="CM192" s="21"/>
      <c r="CN192" s="21">
        <f t="shared" si="2111"/>
        <v>0</v>
      </c>
      <c r="CO192" s="21"/>
      <c r="CP192" s="21">
        <f t="shared" si="2112"/>
        <v>0</v>
      </c>
      <c r="CQ192" s="21"/>
      <c r="CR192" s="21">
        <f t="shared" si="2113"/>
        <v>0</v>
      </c>
      <c r="CS192" s="21"/>
      <c r="CT192" s="21">
        <f t="shared" si="2114"/>
        <v>0</v>
      </c>
      <c r="CU192" s="21"/>
      <c r="CV192" s="21">
        <f t="shared" si="2115"/>
        <v>0</v>
      </c>
      <c r="CW192" s="21"/>
      <c r="CX192" s="21">
        <f t="shared" si="2116"/>
        <v>0</v>
      </c>
      <c r="CY192" s="21"/>
      <c r="CZ192" s="21">
        <f t="shared" si="2117"/>
        <v>0</v>
      </c>
      <c r="DA192" s="21"/>
      <c r="DB192" s="21">
        <f t="shared" si="2118"/>
        <v>0</v>
      </c>
      <c r="DC192" s="21"/>
      <c r="DD192" s="21">
        <f t="shared" si="2119"/>
        <v>0</v>
      </c>
      <c r="DE192" s="21"/>
      <c r="DF192" s="21">
        <f t="shared" si="2120"/>
        <v>0</v>
      </c>
      <c r="DG192" s="21"/>
      <c r="DH192" s="21">
        <f t="shared" si="2121"/>
        <v>0</v>
      </c>
      <c r="DI192" s="21"/>
      <c r="DJ192" s="21">
        <f t="shared" si="2122"/>
        <v>0</v>
      </c>
      <c r="DK192" s="21"/>
      <c r="DL192" s="21">
        <f t="shared" si="2123"/>
        <v>0</v>
      </c>
      <c r="DM192" s="21"/>
      <c r="DN192" s="21">
        <f t="shared" si="2124"/>
        <v>0</v>
      </c>
      <c r="DO192" s="21"/>
      <c r="DP192" s="21">
        <f t="shared" si="2125"/>
        <v>0</v>
      </c>
      <c r="DQ192" s="21"/>
      <c r="DR192" s="21">
        <f t="shared" si="2126"/>
        <v>0</v>
      </c>
      <c r="DS192" s="21"/>
      <c r="DT192" s="21">
        <f t="shared" si="2127"/>
        <v>0</v>
      </c>
      <c r="DU192" s="21"/>
      <c r="DV192" s="21">
        <f t="shared" si="2128"/>
        <v>0</v>
      </c>
      <c r="DW192" s="21"/>
      <c r="DX192" s="21">
        <f t="shared" si="2129"/>
        <v>0</v>
      </c>
      <c r="DY192" s="21"/>
      <c r="DZ192" s="21">
        <f t="shared" si="2130"/>
        <v>0</v>
      </c>
      <c r="EA192" s="21"/>
      <c r="EB192" s="21">
        <f t="shared" si="2131"/>
        <v>0</v>
      </c>
      <c r="EC192" s="21"/>
      <c r="ED192" s="21">
        <f t="shared" si="2132"/>
        <v>0</v>
      </c>
      <c r="EE192" s="21"/>
      <c r="EF192" s="21">
        <f t="shared" si="2133"/>
        <v>0</v>
      </c>
      <c r="EG192" s="21"/>
      <c r="EH192" s="21">
        <f t="shared" si="2134"/>
        <v>0</v>
      </c>
      <c r="EI192" s="21"/>
      <c r="EJ192" s="21">
        <f t="shared" si="2135"/>
        <v>0</v>
      </c>
      <c r="EK192" s="21"/>
      <c r="EL192" s="21">
        <f t="shared" si="2136"/>
        <v>0</v>
      </c>
      <c r="EM192" s="21"/>
      <c r="EN192" s="21">
        <f t="shared" si="2137"/>
        <v>0</v>
      </c>
      <c r="EO192" s="21"/>
      <c r="EP192" s="21">
        <f t="shared" si="2138"/>
        <v>0</v>
      </c>
      <c r="EQ192" s="21"/>
      <c r="ER192" s="21">
        <f t="shared" si="2139"/>
        <v>0</v>
      </c>
      <c r="ES192" s="21"/>
      <c r="ET192" s="21">
        <f t="shared" si="2140"/>
        <v>0</v>
      </c>
      <c r="EU192" s="21"/>
      <c r="EV192" s="21">
        <f t="shared" si="2141"/>
        <v>0</v>
      </c>
      <c r="EW192" s="21"/>
      <c r="EX192" s="21">
        <f t="shared" si="2142"/>
        <v>0</v>
      </c>
      <c r="EY192" s="21"/>
      <c r="EZ192" s="21">
        <f t="shared" si="2143"/>
        <v>25.3</v>
      </c>
      <c r="FA192" s="21"/>
      <c r="FB192" s="21">
        <f t="shared" si="2144"/>
        <v>25.3</v>
      </c>
      <c r="FC192" s="21"/>
      <c r="FD192" s="21">
        <f t="shared" si="2145"/>
        <v>25.3</v>
      </c>
      <c r="FE192" s="21"/>
      <c r="FF192" s="21">
        <f t="shared" si="2146"/>
        <v>25.3</v>
      </c>
      <c r="FG192" s="21"/>
      <c r="FH192" s="21">
        <f t="shared" si="2147"/>
        <v>25.3</v>
      </c>
      <c r="FI192" s="21"/>
      <c r="FJ192" s="21">
        <f t="shared" si="2148"/>
        <v>25.3</v>
      </c>
      <c r="FK192" s="21"/>
      <c r="FL192" s="21">
        <f t="shared" si="2149"/>
        <v>25.3</v>
      </c>
      <c r="FM192" s="21"/>
      <c r="FN192" s="21">
        <f t="shared" si="2150"/>
        <v>25.3</v>
      </c>
      <c r="FO192" s="21"/>
      <c r="FP192" s="21">
        <f t="shared" si="2151"/>
        <v>25.3</v>
      </c>
      <c r="FQ192" s="21"/>
      <c r="FR192" s="21">
        <f t="shared" si="2152"/>
        <v>25.3</v>
      </c>
      <c r="FS192" s="21"/>
      <c r="FT192" s="21">
        <f t="shared" si="2153"/>
        <v>0</v>
      </c>
      <c r="FU192" s="21"/>
      <c r="FV192" s="21">
        <f t="shared" si="2154"/>
        <v>0</v>
      </c>
      <c r="FW192" s="21"/>
      <c r="FX192" s="21">
        <f t="shared" si="2155"/>
        <v>0</v>
      </c>
      <c r="FY192" s="21"/>
      <c r="FZ192" s="21">
        <f t="shared" si="2156"/>
        <v>0</v>
      </c>
      <c r="GA192" s="21"/>
      <c r="GB192" s="21">
        <f t="shared" si="2157"/>
        <v>0</v>
      </c>
      <c r="GC192" s="21"/>
      <c r="GD192" s="21">
        <f t="shared" si="2158"/>
        <v>0</v>
      </c>
      <c r="GE192" s="21"/>
      <c r="GF192" s="21">
        <f t="shared" si="2159"/>
        <v>0</v>
      </c>
      <c r="GG192" s="21"/>
      <c r="GH192" s="21">
        <f t="shared" si="2160"/>
        <v>0</v>
      </c>
      <c r="GI192" s="21"/>
      <c r="GJ192" s="21">
        <f t="shared" si="2161"/>
        <v>0</v>
      </c>
      <c r="GK192" s="21"/>
      <c r="GL192" s="21">
        <f t="shared" si="2162"/>
        <v>0</v>
      </c>
      <c r="GM192" s="21"/>
      <c r="GN192" s="21">
        <f t="shared" si="2163"/>
        <v>0</v>
      </c>
      <c r="GO192" s="21"/>
      <c r="GP192" s="21">
        <f t="shared" si="2164"/>
        <v>0</v>
      </c>
      <c r="GQ192" s="21"/>
      <c r="GR192" s="21">
        <f t="shared" si="2165"/>
        <v>0</v>
      </c>
      <c r="GS192" s="21"/>
      <c r="GT192" s="21">
        <f t="shared" si="2166"/>
        <v>0</v>
      </c>
      <c r="GU192" s="21"/>
      <c r="GV192" s="21">
        <f t="shared" si="2167"/>
        <v>0</v>
      </c>
      <c r="GW192" s="21"/>
      <c r="GX192" s="21">
        <f t="shared" si="2168"/>
        <v>0</v>
      </c>
      <c r="GY192" s="21"/>
      <c r="GZ192" s="21">
        <f t="shared" si="2169"/>
        <v>0</v>
      </c>
      <c r="HA192" s="21"/>
      <c r="HB192" s="21">
        <f t="shared" si="2170"/>
        <v>0</v>
      </c>
      <c r="HC192" s="21"/>
      <c r="HD192" s="21">
        <f t="shared" si="2171"/>
        <v>0</v>
      </c>
      <c r="HE192" s="21"/>
      <c r="HF192" s="21">
        <f t="shared" si="2172"/>
        <v>0</v>
      </c>
      <c r="HG192" s="21"/>
      <c r="HH192" s="21">
        <f t="shared" si="2173"/>
        <v>0</v>
      </c>
      <c r="HI192" s="21"/>
      <c r="HJ192" s="21">
        <f t="shared" si="2174"/>
        <v>0</v>
      </c>
      <c r="HK192" s="21"/>
      <c r="HL192" s="21">
        <f t="shared" si="2175"/>
        <v>0</v>
      </c>
      <c r="HM192" s="21"/>
      <c r="HN192" s="21">
        <f t="shared" si="2176"/>
        <v>0</v>
      </c>
      <c r="HO192" s="21"/>
      <c r="HP192" s="21">
        <f t="shared" si="2177"/>
        <v>0</v>
      </c>
      <c r="HQ192" s="21"/>
      <c r="HR192" s="21">
        <f t="shared" si="2178"/>
        <v>0</v>
      </c>
      <c r="HS192" s="21"/>
      <c r="HT192" s="21">
        <f t="shared" si="2179"/>
        <v>0</v>
      </c>
      <c r="HU192" s="21"/>
      <c r="HV192" s="21">
        <f t="shared" si="2180"/>
        <v>0</v>
      </c>
      <c r="HW192" s="21"/>
      <c r="HX192" s="21">
        <f t="shared" si="2181"/>
        <v>0</v>
      </c>
      <c r="HY192" s="21"/>
      <c r="HZ192" s="21">
        <f t="shared" si="2182"/>
        <v>0</v>
      </c>
      <c r="IA192" s="21"/>
      <c r="IB192" s="21">
        <f t="shared" si="2183"/>
        <v>0</v>
      </c>
      <c r="IC192" s="21"/>
      <c r="ID192" s="21">
        <f t="shared" si="2184"/>
        <v>0</v>
      </c>
      <c r="IE192" s="21"/>
      <c r="IF192" s="21">
        <f t="shared" si="2185"/>
        <v>0</v>
      </c>
      <c r="IG192" s="21"/>
      <c r="IH192" s="21">
        <f t="shared" si="2186"/>
        <v>0</v>
      </c>
      <c r="II192" s="21"/>
      <c r="IJ192" s="21">
        <f t="shared" si="2187"/>
        <v>0</v>
      </c>
      <c r="IK192" s="21"/>
      <c r="IL192" s="21">
        <f t="shared" si="2188"/>
        <v>0</v>
      </c>
      <c r="IM192" s="21">
        <v>2</v>
      </c>
      <c r="IN192" s="21">
        <f t="shared" si="2189"/>
        <v>0</v>
      </c>
      <c r="IO192" s="21">
        <v>3</v>
      </c>
      <c r="IP192" s="21">
        <f t="shared" si="2190"/>
        <v>0</v>
      </c>
      <c r="IQ192" s="21">
        <v>7</v>
      </c>
      <c r="IR192" s="21">
        <f t="shared" si="2191"/>
        <v>0</v>
      </c>
      <c r="IS192" s="21">
        <v>10</v>
      </c>
      <c r="IT192" s="21">
        <f t="shared" si="2192"/>
        <v>0</v>
      </c>
      <c r="IU192" s="21">
        <v>16</v>
      </c>
      <c r="IV192" s="21">
        <f t="shared" si="2193"/>
        <v>0</v>
      </c>
      <c r="IW192" s="21">
        <v>13</v>
      </c>
      <c r="IX192" s="21">
        <f t="shared" si="2194"/>
        <v>0</v>
      </c>
      <c r="IY192" s="21">
        <v>1</v>
      </c>
      <c r="IZ192" s="21">
        <f t="shared" si="2195"/>
        <v>0</v>
      </c>
      <c r="JA192" s="21"/>
      <c r="JB192" s="21">
        <f t="shared" si="2196"/>
        <v>0</v>
      </c>
      <c r="JC192" s="21"/>
      <c r="JD192" s="21">
        <f t="shared" si="2197"/>
        <v>0</v>
      </c>
      <c r="JE192" s="21"/>
      <c r="JF192" s="21">
        <f t="shared" si="2198"/>
        <v>0</v>
      </c>
      <c r="JG192" s="21"/>
      <c r="JH192" s="21">
        <f t="shared" si="2199"/>
        <v>0</v>
      </c>
      <c r="JI192" s="21">
        <v>6</v>
      </c>
      <c r="JJ192" s="21">
        <f t="shared" si="2200"/>
        <v>0</v>
      </c>
      <c r="JK192" s="21"/>
      <c r="JL192" s="21">
        <f t="shared" si="2201"/>
        <v>0</v>
      </c>
      <c r="JM192" s="21"/>
      <c r="JN192" s="21">
        <f t="shared" si="2202"/>
        <v>0</v>
      </c>
      <c r="JO192" s="21">
        <v>7</v>
      </c>
      <c r="JP192" s="21">
        <f t="shared" si="2203"/>
        <v>0</v>
      </c>
      <c r="JQ192" s="21">
        <v>9</v>
      </c>
      <c r="JR192" s="21">
        <f t="shared" si="2204"/>
        <v>0</v>
      </c>
      <c r="JS192" s="21">
        <v>11</v>
      </c>
      <c r="JT192" s="21">
        <f t="shared" si="2205"/>
        <v>0</v>
      </c>
      <c r="JU192" s="21">
        <v>11</v>
      </c>
      <c r="JV192" s="21">
        <f t="shared" si="2206"/>
        <v>0</v>
      </c>
      <c r="JW192" s="21">
        <v>6</v>
      </c>
      <c r="JX192" s="21">
        <f t="shared" si="2207"/>
        <v>0</v>
      </c>
      <c r="JY192" s="21"/>
      <c r="JZ192" s="21">
        <f t="shared" si="2208"/>
        <v>0</v>
      </c>
      <c r="KA192" s="21">
        <v>3</v>
      </c>
      <c r="KB192" s="21">
        <f t="shared" si="2209"/>
        <v>0</v>
      </c>
      <c r="KC192" s="21"/>
      <c r="KD192" s="21">
        <f t="shared" si="2210"/>
        <v>0</v>
      </c>
      <c r="KE192" s="21"/>
      <c r="KF192" s="21">
        <f t="shared" si="2211"/>
        <v>0</v>
      </c>
      <c r="KG192" s="21"/>
      <c r="KH192" s="21">
        <f t="shared" si="2212"/>
        <v>0</v>
      </c>
      <c r="KI192" s="21"/>
      <c r="KJ192" s="21">
        <f t="shared" si="2213"/>
        <v>0</v>
      </c>
      <c r="KK192" s="21">
        <v>3</v>
      </c>
      <c r="KL192" s="21">
        <f t="shared" si="2214"/>
        <v>0</v>
      </c>
      <c r="KM192" s="21"/>
      <c r="KN192" s="21">
        <f t="shared" si="2215"/>
        <v>0</v>
      </c>
      <c r="KO192" s="21"/>
      <c r="KP192" s="21">
        <f t="shared" si="2216"/>
        <v>0</v>
      </c>
      <c r="KQ192" s="21"/>
      <c r="KR192" s="21">
        <f t="shared" si="2217"/>
        <v>0</v>
      </c>
      <c r="KS192" s="21"/>
      <c r="KT192" s="21">
        <f t="shared" si="2218"/>
        <v>0</v>
      </c>
      <c r="KU192" s="21"/>
      <c r="KV192" s="21">
        <f t="shared" si="2219"/>
        <v>0</v>
      </c>
      <c r="KW192" s="21"/>
      <c r="KX192" s="21">
        <f t="shared" si="2220"/>
        <v>0</v>
      </c>
      <c r="KY192" s="21"/>
      <c r="KZ192" s="21">
        <f t="shared" si="2221"/>
        <v>0</v>
      </c>
      <c r="LA192" s="21"/>
      <c r="LB192" s="21">
        <f t="shared" si="2222"/>
        <v>0</v>
      </c>
      <c r="LC192" s="21">
        <v>3</v>
      </c>
      <c r="LD192" s="21">
        <f t="shared" si="2223"/>
        <v>0</v>
      </c>
      <c r="LE192" s="21">
        <v>4</v>
      </c>
      <c r="LF192" s="21">
        <f t="shared" si="2224"/>
        <v>0</v>
      </c>
      <c r="LG192" s="21">
        <v>10</v>
      </c>
      <c r="LH192" s="21">
        <f t="shared" si="2225"/>
        <v>0</v>
      </c>
      <c r="LI192" s="21">
        <v>8</v>
      </c>
      <c r="LJ192" s="21">
        <f t="shared" si="2226"/>
        <v>0</v>
      </c>
      <c r="LK192" s="21">
        <v>3</v>
      </c>
      <c r="LL192" s="21">
        <f t="shared" si="2227"/>
        <v>0</v>
      </c>
      <c r="LM192" s="21">
        <v>10</v>
      </c>
      <c r="LN192" s="21">
        <f t="shared" si="2228"/>
        <v>0</v>
      </c>
      <c r="LO192" s="21">
        <v>2</v>
      </c>
      <c r="LP192" s="21">
        <f t="shared" si="2229"/>
        <v>0</v>
      </c>
      <c r="LQ192" s="21">
        <v>7</v>
      </c>
      <c r="LR192" s="21">
        <f t="shared" si="2230"/>
        <v>0</v>
      </c>
      <c r="LS192" s="21">
        <v>7</v>
      </c>
      <c r="LT192" s="21">
        <f t="shared" si="2231"/>
        <v>0</v>
      </c>
      <c r="LU192" s="21">
        <v>7</v>
      </c>
      <c r="LV192" s="21">
        <f t="shared" si="2232"/>
        <v>0</v>
      </c>
      <c r="LW192" s="21">
        <v>11</v>
      </c>
      <c r="LX192" s="21">
        <f t="shared" si="2233"/>
        <v>0</v>
      </c>
      <c r="LY192" s="21">
        <v>12</v>
      </c>
      <c r="LZ192" s="21">
        <f t="shared" si="2234"/>
        <v>0</v>
      </c>
      <c r="MA192" s="21">
        <v>11</v>
      </c>
      <c r="MB192" s="21">
        <f t="shared" si="2235"/>
        <v>0</v>
      </c>
      <c r="MC192" s="21">
        <v>9</v>
      </c>
      <c r="MD192" s="21">
        <f t="shared" si="2236"/>
        <v>0</v>
      </c>
      <c r="ME192" s="21">
        <v>8</v>
      </c>
      <c r="MF192" s="21">
        <f t="shared" si="2237"/>
        <v>0</v>
      </c>
      <c r="MG192" s="21">
        <v>4</v>
      </c>
      <c r="MH192" s="21">
        <f t="shared" si="2238"/>
        <v>0</v>
      </c>
      <c r="MI192" s="21"/>
      <c r="MJ192" s="21">
        <f t="shared" si="2239"/>
        <v>0</v>
      </c>
      <c r="MK192" s="21">
        <v>9</v>
      </c>
      <c r="ML192" s="21">
        <f t="shared" si="2240"/>
        <v>0</v>
      </c>
      <c r="MM192" s="21">
        <v>9</v>
      </c>
      <c r="MN192" s="21">
        <f t="shared" si="2241"/>
        <v>0</v>
      </c>
      <c r="MO192" s="21">
        <v>11</v>
      </c>
      <c r="MP192" s="21">
        <f t="shared" si="2242"/>
        <v>0</v>
      </c>
      <c r="MQ192" s="21"/>
      <c r="MR192" s="21">
        <f t="shared" si="2243"/>
        <v>0</v>
      </c>
      <c r="MS192" s="21"/>
      <c r="MT192" s="21">
        <f t="shared" si="2244"/>
        <v>0</v>
      </c>
      <c r="MU192" s="21"/>
      <c r="MV192" s="21">
        <f t="shared" si="2245"/>
        <v>0</v>
      </c>
      <c r="MW192" s="21"/>
      <c r="MX192" s="21">
        <f t="shared" si="2246"/>
        <v>0</v>
      </c>
      <c r="MY192" s="21"/>
      <c r="MZ192" s="21">
        <f t="shared" si="2247"/>
        <v>0</v>
      </c>
      <c r="NA192" s="21"/>
      <c r="NB192" s="21">
        <f t="shared" si="2248"/>
        <v>0</v>
      </c>
      <c r="NC192" s="21"/>
      <c r="ND192" s="21">
        <f t="shared" si="2249"/>
        <v>0</v>
      </c>
      <c r="NE192" s="21"/>
      <c r="NF192" s="21">
        <f t="shared" si="2250"/>
        <v>0</v>
      </c>
      <c r="NG192" s="21"/>
      <c r="NH192" s="21">
        <f t="shared" si="2251"/>
        <v>0</v>
      </c>
      <c r="NI192" s="21"/>
      <c r="NJ192" s="21">
        <f t="shared" si="2252"/>
        <v>0</v>
      </c>
      <c r="NK192" s="21"/>
      <c r="NL192" s="21">
        <f t="shared" si="2253"/>
        <v>0</v>
      </c>
      <c r="NM192" s="21"/>
      <c r="NN192" s="21">
        <f t="shared" si="2254"/>
        <v>0</v>
      </c>
      <c r="NO192" s="21"/>
      <c r="NP192" s="21">
        <f t="shared" si="2255"/>
        <v>0</v>
      </c>
      <c r="NQ192" s="21"/>
      <c r="NR192" s="21">
        <f t="shared" si="2256"/>
        <v>0</v>
      </c>
      <c r="NS192" s="21"/>
      <c r="NT192" s="21">
        <f t="shared" si="2257"/>
        <v>0</v>
      </c>
      <c r="NU192" s="21"/>
      <c r="NV192" s="21">
        <f t="shared" si="2258"/>
        <v>0</v>
      </c>
      <c r="NW192" s="21"/>
      <c r="NX192" s="21">
        <f t="shared" si="2259"/>
        <v>0</v>
      </c>
      <c r="NY192" s="21"/>
      <c r="NZ192" s="21">
        <f t="shared" si="2260"/>
        <v>0</v>
      </c>
      <c r="OA192" s="21"/>
      <c r="OB192" s="21">
        <f t="shared" si="2261"/>
        <v>0</v>
      </c>
      <c r="OC192" s="21"/>
      <c r="OD192" s="21">
        <f t="shared" si="2262"/>
        <v>0</v>
      </c>
      <c r="OE192" s="21"/>
      <c r="OF192" s="21">
        <f t="shared" si="2263"/>
        <v>0</v>
      </c>
      <c r="OG192" s="21"/>
      <c r="OH192" s="21">
        <f t="shared" si="2264"/>
        <v>0</v>
      </c>
      <c r="OI192" s="21"/>
      <c r="OJ192" s="21">
        <f t="shared" si="2265"/>
        <v>0</v>
      </c>
      <c r="OK192" s="21"/>
      <c r="OL192" s="21">
        <f t="shared" si="2266"/>
        <v>0</v>
      </c>
      <c r="OM192" s="21"/>
      <c r="ON192" s="21">
        <f t="shared" si="2267"/>
        <v>0</v>
      </c>
      <c r="OO192" s="21"/>
      <c r="OP192" s="21">
        <f t="shared" si="2267"/>
        <v>0</v>
      </c>
      <c r="OQ192" s="21"/>
      <c r="OR192" s="21">
        <f t="shared" si="2267"/>
        <v>0</v>
      </c>
      <c r="OS192" s="21"/>
      <c r="OT192" s="21">
        <f t="shared" si="2267"/>
        <v>0</v>
      </c>
      <c r="OU192" s="21"/>
      <c r="OV192" s="21">
        <f t="shared" si="2267"/>
        <v>0</v>
      </c>
      <c r="OW192" s="21"/>
      <c r="OX192" s="21">
        <f t="shared" si="2267"/>
        <v>0</v>
      </c>
      <c r="OY192" s="21"/>
      <c r="OZ192" s="21">
        <f t="shared" si="2267"/>
        <v>0</v>
      </c>
      <c r="PA192" s="21"/>
      <c r="PB192" s="21">
        <f t="shared" si="2268"/>
        <v>0</v>
      </c>
      <c r="PC192" s="21"/>
      <c r="PD192" s="21">
        <f t="shared" si="2268"/>
        <v>0</v>
      </c>
      <c r="PE192" s="21"/>
      <c r="PF192" s="21">
        <f t="shared" si="2268"/>
        <v>0</v>
      </c>
      <c r="PG192" s="21"/>
      <c r="PH192" s="21">
        <f t="shared" si="2268"/>
        <v>0</v>
      </c>
      <c r="PI192" s="21"/>
      <c r="PJ192" s="21">
        <f t="shared" si="2268"/>
        <v>0</v>
      </c>
      <c r="PK192" s="21"/>
      <c r="PL192" s="21">
        <f t="shared" si="2268"/>
        <v>0</v>
      </c>
      <c r="PM192" s="21"/>
      <c r="PN192" s="21">
        <f t="shared" si="2269"/>
        <v>0</v>
      </c>
      <c r="PO192" s="21"/>
      <c r="PP192" s="21">
        <f t="shared" si="2269"/>
        <v>0</v>
      </c>
      <c r="PQ192" s="21"/>
      <c r="PR192" s="21">
        <f t="shared" si="2269"/>
        <v>0</v>
      </c>
      <c r="PS192" s="21"/>
      <c r="PT192" s="21">
        <f t="shared" si="2269"/>
        <v>0</v>
      </c>
      <c r="PU192" s="21"/>
      <c r="PV192" s="21">
        <f t="shared" si="2269"/>
        <v>0</v>
      </c>
      <c r="PW192" s="21"/>
      <c r="PX192" s="21">
        <f t="shared" si="2269"/>
        <v>0</v>
      </c>
      <c r="PY192" s="21"/>
      <c r="PZ192" s="21">
        <f t="shared" si="2270"/>
        <v>0</v>
      </c>
      <c r="QA192" s="21"/>
      <c r="QB192" s="21">
        <f t="shared" si="2270"/>
        <v>0</v>
      </c>
      <c r="QC192" s="21"/>
      <c r="QD192" s="21">
        <f t="shared" si="2270"/>
        <v>0</v>
      </c>
      <c r="QE192" s="21"/>
      <c r="QF192" s="21">
        <f t="shared" si="2270"/>
        <v>0</v>
      </c>
      <c r="QG192" s="21"/>
      <c r="QH192" s="21">
        <f t="shared" si="2270"/>
        <v>0</v>
      </c>
      <c r="QI192" s="21"/>
      <c r="QJ192" s="21">
        <f t="shared" si="2270"/>
        <v>0</v>
      </c>
      <c r="QK192" s="21"/>
      <c r="QL192" s="21">
        <f t="shared" si="2346"/>
        <v>0</v>
      </c>
      <c r="QM192" s="21"/>
      <c r="QN192" s="21">
        <f t="shared" si="2346"/>
        <v>0</v>
      </c>
      <c r="QO192" s="21"/>
      <c r="QP192" s="21">
        <f t="shared" si="2346"/>
        <v>0</v>
      </c>
      <c r="QQ192" s="21"/>
      <c r="QR192" s="21">
        <f t="shared" si="2346"/>
        <v>0</v>
      </c>
      <c r="QS192" s="21"/>
      <c r="QT192" s="21">
        <f t="shared" si="2346"/>
        <v>0</v>
      </c>
      <c r="QU192" s="21"/>
      <c r="QV192" s="21">
        <f t="shared" si="2346"/>
        <v>0</v>
      </c>
      <c r="QW192" s="21"/>
      <c r="QX192" s="21">
        <f t="shared" si="2272"/>
        <v>0</v>
      </c>
      <c r="QY192" s="21"/>
      <c r="QZ192" s="21">
        <f t="shared" si="2272"/>
        <v>0</v>
      </c>
      <c r="RA192" s="21"/>
      <c r="RB192" s="21">
        <f t="shared" si="2272"/>
        <v>0</v>
      </c>
      <c r="RC192" s="21"/>
      <c r="RD192" s="21">
        <f t="shared" si="2272"/>
        <v>0</v>
      </c>
      <c r="RE192" s="21"/>
      <c r="RF192" s="21">
        <f t="shared" si="2272"/>
        <v>0</v>
      </c>
      <c r="RG192" s="21"/>
      <c r="RH192" s="21">
        <f t="shared" si="2272"/>
        <v>0</v>
      </c>
      <c r="RI192" s="21"/>
      <c r="RJ192" s="21">
        <f t="shared" si="1944"/>
        <v>0</v>
      </c>
      <c r="RK192" s="21"/>
      <c r="RL192" s="21">
        <f t="shared" si="1945"/>
        <v>0</v>
      </c>
      <c r="RM192" s="21"/>
      <c r="RN192" s="21">
        <f t="shared" si="1946"/>
        <v>0</v>
      </c>
      <c r="RO192" s="21"/>
      <c r="RP192" s="21">
        <f t="shared" si="1947"/>
        <v>0</v>
      </c>
      <c r="RQ192" s="21"/>
      <c r="RR192" s="21">
        <f t="shared" si="1948"/>
        <v>0</v>
      </c>
      <c r="RS192" s="21"/>
      <c r="RT192" s="21">
        <f t="shared" si="1949"/>
        <v>0</v>
      </c>
      <c r="RU192" s="21"/>
      <c r="RV192" s="21">
        <f t="shared" si="1950"/>
        <v>0</v>
      </c>
      <c r="RW192" s="21"/>
      <c r="RX192" s="21">
        <f t="shared" si="1951"/>
        <v>0</v>
      </c>
      <c r="RY192" s="21"/>
      <c r="RZ192" s="21">
        <f t="shared" si="1952"/>
        <v>0</v>
      </c>
      <c r="SA192" s="21"/>
      <c r="SB192" s="21">
        <f t="shared" si="1953"/>
        <v>0</v>
      </c>
      <c r="SC192" s="21"/>
      <c r="SD192" s="21">
        <f t="shared" si="1954"/>
        <v>0</v>
      </c>
      <c r="SE192" s="21"/>
      <c r="SF192" s="21">
        <f t="shared" si="1955"/>
        <v>0</v>
      </c>
      <c r="SG192" s="21"/>
      <c r="SH192" s="21">
        <f t="shared" si="1956"/>
        <v>0</v>
      </c>
      <c r="SI192" s="21"/>
      <c r="SJ192" s="21">
        <f t="shared" si="1957"/>
        <v>0</v>
      </c>
      <c r="SK192" s="21"/>
      <c r="SL192" s="21">
        <f t="shared" si="1958"/>
        <v>0</v>
      </c>
      <c r="SM192" s="21"/>
      <c r="SN192" s="21">
        <f t="shared" si="2273"/>
        <v>0</v>
      </c>
      <c r="SO192" s="21"/>
      <c r="SP192" s="21">
        <f t="shared" si="1960"/>
        <v>0</v>
      </c>
      <c r="SQ192" s="21"/>
      <c r="SR192" s="21">
        <f t="shared" si="1961"/>
        <v>0</v>
      </c>
      <c r="SS192" s="21"/>
      <c r="ST192" s="21">
        <f t="shared" si="1962"/>
        <v>0</v>
      </c>
      <c r="SU192" s="21"/>
      <c r="SV192" s="21">
        <f t="shared" si="1963"/>
        <v>0</v>
      </c>
      <c r="SW192" s="21"/>
      <c r="SX192" s="21">
        <f t="shared" si="1964"/>
        <v>0</v>
      </c>
      <c r="SY192" s="21"/>
      <c r="SZ192" s="21">
        <f t="shared" si="1965"/>
        <v>0</v>
      </c>
      <c r="TA192" s="21"/>
      <c r="TB192" s="21">
        <f t="shared" si="1966"/>
        <v>0</v>
      </c>
      <c r="TC192" s="21"/>
      <c r="TD192" s="21">
        <f t="shared" si="2274"/>
        <v>0</v>
      </c>
      <c r="TE192" s="21"/>
      <c r="TF192" s="21">
        <f t="shared" si="1968"/>
        <v>0</v>
      </c>
      <c r="TG192" s="21"/>
      <c r="TH192" s="21">
        <f t="shared" si="1969"/>
        <v>0</v>
      </c>
      <c r="TI192" s="21"/>
      <c r="TJ192" s="21">
        <f t="shared" si="1970"/>
        <v>0</v>
      </c>
      <c r="TK192" s="21"/>
      <c r="TL192" s="21">
        <f t="shared" si="2275"/>
        <v>0</v>
      </c>
      <c r="TM192" s="21"/>
      <c r="TN192" s="21">
        <f t="shared" si="2276"/>
        <v>0</v>
      </c>
      <c r="TO192" s="21"/>
      <c r="TP192" s="21">
        <f t="shared" si="2277"/>
        <v>0</v>
      </c>
      <c r="TQ192" s="21"/>
      <c r="TR192" s="21">
        <f t="shared" si="2278"/>
        <v>0</v>
      </c>
      <c r="TS192" s="21"/>
      <c r="TT192" s="21">
        <f t="shared" si="2279"/>
        <v>0</v>
      </c>
      <c r="TU192" s="21"/>
      <c r="TV192" s="21">
        <f t="shared" si="2280"/>
        <v>0</v>
      </c>
      <c r="TW192" s="21"/>
      <c r="TX192" s="21">
        <f t="shared" si="2281"/>
        <v>0</v>
      </c>
      <c r="TY192" s="21"/>
      <c r="TZ192" s="21">
        <f t="shared" si="2282"/>
        <v>0</v>
      </c>
      <c r="UA192" s="21"/>
      <c r="UB192" s="21">
        <f t="shared" si="2283"/>
        <v>0</v>
      </c>
      <c r="UC192" s="21"/>
      <c r="UD192" s="21">
        <f t="shared" si="2284"/>
        <v>0</v>
      </c>
      <c r="UE192" s="21"/>
      <c r="UF192" s="21">
        <f t="shared" si="2285"/>
        <v>0</v>
      </c>
      <c r="UG192" s="21"/>
      <c r="UH192" s="21">
        <f t="shared" si="1982"/>
        <v>0</v>
      </c>
      <c r="UI192" s="21"/>
      <c r="UJ192" s="21">
        <f t="shared" si="2286"/>
        <v>0</v>
      </c>
      <c r="UK192" s="21"/>
      <c r="UL192" s="21">
        <f t="shared" si="2287"/>
        <v>0</v>
      </c>
      <c r="UM192" s="21"/>
      <c r="UN192" s="21">
        <f t="shared" si="2288"/>
        <v>0</v>
      </c>
      <c r="UO192" s="21"/>
      <c r="UP192" s="21">
        <f t="shared" si="2289"/>
        <v>0</v>
      </c>
      <c r="UQ192" s="21"/>
      <c r="UR192" s="21">
        <f t="shared" si="2290"/>
        <v>0</v>
      </c>
      <c r="US192" s="21"/>
      <c r="UT192" s="21">
        <f t="shared" si="2291"/>
        <v>0</v>
      </c>
      <c r="UU192" s="21"/>
      <c r="UV192" s="21">
        <f t="shared" si="1989"/>
        <v>0</v>
      </c>
      <c r="UW192" s="21"/>
      <c r="UX192" s="21">
        <f t="shared" si="2292"/>
        <v>0</v>
      </c>
      <c r="UY192" s="21"/>
      <c r="UZ192" s="21">
        <f t="shared" si="1991"/>
        <v>0</v>
      </c>
      <c r="VA192" s="21"/>
      <c r="VB192" s="21">
        <f t="shared" si="2293"/>
        <v>0</v>
      </c>
      <c r="VC192" s="21"/>
      <c r="VD192" s="21">
        <f t="shared" si="2294"/>
        <v>0</v>
      </c>
      <c r="VE192" s="21"/>
      <c r="VF192" s="21">
        <f t="shared" si="2295"/>
        <v>0</v>
      </c>
      <c r="VG192" s="21"/>
      <c r="VH192" s="21">
        <f t="shared" si="2296"/>
        <v>0</v>
      </c>
      <c r="VI192" s="21"/>
      <c r="VJ192" s="21">
        <f t="shared" si="2297"/>
        <v>0</v>
      </c>
      <c r="VK192" s="21"/>
      <c r="VL192" s="21">
        <f t="shared" si="2298"/>
        <v>0</v>
      </c>
      <c r="VM192" s="21"/>
      <c r="VN192" s="21">
        <f t="shared" si="2299"/>
        <v>0</v>
      </c>
      <c r="VO192" s="21"/>
      <c r="VP192" s="21">
        <f t="shared" si="2300"/>
        <v>0</v>
      </c>
      <c r="VQ192" s="21"/>
      <c r="VR192" s="21">
        <f t="shared" si="2267"/>
        <v>0</v>
      </c>
      <c r="VS192" s="21"/>
      <c r="VT192" s="21">
        <f t="shared" si="2347"/>
        <v>0</v>
      </c>
      <c r="VU192" s="21"/>
      <c r="VV192" s="21">
        <f t="shared" si="2347"/>
        <v>0</v>
      </c>
      <c r="VW192" s="21"/>
      <c r="VX192" s="21">
        <f t="shared" si="2349"/>
        <v>0</v>
      </c>
      <c r="VY192" s="21"/>
      <c r="VZ192" s="21">
        <f t="shared" si="2349"/>
        <v>0</v>
      </c>
      <c r="WA192" s="21"/>
      <c r="WB192" s="21">
        <f t="shared" si="2349"/>
        <v>0</v>
      </c>
      <c r="WC192" s="21"/>
      <c r="WD192" s="21">
        <f t="shared" si="2349"/>
        <v>0</v>
      </c>
      <c r="WE192" s="21"/>
      <c r="WF192" s="21">
        <f t="shared" si="2349"/>
        <v>0</v>
      </c>
      <c r="WG192" s="21"/>
      <c r="WH192" s="21">
        <f t="shared" si="2349"/>
        <v>0</v>
      </c>
      <c r="WI192" s="21"/>
      <c r="WJ192" s="21">
        <f t="shared" si="2349"/>
        <v>0</v>
      </c>
      <c r="WK192" s="21"/>
      <c r="WL192" s="21">
        <f t="shared" si="2349"/>
        <v>0</v>
      </c>
      <c r="WM192" s="21"/>
      <c r="WN192" s="21">
        <f t="shared" si="2349"/>
        <v>0</v>
      </c>
      <c r="WO192" s="21"/>
      <c r="WP192" s="21">
        <f t="shared" si="2349"/>
        <v>0</v>
      </c>
      <c r="WQ192" s="21"/>
      <c r="WR192" s="21">
        <f t="shared" si="2349"/>
        <v>0</v>
      </c>
      <c r="WS192" s="21"/>
      <c r="WT192" s="21">
        <f t="shared" si="2349"/>
        <v>0</v>
      </c>
      <c r="WU192" s="21"/>
      <c r="WV192" s="21">
        <f t="shared" si="2349"/>
        <v>0</v>
      </c>
      <c r="WW192" s="21"/>
      <c r="WX192" s="21">
        <f t="shared" si="2349"/>
        <v>0</v>
      </c>
      <c r="WY192" s="21"/>
      <c r="WZ192" s="21">
        <f t="shared" si="2349"/>
        <v>0</v>
      </c>
      <c r="XA192" s="21"/>
      <c r="XB192" s="21">
        <f t="shared" si="2349"/>
        <v>0</v>
      </c>
      <c r="XC192" s="21"/>
      <c r="XD192" s="21">
        <f t="shared" si="2347"/>
        <v>0</v>
      </c>
      <c r="XE192" s="21"/>
      <c r="XF192" s="21">
        <f t="shared" si="2347"/>
        <v>0</v>
      </c>
      <c r="XG192" s="21"/>
      <c r="XH192" s="21">
        <f t="shared" si="2347"/>
        <v>0</v>
      </c>
      <c r="XI192" s="21"/>
      <c r="XJ192" s="21">
        <f t="shared" si="2347"/>
        <v>0</v>
      </c>
      <c r="XK192" s="21"/>
      <c r="XL192" s="21">
        <f t="shared" si="2347"/>
        <v>0</v>
      </c>
      <c r="XM192" s="21"/>
      <c r="XN192" s="21">
        <f t="shared" si="2347"/>
        <v>0</v>
      </c>
      <c r="XO192" s="21"/>
      <c r="XP192" s="21">
        <f t="shared" si="2347"/>
        <v>0</v>
      </c>
      <c r="XQ192" s="21"/>
      <c r="XR192" s="21">
        <f t="shared" si="2347"/>
        <v>0</v>
      </c>
      <c r="XS192" s="21"/>
      <c r="XT192" s="21">
        <f t="shared" si="2347"/>
        <v>0</v>
      </c>
      <c r="XU192" s="21"/>
      <c r="XV192" s="21">
        <f t="shared" si="2347"/>
        <v>0</v>
      </c>
      <c r="XW192" s="21"/>
      <c r="XX192" s="21">
        <f t="shared" si="2347"/>
        <v>0</v>
      </c>
      <c r="XY192" s="21"/>
      <c r="XZ192" s="21">
        <f t="shared" si="2347"/>
        <v>0</v>
      </c>
      <c r="YA192" s="21"/>
      <c r="YB192" s="21">
        <f t="shared" si="2004"/>
        <v>0</v>
      </c>
      <c r="YC192" s="21"/>
      <c r="YD192" s="21">
        <f t="shared" si="2005"/>
        <v>0</v>
      </c>
      <c r="YE192" s="21"/>
      <c r="YF192" s="21">
        <f t="shared" si="2006"/>
        <v>0</v>
      </c>
      <c r="YG192" s="21"/>
      <c r="YH192" s="21">
        <f t="shared" si="2007"/>
        <v>0</v>
      </c>
      <c r="YI192" s="21"/>
      <c r="YJ192" s="21">
        <f t="shared" si="2008"/>
        <v>0</v>
      </c>
      <c r="YK192" s="21"/>
      <c r="YL192" s="21">
        <f t="shared" si="2009"/>
        <v>0</v>
      </c>
      <c r="YM192" s="21"/>
      <c r="YN192" s="21">
        <f t="shared" si="2010"/>
        <v>0</v>
      </c>
      <c r="YO192" s="21"/>
      <c r="YP192" s="21">
        <f t="shared" si="2011"/>
        <v>0</v>
      </c>
      <c r="YQ192" s="21"/>
      <c r="YR192" s="21">
        <f t="shared" si="2012"/>
        <v>0</v>
      </c>
      <c r="YS192" s="21"/>
      <c r="YT192" s="21">
        <f t="shared" si="2350"/>
        <v>0</v>
      </c>
      <c r="YU192" s="21"/>
      <c r="YV192" s="21">
        <f t="shared" si="2014"/>
        <v>0</v>
      </c>
      <c r="YW192" s="21"/>
      <c r="YX192" s="21">
        <f t="shared" si="2015"/>
        <v>0</v>
      </c>
      <c r="YY192" s="21"/>
      <c r="YZ192" s="21">
        <f t="shared" si="2347"/>
        <v>0</v>
      </c>
      <c r="ZA192" s="21"/>
      <c r="ZB192" s="21">
        <f t="shared" si="2016"/>
        <v>0</v>
      </c>
      <c r="ZC192" s="21"/>
      <c r="ZD192" s="21">
        <f t="shared" si="2017"/>
        <v>0</v>
      </c>
      <c r="ZE192" s="21"/>
      <c r="ZF192" s="21">
        <f t="shared" si="2018"/>
        <v>0</v>
      </c>
      <c r="ZG192" s="21"/>
      <c r="ZH192" s="21">
        <f t="shared" si="2351"/>
        <v>0</v>
      </c>
      <c r="ZI192" s="21"/>
      <c r="ZJ192" s="21">
        <f t="shared" si="2020"/>
        <v>0</v>
      </c>
      <c r="ZK192" s="21"/>
      <c r="ZL192" s="21">
        <f t="shared" si="2021"/>
        <v>0</v>
      </c>
      <c r="ZM192" s="21"/>
      <c r="ZN192" s="21">
        <f t="shared" si="2352"/>
        <v>0</v>
      </c>
      <c r="ZO192" s="21"/>
      <c r="ZP192" s="21">
        <f t="shared" si="2023"/>
        <v>0</v>
      </c>
      <c r="ZQ192" s="21"/>
      <c r="ZR192" s="21">
        <f t="shared" si="2024"/>
        <v>0</v>
      </c>
      <c r="ZS192" s="21"/>
      <c r="ZT192" s="21">
        <f t="shared" si="2347"/>
        <v>0</v>
      </c>
      <c r="ZU192" s="21"/>
      <c r="ZV192" s="21">
        <f t="shared" si="2353"/>
        <v>0</v>
      </c>
      <c r="ZW192" s="21"/>
      <c r="ZX192" s="21">
        <f t="shared" si="2354"/>
        <v>0</v>
      </c>
      <c r="ZY192" s="21"/>
      <c r="ZZ192" s="21">
        <f t="shared" si="2354"/>
        <v>0</v>
      </c>
      <c r="AAA192" s="21"/>
      <c r="AAB192" s="21">
        <f t="shared" si="2355"/>
        <v>0</v>
      </c>
      <c r="AAC192" s="21"/>
      <c r="AAD192" s="21">
        <f t="shared" si="2355"/>
        <v>0</v>
      </c>
      <c r="AAE192" s="21"/>
      <c r="AAF192" s="21">
        <f t="shared" si="2356"/>
        <v>0</v>
      </c>
      <c r="AAG192" s="21"/>
      <c r="AAH192" s="21">
        <f t="shared" si="2356"/>
        <v>0</v>
      </c>
      <c r="AAI192" s="21"/>
      <c r="AAJ192" s="21">
        <f t="shared" si="2357"/>
        <v>0</v>
      </c>
      <c r="AAK192" s="21"/>
      <c r="AAL192" s="21">
        <f t="shared" si="2357"/>
        <v>0</v>
      </c>
      <c r="AAM192" s="21"/>
      <c r="AAN192" s="21">
        <f t="shared" si="2358"/>
        <v>0</v>
      </c>
      <c r="AAO192" s="21"/>
      <c r="AAP192" s="21">
        <f t="shared" si="2358"/>
        <v>0</v>
      </c>
      <c r="AAQ192" s="21"/>
      <c r="AAR192" s="21">
        <f t="shared" si="2359"/>
        <v>0</v>
      </c>
      <c r="AAS192" s="21"/>
      <c r="AAT192" s="21">
        <f t="shared" si="2359"/>
        <v>0</v>
      </c>
      <c r="AAU192" s="21"/>
      <c r="AAV192" s="21">
        <f t="shared" si="2360"/>
        <v>0</v>
      </c>
      <c r="AAW192" s="21"/>
      <c r="AAX192" s="21">
        <f t="shared" si="2360"/>
        <v>0</v>
      </c>
      <c r="AAY192" s="21"/>
      <c r="AAZ192" s="21">
        <f t="shared" si="2361"/>
        <v>0</v>
      </c>
      <c r="ABA192" s="21"/>
      <c r="ABB192" s="21">
        <f t="shared" si="2361"/>
        <v>0</v>
      </c>
      <c r="ABC192" s="21"/>
      <c r="ABD192" s="21">
        <f t="shared" si="2362"/>
        <v>0</v>
      </c>
      <c r="ABE192" s="21"/>
      <c r="ABF192" s="21">
        <f t="shared" si="2362"/>
        <v>0</v>
      </c>
      <c r="ABG192" s="21"/>
      <c r="ABH192" s="21">
        <f t="shared" si="2363"/>
        <v>0</v>
      </c>
      <c r="ABI192" s="21"/>
      <c r="ABJ192" s="21">
        <f t="shared" si="2363"/>
        <v>0</v>
      </c>
      <c r="ABK192" s="21"/>
      <c r="ABL192" s="21">
        <f t="shared" si="2364"/>
        <v>0</v>
      </c>
      <c r="ABM192" s="21"/>
      <c r="ABN192" s="21">
        <f t="shared" si="2364"/>
        <v>0</v>
      </c>
      <c r="ABO192" s="21"/>
      <c r="ABP192" s="21">
        <f t="shared" si="2365"/>
        <v>0</v>
      </c>
      <c r="ABQ192" s="21"/>
      <c r="ABR192" s="21">
        <f t="shared" si="2365"/>
        <v>0</v>
      </c>
      <c r="ABS192" s="21"/>
      <c r="ABT192" s="21">
        <f t="shared" si="2366"/>
        <v>0</v>
      </c>
      <c r="ABU192" s="21"/>
      <c r="ABV192" s="21">
        <f t="shared" si="2366"/>
        <v>0</v>
      </c>
      <c r="ABW192" s="21"/>
      <c r="ABX192" s="21">
        <f t="shared" si="2367"/>
        <v>0</v>
      </c>
      <c r="ABY192" s="21"/>
      <c r="ABZ192" s="21">
        <f t="shared" si="2367"/>
        <v>0</v>
      </c>
      <c r="ACA192" s="21"/>
      <c r="ACB192" s="21">
        <f t="shared" si="2368"/>
        <v>0</v>
      </c>
      <c r="ACC192" s="21"/>
      <c r="ACD192" s="21">
        <f t="shared" si="2368"/>
        <v>0</v>
      </c>
      <c r="ACE192" s="21"/>
      <c r="ACF192" s="21">
        <f t="shared" si="2369"/>
        <v>0</v>
      </c>
      <c r="ACG192" s="21"/>
      <c r="ACH192" s="21">
        <f t="shared" si="2369"/>
        <v>0</v>
      </c>
      <c r="ACI192" s="21"/>
      <c r="ACJ192" s="21">
        <f t="shared" si="2370"/>
        <v>0</v>
      </c>
      <c r="ACK192" s="21"/>
      <c r="ACL192" s="21">
        <f t="shared" si="2370"/>
        <v>0</v>
      </c>
      <c r="ACM192" s="21"/>
      <c r="ACN192" s="21">
        <f t="shared" si="2371"/>
        <v>0</v>
      </c>
      <c r="ACO192" s="21"/>
      <c r="ACP192" s="21">
        <f t="shared" si="2371"/>
        <v>0</v>
      </c>
      <c r="ACQ192" s="21"/>
      <c r="ACR192" s="21">
        <f t="shared" si="2372"/>
        <v>0</v>
      </c>
      <c r="ACS192" s="21"/>
      <c r="ACT192" s="21">
        <f t="shared" si="2372"/>
        <v>0</v>
      </c>
      <c r="ACU192" s="21"/>
      <c r="ACV192" s="21">
        <f t="shared" si="2373"/>
        <v>0</v>
      </c>
      <c r="ACW192" s="21"/>
      <c r="ACX192" s="21">
        <f t="shared" si="2373"/>
        <v>0</v>
      </c>
      <c r="ACY192" s="21"/>
      <c r="ACZ192" s="21">
        <f t="shared" si="2374"/>
        <v>0</v>
      </c>
      <c r="ADA192" s="21"/>
      <c r="ADB192" s="21">
        <f t="shared" si="2374"/>
        <v>0</v>
      </c>
      <c r="ADC192" s="21"/>
      <c r="ADD192" s="21">
        <f t="shared" si="2375"/>
        <v>0</v>
      </c>
      <c r="ADE192" s="21"/>
      <c r="ADF192" s="21">
        <f t="shared" si="2375"/>
        <v>0</v>
      </c>
      <c r="ADG192" s="21"/>
      <c r="ADH192" s="21">
        <f t="shared" si="2376"/>
        <v>0</v>
      </c>
      <c r="ADI192" s="21"/>
      <c r="ADJ192" s="21">
        <f t="shared" si="2376"/>
        <v>0</v>
      </c>
      <c r="ADK192" s="21"/>
      <c r="ADL192" s="21">
        <f t="shared" si="2377"/>
        <v>0</v>
      </c>
      <c r="ADM192" s="21"/>
      <c r="ADN192" s="21">
        <f t="shared" si="2377"/>
        <v>0</v>
      </c>
      <c r="ADO192" s="21"/>
      <c r="ADP192" s="21">
        <f t="shared" si="2377"/>
        <v>0</v>
      </c>
      <c r="ADQ192" s="21"/>
      <c r="ADR192" s="21">
        <f t="shared" si="2377"/>
        <v>0</v>
      </c>
      <c r="ADS192" s="21"/>
      <c r="ADT192" s="21">
        <f t="shared" si="2377"/>
        <v>0</v>
      </c>
      <c r="ADU192" s="21"/>
      <c r="ADV192" s="21">
        <f t="shared" si="2378"/>
        <v>0</v>
      </c>
      <c r="ADW192" s="21"/>
      <c r="ADX192" s="21">
        <f t="shared" si="2378"/>
        <v>0</v>
      </c>
      <c r="ADY192" s="21"/>
      <c r="ADZ192" s="21">
        <f t="shared" si="2378"/>
        <v>0</v>
      </c>
      <c r="AEA192" s="21"/>
      <c r="AEB192" s="21">
        <f t="shared" si="2378"/>
        <v>0</v>
      </c>
      <c r="AEC192" s="21"/>
      <c r="AED192" s="21">
        <f t="shared" si="2379"/>
        <v>0</v>
      </c>
      <c r="AEE192" s="21"/>
      <c r="AEF192" s="21">
        <f t="shared" si="2379"/>
        <v>0</v>
      </c>
      <c r="AEG192" s="21"/>
      <c r="AEH192" s="21">
        <f t="shared" si="2379"/>
        <v>0</v>
      </c>
      <c r="AEI192" s="21"/>
      <c r="AEJ192" s="21">
        <f t="shared" si="2379"/>
        <v>0</v>
      </c>
      <c r="AEK192" s="21"/>
      <c r="AEL192" s="21">
        <f t="shared" si="2379"/>
        <v>0</v>
      </c>
      <c r="AEM192" s="21"/>
      <c r="AEN192" s="21">
        <f t="shared" si="2380"/>
        <v>0</v>
      </c>
      <c r="AEO192" s="21"/>
      <c r="AEP192" s="21">
        <f t="shared" si="2380"/>
        <v>0</v>
      </c>
      <c r="AEQ192" s="21"/>
      <c r="AER192" s="21">
        <f t="shared" si="2380"/>
        <v>0</v>
      </c>
      <c r="AES192" s="21"/>
      <c r="AET192" s="21">
        <f t="shared" si="2380"/>
        <v>0</v>
      </c>
      <c r="AEU192" s="21"/>
      <c r="AEV192" s="21">
        <f t="shared" si="2381"/>
        <v>0</v>
      </c>
      <c r="AEW192" s="21"/>
      <c r="AEX192" s="21">
        <f t="shared" si="2381"/>
        <v>0</v>
      </c>
      <c r="AEY192" s="21"/>
      <c r="AEZ192" s="21">
        <f t="shared" si="2381"/>
        <v>0</v>
      </c>
      <c r="AFA192" s="21"/>
      <c r="AFB192" s="21">
        <f t="shared" si="2381"/>
        <v>0</v>
      </c>
      <c r="AFC192" s="21"/>
      <c r="AFD192" s="21">
        <f t="shared" si="2381"/>
        <v>0</v>
      </c>
      <c r="AFE192" s="21"/>
      <c r="AFF192" s="21">
        <f t="shared" si="2382"/>
        <v>0</v>
      </c>
      <c r="AFG192" s="21"/>
      <c r="AFH192" s="21">
        <f t="shared" si="2382"/>
        <v>0</v>
      </c>
      <c r="AFI192" s="21"/>
      <c r="AFJ192" s="21">
        <f t="shared" si="2382"/>
        <v>0</v>
      </c>
      <c r="AFK192" s="21"/>
      <c r="AFL192" s="21">
        <f t="shared" si="2382"/>
        <v>0</v>
      </c>
      <c r="AFM192" s="21"/>
      <c r="AFN192" s="21">
        <f t="shared" si="2383"/>
        <v>0</v>
      </c>
      <c r="AFO192" s="21"/>
      <c r="AFP192" s="21">
        <f t="shared" si="2383"/>
        <v>0</v>
      </c>
      <c r="AFQ192" s="21"/>
      <c r="AFR192" s="21">
        <f t="shared" si="2383"/>
        <v>0</v>
      </c>
      <c r="AFS192" s="21"/>
      <c r="AFT192" s="21">
        <f t="shared" si="2383"/>
        <v>0</v>
      </c>
      <c r="AFU192" s="21"/>
      <c r="AFV192" s="21">
        <f t="shared" si="2383"/>
        <v>0</v>
      </c>
      <c r="AFW192" s="21"/>
      <c r="AFX192" s="21">
        <f t="shared" si="2384"/>
        <v>0</v>
      </c>
      <c r="AFY192" s="21"/>
      <c r="AFZ192" s="21">
        <f t="shared" si="2384"/>
        <v>0</v>
      </c>
      <c r="AGA192" s="21"/>
      <c r="AGB192" s="21">
        <f t="shared" si="2384"/>
        <v>0</v>
      </c>
      <c r="AGC192" s="21"/>
      <c r="AGD192" s="21">
        <f t="shared" si="2384"/>
        <v>0</v>
      </c>
      <c r="AGE192" s="21"/>
      <c r="AGF192" s="21">
        <f t="shared" si="2385"/>
        <v>0</v>
      </c>
      <c r="AGG192" s="21"/>
      <c r="AGH192" s="21">
        <f t="shared" si="2385"/>
        <v>0</v>
      </c>
      <c r="AGI192" s="21"/>
      <c r="AGJ192" s="21">
        <f t="shared" si="2385"/>
        <v>0</v>
      </c>
      <c r="AGK192" s="21"/>
      <c r="AGL192" s="21">
        <f t="shared" si="2385"/>
        <v>0</v>
      </c>
      <c r="AGM192" s="21"/>
      <c r="AGN192" s="21">
        <f t="shared" si="2385"/>
        <v>0</v>
      </c>
      <c r="AGO192" s="21"/>
      <c r="AGP192" s="21">
        <f t="shared" si="2386"/>
        <v>0</v>
      </c>
      <c r="AGQ192" s="21"/>
      <c r="AGR192" s="21">
        <f t="shared" si="2386"/>
        <v>0</v>
      </c>
      <c r="AGS192" s="21"/>
      <c r="AGT192" s="21">
        <f t="shared" si="2386"/>
        <v>0</v>
      </c>
      <c r="AGU192" s="21"/>
      <c r="AGV192" s="21">
        <f t="shared" si="2386"/>
        <v>0</v>
      </c>
      <c r="AGW192" s="21"/>
      <c r="AGX192" s="21">
        <f t="shared" si="2387"/>
        <v>0</v>
      </c>
      <c r="AGY192" s="21"/>
      <c r="AGZ192" s="21">
        <f t="shared" si="2387"/>
        <v>0</v>
      </c>
      <c r="AHA192" s="21"/>
      <c r="AHB192" s="21">
        <f t="shared" si="2387"/>
        <v>0</v>
      </c>
      <c r="AHC192" s="21"/>
      <c r="AHD192" s="21">
        <f t="shared" si="2387"/>
        <v>0</v>
      </c>
      <c r="AHE192" s="21"/>
      <c r="AHF192" s="21">
        <f t="shared" si="2387"/>
        <v>0</v>
      </c>
      <c r="AHG192" s="21"/>
      <c r="AHH192" s="21">
        <f t="shared" si="2388"/>
        <v>0</v>
      </c>
      <c r="AHI192" s="21"/>
      <c r="AHJ192" s="21">
        <f t="shared" si="2388"/>
        <v>0</v>
      </c>
      <c r="AHK192" s="21"/>
      <c r="AHL192" s="21">
        <f t="shared" si="2388"/>
        <v>0</v>
      </c>
      <c r="AHM192" s="21"/>
      <c r="AHN192" s="21">
        <f t="shared" si="2388"/>
        <v>0</v>
      </c>
      <c r="AHO192" s="21"/>
      <c r="AHP192" s="21">
        <f t="shared" si="2389"/>
        <v>0</v>
      </c>
      <c r="AHQ192" s="21"/>
      <c r="AHR192" s="21">
        <f t="shared" si="2389"/>
        <v>0</v>
      </c>
      <c r="AHS192" s="21"/>
      <c r="AHT192" s="21">
        <f t="shared" si="2389"/>
        <v>0</v>
      </c>
      <c r="AHU192" s="21"/>
      <c r="AHV192" s="21">
        <f t="shared" si="2389"/>
        <v>0</v>
      </c>
      <c r="AHW192" s="21"/>
      <c r="AHX192" s="21">
        <f t="shared" si="2389"/>
        <v>0</v>
      </c>
      <c r="AHY192" s="21"/>
      <c r="AHZ192" s="21">
        <f t="shared" si="2390"/>
        <v>0</v>
      </c>
      <c r="AIA192" s="21"/>
      <c r="AIB192" s="21">
        <f t="shared" si="2390"/>
        <v>0</v>
      </c>
      <c r="AIC192" s="21"/>
      <c r="AID192" s="21">
        <f t="shared" si="2390"/>
        <v>0</v>
      </c>
      <c r="AIE192" s="21"/>
      <c r="AIF192" s="21">
        <f t="shared" si="2390"/>
        <v>0</v>
      </c>
      <c r="AIG192" s="21"/>
      <c r="AIH192" s="21">
        <f t="shared" si="2391"/>
        <v>0</v>
      </c>
      <c r="AII192" s="21"/>
      <c r="AIJ192" s="21">
        <f t="shared" si="2391"/>
        <v>0</v>
      </c>
      <c r="AIK192" s="21"/>
      <c r="AIL192" s="21">
        <f t="shared" si="2391"/>
        <v>0</v>
      </c>
      <c r="AIM192" s="21"/>
      <c r="AIN192" s="21">
        <f t="shared" si="2391"/>
        <v>0</v>
      </c>
      <c r="AIO192" s="21"/>
      <c r="AIP192" s="21">
        <f t="shared" si="2391"/>
        <v>0</v>
      </c>
      <c r="AIQ192" s="21"/>
      <c r="AIR192" s="21">
        <f t="shared" si="2392"/>
        <v>0</v>
      </c>
      <c r="AIS192" s="21"/>
      <c r="AIT192" s="21">
        <f t="shared" si="2392"/>
        <v>0</v>
      </c>
      <c r="AIU192" s="21"/>
      <c r="AIV192" s="21">
        <f t="shared" si="2392"/>
        <v>0</v>
      </c>
      <c r="AIW192" s="21"/>
      <c r="AIX192" s="21">
        <f t="shared" si="2392"/>
        <v>0</v>
      </c>
      <c r="AIY192" s="21"/>
      <c r="AIZ192" s="21">
        <f t="shared" si="2347"/>
        <v>0</v>
      </c>
      <c r="AJA192" s="21"/>
    </row>
    <row r="193" spans="2:937" ht="13.5" customHeight="1" x14ac:dyDescent="0.25">
      <c r="B193" s="31">
        <v>188</v>
      </c>
      <c r="C193" s="192" t="s">
        <v>205</v>
      </c>
      <c r="D193" s="67" t="s">
        <v>39</v>
      </c>
      <c r="E193" s="194" t="s">
        <v>404</v>
      </c>
      <c r="F193" s="194" t="str">
        <f>_xlfn.XLOOKUP(D193,'WTG PH-III'!$D$5:$D$198,'WTG PH-III'!$B$5:$B$198,0,0,1)</f>
        <v>PSS-08</v>
      </c>
      <c r="G193" s="22" t="s">
        <v>537</v>
      </c>
      <c r="H193" s="22" t="s">
        <v>544</v>
      </c>
      <c r="I193" s="61">
        <v>15</v>
      </c>
      <c r="J193" s="21">
        <v>253</v>
      </c>
      <c r="K193" s="21">
        <f t="shared" si="2070"/>
        <v>253</v>
      </c>
      <c r="L193" s="21">
        <f t="shared" si="2071"/>
        <v>253</v>
      </c>
      <c r="M193" s="21">
        <f t="shared" si="2072"/>
        <v>0</v>
      </c>
      <c r="N193" s="95">
        <f>VLOOKUP(D193,'WTG PH-III'!$D$5:$U$198,17,0)</f>
        <v>45712</v>
      </c>
      <c r="O193" s="95">
        <f>VLOOKUP(D193,'WTG PH-III'!$D$5:$U$198,18,0)</f>
        <v>45720</v>
      </c>
      <c r="P193" s="21">
        <f t="shared" si="2073"/>
        <v>0</v>
      </c>
      <c r="Q193" s="21"/>
      <c r="R193" s="21">
        <f t="shared" si="2074"/>
        <v>0</v>
      </c>
      <c r="S193" s="21"/>
      <c r="T193" s="21">
        <f t="shared" si="2075"/>
        <v>0</v>
      </c>
      <c r="U193" s="21"/>
      <c r="V193" s="21">
        <f t="shared" si="2076"/>
        <v>0</v>
      </c>
      <c r="W193" s="21"/>
      <c r="X193" s="21">
        <f t="shared" si="2077"/>
        <v>0</v>
      </c>
      <c r="Y193" s="21"/>
      <c r="Z193" s="21">
        <f t="shared" si="2078"/>
        <v>0</v>
      </c>
      <c r="AA193" s="21"/>
      <c r="AB193" s="21">
        <f t="shared" si="2079"/>
        <v>0</v>
      </c>
      <c r="AC193" s="21"/>
      <c r="AD193" s="21">
        <f t="shared" si="2080"/>
        <v>0</v>
      </c>
      <c r="AE193" s="21"/>
      <c r="AF193" s="21">
        <f t="shared" si="2081"/>
        <v>0</v>
      </c>
      <c r="AG193" s="21"/>
      <c r="AH193" s="21">
        <f t="shared" si="2082"/>
        <v>0</v>
      </c>
      <c r="AI193" s="21"/>
      <c r="AJ193" s="21">
        <f t="shared" si="2083"/>
        <v>0</v>
      </c>
      <c r="AK193" s="21"/>
      <c r="AL193" s="21">
        <f t="shared" si="2084"/>
        <v>0</v>
      </c>
      <c r="AM193" s="21"/>
      <c r="AN193" s="21">
        <f t="shared" si="2085"/>
        <v>0</v>
      </c>
      <c r="AO193" s="21"/>
      <c r="AP193" s="21">
        <f t="shared" si="2086"/>
        <v>0</v>
      </c>
      <c r="AQ193" s="21"/>
      <c r="AR193" s="21">
        <f t="shared" si="2087"/>
        <v>0</v>
      </c>
      <c r="AS193" s="21"/>
      <c r="AT193" s="21">
        <f t="shared" si="2088"/>
        <v>0</v>
      </c>
      <c r="AU193" s="21"/>
      <c r="AV193" s="21">
        <f t="shared" si="2089"/>
        <v>0</v>
      </c>
      <c r="AW193" s="21"/>
      <c r="AX193" s="21">
        <f t="shared" si="2090"/>
        <v>0</v>
      </c>
      <c r="AY193" s="21"/>
      <c r="AZ193" s="21">
        <f t="shared" si="2091"/>
        <v>0</v>
      </c>
      <c r="BA193" s="21"/>
      <c r="BB193" s="21">
        <f t="shared" si="2092"/>
        <v>0</v>
      </c>
      <c r="BC193" s="21"/>
      <c r="BD193" s="21">
        <f t="shared" si="2093"/>
        <v>0</v>
      </c>
      <c r="BE193" s="21"/>
      <c r="BF193" s="21">
        <f t="shared" si="2094"/>
        <v>0</v>
      </c>
      <c r="BG193" s="21"/>
      <c r="BH193" s="21">
        <f t="shared" si="2095"/>
        <v>0</v>
      </c>
      <c r="BI193" s="21"/>
      <c r="BJ193" s="21">
        <f t="shared" si="2096"/>
        <v>0</v>
      </c>
      <c r="BK193" s="21"/>
      <c r="BL193" s="21">
        <f t="shared" si="2097"/>
        <v>0</v>
      </c>
      <c r="BM193" s="21"/>
      <c r="BN193" s="21">
        <f t="shared" si="2098"/>
        <v>0</v>
      </c>
      <c r="BO193" s="21"/>
      <c r="BP193" s="21">
        <f t="shared" si="2099"/>
        <v>0</v>
      </c>
      <c r="BQ193" s="21"/>
      <c r="BR193" s="21">
        <f t="shared" si="2100"/>
        <v>0</v>
      </c>
      <c r="BS193" s="21"/>
      <c r="BT193" s="21">
        <f t="shared" si="2101"/>
        <v>0</v>
      </c>
      <c r="BU193" s="21"/>
      <c r="BV193" s="21">
        <f t="shared" si="2102"/>
        <v>0</v>
      </c>
      <c r="BW193" s="21"/>
      <c r="BX193" s="21">
        <f t="shared" si="2103"/>
        <v>0</v>
      </c>
      <c r="BY193" s="21"/>
      <c r="BZ193" s="21">
        <f t="shared" si="2104"/>
        <v>0</v>
      </c>
      <c r="CA193" s="21"/>
      <c r="CB193" s="21">
        <f t="shared" si="2105"/>
        <v>0</v>
      </c>
      <c r="CC193" s="21"/>
      <c r="CD193" s="21">
        <f t="shared" si="2106"/>
        <v>0</v>
      </c>
      <c r="CE193" s="21"/>
      <c r="CF193" s="21">
        <f t="shared" si="2107"/>
        <v>0</v>
      </c>
      <c r="CG193" s="21"/>
      <c r="CH193" s="21">
        <f t="shared" si="2108"/>
        <v>0</v>
      </c>
      <c r="CI193" s="21"/>
      <c r="CJ193" s="21">
        <f t="shared" si="2109"/>
        <v>0</v>
      </c>
      <c r="CK193" s="21"/>
      <c r="CL193" s="21">
        <f t="shared" si="2110"/>
        <v>0</v>
      </c>
      <c r="CM193" s="21"/>
      <c r="CN193" s="21">
        <f t="shared" si="2111"/>
        <v>0</v>
      </c>
      <c r="CO193" s="21"/>
      <c r="CP193" s="21">
        <f t="shared" si="2112"/>
        <v>0</v>
      </c>
      <c r="CQ193" s="21"/>
      <c r="CR193" s="21">
        <f t="shared" si="2113"/>
        <v>0</v>
      </c>
      <c r="CS193" s="21"/>
      <c r="CT193" s="21">
        <f t="shared" si="2114"/>
        <v>0</v>
      </c>
      <c r="CU193" s="21"/>
      <c r="CV193" s="21">
        <f t="shared" si="2115"/>
        <v>0</v>
      </c>
      <c r="CW193" s="21"/>
      <c r="CX193" s="21">
        <f t="shared" si="2116"/>
        <v>0</v>
      </c>
      <c r="CY193" s="21"/>
      <c r="CZ193" s="21">
        <f t="shared" si="2117"/>
        <v>0</v>
      </c>
      <c r="DA193" s="21"/>
      <c r="DB193" s="21">
        <f t="shared" si="2118"/>
        <v>0</v>
      </c>
      <c r="DC193" s="21"/>
      <c r="DD193" s="21">
        <f t="shared" si="2119"/>
        <v>0</v>
      </c>
      <c r="DE193" s="21"/>
      <c r="DF193" s="21">
        <f t="shared" si="2120"/>
        <v>0</v>
      </c>
      <c r="DG193" s="21"/>
      <c r="DH193" s="21">
        <f t="shared" si="2121"/>
        <v>0</v>
      </c>
      <c r="DI193" s="21"/>
      <c r="DJ193" s="21">
        <f t="shared" si="2122"/>
        <v>0</v>
      </c>
      <c r="DK193" s="21"/>
      <c r="DL193" s="21">
        <f t="shared" si="2123"/>
        <v>0</v>
      </c>
      <c r="DM193" s="21"/>
      <c r="DN193" s="21">
        <f t="shared" si="2124"/>
        <v>0</v>
      </c>
      <c r="DO193" s="21"/>
      <c r="DP193" s="21">
        <f t="shared" si="2125"/>
        <v>0</v>
      </c>
      <c r="DQ193" s="21"/>
      <c r="DR193" s="21">
        <f t="shared" si="2126"/>
        <v>0</v>
      </c>
      <c r="DS193" s="21"/>
      <c r="DT193" s="21">
        <f t="shared" si="2127"/>
        <v>0</v>
      </c>
      <c r="DU193" s="21"/>
      <c r="DV193" s="21">
        <f t="shared" si="2128"/>
        <v>0</v>
      </c>
      <c r="DW193" s="21"/>
      <c r="DX193" s="21">
        <f t="shared" si="2129"/>
        <v>0</v>
      </c>
      <c r="DY193" s="21"/>
      <c r="DZ193" s="21">
        <f t="shared" si="2130"/>
        <v>0</v>
      </c>
      <c r="EA193" s="21"/>
      <c r="EB193" s="21">
        <f t="shared" si="2131"/>
        <v>0</v>
      </c>
      <c r="EC193" s="21"/>
      <c r="ED193" s="21">
        <f t="shared" si="2132"/>
        <v>0</v>
      </c>
      <c r="EE193" s="21"/>
      <c r="EF193" s="21">
        <f t="shared" si="2133"/>
        <v>0</v>
      </c>
      <c r="EG193" s="21"/>
      <c r="EH193" s="21">
        <f t="shared" si="2134"/>
        <v>0</v>
      </c>
      <c r="EI193" s="21"/>
      <c r="EJ193" s="21">
        <f t="shared" si="2135"/>
        <v>0</v>
      </c>
      <c r="EK193" s="21"/>
      <c r="EL193" s="21">
        <f t="shared" si="2136"/>
        <v>0</v>
      </c>
      <c r="EM193" s="21"/>
      <c r="EN193" s="21">
        <f t="shared" si="2137"/>
        <v>0</v>
      </c>
      <c r="EO193" s="21"/>
      <c r="EP193" s="21">
        <f t="shared" si="2138"/>
        <v>0</v>
      </c>
      <c r="EQ193" s="21"/>
      <c r="ER193" s="21">
        <f t="shared" si="2139"/>
        <v>0</v>
      </c>
      <c r="ES193" s="21"/>
      <c r="ET193" s="21">
        <f t="shared" si="2140"/>
        <v>0</v>
      </c>
      <c r="EU193" s="21"/>
      <c r="EV193" s="21">
        <f t="shared" si="2141"/>
        <v>28.111111111111111</v>
      </c>
      <c r="EW193" s="21"/>
      <c r="EX193" s="21">
        <f t="shared" si="2142"/>
        <v>28.111111111111111</v>
      </c>
      <c r="EY193" s="21"/>
      <c r="EZ193" s="21">
        <f t="shared" si="2143"/>
        <v>28.111111111111111</v>
      </c>
      <c r="FA193" s="21"/>
      <c r="FB193" s="21">
        <f t="shared" si="2144"/>
        <v>28.111111111111111</v>
      </c>
      <c r="FC193" s="21"/>
      <c r="FD193" s="21">
        <f t="shared" si="2145"/>
        <v>28.111111111111111</v>
      </c>
      <c r="FE193" s="21"/>
      <c r="FF193" s="21">
        <f t="shared" si="2146"/>
        <v>28.111111111111111</v>
      </c>
      <c r="FG193" s="21"/>
      <c r="FH193" s="21">
        <f t="shared" si="2147"/>
        <v>28.111111111111111</v>
      </c>
      <c r="FI193" s="21"/>
      <c r="FJ193" s="21">
        <f t="shared" si="2148"/>
        <v>28.111111111111111</v>
      </c>
      <c r="FK193" s="21"/>
      <c r="FL193" s="21">
        <f t="shared" si="2149"/>
        <v>28.111111111111111</v>
      </c>
      <c r="FM193" s="21"/>
      <c r="FN193" s="21">
        <f t="shared" si="2150"/>
        <v>0</v>
      </c>
      <c r="FO193" s="21"/>
      <c r="FP193" s="21">
        <f t="shared" si="2151"/>
        <v>0</v>
      </c>
      <c r="FQ193" s="21"/>
      <c r="FR193" s="21">
        <f t="shared" si="2152"/>
        <v>0</v>
      </c>
      <c r="FS193" s="21"/>
      <c r="FT193" s="21">
        <f t="shared" si="2153"/>
        <v>0</v>
      </c>
      <c r="FU193" s="21"/>
      <c r="FV193" s="21">
        <f t="shared" si="2154"/>
        <v>0</v>
      </c>
      <c r="FW193" s="21"/>
      <c r="FX193" s="21">
        <f t="shared" si="2155"/>
        <v>0</v>
      </c>
      <c r="FY193" s="21"/>
      <c r="FZ193" s="21">
        <f t="shared" si="2156"/>
        <v>0</v>
      </c>
      <c r="GA193" s="21"/>
      <c r="GB193" s="21">
        <f t="shared" si="2157"/>
        <v>0</v>
      </c>
      <c r="GC193" s="21"/>
      <c r="GD193" s="21">
        <f t="shared" si="2158"/>
        <v>0</v>
      </c>
      <c r="GE193" s="21"/>
      <c r="GF193" s="21">
        <f t="shared" si="2159"/>
        <v>0</v>
      </c>
      <c r="GG193" s="21"/>
      <c r="GH193" s="21">
        <f t="shared" si="2160"/>
        <v>0</v>
      </c>
      <c r="GI193" s="21"/>
      <c r="GJ193" s="21">
        <f t="shared" si="2161"/>
        <v>0</v>
      </c>
      <c r="GK193" s="21">
        <v>16</v>
      </c>
      <c r="GL193" s="21">
        <f t="shared" si="2162"/>
        <v>0</v>
      </c>
      <c r="GM193" s="21">
        <v>24</v>
      </c>
      <c r="GN193" s="21">
        <f t="shared" si="2163"/>
        <v>0</v>
      </c>
      <c r="GO193" s="21">
        <v>21</v>
      </c>
      <c r="GP193" s="21">
        <f t="shared" si="2164"/>
        <v>0</v>
      </c>
      <c r="GQ193" s="21">
        <v>25</v>
      </c>
      <c r="GR193" s="21">
        <f t="shared" si="2165"/>
        <v>0</v>
      </c>
      <c r="GS193" s="21">
        <v>29</v>
      </c>
      <c r="GT193" s="21">
        <f t="shared" si="2166"/>
        <v>0</v>
      </c>
      <c r="GU193" s="21">
        <v>33</v>
      </c>
      <c r="GV193" s="21">
        <f t="shared" si="2167"/>
        <v>0</v>
      </c>
      <c r="GW193" s="21">
        <v>20</v>
      </c>
      <c r="GX193" s="21">
        <f t="shared" si="2168"/>
        <v>0</v>
      </c>
      <c r="GY193" s="21">
        <v>13</v>
      </c>
      <c r="GZ193" s="21">
        <f t="shared" si="2169"/>
        <v>0</v>
      </c>
      <c r="HA193" s="21"/>
      <c r="HB193" s="21">
        <f t="shared" si="2170"/>
        <v>0</v>
      </c>
      <c r="HC193" s="21">
        <v>30</v>
      </c>
      <c r="HD193" s="21">
        <f t="shared" si="2171"/>
        <v>0</v>
      </c>
      <c r="HE193" s="21">
        <v>15</v>
      </c>
      <c r="HF193" s="21">
        <f t="shared" si="2172"/>
        <v>0</v>
      </c>
      <c r="HG193" s="21">
        <v>18</v>
      </c>
      <c r="HH193" s="21">
        <f t="shared" si="2173"/>
        <v>0</v>
      </c>
      <c r="HI193" s="21">
        <v>9</v>
      </c>
      <c r="HJ193" s="21">
        <f t="shared" si="2174"/>
        <v>0</v>
      </c>
      <c r="HK193" s="21"/>
      <c r="HL193" s="21">
        <f t="shared" si="2175"/>
        <v>0</v>
      </c>
      <c r="HM193" s="21"/>
      <c r="HN193" s="21">
        <f t="shared" si="2176"/>
        <v>0</v>
      </c>
      <c r="HO193" s="21"/>
      <c r="HP193" s="21">
        <f t="shared" si="2177"/>
        <v>0</v>
      </c>
      <c r="HQ193" s="21"/>
      <c r="HR193" s="21">
        <f t="shared" si="2178"/>
        <v>0</v>
      </c>
      <c r="HS193" s="21"/>
      <c r="HT193" s="21">
        <f t="shared" si="2179"/>
        <v>0</v>
      </c>
      <c r="HU193" s="21"/>
      <c r="HV193" s="21">
        <f t="shared" si="2180"/>
        <v>0</v>
      </c>
      <c r="HW193" s="21"/>
      <c r="HX193" s="21">
        <f t="shared" si="2181"/>
        <v>0</v>
      </c>
      <c r="HY193" s="21"/>
      <c r="HZ193" s="21">
        <f t="shared" si="2182"/>
        <v>0</v>
      </c>
      <c r="IA193" s="21"/>
      <c r="IB193" s="21">
        <f t="shared" si="2183"/>
        <v>0</v>
      </c>
      <c r="IC193" s="21"/>
      <c r="ID193" s="21">
        <f t="shared" si="2184"/>
        <v>0</v>
      </c>
      <c r="IE193" s="21"/>
      <c r="IF193" s="21">
        <f t="shared" si="2185"/>
        <v>0</v>
      </c>
      <c r="IG193" s="21"/>
      <c r="IH193" s="21">
        <f t="shared" si="2186"/>
        <v>0</v>
      </c>
      <c r="II193" s="21"/>
      <c r="IJ193" s="21">
        <f t="shared" si="2187"/>
        <v>0</v>
      </c>
      <c r="IK193" s="21"/>
      <c r="IL193" s="21">
        <f t="shared" si="2188"/>
        <v>0</v>
      </c>
      <c r="IM193" s="21"/>
      <c r="IN193" s="21">
        <f t="shared" si="2189"/>
        <v>0</v>
      </c>
      <c r="IO193" s="21"/>
      <c r="IP193" s="21">
        <f t="shared" si="2190"/>
        <v>0</v>
      </c>
      <c r="IQ193" s="21"/>
      <c r="IR193" s="21">
        <f t="shared" si="2191"/>
        <v>0</v>
      </c>
      <c r="IS193" s="21"/>
      <c r="IT193" s="21">
        <f t="shared" si="2192"/>
        <v>0</v>
      </c>
      <c r="IU193" s="21"/>
      <c r="IV193" s="21">
        <f t="shared" si="2193"/>
        <v>0</v>
      </c>
      <c r="IW193" s="21"/>
      <c r="IX193" s="21">
        <f t="shared" si="2194"/>
        <v>0</v>
      </c>
      <c r="IY193" s="21"/>
      <c r="IZ193" s="21">
        <f t="shared" si="2195"/>
        <v>0</v>
      </c>
      <c r="JA193" s="21"/>
      <c r="JB193" s="21">
        <f t="shared" si="2196"/>
        <v>0</v>
      </c>
      <c r="JC193" s="21"/>
      <c r="JD193" s="21">
        <f t="shared" si="2197"/>
        <v>0</v>
      </c>
      <c r="JE193" s="21"/>
      <c r="JF193" s="21">
        <f t="shared" si="2198"/>
        <v>0</v>
      </c>
      <c r="JG193" s="21"/>
      <c r="JH193" s="21">
        <f t="shared" si="2199"/>
        <v>0</v>
      </c>
      <c r="JI193" s="21"/>
      <c r="JJ193" s="21">
        <f t="shared" si="2200"/>
        <v>0</v>
      </c>
      <c r="JK193" s="21"/>
      <c r="JL193" s="21">
        <f t="shared" si="2201"/>
        <v>0</v>
      </c>
      <c r="JM193" s="21"/>
      <c r="JN193" s="21">
        <f t="shared" si="2202"/>
        <v>0</v>
      </c>
      <c r="JO193" s="21"/>
      <c r="JP193" s="21">
        <f t="shared" si="2203"/>
        <v>0</v>
      </c>
      <c r="JQ193" s="21"/>
      <c r="JR193" s="21">
        <f t="shared" si="2204"/>
        <v>0</v>
      </c>
      <c r="JS193" s="21"/>
      <c r="JT193" s="21">
        <f t="shared" si="2205"/>
        <v>0</v>
      </c>
      <c r="JU193" s="21"/>
      <c r="JV193" s="21">
        <f t="shared" si="2206"/>
        <v>0</v>
      </c>
      <c r="JW193" s="21"/>
      <c r="JX193" s="21">
        <f t="shared" si="2207"/>
        <v>0</v>
      </c>
      <c r="JY193" s="21"/>
      <c r="JZ193" s="21">
        <f t="shared" si="2208"/>
        <v>0</v>
      </c>
      <c r="KA193" s="21"/>
      <c r="KB193" s="21">
        <f t="shared" si="2209"/>
        <v>0</v>
      </c>
      <c r="KC193" s="21"/>
      <c r="KD193" s="21">
        <f t="shared" si="2210"/>
        <v>0</v>
      </c>
      <c r="KE193" s="21"/>
      <c r="KF193" s="21">
        <f t="shared" si="2211"/>
        <v>0</v>
      </c>
      <c r="KG193" s="21"/>
      <c r="KH193" s="21">
        <f t="shared" si="2212"/>
        <v>0</v>
      </c>
      <c r="KI193" s="21"/>
      <c r="KJ193" s="21">
        <f t="shared" si="2213"/>
        <v>0</v>
      </c>
      <c r="KK193" s="21"/>
      <c r="KL193" s="21">
        <f t="shared" si="2214"/>
        <v>0</v>
      </c>
      <c r="KM193" s="21"/>
      <c r="KN193" s="21">
        <f t="shared" si="2215"/>
        <v>0</v>
      </c>
      <c r="KO193" s="21"/>
      <c r="KP193" s="21">
        <f t="shared" si="2216"/>
        <v>0</v>
      </c>
      <c r="KQ193" s="21"/>
      <c r="KR193" s="21">
        <f t="shared" si="2217"/>
        <v>0</v>
      </c>
      <c r="KS193" s="21"/>
      <c r="KT193" s="21">
        <f t="shared" si="2218"/>
        <v>0</v>
      </c>
      <c r="KU193" s="21"/>
      <c r="KV193" s="21">
        <f t="shared" si="2219"/>
        <v>0</v>
      </c>
      <c r="KW193" s="21"/>
      <c r="KX193" s="21">
        <f t="shared" si="2220"/>
        <v>0</v>
      </c>
      <c r="KY193" s="21"/>
      <c r="KZ193" s="21">
        <f t="shared" si="2221"/>
        <v>0</v>
      </c>
      <c r="LA193" s="21"/>
      <c r="LB193" s="21">
        <f t="shared" si="2222"/>
        <v>0</v>
      </c>
      <c r="LC193" s="21"/>
      <c r="LD193" s="21">
        <f t="shared" si="2223"/>
        <v>0</v>
      </c>
      <c r="LE193" s="21"/>
      <c r="LF193" s="21">
        <f t="shared" si="2224"/>
        <v>0</v>
      </c>
      <c r="LG193" s="21"/>
      <c r="LH193" s="21">
        <f t="shared" si="2225"/>
        <v>0</v>
      </c>
      <c r="LI193" s="21"/>
      <c r="LJ193" s="21">
        <f t="shared" si="2226"/>
        <v>0</v>
      </c>
      <c r="LK193" s="21"/>
      <c r="LL193" s="21">
        <f t="shared" si="2227"/>
        <v>0</v>
      </c>
      <c r="LM193" s="21"/>
      <c r="LN193" s="21">
        <f t="shared" si="2228"/>
        <v>0</v>
      </c>
      <c r="LO193" s="21"/>
      <c r="LP193" s="21">
        <f t="shared" si="2229"/>
        <v>0</v>
      </c>
      <c r="LQ193" s="21"/>
      <c r="LR193" s="21">
        <f t="shared" si="2230"/>
        <v>0</v>
      </c>
      <c r="LS193" s="21"/>
      <c r="LT193" s="21">
        <f t="shared" si="2231"/>
        <v>0</v>
      </c>
      <c r="LU193" s="21"/>
      <c r="LV193" s="21">
        <f t="shared" si="2232"/>
        <v>0</v>
      </c>
      <c r="LW193" s="21"/>
      <c r="LX193" s="21">
        <f t="shared" si="2233"/>
        <v>0</v>
      </c>
      <c r="LY193" s="21"/>
      <c r="LZ193" s="21">
        <f t="shared" si="2234"/>
        <v>0</v>
      </c>
      <c r="MA193" s="21"/>
      <c r="MB193" s="21">
        <f t="shared" si="2235"/>
        <v>0</v>
      </c>
      <c r="MC193" s="21"/>
      <c r="MD193" s="21">
        <f t="shared" si="2236"/>
        <v>0</v>
      </c>
      <c r="ME193" s="21"/>
      <c r="MF193" s="21">
        <f t="shared" si="2237"/>
        <v>0</v>
      </c>
      <c r="MG193" s="21"/>
      <c r="MH193" s="21">
        <f t="shared" si="2238"/>
        <v>0</v>
      </c>
      <c r="MI193" s="21"/>
      <c r="MJ193" s="21">
        <f t="shared" si="2239"/>
        <v>0</v>
      </c>
      <c r="MK193" s="21"/>
      <c r="ML193" s="21">
        <f t="shared" si="2240"/>
        <v>0</v>
      </c>
      <c r="MM193" s="21"/>
      <c r="MN193" s="21">
        <f t="shared" si="2241"/>
        <v>0</v>
      </c>
      <c r="MO193" s="21"/>
      <c r="MP193" s="21">
        <f t="shared" si="2242"/>
        <v>0</v>
      </c>
      <c r="MQ193" s="21"/>
      <c r="MR193" s="21">
        <f t="shared" si="2243"/>
        <v>0</v>
      </c>
      <c r="MS193" s="21"/>
      <c r="MT193" s="21">
        <f t="shared" si="2244"/>
        <v>0</v>
      </c>
      <c r="MU193" s="21"/>
      <c r="MV193" s="21">
        <f t="shared" si="2245"/>
        <v>0</v>
      </c>
      <c r="MW193" s="21"/>
      <c r="MX193" s="21">
        <f t="shared" si="2246"/>
        <v>0</v>
      </c>
      <c r="MY193" s="21"/>
      <c r="MZ193" s="21">
        <f t="shared" si="2247"/>
        <v>0</v>
      </c>
      <c r="NA193" s="21"/>
      <c r="NB193" s="21">
        <f t="shared" si="2248"/>
        <v>0</v>
      </c>
      <c r="NC193" s="21"/>
      <c r="ND193" s="21">
        <f t="shared" si="2249"/>
        <v>0</v>
      </c>
      <c r="NE193" s="21"/>
      <c r="NF193" s="21">
        <f t="shared" si="2250"/>
        <v>0</v>
      </c>
      <c r="NG193" s="21"/>
      <c r="NH193" s="21">
        <f t="shared" si="2251"/>
        <v>0</v>
      </c>
      <c r="NI193" s="21"/>
      <c r="NJ193" s="21">
        <f t="shared" si="2252"/>
        <v>0</v>
      </c>
      <c r="NK193" s="21"/>
      <c r="NL193" s="21">
        <f t="shared" si="2253"/>
        <v>0</v>
      </c>
      <c r="NM193" s="21"/>
      <c r="NN193" s="21">
        <f t="shared" si="2254"/>
        <v>0</v>
      </c>
      <c r="NO193" s="21"/>
      <c r="NP193" s="21">
        <f t="shared" si="2255"/>
        <v>0</v>
      </c>
      <c r="NQ193" s="21"/>
      <c r="NR193" s="21">
        <f t="shared" si="2256"/>
        <v>0</v>
      </c>
      <c r="NS193" s="21"/>
      <c r="NT193" s="21">
        <f t="shared" si="2257"/>
        <v>0</v>
      </c>
      <c r="NU193" s="21"/>
      <c r="NV193" s="21">
        <f t="shared" si="2258"/>
        <v>0</v>
      </c>
      <c r="NW193" s="21"/>
      <c r="NX193" s="21">
        <f t="shared" si="2259"/>
        <v>0</v>
      </c>
      <c r="NY193" s="21"/>
      <c r="NZ193" s="21">
        <f t="shared" si="2260"/>
        <v>0</v>
      </c>
      <c r="OA193" s="21"/>
      <c r="OB193" s="21">
        <f t="shared" si="2261"/>
        <v>0</v>
      </c>
      <c r="OC193" s="21"/>
      <c r="OD193" s="21">
        <f t="shared" si="2262"/>
        <v>0</v>
      </c>
      <c r="OE193" s="21"/>
      <c r="OF193" s="21">
        <f t="shared" si="2263"/>
        <v>0</v>
      </c>
      <c r="OG193" s="21"/>
      <c r="OH193" s="21">
        <f t="shared" si="2264"/>
        <v>0</v>
      </c>
      <c r="OI193" s="21"/>
      <c r="OJ193" s="21">
        <f t="shared" si="2265"/>
        <v>0</v>
      </c>
      <c r="OK193" s="21"/>
      <c r="OL193" s="21">
        <f t="shared" si="2266"/>
        <v>0</v>
      </c>
      <c r="OM193" s="21"/>
      <c r="ON193" s="21">
        <f t="shared" si="2267"/>
        <v>0</v>
      </c>
      <c r="OO193" s="21"/>
      <c r="OP193" s="21">
        <f t="shared" si="2267"/>
        <v>0</v>
      </c>
      <c r="OQ193" s="21"/>
      <c r="OR193" s="21">
        <f t="shared" si="2267"/>
        <v>0</v>
      </c>
      <c r="OS193" s="21"/>
      <c r="OT193" s="21">
        <f t="shared" si="2267"/>
        <v>0</v>
      </c>
      <c r="OU193" s="21"/>
      <c r="OV193" s="21">
        <f t="shared" si="2267"/>
        <v>0</v>
      </c>
      <c r="OW193" s="21"/>
      <c r="OX193" s="21">
        <f t="shared" si="2267"/>
        <v>0</v>
      </c>
      <c r="OY193" s="21"/>
      <c r="OZ193" s="21">
        <f t="shared" si="2267"/>
        <v>0</v>
      </c>
      <c r="PA193" s="21"/>
      <c r="PB193" s="21">
        <f t="shared" si="2268"/>
        <v>0</v>
      </c>
      <c r="PC193" s="21"/>
      <c r="PD193" s="21">
        <f t="shared" si="2268"/>
        <v>0</v>
      </c>
      <c r="PE193" s="21"/>
      <c r="PF193" s="21">
        <f t="shared" si="2268"/>
        <v>0</v>
      </c>
      <c r="PG193" s="21"/>
      <c r="PH193" s="21">
        <f t="shared" si="2268"/>
        <v>0</v>
      </c>
      <c r="PI193" s="21"/>
      <c r="PJ193" s="21">
        <f t="shared" si="2268"/>
        <v>0</v>
      </c>
      <c r="PK193" s="21"/>
      <c r="PL193" s="21">
        <f t="shared" si="2268"/>
        <v>0</v>
      </c>
      <c r="PM193" s="21"/>
      <c r="PN193" s="21">
        <f t="shared" si="2269"/>
        <v>0</v>
      </c>
      <c r="PO193" s="21"/>
      <c r="PP193" s="21">
        <f t="shared" si="2269"/>
        <v>0</v>
      </c>
      <c r="PQ193" s="21"/>
      <c r="PR193" s="21">
        <f t="shared" si="2269"/>
        <v>0</v>
      </c>
      <c r="PS193" s="21"/>
      <c r="PT193" s="21">
        <f t="shared" si="2269"/>
        <v>0</v>
      </c>
      <c r="PU193" s="21"/>
      <c r="PV193" s="21">
        <f t="shared" si="2269"/>
        <v>0</v>
      </c>
      <c r="PW193" s="21"/>
      <c r="PX193" s="21">
        <f t="shared" si="2269"/>
        <v>0</v>
      </c>
      <c r="PY193" s="21"/>
      <c r="PZ193" s="21">
        <f t="shared" si="2270"/>
        <v>0</v>
      </c>
      <c r="QA193" s="21"/>
      <c r="QB193" s="21">
        <f t="shared" si="2270"/>
        <v>0</v>
      </c>
      <c r="QC193" s="21"/>
      <c r="QD193" s="21">
        <f t="shared" si="2270"/>
        <v>0</v>
      </c>
      <c r="QE193" s="21"/>
      <c r="QF193" s="21">
        <f t="shared" si="2270"/>
        <v>0</v>
      </c>
      <c r="QG193" s="21"/>
      <c r="QH193" s="21">
        <f t="shared" si="2270"/>
        <v>0</v>
      </c>
      <c r="QI193" s="21"/>
      <c r="QJ193" s="21">
        <f t="shared" si="2270"/>
        <v>0</v>
      </c>
      <c r="QK193" s="21"/>
      <c r="QL193" s="21">
        <f t="shared" si="2346"/>
        <v>0</v>
      </c>
      <c r="QM193" s="21"/>
      <c r="QN193" s="21">
        <f t="shared" si="2346"/>
        <v>0</v>
      </c>
      <c r="QO193" s="21"/>
      <c r="QP193" s="21">
        <f t="shared" si="2346"/>
        <v>0</v>
      </c>
      <c r="QQ193" s="21"/>
      <c r="QR193" s="21">
        <f t="shared" si="2346"/>
        <v>0</v>
      </c>
      <c r="QS193" s="21"/>
      <c r="QT193" s="21">
        <f t="shared" si="2346"/>
        <v>0</v>
      </c>
      <c r="QU193" s="21"/>
      <c r="QV193" s="21">
        <f t="shared" si="2346"/>
        <v>0</v>
      </c>
      <c r="QW193" s="21"/>
      <c r="QX193" s="21">
        <f t="shared" si="2272"/>
        <v>0</v>
      </c>
      <c r="QY193" s="21"/>
      <c r="QZ193" s="21">
        <f t="shared" si="2272"/>
        <v>0</v>
      </c>
      <c r="RA193" s="21"/>
      <c r="RB193" s="21">
        <f t="shared" si="2272"/>
        <v>0</v>
      </c>
      <c r="RC193" s="21"/>
      <c r="RD193" s="21">
        <f t="shared" si="2272"/>
        <v>0</v>
      </c>
      <c r="RE193" s="21"/>
      <c r="RF193" s="21">
        <f t="shared" si="2272"/>
        <v>0</v>
      </c>
      <c r="RG193" s="21"/>
      <c r="RH193" s="21">
        <f t="shared" si="2272"/>
        <v>0</v>
      </c>
      <c r="RI193" s="21"/>
      <c r="RJ193" s="21">
        <f t="shared" si="1944"/>
        <v>0</v>
      </c>
      <c r="RK193" s="21"/>
      <c r="RL193" s="21">
        <f t="shared" si="1945"/>
        <v>0</v>
      </c>
      <c r="RM193" s="21"/>
      <c r="RN193" s="21">
        <f t="shared" si="1946"/>
        <v>0</v>
      </c>
      <c r="RO193" s="21"/>
      <c r="RP193" s="21">
        <f t="shared" si="1947"/>
        <v>0</v>
      </c>
      <c r="RQ193" s="21"/>
      <c r="RR193" s="21">
        <f t="shared" si="1948"/>
        <v>0</v>
      </c>
      <c r="RS193" s="21"/>
      <c r="RT193" s="21">
        <f t="shared" si="1949"/>
        <v>0</v>
      </c>
      <c r="RU193" s="21"/>
      <c r="RV193" s="21">
        <f t="shared" si="1950"/>
        <v>0</v>
      </c>
      <c r="RW193" s="21"/>
      <c r="RX193" s="21">
        <f t="shared" si="1951"/>
        <v>0</v>
      </c>
      <c r="RY193" s="21"/>
      <c r="RZ193" s="21">
        <f t="shared" si="1952"/>
        <v>0</v>
      </c>
      <c r="SA193" s="21"/>
      <c r="SB193" s="21">
        <f t="shared" si="1953"/>
        <v>0</v>
      </c>
      <c r="SC193" s="21"/>
      <c r="SD193" s="21">
        <f t="shared" si="1954"/>
        <v>0</v>
      </c>
      <c r="SE193" s="21"/>
      <c r="SF193" s="21">
        <f t="shared" si="1955"/>
        <v>0</v>
      </c>
      <c r="SG193" s="21"/>
      <c r="SH193" s="21">
        <f t="shared" si="1956"/>
        <v>0</v>
      </c>
      <c r="SI193" s="21"/>
      <c r="SJ193" s="21">
        <f t="shared" si="1957"/>
        <v>0</v>
      </c>
      <c r="SK193" s="21"/>
      <c r="SL193" s="21">
        <f t="shared" si="1958"/>
        <v>0</v>
      </c>
      <c r="SM193" s="21"/>
      <c r="SN193" s="21">
        <f t="shared" si="2273"/>
        <v>0</v>
      </c>
      <c r="SO193" s="21"/>
      <c r="SP193" s="21">
        <f t="shared" si="1960"/>
        <v>0</v>
      </c>
      <c r="SQ193" s="21"/>
      <c r="SR193" s="21">
        <f t="shared" si="1961"/>
        <v>0</v>
      </c>
      <c r="SS193" s="21"/>
      <c r="ST193" s="21">
        <f t="shared" si="1962"/>
        <v>0</v>
      </c>
      <c r="SU193" s="21"/>
      <c r="SV193" s="21">
        <f t="shared" si="1963"/>
        <v>0</v>
      </c>
      <c r="SW193" s="21"/>
      <c r="SX193" s="21">
        <f t="shared" si="1964"/>
        <v>0</v>
      </c>
      <c r="SY193" s="21"/>
      <c r="SZ193" s="21">
        <f t="shared" si="1965"/>
        <v>0</v>
      </c>
      <c r="TA193" s="21"/>
      <c r="TB193" s="21">
        <f t="shared" si="1966"/>
        <v>0</v>
      </c>
      <c r="TC193" s="21"/>
      <c r="TD193" s="21">
        <f t="shared" si="2274"/>
        <v>0</v>
      </c>
      <c r="TE193" s="21"/>
      <c r="TF193" s="21">
        <f t="shared" si="1968"/>
        <v>0</v>
      </c>
      <c r="TG193" s="21"/>
      <c r="TH193" s="21">
        <f t="shared" si="1969"/>
        <v>0</v>
      </c>
      <c r="TI193" s="21"/>
      <c r="TJ193" s="21">
        <f t="shared" si="1970"/>
        <v>0</v>
      </c>
      <c r="TK193" s="21"/>
      <c r="TL193" s="21">
        <f t="shared" si="2275"/>
        <v>0</v>
      </c>
      <c r="TM193" s="21"/>
      <c r="TN193" s="21">
        <f t="shared" si="2276"/>
        <v>0</v>
      </c>
      <c r="TO193" s="21"/>
      <c r="TP193" s="21">
        <f t="shared" si="2277"/>
        <v>0</v>
      </c>
      <c r="TQ193" s="21"/>
      <c r="TR193" s="21">
        <f t="shared" si="2278"/>
        <v>0</v>
      </c>
      <c r="TS193" s="21"/>
      <c r="TT193" s="21">
        <f t="shared" si="2279"/>
        <v>0</v>
      </c>
      <c r="TU193" s="21"/>
      <c r="TV193" s="21">
        <f t="shared" si="2280"/>
        <v>0</v>
      </c>
      <c r="TW193" s="21"/>
      <c r="TX193" s="21">
        <f t="shared" si="2281"/>
        <v>0</v>
      </c>
      <c r="TY193" s="21"/>
      <c r="TZ193" s="21">
        <f t="shared" si="2282"/>
        <v>0</v>
      </c>
      <c r="UA193" s="21"/>
      <c r="UB193" s="21">
        <f t="shared" si="2283"/>
        <v>0</v>
      </c>
      <c r="UC193" s="21"/>
      <c r="UD193" s="21">
        <f t="shared" si="2284"/>
        <v>0</v>
      </c>
      <c r="UE193" s="21"/>
      <c r="UF193" s="21">
        <f t="shared" si="2285"/>
        <v>0</v>
      </c>
      <c r="UG193" s="21"/>
      <c r="UH193" s="21">
        <f t="shared" si="1982"/>
        <v>0</v>
      </c>
      <c r="UI193" s="21"/>
      <c r="UJ193" s="21">
        <f t="shared" si="2286"/>
        <v>0</v>
      </c>
      <c r="UK193" s="21"/>
      <c r="UL193" s="21">
        <f t="shared" si="2287"/>
        <v>0</v>
      </c>
      <c r="UM193" s="21"/>
      <c r="UN193" s="21">
        <f t="shared" si="2288"/>
        <v>0</v>
      </c>
      <c r="UO193" s="21"/>
      <c r="UP193" s="21">
        <f t="shared" si="2289"/>
        <v>0</v>
      </c>
      <c r="UQ193" s="21"/>
      <c r="UR193" s="21">
        <f t="shared" si="2290"/>
        <v>0</v>
      </c>
      <c r="US193" s="21"/>
      <c r="UT193" s="21">
        <f t="shared" si="2291"/>
        <v>0</v>
      </c>
      <c r="UU193" s="21"/>
      <c r="UV193" s="21">
        <f t="shared" si="1989"/>
        <v>0</v>
      </c>
      <c r="UW193" s="21"/>
      <c r="UX193" s="21">
        <f t="shared" si="2292"/>
        <v>0</v>
      </c>
      <c r="UY193" s="21"/>
      <c r="UZ193" s="21">
        <f t="shared" si="1991"/>
        <v>0</v>
      </c>
      <c r="VA193" s="21"/>
      <c r="VB193" s="21">
        <f t="shared" si="2293"/>
        <v>0</v>
      </c>
      <c r="VC193" s="21"/>
      <c r="VD193" s="21">
        <f t="shared" si="2294"/>
        <v>0</v>
      </c>
      <c r="VE193" s="21"/>
      <c r="VF193" s="21">
        <f t="shared" si="2295"/>
        <v>0</v>
      </c>
      <c r="VG193" s="21"/>
      <c r="VH193" s="21">
        <f t="shared" si="2296"/>
        <v>0</v>
      </c>
      <c r="VI193" s="21"/>
      <c r="VJ193" s="21">
        <f t="shared" si="2297"/>
        <v>0</v>
      </c>
      <c r="VK193" s="21"/>
      <c r="VL193" s="21">
        <f t="shared" si="2298"/>
        <v>0</v>
      </c>
      <c r="VM193" s="21"/>
      <c r="VN193" s="21">
        <f t="shared" si="2299"/>
        <v>0</v>
      </c>
      <c r="VO193" s="21"/>
      <c r="VP193" s="21">
        <f t="shared" si="2300"/>
        <v>0</v>
      </c>
      <c r="VQ193" s="21"/>
      <c r="VR193" s="21">
        <f t="shared" si="2267"/>
        <v>0</v>
      </c>
      <c r="VS193" s="21"/>
      <c r="VT193" s="21">
        <f t="shared" si="2347"/>
        <v>0</v>
      </c>
      <c r="VU193" s="21"/>
      <c r="VV193" s="21">
        <f t="shared" si="2347"/>
        <v>0</v>
      </c>
      <c r="VW193" s="21"/>
      <c r="VX193" s="21">
        <f t="shared" si="2349"/>
        <v>0</v>
      </c>
      <c r="VY193" s="21"/>
      <c r="VZ193" s="21">
        <f t="shared" si="2349"/>
        <v>0</v>
      </c>
      <c r="WA193" s="21"/>
      <c r="WB193" s="21">
        <f t="shared" si="2349"/>
        <v>0</v>
      </c>
      <c r="WC193" s="21"/>
      <c r="WD193" s="21">
        <f t="shared" si="2349"/>
        <v>0</v>
      </c>
      <c r="WE193" s="21"/>
      <c r="WF193" s="21">
        <f t="shared" si="2349"/>
        <v>0</v>
      </c>
      <c r="WG193" s="21"/>
      <c r="WH193" s="21">
        <f t="shared" si="2349"/>
        <v>0</v>
      </c>
      <c r="WI193" s="21"/>
      <c r="WJ193" s="21">
        <f t="shared" si="2349"/>
        <v>0</v>
      </c>
      <c r="WK193" s="21"/>
      <c r="WL193" s="21">
        <f t="shared" si="2349"/>
        <v>0</v>
      </c>
      <c r="WM193" s="21"/>
      <c r="WN193" s="21">
        <f t="shared" si="2349"/>
        <v>0</v>
      </c>
      <c r="WO193" s="21"/>
      <c r="WP193" s="21">
        <f t="shared" si="2349"/>
        <v>0</v>
      </c>
      <c r="WQ193" s="21"/>
      <c r="WR193" s="21">
        <f t="shared" si="2349"/>
        <v>0</v>
      </c>
      <c r="WS193" s="21"/>
      <c r="WT193" s="21">
        <f t="shared" si="2349"/>
        <v>0</v>
      </c>
      <c r="WU193" s="21"/>
      <c r="WV193" s="21">
        <f t="shared" si="2349"/>
        <v>0</v>
      </c>
      <c r="WW193" s="21"/>
      <c r="WX193" s="21">
        <f t="shared" si="2349"/>
        <v>0</v>
      </c>
      <c r="WY193" s="21"/>
      <c r="WZ193" s="21">
        <f t="shared" si="2349"/>
        <v>0</v>
      </c>
      <c r="XA193" s="21"/>
      <c r="XB193" s="21">
        <f t="shared" si="2349"/>
        <v>0</v>
      </c>
      <c r="XC193" s="21"/>
      <c r="XD193" s="21">
        <f t="shared" si="2347"/>
        <v>0</v>
      </c>
      <c r="XE193" s="21"/>
      <c r="XF193" s="21">
        <f t="shared" si="2347"/>
        <v>0</v>
      </c>
      <c r="XG193" s="21"/>
      <c r="XH193" s="21">
        <f t="shared" si="2347"/>
        <v>0</v>
      </c>
      <c r="XI193" s="21"/>
      <c r="XJ193" s="21">
        <f t="shared" si="2347"/>
        <v>0</v>
      </c>
      <c r="XK193" s="21"/>
      <c r="XL193" s="21">
        <f t="shared" si="2347"/>
        <v>0</v>
      </c>
      <c r="XM193" s="21"/>
      <c r="XN193" s="21">
        <f t="shared" si="2347"/>
        <v>0</v>
      </c>
      <c r="XO193" s="21"/>
      <c r="XP193" s="21">
        <f t="shared" si="2347"/>
        <v>0</v>
      </c>
      <c r="XQ193" s="21"/>
      <c r="XR193" s="21">
        <f t="shared" si="2347"/>
        <v>0</v>
      </c>
      <c r="XS193" s="21"/>
      <c r="XT193" s="21">
        <f t="shared" si="2347"/>
        <v>0</v>
      </c>
      <c r="XU193" s="21"/>
      <c r="XV193" s="21">
        <f t="shared" si="2347"/>
        <v>0</v>
      </c>
      <c r="XW193" s="21"/>
      <c r="XX193" s="21">
        <f t="shared" si="2347"/>
        <v>0</v>
      </c>
      <c r="XY193" s="21"/>
      <c r="XZ193" s="21">
        <f t="shared" si="2347"/>
        <v>0</v>
      </c>
      <c r="YA193" s="21"/>
      <c r="YB193" s="21">
        <f t="shared" si="2004"/>
        <v>0</v>
      </c>
      <c r="YC193" s="21"/>
      <c r="YD193" s="21">
        <f t="shared" si="2005"/>
        <v>0</v>
      </c>
      <c r="YE193" s="21"/>
      <c r="YF193" s="21">
        <f t="shared" si="2006"/>
        <v>0</v>
      </c>
      <c r="YG193" s="21"/>
      <c r="YH193" s="21">
        <f t="shared" si="2007"/>
        <v>0</v>
      </c>
      <c r="YI193" s="21"/>
      <c r="YJ193" s="21">
        <f t="shared" si="2008"/>
        <v>0</v>
      </c>
      <c r="YK193" s="21"/>
      <c r="YL193" s="21">
        <f t="shared" si="2009"/>
        <v>0</v>
      </c>
      <c r="YM193" s="21"/>
      <c r="YN193" s="21">
        <f t="shared" si="2010"/>
        <v>0</v>
      </c>
      <c r="YO193" s="21"/>
      <c r="YP193" s="21">
        <f t="shared" si="2011"/>
        <v>0</v>
      </c>
      <c r="YQ193" s="21"/>
      <c r="YR193" s="21">
        <f t="shared" si="2012"/>
        <v>0</v>
      </c>
      <c r="YS193" s="21"/>
      <c r="YT193" s="21">
        <f t="shared" si="2350"/>
        <v>0</v>
      </c>
      <c r="YU193" s="21"/>
      <c r="YV193" s="21">
        <f t="shared" si="2014"/>
        <v>0</v>
      </c>
      <c r="YW193" s="21"/>
      <c r="YX193" s="21">
        <f t="shared" si="2015"/>
        <v>0</v>
      </c>
      <c r="YY193" s="21"/>
      <c r="YZ193" s="21">
        <f t="shared" si="2347"/>
        <v>0</v>
      </c>
      <c r="ZA193" s="21"/>
      <c r="ZB193" s="21">
        <f t="shared" si="2016"/>
        <v>0</v>
      </c>
      <c r="ZC193" s="21"/>
      <c r="ZD193" s="21">
        <f t="shared" si="2017"/>
        <v>0</v>
      </c>
      <c r="ZE193" s="21"/>
      <c r="ZF193" s="21">
        <f t="shared" si="2018"/>
        <v>0</v>
      </c>
      <c r="ZG193" s="21"/>
      <c r="ZH193" s="21">
        <f t="shared" si="2351"/>
        <v>0</v>
      </c>
      <c r="ZI193" s="21"/>
      <c r="ZJ193" s="21">
        <f t="shared" si="2020"/>
        <v>0</v>
      </c>
      <c r="ZK193" s="21"/>
      <c r="ZL193" s="21">
        <f t="shared" si="2021"/>
        <v>0</v>
      </c>
      <c r="ZM193" s="21"/>
      <c r="ZN193" s="21">
        <f t="shared" si="2352"/>
        <v>0</v>
      </c>
      <c r="ZO193" s="21"/>
      <c r="ZP193" s="21">
        <f t="shared" si="2023"/>
        <v>0</v>
      </c>
      <c r="ZQ193" s="21"/>
      <c r="ZR193" s="21">
        <f t="shared" si="2024"/>
        <v>0</v>
      </c>
      <c r="ZS193" s="21"/>
      <c r="ZT193" s="21">
        <f t="shared" si="2347"/>
        <v>0</v>
      </c>
      <c r="ZU193" s="21"/>
      <c r="ZV193" s="21">
        <f t="shared" si="2353"/>
        <v>0</v>
      </c>
      <c r="ZW193" s="21"/>
      <c r="ZX193" s="21">
        <f t="shared" si="2354"/>
        <v>0</v>
      </c>
      <c r="ZY193" s="21"/>
      <c r="ZZ193" s="21">
        <f t="shared" si="2354"/>
        <v>0</v>
      </c>
      <c r="AAA193" s="21"/>
      <c r="AAB193" s="21">
        <f t="shared" si="2355"/>
        <v>0</v>
      </c>
      <c r="AAC193" s="21"/>
      <c r="AAD193" s="21">
        <f t="shared" si="2355"/>
        <v>0</v>
      </c>
      <c r="AAE193" s="21"/>
      <c r="AAF193" s="21">
        <f t="shared" si="2356"/>
        <v>0</v>
      </c>
      <c r="AAG193" s="21"/>
      <c r="AAH193" s="21">
        <f t="shared" si="2356"/>
        <v>0</v>
      </c>
      <c r="AAI193" s="21"/>
      <c r="AAJ193" s="21">
        <f t="shared" si="2357"/>
        <v>0</v>
      </c>
      <c r="AAK193" s="21"/>
      <c r="AAL193" s="21">
        <f t="shared" si="2357"/>
        <v>0</v>
      </c>
      <c r="AAM193" s="21"/>
      <c r="AAN193" s="21">
        <f t="shared" si="2358"/>
        <v>0</v>
      </c>
      <c r="AAO193" s="21"/>
      <c r="AAP193" s="21">
        <f t="shared" si="2358"/>
        <v>0</v>
      </c>
      <c r="AAQ193" s="21"/>
      <c r="AAR193" s="21">
        <f t="shared" si="2359"/>
        <v>0</v>
      </c>
      <c r="AAS193" s="21"/>
      <c r="AAT193" s="21">
        <f t="shared" si="2359"/>
        <v>0</v>
      </c>
      <c r="AAU193" s="21"/>
      <c r="AAV193" s="21">
        <f t="shared" si="2360"/>
        <v>0</v>
      </c>
      <c r="AAW193" s="21"/>
      <c r="AAX193" s="21">
        <f t="shared" si="2360"/>
        <v>0</v>
      </c>
      <c r="AAY193" s="21"/>
      <c r="AAZ193" s="21">
        <f t="shared" si="2361"/>
        <v>0</v>
      </c>
      <c r="ABA193" s="21"/>
      <c r="ABB193" s="21">
        <f t="shared" si="2361"/>
        <v>0</v>
      </c>
      <c r="ABC193" s="21"/>
      <c r="ABD193" s="21">
        <f t="shared" si="2362"/>
        <v>0</v>
      </c>
      <c r="ABE193" s="21"/>
      <c r="ABF193" s="21">
        <f t="shared" si="2362"/>
        <v>0</v>
      </c>
      <c r="ABG193" s="21"/>
      <c r="ABH193" s="21">
        <f t="shared" si="2363"/>
        <v>0</v>
      </c>
      <c r="ABI193" s="21"/>
      <c r="ABJ193" s="21">
        <f t="shared" si="2363"/>
        <v>0</v>
      </c>
      <c r="ABK193" s="21"/>
      <c r="ABL193" s="21">
        <f t="shared" si="2364"/>
        <v>0</v>
      </c>
      <c r="ABM193" s="21"/>
      <c r="ABN193" s="21">
        <f t="shared" si="2364"/>
        <v>0</v>
      </c>
      <c r="ABO193" s="21"/>
      <c r="ABP193" s="21">
        <f t="shared" si="2365"/>
        <v>0</v>
      </c>
      <c r="ABQ193" s="21"/>
      <c r="ABR193" s="21">
        <f t="shared" si="2365"/>
        <v>0</v>
      </c>
      <c r="ABS193" s="21"/>
      <c r="ABT193" s="21">
        <f t="shared" si="2366"/>
        <v>0</v>
      </c>
      <c r="ABU193" s="21"/>
      <c r="ABV193" s="21">
        <f t="shared" si="2366"/>
        <v>0</v>
      </c>
      <c r="ABW193" s="21"/>
      <c r="ABX193" s="21">
        <f t="shared" si="2367"/>
        <v>0</v>
      </c>
      <c r="ABY193" s="21"/>
      <c r="ABZ193" s="21">
        <f t="shared" si="2367"/>
        <v>0</v>
      </c>
      <c r="ACA193" s="21"/>
      <c r="ACB193" s="21">
        <f t="shared" si="2368"/>
        <v>0</v>
      </c>
      <c r="ACC193" s="21"/>
      <c r="ACD193" s="21">
        <f t="shared" si="2368"/>
        <v>0</v>
      </c>
      <c r="ACE193" s="21"/>
      <c r="ACF193" s="21">
        <f t="shared" si="2369"/>
        <v>0</v>
      </c>
      <c r="ACG193" s="21"/>
      <c r="ACH193" s="21">
        <f t="shared" si="2369"/>
        <v>0</v>
      </c>
      <c r="ACI193" s="21"/>
      <c r="ACJ193" s="21">
        <f t="shared" si="2370"/>
        <v>0</v>
      </c>
      <c r="ACK193" s="21"/>
      <c r="ACL193" s="21">
        <f t="shared" si="2370"/>
        <v>0</v>
      </c>
      <c r="ACM193" s="21"/>
      <c r="ACN193" s="21">
        <f t="shared" si="2371"/>
        <v>0</v>
      </c>
      <c r="ACO193" s="21"/>
      <c r="ACP193" s="21">
        <f t="shared" si="2371"/>
        <v>0</v>
      </c>
      <c r="ACQ193" s="21"/>
      <c r="ACR193" s="21">
        <f t="shared" si="2372"/>
        <v>0</v>
      </c>
      <c r="ACS193" s="21"/>
      <c r="ACT193" s="21">
        <f t="shared" si="2372"/>
        <v>0</v>
      </c>
      <c r="ACU193" s="21"/>
      <c r="ACV193" s="21">
        <f t="shared" si="2373"/>
        <v>0</v>
      </c>
      <c r="ACW193" s="21"/>
      <c r="ACX193" s="21">
        <f t="shared" si="2373"/>
        <v>0</v>
      </c>
      <c r="ACY193" s="21"/>
      <c r="ACZ193" s="21">
        <f t="shared" si="2374"/>
        <v>0</v>
      </c>
      <c r="ADA193" s="21"/>
      <c r="ADB193" s="21">
        <f t="shared" si="2374"/>
        <v>0</v>
      </c>
      <c r="ADC193" s="21"/>
      <c r="ADD193" s="21">
        <f t="shared" si="2375"/>
        <v>0</v>
      </c>
      <c r="ADE193" s="21"/>
      <c r="ADF193" s="21">
        <f t="shared" si="2375"/>
        <v>0</v>
      </c>
      <c r="ADG193" s="21"/>
      <c r="ADH193" s="21">
        <f t="shared" si="2376"/>
        <v>0</v>
      </c>
      <c r="ADI193" s="21"/>
      <c r="ADJ193" s="21">
        <f t="shared" si="2376"/>
        <v>0</v>
      </c>
      <c r="ADK193" s="21"/>
      <c r="ADL193" s="21">
        <f t="shared" si="2377"/>
        <v>0</v>
      </c>
      <c r="ADM193" s="21"/>
      <c r="ADN193" s="21">
        <f t="shared" si="2377"/>
        <v>0</v>
      </c>
      <c r="ADO193" s="21"/>
      <c r="ADP193" s="21">
        <f t="shared" si="2377"/>
        <v>0</v>
      </c>
      <c r="ADQ193" s="21"/>
      <c r="ADR193" s="21">
        <f t="shared" si="2377"/>
        <v>0</v>
      </c>
      <c r="ADS193" s="21"/>
      <c r="ADT193" s="21">
        <f t="shared" si="2377"/>
        <v>0</v>
      </c>
      <c r="ADU193" s="21"/>
      <c r="ADV193" s="21">
        <f t="shared" si="2378"/>
        <v>0</v>
      </c>
      <c r="ADW193" s="21"/>
      <c r="ADX193" s="21">
        <f t="shared" si="2378"/>
        <v>0</v>
      </c>
      <c r="ADY193" s="21"/>
      <c r="ADZ193" s="21">
        <f t="shared" si="2378"/>
        <v>0</v>
      </c>
      <c r="AEA193" s="21"/>
      <c r="AEB193" s="21">
        <f t="shared" si="2378"/>
        <v>0</v>
      </c>
      <c r="AEC193" s="21"/>
      <c r="AED193" s="21">
        <f t="shared" si="2379"/>
        <v>0</v>
      </c>
      <c r="AEE193" s="21"/>
      <c r="AEF193" s="21">
        <f t="shared" si="2379"/>
        <v>0</v>
      </c>
      <c r="AEG193" s="21"/>
      <c r="AEH193" s="21">
        <f t="shared" si="2379"/>
        <v>0</v>
      </c>
      <c r="AEI193" s="21"/>
      <c r="AEJ193" s="21">
        <f t="shared" si="2379"/>
        <v>0</v>
      </c>
      <c r="AEK193" s="21"/>
      <c r="AEL193" s="21">
        <f t="shared" si="2379"/>
        <v>0</v>
      </c>
      <c r="AEM193" s="21"/>
      <c r="AEN193" s="21">
        <f t="shared" si="2380"/>
        <v>0</v>
      </c>
      <c r="AEO193" s="21"/>
      <c r="AEP193" s="21">
        <f t="shared" si="2380"/>
        <v>0</v>
      </c>
      <c r="AEQ193" s="21"/>
      <c r="AER193" s="21">
        <f t="shared" si="2380"/>
        <v>0</v>
      </c>
      <c r="AES193" s="21"/>
      <c r="AET193" s="21">
        <f t="shared" si="2380"/>
        <v>0</v>
      </c>
      <c r="AEU193" s="21"/>
      <c r="AEV193" s="21">
        <f t="shared" si="2381"/>
        <v>0</v>
      </c>
      <c r="AEW193" s="21"/>
      <c r="AEX193" s="21">
        <f t="shared" si="2381"/>
        <v>0</v>
      </c>
      <c r="AEY193" s="21"/>
      <c r="AEZ193" s="21">
        <f t="shared" si="2381"/>
        <v>0</v>
      </c>
      <c r="AFA193" s="21"/>
      <c r="AFB193" s="21">
        <f t="shared" si="2381"/>
        <v>0</v>
      </c>
      <c r="AFC193" s="21"/>
      <c r="AFD193" s="21">
        <f t="shared" si="2381"/>
        <v>0</v>
      </c>
      <c r="AFE193" s="21"/>
      <c r="AFF193" s="21">
        <f t="shared" si="2382"/>
        <v>0</v>
      </c>
      <c r="AFG193" s="21"/>
      <c r="AFH193" s="21">
        <f t="shared" si="2382"/>
        <v>0</v>
      </c>
      <c r="AFI193" s="21"/>
      <c r="AFJ193" s="21">
        <f t="shared" si="2382"/>
        <v>0</v>
      </c>
      <c r="AFK193" s="21"/>
      <c r="AFL193" s="21">
        <f t="shared" si="2382"/>
        <v>0</v>
      </c>
      <c r="AFM193" s="21"/>
      <c r="AFN193" s="21">
        <f t="shared" si="2383"/>
        <v>0</v>
      </c>
      <c r="AFO193" s="21"/>
      <c r="AFP193" s="21">
        <f t="shared" si="2383"/>
        <v>0</v>
      </c>
      <c r="AFQ193" s="21"/>
      <c r="AFR193" s="21">
        <f t="shared" si="2383"/>
        <v>0</v>
      </c>
      <c r="AFS193" s="21"/>
      <c r="AFT193" s="21">
        <f t="shared" si="2383"/>
        <v>0</v>
      </c>
      <c r="AFU193" s="21"/>
      <c r="AFV193" s="21">
        <f t="shared" si="2383"/>
        <v>0</v>
      </c>
      <c r="AFW193" s="21"/>
      <c r="AFX193" s="21">
        <f t="shared" si="2384"/>
        <v>0</v>
      </c>
      <c r="AFY193" s="21"/>
      <c r="AFZ193" s="21">
        <f t="shared" si="2384"/>
        <v>0</v>
      </c>
      <c r="AGA193" s="21"/>
      <c r="AGB193" s="21">
        <f t="shared" si="2384"/>
        <v>0</v>
      </c>
      <c r="AGC193" s="21"/>
      <c r="AGD193" s="21">
        <f t="shared" si="2384"/>
        <v>0</v>
      </c>
      <c r="AGE193" s="21"/>
      <c r="AGF193" s="21">
        <f t="shared" si="2385"/>
        <v>0</v>
      </c>
      <c r="AGG193" s="21"/>
      <c r="AGH193" s="21">
        <f t="shared" si="2385"/>
        <v>0</v>
      </c>
      <c r="AGI193" s="21"/>
      <c r="AGJ193" s="21">
        <f t="shared" si="2385"/>
        <v>0</v>
      </c>
      <c r="AGK193" s="21"/>
      <c r="AGL193" s="21">
        <f t="shared" si="2385"/>
        <v>0</v>
      </c>
      <c r="AGM193" s="21"/>
      <c r="AGN193" s="21">
        <f t="shared" si="2385"/>
        <v>0</v>
      </c>
      <c r="AGO193" s="21"/>
      <c r="AGP193" s="21">
        <f t="shared" si="2386"/>
        <v>0</v>
      </c>
      <c r="AGQ193" s="21"/>
      <c r="AGR193" s="21">
        <f t="shared" si="2386"/>
        <v>0</v>
      </c>
      <c r="AGS193" s="21"/>
      <c r="AGT193" s="21">
        <f t="shared" si="2386"/>
        <v>0</v>
      </c>
      <c r="AGU193" s="21"/>
      <c r="AGV193" s="21">
        <f t="shared" si="2386"/>
        <v>0</v>
      </c>
      <c r="AGW193" s="21"/>
      <c r="AGX193" s="21">
        <f t="shared" si="2387"/>
        <v>0</v>
      </c>
      <c r="AGY193" s="21"/>
      <c r="AGZ193" s="21">
        <f t="shared" si="2387"/>
        <v>0</v>
      </c>
      <c r="AHA193" s="21"/>
      <c r="AHB193" s="21">
        <f t="shared" si="2387"/>
        <v>0</v>
      </c>
      <c r="AHC193" s="21"/>
      <c r="AHD193" s="21">
        <f t="shared" si="2387"/>
        <v>0</v>
      </c>
      <c r="AHE193" s="21"/>
      <c r="AHF193" s="21">
        <f t="shared" si="2387"/>
        <v>0</v>
      </c>
      <c r="AHG193" s="21"/>
      <c r="AHH193" s="21">
        <f t="shared" si="2388"/>
        <v>0</v>
      </c>
      <c r="AHI193" s="21"/>
      <c r="AHJ193" s="21">
        <f t="shared" si="2388"/>
        <v>0</v>
      </c>
      <c r="AHK193" s="21"/>
      <c r="AHL193" s="21">
        <f t="shared" si="2388"/>
        <v>0</v>
      </c>
      <c r="AHM193" s="21"/>
      <c r="AHN193" s="21">
        <f t="shared" si="2388"/>
        <v>0</v>
      </c>
      <c r="AHO193" s="21"/>
      <c r="AHP193" s="21">
        <f t="shared" si="2389"/>
        <v>0</v>
      </c>
      <c r="AHQ193" s="21"/>
      <c r="AHR193" s="21">
        <f t="shared" si="2389"/>
        <v>0</v>
      </c>
      <c r="AHS193" s="21"/>
      <c r="AHT193" s="21">
        <f t="shared" si="2389"/>
        <v>0</v>
      </c>
      <c r="AHU193" s="21"/>
      <c r="AHV193" s="21">
        <f t="shared" si="2389"/>
        <v>0</v>
      </c>
      <c r="AHW193" s="21"/>
      <c r="AHX193" s="21">
        <f t="shared" si="2389"/>
        <v>0</v>
      </c>
      <c r="AHY193" s="21"/>
      <c r="AHZ193" s="21">
        <f t="shared" si="2390"/>
        <v>0</v>
      </c>
      <c r="AIA193" s="21"/>
      <c r="AIB193" s="21">
        <f t="shared" si="2390"/>
        <v>0</v>
      </c>
      <c r="AIC193" s="21"/>
      <c r="AID193" s="21">
        <f t="shared" si="2390"/>
        <v>0</v>
      </c>
      <c r="AIE193" s="21"/>
      <c r="AIF193" s="21">
        <f t="shared" si="2390"/>
        <v>0</v>
      </c>
      <c r="AIG193" s="21"/>
      <c r="AIH193" s="21">
        <f t="shared" si="2391"/>
        <v>0</v>
      </c>
      <c r="AII193" s="21"/>
      <c r="AIJ193" s="21">
        <f t="shared" si="2391"/>
        <v>0</v>
      </c>
      <c r="AIK193" s="21"/>
      <c r="AIL193" s="21">
        <f t="shared" si="2391"/>
        <v>0</v>
      </c>
      <c r="AIM193" s="21"/>
      <c r="AIN193" s="21">
        <f t="shared" si="2391"/>
        <v>0</v>
      </c>
      <c r="AIO193" s="21"/>
      <c r="AIP193" s="21">
        <f t="shared" si="2391"/>
        <v>0</v>
      </c>
      <c r="AIQ193" s="21"/>
      <c r="AIR193" s="21">
        <f t="shared" si="2392"/>
        <v>0</v>
      </c>
      <c r="AIS193" s="21"/>
      <c r="AIT193" s="21">
        <f t="shared" si="2392"/>
        <v>0</v>
      </c>
      <c r="AIU193" s="21"/>
      <c r="AIV193" s="21">
        <f t="shared" si="2392"/>
        <v>0</v>
      </c>
      <c r="AIW193" s="21"/>
      <c r="AIX193" s="21">
        <f t="shared" si="2392"/>
        <v>0</v>
      </c>
      <c r="AIY193" s="21"/>
      <c r="AIZ193" s="21">
        <f t="shared" si="2347"/>
        <v>0</v>
      </c>
      <c r="AJA193" s="21"/>
    </row>
    <row r="194" spans="2:937" ht="13.5" customHeight="1" x14ac:dyDescent="0.25">
      <c r="B194" s="31">
        <v>189</v>
      </c>
      <c r="C194" s="192" t="s">
        <v>205</v>
      </c>
      <c r="D194" s="67" t="s">
        <v>45</v>
      </c>
      <c r="E194" s="194" t="s">
        <v>404</v>
      </c>
      <c r="F194" s="194" t="str">
        <f>_xlfn.XLOOKUP(D194,'WTG PH-III'!$D$5:$D$198,'WTG PH-III'!$B$5:$B$198,0,0,1)</f>
        <v>PSS-08</v>
      </c>
      <c r="G194" s="22" t="s">
        <v>537</v>
      </c>
      <c r="H194" s="22" t="s">
        <v>544</v>
      </c>
      <c r="I194" s="61">
        <v>13</v>
      </c>
      <c r="J194" s="21">
        <v>253</v>
      </c>
      <c r="K194" s="21">
        <f t="shared" si="2070"/>
        <v>253</v>
      </c>
      <c r="L194" s="21">
        <f t="shared" si="2071"/>
        <v>253</v>
      </c>
      <c r="M194" s="21">
        <f t="shared" si="2072"/>
        <v>0</v>
      </c>
      <c r="N194" s="95">
        <f>VLOOKUP(D194,'WTG PH-III'!$D$5:$U$198,17,0)</f>
        <v>45705</v>
      </c>
      <c r="O194" s="95">
        <f>VLOOKUP(D194,'WTG PH-III'!$D$5:$U$198,18,0)</f>
        <v>45715</v>
      </c>
      <c r="P194" s="21">
        <f t="shared" si="2073"/>
        <v>0</v>
      </c>
      <c r="Q194" s="21"/>
      <c r="R194" s="21">
        <f t="shared" si="2074"/>
        <v>0</v>
      </c>
      <c r="S194" s="21"/>
      <c r="T194" s="21">
        <f t="shared" si="2075"/>
        <v>0</v>
      </c>
      <c r="U194" s="21"/>
      <c r="V194" s="21">
        <f t="shared" si="2076"/>
        <v>0</v>
      </c>
      <c r="W194" s="21"/>
      <c r="X194" s="21">
        <f t="shared" si="2077"/>
        <v>0</v>
      </c>
      <c r="Y194" s="21"/>
      <c r="Z194" s="21">
        <f t="shared" si="2078"/>
        <v>0</v>
      </c>
      <c r="AA194" s="21"/>
      <c r="AB194" s="21">
        <f t="shared" si="2079"/>
        <v>0</v>
      </c>
      <c r="AC194" s="21"/>
      <c r="AD194" s="21">
        <f t="shared" si="2080"/>
        <v>0</v>
      </c>
      <c r="AE194" s="21"/>
      <c r="AF194" s="21">
        <f t="shared" si="2081"/>
        <v>0</v>
      </c>
      <c r="AG194" s="21"/>
      <c r="AH194" s="21">
        <f t="shared" si="2082"/>
        <v>0</v>
      </c>
      <c r="AI194" s="21"/>
      <c r="AJ194" s="21">
        <f t="shared" si="2083"/>
        <v>0</v>
      </c>
      <c r="AK194" s="21"/>
      <c r="AL194" s="21">
        <f t="shared" si="2084"/>
        <v>0</v>
      </c>
      <c r="AM194" s="21"/>
      <c r="AN194" s="21">
        <f t="shared" si="2085"/>
        <v>0</v>
      </c>
      <c r="AO194" s="21"/>
      <c r="AP194" s="21">
        <f t="shared" si="2086"/>
        <v>0</v>
      </c>
      <c r="AQ194" s="21"/>
      <c r="AR194" s="21">
        <f t="shared" si="2087"/>
        <v>0</v>
      </c>
      <c r="AS194" s="21"/>
      <c r="AT194" s="21">
        <f t="shared" si="2088"/>
        <v>0</v>
      </c>
      <c r="AU194" s="21"/>
      <c r="AV194" s="21">
        <f t="shared" si="2089"/>
        <v>0</v>
      </c>
      <c r="AW194" s="21"/>
      <c r="AX194" s="21">
        <f t="shared" si="2090"/>
        <v>0</v>
      </c>
      <c r="AY194" s="21"/>
      <c r="AZ194" s="21">
        <f t="shared" si="2091"/>
        <v>0</v>
      </c>
      <c r="BA194" s="21"/>
      <c r="BB194" s="21">
        <f t="shared" si="2092"/>
        <v>0</v>
      </c>
      <c r="BC194" s="21"/>
      <c r="BD194" s="21">
        <f t="shared" si="2093"/>
        <v>0</v>
      </c>
      <c r="BE194" s="21"/>
      <c r="BF194" s="21">
        <f t="shared" si="2094"/>
        <v>0</v>
      </c>
      <c r="BG194" s="21"/>
      <c r="BH194" s="21">
        <f t="shared" si="2095"/>
        <v>0</v>
      </c>
      <c r="BI194" s="21"/>
      <c r="BJ194" s="21">
        <f t="shared" si="2096"/>
        <v>0</v>
      </c>
      <c r="BK194" s="21"/>
      <c r="BL194" s="21">
        <f t="shared" si="2097"/>
        <v>0</v>
      </c>
      <c r="BM194" s="21"/>
      <c r="BN194" s="21">
        <f t="shared" si="2098"/>
        <v>0</v>
      </c>
      <c r="BO194" s="21"/>
      <c r="BP194" s="21">
        <f t="shared" si="2099"/>
        <v>0</v>
      </c>
      <c r="BQ194" s="21"/>
      <c r="BR194" s="21">
        <f t="shared" si="2100"/>
        <v>0</v>
      </c>
      <c r="BS194" s="21"/>
      <c r="BT194" s="21">
        <f t="shared" si="2101"/>
        <v>0</v>
      </c>
      <c r="BU194" s="21"/>
      <c r="BV194" s="21">
        <f t="shared" si="2102"/>
        <v>0</v>
      </c>
      <c r="BW194" s="21"/>
      <c r="BX194" s="21">
        <f t="shared" si="2103"/>
        <v>0</v>
      </c>
      <c r="BY194" s="21"/>
      <c r="BZ194" s="21">
        <f t="shared" si="2104"/>
        <v>0</v>
      </c>
      <c r="CA194" s="21"/>
      <c r="CB194" s="21">
        <f t="shared" si="2105"/>
        <v>0</v>
      </c>
      <c r="CC194" s="21"/>
      <c r="CD194" s="21">
        <f t="shared" si="2106"/>
        <v>0</v>
      </c>
      <c r="CE194" s="21"/>
      <c r="CF194" s="21">
        <f t="shared" si="2107"/>
        <v>0</v>
      </c>
      <c r="CG194" s="21"/>
      <c r="CH194" s="21">
        <f t="shared" si="2108"/>
        <v>0</v>
      </c>
      <c r="CI194" s="21"/>
      <c r="CJ194" s="21">
        <f t="shared" si="2109"/>
        <v>0</v>
      </c>
      <c r="CK194" s="21"/>
      <c r="CL194" s="21">
        <f t="shared" si="2110"/>
        <v>0</v>
      </c>
      <c r="CM194" s="21"/>
      <c r="CN194" s="21">
        <f t="shared" si="2111"/>
        <v>0</v>
      </c>
      <c r="CO194" s="21"/>
      <c r="CP194" s="21">
        <f t="shared" si="2112"/>
        <v>0</v>
      </c>
      <c r="CQ194" s="21"/>
      <c r="CR194" s="21">
        <f t="shared" si="2113"/>
        <v>0</v>
      </c>
      <c r="CS194" s="21"/>
      <c r="CT194" s="21">
        <f t="shared" si="2114"/>
        <v>0</v>
      </c>
      <c r="CU194" s="21"/>
      <c r="CV194" s="21">
        <f t="shared" si="2115"/>
        <v>0</v>
      </c>
      <c r="CW194" s="21"/>
      <c r="CX194" s="21">
        <f t="shared" si="2116"/>
        <v>0</v>
      </c>
      <c r="CY194" s="21"/>
      <c r="CZ194" s="21">
        <f t="shared" si="2117"/>
        <v>0</v>
      </c>
      <c r="DA194" s="21"/>
      <c r="DB194" s="21">
        <f t="shared" si="2118"/>
        <v>0</v>
      </c>
      <c r="DC194" s="21"/>
      <c r="DD194" s="21">
        <f t="shared" si="2119"/>
        <v>0</v>
      </c>
      <c r="DE194" s="21"/>
      <c r="DF194" s="21">
        <f t="shared" si="2120"/>
        <v>0</v>
      </c>
      <c r="DG194" s="21"/>
      <c r="DH194" s="21">
        <f t="shared" si="2121"/>
        <v>0</v>
      </c>
      <c r="DI194" s="21"/>
      <c r="DJ194" s="21">
        <f t="shared" si="2122"/>
        <v>0</v>
      </c>
      <c r="DK194" s="21"/>
      <c r="DL194" s="21">
        <f t="shared" si="2123"/>
        <v>0</v>
      </c>
      <c r="DM194" s="21"/>
      <c r="DN194" s="21">
        <f t="shared" si="2124"/>
        <v>0</v>
      </c>
      <c r="DO194" s="21"/>
      <c r="DP194" s="21">
        <f t="shared" si="2125"/>
        <v>0</v>
      </c>
      <c r="DQ194" s="21"/>
      <c r="DR194" s="21">
        <f t="shared" si="2126"/>
        <v>0</v>
      </c>
      <c r="DS194" s="21"/>
      <c r="DT194" s="21">
        <f t="shared" si="2127"/>
        <v>0</v>
      </c>
      <c r="DU194" s="21"/>
      <c r="DV194" s="21">
        <f t="shared" si="2128"/>
        <v>0</v>
      </c>
      <c r="DW194" s="21"/>
      <c r="DX194" s="21">
        <f t="shared" si="2129"/>
        <v>0</v>
      </c>
      <c r="DY194" s="21"/>
      <c r="DZ194" s="21">
        <f t="shared" si="2130"/>
        <v>0</v>
      </c>
      <c r="EA194" s="21"/>
      <c r="EB194" s="21">
        <f t="shared" si="2131"/>
        <v>0</v>
      </c>
      <c r="EC194" s="21"/>
      <c r="ED194" s="21">
        <f t="shared" si="2132"/>
        <v>0</v>
      </c>
      <c r="EE194" s="21"/>
      <c r="EF194" s="21">
        <f t="shared" si="2133"/>
        <v>0</v>
      </c>
      <c r="EG194" s="21"/>
      <c r="EH194" s="21">
        <f t="shared" si="2134"/>
        <v>23</v>
      </c>
      <c r="EI194" s="21"/>
      <c r="EJ194" s="21">
        <f t="shared" si="2135"/>
        <v>23</v>
      </c>
      <c r="EK194" s="21"/>
      <c r="EL194" s="21">
        <f t="shared" si="2136"/>
        <v>23</v>
      </c>
      <c r="EM194" s="21"/>
      <c r="EN194" s="21">
        <f t="shared" si="2137"/>
        <v>23</v>
      </c>
      <c r="EO194" s="21"/>
      <c r="EP194" s="21">
        <f t="shared" si="2138"/>
        <v>23</v>
      </c>
      <c r="EQ194" s="21"/>
      <c r="ER194" s="21">
        <f t="shared" si="2139"/>
        <v>23</v>
      </c>
      <c r="ES194" s="21"/>
      <c r="ET194" s="21">
        <f t="shared" si="2140"/>
        <v>23</v>
      </c>
      <c r="EU194" s="21"/>
      <c r="EV194" s="21">
        <f t="shared" si="2141"/>
        <v>23</v>
      </c>
      <c r="EW194" s="21"/>
      <c r="EX194" s="21">
        <f t="shared" si="2142"/>
        <v>23</v>
      </c>
      <c r="EY194" s="21"/>
      <c r="EZ194" s="21">
        <f t="shared" si="2143"/>
        <v>23</v>
      </c>
      <c r="FA194" s="21"/>
      <c r="FB194" s="21">
        <f t="shared" si="2144"/>
        <v>23</v>
      </c>
      <c r="FC194" s="21"/>
      <c r="FD194" s="21">
        <f t="shared" si="2145"/>
        <v>0</v>
      </c>
      <c r="FE194" s="21"/>
      <c r="FF194" s="21">
        <f t="shared" si="2146"/>
        <v>0</v>
      </c>
      <c r="FG194" s="21"/>
      <c r="FH194" s="21">
        <f t="shared" si="2147"/>
        <v>0</v>
      </c>
      <c r="FI194" s="21"/>
      <c r="FJ194" s="21">
        <f t="shared" si="2148"/>
        <v>0</v>
      </c>
      <c r="FK194" s="21"/>
      <c r="FL194" s="21">
        <f t="shared" si="2149"/>
        <v>0</v>
      </c>
      <c r="FM194" s="21"/>
      <c r="FN194" s="21">
        <f t="shared" si="2150"/>
        <v>0</v>
      </c>
      <c r="FO194" s="21"/>
      <c r="FP194" s="21">
        <f t="shared" si="2151"/>
        <v>0</v>
      </c>
      <c r="FQ194" s="21"/>
      <c r="FR194" s="21">
        <f t="shared" si="2152"/>
        <v>0</v>
      </c>
      <c r="FS194" s="21"/>
      <c r="FT194" s="21">
        <f t="shared" si="2153"/>
        <v>0</v>
      </c>
      <c r="FU194" s="21"/>
      <c r="FV194" s="21">
        <f t="shared" si="2154"/>
        <v>0</v>
      </c>
      <c r="FW194" s="21"/>
      <c r="FX194" s="21">
        <f t="shared" si="2155"/>
        <v>0</v>
      </c>
      <c r="FY194" s="21"/>
      <c r="FZ194" s="21">
        <f t="shared" si="2156"/>
        <v>0</v>
      </c>
      <c r="GA194" s="21"/>
      <c r="GB194" s="21">
        <f t="shared" si="2157"/>
        <v>0</v>
      </c>
      <c r="GC194" s="21"/>
      <c r="GD194" s="21">
        <f t="shared" si="2158"/>
        <v>0</v>
      </c>
      <c r="GE194" s="21"/>
      <c r="GF194" s="21">
        <f t="shared" si="2159"/>
        <v>0</v>
      </c>
      <c r="GG194" s="21"/>
      <c r="GH194" s="21">
        <f t="shared" si="2160"/>
        <v>0</v>
      </c>
      <c r="GI194" s="21"/>
      <c r="GJ194" s="21">
        <f t="shared" si="2161"/>
        <v>0</v>
      </c>
      <c r="GK194" s="21"/>
      <c r="GL194" s="21">
        <f t="shared" si="2162"/>
        <v>0</v>
      </c>
      <c r="GM194" s="21"/>
      <c r="GN194" s="21">
        <f t="shared" si="2163"/>
        <v>0</v>
      </c>
      <c r="GO194" s="21"/>
      <c r="GP194" s="21">
        <f t="shared" si="2164"/>
        <v>0</v>
      </c>
      <c r="GQ194" s="21"/>
      <c r="GR194" s="21">
        <f t="shared" si="2165"/>
        <v>0</v>
      </c>
      <c r="GS194" s="21"/>
      <c r="GT194" s="21">
        <f t="shared" si="2166"/>
        <v>0</v>
      </c>
      <c r="GU194" s="21"/>
      <c r="GV194" s="21">
        <f t="shared" si="2167"/>
        <v>0</v>
      </c>
      <c r="GW194" s="21"/>
      <c r="GX194" s="21">
        <f t="shared" si="2168"/>
        <v>0</v>
      </c>
      <c r="GY194" s="21"/>
      <c r="GZ194" s="21">
        <f t="shared" si="2169"/>
        <v>0</v>
      </c>
      <c r="HA194" s="21"/>
      <c r="HB194" s="21">
        <f t="shared" si="2170"/>
        <v>0</v>
      </c>
      <c r="HC194" s="21"/>
      <c r="HD194" s="21">
        <f t="shared" si="2171"/>
        <v>0</v>
      </c>
      <c r="HE194" s="21"/>
      <c r="HF194" s="21">
        <f t="shared" si="2172"/>
        <v>0</v>
      </c>
      <c r="HG194" s="21"/>
      <c r="HH194" s="21">
        <f t="shared" si="2173"/>
        <v>0</v>
      </c>
      <c r="HI194" s="21"/>
      <c r="HJ194" s="21">
        <f t="shared" si="2174"/>
        <v>0</v>
      </c>
      <c r="HK194" s="21"/>
      <c r="HL194" s="21">
        <f t="shared" si="2175"/>
        <v>0</v>
      </c>
      <c r="HM194" s="21"/>
      <c r="HN194" s="21">
        <f t="shared" si="2176"/>
        <v>0</v>
      </c>
      <c r="HO194" s="21"/>
      <c r="HP194" s="21">
        <f t="shared" si="2177"/>
        <v>0</v>
      </c>
      <c r="HQ194" s="21"/>
      <c r="HR194" s="21">
        <f t="shared" si="2178"/>
        <v>0</v>
      </c>
      <c r="HS194" s="21"/>
      <c r="HT194" s="21">
        <f t="shared" si="2179"/>
        <v>0</v>
      </c>
      <c r="HU194" s="21"/>
      <c r="HV194" s="21">
        <f t="shared" si="2180"/>
        <v>0</v>
      </c>
      <c r="HW194" s="21"/>
      <c r="HX194" s="21">
        <f t="shared" si="2181"/>
        <v>0</v>
      </c>
      <c r="HY194" s="21"/>
      <c r="HZ194" s="21">
        <f t="shared" si="2182"/>
        <v>0</v>
      </c>
      <c r="IA194" s="21"/>
      <c r="IB194" s="21">
        <f t="shared" si="2183"/>
        <v>0</v>
      </c>
      <c r="IC194" s="21"/>
      <c r="ID194" s="21">
        <f t="shared" si="2184"/>
        <v>0</v>
      </c>
      <c r="IE194" s="21"/>
      <c r="IF194" s="21">
        <f t="shared" si="2185"/>
        <v>0</v>
      </c>
      <c r="IG194" s="21"/>
      <c r="IH194" s="21">
        <f t="shared" si="2186"/>
        <v>0</v>
      </c>
      <c r="II194" s="21"/>
      <c r="IJ194" s="21">
        <f t="shared" si="2187"/>
        <v>0</v>
      </c>
      <c r="IK194" s="21"/>
      <c r="IL194" s="21">
        <f t="shared" si="2188"/>
        <v>0</v>
      </c>
      <c r="IM194" s="21"/>
      <c r="IN194" s="21">
        <f t="shared" si="2189"/>
        <v>0</v>
      </c>
      <c r="IO194" s="21"/>
      <c r="IP194" s="21">
        <f t="shared" si="2190"/>
        <v>0</v>
      </c>
      <c r="IQ194" s="21"/>
      <c r="IR194" s="21">
        <f t="shared" si="2191"/>
        <v>0</v>
      </c>
      <c r="IS194" s="21"/>
      <c r="IT194" s="21">
        <f t="shared" si="2192"/>
        <v>0</v>
      </c>
      <c r="IU194" s="21">
        <v>12</v>
      </c>
      <c r="IV194" s="21">
        <f t="shared" si="2193"/>
        <v>0</v>
      </c>
      <c r="IW194" s="21">
        <v>30</v>
      </c>
      <c r="IX194" s="21">
        <f t="shared" si="2194"/>
        <v>0</v>
      </c>
      <c r="IY194" s="21">
        <v>32</v>
      </c>
      <c r="IZ194" s="21">
        <f t="shared" si="2195"/>
        <v>0</v>
      </c>
      <c r="JA194" s="21">
        <v>28</v>
      </c>
      <c r="JB194" s="21">
        <f t="shared" si="2196"/>
        <v>0</v>
      </c>
      <c r="JC194" s="21"/>
      <c r="JD194" s="21">
        <f t="shared" si="2197"/>
        <v>0</v>
      </c>
      <c r="JE194" s="21">
        <v>29</v>
      </c>
      <c r="JF194" s="21">
        <f t="shared" si="2198"/>
        <v>0</v>
      </c>
      <c r="JG194" s="21">
        <v>28</v>
      </c>
      <c r="JH194" s="21">
        <f t="shared" si="2199"/>
        <v>0</v>
      </c>
      <c r="JI194" s="21">
        <v>28</v>
      </c>
      <c r="JJ194" s="21">
        <f t="shared" si="2200"/>
        <v>0</v>
      </c>
      <c r="JK194" s="21">
        <v>15</v>
      </c>
      <c r="JL194" s="21">
        <f t="shared" si="2201"/>
        <v>0</v>
      </c>
      <c r="JM194" s="21">
        <v>30</v>
      </c>
      <c r="JN194" s="21">
        <f t="shared" si="2202"/>
        <v>0</v>
      </c>
      <c r="JO194" s="21">
        <v>21</v>
      </c>
      <c r="JP194" s="21">
        <f t="shared" si="2203"/>
        <v>0</v>
      </c>
      <c r="JQ194" s="21"/>
      <c r="JR194" s="21">
        <f t="shared" si="2204"/>
        <v>0</v>
      </c>
      <c r="JS194" s="21"/>
      <c r="JT194" s="21">
        <f t="shared" si="2205"/>
        <v>0</v>
      </c>
      <c r="JU194" s="21"/>
      <c r="JV194" s="21">
        <f t="shared" si="2206"/>
        <v>0</v>
      </c>
      <c r="JW194" s="21"/>
      <c r="JX194" s="21">
        <f t="shared" si="2207"/>
        <v>0</v>
      </c>
      <c r="JY194" s="21"/>
      <c r="JZ194" s="21">
        <f t="shared" si="2208"/>
        <v>0</v>
      </c>
      <c r="KA194" s="21"/>
      <c r="KB194" s="21">
        <f t="shared" si="2209"/>
        <v>0</v>
      </c>
      <c r="KC194" s="21"/>
      <c r="KD194" s="21">
        <f t="shared" si="2210"/>
        <v>0</v>
      </c>
      <c r="KE194" s="21"/>
      <c r="KF194" s="21">
        <f t="shared" si="2211"/>
        <v>0</v>
      </c>
      <c r="KG194" s="21"/>
      <c r="KH194" s="21">
        <f t="shared" si="2212"/>
        <v>0</v>
      </c>
      <c r="KI194" s="21"/>
      <c r="KJ194" s="21">
        <f t="shared" si="2213"/>
        <v>0</v>
      </c>
      <c r="KK194" s="21"/>
      <c r="KL194" s="21">
        <f t="shared" si="2214"/>
        <v>0</v>
      </c>
      <c r="KM194" s="21"/>
      <c r="KN194" s="21">
        <f t="shared" si="2215"/>
        <v>0</v>
      </c>
      <c r="KO194" s="21"/>
      <c r="KP194" s="21">
        <f t="shared" si="2216"/>
        <v>0</v>
      </c>
      <c r="KQ194" s="21"/>
      <c r="KR194" s="21">
        <f t="shared" si="2217"/>
        <v>0</v>
      </c>
      <c r="KS194" s="21"/>
      <c r="KT194" s="21">
        <f t="shared" si="2218"/>
        <v>0</v>
      </c>
      <c r="KU194" s="21"/>
      <c r="KV194" s="21">
        <f t="shared" si="2219"/>
        <v>0</v>
      </c>
      <c r="KW194" s="21"/>
      <c r="KX194" s="21">
        <f t="shared" si="2220"/>
        <v>0</v>
      </c>
      <c r="KY194" s="21"/>
      <c r="KZ194" s="21">
        <f t="shared" si="2221"/>
        <v>0</v>
      </c>
      <c r="LA194" s="21"/>
      <c r="LB194" s="21">
        <f t="shared" si="2222"/>
        <v>0</v>
      </c>
      <c r="LC194" s="21"/>
      <c r="LD194" s="21">
        <f t="shared" si="2223"/>
        <v>0</v>
      </c>
      <c r="LE194" s="21"/>
      <c r="LF194" s="21">
        <f t="shared" si="2224"/>
        <v>0</v>
      </c>
      <c r="LG194" s="21"/>
      <c r="LH194" s="21">
        <f t="shared" si="2225"/>
        <v>0</v>
      </c>
      <c r="LI194" s="21"/>
      <c r="LJ194" s="21">
        <f t="shared" si="2226"/>
        <v>0</v>
      </c>
      <c r="LK194" s="21"/>
      <c r="LL194" s="21">
        <f t="shared" si="2227"/>
        <v>0</v>
      </c>
      <c r="LM194" s="21"/>
      <c r="LN194" s="21">
        <f t="shared" si="2228"/>
        <v>0</v>
      </c>
      <c r="LO194" s="21"/>
      <c r="LP194" s="21">
        <f t="shared" si="2229"/>
        <v>0</v>
      </c>
      <c r="LQ194" s="21"/>
      <c r="LR194" s="21">
        <f t="shared" si="2230"/>
        <v>0</v>
      </c>
      <c r="LS194" s="21"/>
      <c r="LT194" s="21">
        <f t="shared" si="2231"/>
        <v>0</v>
      </c>
      <c r="LU194" s="21"/>
      <c r="LV194" s="21">
        <f t="shared" si="2232"/>
        <v>0</v>
      </c>
      <c r="LW194" s="21"/>
      <c r="LX194" s="21">
        <f t="shared" si="2233"/>
        <v>0</v>
      </c>
      <c r="LY194" s="21"/>
      <c r="LZ194" s="21">
        <f t="shared" si="2234"/>
        <v>0</v>
      </c>
      <c r="MA194" s="21"/>
      <c r="MB194" s="21">
        <f t="shared" si="2235"/>
        <v>0</v>
      </c>
      <c r="MC194" s="21"/>
      <c r="MD194" s="21">
        <f t="shared" si="2236"/>
        <v>0</v>
      </c>
      <c r="ME194" s="21"/>
      <c r="MF194" s="21">
        <f t="shared" si="2237"/>
        <v>0</v>
      </c>
      <c r="MG194" s="21"/>
      <c r="MH194" s="21">
        <f t="shared" si="2238"/>
        <v>0</v>
      </c>
      <c r="MI194" s="21"/>
      <c r="MJ194" s="21">
        <f t="shared" si="2239"/>
        <v>0</v>
      </c>
      <c r="MK194" s="21"/>
      <c r="ML194" s="21">
        <f t="shared" si="2240"/>
        <v>0</v>
      </c>
      <c r="MM194" s="21"/>
      <c r="MN194" s="21">
        <f t="shared" si="2241"/>
        <v>0</v>
      </c>
      <c r="MO194" s="21"/>
      <c r="MP194" s="21">
        <f t="shared" si="2242"/>
        <v>0</v>
      </c>
      <c r="MQ194" s="21"/>
      <c r="MR194" s="21">
        <f t="shared" si="2243"/>
        <v>0</v>
      </c>
      <c r="MS194" s="21"/>
      <c r="MT194" s="21">
        <f t="shared" si="2244"/>
        <v>0</v>
      </c>
      <c r="MU194" s="21"/>
      <c r="MV194" s="21">
        <f t="shared" si="2245"/>
        <v>0</v>
      </c>
      <c r="MW194" s="21"/>
      <c r="MX194" s="21">
        <f t="shared" si="2246"/>
        <v>0</v>
      </c>
      <c r="MY194" s="21"/>
      <c r="MZ194" s="21">
        <f t="shared" si="2247"/>
        <v>0</v>
      </c>
      <c r="NA194" s="21"/>
      <c r="NB194" s="21">
        <f t="shared" si="2248"/>
        <v>0</v>
      </c>
      <c r="NC194" s="21"/>
      <c r="ND194" s="21">
        <f t="shared" si="2249"/>
        <v>0</v>
      </c>
      <c r="NE194" s="21"/>
      <c r="NF194" s="21">
        <f t="shared" si="2250"/>
        <v>0</v>
      </c>
      <c r="NG194" s="21"/>
      <c r="NH194" s="21">
        <f t="shared" si="2251"/>
        <v>0</v>
      </c>
      <c r="NI194" s="21"/>
      <c r="NJ194" s="21">
        <f t="shared" si="2252"/>
        <v>0</v>
      </c>
      <c r="NK194" s="21"/>
      <c r="NL194" s="21">
        <f t="shared" si="2253"/>
        <v>0</v>
      </c>
      <c r="NM194" s="21"/>
      <c r="NN194" s="21">
        <f t="shared" si="2254"/>
        <v>0</v>
      </c>
      <c r="NO194" s="21"/>
      <c r="NP194" s="21">
        <f t="shared" si="2255"/>
        <v>0</v>
      </c>
      <c r="NQ194" s="21"/>
      <c r="NR194" s="21">
        <f t="shared" si="2256"/>
        <v>0</v>
      </c>
      <c r="NS194" s="21"/>
      <c r="NT194" s="21">
        <f t="shared" si="2257"/>
        <v>0</v>
      </c>
      <c r="NU194" s="21"/>
      <c r="NV194" s="21">
        <f t="shared" si="2258"/>
        <v>0</v>
      </c>
      <c r="NW194" s="21"/>
      <c r="NX194" s="21">
        <f t="shared" si="2259"/>
        <v>0</v>
      </c>
      <c r="NY194" s="21"/>
      <c r="NZ194" s="21">
        <f t="shared" si="2260"/>
        <v>0</v>
      </c>
      <c r="OA194" s="21"/>
      <c r="OB194" s="21">
        <f t="shared" si="2261"/>
        <v>0</v>
      </c>
      <c r="OC194" s="21"/>
      <c r="OD194" s="21">
        <f t="shared" si="2262"/>
        <v>0</v>
      </c>
      <c r="OE194" s="21"/>
      <c r="OF194" s="21">
        <f t="shared" si="2263"/>
        <v>0</v>
      </c>
      <c r="OG194" s="21"/>
      <c r="OH194" s="21">
        <f t="shared" si="2264"/>
        <v>0</v>
      </c>
      <c r="OI194" s="21"/>
      <c r="OJ194" s="21">
        <f t="shared" si="2265"/>
        <v>0</v>
      </c>
      <c r="OK194" s="21"/>
      <c r="OL194" s="21">
        <f t="shared" si="2266"/>
        <v>0</v>
      </c>
      <c r="OM194" s="21"/>
      <c r="ON194" s="21">
        <f t="shared" si="2267"/>
        <v>0</v>
      </c>
      <c r="OO194" s="21"/>
      <c r="OP194" s="21">
        <f t="shared" si="2267"/>
        <v>0</v>
      </c>
      <c r="OQ194" s="21"/>
      <c r="OR194" s="21">
        <f t="shared" si="2267"/>
        <v>0</v>
      </c>
      <c r="OS194" s="21"/>
      <c r="OT194" s="21">
        <f t="shared" si="2267"/>
        <v>0</v>
      </c>
      <c r="OU194" s="21"/>
      <c r="OV194" s="21">
        <f t="shared" si="2267"/>
        <v>0</v>
      </c>
      <c r="OW194" s="21"/>
      <c r="OX194" s="21">
        <f t="shared" si="2267"/>
        <v>0</v>
      </c>
      <c r="OY194" s="21"/>
      <c r="OZ194" s="21">
        <f t="shared" si="2267"/>
        <v>0</v>
      </c>
      <c r="PA194" s="21"/>
      <c r="PB194" s="21">
        <f t="shared" si="2268"/>
        <v>0</v>
      </c>
      <c r="PC194" s="21"/>
      <c r="PD194" s="21">
        <f t="shared" si="2268"/>
        <v>0</v>
      </c>
      <c r="PE194" s="21"/>
      <c r="PF194" s="21">
        <f t="shared" si="2268"/>
        <v>0</v>
      </c>
      <c r="PG194" s="21"/>
      <c r="PH194" s="21">
        <f t="shared" si="2268"/>
        <v>0</v>
      </c>
      <c r="PI194" s="21"/>
      <c r="PJ194" s="21">
        <f t="shared" si="2268"/>
        <v>0</v>
      </c>
      <c r="PK194" s="21"/>
      <c r="PL194" s="21">
        <f t="shared" si="2268"/>
        <v>0</v>
      </c>
      <c r="PM194" s="21"/>
      <c r="PN194" s="21">
        <f t="shared" si="2269"/>
        <v>0</v>
      </c>
      <c r="PO194" s="21"/>
      <c r="PP194" s="21">
        <f t="shared" si="2269"/>
        <v>0</v>
      </c>
      <c r="PQ194" s="21"/>
      <c r="PR194" s="21">
        <f t="shared" si="2269"/>
        <v>0</v>
      </c>
      <c r="PS194" s="21"/>
      <c r="PT194" s="21">
        <f t="shared" si="2269"/>
        <v>0</v>
      </c>
      <c r="PU194" s="21"/>
      <c r="PV194" s="21">
        <f t="shared" si="2269"/>
        <v>0</v>
      </c>
      <c r="PW194" s="21"/>
      <c r="PX194" s="21">
        <f t="shared" si="2269"/>
        <v>0</v>
      </c>
      <c r="PY194" s="21"/>
      <c r="PZ194" s="21">
        <f t="shared" si="2270"/>
        <v>0</v>
      </c>
      <c r="QA194" s="21"/>
      <c r="QB194" s="21">
        <f t="shared" si="2270"/>
        <v>0</v>
      </c>
      <c r="QC194" s="21"/>
      <c r="QD194" s="21">
        <f t="shared" si="2270"/>
        <v>0</v>
      </c>
      <c r="QE194" s="21"/>
      <c r="QF194" s="21">
        <f t="shared" si="2270"/>
        <v>0</v>
      </c>
      <c r="QG194" s="21"/>
      <c r="QH194" s="21">
        <f t="shared" si="2270"/>
        <v>0</v>
      </c>
      <c r="QI194" s="21"/>
      <c r="QJ194" s="21">
        <f t="shared" si="2270"/>
        <v>0</v>
      </c>
      <c r="QK194" s="21"/>
      <c r="QL194" s="21">
        <f t="shared" si="2346"/>
        <v>0</v>
      </c>
      <c r="QM194" s="21"/>
      <c r="QN194" s="21">
        <f t="shared" si="2346"/>
        <v>0</v>
      </c>
      <c r="QO194" s="21"/>
      <c r="QP194" s="21">
        <f t="shared" si="2346"/>
        <v>0</v>
      </c>
      <c r="QQ194" s="21"/>
      <c r="QR194" s="21">
        <f t="shared" si="2346"/>
        <v>0</v>
      </c>
      <c r="QS194" s="21"/>
      <c r="QT194" s="21">
        <f t="shared" si="2346"/>
        <v>0</v>
      </c>
      <c r="QU194" s="21"/>
      <c r="QV194" s="21">
        <f t="shared" si="2346"/>
        <v>0</v>
      </c>
      <c r="QW194" s="21"/>
      <c r="QX194" s="21">
        <f t="shared" si="2272"/>
        <v>0</v>
      </c>
      <c r="QY194" s="21"/>
      <c r="QZ194" s="21">
        <f t="shared" si="2272"/>
        <v>0</v>
      </c>
      <c r="RA194" s="21"/>
      <c r="RB194" s="21">
        <f t="shared" si="2272"/>
        <v>0</v>
      </c>
      <c r="RC194" s="21"/>
      <c r="RD194" s="21">
        <f t="shared" si="2272"/>
        <v>0</v>
      </c>
      <c r="RE194" s="21"/>
      <c r="RF194" s="21">
        <f t="shared" si="2272"/>
        <v>0</v>
      </c>
      <c r="RG194" s="21"/>
      <c r="RH194" s="21">
        <f t="shared" si="2272"/>
        <v>0</v>
      </c>
      <c r="RI194" s="21"/>
      <c r="RJ194" s="21">
        <f t="shared" si="1944"/>
        <v>0</v>
      </c>
      <c r="RK194" s="21"/>
      <c r="RL194" s="21">
        <f t="shared" si="1945"/>
        <v>0</v>
      </c>
      <c r="RM194" s="21"/>
      <c r="RN194" s="21">
        <f t="shared" si="1946"/>
        <v>0</v>
      </c>
      <c r="RO194" s="21"/>
      <c r="RP194" s="21">
        <f t="shared" si="1947"/>
        <v>0</v>
      </c>
      <c r="RQ194" s="21"/>
      <c r="RR194" s="21">
        <f t="shared" si="1948"/>
        <v>0</v>
      </c>
      <c r="RS194" s="21"/>
      <c r="RT194" s="21">
        <f t="shared" si="1949"/>
        <v>0</v>
      </c>
      <c r="RU194" s="21"/>
      <c r="RV194" s="21">
        <f t="shared" si="1950"/>
        <v>0</v>
      </c>
      <c r="RW194" s="21"/>
      <c r="RX194" s="21">
        <f t="shared" si="1951"/>
        <v>0</v>
      </c>
      <c r="RY194" s="21"/>
      <c r="RZ194" s="21">
        <f t="shared" si="1952"/>
        <v>0</v>
      </c>
      <c r="SA194" s="21"/>
      <c r="SB194" s="21">
        <f t="shared" si="1953"/>
        <v>0</v>
      </c>
      <c r="SC194" s="21"/>
      <c r="SD194" s="21">
        <f t="shared" si="1954"/>
        <v>0</v>
      </c>
      <c r="SE194" s="21"/>
      <c r="SF194" s="21">
        <f t="shared" si="1955"/>
        <v>0</v>
      </c>
      <c r="SG194" s="21"/>
      <c r="SH194" s="21">
        <f t="shared" si="1956"/>
        <v>0</v>
      </c>
      <c r="SI194" s="21"/>
      <c r="SJ194" s="21">
        <f t="shared" si="1957"/>
        <v>0</v>
      </c>
      <c r="SK194" s="21"/>
      <c r="SL194" s="21">
        <f t="shared" si="1958"/>
        <v>0</v>
      </c>
      <c r="SM194" s="21"/>
      <c r="SN194" s="21">
        <f t="shared" si="2273"/>
        <v>0</v>
      </c>
      <c r="SO194" s="21"/>
      <c r="SP194" s="21">
        <f t="shared" si="1960"/>
        <v>0</v>
      </c>
      <c r="SQ194" s="21"/>
      <c r="SR194" s="21">
        <f t="shared" si="1961"/>
        <v>0</v>
      </c>
      <c r="SS194" s="21"/>
      <c r="ST194" s="21">
        <f t="shared" si="1962"/>
        <v>0</v>
      </c>
      <c r="SU194" s="21"/>
      <c r="SV194" s="21">
        <f t="shared" si="1963"/>
        <v>0</v>
      </c>
      <c r="SW194" s="21"/>
      <c r="SX194" s="21">
        <f t="shared" si="1964"/>
        <v>0</v>
      </c>
      <c r="SY194" s="21"/>
      <c r="SZ194" s="21">
        <f t="shared" si="1965"/>
        <v>0</v>
      </c>
      <c r="TA194" s="21"/>
      <c r="TB194" s="21">
        <f t="shared" si="1966"/>
        <v>0</v>
      </c>
      <c r="TC194" s="21"/>
      <c r="TD194" s="21">
        <f t="shared" si="2274"/>
        <v>0</v>
      </c>
      <c r="TE194" s="21"/>
      <c r="TF194" s="21">
        <f t="shared" si="1968"/>
        <v>0</v>
      </c>
      <c r="TG194" s="21"/>
      <c r="TH194" s="21">
        <f t="shared" si="1969"/>
        <v>0</v>
      </c>
      <c r="TI194" s="21"/>
      <c r="TJ194" s="21">
        <f t="shared" si="1970"/>
        <v>0</v>
      </c>
      <c r="TK194" s="21"/>
      <c r="TL194" s="21">
        <f t="shared" si="2275"/>
        <v>0</v>
      </c>
      <c r="TM194" s="21"/>
      <c r="TN194" s="21">
        <f t="shared" si="2276"/>
        <v>0</v>
      </c>
      <c r="TO194" s="21"/>
      <c r="TP194" s="21">
        <f t="shared" si="2277"/>
        <v>0</v>
      </c>
      <c r="TQ194" s="21"/>
      <c r="TR194" s="21">
        <f t="shared" si="2278"/>
        <v>0</v>
      </c>
      <c r="TS194" s="21"/>
      <c r="TT194" s="21">
        <f t="shared" si="2279"/>
        <v>0</v>
      </c>
      <c r="TU194" s="21"/>
      <c r="TV194" s="21">
        <f t="shared" si="2280"/>
        <v>0</v>
      </c>
      <c r="TW194" s="21"/>
      <c r="TX194" s="21">
        <f t="shared" si="2281"/>
        <v>0</v>
      </c>
      <c r="TY194" s="21"/>
      <c r="TZ194" s="21">
        <f t="shared" si="2282"/>
        <v>0</v>
      </c>
      <c r="UA194" s="21"/>
      <c r="UB194" s="21">
        <f t="shared" si="2283"/>
        <v>0</v>
      </c>
      <c r="UC194" s="21"/>
      <c r="UD194" s="21">
        <f t="shared" si="2284"/>
        <v>0</v>
      </c>
      <c r="UE194" s="21"/>
      <c r="UF194" s="21">
        <f t="shared" si="2285"/>
        <v>0</v>
      </c>
      <c r="UG194" s="21"/>
      <c r="UH194" s="21">
        <f t="shared" si="1982"/>
        <v>0</v>
      </c>
      <c r="UI194" s="21"/>
      <c r="UJ194" s="21">
        <f t="shared" si="2286"/>
        <v>0</v>
      </c>
      <c r="UK194" s="21"/>
      <c r="UL194" s="21">
        <f t="shared" si="2287"/>
        <v>0</v>
      </c>
      <c r="UM194" s="21"/>
      <c r="UN194" s="21">
        <f t="shared" si="2288"/>
        <v>0</v>
      </c>
      <c r="UO194" s="21"/>
      <c r="UP194" s="21">
        <f t="shared" si="2289"/>
        <v>0</v>
      </c>
      <c r="UQ194" s="21"/>
      <c r="UR194" s="21">
        <f t="shared" si="2290"/>
        <v>0</v>
      </c>
      <c r="US194" s="21"/>
      <c r="UT194" s="21">
        <f t="shared" si="2291"/>
        <v>0</v>
      </c>
      <c r="UU194" s="21"/>
      <c r="UV194" s="21">
        <f t="shared" si="1989"/>
        <v>0</v>
      </c>
      <c r="UW194" s="21"/>
      <c r="UX194" s="21">
        <f t="shared" si="2292"/>
        <v>0</v>
      </c>
      <c r="UY194" s="21"/>
      <c r="UZ194" s="21">
        <f t="shared" si="1991"/>
        <v>0</v>
      </c>
      <c r="VA194" s="21"/>
      <c r="VB194" s="21">
        <f t="shared" si="2293"/>
        <v>0</v>
      </c>
      <c r="VC194" s="21"/>
      <c r="VD194" s="21">
        <f t="shared" si="2294"/>
        <v>0</v>
      </c>
      <c r="VE194" s="21"/>
      <c r="VF194" s="21">
        <f t="shared" si="2295"/>
        <v>0</v>
      </c>
      <c r="VG194" s="21"/>
      <c r="VH194" s="21">
        <f t="shared" si="2296"/>
        <v>0</v>
      </c>
      <c r="VI194" s="21"/>
      <c r="VJ194" s="21">
        <f t="shared" si="2297"/>
        <v>0</v>
      </c>
      <c r="VK194" s="21"/>
      <c r="VL194" s="21">
        <f t="shared" si="2298"/>
        <v>0</v>
      </c>
      <c r="VM194" s="21"/>
      <c r="VN194" s="21">
        <f t="shared" si="2299"/>
        <v>0</v>
      </c>
      <c r="VO194" s="21"/>
      <c r="VP194" s="21">
        <f t="shared" si="2300"/>
        <v>0</v>
      </c>
      <c r="VQ194" s="21"/>
      <c r="VR194" s="21">
        <f t="shared" si="2267"/>
        <v>0</v>
      </c>
      <c r="VS194" s="21"/>
      <c r="VT194" s="21">
        <f t="shared" si="2347"/>
        <v>0</v>
      </c>
      <c r="VU194" s="21"/>
      <c r="VV194" s="21">
        <f t="shared" si="2347"/>
        <v>0</v>
      </c>
      <c r="VW194" s="21"/>
      <c r="VX194" s="21">
        <f t="shared" si="2349"/>
        <v>0</v>
      </c>
      <c r="VY194" s="21"/>
      <c r="VZ194" s="21">
        <f t="shared" si="2349"/>
        <v>0</v>
      </c>
      <c r="WA194" s="21"/>
      <c r="WB194" s="21">
        <f t="shared" si="2349"/>
        <v>0</v>
      </c>
      <c r="WC194" s="21"/>
      <c r="WD194" s="21">
        <f t="shared" si="2349"/>
        <v>0</v>
      </c>
      <c r="WE194" s="21"/>
      <c r="WF194" s="21">
        <f t="shared" si="2349"/>
        <v>0</v>
      </c>
      <c r="WG194" s="21"/>
      <c r="WH194" s="21">
        <f t="shared" si="2349"/>
        <v>0</v>
      </c>
      <c r="WI194" s="21"/>
      <c r="WJ194" s="21">
        <f t="shared" si="2349"/>
        <v>0</v>
      </c>
      <c r="WK194" s="21"/>
      <c r="WL194" s="21">
        <f t="shared" si="2349"/>
        <v>0</v>
      </c>
      <c r="WM194" s="21"/>
      <c r="WN194" s="21">
        <f t="shared" si="2349"/>
        <v>0</v>
      </c>
      <c r="WO194" s="21"/>
      <c r="WP194" s="21">
        <f t="shared" si="2349"/>
        <v>0</v>
      </c>
      <c r="WQ194" s="21"/>
      <c r="WR194" s="21">
        <f t="shared" si="2349"/>
        <v>0</v>
      </c>
      <c r="WS194" s="21"/>
      <c r="WT194" s="21">
        <f t="shared" si="2349"/>
        <v>0</v>
      </c>
      <c r="WU194" s="21"/>
      <c r="WV194" s="21">
        <f t="shared" si="2349"/>
        <v>0</v>
      </c>
      <c r="WW194" s="21"/>
      <c r="WX194" s="21">
        <f t="shared" si="2349"/>
        <v>0</v>
      </c>
      <c r="WY194" s="21"/>
      <c r="WZ194" s="21">
        <f t="shared" si="2349"/>
        <v>0</v>
      </c>
      <c r="XA194" s="21"/>
      <c r="XB194" s="21">
        <f t="shared" si="2349"/>
        <v>0</v>
      </c>
      <c r="XC194" s="21"/>
      <c r="XD194" s="21">
        <f t="shared" si="2347"/>
        <v>0</v>
      </c>
      <c r="XE194" s="21"/>
      <c r="XF194" s="21">
        <f t="shared" ref="XD194:XR195" si="2393">IF($J194&gt;0,IF(AND(XF$3&gt;=$N194,XF$3&lt;=$O194),$J194/($O194-$N194+1),0),0)</f>
        <v>0</v>
      </c>
      <c r="XG194" s="21"/>
      <c r="XH194" s="21">
        <f t="shared" si="2393"/>
        <v>0</v>
      </c>
      <c r="XI194" s="21"/>
      <c r="XJ194" s="21">
        <f t="shared" si="2393"/>
        <v>0</v>
      </c>
      <c r="XK194" s="21"/>
      <c r="XL194" s="21">
        <f t="shared" si="2393"/>
        <v>0</v>
      </c>
      <c r="XM194" s="21"/>
      <c r="XN194" s="21">
        <f t="shared" si="2393"/>
        <v>0</v>
      </c>
      <c r="XO194" s="21"/>
      <c r="XP194" s="21">
        <f t="shared" si="2393"/>
        <v>0</v>
      </c>
      <c r="XQ194" s="21"/>
      <c r="XR194" s="21">
        <f t="shared" si="2393"/>
        <v>0</v>
      </c>
      <c r="XS194" s="21"/>
      <c r="XT194" s="21">
        <f t="shared" si="2347"/>
        <v>0</v>
      </c>
      <c r="XU194" s="21"/>
      <c r="XV194" s="21">
        <f t="shared" si="2347"/>
        <v>0</v>
      </c>
      <c r="XW194" s="21"/>
      <c r="XX194" s="21">
        <f t="shared" si="2347"/>
        <v>0</v>
      </c>
      <c r="XY194" s="21"/>
      <c r="XZ194" s="21">
        <f t="shared" si="2347"/>
        <v>0</v>
      </c>
      <c r="YA194" s="21"/>
      <c r="YB194" s="21">
        <f t="shared" si="2004"/>
        <v>0</v>
      </c>
      <c r="YC194" s="21"/>
      <c r="YD194" s="21">
        <f t="shared" si="2005"/>
        <v>0</v>
      </c>
      <c r="YE194" s="21"/>
      <c r="YF194" s="21">
        <f t="shared" si="2006"/>
        <v>0</v>
      </c>
      <c r="YG194" s="21"/>
      <c r="YH194" s="21">
        <f t="shared" si="2007"/>
        <v>0</v>
      </c>
      <c r="YI194" s="21"/>
      <c r="YJ194" s="21">
        <f t="shared" si="2008"/>
        <v>0</v>
      </c>
      <c r="YK194" s="21"/>
      <c r="YL194" s="21">
        <f t="shared" si="2009"/>
        <v>0</v>
      </c>
      <c r="YM194" s="21"/>
      <c r="YN194" s="21">
        <f t="shared" si="2010"/>
        <v>0</v>
      </c>
      <c r="YO194" s="21"/>
      <c r="YP194" s="21">
        <f t="shared" si="2011"/>
        <v>0</v>
      </c>
      <c r="YQ194" s="21"/>
      <c r="YR194" s="21">
        <f t="shared" si="2012"/>
        <v>0</v>
      </c>
      <c r="YS194" s="21"/>
      <c r="YT194" s="21">
        <f t="shared" si="2350"/>
        <v>0</v>
      </c>
      <c r="YU194" s="21"/>
      <c r="YV194" s="21">
        <f t="shared" si="2014"/>
        <v>0</v>
      </c>
      <c r="YW194" s="21"/>
      <c r="YX194" s="21">
        <f t="shared" si="2015"/>
        <v>0</v>
      </c>
      <c r="YY194" s="21"/>
      <c r="YZ194" s="21">
        <f t="shared" si="2347"/>
        <v>0</v>
      </c>
      <c r="ZA194" s="21"/>
      <c r="ZB194" s="21">
        <f t="shared" si="2016"/>
        <v>0</v>
      </c>
      <c r="ZC194" s="21"/>
      <c r="ZD194" s="21">
        <f t="shared" si="2017"/>
        <v>0</v>
      </c>
      <c r="ZE194" s="21"/>
      <c r="ZF194" s="21">
        <f t="shared" si="2018"/>
        <v>0</v>
      </c>
      <c r="ZG194" s="21"/>
      <c r="ZH194" s="21">
        <f t="shared" si="2351"/>
        <v>0</v>
      </c>
      <c r="ZI194" s="21"/>
      <c r="ZJ194" s="21">
        <f t="shared" si="2020"/>
        <v>0</v>
      </c>
      <c r="ZK194" s="21"/>
      <c r="ZL194" s="21">
        <f t="shared" si="2021"/>
        <v>0</v>
      </c>
      <c r="ZM194" s="21"/>
      <c r="ZN194" s="21">
        <f t="shared" si="2352"/>
        <v>0</v>
      </c>
      <c r="ZO194" s="21"/>
      <c r="ZP194" s="21">
        <f t="shared" si="2023"/>
        <v>0</v>
      </c>
      <c r="ZQ194" s="21"/>
      <c r="ZR194" s="21">
        <f t="shared" si="2024"/>
        <v>0</v>
      </c>
      <c r="ZS194" s="21"/>
      <c r="ZT194" s="21">
        <f t="shared" si="2347"/>
        <v>0</v>
      </c>
      <c r="ZU194" s="21"/>
      <c r="ZV194" s="21">
        <f t="shared" si="2353"/>
        <v>0</v>
      </c>
      <c r="ZW194" s="21"/>
      <c r="ZX194" s="21">
        <f t="shared" si="2354"/>
        <v>0</v>
      </c>
      <c r="ZY194" s="21"/>
      <c r="ZZ194" s="21">
        <f t="shared" si="2354"/>
        <v>0</v>
      </c>
      <c r="AAA194" s="21"/>
      <c r="AAB194" s="21">
        <f t="shared" si="2355"/>
        <v>0</v>
      </c>
      <c r="AAC194" s="21"/>
      <c r="AAD194" s="21">
        <f t="shared" si="2355"/>
        <v>0</v>
      </c>
      <c r="AAE194" s="21"/>
      <c r="AAF194" s="21">
        <f t="shared" si="2356"/>
        <v>0</v>
      </c>
      <c r="AAG194" s="21"/>
      <c r="AAH194" s="21">
        <f t="shared" si="2356"/>
        <v>0</v>
      </c>
      <c r="AAI194" s="21"/>
      <c r="AAJ194" s="21">
        <f t="shared" si="2357"/>
        <v>0</v>
      </c>
      <c r="AAK194" s="21"/>
      <c r="AAL194" s="21">
        <f t="shared" si="2357"/>
        <v>0</v>
      </c>
      <c r="AAM194" s="21"/>
      <c r="AAN194" s="21">
        <f t="shared" si="2358"/>
        <v>0</v>
      </c>
      <c r="AAO194" s="21"/>
      <c r="AAP194" s="21">
        <f t="shared" si="2358"/>
        <v>0</v>
      </c>
      <c r="AAQ194" s="21"/>
      <c r="AAR194" s="21">
        <f t="shared" si="2359"/>
        <v>0</v>
      </c>
      <c r="AAS194" s="21"/>
      <c r="AAT194" s="21">
        <f t="shared" si="2359"/>
        <v>0</v>
      </c>
      <c r="AAU194" s="21"/>
      <c r="AAV194" s="21">
        <f t="shared" si="2360"/>
        <v>0</v>
      </c>
      <c r="AAW194" s="21"/>
      <c r="AAX194" s="21">
        <f t="shared" si="2360"/>
        <v>0</v>
      </c>
      <c r="AAY194" s="21"/>
      <c r="AAZ194" s="21">
        <f t="shared" si="2361"/>
        <v>0</v>
      </c>
      <c r="ABA194" s="21"/>
      <c r="ABB194" s="21">
        <f t="shared" si="2361"/>
        <v>0</v>
      </c>
      <c r="ABC194" s="21"/>
      <c r="ABD194" s="21">
        <f t="shared" si="2362"/>
        <v>0</v>
      </c>
      <c r="ABE194" s="21"/>
      <c r="ABF194" s="21">
        <f t="shared" si="2362"/>
        <v>0</v>
      </c>
      <c r="ABG194" s="21"/>
      <c r="ABH194" s="21">
        <f t="shared" si="2363"/>
        <v>0</v>
      </c>
      <c r="ABI194" s="21"/>
      <c r="ABJ194" s="21">
        <f t="shared" si="2363"/>
        <v>0</v>
      </c>
      <c r="ABK194" s="21"/>
      <c r="ABL194" s="21">
        <f t="shared" si="2364"/>
        <v>0</v>
      </c>
      <c r="ABM194" s="21"/>
      <c r="ABN194" s="21">
        <f t="shared" si="2364"/>
        <v>0</v>
      </c>
      <c r="ABO194" s="21"/>
      <c r="ABP194" s="21">
        <f t="shared" si="2365"/>
        <v>0</v>
      </c>
      <c r="ABQ194" s="21"/>
      <c r="ABR194" s="21">
        <f t="shared" si="2365"/>
        <v>0</v>
      </c>
      <c r="ABS194" s="21"/>
      <c r="ABT194" s="21">
        <f t="shared" si="2366"/>
        <v>0</v>
      </c>
      <c r="ABU194" s="21"/>
      <c r="ABV194" s="21">
        <f t="shared" si="2366"/>
        <v>0</v>
      </c>
      <c r="ABW194" s="21"/>
      <c r="ABX194" s="21">
        <f t="shared" si="2367"/>
        <v>0</v>
      </c>
      <c r="ABY194" s="21"/>
      <c r="ABZ194" s="21">
        <f t="shared" si="2367"/>
        <v>0</v>
      </c>
      <c r="ACA194" s="21"/>
      <c r="ACB194" s="21">
        <f t="shared" si="2368"/>
        <v>0</v>
      </c>
      <c r="ACC194" s="21"/>
      <c r="ACD194" s="21">
        <f t="shared" si="2368"/>
        <v>0</v>
      </c>
      <c r="ACE194" s="21"/>
      <c r="ACF194" s="21">
        <f t="shared" si="2369"/>
        <v>0</v>
      </c>
      <c r="ACG194" s="21"/>
      <c r="ACH194" s="21">
        <f t="shared" si="2369"/>
        <v>0</v>
      </c>
      <c r="ACI194" s="21"/>
      <c r="ACJ194" s="21">
        <f t="shared" si="2370"/>
        <v>0</v>
      </c>
      <c r="ACK194" s="21"/>
      <c r="ACL194" s="21">
        <f t="shared" si="2370"/>
        <v>0</v>
      </c>
      <c r="ACM194" s="21"/>
      <c r="ACN194" s="21">
        <f t="shared" si="2371"/>
        <v>0</v>
      </c>
      <c r="ACO194" s="21"/>
      <c r="ACP194" s="21">
        <f t="shared" si="2371"/>
        <v>0</v>
      </c>
      <c r="ACQ194" s="21"/>
      <c r="ACR194" s="21">
        <f t="shared" si="2372"/>
        <v>0</v>
      </c>
      <c r="ACS194" s="21"/>
      <c r="ACT194" s="21">
        <f t="shared" si="2372"/>
        <v>0</v>
      </c>
      <c r="ACU194" s="21"/>
      <c r="ACV194" s="21">
        <f t="shared" si="2373"/>
        <v>0</v>
      </c>
      <c r="ACW194" s="21"/>
      <c r="ACX194" s="21">
        <f t="shared" si="2373"/>
        <v>0</v>
      </c>
      <c r="ACY194" s="21"/>
      <c r="ACZ194" s="21">
        <f t="shared" si="2374"/>
        <v>0</v>
      </c>
      <c r="ADA194" s="21"/>
      <c r="ADB194" s="21">
        <f t="shared" si="2374"/>
        <v>0</v>
      </c>
      <c r="ADC194" s="21"/>
      <c r="ADD194" s="21">
        <f t="shared" si="2375"/>
        <v>0</v>
      </c>
      <c r="ADE194" s="21"/>
      <c r="ADF194" s="21">
        <f t="shared" si="2375"/>
        <v>0</v>
      </c>
      <c r="ADG194" s="21"/>
      <c r="ADH194" s="21">
        <f t="shared" si="2376"/>
        <v>0</v>
      </c>
      <c r="ADI194" s="21"/>
      <c r="ADJ194" s="21">
        <f t="shared" si="2376"/>
        <v>0</v>
      </c>
      <c r="ADK194" s="21"/>
      <c r="ADL194" s="21">
        <f t="shared" si="2377"/>
        <v>0</v>
      </c>
      <c r="ADM194" s="21"/>
      <c r="ADN194" s="21">
        <f t="shared" si="2377"/>
        <v>0</v>
      </c>
      <c r="ADO194" s="21"/>
      <c r="ADP194" s="21">
        <f t="shared" si="2377"/>
        <v>0</v>
      </c>
      <c r="ADQ194" s="21"/>
      <c r="ADR194" s="21">
        <f t="shared" si="2377"/>
        <v>0</v>
      </c>
      <c r="ADS194" s="21"/>
      <c r="ADT194" s="21">
        <f t="shared" si="2377"/>
        <v>0</v>
      </c>
      <c r="ADU194" s="21"/>
      <c r="ADV194" s="21">
        <f t="shared" si="2378"/>
        <v>0</v>
      </c>
      <c r="ADW194" s="21"/>
      <c r="ADX194" s="21">
        <f t="shared" si="2378"/>
        <v>0</v>
      </c>
      <c r="ADY194" s="21"/>
      <c r="ADZ194" s="21">
        <f t="shared" si="2378"/>
        <v>0</v>
      </c>
      <c r="AEA194" s="21"/>
      <c r="AEB194" s="21">
        <f t="shared" si="2378"/>
        <v>0</v>
      </c>
      <c r="AEC194" s="21"/>
      <c r="AED194" s="21">
        <f t="shared" si="2379"/>
        <v>0</v>
      </c>
      <c r="AEE194" s="21"/>
      <c r="AEF194" s="21">
        <f t="shared" si="2379"/>
        <v>0</v>
      </c>
      <c r="AEG194" s="21"/>
      <c r="AEH194" s="21">
        <f t="shared" si="2379"/>
        <v>0</v>
      </c>
      <c r="AEI194" s="21"/>
      <c r="AEJ194" s="21">
        <f t="shared" si="2379"/>
        <v>0</v>
      </c>
      <c r="AEK194" s="21"/>
      <c r="AEL194" s="21">
        <f t="shared" si="2379"/>
        <v>0</v>
      </c>
      <c r="AEM194" s="21"/>
      <c r="AEN194" s="21">
        <f t="shared" si="2380"/>
        <v>0</v>
      </c>
      <c r="AEO194" s="21"/>
      <c r="AEP194" s="21">
        <f t="shared" si="2380"/>
        <v>0</v>
      </c>
      <c r="AEQ194" s="21"/>
      <c r="AER194" s="21">
        <f t="shared" si="2380"/>
        <v>0</v>
      </c>
      <c r="AES194" s="21"/>
      <c r="AET194" s="21">
        <f t="shared" si="2380"/>
        <v>0</v>
      </c>
      <c r="AEU194" s="21"/>
      <c r="AEV194" s="21">
        <f t="shared" si="2381"/>
        <v>0</v>
      </c>
      <c r="AEW194" s="21"/>
      <c r="AEX194" s="21">
        <f t="shared" si="2381"/>
        <v>0</v>
      </c>
      <c r="AEY194" s="21"/>
      <c r="AEZ194" s="21">
        <f t="shared" si="2381"/>
        <v>0</v>
      </c>
      <c r="AFA194" s="21"/>
      <c r="AFB194" s="21">
        <f t="shared" si="2381"/>
        <v>0</v>
      </c>
      <c r="AFC194" s="21"/>
      <c r="AFD194" s="21">
        <f t="shared" si="2381"/>
        <v>0</v>
      </c>
      <c r="AFE194" s="21"/>
      <c r="AFF194" s="21">
        <f t="shared" si="2382"/>
        <v>0</v>
      </c>
      <c r="AFG194" s="21"/>
      <c r="AFH194" s="21">
        <f t="shared" si="2382"/>
        <v>0</v>
      </c>
      <c r="AFI194" s="21"/>
      <c r="AFJ194" s="21">
        <f t="shared" si="2382"/>
        <v>0</v>
      </c>
      <c r="AFK194" s="21"/>
      <c r="AFL194" s="21">
        <f t="shared" si="2382"/>
        <v>0</v>
      </c>
      <c r="AFM194" s="21"/>
      <c r="AFN194" s="21">
        <f t="shared" si="2383"/>
        <v>0</v>
      </c>
      <c r="AFO194" s="21"/>
      <c r="AFP194" s="21">
        <f t="shared" si="2383"/>
        <v>0</v>
      </c>
      <c r="AFQ194" s="21"/>
      <c r="AFR194" s="21">
        <f t="shared" si="2383"/>
        <v>0</v>
      </c>
      <c r="AFS194" s="21"/>
      <c r="AFT194" s="21">
        <f t="shared" si="2383"/>
        <v>0</v>
      </c>
      <c r="AFU194" s="21"/>
      <c r="AFV194" s="21">
        <f t="shared" si="2383"/>
        <v>0</v>
      </c>
      <c r="AFW194" s="21"/>
      <c r="AFX194" s="21">
        <f t="shared" si="2384"/>
        <v>0</v>
      </c>
      <c r="AFY194" s="21"/>
      <c r="AFZ194" s="21">
        <f t="shared" si="2384"/>
        <v>0</v>
      </c>
      <c r="AGA194" s="21"/>
      <c r="AGB194" s="21">
        <f t="shared" si="2384"/>
        <v>0</v>
      </c>
      <c r="AGC194" s="21"/>
      <c r="AGD194" s="21">
        <f t="shared" si="2384"/>
        <v>0</v>
      </c>
      <c r="AGE194" s="21"/>
      <c r="AGF194" s="21">
        <f t="shared" si="2385"/>
        <v>0</v>
      </c>
      <c r="AGG194" s="21"/>
      <c r="AGH194" s="21">
        <f t="shared" si="2385"/>
        <v>0</v>
      </c>
      <c r="AGI194" s="21"/>
      <c r="AGJ194" s="21">
        <f t="shared" si="2385"/>
        <v>0</v>
      </c>
      <c r="AGK194" s="21"/>
      <c r="AGL194" s="21">
        <f t="shared" si="2385"/>
        <v>0</v>
      </c>
      <c r="AGM194" s="21"/>
      <c r="AGN194" s="21">
        <f t="shared" si="2385"/>
        <v>0</v>
      </c>
      <c r="AGO194" s="21"/>
      <c r="AGP194" s="21">
        <f t="shared" si="2386"/>
        <v>0</v>
      </c>
      <c r="AGQ194" s="21"/>
      <c r="AGR194" s="21">
        <f t="shared" si="2386"/>
        <v>0</v>
      </c>
      <c r="AGS194" s="21"/>
      <c r="AGT194" s="21">
        <f t="shared" si="2386"/>
        <v>0</v>
      </c>
      <c r="AGU194" s="21"/>
      <c r="AGV194" s="21">
        <f t="shared" si="2386"/>
        <v>0</v>
      </c>
      <c r="AGW194" s="21"/>
      <c r="AGX194" s="21">
        <f t="shared" si="2387"/>
        <v>0</v>
      </c>
      <c r="AGY194" s="21"/>
      <c r="AGZ194" s="21">
        <f t="shared" si="2387"/>
        <v>0</v>
      </c>
      <c r="AHA194" s="21"/>
      <c r="AHB194" s="21">
        <f t="shared" si="2387"/>
        <v>0</v>
      </c>
      <c r="AHC194" s="21"/>
      <c r="AHD194" s="21">
        <f t="shared" si="2387"/>
        <v>0</v>
      </c>
      <c r="AHE194" s="21"/>
      <c r="AHF194" s="21">
        <f t="shared" si="2387"/>
        <v>0</v>
      </c>
      <c r="AHG194" s="21"/>
      <c r="AHH194" s="21">
        <f t="shared" si="2388"/>
        <v>0</v>
      </c>
      <c r="AHI194" s="21"/>
      <c r="AHJ194" s="21">
        <f t="shared" si="2388"/>
        <v>0</v>
      </c>
      <c r="AHK194" s="21"/>
      <c r="AHL194" s="21">
        <f t="shared" si="2388"/>
        <v>0</v>
      </c>
      <c r="AHM194" s="21"/>
      <c r="AHN194" s="21">
        <f t="shared" si="2388"/>
        <v>0</v>
      </c>
      <c r="AHO194" s="21"/>
      <c r="AHP194" s="21">
        <f t="shared" si="2389"/>
        <v>0</v>
      </c>
      <c r="AHQ194" s="21"/>
      <c r="AHR194" s="21">
        <f t="shared" si="2389"/>
        <v>0</v>
      </c>
      <c r="AHS194" s="21"/>
      <c r="AHT194" s="21">
        <f t="shared" si="2389"/>
        <v>0</v>
      </c>
      <c r="AHU194" s="21"/>
      <c r="AHV194" s="21">
        <f t="shared" si="2389"/>
        <v>0</v>
      </c>
      <c r="AHW194" s="21"/>
      <c r="AHX194" s="21">
        <f t="shared" si="2389"/>
        <v>0</v>
      </c>
      <c r="AHY194" s="21"/>
      <c r="AHZ194" s="21">
        <f t="shared" si="2390"/>
        <v>0</v>
      </c>
      <c r="AIA194" s="21"/>
      <c r="AIB194" s="21">
        <f t="shared" si="2390"/>
        <v>0</v>
      </c>
      <c r="AIC194" s="21"/>
      <c r="AID194" s="21">
        <f t="shared" si="2390"/>
        <v>0</v>
      </c>
      <c r="AIE194" s="21"/>
      <c r="AIF194" s="21">
        <f t="shared" si="2390"/>
        <v>0</v>
      </c>
      <c r="AIG194" s="21"/>
      <c r="AIH194" s="21">
        <f t="shared" si="2391"/>
        <v>0</v>
      </c>
      <c r="AII194" s="21"/>
      <c r="AIJ194" s="21">
        <f t="shared" si="2391"/>
        <v>0</v>
      </c>
      <c r="AIK194" s="21"/>
      <c r="AIL194" s="21">
        <f t="shared" si="2391"/>
        <v>0</v>
      </c>
      <c r="AIM194" s="21"/>
      <c r="AIN194" s="21">
        <f t="shared" si="2391"/>
        <v>0</v>
      </c>
      <c r="AIO194" s="21"/>
      <c r="AIP194" s="21">
        <f t="shared" si="2391"/>
        <v>0</v>
      </c>
      <c r="AIQ194" s="21"/>
      <c r="AIR194" s="21">
        <f t="shared" si="2392"/>
        <v>0</v>
      </c>
      <c r="AIS194" s="21"/>
      <c r="AIT194" s="21">
        <f t="shared" si="2392"/>
        <v>0</v>
      </c>
      <c r="AIU194" s="21"/>
      <c r="AIV194" s="21">
        <f t="shared" si="2392"/>
        <v>0</v>
      </c>
      <c r="AIW194" s="21"/>
      <c r="AIX194" s="21">
        <f t="shared" si="2392"/>
        <v>0</v>
      </c>
      <c r="AIY194" s="21"/>
      <c r="AIZ194" s="21">
        <f t="shared" si="2347"/>
        <v>0</v>
      </c>
      <c r="AJA194" s="21"/>
    </row>
    <row r="195" spans="2:937" ht="13.5" customHeight="1" x14ac:dyDescent="0.25">
      <c r="B195" s="31">
        <v>190</v>
      </c>
      <c r="C195" s="192" t="s">
        <v>205</v>
      </c>
      <c r="D195" s="67" t="s">
        <v>43</v>
      </c>
      <c r="E195" s="194" t="s">
        <v>404</v>
      </c>
      <c r="F195" s="194" t="str">
        <f>_xlfn.XLOOKUP(D195,'WTG PH-III'!$D$5:$D$198,'WTG PH-III'!$B$5:$B$198,0,0,1)</f>
        <v>PSS-08</v>
      </c>
      <c r="G195" s="22" t="s">
        <v>537</v>
      </c>
      <c r="H195" s="22" t="s">
        <v>544</v>
      </c>
      <c r="I195" s="61">
        <v>12</v>
      </c>
      <c r="J195" s="21">
        <f>253+125</f>
        <v>378</v>
      </c>
      <c r="K195" s="21">
        <f t="shared" si="2070"/>
        <v>378.00000000000006</v>
      </c>
      <c r="L195" s="21">
        <f t="shared" si="2071"/>
        <v>378</v>
      </c>
      <c r="M195" s="21">
        <f t="shared" si="2072"/>
        <v>0</v>
      </c>
      <c r="N195" s="95">
        <f>VLOOKUP(D195,'WTG PH-III'!$D$5:$U$198,17,0)</f>
        <v>45716</v>
      </c>
      <c r="O195" s="95">
        <f>VLOOKUP(D195,'WTG PH-III'!$D$5:$U$198,18,0)</f>
        <v>45725</v>
      </c>
      <c r="P195" s="21">
        <f t="shared" si="2073"/>
        <v>0</v>
      </c>
      <c r="Q195" s="21"/>
      <c r="R195" s="21">
        <f t="shared" si="2074"/>
        <v>0</v>
      </c>
      <c r="S195" s="21"/>
      <c r="T195" s="21">
        <f t="shared" si="2075"/>
        <v>0</v>
      </c>
      <c r="U195" s="21"/>
      <c r="V195" s="21">
        <f t="shared" si="2076"/>
        <v>0</v>
      </c>
      <c r="W195" s="21"/>
      <c r="X195" s="21">
        <f t="shared" si="2077"/>
        <v>0</v>
      </c>
      <c r="Y195" s="21"/>
      <c r="Z195" s="21">
        <f t="shared" si="2078"/>
        <v>0</v>
      </c>
      <c r="AA195" s="21"/>
      <c r="AB195" s="21">
        <f t="shared" si="2079"/>
        <v>0</v>
      </c>
      <c r="AC195" s="21"/>
      <c r="AD195" s="21">
        <f t="shared" si="2080"/>
        <v>0</v>
      </c>
      <c r="AE195" s="21"/>
      <c r="AF195" s="21">
        <f t="shared" si="2081"/>
        <v>0</v>
      </c>
      <c r="AG195" s="21"/>
      <c r="AH195" s="21">
        <f t="shared" si="2082"/>
        <v>0</v>
      </c>
      <c r="AI195" s="21"/>
      <c r="AJ195" s="21">
        <f t="shared" si="2083"/>
        <v>0</v>
      </c>
      <c r="AK195" s="21"/>
      <c r="AL195" s="21">
        <f t="shared" si="2084"/>
        <v>0</v>
      </c>
      <c r="AM195" s="21"/>
      <c r="AN195" s="21">
        <f t="shared" si="2085"/>
        <v>0</v>
      </c>
      <c r="AO195" s="21"/>
      <c r="AP195" s="21">
        <f t="shared" si="2086"/>
        <v>0</v>
      </c>
      <c r="AQ195" s="21"/>
      <c r="AR195" s="21">
        <f t="shared" si="2087"/>
        <v>0</v>
      </c>
      <c r="AS195" s="21"/>
      <c r="AT195" s="21">
        <f t="shared" si="2088"/>
        <v>0</v>
      </c>
      <c r="AU195" s="21"/>
      <c r="AV195" s="21">
        <f t="shared" si="2089"/>
        <v>0</v>
      </c>
      <c r="AW195" s="21"/>
      <c r="AX195" s="21">
        <f t="shared" si="2090"/>
        <v>0</v>
      </c>
      <c r="AY195" s="21"/>
      <c r="AZ195" s="21">
        <f t="shared" si="2091"/>
        <v>0</v>
      </c>
      <c r="BA195" s="21"/>
      <c r="BB195" s="21">
        <f t="shared" si="2092"/>
        <v>0</v>
      </c>
      <c r="BC195" s="21"/>
      <c r="BD195" s="21">
        <f t="shared" si="2093"/>
        <v>0</v>
      </c>
      <c r="BE195" s="21"/>
      <c r="BF195" s="21">
        <f t="shared" si="2094"/>
        <v>0</v>
      </c>
      <c r="BG195" s="21"/>
      <c r="BH195" s="21">
        <f t="shared" si="2095"/>
        <v>0</v>
      </c>
      <c r="BI195" s="21"/>
      <c r="BJ195" s="21">
        <f t="shared" si="2096"/>
        <v>0</v>
      </c>
      <c r="BK195" s="21"/>
      <c r="BL195" s="21">
        <f t="shared" si="2097"/>
        <v>0</v>
      </c>
      <c r="BM195" s="21"/>
      <c r="BN195" s="21">
        <f t="shared" si="2098"/>
        <v>0</v>
      </c>
      <c r="BO195" s="21"/>
      <c r="BP195" s="21">
        <f t="shared" si="2099"/>
        <v>0</v>
      </c>
      <c r="BQ195" s="21"/>
      <c r="BR195" s="21">
        <f t="shared" si="2100"/>
        <v>0</v>
      </c>
      <c r="BS195" s="21"/>
      <c r="BT195" s="21">
        <f t="shared" si="2101"/>
        <v>0</v>
      </c>
      <c r="BU195" s="21"/>
      <c r="BV195" s="21">
        <f t="shared" si="2102"/>
        <v>0</v>
      </c>
      <c r="BW195" s="21"/>
      <c r="BX195" s="21">
        <f t="shared" si="2103"/>
        <v>0</v>
      </c>
      <c r="BY195" s="21"/>
      <c r="BZ195" s="21">
        <f t="shared" si="2104"/>
        <v>0</v>
      </c>
      <c r="CA195" s="21"/>
      <c r="CB195" s="21">
        <f t="shared" si="2105"/>
        <v>0</v>
      </c>
      <c r="CC195" s="21"/>
      <c r="CD195" s="21">
        <f t="shared" si="2106"/>
        <v>0</v>
      </c>
      <c r="CE195" s="21"/>
      <c r="CF195" s="21">
        <f t="shared" si="2107"/>
        <v>0</v>
      </c>
      <c r="CG195" s="21"/>
      <c r="CH195" s="21">
        <f t="shared" si="2108"/>
        <v>0</v>
      </c>
      <c r="CI195" s="21"/>
      <c r="CJ195" s="21">
        <f t="shared" si="2109"/>
        <v>0</v>
      </c>
      <c r="CK195" s="21"/>
      <c r="CL195" s="21">
        <f t="shared" si="2110"/>
        <v>0</v>
      </c>
      <c r="CM195" s="21"/>
      <c r="CN195" s="21">
        <f t="shared" si="2111"/>
        <v>0</v>
      </c>
      <c r="CO195" s="21"/>
      <c r="CP195" s="21">
        <f t="shared" si="2112"/>
        <v>0</v>
      </c>
      <c r="CQ195" s="21"/>
      <c r="CR195" s="21">
        <f t="shared" si="2113"/>
        <v>0</v>
      </c>
      <c r="CS195" s="21"/>
      <c r="CT195" s="21">
        <f t="shared" si="2114"/>
        <v>0</v>
      </c>
      <c r="CU195" s="21"/>
      <c r="CV195" s="21">
        <f t="shared" si="2115"/>
        <v>0</v>
      </c>
      <c r="CW195" s="21"/>
      <c r="CX195" s="21">
        <f t="shared" si="2116"/>
        <v>0</v>
      </c>
      <c r="CY195" s="21"/>
      <c r="CZ195" s="21">
        <f t="shared" si="2117"/>
        <v>0</v>
      </c>
      <c r="DA195" s="21"/>
      <c r="DB195" s="21">
        <f t="shared" si="2118"/>
        <v>0</v>
      </c>
      <c r="DC195" s="21"/>
      <c r="DD195" s="21">
        <f t="shared" si="2119"/>
        <v>0</v>
      </c>
      <c r="DE195" s="21"/>
      <c r="DF195" s="21">
        <f t="shared" si="2120"/>
        <v>0</v>
      </c>
      <c r="DG195" s="21"/>
      <c r="DH195" s="21">
        <f t="shared" si="2121"/>
        <v>0</v>
      </c>
      <c r="DI195" s="21"/>
      <c r="DJ195" s="21">
        <f t="shared" si="2122"/>
        <v>0</v>
      </c>
      <c r="DK195" s="21"/>
      <c r="DL195" s="21">
        <f t="shared" si="2123"/>
        <v>0</v>
      </c>
      <c r="DM195" s="21"/>
      <c r="DN195" s="21">
        <f t="shared" si="2124"/>
        <v>0</v>
      </c>
      <c r="DO195" s="21"/>
      <c r="DP195" s="21">
        <f t="shared" si="2125"/>
        <v>0</v>
      </c>
      <c r="DQ195" s="21"/>
      <c r="DR195" s="21">
        <f t="shared" si="2126"/>
        <v>0</v>
      </c>
      <c r="DS195" s="21"/>
      <c r="DT195" s="21">
        <f t="shared" si="2127"/>
        <v>0</v>
      </c>
      <c r="DU195" s="21"/>
      <c r="DV195" s="21">
        <f t="shared" si="2128"/>
        <v>0</v>
      </c>
      <c r="DW195" s="21"/>
      <c r="DX195" s="21">
        <f t="shared" si="2129"/>
        <v>0</v>
      </c>
      <c r="DY195" s="21"/>
      <c r="DZ195" s="21">
        <f t="shared" si="2130"/>
        <v>0</v>
      </c>
      <c r="EA195" s="21"/>
      <c r="EB195" s="21">
        <f t="shared" si="2131"/>
        <v>0</v>
      </c>
      <c r="EC195" s="21"/>
      <c r="ED195" s="21">
        <f t="shared" si="2132"/>
        <v>0</v>
      </c>
      <c r="EE195" s="21"/>
      <c r="EF195" s="21">
        <f t="shared" si="2133"/>
        <v>0</v>
      </c>
      <c r="EG195" s="21"/>
      <c r="EH195" s="21">
        <f t="shared" si="2134"/>
        <v>0</v>
      </c>
      <c r="EI195" s="21"/>
      <c r="EJ195" s="21">
        <f t="shared" si="2135"/>
        <v>0</v>
      </c>
      <c r="EK195" s="21"/>
      <c r="EL195" s="21">
        <f t="shared" si="2136"/>
        <v>0</v>
      </c>
      <c r="EM195" s="21"/>
      <c r="EN195" s="21">
        <f t="shared" si="2137"/>
        <v>0</v>
      </c>
      <c r="EO195" s="21"/>
      <c r="EP195" s="21">
        <f t="shared" si="2138"/>
        <v>0</v>
      </c>
      <c r="EQ195" s="21"/>
      <c r="ER195" s="21">
        <f t="shared" si="2139"/>
        <v>0</v>
      </c>
      <c r="ES195" s="21"/>
      <c r="ET195" s="21">
        <f t="shared" si="2140"/>
        <v>0</v>
      </c>
      <c r="EU195" s="21"/>
      <c r="EV195" s="21">
        <f t="shared" si="2141"/>
        <v>0</v>
      </c>
      <c r="EW195" s="21"/>
      <c r="EX195" s="21">
        <f t="shared" si="2142"/>
        <v>0</v>
      </c>
      <c r="EY195" s="21"/>
      <c r="EZ195" s="21">
        <f t="shared" si="2143"/>
        <v>0</v>
      </c>
      <c r="FA195" s="21"/>
      <c r="FB195" s="21">
        <f t="shared" si="2144"/>
        <v>0</v>
      </c>
      <c r="FC195" s="21"/>
      <c r="FD195" s="21">
        <f t="shared" si="2145"/>
        <v>37.799999999999997</v>
      </c>
      <c r="FE195" s="21"/>
      <c r="FF195" s="21">
        <f t="shared" si="2146"/>
        <v>37.799999999999997</v>
      </c>
      <c r="FG195" s="21"/>
      <c r="FH195" s="21">
        <f t="shared" si="2147"/>
        <v>37.799999999999997</v>
      </c>
      <c r="FI195" s="21"/>
      <c r="FJ195" s="21">
        <f t="shared" si="2148"/>
        <v>37.799999999999997</v>
      </c>
      <c r="FK195" s="21"/>
      <c r="FL195" s="21">
        <f t="shared" si="2149"/>
        <v>37.799999999999997</v>
      </c>
      <c r="FM195" s="21"/>
      <c r="FN195" s="21">
        <f t="shared" si="2150"/>
        <v>37.799999999999997</v>
      </c>
      <c r="FO195" s="21"/>
      <c r="FP195" s="21">
        <f t="shared" si="2151"/>
        <v>37.799999999999997</v>
      </c>
      <c r="FQ195" s="21"/>
      <c r="FR195" s="21">
        <f t="shared" si="2152"/>
        <v>37.799999999999997</v>
      </c>
      <c r="FS195" s="21"/>
      <c r="FT195" s="21">
        <f t="shared" si="2153"/>
        <v>37.799999999999997</v>
      </c>
      <c r="FU195" s="21"/>
      <c r="FV195" s="21">
        <f t="shared" si="2154"/>
        <v>37.799999999999997</v>
      </c>
      <c r="FW195" s="21"/>
      <c r="FX195" s="21">
        <f t="shared" si="2155"/>
        <v>0</v>
      </c>
      <c r="FY195" s="21"/>
      <c r="FZ195" s="21">
        <f t="shared" si="2156"/>
        <v>0</v>
      </c>
      <c r="GA195" s="21"/>
      <c r="GB195" s="21">
        <f t="shared" si="2157"/>
        <v>0</v>
      </c>
      <c r="GC195" s="21"/>
      <c r="GD195" s="21">
        <f t="shared" si="2158"/>
        <v>0</v>
      </c>
      <c r="GE195" s="21"/>
      <c r="GF195" s="21">
        <f t="shared" si="2159"/>
        <v>0</v>
      </c>
      <c r="GG195" s="21"/>
      <c r="GH195" s="21">
        <f t="shared" si="2160"/>
        <v>0</v>
      </c>
      <c r="GI195" s="21"/>
      <c r="GJ195" s="21">
        <f t="shared" si="2161"/>
        <v>0</v>
      </c>
      <c r="GK195" s="21"/>
      <c r="GL195" s="21">
        <f t="shared" si="2162"/>
        <v>0</v>
      </c>
      <c r="GM195" s="21"/>
      <c r="GN195" s="21">
        <f t="shared" si="2163"/>
        <v>0</v>
      </c>
      <c r="GO195" s="21"/>
      <c r="GP195" s="21">
        <f t="shared" si="2164"/>
        <v>0</v>
      </c>
      <c r="GQ195" s="21"/>
      <c r="GR195" s="21">
        <f t="shared" si="2165"/>
        <v>0</v>
      </c>
      <c r="GS195" s="21"/>
      <c r="GT195" s="21">
        <f t="shared" si="2166"/>
        <v>0</v>
      </c>
      <c r="GU195" s="21"/>
      <c r="GV195" s="21">
        <f t="shared" si="2167"/>
        <v>0</v>
      </c>
      <c r="GW195" s="21"/>
      <c r="GX195" s="21">
        <f t="shared" si="2168"/>
        <v>0</v>
      </c>
      <c r="GY195" s="21"/>
      <c r="GZ195" s="21">
        <f t="shared" si="2169"/>
        <v>0</v>
      </c>
      <c r="HA195" s="21"/>
      <c r="HB195" s="21">
        <f t="shared" si="2170"/>
        <v>0</v>
      </c>
      <c r="HC195" s="21"/>
      <c r="HD195" s="21">
        <f t="shared" si="2171"/>
        <v>0</v>
      </c>
      <c r="HE195" s="21"/>
      <c r="HF195" s="21">
        <f t="shared" si="2172"/>
        <v>0</v>
      </c>
      <c r="HG195" s="21"/>
      <c r="HH195" s="21">
        <f t="shared" si="2173"/>
        <v>0</v>
      </c>
      <c r="HI195" s="21"/>
      <c r="HJ195" s="21">
        <f t="shared" si="2174"/>
        <v>0</v>
      </c>
      <c r="HK195" s="21"/>
      <c r="HL195" s="21">
        <f t="shared" si="2175"/>
        <v>0</v>
      </c>
      <c r="HM195" s="21"/>
      <c r="HN195" s="21">
        <f t="shared" si="2176"/>
        <v>0</v>
      </c>
      <c r="HO195" s="21"/>
      <c r="HP195" s="21">
        <f t="shared" si="2177"/>
        <v>0</v>
      </c>
      <c r="HQ195" s="21"/>
      <c r="HR195" s="21">
        <f t="shared" si="2178"/>
        <v>0</v>
      </c>
      <c r="HS195" s="21"/>
      <c r="HT195" s="21">
        <f t="shared" si="2179"/>
        <v>0</v>
      </c>
      <c r="HU195" s="21"/>
      <c r="HV195" s="21">
        <f t="shared" si="2180"/>
        <v>0</v>
      </c>
      <c r="HW195" s="21"/>
      <c r="HX195" s="21">
        <f t="shared" si="2181"/>
        <v>0</v>
      </c>
      <c r="HY195" s="21"/>
      <c r="HZ195" s="21">
        <f t="shared" si="2182"/>
        <v>0</v>
      </c>
      <c r="IA195" s="21"/>
      <c r="IB195" s="21">
        <f t="shared" si="2183"/>
        <v>0</v>
      </c>
      <c r="IC195" s="21">
        <v>12</v>
      </c>
      <c r="ID195" s="21">
        <f t="shared" si="2184"/>
        <v>0</v>
      </c>
      <c r="IE195" s="21">
        <v>29</v>
      </c>
      <c r="IF195" s="21">
        <f t="shared" si="2185"/>
        <v>0</v>
      </c>
      <c r="IG195" s="21">
        <v>30</v>
      </c>
      <c r="IH195" s="21">
        <f t="shared" si="2186"/>
        <v>0</v>
      </c>
      <c r="II195" s="21">
        <v>32</v>
      </c>
      <c r="IJ195" s="21">
        <f t="shared" si="2187"/>
        <v>0</v>
      </c>
      <c r="IK195" s="21">
        <v>29</v>
      </c>
      <c r="IL195" s="21">
        <f t="shared" si="2188"/>
        <v>0</v>
      </c>
      <c r="IM195" s="21">
        <v>32</v>
      </c>
      <c r="IN195" s="21">
        <f t="shared" si="2189"/>
        <v>0</v>
      </c>
      <c r="IO195" s="21">
        <v>27</v>
      </c>
      <c r="IP195" s="21">
        <f t="shared" si="2190"/>
        <v>0</v>
      </c>
      <c r="IQ195" s="21">
        <v>25</v>
      </c>
      <c r="IR195" s="21">
        <f t="shared" si="2191"/>
        <v>0</v>
      </c>
      <c r="IS195" s="21">
        <v>26</v>
      </c>
      <c r="IT195" s="21">
        <f t="shared" si="2192"/>
        <v>0</v>
      </c>
      <c r="IU195" s="21">
        <v>11</v>
      </c>
      <c r="IV195" s="21">
        <f t="shared" si="2193"/>
        <v>0</v>
      </c>
      <c r="IW195" s="21"/>
      <c r="IX195" s="21">
        <f t="shared" si="2194"/>
        <v>0</v>
      </c>
      <c r="IY195" s="21"/>
      <c r="IZ195" s="21">
        <f t="shared" si="2195"/>
        <v>0</v>
      </c>
      <c r="JA195" s="21"/>
      <c r="JB195" s="21">
        <f t="shared" si="2196"/>
        <v>0</v>
      </c>
      <c r="JC195" s="21"/>
      <c r="JD195" s="21">
        <f t="shared" si="2197"/>
        <v>0</v>
      </c>
      <c r="JE195" s="21"/>
      <c r="JF195" s="21">
        <f t="shared" si="2198"/>
        <v>0</v>
      </c>
      <c r="JG195" s="21"/>
      <c r="JH195" s="21">
        <f t="shared" si="2199"/>
        <v>0</v>
      </c>
      <c r="JI195" s="21"/>
      <c r="JJ195" s="21">
        <f t="shared" si="2200"/>
        <v>0</v>
      </c>
      <c r="JK195" s="21"/>
      <c r="JL195" s="21">
        <f t="shared" si="2201"/>
        <v>0</v>
      </c>
      <c r="JM195" s="21"/>
      <c r="JN195" s="21">
        <f t="shared" si="2202"/>
        <v>0</v>
      </c>
      <c r="JO195" s="21"/>
      <c r="JP195" s="21">
        <f t="shared" si="2203"/>
        <v>0</v>
      </c>
      <c r="JQ195" s="21"/>
      <c r="JR195" s="21">
        <f t="shared" si="2204"/>
        <v>0</v>
      </c>
      <c r="JS195" s="21"/>
      <c r="JT195" s="21">
        <f t="shared" si="2205"/>
        <v>0</v>
      </c>
      <c r="JU195" s="21"/>
      <c r="JV195" s="21">
        <f t="shared" si="2206"/>
        <v>0</v>
      </c>
      <c r="JW195" s="21"/>
      <c r="JX195" s="21">
        <f t="shared" si="2207"/>
        <v>0</v>
      </c>
      <c r="JY195" s="21"/>
      <c r="JZ195" s="21">
        <f t="shared" si="2208"/>
        <v>0</v>
      </c>
      <c r="KA195" s="21"/>
      <c r="KB195" s="21">
        <f t="shared" si="2209"/>
        <v>0</v>
      </c>
      <c r="KC195" s="21"/>
      <c r="KD195" s="21">
        <f t="shared" si="2210"/>
        <v>0</v>
      </c>
      <c r="KE195" s="21"/>
      <c r="KF195" s="21">
        <f t="shared" si="2211"/>
        <v>0</v>
      </c>
      <c r="KG195" s="21"/>
      <c r="KH195" s="21">
        <f t="shared" si="2212"/>
        <v>0</v>
      </c>
      <c r="KI195" s="21"/>
      <c r="KJ195" s="21">
        <f t="shared" si="2213"/>
        <v>0</v>
      </c>
      <c r="KK195" s="21"/>
      <c r="KL195" s="21">
        <f t="shared" si="2214"/>
        <v>0</v>
      </c>
      <c r="KM195" s="21"/>
      <c r="KN195" s="21">
        <f t="shared" si="2215"/>
        <v>0</v>
      </c>
      <c r="KO195" s="21"/>
      <c r="KP195" s="21">
        <f t="shared" si="2216"/>
        <v>0</v>
      </c>
      <c r="KQ195" s="21"/>
      <c r="KR195" s="21">
        <f t="shared" si="2217"/>
        <v>0</v>
      </c>
      <c r="KS195" s="21"/>
      <c r="KT195" s="21">
        <f t="shared" si="2218"/>
        <v>0</v>
      </c>
      <c r="KU195" s="21"/>
      <c r="KV195" s="21">
        <f t="shared" si="2219"/>
        <v>0</v>
      </c>
      <c r="KW195" s="21"/>
      <c r="KX195" s="21">
        <f t="shared" si="2220"/>
        <v>0</v>
      </c>
      <c r="KY195" s="21"/>
      <c r="KZ195" s="21">
        <f t="shared" si="2221"/>
        <v>0</v>
      </c>
      <c r="LA195" s="21"/>
      <c r="LB195" s="21">
        <f t="shared" si="2222"/>
        <v>0</v>
      </c>
      <c r="LC195" s="21"/>
      <c r="LD195" s="21">
        <f t="shared" si="2223"/>
        <v>0</v>
      </c>
      <c r="LE195" s="21"/>
      <c r="LF195" s="21">
        <f t="shared" si="2224"/>
        <v>0</v>
      </c>
      <c r="LG195" s="21"/>
      <c r="LH195" s="21">
        <f t="shared" si="2225"/>
        <v>0</v>
      </c>
      <c r="LI195" s="21"/>
      <c r="LJ195" s="21">
        <f t="shared" si="2226"/>
        <v>0</v>
      </c>
      <c r="LK195" s="21"/>
      <c r="LL195" s="21">
        <f t="shared" si="2227"/>
        <v>0</v>
      </c>
      <c r="LM195" s="21"/>
      <c r="LN195" s="21">
        <f t="shared" si="2228"/>
        <v>0</v>
      </c>
      <c r="LO195" s="21"/>
      <c r="LP195" s="21">
        <f t="shared" si="2229"/>
        <v>0</v>
      </c>
      <c r="LQ195" s="21"/>
      <c r="LR195" s="21">
        <f t="shared" si="2230"/>
        <v>0</v>
      </c>
      <c r="LS195" s="21"/>
      <c r="LT195" s="21">
        <f t="shared" si="2231"/>
        <v>0</v>
      </c>
      <c r="LU195" s="21"/>
      <c r="LV195" s="21">
        <f t="shared" si="2232"/>
        <v>0</v>
      </c>
      <c r="LW195" s="21"/>
      <c r="LX195" s="21">
        <f t="shared" si="2233"/>
        <v>0</v>
      </c>
      <c r="LY195" s="21"/>
      <c r="LZ195" s="21">
        <f t="shared" si="2234"/>
        <v>0</v>
      </c>
      <c r="MA195" s="21"/>
      <c r="MB195" s="21">
        <f t="shared" si="2235"/>
        <v>0</v>
      </c>
      <c r="MC195" s="21"/>
      <c r="MD195" s="21">
        <f t="shared" si="2236"/>
        <v>0</v>
      </c>
      <c r="ME195" s="21"/>
      <c r="MF195" s="21">
        <f t="shared" si="2237"/>
        <v>0</v>
      </c>
      <c r="MG195" s="21"/>
      <c r="MH195" s="21">
        <f t="shared" si="2238"/>
        <v>0</v>
      </c>
      <c r="MI195" s="21"/>
      <c r="MJ195" s="21">
        <f t="shared" si="2239"/>
        <v>0</v>
      </c>
      <c r="MK195" s="21"/>
      <c r="ML195" s="21">
        <f t="shared" si="2240"/>
        <v>0</v>
      </c>
      <c r="MM195" s="21"/>
      <c r="MN195" s="21">
        <f t="shared" si="2241"/>
        <v>0</v>
      </c>
      <c r="MO195" s="21"/>
      <c r="MP195" s="21">
        <f t="shared" si="2242"/>
        <v>0</v>
      </c>
      <c r="MQ195" s="21"/>
      <c r="MR195" s="21">
        <f t="shared" si="2243"/>
        <v>0</v>
      </c>
      <c r="MS195" s="21"/>
      <c r="MT195" s="21">
        <f t="shared" si="2244"/>
        <v>0</v>
      </c>
      <c r="MU195" s="21"/>
      <c r="MV195" s="21">
        <f t="shared" si="2245"/>
        <v>0</v>
      </c>
      <c r="MW195" s="21"/>
      <c r="MX195" s="21">
        <f t="shared" si="2246"/>
        <v>0</v>
      </c>
      <c r="MY195" s="21"/>
      <c r="MZ195" s="21">
        <f t="shared" si="2247"/>
        <v>0</v>
      </c>
      <c r="NA195" s="21"/>
      <c r="NB195" s="21">
        <f t="shared" si="2248"/>
        <v>0</v>
      </c>
      <c r="NC195" s="21"/>
      <c r="ND195" s="21">
        <f t="shared" si="2249"/>
        <v>0</v>
      </c>
      <c r="NE195" s="21"/>
      <c r="NF195" s="21">
        <f t="shared" si="2250"/>
        <v>0</v>
      </c>
      <c r="NG195" s="21"/>
      <c r="NH195" s="21">
        <f t="shared" si="2251"/>
        <v>0</v>
      </c>
      <c r="NI195" s="21"/>
      <c r="NJ195" s="21">
        <f t="shared" si="2252"/>
        <v>0</v>
      </c>
      <c r="NK195" s="21"/>
      <c r="NL195" s="21">
        <f t="shared" si="2253"/>
        <v>0</v>
      </c>
      <c r="NM195" s="21"/>
      <c r="NN195" s="21">
        <f t="shared" si="2254"/>
        <v>0</v>
      </c>
      <c r="NO195" s="21"/>
      <c r="NP195" s="21">
        <f t="shared" si="2255"/>
        <v>0</v>
      </c>
      <c r="NQ195" s="21"/>
      <c r="NR195" s="21">
        <f t="shared" si="2256"/>
        <v>0</v>
      </c>
      <c r="NS195" s="21"/>
      <c r="NT195" s="21">
        <f t="shared" si="2257"/>
        <v>0</v>
      </c>
      <c r="NU195" s="21"/>
      <c r="NV195" s="21">
        <f t="shared" si="2258"/>
        <v>0</v>
      </c>
      <c r="NW195" s="21"/>
      <c r="NX195" s="21">
        <f t="shared" si="2259"/>
        <v>0</v>
      </c>
      <c r="NY195" s="21"/>
      <c r="NZ195" s="21">
        <f t="shared" si="2260"/>
        <v>0</v>
      </c>
      <c r="OA195" s="21"/>
      <c r="OB195" s="21">
        <f t="shared" si="2261"/>
        <v>0</v>
      </c>
      <c r="OC195" s="21"/>
      <c r="OD195" s="21">
        <f t="shared" si="2262"/>
        <v>0</v>
      </c>
      <c r="OE195" s="21"/>
      <c r="OF195" s="21">
        <f t="shared" si="2263"/>
        <v>0</v>
      </c>
      <c r="OG195" s="21"/>
      <c r="OH195" s="21">
        <f t="shared" si="2264"/>
        <v>0</v>
      </c>
      <c r="OI195" s="21"/>
      <c r="OJ195" s="21">
        <f t="shared" si="2265"/>
        <v>0</v>
      </c>
      <c r="OK195" s="21"/>
      <c r="OL195" s="21">
        <f t="shared" si="2266"/>
        <v>0</v>
      </c>
      <c r="OM195" s="21"/>
      <c r="ON195" s="21">
        <f t="shared" si="2267"/>
        <v>0</v>
      </c>
      <c r="OO195" s="21"/>
      <c r="OP195" s="21">
        <f t="shared" si="2267"/>
        <v>0</v>
      </c>
      <c r="OQ195" s="21"/>
      <c r="OR195" s="21">
        <f t="shared" si="2267"/>
        <v>0</v>
      </c>
      <c r="OS195" s="21"/>
      <c r="OT195" s="21">
        <f t="shared" si="2267"/>
        <v>0</v>
      </c>
      <c r="OU195" s="21"/>
      <c r="OV195" s="21">
        <f t="shared" si="2267"/>
        <v>0</v>
      </c>
      <c r="OW195" s="21"/>
      <c r="OX195" s="21">
        <f t="shared" si="2267"/>
        <v>0</v>
      </c>
      <c r="OY195" s="21"/>
      <c r="OZ195" s="21">
        <f t="shared" si="2267"/>
        <v>0</v>
      </c>
      <c r="PA195" s="21"/>
      <c r="PB195" s="21">
        <f t="shared" si="2268"/>
        <v>0</v>
      </c>
      <c r="PC195" s="21"/>
      <c r="PD195" s="21">
        <f t="shared" si="2268"/>
        <v>0</v>
      </c>
      <c r="PE195" s="21"/>
      <c r="PF195" s="21">
        <f t="shared" si="2268"/>
        <v>0</v>
      </c>
      <c r="PG195" s="21"/>
      <c r="PH195" s="21">
        <f t="shared" si="2268"/>
        <v>0</v>
      </c>
      <c r="PI195" s="21"/>
      <c r="PJ195" s="21">
        <f t="shared" si="2268"/>
        <v>0</v>
      </c>
      <c r="PK195" s="21"/>
      <c r="PL195" s="21">
        <f t="shared" si="2268"/>
        <v>0</v>
      </c>
      <c r="PM195" s="21"/>
      <c r="PN195" s="21">
        <f t="shared" si="2269"/>
        <v>0</v>
      </c>
      <c r="PO195" s="21"/>
      <c r="PP195" s="21">
        <f t="shared" si="2269"/>
        <v>0</v>
      </c>
      <c r="PQ195" s="21"/>
      <c r="PR195" s="21">
        <f t="shared" si="2269"/>
        <v>0</v>
      </c>
      <c r="PS195" s="21"/>
      <c r="PT195" s="21">
        <f t="shared" si="2269"/>
        <v>0</v>
      </c>
      <c r="PU195" s="21"/>
      <c r="PV195" s="21">
        <f t="shared" si="2269"/>
        <v>0</v>
      </c>
      <c r="PW195" s="21"/>
      <c r="PX195" s="21">
        <f t="shared" si="2269"/>
        <v>0</v>
      </c>
      <c r="PY195" s="21"/>
      <c r="PZ195" s="21">
        <f t="shared" si="2270"/>
        <v>0</v>
      </c>
      <c r="QA195" s="21"/>
      <c r="QB195" s="21">
        <f t="shared" si="2270"/>
        <v>0</v>
      </c>
      <c r="QC195" s="21"/>
      <c r="QD195" s="21">
        <f t="shared" si="2270"/>
        <v>0</v>
      </c>
      <c r="QE195" s="21"/>
      <c r="QF195" s="21">
        <f t="shared" si="2270"/>
        <v>0</v>
      </c>
      <c r="QG195" s="21"/>
      <c r="QH195" s="21">
        <f t="shared" si="2270"/>
        <v>0</v>
      </c>
      <c r="QI195" s="21"/>
      <c r="QJ195" s="21">
        <f t="shared" si="2270"/>
        <v>0</v>
      </c>
      <c r="QK195" s="21"/>
      <c r="QL195" s="21">
        <f t="shared" si="2346"/>
        <v>0</v>
      </c>
      <c r="QM195" s="21"/>
      <c r="QN195" s="21">
        <f t="shared" si="2346"/>
        <v>0</v>
      </c>
      <c r="QO195" s="21"/>
      <c r="QP195" s="21">
        <f t="shared" si="2346"/>
        <v>0</v>
      </c>
      <c r="QQ195" s="21"/>
      <c r="QR195" s="21">
        <f t="shared" si="2346"/>
        <v>0</v>
      </c>
      <c r="QS195" s="21"/>
      <c r="QT195" s="21">
        <f t="shared" si="2346"/>
        <v>0</v>
      </c>
      <c r="QU195" s="21"/>
      <c r="QV195" s="21">
        <f t="shared" si="2346"/>
        <v>0</v>
      </c>
      <c r="QW195" s="21"/>
      <c r="QX195" s="21">
        <f t="shared" si="2272"/>
        <v>0</v>
      </c>
      <c r="QY195" s="21"/>
      <c r="QZ195" s="21">
        <f t="shared" si="2272"/>
        <v>0</v>
      </c>
      <c r="RA195" s="21"/>
      <c r="RB195" s="21">
        <f t="shared" si="2272"/>
        <v>0</v>
      </c>
      <c r="RC195" s="21"/>
      <c r="RD195" s="21">
        <f t="shared" si="2272"/>
        <v>0</v>
      </c>
      <c r="RE195" s="21"/>
      <c r="RF195" s="21">
        <f t="shared" si="2272"/>
        <v>0</v>
      </c>
      <c r="RG195" s="21"/>
      <c r="RH195" s="21">
        <f t="shared" si="2272"/>
        <v>0</v>
      </c>
      <c r="RI195" s="21"/>
      <c r="RJ195" s="21">
        <f t="shared" si="1944"/>
        <v>0</v>
      </c>
      <c r="RK195" s="21"/>
      <c r="RL195" s="21">
        <f t="shared" si="1945"/>
        <v>0</v>
      </c>
      <c r="RM195" s="21"/>
      <c r="RN195" s="21">
        <f t="shared" si="1946"/>
        <v>0</v>
      </c>
      <c r="RO195" s="21"/>
      <c r="RP195" s="21">
        <f t="shared" si="1947"/>
        <v>0</v>
      </c>
      <c r="RQ195" s="21"/>
      <c r="RR195" s="21">
        <f t="shared" si="1948"/>
        <v>0</v>
      </c>
      <c r="RS195" s="21"/>
      <c r="RT195" s="21">
        <f t="shared" si="1949"/>
        <v>0</v>
      </c>
      <c r="RU195" s="21"/>
      <c r="RV195" s="21">
        <f t="shared" si="1950"/>
        <v>0</v>
      </c>
      <c r="RW195" s="21"/>
      <c r="RX195" s="21">
        <f t="shared" si="1951"/>
        <v>0</v>
      </c>
      <c r="RY195" s="21"/>
      <c r="RZ195" s="21">
        <f t="shared" si="1952"/>
        <v>0</v>
      </c>
      <c r="SA195" s="21"/>
      <c r="SB195" s="21">
        <f t="shared" si="1953"/>
        <v>0</v>
      </c>
      <c r="SC195" s="21"/>
      <c r="SD195" s="21">
        <f t="shared" si="1954"/>
        <v>0</v>
      </c>
      <c r="SE195" s="21"/>
      <c r="SF195" s="21">
        <f t="shared" si="1955"/>
        <v>0</v>
      </c>
      <c r="SG195" s="21"/>
      <c r="SH195" s="21">
        <f t="shared" si="1956"/>
        <v>0</v>
      </c>
      <c r="SI195" s="21"/>
      <c r="SJ195" s="21">
        <f t="shared" si="1957"/>
        <v>0</v>
      </c>
      <c r="SK195" s="21"/>
      <c r="SL195" s="21">
        <f t="shared" si="1958"/>
        <v>0</v>
      </c>
      <c r="SM195" s="21"/>
      <c r="SN195" s="21">
        <f t="shared" si="2273"/>
        <v>0</v>
      </c>
      <c r="SO195" s="21"/>
      <c r="SP195" s="21">
        <f t="shared" si="1960"/>
        <v>0</v>
      </c>
      <c r="SQ195" s="21"/>
      <c r="SR195" s="21">
        <f t="shared" si="1961"/>
        <v>0</v>
      </c>
      <c r="SS195" s="21"/>
      <c r="ST195" s="21">
        <f t="shared" si="1962"/>
        <v>0</v>
      </c>
      <c r="SU195" s="21"/>
      <c r="SV195" s="21">
        <f t="shared" si="1963"/>
        <v>0</v>
      </c>
      <c r="SW195" s="21"/>
      <c r="SX195" s="21">
        <f t="shared" si="1964"/>
        <v>0</v>
      </c>
      <c r="SY195" s="21"/>
      <c r="SZ195" s="21">
        <f t="shared" si="1965"/>
        <v>0</v>
      </c>
      <c r="TA195" s="21"/>
      <c r="TB195" s="21">
        <f t="shared" si="1966"/>
        <v>0</v>
      </c>
      <c r="TC195" s="21"/>
      <c r="TD195" s="21">
        <f t="shared" si="2274"/>
        <v>0</v>
      </c>
      <c r="TE195" s="21"/>
      <c r="TF195" s="21">
        <f t="shared" si="1968"/>
        <v>0</v>
      </c>
      <c r="TG195" s="21"/>
      <c r="TH195" s="21">
        <f t="shared" si="1969"/>
        <v>0</v>
      </c>
      <c r="TI195" s="21"/>
      <c r="TJ195" s="21">
        <f t="shared" si="1970"/>
        <v>0</v>
      </c>
      <c r="TK195" s="21"/>
      <c r="TL195" s="21">
        <f t="shared" si="2275"/>
        <v>0</v>
      </c>
      <c r="TM195" s="21"/>
      <c r="TN195" s="21">
        <f t="shared" si="2276"/>
        <v>0</v>
      </c>
      <c r="TO195" s="21"/>
      <c r="TP195" s="21">
        <f t="shared" si="2277"/>
        <v>0</v>
      </c>
      <c r="TQ195" s="21"/>
      <c r="TR195" s="21">
        <f t="shared" si="2278"/>
        <v>0</v>
      </c>
      <c r="TS195" s="21"/>
      <c r="TT195" s="21">
        <f t="shared" si="2279"/>
        <v>0</v>
      </c>
      <c r="TU195" s="21"/>
      <c r="TV195" s="21">
        <f t="shared" si="2280"/>
        <v>0</v>
      </c>
      <c r="TW195" s="21"/>
      <c r="TX195" s="21">
        <f t="shared" si="2281"/>
        <v>0</v>
      </c>
      <c r="TY195" s="21"/>
      <c r="TZ195" s="21">
        <f t="shared" si="2282"/>
        <v>0</v>
      </c>
      <c r="UA195" s="21"/>
      <c r="UB195" s="21">
        <f t="shared" si="2283"/>
        <v>0</v>
      </c>
      <c r="UC195" s="21"/>
      <c r="UD195" s="21">
        <f t="shared" si="2284"/>
        <v>0</v>
      </c>
      <c r="UE195" s="21"/>
      <c r="UF195" s="21">
        <f t="shared" si="2285"/>
        <v>0</v>
      </c>
      <c r="UG195" s="21"/>
      <c r="UH195" s="21">
        <f t="shared" si="1982"/>
        <v>0</v>
      </c>
      <c r="UI195" s="21"/>
      <c r="UJ195" s="21">
        <f t="shared" si="2286"/>
        <v>0</v>
      </c>
      <c r="UK195" s="21"/>
      <c r="UL195" s="21">
        <f t="shared" si="2287"/>
        <v>0</v>
      </c>
      <c r="UM195" s="21"/>
      <c r="UN195" s="21">
        <f t="shared" si="2288"/>
        <v>0</v>
      </c>
      <c r="UO195" s="21"/>
      <c r="UP195" s="21">
        <f t="shared" si="2289"/>
        <v>0</v>
      </c>
      <c r="UQ195" s="21"/>
      <c r="UR195" s="21">
        <f t="shared" si="2290"/>
        <v>0</v>
      </c>
      <c r="US195" s="21"/>
      <c r="UT195" s="21">
        <f t="shared" si="2291"/>
        <v>0</v>
      </c>
      <c r="UU195" s="21"/>
      <c r="UV195" s="21">
        <f t="shared" si="1989"/>
        <v>0</v>
      </c>
      <c r="UW195" s="21"/>
      <c r="UX195" s="21">
        <f t="shared" si="2292"/>
        <v>0</v>
      </c>
      <c r="UY195" s="21"/>
      <c r="UZ195" s="21">
        <f t="shared" si="1991"/>
        <v>0</v>
      </c>
      <c r="VA195" s="21"/>
      <c r="VB195" s="21">
        <f t="shared" si="2293"/>
        <v>0</v>
      </c>
      <c r="VC195" s="21"/>
      <c r="VD195" s="21">
        <f t="shared" si="2294"/>
        <v>0</v>
      </c>
      <c r="VE195" s="21"/>
      <c r="VF195" s="21">
        <f t="shared" si="2295"/>
        <v>0</v>
      </c>
      <c r="VG195" s="21"/>
      <c r="VH195" s="21">
        <f t="shared" si="2296"/>
        <v>0</v>
      </c>
      <c r="VI195" s="21"/>
      <c r="VJ195" s="21">
        <f t="shared" si="2297"/>
        <v>0</v>
      </c>
      <c r="VK195" s="21"/>
      <c r="VL195" s="21">
        <f t="shared" si="2298"/>
        <v>0</v>
      </c>
      <c r="VM195" s="21"/>
      <c r="VN195" s="21">
        <f t="shared" si="2299"/>
        <v>0</v>
      </c>
      <c r="VO195" s="21"/>
      <c r="VP195" s="21">
        <f t="shared" si="2300"/>
        <v>0</v>
      </c>
      <c r="VQ195" s="21"/>
      <c r="VR195" s="21">
        <f t="shared" si="2267"/>
        <v>0</v>
      </c>
      <c r="VS195" s="21"/>
      <c r="VT195" s="21">
        <f t="shared" si="2347"/>
        <v>0</v>
      </c>
      <c r="VU195" s="21"/>
      <c r="VV195" s="21">
        <f t="shared" si="2347"/>
        <v>0</v>
      </c>
      <c r="VW195" s="21"/>
      <c r="VX195" s="21">
        <f t="shared" si="2349"/>
        <v>0</v>
      </c>
      <c r="VY195" s="21"/>
      <c r="VZ195" s="21">
        <f t="shared" si="2349"/>
        <v>0</v>
      </c>
      <c r="WA195" s="21"/>
      <c r="WB195" s="21">
        <f t="shared" si="2349"/>
        <v>0</v>
      </c>
      <c r="WC195" s="21"/>
      <c r="WD195" s="21">
        <f t="shared" si="2349"/>
        <v>0</v>
      </c>
      <c r="WE195" s="21"/>
      <c r="WF195" s="21">
        <f t="shared" si="2349"/>
        <v>0</v>
      </c>
      <c r="WG195" s="21"/>
      <c r="WH195" s="21">
        <f t="shared" si="2349"/>
        <v>0</v>
      </c>
      <c r="WI195" s="21"/>
      <c r="WJ195" s="21">
        <f t="shared" si="2349"/>
        <v>0</v>
      </c>
      <c r="WK195" s="21"/>
      <c r="WL195" s="21">
        <f t="shared" si="2349"/>
        <v>0</v>
      </c>
      <c r="WM195" s="21"/>
      <c r="WN195" s="21">
        <f t="shared" si="2349"/>
        <v>0</v>
      </c>
      <c r="WO195" s="21"/>
      <c r="WP195" s="21">
        <f t="shared" si="2349"/>
        <v>0</v>
      </c>
      <c r="WQ195" s="21"/>
      <c r="WR195" s="21">
        <f t="shared" si="2349"/>
        <v>0</v>
      </c>
      <c r="WS195" s="21"/>
      <c r="WT195" s="21">
        <f t="shared" si="2349"/>
        <v>0</v>
      </c>
      <c r="WU195" s="21"/>
      <c r="WV195" s="21">
        <f t="shared" si="2349"/>
        <v>0</v>
      </c>
      <c r="WW195" s="21"/>
      <c r="WX195" s="21">
        <f t="shared" si="2349"/>
        <v>0</v>
      </c>
      <c r="WY195" s="21"/>
      <c r="WZ195" s="21">
        <f t="shared" si="2349"/>
        <v>0</v>
      </c>
      <c r="XA195" s="21"/>
      <c r="XB195" s="21">
        <f t="shared" si="2349"/>
        <v>0</v>
      </c>
      <c r="XC195" s="21"/>
      <c r="XD195" s="21">
        <f t="shared" si="2393"/>
        <v>0</v>
      </c>
      <c r="XE195" s="21"/>
      <c r="XF195" s="21">
        <f t="shared" si="2393"/>
        <v>0</v>
      </c>
      <c r="XG195" s="21"/>
      <c r="XH195" s="21">
        <f t="shared" si="2393"/>
        <v>0</v>
      </c>
      <c r="XI195" s="21"/>
      <c r="XJ195" s="21">
        <f t="shared" si="2393"/>
        <v>0</v>
      </c>
      <c r="XK195" s="21"/>
      <c r="XL195" s="21">
        <f t="shared" si="2393"/>
        <v>0</v>
      </c>
      <c r="XM195" s="21"/>
      <c r="XN195" s="21">
        <f t="shared" si="2393"/>
        <v>0</v>
      </c>
      <c r="XO195" s="21"/>
      <c r="XP195" s="21">
        <f t="shared" si="2393"/>
        <v>0</v>
      </c>
      <c r="XQ195" s="21"/>
      <c r="XR195" s="21">
        <f t="shared" si="2393"/>
        <v>0</v>
      </c>
      <c r="XS195" s="21"/>
      <c r="XT195" s="21">
        <f t="shared" si="2347"/>
        <v>0</v>
      </c>
      <c r="XU195" s="21"/>
      <c r="XV195" s="21">
        <f t="shared" si="2347"/>
        <v>0</v>
      </c>
      <c r="XW195" s="21"/>
      <c r="XX195" s="21">
        <f t="shared" si="2347"/>
        <v>0</v>
      </c>
      <c r="XY195" s="21"/>
      <c r="XZ195" s="21">
        <f t="shared" si="2347"/>
        <v>0</v>
      </c>
      <c r="YA195" s="21"/>
      <c r="YB195" s="21">
        <f t="shared" si="2004"/>
        <v>0</v>
      </c>
      <c r="YC195" s="21"/>
      <c r="YD195" s="21">
        <f t="shared" si="2005"/>
        <v>0</v>
      </c>
      <c r="YE195" s="21"/>
      <c r="YF195" s="21">
        <f t="shared" si="2006"/>
        <v>0</v>
      </c>
      <c r="YG195" s="21"/>
      <c r="YH195" s="21">
        <f t="shared" si="2007"/>
        <v>0</v>
      </c>
      <c r="YI195" s="21"/>
      <c r="YJ195" s="21">
        <f t="shared" si="2008"/>
        <v>0</v>
      </c>
      <c r="YK195" s="21"/>
      <c r="YL195" s="21">
        <f t="shared" si="2009"/>
        <v>0</v>
      </c>
      <c r="YM195" s="21"/>
      <c r="YN195" s="21">
        <f t="shared" si="2010"/>
        <v>0</v>
      </c>
      <c r="YO195" s="21"/>
      <c r="YP195" s="21">
        <f t="shared" si="2011"/>
        <v>0</v>
      </c>
      <c r="YQ195" s="21"/>
      <c r="YR195" s="21">
        <f t="shared" si="2012"/>
        <v>0</v>
      </c>
      <c r="YS195" s="21"/>
      <c r="YT195" s="21">
        <f t="shared" si="2350"/>
        <v>0</v>
      </c>
      <c r="YU195" s="21"/>
      <c r="YV195" s="21">
        <f t="shared" si="2014"/>
        <v>0</v>
      </c>
      <c r="YW195" s="21"/>
      <c r="YX195" s="21">
        <f t="shared" si="2015"/>
        <v>0</v>
      </c>
      <c r="YY195" s="21"/>
      <c r="YZ195" s="21">
        <f t="shared" si="2347"/>
        <v>0</v>
      </c>
      <c r="ZA195" s="21"/>
      <c r="ZB195" s="21">
        <f t="shared" si="2016"/>
        <v>0</v>
      </c>
      <c r="ZC195" s="21"/>
      <c r="ZD195" s="21">
        <f t="shared" si="2017"/>
        <v>0</v>
      </c>
      <c r="ZE195" s="21"/>
      <c r="ZF195" s="21">
        <f t="shared" si="2018"/>
        <v>0</v>
      </c>
      <c r="ZG195" s="21"/>
      <c r="ZH195" s="21">
        <f t="shared" si="2351"/>
        <v>0</v>
      </c>
      <c r="ZI195" s="21"/>
      <c r="ZJ195" s="21">
        <f t="shared" si="2020"/>
        <v>0</v>
      </c>
      <c r="ZK195" s="21"/>
      <c r="ZL195" s="21">
        <f t="shared" si="2021"/>
        <v>0</v>
      </c>
      <c r="ZM195" s="21"/>
      <c r="ZN195" s="21">
        <f t="shared" si="2352"/>
        <v>0</v>
      </c>
      <c r="ZO195" s="21"/>
      <c r="ZP195" s="21">
        <f t="shared" si="2023"/>
        <v>0</v>
      </c>
      <c r="ZQ195" s="21"/>
      <c r="ZR195" s="21">
        <f t="shared" si="2024"/>
        <v>0</v>
      </c>
      <c r="ZS195" s="21"/>
      <c r="ZT195" s="21">
        <f t="shared" si="2347"/>
        <v>0</v>
      </c>
      <c r="ZU195" s="21"/>
      <c r="ZV195" s="21">
        <f t="shared" si="2353"/>
        <v>0</v>
      </c>
      <c r="ZW195" s="21"/>
      <c r="ZX195" s="21">
        <f t="shared" si="2354"/>
        <v>0</v>
      </c>
      <c r="ZY195" s="21"/>
      <c r="ZZ195" s="21">
        <f t="shared" si="2354"/>
        <v>0</v>
      </c>
      <c r="AAA195" s="21"/>
      <c r="AAB195" s="21">
        <f t="shared" si="2355"/>
        <v>0</v>
      </c>
      <c r="AAC195" s="21"/>
      <c r="AAD195" s="21">
        <f t="shared" si="2355"/>
        <v>0</v>
      </c>
      <c r="AAE195" s="21"/>
      <c r="AAF195" s="21">
        <f t="shared" si="2356"/>
        <v>0</v>
      </c>
      <c r="AAG195" s="21"/>
      <c r="AAH195" s="21">
        <f t="shared" si="2356"/>
        <v>0</v>
      </c>
      <c r="AAI195" s="21"/>
      <c r="AAJ195" s="21">
        <f t="shared" si="2357"/>
        <v>0</v>
      </c>
      <c r="AAK195" s="21"/>
      <c r="AAL195" s="21">
        <f t="shared" si="2357"/>
        <v>0</v>
      </c>
      <c r="AAM195" s="21"/>
      <c r="AAN195" s="21">
        <f t="shared" si="2358"/>
        <v>0</v>
      </c>
      <c r="AAO195" s="21"/>
      <c r="AAP195" s="21">
        <f t="shared" si="2358"/>
        <v>0</v>
      </c>
      <c r="AAQ195" s="21"/>
      <c r="AAR195" s="21">
        <f t="shared" si="2359"/>
        <v>0</v>
      </c>
      <c r="AAS195" s="21"/>
      <c r="AAT195" s="21">
        <f t="shared" si="2359"/>
        <v>0</v>
      </c>
      <c r="AAU195" s="21"/>
      <c r="AAV195" s="21">
        <f t="shared" si="2360"/>
        <v>0</v>
      </c>
      <c r="AAW195" s="21"/>
      <c r="AAX195" s="21">
        <f t="shared" si="2360"/>
        <v>0</v>
      </c>
      <c r="AAY195" s="21"/>
      <c r="AAZ195" s="21">
        <f t="shared" si="2361"/>
        <v>0</v>
      </c>
      <c r="ABA195" s="21"/>
      <c r="ABB195" s="21">
        <f t="shared" si="2361"/>
        <v>0</v>
      </c>
      <c r="ABC195" s="21"/>
      <c r="ABD195" s="21">
        <f t="shared" si="2362"/>
        <v>0</v>
      </c>
      <c r="ABE195" s="21"/>
      <c r="ABF195" s="21">
        <f t="shared" si="2362"/>
        <v>0</v>
      </c>
      <c r="ABG195" s="21"/>
      <c r="ABH195" s="21">
        <f t="shared" si="2363"/>
        <v>0</v>
      </c>
      <c r="ABI195" s="21"/>
      <c r="ABJ195" s="21">
        <f t="shared" si="2363"/>
        <v>0</v>
      </c>
      <c r="ABK195" s="21"/>
      <c r="ABL195" s="21">
        <f t="shared" si="2364"/>
        <v>0</v>
      </c>
      <c r="ABM195" s="21"/>
      <c r="ABN195" s="21">
        <f t="shared" si="2364"/>
        <v>0</v>
      </c>
      <c r="ABO195" s="21"/>
      <c r="ABP195" s="21">
        <f t="shared" si="2365"/>
        <v>0</v>
      </c>
      <c r="ABQ195" s="21"/>
      <c r="ABR195" s="21">
        <f t="shared" si="2365"/>
        <v>0</v>
      </c>
      <c r="ABS195" s="21"/>
      <c r="ABT195" s="21">
        <f t="shared" si="2366"/>
        <v>0</v>
      </c>
      <c r="ABU195" s="21"/>
      <c r="ABV195" s="21">
        <f t="shared" si="2366"/>
        <v>0</v>
      </c>
      <c r="ABW195" s="21"/>
      <c r="ABX195" s="21">
        <f t="shared" si="2367"/>
        <v>0</v>
      </c>
      <c r="ABY195" s="21"/>
      <c r="ABZ195" s="21">
        <f t="shared" si="2367"/>
        <v>0</v>
      </c>
      <c r="ACA195" s="21"/>
      <c r="ACB195" s="21">
        <f t="shared" si="2368"/>
        <v>0</v>
      </c>
      <c r="ACC195" s="21"/>
      <c r="ACD195" s="21">
        <f t="shared" si="2368"/>
        <v>0</v>
      </c>
      <c r="ACE195" s="21"/>
      <c r="ACF195" s="21">
        <f t="shared" si="2369"/>
        <v>0</v>
      </c>
      <c r="ACG195" s="21"/>
      <c r="ACH195" s="21">
        <f t="shared" si="2369"/>
        <v>0</v>
      </c>
      <c r="ACI195" s="21"/>
      <c r="ACJ195" s="21">
        <f t="shared" si="2370"/>
        <v>0</v>
      </c>
      <c r="ACK195" s="21"/>
      <c r="ACL195" s="21">
        <f t="shared" si="2370"/>
        <v>0</v>
      </c>
      <c r="ACM195" s="21"/>
      <c r="ACN195" s="21">
        <f t="shared" si="2371"/>
        <v>0</v>
      </c>
      <c r="ACO195" s="21"/>
      <c r="ACP195" s="21">
        <f t="shared" si="2371"/>
        <v>0</v>
      </c>
      <c r="ACQ195" s="21"/>
      <c r="ACR195" s="21">
        <f t="shared" si="2372"/>
        <v>0</v>
      </c>
      <c r="ACS195" s="21"/>
      <c r="ACT195" s="21">
        <f t="shared" si="2372"/>
        <v>0</v>
      </c>
      <c r="ACU195" s="21"/>
      <c r="ACV195" s="21">
        <f t="shared" si="2373"/>
        <v>0</v>
      </c>
      <c r="ACW195" s="21"/>
      <c r="ACX195" s="21">
        <f t="shared" si="2373"/>
        <v>0</v>
      </c>
      <c r="ACY195" s="21"/>
      <c r="ACZ195" s="21">
        <f t="shared" si="2374"/>
        <v>0</v>
      </c>
      <c r="ADA195" s="21"/>
      <c r="ADB195" s="21">
        <f t="shared" si="2374"/>
        <v>0</v>
      </c>
      <c r="ADC195" s="21"/>
      <c r="ADD195" s="21">
        <f t="shared" si="2375"/>
        <v>0</v>
      </c>
      <c r="ADE195" s="21"/>
      <c r="ADF195" s="21">
        <f t="shared" si="2375"/>
        <v>0</v>
      </c>
      <c r="ADG195" s="21"/>
      <c r="ADH195" s="21">
        <f t="shared" si="2376"/>
        <v>0</v>
      </c>
      <c r="ADI195" s="21"/>
      <c r="ADJ195" s="21">
        <f t="shared" si="2376"/>
        <v>0</v>
      </c>
      <c r="ADK195" s="21"/>
      <c r="ADL195" s="21">
        <f t="shared" si="2377"/>
        <v>0</v>
      </c>
      <c r="ADM195" s="21"/>
      <c r="ADN195" s="21">
        <f t="shared" si="2377"/>
        <v>0</v>
      </c>
      <c r="ADO195" s="21"/>
      <c r="ADP195" s="21">
        <f t="shared" si="2377"/>
        <v>0</v>
      </c>
      <c r="ADQ195" s="21"/>
      <c r="ADR195" s="21">
        <f t="shared" si="2377"/>
        <v>0</v>
      </c>
      <c r="ADS195" s="21"/>
      <c r="ADT195" s="21">
        <f t="shared" si="2377"/>
        <v>0</v>
      </c>
      <c r="ADU195" s="21"/>
      <c r="ADV195" s="21">
        <f t="shared" si="2378"/>
        <v>0</v>
      </c>
      <c r="ADW195" s="21"/>
      <c r="ADX195" s="21">
        <f t="shared" si="2378"/>
        <v>0</v>
      </c>
      <c r="ADY195" s="21"/>
      <c r="ADZ195" s="21">
        <f t="shared" si="2378"/>
        <v>0</v>
      </c>
      <c r="AEA195" s="21"/>
      <c r="AEB195" s="21">
        <f t="shared" si="2378"/>
        <v>0</v>
      </c>
      <c r="AEC195" s="21"/>
      <c r="AED195" s="21">
        <f t="shared" si="2379"/>
        <v>0</v>
      </c>
      <c r="AEE195" s="21"/>
      <c r="AEF195" s="21">
        <f t="shared" si="2379"/>
        <v>0</v>
      </c>
      <c r="AEG195" s="21"/>
      <c r="AEH195" s="21">
        <f t="shared" si="2379"/>
        <v>0</v>
      </c>
      <c r="AEI195" s="21"/>
      <c r="AEJ195" s="21">
        <f t="shared" si="2379"/>
        <v>0</v>
      </c>
      <c r="AEK195" s="21"/>
      <c r="AEL195" s="21">
        <f t="shared" si="2379"/>
        <v>0</v>
      </c>
      <c r="AEM195" s="21"/>
      <c r="AEN195" s="21">
        <f t="shared" si="2380"/>
        <v>0</v>
      </c>
      <c r="AEO195" s="21"/>
      <c r="AEP195" s="21">
        <f t="shared" si="2380"/>
        <v>0</v>
      </c>
      <c r="AEQ195" s="21"/>
      <c r="AER195" s="21">
        <f t="shared" si="2380"/>
        <v>0</v>
      </c>
      <c r="AES195" s="21"/>
      <c r="AET195" s="21">
        <f t="shared" si="2380"/>
        <v>0</v>
      </c>
      <c r="AEU195" s="21"/>
      <c r="AEV195" s="21">
        <f t="shared" si="2381"/>
        <v>0</v>
      </c>
      <c r="AEW195" s="21"/>
      <c r="AEX195" s="21">
        <f t="shared" si="2381"/>
        <v>0</v>
      </c>
      <c r="AEY195" s="21"/>
      <c r="AEZ195" s="21">
        <f t="shared" si="2381"/>
        <v>0</v>
      </c>
      <c r="AFA195" s="21"/>
      <c r="AFB195" s="21">
        <f t="shared" si="2381"/>
        <v>0</v>
      </c>
      <c r="AFC195" s="21"/>
      <c r="AFD195" s="21">
        <f t="shared" si="2381"/>
        <v>0</v>
      </c>
      <c r="AFE195" s="21"/>
      <c r="AFF195" s="21">
        <f t="shared" si="2382"/>
        <v>0</v>
      </c>
      <c r="AFG195" s="21">
        <v>13</v>
      </c>
      <c r="AFH195" s="21">
        <f t="shared" si="2382"/>
        <v>0</v>
      </c>
      <c r="AFI195" s="21">
        <v>6</v>
      </c>
      <c r="AFJ195" s="21">
        <f t="shared" si="2382"/>
        <v>0</v>
      </c>
      <c r="AFK195" s="21">
        <v>10</v>
      </c>
      <c r="AFL195" s="21">
        <f t="shared" si="2382"/>
        <v>0</v>
      </c>
      <c r="AFM195" s="21">
        <v>17</v>
      </c>
      <c r="AFN195" s="21">
        <f t="shared" si="2383"/>
        <v>0</v>
      </c>
      <c r="AFO195" s="21">
        <v>8</v>
      </c>
      <c r="AFP195" s="21">
        <f t="shared" si="2383"/>
        <v>0</v>
      </c>
      <c r="AFQ195" s="21">
        <v>19</v>
      </c>
      <c r="AFR195" s="21">
        <f t="shared" si="2383"/>
        <v>0</v>
      </c>
      <c r="AFS195" s="21">
        <v>18</v>
      </c>
      <c r="AFT195" s="21">
        <f t="shared" si="2383"/>
        <v>0</v>
      </c>
      <c r="AFU195" s="21">
        <v>23</v>
      </c>
      <c r="AFV195" s="21">
        <f t="shared" si="2383"/>
        <v>0</v>
      </c>
      <c r="AFW195" s="21">
        <v>11</v>
      </c>
      <c r="AFX195" s="21">
        <f t="shared" si="2384"/>
        <v>0</v>
      </c>
      <c r="AFY195" s="21"/>
      <c r="AFZ195" s="21">
        <f t="shared" si="2384"/>
        <v>0</v>
      </c>
      <c r="AGA195" s="21"/>
      <c r="AGB195" s="21">
        <f t="shared" si="2384"/>
        <v>0</v>
      </c>
      <c r="AGC195" s="21"/>
      <c r="AGD195" s="21">
        <f t="shared" si="2384"/>
        <v>0</v>
      </c>
      <c r="AGE195" s="21"/>
      <c r="AGF195" s="21">
        <f t="shared" si="2385"/>
        <v>0</v>
      </c>
      <c r="AGG195" s="21"/>
      <c r="AGH195" s="21">
        <f t="shared" si="2385"/>
        <v>0</v>
      </c>
      <c r="AGI195" s="21"/>
      <c r="AGJ195" s="21">
        <f t="shared" si="2385"/>
        <v>0</v>
      </c>
      <c r="AGK195" s="21"/>
      <c r="AGL195" s="21">
        <f t="shared" si="2385"/>
        <v>0</v>
      </c>
      <c r="AGM195" s="21"/>
      <c r="AGN195" s="21">
        <f t="shared" si="2385"/>
        <v>0</v>
      </c>
      <c r="AGO195" s="21"/>
      <c r="AGP195" s="21">
        <f t="shared" si="2386"/>
        <v>0</v>
      </c>
      <c r="AGQ195" s="21"/>
      <c r="AGR195" s="21">
        <f t="shared" si="2386"/>
        <v>0</v>
      </c>
      <c r="AGS195" s="21"/>
      <c r="AGT195" s="21">
        <f t="shared" si="2386"/>
        <v>0</v>
      </c>
      <c r="AGU195" s="21"/>
      <c r="AGV195" s="21">
        <f t="shared" si="2386"/>
        <v>0</v>
      </c>
      <c r="AGW195" s="21"/>
      <c r="AGX195" s="21">
        <f t="shared" si="2387"/>
        <v>0</v>
      </c>
      <c r="AGY195" s="21"/>
      <c r="AGZ195" s="21">
        <f t="shared" si="2387"/>
        <v>0</v>
      </c>
      <c r="AHA195" s="21"/>
      <c r="AHB195" s="21">
        <f t="shared" si="2387"/>
        <v>0</v>
      </c>
      <c r="AHC195" s="21"/>
      <c r="AHD195" s="21">
        <f t="shared" si="2387"/>
        <v>0</v>
      </c>
      <c r="AHE195" s="21"/>
      <c r="AHF195" s="21">
        <f t="shared" si="2387"/>
        <v>0</v>
      </c>
      <c r="AHG195" s="21"/>
      <c r="AHH195" s="21">
        <f t="shared" si="2388"/>
        <v>0</v>
      </c>
      <c r="AHI195" s="21"/>
      <c r="AHJ195" s="21">
        <f t="shared" si="2388"/>
        <v>0</v>
      </c>
      <c r="AHK195" s="21"/>
      <c r="AHL195" s="21">
        <f t="shared" si="2388"/>
        <v>0</v>
      </c>
      <c r="AHM195" s="21"/>
      <c r="AHN195" s="21">
        <f t="shared" si="2388"/>
        <v>0</v>
      </c>
      <c r="AHO195" s="21"/>
      <c r="AHP195" s="21">
        <f t="shared" si="2389"/>
        <v>0</v>
      </c>
      <c r="AHQ195" s="21"/>
      <c r="AHR195" s="21">
        <f t="shared" si="2389"/>
        <v>0</v>
      </c>
      <c r="AHS195" s="21"/>
      <c r="AHT195" s="21">
        <f t="shared" si="2389"/>
        <v>0</v>
      </c>
      <c r="AHU195" s="21"/>
      <c r="AHV195" s="21">
        <f t="shared" si="2389"/>
        <v>0</v>
      </c>
      <c r="AHW195" s="21"/>
      <c r="AHX195" s="21">
        <f t="shared" si="2389"/>
        <v>0</v>
      </c>
      <c r="AHY195" s="21"/>
      <c r="AHZ195" s="21">
        <f t="shared" si="2390"/>
        <v>0</v>
      </c>
      <c r="AIA195" s="21"/>
      <c r="AIB195" s="21">
        <f t="shared" si="2390"/>
        <v>0</v>
      </c>
      <c r="AIC195" s="21"/>
      <c r="AID195" s="21">
        <f t="shared" si="2390"/>
        <v>0</v>
      </c>
      <c r="AIE195" s="21"/>
      <c r="AIF195" s="21">
        <f t="shared" si="2390"/>
        <v>0</v>
      </c>
      <c r="AIG195" s="21"/>
      <c r="AIH195" s="21">
        <f t="shared" si="2391"/>
        <v>0</v>
      </c>
      <c r="AII195" s="21"/>
      <c r="AIJ195" s="21">
        <f t="shared" si="2391"/>
        <v>0</v>
      </c>
      <c r="AIK195" s="21"/>
      <c r="AIL195" s="21">
        <f t="shared" si="2391"/>
        <v>0</v>
      </c>
      <c r="AIM195" s="21"/>
      <c r="AIN195" s="21">
        <f t="shared" si="2391"/>
        <v>0</v>
      </c>
      <c r="AIO195" s="21"/>
      <c r="AIP195" s="21">
        <f t="shared" si="2391"/>
        <v>0</v>
      </c>
      <c r="AIQ195" s="21"/>
      <c r="AIR195" s="21">
        <f t="shared" si="2392"/>
        <v>0</v>
      </c>
      <c r="AIS195" s="21"/>
      <c r="AIT195" s="21">
        <f t="shared" si="2392"/>
        <v>0</v>
      </c>
      <c r="AIU195" s="21"/>
      <c r="AIV195" s="21">
        <f t="shared" si="2392"/>
        <v>0</v>
      </c>
      <c r="AIW195" s="21"/>
      <c r="AIX195" s="21">
        <f t="shared" si="2392"/>
        <v>0</v>
      </c>
      <c r="AIY195" s="21"/>
      <c r="AIZ195" s="21">
        <f t="shared" si="2347"/>
        <v>0</v>
      </c>
      <c r="AJA195" s="21"/>
    </row>
    <row r="196" spans="2:937" ht="13.5" customHeight="1" x14ac:dyDescent="0.25">
      <c r="B196" s="31">
        <v>191</v>
      </c>
      <c r="C196" s="192" t="s">
        <v>204</v>
      </c>
      <c r="D196" s="67" t="s">
        <v>68</v>
      </c>
      <c r="E196" s="194" t="s">
        <v>392</v>
      </c>
      <c r="F196" s="194" t="str">
        <f>_xlfn.XLOOKUP(D196,'WTG PH-III'!$D$5:$D$198,'WTG PH-III'!$B$5:$B$198,0,0,1)</f>
        <v>PSS-08</v>
      </c>
      <c r="G196" s="22" t="s">
        <v>537</v>
      </c>
      <c r="H196" s="22" t="s">
        <v>541</v>
      </c>
      <c r="I196" s="61">
        <v>10</v>
      </c>
      <c r="J196" s="21">
        <v>211</v>
      </c>
      <c r="K196" s="21">
        <f t="shared" si="2070"/>
        <v>210.99999999999997</v>
      </c>
      <c r="L196" s="21">
        <f t="shared" si="2071"/>
        <v>211</v>
      </c>
      <c r="M196" s="21">
        <f t="shared" ref="M196:M197" si="2394">K196-L196</f>
        <v>0</v>
      </c>
      <c r="N196" s="95">
        <f>VLOOKUP(D196,'WTG PH-III'!$D$5:$U$198,17,0)</f>
        <v>45713</v>
      </c>
      <c r="O196" s="95">
        <f>VLOOKUP(D196,'WTG PH-III'!$D$5:$U$198,18,0)</f>
        <v>45722</v>
      </c>
      <c r="P196" s="21">
        <f t="shared" si="2073"/>
        <v>0</v>
      </c>
      <c r="Q196" s="21"/>
      <c r="R196" s="21">
        <f t="shared" si="2074"/>
        <v>0</v>
      </c>
      <c r="S196" s="21"/>
      <c r="T196" s="21">
        <f t="shared" si="2075"/>
        <v>0</v>
      </c>
      <c r="U196" s="21"/>
      <c r="V196" s="21">
        <f t="shared" si="2076"/>
        <v>0</v>
      </c>
      <c r="W196" s="21"/>
      <c r="X196" s="21">
        <f t="shared" si="2077"/>
        <v>0</v>
      </c>
      <c r="Y196" s="21"/>
      <c r="Z196" s="21">
        <f t="shared" si="2078"/>
        <v>0</v>
      </c>
      <c r="AA196" s="21"/>
      <c r="AB196" s="21">
        <f t="shared" si="2079"/>
        <v>0</v>
      </c>
      <c r="AC196" s="21"/>
      <c r="AD196" s="21">
        <f t="shared" si="2080"/>
        <v>0</v>
      </c>
      <c r="AE196" s="21"/>
      <c r="AF196" s="21">
        <f t="shared" si="2081"/>
        <v>0</v>
      </c>
      <c r="AG196" s="21"/>
      <c r="AH196" s="21">
        <f t="shared" si="2082"/>
        <v>0</v>
      </c>
      <c r="AI196" s="21"/>
      <c r="AJ196" s="21">
        <f t="shared" si="2083"/>
        <v>0</v>
      </c>
      <c r="AK196" s="21"/>
      <c r="AL196" s="21">
        <f t="shared" si="2084"/>
        <v>0</v>
      </c>
      <c r="AM196" s="21"/>
      <c r="AN196" s="21">
        <f t="shared" si="2085"/>
        <v>0</v>
      </c>
      <c r="AO196" s="21"/>
      <c r="AP196" s="21">
        <f t="shared" si="2086"/>
        <v>0</v>
      </c>
      <c r="AQ196" s="21"/>
      <c r="AR196" s="21">
        <f t="shared" si="2087"/>
        <v>0</v>
      </c>
      <c r="AS196" s="21"/>
      <c r="AT196" s="21">
        <f t="shared" si="2088"/>
        <v>0</v>
      </c>
      <c r="AU196" s="21"/>
      <c r="AV196" s="21">
        <f t="shared" si="2089"/>
        <v>0</v>
      </c>
      <c r="AW196" s="21"/>
      <c r="AX196" s="21">
        <f t="shared" si="2090"/>
        <v>0</v>
      </c>
      <c r="AY196" s="21"/>
      <c r="AZ196" s="21">
        <f t="shared" si="2091"/>
        <v>0</v>
      </c>
      <c r="BA196" s="21"/>
      <c r="BB196" s="21">
        <f t="shared" si="2092"/>
        <v>0</v>
      </c>
      <c r="BC196" s="21"/>
      <c r="BD196" s="21">
        <f t="shared" si="2093"/>
        <v>0</v>
      </c>
      <c r="BE196" s="21"/>
      <c r="BF196" s="21">
        <f t="shared" si="2094"/>
        <v>0</v>
      </c>
      <c r="BG196" s="21"/>
      <c r="BH196" s="21">
        <f t="shared" si="2095"/>
        <v>0</v>
      </c>
      <c r="BI196" s="21"/>
      <c r="BJ196" s="21">
        <f t="shared" si="2096"/>
        <v>0</v>
      </c>
      <c r="BK196" s="21"/>
      <c r="BL196" s="21">
        <f t="shared" si="2097"/>
        <v>0</v>
      </c>
      <c r="BM196" s="21"/>
      <c r="BN196" s="21">
        <f t="shared" si="2098"/>
        <v>0</v>
      </c>
      <c r="BO196" s="21"/>
      <c r="BP196" s="21">
        <f t="shared" si="2099"/>
        <v>0</v>
      </c>
      <c r="BQ196" s="21"/>
      <c r="BR196" s="21">
        <f t="shared" si="2100"/>
        <v>0</v>
      </c>
      <c r="BS196" s="21"/>
      <c r="BT196" s="21">
        <f t="shared" si="2101"/>
        <v>0</v>
      </c>
      <c r="BU196" s="21"/>
      <c r="BV196" s="21">
        <f t="shared" si="2102"/>
        <v>0</v>
      </c>
      <c r="BW196" s="21"/>
      <c r="BX196" s="21">
        <f t="shared" si="2103"/>
        <v>0</v>
      </c>
      <c r="BY196" s="21"/>
      <c r="BZ196" s="21">
        <f t="shared" si="2104"/>
        <v>0</v>
      </c>
      <c r="CA196" s="21"/>
      <c r="CB196" s="21">
        <f t="shared" si="2105"/>
        <v>0</v>
      </c>
      <c r="CC196" s="21"/>
      <c r="CD196" s="21">
        <f t="shared" si="2106"/>
        <v>0</v>
      </c>
      <c r="CE196" s="21"/>
      <c r="CF196" s="21">
        <f t="shared" si="2107"/>
        <v>0</v>
      </c>
      <c r="CG196" s="21"/>
      <c r="CH196" s="21">
        <f t="shared" si="2108"/>
        <v>0</v>
      </c>
      <c r="CI196" s="21"/>
      <c r="CJ196" s="21">
        <f t="shared" si="2109"/>
        <v>0</v>
      </c>
      <c r="CK196" s="21"/>
      <c r="CL196" s="21">
        <f t="shared" si="2110"/>
        <v>0</v>
      </c>
      <c r="CM196" s="21"/>
      <c r="CN196" s="21">
        <f t="shared" si="2111"/>
        <v>0</v>
      </c>
      <c r="CO196" s="21"/>
      <c r="CP196" s="21">
        <f t="shared" si="2112"/>
        <v>0</v>
      </c>
      <c r="CQ196" s="21"/>
      <c r="CR196" s="21">
        <f t="shared" si="2113"/>
        <v>0</v>
      </c>
      <c r="CS196" s="21"/>
      <c r="CT196" s="21">
        <f t="shared" si="2114"/>
        <v>0</v>
      </c>
      <c r="CU196" s="21"/>
      <c r="CV196" s="21">
        <f t="shared" si="2115"/>
        <v>0</v>
      </c>
      <c r="CW196" s="21"/>
      <c r="CX196" s="21">
        <f t="shared" si="2116"/>
        <v>0</v>
      </c>
      <c r="CY196" s="21"/>
      <c r="CZ196" s="21">
        <f t="shared" si="2117"/>
        <v>0</v>
      </c>
      <c r="DA196" s="21"/>
      <c r="DB196" s="21">
        <f t="shared" si="2118"/>
        <v>0</v>
      </c>
      <c r="DC196" s="21"/>
      <c r="DD196" s="21">
        <f t="shared" si="2119"/>
        <v>0</v>
      </c>
      <c r="DE196" s="21"/>
      <c r="DF196" s="21">
        <f t="shared" si="2120"/>
        <v>0</v>
      </c>
      <c r="DG196" s="21"/>
      <c r="DH196" s="21">
        <f t="shared" si="2121"/>
        <v>0</v>
      </c>
      <c r="DI196" s="21"/>
      <c r="DJ196" s="21">
        <f t="shared" si="2122"/>
        <v>0</v>
      </c>
      <c r="DK196" s="21"/>
      <c r="DL196" s="21">
        <f t="shared" si="2123"/>
        <v>0</v>
      </c>
      <c r="DM196" s="21"/>
      <c r="DN196" s="21">
        <f t="shared" si="2124"/>
        <v>0</v>
      </c>
      <c r="DO196" s="21"/>
      <c r="DP196" s="21">
        <f t="shared" si="2125"/>
        <v>0</v>
      </c>
      <c r="DQ196" s="21"/>
      <c r="DR196" s="21">
        <f t="shared" si="2126"/>
        <v>0</v>
      </c>
      <c r="DS196" s="21"/>
      <c r="DT196" s="21">
        <f t="shared" si="2127"/>
        <v>0</v>
      </c>
      <c r="DU196" s="21"/>
      <c r="DV196" s="21">
        <f t="shared" si="2128"/>
        <v>0</v>
      </c>
      <c r="DW196" s="21"/>
      <c r="DX196" s="21">
        <f t="shared" si="2129"/>
        <v>0</v>
      </c>
      <c r="DY196" s="21"/>
      <c r="DZ196" s="21">
        <f t="shared" si="2130"/>
        <v>0</v>
      </c>
      <c r="EA196" s="21"/>
      <c r="EB196" s="21">
        <f t="shared" si="2131"/>
        <v>0</v>
      </c>
      <c r="EC196" s="21"/>
      <c r="ED196" s="21">
        <f t="shared" si="2132"/>
        <v>0</v>
      </c>
      <c r="EE196" s="21"/>
      <c r="EF196" s="21">
        <f t="shared" si="2133"/>
        <v>0</v>
      </c>
      <c r="EG196" s="21"/>
      <c r="EH196" s="21">
        <f t="shared" si="2134"/>
        <v>0</v>
      </c>
      <c r="EI196" s="21"/>
      <c r="EJ196" s="21">
        <f t="shared" si="2135"/>
        <v>0</v>
      </c>
      <c r="EK196" s="21"/>
      <c r="EL196" s="21">
        <f t="shared" si="2136"/>
        <v>0</v>
      </c>
      <c r="EM196" s="21"/>
      <c r="EN196" s="21">
        <f t="shared" si="2137"/>
        <v>0</v>
      </c>
      <c r="EO196" s="21"/>
      <c r="EP196" s="21">
        <f t="shared" si="2138"/>
        <v>0</v>
      </c>
      <c r="EQ196" s="21"/>
      <c r="ER196" s="21">
        <f t="shared" si="2139"/>
        <v>0</v>
      </c>
      <c r="ES196" s="21"/>
      <c r="ET196" s="21">
        <f t="shared" si="2140"/>
        <v>0</v>
      </c>
      <c r="EU196" s="21"/>
      <c r="EV196" s="21">
        <f t="shared" si="2141"/>
        <v>0</v>
      </c>
      <c r="EW196" s="21"/>
      <c r="EX196" s="21">
        <f t="shared" si="2142"/>
        <v>21.1</v>
      </c>
      <c r="EY196" s="21"/>
      <c r="EZ196" s="21">
        <f t="shared" si="2143"/>
        <v>21.1</v>
      </c>
      <c r="FA196" s="21"/>
      <c r="FB196" s="21">
        <f t="shared" si="2144"/>
        <v>21.1</v>
      </c>
      <c r="FC196" s="21"/>
      <c r="FD196" s="21">
        <f t="shared" si="2145"/>
        <v>21.1</v>
      </c>
      <c r="FE196" s="21"/>
      <c r="FF196" s="21">
        <f t="shared" si="2146"/>
        <v>21.1</v>
      </c>
      <c r="FG196" s="21"/>
      <c r="FH196" s="21">
        <f t="shared" si="2147"/>
        <v>21.1</v>
      </c>
      <c r="FI196" s="21"/>
      <c r="FJ196" s="21">
        <f t="shared" si="2148"/>
        <v>21.1</v>
      </c>
      <c r="FK196" s="21"/>
      <c r="FL196" s="21">
        <f t="shared" si="2149"/>
        <v>21.1</v>
      </c>
      <c r="FM196" s="21"/>
      <c r="FN196" s="21">
        <f t="shared" si="2150"/>
        <v>21.1</v>
      </c>
      <c r="FO196" s="21"/>
      <c r="FP196" s="21">
        <f t="shared" si="2151"/>
        <v>21.1</v>
      </c>
      <c r="FQ196" s="21"/>
      <c r="FR196" s="21">
        <f t="shared" si="2152"/>
        <v>0</v>
      </c>
      <c r="FS196" s="21"/>
      <c r="FT196" s="21">
        <f t="shared" si="2153"/>
        <v>0</v>
      </c>
      <c r="FU196" s="21"/>
      <c r="FV196" s="21">
        <f t="shared" si="2154"/>
        <v>0</v>
      </c>
      <c r="FW196" s="21"/>
      <c r="FX196" s="21">
        <f t="shared" si="2155"/>
        <v>0</v>
      </c>
      <c r="FY196" s="21"/>
      <c r="FZ196" s="21">
        <f t="shared" si="2156"/>
        <v>0</v>
      </c>
      <c r="GA196" s="21"/>
      <c r="GB196" s="21">
        <f t="shared" si="2157"/>
        <v>0</v>
      </c>
      <c r="GC196" s="21"/>
      <c r="GD196" s="21">
        <f t="shared" si="2158"/>
        <v>0</v>
      </c>
      <c r="GE196" s="21"/>
      <c r="GF196" s="21">
        <f t="shared" si="2159"/>
        <v>0</v>
      </c>
      <c r="GG196" s="21"/>
      <c r="GH196" s="21">
        <f t="shared" si="2160"/>
        <v>0</v>
      </c>
      <c r="GI196" s="21"/>
      <c r="GJ196" s="21">
        <f t="shared" si="2161"/>
        <v>0</v>
      </c>
      <c r="GK196" s="21"/>
      <c r="GL196" s="21">
        <f t="shared" si="2162"/>
        <v>0</v>
      </c>
      <c r="GM196" s="21"/>
      <c r="GN196" s="21">
        <f t="shared" si="2163"/>
        <v>0</v>
      </c>
      <c r="GO196" s="21"/>
      <c r="GP196" s="21">
        <f t="shared" si="2164"/>
        <v>0</v>
      </c>
      <c r="GQ196" s="21"/>
      <c r="GR196" s="21">
        <f t="shared" si="2165"/>
        <v>0</v>
      </c>
      <c r="GS196" s="21"/>
      <c r="GT196" s="21">
        <f t="shared" si="2166"/>
        <v>0</v>
      </c>
      <c r="GU196" s="21"/>
      <c r="GV196" s="21">
        <f t="shared" si="2167"/>
        <v>0</v>
      </c>
      <c r="GW196" s="21"/>
      <c r="GX196" s="21">
        <f t="shared" si="2168"/>
        <v>0</v>
      </c>
      <c r="GY196" s="21"/>
      <c r="GZ196" s="21">
        <f t="shared" si="2169"/>
        <v>0</v>
      </c>
      <c r="HA196" s="21"/>
      <c r="HB196" s="21">
        <f t="shared" si="2170"/>
        <v>0</v>
      </c>
      <c r="HC196" s="21"/>
      <c r="HD196" s="21">
        <f t="shared" si="2171"/>
        <v>0</v>
      </c>
      <c r="HE196" s="21"/>
      <c r="HF196" s="21">
        <f t="shared" si="2172"/>
        <v>0</v>
      </c>
      <c r="HG196" s="21"/>
      <c r="HH196" s="21">
        <f t="shared" si="2173"/>
        <v>0</v>
      </c>
      <c r="HI196" s="21">
        <v>14</v>
      </c>
      <c r="HJ196" s="21">
        <f t="shared" si="2174"/>
        <v>0</v>
      </c>
      <c r="HK196" s="21">
        <v>42</v>
      </c>
      <c r="HL196" s="21">
        <f t="shared" si="2175"/>
        <v>0</v>
      </c>
      <c r="HM196" s="21">
        <v>42</v>
      </c>
      <c r="HN196" s="21">
        <f t="shared" si="2176"/>
        <v>0</v>
      </c>
      <c r="HO196" s="21"/>
      <c r="HP196" s="21">
        <f t="shared" si="2177"/>
        <v>0</v>
      </c>
      <c r="HQ196" s="21">
        <v>36</v>
      </c>
      <c r="HR196" s="21">
        <f t="shared" si="2178"/>
        <v>0</v>
      </c>
      <c r="HS196" s="21">
        <v>48</v>
      </c>
      <c r="HT196" s="21">
        <f t="shared" si="2179"/>
        <v>0</v>
      </c>
      <c r="HU196" s="21">
        <v>29</v>
      </c>
      <c r="HV196" s="21">
        <f t="shared" si="2180"/>
        <v>0</v>
      </c>
      <c r="HW196" s="21"/>
      <c r="HX196" s="21">
        <f t="shared" si="2181"/>
        <v>0</v>
      </c>
      <c r="HY196" s="21"/>
      <c r="HZ196" s="21">
        <f t="shared" si="2182"/>
        <v>0</v>
      </c>
      <c r="IA196" s="21"/>
      <c r="IB196" s="21">
        <f t="shared" si="2183"/>
        <v>0</v>
      </c>
      <c r="IC196" s="21"/>
      <c r="ID196" s="21">
        <f t="shared" si="2184"/>
        <v>0</v>
      </c>
      <c r="IE196" s="21"/>
      <c r="IF196" s="21">
        <f t="shared" si="2185"/>
        <v>0</v>
      </c>
      <c r="IG196" s="21"/>
      <c r="IH196" s="21">
        <f t="shared" si="2186"/>
        <v>0</v>
      </c>
      <c r="II196" s="21"/>
      <c r="IJ196" s="21">
        <f t="shared" si="2187"/>
        <v>0</v>
      </c>
      <c r="IK196" s="21"/>
      <c r="IL196" s="21">
        <f t="shared" si="2188"/>
        <v>0</v>
      </c>
      <c r="IM196" s="21"/>
      <c r="IN196" s="21">
        <f t="shared" si="2189"/>
        <v>0</v>
      </c>
      <c r="IO196" s="21"/>
      <c r="IP196" s="21">
        <f t="shared" si="2190"/>
        <v>0</v>
      </c>
      <c r="IQ196" s="21"/>
      <c r="IR196" s="21">
        <f t="shared" si="2191"/>
        <v>0</v>
      </c>
      <c r="IS196" s="21"/>
      <c r="IT196" s="21">
        <f t="shared" si="2192"/>
        <v>0</v>
      </c>
      <c r="IU196" s="21"/>
      <c r="IV196" s="21">
        <f t="shared" si="2193"/>
        <v>0</v>
      </c>
      <c r="IW196" s="21"/>
      <c r="IX196" s="21">
        <f t="shared" si="2194"/>
        <v>0</v>
      </c>
      <c r="IY196" s="21"/>
      <c r="IZ196" s="21">
        <f t="shared" si="2195"/>
        <v>0</v>
      </c>
      <c r="JA196" s="21"/>
      <c r="JB196" s="21">
        <f t="shared" si="2196"/>
        <v>0</v>
      </c>
      <c r="JC196" s="21"/>
      <c r="JD196" s="21">
        <f t="shared" si="2197"/>
        <v>0</v>
      </c>
      <c r="JE196" s="21"/>
      <c r="JF196" s="21">
        <f t="shared" si="2198"/>
        <v>0</v>
      </c>
      <c r="JG196" s="21"/>
      <c r="JH196" s="21">
        <f t="shared" si="2199"/>
        <v>0</v>
      </c>
      <c r="JI196" s="21"/>
      <c r="JJ196" s="21">
        <f t="shared" si="2200"/>
        <v>0</v>
      </c>
      <c r="JK196" s="21"/>
      <c r="JL196" s="21">
        <f t="shared" si="2201"/>
        <v>0</v>
      </c>
      <c r="JM196" s="21"/>
      <c r="JN196" s="21">
        <f t="shared" si="2202"/>
        <v>0</v>
      </c>
      <c r="JO196" s="21"/>
      <c r="JP196" s="21">
        <f t="shared" si="2203"/>
        <v>0</v>
      </c>
      <c r="JQ196" s="21"/>
      <c r="JR196" s="21">
        <f t="shared" si="2204"/>
        <v>0</v>
      </c>
      <c r="JS196" s="21"/>
      <c r="JT196" s="21">
        <f t="shared" si="2205"/>
        <v>0</v>
      </c>
      <c r="JU196" s="21"/>
      <c r="JV196" s="21">
        <f t="shared" si="2206"/>
        <v>0</v>
      </c>
      <c r="JW196" s="21"/>
      <c r="JX196" s="21">
        <f t="shared" si="2207"/>
        <v>0</v>
      </c>
      <c r="JY196" s="21"/>
      <c r="JZ196" s="21">
        <f t="shared" si="2208"/>
        <v>0</v>
      </c>
      <c r="KA196" s="21"/>
      <c r="KB196" s="21">
        <f t="shared" si="2209"/>
        <v>0</v>
      </c>
      <c r="KC196" s="21"/>
      <c r="KD196" s="21">
        <f t="shared" si="2210"/>
        <v>0</v>
      </c>
      <c r="KE196" s="21"/>
      <c r="KF196" s="21">
        <f t="shared" si="2211"/>
        <v>0</v>
      </c>
      <c r="KG196" s="21"/>
      <c r="KH196" s="21">
        <f t="shared" si="2212"/>
        <v>0</v>
      </c>
      <c r="KI196" s="21"/>
      <c r="KJ196" s="21">
        <f t="shared" si="2213"/>
        <v>0</v>
      </c>
      <c r="KK196" s="21"/>
      <c r="KL196" s="21">
        <f t="shared" si="2214"/>
        <v>0</v>
      </c>
      <c r="KM196" s="21"/>
      <c r="KN196" s="21">
        <f t="shared" si="2215"/>
        <v>0</v>
      </c>
      <c r="KO196" s="21"/>
      <c r="KP196" s="21">
        <f t="shared" si="2216"/>
        <v>0</v>
      </c>
      <c r="KQ196" s="21"/>
      <c r="KR196" s="21">
        <f t="shared" si="2217"/>
        <v>0</v>
      </c>
      <c r="KS196" s="21"/>
      <c r="KT196" s="21">
        <f t="shared" si="2218"/>
        <v>0</v>
      </c>
      <c r="KU196" s="21"/>
      <c r="KV196" s="21">
        <f t="shared" si="2219"/>
        <v>0</v>
      </c>
      <c r="KW196" s="21"/>
      <c r="KX196" s="21">
        <f t="shared" si="2220"/>
        <v>0</v>
      </c>
      <c r="KY196" s="21"/>
      <c r="KZ196" s="21">
        <f t="shared" si="2221"/>
        <v>0</v>
      </c>
      <c r="LA196" s="21"/>
      <c r="LB196" s="21">
        <f t="shared" si="2222"/>
        <v>0</v>
      </c>
      <c r="LC196" s="21"/>
      <c r="LD196" s="21">
        <f t="shared" si="2223"/>
        <v>0</v>
      </c>
      <c r="LE196" s="21"/>
      <c r="LF196" s="21">
        <f t="shared" si="2224"/>
        <v>0</v>
      </c>
      <c r="LG196" s="21"/>
      <c r="LH196" s="21">
        <f t="shared" si="2225"/>
        <v>0</v>
      </c>
      <c r="LI196" s="21"/>
      <c r="LJ196" s="21">
        <f t="shared" si="2226"/>
        <v>0</v>
      </c>
      <c r="LK196" s="21"/>
      <c r="LL196" s="21">
        <f t="shared" si="2227"/>
        <v>0</v>
      </c>
      <c r="LM196" s="21"/>
      <c r="LN196" s="21">
        <f t="shared" si="2228"/>
        <v>0</v>
      </c>
      <c r="LO196" s="21"/>
      <c r="LP196" s="21">
        <f t="shared" si="2229"/>
        <v>0</v>
      </c>
      <c r="LQ196" s="21"/>
      <c r="LR196" s="21">
        <f t="shared" si="2230"/>
        <v>0</v>
      </c>
      <c r="LS196" s="21"/>
      <c r="LT196" s="21">
        <f t="shared" si="2231"/>
        <v>0</v>
      </c>
      <c r="LU196" s="21"/>
      <c r="LV196" s="21">
        <f t="shared" si="2232"/>
        <v>0</v>
      </c>
      <c r="LW196" s="21"/>
      <c r="LX196" s="21">
        <f t="shared" si="2233"/>
        <v>0</v>
      </c>
      <c r="LY196" s="21"/>
      <c r="LZ196" s="21">
        <f t="shared" si="2234"/>
        <v>0</v>
      </c>
      <c r="MA196" s="21"/>
      <c r="MB196" s="21">
        <f t="shared" si="2235"/>
        <v>0</v>
      </c>
      <c r="MC196" s="21"/>
      <c r="MD196" s="21">
        <f t="shared" si="2236"/>
        <v>0</v>
      </c>
      <c r="ME196" s="21"/>
      <c r="MF196" s="21">
        <f t="shared" si="2237"/>
        <v>0</v>
      </c>
      <c r="MG196" s="21"/>
      <c r="MH196" s="21">
        <f t="shared" si="2238"/>
        <v>0</v>
      </c>
      <c r="MI196" s="21"/>
      <c r="MJ196" s="21">
        <f t="shared" si="2239"/>
        <v>0</v>
      </c>
      <c r="MK196" s="21"/>
      <c r="ML196" s="21">
        <f t="shared" si="2240"/>
        <v>0</v>
      </c>
      <c r="MM196" s="21"/>
      <c r="MN196" s="21">
        <f t="shared" si="2241"/>
        <v>0</v>
      </c>
      <c r="MO196" s="21"/>
      <c r="MP196" s="21">
        <f t="shared" si="2242"/>
        <v>0</v>
      </c>
      <c r="MQ196" s="21"/>
      <c r="MR196" s="21">
        <f t="shared" si="2243"/>
        <v>0</v>
      </c>
      <c r="MS196" s="21"/>
      <c r="MT196" s="21">
        <f t="shared" si="2244"/>
        <v>0</v>
      </c>
      <c r="MU196" s="21"/>
      <c r="MV196" s="21">
        <f t="shared" si="2245"/>
        <v>0</v>
      </c>
      <c r="MW196" s="21"/>
      <c r="MX196" s="21">
        <f t="shared" si="2246"/>
        <v>0</v>
      </c>
      <c r="MY196" s="21"/>
      <c r="MZ196" s="21">
        <f t="shared" si="2247"/>
        <v>0</v>
      </c>
      <c r="NA196" s="21"/>
      <c r="NB196" s="21">
        <f t="shared" si="2248"/>
        <v>0</v>
      </c>
      <c r="NC196" s="21"/>
      <c r="ND196" s="21">
        <f t="shared" si="2249"/>
        <v>0</v>
      </c>
      <c r="NE196" s="21"/>
      <c r="NF196" s="21">
        <f t="shared" si="2250"/>
        <v>0</v>
      </c>
      <c r="NG196" s="21"/>
      <c r="NH196" s="21">
        <f t="shared" si="2251"/>
        <v>0</v>
      </c>
      <c r="NI196" s="21"/>
      <c r="NJ196" s="21">
        <f t="shared" si="2252"/>
        <v>0</v>
      </c>
      <c r="NK196" s="21"/>
      <c r="NL196" s="21">
        <f t="shared" si="2253"/>
        <v>0</v>
      </c>
      <c r="NM196" s="21"/>
      <c r="NN196" s="21">
        <f t="shared" si="2254"/>
        <v>0</v>
      </c>
      <c r="NO196" s="21"/>
      <c r="NP196" s="21">
        <f t="shared" si="2255"/>
        <v>0</v>
      </c>
      <c r="NQ196" s="21"/>
      <c r="NR196" s="21">
        <f t="shared" si="2256"/>
        <v>0</v>
      </c>
      <c r="NS196" s="21"/>
      <c r="NT196" s="21">
        <f t="shared" si="2257"/>
        <v>0</v>
      </c>
      <c r="NU196" s="21"/>
      <c r="NV196" s="21">
        <f t="shared" si="2258"/>
        <v>0</v>
      </c>
      <c r="NW196" s="21"/>
      <c r="NX196" s="21">
        <f t="shared" si="2259"/>
        <v>0</v>
      </c>
      <c r="NY196" s="21"/>
      <c r="NZ196" s="21">
        <f t="shared" si="2260"/>
        <v>0</v>
      </c>
      <c r="OA196" s="21"/>
      <c r="OB196" s="21">
        <f t="shared" si="2261"/>
        <v>0</v>
      </c>
      <c r="OC196" s="21"/>
      <c r="OD196" s="21">
        <f t="shared" si="2262"/>
        <v>0</v>
      </c>
      <c r="OE196" s="21"/>
      <c r="OF196" s="21">
        <f t="shared" si="2263"/>
        <v>0</v>
      </c>
      <c r="OG196" s="21"/>
      <c r="OH196" s="21">
        <f t="shared" si="2264"/>
        <v>0</v>
      </c>
      <c r="OI196" s="21"/>
      <c r="OJ196" s="21">
        <f t="shared" si="2265"/>
        <v>0</v>
      </c>
      <c r="OK196" s="21"/>
      <c r="OL196" s="21">
        <f t="shared" si="2266"/>
        <v>0</v>
      </c>
      <c r="OM196" s="21"/>
      <c r="ON196" s="21">
        <f t="shared" ref="ON196:AIZ199" si="2395">IF($J196&gt;0,IF(AND(ON$3&gt;=$N196,ON$3&lt;=$O196),$J196/($O196-$N196+1),0),0)</f>
        <v>0</v>
      </c>
      <c r="OO196" s="21"/>
      <c r="OP196" s="21">
        <f t="shared" si="2395"/>
        <v>0</v>
      </c>
      <c r="OQ196" s="21"/>
      <c r="OR196" s="21">
        <f t="shared" si="2395"/>
        <v>0</v>
      </c>
      <c r="OS196" s="21"/>
      <c r="OT196" s="21">
        <f t="shared" si="2395"/>
        <v>0</v>
      </c>
      <c r="OU196" s="21"/>
      <c r="OV196" s="21">
        <f t="shared" si="2395"/>
        <v>0</v>
      </c>
      <c r="OW196" s="21"/>
      <c r="OX196" s="21">
        <f t="shared" si="2395"/>
        <v>0</v>
      </c>
      <c r="OY196" s="21"/>
      <c r="OZ196" s="21">
        <f t="shared" si="2395"/>
        <v>0</v>
      </c>
      <c r="PA196" s="21"/>
      <c r="PB196" s="21">
        <f t="shared" si="2268"/>
        <v>0</v>
      </c>
      <c r="PC196" s="21"/>
      <c r="PD196" s="21">
        <f t="shared" si="2268"/>
        <v>0</v>
      </c>
      <c r="PE196" s="21"/>
      <c r="PF196" s="21">
        <f t="shared" si="2268"/>
        <v>0</v>
      </c>
      <c r="PG196" s="21"/>
      <c r="PH196" s="21">
        <f t="shared" si="2268"/>
        <v>0</v>
      </c>
      <c r="PI196" s="21"/>
      <c r="PJ196" s="21">
        <f t="shared" si="2268"/>
        <v>0</v>
      </c>
      <c r="PK196" s="21"/>
      <c r="PL196" s="21">
        <f t="shared" si="2268"/>
        <v>0</v>
      </c>
      <c r="PM196" s="21"/>
      <c r="PN196" s="21">
        <f t="shared" si="2269"/>
        <v>0</v>
      </c>
      <c r="PO196" s="21"/>
      <c r="PP196" s="21">
        <f t="shared" si="2269"/>
        <v>0</v>
      </c>
      <c r="PQ196" s="21"/>
      <c r="PR196" s="21">
        <f t="shared" si="2269"/>
        <v>0</v>
      </c>
      <c r="PS196" s="21"/>
      <c r="PT196" s="21">
        <f t="shared" si="2269"/>
        <v>0</v>
      </c>
      <c r="PU196" s="21"/>
      <c r="PV196" s="21">
        <f t="shared" si="2269"/>
        <v>0</v>
      </c>
      <c r="PW196" s="21"/>
      <c r="PX196" s="21">
        <f t="shared" si="2269"/>
        <v>0</v>
      </c>
      <c r="PY196" s="21"/>
      <c r="PZ196" s="21">
        <f t="shared" si="2270"/>
        <v>0</v>
      </c>
      <c r="QA196" s="21"/>
      <c r="QB196" s="21">
        <f t="shared" si="2270"/>
        <v>0</v>
      </c>
      <c r="QC196" s="21"/>
      <c r="QD196" s="21">
        <f t="shared" si="2270"/>
        <v>0</v>
      </c>
      <c r="QE196" s="21"/>
      <c r="QF196" s="21">
        <f t="shared" si="2270"/>
        <v>0</v>
      </c>
      <c r="QG196" s="21"/>
      <c r="QH196" s="21">
        <f t="shared" si="2270"/>
        <v>0</v>
      </c>
      <c r="QI196" s="21"/>
      <c r="QJ196" s="21">
        <f t="shared" si="2270"/>
        <v>0</v>
      </c>
      <c r="QK196" s="21"/>
      <c r="QL196" s="21">
        <f t="shared" si="2346"/>
        <v>0</v>
      </c>
      <c r="QM196" s="21"/>
      <c r="QN196" s="21">
        <f t="shared" si="2346"/>
        <v>0</v>
      </c>
      <c r="QO196" s="21"/>
      <c r="QP196" s="21">
        <f t="shared" si="2346"/>
        <v>0</v>
      </c>
      <c r="QQ196" s="21"/>
      <c r="QR196" s="21">
        <f t="shared" si="2346"/>
        <v>0</v>
      </c>
      <c r="QS196" s="21"/>
      <c r="QT196" s="21">
        <f t="shared" si="2346"/>
        <v>0</v>
      </c>
      <c r="QU196" s="21"/>
      <c r="QV196" s="21">
        <f t="shared" si="2346"/>
        <v>0</v>
      </c>
      <c r="QW196" s="21"/>
      <c r="QX196" s="21">
        <f t="shared" si="2272"/>
        <v>0</v>
      </c>
      <c r="QY196" s="21"/>
      <c r="QZ196" s="21">
        <f t="shared" si="2272"/>
        <v>0</v>
      </c>
      <c r="RA196" s="21"/>
      <c r="RB196" s="21">
        <f t="shared" si="2272"/>
        <v>0</v>
      </c>
      <c r="RC196" s="21"/>
      <c r="RD196" s="21">
        <f t="shared" si="2272"/>
        <v>0</v>
      </c>
      <c r="RE196" s="21"/>
      <c r="RF196" s="21">
        <f t="shared" si="2272"/>
        <v>0</v>
      </c>
      <c r="RG196" s="21"/>
      <c r="RH196" s="21">
        <f t="shared" si="2272"/>
        <v>0</v>
      </c>
      <c r="RI196" s="21"/>
      <c r="RJ196" s="21">
        <f t="shared" si="1944"/>
        <v>0</v>
      </c>
      <c r="RK196" s="21"/>
      <c r="RL196" s="21">
        <f t="shared" si="1945"/>
        <v>0</v>
      </c>
      <c r="RM196" s="21"/>
      <c r="RN196" s="21">
        <f t="shared" si="1946"/>
        <v>0</v>
      </c>
      <c r="RO196" s="21"/>
      <c r="RP196" s="21">
        <f t="shared" si="1947"/>
        <v>0</v>
      </c>
      <c r="RQ196" s="21"/>
      <c r="RR196" s="21">
        <f t="shared" si="1948"/>
        <v>0</v>
      </c>
      <c r="RS196" s="21"/>
      <c r="RT196" s="21">
        <f t="shared" si="1949"/>
        <v>0</v>
      </c>
      <c r="RU196" s="21"/>
      <c r="RV196" s="21">
        <f t="shared" si="1950"/>
        <v>0</v>
      </c>
      <c r="RW196" s="21"/>
      <c r="RX196" s="21">
        <f t="shared" si="1951"/>
        <v>0</v>
      </c>
      <c r="RY196" s="21"/>
      <c r="RZ196" s="21">
        <f t="shared" si="1952"/>
        <v>0</v>
      </c>
      <c r="SA196" s="21"/>
      <c r="SB196" s="21">
        <f t="shared" si="1953"/>
        <v>0</v>
      </c>
      <c r="SC196" s="21"/>
      <c r="SD196" s="21">
        <f t="shared" si="1954"/>
        <v>0</v>
      </c>
      <c r="SE196" s="21"/>
      <c r="SF196" s="21">
        <f t="shared" si="1955"/>
        <v>0</v>
      </c>
      <c r="SG196" s="21"/>
      <c r="SH196" s="21">
        <f t="shared" si="1956"/>
        <v>0</v>
      </c>
      <c r="SI196" s="21"/>
      <c r="SJ196" s="21">
        <f t="shared" si="1957"/>
        <v>0</v>
      </c>
      <c r="SK196" s="21"/>
      <c r="SL196" s="21">
        <f t="shared" si="1958"/>
        <v>0</v>
      </c>
      <c r="SM196" s="21"/>
      <c r="SN196" s="21">
        <f t="shared" si="2273"/>
        <v>0</v>
      </c>
      <c r="SO196" s="21"/>
      <c r="SP196" s="21">
        <f t="shared" si="1960"/>
        <v>0</v>
      </c>
      <c r="SQ196" s="21"/>
      <c r="SR196" s="21">
        <f t="shared" si="1961"/>
        <v>0</v>
      </c>
      <c r="SS196" s="21"/>
      <c r="ST196" s="21">
        <f t="shared" si="1962"/>
        <v>0</v>
      </c>
      <c r="SU196" s="21"/>
      <c r="SV196" s="21">
        <f t="shared" si="1963"/>
        <v>0</v>
      </c>
      <c r="SW196" s="21"/>
      <c r="SX196" s="21">
        <f t="shared" si="1964"/>
        <v>0</v>
      </c>
      <c r="SY196" s="21"/>
      <c r="SZ196" s="21">
        <f t="shared" si="1965"/>
        <v>0</v>
      </c>
      <c r="TA196" s="21"/>
      <c r="TB196" s="21">
        <f t="shared" si="1966"/>
        <v>0</v>
      </c>
      <c r="TC196" s="21"/>
      <c r="TD196" s="21">
        <f t="shared" si="2274"/>
        <v>0</v>
      </c>
      <c r="TE196" s="21"/>
      <c r="TF196" s="21">
        <f t="shared" si="1968"/>
        <v>0</v>
      </c>
      <c r="TG196" s="21"/>
      <c r="TH196" s="21">
        <f t="shared" si="1969"/>
        <v>0</v>
      </c>
      <c r="TI196" s="21"/>
      <c r="TJ196" s="21">
        <f t="shared" si="1970"/>
        <v>0</v>
      </c>
      <c r="TK196" s="21"/>
      <c r="TL196" s="21">
        <f t="shared" si="2275"/>
        <v>0</v>
      </c>
      <c r="TM196" s="21"/>
      <c r="TN196" s="21">
        <f t="shared" si="2276"/>
        <v>0</v>
      </c>
      <c r="TO196" s="21"/>
      <c r="TP196" s="21">
        <f t="shared" si="2277"/>
        <v>0</v>
      </c>
      <c r="TQ196" s="21"/>
      <c r="TR196" s="21">
        <f t="shared" si="2278"/>
        <v>0</v>
      </c>
      <c r="TS196" s="21"/>
      <c r="TT196" s="21">
        <f t="shared" si="2279"/>
        <v>0</v>
      </c>
      <c r="TU196" s="21"/>
      <c r="TV196" s="21">
        <f t="shared" si="2280"/>
        <v>0</v>
      </c>
      <c r="TW196" s="21"/>
      <c r="TX196" s="21">
        <f t="shared" si="2281"/>
        <v>0</v>
      </c>
      <c r="TY196" s="21"/>
      <c r="TZ196" s="21">
        <f t="shared" si="2282"/>
        <v>0</v>
      </c>
      <c r="UA196" s="21"/>
      <c r="UB196" s="21">
        <f t="shared" si="2283"/>
        <v>0</v>
      </c>
      <c r="UC196" s="21"/>
      <c r="UD196" s="21">
        <f t="shared" si="2284"/>
        <v>0</v>
      </c>
      <c r="UE196" s="21"/>
      <c r="UF196" s="21">
        <f t="shared" si="2285"/>
        <v>0</v>
      </c>
      <c r="UG196" s="21"/>
      <c r="UH196" s="21">
        <f t="shared" si="1982"/>
        <v>0</v>
      </c>
      <c r="UI196" s="21"/>
      <c r="UJ196" s="21">
        <f t="shared" si="2286"/>
        <v>0</v>
      </c>
      <c r="UK196" s="21"/>
      <c r="UL196" s="21">
        <f t="shared" si="2287"/>
        <v>0</v>
      </c>
      <c r="UM196" s="21"/>
      <c r="UN196" s="21">
        <f t="shared" si="2288"/>
        <v>0</v>
      </c>
      <c r="UO196" s="21"/>
      <c r="UP196" s="21">
        <f t="shared" si="2289"/>
        <v>0</v>
      </c>
      <c r="UQ196" s="21"/>
      <c r="UR196" s="21">
        <f t="shared" si="2290"/>
        <v>0</v>
      </c>
      <c r="US196" s="21"/>
      <c r="UT196" s="21">
        <f t="shared" si="2291"/>
        <v>0</v>
      </c>
      <c r="UU196" s="21"/>
      <c r="UV196" s="21">
        <f t="shared" si="1989"/>
        <v>0</v>
      </c>
      <c r="UW196" s="21"/>
      <c r="UX196" s="21">
        <f t="shared" si="2395"/>
        <v>0</v>
      </c>
      <c r="UY196" s="21"/>
      <c r="UZ196" s="21">
        <f t="shared" si="1991"/>
        <v>0</v>
      </c>
      <c r="VA196" s="21"/>
      <c r="VB196" s="21">
        <f t="shared" si="2293"/>
        <v>0</v>
      </c>
      <c r="VC196" s="21"/>
      <c r="VD196" s="21">
        <f t="shared" si="2294"/>
        <v>0</v>
      </c>
      <c r="VE196" s="21"/>
      <c r="VF196" s="21">
        <f t="shared" si="2295"/>
        <v>0</v>
      </c>
      <c r="VG196" s="21"/>
      <c r="VH196" s="21">
        <f t="shared" si="2296"/>
        <v>0</v>
      </c>
      <c r="VI196" s="21"/>
      <c r="VJ196" s="21">
        <f t="shared" si="2297"/>
        <v>0</v>
      </c>
      <c r="VK196" s="21"/>
      <c r="VL196" s="21">
        <f t="shared" si="2298"/>
        <v>0</v>
      </c>
      <c r="VM196" s="21"/>
      <c r="VN196" s="21">
        <f t="shared" si="2299"/>
        <v>0</v>
      </c>
      <c r="VO196" s="21"/>
      <c r="VP196" s="21">
        <f t="shared" si="2300"/>
        <v>0</v>
      </c>
      <c r="VQ196" s="21"/>
      <c r="VR196" s="21">
        <f t="shared" si="2395"/>
        <v>0</v>
      </c>
      <c r="VS196" s="21"/>
      <c r="VT196" s="21">
        <f t="shared" si="2395"/>
        <v>0</v>
      </c>
      <c r="VU196" s="21"/>
      <c r="VV196" s="21">
        <f t="shared" si="2395"/>
        <v>0</v>
      </c>
      <c r="VW196" s="21"/>
      <c r="VX196" s="21">
        <f t="shared" si="2395"/>
        <v>0</v>
      </c>
      <c r="VY196" s="21"/>
      <c r="VZ196" s="21">
        <f t="shared" si="2395"/>
        <v>0</v>
      </c>
      <c r="WA196" s="21"/>
      <c r="WB196" s="21">
        <f t="shared" si="2395"/>
        <v>0</v>
      </c>
      <c r="WC196" s="21"/>
      <c r="WD196" s="21">
        <f t="shared" si="2395"/>
        <v>0</v>
      </c>
      <c r="WE196" s="21"/>
      <c r="WF196" s="21">
        <f t="shared" si="2395"/>
        <v>0</v>
      </c>
      <c r="WG196" s="21"/>
      <c r="WH196" s="21">
        <f t="shared" si="2395"/>
        <v>0</v>
      </c>
      <c r="WI196" s="21"/>
      <c r="WJ196" s="21">
        <f t="shared" si="2395"/>
        <v>0</v>
      </c>
      <c r="WK196" s="21"/>
      <c r="WL196" s="21">
        <f t="shared" si="2395"/>
        <v>0</v>
      </c>
      <c r="WM196" s="21"/>
      <c r="WN196" s="21">
        <f t="shared" si="2395"/>
        <v>0</v>
      </c>
      <c r="WO196" s="21"/>
      <c r="WP196" s="21">
        <f t="shared" si="2395"/>
        <v>0</v>
      </c>
      <c r="WQ196" s="21"/>
      <c r="WR196" s="21">
        <f t="shared" si="2395"/>
        <v>0</v>
      </c>
      <c r="WS196" s="21"/>
      <c r="WT196" s="21">
        <f t="shared" si="2395"/>
        <v>0</v>
      </c>
      <c r="WU196" s="21"/>
      <c r="WV196" s="21">
        <f t="shared" si="2395"/>
        <v>0</v>
      </c>
      <c r="WW196" s="21"/>
      <c r="WX196" s="21">
        <f t="shared" si="2395"/>
        <v>0</v>
      </c>
      <c r="WY196" s="21"/>
      <c r="WZ196" s="21">
        <f t="shared" si="2395"/>
        <v>0</v>
      </c>
      <c r="XA196" s="21"/>
      <c r="XB196" s="21">
        <f t="shared" si="2395"/>
        <v>0</v>
      </c>
      <c r="XC196" s="21"/>
      <c r="XD196" s="21">
        <f t="shared" si="2395"/>
        <v>0</v>
      </c>
      <c r="XE196" s="21"/>
      <c r="XF196" s="21">
        <f t="shared" si="2395"/>
        <v>0</v>
      </c>
      <c r="XG196" s="21"/>
      <c r="XH196" s="21">
        <f t="shared" si="2395"/>
        <v>0</v>
      </c>
      <c r="XI196" s="21"/>
      <c r="XJ196" s="21">
        <f t="shared" si="2395"/>
        <v>0</v>
      </c>
      <c r="XK196" s="21"/>
      <c r="XL196" s="21">
        <f t="shared" si="2395"/>
        <v>0</v>
      </c>
      <c r="XM196" s="21"/>
      <c r="XN196" s="21">
        <f t="shared" si="2395"/>
        <v>0</v>
      </c>
      <c r="XO196" s="21"/>
      <c r="XP196" s="21">
        <f t="shared" si="2395"/>
        <v>0</v>
      </c>
      <c r="XQ196" s="21"/>
      <c r="XR196" s="21">
        <f t="shared" si="2395"/>
        <v>0</v>
      </c>
      <c r="XS196" s="21"/>
      <c r="XT196" s="21">
        <f t="shared" si="2395"/>
        <v>0</v>
      </c>
      <c r="XU196" s="21"/>
      <c r="XV196" s="21">
        <f t="shared" si="2395"/>
        <v>0</v>
      </c>
      <c r="XW196" s="21"/>
      <c r="XX196" s="21">
        <f t="shared" si="2395"/>
        <v>0</v>
      </c>
      <c r="XY196" s="21"/>
      <c r="XZ196" s="21">
        <f t="shared" si="2395"/>
        <v>0</v>
      </c>
      <c r="YA196" s="21"/>
      <c r="YB196" s="21">
        <f t="shared" si="2395"/>
        <v>0</v>
      </c>
      <c r="YC196" s="21"/>
      <c r="YD196" s="21">
        <f t="shared" si="2395"/>
        <v>0</v>
      </c>
      <c r="YE196" s="21"/>
      <c r="YF196" s="21">
        <f t="shared" si="2395"/>
        <v>0</v>
      </c>
      <c r="YG196" s="21"/>
      <c r="YH196" s="21">
        <f t="shared" si="2395"/>
        <v>0</v>
      </c>
      <c r="YI196" s="21"/>
      <c r="YJ196" s="21">
        <f t="shared" si="2395"/>
        <v>0</v>
      </c>
      <c r="YK196" s="21"/>
      <c r="YL196" s="21">
        <f t="shared" si="2395"/>
        <v>0</v>
      </c>
      <c r="YM196" s="21"/>
      <c r="YN196" s="21">
        <f t="shared" si="2395"/>
        <v>0</v>
      </c>
      <c r="YO196" s="21"/>
      <c r="YP196" s="21">
        <f t="shared" si="2395"/>
        <v>0</v>
      </c>
      <c r="YQ196" s="21"/>
      <c r="YR196" s="21">
        <f t="shared" si="2395"/>
        <v>0</v>
      </c>
      <c r="YS196" s="21"/>
      <c r="YT196" s="21">
        <f t="shared" si="2395"/>
        <v>0</v>
      </c>
      <c r="YU196" s="21"/>
      <c r="YV196" s="21">
        <f t="shared" si="2395"/>
        <v>0</v>
      </c>
      <c r="YW196" s="21"/>
      <c r="YX196" s="21">
        <f t="shared" si="2395"/>
        <v>0</v>
      </c>
      <c r="YY196" s="21"/>
      <c r="YZ196" s="21">
        <f t="shared" si="2395"/>
        <v>0</v>
      </c>
      <c r="ZA196" s="21"/>
      <c r="ZB196" s="21">
        <f t="shared" si="2395"/>
        <v>0</v>
      </c>
      <c r="ZC196" s="21"/>
      <c r="ZD196" s="21">
        <f t="shared" si="2395"/>
        <v>0</v>
      </c>
      <c r="ZE196" s="21"/>
      <c r="ZF196" s="21">
        <f t="shared" si="2395"/>
        <v>0</v>
      </c>
      <c r="ZG196" s="21"/>
      <c r="ZH196" s="21">
        <f t="shared" si="2395"/>
        <v>0</v>
      </c>
      <c r="ZI196" s="21"/>
      <c r="ZJ196" s="21">
        <f t="shared" si="2395"/>
        <v>0</v>
      </c>
      <c r="ZK196" s="21"/>
      <c r="ZL196" s="21">
        <f t="shared" si="2395"/>
        <v>0</v>
      </c>
      <c r="ZM196" s="21"/>
      <c r="ZN196" s="21">
        <f t="shared" si="2395"/>
        <v>0</v>
      </c>
      <c r="ZO196" s="21"/>
      <c r="ZP196" s="21">
        <f t="shared" si="2395"/>
        <v>0</v>
      </c>
      <c r="ZQ196" s="21"/>
      <c r="ZR196" s="21">
        <f t="shared" si="2395"/>
        <v>0</v>
      </c>
      <c r="ZS196" s="21"/>
      <c r="ZT196" s="21">
        <f t="shared" si="2395"/>
        <v>0</v>
      </c>
      <c r="ZU196" s="21"/>
      <c r="ZV196" s="21">
        <f t="shared" si="2395"/>
        <v>0</v>
      </c>
      <c r="ZW196" s="21"/>
      <c r="ZX196" s="21">
        <f t="shared" si="2354"/>
        <v>0</v>
      </c>
      <c r="ZY196" s="21"/>
      <c r="ZZ196" s="21">
        <f t="shared" si="2354"/>
        <v>0</v>
      </c>
      <c r="AAA196" s="21"/>
      <c r="AAB196" s="21">
        <f t="shared" si="2355"/>
        <v>0</v>
      </c>
      <c r="AAC196" s="21"/>
      <c r="AAD196" s="21">
        <f t="shared" si="2355"/>
        <v>0</v>
      </c>
      <c r="AAE196" s="21"/>
      <c r="AAF196" s="21">
        <f t="shared" si="2356"/>
        <v>0</v>
      </c>
      <c r="AAG196" s="21"/>
      <c r="AAH196" s="21">
        <f t="shared" si="2356"/>
        <v>0</v>
      </c>
      <c r="AAI196" s="21"/>
      <c r="AAJ196" s="21">
        <f t="shared" si="2357"/>
        <v>0</v>
      </c>
      <c r="AAK196" s="21"/>
      <c r="AAL196" s="21">
        <f t="shared" si="2357"/>
        <v>0</v>
      </c>
      <c r="AAM196" s="21"/>
      <c r="AAN196" s="21">
        <f t="shared" si="2358"/>
        <v>0</v>
      </c>
      <c r="AAO196" s="21"/>
      <c r="AAP196" s="21">
        <f t="shared" si="2358"/>
        <v>0</v>
      </c>
      <c r="AAQ196" s="21"/>
      <c r="AAR196" s="21">
        <f t="shared" si="2359"/>
        <v>0</v>
      </c>
      <c r="AAS196" s="21"/>
      <c r="AAT196" s="21">
        <f t="shared" si="2359"/>
        <v>0</v>
      </c>
      <c r="AAU196" s="21"/>
      <c r="AAV196" s="21">
        <f t="shared" si="2360"/>
        <v>0</v>
      </c>
      <c r="AAW196" s="21"/>
      <c r="AAX196" s="21">
        <f t="shared" si="2360"/>
        <v>0</v>
      </c>
      <c r="AAY196" s="21"/>
      <c r="AAZ196" s="21">
        <f t="shared" si="2361"/>
        <v>0</v>
      </c>
      <c r="ABA196" s="21"/>
      <c r="ABB196" s="21">
        <f t="shared" si="2361"/>
        <v>0</v>
      </c>
      <c r="ABC196" s="21"/>
      <c r="ABD196" s="21">
        <f t="shared" si="2362"/>
        <v>0</v>
      </c>
      <c r="ABE196" s="21"/>
      <c r="ABF196" s="21">
        <f t="shared" si="2362"/>
        <v>0</v>
      </c>
      <c r="ABG196" s="21"/>
      <c r="ABH196" s="21">
        <f t="shared" si="2363"/>
        <v>0</v>
      </c>
      <c r="ABI196" s="21"/>
      <c r="ABJ196" s="21">
        <f t="shared" si="2363"/>
        <v>0</v>
      </c>
      <c r="ABK196" s="21"/>
      <c r="ABL196" s="21">
        <f t="shared" si="2364"/>
        <v>0</v>
      </c>
      <c r="ABM196" s="21"/>
      <c r="ABN196" s="21">
        <f t="shared" si="2364"/>
        <v>0</v>
      </c>
      <c r="ABO196" s="21"/>
      <c r="ABP196" s="21">
        <f t="shared" si="2365"/>
        <v>0</v>
      </c>
      <c r="ABQ196" s="21"/>
      <c r="ABR196" s="21">
        <f t="shared" si="2365"/>
        <v>0</v>
      </c>
      <c r="ABS196" s="21"/>
      <c r="ABT196" s="21">
        <f t="shared" si="2366"/>
        <v>0</v>
      </c>
      <c r="ABU196" s="21"/>
      <c r="ABV196" s="21">
        <f t="shared" si="2366"/>
        <v>0</v>
      </c>
      <c r="ABW196" s="21"/>
      <c r="ABX196" s="21">
        <f t="shared" si="2367"/>
        <v>0</v>
      </c>
      <c r="ABY196" s="21"/>
      <c r="ABZ196" s="21">
        <f t="shared" si="2367"/>
        <v>0</v>
      </c>
      <c r="ACA196" s="21"/>
      <c r="ACB196" s="21">
        <f t="shared" si="2368"/>
        <v>0</v>
      </c>
      <c r="ACC196" s="21"/>
      <c r="ACD196" s="21">
        <f t="shared" si="2368"/>
        <v>0</v>
      </c>
      <c r="ACE196" s="21"/>
      <c r="ACF196" s="21">
        <f t="shared" si="2369"/>
        <v>0</v>
      </c>
      <c r="ACG196" s="21"/>
      <c r="ACH196" s="21">
        <f t="shared" si="2369"/>
        <v>0</v>
      </c>
      <c r="ACI196" s="21"/>
      <c r="ACJ196" s="21">
        <f t="shared" si="2370"/>
        <v>0</v>
      </c>
      <c r="ACK196" s="21"/>
      <c r="ACL196" s="21">
        <f t="shared" si="2370"/>
        <v>0</v>
      </c>
      <c r="ACM196" s="21"/>
      <c r="ACN196" s="21">
        <f t="shared" si="2371"/>
        <v>0</v>
      </c>
      <c r="ACO196" s="21"/>
      <c r="ACP196" s="21">
        <f t="shared" si="2371"/>
        <v>0</v>
      </c>
      <c r="ACQ196" s="21"/>
      <c r="ACR196" s="21">
        <f t="shared" si="2372"/>
        <v>0</v>
      </c>
      <c r="ACS196" s="21"/>
      <c r="ACT196" s="21">
        <f t="shared" si="2372"/>
        <v>0</v>
      </c>
      <c r="ACU196" s="21"/>
      <c r="ACV196" s="21">
        <f t="shared" si="2373"/>
        <v>0</v>
      </c>
      <c r="ACW196" s="21"/>
      <c r="ACX196" s="21">
        <f t="shared" si="2373"/>
        <v>0</v>
      </c>
      <c r="ACY196" s="21"/>
      <c r="ACZ196" s="21">
        <f t="shared" si="2374"/>
        <v>0</v>
      </c>
      <c r="ADA196" s="21"/>
      <c r="ADB196" s="21">
        <f t="shared" si="2374"/>
        <v>0</v>
      </c>
      <c r="ADC196" s="21"/>
      <c r="ADD196" s="21">
        <f t="shared" si="2375"/>
        <v>0</v>
      </c>
      <c r="ADE196" s="21"/>
      <c r="ADF196" s="21">
        <f t="shared" si="2375"/>
        <v>0</v>
      </c>
      <c r="ADG196" s="21"/>
      <c r="ADH196" s="21">
        <f t="shared" si="2376"/>
        <v>0</v>
      </c>
      <c r="ADI196" s="21"/>
      <c r="ADJ196" s="21">
        <f t="shared" si="2376"/>
        <v>0</v>
      </c>
      <c r="ADK196" s="21"/>
      <c r="ADL196" s="21">
        <f t="shared" si="2395"/>
        <v>0</v>
      </c>
      <c r="ADM196" s="21"/>
      <c r="ADN196" s="21">
        <f t="shared" si="2395"/>
        <v>0</v>
      </c>
      <c r="ADO196" s="21"/>
      <c r="ADP196" s="21">
        <f t="shared" si="2377"/>
        <v>0</v>
      </c>
      <c r="ADQ196" s="21"/>
      <c r="ADR196" s="21">
        <f t="shared" si="2377"/>
        <v>0</v>
      </c>
      <c r="ADS196" s="21"/>
      <c r="ADT196" s="21">
        <f t="shared" si="2377"/>
        <v>0</v>
      </c>
      <c r="ADU196" s="21"/>
      <c r="ADV196" s="21">
        <f t="shared" si="2378"/>
        <v>0</v>
      </c>
      <c r="ADW196" s="21"/>
      <c r="ADX196" s="21">
        <f t="shared" si="2378"/>
        <v>0</v>
      </c>
      <c r="ADY196" s="21"/>
      <c r="ADZ196" s="21">
        <f t="shared" si="2378"/>
        <v>0</v>
      </c>
      <c r="AEA196" s="21"/>
      <c r="AEB196" s="21">
        <f t="shared" si="2378"/>
        <v>0</v>
      </c>
      <c r="AEC196" s="21"/>
      <c r="AED196" s="21">
        <f t="shared" si="2379"/>
        <v>0</v>
      </c>
      <c r="AEE196" s="21"/>
      <c r="AEF196" s="21">
        <f t="shared" si="2379"/>
        <v>0</v>
      </c>
      <c r="AEG196" s="21"/>
      <c r="AEH196" s="21">
        <f t="shared" si="2379"/>
        <v>0</v>
      </c>
      <c r="AEI196" s="21"/>
      <c r="AEJ196" s="21">
        <f t="shared" si="2379"/>
        <v>0</v>
      </c>
      <c r="AEK196" s="21"/>
      <c r="AEL196" s="21">
        <f t="shared" si="2379"/>
        <v>0</v>
      </c>
      <c r="AEM196" s="21"/>
      <c r="AEN196" s="21">
        <f t="shared" si="2380"/>
        <v>0</v>
      </c>
      <c r="AEO196" s="21"/>
      <c r="AEP196" s="21">
        <f t="shared" si="2380"/>
        <v>0</v>
      </c>
      <c r="AEQ196" s="21"/>
      <c r="AER196" s="21">
        <f t="shared" si="2380"/>
        <v>0</v>
      </c>
      <c r="AES196" s="21"/>
      <c r="AET196" s="21">
        <f t="shared" si="2380"/>
        <v>0</v>
      </c>
      <c r="AEU196" s="21"/>
      <c r="AEV196" s="21">
        <f t="shared" si="2381"/>
        <v>0</v>
      </c>
      <c r="AEW196" s="21"/>
      <c r="AEX196" s="21">
        <f t="shared" si="2381"/>
        <v>0</v>
      </c>
      <c r="AEY196" s="21"/>
      <c r="AEZ196" s="21">
        <f t="shared" si="2381"/>
        <v>0</v>
      </c>
      <c r="AFA196" s="21"/>
      <c r="AFB196" s="21">
        <f t="shared" si="2381"/>
        <v>0</v>
      </c>
      <c r="AFC196" s="21"/>
      <c r="AFD196" s="21">
        <f t="shared" si="2381"/>
        <v>0</v>
      </c>
      <c r="AFE196" s="21"/>
      <c r="AFF196" s="21">
        <f t="shared" si="2382"/>
        <v>0</v>
      </c>
      <c r="AFG196" s="21"/>
      <c r="AFH196" s="21">
        <f t="shared" si="2382"/>
        <v>0</v>
      </c>
      <c r="AFI196" s="21"/>
      <c r="AFJ196" s="21">
        <f t="shared" si="2382"/>
        <v>0</v>
      </c>
      <c r="AFK196" s="21"/>
      <c r="AFL196" s="21">
        <f t="shared" si="2382"/>
        <v>0</v>
      </c>
      <c r="AFM196" s="21"/>
      <c r="AFN196" s="21">
        <f t="shared" si="2383"/>
        <v>0</v>
      </c>
      <c r="AFO196" s="21"/>
      <c r="AFP196" s="21">
        <f t="shared" si="2383"/>
        <v>0</v>
      </c>
      <c r="AFQ196" s="21"/>
      <c r="AFR196" s="21">
        <f t="shared" si="2383"/>
        <v>0</v>
      </c>
      <c r="AFS196" s="21"/>
      <c r="AFT196" s="21">
        <f t="shared" si="2383"/>
        <v>0</v>
      </c>
      <c r="AFU196" s="21"/>
      <c r="AFV196" s="21">
        <f t="shared" si="2383"/>
        <v>0</v>
      </c>
      <c r="AFW196" s="21"/>
      <c r="AFX196" s="21">
        <f t="shared" si="2384"/>
        <v>0</v>
      </c>
      <c r="AFY196" s="21"/>
      <c r="AFZ196" s="21">
        <f t="shared" si="2384"/>
        <v>0</v>
      </c>
      <c r="AGA196" s="21"/>
      <c r="AGB196" s="21">
        <f t="shared" si="2384"/>
        <v>0</v>
      </c>
      <c r="AGC196" s="21"/>
      <c r="AGD196" s="21">
        <f t="shared" si="2384"/>
        <v>0</v>
      </c>
      <c r="AGE196" s="21"/>
      <c r="AGF196" s="21">
        <f t="shared" si="2385"/>
        <v>0</v>
      </c>
      <c r="AGG196" s="21"/>
      <c r="AGH196" s="21">
        <f t="shared" si="2385"/>
        <v>0</v>
      </c>
      <c r="AGI196" s="21"/>
      <c r="AGJ196" s="21">
        <f t="shared" si="2385"/>
        <v>0</v>
      </c>
      <c r="AGK196" s="21"/>
      <c r="AGL196" s="21">
        <f t="shared" si="2385"/>
        <v>0</v>
      </c>
      <c r="AGM196" s="21"/>
      <c r="AGN196" s="21">
        <f t="shared" si="2385"/>
        <v>0</v>
      </c>
      <c r="AGO196" s="21"/>
      <c r="AGP196" s="21">
        <f t="shared" si="2386"/>
        <v>0</v>
      </c>
      <c r="AGQ196" s="21"/>
      <c r="AGR196" s="21">
        <f t="shared" si="2386"/>
        <v>0</v>
      </c>
      <c r="AGS196" s="21"/>
      <c r="AGT196" s="21">
        <f t="shared" si="2386"/>
        <v>0</v>
      </c>
      <c r="AGU196" s="21"/>
      <c r="AGV196" s="21">
        <f t="shared" si="2386"/>
        <v>0</v>
      </c>
      <c r="AGW196" s="21"/>
      <c r="AGX196" s="21">
        <f t="shared" si="2387"/>
        <v>0</v>
      </c>
      <c r="AGY196" s="21"/>
      <c r="AGZ196" s="21">
        <f t="shared" si="2387"/>
        <v>0</v>
      </c>
      <c r="AHA196" s="21"/>
      <c r="AHB196" s="21">
        <f t="shared" si="2387"/>
        <v>0</v>
      </c>
      <c r="AHC196" s="21"/>
      <c r="AHD196" s="21">
        <f t="shared" si="2387"/>
        <v>0</v>
      </c>
      <c r="AHE196" s="21"/>
      <c r="AHF196" s="21">
        <f t="shared" si="2387"/>
        <v>0</v>
      </c>
      <c r="AHG196" s="21"/>
      <c r="AHH196" s="21">
        <f t="shared" si="2388"/>
        <v>0</v>
      </c>
      <c r="AHI196" s="21"/>
      <c r="AHJ196" s="21">
        <f t="shared" si="2388"/>
        <v>0</v>
      </c>
      <c r="AHK196" s="21"/>
      <c r="AHL196" s="21">
        <f t="shared" si="2388"/>
        <v>0</v>
      </c>
      <c r="AHM196" s="21"/>
      <c r="AHN196" s="21">
        <f t="shared" si="2388"/>
        <v>0</v>
      </c>
      <c r="AHO196" s="21"/>
      <c r="AHP196" s="21">
        <f t="shared" si="2389"/>
        <v>0</v>
      </c>
      <c r="AHQ196" s="21"/>
      <c r="AHR196" s="21">
        <f t="shared" si="2389"/>
        <v>0</v>
      </c>
      <c r="AHS196" s="21"/>
      <c r="AHT196" s="21">
        <f t="shared" si="2389"/>
        <v>0</v>
      </c>
      <c r="AHU196" s="21"/>
      <c r="AHV196" s="21">
        <f t="shared" si="2389"/>
        <v>0</v>
      </c>
      <c r="AHW196" s="21"/>
      <c r="AHX196" s="21">
        <f t="shared" si="2389"/>
        <v>0</v>
      </c>
      <c r="AHY196" s="21"/>
      <c r="AHZ196" s="21">
        <f t="shared" si="2390"/>
        <v>0</v>
      </c>
      <c r="AIA196" s="21"/>
      <c r="AIB196" s="21">
        <f t="shared" si="2390"/>
        <v>0</v>
      </c>
      <c r="AIC196" s="21"/>
      <c r="AID196" s="21">
        <f t="shared" si="2390"/>
        <v>0</v>
      </c>
      <c r="AIE196" s="21"/>
      <c r="AIF196" s="21">
        <f t="shared" si="2390"/>
        <v>0</v>
      </c>
      <c r="AIG196" s="21"/>
      <c r="AIH196" s="21">
        <f t="shared" si="2391"/>
        <v>0</v>
      </c>
      <c r="AII196" s="21"/>
      <c r="AIJ196" s="21">
        <f t="shared" si="2391"/>
        <v>0</v>
      </c>
      <c r="AIK196" s="21"/>
      <c r="AIL196" s="21">
        <f t="shared" si="2391"/>
        <v>0</v>
      </c>
      <c r="AIM196" s="21"/>
      <c r="AIN196" s="21">
        <f t="shared" si="2391"/>
        <v>0</v>
      </c>
      <c r="AIO196" s="21"/>
      <c r="AIP196" s="21">
        <f t="shared" si="2391"/>
        <v>0</v>
      </c>
      <c r="AIQ196" s="21"/>
      <c r="AIR196" s="21">
        <f t="shared" si="2392"/>
        <v>0</v>
      </c>
      <c r="AIS196" s="21"/>
      <c r="AIT196" s="21">
        <f t="shared" si="2392"/>
        <v>0</v>
      </c>
      <c r="AIU196" s="21"/>
      <c r="AIV196" s="21">
        <f t="shared" si="2392"/>
        <v>0</v>
      </c>
      <c r="AIW196" s="21"/>
      <c r="AIX196" s="21">
        <f t="shared" si="2392"/>
        <v>0</v>
      </c>
      <c r="AIY196" s="21"/>
      <c r="AIZ196" s="21">
        <f t="shared" si="2395"/>
        <v>0</v>
      </c>
      <c r="AJA196" s="21"/>
    </row>
    <row r="197" spans="2:937" ht="13.5" customHeight="1" x14ac:dyDescent="0.25">
      <c r="B197" s="467">
        <v>192</v>
      </c>
      <c r="C197" s="197" t="s">
        <v>205</v>
      </c>
      <c r="D197" s="468" t="s">
        <v>41</v>
      </c>
      <c r="E197" s="469" t="s">
        <v>404</v>
      </c>
      <c r="F197" s="469" t="str">
        <f>_xlfn.XLOOKUP(D197,'WTG PH-III'!$D$5:$D$198,'WTG PH-III'!$B$5:$B$198,0,0,1)</f>
        <v>PSS-08</v>
      </c>
      <c r="G197" s="470" t="s">
        <v>537</v>
      </c>
      <c r="H197" s="470" t="s">
        <v>544</v>
      </c>
      <c r="I197" s="471">
        <v>10</v>
      </c>
      <c r="J197" s="472">
        <v>253</v>
      </c>
      <c r="K197" s="472">
        <f>SUMIF($P$4:$AJA$4,$K$1,P197:AJA197)</f>
        <v>253.00000000000006</v>
      </c>
      <c r="L197" s="21">
        <f t="shared" si="2071"/>
        <v>253</v>
      </c>
      <c r="M197" s="472">
        <f t="shared" si="2394"/>
        <v>0</v>
      </c>
      <c r="N197" s="141">
        <f>VLOOKUP(D197,'WTG PH-III'!$D$5:$U$198,17,0)</f>
        <v>45726</v>
      </c>
      <c r="O197" s="141">
        <f>VLOOKUP(D197,'WTG PH-III'!$D$5:$U$198,18,0)</f>
        <v>45735</v>
      </c>
      <c r="P197" s="472">
        <f t="shared" si="2073"/>
        <v>0</v>
      </c>
      <c r="Q197" s="472"/>
      <c r="R197" s="472">
        <f t="shared" si="2074"/>
        <v>0</v>
      </c>
      <c r="S197" s="472"/>
      <c r="T197" s="472">
        <f t="shared" si="2075"/>
        <v>0</v>
      </c>
      <c r="U197" s="472"/>
      <c r="V197" s="472">
        <f t="shared" si="2076"/>
        <v>0</v>
      </c>
      <c r="W197" s="472"/>
      <c r="X197" s="472">
        <f t="shared" si="2077"/>
        <v>0</v>
      </c>
      <c r="Y197" s="472"/>
      <c r="Z197" s="472">
        <f t="shared" si="2078"/>
        <v>0</v>
      </c>
      <c r="AA197" s="472"/>
      <c r="AB197" s="472">
        <f t="shared" si="2079"/>
        <v>0</v>
      </c>
      <c r="AC197" s="472"/>
      <c r="AD197" s="472">
        <f t="shared" si="2080"/>
        <v>0</v>
      </c>
      <c r="AE197" s="472"/>
      <c r="AF197" s="472">
        <f t="shared" si="2081"/>
        <v>0</v>
      </c>
      <c r="AG197" s="472"/>
      <c r="AH197" s="472">
        <f t="shared" si="2082"/>
        <v>0</v>
      </c>
      <c r="AI197" s="472"/>
      <c r="AJ197" s="472">
        <f t="shared" si="2083"/>
        <v>0</v>
      </c>
      <c r="AK197" s="472"/>
      <c r="AL197" s="472">
        <f t="shared" si="2084"/>
        <v>0</v>
      </c>
      <c r="AM197" s="472"/>
      <c r="AN197" s="472">
        <f t="shared" si="2085"/>
        <v>0</v>
      </c>
      <c r="AO197" s="472"/>
      <c r="AP197" s="472">
        <f t="shared" si="2086"/>
        <v>0</v>
      </c>
      <c r="AQ197" s="472"/>
      <c r="AR197" s="472">
        <f t="shared" si="2087"/>
        <v>0</v>
      </c>
      <c r="AS197" s="472"/>
      <c r="AT197" s="472">
        <f t="shared" si="2088"/>
        <v>0</v>
      </c>
      <c r="AU197" s="472"/>
      <c r="AV197" s="472">
        <f t="shared" si="2089"/>
        <v>0</v>
      </c>
      <c r="AW197" s="472"/>
      <c r="AX197" s="472">
        <f t="shared" si="2090"/>
        <v>0</v>
      </c>
      <c r="AY197" s="472"/>
      <c r="AZ197" s="472">
        <f t="shared" si="2091"/>
        <v>0</v>
      </c>
      <c r="BA197" s="472"/>
      <c r="BB197" s="472">
        <f t="shared" si="2092"/>
        <v>0</v>
      </c>
      <c r="BC197" s="472"/>
      <c r="BD197" s="472">
        <f t="shared" si="2093"/>
        <v>0</v>
      </c>
      <c r="BE197" s="472"/>
      <c r="BF197" s="472">
        <f t="shared" si="2094"/>
        <v>0</v>
      </c>
      <c r="BG197" s="472"/>
      <c r="BH197" s="472">
        <f t="shared" si="2095"/>
        <v>0</v>
      </c>
      <c r="BI197" s="472"/>
      <c r="BJ197" s="472">
        <f t="shared" si="2096"/>
        <v>0</v>
      </c>
      <c r="BK197" s="472"/>
      <c r="BL197" s="472">
        <f t="shared" si="2097"/>
        <v>0</v>
      </c>
      <c r="BM197" s="472"/>
      <c r="BN197" s="472">
        <f t="shared" si="2098"/>
        <v>0</v>
      </c>
      <c r="BO197" s="472"/>
      <c r="BP197" s="472">
        <f t="shared" si="2099"/>
        <v>0</v>
      </c>
      <c r="BQ197" s="472"/>
      <c r="BR197" s="472">
        <f t="shared" si="2100"/>
        <v>0</v>
      </c>
      <c r="BS197" s="472"/>
      <c r="BT197" s="472">
        <f t="shared" si="2101"/>
        <v>0</v>
      </c>
      <c r="BU197" s="472"/>
      <c r="BV197" s="472">
        <f t="shared" si="2102"/>
        <v>0</v>
      </c>
      <c r="BW197" s="472"/>
      <c r="BX197" s="472">
        <f t="shared" si="2103"/>
        <v>0</v>
      </c>
      <c r="BY197" s="472"/>
      <c r="BZ197" s="472">
        <f t="shared" si="2104"/>
        <v>0</v>
      </c>
      <c r="CA197" s="472"/>
      <c r="CB197" s="472">
        <f t="shared" si="2105"/>
        <v>0</v>
      </c>
      <c r="CC197" s="472"/>
      <c r="CD197" s="472">
        <f t="shared" si="2106"/>
        <v>0</v>
      </c>
      <c r="CE197" s="472"/>
      <c r="CF197" s="472">
        <f t="shared" si="2107"/>
        <v>0</v>
      </c>
      <c r="CG197" s="472"/>
      <c r="CH197" s="472">
        <f t="shared" si="2108"/>
        <v>0</v>
      </c>
      <c r="CI197" s="472"/>
      <c r="CJ197" s="472">
        <f t="shared" si="2109"/>
        <v>0</v>
      </c>
      <c r="CK197" s="472"/>
      <c r="CL197" s="472">
        <f t="shared" si="2110"/>
        <v>0</v>
      </c>
      <c r="CM197" s="472"/>
      <c r="CN197" s="472">
        <f t="shared" si="2111"/>
        <v>0</v>
      </c>
      <c r="CO197" s="472"/>
      <c r="CP197" s="472">
        <f t="shared" si="2112"/>
        <v>0</v>
      </c>
      <c r="CQ197" s="472"/>
      <c r="CR197" s="472">
        <f t="shared" si="2113"/>
        <v>0</v>
      </c>
      <c r="CS197" s="472"/>
      <c r="CT197" s="472">
        <f t="shared" si="2114"/>
        <v>0</v>
      </c>
      <c r="CU197" s="472"/>
      <c r="CV197" s="472">
        <f t="shared" si="2115"/>
        <v>0</v>
      </c>
      <c r="CW197" s="472"/>
      <c r="CX197" s="472">
        <f t="shared" si="2116"/>
        <v>0</v>
      </c>
      <c r="CY197" s="472"/>
      <c r="CZ197" s="472">
        <f t="shared" si="2117"/>
        <v>0</v>
      </c>
      <c r="DA197" s="472"/>
      <c r="DB197" s="472">
        <f t="shared" si="2118"/>
        <v>0</v>
      </c>
      <c r="DC197" s="472"/>
      <c r="DD197" s="472">
        <f t="shared" si="2119"/>
        <v>0</v>
      </c>
      <c r="DE197" s="472"/>
      <c r="DF197" s="472">
        <f t="shared" si="2120"/>
        <v>0</v>
      </c>
      <c r="DG197" s="472"/>
      <c r="DH197" s="472">
        <f t="shared" si="2121"/>
        <v>0</v>
      </c>
      <c r="DI197" s="472"/>
      <c r="DJ197" s="472">
        <f t="shared" si="2122"/>
        <v>0</v>
      </c>
      <c r="DK197" s="472"/>
      <c r="DL197" s="472">
        <f t="shared" si="2123"/>
        <v>0</v>
      </c>
      <c r="DM197" s="472"/>
      <c r="DN197" s="472">
        <f t="shared" si="2124"/>
        <v>0</v>
      </c>
      <c r="DO197" s="472"/>
      <c r="DP197" s="472">
        <f t="shared" si="2125"/>
        <v>0</v>
      </c>
      <c r="DQ197" s="472"/>
      <c r="DR197" s="472">
        <f t="shared" si="2126"/>
        <v>0</v>
      </c>
      <c r="DS197" s="472"/>
      <c r="DT197" s="472">
        <f t="shared" si="2127"/>
        <v>0</v>
      </c>
      <c r="DU197" s="472"/>
      <c r="DV197" s="472">
        <f t="shared" si="2128"/>
        <v>0</v>
      </c>
      <c r="DW197" s="472"/>
      <c r="DX197" s="472">
        <f t="shared" si="2129"/>
        <v>0</v>
      </c>
      <c r="DY197" s="472"/>
      <c r="DZ197" s="472">
        <f t="shared" si="2130"/>
        <v>0</v>
      </c>
      <c r="EA197" s="472"/>
      <c r="EB197" s="472">
        <f t="shared" si="2131"/>
        <v>0</v>
      </c>
      <c r="EC197" s="472"/>
      <c r="ED197" s="472">
        <f t="shared" si="2132"/>
        <v>0</v>
      </c>
      <c r="EE197" s="472"/>
      <c r="EF197" s="472">
        <f t="shared" si="2133"/>
        <v>0</v>
      </c>
      <c r="EG197" s="472"/>
      <c r="EH197" s="472">
        <f t="shared" si="2134"/>
        <v>0</v>
      </c>
      <c r="EI197" s="472"/>
      <c r="EJ197" s="472">
        <f t="shared" si="2135"/>
        <v>0</v>
      </c>
      <c r="EK197" s="472"/>
      <c r="EL197" s="472">
        <f t="shared" si="2136"/>
        <v>0</v>
      </c>
      <c r="EM197" s="472"/>
      <c r="EN197" s="472">
        <f t="shared" si="2137"/>
        <v>0</v>
      </c>
      <c r="EO197" s="472"/>
      <c r="EP197" s="472">
        <f t="shared" si="2138"/>
        <v>0</v>
      </c>
      <c r="EQ197" s="472"/>
      <c r="ER197" s="472">
        <f t="shared" si="2139"/>
        <v>0</v>
      </c>
      <c r="ES197" s="472"/>
      <c r="ET197" s="472">
        <f t="shared" si="2140"/>
        <v>0</v>
      </c>
      <c r="EU197" s="472"/>
      <c r="EV197" s="472">
        <f t="shared" si="2141"/>
        <v>0</v>
      </c>
      <c r="EW197" s="472"/>
      <c r="EX197" s="472">
        <f t="shared" si="2142"/>
        <v>0</v>
      </c>
      <c r="EY197" s="472"/>
      <c r="EZ197" s="472">
        <f t="shared" si="2143"/>
        <v>0</v>
      </c>
      <c r="FA197" s="472"/>
      <c r="FB197" s="472">
        <f t="shared" si="2144"/>
        <v>0</v>
      </c>
      <c r="FC197" s="472"/>
      <c r="FD197" s="472">
        <f t="shared" si="2145"/>
        <v>0</v>
      </c>
      <c r="FE197" s="472"/>
      <c r="FF197" s="472">
        <f t="shared" si="2146"/>
        <v>0</v>
      </c>
      <c r="FG197" s="472"/>
      <c r="FH197" s="472">
        <f t="shared" si="2147"/>
        <v>0</v>
      </c>
      <c r="FI197" s="472"/>
      <c r="FJ197" s="472">
        <f t="shared" si="2148"/>
        <v>0</v>
      </c>
      <c r="FK197" s="472"/>
      <c r="FL197" s="472">
        <f t="shared" si="2149"/>
        <v>0</v>
      </c>
      <c r="FM197" s="472"/>
      <c r="FN197" s="472">
        <f t="shared" si="2150"/>
        <v>0</v>
      </c>
      <c r="FO197" s="472"/>
      <c r="FP197" s="472">
        <f t="shared" si="2151"/>
        <v>0</v>
      </c>
      <c r="FQ197" s="472"/>
      <c r="FR197" s="472">
        <f t="shared" si="2152"/>
        <v>0</v>
      </c>
      <c r="FS197" s="472"/>
      <c r="FT197" s="472">
        <f t="shared" si="2153"/>
        <v>0</v>
      </c>
      <c r="FU197" s="472"/>
      <c r="FV197" s="472">
        <f t="shared" si="2154"/>
        <v>0</v>
      </c>
      <c r="FW197" s="472"/>
      <c r="FX197" s="472">
        <f t="shared" si="2155"/>
        <v>25.3</v>
      </c>
      <c r="FY197" s="472"/>
      <c r="FZ197" s="472">
        <f t="shared" si="2156"/>
        <v>25.3</v>
      </c>
      <c r="GA197" s="472"/>
      <c r="GB197" s="472">
        <f t="shared" si="2157"/>
        <v>25.3</v>
      </c>
      <c r="GC197" s="472"/>
      <c r="GD197" s="472">
        <f t="shared" si="2158"/>
        <v>25.3</v>
      </c>
      <c r="GE197" s="472"/>
      <c r="GF197" s="472">
        <f t="shared" si="2159"/>
        <v>25.3</v>
      </c>
      <c r="GG197" s="472"/>
      <c r="GH197" s="472">
        <f t="shared" si="2160"/>
        <v>25.3</v>
      </c>
      <c r="GI197" s="472"/>
      <c r="GJ197" s="472">
        <f t="shared" si="2161"/>
        <v>25.3</v>
      </c>
      <c r="GK197" s="472"/>
      <c r="GL197" s="472">
        <f t="shared" si="2162"/>
        <v>25.3</v>
      </c>
      <c r="GM197" s="472"/>
      <c r="GN197" s="472">
        <f t="shared" si="2163"/>
        <v>25.3</v>
      </c>
      <c r="GO197" s="472"/>
      <c r="GP197" s="472">
        <f t="shared" si="2164"/>
        <v>25.3</v>
      </c>
      <c r="GQ197" s="472"/>
      <c r="GR197" s="472">
        <f t="shared" si="2165"/>
        <v>0</v>
      </c>
      <c r="GS197" s="472"/>
      <c r="GT197" s="472">
        <f t="shared" si="2166"/>
        <v>0</v>
      </c>
      <c r="GU197" s="472"/>
      <c r="GV197" s="472">
        <f t="shared" si="2167"/>
        <v>0</v>
      </c>
      <c r="GW197" s="472"/>
      <c r="GX197" s="472">
        <f t="shared" si="2168"/>
        <v>0</v>
      </c>
      <c r="GY197" s="472"/>
      <c r="GZ197" s="472">
        <f t="shared" si="2169"/>
        <v>0</v>
      </c>
      <c r="HA197" s="472"/>
      <c r="HB197" s="472">
        <f t="shared" si="2170"/>
        <v>0</v>
      </c>
      <c r="HC197" s="472"/>
      <c r="HD197" s="472">
        <f t="shared" si="2171"/>
        <v>0</v>
      </c>
      <c r="HE197" s="472"/>
      <c r="HF197" s="472">
        <f t="shared" si="2172"/>
        <v>0</v>
      </c>
      <c r="HG197" s="472"/>
      <c r="HH197" s="472">
        <f t="shared" si="2173"/>
        <v>0</v>
      </c>
      <c r="HI197" s="472">
        <v>11</v>
      </c>
      <c r="HJ197" s="472">
        <f t="shared" si="2174"/>
        <v>0</v>
      </c>
      <c r="HK197" s="472">
        <v>38</v>
      </c>
      <c r="HL197" s="472">
        <f t="shared" si="2175"/>
        <v>0</v>
      </c>
      <c r="HM197" s="472">
        <v>39</v>
      </c>
      <c r="HN197" s="472">
        <f t="shared" si="2176"/>
        <v>0</v>
      </c>
      <c r="HO197" s="472"/>
      <c r="HP197" s="472">
        <f t="shared" si="2177"/>
        <v>0</v>
      </c>
      <c r="HQ197" s="472">
        <v>26</v>
      </c>
      <c r="HR197" s="472">
        <f t="shared" si="2178"/>
        <v>0</v>
      </c>
      <c r="HS197" s="472">
        <v>32</v>
      </c>
      <c r="HT197" s="472">
        <f t="shared" si="2179"/>
        <v>0</v>
      </c>
      <c r="HU197" s="472">
        <v>36</v>
      </c>
      <c r="HV197" s="472">
        <f t="shared" si="2180"/>
        <v>0</v>
      </c>
      <c r="HW197" s="472">
        <v>35</v>
      </c>
      <c r="HX197" s="472">
        <f t="shared" si="2181"/>
        <v>0</v>
      </c>
      <c r="HY197" s="472">
        <v>32</v>
      </c>
      <c r="HZ197" s="472">
        <f t="shared" si="2182"/>
        <v>0</v>
      </c>
      <c r="IA197" s="472"/>
      <c r="IB197" s="472">
        <f t="shared" si="2183"/>
        <v>0</v>
      </c>
      <c r="IC197" s="472">
        <v>4</v>
      </c>
      <c r="ID197" s="472">
        <f t="shared" si="2184"/>
        <v>0</v>
      </c>
      <c r="IE197" s="472"/>
      <c r="IF197" s="472">
        <f t="shared" si="2185"/>
        <v>0</v>
      </c>
      <c r="IG197" s="472"/>
      <c r="IH197" s="472">
        <f t="shared" si="2186"/>
        <v>0</v>
      </c>
      <c r="II197" s="472"/>
      <c r="IJ197" s="472">
        <f t="shared" si="2187"/>
        <v>0</v>
      </c>
      <c r="IK197" s="472"/>
      <c r="IL197" s="472">
        <f t="shared" si="2188"/>
        <v>0</v>
      </c>
      <c r="IM197" s="472"/>
      <c r="IN197" s="472">
        <f t="shared" si="2189"/>
        <v>0</v>
      </c>
      <c r="IO197" s="472"/>
      <c r="IP197" s="472">
        <f t="shared" si="2190"/>
        <v>0</v>
      </c>
      <c r="IQ197" s="472"/>
      <c r="IR197" s="472">
        <f t="shared" si="2191"/>
        <v>0</v>
      </c>
      <c r="IS197" s="472"/>
      <c r="IT197" s="472">
        <f t="shared" si="2192"/>
        <v>0</v>
      </c>
      <c r="IU197" s="472"/>
      <c r="IV197" s="472">
        <f t="shared" si="2193"/>
        <v>0</v>
      </c>
      <c r="IW197" s="472"/>
      <c r="IX197" s="472">
        <f t="shared" si="2194"/>
        <v>0</v>
      </c>
      <c r="IY197" s="472"/>
      <c r="IZ197" s="472">
        <f t="shared" si="2195"/>
        <v>0</v>
      </c>
      <c r="JA197" s="472"/>
      <c r="JB197" s="472">
        <f t="shared" si="2196"/>
        <v>0</v>
      </c>
      <c r="JC197" s="472"/>
      <c r="JD197" s="472">
        <f t="shared" si="2197"/>
        <v>0</v>
      </c>
      <c r="JE197" s="472"/>
      <c r="JF197" s="472">
        <f t="shared" si="2198"/>
        <v>0</v>
      </c>
      <c r="JG197" s="472"/>
      <c r="JH197" s="472">
        <f t="shared" si="2199"/>
        <v>0</v>
      </c>
      <c r="JI197" s="472"/>
      <c r="JJ197" s="472">
        <f t="shared" si="2200"/>
        <v>0</v>
      </c>
      <c r="JK197" s="472"/>
      <c r="JL197" s="472">
        <f t="shared" si="2201"/>
        <v>0</v>
      </c>
      <c r="JM197" s="472"/>
      <c r="JN197" s="472">
        <f t="shared" si="2202"/>
        <v>0</v>
      </c>
      <c r="JO197" s="472"/>
      <c r="JP197" s="472">
        <f t="shared" si="2203"/>
        <v>0</v>
      </c>
      <c r="JQ197" s="472"/>
      <c r="JR197" s="472">
        <f t="shared" si="2204"/>
        <v>0</v>
      </c>
      <c r="JS197" s="472"/>
      <c r="JT197" s="472">
        <f t="shared" si="2205"/>
        <v>0</v>
      </c>
      <c r="JU197" s="472"/>
      <c r="JV197" s="472">
        <f t="shared" si="2206"/>
        <v>0</v>
      </c>
      <c r="JW197" s="472"/>
      <c r="JX197" s="472">
        <f t="shared" si="2207"/>
        <v>0</v>
      </c>
      <c r="JY197" s="472"/>
      <c r="JZ197" s="472">
        <f t="shared" si="2208"/>
        <v>0</v>
      </c>
      <c r="KA197" s="472"/>
      <c r="KB197" s="472">
        <f t="shared" si="2209"/>
        <v>0</v>
      </c>
      <c r="KC197" s="472"/>
      <c r="KD197" s="472">
        <f t="shared" si="2210"/>
        <v>0</v>
      </c>
      <c r="KE197" s="472"/>
      <c r="KF197" s="472">
        <f t="shared" si="2211"/>
        <v>0</v>
      </c>
      <c r="KG197" s="472"/>
      <c r="KH197" s="472">
        <f t="shared" si="2212"/>
        <v>0</v>
      </c>
      <c r="KI197" s="472"/>
      <c r="KJ197" s="472">
        <f t="shared" si="2213"/>
        <v>0</v>
      </c>
      <c r="KK197" s="472"/>
      <c r="KL197" s="472">
        <f t="shared" si="2214"/>
        <v>0</v>
      </c>
      <c r="KM197" s="472"/>
      <c r="KN197" s="472">
        <f t="shared" si="2215"/>
        <v>0</v>
      </c>
      <c r="KO197" s="472"/>
      <c r="KP197" s="472">
        <f t="shared" si="2216"/>
        <v>0</v>
      </c>
      <c r="KQ197" s="472"/>
      <c r="KR197" s="472">
        <f t="shared" si="2217"/>
        <v>0</v>
      </c>
      <c r="KS197" s="472"/>
      <c r="KT197" s="472">
        <f t="shared" si="2218"/>
        <v>0</v>
      </c>
      <c r="KU197" s="472"/>
      <c r="KV197" s="472">
        <f t="shared" si="2219"/>
        <v>0</v>
      </c>
      <c r="KW197" s="472"/>
      <c r="KX197" s="472">
        <f t="shared" si="2220"/>
        <v>0</v>
      </c>
      <c r="KY197" s="472"/>
      <c r="KZ197" s="472">
        <f t="shared" si="2221"/>
        <v>0</v>
      </c>
      <c r="LA197" s="472"/>
      <c r="LB197" s="472">
        <f t="shared" si="2222"/>
        <v>0</v>
      </c>
      <c r="LC197" s="472"/>
      <c r="LD197" s="472">
        <f t="shared" si="2223"/>
        <v>0</v>
      </c>
      <c r="LE197" s="472"/>
      <c r="LF197" s="472">
        <f t="shared" si="2224"/>
        <v>0</v>
      </c>
      <c r="LG197" s="472"/>
      <c r="LH197" s="472">
        <f t="shared" si="2225"/>
        <v>0</v>
      </c>
      <c r="LI197" s="472"/>
      <c r="LJ197" s="472">
        <f t="shared" si="2226"/>
        <v>0</v>
      </c>
      <c r="LK197" s="472"/>
      <c r="LL197" s="472">
        <f t="shared" si="2227"/>
        <v>0</v>
      </c>
      <c r="LM197" s="472"/>
      <c r="LN197" s="472">
        <f t="shared" si="2228"/>
        <v>0</v>
      </c>
      <c r="LO197" s="472"/>
      <c r="LP197" s="472">
        <f t="shared" si="2229"/>
        <v>0</v>
      </c>
      <c r="LQ197" s="472"/>
      <c r="LR197" s="472">
        <f t="shared" si="2230"/>
        <v>0</v>
      </c>
      <c r="LS197" s="472"/>
      <c r="LT197" s="472">
        <f t="shared" si="2231"/>
        <v>0</v>
      </c>
      <c r="LU197" s="472"/>
      <c r="LV197" s="472">
        <f t="shared" si="2232"/>
        <v>0</v>
      </c>
      <c r="LW197" s="472"/>
      <c r="LX197" s="472">
        <f t="shared" si="2233"/>
        <v>0</v>
      </c>
      <c r="LY197" s="472"/>
      <c r="LZ197" s="472">
        <f t="shared" si="2234"/>
        <v>0</v>
      </c>
      <c r="MA197" s="472"/>
      <c r="MB197" s="472">
        <f t="shared" si="2235"/>
        <v>0</v>
      </c>
      <c r="MC197" s="472"/>
      <c r="MD197" s="472">
        <f t="shared" si="2236"/>
        <v>0</v>
      </c>
      <c r="ME197" s="472"/>
      <c r="MF197" s="472">
        <f t="shared" si="2237"/>
        <v>0</v>
      </c>
      <c r="MG197" s="472"/>
      <c r="MH197" s="472">
        <f t="shared" si="2238"/>
        <v>0</v>
      </c>
      <c r="MI197" s="472"/>
      <c r="MJ197" s="472">
        <f t="shared" si="2239"/>
        <v>0</v>
      </c>
      <c r="MK197" s="472"/>
      <c r="ML197" s="472">
        <f t="shared" si="2240"/>
        <v>0</v>
      </c>
      <c r="MM197" s="472"/>
      <c r="MN197" s="472">
        <f t="shared" si="2241"/>
        <v>0</v>
      </c>
      <c r="MO197" s="472"/>
      <c r="MP197" s="472">
        <f t="shared" si="2242"/>
        <v>0</v>
      </c>
      <c r="MQ197" s="472"/>
      <c r="MR197" s="472">
        <f t="shared" si="2243"/>
        <v>0</v>
      </c>
      <c r="MS197" s="472"/>
      <c r="MT197" s="472">
        <f t="shared" si="2244"/>
        <v>0</v>
      </c>
      <c r="MU197" s="472"/>
      <c r="MV197" s="472">
        <f t="shared" si="2245"/>
        <v>0</v>
      </c>
      <c r="MW197" s="472"/>
      <c r="MX197" s="472">
        <f t="shared" si="2246"/>
        <v>0</v>
      </c>
      <c r="MY197" s="472"/>
      <c r="MZ197" s="472">
        <f t="shared" si="2247"/>
        <v>0</v>
      </c>
      <c r="NA197" s="472"/>
      <c r="NB197" s="472">
        <f t="shared" si="2248"/>
        <v>0</v>
      </c>
      <c r="NC197" s="472"/>
      <c r="ND197" s="472">
        <f t="shared" si="2249"/>
        <v>0</v>
      </c>
      <c r="NE197" s="472"/>
      <c r="NF197" s="472">
        <f t="shared" si="2250"/>
        <v>0</v>
      </c>
      <c r="NG197" s="472"/>
      <c r="NH197" s="472">
        <f t="shared" si="2251"/>
        <v>0</v>
      </c>
      <c r="NI197" s="472"/>
      <c r="NJ197" s="472">
        <f t="shared" si="2252"/>
        <v>0</v>
      </c>
      <c r="NK197" s="472"/>
      <c r="NL197" s="472">
        <f t="shared" si="2253"/>
        <v>0</v>
      </c>
      <c r="NM197" s="472"/>
      <c r="NN197" s="472">
        <f t="shared" si="2254"/>
        <v>0</v>
      </c>
      <c r="NO197" s="472"/>
      <c r="NP197" s="472">
        <f t="shared" si="2255"/>
        <v>0</v>
      </c>
      <c r="NQ197" s="472"/>
      <c r="NR197" s="472">
        <f t="shared" si="2256"/>
        <v>0</v>
      </c>
      <c r="NS197" s="472"/>
      <c r="NT197" s="472">
        <f t="shared" si="2257"/>
        <v>0</v>
      </c>
      <c r="NU197" s="472"/>
      <c r="NV197" s="472">
        <f t="shared" si="2258"/>
        <v>0</v>
      </c>
      <c r="NW197" s="472"/>
      <c r="NX197" s="472">
        <f t="shared" si="2259"/>
        <v>0</v>
      </c>
      <c r="NY197" s="472"/>
      <c r="NZ197" s="472">
        <f t="shared" si="2260"/>
        <v>0</v>
      </c>
      <c r="OA197" s="472"/>
      <c r="OB197" s="472">
        <f t="shared" si="2261"/>
        <v>0</v>
      </c>
      <c r="OC197" s="472"/>
      <c r="OD197" s="472">
        <f t="shared" si="2262"/>
        <v>0</v>
      </c>
      <c r="OE197" s="472"/>
      <c r="OF197" s="472">
        <f t="shared" si="2263"/>
        <v>0</v>
      </c>
      <c r="OG197" s="472"/>
      <c r="OH197" s="472">
        <f t="shared" si="2264"/>
        <v>0</v>
      </c>
      <c r="OI197" s="472"/>
      <c r="OJ197" s="472">
        <f t="shared" si="2265"/>
        <v>0</v>
      </c>
      <c r="OK197" s="472"/>
      <c r="OL197" s="472">
        <f t="shared" si="2266"/>
        <v>0</v>
      </c>
      <c r="OM197" s="472"/>
      <c r="ON197" s="472">
        <f t="shared" si="2395"/>
        <v>0</v>
      </c>
      <c r="OO197" s="472"/>
      <c r="OP197" s="472">
        <f t="shared" si="2395"/>
        <v>0</v>
      </c>
      <c r="OQ197" s="472"/>
      <c r="OR197" s="472">
        <f t="shared" si="2395"/>
        <v>0</v>
      </c>
      <c r="OS197" s="472"/>
      <c r="OT197" s="472">
        <f t="shared" si="2395"/>
        <v>0</v>
      </c>
      <c r="OU197" s="472"/>
      <c r="OV197" s="472">
        <f t="shared" si="2395"/>
        <v>0</v>
      </c>
      <c r="OW197" s="472"/>
      <c r="OX197" s="472">
        <f t="shared" si="2395"/>
        <v>0</v>
      </c>
      <c r="OY197" s="472"/>
      <c r="OZ197" s="472">
        <f t="shared" ref="OZ197" si="2396">IF($J197&gt;0,IF(AND(OZ$3&gt;=$N197,OZ$3&lt;=$O197),$J197/($O197-$N197+1),0),0)</f>
        <v>0</v>
      </c>
      <c r="PA197" s="472"/>
      <c r="PB197" s="472">
        <f t="shared" si="2268"/>
        <v>0</v>
      </c>
      <c r="PC197" s="472"/>
      <c r="PD197" s="472">
        <f t="shared" si="2268"/>
        <v>0</v>
      </c>
      <c r="PE197" s="472"/>
      <c r="PF197" s="472">
        <f t="shared" si="2268"/>
        <v>0</v>
      </c>
      <c r="PG197" s="472"/>
      <c r="PH197" s="472">
        <f t="shared" si="2268"/>
        <v>0</v>
      </c>
      <c r="PI197" s="472"/>
      <c r="PJ197" s="472">
        <f t="shared" si="2268"/>
        <v>0</v>
      </c>
      <c r="PK197" s="472"/>
      <c r="PL197" s="472">
        <f t="shared" si="2268"/>
        <v>0</v>
      </c>
      <c r="PM197" s="472"/>
      <c r="PN197" s="472">
        <f t="shared" si="2269"/>
        <v>0</v>
      </c>
      <c r="PO197" s="472"/>
      <c r="PP197" s="472">
        <f t="shared" si="2269"/>
        <v>0</v>
      </c>
      <c r="PQ197" s="472"/>
      <c r="PR197" s="472">
        <f t="shared" si="2269"/>
        <v>0</v>
      </c>
      <c r="PS197" s="472"/>
      <c r="PT197" s="472">
        <f t="shared" si="2269"/>
        <v>0</v>
      </c>
      <c r="PU197" s="472"/>
      <c r="PV197" s="472">
        <f t="shared" si="2269"/>
        <v>0</v>
      </c>
      <c r="PW197" s="472"/>
      <c r="PX197" s="472">
        <f t="shared" si="2269"/>
        <v>0</v>
      </c>
      <c r="PY197" s="472"/>
      <c r="PZ197" s="472">
        <f t="shared" si="2270"/>
        <v>0</v>
      </c>
      <c r="QA197" s="472"/>
      <c r="QB197" s="472">
        <f t="shared" si="2270"/>
        <v>0</v>
      </c>
      <c r="QC197" s="472"/>
      <c r="QD197" s="472">
        <f t="shared" si="2270"/>
        <v>0</v>
      </c>
      <c r="QE197" s="472"/>
      <c r="QF197" s="472">
        <f t="shared" si="2270"/>
        <v>0</v>
      </c>
      <c r="QG197" s="472"/>
      <c r="QH197" s="472">
        <f t="shared" si="2270"/>
        <v>0</v>
      </c>
      <c r="QI197" s="472"/>
      <c r="QJ197" s="472">
        <f t="shared" si="2270"/>
        <v>0</v>
      </c>
      <c r="QK197" s="472"/>
      <c r="QL197" s="472">
        <f t="shared" si="2346"/>
        <v>0</v>
      </c>
      <c r="QM197" s="472"/>
      <c r="QN197" s="472">
        <f t="shared" si="2346"/>
        <v>0</v>
      </c>
      <c r="QO197" s="472"/>
      <c r="QP197" s="472">
        <f t="shared" si="2346"/>
        <v>0</v>
      </c>
      <c r="QQ197" s="472"/>
      <c r="QR197" s="472">
        <f t="shared" si="2346"/>
        <v>0</v>
      </c>
      <c r="QS197" s="472"/>
      <c r="QT197" s="472">
        <f t="shared" si="2346"/>
        <v>0</v>
      </c>
      <c r="QU197" s="472"/>
      <c r="QV197" s="472">
        <f t="shared" si="2346"/>
        <v>0</v>
      </c>
      <c r="QW197" s="472"/>
      <c r="QX197" s="472">
        <f t="shared" si="2272"/>
        <v>0</v>
      </c>
      <c r="QY197" s="472"/>
      <c r="QZ197" s="472">
        <f t="shared" si="2272"/>
        <v>0</v>
      </c>
      <c r="RA197" s="472"/>
      <c r="RB197" s="472">
        <f t="shared" si="2272"/>
        <v>0</v>
      </c>
      <c r="RC197" s="472"/>
      <c r="RD197" s="472">
        <f t="shared" si="2272"/>
        <v>0</v>
      </c>
      <c r="RE197" s="472"/>
      <c r="RF197" s="472">
        <f t="shared" si="2272"/>
        <v>0</v>
      </c>
      <c r="RG197" s="472"/>
      <c r="RH197" s="472">
        <f t="shared" si="2272"/>
        <v>0</v>
      </c>
      <c r="RI197" s="472"/>
      <c r="RJ197" s="472">
        <f t="shared" si="1944"/>
        <v>0</v>
      </c>
      <c r="RK197" s="472"/>
      <c r="RL197" s="472">
        <f t="shared" si="1945"/>
        <v>0</v>
      </c>
      <c r="RM197" s="472"/>
      <c r="RN197" s="472">
        <f t="shared" si="1946"/>
        <v>0</v>
      </c>
      <c r="RO197" s="472"/>
      <c r="RP197" s="472">
        <f t="shared" si="1947"/>
        <v>0</v>
      </c>
      <c r="RQ197" s="472"/>
      <c r="RR197" s="472">
        <f t="shared" si="1948"/>
        <v>0</v>
      </c>
      <c r="RS197" s="472"/>
      <c r="RT197" s="472">
        <f t="shared" si="1949"/>
        <v>0</v>
      </c>
      <c r="RU197" s="472"/>
      <c r="RV197" s="472">
        <f t="shared" si="1950"/>
        <v>0</v>
      </c>
      <c r="RW197" s="472"/>
      <c r="RX197" s="472">
        <f t="shared" si="1951"/>
        <v>0</v>
      </c>
      <c r="RY197" s="472"/>
      <c r="RZ197" s="472">
        <f t="shared" si="1952"/>
        <v>0</v>
      </c>
      <c r="SA197" s="472"/>
      <c r="SB197" s="472">
        <f t="shared" si="1953"/>
        <v>0</v>
      </c>
      <c r="SC197" s="472"/>
      <c r="SD197" s="472">
        <f t="shared" si="1954"/>
        <v>0</v>
      </c>
      <c r="SE197" s="472"/>
      <c r="SF197" s="472">
        <f t="shared" si="1955"/>
        <v>0</v>
      </c>
      <c r="SG197" s="472"/>
      <c r="SH197" s="472">
        <f t="shared" si="1956"/>
        <v>0</v>
      </c>
      <c r="SI197" s="472"/>
      <c r="SJ197" s="472">
        <f t="shared" si="1957"/>
        <v>0</v>
      </c>
      <c r="SK197" s="472"/>
      <c r="SL197" s="472">
        <f t="shared" si="1958"/>
        <v>0</v>
      </c>
      <c r="SM197" s="472"/>
      <c r="SN197" s="472">
        <f t="shared" si="2273"/>
        <v>0</v>
      </c>
      <c r="SO197" s="472"/>
      <c r="SP197" s="472">
        <f t="shared" si="1960"/>
        <v>0</v>
      </c>
      <c r="SQ197" s="472"/>
      <c r="SR197" s="472">
        <f t="shared" si="1961"/>
        <v>0</v>
      </c>
      <c r="SS197" s="472"/>
      <c r="ST197" s="472">
        <f t="shared" si="1962"/>
        <v>0</v>
      </c>
      <c r="SU197" s="472"/>
      <c r="SV197" s="472">
        <f t="shared" si="1963"/>
        <v>0</v>
      </c>
      <c r="SW197" s="472"/>
      <c r="SX197" s="472">
        <f t="shared" si="1964"/>
        <v>0</v>
      </c>
      <c r="SY197" s="472"/>
      <c r="SZ197" s="472">
        <f t="shared" si="1965"/>
        <v>0</v>
      </c>
      <c r="TA197" s="472"/>
      <c r="TB197" s="472">
        <f t="shared" si="1966"/>
        <v>0</v>
      </c>
      <c r="TC197" s="472"/>
      <c r="TD197" s="472">
        <f t="shared" si="2274"/>
        <v>0</v>
      </c>
      <c r="TE197" s="472"/>
      <c r="TF197" s="472">
        <f t="shared" si="1968"/>
        <v>0</v>
      </c>
      <c r="TG197" s="472"/>
      <c r="TH197" s="472">
        <f t="shared" si="1969"/>
        <v>0</v>
      </c>
      <c r="TI197" s="472"/>
      <c r="TJ197" s="472">
        <f t="shared" si="1970"/>
        <v>0</v>
      </c>
      <c r="TK197" s="472"/>
      <c r="TL197" s="472">
        <f t="shared" si="2275"/>
        <v>0</v>
      </c>
      <c r="TM197" s="472"/>
      <c r="TN197" s="472">
        <f t="shared" si="2276"/>
        <v>0</v>
      </c>
      <c r="TO197" s="472"/>
      <c r="TP197" s="472">
        <f t="shared" si="2277"/>
        <v>0</v>
      </c>
      <c r="TQ197" s="472"/>
      <c r="TR197" s="472">
        <f t="shared" si="2278"/>
        <v>0</v>
      </c>
      <c r="TS197" s="472"/>
      <c r="TT197" s="472">
        <f t="shared" si="2279"/>
        <v>0</v>
      </c>
      <c r="TU197" s="472"/>
      <c r="TV197" s="472">
        <f t="shared" si="2280"/>
        <v>0</v>
      </c>
      <c r="TW197" s="472"/>
      <c r="TX197" s="472">
        <f t="shared" si="2281"/>
        <v>0</v>
      </c>
      <c r="TY197" s="472"/>
      <c r="TZ197" s="472">
        <f t="shared" si="2282"/>
        <v>0</v>
      </c>
      <c r="UA197" s="472"/>
      <c r="UB197" s="472">
        <f t="shared" si="2283"/>
        <v>0</v>
      </c>
      <c r="UC197" s="472"/>
      <c r="UD197" s="472">
        <f t="shared" si="2284"/>
        <v>0</v>
      </c>
      <c r="UE197" s="472"/>
      <c r="UF197" s="472">
        <f t="shared" si="2285"/>
        <v>0</v>
      </c>
      <c r="UG197" s="472"/>
      <c r="UH197" s="472">
        <f t="shared" si="1982"/>
        <v>0</v>
      </c>
      <c r="UI197" s="472"/>
      <c r="UJ197" s="472">
        <f t="shared" si="2286"/>
        <v>0</v>
      </c>
      <c r="UK197" s="472"/>
      <c r="UL197" s="472">
        <f t="shared" si="2287"/>
        <v>0</v>
      </c>
      <c r="UM197" s="472"/>
      <c r="UN197" s="472">
        <f t="shared" si="2288"/>
        <v>0</v>
      </c>
      <c r="UO197" s="472"/>
      <c r="UP197" s="472">
        <f t="shared" si="2289"/>
        <v>0</v>
      </c>
      <c r="UQ197" s="472"/>
      <c r="UR197" s="472">
        <f t="shared" si="2290"/>
        <v>0</v>
      </c>
      <c r="US197" s="472"/>
      <c r="UT197" s="472">
        <f t="shared" si="2291"/>
        <v>0</v>
      </c>
      <c r="UU197" s="472"/>
      <c r="UV197" s="472">
        <f t="shared" si="1989"/>
        <v>0</v>
      </c>
      <c r="UW197" s="472"/>
      <c r="UX197" s="472">
        <f t="shared" si="2395"/>
        <v>0</v>
      </c>
      <c r="UY197" s="472"/>
      <c r="UZ197" s="472">
        <f t="shared" si="1991"/>
        <v>0</v>
      </c>
      <c r="VA197" s="472"/>
      <c r="VB197" s="472">
        <f t="shared" si="2293"/>
        <v>0</v>
      </c>
      <c r="VC197" s="472"/>
      <c r="VD197" s="472">
        <f t="shared" si="2294"/>
        <v>0</v>
      </c>
      <c r="VE197" s="472"/>
      <c r="VF197" s="472">
        <f t="shared" si="2295"/>
        <v>0</v>
      </c>
      <c r="VG197" s="472"/>
      <c r="VH197" s="472">
        <f t="shared" si="2296"/>
        <v>0</v>
      </c>
      <c r="VI197" s="472"/>
      <c r="VJ197" s="472">
        <f t="shared" si="2297"/>
        <v>0</v>
      </c>
      <c r="VK197" s="472"/>
      <c r="VL197" s="472">
        <f t="shared" si="2298"/>
        <v>0</v>
      </c>
      <c r="VM197" s="472"/>
      <c r="VN197" s="472">
        <f t="shared" si="2299"/>
        <v>0</v>
      </c>
      <c r="VO197" s="472"/>
      <c r="VP197" s="472">
        <f t="shared" si="2300"/>
        <v>0</v>
      </c>
      <c r="VQ197" s="472"/>
      <c r="VR197" s="472">
        <f t="shared" si="2395"/>
        <v>0</v>
      </c>
      <c r="VS197" s="472"/>
      <c r="VT197" s="472">
        <f t="shared" si="2395"/>
        <v>0</v>
      </c>
      <c r="VU197" s="472"/>
      <c r="VV197" s="472">
        <f t="shared" si="2395"/>
        <v>0</v>
      </c>
      <c r="VW197" s="472"/>
      <c r="VX197" s="472">
        <f t="shared" si="2395"/>
        <v>0</v>
      </c>
      <c r="VY197" s="472"/>
      <c r="VZ197" s="472">
        <f t="shared" si="2395"/>
        <v>0</v>
      </c>
      <c r="WA197" s="472"/>
      <c r="WB197" s="472">
        <f t="shared" si="2395"/>
        <v>0</v>
      </c>
      <c r="WC197" s="472"/>
      <c r="WD197" s="472">
        <f t="shared" si="2395"/>
        <v>0</v>
      </c>
      <c r="WE197" s="472"/>
      <c r="WF197" s="472">
        <f t="shared" si="2395"/>
        <v>0</v>
      </c>
      <c r="WG197" s="472"/>
      <c r="WH197" s="472">
        <f t="shared" si="2395"/>
        <v>0</v>
      </c>
      <c r="WI197" s="472"/>
      <c r="WJ197" s="472">
        <f t="shared" si="2395"/>
        <v>0</v>
      </c>
      <c r="WK197" s="472"/>
      <c r="WL197" s="472">
        <f t="shared" si="2395"/>
        <v>0</v>
      </c>
      <c r="WM197" s="472"/>
      <c r="WN197" s="472">
        <f t="shared" si="2395"/>
        <v>0</v>
      </c>
      <c r="WO197" s="472"/>
      <c r="WP197" s="472">
        <f t="shared" si="2395"/>
        <v>0</v>
      </c>
      <c r="WQ197" s="472"/>
      <c r="WR197" s="472">
        <f t="shared" si="2395"/>
        <v>0</v>
      </c>
      <c r="WS197" s="472"/>
      <c r="WT197" s="472">
        <f t="shared" si="2395"/>
        <v>0</v>
      </c>
      <c r="WU197" s="472"/>
      <c r="WV197" s="472">
        <f t="shared" si="2395"/>
        <v>0</v>
      </c>
      <c r="WW197" s="472"/>
      <c r="WX197" s="472">
        <f t="shared" si="2395"/>
        <v>0</v>
      </c>
      <c r="WY197" s="472"/>
      <c r="WZ197" s="472">
        <f t="shared" si="2395"/>
        <v>0</v>
      </c>
      <c r="XA197" s="472"/>
      <c r="XB197" s="472">
        <f t="shared" si="2395"/>
        <v>0</v>
      </c>
      <c r="XC197" s="472"/>
      <c r="XD197" s="472">
        <f t="shared" si="2395"/>
        <v>0</v>
      </c>
      <c r="XE197" s="472"/>
      <c r="XF197" s="472">
        <f t="shared" si="2395"/>
        <v>0</v>
      </c>
      <c r="XG197" s="472"/>
      <c r="XH197" s="472">
        <f t="shared" si="2395"/>
        <v>0</v>
      </c>
      <c r="XI197" s="472"/>
      <c r="XJ197" s="472">
        <f t="shared" si="2395"/>
        <v>0</v>
      </c>
      <c r="XK197" s="472"/>
      <c r="XL197" s="472">
        <f t="shared" si="2395"/>
        <v>0</v>
      </c>
      <c r="XM197" s="472"/>
      <c r="XN197" s="472">
        <f t="shared" si="2395"/>
        <v>0</v>
      </c>
      <c r="XO197" s="472"/>
      <c r="XP197" s="472">
        <f t="shared" si="2395"/>
        <v>0</v>
      </c>
      <c r="XQ197" s="472"/>
      <c r="XR197" s="472">
        <f t="shared" si="2395"/>
        <v>0</v>
      </c>
      <c r="XS197" s="472"/>
      <c r="XT197" s="472">
        <f t="shared" si="2395"/>
        <v>0</v>
      </c>
      <c r="XU197" s="472"/>
      <c r="XV197" s="472">
        <f t="shared" si="2395"/>
        <v>0</v>
      </c>
      <c r="XW197" s="472"/>
      <c r="XX197" s="472">
        <f t="shared" si="2395"/>
        <v>0</v>
      </c>
      <c r="XY197" s="472"/>
      <c r="XZ197" s="472">
        <f t="shared" si="2395"/>
        <v>0</v>
      </c>
      <c r="YA197" s="472"/>
      <c r="YB197" s="472">
        <f t="shared" si="2395"/>
        <v>0</v>
      </c>
      <c r="YC197" s="472"/>
      <c r="YD197" s="472">
        <f t="shared" si="2395"/>
        <v>0</v>
      </c>
      <c r="YE197" s="472"/>
      <c r="YF197" s="472">
        <f t="shared" si="2395"/>
        <v>0</v>
      </c>
      <c r="YG197" s="472"/>
      <c r="YH197" s="472">
        <f t="shared" si="2395"/>
        <v>0</v>
      </c>
      <c r="YI197" s="472"/>
      <c r="YJ197" s="472">
        <f t="shared" si="2395"/>
        <v>0</v>
      </c>
      <c r="YK197" s="472"/>
      <c r="YL197" s="472">
        <f t="shared" si="2395"/>
        <v>0</v>
      </c>
      <c r="YM197" s="472"/>
      <c r="YN197" s="472">
        <f t="shared" si="2395"/>
        <v>0</v>
      </c>
      <c r="YO197" s="472"/>
      <c r="YP197" s="472">
        <f t="shared" si="2395"/>
        <v>0</v>
      </c>
      <c r="YQ197" s="472"/>
      <c r="YR197" s="472">
        <f t="shared" si="2395"/>
        <v>0</v>
      </c>
      <c r="YS197" s="472"/>
      <c r="YT197" s="472">
        <f t="shared" si="2395"/>
        <v>0</v>
      </c>
      <c r="YU197" s="472"/>
      <c r="YV197" s="472">
        <f t="shared" si="2395"/>
        <v>0</v>
      </c>
      <c r="YW197" s="472"/>
      <c r="YX197" s="472">
        <f t="shared" si="2395"/>
        <v>0</v>
      </c>
      <c r="YY197" s="472"/>
      <c r="YZ197" s="472">
        <f t="shared" si="2395"/>
        <v>0</v>
      </c>
      <c r="ZA197" s="472"/>
      <c r="ZB197" s="472">
        <f t="shared" si="2395"/>
        <v>0</v>
      </c>
      <c r="ZC197" s="472"/>
      <c r="ZD197" s="472">
        <f t="shared" si="2395"/>
        <v>0</v>
      </c>
      <c r="ZE197" s="472"/>
      <c r="ZF197" s="472">
        <f t="shared" si="2395"/>
        <v>0</v>
      </c>
      <c r="ZG197" s="472"/>
      <c r="ZH197" s="472">
        <f t="shared" si="2395"/>
        <v>0</v>
      </c>
      <c r="ZI197" s="472"/>
      <c r="ZJ197" s="472">
        <f t="shared" si="2395"/>
        <v>0</v>
      </c>
      <c r="ZK197" s="472"/>
      <c r="ZL197" s="472">
        <f t="shared" si="2395"/>
        <v>0</v>
      </c>
      <c r="ZM197" s="472"/>
      <c r="ZN197" s="472">
        <f t="shared" si="2395"/>
        <v>0</v>
      </c>
      <c r="ZO197" s="472"/>
      <c r="ZP197" s="472">
        <f t="shared" si="2395"/>
        <v>0</v>
      </c>
      <c r="ZQ197" s="472"/>
      <c r="ZR197" s="472">
        <f t="shared" si="2395"/>
        <v>0</v>
      </c>
      <c r="ZS197" s="472"/>
      <c r="ZT197" s="472">
        <f t="shared" si="2395"/>
        <v>0</v>
      </c>
      <c r="ZU197" s="472"/>
      <c r="ZV197" s="472">
        <f t="shared" si="2395"/>
        <v>0</v>
      </c>
      <c r="ZW197" s="472"/>
      <c r="ZX197" s="472">
        <f t="shared" si="2354"/>
        <v>0</v>
      </c>
      <c r="ZY197" s="472"/>
      <c r="ZZ197" s="472">
        <f t="shared" si="2354"/>
        <v>0</v>
      </c>
      <c r="AAA197" s="472"/>
      <c r="AAB197" s="472">
        <f t="shared" si="2355"/>
        <v>0</v>
      </c>
      <c r="AAC197" s="472"/>
      <c r="AAD197" s="472">
        <f t="shared" si="2355"/>
        <v>0</v>
      </c>
      <c r="AAE197" s="472"/>
      <c r="AAF197" s="472">
        <f t="shared" si="2356"/>
        <v>0</v>
      </c>
      <c r="AAG197" s="472"/>
      <c r="AAH197" s="472">
        <f t="shared" si="2356"/>
        <v>0</v>
      </c>
      <c r="AAI197" s="472"/>
      <c r="AAJ197" s="472">
        <f t="shared" si="2357"/>
        <v>0</v>
      </c>
      <c r="AAK197" s="472"/>
      <c r="AAL197" s="472">
        <f t="shared" si="2357"/>
        <v>0</v>
      </c>
      <c r="AAM197" s="472"/>
      <c r="AAN197" s="472">
        <f t="shared" si="2358"/>
        <v>0</v>
      </c>
      <c r="AAO197" s="472"/>
      <c r="AAP197" s="472">
        <f t="shared" si="2358"/>
        <v>0</v>
      </c>
      <c r="AAQ197" s="472"/>
      <c r="AAR197" s="472">
        <f t="shared" si="2359"/>
        <v>0</v>
      </c>
      <c r="AAS197" s="472"/>
      <c r="AAT197" s="472">
        <f t="shared" si="2359"/>
        <v>0</v>
      </c>
      <c r="AAU197" s="472"/>
      <c r="AAV197" s="472">
        <f t="shared" si="2360"/>
        <v>0</v>
      </c>
      <c r="AAW197" s="472"/>
      <c r="AAX197" s="472">
        <f t="shared" si="2360"/>
        <v>0</v>
      </c>
      <c r="AAY197" s="472"/>
      <c r="AAZ197" s="472">
        <f t="shared" si="2361"/>
        <v>0</v>
      </c>
      <c r="ABA197" s="472"/>
      <c r="ABB197" s="472">
        <f t="shared" si="2361"/>
        <v>0</v>
      </c>
      <c r="ABC197" s="472"/>
      <c r="ABD197" s="472">
        <f t="shared" si="2362"/>
        <v>0</v>
      </c>
      <c r="ABE197" s="472"/>
      <c r="ABF197" s="472">
        <f t="shared" si="2362"/>
        <v>0</v>
      </c>
      <c r="ABG197" s="472"/>
      <c r="ABH197" s="472">
        <f t="shared" si="2363"/>
        <v>0</v>
      </c>
      <c r="ABI197" s="472"/>
      <c r="ABJ197" s="472">
        <f t="shared" si="2363"/>
        <v>0</v>
      </c>
      <c r="ABK197" s="472"/>
      <c r="ABL197" s="472">
        <f t="shared" si="2364"/>
        <v>0</v>
      </c>
      <c r="ABM197" s="472"/>
      <c r="ABN197" s="472">
        <f t="shared" si="2364"/>
        <v>0</v>
      </c>
      <c r="ABO197" s="472"/>
      <c r="ABP197" s="472">
        <f t="shared" si="2365"/>
        <v>0</v>
      </c>
      <c r="ABQ197" s="472"/>
      <c r="ABR197" s="472">
        <f t="shared" si="2365"/>
        <v>0</v>
      </c>
      <c r="ABS197" s="472"/>
      <c r="ABT197" s="472">
        <f t="shared" si="2366"/>
        <v>0</v>
      </c>
      <c r="ABU197" s="472"/>
      <c r="ABV197" s="472">
        <f t="shared" si="2366"/>
        <v>0</v>
      </c>
      <c r="ABW197" s="472"/>
      <c r="ABX197" s="472">
        <f t="shared" si="2367"/>
        <v>0</v>
      </c>
      <c r="ABY197" s="472"/>
      <c r="ABZ197" s="472">
        <f t="shared" si="2367"/>
        <v>0</v>
      </c>
      <c r="ACA197" s="472"/>
      <c r="ACB197" s="472">
        <f t="shared" si="2368"/>
        <v>0</v>
      </c>
      <c r="ACC197" s="472"/>
      <c r="ACD197" s="472">
        <f t="shared" si="2368"/>
        <v>0</v>
      </c>
      <c r="ACE197" s="472"/>
      <c r="ACF197" s="472">
        <f t="shared" si="2369"/>
        <v>0</v>
      </c>
      <c r="ACG197" s="472"/>
      <c r="ACH197" s="472">
        <f t="shared" si="2369"/>
        <v>0</v>
      </c>
      <c r="ACI197" s="472"/>
      <c r="ACJ197" s="472">
        <f t="shared" si="2370"/>
        <v>0</v>
      </c>
      <c r="ACK197" s="472"/>
      <c r="ACL197" s="472">
        <f t="shared" si="2370"/>
        <v>0</v>
      </c>
      <c r="ACM197" s="472"/>
      <c r="ACN197" s="472">
        <f t="shared" si="2371"/>
        <v>0</v>
      </c>
      <c r="ACO197" s="472"/>
      <c r="ACP197" s="472">
        <f t="shared" si="2371"/>
        <v>0</v>
      </c>
      <c r="ACQ197" s="472"/>
      <c r="ACR197" s="472">
        <f t="shared" si="2372"/>
        <v>0</v>
      </c>
      <c r="ACS197" s="472"/>
      <c r="ACT197" s="472">
        <f t="shared" si="2372"/>
        <v>0</v>
      </c>
      <c r="ACU197" s="472"/>
      <c r="ACV197" s="472">
        <f t="shared" si="2373"/>
        <v>0</v>
      </c>
      <c r="ACW197" s="472"/>
      <c r="ACX197" s="472">
        <f t="shared" si="2373"/>
        <v>0</v>
      </c>
      <c r="ACY197" s="472"/>
      <c r="ACZ197" s="472">
        <f t="shared" si="2374"/>
        <v>0</v>
      </c>
      <c r="ADA197" s="472"/>
      <c r="ADB197" s="472">
        <f t="shared" si="2374"/>
        <v>0</v>
      </c>
      <c r="ADC197" s="472"/>
      <c r="ADD197" s="472">
        <f t="shared" si="2375"/>
        <v>0</v>
      </c>
      <c r="ADE197" s="472"/>
      <c r="ADF197" s="472">
        <f t="shared" si="2375"/>
        <v>0</v>
      </c>
      <c r="ADG197" s="472"/>
      <c r="ADH197" s="472">
        <f t="shared" si="2376"/>
        <v>0</v>
      </c>
      <c r="ADI197" s="472"/>
      <c r="ADJ197" s="472">
        <f t="shared" si="2376"/>
        <v>0</v>
      </c>
      <c r="ADK197" s="472"/>
      <c r="ADL197" s="472">
        <f t="shared" si="2395"/>
        <v>0</v>
      </c>
      <c r="ADM197" s="472"/>
      <c r="ADN197" s="472">
        <f t="shared" si="2395"/>
        <v>0</v>
      </c>
      <c r="ADO197" s="472"/>
      <c r="ADP197" s="472">
        <f t="shared" si="2377"/>
        <v>0</v>
      </c>
      <c r="ADQ197" s="472"/>
      <c r="ADR197" s="472">
        <f t="shared" si="2377"/>
        <v>0</v>
      </c>
      <c r="ADS197" s="472"/>
      <c r="ADT197" s="472">
        <f t="shared" si="2377"/>
        <v>0</v>
      </c>
      <c r="ADU197" s="472"/>
      <c r="ADV197" s="472">
        <f t="shared" si="2378"/>
        <v>0</v>
      </c>
      <c r="ADW197" s="472"/>
      <c r="ADX197" s="472">
        <f t="shared" si="2378"/>
        <v>0</v>
      </c>
      <c r="ADY197" s="472"/>
      <c r="ADZ197" s="472">
        <f t="shared" si="2378"/>
        <v>0</v>
      </c>
      <c r="AEA197" s="472"/>
      <c r="AEB197" s="472">
        <f t="shared" si="2378"/>
        <v>0</v>
      </c>
      <c r="AEC197" s="472"/>
      <c r="AED197" s="472">
        <f t="shared" si="2379"/>
        <v>0</v>
      </c>
      <c r="AEE197" s="472"/>
      <c r="AEF197" s="472">
        <f t="shared" si="2379"/>
        <v>0</v>
      </c>
      <c r="AEG197" s="472"/>
      <c r="AEH197" s="472">
        <f t="shared" si="2379"/>
        <v>0</v>
      </c>
      <c r="AEI197" s="472"/>
      <c r="AEJ197" s="472">
        <f t="shared" si="2379"/>
        <v>0</v>
      </c>
      <c r="AEK197" s="472"/>
      <c r="AEL197" s="472">
        <f t="shared" si="2379"/>
        <v>0</v>
      </c>
      <c r="AEM197" s="472"/>
      <c r="AEN197" s="472">
        <f t="shared" si="2380"/>
        <v>0</v>
      </c>
      <c r="AEO197" s="472"/>
      <c r="AEP197" s="472">
        <f t="shared" si="2380"/>
        <v>0</v>
      </c>
      <c r="AEQ197" s="472"/>
      <c r="AER197" s="472">
        <f t="shared" si="2380"/>
        <v>0</v>
      </c>
      <c r="AES197" s="472"/>
      <c r="AET197" s="472">
        <f t="shared" si="2380"/>
        <v>0</v>
      </c>
      <c r="AEU197" s="472"/>
      <c r="AEV197" s="472">
        <f t="shared" si="2381"/>
        <v>0</v>
      </c>
      <c r="AEW197" s="472"/>
      <c r="AEX197" s="472">
        <f t="shared" si="2381"/>
        <v>0</v>
      </c>
      <c r="AEY197" s="472"/>
      <c r="AEZ197" s="472">
        <f t="shared" si="2381"/>
        <v>0</v>
      </c>
      <c r="AFA197" s="472"/>
      <c r="AFB197" s="472">
        <f t="shared" si="2381"/>
        <v>0</v>
      </c>
      <c r="AFC197" s="472"/>
      <c r="AFD197" s="472">
        <f t="shared" si="2381"/>
        <v>0</v>
      </c>
      <c r="AFE197" s="472"/>
      <c r="AFF197" s="472">
        <f t="shared" si="2382"/>
        <v>0</v>
      </c>
      <c r="AFG197" s="472"/>
      <c r="AFH197" s="472">
        <f t="shared" si="2382"/>
        <v>0</v>
      </c>
      <c r="AFI197" s="472"/>
      <c r="AFJ197" s="472">
        <f t="shared" si="2382"/>
        <v>0</v>
      </c>
      <c r="AFK197" s="472"/>
      <c r="AFL197" s="472">
        <f t="shared" si="2382"/>
        <v>0</v>
      </c>
      <c r="AFM197" s="472"/>
      <c r="AFN197" s="472">
        <f t="shared" si="2383"/>
        <v>0</v>
      </c>
      <c r="AFO197" s="472"/>
      <c r="AFP197" s="472">
        <f t="shared" si="2383"/>
        <v>0</v>
      </c>
      <c r="AFQ197" s="472"/>
      <c r="AFR197" s="472">
        <f t="shared" si="2383"/>
        <v>0</v>
      </c>
      <c r="AFS197" s="472"/>
      <c r="AFT197" s="472">
        <f t="shared" si="2383"/>
        <v>0</v>
      </c>
      <c r="AFU197" s="472"/>
      <c r="AFV197" s="472">
        <f t="shared" si="2383"/>
        <v>0</v>
      </c>
      <c r="AFW197" s="472"/>
      <c r="AFX197" s="472">
        <f t="shared" si="2384"/>
        <v>0</v>
      </c>
      <c r="AFY197" s="472"/>
      <c r="AFZ197" s="472">
        <f t="shared" si="2384"/>
        <v>0</v>
      </c>
      <c r="AGA197" s="472"/>
      <c r="AGB197" s="472">
        <f t="shared" si="2384"/>
        <v>0</v>
      </c>
      <c r="AGC197" s="472"/>
      <c r="AGD197" s="472">
        <f t="shared" si="2384"/>
        <v>0</v>
      </c>
      <c r="AGE197" s="472"/>
      <c r="AGF197" s="472">
        <f t="shared" si="2385"/>
        <v>0</v>
      </c>
      <c r="AGG197" s="472"/>
      <c r="AGH197" s="472">
        <f t="shared" si="2385"/>
        <v>0</v>
      </c>
      <c r="AGI197" s="472"/>
      <c r="AGJ197" s="472">
        <f t="shared" si="2385"/>
        <v>0</v>
      </c>
      <c r="AGK197" s="472"/>
      <c r="AGL197" s="472">
        <f t="shared" si="2385"/>
        <v>0</v>
      </c>
      <c r="AGM197" s="472"/>
      <c r="AGN197" s="472">
        <f t="shared" si="2385"/>
        <v>0</v>
      </c>
      <c r="AGO197" s="472"/>
      <c r="AGP197" s="472">
        <f t="shared" si="2386"/>
        <v>0</v>
      </c>
      <c r="AGQ197" s="472"/>
      <c r="AGR197" s="472">
        <f t="shared" si="2386"/>
        <v>0</v>
      </c>
      <c r="AGS197" s="472"/>
      <c r="AGT197" s="472">
        <f t="shared" si="2386"/>
        <v>0</v>
      </c>
      <c r="AGU197" s="472"/>
      <c r="AGV197" s="472">
        <f t="shared" si="2386"/>
        <v>0</v>
      </c>
      <c r="AGW197" s="472"/>
      <c r="AGX197" s="472">
        <f t="shared" si="2387"/>
        <v>0</v>
      </c>
      <c r="AGY197" s="472"/>
      <c r="AGZ197" s="472">
        <f t="shared" si="2387"/>
        <v>0</v>
      </c>
      <c r="AHA197" s="472"/>
      <c r="AHB197" s="472">
        <f t="shared" si="2387"/>
        <v>0</v>
      </c>
      <c r="AHC197" s="472"/>
      <c r="AHD197" s="472">
        <f t="shared" si="2387"/>
        <v>0</v>
      </c>
      <c r="AHE197" s="472"/>
      <c r="AHF197" s="472">
        <f t="shared" si="2387"/>
        <v>0</v>
      </c>
      <c r="AHG197" s="472"/>
      <c r="AHH197" s="472">
        <f t="shared" si="2388"/>
        <v>0</v>
      </c>
      <c r="AHI197" s="472"/>
      <c r="AHJ197" s="472">
        <f t="shared" si="2388"/>
        <v>0</v>
      </c>
      <c r="AHK197" s="472"/>
      <c r="AHL197" s="472">
        <f t="shared" si="2388"/>
        <v>0</v>
      </c>
      <c r="AHM197" s="472"/>
      <c r="AHN197" s="472">
        <f t="shared" si="2388"/>
        <v>0</v>
      </c>
      <c r="AHO197" s="472"/>
      <c r="AHP197" s="472">
        <f t="shared" si="2389"/>
        <v>0</v>
      </c>
      <c r="AHQ197" s="472"/>
      <c r="AHR197" s="472">
        <f t="shared" si="2389"/>
        <v>0</v>
      </c>
      <c r="AHS197" s="472"/>
      <c r="AHT197" s="472">
        <f t="shared" si="2389"/>
        <v>0</v>
      </c>
      <c r="AHU197" s="472"/>
      <c r="AHV197" s="472">
        <f t="shared" si="2389"/>
        <v>0</v>
      </c>
      <c r="AHW197" s="472"/>
      <c r="AHX197" s="472">
        <f t="shared" si="2389"/>
        <v>0</v>
      </c>
      <c r="AHY197" s="472"/>
      <c r="AHZ197" s="472">
        <f t="shared" si="2390"/>
        <v>0</v>
      </c>
      <c r="AIA197" s="472"/>
      <c r="AIB197" s="472">
        <f t="shared" si="2390"/>
        <v>0</v>
      </c>
      <c r="AIC197" s="472"/>
      <c r="AID197" s="472">
        <f t="shared" si="2390"/>
        <v>0</v>
      </c>
      <c r="AIE197" s="472"/>
      <c r="AIF197" s="472">
        <f t="shared" si="2390"/>
        <v>0</v>
      </c>
      <c r="AIG197" s="472"/>
      <c r="AIH197" s="472">
        <f t="shared" si="2391"/>
        <v>0</v>
      </c>
      <c r="AII197" s="472"/>
      <c r="AIJ197" s="472">
        <f t="shared" si="2391"/>
        <v>0</v>
      </c>
      <c r="AIK197" s="472"/>
      <c r="AIL197" s="472">
        <f t="shared" si="2391"/>
        <v>0</v>
      </c>
      <c r="AIM197" s="472"/>
      <c r="AIN197" s="472">
        <f t="shared" si="2391"/>
        <v>0</v>
      </c>
      <c r="AIO197" s="472"/>
      <c r="AIP197" s="472">
        <f t="shared" si="2391"/>
        <v>0</v>
      </c>
      <c r="AIQ197" s="472"/>
      <c r="AIR197" s="472">
        <f t="shared" si="2392"/>
        <v>0</v>
      </c>
      <c r="AIS197" s="472"/>
      <c r="AIT197" s="472">
        <f t="shared" si="2392"/>
        <v>0</v>
      </c>
      <c r="AIU197" s="472"/>
      <c r="AIV197" s="472">
        <f t="shared" si="2392"/>
        <v>0</v>
      </c>
      <c r="AIW197" s="472"/>
      <c r="AIX197" s="472">
        <f t="shared" si="2392"/>
        <v>0</v>
      </c>
      <c r="AIY197" s="472"/>
      <c r="AIZ197" s="472">
        <f t="shared" si="2395"/>
        <v>0</v>
      </c>
      <c r="AJA197" s="472"/>
    </row>
    <row r="198" spans="2:937" ht="13.5" customHeight="1" x14ac:dyDescent="0.25">
      <c r="B198" s="31">
        <v>193</v>
      </c>
      <c r="C198" s="192" t="s">
        <v>207</v>
      </c>
      <c r="D198" s="67" t="s">
        <v>521</v>
      </c>
      <c r="E198" s="194" t="s">
        <v>404</v>
      </c>
      <c r="F198" s="194" t="str">
        <f>_xlfn.XLOOKUP(D198,'WTG PH-III'!$D$5:$D$198,'WTG PH-III'!$B$5:$B$198,0,0,1)</f>
        <v>PSS-09</v>
      </c>
      <c r="G198" s="22" t="s">
        <v>537</v>
      </c>
      <c r="H198" s="22" t="s">
        <v>541</v>
      </c>
      <c r="I198" s="61">
        <v>11.5</v>
      </c>
      <c r="J198" s="21">
        <v>253</v>
      </c>
      <c r="K198" s="472">
        <f>SUMIF($P$4:$AJA$4,$K$1,P198:AJA198)</f>
        <v>253.00000000000006</v>
      </c>
      <c r="L198" s="21">
        <f t="shared" si="2071"/>
        <v>253</v>
      </c>
      <c r="M198" s="472">
        <f t="shared" ref="M198:M199" si="2397">K198-L198</f>
        <v>0</v>
      </c>
      <c r="N198" s="141">
        <f>VLOOKUP(D198,'WTG PH-III'!$D$5:$U$198,17,0)</f>
        <v>45972</v>
      </c>
      <c r="O198" s="141">
        <f>VLOOKUP(D198,'WTG PH-III'!$D$5:$U$198,18,0)</f>
        <v>45981</v>
      </c>
      <c r="P198" s="21">
        <f t="shared" si="2073"/>
        <v>0</v>
      </c>
      <c r="Q198" s="21"/>
      <c r="R198" s="21">
        <f t="shared" si="2074"/>
        <v>0</v>
      </c>
      <c r="S198" s="21"/>
      <c r="T198" s="21">
        <f t="shared" si="2075"/>
        <v>0</v>
      </c>
      <c r="U198" s="21"/>
      <c r="V198" s="21">
        <f t="shared" si="2076"/>
        <v>0</v>
      </c>
      <c r="W198" s="21"/>
      <c r="X198" s="21">
        <f t="shared" si="2077"/>
        <v>0</v>
      </c>
      <c r="Y198" s="21"/>
      <c r="Z198" s="21">
        <f t="shared" si="2078"/>
        <v>0</v>
      </c>
      <c r="AA198" s="21"/>
      <c r="AB198" s="21">
        <f t="shared" si="2079"/>
        <v>0</v>
      </c>
      <c r="AC198" s="21"/>
      <c r="AD198" s="21">
        <f t="shared" si="2080"/>
        <v>0</v>
      </c>
      <c r="AE198" s="21"/>
      <c r="AF198" s="21">
        <f t="shared" si="2081"/>
        <v>0</v>
      </c>
      <c r="AG198" s="21"/>
      <c r="AH198" s="21">
        <f t="shared" si="2082"/>
        <v>0</v>
      </c>
      <c r="AI198" s="21"/>
      <c r="AJ198" s="21">
        <f t="shared" si="2083"/>
        <v>0</v>
      </c>
      <c r="AK198" s="21"/>
      <c r="AL198" s="21">
        <f t="shared" si="2084"/>
        <v>0</v>
      </c>
      <c r="AM198" s="21"/>
      <c r="AN198" s="21">
        <f t="shared" si="2085"/>
        <v>0</v>
      </c>
      <c r="AO198" s="21"/>
      <c r="AP198" s="21">
        <f t="shared" si="2086"/>
        <v>0</v>
      </c>
      <c r="AQ198" s="21"/>
      <c r="AR198" s="21">
        <f t="shared" si="2087"/>
        <v>0</v>
      </c>
      <c r="AS198" s="21"/>
      <c r="AT198" s="21">
        <f t="shared" si="2088"/>
        <v>0</v>
      </c>
      <c r="AU198" s="21"/>
      <c r="AV198" s="21">
        <f t="shared" si="2089"/>
        <v>0</v>
      </c>
      <c r="AW198" s="21"/>
      <c r="AX198" s="21">
        <f t="shared" si="2090"/>
        <v>0</v>
      </c>
      <c r="AY198" s="21"/>
      <c r="AZ198" s="21">
        <f t="shared" si="2091"/>
        <v>0</v>
      </c>
      <c r="BA198" s="21"/>
      <c r="BB198" s="21">
        <f t="shared" si="2092"/>
        <v>0</v>
      </c>
      <c r="BC198" s="21"/>
      <c r="BD198" s="21">
        <f t="shared" si="2093"/>
        <v>0</v>
      </c>
      <c r="BE198" s="21"/>
      <c r="BF198" s="21">
        <f t="shared" si="2094"/>
        <v>0</v>
      </c>
      <c r="BG198" s="21"/>
      <c r="BH198" s="21">
        <f t="shared" si="2095"/>
        <v>0</v>
      </c>
      <c r="BI198" s="21"/>
      <c r="BJ198" s="21">
        <f t="shared" si="2096"/>
        <v>0</v>
      </c>
      <c r="BK198" s="21"/>
      <c r="BL198" s="21">
        <f t="shared" si="2097"/>
        <v>0</v>
      </c>
      <c r="BM198" s="21"/>
      <c r="BN198" s="21">
        <f t="shared" si="2098"/>
        <v>0</v>
      </c>
      <c r="BO198" s="21"/>
      <c r="BP198" s="21">
        <f t="shared" si="2099"/>
        <v>0</v>
      </c>
      <c r="BQ198" s="21"/>
      <c r="BR198" s="21">
        <f t="shared" si="2100"/>
        <v>0</v>
      </c>
      <c r="BS198" s="21"/>
      <c r="BT198" s="21">
        <f t="shared" si="2101"/>
        <v>0</v>
      </c>
      <c r="BU198" s="21"/>
      <c r="BV198" s="21">
        <f t="shared" si="2102"/>
        <v>0</v>
      </c>
      <c r="BW198" s="21"/>
      <c r="BX198" s="21">
        <f t="shared" si="2103"/>
        <v>0</v>
      </c>
      <c r="BY198" s="21"/>
      <c r="BZ198" s="21">
        <f t="shared" si="2104"/>
        <v>0</v>
      </c>
      <c r="CA198" s="21"/>
      <c r="CB198" s="21">
        <f t="shared" si="2105"/>
        <v>0</v>
      </c>
      <c r="CC198" s="21"/>
      <c r="CD198" s="21">
        <f t="shared" si="2106"/>
        <v>0</v>
      </c>
      <c r="CE198" s="21"/>
      <c r="CF198" s="21">
        <f t="shared" si="2107"/>
        <v>0</v>
      </c>
      <c r="CG198" s="21"/>
      <c r="CH198" s="21">
        <f t="shared" si="2108"/>
        <v>0</v>
      </c>
      <c r="CI198" s="21"/>
      <c r="CJ198" s="21">
        <f t="shared" si="2109"/>
        <v>0</v>
      </c>
      <c r="CK198" s="21"/>
      <c r="CL198" s="21">
        <f t="shared" si="2110"/>
        <v>0</v>
      </c>
      <c r="CM198" s="21"/>
      <c r="CN198" s="21">
        <f t="shared" si="2111"/>
        <v>0</v>
      </c>
      <c r="CO198" s="21"/>
      <c r="CP198" s="21">
        <f t="shared" si="2112"/>
        <v>0</v>
      </c>
      <c r="CQ198" s="21"/>
      <c r="CR198" s="21">
        <f t="shared" si="2113"/>
        <v>0</v>
      </c>
      <c r="CS198" s="21"/>
      <c r="CT198" s="21">
        <f t="shared" si="2114"/>
        <v>0</v>
      </c>
      <c r="CU198" s="21"/>
      <c r="CV198" s="21">
        <f t="shared" si="2115"/>
        <v>0</v>
      </c>
      <c r="CW198" s="21"/>
      <c r="CX198" s="21">
        <f t="shared" si="2116"/>
        <v>0</v>
      </c>
      <c r="CY198" s="21"/>
      <c r="CZ198" s="21">
        <f t="shared" si="2117"/>
        <v>0</v>
      </c>
      <c r="DA198" s="21"/>
      <c r="DB198" s="21">
        <f t="shared" si="2118"/>
        <v>0</v>
      </c>
      <c r="DC198" s="21"/>
      <c r="DD198" s="21">
        <f t="shared" si="2119"/>
        <v>0</v>
      </c>
      <c r="DE198" s="21"/>
      <c r="DF198" s="21">
        <f t="shared" si="2120"/>
        <v>0</v>
      </c>
      <c r="DG198" s="21"/>
      <c r="DH198" s="21">
        <f t="shared" si="2121"/>
        <v>0</v>
      </c>
      <c r="DI198" s="21"/>
      <c r="DJ198" s="21">
        <f t="shared" si="2122"/>
        <v>0</v>
      </c>
      <c r="DK198" s="21"/>
      <c r="DL198" s="21">
        <f t="shared" si="2123"/>
        <v>0</v>
      </c>
      <c r="DM198" s="21"/>
      <c r="DN198" s="21">
        <f t="shared" si="2124"/>
        <v>0</v>
      </c>
      <c r="DO198" s="21"/>
      <c r="DP198" s="21">
        <f t="shared" si="2125"/>
        <v>0</v>
      </c>
      <c r="DQ198" s="21"/>
      <c r="DR198" s="21">
        <f t="shared" si="2126"/>
        <v>0</v>
      </c>
      <c r="DS198" s="21"/>
      <c r="DT198" s="21">
        <f t="shared" si="2127"/>
        <v>0</v>
      </c>
      <c r="DU198" s="21"/>
      <c r="DV198" s="21">
        <f t="shared" si="2128"/>
        <v>0</v>
      </c>
      <c r="DW198" s="21"/>
      <c r="DX198" s="21">
        <f t="shared" si="2129"/>
        <v>0</v>
      </c>
      <c r="DY198" s="21"/>
      <c r="DZ198" s="21">
        <f t="shared" si="2130"/>
        <v>0</v>
      </c>
      <c r="EA198" s="21"/>
      <c r="EB198" s="21">
        <f t="shared" si="2131"/>
        <v>0</v>
      </c>
      <c r="EC198" s="21"/>
      <c r="ED198" s="21">
        <f t="shared" si="2132"/>
        <v>0</v>
      </c>
      <c r="EE198" s="21"/>
      <c r="EF198" s="21">
        <f t="shared" si="2133"/>
        <v>0</v>
      </c>
      <c r="EG198" s="21"/>
      <c r="EH198" s="21">
        <f t="shared" si="2134"/>
        <v>0</v>
      </c>
      <c r="EI198" s="21"/>
      <c r="EJ198" s="21">
        <f t="shared" si="2135"/>
        <v>0</v>
      </c>
      <c r="EK198" s="21"/>
      <c r="EL198" s="21">
        <f t="shared" si="2136"/>
        <v>0</v>
      </c>
      <c r="EM198" s="21"/>
      <c r="EN198" s="21">
        <f t="shared" si="2137"/>
        <v>0</v>
      </c>
      <c r="EO198" s="21"/>
      <c r="EP198" s="21">
        <f t="shared" si="2138"/>
        <v>0</v>
      </c>
      <c r="EQ198" s="21"/>
      <c r="ER198" s="21">
        <f t="shared" si="2139"/>
        <v>0</v>
      </c>
      <c r="ES198" s="21"/>
      <c r="ET198" s="21">
        <f t="shared" si="2140"/>
        <v>0</v>
      </c>
      <c r="EU198" s="21"/>
      <c r="EV198" s="21">
        <f t="shared" si="2141"/>
        <v>0</v>
      </c>
      <c r="EW198" s="21"/>
      <c r="EX198" s="21">
        <f t="shared" si="2142"/>
        <v>0</v>
      </c>
      <c r="EY198" s="21"/>
      <c r="EZ198" s="21">
        <f t="shared" si="2143"/>
        <v>0</v>
      </c>
      <c r="FA198" s="21"/>
      <c r="FB198" s="21">
        <f t="shared" si="2144"/>
        <v>0</v>
      </c>
      <c r="FC198" s="21"/>
      <c r="FD198" s="21">
        <f t="shared" si="2145"/>
        <v>0</v>
      </c>
      <c r="FE198" s="21"/>
      <c r="FF198" s="21">
        <f t="shared" si="2146"/>
        <v>0</v>
      </c>
      <c r="FG198" s="21"/>
      <c r="FH198" s="21">
        <f t="shared" si="2147"/>
        <v>0</v>
      </c>
      <c r="FI198" s="21"/>
      <c r="FJ198" s="21">
        <f t="shared" si="2148"/>
        <v>0</v>
      </c>
      <c r="FK198" s="21"/>
      <c r="FL198" s="21">
        <f t="shared" si="2149"/>
        <v>0</v>
      </c>
      <c r="FM198" s="21"/>
      <c r="FN198" s="21">
        <f t="shared" si="2150"/>
        <v>0</v>
      </c>
      <c r="FO198" s="21"/>
      <c r="FP198" s="21">
        <f t="shared" si="2151"/>
        <v>0</v>
      </c>
      <c r="FQ198" s="21"/>
      <c r="FR198" s="21">
        <f t="shared" si="2152"/>
        <v>0</v>
      </c>
      <c r="FS198" s="21"/>
      <c r="FT198" s="21">
        <f t="shared" si="2153"/>
        <v>0</v>
      </c>
      <c r="FU198" s="21"/>
      <c r="FV198" s="21">
        <f t="shared" si="2154"/>
        <v>0</v>
      </c>
      <c r="FW198" s="21"/>
      <c r="FX198" s="21">
        <f t="shared" si="2155"/>
        <v>0</v>
      </c>
      <c r="FY198" s="21"/>
      <c r="FZ198" s="21">
        <f t="shared" si="2156"/>
        <v>0</v>
      </c>
      <c r="GA198" s="21"/>
      <c r="GB198" s="21">
        <f t="shared" si="2157"/>
        <v>0</v>
      </c>
      <c r="GC198" s="21"/>
      <c r="GD198" s="21">
        <f t="shared" si="2158"/>
        <v>0</v>
      </c>
      <c r="GE198" s="21"/>
      <c r="GF198" s="21">
        <f t="shared" si="2159"/>
        <v>0</v>
      </c>
      <c r="GG198" s="21"/>
      <c r="GH198" s="21">
        <f t="shared" si="2160"/>
        <v>0</v>
      </c>
      <c r="GI198" s="21"/>
      <c r="GJ198" s="21">
        <f t="shared" si="2161"/>
        <v>0</v>
      </c>
      <c r="GK198" s="21"/>
      <c r="GL198" s="21">
        <f t="shared" si="2162"/>
        <v>0</v>
      </c>
      <c r="GM198" s="21"/>
      <c r="GN198" s="21">
        <f t="shared" si="2163"/>
        <v>0</v>
      </c>
      <c r="GO198" s="21"/>
      <c r="GP198" s="21">
        <f t="shared" si="2164"/>
        <v>0</v>
      </c>
      <c r="GQ198" s="21"/>
      <c r="GR198" s="21">
        <f t="shared" si="2165"/>
        <v>0</v>
      </c>
      <c r="GS198" s="21"/>
      <c r="GT198" s="21">
        <f t="shared" si="2166"/>
        <v>0</v>
      </c>
      <c r="GU198" s="21"/>
      <c r="GV198" s="21">
        <f t="shared" si="2167"/>
        <v>0</v>
      </c>
      <c r="GW198" s="21"/>
      <c r="GX198" s="21">
        <f t="shared" si="2168"/>
        <v>0</v>
      </c>
      <c r="GY198" s="21"/>
      <c r="GZ198" s="21">
        <f t="shared" si="2169"/>
        <v>0</v>
      </c>
      <c r="HA198" s="21"/>
      <c r="HB198" s="21">
        <f t="shared" si="2170"/>
        <v>0</v>
      </c>
      <c r="HC198" s="21"/>
      <c r="HD198" s="21">
        <f t="shared" si="2171"/>
        <v>0</v>
      </c>
      <c r="HE198" s="21"/>
      <c r="HF198" s="21">
        <f t="shared" si="2172"/>
        <v>0</v>
      </c>
      <c r="HG198" s="21"/>
      <c r="HH198" s="21">
        <f t="shared" si="2173"/>
        <v>0</v>
      </c>
      <c r="HI198" s="21"/>
      <c r="HJ198" s="21">
        <f t="shared" si="2174"/>
        <v>0</v>
      </c>
      <c r="HK198" s="21"/>
      <c r="HL198" s="21">
        <f t="shared" si="2175"/>
        <v>0</v>
      </c>
      <c r="HM198" s="21"/>
      <c r="HN198" s="21">
        <f t="shared" si="2176"/>
        <v>0</v>
      </c>
      <c r="HO198" s="21"/>
      <c r="HP198" s="21">
        <f t="shared" si="2177"/>
        <v>0</v>
      </c>
      <c r="HQ198" s="21"/>
      <c r="HR198" s="21">
        <f t="shared" si="2178"/>
        <v>0</v>
      </c>
      <c r="HS198" s="21"/>
      <c r="HT198" s="21">
        <f t="shared" si="2179"/>
        <v>0</v>
      </c>
      <c r="HU198" s="21"/>
      <c r="HV198" s="21">
        <f t="shared" si="2180"/>
        <v>0</v>
      </c>
      <c r="HW198" s="21"/>
      <c r="HX198" s="21">
        <f t="shared" si="2181"/>
        <v>0</v>
      </c>
      <c r="HY198" s="21"/>
      <c r="HZ198" s="21">
        <f t="shared" si="2182"/>
        <v>0</v>
      </c>
      <c r="IA198" s="21"/>
      <c r="IB198" s="21">
        <f t="shared" si="2183"/>
        <v>0</v>
      </c>
      <c r="IC198" s="21"/>
      <c r="ID198" s="21">
        <f t="shared" si="2184"/>
        <v>0</v>
      </c>
      <c r="IE198" s="21"/>
      <c r="IF198" s="21">
        <f t="shared" si="2185"/>
        <v>0</v>
      </c>
      <c r="IG198" s="21"/>
      <c r="IH198" s="21">
        <f t="shared" si="2186"/>
        <v>0</v>
      </c>
      <c r="II198" s="21"/>
      <c r="IJ198" s="21">
        <f t="shared" si="2187"/>
        <v>0</v>
      </c>
      <c r="IK198" s="21"/>
      <c r="IL198" s="21">
        <f t="shared" si="2188"/>
        <v>0</v>
      </c>
      <c r="IM198" s="21"/>
      <c r="IN198" s="21">
        <f t="shared" si="2189"/>
        <v>0</v>
      </c>
      <c r="IO198" s="21"/>
      <c r="IP198" s="21">
        <f t="shared" si="2190"/>
        <v>0</v>
      </c>
      <c r="IQ198" s="21"/>
      <c r="IR198" s="21">
        <f t="shared" si="2191"/>
        <v>0</v>
      </c>
      <c r="IS198" s="21"/>
      <c r="IT198" s="21">
        <f t="shared" si="2192"/>
        <v>0</v>
      </c>
      <c r="IU198" s="21"/>
      <c r="IV198" s="21">
        <f t="shared" si="2193"/>
        <v>0</v>
      </c>
      <c r="IW198" s="21"/>
      <c r="IX198" s="21">
        <f t="shared" si="2194"/>
        <v>0</v>
      </c>
      <c r="IY198" s="21"/>
      <c r="IZ198" s="21">
        <f t="shared" si="2195"/>
        <v>0</v>
      </c>
      <c r="JA198" s="21"/>
      <c r="JB198" s="21">
        <f t="shared" si="2196"/>
        <v>0</v>
      </c>
      <c r="JC198" s="21"/>
      <c r="JD198" s="21">
        <f t="shared" si="2197"/>
        <v>0</v>
      </c>
      <c r="JE198" s="21"/>
      <c r="JF198" s="21">
        <f t="shared" si="2198"/>
        <v>0</v>
      </c>
      <c r="JG198" s="21"/>
      <c r="JH198" s="21">
        <f t="shared" si="2199"/>
        <v>0</v>
      </c>
      <c r="JI198" s="21"/>
      <c r="JJ198" s="21">
        <f t="shared" si="2200"/>
        <v>0</v>
      </c>
      <c r="JK198" s="21"/>
      <c r="JL198" s="21">
        <f t="shared" si="2201"/>
        <v>0</v>
      </c>
      <c r="JM198" s="21"/>
      <c r="JN198" s="21">
        <f t="shared" si="2202"/>
        <v>0</v>
      </c>
      <c r="JO198" s="21"/>
      <c r="JP198" s="21">
        <f t="shared" si="2203"/>
        <v>0</v>
      </c>
      <c r="JQ198" s="21"/>
      <c r="JR198" s="21">
        <f t="shared" si="2204"/>
        <v>0</v>
      </c>
      <c r="JS198" s="21"/>
      <c r="JT198" s="21">
        <f t="shared" si="2205"/>
        <v>0</v>
      </c>
      <c r="JU198" s="21"/>
      <c r="JV198" s="21">
        <f t="shared" si="2206"/>
        <v>0</v>
      </c>
      <c r="JW198" s="21"/>
      <c r="JX198" s="21">
        <f t="shared" si="2207"/>
        <v>0</v>
      </c>
      <c r="JY198" s="21"/>
      <c r="JZ198" s="21">
        <f t="shared" si="2208"/>
        <v>0</v>
      </c>
      <c r="KA198" s="21"/>
      <c r="KB198" s="21">
        <f t="shared" si="2209"/>
        <v>0</v>
      </c>
      <c r="KC198" s="21"/>
      <c r="KD198" s="21">
        <f t="shared" si="2210"/>
        <v>0</v>
      </c>
      <c r="KE198" s="21"/>
      <c r="KF198" s="21">
        <f t="shared" si="2211"/>
        <v>0</v>
      </c>
      <c r="KG198" s="21"/>
      <c r="KH198" s="21">
        <f t="shared" si="2212"/>
        <v>0</v>
      </c>
      <c r="KI198" s="21"/>
      <c r="KJ198" s="21">
        <f t="shared" si="2213"/>
        <v>0</v>
      </c>
      <c r="KK198" s="21"/>
      <c r="KL198" s="21">
        <f t="shared" si="2214"/>
        <v>0</v>
      </c>
      <c r="KM198" s="21"/>
      <c r="KN198" s="21">
        <f t="shared" si="2215"/>
        <v>0</v>
      </c>
      <c r="KO198" s="21"/>
      <c r="KP198" s="21">
        <f t="shared" si="2216"/>
        <v>0</v>
      </c>
      <c r="KQ198" s="21"/>
      <c r="KR198" s="21">
        <f t="shared" si="2217"/>
        <v>0</v>
      </c>
      <c r="KS198" s="21"/>
      <c r="KT198" s="21">
        <f t="shared" si="2218"/>
        <v>0</v>
      </c>
      <c r="KU198" s="21"/>
      <c r="KV198" s="21">
        <f t="shared" si="2219"/>
        <v>0</v>
      </c>
      <c r="KW198" s="21"/>
      <c r="KX198" s="21">
        <f t="shared" si="2220"/>
        <v>0</v>
      </c>
      <c r="KY198" s="21"/>
      <c r="KZ198" s="21">
        <f t="shared" si="2221"/>
        <v>0</v>
      </c>
      <c r="LA198" s="21"/>
      <c r="LB198" s="21">
        <f t="shared" si="2222"/>
        <v>0</v>
      </c>
      <c r="LC198" s="21"/>
      <c r="LD198" s="21">
        <f t="shared" si="2223"/>
        <v>0</v>
      </c>
      <c r="LE198" s="21"/>
      <c r="LF198" s="21">
        <f t="shared" si="2224"/>
        <v>0</v>
      </c>
      <c r="LG198" s="21"/>
      <c r="LH198" s="21">
        <f t="shared" si="2225"/>
        <v>0</v>
      </c>
      <c r="LI198" s="21"/>
      <c r="LJ198" s="21">
        <f t="shared" si="2226"/>
        <v>0</v>
      </c>
      <c r="LK198" s="21"/>
      <c r="LL198" s="21">
        <f t="shared" si="2227"/>
        <v>0</v>
      </c>
      <c r="LM198" s="21"/>
      <c r="LN198" s="21">
        <f t="shared" si="2228"/>
        <v>0</v>
      </c>
      <c r="LO198" s="21"/>
      <c r="LP198" s="21">
        <f t="shared" si="2229"/>
        <v>0</v>
      </c>
      <c r="LQ198" s="21"/>
      <c r="LR198" s="21">
        <f t="shared" si="2230"/>
        <v>0</v>
      </c>
      <c r="LS198" s="21"/>
      <c r="LT198" s="21">
        <f t="shared" si="2231"/>
        <v>0</v>
      </c>
      <c r="LU198" s="21"/>
      <c r="LV198" s="21">
        <f t="shared" si="2232"/>
        <v>0</v>
      </c>
      <c r="LW198" s="21"/>
      <c r="LX198" s="21">
        <f t="shared" si="2233"/>
        <v>0</v>
      </c>
      <c r="LY198" s="21"/>
      <c r="LZ198" s="21">
        <f t="shared" si="2234"/>
        <v>0</v>
      </c>
      <c r="MA198" s="21"/>
      <c r="MB198" s="21">
        <f t="shared" si="2235"/>
        <v>0</v>
      </c>
      <c r="MC198" s="21"/>
      <c r="MD198" s="21">
        <f t="shared" si="2236"/>
        <v>0</v>
      </c>
      <c r="ME198" s="21"/>
      <c r="MF198" s="21">
        <f t="shared" si="2237"/>
        <v>0</v>
      </c>
      <c r="MG198" s="21"/>
      <c r="MH198" s="21">
        <f t="shared" si="2238"/>
        <v>0</v>
      </c>
      <c r="MI198" s="21"/>
      <c r="MJ198" s="21">
        <f t="shared" si="2239"/>
        <v>0</v>
      </c>
      <c r="MK198" s="21"/>
      <c r="ML198" s="21">
        <f t="shared" si="2240"/>
        <v>0</v>
      </c>
      <c r="MM198" s="21"/>
      <c r="MN198" s="21">
        <f t="shared" si="2241"/>
        <v>0</v>
      </c>
      <c r="MO198" s="21"/>
      <c r="MP198" s="21">
        <f t="shared" si="2242"/>
        <v>0</v>
      </c>
      <c r="MQ198" s="21"/>
      <c r="MR198" s="21">
        <f t="shared" si="2243"/>
        <v>0</v>
      </c>
      <c r="MS198" s="21"/>
      <c r="MT198" s="21">
        <f t="shared" si="2244"/>
        <v>0</v>
      </c>
      <c r="MU198" s="21"/>
      <c r="MV198" s="21">
        <f t="shared" si="2245"/>
        <v>0</v>
      </c>
      <c r="MW198" s="21"/>
      <c r="MX198" s="21">
        <f t="shared" si="2246"/>
        <v>0</v>
      </c>
      <c r="MY198" s="21"/>
      <c r="MZ198" s="21">
        <f t="shared" si="2247"/>
        <v>0</v>
      </c>
      <c r="NA198" s="21"/>
      <c r="NB198" s="21">
        <f t="shared" si="2248"/>
        <v>0</v>
      </c>
      <c r="NC198" s="21"/>
      <c r="ND198" s="21">
        <f t="shared" si="2249"/>
        <v>0</v>
      </c>
      <c r="NE198" s="21"/>
      <c r="NF198" s="21">
        <f t="shared" si="2250"/>
        <v>0</v>
      </c>
      <c r="NG198" s="21"/>
      <c r="NH198" s="21">
        <f t="shared" si="2251"/>
        <v>0</v>
      </c>
      <c r="NI198" s="21"/>
      <c r="NJ198" s="21">
        <f t="shared" si="2252"/>
        <v>0</v>
      </c>
      <c r="NK198" s="21"/>
      <c r="NL198" s="21">
        <f t="shared" si="2253"/>
        <v>0</v>
      </c>
      <c r="NM198" s="21"/>
      <c r="NN198" s="21">
        <f t="shared" si="2254"/>
        <v>0</v>
      </c>
      <c r="NO198" s="21"/>
      <c r="NP198" s="21">
        <f t="shared" si="2255"/>
        <v>0</v>
      </c>
      <c r="NQ198" s="21"/>
      <c r="NR198" s="21">
        <f t="shared" si="2256"/>
        <v>0</v>
      </c>
      <c r="NS198" s="21"/>
      <c r="NT198" s="21">
        <f t="shared" si="2257"/>
        <v>0</v>
      </c>
      <c r="NU198" s="21"/>
      <c r="NV198" s="21">
        <f t="shared" si="2258"/>
        <v>0</v>
      </c>
      <c r="NW198" s="21"/>
      <c r="NX198" s="21">
        <f t="shared" si="2259"/>
        <v>0</v>
      </c>
      <c r="NY198" s="21"/>
      <c r="NZ198" s="21">
        <f t="shared" si="2260"/>
        <v>0</v>
      </c>
      <c r="OA198" s="21"/>
      <c r="OB198" s="21">
        <f t="shared" si="2261"/>
        <v>0</v>
      </c>
      <c r="OC198" s="21"/>
      <c r="OD198" s="21">
        <f t="shared" si="2262"/>
        <v>0</v>
      </c>
      <c r="OE198" s="21"/>
      <c r="OF198" s="21">
        <f t="shared" si="2263"/>
        <v>0</v>
      </c>
      <c r="OG198" s="21"/>
      <c r="OH198" s="21">
        <f t="shared" si="2264"/>
        <v>0</v>
      </c>
      <c r="OI198" s="21"/>
      <c r="OJ198" s="21">
        <f t="shared" si="2265"/>
        <v>0</v>
      </c>
      <c r="OK198" s="21"/>
      <c r="OL198" s="21">
        <f t="shared" si="2266"/>
        <v>0</v>
      </c>
      <c r="OM198" s="21"/>
      <c r="ON198" s="21">
        <f t="shared" si="2395"/>
        <v>0</v>
      </c>
      <c r="OO198" s="21"/>
      <c r="OP198" s="21">
        <f t="shared" si="2395"/>
        <v>0</v>
      </c>
      <c r="OQ198" s="21"/>
      <c r="OR198" s="21">
        <f t="shared" si="2395"/>
        <v>0</v>
      </c>
      <c r="OS198" s="21"/>
      <c r="OT198" s="21">
        <f t="shared" si="2395"/>
        <v>0</v>
      </c>
      <c r="OU198" s="21"/>
      <c r="OV198" s="21">
        <f t="shared" si="2395"/>
        <v>0</v>
      </c>
      <c r="OW198" s="21"/>
      <c r="OX198" s="21">
        <f t="shared" si="2395"/>
        <v>0</v>
      </c>
      <c r="OY198" s="21"/>
      <c r="OZ198" s="21">
        <f t="shared" si="2395"/>
        <v>0</v>
      </c>
      <c r="PA198" s="21"/>
      <c r="PB198" s="21">
        <f t="shared" si="2268"/>
        <v>0</v>
      </c>
      <c r="PC198" s="21"/>
      <c r="PD198" s="21">
        <f t="shared" si="2268"/>
        <v>0</v>
      </c>
      <c r="PE198" s="21"/>
      <c r="PF198" s="21">
        <f t="shared" si="2268"/>
        <v>0</v>
      </c>
      <c r="PG198" s="21"/>
      <c r="PH198" s="21">
        <f t="shared" si="2268"/>
        <v>0</v>
      </c>
      <c r="PI198" s="21"/>
      <c r="PJ198" s="21">
        <f t="shared" si="2268"/>
        <v>0</v>
      </c>
      <c r="PK198" s="21"/>
      <c r="PL198" s="21">
        <f t="shared" si="2268"/>
        <v>0</v>
      </c>
      <c r="PM198" s="21"/>
      <c r="PN198" s="21">
        <f t="shared" si="2269"/>
        <v>0</v>
      </c>
      <c r="PO198" s="21"/>
      <c r="PP198" s="21">
        <f t="shared" si="2269"/>
        <v>0</v>
      </c>
      <c r="PQ198" s="21"/>
      <c r="PR198" s="21">
        <f t="shared" si="2269"/>
        <v>0</v>
      </c>
      <c r="PS198" s="21"/>
      <c r="PT198" s="21">
        <f t="shared" si="2269"/>
        <v>0</v>
      </c>
      <c r="PU198" s="21"/>
      <c r="PV198" s="21">
        <f t="shared" si="2269"/>
        <v>0</v>
      </c>
      <c r="PW198" s="21"/>
      <c r="PX198" s="21">
        <f t="shared" si="2269"/>
        <v>0</v>
      </c>
      <c r="PY198" s="21"/>
      <c r="PZ198" s="21">
        <f t="shared" si="2270"/>
        <v>0</v>
      </c>
      <c r="QA198" s="21"/>
      <c r="QB198" s="21">
        <f t="shared" si="2270"/>
        <v>0</v>
      </c>
      <c r="QC198" s="21"/>
      <c r="QD198" s="21">
        <f t="shared" si="2270"/>
        <v>0</v>
      </c>
      <c r="QE198" s="21"/>
      <c r="QF198" s="21">
        <f t="shared" si="2270"/>
        <v>0</v>
      </c>
      <c r="QG198" s="21"/>
      <c r="QH198" s="21">
        <f t="shared" si="2270"/>
        <v>0</v>
      </c>
      <c r="QI198" s="21"/>
      <c r="QJ198" s="21">
        <f t="shared" si="2270"/>
        <v>0</v>
      </c>
      <c r="QK198" s="21"/>
      <c r="QL198" s="21">
        <f t="shared" si="2346"/>
        <v>0</v>
      </c>
      <c r="QM198" s="21"/>
      <c r="QN198" s="21">
        <f t="shared" si="2346"/>
        <v>0</v>
      </c>
      <c r="QO198" s="21"/>
      <c r="QP198" s="21">
        <f t="shared" si="2346"/>
        <v>0</v>
      </c>
      <c r="QQ198" s="21"/>
      <c r="QR198" s="21">
        <f t="shared" si="2346"/>
        <v>0</v>
      </c>
      <c r="QS198" s="21"/>
      <c r="QT198" s="21">
        <f t="shared" si="2346"/>
        <v>0</v>
      </c>
      <c r="QU198" s="21"/>
      <c r="QV198" s="21">
        <f t="shared" si="2346"/>
        <v>0</v>
      </c>
      <c r="QW198" s="21"/>
      <c r="QX198" s="21">
        <f t="shared" si="2272"/>
        <v>0</v>
      </c>
      <c r="QY198" s="21"/>
      <c r="QZ198" s="21">
        <f t="shared" si="2272"/>
        <v>0</v>
      </c>
      <c r="RA198" s="21"/>
      <c r="RB198" s="21">
        <f t="shared" si="2272"/>
        <v>0</v>
      </c>
      <c r="RC198" s="21"/>
      <c r="RD198" s="21">
        <f t="shared" si="2272"/>
        <v>0</v>
      </c>
      <c r="RE198" s="21"/>
      <c r="RF198" s="21">
        <f t="shared" si="2272"/>
        <v>0</v>
      </c>
      <c r="RG198" s="21"/>
      <c r="RH198" s="21">
        <f t="shared" si="2272"/>
        <v>0</v>
      </c>
      <c r="RI198" s="21"/>
      <c r="RJ198" s="21">
        <f t="shared" si="1944"/>
        <v>0</v>
      </c>
      <c r="RK198" s="21"/>
      <c r="RL198" s="21">
        <f t="shared" si="1945"/>
        <v>0</v>
      </c>
      <c r="RM198" s="21"/>
      <c r="RN198" s="21">
        <f t="shared" si="1946"/>
        <v>0</v>
      </c>
      <c r="RO198" s="21"/>
      <c r="RP198" s="21">
        <f t="shared" si="1947"/>
        <v>0</v>
      </c>
      <c r="RQ198" s="21"/>
      <c r="RR198" s="21">
        <f t="shared" si="1948"/>
        <v>0</v>
      </c>
      <c r="RS198" s="21"/>
      <c r="RT198" s="21">
        <f t="shared" si="1949"/>
        <v>0</v>
      </c>
      <c r="RU198" s="21"/>
      <c r="RV198" s="21">
        <f t="shared" si="1950"/>
        <v>0</v>
      </c>
      <c r="RW198" s="21"/>
      <c r="RX198" s="21">
        <f t="shared" si="1951"/>
        <v>0</v>
      </c>
      <c r="RY198" s="21"/>
      <c r="RZ198" s="21">
        <f t="shared" si="1952"/>
        <v>0</v>
      </c>
      <c r="SA198" s="21"/>
      <c r="SB198" s="21">
        <f t="shared" si="1953"/>
        <v>0</v>
      </c>
      <c r="SC198" s="21"/>
      <c r="SD198" s="21">
        <f t="shared" si="1954"/>
        <v>0</v>
      </c>
      <c r="SE198" s="21"/>
      <c r="SF198" s="21">
        <f t="shared" si="1955"/>
        <v>0</v>
      </c>
      <c r="SG198" s="21"/>
      <c r="SH198" s="21">
        <f t="shared" si="1956"/>
        <v>0</v>
      </c>
      <c r="SI198" s="21"/>
      <c r="SJ198" s="21">
        <f t="shared" si="1957"/>
        <v>0</v>
      </c>
      <c r="SK198" s="21"/>
      <c r="SL198" s="21">
        <f t="shared" si="1958"/>
        <v>0</v>
      </c>
      <c r="SM198" s="21"/>
      <c r="SN198" s="21">
        <f t="shared" si="2273"/>
        <v>0</v>
      </c>
      <c r="SO198" s="21"/>
      <c r="SP198" s="21">
        <f t="shared" si="1960"/>
        <v>0</v>
      </c>
      <c r="SQ198" s="21"/>
      <c r="SR198" s="21">
        <f t="shared" si="1961"/>
        <v>0</v>
      </c>
      <c r="SS198" s="21"/>
      <c r="ST198" s="21">
        <f t="shared" si="1962"/>
        <v>0</v>
      </c>
      <c r="SU198" s="21"/>
      <c r="SV198" s="21">
        <f t="shared" si="1963"/>
        <v>0</v>
      </c>
      <c r="SW198" s="21"/>
      <c r="SX198" s="21">
        <f t="shared" si="1964"/>
        <v>0</v>
      </c>
      <c r="SY198" s="21"/>
      <c r="SZ198" s="21">
        <f t="shared" si="1965"/>
        <v>0</v>
      </c>
      <c r="TA198" s="21"/>
      <c r="TB198" s="21">
        <f t="shared" si="1966"/>
        <v>0</v>
      </c>
      <c r="TC198" s="21"/>
      <c r="TD198" s="21">
        <f t="shared" si="2274"/>
        <v>0</v>
      </c>
      <c r="TE198" s="21"/>
      <c r="TF198" s="21">
        <f t="shared" si="1968"/>
        <v>0</v>
      </c>
      <c r="TG198" s="21"/>
      <c r="TH198" s="21">
        <f t="shared" si="1969"/>
        <v>0</v>
      </c>
      <c r="TI198" s="21"/>
      <c r="TJ198" s="21">
        <f t="shared" si="1970"/>
        <v>0</v>
      </c>
      <c r="TK198" s="21"/>
      <c r="TL198" s="21">
        <f t="shared" si="2275"/>
        <v>0</v>
      </c>
      <c r="TM198" s="21"/>
      <c r="TN198" s="21">
        <f t="shared" si="2276"/>
        <v>0</v>
      </c>
      <c r="TO198" s="21"/>
      <c r="TP198" s="21">
        <f t="shared" si="2277"/>
        <v>0</v>
      </c>
      <c r="TQ198" s="21"/>
      <c r="TR198" s="21">
        <f t="shared" si="2278"/>
        <v>0</v>
      </c>
      <c r="TS198" s="21"/>
      <c r="TT198" s="21">
        <f t="shared" si="2279"/>
        <v>0</v>
      </c>
      <c r="TU198" s="21"/>
      <c r="TV198" s="21">
        <f t="shared" si="2280"/>
        <v>0</v>
      </c>
      <c r="TW198" s="21"/>
      <c r="TX198" s="21">
        <f t="shared" si="2281"/>
        <v>0</v>
      </c>
      <c r="TY198" s="21"/>
      <c r="TZ198" s="21">
        <f t="shared" si="2282"/>
        <v>0</v>
      </c>
      <c r="UA198" s="21"/>
      <c r="UB198" s="21">
        <f t="shared" si="2283"/>
        <v>0</v>
      </c>
      <c r="UC198" s="21"/>
      <c r="UD198" s="21">
        <f t="shared" si="2284"/>
        <v>0</v>
      </c>
      <c r="UE198" s="21"/>
      <c r="UF198" s="21">
        <f t="shared" si="2285"/>
        <v>0</v>
      </c>
      <c r="UG198" s="21"/>
      <c r="UH198" s="21">
        <f t="shared" si="1982"/>
        <v>0</v>
      </c>
      <c r="UI198" s="21"/>
      <c r="UJ198" s="21">
        <f t="shared" si="2286"/>
        <v>0</v>
      </c>
      <c r="UK198" s="21"/>
      <c r="UL198" s="21">
        <f t="shared" si="2287"/>
        <v>0</v>
      </c>
      <c r="UM198" s="21"/>
      <c r="UN198" s="21">
        <f t="shared" si="2288"/>
        <v>0</v>
      </c>
      <c r="UO198" s="21"/>
      <c r="UP198" s="21">
        <f t="shared" si="2289"/>
        <v>0</v>
      </c>
      <c r="UQ198" s="21"/>
      <c r="UR198" s="21">
        <f t="shared" si="2290"/>
        <v>0</v>
      </c>
      <c r="US198" s="21"/>
      <c r="UT198" s="21">
        <f t="shared" si="2291"/>
        <v>0</v>
      </c>
      <c r="UU198" s="21"/>
      <c r="UV198" s="21">
        <f t="shared" si="1989"/>
        <v>0</v>
      </c>
      <c r="UW198" s="21"/>
      <c r="UX198" s="21">
        <f t="shared" si="2395"/>
        <v>0</v>
      </c>
      <c r="UY198" s="21"/>
      <c r="UZ198" s="21">
        <f t="shared" si="1991"/>
        <v>0</v>
      </c>
      <c r="VA198" s="21"/>
      <c r="VB198" s="21">
        <f t="shared" si="2293"/>
        <v>0</v>
      </c>
      <c r="VC198" s="21"/>
      <c r="VD198" s="21">
        <f t="shared" si="2294"/>
        <v>0</v>
      </c>
      <c r="VE198" s="21"/>
      <c r="VF198" s="21">
        <f t="shared" si="2295"/>
        <v>0</v>
      </c>
      <c r="VG198" s="21"/>
      <c r="VH198" s="21">
        <f t="shared" si="2296"/>
        <v>0</v>
      </c>
      <c r="VI198" s="21"/>
      <c r="VJ198" s="21">
        <f t="shared" si="2297"/>
        <v>0</v>
      </c>
      <c r="VK198" s="21"/>
      <c r="VL198" s="21">
        <f t="shared" si="2298"/>
        <v>0</v>
      </c>
      <c r="VM198" s="21"/>
      <c r="VN198" s="21">
        <f t="shared" si="2299"/>
        <v>0</v>
      </c>
      <c r="VO198" s="21"/>
      <c r="VP198" s="21">
        <f t="shared" si="2300"/>
        <v>0</v>
      </c>
      <c r="VQ198" s="21"/>
      <c r="VR198" s="21">
        <f t="shared" si="2395"/>
        <v>0</v>
      </c>
      <c r="VS198" s="21"/>
      <c r="VT198" s="21">
        <f t="shared" si="2395"/>
        <v>0</v>
      </c>
      <c r="VU198" s="21"/>
      <c r="VV198" s="21">
        <f t="shared" si="2395"/>
        <v>0</v>
      </c>
      <c r="VW198" s="21"/>
      <c r="VX198" s="21">
        <f t="shared" si="2395"/>
        <v>0</v>
      </c>
      <c r="VY198" s="21"/>
      <c r="VZ198" s="21">
        <f t="shared" si="2395"/>
        <v>0</v>
      </c>
      <c r="WA198" s="21"/>
      <c r="WB198" s="21">
        <f t="shared" si="2395"/>
        <v>0</v>
      </c>
      <c r="WC198" s="21"/>
      <c r="WD198" s="21">
        <f t="shared" si="2395"/>
        <v>0</v>
      </c>
      <c r="WE198" s="21"/>
      <c r="WF198" s="21">
        <f t="shared" si="2395"/>
        <v>0</v>
      </c>
      <c r="WG198" s="21"/>
      <c r="WH198" s="21">
        <f t="shared" si="2395"/>
        <v>0</v>
      </c>
      <c r="WI198" s="21"/>
      <c r="WJ198" s="21">
        <f t="shared" si="2395"/>
        <v>0</v>
      </c>
      <c r="WK198" s="21"/>
      <c r="WL198" s="21">
        <f t="shared" si="2395"/>
        <v>0</v>
      </c>
      <c r="WM198" s="21"/>
      <c r="WN198" s="21">
        <f t="shared" si="2395"/>
        <v>0</v>
      </c>
      <c r="WO198" s="21"/>
      <c r="WP198" s="21">
        <f t="shared" si="2395"/>
        <v>0</v>
      </c>
      <c r="WQ198" s="21"/>
      <c r="WR198" s="21">
        <f t="shared" si="2395"/>
        <v>0</v>
      </c>
      <c r="WS198" s="21"/>
      <c r="WT198" s="21">
        <f t="shared" si="2395"/>
        <v>0</v>
      </c>
      <c r="WU198" s="21"/>
      <c r="WV198" s="21">
        <f t="shared" si="2395"/>
        <v>0</v>
      </c>
      <c r="WW198" s="21"/>
      <c r="WX198" s="21">
        <f t="shared" si="2395"/>
        <v>0</v>
      </c>
      <c r="WY198" s="21"/>
      <c r="WZ198" s="21">
        <f t="shared" si="2395"/>
        <v>0</v>
      </c>
      <c r="XA198" s="21"/>
      <c r="XB198" s="21">
        <f t="shared" si="2395"/>
        <v>0</v>
      </c>
      <c r="XC198" s="21"/>
      <c r="XD198" s="21">
        <f t="shared" si="2395"/>
        <v>0</v>
      </c>
      <c r="XE198" s="21"/>
      <c r="XF198" s="21">
        <f t="shared" si="2395"/>
        <v>0</v>
      </c>
      <c r="XG198" s="21"/>
      <c r="XH198" s="21">
        <f t="shared" si="2395"/>
        <v>0</v>
      </c>
      <c r="XI198" s="21"/>
      <c r="XJ198" s="21">
        <f t="shared" si="2395"/>
        <v>0</v>
      </c>
      <c r="XK198" s="21"/>
      <c r="XL198" s="21">
        <f t="shared" si="2395"/>
        <v>0</v>
      </c>
      <c r="XM198" s="21"/>
      <c r="XN198" s="21">
        <f t="shared" si="2395"/>
        <v>0</v>
      </c>
      <c r="XO198" s="21"/>
      <c r="XP198" s="21">
        <f t="shared" si="2395"/>
        <v>0</v>
      </c>
      <c r="XQ198" s="21"/>
      <c r="XR198" s="21">
        <f t="shared" si="2395"/>
        <v>0</v>
      </c>
      <c r="XS198" s="21"/>
      <c r="XT198" s="21">
        <f t="shared" si="2395"/>
        <v>0</v>
      </c>
      <c r="XU198" s="21"/>
      <c r="XV198" s="21">
        <f t="shared" si="2395"/>
        <v>0</v>
      </c>
      <c r="XW198" s="21"/>
      <c r="XX198" s="21">
        <f t="shared" si="2395"/>
        <v>0</v>
      </c>
      <c r="XY198" s="21"/>
      <c r="XZ198" s="21">
        <f t="shared" si="2395"/>
        <v>0</v>
      </c>
      <c r="YA198" s="21"/>
      <c r="YB198" s="21">
        <f t="shared" si="2395"/>
        <v>0</v>
      </c>
      <c r="YC198" s="21"/>
      <c r="YD198" s="21">
        <f t="shared" si="2395"/>
        <v>0</v>
      </c>
      <c r="YE198" s="21"/>
      <c r="YF198" s="21">
        <f t="shared" si="2395"/>
        <v>0</v>
      </c>
      <c r="YG198" s="21"/>
      <c r="YH198" s="21">
        <f t="shared" si="2395"/>
        <v>0</v>
      </c>
      <c r="YI198" s="21"/>
      <c r="YJ198" s="21">
        <f t="shared" si="2395"/>
        <v>0</v>
      </c>
      <c r="YK198" s="21"/>
      <c r="YL198" s="21">
        <f t="shared" si="2395"/>
        <v>0</v>
      </c>
      <c r="YM198" s="21"/>
      <c r="YN198" s="21">
        <f t="shared" si="2395"/>
        <v>0</v>
      </c>
      <c r="YO198" s="21"/>
      <c r="YP198" s="21">
        <f t="shared" si="2395"/>
        <v>0</v>
      </c>
      <c r="YQ198" s="21"/>
      <c r="YR198" s="21">
        <f t="shared" si="2395"/>
        <v>0</v>
      </c>
      <c r="YS198" s="21"/>
      <c r="YT198" s="21">
        <f t="shared" si="2395"/>
        <v>0</v>
      </c>
      <c r="YU198" s="21">
        <v>2</v>
      </c>
      <c r="YV198" s="21">
        <f t="shared" si="2395"/>
        <v>25.3</v>
      </c>
      <c r="YW198" s="21">
        <v>33</v>
      </c>
      <c r="YX198" s="21">
        <f t="shared" si="2395"/>
        <v>25.3</v>
      </c>
      <c r="YY198" s="21">
        <v>20</v>
      </c>
      <c r="YZ198" s="21">
        <f t="shared" si="2395"/>
        <v>25.3</v>
      </c>
      <c r="ZA198" s="21">
        <v>28</v>
      </c>
      <c r="ZB198" s="21">
        <f t="shared" si="2395"/>
        <v>25.3</v>
      </c>
      <c r="ZC198" s="21">
        <v>20</v>
      </c>
      <c r="ZD198" s="21">
        <f t="shared" si="2395"/>
        <v>25.3</v>
      </c>
      <c r="ZE198" s="21"/>
      <c r="ZF198" s="21">
        <f t="shared" si="2395"/>
        <v>25.3</v>
      </c>
      <c r="ZG198" s="21">
        <v>33</v>
      </c>
      <c r="ZH198" s="21">
        <f t="shared" si="2395"/>
        <v>25.3</v>
      </c>
      <c r="ZI198" s="21">
        <v>35</v>
      </c>
      <c r="ZJ198" s="21">
        <f t="shared" si="2395"/>
        <v>25.3</v>
      </c>
      <c r="ZK198" s="21">
        <v>28</v>
      </c>
      <c r="ZL198" s="21">
        <f t="shared" si="2395"/>
        <v>25.3</v>
      </c>
      <c r="ZM198" s="21">
        <v>24</v>
      </c>
      <c r="ZN198" s="21">
        <f t="shared" si="2395"/>
        <v>25.3</v>
      </c>
      <c r="ZO198" s="21">
        <v>24</v>
      </c>
      <c r="ZP198" s="21">
        <f t="shared" si="2395"/>
        <v>0</v>
      </c>
      <c r="ZQ198" s="21">
        <v>6</v>
      </c>
      <c r="ZR198" s="21">
        <f t="shared" si="2395"/>
        <v>0</v>
      </c>
      <c r="ZS198" s="21"/>
      <c r="ZT198" s="21">
        <f t="shared" si="2395"/>
        <v>0</v>
      </c>
      <c r="ZU198" s="21"/>
      <c r="ZV198" s="21">
        <f t="shared" si="2395"/>
        <v>0</v>
      </c>
      <c r="ZW198" s="21"/>
      <c r="ZX198" s="21">
        <f t="shared" ref="ZX198:ZZ199" si="2398">IF($J198&gt;0,IF(AND(ZX$3&gt;=$N198,ZX$3&lt;=$O198),$J198/($O198-$N198+1),0),0)</f>
        <v>0</v>
      </c>
      <c r="ZY198" s="21"/>
      <c r="ZZ198" s="21">
        <f t="shared" si="2398"/>
        <v>0</v>
      </c>
      <c r="AAA198" s="21"/>
      <c r="AAB198" s="21">
        <f t="shared" ref="AAB198:AAD199" si="2399">IF($J198&gt;0,IF(AND(AAB$3&gt;=$N198,AAB$3&lt;=$O198),$J198/($O198-$N198+1),0),0)</f>
        <v>0</v>
      </c>
      <c r="AAC198" s="21"/>
      <c r="AAD198" s="21">
        <f t="shared" si="2399"/>
        <v>0</v>
      </c>
      <c r="AAE198" s="21"/>
      <c r="AAF198" s="21">
        <f t="shared" ref="AAF198:AAH199" si="2400">IF($J198&gt;0,IF(AND(AAF$3&gt;=$N198,AAF$3&lt;=$O198),$J198/($O198-$N198+1),0),0)</f>
        <v>0</v>
      </c>
      <c r="AAG198" s="21"/>
      <c r="AAH198" s="21">
        <f t="shared" si="2400"/>
        <v>0</v>
      </c>
      <c r="AAI198" s="21"/>
      <c r="AAJ198" s="21">
        <f t="shared" ref="AAJ198:AAL199" si="2401">IF($J198&gt;0,IF(AND(AAJ$3&gt;=$N198,AAJ$3&lt;=$O198),$J198/($O198-$N198+1),0),0)</f>
        <v>0</v>
      </c>
      <c r="AAK198" s="21"/>
      <c r="AAL198" s="21">
        <f t="shared" si="2401"/>
        <v>0</v>
      </c>
      <c r="AAM198" s="21"/>
      <c r="AAN198" s="21">
        <f t="shared" ref="AAN198:AAP199" si="2402">IF($J198&gt;0,IF(AND(AAN$3&gt;=$N198,AAN$3&lt;=$O198),$J198/($O198-$N198+1),0),0)</f>
        <v>0</v>
      </c>
      <c r="AAO198" s="21"/>
      <c r="AAP198" s="21">
        <f t="shared" si="2402"/>
        <v>0</v>
      </c>
      <c r="AAQ198" s="21"/>
      <c r="AAR198" s="21">
        <f t="shared" ref="AAR198:AAT199" si="2403">IF($J198&gt;0,IF(AND(AAR$3&gt;=$N198,AAR$3&lt;=$O198),$J198/($O198-$N198+1),0),0)</f>
        <v>0</v>
      </c>
      <c r="AAS198" s="21"/>
      <c r="AAT198" s="21">
        <f t="shared" si="2403"/>
        <v>0</v>
      </c>
      <c r="AAU198" s="21"/>
      <c r="AAV198" s="21">
        <f t="shared" ref="AAV198:AAX199" si="2404">IF($J198&gt;0,IF(AND(AAV$3&gt;=$N198,AAV$3&lt;=$O198),$J198/($O198-$N198+1),0),0)</f>
        <v>0</v>
      </c>
      <c r="AAW198" s="21"/>
      <c r="AAX198" s="21">
        <f t="shared" si="2404"/>
        <v>0</v>
      </c>
      <c r="AAY198" s="21"/>
      <c r="AAZ198" s="21">
        <f t="shared" ref="AAZ198:ABB199" si="2405">IF($J198&gt;0,IF(AND(AAZ$3&gt;=$N198,AAZ$3&lt;=$O198),$J198/($O198-$N198+1),0),0)</f>
        <v>0</v>
      </c>
      <c r="ABA198" s="21"/>
      <c r="ABB198" s="21">
        <f t="shared" si="2405"/>
        <v>0</v>
      </c>
      <c r="ABC198" s="21"/>
      <c r="ABD198" s="21">
        <f t="shared" ref="ABD198:ABF199" si="2406">IF($J198&gt;0,IF(AND(ABD$3&gt;=$N198,ABD$3&lt;=$O198),$J198/($O198-$N198+1),0),0)</f>
        <v>0</v>
      </c>
      <c r="ABE198" s="21"/>
      <c r="ABF198" s="21">
        <f t="shared" si="2406"/>
        <v>0</v>
      </c>
      <c r="ABG198" s="21"/>
      <c r="ABH198" s="21">
        <f t="shared" ref="ABH198:ABJ199" si="2407">IF($J198&gt;0,IF(AND(ABH$3&gt;=$N198,ABH$3&lt;=$O198),$J198/($O198-$N198+1),0),0)</f>
        <v>0</v>
      </c>
      <c r="ABI198" s="21"/>
      <c r="ABJ198" s="21">
        <f t="shared" si="2407"/>
        <v>0</v>
      </c>
      <c r="ABK198" s="21"/>
      <c r="ABL198" s="21">
        <f t="shared" ref="ABL198:ABN199" si="2408">IF($J198&gt;0,IF(AND(ABL$3&gt;=$N198,ABL$3&lt;=$O198),$J198/($O198-$N198+1),0),0)</f>
        <v>0</v>
      </c>
      <c r="ABM198" s="21"/>
      <c r="ABN198" s="21">
        <f t="shared" si="2408"/>
        <v>0</v>
      </c>
      <c r="ABO198" s="21"/>
      <c r="ABP198" s="21">
        <f t="shared" ref="ABP198:ABR199" si="2409">IF($J198&gt;0,IF(AND(ABP$3&gt;=$N198,ABP$3&lt;=$O198),$J198/($O198-$N198+1),0),0)</f>
        <v>0</v>
      </c>
      <c r="ABQ198" s="21"/>
      <c r="ABR198" s="21">
        <f t="shared" si="2409"/>
        <v>0</v>
      </c>
      <c r="ABS198" s="21"/>
      <c r="ABT198" s="21">
        <f t="shared" ref="ABT198:ABV199" si="2410">IF($J198&gt;0,IF(AND(ABT$3&gt;=$N198,ABT$3&lt;=$O198),$J198/($O198-$N198+1),0),0)</f>
        <v>0</v>
      </c>
      <c r="ABU198" s="21"/>
      <c r="ABV198" s="21">
        <f t="shared" si="2410"/>
        <v>0</v>
      </c>
      <c r="ABW198" s="21"/>
      <c r="ABX198" s="21">
        <f t="shared" ref="ABX198:ABZ199" si="2411">IF($J198&gt;0,IF(AND(ABX$3&gt;=$N198,ABX$3&lt;=$O198),$J198/($O198-$N198+1),0),0)</f>
        <v>0</v>
      </c>
      <c r="ABY198" s="21"/>
      <c r="ABZ198" s="21">
        <f t="shared" si="2411"/>
        <v>0</v>
      </c>
      <c r="ACA198" s="21"/>
      <c r="ACB198" s="21">
        <f t="shared" ref="ACB198:ACD199" si="2412">IF($J198&gt;0,IF(AND(ACB$3&gt;=$N198,ACB$3&lt;=$O198),$J198/($O198-$N198+1),0),0)</f>
        <v>0</v>
      </c>
      <c r="ACC198" s="21"/>
      <c r="ACD198" s="21">
        <f t="shared" si="2412"/>
        <v>0</v>
      </c>
      <c r="ACE198" s="21"/>
      <c r="ACF198" s="21">
        <f t="shared" ref="ACF198:ACH199" si="2413">IF($J198&gt;0,IF(AND(ACF$3&gt;=$N198,ACF$3&lt;=$O198),$J198/($O198-$N198+1),0),0)</f>
        <v>0</v>
      </c>
      <c r="ACG198" s="21"/>
      <c r="ACH198" s="21">
        <f t="shared" si="2413"/>
        <v>0</v>
      </c>
      <c r="ACI198" s="21"/>
      <c r="ACJ198" s="21">
        <f t="shared" ref="ACJ198:ACL199" si="2414">IF($J198&gt;0,IF(AND(ACJ$3&gt;=$N198,ACJ$3&lt;=$O198),$J198/($O198-$N198+1),0),0)</f>
        <v>0</v>
      </c>
      <c r="ACK198" s="21"/>
      <c r="ACL198" s="21">
        <f t="shared" si="2414"/>
        <v>0</v>
      </c>
      <c r="ACM198" s="21"/>
      <c r="ACN198" s="21">
        <f t="shared" ref="ACN198:ACP199" si="2415">IF($J198&gt;0,IF(AND(ACN$3&gt;=$N198,ACN$3&lt;=$O198),$J198/($O198-$N198+1),0),0)</f>
        <v>0</v>
      </c>
      <c r="ACO198" s="21"/>
      <c r="ACP198" s="21">
        <f t="shared" si="2415"/>
        <v>0</v>
      </c>
      <c r="ACQ198" s="21"/>
      <c r="ACR198" s="21">
        <f t="shared" ref="ACR198:ACT199" si="2416">IF($J198&gt;0,IF(AND(ACR$3&gt;=$N198,ACR$3&lt;=$O198),$J198/($O198-$N198+1),0),0)</f>
        <v>0</v>
      </c>
      <c r="ACS198" s="21"/>
      <c r="ACT198" s="21">
        <f t="shared" si="2416"/>
        <v>0</v>
      </c>
      <c r="ACU198" s="21"/>
      <c r="ACV198" s="21">
        <f t="shared" ref="ACV198:ACX199" si="2417">IF($J198&gt;0,IF(AND(ACV$3&gt;=$N198,ACV$3&lt;=$O198),$J198/($O198-$N198+1),0),0)</f>
        <v>0</v>
      </c>
      <c r="ACW198" s="21"/>
      <c r="ACX198" s="21">
        <f t="shared" si="2417"/>
        <v>0</v>
      </c>
      <c r="ACY198" s="21"/>
      <c r="ACZ198" s="21">
        <f t="shared" ref="ACZ198:ADB199" si="2418">IF($J198&gt;0,IF(AND(ACZ$3&gt;=$N198,ACZ$3&lt;=$O198),$J198/($O198-$N198+1),0),0)</f>
        <v>0</v>
      </c>
      <c r="ADA198" s="21"/>
      <c r="ADB198" s="21">
        <f t="shared" si="2418"/>
        <v>0</v>
      </c>
      <c r="ADC198" s="21"/>
      <c r="ADD198" s="21">
        <f t="shared" ref="ADD198:ADF199" si="2419">IF($J198&gt;0,IF(AND(ADD$3&gt;=$N198,ADD$3&lt;=$O198),$J198/($O198-$N198+1),0),0)</f>
        <v>0</v>
      </c>
      <c r="ADE198" s="21"/>
      <c r="ADF198" s="21">
        <f t="shared" si="2419"/>
        <v>0</v>
      </c>
      <c r="ADG198" s="21"/>
      <c r="ADH198" s="21">
        <f t="shared" ref="ADH198:ADJ199" si="2420">IF($J198&gt;0,IF(AND(ADH$3&gt;=$N198,ADH$3&lt;=$O198),$J198/($O198-$N198+1),0),0)</f>
        <v>0</v>
      </c>
      <c r="ADI198" s="21"/>
      <c r="ADJ198" s="21">
        <f t="shared" si="2420"/>
        <v>0</v>
      </c>
      <c r="ADK198" s="21"/>
      <c r="ADL198" s="21">
        <f t="shared" si="2395"/>
        <v>0</v>
      </c>
      <c r="ADM198" s="21"/>
      <c r="ADN198" s="21">
        <f t="shared" si="2395"/>
        <v>0</v>
      </c>
      <c r="ADO198" s="21"/>
      <c r="ADP198" s="21">
        <f t="shared" ref="ADP198:ADP199" si="2421">IF($J198&gt;0,IF(AND(ADP$3&gt;=$N198,ADP$3&lt;=$O198),$J198/($O198-$N198+1),0),0)</f>
        <v>0</v>
      </c>
      <c r="ADQ198" s="21"/>
      <c r="ADR198" s="21">
        <f t="shared" ref="ADR198:ADR199" si="2422">IF($J198&gt;0,IF(AND(ADR$3&gt;=$N198,ADR$3&lt;=$O198),$J198/($O198-$N198+1),0),0)</f>
        <v>0</v>
      </c>
      <c r="ADS198" s="21"/>
      <c r="ADT198" s="21">
        <f t="shared" ref="ADT198:ADT199" si="2423">IF($J198&gt;0,IF(AND(ADT$3&gt;=$N198,ADT$3&lt;=$O198),$J198/($O198-$N198+1),0),0)</f>
        <v>0</v>
      </c>
      <c r="ADU198" s="21"/>
      <c r="ADV198" s="21">
        <f t="shared" ref="ADV198:ADV199" si="2424">IF($J198&gt;0,IF(AND(ADV$3&gt;=$N198,ADV$3&lt;=$O198),$J198/($O198-$N198+1),0),0)</f>
        <v>0</v>
      </c>
      <c r="ADW198" s="21"/>
      <c r="ADX198" s="21">
        <f t="shared" ref="ADX198:ADX199" si="2425">IF($J198&gt;0,IF(AND(ADX$3&gt;=$N198,ADX$3&lt;=$O198),$J198/($O198-$N198+1),0),0)</f>
        <v>0</v>
      </c>
      <c r="ADY198" s="21"/>
      <c r="ADZ198" s="21">
        <f t="shared" ref="ADZ198:ADZ199" si="2426">IF($J198&gt;0,IF(AND(ADZ$3&gt;=$N198,ADZ$3&lt;=$O198),$J198/($O198-$N198+1),0),0)</f>
        <v>0</v>
      </c>
      <c r="AEA198" s="21"/>
      <c r="AEB198" s="21">
        <f t="shared" ref="AEB198:AEB199" si="2427">IF($J198&gt;0,IF(AND(AEB$3&gt;=$N198,AEB$3&lt;=$O198),$J198/($O198-$N198+1),0),0)</f>
        <v>0</v>
      </c>
      <c r="AEC198" s="21"/>
      <c r="AED198" s="21">
        <f t="shared" ref="AED198:AEF199" si="2428">IF($J198&gt;0,IF(AND(AED$3&gt;=$N198,AED$3&lt;=$O198),$J198/($O198-$N198+1),0),0)</f>
        <v>0</v>
      </c>
      <c r="AEE198" s="21"/>
      <c r="AEF198" s="21">
        <f t="shared" si="2428"/>
        <v>0</v>
      </c>
      <c r="AEG198" s="21"/>
      <c r="AEH198" s="21">
        <f t="shared" ref="AEH198:AEH199" si="2429">IF($J198&gt;0,IF(AND(AEH$3&gt;=$N198,AEH$3&lt;=$O198),$J198/($O198-$N198+1),0),0)</f>
        <v>0</v>
      </c>
      <c r="AEI198" s="21"/>
      <c r="AEJ198" s="21">
        <f t="shared" ref="AEJ198:AEJ199" si="2430">IF($J198&gt;0,IF(AND(AEJ$3&gt;=$N198,AEJ$3&lt;=$O198),$J198/($O198-$N198+1),0),0)</f>
        <v>0</v>
      </c>
      <c r="AEK198" s="21"/>
      <c r="AEL198" s="21">
        <f t="shared" ref="AEL198:AEL199" si="2431">IF($J198&gt;0,IF(AND(AEL$3&gt;=$N198,AEL$3&lt;=$O198),$J198/($O198-$N198+1),0),0)</f>
        <v>0</v>
      </c>
      <c r="AEM198" s="21"/>
      <c r="AEN198" s="21">
        <f t="shared" ref="AEN198:AEN199" si="2432">IF($J198&gt;0,IF(AND(AEN$3&gt;=$N198,AEN$3&lt;=$O198),$J198/($O198-$N198+1),0),0)</f>
        <v>0</v>
      </c>
      <c r="AEO198" s="21"/>
      <c r="AEP198" s="21">
        <f t="shared" ref="AEP198:AEP199" si="2433">IF($J198&gt;0,IF(AND(AEP$3&gt;=$N198,AEP$3&lt;=$O198),$J198/($O198-$N198+1),0),0)</f>
        <v>0</v>
      </c>
      <c r="AEQ198" s="21"/>
      <c r="AER198" s="21">
        <f t="shared" ref="AER198:AER199" si="2434">IF($J198&gt;0,IF(AND(AER$3&gt;=$N198,AER$3&lt;=$O198),$J198/($O198-$N198+1),0),0)</f>
        <v>0</v>
      </c>
      <c r="AES198" s="21"/>
      <c r="AET198" s="21">
        <f t="shared" ref="AET198:AET199" si="2435">IF($J198&gt;0,IF(AND(AET$3&gt;=$N198,AET$3&lt;=$O198),$J198/($O198-$N198+1),0),0)</f>
        <v>0</v>
      </c>
      <c r="AEU198" s="21"/>
      <c r="AEV198" s="21">
        <f t="shared" ref="AEV198:AEX199" si="2436">IF($J198&gt;0,IF(AND(AEV$3&gt;=$N198,AEV$3&lt;=$O198),$J198/($O198-$N198+1),0),0)</f>
        <v>0</v>
      </c>
      <c r="AEW198" s="21"/>
      <c r="AEX198" s="21">
        <f t="shared" si="2436"/>
        <v>0</v>
      </c>
      <c r="AEY198" s="21"/>
      <c r="AEZ198" s="21">
        <f t="shared" ref="AEZ198:AEZ199" si="2437">IF($J198&gt;0,IF(AND(AEZ$3&gt;=$N198,AEZ$3&lt;=$O198),$J198/($O198-$N198+1),0),0)</f>
        <v>0</v>
      </c>
      <c r="AFA198" s="21"/>
      <c r="AFB198" s="21">
        <f t="shared" ref="AFB198:AFB199" si="2438">IF($J198&gt;0,IF(AND(AFB$3&gt;=$N198,AFB$3&lt;=$O198),$J198/($O198-$N198+1),0),0)</f>
        <v>0</v>
      </c>
      <c r="AFC198" s="21"/>
      <c r="AFD198" s="21">
        <f t="shared" ref="AFD198:AFD199" si="2439">IF($J198&gt;0,IF(AND(AFD$3&gt;=$N198,AFD$3&lt;=$O198),$J198/($O198-$N198+1),0),0)</f>
        <v>0</v>
      </c>
      <c r="AFE198" s="21"/>
      <c r="AFF198" s="21">
        <f t="shared" ref="AFF198:AFF199" si="2440">IF($J198&gt;0,IF(AND(AFF$3&gt;=$N198,AFF$3&lt;=$O198),$J198/($O198-$N198+1),0),0)</f>
        <v>0</v>
      </c>
      <c r="AFG198" s="21"/>
      <c r="AFH198" s="21">
        <f t="shared" ref="AFH198:AFH199" si="2441">IF($J198&gt;0,IF(AND(AFH$3&gt;=$N198,AFH$3&lt;=$O198),$J198/($O198-$N198+1),0),0)</f>
        <v>0</v>
      </c>
      <c r="AFI198" s="21"/>
      <c r="AFJ198" s="21">
        <f t="shared" ref="AFJ198:AFJ199" si="2442">IF($J198&gt;0,IF(AND(AFJ$3&gt;=$N198,AFJ$3&lt;=$O198),$J198/($O198-$N198+1),0),0)</f>
        <v>0</v>
      </c>
      <c r="AFK198" s="21"/>
      <c r="AFL198" s="21">
        <f t="shared" ref="AFL198:AFL199" si="2443">IF($J198&gt;0,IF(AND(AFL$3&gt;=$N198,AFL$3&lt;=$O198),$J198/($O198-$N198+1),0),0)</f>
        <v>0</v>
      </c>
      <c r="AFM198" s="21"/>
      <c r="AFN198" s="21">
        <f t="shared" ref="AFN198:AFP199" si="2444">IF($J198&gt;0,IF(AND(AFN$3&gt;=$N198,AFN$3&lt;=$O198),$J198/($O198-$N198+1),0),0)</f>
        <v>0</v>
      </c>
      <c r="AFO198" s="21"/>
      <c r="AFP198" s="21">
        <f t="shared" si="2444"/>
        <v>0</v>
      </c>
      <c r="AFQ198" s="21"/>
      <c r="AFR198" s="21">
        <f t="shared" ref="AFR198:AFR199" si="2445">IF($J198&gt;0,IF(AND(AFR$3&gt;=$N198,AFR$3&lt;=$O198),$J198/($O198-$N198+1),0),0)</f>
        <v>0</v>
      </c>
      <c r="AFS198" s="21"/>
      <c r="AFT198" s="21">
        <f t="shared" ref="AFT198:AFT199" si="2446">IF($J198&gt;0,IF(AND(AFT$3&gt;=$N198,AFT$3&lt;=$O198),$J198/($O198-$N198+1),0),0)</f>
        <v>0</v>
      </c>
      <c r="AFU198" s="21"/>
      <c r="AFV198" s="21">
        <f t="shared" ref="AFV198:AFV199" si="2447">IF($J198&gt;0,IF(AND(AFV$3&gt;=$N198,AFV$3&lt;=$O198),$J198/($O198-$N198+1),0),0)</f>
        <v>0</v>
      </c>
      <c r="AFW198" s="21"/>
      <c r="AFX198" s="21">
        <f t="shared" ref="AFX198:AFX199" si="2448">IF($J198&gt;0,IF(AND(AFX$3&gt;=$N198,AFX$3&lt;=$O198),$J198/($O198-$N198+1),0),0)</f>
        <v>0</v>
      </c>
      <c r="AFY198" s="21"/>
      <c r="AFZ198" s="21">
        <f t="shared" ref="AFZ198:AFZ199" si="2449">IF($J198&gt;0,IF(AND(AFZ$3&gt;=$N198,AFZ$3&lt;=$O198),$J198/($O198-$N198+1),0),0)</f>
        <v>0</v>
      </c>
      <c r="AGA198" s="21"/>
      <c r="AGB198" s="21">
        <f t="shared" ref="AGB198:AGB199" si="2450">IF($J198&gt;0,IF(AND(AGB$3&gt;=$N198,AGB$3&lt;=$O198),$J198/($O198-$N198+1),0),0)</f>
        <v>0</v>
      </c>
      <c r="AGC198" s="21"/>
      <c r="AGD198" s="21">
        <f t="shared" ref="AGD198:AGD199" si="2451">IF($J198&gt;0,IF(AND(AGD$3&gt;=$N198,AGD$3&lt;=$O198),$J198/($O198-$N198+1),0),0)</f>
        <v>0</v>
      </c>
      <c r="AGE198" s="21"/>
      <c r="AGF198" s="21">
        <f t="shared" ref="AGF198:AGH199" si="2452">IF($J198&gt;0,IF(AND(AGF$3&gt;=$N198,AGF$3&lt;=$O198),$J198/($O198-$N198+1),0),0)</f>
        <v>0</v>
      </c>
      <c r="AGG198" s="21"/>
      <c r="AGH198" s="21">
        <f t="shared" si="2452"/>
        <v>0</v>
      </c>
      <c r="AGI198" s="21"/>
      <c r="AGJ198" s="21">
        <f t="shared" ref="AGJ198:AGJ199" si="2453">IF($J198&gt;0,IF(AND(AGJ$3&gt;=$N198,AGJ$3&lt;=$O198),$J198/($O198-$N198+1),0),0)</f>
        <v>0</v>
      </c>
      <c r="AGK198" s="21"/>
      <c r="AGL198" s="21">
        <f t="shared" ref="AGL198:AGL199" si="2454">IF($J198&gt;0,IF(AND(AGL$3&gt;=$N198,AGL$3&lt;=$O198),$J198/($O198-$N198+1),0),0)</f>
        <v>0</v>
      </c>
      <c r="AGM198" s="21"/>
      <c r="AGN198" s="21">
        <f t="shared" ref="AGN198:AGN199" si="2455">IF($J198&gt;0,IF(AND(AGN$3&gt;=$N198,AGN$3&lt;=$O198),$J198/($O198-$N198+1),0),0)</f>
        <v>0</v>
      </c>
      <c r="AGO198" s="21"/>
      <c r="AGP198" s="21">
        <f t="shared" ref="AGP198:AGP199" si="2456">IF($J198&gt;0,IF(AND(AGP$3&gt;=$N198,AGP$3&lt;=$O198),$J198/($O198-$N198+1),0),0)</f>
        <v>0</v>
      </c>
      <c r="AGQ198" s="21"/>
      <c r="AGR198" s="21">
        <f t="shared" ref="AGR198:AGR199" si="2457">IF($J198&gt;0,IF(AND(AGR$3&gt;=$N198,AGR$3&lt;=$O198),$J198/($O198-$N198+1),0),0)</f>
        <v>0</v>
      </c>
      <c r="AGS198" s="21"/>
      <c r="AGT198" s="21">
        <f t="shared" ref="AGT198:AGT199" si="2458">IF($J198&gt;0,IF(AND(AGT$3&gt;=$N198,AGT$3&lt;=$O198),$J198/($O198-$N198+1),0),0)</f>
        <v>0</v>
      </c>
      <c r="AGU198" s="21"/>
      <c r="AGV198" s="21">
        <f t="shared" ref="AGV198:AGV199" si="2459">IF($J198&gt;0,IF(AND(AGV$3&gt;=$N198,AGV$3&lt;=$O198),$J198/($O198-$N198+1),0),0)</f>
        <v>0</v>
      </c>
      <c r="AGW198" s="21"/>
      <c r="AGX198" s="21">
        <f t="shared" ref="AGX198:AGZ199" si="2460">IF($J198&gt;0,IF(AND(AGX$3&gt;=$N198,AGX$3&lt;=$O198),$J198/($O198-$N198+1),0),0)</f>
        <v>0</v>
      </c>
      <c r="AGY198" s="21"/>
      <c r="AGZ198" s="21">
        <f t="shared" si="2460"/>
        <v>0</v>
      </c>
      <c r="AHA198" s="21"/>
      <c r="AHB198" s="21">
        <f t="shared" ref="AHB198:AHB199" si="2461">IF($J198&gt;0,IF(AND(AHB$3&gt;=$N198,AHB$3&lt;=$O198),$J198/($O198-$N198+1),0),0)</f>
        <v>0</v>
      </c>
      <c r="AHC198" s="21"/>
      <c r="AHD198" s="21">
        <f t="shared" ref="AHD198:AHD199" si="2462">IF($J198&gt;0,IF(AND(AHD$3&gt;=$N198,AHD$3&lt;=$O198),$J198/($O198-$N198+1),0),0)</f>
        <v>0</v>
      </c>
      <c r="AHE198" s="21"/>
      <c r="AHF198" s="21">
        <f t="shared" ref="AHF198:AHF199" si="2463">IF($J198&gt;0,IF(AND(AHF$3&gt;=$N198,AHF$3&lt;=$O198),$J198/($O198-$N198+1),0),0)</f>
        <v>0</v>
      </c>
      <c r="AHG198" s="21"/>
      <c r="AHH198" s="21">
        <f t="shared" ref="AHH198:AHH199" si="2464">IF($J198&gt;0,IF(AND(AHH$3&gt;=$N198,AHH$3&lt;=$O198),$J198/($O198-$N198+1),0),0)</f>
        <v>0</v>
      </c>
      <c r="AHI198" s="21"/>
      <c r="AHJ198" s="21">
        <f t="shared" ref="AHJ198:AHJ199" si="2465">IF($J198&gt;0,IF(AND(AHJ$3&gt;=$N198,AHJ$3&lt;=$O198),$J198/($O198-$N198+1),0),0)</f>
        <v>0</v>
      </c>
      <c r="AHK198" s="21"/>
      <c r="AHL198" s="21">
        <f t="shared" ref="AHL198:AHL199" si="2466">IF($J198&gt;0,IF(AND(AHL$3&gt;=$N198,AHL$3&lt;=$O198),$J198/($O198-$N198+1),0),0)</f>
        <v>0</v>
      </c>
      <c r="AHM198" s="21"/>
      <c r="AHN198" s="21">
        <f t="shared" ref="AHN198:AHN199" si="2467">IF($J198&gt;0,IF(AND(AHN$3&gt;=$N198,AHN$3&lt;=$O198),$J198/($O198-$N198+1),0),0)</f>
        <v>0</v>
      </c>
      <c r="AHO198" s="21"/>
      <c r="AHP198" s="21">
        <f t="shared" ref="AHP198:AHR199" si="2468">IF($J198&gt;0,IF(AND(AHP$3&gt;=$N198,AHP$3&lt;=$O198),$J198/($O198-$N198+1),0),0)</f>
        <v>0</v>
      </c>
      <c r="AHQ198" s="21"/>
      <c r="AHR198" s="21">
        <f t="shared" si="2468"/>
        <v>0</v>
      </c>
      <c r="AHS198" s="21"/>
      <c r="AHT198" s="21">
        <f t="shared" ref="AHT198:AHT199" si="2469">IF($J198&gt;0,IF(AND(AHT$3&gt;=$N198,AHT$3&lt;=$O198),$J198/($O198-$N198+1),0),0)</f>
        <v>0</v>
      </c>
      <c r="AHU198" s="21"/>
      <c r="AHV198" s="21">
        <f t="shared" ref="AHV198:AHV199" si="2470">IF($J198&gt;0,IF(AND(AHV$3&gt;=$N198,AHV$3&lt;=$O198),$J198/($O198-$N198+1),0),0)</f>
        <v>0</v>
      </c>
      <c r="AHW198" s="21"/>
      <c r="AHX198" s="21">
        <f t="shared" ref="AHX198:AHX199" si="2471">IF($J198&gt;0,IF(AND(AHX$3&gt;=$N198,AHX$3&lt;=$O198),$J198/($O198-$N198+1),0),0)</f>
        <v>0</v>
      </c>
      <c r="AHY198" s="21"/>
      <c r="AHZ198" s="21">
        <f t="shared" ref="AHZ198:AHZ199" si="2472">IF($J198&gt;0,IF(AND(AHZ$3&gt;=$N198,AHZ$3&lt;=$O198),$J198/($O198-$N198+1),0),0)</f>
        <v>0</v>
      </c>
      <c r="AIA198" s="21"/>
      <c r="AIB198" s="21">
        <f t="shared" ref="AIB198:AIB199" si="2473">IF($J198&gt;0,IF(AND(AIB$3&gt;=$N198,AIB$3&lt;=$O198),$J198/($O198-$N198+1),0),0)</f>
        <v>0</v>
      </c>
      <c r="AIC198" s="21"/>
      <c r="AID198" s="21">
        <f t="shared" ref="AID198:AID199" si="2474">IF($J198&gt;0,IF(AND(AID$3&gt;=$N198,AID$3&lt;=$O198),$J198/($O198-$N198+1),0),0)</f>
        <v>0</v>
      </c>
      <c r="AIE198" s="21"/>
      <c r="AIF198" s="21">
        <f t="shared" ref="AIF198:AIF199" si="2475">IF($J198&gt;0,IF(AND(AIF$3&gt;=$N198,AIF$3&lt;=$O198),$J198/($O198-$N198+1),0),0)</f>
        <v>0</v>
      </c>
      <c r="AIG198" s="21"/>
      <c r="AIH198" s="21">
        <f t="shared" ref="AIH198:AIJ199" si="2476">IF($J198&gt;0,IF(AND(AIH$3&gt;=$N198,AIH$3&lt;=$O198),$J198/($O198-$N198+1),0),0)</f>
        <v>0</v>
      </c>
      <c r="AII198" s="21"/>
      <c r="AIJ198" s="21">
        <f t="shared" si="2476"/>
        <v>0</v>
      </c>
      <c r="AIK198" s="21"/>
      <c r="AIL198" s="21">
        <f t="shared" ref="AIL198:AIL199" si="2477">IF($J198&gt;0,IF(AND(AIL$3&gt;=$N198,AIL$3&lt;=$O198),$J198/($O198-$N198+1),0),0)</f>
        <v>0</v>
      </c>
      <c r="AIM198" s="21"/>
      <c r="AIN198" s="21">
        <f t="shared" ref="AIN198:AIN199" si="2478">IF($J198&gt;0,IF(AND(AIN$3&gt;=$N198,AIN$3&lt;=$O198),$J198/($O198-$N198+1),0),0)</f>
        <v>0</v>
      </c>
      <c r="AIO198" s="21"/>
      <c r="AIP198" s="21">
        <f t="shared" ref="AIP198:AIP199" si="2479">IF($J198&gt;0,IF(AND(AIP$3&gt;=$N198,AIP$3&lt;=$O198),$J198/($O198-$N198+1),0),0)</f>
        <v>0</v>
      </c>
      <c r="AIQ198" s="21"/>
      <c r="AIR198" s="21">
        <f t="shared" ref="AIR198:AIR199" si="2480">IF($J198&gt;0,IF(AND(AIR$3&gt;=$N198,AIR$3&lt;=$O198),$J198/($O198-$N198+1),0),0)</f>
        <v>0</v>
      </c>
      <c r="AIS198" s="21"/>
      <c r="AIT198" s="21">
        <f t="shared" ref="AIT198:AIT199" si="2481">IF($J198&gt;0,IF(AND(AIT$3&gt;=$N198,AIT$3&lt;=$O198),$J198/($O198-$N198+1),0),0)</f>
        <v>0</v>
      </c>
      <c r="AIU198" s="21"/>
      <c r="AIV198" s="21">
        <f t="shared" ref="AIV198:AIV199" si="2482">IF($J198&gt;0,IF(AND(AIV$3&gt;=$N198,AIV$3&lt;=$O198),$J198/($O198-$N198+1),0),0)</f>
        <v>0</v>
      </c>
      <c r="AIW198" s="21"/>
      <c r="AIX198" s="21">
        <f t="shared" ref="AIX198:AIX199" si="2483">IF($J198&gt;0,IF(AND(AIX$3&gt;=$N198,AIX$3&lt;=$O198),$J198/($O198-$N198+1),0),0)</f>
        <v>0</v>
      </c>
      <c r="AIY198" s="21"/>
      <c r="AIZ198" s="21">
        <f t="shared" si="2395"/>
        <v>0</v>
      </c>
      <c r="AJA198" s="21"/>
    </row>
    <row r="199" spans="2:937" ht="13.5" customHeight="1" thickBot="1" x14ac:dyDescent="0.3">
      <c r="B199" s="177">
        <v>194</v>
      </c>
      <c r="C199" s="491" t="s">
        <v>207</v>
      </c>
      <c r="D199" s="492" t="s">
        <v>523</v>
      </c>
      <c r="E199" s="195" t="s">
        <v>404</v>
      </c>
      <c r="F199" s="195" t="str">
        <f>_xlfn.XLOOKUP(D199,'WTG PH-III'!$D$5:$D$198,'WTG PH-III'!$B$5:$B$198,0,0,1)</f>
        <v>PSS-09</v>
      </c>
      <c r="G199" s="493" t="s">
        <v>537</v>
      </c>
      <c r="H199" s="493" t="s">
        <v>541</v>
      </c>
      <c r="I199" s="494">
        <v>11.5</v>
      </c>
      <c r="J199" s="178">
        <v>253</v>
      </c>
      <c r="K199" s="178">
        <f>SUMIF($P$4:$AJA$4,$K$1,P199:AJA199)</f>
        <v>253.00000000000006</v>
      </c>
      <c r="L199" s="178">
        <f t="shared" si="2071"/>
        <v>253</v>
      </c>
      <c r="M199" s="178">
        <f t="shared" si="2397"/>
        <v>0</v>
      </c>
      <c r="N199" s="135">
        <f>VLOOKUP(D199,'WTG PH-III'!$D$5:$U$198,17,0)</f>
        <v>45959</v>
      </c>
      <c r="O199" s="135">
        <f>VLOOKUP(D199,'WTG PH-III'!$D$5:$U$198,18,0)</f>
        <v>45968</v>
      </c>
      <c r="P199" s="178">
        <f t="shared" si="2073"/>
        <v>0</v>
      </c>
      <c r="Q199" s="178"/>
      <c r="R199" s="178">
        <f t="shared" si="2074"/>
        <v>0</v>
      </c>
      <c r="S199" s="178"/>
      <c r="T199" s="178">
        <f t="shared" si="2075"/>
        <v>0</v>
      </c>
      <c r="U199" s="178"/>
      <c r="V199" s="178">
        <f t="shared" si="2076"/>
        <v>0</v>
      </c>
      <c r="W199" s="178"/>
      <c r="X199" s="178">
        <f t="shared" si="2077"/>
        <v>0</v>
      </c>
      <c r="Y199" s="178"/>
      <c r="Z199" s="178">
        <f t="shared" si="2078"/>
        <v>0</v>
      </c>
      <c r="AA199" s="178"/>
      <c r="AB199" s="178">
        <f t="shared" si="2079"/>
        <v>0</v>
      </c>
      <c r="AC199" s="178"/>
      <c r="AD199" s="178">
        <f t="shared" si="2080"/>
        <v>0</v>
      </c>
      <c r="AE199" s="178"/>
      <c r="AF199" s="178">
        <f t="shared" si="2081"/>
        <v>0</v>
      </c>
      <c r="AG199" s="178"/>
      <c r="AH199" s="178">
        <f t="shared" si="2082"/>
        <v>0</v>
      </c>
      <c r="AI199" s="178"/>
      <c r="AJ199" s="178">
        <f t="shared" si="2083"/>
        <v>0</v>
      </c>
      <c r="AK199" s="178"/>
      <c r="AL199" s="178">
        <f t="shared" si="2084"/>
        <v>0</v>
      </c>
      <c r="AM199" s="178"/>
      <c r="AN199" s="178">
        <f t="shared" si="2085"/>
        <v>0</v>
      </c>
      <c r="AO199" s="178"/>
      <c r="AP199" s="178">
        <f t="shared" si="2086"/>
        <v>0</v>
      </c>
      <c r="AQ199" s="178"/>
      <c r="AR199" s="178">
        <f t="shared" si="2087"/>
        <v>0</v>
      </c>
      <c r="AS199" s="178"/>
      <c r="AT199" s="178">
        <f t="shared" si="2088"/>
        <v>0</v>
      </c>
      <c r="AU199" s="178"/>
      <c r="AV199" s="178">
        <f t="shared" si="2089"/>
        <v>0</v>
      </c>
      <c r="AW199" s="178"/>
      <c r="AX199" s="178">
        <f t="shared" si="2090"/>
        <v>0</v>
      </c>
      <c r="AY199" s="178"/>
      <c r="AZ199" s="178">
        <f t="shared" si="2091"/>
        <v>0</v>
      </c>
      <c r="BA199" s="178"/>
      <c r="BB199" s="178">
        <f t="shared" si="2092"/>
        <v>0</v>
      </c>
      <c r="BC199" s="178"/>
      <c r="BD199" s="178">
        <f t="shared" si="2093"/>
        <v>0</v>
      </c>
      <c r="BE199" s="178"/>
      <c r="BF199" s="178">
        <f t="shared" si="2094"/>
        <v>0</v>
      </c>
      <c r="BG199" s="178"/>
      <c r="BH199" s="178">
        <f t="shared" si="2095"/>
        <v>0</v>
      </c>
      <c r="BI199" s="178"/>
      <c r="BJ199" s="178">
        <f t="shared" si="2096"/>
        <v>0</v>
      </c>
      <c r="BK199" s="178"/>
      <c r="BL199" s="178">
        <f t="shared" si="2097"/>
        <v>0</v>
      </c>
      <c r="BM199" s="178"/>
      <c r="BN199" s="178">
        <f t="shared" si="2098"/>
        <v>0</v>
      </c>
      <c r="BO199" s="178"/>
      <c r="BP199" s="178">
        <f t="shared" si="2099"/>
        <v>0</v>
      </c>
      <c r="BQ199" s="178"/>
      <c r="BR199" s="178">
        <f t="shared" si="2100"/>
        <v>0</v>
      </c>
      <c r="BS199" s="178"/>
      <c r="BT199" s="178">
        <f t="shared" si="2101"/>
        <v>0</v>
      </c>
      <c r="BU199" s="178"/>
      <c r="BV199" s="178">
        <f t="shared" si="2102"/>
        <v>0</v>
      </c>
      <c r="BW199" s="178"/>
      <c r="BX199" s="178">
        <f t="shared" si="2103"/>
        <v>0</v>
      </c>
      <c r="BY199" s="178"/>
      <c r="BZ199" s="178">
        <f t="shared" si="2104"/>
        <v>0</v>
      </c>
      <c r="CA199" s="178"/>
      <c r="CB199" s="178">
        <f t="shared" si="2105"/>
        <v>0</v>
      </c>
      <c r="CC199" s="178"/>
      <c r="CD199" s="178">
        <f t="shared" si="2106"/>
        <v>0</v>
      </c>
      <c r="CE199" s="178"/>
      <c r="CF199" s="178">
        <f t="shared" si="2107"/>
        <v>0</v>
      </c>
      <c r="CG199" s="178"/>
      <c r="CH199" s="178">
        <f t="shared" si="2108"/>
        <v>0</v>
      </c>
      <c r="CI199" s="178"/>
      <c r="CJ199" s="178">
        <f t="shared" si="2109"/>
        <v>0</v>
      </c>
      <c r="CK199" s="178"/>
      <c r="CL199" s="178">
        <f t="shared" si="2110"/>
        <v>0</v>
      </c>
      <c r="CM199" s="178"/>
      <c r="CN199" s="178">
        <f t="shared" si="2111"/>
        <v>0</v>
      </c>
      <c r="CO199" s="178"/>
      <c r="CP199" s="178">
        <f t="shared" si="2112"/>
        <v>0</v>
      </c>
      <c r="CQ199" s="178"/>
      <c r="CR199" s="178">
        <f t="shared" si="2113"/>
        <v>0</v>
      </c>
      <c r="CS199" s="178"/>
      <c r="CT199" s="178">
        <f t="shared" si="2114"/>
        <v>0</v>
      </c>
      <c r="CU199" s="178"/>
      <c r="CV199" s="178">
        <f t="shared" si="2115"/>
        <v>0</v>
      </c>
      <c r="CW199" s="178"/>
      <c r="CX199" s="178">
        <f t="shared" si="2116"/>
        <v>0</v>
      </c>
      <c r="CY199" s="178"/>
      <c r="CZ199" s="178">
        <f t="shared" si="2117"/>
        <v>0</v>
      </c>
      <c r="DA199" s="178"/>
      <c r="DB199" s="178">
        <f t="shared" si="2118"/>
        <v>0</v>
      </c>
      <c r="DC199" s="178"/>
      <c r="DD199" s="178">
        <f t="shared" si="2119"/>
        <v>0</v>
      </c>
      <c r="DE199" s="178"/>
      <c r="DF199" s="178">
        <f t="shared" si="2120"/>
        <v>0</v>
      </c>
      <c r="DG199" s="178"/>
      <c r="DH199" s="178">
        <f t="shared" si="2121"/>
        <v>0</v>
      </c>
      <c r="DI199" s="178"/>
      <c r="DJ199" s="178">
        <f t="shared" si="2122"/>
        <v>0</v>
      </c>
      <c r="DK199" s="178"/>
      <c r="DL199" s="178">
        <f t="shared" si="2123"/>
        <v>0</v>
      </c>
      <c r="DM199" s="178"/>
      <c r="DN199" s="178">
        <f t="shared" si="2124"/>
        <v>0</v>
      </c>
      <c r="DO199" s="178"/>
      <c r="DP199" s="178">
        <f t="shared" si="2125"/>
        <v>0</v>
      </c>
      <c r="DQ199" s="178"/>
      <c r="DR199" s="178">
        <f t="shared" si="2126"/>
        <v>0</v>
      </c>
      <c r="DS199" s="178"/>
      <c r="DT199" s="178">
        <f t="shared" si="2127"/>
        <v>0</v>
      </c>
      <c r="DU199" s="178"/>
      <c r="DV199" s="178">
        <f t="shared" si="2128"/>
        <v>0</v>
      </c>
      <c r="DW199" s="178"/>
      <c r="DX199" s="178">
        <f t="shared" si="2129"/>
        <v>0</v>
      </c>
      <c r="DY199" s="178"/>
      <c r="DZ199" s="178">
        <f t="shared" si="2130"/>
        <v>0</v>
      </c>
      <c r="EA199" s="178"/>
      <c r="EB199" s="178">
        <f t="shared" si="2131"/>
        <v>0</v>
      </c>
      <c r="EC199" s="178"/>
      <c r="ED199" s="178">
        <f t="shared" si="2132"/>
        <v>0</v>
      </c>
      <c r="EE199" s="178"/>
      <c r="EF199" s="178">
        <f t="shared" si="2133"/>
        <v>0</v>
      </c>
      <c r="EG199" s="178"/>
      <c r="EH199" s="178">
        <f t="shared" si="2134"/>
        <v>0</v>
      </c>
      <c r="EI199" s="178"/>
      <c r="EJ199" s="178">
        <f t="shared" si="2135"/>
        <v>0</v>
      </c>
      <c r="EK199" s="178"/>
      <c r="EL199" s="178">
        <f t="shared" si="2136"/>
        <v>0</v>
      </c>
      <c r="EM199" s="178"/>
      <c r="EN199" s="178">
        <f t="shared" si="2137"/>
        <v>0</v>
      </c>
      <c r="EO199" s="178"/>
      <c r="EP199" s="178">
        <f t="shared" si="2138"/>
        <v>0</v>
      </c>
      <c r="EQ199" s="178"/>
      <c r="ER199" s="178">
        <f t="shared" si="2139"/>
        <v>0</v>
      </c>
      <c r="ES199" s="178"/>
      <c r="ET199" s="178">
        <f t="shared" si="2140"/>
        <v>0</v>
      </c>
      <c r="EU199" s="178"/>
      <c r="EV199" s="178">
        <f t="shared" si="2141"/>
        <v>0</v>
      </c>
      <c r="EW199" s="178"/>
      <c r="EX199" s="178">
        <f t="shared" si="2142"/>
        <v>0</v>
      </c>
      <c r="EY199" s="178"/>
      <c r="EZ199" s="178">
        <f t="shared" si="2143"/>
        <v>0</v>
      </c>
      <c r="FA199" s="178"/>
      <c r="FB199" s="178">
        <f t="shared" si="2144"/>
        <v>0</v>
      </c>
      <c r="FC199" s="178"/>
      <c r="FD199" s="178">
        <f t="shared" si="2145"/>
        <v>0</v>
      </c>
      <c r="FE199" s="178"/>
      <c r="FF199" s="178">
        <f t="shared" si="2146"/>
        <v>0</v>
      </c>
      <c r="FG199" s="178"/>
      <c r="FH199" s="178">
        <f t="shared" si="2147"/>
        <v>0</v>
      </c>
      <c r="FI199" s="178"/>
      <c r="FJ199" s="178">
        <f t="shared" si="2148"/>
        <v>0</v>
      </c>
      <c r="FK199" s="178"/>
      <c r="FL199" s="178">
        <f t="shared" si="2149"/>
        <v>0</v>
      </c>
      <c r="FM199" s="178"/>
      <c r="FN199" s="178">
        <f t="shared" si="2150"/>
        <v>0</v>
      </c>
      <c r="FO199" s="178"/>
      <c r="FP199" s="178">
        <f t="shared" si="2151"/>
        <v>0</v>
      </c>
      <c r="FQ199" s="178"/>
      <c r="FR199" s="178">
        <f t="shared" si="2152"/>
        <v>0</v>
      </c>
      <c r="FS199" s="178"/>
      <c r="FT199" s="178">
        <f t="shared" si="2153"/>
        <v>0</v>
      </c>
      <c r="FU199" s="178"/>
      <c r="FV199" s="178">
        <f t="shared" si="2154"/>
        <v>0</v>
      </c>
      <c r="FW199" s="178"/>
      <c r="FX199" s="178">
        <f t="shared" si="2155"/>
        <v>0</v>
      </c>
      <c r="FY199" s="178"/>
      <c r="FZ199" s="178">
        <f t="shared" si="2156"/>
        <v>0</v>
      </c>
      <c r="GA199" s="178"/>
      <c r="GB199" s="178">
        <f t="shared" si="2157"/>
        <v>0</v>
      </c>
      <c r="GC199" s="178"/>
      <c r="GD199" s="178">
        <f t="shared" si="2158"/>
        <v>0</v>
      </c>
      <c r="GE199" s="178"/>
      <c r="GF199" s="178">
        <f t="shared" si="2159"/>
        <v>0</v>
      </c>
      <c r="GG199" s="178"/>
      <c r="GH199" s="178">
        <f t="shared" si="2160"/>
        <v>0</v>
      </c>
      <c r="GI199" s="178"/>
      <c r="GJ199" s="178">
        <f t="shared" si="2161"/>
        <v>0</v>
      </c>
      <c r="GK199" s="178"/>
      <c r="GL199" s="178">
        <f t="shared" si="2162"/>
        <v>0</v>
      </c>
      <c r="GM199" s="178"/>
      <c r="GN199" s="178">
        <f t="shared" si="2163"/>
        <v>0</v>
      </c>
      <c r="GO199" s="178"/>
      <c r="GP199" s="178">
        <f t="shared" si="2164"/>
        <v>0</v>
      </c>
      <c r="GQ199" s="178"/>
      <c r="GR199" s="178">
        <f t="shared" si="2165"/>
        <v>0</v>
      </c>
      <c r="GS199" s="178"/>
      <c r="GT199" s="178">
        <f t="shared" si="2166"/>
        <v>0</v>
      </c>
      <c r="GU199" s="178"/>
      <c r="GV199" s="178">
        <f t="shared" si="2167"/>
        <v>0</v>
      </c>
      <c r="GW199" s="178"/>
      <c r="GX199" s="178">
        <f t="shared" si="2168"/>
        <v>0</v>
      </c>
      <c r="GY199" s="178"/>
      <c r="GZ199" s="178">
        <f t="shared" si="2169"/>
        <v>0</v>
      </c>
      <c r="HA199" s="178"/>
      <c r="HB199" s="178">
        <f t="shared" si="2170"/>
        <v>0</v>
      </c>
      <c r="HC199" s="178"/>
      <c r="HD199" s="178">
        <f t="shared" si="2171"/>
        <v>0</v>
      </c>
      <c r="HE199" s="178"/>
      <c r="HF199" s="178">
        <f t="shared" si="2172"/>
        <v>0</v>
      </c>
      <c r="HG199" s="178"/>
      <c r="HH199" s="178">
        <f t="shared" si="2173"/>
        <v>0</v>
      </c>
      <c r="HI199" s="178"/>
      <c r="HJ199" s="178">
        <f t="shared" si="2174"/>
        <v>0</v>
      </c>
      <c r="HK199" s="178"/>
      <c r="HL199" s="178">
        <f t="shared" si="2175"/>
        <v>0</v>
      </c>
      <c r="HM199" s="178"/>
      <c r="HN199" s="178">
        <f t="shared" si="2176"/>
        <v>0</v>
      </c>
      <c r="HO199" s="178"/>
      <c r="HP199" s="178">
        <f t="shared" si="2177"/>
        <v>0</v>
      </c>
      <c r="HQ199" s="178"/>
      <c r="HR199" s="178">
        <f t="shared" si="2178"/>
        <v>0</v>
      </c>
      <c r="HS199" s="178"/>
      <c r="HT199" s="178">
        <f t="shared" si="2179"/>
        <v>0</v>
      </c>
      <c r="HU199" s="178"/>
      <c r="HV199" s="178">
        <f t="shared" si="2180"/>
        <v>0</v>
      </c>
      <c r="HW199" s="178"/>
      <c r="HX199" s="178">
        <f t="shared" si="2181"/>
        <v>0</v>
      </c>
      <c r="HY199" s="178"/>
      <c r="HZ199" s="178">
        <f t="shared" si="2182"/>
        <v>0</v>
      </c>
      <c r="IA199" s="178"/>
      <c r="IB199" s="178">
        <f t="shared" si="2183"/>
        <v>0</v>
      </c>
      <c r="IC199" s="178"/>
      <c r="ID199" s="178">
        <f t="shared" si="2184"/>
        <v>0</v>
      </c>
      <c r="IE199" s="178"/>
      <c r="IF199" s="178">
        <f t="shared" si="2185"/>
        <v>0</v>
      </c>
      <c r="IG199" s="178"/>
      <c r="IH199" s="178">
        <f t="shared" si="2186"/>
        <v>0</v>
      </c>
      <c r="II199" s="178"/>
      <c r="IJ199" s="178">
        <f t="shared" si="2187"/>
        <v>0</v>
      </c>
      <c r="IK199" s="178"/>
      <c r="IL199" s="178">
        <f t="shared" si="2188"/>
        <v>0</v>
      </c>
      <c r="IM199" s="178"/>
      <c r="IN199" s="178">
        <f t="shared" si="2189"/>
        <v>0</v>
      </c>
      <c r="IO199" s="178"/>
      <c r="IP199" s="178">
        <f t="shared" si="2190"/>
        <v>0</v>
      </c>
      <c r="IQ199" s="178"/>
      <c r="IR199" s="178">
        <f t="shared" si="2191"/>
        <v>0</v>
      </c>
      <c r="IS199" s="178"/>
      <c r="IT199" s="178">
        <f t="shared" si="2192"/>
        <v>0</v>
      </c>
      <c r="IU199" s="178"/>
      <c r="IV199" s="178">
        <f t="shared" si="2193"/>
        <v>0</v>
      </c>
      <c r="IW199" s="178"/>
      <c r="IX199" s="178">
        <f t="shared" si="2194"/>
        <v>0</v>
      </c>
      <c r="IY199" s="178"/>
      <c r="IZ199" s="178">
        <f t="shared" si="2195"/>
        <v>0</v>
      </c>
      <c r="JA199" s="178"/>
      <c r="JB199" s="178">
        <f t="shared" si="2196"/>
        <v>0</v>
      </c>
      <c r="JC199" s="178"/>
      <c r="JD199" s="178">
        <f t="shared" si="2197"/>
        <v>0</v>
      </c>
      <c r="JE199" s="178"/>
      <c r="JF199" s="178">
        <f t="shared" si="2198"/>
        <v>0</v>
      </c>
      <c r="JG199" s="178"/>
      <c r="JH199" s="178">
        <f t="shared" si="2199"/>
        <v>0</v>
      </c>
      <c r="JI199" s="178"/>
      <c r="JJ199" s="178">
        <f t="shared" si="2200"/>
        <v>0</v>
      </c>
      <c r="JK199" s="178"/>
      <c r="JL199" s="178">
        <f t="shared" si="2201"/>
        <v>0</v>
      </c>
      <c r="JM199" s="178"/>
      <c r="JN199" s="178">
        <f t="shared" si="2202"/>
        <v>0</v>
      </c>
      <c r="JO199" s="178"/>
      <c r="JP199" s="178">
        <f t="shared" si="2203"/>
        <v>0</v>
      </c>
      <c r="JQ199" s="178"/>
      <c r="JR199" s="178">
        <f t="shared" si="2204"/>
        <v>0</v>
      </c>
      <c r="JS199" s="178"/>
      <c r="JT199" s="178">
        <f t="shared" si="2205"/>
        <v>0</v>
      </c>
      <c r="JU199" s="178"/>
      <c r="JV199" s="178">
        <f t="shared" si="2206"/>
        <v>0</v>
      </c>
      <c r="JW199" s="178"/>
      <c r="JX199" s="178">
        <f t="shared" si="2207"/>
        <v>0</v>
      </c>
      <c r="JY199" s="178"/>
      <c r="JZ199" s="178">
        <f t="shared" si="2208"/>
        <v>0</v>
      </c>
      <c r="KA199" s="178"/>
      <c r="KB199" s="178">
        <f t="shared" si="2209"/>
        <v>0</v>
      </c>
      <c r="KC199" s="178"/>
      <c r="KD199" s="178">
        <f t="shared" si="2210"/>
        <v>0</v>
      </c>
      <c r="KE199" s="178"/>
      <c r="KF199" s="178">
        <f t="shared" si="2211"/>
        <v>0</v>
      </c>
      <c r="KG199" s="178"/>
      <c r="KH199" s="178">
        <f t="shared" si="2212"/>
        <v>0</v>
      </c>
      <c r="KI199" s="178"/>
      <c r="KJ199" s="178">
        <f t="shared" si="2213"/>
        <v>0</v>
      </c>
      <c r="KK199" s="178"/>
      <c r="KL199" s="178">
        <f t="shared" si="2214"/>
        <v>0</v>
      </c>
      <c r="KM199" s="178"/>
      <c r="KN199" s="178">
        <f t="shared" si="2215"/>
        <v>0</v>
      </c>
      <c r="KO199" s="178"/>
      <c r="KP199" s="178">
        <f t="shared" si="2216"/>
        <v>0</v>
      </c>
      <c r="KQ199" s="178"/>
      <c r="KR199" s="178">
        <f t="shared" si="2217"/>
        <v>0</v>
      </c>
      <c r="KS199" s="178"/>
      <c r="KT199" s="178">
        <f t="shared" si="2218"/>
        <v>0</v>
      </c>
      <c r="KU199" s="178"/>
      <c r="KV199" s="178">
        <f t="shared" si="2219"/>
        <v>0</v>
      </c>
      <c r="KW199" s="178"/>
      <c r="KX199" s="178">
        <f t="shared" si="2220"/>
        <v>0</v>
      </c>
      <c r="KY199" s="178"/>
      <c r="KZ199" s="178">
        <f t="shared" si="2221"/>
        <v>0</v>
      </c>
      <c r="LA199" s="178"/>
      <c r="LB199" s="178">
        <f t="shared" si="2222"/>
        <v>0</v>
      </c>
      <c r="LC199" s="178"/>
      <c r="LD199" s="178">
        <f t="shared" si="2223"/>
        <v>0</v>
      </c>
      <c r="LE199" s="178"/>
      <c r="LF199" s="178">
        <f t="shared" si="2224"/>
        <v>0</v>
      </c>
      <c r="LG199" s="178"/>
      <c r="LH199" s="178">
        <f t="shared" si="2225"/>
        <v>0</v>
      </c>
      <c r="LI199" s="178"/>
      <c r="LJ199" s="178">
        <f t="shared" si="2226"/>
        <v>0</v>
      </c>
      <c r="LK199" s="178"/>
      <c r="LL199" s="178">
        <f t="shared" si="2227"/>
        <v>0</v>
      </c>
      <c r="LM199" s="178"/>
      <c r="LN199" s="178">
        <f t="shared" si="2228"/>
        <v>0</v>
      </c>
      <c r="LO199" s="178"/>
      <c r="LP199" s="178">
        <f t="shared" si="2229"/>
        <v>0</v>
      </c>
      <c r="LQ199" s="178"/>
      <c r="LR199" s="178">
        <f t="shared" si="2230"/>
        <v>0</v>
      </c>
      <c r="LS199" s="178"/>
      <c r="LT199" s="178">
        <f t="shared" si="2231"/>
        <v>0</v>
      </c>
      <c r="LU199" s="178"/>
      <c r="LV199" s="178">
        <f t="shared" si="2232"/>
        <v>0</v>
      </c>
      <c r="LW199" s="178"/>
      <c r="LX199" s="178">
        <f t="shared" si="2233"/>
        <v>0</v>
      </c>
      <c r="LY199" s="178"/>
      <c r="LZ199" s="178">
        <f t="shared" si="2234"/>
        <v>0</v>
      </c>
      <c r="MA199" s="178"/>
      <c r="MB199" s="178">
        <f t="shared" si="2235"/>
        <v>0</v>
      </c>
      <c r="MC199" s="178"/>
      <c r="MD199" s="178">
        <f t="shared" si="2236"/>
        <v>0</v>
      </c>
      <c r="ME199" s="178"/>
      <c r="MF199" s="178">
        <f t="shared" si="2237"/>
        <v>0</v>
      </c>
      <c r="MG199" s="178"/>
      <c r="MH199" s="178">
        <f t="shared" si="2238"/>
        <v>0</v>
      </c>
      <c r="MI199" s="178"/>
      <c r="MJ199" s="178">
        <f t="shared" si="2239"/>
        <v>0</v>
      </c>
      <c r="MK199" s="178"/>
      <c r="ML199" s="178">
        <f t="shared" si="2240"/>
        <v>0</v>
      </c>
      <c r="MM199" s="178"/>
      <c r="MN199" s="178">
        <f t="shared" si="2241"/>
        <v>0</v>
      </c>
      <c r="MO199" s="178"/>
      <c r="MP199" s="178">
        <f t="shared" si="2242"/>
        <v>0</v>
      </c>
      <c r="MQ199" s="178"/>
      <c r="MR199" s="178">
        <f t="shared" si="2243"/>
        <v>0</v>
      </c>
      <c r="MS199" s="178"/>
      <c r="MT199" s="178">
        <f t="shared" si="2244"/>
        <v>0</v>
      </c>
      <c r="MU199" s="178"/>
      <c r="MV199" s="178">
        <f t="shared" si="2245"/>
        <v>0</v>
      </c>
      <c r="MW199" s="178"/>
      <c r="MX199" s="178">
        <f t="shared" si="2246"/>
        <v>0</v>
      </c>
      <c r="MY199" s="178"/>
      <c r="MZ199" s="178">
        <f t="shared" si="2247"/>
        <v>0</v>
      </c>
      <c r="NA199" s="178"/>
      <c r="NB199" s="178">
        <f t="shared" si="2248"/>
        <v>0</v>
      </c>
      <c r="NC199" s="178"/>
      <c r="ND199" s="178">
        <f t="shared" si="2249"/>
        <v>0</v>
      </c>
      <c r="NE199" s="178"/>
      <c r="NF199" s="178">
        <f t="shared" si="2250"/>
        <v>0</v>
      </c>
      <c r="NG199" s="178"/>
      <c r="NH199" s="178">
        <f t="shared" si="2251"/>
        <v>0</v>
      </c>
      <c r="NI199" s="178"/>
      <c r="NJ199" s="178">
        <f t="shared" si="2252"/>
        <v>0</v>
      </c>
      <c r="NK199" s="178"/>
      <c r="NL199" s="178">
        <f t="shared" si="2253"/>
        <v>0</v>
      </c>
      <c r="NM199" s="178"/>
      <c r="NN199" s="178">
        <f t="shared" si="2254"/>
        <v>0</v>
      </c>
      <c r="NO199" s="178"/>
      <c r="NP199" s="178">
        <f t="shared" si="2255"/>
        <v>0</v>
      </c>
      <c r="NQ199" s="178"/>
      <c r="NR199" s="178">
        <f t="shared" si="2256"/>
        <v>0</v>
      </c>
      <c r="NS199" s="178"/>
      <c r="NT199" s="178">
        <f t="shared" si="2257"/>
        <v>0</v>
      </c>
      <c r="NU199" s="178"/>
      <c r="NV199" s="178">
        <f t="shared" si="2258"/>
        <v>0</v>
      </c>
      <c r="NW199" s="178"/>
      <c r="NX199" s="178">
        <f t="shared" si="2259"/>
        <v>0</v>
      </c>
      <c r="NY199" s="178"/>
      <c r="NZ199" s="178">
        <f t="shared" si="2260"/>
        <v>0</v>
      </c>
      <c r="OA199" s="178"/>
      <c r="OB199" s="178">
        <f t="shared" si="2261"/>
        <v>0</v>
      </c>
      <c r="OC199" s="178"/>
      <c r="OD199" s="178">
        <f t="shared" si="2262"/>
        <v>0</v>
      </c>
      <c r="OE199" s="178"/>
      <c r="OF199" s="178">
        <f t="shared" si="2263"/>
        <v>0</v>
      </c>
      <c r="OG199" s="178"/>
      <c r="OH199" s="178">
        <f t="shared" si="2264"/>
        <v>0</v>
      </c>
      <c r="OI199" s="178"/>
      <c r="OJ199" s="178">
        <f t="shared" si="2265"/>
        <v>0</v>
      </c>
      <c r="OK199" s="178"/>
      <c r="OL199" s="178">
        <f t="shared" si="2266"/>
        <v>0</v>
      </c>
      <c r="OM199" s="178"/>
      <c r="ON199" s="178">
        <f t="shared" si="2395"/>
        <v>0</v>
      </c>
      <c r="OO199" s="178"/>
      <c r="OP199" s="178">
        <f t="shared" si="2395"/>
        <v>0</v>
      </c>
      <c r="OQ199" s="178"/>
      <c r="OR199" s="178">
        <f t="shared" si="2395"/>
        <v>0</v>
      </c>
      <c r="OS199" s="178"/>
      <c r="OT199" s="178">
        <f t="shared" si="2395"/>
        <v>0</v>
      </c>
      <c r="OU199" s="178"/>
      <c r="OV199" s="178">
        <f t="shared" si="2395"/>
        <v>0</v>
      </c>
      <c r="OW199" s="178"/>
      <c r="OX199" s="178">
        <f t="shared" si="2395"/>
        <v>0</v>
      </c>
      <c r="OY199" s="178"/>
      <c r="OZ199" s="178">
        <f t="shared" si="2395"/>
        <v>0</v>
      </c>
      <c r="PA199" s="178"/>
      <c r="PB199" s="178">
        <f t="shared" si="2268"/>
        <v>0</v>
      </c>
      <c r="PC199" s="178"/>
      <c r="PD199" s="178">
        <f t="shared" si="2268"/>
        <v>0</v>
      </c>
      <c r="PE199" s="178"/>
      <c r="PF199" s="178">
        <f t="shared" si="2268"/>
        <v>0</v>
      </c>
      <c r="PG199" s="178"/>
      <c r="PH199" s="178">
        <f t="shared" si="2268"/>
        <v>0</v>
      </c>
      <c r="PI199" s="178"/>
      <c r="PJ199" s="178">
        <f t="shared" si="2268"/>
        <v>0</v>
      </c>
      <c r="PK199" s="178"/>
      <c r="PL199" s="178">
        <f t="shared" si="2268"/>
        <v>0</v>
      </c>
      <c r="PM199" s="178"/>
      <c r="PN199" s="178">
        <f t="shared" si="2269"/>
        <v>0</v>
      </c>
      <c r="PO199" s="178"/>
      <c r="PP199" s="178">
        <f t="shared" si="2269"/>
        <v>0</v>
      </c>
      <c r="PQ199" s="178"/>
      <c r="PR199" s="178">
        <f t="shared" si="2269"/>
        <v>0</v>
      </c>
      <c r="PS199" s="178"/>
      <c r="PT199" s="178">
        <f t="shared" si="2269"/>
        <v>0</v>
      </c>
      <c r="PU199" s="178"/>
      <c r="PV199" s="178">
        <f t="shared" si="2269"/>
        <v>0</v>
      </c>
      <c r="PW199" s="178"/>
      <c r="PX199" s="178">
        <f t="shared" si="2269"/>
        <v>0</v>
      </c>
      <c r="PY199" s="178"/>
      <c r="PZ199" s="178">
        <f t="shared" si="2270"/>
        <v>0</v>
      </c>
      <c r="QA199" s="178"/>
      <c r="QB199" s="178">
        <f t="shared" si="2270"/>
        <v>0</v>
      </c>
      <c r="QC199" s="178"/>
      <c r="QD199" s="178">
        <f t="shared" si="2270"/>
        <v>0</v>
      </c>
      <c r="QE199" s="178"/>
      <c r="QF199" s="178">
        <f t="shared" si="2270"/>
        <v>0</v>
      </c>
      <c r="QG199" s="178"/>
      <c r="QH199" s="178">
        <f t="shared" si="2270"/>
        <v>0</v>
      </c>
      <c r="QI199" s="178"/>
      <c r="QJ199" s="178">
        <f t="shared" si="2270"/>
        <v>0</v>
      </c>
      <c r="QK199" s="178"/>
      <c r="QL199" s="178">
        <f t="shared" si="2346"/>
        <v>0</v>
      </c>
      <c r="QM199" s="178"/>
      <c r="QN199" s="178">
        <f t="shared" si="2346"/>
        <v>0</v>
      </c>
      <c r="QO199" s="178"/>
      <c r="QP199" s="178">
        <f t="shared" si="2346"/>
        <v>0</v>
      </c>
      <c r="QQ199" s="178"/>
      <c r="QR199" s="178">
        <f t="shared" si="2346"/>
        <v>0</v>
      </c>
      <c r="QS199" s="178"/>
      <c r="QT199" s="178">
        <f t="shared" si="2346"/>
        <v>0</v>
      </c>
      <c r="QU199" s="178"/>
      <c r="QV199" s="178">
        <f t="shared" si="2346"/>
        <v>0</v>
      </c>
      <c r="QW199" s="178"/>
      <c r="QX199" s="178">
        <f t="shared" si="2272"/>
        <v>0</v>
      </c>
      <c r="QY199" s="178"/>
      <c r="QZ199" s="178">
        <f t="shared" si="2272"/>
        <v>0</v>
      </c>
      <c r="RA199" s="178"/>
      <c r="RB199" s="178">
        <f t="shared" si="2272"/>
        <v>0</v>
      </c>
      <c r="RC199" s="178"/>
      <c r="RD199" s="178">
        <f t="shared" si="2272"/>
        <v>0</v>
      </c>
      <c r="RE199" s="178"/>
      <c r="RF199" s="178">
        <f t="shared" si="2272"/>
        <v>0</v>
      </c>
      <c r="RG199" s="178"/>
      <c r="RH199" s="178">
        <f t="shared" si="2272"/>
        <v>0</v>
      </c>
      <c r="RI199" s="178"/>
      <c r="RJ199" s="178">
        <f t="shared" si="1944"/>
        <v>0</v>
      </c>
      <c r="RK199" s="178"/>
      <c r="RL199" s="178">
        <f t="shared" si="1945"/>
        <v>0</v>
      </c>
      <c r="RM199" s="178"/>
      <c r="RN199" s="178">
        <f t="shared" si="1946"/>
        <v>0</v>
      </c>
      <c r="RO199" s="178"/>
      <c r="RP199" s="178">
        <f t="shared" si="1947"/>
        <v>0</v>
      </c>
      <c r="RQ199" s="178"/>
      <c r="RR199" s="178">
        <f t="shared" si="1948"/>
        <v>0</v>
      </c>
      <c r="RS199" s="178"/>
      <c r="RT199" s="178">
        <f t="shared" si="1949"/>
        <v>0</v>
      </c>
      <c r="RU199" s="178"/>
      <c r="RV199" s="178">
        <f t="shared" si="1950"/>
        <v>0</v>
      </c>
      <c r="RW199" s="178"/>
      <c r="RX199" s="178">
        <f t="shared" si="1951"/>
        <v>0</v>
      </c>
      <c r="RY199" s="178"/>
      <c r="RZ199" s="178">
        <f t="shared" si="1952"/>
        <v>0</v>
      </c>
      <c r="SA199" s="178"/>
      <c r="SB199" s="178">
        <f t="shared" si="1953"/>
        <v>0</v>
      </c>
      <c r="SC199" s="178"/>
      <c r="SD199" s="178">
        <f t="shared" si="1954"/>
        <v>0</v>
      </c>
      <c r="SE199" s="178"/>
      <c r="SF199" s="178">
        <f t="shared" si="1955"/>
        <v>0</v>
      </c>
      <c r="SG199" s="178"/>
      <c r="SH199" s="178">
        <f t="shared" si="1956"/>
        <v>0</v>
      </c>
      <c r="SI199" s="178"/>
      <c r="SJ199" s="178">
        <f t="shared" si="1957"/>
        <v>0</v>
      </c>
      <c r="SK199" s="178"/>
      <c r="SL199" s="178">
        <f t="shared" si="1958"/>
        <v>0</v>
      </c>
      <c r="SM199" s="178"/>
      <c r="SN199" s="178">
        <f t="shared" si="2273"/>
        <v>0</v>
      </c>
      <c r="SO199" s="178"/>
      <c r="SP199" s="178">
        <f t="shared" si="1960"/>
        <v>0</v>
      </c>
      <c r="SQ199" s="178"/>
      <c r="SR199" s="178">
        <f t="shared" si="1961"/>
        <v>0</v>
      </c>
      <c r="SS199" s="178"/>
      <c r="ST199" s="178">
        <f t="shared" si="1962"/>
        <v>0</v>
      </c>
      <c r="SU199" s="178"/>
      <c r="SV199" s="178">
        <f t="shared" si="1963"/>
        <v>0</v>
      </c>
      <c r="SW199" s="178"/>
      <c r="SX199" s="178">
        <f t="shared" si="1964"/>
        <v>0</v>
      </c>
      <c r="SY199" s="178"/>
      <c r="SZ199" s="178">
        <f t="shared" si="1965"/>
        <v>0</v>
      </c>
      <c r="TA199" s="178"/>
      <c r="TB199" s="178">
        <f t="shared" si="1966"/>
        <v>0</v>
      </c>
      <c r="TC199" s="178"/>
      <c r="TD199" s="178">
        <f t="shared" si="2274"/>
        <v>0</v>
      </c>
      <c r="TE199" s="178"/>
      <c r="TF199" s="178">
        <f t="shared" si="1968"/>
        <v>0</v>
      </c>
      <c r="TG199" s="178"/>
      <c r="TH199" s="178">
        <f t="shared" si="1969"/>
        <v>0</v>
      </c>
      <c r="TI199" s="178"/>
      <c r="TJ199" s="178">
        <f t="shared" si="1970"/>
        <v>0</v>
      </c>
      <c r="TK199" s="178"/>
      <c r="TL199" s="178">
        <f t="shared" si="2275"/>
        <v>0</v>
      </c>
      <c r="TM199" s="178"/>
      <c r="TN199" s="178">
        <f t="shared" si="2276"/>
        <v>0</v>
      </c>
      <c r="TO199" s="178"/>
      <c r="TP199" s="178">
        <f t="shared" si="2277"/>
        <v>0</v>
      </c>
      <c r="TQ199" s="178"/>
      <c r="TR199" s="178">
        <f t="shared" si="2278"/>
        <v>0</v>
      </c>
      <c r="TS199" s="178"/>
      <c r="TT199" s="178">
        <f t="shared" si="2279"/>
        <v>0</v>
      </c>
      <c r="TU199" s="178"/>
      <c r="TV199" s="178">
        <f t="shared" si="2280"/>
        <v>0</v>
      </c>
      <c r="TW199" s="178"/>
      <c r="TX199" s="178">
        <f t="shared" si="2281"/>
        <v>0</v>
      </c>
      <c r="TY199" s="178"/>
      <c r="TZ199" s="178">
        <f t="shared" si="2282"/>
        <v>0</v>
      </c>
      <c r="UA199" s="178"/>
      <c r="UB199" s="178">
        <f t="shared" si="2283"/>
        <v>0</v>
      </c>
      <c r="UC199" s="178"/>
      <c r="UD199" s="178">
        <f t="shared" si="2284"/>
        <v>0</v>
      </c>
      <c r="UE199" s="178"/>
      <c r="UF199" s="178">
        <f t="shared" si="2285"/>
        <v>0</v>
      </c>
      <c r="UG199" s="178"/>
      <c r="UH199" s="178">
        <f t="shared" si="1982"/>
        <v>0</v>
      </c>
      <c r="UI199" s="178"/>
      <c r="UJ199" s="178">
        <f t="shared" si="2286"/>
        <v>0</v>
      </c>
      <c r="UK199" s="178"/>
      <c r="UL199" s="178">
        <f t="shared" si="2287"/>
        <v>0</v>
      </c>
      <c r="UM199" s="178"/>
      <c r="UN199" s="178">
        <f t="shared" si="2288"/>
        <v>0</v>
      </c>
      <c r="UO199" s="178"/>
      <c r="UP199" s="178">
        <f t="shared" si="2289"/>
        <v>0</v>
      </c>
      <c r="UQ199" s="178"/>
      <c r="UR199" s="178">
        <f t="shared" si="2290"/>
        <v>0</v>
      </c>
      <c r="US199" s="178"/>
      <c r="UT199" s="178">
        <f t="shared" si="2291"/>
        <v>0</v>
      </c>
      <c r="UU199" s="178"/>
      <c r="UV199" s="178">
        <f t="shared" si="1989"/>
        <v>0</v>
      </c>
      <c r="UW199" s="178"/>
      <c r="UX199" s="178">
        <f t="shared" si="2395"/>
        <v>0</v>
      </c>
      <c r="UY199" s="178"/>
      <c r="UZ199" s="178">
        <f t="shared" si="1991"/>
        <v>0</v>
      </c>
      <c r="VA199" s="178"/>
      <c r="VB199" s="178">
        <f t="shared" si="2293"/>
        <v>0</v>
      </c>
      <c r="VC199" s="178"/>
      <c r="VD199" s="178">
        <f t="shared" si="2294"/>
        <v>0</v>
      </c>
      <c r="VE199" s="178"/>
      <c r="VF199" s="178">
        <f t="shared" si="2295"/>
        <v>0</v>
      </c>
      <c r="VG199" s="178"/>
      <c r="VH199" s="178">
        <f t="shared" si="2296"/>
        <v>0</v>
      </c>
      <c r="VI199" s="178"/>
      <c r="VJ199" s="178">
        <f t="shared" si="2297"/>
        <v>0</v>
      </c>
      <c r="VK199" s="178"/>
      <c r="VL199" s="178">
        <f t="shared" si="2298"/>
        <v>0</v>
      </c>
      <c r="VM199" s="178"/>
      <c r="VN199" s="178">
        <f t="shared" si="2299"/>
        <v>0</v>
      </c>
      <c r="VO199" s="178"/>
      <c r="VP199" s="178">
        <f t="shared" si="2300"/>
        <v>0</v>
      </c>
      <c r="VQ199" s="178"/>
      <c r="VR199" s="178">
        <f t="shared" si="2395"/>
        <v>0</v>
      </c>
      <c r="VS199" s="178"/>
      <c r="VT199" s="178">
        <f t="shared" si="2395"/>
        <v>0</v>
      </c>
      <c r="VU199" s="178"/>
      <c r="VV199" s="178">
        <f t="shared" si="2395"/>
        <v>0</v>
      </c>
      <c r="VW199" s="178"/>
      <c r="VX199" s="178">
        <f t="shared" si="2395"/>
        <v>0</v>
      </c>
      <c r="VY199" s="178"/>
      <c r="VZ199" s="178">
        <f t="shared" si="2395"/>
        <v>0</v>
      </c>
      <c r="WA199" s="178"/>
      <c r="WB199" s="178">
        <f t="shared" si="2395"/>
        <v>0</v>
      </c>
      <c r="WC199" s="178"/>
      <c r="WD199" s="178">
        <f t="shared" si="2395"/>
        <v>0</v>
      </c>
      <c r="WE199" s="178"/>
      <c r="WF199" s="178">
        <f t="shared" si="2395"/>
        <v>0</v>
      </c>
      <c r="WG199" s="178"/>
      <c r="WH199" s="178">
        <f t="shared" si="2395"/>
        <v>0</v>
      </c>
      <c r="WI199" s="178"/>
      <c r="WJ199" s="178">
        <f t="shared" si="2395"/>
        <v>0</v>
      </c>
      <c r="WK199" s="178"/>
      <c r="WL199" s="178">
        <f t="shared" si="2395"/>
        <v>0</v>
      </c>
      <c r="WM199" s="178"/>
      <c r="WN199" s="178">
        <f t="shared" si="2395"/>
        <v>0</v>
      </c>
      <c r="WO199" s="178"/>
      <c r="WP199" s="178">
        <f t="shared" si="2395"/>
        <v>0</v>
      </c>
      <c r="WQ199" s="178"/>
      <c r="WR199" s="178">
        <f t="shared" si="2395"/>
        <v>0</v>
      </c>
      <c r="WS199" s="178"/>
      <c r="WT199" s="178">
        <f t="shared" si="2395"/>
        <v>0</v>
      </c>
      <c r="WU199" s="178"/>
      <c r="WV199" s="178">
        <f t="shared" si="2395"/>
        <v>0</v>
      </c>
      <c r="WW199" s="178"/>
      <c r="WX199" s="178">
        <f t="shared" si="2395"/>
        <v>0</v>
      </c>
      <c r="WY199" s="178"/>
      <c r="WZ199" s="178">
        <f t="shared" si="2395"/>
        <v>0</v>
      </c>
      <c r="XA199" s="178"/>
      <c r="XB199" s="178">
        <f t="shared" si="2395"/>
        <v>0</v>
      </c>
      <c r="XC199" s="178"/>
      <c r="XD199" s="178">
        <f t="shared" si="2395"/>
        <v>0</v>
      </c>
      <c r="XE199" s="178"/>
      <c r="XF199" s="178">
        <f t="shared" si="2395"/>
        <v>0</v>
      </c>
      <c r="XG199" s="178"/>
      <c r="XH199" s="178">
        <f t="shared" si="2395"/>
        <v>0</v>
      </c>
      <c r="XI199" s="178"/>
      <c r="XJ199" s="178">
        <f t="shared" si="2395"/>
        <v>0</v>
      </c>
      <c r="XK199" s="178"/>
      <c r="XL199" s="178">
        <f t="shared" si="2395"/>
        <v>0</v>
      </c>
      <c r="XM199" s="178"/>
      <c r="XN199" s="178">
        <f t="shared" si="2395"/>
        <v>0</v>
      </c>
      <c r="XO199" s="178"/>
      <c r="XP199" s="178">
        <f t="shared" si="2395"/>
        <v>0</v>
      </c>
      <c r="XQ199" s="178"/>
      <c r="XR199" s="178">
        <f t="shared" si="2395"/>
        <v>0</v>
      </c>
      <c r="XS199" s="178"/>
      <c r="XT199" s="178">
        <f t="shared" si="2395"/>
        <v>0</v>
      </c>
      <c r="XU199" s="178"/>
      <c r="XV199" s="178">
        <f t="shared" si="2395"/>
        <v>25.3</v>
      </c>
      <c r="XW199" s="178">
        <v>6</v>
      </c>
      <c r="XX199" s="178">
        <f t="shared" si="2395"/>
        <v>25.3</v>
      </c>
      <c r="XY199" s="178">
        <v>34</v>
      </c>
      <c r="XZ199" s="178">
        <f t="shared" si="2395"/>
        <v>25.3</v>
      </c>
      <c r="YA199" s="178">
        <v>24</v>
      </c>
      <c r="YB199" s="178">
        <f t="shared" si="2395"/>
        <v>25.3</v>
      </c>
      <c r="YC199" s="178">
        <v>40</v>
      </c>
      <c r="YD199" s="178">
        <f t="shared" si="2395"/>
        <v>25.3</v>
      </c>
      <c r="YE199" s="178"/>
      <c r="YF199" s="178">
        <f t="shared" si="2395"/>
        <v>25.3</v>
      </c>
      <c r="YG199" s="178">
        <v>14</v>
      </c>
      <c r="YH199" s="178">
        <f t="shared" si="2395"/>
        <v>25.3</v>
      </c>
      <c r="YI199" s="178">
        <v>32</v>
      </c>
      <c r="YJ199" s="178">
        <f t="shared" ref="YJ199:YX199" si="2484">IF($J199&gt;0,IF(AND(YJ$3&gt;=$N199,YJ$3&lt;=$O199),$J199/($O199-$N199+1),0),0)</f>
        <v>25.3</v>
      </c>
      <c r="YK199" s="178">
        <v>38</v>
      </c>
      <c r="YL199" s="178">
        <f t="shared" si="2484"/>
        <v>25.3</v>
      </c>
      <c r="YM199" s="178">
        <v>25</v>
      </c>
      <c r="YN199" s="178">
        <f t="shared" si="2484"/>
        <v>25.3</v>
      </c>
      <c r="YO199" s="178">
        <v>24</v>
      </c>
      <c r="YP199" s="178">
        <f t="shared" si="2484"/>
        <v>0</v>
      </c>
      <c r="YQ199" s="178">
        <v>2</v>
      </c>
      <c r="YR199" s="178">
        <f t="shared" si="2484"/>
        <v>0</v>
      </c>
      <c r="YS199" s="178">
        <v>14</v>
      </c>
      <c r="YT199" s="178">
        <f t="shared" si="2484"/>
        <v>0</v>
      </c>
      <c r="YU199" s="178"/>
      <c r="YV199" s="178">
        <f t="shared" si="2484"/>
        <v>0</v>
      </c>
      <c r="YW199" s="178"/>
      <c r="YX199" s="178">
        <f t="shared" si="2484"/>
        <v>0</v>
      </c>
      <c r="YY199" s="178"/>
      <c r="YZ199" s="178">
        <f t="shared" si="2395"/>
        <v>0</v>
      </c>
      <c r="ZA199" s="178"/>
      <c r="ZB199" s="178">
        <f t="shared" si="2395"/>
        <v>0</v>
      </c>
      <c r="ZC199" s="178"/>
      <c r="ZD199" s="178">
        <f t="shared" si="2395"/>
        <v>0</v>
      </c>
      <c r="ZE199" s="178"/>
      <c r="ZF199" s="178">
        <f t="shared" si="2395"/>
        <v>0</v>
      </c>
      <c r="ZG199" s="178"/>
      <c r="ZH199" s="178">
        <f t="shared" si="2395"/>
        <v>0</v>
      </c>
      <c r="ZI199" s="178"/>
      <c r="ZJ199" s="178">
        <f t="shared" si="2395"/>
        <v>0</v>
      </c>
      <c r="ZK199" s="178"/>
      <c r="ZL199" s="178">
        <f t="shared" si="2395"/>
        <v>0</v>
      </c>
      <c r="ZM199" s="178"/>
      <c r="ZN199" s="178">
        <f t="shared" si="2395"/>
        <v>0</v>
      </c>
      <c r="ZO199" s="178"/>
      <c r="ZP199" s="178">
        <f t="shared" si="2395"/>
        <v>0</v>
      </c>
      <c r="ZQ199" s="178"/>
      <c r="ZR199" s="178">
        <f t="shared" si="2395"/>
        <v>0</v>
      </c>
      <c r="ZS199" s="178"/>
      <c r="ZT199" s="178">
        <f t="shared" si="2395"/>
        <v>0</v>
      </c>
      <c r="ZU199" s="178"/>
      <c r="ZV199" s="178">
        <f t="shared" si="2395"/>
        <v>0</v>
      </c>
      <c r="ZW199" s="178"/>
      <c r="ZX199" s="178">
        <f t="shared" si="2398"/>
        <v>0</v>
      </c>
      <c r="ZY199" s="178"/>
      <c r="ZZ199" s="178">
        <f t="shared" si="2398"/>
        <v>0</v>
      </c>
      <c r="AAA199" s="178"/>
      <c r="AAB199" s="178">
        <f t="shared" si="2399"/>
        <v>0</v>
      </c>
      <c r="AAC199" s="178"/>
      <c r="AAD199" s="178">
        <f t="shared" si="2399"/>
        <v>0</v>
      </c>
      <c r="AAE199" s="178"/>
      <c r="AAF199" s="178">
        <f t="shared" si="2400"/>
        <v>0</v>
      </c>
      <c r="AAG199" s="178"/>
      <c r="AAH199" s="178">
        <f t="shared" si="2400"/>
        <v>0</v>
      </c>
      <c r="AAI199" s="178"/>
      <c r="AAJ199" s="178">
        <f t="shared" si="2401"/>
        <v>0</v>
      </c>
      <c r="AAK199" s="178"/>
      <c r="AAL199" s="178">
        <f t="shared" si="2401"/>
        <v>0</v>
      </c>
      <c r="AAM199" s="178"/>
      <c r="AAN199" s="178">
        <f t="shared" si="2402"/>
        <v>0</v>
      </c>
      <c r="AAO199" s="178"/>
      <c r="AAP199" s="178">
        <f t="shared" si="2402"/>
        <v>0</v>
      </c>
      <c r="AAQ199" s="178"/>
      <c r="AAR199" s="178">
        <f t="shared" si="2403"/>
        <v>0</v>
      </c>
      <c r="AAS199" s="178"/>
      <c r="AAT199" s="178">
        <f t="shared" si="2403"/>
        <v>0</v>
      </c>
      <c r="AAU199" s="178"/>
      <c r="AAV199" s="178">
        <f t="shared" si="2404"/>
        <v>0</v>
      </c>
      <c r="AAW199" s="178"/>
      <c r="AAX199" s="178">
        <f t="shared" si="2404"/>
        <v>0</v>
      </c>
      <c r="AAY199" s="178"/>
      <c r="AAZ199" s="178">
        <f t="shared" si="2405"/>
        <v>0</v>
      </c>
      <c r="ABA199" s="178"/>
      <c r="ABB199" s="178">
        <f t="shared" si="2405"/>
        <v>0</v>
      </c>
      <c r="ABC199" s="178"/>
      <c r="ABD199" s="178">
        <f t="shared" si="2406"/>
        <v>0</v>
      </c>
      <c r="ABE199" s="178"/>
      <c r="ABF199" s="178">
        <f t="shared" si="2406"/>
        <v>0</v>
      </c>
      <c r="ABG199" s="178"/>
      <c r="ABH199" s="178">
        <f t="shared" si="2407"/>
        <v>0</v>
      </c>
      <c r="ABI199" s="178"/>
      <c r="ABJ199" s="178">
        <f t="shared" si="2407"/>
        <v>0</v>
      </c>
      <c r="ABK199" s="178"/>
      <c r="ABL199" s="178">
        <f t="shared" si="2408"/>
        <v>0</v>
      </c>
      <c r="ABM199" s="178"/>
      <c r="ABN199" s="178">
        <f t="shared" si="2408"/>
        <v>0</v>
      </c>
      <c r="ABO199" s="178"/>
      <c r="ABP199" s="178">
        <f t="shared" si="2409"/>
        <v>0</v>
      </c>
      <c r="ABQ199" s="178"/>
      <c r="ABR199" s="178">
        <f t="shared" si="2409"/>
        <v>0</v>
      </c>
      <c r="ABS199" s="178"/>
      <c r="ABT199" s="178">
        <f t="shared" si="2410"/>
        <v>0</v>
      </c>
      <c r="ABU199" s="178"/>
      <c r="ABV199" s="178">
        <f t="shared" si="2410"/>
        <v>0</v>
      </c>
      <c r="ABW199" s="178"/>
      <c r="ABX199" s="178">
        <f t="shared" si="2411"/>
        <v>0</v>
      </c>
      <c r="ABY199" s="178"/>
      <c r="ABZ199" s="178">
        <f t="shared" si="2411"/>
        <v>0</v>
      </c>
      <c r="ACA199" s="178"/>
      <c r="ACB199" s="178">
        <f t="shared" si="2412"/>
        <v>0</v>
      </c>
      <c r="ACC199" s="178"/>
      <c r="ACD199" s="178">
        <f t="shared" si="2412"/>
        <v>0</v>
      </c>
      <c r="ACE199" s="178"/>
      <c r="ACF199" s="178">
        <f t="shared" si="2413"/>
        <v>0</v>
      </c>
      <c r="ACG199" s="178"/>
      <c r="ACH199" s="178">
        <f t="shared" si="2413"/>
        <v>0</v>
      </c>
      <c r="ACI199" s="178"/>
      <c r="ACJ199" s="178">
        <f t="shared" si="2414"/>
        <v>0</v>
      </c>
      <c r="ACK199" s="178"/>
      <c r="ACL199" s="178">
        <f t="shared" si="2414"/>
        <v>0</v>
      </c>
      <c r="ACM199" s="178"/>
      <c r="ACN199" s="178">
        <f t="shared" si="2415"/>
        <v>0</v>
      </c>
      <c r="ACO199" s="178"/>
      <c r="ACP199" s="178">
        <f t="shared" si="2415"/>
        <v>0</v>
      </c>
      <c r="ACQ199" s="178"/>
      <c r="ACR199" s="178">
        <f t="shared" si="2416"/>
        <v>0</v>
      </c>
      <c r="ACS199" s="178"/>
      <c r="ACT199" s="178">
        <f t="shared" si="2416"/>
        <v>0</v>
      </c>
      <c r="ACU199" s="178"/>
      <c r="ACV199" s="178">
        <f t="shared" si="2417"/>
        <v>0</v>
      </c>
      <c r="ACW199" s="178"/>
      <c r="ACX199" s="178">
        <f t="shared" si="2417"/>
        <v>0</v>
      </c>
      <c r="ACY199" s="178"/>
      <c r="ACZ199" s="178">
        <f t="shared" si="2418"/>
        <v>0</v>
      </c>
      <c r="ADA199" s="178"/>
      <c r="ADB199" s="178">
        <f t="shared" si="2418"/>
        <v>0</v>
      </c>
      <c r="ADC199" s="178"/>
      <c r="ADD199" s="178">
        <f t="shared" si="2419"/>
        <v>0</v>
      </c>
      <c r="ADE199" s="178"/>
      <c r="ADF199" s="178">
        <f t="shared" si="2419"/>
        <v>0</v>
      </c>
      <c r="ADG199" s="178"/>
      <c r="ADH199" s="178">
        <f t="shared" si="2420"/>
        <v>0</v>
      </c>
      <c r="ADI199" s="178"/>
      <c r="ADJ199" s="178">
        <f t="shared" si="2420"/>
        <v>0</v>
      </c>
      <c r="ADK199" s="178"/>
      <c r="ADL199" s="178">
        <f t="shared" si="2395"/>
        <v>0</v>
      </c>
      <c r="ADM199" s="178"/>
      <c r="ADN199" s="178">
        <f t="shared" si="2395"/>
        <v>0</v>
      </c>
      <c r="ADO199" s="178"/>
      <c r="ADP199" s="178">
        <f t="shared" si="2421"/>
        <v>0</v>
      </c>
      <c r="ADQ199" s="178"/>
      <c r="ADR199" s="178">
        <f t="shared" si="2422"/>
        <v>0</v>
      </c>
      <c r="ADS199" s="178"/>
      <c r="ADT199" s="178">
        <f t="shared" si="2423"/>
        <v>0</v>
      </c>
      <c r="ADU199" s="178"/>
      <c r="ADV199" s="178">
        <f t="shared" si="2424"/>
        <v>0</v>
      </c>
      <c r="ADW199" s="178"/>
      <c r="ADX199" s="178">
        <f t="shared" si="2425"/>
        <v>0</v>
      </c>
      <c r="ADY199" s="178"/>
      <c r="ADZ199" s="178">
        <f t="shared" si="2426"/>
        <v>0</v>
      </c>
      <c r="AEA199" s="178"/>
      <c r="AEB199" s="178">
        <f t="shared" si="2427"/>
        <v>0</v>
      </c>
      <c r="AEC199" s="178"/>
      <c r="AED199" s="178">
        <f t="shared" si="2428"/>
        <v>0</v>
      </c>
      <c r="AEE199" s="178"/>
      <c r="AEF199" s="178">
        <f t="shared" si="2428"/>
        <v>0</v>
      </c>
      <c r="AEG199" s="178"/>
      <c r="AEH199" s="178">
        <f t="shared" si="2429"/>
        <v>0</v>
      </c>
      <c r="AEI199" s="178"/>
      <c r="AEJ199" s="178">
        <f t="shared" si="2430"/>
        <v>0</v>
      </c>
      <c r="AEK199" s="178"/>
      <c r="AEL199" s="178">
        <f t="shared" si="2431"/>
        <v>0</v>
      </c>
      <c r="AEM199" s="178"/>
      <c r="AEN199" s="178">
        <f t="shared" si="2432"/>
        <v>0</v>
      </c>
      <c r="AEO199" s="178"/>
      <c r="AEP199" s="178">
        <f t="shared" si="2433"/>
        <v>0</v>
      </c>
      <c r="AEQ199" s="178"/>
      <c r="AER199" s="178">
        <f t="shared" si="2434"/>
        <v>0</v>
      </c>
      <c r="AES199" s="178"/>
      <c r="AET199" s="178">
        <f t="shared" si="2435"/>
        <v>0</v>
      </c>
      <c r="AEU199" s="178"/>
      <c r="AEV199" s="178">
        <f t="shared" si="2436"/>
        <v>0</v>
      </c>
      <c r="AEW199" s="178"/>
      <c r="AEX199" s="178">
        <f t="shared" si="2436"/>
        <v>0</v>
      </c>
      <c r="AEY199" s="178"/>
      <c r="AEZ199" s="178">
        <f t="shared" si="2437"/>
        <v>0</v>
      </c>
      <c r="AFA199" s="178"/>
      <c r="AFB199" s="178">
        <f t="shared" si="2438"/>
        <v>0</v>
      </c>
      <c r="AFC199" s="178"/>
      <c r="AFD199" s="178">
        <f t="shared" si="2439"/>
        <v>0</v>
      </c>
      <c r="AFE199" s="178"/>
      <c r="AFF199" s="178">
        <f t="shared" si="2440"/>
        <v>0</v>
      </c>
      <c r="AFG199" s="178"/>
      <c r="AFH199" s="178">
        <f t="shared" si="2441"/>
        <v>0</v>
      </c>
      <c r="AFI199" s="178"/>
      <c r="AFJ199" s="178">
        <f t="shared" si="2442"/>
        <v>0</v>
      </c>
      <c r="AFK199" s="178"/>
      <c r="AFL199" s="178">
        <f t="shared" si="2443"/>
        <v>0</v>
      </c>
      <c r="AFM199" s="178"/>
      <c r="AFN199" s="178">
        <f t="shared" si="2444"/>
        <v>0</v>
      </c>
      <c r="AFO199" s="178"/>
      <c r="AFP199" s="178">
        <f t="shared" si="2444"/>
        <v>0</v>
      </c>
      <c r="AFQ199" s="178"/>
      <c r="AFR199" s="178">
        <f t="shared" si="2445"/>
        <v>0</v>
      </c>
      <c r="AFS199" s="178"/>
      <c r="AFT199" s="178">
        <f t="shared" si="2446"/>
        <v>0</v>
      </c>
      <c r="AFU199" s="178"/>
      <c r="AFV199" s="178">
        <f t="shared" si="2447"/>
        <v>0</v>
      </c>
      <c r="AFW199" s="178"/>
      <c r="AFX199" s="178">
        <f t="shared" si="2448"/>
        <v>0</v>
      </c>
      <c r="AFY199" s="178"/>
      <c r="AFZ199" s="178">
        <f t="shared" si="2449"/>
        <v>0</v>
      </c>
      <c r="AGA199" s="178"/>
      <c r="AGB199" s="178">
        <f t="shared" si="2450"/>
        <v>0</v>
      </c>
      <c r="AGC199" s="178"/>
      <c r="AGD199" s="178">
        <f t="shared" si="2451"/>
        <v>0</v>
      </c>
      <c r="AGE199" s="178"/>
      <c r="AGF199" s="178">
        <f t="shared" si="2452"/>
        <v>0</v>
      </c>
      <c r="AGG199" s="178"/>
      <c r="AGH199" s="178">
        <f t="shared" si="2452"/>
        <v>0</v>
      </c>
      <c r="AGI199" s="178"/>
      <c r="AGJ199" s="178">
        <f t="shared" si="2453"/>
        <v>0</v>
      </c>
      <c r="AGK199" s="178"/>
      <c r="AGL199" s="178">
        <f t="shared" si="2454"/>
        <v>0</v>
      </c>
      <c r="AGM199" s="178"/>
      <c r="AGN199" s="178">
        <f t="shared" si="2455"/>
        <v>0</v>
      </c>
      <c r="AGO199" s="178"/>
      <c r="AGP199" s="178">
        <f t="shared" si="2456"/>
        <v>0</v>
      </c>
      <c r="AGQ199" s="178"/>
      <c r="AGR199" s="178">
        <f t="shared" si="2457"/>
        <v>0</v>
      </c>
      <c r="AGS199" s="178"/>
      <c r="AGT199" s="178">
        <f t="shared" si="2458"/>
        <v>0</v>
      </c>
      <c r="AGU199" s="178"/>
      <c r="AGV199" s="178">
        <f t="shared" si="2459"/>
        <v>0</v>
      </c>
      <c r="AGW199" s="178"/>
      <c r="AGX199" s="178">
        <f t="shared" si="2460"/>
        <v>0</v>
      </c>
      <c r="AGY199" s="178"/>
      <c r="AGZ199" s="178">
        <f t="shared" si="2460"/>
        <v>0</v>
      </c>
      <c r="AHA199" s="178"/>
      <c r="AHB199" s="178">
        <f t="shared" si="2461"/>
        <v>0</v>
      </c>
      <c r="AHC199" s="178"/>
      <c r="AHD199" s="178">
        <f t="shared" si="2462"/>
        <v>0</v>
      </c>
      <c r="AHE199" s="178"/>
      <c r="AHF199" s="178">
        <f t="shared" si="2463"/>
        <v>0</v>
      </c>
      <c r="AHG199" s="178"/>
      <c r="AHH199" s="178">
        <f t="shared" si="2464"/>
        <v>0</v>
      </c>
      <c r="AHI199" s="178"/>
      <c r="AHJ199" s="178">
        <f t="shared" si="2465"/>
        <v>0</v>
      </c>
      <c r="AHK199" s="178"/>
      <c r="AHL199" s="178">
        <f t="shared" si="2466"/>
        <v>0</v>
      </c>
      <c r="AHM199" s="178"/>
      <c r="AHN199" s="178">
        <f t="shared" si="2467"/>
        <v>0</v>
      </c>
      <c r="AHO199" s="178"/>
      <c r="AHP199" s="178">
        <f t="shared" si="2468"/>
        <v>0</v>
      </c>
      <c r="AHQ199" s="178"/>
      <c r="AHR199" s="178">
        <f t="shared" si="2468"/>
        <v>0</v>
      </c>
      <c r="AHS199" s="178"/>
      <c r="AHT199" s="178">
        <f t="shared" si="2469"/>
        <v>0</v>
      </c>
      <c r="AHU199" s="178"/>
      <c r="AHV199" s="178">
        <f t="shared" si="2470"/>
        <v>0</v>
      </c>
      <c r="AHW199" s="178"/>
      <c r="AHX199" s="178">
        <f t="shared" si="2471"/>
        <v>0</v>
      </c>
      <c r="AHY199" s="178"/>
      <c r="AHZ199" s="178">
        <f t="shared" si="2472"/>
        <v>0</v>
      </c>
      <c r="AIA199" s="178"/>
      <c r="AIB199" s="178">
        <f t="shared" si="2473"/>
        <v>0</v>
      </c>
      <c r="AIC199" s="178"/>
      <c r="AID199" s="178">
        <f t="shared" si="2474"/>
        <v>0</v>
      </c>
      <c r="AIE199" s="178"/>
      <c r="AIF199" s="178">
        <f t="shared" si="2475"/>
        <v>0</v>
      </c>
      <c r="AIG199" s="178"/>
      <c r="AIH199" s="178">
        <f t="shared" si="2476"/>
        <v>0</v>
      </c>
      <c r="AII199" s="178"/>
      <c r="AIJ199" s="178">
        <f t="shared" si="2476"/>
        <v>0</v>
      </c>
      <c r="AIK199" s="178"/>
      <c r="AIL199" s="178">
        <f t="shared" si="2477"/>
        <v>0</v>
      </c>
      <c r="AIM199" s="178"/>
      <c r="AIN199" s="178">
        <f t="shared" si="2478"/>
        <v>0</v>
      </c>
      <c r="AIO199" s="178"/>
      <c r="AIP199" s="178">
        <f t="shared" si="2479"/>
        <v>0</v>
      </c>
      <c r="AIQ199" s="178"/>
      <c r="AIR199" s="178">
        <f t="shared" si="2480"/>
        <v>0</v>
      </c>
      <c r="AIS199" s="178"/>
      <c r="AIT199" s="178">
        <f t="shared" si="2481"/>
        <v>0</v>
      </c>
      <c r="AIU199" s="178"/>
      <c r="AIV199" s="178">
        <f t="shared" si="2482"/>
        <v>0</v>
      </c>
      <c r="AIW199" s="178"/>
      <c r="AIX199" s="178">
        <f t="shared" si="2483"/>
        <v>0</v>
      </c>
      <c r="AIY199" s="178"/>
      <c r="AIZ199" s="178">
        <f t="shared" si="2395"/>
        <v>0</v>
      </c>
      <c r="AJA199" s="178"/>
    </row>
    <row r="200" spans="2:937" x14ac:dyDescent="0.25">
      <c r="D200" s="23"/>
    </row>
    <row r="201" spans="2:937" x14ac:dyDescent="0.25">
      <c r="D201" s="23"/>
      <c r="J201" s="107"/>
    </row>
    <row r="202" spans="2:937" ht="15" x14ac:dyDescent="0.25">
      <c r="D202" s="23"/>
      <c r="H202" s="105"/>
      <c r="J202" s="107"/>
    </row>
    <row r="203" spans="2:937" ht="15" x14ac:dyDescent="0.25">
      <c r="D203" s="23"/>
      <c r="H203" s="105"/>
      <c r="J203" s="107"/>
      <c r="L203" s="23"/>
      <c r="IO203" s="20"/>
      <c r="IQ203" s="20"/>
      <c r="IS203" s="20"/>
      <c r="IU203" s="20"/>
      <c r="IW203" s="20"/>
      <c r="IY203" s="20"/>
      <c r="JA203" s="20"/>
      <c r="JC203" s="20"/>
      <c r="JE203" s="20"/>
      <c r="JG203" s="20"/>
      <c r="JI203" s="20"/>
      <c r="JK203" s="20"/>
      <c r="JM203" s="20"/>
      <c r="JO203" s="20"/>
      <c r="JQ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20"/>
      <c r="KY203" s="20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20"/>
      <c r="MD203" s="20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20"/>
      <c r="NI203" s="20"/>
      <c r="NJ203" s="20"/>
      <c r="NK203" s="20"/>
      <c r="NL203" s="20"/>
      <c r="NM203" s="20"/>
      <c r="NN203" s="20"/>
      <c r="NO203" s="20"/>
      <c r="NP203" s="20"/>
      <c r="NQ203" s="20"/>
      <c r="NR203" s="20"/>
      <c r="NS203" s="20"/>
      <c r="NT203" s="20"/>
      <c r="NU203" s="20"/>
      <c r="NV203" s="20"/>
      <c r="NW203" s="20"/>
      <c r="NX203" s="20"/>
      <c r="NY203" s="20"/>
      <c r="NZ203" s="20"/>
      <c r="OA203" s="20"/>
      <c r="OB203" s="20"/>
      <c r="OC203" s="20"/>
      <c r="OD203" s="20"/>
      <c r="OE203" s="20"/>
      <c r="OF203" s="20"/>
      <c r="OG203" s="20"/>
      <c r="OH203" s="20"/>
      <c r="OI203" s="20"/>
      <c r="OJ203" s="20"/>
      <c r="OK203" s="20"/>
      <c r="OL203" s="20"/>
      <c r="OM203" s="20"/>
      <c r="ON203" s="20"/>
      <c r="OO203" s="20"/>
      <c r="OP203" s="20"/>
      <c r="OQ203" s="20"/>
      <c r="OR203" s="20"/>
      <c r="OS203" s="20"/>
      <c r="OT203" s="20"/>
      <c r="OU203" s="20"/>
      <c r="OV203" s="20"/>
      <c r="OW203" s="20"/>
      <c r="OX203" s="20"/>
      <c r="OY203" s="20"/>
      <c r="OZ203" s="20"/>
      <c r="PA203" s="20"/>
      <c r="PB203" s="20"/>
      <c r="PC203" s="20"/>
      <c r="PD203" s="20"/>
      <c r="PE203" s="20"/>
      <c r="PF203" s="20"/>
      <c r="PG203" s="20"/>
      <c r="PH203" s="20"/>
      <c r="PI203" s="20"/>
      <c r="PJ203" s="20"/>
      <c r="PK203" s="20"/>
      <c r="PL203" s="20"/>
      <c r="PM203" s="20"/>
      <c r="PN203" s="20"/>
      <c r="PO203" s="20"/>
      <c r="PP203" s="20"/>
      <c r="PQ203" s="20"/>
      <c r="PR203" s="20"/>
      <c r="PS203" s="20"/>
      <c r="PT203" s="20"/>
      <c r="PU203" s="20"/>
      <c r="PV203" s="20"/>
      <c r="PW203" s="20"/>
      <c r="PX203" s="20"/>
      <c r="PY203" s="20"/>
      <c r="PZ203" s="20"/>
      <c r="QA203" s="20"/>
      <c r="QB203" s="20"/>
      <c r="QC203" s="20"/>
      <c r="QD203" s="20"/>
      <c r="QE203" s="20"/>
      <c r="QF203" s="20"/>
      <c r="QG203" s="20"/>
      <c r="QH203" s="20"/>
      <c r="QI203" s="20"/>
      <c r="QJ203" s="20"/>
      <c r="QK203" s="20"/>
      <c r="QL203" s="20"/>
      <c r="QM203" s="20"/>
      <c r="QN203" s="20"/>
      <c r="QO203" s="20"/>
      <c r="QP203" s="20"/>
      <c r="QQ203" s="20"/>
      <c r="QR203" s="20"/>
      <c r="QS203" s="20"/>
      <c r="QT203" s="20"/>
      <c r="QU203" s="20"/>
      <c r="QV203" s="20"/>
      <c r="QW203" s="20"/>
      <c r="QX203" s="20"/>
      <c r="QY203" s="20"/>
      <c r="QZ203" s="20"/>
      <c r="RA203" s="20"/>
      <c r="RB203" s="20"/>
      <c r="RC203" s="20"/>
      <c r="RD203" s="20"/>
      <c r="RE203" s="20"/>
      <c r="RF203" s="20"/>
      <c r="RG203" s="20"/>
      <c r="RH203" s="20"/>
      <c r="RI203" s="20"/>
      <c r="RJ203" s="20"/>
      <c r="RK203" s="20"/>
      <c r="RL203" s="20"/>
      <c r="RM203" s="20"/>
      <c r="RN203" s="20"/>
      <c r="RO203" s="20"/>
      <c r="RP203" s="20"/>
      <c r="RQ203" s="20"/>
      <c r="RR203" s="20"/>
      <c r="RS203" s="20"/>
      <c r="RT203" s="20"/>
      <c r="RU203" s="20"/>
      <c r="RV203" s="20"/>
      <c r="RW203" s="20"/>
      <c r="RX203" s="20"/>
      <c r="RY203" s="20"/>
      <c r="RZ203" s="20"/>
      <c r="SA203" s="20"/>
      <c r="SB203" s="20"/>
      <c r="SC203" s="20"/>
      <c r="SD203" s="20"/>
      <c r="SE203" s="20"/>
      <c r="SF203" s="20"/>
      <c r="SG203" s="20"/>
      <c r="SH203" s="20"/>
      <c r="SI203" s="20"/>
      <c r="SJ203" s="20"/>
      <c r="SK203" s="20"/>
      <c r="SL203" s="20"/>
      <c r="SM203" s="20"/>
      <c r="SN203" s="20"/>
      <c r="SO203" s="20"/>
      <c r="SP203" s="20"/>
      <c r="SQ203" s="20"/>
      <c r="SR203" s="20"/>
      <c r="SS203" s="20"/>
      <c r="ST203" s="20"/>
      <c r="SU203" s="20"/>
      <c r="SV203" s="20"/>
      <c r="SW203" s="20"/>
      <c r="SX203" s="20"/>
      <c r="SY203" s="20"/>
      <c r="SZ203" s="20"/>
      <c r="TA203" s="20"/>
      <c r="TB203" s="20"/>
      <c r="TC203" s="20"/>
      <c r="TD203" s="20"/>
      <c r="TE203" s="20"/>
      <c r="TF203" s="20"/>
      <c r="TG203" s="20"/>
      <c r="TH203" s="20"/>
      <c r="TI203" s="20"/>
      <c r="TJ203" s="20"/>
      <c r="TK203" s="20"/>
      <c r="TL203" s="20"/>
      <c r="TM203" s="20"/>
      <c r="TN203" s="20"/>
      <c r="TO203" s="20"/>
      <c r="TP203" s="20"/>
      <c r="TQ203" s="20"/>
      <c r="TR203" s="20"/>
      <c r="TS203" s="20"/>
      <c r="TT203" s="20"/>
      <c r="TU203" s="20"/>
      <c r="TV203" s="20"/>
      <c r="TW203" s="20"/>
      <c r="TX203" s="20"/>
      <c r="TY203" s="20"/>
      <c r="TZ203" s="20"/>
      <c r="UA203" s="20"/>
      <c r="UB203" s="20"/>
      <c r="UC203" s="20"/>
      <c r="UD203" s="20"/>
      <c r="UE203" s="20"/>
      <c r="UF203" s="20"/>
      <c r="UG203" s="20"/>
      <c r="UH203" s="20"/>
      <c r="UI203" s="20"/>
      <c r="UJ203" s="20"/>
      <c r="UK203" s="20"/>
      <c r="UL203" s="20"/>
      <c r="UM203" s="20"/>
      <c r="UN203" s="20"/>
      <c r="UO203" s="20"/>
      <c r="UP203" s="20"/>
      <c r="UQ203" s="20"/>
      <c r="UR203" s="20"/>
      <c r="US203" s="20"/>
      <c r="UT203" s="20"/>
      <c r="UU203" s="20"/>
      <c r="UV203" s="20"/>
      <c r="UW203" s="20"/>
      <c r="UX203" s="20"/>
      <c r="UY203" s="20"/>
      <c r="UZ203" s="20"/>
      <c r="VA203" s="20"/>
      <c r="VB203" s="20"/>
      <c r="VC203" s="20"/>
      <c r="VD203" s="20"/>
      <c r="VE203" s="20"/>
      <c r="VF203" s="20"/>
      <c r="VG203" s="20"/>
      <c r="VH203" s="20"/>
      <c r="VI203" s="20"/>
      <c r="VJ203" s="20"/>
      <c r="VK203" s="20"/>
      <c r="VL203" s="20"/>
      <c r="VM203" s="20"/>
      <c r="VN203" s="20"/>
      <c r="VO203" s="20"/>
      <c r="VP203" s="20"/>
      <c r="VQ203" s="20"/>
      <c r="VR203" s="20"/>
      <c r="VS203" s="20"/>
      <c r="VT203" s="20"/>
      <c r="VU203" s="20"/>
      <c r="VV203" s="20"/>
      <c r="VW203" s="20"/>
      <c r="VX203" s="20"/>
      <c r="VY203" s="20"/>
      <c r="VZ203" s="20"/>
      <c r="WA203" s="20"/>
      <c r="WB203" s="20"/>
      <c r="WC203" s="20"/>
      <c r="WD203" s="20"/>
      <c r="WE203" s="20"/>
      <c r="WF203" s="20"/>
      <c r="WG203" s="20"/>
      <c r="WH203" s="20"/>
      <c r="WI203" s="20"/>
      <c r="WJ203" s="20"/>
      <c r="WK203" s="20"/>
      <c r="WL203" s="20"/>
      <c r="WM203" s="20"/>
      <c r="WN203" s="20"/>
      <c r="WO203" s="20"/>
      <c r="WP203" s="20"/>
      <c r="WQ203" s="20"/>
      <c r="WR203" s="20"/>
      <c r="WS203" s="20"/>
      <c r="WT203" s="20"/>
      <c r="WU203" s="20"/>
      <c r="WV203" s="20"/>
      <c r="WW203" s="20"/>
      <c r="WX203" s="20"/>
      <c r="WY203" s="20"/>
      <c r="WZ203" s="20"/>
      <c r="XA203" s="20"/>
      <c r="XB203" s="20"/>
      <c r="XC203" s="20"/>
      <c r="XD203" s="20"/>
      <c r="XE203" s="20"/>
      <c r="XF203" s="20"/>
      <c r="XG203" s="20"/>
      <c r="XH203" s="20"/>
      <c r="XI203" s="20"/>
      <c r="XJ203" s="20"/>
      <c r="XK203" s="20"/>
      <c r="XL203" s="20"/>
      <c r="XM203" s="20"/>
      <c r="XN203" s="20"/>
      <c r="XO203" s="20"/>
      <c r="XP203" s="20"/>
      <c r="XQ203" s="20"/>
      <c r="XR203" s="20"/>
      <c r="XS203" s="20"/>
      <c r="XT203" s="20"/>
      <c r="XU203" s="20"/>
      <c r="XV203" s="20"/>
      <c r="XW203" s="20"/>
      <c r="XX203" s="20"/>
      <c r="XY203" s="20"/>
      <c r="XZ203" s="20"/>
      <c r="YA203" s="20"/>
      <c r="YB203" s="20"/>
      <c r="YC203" s="20"/>
      <c r="YD203" s="20"/>
      <c r="YE203" s="20"/>
      <c r="YF203" s="20"/>
      <c r="YG203" s="20"/>
      <c r="YH203" s="20"/>
      <c r="YI203" s="20"/>
      <c r="YJ203" s="20"/>
      <c r="YK203" s="20"/>
      <c r="YL203" s="20"/>
      <c r="YM203" s="20"/>
      <c r="YN203" s="20"/>
      <c r="YO203" s="20"/>
      <c r="YP203" s="20"/>
      <c r="YQ203" s="20"/>
      <c r="YR203" s="20"/>
      <c r="YS203" s="20"/>
      <c r="YT203" s="20"/>
      <c r="YU203" s="20"/>
      <c r="YV203" s="20"/>
      <c r="YW203" s="20"/>
      <c r="YX203" s="20"/>
      <c r="YY203" s="20"/>
      <c r="YZ203" s="20"/>
      <c r="ZA203" s="20"/>
      <c r="ZB203" s="20"/>
      <c r="ZC203" s="20"/>
      <c r="ZD203" s="20"/>
      <c r="ZE203" s="20"/>
      <c r="ZF203" s="20"/>
      <c r="ZG203" s="20"/>
      <c r="ZH203" s="20"/>
      <c r="ZI203" s="20"/>
      <c r="ZJ203" s="20"/>
      <c r="ZK203" s="20"/>
      <c r="ZL203" s="20"/>
      <c r="ZM203" s="20"/>
      <c r="ZN203" s="20"/>
      <c r="ZO203" s="20"/>
      <c r="ZP203" s="20"/>
      <c r="ZQ203" s="20"/>
      <c r="ZR203" s="20"/>
      <c r="ZS203" s="20"/>
      <c r="ZT203" s="20"/>
      <c r="ZU203" s="20"/>
      <c r="ZV203" s="20"/>
      <c r="ZW203" s="20"/>
      <c r="ZX203" s="20"/>
      <c r="ZY203" s="20"/>
      <c r="ZZ203" s="20"/>
      <c r="AAA203" s="20"/>
      <c r="AAB203" s="20"/>
      <c r="AAC203" s="20"/>
      <c r="AAD203" s="20"/>
      <c r="AAE203" s="20"/>
      <c r="AAF203" s="20"/>
      <c r="AAG203" s="20"/>
      <c r="AAH203" s="20"/>
      <c r="AAI203" s="20"/>
      <c r="AAJ203" s="20"/>
      <c r="AAK203" s="20"/>
      <c r="AAL203" s="20"/>
      <c r="AAM203" s="20"/>
      <c r="AAN203" s="20"/>
      <c r="AAO203" s="20"/>
      <c r="AAP203" s="20"/>
      <c r="AAQ203" s="20"/>
      <c r="AAR203" s="20"/>
      <c r="AAS203" s="20"/>
      <c r="AAT203" s="20"/>
      <c r="AAU203" s="20"/>
      <c r="AAV203" s="20"/>
      <c r="AAW203" s="20"/>
      <c r="AAX203" s="20"/>
      <c r="AAY203" s="20"/>
      <c r="AAZ203" s="20"/>
      <c r="ABA203" s="20"/>
      <c r="ABB203" s="20"/>
      <c r="ABC203" s="20"/>
      <c r="ABD203" s="20"/>
      <c r="ABE203" s="20"/>
      <c r="ABF203" s="20"/>
      <c r="ABG203" s="20"/>
      <c r="ABH203" s="20"/>
      <c r="ABI203" s="20"/>
      <c r="ABJ203" s="20"/>
      <c r="ABK203" s="20"/>
      <c r="ABL203" s="20"/>
      <c r="ABM203" s="20"/>
      <c r="ABN203" s="20"/>
      <c r="ABO203" s="20"/>
      <c r="ABP203" s="20"/>
      <c r="ABQ203" s="20"/>
      <c r="ABR203" s="20"/>
      <c r="ABS203" s="20"/>
      <c r="ABT203" s="20"/>
      <c r="ABU203" s="20"/>
      <c r="ABV203" s="20"/>
      <c r="ABW203" s="20"/>
      <c r="ABX203" s="20"/>
      <c r="ABY203" s="20"/>
      <c r="ABZ203" s="20"/>
      <c r="ACA203" s="20"/>
      <c r="ACB203" s="20"/>
      <c r="ACC203" s="20"/>
      <c r="ACD203" s="20"/>
      <c r="ACE203" s="20"/>
      <c r="ACF203" s="20"/>
      <c r="ACG203" s="20"/>
      <c r="ACH203" s="20"/>
      <c r="ACI203" s="20"/>
      <c r="ACJ203" s="20"/>
      <c r="ACK203" s="20"/>
      <c r="ACL203" s="20"/>
      <c r="ACM203" s="20"/>
      <c r="ACN203" s="20"/>
      <c r="ACO203" s="20"/>
      <c r="ACP203" s="20"/>
      <c r="ACQ203" s="20"/>
      <c r="ACR203" s="20"/>
      <c r="ACS203" s="20"/>
      <c r="ACT203" s="20"/>
      <c r="ACU203" s="20"/>
      <c r="ACV203" s="20"/>
      <c r="ACW203" s="20"/>
      <c r="ACX203" s="20"/>
      <c r="ACY203" s="20"/>
      <c r="ACZ203" s="20"/>
      <c r="ADA203" s="20"/>
      <c r="ADB203" s="20"/>
      <c r="ADC203" s="20"/>
      <c r="ADD203" s="20"/>
      <c r="ADE203" s="20"/>
      <c r="ADF203" s="20"/>
      <c r="ADG203" s="20"/>
      <c r="ADH203" s="20"/>
      <c r="ADI203" s="20"/>
      <c r="ADJ203" s="20"/>
      <c r="ADK203" s="20"/>
      <c r="ADL203" s="20"/>
      <c r="ADM203" s="20"/>
      <c r="ADN203" s="20"/>
      <c r="ADO203" s="20"/>
      <c r="ADP203" s="20"/>
      <c r="ADQ203" s="20"/>
      <c r="ADR203" s="20"/>
      <c r="ADS203" s="20"/>
      <c r="ADT203" s="20"/>
      <c r="ADU203" s="20"/>
      <c r="ADV203" s="20"/>
      <c r="ADW203" s="20"/>
      <c r="ADX203" s="20"/>
      <c r="ADY203" s="20"/>
      <c r="ADZ203" s="20"/>
      <c r="AEA203" s="20"/>
      <c r="AEB203" s="20"/>
      <c r="AEC203" s="20"/>
      <c r="AED203" s="20"/>
      <c r="AEE203" s="20"/>
      <c r="AEF203" s="20"/>
      <c r="AEG203" s="20"/>
      <c r="AEH203" s="20"/>
      <c r="AEI203" s="20"/>
      <c r="AEJ203" s="20"/>
      <c r="AEK203" s="20"/>
      <c r="AEL203" s="20"/>
      <c r="AEM203" s="20"/>
      <c r="AEN203" s="20"/>
      <c r="AEO203" s="20"/>
      <c r="AEP203" s="20"/>
      <c r="AEQ203" s="20"/>
      <c r="AER203" s="20"/>
      <c r="AES203" s="20"/>
      <c r="AET203" s="20"/>
      <c r="AEU203" s="20"/>
      <c r="AEV203" s="20"/>
      <c r="AEW203" s="20"/>
      <c r="AEX203" s="20"/>
      <c r="AEY203" s="20"/>
      <c r="AEZ203" s="20"/>
      <c r="AFA203" s="20"/>
      <c r="AFB203" s="20"/>
      <c r="AFC203" s="20"/>
      <c r="AFD203" s="20"/>
      <c r="AFE203" s="20"/>
      <c r="AFF203" s="20"/>
      <c r="AFG203" s="20"/>
      <c r="AFH203" s="20"/>
      <c r="AFI203" s="20"/>
      <c r="AFJ203" s="20"/>
      <c r="AFK203" s="20"/>
      <c r="AFL203" s="20"/>
      <c r="AFM203" s="20"/>
      <c r="AFN203" s="20"/>
      <c r="AFO203" s="20"/>
      <c r="AFP203" s="20"/>
      <c r="AFQ203" s="20"/>
      <c r="AFR203" s="20"/>
      <c r="AFS203" s="20"/>
      <c r="AFT203" s="20"/>
      <c r="AFU203" s="20"/>
      <c r="AFV203" s="20"/>
      <c r="AFW203" s="20"/>
      <c r="AFX203" s="20"/>
      <c r="AFY203" s="20"/>
      <c r="AFZ203" s="20"/>
      <c r="AGA203" s="20"/>
      <c r="AGB203" s="20"/>
      <c r="AGC203" s="20"/>
      <c r="AGD203" s="20"/>
      <c r="AGE203" s="20"/>
      <c r="AGF203" s="20"/>
      <c r="AGG203" s="20"/>
      <c r="AGH203" s="20"/>
      <c r="AGI203" s="20"/>
      <c r="AGJ203" s="20"/>
      <c r="AGK203" s="20"/>
      <c r="AGL203" s="20"/>
      <c r="AGM203" s="20"/>
      <c r="AGN203" s="20"/>
      <c r="AGO203" s="20"/>
      <c r="AGP203" s="20"/>
      <c r="AGQ203" s="20"/>
      <c r="AGR203" s="20"/>
      <c r="AGS203" s="20"/>
      <c r="AGT203" s="20"/>
      <c r="AGU203" s="20"/>
      <c r="AGV203" s="20"/>
      <c r="AGW203" s="20"/>
      <c r="AGX203" s="20"/>
      <c r="AGY203" s="20"/>
      <c r="AGZ203" s="20"/>
      <c r="AHA203" s="20"/>
      <c r="AHB203" s="20"/>
      <c r="AHC203" s="20"/>
      <c r="AHD203" s="20"/>
      <c r="AHE203" s="20"/>
      <c r="AHF203" s="20"/>
      <c r="AHG203" s="20"/>
      <c r="AHH203" s="20"/>
      <c r="AHI203" s="20"/>
      <c r="AHJ203" s="20"/>
      <c r="AHK203" s="20"/>
      <c r="AHL203" s="20"/>
      <c r="AHM203" s="20"/>
      <c r="AHN203" s="20"/>
      <c r="AHO203" s="20"/>
      <c r="AHP203" s="20"/>
      <c r="AHQ203" s="20"/>
      <c r="AHR203" s="20"/>
      <c r="AHS203" s="20"/>
      <c r="AHT203" s="20"/>
      <c r="AHU203" s="20"/>
      <c r="AHV203" s="20"/>
      <c r="AHW203" s="20"/>
      <c r="AHX203" s="20"/>
      <c r="AHY203" s="20"/>
      <c r="AHZ203" s="20"/>
      <c r="AIA203" s="20"/>
      <c r="AIB203" s="20"/>
      <c r="AIC203" s="20"/>
      <c r="AID203" s="20"/>
      <c r="AIE203" s="20"/>
      <c r="AIF203" s="20"/>
      <c r="AIG203" s="20"/>
      <c r="AIH203" s="20"/>
      <c r="AII203" s="20"/>
      <c r="AIJ203" s="20"/>
      <c r="AIK203" s="20"/>
      <c r="AIL203" s="20"/>
      <c r="AIM203" s="20"/>
      <c r="AIN203" s="20"/>
      <c r="AIO203" s="20"/>
      <c r="AIP203" s="20"/>
      <c r="AIQ203" s="20"/>
      <c r="AIR203" s="20"/>
      <c r="AIS203" s="20"/>
      <c r="AIT203" s="20"/>
      <c r="AIU203" s="20"/>
      <c r="AIV203" s="20"/>
      <c r="AIW203" s="20"/>
      <c r="AIX203" s="20"/>
      <c r="AIY203" s="20"/>
      <c r="AIZ203" s="20"/>
      <c r="AJA203" s="20"/>
    </row>
    <row r="204" spans="2:937" ht="15" x14ac:dyDescent="0.25">
      <c r="D204" s="23"/>
      <c r="H204" s="105"/>
      <c r="J204" s="107"/>
      <c r="L204" s="23"/>
      <c r="IO204" s="20"/>
      <c r="IQ204" s="20"/>
      <c r="IS204" s="20"/>
      <c r="IU204" s="20"/>
      <c r="IW204" s="20"/>
      <c r="IY204" s="20"/>
      <c r="JA204" s="20"/>
      <c r="JC204" s="20"/>
      <c r="JE204" s="20"/>
      <c r="JG204" s="20"/>
      <c r="JI204" s="20"/>
      <c r="JK204" s="20"/>
      <c r="JM204" s="20"/>
      <c r="JO204" s="20"/>
      <c r="JQ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20"/>
      <c r="MD204" s="20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20"/>
      <c r="NI204" s="20"/>
      <c r="NJ204" s="20"/>
      <c r="NK204" s="20"/>
      <c r="NL204" s="20"/>
      <c r="NM204" s="20"/>
      <c r="NN204" s="20"/>
      <c r="NO204" s="20"/>
      <c r="NP204" s="20"/>
      <c r="NQ204" s="20"/>
      <c r="NR204" s="20"/>
      <c r="NS204" s="20"/>
      <c r="NT204" s="20"/>
      <c r="NU204" s="20"/>
      <c r="NV204" s="20"/>
      <c r="NW204" s="20"/>
      <c r="NX204" s="20"/>
      <c r="NY204" s="20"/>
      <c r="NZ204" s="20"/>
      <c r="OA204" s="20"/>
      <c r="OB204" s="20"/>
      <c r="OC204" s="20"/>
      <c r="OD204" s="20"/>
      <c r="OE204" s="20"/>
      <c r="OF204" s="20"/>
      <c r="OG204" s="20"/>
      <c r="OH204" s="20"/>
      <c r="OI204" s="20"/>
      <c r="OJ204" s="20"/>
      <c r="OK204" s="20"/>
      <c r="OL204" s="20"/>
      <c r="OM204" s="20"/>
      <c r="ON204" s="20"/>
      <c r="OO204" s="20"/>
      <c r="OP204" s="20"/>
      <c r="OQ204" s="20"/>
      <c r="OR204" s="20"/>
      <c r="OS204" s="20"/>
      <c r="OT204" s="20"/>
      <c r="OU204" s="20"/>
      <c r="OV204" s="20"/>
      <c r="OW204" s="20"/>
      <c r="OX204" s="20"/>
      <c r="OY204" s="20"/>
      <c r="OZ204" s="20"/>
      <c r="PA204" s="20"/>
      <c r="PB204" s="20"/>
      <c r="PC204" s="20"/>
      <c r="PD204" s="20"/>
      <c r="PE204" s="20"/>
      <c r="PF204" s="20"/>
      <c r="PG204" s="20"/>
      <c r="PH204" s="20"/>
      <c r="PI204" s="20"/>
      <c r="PJ204" s="20"/>
      <c r="PK204" s="20"/>
      <c r="PL204" s="20"/>
      <c r="PM204" s="20"/>
      <c r="PN204" s="20"/>
      <c r="PO204" s="20"/>
      <c r="PP204" s="20"/>
      <c r="PQ204" s="20"/>
      <c r="PR204" s="20"/>
      <c r="PS204" s="20"/>
      <c r="PT204" s="20"/>
      <c r="PU204" s="20"/>
      <c r="PV204" s="20"/>
      <c r="PW204" s="20"/>
      <c r="PX204" s="20"/>
      <c r="PY204" s="20"/>
      <c r="PZ204" s="20"/>
      <c r="QA204" s="20"/>
      <c r="QB204" s="20"/>
      <c r="QC204" s="20"/>
      <c r="QD204" s="20"/>
      <c r="QE204" s="20"/>
      <c r="QF204" s="20"/>
      <c r="QG204" s="20"/>
      <c r="QH204" s="20"/>
      <c r="QI204" s="20"/>
      <c r="QJ204" s="20"/>
      <c r="QK204" s="20"/>
      <c r="QL204" s="20"/>
      <c r="QM204" s="20"/>
      <c r="QN204" s="20"/>
      <c r="QO204" s="20"/>
      <c r="QP204" s="20"/>
      <c r="QQ204" s="20"/>
      <c r="QR204" s="20"/>
      <c r="QS204" s="20"/>
      <c r="QT204" s="20"/>
      <c r="QU204" s="20"/>
      <c r="QV204" s="20"/>
      <c r="QW204" s="20"/>
      <c r="QX204" s="20"/>
      <c r="QY204" s="20"/>
      <c r="QZ204" s="20"/>
      <c r="RA204" s="20"/>
      <c r="RB204" s="20"/>
      <c r="RC204" s="20"/>
      <c r="RD204" s="20"/>
      <c r="RE204" s="20"/>
      <c r="RF204" s="20"/>
      <c r="RG204" s="20"/>
      <c r="RH204" s="20"/>
      <c r="RI204" s="20"/>
      <c r="RJ204" s="20"/>
      <c r="RK204" s="20"/>
      <c r="RL204" s="20"/>
      <c r="RM204" s="20"/>
      <c r="RN204" s="20"/>
      <c r="RO204" s="20"/>
      <c r="RP204" s="20"/>
      <c r="RQ204" s="20"/>
      <c r="RR204" s="20"/>
      <c r="RS204" s="20"/>
      <c r="RT204" s="20"/>
      <c r="RU204" s="20"/>
      <c r="RV204" s="20"/>
      <c r="RW204" s="20"/>
      <c r="RX204" s="20"/>
      <c r="RY204" s="20"/>
      <c r="RZ204" s="20"/>
      <c r="SA204" s="20"/>
      <c r="SB204" s="20"/>
      <c r="SC204" s="20"/>
      <c r="SD204" s="20"/>
      <c r="SE204" s="20"/>
      <c r="SF204" s="20"/>
      <c r="SG204" s="20"/>
      <c r="SH204" s="20"/>
      <c r="SI204" s="20"/>
      <c r="SJ204" s="20"/>
      <c r="SK204" s="20"/>
      <c r="SL204" s="20"/>
      <c r="SM204" s="20"/>
      <c r="SN204" s="20"/>
      <c r="SO204" s="20"/>
      <c r="SP204" s="20"/>
      <c r="SQ204" s="20"/>
      <c r="SR204" s="20"/>
      <c r="SS204" s="20"/>
      <c r="ST204" s="20"/>
      <c r="SU204" s="20"/>
      <c r="SV204" s="20"/>
      <c r="SW204" s="20"/>
      <c r="SX204" s="20"/>
      <c r="SY204" s="20"/>
      <c r="SZ204" s="20"/>
      <c r="TA204" s="20"/>
      <c r="TB204" s="20"/>
      <c r="TC204" s="20"/>
      <c r="TD204" s="20"/>
      <c r="TE204" s="20"/>
      <c r="TF204" s="20"/>
      <c r="TG204" s="20"/>
      <c r="TH204" s="20"/>
      <c r="TI204" s="20"/>
      <c r="TJ204" s="20"/>
      <c r="TK204" s="20"/>
      <c r="TL204" s="20"/>
      <c r="TM204" s="20"/>
      <c r="TN204" s="20"/>
      <c r="TO204" s="20"/>
      <c r="TP204" s="20"/>
      <c r="TQ204" s="20"/>
      <c r="TR204" s="20"/>
      <c r="TS204" s="20"/>
      <c r="TT204" s="20"/>
      <c r="TU204" s="20"/>
      <c r="TV204" s="20"/>
      <c r="TW204" s="20"/>
      <c r="TX204" s="20"/>
      <c r="TY204" s="20"/>
      <c r="TZ204" s="20"/>
      <c r="UA204" s="20"/>
      <c r="UB204" s="20"/>
      <c r="UC204" s="20"/>
      <c r="UD204" s="20"/>
      <c r="UE204" s="20"/>
      <c r="UF204" s="20"/>
      <c r="UG204" s="20"/>
      <c r="UH204" s="20"/>
      <c r="UI204" s="20"/>
      <c r="UJ204" s="20"/>
      <c r="UK204" s="20"/>
      <c r="UL204" s="20"/>
      <c r="UM204" s="20"/>
      <c r="UN204" s="20"/>
      <c r="UO204" s="20"/>
      <c r="UP204" s="20"/>
      <c r="UQ204" s="20"/>
      <c r="UR204" s="20"/>
      <c r="US204" s="20"/>
      <c r="UT204" s="20"/>
      <c r="UU204" s="20"/>
      <c r="UV204" s="20"/>
      <c r="UW204" s="20"/>
      <c r="UX204" s="20"/>
      <c r="UY204" s="20"/>
      <c r="UZ204" s="20"/>
      <c r="VA204" s="20"/>
      <c r="VB204" s="20"/>
      <c r="VC204" s="20"/>
      <c r="VD204" s="20"/>
      <c r="VE204" s="20"/>
      <c r="VF204" s="20"/>
      <c r="VG204" s="20"/>
      <c r="VH204" s="20"/>
      <c r="VI204" s="20"/>
      <c r="VJ204" s="20"/>
      <c r="VK204" s="20"/>
      <c r="VL204" s="20"/>
      <c r="VM204" s="20"/>
      <c r="VN204" s="20"/>
      <c r="VO204" s="20"/>
      <c r="VP204" s="20"/>
      <c r="VQ204" s="20"/>
      <c r="VR204" s="20"/>
      <c r="VS204" s="20"/>
      <c r="VT204" s="20"/>
      <c r="VU204" s="20"/>
      <c r="VV204" s="20"/>
      <c r="VW204" s="20"/>
      <c r="VX204" s="20"/>
      <c r="VY204" s="20"/>
      <c r="VZ204" s="20"/>
      <c r="WA204" s="20"/>
      <c r="WB204" s="20"/>
      <c r="WC204" s="20"/>
      <c r="WD204" s="20"/>
      <c r="WE204" s="20"/>
      <c r="WF204" s="20"/>
      <c r="WG204" s="20"/>
      <c r="WH204" s="20"/>
      <c r="WI204" s="20"/>
      <c r="WJ204" s="20"/>
      <c r="WK204" s="20"/>
      <c r="WL204" s="20"/>
      <c r="WM204" s="20"/>
      <c r="WN204" s="20"/>
      <c r="WO204" s="20"/>
      <c r="WP204" s="20"/>
      <c r="WQ204" s="20"/>
      <c r="WR204" s="20"/>
      <c r="WS204" s="20"/>
      <c r="WT204" s="20"/>
      <c r="WU204" s="20"/>
      <c r="WV204" s="20"/>
      <c r="WW204" s="20"/>
      <c r="WX204" s="20"/>
      <c r="WY204" s="20"/>
      <c r="WZ204" s="20"/>
      <c r="XA204" s="20"/>
      <c r="XB204" s="20"/>
      <c r="XC204" s="20"/>
      <c r="XD204" s="20"/>
      <c r="XE204" s="20"/>
      <c r="XF204" s="20"/>
      <c r="XG204" s="20"/>
      <c r="XH204" s="20"/>
      <c r="XI204" s="20"/>
      <c r="XJ204" s="20"/>
      <c r="XK204" s="20"/>
      <c r="XL204" s="20"/>
      <c r="XM204" s="20"/>
      <c r="XN204" s="20"/>
      <c r="XO204" s="20"/>
      <c r="XP204" s="20"/>
      <c r="XQ204" s="20"/>
      <c r="XR204" s="20"/>
      <c r="XS204" s="20"/>
      <c r="XT204" s="20"/>
      <c r="XU204" s="20"/>
      <c r="XV204" s="20"/>
      <c r="XW204" s="20"/>
      <c r="XX204" s="20"/>
      <c r="XY204" s="20"/>
      <c r="XZ204" s="20"/>
      <c r="YA204" s="20"/>
      <c r="YB204" s="20"/>
      <c r="YC204" s="20"/>
      <c r="YD204" s="20"/>
      <c r="YE204" s="20"/>
      <c r="YF204" s="20"/>
      <c r="YG204" s="20"/>
      <c r="YH204" s="20"/>
      <c r="YI204" s="20"/>
      <c r="YJ204" s="20"/>
      <c r="YK204" s="20"/>
      <c r="YL204" s="20"/>
      <c r="YM204" s="20"/>
      <c r="YN204" s="20"/>
      <c r="YO204" s="20"/>
      <c r="YP204" s="20"/>
      <c r="YQ204" s="20"/>
      <c r="YR204" s="20"/>
      <c r="YS204" s="20"/>
      <c r="YT204" s="20"/>
      <c r="YU204" s="20"/>
      <c r="YV204" s="20"/>
      <c r="YW204" s="20"/>
      <c r="YX204" s="20"/>
      <c r="YY204" s="20"/>
      <c r="YZ204" s="20"/>
      <c r="ZA204" s="20"/>
      <c r="ZB204" s="20"/>
      <c r="ZC204" s="20"/>
      <c r="ZD204" s="20"/>
      <c r="ZE204" s="20"/>
      <c r="ZF204" s="20"/>
      <c r="ZG204" s="20"/>
      <c r="ZH204" s="20"/>
      <c r="ZI204" s="20"/>
      <c r="ZJ204" s="20"/>
      <c r="ZK204" s="20"/>
      <c r="ZL204" s="20"/>
      <c r="ZM204" s="20"/>
      <c r="ZN204" s="20"/>
      <c r="ZO204" s="20"/>
      <c r="ZP204" s="20"/>
      <c r="ZQ204" s="20"/>
      <c r="ZR204" s="20"/>
      <c r="ZS204" s="20"/>
      <c r="ZT204" s="20"/>
      <c r="ZU204" s="20"/>
      <c r="ZV204" s="20"/>
      <c r="ZW204" s="20"/>
      <c r="ZX204" s="20"/>
      <c r="ZY204" s="20"/>
      <c r="ZZ204" s="20"/>
      <c r="AAA204" s="20"/>
      <c r="AAB204" s="20"/>
      <c r="AAC204" s="20"/>
      <c r="AAD204" s="20"/>
      <c r="AAE204" s="20"/>
      <c r="AAF204" s="20"/>
      <c r="AAG204" s="20"/>
      <c r="AAH204" s="20"/>
      <c r="AAI204" s="20"/>
      <c r="AAJ204" s="20"/>
      <c r="AAK204" s="20"/>
      <c r="AAL204" s="20"/>
      <c r="AAM204" s="20"/>
      <c r="AAN204" s="20"/>
      <c r="AAO204" s="20"/>
      <c r="AAP204" s="20"/>
      <c r="AAQ204" s="20"/>
      <c r="AAR204" s="20"/>
      <c r="AAS204" s="20"/>
      <c r="AAT204" s="20"/>
      <c r="AAU204" s="20"/>
      <c r="AAV204" s="20"/>
      <c r="AAW204" s="20"/>
      <c r="AAX204" s="20"/>
      <c r="AAY204" s="20"/>
      <c r="AAZ204" s="20"/>
      <c r="ABA204" s="20"/>
      <c r="ABB204" s="20"/>
      <c r="ABC204" s="20"/>
      <c r="ABD204" s="20"/>
      <c r="ABE204" s="20"/>
      <c r="ABF204" s="20"/>
      <c r="ABG204" s="20"/>
      <c r="ABH204" s="20"/>
      <c r="ABI204" s="20"/>
      <c r="ABJ204" s="20"/>
      <c r="ABK204" s="20"/>
      <c r="ABL204" s="20"/>
      <c r="ABM204" s="20"/>
      <c r="ABN204" s="20"/>
      <c r="ABO204" s="20"/>
      <c r="ABP204" s="20"/>
      <c r="ABQ204" s="20"/>
      <c r="ABR204" s="20"/>
      <c r="ABS204" s="20"/>
      <c r="ABT204" s="20"/>
      <c r="ABU204" s="20"/>
      <c r="ABV204" s="20"/>
      <c r="ABW204" s="20"/>
      <c r="ABX204" s="20"/>
      <c r="ABY204" s="20"/>
      <c r="ABZ204" s="20"/>
      <c r="ACA204" s="20"/>
      <c r="ACB204" s="20"/>
      <c r="ACC204" s="20"/>
      <c r="ACD204" s="20"/>
      <c r="ACE204" s="20"/>
      <c r="ACF204" s="20"/>
      <c r="ACG204" s="20"/>
      <c r="ACH204" s="20"/>
      <c r="ACI204" s="20"/>
      <c r="ACJ204" s="20"/>
      <c r="ACK204" s="20"/>
      <c r="ACL204" s="20"/>
      <c r="ACM204" s="20"/>
      <c r="ACN204" s="20"/>
      <c r="ACO204" s="20"/>
      <c r="ACP204" s="20"/>
      <c r="ACQ204" s="20"/>
      <c r="ACR204" s="20"/>
      <c r="ACS204" s="20"/>
      <c r="ACT204" s="20"/>
      <c r="ACU204" s="20"/>
      <c r="ACV204" s="20"/>
      <c r="ACW204" s="20"/>
      <c r="ACX204" s="20"/>
      <c r="ACY204" s="20"/>
      <c r="ACZ204" s="20"/>
      <c r="ADA204" s="20"/>
      <c r="ADB204" s="20"/>
      <c r="ADC204" s="20"/>
      <c r="ADD204" s="20"/>
      <c r="ADE204" s="20"/>
      <c r="ADF204" s="20"/>
      <c r="ADG204" s="20"/>
      <c r="ADH204" s="20"/>
      <c r="ADI204" s="20"/>
      <c r="ADJ204" s="20"/>
      <c r="ADK204" s="20"/>
      <c r="ADL204" s="20"/>
      <c r="ADM204" s="20"/>
      <c r="ADN204" s="20"/>
      <c r="ADO204" s="20"/>
      <c r="ADP204" s="20"/>
      <c r="ADQ204" s="20"/>
      <c r="ADR204" s="20"/>
      <c r="ADS204" s="20"/>
      <c r="ADT204" s="20"/>
      <c r="ADU204" s="20"/>
      <c r="ADV204" s="20"/>
      <c r="ADW204" s="20"/>
      <c r="ADX204" s="20"/>
      <c r="ADY204" s="20"/>
      <c r="ADZ204" s="20"/>
      <c r="AEA204" s="20"/>
      <c r="AEB204" s="20"/>
      <c r="AEC204" s="20"/>
      <c r="AED204" s="20"/>
      <c r="AEE204" s="20"/>
      <c r="AEF204" s="20"/>
      <c r="AEG204" s="20"/>
      <c r="AEH204" s="20"/>
      <c r="AEI204" s="20"/>
      <c r="AEJ204" s="20"/>
      <c r="AEK204" s="20"/>
      <c r="AEL204" s="20"/>
      <c r="AEM204" s="20"/>
      <c r="AEN204" s="20"/>
      <c r="AEO204" s="20"/>
      <c r="AEP204" s="20"/>
      <c r="AEQ204" s="20"/>
      <c r="AER204" s="20"/>
      <c r="AES204" s="20"/>
      <c r="AET204" s="20"/>
      <c r="AEU204" s="20"/>
      <c r="AEV204" s="20"/>
      <c r="AEW204" s="20"/>
      <c r="AEX204" s="20"/>
      <c r="AEY204" s="20"/>
      <c r="AEZ204" s="20"/>
      <c r="AFA204" s="20"/>
      <c r="AFB204" s="20"/>
      <c r="AFC204" s="20"/>
      <c r="AFD204" s="20"/>
      <c r="AFE204" s="20"/>
      <c r="AFF204" s="20"/>
      <c r="AFG204" s="20"/>
      <c r="AFH204" s="20"/>
      <c r="AFI204" s="20"/>
      <c r="AFJ204" s="20"/>
      <c r="AFK204" s="20"/>
      <c r="AFL204" s="20"/>
      <c r="AFM204" s="20"/>
      <c r="AFN204" s="20"/>
      <c r="AFO204" s="20"/>
      <c r="AFP204" s="20"/>
      <c r="AFQ204" s="20"/>
      <c r="AFR204" s="20"/>
      <c r="AFS204" s="20"/>
      <c r="AFT204" s="20"/>
      <c r="AFU204" s="20"/>
      <c r="AFV204" s="20"/>
      <c r="AFW204" s="20"/>
      <c r="AFX204" s="20"/>
      <c r="AFY204" s="20"/>
      <c r="AFZ204" s="20"/>
      <c r="AGA204" s="20"/>
      <c r="AGB204" s="20"/>
      <c r="AGC204" s="20"/>
      <c r="AGD204" s="20"/>
      <c r="AGE204" s="20"/>
      <c r="AGF204" s="20"/>
      <c r="AGG204" s="20"/>
      <c r="AGH204" s="20"/>
      <c r="AGI204" s="20"/>
      <c r="AGJ204" s="20"/>
      <c r="AGK204" s="20"/>
      <c r="AGL204" s="20"/>
      <c r="AGM204" s="20"/>
      <c r="AGN204" s="20"/>
      <c r="AGO204" s="20"/>
      <c r="AGP204" s="20"/>
      <c r="AGQ204" s="20"/>
      <c r="AGR204" s="20"/>
      <c r="AGS204" s="20"/>
      <c r="AGT204" s="20"/>
      <c r="AGU204" s="20"/>
      <c r="AGV204" s="20"/>
      <c r="AGW204" s="20"/>
      <c r="AGX204" s="20"/>
      <c r="AGY204" s="20"/>
      <c r="AGZ204" s="20"/>
      <c r="AHA204" s="20"/>
      <c r="AHB204" s="20"/>
      <c r="AHC204" s="20"/>
      <c r="AHD204" s="20"/>
      <c r="AHE204" s="20"/>
      <c r="AHF204" s="20"/>
      <c r="AHG204" s="20"/>
      <c r="AHH204" s="20"/>
      <c r="AHI204" s="20"/>
      <c r="AHJ204" s="20"/>
      <c r="AHK204" s="20"/>
      <c r="AHL204" s="20"/>
      <c r="AHM204" s="20"/>
      <c r="AHN204" s="20"/>
      <c r="AHO204" s="20"/>
      <c r="AHP204" s="20"/>
      <c r="AHQ204" s="20"/>
      <c r="AHR204" s="20"/>
      <c r="AHS204" s="20"/>
      <c r="AHT204" s="20"/>
      <c r="AHU204" s="20"/>
      <c r="AHV204" s="20"/>
      <c r="AHW204" s="20"/>
      <c r="AHX204" s="20"/>
      <c r="AHY204" s="20"/>
      <c r="AHZ204" s="20"/>
      <c r="AIA204" s="20"/>
      <c r="AIB204" s="20"/>
      <c r="AIC204" s="20"/>
      <c r="AID204" s="20"/>
      <c r="AIE204" s="20"/>
      <c r="AIF204" s="20"/>
      <c r="AIG204" s="20"/>
      <c r="AIH204" s="20"/>
      <c r="AII204" s="20"/>
      <c r="AIJ204" s="20"/>
      <c r="AIK204" s="20"/>
      <c r="AIL204" s="20"/>
      <c r="AIM204" s="20"/>
      <c r="AIN204" s="20"/>
      <c r="AIO204" s="20"/>
      <c r="AIP204" s="20"/>
      <c r="AIQ204" s="20"/>
      <c r="AIR204" s="20"/>
      <c r="AIS204" s="20"/>
      <c r="AIT204" s="20"/>
      <c r="AIU204" s="20"/>
      <c r="AIV204" s="20"/>
      <c r="AIW204" s="20"/>
      <c r="AIX204" s="20"/>
      <c r="AIY204" s="20"/>
      <c r="AIZ204" s="20"/>
      <c r="AJA204" s="20"/>
    </row>
    <row r="205" spans="2:937" ht="15" x14ac:dyDescent="0.25">
      <c r="D205" s="23"/>
      <c r="H205" s="314"/>
      <c r="J205" s="315"/>
      <c r="L205" s="23"/>
      <c r="IO205" s="20"/>
      <c r="IQ205" s="20"/>
      <c r="IS205" s="20"/>
      <c r="IU205" s="20"/>
      <c r="IW205" s="20"/>
      <c r="IY205" s="20"/>
      <c r="JA205" s="20"/>
      <c r="JC205" s="20"/>
      <c r="JE205" s="20"/>
      <c r="JG205" s="20"/>
      <c r="JI205" s="20"/>
      <c r="JK205" s="20"/>
      <c r="JM205" s="20"/>
      <c r="JO205" s="20"/>
      <c r="JQ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20"/>
      <c r="MD205" s="20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20"/>
      <c r="NI205" s="20"/>
      <c r="NJ205" s="20"/>
      <c r="NK205" s="20"/>
      <c r="NL205" s="20"/>
      <c r="NM205" s="20"/>
      <c r="NN205" s="20"/>
      <c r="NO205" s="20"/>
      <c r="NP205" s="20"/>
      <c r="NQ205" s="20"/>
      <c r="NR205" s="20"/>
      <c r="NS205" s="20"/>
      <c r="NT205" s="20"/>
      <c r="NU205" s="20"/>
      <c r="NV205" s="20"/>
      <c r="NW205" s="20"/>
      <c r="NX205" s="20"/>
      <c r="NY205" s="20"/>
      <c r="NZ205" s="20"/>
      <c r="OA205" s="20"/>
      <c r="OB205" s="20"/>
      <c r="OC205" s="20"/>
      <c r="OD205" s="20"/>
      <c r="OE205" s="20"/>
      <c r="OF205" s="20"/>
      <c r="OG205" s="20"/>
      <c r="OH205" s="20"/>
      <c r="OI205" s="20"/>
      <c r="OJ205" s="20"/>
      <c r="OK205" s="20"/>
      <c r="OL205" s="20"/>
      <c r="OM205" s="20"/>
      <c r="ON205" s="20"/>
      <c r="OO205" s="20"/>
      <c r="OP205" s="20"/>
      <c r="OQ205" s="20"/>
      <c r="OR205" s="20"/>
      <c r="OS205" s="20"/>
      <c r="OT205" s="20"/>
      <c r="OU205" s="20"/>
      <c r="OV205" s="20"/>
      <c r="OW205" s="20"/>
      <c r="OX205" s="20"/>
      <c r="OY205" s="20"/>
      <c r="OZ205" s="20"/>
      <c r="PA205" s="20"/>
      <c r="PB205" s="20"/>
      <c r="PC205" s="20"/>
      <c r="PD205" s="20"/>
      <c r="PE205" s="20"/>
      <c r="PF205" s="20"/>
      <c r="PG205" s="20"/>
      <c r="PH205" s="20"/>
      <c r="PI205" s="20"/>
      <c r="PJ205" s="20"/>
      <c r="PK205" s="20"/>
      <c r="PL205" s="20"/>
      <c r="PM205" s="20"/>
      <c r="PN205" s="20"/>
      <c r="PO205" s="20"/>
      <c r="PP205" s="20"/>
      <c r="PQ205" s="20"/>
      <c r="PR205" s="20"/>
      <c r="PS205" s="20"/>
      <c r="PT205" s="20"/>
      <c r="PU205" s="20"/>
      <c r="PV205" s="20"/>
      <c r="PW205" s="20"/>
      <c r="PX205" s="20"/>
      <c r="PY205" s="20"/>
      <c r="PZ205" s="20"/>
      <c r="QA205" s="20"/>
      <c r="QB205" s="20"/>
      <c r="QC205" s="20"/>
      <c r="QD205" s="20"/>
      <c r="QE205" s="20"/>
      <c r="QF205" s="20"/>
      <c r="QG205" s="20"/>
      <c r="QH205" s="20"/>
      <c r="QI205" s="20"/>
      <c r="QJ205" s="20"/>
      <c r="QK205" s="20"/>
      <c r="QL205" s="20"/>
      <c r="QM205" s="20"/>
      <c r="QN205" s="20"/>
      <c r="QO205" s="20"/>
      <c r="QP205" s="20"/>
      <c r="QQ205" s="20"/>
      <c r="QR205" s="20"/>
      <c r="QS205" s="20"/>
      <c r="QT205" s="20"/>
      <c r="QU205" s="20"/>
      <c r="QV205" s="20"/>
      <c r="QW205" s="20"/>
      <c r="QX205" s="20"/>
      <c r="QY205" s="20"/>
      <c r="QZ205" s="20"/>
      <c r="RA205" s="20"/>
      <c r="RB205" s="20"/>
      <c r="RC205" s="20"/>
      <c r="RD205" s="20"/>
      <c r="RE205" s="20"/>
      <c r="RF205" s="20"/>
      <c r="RG205" s="20"/>
      <c r="RH205" s="20"/>
      <c r="RI205" s="20"/>
      <c r="RJ205" s="20"/>
      <c r="RK205" s="20"/>
      <c r="RL205" s="20"/>
      <c r="RM205" s="20"/>
      <c r="RN205" s="20"/>
      <c r="RO205" s="20"/>
      <c r="RP205" s="20"/>
      <c r="RQ205" s="20"/>
      <c r="RR205" s="20"/>
      <c r="RS205" s="20"/>
      <c r="RT205" s="20"/>
      <c r="RU205" s="20"/>
      <c r="RV205" s="20"/>
      <c r="RW205" s="20"/>
      <c r="RX205" s="20"/>
      <c r="RY205" s="20"/>
      <c r="RZ205" s="20"/>
      <c r="SA205" s="20"/>
      <c r="SB205" s="20"/>
      <c r="SC205" s="20"/>
      <c r="SD205" s="20"/>
      <c r="SE205" s="20"/>
      <c r="SF205" s="20"/>
      <c r="SG205" s="20"/>
      <c r="SH205" s="20"/>
      <c r="SI205" s="20"/>
      <c r="SJ205" s="20"/>
      <c r="SK205" s="20"/>
      <c r="SL205" s="20"/>
      <c r="SM205" s="20"/>
      <c r="SN205" s="20"/>
      <c r="SO205" s="20"/>
      <c r="SP205" s="20"/>
      <c r="SQ205" s="20"/>
      <c r="SR205" s="20"/>
      <c r="SS205" s="20"/>
      <c r="ST205" s="20"/>
      <c r="SU205" s="20"/>
      <c r="SV205" s="20"/>
      <c r="SW205" s="20"/>
      <c r="SX205" s="20"/>
      <c r="SY205" s="20"/>
      <c r="SZ205" s="20"/>
      <c r="TA205" s="20"/>
      <c r="TB205" s="20"/>
      <c r="TC205" s="20"/>
      <c r="TD205" s="20"/>
      <c r="TE205" s="20"/>
      <c r="TF205" s="20"/>
      <c r="TG205" s="20"/>
      <c r="TH205" s="20"/>
      <c r="TI205" s="20"/>
      <c r="TJ205" s="20"/>
      <c r="TK205" s="20"/>
      <c r="TL205" s="20"/>
      <c r="TM205" s="20"/>
      <c r="TN205" s="20"/>
      <c r="TO205" s="20"/>
      <c r="TP205" s="20"/>
      <c r="TQ205" s="20"/>
      <c r="TR205" s="20"/>
      <c r="TS205" s="20"/>
      <c r="TT205" s="20"/>
      <c r="TU205" s="20"/>
      <c r="TV205" s="20"/>
      <c r="TW205" s="20"/>
      <c r="TX205" s="20"/>
      <c r="TY205" s="20"/>
      <c r="TZ205" s="20"/>
      <c r="UA205" s="20"/>
      <c r="UB205" s="20"/>
      <c r="UC205" s="20"/>
      <c r="UD205" s="20"/>
      <c r="UE205" s="20"/>
      <c r="UF205" s="20"/>
      <c r="UG205" s="20"/>
      <c r="UH205" s="20"/>
      <c r="UI205" s="20"/>
      <c r="UJ205" s="20"/>
      <c r="UK205" s="20"/>
      <c r="UL205" s="20"/>
      <c r="UM205" s="20"/>
      <c r="UN205" s="20"/>
      <c r="UO205" s="20"/>
      <c r="UP205" s="20"/>
      <c r="UQ205" s="20"/>
      <c r="UR205" s="20"/>
      <c r="US205" s="20"/>
      <c r="UT205" s="20"/>
      <c r="UU205" s="20"/>
      <c r="UV205" s="20"/>
      <c r="UW205" s="20"/>
      <c r="UX205" s="20"/>
      <c r="UY205" s="20"/>
      <c r="UZ205" s="20"/>
      <c r="VA205" s="20"/>
      <c r="VB205" s="20"/>
      <c r="VC205" s="20"/>
      <c r="VD205" s="20"/>
      <c r="VE205" s="20"/>
      <c r="VF205" s="20"/>
      <c r="VG205" s="20"/>
      <c r="VH205" s="20"/>
      <c r="VI205" s="20"/>
      <c r="VJ205" s="20"/>
      <c r="VK205" s="20"/>
      <c r="VL205" s="20"/>
      <c r="VM205" s="20"/>
      <c r="VN205" s="20"/>
      <c r="VO205" s="20"/>
      <c r="VP205" s="20"/>
      <c r="VQ205" s="20"/>
      <c r="VR205" s="20"/>
      <c r="VS205" s="20"/>
      <c r="VT205" s="20"/>
      <c r="VU205" s="20"/>
      <c r="VV205" s="20"/>
      <c r="VW205" s="20"/>
      <c r="VX205" s="20"/>
      <c r="VY205" s="20"/>
      <c r="VZ205" s="20"/>
      <c r="WA205" s="20"/>
      <c r="WB205" s="20"/>
      <c r="WC205" s="20"/>
      <c r="WD205" s="20"/>
      <c r="WE205" s="20"/>
      <c r="WF205" s="20"/>
      <c r="WG205" s="20"/>
      <c r="WH205" s="20"/>
      <c r="WI205" s="20"/>
      <c r="WJ205" s="20"/>
      <c r="WK205" s="20"/>
      <c r="WL205" s="20"/>
      <c r="WM205" s="20"/>
      <c r="WN205" s="20"/>
      <c r="WO205" s="20"/>
      <c r="WP205" s="20"/>
      <c r="WQ205" s="20"/>
      <c r="WR205" s="20"/>
      <c r="WS205" s="20"/>
      <c r="WT205" s="20"/>
      <c r="WU205" s="20"/>
      <c r="WV205" s="20"/>
      <c r="WW205" s="20"/>
      <c r="WX205" s="20"/>
      <c r="WY205" s="20"/>
      <c r="WZ205" s="20"/>
      <c r="XA205" s="20"/>
      <c r="XB205" s="20"/>
      <c r="XC205" s="20"/>
      <c r="XD205" s="20"/>
      <c r="XE205" s="20"/>
      <c r="XF205" s="20"/>
      <c r="XG205" s="20"/>
      <c r="XH205" s="20"/>
      <c r="XI205" s="20"/>
      <c r="XJ205" s="20"/>
      <c r="XK205" s="20"/>
      <c r="XL205" s="20"/>
      <c r="XM205" s="20"/>
      <c r="XN205" s="20"/>
      <c r="XO205" s="20"/>
      <c r="XP205" s="20"/>
      <c r="XQ205" s="20"/>
      <c r="XR205" s="20"/>
      <c r="XS205" s="20"/>
      <c r="XT205" s="20"/>
      <c r="XU205" s="20"/>
      <c r="XV205" s="20"/>
      <c r="XW205" s="20"/>
      <c r="XX205" s="20"/>
      <c r="XY205" s="20"/>
      <c r="XZ205" s="20"/>
      <c r="YA205" s="20"/>
      <c r="YB205" s="20"/>
      <c r="YC205" s="20"/>
      <c r="YD205" s="20"/>
      <c r="YE205" s="20"/>
      <c r="YF205" s="20"/>
      <c r="YG205" s="20"/>
      <c r="YH205" s="20"/>
      <c r="YI205" s="20"/>
      <c r="YJ205" s="20"/>
      <c r="YK205" s="20"/>
      <c r="YL205" s="20"/>
      <c r="YM205" s="20"/>
      <c r="YN205" s="20"/>
      <c r="YO205" s="20"/>
      <c r="YP205" s="20"/>
      <c r="YQ205" s="20"/>
      <c r="YR205" s="20"/>
      <c r="YS205" s="20"/>
      <c r="YT205" s="20"/>
      <c r="YU205" s="20"/>
      <c r="YV205" s="20"/>
      <c r="YW205" s="20"/>
      <c r="YX205" s="20"/>
      <c r="YY205" s="20"/>
      <c r="YZ205" s="20"/>
      <c r="ZA205" s="20"/>
      <c r="ZB205" s="20"/>
      <c r="ZC205" s="20"/>
      <c r="ZD205" s="20"/>
      <c r="ZE205" s="20"/>
      <c r="ZF205" s="20"/>
      <c r="ZG205" s="20"/>
      <c r="ZH205" s="20"/>
      <c r="ZI205" s="20"/>
      <c r="ZJ205" s="20"/>
      <c r="ZK205" s="20"/>
      <c r="ZL205" s="20"/>
      <c r="ZM205" s="20"/>
      <c r="ZN205" s="20"/>
      <c r="ZO205" s="20"/>
      <c r="ZP205" s="20"/>
      <c r="ZQ205" s="20"/>
      <c r="ZR205" s="20"/>
      <c r="ZS205" s="20"/>
      <c r="ZT205" s="20"/>
      <c r="ZU205" s="20"/>
      <c r="ZV205" s="20"/>
      <c r="ZW205" s="20"/>
      <c r="ZX205" s="20"/>
      <c r="ZY205" s="20"/>
      <c r="ZZ205" s="20"/>
      <c r="AAA205" s="20"/>
      <c r="AAB205" s="20"/>
      <c r="AAC205" s="20"/>
      <c r="AAD205" s="20"/>
      <c r="AAE205" s="20"/>
      <c r="AAF205" s="20"/>
      <c r="AAG205" s="20"/>
      <c r="AAH205" s="20"/>
      <c r="AAI205" s="20"/>
      <c r="AAJ205" s="20"/>
      <c r="AAK205" s="20"/>
      <c r="AAL205" s="20"/>
      <c r="AAM205" s="20"/>
      <c r="AAN205" s="20"/>
      <c r="AAO205" s="20"/>
      <c r="AAP205" s="20"/>
      <c r="AAQ205" s="20"/>
      <c r="AAR205" s="20"/>
      <c r="AAS205" s="20"/>
      <c r="AAT205" s="20"/>
      <c r="AAU205" s="20"/>
      <c r="AAV205" s="20"/>
      <c r="AAW205" s="20"/>
      <c r="AAX205" s="20"/>
      <c r="AAY205" s="20"/>
      <c r="AAZ205" s="20"/>
      <c r="ABA205" s="20"/>
      <c r="ABB205" s="20"/>
      <c r="ABC205" s="20"/>
      <c r="ABD205" s="20"/>
      <c r="ABE205" s="20"/>
      <c r="ABF205" s="20"/>
      <c r="ABG205" s="20"/>
      <c r="ABH205" s="20"/>
      <c r="ABI205" s="20"/>
      <c r="ABJ205" s="20"/>
      <c r="ABK205" s="20"/>
      <c r="ABL205" s="20"/>
      <c r="ABM205" s="20"/>
      <c r="ABN205" s="20"/>
      <c r="ABO205" s="20"/>
      <c r="ABP205" s="20"/>
      <c r="ABQ205" s="20"/>
      <c r="ABR205" s="20"/>
      <c r="ABS205" s="20"/>
      <c r="ABT205" s="20"/>
      <c r="ABU205" s="20"/>
      <c r="ABV205" s="20"/>
      <c r="ABW205" s="20"/>
      <c r="ABX205" s="20"/>
      <c r="ABY205" s="20"/>
      <c r="ABZ205" s="20"/>
      <c r="ACA205" s="20"/>
      <c r="ACB205" s="20"/>
      <c r="ACC205" s="20"/>
      <c r="ACD205" s="20"/>
      <c r="ACE205" s="20"/>
      <c r="ACF205" s="20"/>
      <c r="ACG205" s="20"/>
      <c r="ACH205" s="20"/>
      <c r="ACI205" s="20"/>
      <c r="ACJ205" s="20"/>
      <c r="ACK205" s="20"/>
      <c r="ACL205" s="20"/>
      <c r="ACM205" s="20"/>
      <c r="ACN205" s="20"/>
      <c r="ACO205" s="20"/>
      <c r="ACP205" s="20"/>
      <c r="ACQ205" s="20"/>
      <c r="ACR205" s="20"/>
      <c r="ACS205" s="20"/>
      <c r="ACT205" s="20"/>
      <c r="ACU205" s="20"/>
      <c r="ACV205" s="20"/>
      <c r="ACW205" s="20"/>
      <c r="ACX205" s="20"/>
      <c r="ACY205" s="20"/>
      <c r="ACZ205" s="20"/>
      <c r="ADA205" s="20"/>
      <c r="ADB205" s="20"/>
      <c r="ADC205" s="20"/>
      <c r="ADD205" s="20"/>
      <c r="ADE205" s="20"/>
      <c r="ADF205" s="20"/>
      <c r="ADG205" s="20"/>
      <c r="ADH205" s="20"/>
      <c r="ADI205" s="20"/>
      <c r="ADJ205" s="20"/>
      <c r="ADK205" s="20"/>
      <c r="ADL205" s="20"/>
      <c r="ADM205" s="20"/>
      <c r="ADN205" s="20"/>
      <c r="ADO205" s="20"/>
      <c r="ADP205" s="20"/>
      <c r="ADQ205" s="20"/>
      <c r="ADR205" s="20"/>
      <c r="ADS205" s="20"/>
      <c r="ADT205" s="20"/>
      <c r="ADU205" s="20"/>
      <c r="ADV205" s="20"/>
      <c r="ADW205" s="20"/>
      <c r="ADX205" s="20"/>
      <c r="ADY205" s="20"/>
      <c r="ADZ205" s="20"/>
      <c r="AEA205" s="20"/>
      <c r="AEB205" s="20"/>
      <c r="AEC205" s="20"/>
      <c r="AED205" s="20"/>
      <c r="AEE205" s="20"/>
      <c r="AEF205" s="20"/>
      <c r="AEG205" s="20"/>
      <c r="AEH205" s="20"/>
      <c r="AEI205" s="20"/>
      <c r="AEJ205" s="20"/>
      <c r="AEK205" s="20"/>
      <c r="AEL205" s="20"/>
      <c r="AEM205" s="20"/>
      <c r="AEN205" s="20"/>
      <c r="AEO205" s="20"/>
      <c r="AEP205" s="20"/>
      <c r="AEQ205" s="20"/>
      <c r="AER205" s="20"/>
      <c r="AES205" s="20"/>
      <c r="AET205" s="20"/>
      <c r="AEU205" s="20"/>
      <c r="AEV205" s="20"/>
      <c r="AEW205" s="20"/>
      <c r="AEX205" s="20"/>
      <c r="AEY205" s="20"/>
      <c r="AEZ205" s="20"/>
      <c r="AFA205" s="20"/>
      <c r="AFB205" s="20"/>
      <c r="AFC205" s="20"/>
      <c r="AFD205" s="20"/>
      <c r="AFE205" s="20"/>
      <c r="AFF205" s="20"/>
      <c r="AFG205" s="20"/>
      <c r="AFH205" s="20"/>
      <c r="AFI205" s="20"/>
      <c r="AFJ205" s="20"/>
      <c r="AFK205" s="20"/>
      <c r="AFL205" s="20"/>
      <c r="AFM205" s="20"/>
      <c r="AFN205" s="20"/>
      <c r="AFO205" s="20"/>
      <c r="AFP205" s="20"/>
      <c r="AFQ205" s="20"/>
      <c r="AFR205" s="20"/>
      <c r="AFS205" s="20"/>
      <c r="AFT205" s="20"/>
      <c r="AFU205" s="20"/>
      <c r="AFV205" s="20"/>
      <c r="AFW205" s="20"/>
      <c r="AFX205" s="20"/>
      <c r="AFY205" s="20"/>
      <c r="AFZ205" s="20"/>
      <c r="AGA205" s="20"/>
      <c r="AGB205" s="20"/>
      <c r="AGC205" s="20"/>
      <c r="AGD205" s="20"/>
      <c r="AGE205" s="20"/>
      <c r="AGF205" s="20"/>
      <c r="AGG205" s="20"/>
      <c r="AGH205" s="20"/>
      <c r="AGI205" s="20"/>
      <c r="AGJ205" s="20"/>
      <c r="AGK205" s="20"/>
      <c r="AGL205" s="20"/>
      <c r="AGM205" s="20"/>
      <c r="AGN205" s="20"/>
      <c r="AGO205" s="20"/>
      <c r="AGP205" s="20"/>
      <c r="AGQ205" s="20"/>
      <c r="AGR205" s="20"/>
      <c r="AGS205" s="20"/>
      <c r="AGT205" s="20"/>
      <c r="AGU205" s="20"/>
      <c r="AGV205" s="20"/>
      <c r="AGW205" s="20"/>
      <c r="AGX205" s="20"/>
      <c r="AGY205" s="20"/>
      <c r="AGZ205" s="20"/>
      <c r="AHA205" s="20"/>
      <c r="AHB205" s="20"/>
      <c r="AHC205" s="20"/>
      <c r="AHD205" s="20"/>
      <c r="AHE205" s="20"/>
      <c r="AHF205" s="20"/>
      <c r="AHG205" s="20"/>
      <c r="AHH205" s="20"/>
      <c r="AHI205" s="20"/>
      <c r="AHJ205" s="20"/>
      <c r="AHK205" s="20"/>
      <c r="AHL205" s="20"/>
      <c r="AHM205" s="20"/>
      <c r="AHN205" s="20"/>
      <c r="AHO205" s="20"/>
      <c r="AHP205" s="20"/>
      <c r="AHQ205" s="20"/>
      <c r="AHR205" s="20"/>
      <c r="AHS205" s="20"/>
      <c r="AHT205" s="20"/>
      <c r="AHU205" s="20"/>
      <c r="AHV205" s="20"/>
      <c r="AHW205" s="20"/>
      <c r="AHX205" s="20"/>
      <c r="AHY205" s="20"/>
      <c r="AHZ205" s="20"/>
      <c r="AIA205" s="20"/>
      <c r="AIB205" s="20"/>
      <c r="AIC205" s="20"/>
      <c r="AID205" s="20"/>
      <c r="AIE205" s="20"/>
      <c r="AIF205" s="20"/>
      <c r="AIG205" s="20"/>
      <c r="AIH205" s="20"/>
      <c r="AII205" s="20"/>
      <c r="AIJ205" s="20"/>
      <c r="AIK205" s="20"/>
      <c r="AIL205" s="20"/>
      <c r="AIM205" s="20"/>
      <c r="AIN205" s="20"/>
      <c r="AIO205" s="20"/>
      <c r="AIP205" s="20"/>
      <c r="AIQ205" s="20"/>
      <c r="AIR205" s="20"/>
      <c r="AIS205" s="20"/>
      <c r="AIT205" s="20"/>
      <c r="AIU205" s="20"/>
      <c r="AIV205" s="20"/>
      <c r="AIW205" s="20"/>
      <c r="AIX205" s="20"/>
      <c r="AIY205" s="20"/>
      <c r="AIZ205" s="20"/>
      <c r="AJA205" s="20"/>
    </row>
    <row r="206" spans="2:937" ht="15" x14ac:dyDescent="0.25">
      <c r="D206" s="23"/>
      <c r="H206" s="105"/>
      <c r="J206" s="107"/>
      <c r="L206" s="23"/>
      <c r="IO206" s="20"/>
      <c r="IQ206" s="20"/>
      <c r="IS206" s="20"/>
      <c r="IU206" s="20"/>
      <c r="IW206" s="20"/>
      <c r="IY206" s="20"/>
      <c r="JA206" s="20"/>
      <c r="JC206" s="20"/>
      <c r="JE206" s="20"/>
      <c r="JG206" s="20"/>
      <c r="JI206" s="20"/>
      <c r="JK206" s="20"/>
      <c r="JM206" s="20"/>
      <c r="JO206" s="20"/>
      <c r="JQ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20"/>
      <c r="MD206" s="20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20"/>
      <c r="NI206" s="20"/>
      <c r="NJ206" s="20"/>
      <c r="NK206" s="20"/>
      <c r="NL206" s="20"/>
      <c r="NM206" s="20"/>
      <c r="NN206" s="20"/>
      <c r="NO206" s="20"/>
      <c r="NP206" s="20"/>
      <c r="NQ206" s="20"/>
      <c r="NR206" s="20"/>
      <c r="NS206" s="20"/>
      <c r="NT206" s="20"/>
      <c r="NU206" s="20"/>
      <c r="NV206" s="20"/>
      <c r="NW206" s="20"/>
      <c r="NX206" s="20"/>
      <c r="NY206" s="20"/>
      <c r="NZ206" s="20"/>
      <c r="OA206" s="20"/>
      <c r="OB206" s="20"/>
      <c r="OC206" s="20"/>
      <c r="OD206" s="20"/>
      <c r="OE206" s="20"/>
      <c r="OF206" s="20"/>
      <c r="OG206" s="20"/>
      <c r="OH206" s="20"/>
      <c r="OI206" s="20"/>
      <c r="OJ206" s="20"/>
      <c r="OK206" s="20"/>
      <c r="OL206" s="20"/>
      <c r="OM206" s="20"/>
      <c r="ON206" s="20"/>
      <c r="OO206" s="20"/>
      <c r="OP206" s="20"/>
      <c r="OQ206" s="20"/>
      <c r="OR206" s="20"/>
      <c r="OS206" s="20"/>
      <c r="OT206" s="20"/>
      <c r="OU206" s="20"/>
      <c r="OV206" s="20"/>
      <c r="OW206" s="20"/>
      <c r="OX206" s="20"/>
      <c r="OY206" s="20"/>
      <c r="OZ206" s="20"/>
      <c r="PA206" s="20"/>
      <c r="PB206" s="20"/>
      <c r="PC206" s="20"/>
      <c r="PD206" s="20"/>
      <c r="PE206" s="20"/>
      <c r="PF206" s="20"/>
      <c r="PG206" s="20"/>
      <c r="PH206" s="20"/>
      <c r="PI206" s="20"/>
      <c r="PJ206" s="20"/>
      <c r="PK206" s="20"/>
      <c r="PL206" s="20"/>
      <c r="PM206" s="20"/>
      <c r="PN206" s="20"/>
      <c r="PO206" s="20"/>
      <c r="PP206" s="20"/>
      <c r="PQ206" s="20"/>
      <c r="PR206" s="20"/>
      <c r="PS206" s="20"/>
      <c r="PT206" s="20"/>
      <c r="PU206" s="20"/>
      <c r="PV206" s="20"/>
      <c r="PW206" s="20"/>
      <c r="PX206" s="20"/>
      <c r="PY206" s="20"/>
      <c r="PZ206" s="20"/>
      <c r="QA206" s="20"/>
      <c r="QB206" s="20"/>
      <c r="QC206" s="20"/>
      <c r="QD206" s="20"/>
      <c r="QE206" s="20"/>
      <c r="QF206" s="20"/>
      <c r="QG206" s="20"/>
      <c r="QH206" s="20"/>
      <c r="QI206" s="20"/>
      <c r="QJ206" s="20"/>
      <c r="QK206" s="20"/>
      <c r="QL206" s="20"/>
      <c r="QM206" s="20"/>
      <c r="QN206" s="20"/>
      <c r="QO206" s="20"/>
      <c r="QP206" s="20"/>
      <c r="QQ206" s="20"/>
      <c r="QR206" s="20"/>
      <c r="QS206" s="20"/>
      <c r="QT206" s="20"/>
      <c r="QU206" s="20"/>
      <c r="QV206" s="20"/>
      <c r="QW206" s="20"/>
      <c r="QX206" s="20"/>
      <c r="QY206" s="20"/>
      <c r="QZ206" s="20"/>
      <c r="RA206" s="20"/>
      <c r="RB206" s="20"/>
      <c r="RC206" s="20"/>
      <c r="RD206" s="20"/>
      <c r="RE206" s="20"/>
      <c r="RF206" s="20"/>
      <c r="RG206" s="20"/>
      <c r="RH206" s="20"/>
      <c r="RI206" s="20"/>
      <c r="RJ206" s="20"/>
      <c r="RK206" s="20"/>
      <c r="RL206" s="20"/>
      <c r="RM206" s="20"/>
      <c r="RN206" s="20"/>
      <c r="RO206" s="20"/>
      <c r="RP206" s="20"/>
      <c r="RQ206" s="20"/>
      <c r="RR206" s="20"/>
      <c r="RS206" s="20"/>
      <c r="RT206" s="20"/>
      <c r="RU206" s="20"/>
      <c r="RV206" s="20"/>
      <c r="RW206" s="20"/>
      <c r="RX206" s="20"/>
      <c r="RY206" s="20"/>
      <c r="RZ206" s="20"/>
      <c r="SA206" s="20"/>
      <c r="SB206" s="20"/>
      <c r="SC206" s="20"/>
      <c r="SD206" s="20"/>
      <c r="SE206" s="20"/>
      <c r="SF206" s="20"/>
      <c r="SG206" s="20"/>
      <c r="SH206" s="20"/>
      <c r="SI206" s="20"/>
      <c r="SJ206" s="20"/>
      <c r="SK206" s="20"/>
      <c r="SL206" s="20"/>
      <c r="SM206" s="20"/>
      <c r="SN206" s="20"/>
      <c r="SO206" s="20"/>
      <c r="SP206" s="20"/>
      <c r="SQ206" s="20"/>
      <c r="SR206" s="20"/>
      <c r="SS206" s="20"/>
      <c r="ST206" s="20"/>
      <c r="SU206" s="20"/>
      <c r="SV206" s="20"/>
      <c r="SW206" s="20"/>
      <c r="SX206" s="20"/>
      <c r="SY206" s="20"/>
      <c r="SZ206" s="20"/>
      <c r="TA206" s="20"/>
      <c r="TB206" s="20"/>
      <c r="TC206" s="20"/>
      <c r="TD206" s="20"/>
      <c r="TE206" s="20"/>
      <c r="TF206" s="20"/>
      <c r="TG206" s="20"/>
      <c r="TH206" s="20"/>
      <c r="TI206" s="20"/>
      <c r="TJ206" s="20"/>
      <c r="TK206" s="20"/>
      <c r="TL206" s="20"/>
      <c r="TM206" s="20"/>
      <c r="TN206" s="20"/>
      <c r="TO206" s="20"/>
      <c r="TP206" s="20"/>
      <c r="TQ206" s="20"/>
      <c r="TR206" s="20"/>
      <c r="TS206" s="20"/>
      <c r="TT206" s="20"/>
      <c r="TU206" s="20"/>
      <c r="TV206" s="20"/>
      <c r="TW206" s="20"/>
      <c r="TX206" s="20"/>
      <c r="TY206" s="20"/>
      <c r="TZ206" s="20"/>
      <c r="UA206" s="20"/>
      <c r="UB206" s="20"/>
      <c r="UC206" s="20"/>
      <c r="UD206" s="20"/>
      <c r="UE206" s="20"/>
      <c r="UF206" s="20"/>
      <c r="UG206" s="20"/>
      <c r="UH206" s="20"/>
      <c r="UI206" s="20"/>
      <c r="UJ206" s="20"/>
      <c r="UK206" s="20"/>
      <c r="UL206" s="20"/>
      <c r="UM206" s="20"/>
      <c r="UN206" s="20"/>
      <c r="UO206" s="20"/>
      <c r="UP206" s="20"/>
      <c r="UQ206" s="20"/>
      <c r="UR206" s="20"/>
      <c r="US206" s="20"/>
      <c r="UT206" s="20"/>
      <c r="UU206" s="20"/>
      <c r="UV206" s="20"/>
      <c r="UW206" s="20"/>
      <c r="UX206" s="20"/>
      <c r="UY206" s="20"/>
      <c r="UZ206" s="20"/>
      <c r="VA206" s="20"/>
      <c r="VB206" s="20"/>
      <c r="VC206" s="20"/>
      <c r="VD206" s="20"/>
      <c r="VE206" s="20"/>
      <c r="VF206" s="20"/>
      <c r="VG206" s="20"/>
      <c r="VH206" s="20"/>
      <c r="VI206" s="20"/>
      <c r="VJ206" s="20"/>
      <c r="VK206" s="20"/>
      <c r="VL206" s="20"/>
      <c r="VM206" s="20"/>
      <c r="VN206" s="20"/>
      <c r="VO206" s="20"/>
      <c r="VP206" s="20"/>
      <c r="VQ206" s="20"/>
      <c r="VR206" s="20"/>
      <c r="VS206" s="20"/>
      <c r="VT206" s="20"/>
      <c r="VU206" s="20"/>
      <c r="VV206" s="20"/>
      <c r="VW206" s="20"/>
      <c r="VX206" s="20"/>
      <c r="VY206" s="20"/>
      <c r="VZ206" s="20"/>
      <c r="WA206" s="20"/>
      <c r="WB206" s="20"/>
      <c r="WC206" s="20"/>
      <c r="WD206" s="20"/>
      <c r="WE206" s="20"/>
      <c r="WF206" s="20"/>
      <c r="WG206" s="20"/>
      <c r="WH206" s="20"/>
      <c r="WI206" s="20"/>
      <c r="WJ206" s="20"/>
      <c r="WK206" s="20"/>
      <c r="WL206" s="20"/>
      <c r="WM206" s="20"/>
      <c r="WN206" s="20"/>
      <c r="WO206" s="20"/>
      <c r="WP206" s="20"/>
      <c r="WQ206" s="20"/>
      <c r="WR206" s="20"/>
      <c r="WS206" s="20"/>
      <c r="WT206" s="20"/>
      <c r="WU206" s="20"/>
      <c r="WV206" s="20"/>
      <c r="WW206" s="20"/>
      <c r="WX206" s="20"/>
      <c r="WY206" s="20"/>
      <c r="WZ206" s="20"/>
      <c r="XA206" s="20"/>
      <c r="XB206" s="20"/>
      <c r="XC206" s="20"/>
      <c r="XD206" s="20"/>
      <c r="XE206" s="20"/>
      <c r="XF206" s="20"/>
      <c r="XG206" s="20"/>
      <c r="XH206" s="20"/>
      <c r="XI206" s="20"/>
      <c r="XJ206" s="20"/>
      <c r="XK206" s="20"/>
      <c r="XL206" s="20"/>
      <c r="XM206" s="20"/>
      <c r="XN206" s="20"/>
      <c r="XO206" s="20"/>
      <c r="XP206" s="20"/>
      <c r="XQ206" s="20"/>
      <c r="XR206" s="20"/>
      <c r="XS206" s="20"/>
      <c r="XT206" s="20"/>
      <c r="XU206" s="20"/>
      <c r="XV206" s="20"/>
      <c r="XW206" s="20"/>
      <c r="XX206" s="20"/>
      <c r="XY206" s="20"/>
      <c r="XZ206" s="20"/>
      <c r="YA206" s="20"/>
      <c r="YB206" s="20"/>
      <c r="YC206" s="20"/>
      <c r="YD206" s="20"/>
      <c r="YE206" s="20"/>
      <c r="YF206" s="20"/>
      <c r="YG206" s="20"/>
      <c r="YH206" s="20"/>
      <c r="YI206" s="20"/>
      <c r="YJ206" s="20"/>
      <c r="YK206" s="20"/>
      <c r="YL206" s="20"/>
      <c r="YM206" s="20"/>
      <c r="YN206" s="20"/>
      <c r="YO206" s="20"/>
      <c r="YP206" s="20"/>
      <c r="YQ206" s="20"/>
      <c r="YR206" s="20"/>
      <c r="YS206" s="20"/>
      <c r="YT206" s="20"/>
      <c r="YU206" s="20"/>
      <c r="YV206" s="20"/>
      <c r="YW206" s="20"/>
      <c r="YX206" s="20"/>
      <c r="YY206" s="20"/>
      <c r="YZ206" s="20"/>
      <c r="ZA206" s="20"/>
      <c r="ZB206" s="20"/>
      <c r="ZC206" s="20"/>
      <c r="ZD206" s="20"/>
      <c r="ZE206" s="20"/>
      <c r="ZF206" s="20"/>
      <c r="ZG206" s="20"/>
      <c r="ZH206" s="20"/>
      <c r="ZI206" s="20"/>
      <c r="ZJ206" s="20"/>
      <c r="ZK206" s="20"/>
      <c r="ZL206" s="20"/>
      <c r="ZM206" s="20"/>
      <c r="ZN206" s="20"/>
      <c r="ZO206" s="20"/>
      <c r="ZP206" s="20"/>
      <c r="ZQ206" s="20"/>
      <c r="ZR206" s="20"/>
      <c r="ZS206" s="20"/>
      <c r="ZT206" s="20"/>
      <c r="ZU206" s="20"/>
      <c r="ZV206" s="20"/>
      <c r="ZW206" s="20"/>
      <c r="ZX206" s="20"/>
      <c r="ZY206" s="20"/>
      <c r="ZZ206" s="20"/>
      <c r="AAA206" s="20"/>
      <c r="AAB206" s="20"/>
      <c r="AAC206" s="20"/>
      <c r="AAD206" s="20"/>
      <c r="AAE206" s="20"/>
      <c r="AAF206" s="20"/>
      <c r="AAG206" s="20"/>
      <c r="AAH206" s="20"/>
      <c r="AAI206" s="20"/>
      <c r="AAJ206" s="20"/>
      <c r="AAK206" s="20"/>
      <c r="AAL206" s="20"/>
      <c r="AAM206" s="20"/>
      <c r="AAN206" s="20"/>
      <c r="AAO206" s="20"/>
      <c r="AAP206" s="20"/>
      <c r="AAQ206" s="20"/>
      <c r="AAR206" s="20"/>
      <c r="AAS206" s="20"/>
      <c r="AAT206" s="20"/>
      <c r="AAU206" s="20"/>
      <c r="AAV206" s="20"/>
      <c r="AAW206" s="20"/>
      <c r="AAX206" s="20"/>
      <c r="AAY206" s="20"/>
      <c r="AAZ206" s="20"/>
      <c r="ABA206" s="20"/>
      <c r="ABB206" s="20"/>
      <c r="ABC206" s="20"/>
      <c r="ABD206" s="20"/>
      <c r="ABE206" s="20"/>
      <c r="ABF206" s="20"/>
      <c r="ABG206" s="20"/>
      <c r="ABH206" s="20"/>
      <c r="ABI206" s="20"/>
      <c r="ABJ206" s="20"/>
      <c r="ABK206" s="20"/>
      <c r="ABL206" s="20"/>
      <c r="ABM206" s="20"/>
      <c r="ABN206" s="20"/>
      <c r="ABO206" s="20"/>
      <c r="ABP206" s="20"/>
      <c r="ABQ206" s="20"/>
      <c r="ABR206" s="20"/>
      <c r="ABS206" s="20"/>
      <c r="ABT206" s="20"/>
      <c r="ABU206" s="20"/>
      <c r="ABV206" s="20"/>
      <c r="ABW206" s="20"/>
      <c r="ABX206" s="20"/>
      <c r="ABY206" s="20"/>
      <c r="ABZ206" s="20"/>
      <c r="ACA206" s="20"/>
      <c r="ACB206" s="20"/>
      <c r="ACC206" s="20"/>
      <c r="ACD206" s="20"/>
      <c r="ACE206" s="20"/>
      <c r="ACF206" s="20"/>
      <c r="ACG206" s="20"/>
      <c r="ACH206" s="20"/>
      <c r="ACI206" s="20"/>
      <c r="ACJ206" s="20"/>
      <c r="ACK206" s="20"/>
      <c r="ACL206" s="20"/>
      <c r="ACM206" s="20"/>
      <c r="ACN206" s="20"/>
      <c r="ACO206" s="20"/>
      <c r="ACP206" s="20"/>
      <c r="ACQ206" s="20"/>
      <c r="ACR206" s="20"/>
      <c r="ACS206" s="20"/>
      <c r="ACT206" s="20"/>
      <c r="ACU206" s="20"/>
      <c r="ACV206" s="20"/>
      <c r="ACW206" s="20"/>
      <c r="ACX206" s="20"/>
      <c r="ACY206" s="20"/>
      <c r="ACZ206" s="20"/>
      <c r="ADA206" s="20"/>
      <c r="ADB206" s="20"/>
      <c r="ADC206" s="20"/>
      <c r="ADD206" s="20"/>
      <c r="ADE206" s="20"/>
      <c r="ADF206" s="20"/>
      <c r="ADG206" s="20"/>
      <c r="ADH206" s="20"/>
      <c r="ADI206" s="20"/>
      <c r="ADJ206" s="20"/>
      <c r="ADK206" s="20"/>
      <c r="ADL206" s="20"/>
      <c r="ADM206" s="20"/>
      <c r="ADN206" s="20"/>
      <c r="ADO206" s="20"/>
      <c r="ADP206" s="20"/>
      <c r="ADQ206" s="20"/>
      <c r="ADR206" s="20"/>
      <c r="ADS206" s="20"/>
      <c r="ADT206" s="20"/>
      <c r="ADU206" s="20"/>
      <c r="ADV206" s="20"/>
      <c r="ADW206" s="20"/>
      <c r="ADX206" s="20"/>
      <c r="ADY206" s="20"/>
      <c r="ADZ206" s="20"/>
      <c r="AEA206" s="20"/>
      <c r="AEB206" s="20"/>
      <c r="AEC206" s="20"/>
      <c r="AED206" s="20"/>
      <c r="AEE206" s="20"/>
      <c r="AEF206" s="20"/>
      <c r="AEG206" s="20"/>
      <c r="AEH206" s="20"/>
      <c r="AEI206" s="20"/>
      <c r="AEJ206" s="20"/>
      <c r="AEK206" s="20"/>
      <c r="AEL206" s="20"/>
      <c r="AEM206" s="20"/>
      <c r="AEN206" s="20"/>
      <c r="AEO206" s="20"/>
      <c r="AEP206" s="20"/>
      <c r="AEQ206" s="20"/>
      <c r="AER206" s="20"/>
      <c r="AES206" s="20"/>
      <c r="AET206" s="20"/>
      <c r="AEU206" s="20"/>
      <c r="AEV206" s="20"/>
      <c r="AEW206" s="20"/>
      <c r="AEX206" s="20"/>
      <c r="AEY206" s="20"/>
      <c r="AEZ206" s="20"/>
      <c r="AFA206" s="20"/>
      <c r="AFB206" s="20"/>
      <c r="AFC206" s="20"/>
      <c r="AFD206" s="20"/>
      <c r="AFE206" s="20"/>
      <c r="AFF206" s="20"/>
      <c r="AFG206" s="20"/>
      <c r="AFH206" s="20"/>
      <c r="AFI206" s="20"/>
      <c r="AFJ206" s="20"/>
      <c r="AFK206" s="20"/>
      <c r="AFL206" s="20"/>
      <c r="AFM206" s="20"/>
      <c r="AFN206" s="20"/>
      <c r="AFO206" s="20"/>
      <c r="AFP206" s="20"/>
      <c r="AFQ206" s="20"/>
      <c r="AFR206" s="20"/>
      <c r="AFS206" s="20"/>
      <c r="AFT206" s="20"/>
      <c r="AFU206" s="20"/>
      <c r="AFV206" s="20"/>
      <c r="AFW206" s="20"/>
      <c r="AFX206" s="20"/>
      <c r="AFY206" s="20"/>
      <c r="AFZ206" s="20"/>
      <c r="AGA206" s="20"/>
      <c r="AGB206" s="20"/>
      <c r="AGC206" s="20"/>
      <c r="AGD206" s="20"/>
      <c r="AGE206" s="20"/>
      <c r="AGF206" s="20"/>
      <c r="AGG206" s="20"/>
      <c r="AGH206" s="20"/>
      <c r="AGI206" s="20"/>
      <c r="AGJ206" s="20"/>
      <c r="AGK206" s="20"/>
      <c r="AGL206" s="20"/>
      <c r="AGM206" s="20"/>
      <c r="AGN206" s="20"/>
      <c r="AGO206" s="20"/>
      <c r="AGP206" s="20"/>
      <c r="AGQ206" s="20"/>
      <c r="AGR206" s="20"/>
      <c r="AGS206" s="20"/>
      <c r="AGT206" s="20"/>
      <c r="AGU206" s="20"/>
      <c r="AGV206" s="20"/>
      <c r="AGW206" s="20"/>
      <c r="AGX206" s="20"/>
      <c r="AGY206" s="20"/>
      <c r="AGZ206" s="20"/>
      <c r="AHA206" s="20"/>
      <c r="AHB206" s="20"/>
      <c r="AHC206" s="20"/>
      <c r="AHD206" s="20"/>
      <c r="AHE206" s="20"/>
      <c r="AHF206" s="20"/>
      <c r="AHG206" s="20"/>
      <c r="AHH206" s="20"/>
      <c r="AHI206" s="20"/>
      <c r="AHJ206" s="20"/>
      <c r="AHK206" s="20"/>
      <c r="AHL206" s="20"/>
      <c r="AHM206" s="20"/>
      <c r="AHN206" s="20"/>
      <c r="AHO206" s="20"/>
      <c r="AHP206" s="20"/>
      <c r="AHQ206" s="20"/>
      <c r="AHR206" s="20"/>
      <c r="AHS206" s="20"/>
      <c r="AHT206" s="20"/>
      <c r="AHU206" s="20"/>
      <c r="AHV206" s="20"/>
      <c r="AHW206" s="20"/>
      <c r="AHX206" s="20"/>
      <c r="AHY206" s="20"/>
      <c r="AHZ206" s="20"/>
      <c r="AIA206" s="20"/>
      <c r="AIB206" s="20"/>
      <c r="AIC206" s="20"/>
      <c r="AID206" s="20"/>
      <c r="AIE206" s="20"/>
      <c r="AIF206" s="20"/>
      <c r="AIG206" s="20"/>
      <c r="AIH206" s="20"/>
      <c r="AII206" s="20"/>
      <c r="AIJ206" s="20"/>
      <c r="AIK206" s="20"/>
      <c r="AIL206" s="20"/>
      <c r="AIM206" s="20"/>
      <c r="AIN206" s="20"/>
      <c r="AIO206" s="20"/>
      <c r="AIP206" s="20"/>
      <c r="AIQ206" s="20"/>
      <c r="AIR206" s="20"/>
      <c r="AIS206" s="20"/>
      <c r="AIT206" s="20"/>
      <c r="AIU206" s="20"/>
      <c r="AIV206" s="20"/>
      <c r="AIW206" s="20"/>
      <c r="AIX206" s="20"/>
      <c r="AIY206" s="20"/>
      <c r="AIZ206" s="20"/>
      <c r="AJA206" s="20"/>
    </row>
    <row r="207" spans="2:937" ht="15" x14ac:dyDescent="0.25">
      <c r="D207" s="23"/>
      <c r="H207" s="105"/>
      <c r="J207" s="107"/>
      <c r="L207" s="23"/>
      <c r="IO207" s="20"/>
      <c r="IQ207" s="20"/>
      <c r="IS207" s="20"/>
      <c r="IU207" s="20"/>
      <c r="IW207" s="20"/>
      <c r="IY207" s="20"/>
      <c r="JA207" s="20"/>
      <c r="JC207" s="20"/>
      <c r="JE207" s="20"/>
      <c r="JG207" s="20"/>
      <c r="JI207" s="20"/>
      <c r="JK207" s="20"/>
      <c r="JM207" s="20"/>
      <c r="JO207" s="20"/>
      <c r="JQ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20"/>
      <c r="MD207" s="20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20"/>
      <c r="NI207" s="20"/>
      <c r="NJ207" s="20"/>
      <c r="NK207" s="20"/>
      <c r="NL207" s="20"/>
      <c r="NM207" s="20"/>
      <c r="NN207" s="20"/>
      <c r="NO207" s="20"/>
      <c r="NP207" s="20"/>
      <c r="NQ207" s="20"/>
      <c r="NR207" s="20"/>
      <c r="NS207" s="20"/>
      <c r="NT207" s="20"/>
      <c r="NU207" s="20"/>
      <c r="NV207" s="20"/>
      <c r="NW207" s="20"/>
      <c r="NX207" s="20"/>
      <c r="NY207" s="20"/>
      <c r="NZ207" s="20"/>
      <c r="OA207" s="20"/>
      <c r="OB207" s="20"/>
      <c r="OC207" s="20"/>
      <c r="OD207" s="20"/>
      <c r="OE207" s="20"/>
      <c r="OF207" s="20"/>
      <c r="OG207" s="20"/>
      <c r="OH207" s="20"/>
      <c r="OI207" s="20"/>
      <c r="OJ207" s="20"/>
      <c r="OK207" s="20"/>
      <c r="OL207" s="20"/>
      <c r="OM207" s="20"/>
      <c r="ON207" s="20"/>
      <c r="OO207" s="20"/>
      <c r="OP207" s="20"/>
      <c r="OQ207" s="20"/>
      <c r="OR207" s="20"/>
      <c r="OS207" s="20"/>
      <c r="OT207" s="20"/>
      <c r="OU207" s="20"/>
      <c r="OV207" s="20"/>
      <c r="OW207" s="20"/>
      <c r="OX207" s="20"/>
      <c r="OY207" s="20"/>
      <c r="OZ207" s="20"/>
      <c r="PA207" s="20"/>
      <c r="PB207" s="20"/>
      <c r="PC207" s="20"/>
      <c r="PD207" s="20"/>
      <c r="PE207" s="20"/>
      <c r="PF207" s="20"/>
      <c r="PG207" s="20"/>
      <c r="PH207" s="20"/>
      <c r="PI207" s="20"/>
      <c r="PJ207" s="20"/>
      <c r="PK207" s="20"/>
      <c r="PL207" s="20"/>
      <c r="PM207" s="20"/>
      <c r="PN207" s="20"/>
      <c r="PO207" s="20"/>
      <c r="PP207" s="20"/>
      <c r="PQ207" s="20"/>
      <c r="PR207" s="20"/>
      <c r="PS207" s="20"/>
      <c r="PT207" s="20"/>
      <c r="PU207" s="20"/>
      <c r="PV207" s="20"/>
      <c r="PW207" s="20"/>
      <c r="PX207" s="20"/>
      <c r="PY207" s="20"/>
      <c r="PZ207" s="20"/>
      <c r="QA207" s="20"/>
      <c r="QB207" s="20"/>
      <c r="QC207" s="20"/>
      <c r="QD207" s="20"/>
      <c r="QE207" s="20"/>
      <c r="QF207" s="20"/>
      <c r="QG207" s="20"/>
      <c r="QH207" s="20"/>
      <c r="QI207" s="20"/>
      <c r="QJ207" s="20"/>
      <c r="QK207" s="20"/>
      <c r="QL207" s="20"/>
      <c r="QM207" s="20"/>
      <c r="QN207" s="20"/>
      <c r="QO207" s="20"/>
      <c r="QP207" s="20"/>
      <c r="QQ207" s="20"/>
      <c r="QR207" s="20"/>
      <c r="QS207" s="20"/>
      <c r="QT207" s="20"/>
      <c r="QU207" s="20"/>
      <c r="QV207" s="20"/>
      <c r="QW207" s="20"/>
      <c r="QX207" s="20"/>
      <c r="QY207" s="20"/>
      <c r="QZ207" s="20"/>
      <c r="RA207" s="20"/>
      <c r="RB207" s="20"/>
      <c r="RC207" s="20"/>
      <c r="RD207" s="20"/>
      <c r="RE207" s="20"/>
      <c r="RF207" s="20"/>
      <c r="RG207" s="20"/>
      <c r="RH207" s="20"/>
      <c r="RI207" s="20"/>
      <c r="RJ207" s="20"/>
      <c r="RK207" s="20"/>
      <c r="RL207" s="20"/>
      <c r="RM207" s="20"/>
      <c r="RN207" s="20"/>
      <c r="RO207" s="20"/>
      <c r="RP207" s="20"/>
      <c r="RQ207" s="20"/>
      <c r="RR207" s="20"/>
      <c r="RS207" s="20"/>
      <c r="RT207" s="20"/>
      <c r="RU207" s="20"/>
      <c r="RV207" s="20"/>
      <c r="RW207" s="20"/>
      <c r="RX207" s="20"/>
      <c r="RY207" s="20"/>
      <c r="RZ207" s="20"/>
      <c r="SA207" s="20"/>
      <c r="SB207" s="20"/>
      <c r="SC207" s="20"/>
      <c r="SD207" s="20"/>
      <c r="SE207" s="20"/>
      <c r="SF207" s="20"/>
      <c r="SG207" s="20"/>
      <c r="SH207" s="20"/>
      <c r="SI207" s="20"/>
      <c r="SJ207" s="20"/>
      <c r="SK207" s="20"/>
      <c r="SL207" s="20"/>
      <c r="SM207" s="20"/>
      <c r="SN207" s="20"/>
      <c r="SO207" s="20"/>
      <c r="SP207" s="20"/>
      <c r="SQ207" s="20"/>
      <c r="SR207" s="20"/>
      <c r="SS207" s="20"/>
      <c r="ST207" s="20"/>
      <c r="SU207" s="20"/>
      <c r="SV207" s="20"/>
      <c r="SW207" s="20"/>
      <c r="SX207" s="20"/>
      <c r="SY207" s="20"/>
      <c r="SZ207" s="20"/>
      <c r="TA207" s="20"/>
      <c r="TB207" s="20"/>
      <c r="TC207" s="20"/>
      <c r="TD207" s="20"/>
      <c r="TE207" s="20"/>
      <c r="TF207" s="20"/>
      <c r="TG207" s="20"/>
      <c r="TH207" s="20"/>
      <c r="TI207" s="20"/>
      <c r="TJ207" s="20"/>
      <c r="TK207" s="20"/>
      <c r="TL207" s="20"/>
      <c r="TM207" s="20"/>
      <c r="TN207" s="20"/>
      <c r="TO207" s="20"/>
      <c r="TP207" s="20"/>
      <c r="TQ207" s="20"/>
      <c r="TR207" s="20"/>
      <c r="TS207" s="20"/>
      <c r="TT207" s="20"/>
      <c r="TU207" s="20"/>
      <c r="TV207" s="20"/>
      <c r="TW207" s="20"/>
      <c r="TX207" s="20"/>
      <c r="TY207" s="20"/>
      <c r="TZ207" s="20"/>
      <c r="UA207" s="20"/>
      <c r="UB207" s="20"/>
      <c r="UC207" s="20"/>
      <c r="UD207" s="20"/>
      <c r="UE207" s="20"/>
      <c r="UF207" s="20"/>
      <c r="UG207" s="20"/>
      <c r="UH207" s="20"/>
      <c r="UI207" s="20"/>
      <c r="UJ207" s="20"/>
      <c r="UK207" s="20"/>
      <c r="UL207" s="20"/>
      <c r="UM207" s="20"/>
      <c r="UN207" s="20"/>
      <c r="UO207" s="20"/>
      <c r="UP207" s="20"/>
      <c r="UQ207" s="20"/>
      <c r="UR207" s="20"/>
      <c r="US207" s="20"/>
      <c r="UT207" s="20"/>
      <c r="UU207" s="20"/>
      <c r="UV207" s="20"/>
      <c r="UW207" s="20"/>
      <c r="UX207" s="20"/>
      <c r="UY207" s="20"/>
      <c r="UZ207" s="20"/>
      <c r="VA207" s="20"/>
      <c r="VB207" s="20"/>
      <c r="VC207" s="20"/>
      <c r="VD207" s="20"/>
      <c r="VE207" s="20"/>
      <c r="VF207" s="20"/>
      <c r="VG207" s="20"/>
      <c r="VH207" s="20"/>
      <c r="VI207" s="20"/>
      <c r="VJ207" s="20"/>
      <c r="VK207" s="20"/>
      <c r="VL207" s="20"/>
      <c r="VM207" s="20"/>
      <c r="VN207" s="20"/>
      <c r="VO207" s="20"/>
      <c r="VP207" s="20"/>
      <c r="VQ207" s="20"/>
      <c r="VR207" s="20"/>
      <c r="VS207" s="20"/>
      <c r="VT207" s="20"/>
      <c r="VU207" s="20"/>
      <c r="VV207" s="20"/>
      <c r="VW207" s="20"/>
      <c r="VX207" s="20"/>
      <c r="VY207" s="20"/>
      <c r="VZ207" s="20"/>
      <c r="WA207" s="20"/>
      <c r="WB207" s="20"/>
      <c r="WC207" s="20"/>
      <c r="WD207" s="20"/>
      <c r="WE207" s="20"/>
      <c r="WF207" s="20"/>
      <c r="WG207" s="20"/>
      <c r="WH207" s="20"/>
      <c r="WI207" s="20"/>
      <c r="WJ207" s="20"/>
      <c r="WK207" s="20"/>
      <c r="WL207" s="20"/>
      <c r="WM207" s="20"/>
      <c r="WN207" s="20"/>
      <c r="WO207" s="20"/>
      <c r="WP207" s="20"/>
      <c r="WQ207" s="20"/>
      <c r="WR207" s="20"/>
      <c r="WS207" s="20"/>
      <c r="WT207" s="20"/>
      <c r="WU207" s="20"/>
      <c r="WV207" s="20"/>
      <c r="WW207" s="20"/>
      <c r="WX207" s="20"/>
      <c r="WY207" s="20"/>
      <c r="WZ207" s="20"/>
      <c r="XA207" s="20"/>
      <c r="XB207" s="20"/>
      <c r="XC207" s="20"/>
      <c r="XD207" s="20"/>
      <c r="XE207" s="20"/>
      <c r="XF207" s="20"/>
      <c r="XG207" s="20"/>
      <c r="XH207" s="20"/>
      <c r="XI207" s="20"/>
      <c r="XJ207" s="20"/>
      <c r="XK207" s="20"/>
      <c r="XL207" s="20"/>
      <c r="XM207" s="20"/>
      <c r="XN207" s="20"/>
      <c r="XO207" s="20"/>
      <c r="XP207" s="20"/>
      <c r="XQ207" s="20"/>
      <c r="XR207" s="20"/>
      <c r="XS207" s="20"/>
      <c r="XT207" s="20"/>
      <c r="XU207" s="20"/>
      <c r="XV207" s="20"/>
      <c r="XW207" s="20"/>
      <c r="XX207" s="20"/>
      <c r="XY207" s="20"/>
      <c r="XZ207" s="20"/>
      <c r="YA207" s="20"/>
      <c r="YB207" s="20"/>
      <c r="YC207" s="20"/>
      <c r="YD207" s="20"/>
      <c r="YE207" s="20"/>
      <c r="YF207" s="20"/>
      <c r="YG207" s="20"/>
      <c r="YH207" s="20"/>
      <c r="YI207" s="20"/>
      <c r="YJ207" s="20"/>
      <c r="YK207" s="20"/>
      <c r="YL207" s="20"/>
      <c r="YM207" s="20"/>
      <c r="YN207" s="20"/>
      <c r="YO207" s="20"/>
      <c r="YP207" s="20"/>
      <c r="YQ207" s="20"/>
      <c r="YR207" s="20"/>
      <c r="YS207" s="20"/>
      <c r="YT207" s="20"/>
      <c r="YU207" s="20"/>
      <c r="YV207" s="20"/>
      <c r="YW207" s="20"/>
      <c r="YX207" s="20"/>
      <c r="YY207" s="20"/>
      <c r="YZ207" s="20"/>
      <c r="ZA207" s="20"/>
      <c r="ZB207" s="20"/>
      <c r="ZC207" s="20"/>
      <c r="ZD207" s="20"/>
      <c r="ZE207" s="20"/>
      <c r="ZF207" s="20"/>
      <c r="ZG207" s="20"/>
      <c r="ZH207" s="20"/>
      <c r="ZI207" s="20"/>
      <c r="ZJ207" s="20"/>
      <c r="ZK207" s="20"/>
      <c r="ZL207" s="20"/>
      <c r="ZM207" s="20"/>
      <c r="ZN207" s="20"/>
      <c r="ZO207" s="20"/>
      <c r="ZP207" s="20"/>
      <c r="ZQ207" s="20"/>
      <c r="ZR207" s="20"/>
      <c r="ZS207" s="20"/>
      <c r="ZT207" s="20"/>
      <c r="ZU207" s="20"/>
      <c r="ZV207" s="20"/>
      <c r="ZW207" s="20"/>
      <c r="ZX207" s="20"/>
      <c r="ZY207" s="20"/>
      <c r="ZZ207" s="20"/>
      <c r="AAA207" s="20"/>
      <c r="AAB207" s="20"/>
      <c r="AAC207" s="20"/>
      <c r="AAD207" s="20"/>
      <c r="AAE207" s="20"/>
      <c r="AAF207" s="20"/>
      <c r="AAG207" s="20"/>
      <c r="AAH207" s="20"/>
      <c r="AAI207" s="20"/>
      <c r="AAJ207" s="20"/>
      <c r="AAK207" s="20"/>
      <c r="AAL207" s="20"/>
      <c r="AAM207" s="20"/>
      <c r="AAN207" s="20"/>
      <c r="AAO207" s="20"/>
      <c r="AAP207" s="20"/>
      <c r="AAQ207" s="20"/>
      <c r="AAR207" s="20"/>
      <c r="AAS207" s="20"/>
      <c r="AAT207" s="20"/>
      <c r="AAU207" s="20"/>
      <c r="AAV207" s="20"/>
      <c r="AAW207" s="20"/>
      <c r="AAX207" s="20"/>
      <c r="AAY207" s="20"/>
      <c r="AAZ207" s="20"/>
      <c r="ABA207" s="20"/>
      <c r="ABB207" s="20"/>
      <c r="ABC207" s="20"/>
      <c r="ABD207" s="20"/>
      <c r="ABE207" s="20"/>
      <c r="ABF207" s="20"/>
      <c r="ABG207" s="20"/>
      <c r="ABH207" s="20"/>
      <c r="ABI207" s="20"/>
      <c r="ABJ207" s="20"/>
      <c r="ABK207" s="20"/>
      <c r="ABL207" s="20"/>
      <c r="ABM207" s="20"/>
      <c r="ABN207" s="20"/>
      <c r="ABO207" s="20"/>
      <c r="ABP207" s="20"/>
      <c r="ABQ207" s="20"/>
      <c r="ABR207" s="20"/>
      <c r="ABS207" s="20"/>
      <c r="ABT207" s="20"/>
      <c r="ABU207" s="20"/>
      <c r="ABV207" s="20"/>
      <c r="ABW207" s="20"/>
      <c r="ABX207" s="20"/>
      <c r="ABY207" s="20"/>
      <c r="ABZ207" s="20"/>
      <c r="ACA207" s="20"/>
      <c r="ACB207" s="20"/>
      <c r="ACC207" s="20"/>
      <c r="ACD207" s="20"/>
      <c r="ACE207" s="20"/>
      <c r="ACF207" s="20"/>
      <c r="ACG207" s="20"/>
      <c r="ACH207" s="20"/>
      <c r="ACI207" s="20"/>
      <c r="ACJ207" s="20"/>
      <c r="ACK207" s="20"/>
      <c r="ACL207" s="20"/>
      <c r="ACM207" s="20"/>
      <c r="ACN207" s="20"/>
      <c r="ACO207" s="20"/>
      <c r="ACP207" s="20"/>
      <c r="ACQ207" s="20"/>
      <c r="ACR207" s="20"/>
      <c r="ACS207" s="20"/>
      <c r="ACT207" s="20"/>
      <c r="ACU207" s="20"/>
      <c r="ACV207" s="20"/>
      <c r="ACW207" s="20"/>
      <c r="ACX207" s="20"/>
      <c r="ACY207" s="20"/>
      <c r="ACZ207" s="20"/>
      <c r="ADA207" s="20"/>
      <c r="ADB207" s="20"/>
      <c r="ADC207" s="20"/>
      <c r="ADD207" s="20"/>
      <c r="ADE207" s="20"/>
      <c r="ADF207" s="20"/>
      <c r="ADG207" s="20"/>
      <c r="ADH207" s="20"/>
      <c r="ADI207" s="20"/>
      <c r="ADJ207" s="20"/>
      <c r="ADK207" s="20"/>
      <c r="ADL207" s="20"/>
      <c r="ADM207" s="20"/>
      <c r="ADN207" s="20"/>
      <c r="ADO207" s="20"/>
      <c r="ADP207" s="20"/>
      <c r="ADQ207" s="20"/>
      <c r="ADR207" s="20"/>
      <c r="ADS207" s="20"/>
      <c r="ADT207" s="20"/>
      <c r="ADU207" s="20"/>
      <c r="ADV207" s="20"/>
      <c r="ADW207" s="20"/>
      <c r="ADX207" s="20"/>
      <c r="ADY207" s="20"/>
      <c r="ADZ207" s="20"/>
      <c r="AEA207" s="20"/>
      <c r="AEB207" s="20"/>
      <c r="AEC207" s="20"/>
      <c r="AED207" s="20"/>
      <c r="AEE207" s="20"/>
      <c r="AEF207" s="20"/>
      <c r="AEG207" s="20"/>
      <c r="AEH207" s="20"/>
      <c r="AEI207" s="20"/>
      <c r="AEJ207" s="20"/>
      <c r="AEK207" s="20"/>
      <c r="AEL207" s="20"/>
      <c r="AEM207" s="20"/>
      <c r="AEN207" s="20"/>
      <c r="AEO207" s="20"/>
      <c r="AEP207" s="20"/>
      <c r="AEQ207" s="20"/>
      <c r="AER207" s="20"/>
      <c r="AES207" s="20"/>
      <c r="AET207" s="20"/>
      <c r="AEU207" s="20"/>
      <c r="AEV207" s="20"/>
      <c r="AEW207" s="20"/>
      <c r="AEX207" s="20"/>
      <c r="AEY207" s="20"/>
      <c r="AEZ207" s="20"/>
      <c r="AFA207" s="20"/>
      <c r="AFB207" s="20"/>
      <c r="AFC207" s="20"/>
      <c r="AFD207" s="20"/>
      <c r="AFE207" s="20"/>
      <c r="AFF207" s="20"/>
      <c r="AFG207" s="20"/>
      <c r="AFH207" s="20"/>
      <c r="AFI207" s="20"/>
      <c r="AFJ207" s="20"/>
      <c r="AFK207" s="20"/>
      <c r="AFL207" s="20"/>
      <c r="AFM207" s="20"/>
      <c r="AFN207" s="20"/>
      <c r="AFO207" s="20"/>
      <c r="AFP207" s="20"/>
      <c r="AFQ207" s="20"/>
      <c r="AFR207" s="20"/>
      <c r="AFS207" s="20"/>
      <c r="AFT207" s="20"/>
      <c r="AFU207" s="20"/>
      <c r="AFV207" s="20"/>
      <c r="AFW207" s="20"/>
      <c r="AFX207" s="20"/>
      <c r="AFY207" s="20"/>
      <c r="AFZ207" s="20"/>
      <c r="AGA207" s="20"/>
      <c r="AGB207" s="20"/>
      <c r="AGC207" s="20"/>
      <c r="AGD207" s="20"/>
      <c r="AGE207" s="20"/>
      <c r="AGF207" s="20"/>
      <c r="AGG207" s="20"/>
      <c r="AGH207" s="20"/>
      <c r="AGI207" s="20"/>
      <c r="AGJ207" s="20"/>
      <c r="AGK207" s="20"/>
      <c r="AGL207" s="20"/>
      <c r="AGM207" s="20"/>
      <c r="AGN207" s="20"/>
      <c r="AGO207" s="20"/>
      <c r="AGP207" s="20"/>
      <c r="AGQ207" s="20"/>
      <c r="AGR207" s="20"/>
      <c r="AGS207" s="20"/>
      <c r="AGT207" s="20"/>
      <c r="AGU207" s="20"/>
      <c r="AGV207" s="20"/>
      <c r="AGW207" s="20"/>
      <c r="AGX207" s="20"/>
      <c r="AGY207" s="20"/>
      <c r="AGZ207" s="20"/>
      <c r="AHA207" s="20"/>
      <c r="AHB207" s="20"/>
      <c r="AHC207" s="20"/>
      <c r="AHD207" s="20"/>
      <c r="AHE207" s="20"/>
      <c r="AHF207" s="20"/>
      <c r="AHG207" s="20"/>
      <c r="AHH207" s="20"/>
      <c r="AHI207" s="20"/>
      <c r="AHJ207" s="20"/>
      <c r="AHK207" s="20"/>
      <c r="AHL207" s="20"/>
      <c r="AHM207" s="20"/>
      <c r="AHN207" s="20"/>
      <c r="AHO207" s="20"/>
      <c r="AHP207" s="20"/>
      <c r="AHQ207" s="20"/>
      <c r="AHR207" s="20"/>
      <c r="AHS207" s="20"/>
      <c r="AHT207" s="20"/>
      <c r="AHU207" s="20"/>
      <c r="AHV207" s="20"/>
      <c r="AHW207" s="20"/>
      <c r="AHX207" s="20"/>
      <c r="AHY207" s="20"/>
      <c r="AHZ207" s="20"/>
      <c r="AIA207" s="20"/>
      <c r="AIB207" s="20"/>
      <c r="AIC207" s="20"/>
      <c r="AID207" s="20"/>
      <c r="AIE207" s="20"/>
      <c r="AIF207" s="20"/>
      <c r="AIG207" s="20"/>
      <c r="AIH207" s="20"/>
      <c r="AII207" s="20"/>
      <c r="AIJ207" s="20"/>
      <c r="AIK207" s="20"/>
      <c r="AIL207" s="20"/>
      <c r="AIM207" s="20"/>
      <c r="AIN207" s="20"/>
      <c r="AIO207" s="20"/>
      <c r="AIP207" s="20"/>
      <c r="AIQ207" s="20"/>
      <c r="AIR207" s="20"/>
      <c r="AIS207" s="20"/>
      <c r="AIT207" s="20"/>
      <c r="AIU207" s="20"/>
      <c r="AIV207" s="20"/>
      <c r="AIW207" s="20"/>
      <c r="AIX207" s="20"/>
      <c r="AIY207" s="20"/>
      <c r="AIZ207" s="20"/>
      <c r="AJA207" s="20"/>
    </row>
    <row r="208" spans="2:937" ht="15" x14ac:dyDescent="0.25">
      <c r="D208" s="23"/>
      <c r="H208" s="105"/>
      <c r="J208" s="107"/>
      <c r="L208" s="23"/>
      <c r="IO208" s="20"/>
      <c r="IQ208" s="20"/>
      <c r="IS208" s="20"/>
      <c r="IU208" s="20"/>
      <c r="IW208" s="20"/>
      <c r="IY208" s="20"/>
      <c r="JA208" s="20"/>
      <c r="JC208" s="20"/>
      <c r="JE208" s="20"/>
      <c r="JG208" s="20"/>
      <c r="JI208" s="20"/>
      <c r="JK208" s="20"/>
      <c r="JM208" s="20"/>
      <c r="JO208" s="20"/>
      <c r="JQ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20"/>
      <c r="MD208" s="20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20"/>
      <c r="NI208" s="20"/>
      <c r="NJ208" s="20"/>
      <c r="NK208" s="20"/>
      <c r="NL208" s="20"/>
      <c r="NM208" s="20"/>
      <c r="NN208" s="20"/>
      <c r="NO208" s="20"/>
      <c r="NP208" s="20"/>
      <c r="NQ208" s="20"/>
      <c r="NR208" s="20"/>
      <c r="NS208" s="20"/>
      <c r="NT208" s="20"/>
      <c r="NU208" s="20"/>
      <c r="NV208" s="20"/>
      <c r="NW208" s="20"/>
      <c r="NX208" s="20"/>
      <c r="NY208" s="20"/>
      <c r="NZ208" s="20"/>
      <c r="OA208" s="20"/>
      <c r="OB208" s="20"/>
      <c r="OC208" s="20"/>
      <c r="OD208" s="20"/>
      <c r="OE208" s="20"/>
      <c r="OF208" s="20"/>
      <c r="OG208" s="20"/>
      <c r="OH208" s="20"/>
      <c r="OI208" s="20"/>
      <c r="OJ208" s="20"/>
      <c r="OK208" s="20"/>
      <c r="OL208" s="20"/>
      <c r="OM208" s="20"/>
      <c r="ON208" s="20"/>
      <c r="OO208" s="20"/>
      <c r="OP208" s="20"/>
      <c r="OQ208" s="20"/>
      <c r="OR208" s="20"/>
      <c r="OS208" s="20"/>
      <c r="OT208" s="20"/>
      <c r="OU208" s="20"/>
      <c r="OV208" s="20"/>
      <c r="OW208" s="20"/>
      <c r="OX208" s="20"/>
      <c r="OY208" s="20"/>
      <c r="OZ208" s="20"/>
      <c r="PA208" s="20"/>
      <c r="PB208" s="20"/>
      <c r="PC208" s="20"/>
      <c r="PD208" s="20"/>
      <c r="PE208" s="20"/>
      <c r="PF208" s="20"/>
      <c r="PG208" s="20"/>
      <c r="PH208" s="20"/>
      <c r="PI208" s="20"/>
      <c r="PJ208" s="20"/>
      <c r="PK208" s="20"/>
      <c r="PL208" s="20"/>
      <c r="PM208" s="20"/>
      <c r="PN208" s="20"/>
      <c r="PO208" s="20"/>
      <c r="PP208" s="20"/>
      <c r="PQ208" s="20"/>
      <c r="PR208" s="20"/>
      <c r="PS208" s="20"/>
      <c r="PT208" s="20"/>
      <c r="PU208" s="20"/>
      <c r="PV208" s="20"/>
      <c r="PW208" s="20"/>
      <c r="PX208" s="20"/>
      <c r="PY208" s="20"/>
      <c r="PZ208" s="20"/>
      <c r="QA208" s="20"/>
      <c r="QB208" s="20"/>
      <c r="QC208" s="20"/>
      <c r="QD208" s="20"/>
      <c r="QE208" s="20"/>
      <c r="QF208" s="20"/>
      <c r="QG208" s="20"/>
      <c r="QH208" s="20"/>
      <c r="QI208" s="20"/>
      <c r="QJ208" s="20"/>
      <c r="QK208" s="20"/>
      <c r="QL208" s="20"/>
      <c r="QM208" s="20"/>
      <c r="QN208" s="20"/>
      <c r="QO208" s="20"/>
      <c r="QP208" s="20"/>
      <c r="QQ208" s="20"/>
      <c r="QR208" s="20"/>
      <c r="QS208" s="20"/>
      <c r="QT208" s="20"/>
      <c r="QU208" s="20"/>
      <c r="QV208" s="20"/>
      <c r="QW208" s="20"/>
      <c r="QX208" s="20"/>
      <c r="QY208" s="20"/>
      <c r="QZ208" s="20"/>
      <c r="RA208" s="20"/>
      <c r="RB208" s="20"/>
      <c r="RC208" s="20"/>
      <c r="RD208" s="20"/>
      <c r="RE208" s="20"/>
      <c r="RF208" s="20"/>
      <c r="RG208" s="20"/>
      <c r="RH208" s="20"/>
      <c r="RI208" s="20"/>
      <c r="RJ208" s="20"/>
      <c r="RK208" s="20"/>
      <c r="RL208" s="20"/>
      <c r="RM208" s="20"/>
      <c r="RN208" s="20"/>
      <c r="RO208" s="20"/>
      <c r="RP208" s="20"/>
      <c r="RQ208" s="20"/>
      <c r="RR208" s="20"/>
      <c r="RS208" s="20"/>
      <c r="RT208" s="20"/>
      <c r="RU208" s="20"/>
      <c r="RV208" s="20"/>
      <c r="RW208" s="20"/>
      <c r="RX208" s="20"/>
      <c r="RY208" s="20"/>
      <c r="RZ208" s="20"/>
      <c r="SA208" s="20"/>
      <c r="SB208" s="20"/>
      <c r="SC208" s="20"/>
      <c r="SD208" s="20"/>
      <c r="SE208" s="20"/>
      <c r="SF208" s="20"/>
      <c r="SG208" s="20"/>
      <c r="SH208" s="20"/>
      <c r="SI208" s="20"/>
      <c r="SJ208" s="20"/>
      <c r="SK208" s="20"/>
      <c r="SL208" s="20"/>
      <c r="SM208" s="20"/>
      <c r="SN208" s="20"/>
      <c r="SO208" s="20"/>
      <c r="SP208" s="20"/>
      <c r="SQ208" s="20"/>
      <c r="SR208" s="20"/>
      <c r="SS208" s="20"/>
      <c r="ST208" s="20"/>
      <c r="SU208" s="20"/>
      <c r="SV208" s="20"/>
      <c r="SW208" s="20"/>
      <c r="SX208" s="20"/>
      <c r="SY208" s="20"/>
      <c r="SZ208" s="20"/>
      <c r="TA208" s="20"/>
      <c r="TB208" s="20"/>
      <c r="TC208" s="20"/>
      <c r="TD208" s="20"/>
      <c r="TE208" s="20"/>
      <c r="TF208" s="20"/>
      <c r="TG208" s="20"/>
      <c r="TH208" s="20"/>
      <c r="TI208" s="20"/>
      <c r="TJ208" s="20"/>
      <c r="TK208" s="20"/>
      <c r="TL208" s="20"/>
      <c r="TM208" s="20"/>
      <c r="TN208" s="20"/>
      <c r="TO208" s="20"/>
      <c r="TP208" s="20"/>
      <c r="TQ208" s="20"/>
      <c r="TR208" s="20"/>
      <c r="TS208" s="20"/>
      <c r="TT208" s="20"/>
      <c r="TU208" s="20"/>
      <c r="TV208" s="20"/>
      <c r="TW208" s="20"/>
      <c r="TX208" s="20"/>
      <c r="TY208" s="20"/>
      <c r="TZ208" s="20"/>
      <c r="UA208" s="20"/>
      <c r="UB208" s="20"/>
      <c r="UC208" s="20"/>
      <c r="UD208" s="20"/>
      <c r="UE208" s="20"/>
      <c r="UF208" s="20"/>
      <c r="UG208" s="20"/>
      <c r="UH208" s="20"/>
      <c r="UI208" s="20"/>
      <c r="UJ208" s="20"/>
      <c r="UK208" s="20"/>
      <c r="UL208" s="20"/>
      <c r="UM208" s="20"/>
      <c r="UN208" s="20"/>
      <c r="UO208" s="20"/>
      <c r="UP208" s="20"/>
      <c r="UQ208" s="20"/>
      <c r="UR208" s="20"/>
      <c r="US208" s="20"/>
      <c r="UT208" s="20"/>
      <c r="UU208" s="20"/>
      <c r="UV208" s="20"/>
      <c r="UW208" s="20"/>
      <c r="UX208" s="20"/>
      <c r="UY208" s="20"/>
      <c r="UZ208" s="20"/>
      <c r="VA208" s="20"/>
      <c r="VB208" s="20"/>
      <c r="VC208" s="20"/>
      <c r="VD208" s="20"/>
      <c r="VE208" s="20"/>
      <c r="VF208" s="20"/>
      <c r="VG208" s="20"/>
      <c r="VH208" s="20"/>
      <c r="VI208" s="20"/>
      <c r="VJ208" s="20"/>
      <c r="VK208" s="20"/>
      <c r="VL208" s="20"/>
      <c r="VM208" s="20"/>
      <c r="VN208" s="20"/>
      <c r="VO208" s="20"/>
      <c r="VP208" s="20"/>
      <c r="VQ208" s="20"/>
      <c r="VR208" s="20"/>
      <c r="VS208" s="20"/>
      <c r="VT208" s="20"/>
      <c r="VU208" s="20"/>
      <c r="VV208" s="20"/>
      <c r="VW208" s="20"/>
      <c r="VX208" s="20"/>
      <c r="VY208" s="20"/>
      <c r="VZ208" s="20"/>
      <c r="WA208" s="20"/>
      <c r="WB208" s="20"/>
      <c r="WC208" s="20"/>
      <c r="WD208" s="20"/>
      <c r="WE208" s="20"/>
      <c r="WF208" s="20"/>
      <c r="WG208" s="20"/>
      <c r="WH208" s="20"/>
      <c r="WI208" s="20"/>
      <c r="WJ208" s="20"/>
      <c r="WK208" s="20"/>
      <c r="WL208" s="20"/>
      <c r="WM208" s="20"/>
      <c r="WN208" s="20"/>
      <c r="WO208" s="20"/>
      <c r="WP208" s="20"/>
      <c r="WQ208" s="20"/>
      <c r="WR208" s="20"/>
      <c r="WS208" s="20"/>
      <c r="WT208" s="20"/>
      <c r="WU208" s="20"/>
      <c r="WV208" s="20"/>
      <c r="WW208" s="20"/>
      <c r="WX208" s="20"/>
      <c r="WY208" s="20"/>
      <c r="WZ208" s="20"/>
      <c r="XA208" s="20"/>
      <c r="XB208" s="20"/>
      <c r="XC208" s="20"/>
      <c r="XD208" s="20"/>
      <c r="XE208" s="20"/>
      <c r="XF208" s="20"/>
      <c r="XG208" s="20"/>
      <c r="XH208" s="20"/>
      <c r="XI208" s="20"/>
      <c r="XJ208" s="20"/>
      <c r="XK208" s="20"/>
      <c r="XL208" s="20"/>
      <c r="XM208" s="20"/>
      <c r="XN208" s="20"/>
      <c r="XO208" s="20"/>
      <c r="XP208" s="20"/>
      <c r="XQ208" s="20"/>
      <c r="XR208" s="20"/>
      <c r="XS208" s="20"/>
      <c r="XT208" s="20"/>
      <c r="XU208" s="20"/>
      <c r="XV208" s="20"/>
      <c r="XW208" s="20"/>
      <c r="XX208" s="20"/>
      <c r="XY208" s="20"/>
      <c r="XZ208" s="20"/>
      <c r="YA208" s="20"/>
      <c r="YB208" s="20"/>
      <c r="YC208" s="20"/>
      <c r="YD208" s="20"/>
      <c r="YE208" s="20"/>
      <c r="YF208" s="20"/>
      <c r="YG208" s="20"/>
      <c r="YH208" s="20"/>
      <c r="YI208" s="20"/>
      <c r="YJ208" s="20"/>
      <c r="YK208" s="20"/>
      <c r="YL208" s="20"/>
      <c r="YM208" s="20"/>
      <c r="YN208" s="20"/>
      <c r="YO208" s="20"/>
      <c r="YP208" s="20"/>
      <c r="YQ208" s="20"/>
      <c r="YR208" s="20"/>
      <c r="YS208" s="20"/>
      <c r="YT208" s="20"/>
      <c r="YU208" s="20"/>
      <c r="YV208" s="20"/>
      <c r="YW208" s="20"/>
      <c r="YX208" s="20"/>
      <c r="YY208" s="20"/>
      <c r="YZ208" s="20"/>
      <c r="ZA208" s="20"/>
      <c r="ZB208" s="20"/>
      <c r="ZC208" s="20"/>
      <c r="ZD208" s="20"/>
      <c r="ZE208" s="20"/>
      <c r="ZF208" s="20"/>
      <c r="ZG208" s="20"/>
      <c r="ZH208" s="20"/>
      <c r="ZI208" s="20"/>
      <c r="ZJ208" s="20"/>
      <c r="ZK208" s="20"/>
      <c r="ZL208" s="20"/>
      <c r="ZM208" s="20"/>
      <c r="ZN208" s="20"/>
      <c r="ZO208" s="20"/>
      <c r="ZP208" s="20"/>
      <c r="ZQ208" s="20"/>
      <c r="ZR208" s="20"/>
      <c r="ZS208" s="20"/>
      <c r="ZT208" s="20"/>
      <c r="ZU208" s="20"/>
      <c r="ZV208" s="20"/>
      <c r="ZW208" s="20"/>
      <c r="ZX208" s="20"/>
      <c r="ZY208" s="20"/>
      <c r="ZZ208" s="20"/>
      <c r="AAA208" s="20"/>
      <c r="AAB208" s="20"/>
      <c r="AAC208" s="20"/>
      <c r="AAD208" s="20"/>
      <c r="AAE208" s="20"/>
      <c r="AAF208" s="20"/>
      <c r="AAG208" s="20"/>
      <c r="AAH208" s="20"/>
      <c r="AAI208" s="20"/>
      <c r="AAJ208" s="20"/>
      <c r="AAK208" s="20"/>
      <c r="AAL208" s="20"/>
      <c r="AAM208" s="20"/>
      <c r="AAN208" s="20"/>
      <c r="AAO208" s="20"/>
      <c r="AAP208" s="20"/>
      <c r="AAQ208" s="20"/>
      <c r="AAR208" s="20"/>
      <c r="AAS208" s="20"/>
      <c r="AAT208" s="20"/>
      <c r="AAU208" s="20"/>
      <c r="AAV208" s="20"/>
      <c r="AAW208" s="20"/>
      <c r="AAX208" s="20"/>
      <c r="AAY208" s="20"/>
      <c r="AAZ208" s="20"/>
      <c r="ABA208" s="20"/>
      <c r="ABB208" s="20"/>
      <c r="ABC208" s="20"/>
      <c r="ABD208" s="20"/>
      <c r="ABE208" s="20"/>
      <c r="ABF208" s="20"/>
      <c r="ABG208" s="20"/>
      <c r="ABH208" s="20"/>
      <c r="ABI208" s="20"/>
      <c r="ABJ208" s="20"/>
      <c r="ABK208" s="20"/>
      <c r="ABL208" s="20"/>
      <c r="ABM208" s="20"/>
      <c r="ABN208" s="20"/>
      <c r="ABO208" s="20"/>
      <c r="ABP208" s="20"/>
      <c r="ABQ208" s="20"/>
      <c r="ABR208" s="20"/>
      <c r="ABS208" s="20"/>
      <c r="ABT208" s="20"/>
      <c r="ABU208" s="20"/>
      <c r="ABV208" s="20"/>
      <c r="ABW208" s="20"/>
      <c r="ABX208" s="20"/>
      <c r="ABY208" s="20"/>
      <c r="ABZ208" s="20"/>
      <c r="ACA208" s="20"/>
      <c r="ACB208" s="20"/>
      <c r="ACC208" s="20"/>
      <c r="ACD208" s="20"/>
      <c r="ACE208" s="20"/>
      <c r="ACF208" s="20"/>
      <c r="ACG208" s="20"/>
      <c r="ACH208" s="20"/>
      <c r="ACI208" s="20"/>
      <c r="ACJ208" s="20"/>
      <c r="ACK208" s="20"/>
      <c r="ACL208" s="20"/>
      <c r="ACM208" s="20"/>
      <c r="ACN208" s="20"/>
      <c r="ACO208" s="20"/>
      <c r="ACP208" s="20"/>
      <c r="ACQ208" s="20"/>
      <c r="ACR208" s="20"/>
      <c r="ACS208" s="20"/>
      <c r="ACT208" s="20"/>
      <c r="ACU208" s="20"/>
      <c r="ACV208" s="20"/>
      <c r="ACW208" s="20"/>
      <c r="ACX208" s="20"/>
      <c r="ACY208" s="20"/>
      <c r="ACZ208" s="20"/>
      <c r="ADA208" s="20"/>
      <c r="ADB208" s="20"/>
      <c r="ADC208" s="20"/>
      <c r="ADD208" s="20"/>
      <c r="ADE208" s="20"/>
      <c r="ADF208" s="20"/>
      <c r="ADG208" s="20"/>
      <c r="ADH208" s="20"/>
      <c r="ADI208" s="20"/>
      <c r="ADJ208" s="20"/>
      <c r="ADK208" s="20"/>
      <c r="ADL208" s="20"/>
      <c r="ADM208" s="20"/>
      <c r="ADN208" s="20"/>
      <c r="ADO208" s="20"/>
      <c r="ADP208" s="20"/>
      <c r="ADQ208" s="20"/>
      <c r="ADR208" s="20"/>
      <c r="ADS208" s="20"/>
      <c r="ADT208" s="20"/>
      <c r="ADU208" s="20"/>
      <c r="ADV208" s="20"/>
      <c r="ADW208" s="20"/>
      <c r="ADX208" s="20"/>
      <c r="ADY208" s="20"/>
      <c r="ADZ208" s="20"/>
      <c r="AEA208" s="20"/>
      <c r="AEB208" s="20"/>
      <c r="AEC208" s="20"/>
      <c r="AED208" s="20"/>
      <c r="AEE208" s="20"/>
      <c r="AEF208" s="20"/>
      <c r="AEG208" s="20"/>
      <c r="AEH208" s="20"/>
      <c r="AEI208" s="20"/>
      <c r="AEJ208" s="20"/>
      <c r="AEK208" s="20"/>
      <c r="AEL208" s="20"/>
      <c r="AEM208" s="20"/>
      <c r="AEN208" s="20"/>
      <c r="AEO208" s="20"/>
      <c r="AEP208" s="20"/>
      <c r="AEQ208" s="20"/>
      <c r="AER208" s="20"/>
      <c r="AES208" s="20"/>
      <c r="AET208" s="20"/>
      <c r="AEU208" s="20"/>
      <c r="AEV208" s="20"/>
      <c r="AEW208" s="20"/>
      <c r="AEX208" s="20"/>
      <c r="AEY208" s="20"/>
      <c r="AEZ208" s="20"/>
      <c r="AFA208" s="20"/>
      <c r="AFB208" s="20"/>
      <c r="AFC208" s="20"/>
      <c r="AFD208" s="20"/>
      <c r="AFE208" s="20"/>
      <c r="AFF208" s="20"/>
      <c r="AFG208" s="20"/>
      <c r="AFH208" s="20"/>
      <c r="AFI208" s="20"/>
      <c r="AFJ208" s="20"/>
      <c r="AFK208" s="20"/>
      <c r="AFL208" s="20"/>
      <c r="AFM208" s="20"/>
      <c r="AFN208" s="20"/>
      <c r="AFO208" s="20"/>
      <c r="AFP208" s="20"/>
      <c r="AFQ208" s="20"/>
      <c r="AFR208" s="20"/>
      <c r="AFS208" s="20"/>
      <c r="AFT208" s="20"/>
      <c r="AFU208" s="20"/>
      <c r="AFV208" s="20"/>
      <c r="AFW208" s="20"/>
      <c r="AFX208" s="20"/>
      <c r="AFY208" s="20"/>
      <c r="AFZ208" s="20"/>
      <c r="AGA208" s="20"/>
      <c r="AGB208" s="20"/>
      <c r="AGC208" s="20"/>
      <c r="AGD208" s="20"/>
      <c r="AGE208" s="20"/>
      <c r="AGF208" s="20"/>
      <c r="AGG208" s="20"/>
      <c r="AGH208" s="20"/>
      <c r="AGI208" s="20"/>
      <c r="AGJ208" s="20"/>
      <c r="AGK208" s="20"/>
      <c r="AGL208" s="20"/>
      <c r="AGM208" s="20"/>
      <c r="AGN208" s="20"/>
      <c r="AGO208" s="20"/>
      <c r="AGP208" s="20"/>
      <c r="AGQ208" s="20"/>
      <c r="AGR208" s="20"/>
      <c r="AGS208" s="20"/>
      <c r="AGT208" s="20"/>
      <c r="AGU208" s="20"/>
      <c r="AGV208" s="20"/>
      <c r="AGW208" s="20"/>
      <c r="AGX208" s="20"/>
      <c r="AGY208" s="20"/>
      <c r="AGZ208" s="20"/>
      <c r="AHA208" s="20"/>
      <c r="AHB208" s="20"/>
      <c r="AHC208" s="20"/>
      <c r="AHD208" s="20"/>
      <c r="AHE208" s="20"/>
      <c r="AHF208" s="20"/>
      <c r="AHG208" s="20"/>
      <c r="AHH208" s="20"/>
      <c r="AHI208" s="20"/>
      <c r="AHJ208" s="20"/>
      <c r="AHK208" s="20"/>
      <c r="AHL208" s="20"/>
      <c r="AHM208" s="20"/>
      <c r="AHN208" s="20"/>
      <c r="AHO208" s="20"/>
      <c r="AHP208" s="20"/>
      <c r="AHQ208" s="20"/>
      <c r="AHR208" s="20"/>
      <c r="AHS208" s="20"/>
      <c r="AHT208" s="20"/>
      <c r="AHU208" s="20"/>
      <c r="AHV208" s="20"/>
      <c r="AHW208" s="20"/>
      <c r="AHX208" s="20"/>
      <c r="AHY208" s="20"/>
      <c r="AHZ208" s="20"/>
      <c r="AIA208" s="20"/>
      <c r="AIB208" s="20"/>
      <c r="AIC208" s="20"/>
      <c r="AID208" s="20"/>
      <c r="AIE208" s="20"/>
      <c r="AIF208" s="20"/>
      <c r="AIG208" s="20"/>
      <c r="AIH208" s="20"/>
      <c r="AII208" s="20"/>
      <c r="AIJ208" s="20"/>
      <c r="AIK208" s="20"/>
      <c r="AIL208" s="20"/>
      <c r="AIM208" s="20"/>
      <c r="AIN208" s="20"/>
      <c r="AIO208" s="20"/>
      <c r="AIP208" s="20"/>
      <c r="AIQ208" s="20"/>
      <c r="AIR208" s="20"/>
      <c r="AIS208" s="20"/>
      <c r="AIT208" s="20"/>
      <c r="AIU208" s="20"/>
      <c r="AIV208" s="20"/>
      <c r="AIW208" s="20"/>
      <c r="AIX208" s="20"/>
      <c r="AIY208" s="20"/>
      <c r="AIZ208" s="20"/>
      <c r="AJA208" s="20"/>
    </row>
    <row r="209" spans="4:937" ht="15" x14ac:dyDescent="0.25">
      <c r="D209" s="23"/>
      <c r="H209" s="105"/>
      <c r="J209" s="107"/>
      <c r="L209" s="23"/>
      <c r="IO209" s="20"/>
      <c r="IQ209" s="20"/>
      <c r="IS209" s="20"/>
      <c r="IU209" s="20"/>
      <c r="IW209" s="20"/>
      <c r="IY209" s="20"/>
      <c r="JA209" s="20"/>
      <c r="JC209" s="20"/>
      <c r="JE209" s="20"/>
      <c r="JG209" s="20"/>
      <c r="JI209" s="20"/>
      <c r="JK209" s="20"/>
      <c r="JM209" s="20"/>
      <c r="JO209" s="20"/>
      <c r="JQ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20"/>
      <c r="MD209" s="20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20"/>
      <c r="NI209" s="20"/>
      <c r="NJ209" s="20"/>
      <c r="NK209" s="20"/>
      <c r="NL209" s="20"/>
      <c r="NM209" s="20"/>
      <c r="NN209" s="20"/>
      <c r="NO209" s="20"/>
      <c r="NP209" s="20"/>
      <c r="NQ209" s="20"/>
      <c r="NR209" s="20"/>
      <c r="NS209" s="20"/>
      <c r="NT209" s="20"/>
      <c r="NU209" s="20"/>
      <c r="NV209" s="20"/>
      <c r="NW209" s="20"/>
      <c r="NX209" s="20"/>
      <c r="NY209" s="20"/>
      <c r="NZ209" s="20"/>
      <c r="OA209" s="20"/>
      <c r="OB209" s="20"/>
      <c r="OC209" s="20"/>
      <c r="OD209" s="20"/>
      <c r="OE209" s="20"/>
      <c r="OF209" s="20"/>
      <c r="OG209" s="20"/>
      <c r="OH209" s="20"/>
      <c r="OI209" s="20"/>
      <c r="OJ209" s="20"/>
      <c r="OK209" s="20"/>
      <c r="OL209" s="20"/>
      <c r="OM209" s="20"/>
      <c r="ON209" s="20"/>
      <c r="OO209" s="20"/>
      <c r="OP209" s="20"/>
      <c r="OQ209" s="20"/>
      <c r="OR209" s="20"/>
      <c r="OS209" s="20"/>
      <c r="OT209" s="20"/>
      <c r="OU209" s="20"/>
      <c r="OV209" s="20"/>
      <c r="OW209" s="20"/>
      <c r="OX209" s="20"/>
      <c r="OY209" s="20"/>
      <c r="OZ209" s="20"/>
      <c r="PA209" s="20"/>
      <c r="PB209" s="20"/>
      <c r="PC209" s="20"/>
      <c r="PD209" s="20"/>
      <c r="PE209" s="20"/>
      <c r="PF209" s="20"/>
      <c r="PG209" s="20"/>
      <c r="PH209" s="20"/>
      <c r="PI209" s="20"/>
      <c r="PJ209" s="20"/>
      <c r="PK209" s="20"/>
      <c r="PL209" s="20"/>
      <c r="PM209" s="20"/>
      <c r="PN209" s="20"/>
      <c r="PO209" s="20"/>
      <c r="PP209" s="20"/>
      <c r="PQ209" s="20"/>
      <c r="PR209" s="20"/>
      <c r="PS209" s="20"/>
      <c r="PT209" s="20"/>
      <c r="PU209" s="20"/>
      <c r="PV209" s="20"/>
      <c r="PW209" s="20"/>
      <c r="PX209" s="20"/>
      <c r="PY209" s="20"/>
      <c r="PZ209" s="20"/>
      <c r="QA209" s="20"/>
      <c r="QB209" s="20"/>
      <c r="QC209" s="20"/>
      <c r="QD209" s="20"/>
      <c r="QE209" s="20"/>
      <c r="QF209" s="20"/>
      <c r="QG209" s="20"/>
      <c r="QH209" s="20"/>
      <c r="QI209" s="20"/>
      <c r="QJ209" s="20"/>
      <c r="QK209" s="20"/>
      <c r="QL209" s="20"/>
      <c r="QM209" s="20"/>
      <c r="QN209" s="20"/>
      <c r="QO209" s="20"/>
      <c r="QP209" s="20"/>
      <c r="QQ209" s="20"/>
      <c r="QR209" s="20"/>
      <c r="QS209" s="20"/>
      <c r="QT209" s="20"/>
      <c r="QU209" s="20"/>
      <c r="QV209" s="20"/>
      <c r="QW209" s="20"/>
      <c r="QX209" s="20"/>
      <c r="QY209" s="20"/>
      <c r="QZ209" s="20"/>
      <c r="RA209" s="20"/>
      <c r="RB209" s="20"/>
      <c r="RC209" s="20"/>
      <c r="RD209" s="20"/>
      <c r="RE209" s="20"/>
      <c r="RF209" s="20"/>
      <c r="RG209" s="20"/>
      <c r="RH209" s="20"/>
      <c r="RI209" s="20"/>
      <c r="RJ209" s="20"/>
      <c r="RK209" s="20"/>
      <c r="RL209" s="20"/>
      <c r="RM209" s="20"/>
      <c r="RN209" s="20"/>
      <c r="RO209" s="20"/>
      <c r="RP209" s="20"/>
      <c r="RQ209" s="20"/>
      <c r="RR209" s="20"/>
      <c r="RS209" s="20"/>
      <c r="RT209" s="20"/>
      <c r="RU209" s="20"/>
      <c r="RV209" s="20"/>
      <c r="RW209" s="20"/>
      <c r="RX209" s="20"/>
      <c r="RY209" s="20"/>
      <c r="RZ209" s="20"/>
      <c r="SA209" s="20"/>
      <c r="SB209" s="20"/>
      <c r="SC209" s="20"/>
      <c r="SD209" s="20"/>
      <c r="SE209" s="20"/>
      <c r="SF209" s="20"/>
      <c r="SG209" s="20"/>
      <c r="SH209" s="20"/>
      <c r="SI209" s="20"/>
      <c r="SJ209" s="20"/>
      <c r="SK209" s="20"/>
      <c r="SL209" s="20"/>
      <c r="SM209" s="20"/>
      <c r="SN209" s="20"/>
      <c r="SO209" s="20"/>
      <c r="SP209" s="20"/>
      <c r="SQ209" s="20"/>
      <c r="SR209" s="20"/>
      <c r="SS209" s="20"/>
      <c r="ST209" s="20"/>
      <c r="SU209" s="20"/>
      <c r="SV209" s="20"/>
      <c r="SW209" s="20"/>
      <c r="SX209" s="20"/>
      <c r="SY209" s="20"/>
      <c r="SZ209" s="20"/>
      <c r="TA209" s="20"/>
      <c r="TB209" s="20"/>
      <c r="TC209" s="20"/>
      <c r="TD209" s="20"/>
      <c r="TE209" s="20"/>
      <c r="TF209" s="20"/>
      <c r="TG209" s="20"/>
      <c r="TH209" s="20"/>
      <c r="TI209" s="20"/>
      <c r="TJ209" s="20"/>
      <c r="TK209" s="20"/>
      <c r="TL209" s="20"/>
      <c r="TM209" s="20"/>
      <c r="TN209" s="20"/>
      <c r="TO209" s="20"/>
      <c r="TP209" s="20"/>
      <c r="TQ209" s="20"/>
      <c r="TR209" s="20"/>
      <c r="TS209" s="20"/>
      <c r="TT209" s="20"/>
      <c r="TU209" s="20"/>
      <c r="TV209" s="20"/>
      <c r="TW209" s="20"/>
      <c r="TX209" s="20"/>
      <c r="TY209" s="20"/>
      <c r="TZ209" s="20"/>
      <c r="UA209" s="20"/>
      <c r="UB209" s="20"/>
      <c r="UC209" s="20"/>
      <c r="UD209" s="20"/>
      <c r="UE209" s="20"/>
      <c r="UF209" s="20"/>
      <c r="UG209" s="20"/>
      <c r="UH209" s="20"/>
      <c r="UI209" s="20"/>
      <c r="UJ209" s="20"/>
      <c r="UK209" s="20"/>
      <c r="UL209" s="20"/>
      <c r="UM209" s="20"/>
      <c r="UN209" s="20"/>
      <c r="UO209" s="20"/>
      <c r="UP209" s="20"/>
      <c r="UQ209" s="20"/>
      <c r="UR209" s="20"/>
      <c r="US209" s="20"/>
      <c r="UT209" s="20"/>
      <c r="UU209" s="20"/>
      <c r="UV209" s="20"/>
      <c r="UW209" s="20"/>
      <c r="UX209" s="20"/>
      <c r="UY209" s="20"/>
      <c r="UZ209" s="20"/>
      <c r="VA209" s="20"/>
      <c r="VB209" s="20"/>
      <c r="VC209" s="20"/>
      <c r="VD209" s="20"/>
      <c r="VE209" s="20"/>
      <c r="VF209" s="20"/>
      <c r="VG209" s="20"/>
      <c r="VH209" s="20"/>
      <c r="VI209" s="20"/>
      <c r="VJ209" s="20"/>
      <c r="VK209" s="20"/>
      <c r="VL209" s="20"/>
      <c r="VM209" s="20"/>
      <c r="VN209" s="20"/>
      <c r="VO209" s="20"/>
      <c r="VP209" s="20"/>
      <c r="VQ209" s="20"/>
      <c r="VR209" s="20"/>
      <c r="VS209" s="20"/>
      <c r="VT209" s="20"/>
      <c r="VU209" s="20"/>
      <c r="VV209" s="20"/>
      <c r="VW209" s="20"/>
      <c r="VX209" s="20"/>
      <c r="VY209" s="20"/>
      <c r="VZ209" s="20"/>
      <c r="WA209" s="20"/>
      <c r="WB209" s="20"/>
      <c r="WC209" s="20"/>
      <c r="WD209" s="20"/>
      <c r="WE209" s="20"/>
      <c r="WF209" s="20"/>
      <c r="WG209" s="20"/>
      <c r="WH209" s="20"/>
      <c r="WI209" s="20"/>
      <c r="WJ209" s="20"/>
      <c r="WK209" s="20"/>
      <c r="WL209" s="20"/>
      <c r="WM209" s="20"/>
      <c r="WN209" s="20"/>
      <c r="WO209" s="20"/>
      <c r="WP209" s="20"/>
      <c r="WQ209" s="20"/>
      <c r="WR209" s="20"/>
      <c r="WS209" s="20"/>
      <c r="WT209" s="20"/>
      <c r="WU209" s="20"/>
      <c r="WV209" s="20"/>
      <c r="WW209" s="20"/>
      <c r="WX209" s="20"/>
      <c r="WY209" s="20"/>
      <c r="WZ209" s="20"/>
      <c r="XA209" s="20"/>
      <c r="XB209" s="20"/>
      <c r="XC209" s="20"/>
      <c r="XD209" s="20"/>
      <c r="XE209" s="20"/>
      <c r="XF209" s="20"/>
      <c r="XG209" s="20"/>
      <c r="XH209" s="20"/>
      <c r="XI209" s="20"/>
      <c r="XJ209" s="20"/>
      <c r="XK209" s="20"/>
      <c r="XL209" s="20"/>
      <c r="XM209" s="20"/>
      <c r="XN209" s="20"/>
      <c r="XO209" s="20"/>
      <c r="XP209" s="20"/>
      <c r="XQ209" s="20"/>
      <c r="XR209" s="20"/>
      <c r="XS209" s="20"/>
      <c r="XT209" s="20"/>
      <c r="XU209" s="20"/>
      <c r="XV209" s="20"/>
      <c r="XW209" s="20"/>
      <c r="XX209" s="20"/>
      <c r="XY209" s="20"/>
      <c r="XZ209" s="20"/>
      <c r="YA209" s="20"/>
      <c r="YB209" s="20"/>
      <c r="YC209" s="20"/>
      <c r="YD209" s="20"/>
      <c r="YE209" s="20"/>
      <c r="YF209" s="20"/>
      <c r="YG209" s="20"/>
      <c r="YH209" s="20"/>
      <c r="YI209" s="20"/>
      <c r="YJ209" s="20"/>
      <c r="YK209" s="20"/>
      <c r="YL209" s="20"/>
      <c r="YM209" s="20"/>
      <c r="YN209" s="20"/>
      <c r="YO209" s="20"/>
      <c r="YP209" s="20"/>
      <c r="YQ209" s="20"/>
      <c r="YR209" s="20"/>
      <c r="YS209" s="20"/>
      <c r="YT209" s="20"/>
      <c r="YU209" s="20"/>
      <c r="YV209" s="20"/>
      <c r="YW209" s="20"/>
      <c r="YX209" s="20"/>
      <c r="YY209" s="20"/>
      <c r="YZ209" s="20"/>
      <c r="ZA209" s="20"/>
      <c r="ZB209" s="20"/>
      <c r="ZC209" s="20"/>
      <c r="ZD209" s="20"/>
      <c r="ZE209" s="20"/>
      <c r="ZF209" s="20"/>
      <c r="ZG209" s="20"/>
      <c r="ZH209" s="20"/>
      <c r="ZI209" s="20"/>
      <c r="ZJ209" s="20"/>
      <c r="ZK209" s="20"/>
      <c r="ZL209" s="20"/>
      <c r="ZM209" s="20"/>
      <c r="ZN209" s="20"/>
      <c r="ZO209" s="20"/>
      <c r="ZP209" s="20"/>
      <c r="ZQ209" s="20"/>
      <c r="ZR209" s="20"/>
      <c r="ZS209" s="20"/>
      <c r="ZT209" s="20"/>
      <c r="ZU209" s="20"/>
      <c r="ZV209" s="20"/>
      <c r="ZW209" s="20"/>
      <c r="ZX209" s="20"/>
      <c r="ZY209" s="20"/>
      <c r="ZZ209" s="20"/>
      <c r="AAA209" s="20"/>
      <c r="AAB209" s="20"/>
      <c r="AAC209" s="20"/>
      <c r="AAD209" s="20"/>
      <c r="AAE209" s="20"/>
      <c r="AAF209" s="20"/>
      <c r="AAG209" s="20"/>
      <c r="AAH209" s="20"/>
      <c r="AAI209" s="20"/>
      <c r="AAJ209" s="20"/>
      <c r="AAK209" s="20"/>
      <c r="AAL209" s="20"/>
      <c r="AAM209" s="20"/>
      <c r="AAN209" s="20"/>
      <c r="AAO209" s="20"/>
      <c r="AAP209" s="20"/>
      <c r="AAQ209" s="20"/>
      <c r="AAR209" s="20"/>
      <c r="AAS209" s="20"/>
      <c r="AAT209" s="20"/>
      <c r="AAU209" s="20"/>
      <c r="AAV209" s="20"/>
      <c r="AAW209" s="20"/>
      <c r="AAX209" s="20"/>
      <c r="AAY209" s="20"/>
      <c r="AAZ209" s="20"/>
      <c r="ABA209" s="20"/>
      <c r="ABB209" s="20"/>
      <c r="ABC209" s="20"/>
      <c r="ABD209" s="20"/>
      <c r="ABE209" s="20"/>
      <c r="ABF209" s="20"/>
      <c r="ABG209" s="20"/>
      <c r="ABH209" s="20"/>
      <c r="ABI209" s="20"/>
      <c r="ABJ209" s="20"/>
      <c r="ABK209" s="20"/>
      <c r="ABL209" s="20"/>
      <c r="ABM209" s="20"/>
      <c r="ABN209" s="20"/>
      <c r="ABO209" s="20"/>
      <c r="ABP209" s="20"/>
      <c r="ABQ209" s="20"/>
      <c r="ABR209" s="20"/>
      <c r="ABS209" s="20"/>
      <c r="ABT209" s="20"/>
      <c r="ABU209" s="20"/>
      <c r="ABV209" s="20"/>
      <c r="ABW209" s="20"/>
      <c r="ABX209" s="20"/>
      <c r="ABY209" s="20"/>
      <c r="ABZ209" s="20"/>
      <c r="ACA209" s="20"/>
      <c r="ACB209" s="20"/>
      <c r="ACC209" s="20"/>
      <c r="ACD209" s="20"/>
      <c r="ACE209" s="20"/>
      <c r="ACF209" s="20"/>
      <c r="ACG209" s="20"/>
      <c r="ACH209" s="20"/>
      <c r="ACI209" s="20"/>
      <c r="ACJ209" s="20"/>
      <c r="ACK209" s="20"/>
      <c r="ACL209" s="20"/>
      <c r="ACM209" s="20"/>
      <c r="ACN209" s="20"/>
      <c r="ACO209" s="20"/>
      <c r="ACP209" s="20"/>
      <c r="ACQ209" s="20"/>
      <c r="ACR209" s="20"/>
      <c r="ACS209" s="20"/>
      <c r="ACT209" s="20"/>
      <c r="ACU209" s="20"/>
      <c r="ACV209" s="20"/>
      <c r="ACW209" s="20"/>
      <c r="ACX209" s="20"/>
      <c r="ACY209" s="20"/>
      <c r="ACZ209" s="20"/>
      <c r="ADA209" s="20"/>
      <c r="ADB209" s="20"/>
      <c r="ADC209" s="20"/>
      <c r="ADD209" s="20"/>
      <c r="ADE209" s="20"/>
      <c r="ADF209" s="20"/>
      <c r="ADG209" s="20"/>
      <c r="ADH209" s="20"/>
      <c r="ADI209" s="20"/>
      <c r="ADJ209" s="20"/>
      <c r="ADK209" s="20"/>
      <c r="ADL209" s="20"/>
      <c r="ADM209" s="20"/>
      <c r="ADN209" s="20"/>
      <c r="ADO209" s="20"/>
      <c r="ADP209" s="20"/>
      <c r="ADQ209" s="20"/>
      <c r="ADR209" s="20"/>
      <c r="ADS209" s="20"/>
      <c r="ADT209" s="20"/>
      <c r="ADU209" s="20"/>
      <c r="ADV209" s="20"/>
      <c r="ADW209" s="20"/>
      <c r="ADX209" s="20"/>
      <c r="ADY209" s="20"/>
      <c r="ADZ209" s="20"/>
      <c r="AEA209" s="20"/>
      <c r="AEB209" s="20"/>
      <c r="AEC209" s="20"/>
      <c r="AED209" s="20"/>
      <c r="AEE209" s="20"/>
      <c r="AEF209" s="20"/>
      <c r="AEG209" s="20"/>
      <c r="AEH209" s="20"/>
      <c r="AEI209" s="20"/>
      <c r="AEJ209" s="20"/>
      <c r="AEK209" s="20"/>
      <c r="AEL209" s="20"/>
      <c r="AEM209" s="20"/>
      <c r="AEN209" s="20"/>
      <c r="AEO209" s="20"/>
      <c r="AEP209" s="20"/>
      <c r="AEQ209" s="20"/>
      <c r="AER209" s="20"/>
      <c r="AES209" s="20"/>
      <c r="AET209" s="20"/>
      <c r="AEU209" s="20"/>
      <c r="AEV209" s="20"/>
      <c r="AEW209" s="20"/>
      <c r="AEX209" s="20"/>
      <c r="AEY209" s="20"/>
      <c r="AEZ209" s="20"/>
      <c r="AFA209" s="20"/>
      <c r="AFB209" s="20"/>
      <c r="AFC209" s="20"/>
      <c r="AFD209" s="20"/>
      <c r="AFE209" s="20"/>
      <c r="AFF209" s="20"/>
      <c r="AFG209" s="20"/>
      <c r="AFH209" s="20"/>
      <c r="AFI209" s="20"/>
      <c r="AFJ209" s="20"/>
      <c r="AFK209" s="20"/>
      <c r="AFL209" s="20"/>
      <c r="AFM209" s="20"/>
      <c r="AFN209" s="20"/>
      <c r="AFO209" s="20"/>
      <c r="AFP209" s="20"/>
      <c r="AFQ209" s="20"/>
      <c r="AFR209" s="20"/>
      <c r="AFS209" s="20"/>
      <c r="AFT209" s="20"/>
      <c r="AFU209" s="20"/>
      <c r="AFV209" s="20"/>
      <c r="AFW209" s="20"/>
      <c r="AFX209" s="20"/>
      <c r="AFY209" s="20"/>
      <c r="AFZ209" s="20"/>
      <c r="AGA209" s="20"/>
      <c r="AGB209" s="20"/>
      <c r="AGC209" s="20"/>
      <c r="AGD209" s="20"/>
      <c r="AGE209" s="20"/>
      <c r="AGF209" s="20"/>
      <c r="AGG209" s="20"/>
      <c r="AGH209" s="20"/>
      <c r="AGI209" s="20"/>
      <c r="AGJ209" s="20"/>
      <c r="AGK209" s="20"/>
      <c r="AGL209" s="20"/>
      <c r="AGM209" s="20"/>
      <c r="AGN209" s="20"/>
      <c r="AGO209" s="20"/>
      <c r="AGP209" s="20"/>
      <c r="AGQ209" s="20"/>
      <c r="AGR209" s="20"/>
      <c r="AGS209" s="20"/>
      <c r="AGT209" s="20"/>
      <c r="AGU209" s="20"/>
      <c r="AGV209" s="20"/>
      <c r="AGW209" s="20"/>
      <c r="AGX209" s="20"/>
      <c r="AGY209" s="20"/>
      <c r="AGZ209" s="20"/>
      <c r="AHA209" s="20"/>
      <c r="AHB209" s="20"/>
      <c r="AHC209" s="20"/>
      <c r="AHD209" s="20"/>
      <c r="AHE209" s="20"/>
      <c r="AHF209" s="20"/>
      <c r="AHG209" s="20"/>
      <c r="AHH209" s="20"/>
      <c r="AHI209" s="20"/>
      <c r="AHJ209" s="20"/>
      <c r="AHK209" s="20"/>
      <c r="AHL209" s="20"/>
      <c r="AHM209" s="20"/>
      <c r="AHN209" s="20"/>
      <c r="AHO209" s="20"/>
      <c r="AHP209" s="20"/>
      <c r="AHQ209" s="20"/>
      <c r="AHR209" s="20"/>
      <c r="AHS209" s="20"/>
      <c r="AHT209" s="20"/>
      <c r="AHU209" s="20"/>
      <c r="AHV209" s="20"/>
      <c r="AHW209" s="20"/>
      <c r="AHX209" s="20"/>
      <c r="AHY209" s="20"/>
      <c r="AHZ209" s="20"/>
      <c r="AIA209" s="20"/>
      <c r="AIB209" s="20"/>
      <c r="AIC209" s="20"/>
      <c r="AID209" s="20"/>
      <c r="AIE209" s="20"/>
      <c r="AIF209" s="20"/>
      <c r="AIG209" s="20"/>
      <c r="AIH209" s="20"/>
      <c r="AII209" s="20"/>
      <c r="AIJ209" s="20"/>
      <c r="AIK209" s="20"/>
      <c r="AIL209" s="20"/>
      <c r="AIM209" s="20"/>
      <c r="AIN209" s="20"/>
      <c r="AIO209" s="20"/>
      <c r="AIP209" s="20"/>
      <c r="AIQ209" s="20"/>
      <c r="AIR209" s="20"/>
      <c r="AIS209" s="20"/>
      <c r="AIT209" s="20"/>
      <c r="AIU209" s="20"/>
      <c r="AIV209" s="20"/>
      <c r="AIW209" s="20"/>
      <c r="AIX209" s="20"/>
      <c r="AIY209" s="20"/>
      <c r="AIZ209" s="20"/>
      <c r="AJA209" s="20"/>
    </row>
    <row r="210" spans="4:937" ht="15" x14ac:dyDescent="0.25">
      <c r="D210" s="23"/>
      <c r="H210" s="105"/>
      <c r="J210" s="107"/>
      <c r="L210" s="23"/>
      <c r="IO210" s="20"/>
      <c r="IQ210" s="20"/>
      <c r="IS210" s="20"/>
      <c r="IU210" s="20"/>
      <c r="IW210" s="20"/>
      <c r="IY210" s="20"/>
      <c r="JA210" s="20"/>
      <c r="JC210" s="20"/>
      <c r="JE210" s="20"/>
      <c r="JG210" s="20"/>
      <c r="JI210" s="20"/>
      <c r="JK210" s="20"/>
      <c r="JM210" s="20"/>
      <c r="JO210" s="20"/>
      <c r="JQ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20"/>
      <c r="MD210" s="20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20"/>
      <c r="NI210" s="20"/>
      <c r="NJ210" s="20"/>
      <c r="NK210" s="20"/>
      <c r="NL210" s="20"/>
      <c r="NM210" s="20"/>
      <c r="NN210" s="20"/>
      <c r="NO210" s="20"/>
      <c r="NP210" s="20"/>
      <c r="NQ210" s="20"/>
      <c r="NR210" s="20"/>
      <c r="NS210" s="20"/>
      <c r="NT210" s="20"/>
      <c r="NU210" s="20"/>
      <c r="NV210" s="20"/>
      <c r="NW210" s="20"/>
      <c r="NX210" s="20"/>
      <c r="NY210" s="20"/>
      <c r="NZ210" s="20"/>
      <c r="OA210" s="20"/>
      <c r="OB210" s="20"/>
      <c r="OC210" s="20"/>
      <c r="OD210" s="20"/>
      <c r="OE210" s="20"/>
      <c r="OF210" s="20"/>
      <c r="OG210" s="20"/>
      <c r="OH210" s="20"/>
      <c r="OI210" s="20"/>
      <c r="OJ210" s="20"/>
      <c r="OK210" s="20"/>
      <c r="OL210" s="20"/>
      <c r="OM210" s="20"/>
      <c r="ON210" s="20"/>
      <c r="OO210" s="20"/>
      <c r="OP210" s="20"/>
      <c r="OQ210" s="20"/>
      <c r="OR210" s="20"/>
      <c r="OS210" s="20"/>
      <c r="OT210" s="20"/>
      <c r="OU210" s="20"/>
      <c r="OV210" s="20"/>
      <c r="OW210" s="20"/>
      <c r="OX210" s="20"/>
      <c r="OY210" s="20"/>
      <c r="OZ210" s="20"/>
      <c r="PA210" s="20"/>
      <c r="PB210" s="20"/>
      <c r="PC210" s="20"/>
      <c r="PD210" s="20"/>
      <c r="PE210" s="20"/>
      <c r="PF210" s="20"/>
      <c r="PG210" s="20"/>
      <c r="PH210" s="20"/>
      <c r="PI210" s="20"/>
      <c r="PJ210" s="20"/>
      <c r="PK210" s="20"/>
      <c r="PL210" s="20"/>
      <c r="PM210" s="20"/>
      <c r="PN210" s="20"/>
      <c r="PO210" s="20"/>
      <c r="PP210" s="20"/>
      <c r="PQ210" s="20"/>
      <c r="PR210" s="20"/>
      <c r="PS210" s="20"/>
      <c r="PT210" s="20"/>
      <c r="PU210" s="20"/>
      <c r="PV210" s="20"/>
      <c r="PW210" s="20"/>
      <c r="PX210" s="20"/>
      <c r="PY210" s="20"/>
      <c r="PZ210" s="20"/>
      <c r="QA210" s="20"/>
      <c r="QB210" s="20"/>
      <c r="QC210" s="20"/>
      <c r="QD210" s="20"/>
      <c r="QE210" s="20"/>
      <c r="QF210" s="20"/>
      <c r="QG210" s="20"/>
      <c r="QH210" s="20"/>
      <c r="QI210" s="20"/>
      <c r="QJ210" s="20"/>
      <c r="QK210" s="20"/>
      <c r="QL210" s="20"/>
      <c r="QM210" s="20"/>
      <c r="QN210" s="20"/>
      <c r="QO210" s="20"/>
      <c r="QP210" s="20"/>
      <c r="QQ210" s="20"/>
      <c r="QR210" s="20"/>
      <c r="QS210" s="20"/>
      <c r="QT210" s="20"/>
      <c r="QU210" s="20"/>
      <c r="QV210" s="20"/>
      <c r="QW210" s="20"/>
      <c r="QX210" s="20"/>
      <c r="QY210" s="20"/>
      <c r="QZ210" s="20"/>
      <c r="RA210" s="20"/>
      <c r="RB210" s="20"/>
      <c r="RC210" s="20"/>
      <c r="RD210" s="20"/>
      <c r="RE210" s="20"/>
      <c r="RF210" s="20"/>
      <c r="RG210" s="20"/>
      <c r="RH210" s="20"/>
      <c r="RI210" s="20"/>
      <c r="RJ210" s="20"/>
      <c r="RK210" s="20"/>
      <c r="RL210" s="20"/>
      <c r="RM210" s="20"/>
      <c r="RN210" s="20"/>
      <c r="RO210" s="20"/>
      <c r="RP210" s="20"/>
      <c r="RQ210" s="20"/>
      <c r="RR210" s="20"/>
      <c r="RS210" s="20"/>
      <c r="RT210" s="20"/>
      <c r="RU210" s="20"/>
      <c r="RV210" s="20"/>
      <c r="RW210" s="20"/>
      <c r="RX210" s="20"/>
      <c r="RY210" s="20"/>
      <c r="RZ210" s="20"/>
      <c r="SA210" s="20"/>
      <c r="SB210" s="20"/>
      <c r="SC210" s="20"/>
      <c r="SD210" s="20"/>
      <c r="SE210" s="20"/>
      <c r="SF210" s="20"/>
      <c r="SG210" s="20"/>
      <c r="SH210" s="20"/>
      <c r="SI210" s="20"/>
      <c r="SJ210" s="20"/>
      <c r="SK210" s="20"/>
      <c r="SL210" s="20"/>
      <c r="SM210" s="20"/>
      <c r="SN210" s="20"/>
      <c r="SO210" s="20"/>
      <c r="SP210" s="20"/>
      <c r="SQ210" s="20"/>
      <c r="SR210" s="20"/>
      <c r="SS210" s="20"/>
      <c r="ST210" s="20"/>
      <c r="SU210" s="20"/>
      <c r="SV210" s="20"/>
      <c r="SW210" s="20"/>
      <c r="SX210" s="20"/>
      <c r="SY210" s="20"/>
      <c r="SZ210" s="20"/>
      <c r="TA210" s="20"/>
      <c r="TB210" s="20"/>
      <c r="TC210" s="20"/>
      <c r="TD210" s="20"/>
      <c r="TE210" s="20"/>
      <c r="TF210" s="20"/>
      <c r="TG210" s="20"/>
      <c r="TH210" s="20"/>
      <c r="TI210" s="20"/>
      <c r="TJ210" s="20"/>
      <c r="TK210" s="20"/>
      <c r="TL210" s="20"/>
      <c r="TM210" s="20"/>
      <c r="TN210" s="20"/>
      <c r="TO210" s="20"/>
      <c r="TP210" s="20"/>
      <c r="TQ210" s="20"/>
      <c r="TR210" s="20"/>
      <c r="TS210" s="20"/>
      <c r="TT210" s="20"/>
      <c r="TU210" s="20"/>
      <c r="TV210" s="20"/>
      <c r="TW210" s="20"/>
      <c r="TX210" s="20"/>
      <c r="TY210" s="20"/>
      <c r="TZ210" s="20"/>
      <c r="UA210" s="20"/>
      <c r="UB210" s="20"/>
      <c r="UC210" s="20"/>
      <c r="UD210" s="20"/>
      <c r="UE210" s="20"/>
      <c r="UF210" s="20"/>
      <c r="UG210" s="20"/>
      <c r="UH210" s="20"/>
      <c r="UI210" s="20"/>
      <c r="UJ210" s="20"/>
      <c r="UK210" s="20"/>
      <c r="UL210" s="20"/>
      <c r="UM210" s="20"/>
      <c r="UN210" s="20"/>
      <c r="UO210" s="20"/>
      <c r="UP210" s="20"/>
      <c r="UQ210" s="20"/>
      <c r="UR210" s="20"/>
      <c r="US210" s="20"/>
      <c r="UT210" s="20"/>
      <c r="UU210" s="20"/>
      <c r="UV210" s="20"/>
      <c r="UW210" s="20"/>
      <c r="UX210" s="20"/>
      <c r="UY210" s="20"/>
      <c r="UZ210" s="20"/>
      <c r="VA210" s="20"/>
      <c r="VB210" s="20"/>
      <c r="VC210" s="20"/>
      <c r="VD210" s="20"/>
      <c r="VE210" s="20"/>
      <c r="VF210" s="20"/>
      <c r="VG210" s="20"/>
      <c r="VH210" s="20"/>
      <c r="VI210" s="20"/>
      <c r="VJ210" s="20"/>
      <c r="VK210" s="20"/>
      <c r="VL210" s="20"/>
      <c r="VM210" s="20"/>
      <c r="VN210" s="20"/>
      <c r="VO210" s="20"/>
      <c r="VP210" s="20"/>
      <c r="VQ210" s="20"/>
      <c r="VR210" s="20"/>
      <c r="VS210" s="20"/>
      <c r="VT210" s="20"/>
      <c r="VU210" s="20"/>
      <c r="VV210" s="20"/>
      <c r="VW210" s="20"/>
      <c r="VX210" s="20"/>
      <c r="VY210" s="20"/>
      <c r="VZ210" s="20"/>
      <c r="WA210" s="20"/>
      <c r="WB210" s="20"/>
      <c r="WC210" s="20"/>
      <c r="WD210" s="20"/>
      <c r="WE210" s="20"/>
      <c r="WF210" s="20"/>
      <c r="WG210" s="20"/>
      <c r="WH210" s="20"/>
      <c r="WI210" s="20"/>
      <c r="WJ210" s="20"/>
      <c r="WK210" s="20"/>
      <c r="WL210" s="20"/>
      <c r="WM210" s="20"/>
      <c r="WN210" s="20"/>
      <c r="WO210" s="20"/>
      <c r="WP210" s="20"/>
      <c r="WQ210" s="20"/>
      <c r="WR210" s="20"/>
      <c r="WS210" s="20"/>
      <c r="WT210" s="20"/>
      <c r="WU210" s="20"/>
      <c r="WV210" s="20"/>
      <c r="WW210" s="20"/>
      <c r="WX210" s="20"/>
      <c r="WY210" s="20"/>
      <c r="WZ210" s="20"/>
      <c r="XA210" s="20"/>
      <c r="XB210" s="20"/>
      <c r="XC210" s="20"/>
      <c r="XD210" s="20"/>
      <c r="XE210" s="20"/>
      <c r="XF210" s="20"/>
      <c r="XG210" s="20"/>
      <c r="XH210" s="20"/>
      <c r="XI210" s="20"/>
      <c r="XJ210" s="20"/>
      <c r="XK210" s="20"/>
      <c r="XL210" s="20"/>
      <c r="XM210" s="20"/>
      <c r="XN210" s="20"/>
      <c r="XO210" s="20"/>
      <c r="XP210" s="20"/>
      <c r="XQ210" s="20"/>
      <c r="XR210" s="20"/>
      <c r="XS210" s="20"/>
      <c r="XT210" s="20"/>
      <c r="XU210" s="20"/>
      <c r="XV210" s="20"/>
      <c r="XW210" s="20"/>
      <c r="XX210" s="20"/>
      <c r="XY210" s="20"/>
      <c r="XZ210" s="20"/>
      <c r="YA210" s="20"/>
      <c r="YB210" s="20"/>
      <c r="YC210" s="20"/>
      <c r="YD210" s="20"/>
      <c r="YE210" s="20"/>
      <c r="YF210" s="20"/>
      <c r="YG210" s="20"/>
      <c r="YH210" s="20"/>
      <c r="YI210" s="20"/>
      <c r="YJ210" s="20"/>
      <c r="YK210" s="20"/>
      <c r="YL210" s="20"/>
      <c r="YM210" s="20"/>
      <c r="YN210" s="20"/>
      <c r="YO210" s="20"/>
      <c r="YP210" s="20"/>
      <c r="YQ210" s="20"/>
      <c r="YR210" s="20"/>
      <c r="YS210" s="20"/>
      <c r="YT210" s="20"/>
      <c r="YU210" s="20"/>
      <c r="YV210" s="20"/>
      <c r="YW210" s="20"/>
      <c r="YX210" s="20"/>
      <c r="YY210" s="20"/>
      <c r="YZ210" s="20"/>
      <c r="ZA210" s="20"/>
      <c r="ZB210" s="20"/>
      <c r="ZC210" s="20"/>
      <c r="ZD210" s="20"/>
      <c r="ZE210" s="20"/>
      <c r="ZF210" s="20"/>
      <c r="ZG210" s="20"/>
      <c r="ZH210" s="20"/>
      <c r="ZI210" s="20"/>
      <c r="ZJ210" s="20"/>
      <c r="ZK210" s="20"/>
      <c r="ZL210" s="20"/>
      <c r="ZM210" s="20"/>
      <c r="ZN210" s="20"/>
      <c r="ZO210" s="20"/>
      <c r="ZP210" s="20"/>
      <c r="ZQ210" s="20"/>
      <c r="ZR210" s="20"/>
      <c r="ZS210" s="20"/>
      <c r="ZT210" s="20"/>
      <c r="ZU210" s="20"/>
      <c r="ZV210" s="20"/>
      <c r="ZW210" s="20"/>
      <c r="ZX210" s="20"/>
      <c r="ZY210" s="20"/>
      <c r="ZZ210" s="20"/>
      <c r="AAA210" s="20"/>
      <c r="AAB210" s="20"/>
      <c r="AAC210" s="20"/>
      <c r="AAD210" s="20"/>
      <c r="AAE210" s="20"/>
      <c r="AAF210" s="20"/>
      <c r="AAG210" s="20"/>
      <c r="AAH210" s="20"/>
      <c r="AAI210" s="20"/>
      <c r="AAJ210" s="20"/>
      <c r="AAK210" s="20"/>
      <c r="AAL210" s="20"/>
      <c r="AAM210" s="20"/>
      <c r="AAN210" s="20"/>
      <c r="AAO210" s="20"/>
      <c r="AAP210" s="20"/>
      <c r="AAQ210" s="20"/>
      <c r="AAR210" s="20"/>
      <c r="AAS210" s="20"/>
      <c r="AAT210" s="20"/>
      <c r="AAU210" s="20"/>
      <c r="AAV210" s="20"/>
      <c r="AAW210" s="20"/>
      <c r="AAX210" s="20"/>
      <c r="AAY210" s="20"/>
      <c r="AAZ210" s="20"/>
      <c r="ABA210" s="20"/>
      <c r="ABB210" s="20"/>
      <c r="ABC210" s="20"/>
      <c r="ABD210" s="20"/>
      <c r="ABE210" s="20"/>
      <c r="ABF210" s="20"/>
      <c r="ABG210" s="20"/>
      <c r="ABH210" s="20"/>
      <c r="ABI210" s="20"/>
      <c r="ABJ210" s="20"/>
      <c r="ABK210" s="20"/>
      <c r="ABL210" s="20"/>
      <c r="ABM210" s="20"/>
      <c r="ABN210" s="20"/>
      <c r="ABO210" s="20"/>
      <c r="ABP210" s="20"/>
      <c r="ABQ210" s="20"/>
      <c r="ABR210" s="20"/>
      <c r="ABS210" s="20"/>
      <c r="ABT210" s="20"/>
      <c r="ABU210" s="20"/>
      <c r="ABV210" s="20"/>
      <c r="ABW210" s="20"/>
      <c r="ABX210" s="20"/>
      <c r="ABY210" s="20"/>
      <c r="ABZ210" s="20"/>
      <c r="ACA210" s="20"/>
      <c r="ACB210" s="20"/>
      <c r="ACC210" s="20"/>
      <c r="ACD210" s="20"/>
      <c r="ACE210" s="20"/>
      <c r="ACF210" s="20"/>
      <c r="ACG210" s="20"/>
      <c r="ACH210" s="20"/>
      <c r="ACI210" s="20"/>
      <c r="ACJ210" s="20"/>
      <c r="ACK210" s="20"/>
      <c r="ACL210" s="20"/>
      <c r="ACM210" s="20"/>
      <c r="ACN210" s="20"/>
      <c r="ACO210" s="20"/>
      <c r="ACP210" s="20"/>
      <c r="ACQ210" s="20"/>
      <c r="ACR210" s="20"/>
      <c r="ACS210" s="20"/>
      <c r="ACT210" s="20"/>
      <c r="ACU210" s="20"/>
      <c r="ACV210" s="20"/>
      <c r="ACW210" s="20"/>
      <c r="ACX210" s="20"/>
      <c r="ACY210" s="20"/>
      <c r="ACZ210" s="20"/>
      <c r="ADA210" s="20"/>
      <c r="ADB210" s="20"/>
      <c r="ADC210" s="20"/>
      <c r="ADD210" s="20"/>
      <c r="ADE210" s="20"/>
      <c r="ADF210" s="20"/>
      <c r="ADG210" s="20"/>
      <c r="ADH210" s="20"/>
      <c r="ADI210" s="20"/>
      <c r="ADJ210" s="20"/>
      <c r="ADK210" s="20"/>
      <c r="ADL210" s="20"/>
      <c r="ADM210" s="20"/>
      <c r="ADN210" s="20"/>
      <c r="ADO210" s="20"/>
      <c r="ADP210" s="20"/>
      <c r="ADQ210" s="20"/>
      <c r="ADR210" s="20"/>
      <c r="ADS210" s="20"/>
      <c r="ADT210" s="20"/>
      <c r="ADU210" s="20"/>
      <c r="ADV210" s="20"/>
      <c r="ADW210" s="20"/>
      <c r="ADX210" s="20"/>
      <c r="ADY210" s="20"/>
      <c r="ADZ210" s="20"/>
      <c r="AEA210" s="20"/>
      <c r="AEB210" s="20"/>
      <c r="AEC210" s="20"/>
      <c r="AED210" s="20"/>
      <c r="AEE210" s="20"/>
      <c r="AEF210" s="20"/>
      <c r="AEG210" s="20"/>
      <c r="AEH210" s="20"/>
      <c r="AEI210" s="20"/>
      <c r="AEJ210" s="20"/>
      <c r="AEK210" s="20"/>
      <c r="AEL210" s="20"/>
      <c r="AEM210" s="20"/>
      <c r="AEN210" s="20"/>
      <c r="AEO210" s="20"/>
      <c r="AEP210" s="20"/>
      <c r="AEQ210" s="20"/>
      <c r="AER210" s="20"/>
      <c r="AES210" s="20"/>
      <c r="AET210" s="20"/>
      <c r="AEU210" s="20"/>
      <c r="AEV210" s="20"/>
      <c r="AEW210" s="20"/>
      <c r="AEX210" s="20"/>
      <c r="AEY210" s="20"/>
      <c r="AEZ210" s="20"/>
      <c r="AFA210" s="20"/>
      <c r="AFB210" s="20"/>
      <c r="AFC210" s="20"/>
      <c r="AFD210" s="20"/>
      <c r="AFE210" s="20"/>
      <c r="AFF210" s="20"/>
      <c r="AFG210" s="20"/>
      <c r="AFH210" s="20"/>
      <c r="AFI210" s="20"/>
      <c r="AFJ210" s="20"/>
      <c r="AFK210" s="20"/>
      <c r="AFL210" s="20"/>
      <c r="AFM210" s="20"/>
      <c r="AFN210" s="20"/>
      <c r="AFO210" s="20"/>
      <c r="AFP210" s="20"/>
      <c r="AFQ210" s="20"/>
      <c r="AFR210" s="20"/>
      <c r="AFS210" s="20"/>
      <c r="AFT210" s="20"/>
      <c r="AFU210" s="20"/>
      <c r="AFV210" s="20"/>
      <c r="AFW210" s="20"/>
      <c r="AFX210" s="20"/>
      <c r="AFY210" s="20"/>
      <c r="AFZ210" s="20"/>
      <c r="AGA210" s="20"/>
      <c r="AGB210" s="20"/>
      <c r="AGC210" s="20"/>
      <c r="AGD210" s="20"/>
      <c r="AGE210" s="20"/>
      <c r="AGF210" s="20"/>
      <c r="AGG210" s="20"/>
      <c r="AGH210" s="20"/>
      <c r="AGI210" s="20"/>
      <c r="AGJ210" s="20"/>
      <c r="AGK210" s="20"/>
      <c r="AGL210" s="20"/>
      <c r="AGM210" s="20"/>
      <c r="AGN210" s="20"/>
      <c r="AGO210" s="20"/>
      <c r="AGP210" s="20"/>
      <c r="AGQ210" s="20"/>
      <c r="AGR210" s="20"/>
      <c r="AGS210" s="20"/>
      <c r="AGT210" s="20"/>
      <c r="AGU210" s="20"/>
      <c r="AGV210" s="20"/>
      <c r="AGW210" s="20"/>
      <c r="AGX210" s="20"/>
      <c r="AGY210" s="20"/>
      <c r="AGZ210" s="20"/>
      <c r="AHA210" s="20"/>
      <c r="AHB210" s="20"/>
      <c r="AHC210" s="20"/>
      <c r="AHD210" s="20"/>
      <c r="AHE210" s="20"/>
      <c r="AHF210" s="20"/>
      <c r="AHG210" s="20"/>
      <c r="AHH210" s="20"/>
      <c r="AHI210" s="20"/>
      <c r="AHJ210" s="20"/>
      <c r="AHK210" s="20"/>
      <c r="AHL210" s="20"/>
      <c r="AHM210" s="20"/>
      <c r="AHN210" s="20"/>
      <c r="AHO210" s="20"/>
      <c r="AHP210" s="20"/>
      <c r="AHQ210" s="20"/>
      <c r="AHR210" s="20"/>
      <c r="AHS210" s="20"/>
      <c r="AHT210" s="20"/>
      <c r="AHU210" s="20"/>
      <c r="AHV210" s="20"/>
      <c r="AHW210" s="20"/>
      <c r="AHX210" s="20"/>
      <c r="AHY210" s="20"/>
      <c r="AHZ210" s="20"/>
      <c r="AIA210" s="20"/>
      <c r="AIB210" s="20"/>
      <c r="AIC210" s="20"/>
      <c r="AID210" s="20"/>
      <c r="AIE210" s="20"/>
      <c r="AIF210" s="20"/>
      <c r="AIG210" s="20"/>
      <c r="AIH210" s="20"/>
      <c r="AII210" s="20"/>
      <c r="AIJ210" s="20"/>
      <c r="AIK210" s="20"/>
      <c r="AIL210" s="20"/>
      <c r="AIM210" s="20"/>
      <c r="AIN210" s="20"/>
      <c r="AIO210" s="20"/>
      <c r="AIP210" s="20"/>
      <c r="AIQ210" s="20"/>
      <c r="AIR210" s="20"/>
      <c r="AIS210" s="20"/>
      <c r="AIT210" s="20"/>
      <c r="AIU210" s="20"/>
      <c r="AIV210" s="20"/>
      <c r="AIW210" s="20"/>
      <c r="AIX210" s="20"/>
      <c r="AIY210" s="20"/>
      <c r="AIZ210" s="20"/>
      <c r="AJA210" s="20"/>
    </row>
    <row r="211" spans="4:937" ht="15" x14ac:dyDescent="0.25">
      <c r="D211" s="23"/>
      <c r="H211" s="105"/>
      <c r="J211" s="107"/>
      <c r="L211" s="23"/>
      <c r="IO211" s="20"/>
      <c r="IQ211" s="20"/>
      <c r="IS211" s="20"/>
      <c r="IU211" s="20"/>
      <c r="IW211" s="20"/>
      <c r="IY211" s="20"/>
      <c r="JA211" s="20"/>
      <c r="JC211" s="20"/>
      <c r="JE211" s="20"/>
      <c r="JG211" s="20"/>
      <c r="JI211" s="20"/>
      <c r="JK211" s="20"/>
      <c r="JM211" s="20"/>
      <c r="JO211" s="20"/>
      <c r="JQ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20"/>
      <c r="MD211" s="20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20"/>
      <c r="NI211" s="20"/>
      <c r="NJ211" s="20"/>
      <c r="NK211" s="20"/>
      <c r="NL211" s="20"/>
      <c r="NM211" s="20"/>
      <c r="NN211" s="20"/>
      <c r="NO211" s="20"/>
      <c r="NP211" s="20"/>
      <c r="NQ211" s="20"/>
      <c r="NR211" s="20"/>
      <c r="NS211" s="20"/>
      <c r="NT211" s="20"/>
      <c r="NU211" s="20"/>
      <c r="NV211" s="20"/>
      <c r="NW211" s="20"/>
      <c r="NX211" s="20"/>
      <c r="NY211" s="20"/>
      <c r="NZ211" s="20"/>
      <c r="OA211" s="20"/>
      <c r="OB211" s="20"/>
      <c r="OC211" s="20"/>
      <c r="OD211" s="20"/>
      <c r="OE211" s="20"/>
      <c r="OF211" s="20"/>
      <c r="OG211" s="20"/>
      <c r="OH211" s="20"/>
      <c r="OI211" s="20"/>
      <c r="OJ211" s="20"/>
      <c r="OK211" s="20"/>
      <c r="OL211" s="20"/>
      <c r="OM211" s="20"/>
      <c r="ON211" s="20"/>
      <c r="OO211" s="20"/>
      <c r="OP211" s="20"/>
      <c r="OQ211" s="20"/>
      <c r="OR211" s="20"/>
      <c r="OS211" s="20"/>
      <c r="OT211" s="20"/>
      <c r="OU211" s="20"/>
      <c r="OV211" s="20"/>
      <c r="OW211" s="20"/>
      <c r="OX211" s="20"/>
      <c r="OY211" s="20"/>
      <c r="OZ211" s="20"/>
      <c r="PA211" s="20"/>
      <c r="PB211" s="20"/>
      <c r="PC211" s="20"/>
      <c r="PD211" s="20"/>
      <c r="PE211" s="20"/>
      <c r="PF211" s="20"/>
      <c r="PG211" s="20"/>
      <c r="PH211" s="20"/>
      <c r="PI211" s="20"/>
      <c r="PJ211" s="20"/>
      <c r="PK211" s="20"/>
      <c r="PL211" s="20"/>
      <c r="PM211" s="20"/>
      <c r="PN211" s="20"/>
      <c r="PO211" s="20"/>
      <c r="PP211" s="20"/>
      <c r="PQ211" s="20"/>
      <c r="PR211" s="20"/>
      <c r="PS211" s="20"/>
      <c r="PT211" s="20"/>
      <c r="PU211" s="20"/>
      <c r="PV211" s="20"/>
      <c r="PW211" s="20"/>
      <c r="PX211" s="20"/>
      <c r="PY211" s="20"/>
      <c r="PZ211" s="20"/>
      <c r="QA211" s="20"/>
      <c r="QB211" s="20"/>
      <c r="QC211" s="20"/>
      <c r="QD211" s="20"/>
      <c r="QE211" s="20"/>
      <c r="QF211" s="20"/>
      <c r="QG211" s="20"/>
      <c r="QH211" s="20"/>
      <c r="QI211" s="20"/>
      <c r="QJ211" s="20"/>
      <c r="QK211" s="20"/>
      <c r="QL211" s="20"/>
      <c r="QM211" s="20"/>
      <c r="QN211" s="20"/>
      <c r="QO211" s="20"/>
      <c r="QP211" s="20"/>
      <c r="QQ211" s="20"/>
      <c r="QR211" s="20"/>
      <c r="QS211" s="20"/>
      <c r="QT211" s="20"/>
      <c r="QU211" s="20"/>
      <c r="QV211" s="20"/>
      <c r="QW211" s="20"/>
      <c r="QX211" s="20"/>
      <c r="QY211" s="20"/>
      <c r="QZ211" s="20"/>
      <c r="RA211" s="20"/>
      <c r="RB211" s="20"/>
      <c r="RC211" s="20"/>
      <c r="RD211" s="20"/>
      <c r="RE211" s="20"/>
      <c r="RF211" s="20"/>
      <c r="RG211" s="20"/>
      <c r="RH211" s="20"/>
      <c r="RI211" s="20"/>
      <c r="RJ211" s="20"/>
      <c r="RK211" s="20"/>
      <c r="RL211" s="20"/>
      <c r="RM211" s="20"/>
      <c r="RN211" s="20"/>
      <c r="RO211" s="20"/>
      <c r="RP211" s="20"/>
      <c r="RQ211" s="20"/>
      <c r="RR211" s="20"/>
      <c r="RS211" s="20"/>
      <c r="RT211" s="20"/>
      <c r="RU211" s="20"/>
      <c r="RV211" s="20"/>
      <c r="RW211" s="20"/>
      <c r="RX211" s="20"/>
      <c r="RY211" s="20"/>
      <c r="RZ211" s="20"/>
      <c r="SA211" s="20"/>
      <c r="SB211" s="20"/>
      <c r="SC211" s="20"/>
      <c r="SD211" s="20"/>
      <c r="SE211" s="20"/>
      <c r="SF211" s="20"/>
      <c r="SG211" s="20"/>
      <c r="SH211" s="20"/>
      <c r="SI211" s="20"/>
      <c r="SJ211" s="20"/>
      <c r="SK211" s="20"/>
      <c r="SL211" s="20"/>
      <c r="SM211" s="20"/>
      <c r="SN211" s="20"/>
      <c r="SO211" s="20"/>
      <c r="SP211" s="20"/>
      <c r="SQ211" s="20"/>
      <c r="SR211" s="20"/>
      <c r="SS211" s="20"/>
      <c r="ST211" s="20"/>
      <c r="SU211" s="20"/>
      <c r="SV211" s="20"/>
      <c r="SW211" s="20"/>
      <c r="SX211" s="20"/>
      <c r="SY211" s="20"/>
      <c r="SZ211" s="20"/>
      <c r="TA211" s="20"/>
      <c r="TB211" s="20"/>
      <c r="TC211" s="20"/>
      <c r="TD211" s="20"/>
      <c r="TE211" s="20"/>
      <c r="TF211" s="20"/>
      <c r="TG211" s="20"/>
      <c r="TH211" s="20"/>
      <c r="TI211" s="20"/>
      <c r="TJ211" s="20"/>
      <c r="TK211" s="20"/>
      <c r="TL211" s="20"/>
      <c r="TM211" s="20"/>
      <c r="TN211" s="20"/>
      <c r="TO211" s="20"/>
      <c r="TP211" s="20"/>
      <c r="TQ211" s="20"/>
      <c r="TR211" s="20"/>
      <c r="TS211" s="20"/>
      <c r="TT211" s="20"/>
      <c r="TU211" s="20"/>
      <c r="TV211" s="20"/>
      <c r="TW211" s="20"/>
      <c r="TX211" s="20"/>
      <c r="TY211" s="20"/>
      <c r="TZ211" s="20"/>
      <c r="UA211" s="20"/>
      <c r="UB211" s="20"/>
      <c r="UC211" s="20"/>
      <c r="UD211" s="20"/>
      <c r="UE211" s="20"/>
      <c r="UF211" s="20"/>
      <c r="UG211" s="20"/>
      <c r="UH211" s="20"/>
      <c r="UI211" s="20"/>
      <c r="UJ211" s="20"/>
      <c r="UK211" s="20"/>
      <c r="UL211" s="20"/>
      <c r="UM211" s="20"/>
      <c r="UN211" s="20"/>
      <c r="UO211" s="20"/>
      <c r="UP211" s="20"/>
      <c r="UQ211" s="20"/>
      <c r="UR211" s="20"/>
      <c r="US211" s="20"/>
      <c r="UT211" s="20"/>
      <c r="UU211" s="20"/>
      <c r="UV211" s="20"/>
      <c r="UW211" s="20"/>
      <c r="UX211" s="20"/>
      <c r="UY211" s="20"/>
      <c r="UZ211" s="20"/>
      <c r="VA211" s="20"/>
      <c r="VB211" s="20"/>
      <c r="VC211" s="20"/>
      <c r="VD211" s="20"/>
      <c r="VE211" s="20"/>
      <c r="VF211" s="20"/>
      <c r="VG211" s="20"/>
      <c r="VH211" s="20"/>
      <c r="VI211" s="20"/>
      <c r="VJ211" s="20"/>
      <c r="VK211" s="20"/>
      <c r="VL211" s="20"/>
      <c r="VM211" s="20"/>
      <c r="VN211" s="20"/>
      <c r="VO211" s="20"/>
      <c r="VP211" s="20"/>
      <c r="VQ211" s="20"/>
      <c r="VR211" s="20"/>
      <c r="VS211" s="20"/>
      <c r="VT211" s="20"/>
      <c r="VU211" s="20"/>
      <c r="VV211" s="20"/>
      <c r="VW211" s="20"/>
      <c r="VX211" s="20"/>
      <c r="VY211" s="20"/>
      <c r="VZ211" s="20"/>
      <c r="WA211" s="20"/>
      <c r="WB211" s="20"/>
      <c r="WC211" s="20"/>
      <c r="WD211" s="20"/>
      <c r="WE211" s="20"/>
      <c r="WF211" s="20"/>
      <c r="WG211" s="20"/>
      <c r="WH211" s="20"/>
      <c r="WI211" s="20"/>
      <c r="WJ211" s="20"/>
      <c r="WK211" s="20"/>
      <c r="WL211" s="20"/>
      <c r="WM211" s="20"/>
      <c r="WN211" s="20"/>
      <c r="WO211" s="20"/>
      <c r="WP211" s="20"/>
      <c r="WQ211" s="20"/>
      <c r="WR211" s="20"/>
      <c r="WS211" s="20"/>
      <c r="WT211" s="20"/>
      <c r="WU211" s="20"/>
      <c r="WV211" s="20"/>
      <c r="WW211" s="20"/>
      <c r="WX211" s="20"/>
      <c r="WY211" s="20"/>
      <c r="WZ211" s="20"/>
      <c r="XA211" s="20"/>
      <c r="XB211" s="20"/>
      <c r="XC211" s="20"/>
      <c r="XD211" s="20"/>
      <c r="XE211" s="20"/>
      <c r="XF211" s="20"/>
      <c r="XG211" s="20"/>
      <c r="XH211" s="20"/>
      <c r="XI211" s="20"/>
      <c r="XJ211" s="20"/>
      <c r="XK211" s="20"/>
      <c r="XL211" s="20"/>
      <c r="XM211" s="20"/>
      <c r="XN211" s="20"/>
      <c r="XO211" s="20"/>
      <c r="XP211" s="20"/>
      <c r="XQ211" s="20"/>
      <c r="XR211" s="20"/>
      <c r="XS211" s="20"/>
      <c r="XT211" s="20"/>
      <c r="XU211" s="20"/>
      <c r="XV211" s="20"/>
      <c r="XW211" s="20"/>
      <c r="XX211" s="20"/>
      <c r="XY211" s="20"/>
      <c r="XZ211" s="20"/>
      <c r="YA211" s="20"/>
      <c r="YB211" s="20"/>
      <c r="YC211" s="20"/>
      <c r="YD211" s="20"/>
      <c r="YE211" s="20"/>
      <c r="YF211" s="20"/>
      <c r="YG211" s="20"/>
      <c r="YH211" s="20"/>
      <c r="YI211" s="20"/>
      <c r="YJ211" s="20"/>
      <c r="YK211" s="20"/>
      <c r="YL211" s="20"/>
      <c r="YM211" s="20"/>
      <c r="YN211" s="20"/>
      <c r="YO211" s="20"/>
      <c r="YP211" s="20"/>
      <c r="YQ211" s="20"/>
      <c r="YR211" s="20"/>
      <c r="YS211" s="20"/>
      <c r="YT211" s="20"/>
      <c r="YU211" s="20"/>
      <c r="YV211" s="20"/>
      <c r="YW211" s="20"/>
      <c r="YX211" s="20"/>
      <c r="YY211" s="20"/>
      <c r="YZ211" s="20"/>
      <c r="ZA211" s="20"/>
      <c r="ZB211" s="20"/>
      <c r="ZC211" s="20"/>
      <c r="ZD211" s="20"/>
      <c r="ZE211" s="20"/>
      <c r="ZF211" s="20"/>
      <c r="ZG211" s="20"/>
      <c r="ZH211" s="20"/>
      <c r="ZI211" s="20"/>
      <c r="ZJ211" s="20"/>
      <c r="ZK211" s="20"/>
      <c r="ZL211" s="20"/>
      <c r="ZM211" s="20"/>
      <c r="ZN211" s="20"/>
      <c r="ZO211" s="20"/>
      <c r="ZP211" s="20"/>
      <c r="ZQ211" s="20"/>
      <c r="ZR211" s="20"/>
      <c r="ZS211" s="20"/>
      <c r="ZT211" s="20"/>
      <c r="ZU211" s="20"/>
      <c r="ZV211" s="20"/>
      <c r="ZW211" s="20"/>
      <c r="ZX211" s="20"/>
      <c r="ZY211" s="20"/>
      <c r="ZZ211" s="20"/>
      <c r="AAA211" s="20"/>
      <c r="AAB211" s="20"/>
      <c r="AAC211" s="20"/>
      <c r="AAD211" s="20"/>
      <c r="AAE211" s="20"/>
      <c r="AAF211" s="20"/>
      <c r="AAG211" s="20"/>
      <c r="AAH211" s="20"/>
      <c r="AAI211" s="20"/>
      <c r="AAJ211" s="20"/>
      <c r="AAK211" s="20"/>
      <c r="AAL211" s="20"/>
      <c r="AAM211" s="20"/>
      <c r="AAN211" s="20"/>
      <c r="AAO211" s="20"/>
      <c r="AAP211" s="20"/>
      <c r="AAQ211" s="20"/>
      <c r="AAR211" s="20"/>
      <c r="AAS211" s="20"/>
      <c r="AAT211" s="20"/>
      <c r="AAU211" s="20"/>
      <c r="AAV211" s="20"/>
      <c r="AAW211" s="20"/>
      <c r="AAX211" s="20"/>
      <c r="AAY211" s="20"/>
      <c r="AAZ211" s="20"/>
      <c r="ABA211" s="20"/>
      <c r="ABB211" s="20"/>
      <c r="ABC211" s="20"/>
      <c r="ABD211" s="20"/>
      <c r="ABE211" s="20"/>
      <c r="ABF211" s="20"/>
      <c r="ABG211" s="20"/>
      <c r="ABH211" s="20"/>
      <c r="ABI211" s="20"/>
      <c r="ABJ211" s="20"/>
      <c r="ABK211" s="20"/>
      <c r="ABL211" s="20"/>
      <c r="ABM211" s="20"/>
      <c r="ABN211" s="20"/>
      <c r="ABO211" s="20"/>
      <c r="ABP211" s="20"/>
      <c r="ABQ211" s="20"/>
      <c r="ABR211" s="20"/>
      <c r="ABS211" s="20"/>
      <c r="ABT211" s="20"/>
      <c r="ABU211" s="20"/>
      <c r="ABV211" s="20"/>
      <c r="ABW211" s="20"/>
      <c r="ABX211" s="20"/>
      <c r="ABY211" s="20"/>
      <c r="ABZ211" s="20"/>
      <c r="ACA211" s="20"/>
      <c r="ACB211" s="20"/>
      <c r="ACC211" s="20"/>
      <c r="ACD211" s="20"/>
      <c r="ACE211" s="20"/>
      <c r="ACF211" s="20"/>
      <c r="ACG211" s="20"/>
      <c r="ACH211" s="20"/>
      <c r="ACI211" s="20"/>
      <c r="ACJ211" s="20"/>
      <c r="ACK211" s="20"/>
      <c r="ACL211" s="20"/>
      <c r="ACM211" s="20"/>
      <c r="ACN211" s="20"/>
      <c r="ACO211" s="20"/>
      <c r="ACP211" s="20"/>
      <c r="ACQ211" s="20"/>
      <c r="ACR211" s="20"/>
      <c r="ACS211" s="20"/>
      <c r="ACT211" s="20"/>
      <c r="ACU211" s="20"/>
      <c r="ACV211" s="20"/>
      <c r="ACW211" s="20"/>
      <c r="ACX211" s="20"/>
      <c r="ACY211" s="20"/>
      <c r="ACZ211" s="20"/>
      <c r="ADA211" s="20"/>
      <c r="ADB211" s="20"/>
      <c r="ADC211" s="20"/>
      <c r="ADD211" s="20"/>
      <c r="ADE211" s="20"/>
      <c r="ADF211" s="20"/>
      <c r="ADG211" s="20"/>
      <c r="ADH211" s="20"/>
      <c r="ADI211" s="20"/>
      <c r="ADJ211" s="20"/>
      <c r="ADK211" s="20"/>
      <c r="ADL211" s="20"/>
      <c r="ADM211" s="20"/>
      <c r="ADN211" s="20"/>
      <c r="ADO211" s="20"/>
      <c r="ADP211" s="20"/>
      <c r="ADQ211" s="20"/>
      <c r="ADR211" s="20"/>
      <c r="ADS211" s="20"/>
      <c r="ADT211" s="20"/>
      <c r="ADU211" s="20"/>
      <c r="ADV211" s="20"/>
      <c r="ADW211" s="20"/>
      <c r="ADX211" s="20"/>
      <c r="ADY211" s="20"/>
      <c r="ADZ211" s="20"/>
      <c r="AEA211" s="20"/>
      <c r="AEB211" s="20"/>
      <c r="AEC211" s="20"/>
      <c r="AED211" s="20"/>
      <c r="AEE211" s="20"/>
      <c r="AEF211" s="20"/>
      <c r="AEG211" s="20"/>
      <c r="AEH211" s="20"/>
      <c r="AEI211" s="20"/>
      <c r="AEJ211" s="20"/>
      <c r="AEK211" s="20"/>
      <c r="AEL211" s="20"/>
      <c r="AEM211" s="20"/>
      <c r="AEN211" s="20"/>
      <c r="AEO211" s="20"/>
      <c r="AEP211" s="20"/>
      <c r="AEQ211" s="20"/>
      <c r="AER211" s="20"/>
      <c r="AES211" s="20"/>
      <c r="AET211" s="20"/>
      <c r="AEU211" s="20"/>
      <c r="AEV211" s="20"/>
      <c r="AEW211" s="20"/>
      <c r="AEX211" s="20"/>
      <c r="AEY211" s="20"/>
      <c r="AEZ211" s="20"/>
      <c r="AFA211" s="20"/>
      <c r="AFB211" s="20"/>
      <c r="AFC211" s="20"/>
      <c r="AFD211" s="20"/>
      <c r="AFE211" s="20"/>
      <c r="AFF211" s="20"/>
      <c r="AFG211" s="20"/>
      <c r="AFH211" s="20"/>
      <c r="AFI211" s="20"/>
      <c r="AFJ211" s="20"/>
      <c r="AFK211" s="20"/>
      <c r="AFL211" s="20"/>
      <c r="AFM211" s="20"/>
      <c r="AFN211" s="20"/>
      <c r="AFO211" s="20"/>
      <c r="AFP211" s="20"/>
      <c r="AFQ211" s="20"/>
      <c r="AFR211" s="20"/>
      <c r="AFS211" s="20"/>
      <c r="AFT211" s="20"/>
      <c r="AFU211" s="20"/>
      <c r="AFV211" s="20"/>
      <c r="AFW211" s="20"/>
      <c r="AFX211" s="20"/>
      <c r="AFY211" s="20"/>
      <c r="AFZ211" s="20"/>
      <c r="AGA211" s="20"/>
      <c r="AGB211" s="20"/>
      <c r="AGC211" s="20"/>
      <c r="AGD211" s="20"/>
      <c r="AGE211" s="20"/>
      <c r="AGF211" s="20"/>
      <c r="AGG211" s="20"/>
      <c r="AGH211" s="20"/>
      <c r="AGI211" s="20"/>
      <c r="AGJ211" s="20"/>
      <c r="AGK211" s="20"/>
      <c r="AGL211" s="20"/>
      <c r="AGM211" s="20"/>
      <c r="AGN211" s="20"/>
      <c r="AGO211" s="20"/>
      <c r="AGP211" s="20"/>
      <c r="AGQ211" s="20"/>
      <c r="AGR211" s="20"/>
      <c r="AGS211" s="20"/>
      <c r="AGT211" s="20"/>
      <c r="AGU211" s="20"/>
      <c r="AGV211" s="20"/>
      <c r="AGW211" s="20"/>
      <c r="AGX211" s="20"/>
      <c r="AGY211" s="20"/>
      <c r="AGZ211" s="20"/>
      <c r="AHA211" s="20"/>
      <c r="AHB211" s="20"/>
      <c r="AHC211" s="20"/>
      <c r="AHD211" s="20"/>
      <c r="AHE211" s="20"/>
      <c r="AHF211" s="20"/>
      <c r="AHG211" s="20"/>
      <c r="AHH211" s="20"/>
      <c r="AHI211" s="20"/>
      <c r="AHJ211" s="20"/>
      <c r="AHK211" s="20"/>
      <c r="AHL211" s="20"/>
      <c r="AHM211" s="20"/>
      <c r="AHN211" s="20"/>
      <c r="AHO211" s="20"/>
      <c r="AHP211" s="20"/>
      <c r="AHQ211" s="20"/>
      <c r="AHR211" s="20"/>
      <c r="AHS211" s="20"/>
      <c r="AHT211" s="20"/>
      <c r="AHU211" s="20"/>
      <c r="AHV211" s="20"/>
      <c r="AHW211" s="20"/>
      <c r="AHX211" s="20"/>
      <c r="AHY211" s="20"/>
      <c r="AHZ211" s="20"/>
      <c r="AIA211" s="20"/>
      <c r="AIB211" s="20"/>
      <c r="AIC211" s="20"/>
      <c r="AID211" s="20"/>
      <c r="AIE211" s="20"/>
      <c r="AIF211" s="20"/>
      <c r="AIG211" s="20"/>
      <c r="AIH211" s="20"/>
      <c r="AII211" s="20"/>
      <c r="AIJ211" s="20"/>
      <c r="AIK211" s="20"/>
      <c r="AIL211" s="20"/>
      <c r="AIM211" s="20"/>
      <c r="AIN211" s="20"/>
      <c r="AIO211" s="20"/>
      <c r="AIP211" s="20"/>
      <c r="AIQ211" s="20"/>
      <c r="AIR211" s="20"/>
      <c r="AIS211" s="20"/>
      <c r="AIT211" s="20"/>
      <c r="AIU211" s="20"/>
      <c r="AIV211" s="20"/>
      <c r="AIW211" s="20"/>
      <c r="AIX211" s="20"/>
      <c r="AIY211" s="20"/>
      <c r="AIZ211" s="20"/>
      <c r="AJA211" s="20"/>
    </row>
    <row r="212" spans="4:937" ht="15" x14ac:dyDescent="0.25">
      <c r="D212" s="23"/>
      <c r="H212" s="108"/>
      <c r="J212" s="107"/>
      <c r="L212" s="23"/>
      <c r="IO212" s="20"/>
      <c r="IQ212" s="20"/>
      <c r="IS212" s="20"/>
      <c r="IU212" s="20"/>
      <c r="IW212" s="20"/>
      <c r="IY212" s="20"/>
      <c r="JA212" s="20"/>
      <c r="JC212" s="20"/>
      <c r="JE212" s="20"/>
      <c r="JG212" s="20"/>
      <c r="JI212" s="20"/>
      <c r="JK212" s="20"/>
      <c r="JM212" s="20"/>
      <c r="JO212" s="20"/>
      <c r="JQ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20"/>
      <c r="KY212" s="20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20"/>
      <c r="MD212" s="20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20"/>
      <c r="NI212" s="20"/>
      <c r="NJ212" s="20"/>
      <c r="NK212" s="20"/>
      <c r="NL212" s="20"/>
      <c r="NM212" s="20"/>
      <c r="NN212" s="20"/>
      <c r="NO212" s="20"/>
      <c r="NP212" s="20"/>
      <c r="NQ212" s="20"/>
      <c r="NR212" s="20"/>
      <c r="NS212" s="20"/>
      <c r="NT212" s="20"/>
      <c r="NU212" s="20"/>
      <c r="NV212" s="20"/>
      <c r="NW212" s="20"/>
      <c r="NX212" s="20"/>
      <c r="NY212" s="20"/>
      <c r="NZ212" s="20"/>
      <c r="OA212" s="20"/>
      <c r="OB212" s="20"/>
      <c r="OC212" s="20"/>
      <c r="OD212" s="20"/>
      <c r="OE212" s="20"/>
      <c r="OF212" s="20"/>
      <c r="OG212" s="20"/>
      <c r="OH212" s="20"/>
      <c r="OI212" s="20"/>
      <c r="OJ212" s="20"/>
      <c r="OK212" s="20"/>
      <c r="OL212" s="20"/>
      <c r="OM212" s="20"/>
      <c r="ON212" s="20"/>
      <c r="OO212" s="20"/>
      <c r="OP212" s="20"/>
      <c r="OQ212" s="20"/>
      <c r="OR212" s="20"/>
      <c r="OS212" s="20"/>
      <c r="OT212" s="20"/>
      <c r="OU212" s="20"/>
      <c r="OV212" s="20"/>
      <c r="OW212" s="20"/>
      <c r="OX212" s="20"/>
      <c r="OY212" s="20"/>
      <c r="OZ212" s="20"/>
      <c r="PA212" s="20"/>
      <c r="PB212" s="20"/>
      <c r="PC212" s="20"/>
      <c r="PD212" s="20"/>
      <c r="PE212" s="20"/>
      <c r="PF212" s="20"/>
      <c r="PG212" s="20"/>
      <c r="PH212" s="20"/>
      <c r="PI212" s="20"/>
      <c r="PJ212" s="20"/>
      <c r="PK212" s="20"/>
      <c r="PL212" s="20"/>
      <c r="PM212" s="20"/>
      <c r="PN212" s="20"/>
      <c r="PO212" s="20"/>
      <c r="PP212" s="20"/>
      <c r="PQ212" s="20"/>
      <c r="PR212" s="20"/>
      <c r="PS212" s="20"/>
      <c r="PT212" s="20"/>
      <c r="PU212" s="20"/>
      <c r="PV212" s="20"/>
      <c r="PW212" s="20"/>
      <c r="PX212" s="20"/>
      <c r="PY212" s="20"/>
      <c r="PZ212" s="20"/>
      <c r="QA212" s="20"/>
      <c r="QB212" s="20"/>
      <c r="QC212" s="20"/>
      <c r="QD212" s="20"/>
      <c r="QE212" s="20"/>
      <c r="QF212" s="20"/>
      <c r="QG212" s="20"/>
      <c r="QH212" s="20"/>
      <c r="QI212" s="20"/>
      <c r="QJ212" s="20"/>
      <c r="QK212" s="20"/>
      <c r="QL212" s="20"/>
      <c r="QM212" s="20"/>
      <c r="QN212" s="20"/>
      <c r="QO212" s="20"/>
      <c r="QP212" s="20"/>
      <c r="QQ212" s="20"/>
      <c r="QR212" s="20"/>
      <c r="QS212" s="20"/>
      <c r="QT212" s="20"/>
      <c r="QU212" s="20"/>
      <c r="QV212" s="20"/>
      <c r="QW212" s="20"/>
      <c r="QX212" s="20"/>
      <c r="QY212" s="20"/>
      <c r="QZ212" s="20"/>
      <c r="RA212" s="20"/>
      <c r="RB212" s="20"/>
      <c r="RC212" s="20"/>
      <c r="RD212" s="20"/>
      <c r="RE212" s="20"/>
      <c r="RF212" s="20"/>
      <c r="RG212" s="20"/>
      <c r="RH212" s="20"/>
      <c r="RI212" s="20"/>
      <c r="RJ212" s="20"/>
      <c r="RK212" s="20"/>
      <c r="RL212" s="20"/>
      <c r="RM212" s="20"/>
      <c r="RN212" s="20"/>
      <c r="RO212" s="20"/>
      <c r="RP212" s="20"/>
      <c r="RQ212" s="20"/>
      <c r="RR212" s="20"/>
      <c r="RS212" s="20"/>
      <c r="RT212" s="20"/>
      <c r="RU212" s="20"/>
      <c r="RV212" s="20"/>
      <c r="RW212" s="20"/>
      <c r="RX212" s="20"/>
      <c r="RY212" s="20"/>
      <c r="RZ212" s="20"/>
      <c r="SA212" s="20"/>
      <c r="SB212" s="20"/>
      <c r="SC212" s="20"/>
      <c r="SD212" s="20"/>
      <c r="SE212" s="20"/>
      <c r="SF212" s="20"/>
      <c r="SG212" s="20"/>
      <c r="SH212" s="20"/>
      <c r="SI212" s="20"/>
      <c r="SJ212" s="20"/>
      <c r="SK212" s="20"/>
      <c r="SL212" s="20"/>
      <c r="SM212" s="20"/>
      <c r="SN212" s="20"/>
      <c r="SO212" s="20"/>
      <c r="SP212" s="20"/>
      <c r="SQ212" s="20"/>
      <c r="SR212" s="20"/>
      <c r="SS212" s="20"/>
      <c r="ST212" s="20"/>
      <c r="SU212" s="20"/>
      <c r="SV212" s="20"/>
      <c r="SW212" s="20"/>
      <c r="SX212" s="20"/>
      <c r="SY212" s="20"/>
      <c r="SZ212" s="20"/>
      <c r="TA212" s="20"/>
      <c r="TB212" s="20"/>
      <c r="TC212" s="20"/>
      <c r="TD212" s="20"/>
      <c r="TE212" s="20"/>
      <c r="TF212" s="20"/>
      <c r="TG212" s="20"/>
      <c r="TH212" s="20"/>
      <c r="TI212" s="20"/>
      <c r="TJ212" s="20"/>
      <c r="TK212" s="20"/>
      <c r="TL212" s="20"/>
      <c r="TM212" s="20"/>
      <c r="TN212" s="20"/>
      <c r="TO212" s="20"/>
      <c r="TP212" s="20"/>
      <c r="TQ212" s="20"/>
      <c r="TR212" s="20"/>
      <c r="TS212" s="20"/>
      <c r="TT212" s="20"/>
      <c r="TU212" s="20"/>
      <c r="TV212" s="20"/>
      <c r="TW212" s="20"/>
      <c r="TX212" s="20"/>
      <c r="TY212" s="20"/>
      <c r="TZ212" s="20"/>
      <c r="UA212" s="20"/>
      <c r="UB212" s="20"/>
      <c r="UC212" s="20"/>
      <c r="UD212" s="20"/>
      <c r="UE212" s="20"/>
      <c r="UF212" s="20"/>
      <c r="UG212" s="20"/>
      <c r="UH212" s="20"/>
      <c r="UI212" s="20"/>
      <c r="UJ212" s="20"/>
      <c r="UK212" s="20"/>
      <c r="UL212" s="20"/>
      <c r="UM212" s="20"/>
      <c r="UN212" s="20"/>
      <c r="UO212" s="20"/>
      <c r="UP212" s="20"/>
      <c r="UQ212" s="20"/>
      <c r="UR212" s="20"/>
      <c r="US212" s="20"/>
      <c r="UT212" s="20"/>
      <c r="UU212" s="20"/>
      <c r="UV212" s="20"/>
      <c r="UW212" s="20"/>
      <c r="UX212" s="20"/>
      <c r="UY212" s="20"/>
      <c r="UZ212" s="20"/>
      <c r="VA212" s="20"/>
      <c r="VB212" s="20"/>
      <c r="VC212" s="20"/>
      <c r="VD212" s="20"/>
      <c r="VE212" s="20"/>
      <c r="VF212" s="20"/>
      <c r="VG212" s="20"/>
      <c r="VH212" s="20"/>
      <c r="VI212" s="20"/>
      <c r="VJ212" s="20"/>
      <c r="VK212" s="20"/>
      <c r="VL212" s="20"/>
      <c r="VM212" s="20"/>
      <c r="VN212" s="20"/>
      <c r="VO212" s="20"/>
      <c r="VP212" s="20"/>
      <c r="VQ212" s="20"/>
      <c r="VR212" s="20"/>
      <c r="VS212" s="20"/>
      <c r="VT212" s="20"/>
      <c r="VU212" s="20"/>
      <c r="VV212" s="20"/>
      <c r="VW212" s="20"/>
      <c r="VX212" s="20"/>
      <c r="VY212" s="20"/>
      <c r="VZ212" s="20"/>
      <c r="WA212" s="20"/>
      <c r="WB212" s="20"/>
      <c r="WC212" s="20"/>
      <c r="WD212" s="20"/>
      <c r="WE212" s="20"/>
      <c r="WF212" s="20"/>
      <c r="WG212" s="20"/>
      <c r="WH212" s="20"/>
      <c r="WI212" s="20"/>
      <c r="WJ212" s="20"/>
      <c r="WK212" s="20"/>
      <c r="WL212" s="20"/>
      <c r="WM212" s="20"/>
      <c r="WN212" s="20"/>
      <c r="WO212" s="20"/>
      <c r="WP212" s="20"/>
      <c r="WQ212" s="20"/>
      <c r="WR212" s="20"/>
      <c r="WS212" s="20"/>
      <c r="WT212" s="20"/>
      <c r="WU212" s="20"/>
      <c r="WV212" s="20"/>
      <c r="WW212" s="20"/>
      <c r="WX212" s="20"/>
      <c r="WY212" s="20"/>
      <c r="WZ212" s="20"/>
      <c r="XA212" s="20"/>
      <c r="XB212" s="20"/>
      <c r="XC212" s="20"/>
      <c r="XD212" s="20"/>
      <c r="XE212" s="20"/>
      <c r="XF212" s="20"/>
      <c r="XG212" s="20"/>
      <c r="XH212" s="20"/>
      <c r="XI212" s="20"/>
      <c r="XJ212" s="20"/>
      <c r="XK212" s="20"/>
      <c r="XL212" s="20"/>
      <c r="XM212" s="20"/>
      <c r="XN212" s="20"/>
      <c r="XO212" s="20"/>
      <c r="XP212" s="20"/>
      <c r="XQ212" s="20"/>
      <c r="XR212" s="20"/>
      <c r="XS212" s="20"/>
      <c r="XT212" s="20"/>
      <c r="XU212" s="20"/>
      <c r="XV212" s="20"/>
      <c r="XW212" s="20"/>
      <c r="XX212" s="20"/>
      <c r="XY212" s="20"/>
      <c r="XZ212" s="20"/>
      <c r="YA212" s="20"/>
      <c r="YB212" s="20"/>
      <c r="YC212" s="20"/>
      <c r="YD212" s="20"/>
      <c r="YE212" s="20"/>
      <c r="YF212" s="20"/>
      <c r="YG212" s="20"/>
      <c r="YH212" s="20"/>
      <c r="YI212" s="20"/>
      <c r="YJ212" s="20"/>
      <c r="YK212" s="20"/>
      <c r="YL212" s="20"/>
      <c r="YM212" s="20"/>
      <c r="YN212" s="20"/>
      <c r="YO212" s="20"/>
      <c r="YP212" s="20"/>
      <c r="YQ212" s="20"/>
      <c r="YR212" s="20"/>
      <c r="YS212" s="20"/>
      <c r="YT212" s="20"/>
      <c r="YU212" s="20"/>
      <c r="YV212" s="20"/>
      <c r="YW212" s="20"/>
      <c r="YX212" s="20"/>
      <c r="YY212" s="20"/>
      <c r="YZ212" s="20"/>
      <c r="ZA212" s="20"/>
      <c r="ZB212" s="20"/>
      <c r="ZC212" s="20"/>
      <c r="ZD212" s="20"/>
      <c r="ZE212" s="20"/>
      <c r="ZF212" s="20"/>
      <c r="ZG212" s="20"/>
      <c r="ZH212" s="20"/>
      <c r="ZI212" s="20"/>
      <c r="ZJ212" s="20"/>
      <c r="ZK212" s="20"/>
      <c r="ZL212" s="20"/>
      <c r="ZM212" s="20"/>
      <c r="ZN212" s="20"/>
      <c r="ZO212" s="20"/>
      <c r="ZP212" s="20"/>
      <c r="ZQ212" s="20"/>
      <c r="ZR212" s="20"/>
      <c r="ZS212" s="20"/>
      <c r="ZT212" s="20"/>
      <c r="ZU212" s="20"/>
      <c r="ZV212" s="20"/>
      <c r="ZW212" s="20"/>
      <c r="ZX212" s="20"/>
      <c r="ZY212" s="20"/>
      <c r="ZZ212" s="20"/>
      <c r="AAA212" s="20"/>
      <c r="AAB212" s="20"/>
      <c r="AAC212" s="20"/>
      <c r="AAD212" s="20"/>
      <c r="AAE212" s="20"/>
      <c r="AAF212" s="20"/>
      <c r="AAG212" s="20"/>
      <c r="AAH212" s="20"/>
      <c r="AAI212" s="20"/>
      <c r="AAJ212" s="20"/>
      <c r="AAK212" s="20"/>
      <c r="AAL212" s="20"/>
      <c r="AAM212" s="20"/>
      <c r="AAN212" s="20"/>
      <c r="AAO212" s="20"/>
      <c r="AAP212" s="20"/>
      <c r="AAQ212" s="20"/>
      <c r="AAR212" s="20"/>
      <c r="AAS212" s="20"/>
      <c r="AAT212" s="20"/>
      <c r="AAU212" s="20"/>
      <c r="AAV212" s="20"/>
      <c r="AAW212" s="20"/>
      <c r="AAX212" s="20"/>
      <c r="AAY212" s="20"/>
      <c r="AAZ212" s="20"/>
      <c r="ABA212" s="20"/>
      <c r="ABB212" s="20"/>
      <c r="ABC212" s="20"/>
      <c r="ABD212" s="20"/>
      <c r="ABE212" s="20"/>
      <c r="ABF212" s="20"/>
      <c r="ABG212" s="20"/>
      <c r="ABH212" s="20"/>
      <c r="ABI212" s="20"/>
      <c r="ABJ212" s="20"/>
      <c r="ABK212" s="20"/>
      <c r="ABL212" s="20"/>
      <c r="ABM212" s="20"/>
      <c r="ABN212" s="20"/>
      <c r="ABO212" s="20"/>
      <c r="ABP212" s="20"/>
      <c r="ABQ212" s="20"/>
      <c r="ABR212" s="20"/>
      <c r="ABS212" s="20"/>
      <c r="ABT212" s="20"/>
      <c r="ABU212" s="20"/>
      <c r="ABV212" s="20"/>
      <c r="ABW212" s="20"/>
      <c r="ABX212" s="20"/>
      <c r="ABY212" s="20"/>
      <c r="ABZ212" s="20"/>
      <c r="ACA212" s="20"/>
      <c r="ACB212" s="20"/>
      <c r="ACC212" s="20"/>
      <c r="ACD212" s="20"/>
      <c r="ACE212" s="20"/>
      <c r="ACF212" s="20"/>
      <c r="ACG212" s="20"/>
      <c r="ACH212" s="20"/>
      <c r="ACI212" s="20"/>
      <c r="ACJ212" s="20"/>
      <c r="ACK212" s="20"/>
      <c r="ACL212" s="20"/>
      <c r="ACM212" s="20"/>
      <c r="ACN212" s="20"/>
      <c r="ACO212" s="20"/>
      <c r="ACP212" s="20"/>
      <c r="ACQ212" s="20"/>
      <c r="ACR212" s="20"/>
      <c r="ACS212" s="20"/>
      <c r="ACT212" s="20"/>
      <c r="ACU212" s="20"/>
      <c r="ACV212" s="20"/>
      <c r="ACW212" s="20"/>
      <c r="ACX212" s="20"/>
      <c r="ACY212" s="20"/>
      <c r="ACZ212" s="20"/>
      <c r="ADA212" s="20"/>
      <c r="ADB212" s="20"/>
      <c r="ADC212" s="20"/>
      <c r="ADD212" s="20"/>
      <c r="ADE212" s="20"/>
      <c r="ADF212" s="20"/>
      <c r="ADG212" s="20"/>
      <c r="ADH212" s="20"/>
      <c r="ADI212" s="20"/>
      <c r="ADJ212" s="20"/>
      <c r="ADK212" s="20"/>
      <c r="ADL212" s="20"/>
      <c r="ADM212" s="20"/>
      <c r="ADN212" s="20"/>
      <c r="ADO212" s="20"/>
      <c r="ADP212" s="20"/>
      <c r="ADQ212" s="20"/>
      <c r="ADR212" s="20"/>
      <c r="ADS212" s="20"/>
      <c r="ADT212" s="20"/>
      <c r="ADU212" s="20"/>
      <c r="ADV212" s="20"/>
      <c r="ADW212" s="20"/>
      <c r="ADX212" s="20"/>
      <c r="ADY212" s="20"/>
      <c r="ADZ212" s="20"/>
      <c r="AEA212" s="20"/>
      <c r="AEB212" s="20"/>
      <c r="AEC212" s="20"/>
      <c r="AED212" s="20"/>
      <c r="AEE212" s="20"/>
      <c r="AEF212" s="20"/>
      <c r="AEG212" s="20"/>
      <c r="AEH212" s="20"/>
      <c r="AEI212" s="20"/>
      <c r="AEJ212" s="20"/>
      <c r="AEK212" s="20"/>
      <c r="AEL212" s="20"/>
      <c r="AEM212" s="20"/>
      <c r="AEN212" s="20"/>
      <c r="AEO212" s="20"/>
      <c r="AEP212" s="20"/>
      <c r="AEQ212" s="20"/>
      <c r="AER212" s="20"/>
      <c r="AES212" s="20"/>
      <c r="AET212" s="20"/>
      <c r="AEU212" s="20"/>
      <c r="AEV212" s="20"/>
      <c r="AEW212" s="20"/>
      <c r="AEX212" s="20"/>
      <c r="AEY212" s="20"/>
      <c r="AEZ212" s="20"/>
      <c r="AFA212" s="20"/>
      <c r="AFB212" s="20"/>
      <c r="AFC212" s="20"/>
      <c r="AFD212" s="20"/>
      <c r="AFE212" s="20"/>
      <c r="AFF212" s="20"/>
      <c r="AFG212" s="20"/>
      <c r="AFH212" s="20"/>
      <c r="AFI212" s="20"/>
      <c r="AFJ212" s="20"/>
      <c r="AFK212" s="20"/>
      <c r="AFL212" s="20"/>
      <c r="AFM212" s="20"/>
      <c r="AFN212" s="20"/>
      <c r="AFO212" s="20"/>
      <c r="AFP212" s="20"/>
      <c r="AFQ212" s="20"/>
      <c r="AFR212" s="20"/>
      <c r="AFS212" s="20"/>
      <c r="AFT212" s="20"/>
      <c r="AFU212" s="20"/>
      <c r="AFV212" s="20"/>
      <c r="AFW212" s="20"/>
      <c r="AFX212" s="20"/>
      <c r="AFY212" s="20"/>
      <c r="AFZ212" s="20"/>
      <c r="AGA212" s="20"/>
      <c r="AGB212" s="20"/>
      <c r="AGC212" s="20"/>
      <c r="AGD212" s="20"/>
      <c r="AGE212" s="20"/>
      <c r="AGF212" s="20"/>
      <c r="AGG212" s="20"/>
      <c r="AGH212" s="20"/>
      <c r="AGI212" s="20"/>
      <c r="AGJ212" s="20"/>
      <c r="AGK212" s="20"/>
      <c r="AGL212" s="20"/>
      <c r="AGM212" s="20"/>
      <c r="AGN212" s="20"/>
      <c r="AGO212" s="20"/>
      <c r="AGP212" s="20"/>
      <c r="AGQ212" s="20"/>
      <c r="AGR212" s="20"/>
      <c r="AGS212" s="20"/>
      <c r="AGT212" s="20"/>
      <c r="AGU212" s="20"/>
      <c r="AGV212" s="20"/>
      <c r="AGW212" s="20"/>
      <c r="AGX212" s="20"/>
      <c r="AGY212" s="20"/>
      <c r="AGZ212" s="20"/>
      <c r="AHA212" s="20"/>
      <c r="AHB212" s="20"/>
      <c r="AHC212" s="20"/>
      <c r="AHD212" s="20"/>
      <c r="AHE212" s="20"/>
      <c r="AHF212" s="20"/>
      <c r="AHG212" s="20"/>
      <c r="AHH212" s="20"/>
      <c r="AHI212" s="20"/>
      <c r="AHJ212" s="20"/>
      <c r="AHK212" s="20"/>
      <c r="AHL212" s="20"/>
      <c r="AHM212" s="20"/>
      <c r="AHN212" s="20"/>
      <c r="AHO212" s="20"/>
      <c r="AHP212" s="20"/>
      <c r="AHQ212" s="20"/>
      <c r="AHR212" s="20"/>
      <c r="AHS212" s="20"/>
      <c r="AHT212" s="20"/>
      <c r="AHU212" s="20"/>
      <c r="AHV212" s="20"/>
      <c r="AHW212" s="20"/>
      <c r="AHX212" s="20"/>
      <c r="AHY212" s="20"/>
      <c r="AHZ212" s="20"/>
      <c r="AIA212" s="20"/>
      <c r="AIB212" s="20"/>
      <c r="AIC212" s="20"/>
      <c r="AID212" s="20"/>
      <c r="AIE212" s="20"/>
      <c r="AIF212" s="20"/>
      <c r="AIG212" s="20"/>
      <c r="AIH212" s="20"/>
      <c r="AII212" s="20"/>
      <c r="AIJ212" s="20"/>
      <c r="AIK212" s="20"/>
      <c r="AIL212" s="20"/>
      <c r="AIM212" s="20"/>
      <c r="AIN212" s="20"/>
      <c r="AIO212" s="20"/>
      <c r="AIP212" s="20"/>
      <c r="AIQ212" s="20"/>
      <c r="AIR212" s="20"/>
      <c r="AIS212" s="20"/>
      <c r="AIT212" s="20"/>
      <c r="AIU212" s="20"/>
      <c r="AIV212" s="20"/>
      <c r="AIW212" s="20"/>
      <c r="AIX212" s="20"/>
      <c r="AIY212" s="20"/>
      <c r="AIZ212" s="20"/>
      <c r="AJA212" s="20"/>
    </row>
    <row r="213" spans="4:937" ht="15" x14ac:dyDescent="0.25">
      <c r="D213" s="23"/>
      <c r="H213" s="108"/>
      <c r="J213" s="107"/>
      <c r="L213" s="23"/>
      <c r="IO213" s="20"/>
      <c r="IQ213" s="20"/>
      <c r="IS213" s="20"/>
      <c r="IU213" s="20"/>
      <c r="IW213" s="20"/>
      <c r="IY213" s="20"/>
      <c r="JA213" s="20"/>
      <c r="JC213" s="20"/>
      <c r="JE213" s="20"/>
      <c r="JG213" s="20"/>
      <c r="JI213" s="20"/>
      <c r="JK213" s="20"/>
      <c r="JM213" s="20"/>
      <c r="JO213" s="20"/>
      <c r="JQ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20"/>
      <c r="KY213" s="20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20"/>
      <c r="MD213" s="20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20"/>
      <c r="NI213" s="20"/>
      <c r="NJ213" s="20"/>
      <c r="NK213" s="20"/>
      <c r="NL213" s="20"/>
      <c r="NM213" s="20"/>
      <c r="NN213" s="20"/>
      <c r="NO213" s="20"/>
      <c r="NP213" s="20"/>
      <c r="NQ213" s="20"/>
      <c r="NR213" s="20"/>
      <c r="NS213" s="20"/>
      <c r="NT213" s="20"/>
      <c r="NU213" s="20"/>
      <c r="NV213" s="20"/>
      <c r="NW213" s="20"/>
      <c r="NX213" s="20"/>
      <c r="NY213" s="20"/>
      <c r="NZ213" s="20"/>
      <c r="OA213" s="20"/>
      <c r="OB213" s="20"/>
      <c r="OC213" s="20"/>
      <c r="OD213" s="20"/>
      <c r="OE213" s="20"/>
      <c r="OF213" s="20"/>
      <c r="OG213" s="20"/>
      <c r="OH213" s="20"/>
      <c r="OI213" s="20"/>
      <c r="OJ213" s="20"/>
      <c r="OK213" s="20"/>
      <c r="OL213" s="20"/>
      <c r="OM213" s="20"/>
      <c r="ON213" s="20"/>
      <c r="OO213" s="20"/>
      <c r="OP213" s="20"/>
      <c r="OQ213" s="20"/>
      <c r="OR213" s="20"/>
      <c r="OS213" s="20"/>
      <c r="OT213" s="20"/>
      <c r="OU213" s="20"/>
      <c r="OV213" s="20"/>
      <c r="OW213" s="20"/>
      <c r="OX213" s="20"/>
      <c r="OY213" s="20"/>
      <c r="OZ213" s="20"/>
      <c r="PA213" s="20"/>
      <c r="PB213" s="20"/>
      <c r="PC213" s="20"/>
      <c r="PD213" s="20"/>
      <c r="PE213" s="20"/>
      <c r="PF213" s="20"/>
      <c r="PG213" s="20"/>
      <c r="PH213" s="20"/>
      <c r="PI213" s="20"/>
      <c r="PJ213" s="20"/>
      <c r="PK213" s="20"/>
      <c r="PL213" s="20"/>
      <c r="PM213" s="20"/>
      <c r="PN213" s="20"/>
      <c r="PO213" s="20"/>
      <c r="PP213" s="20"/>
      <c r="PQ213" s="20"/>
      <c r="PR213" s="20"/>
      <c r="PS213" s="20"/>
      <c r="PT213" s="20"/>
      <c r="PU213" s="20"/>
      <c r="PV213" s="20"/>
      <c r="PW213" s="20"/>
      <c r="PX213" s="20"/>
      <c r="PY213" s="20"/>
      <c r="PZ213" s="20"/>
      <c r="QA213" s="20"/>
      <c r="QB213" s="20"/>
      <c r="QC213" s="20"/>
      <c r="QD213" s="20"/>
      <c r="QE213" s="20"/>
      <c r="QF213" s="20"/>
      <c r="QG213" s="20"/>
      <c r="QH213" s="20"/>
      <c r="QI213" s="20"/>
      <c r="QJ213" s="20"/>
      <c r="QK213" s="20"/>
      <c r="QL213" s="20"/>
      <c r="QM213" s="20"/>
      <c r="QN213" s="20"/>
      <c r="QO213" s="20"/>
      <c r="QP213" s="20"/>
      <c r="QQ213" s="20"/>
      <c r="QR213" s="20"/>
      <c r="QS213" s="20"/>
      <c r="QT213" s="20"/>
      <c r="QU213" s="20"/>
      <c r="QV213" s="20"/>
      <c r="QW213" s="20"/>
      <c r="QX213" s="20"/>
      <c r="QY213" s="20"/>
      <c r="QZ213" s="20"/>
      <c r="RA213" s="20"/>
      <c r="RB213" s="20"/>
      <c r="RC213" s="20"/>
      <c r="RD213" s="20"/>
      <c r="RE213" s="20"/>
      <c r="RF213" s="20"/>
      <c r="RG213" s="20"/>
      <c r="RH213" s="20"/>
      <c r="RI213" s="20"/>
      <c r="RJ213" s="20"/>
      <c r="RK213" s="20"/>
      <c r="RL213" s="20"/>
      <c r="RM213" s="20"/>
      <c r="RN213" s="20"/>
      <c r="RO213" s="20"/>
      <c r="RP213" s="20"/>
      <c r="RQ213" s="20"/>
      <c r="RR213" s="20"/>
      <c r="RS213" s="20"/>
      <c r="RT213" s="20"/>
      <c r="RU213" s="20"/>
      <c r="RV213" s="20"/>
      <c r="RW213" s="20"/>
      <c r="RX213" s="20"/>
      <c r="RY213" s="20"/>
      <c r="RZ213" s="20"/>
      <c r="SA213" s="20"/>
      <c r="SB213" s="20"/>
      <c r="SC213" s="20"/>
      <c r="SD213" s="20"/>
      <c r="SE213" s="20"/>
      <c r="SF213" s="20"/>
      <c r="SG213" s="20"/>
      <c r="SH213" s="20"/>
      <c r="SI213" s="20"/>
      <c r="SJ213" s="20"/>
      <c r="SK213" s="20"/>
      <c r="SL213" s="20"/>
      <c r="SM213" s="20"/>
      <c r="SN213" s="20"/>
      <c r="SO213" s="20"/>
      <c r="SP213" s="20"/>
      <c r="SQ213" s="20"/>
      <c r="SR213" s="20"/>
      <c r="SS213" s="20"/>
      <c r="ST213" s="20"/>
      <c r="SU213" s="20"/>
      <c r="SV213" s="20"/>
      <c r="SW213" s="20"/>
      <c r="SX213" s="20"/>
      <c r="SY213" s="20"/>
      <c r="SZ213" s="20"/>
      <c r="TA213" s="20"/>
      <c r="TB213" s="20"/>
      <c r="TC213" s="20"/>
      <c r="TD213" s="20"/>
      <c r="TE213" s="20"/>
      <c r="TF213" s="20"/>
      <c r="TG213" s="20"/>
      <c r="TH213" s="20"/>
      <c r="TI213" s="20"/>
      <c r="TJ213" s="20"/>
      <c r="TK213" s="20"/>
      <c r="TL213" s="20"/>
      <c r="TM213" s="20"/>
      <c r="TN213" s="20"/>
      <c r="TO213" s="20"/>
      <c r="TP213" s="20"/>
      <c r="TQ213" s="20"/>
      <c r="TR213" s="20"/>
      <c r="TS213" s="20"/>
      <c r="TT213" s="20"/>
      <c r="TU213" s="20"/>
      <c r="TV213" s="20"/>
      <c r="TW213" s="20"/>
      <c r="TX213" s="20"/>
      <c r="TY213" s="20"/>
      <c r="TZ213" s="20"/>
      <c r="UA213" s="20"/>
      <c r="UB213" s="20"/>
      <c r="UC213" s="20"/>
      <c r="UD213" s="20"/>
      <c r="UE213" s="20"/>
      <c r="UF213" s="20"/>
      <c r="UG213" s="20"/>
      <c r="UH213" s="20"/>
      <c r="UI213" s="20"/>
      <c r="UJ213" s="20"/>
      <c r="UK213" s="20"/>
      <c r="UL213" s="20"/>
      <c r="UM213" s="20"/>
      <c r="UN213" s="20"/>
      <c r="UO213" s="20"/>
      <c r="UP213" s="20"/>
      <c r="UQ213" s="20"/>
      <c r="UR213" s="20"/>
      <c r="US213" s="20"/>
      <c r="UT213" s="20"/>
      <c r="UU213" s="20"/>
      <c r="UV213" s="20"/>
      <c r="UW213" s="20"/>
      <c r="UX213" s="20"/>
      <c r="UY213" s="20"/>
      <c r="UZ213" s="20"/>
      <c r="VA213" s="20"/>
      <c r="VB213" s="20"/>
      <c r="VC213" s="20"/>
      <c r="VD213" s="20"/>
      <c r="VE213" s="20"/>
      <c r="VF213" s="20"/>
      <c r="VG213" s="20"/>
      <c r="VH213" s="20"/>
      <c r="VI213" s="20"/>
      <c r="VJ213" s="20"/>
      <c r="VK213" s="20"/>
      <c r="VL213" s="20"/>
      <c r="VM213" s="20"/>
      <c r="VN213" s="20"/>
      <c r="VO213" s="20"/>
      <c r="VP213" s="20"/>
      <c r="VQ213" s="20"/>
      <c r="VR213" s="20"/>
      <c r="VS213" s="20"/>
      <c r="VT213" s="20"/>
      <c r="VU213" s="20"/>
      <c r="VV213" s="20"/>
      <c r="VW213" s="20"/>
      <c r="VX213" s="20"/>
      <c r="VY213" s="20"/>
      <c r="VZ213" s="20"/>
      <c r="WA213" s="20"/>
      <c r="WB213" s="20"/>
      <c r="WC213" s="20"/>
      <c r="WD213" s="20"/>
      <c r="WE213" s="20"/>
      <c r="WF213" s="20"/>
      <c r="WG213" s="20"/>
      <c r="WH213" s="20"/>
      <c r="WI213" s="20"/>
      <c r="WJ213" s="20"/>
      <c r="WK213" s="20"/>
      <c r="WL213" s="20"/>
      <c r="WM213" s="20"/>
      <c r="WN213" s="20"/>
      <c r="WO213" s="20"/>
      <c r="WP213" s="20"/>
      <c r="WQ213" s="20"/>
      <c r="WR213" s="20"/>
      <c r="WS213" s="20"/>
      <c r="WT213" s="20"/>
      <c r="WU213" s="20"/>
      <c r="WV213" s="20"/>
      <c r="WW213" s="20"/>
      <c r="WX213" s="20"/>
      <c r="WY213" s="20"/>
      <c r="WZ213" s="20"/>
      <c r="XA213" s="20"/>
      <c r="XB213" s="20"/>
      <c r="XC213" s="20"/>
      <c r="XD213" s="20"/>
      <c r="XE213" s="20"/>
      <c r="XF213" s="20"/>
      <c r="XG213" s="20"/>
      <c r="XH213" s="20"/>
      <c r="XI213" s="20"/>
      <c r="XJ213" s="20"/>
      <c r="XK213" s="20"/>
      <c r="XL213" s="20"/>
      <c r="XM213" s="20"/>
      <c r="XN213" s="20"/>
      <c r="XO213" s="20"/>
      <c r="XP213" s="20"/>
      <c r="XQ213" s="20"/>
      <c r="XR213" s="20"/>
      <c r="XS213" s="20"/>
      <c r="XT213" s="20"/>
      <c r="XU213" s="20"/>
      <c r="XV213" s="20"/>
      <c r="XW213" s="20"/>
      <c r="XX213" s="20"/>
      <c r="XY213" s="20"/>
      <c r="XZ213" s="20"/>
      <c r="YA213" s="20"/>
      <c r="YB213" s="20"/>
      <c r="YC213" s="20"/>
      <c r="YD213" s="20"/>
      <c r="YE213" s="20"/>
      <c r="YF213" s="20"/>
      <c r="YG213" s="20"/>
      <c r="YH213" s="20"/>
      <c r="YI213" s="20"/>
      <c r="YJ213" s="20"/>
      <c r="YK213" s="20"/>
      <c r="YL213" s="20"/>
      <c r="YM213" s="20"/>
      <c r="YN213" s="20"/>
      <c r="YO213" s="20"/>
      <c r="YP213" s="20"/>
      <c r="YQ213" s="20"/>
      <c r="YR213" s="20"/>
      <c r="YS213" s="20"/>
      <c r="YT213" s="20"/>
      <c r="YU213" s="20"/>
      <c r="YV213" s="20"/>
      <c r="YW213" s="20"/>
      <c r="YX213" s="20"/>
      <c r="YY213" s="20"/>
      <c r="YZ213" s="20"/>
      <c r="ZA213" s="20"/>
      <c r="ZB213" s="20"/>
      <c r="ZC213" s="20"/>
      <c r="ZD213" s="20"/>
      <c r="ZE213" s="20"/>
      <c r="ZF213" s="20"/>
      <c r="ZG213" s="20"/>
      <c r="ZH213" s="20"/>
      <c r="ZI213" s="20"/>
      <c r="ZJ213" s="20"/>
      <c r="ZK213" s="20"/>
      <c r="ZL213" s="20"/>
      <c r="ZM213" s="20"/>
      <c r="ZN213" s="20"/>
      <c r="ZO213" s="20"/>
      <c r="ZP213" s="20"/>
      <c r="ZQ213" s="20"/>
      <c r="ZR213" s="20"/>
      <c r="ZS213" s="20"/>
      <c r="ZT213" s="20"/>
      <c r="ZU213" s="20"/>
      <c r="ZV213" s="20"/>
      <c r="ZW213" s="20"/>
      <c r="ZX213" s="20"/>
      <c r="ZY213" s="20"/>
      <c r="ZZ213" s="20"/>
      <c r="AAA213" s="20"/>
      <c r="AAB213" s="20"/>
      <c r="AAC213" s="20"/>
      <c r="AAD213" s="20"/>
      <c r="AAE213" s="20"/>
      <c r="AAF213" s="20"/>
      <c r="AAG213" s="20"/>
      <c r="AAH213" s="20"/>
      <c r="AAI213" s="20"/>
      <c r="AAJ213" s="20"/>
      <c r="AAK213" s="20"/>
      <c r="AAL213" s="20"/>
      <c r="AAM213" s="20"/>
      <c r="AAN213" s="20"/>
      <c r="AAO213" s="20"/>
      <c r="AAP213" s="20"/>
      <c r="AAQ213" s="20"/>
      <c r="AAR213" s="20"/>
      <c r="AAS213" s="20"/>
      <c r="AAT213" s="20"/>
      <c r="AAU213" s="20"/>
      <c r="AAV213" s="20"/>
      <c r="AAW213" s="20"/>
      <c r="AAX213" s="20"/>
      <c r="AAY213" s="20"/>
      <c r="AAZ213" s="20"/>
      <c r="ABA213" s="20"/>
      <c r="ABB213" s="20"/>
      <c r="ABC213" s="20"/>
      <c r="ABD213" s="20"/>
      <c r="ABE213" s="20"/>
      <c r="ABF213" s="20"/>
      <c r="ABG213" s="20"/>
      <c r="ABH213" s="20"/>
      <c r="ABI213" s="20"/>
      <c r="ABJ213" s="20"/>
      <c r="ABK213" s="20"/>
      <c r="ABL213" s="20"/>
      <c r="ABM213" s="20"/>
      <c r="ABN213" s="20"/>
      <c r="ABO213" s="20"/>
      <c r="ABP213" s="20"/>
      <c r="ABQ213" s="20"/>
      <c r="ABR213" s="20"/>
      <c r="ABS213" s="20"/>
      <c r="ABT213" s="20"/>
      <c r="ABU213" s="20"/>
      <c r="ABV213" s="20"/>
      <c r="ABW213" s="20"/>
      <c r="ABX213" s="20"/>
      <c r="ABY213" s="20"/>
      <c r="ABZ213" s="20"/>
      <c r="ACA213" s="20"/>
      <c r="ACB213" s="20"/>
      <c r="ACC213" s="20"/>
      <c r="ACD213" s="20"/>
      <c r="ACE213" s="20"/>
      <c r="ACF213" s="20"/>
      <c r="ACG213" s="20"/>
      <c r="ACH213" s="20"/>
      <c r="ACI213" s="20"/>
      <c r="ACJ213" s="20"/>
      <c r="ACK213" s="20"/>
      <c r="ACL213" s="20"/>
      <c r="ACM213" s="20"/>
      <c r="ACN213" s="20"/>
      <c r="ACO213" s="20"/>
      <c r="ACP213" s="20"/>
      <c r="ACQ213" s="20"/>
      <c r="ACR213" s="20"/>
      <c r="ACS213" s="20"/>
      <c r="ACT213" s="20"/>
      <c r="ACU213" s="20"/>
      <c r="ACV213" s="20"/>
      <c r="ACW213" s="20"/>
      <c r="ACX213" s="20"/>
      <c r="ACY213" s="20"/>
      <c r="ACZ213" s="20"/>
      <c r="ADA213" s="20"/>
      <c r="ADB213" s="20"/>
      <c r="ADC213" s="20"/>
      <c r="ADD213" s="20"/>
      <c r="ADE213" s="20"/>
      <c r="ADF213" s="20"/>
      <c r="ADG213" s="20"/>
      <c r="ADH213" s="20"/>
      <c r="ADI213" s="20"/>
      <c r="ADJ213" s="20"/>
      <c r="ADK213" s="20"/>
      <c r="ADL213" s="20"/>
      <c r="ADM213" s="20"/>
      <c r="ADN213" s="20"/>
      <c r="ADO213" s="20"/>
      <c r="ADP213" s="20"/>
      <c r="ADQ213" s="20"/>
      <c r="ADR213" s="20"/>
      <c r="ADS213" s="20"/>
      <c r="ADT213" s="20"/>
      <c r="ADU213" s="20"/>
      <c r="ADV213" s="20"/>
      <c r="ADW213" s="20"/>
      <c r="ADX213" s="20"/>
      <c r="ADY213" s="20"/>
      <c r="ADZ213" s="20"/>
      <c r="AEA213" s="20"/>
      <c r="AEB213" s="20"/>
      <c r="AEC213" s="20"/>
      <c r="AED213" s="20"/>
      <c r="AEE213" s="20"/>
      <c r="AEF213" s="20"/>
      <c r="AEG213" s="20"/>
      <c r="AEH213" s="20"/>
      <c r="AEI213" s="20"/>
      <c r="AEJ213" s="20"/>
      <c r="AEK213" s="20"/>
      <c r="AEL213" s="20"/>
      <c r="AEM213" s="20"/>
      <c r="AEN213" s="20"/>
      <c r="AEO213" s="20"/>
      <c r="AEP213" s="20"/>
      <c r="AEQ213" s="20"/>
      <c r="AER213" s="20"/>
      <c r="AES213" s="20"/>
      <c r="AET213" s="20"/>
      <c r="AEU213" s="20"/>
      <c r="AEV213" s="20"/>
      <c r="AEW213" s="20"/>
      <c r="AEX213" s="20"/>
      <c r="AEY213" s="20"/>
      <c r="AEZ213" s="20"/>
      <c r="AFA213" s="20"/>
      <c r="AFB213" s="20"/>
      <c r="AFC213" s="20"/>
      <c r="AFD213" s="20"/>
      <c r="AFE213" s="20"/>
      <c r="AFF213" s="20"/>
      <c r="AFG213" s="20"/>
      <c r="AFH213" s="20"/>
      <c r="AFI213" s="20"/>
      <c r="AFJ213" s="20"/>
      <c r="AFK213" s="20"/>
      <c r="AFL213" s="20"/>
      <c r="AFM213" s="20"/>
      <c r="AFN213" s="20"/>
      <c r="AFO213" s="20"/>
      <c r="AFP213" s="20"/>
      <c r="AFQ213" s="20"/>
      <c r="AFR213" s="20"/>
      <c r="AFS213" s="20"/>
      <c r="AFT213" s="20"/>
      <c r="AFU213" s="20"/>
      <c r="AFV213" s="20"/>
      <c r="AFW213" s="20"/>
      <c r="AFX213" s="20"/>
      <c r="AFY213" s="20"/>
      <c r="AFZ213" s="20"/>
      <c r="AGA213" s="20"/>
      <c r="AGB213" s="20"/>
      <c r="AGC213" s="20"/>
      <c r="AGD213" s="20"/>
      <c r="AGE213" s="20"/>
      <c r="AGF213" s="20"/>
      <c r="AGG213" s="20"/>
      <c r="AGH213" s="20"/>
      <c r="AGI213" s="20"/>
      <c r="AGJ213" s="20"/>
      <c r="AGK213" s="20"/>
      <c r="AGL213" s="20"/>
      <c r="AGM213" s="20"/>
      <c r="AGN213" s="20"/>
      <c r="AGO213" s="20"/>
      <c r="AGP213" s="20"/>
      <c r="AGQ213" s="20"/>
      <c r="AGR213" s="20"/>
      <c r="AGS213" s="20"/>
      <c r="AGT213" s="20"/>
      <c r="AGU213" s="20"/>
      <c r="AGV213" s="20"/>
      <c r="AGW213" s="20"/>
      <c r="AGX213" s="20"/>
      <c r="AGY213" s="20"/>
      <c r="AGZ213" s="20"/>
      <c r="AHA213" s="20"/>
      <c r="AHB213" s="20"/>
      <c r="AHC213" s="20"/>
      <c r="AHD213" s="20"/>
      <c r="AHE213" s="20"/>
      <c r="AHF213" s="20"/>
      <c r="AHG213" s="20"/>
      <c r="AHH213" s="20"/>
      <c r="AHI213" s="20"/>
      <c r="AHJ213" s="20"/>
      <c r="AHK213" s="20"/>
      <c r="AHL213" s="20"/>
      <c r="AHM213" s="20"/>
      <c r="AHN213" s="20"/>
      <c r="AHO213" s="20"/>
      <c r="AHP213" s="20"/>
      <c r="AHQ213" s="20"/>
      <c r="AHR213" s="20"/>
      <c r="AHS213" s="20"/>
      <c r="AHT213" s="20"/>
      <c r="AHU213" s="20"/>
      <c r="AHV213" s="20"/>
      <c r="AHW213" s="20"/>
      <c r="AHX213" s="20"/>
      <c r="AHY213" s="20"/>
      <c r="AHZ213" s="20"/>
      <c r="AIA213" s="20"/>
      <c r="AIB213" s="20"/>
      <c r="AIC213" s="20"/>
      <c r="AID213" s="20"/>
      <c r="AIE213" s="20"/>
      <c r="AIF213" s="20"/>
      <c r="AIG213" s="20"/>
      <c r="AIH213" s="20"/>
      <c r="AII213" s="20"/>
      <c r="AIJ213" s="20"/>
      <c r="AIK213" s="20"/>
      <c r="AIL213" s="20"/>
      <c r="AIM213" s="20"/>
      <c r="AIN213" s="20"/>
      <c r="AIO213" s="20"/>
      <c r="AIP213" s="20"/>
      <c r="AIQ213" s="20"/>
      <c r="AIR213" s="20"/>
      <c r="AIS213" s="20"/>
      <c r="AIT213" s="20"/>
      <c r="AIU213" s="20"/>
      <c r="AIV213" s="20"/>
      <c r="AIW213" s="20"/>
      <c r="AIX213" s="20"/>
      <c r="AIY213" s="20"/>
      <c r="AIZ213" s="20"/>
      <c r="AJA213" s="20"/>
    </row>
    <row r="214" spans="4:937" x14ac:dyDescent="0.25">
      <c r="D214" s="23"/>
      <c r="J214" s="107"/>
      <c r="L214" s="23"/>
      <c r="IO214" s="20"/>
      <c r="IQ214" s="20"/>
      <c r="IS214" s="20"/>
      <c r="IU214" s="20"/>
      <c r="IW214" s="20"/>
      <c r="IY214" s="20"/>
      <c r="JA214" s="20"/>
      <c r="JC214" s="20"/>
      <c r="JE214" s="20"/>
      <c r="JG214" s="20"/>
      <c r="JI214" s="20"/>
      <c r="JK214" s="20"/>
      <c r="JM214" s="20"/>
      <c r="JO214" s="20"/>
      <c r="JQ214" s="20"/>
      <c r="JS214" s="20"/>
      <c r="JT214" s="20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20"/>
      <c r="KY214" s="20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20"/>
      <c r="MD214" s="20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20"/>
      <c r="NI214" s="20"/>
      <c r="NJ214" s="20"/>
      <c r="NK214" s="20"/>
      <c r="NL214" s="20"/>
      <c r="NM214" s="20"/>
      <c r="NN214" s="20"/>
      <c r="NO214" s="20"/>
      <c r="NP214" s="20"/>
      <c r="NQ214" s="20"/>
      <c r="NR214" s="20"/>
      <c r="NS214" s="20"/>
      <c r="NT214" s="20"/>
      <c r="NU214" s="20"/>
      <c r="NV214" s="20"/>
      <c r="NW214" s="20"/>
      <c r="NX214" s="20"/>
      <c r="NY214" s="20"/>
      <c r="NZ214" s="20"/>
      <c r="OA214" s="20"/>
      <c r="OB214" s="20"/>
      <c r="OC214" s="20"/>
      <c r="OD214" s="20"/>
      <c r="OE214" s="20"/>
      <c r="OF214" s="20"/>
      <c r="OG214" s="20"/>
      <c r="OH214" s="20"/>
      <c r="OI214" s="20"/>
      <c r="OJ214" s="20"/>
      <c r="OK214" s="20"/>
      <c r="OL214" s="20"/>
      <c r="OM214" s="20"/>
      <c r="ON214" s="20"/>
      <c r="OO214" s="20"/>
      <c r="OP214" s="20"/>
      <c r="OQ214" s="20"/>
      <c r="OR214" s="20"/>
      <c r="OS214" s="20"/>
      <c r="OT214" s="20"/>
      <c r="OU214" s="20"/>
      <c r="OV214" s="20"/>
      <c r="OW214" s="20"/>
      <c r="OX214" s="20"/>
      <c r="OY214" s="20"/>
      <c r="OZ214" s="20"/>
      <c r="PA214" s="20"/>
      <c r="PB214" s="20"/>
      <c r="PC214" s="20"/>
      <c r="PD214" s="20"/>
      <c r="PE214" s="20"/>
      <c r="PF214" s="20"/>
      <c r="PG214" s="20"/>
      <c r="PH214" s="20"/>
      <c r="PI214" s="20"/>
      <c r="PJ214" s="20"/>
      <c r="PK214" s="20"/>
      <c r="PL214" s="20"/>
      <c r="PM214" s="20"/>
      <c r="PN214" s="20"/>
      <c r="PO214" s="20"/>
      <c r="PP214" s="20"/>
      <c r="PQ214" s="20"/>
      <c r="PR214" s="20"/>
      <c r="PS214" s="20"/>
      <c r="PT214" s="20"/>
      <c r="PU214" s="20"/>
      <c r="PV214" s="20"/>
      <c r="PW214" s="20"/>
      <c r="PX214" s="20"/>
      <c r="PY214" s="20"/>
      <c r="PZ214" s="20"/>
      <c r="QA214" s="20"/>
      <c r="QB214" s="20"/>
      <c r="QC214" s="20"/>
      <c r="QD214" s="20"/>
      <c r="QE214" s="20"/>
      <c r="QF214" s="20"/>
      <c r="QG214" s="20"/>
      <c r="QH214" s="20"/>
      <c r="QI214" s="20"/>
      <c r="QJ214" s="20"/>
      <c r="QK214" s="20"/>
      <c r="QL214" s="20"/>
      <c r="QM214" s="20"/>
      <c r="QN214" s="20"/>
      <c r="QO214" s="20"/>
      <c r="QP214" s="20"/>
      <c r="QQ214" s="20"/>
      <c r="QR214" s="20"/>
      <c r="QS214" s="20"/>
      <c r="QT214" s="20"/>
      <c r="QU214" s="20"/>
      <c r="QV214" s="20"/>
      <c r="QW214" s="20"/>
      <c r="QX214" s="20"/>
      <c r="QY214" s="20"/>
      <c r="QZ214" s="20"/>
      <c r="RA214" s="20"/>
      <c r="RB214" s="20"/>
      <c r="RC214" s="20"/>
      <c r="RD214" s="20"/>
      <c r="RE214" s="20"/>
      <c r="RF214" s="20"/>
      <c r="RG214" s="20"/>
      <c r="RH214" s="20"/>
      <c r="RI214" s="20"/>
      <c r="RJ214" s="20"/>
      <c r="RK214" s="20"/>
      <c r="RL214" s="20"/>
      <c r="RM214" s="20"/>
      <c r="RN214" s="20"/>
      <c r="RO214" s="20"/>
      <c r="RP214" s="20"/>
      <c r="RQ214" s="20"/>
      <c r="RR214" s="20"/>
      <c r="RS214" s="20"/>
      <c r="RT214" s="20"/>
      <c r="RU214" s="20"/>
      <c r="RV214" s="20"/>
      <c r="RW214" s="20"/>
      <c r="RX214" s="20"/>
      <c r="RY214" s="20"/>
      <c r="RZ214" s="20"/>
      <c r="SA214" s="20"/>
      <c r="SB214" s="20"/>
      <c r="SC214" s="20"/>
      <c r="SD214" s="20"/>
      <c r="SE214" s="20"/>
      <c r="SF214" s="20"/>
      <c r="SG214" s="20"/>
      <c r="SH214" s="20"/>
      <c r="SI214" s="20"/>
      <c r="SJ214" s="20"/>
      <c r="SK214" s="20"/>
      <c r="SL214" s="20"/>
      <c r="SM214" s="20"/>
      <c r="SN214" s="20"/>
      <c r="SO214" s="20"/>
      <c r="SP214" s="20"/>
      <c r="SQ214" s="20"/>
      <c r="SR214" s="20"/>
      <c r="SS214" s="20"/>
      <c r="ST214" s="20"/>
      <c r="SU214" s="20"/>
      <c r="SV214" s="20"/>
      <c r="SW214" s="20"/>
      <c r="SX214" s="20"/>
      <c r="SY214" s="20"/>
      <c r="SZ214" s="20"/>
      <c r="TA214" s="20"/>
      <c r="TB214" s="20"/>
      <c r="TC214" s="20"/>
      <c r="TD214" s="20"/>
      <c r="TE214" s="20"/>
      <c r="TF214" s="20"/>
      <c r="TG214" s="20"/>
      <c r="TH214" s="20"/>
      <c r="TI214" s="20"/>
      <c r="TJ214" s="20"/>
      <c r="TK214" s="20"/>
      <c r="TL214" s="20"/>
      <c r="TM214" s="20"/>
      <c r="TN214" s="20"/>
      <c r="TO214" s="20"/>
      <c r="TP214" s="20"/>
      <c r="TQ214" s="20"/>
      <c r="TR214" s="20"/>
      <c r="TS214" s="20"/>
      <c r="TT214" s="20"/>
      <c r="TU214" s="20"/>
      <c r="TV214" s="20"/>
      <c r="TW214" s="20"/>
      <c r="TX214" s="20"/>
      <c r="TY214" s="20"/>
      <c r="TZ214" s="20"/>
      <c r="UA214" s="20"/>
      <c r="UB214" s="20"/>
      <c r="UC214" s="20"/>
      <c r="UD214" s="20"/>
      <c r="UE214" s="20"/>
      <c r="UF214" s="20"/>
      <c r="UG214" s="20"/>
      <c r="UH214" s="20"/>
      <c r="UI214" s="20"/>
      <c r="UJ214" s="20"/>
      <c r="UK214" s="20"/>
      <c r="UL214" s="20"/>
      <c r="UM214" s="20"/>
      <c r="UN214" s="20"/>
      <c r="UO214" s="20"/>
      <c r="UP214" s="20"/>
      <c r="UQ214" s="20"/>
      <c r="UR214" s="20"/>
      <c r="US214" s="20"/>
      <c r="UT214" s="20"/>
      <c r="UU214" s="20"/>
      <c r="UV214" s="20"/>
      <c r="UW214" s="20"/>
      <c r="UX214" s="20"/>
      <c r="UY214" s="20"/>
      <c r="UZ214" s="20"/>
      <c r="VA214" s="20"/>
      <c r="VB214" s="20"/>
      <c r="VC214" s="20"/>
      <c r="VD214" s="20"/>
      <c r="VE214" s="20"/>
      <c r="VF214" s="20"/>
      <c r="VG214" s="20"/>
      <c r="VH214" s="20"/>
      <c r="VI214" s="20"/>
      <c r="VJ214" s="20"/>
      <c r="VK214" s="20"/>
      <c r="VL214" s="20"/>
      <c r="VM214" s="20"/>
      <c r="VN214" s="20"/>
      <c r="VO214" s="20"/>
      <c r="VP214" s="20"/>
      <c r="VQ214" s="20"/>
      <c r="VR214" s="20"/>
      <c r="VS214" s="20"/>
      <c r="VT214" s="20"/>
      <c r="VU214" s="20"/>
      <c r="VV214" s="20"/>
      <c r="VW214" s="20"/>
      <c r="VX214" s="20"/>
      <c r="VY214" s="20"/>
      <c r="VZ214" s="20"/>
      <c r="WA214" s="20"/>
      <c r="WB214" s="20"/>
      <c r="WC214" s="20"/>
      <c r="WD214" s="20"/>
      <c r="WE214" s="20"/>
      <c r="WF214" s="20"/>
      <c r="WG214" s="20"/>
      <c r="WH214" s="20"/>
      <c r="WI214" s="20"/>
      <c r="WJ214" s="20"/>
      <c r="WK214" s="20"/>
      <c r="WL214" s="20"/>
      <c r="WM214" s="20"/>
      <c r="WN214" s="20"/>
      <c r="WO214" s="20"/>
      <c r="WP214" s="20"/>
      <c r="WQ214" s="20"/>
      <c r="WR214" s="20"/>
      <c r="WS214" s="20"/>
      <c r="WT214" s="20"/>
      <c r="WU214" s="20"/>
      <c r="WV214" s="20"/>
      <c r="WW214" s="20"/>
      <c r="WX214" s="20"/>
      <c r="WY214" s="20"/>
      <c r="WZ214" s="20"/>
      <c r="XA214" s="20"/>
      <c r="XB214" s="20"/>
      <c r="XC214" s="20"/>
      <c r="XD214" s="20"/>
      <c r="XE214" s="20"/>
      <c r="XF214" s="20"/>
      <c r="XG214" s="20"/>
      <c r="XH214" s="20"/>
      <c r="XI214" s="20"/>
      <c r="XJ214" s="20"/>
      <c r="XK214" s="20"/>
      <c r="XL214" s="20"/>
      <c r="XM214" s="20"/>
      <c r="XN214" s="20"/>
      <c r="XO214" s="20"/>
      <c r="XP214" s="20"/>
      <c r="XQ214" s="20"/>
      <c r="XR214" s="20"/>
      <c r="XS214" s="20"/>
      <c r="XT214" s="20"/>
      <c r="XU214" s="20"/>
      <c r="XV214" s="20"/>
      <c r="XW214" s="20"/>
      <c r="XX214" s="20"/>
      <c r="XY214" s="20"/>
      <c r="XZ214" s="20"/>
      <c r="YA214" s="20"/>
      <c r="YB214" s="20"/>
      <c r="YC214" s="20"/>
      <c r="YD214" s="20"/>
      <c r="YE214" s="20"/>
      <c r="YF214" s="20"/>
      <c r="YG214" s="20"/>
      <c r="YH214" s="20"/>
      <c r="YI214" s="20"/>
      <c r="YJ214" s="20"/>
      <c r="YK214" s="20"/>
      <c r="YL214" s="20"/>
      <c r="YM214" s="20"/>
      <c r="YN214" s="20"/>
      <c r="YO214" s="20"/>
      <c r="YP214" s="20"/>
      <c r="YQ214" s="20"/>
      <c r="YR214" s="20"/>
      <c r="YS214" s="20"/>
      <c r="YT214" s="20"/>
      <c r="YU214" s="20"/>
      <c r="YV214" s="20"/>
      <c r="YW214" s="20"/>
      <c r="YX214" s="20"/>
      <c r="YY214" s="20"/>
      <c r="YZ214" s="20"/>
      <c r="ZA214" s="20"/>
      <c r="ZB214" s="20"/>
      <c r="ZC214" s="20"/>
      <c r="ZD214" s="20"/>
      <c r="ZE214" s="20"/>
      <c r="ZF214" s="20"/>
      <c r="ZG214" s="20"/>
      <c r="ZH214" s="20"/>
      <c r="ZI214" s="20"/>
      <c r="ZJ214" s="20"/>
      <c r="ZK214" s="20"/>
      <c r="ZL214" s="20"/>
      <c r="ZM214" s="20"/>
      <c r="ZN214" s="20"/>
      <c r="ZO214" s="20"/>
      <c r="ZP214" s="20"/>
      <c r="ZQ214" s="20"/>
      <c r="ZR214" s="20"/>
      <c r="ZS214" s="20"/>
      <c r="ZT214" s="20"/>
      <c r="ZU214" s="20"/>
      <c r="ZV214" s="20"/>
      <c r="ZW214" s="20"/>
      <c r="ZX214" s="20"/>
      <c r="ZY214" s="20"/>
      <c r="ZZ214" s="20"/>
      <c r="AAA214" s="20"/>
      <c r="AAB214" s="20"/>
      <c r="AAC214" s="20"/>
      <c r="AAD214" s="20"/>
      <c r="AAE214" s="20"/>
      <c r="AAF214" s="20"/>
      <c r="AAG214" s="20"/>
      <c r="AAH214" s="20"/>
      <c r="AAI214" s="20"/>
      <c r="AAJ214" s="20"/>
      <c r="AAK214" s="20"/>
      <c r="AAL214" s="20"/>
      <c r="AAM214" s="20"/>
      <c r="AAN214" s="20"/>
      <c r="AAO214" s="20"/>
      <c r="AAP214" s="20"/>
      <c r="AAQ214" s="20"/>
      <c r="AAR214" s="20"/>
      <c r="AAS214" s="20"/>
      <c r="AAT214" s="20"/>
      <c r="AAU214" s="20"/>
      <c r="AAV214" s="20"/>
      <c r="AAW214" s="20"/>
      <c r="AAX214" s="20"/>
      <c r="AAY214" s="20"/>
      <c r="AAZ214" s="20"/>
      <c r="ABA214" s="20"/>
      <c r="ABB214" s="20"/>
      <c r="ABC214" s="20"/>
      <c r="ABD214" s="20"/>
      <c r="ABE214" s="20"/>
      <c r="ABF214" s="20"/>
      <c r="ABG214" s="20"/>
      <c r="ABH214" s="20"/>
      <c r="ABI214" s="20"/>
      <c r="ABJ214" s="20"/>
      <c r="ABK214" s="20"/>
      <c r="ABL214" s="20"/>
      <c r="ABM214" s="20"/>
      <c r="ABN214" s="20"/>
      <c r="ABO214" s="20"/>
      <c r="ABP214" s="20"/>
      <c r="ABQ214" s="20"/>
      <c r="ABR214" s="20"/>
      <c r="ABS214" s="20"/>
      <c r="ABT214" s="20"/>
      <c r="ABU214" s="20"/>
      <c r="ABV214" s="20"/>
      <c r="ABW214" s="20"/>
      <c r="ABX214" s="20"/>
      <c r="ABY214" s="20"/>
      <c r="ABZ214" s="20"/>
      <c r="ACA214" s="20"/>
      <c r="ACB214" s="20"/>
      <c r="ACC214" s="20"/>
      <c r="ACD214" s="20"/>
      <c r="ACE214" s="20"/>
      <c r="ACF214" s="20"/>
      <c r="ACG214" s="20"/>
      <c r="ACH214" s="20"/>
      <c r="ACI214" s="20"/>
      <c r="ACJ214" s="20"/>
      <c r="ACK214" s="20"/>
      <c r="ACL214" s="20"/>
      <c r="ACM214" s="20"/>
      <c r="ACN214" s="20"/>
      <c r="ACO214" s="20"/>
      <c r="ACP214" s="20"/>
      <c r="ACQ214" s="20"/>
      <c r="ACR214" s="20"/>
      <c r="ACS214" s="20"/>
      <c r="ACT214" s="20"/>
      <c r="ACU214" s="20"/>
      <c r="ACV214" s="20"/>
      <c r="ACW214" s="20"/>
      <c r="ACX214" s="20"/>
      <c r="ACY214" s="20"/>
      <c r="ACZ214" s="20"/>
      <c r="ADA214" s="20"/>
      <c r="ADB214" s="20"/>
      <c r="ADC214" s="20"/>
      <c r="ADD214" s="20"/>
      <c r="ADE214" s="20"/>
      <c r="ADF214" s="20"/>
      <c r="ADG214" s="20"/>
      <c r="ADH214" s="20"/>
      <c r="ADI214" s="20"/>
      <c r="ADJ214" s="20"/>
      <c r="ADK214" s="20"/>
      <c r="ADL214" s="20"/>
      <c r="ADM214" s="20"/>
      <c r="ADN214" s="20"/>
      <c r="ADO214" s="20"/>
      <c r="ADP214" s="20"/>
      <c r="ADQ214" s="20"/>
      <c r="ADR214" s="20"/>
      <c r="ADS214" s="20"/>
      <c r="ADT214" s="20"/>
      <c r="ADU214" s="20"/>
      <c r="ADV214" s="20"/>
      <c r="ADW214" s="20"/>
      <c r="ADX214" s="20"/>
      <c r="ADY214" s="20"/>
      <c r="ADZ214" s="20"/>
      <c r="AEA214" s="20"/>
      <c r="AEB214" s="20"/>
      <c r="AEC214" s="20"/>
      <c r="AED214" s="20"/>
      <c r="AEE214" s="20"/>
      <c r="AEF214" s="20"/>
      <c r="AEG214" s="20"/>
      <c r="AEH214" s="20"/>
      <c r="AEI214" s="20"/>
      <c r="AEJ214" s="20"/>
      <c r="AEK214" s="20"/>
      <c r="AEL214" s="20"/>
      <c r="AEM214" s="20"/>
      <c r="AEN214" s="20"/>
      <c r="AEO214" s="20"/>
      <c r="AEP214" s="20"/>
      <c r="AEQ214" s="20"/>
      <c r="AER214" s="20"/>
      <c r="AES214" s="20"/>
      <c r="AET214" s="20"/>
      <c r="AEU214" s="20"/>
      <c r="AEV214" s="20"/>
      <c r="AEW214" s="20"/>
      <c r="AEX214" s="20"/>
      <c r="AEY214" s="20"/>
      <c r="AEZ214" s="20"/>
      <c r="AFA214" s="20"/>
      <c r="AFB214" s="20"/>
      <c r="AFC214" s="20"/>
      <c r="AFD214" s="20"/>
      <c r="AFE214" s="20"/>
      <c r="AFF214" s="20"/>
      <c r="AFG214" s="20"/>
      <c r="AFH214" s="20"/>
      <c r="AFI214" s="20"/>
      <c r="AFJ214" s="20"/>
      <c r="AFK214" s="20"/>
      <c r="AFL214" s="20"/>
      <c r="AFM214" s="20"/>
      <c r="AFN214" s="20"/>
      <c r="AFO214" s="20"/>
      <c r="AFP214" s="20"/>
      <c r="AFQ214" s="20"/>
      <c r="AFR214" s="20"/>
      <c r="AFS214" s="20"/>
      <c r="AFT214" s="20"/>
      <c r="AFU214" s="20"/>
      <c r="AFV214" s="20"/>
      <c r="AFW214" s="20"/>
      <c r="AFX214" s="20"/>
      <c r="AFY214" s="20"/>
      <c r="AFZ214" s="20"/>
      <c r="AGA214" s="20"/>
      <c r="AGB214" s="20"/>
      <c r="AGC214" s="20"/>
      <c r="AGD214" s="20"/>
      <c r="AGE214" s="20"/>
      <c r="AGF214" s="20"/>
      <c r="AGG214" s="20"/>
      <c r="AGH214" s="20"/>
      <c r="AGI214" s="20"/>
      <c r="AGJ214" s="20"/>
      <c r="AGK214" s="20"/>
      <c r="AGL214" s="20"/>
      <c r="AGM214" s="20"/>
      <c r="AGN214" s="20"/>
      <c r="AGO214" s="20"/>
      <c r="AGP214" s="20"/>
      <c r="AGQ214" s="20"/>
      <c r="AGR214" s="20"/>
      <c r="AGS214" s="20"/>
      <c r="AGT214" s="20"/>
      <c r="AGU214" s="20"/>
      <c r="AGV214" s="20"/>
      <c r="AGW214" s="20"/>
      <c r="AGX214" s="20"/>
      <c r="AGY214" s="20"/>
      <c r="AGZ214" s="20"/>
      <c r="AHA214" s="20"/>
      <c r="AHB214" s="20"/>
      <c r="AHC214" s="20"/>
      <c r="AHD214" s="20"/>
      <c r="AHE214" s="20"/>
      <c r="AHF214" s="20"/>
      <c r="AHG214" s="20"/>
      <c r="AHH214" s="20"/>
      <c r="AHI214" s="20"/>
      <c r="AHJ214" s="20"/>
      <c r="AHK214" s="20"/>
      <c r="AHL214" s="20"/>
      <c r="AHM214" s="20"/>
      <c r="AHN214" s="20"/>
      <c r="AHO214" s="20"/>
      <c r="AHP214" s="20"/>
      <c r="AHQ214" s="20"/>
      <c r="AHR214" s="20"/>
      <c r="AHS214" s="20"/>
      <c r="AHT214" s="20"/>
      <c r="AHU214" s="20"/>
      <c r="AHV214" s="20"/>
      <c r="AHW214" s="20"/>
      <c r="AHX214" s="20"/>
      <c r="AHY214" s="20"/>
      <c r="AHZ214" s="20"/>
      <c r="AIA214" s="20"/>
      <c r="AIB214" s="20"/>
      <c r="AIC214" s="20"/>
      <c r="AID214" s="20"/>
      <c r="AIE214" s="20"/>
      <c r="AIF214" s="20"/>
      <c r="AIG214" s="20"/>
      <c r="AIH214" s="20"/>
      <c r="AII214" s="20"/>
      <c r="AIJ214" s="20"/>
      <c r="AIK214" s="20"/>
      <c r="AIL214" s="20"/>
      <c r="AIM214" s="20"/>
      <c r="AIN214" s="20"/>
      <c r="AIO214" s="20"/>
      <c r="AIP214" s="20"/>
      <c r="AIQ214" s="20"/>
      <c r="AIR214" s="20"/>
      <c r="AIS214" s="20"/>
      <c r="AIT214" s="20"/>
      <c r="AIU214" s="20"/>
      <c r="AIV214" s="20"/>
      <c r="AIW214" s="20"/>
      <c r="AIX214" s="20"/>
      <c r="AIY214" s="20"/>
      <c r="AIZ214" s="20"/>
      <c r="AJA214" s="20"/>
    </row>
    <row r="215" spans="4:937" x14ac:dyDescent="0.25">
      <c r="D215" s="23"/>
      <c r="L215" s="23"/>
      <c r="IO215" s="20"/>
      <c r="IQ215" s="20"/>
      <c r="IS215" s="20"/>
      <c r="IU215" s="20"/>
      <c r="IW215" s="20"/>
      <c r="IY215" s="20"/>
      <c r="JA215" s="20"/>
      <c r="JC215" s="20"/>
      <c r="JE215" s="20"/>
      <c r="JG215" s="20"/>
      <c r="JI215" s="20"/>
      <c r="JK215" s="20"/>
      <c r="JM215" s="20"/>
      <c r="JO215" s="20"/>
      <c r="JQ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20"/>
      <c r="KY215" s="20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20"/>
      <c r="MD215" s="20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20"/>
      <c r="NI215" s="20"/>
      <c r="NJ215" s="20"/>
      <c r="NK215" s="20"/>
      <c r="NL215" s="20"/>
      <c r="NM215" s="20"/>
      <c r="NN215" s="20"/>
      <c r="NO215" s="20"/>
      <c r="NP215" s="20"/>
      <c r="NQ215" s="20"/>
      <c r="NR215" s="20"/>
      <c r="NS215" s="20"/>
      <c r="NT215" s="20"/>
      <c r="NU215" s="20"/>
      <c r="NV215" s="20"/>
      <c r="NW215" s="20"/>
      <c r="NX215" s="20"/>
      <c r="NY215" s="20"/>
      <c r="NZ215" s="20"/>
      <c r="OA215" s="20"/>
      <c r="OB215" s="20"/>
      <c r="OC215" s="20"/>
      <c r="OD215" s="20"/>
      <c r="OE215" s="20"/>
      <c r="OF215" s="20"/>
      <c r="OG215" s="20"/>
      <c r="OH215" s="20"/>
      <c r="OI215" s="20"/>
      <c r="OJ215" s="20"/>
      <c r="OK215" s="20"/>
      <c r="OL215" s="20"/>
      <c r="OM215" s="20"/>
      <c r="ON215" s="20"/>
      <c r="OO215" s="20"/>
      <c r="OP215" s="20"/>
      <c r="OQ215" s="20"/>
      <c r="OR215" s="20"/>
      <c r="OS215" s="20"/>
      <c r="OT215" s="20"/>
      <c r="OU215" s="20"/>
      <c r="OV215" s="20"/>
      <c r="OW215" s="20"/>
      <c r="OX215" s="20"/>
      <c r="OY215" s="20"/>
      <c r="OZ215" s="20"/>
      <c r="PA215" s="20"/>
      <c r="PB215" s="20"/>
      <c r="PC215" s="20"/>
      <c r="PD215" s="20"/>
      <c r="PE215" s="20"/>
      <c r="PF215" s="20"/>
      <c r="PG215" s="20"/>
      <c r="PH215" s="20"/>
      <c r="PI215" s="20"/>
      <c r="PJ215" s="20"/>
      <c r="PK215" s="20"/>
      <c r="PL215" s="20"/>
      <c r="PM215" s="20"/>
      <c r="PN215" s="20"/>
      <c r="PO215" s="20"/>
      <c r="PP215" s="20"/>
      <c r="PQ215" s="20"/>
      <c r="PR215" s="20"/>
      <c r="PS215" s="20"/>
      <c r="PT215" s="20"/>
      <c r="PU215" s="20"/>
      <c r="PV215" s="20"/>
      <c r="PW215" s="20"/>
      <c r="PX215" s="20"/>
      <c r="PY215" s="20"/>
      <c r="PZ215" s="20"/>
      <c r="QA215" s="20"/>
      <c r="QB215" s="20"/>
      <c r="QC215" s="20"/>
      <c r="QD215" s="20"/>
      <c r="QE215" s="20"/>
      <c r="QF215" s="20"/>
      <c r="QG215" s="20"/>
      <c r="QH215" s="20"/>
      <c r="QI215" s="20"/>
      <c r="QJ215" s="20"/>
      <c r="QK215" s="20"/>
      <c r="QL215" s="20"/>
      <c r="QM215" s="20"/>
      <c r="QN215" s="20"/>
      <c r="QO215" s="20"/>
      <c r="QP215" s="20"/>
      <c r="QQ215" s="20"/>
      <c r="QR215" s="20"/>
      <c r="QS215" s="20"/>
      <c r="QT215" s="20"/>
      <c r="QU215" s="20"/>
      <c r="QV215" s="20"/>
      <c r="QW215" s="20"/>
      <c r="QX215" s="20"/>
      <c r="QY215" s="20"/>
      <c r="QZ215" s="20"/>
      <c r="RA215" s="20"/>
      <c r="RB215" s="20"/>
      <c r="RC215" s="20"/>
      <c r="RD215" s="20"/>
      <c r="RE215" s="20"/>
      <c r="RF215" s="20"/>
      <c r="RG215" s="20"/>
      <c r="RH215" s="20"/>
      <c r="RI215" s="20"/>
      <c r="RJ215" s="20"/>
      <c r="RK215" s="20"/>
      <c r="RL215" s="20"/>
      <c r="RM215" s="20"/>
      <c r="RN215" s="20"/>
      <c r="RO215" s="20"/>
      <c r="RP215" s="20"/>
      <c r="RQ215" s="20"/>
      <c r="RR215" s="20"/>
      <c r="RS215" s="20"/>
      <c r="RT215" s="20"/>
      <c r="RU215" s="20"/>
      <c r="RV215" s="20"/>
      <c r="RW215" s="20"/>
      <c r="RX215" s="20"/>
      <c r="RY215" s="20"/>
      <c r="RZ215" s="20"/>
      <c r="SA215" s="20"/>
      <c r="SB215" s="20"/>
      <c r="SC215" s="20"/>
      <c r="SD215" s="20"/>
      <c r="SE215" s="20"/>
      <c r="SF215" s="20"/>
      <c r="SG215" s="20"/>
      <c r="SH215" s="20"/>
      <c r="SI215" s="20"/>
      <c r="SJ215" s="20"/>
      <c r="SK215" s="20"/>
      <c r="SL215" s="20"/>
      <c r="SM215" s="20"/>
      <c r="SN215" s="20"/>
      <c r="SO215" s="20"/>
      <c r="SP215" s="20"/>
      <c r="SQ215" s="20"/>
      <c r="SR215" s="20"/>
      <c r="SS215" s="20"/>
      <c r="ST215" s="20"/>
      <c r="SU215" s="20"/>
      <c r="SV215" s="20"/>
      <c r="SW215" s="20"/>
      <c r="SX215" s="20"/>
      <c r="SY215" s="20"/>
      <c r="SZ215" s="20"/>
      <c r="TA215" s="20"/>
      <c r="TB215" s="20"/>
      <c r="TC215" s="20"/>
      <c r="TD215" s="20"/>
      <c r="TE215" s="20"/>
      <c r="TF215" s="20"/>
      <c r="TG215" s="20"/>
      <c r="TH215" s="20"/>
      <c r="TI215" s="20"/>
      <c r="TJ215" s="20"/>
      <c r="TK215" s="20"/>
      <c r="TL215" s="20"/>
      <c r="TM215" s="20"/>
      <c r="TN215" s="20"/>
      <c r="TO215" s="20"/>
      <c r="TP215" s="20"/>
      <c r="TQ215" s="20"/>
      <c r="TR215" s="20"/>
      <c r="TS215" s="20"/>
      <c r="TT215" s="20"/>
      <c r="TU215" s="20"/>
      <c r="TV215" s="20"/>
      <c r="TW215" s="20"/>
      <c r="TX215" s="20"/>
      <c r="TY215" s="20"/>
      <c r="TZ215" s="20"/>
      <c r="UA215" s="20"/>
      <c r="UB215" s="20"/>
      <c r="UC215" s="20"/>
      <c r="UD215" s="20"/>
      <c r="UE215" s="20"/>
      <c r="UF215" s="20"/>
      <c r="UG215" s="20"/>
      <c r="UH215" s="20"/>
      <c r="UI215" s="20"/>
      <c r="UJ215" s="20"/>
      <c r="UK215" s="20"/>
      <c r="UL215" s="20"/>
      <c r="UM215" s="20"/>
      <c r="UN215" s="20"/>
      <c r="UO215" s="20"/>
      <c r="UP215" s="20"/>
      <c r="UQ215" s="20"/>
      <c r="UR215" s="20"/>
      <c r="US215" s="20"/>
      <c r="UT215" s="20"/>
      <c r="UU215" s="20"/>
      <c r="UV215" s="20"/>
      <c r="UW215" s="20"/>
      <c r="UX215" s="20"/>
      <c r="UY215" s="20"/>
      <c r="UZ215" s="20"/>
      <c r="VA215" s="20"/>
      <c r="VB215" s="20"/>
      <c r="VC215" s="20"/>
      <c r="VD215" s="20"/>
      <c r="VE215" s="20"/>
      <c r="VF215" s="20"/>
      <c r="VG215" s="20"/>
      <c r="VH215" s="20"/>
      <c r="VI215" s="20"/>
      <c r="VJ215" s="20"/>
      <c r="VK215" s="20"/>
      <c r="VL215" s="20"/>
      <c r="VM215" s="20"/>
      <c r="VN215" s="20"/>
      <c r="VO215" s="20"/>
      <c r="VP215" s="20"/>
      <c r="VQ215" s="20"/>
      <c r="VR215" s="20"/>
      <c r="VS215" s="20"/>
      <c r="VT215" s="20"/>
      <c r="VU215" s="20"/>
      <c r="VV215" s="20"/>
      <c r="VW215" s="20"/>
      <c r="VX215" s="20"/>
      <c r="VY215" s="20"/>
      <c r="VZ215" s="20"/>
      <c r="WA215" s="20"/>
      <c r="WB215" s="20"/>
      <c r="WC215" s="20"/>
      <c r="WD215" s="20"/>
      <c r="WE215" s="20"/>
      <c r="WF215" s="20"/>
      <c r="WG215" s="20"/>
      <c r="WH215" s="20"/>
      <c r="WI215" s="20"/>
      <c r="WJ215" s="20"/>
      <c r="WK215" s="20"/>
      <c r="WL215" s="20"/>
      <c r="WM215" s="20"/>
      <c r="WN215" s="20"/>
      <c r="WO215" s="20"/>
      <c r="WP215" s="20"/>
      <c r="WQ215" s="20"/>
      <c r="WR215" s="20"/>
      <c r="WS215" s="20"/>
      <c r="WT215" s="20"/>
      <c r="WU215" s="20"/>
      <c r="WV215" s="20"/>
      <c r="WW215" s="20"/>
      <c r="WX215" s="20"/>
      <c r="WY215" s="20"/>
      <c r="WZ215" s="20"/>
      <c r="XA215" s="20"/>
      <c r="XB215" s="20"/>
      <c r="XC215" s="20"/>
      <c r="XD215" s="20"/>
      <c r="XE215" s="20"/>
      <c r="XF215" s="20"/>
      <c r="XG215" s="20"/>
      <c r="XH215" s="20"/>
      <c r="XI215" s="20"/>
      <c r="XJ215" s="20"/>
      <c r="XK215" s="20"/>
      <c r="XL215" s="20"/>
      <c r="XM215" s="20"/>
      <c r="XN215" s="20"/>
      <c r="XO215" s="20"/>
      <c r="XP215" s="20"/>
      <c r="XQ215" s="20"/>
      <c r="XR215" s="20"/>
      <c r="XS215" s="20"/>
      <c r="XT215" s="20"/>
      <c r="XU215" s="20"/>
      <c r="XV215" s="20"/>
      <c r="XW215" s="20"/>
      <c r="XX215" s="20"/>
      <c r="XY215" s="20"/>
      <c r="XZ215" s="20"/>
      <c r="YA215" s="20"/>
      <c r="YB215" s="20"/>
      <c r="YC215" s="20"/>
      <c r="YD215" s="20"/>
      <c r="YE215" s="20"/>
      <c r="YF215" s="20"/>
      <c r="YG215" s="20"/>
      <c r="YH215" s="20"/>
      <c r="YI215" s="20"/>
      <c r="YJ215" s="20"/>
      <c r="YK215" s="20"/>
      <c r="YL215" s="20"/>
      <c r="YM215" s="20"/>
      <c r="YN215" s="20"/>
      <c r="YO215" s="20"/>
      <c r="YP215" s="20"/>
      <c r="YQ215" s="20"/>
      <c r="YR215" s="20"/>
      <c r="YS215" s="20"/>
      <c r="YT215" s="20"/>
      <c r="YU215" s="20"/>
      <c r="YV215" s="20"/>
      <c r="YW215" s="20"/>
      <c r="YX215" s="20"/>
      <c r="YY215" s="20"/>
      <c r="YZ215" s="20"/>
      <c r="ZA215" s="20"/>
      <c r="ZB215" s="20"/>
      <c r="ZC215" s="20"/>
      <c r="ZD215" s="20"/>
      <c r="ZE215" s="20"/>
      <c r="ZF215" s="20"/>
      <c r="ZG215" s="20"/>
      <c r="ZH215" s="20"/>
      <c r="ZI215" s="20"/>
      <c r="ZJ215" s="20"/>
      <c r="ZK215" s="20"/>
      <c r="ZL215" s="20"/>
      <c r="ZM215" s="20"/>
      <c r="ZN215" s="20"/>
      <c r="ZO215" s="20"/>
      <c r="ZP215" s="20"/>
      <c r="ZQ215" s="20"/>
      <c r="ZR215" s="20"/>
      <c r="ZS215" s="20"/>
      <c r="ZT215" s="20"/>
      <c r="ZU215" s="20"/>
      <c r="ZV215" s="20"/>
      <c r="ZW215" s="20"/>
      <c r="ZX215" s="20"/>
      <c r="ZY215" s="20"/>
      <c r="ZZ215" s="20"/>
      <c r="AAA215" s="20"/>
      <c r="AAB215" s="20"/>
      <c r="AAC215" s="20"/>
      <c r="AAD215" s="20"/>
      <c r="AAE215" s="20"/>
      <c r="AAF215" s="20"/>
      <c r="AAG215" s="20"/>
      <c r="AAH215" s="20"/>
      <c r="AAI215" s="20"/>
      <c r="AAJ215" s="20"/>
      <c r="AAK215" s="20"/>
      <c r="AAL215" s="20"/>
      <c r="AAM215" s="20"/>
      <c r="AAN215" s="20"/>
      <c r="AAO215" s="20"/>
      <c r="AAP215" s="20"/>
      <c r="AAQ215" s="20"/>
      <c r="AAR215" s="20"/>
      <c r="AAS215" s="20"/>
      <c r="AAT215" s="20"/>
      <c r="AAU215" s="20"/>
      <c r="AAV215" s="20"/>
      <c r="AAW215" s="20"/>
      <c r="AAX215" s="20"/>
      <c r="AAY215" s="20"/>
      <c r="AAZ215" s="20"/>
      <c r="ABA215" s="20"/>
      <c r="ABB215" s="20"/>
      <c r="ABC215" s="20"/>
      <c r="ABD215" s="20"/>
      <c r="ABE215" s="20"/>
      <c r="ABF215" s="20"/>
      <c r="ABG215" s="20"/>
      <c r="ABH215" s="20"/>
      <c r="ABI215" s="20"/>
      <c r="ABJ215" s="20"/>
      <c r="ABK215" s="20"/>
      <c r="ABL215" s="20"/>
      <c r="ABM215" s="20"/>
      <c r="ABN215" s="20"/>
      <c r="ABO215" s="20"/>
      <c r="ABP215" s="20"/>
      <c r="ABQ215" s="20"/>
      <c r="ABR215" s="20"/>
      <c r="ABS215" s="20"/>
      <c r="ABT215" s="20"/>
      <c r="ABU215" s="20"/>
      <c r="ABV215" s="20"/>
      <c r="ABW215" s="20"/>
      <c r="ABX215" s="20"/>
      <c r="ABY215" s="20"/>
      <c r="ABZ215" s="20"/>
      <c r="ACA215" s="20"/>
      <c r="ACB215" s="20"/>
      <c r="ACC215" s="20"/>
      <c r="ACD215" s="20"/>
      <c r="ACE215" s="20"/>
      <c r="ACF215" s="20"/>
      <c r="ACG215" s="20"/>
      <c r="ACH215" s="20"/>
      <c r="ACI215" s="20"/>
      <c r="ACJ215" s="20"/>
      <c r="ACK215" s="20"/>
      <c r="ACL215" s="20"/>
      <c r="ACM215" s="20"/>
      <c r="ACN215" s="20"/>
      <c r="ACO215" s="20"/>
      <c r="ACP215" s="20"/>
      <c r="ACQ215" s="20"/>
      <c r="ACR215" s="20"/>
      <c r="ACS215" s="20"/>
      <c r="ACT215" s="20"/>
      <c r="ACU215" s="20"/>
      <c r="ACV215" s="20"/>
      <c r="ACW215" s="20"/>
      <c r="ACX215" s="20"/>
      <c r="ACY215" s="20"/>
      <c r="ACZ215" s="20"/>
      <c r="ADA215" s="20"/>
      <c r="ADB215" s="20"/>
      <c r="ADC215" s="20"/>
      <c r="ADD215" s="20"/>
      <c r="ADE215" s="20"/>
      <c r="ADF215" s="20"/>
      <c r="ADG215" s="20"/>
      <c r="ADH215" s="20"/>
      <c r="ADI215" s="20"/>
      <c r="ADJ215" s="20"/>
      <c r="ADK215" s="20"/>
      <c r="ADL215" s="20"/>
      <c r="ADM215" s="20"/>
      <c r="ADN215" s="20"/>
      <c r="ADO215" s="20"/>
      <c r="ADP215" s="20"/>
      <c r="ADQ215" s="20"/>
      <c r="ADR215" s="20"/>
      <c r="ADS215" s="20"/>
      <c r="ADT215" s="20"/>
      <c r="ADU215" s="20"/>
      <c r="ADV215" s="20"/>
      <c r="ADW215" s="20"/>
      <c r="ADX215" s="20"/>
      <c r="ADY215" s="20"/>
      <c r="ADZ215" s="20"/>
      <c r="AEA215" s="20"/>
      <c r="AEB215" s="20"/>
      <c r="AEC215" s="20"/>
      <c r="AED215" s="20"/>
      <c r="AEE215" s="20"/>
      <c r="AEF215" s="20"/>
      <c r="AEG215" s="20"/>
      <c r="AEH215" s="20"/>
      <c r="AEI215" s="20"/>
      <c r="AEJ215" s="20"/>
      <c r="AEK215" s="20"/>
      <c r="AEL215" s="20"/>
      <c r="AEM215" s="20"/>
      <c r="AEN215" s="20"/>
      <c r="AEO215" s="20"/>
      <c r="AEP215" s="20"/>
      <c r="AEQ215" s="20"/>
      <c r="AER215" s="20"/>
      <c r="AES215" s="20"/>
      <c r="AET215" s="20"/>
      <c r="AEU215" s="20"/>
      <c r="AEV215" s="20"/>
      <c r="AEW215" s="20"/>
      <c r="AEX215" s="20"/>
      <c r="AEY215" s="20"/>
      <c r="AEZ215" s="20"/>
      <c r="AFA215" s="20"/>
      <c r="AFB215" s="20"/>
      <c r="AFC215" s="20"/>
      <c r="AFD215" s="20"/>
      <c r="AFE215" s="20"/>
      <c r="AFF215" s="20"/>
      <c r="AFG215" s="20"/>
      <c r="AFH215" s="20"/>
      <c r="AFI215" s="20"/>
      <c r="AFJ215" s="20"/>
      <c r="AFK215" s="20"/>
      <c r="AFL215" s="20"/>
      <c r="AFM215" s="20"/>
      <c r="AFN215" s="20"/>
      <c r="AFO215" s="20"/>
      <c r="AFP215" s="20"/>
      <c r="AFQ215" s="20"/>
      <c r="AFR215" s="20"/>
      <c r="AFS215" s="20"/>
      <c r="AFT215" s="20"/>
      <c r="AFU215" s="20"/>
      <c r="AFV215" s="20"/>
      <c r="AFW215" s="20"/>
      <c r="AFX215" s="20"/>
      <c r="AFY215" s="20"/>
      <c r="AFZ215" s="20"/>
      <c r="AGA215" s="20"/>
      <c r="AGB215" s="20"/>
      <c r="AGC215" s="20"/>
      <c r="AGD215" s="20"/>
      <c r="AGE215" s="20"/>
      <c r="AGF215" s="20"/>
      <c r="AGG215" s="20"/>
      <c r="AGH215" s="20"/>
      <c r="AGI215" s="20"/>
      <c r="AGJ215" s="20"/>
      <c r="AGK215" s="20"/>
      <c r="AGL215" s="20"/>
      <c r="AGM215" s="20"/>
      <c r="AGN215" s="20"/>
      <c r="AGO215" s="20"/>
      <c r="AGP215" s="20"/>
      <c r="AGQ215" s="20"/>
      <c r="AGR215" s="20"/>
      <c r="AGS215" s="20"/>
      <c r="AGT215" s="20"/>
      <c r="AGU215" s="20"/>
      <c r="AGV215" s="20"/>
      <c r="AGW215" s="20"/>
      <c r="AGX215" s="20"/>
      <c r="AGY215" s="20"/>
      <c r="AGZ215" s="20"/>
      <c r="AHA215" s="20"/>
      <c r="AHB215" s="20"/>
      <c r="AHC215" s="20"/>
      <c r="AHD215" s="20"/>
      <c r="AHE215" s="20"/>
      <c r="AHF215" s="20"/>
      <c r="AHG215" s="20"/>
      <c r="AHH215" s="20"/>
      <c r="AHI215" s="20"/>
      <c r="AHJ215" s="20"/>
      <c r="AHK215" s="20"/>
      <c r="AHL215" s="20"/>
      <c r="AHM215" s="20"/>
      <c r="AHN215" s="20"/>
      <c r="AHO215" s="20"/>
      <c r="AHP215" s="20"/>
      <c r="AHQ215" s="20"/>
      <c r="AHR215" s="20"/>
      <c r="AHS215" s="20"/>
      <c r="AHT215" s="20"/>
      <c r="AHU215" s="20"/>
      <c r="AHV215" s="20"/>
      <c r="AHW215" s="20"/>
      <c r="AHX215" s="20"/>
      <c r="AHY215" s="20"/>
      <c r="AHZ215" s="20"/>
      <c r="AIA215" s="20"/>
      <c r="AIB215" s="20"/>
      <c r="AIC215" s="20"/>
      <c r="AID215" s="20"/>
      <c r="AIE215" s="20"/>
      <c r="AIF215" s="20"/>
      <c r="AIG215" s="20"/>
      <c r="AIH215" s="20"/>
      <c r="AII215" s="20"/>
      <c r="AIJ215" s="20"/>
      <c r="AIK215" s="20"/>
      <c r="AIL215" s="20"/>
      <c r="AIM215" s="20"/>
      <c r="AIN215" s="20"/>
      <c r="AIO215" s="20"/>
      <c r="AIP215" s="20"/>
      <c r="AIQ215" s="20"/>
      <c r="AIR215" s="20"/>
      <c r="AIS215" s="20"/>
      <c r="AIT215" s="20"/>
      <c r="AIU215" s="20"/>
      <c r="AIV215" s="20"/>
      <c r="AIW215" s="20"/>
      <c r="AIX215" s="20"/>
      <c r="AIY215" s="20"/>
      <c r="AIZ215" s="20"/>
      <c r="AJA215" s="20"/>
    </row>
    <row r="216" spans="4:937" x14ac:dyDescent="0.25">
      <c r="D216" s="23"/>
      <c r="L216" s="23"/>
      <c r="IO216" s="20"/>
      <c r="IQ216" s="20"/>
      <c r="IS216" s="20"/>
      <c r="IU216" s="20"/>
      <c r="IW216" s="20"/>
      <c r="IY216" s="20"/>
      <c r="JA216" s="20"/>
      <c r="JC216" s="20"/>
      <c r="JE216" s="20"/>
      <c r="JG216" s="20"/>
      <c r="JI216" s="20"/>
      <c r="JK216" s="20"/>
      <c r="JM216" s="20"/>
      <c r="JO216" s="20"/>
      <c r="JQ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20"/>
      <c r="KY216" s="20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20"/>
      <c r="MD216" s="20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20"/>
      <c r="NI216" s="20"/>
      <c r="NJ216" s="20"/>
      <c r="NK216" s="20"/>
      <c r="NL216" s="20"/>
      <c r="NM216" s="20"/>
      <c r="NN216" s="20"/>
      <c r="NO216" s="20"/>
      <c r="NP216" s="20"/>
      <c r="NQ216" s="20"/>
      <c r="NR216" s="20"/>
      <c r="NS216" s="20"/>
      <c r="NT216" s="20"/>
      <c r="NU216" s="20"/>
      <c r="NV216" s="20"/>
      <c r="NW216" s="20"/>
      <c r="NX216" s="20"/>
      <c r="NY216" s="20"/>
      <c r="NZ216" s="20"/>
      <c r="OA216" s="20"/>
      <c r="OB216" s="20"/>
      <c r="OC216" s="20"/>
      <c r="OD216" s="20"/>
      <c r="OE216" s="20"/>
      <c r="OF216" s="20"/>
      <c r="OG216" s="20"/>
      <c r="OH216" s="20"/>
      <c r="OI216" s="20"/>
      <c r="OJ216" s="20"/>
      <c r="OK216" s="20"/>
      <c r="OL216" s="20"/>
      <c r="OM216" s="20"/>
      <c r="ON216" s="20"/>
      <c r="OO216" s="20"/>
      <c r="OP216" s="20"/>
      <c r="OQ216" s="20"/>
      <c r="OR216" s="20"/>
      <c r="OS216" s="20"/>
      <c r="OT216" s="20"/>
      <c r="OU216" s="20"/>
      <c r="OV216" s="20"/>
      <c r="OW216" s="20"/>
      <c r="OX216" s="20"/>
      <c r="OY216" s="20"/>
      <c r="OZ216" s="20"/>
      <c r="PA216" s="20"/>
      <c r="PB216" s="20"/>
      <c r="PC216" s="20"/>
      <c r="PD216" s="20"/>
      <c r="PE216" s="20"/>
      <c r="PF216" s="20"/>
      <c r="PG216" s="20"/>
      <c r="PH216" s="20"/>
      <c r="PI216" s="20"/>
      <c r="PJ216" s="20"/>
      <c r="PK216" s="20"/>
      <c r="PL216" s="20"/>
      <c r="PM216" s="20"/>
      <c r="PN216" s="20"/>
      <c r="PO216" s="20"/>
      <c r="PP216" s="20"/>
      <c r="PQ216" s="20"/>
      <c r="PR216" s="20"/>
      <c r="PS216" s="20"/>
      <c r="PT216" s="20"/>
      <c r="PU216" s="20"/>
      <c r="PV216" s="20"/>
      <c r="PW216" s="20"/>
      <c r="PX216" s="20"/>
      <c r="PY216" s="20"/>
      <c r="PZ216" s="20"/>
      <c r="QA216" s="20"/>
      <c r="QB216" s="20"/>
      <c r="QC216" s="20"/>
      <c r="QD216" s="20"/>
      <c r="QE216" s="20"/>
      <c r="QF216" s="20"/>
      <c r="QG216" s="20"/>
      <c r="QH216" s="20"/>
      <c r="QI216" s="20"/>
      <c r="QJ216" s="20"/>
      <c r="QK216" s="20"/>
      <c r="QL216" s="20"/>
      <c r="QM216" s="20"/>
      <c r="QN216" s="20"/>
      <c r="QO216" s="20"/>
      <c r="QP216" s="20"/>
      <c r="QQ216" s="20"/>
      <c r="QR216" s="20"/>
      <c r="QS216" s="20"/>
      <c r="QT216" s="20"/>
      <c r="QU216" s="20"/>
      <c r="QV216" s="20"/>
      <c r="QW216" s="20"/>
      <c r="QX216" s="20"/>
      <c r="QY216" s="20"/>
      <c r="QZ216" s="20"/>
      <c r="RA216" s="20"/>
      <c r="RB216" s="20"/>
      <c r="RC216" s="20"/>
      <c r="RD216" s="20"/>
      <c r="RE216" s="20"/>
      <c r="RF216" s="20"/>
      <c r="RG216" s="20"/>
      <c r="RH216" s="20"/>
      <c r="RI216" s="20"/>
      <c r="RJ216" s="20"/>
      <c r="RK216" s="20"/>
      <c r="RL216" s="20"/>
      <c r="RM216" s="20"/>
      <c r="RN216" s="20"/>
      <c r="RO216" s="20"/>
      <c r="RP216" s="20"/>
      <c r="RQ216" s="20"/>
      <c r="RR216" s="20"/>
      <c r="RS216" s="20"/>
      <c r="RT216" s="20"/>
      <c r="RU216" s="20"/>
      <c r="RV216" s="20"/>
      <c r="RW216" s="20"/>
      <c r="RX216" s="20"/>
      <c r="RY216" s="20"/>
      <c r="RZ216" s="20"/>
      <c r="SA216" s="20"/>
      <c r="SB216" s="20"/>
      <c r="SC216" s="20"/>
      <c r="SD216" s="20"/>
      <c r="SE216" s="20"/>
      <c r="SF216" s="20"/>
      <c r="SG216" s="20"/>
      <c r="SH216" s="20"/>
      <c r="SI216" s="20"/>
      <c r="SJ216" s="20"/>
      <c r="SK216" s="20"/>
      <c r="SL216" s="20"/>
      <c r="SM216" s="20"/>
      <c r="SN216" s="20"/>
      <c r="SO216" s="20"/>
      <c r="SP216" s="20"/>
      <c r="SQ216" s="20"/>
      <c r="SR216" s="20"/>
      <c r="SS216" s="20"/>
      <c r="ST216" s="20"/>
      <c r="SU216" s="20"/>
      <c r="SV216" s="20"/>
      <c r="SW216" s="20"/>
      <c r="SX216" s="20"/>
      <c r="SY216" s="20"/>
      <c r="SZ216" s="20"/>
      <c r="TA216" s="20"/>
      <c r="TB216" s="20"/>
      <c r="TC216" s="20"/>
      <c r="TD216" s="20"/>
      <c r="TE216" s="20"/>
      <c r="TF216" s="20"/>
      <c r="TG216" s="20"/>
      <c r="TH216" s="20"/>
      <c r="TI216" s="20"/>
      <c r="TJ216" s="20"/>
      <c r="TK216" s="20"/>
      <c r="TL216" s="20"/>
      <c r="TM216" s="20"/>
      <c r="TN216" s="20"/>
      <c r="TO216" s="20"/>
      <c r="TP216" s="20"/>
      <c r="TQ216" s="20"/>
      <c r="TR216" s="20"/>
      <c r="TS216" s="20"/>
      <c r="TT216" s="20"/>
      <c r="TU216" s="20"/>
      <c r="TV216" s="20"/>
      <c r="TW216" s="20"/>
      <c r="TX216" s="20"/>
      <c r="TY216" s="20"/>
      <c r="TZ216" s="20"/>
      <c r="UA216" s="20"/>
      <c r="UB216" s="20"/>
      <c r="UC216" s="20"/>
      <c r="UD216" s="20"/>
      <c r="UE216" s="20"/>
      <c r="UF216" s="20"/>
      <c r="UG216" s="20"/>
      <c r="UH216" s="20"/>
      <c r="UI216" s="20"/>
      <c r="UJ216" s="20"/>
      <c r="UK216" s="20"/>
      <c r="UL216" s="20"/>
      <c r="UM216" s="20"/>
      <c r="UN216" s="20"/>
      <c r="UO216" s="20"/>
      <c r="UP216" s="20"/>
      <c r="UQ216" s="20"/>
      <c r="UR216" s="20"/>
      <c r="US216" s="20"/>
      <c r="UT216" s="20"/>
      <c r="UU216" s="20"/>
      <c r="UV216" s="20"/>
      <c r="UW216" s="20"/>
      <c r="UX216" s="20"/>
      <c r="UY216" s="20"/>
      <c r="UZ216" s="20"/>
      <c r="VA216" s="20"/>
      <c r="VB216" s="20"/>
      <c r="VC216" s="20"/>
      <c r="VD216" s="20"/>
      <c r="VE216" s="20"/>
      <c r="VF216" s="20"/>
      <c r="VG216" s="20"/>
      <c r="VH216" s="20"/>
      <c r="VI216" s="20"/>
      <c r="VJ216" s="20"/>
      <c r="VK216" s="20"/>
      <c r="VL216" s="20"/>
      <c r="VM216" s="20"/>
      <c r="VN216" s="20"/>
      <c r="VO216" s="20"/>
      <c r="VP216" s="20"/>
      <c r="VQ216" s="20"/>
      <c r="VR216" s="20"/>
      <c r="VS216" s="20"/>
      <c r="VT216" s="20"/>
      <c r="VU216" s="20"/>
      <c r="VV216" s="20"/>
      <c r="VW216" s="20"/>
      <c r="VX216" s="20"/>
      <c r="VY216" s="20"/>
      <c r="VZ216" s="20"/>
      <c r="WA216" s="20"/>
      <c r="WB216" s="20"/>
      <c r="WC216" s="20"/>
      <c r="WD216" s="20"/>
      <c r="WE216" s="20"/>
      <c r="WF216" s="20"/>
      <c r="WG216" s="20"/>
      <c r="WH216" s="20"/>
      <c r="WI216" s="20"/>
      <c r="WJ216" s="20"/>
      <c r="WK216" s="20"/>
      <c r="WL216" s="20"/>
      <c r="WM216" s="20"/>
      <c r="WN216" s="20"/>
      <c r="WO216" s="20"/>
      <c r="WP216" s="20"/>
      <c r="WQ216" s="20"/>
      <c r="WR216" s="20"/>
      <c r="WS216" s="20"/>
      <c r="WT216" s="20"/>
      <c r="WU216" s="20"/>
      <c r="WV216" s="20"/>
      <c r="WW216" s="20"/>
      <c r="WX216" s="20"/>
      <c r="WY216" s="20"/>
      <c r="WZ216" s="20"/>
      <c r="XA216" s="20"/>
      <c r="XB216" s="20"/>
      <c r="XC216" s="20"/>
      <c r="XD216" s="20"/>
      <c r="XE216" s="20"/>
      <c r="XF216" s="20"/>
      <c r="XG216" s="20"/>
      <c r="XH216" s="20"/>
      <c r="XI216" s="20"/>
      <c r="XJ216" s="20"/>
      <c r="XK216" s="20"/>
      <c r="XL216" s="20"/>
      <c r="XM216" s="20"/>
      <c r="XN216" s="20"/>
      <c r="XO216" s="20"/>
      <c r="XP216" s="20"/>
      <c r="XQ216" s="20"/>
      <c r="XR216" s="20"/>
      <c r="XS216" s="20"/>
      <c r="XT216" s="20"/>
      <c r="XU216" s="20"/>
      <c r="XV216" s="20"/>
      <c r="XW216" s="20"/>
      <c r="XX216" s="20"/>
      <c r="XY216" s="20"/>
      <c r="XZ216" s="20"/>
      <c r="YA216" s="20"/>
      <c r="YB216" s="20"/>
      <c r="YC216" s="20"/>
      <c r="YD216" s="20"/>
      <c r="YE216" s="20"/>
      <c r="YF216" s="20"/>
      <c r="YG216" s="20"/>
      <c r="YH216" s="20"/>
      <c r="YI216" s="20"/>
      <c r="YJ216" s="20"/>
      <c r="YK216" s="20"/>
      <c r="YL216" s="20"/>
      <c r="YM216" s="20"/>
      <c r="YN216" s="20"/>
      <c r="YO216" s="20"/>
      <c r="YP216" s="20"/>
      <c r="YQ216" s="20"/>
      <c r="YR216" s="20"/>
      <c r="YS216" s="20"/>
      <c r="YT216" s="20"/>
      <c r="YU216" s="20"/>
      <c r="YV216" s="20"/>
      <c r="YW216" s="20"/>
      <c r="YX216" s="20"/>
      <c r="YY216" s="20"/>
      <c r="YZ216" s="20"/>
      <c r="ZA216" s="20"/>
      <c r="ZB216" s="20"/>
      <c r="ZC216" s="20"/>
      <c r="ZD216" s="20"/>
      <c r="ZE216" s="20"/>
      <c r="ZF216" s="20"/>
      <c r="ZG216" s="20"/>
      <c r="ZH216" s="20"/>
      <c r="ZI216" s="20"/>
      <c r="ZJ216" s="20"/>
      <c r="ZK216" s="20"/>
      <c r="ZL216" s="20"/>
      <c r="ZM216" s="20"/>
      <c r="ZN216" s="20"/>
      <c r="ZO216" s="20"/>
      <c r="ZP216" s="20"/>
      <c r="ZQ216" s="20"/>
      <c r="ZR216" s="20"/>
      <c r="ZS216" s="20"/>
      <c r="ZT216" s="20"/>
      <c r="ZU216" s="20"/>
      <c r="ZV216" s="20"/>
      <c r="ZW216" s="20"/>
      <c r="ZX216" s="20"/>
      <c r="ZY216" s="20"/>
      <c r="ZZ216" s="20"/>
      <c r="AAA216" s="20"/>
      <c r="AAB216" s="20"/>
      <c r="AAC216" s="20"/>
      <c r="AAD216" s="20"/>
      <c r="AAE216" s="20"/>
      <c r="AAF216" s="20"/>
      <c r="AAG216" s="20"/>
      <c r="AAH216" s="20"/>
      <c r="AAI216" s="20"/>
      <c r="AAJ216" s="20"/>
      <c r="AAK216" s="20"/>
      <c r="AAL216" s="20"/>
      <c r="AAM216" s="20"/>
      <c r="AAN216" s="20"/>
      <c r="AAO216" s="20"/>
      <c r="AAP216" s="20"/>
      <c r="AAQ216" s="20"/>
      <c r="AAR216" s="20"/>
      <c r="AAS216" s="20"/>
      <c r="AAT216" s="20"/>
      <c r="AAU216" s="20"/>
      <c r="AAV216" s="20"/>
      <c r="AAW216" s="20"/>
      <c r="AAX216" s="20"/>
      <c r="AAY216" s="20"/>
      <c r="AAZ216" s="20"/>
      <c r="ABA216" s="20"/>
      <c r="ABB216" s="20"/>
      <c r="ABC216" s="20"/>
      <c r="ABD216" s="20"/>
      <c r="ABE216" s="20"/>
      <c r="ABF216" s="20"/>
      <c r="ABG216" s="20"/>
      <c r="ABH216" s="20"/>
      <c r="ABI216" s="20"/>
      <c r="ABJ216" s="20"/>
      <c r="ABK216" s="20"/>
      <c r="ABL216" s="20"/>
      <c r="ABM216" s="20"/>
      <c r="ABN216" s="20"/>
      <c r="ABO216" s="20"/>
      <c r="ABP216" s="20"/>
      <c r="ABQ216" s="20"/>
      <c r="ABR216" s="20"/>
      <c r="ABS216" s="20"/>
      <c r="ABT216" s="20"/>
      <c r="ABU216" s="20"/>
      <c r="ABV216" s="20"/>
      <c r="ABW216" s="20"/>
      <c r="ABX216" s="20"/>
      <c r="ABY216" s="20"/>
      <c r="ABZ216" s="20"/>
      <c r="ACA216" s="20"/>
      <c r="ACB216" s="20"/>
      <c r="ACC216" s="20"/>
      <c r="ACD216" s="20"/>
      <c r="ACE216" s="20"/>
      <c r="ACF216" s="20"/>
      <c r="ACG216" s="20"/>
      <c r="ACH216" s="20"/>
      <c r="ACI216" s="20"/>
      <c r="ACJ216" s="20"/>
      <c r="ACK216" s="20"/>
      <c r="ACL216" s="20"/>
      <c r="ACM216" s="20"/>
      <c r="ACN216" s="20"/>
      <c r="ACO216" s="20"/>
      <c r="ACP216" s="20"/>
      <c r="ACQ216" s="20"/>
      <c r="ACR216" s="20"/>
      <c r="ACS216" s="20"/>
      <c r="ACT216" s="20"/>
      <c r="ACU216" s="20"/>
      <c r="ACV216" s="20"/>
      <c r="ACW216" s="20"/>
      <c r="ACX216" s="20"/>
      <c r="ACY216" s="20"/>
      <c r="ACZ216" s="20"/>
      <c r="ADA216" s="20"/>
      <c r="ADB216" s="20"/>
      <c r="ADC216" s="20"/>
      <c r="ADD216" s="20"/>
      <c r="ADE216" s="20"/>
      <c r="ADF216" s="20"/>
      <c r="ADG216" s="20"/>
      <c r="ADH216" s="20"/>
      <c r="ADI216" s="20"/>
      <c r="ADJ216" s="20"/>
      <c r="ADK216" s="20"/>
      <c r="ADL216" s="20"/>
      <c r="ADM216" s="20"/>
      <c r="ADN216" s="20"/>
      <c r="ADO216" s="20"/>
      <c r="ADP216" s="20"/>
      <c r="ADQ216" s="20"/>
      <c r="ADR216" s="20"/>
      <c r="ADS216" s="20"/>
      <c r="ADT216" s="20"/>
      <c r="ADU216" s="20"/>
      <c r="ADV216" s="20"/>
      <c r="ADW216" s="20"/>
      <c r="ADX216" s="20"/>
      <c r="ADY216" s="20"/>
      <c r="ADZ216" s="20"/>
      <c r="AEA216" s="20"/>
      <c r="AEB216" s="20"/>
      <c r="AEC216" s="20"/>
      <c r="AED216" s="20"/>
      <c r="AEE216" s="20"/>
      <c r="AEF216" s="20"/>
      <c r="AEG216" s="20"/>
      <c r="AEH216" s="20"/>
      <c r="AEI216" s="20"/>
      <c r="AEJ216" s="20"/>
      <c r="AEK216" s="20"/>
      <c r="AEL216" s="20"/>
      <c r="AEM216" s="20"/>
      <c r="AEN216" s="20"/>
      <c r="AEO216" s="20"/>
      <c r="AEP216" s="20"/>
      <c r="AEQ216" s="20"/>
      <c r="AER216" s="20"/>
      <c r="AES216" s="20"/>
      <c r="AET216" s="20"/>
      <c r="AEU216" s="20"/>
      <c r="AEV216" s="20"/>
      <c r="AEW216" s="20"/>
      <c r="AEX216" s="20"/>
      <c r="AEY216" s="20"/>
      <c r="AEZ216" s="20"/>
      <c r="AFA216" s="20"/>
      <c r="AFB216" s="20"/>
      <c r="AFC216" s="20"/>
      <c r="AFD216" s="20"/>
      <c r="AFE216" s="20"/>
      <c r="AFF216" s="20"/>
      <c r="AFG216" s="20"/>
      <c r="AFH216" s="20"/>
      <c r="AFI216" s="20"/>
      <c r="AFJ216" s="20"/>
      <c r="AFK216" s="20"/>
      <c r="AFL216" s="20"/>
      <c r="AFM216" s="20"/>
      <c r="AFN216" s="20"/>
      <c r="AFO216" s="20"/>
      <c r="AFP216" s="20"/>
      <c r="AFQ216" s="20"/>
      <c r="AFR216" s="20"/>
      <c r="AFS216" s="20"/>
      <c r="AFT216" s="20"/>
      <c r="AFU216" s="20"/>
      <c r="AFV216" s="20"/>
      <c r="AFW216" s="20"/>
      <c r="AFX216" s="20"/>
      <c r="AFY216" s="20"/>
      <c r="AFZ216" s="20"/>
      <c r="AGA216" s="20"/>
      <c r="AGB216" s="20"/>
      <c r="AGC216" s="20"/>
      <c r="AGD216" s="20"/>
      <c r="AGE216" s="20"/>
      <c r="AGF216" s="20"/>
      <c r="AGG216" s="20"/>
      <c r="AGH216" s="20"/>
      <c r="AGI216" s="20"/>
      <c r="AGJ216" s="20"/>
      <c r="AGK216" s="20"/>
      <c r="AGL216" s="20"/>
      <c r="AGM216" s="20"/>
      <c r="AGN216" s="20"/>
      <c r="AGO216" s="20"/>
      <c r="AGP216" s="20"/>
      <c r="AGQ216" s="20"/>
      <c r="AGR216" s="20"/>
      <c r="AGS216" s="20"/>
      <c r="AGT216" s="20"/>
      <c r="AGU216" s="20"/>
      <c r="AGV216" s="20"/>
      <c r="AGW216" s="20"/>
      <c r="AGX216" s="20"/>
      <c r="AGY216" s="20"/>
      <c r="AGZ216" s="20"/>
      <c r="AHA216" s="20"/>
      <c r="AHB216" s="20"/>
      <c r="AHC216" s="20"/>
      <c r="AHD216" s="20"/>
      <c r="AHE216" s="20"/>
      <c r="AHF216" s="20"/>
      <c r="AHG216" s="20"/>
      <c r="AHH216" s="20"/>
      <c r="AHI216" s="20"/>
      <c r="AHJ216" s="20"/>
      <c r="AHK216" s="20"/>
      <c r="AHL216" s="20"/>
      <c r="AHM216" s="20"/>
      <c r="AHN216" s="20"/>
      <c r="AHO216" s="20"/>
      <c r="AHP216" s="20"/>
      <c r="AHQ216" s="20"/>
      <c r="AHR216" s="20"/>
      <c r="AHS216" s="20"/>
      <c r="AHT216" s="20"/>
      <c r="AHU216" s="20"/>
      <c r="AHV216" s="20"/>
      <c r="AHW216" s="20"/>
      <c r="AHX216" s="20"/>
      <c r="AHY216" s="20"/>
      <c r="AHZ216" s="20"/>
      <c r="AIA216" s="20"/>
      <c r="AIB216" s="20"/>
      <c r="AIC216" s="20"/>
      <c r="AID216" s="20"/>
      <c r="AIE216" s="20"/>
      <c r="AIF216" s="20"/>
      <c r="AIG216" s="20"/>
      <c r="AIH216" s="20"/>
      <c r="AII216" s="20"/>
      <c r="AIJ216" s="20"/>
      <c r="AIK216" s="20"/>
      <c r="AIL216" s="20"/>
      <c r="AIM216" s="20"/>
      <c r="AIN216" s="20"/>
      <c r="AIO216" s="20"/>
      <c r="AIP216" s="20"/>
      <c r="AIQ216" s="20"/>
      <c r="AIR216" s="20"/>
      <c r="AIS216" s="20"/>
      <c r="AIT216" s="20"/>
      <c r="AIU216" s="20"/>
      <c r="AIV216" s="20"/>
      <c r="AIW216" s="20"/>
      <c r="AIX216" s="20"/>
      <c r="AIY216" s="20"/>
      <c r="AIZ216" s="20"/>
      <c r="AJA216" s="20"/>
    </row>
    <row r="217" spans="4:937" x14ac:dyDescent="0.25">
      <c r="D217" s="23"/>
      <c r="L217" s="23"/>
      <c r="IO217" s="20"/>
      <c r="IQ217" s="20"/>
      <c r="IS217" s="20"/>
      <c r="IU217" s="20"/>
      <c r="IW217" s="20"/>
      <c r="IY217" s="20"/>
      <c r="JA217" s="20"/>
      <c r="JC217" s="20"/>
      <c r="JE217" s="20"/>
      <c r="JG217" s="20"/>
      <c r="JI217" s="20"/>
      <c r="JK217" s="20"/>
      <c r="JM217" s="20"/>
      <c r="JO217" s="20"/>
      <c r="JQ217" s="20"/>
      <c r="JS217" s="20"/>
      <c r="JT217" s="20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20"/>
      <c r="KY217" s="20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20"/>
      <c r="MD217" s="20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20"/>
      <c r="NI217" s="20"/>
      <c r="NJ217" s="20"/>
      <c r="NK217" s="20"/>
      <c r="NL217" s="20"/>
      <c r="NM217" s="20"/>
      <c r="NN217" s="20"/>
      <c r="NO217" s="20"/>
      <c r="NP217" s="20"/>
      <c r="NQ217" s="20"/>
      <c r="NR217" s="20"/>
      <c r="NS217" s="20"/>
      <c r="NT217" s="20"/>
      <c r="NU217" s="20"/>
      <c r="NV217" s="20"/>
      <c r="NW217" s="20"/>
      <c r="NX217" s="20"/>
      <c r="NY217" s="20"/>
      <c r="NZ217" s="20"/>
      <c r="OA217" s="20"/>
      <c r="OB217" s="20"/>
      <c r="OC217" s="20"/>
      <c r="OD217" s="20"/>
      <c r="OE217" s="20"/>
      <c r="OF217" s="20"/>
      <c r="OG217" s="20"/>
      <c r="OH217" s="20"/>
      <c r="OI217" s="20"/>
      <c r="OJ217" s="20"/>
      <c r="OK217" s="20"/>
      <c r="OL217" s="20"/>
      <c r="OM217" s="20"/>
      <c r="ON217" s="20"/>
      <c r="OO217" s="20"/>
      <c r="OP217" s="20"/>
      <c r="OQ217" s="20"/>
      <c r="OR217" s="20"/>
      <c r="OS217" s="20"/>
      <c r="OT217" s="20"/>
      <c r="OU217" s="20"/>
      <c r="OV217" s="20"/>
      <c r="OW217" s="20"/>
      <c r="OX217" s="20"/>
      <c r="OY217" s="20"/>
      <c r="OZ217" s="20"/>
      <c r="PA217" s="20"/>
      <c r="PB217" s="20"/>
      <c r="PC217" s="20"/>
      <c r="PD217" s="20"/>
      <c r="PE217" s="20"/>
      <c r="PF217" s="20"/>
      <c r="PG217" s="20"/>
      <c r="PH217" s="20"/>
      <c r="PI217" s="20"/>
      <c r="PJ217" s="20"/>
      <c r="PK217" s="20"/>
      <c r="PL217" s="20"/>
      <c r="PM217" s="20"/>
      <c r="PN217" s="20"/>
      <c r="PO217" s="20"/>
      <c r="PP217" s="20"/>
      <c r="PQ217" s="20"/>
      <c r="PR217" s="20"/>
      <c r="PS217" s="20"/>
      <c r="PT217" s="20"/>
      <c r="PU217" s="20"/>
      <c r="PV217" s="20"/>
      <c r="PW217" s="20"/>
      <c r="PX217" s="20"/>
      <c r="PY217" s="20"/>
      <c r="PZ217" s="20"/>
      <c r="QA217" s="20"/>
      <c r="QB217" s="20"/>
      <c r="QC217" s="20"/>
      <c r="QD217" s="20"/>
      <c r="QE217" s="20"/>
      <c r="QF217" s="20"/>
      <c r="QG217" s="20"/>
      <c r="QH217" s="20"/>
      <c r="QI217" s="20"/>
      <c r="QJ217" s="20"/>
      <c r="QK217" s="20"/>
      <c r="QL217" s="20"/>
      <c r="QM217" s="20"/>
      <c r="QN217" s="20"/>
      <c r="QO217" s="20"/>
      <c r="QP217" s="20"/>
      <c r="QQ217" s="20"/>
      <c r="QR217" s="20"/>
      <c r="QS217" s="20"/>
      <c r="QT217" s="20"/>
      <c r="QU217" s="20"/>
      <c r="QV217" s="20"/>
      <c r="QW217" s="20"/>
      <c r="QX217" s="20"/>
      <c r="QY217" s="20"/>
      <c r="QZ217" s="20"/>
      <c r="RA217" s="20"/>
      <c r="RB217" s="20"/>
      <c r="RC217" s="20"/>
      <c r="RD217" s="20"/>
      <c r="RE217" s="20"/>
      <c r="RF217" s="20"/>
      <c r="RG217" s="20"/>
      <c r="RH217" s="20"/>
      <c r="RI217" s="20"/>
      <c r="RJ217" s="20"/>
      <c r="RK217" s="20"/>
      <c r="RL217" s="20"/>
      <c r="RM217" s="20"/>
      <c r="RN217" s="20"/>
      <c r="RO217" s="20"/>
      <c r="RP217" s="20"/>
      <c r="RQ217" s="20"/>
      <c r="RR217" s="20"/>
      <c r="RS217" s="20"/>
      <c r="RT217" s="20"/>
      <c r="RU217" s="20"/>
      <c r="RV217" s="20"/>
      <c r="RW217" s="20"/>
      <c r="RX217" s="20"/>
      <c r="RY217" s="20"/>
      <c r="RZ217" s="20"/>
      <c r="SA217" s="20"/>
      <c r="SB217" s="20"/>
      <c r="SC217" s="20"/>
      <c r="SD217" s="20"/>
      <c r="SE217" s="20"/>
      <c r="SF217" s="20"/>
      <c r="SG217" s="20"/>
      <c r="SH217" s="20"/>
      <c r="SI217" s="20"/>
      <c r="SJ217" s="20"/>
      <c r="SK217" s="20"/>
      <c r="SL217" s="20"/>
      <c r="SM217" s="20"/>
      <c r="SN217" s="20"/>
      <c r="SO217" s="20"/>
      <c r="SP217" s="20"/>
      <c r="SQ217" s="20"/>
      <c r="SR217" s="20"/>
      <c r="SS217" s="20"/>
      <c r="ST217" s="20"/>
      <c r="SU217" s="20"/>
      <c r="SV217" s="20"/>
      <c r="SW217" s="20"/>
      <c r="SX217" s="20"/>
      <c r="SY217" s="20"/>
      <c r="SZ217" s="20"/>
      <c r="TA217" s="20"/>
      <c r="TB217" s="20"/>
      <c r="TC217" s="20"/>
      <c r="TD217" s="20"/>
      <c r="TE217" s="20"/>
      <c r="TF217" s="20"/>
      <c r="TG217" s="20"/>
      <c r="TH217" s="20"/>
      <c r="TI217" s="20"/>
      <c r="TJ217" s="20"/>
      <c r="TK217" s="20"/>
      <c r="TL217" s="20"/>
      <c r="TM217" s="20"/>
      <c r="TN217" s="20"/>
      <c r="TO217" s="20"/>
      <c r="TP217" s="20"/>
      <c r="TQ217" s="20"/>
      <c r="TR217" s="20"/>
      <c r="TS217" s="20"/>
      <c r="TT217" s="20"/>
      <c r="TU217" s="20"/>
      <c r="TV217" s="20"/>
      <c r="TW217" s="20"/>
      <c r="TX217" s="20"/>
      <c r="TY217" s="20"/>
      <c r="TZ217" s="20"/>
      <c r="UA217" s="20"/>
      <c r="UB217" s="20"/>
      <c r="UC217" s="20"/>
      <c r="UD217" s="20"/>
      <c r="UE217" s="20"/>
      <c r="UF217" s="20"/>
      <c r="UG217" s="20"/>
      <c r="UH217" s="20"/>
      <c r="UI217" s="20"/>
      <c r="UJ217" s="20"/>
      <c r="UK217" s="20"/>
      <c r="UL217" s="20"/>
      <c r="UM217" s="20"/>
      <c r="UN217" s="20"/>
      <c r="UO217" s="20"/>
      <c r="UP217" s="20"/>
      <c r="UQ217" s="20"/>
      <c r="UR217" s="20"/>
      <c r="US217" s="20"/>
      <c r="UT217" s="20"/>
      <c r="UU217" s="20"/>
      <c r="UV217" s="20"/>
      <c r="UW217" s="20"/>
      <c r="UX217" s="20"/>
      <c r="UY217" s="20"/>
      <c r="UZ217" s="20"/>
      <c r="VA217" s="20"/>
      <c r="VB217" s="20"/>
      <c r="VC217" s="20"/>
      <c r="VD217" s="20"/>
      <c r="VE217" s="20"/>
      <c r="VF217" s="20"/>
      <c r="VG217" s="20"/>
      <c r="VH217" s="20"/>
      <c r="VI217" s="20"/>
      <c r="VJ217" s="20"/>
      <c r="VK217" s="20"/>
      <c r="VL217" s="20"/>
      <c r="VM217" s="20"/>
      <c r="VN217" s="20"/>
      <c r="VO217" s="20"/>
      <c r="VP217" s="20"/>
      <c r="VQ217" s="20"/>
      <c r="VR217" s="20"/>
      <c r="VS217" s="20"/>
      <c r="VT217" s="20"/>
      <c r="VU217" s="20"/>
      <c r="VV217" s="20"/>
      <c r="VW217" s="20"/>
      <c r="VX217" s="20"/>
      <c r="VY217" s="20"/>
      <c r="VZ217" s="20"/>
      <c r="WA217" s="20"/>
      <c r="WB217" s="20"/>
      <c r="WC217" s="20"/>
      <c r="WD217" s="20"/>
      <c r="WE217" s="20"/>
      <c r="WF217" s="20"/>
      <c r="WG217" s="20"/>
      <c r="WH217" s="20"/>
      <c r="WI217" s="20"/>
      <c r="WJ217" s="20"/>
      <c r="WK217" s="20"/>
      <c r="WL217" s="20"/>
      <c r="WM217" s="20"/>
      <c r="WN217" s="20"/>
      <c r="WO217" s="20"/>
      <c r="WP217" s="20"/>
      <c r="WQ217" s="20"/>
      <c r="WR217" s="20"/>
      <c r="WS217" s="20"/>
      <c r="WT217" s="20"/>
      <c r="WU217" s="20"/>
      <c r="WV217" s="20"/>
      <c r="WW217" s="20"/>
      <c r="WX217" s="20"/>
      <c r="WY217" s="20"/>
      <c r="WZ217" s="20"/>
      <c r="XA217" s="20"/>
      <c r="XB217" s="20"/>
      <c r="XC217" s="20"/>
      <c r="XD217" s="20"/>
      <c r="XE217" s="20"/>
      <c r="XF217" s="20"/>
      <c r="XG217" s="20"/>
      <c r="XH217" s="20"/>
      <c r="XI217" s="20"/>
      <c r="XJ217" s="20"/>
      <c r="XK217" s="20"/>
      <c r="XL217" s="20"/>
      <c r="XM217" s="20"/>
      <c r="XN217" s="20"/>
      <c r="XO217" s="20"/>
      <c r="XP217" s="20"/>
      <c r="XQ217" s="20"/>
      <c r="XR217" s="20"/>
      <c r="XS217" s="20"/>
      <c r="XT217" s="20"/>
      <c r="XU217" s="20"/>
      <c r="XV217" s="20"/>
      <c r="XW217" s="20"/>
      <c r="XX217" s="20"/>
      <c r="XY217" s="20"/>
      <c r="XZ217" s="20"/>
      <c r="YA217" s="20"/>
      <c r="YB217" s="20"/>
      <c r="YC217" s="20"/>
      <c r="YD217" s="20"/>
      <c r="YE217" s="20"/>
      <c r="YF217" s="20"/>
      <c r="YG217" s="20"/>
      <c r="YH217" s="20"/>
      <c r="YI217" s="20"/>
      <c r="YJ217" s="20"/>
      <c r="YK217" s="20"/>
      <c r="YL217" s="20"/>
      <c r="YM217" s="20"/>
      <c r="YN217" s="20"/>
      <c r="YO217" s="20"/>
      <c r="YP217" s="20"/>
      <c r="YQ217" s="20"/>
      <c r="YR217" s="20"/>
      <c r="YS217" s="20"/>
      <c r="YT217" s="20"/>
      <c r="YU217" s="20"/>
      <c r="YV217" s="20"/>
      <c r="YW217" s="20"/>
      <c r="YX217" s="20"/>
      <c r="YY217" s="20"/>
      <c r="YZ217" s="20"/>
      <c r="ZA217" s="20"/>
      <c r="ZB217" s="20"/>
      <c r="ZC217" s="20"/>
      <c r="ZD217" s="20"/>
      <c r="ZE217" s="20"/>
      <c r="ZF217" s="20"/>
      <c r="ZG217" s="20"/>
      <c r="ZH217" s="20"/>
      <c r="ZI217" s="20"/>
      <c r="ZJ217" s="20"/>
      <c r="ZK217" s="20"/>
      <c r="ZL217" s="20"/>
      <c r="ZM217" s="20"/>
      <c r="ZN217" s="20"/>
      <c r="ZO217" s="20"/>
      <c r="ZP217" s="20"/>
      <c r="ZQ217" s="20"/>
      <c r="ZR217" s="20"/>
      <c r="ZS217" s="20"/>
      <c r="ZT217" s="20"/>
      <c r="ZU217" s="20"/>
      <c r="ZV217" s="20"/>
      <c r="ZW217" s="20"/>
      <c r="ZX217" s="20"/>
      <c r="ZY217" s="20"/>
      <c r="ZZ217" s="20"/>
      <c r="AAA217" s="20"/>
      <c r="AAB217" s="20"/>
      <c r="AAC217" s="20"/>
      <c r="AAD217" s="20"/>
      <c r="AAE217" s="20"/>
      <c r="AAF217" s="20"/>
      <c r="AAG217" s="20"/>
      <c r="AAH217" s="20"/>
      <c r="AAI217" s="20"/>
      <c r="AAJ217" s="20"/>
      <c r="AAK217" s="20"/>
      <c r="AAL217" s="20"/>
      <c r="AAM217" s="20"/>
      <c r="AAN217" s="20"/>
      <c r="AAO217" s="20"/>
      <c r="AAP217" s="20"/>
      <c r="AAQ217" s="20"/>
      <c r="AAR217" s="20"/>
      <c r="AAS217" s="20"/>
      <c r="AAT217" s="20"/>
      <c r="AAU217" s="20"/>
      <c r="AAV217" s="20"/>
      <c r="AAW217" s="20"/>
      <c r="AAX217" s="20"/>
      <c r="AAY217" s="20"/>
      <c r="AAZ217" s="20"/>
      <c r="ABA217" s="20"/>
      <c r="ABB217" s="20"/>
      <c r="ABC217" s="20"/>
      <c r="ABD217" s="20"/>
      <c r="ABE217" s="20"/>
      <c r="ABF217" s="20"/>
      <c r="ABG217" s="20"/>
      <c r="ABH217" s="20"/>
      <c r="ABI217" s="20"/>
      <c r="ABJ217" s="20"/>
      <c r="ABK217" s="20"/>
      <c r="ABL217" s="20"/>
      <c r="ABM217" s="20"/>
      <c r="ABN217" s="20"/>
      <c r="ABO217" s="20"/>
      <c r="ABP217" s="20"/>
      <c r="ABQ217" s="20"/>
      <c r="ABR217" s="20"/>
      <c r="ABS217" s="20"/>
      <c r="ABT217" s="20"/>
      <c r="ABU217" s="20"/>
      <c r="ABV217" s="20"/>
      <c r="ABW217" s="20"/>
      <c r="ABX217" s="20"/>
      <c r="ABY217" s="20"/>
      <c r="ABZ217" s="20"/>
      <c r="ACA217" s="20"/>
      <c r="ACB217" s="20"/>
      <c r="ACC217" s="20"/>
      <c r="ACD217" s="20"/>
      <c r="ACE217" s="20"/>
      <c r="ACF217" s="20"/>
      <c r="ACG217" s="20"/>
      <c r="ACH217" s="20"/>
      <c r="ACI217" s="20"/>
      <c r="ACJ217" s="20"/>
      <c r="ACK217" s="20"/>
      <c r="ACL217" s="20"/>
      <c r="ACM217" s="20"/>
      <c r="ACN217" s="20"/>
      <c r="ACO217" s="20"/>
      <c r="ACP217" s="20"/>
      <c r="ACQ217" s="20"/>
      <c r="ACR217" s="20"/>
      <c r="ACS217" s="20"/>
      <c r="ACT217" s="20"/>
      <c r="ACU217" s="20"/>
      <c r="ACV217" s="20"/>
      <c r="ACW217" s="20"/>
      <c r="ACX217" s="20"/>
      <c r="ACY217" s="20"/>
      <c r="ACZ217" s="20"/>
      <c r="ADA217" s="20"/>
      <c r="ADB217" s="20"/>
      <c r="ADC217" s="20"/>
      <c r="ADD217" s="20"/>
      <c r="ADE217" s="20"/>
      <c r="ADF217" s="20"/>
      <c r="ADG217" s="20"/>
      <c r="ADH217" s="20"/>
      <c r="ADI217" s="20"/>
      <c r="ADJ217" s="20"/>
      <c r="ADK217" s="20"/>
      <c r="ADL217" s="20"/>
      <c r="ADM217" s="20"/>
      <c r="ADN217" s="20"/>
      <c r="ADO217" s="20"/>
      <c r="ADP217" s="20"/>
      <c r="ADQ217" s="20"/>
      <c r="ADR217" s="20"/>
      <c r="ADS217" s="20"/>
      <c r="ADT217" s="20"/>
      <c r="ADU217" s="20"/>
      <c r="ADV217" s="20"/>
      <c r="ADW217" s="20"/>
      <c r="ADX217" s="20"/>
      <c r="ADY217" s="20"/>
      <c r="ADZ217" s="20"/>
      <c r="AEA217" s="20"/>
      <c r="AEB217" s="20"/>
      <c r="AEC217" s="20"/>
      <c r="AED217" s="20"/>
      <c r="AEE217" s="20"/>
      <c r="AEF217" s="20"/>
      <c r="AEG217" s="20"/>
      <c r="AEH217" s="20"/>
      <c r="AEI217" s="20"/>
      <c r="AEJ217" s="20"/>
      <c r="AEK217" s="20"/>
      <c r="AEL217" s="20"/>
      <c r="AEM217" s="20"/>
      <c r="AEN217" s="20"/>
      <c r="AEO217" s="20"/>
      <c r="AEP217" s="20"/>
      <c r="AEQ217" s="20"/>
      <c r="AER217" s="20"/>
      <c r="AES217" s="20"/>
      <c r="AET217" s="20"/>
      <c r="AEU217" s="20"/>
      <c r="AEV217" s="20"/>
      <c r="AEW217" s="20"/>
      <c r="AEX217" s="20"/>
      <c r="AEY217" s="20"/>
      <c r="AEZ217" s="20"/>
      <c r="AFA217" s="20"/>
      <c r="AFB217" s="20"/>
      <c r="AFC217" s="20"/>
      <c r="AFD217" s="20"/>
      <c r="AFE217" s="20"/>
      <c r="AFF217" s="20"/>
      <c r="AFG217" s="20"/>
      <c r="AFH217" s="20"/>
      <c r="AFI217" s="20"/>
      <c r="AFJ217" s="20"/>
      <c r="AFK217" s="20"/>
      <c r="AFL217" s="20"/>
      <c r="AFM217" s="20"/>
      <c r="AFN217" s="20"/>
      <c r="AFO217" s="20"/>
      <c r="AFP217" s="20"/>
      <c r="AFQ217" s="20"/>
      <c r="AFR217" s="20"/>
      <c r="AFS217" s="20"/>
      <c r="AFT217" s="20"/>
      <c r="AFU217" s="20"/>
      <c r="AFV217" s="20"/>
      <c r="AFW217" s="20"/>
      <c r="AFX217" s="20"/>
      <c r="AFY217" s="20"/>
      <c r="AFZ217" s="20"/>
      <c r="AGA217" s="20"/>
      <c r="AGB217" s="20"/>
      <c r="AGC217" s="20"/>
      <c r="AGD217" s="20"/>
      <c r="AGE217" s="20"/>
      <c r="AGF217" s="20"/>
      <c r="AGG217" s="20"/>
      <c r="AGH217" s="20"/>
      <c r="AGI217" s="20"/>
      <c r="AGJ217" s="20"/>
      <c r="AGK217" s="20"/>
      <c r="AGL217" s="20"/>
      <c r="AGM217" s="20"/>
      <c r="AGN217" s="20"/>
      <c r="AGO217" s="20"/>
      <c r="AGP217" s="20"/>
      <c r="AGQ217" s="20"/>
      <c r="AGR217" s="20"/>
      <c r="AGS217" s="20"/>
      <c r="AGT217" s="20"/>
      <c r="AGU217" s="20"/>
      <c r="AGV217" s="20"/>
      <c r="AGW217" s="20"/>
      <c r="AGX217" s="20"/>
      <c r="AGY217" s="20"/>
      <c r="AGZ217" s="20"/>
      <c r="AHA217" s="20"/>
      <c r="AHB217" s="20"/>
      <c r="AHC217" s="20"/>
      <c r="AHD217" s="20"/>
      <c r="AHE217" s="20"/>
      <c r="AHF217" s="20"/>
      <c r="AHG217" s="20"/>
      <c r="AHH217" s="20"/>
      <c r="AHI217" s="20"/>
      <c r="AHJ217" s="20"/>
      <c r="AHK217" s="20"/>
      <c r="AHL217" s="20"/>
      <c r="AHM217" s="20"/>
      <c r="AHN217" s="20"/>
      <c r="AHO217" s="20"/>
      <c r="AHP217" s="20"/>
      <c r="AHQ217" s="20"/>
      <c r="AHR217" s="20"/>
      <c r="AHS217" s="20"/>
      <c r="AHT217" s="20"/>
      <c r="AHU217" s="20"/>
      <c r="AHV217" s="20"/>
      <c r="AHW217" s="20"/>
      <c r="AHX217" s="20"/>
      <c r="AHY217" s="20"/>
      <c r="AHZ217" s="20"/>
      <c r="AIA217" s="20"/>
      <c r="AIB217" s="20"/>
      <c r="AIC217" s="20"/>
      <c r="AID217" s="20"/>
      <c r="AIE217" s="20"/>
      <c r="AIF217" s="20"/>
      <c r="AIG217" s="20"/>
      <c r="AIH217" s="20"/>
      <c r="AII217" s="20"/>
      <c r="AIJ217" s="20"/>
      <c r="AIK217" s="20"/>
      <c r="AIL217" s="20"/>
      <c r="AIM217" s="20"/>
      <c r="AIN217" s="20"/>
      <c r="AIO217" s="20"/>
      <c r="AIP217" s="20"/>
      <c r="AIQ217" s="20"/>
      <c r="AIR217" s="20"/>
      <c r="AIS217" s="20"/>
      <c r="AIT217" s="20"/>
      <c r="AIU217" s="20"/>
      <c r="AIV217" s="20"/>
      <c r="AIW217" s="20"/>
      <c r="AIX217" s="20"/>
      <c r="AIY217" s="20"/>
      <c r="AIZ217" s="20"/>
      <c r="AJA217" s="20"/>
    </row>
    <row r="218" spans="4:937" x14ac:dyDescent="0.25">
      <c r="D218" s="23"/>
      <c r="L218" s="23"/>
      <c r="IO218" s="20"/>
      <c r="IQ218" s="20"/>
      <c r="IS218" s="20"/>
      <c r="IU218" s="20"/>
      <c r="IW218" s="20"/>
      <c r="IY218" s="20"/>
      <c r="JA218" s="20"/>
      <c r="JC218" s="20"/>
      <c r="JE218" s="20"/>
      <c r="JG218" s="20"/>
      <c r="JI218" s="20"/>
      <c r="JK218" s="20"/>
      <c r="JM218" s="20"/>
      <c r="JO218" s="20"/>
      <c r="JQ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20"/>
      <c r="KY218" s="20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20"/>
      <c r="MD218" s="20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20"/>
      <c r="NI218" s="20"/>
      <c r="NJ218" s="20"/>
      <c r="NK218" s="20"/>
      <c r="NL218" s="20"/>
      <c r="NM218" s="20"/>
      <c r="NN218" s="20"/>
      <c r="NO218" s="20"/>
      <c r="NP218" s="20"/>
      <c r="NQ218" s="20"/>
      <c r="NR218" s="20"/>
      <c r="NS218" s="20"/>
      <c r="NT218" s="20"/>
      <c r="NU218" s="20"/>
      <c r="NV218" s="20"/>
      <c r="NW218" s="20"/>
      <c r="NX218" s="20"/>
      <c r="NY218" s="20"/>
      <c r="NZ218" s="20"/>
      <c r="OA218" s="20"/>
      <c r="OB218" s="20"/>
      <c r="OC218" s="20"/>
      <c r="OD218" s="20"/>
      <c r="OE218" s="20"/>
      <c r="OF218" s="20"/>
      <c r="OG218" s="20"/>
      <c r="OH218" s="20"/>
      <c r="OI218" s="20"/>
      <c r="OJ218" s="20"/>
      <c r="OK218" s="20"/>
      <c r="OL218" s="20"/>
      <c r="OM218" s="20"/>
      <c r="ON218" s="20"/>
      <c r="OO218" s="20"/>
      <c r="OP218" s="20"/>
      <c r="OQ218" s="20"/>
      <c r="OR218" s="20"/>
      <c r="OS218" s="20"/>
      <c r="OT218" s="20"/>
      <c r="OU218" s="20"/>
      <c r="OV218" s="20"/>
      <c r="OW218" s="20"/>
      <c r="OX218" s="20"/>
      <c r="OY218" s="20"/>
      <c r="OZ218" s="20"/>
      <c r="PA218" s="20"/>
      <c r="PB218" s="20"/>
      <c r="PC218" s="20"/>
      <c r="PD218" s="20"/>
      <c r="PE218" s="20"/>
      <c r="PF218" s="20"/>
      <c r="PG218" s="20"/>
      <c r="PH218" s="20"/>
      <c r="PI218" s="20"/>
      <c r="PJ218" s="20"/>
      <c r="PK218" s="20"/>
      <c r="PL218" s="20"/>
      <c r="PM218" s="20"/>
      <c r="PN218" s="20"/>
      <c r="PO218" s="20"/>
      <c r="PP218" s="20"/>
      <c r="PQ218" s="20"/>
      <c r="PR218" s="20"/>
      <c r="PS218" s="20"/>
      <c r="PT218" s="20"/>
      <c r="PU218" s="20"/>
      <c r="PV218" s="20"/>
      <c r="PW218" s="20"/>
      <c r="PX218" s="20"/>
      <c r="PY218" s="20"/>
      <c r="PZ218" s="20"/>
      <c r="QA218" s="20"/>
      <c r="QB218" s="20"/>
      <c r="QC218" s="20"/>
      <c r="QD218" s="20"/>
      <c r="QE218" s="20"/>
      <c r="QF218" s="20"/>
      <c r="QG218" s="20"/>
      <c r="QH218" s="20"/>
      <c r="QI218" s="20"/>
      <c r="QJ218" s="20"/>
      <c r="QK218" s="20"/>
      <c r="QL218" s="20"/>
      <c r="QM218" s="20"/>
      <c r="QN218" s="20"/>
      <c r="QO218" s="20"/>
      <c r="QP218" s="20"/>
      <c r="QQ218" s="20"/>
      <c r="QR218" s="20"/>
      <c r="QS218" s="20"/>
      <c r="QT218" s="20"/>
      <c r="QU218" s="20"/>
      <c r="QV218" s="20"/>
      <c r="QW218" s="20"/>
      <c r="QX218" s="20"/>
      <c r="QY218" s="20"/>
      <c r="QZ218" s="20"/>
      <c r="RA218" s="20"/>
      <c r="RB218" s="20"/>
      <c r="RC218" s="20"/>
      <c r="RD218" s="20"/>
      <c r="RE218" s="20"/>
      <c r="RF218" s="20"/>
      <c r="RG218" s="20"/>
      <c r="RH218" s="20"/>
      <c r="RI218" s="20"/>
      <c r="RJ218" s="20"/>
      <c r="RK218" s="20"/>
      <c r="RL218" s="20"/>
      <c r="RM218" s="20"/>
      <c r="RN218" s="20"/>
      <c r="RO218" s="20"/>
      <c r="RP218" s="20"/>
      <c r="RQ218" s="20"/>
      <c r="RR218" s="20"/>
      <c r="RS218" s="20"/>
      <c r="RT218" s="20"/>
      <c r="RU218" s="20"/>
      <c r="RV218" s="20"/>
      <c r="RW218" s="20"/>
      <c r="RX218" s="20"/>
      <c r="RY218" s="20"/>
      <c r="RZ218" s="20"/>
      <c r="SA218" s="20"/>
      <c r="SB218" s="20"/>
      <c r="SC218" s="20"/>
      <c r="SD218" s="20"/>
      <c r="SE218" s="20"/>
      <c r="SF218" s="20"/>
      <c r="SG218" s="20"/>
      <c r="SH218" s="20"/>
      <c r="SI218" s="20"/>
      <c r="SJ218" s="20"/>
      <c r="SK218" s="20"/>
      <c r="SL218" s="20"/>
      <c r="SM218" s="20"/>
      <c r="SN218" s="20"/>
      <c r="SO218" s="20"/>
      <c r="SP218" s="20"/>
      <c r="SQ218" s="20"/>
      <c r="SR218" s="20"/>
      <c r="SS218" s="20"/>
      <c r="ST218" s="20"/>
      <c r="SU218" s="20"/>
      <c r="SV218" s="20"/>
      <c r="SW218" s="20"/>
      <c r="SX218" s="20"/>
      <c r="SY218" s="20"/>
      <c r="SZ218" s="20"/>
      <c r="TA218" s="20"/>
      <c r="TB218" s="20"/>
      <c r="TC218" s="20"/>
      <c r="TD218" s="20"/>
      <c r="TE218" s="20"/>
      <c r="TF218" s="20"/>
      <c r="TG218" s="20"/>
      <c r="TH218" s="20"/>
      <c r="TI218" s="20"/>
      <c r="TJ218" s="20"/>
      <c r="TK218" s="20"/>
      <c r="TL218" s="20"/>
      <c r="TM218" s="20"/>
      <c r="TN218" s="20"/>
      <c r="TO218" s="20"/>
      <c r="TP218" s="20"/>
      <c r="TQ218" s="20"/>
      <c r="TR218" s="20"/>
      <c r="TS218" s="20"/>
      <c r="TT218" s="20"/>
      <c r="TU218" s="20"/>
      <c r="TV218" s="20"/>
      <c r="TW218" s="20"/>
      <c r="TX218" s="20"/>
      <c r="TY218" s="20"/>
      <c r="TZ218" s="20"/>
      <c r="UA218" s="20"/>
      <c r="UB218" s="20"/>
      <c r="UC218" s="20"/>
      <c r="UD218" s="20"/>
      <c r="UE218" s="20"/>
      <c r="UF218" s="20"/>
      <c r="UG218" s="20"/>
      <c r="UH218" s="20"/>
      <c r="UI218" s="20"/>
      <c r="UJ218" s="20"/>
      <c r="UK218" s="20"/>
      <c r="UL218" s="20"/>
      <c r="UM218" s="20"/>
      <c r="UN218" s="20"/>
      <c r="UO218" s="20"/>
      <c r="UP218" s="20"/>
      <c r="UQ218" s="20"/>
      <c r="UR218" s="20"/>
      <c r="US218" s="20"/>
      <c r="UT218" s="20"/>
      <c r="UU218" s="20"/>
      <c r="UV218" s="20"/>
      <c r="UW218" s="20"/>
      <c r="UX218" s="20"/>
      <c r="UY218" s="20"/>
      <c r="UZ218" s="20"/>
      <c r="VA218" s="20"/>
      <c r="VB218" s="20"/>
      <c r="VC218" s="20"/>
      <c r="VD218" s="20"/>
      <c r="VE218" s="20"/>
      <c r="VF218" s="20"/>
      <c r="VG218" s="20"/>
      <c r="VH218" s="20"/>
      <c r="VI218" s="20"/>
      <c r="VJ218" s="20"/>
      <c r="VK218" s="20"/>
      <c r="VL218" s="20"/>
      <c r="VM218" s="20"/>
      <c r="VN218" s="20"/>
      <c r="VO218" s="20"/>
      <c r="VP218" s="20"/>
      <c r="VQ218" s="20"/>
      <c r="VR218" s="20"/>
      <c r="VS218" s="20"/>
      <c r="VT218" s="20"/>
      <c r="VU218" s="20"/>
      <c r="VV218" s="20"/>
      <c r="VW218" s="20"/>
      <c r="VX218" s="20"/>
      <c r="VY218" s="20"/>
      <c r="VZ218" s="20"/>
      <c r="WA218" s="20"/>
      <c r="WB218" s="20"/>
      <c r="WC218" s="20"/>
      <c r="WD218" s="20"/>
      <c r="WE218" s="20"/>
      <c r="WF218" s="20"/>
      <c r="WG218" s="20"/>
      <c r="WH218" s="20"/>
      <c r="WI218" s="20"/>
      <c r="WJ218" s="20"/>
      <c r="WK218" s="20"/>
      <c r="WL218" s="20"/>
      <c r="WM218" s="20"/>
      <c r="WN218" s="20"/>
      <c r="WO218" s="20"/>
      <c r="WP218" s="20"/>
      <c r="WQ218" s="20"/>
      <c r="WR218" s="20"/>
      <c r="WS218" s="20"/>
      <c r="WT218" s="20"/>
      <c r="WU218" s="20"/>
      <c r="WV218" s="20"/>
      <c r="WW218" s="20"/>
      <c r="WX218" s="20"/>
      <c r="WY218" s="20"/>
      <c r="WZ218" s="20"/>
      <c r="XA218" s="20"/>
      <c r="XB218" s="20"/>
      <c r="XC218" s="20"/>
      <c r="XD218" s="20"/>
      <c r="XE218" s="20"/>
      <c r="XF218" s="20"/>
      <c r="XG218" s="20"/>
      <c r="XH218" s="20"/>
      <c r="XI218" s="20"/>
      <c r="XJ218" s="20"/>
      <c r="XK218" s="20"/>
      <c r="XL218" s="20"/>
      <c r="XM218" s="20"/>
      <c r="XN218" s="20"/>
      <c r="XO218" s="20"/>
      <c r="XP218" s="20"/>
      <c r="XQ218" s="20"/>
      <c r="XR218" s="20"/>
      <c r="XS218" s="20"/>
      <c r="XT218" s="20"/>
      <c r="XU218" s="20"/>
      <c r="XV218" s="20"/>
      <c r="XW218" s="20"/>
      <c r="XX218" s="20"/>
      <c r="XY218" s="20"/>
      <c r="XZ218" s="20"/>
      <c r="YA218" s="20"/>
      <c r="YB218" s="20"/>
      <c r="YC218" s="20"/>
      <c r="YD218" s="20"/>
      <c r="YE218" s="20"/>
      <c r="YF218" s="20"/>
      <c r="YG218" s="20"/>
      <c r="YH218" s="20"/>
      <c r="YI218" s="20"/>
      <c r="YJ218" s="20"/>
      <c r="YK218" s="20"/>
      <c r="YL218" s="20"/>
      <c r="YM218" s="20"/>
      <c r="YN218" s="20"/>
      <c r="YO218" s="20"/>
      <c r="YP218" s="20"/>
      <c r="YQ218" s="20"/>
      <c r="YR218" s="20"/>
      <c r="YS218" s="20"/>
      <c r="YT218" s="20"/>
      <c r="YU218" s="20"/>
      <c r="YV218" s="20"/>
      <c r="YW218" s="20"/>
      <c r="YX218" s="20"/>
      <c r="YY218" s="20"/>
      <c r="YZ218" s="20"/>
      <c r="ZA218" s="20"/>
      <c r="ZB218" s="20"/>
      <c r="ZC218" s="20"/>
      <c r="ZD218" s="20"/>
      <c r="ZE218" s="20"/>
      <c r="ZF218" s="20"/>
      <c r="ZG218" s="20"/>
      <c r="ZH218" s="20"/>
      <c r="ZI218" s="20"/>
      <c r="ZJ218" s="20"/>
      <c r="ZK218" s="20"/>
      <c r="ZL218" s="20"/>
      <c r="ZM218" s="20"/>
      <c r="ZN218" s="20"/>
      <c r="ZO218" s="20"/>
      <c r="ZP218" s="20"/>
      <c r="ZQ218" s="20"/>
      <c r="ZR218" s="20"/>
      <c r="ZS218" s="20"/>
      <c r="ZT218" s="20"/>
      <c r="ZU218" s="20"/>
      <c r="ZV218" s="20"/>
      <c r="ZW218" s="20"/>
      <c r="ZX218" s="20"/>
      <c r="ZY218" s="20"/>
      <c r="ZZ218" s="20"/>
      <c r="AAA218" s="20"/>
      <c r="AAB218" s="20"/>
      <c r="AAC218" s="20"/>
      <c r="AAD218" s="20"/>
      <c r="AAE218" s="20"/>
      <c r="AAF218" s="20"/>
      <c r="AAG218" s="20"/>
      <c r="AAH218" s="20"/>
      <c r="AAI218" s="20"/>
      <c r="AAJ218" s="20"/>
      <c r="AAK218" s="20"/>
      <c r="AAL218" s="20"/>
      <c r="AAM218" s="20"/>
      <c r="AAN218" s="20"/>
      <c r="AAO218" s="20"/>
      <c r="AAP218" s="20"/>
      <c r="AAQ218" s="20"/>
      <c r="AAR218" s="20"/>
      <c r="AAS218" s="20"/>
      <c r="AAT218" s="20"/>
      <c r="AAU218" s="20"/>
      <c r="AAV218" s="20"/>
      <c r="AAW218" s="20"/>
      <c r="AAX218" s="20"/>
      <c r="AAY218" s="20"/>
      <c r="AAZ218" s="20"/>
      <c r="ABA218" s="20"/>
      <c r="ABB218" s="20"/>
      <c r="ABC218" s="20"/>
      <c r="ABD218" s="20"/>
      <c r="ABE218" s="20"/>
      <c r="ABF218" s="20"/>
      <c r="ABG218" s="20"/>
      <c r="ABH218" s="20"/>
      <c r="ABI218" s="20"/>
      <c r="ABJ218" s="20"/>
      <c r="ABK218" s="20"/>
      <c r="ABL218" s="20"/>
      <c r="ABM218" s="20"/>
      <c r="ABN218" s="20"/>
      <c r="ABO218" s="20"/>
      <c r="ABP218" s="20"/>
      <c r="ABQ218" s="20"/>
      <c r="ABR218" s="20"/>
      <c r="ABS218" s="20"/>
      <c r="ABT218" s="20"/>
      <c r="ABU218" s="20"/>
      <c r="ABV218" s="20"/>
      <c r="ABW218" s="20"/>
      <c r="ABX218" s="20"/>
      <c r="ABY218" s="20"/>
      <c r="ABZ218" s="20"/>
      <c r="ACA218" s="20"/>
      <c r="ACB218" s="20"/>
      <c r="ACC218" s="20"/>
      <c r="ACD218" s="20"/>
      <c r="ACE218" s="20"/>
      <c r="ACF218" s="20"/>
      <c r="ACG218" s="20"/>
      <c r="ACH218" s="20"/>
      <c r="ACI218" s="20"/>
      <c r="ACJ218" s="20"/>
      <c r="ACK218" s="20"/>
      <c r="ACL218" s="20"/>
      <c r="ACM218" s="20"/>
      <c r="ACN218" s="20"/>
      <c r="ACO218" s="20"/>
      <c r="ACP218" s="20"/>
      <c r="ACQ218" s="20"/>
      <c r="ACR218" s="20"/>
      <c r="ACS218" s="20"/>
      <c r="ACT218" s="20"/>
      <c r="ACU218" s="20"/>
      <c r="ACV218" s="20"/>
      <c r="ACW218" s="20"/>
      <c r="ACX218" s="20"/>
      <c r="ACY218" s="20"/>
      <c r="ACZ218" s="20"/>
      <c r="ADA218" s="20"/>
      <c r="ADB218" s="20"/>
      <c r="ADC218" s="20"/>
      <c r="ADD218" s="20"/>
      <c r="ADE218" s="20"/>
      <c r="ADF218" s="20"/>
      <c r="ADG218" s="20"/>
      <c r="ADH218" s="20"/>
      <c r="ADI218" s="20"/>
      <c r="ADJ218" s="20"/>
      <c r="ADK218" s="20"/>
      <c r="ADL218" s="20"/>
      <c r="ADM218" s="20"/>
      <c r="ADN218" s="20"/>
      <c r="ADO218" s="20"/>
      <c r="ADP218" s="20"/>
      <c r="ADQ218" s="20"/>
      <c r="ADR218" s="20"/>
      <c r="ADS218" s="20"/>
      <c r="ADT218" s="20"/>
      <c r="ADU218" s="20"/>
      <c r="ADV218" s="20"/>
      <c r="ADW218" s="20"/>
      <c r="ADX218" s="20"/>
      <c r="ADY218" s="20"/>
      <c r="ADZ218" s="20"/>
      <c r="AEA218" s="20"/>
      <c r="AEB218" s="20"/>
      <c r="AEC218" s="20"/>
      <c r="AED218" s="20"/>
      <c r="AEE218" s="20"/>
      <c r="AEF218" s="20"/>
      <c r="AEG218" s="20"/>
      <c r="AEH218" s="20"/>
      <c r="AEI218" s="20"/>
      <c r="AEJ218" s="20"/>
      <c r="AEK218" s="20"/>
      <c r="AEL218" s="20"/>
      <c r="AEM218" s="20"/>
      <c r="AEN218" s="20"/>
      <c r="AEO218" s="20"/>
      <c r="AEP218" s="20"/>
      <c r="AEQ218" s="20"/>
      <c r="AER218" s="20"/>
      <c r="AES218" s="20"/>
      <c r="AET218" s="20"/>
      <c r="AEU218" s="20"/>
      <c r="AEV218" s="20"/>
      <c r="AEW218" s="20"/>
      <c r="AEX218" s="20"/>
      <c r="AEY218" s="20"/>
      <c r="AEZ218" s="20"/>
      <c r="AFA218" s="20"/>
      <c r="AFB218" s="20"/>
      <c r="AFC218" s="20"/>
      <c r="AFD218" s="20"/>
      <c r="AFE218" s="20"/>
      <c r="AFF218" s="20"/>
      <c r="AFG218" s="20"/>
      <c r="AFH218" s="20"/>
      <c r="AFI218" s="20"/>
      <c r="AFJ218" s="20"/>
      <c r="AFK218" s="20"/>
      <c r="AFL218" s="20"/>
      <c r="AFM218" s="20"/>
      <c r="AFN218" s="20"/>
      <c r="AFO218" s="20"/>
      <c r="AFP218" s="20"/>
      <c r="AFQ218" s="20"/>
      <c r="AFR218" s="20"/>
      <c r="AFS218" s="20"/>
      <c r="AFT218" s="20"/>
      <c r="AFU218" s="20"/>
      <c r="AFV218" s="20"/>
      <c r="AFW218" s="20"/>
      <c r="AFX218" s="20"/>
      <c r="AFY218" s="20"/>
      <c r="AFZ218" s="20"/>
      <c r="AGA218" s="20"/>
      <c r="AGB218" s="20"/>
      <c r="AGC218" s="20"/>
      <c r="AGD218" s="20"/>
      <c r="AGE218" s="20"/>
      <c r="AGF218" s="20"/>
      <c r="AGG218" s="20"/>
      <c r="AGH218" s="20"/>
      <c r="AGI218" s="20"/>
      <c r="AGJ218" s="20"/>
      <c r="AGK218" s="20"/>
      <c r="AGL218" s="20"/>
      <c r="AGM218" s="20"/>
      <c r="AGN218" s="20"/>
      <c r="AGO218" s="20"/>
      <c r="AGP218" s="20"/>
      <c r="AGQ218" s="20"/>
      <c r="AGR218" s="20"/>
      <c r="AGS218" s="20"/>
      <c r="AGT218" s="20"/>
      <c r="AGU218" s="20"/>
      <c r="AGV218" s="20"/>
      <c r="AGW218" s="20"/>
      <c r="AGX218" s="20"/>
      <c r="AGY218" s="20"/>
      <c r="AGZ218" s="20"/>
      <c r="AHA218" s="20"/>
      <c r="AHB218" s="20"/>
      <c r="AHC218" s="20"/>
      <c r="AHD218" s="20"/>
      <c r="AHE218" s="20"/>
      <c r="AHF218" s="20"/>
      <c r="AHG218" s="20"/>
      <c r="AHH218" s="20"/>
      <c r="AHI218" s="20"/>
      <c r="AHJ218" s="20"/>
      <c r="AHK218" s="20"/>
      <c r="AHL218" s="20"/>
      <c r="AHM218" s="20"/>
      <c r="AHN218" s="20"/>
      <c r="AHO218" s="20"/>
      <c r="AHP218" s="20"/>
      <c r="AHQ218" s="20"/>
      <c r="AHR218" s="20"/>
      <c r="AHS218" s="20"/>
      <c r="AHT218" s="20"/>
      <c r="AHU218" s="20"/>
      <c r="AHV218" s="20"/>
      <c r="AHW218" s="20"/>
      <c r="AHX218" s="20"/>
      <c r="AHY218" s="20"/>
      <c r="AHZ218" s="20"/>
      <c r="AIA218" s="20"/>
      <c r="AIB218" s="20"/>
      <c r="AIC218" s="20"/>
      <c r="AID218" s="20"/>
      <c r="AIE218" s="20"/>
      <c r="AIF218" s="20"/>
      <c r="AIG218" s="20"/>
      <c r="AIH218" s="20"/>
      <c r="AII218" s="20"/>
      <c r="AIJ218" s="20"/>
      <c r="AIK218" s="20"/>
      <c r="AIL218" s="20"/>
      <c r="AIM218" s="20"/>
      <c r="AIN218" s="20"/>
      <c r="AIO218" s="20"/>
      <c r="AIP218" s="20"/>
      <c r="AIQ218" s="20"/>
      <c r="AIR218" s="20"/>
      <c r="AIS218" s="20"/>
      <c r="AIT218" s="20"/>
      <c r="AIU218" s="20"/>
      <c r="AIV218" s="20"/>
      <c r="AIW218" s="20"/>
      <c r="AIX218" s="20"/>
      <c r="AIY218" s="20"/>
      <c r="AIZ218" s="20"/>
      <c r="AJA218" s="20"/>
    </row>
    <row r="219" spans="4:937" x14ac:dyDescent="0.25">
      <c r="D219" s="23"/>
      <c r="L219" s="23"/>
      <c r="IO219" s="20"/>
      <c r="IQ219" s="20"/>
      <c r="IS219" s="20"/>
      <c r="IU219" s="20"/>
      <c r="IW219" s="20"/>
      <c r="IY219" s="20"/>
      <c r="JA219" s="20"/>
      <c r="JC219" s="20"/>
      <c r="JE219" s="20"/>
      <c r="JG219" s="20"/>
      <c r="JI219" s="20"/>
      <c r="JK219" s="20"/>
      <c r="JM219" s="20"/>
      <c r="JO219" s="20"/>
      <c r="JQ219" s="20"/>
      <c r="JS219" s="20"/>
      <c r="JT219" s="20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20"/>
      <c r="KY219" s="20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20"/>
      <c r="MD219" s="20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20"/>
      <c r="NI219" s="20"/>
      <c r="NJ219" s="20"/>
      <c r="NK219" s="20"/>
      <c r="NL219" s="20"/>
      <c r="NM219" s="20"/>
      <c r="NN219" s="20"/>
      <c r="NO219" s="20"/>
      <c r="NP219" s="20"/>
      <c r="NQ219" s="20"/>
      <c r="NR219" s="20"/>
      <c r="NS219" s="20"/>
      <c r="NT219" s="20"/>
      <c r="NU219" s="20"/>
      <c r="NV219" s="20"/>
      <c r="NW219" s="20"/>
      <c r="NX219" s="20"/>
      <c r="NY219" s="20"/>
      <c r="NZ219" s="20"/>
      <c r="OA219" s="20"/>
      <c r="OB219" s="20"/>
      <c r="OC219" s="20"/>
      <c r="OD219" s="20"/>
      <c r="OE219" s="20"/>
      <c r="OF219" s="20"/>
      <c r="OG219" s="20"/>
      <c r="OH219" s="20"/>
      <c r="OI219" s="20"/>
      <c r="OJ219" s="20"/>
      <c r="OK219" s="20"/>
      <c r="OL219" s="20"/>
      <c r="OM219" s="20"/>
      <c r="ON219" s="20"/>
      <c r="OO219" s="20"/>
      <c r="OP219" s="20"/>
      <c r="OQ219" s="20"/>
      <c r="OR219" s="20"/>
      <c r="OS219" s="20"/>
      <c r="OT219" s="20"/>
      <c r="OU219" s="20"/>
      <c r="OV219" s="20"/>
      <c r="OW219" s="20"/>
      <c r="OX219" s="20"/>
      <c r="OY219" s="20"/>
      <c r="OZ219" s="20"/>
      <c r="PA219" s="20"/>
      <c r="PB219" s="20"/>
      <c r="PC219" s="20"/>
      <c r="PD219" s="20"/>
      <c r="PE219" s="20"/>
      <c r="PF219" s="20"/>
      <c r="PG219" s="20"/>
      <c r="PH219" s="20"/>
      <c r="PI219" s="20"/>
      <c r="PJ219" s="20"/>
      <c r="PK219" s="20"/>
      <c r="PL219" s="20"/>
      <c r="PM219" s="20"/>
      <c r="PN219" s="20"/>
      <c r="PO219" s="20"/>
      <c r="PP219" s="20"/>
      <c r="PQ219" s="20"/>
      <c r="PR219" s="20"/>
      <c r="PS219" s="20"/>
      <c r="PT219" s="20"/>
      <c r="PU219" s="20"/>
      <c r="PV219" s="20"/>
      <c r="PW219" s="20"/>
      <c r="PX219" s="20"/>
      <c r="PY219" s="20"/>
      <c r="PZ219" s="20"/>
      <c r="QA219" s="20"/>
      <c r="QB219" s="20"/>
      <c r="QC219" s="20"/>
      <c r="QD219" s="20"/>
      <c r="QE219" s="20"/>
      <c r="QF219" s="20"/>
      <c r="QG219" s="20"/>
      <c r="QH219" s="20"/>
      <c r="QI219" s="20"/>
      <c r="QJ219" s="20"/>
      <c r="QK219" s="20"/>
      <c r="QL219" s="20"/>
      <c r="QM219" s="20"/>
      <c r="QN219" s="20"/>
      <c r="QO219" s="20"/>
      <c r="QP219" s="20"/>
      <c r="QQ219" s="20"/>
      <c r="QR219" s="20"/>
      <c r="QS219" s="20"/>
      <c r="QT219" s="20"/>
      <c r="QU219" s="20"/>
      <c r="QV219" s="20"/>
      <c r="QW219" s="20"/>
      <c r="QX219" s="20"/>
      <c r="QY219" s="20"/>
      <c r="QZ219" s="20"/>
      <c r="RA219" s="20"/>
      <c r="RB219" s="20"/>
      <c r="RC219" s="20"/>
      <c r="RD219" s="20"/>
      <c r="RE219" s="20"/>
      <c r="RF219" s="20"/>
      <c r="RG219" s="20"/>
      <c r="RH219" s="20"/>
      <c r="RI219" s="20"/>
      <c r="RJ219" s="20"/>
      <c r="RK219" s="20"/>
      <c r="RL219" s="20"/>
      <c r="RM219" s="20"/>
      <c r="RN219" s="20"/>
      <c r="RO219" s="20"/>
      <c r="RP219" s="20"/>
      <c r="RQ219" s="20"/>
      <c r="RR219" s="20"/>
      <c r="RS219" s="20"/>
      <c r="RT219" s="20"/>
      <c r="RU219" s="20"/>
      <c r="RV219" s="20"/>
      <c r="RW219" s="20"/>
      <c r="RX219" s="20"/>
      <c r="RY219" s="20"/>
      <c r="RZ219" s="20"/>
      <c r="SA219" s="20"/>
      <c r="SB219" s="20"/>
      <c r="SC219" s="20"/>
      <c r="SD219" s="20"/>
      <c r="SE219" s="20"/>
      <c r="SF219" s="20"/>
      <c r="SG219" s="20"/>
      <c r="SH219" s="20"/>
      <c r="SI219" s="20"/>
      <c r="SJ219" s="20"/>
      <c r="SK219" s="20"/>
      <c r="SL219" s="20"/>
      <c r="SM219" s="20"/>
      <c r="SN219" s="20"/>
      <c r="SO219" s="20"/>
      <c r="SP219" s="20"/>
      <c r="SQ219" s="20"/>
      <c r="SR219" s="20"/>
      <c r="SS219" s="20"/>
      <c r="ST219" s="20"/>
      <c r="SU219" s="20"/>
      <c r="SV219" s="20"/>
      <c r="SW219" s="20"/>
      <c r="SX219" s="20"/>
      <c r="SY219" s="20"/>
      <c r="SZ219" s="20"/>
      <c r="TA219" s="20"/>
      <c r="TB219" s="20"/>
      <c r="TC219" s="20"/>
      <c r="TD219" s="20"/>
      <c r="TE219" s="20"/>
      <c r="TF219" s="20"/>
      <c r="TG219" s="20"/>
      <c r="TH219" s="20"/>
      <c r="TI219" s="20"/>
      <c r="TJ219" s="20"/>
      <c r="TK219" s="20"/>
      <c r="TL219" s="20"/>
      <c r="TM219" s="20"/>
      <c r="TN219" s="20"/>
      <c r="TO219" s="20"/>
      <c r="TP219" s="20"/>
      <c r="TQ219" s="20"/>
      <c r="TR219" s="20"/>
      <c r="TS219" s="20"/>
      <c r="TT219" s="20"/>
      <c r="TU219" s="20"/>
      <c r="TV219" s="20"/>
      <c r="TW219" s="20"/>
      <c r="TX219" s="20"/>
      <c r="TY219" s="20"/>
      <c r="TZ219" s="20"/>
      <c r="UA219" s="20"/>
      <c r="UB219" s="20"/>
      <c r="UC219" s="20"/>
      <c r="UD219" s="20"/>
      <c r="UE219" s="20"/>
      <c r="UF219" s="20"/>
      <c r="UG219" s="20"/>
      <c r="UH219" s="20"/>
      <c r="UI219" s="20"/>
      <c r="UJ219" s="20"/>
      <c r="UK219" s="20"/>
      <c r="UL219" s="20"/>
      <c r="UM219" s="20"/>
      <c r="UN219" s="20"/>
      <c r="UO219" s="20"/>
      <c r="UP219" s="20"/>
      <c r="UQ219" s="20"/>
      <c r="UR219" s="20"/>
      <c r="US219" s="20"/>
      <c r="UT219" s="20"/>
      <c r="UU219" s="20"/>
      <c r="UV219" s="20"/>
      <c r="UW219" s="20"/>
      <c r="UX219" s="20"/>
      <c r="UY219" s="20"/>
      <c r="UZ219" s="20"/>
      <c r="VA219" s="20"/>
      <c r="VB219" s="20"/>
      <c r="VC219" s="20"/>
      <c r="VD219" s="20"/>
      <c r="VE219" s="20"/>
      <c r="VF219" s="20"/>
      <c r="VG219" s="20"/>
      <c r="VH219" s="20"/>
      <c r="VI219" s="20"/>
      <c r="VJ219" s="20"/>
      <c r="VK219" s="20"/>
      <c r="VL219" s="20"/>
      <c r="VM219" s="20"/>
      <c r="VN219" s="20"/>
      <c r="VO219" s="20"/>
      <c r="VP219" s="20"/>
      <c r="VQ219" s="20"/>
      <c r="VR219" s="20"/>
      <c r="VS219" s="20"/>
      <c r="VT219" s="20"/>
      <c r="VU219" s="20"/>
      <c r="VV219" s="20"/>
      <c r="VW219" s="20"/>
      <c r="VX219" s="20"/>
      <c r="VY219" s="20"/>
      <c r="VZ219" s="20"/>
      <c r="WA219" s="20"/>
      <c r="WB219" s="20"/>
      <c r="WC219" s="20"/>
      <c r="WD219" s="20"/>
      <c r="WE219" s="20"/>
      <c r="WF219" s="20"/>
      <c r="WG219" s="20"/>
      <c r="WH219" s="20"/>
      <c r="WI219" s="20"/>
      <c r="WJ219" s="20"/>
      <c r="WK219" s="20"/>
      <c r="WL219" s="20"/>
      <c r="WM219" s="20"/>
      <c r="WN219" s="20"/>
      <c r="WO219" s="20"/>
      <c r="WP219" s="20"/>
      <c r="WQ219" s="20"/>
      <c r="WR219" s="20"/>
      <c r="WS219" s="20"/>
      <c r="WT219" s="20"/>
      <c r="WU219" s="20"/>
      <c r="WV219" s="20"/>
      <c r="WW219" s="20"/>
      <c r="WX219" s="20"/>
      <c r="WY219" s="20"/>
      <c r="WZ219" s="20"/>
      <c r="XA219" s="20"/>
      <c r="XB219" s="20"/>
      <c r="XC219" s="20"/>
      <c r="XD219" s="20"/>
      <c r="XE219" s="20"/>
      <c r="XF219" s="20"/>
      <c r="XG219" s="20"/>
      <c r="XH219" s="20"/>
      <c r="XI219" s="20"/>
      <c r="XJ219" s="20"/>
      <c r="XK219" s="20"/>
      <c r="XL219" s="20"/>
      <c r="XM219" s="20"/>
      <c r="XN219" s="20"/>
      <c r="XO219" s="20"/>
      <c r="XP219" s="20"/>
      <c r="XQ219" s="20"/>
      <c r="XR219" s="20"/>
      <c r="XS219" s="20"/>
      <c r="XT219" s="20"/>
      <c r="XU219" s="20"/>
      <c r="XV219" s="20"/>
      <c r="XW219" s="20"/>
      <c r="XX219" s="20"/>
      <c r="XY219" s="20"/>
      <c r="XZ219" s="20"/>
      <c r="YA219" s="20"/>
      <c r="YB219" s="20"/>
      <c r="YC219" s="20"/>
      <c r="YD219" s="20"/>
      <c r="YE219" s="20"/>
      <c r="YF219" s="20"/>
      <c r="YG219" s="20"/>
      <c r="YH219" s="20"/>
      <c r="YI219" s="20"/>
      <c r="YJ219" s="20"/>
      <c r="YK219" s="20"/>
      <c r="YL219" s="20"/>
      <c r="YM219" s="20"/>
      <c r="YN219" s="20"/>
      <c r="YO219" s="20"/>
      <c r="YP219" s="20"/>
      <c r="YQ219" s="20"/>
      <c r="YR219" s="20"/>
      <c r="YS219" s="20"/>
      <c r="YT219" s="20"/>
      <c r="YU219" s="20"/>
      <c r="YV219" s="20"/>
      <c r="YW219" s="20"/>
      <c r="YX219" s="20"/>
      <c r="YY219" s="20"/>
      <c r="YZ219" s="20"/>
      <c r="ZA219" s="20"/>
      <c r="ZB219" s="20"/>
      <c r="ZC219" s="20"/>
      <c r="ZD219" s="20"/>
      <c r="ZE219" s="20"/>
      <c r="ZF219" s="20"/>
      <c r="ZG219" s="20"/>
      <c r="ZH219" s="20"/>
      <c r="ZI219" s="20"/>
      <c r="ZJ219" s="20"/>
      <c r="ZK219" s="20"/>
      <c r="ZL219" s="20"/>
      <c r="ZM219" s="20"/>
      <c r="ZN219" s="20"/>
      <c r="ZO219" s="20"/>
      <c r="ZP219" s="20"/>
      <c r="ZQ219" s="20"/>
      <c r="ZR219" s="20"/>
      <c r="ZS219" s="20"/>
      <c r="ZT219" s="20"/>
      <c r="ZU219" s="20"/>
      <c r="ZV219" s="20"/>
      <c r="ZW219" s="20"/>
      <c r="ZX219" s="20"/>
      <c r="ZY219" s="20"/>
      <c r="ZZ219" s="20"/>
      <c r="AAA219" s="20"/>
      <c r="AAB219" s="20"/>
      <c r="AAC219" s="20"/>
      <c r="AAD219" s="20"/>
      <c r="AAE219" s="20"/>
      <c r="AAF219" s="20"/>
      <c r="AAG219" s="20"/>
      <c r="AAH219" s="20"/>
      <c r="AAI219" s="20"/>
      <c r="AAJ219" s="20"/>
      <c r="AAK219" s="20"/>
      <c r="AAL219" s="20"/>
      <c r="AAM219" s="20"/>
      <c r="AAN219" s="20"/>
      <c r="AAO219" s="20"/>
      <c r="AAP219" s="20"/>
      <c r="AAQ219" s="20"/>
      <c r="AAR219" s="20"/>
      <c r="AAS219" s="20"/>
      <c r="AAT219" s="20"/>
      <c r="AAU219" s="20"/>
      <c r="AAV219" s="20"/>
      <c r="AAW219" s="20"/>
      <c r="AAX219" s="20"/>
      <c r="AAY219" s="20"/>
      <c r="AAZ219" s="20"/>
      <c r="ABA219" s="20"/>
      <c r="ABB219" s="20"/>
      <c r="ABC219" s="20"/>
      <c r="ABD219" s="20"/>
      <c r="ABE219" s="20"/>
      <c r="ABF219" s="20"/>
      <c r="ABG219" s="20"/>
      <c r="ABH219" s="20"/>
      <c r="ABI219" s="20"/>
      <c r="ABJ219" s="20"/>
      <c r="ABK219" s="20"/>
      <c r="ABL219" s="20"/>
      <c r="ABM219" s="20"/>
      <c r="ABN219" s="20"/>
      <c r="ABO219" s="20"/>
      <c r="ABP219" s="20"/>
      <c r="ABQ219" s="20"/>
      <c r="ABR219" s="20"/>
      <c r="ABS219" s="20"/>
      <c r="ABT219" s="20"/>
      <c r="ABU219" s="20"/>
      <c r="ABV219" s="20"/>
      <c r="ABW219" s="20"/>
      <c r="ABX219" s="20"/>
      <c r="ABY219" s="20"/>
      <c r="ABZ219" s="20"/>
      <c r="ACA219" s="20"/>
      <c r="ACB219" s="20"/>
      <c r="ACC219" s="20"/>
      <c r="ACD219" s="20"/>
      <c r="ACE219" s="20"/>
      <c r="ACF219" s="20"/>
      <c r="ACG219" s="20"/>
      <c r="ACH219" s="20"/>
      <c r="ACI219" s="20"/>
      <c r="ACJ219" s="20"/>
      <c r="ACK219" s="20"/>
      <c r="ACL219" s="20"/>
      <c r="ACM219" s="20"/>
      <c r="ACN219" s="20"/>
      <c r="ACO219" s="20"/>
      <c r="ACP219" s="20"/>
      <c r="ACQ219" s="20"/>
      <c r="ACR219" s="20"/>
      <c r="ACS219" s="20"/>
      <c r="ACT219" s="20"/>
      <c r="ACU219" s="20"/>
      <c r="ACV219" s="20"/>
      <c r="ACW219" s="20"/>
      <c r="ACX219" s="20"/>
      <c r="ACY219" s="20"/>
      <c r="ACZ219" s="20"/>
      <c r="ADA219" s="20"/>
      <c r="ADB219" s="20"/>
      <c r="ADC219" s="20"/>
      <c r="ADD219" s="20"/>
      <c r="ADE219" s="20"/>
      <c r="ADF219" s="20"/>
      <c r="ADG219" s="20"/>
      <c r="ADH219" s="20"/>
      <c r="ADI219" s="20"/>
      <c r="ADJ219" s="20"/>
      <c r="ADK219" s="20"/>
      <c r="ADL219" s="20"/>
      <c r="ADM219" s="20"/>
      <c r="ADN219" s="20"/>
      <c r="ADO219" s="20"/>
      <c r="ADP219" s="20"/>
      <c r="ADQ219" s="20"/>
      <c r="ADR219" s="20"/>
      <c r="ADS219" s="20"/>
      <c r="ADT219" s="20"/>
      <c r="ADU219" s="20"/>
      <c r="ADV219" s="20"/>
      <c r="ADW219" s="20"/>
      <c r="ADX219" s="20"/>
      <c r="ADY219" s="20"/>
      <c r="ADZ219" s="20"/>
      <c r="AEA219" s="20"/>
      <c r="AEB219" s="20"/>
      <c r="AEC219" s="20"/>
      <c r="AED219" s="20"/>
      <c r="AEE219" s="20"/>
      <c r="AEF219" s="20"/>
      <c r="AEG219" s="20"/>
      <c r="AEH219" s="20"/>
      <c r="AEI219" s="20"/>
      <c r="AEJ219" s="20"/>
      <c r="AEK219" s="20"/>
      <c r="AEL219" s="20"/>
      <c r="AEM219" s="20"/>
      <c r="AEN219" s="20"/>
      <c r="AEO219" s="20"/>
      <c r="AEP219" s="20"/>
      <c r="AEQ219" s="20"/>
      <c r="AER219" s="20"/>
      <c r="AES219" s="20"/>
      <c r="AET219" s="20"/>
      <c r="AEU219" s="20"/>
      <c r="AEV219" s="20"/>
      <c r="AEW219" s="20"/>
      <c r="AEX219" s="20"/>
      <c r="AEY219" s="20"/>
      <c r="AEZ219" s="20"/>
      <c r="AFA219" s="20"/>
      <c r="AFB219" s="20"/>
      <c r="AFC219" s="20"/>
      <c r="AFD219" s="20"/>
      <c r="AFE219" s="20"/>
      <c r="AFF219" s="20"/>
      <c r="AFG219" s="20"/>
      <c r="AFH219" s="20"/>
      <c r="AFI219" s="20"/>
      <c r="AFJ219" s="20"/>
      <c r="AFK219" s="20"/>
      <c r="AFL219" s="20"/>
      <c r="AFM219" s="20"/>
      <c r="AFN219" s="20"/>
      <c r="AFO219" s="20"/>
      <c r="AFP219" s="20"/>
      <c r="AFQ219" s="20"/>
      <c r="AFR219" s="20"/>
      <c r="AFS219" s="20"/>
      <c r="AFT219" s="20"/>
      <c r="AFU219" s="20"/>
      <c r="AFV219" s="20"/>
      <c r="AFW219" s="20"/>
      <c r="AFX219" s="20"/>
      <c r="AFY219" s="20"/>
      <c r="AFZ219" s="20"/>
      <c r="AGA219" s="20"/>
      <c r="AGB219" s="20"/>
      <c r="AGC219" s="20"/>
      <c r="AGD219" s="20"/>
      <c r="AGE219" s="20"/>
      <c r="AGF219" s="20"/>
      <c r="AGG219" s="20"/>
      <c r="AGH219" s="20"/>
      <c r="AGI219" s="20"/>
      <c r="AGJ219" s="20"/>
      <c r="AGK219" s="20"/>
      <c r="AGL219" s="20"/>
      <c r="AGM219" s="20"/>
      <c r="AGN219" s="20"/>
      <c r="AGO219" s="20"/>
      <c r="AGP219" s="20"/>
      <c r="AGQ219" s="20"/>
      <c r="AGR219" s="20"/>
      <c r="AGS219" s="20"/>
      <c r="AGT219" s="20"/>
      <c r="AGU219" s="20"/>
      <c r="AGV219" s="20"/>
      <c r="AGW219" s="20"/>
      <c r="AGX219" s="20"/>
      <c r="AGY219" s="20"/>
      <c r="AGZ219" s="20"/>
      <c r="AHA219" s="20"/>
      <c r="AHB219" s="20"/>
      <c r="AHC219" s="20"/>
      <c r="AHD219" s="20"/>
      <c r="AHE219" s="20"/>
      <c r="AHF219" s="20"/>
      <c r="AHG219" s="20"/>
      <c r="AHH219" s="20"/>
      <c r="AHI219" s="20"/>
      <c r="AHJ219" s="20"/>
      <c r="AHK219" s="20"/>
      <c r="AHL219" s="20"/>
      <c r="AHM219" s="20"/>
      <c r="AHN219" s="20"/>
      <c r="AHO219" s="20"/>
      <c r="AHP219" s="20"/>
      <c r="AHQ219" s="20"/>
      <c r="AHR219" s="20"/>
      <c r="AHS219" s="20"/>
      <c r="AHT219" s="20"/>
      <c r="AHU219" s="20"/>
      <c r="AHV219" s="20"/>
      <c r="AHW219" s="20"/>
      <c r="AHX219" s="20"/>
      <c r="AHY219" s="20"/>
      <c r="AHZ219" s="20"/>
      <c r="AIA219" s="20"/>
      <c r="AIB219" s="20"/>
      <c r="AIC219" s="20"/>
      <c r="AID219" s="20"/>
      <c r="AIE219" s="20"/>
      <c r="AIF219" s="20"/>
      <c r="AIG219" s="20"/>
      <c r="AIH219" s="20"/>
      <c r="AII219" s="20"/>
      <c r="AIJ219" s="20"/>
      <c r="AIK219" s="20"/>
      <c r="AIL219" s="20"/>
      <c r="AIM219" s="20"/>
      <c r="AIN219" s="20"/>
      <c r="AIO219" s="20"/>
      <c r="AIP219" s="20"/>
      <c r="AIQ219" s="20"/>
      <c r="AIR219" s="20"/>
      <c r="AIS219" s="20"/>
      <c r="AIT219" s="20"/>
      <c r="AIU219" s="20"/>
      <c r="AIV219" s="20"/>
      <c r="AIW219" s="20"/>
      <c r="AIX219" s="20"/>
      <c r="AIY219" s="20"/>
      <c r="AIZ219" s="20"/>
      <c r="AJA219" s="20"/>
    </row>
    <row r="220" spans="4:937" x14ac:dyDescent="0.25">
      <c r="D220" s="23"/>
      <c r="L220" s="23"/>
      <c r="IO220" s="20"/>
      <c r="IQ220" s="20"/>
      <c r="IS220" s="20"/>
      <c r="IU220" s="20"/>
      <c r="IW220" s="20"/>
      <c r="IY220" s="20"/>
      <c r="JA220" s="20"/>
      <c r="JC220" s="20"/>
      <c r="JE220" s="20"/>
      <c r="JG220" s="20"/>
      <c r="JI220" s="20"/>
      <c r="JK220" s="20"/>
      <c r="JM220" s="20"/>
      <c r="JO220" s="20"/>
      <c r="JQ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20"/>
      <c r="KY220" s="20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20"/>
      <c r="MD220" s="20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20"/>
      <c r="NI220" s="20"/>
      <c r="NJ220" s="20"/>
      <c r="NK220" s="20"/>
      <c r="NL220" s="20"/>
      <c r="NM220" s="20"/>
      <c r="NN220" s="20"/>
      <c r="NO220" s="20"/>
      <c r="NP220" s="20"/>
      <c r="NQ220" s="20"/>
      <c r="NR220" s="20"/>
      <c r="NS220" s="20"/>
      <c r="NT220" s="20"/>
      <c r="NU220" s="20"/>
      <c r="NV220" s="20"/>
      <c r="NW220" s="20"/>
      <c r="NX220" s="20"/>
      <c r="NY220" s="20"/>
      <c r="NZ220" s="20"/>
      <c r="OA220" s="20"/>
      <c r="OB220" s="20"/>
      <c r="OC220" s="20"/>
      <c r="OD220" s="20"/>
      <c r="OE220" s="20"/>
      <c r="OF220" s="20"/>
      <c r="OG220" s="20"/>
      <c r="OH220" s="20"/>
      <c r="OI220" s="20"/>
      <c r="OJ220" s="20"/>
      <c r="OK220" s="20"/>
      <c r="OL220" s="20"/>
      <c r="OM220" s="20"/>
      <c r="ON220" s="20"/>
      <c r="OO220" s="20"/>
      <c r="OP220" s="20"/>
      <c r="OQ220" s="20"/>
      <c r="OR220" s="20"/>
      <c r="OS220" s="20"/>
      <c r="OT220" s="20"/>
      <c r="OU220" s="20"/>
      <c r="OV220" s="20"/>
      <c r="OW220" s="20"/>
      <c r="OX220" s="20"/>
      <c r="OY220" s="20"/>
      <c r="OZ220" s="20"/>
      <c r="PA220" s="20"/>
      <c r="PB220" s="20"/>
      <c r="PC220" s="20"/>
      <c r="PD220" s="20"/>
      <c r="PE220" s="20"/>
      <c r="PF220" s="20"/>
      <c r="PG220" s="20"/>
      <c r="PH220" s="20"/>
      <c r="PI220" s="20"/>
      <c r="PJ220" s="20"/>
      <c r="PK220" s="20"/>
      <c r="PL220" s="20"/>
      <c r="PM220" s="20"/>
      <c r="PN220" s="20"/>
      <c r="PO220" s="20"/>
      <c r="PP220" s="20"/>
      <c r="PQ220" s="20"/>
      <c r="PR220" s="20"/>
      <c r="PS220" s="20"/>
      <c r="PT220" s="20"/>
      <c r="PU220" s="20"/>
      <c r="PV220" s="20"/>
      <c r="PW220" s="20"/>
      <c r="PX220" s="20"/>
      <c r="PY220" s="20"/>
      <c r="PZ220" s="20"/>
      <c r="QA220" s="20"/>
      <c r="QB220" s="20"/>
      <c r="QC220" s="20"/>
      <c r="QD220" s="20"/>
      <c r="QE220" s="20"/>
      <c r="QF220" s="20"/>
      <c r="QG220" s="20"/>
      <c r="QH220" s="20"/>
      <c r="QI220" s="20"/>
      <c r="QJ220" s="20"/>
      <c r="QK220" s="20"/>
      <c r="QL220" s="20"/>
      <c r="QM220" s="20"/>
      <c r="QN220" s="20"/>
      <c r="QO220" s="20"/>
      <c r="QP220" s="20"/>
      <c r="QQ220" s="20"/>
      <c r="QR220" s="20"/>
      <c r="QS220" s="20"/>
      <c r="QT220" s="20"/>
      <c r="QU220" s="20"/>
      <c r="QV220" s="20"/>
      <c r="QW220" s="20"/>
      <c r="QX220" s="20"/>
      <c r="QY220" s="20"/>
      <c r="QZ220" s="20"/>
      <c r="RA220" s="20"/>
      <c r="RB220" s="20"/>
      <c r="RC220" s="20"/>
      <c r="RD220" s="20"/>
      <c r="RE220" s="20"/>
      <c r="RF220" s="20"/>
      <c r="RG220" s="20"/>
      <c r="RH220" s="20"/>
      <c r="RI220" s="20"/>
      <c r="RJ220" s="20"/>
      <c r="RK220" s="20"/>
      <c r="RL220" s="20"/>
      <c r="RM220" s="20"/>
      <c r="RN220" s="20"/>
      <c r="RO220" s="20"/>
      <c r="RP220" s="20"/>
      <c r="RQ220" s="20"/>
      <c r="RR220" s="20"/>
      <c r="RS220" s="20"/>
      <c r="RT220" s="20"/>
      <c r="RU220" s="20"/>
      <c r="RV220" s="20"/>
      <c r="RW220" s="20"/>
      <c r="RX220" s="20"/>
      <c r="RY220" s="20"/>
      <c r="RZ220" s="20"/>
      <c r="SA220" s="20"/>
      <c r="SB220" s="20"/>
      <c r="SC220" s="20"/>
      <c r="SD220" s="20"/>
      <c r="SE220" s="20"/>
      <c r="SF220" s="20"/>
      <c r="SG220" s="20"/>
      <c r="SH220" s="20"/>
      <c r="SI220" s="20"/>
      <c r="SJ220" s="20"/>
      <c r="SK220" s="20"/>
      <c r="SL220" s="20"/>
      <c r="SM220" s="20"/>
      <c r="SN220" s="20"/>
      <c r="SO220" s="20"/>
      <c r="SP220" s="20"/>
      <c r="SQ220" s="20"/>
      <c r="SR220" s="20"/>
      <c r="SS220" s="20"/>
      <c r="ST220" s="20"/>
      <c r="SU220" s="20"/>
      <c r="SV220" s="20"/>
      <c r="SW220" s="20"/>
      <c r="SX220" s="20"/>
      <c r="SY220" s="20"/>
      <c r="SZ220" s="20"/>
      <c r="TA220" s="20"/>
      <c r="TB220" s="20"/>
      <c r="TC220" s="20"/>
      <c r="TD220" s="20"/>
      <c r="TE220" s="20"/>
      <c r="TF220" s="20"/>
      <c r="TG220" s="20"/>
      <c r="TH220" s="20"/>
      <c r="TI220" s="20"/>
      <c r="TJ220" s="20"/>
      <c r="TK220" s="20"/>
      <c r="TL220" s="20"/>
      <c r="TM220" s="20"/>
      <c r="TN220" s="20"/>
      <c r="TO220" s="20"/>
      <c r="TP220" s="20"/>
      <c r="TQ220" s="20"/>
      <c r="TR220" s="20"/>
      <c r="TS220" s="20"/>
      <c r="TT220" s="20"/>
      <c r="TU220" s="20"/>
      <c r="TV220" s="20"/>
      <c r="TW220" s="20"/>
      <c r="TX220" s="20"/>
      <c r="TY220" s="20"/>
      <c r="TZ220" s="20"/>
      <c r="UA220" s="20"/>
      <c r="UB220" s="20"/>
      <c r="UC220" s="20"/>
      <c r="UD220" s="20"/>
      <c r="UE220" s="20"/>
      <c r="UF220" s="20"/>
      <c r="UG220" s="20"/>
      <c r="UH220" s="20"/>
      <c r="UI220" s="20"/>
      <c r="UJ220" s="20"/>
      <c r="UK220" s="20"/>
      <c r="UL220" s="20"/>
      <c r="UM220" s="20"/>
      <c r="UN220" s="20"/>
      <c r="UO220" s="20"/>
      <c r="UP220" s="20"/>
      <c r="UQ220" s="20"/>
      <c r="UR220" s="20"/>
      <c r="US220" s="20"/>
      <c r="UT220" s="20"/>
      <c r="UU220" s="20"/>
      <c r="UV220" s="20"/>
      <c r="UW220" s="20"/>
      <c r="UX220" s="20"/>
      <c r="UY220" s="20"/>
      <c r="UZ220" s="20"/>
      <c r="VA220" s="20"/>
      <c r="VB220" s="20"/>
      <c r="VC220" s="20"/>
      <c r="VD220" s="20"/>
      <c r="VE220" s="20"/>
      <c r="VF220" s="20"/>
      <c r="VG220" s="20"/>
      <c r="VH220" s="20"/>
      <c r="VI220" s="20"/>
      <c r="VJ220" s="20"/>
      <c r="VK220" s="20"/>
      <c r="VL220" s="20"/>
      <c r="VM220" s="20"/>
      <c r="VN220" s="20"/>
      <c r="VO220" s="20"/>
      <c r="VP220" s="20"/>
      <c r="VQ220" s="20"/>
      <c r="VR220" s="20"/>
      <c r="VS220" s="20"/>
      <c r="VT220" s="20"/>
      <c r="VU220" s="20"/>
      <c r="VV220" s="20"/>
      <c r="VW220" s="20"/>
      <c r="VX220" s="20"/>
      <c r="VY220" s="20"/>
      <c r="VZ220" s="20"/>
      <c r="WA220" s="20"/>
      <c r="WB220" s="20"/>
      <c r="WC220" s="20"/>
      <c r="WD220" s="20"/>
      <c r="WE220" s="20"/>
      <c r="WF220" s="20"/>
      <c r="WG220" s="20"/>
      <c r="WH220" s="20"/>
      <c r="WI220" s="20"/>
      <c r="WJ220" s="20"/>
      <c r="WK220" s="20"/>
      <c r="WL220" s="20"/>
      <c r="WM220" s="20"/>
      <c r="WN220" s="20"/>
      <c r="WO220" s="20"/>
      <c r="WP220" s="20"/>
      <c r="WQ220" s="20"/>
      <c r="WR220" s="20"/>
      <c r="WS220" s="20"/>
      <c r="WT220" s="20"/>
      <c r="WU220" s="20"/>
      <c r="WV220" s="20"/>
      <c r="WW220" s="20"/>
      <c r="WX220" s="20"/>
      <c r="WY220" s="20"/>
      <c r="WZ220" s="20"/>
      <c r="XA220" s="20"/>
      <c r="XB220" s="20"/>
      <c r="XC220" s="20"/>
      <c r="XD220" s="20"/>
      <c r="XE220" s="20"/>
      <c r="XF220" s="20"/>
      <c r="XG220" s="20"/>
      <c r="XH220" s="20"/>
      <c r="XI220" s="20"/>
      <c r="XJ220" s="20"/>
      <c r="XK220" s="20"/>
      <c r="XL220" s="20"/>
      <c r="XM220" s="20"/>
      <c r="XN220" s="20"/>
      <c r="XO220" s="20"/>
      <c r="XP220" s="20"/>
      <c r="XQ220" s="20"/>
      <c r="XR220" s="20"/>
      <c r="XS220" s="20"/>
      <c r="XT220" s="20"/>
      <c r="XU220" s="20"/>
      <c r="XV220" s="20"/>
      <c r="XW220" s="20"/>
      <c r="XX220" s="20"/>
      <c r="XY220" s="20"/>
      <c r="XZ220" s="20"/>
      <c r="YA220" s="20"/>
      <c r="YB220" s="20"/>
      <c r="YC220" s="20"/>
      <c r="YD220" s="20"/>
      <c r="YE220" s="20"/>
      <c r="YF220" s="20"/>
      <c r="YG220" s="20"/>
      <c r="YH220" s="20"/>
      <c r="YI220" s="20"/>
      <c r="YJ220" s="20"/>
      <c r="YK220" s="20"/>
      <c r="YL220" s="20"/>
      <c r="YM220" s="20"/>
      <c r="YN220" s="20"/>
      <c r="YO220" s="20"/>
      <c r="YP220" s="20"/>
      <c r="YQ220" s="20"/>
      <c r="YR220" s="20"/>
      <c r="YS220" s="20"/>
      <c r="YT220" s="20"/>
      <c r="YU220" s="20"/>
      <c r="YV220" s="20"/>
      <c r="YW220" s="20"/>
      <c r="YX220" s="20"/>
      <c r="YY220" s="20"/>
      <c r="YZ220" s="20"/>
      <c r="ZA220" s="20"/>
      <c r="ZB220" s="20"/>
      <c r="ZC220" s="20"/>
      <c r="ZD220" s="20"/>
      <c r="ZE220" s="20"/>
      <c r="ZF220" s="20"/>
      <c r="ZG220" s="20"/>
      <c r="ZH220" s="20"/>
      <c r="ZI220" s="20"/>
      <c r="ZJ220" s="20"/>
      <c r="ZK220" s="20"/>
      <c r="ZL220" s="20"/>
      <c r="ZM220" s="20"/>
      <c r="ZN220" s="20"/>
      <c r="ZO220" s="20"/>
      <c r="ZP220" s="20"/>
      <c r="ZQ220" s="20"/>
      <c r="ZR220" s="20"/>
      <c r="ZS220" s="20"/>
      <c r="ZT220" s="20"/>
      <c r="ZU220" s="20"/>
      <c r="ZV220" s="20"/>
      <c r="ZW220" s="20"/>
      <c r="ZX220" s="20"/>
      <c r="ZY220" s="20"/>
      <c r="ZZ220" s="20"/>
      <c r="AAA220" s="20"/>
      <c r="AAB220" s="20"/>
      <c r="AAC220" s="20"/>
      <c r="AAD220" s="20"/>
      <c r="AAE220" s="20"/>
      <c r="AAF220" s="20"/>
      <c r="AAG220" s="20"/>
      <c r="AAH220" s="20"/>
      <c r="AAI220" s="20"/>
      <c r="AAJ220" s="20"/>
      <c r="AAK220" s="20"/>
      <c r="AAL220" s="20"/>
      <c r="AAM220" s="20"/>
      <c r="AAN220" s="20"/>
      <c r="AAO220" s="20"/>
      <c r="AAP220" s="20"/>
      <c r="AAQ220" s="20"/>
      <c r="AAR220" s="20"/>
      <c r="AAS220" s="20"/>
      <c r="AAT220" s="20"/>
      <c r="AAU220" s="20"/>
      <c r="AAV220" s="20"/>
      <c r="AAW220" s="20"/>
      <c r="AAX220" s="20"/>
      <c r="AAY220" s="20"/>
      <c r="AAZ220" s="20"/>
      <c r="ABA220" s="20"/>
      <c r="ABB220" s="20"/>
      <c r="ABC220" s="20"/>
      <c r="ABD220" s="20"/>
      <c r="ABE220" s="20"/>
      <c r="ABF220" s="20"/>
      <c r="ABG220" s="20"/>
      <c r="ABH220" s="20"/>
      <c r="ABI220" s="20"/>
      <c r="ABJ220" s="20"/>
      <c r="ABK220" s="20"/>
      <c r="ABL220" s="20"/>
      <c r="ABM220" s="20"/>
      <c r="ABN220" s="20"/>
      <c r="ABO220" s="20"/>
      <c r="ABP220" s="20"/>
      <c r="ABQ220" s="20"/>
      <c r="ABR220" s="20"/>
      <c r="ABS220" s="20"/>
      <c r="ABT220" s="20"/>
      <c r="ABU220" s="20"/>
      <c r="ABV220" s="20"/>
      <c r="ABW220" s="20"/>
      <c r="ABX220" s="20"/>
      <c r="ABY220" s="20"/>
      <c r="ABZ220" s="20"/>
      <c r="ACA220" s="20"/>
      <c r="ACB220" s="20"/>
      <c r="ACC220" s="20"/>
      <c r="ACD220" s="20"/>
      <c r="ACE220" s="20"/>
      <c r="ACF220" s="20"/>
      <c r="ACG220" s="20"/>
      <c r="ACH220" s="20"/>
      <c r="ACI220" s="20"/>
      <c r="ACJ220" s="20"/>
      <c r="ACK220" s="20"/>
      <c r="ACL220" s="20"/>
      <c r="ACM220" s="20"/>
      <c r="ACN220" s="20"/>
      <c r="ACO220" s="20"/>
      <c r="ACP220" s="20"/>
      <c r="ACQ220" s="20"/>
      <c r="ACR220" s="20"/>
      <c r="ACS220" s="20"/>
      <c r="ACT220" s="20"/>
      <c r="ACU220" s="20"/>
      <c r="ACV220" s="20"/>
      <c r="ACW220" s="20"/>
      <c r="ACX220" s="20"/>
      <c r="ACY220" s="20"/>
      <c r="ACZ220" s="20"/>
      <c r="ADA220" s="20"/>
      <c r="ADB220" s="20"/>
      <c r="ADC220" s="20"/>
      <c r="ADD220" s="20"/>
      <c r="ADE220" s="20"/>
      <c r="ADF220" s="20"/>
      <c r="ADG220" s="20"/>
      <c r="ADH220" s="20"/>
      <c r="ADI220" s="20"/>
      <c r="ADJ220" s="20"/>
      <c r="ADK220" s="20"/>
      <c r="ADL220" s="20"/>
      <c r="ADM220" s="20"/>
      <c r="ADN220" s="20"/>
      <c r="ADO220" s="20"/>
      <c r="ADP220" s="20"/>
      <c r="ADQ220" s="20"/>
      <c r="ADR220" s="20"/>
      <c r="ADS220" s="20"/>
      <c r="ADT220" s="20"/>
      <c r="ADU220" s="20"/>
      <c r="ADV220" s="20"/>
      <c r="ADW220" s="20"/>
      <c r="ADX220" s="20"/>
      <c r="ADY220" s="20"/>
      <c r="ADZ220" s="20"/>
      <c r="AEA220" s="20"/>
      <c r="AEB220" s="20"/>
      <c r="AEC220" s="20"/>
      <c r="AED220" s="20"/>
      <c r="AEE220" s="20"/>
      <c r="AEF220" s="20"/>
      <c r="AEG220" s="20"/>
      <c r="AEH220" s="20"/>
      <c r="AEI220" s="20"/>
      <c r="AEJ220" s="20"/>
      <c r="AEK220" s="20"/>
      <c r="AEL220" s="20"/>
      <c r="AEM220" s="20"/>
      <c r="AEN220" s="20"/>
      <c r="AEO220" s="20"/>
      <c r="AEP220" s="20"/>
      <c r="AEQ220" s="20"/>
      <c r="AER220" s="20"/>
      <c r="AES220" s="20"/>
      <c r="AET220" s="20"/>
      <c r="AEU220" s="20"/>
      <c r="AEV220" s="20"/>
      <c r="AEW220" s="20"/>
      <c r="AEX220" s="20"/>
      <c r="AEY220" s="20"/>
      <c r="AEZ220" s="20"/>
      <c r="AFA220" s="20"/>
      <c r="AFB220" s="20"/>
      <c r="AFC220" s="20"/>
      <c r="AFD220" s="20"/>
      <c r="AFE220" s="20"/>
      <c r="AFF220" s="20"/>
      <c r="AFG220" s="20"/>
      <c r="AFH220" s="20"/>
      <c r="AFI220" s="20"/>
      <c r="AFJ220" s="20"/>
      <c r="AFK220" s="20"/>
      <c r="AFL220" s="20"/>
      <c r="AFM220" s="20"/>
      <c r="AFN220" s="20"/>
      <c r="AFO220" s="20"/>
      <c r="AFP220" s="20"/>
      <c r="AFQ220" s="20"/>
      <c r="AFR220" s="20"/>
      <c r="AFS220" s="20"/>
      <c r="AFT220" s="20"/>
      <c r="AFU220" s="20"/>
      <c r="AFV220" s="20"/>
      <c r="AFW220" s="20"/>
      <c r="AFX220" s="20"/>
      <c r="AFY220" s="20"/>
      <c r="AFZ220" s="20"/>
      <c r="AGA220" s="20"/>
      <c r="AGB220" s="20"/>
      <c r="AGC220" s="20"/>
      <c r="AGD220" s="20"/>
      <c r="AGE220" s="20"/>
      <c r="AGF220" s="20"/>
      <c r="AGG220" s="20"/>
      <c r="AGH220" s="20"/>
      <c r="AGI220" s="20"/>
      <c r="AGJ220" s="20"/>
      <c r="AGK220" s="20"/>
      <c r="AGL220" s="20"/>
      <c r="AGM220" s="20"/>
      <c r="AGN220" s="20"/>
      <c r="AGO220" s="20"/>
      <c r="AGP220" s="20"/>
      <c r="AGQ220" s="20"/>
      <c r="AGR220" s="20"/>
      <c r="AGS220" s="20"/>
      <c r="AGT220" s="20"/>
      <c r="AGU220" s="20"/>
      <c r="AGV220" s="20"/>
      <c r="AGW220" s="20"/>
      <c r="AGX220" s="20"/>
      <c r="AGY220" s="20"/>
      <c r="AGZ220" s="20"/>
      <c r="AHA220" s="20"/>
      <c r="AHB220" s="20"/>
      <c r="AHC220" s="20"/>
      <c r="AHD220" s="20"/>
      <c r="AHE220" s="20"/>
      <c r="AHF220" s="20"/>
      <c r="AHG220" s="20"/>
      <c r="AHH220" s="20"/>
      <c r="AHI220" s="20"/>
      <c r="AHJ220" s="20"/>
      <c r="AHK220" s="20"/>
      <c r="AHL220" s="20"/>
      <c r="AHM220" s="20"/>
      <c r="AHN220" s="20"/>
      <c r="AHO220" s="20"/>
      <c r="AHP220" s="20"/>
      <c r="AHQ220" s="20"/>
      <c r="AHR220" s="20"/>
      <c r="AHS220" s="20"/>
      <c r="AHT220" s="20"/>
      <c r="AHU220" s="20"/>
      <c r="AHV220" s="20"/>
      <c r="AHW220" s="20"/>
      <c r="AHX220" s="20"/>
      <c r="AHY220" s="20"/>
      <c r="AHZ220" s="20"/>
      <c r="AIA220" s="20"/>
      <c r="AIB220" s="20"/>
      <c r="AIC220" s="20"/>
      <c r="AID220" s="20"/>
      <c r="AIE220" s="20"/>
      <c r="AIF220" s="20"/>
      <c r="AIG220" s="20"/>
      <c r="AIH220" s="20"/>
      <c r="AII220" s="20"/>
      <c r="AIJ220" s="20"/>
      <c r="AIK220" s="20"/>
      <c r="AIL220" s="20"/>
      <c r="AIM220" s="20"/>
      <c r="AIN220" s="20"/>
      <c r="AIO220" s="20"/>
      <c r="AIP220" s="20"/>
      <c r="AIQ220" s="20"/>
      <c r="AIR220" s="20"/>
      <c r="AIS220" s="20"/>
      <c r="AIT220" s="20"/>
      <c r="AIU220" s="20"/>
      <c r="AIV220" s="20"/>
      <c r="AIW220" s="20"/>
      <c r="AIX220" s="20"/>
      <c r="AIY220" s="20"/>
      <c r="AIZ220" s="20"/>
      <c r="AJA220" s="20"/>
    </row>
    <row r="221" spans="4:937" x14ac:dyDescent="0.25">
      <c r="D221" s="23"/>
      <c r="L221" s="23"/>
      <c r="IO221" s="20"/>
      <c r="IQ221" s="20"/>
      <c r="IS221" s="20"/>
      <c r="IU221" s="20"/>
      <c r="IW221" s="20"/>
      <c r="IY221" s="20"/>
      <c r="JA221" s="20"/>
      <c r="JC221" s="20"/>
      <c r="JE221" s="20"/>
      <c r="JG221" s="20"/>
      <c r="JI221" s="20"/>
      <c r="JK221" s="20"/>
      <c r="JM221" s="20"/>
      <c r="JO221" s="20"/>
      <c r="JQ221" s="20"/>
      <c r="JS221" s="20"/>
      <c r="JT221" s="20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20"/>
      <c r="KY221" s="20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20"/>
      <c r="MD221" s="20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20"/>
      <c r="NI221" s="20"/>
      <c r="NJ221" s="20"/>
      <c r="NK221" s="20"/>
      <c r="NL221" s="20"/>
      <c r="NM221" s="20"/>
      <c r="NN221" s="20"/>
      <c r="NO221" s="20"/>
      <c r="NP221" s="20"/>
      <c r="NQ221" s="20"/>
      <c r="NR221" s="20"/>
      <c r="NS221" s="20"/>
      <c r="NT221" s="20"/>
      <c r="NU221" s="20"/>
      <c r="NV221" s="20"/>
      <c r="NW221" s="20"/>
      <c r="NX221" s="20"/>
      <c r="NY221" s="20"/>
      <c r="NZ221" s="20"/>
      <c r="OA221" s="20"/>
      <c r="OB221" s="20"/>
      <c r="OC221" s="20"/>
      <c r="OD221" s="20"/>
      <c r="OE221" s="20"/>
      <c r="OF221" s="20"/>
      <c r="OG221" s="20"/>
      <c r="OH221" s="20"/>
      <c r="OI221" s="20"/>
      <c r="OJ221" s="20"/>
      <c r="OK221" s="20"/>
      <c r="OL221" s="20"/>
      <c r="OM221" s="20"/>
      <c r="ON221" s="20"/>
      <c r="OO221" s="20"/>
      <c r="OP221" s="20"/>
      <c r="OQ221" s="20"/>
      <c r="OR221" s="20"/>
      <c r="OS221" s="20"/>
      <c r="OT221" s="20"/>
      <c r="OU221" s="20"/>
      <c r="OV221" s="20"/>
      <c r="OW221" s="20"/>
      <c r="OX221" s="20"/>
      <c r="OY221" s="20"/>
      <c r="OZ221" s="20"/>
      <c r="PA221" s="20"/>
      <c r="PB221" s="20"/>
      <c r="PC221" s="20"/>
      <c r="PD221" s="20"/>
      <c r="PE221" s="20"/>
      <c r="PF221" s="20"/>
      <c r="PG221" s="20"/>
      <c r="PH221" s="20"/>
      <c r="PI221" s="20"/>
      <c r="PJ221" s="20"/>
      <c r="PK221" s="20"/>
      <c r="PL221" s="20"/>
      <c r="PM221" s="20"/>
      <c r="PN221" s="20"/>
      <c r="PO221" s="20"/>
      <c r="PP221" s="20"/>
      <c r="PQ221" s="20"/>
      <c r="PR221" s="20"/>
      <c r="PS221" s="20"/>
      <c r="PT221" s="20"/>
      <c r="PU221" s="20"/>
      <c r="PV221" s="20"/>
      <c r="PW221" s="20"/>
      <c r="PX221" s="20"/>
      <c r="PY221" s="20"/>
      <c r="PZ221" s="20"/>
      <c r="QA221" s="20"/>
      <c r="QB221" s="20"/>
      <c r="QC221" s="20"/>
      <c r="QD221" s="20"/>
      <c r="QE221" s="20"/>
      <c r="QF221" s="20"/>
      <c r="QG221" s="20"/>
      <c r="QH221" s="20"/>
      <c r="QI221" s="20"/>
      <c r="QJ221" s="20"/>
      <c r="QK221" s="20"/>
      <c r="QL221" s="20"/>
      <c r="QM221" s="20"/>
      <c r="QN221" s="20"/>
      <c r="QO221" s="20"/>
      <c r="QP221" s="20"/>
      <c r="QQ221" s="20"/>
      <c r="QR221" s="20"/>
      <c r="QS221" s="20"/>
      <c r="QT221" s="20"/>
      <c r="QU221" s="20"/>
      <c r="QV221" s="20"/>
      <c r="QW221" s="20"/>
      <c r="QX221" s="20"/>
      <c r="QY221" s="20"/>
      <c r="QZ221" s="20"/>
      <c r="RA221" s="20"/>
      <c r="RB221" s="20"/>
      <c r="RC221" s="20"/>
      <c r="RD221" s="20"/>
      <c r="RE221" s="20"/>
      <c r="RF221" s="20"/>
      <c r="RG221" s="20"/>
      <c r="RH221" s="20"/>
      <c r="RI221" s="20"/>
      <c r="RJ221" s="20"/>
      <c r="RK221" s="20"/>
      <c r="RL221" s="20"/>
      <c r="RM221" s="20"/>
      <c r="RN221" s="20"/>
      <c r="RO221" s="20"/>
      <c r="RP221" s="20"/>
      <c r="RQ221" s="20"/>
      <c r="RR221" s="20"/>
      <c r="RS221" s="20"/>
      <c r="RT221" s="20"/>
      <c r="RU221" s="20"/>
      <c r="RV221" s="20"/>
      <c r="RW221" s="20"/>
      <c r="RX221" s="20"/>
      <c r="RY221" s="20"/>
      <c r="RZ221" s="20"/>
      <c r="SA221" s="20"/>
      <c r="SB221" s="20"/>
      <c r="SC221" s="20"/>
      <c r="SD221" s="20"/>
      <c r="SE221" s="20"/>
      <c r="SF221" s="20"/>
      <c r="SG221" s="20"/>
      <c r="SH221" s="20"/>
      <c r="SI221" s="20"/>
      <c r="SJ221" s="20"/>
      <c r="SK221" s="20"/>
      <c r="SL221" s="20"/>
      <c r="SM221" s="20"/>
      <c r="SN221" s="20"/>
      <c r="SO221" s="20"/>
      <c r="SP221" s="20"/>
      <c r="SQ221" s="20"/>
      <c r="SR221" s="20"/>
      <c r="SS221" s="20"/>
      <c r="ST221" s="20"/>
      <c r="SU221" s="20"/>
      <c r="SV221" s="20"/>
      <c r="SW221" s="20"/>
      <c r="SX221" s="20"/>
      <c r="SY221" s="20"/>
      <c r="SZ221" s="20"/>
      <c r="TA221" s="20"/>
      <c r="TB221" s="20"/>
      <c r="TC221" s="20"/>
      <c r="TD221" s="20"/>
      <c r="TE221" s="20"/>
      <c r="TF221" s="20"/>
      <c r="TG221" s="20"/>
      <c r="TH221" s="20"/>
      <c r="TI221" s="20"/>
      <c r="TJ221" s="20"/>
      <c r="TK221" s="20"/>
      <c r="TL221" s="20"/>
      <c r="TM221" s="20"/>
      <c r="TN221" s="20"/>
      <c r="TO221" s="20"/>
      <c r="TP221" s="20"/>
      <c r="TQ221" s="20"/>
      <c r="TR221" s="20"/>
      <c r="TS221" s="20"/>
      <c r="TT221" s="20"/>
      <c r="TU221" s="20"/>
      <c r="TV221" s="20"/>
      <c r="TW221" s="20"/>
      <c r="TX221" s="20"/>
      <c r="TY221" s="20"/>
      <c r="TZ221" s="20"/>
      <c r="UA221" s="20"/>
      <c r="UB221" s="20"/>
      <c r="UC221" s="20"/>
      <c r="UD221" s="20"/>
      <c r="UE221" s="20"/>
      <c r="UF221" s="20"/>
      <c r="UG221" s="20"/>
      <c r="UH221" s="20"/>
      <c r="UI221" s="20"/>
      <c r="UJ221" s="20"/>
      <c r="UK221" s="20"/>
      <c r="UL221" s="20"/>
      <c r="UM221" s="20"/>
      <c r="UN221" s="20"/>
      <c r="UO221" s="20"/>
      <c r="UP221" s="20"/>
      <c r="UQ221" s="20"/>
      <c r="UR221" s="20"/>
      <c r="US221" s="20"/>
      <c r="UT221" s="20"/>
      <c r="UU221" s="20"/>
      <c r="UV221" s="20"/>
      <c r="UW221" s="20"/>
      <c r="UX221" s="20"/>
      <c r="UY221" s="20"/>
      <c r="UZ221" s="20"/>
      <c r="VA221" s="20"/>
      <c r="VB221" s="20"/>
      <c r="VC221" s="20"/>
      <c r="VD221" s="20"/>
      <c r="VE221" s="20"/>
      <c r="VF221" s="20"/>
      <c r="VG221" s="20"/>
      <c r="VH221" s="20"/>
      <c r="VI221" s="20"/>
      <c r="VJ221" s="20"/>
      <c r="VK221" s="20"/>
      <c r="VL221" s="20"/>
      <c r="VM221" s="20"/>
      <c r="VN221" s="20"/>
      <c r="VO221" s="20"/>
      <c r="VP221" s="20"/>
      <c r="VQ221" s="20"/>
      <c r="VR221" s="20"/>
      <c r="VS221" s="20"/>
      <c r="VT221" s="20"/>
      <c r="VU221" s="20"/>
      <c r="VV221" s="20"/>
      <c r="VW221" s="20"/>
      <c r="VX221" s="20"/>
      <c r="VY221" s="20"/>
      <c r="VZ221" s="20"/>
      <c r="WA221" s="20"/>
      <c r="WB221" s="20"/>
      <c r="WC221" s="20"/>
      <c r="WD221" s="20"/>
      <c r="WE221" s="20"/>
      <c r="WF221" s="20"/>
      <c r="WG221" s="20"/>
      <c r="WH221" s="20"/>
      <c r="WI221" s="20"/>
      <c r="WJ221" s="20"/>
      <c r="WK221" s="20"/>
      <c r="WL221" s="20"/>
      <c r="WM221" s="20"/>
      <c r="WN221" s="20"/>
      <c r="WO221" s="20"/>
      <c r="WP221" s="20"/>
      <c r="WQ221" s="20"/>
      <c r="WR221" s="20"/>
      <c r="WS221" s="20"/>
      <c r="WT221" s="20"/>
      <c r="WU221" s="20"/>
      <c r="WV221" s="20"/>
      <c r="WW221" s="20"/>
      <c r="WX221" s="20"/>
      <c r="WY221" s="20"/>
      <c r="WZ221" s="20"/>
      <c r="XA221" s="20"/>
      <c r="XB221" s="20"/>
      <c r="XC221" s="20"/>
      <c r="XD221" s="20"/>
      <c r="XE221" s="20"/>
      <c r="XF221" s="20"/>
      <c r="XG221" s="20"/>
      <c r="XH221" s="20"/>
      <c r="XI221" s="20"/>
      <c r="XJ221" s="20"/>
      <c r="XK221" s="20"/>
      <c r="XL221" s="20"/>
      <c r="XM221" s="20"/>
      <c r="XN221" s="20"/>
      <c r="XO221" s="20"/>
      <c r="XP221" s="20"/>
      <c r="XQ221" s="20"/>
      <c r="XR221" s="20"/>
      <c r="XS221" s="20"/>
      <c r="XT221" s="20"/>
      <c r="XU221" s="20"/>
      <c r="XV221" s="20"/>
      <c r="XW221" s="20"/>
      <c r="XX221" s="20"/>
      <c r="XY221" s="20"/>
      <c r="XZ221" s="20"/>
      <c r="YA221" s="20"/>
      <c r="YB221" s="20"/>
      <c r="YC221" s="20"/>
      <c r="YD221" s="20"/>
      <c r="YE221" s="20"/>
      <c r="YF221" s="20"/>
      <c r="YG221" s="20"/>
      <c r="YH221" s="20"/>
      <c r="YI221" s="20"/>
      <c r="YJ221" s="20"/>
      <c r="YK221" s="20"/>
      <c r="YL221" s="20"/>
      <c r="YM221" s="20"/>
      <c r="YN221" s="20"/>
      <c r="YO221" s="20"/>
      <c r="YP221" s="20"/>
      <c r="YQ221" s="20"/>
      <c r="YR221" s="20"/>
      <c r="YS221" s="20"/>
      <c r="YT221" s="20"/>
      <c r="YU221" s="20"/>
      <c r="YV221" s="20"/>
      <c r="YW221" s="20"/>
      <c r="YX221" s="20"/>
      <c r="YY221" s="20"/>
      <c r="YZ221" s="20"/>
      <c r="ZA221" s="20"/>
      <c r="ZB221" s="20"/>
      <c r="ZC221" s="20"/>
      <c r="ZD221" s="20"/>
      <c r="ZE221" s="20"/>
      <c r="ZF221" s="20"/>
      <c r="ZG221" s="20"/>
      <c r="ZH221" s="20"/>
      <c r="ZI221" s="20"/>
      <c r="ZJ221" s="20"/>
      <c r="ZK221" s="20"/>
      <c r="ZL221" s="20"/>
      <c r="ZM221" s="20"/>
      <c r="ZN221" s="20"/>
      <c r="ZO221" s="20"/>
      <c r="ZP221" s="20"/>
      <c r="ZQ221" s="20"/>
      <c r="ZR221" s="20"/>
      <c r="ZS221" s="20"/>
      <c r="ZT221" s="20"/>
      <c r="ZU221" s="20"/>
      <c r="ZV221" s="20"/>
      <c r="ZW221" s="20"/>
      <c r="ZX221" s="20"/>
      <c r="ZY221" s="20"/>
      <c r="ZZ221" s="20"/>
      <c r="AAA221" s="20"/>
      <c r="AAB221" s="20"/>
      <c r="AAC221" s="20"/>
      <c r="AAD221" s="20"/>
      <c r="AAE221" s="20"/>
      <c r="AAF221" s="20"/>
      <c r="AAG221" s="20"/>
      <c r="AAH221" s="20"/>
      <c r="AAI221" s="20"/>
      <c r="AAJ221" s="20"/>
      <c r="AAK221" s="20"/>
      <c r="AAL221" s="20"/>
      <c r="AAM221" s="20"/>
      <c r="AAN221" s="20"/>
      <c r="AAO221" s="20"/>
      <c r="AAP221" s="20"/>
      <c r="AAQ221" s="20"/>
      <c r="AAR221" s="20"/>
      <c r="AAS221" s="20"/>
      <c r="AAT221" s="20"/>
      <c r="AAU221" s="20"/>
      <c r="AAV221" s="20"/>
      <c r="AAW221" s="20"/>
      <c r="AAX221" s="20"/>
      <c r="AAY221" s="20"/>
      <c r="AAZ221" s="20"/>
      <c r="ABA221" s="20"/>
      <c r="ABB221" s="20"/>
      <c r="ABC221" s="20"/>
      <c r="ABD221" s="20"/>
      <c r="ABE221" s="20"/>
      <c r="ABF221" s="20"/>
      <c r="ABG221" s="20"/>
      <c r="ABH221" s="20"/>
      <c r="ABI221" s="20"/>
      <c r="ABJ221" s="20"/>
      <c r="ABK221" s="20"/>
      <c r="ABL221" s="20"/>
      <c r="ABM221" s="20"/>
      <c r="ABN221" s="20"/>
      <c r="ABO221" s="20"/>
      <c r="ABP221" s="20"/>
      <c r="ABQ221" s="20"/>
      <c r="ABR221" s="20"/>
      <c r="ABS221" s="20"/>
      <c r="ABT221" s="20"/>
      <c r="ABU221" s="20"/>
      <c r="ABV221" s="20"/>
      <c r="ABW221" s="20"/>
      <c r="ABX221" s="20"/>
      <c r="ABY221" s="20"/>
      <c r="ABZ221" s="20"/>
      <c r="ACA221" s="20"/>
      <c r="ACB221" s="20"/>
      <c r="ACC221" s="20"/>
      <c r="ACD221" s="20"/>
      <c r="ACE221" s="20"/>
      <c r="ACF221" s="20"/>
      <c r="ACG221" s="20"/>
      <c r="ACH221" s="20"/>
      <c r="ACI221" s="20"/>
      <c r="ACJ221" s="20"/>
      <c r="ACK221" s="20"/>
      <c r="ACL221" s="20"/>
      <c r="ACM221" s="20"/>
      <c r="ACN221" s="20"/>
      <c r="ACO221" s="20"/>
      <c r="ACP221" s="20"/>
      <c r="ACQ221" s="20"/>
      <c r="ACR221" s="20"/>
      <c r="ACS221" s="20"/>
      <c r="ACT221" s="20"/>
      <c r="ACU221" s="20"/>
      <c r="ACV221" s="20"/>
      <c r="ACW221" s="20"/>
      <c r="ACX221" s="20"/>
      <c r="ACY221" s="20"/>
      <c r="ACZ221" s="20"/>
      <c r="ADA221" s="20"/>
      <c r="ADB221" s="20"/>
      <c r="ADC221" s="20"/>
      <c r="ADD221" s="20"/>
      <c r="ADE221" s="20"/>
      <c r="ADF221" s="20"/>
      <c r="ADG221" s="20"/>
      <c r="ADH221" s="20"/>
      <c r="ADI221" s="20"/>
      <c r="ADJ221" s="20"/>
      <c r="ADK221" s="20"/>
      <c r="ADL221" s="20"/>
      <c r="ADM221" s="20"/>
      <c r="ADN221" s="20"/>
      <c r="ADO221" s="20"/>
      <c r="ADP221" s="20"/>
      <c r="ADQ221" s="20"/>
      <c r="ADR221" s="20"/>
      <c r="ADS221" s="20"/>
      <c r="ADT221" s="20"/>
      <c r="ADU221" s="20"/>
      <c r="ADV221" s="20"/>
      <c r="ADW221" s="20"/>
      <c r="ADX221" s="20"/>
      <c r="ADY221" s="20"/>
      <c r="ADZ221" s="20"/>
      <c r="AEA221" s="20"/>
      <c r="AEB221" s="20"/>
      <c r="AEC221" s="20"/>
      <c r="AED221" s="20"/>
      <c r="AEE221" s="20"/>
      <c r="AEF221" s="20"/>
      <c r="AEG221" s="20"/>
      <c r="AEH221" s="20"/>
      <c r="AEI221" s="20"/>
      <c r="AEJ221" s="20"/>
      <c r="AEK221" s="20"/>
      <c r="AEL221" s="20"/>
      <c r="AEM221" s="20"/>
      <c r="AEN221" s="20"/>
      <c r="AEO221" s="20"/>
      <c r="AEP221" s="20"/>
      <c r="AEQ221" s="20"/>
      <c r="AER221" s="20"/>
      <c r="AES221" s="20"/>
      <c r="AET221" s="20"/>
      <c r="AEU221" s="20"/>
      <c r="AEV221" s="20"/>
      <c r="AEW221" s="20"/>
      <c r="AEX221" s="20"/>
      <c r="AEY221" s="20"/>
      <c r="AEZ221" s="20"/>
      <c r="AFA221" s="20"/>
      <c r="AFB221" s="20"/>
      <c r="AFC221" s="20"/>
      <c r="AFD221" s="20"/>
      <c r="AFE221" s="20"/>
      <c r="AFF221" s="20"/>
      <c r="AFG221" s="20"/>
      <c r="AFH221" s="20"/>
      <c r="AFI221" s="20"/>
      <c r="AFJ221" s="20"/>
      <c r="AFK221" s="20"/>
      <c r="AFL221" s="20"/>
      <c r="AFM221" s="20"/>
      <c r="AFN221" s="20"/>
      <c r="AFO221" s="20"/>
      <c r="AFP221" s="20"/>
      <c r="AFQ221" s="20"/>
      <c r="AFR221" s="20"/>
      <c r="AFS221" s="20"/>
      <c r="AFT221" s="20"/>
      <c r="AFU221" s="20"/>
      <c r="AFV221" s="20"/>
      <c r="AFW221" s="20"/>
      <c r="AFX221" s="20"/>
      <c r="AFY221" s="20"/>
      <c r="AFZ221" s="20"/>
      <c r="AGA221" s="20"/>
      <c r="AGB221" s="20"/>
      <c r="AGC221" s="20"/>
      <c r="AGD221" s="20"/>
      <c r="AGE221" s="20"/>
      <c r="AGF221" s="20"/>
      <c r="AGG221" s="20"/>
      <c r="AGH221" s="20"/>
      <c r="AGI221" s="20"/>
      <c r="AGJ221" s="20"/>
      <c r="AGK221" s="20"/>
      <c r="AGL221" s="20"/>
      <c r="AGM221" s="20"/>
      <c r="AGN221" s="20"/>
      <c r="AGO221" s="20"/>
      <c r="AGP221" s="20"/>
      <c r="AGQ221" s="20"/>
      <c r="AGR221" s="20"/>
      <c r="AGS221" s="20"/>
      <c r="AGT221" s="20"/>
      <c r="AGU221" s="20"/>
      <c r="AGV221" s="20"/>
      <c r="AGW221" s="20"/>
      <c r="AGX221" s="20"/>
      <c r="AGY221" s="20"/>
      <c r="AGZ221" s="20"/>
      <c r="AHA221" s="20"/>
      <c r="AHB221" s="20"/>
      <c r="AHC221" s="20"/>
      <c r="AHD221" s="20"/>
      <c r="AHE221" s="20"/>
      <c r="AHF221" s="20"/>
      <c r="AHG221" s="20"/>
      <c r="AHH221" s="20"/>
      <c r="AHI221" s="20"/>
      <c r="AHJ221" s="20"/>
      <c r="AHK221" s="20"/>
      <c r="AHL221" s="20"/>
      <c r="AHM221" s="20"/>
      <c r="AHN221" s="20"/>
      <c r="AHO221" s="20"/>
      <c r="AHP221" s="20"/>
      <c r="AHQ221" s="20"/>
      <c r="AHR221" s="20"/>
      <c r="AHS221" s="20"/>
      <c r="AHT221" s="20"/>
      <c r="AHU221" s="20"/>
      <c r="AHV221" s="20"/>
      <c r="AHW221" s="20"/>
      <c r="AHX221" s="20"/>
      <c r="AHY221" s="20"/>
      <c r="AHZ221" s="20"/>
      <c r="AIA221" s="20"/>
      <c r="AIB221" s="20"/>
      <c r="AIC221" s="20"/>
      <c r="AID221" s="20"/>
      <c r="AIE221" s="20"/>
      <c r="AIF221" s="20"/>
      <c r="AIG221" s="20"/>
      <c r="AIH221" s="20"/>
      <c r="AII221" s="20"/>
      <c r="AIJ221" s="20"/>
      <c r="AIK221" s="20"/>
      <c r="AIL221" s="20"/>
      <c r="AIM221" s="20"/>
      <c r="AIN221" s="20"/>
      <c r="AIO221" s="20"/>
      <c r="AIP221" s="20"/>
      <c r="AIQ221" s="20"/>
      <c r="AIR221" s="20"/>
      <c r="AIS221" s="20"/>
      <c r="AIT221" s="20"/>
      <c r="AIU221" s="20"/>
      <c r="AIV221" s="20"/>
      <c r="AIW221" s="20"/>
      <c r="AIX221" s="20"/>
      <c r="AIY221" s="20"/>
      <c r="AIZ221" s="20"/>
      <c r="AJA221" s="20"/>
    </row>
    <row r="222" spans="4:937" x14ac:dyDescent="0.25">
      <c r="D222" s="23"/>
      <c r="L222" s="23"/>
      <c r="IO222" s="20"/>
      <c r="IQ222" s="20"/>
      <c r="IS222" s="20"/>
      <c r="IU222" s="20"/>
      <c r="IW222" s="20"/>
      <c r="IY222" s="20"/>
      <c r="JA222" s="20"/>
      <c r="JC222" s="20"/>
      <c r="JE222" s="20"/>
      <c r="JG222" s="20"/>
      <c r="JI222" s="20"/>
      <c r="JK222" s="20"/>
      <c r="JM222" s="20"/>
      <c r="JO222" s="20"/>
      <c r="JQ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20"/>
      <c r="KY222" s="20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20"/>
      <c r="MD222" s="20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20"/>
      <c r="NI222" s="20"/>
      <c r="NJ222" s="20"/>
      <c r="NK222" s="20"/>
      <c r="NL222" s="20"/>
      <c r="NM222" s="20"/>
      <c r="NN222" s="20"/>
      <c r="NO222" s="20"/>
      <c r="NP222" s="20"/>
      <c r="NQ222" s="20"/>
      <c r="NR222" s="20"/>
      <c r="NS222" s="20"/>
      <c r="NT222" s="20"/>
      <c r="NU222" s="20"/>
      <c r="NV222" s="20"/>
      <c r="NW222" s="20"/>
      <c r="NX222" s="20"/>
      <c r="NY222" s="20"/>
      <c r="NZ222" s="20"/>
      <c r="OA222" s="20"/>
      <c r="OB222" s="20"/>
      <c r="OC222" s="20"/>
      <c r="OD222" s="20"/>
      <c r="OE222" s="20"/>
      <c r="OF222" s="20"/>
      <c r="OG222" s="20"/>
      <c r="OH222" s="20"/>
      <c r="OI222" s="20"/>
      <c r="OJ222" s="20"/>
      <c r="OK222" s="20"/>
      <c r="OL222" s="20"/>
      <c r="OM222" s="20"/>
      <c r="ON222" s="20"/>
      <c r="OO222" s="20"/>
      <c r="OP222" s="20"/>
      <c r="OQ222" s="20"/>
      <c r="OR222" s="20"/>
      <c r="OS222" s="20"/>
      <c r="OT222" s="20"/>
      <c r="OU222" s="20"/>
      <c r="OV222" s="20"/>
      <c r="OW222" s="20"/>
      <c r="OX222" s="20"/>
      <c r="OY222" s="20"/>
      <c r="OZ222" s="20"/>
      <c r="PA222" s="20"/>
      <c r="PB222" s="20"/>
      <c r="PC222" s="20"/>
      <c r="PD222" s="20"/>
      <c r="PE222" s="20"/>
      <c r="PF222" s="20"/>
      <c r="PG222" s="20"/>
      <c r="PH222" s="20"/>
      <c r="PI222" s="20"/>
      <c r="PJ222" s="20"/>
      <c r="PK222" s="20"/>
      <c r="PL222" s="20"/>
      <c r="PM222" s="20"/>
      <c r="PN222" s="20"/>
      <c r="PO222" s="20"/>
      <c r="PP222" s="20"/>
      <c r="PQ222" s="20"/>
      <c r="PR222" s="20"/>
      <c r="PS222" s="20"/>
      <c r="PT222" s="20"/>
      <c r="PU222" s="20"/>
      <c r="PV222" s="20"/>
      <c r="PW222" s="20"/>
      <c r="PX222" s="20"/>
      <c r="PY222" s="20"/>
      <c r="PZ222" s="20"/>
      <c r="QA222" s="20"/>
      <c r="QB222" s="20"/>
      <c r="QC222" s="20"/>
      <c r="QD222" s="20"/>
      <c r="QE222" s="20"/>
      <c r="QF222" s="20"/>
      <c r="QG222" s="20"/>
      <c r="QH222" s="20"/>
      <c r="QI222" s="20"/>
      <c r="QJ222" s="20"/>
      <c r="QK222" s="20"/>
      <c r="QL222" s="20"/>
      <c r="QM222" s="20"/>
      <c r="QN222" s="20"/>
      <c r="QO222" s="20"/>
      <c r="QP222" s="20"/>
      <c r="QQ222" s="20"/>
      <c r="QR222" s="20"/>
      <c r="QS222" s="20"/>
      <c r="QT222" s="20"/>
      <c r="QU222" s="20"/>
      <c r="QV222" s="20"/>
      <c r="QW222" s="20"/>
      <c r="QX222" s="20"/>
      <c r="QY222" s="20"/>
      <c r="QZ222" s="20"/>
      <c r="RA222" s="20"/>
      <c r="RB222" s="20"/>
      <c r="RC222" s="20"/>
      <c r="RD222" s="20"/>
      <c r="RE222" s="20"/>
      <c r="RF222" s="20"/>
      <c r="RG222" s="20"/>
      <c r="RH222" s="20"/>
      <c r="RI222" s="20"/>
      <c r="RJ222" s="20"/>
      <c r="RK222" s="20"/>
      <c r="RL222" s="20"/>
      <c r="RM222" s="20"/>
      <c r="RN222" s="20"/>
      <c r="RO222" s="20"/>
      <c r="RP222" s="20"/>
      <c r="RQ222" s="20"/>
      <c r="RR222" s="20"/>
      <c r="RS222" s="20"/>
      <c r="RT222" s="20"/>
      <c r="RU222" s="20"/>
      <c r="RV222" s="20"/>
      <c r="RW222" s="20"/>
      <c r="RX222" s="20"/>
      <c r="RY222" s="20"/>
      <c r="RZ222" s="20"/>
      <c r="SA222" s="20"/>
      <c r="SB222" s="20"/>
      <c r="SC222" s="20"/>
      <c r="SD222" s="20"/>
      <c r="SE222" s="20"/>
      <c r="SF222" s="20"/>
      <c r="SG222" s="20"/>
      <c r="SH222" s="20"/>
      <c r="SI222" s="20"/>
      <c r="SJ222" s="20"/>
      <c r="SK222" s="20"/>
      <c r="SL222" s="20"/>
      <c r="SM222" s="20"/>
      <c r="SN222" s="20"/>
      <c r="SO222" s="20"/>
      <c r="SP222" s="20"/>
      <c r="SQ222" s="20"/>
      <c r="SR222" s="20"/>
      <c r="SS222" s="20"/>
      <c r="ST222" s="20"/>
      <c r="SU222" s="20"/>
      <c r="SV222" s="20"/>
      <c r="SW222" s="20"/>
      <c r="SX222" s="20"/>
      <c r="SY222" s="20"/>
      <c r="SZ222" s="20"/>
      <c r="TA222" s="20"/>
      <c r="TB222" s="20"/>
      <c r="TC222" s="20"/>
      <c r="TD222" s="20"/>
      <c r="TE222" s="20"/>
      <c r="TF222" s="20"/>
      <c r="TG222" s="20"/>
      <c r="TH222" s="20"/>
      <c r="TI222" s="20"/>
      <c r="TJ222" s="20"/>
      <c r="TK222" s="20"/>
      <c r="TL222" s="20"/>
      <c r="TM222" s="20"/>
      <c r="TN222" s="20"/>
      <c r="TO222" s="20"/>
      <c r="TP222" s="20"/>
      <c r="TQ222" s="20"/>
      <c r="TR222" s="20"/>
      <c r="TS222" s="20"/>
      <c r="TT222" s="20"/>
      <c r="TU222" s="20"/>
      <c r="TV222" s="20"/>
      <c r="TW222" s="20"/>
      <c r="TX222" s="20"/>
      <c r="TY222" s="20"/>
      <c r="TZ222" s="20"/>
      <c r="UA222" s="20"/>
      <c r="UB222" s="20"/>
      <c r="UC222" s="20"/>
      <c r="UD222" s="20"/>
      <c r="UE222" s="20"/>
      <c r="UF222" s="20"/>
      <c r="UG222" s="20"/>
      <c r="UH222" s="20"/>
      <c r="UI222" s="20"/>
      <c r="UJ222" s="20"/>
      <c r="UK222" s="20"/>
      <c r="UL222" s="20"/>
      <c r="UM222" s="20"/>
      <c r="UN222" s="20"/>
      <c r="UO222" s="20"/>
      <c r="UP222" s="20"/>
      <c r="UQ222" s="20"/>
      <c r="UR222" s="20"/>
      <c r="US222" s="20"/>
      <c r="UT222" s="20"/>
      <c r="UU222" s="20"/>
      <c r="UV222" s="20"/>
      <c r="UW222" s="20"/>
      <c r="UX222" s="20"/>
      <c r="UY222" s="20"/>
      <c r="UZ222" s="20"/>
      <c r="VA222" s="20"/>
      <c r="VB222" s="20"/>
      <c r="VC222" s="20"/>
      <c r="VD222" s="20"/>
      <c r="VE222" s="20"/>
      <c r="VF222" s="20"/>
      <c r="VG222" s="20"/>
      <c r="VH222" s="20"/>
      <c r="VI222" s="20"/>
      <c r="VJ222" s="20"/>
      <c r="VK222" s="20"/>
      <c r="VL222" s="20"/>
      <c r="VM222" s="20"/>
      <c r="VN222" s="20"/>
      <c r="VO222" s="20"/>
      <c r="VP222" s="20"/>
      <c r="VQ222" s="20"/>
      <c r="VR222" s="20"/>
      <c r="VS222" s="20"/>
      <c r="VT222" s="20"/>
      <c r="VU222" s="20"/>
      <c r="VV222" s="20"/>
      <c r="VW222" s="20"/>
      <c r="VX222" s="20"/>
      <c r="VY222" s="20"/>
      <c r="VZ222" s="20"/>
      <c r="WA222" s="20"/>
      <c r="WB222" s="20"/>
      <c r="WC222" s="20"/>
      <c r="WD222" s="20"/>
      <c r="WE222" s="20"/>
      <c r="WF222" s="20"/>
      <c r="WG222" s="20"/>
      <c r="WH222" s="20"/>
      <c r="WI222" s="20"/>
      <c r="WJ222" s="20"/>
      <c r="WK222" s="20"/>
      <c r="WL222" s="20"/>
      <c r="WM222" s="20"/>
      <c r="WN222" s="20"/>
      <c r="WO222" s="20"/>
      <c r="WP222" s="20"/>
      <c r="WQ222" s="20"/>
      <c r="WR222" s="20"/>
      <c r="WS222" s="20"/>
      <c r="WT222" s="20"/>
      <c r="WU222" s="20"/>
      <c r="WV222" s="20"/>
      <c r="WW222" s="20"/>
      <c r="WX222" s="20"/>
      <c r="WY222" s="20"/>
      <c r="WZ222" s="20"/>
      <c r="XA222" s="20"/>
      <c r="XB222" s="20"/>
      <c r="XC222" s="20"/>
      <c r="XD222" s="20"/>
      <c r="XE222" s="20"/>
      <c r="XF222" s="20"/>
      <c r="XG222" s="20"/>
      <c r="XH222" s="20"/>
      <c r="XI222" s="20"/>
      <c r="XJ222" s="20"/>
      <c r="XK222" s="20"/>
      <c r="XL222" s="20"/>
      <c r="XM222" s="20"/>
      <c r="XN222" s="20"/>
      <c r="XO222" s="20"/>
      <c r="XP222" s="20"/>
      <c r="XQ222" s="20"/>
      <c r="XR222" s="20"/>
      <c r="XS222" s="20"/>
      <c r="XT222" s="20"/>
      <c r="XU222" s="20"/>
      <c r="XV222" s="20"/>
      <c r="XW222" s="20"/>
      <c r="XX222" s="20"/>
      <c r="XY222" s="20"/>
      <c r="XZ222" s="20"/>
      <c r="YA222" s="20"/>
      <c r="YB222" s="20"/>
      <c r="YC222" s="20"/>
      <c r="YD222" s="20"/>
      <c r="YE222" s="20"/>
      <c r="YF222" s="20"/>
      <c r="YG222" s="20"/>
      <c r="YH222" s="20"/>
      <c r="YI222" s="20"/>
      <c r="YJ222" s="20"/>
      <c r="YK222" s="20"/>
      <c r="YL222" s="20"/>
      <c r="YM222" s="20"/>
      <c r="YN222" s="20"/>
      <c r="YO222" s="20"/>
      <c r="YP222" s="20"/>
      <c r="YQ222" s="20"/>
      <c r="YR222" s="20"/>
      <c r="YS222" s="20"/>
      <c r="YT222" s="20"/>
      <c r="YU222" s="20"/>
      <c r="YV222" s="20"/>
      <c r="YW222" s="20"/>
      <c r="YX222" s="20"/>
      <c r="YY222" s="20"/>
      <c r="YZ222" s="20"/>
      <c r="ZA222" s="20"/>
      <c r="ZB222" s="20"/>
      <c r="ZC222" s="20"/>
      <c r="ZD222" s="20"/>
      <c r="ZE222" s="20"/>
      <c r="ZF222" s="20"/>
      <c r="ZG222" s="20"/>
      <c r="ZH222" s="20"/>
      <c r="ZI222" s="20"/>
      <c r="ZJ222" s="20"/>
      <c r="ZK222" s="20"/>
      <c r="ZL222" s="20"/>
      <c r="ZM222" s="20"/>
      <c r="ZN222" s="20"/>
      <c r="ZO222" s="20"/>
      <c r="ZP222" s="20"/>
      <c r="ZQ222" s="20"/>
      <c r="ZR222" s="20"/>
      <c r="ZS222" s="20"/>
      <c r="ZT222" s="20"/>
      <c r="ZU222" s="20"/>
      <c r="ZV222" s="20"/>
      <c r="ZW222" s="20"/>
      <c r="ZX222" s="20"/>
      <c r="ZY222" s="20"/>
      <c r="ZZ222" s="20"/>
      <c r="AAA222" s="20"/>
      <c r="AAB222" s="20"/>
      <c r="AAC222" s="20"/>
      <c r="AAD222" s="20"/>
      <c r="AAE222" s="20"/>
      <c r="AAF222" s="20"/>
      <c r="AAG222" s="20"/>
      <c r="AAH222" s="20"/>
      <c r="AAI222" s="20"/>
      <c r="AAJ222" s="20"/>
      <c r="AAK222" s="20"/>
      <c r="AAL222" s="20"/>
      <c r="AAM222" s="20"/>
      <c r="AAN222" s="20"/>
      <c r="AAO222" s="20"/>
      <c r="AAP222" s="20"/>
      <c r="AAQ222" s="20"/>
      <c r="AAR222" s="20"/>
      <c r="AAS222" s="20"/>
      <c r="AAT222" s="20"/>
      <c r="AAU222" s="20"/>
      <c r="AAV222" s="20"/>
      <c r="AAW222" s="20"/>
      <c r="AAX222" s="20"/>
      <c r="AAY222" s="20"/>
      <c r="AAZ222" s="20"/>
      <c r="ABA222" s="20"/>
      <c r="ABB222" s="20"/>
      <c r="ABC222" s="20"/>
      <c r="ABD222" s="20"/>
      <c r="ABE222" s="20"/>
      <c r="ABF222" s="20"/>
      <c r="ABG222" s="20"/>
      <c r="ABH222" s="20"/>
      <c r="ABI222" s="20"/>
      <c r="ABJ222" s="20"/>
      <c r="ABK222" s="20"/>
      <c r="ABL222" s="20"/>
      <c r="ABM222" s="20"/>
      <c r="ABN222" s="20"/>
      <c r="ABO222" s="20"/>
      <c r="ABP222" s="20"/>
      <c r="ABQ222" s="20"/>
      <c r="ABR222" s="20"/>
      <c r="ABS222" s="20"/>
      <c r="ABT222" s="20"/>
      <c r="ABU222" s="20"/>
      <c r="ABV222" s="20"/>
      <c r="ABW222" s="20"/>
      <c r="ABX222" s="20"/>
      <c r="ABY222" s="20"/>
      <c r="ABZ222" s="20"/>
      <c r="ACA222" s="20"/>
      <c r="ACB222" s="20"/>
      <c r="ACC222" s="20"/>
      <c r="ACD222" s="20"/>
      <c r="ACE222" s="20"/>
      <c r="ACF222" s="20"/>
      <c r="ACG222" s="20"/>
      <c r="ACH222" s="20"/>
      <c r="ACI222" s="20"/>
      <c r="ACJ222" s="20"/>
      <c r="ACK222" s="20"/>
      <c r="ACL222" s="20"/>
      <c r="ACM222" s="20"/>
      <c r="ACN222" s="20"/>
      <c r="ACO222" s="20"/>
      <c r="ACP222" s="20"/>
      <c r="ACQ222" s="20"/>
      <c r="ACR222" s="20"/>
      <c r="ACS222" s="20"/>
      <c r="ACT222" s="20"/>
      <c r="ACU222" s="20"/>
      <c r="ACV222" s="20"/>
      <c r="ACW222" s="20"/>
      <c r="ACX222" s="20"/>
      <c r="ACY222" s="20"/>
      <c r="ACZ222" s="20"/>
      <c r="ADA222" s="20"/>
      <c r="ADB222" s="20"/>
      <c r="ADC222" s="20"/>
      <c r="ADD222" s="20"/>
      <c r="ADE222" s="20"/>
      <c r="ADF222" s="20"/>
      <c r="ADG222" s="20"/>
      <c r="ADH222" s="20"/>
      <c r="ADI222" s="20"/>
      <c r="ADJ222" s="20"/>
      <c r="ADK222" s="20"/>
      <c r="ADL222" s="20"/>
      <c r="ADM222" s="20"/>
      <c r="ADN222" s="20"/>
      <c r="ADO222" s="20"/>
      <c r="ADP222" s="20"/>
      <c r="ADQ222" s="20"/>
      <c r="ADR222" s="20"/>
      <c r="ADS222" s="20"/>
      <c r="ADT222" s="20"/>
      <c r="ADU222" s="20"/>
      <c r="ADV222" s="20"/>
      <c r="ADW222" s="20"/>
      <c r="ADX222" s="20"/>
      <c r="ADY222" s="20"/>
      <c r="ADZ222" s="20"/>
      <c r="AEA222" s="20"/>
      <c r="AEB222" s="20"/>
      <c r="AEC222" s="20"/>
      <c r="AED222" s="20"/>
      <c r="AEE222" s="20"/>
      <c r="AEF222" s="20"/>
      <c r="AEG222" s="20"/>
      <c r="AEH222" s="20"/>
      <c r="AEI222" s="20"/>
      <c r="AEJ222" s="20"/>
      <c r="AEK222" s="20"/>
      <c r="AEL222" s="20"/>
      <c r="AEM222" s="20"/>
      <c r="AEN222" s="20"/>
      <c r="AEO222" s="20"/>
      <c r="AEP222" s="20"/>
      <c r="AEQ222" s="20"/>
      <c r="AER222" s="20"/>
      <c r="AES222" s="20"/>
      <c r="AET222" s="20"/>
      <c r="AEU222" s="20"/>
      <c r="AEV222" s="20"/>
      <c r="AEW222" s="20"/>
      <c r="AEX222" s="20"/>
      <c r="AEY222" s="20"/>
      <c r="AEZ222" s="20"/>
      <c r="AFA222" s="20"/>
      <c r="AFB222" s="20"/>
      <c r="AFC222" s="20"/>
      <c r="AFD222" s="20"/>
      <c r="AFE222" s="20"/>
      <c r="AFF222" s="20"/>
      <c r="AFG222" s="20"/>
      <c r="AFH222" s="20"/>
      <c r="AFI222" s="20"/>
      <c r="AFJ222" s="20"/>
      <c r="AFK222" s="20"/>
      <c r="AFL222" s="20"/>
      <c r="AFM222" s="20"/>
      <c r="AFN222" s="20"/>
      <c r="AFO222" s="20"/>
      <c r="AFP222" s="20"/>
      <c r="AFQ222" s="20"/>
      <c r="AFR222" s="20"/>
      <c r="AFS222" s="20"/>
      <c r="AFT222" s="20"/>
      <c r="AFU222" s="20"/>
      <c r="AFV222" s="20"/>
      <c r="AFW222" s="20"/>
      <c r="AFX222" s="20"/>
      <c r="AFY222" s="20"/>
      <c r="AFZ222" s="20"/>
      <c r="AGA222" s="20"/>
      <c r="AGB222" s="20"/>
      <c r="AGC222" s="20"/>
      <c r="AGD222" s="20"/>
      <c r="AGE222" s="20"/>
      <c r="AGF222" s="20"/>
      <c r="AGG222" s="20"/>
      <c r="AGH222" s="20"/>
      <c r="AGI222" s="20"/>
      <c r="AGJ222" s="20"/>
      <c r="AGK222" s="20"/>
      <c r="AGL222" s="20"/>
      <c r="AGM222" s="20"/>
      <c r="AGN222" s="20"/>
      <c r="AGO222" s="20"/>
      <c r="AGP222" s="20"/>
      <c r="AGQ222" s="20"/>
      <c r="AGR222" s="20"/>
      <c r="AGS222" s="20"/>
      <c r="AGT222" s="20"/>
      <c r="AGU222" s="20"/>
      <c r="AGV222" s="20"/>
      <c r="AGW222" s="20"/>
      <c r="AGX222" s="20"/>
      <c r="AGY222" s="20"/>
      <c r="AGZ222" s="20"/>
      <c r="AHA222" s="20"/>
      <c r="AHB222" s="20"/>
      <c r="AHC222" s="20"/>
      <c r="AHD222" s="20"/>
      <c r="AHE222" s="20"/>
      <c r="AHF222" s="20"/>
      <c r="AHG222" s="20"/>
      <c r="AHH222" s="20"/>
      <c r="AHI222" s="20"/>
      <c r="AHJ222" s="20"/>
      <c r="AHK222" s="20"/>
      <c r="AHL222" s="20"/>
      <c r="AHM222" s="20"/>
      <c r="AHN222" s="20"/>
      <c r="AHO222" s="20"/>
      <c r="AHP222" s="20"/>
      <c r="AHQ222" s="20"/>
      <c r="AHR222" s="20"/>
      <c r="AHS222" s="20"/>
      <c r="AHT222" s="20"/>
      <c r="AHU222" s="20"/>
      <c r="AHV222" s="20"/>
      <c r="AHW222" s="20"/>
      <c r="AHX222" s="20"/>
      <c r="AHY222" s="20"/>
      <c r="AHZ222" s="20"/>
      <c r="AIA222" s="20"/>
      <c r="AIB222" s="20"/>
      <c r="AIC222" s="20"/>
      <c r="AID222" s="20"/>
      <c r="AIE222" s="20"/>
      <c r="AIF222" s="20"/>
      <c r="AIG222" s="20"/>
      <c r="AIH222" s="20"/>
      <c r="AII222" s="20"/>
      <c r="AIJ222" s="20"/>
      <c r="AIK222" s="20"/>
      <c r="AIL222" s="20"/>
      <c r="AIM222" s="20"/>
      <c r="AIN222" s="20"/>
      <c r="AIO222" s="20"/>
      <c r="AIP222" s="20"/>
      <c r="AIQ222" s="20"/>
      <c r="AIR222" s="20"/>
      <c r="AIS222" s="20"/>
      <c r="AIT222" s="20"/>
      <c r="AIU222" s="20"/>
      <c r="AIV222" s="20"/>
      <c r="AIW222" s="20"/>
      <c r="AIX222" s="20"/>
      <c r="AIY222" s="20"/>
      <c r="AIZ222" s="20"/>
      <c r="AJA222" s="20"/>
    </row>
    <row r="223" spans="4:937" x14ac:dyDescent="0.25">
      <c r="D223" s="23"/>
      <c r="L223" s="23"/>
      <c r="IO223" s="20"/>
      <c r="IQ223" s="20"/>
      <c r="IS223" s="20"/>
      <c r="IU223" s="20"/>
      <c r="IW223" s="20"/>
      <c r="IY223" s="20"/>
      <c r="JA223" s="20"/>
      <c r="JC223" s="20"/>
      <c r="JE223" s="20"/>
      <c r="JG223" s="20"/>
      <c r="JI223" s="20"/>
      <c r="JK223" s="20"/>
      <c r="JM223" s="20"/>
      <c r="JO223" s="20"/>
      <c r="JQ223" s="20"/>
      <c r="JS223" s="20"/>
      <c r="JT223" s="20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20"/>
      <c r="KY223" s="20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20"/>
      <c r="MD223" s="20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20"/>
      <c r="NI223" s="20"/>
      <c r="NJ223" s="20"/>
      <c r="NK223" s="20"/>
      <c r="NL223" s="20"/>
      <c r="NM223" s="20"/>
      <c r="NN223" s="20"/>
      <c r="NO223" s="20"/>
      <c r="NP223" s="20"/>
      <c r="NQ223" s="20"/>
      <c r="NR223" s="20"/>
      <c r="NS223" s="20"/>
      <c r="NT223" s="20"/>
      <c r="NU223" s="20"/>
      <c r="NV223" s="20"/>
      <c r="NW223" s="20"/>
      <c r="NX223" s="20"/>
      <c r="NY223" s="20"/>
      <c r="NZ223" s="20"/>
      <c r="OA223" s="20"/>
      <c r="OB223" s="20"/>
      <c r="OC223" s="20"/>
      <c r="OD223" s="20"/>
      <c r="OE223" s="20"/>
      <c r="OF223" s="20"/>
      <c r="OG223" s="20"/>
      <c r="OH223" s="20"/>
      <c r="OI223" s="20"/>
      <c r="OJ223" s="20"/>
      <c r="OK223" s="20"/>
      <c r="OL223" s="20"/>
      <c r="OM223" s="20"/>
      <c r="ON223" s="20"/>
      <c r="OO223" s="20"/>
      <c r="OP223" s="20"/>
      <c r="OQ223" s="20"/>
      <c r="OR223" s="20"/>
      <c r="OS223" s="20"/>
      <c r="OT223" s="20"/>
      <c r="OU223" s="20"/>
      <c r="OV223" s="20"/>
      <c r="OW223" s="20"/>
      <c r="OX223" s="20"/>
      <c r="OY223" s="20"/>
      <c r="OZ223" s="20"/>
      <c r="PA223" s="20"/>
      <c r="PB223" s="20"/>
      <c r="PC223" s="20"/>
      <c r="PD223" s="20"/>
      <c r="PE223" s="20"/>
      <c r="PF223" s="20"/>
      <c r="PG223" s="20"/>
      <c r="PH223" s="20"/>
      <c r="PI223" s="20"/>
      <c r="PJ223" s="20"/>
      <c r="PK223" s="20"/>
      <c r="PL223" s="20"/>
      <c r="PM223" s="20"/>
      <c r="PN223" s="20"/>
      <c r="PO223" s="20"/>
      <c r="PP223" s="20"/>
      <c r="PQ223" s="20"/>
      <c r="PR223" s="20"/>
      <c r="PS223" s="20"/>
      <c r="PT223" s="20"/>
      <c r="PU223" s="20"/>
      <c r="PV223" s="20"/>
      <c r="PW223" s="20"/>
      <c r="PX223" s="20"/>
      <c r="PY223" s="20"/>
      <c r="PZ223" s="20"/>
      <c r="QA223" s="20"/>
      <c r="QB223" s="20"/>
      <c r="QC223" s="20"/>
      <c r="QD223" s="20"/>
      <c r="QE223" s="20"/>
      <c r="QF223" s="20"/>
      <c r="QG223" s="20"/>
      <c r="QH223" s="20"/>
      <c r="QI223" s="20"/>
      <c r="QJ223" s="20"/>
      <c r="QK223" s="20"/>
      <c r="QL223" s="20"/>
      <c r="QM223" s="20"/>
      <c r="QN223" s="20"/>
      <c r="QO223" s="20"/>
      <c r="QP223" s="20"/>
      <c r="QQ223" s="20"/>
      <c r="QR223" s="20"/>
      <c r="QS223" s="20"/>
      <c r="QT223" s="20"/>
      <c r="QU223" s="20"/>
      <c r="QV223" s="20"/>
      <c r="QW223" s="20"/>
      <c r="QX223" s="20"/>
      <c r="QY223" s="20"/>
      <c r="QZ223" s="20"/>
      <c r="RA223" s="20"/>
      <c r="RB223" s="20"/>
      <c r="RC223" s="20"/>
      <c r="RD223" s="20"/>
      <c r="RE223" s="20"/>
      <c r="RF223" s="20"/>
      <c r="RG223" s="20"/>
      <c r="RH223" s="20"/>
      <c r="RI223" s="20"/>
      <c r="RJ223" s="20"/>
      <c r="RK223" s="20"/>
      <c r="RL223" s="20"/>
      <c r="RM223" s="20"/>
      <c r="RN223" s="20"/>
      <c r="RO223" s="20"/>
      <c r="RP223" s="20"/>
      <c r="RQ223" s="20"/>
      <c r="RR223" s="20"/>
      <c r="RS223" s="20"/>
      <c r="RT223" s="20"/>
      <c r="RU223" s="20"/>
      <c r="RV223" s="20"/>
      <c r="RW223" s="20"/>
      <c r="RX223" s="20"/>
      <c r="RY223" s="20"/>
      <c r="RZ223" s="20"/>
      <c r="SA223" s="20"/>
      <c r="SB223" s="20"/>
      <c r="SC223" s="20"/>
      <c r="SD223" s="20"/>
      <c r="SE223" s="20"/>
      <c r="SF223" s="20"/>
      <c r="SG223" s="20"/>
      <c r="SH223" s="20"/>
      <c r="SI223" s="20"/>
      <c r="SJ223" s="20"/>
      <c r="SK223" s="20"/>
      <c r="SL223" s="20"/>
      <c r="SM223" s="20"/>
      <c r="SN223" s="20"/>
      <c r="SO223" s="20"/>
      <c r="SP223" s="20"/>
      <c r="SQ223" s="20"/>
      <c r="SR223" s="20"/>
      <c r="SS223" s="20"/>
      <c r="ST223" s="20"/>
      <c r="SU223" s="20"/>
      <c r="SV223" s="20"/>
      <c r="SW223" s="20"/>
      <c r="SX223" s="20"/>
      <c r="SY223" s="20"/>
      <c r="SZ223" s="20"/>
      <c r="TA223" s="20"/>
      <c r="TB223" s="20"/>
      <c r="TC223" s="20"/>
      <c r="TD223" s="20"/>
      <c r="TE223" s="20"/>
      <c r="TF223" s="20"/>
      <c r="TG223" s="20"/>
      <c r="TH223" s="20"/>
      <c r="TI223" s="20"/>
      <c r="TJ223" s="20"/>
      <c r="TK223" s="20"/>
      <c r="TL223" s="20"/>
      <c r="TM223" s="20"/>
      <c r="TN223" s="20"/>
      <c r="TO223" s="20"/>
      <c r="TP223" s="20"/>
      <c r="TQ223" s="20"/>
      <c r="TR223" s="20"/>
      <c r="TS223" s="20"/>
      <c r="TT223" s="20"/>
      <c r="TU223" s="20"/>
      <c r="TV223" s="20"/>
      <c r="TW223" s="20"/>
      <c r="TX223" s="20"/>
      <c r="TY223" s="20"/>
      <c r="TZ223" s="20"/>
      <c r="UA223" s="20"/>
      <c r="UB223" s="20"/>
      <c r="UC223" s="20"/>
      <c r="UD223" s="20"/>
      <c r="UE223" s="20"/>
      <c r="UF223" s="20"/>
      <c r="UG223" s="20"/>
      <c r="UH223" s="20"/>
      <c r="UI223" s="20"/>
      <c r="UJ223" s="20"/>
      <c r="UK223" s="20"/>
      <c r="UL223" s="20"/>
      <c r="UM223" s="20"/>
      <c r="UN223" s="20"/>
      <c r="UO223" s="20"/>
      <c r="UP223" s="20"/>
      <c r="UQ223" s="20"/>
      <c r="UR223" s="20"/>
      <c r="US223" s="20"/>
      <c r="UT223" s="20"/>
      <c r="UU223" s="20"/>
      <c r="UV223" s="20"/>
      <c r="UW223" s="20"/>
      <c r="UX223" s="20"/>
      <c r="UY223" s="20"/>
      <c r="UZ223" s="20"/>
      <c r="VA223" s="20"/>
      <c r="VB223" s="20"/>
      <c r="VC223" s="20"/>
      <c r="VD223" s="20"/>
      <c r="VE223" s="20"/>
      <c r="VF223" s="20"/>
      <c r="VG223" s="20"/>
      <c r="VH223" s="20"/>
      <c r="VI223" s="20"/>
      <c r="VJ223" s="20"/>
      <c r="VK223" s="20"/>
      <c r="VL223" s="20"/>
      <c r="VM223" s="20"/>
      <c r="VN223" s="20"/>
      <c r="VO223" s="20"/>
      <c r="VP223" s="20"/>
      <c r="VQ223" s="20"/>
      <c r="VR223" s="20"/>
      <c r="VS223" s="20"/>
      <c r="VT223" s="20"/>
      <c r="VU223" s="20"/>
      <c r="VV223" s="20"/>
      <c r="VW223" s="20"/>
      <c r="VX223" s="20"/>
      <c r="VY223" s="20"/>
      <c r="VZ223" s="20"/>
      <c r="WA223" s="20"/>
      <c r="WB223" s="20"/>
      <c r="WC223" s="20"/>
      <c r="WD223" s="20"/>
      <c r="WE223" s="20"/>
      <c r="WF223" s="20"/>
      <c r="WG223" s="20"/>
      <c r="WH223" s="20"/>
      <c r="WI223" s="20"/>
      <c r="WJ223" s="20"/>
      <c r="WK223" s="20"/>
      <c r="WL223" s="20"/>
      <c r="WM223" s="20"/>
      <c r="WN223" s="20"/>
      <c r="WO223" s="20"/>
      <c r="WP223" s="20"/>
      <c r="WQ223" s="20"/>
      <c r="WR223" s="20"/>
      <c r="WS223" s="20"/>
      <c r="WT223" s="20"/>
      <c r="WU223" s="20"/>
      <c r="WV223" s="20"/>
      <c r="WW223" s="20"/>
      <c r="WX223" s="20"/>
      <c r="WY223" s="20"/>
      <c r="WZ223" s="20"/>
      <c r="XA223" s="20"/>
      <c r="XB223" s="20"/>
      <c r="XC223" s="20"/>
      <c r="XD223" s="20"/>
      <c r="XE223" s="20"/>
      <c r="XF223" s="20"/>
      <c r="XG223" s="20"/>
      <c r="XH223" s="20"/>
      <c r="XI223" s="20"/>
      <c r="XJ223" s="20"/>
      <c r="XK223" s="20"/>
      <c r="XL223" s="20"/>
      <c r="XM223" s="20"/>
      <c r="XN223" s="20"/>
      <c r="XO223" s="20"/>
      <c r="XP223" s="20"/>
      <c r="XQ223" s="20"/>
      <c r="XR223" s="20"/>
      <c r="XS223" s="20"/>
      <c r="XT223" s="20"/>
      <c r="XU223" s="20"/>
      <c r="XV223" s="20"/>
      <c r="XW223" s="20"/>
      <c r="XX223" s="20"/>
      <c r="XY223" s="20"/>
      <c r="XZ223" s="20"/>
      <c r="YA223" s="20"/>
      <c r="YB223" s="20"/>
      <c r="YC223" s="20"/>
      <c r="YD223" s="20"/>
      <c r="YE223" s="20"/>
      <c r="YF223" s="20"/>
      <c r="YG223" s="20"/>
      <c r="YH223" s="20"/>
      <c r="YI223" s="20"/>
      <c r="YJ223" s="20"/>
      <c r="YK223" s="20"/>
      <c r="YL223" s="20"/>
      <c r="YM223" s="20"/>
      <c r="YN223" s="20"/>
      <c r="YO223" s="20"/>
      <c r="YP223" s="20"/>
      <c r="YQ223" s="20"/>
      <c r="YR223" s="20"/>
      <c r="YS223" s="20"/>
      <c r="YT223" s="20"/>
      <c r="YU223" s="20"/>
      <c r="YV223" s="20"/>
      <c r="YW223" s="20"/>
      <c r="YX223" s="20"/>
      <c r="YY223" s="20"/>
      <c r="YZ223" s="20"/>
      <c r="ZA223" s="20"/>
      <c r="ZB223" s="20"/>
      <c r="ZC223" s="20"/>
      <c r="ZD223" s="20"/>
      <c r="ZE223" s="20"/>
      <c r="ZF223" s="20"/>
      <c r="ZG223" s="20"/>
      <c r="ZH223" s="20"/>
      <c r="ZI223" s="20"/>
      <c r="ZJ223" s="20"/>
      <c r="ZK223" s="20"/>
      <c r="ZL223" s="20"/>
      <c r="ZM223" s="20"/>
      <c r="ZN223" s="20"/>
      <c r="ZO223" s="20"/>
      <c r="ZP223" s="20"/>
      <c r="ZQ223" s="20"/>
      <c r="ZR223" s="20"/>
      <c r="ZS223" s="20"/>
      <c r="ZT223" s="20"/>
      <c r="ZU223" s="20"/>
      <c r="ZV223" s="20"/>
      <c r="ZW223" s="20"/>
      <c r="ZX223" s="20"/>
      <c r="ZY223" s="20"/>
      <c r="ZZ223" s="20"/>
      <c r="AAA223" s="20"/>
      <c r="AAB223" s="20"/>
      <c r="AAC223" s="20"/>
      <c r="AAD223" s="20"/>
      <c r="AAE223" s="20"/>
      <c r="AAF223" s="20"/>
      <c r="AAG223" s="20"/>
      <c r="AAH223" s="20"/>
      <c r="AAI223" s="20"/>
      <c r="AAJ223" s="20"/>
      <c r="AAK223" s="20"/>
      <c r="AAL223" s="20"/>
      <c r="AAM223" s="20"/>
      <c r="AAN223" s="20"/>
      <c r="AAO223" s="20"/>
      <c r="AAP223" s="20"/>
      <c r="AAQ223" s="20"/>
      <c r="AAR223" s="20"/>
      <c r="AAS223" s="20"/>
      <c r="AAT223" s="20"/>
      <c r="AAU223" s="20"/>
      <c r="AAV223" s="20"/>
      <c r="AAW223" s="20"/>
      <c r="AAX223" s="20"/>
      <c r="AAY223" s="20"/>
      <c r="AAZ223" s="20"/>
      <c r="ABA223" s="20"/>
      <c r="ABB223" s="20"/>
      <c r="ABC223" s="20"/>
      <c r="ABD223" s="20"/>
      <c r="ABE223" s="20"/>
      <c r="ABF223" s="20"/>
      <c r="ABG223" s="20"/>
      <c r="ABH223" s="20"/>
      <c r="ABI223" s="20"/>
      <c r="ABJ223" s="20"/>
      <c r="ABK223" s="20"/>
      <c r="ABL223" s="20"/>
      <c r="ABM223" s="20"/>
      <c r="ABN223" s="20"/>
      <c r="ABO223" s="20"/>
      <c r="ABP223" s="20"/>
      <c r="ABQ223" s="20"/>
      <c r="ABR223" s="20"/>
      <c r="ABS223" s="20"/>
      <c r="ABT223" s="20"/>
      <c r="ABU223" s="20"/>
      <c r="ABV223" s="20"/>
      <c r="ABW223" s="20"/>
      <c r="ABX223" s="20"/>
      <c r="ABY223" s="20"/>
      <c r="ABZ223" s="20"/>
      <c r="ACA223" s="20"/>
      <c r="ACB223" s="20"/>
      <c r="ACC223" s="20"/>
      <c r="ACD223" s="20"/>
      <c r="ACE223" s="20"/>
      <c r="ACF223" s="20"/>
      <c r="ACG223" s="20"/>
      <c r="ACH223" s="20"/>
      <c r="ACI223" s="20"/>
      <c r="ACJ223" s="20"/>
      <c r="ACK223" s="20"/>
      <c r="ACL223" s="20"/>
      <c r="ACM223" s="20"/>
      <c r="ACN223" s="20"/>
      <c r="ACO223" s="20"/>
      <c r="ACP223" s="20"/>
      <c r="ACQ223" s="20"/>
      <c r="ACR223" s="20"/>
      <c r="ACS223" s="20"/>
      <c r="ACT223" s="20"/>
      <c r="ACU223" s="20"/>
      <c r="ACV223" s="20"/>
      <c r="ACW223" s="20"/>
      <c r="ACX223" s="20"/>
      <c r="ACY223" s="20"/>
      <c r="ACZ223" s="20"/>
      <c r="ADA223" s="20"/>
      <c r="ADB223" s="20"/>
      <c r="ADC223" s="20"/>
      <c r="ADD223" s="20"/>
      <c r="ADE223" s="20"/>
      <c r="ADF223" s="20"/>
      <c r="ADG223" s="20"/>
      <c r="ADH223" s="20"/>
      <c r="ADI223" s="20"/>
      <c r="ADJ223" s="20"/>
      <c r="ADK223" s="20"/>
      <c r="ADL223" s="20"/>
      <c r="ADM223" s="20"/>
      <c r="ADN223" s="20"/>
      <c r="ADO223" s="20"/>
      <c r="ADP223" s="20"/>
      <c r="ADQ223" s="20"/>
      <c r="ADR223" s="20"/>
      <c r="ADS223" s="20"/>
      <c r="ADT223" s="20"/>
      <c r="ADU223" s="20"/>
      <c r="ADV223" s="20"/>
      <c r="ADW223" s="20"/>
      <c r="ADX223" s="20"/>
      <c r="ADY223" s="20"/>
      <c r="ADZ223" s="20"/>
      <c r="AEA223" s="20"/>
      <c r="AEB223" s="20"/>
      <c r="AEC223" s="20"/>
      <c r="AED223" s="20"/>
      <c r="AEE223" s="20"/>
      <c r="AEF223" s="20"/>
      <c r="AEG223" s="20"/>
      <c r="AEH223" s="20"/>
      <c r="AEI223" s="20"/>
      <c r="AEJ223" s="20"/>
      <c r="AEK223" s="20"/>
      <c r="AEL223" s="20"/>
      <c r="AEM223" s="20"/>
      <c r="AEN223" s="20"/>
      <c r="AEO223" s="20"/>
      <c r="AEP223" s="20"/>
      <c r="AEQ223" s="20"/>
      <c r="AER223" s="20"/>
      <c r="AES223" s="20"/>
      <c r="AET223" s="20"/>
      <c r="AEU223" s="20"/>
      <c r="AEV223" s="20"/>
      <c r="AEW223" s="20"/>
      <c r="AEX223" s="20"/>
      <c r="AEY223" s="20"/>
      <c r="AEZ223" s="20"/>
      <c r="AFA223" s="20"/>
      <c r="AFB223" s="20"/>
      <c r="AFC223" s="20"/>
      <c r="AFD223" s="20"/>
      <c r="AFE223" s="20"/>
      <c r="AFF223" s="20"/>
      <c r="AFG223" s="20"/>
      <c r="AFH223" s="20"/>
      <c r="AFI223" s="20"/>
      <c r="AFJ223" s="20"/>
      <c r="AFK223" s="20"/>
      <c r="AFL223" s="20"/>
      <c r="AFM223" s="20"/>
      <c r="AFN223" s="20"/>
      <c r="AFO223" s="20"/>
      <c r="AFP223" s="20"/>
      <c r="AFQ223" s="20"/>
      <c r="AFR223" s="20"/>
      <c r="AFS223" s="20"/>
      <c r="AFT223" s="20"/>
      <c r="AFU223" s="20"/>
      <c r="AFV223" s="20"/>
      <c r="AFW223" s="20"/>
      <c r="AFX223" s="20"/>
      <c r="AFY223" s="20"/>
      <c r="AFZ223" s="20"/>
      <c r="AGA223" s="20"/>
      <c r="AGB223" s="20"/>
      <c r="AGC223" s="20"/>
      <c r="AGD223" s="20"/>
      <c r="AGE223" s="20"/>
      <c r="AGF223" s="20"/>
      <c r="AGG223" s="20"/>
      <c r="AGH223" s="20"/>
      <c r="AGI223" s="20"/>
      <c r="AGJ223" s="20"/>
      <c r="AGK223" s="20"/>
      <c r="AGL223" s="20"/>
      <c r="AGM223" s="20"/>
      <c r="AGN223" s="20"/>
      <c r="AGO223" s="20"/>
      <c r="AGP223" s="20"/>
      <c r="AGQ223" s="20"/>
      <c r="AGR223" s="20"/>
      <c r="AGS223" s="20"/>
      <c r="AGT223" s="20"/>
      <c r="AGU223" s="20"/>
      <c r="AGV223" s="20"/>
      <c r="AGW223" s="20"/>
      <c r="AGX223" s="20"/>
      <c r="AGY223" s="20"/>
      <c r="AGZ223" s="20"/>
      <c r="AHA223" s="20"/>
      <c r="AHB223" s="20"/>
      <c r="AHC223" s="20"/>
      <c r="AHD223" s="20"/>
      <c r="AHE223" s="20"/>
      <c r="AHF223" s="20"/>
      <c r="AHG223" s="20"/>
      <c r="AHH223" s="20"/>
      <c r="AHI223" s="20"/>
      <c r="AHJ223" s="20"/>
      <c r="AHK223" s="20"/>
      <c r="AHL223" s="20"/>
      <c r="AHM223" s="20"/>
      <c r="AHN223" s="20"/>
      <c r="AHO223" s="20"/>
      <c r="AHP223" s="20"/>
      <c r="AHQ223" s="20"/>
      <c r="AHR223" s="20"/>
      <c r="AHS223" s="20"/>
      <c r="AHT223" s="20"/>
      <c r="AHU223" s="20"/>
      <c r="AHV223" s="20"/>
      <c r="AHW223" s="20"/>
      <c r="AHX223" s="20"/>
      <c r="AHY223" s="20"/>
      <c r="AHZ223" s="20"/>
      <c r="AIA223" s="20"/>
      <c r="AIB223" s="20"/>
      <c r="AIC223" s="20"/>
      <c r="AID223" s="20"/>
      <c r="AIE223" s="20"/>
      <c r="AIF223" s="20"/>
      <c r="AIG223" s="20"/>
      <c r="AIH223" s="20"/>
      <c r="AII223" s="20"/>
      <c r="AIJ223" s="20"/>
      <c r="AIK223" s="20"/>
      <c r="AIL223" s="20"/>
      <c r="AIM223" s="20"/>
      <c r="AIN223" s="20"/>
      <c r="AIO223" s="20"/>
      <c r="AIP223" s="20"/>
      <c r="AIQ223" s="20"/>
      <c r="AIR223" s="20"/>
      <c r="AIS223" s="20"/>
      <c r="AIT223" s="20"/>
      <c r="AIU223" s="20"/>
      <c r="AIV223" s="20"/>
      <c r="AIW223" s="20"/>
      <c r="AIX223" s="20"/>
      <c r="AIY223" s="20"/>
      <c r="AIZ223" s="20"/>
      <c r="AJA223" s="20"/>
    </row>
    <row r="224" spans="4:937" x14ac:dyDescent="0.25">
      <c r="D224" s="23"/>
      <c r="L224" s="23"/>
      <c r="IO224" s="20"/>
      <c r="IQ224" s="20"/>
      <c r="IS224" s="20"/>
      <c r="IU224" s="20"/>
      <c r="IW224" s="20"/>
      <c r="IY224" s="20"/>
      <c r="JA224" s="20"/>
      <c r="JC224" s="20"/>
      <c r="JE224" s="20"/>
      <c r="JG224" s="20"/>
      <c r="JI224" s="20"/>
      <c r="JK224" s="20"/>
      <c r="JM224" s="20"/>
      <c r="JO224" s="20"/>
      <c r="JQ224" s="20"/>
      <c r="JS224" s="20"/>
      <c r="JT224" s="20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20"/>
      <c r="KY224" s="20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20"/>
      <c r="MD224" s="20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20"/>
      <c r="NI224" s="20"/>
      <c r="NJ224" s="20"/>
      <c r="NK224" s="20"/>
      <c r="NL224" s="20"/>
      <c r="NM224" s="20"/>
      <c r="NN224" s="20"/>
      <c r="NO224" s="20"/>
      <c r="NP224" s="20"/>
      <c r="NQ224" s="20"/>
      <c r="NR224" s="20"/>
      <c r="NS224" s="20"/>
      <c r="NT224" s="20"/>
      <c r="NU224" s="20"/>
      <c r="NV224" s="20"/>
      <c r="NW224" s="20"/>
      <c r="NX224" s="20"/>
      <c r="NY224" s="20"/>
      <c r="NZ224" s="20"/>
      <c r="OA224" s="20"/>
      <c r="OB224" s="20"/>
      <c r="OC224" s="20"/>
      <c r="OD224" s="20"/>
      <c r="OE224" s="20"/>
      <c r="OF224" s="20"/>
      <c r="OG224" s="20"/>
      <c r="OH224" s="20"/>
      <c r="OI224" s="20"/>
      <c r="OJ224" s="20"/>
      <c r="OK224" s="20"/>
      <c r="OL224" s="20"/>
      <c r="OM224" s="20"/>
      <c r="ON224" s="20"/>
      <c r="OO224" s="20"/>
      <c r="OP224" s="20"/>
      <c r="OQ224" s="20"/>
      <c r="OR224" s="20"/>
      <c r="OS224" s="20"/>
      <c r="OT224" s="20"/>
      <c r="OU224" s="20"/>
      <c r="OV224" s="20"/>
      <c r="OW224" s="20"/>
      <c r="OX224" s="20"/>
      <c r="OY224" s="20"/>
      <c r="OZ224" s="20"/>
      <c r="PA224" s="20"/>
      <c r="PB224" s="20"/>
      <c r="PC224" s="20"/>
      <c r="PD224" s="20"/>
      <c r="PE224" s="20"/>
      <c r="PF224" s="20"/>
      <c r="PG224" s="20"/>
      <c r="PH224" s="20"/>
      <c r="PI224" s="20"/>
      <c r="PJ224" s="20"/>
      <c r="PK224" s="20"/>
      <c r="PL224" s="20"/>
      <c r="PM224" s="20"/>
      <c r="PN224" s="20"/>
      <c r="PO224" s="20"/>
      <c r="PP224" s="20"/>
      <c r="PQ224" s="20"/>
      <c r="PR224" s="20"/>
      <c r="PS224" s="20"/>
      <c r="PT224" s="20"/>
      <c r="PU224" s="20"/>
      <c r="PV224" s="20"/>
      <c r="PW224" s="20"/>
      <c r="PX224" s="20"/>
      <c r="PY224" s="20"/>
      <c r="PZ224" s="20"/>
      <c r="QA224" s="20"/>
      <c r="QB224" s="20"/>
      <c r="QC224" s="20"/>
      <c r="QD224" s="20"/>
      <c r="QE224" s="20"/>
      <c r="QF224" s="20"/>
      <c r="QG224" s="20"/>
      <c r="QH224" s="20"/>
      <c r="QI224" s="20"/>
      <c r="QJ224" s="20"/>
      <c r="QK224" s="20"/>
      <c r="QL224" s="20"/>
      <c r="QM224" s="20"/>
      <c r="QN224" s="20"/>
      <c r="QO224" s="20"/>
      <c r="QP224" s="20"/>
      <c r="QQ224" s="20"/>
      <c r="QR224" s="20"/>
      <c r="QS224" s="20"/>
      <c r="QT224" s="20"/>
      <c r="QU224" s="20"/>
      <c r="QV224" s="20"/>
      <c r="QW224" s="20"/>
      <c r="QX224" s="20"/>
      <c r="QY224" s="20"/>
      <c r="QZ224" s="20"/>
      <c r="RA224" s="20"/>
      <c r="RB224" s="20"/>
      <c r="RC224" s="20"/>
      <c r="RD224" s="20"/>
      <c r="RE224" s="20"/>
      <c r="RF224" s="20"/>
      <c r="RG224" s="20"/>
      <c r="RH224" s="20"/>
      <c r="RI224" s="20"/>
      <c r="RJ224" s="20"/>
      <c r="RK224" s="20"/>
      <c r="RL224" s="20"/>
      <c r="RM224" s="20"/>
      <c r="RN224" s="20"/>
      <c r="RO224" s="20"/>
      <c r="RP224" s="20"/>
      <c r="RQ224" s="20"/>
      <c r="RR224" s="20"/>
      <c r="RS224" s="20"/>
      <c r="RT224" s="20"/>
      <c r="RU224" s="20"/>
      <c r="RV224" s="20"/>
      <c r="RW224" s="20"/>
      <c r="RX224" s="20"/>
      <c r="RY224" s="20"/>
      <c r="RZ224" s="20"/>
      <c r="SA224" s="20"/>
      <c r="SB224" s="20"/>
      <c r="SC224" s="20"/>
      <c r="SD224" s="20"/>
      <c r="SE224" s="20"/>
      <c r="SF224" s="20"/>
      <c r="SG224" s="20"/>
      <c r="SH224" s="20"/>
      <c r="SI224" s="20"/>
      <c r="SJ224" s="20"/>
      <c r="SK224" s="20"/>
      <c r="SL224" s="20"/>
      <c r="SM224" s="20"/>
      <c r="SN224" s="20"/>
      <c r="SO224" s="20"/>
      <c r="SP224" s="20"/>
      <c r="SQ224" s="20"/>
      <c r="SR224" s="20"/>
      <c r="SS224" s="20"/>
      <c r="ST224" s="20"/>
      <c r="SU224" s="20"/>
      <c r="SV224" s="20"/>
      <c r="SW224" s="20"/>
      <c r="SX224" s="20"/>
      <c r="SY224" s="20"/>
      <c r="SZ224" s="20"/>
      <c r="TA224" s="20"/>
      <c r="TB224" s="20"/>
      <c r="TC224" s="20"/>
      <c r="TD224" s="20"/>
      <c r="TE224" s="20"/>
      <c r="TF224" s="20"/>
      <c r="TG224" s="20"/>
      <c r="TH224" s="20"/>
      <c r="TI224" s="20"/>
      <c r="TJ224" s="20"/>
      <c r="TK224" s="20"/>
      <c r="TL224" s="20"/>
      <c r="TM224" s="20"/>
      <c r="TN224" s="20"/>
      <c r="TO224" s="20"/>
      <c r="TP224" s="20"/>
      <c r="TQ224" s="20"/>
      <c r="TR224" s="20"/>
      <c r="TS224" s="20"/>
      <c r="TT224" s="20"/>
      <c r="TU224" s="20"/>
      <c r="TV224" s="20"/>
      <c r="TW224" s="20"/>
      <c r="TX224" s="20"/>
      <c r="TY224" s="20"/>
      <c r="TZ224" s="20"/>
      <c r="UA224" s="20"/>
      <c r="UB224" s="20"/>
      <c r="UC224" s="20"/>
      <c r="UD224" s="20"/>
      <c r="UE224" s="20"/>
      <c r="UF224" s="20"/>
      <c r="UG224" s="20"/>
      <c r="UH224" s="20"/>
      <c r="UI224" s="20"/>
      <c r="UJ224" s="20"/>
      <c r="UK224" s="20"/>
      <c r="UL224" s="20"/>
      <c r="UM224" s="20"/>
      <c r="UN224" s="20"/>
      <c r="UO224" s="20"/>
      <c r="UP224" s="20"/>
      <c r="UQ224" s="20"/>
      <c r="UR224" s="20"/>
      <c r="US224" s="20"/>
      <c r="UT224" s="20"/>
      <c r="UU224" s="20"/>
      <c r="UV224" s="20"/>
      <c r="UW224" s="20"/>
      <c r="UX224" s="20"/>
      <c r="UY224" s="20"/>
      <c r="UZ224" s="20"/>
      <c r="VA224" s="20"/>
      <c r="VB224" s="20"/>
      <c r="VC224" s="20"/>
      <c r="VD224" s="20"/>
      <c r="VE224" s="20"/>
      <c r="VF224" s="20"/>
      <c r="VG224" s="20"/>
      <c r="VH224" s="20"/>
      <c r="VI224" s="20"/>
      <c r="VJ224" s="20"/>
      <c r="VK224" s="20"/>
      <c r="VL224" s="20"/>
      <c r="VM224" s="20"/>
      <c r="VN224" s="20"/>
      <c r="VO224" s="20"/>
      <c r="VP224" s="20"/>
      <c r="VQ224" s="20"/>
      <c r="VR224" s="20"/>
      <c r="VS224" s="20"/>
      <c r="VT224" s="20"/>
      <c r="VU224" s="20"/>
      <c r="VV224" s="20"/>
      <c r="VW224" s="20"/>
      <c r="VX224" s="20"/>
      <c r="VY224" s="20"/>
      <c r="VZ224" s="20"/>
      <c r="WA224" s="20"/>
      <c r="WB224" s="20"/>
      <c r="WC224" s="20"/>
      <c r="WD224" s="20"/>
      <c r="WE224" s="20"/>
      <c r="WF224" s="20"/>
      <c r="WG224" s="20"/>
      <c r="WH224" s="20"/>
      <c r="WI224" s="20"/>
      <c r="WJ224" s="20"/>
      <c r="WK224" s="20"/>
      <c r="WL224" s="20"/>
      <c r="WM224" s="20"/>
      <c r="WN224" s="20"/>
      <c r="WO224" s="20"/>
      <c r="WP224" s="20"/>
      <c r="WQ224" s="20"/>
      <c r="WR224" s="20"/>
      <c r="WS224" s="20"/>
      <c r="WT224" s="20"/>
      <c r="WU224" s="20"/>
      <c r="WV224" s="20"/>
      <c r="WW224" s="20"/>
      <c r="WX224" s="20"/>
      <c r="WY224" s="20"/>
      <c r="WZ224" s="20"/>
      <c r="XA224" s="20"/>
      <c r="XB224" s="20"/>
      <c r="XC224" s="20"/>
      <c r="XD224" s="20"/>
      <c r="XE224" s="20"/>
      <c r="XF224" s="20"/>
      <c r="XG224" s="20"/>
      <c r="XH224" s="20"/>
      <c r="XI224" s="20"/>
      <c r="XJ224" s="20"/>
      <c r="XK224" s="20"/>
      <c r="XL224" s="20"/>
      <c r="XM224" s="20"/>
      <c r="XN224" s="20"/>
      <c r="XO224" s="20"/>
      <c r="XP224" s="20"/>
      <c r="XQ224" s="20"/>
      <c r="XR224" s="20"/>
      <c r="XS224" s="20"/>
      <c r="XT224" s="20"/>
      <c r="XU224" s="20"/>
      <c r="XV224" s="20"/>
      <c r="XW224" s="20"/>
      <c r="XX224" s="20"/>
      <c r="XY224" s="20"/>
      <c r="XZ224" s="20"/>
      <c r="YA224" s="20"/>
      <c r="YB224" s="20"/>
      <c r="YC224" s="20"/>
      <c r="YD224" s="20"/>
      <c r="YE224" s="20"/>
      <c r="YF224" s="20"/>
      <c r="YG224" s="20"/>
      <c r="YH224" s="20"/>
      <c r="YI224" s="20"/>
      <c r="YJ224" s="20"/>
      <c r="YK224" s="20"/>
      <c r="YL224" s="20"/>
      <c r="YM224" s="20"/>
      <c r="YN224" s="20"/>
      <c r="YO224" s="20"/>
      <c r="YP224" s="20"/>
      <c r="YQ224" s="20"/>
      <c r="YR224" s="20"/>
      <c r="YS224" s="20"/>
      <c r="YT224" s="20"/>
      <c r="YU224" s="20"/>
      <c r="YV224" s="20"/>
      <c r="YW224" s="20"/>
      <c r="YX224" s="20"/>
      <c r="YY224" s="20"/>
      <c r="YZ224" s="20"/>
      <c r="ZA224" s="20"/>
      <c r="ZB224" s="20"/>
      <c r="ZC224" s="20"/>
      <c r="ZD224" s="20"/>
      <c r="ZE224" s="20"/>
      <c r="ZF224" s="20"/>
      <c r="ZG224" s="20"/>
      <c r="ZH224" s="20"/>
      <c r="ZI224" s="20"/>
      <c r="ZJ224" s="20"/>
      <c r="ZK224" s="20"/>
      <c r="ZL224" s="20"/>
      <c r="ZM224" s="20"/>
      <c r="ZN224" s="20"/>
      <c r="ZO224" s="20"/>
      <c r="ZP224" s="20"/>
      <c r="ZQ224" s="20"/>
      <c r="ZR224" s="20"/>
      <c r="ZS224" s="20"/>
      <c r="ZT224" s="20"/>
      <c r="ZU224" s="20"/>
      <c r="ZV224" s="20"/>
      <c r="ZW224" s="20"/>
      <c r="ZX224" s="20"/>
      <c r="ZY224" s="20"/>
      <c r="ZZ224" s="20"/>
      <c r="AAA224" s="20"/>
      <c r="AAB224" s="20"/>
      <c r="AAC224" s="20"/>
      <c r="AAD224" s="20"/>
      <c r="AAE224" s="20"/>
      <c r="AAF224" s="20"/>
      <c r="AAG224" s="20"/>
      <c r="AAH224" s="20"/>
      <c r="AAI224" s="20"/>
      <c r="AAJ224" s="20"/>
      <c r="AAK224" s="20"/>
      <c r="AAL224" s="20"/>
      <c r="AAM224" s="20"/>
      <c r="AAN224" s="20"/>
      <c r="AAO224" s="20"/>
      <c r="AAP224" s="20"/>
      <c r="AAQ224" s="20"/>
      <c r="AAR224" s="20"/>
      <c r="AAS224" s="20"/>
      <c r="AAT224" s="20"/>
      <c r="AAU224" s="20"/>
      <c r="AAV224" s="20"/>
      <c r="AAW224" s="20"/>
      <c r="AAX224" s="20"/>
      <c r="AAY224" s="20"/>
      <c r="AAZ224" s="20"/>
      <c r="ABA224" s="20"/>
      <c r="ABB224" s="20"/>
      <c r="ABC224" s="20"/>
      <c r="ABD224" s="20"/>
      <c r="ABE224" s="20"/>
      <c r="ABF224" s="20"/>
      <c r="ABG224" s="20"/>
      <c r="ABH224" s="20"/>
      <c r="ABI224" s="20"/>
      <c r="ABJ224" s="20"/>
      <c r="ABK224" s="20"/>
      <c r="ABL224" s="20"/>
      <c r="ABM224" s="20"/>
      <c r="ABN224" s="20"/>
      <c r="ABO224" s="20"/>
      <c r="ABP224" s="20"/>
      <c r="ABQ224" s="20"/>
      <c r="ABR224" s="20"/>
      <c r="ABS224" s="20"/>
      <c r="ABT224" s="20"/>
      <c r="ABU224" s="20"/>
      <c r="ABV224" s="20"/>
      <c r="ABW224" s="20"/>
      <c r="ABX224" s="20"/>
      <c r="ABY224" s="20"/>
      <c r="ABZ224" s="20"/>
      <c r="ACA224" s="20"/>
      <c r="ACB224" s="20"/>
      <c r="ACC224" s="20"/>
      <c r="ACD224" s="20"/>
      <c r="ACE224" s="20"/>
      <c r="ACF224" s="20"/>
      <c r="ACG224" s="20"/>
      <c r="ACH224" s="20"/>
      <c r="ACI224" s="20"/>
      <c r="ACJ224" s="20"/>
      <c r="ACK224" s="20"/>
      <c r="ACL224" s="20"/>
      <c r="ACM224" s="20"/>
      <c r="ACN224" s="20"/>
      <c r="ACO224" s="20"/>
      <c r="ACP224" s="20"/>
      <c r="ACQ224" s="20"/>
      <c r="ACR224" s="20"/>
      <c r="ACS224" s="20"/>
      <c r="ACT224" s="20"/>
      <c r="ACU224" s="20"/>
      <c r="ACV224" s="20"/>
      <c r="ACW224" s="20"/>
      <c r="ACX224" s="20"/>
      <c r="ACY224" s="20"/>
      <c r="ACZ224" s="20"/>
      <c r="ADA224" s="20"/>
      <c r="ADB224" s="20"/>
      <c r="ADC224" s="20"/>
      <c r="ADD224" s="20"/>
      <c r="ADE224" s="20"/>
      <c r="ADF224" s="20"/>
      <c r="ADG224" s="20"/>
      <c r="ADH224" s="20"/>
      <c r="ADI224" s="20"/>
      <c r="ADJ224" s="20"/>
      <c r="ADK224" s="20"/>
      <c r="ADL224" s="20"/>
      <c r="ADM224" s="20"/>
      <c r="ADN224" s="20"/>
      <c r="ADO224" s="20"/>
      <c r="ADP224" s="20"/>
      <c r="ADQ224" s="20"/>
      <c r="ADR224" s="20"/>
      <c r="ADS224" s="20"/>
      <c r="ADT224" s="20"/>
      <c r="ADU224" s="20"/>
      <c r="ADV224" s="20"/>
      <c r="ADW224" s="20"/>
      <c r="ADX224" s="20"/>
      <c r="ADY224" s="20"/>
      <c r="ADZ224" s="20"/>
      <c r="AEA224" s="20"/>
      <c r="AEB224" s="20"/>
      <c r="AEC224" s="20"/>
      <c r="AED224" s="20"/>
      <c r="AEE224" s="20"/>
      <c r="AEF224" s="20"/>
      <c r="AEG224" s="20"/>
      <c r="AEH224" s="20"/>
      <c r="AEI224" s="20"/>
      <c r="AEJ224" s="20"/>
      <c r="AEK224" s="20"/>
      <c r="AEL224" s="20"/>
      <c r="AEM224" s="20"/>
      <c r="AEN224" s="20"/>
      <c r="AEO224" s="20"/>
      <c r="AEP224" s="20"/>
      <c r="AEQ224" s="20"/>
      <c r="AER224" s="20"/>
      <c r="AES224" s="20"/>
      <c r="AET224" s="20"/>
      <c r="AEU224" s="20"/>
      <c r="AEV224" s="20"/>
      <c r="AEW224" s="20"/>
      <c r="AEX224" s="20"/>
      <c r="AEY224" s="20"/>
      <c r="AEZ224" s="20"/>
      <c r="AFA224" s="20"/>
      <c r="AFB224" s="20"/>
      <c r="AFC224" s="20"/>
      <c r="AFD224" s="20"/>
      <c r="AFE224" s="20"/>
      <c r="AFF224" s="20"/>
      <c r="AFG224" s="20"/>
      <c r="AFH224" s="20"/>
      <c r="AFI224" s="20"/>
      <c r="AFJ224" s="20"/>
      <c r="AFK224" s="20"/>
      <c r="AFL224" s="20"/>
      <c r="AFM224" s="20"/>
      <c r="AFN224" s="20"/>
      <c r="AFO224" s="20"/>
      <c r="AFP224" s="20"/>
      <c r="AFQ224" s="20"/>
      <c r="AFR224" s="20"/>
      <c r="AFS224" s="20"/>
      <c r="AFT224" s="20"/>
      <c r="AFU224" s="20"/>
      <c r="AFV224" s="20"/>
      <c r="AFW224" s="20"/>
      <c r="AFX224" s="20"/>
      <c r="AFY224" s="20"/>
      <c r="AFZ224" s="20"/>
      <c r="AGA224" s="20"/>
      <c r="AGB224" s="20"/>
      <c r="AGC224" s="20"/>
      <c r="AGD224" s="20"/>
      <c r="AGE224" s="20"/>
      <c r="AGF224" s="20"/>
      <c r="AGG224" s="20"/>
      <c r="AGH224" s="20"/>
      <c r="AGI224" s="20"/>
      <c r="AGJ224" s="20"/>
      <c r="AGK224" s="20"/>
      <c r="AGL224" s="20"/>
      <c r="AGM224" s="20"/>
      <c r="AGN224" s="20"/>
      <c r="AGO224" s="20"/>
      <c r="AGP224" s="20"/>
      <c r="AGQ224" s="20"/>
      <c r="AGR224" s="20"/>
      <c r="AGS224" s="20"/>
      <c r="AGT224" s="20"/>
      <c r="AGU224" s="20"/>
      <c r="AGV224" s="20"/>
      <c r="AGW224" s="20"/>
      <c r="AGX224" s="20"/>
      <c r="AGY224" s="20"/>
      <c r="AGZ224" s="20"/>
      <c r="AHA224" s="20"/>
      <c r="AHB224" s="20"/>
      <c r="AHC224" s="20"/>
      <c r="AHD224" s="20"/>
      <c r="AHE224" s="20"/>
      <c r="AHF224" s="20"/>
      <c r="AHG224" s="20"/>
      <c r="AHH224" s="20"/>
      <c r="AHI224" s="20"/>
      <c r="AHJ224" s="20"/>
      <c r="AHK224" s="20"/>
      <c r="AHL224" s="20"/>
      <c r="AHM224" s="20"/>
      <c r="AHN224" s="20"/>
      <c r="AHO224" s="20"/>
      <c r="AHP224" s="20"/>
      <c r="AHQ224" s="20"/>
      <c r="AHR224" s="20"/>
      <c r="AHS224" s="20"/>
      <c r="AHT224" s="20"/>
      <c r="AHU224" s="20"/>
      <c r="AHV224" s="20"/>
      <c r="AHW224" s="20"/>
      <c r="AHX224" s="20"/>
      <c r="AHY224" s="20"/>
      <c r="AHZ224" s="20"/>
      <c r="AIA224" s="20"/>
      <c r="AIB224" s="20"/>
      <c r="AIC224" s="20"/>
      <c r="AID224" s="20"/>
      <c r="AIE224" s="20"/>
      <c r="AIF224" s="20"/>
      <c r="AIG224" s="20"/>
      <c r="AIH224" s="20"/>
      <c r="AII224" s="20"/>
      <c r="AIJ224" s="20"/>
      <c r="AIK224" s="20"/>
      <c r="AIL224" s="20"/>
      <c r="AIM224" s="20"/>
      <c r="AIN224" s="20"/>
      <c r="AIO224" s="20"/>
      <c r="AIP224" s="20"/>
      <c r="AIQ224" s="20"/>
      <c r="AIR224" s="20"/>
      <c r="AIS224" s="20"/>
      <c r="AIT224" s="20"/>
      <c r="AIU224" s="20"/>
      <c r="AIV224" s="20"/>
      <c r="AIW224" s="20"/>
      <c r="AIX224" s="20"/>
      <c r="AIY224" s="20"/>
      <c r="AIZ224" s="20"/>
      <c r="AJA224" s="20"/>
    </row>
    <row r="225" spans="4:4" x14ac:dyDescent="0.25">
      <c r="D225" s="23"/>
    </row>
    <row r="226" spans="4:4" x14ac:dyDescent="0.25">
      <c r="D226" s="23"/>
    </row>
    <row r="227" spans="4:4" x14ac:dyDescent="0.25">
      <c r="D227" s="23"/>
    </row>
    <row r="228" spans="4:4" x14ac:dyDescent="0.25">
      <c r="D228" s="23"/>
    </row>
    <row r="229" spans="4:4" x14ac:dyDescent="0.25">
      <c r="D229" s="23"/>
    </row>
    <row r="230" spans="4:4" x14ac:dyDescent="0.25">
      <c r="D230" s="23"/>
    </row>
    <row r="231" spans="4:4" x14ac:dyDescent="0.25">
      <c r="D231" s="23"/>
    </row>
    <row r="232" spans="4:4" x14ac:dyDescent="0.25">
      <c r="D232" s="23"/>
    </row>
    <row r="233" spans="4:4" x14ac:dyDescent="0.25">
      <c r="D233" s="23"/>
    </row>
    <row r="234" spans="4:4" x14ac:dyDescent="0.25">
      <c r="D234" s="23"/>
    </row>
    <row r="235" spans="4:4" x14ac:dyDescent="0.25">
      <c r="D235" s="23"/>
    </row>
    <row r="236" spans="4:4" x14ac:dyDescent="0.25">
      <c r="D236" s="23"/>
    </row>
    <row r="237" spans="4:4" x14ac:dyDescent="0.25">
      <c r="D237" s="23"/>
    </row>
    <row r="238" spans="4:4" x14ac:dyDescent="0.25">
      <c r="D238" s="23"/>
    </row>
    <row r="239" spans="4:4" x14ac:dyDescent="0.25">
      <c r="D239" s="23"/>
    </row>
    <row r="240" spans="4:4" x14ac:dyDescent="0.25">
      <c r="D240" s="23"/>
    </row>
    <row r="241" spans="4:4" x14ac:dyDescent="0.25">
      <c r="D241" s="23"/>
    </row>
    <row r="242" spans="4:4" x14ac:dyDescent="0.25">
      <c r="D242" s="23"/>
    </row>
    <row r="243" spans="4:4" x14ac:dyDescent="0.25">
      <c r="D243" s="23"/>
    </row>
    <row r="244" spans="4:4" x14ac:dyDescent="0.25">
      <c r="D244" s="23"/>
    </row>
    <row r="245" spans="4:4" x14ac:dyDescent="0.25">
      <c r="D245" s="23"/>
    </row>
    <row r="246" spans="4:4" x14ac:dyDescent="0.25">
      <c r="D246" s="23"/>
    </row>
    <row r="247" spans="4:4" x14ac:dyDescent="0.25">
      <c r="D247" s="23"/>
    </row>
    <row r="248" spans="4:4" x14ac:dyDescent="0.25">
      <c r="D248" s="23"/>
    </row>
    <row r="249" spans="4:4" x14ac:dyDescent="0.25">
      <c r="D249" s="23"/>
    </row>
    <row r="250" spans="4:4" x14ac:dyDescent="0.25">
      <c r="D250" s="23"/>
    </row>
    <row r="251" spans="4:4" x14ac:dyDescent="0.25">
      <c r="D251" s="23"/>
    </row>
    <row r="252" spans="4:4" x14ac:dyDescent="0.25">
      <c r="D252" s="23"/>
    </row>
    <row r="253" spans="4:4" x14ac:dyDescent="0.25">
      <c r="D253" s="23"/>
    </row>
    <row r="254" spans="4:4" x14ac:dyDescent="0.25">
      <c r="D254" s="23"/>
    </row>
    <row r="255" spans="4:4" x14ac:dyDescent="0.25">
      <c r="D255" s="23"/>
    </row>
    <row r="256" spans="4:4" x14ac:dyDescent="0.25">
      <c r="D256" s="23"/>
    </row>
    <row r="257" spans="4:4" x14ac:dyDescent="0.25">
      <c r="D257" s="23"/>
    </row>
    <row r="258" spans="4:4" x14ac:dyDescent="0.25">
      <c r="D258" s="23"/>
    </row>
    <row r="259" spans="4:4" x14ac:dyDescent="0.25">
      <c r="D259" s="23"/>
    </row>
    <row r="260" spans="4:4" x14ac:dyDescent="0.25">
      <c r="D260" s="23"/>
    </row>
    <row r="261" spans="4:4" x14ac:dyDescent="0.25">
      <c r="D261" s="23"/>
    </row>
    <row r="262" spans="4:4" x14ac:dyDescent="0.25">
      <c r="D262" s="23"/>
    </row>
    <row r="263" spans="4:4" x14ac:dyDescent="0.25">
      <c r="D263" s="23"/>
    </row>
    <row r="264" spans="4:4" x14ac:dyDescent="0.25">
      <c r="D264" s="23"/>
    </row>
    <row r="265" spans="4:4" x14ac:dyDescent="0.25">
      <c r="D265" s="23"/>
    </row>
    <row r="266" spans="4:4" x14ac:dyDescent="0.25">
      <c r="D266" s="23"/>
    </row>
    <row r="267" spans="4:4" x14ac:dyDescent="0.25">
      <c r="D267" s="23"/>
    </row>
    <row r="268" spans="4:4" x14ac:dyDescent="0.25">
      <c r="D268" s="23"/>
    </row>
    <row r="269" spans="4:4" x14ac:dyDescent="0.25">
      <c r="D269" s="23"/>
    </row>
    <row r="270" spans="4:4" x14ac:dyDescent="0.25">
      <c r="D270" s="23"/>
    </row>
    <row r="271" spans="4:4" x14ac:dyDescent="0.25">
      <c r="D271" s="23"/>
    </row>
    <row r="272" spans="4:4" x14ac:dyDescent="0.25">
      <c r="D272" s="23"/>
    </row>
    <row r="273" spans="4:4" x14ac:dyDescent="0.25">
      <c r="D273" s="23"/>
    </row>
    <row r="274" spans="4:4" x14ac:dyDescent="0.25">
      <c r="D274" s="23"/>
    </row>
    <row r="275" spans="4:4" x14ac:dyDescent="0.25">
      <c r="D275" s="23"/>
    </row>
    <row r="276" spans="4:4" x14ac:dyDescent="0.25">
      <c r="D276" s="23"/>
    </row>
    <row r="277" spans="4:4" x14ac:dyDescent="0.25">
      <c r="D277" s="23"/>
    </row>
    <row r="278" spans="4:4" x14ac:dyDescent="0.25">
      <c r="D278" s="23"/>
    </row>
    <row r="279" spans="4:4" x14ac:dyDescent="0.25">
      <c r="D279" s="23"/>
    </row>
    <row r="280" spans="4:4" x14ac:dyDescent="0.25">
      <c r="D280" s="23"/>
    </row>
    <row r="281" spans="4:4" x14ac:dyDescent="0.25">
      <c r="D281" s="23"/>
    </row>
    <row r="282" spans="4:4" x14ac:dyDescent="0.25">
      <c r="D282" s="23"/>
    </row>
    <row r="283" spans="4:4" x14ac:dyDescent="0.25">
      <c r="D283" s="23"/>
    </row>
    <row r="284" spans="4:4" x14ac:dyDescent="0.25">
      <c r="D284" s="23"/>
    </row>
    <row r="285" spans="4:4" x14ac:dyDescent="0.25">
      <c r="D285" s="23"/>
    </row>
    <row r="286" spans="4:4" x14ac:dyDescent="0.25">
      <c r="D286" s="23"/>
    </row>
    <row r="287" spans="4:4" x14ac:dyDescent="0.25">
      <c r="D287" s="23"/>
    </row>
    <row r="288" spans="4:4" x14ac:dyDescent="0.25">
      <c r="D288" s="23"/>
    </row>
    <row r="289" spans="4:4" x14ac:dyDescent="0.25">
      <c r="D289" s="23"/>
    </row>
    <row r="290" spans="4:4" x14ac:dyDescent="0.25">
      <c r="D290" s="23"/>
    </row>
    <row r="291" spans="4:4" x14ac:dyDescent="0.25">
      <c r="D291" s="23"/>
    </row>
    <row r="292" spans="4:4" x14ac:dyDescent="0.25">
      <c r="D292" s="23"/>
    </row>
    <row r="293" spans="4:4" x14ac:dyDescent="0.25">
      <c r="D293" s="23"/>
    </row>
    <row r="294" spans="4:4" x14ac:dyDescent="0.25">
      <c r="D294" s="23"/>
    </row>
    <row r="295" spans="4:4" x14ac:dyDescent="0.25">
      <c r="D295" s="23"/>
    </row>
    <row r="296" spans="4:4" x14ac:dyDescent="0.25">
      <c r="D296" s="23"/>
    </row>
    <row r="297" spans="4:4" x14ac:dyDescent="0.25">
      <c r="D297" s="23"/>
    </row>
    <row r="298" spans="4:4" x14ac:dyDescent="0.25">
      <c r="D298" s="23"/>
    </row>
    <row r="299" spans="4:4" x14ac:dyDescent="0.25">
      <c r="D299" s="23"/>
    </row>
    <row r="300" spans="4:4" x14ac:dyDescent="0.25">
      <c r="D300" s="23"/>
    </row>
    <row r="301" spans="4:4" x14ac:dyDescent="0.25">
      <c r="D301" s="23"/>
    </row>
    <row r="302" spans="4:4" x14ac:dyDescent="0.25">
      <c r="D302" s="23"/>
    </row>
    <row r="303" spans="4:4" x14ac:dyDescent="0.25">
      <c r="D303" s="23"/>
    </row>
    <row r="304" spans="4:4" x14ac:dyDescent="0.25">
      <c r="D304" s="23"/>
    </row>
    <row r="305" spans="4:4" x14ac:dyDescent="0.25">
      <c r="D305" s="23"/>
    </row>
    <row r="306" spans="4:4" x14ac:dyDescent="0.25">
      <c r="D306" s="23"/>
    </row>
    <row r="307" spans="4:4" x14ac:dyDescent="0.25">
      <c r="D307" s="23"/>
    </row>
    <row r="308" spans="4:4" x14ac:dyDescent="0.25">
      <c r="D308" s="23"/>
    </row>
    <row r="309" spans="4:4" x14ac:dyDescent="0.25">
      <c r="D309" s="23"/>
    </row>
    <row r="310" spans="4:4" x14ac:dyDescent="0.25">
      <c r="D310" s="23"/>
    </row>
    <row r="311" spans="4:4" x14ac:dyDescent="0.25">
      <c r="D311" s="23"/>
    </row>
    <row r="312" spans="4:4" x14ac:dyDescent="0.25">
      <c r="D312" s="23"/>
    </row>
    <row r="313" spans="4:4" x14ac:dyDescent="0.25">
      <c r="D313" s="23"/>
    </row>
    <row r="314" spans="4:4" x14ac:dyDescent="0.25">
      <c r="D314" s="23"/>
    </row>
    <row r="315" spans="4:4" x14ac:dyDescent="0.25">
      <c r="D315" s="23"/>
    </row>
    <row r="316" spans="4:4" x14ac:dyDescent="0.25">
      <c r="D316" s="23"/>
    </row>
    <row r="317" spans="4:4" x14ac:dyDescent="0.25">
      <c r="D317" s="23"/>
    </row>
    <row r="318" spans="4:4" x14ac:dyDescent="0.25">
      <c r="D318" s="23"/>
    </row>
    <row r="319" spans="4:4" x14ac:dyDescent="0.25">
      <c r="D319" s="23"/>
    </row>
    <row r="320" spans="4:4" x14ac:dyDescent="0.25">
      <c r="D320" s="23"/>
    </row>
    <row r="321" spans="4:4" x14ac:dyDescent="0.25">
      <c r="D321" s="23"/>
    </row>
    <row r="322" spans="4:4" x14ac:dyDescent="0.25">
      <c r="D322" s="23"/>
    </row>
    <row r="323" spans="4:4" x14ac:dyDescent="0.25">
      <c r="D323" s="23"/>
    </row>
    <row r="324" spans="4:4" x14ac:dyDescent="0.25">
      <c r="D324" s="23"/>
    </row>
    <row r="325" spans="4:4" x14ac:dyDescent="0.25">
      <c r="D325" s="23"/>
    </row>
    <row r="326" spans="4:4" x14ac:dyDescent="0.25">
      <c r="D326" s="23"/>
    </row>
    <row r="327" spans="4:4" x14ac:dyDescent="0.25">
      <c r="D327" s="23"/>
    </row>
    <row r="328" spans="4:4" x14ac:dyDescent="0.25">
      <c r="D328" s="23"/>
    </row>
    <row r="329" spans="4:4" x14ac:dyDescent="0.25">
      <c r="D329" s="23"/>
    </row>
    <row r="330" spans="4:4" x14ac:dyDescent="0.25">
      <c r="D330" s="23"/>
    </row>
    <row r="331" spans="4:4" x14ac:dyDescent="0.25">
      <c r="D331" s="23"/>
    </row>
    <row r="332" spans="4:4" x14ac:dyDescent="0.25">
      <c r="D332" s="23"/>
    </row>
    <row r="333" spans="4:4" x14ac:dyDescent="0.25">
      <c r="D333" s="23"/>
    </row>
    <row r="334" spans="4:4" x14ac:dyDescent="0.25">
      <c r="D334" s="23"/>
    </row>
    <row r="335" spans="4:4" x14ac:dyDescent="0.25">
      <c r="D335" s="23"/>
    </row>
    <row r="336" spans="4:4" x14ac:dyDescent="0.25">
      <c r="D336" s="23"/>
    </row>
    <row r="337" spans="4:4" x14ac:dyDescent="0.25">
      <c r="D337" s="23"/>
    </row>
    <row r="338" spans="4:4" x14ac:dyDescent="0.25">
      <c r="D338" s="23"/>
    </row>
    <row r="339" spans="4:4" x14ac:dyDescent="0.25">
      <c r="D339" s="23"/>
    </row>
    <row r="340" spans="4:4" x14ac:dyDescent="0.25">
      <c r="D340" s="23"/>
    </row>
    <row r="341" spans="4:4" x14ac:dyDescent="0.25">
      <c r="D341" s="23"/>
    </row>
    <row r="342" spans="4:4" x14ac:dyDescent="0.25">
      <c r="D342" s="23"/>
    </row>
    <row r="343" spans="4:4" x14ac:dyDescent="0.25">
      <c r="D343" s="23"/>
    </row>
    <row r="344" spans="4:4" x14ac:dyDescent="0.25">
      <c r="D344" s="23"/>
    </row>
    <row r="345" spans="4:4" x14ac:dyDescent="0.25">
      <c r="D345" s="23"/>
    </row>
    <row r="346" spans="4:4" x14ac:dyDescent="0.25">
      <c r="D346" s="23"/>
    </row>
    <row r="347" spans="4:4" x14ac:dyDescent="0.25">
      <c r="D347" s="23"/>
    </row>
    <row r="348" spans="4:4" x14ac:dyDescent="0.25">
      <c r="D348" s="23"/>
    </row>
    <row r="349" spans="4:4" x14ac:dyDescent="0.25">
      <c r="D349" s="23"/>
    </row>
    <row r="350" spans="4:4" x14ac:dyDescent="0.25">
      <c r="D350" s="23"/>
    </row>
    <row r="351" spans="4:4" x14ac:dyDescent="0.25">
      <c r="D351" s="23"/>
    </row>
    <row r="352" spans="4:4" x14ac:dyDescent="0.25">
      <c r="D352" s="23"/>
    </row>
    <row r="353" spans="4:4" x14ac:dyDescent="0.25">
      <c r="D353" s="23"/>
    </row>
  </sheetData>
  <autoFilter ref="A5:VS199" xr:uid="{6DCEFB9A-34E2-4E6A-BFF6-F6FFAE077D7E}"/>
  <sortState xmlns:xlrd2="http://schemas.microsoft.com/office/spreadsheetml/2017/richdata2" columnSort="1" ref="P1:IP199">
    <sortCondition ref="P1:IP1"/>
  </sortState>
  <dataConsolidate/>
  <mergeCells count="797">
    <mergeCell ref="AIH3:AII3"/>
    <mergeCell ref="AIJ3:AIK3"/>
    <mergeCell ref="AIL3:AIM3"/>
    <mergeCell ref="AIN3:AIO3"/>
    <mergeCell ref="AIP3:AIQ3"/>
    <mergeCell ref="AIR3:AIS3"/>
    <mergeCell ref="AIT3:AIU3"/>
    <mergeCell ref="AIV3:AIW3"/>
    <mergeCell ref="AIX3:AIY3"/>
    <mergeCell ref="AHP3:AHQ3"/>
    <mergeCell ref="AHR3:AHS3"/>
    <mergeCell ref="AHT3:AHU3"/>
    <mergeCell ref="AHV3:AHW3"/>
    <mergeCell ref="AHX3:AHY3"/>
    <mergeCell ref="AHZ3:AIA3"/>
    <mergeCell ref="AIB3:AIC3"/>
    <mergeCell ref="AID3:AIE3"/>
    <mergeCell ref="AIF3:AIG3"/>
    <mergeCell ref="AGX3:AGY3"/>
    <mergeCell ref="AGZ3:AHA3"/>
    <mergeCell ref="AHB3:AHC3"/>
    <mergeCell ref="AHD3:AHE3"/>
    <mergeCell ref="AHF3:AHG3"/>
    <mergeCell ref="AHH3:AHI3"/>
    <mergeCell ref="AHJ3:AHK3"/>
    <mergeCell ref="AHL3:AHM3"/>
    <mergeCell ref="AHN3:AHO3"/>
    <mergeCell ref="AGF3:AGG3"/>
    <mergeCell ref="AGH3:AGI3"/>
    <mergeCell ref="AGJ3:AGK3"/>
    <mergeCell ref="AGL3:AGM3"/>
    <mergeCell ref="AGN3:AGO3"/>
    <mergeCell ref="AGP3:AGQ3"/>
    <mergeCell ref="AGR3:AGS3"/>
    <mergeCell ref="AGT3:AGU3"/>
    <mergeCell ref="AGV3:AGW3"/>
    <mergeCell ref="AIH2:AII2"/>
    <mergeCell ref="AIJ2:AIK2"/>
    <mergeCell ref="AIL2:AIM2"/>
    <mergeCell ref="AIN2:AIO2"/>
    <mergeCell ref="AIP2:AIQ2"/>
    <mergeCell ref="AIR2:AIS2"/>
    <mergeCell ref="AIT2:AIU2"/>
    <mergeCell ref="AIV2:AIW2"/>
    <mergeCell ref="AIX2:AIY2"/>
    <mergeCell ref="AHP2:AHQ2"/>
    <mergeCell ref="AHR2:AHS2"/>
    <mergeCell ref="AHT2:AHU2"/>
    <mergeCell ref="AHV2:AHW2"/>
    <mergeCell ref="AHX2:AHY2"/>
    <mergeCell ref="AHZ2:AIA2"/>
    <mergeCell ref="AIB2:AIC2"/>
    <mergeCell ref="AID2:AIE2"/>
    <mergeCell ref="AIF2:AIG2"/>
    <mergeCell ref="AGX2:AGY2"/>
    <mergeCell ref="AGZ2:AHA2"/>
    <mergeCell ref="AHB2:AHC2"/>
    <mergeCell ref="AHD2:AHE2"/>
    <mergeCell ref="AHF2:AHG2"/>
    <mergeCell ref="AHH2:AHI2"/>
    <mergeCell ref="AHJ2:AHK2"/>
    <mergeCell ref="AHL2:AHM2"/>
    <mergeCell ref="AHN2:AHO2"/>
    <mergeCell ref="AGF2:AGG2"/>
    <mergeCell ref="AGH2:AGI2"/>
    <mergeCell ref="AGJ2:AGK2"/>
    <mergeCell ref="AGL2:AGM2"/>
    <mergeCell ref="AGN2:AGO2"/>
    <mergeCell ref="AGP2:AGQ2"/>
    <mergeCell ref="AGR2:AGS2"/>
    <mergeCell ref="AGT2:AGU2"/>
    <mergeCell ref="AGV2:AGW2"/>
    <mergeCell ref="AFN3:AFO3"/>
    <mergeCell ref="AFP3:AFQ3"/>
    <mergeCell ref="AFR3:AFS3"/>
    <mergeCell ref="AFT3:AFU3"/>
    <mergeCell ref="AFV3:AFW3"/>
    <mergeCell ref="AFX3:AFY3"/>
    <mergeCell ref="AFZ3:AGA3"/>
    <mergeCell ref="AGB3:AGC3"/>
    <mergeCell ref="AGD3:AGE3"/>
    <mergeCell ref="AEV3:AEW3"/>
    <mergeCell ref="AEX3:AEY3"/>
    <mergeCell ref="AEZ3:AFA3"/>
    <mergeCell ref="AFB3:AFC3"/>
    <mergeCell ref="AFD3:AFE3"/>
    <mergeCell ref="AFF3:AFG3"/>
    <mergeCell ref="AFH3:AFI3"/>
    <mergeCell ref="AFJ3:AFK3"/>
    <mergeCell ref="AFL3:AFM3"/>
    <mergeCell ref="AFN2:AFO2"/>
    <mergeCell ref="AFP2:AFQ2"/>
    <mergeCell ref="AFR2:AFS2"/>
    <mergeCell ref="AFT2:AFU2"/>
    <mergeCell ref="AFV2:AFW2"/>
    <mergeCell ref="AFX2:AFY2"/>
    <mergeCell ref="AFZ2:AGA2"/>
    <mergeCell ref="AGB2:AGC2"/>
    <mergeCell ref="AGD2:AGE2"/>
    <mergeCell ref="AEV2:AEW2"/>
    <mergeCell ref="AEX2:AEY2"/>
    <mergeCell ref="AEZ2:AFA2"/>
    <mergeCell ref="AFB2:AFC2"/>
    <mergeCell ref="AFD2:AFE2"/>
    <mergeCell ref="AFF2:AFG2"/>
    <mergeCell ref="AFH2:AFI2"/>
    <mergeCell ref="AFJ2:AFK2"/>
    <mergeCell ref="AFL2:AFM2"/>
    <mergeCell ref="AEL2:AEM2"/>
    <mergeCell ref="AEN2:AEO2"/>
    <mergeCell ref="AEP2:AEQ2"/>
    <mergeCell ref="AER2:AES2"/>
    <mergeCell ref="AET2:AEU2"/>
    <mergeCell ref="AED3:AEE3"/>
    <mergeCell ref="AEF3:AEG3"/>
    <mergeCell ref="AEH3:AEI3"/>
    <mergeCell ref="AEJ3:AEK3"/>
    <mergeCell ref="AEL3:AEM3"/>
    <mergeCell ref="AEN3:AEO3"/>
    <mergeCell ref="AEP3:AEQ3"/>
    <mergeCell ref="AER3:AES3"/>
    <mergeCell ref="AET3:AEU3"/>
    <mergeCell ref="AEB2:AEC2"/>
    <mergeCell ref="ADV3:ADW3"/>
    <mergeCell ref="ADX3:ADY3"/>
    <mergeCell ref="ADZ3:AEA3"/>
    <mergeCell ref="AEB3:AEC3"/>
    <mergeCell ref="AED2:AEE2"/>
    <mergeCell ref="AEF2:AEG2"/>
    <mergeCell ref="AEH2:AEI2"/>
    <mergeCell ref="AEJ2:AEK2"/>
    <mergeCell ref="ADP2:ADQ2"/>
    <mergeCell ref="ADP3:ADQ3"/>
    <mergeCell ref="ADR2:ADS2"/>
    <mergeCell ref="ADT2:ADU2"/>
    <mergeCell ref="ADR3:ADS3"/>
    <mergeCell ref="ADT3:ADU3"/>
    <mergeCell ref="ADV2:ADW2"/>
    <mergeCell ref="ADX2:ADY2"/>
    <mergeCell ref="ADZ2:AEA2"/>
    <mergeCell ref="AAP3:AAQ3"/>
    <mergeCell ref="AAR3:AAS3"/>
    <mergeCell ref="AAT3:AAU3"/>
    <mergeCell ref="AAV3:AAW3"/>
    <mergeCell ref="AAX3:AAY3"/>
    <mergeCell ref="AAZ3:ABA3"/>
    <mergeCell ref="ABB3:ABC3"/>
    <mergeCell ref="ZX2:ZY2"/>
    <mergeCell ref="ZX3:ZY3"/>
    <mergeCell ref="ZZ3:AAA3"/>
    <mergeCell ref="AAB3:AAC3"/>
    <mergeCell ref="AAD3:AAE3"/>
    <mergeCell ref="AAF3:AAG3"/>
    <mergeCell ref="AAH3:AAI3"/>
    <mergeCell ref="AAJ3:AAK3"/>
    <mergeCell ref="AAL3:AAM3"/>
    <mergeCell ref="AAN3:AAO3"/>
    <mergeCell ref="ZZ2:AAA2"/>
    <mergeCell ref="AAB2:AAC2"/>
    <mergeCell ref="AAD2:AAE2"/>
    <mergeCell ref="AAF2:AAG2"/>
    <mergeCell ref="AAH2:AAI2"/>
    <mergeCell ref="AAJ2:AAK2"/>
    <mergeCell ref="AAL2:AAM2"/>
    <mergeCell ref="AAN2:AAO2"/>
    <mergeCell ref="ABV2:ABW2"/>
    <mergeCell ref="ABH2:ABI2"/>
    <mergeCell ref="ABJ2:ABK2"/>
    <mergeCell ref="ABL2:ABM2"/>
    <mergeCell ref="ABN2:ABO2"/>
    <mergeCell ref="ABP2:ABQ2"/>
    <mergeCell ref="ABR2:ABS2"/>
    <mergeCell ref="ABT2:ABU2"/>
    <mergeCell ref="AAP2:AAQ2"/>
    <mergeCell ref="AAR2:AAS2"/>
    <mergeCell ref="AAT2:AAU2"/>
    <mergeCell ref="AAV2:AAW2"/>
    <mergeCell ref="AAX2:AAY2"/>
    <mergeCell ref="AAZ2:ABA2"/>
    <mergeCell ref="ABB2:ABC2"/>
    <mergeCell ref="ABX2:ABY2"/>
    <mergeCell ref="ABZ2:ACA2"/>
    <mergeCell ref="ACB2:ACC2"/>
    <mergeCell ref="ACD2:ACE2"/>
    <mergeCell ref="ACF2:ACG2"/>
    <mergeCell ref="ACH2:ACI2"/>
    <mergeCell ref="ABD3:ABE3"/>
    <mergeCell ref="ABF3:ABG3"/>
    <mergeCell ref="ABH3:ABI3"/>
    <mergeCell ref="ABJ3:ABK3"/>
    <mergeCell ref="ABL3:ABM3"/>
    <mergeCell ref="ABN3:ABO3"/>
    <mergeCell ref="ABP3:ABQ3"/>
    <mergeCell ref="ABR3:ABS3"/>
    <mergeCell ref="ABT3:ABU3"/>
    <mergeCell ref="ABV3:ABW3"/>
    <mergeCell ref="ABX3:ABY3"/>
    <mergeCell ref="ABZ3:ACA3"/>
    <mergeCell ref="ACB3:ACC3"/>
    <mergeCell ref="ACD3:ACE3"/>
    <mergeCell ref="ACF3:ACG3"/>
    <mergeCell ref="ACH3:ACI3"/>
    <mergeCell ref="ABD2:ABE2"/>
    <mergeCell ref="ABF2:ABG2"/>
    <mergeCell ref="ACJ2:ACK2"/>
    <mergeCell ref="ACL2:ACM2"/>
    <mergeCell ref="ACN2:ACO2"/>
    <mergeCell ref="ACP2:ACQ2"/>
    <mergeCell ref="ACR2:ACS2"/>
    <mergeCell ref="ACT2:ACU2"/>
    <mergeCell ref="ACV2:ACW2"/>
    <mergeCell ref="ACX2:ACY2"/>
    <mergeCell ref="ACJ3:ACK3"/>
    <mergeCell ref="ACL3:ACM3"/>
    <mergeCell ref="ACN3:ACO3"/>
    <mergeCell ref="ACP3:ACQ3"/>
    <mergeCell ref="ACR3:ACS3"/>
    <mergeCell ref="ACT3:ACU3"/>
    <mergeCell ref="ACV3:ACW3"/>
    <mergeCell ref="ACX3:ACY3"/>
    <mergeCell ref="ADL2:ADM2"/>
    <mergeCell ref="ADL3:ADM3"/>
    <mergeCell ref="ADH2:ADI2"/>
    <mergeCell ref="ADJ2:ADK2"/>
    <mergeCell ref="ADH3:ADI3"/>
    <mergeCell ref="ADJ3:ADK3"/>
    <mergeCell ref="ACZ2:ADA2"/>
    <mergeCell ref="ADB2:ADC2"/>
    <mergeCell ref="ADD2:ADE2"/>
    <mergeCell ref="ADF2:ADG2"/>
    <mergeCell ref="ACZ3:ADA3"/>
    <mergeCell ref="ADB3:ADC3"/>
    <mergeCell ref="ADD3:ADE3"/>
    <mergeCell ref="ADF3:ADG3"/>
    <mergeCell ref="YT2:YU2"/>
    <mergeCell ref="YV2:YW2"/>
    <mergeCell ref="YX2:YY2"/>
    <mergeCell ref="YB3:YC3"/>
    <mergeCell ref="YD3:YE3"/>
    <mergeCell ref="YF3:YG3"/>
    <mergeCell ref="YH3:YI3"/>
    <mergeCell ref="YJ3:YK3"/>
    <mergeCell ref="YL3:YM3"/>
    <mergeCell ref="YN3:YO3"/>
    <mergeCell ref="YP3:YQ3"/>
    <mergeCell ref="YR3:YS3"/>
    <mergeCell ref="YT3:YU3"/>
    <mergeCell ref="YV3:YW3"/>
    <mergeCell ref="YX3:YY3"/>
    <mergeCell ref="YB2:YC2"/>
    <mergeCell ref="YD2:YE2"/>
    <mergeCell ref="YF2:YG2"/>
    <mergeCell ref="YH2:YI2"/>
    <mergeCell ref="YJ2:YK2"/>
    <mergeCell ref="YL2:YM2"/>
    <mergeCell ref="YN2:YO2"/>
    <mergeCell ref="YP2:YQ2"/>
    <mergeCell ref="YR2:YS2"/>
    <mergeCell ref="ZF2:ZG2"/>
    <mergeCell ref="ZH2:ZI2"/>
    <mergeCell ref="ZJ2:ZK2"/>
    <mergeCell ref="ZL2:ZM2"/>
    <mergeCell ref="ZB3:ZC3"/>
    <mergeCell ref="ZD3:ZE3"/>
    <mergeCell ref="ZF3:ZG3"/>
    <mergeCell ref="ZH3:ZI3"/>
    <mergeCell ref="ZJ3:ZK3"/>
    <mergeCell ref="ZL3:ZM3"/>
    <mergeCell ref="WP3:WQ3"/>
    <mergeCell ref="WR3:WS3"/>
    <mergeCell ref="WT3:WU3"/>
    <mergeCell ref="WV3:WW3"/>
    <mergeCell ref="WX3:WY3"/>
    <mergeCell ref="WZ3:XA3"/>
    <mergeCell ref="XB3:XC3"/>
    <mergeCell ref="VX3:VY3"/>
    <mergeCell ref="VZ3:WA3"/>
    <mergeCell ref="WB3:WC3"/>
    <mergeCell ref="WD3:WE3"/>
    <mergeCell ref="WF3:WG3"/>
    <mergeCell ref="WH3:WI3"/>
    <mergeCell ref="WJ3:WK3"/>
    <mergeCell ref="WL3:WM3"/>
    <mergeCell ref="WN3:WO3"/>
    <mergeCell ref="XD3:XE3"/>
    <mergeCell ref="XF3:XG3"/>
    <mergeCell ref="XH3:XI3"/>
    <mergeCell ref="XJ3:XK3"/>
    <mergeCell ref="XL3:XM3"/>
    <mergeCell ref="XN3:XO3"/>
    <mergeCell ref="XP3:XQ3"/>
    <mergeCell ref="XR3:XS3"/>
    <mergeCell ref="VX2:VY2"/>
    <mergeCell ref="VZ2:WA2"/>
    <mergeCell ref="WB2:WC2"/>
    <mergeCell ref="WD2:WE2"/>
    <mergeCell ref="WF2:WG2"/>
    <mergeCell ref="WH2:WI2"/>
    <mergeCell ref="WJ2:WK2"/>
    <mergeCell ref="WL2:WM2"/>
    <mergeCell ref="WN2:WO2"/>
    <mergeCell ref="WP2:WQ2"/>
    <mergeCell ref="WR2:WS2"/>
    <mergeCell ref="WT2:WU2"/>
    <mergeCell ref="WV2:WW2"/>
    <mergeCell ref="WX2:WY2"/>
    <mergeCell ref="WZ2:XA2"/>
    <mergeCell ref="XB2:XC2"/>
    <mergeCell ref="ADN2:ADO2"/>
    <mergeCell ref="ADN3:ADO3"/>
    <mergeCell ref="YZ2:ZA2"/>
    <mergeCell ref="ZT2:ZU2"/>
    <mergeCell ref="YZ3:ZA3"/>
    <mergeCell ref="ZT3:ZU3"/>
    <mergeCell ref="XT2:XU2"/>
    <mergeCell ref="XV2:XW2"/>
    <mergeCell ref="XX2:XY2"/>
    <mergeCell ref="XZ2:YA2"/>
    <mergeCell ref="XT3:XU3"/>
    <mergeCell ref="XV3:XW3"/>
    <mergeCell ref="XX3:XY3"/>
    <mergeCell ref="XZ3:YA3"/>
    <mergeCell ref="ZV2:ZW2"/>
    <mergeCell ref="ZV3:ZW3"/>
    <mergeCell ref="ZN2:ZO2"/>
    <mergeCell ref="ZP2:ZQ2"/>
    <mergeCell ref="ZR2:ZS2"/>
    <mergeCell ref="ZN3:ZO3"/>
    <mergeCell ref="ZP3:ZQ3"/>
    <mergeCell ref="ZR3:ZS3"/>
    <mergeCell ref="ZB2:ZC2"/>
    <mergeCell ref="ZD2:ZE2"/>
    <mergeCell ref="XD2:XE2"/>
    <mergeCell ref="XF2:XG2"/>
    <mergeCell ref="XH2:XI2"/>
    <mergeCell ref="XJ2:XK2"/>
    <mergeCell ref="XL2:XM2"/>
    <mergeCell ref="XN2:XO2"/>
    <mergeCell ref="XP2:XQ2"/>
    <mergeCell ref="XR2:XS2"/>
    <mergeCell ref="UJ2:UK2"/>
    <mergeCell ref="VP2:VQ2"/>
    <mergeCell ref="VT2:VU2"/>
    <mergeCell ref="UJ3:UK3"/>
    <mergeCell ref="UP2:UQ2"/>
    <mergeCell ref="UR2:US2"/>
    <mergeCell ref="UT2:UU2"/>
    <mergeCell ref="UV2:UW2"/>
    <mergeCell ref="UX2:UY2"/>
    <mergeCell ref="UL3:UM3"/>
    <mergeCell ref="UN3:UO3"/>
    <mergeCell ref="UP3:UQ3"/>
    <mergeCell ref="UR3:US3"/>
    <mergeCell ref="UT3:UU3"/>
    <mergeCell ref="UV3:UW3"/>
    <mergeCell ref="UX3:UY3"/>
    <mergeCell ref="UN2:UO2"/>
    <mergeCell ref="VJ3:VK3"/>
    <mergeCell ref="TN2:TO2"/>
    <mergeCell ref="TP2:TQ2"/>
    <mergeCell ref="TR2:TS2"/>
    <mergeCell ref="TT2:TU2"/>
    <mergeCell ref="TV2:TW2"/>
    <mergeCell ref="TX2:TY2"/>
    <mergeCell ref="TZ2:UA2"/>
    <mergeCell ref="UB2:UC2"/>
    <mergeCell ref="UD2:UE2"/>
    <mergeCell ref="UF2:UG2"/>
    <mergeCell ref="TN3:TO3"/>
    <mergeCell ref="TP3:TQ3"/>
    <mergeCell ref="TR3:TS3"/>
    <mergeCell ref="TT3:TU3"/>
    <mergeCell ref="TV3:TW3"/>
    <mergeCell ref="TX3:TY3"/>
    <mergeCell ref="TZ3:UA3"/>
    <mergeCell ref="UB3:UC3"/>
    <mergeCell ref="UD3:UE3"/>
    <mergeCell ref="UF3:UG3"/>
    <mergeCell ref="UL2:UM2"/>
    <mergeCell ref="UH2:UI2"/>
    <mergeCell ref="UH3:UI3"/>
    <mergeCell ref="SB3:SC3"/>
    <mergeCell ref="SD3:SE3"/>
    <mergeCell ref="SF3:SG3"/>
    <mergeCell ref="SH3:SI3"/>
    <mergeCell ref="SJ3:SK3"/>
    <mergeCell ref="SL3:SM3"/>
    <mergeCell ref="SN3:SO3"/>
    <mergeCell ref="RJ2:RK2"/>
    <mergeCell ref="RJ3:RK3"/>
    <mergeCell ref="RL3:RM3"/>
    <mergeCell ref="RN3:RO3"/>
    <mergeCell ref="RP3:RQ3"/>
    <mergeCell ref="RR3:RS3"/>
    <mergeCell ref="RT3:RU3"/>
    <mergeCell ref="RV3:RW3"/>
    <mergeCell ref="RX3:RY3"/>
    <mergeCell ref="RZ3:SA3"/>
    <mergeCell ref="RL2:RM2"/>
    <mergeCell ref="RN2:RO2"/>
    <mergeCell ref="RP2:RQ2"/>
    <mergeCell ref="RR2:RS2"/>
    <mergeCell ref="RT2:RU2"/>
    <mergeCell ref="RV2:RW2"/>
    <mergeCell ref="RX2:RY2"/>
    <mergeCell ref="RZ2:SA2"/>
    <mergeCell ref="SP2:SQ2"/>
    <mergeCell ref="SB2:SC2"/>
    <mergeCell ref="SD2:SE2"/>
    <mergeCell ref="SF2:SG2"/>
    <mergeCell ref="SH2:SI2"/>
    <mergeCell ref="SJ2:SK2"/>
    <mergeCell ref="SL2:SM2"/>
    <mergeCell ref="SN2:SO2"/>
    <mergeCell ref="SR2:SS2"/>
    <mergeCell ref="ST2:SU2"/>
    <mergeCell ref="SV2:SW2"/>
    <mergeCell ref="SX2:SY2"/>
    <mergeCell ref="SZ2:TA2"/>
    <mergeCell ref="TB2:TC2"/>
    <mergeCell ref="TD2:TE2"/>
    <mergeCell ref="SP3:SQ3"/>
    <mergeCell ref="SR3:SS3"/>
    <mergeCell ref="ST3:SU3"/>
    <mergeCell ref="SV3:SW3"/>
    <mergeCell ref="SX3:SY3"/>
    <mergeCell ref="SZ3:TA3"/>
    <mergeCell ref="TB3:TC3"/>
    <mergeCell ref="TD3:TE3"/>
    <mergeCell ref="VP3:VQ3"/>
    <mergeCell ref="TJ2:TK2"/>
    <mergeCell ref="TJ3:TK3"/>
    <mergeCell ref="VB2:VC2"/>
    <mergeCell ref="VB3:VC3"/>
    <mergeCell ref="UZ2:VA2"/>
    <mergeCell ref="TF2:TG2"/>
    <mergeCell ref="TH2:TI2"/>
    <mergeCell ref="TL2:TM2"/>
    <mergeCell ref="TF3:TG3"/>
    <mergeCell ref="TH3:TI3"/>
    <mergeCell ref="TL3:TM3"/>
    <mergeCell ref="VL2:VM2"/>
    <mergeCell ref="VN2:VO2"/>
    <mergeCell ref="VL3:VM3"/>
    <mergeCell ref="VN3:VO3"/>
    <mergeCell ref="VD2:VE2"/>
    <mergeCell ref="VF2:VG2"/>
    <mergeCell ref="VH2:VI2"/>
    <mergeCell ref="VJ2:VK2"/>
    <mergeCell ref="VD3:VE3"/>
    <mergeCell ref="VF3:VG3"/>
    <mergeCell ref="UZ3:VA3"/>
    <mergeCell ref="VH3:VI3"/>
    <mergeCell ref="PD2:PE2"/>
    <mergeCell ref="RD2:RE2"/>
    <mergeCell ref="PV2:PW2"/>
    <mergeCell ref="QN2:QO2"/>
    <mergeCell ref="QP2:QQ2"/>
    <mergeCell ref="RF2:RG2"/>
    <mergeCell ref="RH2:RI2"/>
    <mergeCell ref="QL3:QM3"/>
    <mergeCell ref="RF3:RG3"/>
    <mergeCell ref="RH3:RI3"/>
    <mergeCell ref="QN3:QO3"/>
    <mergeCell ref="QP3:QQ3"/>
    <mergeCell ref="QR3:QS3"/>
    <mergeCell ref="QT3:QU3"/>
    <mergeCell ref="QX2:QY2"/>
    <mergeCell ref="QZ2:RA2"/>
    <mergeCell ref="RB2:RC2"/>
    <mergeCell ref="QV2:QW2"/>
    <mergeCell ref="QB3:QC3"/>
    <mergeCell ref="QD3:QE3"/>
    <mergeCell ref="QF3:QG3"/>
    <mergeCell ref="QH3:QI3"/>
    <mergeCell ref="QJ3:QK3"/>
    <mergeCell ref="JV3:JW3"/>
    <mergeCell ref="JX3:JY3"/>
    <mergeCell ref="JZ3:KA3"/>
    <mergeCell ref="KB3:KC3"/>
    <mergeCell ref="OV3:OW3"/>
    <mergeCell ref="OX3:OY3"/>
    <mergeCell ref="ON2:OO2"/>
    <mergeCell ref="ON3:OO3"/>
    <mergeCell ref="OR2:OS2"/>
    <mergeCell ref="OT2:OU2"/>
    <mergeCell ref="OR3:OS3"/>
    <mergeCell ref="OT3:OU3"/>
    <mergeCell ref="OV2:OW2"/>
    <mergeCell ref="OX2:OY2"/>
    <mergeCell ref="OP2:OQ2"/>
    <mergeCell ref="OP3:OQ3"/>
    <mergeCell ref="KD3:KE3"/>
    <mergeCell ref="KH3:KI3"/>
    <mergeCell ref="KJ3:KK3"/>
    <mergeCell ref="KL3:KM3"/>
    <mergeCell ref="KN3:KO3"/>
    <mergeCell ref="KP3:KQ3"/>
    <mergeCell ref="KR3:KS3"/>
    <mergeCell ref="LL3:LM3"/>
    <mergeCell ref="OZ2:PA2"/>
    <mergeCell ref="OZ3:PA3"/>
    <mergeCell ref="PF2:PG2"/>
    <mergeCell ref="PH2:PI2"/>
    <mergeCell ref="PJ2:PK2"/>
    <mergeCell ref="PL2:PM2"/>
    <mergeCell ref="PV3:PW3"/>
    <mergeCell ref="QR2:QS2"/>
    <mergeCell ref="QT2:QU2"/>
    <mergeCell ref="QL2:QM2"/>
    <mergeCell ref="PX2:PY2"/>
    <mergeCell ref="PZ2:QA2"/>
    <mergeCell ref="QB2:QC2"/>
    <mergeCell ref="QD2:QE2"/>
    <mergeCell ref="QF2:QG2"/>
    <mergeCell ref="QH2:QI2"/>
    <mergeCell ref="QJ2:QK2"/>
    <mergeCell ref="PB2:PC2"/>
    <mergeCell ref="PB3:PC3"/>
    <mergeCell ref="PN2:PO2"/>
    <mergeCell ref="PP2:PQ2"/>
    <mergeCell ref="PR2:PS2"/>
    <mergeCell ref="PT2:PU2"/>
    <mergeCell ref="PN3:PO3"/>
    <mergeCell ref="AD3:AE3"/>
    <mergeCell ref="AB3:AC3"/>
    <mergeCell ref="Z3:AA3"/>
    <mergeCell ref="X3:Y3"/>
    <mergeCell ref="V3:W3"/>
    <mergeCell ref="MJ3:MK3"/>
    <mergeCell ref="LR3:LS3"/>
    <mergeCell ref="LT3:LU3"/>
    <mergeCell ref="LV3:LW3"/>
    <mergeCell ref="LX3:LY3"/>
    <mergeCell ref="LZ3:MA3"/>
    <mergeCell ref="MB3:MC3"/>
    <mergeCell ref="MD3:ME3"/>
    <mergeCell ref="KF3:KG3"/>
    <mergeCell ref="AJ3:AK3"/>
    <mergeCell ref="MF3:MG3"/>
    <mergeCell ref="MH3:MI3"/>
    <mergeCell ref="IP3:IQ3"/>
    <mergeCell ref="IR3:IS3"/>
    <mergeCell ref="IT3:IU3"/>
    <mergeCell ref="IV3:IW3"/>
    <mergeCell ref="JP3:JQ3"/>
    <mergeCell ref="JR3:JS3"/>
    <mergeCell ref="JT3:JU3"/>
    <mergeCell ref="IX3:IY3"/>
    <mergeCell ref="IZ3:JA3"/>
    <mergeCell ref="JB3:JC3"/>
    <mergeCell ref="JD3:JE3"/>
    <mergeCell ref="JF3:JG3"/>
    <mergeCell ref="JH3:JI3"/>
    <mergeCell ref="JJ3:JK3"/>
    <mergeCell ref="JL3:JM3"/>
    <mergeCell ref="JN3:JO3"/>
    <mergeCell ref="BX3:BY3"/>
    <mergeCell ref="BZ3:CA3"/>
    <mergeCell ref="CB3:CC3"/>
    <mergeCell ref="CD3:CE3"/>
    <mergeCell ref="CF3:CG3"/>
    <mergeCell ref="BN3:BO3"/>
    <mergeCell ref="BP3:BQ3"/>
    <mergeCell ref="BR3:BS3"/>
    <mergeCell ref="BT3:BU3"/>
    <mergeCell ref="BV3:BW3"/>
    <mergeCell ref="B2:M2"/>
    <mergeCell ref="J4:J5"/>
    <mergeCell ref="BD3:BE3"/>
    <mergeCell ref="BF3:BG3"/>
    <mergeCell ref="BH3:BI3"/>
    <mergeCell ref="BJ3:BK3"/>
    <mergeCell ref="BL3:BM3"/>
    <mergeCell ref="AT3:AU3"/>
    <mergeCell ref="AV3:AW3"/>
    <mergeCell ref="AX3:AY3"/>
    <mergeCell ref="AZ3:BA3"/>
    <mergeCell ref="BB3:BC3"/>
    <mergeCell ref="B3:B5"/>
    <mergeCell ref="D3:D5"/>
    <mergeCell ref="E3:E5"/>
    <mergeCell ref="G3:G5"/>
    <mergeCell ref="H3:H5"/>
    <mergeCell ref="I3:I5"/>
    <mergeCell ref="R3:S3"/>
    <mergeCell ref="AR3:AS3"/>
    <mergeCell ref="AP3:AQ3"/>
    <mergeCell ref="T3:U3"/>
    <mergeCell ref="AH3:AI3"/>
    <mergeCell ref="AF3:AG3"/>
    <mergeCell ref="AN3:AO3"/>
    <mergeCell ref="P3:Q3"/>
    <mergeCell ref="AL3:AM3"/>
    <mergeCell ref="DF3:DG3"/>
    <mergeCell ref="DH3:DI3"/>
    <mergeCell ref="DJ3:DK3"/>
    <mergeCell ref="DL3:DM3"/>
    <mergeCell ref="DN3:DO3"/>
    <mergeCell ref="EF3:EG3"/>
    <mergeCell ref="DP3:DQ3"/>
    <mergeCell ref="DR3:DS3"/>
    <mergeCell ref="DT3:DU3"/>
    <mergeCell ref="DB3:DC3"/>
    <mergeCell ref="DD3:DE3"/>
    <mergeCell ref="CR3:CS3"/>
    <mergeCell ref="CT3:CU3"/>
    <mergeCell ref="CV3:CW3"/>
    <mergeCell ref="CX3:CY3"/>
    <mergeCell ref="CZ3:DA3"/>
    <mergeCell ref="CH3:CI3"/>
    <mergeCell ref="CJ3:CK3"/>
    <mergeCell ref="CL3:CM3"/>
    <mergeCell ref="CN3:CO3"/>
    <mergeCell ref="CP3:CQ3"/>
    <mergeCell ref="EH3:EI3"/>
    <mergeCell ref="EJ3:EK3"/>
    <mergeCell ref="EL3:EM3"/>
    <mergeCell ref="EN3:EO3"/>
    <mergeCell ref="DV3:DW3"/>
    <mergeCell ref="DX3:DY3"/>
    <mergeCell ref="DZ3:EA3"/>
    <mergeCell ref="EB3:EC3"/>
    <mergeCell ref="ED3:EE3"/>
    <mergeCell ref="EZ3:FA3"/>
    <mergeCell ref="FB3:FC3"/>
    <mergeCell ref="FD3:FE3"/>
    <mergeCell ref="FF3:FG3"/>
    <mergeCell ref="FH3:FI3"/>
    <mergeCell ref="EP3:EQ3"/>
    <mergeCell ref="ER3:ES3"/>
    <mergeCell ref="ET3:EU3"/>
    <mergeCell ref="EV3:EW3"/>
    <mergeCell ref="EX3:EY3"/>
    <mergeCell ref="FT3:FU3"/>
    <mergeCell ref="FV3:FW3"/>
    <mergeCell ref="FX3:FY3"/>
    <mergeCell ref="FZ3:GA3"/>
    <mergeCell ref="GB3:GC3"/>
    <mergeCell ref="FJ3:FK3"/>
    <mergeCell ref="FL3:FM3"/>
    <mergeCell ref="FN3:FO3"/>
    <mergeCell ref="FP3:FQ3"/>
    <mergeCell ref="FR3:FS3"/>
    <mergeCell ref="GP3:GQ3"/>
    <mergeCell ref="GR3:GS3"/>
    <mergeCell ref="GT3:GU3"/>
    <mergeCell ref="GV3:GW3"/>
    <mergeCell ref="GD3:GE3"/>
    <mergeCell ref="GF3:GG3"/>
    <mergeCell ref="GH3:GI3"/>
    <mergeCell ref="GJ3:GK3"/>
    <mergeCell ref="GL3:GM3"/>
    <mergeCell ref="IL3:IM3"/>
    <mergeCell ref="IN3:IO3"/>
    <mergeCell ref="K3:M3"/>
    <mergeCell ref="IB3:IC3"/>
    <mergeCell ref="ID3:IE3"/>
    <mergeCell ref="IF3:IG3"/>
    <mergeCell ref="IH3:II3"/>
    <mergeCell ref="IJ3:IK3"/>
    <mergeCell ref="HR3:HS3"/>
    <mergeCell ref="HT3:HU3"/>
    <mergeCell ref="HV3:HW3"/>
    <mergeCell ref="HX3:HY3"/>
    <mergeCell ref="HZ3:IA3"/>
    <mergeCell ref="HH3:HI3"/>
    <mergeCell ref="HJ3:HK3"/>
    <mergeCell ref="HL3:HM3"/>
    <mergeCell ref="HN3:HO3"/>
    <mergeCell ref="HP3:HQ3"/>
    <mergeCell ref="GX3:GY3"/>
    <mergeCell ref="GZ3:HA3"/>
    <mergeCell ref="HB3:HC3"/>
    <mergeCell ref="HD3:HE3"/>
    <mergeCell ref="HF3:HG3"/>
    <mergeCell ref="GN3:GO3"/>
    <mergeCell ref="LN3:LO3"/>
    <mergeCell ref="LP3:LQ3"/>
    <mergeCell ref="KT3:KU3"/>
    <mergeCell ref="KV3:KW3"/>
    <mergeCell ref="KX3:KY3"/>
    <mergeCell ref="KZ3:LA3"/>
    <mergeCell ref="LB3:LC3"/>
    <mergeCell ref="LD3:LE3"/>
    <mergeCell ref="LF3:LG3"/>
    <mergeCell ref="LH3:LI3"/>
    <mergeCell ref="LJ3:LK3"/>
    <mergeCell ref="NV3:NW3"/>
    <mergeCell ref="ML3:MM3"/>
    <mergeCell ref="MN3:MO3"/>
    <mergeCell ref="MP3:MQ3"/>
    <mergeCell ref="MR3:MS3"/>
    <mergeCell ref="MT3:MU3"/>
    <mergeCell ref="MV3:MW3"/>
    <mergeCell ref="MX3:MY3"/>
    <mergeCell ref="MZ3:NA3"/>
    <mergeCell ref="NB3:NC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X3:NY3"/>
    <mergeCell ref="NZ3:OA3"/>
    <mergeCell ref="OB3:OC3"/>
    <mergeCell ref="OD3:OE3"/>
    <mergeCell ref="OF3:OG3"/>
    <mergeCell ref="OH3:OI3"/>
    <mergeCell ref="OJ3:OK3"/>
    <mergeCell ref="OL3:OM3"/>
    <mergeCell ref="VR3:VS3"/>
    <mergeCell ref="PD3:PE3"/>
    <mergeCell ref="PF3:PG3"/>
    <mergeCell ref="PH3:PI3"/>
    <mergeCell ref="PJ3:PK3"/>
    <mergeCell ref="PL3:PM3"/>
    <mergeCell ref="RD3:RE3"/>
    <mergeCell ref="QX3:QY3"/>
    <mergeCell ref="QZ3:RA3"/>
    <mergeCell ref="RB3:RC3"/>
    <mergeCell ref="PX3:PY3"/>
    <mergeCell ref="PZ3:QA3"/>
    <mergeCell ref="QV3:QW3"/>
    <mergeCell ref="PP3:PQ3"/>
    <mergeCell ref="PR3:PS3"/>
    <mergeCell ref="PT3:PU3"/>
    <mergeCell ref="JZ2:KA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KT2:KU2"/>
    <mergeCell ref="KV2:KW2"/>
    <mergeCell ref="KX2:KY2"/>
    <mergeCell ref="KZ2:LA2"/>
    <mergeCell ref="LB2:LC2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LV2:LW2"/>
    <mergeCell ref="LX2:LY2"/>
    <mergeCell ref="LZ2:MA2"/>
    <mergeCell ref="MZ2:NA2"/>
    <mergeCell ref="NB2:NC2"/>
    <mergeCell ref="ND2:NE2"/>
    <mergeCell ref="NF2:NG2"/>
    <mergeCell ref="NH2:NI2"/>
    <mergeCell ref="NJ2:NK2"/>
    <mergeCell ref="MB2:MC2"/>
    <mergeCell ref="MD2:ME2"/>
    <mergeCell ref="MF2:MG2"/>
    <mergeCell ref="MH2:MI2"/>
    <mergeCell ref="MJ2:MK2"/>
    <mergeCell ref="ML2:MM2"/>
    <mergeCell ref="MN2:MO2"/>
    <mergeCell ref="MP2:MQ2"/>
    <mergeCell ref="MR2:MS2"/>
    <mergeCell ref="VT3:VU3"/>
    <mergeCell ref="VV2:VW2"/>
    <mergeCell ref="VV3:VW3"/>
    <mergeCell ref="AIZ2:AJA2"/>
    <mergeCell ref="AIZ3:AJA3"/>
    <mergeCell ref="C3:C5"/>
    <mergeCell ref="OD2:OE2"/>
    <mergeCell ref="OF2:OG2"/>
    <mergeCell ref="OH2:OI2"/>
    <mergeCell ref="OJ2:OK2"/>
    <mergeCell ref="OL2:OM2"/>
    <mergeCell ref="VR2:VS2"/>
    <mergeCell ref="NL2:NM2"/>
    <mergeCell ref="NN2:NO2"/>
    <mergeCell ref="NP2:NQ2"/>
    <mergeCell ref="NR2:NS2"/>
    <mergeCell ref="NT2:NU2"/>
    <mergeCell ref="NV2:NW2"/>
    <mergeCell ref="NX2:NY2"/>
    <mergeCell ref="NZ2:OA2"/>
    <mergeCell ref="OB2:OC2"/>
    <mergeCell ref="MT2:MU2"/>
    <mergeCell ref="MV2:MW2"/>
    <mergeCell ref="MX2:MY2"/>
  </mergeCells>
  <conditionalFormatting sqref="D1:D3 D6:D1048576">
    <cfRule type="duplicateValues" dxfId="586" priority="76"/>
  </conditionalFormatting>
  <conditionalFormatting sqref="D1:D1048576">
    <cfRule type="duplicateValues" dxfId="585" priority="22"/>
  </conditionalFormatting>
  <conditionalFormatting sqref="D6:D1048576">
    <cfRule type="duplicateValues" dxfId="584" priority="97"/>
  </conditionalFormatting>
  <conditionalFormatting sqref="D202:D353">
    <cfRule type="duplicateValues" dxfId="583" priority="23"/>
    <cfRule type="duplicateValues" dxfId="582" priority="24"/>
    <cfRule type="duplicateValues" dxfId="581" priority="25"/>
  </conditionalFormatting>
  <conditionalFormatting sqref="H202:H213">
    <cfRule type="duplicateValues" dxfId="580" priority="16"/>
    <cfRule type="duplicateValues" dxfId="579" priority="17"/>
    <cfRule type="duplicateValues" dxfId="578" priority="18"/>
  </conditionalFormatting>
  <conditionalFormatting sqref="J201 H202:J214">
    <cfRule type="duplicateValues" dxfId="577" priority="15"/>
  </conditionalFormatting>
  <conditionalFormatting sqref="J201:J214">
    <cfRule type="duplicateValues" dxfId="576" priority="19"/>
    <cfRule type="duplicateValues" dxfId="575" priority="20"/>
    <cfRule type="duplicateValues" dxfId="574" priority="21"/>
  </conditionalFormatting>
  <conditionalFormatting sqref="P4:AJA199">
    <cfRule type="expression" dxfId="573" priority="1">
      <formula>MOD(COLUMN(),2)=0</formula>
    </cfRule>
    <cfRule type="expression" dxfId="572" priority="2">
      <formula>MOD(COLUMN(),2)=1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41B6-0D1B-49AA-909F-D0A93AD3A9E3}">
  <sheetPr codeName="Sheet6"/>
  <dimension ref="A1:AS333"/>
  <sheetViews>
    <sheetView zoomScale="85" workbookViewId="0">
      <pane xSplit="5" ySplit="3" topLeftCell="U77" activePane="bottomRight" state="frozen"/>
      <selection pane="topRight" activeCell="F1" sqref="F1"/>
      <selection pane="bottomLeft" activeCell="A4" sqref="A4"/>
      <selection pane="bottomRight" activeCell="AG9" sqref="AG9"/>
    </sheetView>
  </sheetViews>
  <sheetFormatPr defaultColWidth="9.140625" defaultRowHeight="13.5" x14ac:dyDescent="0.25"/>
  <cols>
    <col min="1" max="1" width="7.42578125" style="226" bestFit="1" customWidth="1"/>
    <col min="2" max="2" width="10.85546875" style="20" bestFit="1" customWidth="1"/>
    <col min="3" max="3" width="15" style="20" customWidth="1"/>
    <col min="4" max="4" width="11.42578125" style="20" bestFit="1" customWidth="1"/>
    <col min="5" max="5" width="14.140625" style="247" customWidth="1"/>
    <col min="6" max="6" width="10.28515625" style="20" customWidth="1"/>
    <col min="7" max="7" width="12.28515625" style="20" customWidth="1"/>
    <col min="8" max="8" width="10.28515625" style="20" customWidth="1"/>
    <col min="9" max="15" width="10.28515625" style="23" customWidth="1"/>
    <col min="16" max="16" width="1.42578125" style="247" customWidth="1"/>
    <col min="17" max="17" width="10.28515625" style="20" bestFit="1" customWidth="1"/>
    <col min="18" max="18" width="12.140625" style="23" customWidth="1"/>
    <col min="19" max="19" width="10.7109375" style="247" customWidth="1"/>
    <col min="20" max="20" width="11.42578125" style="23" customWidth="1"/>
    <col min="21" max="21" width="10.7109375" style="247" customWidth="1"/>
    <col min="22" max="22" width="1.5703125" style="23" customWidth="1"/>
    <col min="23" max="23" width="12.5703125" style="248" customWidth="1"/>
    <col min="24" max="24" width="13" style="23" customWidth="1"/>
    <col min="25" max="25" width="11.85546875" style="247" customWidth="1"/>
    <col min="26" max="26" width="13" style="20" customWidth="1"/>
    <col min="27" max="27" width="10.85546875" style="248" customWidth="1"/>
    <col min="28" max="28" width="10.7109375" style="60" customWidth="1"/>
    <col min="29" max="29" width="10.7109375" style="20" customWidth="1"/>
    <col min="30" max="30" width="1.140625" style="20" customWidth="1"/>
    <col min="31" max="31" width="11.42578125" style="20" bestFit="1" customWidth="1"/>
    <col min="32" max="32" width="12.5703125" style="248" customWidth="1"/>
    <col min="33" max="33" width="16.5703125" style="20" bestFit="1" customWidth="1"/>
    <col min="34" max="34" width="16.28515625" style="20" bestFit="1" customWidth="1"/>
    <col min="35" max="35" width="10.7109375" style="20" customWidth="1"/>
    <col min="36" max="36" width="12.7109375" style="20" customWidth="1"/>
    <col min="37" max="37" width="13.140625" style="20" customWidth="1"/>
    <col min="38" max="38" width="14.5703125" style="20" customWidth="1"/>
    <col min="39" max="39" width="1.140625" style="20" customWidth="1"/>
    <col min="40" max="40" width="12.5703125" style="20" customWidth="1"/>
    <col min="41" max="41" width="10.7109375" style="20" customWidth="1"/>
    <col min="42" max="42" width="14.28515625" style="20" bestFit="1" customWidth="1"/>
    <col min="43" max="43" width="9.140625" style="20" customWidth="1"/>
    <col min="44" max="44" width="9.85546875" style="20" customWidth="1"/>
    <col min="45" max="46" width="9.140625" style="20" customWidth="1"/>
    <col min="47" max="16384" width="9.140625" style="20"/>
  </cols>
  <sheetData>
    <row r="1" spans="1:45" x14ac:dyDescent="0.25">
      <c r="E1" s="23"/>
      <c r="F1" s="20">
        <f>SUBTOTAL(3,F4:F197)</f>
        <v>170</v>
      </c>
      <c r="G1" s="23">
        <f>COUNTIF(G4:G197,"9")</f>
        <v>170</v>
      </c>
      <c r="H1" s="20">
        <f>SUBTOTAL(3,H4:H197)</f>
        <v>160</v>
      </c>
      <c r="I1" s="23">
        <f>COUNT(I4:I197)</f>
        <v>160</v>
      </c>
      <c r="J1" s="20">
        <f>SUBTOTAL(3,J4:J197)</f>
        <v>169</v>
      </c>
      <c r="K1" s="23">
        <f>COUNT(K4:K197)</f>
        <v>169</v>
      </c>
      <c r="L1" s="20">
        <f>SUBTOTAL(3,L4:L197)</f>
        <v>149</v>
      </c>
      <c r="M1" s="23">
        <f>COUNT(M4:M197)</f>
        <v>149</v>
      </c>
      <c r="N1" s="20">
        <f>SUBTOTAL(3,N4:N197)</f>
        <v>153</v>
      </c>
      <c r="O1" s="23">
        <f>COUNT(O4:O197)</f>
        <v>153</v>
      </c>
      <c r="P1" s="23"/>
      <c r="R1" s="23">
        <f>SUBTOTAL(103,R4:R197)</f>
        <v>177</v>
      </c>
      <c r="S1" s="23">
        <f>SUBTOTAL(103,S4:S197)</f>
        <v>176</v>
      </c>
      <c r="T1" s="23">
        <f>SUBTOTAL(103,T4:T197)</f>
        <v>177</v>
      </c>
      <c r="U1" s="23">
        <f>SUBTOTAL(103,U4:U197)</f>
        <v>176</v>
      </c>
      <c r="W1" s="227"/>
      <c r="X1" s="23">
        <f>SUBTOTAL(103,X4:X197)</f>
        <v>153</v>
      </c>
      <c r="Y1" s="23">
        <f>SUBTOTAL(103,Y4:Y197)</f>
        <v>153</v>
      </c>
      <c r="Z1" s="23">
        <f>SUBTOTAL(103,Z4:Z197)</f>
        <v>84</v>
      </c>
      <c r="AA1" s="227"/>
      <c r="AB1" s="23">
        <f>SUBTOTAL(103,AB4:AB197)</f>
        <v>151</v>
      </c>
      <c r="AC1" s="23">
        <f>SUBTOTAL(103,AC4:AC197)</f>
        <v>91</v>
      </c>
      <c r="AF1" s="23">
        <f t="shared" ref="AF1:AN1" si="0">SUBTOTAL(103,AF4:AF197)</f>
        <v>194</v>
      </c>
      <c r="AG1" s="23">
        <f t="shared" si="0"/>
        <v>112</v>
      </c>
      <c r="AH1" s="23">
        <f t="shared" si="0"/>
        <v>135</v>
      </c>
      <c r="AI1" s="23">
        <f t="shared" si="0"/>
        <v>134</v>
      </c>
      <c r="AJ1" s="23">
        <f t="shared" si="0"/>
        <v>119</v>
      </c>
      <c r="AK1" s="23">
        <f t="shared" si="0"/>
        <v>117</v>
      </c>
      <c r="AL1" s="23">
        <f t="shared" si="0"/>
        <v>115</v>
      </c>
      <c r="AM1" s="23">
        <f t="shared" si="0"/>
        <v>0</v>
      </c>
      <c r="AN1" s="23">
        <f t="shared" si="0"/>
        <v>118</v>
      </c>
      <c r="AO1" s="23">
        <f>SUBTOTAL(103,AO4:AO197)</f>
        <v>114</v>
      </c>
    </row>
    <row r="2" spans="1:45" s="228" customFormat="1" ht="15" customHeight="1" x14ac:dyDescent="0.25">
      <c r="A2" s="694" t="s">
        <v>561</v>
      </c>
      <c r="B2" s="694" t="s">
        <v>529</v>
      </c>
      <c r="C2" s="694" t="s">
        <v>202</v>
      </c>
      <c r="D2" s="694" t="s">
        <v>562</v>
      </c>
      <c r="E2" s="694" t="s">
        <v>250</v>
      </c>
      <c r="F2" s="694" t="s">
        <v>289</v>
      </c>
      <c r="G2" s="695" t="s">
        <v>563</v>
      </c>
      <c r="H2" s="695"/>
      <c r="I2" s="695"/>
      <c r="J2" s="695"/>
      <c r="K2" s="695"/>
      <c r="L2" s="695"/>
      <c r="M2" s="695"/>
      <c r="N2" s="695"/>
      <c r="O2" s="695"/>
      <c r="P2" s="249"/>
      <c r="Q2" s="694" t="s">
        <v>289</v>
      </c>
      <c r="R2" s="695" t="s">
        <v>564</v>
      </c>
      <c r="S2" s="695"/>
      <c r="T2" s="695"/>
      <c r="U2" s="695"/>
      <c r="V2" s="249"/>
      <c r="W2" s="687" t="s">
        <v>289</v>
      </c>
      <c r="X2" s="695" t="s">
        <v>565</v>
      </c>
      <c r="Y2" s="695"/>
      <c r="Z2" s="695"/>
      <c r="AA2" s="687" t="s">
        <v>289</v>
      </c>
      <c r="AB2" s="689" t="s">
        <v>566</v>
      </c>
      <c r="AC2" s="687" t="s">
        <v>567</v>
      </c>
      <c r="AD2" s="249"/>
      <c r="AE2" s="694" t="s">
        <v>562</v>
      </c>
      <c r="AF2" s="687" t="s">
        <v>289</v>
      </c>
      <c r="AG2" s="691" t="s">
        <v>568</v>
      </c>
      <c r="AH2" s="692"/>
      <c r="AI2" s="692"/>
      <c r="AJ2" s="692"/>
      <c r="AK2" s="692"/>
      <c r="AL2" s="693"/>
      <c r="AM2" s="249"/>
      <c r="AN2" s="691" t="s">
        <v>569</v>
      </c>
      <c r="AO2" s="692"/>
      <c r="AP2" s="687" t="s">
        <v>271</v>
      </c>
    </row>
    <row r="3" spans="1:45" s="229" customFormat="1" ht="41.25" thickBot="1" x14ac:dyDescent="0.3">
      <c r="A3" s="687"/>
      <c r="B3" s="687"/>
      <c r="C3" s="687"/>
      <c r="D3" s="687"/>
      <c r="E3" s="687"/>
      <c r="F3" s="694"/>
      <c r="G3" s="3" t="s">
        <v>570</v>
      </c>
      <c r="H3" s="3" t="s">
        <v>289</v>
      </c>
      <c r="I3" s="3" t="s">
        <v>571</v>
      </c>
      <c r="J3" s="3" t="s">
        <v>289</v>
      </c>
      <c r="K3" s="3" t="s">
        <v>572</v>
      </c>
      <c r="L3" s="3" t="s">
        <v>289</v>
      </c>
      <c r="M3" s="3" t="s">
        <v>573</v>
      </c>
      <c r="N3" s="3" t="s">
        <v>289</v>
      </c>
      <c r="O3" s="3" t="s">
        <v>574</v>
      </c>
      <c r="P3" s="250"/>
      <c r="Q3" s="694"/>
      <c r="R3" s="3" t="s">
        <v>575</v>
      </c>
      <c r="S3" s="238" t="s">
        <v>576</v>
      </c>
      <c r="T3" s="3" t="s">
        <v>577</v>
      </c>
      <c r="U3" s="238" t="s">
        <v>578</v>
      </c>
      <c r="V3" s="250"/>
      <c r="W3" s="687"/>
      <c r="X3" s="3" t="s">
        <v>579</v>
      </c>
      <c r="Y3" s="238" t="s">
        <v>580</v>
      </c>
      <c r="Z3" s="3" t="s">
        <v>19</v>
      </c>
      <c r="AA3" s="687"/>
      <c r="AB3" s="690"/>
      <c r="AC3" s="688"/>
      <c r="AD3" s="250"/>
      <c r="AE3" s="694"/>
      <c r="AF3" s="687"/>
      <c r="AG3" s="3" t="s">
        <v>581</v>
      </c>
      <c r="AH3" s="3" t="s">
        <v>582</v>
      </c>
      <c r="AI3" s="3" t="s">
        <v>566</v>
      </c>
      <c r="AJ3" s="3" t="s">
        <v>583</v>
      </c>
      <c r="AK3" s="3" t="s">
        <v>584</v>
      </c>
      <c r="AL3" s="3" t="s">
        <v>585</v>
      </c>
      <c r="AM3" s="250"/>
      <c r="AN3" s="3" t="s">
        <v>586</v>
      </c>
      <c r="AO3" s="3" t="s">
        <v>587</v>
      </c>
      <c r="AP3" s="688"/>
      <c r="AQ3"/>
      <c r="AR3"/>
      <c r="AS3"/>
    </row>
    <row r="4" spans="1:45" s="234" customFormat="1" ht="12" customHeight="1" x14ac:dyDescent="0.25">
      <c r="A4" s="196">
        <v>1</v>
      </c>
      <c r="B4" s="73" t="s">
        <v>210</v>
      </c>
      <c r="C4" s="532" t="s">
        <v>205</v>
      </c>
      <c r="D4" s="533" t="s">
        <v>47</v>
      </c>
      <c r="E4" s="534" t="str">
        <f>IF(_xlfn.XLOOKUP(D4,'WTG PH-III'!$D$5:$D$198,'WTG PH-III'!$E$5:$E$198,0,0,1)="","",_xlfn.XLOOKUP(D4,'WTG PH-III'!$D$5:$D$198,'WTG PH-III'!$E$5:$E$198,0,0,1))</f>
        <v>F11</v>
      </c>
      <c r="F4" s="528" t="s">
        <v>588</v>
      </c>
      <c r="G4" s="231">
        <v>9</v>
      </c>
      <c r="H4" s="231" t="s">
        <v>589</v>
      </c>
      <c r="I4" s="231">
        <v>1</v>
      </c>
      <c r="J4" s="231" t="s">
        <v>588</v>
      </c>
      <c r="K4" s="231">
        <v>1</v>
      </c>
      <c r="L4" s="231" t="s">
        <v>589</v>
      </c>
      <c r="M4" s="231">
        <v>1</v>
      </c>
      <c r="N4" s="231" t="s">
        <v>589</v>
      </c>
      <c r="O4" s="231">
        <v>1</v>
      </c>
      <c r="P4" s="251"/>
      <c r="Q4" s="237" t="str">
        <f>IF('WTG PH-III'!AZ5&lt;&gt;"",_xlfn.XLOOKUP(D4,'WTG PH-III'!$D$5:$D$198,'WTG PH-III'!$F$5:$F$198,"",0,1),"")</f>
        <v>BIPL</v>
      </c>
      <c r="R4" s="227">
        <v>46042</v>
      </c>
      <c r="S4" s="227">
        <v>46043</v>
      </c>
      <c r="T4" s="227">
        <v>46042</v>
      </c>
      <c r="U4" s="227">
        <v>46043</v>
      </c>
      <c r="V4" s="251"/>
      <c r="W4" s="227" t="s">
        <v>590</v>
      </c>
      <c r="X4" s="227">
        <v>46054</v>
      </c>
      <c r="Y4" s="227">
        <v>46054</v>
      </c>
      <c r="Z4" s="227"/>
      <c r="AA4" s="227" t="s">
        <v>589</v>
      </c>
      <c r="AB4" s="227">
        <v>46066</v>
      </c>
      <c r="AC4" s="233"/>
      <c r="AD4" s="251"/>
      <c r="AE4" s="73" t="s">
        <v>47</v>
      </c>
      <c r="AF4" s="227" t="s">
        <v>591</v>
      </c>
      <c r="AG4" s="230"/>
      <c r="AH4" s="227">
        <v>46078</v>
      </c>
      <c r="AI4" s="227">
        <v>46078</v>
      </c>
      <c r="AJ4" s="227"/>
      <c r="AK4" s="227"/>
      <c r="AL4" s="227"/>
      <c r="AM4" s="251"/>
      <c r="AN4" s="227"/>
      <c r="AO4" s="227"/>
      <c r="AP4" s="233"/>
    </row>
    <row r="5" spans="1:45" s="234" customFormat="1" ht="12" customHeight="1" x14ac:dyDescent="0.25">
      <c r="A5" s="31">
        <v>2</v>
      </c>
      <c r="B5" s="72" t="s">
        <v>210</v>
      </c>
      <c r="C5" s="75" t="s">
        <v>205</v>
      </c>
      <c r="D5" s="73" t="s">
        <v>49</v>
      </c>
      <c r="E5" s="167" t="str">
        <f>IF(_xlfn.XLOOKUP(D5,'WTG PH-III'!$D$5:$D$198,'WTG PH-III'!$E$5:$E$198,0,0,1)="","",_xlfn.XLOOKUP(D5,'WTG PH-III'!$D$5:$D$198,'WTG PH-III'!$E$5:$E$198,0,0,1))</f>
        <v>F11</v>
      </c>
      <c r="F5" s="529" t="s">
        <v>589</v>
      </c>
      <c r="G5" s="231">
        <v>9</v>
      </c>
      <c r="H5" s="231" t="s">
        <v>589</v>
      </c>
      <c r="I5" s="231">
        <v>1</v>
      </c>
      <c r="J5" s="231" t="s">
        <v>589</v>
      </c>
      <c r="K5" s="231">
        <v>1</v>
      </c>
      <c r="L5" s="231" t="s">
        <v>589</v>
      </c>
      <c r="M5" s="231">
        <v>1</v>
      </c>
      <c r="N5" s="231" t="s">
        <v>589</v>
      </c>
      <c r="O5" s="231">
        <v>1</v>
      </c>
      <c r="P5" s="251"/>
      <c r="Q5" s="237" t="str">
        <f>IF('WTG PH-III'!AZ6&lt;&gt;"",_xlfn.XLOOKUP(D5,'WTG PH-III'!$D$5:$D$198,'WTG PH-III'!$F$5:$F$198,"",0,1),"")</f>
        <v>MECC</v>
      </c>
      <c r="R5" s="227">
        <v>45719</v>
      </c>
      <c r="S5" s="227">
        <v>45720</v>
      </c>
      <c r="T5" s="227">
        <v>45719</v>
      </c>
      <c r="U5" s="227">
        <v>45720</v>
      </c>
      <c r="V5" s="251"/>
      <c r="W5" s="227" t="s">
        <v>590</v>
      </c>
      <c r="X5" s="227">
        <v>45823</v>
      </c>
      <c r="Y5" s="227">
        <v>45823</v>
      </c>
      <c r="Z5" s="227"/>
      <c r="AA5" s="227" t="s">
        <v>590</v>
      </c>
      <c r="AB5" s="227">
        <v>45807</v>
      </c>
      <c r="AC5" s="233"/>
      <c r="AD5" s="251"/>
      <c r="AE5" s="73" t="s">
        <v>49</v>
      </c>
      <c r="AF5" s="227" t="s">
        <v>592</v>
      </c>
      <c r="AG5" s="230" t="s">
        <v>390</v>
      </c>
      <c r="AH5" s="227">
        <v>45992</v>
      </c>
      <c r="AI5" s="227">
        <v>45992</v>
      </c>
      <c r="AJ5" s="227">
        <v>45992</v>
      </c>
      <c r="AK5" s="227">
        <v>45993</v>
      </c>
      <c r="AL5" s="227">
        <v>46005</v>
      </c>
      <c r="AM5" s="251"/>
      <c r="AN5" s="227">
        <v>45999</v>
      </c>
      <c r="AO5" s="227">
        <v>46006</v>
      </c>
      <c r="AP5" s="233"/>
    </row>
    <row r="6" spans="1:45" s="234" customFormat="1" ht="12" customHeight="1" x14ac:dyDescent="0.25">
      <c r="A6" s="31">
        <v>3</v>
      </c>
      <c r="B6" s="72" t="s">
        <v>210</v>
      </c>
      <c r="C6" s="75" t="s">
        <v>205</v>
      </c>
      <c r="D6" s="73" t="s">
        <v>51</v>
      </c>
      <c r="E6" s="167" t="str">
        <f>IF(_xlfn.XLOOKUP(D6,'WTG PH-III'!$D$5:$D$198,'WTG PH-III'!$E$5:$E$198,0,0,1)="","",_xlfn.XLOOKUP(D6,'WTG PH-III'!$D$5:$D$198,'WTG PH-III'!$E$5:$E$198,0,0,1))</f>
        <v>F11</v>
      </c>
      <c r="F6" s="528" t="s">
        <v>588</v>
      </c>
      <c r="G6" s="231">
        <v>9</v>
      </c>
      <c r="H6" s="231" t="s">
        <v>588</v>
      </c>
      <c r="I6" s="231">
        <v>1</v>
      </c>
      <c r="J6" s="231" t="s">
        <v>589</v>
      </c>
      <c r="K6" s="231">
        <v>1</v>
      </c>
      <c r="L6" s="231" t="s">
        <v>589</v>
      </c>
      <c r="M6" s="231">
        <v>1</v>
      </c>
      <c r="N6" s="231" t="s">
        <v>589</v>
      </c>
      <c r="O6" s="231">
        <v>1</v>
      </c>
      <c r="P6" s="251"/>
      <c r="Q6" s="237" t="str">
        <f>IF('WTG PH-III'!AZ7&lt;&gt;"",_xlfn.XLOOKUP(D6,'WTG PH-III'!$D$5:$D$198,'WTG PH-III'!$F$5:$F$198,"",0,1),"")</f>
        <v>AB INFRA</v>
      </c>
      <c r="R6" s="227">
        <v>45716</v>
      </c>
      <c r="S6" s="227">
        <v>45716</v>
      </c>
      <c r="T6" s="227">
        <v>45755</v>
      </c>
      <c r="U6" s="227">
        <v>45756</v>
      </c>
      <c r="V6" s="251"/>
      <c r="W6" s="227" t="s">
        <v>589</v>
      </c>
      <c r="X6" s="227">
        <v>45905</v>
      </c>
      <c r="Y6" s="227">
        <v>45905</v>
      </c>
      <c r="Z6" s="230"/>
      <c r="AA6" s="227" t="s">
        <v>590</v>
      </c>
      <c r="AB6" s="227">
        <v>45772</v>
      </c>
      <c r="AC6" s="227">
        <v>46013</v>
      </c>
      <c r="AD6" s="251"/>
      <c r="AE6" s="73" t="s">
        <v>51</v>
      </c>
      <c r="AF6" s="227" t="s">
        <v>593</v>
      </c>
      <c r="AG6" s="230" t="s">
        <v>390</v>
      </c>
      <c r="AH6" s="227">
        <v>45994</v>
      </c>
      <c r="AI6" s="227">
        <v>45827</v>
      </c>
      <c r="AJ6" s="227">
        <v>45993</v>
      </c>
      <c r="AK6" s="227">
        <v>45994</v>
      </c>
      <c r="AL6" s="227">
        <v>45996</v>
      </c>
      <c r="AM6" s="251"/>
      <c r="AN6" s="227">
        <v>45998</v>
      </c>
      <c r="AO6" s="227">
        <v>46010</v>
      </c>
      <c r="AP6" s="233"/>
    </row>
    <row r="7" spans="1:45" s="234" customFormat="1" ht="12" customHeight="1" x14ac:dyDescent="0.25">
      <c r="A7" s="31">
        <v>4</v>
      </c>
      <c r="B7" s="72" t="s">
        <v>210</v>
      </c>
      <c r="C7" s="75" t="s">
        <v>205</v>
      </c>
      <c r="D7" s="73" t="s">
        <v>53</v>
      </c>
      <c r="E7" s="167" t="str">
        <f>IF(_xlfn.XLOOKUP(D7,'WTG PH-III'!$D$5:$D$198,'WTG PH-III'!$E$5:$E$198,0,0,1)="","",_xlfn.XLOOKUP(D7,'WTG PH-III'!$D$5:$D$198,'WTG PH-III'!$E$5:$E$198,0,0,1))</f>
        <v>F11</v>
      </c>
      <c r="F7" s="529" t="s">
        <v>589</v>
      </c>
      <c r="G7" s="231">
        <v>9</v>
      </c>
      <c r="H7" s="231" t="s">
        <v>588</v>
      </c>
      <c r="I7" s="231">
        <v>1</v>
      </c>
      <c r="J7" s="231" t="s">
        <v>589</v>
      </c>
      <c r="K7" s="231">
        <v>1</v>
      </c>
      <c r="L7" s="231" t="s">
        <v>589</v>
      </c>
      <c r="M7" s="231">
        <v>1</v>
      </c>
      <c r="N7" s="231" t="s">
        <v>589</v>
      </c>
      <c r="O7" s="231">
        <v>1</v>
      </c>
      <c r="P7" s="251"/>
      <c r="Q7" s="237" t="str">
        <f>IF('WTG PH-III'!AZ8&lt;&gt;"",_xlfn.XLOOKUP(D7,'WTG PH-III'!$D$5:$D$198,'WTG PH-III'!$F$5:$F$198,"",0,1),"")</f>
        <v>HBG</v>
      </c>
      <c r="R7" s="227">
        <v>45899</v>
      </c>
      <c r="S7" s="227">
        <v>45991</v>
      </c>
      <c r="T7" s="227">
        <v>45899</v>
      </c>
      <c r="U7" s="227">
        <v>45991</v>
      </c>
      <c r="V7" s="251"/>
      <c r="W7" s="227" t="s">
        <v>590</v>
      </c>
      <c r="X7" s="227">
        <v>45997</v>
      </c>
      <c r="Y7" s="227">
        <v>45997</v>
      </c>
      <c r="Z7" s="230"/>
      <c r="AA7" s="227" t="s">
        <v>590</v>
      </c>
      <c r="AB7" s="227">
        <v>45997</v>
      </c>
      <c r="AC7" s="233"/>
      <c r="AD7" s="251"/>
      <c r="AE7" s="73" t="s">
        <v>53</v>
      </c>
      <c r="AF7" s="227" t="s">
        <v>591</v>
      </c>
      <c r="AG7" s="230" t="s">
        <v>390</v>
      </c>
      <c r="AH7" s="227">
        <v>45999</v>
      </c>
      <c r="AI7" s="227">
        <v>45999</v>
      </c>
      <c r="AJ7" s="227">
        <v>46006</v>
      </c>
      <c r="AK7" s="227">
        <v>46006</v>
      </c>
      <c r="AL7" s="227">
        <v>46007</v>
      </c>
      <c r="AM7" s="251"/>
      <c r="AN7" s="227">
        <v>46004</v>
      </c>
      <c r="AO7" s="227">
        <v>46007</v>
      </c>
      <c r="AP7" s="233"/>
    </row>
    <row r="8" spans="1:45" s="234" customFormat="1" ht="12" customHeight="1" x14ac:dyDescent="0.25">
      <c r="A8" s="31">
        <v>5</v>
      </c>
      <c r="B8" s="72" t="s">
        <v>210</v>
      </c>
      <c r="C8" s="75" t="s">
        <v>205</v>
      </c>
      <c r="D8" s="73" t="s">
        <v>55</v>
      </c>
      <c r="E8" s="167" t="str">
        <f>IF(_xlfn.XLOOKUP(D8,'WTG PH-III'!$D$5:$D$198,'WTG PH-III'!$E$5:$E$198,0,0,1)="","",_xlfn.XLOOKUP(D8,'WTG PH-III'!$D$5:$D$198,'WTG PH-III'!$E$5:$E$198,0,0,1))</f>
        <v>F11</v>
      </c>
      <c r="F8" s="529" t="s">
        <v>588</v>
      </c>
      <c r="G8" s="231">
        <v>9</v>
      </c>
      <c r="H8" s="231" t="s">
        <v>589</v>
      </c>
      <c r="I8" s="231">
        <v>1</v>
      </c>
      <c r="J8" s="231" t="s">
        <v>589</v>
      </c>
      <c r="K8" s="231">
        <v>1</v>
      </c>
      <c r="L8" s="231" t="s">
        <v>589</v>
      </c>
      <c r="M8" s="231">
        <v>1</v>
      </c>
      <c r="N8" s="231" t="s">
        <v>589</v>
      </c>
      <c r="O8" s="231">
        <v>1</v>
      </c>
      <c r="P8" s="251"/>
      <c r="Q8" s="237" t="str">
        <f>IF('WTG PH-III'!AZ9&lt;&gt;"",_xlfn.XLOOKUP(D8,'WTG PH-III'!$D$5:$D$198,'WTG PH-III'!$F$5:$F$198,"",0,1),"")</f>
        <v>TEJAS</v>
      </c>
      <c r="R8" s="227">
        <v>45751</v>
      </c>
      <c r="S8" s="227">
        <v>45752</v>
      </c>
      <c r="T8" s="227">
        <v>45756</v>
      </c>
      <c r="U8" s="227">
        <v>45756</v>
      </c>
      <c r="V8" s="251"/>
      <c r="W8" s="227" t="s">
        <v>588</v>
      </c>
      <c r="X8" s="227">
        <v>45992</v>
      </c>
      <c r="Y8" s="227">
        <v>45992</v>
      </c>
      <c r="Z8" s="230"/>
      <c r="AA8" s="227" t="s">
        <v>588</v>
      </c>
      <c r="AB8" s="227">
        <v>45991</v>
      </c>
      <c r="AC8" s="227">
        <v>46013</v>
      </c>
      <c r="AD8" s="251"/>
      <c r="AE8" s="73" t="s">
        <v>55</v>
      </c>
      <c r="AF8" s="227" t="s">
        <v>591</v>
      </c>
      <c r="AG8" s="230" t="s">
        <v>390</v>
      </c>
      <c r="AH8" s="227">
        <v>45993</v>
      </c>
      <c r="AI8" s="227">
        <v>45992</v>
      </c>
      <c r="AJ8" s="227">
        <v>46002</v>
      </c>
      <c r="AK8" s="227">
        <v>46003</v>
      </c>
      <c r="AL8" s="227">
        <v>46004</v>
      </c>
      <c r="AM8" s="251"/>
      <c r="AN8" s="227">
        <v>46004</v>
      </c>
      <c r="AO8" s="227">
        <v>46008</v>
      </c>
      <c r="AP8" s="233"/>
    </row>
    <row r="9" spans="1:45" s="234" customFormat="1" ht="12" customHeight="1" x14ac:dyDescent="0.25">
      <c r="A9" s="31">
        <v>6</v>
      </c>
      <c r="B9" s="73" t="s">
        <v>210</v>
      </c>
      <c r="C9" s="75" t="s">
        <v>205</v>
      </c>
      <c r="D9" s="73" t="s">
        <v>37</v>
      </c>
      <c r="E9" s="167" t="str">
        <f>IF(_xlfn.XLOOKUP(D9,'WTG PH-III'!$D$5:$D$198,'WTG PH-III'!$E$5:$E$198,0,0,1)="","",_xlfn.XLOOKUP(D9,'WTG PH-III'!$D$5:$D$198,'WTG PH-III'!$E$5:$E$198,0,0,1))</f>
        <v>F10</v>
      </c>
      <c r="F9" s="529" t="s">
        <v>589</v>
      </c>
      <c r="G9" s="231">
        <v>9</v>
      </c>
      <c r="H9" s="231" t="s">
        <v>589</v>
      </c>
      <c r="I9" s="231">
        <v>1</v>
      </c>
      <c r="J9" s="231" t="s">
        <v>588</v>
      </c>
      <c r="K9" s="231">
        <v>1</v>
      </c>
      <c r="L9" s="231" t="s">
        <v>589</v>
      </c>
      <c r="M9" s="231">
        <v>1</v>
      </c>
      <c r="N9" s="231" t="s">
        <v>589</v>
      </c>
      <c r="O9" s="231">
        <v>1</v>
      </c>
      <c r="P9" s="251"/>
      <c r="Q9" s="237" t="str">
        <f>IF('WTG PH-III'!AZ10&lt;&gt;"",_xlfn.XLOOKUP(D9,'WTG PH-III'!$D$5:$D$198,'WTG PH-III'!$F$5:$F$198,"",0,1),"")</f>
        <v>HBG</v>
      </c>
      <c r="R9" s="227"/>
      <c r="S9" s="227"/>
      <c r="T9" s="227"/>
      <c r="U9" s="227"/>
      <c r="V9" s="251"/>
      <c r="W9" s="227"/>
      <c r="X9" s="227"/>
      <c r="Y9" s="227"/>
      <c r="Z9" s="230"/>
      <c r="AA9" s="227"/>
      <c r="AB9" s="227"/>
      <c r="AC9" s="233"/>
      <c r="AD9" s="251"/>
      <c r="AE9" s="73" t="s">
        <v>37</v>
      </c>
      <c r="AF9" s="227" t="s">
        <v>591</v>
      </c>
      <c r="AG9" s="230"/>
      <c r="AH9" s="227"/>
      <c r="AI9" s="227"/>
      <c r="AJ9" s="227"/>
      <c r="AK9" s="227"/>
      <c r="AL9" s="227"/>
      <c r="AM9" s="251"/>
      <c r="AN9" s="227"/>
      <c r="AO9" s="227"/>
      <c r="AP9" s="233"/>
    </row>
    <row r="10" spans="1:45" s="234" customFormat="1" ht="12" customHeight="1" x14ac:dyDescent="0.25">
      <c r="A10" s="31">
        <v>7</v>
      </c>
      <c r="B10" s="73" t="s">
        <v>210</v>
      </c>
      <c r="C10" s="72" t="s">
        <v>204</v>
      </c>
      <c r="D10" s="73" t="s">
        <v>65</v>
      </c>
      <c r="E10" s="167" t="str">
        <f>IF(_xlfn.XLOOKUP(D10,'WTG PH-III'!$D$5:$D$198,'WTG PH-III'!$E$5:$E$198,0,0,1)="","",_xlfn.XLOOKUP(D10,'WTG PH-III'!$D$5:$D$198,'WTG PH-III'!$E$5:$E$198,0,0,1))</f>
        <v>F13</v>
      </c>
      <c r="F10" s="529" t="s">
        <v>588</v>
      </c>
      <c r="G10" s="231">
        <v>9</v>
      </c>
      <c r="H10" s="231" t="s">
        <v>588</v>
      </c>
      <c r="I10" s="231">
        <v>1</v>
      </c>
      <c r="J10" s="231" t="s">
        <v>588</v>
      </c>
      <c r="K10" s="231">
        <v>1</v>
      </c>
      <c r="L10" s="231" t="s">
        <v>589</v>
      </c>
      <c r="M10" s="231">
        <v>1</v>
      </c>
      <c r="N10" s="231" t="s">
        <v>589</v>
      </c>
      <c r="O10" s="231">
        <v>1</v>
      </c>
      <c r="P10" s="251"/>
      <c r="Q10" s="237" t="str">
        <f>IF('WTG PH-III'!AZ11&lt;&gt;"",_xlfn.XLOOKUP(D10,'WTG PH-III'!$D$5:$D$198,'WTG PH-III'!$F$5:$F$198,"",0,1),"")</f>
        <v>SHREEJI</v>
      </c>
      <c r="R10" s="227">
        <v>45766</v>
      </c>
      <c r="S10" s="227">
        <v>45766</v>
      </c>
      <c r="T10" s="227">
        <v>45766</v>
      </c>
      <c r="U10" s="227">
        <v>45766</v>
      </c>
      <c r="V10" s="251"/>
      <c r="W10" s="227" t="s">
        <v>590</v>
      </c>
      <c r="X10" s="227">
        <v>45768</v>
      </c>
      <c r="Y10" s="227">
        <v>45768</v>
      </c>
      <c r="Z10" s="230" t="s">
        <v>390</v>
      </c>
      <c r="AA10" s="227" t="s">
        <v>590</v>
      </c>
      <c r="AB10" s="227">
        <v>45771</v>
      </c>
      <c r="AC10" s="233"/>
      <c r="AD10" s="251"/>
      <c r="AE10" s="73" t="s">
        <v>65</v>
      </c>
      <c r="AF10" s="227" t="s">
        <v>591</v>
      </c>
      <c r="AG10" s="230" t="s">
        <v>390</v>
      </c>
      <c r="AH10" s="227">
        <v>45822</v>
      </c>
      <c r="AI10" s="227">
        <v>45822</v>
      </c>
      <c r="AJ10" s="227">
        <v>45856</v>
      </c>
      <c r="AK10" s="227">
        <v>45860</v>
      </c>
      <c r="AL10" s="227">
        <v>45863</v>
      </c>
      <c r="AM10" s="251"/>
      <c r="AN10" s="227">
        <v>45858</v>
      </c>
      <c r="AO10" s="227">
        <v>45891</v>
      </c>
      <c r="AP10" s="233"/>
    </row>
    <row r="11" spans="1:45" s="234" customFormat="1" ht="12" customHeight="1" x14ac:dyDescent="0.25">
      <c r="A11" s="31">
        <v>8</v>
      </c>
      <c r="B11" s="73" t="s">
        <v>210</v>
      </c>
      <c r="C11" s="72" t="s">
        <v>204</v>
      </c>
      <c r="D11" s="73" t="s">
        <v>63</v>
      </c>
      <c r="E11" s="167" t="str">
        <f>IF(_xlfn.XLOOKUP(D11,'WTG PH-III'!$D$5:$D$198,'WTG PH-III'!$E$5:$E$198,0,0,1)="","",_xlfn.XLOOKUP(D11,'WTG PH-III'!$D$5:$D$198,'WTG PH-III'!$E$5:$E$198,0,0,1))</f>
        <v>F13</v>
      </c>
      <c r="F11" s="529" t="s">
        <v>588</v>
      </c>
      <c r="G11" s="231">
        <v>9</v>
      </c>
      <c r="H11" s="231" t="s">
        <v>589</v>
      </c>
      <c r="I11" s="231">
        <v>1</v>
      </c>
      <c r="J11" s="231" t="s">
        <v>588</v>
      </c>
      <c r="K11" s="231">
        <v>1</v>
      </c>
      <c r="L11" s="231" t="s">
        <v>589</v>
      </c>
      <c r="M11" s="231">
        <v>1</v>
      </c>
      <c r="N11" s="231" t="s">
        <v>589</v>
      </c>
      <c r="O11" s="231">
        <v>1</v>
      </c>
      <c r="P11" s="251"/>
      <c r="Q11" s="237" t="str">
        <f>IF('WTG PH-III'!AZ12&lt;&gt;"",_xlfn.XLOOKUP(D11,'WTG PH-III'!$D$5:$D$198,'WTG PH-III'!$F$5:$F$198,"",0,1),"")</f>
        <v>SHREEJI</v>
      </c>
      <c r="R11" s="227">
        <v>45769</v>
      </c>
      <c r="S11" s="227">
        <v>45769</v>
      </c>
      <c r="T11" s="227">
        <v>45769</v>
      </c>
      <c r="U11" s="227">
        <v>45769</v>
      </c>
      <c r="V11" s="251"/>
      <c r="W11" s="227" t="s">
        <v>590</v>
      </c>
      <c r="X11" s="227">
        <v>45807</v>
      </c>
      <c r="Y11" s="227">
        <v>45807</v>
      </c>
      <c r="Z11" s="230" t="s">
        <v>390</v>
      </c>
      <c r="AA11" s="227" t="s">
        <v>590</v>
      </c>
      <c r="AB11" s="227">
        <v>45781</v>
      </c>
      <c r="AC11" s="233"/>
      <c r="AD11" s="251"/>
      <c r="AE11" s="73" t="s">
        <v>63</v>
      </c>
      <c r="AF11" s="227" t="s">
        <v>591</v>
      </c>
      <c r="AG11" s="230" t="s">
        <v>390</v>
      </c>
      <c r="AH11" s="227">
        <v>45856</v>
      </c>
      <c r="AI11" s="227">
        <v>45828</v>
      </c>
      <c r="AJ11" s="227">
        <v>45856</v>
      </c>
      <c r="AK11" s="227">
        <v>45858</v>
      </c>
      <c r="AL11" s="227">
        <v>45858</v>
      </c>
      <c r="AM11" s="251"/>
      <c r="AN11" s="227">
        <v>45830</v>
      </c>
      <c r="AO11" s="227">
        <v>45884</v>
      </c>
      <c r="AP11" s="233"/>
    </row>
    <row r="12" spans="1:45" s="234" customFormat="1" ht="12" customHeight="1" x14ac:dyDescent="0.25">
      <c r="A12" s="31">
        <v>9</v>
      </c>
      <c r="B12" s="73" t="s">
        <v>210</v>
      </c>
      <c r="C12" s="72" t="s">
        <v>204</v>
      </c>
      <c r="D12" s="73" t="s">
        <v>44</v>
      </c>
      <c r="E12" s="167" t="str">
        <f>IF(_xlfn.XLOOKUP(D12,'WTG PH-III'!$D$5:$D$198,'WTG PH-III'!$E$5:$E$198,0,0,1)="","",_xlfn.XLOOKUP(D12,'WTG PH-III'!$D$5:$D$198,'WTG PH-III'!$E$5:$E$198,0,0,1))</f>
        <v>F13</v>
      </c>
      <c r="F12" s="529" t="s">
        <v>589</v>
      </c>
      <c r="G12" s="231">
        <v>9</v>
      </c>
      <c r="H12" s="231" t="s">
        <v>589</v>
      </c>
      <c r="I12" s="231">
        <v>1</v>
      </c>
      <c r="J12" s="231" t="s">
        <v>588</v>
      </c>
      <c r="K12" s="231">
        <v>1</v>
      </c>
      <c r="L12" s="231" t="s">
        <v>589</v>
      </c>
      <c r="M12" s="231">
        <v>1</v>
      </c>
      <c r="N12" s="231" t="s">
        <v>589</v>
      </c>
      <c r="O12" s="231">
        <v>1</v>
      </c>
      <c r="P12" s="251"/>
      <c r="Q12" s="237" t="str">
        <f>IF('WTG PH-III'!AZ13&lt;&gt;"",_xlfn.XLOOKUP(D12,'WTG PH-III'!$D$5:$D$198,'WTG PH-III'!$F$5:$F$198,"",0,1),"")</f>
        <v>SHREEJI</v>
      </c>
      <c r="R12" s="227">
        <v>45832</v>
      </c>
      <c r="S12" s="227">
        <v>45833</v>
      </c>
      <c r="T12" s="227">
        <v>45832</v>
      </c>
      <c r="U12" s="227">
        <v>45833</v>
      </c>
      <c r="V12" s="251"/>
      <c r="W12" s="227" t="s">
        <v>590</v>
      </c>
      <c r="X12" s="227">
        <v>45834</v>
      </c>
      <c r="Y12" s="227">
        <v>45834</v>
      </c>
      <c r="Z12" s="230" t="s">
        <v>390</v>
      </c>
      <c r="AA12" s="227" t="s">
        <v>590</v>
      </c>
      <c r="AB12" s="227">
        <v>45824</v>
      </c>
      <c r="AC12" s="227">
        <v>46015</v>
      </c>
      <c r="AD12" s="251"/>
      <c r="AE12" s="73" t="s">
        <v>44</v>
      </c>
      <c r="AF12" s="227" t="s">
        <v>592</v>
      </c>
      <c r="AG12" s="230" t="s">
        <v>390</v>
      </c>
      <c r="AH12" s="227">
        <v>45848</v>
      </c>
      <c r="AI12" s="227">
        <v>45848</v>
      </c>
      <c r="AJ12" s="227">
        <v>45860</v>
      </c>
      <c r="AK12" s="227">
        <v>45861</v>
      </c>
      <c r="AL12" s="227">
        <v>45868</v>
      </c>
      <c r="AM12" s="251"/>
      <c r="AN12" s="227">
        <v>45850</v>
      </c>
      <c r="AO12" s="227">
        <v>45883</v>
      </c>
      <c r="AP12" s="233"/>
    </row>
    <row r="13" spans="1:45" s="234" customFormat="1" ht="12" customHeight="1" x14ac:dyDescent="0.25">
      <c r="A13" s="31">
        <v>10</v>
      </c>
      <c r="B13" s="73" t="s">
        <v>210</v>
      </c>
      <c r="C13" s="102" t="s">
        <v>204</v>
      </c>
      <c r="D13" s="73" t="s">
        <v>61</v>
      </c>
      <c r="E13" s="167" t="str">
        <f>IF(_xlfn.XLOOKUP(D13,'WTG PH-III'!$D$5:$D$198,'WTG PH-III'!$E$5:$E$198,0,0,1)="","",_xlfn.XLOOKUP(D13,'WTG PH-III'!$D$5:$D$198,'WTG PH-III'!$E$5:$E$198,0,0,1))</f>
        <v>F13</v>
      </c>
      <c r="F13" s="529" t="s">
        <v>588</v>
      </c>
      <c r="G13" s="231">
        <v>9</v>
      </c>
      <c r="H13" s="231" t="s">
        <v>588</v>
      </c>
      <c r="I13" s="231">
        <v>1</v>
      </c>
      <c r="J13" s="231" t="s">
        <v>588</v>
      </c>
      <c r="K13" s="231">
        <v>1</v>
      </c>
      <c r="L13" s="231" t="s">
        <v>589</v>
      </c>
      <c r="M13" s="231">
        <v>1</v>
      </c>
      <c r="N13" s="231" t="s">
        <v>589</v>
      </c>
      <c r="O13" s="231">
        <v>1</v>
      </c>
      <c r="P13" s="251"/>
      <c r="Q13" s="237" t="str">
        <f>IF('WTG PH-III'!AZ14&lt;&gt;"",_xlfn.XLOOKUP(D13,'WTG PH-III'!$D$5:$D$198,'WTG PH-III'!$F$5:$F$198,"",0,1),"")</f>
        <v>SHREEJI</v>
      </c>
      <c r="R13" s="227">
        <v>45793</v>
      </c>
      <c r="S13" s="227">
        <v>45795</v>
      </c>
      <c r="T13" s="227">
        <v>45793</v>
      </c>
      <c r="U13" s="227">
        <v>45795</v>
      </c>
      <c r="V13" s="251"/>
      <c r="W13" s="227" t="s">
        <v>590</v>
      </c>
      <c r="X13" s="227">
        <v>45803</v>
      </c>
      <c r="Y13" s="227">
        <v>45810</v>
      </c>
      <c r="Z13" s="230" t="s">
        <v>390</v>
      </c>
      <c r="AA13" s="227" t="s">
        <v>590</v>
      </c>
      <c r="AB13" s="227">
        <v>45803</v>
      </c>
      <c r="AC13" s="227">
        <v>46069</v>
      </c>
      <c r="AD13" s="251"/>
      <c r="AE13" s="73" t="s">
        <v>61</v>
      </c>
      <c r="AF13" s="227" t="s">
        <v>592</v>
      </c>
      <c r="AG13" s="230" t="s">
        <v>390</v>
      </c>
      <c r="AH13" s="227">
        <v>45850</v>
      </c>
      <c r="AI13" s="227">
        <v>45850</v>
      </c>
      <c r="AJ13" s="227">
        <v>45863</v>
      </c>
      <c r="AK13" s="227">
        <v>45865</v>
      </c>
      <c r="AL13" s="227">
        <v>45869</v>
      </c>
      <c r="AM13" s="251"/>
      <c r="AN13" s="227">
        <v>45852</v>
      </c>
      <c r="AO13" s="227">
        <v>45887</v>
      </c>
      <c r="AP13" s="233"/>
    </row>
    <row r="14" spans="1:45" s="234" customFormat="1" ht="12" customHeight="1" x14ac:dyDescent="0.25">
      <c r="A14" s="31">
        <v>11</v>
      </c>
      <c r="B14" s="73" t="s">
        <v>210</v>
      </c>
      <c r="C14" s="73" t="s">
        <v>205</v>
      </c>
      <c r="D14" s="73" t="s">
        <v>59</v>
      </c>
      <c r="E14" s="167" t="str">
        <f>IF(_xlfn.XLOOKUP(D14,'WTG PH-III'!$D$5:$D$198,'WTG PH-III'!$E$5:$E$198,0,0,1)="","",_xlfn.XLOOKUP(D14,'WTG PH-III'!$D$5:$D$198,'WTG PH-III'!$E$5:$E$198,0,0,1))</f>
        <v>F12</v>
      </c>
      <c r="F14" s="529" t="s">
        <v>589</v>
      </c>
      <c r="G14" s="231">
        <v>9</v>
      </c>
      <c r="H14" s="231" t="s">
        <v>588</v>
      </c>
      <c r="I14" s="231">
        <v>1</v>
      </c>
      <c r="J14" s="231" t="s">
        <v>588</v>
      </c>
      <c r="K14" s="231">
        <v>1</v>
      </c>
      <c r="L14" s="231" t="s">
        <v>589</v>
      </c>
      <c r="M14" s="231">
        <v>1</v>
      </c>
      <c r="N14" s="231" t="s">
        <v>589</v>
      </c>
      <c r="O14" s="231">
        <v>1</v>
      </c>
      <c r="P14" s="251"/>
      <c r="Q14" s="237" t="str">
        <f>IF('WTG PH-III'!AZ15&lt;&gt;"",_xlfn.XLOOKUP(D14,'WTG PH-III'!$D$5:$D$198,'WTG PH-III'!$F$5:$F$198,"",0,1),"")</f>
        <v>SHREEJI</v>
      </c>
      <c r="R14" s="227">
        <v>45793</v>
      </c>
      <c r="S14" s="227">
        <v>45794</v>
      </c>
      <c r="T14" s="227">
        <v>45793</v>
      </c>
      <c r="U14" s="227">
        <v>45794</v>
      </c>
      <c r="V14" s="251"/>
      <c r="W14" s="227" t="s">
        <v>590</v>
      </c>
      <c r="X14" s="227">
        <v>45796</v>
      </c>
      <c r="Y14" s="227">
        <v>45861</v>
      </c>
      <c r="Z14" s="230" t="s">
        <v>390</v>
      </c>
      <c r="AA14" s="227" t="s">
        <v>590</v>
      </c>
      <c r="AB14" s="227">
        <v>45796</v>
      </c>
      <c r="AC14" s="233"/>
      <c r="AD14" s="251"/>
      <c r="AE14" s="73" t="s">
        <v>59</v>
      </c>
      <c r="AF14" s="227" t="s">
        <v>593</v>
      </c>
      <c r="AG14" s="230" t="s">
        <v>390</v>
      </c>
      <c r="AH14" s="227">
        <v>45870</v>
      </c>
      <c r="AI14" s="227">
        <v>45828</v>
      </c>
      <c r="AJ14" s="227">
        <v>45972</v>
      </c>
      <c r="AK14" s="227">
        <v>45972</v>
      </c>
      <c r="AL14" s="227">
        <v>45973</v>
      </c>
      <c r="AM14" s="251"/>
      <c r="AN14" s="227">
        <v>45973</v>
      </c>
      <c r="AO14" s="227">
        <v>45984</v>
      </c>
      <c r="AP14" s="233"/>
    </row>
    <row r="15" spans="1:45" s="234" customFormat="1" ht="12" customHeight="1" x14ac:dyDescent="0.25">
      <c r="A15" s="31">
        <v>12</v>
      </c>
      <c r="B15" s="73" t="s">
        <v>210</v>
      </c>
      <c r="C15" s="75" t="s">
        <v>205</v>
      </c>
      <c r="D15" s="73" t="s">
        <v>57</v>
      </c>
      <c r="E15" s="167" t="str">
        <f>IF(_xlfn.XLOOKUP(D15,'WTG PH-III'!$D$5:$D$198,'WTG PH-III'!$E$5:$E$198,0,0,1)="","",_xlfn.XLOOKUP(D15,'WTG PH-III'!$D$5:$D$198,'WTG PH-III'!$E$5:$E$198,0,0,1))</f>
        <v>F12</v>
      </c>
      <c r="F15" s="529" t="s">
        <v>588</v>
      </c>
      <c r="G15" s="231">
        <v>9</v>
      </c>
      <c r="H15" s="231" t="s">
        <v>588</v>
      </c>
      <c r="I15" s="231">
        <v>1</v>
      </c>
      <c r="J15" s="231" t="s">
        <v>588</v>
      </c>
      <c r="K15" s="231">
        <v>1</v>
      </c>
      <c r="L15" s="231" t="s">
        <v>589</v>
      </c>
      <c r="M15" s="231">
        <v>1</v>
      </c>
      <c r="N15" s="231" t="s">
        <v>589</v>
      </c>
      <c r="O15" s="231">
        <v>1</v>
      </c>
      <c r="P15" s="251"/>
      <c r="Q15" s="237" t="str">
        <f>IF('WTG PH-III'!AZ16&lt;&gt;"",_xlfn.XLOOKUP(D15,'WTG PH-III'!$D$5:$D$198,'WTG PH-III'!$F$5:$F$198,"",0,1),"")</f>
        <v>SHREEJI</v>
      </c>
      <c r="R15" s="227">
        <v>45962</v>
      </c>
      <c r="S15" s="227">
        <v>45963</v>
      </c>
      <c r="T15" s="227">
        <v>45962</v>
      </c>
      <c r="U15" s="227">
        <v>45963</v>
      </c>
      <c r="V15" s="251"/>
      <c r="W15" s="227" t="s">
        <v>590</v>
      </c>
      <c r="X15" s="227">
        <v>45964</v>
      </c>
      <c r="Y15" s="227">
        <v>45965</v>
      </c>
      <c r="Z15" s="230" t="s">
        <v>390</v>
      </c>
      <c r="AA15" s="227"/>
      <c r="AB15" s="227">
        <v>45966</v>
      </c>
      <c r="AC15" s="227">
        <v>46014</v>
      </c>
      <c r="AD15" s="251"/>
      <c r="AE15" s="73" t="s">
        <v>57</v>
      </c>
      <c r="AF15" s="227" t="s">
        <v>591</v>
      </c>
      <c r="AG15" s="230" t="s">
        <v>390</v>
      </c>
      <c r="AH15" s="227">
        <v>45968</v>
      </c>
      <c r="AI15" s="227">
        <v>45968</v>
      </c>
      <c r="AJ15" s="227">
        <v>45973</v>
      </c>
      <c r="AK15" s="227">
        <v>45974</v>
      </c>
      <c r="AL15" s="227">
        <v>45975</v>
      </c>
      <c r="AM15" s="251"/>
      <c r="AN15" s="227">
        <v>45974</v>
      </c>
      <c r="AO15" s="227">
        <v>45975</v>
      </c>
      <c r="AP15" s="233"/>
    </row>
    <row r="16" spans="1:45" s="234" customFormat="1" ht="12" customHeight="1" x14ac:dyDescent="0.25">
      <c r="A16" s="31">
        <v>13</v>
      </c>
      <c r="B16" s="73" t="s">
        <v>210</v>
      </c>
      <c r="C16" s="73" t="s">
        <v>205</v>
      </c>
      <c r="D16" s="73" t="s">
        <v>39</v>
      </c>
      <c r="E16" s="167" t="str">
        <f>IF(_xlfn.XLOOKUP(D16,'WTG PH-III'!$D$5:$D$198,'WTG PH-III'!$E$5:$E$198,0,0,1)="","",_xlfn.XLOOKUP(D16,'WTG PH-III'!$D$5:$D$198,'WTG PH-III'!$E$5:$E$198,0,0,1))</f>
        <v>F10</v>
      </c>
      <c r="F16" s="529" t="s">
        <v>588</v>
      </c>
      <c r="G16" s="231">
        <v>9</v>
      </c>
      <c r="H16" s="231" t="s">
        <v>589</v>
      </c>
      <c r="I16" s="231">
        <v>1</v>
      </c>
      <c r="J16" s="231" t="s">
        <v>588</v>
      </c>
      <c r="K16" s="231">
        <v>1</v>
      </c>
      <c r="L16" s="231" t="s">
        <v>589</v>
      </c>
      <c r="M16" s="231">
        <v>1</v>
      </c>
      <c r="N16" s="231" t="s">
        <v>589</v>
      </c>
      <c r="O16" s="231">
        <v>1</v>
      </c>
      <c r="P16" s="251"/>
      <c r="Q16" s="237" t="str">
        <f>IF('WTG PH-III'!AZ17&lt;&gt;"",_xlfn.XLOOKUP(D16,'WTG PH-III'!$D$5:$D$198,'WTG PH-III'!$F$5:$F$198,"",0,1),"")</f>
        <v>DNC</v>
      </c>
      <c r="R16" s="227">
        <v>45906</v>
      </c>
      <c r="S16" s="227">
        <v>45906</v>
      </c>
      <c r="T16" s="227">
        <v>45906</v>
      </c>
      <c r="U16" s="227">
        <v>45906</v>
      </c>
      <c r="V16" s="251"/>
      <c r="W16" s="227" t="s">
        <v>589</v>
      </c>
      <c r="X16" s="227">
        <v>46080</v>
      </c>
      <c r="Y16" s="227">
        <v>46080</v>
      </c>
      <c r="Z16" s="230"/>
      <c r="AA16" s="227" t="s">
        <v>588</v>
      </c>
      <c r="AB16" s="227">
        <v>46078</v>
      </c>
      <c r="AC16" s="233"/>
      <c r="AD16" s="251"/>
      <c r="AE16" s="73" t="s">
        <v>39</v>
      </c>
      <c r="AF16" s="227" t="s">
        <v>591</v>
      </c>
      <c r="AG16" s="230"/>
      <c r="AH16" s="227"/>
      <c r="AI16" s="227"/>
      <c r="AJ16" s="227"/>
      <c r="AK16" s="227"/>
      <c r="AL16" s="227"/>
      <c r="AM16" s="251"/>
      <c r="AN16" s="227"/>
      <c r="AO16" s="227"/>
      <c r="AP16" s="233"/>
    </row>
    <row r="17" spans="1:42" s="234" customFormat="1" ht="12" customHeight="1" x14ac:dyDescent="0.25">
      <c r="A17" s="31">
        <v>14</v>
      </c>
      <c r="B17" s="73" t="s">
        <v>210</v>
      </c>
      <c r="C17" s="73" t="s">
        <v>205</v>
      </c>
      <c r="D17" s="73" t="s">
        <v>45</v>
      </c>
      <c r="E17" s="167" t="str">
        <f>IF(_xlfn.XLOOKUP(D17,'WTG PH-III'!$D$5:$D$198,'WTG PH-III'!$E$5:$E$198,0,0,1)="","",_xlfn.XLOOKUP(D17,'WTG PH-III'!$D$5:$D$198,'WTG PH-III'!$E$5:$E$198,0,0,1))</f>
        <v>F10</v>
      </c>
      <c r="F17" s="529" t="s">
        <v>588</v>
      </c>
      <c r="G17" s="231">
        <v>9</v>
      </c>
      <c r="H17" s="231" t="s">
        <v>589</v>
      </c>
      <c r="I17" s="231">
        <v>1</v>
      </c>
      <c r="J17" s="231" t="s">
        <v>588</v>
      </c>
      <c r="K17" s="231">
        <v>1</v>
      </c>
      <c r="L17" s="231" t="s">
        <v>589</v>
      </c>
      <c r="M17" s="231">
        <v>1</v>
      </c>
      <c r="N17" s="231" t="s">
        <v>588</v>
      </c>
      <c r="O17" s="231">
        <v>1</v>
      </c>
      <c r="P17" s="251"/>
      <c r="Q17" s="237" t="str">
        <f>IF('WTG PH-III'!AZ18&lt;&gt;"",_xlfn.XLOOKUP(D17,'WTG PH-III'!$D$5:$D$198,'WTG PH-III'!$F$5:$F$198,"",0,1),"")</f>
        <v>DNC</v>
      </c>
      <c r="R17" s="227">
        <v>45864</v>
      </c>
      <c r="S17" s="227">
        <v>45865</v>
      </c>
      <c r="T17" s="227">
        <v>45864</v>
      </c>
      <c r="U17" s="227">
        <v>45865</v>
      </c>
      <c r="V17" s="251"/>
      <c r="W17" s="231" t="s">
        <v>588</v>
      </c>
      <c r="X17" s="227">
        <v>45876</v>
      </c>
      <c r="Y17" s="227">
        <v>45876</v>
      </c>
      <c r="Z17" s="230"/>
      <c r="AA17" s="227" t="s">
        <v>590</v>
      </c>
      <c r="AB17" s="227">
        <v>45867</v>
      </c>
      <c r="AC17" s="233"/>
      <c r="AD17" s="251"/>
      <c r="AE17" s="73" t="s">
        <v>45</v>
      </c>
      <c r="AF17" s="227" t="s">
        <v>591</v>
      </c>
      <c r="AG17" s="230"/>
      <c r="AH17" s="227">
        <v>46070</v>
      </c>
      <c r="AI17" s="227">
        <v>46070</v>
      </c>
      <c r="AJ17" s="227"/>
      <c r="AK17" s="227"/>
      <c r="AL17" s="227"/>
      <c r="AM17" s="251"/>
      <c r="AN17" s="227"/>
      <c r="AO17" s="227"/>
      <c r="AP17" s="233"/>
    </row>
    <row r="18" spans="1:42" s="234" customFormat="1" ht="12" customHeight="1" x14ac:dyDescent="0.25">
      <c r="A18" s="31">
        <v>15</v>
      </c>
      <c r="B18" s="73" t="s">
        <v>210</v>
      </c>
      <c r="C18" s="73" t="s">
        <v>205</v>
      </c>
      <c r="D18" s="73" t="s">
        <v>43</v>
      </c>
      <c r="E18" s="167" t="str">
        <f>IF(_xlfn.XLOOKUP(D18,'WTG PH-III'!$D$5:$D$198,'WTG PH-III'!$E$5:$E$198,0,0,1)="","",_xlfn.XLOOKUP(D18,'WTG PH-III'!$D$5:$D$198,'WTG PH-III'!$E$5:$E$198,0,0,1))</f>
        <v>F10</v>
      </c>
      <c r="F18" s="529" t="s">
        <v>589</v>
      </c>
      <c r="G18" s="231">
        <v>9</v>
      </c>
      <c r="H18" s="231" t="s">
        <v>589</v>
      </c>
      <c r="I18" s="231">
        <v>1</v>
      </c>
      <c r="J18" s="231" t="s">
        <v>588</v>
      </c>
      <c r="K18" s="231">
        <v>1</v>
      </c>
      <c r="L18" s="231" t="s">
        <v>589</v>
      </c>
      <c r="M18" s="231">
        <v>1</v>
      </c>
      <c r="N18" s="231" t="s">
        <v>588</v>
      </c>
      <c r="O18" s="231">
        <v>1</v>
      </c>
      <c r="P18" s="251"/>
      <c r="Q18" s="237" t="str">
        <f>IF('WTG PH-III'!AZ19&lt;&gt;"",_xlfn.XLOOKUP(D18,'WTG PH-III'!$D$5:$D$198,'WTG PH-III'!$F$5:$F$198,"",0,1),"")</f>
        <v/>
      </c>
      <c r="R18" s="227"/>
      <c r="S18" s="227"/>
      <c r="T18" s="227"/>
      <c r="U18" s="227"/>
      <c r="V18" s="251"/>
      <c r="W18" s="227"/>
      <c r="X18" s="227"/>
      <c r="Y18" s="227"/>
      <c r="Z18" s="230"/>
      <c r="AA18" s="227"/>
      <c r="AB18" s="227"/>
      <c r="AC18" s="233"/>
      <c r="AD18" s="251"/>
      <c r="AE18" s="73" t="s">
        <v>43</v>
      </c>
      <c r="AF18" s="227" t="s">
        <v>591</v>
      </c>
      <c r="AG18" s="230"/>
      <c r="AH18" s="227"/>
      <c r="AI18" s="227"/>
      <c r="AJ18" s="227"/>
      <c r="AK18" s="227"/>
      <c r="AL18" s="227"/>
      <c r="AM18" s="251"/>
      <c r="AN18" s="227"/>
      <c r="AO18" s="227"/>
      <c r="AP18" s="233"/>
    </row>
    <row r="19" spans="1:42" s="234" customFormat="1" ht="12" customHeight="1" x14ac:dyDescent="0.25">
      <c r="A19" s="31">
        <v>16</v>
      </c>
      <c r="B19" s="73" t="s">
        <v>210</v>
      </c>
      <c r="C19" s="102" t="s">
        <v>204</v>
      </c>
      <c r="D19" s="73" t="s">
        <v>68</v>
      </c>
      <c r="E19" s="167" t="str">
        <f>IF(_xlfn.XLOOKUP(D19,'WTG PH-III'!$D$5:$D$198,'WTG PH-III'!$E$5:$E$198,0,0,1)="","",_xlfn.XLOOKUP(D19,'WTG PH-III'!$D$5:$D$198,'WTG PH-III'!$E$5:$E$198,0,0,1))</f>
        <v>F13</v>
      </c>
      <c r="F19" s="529" t="s">
        <v>588</v>
      </c>
      <c r="G19" s="231">
        <v>9</v>
      </c>
      <c r="H19" s="231" t="s">
        <v>589</v>
      </c>
      <c r="I19" s="231">
        <v>1</v>
      </c>
      <c r="J19" s="231" t="s">
        <v>588</v>
      </c>
      <c r="K19" s="231">
        <v>1</v>
      </c>
      <c r="L19" s="231" t="s">
        <v>589</v>
      </c>
      <c r="M19" s="231">
        <v>1</v>
      </c>
      <c r="N19" s="231" t="s">
        <v>589</v>
      </c>
      <c r="O19" s="231">
        <v>1</v>
      </c>
      <c r="P19" s="251"/>
      <c r="Q19" s="237" t="str">
        <f>IF('WTG PH-III'!AZ20&lt;&gt;"",_xlfn.XLOOKUP(D19,'WTG PH-III'!$D$5:$D$198,'WTG PH-III'!$F$5:$F$198,"",0,1),"")</f>
        <v>SHREEJI</v>
      </c>
      <c r="R19" s="227">
        <v>45775</v>
      </c>
      <c r="S19" s="227">
        <v>45775</v>
      </c>
      <c r="T19" s="227">
        <v>45775</v>
      </c>
      <c r="U19" s="227">
        <v>45775</v>
      </c>
      <c r="V19" s="251"/>
      <c r="W19" s="227" t="s">
        <v>588</v>
      </c>
      <c r="X19" s="227">
        <v>45778</v>
      </c>
      <c r="Y19" s="227">
        <v>45812</v>
      </c>
      <c r="Z19" s="230" t="s">
        <v>390</v>
      </c>
      <c r="AA19" s="227" t="s">
        <v>590</v>
      </c>
      <c r="AB19" s="227">
        <v>45778</v>
      </c>
      <c r="AC19" s="227">
        <v>46015</v>
      </c>
      <c r="AD19" s="251"/>
      <c r="AE19" s="73" t="s">
        <v>68</v>
      </c>
      <c r="AF19" s="227" t="s">
        <v>594</v>
      </c>
      <c r="AG19" s="230" t="s">
        <v>390</v>
      </c>
      <c r="AH19" s="227">
        <v>45823</v>
      </c>
      <c r="AI19" s="227">
        <v>45823</v>
      </c>
      <c r="AJ19" s="227">
        <v>45854</v>
      </c>
      <c r="AK19" s="227">
        <v>45856</v>
      </c>
      <c r="AL19" s="227">
        <v>45858</v>
      </c>
      <c r="AM19" s="251"/>
      <c r="AN19" s="227">
        <v>45849</v>
      </c>
      <c r="AO19" s="227">
        <v>45887</v>
      </c>
      <c r="AP19" s="233"/>
    </row>
    <row r="20" spans="1:42" s="234" customFormat="1" ht="12" customHeight="1" x14ac:dyDescent="0.25">
      <c r="A20" s="31">
        <v>17</v>
      </c>
      <c r="B20" s="73" t="s">
        <v>210</v>
      </c>
      <c r="C20" s="73" t="s">
        <v>205</v>
      </c>
      <c r="D20" s="73" t="s">
        <v>41</v>
      </c>
      <c r="E20" s="167" t="str">
        <f>IF(_xlfn.XLOOKUP(D20,'WTG PH-III'!$D$5:$D$198,'WTG PH-III'!$E$5:$E$198,0,0,1)="","",_xlfn.XLOOKUP(D20,'WTG PH-III'!$D$5:$D$198,'WTG PH-III'!$E$5:$E$198,0,0,1))</f>
        <v>F10</v>
      </c>
      <c r="F20" s="529" t="s">
        <v>588</v>
      </c>
      <c r="G20" s="231">
        <v>9</v>
      </c>
      <c r="H20" s="231" t="s">
        <v>588</v>
      </c>
      <c r="I20" s="231">
        <v>1</v>
      </c>
      <c r="J20" s="231" t="s">
        <v>588</v>
      </c>
      <c r="K20" s="231">
        <v>1</v>
      </c>
      <c r="L20" s="231" t="s">
        <v>589</v>
      </c>
      <c r="M20" s="231">
        <v>1</v>
      </c>
      <c r="N20" s="231" t="s">
        <v>589</v>
      </c>
      <c r="O20" s="231">
        <v>1</v>
      </c>
      <c r="P20" s="251"/>
      <c r="Q20" s="237" t="str">
        <f>IF('WTG PH-III'!AZ21&lt;&gt;"",_xlfn.XLOOKUP(D20,'WTG PH-III'!$D$5:$D$198,'WTG PH-III'!$F$5:$F$198,"",0,1),"")</f>
        <v>DNC</v>
      </c>
      <c r="R20" s="227">
        <v>45898</v>
      </c>
      <c r="S20" s="227">
        <v>45900</v>
      </c>
      <c r="T20" s="227">
        <v>45929</v>
      </c>
      <c r="U20" s="227">
        <v>45900</v>
      </c>
      <c r="V20" s="251"/>
      <c r="W20" s="227" t="s">
        <v>595</v>
      </c>
      <c r="X20" s="227">
        <v>45901</v>
      </c>
      <c r="Y20" s="227">
        <v>45902</v>
      </c>
      <c r="Z20" s="230"/>
      <c r="AA20" s="227"/>
      <c r="AB20" s="227">
        <v>45901</v>
      </c>
      <c r="AC20" s="233"/>
      <c r="AD20" s="251"/>
      <c r="AE20" s="73" t="s">
        <v>41</v>
      </c>
      <c r="AF20" s="227" t="s">
        <v>592</v>
      </c>
      <c r="AG20" s="230"/>
      <c r="AH20" s="227">
        <v>46026</v>
      </c>
      <c r="AI20" s="227">
        <v>46026</v>
      </c>
      <c r="AJ20" s="227">
        <v>46072</v>
      </c>
      <c r="AK20" s="227">
        <v>46073</v>
      </c>
      <c r="AL20" s="227">
        <v>46074</v>
      </c>
      <c r="AM20" s="251"/>
      <c r="AN20" s="227">
        <v>46044</v>
      </c>
      <c r="AO20" s="227"/>
      <c r="AP20" s="233"/>
    </row>
    <row r="21" spans="1:42" s="234" customFormat="1" ht="12" customHeight="1" x14ac:dyDescent="0.25">
      <c r="A21" s="31">
        <v>18</v>
      </c>
      <c r="B21" s="72" t="s">
        <v>211</v>
      </c>
      <c r="C21" s="72" t="s">
        <v>206</v>
      </c>
      <c r="D21" s="95" t="s">
        <v>99</v>
      </c>
      <c r="E21" s="167" t="str">
        <f>IF(_xlfn.XLOOKUP(D21,'WTG PH-III'!$D$5:$D$198,'WTG PH-III'!$E$5:$E$198,0,0,1)="","",_xlfn.XLOOKUP(D21,'WTG PH-III'!$D$5:$D$198,'WTG PH-III'!$E$5:$E$198,0,0,1))</f>
        <v>F04</v>
      </c>
      <c r="F21" s="529" t="s">
        <v>588</v>
      </c>
      <c r="G21" s="231">
        <v>9</v>
      </c>
      <c r="H21" s="231" t="s">
        <v>589</v>
      </c>
      <c r="I21" s="231">
        <v>1</v>
      </c>
      <c r="J21" s="231" t="s">
        <v>588</v>
      </c>
      <c r="K21" s="231">
        <v>1</v>
      </c>
      <c r="L21" s="231" t="s">
        <v>589</v>
      </c>
      <c r="M21" s="231">
        <v>1</v>
      </c>
      <c r="N21" s="231" t="s">
        <v>589</v>
      </c>
      <c r="O21" s="231">
        <v>1</v>
      </c>
      <c r="P21" s="251"/>
      <c r="Q21" s="237" t="str">
        <f>IF('WTG PH-III'!AZ22&lt;&gt;"",_xlfn.XLOOKUP(D21,'WTG PH-III'!$D$5:$D$198,'WTG PH-III'!$F$5:$F$198,"",0,1),"")</f>
        <v>MSC</v>
      </c>
      <c r="R21" s="227">
        <v>45939</v>
      </c>
      <c r="S21" s="227">
        <v>45941</v>
      </c>
      <c r="T21" s="227">
        <v>45939</v>
      </c>
      <c r="U21" s="227">
        <v>45941</v>
      </c>
      <c r="V21" s="251"/>
      <c r="W21" s="227" t="s">
        <v>595</v>
      </c>
      <c r="X21" s="227">
        <v>45944</v>
      </c>
      <c r="Y21" s="227">
        <v>45945</v>
      </c>
      <c r="Z21" s="230" t="s">
        <v>390</v>
      </c>
      <c r="AA21" s="227" t="s">
        <v>407</v>
      </c>
      <c r="AB21" s="227">
        <v>45945</v>
      </c>
      <c r="AC21" s="227">
        <v>46000</v>
      </c>
      <c r="AD21" s="251"/>
      <c r="AE21" s="95" t="s">
        <v>99</v>
      </c>
      <c r="AF21" s="227" t="s">
        <v>592</v>
      </c>
      <c r="AG21" s="230" t="s">
        <v>390</v>
      </c>
      <c r="AH21" s="227">
        <v>45960</v>
      </c>
      <c r="AI21" s="227">
        <v>45948</v>
      </c>
      <c r="AJ21" s="227">
        <v>45955</v>
      </c>
      <c r="AK21" s="227">
        <v>45956</v>
      </c>
      <c r="AL21" s="227">
        <v>45959</v>
      </c>
      <c r="AM21" s="251"/>
      <c r="AN21" s="227">
        <v>45956</v>
      </c>
      <c r="AO21" s="227">
        <v>45961</v>
      </c>
      <c r="AP21" s="233"/>
    </row>
    <row r="22" spans="1:42" s="234" customFormat="1" ht="12" customHeight="1" x14ac:dyDescent="0.25">
      <c r="A22" s="31">
        <v>19</v>
      </c>
      <c r="B22" s="72" t="s">
        <v>211</v>
      </c>
      <c r="C22" s="72" t="s">
        <v>206</v>
      </c>
      <c r="D22" s="95" t="s">
        <v>101</v>
      </c>
      <c r="E22" s="167" t="str">
        <f>IF(_xlfn.XLOOKUP(D22,'WTG PH-III'!$D$5:$D$198,'WTG PH-III'!$E$5:$E$198,0,0,1)="","",_xlfn.XLOOKUP(D22,'WTG PH-III'!$D$5:$D$198,'WTG PH-III'!$E$5:$E$198,0,0,1))</f>
        <v>F04</v>
      </c>
      <c r="F22" s="529" t="s">
        <v>588</v>
      </c>
      <c r="G22" s="231">
        <v>9</v>
      </c>
      <c r="H22" s="231" t="s">
        <v>588</v>
      </c>
      <c r="I22" s="231">
        <v>1</v>
      </c>
      <c r="J22" s="231" t="s">
        <v>588</v>
      </c>
      <c r="K22" s="231">
        <v>1</v>
      </c>
      <c r="L22" s="231" t="s">
        <v>589</v>
      </c>
      <c r="M22" s="231">
        <v>1</v>
      </c>
      <c r="N22" s="231" t="s">
        <v>589</v>
      </c>
      <c r="O22" s="231">
        <v>1</v>
      </c>
      <c r="P22" s="251"/>
      <c r="Q22" s="237" t="str">
        <f>IF('WTG PH-III'!AZ23&lt;&gt;"",_xlfn.XLOOKUP(D22,'WTG PH-III'!$D$5:$D$198,'WTG PH-III'!$F$5:$F$198,"",0,1),"")</f>
        <v>MSC</v>
      </c>
      <c r="R22" s="227">
        <v>45938</v>
      </c>
      <c r="S22" s="227">
        <v>45940</v>
      </c>
      <c r="T22" s="227">
        <v>45938</v>
      </c>
      <c r="U22" s="227">
        <v>45940</v>
      </c>
      <c r="V22" s="251"/>
      <c r="W22" s="227" t="s">
        <v>589</v>
      </c>
      <c r="X22" s="227">
        <v>45947</v>
      </c>
      <c r="Y22" s="227">
        <v>45947</v>
      </c>
      <c r="Z22" s="230" t="s">
        <v>390</v>
      </c>
      <c r="AA22" s="227" t="s">
        <v>590</v>
      </c>
      <c r="AB22" s="227">
        <v>45946</v>
      </c>
      <c r="AC22" s="551">
        <v>46010</v>
      </c>
      <c r="AD22" s="251"/>
      <c r="AE22" s="95" t="s">
        <v>101</v>
      </c>
      <c r="AF22" s="227" t="s">
        <v>591</v>
      </c>
      <c r="AG22" s="230" t="s">
        <v>390</v>
      </c>
      <c r="AH22" s="227">
        <v>45954</v>
      </c>
      <c r="AI22" s="227">
        <v>45955</v>
      </c>
      <c r="AJ22" s="227">
        <v>45958</v>
      </c>
      <c r="AK22" s="227">
        <v>45959</v>
      </c>
      <c r="AL22" s="227">
        <v>45959</v>
      </c>
      <c r="AM22" s="251"/>
      <c r="AN22" s="227">
        <v>45960</v>
      </c>
      <c r="AO22" s="227">
        <v>45961</v>
      </c>
      <c r="AP22" s="233"/>
    </row>
    <row r="23" spans="1:42" s="234" customFormat="1" ht="12" customHeight="1" x14ac:dyDescent="0.25">
      <c r="A23" s="31">
        <v>20</v>
      </c>
      <c r="B23" s="72" t="s">
        <v>211</v>
      </c>
      <c r="C23" s="72" t="s">
        <v>206</v>
      </c>
      <c r="D23" s="95" t="s">
        <v>85</v>
      </c>
      <c r="E23" s="167" t="str">
        <f>IF(_xlfn.XLOOKUP(D23,'WTG PH-III'!$D$5:$D$198,'WTG PH-III'!$E$5:$E$198,0,0,1)="","",_xlfn.XLOOKUP(D23,'WTG PH-III'!$D$5:$D$198,'WTG PH-III'!$E$5:$E$198,0,0,1))</f>
        <v>F02</v>
      </c>
      <c r="F23" s="529" t="s">
        <v>589</v>
      </c>
      <c r="G23" s="231">
        <v>9</v>
      </c>
      <c r="H23" s="231" t="s">
        <v>589</v>
      </c>
      <c r="I23" s="231">
        <v>1</v>
      </c>
      <c r="J23" s="231" t="s">
        <v>588</v>
      </c>
      <c r="K23" s="231">
        <v>1</v>
      </c>
      <c r="L23" s="231" t="s">
        <v>589</v>
      </c>
      <c r="M23" s="231">
        <v>1</v>
      </c>
      <c r="N23" s="231" t="s">
        <v>589</v>
      </c>
      <c r="O23" s="231">
        <v>1</v>
      </c>
      <c r="P23" s="251"/>
      <c r="Q23" s="237" t="str">
        <f>IF('WTG PH-III'!AZ24&lt;&gt;"",_xlfn.XLOOKUP(D23,'WTG PH-III'!$D$5:$D$198,'WTG PH-III'!$F$5:$F$198,"",0,1),"")</f>
        <v>MSC</v>
      </c>
      <c r="R23" s="227">
        <v>45969</v>
      </c>
      <c r="S23" s="227">
        <v>45969</v>
      </c>
      <c r="T23" s="227">
        <v>45969</v>
      </c>
      <c r="U23" s="227">
        <v>45969</v>
      </c>
      <c r="V23" s="251"/>
      <c r="W23" s="227" t="s">
        <v>588</v>
      </c>
      <c r="X23" s="227">
        <v>45980</v>
      </c>
      <c r="Y23" s="227">
        <v>45980</v>
      </c>
      <c r="Z23" s="230" t="s">
        <v>390</v>
      </c>
      <c r="AA23" s="227" t="s">
        <v>407</v>
      </c>
      <c r="AB23" s="227">
        <v>45985</v>
      </c>
      <c r="AC23" s="551">
        <v>46056</v>
      </c>
      <c r="AD23" s="251"/>
      <c r="AE23" s="95" t="s">
        <v>85</v>
      </c>
      <c r="AF23" s="5" t="s">
        <v>596</v>
      </c>
      <c r="AG23" s="230" t="s">
        <v>390</v>
      </c>
      <c r="AH23" s="227">
        <v>45987</v>
      </c>
      <c r="AI23" s="227">
        <v>45986</v>
      </c>
      <c r="AJ23" s="227">
        <v>45988</v>
      </c>
      <c r="AK23" s="227">
        <v>45989</v>
      </c>
      <c r="AL23" s="227">
        <v>45990</v>
      </c>
      <c r="AM23" s="251"/>
      <c r="AN23" s="227">
        <v>45988</v>
      </c>
      <c r="AO23" s="227">
        <v>45991</v>
      </c>
      <c r="AP23" s="233"/>
    </row>
    <row r="24" spans="1:42" s="234" customFormat="1" ht="12" customHeight="1" x14ac:dyDescent="0.25">
      <c r="A24" s="31">
        <v>21</v>
      </c>
      <c r="B24" s="72" t="s">
        <v>211</v>
      </c>
      <c r="C24" s="72" t="s">
        <v>206</v>
      </c>
      <c r="D24" s="95" t="s">
        <v>70</v>
      </c>
      <c r="E24" s="167" t="str">
        <f>IF(_xlfn.XLOOKUP(D24,'WTG PH-III'!$D$5:$D$198,'WTG PH-III'!$E$5:$E$198,0,0,1)="","",_xlfn.XLOOKUP(D24,'WTG PH-III'!$D$5:$D$198,'WTG PH-III'!$E$5:$E$198,0,0,1))</f>
        <v>F01</v>
      </c>
      <c r="F24" s="529" t="s">
        <v>588</v>
      </c>
      <c r="G24" s="231">
        <v>9</v>
      </c>
      <c r="H24" s="231" t="s">
        <v>588</v>
      </c>
      <c r="I24" s="231">
        <v>1</v>
      </c>
      <c r="J24" s="231" t="s">
        <v>588</v>
      </c>
      <c r="K24" s="231">
        <v>1</v>
      </c>
      <c r="L24" s="231" t="s">
        <v>589</v>
      </c>
      <c r="M24" s="231">
        <v>1</v>
      </c>
      <c r="N24" s="231" t="s">
        <v>588</v>
      </c>
      <c r="O24" s="231">
        <v>1</v>
      </c>
      <c r="P24" s="251"/>
      <c r="Q24" s="237" t="str">
        <f>IF('WTG PH-III'!AZ25&lt;&gt;"",_xlfn.XLOOKUP(D24,'WTG PH-III'!$D$5:$D$198,'WTG PH-III'!$F$5:$F$198,"",0,1),"")</f>
        <v>MSC</v>
      </c>
      <c r="R24" s="227">
        <v>45761</v>
      </c>
      <c r="S24" s="227">
        <v>45762</v>
      </c>
      <c r="T24" s="227">
        <v>45761</v>
      </c>
      <c r="U24" s="227">
        <v>45762</v>
      </c>
      <c r="V24" s="251"/>
      <c r="W24" s="227" t="s">
        <v>589</v>
      </c>
      <c r="X24" s="227">
        <v>45801</v>
      </c>
      <c r="Y24" s="227">
        <v>45813</v>
      </c>
      <c r="Z24" s="230" t="s">
        <v>390</v>
      </c>
      <c r="AA24" s="227" t="s">
        <v>590</v>
      </c>
      <c r="AB24" s="227">
        <v>45799</v>
      </c>
      <c r="AC24" s="227">
        <v>45957</v>
      </c>
      <c r="AD24" s="251"/>
      <c r="AE24" s="95" t="s">
        <v>70</v>
      </c>
      <c r="AF24" s="227" t="s">
        <v>591</v>
      </c>
      <c r="AG24" s="230" t="s">
        <v>390</v>
      </c>
      <c r="AH24" s="227">
        <v>45922</v>
      </c>
      <c r="AI24" s="227">
        <v>45920</v>
      </c>
      <c r="AJ24" s="227">
        <v>45922</v>
      </c>
      <c r="AK24" s="227">
        <v>45923</v>
      </c>
      <c r="AL24" s="227">
        <v>45930</v>
      </c>
      <c r="AM24" s="251"/>
      <c r="AN24" s="227">
        <v>45945</v>
      </c>
      <c r="AO24" s="227">
        <v>45953</v>
      </c>
      <c r="AP24" s="233"/>
    </row>
    <row r="25" spans="1:42" s="234" customFormat="1" ht="12" customHeight="1" x14ac:dyDescent="0.25">
      <c r="A25" s="31">
        <v>22</v>
      </c>
      <c r="B25" s="72" t="s">
        <v>211</v>
      </c>
      <c r="C25" s="72" t="s">
        <v>206</v>
      </c>
      <c r="D25" s="95" t="s">
        <v>38</v>
      </c>
      <c r="E25" s="167" t="str">
        <f>IF(_xlfn.XLOOKUP(D25,'WTG PH-III'!$D$5:$D$198,'WTG PH-III'!$E$5:$E$198,0,0,1)="","",_xlfn.XLOOKUP(D25,'WTG PH-III'!$D$5:$D$198,'WTG PH-III'!$E$5:$E$198,0,0,1))</f>
        <v>F02</v>
      </c>
      <c r="F25" s="529" t="s">
        <v>588</v>
      </c>
      <c r="G25" s="231">
        <v>9</v>
      </c>
      <c r="H25" s="231" t="s">
        <v>589</v>
      </c>
      <c r="I25" s="231">
        <v>1</v>
      </c>
      <c r="J25" s="231" t="s">
        <v>588</v>
      </c>
      <c r="K25" s="231">
        <v>1</v>
      </c>
      <c r="L25" s="231" t="s">
        <v>589</v>
      </c>
      <c r="M25" s="231">
        <v>1</v>
      </c>
      <c r="N25" s="231" t="s">
        <v>588</v>
      </c>
      <c r="O25" s="231">
        <v>1</v>
      </c>
      <c r="P25" s="251"/>
      <c r="Q25" s="237" t="str">
        <f>IF('WTG PH-III'!AZ26&lt;&gt;"",_xlfn.XLOOKUP(D25,'WTG PH-III'!$D$5:$D$198,'WTG PH-III'!$F$5:$F$198,"",0,1),"")</f>
        <v>MSC</v>
      </c>
      <c r="R25" s="227">
        <v>45939</v>
      </c>
      <c r="S25" s="227">
        <v>45941</v>
      </c>
      <c r="T25" s="227">
        <v>45939</v>
      </c>
      <c r="U25" s="227">
        <v>45941</v>
      </c>
      <c r="V25" s="251"/>
      <c r="W25" s="227" t="s">
        <v>588</v>
      </c>
      <c r="X25" s="227">
        <v>45944</v>
      </c>
      <c r="Y25" s="227">
        <v>45944</v>
      </c>
      <c r="Z25" s="230" t="s">
        <v>390</v>
      </c>
      <c r="AA25" s="227" t="s">
        <v>590</v>
      </c>
      <c r="AB25" s="227">
        <v>45942</v>
      </c>
      <c r="AC25" s="227">
        <v>45952</v>
      </c>
      <c r="AD25" s="251"/>
      <c r="AE25" s="95" t="s">
        <v>38</v>
      </c>
      <c r="AF25" s="5" t="s">
        <v>596</v>
      </c>
      <c r="AG25" s="230" t="s">
        <v>390</v>
      </c>
      <c r="AH25" s="227">
        <v>45960</v>
      </c>
      <c r="AI25" s="227">
        <v>45952</v>
      </c>
      <c r="AJ25" s="227">
        <v>45962</v>
      </c>
      <c r="AK25" s="227">
        <v>45963</v>
      </c>
      <c r="AL25" s="227">
        <v>45964</v>
      </c>
      <c r="AM25" s="251"/>
      <c r="AN25" s="227">
        <v>45961</v>
      </c>
      <c r="AO25" s="227">
        <v>45976</v>
      </c>
      <c r="AP25" s="233"/>
    </row>
    <row r="26" spans="1:42" s="234" customFormat="1" ht="12" customHeight="1" x14ac:dyDescent="0.25">
      <c r="A26" s="31">
        <v>23</v>
      </c>
      <c r="B26" s="72" t="s">
        <v>211</v>
      </c>
      <c r="C26" s="72" t="s">
        <v>206</v>
      </c>
      <c r="D26" s="95" t="s">
        <v>127</v>
      </c>
      <c r="E26" s="167" t="str">
        <f>IF(_xlfn.XLOOKUP(D26,'WTG PH-III'!$D$5:$D$198,'WTG PH-III'!$E$5:$E$198,0,0,1)="","",_xlfn.XLOOKUP(D26,'WTG PH-III'!$D$5:$D$198,'WTG PH-III'!$E$5:$E$198,0,0,1))</f>
        <v>F07</v>
      </c>
      <c r="F26" s="529" t="s">
        <v>588</v>
      </c>
      <c r="G26" s="231">
        <v>9</v>
      </c>
      <c r="H26" s="231" t="s">
        <v>588</v>
      </c>
      <c r="I26" s="231">
        <v>1</v>
      </c>
      <c r="J26" s="231" t="s">
        <v>588</v>
      </c>
      <c r="K26" s="231">
        <v>1</v>
      </c>
      <c r="L26" s="231" t="s">
        <v>589</v>
      </c>
      <c r="M26" s="231">
        <v>1</v>
      </c>
      <c r="N26" s="231" t="s">
        <v>588</v>
      </c>
      <c r="O26" s="231">
        <v>1</v>
      </c>
      <c r="P26" s="251"/>
      <c r="Q26" s="237" t="str">
        <f>IF('WTG PH-III'!AZ27&lt;&gt;"",_xlfn.XLOOKUP(D26,'WTG PH-III'!$D$5:$D$198,'WTG PH-III'!$F$5:$F$198,"",0,1),"")</f>
        <v>AB INFRA</v>
      </c>
      <c r="R26" s="227">
        <v>45730</v>
      </c>
      <c r="S26" s="227">
        <v>45732</v>
      </c>
      <c r="T26" s="227">
        <v>45730</v>
      </c>
      <c r="U26" s="227">
        <v>45732</v>
      </c>
      <c r="V26" s="251"/>
      <c r="W26" s="227" t="s">
        <v>590</v>
      </c>
      <c r="X26" s="227">
        <v>45780</v>
      </c>
      <c r="Y26" s="227">
        <v>45780</v>
      </c>
      <c r="Z26" s="230" t="s">
        <v>390</v>
      </c>
      <c r="AA26" s="227" t="s">
        <v>590</v>
      </c>
      <c r="AB26" s="227">
        <v>45766</v>
      </c>
      <c r="AC26" s="227">
        <v>45948</v>
      </c>
      <c r="AD26" s="251"/>
      <c r="AE26" s="95" t="s">
        <v>127</v>
      </c>
      <c r="AF26" s="227" t="s">
        <v>592</v>
      </c>
      <c r="AG26" s="230" t="s">
        <v>390</v>
      </c>
      <c r="AH26" s="227">
        <v>45882</v>
      </c>
      <c r="AI26" s="227">
        <v>45882</v>
      </c>
      <c r="AJ26" s="227">
        <v>45908</v>
      </c>
      <c r="AK26" s="227">
        <v>45910</v>
      </c>
      <c r="AL26" s="227">
        <v>45915</v>
      </c>
      <c r="AM26" s="251"/>
      <c r="AN26" s="227">
        <v>45915</v>
      </c>
      <c r="AO26" s="227">
        <v>45921</v>
      </c>
      <c r="AP26" s="233"/>
    </row>
    <row r="27" spans="1:42" s="234" customFormat="1" ht="12" customHeight="1" x14ac:dyDescent="0.25">
      <c r="A27" s="31">
        <v>24</v>
      </c>
      <c r="B27" s="72" t="s">
        <v>211</v>
      </c>
      <c r="C27" s="72" t="s">
        <v>206</v>
      </c>
      <c r="D27" s="95" t="s">
        <v>129</v>
      </c>
      <c r="E27" s="167" t="str">
        <f>IF(_xlfn.XLOOKUP(D27,'WTG PH-III'!$D$5:$D$198,'WTG PH-III'!$E$5:$E$198,0,0,1)="","",_xlfn.XLOOKUP(D27,'WTG PH-III'!$D$5:$D$198,'WTG PH-III'!$E$5:$E$198,0,0,1))</f>
        <v>F07</v>
      </c>
      <c r="F27" s="528" t="s">
        <v>589</v>
      </c>
      <c r="G27" s="231">
        <v>9</v>
      </c>
      <c r="H27" s="231" t="s">
        <v>588</v>
      </c>
      <c r="I27" s="231">
        <v>1</v>
      </c>
      <c r="J27" s="231" t="s">
        <v>588</v>
      </c>
      <c r="K27" s="231">
        <v>1</v>
      </c>
      <c r="L27" s="231" t="s">
        <v>589</v>
      </c>
      <c r="M27" s="231">
        <v>1</v>
      </c>
      <c r="N27" s="231" t="s">
        <v>588</v>
      </c>
      <c r="O27" s="231">
        <v>1</v>
      </c>
      <c r="P27" s="251"/>
      <c r="Q27" s="237" t="str">
        <f>IF('WTG PH-III'!AZ28&lt;&gt;"",_xlfn.XLOOKUP(D27,'WTG PH-III'!$D$5:$D$198,'WTG PH-III'!$F$5:$F$198,"",0,1),"")</f>
        <v>SHREERAM</v>
      </c>
      <c r="R27" s="227">
        <v>45862</v>
      </c>
      <c r="S27" s="227">
        <v>45863</v>
      </c>
      <c r="T27" s="227">
        <v>45860</v>
      </c>
      <c r="U27" s="227">
        <v>45862</v>
      </c>
      <c r="V27" s="251"/>
      <c r="W27" s="227" t="s">
        <v>595</v>
      </c>
      <c r="X27" s="227">
        <v>45867</v>
      </c>
      <c r="Y27" s="227">
        <v>45868</v>
      </c>
      <c r="Z27" s="230" t="s">
        <v>390</v>
      </c>
      <c r="AA27" s="227" t="s">
        <v>595</v>
      </c>
      <c r="AB27" s="227">
        <v>45766</v>
      </c>
      <c r="AC27" s="227">
        <v>45952</v>
      </c>
      <c r="AD27" s="251"/>
      <c r="AE27" s="95" t="s">
        <v>129</v>
      </c>
      <c r="AF27" s="227" t="s">
        <v>592</v>
      </c>
      <c r="AG27" s="230" t="s">
        <v>390</v>
      </c>
      <c r="AH27" s="227">
        <v>45914</v>
      </c>
      <c r="AI27" s="227">
        <v>45881</v>
      </c>
      <c r="AJ27" s="227">
        <v>45915</v>
      </c>
      <c r="AK27" s="227">
        <v>45917</v>
      </c>
      <c r="AL27" s="227">
        <v>45918</v>
      </c>
      <c r="AM27" s="251"/>
      <c r="AN27" s="227">
        <v>45914</v>
      </c>
      <c r="AO27" s="227">
        <v>45920</v>
      </c>
      <c r="AP27" s="233"/>
    </row>
    <row r="28" spans="1:42" s="234" customFormat="1" ht="12" customHeight="1" x14ac:dyDescent="0.25">
      <c r="A28" s="31">
        <v>25</v>
      </c>
      <c r="B28" s="72" t="s">
        <v>211</v>
      </c>
      <c r="C28" s="72" t="s">
        <v>206</v>
      </c>
      <c r="D28" s="95" t="s">
        <v>121</v>
      </c>
      <c r="E28" s="167" t="str">
        <f>IF(_xlfn.XLOOKUP(D28,'WTG PH-III'!$D$5:$D$198,'WTG PH-III'!$E$5:$E$198,0,0,1)="","",_xlfn.XLOOKUP(D28,'WTG PH-III'!$D$5:$D$198,'WTG PH-III'!$E$5:$E$198,0,0,1))</f>
        <v>F06</v>
      </c>
      <c r="F28" s="529" t="s">
        <v>588</v>
      </c>
      <c r="G28" s="231">
        <v>9</v>
      </c>
      <c r="H28" s="231" t="s">
        <v>588</v>
      </c>
      <c r="I28" s="231">
        <v>1</v>
      </c>
      <c r="J28" s="231" t="s">
        <v>588</v>
      </c>
      <c r="K28" s="231">
        <v>1</v>
      </c>
      <c r="L28" s="231" t="s">
        <v>589</v>
      </c>
      <c r="M28" s="231">
        <v>1</v>
      </c>
      <c r="N28" s="231" t="s">
        <v>588</v>
      </c>
      <c r="O28" s="231">
        <v>1</v>
      </c>
      <c r="P28" s="251"/>
      <c r="Q28" s="237" t="str">
        <f>IF('WTG PH-III'!AZ29&lt;&gt;"",_xlfn.XLOOKUP(D28,'WTG PH-III'!$D$5:$D$198,'WTG PH-III'!$F$5:$F$198,"",0,1),"")</f>
        <v>C&amp;B</v>
      </c>
      <c r="R28" s="227">
        <v>45740</v>
      </c>
      <c r="S28" s="227">
        <v>45741</v>
      </c>
      <c r="T28" s="227">
        <v>45740</v>
      </c>
      <c r="U28" s="227">
        <v>45741</v>
      </c>
      <c r="V28" s="251"/>
      <c r="W28" s="227" t="s">
        <v>590</v>
      </c>
      <c r="X28" s="227">
        <v>45779</v>
      </c>
      <c r="Y28" s="227">
        <v>45817</v>
      </c>
      <c r="Z28" s="230" t="s">
        <v>390</v>
      </c>
      <c r="AA28" s="227" t="s">
        <v>590</v>
      </c>
      <c r="AB28" s="227">
        <v>45766</v>
      </c>
      <c r="AC28" s="227">
        <v>45948</v>
      </c>
      <c r="AD28" s="251"/>
      <c r="AE28" s="95" t="s">
        <v>121</v>
      </c>
      <c r="AF28" s="227" t="s">
        <v>592</v>
      </c>
      <c r="AG28" s="230" t="s">
        <v>390</v>
      </c>
      <c r="AH28" s="227">
        <v>45880</v>
      </c>
      <c r="AI28" s="227">
        <v>45880</v>
      </c>
      <c r="AJ28" s="227">
        <v>45909</v>
      </c>
      <c r="AK28" s="227">
        <v>45910</v>
      </c>
      <c r="AL28" s="227">
        <v>45918</v>
      </c>
      <c r="AM28" s="251"/>
      <c r="AN28" s="227">
        <v>45888</v>
      </c>
      <c r="AO28" s="227">
        <v>45919</v>
      </c>
      <c r="AP28" s="233"/>
    </row>
    <row r="29" spans="1:42" s="234" customFormat="1" ht="12" customHeight="1" x14ac:dyDescent="0.25">
      <c r="A29" s="31">
        <v>26</v>
      </c>
      <c r="B29" s="72" t="s">
        <v>211</v>
      </c>
      <c r="C29" s="72" t="s">
        <v>206</v>
      </c>
      <c r="D29" s="95" t="s">
        <v>103</v>
      </c>
      <c r="E29" s="167" t="str">
        <f>IF(_xlfn.XLOOKUP(D29,'WTG PH-III'!$D$5:$D$198,'WTG PH-III'!$E$5:$E$198,0,0,1)="","",_xlfn.XLOOKUP(D29,'WTG PH-III'!$D$5:$D$198,'WTG PH-III'!$E$5:$E$198,0,0,1))</f>
        <v>F04</v>
      </c>
      <c r="F29" s="529" t="s">
        <v>588</v>
      </c>
      <c r="G29" s="231">
        <v>9</v>
      </c>
      <c r="H29" s="231" t="s">
        <v>589</v>
      </c>
      <c r="I29" s="231">
        <v>1</v>
      </c>
      <c r="J29" s="231" t="s">
        <v>588</v>
      </c>
      <c r="K29" s="231">
        <v>1</v>
      </c>
      <c r="L29" s="231" t="s">
        <v>589</v>
      </c>
      <c r="M29" s="231">
        <v>1</v>
      </c>
      <c r="N29" s="231" t="s">
        <v>589</v>
      </c>
      <c r="O29" s="231">
        <v>1</v>
      </c>
      <c r="P29" s="251"/>
      <c r="Q29" s="237" t="str">
        <f>IF('WTG PH-III'!AZ30&lt;&gt;"",_xlfn.XLOOKUP(D29,'WTG PH-III'!$D$5:$D$198,'WTG PH-III'!$F$5:$F$198,"",0,1),"")</f>
        <v>MSC</v>
      </c>
      <c r="R29" s="227">
        <v>45982</v>
      </c>
      <c r="S29" s="227">
        <v>45982</v>
      </c>
      <c r="T29" s="227">
        <v>45982</v>
      </c>
      <c r="U29" s="227">
        <v>45982</v>
      </c>
      <c r="V29" s="251"/>
      <c r="W29" s="227" t="s">
        <v>595</v>
      </c>
      <c r="X29" s="227">
        <v>45986</v>
      </c>
      <c r="Y29" s="227">
        <v>45989</v>
      </c>
      <c r="Z29" s="230" t="s">
        <v>390</v>
      </c>
      <c r="AA29" s="227" t="s">
        <v>590</v>
      </c>
      <c r="AB29" s="227">
        <v>45987</v>
      </c>
      <c r="AC29" s="551">
        <v>46011</v>
      </c>
      <c r="AD29" s="251"/>
      <c r="AE29" s="95" t="s">
        <v>103</v>
      </c>
      <c r="AF29" s="227" t="s">
        <v>591</v>
      </c>
      <c r="AG29" s="230" t="s">
        <v>390</v>
      </c>
      <c r="AH29" s="227">
        <v>45993</v>
      </c>
      <c r="AI29" s="227">
        <v>45988</v>
      </c>
      <c r="AJ29" s="227">
        <v>45689</v>
      </c>
      <c r="AK29" s="227">
        <v>45993</v>
      </c>
      <c r="AL29" s="227">
        <v>45993</v>
      </c>
      <c r="AM29" s="251"/>
      <c r="AN29" s="227">
        <v>45990</v>
      </c>
      <c r="AO29" s="227">
        <v>45994</v>
      </c>
      <c r="AP29" s="233"/>
    </row>
    <row r="30" spans="1:42" s="234" customFormat="1" ht="12" customHeight="1" x14ac:dyDescent="0.25">
      <c r="A30" s="31">
        <v>27</v>
      </c>
      <c r="B30" s="72" t="s">
        <v>211</v>
      </c>
      <c r="C30" s="72" t="s">
        <v>206</v>
      </c>
      <c r="D30" s="95" t="s">
        <v>36</v>
      </c>
      <c r="E30" s="167" t="str">
        <f>IF(_xlfn.XLOOKUP(D30,'WTG PH-III'!$D$5:$D$198,'WTG PH-III'!$E$5:$E$198,0,0,1)="","",_xlfn.XLOOKUP(D30,'WTG PH-III'!$D$5:$D$198,'WTG PH-III'!$E$5:$E$198,0,0,1))</f>
        <v>F06</v>
      </c>
      <c r="F30" s="529" t="s">
        <v>588</v>
      </c>
      <c r="G30" s="231">
        <v>9</v>
      </c>
      <c r="H30" s="231" t="s">
        <v>589</v>
      </c>
      <c r="I30" s="231">
        <v>1</v>
      </c>
      <c r="J30" s="231" t="s">
        <v>588</v>
      </c>
      <c r="K30" s="231">
        <v>1</v>
      </c>
      <c r="L30" s="231" t="s">
        <v>589</v>
      </c>
      <c r="M30" s="231">
        <v>1</v>
      </c>
      <c r="N30" s="227" t="s">
        <v>589</v>
      </c>
      <c r="O30" s="231">
        <v>1</v>
      </c>
      <c r="P30" s="251"/>
      <c r="Q30" s="237" t="str">
        <f>IF('WTG PH-III'!AZ31&lt;&gt;"",_xlfn.XLOOKUP(D30,'WTG PH-III'!$D$5:$D$198,'WTG PH-III'!$F$5:$F$198,"",0,1),"")</f>
        <v>MSC</v>
      </c>
      <c r="R30" s="227">
        <v>45759</v>
      </c>
      <c r="S30" s="227">
        <v>45760</v>
      </c>
      <c r="T30" s="227">
        <v>45759</v>
      </c>
      <c r="U30" s="227">
        <v>45760</v>
      </c>
      <c r="V30" s="251"/>
      <c r="W30" s="227" t="s">
        <v>589</v>
      </c>
      <c r="X30" s="227">
        <v>45780</v>
      </c>
      <c r="Y30" s="227">
        <v>45800</v>
      </c>
      <c r="Z30" s="230" t="s">
        <v>390</v>
      </c>
      <c r="AA30" s="227" t="s">
        <v>590</v>
      </c>
      <c r="AB30" s="227">
        <v>45766</v>
      </c>
      <c r="AC30" s="227">
        <v>45938</v>
      </c>
      <c r="AD30" s="251"/>
      <c r="AE30" s="95" t="s">
        <v>36</v>
      </c>
      <c r="AF30" s="227" t="s">
        <v>592</v>
      </c>
      <c r="AG30" s="230" t="s">
        <v>390</v>
      </c>
      <c r="AH30" s="227">
        <v>45882</v>
      </c>
      <c r="AI30" s="227">
        <v>45882</v>
      </c>
      <c r="AJ30" s="227">
        <v>45915</v>
      </c>
      <c r="AK30" s="227">
        <v>45917</v>
      </c>
      <c r="AL30" s="227">
        <v>45918</v>
      </c>
      <c r="AM30" s="251"/>
      <c r="AN30" s="227">
        <v>45914</v>
      </c>
      <c r="AO30" s="227">
        <v>45918</v>
      </c>
      <c r="AP30" s="233"/>
    </row>
    <row r="31" spans="1:42" s="234" customFormat="1" ht="12" customHeight="1" x14ac:dyDescent="0.25">
      <c r="A31" s="31">
        <v>28</v>
      </c>
      <c r="B31" s="72" t="s">
        <v>211</v>
      </c>
      <c r="C31" s="72" t="s">
        <v>206</v>
      </c>
      <c r="D31" s="95" t="s">
        <v>87</v>
      </c>
      <c r="E31" s="167" t="str">
        <f>IF(_xlfn.XLOOKUP(D31,'WTG PH-III'!$D$5:$D$198,'WTG PH-III'!$E$5:$E$198,0,0,1)="","",_xlfn.XLOOKUP(D31,'WTG PH-III'!$D$5:$D$198,'WTG PH-III'!$E$5:$E$198,0,0,1))</f>
        <v>F03</v>
      </c>
      <c r="F31" s="529" t="s">
        <v>589</v>
      </c>
      <c r="G31" s="231">
        <v>9</v>
      </c>
      <c r="H31" s="231" t="s">
        <v>588</v>
      </c>
      <c r="I31" s="231">
        <v>1</v>
      </c>
      <c r="J31" s="231" t="s">
        <v>588</v>
      </c>
      <c r="K31" s="231">
        <v>1</v>
      </c>
      <c r="L31" s="231" t="s">
        <v>589</v>
      </c>
      <c r="M31" s="231">
        <v>1</v>
      </c>
      <c r="N31" s="231" t="s">
        <v>588</v>
      </c>
      <c r="O31" s="231">
        <v>1</v>
      </c>
      <c r="P31" s="251"/>
      <c r="Q31" s="237" t="str">
        <f>IF('WTG PH-III'!AZ32&lt;&gt;"",_xlfn.XLOOKUP(D31,'WTG PH-III'!$D$5:$D$198,'WTG PH-III'!$F$5:$F$198,"",0,1),"")</f>
        <v>MSC</v>
      </c>
      <c r="R31" s="227">
        <v>45949</v>
      </c>
      <c r="S31" s="227">
        <v>45957</v>
      </c>
      <c r="T31" s="227">
        <v>45956</v>
      </c>
      <c r="U31" s="227">
        <v>45957</v>
      </c>
      <c r="V31" s="251"/>
      <c r="W31" s="227" t="s">
        <v>595</v>
      </c>
      <c r="X31" s="227">
        <v>45958</v>
      </c>
      <c r="Y31" s="227">
        <v>45958</v>
      </c>
      <c r="Z31" s="230" t="s">
        <v>390</v>
      </c>
      <c r="AA31" s="227" t="s">
        <v>590</v>
      </c>
      <c r="AB31" s="227">
        <v>45959</v>
      </c>
      <c r="AC31" s="227">
        <v>45987</v>
      </c>
      <c r="AD31" s="251"/>
      <c r="AE31" s="95" t="s">
        <v>87</v>
      </c>
      <c r="AF31" s="227" t="s">
        <v>591</v>
      </c>
      <c r="AG31" s="230" t="s">
        <v>390</v>
      </c>
      <c r="AH31" s="227">
        <v>45962</v>
      </c>
      <c r="AI31" s="227">
        <v>45962</v>
      </c>
      <c r="AJ31" s="227">
        <v>45963</v>
      </c>
      <c r="AK31" s="227">
        <v>45964</v>
      </c>
      <c r="AL31" s="227">
        <v>45965</v>
      </c>
      <c r="AM31" s="251"/>
      <c r="AN31" s="227">
        <v>45965</v>
      </c>
      <c r="AO31" s="227">
        <v>45967</v>
      </c>
      <c r="AP31" s="233"/>
    </row>
    <row r="32" spans="1:42" s="234" customFormat="1" ht="12" customHeight="1" x14ac:dyDescent="0.25">
      <c r="A32" s="31">
        <v>29</v>
      </c>
      <c r="B32" s="72" t="s">
        <v>211</v>
      </c>
      <c r="C32" s="72" t="s">
        <v>206</v>
      </c>
      <c r="D32" s="95" t="s">
        <v>76</v>
      </c>
      <c r="E32" s="167" t="str">
        <f>IF(_xlfn.XLOOKUP(D32,'WTG PH-III'!$D$5:$D$198,'WTG PH-III'!$E$5:$E$198,0,0,1)="","",_xlfn.XLOOKUP(D32,'WTG PH-III'!$D$5:$D$198,'WTG PH-III'!$E$5:$E$198,0,0,1))</f>
        <v>F01</v>
      </c>
      <c r="F32" s="529" t="s">
        <v>588</v>
      </c>
      <c r="G32" s="231">
        <v>9</v>
      </c>
      <c r="H32" s="231" t="s">
        <v>588</v>
      </c>
      <c r="I32" s="231">
        <v>1</v>
      </c>
      <c r="J32" s="231" t="s">
        <v>588</v>
      </c>
      <c r="K32" s="231">
        <v>1</v>
      </c>
      <c r="L32" s="231" t="s">
        <v>589</v>
      </c>
      <c r="M32" s="231">
        <v>1</v>
      </c>
      <c r="N32" s="231" t="s">
        <v>588</v>
      </c>
      <c r="O32" s="231">
        <v>1</v>
      </c>
      <c r="P32" s="251"/>
      <c r="Q32" s="237" t="str">
        <f>IF('WTG PH-III'!AZ33&lt;&gt;"",_xlfn.XLOOKUP(D32,'WTG PH-III'!$D$5:$D$198,'WTG PH-III'!$F$5:$F$198,"",0,1),"")</f>
        <v>MSC</v>
      </c>
      <c r="R32" s="227">
        <v>45778</v>
      </c>
      <c r="S32" s="227">
        <v>45779</v>
      </c>
      <c r="T32" s="227">
        <v>45778</v>
      </c>
      <c r="U32" s="227">
        <v>45779</v>
      </c>
      <c r="V32" s="251"/>
      <c r="W32" s="227" t="s">
        <v>589</v>
      </c>
      <c r="X32" s="227">
        <v>45936</v>
      </c>
      <c r="Y32" s="227">
        <v>45937</v>
      </c>
      <c r="Z32" s="230" t="s">
        <v>390</v>
      </c>
      <c r="AA32" s="227" t="s">
        <v>590</v>
      </c>
      <c r="AB32" s="227">
        <v>45902</v>
      </c>
      <c r="AC32" s="227">
        <v>45937</v>
      </c>
      <c r="AD32" s="251"/>
      <c r="AE32" s="95" t="s">
        <v>76</v>
      </c>
      <c r="AF32" s="227" t="s">
        <v>591</v>
      </c>
      <c r="AG32" s="230" t="s">
        <v>390</v>
      </c>
      <c r="AH32" s="227">
        <v>45942</v>
      </c>
      <c r="AI32" s="227">
        <v>45943</v>
      </c>
      <c r="AJ32" s="227">
        <v>45931</v>
      </c>
      <c r="AK32" s="227">
        <v>45933</v>
      </c>
      <c r="AL32" s="227">
        <v>45945</v>
      </c>
      <c r="AM32" s="251"/>
      <c r="AN32" s="227">
        <v>45944</v>
      </c>
      <c r="AO32" s="227">
        <v>45953</v>
      </c>
      <c r="AP32" s="233"/>
    </row>
    <row r="33" spans="1:42" s="234" customFormat="1" ht="12" customHeight="1" x14ac:dyDescent="0.25">
      <c r="A33" s="31">
        <v>30</v>
      </c>
      <c r="B33" s="72" t="s">
        <v>211</v>
      </c>
      <c r="C33" s="72" t="s">
        <v>206</v>
      </c>
      <c r="D33" s="95" t="s">
        <v>80</v>
      </c>
      <c r="E33" s="167" t="str">
        <f>IF(_xlfn.XLOOKUP(D33,'WTG PH-III'!$D$5:$D$198,'WTG PH-III'!$E$5:$E$198,0,0,1)="","",_xlfn.XLOOKUP(D33,'WTG PH-III'!$D$5:$D$198,'WTG PH-III'!$E$5:$E$198,0,0,1))</f>
        <v>F02</v>
      </c>
      <c r="F33" s="529" t="s">
        <v>588</v>
      </c>
      <c r="G33" s="231">
        <v>9</v>
      </c>
      <c r="H33" s="231" t="s">
        <v>588</v>
      </c>
      <c r="I33" s="231">
        <v>1</v>
      </c>
      <c r="J33" s="231" t="s">
        <v>588</v>
      </c>
      <c r="K33" s="231">
        <v>1</v>
      </c>
      <c r="L33" s="231" t="s">
        <v>589</v>
      </c>
      <c r="M33" s="231">
        <v>1</v>
      </c>
      <c r="N33" s="231" t="s">
        <v>589</v>
      </c>
      <c r="O33" s="231">
        <v>1</v>
      </c>
      <c r="P33" s="251"/>
      <c r="Q33" s="237" t="str">
        <f>IF('WTG PH-III'!AZ34&lt;&gt;"",_xlfn.XLOOKUP(D33,'WTG PH-III'!$D$5:$D$198,'WTG PH-III'!$F$5:$F$198,"",0,1),"")</f>
        <v>MSC</v>
      </c>
      <c r="R33" s="227">
        <v>45809</v>
      </c>
      <c r="S33" s="227">
        <v>45814</v>
      </c>
      <c r="T33" s="227">
        <v>45809</v>
      </c>
      <c r="U33" s="227">
        <v>45814</v>
      </c>
      <c r="V33" s="251"/>
      <c r="W33" s="227" t="s">
        <v>589</v>
      </c>
      <c r="X33" s="227">
        <v>45822</v>
      </c>
      <c r="Y33" s="227">
        <v>45822</v>
      </c>
      <c r="Z33" s="230" t="s">
        <v>390</v>
      </c>
      <c r="AA33" s="227" t="s">
        <v>590</v>
      </c>
      <c r="AB33" s="488">
        <v>45819</v>
      </c>
      <c r="AC33" s="227">
        <v>45989</v>
      </c>
      <c r="AD33" s="251"/>
      <c r="AE33" s="95" t="s">
        <v>80</v>
      </c>
      <c r="AF33" s="227" t="s">
        <v>592</v>
      </c>
      <c r="AG33" s="230" t="s">
        <v>390</v>
      </c>
      <c r="AH33" s="227">
        <v>45958</v>
      </c>
      <c r="AI33" s="227">
        <v>45958</v>
      </c>
      <c r="AJ33" s="227">
        <v>45975</v>
      </c>
      <c r="AK33" s="227">
        <v>45976</v>
      </c>
      <c r="AL33" s="227">
        <v>45976</v>
      </c>
      <c r="AM33" s="251"/>
      <c r="AN33" s="227">
        <v>45959</v>
      </c>
      <c r="AO33" s="227">
        <v>45966</v>
      </c>
      <c r="AP33" s="233"/>
    </row>
    <row r="34" spans="1:42" s="234" customFormat="1" ht="12" customHeight="1" x14ac:dyDescent="0.25">
      <c r="A34" s="31">
        <v>31</v>
      </c>
      <c r="B34" s="72" t="s">
        <v>211</v>
      </c>
      <c r="C34" s="72" t="s">
        <v>206</v>
      </c>
      <c r="D34" s="95" t="s">
        <v>82</v>
      </c>
      <c r="E34" s="167" t="str">
        <f>IF(_xlfn.XLOOKUP(D34,'WTG PH-III'!$D$5:$D$198,'WTG PH-III'!$E$5:$E$198,0,0,1)="","",_xlfn.XLOOKUP(D34,'WTG PH-III'!$D$5:$D$198,'WTG PH-III'!$E$5:$E$198,0,0,1))</f>
        <v>F02</v>
      </c>
      <c r="F34" s="529" t="s">
        <v>588</v>
      </c>
      <c r="G34" s="231">
        <v>9</v>
      </c>
      <c r="H34" s="231" t="s">
        <v>588</v>
      </c>
      <c r="I34" s="231">
        <v>1</v>
      </c>
      <c r="J34" s="231" t="s">
        <v>588</v>
      </c>
      <c r="K34" s="231">
        <v>1</v>
      </c>
      <c r="L34" s="231" t="s">
        <v>589</v>
      </c>
      <c r="M34" s="231">
        <v>1</v>
      </c>
      <c r="N34" s="231" t="s">
        <v>588</v>
      </c>
      <c r="O34" s="231">
        <v>1</v>
      </c>
      <c r="P34" s="251"/>
      <c r="Q34" s="237" t="str">
        <f>IF('WTG PH-III'!AZ35&lt;&gt;"",_xlfn.XLOOKUP(D34,'WTG PH-III'!$D$5:$D$198,'WTG PH-III'!$F$5:$F$198,"",0,1),"")</f>
        <v>MSC</v>
      </c>
      <c r="R34" s="227">
        <v>45810</v>
      </c>
      <c r="S34" s="227">
        <v>45812</v>
      </c>
      <c r="T34" s="227">
        <v>45810</v>
      </c>
      <c r="U34" s="227">
        <v>45812</v>
      </c>
      <c r="V34" s="251"/>
      <c r="W34" s="227" t="s">
        <v>589</v>
      </c>
      <c r="X34" s="227">
        <v>45814</v>
      </c>
      <c r="Y34" s="227">
        <v>45929</v>
      </c>
      <c r="Z34" s="230" t="s">
        <v>390</v>
      </c>
      <c r="AA34" s="227" t="s">
        <v>590</v>
      </c>
      <c r="AB34" s="227">
        <v>45869</v>
      </c>
      <c r="AC34" s="227">
        <v>45937</v>
      </c>
      <c r="AD34" s="251"/>
      <c r="AE34" s="95" t="s">
        <v>82</v>
      </c>
      <c r="AF34" s="227" t="s">
        <v>592</v>
      </c>
      <c r="AG34" s="230" t="s">
        <v>390</v>
      </c>
      <c r="AH34" s="227">
        <v>45943</v>
      </c>
      <c r="AI34" s="227">
        <v>45938</v>
      </c>
      <c r="AJ34" s="227">
        <v>45945</v>
      </c>
      <c r="AK34" s="227">
        <v>45946</v>
      </c>
      <c r="AL34" s="227">
        <v>45947</v>
      </c>
      <c r="AM34" s="251"/>
      <c r="AN34" s="227">
        <v>45944</v>
      </c>
      <c r="AO34" s="227">
        <v>45954</v>
      </c>
      <c r="AP34" s="233"/>
    </row>
    <row r="35" spans="1:42" s="234" customFormat="1" ht="12" customHeight="1" x14ac:dyDescent="0.25">
      <c r="A35" s="31">
        <v>32</v>
      </c>
      <c r="B35" s="72" t="s">
        <v>211</v>
      </c>
      <c r="C35" s="72" t="s">
        <v>206</v>
      </c>
      <c r="D35" s="95" t="s">
        <v>107</v>
      </c>
      <c r="E35" s="167" t="str">
        <f>IF(_xlfn.XLOOKUP(D35,'WTG PH-III'!$D$5:$D$198,'WTG PH-III'!$E$5:$E$198,0,0,1)="","",_xlfn.XLOOKUP(D35,'WTG PH-III'!$D$5:$D$198,'WTG PH-III'!$E$5:$E$198,0,0,1))</f>
        <v>F05</v>
      </c>
      <c r="F35" s="529" t="s">
        <v>589</v>
      </c>
      <c r="G35" s="231">
        <v>9</v>
      </c>
      <c r="H35" s="231" t="s">
        <v>588</v>
      </c>
      <c r="I35" s="231">
        <v>1</v>
      </c>
      <c r="J35" s="231" t="s">
        <v>588</v>
      </c>
      <c r="K35" s="231">
        <v>1</v>
      </c>
      <c r="L35" s="231" t="s">
        <v>589</v>
      </c>
      <c r="M35" s="231">
        <v>1</v>
      </c>
      <c r="N35" s="231" t="s">
        <v>588</v>
      </c>
      <c r="O35" s="231">
        <v>1</v>
      </c>
      <c r="P35" s="251"/>
      <c r="Q35" s="237" t="str">
        <f>IF('WTG PH-III'!AZ36&lt;&gt;"",_xlfn.XLOOKUP(D35,'WTG PH-III'!$D$5:$D$198,'WTG PH-III'!$F$5:$F$198,"",0,1),"")</f>
        <v>MSC</v>
      </c>
      <c r="R35" s="227">
        <v>45925</v>
      </c>
      <c r="S35" s="227">
        <v>45938</v>
      </c>
      <c r="T35" s="227">
        <v>45925</v>
      </c>
      <c r="U35" s="227">
        <v>45938</v>
      </c>
      <c r="V35" s="251"/>
      <c r="W35" s="227" t="s">
        <v>589</v>
      </c>
      <c r="X35" s="227">
        <v>45941</v>
      </c>
      <c r="Y35" s="227">
        <v>45941</v>
      </c>
      <c r="Z35" s="230" t="s">
        <v>390</v>
      </c>
      <c r="AA35" s="227" t="s">
        <v>590</v>
      </c>
      <c r="AB35" s="227">
        <v>45941</v>
      </c>
      <c r="AC35" s="227">
        <v>45958</v>
      </c>
      <c r="AD35" s="251"/>
      <c r="AE35" s="95" t="s">
        <v>107</v>
      </c>
      <c r="AF35" s="227" t="s">
        <v>591</v>
      </c>
      <c r="AG35" s="230" t="s">
        <v>390</v>
      </c>
      <c r="AH35" s="227">
        <v>45946</v>
      </c>
      <c r="AI35" s="227">
        <v>45946</v>
      </c>
      <c r="AJ35" s="227">
        <v>45959</v>
      </c>
      <c r="AK35" s="227">
        <v>45960</v>
      </c>
      <c r="AL35" s="227">
        <v>45962</v>
      </c>
      <c r="AM35" s="251"/>
      <c r="AN35" s="227">
        <v>45954</v>
      </c>
      <c r="AO35" s="227">
        <v>45965</v>
      </c>
      <c r="AP35" s="233"/>
    </row>
    <row r="36" spans="1:42" s="234" customFormat="1" ht="12" customHeight="1" x14ac:dyDescent="0.25">
      <c r="A36" s="31">
        <v>33</v>
      </c>
      <c r="B36" s="72" t="s">
        <v>211</v>
      </c>
      <c r="C36" s="72" t="s">
        <v>206</v>
      </c>
      <c r="D36" s="95" t="s">
        <v>113</v>
      </c>
      <c r="E36" s="167" t="str">
        <f>IF(_xlfn.XLOOKUP(D36,'WTG PH-III'!$D$5:$D$198,'WTG PH-III'!$E$5:$E$198,0,0,1)="","",_xlfn.XLOOKUP(D36,'WTG PH-III'!$D$5:$D$198,'WTG PH-III'!$E$5:$E$198,0,0,1))</f>
        <v>F05</v>
      </c>
      <c r="F36" s="529" t="s">
        <v>589</v>
      </c>
      <c r="G36" s="231">
        <v>9</v>
      </c>
      <c r="H36" s="231" t="s">
        <v>588</v>
      </c>
      <c r="I36" s="231">
        <v>1</v>
      </c>
      <c r="J36" s="231" t="s">
        <v>588</v>
      </c>
      <c r="K36" s="231">
        <v>1</v>
      </c>
      <c r="L36" s="231" t="s">
        <v>589</v>
      </c>
      <c r="M36" s="231">
        <v>1</v>
      </c>
      <c r="N36" s="227" t="s">
        <v>589</v>
      </c>
      <c r="O36" s="231">
        <v>1</v>
      </c>
      <c r="P36" s="251"/>
      <c r="Q36" s="237" t="str">
        <f>IF('WTG PH-III'!AZ37&lt;&gt;"",_xlfn.XLOOKUP(D36,'WTG PH-III'!$D$5:$D$198,'WTG PH-III'!$F$5:$F$198,"",0,1),"")</f>
        <v>MSC</v>
      </c>
      <c r="R36" s="227">
        <v>45803</v>
      </c>
      <c r="S36" s="227">
        <v>45803</v>
      </c>
      <c r="T36" s="227">
        <v>45803</v>
      </c>
      <c r="U36" s="227">
        <v>45803</v>
      </c>
      <c r="V36" s="251"/>
      <c r="W36" s="227" t="s">
        <v>589</v>
      </c>
      <c r="X36" s="227">
        <v>45807</v>
      </c>
      <c r="Y36" s="227">
        <v>45808</v>
      </c>
      <c r="Z36" s="230" t="s">
        <v>390</v>
      </c>
      <c r="AA36" s="227" t="s">
        <v>590</v>
      </c>
      <c r="AB36" s="227">
        <v>45805</v>
      </c>
      <c r="AC36" s="227">
        <v>45953</v>
      </c>
      <c r="AD36" s="251"/>
      <c r="AE36" s="95" t="s">
        <v>113</v>
      </c>
      <c r="AF36" s="5" t="s">
        <v>596</v>
      </c>
      <c r="AG36" s="230" t="s">
        <v>390</v>
      </c>
      <c r="AH36" s="227">
        <v>45933</v>
      </c>
      <c r="AI36" s="227">
        <v>45933</v>
      </c>
      <c r="AJ36" s="227">
        <v>45953</v>
      </c>
      <c r="AK36" s="227">
        <v>45954</v>
      </c>
      <c r="AL36" s="227">
        <v>45956</v>
      </c>
      <c r="AM36" s="251"/>
      <c r="AN36" s="227">
        <v>45943</v>
      </c>
      <c r="AO36" s="227">
        <v>45947</v>
      </c>
      <c r="AP36" s="233"/>
    </row>
    <row r="37" spans="1:42" s="234" customFormat="1" ht="12" customHeight="1" x14ac:dyDescent="0.25">
      <c r="A37" s="31">
        <v>34</v>
      </c>
      <c r="B37" s="72" t="s">
        <v>211</v>
      </c>
      <c r="C37" s="72" t="s">
        <v>206</v>
      </c>
      <c r="D37" s="95" t="s">
        <v>89</v>
      </c>
      <c r="E37" s="167" t="str">
        <f>IF(_xlfn.XLOOKUP(D37,'WTG PH-III'!$D$5:$D$198,'WTG PH-III'!$E$5:$E$198,0,0,1)="","",_xlfn.XLOOKUP(D37,'WTG PH-III'!$D$5:$D$198,'WTG PH-III'!$E$5:$E$198,0,0,1))</f>
        <v>F03</v>
      </c>
      <c r="F37" s="529" t="s">
        <v>588</v>
      </c>
      <c r="G37" s="231">
        <v>9</v>
      </c>
      <c r="H37" s="231" t="s">
        <v>589</v>
      </c>
      <c r="I37" s="231">
        <v>1</v>
      </c>
      <c r="J37" s="231" t="s">
        <v>588</v>
      </c>
      <c r="K37" s="231">
        <v>1</v>
      </c>
      <c r="L37" s="231" t="s">
        <v>589</v>
      </c>
      <c r="M37" s="231">
        <v>1</v>
      </c>
      <c r="N37" s="227" t="s">
        <v>589</v>
      </c>
      <c r="O37" s="231">
        <v>1</v>
      </c>
      <c r="P37" s="251"/>
      <c r="Q37" s="237" t="str">
        <f>IF('WTG PH-III'!AZ38&lt;&gt;"",_xlfn.XLOOKUP(D37,'WTG PH-III'!$D$5:$D$198,'WTG PH-III'!$F$5:$F$198,"",0,1),"")</f>
        <v>MSC</v>
      </c>
      <c r="R37" s="227">
        <v>45801</v>
      </c>
      <c r="S37" s="227">
        <v>45801</v>
      </c>
      <c r="T37" s="227">
        <v>45801</v>
      </c>
      <c r="U37" s="227">
        <v>45801</v>
      </c>
      <c r="V37" s="251"/>
      <c r="W37" s="227" t="s">
        <v>589</v>
      </c>
      <c r="X37" s="227">
        <v>45804</v>
      </c>
      <c r="Y37" s="227">
        <v>45804</v>
      </c>
      <c r="Z37" s="230" t="s">
        <v>390</v>
      </c>
      <c r="AA37" s="227" t="s">
        <v>590</v>
      </c>
      <c r="AB37" s="227">
        <v>45805</v>
      </c>
      <c r="AC37" s="227">
        <v>45987</v>
      </c>
      <c r="AD37" s="251"/>
      <c r="AE37" s="95" t="s">
        <v>89</v>
      </c>
      <c r="AF37" s="227" t="s">
        <v>592</v>
      </c>
      <c r="AG37" s="230" t="s">
        <v>390</v>
      </c>
      <c r="AH37" s="227">
        <v>45962</v>
      </c>
      <c r="AI37" s="227">
        <v>45962</v>
      </c>
      <c r="AJ37" s="227">
        <v>45962</v>
      </c>
      <c r="AK37" s="227">
        <v>45963</v>
      </c>
      <c r="AL37" s="227">
        <v>45964</v>
      </c>
      <c r="AM37" s="251"/>
      <c r="AN37" s="227">
        <v>45964</v>
      </c>
      <c r="AO37" s="227">
        <v>45966</v>
      </c>
      <c r="AP37" s="233"/>
    </row>
    <row r="38" spans="1:42" s="234" customFormat="1" ht="12" customHeight="1" x14ac:dyDescent="0.25">
      <c r="A38" s="31">
        <v>35</v>
      </c>
      <c r="B38" s="72" t="s">
        <v>211</v>
      </c>
      <c r="C38" s="72" t="s">
        <v>206</v>
      </c>
      <c r="D38" s="95" t="s">
        <v>91</v>
      </c>
      <c r="E38" s="167" t="str">
        <f>IF(_xlfn.XLOOKUP(D38,'WTG PH-III'!$D$5:$D$198,'WTG PH-III'!$E$5:$E$198,0,0,1)="","",_xlfn.XLOOKUP(D38,'WTG PH-III'!$D$5:$D$198,'WTG PH-III'!$E$5:$E$198,0,0,1))</f>
        <v>F03</v>
      </c>
      <c r="F38" s="529" t="s">
        <v>589</v>
      </c>
      <c r="G38" s="231">
        <v>9</v>
      </c>
      <c r="H38" s="231" t="s">
        <v>589</v>
      </c>
      <c r="I38" s="231">
        <v>1</v>
      </c>
      <c r="J38" s="231" t="s">
        <v>588</v>
      </c>
      <c r="K38" s="231">
        <v>1</v>
      </c>
      <c r="L38" s="231" t="s">
        <v>589</v>
      </c>
      <c r="M38" s="231">
        <v>1</v>
      </c>
      <c r="N38" s="227" t="s">
        <v>589</v>
      </c>
      <c r="O38" s="231">
        <v>1</v>
      </c>
      <c r="P38" s="251"/>
      <c r="Q38" s="237" t="str">
        <f>IF('WTG PH-III'!AZ39&lt;&gt;"",_xlfn.XLOOKUP(D38,'WTG PH-III'!$D$5:$D$198,'WTG PH-III'!$F$5:$F$198,"",0,1),"")</f>
        <v>MSC</v>
      </c>
      <c r="R38" s="227">
        <v>45778</v>
      </c>
      <c r="S38" s="227">
        <v>45779</v>
      </c>
      <c r="T38" s="227">
        <v>45778</v>
      </c>
      <c r="U38" s="227">
        <v>45779</v>
      </c>
      <c r="V38" s="251"/>
      <c r="W38" s="227" t="s">
        <v>589</v>
      </c>
      <c r="X38" s="227">
        <v>45805</v>
      </c>
      <c r="Y38" s="227">
        <v>45813</v>
      </c>
      <c r="Z38" s="230" t="s">
        <v>390</v>
      </c>
      <c r="AA38" s="227" t="s">
        <v>590</v>
      </c>
      <c r="AB38" s="227">
        <v>45800</v>
      </c>
      <c r="AC38" s="227">
        <v>45975</v>
      </c>
      <c r="AD38" s="251"/>
      <c r="AE38" s="95" t="s">
        <v>91</v>
      </c>
      <c r="AF38" s="227" t="s">
        <v>592</v>
      </c>
      <c r="AG38" s="230" t="s">
        <v>390</v>
      </c>
      <c r="AH38" s="227">
        <v>45939</v>
      </c>
      <c r="AI38" s="227">
        <v>45941</v>
      </c>
      <c r="AJ38" s="227">
        <v>45943</v>
      </c>
      <c r="AK38" s="227">
        <v>45944</v>
      </c>
      <c r="AL38" s="227">
        <v>45956</v>
      </c>
      <c r="AM38" s="251"/>
      <c r="AN38" s="227">
        <v>45944</v>
      </c>
      <c r="AO38" s="227">
        <v>45957</v>
      </c>
      <c r="AP38" s="233"/>
    </row>
    <row r="39" spans="1:42" s="234" customFormat="1" ht="12" customHeight="1" x14ac:dyDescent="0.25">
      <c r="A39" s="31">
        <v>36</v>
      </c>
      <c r="B39" s="72" t="s">
        <v>211</v>
      </c>
      <c r="C39" s="72" t="s">
        <v>206</v>
      </c>
      <c r="D39" s="95" t="s">
        <v>97</v>
      </c>
      <c r="E39" s="167" t="str">
        <f>IF(_xlfn.XLOOKUP(D39,'WTG PH-III'!$D$5:$D$198,'WTG PH-III'!$E$5:$E$198,0,0,1)="","",_xlfn.XLOOKUP(D39,'WTG PH-III'!$D$5:$D$198,'WTG PH-III'!$E$5:$E$198,0,0,1))</f>
        <v>F04</v>
      </c>
      <c r="F39" s="529" t="s">
        <v>588</v>
      </c>
      <c r="G39" s="231">
        <v>9</v>
      </c>
      <c r="H39" s="231" t="s">
        <v>588</v>
      </c>
      <c r="I39" s="231">
        <v>1</v>
      </c>
      <c r="J39" s="231" t="s">
        <v>588</v>
      </c>
      <c r="K39" s="231">
        <v>1</v>
      </c>
      <c r="L39" s="231" t="s">
        <v>589</v>
      </c>
      <c r="M39" s="231">
        <v>1</v>
      </c>
      <c r="N39" s="227" t="s">
        <v>589</v>
      </c>
      <c r="O39" s="231">
        <v>1</v>
      </c>
      <c r="P39" s="251"/>
      <c r="Q39" s="237" t="str">
        <f>IF('WTG PH-III'!AZ40&lt;&gt;"",_xlfn.XLOOKUP(D39,'WTG PH-III'!$D$5:$D$198,'WTG PH-III'!$F$5:$F$198,"",0,1),"")</f>
        <v>MSC</v>
      </c>
      <c r="R39" s="227">
        <v>45828</v>
      </c>
      <c r="S39" s="227">
        <v>45829</v>
      </c>
      <c r="T39" s="227">
        <v>45828</v>
      </c>
      <c r="U39" s="227">
        <v>45829</v>
      </c>
      <c r="V39" s="251"/>
      <c r="W39" s="227" t="s">
        <v>589</v>
      </c>
      <c r="X39" s="227">
        <v>45874</v>
      </c>
      <c r="Y39" s="227">
        <v>45874</v>
      </c>
      <c r="Z39" s="230" t="s">
        <v>390</v>
      </c>
      <c r="AA39" s="227" t="s">
        <v>595</v>
      </c>
      <c r="AB39" s="227">
        <v>45867</v>
      </c>
      <c r="AC39" s="227">
        <v>45983</v>
      </c>
      <c r="AD39" s="251"/>
      <c r="AE39" s="95" t="s">
        <v>97</v>
      </c>
      <c r="AF39" s="227" t="s">
        <v>591</v>
      </c>
      <c r="AG39" s="230" t="s">
        <v>390</v>
      </c>
      <c r="AH39" s="227">
        <v>45936</v>
      </c>
      <c r="AI39" s="227">
        <v>45922</v>
      </c>
      <c r="AJ39" s="227">
        <v>45929</v>
      </c>
      <c r="AK39" s="227">
        <v>45930</v>
      </c>
      <c r="AL39" s="227">
        <v>45931</v>
      </c>
      <c r="AM39" s="251"/>
      <c r="AN39" s="227">
        <v>45943</v>
      </c>
      <c r="AO39" s="227">
        <v>45948</v>
      </c>
      <c r="AP39" s="233"/>
    </row>
    <row r="40" spans="1:42" s="234" customFormat="1" ht="12" customHeight="1" x14ac:dyDescent="0.25">
      <c r="A40" s="31">
        <v>37</v>
      </c>
      <c r="B40" s="72" t="s">
        <v>211</v>
      </c>
      <c r="C40" s="72" t="s">
        <v>206</v>
      </c>
      <c r="D40" s="95" t="s">
        <v>115</v>
      </c>
      <c r="E40" s="167" t="str">
        <f>IF(_xlfn.XLOOKUP(D40,'WTG PH-III'!$D$5:$D$198,'WTG PH-III'!$E$5:$E$198,0,0,1)="","",_xlfn.XLOOKUP(D40,'WTG PH-III'!$D$5:$D$198,'WTG PH-III'!$E$5:$E$198,0,0,1))</f>
        <v>F05</v>
      </c>
      <c r="F40" s="529" t="s">
        <v>589</v>
      </c>
      <c r="G40" s="231">
        <v>9</v>
      </c>
      <c r="H40" s="231" t="s">
        <v>588</v>
      </c>
      <c r="I40" s="231">
        <v>1</v>
      </c>
      <c r="J40" s="231" t="s">
        <v>588</v>
      </c>
      <c r="K40" s="231">
        <v>1</v>
      </c>
      <c r="L40" s="231" t="s">
        <v>589</v>
      </c>
      <c r="M40" s="231">
        <v>1</v>
      </c>
      <c r="N40" s="231" t="s">
        <v>588</v>
      </c>
      <c r="O40" s="231">
        <v>1</v>
      </c>
      <c r="P40" s="251"/>
      <c r="Q40" s="237" t="str">
        <f>IF('WTG PH-III'!AZ41&lt;&gt;"",_xlfn.XLOOKUP(D40,'WTG PH-III'!$D$5:$D$198,'WTG PH-III'!$F$5:$F$198,"",0,1),"")</f>
        <v>MSC</v>
      </c>
      <c r="R40" s="227">
        <v>45807</v>
      </c>
      <c r="S40" s="227">
        <v>45807</v>
      </c>
      <c r="T40" s="227">
        <v>45807</v>
      </c>
      <c r="U40" s="227">
        <v>45807</v>
      </c>
      <c r="V40" s="251"/>
      <c r="W40" s="227" t="s">
        <v>590</v>
      </c>
      <c r="X40" s="227">
        <v>45821</v>
      </c>
      <c r="Y40" s="227">
        <v>45821</v>
      </c>
      <c r="Z40" s="230" t="s">
        <v>390</v>
      </c>
      <c r="AA40" s="227" t="s">
        <v>590</v>
      </c>
      <c r="AB40" s="227">
        <v>45821</v>
      </c>
      <c r="AC40" s="227">
        <v>45953</v>
      </c>
      <c r="AD40" s="251"/>
      <c r="AE40" s="95" t="s">
        <v>115</v>
      </c>
      <c r="AF40" s="227" t="s">
        <v>592</v>
      </c>
      <c r="AG40" s="230" t="s">
        <v>390</v>
      </c>
      <c r="AH40" s="227">
        <v>45938</v>
      </c>
      <c r="AI40" s="227">
        <v>45927</v>
      </c>
      <c r="AJ40" s="227">
        <v>45935</v>
      </c>
      <c r="AK40" s="227">
        <v>45936</v>
      </c>
      <c r="AL40" s="227">
        <v>45939</v>
      </c>
      <c r="AM40" s="251"/>
      <c r="AN40" s="227">
        <v>45939</v>
      </c>
      <c r="AO40" s="227">
        <v>45943</v>
      </c>
      <c r="AP40" s="233"/>
    </row>
    <row r="41" spans="1:42" s="234" customFormat="1" ht="12" customHeight="1" x14ac:dyDescent="0.25">
      <c r="A41" s="31">
        <v>38</v>
      </c>
      <c r="B41" s="72" t="s">
        <v>211</v>
      </c>
      <c r="C41" s="72" t="s">
        <v>206</v>
      </c>
      <c r="D41" s="95" t="s">
        <v>93</v>
      </c>
      <c r="E41" s="167" t="str">
        <f>IF(_xlfn.XLOOKUP(D41,'WTG PH-III'!$D$5:$D$198,'WTG PH-III'!$E$5:$E$198,0,0,1)="","",_xlfn.XLOOKUP(D41,'WTG PH-III'!$D$5:$D$198,'WTG PH-III'!$E$5:$E$198,0,0,1))</f>
        <v>F03</v>
      </c>
      <c r="F41" s="529" t="s">
        <v>589</v>
      </c>
      <c r="G41" s="231">
        <v>9</v>
      </c>
      <c r="H41" s="231" t="s">
        <v>588</v>
      </c>
      <c r="I41" s="231">
        <v>1</v>
      </c>
      <c r="J41" s="231" t="s">
        <v>588</v>
      </c>
      <c r="K41" s="231">
        <v>1</v>
      </c>
      <c r="L41" s="231" t="s">
        <v>589</v>
      </c>
      <c r="M41" s="231">
        <v>1</v>
      </c>
      <c r="N41" s="231" t="s">
        <v>589</v>
      </c>
      <c r="O41" s="231">
        <v>1</v>
      </c>
      <c r="P41" s="251"/>
      <c r="Q41" s="237" t="str">
        <f>IF('WTG PH-III'!AZ42&lt;&gt;"",_xlfn.XLOOKUP(D41,'WTG PH-III'!$D$5:$D$198,'WTG PH-III'!$F$5:$F$198,"",0,1),"")</f>
        <v>MSC</v>
      </c>
      <c r="R41" s="227">
        <v>45784</v>
      </c>
      <c r="S41" s="227">
        <v>45795</v>
      </c>
      <c r="T41" s="227">
        <v>45784</v>
      </c>
      <c r="U41" s="227">
        <v>45795</v>
      </c>
      <c r="V41" s="251"/>
      <c r="W41" s="227" t="s">
        <v>589</v>
      </c>
      <c r="X41" s="227">
        <v>45798</v>
      </c>
      <c r="Y41" s="227">
        <v>45814</v>
      </c>
      <c r="Z41" s="230" t="s">
        <v>390</v>
      </c>
      <c r="AA41" s="227" t="s">
        <v>590</v>
      </c>
      <c r="AB41" s="227">
        <v>45869</v>
      </c>
      <c r="AC41" s="227">
        <v>45986</v>
      </c>
      <c r="AD41" s="251"/>
      <c r="AE41" s="95" t="s">
        <v>93</v>
      </c>
      <c r="AF41" s="227" t="s">
        <v>592</v>
      </c>
      <c r="AG41" s="230" t="s">
        <v>390</v>
      </c>
      <c r="AH41" s="227">
        <v>45973</v>
      </c>
      <c r="AI41" s="227">
        <v>45973</v>
      </c>
      <c r="AJ41" s="227">
        <v>45976</v>
      </c>
      <c r="AK41" s="227">
        <v>45977</v>
      </c>
      <c r="AL41" s="227">
        <v>45978</v>
      </c>
      <c r="AM41" s="251"/>
      <c r="AN41" s="227">
        <v>45976</v>
      </c>
      <c r="AO41" s="227">
        <v>45978</v>
      </c>
      <c r="AP41" s="233"/>
    </row>
    <row r="42" spans="1:42" s="234" customFormat="1" ht="12" customHeight="1" x14ac:dyDescent="0.25">
      <c r="A42" s="31">
        <v>39</v>
      </c>
      <c r="B42" s="72" t="s">
        <v>211</v>
      </c>
      <c r="C42" s="72" t="s">
        <v>206</v>
      </c>
      <c r="D42" s="95" t="s">
        <v>95</v>
      </c>
      <c r="E42" s="167" t="str">
        <f>IF(_xlfn.XLOOKUP(D42,'WTG PH-III'!$D$5:$D$198,'WTG PH-III'!$E$5:$E$198,0,0,1)="","",_xlfn.XLOOKUP(D42,'WTG PH-III'!$D$5:$D$198,'WTG PH-III'!$E$5:$E$198,0,0,1))</f>
        <v>F03</v>
      </c>
      <c r="F42" s="529" t="s">
        <v>589</v>
      </c>
      <c r="G42" s="231">
        <v>9</v>
      </c>
      <c r="H42" s="231" t="s">
        <v>589</v>
      </c>
      <c r="I42" s="231">
        <v>1</v>
      </c>
      <c r="J42" s="231" t="s">
        <v>588</v>
      </c>
      <c r="K42" s="231">
        <v>1</v>
      </c>
      <c r="L42" s="231" t="s">
        <v>589</v>
      </c>
      <c r="M42" s="231">
        <v>1</v>
      </c>
      <c r="N42" s="231" t="s">
        <v>588</v>
      </c>
      <c r="O42" s="231">
        <v>1</v>
      </c>
      <c r="P42" s="251"/>
      <c r="Q42" s="237" t="str">
        <f>IF('WTG PH-III'!AZ43&lt;&gt;"",_xlfn.XLOOKUP(D42,'WTG PH-III'!$D$5:$D$198,'WTG PH-III'!$F$5:$F$198,"",0,1),"")</f>
        <v>MSC</v>
      </c>
      <c r="R42" s="227">
        <v>45979</v>
      </c>
      <c r="S42" s="227">
        <v>45979</v>
      </c>
      <c r="T42" s="227">
        <v>45979</v>
      </c>
      <c r="U42" s="227">
        <v>45979</v>
      </c>
      <c r="V42" s="251"/>
      <c r="W42" s="227" t="s">
        <v>407</v>
      </c>
      <c r="X42" s="227">
        <v>45986</v>
      </c>
      <c r="Y42" s="227">
        <v>45986</v>
      </c>
      <c r="Z42" s="230" t="s">
        <v>390</v>
      </c>
      <c r="AA42" s="227" t="s">
        <v>590</v>
      </c>
      <c r="AB42" s="227">
        <v>45990</v>
      </c>
      <c r="AC42" s="227">
        <v>46010</v>
      </c>
      <c r="AD42" s="251"/>
      <c r="AE42" s="95" t="s">
        <v>95</v>
      </c>
      <c r="AF42" s="5" t="s">
        <v>596</v>
      </c>
      <c r="AG42" s="230" t="s">
        <v>390</v>
      </c>
      <c r="AH42" s="227">
        <v>45991</v>
      </c>
      <c r="AI42" s="227">
        <v>45991</v>
      </c>
      <c r="AJ42" s="227">
        <v>45995</v>
      </c>
      <c r="AK42" s="227">
        <v>45996</v>
      </c>
      <c r="AL42" s="227">
        <v>45997</v>
      </c>
      <c r="AM42" s="251"/>
      <c r="AN42" s="227">
        <v>45994</v>
      </c>
      <c r="AO42" s="227">
        <v>45997</v>
      </c>
      <c r="AP42" s="233"/>
    </row>
    <row r="43" spans="1:42" s="234" customFormat="1" ht="12" customHeight="1" x14ac:dyDescent="0.25">
      <c r="A43" s="31">
        <v>40</v>
      </c>
      <c r="B43" s="72" t="s">
        <v>211</v>
      </c>
      <c r="C43" s="72" t="s">
        <v>206</v>
      </c>
      <c r="D43" s="95" t="s">
        <v>105</v>
      </c>
      <c r="E43" s="167" t="str">
        <f>IF(_xlfn.XLOOKUP(D43,'WTG PH-III'!$D$5:$D$198,'WTG PH-III'!$E$5:$E$198,0,0,1)="","",_xlfn.XLOOKUP(D43,'WTG PH-III'!$D$5:$D$198,'WTG PH-III'!$E$5:$E$198,0,0,1))</f>
        <v>F04</v>
      </c>
      <c r="F43" s="529" t="s">
        <v>589</v>
      </c>
      <c r="G43" s="231">
        <v>9</v>
      </c>
      <c r="H43" s="231" t="s">
        <v>588</v>
      </c>
      <c r="I43" s="231">
        <v>1</v>
      </c>
      <c r="J43" s="231" t="s">
        <v>588</v>
      </c>
      <c r="K43" s="231">
        <v>1</v>
      </c>
      <c r="L43" s="231" t="s">
        <v>589</v>
      </c>
      <c r="M43" s="231">
        <v>1</v>
      </c>
      <c r="N43" s="231" t="s">
        <v>588</v>
      </c>
      <c r="O43" s="231">
        <v>1</v>
      </c>
      <c r="P43" s="252"/>
      <c r="Q43" s="237" t="str">
        <f>IF('WTG PH-III'!AZ44&lt;&gt;"",_xlfn.XLOOKUP(D43,'WTG PH-III'!$D$5:$D$198,'WTG PH-III'!$F$5:$F$198,"",0,1),"")</f>
        <v>MSC</v>
      </c>
      <c r="R43" s="227">
        <v>45761</v>
      </c>
      <c r="S43" s="227">
        <v>45762</v>
      </c>
      <c r="T43" s="227">
        <v>45761</v>
      </c>
      <c r="U43" s="227">
        <v>45762</v>
      </c>
      <c r="V43" s="252"/>
      <c r="W43" s="227" t="s">
        <v>590</v>
      </c>
      <c r="X43" s="227">
        <v>45819</v>
      </c>
      <c r="Y43" s="227">
        <v>45821</v>
      </c>
      <c r="Z43" s="230" t="s">
        <v>390</v>
      </c>
      <c r="AA43" s="227" t="s">
        <v>590</v>
      </c>
      <c r="AB43" s="227">
        <v>45767</v>
      </c>
      <c r="AC43" s="227">
        <v>45958</v>
      </c>
      <c r="AD43" s="252"/>
      <c r="AE43" s="95" t="s">
        <v>105</v>
      </c>
      <c r="AF43" s="227" t="s">
        <v>591</v>
      </c>
      <c r="AG43" s="230" t="s">
        <v>390</v>
      </c>
      <c r="AH43" s="227">
        <v>45943</v>
      </c>
      <c r="AI43" s="227">
        <v>45922</v>
      </c>
      <c r="AJ43" s="227">
        <v>45918</v>
      </c>
      <c r="AK43" s="227">
        <v>45920</v>
      </c>
      <c r="AL43" s="227">
        <v>45922</v>
      </c>
      <c r="AM43" s="252"/>
      <c r="AN43" s="227">
        <v>45942</v>
      </c>
      <c r="AO43" s="227">
        <v>45948</v>
      </c>
      <c r="AP43" s="233"/>
    </row>
    <row r="44" spans="1:42" s="234" customFormat="1" ht="12" customHeight="1" x14ac:dyDescent="0.25">
      <c r="A44" s="31">
        <v>41</v>
      </c>
      <c r="B44" s="72" t="s">
        <v>211</v>
      </c>
      <c r="C44" s="72" t="s">
        <v>206</v>
      </c>
      <c r="D44" s="95" t="s">
        <v>135</v>
      </c>
      <c r="E44" s="167" t="str">
        <f>IF(_xlfn.XLOOKUP(D44,'WTG PH-III'!$D$5:$D$198,'WTG PH-III'!$E$5:$E$198,0,0,1)="","",_xlfn.XLOOKUP(D44,'WTG PH-III'!$D$5:$D$198,'WTG PH-III'!$E$5:$E$198,0,0,1))</f>
        <v>F08</v>
      </c>
      <c r="F44" s="529" t="s">
        <v>588</v>
      </c>
      <c r="G44" s="231">
        <v>9</v>
      </c>
      <c r="H44" s="231" t="s">
        <v>588</v>
      </c>
      <c r="I44" s="231">
        <v>1</v>
      </c>
      <c r="J44" s="231" t="s">
        <v>588</v>
      </c>
      <c r="K44" s="231">
        <v>1</v>
      </c>
      <c r="L44" s="231" t="s">
        <v>589</v>
      </c>
      <c r="M44" s="231">
        <v>1</v>
      </c>
      <c r="N44" s="231" t="s">
        <v>589</v>
      </c>
      <c r="O44" s="231">
        <v>1</v>
      </c>
      <c r="P44" s="251"/>
      <c r="Q44" s="237" t="str">
        <f>IF('WTG PH-III'!AZ45&lt;&gt;"",_xlfn.XLOOKUP(D44,'WTG PH-III'!$D$5:$D$198,'WTG PH-III'!$F$5:$F$198,"",0,1),"")</f>
        <v>ODHAV</v>
      </c>
      <c r="R44" s="227">
        <v>45783</v>
      </c>
      <c r="S44" s="227">
        <v>45800</v>
      </c>
      <c r="T44" s="227">
        <v>45783</v>
      </c>
      <c r="U44" s="227">
        <v>45800</v>
      </c>
      <c r="V44" s="251"/>
      <c r="W44" s="227" t="s">
        <v>589</v>
      </c>
      <c r="X44" s="227">
        <v>45803</v>
      </c>
      <c r="Y44" s="227">
        <v>45814</v>
      </c>
      <c r="Z44" s="230" t="s">
        <v>390</v>
      </c>
      <c r="AA44" s="227" t="s">
        <v>590</v>
      </c>
      <c r="AB44" s="227">
        <v>45916</v>
      </c>
      <c r="AC44" s="227">
        <v>45968</v>
      </c>
      <c r="AD44" s="251"/>
      <c r="AE44" s="95" t="s">
        <v>135</v>
      </c>
      <c r="AF44" s="227" t="s">
        <v>591</v>
      </c>
      <c r="AG44" s="230" t="s">
        <v>390</v>
      </c>
      <c r="AH44" s="227">
        <v>45916</v>
      </c>
      <c r="AI44" s="227">
        <v>45916</v>
      </c>
      <c r="AJ44" s="227">
        <v>45917</v>
      </c>
      <c r="AK44" s="227">
        <v>45919</v>
      </c>
      <c r="AL44" s="227">
        <v>45922</v>
      </c>
      <c r="AM44" s="251"/>
      <c r="AN44" s="227">
        <v>45941</v>
      </c>
      <c r="AO44" s="227">
        <v>45948</v>
      </c>
      <c r="AP44" s="233"/>
    </row>
    <row r="45" spans="1:42" s="234" customFormat="1" ht="12" customHeight="1" x14ac:dyDescent="0.25">
      <c r="A45" s="31">
        <v>42</v>
      </c>
      <c r="B45" s="72" t="s">
        <v>211</v>
      </c>
      <c r="C45" s="72" t="s">
        <v>206</v>
      </c>
      <c r="D45" s="95" t="s">
        <v>118</v>
      </c>
      <c r="E45" s="167" t="str">
        <f>IF(_xlfn.XLOOKUP(D45,'WTG PH-III'!$D$5:$D$198,'WTG PH-III'!$E$5:$E$198,0,0,1)="","",_xlfn.XLOOKUP(D45,'WTG PH-III'!$D$5:$D$198,'WTG PH-III'!$E$5:$E$198,0,0,1))</f>
        <v>F06</v>
      </c>
      <c r="F45" s="529" t="s">
        <v>588</v>
      </c>
      <c r="G45" s="231">
        <v>9</v>
      </c>
      <c r="H45" s="231" t="s">
        <v>588</v>
      </c>
      <c r="I45" s="231">
        <v>1</v>
      </c>
      <c r="J45" s="231" t="s">
        <v>588</v>
      </c>
      <c r="K45" s="231">
        <v>1</v>
      </c>
      <c r="L45" s="231" t="s">
        <v>589</v>
      </c>
      <c r="M45" s="231">
        <v>1</v>
      </c>
      <c r="N45" s="227" t="s">
        <v>589</v>
      </c>
      <c r="O45" s="231">
        <v>1</v>
      </c>
      <c r="P45" s="251"/>
      <c r="Q45" s="237" t="str">
        <f>IF('WTG PH-III'!AZ46&lt;&gt;"",_xlfn.XLOOKUP(D45,'WTG PH-III'!$D$5:$D$198,'WTG PH-III'!$F$5:$F$198,"",0,1),"")</f>
        <v>MSC</v>
      </c>
      <c r="R45" s="227">
        <v>45762</v>
      </c>
      <c r="S45" s="227">
        <v>45763</v>
      </c>
      <c r="T45" s="227">
        <v>45762</v>
      </c>
      <c r="U45" s="227">
        <v>45763</v>
      </c>
      <c r="V45" s="251"/>
      <c r="W45" s="227" t="s">
        <v>589</v>
      </c>
      <c r="X45" s="227">
        <v>45780</v>
      </c>
      <c r="Y45" s="227">
        <v>45800</v>
      </c>
      <c r="Z45" s="230" t="s">
        <v>390</v>
      </c>
      <c r="AA45" s="227" t="s">
        <v>590</v>
      </c>
      <c r="AB45" s="227">
        <v>45766</v>
      </c>
      <c r="AC45" s="227">
        <v>45938</v>
      </c>
      <c r="AD45" s="251"/>
      <c r="AE45" s="95" t="s">
        <v>118</v>
      </c>
      <c r="AF45" s="227" t="s">
        <v>592</v>
      </c>
      <c r="AG45" s="230" t="s">
        <v>390</v>
      </c>
      <c r="AH45" s="227">
        <v>45880</v>
      </c>
      <c r="AI45" s="227">
        <v>45880</v>
      </c>
      <c r="AJ45" s="227">
        <v>45916</v>
      </c>
      <c r="AK45" s="227">
        <v>45918</v>
      </c>
      <c r="AL45" s="227">
        <v>45919</v>
      </c>
      <c r="AM45" s="251"/>
      <c r="AN45" s="227">
        <v>45888</v>
      </c>
      <c r="AO45" s="227">
        <v>45918</v>
      </c>
      <c r="AP45" s="233"/>
    </row>
    <row r="46" spans="1:42" s="234" customFormat="1" ht="12" customHeight="1" x14ac:dyDescent="0.25">
      <c r="A46" s="31">
        <v>43</v>
      </c>
      <c r="B46" s="72" t="s">
        <v>211</v>
      </c>
      <c r="C46" s="72" t="s">
        <v>206</v>
      </c>
      <c r="D46" s="95" t="s">
        <v>137</v>
      </c>
      <c r="E46" s="167" t="str">
        <f>IF(_xlfn.XLOOKUP(D46,'WTG PH-III'!$D$5:$D$198,'WTG PH-III'!$E$5:$E$198,0,0,1)="","",_xlfn.XLOOKUP(D46,'WTG PH-III'!$D$5:$D$198,'WTG PH-III'!$E$5:$E$198,0,0,1))</f>
        <v>F08</v>
      </c>
      <c r="F46" s="530" t="s">
        <v>588</v>
      </c>
      <c r="G46" s="231">
        <v>9</v>
      </c>
      <c r="H46" s="231" t="s">
        <v>588</v>
      </c>
      <c r="I46" s="231">
        <v>1</v>
      </c>
      <c r="J46" s="231" t="s">
        <v>588</v>
      </c>
      <c r="K46" s="231">
        <v>1</v>
      </c>
      <c r="L46" s="231" t="s">
        <v>589</v>
      </c>
      <c r="M46" s="231">
        <v>1</v>
      </c>
      <c r="N46" s="231" t="s">
        <v>589</v>
      </c>
      <c r="O46" s="231">
        <v>1</v>
      </c>
      <c r="P46" s="252"/>
      <c r="Q46" s="237" t="str">
        <f>IF('WTG PH-III'!AZ47&lt;&gt;"",_xlfn.XLOOKUP(D46,'WTG PH-III'!$D$5:$D$198,'WTG PH-III'!$F$5:$F$198,"",0,1),"")</f>
        <v>MSC</v>
      </c>
      <c r="R46" s="227">
        <v>45796</v>
      </c>
      <c r="S46" s="227">
        <v>45796</v>
      </c>
      <c r="T46" s="227">
        <v>45796</v>
      </c>
      <c r="U46" s="227">
        <v>45796</v>
      </c>
      <c r="V46" s="252"/>
      <c r="W46" s="227" t="s">
        <v>590</v>
      </c>
      <c r="X46" s="227">
        <v>45799</v>
      </c>
      <c r="Y46" s="227">
        <v>45799</v>
      </c>
      <c r="Z46" s="230" t="s">
        <v>390</v>
      </c>
      <c r="AA46" s="227" t="s">
        <v>590</v>
      </c>
      <c r="AB46" s="227">
        <v>45797</v>
      </c>
      <c r="AC46" s="227">
        <v>45960</v>
      </c>
      <c r="AD46" s="252"/>
      <c r="AE46" s="95" t="s">
        <v>137</v>
      </c>
      <c r="AF46" s="227" t="s">
        <v>591</v>
      </c>
      <c r="AG46" s="230" t="s">
        <v>390</v>
      </c>
      <c r="AH46" s="227">
        <v>45941</v>
      </c>
      <c r="AI46" s="227">
        <v>45941</v>
      </c>
      <c r="AJ46" s="227">
        <v>45948</v>
      </c>
      <c r="AK46" s="227">
        <v>45949</v>
      </c>
      <c r="AL46" s="227">
        <v>45949</v>
      </c>
      <c r="AM46" s="252"/>
      <c r="AN46" s="227">
        <v>45943</v>
      </c>
      <c r="AO46" s="227">
        <v>45949</v>
      </c>
      <c r="AP46" s="233"/>
    </row>
    <row r="47" spans="1:42" s="234" customFormat="1" ht="12" customHeight="1" x14ac:dyDescent="0.25">
      <c r="A47" s="31">
        <v>44</v>
      </c>
      <c r="B47" s="72" t="s">
        <v>211</v>
      </c>
      <c r="C47" s="72" t="s">
        <v>206</v>
      </c>
      <c r="D47" s="95" t="s">
        <v>42</v>
      </c>
      <c r="E47" s="167" t="str">
        <f>IF(_xlfn.XLOOKUP(D47,'WTG PH-III'!$D$5:$D$198,'WTG PH-III'!$E$5:$E$198,0,0,1)="","",_xlfn.XLOOKUP(D47,'WTG PH-III'!$D$5:$D$198,'WTG PH-III'!$E$5:$E$198,0,0,1))</f>
        <v>F06</v>
      </c>
      <c r="F47" s="529" t="s">
        <v>588</v>
      </c>
      <c r="G47" s="231">
        <v>9</v>
      </c>
      <c r="H47" s="231" t="s">
        <v>588</v>
      </c>
      <c r="I47" s="231">
        <v>1</v>
      </c>
      <c r="J47" s="231" t="s">
        <v>588</v>
      </c>
      <c r="K47" s="231">
        <v>1</v>
      </c>
      <c r="L47" s="231" t="s">
        <v>589</v>
      </c>
      <c r="M47" s="231">
        <v>1</v>
      </c>
      <c r="N47" s="227" t="s">
        <v>589</v>
      </c>
      <c r="O47" s="231">
        <v>1</v>
      </c>
      <c r="P47" s="251"/>
      <c r="Q47" s="237" t="str">
        <f>IF('WTG PH-III'!AZ48&lt;&gt;"",_xlfn.XLOOKUP(D47,'WTG PH-III'!$D$5:$D$198,'WTG PH-III'!$F$5:$F$198,"",0,1),"")</f>
        <v>MSC</v>
      </c>
      <c r="R47" s="227">
        <v>45812</v>
      </c>
      <c r="S47" s="227">
        <v>45815</v>
      </c>
      <c r="T47" s="227">
        <v>45812</v>
      </c>
      <c r="U47" s="227">
        <v>45815</v>
      </c>
      <c r="V47" s="251"/>
      <c r="W47" s="227" t="s">
        <v>589</v>
      </c>
      <c r="X47" s="227">
        <v>45876</v>
      </c>
      <c r="Y47" s="227">
        <v>45876</v>
      </c>
      <c r="Z47" s="230" t="s">
        <v>390</v>
      </c>
      <c r="AA47" s="227" t="s">
        <v>590</v>
      </c>
      <c r="AB47" s="227">
        <v>45817</v>
      </c>
      <c r="AC47" s="227">
        <v>45938</v>
      </c>
      <c r="AD47" s="251"/>
      <c r="AE47" s="95" t="s">
        <v>42</v>
      </c>
      <c r="AF47" s="227" t="s">
        <v>592</v>
      </c>
      <c r="AG47" s="230" t="s">
        <v>390</v>
      </c>
      <c r="AH47" s="227">
        <v>45882</v>
      </c>
      <c r="AI47" s="227">
        <v>45884</v>
      </c>
      <c r="AJ47" s="227">
        <v>45916</v>
      </c>
      <c r="AK47" s="227">
        <v>45918</v>
      </c>
      <c r="AL47" s="227">
        <v>45919</v>
      </c>
      <c r="AM47" s="251"/>
      <c r="AN47" s="227">
        <v>45893</v>
      </c>
      <c r="AO47" s="227">
        <v>45920</v>
      </c>
      <c r="AP47" s="233"/>
    </row>
    <row r="48" spans="1:42" s="234" customFormat="1" ht="12" customHeight="1" x14ac:dyDescent="0.25">
      <c r="A48" s="31">
        <v>45</v>
      </c>
      <c r="B48" s="72" t="s">
        <v>211</v>
      </c>
      <c r="C48" s="72" t="s">
        <v>206</v>
      </c>
      <c r="D48" s="95" t="s">
        <v>139</v>
      </c>
      <c r="E48" s="167" t="str">
        <f>IF(_xlfn.XLOOKUP(D48,'WTG PH-III'!$D$5:$D$198,'WTG PH-III'!$E$5:$E$198,0,0,1)="","",_xlfn.XLOOKUP(D48,'WTG PH-III'!$D$5:$D$198,'WTG PH-III'!$E$5:$E$198,0,0,1))</f>
        <v>F08</v>
      </c>
      <c r="F48" s="529" t="s">
        <v>588</v>
      </c>
      <c r="G48" s="231">
        <v>9</v>
      </c>
      <c r="H48" s="231" t="s">
        <v>588</v>
      </c>
      <c r="I48" s="231">
        <v>1</v>
      </c>
      <c r="J48" s="231" t="s">
        <v>588</v>
      </c>
      <c r="K48" s="231">
        <v>1</v>
      </c>
      <c r="L48" s="231" t="s">
        <v>589</v>
      </c>
      <c r="M48" s="231">
        <v>1</v>
      </c>
      <c r="N48" s="231" t="s">
        <v>589</v>
      </c>
      <c r="O48" s="231">
        <v>1</v>
      </c>
      <c r="P48" s="251"/>
      <c r="Q48" s="237" t="str">
        <f>IF('WTG PH-III'!AZ49&lt;&gt;"",_xlfn.XLOOKUP(D48,'WTG PH-III'!$D$5:$D$198,'WTG PH-III'!$F$5:$F$198,"",0,1),"")</f>
        <v>AB INFRA</v>
      </c>
      <c r="R48" s="227">
        <v>45784</v>
      </c>
      <c r="S48" s="227">
        <v>45784</v>
      </c>
      <c r="T48" s="227">
        <v>45784</v>
      </c>
      <c r="U48" s="227">
        <v>45784</v>
      </c>
      <c r="V48" s="251"/>
      <c r="W48" s="227" t="s">
        <v>590</v>
      </c>
      <c r="X48" s="227">
        <v>45785</v>
      </c>
      <c r="Y48" s="227">
        <v>45818</v>
      </c>
      <c r="Z48" s="230" t="s">
        <v>390</v>
      </c>
      <c r="AA48" s="227" t="s">
        <v>590</v>
      </c>
      <c r="AB48" s="227">
        <v>45812</v>
      </c>
      <c r="AC48" s="227">
        <v>45961</v>
      </c>
      <c r="AD48" s="251"/>
      <c r="AE48" s="95" t="s">
        <v>139</v>
      </c>
      <c r="AF48" s="227" t="s">
        <v>592</v>
      </c>
      <c r="AG48" s="230" t="s">
        <v>390</v>
      </c>
      <c r="AH48" s="227">
        <v>45929</v>
      </c>
      <c r="AI48" s="227">
        <v>45880</v>
      </c>
      <c r="AJ48" s="227">
        <v>45938</v>
      </c>
      <c r="AK48" s="227">
        <v>45939</v>
      </c>
      <c r="AL48" s="227">
        <v>45939</v>
      </c>
      <c r="AM48" s="251"/>
      <c r="AN48" s="227">
        <v>45935</v>
      </c>
      <c r="AO48" s="227">
        <v>45939</v>
      </c>
      <c r="AP48" s="233"/>
    </row>
    <row r="49" spans="1:42" s="234" customFormat="1" ht="12" customHeight="1" x14ac:dyDescent="0.25">
      <c r="A49" s="31">
        <v>46</v>
      </c>
      <c r="B49" s="72" t="s">
        <v>211</v>
      </c>
      <c r="C49" s="72" t="s">
        <v>206</v>
      </c>
      <c r="D49" s="95" t="s">
        <v>123</v>
      </c>
      <c r="E49" s="167" t="str">
        <f>IF(_xlfn.XLOOKUP(D49,'WTG PH-III'!$D$5:$D$198,'WTG PH-III'!$E$5:$E$198,0,0,1)="","",_xlfn.XLOOKUP(D49,'WTG PH-III'!$D$5:$D$198,'WTG PH-III'!$E$5:$E$198,0,0,1))</f>
        <v>F06</v>
      </c>
      <c r="F49" s="530" t="s">
        <v>588</v>
      </c>
      <c r="G49" s="231">
        <v>9</v>
      </c>
      <c r="H49" s="231" t="s">
        <v>588</v>
      </c>
      <c r="I49" s="231">
        <v>1</v>
      </c>
      <c r="J49" s="231" t="s">
        <v>588</v>
      </c>
      <c r="K49" s="231">
        <v>1</v>
      </c>
      <c r="L49" s="231" t="s">
        <v>589</v>
      </c>
      <c r="M49" s="231">
        <v>1</v>
      </c>
      <c r="N49" s="231" t="s">
        <v>588</v>
      </c>
      <c r="O49" s="231">
        <v>1</v>
      </c>
      <c r="P49" s="252"/>
      <c r="Q49" s="237" t="str">
        <f>IF('WTG PH-III'!AZ50&lt;&gt;"",_xlfn.XLOOKUP(D49,'WTG PH-III'!$D$5:$D$198,'WTG PH-III'!$F$5:$F$198,"",0,1),"")</f>
        <v>MSC</v>
      </c>
      <c r="R49" s="227">
        <v>45817</v>
      </c>
      <c r="S49" s="227">
        <v>45818</v>
      </c>
      <c r="T49" s="227">
        <v>45817</v>
      </c>
      <c r="U49" s="227">
        <v>45818</v>
      </c>
      <c r="V49" s="252"/>
      <c r="W49" s="227" t="s">
        <v>590</v>
      </c>
      <c r="X49" s="227">
        <v>45820</v>
      </c>
      <c r="Y49" s="227">
        <v>45820</v>
      </c>
      <c r="Z49" s="230" t="s">
        <v>390</v>
      </c>
      <c r="AA49" s="227" t="s">
        <v>590</v>
      </c>
      <c r="AB49" s="227">
        <v>45819</v>
      </c>
      <c r="AC49" s="227">
        <v>45941</v>
      </c>
      <c r="AD49" s="252"/>
      <c r="AE49" s="95" t="s">
        <v>123</v>
      </c>
      <c r="AF49" s="227" t="s">
        <v>592</v>
      </c>
      <c r="AG49" s="230" t="s">
        <v>390</v>
      </c>
      <c r="AH49" s="227">
        <v>45884</v>
      </c>
      <c r="AI49" s="227">
        <v>45884</v>
      </c>
      <c r="AJ49" s="227">
        <v>45915</v>
      </c>
      <c r="AK49" s="227">
        <v>45918</v>
      </c>
      <c r="AL49" s="227">
        <v>45919</v>
      </c>
      <c r="AM49" s="252"/>
      <c r="AN49" s="227">
        <v>45914</v>
      </c>
      <c r="AO49" s="227">
        <v>45918</v>
      </c>
      <c r="AP49" s="233"/>
    </row>
    <row r="50" spans="1:42" s="234" customFormat="1" ht="12" customHeight="1" x14ac:dyDescent="0.25">
      <c r="A50" s="31">
        <v>47</v>
      </c>
      <c r="B50" s="72" t="s">
        <v>211</v>
      </c>
      <c r="C50" s="72" t="s">
        <v>206</v>
      </c>
      <c r="D50" s="95" t="s">
        <v>141</v>
      </c>
      <c r="E50" s="167" t="str">
        <f>IF(_xlfn.XLOOKUP(D50,'WTG PH-III'!$D$5:$D$198,'WTG PH-III'!$E$5:$E$198,0,0,1)="","",_xlfn.XLOOKUP(D50,'WTG PH-III'!$D$5:$D$198,'WTG PH-III'!$E$5:$E$198,0,0,1))</f>
        <v>F08</v>
      </c>
      <c r="F50" s="530" t="s">
        <v>588</v>
      </c>
      <c r="G50" s="231">
        <v>9</v>
      </c>
      <c r="H50" s="231" t="s">
        <v>588</v>
      </c>
      <c r="I50" s="231">
        <v>1</v>
      </c>
      <c r="J50" s="231" t="s">
        <v>588</v>
      </c>
      <c r="K50" s="231">
        <v>1</v>
      </c>
      <c r="L50" s="231" t="s">
        <v>589</v>
      </c>
      <c r="M50" s="231">
        <v>1</v>
      </c>
      <c r="N50" s="231" t="s">
        <v>588</v>
      </c>
      <c r="O50" s="231">
        <v>1</v>
      </c>
      <c r="P50" s="252"/>
      <c r="Q50" s="237" t="str">
        <f>IF('WTG PH-III'!AZ51&lt;&gt;"",_xlfn.XLOOKUP(D50,'WTG PH-III'!$D$5:$D$198,'WTG PH-III'!$F$5:$F$198,"",0,1),"")</f>
        <v>MSC</v>
      </c>
      <c r="R50" s="227">
        <v>45812</v>
      </c>
      <c r="S50" s="227">
        <v>45815</v>
      </c>
      <c r="T50" s="227">
        <v>45812</v>
      </c>
      <c r="U50" s="227">
        <v>45815</v>
      </c>
      <c r="V50" s="252"/>
      <c r="W50" s="227" t="s">
        <v>590</v>
      </c>
      <c r="X50" s="227">
        <v>45819</v>
      </c>
      <c r="Y50" s="227">
        <v>45898</v>
      </c>
      <c r="Z50" s="230" t="s">
        <v>390</v>
      </c>
      <c r="AA50" s="227" t="s">
        <v>590</v>
      </c>
      <c r="AB50" s="227">
        <v>45817</v>
      </c>
      <c r="AC50" s="227">
        <v>45948</v>
      </c>
      <c r="AD50" s="252"/>
      <c r="AE50" s="95" t="s">
        <v>141</v>
      </c>
      <c r="AF50" s="227" t="s">
        <v>591</v>
      </c>
      <c r="AG50" s="230" t="s">
        <v>390</v>
      </c>
      <c r="AH50" s="227">
        <v>45913</v>
      </c>
      <c r="AI50" s="227">
        <v>45913</v>
      </c>
      <c r="AJ50" s="227">
        <v>45919</v>
      </c>
      <c r="AK50" s="227">
        <v>45921</v>
      </c>
      <c r="AL50" s="227">
        <v>45930</v>
      </c>
      <c r="AM50" s="252"/>
      <c r="AN50" s="227">
        <v>45938</v>
      </c>
      <c r="AO50" s="227">
        <v>45942</v>
      </c>
      <c r="AP50" s="233"/>
    </row>
    <row r="51" spans="1:42" s="234" customFormat="1" ht="12" customHeight="1" x14ac:dyDescent="0.25">
      <c r="A51" s="31">
        <v>48</v>
      </c>
      <c r="B51" s="73" t="s">
        <v>211</v>
      </c>
      <c r="C51" s="77" t="s">
        <v>206</v>
      </c>
      <c r="D51" s="95" t="s">
        <v>131</v>
      </c>
      <c r="E51" s="167" t="str">
        <f>IF(_xlfn.XLOOKUP(D51,'WTG PH-III'!$D$5:$D$198,'WTG PH-III'!$E$5:$E$198,0,0,1)="","",_xlfn.XLOOKUP(D51,'WTG PH-III'!$D$5:$D$198,'WTG PH-III'!$E$5:$E$198,0,0,1))</f>
        <v>F07</v>
      </c>
      <c r="F51" s="528" t="s">
        <v>588</v>
      </c>
      <c r="G51" s="231">
        <v>9</v>
      </c>
      <c r="H51" s="231" t="s">
        <v>588</v>
      </c>
      <c r="I51" s="231">
        <v>1</v>
      </c>
      <c r="J51" s="230" t="s">
        <v>588</v>
      </c>
      <c r="K51" s="231">
        <v>1</v>
      </c>
      <c r="L51" s="231" t="s">
        <v>589</v>
      </c>
      <c r="M51" s="231">
        <v>1</v>
      </c>
      <c r="N51" s="231" t="s">
        <v>588</v>
      </c>
      <c r="O51" s="231">
        <v>1</v>
      </c>
      <c r="P51" s="251"/>
      <c r="Q51" s="237" t="str">
        <f>IF('WTG PH-III'!AZ52&lt;&gt;"",_xlfn.XLOOKUP(D51,'WTG PH-III'!$D$5:$D$198,'WTG PH-III'!$F$5:$F$198,"",0,1),"")</f>
        <v>MSC</v>
      </c>
      <c r="R51" s="227">
        <v>45789</v>
      </c>
      <c r="S51" s="227">
        <v>45790</v>
      </c>
      <c r="T51" s="227">
        <v>45789</v>
      </c>
      <c r="U51" s="227">
        <v>45790</v>
      </c>
      <c r="V51" s="251"/>
      <c r="W51" s="227" t="s">
        <v>590</v>
      </c>
      <c r="X51" s="227">
        <v>45796</v>
      </c>
      <c r="Y51" s="227">
        <v>45800</v>
      </c>
      <c r="Z51" s="230" t="s">
        <v>390</v>
      </c>
      <c r="AA51" s="227" t="s">
        <v>590</v>
      </c>
      <c r="AB51" s="227">
        <v>45791</v>
      </c>
      <c r="AC51" s="227">
        <v>45942</v>
      </c>
      <c r="AD51" s="251"/>
      <c r="AE51" s="95" t="s">
        <v>131</v>
      </c>
      <c r="AF51" s="227" t="s">
        <v>592</v>
      </c>
      <c r="AG51" s="230" t="s">
        <v>390</v>
      </c>
      <c r="AH51" s="227">
        <v>45882</v>
      </c>
      <c r="AI51" s="227">
        <v>45882</v>
      </c>
      <c r="AJ51" s="227">
        <v>45899</v>
      </c>
      <c r="AK51" s="227">
        <v>45899</v>
      </c>
      <c r="AL51" s="227">
        <v>45900</v>
      </c>
      <c r="AM51" s="251"/>
      <c r="AN51" s="227">
        <v>45902</v>
      </c>
      <c r="AO51" s="227">
        <v>45918</v>
      </c>
      <c r="AP51" s="233"/>
    </row>
    <row r="52" spans="1:42" s="234" customFormat="1" ht="12" customHeight="1" x14ac:dyDescent="0.25">
      <c r="A52" s="31">
        <v>49</v>
      </c>
      <c r="B52" s="73" t="s">
        <v>211</v>
      </c>
      <c r="C52" s="72" t="s">
        <v>206</v>
      </c>
      <c r="D52" s="95" t="s">
        <v>143</v>
      </c>
      <c r="E52" s="167" t="str">
        <f>IF(_xlfn.XLOOKUP(D52,'WTG PH-III'!$D$5:$D$198,'WTG PH-III'!$E$5:$E$198,0,0,1)="","",_xlfn.XLOOKUP(D52,'WTG PH-III'!$D$5:$D$198,'WTG PH-III'!$E$5:$E$198,0,0,1))</f>
        <v>F08</v>
      </c>
      <c r="F52" s="529" t="s">
        <v>589</v>
      </c>
      <c r="G52" s="231">
        <v>9</v>
      </c>
      <c r="H52" s="231" t="s">
        <v>589</v>
      </c>
      <c r="I52" s="231">
        <v>1</v>
      </c>
      <c r="J52" s="230" t="s">
        <v>588</v>
      </c>
      <c r="K52" s="231">
        <v>1</v>
      </c>
      <c r="L52" s="231" t="s">
        <v>589</v>
      </c>
      <c r="M52" s="231">
        <v>1</v>
      </c>
      <c r="N52" s="231" t="s">
        <v>589</v>
      </c>
      <c r="O52" s="231">
        <v>1</v>
      </c>
      <c r="P52" s="252"/>
      <c r="Q52" s="237" t="str">
        <f>IF('WTG PH-III'!AZ53&lt;&gt;"",_xlfn.XLOOKUP(D52,'WTG PH-III'!$D$5:$D$198,'WTG PH-III'!$F$5:$F$198,"",0,1),"")</f>
        <v>HBG</v>
      </c>
      <c r="R52" s="227">
        <v>45789</v>
      </c>
      <c r="S52" s="227">
        <v>45790</v>
      </c>
      <c r="T52" s="227">
        <v>45789</v>
      </c>
      <c r="U52" s="227">
        <v>45790</v>
      </c>
      <c r="V52" s="252"/>
      <c r="W52" s="227" t="s">
        <v>589</v>
      </c>
      <c r="X52" s="227">
        <v>45803</v>
      </c>
      <c r="Y52" s="227">
        <v>45814</v>
      </c>
      <c r="Z52" s="230" t="s">
        <v>390</v>
      </c>
      <c r="AA52" s="227" t="s">
        <v>589</v>
      </c>
      <c r="AB52" s="227">
        <v>45804</v>
      </c>
      <c r="AC52" s="227">
        <v>45961</v>
      </c>
      <c r="AD52" s="252"/>
      <c r="AE52" s="95" t="s">
        <v>143</v>
      </c>
      <c r="AF52" s="227" t="s">
        <v>592</v>
      </c>
      <c r="AG52" s="230" t="s">
        <v>390</v>
      </c>
      <c r="AH52" s="227">
        <v>45915</v>
      </c>
      <c r="AI52" s="227">
        <v>45915</v>
      </c>
      <c r="AJ52" s="227">
        <v>45930</v>
      </c>
      <c r="AK52" s="227">
        <v>45931</v>
      </c>
      <c r="AL52" s="227">
        <v>45931</v>
      </c>
      <c r="AM52" s="252"/>
      <c r="AN52" s="227">
        <v>45935</v>
      </c>
      <c r="AO52" s="227">
        <v>45943</v>
      </c>
      <c r="AP52" s="233"/>
    </row>
    <row r="53" spans="1:42" s="234" customFormat="1" ht="12" customHeight="1" x14ac:dyDescent="0.25">
      <c r="A53" s="31">
        <v>50</v>
      </c>
      <c r="B53" s="73" t="s">
        <v>211</v>
      </c>
      <c r="C53" s="77" t="s">
        <v>206</v>
      </c>
      <c r="D53" s="95" t="s">
        <v>125</v>
      </c>
      <c r="E53" s="167" t="str">
        <f>IF(_xlfn.XLOOKUP(D53,'WTG PH-III'!$D$5:$D$198,'WTG PH-III'!$E$5:$E$198,0,0,1)="","",_xlfn.XLOOKUP(D53,'WTG PH-III'!$D$5:$D$198,'WTG PH-III'!$E$5:$E$198,0,0,1))</f>
        <v>F07</v>
      </c>
      <c r="F53" s="529" t="s">
        <v>589</v>
      </c>
      <c r="G53" s="231">
        <v>9</v>
      </c>
      <c r="H53" s="231" t="s">
        <v>589</v>
      </c>
      <c r="I53" s="231">
        <v>1</v>
      </c>
      <c r="J53" s="231" t="s">
        <v>588</v>
      </c>
      <c r="K53" s="231">
        <v>1</v>
      </c>
      <c r="L53" s="231" t="s">
        <v>589</v>
      </c>
      <c r="M53" s="231">
        <v>1</v>
      </c>
      <c r="N53" s="227" t="s">
        <v>589</v>
      </c>
      <c r="O53" s="231">
        <v>1</v>
      </c>
      <c r="P53" s="251"/>
      <c r="Q53" s="237" t="str">
        <f>IF('WTG PH-III'!AZ54&lt;&gt;"",_xlfn.XLOOKUP(D53,'WTG PH-III'!$D$5:$D$198,'WTG PH-III'!$F$5:$F$198,"",0,1),"")</f>
        <v>MSC</v>
      </c>
      <c r="R53" s="227">
        <v>45814</v>
      </c>
      <c r="S53" s="227">
        <v>45816</v>
      </c>
      <c r="T53" s="227">
        <v>45814</v>
      </c>
      <c r="U53" s="227">
        <v>45816</v>
      </c>
      <c r="V53" s="251"/>
      <c r="W53" s="227" t="s">
        <v>589</v>
      </c>
      <c r="X53" s="227">
        <v>45821</v>
      </c>
      <c r="Y53" s="227">
        <v>45821</v>
      </c>
      <c r="Z53" s="230" t="s">
        <v>390</v>
      </c>
      <c r="AA53" s="227" t="s">
        <v>590</v>
      </c>
      <c r="AB53" s="227">
        <v>45943</v>
      </c>
      <c r="AC53" s="227">
        <v>45949</v>
      </c>
      <c r="AD53" s="251"/>
      <c r="AE53" s="95" t="s">
        <v>125</v>
      </c>
      <c r="AF53" s="227" t="s">
        <v>592</v>
      </c>
      <c r="AG53" s="230" t="s">
        <v>390</v>
      </c>
      <c r="AH53" s="227">
        <v>45935</v>
      </c>
      <c r="AI53" s="227">
        <v>45947</v>
      </c>
      <c r="AJ53" s="227">
        <v>45955</v>
      </c>
      <c r="AK53" s="227">
        <v>45956</v>
      </c>
      <c r="AL53" s="227">
        <v>45957</v>
      </c>
      <c r="AM53" s="251"/>
      <c r="AN53" s="227">
        <v>45954</v>
      </c>
      <c r="AO53" s="227">
        <v>45960</v>
      </c>
      <c r="AP53" s="233"/>
    </row>
    <row r="54" spans="1:42" s="234" customFormat="1" ht="12" customHeight="1" x14ac:dyDescent="0.25">
      <c r="A54" s="31">
        <v>51</v>
      </c>
      <c r="B54" s="73" t="s">
        <v>211</v>
      </c>
      <c r="C54" s="77" t="s">
        <v>206</v>
      </c>
      <c r="D54" s="95" t="s">
        <v>133</v>
      </c>
      <c r="E54" s="167" t="str">
        <f>IF(_xlfn.XLOOKUP(D54,'WTG PH-III'!$D$5:$D$198,'WTG PH-III'!$E$5:$E$198,0,0,1)="","",_xlfn.XLOOKUP(D54,'WTG PH-III'!$D$5:$D$198,'WTG PH-III'!$E$5:$E$198,0,0,1))</f>
        <v>F07</v>
      </c>
      <c r="F54" s="529" t="s">
        <v>589</v>
      </c>
      <c r="G54" s="231">
        <v>9</v>
      </c>
      <c r="H54" s="231" t="s">
        <v>589</v>
      </c>
      <c r="I54" s="231">
        <v>1</v>
      </c>
      <c r="J54" s="231" t="s">
        <v>588</v>
      </c>
      <c r="K54" s="231">
        <v>1</v>
      </c>
      <c r="L54" s="231" t="s">
        <v>589</v>
      </c>
      <c r="M54" s="231">
        <v>1</v>
      </c>
      <c r="N54" s="227" t="s">
        <v>589</v>
      </c>
      <c r="O54" s="231">
        <v>1</v>
      </c>
      <c r="P54" s="251"/>
      <c r="Q54" s="237" t="str">
        <f>IF('WTG PH-III'!AZ55&lt;&gt;"",_xlfn.XLOOKUP(D54,'WTG PH-III'!$D$5:$D$198,'WTG PH-III'!$F$5:$F$198,"",0,1),"")</f>
        <v>MSC</v>
      </c>
      <c r="R54" s="227">
        <v>45879</v>
      </c>
      <c r="S54" s="227">
        <v>45880</v>
      </c>
      <c r="T54" s="227">
        <v>45879</v>
      </c>
      <c r="U54" s="227">
        <v>45880</v>
      </c>
      <c r="V54" s="251"/>
      <c r="W54" s="227" t="s">
        <v>589</v>
      </c>
      <c r="X54" s="227">
        <v>45885</v>
      </c>
      <c r="Y54" s="227">
        <v>45885</v>
      </c>
      <c r="Z54" s="230" t="s">
        <v>390</v>
      </c>
      <c r="AA54" s="227" t="s">
        <v>595</v>
      </c>
      <c r="AB54" s="227">
        <v>45898</v>
      </c>
      <c r="AC54" s="227">
        <v>45937</v>
      </c>
      <c r="AD54" s="251"/>
      <c r="AE54" s="95" t="s">
        <v>133</v>
      </c>
      <c r="AF54" s="227" t="s">
        <v>591</v>
      </c>
      <c r="AG54" s="227" t="s">
        <v>390</v>
      </c>
      <c r="AH54" s="227">
        <v>45921</v>
      </c>
      <c r="AI54" s="227">
        <v>45921</v>
      </c>
      <c r="AJ54" s="227">
        <v>45959</v>
      </c>
      <c r="AK54" s="227">
        <v>45960</v>
      </c>
      <c r="AL54" s="227">
        <v>45960</v>
      </c>
      <c r="AM54" s="251"/>
      <c r="AN54" s="227">
        <v>45938</v>
      </c>
      <c r="AO54" s="227">
        <v>45940</v>
      </c>
      <c r="AP54" s="233"/>
    </row>
    <row r="55" spans="1:42" s="234" customFormat="1" ht="12" customHeight="1" x14ac:dyDescent="0.25">
      <c r="A55" s="31">
        <v>52</v>
      </c>
      <c r="B55" s="73" t="s">
        <v>211</v>
      </c>
      <c r="C55" s="77" t="s">
        <v>206</v>
      </c>
      <c r="D55" s="95" t="s">
        <v>111</v>
      </c>
      <c r="E55" s="167" t="str">
        <f>IF(_xlfn.XLOOKUP(D55,'WTG PH-III'!$D$5:$D$198,'WTG PH-III'!$E$5:$E$198,0,0,1)="","",_xlfn.XLOOKUP(D55,'WTG PH-III'!$D$5:$D$198,'WTG PH-III'!$E$5:$E$198,0,0,1))</f>
        <v>F05</v>
      </c>
      <c r="F55" s="529" t="s">
        <v>589</v>
      </c>
      <c r="G55" s="231">
        <v>9</v>
      </c>
      <c r="H55" s="231" t="s">
        <v>589</v>
      </c>
      <c r="I55" s="231">
        <v>1</v>
      </c>
      <c r="J55" s="231" t="s">
        <v>588</v>
      </c>
      <c r="K55" s="231">
        <v>1</v>
      </c>
      <c r="L55" s="231" t="s">
        <v>589</v>
      </c>
      <c r="M55" s="231">
        <v>1</v>
      </c>
      <c r="N55" s="231" t="s">
        <v>588</v>
      </c>
      <c r="O55" s="231">
        <v>1</v>
      </c>
      <c r="P55" s="251"/>
      <c r="Q55" s="237" t="str">
        <f>IF('WTG PH-III'!AZ56&lt;&gt;"",_xlfn.XLOOKUP(D55,'WTG PH-III'!$D$5:$D$198,'WTG PH-III'!$F$5:$F$198,"",0,1),"")</f>
        <v>MSC</v>
      </c>
      <c r="R55" s="227">
        <v>46035</v>
      </c>
      <c r="S55" s="227">
        <v>46036</v>
      </c>
      <c r="T55" s="227">
        <v>46035</v>
      </c>
      <c r="U55" s="227">
        <v>46036</v>
      </c>
      <c r="V55" s="251"/>
      <c r="W55" s="227" t="s">
        <v>589</v>
      </c>
      <c r="X55" s="227">
        <v>46042</v>
      </c>
      <c r="Y55" s="227">
        <v>46042</v>
      </c>
      <c r="Z55" s="230" t="s">
        <v>390</v>
      </c>
      <c r="AA55" s="227" t="s">
        <v>597</v>
      </c>
      <c r="AB55" s="227">
        <v>46042</v>
      </c>
      <c r="AC55" s="227">
        <v>46069</v>
      </c>
      <c r="AD55" s="251"/>
      <c r="AE55" s="95" t="s">
        <v>111</v>
      </c>
      <c r="AF55" s="227" t="s">
        <v>591</v>
      </c>
      <c r="AG55" s="230"/>
      <c r="AH55" s="227">
        <v>46061</v>
      </c>
      <c r="AI55" s="227">
        <v>46061</v>
      </c>
      <c r="AJ55" s="227">
        <v>46069</v>
      </c>
      <c r="AK55" s="227">
        <v>46070</v>
      </c>
      <c r="AL55" s="227">
        <v>46070</v>
      </c>
      <c r="AM55" s="251"/>
      <c r="AN55" s="227">
        <v>46070</v>
      </c>
      <c r="AO55" s="227">
        <v>46070</v>
      </c>
      <c r="AP55" s="233"/>
    </row>
    <row r="56" spans="1:42" s="234" customFormat="1" ht="12" customHeight="1" x14ac:dyDescent="0.25">
      <c r="A56" s="31">
        <v>53</v>
      </c>
      <c r="B56" s="73" t="s">
        <v>211</v>
      </c>
      <c r="C56" s="77" t="s">
        <v>206</v>
      </c>
      <c r="D56" s="95" t="s">
        <v>109</v>
      </c>
      <c r="E56" s="167" t="str">
        <f>IF(_xlfn.XLOOKUP(D56,'WTG PH-III'!$D$5:$D$198,'WTG PH-III'!$E$5:$E$198,0,0,1)="","",_xlfn.XLOOKUP(D56,'WTG PH-III'!$D$5:$D$198,'WTG PH-III'!$E$5:$E$198,0,0,1))</f>
        <v>F05</v>
      </c>
      <c r="F56" s="529" t="s">
        <v>589</v>
      </c>
      <c r="G56" s="231">
        <v>9</v>
      </c>
      <c r="H56" s="231" t="s">
        <v>589</v>
      </c>
      <c r="I56" s="231">
        <v>1</v>
      </c>
      <c r="J56" s="231" t="s">
        <v>588</v>
      </c>
      <c r="K56" s="231">
        <v>1</v>
      </c>
      <c r="L56" s="231" t="s">
        <v>589</v>
      </c>
      <c r="M56" s="231">
        <v>1</v>
      </c>
      <c r="N56" s="231" t="s">
        <v>589</v>
      </c>
      <c r="O56" s="231">
        <v>1</v>
      </c>
      <c r="P56" s="251"/>
      <c r="Q56" s="237" t="str">
        <f>IF('WTG PH-III'!AZ57&lt;&gt;"",_xlfn.XLOOKUP(D56,'WTG PH-III'!$D$5:$D$198,'WTG PH-III'!$F$5:$F$198,"",0,1),"")</f>
        <v>MSC</v>
      </c>
      <c r="R56" s="227">
        <v>45958</v>
      </c>
      <c r="S56" s="227">
        <v>45961</v>
      </c>
      <c r="T56" s="227">
        <v>45958</v>
      </c>
      <c r="U56" s="227">
        <v>45961</v>
      </c>
      <c r="V56" s="251"/>
      <c r="W56" s="227" t="s">
        <v>589</v>
      </c>
      <c r="X56" s="227">
        <v>45975</v>
      </c>
      <c r="Y56" s="227">
        <v>45976</v>
      </c>
      <c r="Z56" s="230" t="s">
        <v>390</v>
      </c>
      <c r="AA56" s="227" t="s">
        <v>407</v>
      </c>
      <c r="AB56" s="227">
        <v>45985</v>
      </c>
      <c r="AC56" s="227">
        <v>45989</v>
      </c>
      <c r="AD56" s="251"/>
      <c r="AE56" s="95" t="s">
        <v>109</v>
      </c>
      <c r="AF56" s="227" t="s">
        <v>591</v>
      </c>
      <c r="AG56" s="230" t="s">
        <v>390</v>
      </c>
      <c r="AH56" s="227">
        <v>45988</v>
      </c>
      <c r="AI56" s="227">
        <v>45988</v>
      </c>
      <c r="AJ56" s="227">
        <v>45996</v>
      </c>
      <c r="AK56" s="227">
        <v>45997</v>
      </c>
      <c r="AL56" s="227">
        <v>45998</v>
      </c>
      <c r="AM56" s="251"/>
      <c r="AN56" s="227">
        <v>46001</v>
      </c>
      <c r="AO56" s="227">
        <v>46003</v>
      </c>
      <c r="AP56" s="233"/>
    </row>
    <row r="57" spans="1:42" s="234" customFormat="1" ht="12" customHeight="1" x14ac:dyDescent="0.25">
      <c r="A57" s="31">
        <v>54</v>
      </c>
      <c r="B57" s="73" t="s">
        <v>211</v>
      </c>
      <c r="C57" s="77" t="s">
        <v>206</v>
      </c>
      <c r="D57" s="95" t="s">
        <v>74</v>
      </c>
      <c r="E57" s="167" t="str">
        <f>IF(_xlfn.XLOOKUP(D57,'WTG PH-III'!$D$5:$D$198,'WTG PH-III'!$E$5:$E$198,0,0,1)="","",_xlfn.XLOOKUP(D57,'WTG PH-III'!$D$5:$D$198,'WTG PH-III'!$E$5:$E$198,0,0,1))</f>
        <v>F01</v>
      </c>
      <c r="F57" s="529" t="s">
        <v>589</v>
      </c>
      <c r="G57" s="231">
        <v>9</v>
      </c>
      <c r="H57" s="231" t="s">
        <v>589</v>
      </c>
      <c r="I57" s="231">
        <v>1</v>
      </c>
      <c r="J57" s="231" t="s">
        <v>588</v>
      </c>
      <c r="K57" s="231">
        <v>1</v>
      </c>
      <c r="L57" s="231" t="s">
        <v>589</v>
      </c>
      <c r="M57" s="231">
        <v>1</v>
      </c>
      <c r="N57" s="231" t="s">
        <v>588</v>
      </c>
      <c r="O57" s="231">
        <v>1</v>
      </c>
      <c r="P57" s="251"/>
      <c r="Q57" s="237" t="str">
        <f>IF('WTG PH-III'!AZ58&lt;&gt;"",_xlfn.XLOOKUP(D57,'WTG PH-III'!$D$5:$D$198,'WTG PH-III'!$F$5:$F$198,"",0,1),"")</f>
        <v>DNC</v>
      </c>
      <c r="R57" s="227">
        <v>46020</v>
      </c>
      <c r="S57" s="227">
        <v>46020</v>
      </c>
      <c r="T57" s="227">
        <v>46020</v>
      </c>
      <c r="U57" s="227">
        <v>46020</v>
      </c>
      <c r="V57" s="251"/>
      <c r="W57" s="227" t="s">
        <v>589</v>
      </c>
      <c r="X57" s="227">
        <v>46022</v>
      </c>
      <c r="Y57" s="227">
        <v>46022</v>
      </c>
      <c r="Z57" s="230" t="s">
        <v>390</v>
      </c>
      <c r="AA57" s="227" t="s">
        <v>589</v>
      </c>
      <c r="AB57" s="227">
        <v>46022</v>
      </c>
      <c r="AC57" s="227">
        <v>46055</v>
      </c>
      <c r="AD57" s="251"/>
      <c r="AE57" s="95" t="s">
        <v>74</v>
      </c>
      <c r="AF57" s="5" t="s">
        <v>596</v>
      </c>
      <c r="AG57" s="230" t="s">
        <v>390</v>
      </c>
      <c r="AH57" s="227">
        <v>46032</v>
      </c>
      <c r="AI57" s="227">
        <v>46029</v>
      </c>
      <c r="AJ57" s="227">
        <v>46032</v>
      </c>
      <c r="AK57" s="227">
        <v>46034</v>
      </c>
      <c r="AL57" s="227">
        <v>46035</v>
      </c>
      <c r="AM57" s="251"/>
      <c r="AN57" s="227">
        <v>46037</v>
      </c>
      <c r="AO57" s="227">
        <v>46039</v>
      </c>
      <c r="AP57" s="233"/>
    </row>
    <row r="58" spans="1:42" s="234" customFormat="1" ht="12" customHeight="1" x14ac:dyDescent="0.25">
      <c r="A58" s="31">
        <v>55</v>
      </c>
      <c r="B58" s="73" t="s">
        <v>211</v>
      </c>
      <c r="C58" s="77" t="s">
        <v>206</v>
      </c>
      <c r="D58" s="95" t="s">
        <v>72</v>
      </c>
      <c r="E58" s="167" t="str">
        <f>IF(_xlfn.XLOOKUP(D58,'WTG PH-III'!$D$5:$D$198,'WTG PH-III'!$E$5:$E$198,0,0,1)="","",_xlfn.XLOOKUP(D58,'WTG PH-III'!$D$5:$D$198,'WTG PH-III'!$E$5:$E$198,0,0,1))</f>
        <v>F01</v>
      </c>
      <c r="F58" s="528" t="s">
        <v>588</v>
      </c>
      <c r="G58" s="231">
        <v>9</v>
      </c>
      <c r="H58" s="231" t="s">
        <v>588</v>
      </c>
      <c r="I58" s="231">
        <v>1</v>
      </c>
      <c r="J58" s="231" t="s">
        <v>588</v>
      </c>
      <c r="K58" s="231">
        <v>1</v>
      </c>
      <c r="L58" s="231" t="s">
        <v>589</v>
      </c>
      <c r="M58" s="231">
        <v>1</v>
      </c>
      <c r="N58" s="231" t="s">
        <v>588</v>
      </c>
      <c r="O58" s="231">
        <v>1</v>
      </c>
      <c r="P58" s="251"/>
      <c r="Q58" s="237" t="str">
        <f>IF('WTG PH-III'!AZ59&lt;&gt;"",_xlfn.XLOOKUP(D58,'WTG PH-III'!$D$5:$D$198,'WTG PH-III'!$F$5:$F$198,"",0,1),"")</f>
        <v>MSC</v>
      </c>
      <c r="R58" s="227">
        <v>46054</v>
      </c>
      <c r="S58" s="227">
        <v>46055</v>
      </c>
      <c r="T58" s="227">
        <v>46054</v>
      </c>
      <c r="U58" s="227">
        <v>46055</v>
      </c>
      <c r="V58" s="251"/>
      <c r="W58" s="227" t="s">
        <v>589</v>
      </c>
      <c r="X58" s="227">
        <v>46056</v>
      </c>
      <c r="Y58" s="227">
        <v>46056</v>
      </c>
      <c r="Z58" s="230" t="s">
        <v>390</v>
      </c>
      <c r="AA58" s="227" t="s">
        <v>589</v>
      </c>
      <c r="AB58" s="227">
        <v>46056</v>
      </c>
      <c r="AC58" s="227">
        <v>46069</v>
      </c>
      <c r="AD58" s="251"/>
      <c r="AE58" s="95" t="s">
        <v>72</v>
      </c>
      <c r="AF58" s="227" t="s">
        <v>591</v>
      </c>
      <c r="AG58" s="230"/>
      <c r="AH58" s="227">
        <v>46068</v>
      </c>
      <c r="AI58" s="227">
        <v>46068</v>
      </c>
      <c r="AJ58" s="227">
        <v>46069</v>
      </c>
      <c r="AK58" s="227">
        <v>46070</v>
      </c>
      <c r="AL58" s="227">
        <v>46070</v>
      </c>
      <c r="AM58" s="251"/>
      <c r="AN58" s="227">
        <v>46070</v>
      </c>
      <c r="AO58" s="227">
        <v>46070</v>
      </c>
      <c r="AP58" s="233"/>
    </row>
    <row r="59" spans="1:42" s="234" customFormat="1" ht="12" customHeight="1" x14ac:dyDescent="0.25">
      <c r="A59" s="31">
        <v>56</v>
      </c>
      <c r="B59" s="73" t="s">
        <v>211</v>
      </c>
      <c r="C59" s="77" t="s">
        <v>206</v>
      </c>
      <c r="D59" s="95" t="s">
        <v>78</v>
      </c>
      <c r="E59" s="167" t="str">
        <f>IF(_xlfn.XLOOKUP(D59,'WTG PH-III'!$D$5:$D$198,'WTG PH-III'!$E$5:$E$198,0,0,1)="","",_xlfn.XLOOKUP(D59,'WTG PH-III'!$D$5:$D$198,'WTG PH-III'!$E$5:$E$198,0,0,1))</f>
        <v>F01</v>
      </c>
      <c r="F59" s="528" t="s">
        <v>588</v>
      </c>
      <c r="G59" s="231">
        <v>9</v>
      </c>
      <c r="H59" s="231" t="s">
        <v>588</v>
      </c>
      <c r="I59" s="231">
        <v>1</v>
      </c>
      <c r="J59" s="231" t="s">
        <v>588</v>
      </c>
      <c r="K59" s="231">
        <v>1</v>
      </c>
      <c r="L59" s="231" t="s">
        <v>589</v>
      </c>
      <c r="M59" s="231">
        <v>1</v>
      </c>
      <c r="N59" s="231" t="s">
        <v>588</v>
      </c>
      <c r="O59" s="231">
        <v>1</v>
      </c>
      <c r="P59" s="251"/>
      <c r="Q59" s="237" t="str">
        <f>IF('WTG PH-III'!AZ60&lt;&gt;"",_xlfn.XLOOKUP(D59,'WTG PH-III'!$D$5:$D$198,'WTG PH-III'!$F$5:$F$198,"",0,1),"")</f>
        <v>MSC</v>
      </c>
      <c r="R59" s="227">
        <v>46032</v>
      </c>
      <c r="S59" s="227">
        <v>46033</v>
      </c>
      <c r="T59" s="227">
        <v>46032</v>
      </c>
      <c r="U59" s="227">
        <v>46033</v>
      </c>
      <c r="V59" s="251"/>
      <c r="W59" s="227" t="s">
        <v>588</v>
      </c>
      <c r="X59" s="227">
        <v>46056</v>
      </c>
      <c r="Y59" s="227">
        <v>46056</v>
      </c>
      <c r="Z59" s="230" t="s">
        <v>390</v>
      </c>
      <c r="AA59" s="227" t="s">
        <v>589</v>
      </c>
      <c r="AB59" s="227">
        <v>46056</v>
      </c>
      <c r="AC59" s="227">
        <v>46056</v>
      </c>
      <c r="AD59" s="251"/>
      <c r="AE59" s="95" t="s">
        <v>78</v>
      </c>
      <c r="AF59" s="227" t="s">
        <v>591</v>
      </c>
      <c r="AG59" s="230"/>
      <c r="AH59" s="227">
        <v>46060</v>
      </c>
      <c r="AI59" s="227">
        <v>46060</v>
      </c>
      <c r="AJ59" s="227">
        <v>46069</v>
      </c>
      <c r="AK59" s="227">
        <v>46070</v>
      </c>
      <c r="AL59" s="227">
        <v>46070</v>
      </c>
      <c r="AM59" s="251"/>
      <c r="AN59" s="227">
        <v>46070</v>
      </c>
      <c r="AO59" s="227">
        <v>46071</v>
      </c>
      <c r="AP59" s="233"/>
    </row>
    <row r="60" spans="1:42" s="234" customFormat="1" ht="12" customHeight="1" x14ac:dyDescent="0.25">
      <c r="A60" s="31">
        <v>57</v>
      </c>
      <c r="B60" s="73" t="s">
        <v>213</v>
      </c>
      <c r="C60" s="75" t="s">
        <v>208</v>
      </c>
      <c r="D60" s="95" t="s">
        <v>46</v>
      </c>
      <c r="E60" s="167" t="str">
        <f>IF(_xlfn.XLOOKUP(D60,'WTG PH-III'!$D$5:$D$198,'WTG PH-III'!$E$5:$E$198,0,0,1)="","",_xlfn.XLOOKUP(D60,'WTG PH-III'!$D$5:$D$198,'WTG PH-III'!$E$5:$E$198,0,0,1))</f>
        <v>F01</v>
      </c>
      <c r="F60" s="529" t="s">
        <v>588</v>
      </c>
      <c r="G60" s="231">
        <v>9</v>
      </c>
      <c r="H60" s="231" t="s">
        <v>588</v>
      </c>
      <c r="I60" s="231">
        <v>1</v>
      </c>
      <c r="J60" s="231" t="s">
        <v>588</v>
      </c>
      <c r="K60" s="231">
        <v>1</v>
      </c>
      <c r="L60" s="231" t="s">
        <v>589</v>
      </c>
      <c r="M60" s="231">
        <v>1</v>
      </c>
      <c r="N60" s="231" t="s">
        <v>588</v>
      </c>
      <c r="O60" s="231">
        <v>1</v>
      </c>
      <c r="P60" s="251"/>
      <c r="Q60" s="237" t="str">
        <f>IF('WTG PH-III'!AZ61&lt;&gt;"",_xlfn.XLOOKUP(D60,'WTG PH-III'!$D$5:$D$198,'WTG PH-III'!$F$5:$F$198,"",0,1),"")</f>
        <v>DNC</v>
      </c>
      <c r="R60" s="227">
        <v>45990</v>
      </c>
      <c r="S60" s="227">
        <v>45993</v>
      </c>
      <c r="T60" s="227">
        <v>45990</v>
      </c>
      <c r="U60" s="227">
        <v>45993</v>
      </c>
      <c r="V60" s="251"/>
      <c r="W60" s="227" t="s">
        <v>588</v>
      </c>
      <c r="X60" s="227">
        <v>45995</v>
      </c>
      <c r="Y60" s="227">
        <v>45995</v>
      </c>
      <c r="Z60" s="227" t="s">
        <v>390</v>
      </c>
      <c r="AA60" s="227" t="s">
        <v>588</v>
      </c>
      <c r="AB60" s="227">
        <v>45995</v>
      </c>
      <c r="AC60" s="227">
        <v>45996</v>
      </c>
      <c r="AD60" s="251"/>
      <c r="AE60" s="95" t="s">
        <v>46</v>
      </c>
      <c r="AF60" s="227" t="s">
        <v>592</v>
      </c>
      <c r="AG60" s="230" t="s">
        <v>390</v>
      </c>
      <c r="AH60" s="227">
        <v>45997</v>
      </c>
      <c r="AI60" s="227">
        <v>45997</v>
      </c>
      <c r="AJ60" s="227">
        <v>46016</v>
      </c>
      <c r="AK60" s="227">
        <v>46017</v>
      </c>
      <c r="AL60" s="227">
        <v>46385</v>
      </c>
      <c r="AM60" s="251"/>
      <c r="AN60" s="227">
        <v>46006</v>
      </c>
      <c r="AO60" s="227">
        <v>46017</v>
      </c>
      <c r="AP60" s="233"/>
    </row>
    <row r="61" spans="1:42" s="234" customFormat="1" ht="12" customHeight="1" x14ac:dyDescent="0.25">
      <c r="A61" s="31">
        <v>58</v>
      </c>
      <c r="B61" s="73" t="s">
        <v>213</v>
      </c>
      <c r="C61" s="75" t="s">
        <v>208</v>
      </c>
      <c r="D61" s="95" t="s">
        <v>50</v>
      </c>
      <c r="E61" s="167" t="str">
        <f>IF(_xlfn.XLOOKUP(D61,'WTG PH-III'!$D$5:$D$198,'WTG PH-III'!$E$5:$E$198,0,0,1)="","",_xlfn.XLOOKUP(D61,'WTG PH-III'!$D$5:$D$198,'WTG PH-III'!$E$5:$E$198,0,0,1))</f>
        <v>F01</v>
      </c>
      <c r="F61" s="529" t="s">
        <v>588</v>
      </c>
      <c r="G61" s="231">
        <v>9</v>
      </c>
      <c r="H61" s="231" t="s">
        <v>588</v>
      </c>
      <c r="I61" s="231">
        <v>1</v>
      </c>
      <c r="J61" s="231" t="s">
        <v>588</v>
      </c>
      <c r="K61" s="231">
        <v>1</v>
      </c>
      <c r="L61" s="231" t="s">
        <v>589</v>
      </c>
      <c r="M61" s="231">
        <v>1</v>
      </c>
      <c r="N61" s="231" t="s">
        <v>589</v>
      </c>
      <c r="O61" s="231">
        <v>1</v>
      </c>
      <c r="P61" s="251"/>
      <c r="Q61" s="237" t="str">
        <f>IF('WTG PH-III'!AZ62&lt;&gt;"",_xlfn.XLOOKUP(D61,'WTG PH-III'!$D$5:$D$198,'WTG PH-III'!$F$5:$F$198,"",0,1),"")</f>
        <v>SHREEJI</v>
      </c>
      <c r="R61" s="227">
        <v>45972</v>
      </c>
      <c r="S61" s="227">
        <v>45972</v>
      </c>
      <c r="T61" s="227">
        <v>45972</v>
      </c>
      <c r="U61" s="227">
        <v>45972</v>
      </c>
      <c r="V61" s="251"/>
      <c r="W61" s="227" t="s">
        <v>588</v>
      </c>
      <c r="X61" s="227">
        <v>45973</v>
      </c>
      <c r="Y61" s="227">
        <v>45973</v>
      </c>
      <c r="Z61" s="227" t="s">
        <v>390</v>
      </c>
      <c r="AA61" s="227" t="s">
        <v>588</v>
      </c>
      <c r="AB61" s="227">
        <v>45979</v>
      </c>
      <c r="AC61" s="227">
        <v>45990</v>
      </c>
      <c r="AD61" s="251"/>
      <c r="AE61" s="95" t="s">
        <v>50</v>
      </c>
      <c r="AF61" s="227" t="s">
        <v>592</v>
      </c>
      <c r="AG61" s="230" t="s">
        <v>390</v>
      </c>
      <c r="AH61" s="227">
        <v>45984</v>
      </c>
      <c r="AI61" s="227">
        <v>45984</v>
      </c>
      <c r="AJ61" s="227">
        <v>45992</v>
      </c>
      <c r="AK61" s="227">
        <v>45992</v>
      </c>
      <c r="AL61" s="227">
        <v>45993</v>
      </c>
      <c r="AM61" s="251"/>
      <c r="AN61" s="227">
        <v>45991</v>
      </c>
      <c r="AO61" s="227">
        <v>45993</v>
      </c>
      <c r="AP61" s="233"/>
    </row>
    <row r="62" spans="1:42" s="234" customFormat="1" ht="12" customHeight="1" x14ac:dyDescent="0.25">
      <c r="A62" s="31">
        <v>59</v>
      </c>
      <c r="B62" s="73" t="s">
        <v>213</v>
      </c>
      <c r="C62" s="75" t="s">
        <v>208</v>
      </c>
      <c r="D62" s="95" t="s">
        <v>52</v>
      </c>
      <c r="E62" s="167" t="str">
        <f>IF(_xlfn.XLOOKUP(D62,'WTG PH-III'!$D$5:$D$198,'WTG PH-III'!$E$5:$E$198,0,0,1)="","",_xlfn.XLOOKUP(D62,'WTG PH-III'!$D$5:$D$198,'WTG PH-III'!$E$5:$E$198,0,0,1))</f>
        <v>F01</v>
      </c>
      <c r="F62" s="529" t="s">
        <v>588</v>
      </c>
      <c r="G62" s="231">
        <v>9</v>
      </c>
      <c r="H62" s="231" t="s">
        <v>588</v>
      </c>
      <c r="I62" s="231">
        <v>1</v>
      </c>
      <c r="J62" s="231" t="s">
        <v>588</v>
      </c>
      <c r="K62" s="231">
        <v>1</v>
      </c>
      <c r="L62" s="231" t="s">
        <v>589</v>
      </c>
      <c r="M62" s="231">
        <v>1</v>
      </c>
      <c r="N62" s="231" t="s">
        <v>588</v>
      </c>
      <c r="O62" s="231">
        <v>1</v>
      </c>
      <c r="P62" s="251"/>
      <c r="Q62" s="237" t="str">
        <f>IF('WTG PH-III'!AZ63&lt;&gt;"",_xlfn.XLOOKUP(D62,'WTG PH-III'!$D$5:$D$198,'WTG PH-III'!$F$5:$F$198,"",0,1),"")</f>
        <v>SHREERAM</v>
      </c>
      <c r="R62" s="227">
        <v>45986</v>
      </c>
      <c r="S62" s="227">
        <v>45990</v>
      </c>
      <c r="T62" s="227">
        <v>45986</v>
      </c>
      <c r="U62" s="227">
        <v>45990</v>
      </c>
      <c r="V62" s="251"/>
      <c r="W62" s="227" t="s">
        <v>588</v>
      </c>
      <c r="X62" s="227">
        <v>45993</v>
      </c>
      <c r="Y62" s="227">
        <v>45993</v>
      </c>
      <c r="Z62" s="227" t="s">
        <v>390</v>
      </c>
      <c r="AA62" s="227" t="s">
        <v>588</v>
      </c>
      <c r="AB62" s="227">
        <v>45993</v>
      </c>
      <c r="AC62" s="227">
        <v>46020</v>
      </c>
      <c r="AD62" s="251"/>
      <c r="AE62" s="95" t="s">
        <v>52</v>
      </c>
      <c r="AF62" s="227" t="s">
        <v>592</v>
      </c>
      <c r="AG62" s="230" t="s">
        <v>390</v>
      </c>
      <c r="AH62" s="227">
        <v>45996</v>
      </c>
      <c r="AI62" s="227">
        <v>45996</v>
      </c>
      <c r="AJ62" s="227">
        <v>46029</v>
      </c>
      <c r="AK62" s="227">
        <v>46031</v>
      </c>
      <c r="AL62" s="227">
        <v>46033</v>
      </c>
      <c r="AM62" s="251"/>
      <c r="AN62" s="227">
        <v>46007</v>
      </c>
      <c r="AO62" s="227">
        <v>46018</v>
      </c>
      <c r="AP62" s="233"/>
    </row>
    <row r="63" spans="1:42" s="234" customFormat="1" ht="12" customHeight="1" x14ac:dyDescent="0.25">
      <c r="A63" s="31">
        <v>60</v>
      </c>
      <c r="B63" s="73" t="s">
        <v>215</v>
      </c>
      <c r="C63" s="75" t="s">
        <v>208</v>
      </c>
      <c r="D63" s="95" t="s">
        <v>54</v>
      </c>
      <c r="E63" s="167" t="str">
        <f>IF(_xlfn.XLOOKUP(D63,'WTG PH-III'!$D$5:$D$198,'WTG PH-III'!$E$5:$E$198,0,0,1)="","",_xlfn.XLOOKUP(D63,'WTG PH-III'!$D$5:$D$198,'WTG PH-III'!$E$5:$E$198,0,0,1))</f>
        <v>F13</v>
      </c>
      <c r="F63" s="529" t="s">
        <v>589</v>
      </c>
      <c r="G63" s="231">
        <v>9</v>
      </c>
      <c r="H63" s="231" t="s">
        <v>589</v>
      </c>
      <c r="I63" s="231">
        <v>1</v>
      </c>
      <c r="J63" s="231" t="s">
        <v>589</v>
      </c>
      <c r="K63" s="231">
        <v>1</v>
      </c>
      <c r="L63" s="231" t="s">
        <v>589</v>
      </c>
      <c r="M63" s="231">
        <v>1</v>
      </c>
      <c r="N63" s="231" t="s">
        <v>588</v>
      </c>
      <c r="O63" s="231">
        <v>1</v>
      </c>
      <c r="P63" s="251"/>
      <c r="Q63" s="237" t="str">
        <f>IF('WTG PH-III'!AZ64&lt;&gt;"",_xlfn.XLOOKUP(D63,'WTG PH-III'!$D$5:$D$198,'WTG PH-III'!$F$5:$F$198,"",0,1),"")</f>
        <v>SHREEJI</v>
      </c>
      <c r="R63" s="227">
        <v>45961</v>
      </c>
      <c r="S63" s="227">
        <v>45963</v>
      </c>
      <c r="T63" s="227">
        <v>45961</v>
      </c>
      <c r="U63" s="227">
        <v>45963</v>
      </c>
      <c r="V63" s="251"/>
      <c r="W63" s="227" t="s">
        <v>588</v>
      </c>
      <c r="X63" s="227">
        <v>46038</v>
      </c>
      <c r="Y63" s="227">
        <v>46038</v>
      </c>
      <c r="Z63" s="227"/>
      <c r="AA63" s="227" t="s">
        <v>588</v>
      </c>
      <c r="AB63" s="227">
        <v>46037</v>
      </c>
      <c r="AC63" s="233"/>
      <c r="AD63" s="251"/>
      <c r="AE63" s="95" t="s">
        <v>54</v>
      </c>
      <c r="AF63" s="227" t="s">
        <v>592</v>
      </c>
      <c r="AG63" s="230"/>
      <c r="AH63" s="227">
        <v>46043</v>
      </c>
      <c r="AI63" s="227">
        <v>46043</v>
      </c>
      <c r="AJ63" s="227"/>
      <c r="AK63" s="227"/>
      <c r="AL63" s="227"/>
      <c r="AM63" s="251"/>
      <c r="AN63" s="227"/>
      <c r="AO63" s="227"/>
      <c r="AP63" s="233"/>
    </row>
    <row r="64" spans="1:42" s="234" customFormat="1" ht="12" customHeight="1" x14ac:dyDescent="0.25">
      <c r="A64" s="31">
        <v>61</v>
      </c>
      <c r="B64" s="73" t="s">
        <v>214</v>
      </c>
      <c r="C64" s="75" t="s">
        <v>209</v>
      </c>
      <c r="D64" s="95" t="s">
        <v>56</v>
      </c>
      <c r="E64" s="167" t="str">
        <f>IF(_xlfn.XLOOKUP(D64,'WTG PH-III'!$D$5:$D$198,'WTG PH-III'!$E$5:$E$198,0,0,1)="","",_xlfn.XLOOKUP(D64,'WTG PH-III'!$D$5:$D$198,'WTG PH-III'!$E$5:$E$198,0,0,1))</f>
        <v>F01</v>
      </c>
      <c r="F64" s="529" t="s">
        <v>588</v>
      </c>
      <c r="G64" s="231">
        <v>9</v>
      </c>
      <c r="H64" s="231" t="s">
        <v>588</v>
      </c>
      <c r="I64" s="231">
        <v>1</v>
      </c>
      <c r="J64" s="231" t="s">
        <v>589</v>
      </c>
      <c r="K64" s="231">
        <v>1</v>
      </c>
      <c r="L64" s="231" t="s">
        <v>589</v>
      </c>
      <c r="M64" s="231">
        <v>1</v>
      </c>
      <c r="N64" s="231" t="s">
        <v>589</v>
      </c>
      <c r="O64" s="231">
        <v>1</v>
      </c>
      <c r="P64" s="252"/>
      <c r="Q64" s="237" t="str">
        <f>IF('WTG PH-III'!AZ65&lt;&gt;"",_xlfn.XLOOKUP(D64,'WTG PH-III'!$D$5:$D$198,'WTG PH-III'!$F$5:$F$198,"",0,1),"")</f>
        <v>SHREEJI</v>
      </c>
      <c r="R64" s="227">
        <v>46032</v>
      </c>
      <c r="S64" s="227">
        <v>46033</v>
      </c>
      <c r="T64" s="227">
        <v>46032</v>
      </c>
      <c r="U64" s="227">
        <v>46033</v>
      </c>
      <c r="V64" s="252"/>
      <c r="W64" s="227" t="s">
        <v>597</v>
      </c>
      <c r="X64" s="227">
        <v>46036</v>
      </c>
      <c r="Y64" s="227">
        <v>46036</v>
      </c>
      <c r="Z64" s="232"/>
      <c r="AA64" s="227" t="s">
        <v>589</v>
      </c>
      <c r="AB64" s="227">
        <v>46038</v>
      </c>
      <c r="AC64" s="232"/>
      <c r="AD64" s="252"/>
      <c r="AE64" s="95" t="s">
        <v>56</v>
      </c>
      <c r="AF64" s="227" t="s">
        <v>591</v>
      </c>
      <c r="AG64" s="232" t="s">
        <v>390</v>
      </c>
      <c r="AH64" s="232">
        <v>46046</v>
      </c>
      <c r="AI64" s="232">
        <v>46046</v>
      </c>
      <c r="AJ64" s="232">
        <v>46064</v>
      </c>
      <c r="AK64" s="232">
        <v>46065</v>
      </c>
      <c r="AL64" s="232">
        <v>46077</v>
      </c>
      <c r="AM64" s="252"/>
      <c r="AN64" s="232">
        <v>46055</v>
      </c>
      <c r="AO64" s="232">
        <v>46057</v>
      </c>
      <c r="AP64" s="233"/>
    </row>
    <row r="65" spans="1:42" s="234" customFormat="1" ht="12" customHeight="1" x14ac:dyDescent="0.25">
      <c r="A65" s="31">
        <v>62</v>
      </c>
      <c r="B65" s="73" t="s">
        <v>213</v>
      </c>
      <c r="C65" s="75" t="s">
        <v>208</v>
      </c>
      <c r="D65" s="95" t="s">
        <v>58</v>
      </c>
      <c r="E65" s="167" t="str">
        <f>IF(_xlfn.XLOOKUP(D65,'WTG PH-III'!$D$5:$D$198,'WTG PH-III'!$E$5:$E$198,0,0,1)="","",_xlfn.XLOOKUP(D65,'WTG PH-III'!$D$5:$D$198,'WTG PH-III'!$E$5:$E$198,0,0,1))</f>
        <v>F01</v>
      </c>
      <c r="F65" s="529" t="s">
        <v>588</v>
      </c>
      <c r="G65" s="231">
        <v>9</v>
      </c>
      <c r="H65" s="231" t="s">
        <v>588</v>
      </c>
      <c r="I65" s="231">
        <v>1</v>
      </c>
      <c r="J65" s="231" t="s">
        <v>588</v>
      </c>
      <c r="K65" s="231">
        <v>1</v>
      </c>
      <c r="L65" s="231" t="s">
        <v>589</v>
      </c>
      <c r="M65" s="231">
        <v>1</v>
      </c>
      <c r="N65" s="231" t="s">
        <v>589</v>
      </c>
      <c r="O65" s="231">
        <v>1</v>
      </c>
      <c r="P65" s="251"/>
      <c r="Q65" s="237" t="str">
        <f>IF('WTG PH-III'!AZ66&lt;&gt;"",_xlfn.XLOOKUP(D65,'WTG PH-III'!$D$5:$D$198,'WTG PH-III'!$F$5:$F$198,"",0,1),"")</f>
        <v>BHAVANI</v>
      </c>
      <c r="R65" s="227">
        <v>45879</v>
      </c>
      <c r="S65" s="227">
        <v>45879</v>
      </c>
      <c r="T65" s="227">
        <v>45879</v>
      </c>
      <c r="U65" s="227">
        <v>45879</v>
      </c>
      <c r="V65" s="251"/>
      <c r="W65" s="227" t="s">
        <v>407</v>
      </c>
      <c r="X65" s="227">
        <v>45972</v>
      </c>
      <c r="Y65" s="227">
        <v>45972</v>
      </c>
      <c r="Z65" s="227" t="s">
        <v>390</v>
      </c>
      <c r="AA65" s="227" t="s">
        <v>588</v>
      </c>
      <c r="AB65" s="227">
        <v>45969</v>
      </c>
      <c r="AC65" s="227">
        <v>45995</v>
      </c>
      <c r="AD65" s="251"/>
      <c r="AE65" s="95" t="s">
        <v>58</v>
      </c>
      <c r="AF65" s="227" t="s">
        <v>592</v>
      </c>
      <c r="AG65" s="232" t="s">
        <v>390</v>
      </c>
      <c r="AH65" s="232">
        <v>45974</v>
      </c>
      <c r="AI65" s="232">
        <v>45974</v>
      </c>
      <c r="AJ65" s="232">
        <v>45983</v>
      </c>
      <c r="AK65" s="232">
        <v>45984</v>
      </c>
      <c r="AL65" s="232">
        <v>45984</v>
      </c>
      <c r="AM65" s="251"/>
      <c r="AN65" s="232">
        <v>45984</v>
      </c>
      <c r="AO65" s="232">
        <v>45985</v>
      </c>
      <c r="AP65" s="233"/>
    </row>
    <row r="66" spans="1:42" s="234" customFormat="1" ht="12" customHeight="1" x14ac:dyDescent="0.25">
      <c r="A66" s="31">
        <v>63</v>
      </c>
      <c r="B66" s="73" t="s">
        <v>213</v>
      </c>
      <c r="C66" s="75" t="s">
        <v>208</v>
      </c>
      <c r="D66" s="95" t="s">
        <v>60</v>
      </c>
      <c r="E66" s="167" t="str">
        <f>IF(_xlfn.XLOOKUP(D66,'WTG PH-III'!$D$5:$D$198,'WTG PH-III'!$E$5:$E$198,0,0,1)="","",_xlfn.XLOOKUP(D66,'WTG PH-III'!$D$5:$D$198,'WTG PH-III'!$E$5:$E$198,0,0,1))</f>
        <v>F02</v>
      </c>
      <c r="F66" s="529" t="s">
        <v>589</v>
      </c>
      <c r="G66" s="231">
        <v>9</v>
      </c>
      <c r="H66" s="231" t="s">
        <v>589</v>
      </c>
      <c r="I66" s="231">
        <v>1</v>
      </c>
      <c r="J66" s="231" t="s">
        <v>588</v>
      </c>
      <c r="K66" s="231">
        <v>1</v>
      </c>
      <c r="L66" s="231" t="s">
        <v>589</v>
      </c>
      <c r="M66" s="231">
        <v>1</v>
      </c>
      <c r="N66" s="231" t="s">
        <v>589</v>
      </c>
      <c r="O66" s="231">
        <v>1</v>
      </c>
      <c r="P66" s="251"/>
      <c r="Q66" s="237" t="str">
        <f>IF('WTG PH-III'!AZ67&lt;&gt;"",_xlfn.XLOOKUP(D66,'WTG PH-III'!$D$5:$D$198,'WTG PH-III'!$F$5:$F$198,"",0,1),"")</f>
        <v>SHREEJI</v>
      </c>
      <c r="R66" s="227">
        <v>45964</v>
      </c>
      <c r="S66" s="227">
        <v>45965</v>
      </c>
      <c r="T66" s="227">
        <v>45964</v>
      </c>
      <c r="U66" s="227">
        <v>45965</v>
      </c>
      <c r="V66" s="251"/>
      <c r="W66" s="227" t="s">
        <v>597</v>
      </c>
      <c r="X66" s="227">
        <v>45968</v>
      </c>
      <c r="Y66" s="227">
        <v>45969</v>
      </c>
      <c r="Z66" s="227" t="s">
        <v>390</v>
      </c>
      <c r="AA66" s="227" t="s">
        <v>588</v>
      </c>
      <c r="AB66" s="227">
        <v>45969</v>
      </c>
      <c r="AC66" s="232">
        <v>46018</v>
      </c>
      <c r="AD66" s="251"/>
      <c r="AE66" s="95" t="s">
        <v>60</v>
      </c>
      <c r="AF66" s="227" t="s">
        <v>592</v>
      </c>
      <c r="AG66" s="232" t="s">
        <v>390</v>
      </c>
      <c r="AH66" s="232">
        <v>45974</v>
      </c>
      <c r="AI66" s="232">
        <v>45974</v>
      </c>
      <c r="AJ66" s="232">
        <v>46000</v>
      </c>
      <c r="AK66" s="232">
        <v>46001</v>
      </c>
      <c r="AL66" s="232">
        <v>46001</v>
      </c>
      <c r="AM66" s="251"/>
      <c r="AN66" s="232">
        <v>45979</v>
      </c>
      <c r="AO66" s="232">
        <v>46001</v>
      </c>
      <c r="AP66" s="233"/>
    </row>
    <row r="67" spans="1:42" s="234" customFormat="1" ht="12" customHeight="1" x14ac:dyDescent="0.25">
      <c r="A67" s="31">
        <v>64</v>
      </c>
      <c r="B67" s="73" t="s">
        <v>213</v>
      </c>
      <c r="C67" s="75" t="s">
        <v>208</v>
      </c>
      <c r="D67" s="95" t="s">
        <v>62</v>
      </c>
      <c r="E67" s="167" t="str">
        <f>IF(_xlfn.XLOOKUP(D67,'WTG PH-III'!$D$5:$D$198,'WTG PH-III'!$E$5:$E$198,0,0,1)="","",_xlfn.XLOOKUP(D67,'WTG PH-III'!$D$5:$D$198,'WTG PH-III'!$E$5:$E$198,0,0,1))</f>
        <v>F01</v>
      </c>
      <c r="F67" s="529" t="s">
        <v>588</v>
      </c>
      <c r="G67" s="231">
        <v>9</v>
      </c>
      <c r="H67" s="231" t="s">
        <v>588</v>
      </c>
      <c r="I67" s="231">
        <v>1</v>
      </c>
      <c r="J67" s="231" t="s">
        <v>588</v>
      </c>
      <c r="K67" s="231">
        <v>1</v>
      </c>
      <c r="L67" s="231" t="s">
        <v>589</v>
      </c>
      <c r="M67" s="231">
        <v>1</v>
      </c>
      <c r="N67" s="231" t="s">
        <v>589</v>
      </c>
      <c r="O67" s="231">
        <v>1</v>
      </c>
      <c r="P67" s="251"/>
      <c r="Q67" s="237" t="str">
        <f>IF('WTG PH-III'!AZ68&lt;&gt;"",_xlfn.XLOOKUP(D67,'WTG PH-III'!$D$5:$D$198,'WTG PH-III'!$F$5:$F$198,"",0,1),"")</f>
        <v>SHREEJI</v>
      </c>
      <c r="R67" s="227">
        <v>45987</v>
      </c>
      <c r="S67" s="227">
        <v>45988</v>
      </c>
      <c r="T67" s="227">
        <v>45987</v>
      </c>
      <c r="U67" s="227">
        <v>45988</v>
      </c>
      <c r="V67" s="251"/>
      <c r="W67" s="227" t="s">
        <v>588</v>
      </c>
      <c r="X67" s="227">
        <v>45992</v>
      </c>
      <c r="Y67" s="227">
        <v>45992</v>
      </c>
      <c r="Z67" s="227" t="s">
        <v>390</v>
      </c>
      <c r="AA67" s="227" t="s">
        <v>588</v>
      </c>
      <c r="AB67" s="227">
        <v>45990</v>
      </c>
      <c r="AC67" s="227">
        <v>46020</v>
      </c>
      <c r="AD67" s="251"/>
      <c r="AE67" s="95" t="s">
        <v>62</v>
      </c>
      <c r="AF67" s="227" t="s">
        <v>592</v>
      </c>
      <c r="AG67" s="232" t="s">
        <v>390</v>
      </c>
      <c r="AH67" s="232">
        <v>45994</v>
      </c>
      <c r="AI67" s="232">
        <v>45994</v>
      </c>
      <c r="AJ67" s="232">
        <v>45998</v>
      </c>
      <c r="AK67" s="232">
        <v>45999</v>
      </c>
      <c r="AL67" s="232">
        <v>46008</v>
      </c>
      <c r="AM67" s="251"/>
      <c r="AN67" s="232">
        <v>46004</v>
      </c>
      <c r="AO67" s="527">
        <v>46009</v>
      </c>
      <c r="AP67" s="233"/>
    </row>
    <row r="68" spans="1:42" s="234" customFormat="1" ht="12" customHeight="1" x14ac:dyDescent="0.25">
      <c r="A68" s="31">
        <v>65</v>
      </c>
      <c r="B68" s="73" t="s">
        <v>215</v>
      </c>
      <c r="C68" s="75" t="s">
        <v>208</v>
      </c>
      <c r="D68" s="95" t="s">
        <v>69</v>
      </c>
      <c r="E68" s="167" t="str">
        <f>IF(_xlfn.XLOOKUP(D68,'WTG PH-III'!$D$5:$D$198,'WTG PH-III'!$E$5:$E$198,0,0,1)="","",_xlfn.XLOOKUP(D68,'WTG PH-III'!$D$5:$D$198,'WTG PH-III'!$E$5:$E$198,0,0,1))</f>
        <v>F14</v>
      </c>
      <c r="F68" s="529" t="s">
        <v>588</v>
      </c>
      <c r="G68" s="231">
        <v>9</v>
      </c>
      <c r="H68" s="231" t="s">
        <v>589</v>
      </c>
      <c r="I68" s="231">
        <v>1</v>
      </c>
      <c r="J68" s="231" t="s">
        <v>588</v>
      </c>
      <c r="K68" s="231">
        <v>1</v>
      </c>
      <c r="L68" s="231" t="s">
        <v>589</v>
      </c>
      <c r="M68" s="231">
        <v>1</v>
      </c>
      <c r="N68" s="231" t="s">
        <v>588</v>
      </c>
      <c r="O68" s="231">
        <v>1</v>
      </c>
      <c r="P68" s="251"/>
      <c r="Q68" s="237" t="str">
        <f>IF('WTG PH-III'!AZ69&lt;&gt;"",_xlfn.XLOOKUP(D68,'WTG PH-III'!$D$5:$D$198,'WTG PH-III'!$F$5:$F$198,"",0,1),"")</f>
        <v>BHAVANI</v>
      </c>
      <c r="R68" s="227">
        <v>45978</v>
      </c>
      <c r="S68" s="227">
        <v>45979</v>
      </c>
      <c r="T68" s="227">
        <v>45978</v>
      </c>
      <c r="U68" s="227">
        <v>45979</v>
      </c>
      <c r="V68" s="251"/>
      <c r="W68" s="227" t="s">
        <v>597</v>
      </c>
      <c r="X68" s="227">
        <v>46001</v>
      </c>
      <c r="Y68" s="227">
        <v>46028</v>
      </c>
      <c r="Z68" s="227"/>
      <c r="AA68" s="227" t="s">
        <v>589</v>
      </c>
      <c r="AB68" s="227">
        <v>46028</v>
      </c>
      <c r="AC68" s="232"/>
      <c r="AD68" s="251"/>
      <c r="AE68" s="95" t="s">
        <v>69</v>
      </c>
      <c r="AF68" s="227" t="s">
        <v>591</v>
      </c>
      <c r="AG68" s="232"/>
      <c r="AH68" s="232">
        <v>46055</v>
      </c>
      <c r="AI68" s="232">
        <v>46055</v>
      </c>
      <c r="AJ68" s="232">
        <v>46071</v>
      </c>
      <c r="AK68" s="232">
        <v>46072</v>
      </c>
      <c r="AL68" s="232"/>
      <c r="AM68" s="251"/>
      <c r="AN68" s="232">
        <v>46060</v>
      </c>
      <c r="AO68" s="232"/>
      <c r="AP68" s="233"/>
    </row>
    <row r="69" spans="1:42" s="234" customFormat="1" ht="12" customHeight="1" x14ac:dyDescent="0.25">
      <c r="A69" s="31">
        <v>66</v>
      </c>
      <c r="B69" s="73" t="s">
        <v>214</v>
      </c>
      <c r="C69" s="75" t="s">
        <v>209</v>
      </c>
      <c r="D69" s="95" t="s">
        <v>71</v>
      </c>
      <c r="E69" s="167" t="str">
        <f>IF(_xlfn.XLOOKUP(D69,'WTG PH-III'!$D$5:$D$198,'WTG PH-III'!$E$5:$E$198,0,0,1)="","",_xlfn.XLOOKUP(D69,'WTG PH-III'!$D$5:$D$198,'WTG PH-III'!$E$5:$E$198,0,0,1))</f>
        <v>F01</v>
      </c>
      <c r="F69" s="529" t="s">
        <v>588</v>
      </c>
      <c r="G69" s="231">
        <v>9</v>
      </c>
      <c r="H69" s="231" t="s">
        <v>588</v>
      </c>
      <c r="I69" s="231">
        <v>1</v>
      </c>
      <c r="J69" s="231" t="s">
        <v>589</v>
      </c>
      <c r="K69" s="231">
        <v>1</v>
      </c>
      <c r="L69" s="231" t="s">
        <v>589</v>
      </c>
      <c r="M69" s="231">
        <v>1</v>
      </c>
      <c r="N69" s="231" t="s">
        <v>589</v>
      </c>
      <c r="O69" s="231">
        <v>1</v>
      </c>
      <c r="P69" s="251"/>
      <c r="Q69" s="237" t="str">
        <f>IF('WTG PH-III'!AZ70&lt;&gt;"",_xlfn.XLOOKUP(D69,'WTG PH-III'!$D$5:$D$198,'WTG PH-III'!$F$5:$F$198,"",0,1),"")</f>
        <v>MSC</v>
      </c>
      <c r="R69" s="227">
        <v>45931</v>
      </c>
      <c r="S69" s="227">
        <v>45933</v>
      </c>
      <c r="T69" s="227">
        <v>45931</v>
      </c>
      <c r="U69" s="227">
        <v>45933</v>
      </c>
      <c r="V69" s="251"/>
      <c r="W69" s="227" t="s">
        <v>597</v>
      </c>
      <c r="X69" s="227">
        <v>46029</v>
      </c>
      <c r="Y69" s="227">
        <v>46032</v>
      </c>
      <c r="Z69" s="232"/>
      <c r="AA69" s="227" t="s">
        <v>588</v>
      </c>
      <c r="AB69" s="227">
        <v>46387</v>
      </c>
      <c r="AC69" s="232"/>
      <c r="AD69" s="251"/>
      <c r="AE69" s="95" t="s">
        <v>71</v>
      </c>
      <c r="AF69" s="227" t="s">
        <v>592</v>
      </c>
      <c r="AG69" s="232" t="s">
        <v>390</v>
      </c>
      <c r="AH69" s="232">
        <v>46037</v>
      </c>
      <c r="AI69" s="232">
        <v>46387</v>
      </c>
      <c r="AJ69" s="232">
        <v>46033</v>
      </c>
      <c r="AK69" s="232">
        <v>46034</v>
      </c>
      <c r="AL69" s="232">
        <v>46035</v>
      </c>
      <c r="AM69" s="251"/>
      <c r="AN69" s="232">
        <v>46031</v>
      </c>
      <c r="AO69" s="232">
        <v>46039</v>
      </c>
      <c r="AP69" s="233"/>
    </row>
    <row r="70" spans="1:42" s="234" customFormat="1" ht="12" customHeight="1" x14ac:dyDescent="0.25">
      <c r="A70" s="31">
        <v>67</v>
      </c>
      <c r="B70" s="73" t="s">
        <v>215</v>
      </c>
      <c r="C70" s="75" t="s">
        <v>208</v>
      </c>
      <c r="D70" s="95" t="s">
        <v>81</v>
      </c>
      <c r="E70" s="167" t="str">
        <f>IF(_xlfn.XLOOKUP(D70,'WTG PH-III'!$D$5:$D$198,'WTG PH-III'!$E$5:$E$198,0,0,1)="","",_xlfn.XLOOKUP(D70,'WTG PH-III'!$D$5:$D$198,'WTG PH-III'!$E$5:$E$198,0,0,1))</f>
        <v>F14</v>
      </c>
      <c r="F70" s="529" t="s">
        <v>589</v>
      </c>
      <c r="G70" s="231">
        <v>9</v>
      </c>
      <c r="H70" s="231" t="s">
        <v>589</v>
      </c>
      <c r="I70" s="231">
        <v>1</v>
      </c>
      <c r="J70" s="231" t="s">
        <v>589</v>
      </c>
      <c r="K70" s="231">
        <v>1</v>
      </c>
      <c r="L70" s="231" t="s">
        <v>589</v>
      </c>
      <c r="M70" s="231">
        <v>1</v>
      </c>
      <c r="N70" s="231" t="s">
        <v>588</v>
      </c>
      <c r="O70" s="231">
        <v>1</v>
      </c>
      <c r="P70" s="251"/>
      <c r="Q70" s="237" t="str">
        <f>IF('WTG PH-III'!AZ71&lt;&gt;"",_xlfn.XLOOKUP(D70,'WTG PH-III'!$D$5:$D$198,'WTG PH-III'!$F$5:$F$198,"",0,1),"")</f>
        <v>MSC</v>
      </c>
      <c r="R70" s="227">
        <v>46386</v>
      </c>
      <c r="S70" s="227">
        <v>46387</v>
      </c>
      <c r="T70" s="227">
        <v>46386</v>
      </c>
      <c r="U70" s="227">
        <v>46387</v>
      </c>
      <c r="V70" s="251"/>
      <c r="W70" s="227" t="s">
        <v>597</v>
      </c>
      <c r="X70" s="227">
        <v>46055</v>
      </c>
      <c r="Y70" s="227">
        <v>46055</v>
      </c>
      <c r="Z70" s="232"/>
      <c r="AA70" s="227" t="s">
        <v>589</v>
      </c>
      <c r="AB70" s="227">
        <v>46055</v>
      </c>
      <c r="AC70" s="232"/>
      <c r="AD70" s="251"/>
      <c r="AE70" s="95" t="s">
        <v>81</v>
      </c>
      <c r="AF70" s="227" t="s">
        <v>591</v>
      </c>
      <c r="AG70" s="232"/>
      <c r="AH70" s="232">
        <v>46074</v>
      </c>
      <c r="AI70" s="232">
        <v>46074</v>
      </c>
      <c r="AJ70" s="232">
        <v>46078</v>
      </c>
      <c r="AK70" s="232"/>
      <c r="AL70" s="232"/>
      <c r="AM70" s="251"/>
      <c r="AN70" s="232"/>
      <c r="AO70" s="232"/>
      <c r="AP70" s="233"/>
    </row>
    <row r="71" spans="1:42" s="234" customFormat="1" ht="12" customHeight="1" x14ac:dyDescent="0.25">
      <c r="A71" s="31">
        <v>68</v>
      </c>
      <c r="B71" s="73" t="s">
        <v>215</v>
      </c>
      <c r="C71" s="75" t="s">
        <v>208</v>
      </c>
      <c r="D71" s="95" t="s">
        <v>83</v>
      </c>
      <c r="E71" s="167" t="str">
        <f>IF(_xlfn.XLOOKUP(D71,'WTG PH-III'!$D$5:$D$198,'WTG PH-III'!$E$5:$E$198,0,0,1)="","",_xlfn.XLOOKUP(D71,'WTG PH-III'!$D$5:$D$198,'WTG PH-III'!$E$5:$E$198,0,0,1))</f>
        <v>F14</v>
      </c>
      <c r="F71" s="529" t="s">
        <v>589</v>
      </c>
      <c r="G71" s="231">
        <v>9</v>
      </c>
      <c r="H71" s="231" t="s">
        <v>589</v>
      </c>
      <c r="I71" s="231">
        <v>1</v>
      </c>
      <c r="J71" s="231" t="s">
        <v>589</v>
      </c>
      <c r="K71" s="231">
        <v>1</v>
      </c>
      <c r="L71" s="231" t="s">
        <v>589</v>
      </c>
      <c r="M71" s="231">
        <v>1</v>
      </c>
      <c r="N71" s="231" t="s">
        <v>588</v>
      </c>
      <c r="O71" s="231">
        <v>1</v>
      </c>
      <c r="P71" s="251"/>
      <c r="Q71" s="237" t="str">
        <f>IF('WTG PH-III'!AZ72&lt;&gt;"",_xlfn.XLOOKUP(D71,'WTG PH-III'!$D$5:$D$198,'WTG PH-III'!$F$5:$F$198,"",0,1),"")</f>
        <v>SHREEJI</v>
      </c>
      <c r="R71" s="227">
        <v>45997</v>
      </c>
      <c r="S71" s="227">
        <v>45998</v>
      </c>
      <c r="T71" s="227">
        <v>45997</v>
      </c>
      <c r="U71" s="227">
        <v>45998</v>
      </c>
      <c r="V71" s="251"/>
      <c r="W71" s="227" t="s">
        <v>589</v>
      </c>
      <c r="X71" s="227">
        <v>46039</v>
      </c>
      <c r="Y71" s="227">
        <v>46039</v>
      </c>
      <c r="Z71" s="232"/>
      <c r="AA71" s="227" t="s">
        <v>589</v>
      </c>
      <c r="AB71" s="227">
        <v>46041</v>
      </c>
      <c r="AC71" s="232"/>
      <c r="AD71" s="251"/>
      <c r="AE71" s="95" t="s">
        <v>83</v>
      </c>
      <c r="AF71" s="227" t="s">
        <v>591</v>
      </c>
      <c r="AG71" s="232"/>
      <c r="AH71" s="232">
        <v>46076</v>
      </c>
      <c r="AI71" s="232">
        <v>46076</v>
      </c>
      <c r="AJ71" s="232">
        <v>46077</v>
      </c>
      <c r="AK71" s="232">
        <v>46078</v>
      </c>
      <c r="AL71" s="232">
        <v>46079</v>
      </c>
      <c r="AM71" s="251"/>
      <c r="AN71" s="232"/>
      <c r="AO71" s="232"/>
      <c r="AP71" s="233"/>
    </row>
    <row r="72" spans="1:42" s="234" customFormat="1" ht="12" customHeight="1" x14ac:dyDescent="0.25">
      <c r="A72" s="31">
        <v>69</v>
      </c>
      <c r="B72" s="73" t="s">
        <v>214</v>
      </c>
      <c r="C72" s="75" t="s">
        <v>209</v>
      </c>
      <c r="D72" s="95" t="s">
        <v>84</v>
      </c>
      <c r="E72" s="167" t="str">
        <f>IF(_xlfn.XLOOKUP(D72,'WTG PH-III'!$D$5:$D$198,'WTG PH-III'!$E$5:$E$198,0,0,1)="","",_xlfn.XLOOKUP(D72,'WTG PH-III'!$D$5:$D$198,'WTG PH-III'!$E$5:$E$198,0,0,1))</f>
        <v>F01</v>
      </c>
      <c r="F72" s="529" t="s">
        <v>588</v>
      </c>
      <c r="G72" s="231">
        <v>9</v>
      </c>
      <c r="H72" s="231" t="s">
        <v>588</v>
      </c>
      <c r="I72" s="231">
        <v>1</v>
      </c>
      <c r="J72" s="231" t="s">
        <v>589</v>
      </c>
      <c r="K72" s="231">
        <v>1</v>
      </c>
      <c r="L72" s="231" t="s">
        <v>589</v>
      </c>
      <c r="M72" s="231">
        <v>1</v>
      </c>
      <c r="N72" s="231" t="s">
        <v>589</v>
      </c>
      <c r="O72" s="231">
        <v>1</v>
      </c>
      <c r="P72" s="251"/>
      <c r="Q72" s="237" t="str">
        <f>IF('WTG PH-III'!AZ73&lt;&gt;"",_xlfn.XLOOKUP(D72,'WTG PH-III'!$D$5:$D$198,'WTG PH-III'!$F$5:$F$198,"",0,1),"")</f>
        <v>MSC</v>
      </c>
      <c r="R72" s="227">
        <v>46041</v>
      </c>
      <c r="S72" s="227">
        <v>46042</v>
      </c>
      <c r="T72" s="227">
        <v>46041</v>
      </c>
      <c r="U72" s="227">
        <v>46042</v>
      </c>
      <c r="V72" s="251"/>
      <c r="W72" s="227" t="s">
        <v>589</v>
      </c>
      <c r="X72" s="227">
        <v>46044</v>
      </c>
      <c r="Y72" s="227">
        <v>46044</v>
      </c>
      <c r="Z72" s="232"/>
      <c r="AA72" s="227" t="s">
        <v>588</v>
      </c>
      <c r="AB72" s="227">
        <v>46045</v>
      </c>
      <c r="AC72" s="232"/>
      <c r="AD72" s="251"/>
      <c r="AE72" s="95" t="s">
        <v>84</v>
      </c>
      <c r="AF72" s="227" t="s">
        <v>591</v>
      </c>
      <c r="AG72" s="232" t="s">
        <v>390</v>
      </c>
      <c r="AH72" s="232">
        <v>46049</v>
      </c>
      <c r="AI72" s="232">
        <v>46049</v>
      </c>
      <c r="AJ72" s="232">
        <v>46062</v>
      </c>
      <c r="AK72" s="232">
        <v>46063</v>
      </c>
      <c r="AL72" s="232">
        <v>46073</v>
      </c>
      <c r="AM72" s="251"/>
      <c r="AN72" s="232">
        <v>46054</v>
      </c>
      <c r="AO72" s="232">
        <v>46056</v>
      </c>
      <c r="AP72" s="233"/>
    </row>
    <row r="73" spans="1:42" s="234" customFormat="1" ht="12" customHeight="1" x14ac:dyDescent="0.25">
      <c r="A73" s="31">
        <v>70</v>
      </c>
      <c r="B73" s="73" t="s">
        <v>214</v>
      </c>
      <c r="C73" s="75" t="s">
        <v>209</v>
      </c>
      <c r="D73" s="95" t="s">
        <v>452</v>
      </c>
      <c r="E73" s="167" t="str">
        <f>IF(_xlfn.XLOOKUP(D73,'WTG PH-III'!$D$5:$D$198,'WTG PH-III'!$E$5:$E$198,0,0,1)="","",_xlfn.XLOOKUP(D73,'WTG PH-III'!$D$5:$D$198,'WTG PH-III'!$E$5:$E$198,0,0,1))</f>
        <v>F02</v>
      </c>
      <c r="F73" s="529" t="s">
        <v>588</v>
      </c>
      <c r="G73" s="231">
        <v>9</v>
      </c>
      <c r="H73" s="231" t="s">
        <v>588</v>
      </c>
      <c r="I73" s="231">
        <v>1</v>
      </c>
      <c r="J73" s="231" t="s">
        <v>589</v>
      </c>
      <c r="K73" s="231">
        <v>1</v>
      </c>
      <c r="L73" s="231" t="s">
        <v>589</v>
      </c>
      <c r="M73" s="231">
        <v>1</v>
      </c>
      <c r="N73" s="231" t="s">
        <v>589</v>
      </c>
      <c r="O73" s="231">
        <v>1</v>
      </c>
      <c r="P73" s="251"/>
      <c r="Q73" s="237" t="str">
        <f>IF('WTG PH-III'!AZ74&lt;&gt;"",_xlfn.XLOOKUP(D73,'WTG PH-III'!$D$5:$D$198,'WTG PH-III'!$F$5:$F$198,"",0,1),"")</f>
        <v>SHREERAM</v>
      </c>
      <c r="R73" s="227">
        <v>45978</v>
      </c>
      <c r="S73" s="227">
        <v>46004</v>
      </c>
      <c r="T73" s="227">
        <v>45978</v>
      </c>
      <c r="U73" s="227">
        <v>46004</v>
      </c>
      <c r="V73" s="251"/>
      <c r="W73" s="227" t="s">
        <v>588</v>
      </c>
      <c r="X73" s="227">
        <v>46035</v>
      </c>
      <c r="Y73" s="227">
        <v>46035</v>
      </c>
      <c r="Z73" s="232"/>
      <c r="AA73" s="227" t="s">
        <v>588</v>
      </c>
      <c r="AB73" s="227">
        <v>46035</v>
      </c>
      <c r="AC73" s="232"/>
      <c r="AD73" s="251"/>
      <c r="AE73" s="95" t="s">
        <v>452</v>
      </c>
      <c r="AF73" s="227" t="s">
        <v>591</v>
      </c>
      <c r="AG73" s="232" t="s">
        <v>390</v>
      </c>
      <c r="AH73" s="232">
        <v>46041</v>
      </c>
      <c r="AI73" s="232">
        <v>46040</v>
      </c>
      <c r="AJ73" s="232">
        <v>46049</v>
      </c>
      <c r="AK73" s="232">
        <v>46050</v>
      </c>
      <c r="AL73" s="232">
        <v>46057</v>
      </c>
      <c r="AM73" s="251"/>
      <c r="AN73" s="232">
        <v>46042</v>
      </c>
      <c r="AO73" s="232">
        <v>46048</v>
      </c>
      <c r="AP73" s="233"/>
    </row>
    <row r="74" spans="1:42" s="234" customFormat="1" ht="12" customHeight="1" x14ac:dyDescent="0.25">
      <c r="A74" s="31">
        <v>71</v>
      </c>
      <c r="B74" s="73" t="s">
        <v>215</v>
      </c>
      <c r="C74" s="75" t="s">
        <v>208</v>
      </c>
      <c r="D74" s="95" t="s">
        <v>96</v>
      </c>
      <c r="E74" s="167" t="str">
        <f>IF(_xlfn.XLOOKUP(D74,'WTG PH-III'!$D$5:$D$198,'WTG PH-III'!$E$5:$E$198,0,0,1)="","",_xlfn.XLOOKUP(D74,'WTG PH-III'!$D$5:$D$198,'WTG PH-III'!$E$5:$E$198,0,0,1))</f>
        <v>F14</v>
      </c>
      <c r="F74" s="529" t="s">
        <v>589</v>
      </c>
      <c r="G74" s="231">
        <v>9</v>
      </c>
      <c r="H74" s="231" t="s">
        <v>589</v>
      </c>
      <c r="I74" s="231">
        <v>1</v>
      </c>
      <c r="J74" s="231" t="s">
        <v>589</v>
      </c>
      <c r="K74" s="231">
        <v>1</v>
      </c>
      <c r="L74" s="231" t="s">
        <v>589</v>
      </c>
      <c r="M74" s="231">
        <v>1</v>
      </c>
      <c r="N74" s="231" t="s">
        <v>588</v>
      </c>
      <c r="O74" s="231">
        <v>1</v>
      </c>
      <c r="P74" s="251"/>
      <c r="Q74" s="237" t="str">
        <f>IF('WTG PH-III'!AZ75&lt;&gt;"",_xlfn.XLOOKUP(D74,'WTG PH-III'!$D$5:$D$198,'WTG PH-III'!$F$5:$F$198,"",0,1),"")</f>
        <v>SHREEJI</v>
      </c>
      <c r="R74" s="227">
        <v>45986</v>
      </c>
      <c r="S74" s="227">
        <v>45987</v>
      </c>
      <c r="T74" s="227">
        <v>45986</v>
      </c>
      <c r="U74" s="227">
        <v>45987</v>
      </c>
      <c r="V74" s="251"/>
      <c r="W74" s="227" t="s">
        <v>589</v>
      </c>
      <c r="X74" s="227">
        <v>46053</v>
      </c>
      <c r="Y74" s="227">
        <v>46053</v>
      </c>
      <c r="Z74" s="227"/>
      <c r="AA74" s="227" t="s">
        <v>588</v>
      </c>
      <c r="AB74" s="227">
        <v>46049</v>
      </c>
      <c r="AC74" s="232"/>
      <c r="AD74" s="251"/>
      <c r="AE74" s="95" t="s">
        <v>96</v>
      </c>
      <c r="AF74" s="227" t="s">
        <v>592</v>
      </c>
      <c r="AG74" s="232"/>
      <c r="AH74" s="232">
        <v>46075</v>
      </c>
      <c r="AI74" s="232">
        <v>46075</v>
      </c>
      <c r="AJ74" s="232"/>
      <c r="AK74" s="232"/>
      <c r="AL74" s="232"/>
      <c r="AM74" s="251"/>
      <c r="AN74" s="232"/>
      <c r="AO74" s="232"/>
      <c r="AP74" s="233"/>
    </row>
    <row r="75" spans="1:42" s="234" customFormat="1" ht="12" customHeight="1" x14ac:dyDescent="0.25">
      <c r="A75" s="31">
        <v>72</v>
      </c>
      <c r="B75" s="73" t="s">
        <v>215</v>
      </c>
      <c r="C75" s="75" t="s">
        <v>208</v>
      </c>
      <c r="D75" s="95" t="s">
        <v>98</v>
      </c>
      <c r="E75" s="167" t="str">
        <f>IF(_xlfn.XLOOKUP(D75,'WTG PH-III'!$D$5:$D$198,'WTG PH-III'!$E$5:$E$198,0,0,1)="","",_xlfn.XLOOKUP(D75,'WTG PH-III'!$D$5:$D$198,'WTG PH-III'!$E$5:$E$198,0,0,1))</f>
        <v>F14</v>
      </c>
      <c r="F75" s="529" t="s">
        <v>589</v>
      </c>
      <c r="G75" s="231">
        <v>9</v>
      </c>
      <c r="H75" s="231" t="s">
        <v>589</v>
      </c>
      <c r="I75" s="231">
        <v>1</v>
      </c>
      <c r="J75" s="231" t="s">
        <v>589</v>
      </c>
      <c r="K75" s="231">
        <v>1</v>
      </c>
      <c r="L75" s="231" t="s">
        <v>589</v>
      </c>
      <c r="M75" s="231">
        <v>1</v>
      </c>
      <c r="N75" s="231" t="s">
        <v>588</v>
      </c>
      <c r="O75" s="231">
        <v>1</v>
      </c>
      <c r="P75" s="251"/>
      <c r="Q75" s="237" t="str">
        <f>IF('WTG PH-III'!AZ76&lt;&gt;"",_xlfn.XLOOKUP(D75,'WTG PH-III'!$D$5:$D$198,'WTG PH-III'!$F$5:$F$198,"",0,1),"")</f>
        <v>SHREEJI</v>
      </c>
      <c r="R75" s="227">
        <v>45979</v>
      </c>
      <c r="S75" s="227">
        <v>45980</v>
      </c>
      <c r="T75" s="227">
        <v>45979</v>
      </c>
      <c r="U75" s="227">
        <v>45980</v>
      </c>
      <c r="V75" s="251"/>
      <c r="W75" s="227" t="s">
        <v>597</v>
      </c>
      <c r="X75" s="227">
        <v>46045</v>
      </c>
      <c r="Y75" s="227">
        <v>46045</v>
      </c>
      <c r="Z75" s="227"/>
      <c r="AA75" s="227" t="s">
        <v>588</v>
      </c>
      <c r="AB75" s="227">
        <v>46046</v>
      </c>
      <c r="AC75" s="232"/>
      <c r="AD75" s="251"/>
      <c r="AE75" s="95" t="s">
        <v>98</v>
      </c>
      <c r="AF75" s="227" t="s">
        <v>592</v>
      </c>
      <c r="AG75" s="232"/>
      <c r="AH75" s="232">
        <v>46075</v>
      </c>
      <c r="AI75" s="232">
        <v>46075</v>
      </c>
      <c r="AJ75" s="232"/>
      <c r="AK75" s="232"/>
      <c r="AL75" s="232"/>
      <c r="AM75" s="251"/>
      <c r="AN75" s="232"/>
      <c r="AO75" s="232"/>
      <c r="AP75" s="233"/>
    </row>
    <row r="76" spans="1:42" s="234" customFormat="1" ht="12" customHeight="1" x14ac:dyDescent="0.25">
      <c r="A76" s="31">
        <v>73</v>
      </c>
      <c r="B76" s="73" t="s">
        <v>215</v>
      </c>
      <c r="C76" s="75" t="s">
        <v>208</v>
      </c>
      <c r="D76" s="95" t="s">
        <v>453</v>
      </c>
      <c r="E76" s="167" t="str">
        <f>IF(_xlfn.XLOOKUP(D76,'WTG PH-III'!$D$5:$D$198,'WTG PH-III'!$E$5:$E$198,0,0,1)="","",_xlfn.XLOOKUP(D76,'WTG PH-III'!$D$5:$D$198,'WTG PH-III'!$E$5:$E$198,0,0,1))</f>
        <v>F15</v>
      </c>
      <c r="F76" s="529" t="s">
        <v>588</v>
      </c>
      <c r="G76" s="231">
        <v>9</v>
      </c>
      <c r="H76" s="231" t="s">
        <v>589</v>
      </c>
      <c r="I76" s="231">
        <v>1</v>
      </c>
      <c r="J76" s="231" t="s">
        <v>588</v>
      </c>
      <c r="K76" s="231">
        <v>1</v>
      </c>
      <c r="L76" s="231" t="s">
        <v>589</v>
      </c>
      <c r="M76" s="231">
        <v>1</v>
      </c>
      <c r="N76" s="231" t="s">
        <v>589</v>
      </c>
      <c r="O76" s="231">
        <v>1</v>
      </c>
      <c r="P76" s="251"/>
      <c r="Q76" s="237" t="str">
        <f>IF('WTG PH-III'!AZ77&lt;&gt;"",_xlfn.XLOOKUP(D76,'WTG PH-III'!$D$5:$D$198,'WTG PH-III'!$F$5:$F$198,"",0,1),"")</f>
        <v>MSC</v>
      </c>
      <c r="R76" s="227">
        <v>46045</v>
      </c>
      <c r="S76" s="227">
        <v>46046</v>
      </c>
      <c r="T76" s="227">
        <v>46045</v>
      </c>
      <c r="U76" s="227">
        <v>46046</v>
      </c>
      <c r="V76" s="251"/>
      <c r="W76" s="227" t="s">
        <v>597</v>
      </c>
      <c r="X76" s="227">
        <v>46057</v>
      </c>
      <c r="Y76" s="227">
        <v>46057</v>
      </c>
      <c r="Z76" s="232"/>
      <c r="AA76" s="227" t="s">
        <v>589</v>
      </c>
      <c r="AB76" s="227">
        <v>46058</v>
      </c>
      <c r="AC76" s="232"/>
      <c r="AD76" s="251"/>
      <c r="AE76" s="95" t="s">
        <v>453</v>
      </c>
      <c r="AF76" s="227" t="s">
        <v>591</v>
      </c>
      <c r="AG76" s="232"/>
      <c r="AH76" s="232">
        <v>46078</v>
      </c>
      <c r="AI76" s="232">
        <v>46078</v>
      </c>
      <c r="AJ76" s="232">
        <v>46078</v>
      </c>
      <c r="AK76" s="232"/>
      <c r="AL76" s="232"/>
      <c r="AM76" s="251"/>
      <c r="AN76" s="232"/>
      <c r="AO76" s="232"/>
      <c r="AP76" s="233"/>
    </row>
    <row r="77" spans="1:42" s="234" customFormat="1" ht="12" customHeight="1" x14ac:dyDescent="0.25">
      <c r="A77" s="31">
        <v>74</v>
      </c>
      <c r="B77" s="73" t="s">
        <v>215</v>
      </c>
      <c r="C77" s="75" t="s">
        <v>208</v>
      </c>
      <c r="D77" s="95" t="s">
        <v>126</v>
      </c>
      <c r="E77" s="167" t="str">
        <f>IF(_xlfn.XLOOKUP(D77,'WTG PH-III'!$D$5:$D$198,'WTG PH-III'!$E$5:$E$198,0,0,1)="","",_xlfn.XLOOKUP(D77,'WTG PH-III'!$D$5:$D$198,'WTG PH-III'!$E$5:$E$198,0,0,1))</f>
        <v>F13</v>
      </c>
      <c r="F77" s="529" t="s">
        <v>588</v>
      </c>
      <c r="G77" s="231">
        <v>9</v>
      </c>
      <c r="H77" s="231" t="s">
        <v>589</v>
      </c>
      <c r="I77" s="231">
        <v>1</v>
      </c>
      <c r="J77" s="231" t="s">
        <v>588</v>
      </c>
      <c r="K77" s="231">
        <v>1</v>
      </c>
      <c r="L77" s="231" t="s">
        <v>589</v>
      </c>
      <c r="M77" s="231">
        <v>1</v>
      </c>
      <c r="N77" s="231" t="s">
        <v>588</v>
      </c>
      <c r="O77" s="231">
        <v>1</v>
      </c>
      <c r="P77" s="251"/>
      <c r="Q77" s="237" t="str">
        <f>IF('WTG PH-III'!AZ78&lt;&gt;"",_xlfn.XLOOKUP(D77,'WTG PH-III'!$D$5:$D$198,'WTG PH-III'!$F$5:$F$198,"",0,1),"")</f>
        <v>SHREEJI</v>
      </c>
      <c r="R77" s="227">
        <v>45994</v>
      </c>
      <c r="S77" s="227">
        <v>45995</v>
      </c>
      <c r="T77" s="227">
        <v>45994</v>
      </c>
      <c r="U77" s="227">
        <v>45995</v>
      </c>
      <c r="V77" s="251"/>
      <c r="W77" s="227" t="s">
        <v>588</v>
      </c>
      <c r="X77" s="227">
        <v>46003</v>
      </c>
      <c r="Y77" s="227">
        <v>46003</v>
      </c>
      <c r="Z77" s="227"/>
      <c r="AA77" s="227" t="s">
        <v>588</v>
      </c>
      <c r="AB77" s="227">
        <v>46038</v>
      </c>
      <c r="AC77" s="232"/>
      <c r="AD77" s="251"/>
      <c r="AE77" s="95" t="s">
        <v>126</v>
      </c>
      <c r="AF77" s="227" t="s">
        <v>592</v>
      </c>
      <c r="AG77" s="232"/>
      <c r="AH77" s="232">
        <v>46043</v>
      </c>
      <c r="AI77" s="232">
        <v>46043</v>
      </c>
      <c r="AJ77" s="232"/>
      <c r="AK77" s="232"/>
      <c r="AL77" s="232"/>
      <c r="AM77" s="251"/>
      <c r="AN77" s="232">
        <v>46077</v>
      </c>
      <c r="AO77" s="232"/>
      <c r="AP77" s="233"/>
    </row>
    <row r="78" spans="1:42" s="234" customFormat="1" ht="12" customHeight="1" x14ac:dyDescent="0.25">
      <c r="A78" s="31">
        <v>75</v>
      </c>
      <c r="B78" s="73" t="s">
        <v>215</v>
      </c>
      <c r="C78" s="75" t="s">
        <v>208</v>
      </c>
      <c r="D78" s="95" t="s">
        <v>128</v>
      </c>
      <c r="E78" s="167" t="str">
        <f>IF(_xlfn.XLOOKUP(D78,'WTG PH-III'!$D$5:$D$198,'WTG PH-III'!$E$5:$E$198,0,0,1)="","",_xlfn.XLOOKUP(D78,'WTG PH-III'!$D$5:$D$198,'WTG PH-III'!$E$5:$E$198,0,0,1))</f>
        <v>F13</v>
      </c>
      <c r="F78" s="529" t="s">
        <v>589</v>
      </c>
      <c r="G78" s="231">
        <v>9</v>
      </c>
      <c r="H78" s="231" t="s">
        <v>589</v>
      </c>
      <c r="I78" s="231">
        <v>1</v>
      </c>
      <c r="J78" s="231" t="s">
        <v>589</v>
      </c>
      <c r="K78" s="231">
        <v>1</v>
      </c>
      <c r="L78" s="231" t="s">
        <v>589</v>
      </c>
      <c r="M78" s="231">
        <v>1</v>
      </c>
      <c r="N78" s="231" t="s">
        <v>588</v>
      </c>
      <c r="O78" s="231">
        <v>1</v>
      </c>
      <c r="P78" s="251"/>
      <c r="Q78" s="237" t="str">
        <f>IF('WTG PH-III'!AZ79&lt;&gt;"",_xlfn.XLOOKUP(D78,'WTG PH-III'!$D$5:$D$198,'WTG PH-III'!$F$5:$F$198,"",0,1),"")</f>
        <v>BHAVANI</v>
      </c>
      <c r="R78" s="227">
        <v>45846</v>
      </c>
      <c r="S78" s="227">
        <v>45847</v>
      </c>
      <c r="T78" s="227">
        <v>45846</v>
      </c>
      <c r="U78" s="227">
        <v>45847</v>
      </c>
      <c r="V78" s="251"/>
      <c r="W78" s="227" t="s">
        <v>597</v>
      </c>
      <c r="X78" s="227">
        <v>46045</v>
      </c>
      <c r="Y78" s="227">
        <v>46045</v>
      </c>
      <c r="Z78" s="227"/>
      <c r="AA78" s="227" t="s">
        <v>597</v>
      </c>
      <c r="AB78" s="227">
        <v>46045</v>
      </c>
      <c r="AC78" s="232"/>
      <c r="AD78" s="251"/>
      <c r="AE78" s="95" t="s">
        <v>128</v>
      </c>
      <c r="AF78" s="227" t="s">
        <v>591</v>
      </c>
      <c r="AG78" s="232"/>
      <c r="AH78" s="232">
        <v>46055</v>
      </c>
      <c r="AI78" s="232">
        <v>46055</v>
      </c>
      <c r="AJ78" s="232">
        <v>46070</v>
      </c>
      <c r="AK78" s="232">
        <v>46071</v>
      </c>
      <c r="AL78" s="232"/>
      <c r="AM78" s="251"/>
      <c r="AN78" s="232"/>
      <c r="AO78" s="232"/>
      <c r="AP78" s="233"/>
    </row>
    <row r="79" spans="1:42" s="234" customFormat="1" ht="12" customHeight="1" x14ac:dyDescent="0.25">
      <c r="A79" s="31">
        <v>76</v>
      </c>
      <c r="B79" s="73" t="s">
        <v>213</v>
      </c>
      <c r="C79" s="75" t="s">
        <v>208</v>
      </c>
      <c r="D79" s="95" t="s">
        <v>48</v>
      </c>
      <c r="E79" s="167" t="str">
        <f>IF(_xlfn.XLOOKUP(D79,'WTG PH-III'!$D$5:$D$198,'WTG PH-III'!$E$5:$E$198,0,0,1)="","",_xlfn.XLOOKUP(D79,'WTG PH-III'!$D$5:$D$198,'WTG PH-III'!$E$5:$E$198,0,0,1))</f>
        <v>F08</v>
      </c>
      <c r="F79" s="529" t="s">
        <v>589</v>
      </c>
      <c r="G79" s="231">
        <v>9</v>
      </c>
      <c r="H79" s="231" t="s">
        <v>589</v>
      </c>
      <c r="I79" s="231">
        <v>1</v>
      </c>
      <c r="J79" s="231" t="s">
        <v>589</v>
      </c>
      <c r="K79" s="231">
        <v>1</v>
      </c>
      <c r="L79" s="231" t="s">
        <v>589</v>
      </c>
      <c r="M79" s="231">
        <v>1</v>
      </c>
      <c r="N79" s="231" t="s">
        <v>589</v>
      </c>
      <c r="O79" s="231">
        <v>1</v>
      </c>
      <c r="P79" s="251"/>
      <c r="Q79" s="237" t="str">
        <f>IF('WTG PH-III'!AZ80&lt;&gt;"",_xlfn.XLOOKUP(D79,'WTG PH-III'!$D$5:$D$198,'WTG PH-III'!$F$5:$F$198,"",0,1),"")</f>
        <v>MSC</v>
      </c>
      <c r="R79" s="227">
        <v>46020</v>
      </c>
      <c r="S79" s="227">
        <v>46021</v>
      </c>
      <c r="T79" s="227">
        <v>46020</v>
      </c>
      <c r="U79" s="227">
        <v>46021</v>
      </c>
      <c r="V79" s="251"/>
      <c r="W79" s="227" t="s">
        <v>589</v>
      </c>
      <c r="X79" s="227">
        <v>46025</v>
      </c>
      <c r="Y79" s="227">
        <v>46031</v>
      </c>
      <c r="Z79" s="227" t="s">
        <v>390</v>
      </c>
      <c r="AA79" s="227" t="s">
        <v>588</v>
      </c>
      <c r="AB79" s="227">
        <v>46031</v>
      </c>
      <c r="AC79" s="232">
        <v>46046</v>
      </c>
      <c r="AD79" s="251"/>
      <c r="AE79" s="95" t="s">
        <v>48</v>
      </c>
      <c r="AF79" s="227" t="s">
        <v>591</v>
      </c>
      <c r="AG79" s="232" t="s">
        <v>390</v>
      </c>
      <c r="AH79" s="232">
        <v>46033</v>
      </c>
      <c r="AI79" s="232">
        <v>46033</v>
      </c>
      <c r="AJ79" s="232">
        <v>46039</v>
      </c>
      <c r="AK79" s="232">
        <v>46040</v>
      </c>
      <c r="AL79" s="232">
        <v>46039</v>
      </c>
      <c r="AM79" s="251"/>
      <c r="AN79" s="232">
        <v>46035</v>
      </c>
      <c r="AO79" s="232">
        <v>46038</v>
      </c>
      <c r="AP79" s="233"/>
    </row>
    <row r="80" spans="1:42" s="234" customFormat="1" ht="12" customHeight="1" x14ac:dyDescent="0.25">
      <c r="A80" s="31">
        <v>77</v>
      </c>
      <c r="B80" s="73" t="s">
        <v>213</v>
      </c>
      <c r="C80" s="75" t="s">
        <v>208</v>
      </c>
      <c r="D80" s="95" t="s">
        <v>64</v>
      </c>
      <c r="E80" s="167" t="str">
        <f>IF(_xlfn.XLOOKUP(D80,'WTG PH-III'!$D$5:$D$198,'WTG PH-III'!$E$5:$E$198,0,0,1)="","",_xlfn.XLOOKUP(D80,'WTG PH-III'!$D$5:$D$198,'WTG PH-III'!$E$5:$E$198,0,0,1))</f>
        <v>F02</v>
      </c>
      <c r="F80" s="529" t="s">
        <v>589</v>
      </c>
      <c r="G80" s="231">
        <v>9</v>
      </c>
      <c r="H80" s="231" t="s">
        <v>589</v>
      </c>
      <c r="I80" s="231">
        <v>1</v>
      </c>
      <c r="J80" s="231" t="s">
        <v>589</v>
      </c>
      <c r="K80" s="231">
        <v>1</v>
      </c>
      <c r="L80" s="231" t="s">
        <v>589</v>
      </c>
      <c r="M80" s="231">
        <v>1</v>
      </c>
      <c r="N80" s="231" t="s">
        <v>589</v>
      </c>
      <c r="O80" s="231">
        <v>1</v>
      </c>
      <c r="P80" s="251"/>
      <c r="Q80" s="237" t="str">
        <f>IF('WTG PH-III'!AZ81&lt;&gt;"",_xlfn.XLOOKUP(D80,'WTG PH-III'!$D$5:$D$198,'WTG PH-III'!$F$5:$F$198,"",0,1),"")</f>
        <v>BHAVANI</v>
      </c>
      <c r="R80" s="227">
        <v>45982</v>
      </c>
      <c r="S80" s="227">
        <v>45985</v>
      </c>
      <c r="T80" s="227">
        <v>45982</v>
      </c>
      <c r="U80" s="227">
        <v>45985</v>
      </c>
      <c r="V80" s="251"/>
      <c r="W80" s="227" t="s">
        <v>589</v>
      </c>
      <c r="X80" s="227">
        <v>45995</v>
      </c>
      <c r="Y80" s="227">
        <v>45997</v>
      </c>
      <c r="Z80" s="227" t="s">
        <v>390</v>
      </c>
      <c r="AA80" s="227" t="s">
        <v>588</v>
      </c>
      <c r="AB80" s="227">
        <v>46008</v>
      </c>
      <c r="AC80" s="232">
        <v>46022</v>
      </c>
      <c r="AD80" s="251"/>
      <c r="AE80" s="95" t="s">
        <v>64</v>
      </c>
      <c r="AF80" s="227" t="s">
        <v>592</v>
      </c>
      <c r="AG80" s="232" t="s">
        <v>390</v>
      </c>
      <c r="AH80" s="232">
        <v>46009</v>
      </c>
      <c r="AI80" s="232">
        <v>46009</v>
      </c>
      <c r="AJ80" s="232">
        <v>46020</v>
      </c>
      <c r="AK80" s="232">
        <v>46023</v>
      </c>
      <c r="AL80" s="232">
        <v>46358</v>
      </c>
      <c r="AM80" s="251"/>
      <c r="AN80" s="232">
        <v>46014</v>
      </c>
      <c r="AO80" s="232">
        <v>46020</v>
      </c>
      <c r="AP80" s="233"/>
    </row>
    <row r="81" spans="1:42" s="234" customFormat="1" ht="12" customHeight="1" x14ac:dyDescent="0.25">
      <c r="A81" s="31">
        <v>78</v>
      </c>
      <c r="B81" s="73" t="s">
        <v>213</v>
      </c>
      <c r="C81" s="75" t="s">
        <v>208</v>
      </c>
      <c r="D81" s="95" t="s">
        <v>66</v>
      </c>
      <c r="E81" s="167" t="str">
        <f>IF(_xlfn.XLOOKUP(D81,'WTG PH-III'!$D$5:$D$198,'WTG PH-III'!$E$5:$E$198,0,0,1)="","",_xlfn.XLOOKUP(D81,'WTG PH-III'!$D$5:$D$198,'WTG PH-III'!$E$5:$E$198,0,0,1))</f>
        <v>F07</v>
      </c>
      <c r="F81" s="529" t="s">
        <v>589</v>
      </c>
      <c r="G81" s="231">
        <v>9</v>
      </c>
      <c r="H81" s="231" t="s">
        <v>589</v>
      </c>
      <c r="I81" s="231">
        <v>1</v>
      </c>
      <c r="J81" s="235" t="s">
        <v>589</v>
      </c>
      <c r="K81" s="231">
        <v>1</v>
      </c>
      <c r="L81" s="231" t="s">
        <v>589</v>
      </c>
      <c r="M81" s="231">
        <v>1</v>
      </c>
      <c r="N81" s="231" t="s">
        <v>589</v>
      </c>
      <c r="O81" s="231">
        <v>1</v>
      </c>
      <c r="P81" s="251"/>
      <c r="Q81" s="237" t="str">
        <f>IF('WTG PH-III'!AZ82&lt;&gt;"",_xlfn.XLOOKUP(D81,'WTG PH-III'!$D$5:$D$198,'WTG PH-III'!$F$5:$F$198,"",0,1),"")</f>
        <v>BHAVANI</v>
      </c>
      <c r="R81" s="227">
        <v>45762</v>
      </c>
      <c r="S81" s="227">
        <v>45795</v>
      </c>
      <c r="T81" s="227">
        <v>45762</v>
      </c>
      <c r="U81" s="227">
        <v>45795</v>
      </c>
      <c r="V81" s="251"/>
      <c r="W81" s="227" t="s">
        <v>588</v>
      </c>
      <c r="X81" s="227">
        <v>45801</v>
      </c>
      <c r="Y81" s="227">
        <v>45980</v>
      </c>
      <c r="Z81" s="227" t="s">
        <v>390</v>
      </c>
      <c r="AA81" s="227" t="s">
        <v>588</v>
      </c>
      <c r="AB81" s="227">
        <v>45799</v>
      </c>
      <c r="AC81" s="227">
        <v>46009</v>
      </c>
      <c r="AD81" s="251"/>
      <c r="AE81" s="95" t="s">
        <v>66</v>
      </c>
      <c r="AF81" s="227" t="s">
        <v>591</v>
      </c>
      <c r="AG81" s="232" t="s">
        <v>390</v>
      </c>
      <c r="AH81" s="232">
        <v>45981</v>
      </c>
      <c r="AI81" s="232">
        <v>45981</v>
      </c>
      <c r="AJ81" s="232">
        <v>45984</v>
      </c>
      <c r="AK81" s="232">
        <v>45985</v>
      </c>
      <c r="AL81" s="232">
        <v>45986</v>
      </c>
      <c r="AM81" s="251"/>
      <c r="AN81" s="232">
        <v>45985</v>
      </c>
      <c r="AO81" s="232">
        <v>45998</v>
      </c>
      <c r="AP81" s="233"/>
    </row>
    <row r="82" spans="1:42" s="234" customFormat="1" ht="12" customHeight="1" x14ac:dyDescent="0.25">
      <c r="A82" s="31">
        <v>79</v>
      </c>
      <c r="B82" s="73" t="s">
        <v>213</v>
      </c>
      <c r="C82" s="75" t="s">
        <v>208</v>
      </c>
      <c r="D82" s="95" t="s">
        <v>67</v>
      </c>
      <c r="E82" s="167" t="str">
        <f>IF(_xlfn.XLOOKUP(D82,'WTG PH-III'!$D$5:$D$198,'WTG PH-III'!$E$5:$E$198,0,0,1)="","",_xlfn.XLOOKUP(D82,'WTG PH-III'!$D$5:$D$198,'WTG PH-III'!$E$5:$E$198,0,0,1))</f>
        <v>F07</v>
      </c>
      <c r="F82" s="529" t="s">
        <v>588</v>
      </c>
      <c r="G82" s="231">
        <v>9</v>
      </c>
      <c r="H82" s="231" t="s">
        <v>588</v>
      </c>
      <c r="I82" s="231">
        <v>1</v>
      </c>
      <c r="J82" s="231" t="s">
        <v>588</v>
      </c>
      <c r="K82" s="231">
        <v>1</v>
      </c>
      <c r="L82" s="231" t="s">
        <v>589</v>
      </c>
      <c r="M82" s="231">
        <v>1</v>
      </c>
      <c r="N82" s="231" t="s">
        <v>589</v>
      </c>
      <c r="O82" s="231">
        <v>1</v>
      </c>
      <c r="P82" s="251"/>
      <c r="Q82" s="237" t="str">
        <f>IF('WTG PH-III'!AZ83&lt;&gt;"",_xlfn.XLOOKUP(D82,'WTG PH-III'!$D$5:$D$198,'WTG PH-III'!$F$5:$F$198,"",0,1),"")</f>
        <v>SVRE</v>
      </c>
      <c r="R82" s="227">
        <v>45784</v>
      </c>
      <c r="S82" s="227">
        <v>45784</v>
      </c>
      <c r="T82" s="227">
        <v>45784</v>
      </c>
      <c r="U82" s="227">
        <v>45784</v>
      </c>
      <c r="V82" s="251"/>
      <c r="W82" s="227" t="s">
        <v>589</v>
      </c>
      <c r="X82" s="227">
        <v>45785</v>
      </c>
      <c r="Y82" s="227">
        <v>45880</v>
      </c>
      <c r="Z82" s="227" t="s">
        <v>390</v>
      </c>
      <c r="AA82" s="227" t="s">
        <v>588</v>
      </c>
      <c r="AB82" s="227">
        <v>45961</v>
      </c>
      <c r="AC82" s="227">
        <v>46009</v>
      </c>
      <c r="AD82" s="251"/>
      <c r="AE82" s="95" t="s">
        <v>67</v>
      </c>
      <c r="AF82" s="227" t="s">
        <v>591</v>
      </c>
      <c r="AG82" s="232" t="s">
        <v>390</v>
      </c>
      <c r="AH82" s="232">
        <v>45940</v>
      </c>
      <c r="AI82" s="232">
        <v>45968</v>
      </c>
      <c r="AJ82" s="232">
        <v>45968</v>
      </c>
      <c r="AK82" s="232">
        <v>45969</v>
      </c>
      <c r="AL82" s="232">
        <v>45984</v>
      </c>
      <c r="AM82" s="251"/>
      <c r="AN82" s="232">
        <v>45971</v>
      </c>
      <c r="AO82" s="232">
        <v>45985</v>
      </c>
      <c r="AP82" s="233"/>
    </row>
    <row r="83" spans="1:42" s="234" customFormat="1" ht="12" customHeight="1" x14ac:dyDescent="0.25">
      <c r="A83" s="31">
        <v>80</v>
      </c>
      <c r="B83" s="73" t="s">
        <v>213</v>
      </c>
      <c r="C83" s="75" t="s">
        <v>208</v>
      </c>
      <c r="D83" s="95" t="s">
        <v>73</v>
      </c>
      <c r="E83" s="167" t="str">
        <f>IF(_xlfn.XLOOKUP(D83,'WTG PH-III'!$D$5:$D$198,'WTG PH-III'!$E$5:$E$198,0,0,1)="","",_xlfn.XLOOKUP(D83,'WTG PH-III'!$D$5:$D$198,'WTG PH-III'!$E$5:$E$198,0,0,1))</f>
        <v>F02</v>
      </c>
      <c r="F83" s="529" t="s">
        <v>589</v>
      </c>
      <c r="G83" s="231">
        <v>9</v>
      </c>
      <c r="H83" s="231" t="s">
        <v>589</v>
      </c>
      <c r="I83" s="231">
        <v>1</v>
      </c>
      <c r="J83" s="231" t="s">
        <v>589</v>
      </c>
      <c r="K83" s="231">
        <v>1</v>
      </c>
      <c r="L83" s="231" t="s">
        <v>589</v>
      </c>
      <c r="M83" s="231">
        <v>1</v>
      </c>
      <c r="N83" s="231" t="s">
        <v>588</v>
      </c>
      <c r="O83" s="231">
        <v>1</v>
      </c>
      <c r="P83" s="251"/>
      <c r="Q83" s="237" t="str">
        <f>IF('WTG PH-III'!AZ84&lt;&gt;"",_xlfn.XLOOKUP(D83,'WTG PH-III'!$D$5:$D$198,'WTG PH-III'!$F$5:$F$198,"",0,1),"")</f>
        <v>ODHAV</v>
      </c>
      <c r="R83" s="227">
        <v>46000</v>
      </c>
      <c r="S83" s="227">
        <v>46001</v>
      </c>
      <c r="T83" s="227">
        <v>46000</v>
      </c>
      <c r="U83" s="227">
        <v>46001</v>
      </c>
      <c r="V83" s="251"/>
      <c r="W83" s="227" t="s">
        <v>588</v>
      </c>
      <c r="X83" s="227">
        <v>46010</v>
      </c>
      <c r="Y83" s="227">
        <v>46010</v>
      </c>
      <c r="Z83" s="227" t="s">
        <v>390</v>
      </c>
      <c r="AA83" s="227" t="s">
        <v>588</v>
      </c>
      <c r="AB83" s="227">
        <v>46010</v>
      </c>
      <c r="AC83" s="232">
        <v>46048</v>
      </c>
      <c r="AD83" s="251"/>
      <c r="AE83" s="95" t="s">
        <v>73</v>
      </c>
      <c r="AF83" s="227" t="s">
        <v>592</v>
      </c>
      <c r="AG83" s="232" t="s">
        <v>390</v>
      </c>
      <c r="AH83" s="232">
        <v>46013</v>
      </c>
      <c r="AI83" s="232">
        <v>46013</v>
      </c>
      <c r="AJ83" s="232">
        <v>46031</v>
      </c>
      <c r="AK83" s="232">
        <v>46032</v>
      </c>
      <c r="AL83" s="232">
        <v>46035</v>
      </c>
      <c r="AM83" s="251"/>
      <c r="AN83" s="232">
        <v>46016</v>
      </c>
      <c r="AO83" s="232">
        <v>46029</v>
      </c>
      <c r="AP83" s="233"/>
    </row>
    <row r="84" spans="1:42" s="234" customFormat="1" ht="12" customHeight="1" x14ac:dyDescent="0.25">
      <c r="A84" s="31">
        <v>81</v>
      </c>
      <c r="B84" s="73" t="s">
        <v>213</v>
      </c>
      <c r="C84" s="75" t="s">
        <v>208</v>
      </c>
      <c r="D84" s="95" t="s">
        <v>75</v>
      </c>
      <c r="E84" s="167" t="str">
        <f>IF(_xlfn.XLOOKUP(D84,'WTG PH-III'!$D$5:$D$198,'WTG PH-III'!$E$5:$E$198,0,0,1)="","",_xlfn.XLOOKUP(D84,'WTG PH-III'!$D$5:$D$198,'WTG PH-III'!$E$5:$E$198,0,0,1))</f>
        <v>F02</v>
      </c>
      <c r="F84" s="529" t="s">
        <v>588</v>
      </c>
      <c r="G84" s="231">
        <v>9</v>
      </c>
      <c r="H84" s="231" t="s">
        <v>588</v>
      </c>
      <c r="I84" s="231">
        <v>1</v>
      </c>
      <c r="J84" s="231" t="s">
        <v>588</v>
      </c>
      <c r="K84" s="231">
        <v>1</v>
      </c>
      <c r="L84" s="231" t="s">
        <v>589</v>
      </c>
      <c r="M84" s="231">
        <v>1</v>
      </c>
      <c r="N84" s="231" t="s">
        <v>589</v>
      </c>
      <c r="O84" s="231">
        <v>1</v>
      </c>
      <c r="P84" s="251"/>
      <c r="Q84" s="237" t="str">
        <f>IF('WTG PH-III'!AZ85&lt;&gt;"",_xlfn.XLOOKUP(D84,'WTG PH-III'!$D$5:$D$198,'WTG PH-III'!$F$5:$F$198,"",0,1),"")</f>
        <v>SVRE</v>
      </c>
      <c r="R84" s="227">
        <v>45813</v>
      </c>
      <c r="S84" s="227">
        <v>45817</v>
      </c>
      <c r="T84" s="227">
        <v>45813</v>
      </c>
      <c r="U84" s="227">
        <v>45817</v>
      </c>
      <c r="V84" s="251"/>
      <c r="W84" s="227" t="s">
        <v>589</v>
      </c>
      <c r="X84" s="227">
        <v>45980</v>
      </c>
      <c r="Y84" s="227">
        <v>45980</v>
      </c>
      <c r="Z84" s="227" t="s">
        <v>390</v>
      </c>
      <c r="AA84" s="227" t="s">
        <v>588</v>
      </c>
      <c r="AB84" s="227">
        <v>45983</v>
      </c>
      <c r="AC84" s="232">
        <v>46032</v>
      </c>
      <c r="AD84" s="251"/>
      <c r="AE84" s="95" t="s">
        <v>75</v>
      </c>
      <c r="AF84" s="227" t="s">
        <v>592</v>
      </c>
      <c r="AG84" s="232" t="s">
        <v>390</v>
      </c>
      <c r="AH84" s="232">
        <v>45985</v>
      </c>
      <c r="AI84" s="232">
        <v>45985</v>
      </c>
      <c r="AJ84" s="232">
        <v>45992</v>
      </c>
      <c r="AK84" s="232">
        <v>45993</v>
      </c>
      <c r="AL84" s="232">
        <v>45993</v>
      </c>
      <c r="AM84" s="251"/>
      <c r="AN84" s="232">
        <v>45993</v>
      </c>
      <c r="AO84" s="232">
        <v>45994</v>
      </c>
      <c r="AP84" s="233"/>
    </row>
    <row r="85" spans="1:42" s="234" customFormat="1" ht="12" customHeight="1" x14ac:dyDescent="0.25">
      <c r="A85" s="31">
        <v>82</v>
      </c>
      <c r="B85" s="73" t="s">
        <v>213</v>
      </c>
      <c r="C85" s="75" t="s">
        <v>208</v>
      </c>
      <c r="D85" s="95" t="s">
        <v>40</v>
      </c>
      <c r="E85" s="167" t="str">
        <f>IF(_xlfn.XLOOKUP(D85,'WTG PH-III'!$D$5:$D$198,'WTG PH-III'!$E$5:$E$198,0,0,1)="","",_xlfn.XLOOKUP(D85,'WTG PH-III'!$D$5:$D$198,'WTG PH-III'!$E$5:$E$198,0,0,1))</f>
        <v>F02</v>
      </c>
      <c r="F85" s="529" t="s">
        <v>588</v>
      </c>
      <c r="G85" s="231">
        <v>9</v>
      </c>
      <c r="H85" s="231" t="s">
        <v>588</v>
      </c>
      <c r="I85" s="231">
        <v>1</v>
      </c>
      <c r="J85" s="231" t="s">
        <v>588</v>
      </c>
      <c r="K85" s="231">
        <v>1</v>
      </c>
      <c r="L85" s="231" t="s">
        <v>589</v>
      </c>
      <c r="M85" s="231">
        <v>1</v>
      </c>
      <c r="N85" s="231" t="s">
        <v>588</v>
      </c>
      <c r="O85" s="231">
        <v>1</v>
      </c>
      <c r="P85" s="251"/>
      <c r="Q85" s="237" t="str">
        <f>IF('WTG PH-III'!AZ86&lt;&gt;"",_xlfn.XLOOKUP(D85,'WTG PH-III'!$D$5:$D$198,'WTG PH-III'!$F$5:$F$198,"",0,1),"")</f>
        <v>ODHAV</v>
      </c>
      <c r="R85" s="227">
        <v>45809</v>
      </c>
      <c r="S85" s="227">
        <v>45810</v>
      </c>
      <c r="T85" s="227">
        <v>45809</v>
      </c>
      <c r="U85" s="227">
        <v>45810</v>
      </c>
      <c r="V85" s="251"/>
      <c r="W85" s="227" t="s">
        <v>590</v>
      </c>
      <c r="X85" s="227">
        <v>45978</v>
      </c>
      <c r="Y85" s="227">
        <v>45982</v>
      </c>
      <c r="Z85" s="227" t="s">
        <v>390</v>
      </c>
      <c r="AA85" s="227" t="s">
        <v>590</v>
      </c>
      <c r="AB85" s="227">
        <v>45983</v>
      </c>
      <c r="AC85" s="232">
        <v>46048</v>
      </c>
      <c r="AD85" s="251"/>
      <c r="AE85" s="95" t="s">
        <v>40</v>
      </c>
      <c r="AF85" s="227" t="s">
        <v>592</v>
      </c>
      <c r="AG85" s="232" t="s">
        <v>390</v>
      </c>
      <c r="AH85" s="232">
        <v>45987</v>
      </c>
      <c r="AI85" s="232">
        <v>45987</v>
      </c>
      <c r="AJ85" s="232">
        <v>46009</v>
      </c>
      <c r="AK85" s="232">
        <v>46010</v>
      </c>
      <c r="AL85" s="232">
        <v>46020</v>
      </c>
      <c r="AM85" s="251"/>
      <c r="AN85" s="232">
        <v>46007</v>
      </c>
      <c r="AO85" s="232">
        <v>46011</v>
      </c>
      <c r="AP85" s="233"/>
    </row>
    <row r="86" spans="1:42" s="234" customFormat="1" ht="12" customHeight="1" x14ac:dyDescent="0.25">
      <c r="A86" s="31">
        <v>83</v>
      </c>
      <c r="B86" s="73" t="s">
        <v>213</v>
      </c>
      <c r="C86" s="75" t="s">
        <v>208</v>
      </c>
      <c r="D86" s="95" t="s">
        <v>77</v>
      </c>
      <c r="E86" s="167" t="str">
        <f>IF(_xlfn.XLOOKUP(D86,'WTG PH-III'!$D$5:$D$198,'WTG PH-III'!$E$5:$E$198,0,0,1)="","",_xlfn.XLOOKUP(D86,'WTG PH-III'!$D$5:$D$198,'WTG PH-III'!$E$5:$E$198,0,0,1))</f>
        <v>F07</v>
      </c>
      <c r="F86" s="529" t="s">
        <v>588</v>
      </c>
      <c r="G86" s="231">
        <v>9</v>
      </c>
      <c r="H86" s="231" t="s">
        <v>588</v>
      </c>
      <c r="I86" s="231">
        <v>1</v>
      </c>
      <c r="J86" s="231" t="s">
        <v>588</v>
      </c>
      <c r="K86" s="231">
        <v>1</v>
      </c>
      <c r="L86" s="231" t="s">
        <v>589</v>
      </c>
      <c r="M86" s="231">
        <v>1</v>
      </c>
      <c r="N86" s="231" t="s">
        <v>589</v>
      </c>
      <c r="O86" s="231">
        <v>1</v>
      </c>
      <c r="P86" s="251"/>
      <c r="Q86" s="237" t="str">
        <f>IF('WTG PH-III'!AZ87&lt;&gt;"",_xlfn.XLOOKUP(D86,'WTG PH-III'!$D$5:$D$198,'WTG PH-III'!$F$5:$F$198,"",0,1),"")</f>
        <v>BHAVANI</v>
      </c>
      <c r="R86" s="227">
        <v>45777</v>
      </c>
      <c r="S86" s="227">
        <v>45778</v>
      </c>
      <c r="T86" s="227">
        <v>45777</v>
      </c>
      <c r="U86" s="227">
        <v>45778</v>
      </c>
      <c r="V86" s="251"/>
      <c r="W86" s="227" t="s">
        <v>588</v>
      </c>
      <c r="X86" s="227">
        <v>45782</v>
      </c>
      <c r="Y86" s="227">
        <v>45984</v>
      </c>
      <c r="Z86" s="227" t="s">
        <v>390</v>
      </c>
      <c r="AA86" s="227" t="s">
        <v>590</v>
      </c>
      <c r="AB86" s="227">
        <v>45988</v>
      </c>
      <c r="AC86" s="227">
        <v>46009</v>
      </c>
      <c r="AD86" s="251"/>
      <c r="AE86" s="95" t="s">
        <v>77</v>
      </c>
      <c r="AF86" s="227" t="s">
        <v>591</v>
      </c>
      <c r="AG86" s="232" t="s">
        <v>390</v>
      </c>
      <c r="AH86" s="232">
        <v>45991</v>
      </c>
      <c r="AI86" s="232">
        <v>45991</v>
      </c>
      <c r="AJ86" s="232">
        <v>45996</v>
      </c>
      <c r="AK86" s="227">
        <v>45997</v>
      </c>
      <c r="AL86" s="232">
        <v>45998</v>
      </c>
      <c r="AM86" s="251"/>
      <c r="AN86" s="232">
        <v>46001</v>
      </c>
      <c r="AO86" s="232">
        <v>46002</v>
      </c>
      <c r="AP86" s="232"/>
    </row>
    <row r="87" spans="1:42" s="234" customFormat="1" ht="12" customHeight="1" x14ac:dyDescent="0.25">
      <c r="A87" s="31">
        <v>84</v>
      </c>
      <c r="B87" s="73" t="s">
        <v>213</v>
      </c>
      <c r="C87" s="75" t="s">
        <v>208</v>
      </c>
      <c r="D87" s="95" t="s">
        <v>79</v>
      </c>
      <c r="E87" s="167" t="str">
        <f>IF(_xlfn.XLOOKUP(D87,'WTG PH-III'!$D$5:$D$198,'WTG PH-III'!$E$5:$E$198,0,0,1)="","",_xlfn.XLOOKUP(D87,'WTG PH-III'!$D$5:$D$198,'WTG PH-III'!$E$5:$E$198,0,0,1))</f>
        <v>F07</v>
      </c>
      <c r="F87" s="529" t="s">
        <v>589</v>
      </c>
      <c r="G87" s="231">
        <v>9</v>
      </c>
      <c r="H87" s="231" t="s">
        <v>589</v>
      </c>
      <c r="I87" s="231">
        <v>1</v>
      </c>
      <c r="J87" s="231" t="s">
        <v>589</v>
      </c>
      <c r="K87" s="231">
        <v>1</v>
      </c>
      <c r="L87" s="231" t="s">
        <v>589</v>
      </c>
      <c r="M87" s="231">
        <v>1</v>
      </c>
      <c r="N87" s="231" t="s">
        <v>588</v>
      </c>
      <c r="O87" s="231">
        <v>1</v>
      </c>
      <c r="P87" s="251"/>
      <c r="Q87" s="237" t="str">
        <f>IF('WTG PH-III'!AZ88&lt;&gt;"",_xlfn.XLOOKUP(D87,'WTG PH-III'!$D$5:$D$198,'WTG PH-III'!$F$5:$F$198,"",0,1),"")</f>
        <v>BHAVANI</v>
      </c>
      <c r="R87" s="227">
        <v>45989</v>
      </c>
      <c r="S87" s="227">
        <v>45993</v>
      </c>
      <c r="T87" s="227">
        <v>45989</v>
      </c>
      <c r="U87" s="227">
        <v>45993</v>
      </c>
      <c r="V87" s="251"/>
      <c r="W87" s="227" t="s">
        <v>589</v>
      </c>
      <c r="X87" s="227">
        <v>45993</v>
      </c>
      <c r="Y87" s="227">
        <v>45994</v>
      </c>
      <c r="Z87" s="227" t="s">
        <v>390</v>
      </c>
      <c r="AA87" s="227" t="s">
        <v>588</v>
      </c>
      <c r="AB87" s="227">
        <v>45999</v>
      </c>
      <c r="AC87" s="227">
        <v>46009</v>
      </c>
      <c r="AD87" s="251"/>
      <c r="AE87" s="95" t="s">
        <v>79</v>
      </c>
      <c r="AF87" s="227" t="s">
        <v>591</v>
      </c>
      <c r="AG87" s="232" t="s">
        <v>390</v>
      </c>
      <c r="AH87" s="232">
        <v>46001</v>
      </c>
      <c r="AI87" s="232">
        <v>46001</v>
      </c>
      <c r="AJ87" s="232">
        <v>46016</v>
      </c>
      <c r="AK87" s="232">
        <v>46017</v>
      </c>
      <c r="AL87" s="232">
        <v>46018</v>
      </c>
      <c r="AM87" s="251"/>
      <c r="AN87" s="232">
        <v>46010</v>
      </c>
      <c r="AO87" s="232">
        <v>46020</v>
      </c>
      <c r="AP87" s="232"/>
    </row>
    <row r="88" spans="1:42" s="234" customFormat="1" ht="12" customHeight="1" x14ac:dyDescent="0.25">
      <c r="A88" s="31">
        <v>85</v>
      </c>
      <c r="B88" s="73" t="s">
        <v>213</v>
      </c>
      <c r="C88" s="75" t="s">
        <v>208</v>
      </c>
      <c r="D88" s="95" t="s">
        <v>86</v>
      </c>
      <c r="E88" s="167" t="str">
        <f>IF(_xlfn.XLOOKUP(D88,'WTG PH-III'!$D$5:$D$198,'WTG PH-III'!$E$5:$E$198,0,0,1)="","",_xlfn.XLOOKUP(D88,'WTG PH-III'!$D$5:$D$198,'WTG PH-III'!$E$5:$E$198,0,0,1))</f>
        <v>F03</v>
      </c>
      <c r="F88" s="529" t="s">
        <v>589</v>
      </c>
      <c r="G88" s="231">
        <v>9</v>
      </c>
      <c r="H88" s="231" t="s">
        <v>589</v>
      </c>
      <c r="I88" s="231">
        <v>1</v>
      </c>
      <c r="J88" s="231" t="s">
        <v>589</v>
      </c>
      <c r="K88" s="231">
        <v>1</v>
      </c>
      <c r="L88" s="231" t="s">
        <v>589</v>
      </c>
      <c r="M88" s="231">
        <v>1</v>
      </c>
      <c r="N88" s="231" t="s">
        <v>589</v>
      </c>
      <c r="O88" s="231">
        <v>1</v>
      </c>
      <c r="P88" s="251"/>
      <c r="Q88" s="237" t="str">
        <f>IF('WTG PH-III'!AZ89&lt;&gt;"",_xlfn.XLOOKUP(D88,'WTG PH-III'!$D$5:$D$198,'WTG PH-III'!$F$5:$F$198,"",0,1),"")</f>
        <v>ODHAV</v>
      </c>
      <c r="R88" s="227">
        <v>45998</v>
      </c>
      <c r="S88" s="227">
        <v>46000</v>
      </c>
      <c r="T88" s="227">
        <v>45998</v>
      </c>
      <c r="U88" s="227">
        <v>46000</v>
      </c>
      <c r="V88" s="251"/>
      <c r="W88" s="227" t="s">
        <v>588</v>
      </c>
      <c r="X88" s="227">
        <v>46013</v>
      </c>
      <c r="Y88" s="227">
        <v>46013</v>
      </c>
      <c r="Z88" s="227" t="s">
        <v>390</v>
      </c>
      <c r="AA88" s="227" t="s">
        <v>588</v>
      </c>
      <c r="AB88" s="227">
        <v>46013</v>
      </c>
      <c r="AC88" s="232">
        <v>46050</v>
      </c>
      <c r="AD88" s="251"/>
      <c r="AE88" s="95" t="s">
        <v>86</v>
      </c>
      <c r="AF88" s="227" t="s">
        <v>591</v>
      </c>
      <c r="AG88" s="232" t="s">
        <v>390</v>
      </c>
      <c r="AH88" s="232">
        <v>46014</v>
      </c>
      <c r="AI88" s="232">
        <v>46014</v>
      </c>
      <c r="AJ88" s="232">
        <v>46030</v>
      </c>
      <c r="AK88" s="232">
        <v>46031</v>
      </c>
      <c r="AL88" s="232">
        <v>46034</v>
      </c>
      <c r="AM88" s="251"/>
      <c r="AN88" s="232">
        <v>46017</v>
      </c>
      <c r="AO88" s="232">
        <v>46030</v>
      </c>
      <c r="AP88" s="233"/>
    </row>
    <row r="89" spans="1:42" s="234" customFormat="1" ht="12" customHeight="1" x14ac:dyDescent="0.25">
      <c r="A89" s="31">
        <v>86</v>
      </c>
      <c r="B89" s="73" t="s">
        <v>213</v>
      </c>
      <c r="C89" s="75" t="s">
        <v>208</v>
      </c>
      <c r="D89" s="95" t="s">
        <v>88</v>
      </c>
      <c r="E89" s="167" t="str">
        <f>IF(_xlfn.XLOOKUP(D89,'WTG PH-III'!$D$5:$D$198,'WTG PH-III'!$E$5:$E$198,0,0,1)="","",_xlfn.XLOOKUP(D89,'WTG PH-III'!$D$5:$D$198,'WTG PH-III'!$E$5:$E$198,0,0,1))</f>
        <v>F03</v>
      </c>
      <c r="F89" s="529" t="s">
        <v>589</v>
      </c>
      <c r="G89" s="231">
        <v>9</v>
      </c>
      <c r="H89" s="231" t="s">
        <v>589</v>
      </c>
      <c r="I89" s="231">
        <v>1</v>
      </c>
      <c r="J89" s="231" t="s">
        <v>589</v>
      </c>
      <c r="K89" s="231">
        <v>1</v>
      </c>
      <c r="L89" s="231" t="s">
        <v>589</v>
      </c>
      <c r="M89" s="231">
        <v>1</v>
      </c>
      <c r="N89" s="231" t="s">
        <v>588</v>
      </c>
      <c r="O89" s="231">
        <v>1</v>
      </c>
      <c r="P89" s="251"/>
      <c r="Q89" s="237" t="str">
        <f>IF('WTG PH-III'!AZ90&lt;&gt;"",_xlfn.XLOOKUP(D89,'WTG PH-III'!$D$5:$D$198,'WTG PH-III'!$F$5:$F$198,"",0,1),"")</f>
        <v>SHREERAM</v>
      </c>
      <c r="R89" s="227">
        <v>45939</v>
      </c>
      <c r="S89" s="227">
        <v>45945</v>
      </c>
      <c r="T89" s="227">
        <v>45939</v>
      </c>
      <c r="U89" s="227">
        <v>45945</v>
      </c>
      <c r="V89" s="251"/>
      <c r="W89" s="227" t="s">
        <v>589</v>
      </c>
      <c r="X89" s="227">
        <v>46004</v>
      </c>
      <c r="Y89" s="227">
        <v>46004</v>
      </c>
      <c r="Z89" s="227" t="s">
        <v>390</v>
      </c>
      <c r="AA89" s="227" t="s">
        <v>589</v>
      </c>
      <c r="AB89" s="227">
        <v>46016</v>
      </c>
      <c r="AC89" s="232">
        <v>46050</v>
      </c>
      <c r="AD89" s="251"/>
      <c r="AE89" s="95" t="s">
        <v>88</v>
      </c>
      <c r="AF89" s="227" t="s">
        <v>592</v>
      </c>
      <c r="AG89" s="232" t="s">
        <v>390</v>
      </c>
      <c r="AH89" s="232">
        <v>46017</v>
      </c>
      <c r="AI89" s="232">
        <v>46017</v>
      </c>
      <c r="AJ89" s="232">
        <v>46024</v>
      </c>
      <c r="AK89" s="232">
        <v>46027</v>
      </c>
      <c r="AL89" s="232">
        <v>46032</v>
      </c>
      <c r="AM89" s="251"/>
      <c r="AN89" s="227">
        <v>46021</v>
      </c>
      <c r="AO89" s="232">
        <v>46022</v>
      </c>
      <c r="AP89" s="232"/>
    </row>
    <row r="90" spans="1:42" s="234" customFormat="1" ht="12" customHeight="1" x14ac:dyDescent="0.25">
      <c r="A90" s="31">
        <v>87</v>
      </c>
      <c r="B90" s="73" t="s">
        <v>213</v>
      </c>
      <c r="C90" s="75" t="s">
        <v>208</v>
      </c>
      <c r="D90" s="95" t="s">
        <v>90</v>
      </c>
      <c r="E90" s="167" t="str">
        <f>IF(_xlfn.XLOOKUP(D90,'WTG PH-III'!$D$5:$D$198,'WTG PH-III'!$E$5:$E$198,0,0,1)="","",_xlfn.XLOOKUP(D90,'WTG PH-III'!$D$5:$D$198,'WTG PH-III'!$E$5:$E$198,0,0,1))</f>
        <v>F03</v>
      </c>
      <c r="F90" s="528" t="s">
        <v>589</v>
      </c>
      <c r="G90" s="231">
        <v>9</v>
      </c>
      <c r="H90" s="235" t="s">
        <v>589</v>
      </c>
      <c r="I90" s="231">
        <v>1</v>
      </c>
      <c r="J90" s="231" t="s">
        <v>589</v>
      </c>
      <c r="K90" s="231">
        <v>1</v>
      </c>
      <c r="L90" s="231" t="s">
        <v>589</v>
      </c>
      <c r="M90" s="231">
        <v>1</v>
      </c>
      <c r="N90" s="231" t="s">
        <v>588</v>
      </c>
      <c r="O90" s="231">
        <v>1</v>
      </c>
      <c r="P90" s="251"/>
      <c r="Q90" s="237" t="str">
        <f>IF('WTG PH-III'!AZ91&lt;&gt;"",_xlfn.XLOOKUP(D90,'WTG PH-III'!$D$5:$D$198,'WTG PH-III'!$F$5:$F$198,"",0,1),"")</f>
        <v>SHREEJI</v>
      </c>
      <c r="R90" s="227">
        <v>45994</v>
      </c>
      <c r="S90" s="227">
        <v>45995</v>
      </c>
      <c r="T90" s="227">
        <v>45994</v>
      </c>
      <c r="U90" s="227">
        <v>45995</v>
      </c>
      <c r="V90" s="251"/>
      <c r="W90" s="227" t="s">
        <v>588</v>
      </c>
      <c r="X90" s="227">
        <v>46000</v>
      </c>
      <c r="Y90" s="227">
        <v>46000</v>
      </c>
      <c r="Z90" s="227" t="s">
        <v>390</v>
      </c>
      <c r="AA90" s="227" t="s">
        <v>588</v>
      </c>
      <c r="AB90" s="227">
        <v>46000</v>
      </c>
      <c r="AC90" s="232"/>
      <c r="AD90" s="251"/>
      <c r="AE90" s="95" t="s">
        <v>90</v>
      </c>
      <c r="AF90" s="227" t="s">
        <v>592</v>
      </c>
      <c r="AG90" s="232" t="s">
        <v>390</v>
      </c>
      <c r="AH90" s="232">
        <v>46003</v>
      </c>
      <c r="AI90" s="232">
        <v>46002</v>
      </c>
      <c r="AJ90" s="232">
        <v>46011</v>
      </c>
      <c r="AK90" s="232">
        <v>46012</v>
      </c>
      <c r="AL90" s="232">
        <v>46015</v>
      </c>
      <c r="AM90" s="251"/>
      <c r="AN90" s="227">
        <v>46008</v>
      </c>
      <c r="AO90" s="227">
        <v>46013</v>
      </c>
      <c r="AP90" s="232"/>
    </row>
    <row r="91" spans="1:42" s="234" customFormat="1" ht="12" customHeight="1" x14ac:dyDescent="0.25">
      <c r="A91" s="31">
        <v>88</v>
      </c>
      <c r="B91" s="73" t="s">
        <v>213</v>
      </c>
      <c r="C91" s="75" t="s">
        <v>208</v>
      </c>
      <c r="D91" s="95" t="s">
        <v>92</v>
      </c>
      <c r="E91" s="167" t="str">
        <f>IF(_xlfn.XLOOKUP(D91,'WTG PH-III'!$D$5:$D$198,'WTG PH-III'!$E$5:$E$198,0,0,1)="","",_xlfn.XLOOKUP(D91,'WTG PH-III'!$D$5:$D$198,'WTG PH-III'!$E$5:$E$198,0,0,1))</f>
        <v>F07</v>
      </c>
      <c r="F91" s="529" t="s">
        <v>589</v>
      </c>
      <c r="G91" s="231">
        <v>9</v>
      </c>
      <c r="H91" s="231" t="s">
        <v>589</v>
      </c>
      <c r="I91" s="231">
        <v>1</v>
      </c>
      <c r="J91" s="231" t="s">
        <v>589</v>
      </c>
      <c r="K91" s="231">
        <v>1</v>
      </c>
      <c r="L91" s="231" t="s">
        <v>589</v>
      </c>
      <c r="M91" s="231">
        <v>1</v>
      </c>
      <c r="N91" s="231" t="s">
        <v>589</v>
      </c>
      <c r="O91" s="231">
        <v>1</v>
      </c>
      <c r="P91" s="251"/>
      <c r="Q91" s="237" t="str">
        <f>IF('WTG PH-III'!AZ92&lt;&gt;"",_xlfn.XLOOKUP(D91,'WTG PH-III'!$D$5:$D$198,'WTG PH-III'!$F$5:$F$198,"",0,1),"")</f>
        <v>MSC</v>
      </c>
      <c r="R91" s="227">
        <v>45990</v>
      </c>
      <c r="S91" s="227">
        <v>45991</v>
      </c>
      <c r="T91" s="227">
        <v>45990</v>
      </c>
      <c r="U91" s="227">
        <v>45991</v>
      </c>
      <c r="V91" s="251"/>
      <c r="W91" s="227" t="s">
        <v>589</v>
      </c>
      <c r="X91" s="227">
        <v>45994</v>
      </c>
      <c r="Y91" s="227">
        <v>45994</v>
      </c>
      <c r="Z91" s="227" t="s">
        <v>390</v>
      </c>
      <c r="AA91" s="227" t="s">
        <v>588</v>
      </c>
      <c r="AB91" s="227">
        <v>46002</v>
      </c>
      <c r="AC91" s="236">
        <v>46053</v>
      </c>
      <c r="AD91" s="251"/>
      <c r="AE91" s="95" t="s">
        <v>92</v>
      </c>
      <c r="AF91" s="227" t="s">
        <v>591</v>
      </c>
      <c r="AG91" s="232" t="s">
        <v>390</v>
      </c>
      <c r="AH91" s="232">
        <v>46003</v>
      </c>
      <c r="AI91" s="232">
        <v>46003</v>
      </c>
      <c r="AJ91" s="232">
        <v>46025</v>
      </c>
      <c r="AK91" s="232">
        <v>46026</v>
      </c>
      <c r="AL91" s="232">
        <v>46027</v>
      </c>
      <c r="AM91" s="251"/>
      <c r="AN91" s="232">
        <v>46010</v>
      </c>
      <c r="AO91" s="232">
        <v>46019</v>
      </c>
      <c r="AP91" s="233"/>
    </row>
    <row r="92" spans="1:42" s="234" customFormat="1" ht="12" customHeight="1" x14ac:dyDescent="0.25">
      <c r="A92" s="31">
        <v>89</v>
      </c>
      <c r="B92" s="73" t="s">
        <v>213</v>
      </c>
      <c r="C92" s="75" t="s">
        <v>208</v>
      </c>
      <c r="D92" s="95" t="s">
        <v>94</v>
      </c>
      <c r="E92" s="167" t="str">
        <f>IF(_xlfn.XLOOKUP(D92,'WTG PH-III'!$D$5:$D$198,'WTG PH-III'!$E$5:$E$198,0,0,1)="","",_xlfn.XLOOKUP(D92,'WTG PH-III'!$D$5:$D$198,'WTG PH-III'!$E$5:$E$198,0,0,1))</f>
        <v>F08</v>
      </c>
      <c r="F92" s="529" t="s">
        <v>589</v>
      </c>
      <c r="G92" s="231">
        <v>9</v>
      </c>
      <c r="H92" s="231" t="s">
        <v>589</v>
      </c>
      <c r="I92" s="231">
        <v>1</v>
      </c>
      <c r="J92" s="231" t="s">
        <v>589</v>
      </c>
      <c r="K92" s="231">
        <v>1</v>
      </c>
      <c r="L92" s="231" t="s">
        <v>589</v>
      </c>
      <c r="M92" s="231">
        <v>1</v>
      </c>
      <c r="N92" s="231" t="s">
        <v>589</v>
      </c>
      <c r="O92" s="231">
        <v>1</v>
      </c>
      <c r="P92" s="251"/>
      <c r="Q92" s="237" t="str">
        <f>IF('WTG PH-III'!AZ93&lt;&gt;"",_xlfn.XLOOKUP(D92,'WTG PH-III'!$D$5:$D$198,'WTG PH-III'!$F$5:$F$198,"",0,1),"")</f>
        <v>SHREEJI</v>
      </c>
      <c r="R92" s="227">
        <v>45984</v>
      </c>
      <c r="S92" s="227">
        <v>45985</v>
      </c>
      <c r="T92" s="227">
        <v>45984</v>
      </c>
      <c r="U92" s="227">
        <v>45985</v>
      </c>
      <c r="V92" s="251"/>
      <c r="W92" s="227" t="s">
        <v>589</v>
      </c>
      <c r="X92" s="227">
        <v>46013</v>
      </c>
      <c r="Y92" s="227">
        <v>46013</v>
      </c>
      <c r="Z92" s="227" t="s">
        <v>390</v>
      </c>
      <c r="AA92" s="227" t="s">
        <v>589</v>
      </c>
      <c r="AB92" s="227">
        <v>46013</v>
      </c>
      <c r="AC92" s="232">
        <v>46046</v>
      </c>
      <c r="AD92" s="251"/>
      <c r="AE92" s="95" t="s">
        <v>94</v>
      </c>
      <c r="AF92" s="227" t="s">
        <v>592</v>
      </c>
      <c r="AG92" s="232" t="s">
        <v>390</v>
      </c>
      <c r="AH92" s="232">
        <v>46016</v>
      </c>
      <c r="AI92" s="232">
        <v>46016</v>
      </c>
      <c r="AJ92" s="232">
        <v>46018</v>
      </c>
      <c r="AK92" s="232">
        <v>46023</v>
      </c>
      <c r="AL92" s="232">
        <v>46358</v>
      </c>
      <c r="AM92" s="251"/>
      <c r="AN92" s="232">
        <v>46017</v>
      </c>
      <c r="AO92" s="232">
        <v>46023</v>
      </c>
      <c r="AP92" s="233"/>
    </row>
    <row r="93" spans="1:42" s="234" customFormat="1" ht="12" customHeight="1" x14ac:dyDescent="0.25">
      <c r="A93" s="31">
        <v>90</v>
      </c>
      <c r="B93" s="73" t="s">
        <v>213</v>
      </c>
      <c r="C93" s="75" t="s">
        <v>208</v>
      </c>
      <c r="D93" s="95" t="s">
        <v>100</v>
      </c>
      <c r="E93" s="167" t="str">
        <f>IF(_xlfn.XLOOKUP(D93,'WTG PH-III'!$D$5:$D$198,'WTG PH-III'!$E$5:$E$198,0,0,1)="","",_xlfn.XLOOKUP(D93,'WTG PH-III'!$D$5:$D$198,'WTG PH-III'!$E$5:$E$198,0,0,1))</f>
        <v>F03</v>
      </c>
      <c r="F93" s="528" t="s">
        <v>589</v>
      </c>
      <c r="G93" s="231">
        <v>9</v>
      </c>
      <c r="H93" s="235" t="s">
        <v>589</v>
      </c>
      <c r="I93" s="231">
        <v>1</v>
      </c>
      <c r="J93" s="231" t="s">
        <v>589</v>
      </c>
      <c r="K93" s="231">
        <v>1</v>
      </c>
      <c r="L93" s="231" t="s">
        <v>589</v>
      </c>
      <c r="M93" s="231">
        <v>1</v>
      </c>
      <c r="N93" s="231" t="s">
        <v>589</v>
      </c>
      <c r="O93" s="231">
        <v>1</v>
      </c>
      <c r="P93" s="251"/>
      <c r="Q93" s="237" t="str">
        <f>IF('WTG PH-III'!AZ94&lt;&gt;"",_xlfn.XLOOKUP(D93,'WTG PH-III'!$D$5:$D$198,'WTG PH-III'!$F$5:$F$198,"",0,1),"")</f>
        <v>SHREEJI</v>
      </c>
      <c r="R93" s="227">
        <v>45955</v>
      </c>
      <c r="S93" s="227">
        <v>45957</v>
      </c>
      <c r="T93" s="227">
        <v>45955</v>
      </c>
      <c r="U93" s="227">
        <v>45984</v>
      </c>
      <c r="V93" s="251"/>
      <c r="W93" s="227" t="s">
        <v>589</v>
      </c>
      <c r="X93" s="227">
        <v>46000</v>
      </c>
      <c r="Y93" s="227">
        <v>46019</v>
      </c>
      <c r="Z93" s="227" t="s">
        <v>390</v>
      </c>
      <c r="AA93" s="227" t="s">
        <v>589</v>
      </c>
      <c r="AB93" s="227">
        <v>46020</v>
      </c>
      <c r="AC93" s="232">
        <v>46051</v>
      </c>
      <c r="AD93" s="251"/>
      <c r="AE93" s="95" t="s">
        <v>100</v>
      </c>
      <c r="AF93" s="227" t="s">
        <v>598</v>
      </c>
      <c r="AG93" s="232" t="s">
        <v>390</v>
      </c>
      <c r="AH93" s="232">
        <v>46023</v>
      </c>
      <c r="AI93" s="232">
        <v>46025</v>
      </c>
      <c r="AJ93" s="232">
        <v>46039</v>
      </c>
      <c r="AK93" s="232">
        <v>46040</v>
      </c>
      <c r="AL93" s="232">
        <v>46042</v>
      </c>
      <c r="AM93" s="251"/>
      <c r="AN93" s="227">
        <v>46027</v>
      </c>
      <c r="AO93" s="227">
        <v>46038</v>
      </c>
      <c r="AP93" s="232"/>
    </row>
    <row r="94" spans="1:42" s="234" customFormat="1" ht="12" customHeight="1" x14ac:dyDescent="0.25">
      <c r="A94" s="31">
        <v>91</v>
      </c>
      <c r="B94" s="73" t="s">
        <v>213</v>
      </c>
      <c r="C94" s="75" t="s">
        <v>208</v>
      </c>
      <c r="D94" s="95" t="s">
        <v>102</v>
      </c>
      <c r="E94" s="167" t="str">
        <f>IF(_xlfn.XLOOKUP(D94,'WTG PH-III'!$D$5:$D$198,'WTG PH-III'!$E$5:$E$198,0,0,1)="","",_xlfn.XLOOKUP(D94,'WTG PH-III'!$D$5:$D$198,'WTG PH-III'!$E$5:$E$198,0,0,1))</f>
        <v>F03</v>
      </c>
      <c r="F94" s="529" t="s">
        <v>589</v>
      </c>
      <c r="G94" s="231">
        <v>9</v>
      </c>
      <c r="H94" s="231" t="s">
        <v>588</v>
      </c>
      <c r="I94" s="231">
        <v>1</v>
      </c>
      <c r="J94" s="231" t="s">
        <v>589</v>
      </c>
      <c r="K94" s="231">
        <v>1</v>
      </c>
      <c r="L94" s="231" t="s">
        <v>589</v>
      </c>
      <c r="M94" s="231">
        <v>1</v>
      </c>
      <c r="N94" s="231" t="s">
        <v>588</v>
      </c>
      <c r="O94" s="231">
        <v>1</v>
      </c>
      <c r="P94" s="251"/>
      <c r="Q94" s="237" t="str">
        <f>IF('WTG PH-III'!AZ95&lt;&gt;"",_xlfn.XLOOKUP(D94,'WTG PH-III'!$D$5:$D$198,'WTG PH-III'!$F$5:$F$198,"",0,1),"")</f>
        <v>SHREEJI</v>
      </c>
      <c r="R94" s="227">
        <v>45984</v>
      </c>
      <c r="S94" s="227">
        <v>45985</v>
      </c>
      <c r="T94" s="227">
        <v>45984</v>
      </c>
      <c r="U94" s="227">
        <v>45985</v>
      </c>
      <c r="V94" s="251"/>
      <c r="W94" s="227" t="s">
        <v>589</v>
      </c>
      <c r="X94" s="227">
        <v>46003</v>
      </c>
      <c r="Y94" s="227">
        <v>46011</v>
      </c>
      <c r="Z94" s="227" t="s">
        <v>390</v>
      </c>
      <c r="AA94" s="227" t="s">
        <v>588</v>
      </c>
      <c r="AB94" s="227">
        <v>46011</v>
      </c>
      <c r="AC94" s="232">
        <v>46034</v>
      </c>
      <c r="AD94" s="251"/>
      <c r="AE94" s="95" t="s">
        <v>102</v>
      </c>
      <c r="AF94" s="227" t="s">
        <v>598</v>
      </c>
      <c r="AG94" s="232" t="s">
        <v>390</v>
      </c>
      <c r="AH94" s="232">
        <v>46014</v>
      </c>
      <c r="AI94" s="232">
        <v>46014</v>
      </c>
      <c r="AJ94" s="232">
        <v>46014</v>
      </c>
      <c r="AK94" s="232">
        <v>46021</v>
      </c>
      <c r="AL94" s="232">
        <v>46021</v>
      </c>
      <c r="AM94" s="251"/>
      <c r="AN94" s="227">
        <v>46016</v>
      </c>
      <c r="AO94" s="227">
        <v>46030</v>
      </c>
      <c r="AP94" s="232"/>
    </row>
    <row r="95" spans="1:42" s="234" customFormat="1" ht="12" customHeight="1" x14ac:dyDescent="0.25">
      <c r="A95" s="31">
        <v>92</v>
      </c>
      <c r="B95" s="73" t="s">
        <v>213</v>
      </c>
      <c r="C95" s="75" t="s">
        <v>208</v>
      </c>
      <c r="D95" s="95" t="s">
        <v>104</v>
      </c>
      <c r="E95" s="167" t="str">
        <f>IF(_xlfn.XLOOKUP(D95,'WTG PH-III'!$D$5:$D$198,'WTG PH-III'!$E$5:$E$198,0,0,1)="","",_xlfn.XLOOKUP(D95,'WTG PH-III'!$D$5:$D$198,'WTG PH-III'!$E$5:$E$198,0,0,1))</f>
        <v>F04</v>
      </c>
      <c r="F95" s="529" t="s">
        <v>589</v>
      </c>
      <c r="G95" s="231">
        <v>9</v>
      </c>
      <c r="H95" s="231" t="s">
        <v>589</v>
      </c>
      <c r="I95" s="231">
        <v>1</v>
      </c>
      <c r="J95" s="231" t="s">
        <v>588</v>
      </c>
      <c r="K95" s="231">
        <v>1</v>
      </c>
      <c r="L95" s="231" t="s">
        <v>589</v>
      </c>
      <c r="M95" s="231">
        <v>1</v>
      </c>
      <c r="N95" s="231" t="s">
        <v>589</v>
      </c>
      <c r="O95" s="231">
        <v>1</v>
      </c>
      <c r="P95" s="251"/>
      <c r="Q95" s="237" t="str">
        <f>IF('WTG PH-III'!AZ96&lt;&gt;"",_xlfn.XLOOKUP(D95,'WTG PH-III'!$D$5:$D$198,'WTG PH-III'!$F$5:$F$198,"",0,1),"")</f>
        <v>SHREEJI</v>
      </c>
      <c r="R95" s="227">
        <v>45967</v>
      </c>
      <c r="S95" s="227">
        <v>45967</v>
      </c>
      <c r="T95" s="227">
        <v>45967</v>
      </c>
      <c r="U95" s="227">
        <v>45967</v>
      </c>
      <c r="V95" s="251"/>
      <c r="W95" s="227" t="s">
        <v>589</v>
      </c>
      <c r="X95" s="227">
        <v>45978</v>
      </c>
      <c r="Y95" s="227">
        <v>45997</v>
      </c>
      <c r="Z95" s="227" t="s">
        <v>390</v>
      </c>
      <c r="AA95" s="227" t="s">
        <v>588</v>
      </c>
      <c r="AB95" s="227">
        <v>45971</v>
      </c>
      <c r="AC95" s="232">
        <v>46032</v>
      </c>
      <c r="AD95" s="251"/>
      <c r="AE95" s="95" t="s">
        <v>104</v>
      </c>
      <c r="AF95" s="227" t="s">
        <v>598</v>
      </c>
      <c r="AG95" s="232" t="s">
        <v>390</v>
      </c>
      <c r="AH95" s="232">
        <v>46000</v>
      </c>
      <c r="AI95" s="232">
        <v>46000</v>
      </c>
      <c r="AJ95" s="232">
        <v>46003</v>
      </c>
      <c r="AK95" s="232">
        <v>46004</v>
      </c>
      <c r="AL95" s="232">
        <v>46015</v>
      </c>
      <c r="AM95" s="251"/>
      <c r="AN95" s="232">
        <v>46011</v>
      </c>
      <c r="AO95" s="232">
        <v>46029</v>
      </c>
      <c r="AP95" s="233"/>
    </row>
    <row r="96" spans="1:42" s="234" customFormat="1" ht="12" customHeight="1" x14ac:dyDescent="0.25">
      <c r="A96" s="31">
        <v>93</v>
      </c>
      <c r="B96" s="73" t="s">
        <v>213</v>
      </c>
      <c r="C96" s="75" t="s">
        <v>208</v>
      </c>
      <c r="D96" s="95" t="s">
        <v>467</v>
      </c>
      <c r="E96" s="167" t="str">
        <f>IF(_xlfn.XLOOKUP(D96,'WTG PH-III'!$D$5:$D$198,'WTG PH-III'!$E$5:$E$198,0,0,1)="","",_xlfn.XLOOKUP(D96,'WTG PH-III'!$D$5:$D$198,'WTG PH-III'!$E$5:$E$198,0,0,1))</f>
        <v>F04</v>
      </c>
      <c r="F96" s="529" t="s">
        <v>589</v>
      </c>
      <c r="G96" s="231">
        <v>9</v>
      </c>
      <c r="H96" s="231" t="s">
        <v>589</v>
      </c>
      <c r="I96" s="231">
        <v>1</v>
      </c>
      <c r="J96" s="231" t="s">
        <v>589</v>
      </c>
      <c r="K96" s="231">
        <v>1</v>
      </c>
      <c r="L96" s="231" t="s">
        <v>589</v>
      </c>
      <c r="M96" s="231">
        <v>1</v>
      </c>
      <c r="N96" s="231" t="s">
        <v>588</v>
      </c>
      <c r="O96" s="231">
        <v>1</v>
      </c>
      <c r="P96" s="251"/>
      <c r="Q96" s="237" t="str">
        <f>IF('WTG PH-III'!AZ97&lt;&gt;"",_xlfn.XLOOKUP(D96,'WTG PH-III'!$D$5:$D$198,'WTG PH-III'!$F$5:$F$198,"",0,1),"")</f>
        <v>SHREEJI</v>
      </c>
      <c r="R96" s="227">
        <v>45959</v>
      </c>
      <c r="S96" s="227">
        <v>45961</v>
      </c>
      <c r="T96" s="227">
        <v>45959</v>
      </c>
      <c r="U96" s="227">
        <v>45961</v>
      </c>
      <c r="V96" s="251"/>
      <c r="W96" s="227" t="s">
        <v>407</v>
      </c>
      <c r="X96" s="227">
        <v>45967</v>
      </c>
      <c r="Y96" s="227">
        <v>45967</v>
      </c>
      <c r="Z96" s="227" t="s">
        <v>390</v>
      </c>
      <c r="AA96" s="227" t="s">
        <v>588</v>
      </c>
      <c r="AB96" s="227">
        <v>45965</v>
      </c>
      <c r="AC96" s="232">
        <v>46051</v>
      </c>
      <c r="AD96" s="251"/>
      <c r="AE96" s="95" t="s">
        <v>467</v>
      </c>
      <c r="AF96" s="5" t="s">
        <v>596</v>
      </c>
      <c r="AG96" s="230" t="s">
        <v>390</v>
      </c>
      <c r="AH96" s="227">
        <v>45991</v>
      </c>
      <c r="AI96" s="227">
        <v>45974</v>
      </c>
      <c r="AJ96" s="227">
        <v>46013</v>
      </c>
      <c r="AK96" s="227">
        <v>46018</v>
      </c>
      <c r="AL96" s="227">
        <v>46022</v>
      </c>
      <c r="AM96" s="251"/>
      <c r="AN96" s="227">
        <v>45981</v>
      </c>
      <c r="AO96" s="227">
        <v>46020</v>
      </c>
      <c r="AP96" s="233"/>
    </row>
    <row r="97" spans="1:42" s="234" customFormat="1" ht="12" customHeight="1" x14ac:dyDescent="0.25">
      <c r="A97" s="31">
        <v>94</v>
      </c>
      <c r="B97" s="73" t="s">
        <v>213</v>
      </c>
      <c r="C97" s="75" t="s">
        <v>208</v>
      </c>
      <c r="D97" s="95" t="s">
        <v>110</v>
      </c>
      <c r="E97" s="167" t="str">
        <f>IF(_xlfn.XLOOKUP(D97,'WTG PH-III'!$D$5:$D$198,'WTG PH-III'!$E$5:$E$198,0,0,1)="","",_xlfn.XLOOKUP(D97,'WTG PH-III'!$D$5:$D$198,'WTG PH-III'!$E$5:$E$198,0,0,1))</f>
        <v>F04</v>
      </c>
      <c r="F97" s="529" t="s">
        <v>589</v>
      </c>
      <c r="G97" s="231">
        <v>9</v>
      </c>
      <c r="H97" s="231" t="s">
        <v>588</v>
      </c>
      <c r="I97" s="231">
        <v>1</v>
      </c>
      <c r="J97" s="231" t="s">
        <v>589</v>
      </c>
      <c r="K97" s="231">
        <v>1</v>
      </c>
      <c r="L97" s="231" t="s">
        <v>589</v>
      </c>
      <c r="M97" s="231">
        <v>1</v>
      </c>
      <c r="N97" s="231" t="s">
        <v>589</v>
      </c>
      <c r="O97" s="231">
        <v>1</v>
      </c>
      <c r="P97" s="251"/>
      <c r="Q97" s="237" t="str">
        <f>IF('WTG PH-III'!AZ98&lt;&gt;"",_xlfn.XLOOKUP(D97,'WTG PH-III'!$D$5:$D$198,'WTG PH-III'!$F$5:$F$198,"",0,1),"")</f>
        <v>MSC</v>
      </c>
      <c r="R97" s="227">
        <v>46017</v>
      </c>
      <c r="S97" s="227">
        <v>46018</v>
      </c>
      <c r="T97" s="227">
        <v>46017</v>
      </c>
      <c r="U97" s="227">
        <v>46018</v>
      </c>
      <c r="V97" s="251"/>
      <c r="W97" s="227" t="s">
        <v>589</v>
      </c>
      <c r="X97" s="227">
        <v>46031</v>
      </c>
      <c r="Y97" s="227">
        <v>46031</v>
      </c>
      <c r="Z97" s="227" t="s">
        <v>390</v>
      </c>
      <c r="AA97" s="227" t="s">
        <v>589</v>
      </c>
      <c r="AB97" s="227">
        <v>46028</v>
      </c>
      <c r="AC97" s="232">
        <v>46035</v>
      </c>
      <c r="AD97" s="251"/>
      <c r="AE97" s="95" t="s">
        <v>110</v>
      </c>
      <c r="AF97" s="227" t="s">
        <v>591</v>
      </c>
      <c r="AG97" s="232" t="s">
        <v>390</v>
      </c>
      <c r="AH97" s="232">
        <v>46033</v>
      </c>
      <c r="AI97" s="232">
        <v>46033</v>
      </c>
      <c r="AJ97" s="232">
        <v>46050</v>
      </c>
      <c r="AK97" s="232">
        <v>46051</v>
      </c>
      <c r="AL97" s="232">
        <v>46023</v>
      </c>
      <c r="AM97" s="251"/>
      <c r="AN97" s="232">
        <v>46034</v>
      </c>
      <c r="AO97" s="232">
        <v>46051</v>
      </c>
      <c r="AP97" s="233"/>
    </row>
    <row r="98" spans="1:42" s="234" customFormat="1" ht="12" customHeight="1" x14ac:dyDescent="0.25">
      <c r="A98" s="31">
        <v>95</v>
      </c>
      <c r="B98" s="73" t="s">
        <v>213</v>
      </c>
      <c r="C98" s="75" t="s">
        <v>208</v>
      </c>
      <c r="D98" s="95" t="s">
        <v>112</v>
      </c>
      <c r="E98" s="167" t="str">
        <f>IF(_xlfn.XLOOKUP(D98,'WTG PH-III'!$D$5:$D$198,'WTG PH-III'!$E$5:$E$198,0,0,1)="","",_xlfn.XLOOKUP(D98,'WTG PH-III'!$D$5:$D$198,'WTG PH-III'!$E$5:$E$198,0,0,1))</f>
        <v>F04</v>
      </c>
      <c r="F98" s="529" t="s">
        <v>588</v>
      </c>
      <c r="G98" s="231">
        <v>9</v>
      </c>
      <c r="H98" s="231" t="s">
        <v>588</v>
      </c>
      <c r="I98" s="231">
        <v>1</v>
      </c>
      <c r="J98" s="231" t="s">
        <v>588</v>
      </c>
      <c r="K98" s="231">
        <v>1</v>
      </c>
      <c r="L98" s="231" t="s">
        <v>589</v>
      </c>
      <c r="M98" s="231">
        <v>1</v>
      </c>
      <c r="N98" s="231" t="s">
        <v>588</v>
      </c>
      <c r="O98" s="231">
        <v>1</v>
      </c>
      <c r="P98" s="251"/>
      <c r="Q98" s="237" t="str">
        <f>IF('WTG PH-III'!AZ99&lt;&gt;"",_xlfn.XLOOKUP(D98,'WTG PH-III'!$D$5:$D$198,'WTG PH-III'!$F$5:$F$198,"",0,1),"")</f>
        <v>SHREEJI</v>
      </c>
      <c r="R98" s="227">
        <v>45987</v>
      </c>
      <c r="S98" s="227">
        <v>45994</v>
      </c>
      <c r="T98" s="227">
        <v>45987</v>
      </c>
      <c r="U98" s="227">
        <v>45994</v>
      </c>
      <c r="V98" s="251"/>
      <c r="W98" s="227" t="s">
        <v>589</v>
      </c>
      <c r="X98" s="227">
        <v>46000</v>
      </c>
      <c r="Y98" s="227">
        <v>46004</v>
      </c>
      <c r="Z98" s="227" t="s">
        <v>390</v>
      </c>
      <c r="AA98" s="227" t="s">
        <v>589</v>
      </c>
      <c r="AB98" s="227">
        <v>46014</v>
      </c>
      <c r="AC98" s="232">
        <v>46034</v>
      </c>
      <c r="AD98" s="251"/>
      <c r="AE98" s="95" t="s">
        <v>112</v>
      </c>
      <c r="AF98" s="227" t="s">
        <v>598</v>
      </c>
      <c r="AG98" s="232" t="s">
        <v>390</v>
      </c>
      <c r="AH98" s="232">
        <v>46010</v>
      </c>
      <c r="AI98" s="232">
        <v>46010</v>
      </c>
      <c r="AJ98" s="232">
        <v>46026</v>
      </c>
      <c r="AK98" s="232">
        <v>46026</v>
      </c>
      <c r="AL98" s="232">
        <v>46035</v>
      </c>
      <c r="AM98" s="251"/>
      <c r="AN98" s="227">
        <v>46014</v>
      </c>
      <c r="AO98" s="227">
        <v>46032</v>
      </c>
      <c r="AP98" s="232"/>
    </row>
    <row r="99" spans="1:42" s="234" customFormat="1" ht="12" customHeight="1" x14ac:dyDescent="0.25">
      <c r="A99" s="31">
        <v>96</v>
      </c>
      <c r="B99" s="73" t="s">
        <v>213</v>
      </c>
      <c r="C99" s="75" t="s">
        <v>208</v>
      </c>
      <c r="D99" s="95" t="s">
        <v>114</v>
      </c>
      <c r="E99" s="167" t="str">
        <f>IF(_xlfn.XLOOKUP(D99,'WTG PH-III'!$D$5:$D$198,'WTG PH-III'!$E$5:$E$198,0,0,1)="","",_xlfn.XLOOKUP(D99,'WTG PH-III'!$D$5:$D$198,'WTG PH-III'!$E$5:$E$198,0,0,1))</f>
        <v>F08</v>
      </c>
      <c r="F99" s="529" t="s">
        <v>589</v>
      </c>
      <c r="G99" s="231">
        <v>9</v>
      </c>
      <c r="H99" s="231" t="s">
        <v>589</v>
      </c>
      <c r="I99" s="231">
        <v>1</v>
      </c>
      <c r="J99" s="231" t="s">
        <v>589</v>
      </c>
      <c r="K99" s="231">
        <v>1</v>
      </c>
      <c r="L99" s="231" t="s">
        <v>589</v>
      </c>
      <c r="M99" s="231">
        <v>1</v>
      </c>
      <c r="N99" s="231" t="s">
        <v>589</v>
      </c>
      <c r="O99" s="231">
        <v>1</v>
      </c>
      <c r="P99" s="251"/>
      <c r="Q99" s="237" t="str">
        <f>IF('WTG PH-III'!AZ100&lt;&gt;"",_xlfn.XLOOKUP(D99,'WTG PH-III'!$D$5:$D$198,'WTG PH-III'!$F$5:$F$198,"",0,1),"")</f>
        <v>ODHAV</v>
      </c>
      <c r="R99" s="227">
        <v>46013</v>
      </c>
      <c r="S99" s="227">
        <v>46014</v>
      </c>
      <c r="T99" s="227">
        <v>46013</v>
      </c>
      <c r="U99" s="227">
        <v>46014</v>
      </c>
      <c r="V99" s="251"/>
      <c r="W99" s="227" t="s">
        <v>589</v>
      </c>
      <c r="X99" s="227">
        <v>46025</v>
      </c>
      <c r="Y99" s="227">
        <v>46025</v>
      </c>
      <c r="Z99" s="227" t="s">
        <v>390</v>
      </c>
      <c r="AA99" s="227" t="s">
        <v>589</v>
      </c>
      <c r="AB99" s="227">
        <v>46025</v>
      </c>
      <c r="AC99" s="232">
        <v>46053</v>
      </c>
      <c r="AD99" s="251"/>
      <c r="AE99" s="95" t="s">
        <v>114</v>
      </c>
      <c r="AF99" s="5" t="s">
        <v>596</v>
      </c>
      <c r="AG99" s="232" t="s">
        <v>390</v>
      </c>
      <c r="AH99" s="232">
        <v>46028</v>
      </c>
      <c r="AI99" s="232">
        <v>46028</v>
      </c>
      <c r="AJ99" s="232">
        <v>46052</v>
      </c>
      <c r="AK99" s="232">
        <v>46053</v>
      </c>
      <c r="AL99" s="232">
        <v>46024</v>
      </c>
      <c r="AM99" s="251"/>
      <c r="AN99" s="227">
        <v>46044</v>
      </c>
      <c r="AO99" s="227">
        <v>46053</v>
      </c>
      <c r="AP99" s="232"/>
    </row>
    <row r="100" spans="1:42" s="234" customFormat="1" ht="12" customHeight="1" x14ac:dyDescent="0.25">
      <c r="A100" s="31">
        <v>97</v>
      </c>
      <c r="B100" s="73" t="s">
        <v>213</v>
      </c>
      <c r="C100" s="75" t="s">
        <v>208</v>
      </c>
      <c r="D100" s="95" t="s">
        <v>468</v>
      </c>
      <c r="E100" s="167" t="str">
        <f>IF(_xlfn.XLOOKUP(D100,'WTG PH-III'!$D$5:$D$198,'WTG PH-III'!$E$5:$E$198,0,0,1)="","",_xlfn.XLOOKUP(D100,'WTG PH-III'!$D$5:$D$198,'WTG PH-III'!$E$5:$E$198,0,0,1))</f>
        <v>F06</v>
      </c>
      <c r="F100" s="529" t="s">
        <v>589</v>
      </c>
      <c r="G100" s="231">
        <v>9</v>
      </c>
      <c r="H100" s="231" t="s">
        <v>589</v>
      </c>
      <c r="I100" s="231">
        <v>1</v>
      </c>
      <c r="J100" s="231" t="s">
        <v>589</v>
      </c>
      <c r="K100" s="231">
        <v>1</v>
      </c>
      <c r="L100" s="231" t="s">
        <v>589</v>
      </c>
      <c r="M100" s="231">
        <v>1</v>
      </c>
      <c r="N100" s="231" t="s">
        <v>589</v>
      </c>
      <c r="O100" s="231">
        <v>1</v>
      </c>
      <c r="P100" s="251"/>
      <c r="Q100" s="237" t="str">
        <f>IF('WTG PH-III'!AZ101&lt;&gt;"",_xlfn.XLOOKUP(D100,'WTG PH-III'!$D$5:$D$198,'WTG PH-III'!$F$5:$F$198,"",0,1),"")</f>
        <v>BHAVANI</v>
      </c>
      <c r="R100" s="227">
        <v>45995</v>
      </c>
      <c r="S100" s="227">
        <v>46002</v>
      </c>
      <c r="T100" s="227">
        <v>45995</v>
      </c>
      <c r="U100" s="227">
        <v>46002</v>
      </c>
      <c r="V100" s="251"/>
      <c r="W100" s="227" t="s">
        <v>589</v>
      </c>
      <c r="X100" s="227">
        <v>46014</v>
      </c>
      <c r="Y100" s="227">
        <v>46020</v>
      </c>
      <c r="Z100" s="227" t="s">
        <v>390</v>
      </c>
      <c r="AA100" s="227" t="s">
        <v>588</v>
      </c>
      <c r="AB100" s="227">
        <v>46017</v>
      </c>
      <c r="AC100" s="232">
        <v>46052</v>
      </c>
      <c r="AD100" s="251"/>
      <c r="AE100" s="95" t="s">
        <v>468</v>
      </c>
      <c r="AF100" s="227" t="s">
        <v>591</v>
      </c>
      <c r="AG100" s="232" t="s">
        <v>390</v>
      </c>
      <c r="AH100" s="232">
        <v>46023</v>
      </c>
      <c r="AI100" s="232">
        <v>46021</v>
      </c>
      <c r="AJ100" s="232">
        <v>46025</v>
      </c>
      <c r="AK100" s="232">
        <v>46026</v>
      </c>
      <c r="AL100" s="232">
        <v>46032</v>
      </c>
      <c r="AM100" s="251"/>
      <c r="AN100" s="232">
        <v>46023</v>
      </c>
      <c r="AO100" s="232">
        <v>46035</v>
      </c>
      <c r="AP100" s="232"/>
    </row>
    <row r="101" spans="1:42" s="234" customFormat="1" ht="12" customHeight="1" x14ac:dyDescent="0.25">
      <c r="A101" s="31">
        <v>98</v>
      </c>
      <c r="B101" s="73" t="s">
        <v>213</v>
      </c>
      <c r="C101" s="75" t="s">
        <v>208</v>
      </c>
      <c r="D101" s="95" t="s">
        <v>469</v>
      </c>
      <c r="E101" s="167" t="str">
        <f>IF(_xlfn.XLOOKUP(D101,'WTG PH-III'!$D$5:$D$198,'WTG PH-III'!$E$5:$E$198,0,0,1)="","",_xlfn.XLOOKUP(D101,'WTG PH-III'!$D$5:$D$198,'WTG PH-III'!$E$5:$E$198,0,0,1))</f>
        <v>F04</v>
      </c>
      <c r="F101" s="529" t="s">
        <v>589</v>
      </c>
      <c r="G101" s="231">
        <v>9</v>
      </c>
      <c r="H101" s="231" t="s">
        <v>589</v>
      </c>
      <c r="I101" s="231">
        <v>1</v>
      </c>
      <c r="J101" s="231" t="s">
        <v>589</v>
      </c>
      <c r="K101" s="231">
        <v>1</v>
      </c>
      <c r="L101" s="231" t="s">
        <v>589</v>
      </c>
      <c r="M101" s="231">
        <v>1</v>
      </c>
      <c r="N101" s="231" t="s">
        <v>589</v>
      </c>
      <c r="O101" s="231">
        <v>1</v>
      </c>
      <c r="P101" s="251"/>
      <c r="Q101" s="237" t="str">
        <f>IF('WTG PH-III'!AZ102&lt;&gt;"",_xlfn.XLOOKUP(D101,'WTG PH-III'!$D$5:$D$198,'WTG PH-III'!$F$5:$F$198,"",0,1),"")</f>
        <v>DNC</v>
      </c>
      <c r="R101" s="227">
        <v>45960</v>
      </c>
      <c r="S101" s="227">
        <v>45972</v>
      </c>
      <c r="T101" s="227">
        <v>45960</v>
      </c>
      <c r="U101" s="227">
        <v>45972</v>
      </c>
      <c r="V101" s="251"/>
      <c r="W101" s="227" t="s">
        <v>589</v>
      </c>
      <c r="X101" s="227">
        <v>46002</v>
      </c>
      <c r="Y101" s="227">
        <v>46017</v>
      </c>
      <c r="Z101" s="227" t="s">
        <v>390</v>
      </c>
      <c r="AA101" s="227" t="s">
        <v>589</v>
      </c>
      <c r="AB101" s="227">
        <v>46016</v>
      </c>
      <c r="AC101" s="232">
        <v>46051</v>
      </c>
      <c r="AD101" s="251"/>
      <c r="AE101" s="95" t="s">
        <v>469</v>
      </c>
      <c r="AF101" s="227" t="s">
        <v>592</v>
      </c>
      <c r="AG101" s="232" t="s">
        <v>390</v>
      </c>
      <c r="AH101" s="232">
        <v>46020</v>
      </c>
      <c r="AI101" s="232">
        <v>46020</v>
      </c>
      <c r="AJ101" s="232">
        <v>46387</v>
      </c>
      <c r="AK101" s="232">
        <v>46023</v>
      </c>
      <c r="AL101" s="232">
        <v>46032</v>
      </c>
      <c r="AM101" s="251"/>
      <c r="AN101" s="227">
        <v>46021</v>
      </c>
      <c r="AO101" s="227">
        <v>46028</v>
      </c>
      <c r="AP101" s="232"/>
    </row>
    <row r="102" spans="1:42" s="234" customFormat="1" ht="12" customHeight="1" x14ac:dyDescent="0.25">
      <c r="A102" s="31">
        <v>99</v>
      </c>
      <c r="B102" s="73" t="s">
        <v>213</v>
      </c>
      <c r="C102" s="75" t="s">
        <v>208</v>
      </c>
      <c r="D102" s="95" t="s">
        <v>116</v>
      </c>
      <c r="E102" s="167" t="str">
        <f>IF(_xlfn.XLOOKUP(D102,'WTG PH-III'!$D$5:$D$198,'WTG PH-III'!$E$5:$E$198,0,0,1)="","",_xlfn.XLOOKUP(D102,'WTG PH-III'!$D$5:$D$198,'WTG PH-III'!$E$5:$E$198,0,0,1))</f>
        <v>F05</v>
      </c>
      <c r="F102" s="529" t="s">
        <v>589</v>
      </c>
      <c r="G102" s="231">
        <v>9</v>
      </c>
      <c r="H102" s="231" t="s">
        <v>589</v>
      </c>
      <c r="I102" s="231">
        <v>1</v>
      </c>
      <c r="J102" s="231" t="s">
        <v>589</v>
      </c>
      <c r="K102" s="231">
        <v>1</v>
      </c>
      <c r="L102" s="231" t="s">
        <v>589</v>
      </c>
      <c r="M102" s="231">
        <v>1</v>
      </c>
      <c r="N102" s="231" t="s">
        <v>589</v>
      </c>
      <c r="O102" s="231">
        <v>1</v>
      </c>
      <c r="P102" s="251"/>
      <c r="Q102" s="237" t="str">
        <f>IF('WTG PH-III'!AZ103&lt;&gt;"",_xlfn.XLOOKUP(D102,'WTG PH-III'!$D$5:$D$198,'WTG PH-III'!$F$5:$F$198,"",0,1),"")</f>
        <v>HBG</v>
      </c>
      <c r="R102" s="227">
        <v>45928</v>
      </c>
      <c r="S102" s="227">
        <v>45929</v>
      </c>
      <c r="T102" s="227">
        <v>45928</v>
      </c>
      <c r="U102" s="227">
        <v>45929</v>
      </c>
      <c r="V102" s="251"/>
      <c r="W102" s="227" t="s">
        <v>589</v>
      </c>
      <c r="X102" s="227">
        <v>45963</v>
      </c>
      <c r="Y102" s="227">
        <v>45963</v>
      </c>
      <c r="Z102" s="227" t="s">
        <v>390</v>
      </c>
      <c r="AA102" s="227" t="s">
        <v>588</v>
      </c>
      <c r="AB102" s="227">
        <v>45963</v>
      </c>
      <c r="AC102" s="232">
        <v>46051</v>
      </c>
      <c r="AD102" s="251"/>
      <c r="AE102" s="95" t="s">
        <v>116</v>
      </c>
      <c r="AF102" s="227" t="s">
        <v>591</v>
      </c>
      <c r="AG102" s="232" t="s">
        <v>390</v>
      </c>
      <c r="AH102" s="232">
        <v>45987</v>
      </c>
      <c r="AI102" s="232">
        <v>45986</v>
      </c>
      <c r="AJ102" s="232">
        <v>46004</v>
      </c>
      <c r="AK102" s="232">
        <v>46005</v>
      </c>
      <c r="AL102" s="232">
        <v>46006</v>
      </c>
      <c r="AM102" s="251"/>
      <c r="AN102" s="227">
        <v>45994</v>
      </c>
      <c r="AO102" s="488">
        <v>46006</v>
      </c>
      <c r="AP102" s="233"/>
    </row>
    <row r="103" spans="1:42" s="234" customFormat="1" ht="12" customHeight="1" x14ac:dyDescent="0.25">
      <c r="A103" s="31">
        <v>100</v>
      </c>
      <c r="B103" s="73" t="s">
        <v>213</v>
      </c>
      <c r="C103" s="75" t="s">
        <v>208</v>
      </c>
      <c r="D103" s="95" t="s">
        <v>117</v>
      </c>
      <c r="E103" s="167" t="str">
        <f>IF(_xlfn.XLOOKUP(D103,'WTG PH-III'!$D$5:$D$198,'WTG PH-III'!$E$5:$E$198,0,0,1)="","",_xlfn.XLOOKUP(D103,'WTG PH-III'!$D$5:$D$198,'WTG PH-III'!$E$5:$E$198,0,0,1))</f>
        <v>F05</v>
      </c>
      <c r="F103" s="529" t="s">
        <v>589</v>
      </c>
      <c r="G103" s="231">
        <v>9</v>
      </c>
      <c r="H103" s="231" t="s">
        <v>589</v>
      </c>
      <c r="I103" s="231">
        <v>1</v>
      </c>
      <c r="J103" s="231" t="s">
        <v>589</v>
      </c>
      <c r="K103" s="231">
        <v>1</v>
      </c>
      <c r="L103" s="231" t="s">
        <v>589</v>
      </c>
      <c r="M103" s="231">
        <v>1</v>
      </c>
      <c r="N103" s="231" t="s">
        <v>589</v>
      </c>
      <c r="O103" s="231">
        <v>1</v>
      </c>
      <c r="P103" s="251"/>
      <c r="Q103" s="237" t="str">
        <f>IF('WTG PH-III'!AZ104&lt;&gt;"",_xlfn.XLOOKUP(D103,'WTG PH-III'!$D$5:$D$198,'WTG PH-III'!$F$5:$F$198,"",0,1),"")</f>
        <v>ODHAV</v>
      </c>
      <c r="R103" s="227">
        <v>45935</v>
      </c>
      <c r="S103" s="227">
        <v>45946</v>
      </c>
      <c r="T103" s="227">
        <v>45935</v>
      </c>
      <c r="U103" s="227">
        <v>45946</v>
      </c>
      <c r="V103" s="251"/>
      <c r="W103" s="227" t="s">
        <v>589</v>
      </c>
      <c r="X103" s="227">
        <v>45931</v>
      </c>
      <c r="Y103" s="227">
        <v>45931</v>
      </c>
      <c r="Z103" s="227" t="s">
        <v>390</v>
      </c>
      <c r="AA103" s="227" t="s">
        <v>588</v>
      </c>
      <c r="AB103" s="227">
        <v>45963</v>
      </c>
      <c r="AC103" s="232">
        <v>46048</v>
      </c>
      <c r="AD103" s="251"/>
      <c r="AE103" s="95" t="s">
        <v>117</v>
      </c>
      <c r="AF103" s="227" t="s">
        <v>591</v>
      </c>
      <c r="AG103" s="232" t="s">
        <v>390</v>
      </c>
      <c r="AH103" s="232">
        <v>45987</v>
      </c>
      <c r="AI103" s="232">
        <v>45986</v>
      </c>
      <c r="AJ103" s="232">
        <v>45998</v>
      </c>
      <c r="AK103" s="232">
        <v>45999</v>
      </c>
      <c r="AL103" s="232">
        <v>45999</v>
      </c>
      <c r="AM103" s="251"/>
      <c r="AN103" s="232">
        <v>45995</v>
      </c>
      <c r="AO103" s="232">
        <v>46000</v>
      </c>
      <c r="AP103" s="233"/>
    </row>
    <row r="104" spans="1:42" s="234" customFormat="1" ht="12" customHeight="1" x14ac:dyDescent="0.25">
      <c r="A104" s="31">
        <v>101</v>
      </c>
      <c r="B104" s="73" t="s">
        <v>213</v>
      </c>
      <c r="C104" s="75" t="s">
        <v>208</v>
      </c>
      <c r="D104" s="95" t="s">
        <v>119</v>
      </c>
      <c r="E104" s="167" t="str">
        <f>IF(_xlfn.XLOOKUP(D104,'WTG PH-III'!$D$5:$D$198,'WTG PH-III'!$E$5:$E$198,0,0,1)="","",_xlfn.XLOOKUP(D104,'WTG PH-III'!$D$5:$D$198,'WTG PH-III'!$E$5:$E$198,0,0,1))</f>
        <v>F08</v>
      </c>
      <c r="F104" s="529" t="s">
        <v>589</v>
      </c>
      <c r="G104" s="231">
        <v>9</v>
      </c>
      <c r="H104" s="231" t="s">
        <v>589</v>
      </c>
      <c r="I104" s="231">
        <v>1</v>
      </c>
      <c r="J104" s="231" t="s">
        <v>588</v>
      </c>
      <c r="K104" s="231">
        <v>1</v>
      </c>
      <c r="L104" s="231" t="s">
        <v>589</v>
      </c>
      <c r="M104" s="231">
        <v>1</v>
      </c>
      <c r="N104" s="231" t="s">
        <v>588</v>
      </c>
      <c r="O104" s="231">
        <v>1</v>
      </c>
      <c r="P104" s="251"/>
      <c r="Q104" s="237" t="str">
        <f>IF('WTG PH-III'!AZ105&lt;&gt;"",_xlfn.XLOOKUP(D104,'WTG PH-III'!$D$5:$D$198,'WTG PH-III'!$F$5:$F$198,"",0,1),"")</f>
        <v>ODHAV</v>
      </c>
      <c r="R104" s="227">
        <v>45929</v>
      </c>
      <c r="S104" s="227">
        <v>45930</v>
      </c>
      <c r="T104" s="227">
        <v>45929</v>
      </c>
      <c r="U104" s="227">
        <v>45930</v>
      </c>
      <c r="V104" s="251"/>
      <c r="W104" s="227" t="s">
        <v>589</v>
      </c>
      <c r="X104" s="227">
        <v>45955</v>
      </c>
      <c r="Y104" s="227">
        <v>45955</v>
      </c>
      <c r="Z104" s="227" t="s">
        <v>390</v>
      </c>
      <c r="AA104" s="227" t="s">
        <v>589</v>
      </c>
      <c r="AB104" s="227">
        <v>45986</v>
      </c>
      <c r="AC104" s="227">
        <v>45966</v>
      </c>
      <c r="AD104" s="251"/>
      <c r="AE104" s="95" t="s">
        <v>119</v>
      </c>
      <c r="AF104" s="5" t="s">
        <v>596</v>
      </c>
      <c r="AG104" s="230" t="s">
        <v>390</v>
      </c>
      <c r="AH104" s="227">
        <v>45991</v>
      </c>
      <c r="AI104" s="227">
        <v>45988</v>
      </c>
      <c r="AJ104" s="227">
        <v>46002</v>
      </c>
      <c r="AK104" s="227">
        <v>46003</v>
      </c>
      <c r="AL104" s="227">
        <v>46016</v>
      </c>
      <c r="AM104" s="251"/>
      <c r="AN104" s="227">
        <v>46012</v>
      </c>
      <c r="AO104" s="227">
        <v>46026</v>
      </c>
      <c r="AP104" s="233"/>
    </row>
    <row r="105" spans="1:42" s="234" customFormat="1" ht="12" customHeight="1" x14ac:dyDescent="0.25">
      <c r="A105" s="31">
        <v>102</v>
      </c>
      <c r="B105" s="73" t="s">
        <v>213</v>
      </c>
      <c r="C105" s="75" t="s">
        <v>208</v>
      </c>
      <c r="D105" s="95" t="s">
        <v>470</v>
      </c>
      <c r="E105" s="167" t="str">
        <f>IF(_xlfn.XLOOKUP(D105,'WTG PH-III'!$D$5:$D$198,'WTG PH-III'!$E$5:$E$198,0,0,1)="","",_xlfn.XLOOKUP(D105,'WTG PH-III'!$D$5:$D$198,'WTG PH-III'!$E$5:$E$198,0,0,1))</f>
        <v>F06</v>
      </c>
      <c r="F105" s="529" t="s">
        <v>589</v>
      </c>
      <c r="G105" s="231">
        <v>9</v>
      </c>
      <c r="H105" s="231" t="s">
        <v>589</v>
      </c>
      <c r="I105" s="231">
        <v>1</v>
      </c>
      <c r="J105" s="231" t="s">
        <v>589</v>
      </c>
      <c r="K105" s="231">
        <v>1</v>
      </c>
      <c r="L105" s="231" t="s">
        <v>589</v>
      </c>
      <c r="M105" s="231">
        <v>1</v>
      </c>
      <c r="N105" s="231" t="s">
        <v>589</v>
      </c>
      <c r="O105" s="231">
        <v>1</v>
      </c>
      <c r="P105" s="251"/>
      <c r="Q105" s="237" t="str">
        <f>IF('WTG PH-III'!AZ106&lt;&gt;"",_xlfn.XLOOKUP(D105,'WTG PH-III'!$D$5:$D$198,'WTG PH-III'!$F$5:$F$198,"",0,1),"")</f>
        <v>BHAVANI</v>
      </c>
      <c r="R105" s="227">
        <v>45954</v>
      </c>
      <c r="S105" s="227">
        <v>45956</v>
      </c>
      <c r="T105" s="227">
        <v>45954</v>
      </c>
      <c r="U105" s="227">
        <v>45956</v>
      </c>
      <c r="V105" s="251"/>
      <c r="W105" s="227" t="s">
        <v>589</v>
      </c>
      <c r="X105" s="227">
        <v>46021</v>
      </c>
      <c r="Y105" s="227">
        <v>46021</v>
      </c>
      <c r="Z105" s="227" t="s">
        <v>390</v>
      </c>
      <c r="AA105" s="227" t="s">
        <v>589</v>
      </c>
      <c r="AB105" s="227">
        <v>46020</v>
      </c>
      <c r="AC105" s="227">
        <v>46052</v>
      </c>
      <c r="AD105" s="251"/>
      <c r="AE105" s="95" t="s">
        <v>470</v>
      </c>
      <c r="AF105" s="227" t="s">
        <v>598</v>
      </c>
      <c r="AG105" s="230" t="s">
        <v>390</v>
      </c>
      <c r="AH105" s="232">
        <v>46022</v>
      </c>
      <c r="AI105" s="232">
        <v>46022</v>
      </c>
      <c r="AJ105" s="232">
        <v>46028</v>
      </c>
      <c r="AK105" s="232">
        <v>46029</v>
      </c>
      <c r="AL105" s="232">
        <v>46042</v>
      </c>
      <c r="AM105" s="251"/>
      <c r="AN105" s="227">
        <v>46028</v>
      </c>
      <c r="AO105" s="227">
        <v>46039</v>
      </c>
      <c r="AP105" s="233"/>
    </row>
    <row r="106" spans="1:42" s="234" customFormat="1" ht="12" customHeight="1" x14ac:dyDescent="0.25">
      <c r="A106" s="31">
        <v>103</v>
      </c>
      <c r="B106" s="73" t="s">
        <v>213</v>
      </c>
      <c r="C106" s="75" t="s">
        <v>208</v>
      </c>
      <c r="D106" s="95" t="s">
        <v>471</v>
      </c>
      <c r="E106" s="167" t="str">
        <f>IF(_xlfn.XLOOKUP(D106,'WTG PH-III'!$D$5:$D$198,'WTG PH-III'!$E$5:$E$198,0,0,1)="","",_xlfn.XLOOKUP(D106,'WTG PH-III'!$D$5:$D$198,'WTG PH-III'!$E$5:$E$198,0,0,1))</f>
        <v>F05</v>
      </c>
      <c r="F106" s="529" t="s">
        <v>588</v>
      </c>
      <c r="G106" s="231">
        <v>9</v>
      </c>
      <c r="H106" s="231" t="s">
        <v>588</v>
      </c>
      <c r="I106" s="231">
        <v>1</v>
      </c>
      <c r="J106" s="231" t="s">
        <v>588</v>
      </c>
      <c r="K106" s="231">
        <v>1</v>
      </c>
      <c r="L106" s="231" t="s">
        <v>589</v>
      </c>
      <c r="M106" s="231">
        <v>1</v>
      </c>
      <c r="N106" s="231" t="s">
        <v>588</v>
      </c>
      <c r="O106" s="231">
        <v>1</v>
      </c>
      <c r="P106" s="251"/>
      <c r="Q106" s="237" t="str">
        <f>IF('WTG PH-III'!AZ107&lt;&gt;"",_xlfn.XLOOKUP(D106,'WTG PH-III'!$D$5:$D$198,'WTG PH-III'!$F$5:$F$198,"",0,1),"")</f>
        <v>DNC</v>
      </c>
      <c r="R106" s="227">
        <v>45932</v>
      </c>
      <c r="S106" s="227">
        <v>45942</v>
      </c>
      <c r="T106" s="227">
        <v>45932</v>
      </c>
      <c r="U106" s="227">
        <v>45942</v>
      </c>
      <c r="V106" s="251"/>
      <c r="W106" s="227" t="s">
        <v>588</v>
      </c>
      <c r="X106" s="227">
        <v>45989</v>
      </c>
      <c r="Y106" s="227">
        <v>45989</v>
      </c>
      <c r="Z106" s="227" t="s">
        <v>390</v>
      </c>
      <c r="AA106" s="227" t="s">
        <v>588</v>
      </c>
      <c r="AB106" s="227">
        <v>45989</v>
      </c>
      <c r="AC106" s="232">
        <v>46051</v>
      </c>
      <c r="AD106" s="251"/>
      <c r="AE106" s="95" t="s">
        <v>471</v>
      </c>
      <c r="AF106" s="227" t="s">
        <v>591</v>
      </c>
      <c r="AG106" s="232" t="s">
        <v>390</v>
      </c>
      <c r="AH106" s="232">
        <v>45991</v>
      </c>
      <c r="AI106" s="232">
        <v>45991</v>
      </c>
      <c r="AJ106" s="232">
        <v>46018</v>
      </c>
      <c r="AK106" s="232">
        <v>46019</v>
      </c>
      <c r="AL106" s="232">
        <v>46019</v>
      </c>
      <c r="AM106" s="251"/>
      <c r="AN106" s="232">
        <v>45995</v>
      </c>
      <c r="AO106" s="232">
        <v>46019</v>
      </c>
      <c r="AP106" s="233"/>
    </row>
    <row r="107" spans="1:42" s="234" customFormat="1" ht="12" customHeight="1" x14ac:dyDescent="0.25">
      <c r="A107" s="31">
        <v>104</v>
      </c>
      <c r="B107" s="73" t="s">
        <v>213</v>
      </c>
      <c r="C107" s="75" t="s">
        <v>208</v>
      </c>
      <c r="D107" s="95" t="s">
        <v>122</v>
      </c>
      <c r="E107" s="167" t="str">
        <f>IF(_xlfn.XLOOKUP(D107,'WTG PH-III'!$D$5:$D$198,'WTG PH-III'!$E$5:$E$198,0,0,1)="","",_xlfn.XLOOKUP(D107,'WTG PH-III'!$D$5:$D$198,'WTG PH-III'!$E$5:$E$198,0,0,1))</f>
        <v>F06</v>
      </c>
      <c r="F107" s="529" t="s">
        <v>589</v>
      </c>
      <c r="G107" s="231">
        <v>9</v>
      </c>
      <c r="H107" s="231" t="s">
        <v>589</v>
      </c>
      <c r="I107" s="231">
        <v>1</v>
      </c>
      <c r="J107" s="231" t="s">
        <v>589</v>
      </c>
      <c r="K107" s="231">
        <v>1</v>
      </c>
      <c r="L107" s="231" t="s">
        <v>589</v>
      </c>
      <c r="M107" s="231">
        <v>1</v>
      </c>
      <c r="N107" s="231" t="s">
        <v>589</v>
      </c>
      <c r="O107" s="231">
        <v>1</v>
      </c>
      <c r="P107" s="251"/>
      <c r="Q107" s="237" t="str">
        <f>IF('WTG PH-III'!AZ108&lt;&gt;"",_xlfn.XLOOKUP(D107,'WTG PH-III'!$D$5:$D$198,'WTG PH-III'!$F$5:$F$198,"",0,1),"")</f>
        <v>HBG</v>
      </c>
      <c r="R107" s="227">
        <v>45939</v>
      </c>
      <c r="S107" s="227">
        <v>45942</v>
      </c>
      <c r="T107" s="227">
        <v>45939</v>
      </c>
      <c r="U107" s="227">
        <v>45942</v>
      </c>
      <c r="V107" s="251"/>
      <c r="W107" s="227" t="s">
        <v>589</v>
      </c>
      <c r="X107" s="227">
        <v>45990</v>
      </c>
      <c r="Y107" s="227">
        <v>46013</v>
      </c>
      <c r="Z107" s="227" t="s">
        <v>390</v>
      </c>
      <c r="AA107" s="227" t="s">
        <v>589</v>
      </c>
      <c r="AB107" s="227">
        <v>46017</v>
      </c>
      <c r="AC107" s="227">
        <v>46037</v>
      </c>
      <c r="AD107" s="251"/>
      <c r="AE107" s="95" t="s">
        <v>122</v>
      </c>
      <c r="AF107" s="227" t="s">
        <v>592</v>
      </c>
      <c r="AG107" s="230" t="s">
        <v>390</v>
      </c>
      <c r="AH107" s="227">
        <v>46019</v>
      </c>
      <c r="AI107" s="227">
        <v>46020</v>
      </c>
      <c r="AJ107" s="232">
        <v>46023</v>
      </c>
      <c r="AK107" s="232">
        <v>46024</v>
      </c>
      <c r="AL107" s="232">
        <v>46026</v>
      </c>
      <c r="AM107" s="251"/>
      <c r="AN107" s="227">
        <v>46023</v>
      </c>
      <c r="AO107" s="227">
        <v>46027</v>
      </c>
      <c r="AP107" s="233"/>
    </row>
    <row r="108" spans="1:42" s="234" customFormat="1" ht="12" customHeight="1" x14ac:dyDescent="0.25">
      <c r="A108" s="31">
        <v>105</v>
      </c>
      <c r="B108" s="75" t="s">
        <v>213</v>
      </c>
      <c r="C108" s="75" t="s">
        <v>208</v>
      </c>
      <c r="D108" s="95" t="s">
        <v>124</v>
      </c>
      <c r="E108" s="167" t="str">
        <f>IF(_xlfn.XLOOKUP(D108,'WTG PH-III'!$D$5:$D$198,'WTG PH-III'!$E$5:$E$198,0,0,1)="","",_xlfn.XLOOKUP(D108,'WTG PH-III'!$D$5:$D$198,'WTG PH-III'!$E$5:$E$198,0,0,1))</f>
        <v>F08</v>
      </c>
      <c r="F108" s="529" t="s">
        <v>588</v>
      </c>
      <c r="G108" s="231">
        <v>9</v>
      </c>
      <c r="H108" s="231" t="s">
        <v>589</v>
      </c>
      <c r="I108" s="231">
        <v>1</v>
      </c>
      <c r="J108" s="231" t="s">
        <v>588</v>
      </c>
      <c r="K108" s="231">
        <v>1</v>
      </c>
      <c r="L108" s="231" t="s">
        <v>589</v>
      </c>
      <c r="M108" s="231">
        <v>1</v>
      </c>
      <c r="N108" s="231" t="s">
        <v>588</v>
      </c>
      <c r="O108" s="231">
        <v>1</v>
      </c>
      <c r="P108" s="251"/>
      <c r="Q108" s="237" t="str">
        <f>IF('WTG PH-III'!AZ109&lt;&gt;"",_xlfn.XLOOKUP(D108,'WTG PH-III'!$D$5:$D$198,'WTG PH-III'!$F$5:$F$198,"",0,1),"")</f>
        <v>SHREERAM</v>
      </c>
      <c r="R108" s="227">
        <v>45984</v>
      </c>
      <c r="S108" s="227">
        <v>45985</v>
      </c>
      <c r="T108" s="227">
        <v>45984</v>
      </c>
      <c r="U108" s="227">
        <v>45985</v>
      </c>
      <c r="V108" s="251"/>
      <c r="W108" s="227" t="s">
        <v>588</v>
      </c>
      <c r="X108" s="227">
        <v>46002</v>
      </c>
      <c r="Y108" s="227">
        <v>46002</v>
      </c>
      <c r="Z108" s="227" t="s">
        <v>390</v>
      </c>
      <c r="AA108" s="227" t="s">
        <v>588</v>
      </c>
      <c r="AB108" s="227">
        <v>46002</v>
      </c>
      <c r="AC108" s="232">
        <v>46053</v>
      </c>
      <c r="AD108" s="251"/>
      <c r="AE108" s="95" t="s">
        <v>124</v>
      </c>
      <c r="AF108" s="227" t="s">
        <v>591</v>
      </c>
      <c r="AG108" s="232" t="s">
        <v>390</v>
      </c>
      <c r="AH108" s="232">
        <v>46004</v>
      </c>
      <c r="AI108" s="232">
        <v>46004</v>
      </c>
      <c r="AJ108" s="232">
        <v>46012</v>
      </c>
      <c r="AK108" s="232">
        <v>46013</v>
      </c>
      <c r="AL108" s="232">
        <v>46015</v>
      </c>
      <c r="AM108" s="251"/>
      <c r="AN108" s="232">
        <v>46009</v>
      </c>
      <c r="AO108" s="232">
        <v>46015</v>
      </c>
      <c r="AP108" s="232"/>
    </row>
    <row r="109" spans="1:42" s="234" customFormat="1" ht="12" customHeight="1" x14ac:dyDescent="0.25">
      <c r="A109" s="31">
        <v>106</v>
      </c>
      <c r="B109" s="75" t="s">
        <v>214</v>
      </c>
      <c r="C109" s="75" t="s">
        <v>209</v>
      </c>
      <c r="D109" s="95" t="s">
        <v>472</v>
      </c>
      <c r="E109" s="167" t="str">
        <f>IF(_xlfn.XLOOKUP(D109,'WTG PH-III'!$D$5:$D$198,'WTG PH-III'!$E$5:$E$198,0,0,1)="","",_xlfn.XLOOKUP(D109,'WTG PH-III'!$D$5:$D$198,'WTG PH-III'!$E$5:$E$198,0,0,1))</f>
        <v>F01</v>
      </c>
      <c r="F109" s="529" t="s">
        <v>588</v>
      </c>
      <c r="G109" s="231">
        <v>9</v>
      </c>
      <c r="H109" s="231" t="s">
        <v>588</v>
      </c>
      <c r="I109" s="231">
        <v>1</v>
      </c>
      <c r="J109" s="231" t="s">
        <v>589</v>
      </c>
      <c r="K109" s="231">
        <v>1</v>
      </c>
      <c r="L109" s="231" t="s">
        <v>589</v>
      </c>
      <c r="M109" s="231">
        <v>1</v>
      </c>
      <c r="N109" s="231" t="s">
        <v>589</v>
      </c>
      <c r="O109" s="231">
        <v>1</v>
      </c>
      <c r="P109" s="251"/>
      <c r="Q109" s="237" t="str">
        <f>IF('WTG PH-III'!AZ110&lt;&gt;"",_xlfn.XLOOKUP(D109,'WTG PH-III'!$D$5:$D$198,'WTG PH-III'!$F$5:$F$198,"",0,1),"")</f>
        <v>BHAVANI</v>
      </c>
      <c r="R109" s="227">
        <v>46007</v>
      </c>
      <c r="S109" s="227">
        <v>46008</v>
      </c>
      <c r="T109" s="227">
        <v>46007</v>
      </c>
      <c r="U109" s="227">
        <v>46008</v>
      </c>
      <c r="V109" s="251"/>
      <c r="W109" s="227" t="s">
        <v>589</v>
      </c>
      <c r="X109" s="227">
        <v>46027</v>
      </c>
      <c r="Y109" s="227">
        <v>46027</v>
      </c>
      <c r="Z109" s="232"/>
      <c r="AA109" s="227" t="s">
        <v>589</v>
      </c>
      <c r="AB109" s="227">
        <v>46027</v>
      </c>
      <c r="AC109" s="227">
        <v>46055</v>
      </c>
      <c r="AD109" s="251"/>
      <c r="AE109" s="95" t="s">
        <v>472</v>
      </c>
      <c r="AF109" s="227" t="s">
        <v>591</v>
      </c>
      <c r="AG109" s="230" t="s">
        <v>390</v>
      </c>
      <c r="AH109" s="227">
        <v>46028</v>
      </c>
      <c r="AI109" s="227">
        <v>46028</v>
      </c>
      <c r="AJ109" s="227">
        <v>46037</v>
      </c>
      <c r="AK109" s="227">
        <v>46038</v>
      </c>
      <c r="AL109" s="227">
        <v>46058</v>
      </c>
      <c r="AM109" s="251"/>
      <c r="AN109" s="227">
        <v>46034</v>
      </c>
      <c r="AO109" s="227">
        <v>46054</v>
      </c>
      <c r="AP109" s="233"/>
    </row>
    <row r="110" spans="1:42" s="234" customFormat="1" ht="12" customHeight="1" x14ac:dyDescent="0.25">
      <c r="A110" s="31">
        <v>107</v>
      </c>
      <c r="B110" s="75" t="s">
        <v>214</v>
      </c>
      <c r="C110" s="75" t="s">
        <v>209</v>
      </c>
      <c r="D110" s="95" t="s">
        <v>473</v>
      </c>
      <c r="E110" s="167" t="str">
        <f>IF(_xlfn.XLOOKUP(D110,'WTG PH-III'!$D$5:$D$198,'WTG PH-III'!$E$5:$E$198,0,0,1)="","",_xlfn.XLOOKUP(D110,'WTG PH-III'!$D$5:$D$198,'WTG PH-III'!$E$5:$E$198,0,0,1))</f>
        <v>F02</v>
      </c>
      <c r="F110" s="529" t="s">
        <v>588</v>
      </c>
      <c r="G110" s="231">
        <v>9</v>
      </c>
      <c r="H110" s="231" t="s">
        <v>588</v>
      </c>
      <c r="I110" s="231">
        <v>1</v>
      </c>
      <c r="J110" s="231" t="s">
        <v>589</v>
      </c>
      <c r="K110" s="231">
        <v>1</v>
      </c>
      <c r="L110" s="231" t="s">
        <v>589</v>
      </c>
      <c r="M110" s="231">
        <v>1</v>
      </c>
      <c r="N110" s="231" t="s">
        <v>589</v>
      </c>
      <c r="O110" s="231">
        <v>1</v>
      </c>
      <c r="P110" s="252"/>
      <c r="Q110" s="237" t="str">
        <f>IF('WTG PH-III'!AZ111&lt;&gt;"",_xlfn.XLOOKUP(D110,'WTG PH-III'!$D$5:$D$198,'WTG PH-III'!$F$5:$F$198,"",0,1),"")</f>
        <v>SHREEJI</v>
      </c>
      <c r="R110" s="227">
        <v>46001</v>
      </c>
      <c r="S110" s="227">
        <v>46007</v>
      </c>
      <c r="T110" s="227">
        <v>46001</v>
      </c>
      <c r="U110" s="227">
        <v>46007</v>
      </c>
      <c r="V110" s="252"/>
      <c r="W110" s="227" t="s">
        <v>589</v>
      </c>
      <c r="X110" s="227">
        <v>46030</v>
      </c>
      <c r="Y110" s="227">
        <v>46030</v>
      </c>
      <c r="Z110" s="232"/>
      <c r="AA110" s="227" t="s">
        <v>588</v>
      </c>
      <c r="AB110" s="227">
        <v>46021</v>
      </c>
      <c r="AC110" s="232"/>
      <c r="AD110" s="252"/>
      <c r="AE110" s="95" t="s">
        <v>473</v>
      </c>
      <c r="AF110" s="227" t="s">
        <v>591</v>
      </c>
      <c r="AG110" s="232" t="s">
        <v>390</v>
      </c>
      <c r="AH110" s="232">
        <v>46037</v>
      </c>
      <c r="AI110" s="232">
        <v>46386</v>
      </c>
      <c r="AJ110" s="232">
        <v>46048</v>
      </c>
      <c r="AK110" s="232">
        <v>46049</v>
      </c>
      <c r="AL110" s="232">
        <v>46058</v>
      </c>
      <c r="AM110" s="252"/>
      <c r="AN110" s="232">
        <v>46026</v>
      </c>
      <c r="AO110" s="232">
        <v>46055</v>
      </c>
      <c r="AP110" s="233"/>
    </row>
    <row r="111" spans="1:42" s="234" customFormat="1" ht="12" customHeight="1" x14ac:dyDescent="0.25">
      <c r="A111" s="31">
        <v>108</v>
      </c>
      <c r="B111" s="75" t="s">
        <v>214</v>
      </c>
      <c r="C111" s="75" t="s">
        <v>209</v>
      </c>
      <c r="D111" s="95" t="s">
        <v>474</v>
      </c>
      <c r="E111" s="167" t="str">
        <f>IF(_xlfn.XLOOKUP(D111,'WTG PH-III'!$D$5:$D$198,'WTG PH-III'!$E$5:$E$198,0,0,1)="","",_xlfn.XLOOKUP(D111,'WTG PH-III'!$D$5:$D$198,'WTG PH-III'!$E$5:$E$198,0,0,1))</f>
        <v>F02</v>
      </c>
      <c r="F111" s="529" t="s">
        <v>588</v>
      </c>
      <c r="G111" s="231">
        <v>9</v>
      </c>
      <c r="H111" s="231" t="s">
        <v>588</v>
      </c>
      <c r="I111" s="231">
        <v>1</v>
      </c>
      <c r="J111" s="231" t="s">
        <v>589</v>
      </c>
      <c r="K111" s="231">
        <v>1</v>
      </c>
      <c r="L111" s="231" t="s">
        <v>589</v>
      </c>
      <c r="M111" s="231">
        <v>1</v>
      </c>
      <c r="N111" s="231" t="s">
        <v>589</v>
      </c>
      <c r="O111" s="231">
        <v>1</v>
      </c>
      <c r="P111" s="251"/>
      <c r="Q111" s="237" t="str">
        <f>IF('WTG PH-III'!AZ112&lt;&gt;"",_xlfn.XLOOKUP(D111,'WTG PH-III'!$D$5:$D$198,'WTG PH-III'!$F$5:$F$198,"",0,1),"")</f>
        <v>SHREEJI</v>
      </c>
      <c r="R111" s="227">
        <v>46049</v>
      </c>
      <c r="S111" s="227">
        <v>46050</v>
      </c>
      <c r="T111" s="227">
        <v>46049</v>
      </c>
      <c r="U111" s="227">
        <v>46049</v>
      </c>
      <c r="V111" s="251"/>
      <c r="W111" s="227" t="s">
        <v>589</v>
      </c>
      <c r="X111" s="227">
        <v>46060</v>
      </c>
      <c r="Y111" s="227">
        <v>46060</v>
      </c>
      <c r="Z111" s="232"/>
      <c r="AA111" s="227" t="s">
        <v>589</v>
      </c>
      <c r="AB111" s="227">
        <v>46060</v>
      </c>
      <c r="AC111" s="232"/>
      <c r="AD111" s="251"/>
      <c r="AE111" s="95" t="s">
        <v>474</v>
      </c>
      <c r="AF111" s="227" t="s">
        <v>591</v>
      </c>
      <c r="AG111" s="232" t="s">
        <v>390</v>
      </c>
      <c r="AH111" s="232">
        <v>46062</v>
      </c>
      <c r="AI111" s="232">
        <v>46063</v>
      </c>
      <c r="AJ111" s="232">
        <v>46076</v>
      </c>
      <c r="AK111" s="232">
        <v>46077</v>
      </c>
      <c r="AL111" s="232">
        <v>46078</v>
      </c>
      <c r="AM111" s="251"/>
      <c r="AN111" s="232">
        <v>46067</v>
      </c>
      <c r="AO111" s="232">
        <v>46073</v>
      </c>
      <c r="AP111" s="233"/>
    </row>
    <row r="112" spans="1:42" s="234" customFormat="1" ht="12" customHeight="1" x14ac:dyDescent="0.25">
      <c r="A112" s="31">
        <v>109</v>
      </c>
      <c r="B112" s="75" t="s">
        <v>214</v>
      </c>
      <c r="C112" s="75" t="s">
        <v>209</v>
      </c>
      <c r="D112" s="95" t="s">
        <v>475</v>
      </c>
      <c r="E112" s="167" t="str">
        <f>IF(_xlfn.XLOOKUP(D112,'WTG PH-III'!$D$5:$D$198,'WTG PH-III'!$E$5:$E$198,0,0,1)="","",_xlfn.XLOOKUP(D112,'WTG PH-III'!$D$5:$D$198,'WTG PH-III'!$E$5:$E$198,0,0,1))</f>
        <v>F02</v>
      </c>
      <c r="F112" s="529" t="s">
        <v>588</v>
      </c>
      <c r="G112" s="231">
        <v>9</v>
      </c>
      <c r="H112" s="231" t="s">
        <v>588</v>
      </c>
      <c r="I112" s="231">
        <v>1</v>
      </c>
      <c r="J112" s="231" t="s">
        <v>589</v>
      </c>
      <c r="K112" s="231">
        <v>1</v>
      </c>
      <c r="L112" s="231" t="s">
        <v>589</v>
      </c>
      <c r="M112" s="231">
        <v>1</v>
      </c>
      <c r="N112" s="231" t="s">
        <v>589</v>
      </c>
      <c r="O112" s="231">
        <v>1</v>
      </c>
      <c r="P112" s="251"/>
      <c r="Q112" s="237" t="str">
        <f>IF('WTG PH-III'!AZ113&lt;&gt;"",_xlfn.XLOOKUP(D112,'WTG PH-III'!$D$5:$D$198,'WTG PH-III'!$F$5:$F$198,"",0,1),"")</f>
        <v>SHREERAM</v>
      </c>
      <c r="R112" s="227">
        <v>46048</v>
      </c>
      <c r="S112" s="227">
        <v>46049</v>
      </c>
      <c r="T112" s="227">
        <v>46048</v>
      </c>
      <c r="U112" s="227">
        <v>46049</v>
      </c>
      <c r="V112" s="251"/>
      <c r="W112" s="227" t="s">
        <v>599</v>
      </c>
      <c r="X112" s="227">
        <v>46050</v>
      </c>
      <c r="Y112" s="227">
        <v>46050</v>
      </c>
      <c r="Z112" s="232"/>
      <c r="AA112" s="227" t="s">
        <v>589</v>
      </c>
      <c r="AB112" s="227">
        <v>46051</v>
      </c>
      <c r="AC112" s="232"/>
      <c r="AD112" s="251"/>
      <c r="AE112" s="95" t="s">
        <v>475</v>
      </c>
      <c r="AF112" s="227" t="s">
        <v>591</v>
      </c>
      <c r="AG112" s="230" t="s">
        <v>390</v>
      </c>
      <c r="AH112" s="227">
        <v>46054</v>
      </c>
      <c r="AI112" s="227">
        <v>46054</v>
      </c>
      <c r="AJ112" s="227">
        <v>46065</v>
      </c>
      <c r="AK112" s="227">
        <v>46066</v>
      </c>
      <c r="AL112" s="227">
        <v>46074</v>
      </c>
      <c r="AM112" s="251"/>
      <c r="AN112" s="227">
        <v>46055</v>
      </c>
      <c r="AO112" s="227">
        <v>46075</v>
      </c>
      <c r="AP112" s="233"/>
    </row>
    <row r="113" spans="1:42" s="234" customFormat="1" ht="12" customHeight="1" x14ac:dyDescent="0.25">
      <c r="A113" s="31">
        <v>110</v>
      </c>
      <c r="B113" s="75" t="s">
        <v>214</v>
      </c>
      <c r="C113" s="75" t="s">
        <v>209</v>
      </c>
      <c r="D113" s="95" t="s">
        <v>476</v>
      </c>
      <c r="E113" s="167" t="str">
        <f>IF(_xlfn.XLOOKUP(D113,'WTG PH-III'!$D$5:$D$198,'WTG PH-III'!$E$5:$E$198,0,0,1)="","",_xlfn.XLOOKUP(D113,'WTG PH-III'!$D$5:$D$198,'WTG PH-III'!$E$5:$E$198,0,0,1))</f>
        <v>F02</v>
      </c>
      <c r="F113" s="529" t="s">
        <v>588</v>
      </c>
      <c r="G113" s="231">
        <v>9</v>
      </c>
      <c r="H113" s="231" t="s">
        <v>588</v>
      </c>
      <c r="I113" s="231">
        <v>1</v>
      </c>
      <c r="J113" s="231" t="s">
        <v>589</v>
      </c>
      <c r="K113" s="231">
        <v>1</v>
      </c>
      <c r="L113" s="231" t="s">
        <v>589</v>
      </c>
      <c r="M113" s="231">
        <v>1</v>
      </c>
      <c r="N113" s="231" t="s">
        <v>589</v>
      </c>
      <c r="O113" s="231">
        <v>1</v>
      </c>
      <c r="P113" s="251"/>
      <c r="Q113" s="237" t="str">
        <f>IF('WTG PH-III'!AZ114&lt;&gt;"",_xlfn.XLOOKUP(D113,'WTG PH-III'!$D$5:$D$198,'WTG PH-III'!$F$5:$F$198,"",0,1),"")</f>
        <v>SHREERAM</v>
      </c>
      <c r="R113" s="227">
        <v>46039</v>
      </c>
      <c r="S113" s="227">
        <v>46040</v>
      </c>
      <c r="T113" s="227">
        <v>46039</v>
      </c>
      <c r="U113" s="227">
        <v>46040</v>
      </c>
      <c r="V113" s="251"/>
      <c r="W113" s="227" t="s">
        <v>589</v>
      </c>
      <c r="X113" s="227">
        <v>46041</v>
      </c>
      <c r="Y113" s="227">
        <v>46041</v>
      </c>
      <c r="Z113" s="230"/>
      <c r="AA113" s="227" t="s">
        <v>589</v>
      </c>
      <c r="AB113" s="227">
        <v>46045</v>
      </c>
      <c r="AC113" s="232"/>
      <c r="AD113" s="251"/>
      <c r="AE113" s="95" t="s">
        <v>476</v>
      </c>
      <c r="AF113" s="227" t="s">
        <v>591</v>
      </c>
      <c r="AG113" s="230" t="s">
        <v>390</v>
      </c>
      <c r="AH113" s="232">
        <v>46046</v>
      </c>
      <c r="AI113" s="232">
        <v>46046</v>
      </c>
      <c r="AJ113" s="232">
        <v>46065</v>
      </c>
      <c r="AK113" s="232">
        <v>46066</v>
      </c>
      <c r="AL113" s="232">
        <v>46073</v>
      </c>
      <c r="AM113" s="251"/>
      <c r="AN113" s="227">
        <v>46058</v>
      </c>
      <c r="AO113" s="227">
        <v>46075</v>
      </c>
      <c r="AP113" s="233"/>
    </row>
    <row r="114" spans="1:42" s="234" customFormat="1" ht="12" customHeight="1" x14ac:dyDescent="0.25">
      <c r="A114" s="31">
        <v>111</v>
      </c>
      <c r="B114" s="73" t="s">
        <v>215</v>
      </c>
      <c r="C114" s="75" t="s">
        <v>208</v>
      </c>
      <c r="D114" s="95" t="s">
        <v>106</v>
      </c>
      <c r="E114" s="167" t="str">
        <f>IF(_xlfn.XLOOKUP(D114,'WTG PH-III'!$D$5:$D$198,'WTG PH-III'!$E$5:$E$198,0,0,1)="","",_xlfn.XLOOKUP(D114,'WTG PH-III'!$D$5:$D$198,'WTG PH-III'!$E$5:$E$198,0,0,1))</f>
        <v>F15</v>
      </c>
      <c r="F114" s="529" t="s">
        <v>589</v>
      </c>
      <c r="G114" s="231">
        <v>9</v>
      </c>
      <c r="H114" s="231" t="s">
        <v>589</v>
      </c>
      <c r="I114" s="231">
        <v>1</v>
      </c>
      <c r="J114" s="231" t="s">
        <v>588</v>
      </c>
      <c r="K114" s="231">
        <v>1</v>
      </c>
      <c r="L114" s="231" t="s">
        <v>589</v>
      </c>
      <c r="M114" s="231">
        <v>1</v>
      </c>
      <c r="N114" s="231" t="s">
        <v>589</v>
      </c>
      <c r="O114" s="231">
        <v>1</v>
      </c>
      <c r="P114" s="251"/>
      <c r="Q114" s="237" t="str">
        <f>IF('WTG PH-III'!AZ115&lt;&gt;"",_xlfn.XLOOKUP(D114,'WTG PH-III'!$D$5:$D$198,'WTG PH-III'!$F$5:$F$198,"",0,1),"")</f>
        <v>ODHAV</v>
      </c>
      <c r="R114" s="227">
        <v>46060</v>
      </c>
      <c r="S114" s="227">
        <v>46061</v>
      </c>
      <c r="T114" s="227">
        <v>46060</v>
      </c>
      <c r="U114" s="227">
        <v>46061</v>
      </c>
      <c r="V114" s="251"/>
      <c r="W114" s="227" t="s">
        <v>595</v>
      </c>
      <c r="X114" s="227">
        <v>46063</v>
      </c>
      <c r="Y114" s="227">
        <v>46063</v>
      </c>
      <c r="Z114" s="232"/>
      <c r="AA114" s="227" t="s">
        <v>595</v>
      </c>
      <c r="AB114" s="227">
        <v>46063</v>
      </c>
      <c r="AC114" s="232"/>
      <c r="AD114" s="251"/>
      <c r="AE114" s="95" t="s">
        <v>106</v>
      </c>
      <c r="AF114" s="227" t="s">
        <v>592</v>
      </c>
      <c r="AG114" s="232"/>
      <c r="AH114" s="232">
        <v>46077</v>
      </c>
      <c r="AI114" s="232">
        <v>46077</v>
      </c>
      <c r="AJ114" s="232"/>
      <c r="AK114" s="232"/>
      <c r="AL114" s="232"/>
      <c r="AM114" s="251"/>
      <c r="AN114" s="232"/>
      <c r="AO114" s="232"/>
      <c r="AP114" s="233"/>
    </row>
    <row r="115" spans="1:42" s="234" customFormat="1" ht="12" customHeight="1" x14ac:dyDescent="0.25">
      <c r="A115" s="31">
        <v>112</v>
      </c>
      <c r="B115" s="73" t="s">
        <v>215</v>
      </c>
      <c r="C115" s="75" t="s">
        <v>208</v>
      </c>
      <c r="D115" s="95" t="s">
        <v>108</v>
      </c>
      <c r="E115" s="167" t="str">
        <f>IF(_xlfn.XLOOKUP(D115,'WTG PH-III'!$D$5:$D$198,'WTG PH-III'!$E$5:$E$198,0,0,1)="","",_xlfn.XLOOKUP(D115,'WTG PH-III'!$D$5:$D$198,'WTG PH-III'!$E$5:$E$198,0,0,1))</f>
        <v>F15</v>
      </c>
      <c r="F115" s="529" t="s">
        <v>589</v>
      </c>
      <c r="G115" s="231">
        <v>9</v>
      </c>
      <c r="H115" s="231" t="s">
        <v>589</v>
      </c>
      <c r="I115" s="231">
        <v>1</v>
      </c>
      <c r="J115" s="231" t="s">
        <v>588</v>
      </c>
      <c r="K115" s="231">
        <v>1</v>
      </c>
      <c r="L115" s="231" t="s">
        <v>589</v>
      </c>
      <c r="M115" s="231">
        <v>1</v>
      </c>
      <c r="N115" s="231" t="s">
        <v>589</v>
      </c>
      <c r="O115" s="231">
        <v>1</v>
      </c>
      <c r="P115" s="251"/>
      <c r="Q115" s="237" t="str">
        <f>IF('WTG PH-III'!AZ116&lt;&gt;"",_xlfn.XLOOKUP(D115,'WTG PH-III'!$D$5:$D$198,'WTG PH-III'!$F$5:$F$198,"",0,1),"")</f>
        <v>ODHAV</v>
      </c>
      <c r="R115" s="227">
        <v>46046</v>
      </c>
      <c r="S115" s="227">
        <v>46047</v>
      </c>
      <c r="T115" s="227">
        <v>46046</v>
      </c>
      <c r="U115" s="227">
        <v>46047</v>
      </c>
      <c r="V115" s="251"/>
      <c r="W115" s="227" t="s">
        <v>588</v>
      </c>
      <c r="X115" s="227">
        <v>46049</v>
      </c>
      <c r="Y115" s="227">
        <v>46049</v>
      </c>
      <c r="Z115" s="232"/>
      <c r="AA115" s="227" t="s">
        <v>589</v>
      </c>
      <c r="AB115" s="227">
        <v>46072</v>
      </c>
      <c r="AC115" s="232"/>
      <c r="AD115" s="251"/>
      <c r="AE115" s="95" t="s">
        <v>108</v>
      </c>
      <c r="AF115" s="227" t="s">
        <v>592</v>
      </c>
      <c r="AG115" s="232"/>
      <c r="AH115" s="232"/>
      <c r="AI115" s="232"/>
      <c r="AJ115" s="232"/>
      <c r="AK115" s="232"/>
      <c r="AL115" s="232"/>
      <c r="AM115" s="251"/>
      <c r="AN115" s="232"/>
      <c r="AO115" s="232"/>
      <c r="AP115" s="233"/>
    </row>
    <row r="116" spans="1:42" s="234" customFormat="1" ht="12" customHeight="1" x14ac:dyDescent="0.25">
      <c r="A116" s="31">
        <v>113</v>
      </c>
      <c r="B116" s="75" t="s">
        <v>214</v>
      </c>
      <c r="C116" s="75" t="s">
        <v>209</v>
      </c>
      <c r="D116" s="95" t="s">
        <v>478</v>
      </c>
      <c r="E116" s="167" t="str">
        <f>IF(_xlfn.XLOOKUP(D116,'WTG PH-III'!$D$5:$D$198,'WTG PH-III'!$E$5:$E$198,0,0,1)="","",_xlfn.XLOOKUP(D116,'WTG PH-III'!$D$5:$D$198,'WTG PH-III'!$E$5:$E$198,0,0,1))</f>
        <v>F06</v>
      </c>
      <c r="F116" s="529" t="s">
        <v>588</v>
      </c>
      <c r="G116" s="231">
        <v>9</v>
      </c>
      <c r="H116" s="231" t="s">
        <v>588</v>
      </c>
      <c r="I116" s="231">
        <v>1</v>
      </c>
      <c r="J116" s="231" t="s">
        <v>589</v>
      </c>
      <c r="K116" s="231">
        <v>1</v>
      </c>
      <c r="L116" s="231" t="s">
        <v>589</v>
      </c>
      <c r="M116" s="231">
        <v>1</v>
      </c>
      <c r="N116" s="231" t="s">
        <v>589</v>
      </c>
      <c r="O116" s="231">
        <v>1</v>
      </c>
      <c r="P116" s="251"/>
      <c r="Q116" s="237" t="str">
        <f>IF('WTG PH-III'!AZ117&lt;&gt;"",_xlfn.XLOOKUP(D116,'WTG PH-III'!$D$5:$D$198,'WTG PH-III'!$F$5:$F$198,"",0,1),"")</f>
        <v>MSC</v>
      </c>
      <c r="R116" s="95">
        <v>45935</v>
      </c>
      <c r="S116" s="227">
        <v>45951</v>
      </c>
      <c r="T116" s="95">
        <v>45935</v>
      </c>
      <c r="U116" s="227">
        <v>45951</v>
      </c>
      <c r="V116" s="251"/>
      <c r="W116" s="227" t="s">
        <v>589</v>
      </c>
      <c r="X116" s="227">
        <v>46024</v>
      </c>
      <c r="Y116" s="227">
        <v>46024</v>
      </c>
      <c r="Z116" s="230"/>
      <c r="AA116" s="227" t="s">
        <v>588</v>
      </c>
      <c r="AB116" s="227">
        <v>46029</v>
      </c>
      <c r="AC116" s="232"/>
      <c r="AD116" s="251"/>
      <c r="AE116" s="95" t="s">
        <v>478</v>
      </c>
      <c r="AF116" s="227" t="s">
        <v>591</v>
      </c>
      <c r="AG116" s="230" t="s">
        <v>390</v>
      </c>
      <c r="AH116" s="227">
        <v>46031</v>
      </c>
      <c r="AI116" s="227">
        <v>46031</v>
      </c>
      <c r="AJ116" s="232">
        <v>46034</v>
      </c>
      <c r="AK116" s="232">
        <v>46037</v>
      </c>
      <c r="AL116" s="232">
        <v>46052</v>
      </c>
      <c r="AM116" s="251"/>
      <c r="AN116" s="227">
        <v>46039</v>
      </c>
      <c r="AO116" s="227">
        <v>46053</v>
      </c>
      <c r="AP116" s="233"/>
    </row>
    <row r="117" spans="1:42" s="234" customFormat="1" ht="12" customHeight="1" x14ac:dyDescent="0.25">
      <c r="A117" s="31">
        <v>114</v>
      </c>
      <c r="B117" s="75" t="s">
        <v>214</v>
      </c>
      <c r="C117" s="75" t="s">
        <v>209</v>
      </c>
      <c r="D117" s="95" t="s">
        <v>479</v>
      </c>
      <c r="E117" s="167" t="str">
        <f>IF(_xlfn.XLOOKUP(D117,'WTG PH-III'!$D$5:$D$198,'WTG PH-III'!$E$5:$E$198,0,0,1)="","",_xlfn.XLOOKUP(D117,'WTG PH-III'!$D$5:$D$198,'WTG PH-III'!$E$5:$E$198,0,0,1))</f>
        <v>F03</v>
      </c>
      <c r="F117" s="529" t="s">
        <v>588</v>
      </c>
      <c r="G117" s="231">
        <v>9</v>
      </c>
      <c r="H117" s="231" t="s">
        <v>588</v>
      </c>
      <c r="I117" s="231">
        <v>1</v>
      </c>
      <c r="J117" s="231" t="s">
        <v>589</v>
      </c>
      <c r="K117" s="231">
        <v>1</v>
      </c>
      <c r="L117" s="231" t="s">
        <v>589</v>
      </c>
      <c r="M117" s="231">
        <v>1</v>
      </c>
      <c r="N117" s="231" t="s">
        <v>589</v>
      </c>
      <c r="O117" s="231">
        <v>1</v>
      </c>
      <c r="P117" s="251"/>
      <c r="Q117" s="237" t="str">
        <f>IF('WTG PH-III'!AZ118&lt;&gt;"",_xlfn.XLOOKUP(D117,'WTG PH-III'!$D$5:$D$198,'WTG PH-III'!$F$5:$F$198,"",0,1),"")</f>
        <v>SHREERAM</v>
      </c>
      <c r="R117" s="227">
        <v>45992</v>
      </c>
      <c r="S117" s="227">
        <v>46004</v>
      </c>
      <c r="T117" s="227">
        <v>45992</v>
      </c>
      <c r="U117" s="227">
        <v>46004</v>
      </c>
      <c r="V117" s="251"/>
      <c r="W117" s="227" t="s">
        <v>589</v>
      </c>
      <c r="X117" s="227">
        <v>46038</v>
      </c>
      <c r="Y117" s="227">
        <v>46038</v>
      </c>
      <c r="Z117" s="230"/>
      <c r="AA117" s="227" t="s">
        <v>589</v>
      </c>
      <c r="AB117" s="227">
        <v>46038</v>
      </c>
      <c r="AC117" s="227"/>
      <c r="AD117" s="251"/>
      <c r="AE117" s="95" t="s">
        <v>479</v>
      </c>
      <c r="AF117" s="227" t="s">
        <v>592</v>
      </c>
      <c r="AG117" s="230" t="s">
        <v>390</v>
      </c>
      <c r="AH117" s="227">
        <v>46039</v>
      </c>
      <c r="AI117" s="227">
        <v>46039</v>
      </c>
      <c r="AJ117" s="227">
        <v>46049</v>
      </c>
      <c r="AK117" s="227">
        <v>46050</v>
      </c>
      <c r="AL117" s="227">
        <v>46064</v>
      </c>
      <c r="AM117" s="251"/>
      <c r="AN117" s="227">
        <v>46063</v>
      </c>
      <c r="AO117" s="227"/>
      <c r="AP117" s="233"/>
    </row>
    <row r="118" spans="1:42" s="234" customFormat="1" ht="12" customHeight="1" x14ac:dyDescent="0.25">
      <c r="A118" s="31">
        <v>115</v>
      </c>
      <c r="B118" s="75" t="s">
        <v>214</v>
      </c>
      <c r="C118" s="75" t="s">
        <v>209</v>
      </c>
      <c r="D118" s="95" t="s">
        <v>480</v>
      </c>
      <c r="E118" s="167" t="str">
        <f>IF(_xlfn.XLOOKUP(D118,'WTG PH-III'!$D$5:$D$198,'WTG PH-III'!$E$5:$E$198,0,0,1)="","",_xlfn.XLOOKUP(D118,'WTG PH-III'!$D$5:$D$198,'WTG PH-III'!$E$5:$E$198,0,0,1))</f>
        <v>F03</v>
      </c>
      <c r="F118" s="529" t="s">
        <v>589</v>
      </c>
      <c r="G118" s="231">
        <v>9</v>
      </c>
      <c r="H118" s="231" t="s">
        <v>589</v>
      </c>
      <c r="I118" s="231">
        <v>1</v>
      </c>
      <c r="J118" s="231" t="s">
        <v>589</v>
      </c>
      <c r="K118" s="231">
        <v>1</v>
      </c>
      <c r="L118" s="231" t="s">
        <v>589</v>
      </c>
      <c r="M118" s="231">
        <v>1</v>
      </c>
      <c r="N118" s="231" t="s">
        <v>589</v>
      </c>
      <c r="O118" s="231">
        <v>1</v>
      </c>
      <c r="P118" s="251"/>
      <c r="Q118" s="237" t="str">
        <f>IF('WTG PH-III'!AZ119&lt;&gt;"",_xlfn.XLOOKUP(D118,'WTG PH-III'!$D$5:$D$198,'WTG PH-III'!$F$5:$F$198,"",0,1),"")</f>
        <v>MSC</v>
      </c>
      <c r="R118" s="227">
        <v>46041</v>
      </c>
      <c r="S118" s="227">
        <v>46042</v>
      </c>
      <c r="T118" s="227">
        <v>46041</v>
      </c>
      <c r="U118" s="227">
        <v>46042</v>
      </c>
      <c r="V118" s="251"/>
      <c r="W118" s="227" t="s">
        <v>589</v>
      </c>
      <c r="X118" s="227">
        <v>46043</v>
      </c>
      <c r="Y118" s="227">
        <v>46043</v>
      </c>
      <c r="Z118" s="230"/>
      <c r="AA118" s="227" t="s">
        <v>589</v>
      </c>
      <c r="AB118" s="227">
        <v>46046</v>
      </c>
      <c r="AC118" s="227"/>
      <c r="AD118" s="251"/>
      <c r="AE118" s="95" t="s">
        <v>480</v>
      </c>
      <c r="AF118" s="227" t="s">
        <v>591</v>
      </c>
      <c r="AG118" s="230" t="s">
        <v>390</v>
      </c>
      <c r="AH118" s="232">
        <v>46046</v>
      </c>
      <c r="AI118" s="232">
        <v>46046</v>
      </c>
      <c r="AJ118" s="227">
        <v>46064</v>
      </c>
      <c r="AK118" s="227">
        <v>46065</v>
      </c>
      <c r="AL118" s="227">
        <v>46078</v>
      </c>
      <c r="AM118" s="251"/>
      <c r="AN118" s="227">
        <v>46054</v>
      </c>
      <c r="AO118" s="227">
        <v>46056</v>
      </c>
      <c r="AP118" s="233"/>
    </row>
    <row r="119" spans="1:42" s="234" customFormat="1" ht="12" customHeight="1" x14ac:dyDescent="0.25">
      <c r="A119" s="31">
        <v>116</v>
      </c>
      <c r="B119" s="75" t="s">
        <v>214</v>
      </c>
      <c r="C119" s="75" t="s">
        <v>209</v>
      </c>
      <c r="D119" s="95" t="s">
        <v>484</v>
      </c>
      <c r="E119" s="167" t="str">
        <f>IF(_xlfn.XLOOKUP(D119,'WTG PH-III'!$D$5:$D$198,'WTG PH-III'!$E$5:$E$198,0,0,1)="","",_xlfn.XLOOKUP(D119,'WTG PH-III'!$D$5:$D$198,'WTG PH-III'!$E$5:$E$198,0,0,1))</f>
        <v>F03</v>
      </c>
      <c r="F119" s="529" t="s">
        <v>589</v>
      </c>
      <c r="G119" s="231">
        <v>9</v>
      </c>
      <c r="H119" s="231" t="s">
        <v>589</v>
      </c>
      <c r="I119" s="231">
        <v>1</v>
      </c>
      <c r="J119" s="231" t="s">
        <v>589</v>
      </c>
      <c r="K119" s="231">
        <v>1</v>
      </c>
      <c r="L119" s="231" t="s">
        <v>589</v>
      </c>
      <c r="M119" s="231">
        <v>1</v>
      </c>
      <c r="N119" s="231" t="s">
        <v>589</v>
      </c>
      <c r="O119" s="231">
        <v>1</v>
      </c>
      <c r="P119" s="251"/>
      <c r="Q119" s="237" t="str">
        <f>IF('WTG PH-III'!AZ120&lt;&gt;"",_xlfn.XLOOKUP(D119,'WTG PH-III'!$D$5:$D$198,'WTG PH-III'!$F$5:$F$198,"",0,1),"")</f>
        <v>ODHAV</v>
      </c>
      <c r="R119" s="227">
        <v>46019</v>
      </c>
      <c r="S119" s="227">
        <v>46022</v>
      </c>
      <c r="T119" s="227">
        <v>46019</v>
      </c>
      <c r="U119" s="227">
        <v>46022</v>
      </c>
      <c r="V119" s="251"/>
      <c r="W119" s="227" t="s">
        <v>588</v>
      </c>
      <c r="X119" s="227">
        <v>46032</v>
      </c>
      <c r="Y119" s="227">
        <v>46032</v>
      </c>
      <c r="Z119" s="232"/>
      <c r="AA119" s="227" t="s">
        <v>588</v>
      </c>
      <c r="AB119" s="227">
        <v>46032</v>
      </c>
      <c r="AC119" s="232">
        <v>46052</v>
      </c>
      <c r="AD119" s="251"/>
      <c r="AE119" s="95" t="s">
        <v>484</v>
      </c>
      <c r="AF119" s="227" t="s">
        <v>591</v>
      </c>
      <c r="AG119" s="232" t="s">
        <v>390</v>
      </c>
      <c r="AH119" s="232">
        <v>46036</v>
      </c>
      <c r="AI119" s="232">
        <v>46036</v>
      </c>
      <c r="AJ119" s="232">
        <v>46041</v>
      </c>
      <c r="AK119" s="232">
        <v>46044</v>
      </c>
      <c r="AL119" s="232">
        <v>46116</v>
      </c>
      <c r="AM119" s="251"/>
      <c r="AN119" s="232">
        <v>46041</v>
      </c>
      <c r="AO119" s="232">
        <v>46054</v>
      </c>
      <c r="AP119" s="233"/>
    </row>
    <row r="120" spans="1:42" s="234" customFormat="1" ht="12" customHeight="1" x14ac:dyDescent="0.25">
      <c r="A120" s="31">
        <v>117</v>
      </c>
      <c r="B120" s="75" t="s">
        <v>214</v>
      </c>
      <c r="C120" s="75" t="s">
        <v>209</v>
      </c>
      <c r="D120" s="95" t="s">
        <v>486</v>
      </c>
      <c r="E120" s="167" t="str">
        <f>IF(_xlfn.XLOOKUP(D120,'WTG PH-III'!$D$5:$D$198,'WTG PH-III'!$E$5:$E$198,0,0,1)="","",_xlfn.XLOOKUP(D120,'WTG PH-III'!$D$5:$D$198,'WTG PH-III'!$E$5:$E$198,0,0,1))</f>
        <v>F06</v>
      </c>
      <c r="F120" s="529" t="s">
        <v>589</v>
      </c>
      <c r="G120" s="231">
        <v>9</v>
      </c>
      <c r="H120" s="231" t="s">
        <v>589</v>
      </c>
      <c r="I120" s="231">
        <v>1</v>
      </c>
      <c r="J120" s="231" t="s">
        <v>588</v>
      </c>
      <c r="K120" s="231">
        <v>1</v>
      </c>
      <c r="L120" s="231" t="s">
        <v>589</v>
      </c>
      <c r="M120" s="231">
        <v>1</v>
      </c>
      <c r="N120" s="231" t="s">
        <v>589</v>
      </c>
      <c r="O120" s="231">
        <v>1</v>
      </c>
      <c r="P120" s="252"/>
      <c r="Q120" s="237" t="str">
        <f>IF('WTG PH-III'!AZ121&lt;&gt;"",_xlfn.XLOOKUP(D120,'WTG PH-III'!$D$5:$D$198,'WTG PH-III'!$F$5:$F$198,"",0,1),"")</f>
        <v>BHAVANI</v>
      </c>
      <c r="R120" s="227">
        <v>45930</v>
      </c>
      <c r="S120" s="227">
        <v>45935</v>
      </c>
      <c r="T120" s="227">
        <v>45930</v>
      </c>
      <c r="U120" s="227">
        <v>46002</v>
      </c>
      <c r="V120" s="252"/>
      <c r="W120" s="227" t="s">
        <v>588</v>
      </c>
      <c r="X120" s="227">
        <v>46015</v>
      </c>
      <c r="Y120" s="227">
        <v>46015</v>
      </c>
      <c r="Z120" s="230"/>
      <c r="AA120" s="227" t="s">
        <v>588</v>
      </c>
      <c r="AB120" s="227">
        <v>46015</v>
      </c>
      <c r="AC120" s="227"/>
      <c r="AD120" s="252"/>
      <c r="AE120" s="95" t="s">
        <v>486</v>
      </c>
      <c r="AF120" s="227" t="s">
        <v>591</v>
      </c>
      <c r="AG120" s="230" t="s">
        <v>390</v>
      </c>
      <c r="AH120" s="227">
        <v>46022</v>
      </c>
      <c r="AI120" s="227">
        <v>46025</v>
      </c>
      <c r="AJ120" s="227">
        <v>46039</v>
      </c>
      <c r="AK120" s="227">
        <v>46040</v>
      </c>
      <c r="AL120" s="227">
        <v>46056</v>
      </c>
      <c r="AM120" s="252"/>
      <c r="AN120" s="227">
        <v>46055</v>
      </c>
      <c r="AO120" s="227">
        <v>46057</v>
      </c>
      <c r="AP120" s="233"/>
    </row>
    <row r="121" spans="1:42" s="234" customFormat="1" ht="12" customHeight="1" x14ac:dyDescent="0.25">
      <c r="A121" s="31">
        <v>118</v>
      </c>
      <c r="B121" s="75" t="s">
        <v>214</v>
      </c>
      <c r="C121" s="75" t="s">
        <v>209</v>
      </c>
      <c r="D121" s="95" t="s">
        <v>487</v>
      </c>
      <c r="E121" s="167" t="str">
        <f>IF(_xlfn.XLOOKUP(D121,'WTG PH-III'!$D$5:$D$198,'WTG PH-III'!$E$5:$E$198,0,0,1)="","",_xlfn.XLOOKUP(D121,'WTG PH-III'!$D$5:$D$198,'WTG PH-III'!$E$5:$E$198,0,0,1))</f>
        <v>F06</v>
      </c>
      <c r="F121" s="529" t="s">
        <v>588</v>
      </c>
      <c r="G121" s="231">
        <v>9</v>
      </c>
      <c r="H121" s="231" t="s">
        <v>589</v>
      </c>
      <c r="I121" s="231">
        <v>1</v>
      </c>
      <c r="J121" s="231" t="s">
        <v>588</v>
      </c>
      <c r="K121" s="231">
        <v>1</v>
      </c>
      <c r="L121" s="231" t="s">
        <v>589</v>
      </c>
      <c r="M121" s="231">
        <v>1</v>
      </c>
      <c r="N121" s="231" t="s">
        <v>589</v>
      </c>
      <c r="O121" s="231">
        <v>1</v>
      </c>
      <c r="P121" s="251"/>
      <c r="Q121" s="237" t="str">
        <f>IF('WTG PH-III'!AZ122&lt;&gt;"",_xlfn.XLOOKUP(D121,'WTG PH-III'!$D$5:$D$198,'WTG PH-III'!$F$5:$F$198,"",0,1),"")</f>
        <v>ODHAV</v>
      </c>
      <c r="R121" s="227">
        <v>46043</v>
      </c>
      <c r="S121" s="227">
        <v>46044</v>
      </c>
      <c r="T121" s="227">
        <v>46043</v>
      </c>
      <c r="U121" s="227">
        <v>46044</v>
      </c>
      <c r="V121" s="251"/>
      <c r="W121" s="227" t="s">
        <v>589</v>
      </c>
      <c r="X121" s="227">
        <v>46048</v>
      </c>
      <c r="Y121" s="227">
        <v>46048</v>
      </c>
      <c r="Z121" s="230"/>
      <c r="AA121" s="227" t="s">
        <v>588</v>
      </c>
      <c r="AB121" s="227">
        <v>46059</v>
      </c>
      <c r="AC121" s="227"/>
      <c r="AD121" s="251"/>
      <c r="AE121" s="95" t="s">
        <v>487</v>
      </c>
      <c r="AF121" s="227" t="s">
        <v>592</v>
      </c>
      <c r="AG121" s="230" t="s">
        <v>390</v>
      </c>
      <c r="AH121" s="227">
        <v>46063</v>
      </c>
      <c r="AI121" s="227">
        <v>46063</v>
      </c>
      <c r="AJ121" s="227"/>
      <c r="AK121" s="227"/>
      <c r="AL121" s="227"/>
      <c r="AM121" s="251"/>
      <c r="AN121" s="227">
        <v>46069</v>
      </c>
      <c r="AO121" s="227">
        <v>46074</v>
      </c>
      <c r="AP121" s="233"/>
    </row>
    <row r="122" spans="1:42" s="234" customFormat="1" ht="12" customHeight="1" x14ac:dyDescent="0.25">
      <c r="A122" s="31">
        <v>119</v>
      </c>
      <c r="B122" s="75" t="s">
        <v>214</v>
      </c>
      <c r="C122" s="75" t="s">
        <v>209</v>
      </c>
      <c r="D122" s="95" t="s">
        <v>466</v>
      </c>
      <c r="E122" s="167" t="str">
        <f>IF(_xlfn.XLOOKUP(D122,'WTG PH-III'!$D$5:$D$198,'WTG PH-III'!$E$5:$E$198,0,0,1)="","",_xlfn.XLOOKUP(D122,'WTG PH-III'!$D$5:$D$198,'WTG PH-III'!$E$5:$E$198,0,0,1))</f>
        <v>F06</v>
      </c>
      <c r="F122" s="529" t="s">
        <v>589</v>
      </c>
      <c r="G122" s="231">
        <v>9</v>
      </c>
      <c r="H122" s="231" t="s">
        <v>589</v>
      </c>
      <c r="I122" s="231">
        <v>1</v>
      </c>
      <c r="J122" s="231" t="s">
        <v>588</v>
      </c>
      <c r="K122" s="231">
        <v>1</v>
      </c>
      <c r="L122" s="231" t="s">
        <v>589</v>
      </c>
      <c r="M122" s="231">
        <v>1</v>
      </c>
      <c r="N122" s="231" t="s">
        <v>589</v>
      </c>
      <c r="O122" s="231">
        <v>1</v>
      </c>
      <c r="P122" s="251"/>
      <c r="Q122" s="237" t="str">
        <f>IF('WTG PH-III'!AZ123&lt;&gt;"",_xlfn.XLOOKUP(D122,'WTG PH-III'!$D$5:$D$198,'WTG PH-III'!$F$5:$F$198,"",0,1),"")</f>
        <v>BIPL</v>
      </c>
      <c r="R122" s="227">
        <v>45935</v>
      </c>
      <c r="S122" s="227">
        <v>45938</v>
      </c>
      <c r="T122" s="227">
        <v>45935</v>
      </c>
      <c r="U122" s="227">
        <v>45938</v>
      </c>
      <c r="V122" s="251"/>
      <c r="W122" s="227" t="s">
        <v>588</v>
      </c>
      <c r="X122" s="227">
        <v>46016</v>
      </c>
      <c r="Y122" s="227">
        <v>46016</v>
      </c>
      <c r="Z122" s="230"/>
      <c r="AA122" s="227" t="s">
        <v>588</v>
      </c>
      <c r="AB122" s="227">
        <v>46031</v>
      </c>
      <c r="AC122" s="227"/>
      <c r="AD122" s="251"/>
      <c r="AE122" s="95" t="s">
        <v>466</v>
      </c>
      <c r="AF122" s="227" t="s">
        <v>591</v>
      </c>
      <c r="AG122" s="230" t="s">
        <v>390</v>
      </c>
      <c r="AH122" s="227">
        <v>46037</v>
      </c>
      <c r="AI122" s="227">
        <v>46037</v>
      </c>
      <c r="AJ122" s="232">
        <v>46041</v>
      </c>
      <c r="AK122" s="227">
        <v>46045</v>
      </c>
      <c r="AL122" s="227">
        <v>46046</v>
      </c>
      <c r="AM122" s="251"/>
      <c r="AN122" s="227">
        <v>46041</v>
      </c>
      <c r="AO122" s="227">
        <v>46045</v>
      </c>
      <c r="AP122" s="233"/>
    </row>
    <row r="123" spans="1:42" s="234" customFormat="1" ht="12" customHeight="1" x14ac:dyDescent="0.25">
      <c r="A123" s="31">
        <v>120</v>
      </c>
      <c r="B123" s="75" t="s">
        <v>214</v>
      </c>
      <c r="C123" s="75" t="s">
        <v>209</v>
      </c>
      <c r="D123" s="95" t="s">
        <v>494</v>
      </c>
      <c r="E123" s="167" t="str">
        <f>IF(_xlfn.XLOOKUP(D123,'WTG PH-III'!$D$5:$D$198,'WTG PH-III'!$E$5:$E$198,0,0,1)="","",_xlfn.XLOOKUP(D123,'WTG PH-III'!$D$5:$D$198,'WTG PH-III'!$E$5:$E$198,0,0,1))</f>
        <v>F03</v>
      </c>
      <c r="F123" s="529" t="s">
        <v>588</v>
      </c>
      <c r="G123" s="231">
        <v>9</v>
      </c>
      <c r="H123" s="231" t="s">
        <v>588</v>
      </c>
      <c r="I123" s="231">
        <v>1</v>
      </c>
      <c r="J123" s="231" t="s">
        <v>588</v>
      </c>
      <c r="K123" s="231">
        <v>1</v>
      </c>
      <c r="L123" s="231" t="s">
        <v>589</v>
      </c>
      <c r="M123" s="231">
        <v>1</v>
      </c>
      <c r="N123" s="231" t="s">
        <v>589</v>
      </c>
      <c r="O123" s="231">
        <v>1</v>
      </c>
      <c r="P123" s="251"/>
      <c r="Q123" s="237" t="str">
        <f>IF('WTG PH-III'!AZ124&lt;&gt;"",_xlfn.XLOOKUP(D123,'WTG PH-III'!$D$5:$D$198,'WTG PH-III'!$F$5:$F$198,"",0,1),"")</f>
        <v>SHREERAM</v>
      </c>
      <c r="R123" s="227">
        <v>46024</v>
      </c>
      <c r="S123" s="227">
        <v>46025</v>
      </c>
      <c r="T123" s="227">
        <v>46024</v>
      </c>
      <c r="U123" s="227">
        <v>46025</v>
      </c>
      <c r="V123" s="251"/>
      <c r="W123" s="227" t="s">
        <v>589</v>
      </c>
      <c r="X123" s="227">
        <v>46032</v>
      </c>
      <c r="Y123" s="227">
        <v>46032</v>
      </c>
      <c r="Z123" s="232"/>
      <c r="AA123" s="227" t="s">
        <v>589</v>
      </c>
      <c r="AB123" s="227">
        <v>46055</v>
      </c>
      <c r="AC123" s="232">
        <v>46074</v>
      </c>
      <c r="AD123" s="251"/>
      <c r="AE123" s="95" t="s">
        <v>494</v>
      </c>
      <c r="AF123" s="227" t="s">
        <v>592</v>
      </c>
      <c r="AG123" s="230" t="s">
        <v>390</v>
      </c>
      <c r="AH123" s="227">
        <v>46060</v>
      </c>
      <c r="AI123" s="227">
        <v>46060</v>
      </c>
      <c r="AJ123" s="232">
        <v>46062</v>
      </c>
      <c r="AK123" s="232">
        <v>46063</v>
      </c>
      <c r="AL123" s="227">
        <v>46078</v>
      </c>
      <c r="AM123" s="251"/>
      <c r="AN123" s="227">
        <v>46064</v>
      </c>
      <c r="AO123" s="227">
        <v>46074</v>
      </c>
      <c r="AP123" s="233"/>
    </row>
    <row r="124" spans="1:42" s="234" customFormat="1" ht="12" customHeight="1" x14ac:dyDescent="0.25">
      <c r="A124" s="31">
        <v>121</v>
      </c>
      <c r="B124" s="73" t="s">
        <v>214</v>
      </c>
      <c r="C124" s="75" t="s">
        <v>209</v>
      </c>
      <c r="D124" s="95" t="s">
        <v>495</v>
      </c>
      <c r="E124" s="167" t="str">
        <f>IF(_xlfn.XLOOKUP(D124,'WTG PH-III'!$D$5:$D$198,'WTG PH-III'!$E$5:$E$198,0,0,1)="","",_xlfn.XLOOKUP(D124,'WTG PH-III'!$D$5:$D$198,'WTG PH-III'!$E$5:$E$198,0,0,1))</f>
        <v>F03</v>
      </c>
      <c r="F124" s="529" t="s">
        <v>588</v>
      </c>
      <c r="G124" s="231">
        <v>9</v>
      </c>
      <c r="H124" s="231" t="s">
        <v>589</v>
      </c>
      <c r="I124" s="231">
        <v>1</v>
      </c>
      <c r="J124" s="231" t="s">
        <v>588</v>
      </c>
      <c r="K124" s="231">
        <v>1</v>
      </c>
      <c r="L124" s="231" t="s">
        <v>589</v>
      </c>
      <c r="M124" s="231">
        <v>1</v>
      </c>
      <c r="N124" s="231" t="s">
        <v>589</v>
      </c>
      <c r="O124" s="231">
        <v>1</v>
      </c>
      <c r="P124" s="253"/>
      <c r="Q124" s="237" t="str">
        <f>IF('WTG PH-III'!AZ125&lt;&gt;"",_xlfn.XLOOKUP(D124,'WTG PH-III'!$D$5:$D$198,'WTG PH-III'!$F$5:$F$198,"",0,1),"")</f>
        <v>MSC</v>
      </c>
      <c r="R124" s="227">
        <v>46015</v>
      </c>
      <c r="S124" s="227">
        <v>46025</v>
      </c>
      <c r="T124" s="227">
        <v>46015</v>
      </c>
      <c r="U124" s="227">
        <v>46025</v>
      </c>
      <c r="V124" s="253"/>
      <c r="W124" s="227" t="s">
        <v>589</v>
      </c>
      <c r="X124" s="227">
        <v>46050</v>
      </c>
      <c r="Y124" s="227">
        <v>46052</v>
      </c>
      <c r="Z124" s="232"/>
      <c r="AA124" s="227" t="s">
        <v>589</v>
      </c>
      <c r="AB124" s="227">
        <v>46053</v>
      </c>
      <c r="AC124" s="232">
        <v>46074</v>
      </c>
      <c r="AD124" s="253"/>
      <c r="AE124" s="95" t="s">
        <v>495</v>
      </c>
      <c r="AF124" s="227" t="s">
        <v>592</v>
      </c>
      <c r="AG124" s="230" t="s">
        <v>390</v>
      </c>
      <c r="AH124" s="227">
        <v>46054</v>
      </c>
      <c r="AI124" s="227">
        <v>46055</v>
      </c>
      <c r="AJ124" s="227">
        <v>46074</v>
      </c>
      <c r="AK124" s="227">
        <v>46075</v>
      </c>
      <c r="AL124" s="227">
        <v>46075</v>
      </c>
      <c r="AM124" s="253"/>
      <c r="AN124" s="227">
        <v>46056</v>
      </c>
      <c r="AO124" s="227">
        <v>46073</v>
      </c>
      <c r="AP124" s="233"/>
    </row>
    <row r="125" spans="1:42" s="234" customFormat="1" ht="12" customHeight="1" x14ac:dyDescent="0.25">
      <c r="A125" s="31">
        <v>122</v>
      </c>
      <c r="B125" s="73" t="s">
        <v>214</v>
      </c>
      <c r="C125" s="75" t="s">
        <v>209</v>
      </c>
      <c r="D125" s="73" t="s">
        <v>496</v>
      </c>
      <c r="E125" s="167" t="str">
        <f>IF(_xlfn.XLOOKUP(D125,'WTG PH-III'!$D$5:$D$198,'WTG PH-III'!$E$5:$E$198,0,0,1)="","",_xlfn.XLOOKUP(D125,'WTG PH-III'!$D$5:$D$198,'WTG PH-III'!$E$5:$E$198,0,0,1))</f>
        <v>F06</v>
      </c>
      <c r="F125" s="529" t="s">
        <v>588</v>
      </c>
      <c r="G125" s="231">
        <v>9</v>
      </c>
      <c r="H125" s="231" t="s">
        <v>589</v>
      </c>
      <c r="I125" s="231">
        <v>1</v>
      </c>
      <c r="J125" s="231" t="s">
        <v>588</v>
      </c>
      <c r="K125" s="231">
        <v>1</v>
      </c>
      <c r="L125" s="231" t="s">
        <v>589</v>
      </c>
      <c r="M125" s="231">
        <v>1</v>
      </c>
      <c r="N125" s="231" t="s">
        <v>589</v>
      </c>
      <c r="O125" s="231">
        <v>1</v>
      </c>
      <c r="P125" s="251"/>
      <c r="Q125" s="237" t="str">
        <f>IF('WTG PH-III'!AZ126&lt;&gt;"",_xlfn.XLOOKUP(D125,'WTG PH-III'!$D$5:$D$198,'WTG PH-III'!$F$5:$F$198,"",0,1),"")</f>
        <v>BHAVANI</v>
      </c>
      <c r="R125" s="227">
        <v>46045</v>
      </c>
      <c r="S125" s="227">
        <v>46046</v>
      </c>
      <c r="T125" s="227">
        <v>46045</v>
      </c>
      <c r="U125" s="227">
        <v>46046</v>
      </c>
      <c r="V125" s="251"/>
      <c r="W125" s="227" t="s">
        <v>589</v>
      </c>
      <c r="X125" s="227">
        <v>46051</v>
      </c>
      <c r="Y125" s="227">
        <v>46051</v>
      </c>
      <c r="Z125" s="232"/>
      <c r="AA125" s="227" t="s">
        <v>589</v>
      </c>
      <c r="AB125" s="227">
        <v>46051</v>
      </c>
      <c r="AC125" s="232"/>
      <c r="AD125" s="251"/>
      <c r="AE125" s="73" t="s">
        <v>496</v>
      </c>
      <c r="AF125" s="227" t="s">
        <v>592</v>
      </c>
      <c r="AG125" s="230" t="s">
        <v>390</v>
      </c>
      <c r="AH125" s="227">
        <v>46054</v>
      </c>
      <c r="AI125" s="227">
        <v>46055</v>
      </c>
      <c r="AJ125" s="227"/>
      <c r="AK125" s="227"/>
      <c r="AL125" s="227"/>
      <c r="AM125" s="251"/>
      <c r="AN125" s="227">
        <v>46057</v>
      </c>
      <c r="AO125" s="227">
        <v>46073</v>
      </c>
      <c r="AP125" s="233"/>
    </row>
    <row r="126" spans="1:42" s="234" customFormat="1" ht="12" customHeight="1" x14ac:dyDescent="0.25">
      <c r="A126" s="31">
        <v>123</v>
      </c>
      <c r="B126" s="73" t="s">
        <v>214</v>
      </c>
      <c r="C126" s="75" t="s">
        <v>209</v>
      </c>
      <c r="D126" s="73" t="s">
        <v>499</v>
      </c>
      <c r="E126" s="167" t="str">
        <f>IF(_xlfn.XLOOKUP(D126,'WTG PH-III'!$D$5:$D$198,'WTG PH-III'!$E$5:$E$198,0,0,1)="","",_xlfn.XLOOKUP(D126,'WTG PH-III'!$D$5:$D$198,'WTG PH-III'!$E$5:$E$198,0,0,1))</f>
        <v>F05</v>
      </c>
      <c r="F126" s="529" t="s">
        <v>589</v>
      </c>
      <c r="G126" s="231">
        <v>9</v>
      </c>
      <c r="H126" s="231" t="s">
        <v>589</v>
      </c>
      <c r="I126" s="231">
        <v>1</v>
      </c>
      <c r="J126" s="231" t="s">
        <v>588</v>
      </c>
      <c r="K126" s="231">
        <v>1</v>
      </c>
      <c r="L126" s="231" t="s">
        <v>589</v>
      </c>
      <c r="M126" s="231">
        <v>1</v>
      </c>
      <c r="N126" s="231" t="s">
        <v>589</v>
      </c>
      <c r="O126" s="231">
        <v>1</v>
      </c>
      <c r="P126" s="251"/>
      <c r="Q126" s="237" t="str">
        <f>IF('WTG PH-III'!AZ127&lt;&gt;"",_xlfn.XLOOKUP(D126,'WTG PH-III'!$D$5:$D$198,'WTG PH-III'!$F$5:$F$198,"",0,1),"")</f>
        <v>SHREEJI</v>
      </c>
      <c r="R126" s="227">
        <v>45935</v>
      </c>
      <c r="S126" s="227">
        <v>45940</v>
      </c>
      <c r="T126" s="227">
        <v>45935</v>
      </c>
      <c r="U126" s="227">
        <v>45940</v>
      </c>
      <c r="V126" s="251"/>
      <c r="W126" s="227" t="s">
        <v>589</v>
      </c>
      <c r="X126" s="227">
        <v>46018</v>
      </c>
      <c r="Y126" s="227">
        <v>46018</v>
      </c>
      <c r="Z126" s="232"/>
      <c r="AA126" s="227" t="s">
        <v>588</v>
      </c>
      <c r="AB126" s="227">
        <v>46015</v>
      </c>
      <c r="AC126" s="232">
        <v>46064</v>
      </c>
      <c r="AD126" s="251"/>
      <c r="AE126" s="73" t="s">
        <v>499</v>
      </c>
      <c r="AF126" s="227" t="s">
        <v>591</v>
      </c>
      <c r="AG126" s="230" t="s">
        <v>390</v>
      </c>
      <c r="AH126" s="227">
        <v>46018</v>
      </c>
      <c r="AI126" s="227">
        <v>46018</v>
      </c>
      <c r="AJ126" s="227">
        <v>46027</v>
      </c>
      <c r="AK126" s="227">
        <v>46028</v>
      </c>
      <c r="AL126" s="227">
        <v>46036</v>
      </c>
      <c r="AM126" s="251"/>
      <c r="AN126" s="227">
        <v>46026</v>
      </c>
      <c r="AO126" s="227">
        <v>46037</v>
      </c>
      <c r="AP126" s="233"/>
    </row>
    <row r="127" spans="1:42" s="234" customFormat="1" ht="12" customHeight="1" x14ac:dyDescent="0.25">
      <c r="A127" s="31">
        <v>124</v>
      </c>
      <c r="B127" s="73" t="s">
        <v>214</v>
      </c>
      <c r="C127" s="75" t="s">
        <v>209</v>
      </c>
      <c r="D127" s="95" t="s">
        <v>500</v>
      </c>
      <c r="E127" s="167" t="str">
        <f>IF(_xlfn.XLOOKUP(D127,'WTG PH-III'!$D$5:$D$198,'WTG PH-III'!$E$5:$E$198,0,0,1)="","",_xlfn.XLOOKUP(D127,'WTG PH-III'!$D$5:$D$198,'WTG PH-III'!$E$5:$E$198,0,0,1))</f>
        <v>F05</v>
      </c>
      <c r="F127" s="529" t="s">
        <v>589</v>
      </c>
      <c r="G127" s="231">
        <v>9</v>
      </c>
      <c r="H127" s="231" t="s">
        <v>589</v>
      </c>
      <c r="I127" s="231">
        <v>1</v>
      </c>
      <c r="J127" s="231" t="s">
        <v>588</v>
      </c>
      <c r="K127" s="231">
        <v>1</v>
      </c>
      <c r="L127" s="231" t="s">
        <v>589</v>
      </c>
      <c r="M127" s="231">
        <v>1</v>
      </c>
      <c r="N127" s="231" t="s">
        <v>589</v>
      </c>
      <c r="O127" s="231">
        <v>1</v>
      </c>
      <c r="P127" s="251"/>
      <c r="Q127" s="237" t="str">
        <f>IF('WTG PH-III'!AZ128&lt;&gt;"",_xlfn.XLOOKUP(D127,'WTG PH-III'!$D$5:$D$198,'WTG PH-III'!$F$5:$F$198,"",0,1),"")</f>
        <v>SHREEJI</v>
      </c>
      <c r="R127" s="227">
        <v>45986</v>
      </c>
      <c r="S127" s="227">
        <v>46017</v>
      </c>
      <c r="T127" s="227">
        <v>45986</v>
      </c>
      <c r="U127" s="227">
        <v>45990</v>
      </c>
      <c r="V127" s="251"/>
      <c r="W127" s="227" t="s">
        <v>597</v>
      </c>
      <c r="X127" s="227">
        <v>46034</v>
      </c>
      <c r="Y127" s="227">
        <v>46034</v>
      </c>
      <c r="Z127" s="232"/>
      <c r="AA127" s="227" t="s">
        <v>589</v>
      </c>
      <c r="AB127" s="227">
        <v>46034</v>
      </c>
      <c r="AC127" s="232">
        <v>46074</v>
      </c>
      <c r="AD127" s="251"/>
      <c r="AE127" s="95" t="s">
        <v>500</v>
      </c>
      <c r="AF127" s="227" t="s">
        <v>591</v>
      </c>
      <c r="AG127" s="230" t="s">
        <v>390</v>
      </c>
      <c r="AH127" s="227">
        <v>46037</v>
      </c>
      <c r="AI127" s="227">
        <v>46037</v>
      </c>
      <c r="AJ127" s="232">
        <v>46041</v>
      </c>
      <c r="AK127" s="227">
        <v>46045</v>
      </c>
      <c r="AL127" s="227">
        <v>46055</v>
      </c>
      <c r="AM127" s="251"/>
      <c r="AN127" s="227">
        <v>46044</v>
      </c>
      <c r="AO127" s="227">
        <v>46046</v>
      </c>
      <c r="AP127" s="233"/>
    </row>
    <row r="128" spans="1:42" s="234" customFormat="1" ht="12" customHeight="1" x14ac:dyDescent="0.25">
      <c r="A128" s="31">
        <v>125</v>
      </c>
      <c r="B128" s="73" t="s">
        <v>214</v>
      </c>
      <c r="C128" s="75" t="s">
        <v>209</v>
      </c>
      <c r="D128" s="73" t="s">
        <v>120</v>
      </c>
      <c r="E128" s="167" t="str">
        <f>IF(_xlfn.XLOOKUP(D128,'WTG PH-III'!$D$5:$D$198,'WTG PH-III'!$E$5:$E$198,0,0,1)="","",_xlfn.XLOOKUP(D128,'WTG PH-III'!$D$5:$D$198,'WTG PH-III'!$E$5:$E$198,0,0,1))</f>
        <v>F04</v>
      </c>
      <c r="F128" s="529" t="s">
        <v>589</v>
      </c>
      <c r="G128" s="231">
        <v>9</v>
      </c>
      <c r="H128" s="231" t="s">
        <v>589</v>
      </c>
      <c r="I128" s="231">
        <v>1</v>
      </c>
      <c r="J128" s="231" t="s">
        <v>588</v>
      </c>
      <c r="K128" s="231">
        <v>1</v>
      </c>
      <c r="L128" s="231" t="s">
        <v>589</v>
      </c>
      <c r="M128" s="231">
        <v>1</v>
      </c>
      <c r="N128" s="231" t="s">
        <v>589</v>
      </c>
      <c r="O128" s="231">
        <v>1</v>
      </c>
      <c r="P128" s="251"/>
      <c r="Q128" s="237" t="str">
        <f>IF('WTG PH-III'!AZ129&lt;&gt;"",_xlfn.XLOOKUP(D128,'WTG PH-III'!$D$5:$D$198,'WTG PH-III'!$F$5:$F$198,"",0,1),"")</f>
        <v>DNC</v>
      </c>
      <c r="R128" s="227">
        <v>45999</v>
      </c>
      <c r="S128" s="227">
        <v>46005</v>
      </c>
      <c r="T128" s="227">
        <v>45999</v>
      </c>
      <c r="U128" s="227">
        <v>46005</v>
      </c>
      <c r="V128" s="251"/>
      <c r="W128" s="227" t="s">
        <v>597</v>
      </c>
      <c r="X128" s="227">
        <v>46036</v>
      </c>
      <c r="Y128" s="227">
        <v>46036</v>
      </c>
      <c r="Z128" s="232"/>
      <c r="AA128" s="227" t="s">
        <v>589</v>
      </c>
      <c r="AB128" s="227">
        <v>46037</v>
      </c>
      <c r="AC128" s="232">
        <v>46055</v>
      </c>
      <c r="AD128" s="251"/>
      <c r="AE128" s="73" t="s">
        <v>120</v>
      </c>
      <c r="AF128" s="227" t="s">
        <v>592</v>
      </c>
      <c r="AG128" s="232" t="s">
        <v>390</v>
      </c>
      <c r="AH128" s="232">
        <v>46038</v>
      </c>
      <c r="AI128" s="232">
        <v>46038</v>
      </c>
      <c r="AJ128" s="232">
        <v>46039</v>
      </c>
      <c r="AK128" s="232">
        <v>46045</v>
      </c>
      <c r="AL128" s="232">
        <v>46084</v>
      </c>
      <c r="AM128" s="251"/>
      <c r="AN128" s="232">
        <v>46041</v>
      </c>
      <c r="AO128" s="232">
        <v>46049</v>
      </c>
      <c r="AP128" s="233"/>
    </row>
    <row r="129" spans="1:42" s="234" customFormat="1" ht="12" customHeight="1" x14ac:dyDescent="0.25">
      <c r="A129" s="31">
        <v>126</v>
      </c>
      <c r="B129" s="75" t="s">
        <v>214</v>
      </c>
      <c r="C129" s="75" t="s">
        <v>209</v>
      </c>
      <c r="D129" s="73" t="s">
        <v>501</v>
      </c>
      <c r="E129" s="167" t="str">
        <f>IF(_xlfn.XLOOKUP(D129,'WTG PH-III'!$D$5:$D$198,'WTG PH-III'!$E$5:$E$198,0,0,1)="","",_xlfn.XLOOKUP(D129,'WTG PH-III'!$D$5:$D$198,'WTG PH-III'!$E$5:$E$198,0,0,1))</f>
        <v>F04</v>
      </c>
      <c r="F129" s="529" t="s">
        <v>589</v>
      </c>
      <c r="G129" s="231">
        <v>9</v>
      </c>
      <c r="H129" s="231" t="s">
        <v>589</v>
      </c>
      <c r="I129" s="231">
        <v>1</v>
      </c>
      <c r="J129" s="231" t="s">
        <v>588</v>
      </c>
      <c r="K129" s="231">
        <v>1</v>
      </c>
      <c r="L129" s="231" t="s">
        <v>589</v>
      </c>
      <c r="M129" s="231">
        <v>1</v>
      </c>
      <c r="N129" s="231" t="s">
        <v>588</v>
      </c>
      <c r="O129" s="231">
        <v>1</v>
      </c>
      <c r="P129" s="251"/>
      <c r="Q129" s="237" t="str">
        <f>IF('WTG PH-III'!AZ130&lt;&gt;"",_xlfn.XLOOKUP(D129,'WTG PH-III'!$D$5:$D$198,'WTG PH-III'!$F$5:$F$198,"",0,1),"")</f>
        <v>BHAVANI</v>
      </c>
      <c r="R129" s="227">
        <v>45981</v>
      </c>
      <c r="S129" s="227">
        <v>45986</v>
      </c>
      <c r="T129" s="227">
        <v>45981</v>
      </c>
      <c r="U129" s="227">
        <v>45986</v>
      </c>
      <c r="V129" s="251"/>
      <c r="W129" s="227" t="s">
        <v>589</v>
      </c>
      <c r="X129" s="227">
        <v>46030</v>
      </c>
      <c r="Y129" s="227">
        <v>46030</v>
      </c>
      <c r="Z129" s="232"/>
      <c r="AA129" s="227" t="s">
        <v>589</v>
      </c>
      <c r="AB129" s="227">
        <v>46030</v>
      </c>
      <c r="AC129" s="232">
        <v>46046</v>
      </c>
      <c r="AD129" s="251"/>
      <c r="AE129" s="73" t="s">
        <v>501</v>
      </c>
      <c r="AF129" s="227" t="s">
        <v>592</v>
      </c>
      <c r="AG129" s="232" t="s">
        <v>390</v>
      </c>
      <c r="AH129" s="227">
        <v>46032</v>
      </c>
      <c r="AI129" s="227">
        <v>46032</v>
      </c>
      <c r="AJ129" s="227">
        <v>46035</v>
      </c>
      <c r="AK129" s="227">
        <v>46036</v>
      </c>
      <c r="AL129" s="227">
        <v>46056</v>
      </c>
      <c r="AM129" s="251"/>
      <c r="AN129" s="227">
        <v>46036</v>
      </c>
      <c r="AO129" s="227">
        <v>46042</v>
      </c>
      <c r="AP129" s="233"/>
    </row>
    <row r="130" spans="1:42" s="234" customFormat="1" ht="12" customHeight="1" x14ac:dyDescent="0.25">
      <c r="A130" s="31">
        <v>127</v>
      </c>
      <c r="B130" s="75" t="s">
        <v>214</v>
      </c>
      <c r="C130" s="75" t="s">
        <v>209</v>
      </c>
      <c r="D130" s="73" t="s">
        <v>502</v>
      </c>
      <c r="E130" s="167" t="str">
        <f>IF(_xlfn.XLOOKUP(D130,'WTG PH-III'!$D$5:$D$198,'WTG PH-III'!$E$5:$E$198,0,0,1)="","",_xlfn.XLOOKUP(D130,'WTG PH-III'!$D$5:$D$198,'WTG PH-III'!$E$5:$E$198,0,0,1))</f>
        <v>F05</v>
      </c>
      <c r="F130" s="529" t="s">
        <v>588</v>
      </c>
      <c r="G130" s="231">
        <v>9</v>
      </c>
      <c r="H130" s="231" t="s">
        <v>588</v>
      </c>
      <c r="I130" s="231">
        <v>1</v>
      </c>
      <c r="J130" s="231" t="s">
        <v>588</v>
      </c>
      <c r="K130" s="231">
        <v>1</v>
      </c>
      <c r="L130" s="231" t="s">
        <v>589</v>
      </c>
      <c r="M130" s="231">
        <v>1</v>
      </c>
      <c r="N130" s="231" t="s">
        <v>588</v>
      </c>
      <c r="O130" s="231">
        <v>1</v>
      </c>
      <c r="P130" s="252"/>
      <c r="Q130" s="237" t="str">
        <f>IF('WTG PH-III'!AZ131&lt;&gt;"",_xlfn.XLOOKUP(D130,'WTG PH-III'!$D$5:$D$198,'WTG PH-III'!$F$5:$F$198,"",0,1),"")</f>
        <v>SHREEJI</v>
      </c>
      <c r="R130" s="227">
        <v>46012</v>
      </c>
      <c r="S130" s="227">
        <v>46013</v>
      </c>
      <c r="T130" s="227">
        <v>46012</v>
      </c>
      <c r="U130" s="227">
        <v>46013</v>
      </c>
      <c r="V130" s="252"/>
      <c r="W130" s="227" t="s">
        <v>589</v>
      </c>
      <c r="X130" s="227">
        <v>46030</v>
      </c>
      <c r="Y130" s="227">
        <v>46030</v>
      </c>
      <c r="Z130" s="230"/>
      <c r="AA130" s="227" t="s">
        <v>589</v>
      </c>
      <c r="AB130" s="227">
        <v>46029</v>
      </c>
      <c r="AC130" s="233"/>
      <c r="AD130" s="252"/>
      <c r="AE130" s="73" t="s">
        <v>502</v>
      </c>
      <c r="AF130" s="227" t="s">
        <v>592</v>
      </c>
      <c r="AG130" s="230" t="s">
        <v>390</v>
      </c>
      <c r="AH130" s="227">
        <v>46032</v>
      </c>
      <c r="AI130" s="227">
        <v>46033</v>
      </c>
      <c r="AJ130" s="227">
        <v>46047</v>
      </c>
      <c r="AK130" s="227">
        <v>46048</v>
      </c>
      <c r="AL130" s="227">
        <v>46055</v>
      </c>
      <c r="AM130" s="252"/>
      <c r="AN130" s="227">
        <v>46033</v>
      </c>
      <c r="AO130" s="227">
        <v>46044</v>
      </c>
      <c r="AP130" s="233"/>
    </row>
    <row r="131" spans="1:42" s="234" customFormat="1" ht="12" customHeight="1" x14ac:dyDescent="0.25">
      <c r="A131" s="31">
        <v>128</v>
      </c>
      <c r="B131" s="75" t="s">
        <v>214</v>
      </c>
      <c r="C131" s="75" t="s">
        <v>209</v>
      </c>
      <c r="D131" s="73" t="s">
        <v>503</v>
      </c>
      <c r="E131" s="167" t="str">
        <f>IF(_xlfn.XLOOKUP(D131,'WTG PH-III'!$D$5:$D$198,'WTG PH-III'!$E$5:$E$198,0,0,1)="","",_xlfn.XLOOKUP(D131,'WTG PH-III'!$D$5:$D$198,'WTG PH-III'!$E$5:$E$198,0,0,1))</f>
        <v>F05</v>
      </c>
      <c r="F131" s="529" t="s">
        <v>589</v>
      </c>
      <c r="G131" s="231">
        <v>9</v>
      </c>
      <c r="H131" s="231" t="s">
        <v>589</v>
      </c>
      <c r="I131" s="231">
        <v>1</v>
      </c>
      <c r="J131" s="231" t="s">
        <v>589</v>
      </c>
      <c r="K131" s="231">
        <v>1</v>
      </c>
      <c r="L131" s="231" t="s">
        <v>589</v>
      </c>
      <c r="M131" s="231">
        <v>1</v>
      </c>
      <c r="N131" s="231" t="s">
        <v>588</v>
      </c>
      <c r="O131" s="231">
        <v>1</v>
      </c>
      <c r="P131" s="251"/>
      <c r="Q131" s="237" t="str">
        <f>IF('WTG PH-III'!AZ132&lt;&gt;"",_xlfn.XLOOKUP(D131,'WTG PH-III'!$D$5:$D$198,'WTG PH-III'!$F$5:$F$198,"",0,1),"")</f>
        <v>SHREEJI</v>
      </c>
      <c r="R131" s="227">
        <v>45932</v>
      </c>
      <c r="S131" s="227">
        <v>45946</v>
      </c>
      <c r="T131" s="227">
        <v>45932</v>
      </c>
      <c r="U131" s="227">
        <v>45946</v>
      </c>
      <c r="V131" s="251"/>
      <c r="W131" s="227" t="s">
        <v>589</v>
      </c>
      <c r="X131" s="227">
        <v>46018</v>
      </c>
      <c r="Y131" s="227">
        <v>46018</v>
      </c>
      <c r="Z131" s="232"/>
      <c r="AA131" s="227" t="s">
        <v>588</v>
      </c>
      <c r="AB131" s="227">
        <v>46018</v>
      </c>
      <c r="AC131" s="227"/>
      <c r="AD131" s="251"/>
      <c r="AE131" s="73" t="s">
        <v>503</v>
      </c>
      <c r="AF131" s="227" t="s">
        <v>591</v>
      </c>
      <c r="AG131" s="232" t="s">
        <v>390</v>
      </c>
      <c r="AH131" s="227">
        <v>46020</v>
      </c>
      <c r="AI131" s="227">
        <v>46019</v>
      </c>
      <c r="AJ131" s="227">
        <v>46039</v>
      </c>
      <c r="AK131" s="227">
        <v>46040</v>
      </c>
      <c r="AL131" s="227">
        <v>46045</v>
      </c>
      <c r="AM131" s="251"/>
      <c r="AN131" s="227">
        <v>46022</v>
      </c>
      <c r="AO131" s="227">
        <v>46045</v>
      </c>
      <c r="AP131" s="233"/>
    </row>
    <row r="132" spans="1:42" s="234" customFormat="1" ht="12" customHeight="1" x14ac:dyDescent="0.25">
      <c r="A132" s="31">
        <v>129</v>
      </c>
      <c r="B132" s="75" t="s">
        <v>214</v>
      </c>
      <c r="C132" s="75" t="s">
        <v>209</v>
      </c>
      <c r="D132" s="73" t="s">
        <v>504</v>
      </c>
      <c r="E132" s="167" t="str">
        <f>IF(_xlfn.XLOOKUP(D132,'WTG PH-III'!$D$5:$D$198,'WTG PH-III'!$E$5:$E$198,0,0,1)="","",_xlfn.XLOOKUP(D132,'WTG PH-III'!$D$5:$D$198,'WTG PH-III'!$E$5:$E$198,0,0,1))</f>
        <v>F05</v>
      </c>
      <c r="F132" s="529" t="s">
        <v>589</v>
      </c>
      <c r="G132" s="231">
        <v>9</v>
      </c>
      <c r="H132" s="231" t="s">
        <v>589</v>
      </c>
      <c r="I132" s="231">
        <v>1</v>
      </c>
      <c r="J132" s="231" t="s">
        <v>589</v>
      </c>
      <c r="K132" s="231">
        <v>1</v>
      </c>
      <c r="L132" s="231" t="s">
        <v>589</v>
      </c>
      <c r="M132" s="231">
        <v>1</v>
      </c>
      <c r="N132" s="231" t="s">
        <v>588</v>
      </c>
      <c r="O132" s="231">
        <v>1</v>
      </c>
      <c r="P132" s="251"/>
      <c r="Q132" s="237" t="str">
        <f>IF('WTG PH-III'!AZ133&lt;&gt;"",_xlfn.XLOOKUP(D132,'WTG PH-III'!$D$5:$D$198,'WTG PH-III'!$F$5:$F$198,"",0,1),"")</f>
        <v>MSC</v>
      </c>
      <c r="R132" s="227">
        <v>45999</v>
      </c>
      <c r="S132" s="227">
        <v>46000</v>
      </c>
      <c r="T132" s="227">
        <v>45999</v>
      </c>
      <c r="U132" s="227">
        <v>46000</v>
      </c>
      <c r="V132" s="251"/>
      <c r="W132" s="227" t="s">
        <v>589</v>
      </c>
      <c r="X132" s="227">
        <v>46024</v>
      </c>
      <c r="Y132" s="227">
        <v>46024</v>
      </c>
      <c r="Z132" s="232"/>
      <c r="AA132" s="227" t="s">
        <v>589</v>
      </c>
      <c r="AB132" s="227">
        <v>46027</v>
      </c>
      <c r="AC132" s="232">
        <v>46074</v>
      </c>
      <c r="AD132" s="251"/>
      <c r="AE132" s="73" t="s">
        <v>504</v>
      </c>
      <c r="AF132" s="227" t="s">
        <v>592</v>
      </c>
      <c r="AG132" s="232" t="s">
        <v>390</v>
      </c>
      <c r="AH132" s="227">
        <v>46029</v>
      </c>
      <c r="AI132" s="227">
        <v>46029</v>
      </c>
      <c r="AJ132" s="227">
        <v>46038</v>
      </c>
      <c r="AK132" s="227">
        <v>46039</v>
      </c>
      <c r="AL132" s="227">
        <v>46055</v>
      </c>
      <c r="AM132" s="251"/>
      <c r="AN132" s="227">
        <v>46033</v>
      </c>
      <c r="AO132" s="227">
        <v>46042</v>
      </c>
      <c r="AP132" s="233"/>
    </row>
    <row r="133" spans="1:42" s="234" customFormat="1" ht="12" customHeight="1" x14ac:dyDescent="0.25">
      <c r="A133" s="31">
        <v>130</v>
      </c>
      <c r="B133" s="75" t="s">
        <v>214</v>
      </c>
      <c r="C133" s="75" t="s">
        <v>209</v>
      </c>
      <c r="D133" s="73" t="s">
        <v>505</v>
      </c>
      <c r="E133" s="167" t="str">
        <f>IF(_xlfn.XLOOKUP(D133,'WTG PH-III'!$D$5:$D$198,'WTG PH-III'!$E$5:$E$198,0,0,1)="","",_xlfn.XLOOKUP(D133,'WTG PH-III'!$D$5:$D$198,'WTG PH-III'!$E$5:$E$198,0,0,1))</f>
        <v>F04</v>
      </c>
      <c r="F133" s="529" t="s">
        <v>589</v>
      </c>
      <c r="G133" s="231">
        <v>9</v>
      </c>
      <c r="H133" s="231" t="s">
        <v>589</v>
      </c>
      <c r="I133" s="231">
        <v>1</v>
      </c>
      <c r="J133" s="231" t="s">
        <v>589</v>
      </c>
      <c r="K133" s="231">
        <v>1</v>
      </c>
      <c r="L133" s="231" t="s">
        <v>589</v>
      </c>
      <c r="M133" s="231">
        <v>1</v>
      </c>
      <c r="N133" s="231" t="s">
        <v>588</v>
      </c>
      <c r="O133" s="231">
        <v>1</v>
      </c>
      <c r="P133" s="251"/>
      <c r="Q133" s="237" t="str">
        <f>IF('WTG PH-III'!AZ134&lt;&gt;"",_xlfn.XLOOKUP(D133,'WTG PH-III'!$D$5:$D$198,'WTG PH-III'!$F$5:$F$198,"",0,1),"")</f>
        <v>MSC</v>
      </c>
      <c r="R133" s="227">
        <v>45998</v>
      </c>
      <c r="S133" s="227">
        <v>45999</v>
      </c>
      <c r="T133" s="227">
        <v>45998</v>
      </c>
      <c r="U133" s="227">
        <v>45999</v>
      </c>
      <c r="V133" s="251"/>
      <c r="W133" s="227" t="s">
        <v>589</v>
      </c>
      <c r="X133" s="227">
        <v>46023</v>
      </c>
      <c r="Y133" s="227">
        <v>46023</v>
      </c>
      <c r="Z133" s="232"/>
      <c r="AA133" s="227" t="s">
        <v>589</v>
      </c>
      <c r="AB133" s="227">
        <v>46007</v>
      </c>
      <c r="AC133" s="233"/>
      <c r="AD133" s="251"/>
      <c r="AE133" s="73" t="s">
        <v>505</v>
      </c>
      <c r="AF133" s="227" t="s">
        <v>592</v>
      </c>
      <c r="AG133" s="232" t="s">
        <v>390</v>
      </c>
      <c r="AH133" s="227">
        <v>46029</v>
      </c>
      <c r="AI133" s="227">
        <v>46021</v>
      </c>
      <c r="AJ133" s="227">
        <v>46029</v>
      </c>
      <c r="AK133" s="227">
        <v>46030</v>
      </c>
      <c r="AL133" s="227">
        <v>46037</v>
      </c>
      <c r="AM133" s="251"/>
      <c r="AN133" s="227">
        <v>46025</v>
      </c>
      <c r="AO133" s="227">
        <v>46034</v>
      </c>
      <c r="AP133" s="233"/>
    </row>
    <row r="134" spans="1:42" s="234" customFormat="1" ht="12" customHeight="1" x14ac:dyDescent="0.25">
      <c r="A134" s="31">
        <v>131</v>
      </c>
      <c r="B134" s="73" t="s">
        <v>215</v>
      </c>
      <c r="C134" s="75" t="s">
        <v>208</v>
      </c>
      <c r="D134" s="73" t="s">
        <v>506</v>
      </c>
      <c r="E134" s="167" t="str">
        <f>IF(_xlfn.XLOOKUP(D134,'WTG PH-III'!$D$5:$D$198,'WTG PH-III'!$E$5:$E$198,0,0,1)="","",_xlfn.XLOOKUP(D134,'WTG PH-III'!$D$5:$D$198,'WTG PH-III'!$E$5:$E$198,0,0,1))</f>
        <v>F13</v>
      </c>
      <c r="F134" s="529" t="s">
        <v>589</v>
      </c>
      <c r="G134" s="231">
        <v>9</v>
      </c>
      <c r="H134" s="231" t="s">
        <v>589</v>
      </c>
      <c r="I134" s="231">
        <v>1</v>
      </c>
      <c r="J134" s="231" t="s">
        <v>589</v>
      </c>
      <c r="K134" s="231">
        <v>1</v>
      </c>
      <c r="L134" s="231" t="s">
        <v>589</v>
      </c>
      <c r="M134" s="231">
        <v>1</v>
      </c>
      <c r="N134" s="231" t="s">
        <v>588</v>
      </c>
      <c r="O134" s="231">
        <v>1</v>
      </c>
      <c r="P134" s="251"/>
      <c r="Q134" s="237" t="str">
        <f>IF('WTG PH-III'!AZ135&lt;&gt;"",_xlfn.XLOOKUP(D134,'WTG PH-III'!$D$5:$D$198,'WTG PH-III'!$F$5:$F$198,"",0,1),"")</f>
        <v>DNC</v>
      </c>
      <c r="R134" s="227">
        <v>46016</v>
      </c>
      <c r="S134" s="227">
        <v>46017</v>
      </c>
      <c r="T134" s="227">
        <v>46016</v>
      </c>
      <c r="U134" s="227">
        <v>46017</v>
      </c>
      <c r="V134" s="251"/>
      <c r="W134" s="227" t="s">
        <v>588</v>
      </c>
      <c r="X134" s="227">
        <v>46040</v>
      </c>
      <c r="Y134" s="227">
        <v>46040</v>
      </c>
      <c r="Z134" s="230"/>
      <c r="AA134" s="227" t="s">
        <v>588</v>
      </c>
      <c r="AB134" s="227">
        <v>46076</v>
      </c>
      <c r="AC134" s="233"/>
      <c r="AD134" s="251"/>
      <c r="AE134" s="73" t="s">
        <v>506</v>
      </c>
      <c r="AF134" s="227" t="s">
        <v>592</v>
      </c>
      <c r="AG134" s="230"/>
      <c r="AH134" s="227"/>
      <c r="AI134" s="227"/>
      <c r="AJ134" s="227"/>
      <c r="AK134" s="227"/>
      <c r="AL134" s="227"/>
      <c r="AM134" s="251"/>
      <c r="AN134" s="227"/>
      <c r="AO134" s="227"/>
      <c r="AP134" s="233"/>
    </row>
    <row r="135" spans="1:42" s="234" customFormat="1" ht="12" customHeight="1" x14ac:dyDescent="0.25">
      <c r="A135" s="31">
        <v>132</v>
      </c>
      <c r="B135" s="73" t="s">
        <v>215</v>
      </c>
      <c r="C135" s="75" t="s">
        <v>208</v>
      </c>
      <c r="D135" s="73" t="s">
        <v>507</v>
      </c>
      <c r="E135" s="167" t="str">
        <f>IF(_xlfn.XLOOKUP(D135,'WTG PH-III'!$D$5:$D$198,'WTG PH-III'!$E$5:$E$198,0,0,1)="","",_xlfn.XLOOKUP(D135,'WTG PH-III'!$D$5:$D$198,'WTG PH-III'!$E$5:$E$198,0,0,1))</f>
        <v>F13</v>
      </c>
      <c r="F135" s="529" t="s">
        <v>589</v>
      </c>
      <c r="G135" s="231">
        <v>9</v>
      </c>
      <c r="H135" s="231"/>
      <c r="I135" s="231"/>
      <c r="J135" s="231"/>
      <c r="K135" s="231"/>
      <c r="L135" s="231" t="s">
        <v>589</v>
      </c>
      <c r="M135" s="231">
        <v>1</v>
      </c>
      <c r="N135" s="231"/>
      <c r="O135" s="231"/>
      <c r="P135" s="251"/>
      <c r="Q135" s="237" t="str">
        <f>IF('WTG PH-III'!AZ136&lt;&gt;"",_xlfn.XLOOKUP(D135,'WTG PH-III'!$D$5:$D$198,'WTG PH-III'!$F$5:$F$198,"",0,1),"")</f>
        <v/>
      </c>
      <c r="R135" s="227"/>
      <c r="S135" s="227"/>
      <c r="T135" s="227"/>
      <c r="U135" s="227"/>
      <c r="V135" s="251"/>
      <c r="W135" s="227"/>
      <c r="X135" s="227"/>
      <c r="Y135" s="227"/>
      <c r="Z135" s="230"/>
      <c r="AA135" s="227"/>
      <c r="AB135" s="227"/>
      <c r="AC135" s="233"/>
      <c r="AD135" s="251"/>
      <c r="AE135" s="73" t="s">
        <v>507</v>
      </c>
      <c r="AF135" s="227" t="s">
        <v>591</v>
      </c>
      <c r="AG135" s="230"/>
      <c r="AH135" s="227"/>
      <c r="AI135" s="227"/>
      <c r="AJ135" s="227"/>
      <c r="AK135" s="227"/>
      <c r="AL135" s="227"/>
      <c r="AM135" s="251"/>
      <c r="AN135" s="227"/>
      <c r="AO135" s="227"/>
      <c r="AP135" s="233"/>
    </row>
    <row r="136" spans="1:42" s="234" customFormat="1" ht="12" customHeight="1" x14ac:dyDescent="0.25">
      <c r="A136" s="31">
        <v>133</v>
      </c>
      <c r="B136" s="75" t="s">
        <v>215</v>
      </c>
      <c r="C136" s="75" t="s">
        <v>209</v>
      </c>
      <c r="D136" s="73" t="s">
        <v>130</v>
      </c>
      <c r="E136" s="167" t="str">
        <f>IF(_xlfn.XLOOKUP(D136,'WTG PH-III'!$D$5:$D$198,'WTG PH-III'!$E$5:$E$198,0,0,1)="","",_xlfn.XLOOKUP(D136,'WTG PH-III'!$D$5:$D$198,'WTG PH-III'!$E$5:$E$198,0,0,1))</f>
        <v>F07</v>
      </c>
      <c r="F136" s="529" t="s">
        <v>588</v>
      </c>
      <c r="G136" s="231">
        <v>9</v>
      </c>
      <c r="H136" s="231" t="s">
        <v>589</v>
      </c>
      <c r="I136" s="231">
        <v>1</v>
      </c>
      <c r="J136" s="231" t="s">
        <v>588</v>
      </c>
      <c r="K136" s="231">
        <v>1</v>
      </c>
      <c r="L136" s="231" t="s">
        <v>589</v>
      </c>
      <c r="M136" s="231">
        <v>1</v>
      </c>
      <c r="N136" s="231" t="s">
        <v>588</v>
      </c>
      <c r="O136" s="231">
        <v>1</v>
      </c>
      <c r="P136" s="251"/>
      <c r="Q136" s="237" t="str">
        <f>IF('WTG PH-III'!AZ137&lt;&gt;"",_xlfn.XLOOKUP(D136,'WTG PH-III'!$D$5:$D$198,'WTG PH-III'!$F$5:$F$198,"",0,1),"")</f>
        <v>HBG</v>
      </c>
      <c r="R136" s="227">
        <v>45983</v>
      </c>
      <c r="S136" s="227">
        <v>45985</v>
      </c>
      <c r="T136" s="227">
        <v>45983</v>
      </c>
      <c r="U136" s="227">
        <v>45985</v>
      </c>
      <c r="V136" s="251"/>
      <c r="W136" s="227" t="s">
        <v>588</v>
      </c>
      <c r="X136" s="227">
        <v>46058</v>
      </c>
      <c r="Y136" s="227">
        <v>46058</v>
      </c>
      <c r="Z136" s="232"/>
      <c r="AA136" s="227"/>
      <c r="AB136" s="227"/>
      <c r="AC136" s="227"/>
      <c r="AD136" s="251"/>
      <c r="AE136" s="73" t="s">
        <v>130</v>
      </c>
      <c r="AF136" s="227" t="s">
        <v>591</v>
      </c>
      <c r="AG136" s="230"/>
      <c r="AH136" s="227"/>
      <c r="AI136" s="227"/>
      <c r="AJ136" s="227"/>
      <c r="AK136" s="227"/>
      <c r="AL136" s="227"/>
      <c r="AM136" s="251"/>
      <c r="AN136" s="227"/>
      <c r="AO136" s="227"/>
      <c r="AP136" s="233"/>
    </row>
    <row r="137" spans="1:42" s="234" customFormat="1" ht="12" customHeight="1" x14ac:dyDescent="0.25">
      <c r="A137" s="31">
        <v>134</v>
      </c>
      <c r="B137" s="75" t="s">
        <v>215</v>
      </c>
      <c r="C137" s="75" t="s">
        <v>209</v>
      </c>
      <c r="D137" s="73" t="s">
        <v>132</v>
      </c>
      <c r="E137" s="167" t="str">
        <f>IF(_xlfn.XLOOKUP(D137,'WTG PH-III'!$D$5:$D$198,'WTG PH-III'!$E$5:$E$198,0,0,1)="","",_xlfn.XLOOKUP(D137,'WTG PH-III'!$D$5:$D$198,'WTG PH-III'!$E$5:$E$198,0,0,1))</f>
        <v>F08</v>
      </c>
      <c r="F137" s="529" t="s">
        <v>589</v>
      </c>
      <c r="G137" s="231">
        <v>9</v>
      </c>
      <c r="H137" s="231" t="s">
        <v>589</v>
      </c>
      <c r="I137" s="231">
        <v>1</v>
      </c>
      <c r="J137" s="231" t="s">
        <v>589</v>
      </c>
      <c r="K137" s="231">
        <v>1</v>
      </c>
      <c r="L137" s="231" t="s">
        <v>589</v>
      </c>
      <c r="M137" s="231">
        <v>1</v>
      </c>
      <c r="N137" s="231" t="s">
        <v>589</v>
      </c>
      <c r="O137" s="231">
        <v>1</v>
      </c>
      <c r="P137" s="251"/>
      <c r="Q137" s="237" t="str">
        <f>IF('WTG PH-III'!AZ138&lt;&gt;"",_xlfn.XLOOKUP(D137,'WTG PH-III'!$D$5:$D$198,'WTG PH-III'!$F$5:$F$198,"",0,1),"")</f>
        <v>CEIPL</v>
      </c>
      <c r="R137" s="227">
        <v>45773</v>
      </c>
      <c r="S137" s="227">
        <v>45774</v>
      </c>
      <c r="T137" s="227">
        <v>45773</v>
      </c>
      <c r="U137" s="227">
        <v>45774</v>
      </c>
      <c r="V137" s="251"/>
      <c r="W137" s="227"/>
      <c r="X137" s="227"/>
      <c r="Y137" s="227"/>
      <c r="Z137" s="232"/>
      <c r="AA137" s="227"/>
      <c r="AB137" s="227"/>
      <c r="AC137" s="233"/>
      <c r="AD137" s="251"/>
      <c r="AE137" s="73" t="s">
        <v>132</v>
      </c>
      <c r="AF137" s="227" t="s">
        <v>591</v>
      </c>
      <c r="AG137" s="230"/>
      <c r="AH137" s="227"/>
      <c r="AI137" s="227"/>
      <c r="AJ137" s="227"/>
      <c r="AK137" s="227"/>
      <c r="AL137" s="227"/>
      <c r="AM137" s="251"/>
      <c r="AN137" s="227"/>
      <c r="AO137" s="227"/>
      <c r="AP137" s="233"/>
    </row>
    <row r="138" spans="1:42" s="234" customFormat="1" ht="12" customHeight="1" x14ac:dyDescent="0.25">
      <c r="A138" s="31">
        <v>135</v>
      </c>
      <c r="B138" s="75" t="s">
        <v>215</v>
      </c>
      <c r="C138" s="75" t="s">
        <v>209</v>
      </c>
      <c r="D138" s="73" t="s">
        <v>134</v>
      </c>
      <c r="E138" s="167" t="str">
        <f>IF(_xlfn.XLOOKUP(D138,'WTG PH-III'!$D$5:$D$198,'WTG PH-III'!$E$5:$E$198,0,0,1)="","",_xlfn.XLOOKUP(D138,'WTG PH-III'!$D$5:$D$198,'WTG PH-III'!$E$5:$E$198,0,0,1))</f>
        <v>F09</v>
      </c>
      <c r="F138" s="529" t="s">
        <v>589</v>
      </c>
      <c r="G138" s="231">
        <v>9</v>
      </c>
      <c r="H138" s="231"/>
      <c r="I138" s="231"/>
      <c r="J138" s="231"/>
      <c r="K138" s="231"/>
      <c r="L138" s="231"/>
      <c r="M138" s="231"/>
      <c r="N138" s="231"/>
      <c r="O138" s="231"/>
      <c r="P138" s="251"/>
      <c r="Q138" s="237" t="str">
        <f>IF('WTG PH-III'!AZ139&lt;&gt;"",_xlfn.XLOOKUP(D138,'WTG PH-III'!$D$5:$D$198,'WTG PH-III'!$F$5:$F$198,"",0,1),"")</f>
        <v>BHAVANI</v>
      </c>
      <c r="R138" s="227"/>
      <c r="S138" s="227"/>
      <c r="T138" s="227"/>
      <c r="U138" s="227"/>
      <c r="V138" s="251"/>
      <c r="W138" s="227"/>
      <c r="X138" s="227"/>
      <c r="Y138" s="227"/>
      <c r="Z138" s="232"/>
      <c r="AA138" s="227"/>
      <c r="AB138" s="227"/>
      <c r="AC138" s="227"/>
      <c r="AD138" s="251"/>
      <c r="AE138" s="73" t="s">
        <v>134</v>
      </c>
      <c r="AF138" s="227" t="s">
        <v>591</v>
      </c>
      <c r="AG138" s="230"/>
      <c r="AH138" s="227"/>
      <c r="AI138" s="227"/>
      <c r="AJ138" s="232"/>
      <c r="AK138" s="232"/>
      <c r="AL138" s="232"/>
      <c r="AM138" s="251"/>
      <c r="AN138" s="227"/>
      <c r="AO138" s="227"/>
      <c r="AP138" s="233"/>
    </row>
    <row r="139" spans="1:42" s="234" customFormat="1" ht="12" customHeight="1" x14ac:dyDescent="0.25">
      <c r="A139" s="31">
        <v>136</v>
      </c>
      <c r="B139" s="75" t="s">
        <v>215</v>
      </c>
      <c r="C139" s="75" t="s">
        <v>209</v>
      </c>
      <c r="D139" s="73" t="s">
        <v>136</v>
      </c>
      <c r="E139" s="167" t="str">
        <f>IF(_xlfn.XLOOKUP(D139,'WTG PH-III'!$D$5:$D$198,'WTG PH-III'!$E$5:$E$198,0,0,1)="","",_xlfn.XLOOKUP(D139,'WTG PH-III'!$D$5:$D$198,'WTG PH-III'!$E$5:$E$198,0,0,1))</f>
        <v>F09</v>
      </c>
      <c r="F139" s="529" t="s">
        <v>589</v>
      </c>
      <c r="G139" s="231">
        <v>9</v>
      </c>
      <c r="H139" s="231" t="s">
        <v>588</v>
      </c>
      <c r="I139" s="231">
        <v>1</v>
      </c>
      <c r="J139" s="231" t="s">
        <v>588</v>
      </c>
      <c r="K139" s="231">
        <v>1</v>
      </c>
      <c r="L139" s="231"/>
      <c r="M139" s="231"/>
      <c r="N139" s="231"/>
      <c r="O139" s="231"/>
      <c r="P139" s="251"/>
      <c r="Q139" s="237" t="str">
        <f>IF('WTG PH-III'!AZ140&lt;&gt;"",_xlfn.XLOOKUP(D139,'WTG PH-III'!$D$5:$D$198,'WTG PH-III'!$F$5:$F$198,"",0,1),"")</f>
        <v>BHAVANI</v>
      </c>
      <c r="R139" s="227">
        <v>46065</v>
      </c>
      <c r="S139" s="227"/>
      <c r="T139" s="227">
        <v>46065</v>
      </c>
      <c r="U139" s="227">
        <v>46066</v>
      </c>
      <c r="V139" s="251"/>
      <c r="W139" s="227"/>
      <c r="X139" s="227"/>
      <c r="Y139" s="227"/>
      <c r="Z139" s="232"/>
      <c r="AA139" s="227"/>
      <c r="AB139" s="227"/>
      <c r="AC139" s="227"/>
      <c r="AD139" s="251"/>
      <c r="AE139" s="73" t="s">
        <v>136</v>
      </c>
      <c r="AF139" s="227" t="s">
        <v>592</v>
      </c>
      <c r="AG139" s="230"/>
      <c r="AH139" s="227"/>
      <c r="AI139" s="227"/>
      <c r="AJ139" s="232"/>
      <c r="AK139" s="232"/>
      <c r="AL139" s="232"/>
      <c r="AM139" s="251"/>
      <c r="AN139" s="227"/>
      <c r="AO139" s="227"/>
      <c r="AP139" s="233"/>
    </row>
    <row r="140" spans="1:42" s="234" customFormat="1" ht="12" customHeight="1" x14ac:dyDescent="0.25">
      <c r="A140" s="31">
        <v>137</v>
      </c>
      <c r="B140" s="75" t="s">
        <v>215</v>
      </c>
      <c r="C140" s="75" t="s">
        <v>209</v>
      </c>
      <c r="D140" s="73" t="s">
        <v>138</v>
      </c>
      <c r="E140" s="167" t="str">
        <f>IF(_xlfn.XLOOKUP(D140,'WTG PH-III'!$D$5:$D$198,'WTG PH-III'!$E$5:$E$198,0,0,1)="","",_xlfn.XLOOKUP(D140,'WTG PH-III'!$D$5:$D$198,'WTG PH-III'!$E$5:$E$198,0,0,1))</f>
        <v>F10</v>
      </c>
      <c r="F140" s="529" t="s">
        <v>588</v>
      </c>
      <c r="G140" s="231">
        <v>9</v>
      </c>
      <c r="H140" s="231" t="s">
        <v>588</v>
      </c>
      <c r="I140" s="231">
        <v>1</v>
      </c>
      <c r="J140" s="231" t="s">
        <v>589</v>
      </c>
      <c r="K140" s="231">
        <v>1</v>
      </c>
      <c r="L140" s="231"/>
      <c r="M140" s="231"/>
      <c r="N140" s="231" t="s">
        <v>589</v>
      </c>
      <c r="O140" s="231">
        <v>1</v>
      </c>
      <c r="P140" s="251"/>
      <c r="Q140" s="237" t="str">
        <f>IF('WTG PH-III'!AZ141&lt;&gt;"",_xlfn.XLOOKUP(D140,'WTG PH-III'!$D$5:$D$198,'WTG PH-III'!$F$5:$F$198,"",0,1),"")</f>
        <v>SHREERAM</v>
      </c>
      <c r="R140" s="227">
        <v>45812</v>
      </c>
      <c r="S140" s="227">
        <v>45813</v>
      </c>
      <c r="T140" s="227">
        <v>45812</v>
      </c>
      <c r="U140" s="227">
        <v>45813</v>
      </c>
      <c r="V140" s="251"/>
      <c r="W140" s="227"/>
      <c r="X140" s="227"/>
      <c r="Y140" s="227"/>
      <c r="Z140" s="232"/>
      <c r="AA140" s="227"/>
      <c r="AB140" s="227"/>
      <c r="AC140" s="233"/>
      <c r="AD140" s="251"/>
      <c r="AE140" s="73" t="s">
        <v>138</v>
      </c>
      <c r="AF140" s="227" t="s">
        <v>591</v>
      </c>
      <c r="AG140" s="230"/>
      <c r="AH140" s="227"/>
      <c r="AI140" s="227"/>
      <c r="AJ140" s="232"/>
      <c r="AK140" s="232"/>
      <c r="AL140" s="232"/>
      <c r="AM140" s="251"/>
      <c r="AN140" s="227"/>
      <c r="AO140" s="227"/>
      <c r="AP140" s="233"/>
    </row>
    <row r="141" spans="1:42" s="234" customFormat="1" ht="12" customHeight="1" x14ac:dyDescent="0.25">
      <c r="A141" s="31">
        <v>138</v>
      </c>
      <c r="B141" s="75" t="s">
        <v>215</v>
      </c>
      <c r="C141" s="75" t="s">
        <v>209</v>
      </c>
      <c r="D141" s="73" t="s">
        <v>140</v>
      </c>
      <c r="E141" s="167" t="str">
        <f>IF(_xlfn.XLOOKUP(D141,'WTG PH-III'!$D$5:$D$198,'WTG PH-III'!$E$5:$E$198,0,0,1)="","",_xlfn.XLOOKUP(D141,'WTG PH-III'!$D$5:$D$198,'WTG PH-III'!$E$5:$E$198,0,0,1))</f>
        <v>F11</v>
      </c>
      <c r="F141" s="529" t="s">
        <v>589</v>
      </c>
      <c r="G141" s="231">
        <v>9</v>
      </c>
      <c r="H141" s="231" t="s">
        <v>589</v>
      </c>
      <c r="I141" s="231">
        <v>1</v>
      </c>
      <c r="J141" s="231" t="s">
        <v>589</v>
      </c>
      <c r="K141" s="231">
        <v>1</v>
      </c>
      <c r="L141" s="231"/>
      <c r="M141" s="231"/>
      <c r="N141" s="231" t="s">
        <v>589</v>
      </c>
      <c r="O141" s="231">
        <v>1</v>
      </c>
      <c r="P141" s="251"/>
      <c r="Q141" s="237" t="str">
        <f>IF('WTG PH-III'!AZ142&lt;&gt;"",_xlfn.XLOOKUP(D141,'WTG PH-III'!$D$5:$D$198,'WTG PH-III'!$F$5:$F$198,"",0,1),"")</f>
        <v>HBG</v>
      </c>
      <c r="R141" s="227">
        <v>46023</v>
      </c>
      <c r="S141" s="227">
        <v>46024</v>
      </c>
      <c r="T141" s="227">
        <v>46023</v>
      </c>
      <c r="U141" s="227">
        <v>46024</v>
      </c>
      <c r="V141" s="251"/>
      <c r="W141" s="227" t="s">
        <v>407</v>
      </c>
      <c r="X141" s="227">
        <v>46042</v>
      </c>
      <c r="Y141" s="227">
        <v>46042</v>
      </c>
      <c r="Z141" s="230"/>
      <c r="AA141" s="227" t="s">
        <v>588</v>
      </c>
      <c r="AB141" s="227">
        <v>46041</v>
      </c>
      <c r="AC141" s="233"/>
      <c r="AD141" s="251"/>
      <c r="AE141" s="73" t="s">
        <v>140</v>
      </c>
      <c r="AF141" s="227" t="s">
        <v>591</v>
      </c>
      <c r="AG141" s="230"/>
      <c r="AH141" s="227">
        <v>46080</v>
      </c>
      <c r="AI141" s="227">
        <v>46080</v>
      </c>
      <c r="AJ141" s="227"/>
      <c r="AK141" s="227"/>
      <c r="AL141" s="227"/>
      <c r="AM141" s="251"/>
      <c r="AN141" s="227"/>
      <c r="AO141" s="227"/>
      <c r="AP141" s="233"/>
    </row>
    <row r="142" spans="1:42" s="234" customFormat="1" ht="12" customHeight="1" x14ac:dyDescent="0.25">
      <c r="A142" s="31">
        <v>139</v>
      </c>
      <c r="B142" s="75" t="s">
        <v>215</v>
      </c>
      <c r="C142" s="75" t="s">
        <v>209</v>
      </c>
      <c r="D142" s="73" t="s">
        <v>142</v>
      </c>
      <c r="E142" s="167" t="str">
        <f>IF(_xlfn.XLOOKUP(D142,'WTG PH-III'!$D$5:$D$198,'WTG PH-III'!$E$5:$E$198,0,0,1)="","",_xlfn.XLOOKUP(D142,'WTG PH-III'!$D$5:$D$198,'WTG PH-III'!$E$5:$E$198,0,0,1))</f>
        <v>F11</v>
      </c>
      <c r="F142" s="529" t="s">
        <v>589</v>
      </c>
      <c r="G142" s="231">
        <v>9</v>
      </c>
      <c r="H142" s="231" t="s">
        <v>589</v>
      </c>
      <c r="I142" s="231">
        <v>1</v>
      </c>
      <c r="J142" s="231" t="s">
        <v>589</v>
      </c>
      <c r="K142" s="231">
        <v>1</v>
      </c>
      <c r="L142" s="231"/>
      <c r="M142" s="231"/>
      <c r="N142" s="231" t="s">
        <v>589</v>
      </c>
      <c r="O142" s="231">
        <v>1</v>
      </c>
      <c r="P142" s="251"/>
      <c r="Q142" s="237" t="str">
        <f>IF('WTG PH-III'!AZ143&lt;&gt;"",_xlfn.XLOOKUP(D142,'WTG PH-III'!$D$5:$D$198,'WTG PH-III'!$F$5:$F$198,"",0,1),"")</f>
        <v>MSC</v>
      </c>
      <c r="R142" s="227">
        <v>46053</v>
      </c>
      <c r="S142" s="227">
        <v>46054</v>
      </c>
      <c r="T142" s="227">
        <v>46053</v>
      </c>
      <c r="U142" s="227">
        <v>46054</v>
      </c>
      <c r="V142" s="251"/>
      <c r="W142" s="227" t="s">
        <v>589</v>
      </c>
      <c r="X142" s="227">
        <v>46065</v>
      </c>
      <c r="Y142" s="227">
        <v>46065</v>
      </c>
      <c r="Z142" s="230"/>
      <c r="AA142" s="227" t="s">
        <v>588</v>
      </c>
      <c r="AB142" s="227">
        <v>46069</v>
      </c>
      <c r="AC142" s="233"/>
      <c r="AD142" s="251"/>
      <c r="AE142" s="73" t="s">
        <v>142</v>
      </c>
      <c r="AF142" s="227" t="s">
        <v>591</v>
      </c>
      <c r="AG142" s="230"/>
      <c r="AH142" s="227">
        <v>46080</v>
      </c>
      <c r="AI142" s="227">
        <v>46080</v>
      </c>
      <c r="AJ142" s="227"/>
      <c r="AK142" s="227"/>
      <c r="AL142" s="227"/>
      <c r="AM142" s="251"/>
      <c r="AN142" s="227"/>
      <c r="AO142" s="227"/>
      <c r="AP142" s="233"/>
    </row>
    <row r="143" spans="1:42" s="234" customFormat="1" ht="12" customHeight="1" x14ac:dyDescent="0.25">
      <c r="A143" s="31">
        <v>140</v>
      </c>
      <c r="B143" s="73" t="s">
        <v>215</v>
      </c>
      <c r="C143" s="75" t="s">
        <v>209</v>
      </c>
      <c r="D143" s="73" t="s">
        <v>144</v>
      </c>
      <c r="E143" s="167" t="str">
        <f>IF(_xlfn.XLOOKUP(D143,'WTG PH-III'!$D$5:$D$198,'WTG PH-III'!$E$5:$E$198,0,0,1)="","",_xlfn.XLOOKUP(D143,'WTG PH-III'!$D$5:$D$198,'WTG PH-III'!$E$5:$E$198,0,0,1))</f>
        <v>F11</v>
      </c>
      <c r="F143" s="529" t="s">
        <v>589</v>
      </c>
      <c r="G143" s="231">
        <v>9</v>
      </c>
      <c r="H143" s="231" t="s">
        <v>589</v>
      </c>
      <c r="I143" s="231">
        <v>1</v>
      </c>
      <c r="J143" s="231" t="s">
        <v>589</v>
      </c>
      <c r="K143" s="231">
        <v>1</v>
      </c>
      <c r="L143" s="231"/>
      <c r="M143" s="231"/>
      <c r="N143" s="231" t="s">
        <v>589</v>
      </c>
      <c r="O143" s="231">
        <v>1</v>
      </c>
      <c r="P143" s="251"/>
      <c r="Q143" s="237" t="str">
        <f>IF('WTG PH-III'!AZ144&lt;&gt;"",_xlfn.XLOOKUP(D143,'WTG PH-III'!$D$5:$D$198,'WTG PH-III'!$F$5:$F$198,"",0,1),"")</f>
        <v>ODHAV</v>
      </c>
      <c r="R143" s="227">
        <v>46029</v>
      </c>
      <c r="S143" s="227">
        <v>46030</v>
      </c>
      <c r="T143" s="227">
        <v>46029</v>
      </c>
      <c r="U143" s="227">
        <v>46030</v>
      </c>
      <c r="V143" s="251"/>
      <c r="W143" s="227" t="s">
        <v>589</v>
      </c>
      <c r="X143" s="227">
        <v>46059</v>
      </c>
      <c r="Y143" s="227">
        <v>46059</v>
      </c>
      <c r="Z143" s="230"/>
      <c r="AA143" s="227" t="s">
        <v>589</v>
      </c>
      <c r="AB143" s="227">
        <v>46059</v>
      </c>
      <c r="AC143" s="233"/>
      <c r="AD143" s="251"/>
      <c r="AE143" s="73" t="s">
        <v>144</v>
      </c>
      <c r="AF143" s="227" t="s">
        <v>591</v>
      </c>
      <c r="AG143" s="230"/>
      <c r="AH143" s="227">
        <v>46080</v>
      </c>
      <c r="AI143" s="227"/>
      <c r="AJ143" s="227"/>
      <c r="AK143" s="227"/>
      <c r="AL143" s="227"/>
      <c r="AM143" s="251"/>
      <c r="AN143" s="227"/>
      <c r="AO143" s="227"/>
      <c r="AP143" s="233"/>
    </row>
    <row r="144" spans="1:42" s="234" customFormat="1" ht="12" customHeight="1" x14ac:dyDescent="0.25">
      <c r="A144" s="31">
        <v>141</v>
      </c>
      <c r="B144" s="75" t="s">
        <v>215</v>
      </c>
      <c r="C144" s="75" t="s">
        <v>209</v>
      </c>
      <c r="D144" s="73" t="s">
        <v>145</v>
      </c>
      <c r="E144" s="167" t="str">
        <f>IF(_xlfn.XLOOKUP(D144,'WTG PH-III'!$D$5:$D$198,'WTG PH-III'!$E$5:$E$198,0,0,1)="","",_xlfn.XLOOKUP(D144,'WTG PH-III'!$D$5:$D$198,'WTG PH-III'!$E$5:$E$198,0,0,1))</f>
        <v>F11</v>
      </c>
      <c r="F144" s="529" t="s">
        <v>589</v>
      </c>
      <c r="G144" s="231">
        <v>9</v>
      </c>
      <c r="H144" s="231" t="s">
        <v>589</v>
      </c>
      <c r="I144" s="231">
        <v>1</v>
      </c>
      <c r="J144" s="231" t="s">
        <v>589</v>
      </c>
      <c r="K144" s="231">
        <v>1</v>
      </c>
      <c r="L144" s="231"/>
      <c r="M144" s="231"/>
      <c r="N144" s="231" t="s">
        <v>589</v>
      </c>
      <c r="O144" s="231">
        <v>1</v>
      </c>
      <c r="P144" s="251"/>
      <c r="Q144" s="237" t="str">
        <f>IF('WTG PH-III'!AZ145&lt;&gt;"",_xlfn.XLOOKUP(D144,'WTG PH-III'!$D$5:$D$198,'WTG PH-III'!$F$5:$F$198,"",0,1),"")</f>
        <v>ODHAV</v>
      </c>
      <c r="R144" s="227">
        <v>46034</v>
      </c>
      <c r="S144" s="227">
        <v>46035</v>
      </c>
      <c r="T144" s="227">
        <v>46034</v>
      </c>
      <c r="U144" s="227">
        <v>46035</v>
      </c>
      <c r="V144" s="251"/>
      <c r="W144" s="227" t="s">
        <v>589</v>
      </c>
      <c r="X144" s="227">
        <v>46076</v>
      </c>
      <c r="Y144" s="227">
        <v>46076</v>
      </c>
      <c r="Z144" s="230"/>
      <c r="AA144" s="227"/>
      <c r="AB144" s="227"/>
      <c r="AC144" s="233"/>
      <c r="AD144" s="251"/>
      <c r="AE144" s="73" t="s">
        <v>145</v>
      </c>
      <c r="AF144" s="227" t="s">
        <v>591</v>
      </c>
      <c r="AG144" s="230"/>
      <c r="AH144" s="227">
        <v>46080</v>
      </c>
      <c r="AI144" s="227">
        <v>46080</v>
      </c>
      <c r="AJ144" s="227"/>
      <c r="AK144" s="227"/>
      <c r="AL144" s="227"/>
      <c r="AM144" s="251"/>
      <c r="AN144" s="227"/>
      <c r="AO144" s="227"/>
      <c r="AP144" s="233"/>
    </row>
    <row r="145" spans="1:42" s="234" customFormat="1" ht="12" customHeight="1" x14ac:dyDescent="0.25">
      <c r="A145" s="31">
        <v>142</v>
      </c>
      <c r="B145" s="75" t="s">
        <v>215</v>
      </c>
      <c r="C145" s="75" t="s">
        <v>209</v>
      </c>
      <c r="D145" s="73" t="s">
        <v>146</v>
      </c>
      <c r="E145" s="167" t="str">
        <f>IF(_xlfn.XLOOKUP(D145,'WTG PH-III'!$D$5:$D$198,'WTG PH-III'!$E$5:$E$198,0,0,1)="","",_xlfn.XLOOKUP(D145,'WTG PH-III'!$D$5:$D$198,'WTG PH-III'!$E$5:$E$198,0,0,1))</f>
        <v>F06</v>
      </c>
      <c r="F145" s="529" t="s">
        <v>589</v>
      </c>
      <c r="G145" s="231">
        <v>9</v>
      </c>
      <c r="H145" s="231" t="s">
        <v>589</v>
      </c>
      <c r="I145" s="231">
        <v>1</v>
      </c>
      <c r="J145" s="231" t="s">
        <v>589</v>
      </c>
      <c r="K145" s="231">
        <v>1</v>
      </c>
      <c r="L145" s="231" t="s">
        <v>589</v>
      </c>
      <c r="M145" s="231">
        <v>1</v>
      </c>
      <c r="N145" s="231" t="s">
        <v>589</v>
      </c>
      <c r="O145" s="231">
        <v>1</v>
      </c>
      <c r="P145" s="251"/>
      <c r="Q145" s="237" t="str">
        <f>IF('WTG PH-III'!AZ146&lt;&gt;"",_xlfn.XLOOKUP(D145,'WTG PH-III'!$D$5:$D$198,'WTG PH-III'!$F$5:$F$198,"",0,1),"")</f>
        <v>MSC</v>
      </c>
      <c r="R145" s="227">
        <v>46024</v>
      </c>
      <c r="S145" s="227">
        <v>46025</v>
      </c>
      <c r="T145" s="227">
        <v>46024</v>
      </c>
      <c r="U145" s="227">
        <v>46025</v>
      </c>
      <c r="V145" s="251"/>
      <c r="W145" s="227"/>
      <c r="X145" s="227"/>
      <c r="Y145" s="227"/>
      <c r="Z145" s="230"/>
      <c r="AA145" s="227"/>
      <c r="AB145" s="227"/>
      <c r="AC145" s="233"/>
      <c r="AD145" s="251"/>
      <c r="AE145" s="73" t="s">
        <v>146</v>
      </c>
      <c r="AF145" s="227" t="s">
        <v>596</v>
      </c>
      <c r="AG145" s="230"/>
      <c r="AH145" s="227"/>
      <c r="AI145" s="227"/>
      <c r="AJ145" s="227"/>
      <c r="AK145" s="227"/>
      <c r="AL145" s="227"/>
      <c r="AM145" s="251"/>
      <c r="AN145" s="227"/>
      <c r="AO145" s="227"/>
      <c r="AP145" s="233"/>
    </row>
    <row r="146" spans="1:42" s="234" customFormat="1" ht="12" customHeight="1" x14ac:dyDescent="0.25">
      <c r="A146" s="31">
        <v>143</v>
      </c>
      <c r="B146" s="75" t="s">
        <v>215</v>
      </c>
      <c r="C146" s="75" t="s">
        <v>209</v>
      </c>
      <c r="D146" s="73" t="s">
        <v>147</v>
      </c>
      <c r="E146" s="167" t="str">
        <f>IF(_xlfn.XLOOKUP(D146,'WTG PH-III'!$D$5:$D$198,'WTG PH-III'!$E$5:$E$198,0,0,1)="","",_xlfn.XLOOKUP(D146,'WTG PH-III'!$D$5:$D$198,'WTG PH-III'!$E$5:$E$198,0,0,1))</f>
        <v>F06</v>
      </c>
      <c r="F146" s="529" t="s">
        <v>589</v>
      </c>
      <c r="G146" s="231">
        <v>9</v>
      </c>
      <c r="H146" s="231" t="s">
        <v>589</v>
      </c>
      <c r="I146" s="231">
        <v>1</v>
      </c>
      <c r="J146" s="231"/>
      <c r="K146" s="231"/>
      <c r="L146" s="231" t="s">
        <v>589</v>
      </c>
      <c r="M146" s="231">
        <v>1</v>
      </c>
      <c r="N146" s="231"/>
      <c r="O146" s="231"/>
      <c r="P146" s="251"/>
      <c r="Q146" s="237" t="str">
        <f>IF('WTG PH-III'!AZ147&lt;&gt;"",_xlfn.XLOOKUP(D146,'WTG PH-III'!$D$5:$D$198,'WTG PH-III'!$F$5:$F$198,"",0,1),"")</f>
        <v>HBG</v>
      </c>
      <c r="R146" s="227"/>
      <c r="S146" s="227"/>
      <c r="T146" s="227"/>
      <c r="U146" s="227"/>
      <c r="V146" s="251"/>
      <c r="W146" s="227"/>
      <c r="X146" s="227"/>
      <c r="Y146" s="227"/>
      <c r="Z146" s="230"/>
      <c r="AA146" s="227"/>
      <c r="AB146" s="227"/>
      <c r="AC146" s="233"/>
      <c r="AD146" s="251"/>
      <c r="AE146" s="73" t="s">
        <v>147</v>
      </c>
      <c r="AF146" s="227" t="s">
        <v>592</v>
      </c>
      <c r="AG146" s="230"/>
      <c r="AH146" s="227"/>
      <c r="AI146" s="227"/>
      <c r="AJ146" s="227"/>
      <c r="AK146" s="227"/>
      <c r="AL146" s="227"/>
      <c r="AM146" s="251"/>
      <c r="AN146" s="227"/>
      <c r="AO146" s="227"/>
      <c r="AP146" s="233"/>
    </row>
    <row r="147" spans="1:42" s="234" customFormat="1" ht="12" customHeight="1" x14ac:dyDescent="0.25">
      <c r="A147" s="31">
        <v>144</v>
      </c>
      <c r="B147" s="75" t="s">
        <v>215</v>
      </c>
      <c r="C147" s="75" t="s">
        <v>209</v>
      </c>
      <c r="D147" s="73" t="s">
        <v>148</v>
      </c>
      <c r="E147" s="167" t="str">
        <f>IF(_xlfn.XLOOKUP(D147,'WTG PH-III'!$D$5:$D$198,'WTG PH-III'!$E$5:$E$198,0,0,1)="","",_xlfn.XLOOKUP(D147,'WTG PH-III'!$D$5:$D$198,'WTG PH-III'!$E$5:$E$198,0,0,1))</f>
        <v>F05</v>
      </c>
      <c r="F147" s="529" t="s">
        <v>588</v>
      </c>
      <c r="G147" s="231">
        <v>9</v>
      </c>
      <c r="H147" s="231" t="s">
        <v>588</v>
      </c>
      <c r="I147" s="231">
        <v>1</v>
      </c>
      <c r="J147" s="231" t="s">
        <v>588</v>
      </c>
      <c r="K147" s="231">
        <v>1</v>
      </c>
      <c r="L147" s="231"/>
      <c r="M147" s="231"/>
      <c r="N147" s="231"/>
      <c r="O147" s="231"/>
      <c r="P147" s="251"/>
      <c r="Q147" s="237" t="str">
        <f>IF('WTG PH-III'!AZ148&lt;&gt;"",_xlfn.XLOOKUP(D147,'WTG PH-III'!$D$5:$D$198,'WTG PH-III'!$F$5:$F$198,"",0,1),"")</f>
        <v>MSC</v>
      </c>
      <c r="R147" s="227">
        <v>46058</v>
      </c>
      <c r="S147" s="227">
        <v>46059</v>
      </c>
      <c r="T147" s="227">
        <v>46058</v>
      </c>
      <c r="U147" s="227">
        <v>46059</v>
      </c>
      <c r="V147" s="251"/>
      <c r="W147" s="227"/>
      <c r="X147" s="227"/>
      <c r="Y147" s="227"/>
      <c r="Z147" s="232"/>
      <c r="AA147" s="227"/>
      <c r="AB147" s="227"/>
      <c r="AC147" s="227"/>
      <c r="AD147" s="251"/>
      <c r="AE147" s="73" t="s">
        <v>148</v>
      </c>
      <c r="AF147" s="227" t="s">
        <v>592</v>
      </c>
      <c r="AG147" s="230"/>
      <c r="AH147" s="227"/>
      <c r="AI147" s="227"/>
      <c r="AJ147" s="227"/>
      <c r="AK147" s="227"/>
      <c r="AL147" s="227"/>
      <c r="AM147" s="251"/>
      <c r="AN147" s="227"/>
      <c r="AO147" s="227"/>
      <c r="AP147" s="233"/>
    </row>
    <row r="148" spans="1:42" s="234" customFormat="1" ht="12" customHeight="1" x14ac:dyDescent="0.25">
      <c r="A148" s="31">
        <v>145</v>
      </c>
      <c r="B148" s="75" t="s">
        <v>215</v>
      </c>
      <c r="C148" s="75" t="s">
        <v>209</v>
      </c>
      <c r="D148" s="73" t="s">
        <v>149</v>
      </c>
      <c r="E148" s="167" t="str">
        <f>IF(_xlfn.XLOOKUP(D148,'WTG PH-III'!$D$5:$D$198,'WTG PH-III'!$E$5:$E$198,0,0,1)="","",_xlfn.XLOOKUP(D148,'WTG PH-III'!$D$5:$D$198,'WTG PH-III'!$E$5:$E$198,0,0,1))</f>
        <v>F05</v>
      </c>
      <c r="F148" s="528"/>
      <c r="G148" s="231"/>
      <c r="H148" s="231"/>
      <c r="I148" s="231"/>
      <c r="J148" s="231"/>
      <c r="K148" s="231"/>
      <c r="L148" s="231"/>
      <c r="M148" s="231"/>
      <c r="N148" s="231"/>
      <c r="O148" s="231"/>
      <c r="P148" s="251"/>
      <c r="Q148" s="237" t="str">
        <f>IF('WTG PH-III'!AZ149&lt;&gt;"",_xlfn.XLOOKUP(D148,'WTG PH-III'!$D$5:$D$198,'WTG PH-III'!$F$5:$F$198,"",0,1),"")</f>
        <v/>
      </c>
      <c r="R148" s="227"/>
      <c r="S148" s="227"/>
      <c r="T148" s="227"/>
      <c r="U148" s="227"/>
      <c r="V148" s="251"/>
      <c r="W148" s="227"/>
      <c r="X148" s="227"/>
      <c r="Y148" s="227"/>
      <c r="Z148" s="232"/>
      <c r="AA148" s="227"/>
      <c r="AB148" s="227"/>
      <c r="AC148" s="227"/>
      <c r="AD148" s="251"/>
      <c r="AE148" s="73" t="s">
        <v>149</v>
      </c>
      <c r="AF148" s="227" t="s">
        <v>592</v>
      </c>
      <c r="AG148" s="230"/>
      <c r="AH148" s="227"/>
      <c r="AI148" s="227"/>
      <c r="AJ148" s="227"/>
      <c r="AK148" s="227"/>
      <c r="AL148" s="227"/>
      <c r="AM148" s="251"/>
      <c r="AN148" s="227"/>
      <c r="AO148" s="227"/>
      <c r="AP148" s="233"/>
    </row>
    <row r="149" spans="1:42" s="234" customFormat="1" ht="12" customHeight="1" x14ac:dyDescent="0.25">
      <c r="A149" s="31">
        <v>146</v>
      </c>
      <c r="B149" s="75" t="s">
        <v>215</v>
      </c>
      <c r="C149" s="75" t="s">
        <v>209</v>
      </c>
      <c r="D149" s="73" t="s">
        <v>150</v>
      </c>
      <c r="E149" s="167" t="str">
        <f>IF(_xlfn.XLOOKUP(D149,'WTG PH-III'!$D$5:$D$198,'WTG PH-III'!$E$5:$E$198,0,0,1)="","",_xlfn.XLOOKUP(D149,'WTG PH-III'!$D$5:$D$198,'WTG PH-III'!$E$5:$E$198,0,0,1))</f>
        <v>F05</v>
      </c>
      <c r="F149" s="529" t="s">
        <v>588</v>
      </c>
      <c r="G149" s="231">
        <v>9</v>
      </c>
      <c r="H149" s="231" t="s">
        <v>589</v>
      </c>
      <c r="I149" s="231">
        <v>1</v>
      </c>
      <c r="J149" s="231" t="s">
        <v>589</v>
      </c>
      <c r="K149" s="231">
        <v>1</v>
      </c>
      <c r="L149" s="231"/>
      <c r="M149" s="231"/>
      <c r="N149" s="231" t="s">
        <v>589</v>
      </c>
      <c r="O149" s="231">
        <v>1</v>
      </c>
      <c r="P149" s="251"/>
      <c r="Q149" s="237" t="str">
        <f>IF('WTG PH-III'!AZ150&lt;&gt;"",_xlfn.XLOOKUP(D149,'WTG PH-III'!$D$5:$D$198,'WTG PH-III'!$F$5:$F$198,"",0,1),"")</f>
        <v>HBG</v>
      </c>
      <c r="R149" s="227">
        <v>46039</v>
      </c>
      <c r="S149" s="227">
        <v>46040</v>
      </c>
      <c r="T149" s="227">
        <v>46039</v>
      </c>
      <c r="U149" s="227">
        <v>46040</v>
      </c>
      <c r="V149" s="251"/>
      <c r="W149" s="227"/>
      <c r="X149" s="227"/>
      <c r="Y149" s="227"/>
      <c r="Z149" s="232"/>
      <c r="AA149" s="227"/>
      <c r="AB149" s="227"/>
      <c r="AC149" s="233"/>
      <c r="AD149" s="251"/>
      <c r="AE149" s="73" t="s">
        <v>150</v>
      </c>
      <c r="AF149" s="227" t="s">
        <v>592</v>
      </c>
      <c r="AG149" s="230"/>
      <c r="AH149" s="227"/>
      <c r="AI149" s="227"/>
      <c r="AJ149" s="227"/>
      <c r="AK149" s="227"/>
      <c r="AL149" s="227"/>
      <c r="AM149" s="251"/>
      <c r="AN149" s="227"/>
      <c r="AO149" s="227"/>
      <c r="AP149" s="233"/>
    </row>
    <row r="150" spans="1:42" s="234" customFormat="1" ht="12" customHeight="1" x14ac:dyDescent="0.25">
      <c r="A150" s="31">
        <v>147</v>
      </c>
      <c r="B150" s="75" t="s">
        <v>215</v>
      </c>
      <c r="C150" s="75" t="s">
        <v>209</v>
      </c>
      <c r="D150" s="73" t="s">
        <v>151</v>
      </c>
      <c r="E150" s="167" t="str">
        <f>IF(_xlfn.XLOOKUP(D150,'WTG PH-III'!$D$5:$D$198,'WTG PH-III'!$E$5:$E$198,0,0,1)="","",_xlfn.XLOOKUP(D150,'WTG PH-III'!$D$5:$D$198,'WTG PH-III'!$E$5:$E$198,0,0,1))</f>
        <v>F07</v>
      </c>
      <c r="F150" s="529" t="s">
        <v>589</v>
      </c>
      <c r="G150" s="231">
        <v>9</v>
      </c>
      <c r="H150" s="231" t="s">
        <v>589</v>
      </c>
      <c r="I150" s="231">
        <v>1</v>
      </c>
      <c r="J150" s="231" t="s">
        <v>589</v>
      </c>
      <c r="K150" s="231">
        <v>1</v>
      </c>
      <c r="L150" s="231" t="s">
        <v>589</v>
      </c>
      <c r="M150" s="231">
        <v>1</v>
      </c>
      <c r="N150" s="231" t="s">
        <v>589</v>
      </c>
      <c r="O150" s="231">
        <v>1</v>
      </c>
      <c r="P150" s="251"/>
      <c r="Q150" s="237" t="str">
        <f>IF('WTG PH-III'!AZ151&lt;&gt;"",_xlfn.XLOOKUP(D150,'WTG PH-III'!$D$5:$D$198,'WTG PH-III'!$F$5:$F$198,"",0,1),"")</f>
        <v>MSC</v>
      </c>
      <c r="R150" s="227">
        <v>46028</v>
      </c>
      <c r="S150" s="227">
        <v>46029</v>
      </c>
      <c r="T150" s="227">
        <v>46028</v>
      </c>
      <c r="U150" s="227">
        <v>46029</v>
      </c>
      <c r="V150" s="251"/>
      <c r="W150" s="227"/>
      <c r="X150" s="227"/>
      <c r="Y150" s="227"/>
      <c r="Z150" s="230"/>
      <c r="AA150" s="227" t="s">
        <v>588</v>
      </c>
      <c r="AB150" s="227">
        <v>46080</v>
      </c>
      <c r="AC150" s="233"/>
      <c r="AD150" s="251"/>
      <c r="AE150" s="73" t="s">
        <v>151</v>
      </c>
      <c r="AF150" s="227" t="s">
        <v>592</v>
      </c>
      <c r="AG150" s="230"/>
      <c r="AH150" s="227"/>
      <c r="AI150" s="227"/>
      <c r="AJ150" s="227"/>
      <c r="AK150" s="227"/>
      <c r="AL150" s="227"/>
      <c r="AM150" s="251"/>
      <c r="AN150" s="227"/>
      <c r="AO150" s="227"/>
      <c r="AP150" s="233"/>
    </row>
    <row r="151" spans="1:42" s="234" customFormat="1" ht="12" customHeight="1" x14ac:dyDescent="0.25">
      <c r="A151" s="31">
        <v>148</v>
      </c>
      <c r="B151" s="75" t="s">
        <v>215</v>
      </c>
      <c r="C151" s="75" t="s">
        <v>209</v>
      </c>
      <c r="D151" s="73" t="s">
        <v>152</v>
      </c>
      <c r="E151" s="167" t="str">
        <f>IF(_xlfn.XLOOKUP(D151,'WTG PH-III'!$D$5:$D$198,'WTG PH-III'!$E$5:$E$198,0,0,1)="","",_xlfn.XLOOKUP(D151,'WTG PH-III'!$D$5:$D$198,'WTG PH-III'!$E$5:$E$198,0,0,1))</f>
        <v>F07</v>
      </c>
      <c r="F151" s="529" t="s">
        <v>589</v>
      </c>
      <c r="G151" s="231">
        <v>9</v>
      </c>
      <c r="H151" s="231" t="s">
        <v>589</v>
      </c>
      <c r="I151" s="231">
        <v>1</v>
      </c>
      <c r="J151" s="231" t="s">
        <v>589</v>
      </c>
      <c r="K151" s="231">
        <v>1</v>
      </c>
      <c r="L151" s="231" t="s">
        <v>589</v>
      </c>
      <c r="M151" s="231">
        <v>1</v>
      </c>
      <c r="N151" s="231" t="s">
        <v>589</v>
      </c>
      <c r="O151" s="231">
        <v>1</v>
      </c>
      <c r="P151" s="251"/>
      <c r="Q151" s="237" t="str">
        <f>IF('WTG PH-III'!AZ152&lt;&gt;"",_xlfn.XLOOKUP(D151,'WTG PH-III'!$D$5:$D$198,'WTG PH-III'!$F$5:$F$198,"",0,1),"")</f>
        <v>MSC</v>
      </c>
      <c r="R151" s="227">
        <v>46025</v>
      </c>
      <c r="S151" s="227">
        <v>46026</v>
      </c>
      <c r="T151" s="227">
        <v>46025</v>
      </c>
      <c r="U151" s="227">
        <v>46026</v>
      </c>
      <c r="V151" s="251"/>
      <c r="W151" s="227" t="s">
        <v>588</v>
      </c>
      <c r="X151" s="227">
        <v>46064</v>
      </c>
      <c r="Y151" s="227">
        <v>46064</v>
      </c>
      <c r="Z151" s="230"/>
      <c r="AA151" s="227" t="s">
        <v>588</v>
      </c>
      <c r="AB151" s="227">
        <v>46060</v>
      </c>
      <c r="AC151" s="233"/>
      <c r="AD151" s="251"/>
      <c r="AE151" s="73" t="s">
        <v>152</v>
      </c>
      <c r="AF151" s="227" t="s">
        <v>592</v>
      </c>
      <c r="AG151" s="230"/>
      <c r="AH151" s="227"/>
      <c r="AI151" s="227"/>
      <c r="AJ151" s="227"/>
      <c r="AK151" s="227"/>
      <c r="AL151" s="227"/>
      <c r="AM151" s="251"/>
      <c r="AN151" s="227"/>
      <c r="AO151" s="227"/>
      <c r="AP151" s="233"/>
    </row>
    <row r="152" spans="1:42" s="234" customFormat="1" ht="12" customHeight="1" x14ac:dyDescent="0.25">
      <c r="A152" s="31">
        <v>149</v>
      </c>
      <c r="B152" s="75" t="s">
        <v>215</v>
      </c>
      <c r="C152" s="75" t="s">
        <v>209</v>
      </c>
      <c r="D152" s="73" t="s">
        <v>153</v>
      </c>
      <c r="E152" s="167" t="str">
        <f>IF(_xlfn.XLOOKUP(D152,'WTG PH-III'!$D$5:$D$198,'WTG PH-III'!$E$5:$E$198,0,0,1)="","",_xlfn.XLOOKUP(D152,'WTG PH-III'!$D$5:$D$198,'WTG PH-III'!$E$5:$E$198,0,0,1))</f>
        <v>F08</v>
      </c>
      <c r="F152" s="529" t="s">
        <v>589</v>
      </c>
      <c r="G152" s="231">
        <v>9</v>
      </c>
      <c r="H152" s="231" t="s">
        <v>589</v>
      </c>
      <c r="I152" s="231">
        <v>1</v>
      </c>
      <c r="J152" s="231" t="s">
        <v>589</v>
      </c>
      <c r="K152" s="231">
        <v>1</v>
      </c>
      <c r="L152" s="231" t="s">
        <v>589</v>
      </c>
      <c r="M152" s="231">
        <v>1</v>
      </c>
      <c r="N152" s="231" t="s">
        <v>589</v>
      </c>
      <c r="O152" s="231">
        <v>1</v>
      </c>
      <c r="P152" s="251"/>
      <c r="Q152" s="237" t="str">
        <f>IF('WTG PH-III'!AZ153&lt;&gt;"",_xlfn.XLOOKUP(D152,'WTG PH-III'!$D$5:$D$198,'WTG PH-III'!$F$5:$F$198,"",0,1),"")</f>
        <v>BHAVANI</v>
      </c>
      <c r="R152" s="227">
        <v>46022</v>
      </c>
      <c r="S152" s="227">
        <v>46024</v>
      </c>
      <c r="T152" s="227">
        <v>46022</v>
      </c>
      <c r="U152" s="227">
        <v>46024</v>
      </c>
      <c r="V152" s="251"/>
      <c r="W152" s="227" t="s">
        <v>588</v>
      </c>
      <c r="X152" s="227">
        <v>46069</v>
      </c>
      <c r="Y152" s="227">
        <v>46069</v>
      </c>
      <c r="Z152" s="230"/>
      <c r="AA152" s="227" t="s">
        <v>589</v>
      </c>
      <c r="AB152" s="227">
        <v>46078</v>
      </c>
      <c r="AC152" s="233"/>
      <c r="AD152" s="251"/>
      <c r="AE152" s="73" t="s">
        <v>153</v>
      </c>
      <c r="AF152" s="227" t="s">
        <v>592</v>
      </c>
      <c r="AG152" s="230"/>
      <c r="AH152" s="227"/>
      <c r="AI152" s="227"/>
      <c r="AJ152" s="227"/>
      <c r="AK152" s="227"/>
      <c r="AL152" s="227"/>
      <c r="AM152" s="251"/>
      <c r="AN152" s="227"/>
      <c r="AO152" s="227"/>
      <c r="AP152" s="233"/>
    </row>
    <row r="153" spans="1:42" s="234" customFormat="1" ht="12" customHeight="1" x14ac:dyDescent="0.25">
      <c r="A153" s="31">
        <v>150</v>
      </c>
      <c r="B153" s="75" t="s">
        <v>215</v>
      </c>
      <c r="C153" s="75" t="s">
        <v>209</v>
      </c>
      <c r="D153" s="73" t="s">
        <v>154</v>
      </c>
      <c r="E153" s="167" t="str">
        <f>IF(_xlfn.XLOOKUP(D153,'WTG PH-III'!$D$5:$D$198,'WTG PH-III'!$E$5:$E$198,0,0,1)="","",_xlfn.XLOOKUP(D153,'WTG PH-III'!$D$5:$D$198,'WTG PH-III'!$E$5:$E$198,0,0,1))</f>
        <v>F01</v>
      </c>
      <c r="F153" s="528"/>
      <c r="G153" s="231"/>
      <c r="H153" s="231"/>
      <c r="I153" s="231"/>
      <c r="J153" s="231" t="s">
        <v>589</v>
      </c>
      <c r="K153" s="231">
        <v>1</v>
      </c>
      <c r="L153" s="231"/>
      <c r="M153" s="231"/>
      <c r="N153" s="231"/>
      <c r="O153" s="231"/>
      <c r="P153" s="251"/>
      <c r="Q153" s="237" t="str">
        <f>IF('WTG PH-III'!AZ154&lt;&gt;"",_xlfn.XLOOKUP(D153,'WTG PH-III'!$D$5:$D$198,'WTG PH-III'!$F$5:$F$198,"",0,1),"")</f>
        <v/>
      </c>
      <c r="R153" s="227"/>
      <c r="S153" s="227"/>
      <c r="T153" s="227"/>
      <c r="U153" s="227"/>
      <c r="V153" s="251"/>
      <c r="W153" s="227"/>
      <c r="X153" s="227"/>
      <c r="Y153" s="227"/>
      <c r="Z153" s="230"/>
      <c r="AA153" s="227"/>
      <c r="AB153" s="227"/>
      <c r="AC153" s="233"/>
      <c r="AD153" s="251"/>
      <c r="AE153" s="73" t="s">
        <v>154</v>
      </c>
      <c r="AF153" s="227" t="s">
        <v>591</v>
      </c>
      <c r="AG153" s="230"/>
      <c r="AH153" s="227"/>
      <c r="AI153" s="227"/>
      <c r="AJ153" s="227"/>
      <c r="AK153" s="227"/>
      <c r="AL153" s="227"/>
      <c r="AM153" s="251"/>
      <c r="AN153" s="227"/>
      <c r="AO153" s="227"/>
      <c r="AP153" s="233"/>
    </row>
    <row r="154" spans="1:42" s="234" customFormat="1" ht="12" customHeight="1" x14ac:dyDescent="0.25">
      <c r="A154" s="31">
        <v>151</v>
      </c>
      <c r="B154" s="72" t="s">
        <v>215</v>
      </c>
      <c r="C154" s="75" t="s">
        <v>209</v>
      </c>
      <c r="D154" s="73" t="s">
        <v>155</v>
      </c>
      <c r="E154" s="167" t="str">
        <f>IF(_xlfn.XLOOKUP(D154,'WTG PH-III'!$D$5:$D$198,'WTG PH-III'!$E$5:$E$198,0,0,1)="","",_xlfn.XLOOKUP(D154,'WTG PH-III'!$D$5:$D$198,'WTG PH-III'!$E$5:$E$198,0,0,1))</f>
        <v>F01</v>
      </c>
      <c r="F154" s="528"/>
      <c r="G154" s="231"/>
      <c r="H154" s="231"/>
      <c r="I154" s="231"/>
      <c r="J154" s="231" t="s">
        <v>589</v>
      </c>
      <c r="K154" s="231">
        <v>1</v>
      </c>
      <c r="L154" s="231"/>
      <c r="M154" s="231"/>
      <c r="N154" s="231"/>
      <c r="O154" s="231"/>
      <c r="P154" s="251"/>
      <c r="Q154" s="237" t="str">
        <f>IF('WTG PH-III'!AZ155&lt;&gt;"",_xlfn.XLOOKUP(D154,'WTG PH-III'!$D$5:$D$198,'WTG PH-III'!$F$5:$F$198,"",0,1),"")</f>
        <v>MSC</v>
      </c>
      <c r="R154" s="227">
        <v>46071</v>
      </c>
      <c r="S154" s="227">
        <v>46073</v>
      </c>
      <c r="T154" s="227">
        <v>46071</v>
      </c>
      <c r="U154" s="227">
        <v>46073</v>
      </c>
      <c r="V154" s="251"/>
      <c r="W154" s="227"/>
      <c r="X154" s="227"/>
      <c r="Y154" s="227"/>
      <c r="Z154" s="230"/>
      <c r="AA154" s="227"/>
      <c r="AB154" s="227"/>
      <c r="AC154" s="233"/>
      <c r="AD154" s="251"/>
      <c r="AE154" s="73" t="s">
        <v>155</v>
      </c>
      <c r="AF154" s="227" t="s">
        <v>592</v>
      </c>
      <c r="AG154" s="230"/>
      <c r="AH154" s="227"/>
      <c r="AI154" s="227"/>
      <c r="AJ154" s="227"/>
      <c r="AK154" s="227"/>
      <c r="AL154" s="227"/>
      <c r="AM154" s="251"/>
      <c r="AN154" s="227"/>
      <c r="AO154" s="227"/>
      <c r="AP154" s="233"/>
    </row>
    <row r="155" spans="1:42" s="234" customFormat="1" ht="12" customHeight="1" x14ac:dyDescent="0.25">
      <c r="A155" s="31">
        <v>152</v>
      </c>
      <c r="B155" s="72" t="s">
        <v>215</v>
      </c>
      <c r="C155" s="75" t="s">
        <v>209</v>
      </c>
      <c r="D155" s="73" t="s">
        <v>156</v>
      </c>
      <c r="E155" s="167" t="str">
        <f>IF(_xlfn.XLOOKUP(D155,'WTG PH-III'!$D$5:$D$198,'WTG PH-III'!$E$5:$E$198,0,0,1)="","",_xlfn.XLOOKUP(D155,'WTG PH-III'!$D$5:$D$198,'WTG PH-III'!$E$5:$E$198,0,0,1))</f>
        <v>F12</v>
      </c>
      <c r="F155" s="528"/>
      <c r="G155" s="231"/>
      <c r="H155" s="231" t="s">
        <v>588</v>
      </c>
      <c r="I155" s="231">
        <v>1</v>
      </c>
      <c r="J155" s="231"/>
      <c r="K155" s="231"/>
      <c r="L155" s="231"/>
      <c r="M155" s="231"/>
      <c r="N155" s="231"/>
      <c r="O155" s="231"/>
      <c r="P155" s="251"/>
      <c r="Q155" s="237" t="str">
        <f>IF('WTG PH-III'!AZ156&lt;&gt;"",_xlfn.XLOOKUP(D155,'WTG PH-III'!$D$5:$D$198,'WTG PH-III'!$F$5:$F$198,"",0,1),"")</f>
        <v>MSC</v>
      </c>
      <c r="R155" s="227">
        <v>46045</v>
      </c>
      <c r="S155" s="227">
        <v>46046</v>
      </c>
      <c r="T155" s="227">
        <v>46045</v>
      </c>
      <c r="U155" s="227">
        <v>46046</v>
      </c>
      <c r="V155" s="251"/>
      <c r="W155" s="227"/>
      <c r="X155" s="227"/>
      <c r="Y155" s="227"/>
      <c r="Z155" s="230"/>
      <c r="AA155" s="227"/>
      <c r="AB155" s="227"/>
      <c r="AC155" s="227"/>
      <c r="AD155" s="251"/>
      <c r="AE155" s="73" t="s">
        <v>156</v>
      </c>
      <c r="AF155" s="227" t="s">
        <v>592</v>
      </c>
      <c r="AG155" s="230"/>
      <c r="AH155" s="227"/>
      <c r="AI155" s="227"/>
      <c r="AJ155" s="227"/>
      <c r="AK155" s="227"/>
      <c r="AL155" s="227"/>
      <c r="AM155" s="251"/>
      <c r="AN155" s="227"/>
      <c r="AO155" s="227"/>
      <c r="AP155" s="233"/>
    </row>
    <row r="156" spans="1:42" s="234" customFormat="1" ht="12" customHeight="1" x14ac:dyDescent="0.25">
      <c r="A156" s="31">
        <v>153</v>
      </c>
      <c r="B156" s="72" t="s">
        <v>215</v>
      </c>
      <c r="C156" s="75" t="s">
        <v>209</v>
      </c>
      <c r="D156" s="73" t="s">
        <v>157</v>
      </c>
      <c r="E156" s="167" t="str">
        <f>IF(_xlfn.XLOOKUP(D156,'WTG PH-III'!$D$5:$D$198,'WTG PH-III'!$E$5:$E$198,0,0,1)="","",_xlfn.XLOOKUP(D156,'WTG PH-III'!$D$5:$D$198,'WTG PH-III'!$E$5:$E$198,0,0,1))</f>
        <v>F12</v>
      </c>
      <c r="F156" s="529" t="s">
        <v>589</v>
      </c>
      <c r="G156" s="231">
        <v>9</v>
      </c>
      <c r="H156" s="231" t="s">
        <v>589</v>
      </c>
      <c r="I156" s="231">
        <v>1</v>
      </c>
      <c r="J156" s="231" t="s">
        <v>588</v>
      </c>
      <c r="K156" s="231">
        <v>1</v>
      </c>
      <c r="L156" s="231"/>
      <c r="M156" s="231"/>
      <c r="N156" s="231" t="s">
        <v>589</v>
      </c>
      <c r="O156" s="231">
        <v>1</v>
      </c>
      <c r="P156" s="251"/>
      <c r="Q156" s="237" t="str">
        <f>IF('WTG PH-III'!AZ157&lt;&gt;"",_xlfn.XLOOKUP(D156,'WTG PH-III'!$D$5:$D$198,'WTG PH-III'!$F$5:$F$198,"",0,1),"")</f>
        <v>ODHAV</v>
      </c>
      <c r="R156" s="227">
        <v>46030</v>
      </c>
      <c r="S156" s="227">
        <v>46031</v>
      </c>
      <c r="T156" s="227">
        <v>46030</v>
      </c>
      <c r="U156" s="227">
        <v>46031</v>
      </c>
      <c r="V156" s="251"/>
      <c r="W156" s="227" t="s">
        <v>590</v>
      </c>
      <c r="X156" s="227">
        <v>46060</v>
      </c>
      <c r="Y156" s="227">
        <v>46060</v>
      </c>
      <c r="Z156" s="230"/>
      <c r="AA156" s="227"/>
      <c r="AB156" s="227"/>
      <c r="AC156" s="233"/>
      <c r="AD156" s="251"/>
      <c r="AE156" s="73" t="s">
        <v>157</v>
      </c>
      <c r="AF156" s="227" t="s">
        <v>592</v>
      </c>
      <c r="AG156" s="230"/>
      <c r="AH156" s="227"/>
      <c r="AI156" s="227"/>
      <c r="AJ156" s="227"/>
      <c r="AK156" s="227"/>
      <c r="AL156" s="227"/>
      <c r="AM156" s="251"/>
      <c r="AN156" s="227"/>
      <c r="AO156" s="227"/>
      <c r="AP156" s="233"/>
    </row>
    <row r="157" spans="1:42" s="234" customFormat="1" ht="12" customHeight="1" x14ac:dyDescent="0.25">
      <c r="A157" s="31">
        <v>154</v>
      </c>
      <c r="B157" s="72" t="s">
        <v>215</v>
      </c>
      <c r="C157" s="75" t="s">
        <v>209</v>
      </c>
      <c r="D157" s="73" t="s">
        <v>158</v>
      </c>
      <c r="E157" s="167" t="str">
        <f>IF(_xlfn.XLOOKUP(D157,'WTG PH-III'!$D$5:$D$198,'WTG PH-III'!$E$5:$E$198,0,0,1)="","",_xlfn.XLOOKUP(D157,'WTG PH-III'!$D$5:$D$198,'WTG PH-III'!$E$5:$E$198,0,0,1))</f>
        <v>F12</v>
      </c>
      <c r="F157" s="528"/>
      <c r="G157" s="231"/>
      <c r="H157" s="231"/>
      <c r="I157" s="231"/>
      <c r="J157" s="231"/>
      <c r="K157" s="231"/>
      <c r="L157" s="231"/>
      <c r="M157" s="231"/>
      <c r="N157" s="231"/>
      <c r="O157" s="231"/>
      <c r="P157" s="251"/>
      <c r="Q157" s="237" t="str">
        <f>IF('WTG PH-III'!AZ158&lt;&gt;"",_xlfn.XLOOKUP(D157,'WTG PH-III'!$D$5:$D$198,'WTG PH-III'!$F$5:$F$198,"",0,1),"")</f>
        <v>MSC</v>
      </c>
      <c r="R157" s="227">
        <v>46069</v>
      </c>
      <c r="S157" s="227">
        <v>46071</v>
      </c>
      <c r="T157" s="227">
        <v>46069</v>
      </c>
      <c r="U157" s="227">
        <v>46071</v>
      </c>
      <c r="V157" s="251"/>
      <c r="W157" s="227"/>
      <c r="X157" s="227"/>
      <c r="Y157" s="227"/>
      <c r="Z157" s="230"/>
      <c r="AA157" s="227"/>
      <c r="AB157" s="227"/>
      <c r="AC157" s="233"/>
      <c r="AD157" s="251"/>
      <c r="AE157" s="73" t="s">
        <v>158</v>
      </c>
      <c r="AF157" s="227" t="s">
        <v>592</v>
      </c>
      <c r="AG157" s="230"/>
      <c r="AH157" s="227"/>
      <c r="AI157" s="227"/>
      <c r="AJ157" s="227"/>
      <c r="AK157" s="227"/>
      <c r="AL157" s="227"/>
      <c r="AM157" s="251"/>
      <c r="AN157" s="227"/>
      <c r="AO157" s="227"/>
      <c r="AP157" s="233"/>
    </row>
    <row r="158" spans="1:42" s="234" customFormat="1" ht="12" customHeight="1" x14ac:dyDescent="0.25">
      <c r="A158" s="31">
        <v>155</v>
      </c>
      <c r="B158" s="72" t="s">
        <v>215</v>
      </c>
      <c r="C158" s="75" t="s">
        <v>209</v>
      </c>
      <c r="D158" s="73" t="s">
        <v>159</v>
      </c>
      <c r="E158" s="167" t="str">
        <f>IF(_xlfn.XLOOKUP(D158,'WTG PH-III'!$D$5:$D$198,'WTG PH-III'!$E$5:$E$198,0,0,1)="","",_xlfn.XLOOKUP(D158,'WTG PH-III'!$D$5:$D$198,'WTG PH-III'!$E$5:$E$198,0,0,1))</f>
        <v>F08</v>
      </c>
      <c r="F158" s="529" t="s">
        <v>589</v>
      </c>
      <c r="G158" s="231">
        <v>9</v>
      </c>
      <c r="H158" s="231" t="s">
        <v>589</v>
      </c>
      <c r="I158" s="231">
        <v>1</v>
      </c>
      <c r="J158" s="231" t="s">
        <v>589</v>
      </c>
      <c r="K158" s="231">
        <v>1</v>
      </c>
      <c r="L158" s="231" t="s">
        <v>589</v>
      </c>
      <c r="M158" s="231">
        <v>1</v>
      </c>
      <c r="N158" s="231" t="s">
        <v>589</v>
      </c>
      <c r="O158" s="231">
        <v>1</v>
      </c>
      <c r="P158" s="251"/>
      <c r="Q158" s="237" t="str">
        <f>IF('WTG PH-III'!AZ159&lt;&gt;"",_xlfn.XLOOKUP(D158,'WTG PH-III'!$D$5:$D$198,'WTG PH-III'!$F$5:$F$198,"",0,1),"")</f>
        <v>CEIPL</v>
      </c>
      <c r="R158" s="227">
        <v>45793</v>
      </c>
      <c r="S158" s="227">
        <v>45796</v>
      </c>
      <c r="T158" s="227">
        <v>45794</v>
      </c>
      <c r="U158" s="227">
        <v>45796</v>
      </c>
      <c r="V158" s="251"/>
      <c r="W158" s="227"/>
      <c r="X158" s="227"/>
      <c r="Y158" s="227"/>
      <c r="Z158" s="230"/>
      <c r="AA158" s="227"/>
      <c r="AB158" s="227">
        <v>45806</v>
      </c>
      <c r="AC158" s="233"/>
      <c r="AD158" s="251"/>
      <c r="AE158" s="73" t="s">
        <v>159</v>
      </c>
      <c r="AF158" s="227" t="s">
        <v>591</v>
      </c>
      <c r="AG158" s="230"/>
      <c r="AH158" s="227"/>
      <c r="AI158" s="227"/>
      <c r="AJ158" s="227"/>
      <c r="AK158" s="227"/>
      <c r="AL158" s="227"/>
      <c r="AM158" s="251"/>
      <c r="AN158" s="227"/>
      <c r="AO158" s="227"/>
      <c r="AP158" s="233"/>
    </row>
    <row r="159" spans="1:42" s="234" customFormat="1" ht="12" customHeight="1" x14ac:dyDescent="0.25">
      <c r="A159" s="31">
        <v>156</v>
      </c>
      <c r="B159" s="72" t="s">
        <v>215</v>
      </c>
      <c r="C159" s="75" t="s">
        <v>209</v>
      </c>
      <c r="D159" s="73" t="s">
        <v>160</v>
      </c>
      <c r="E159" s="167" t="str">
        <f>IF(_xlfn.XLOOKUP(D159,'WTG PH-III'!$D$5:$D$198,'WTG PH-III'!$E$5:$E$198,0,0,1)="","",_xlfn.XLOOKUP(D159,'WTG PH-III'!$D$5:$D$198,'WTG PH-III'!$E$5:$E$198,0,0,1))</f>
        <v>F08</v>
      </c>
      <c r="F159" s="529" t="s">
        <v>589</v>
      </c>
      <c r="G159" s="231">
        <v>9</v>
      </c>
      <c r="H159" s="231" t="s">
        <v>589</v>
      </c>
      <c r="I159" s="231">
        <v>1</v>
      </c>
      <c r="J159" s="231" t="s">
        <v>588</v>
      </c>
      <c r="K159" s="231">
        <v>1</v>
      </c>
      <c r="L159" s="231" t="s">
        <v>589</v>
      </c>
      <c r="M159" s="231">
        <v>1</v>
      </c>
      <c r="N159" s="231" t="s">
        <v>589</v>
      </c>
      <c r="O159" s="231">
        <v>1</v>
      </c>
      <c r="P159" s="251"/>
      <c r="Q159" s="237" t="str">
        <f>IF('WTG PH-III'!AZ160&lt;&gt;"",_xlfn.XLOOKUP(D159,'WTG PH-III'!$D$5:$D$198,'WTG PH-III'!$F$5:$F$198,"",0,1),"")</f>
        <v>BPS</v>
      </c>
      <c r="R159" s="227">
        <v>45812</v>
      </c>
      <c r="S159" s="227">
        <v>45817</v>
      </c>
      <c r="T159" s="227">
        <v>45812</v>
      </c>
      <c r="U159" s="227">
        <v>45817</v>
      </c>
      <c r="V159" s="251"/>
      <c r="W159" s="227"/>
      <c r="X159" s="227"/>
      <c r="Y159" s="227"/>
      <c r="Z159" s="230"/>
      <c r="AA159" s="227" t="s">
        <v>589</v>
      </c>
      <c r="AB159" s="227">
        <v>46066</v>
      </c>
      <c r="AC159" s="233"/>
      <c r="AD159" s="251"/>
      <c r="AE159" s="73" t="s">
        <v>160</v>
      </c>
      <c r="AF159" s="227" t="s">
        <v>592</v>
      </c>
      <c r="AG159" s="230"/>
      <c r="AH159" s="227"/>
      <c r="AI159" s="227"/>
      <c r="AJ159" s="227"/>
      <c r="AK159" s="227"/>
      <c r="AL159" s="227"/>
      <c r="AM159" s="251"/>
      <c r="AN159" s="227"/>
      <c r="AO159" s="227"/>
      <c r="AP159" s="233"/>
    </row>
    <row r="160" spans="1:42" s="234" customFormat="1" ht="12" customHeight="1" x14ac:dyDescent="0.25">
      <c r="A160" s="31">
        <v>157</v>
      </c>
      <c r="B160" s="72" t="s">
        <v>215</v>
      </c>
      <c r="C160" s="75" t="s">
        <v>209</v>
      </c>
      <c r="D160" s="73" t="s">
        <v>161</v>
      </c>
      <c r="E160" s="167" t="str">
        <f>IF(_xlfn.XLOOKUP(D160,'WTG PH-III'!$D$5:$D$198,'WTG PH-III'!$E$5:$E$198,0,0,1)="","",_xlfn.XLOOKUP(D160,'WTG PH-III'!$D$5:$D$198,'WTG PH-III'!$E$5:$E$198,0,0,1))</f>
        <v>F01</v>
      </c>
      <c r="F160" s="529" t="s">
        <v>589</v>
      </c>
      <c r="G160" s="231">
        <v>9</v>
      </c>
      <c r="H160" s="231" t="s">
        <v>589</v>
      </c>
      <c r="I160" s="231">
        <v>1</v>
      </c>
      <c r="J160" s="231" t="s">
        <v>588</v>
      </c>
      <c r="K160" s="231">
        <v>1</v>
      </c>
      <c r="L160" s="231"/>
      <c r="M160" s="231"/>
      <c r="N160" s="231" t="s">
        <v>589</v>
      </c>
      <c r="O160" s="231">
        <v>1</v>
      </c>
      <c r="P160" s="251"/>
      <c r="Q160" s="237" t="str">
        <f>IF('WTG PH-III'!AZ161&lt;&gt;"",_xlfn.XLOOKUP(D160,'WTG PH-III'!$D$5:$D$198,'WTG PH-III'!$F$5:$F$198,"",0,1),"")</f>
        <v>MSC</v>
      </c>
      <c r="R160" s="227">
        <v>45995</v>
      </c>
      <c r="S160" s="227">
        <v>45996</v>
      </c>
      <c r="T160" s="227">
        <v>45995</v>
      </c>
      <c r="U160" s="227">
        <v>45996</v>
      </c>
      <c r="V160" s="251"/>
      <c r="W160" s="227" t="s">
        <v>589</v>
      </c>
      <c r="X160" s="227">
        <v>46064</v>
      </c>
      <c r="Y160" s="227">
        <v>46064</v>
      </c>
      <c r="Z160" s="230"/>
      <c r="AA160" s="227" t="s">
        <v>589</v>
      </c>
      <c r="AB160" s="227">
        <v>46064</v>
      </c>
      <c r="AC160" s="233"/>
      <c r="AD160" s="251"/>
      <c r="AE160" s="73" t="s">
        <v>161</v>
      </c>
      <c r="AF160" s="227" t="s">
        <v>591</v>
      </c>
      <c r="AG160" s="230"/>
      <c r="AH160" s="227"/>
      <c r="AI160" s="227"/>
      <c r="AJ160" s="227"/>
      <c r="AK160" s="227"/>
      <c r="AL160" s="227"/>
      <c r="AM160" s="251"/>
      <c r="AN160" s="227"/>
      <c r="AO160" s="227"/>
      <c r="AP160" s="233"/>
    </row>
    <row r="161" spans="1:42" s="234" customFormat="1" ht="12" customHeight="1" x14ac:dyDescent="0.25">
      <c r="A161" s="31">
        <v>158</v>
      </c>
      <c r="B161" s="72" t="s">
        <v>215</v>
      </c>
      <c r="C161" s="75" t="s">
        <v>209</v>
      </c>
      <c r="D161" s="73" t="s">
        <v>162</v>
      </c>
      <c r="E161" s="167" t="str">
        <f>IF(_xlfn.XLOOKUP(D161,'WTG PH-III'!$D$5:$D$198,'WTG PH-III'!$E$5:$E$198,0,0,1)="","",_xlfn.XLOOKUP(D161,'WTG PH-III'!$D$5:$D$198,'WTG PH-III'!$E$5:$E$198,0,0,1))</f>
        <v>F01</v>
      </c>
      <c r="F161" s="528"/>
      <c r="G161" s="231"/>
      <c r="H161" s="231"/>
      <c r="I161" s="231"/>
      <c r="J161" s="231"/>
      <c r="K161" s="231"/>
      <c r="L161" s="231"/>
      <c r="M161" s="231"/>
      <c r="N161" s="231" t="s">
        <v>589</v>
      </c>
      <c r="O161" s="231">
        <v>1</v>
      </c>
      <c r="P161" s="251"/>
      <c r="Q161" s="237" t="str">
        <f>IF('WTG PH-III'!AZ162&lt;&gt;"",_xlfn.XLOOKUP(D161,'WTG PH-III'!$D$5:$D$198,'WTG PH-III'!$F$5:$F$198,"",0,1),"")</f>
        <v/>
      </c>
      <c r="R161" s="227"/>
      <c r="S161" s="227"/>
      <c r="T161" s="227"/>
      <c r="U161" s="227"/>
      <c r="V161" s="251"/>
      <c r="W161" s="227"/>
      <c r="X161" s="227"/>
      <c r="Y161" s="227"/>
      <c r="Z161" s="230"/>
      <c r="AA161" s="227"/>
      <c r="AB161" s="227"/>
      <c r="AC161" s="233"/>
      <c r="AD161" s="251"/>
      <c r="AE161" s="73" t="s">
        <v>162</v>
      </c>
      <c r="AF161" s="227" t="s">
        <v>591</v>
      </c>
      <c r="AG161" s="230"/>
      <c r="AH161" s="227"/>
      <c r="AI161" s="227"/>
      <c r="AJ161" s="227"/>
      <c r="AK161" s="227"/>
      <c r="AL161" s="227"/>
      <c r="AM161" s="251"/>
      <c r="AN161" s="227"/>
      <c r="AO161" s="227"/>
      <c r="AP161" s="233"/>
    </row>
    <row r="162" spans="1:42" s="234" customFormat="1" ht="12" customHeight="1" x14ac:dyDescent="0.25">
      <c r="A162" s="31">
        <v>159</v>
      </c>
      <c r="B162" s="72" t="s">
        <v>215</v>
      </c>
      <c r="C162" s="75" t="s">
        <v>209</v>
      </c>
      <c r="D162" s="73" t="s">
        <v>163</v>
      </c>
      <c r="E162" s="167" t="str">
        <f>IF(_xlfn.XLOOKUP(D162,'WTG PH-III'!$D$5:$D$198,'WTG PH-III'!$E$5:$E$198,0,0,1)="","",_xlfn.XLOOKUP(D162,'WTG PH-III'!$D$5:$D$198,'WTG PH-III'!$E$5:$E$198,0,0,1))</f>
        <v>F02</v>
      </c>
      <c r="F162" s="529" t="s">
        <v>589</v>
      </c>
      <c r="G162" s="231">
        <v>9</v>
      </c>
      <c r="H162" s="231" t="s">
        <v>588</v>
      </c>
      <c r="I162" s="231">
        <v>1</v>
      </c>
      <c r="J162" s="231" t="s">
        <v>588</v>
      </c>
      <c r="K162" s="231">
        <v>1</v>
      </c>
      <c r="L162" s="231" t="s">
        <v>589</v>
      </c>
      <c r="M162" s="231">
        <v>1</v>
      </c>
      <c r="N162" s="231" t="s">
        <v>589</v>
      </c>
      <c r="O162" s="231">
        <v>1</v>
      </c>
      <c r="P162" s="251"/>
      <c r="Q162" s="237" t="str">
        <f>IF('WTG PH-III'!AZ163&lt;&gt;"",_xlfn.XLOOKUP(D162,'WTG PH-III'!$D$5:$D$198,'WTG PH-III'!$F$5:$F$198,"",0,1),"")</f>
        <v>DNC</v>
      </c>
      <c r="R162" s="227">
        <v>45924</v>
      </c>
      <c r="S162" s="227">
        <v>45925</v>
      </c>
      <c r="T162" s="227">
        <v>45924</v>
      </c>
      <c r="U162" s="227">
        <v>45925</v>
      </c>
      <c r="V162" s="251"/>
      <c r="W162" s="227" t="s">
        <v>588</v>
      </c>
      <c r="X162" s="227">
        <v>46071</v>
      </c>
      <c r="Y162" s="227">
        <v>46071</v>
      </c>
      <c r="Z162" s="230"/>
      <c r="AA162" s="227"/>
      <c r="AB162" s="227"/>
      <c r="AC162" s="233"/>
      <c r="AD162" s="251"/>
      <c r="AE162" s="73" t="s">
        <v>163</v>
      </c>
      <c r="AF162" s="227" t="s">
        <v>591</v>
      </c>
      <c r="AG162" s="230"/>
      <c r="AH162" s="227"/>
      <c r="AI162" s="227"/>
      <c r="AJ162" s="227"/>
      <c r="AK162" s="227"/>
      <c r="AL162" s="227"/>
      <c r="AM162" s="251"/>
      <c r="AN162" s="227"/>
      <c r="AO162" s="227"/>
      <c r="AP162" s="233"/>
    </row>
    <row r="163" spans="1:42" s="234" customFormat="1" ht="12" customHeight="1" x14ac:dyDescent="0.25">
      <c r="A163" s="31">
        <v>160</v>
      </c>
      <c r="B163" s="72" t="s">
        <v>215</v>
      </c>
      <c r="C163" s="75" t="s">
        <v>209</v>
      </c>
      <c r="D163" s="73" t="s">
        <v>164</v>
      </c>
      <c r="E163" s="167" t="str">
        <f>IF(_xlfn.XLOOKUP(D163,'WTG PH-III'!$D$5:$D$198,'WTG PH-III'!$E$5:$E$198,0,0,1)="","",_xlfn.XLOOKUP(D163,'WTG PH-III'!$D$5:$D$198,'WTG PH-III'!$E$5:$E$198,0,0,1))</f>
        <v>F12</v>
      </c>
      <c r="F163" s="529" t="s">
        <v>588</v>
      </c>
      <c r="G163" s="231">
        <v>9</v>
      </c>
      <c r="H163" s="231" t="s">
        <v>588</v>
      </c>
      <c r="I163" s="231">
        <v>1</v>
      </c>
      <c r="J163" s="231" t="s">
        <v>589</v>
      </c>
      <c r="K163" s="231">
        <v>1</v>
      </c>
      <c r="L163" s="231"/>
      <c r="M163" s="231"/>
      <c r="N163" s="231" t="s">
        <v>589</v>
      </c>
      <c r="O163" s="231">
        <v>1</v>
      </c>
      <c r="P163" s="251"/>
      <c r="Q163" s="237" t="str">
        <f>IF('WTG PH-III'!AZ164&lt;&gt;"",_xlfn.XLOOKUP(D163,'WTG PH-III'!$D$5:$D$198,'WTG PH-III'!$F$5:$F$198,"",0,1),"")</f>
        <v>HBG</v>
      </c>
      <c r="R163" s="227">
        <v>46045</v>
      </c>
      <c r="S163" s="227">
        <v>46046</v>
      </c>
      <c r="T163" s="227">
        <v>46045</v>
      </c>
      <c r="U163" s="227">
        <v>46046</v>
      </c>
      <c r="V163" s="251"/>
      <c r="W163" s="227"/>
      <c r="X163" s="227"/>
      <c r="Y163" s="227"/>
      <c r="Z163" s="230"/>
      <c r="AA163" s="227"/>
      <c r="AB163" s="227"/>
      <c r="AC163" s="233"/>
      <c r="AD163" s="251"/>
      <c r="AE163" s="73" t="s">
        <v>164</v>
      </c>
      <c r="AF163" s="227" t="s">
        <v>592</v>
      </c>
      <c r="AG163" s="230"/>
      <c r="AH163" s="227"/>
      <c r="AI163" s="227"/>
      <c r="AJ163" s="227"/>
      <c r="AK163" s="227"/>
      <c r="AL163" s="227"/>
      <c r="AM163" s="251"/>
      <c r="AN163" s="227"/>
      <c r="AO163" s="227"/>
      <c r="AP163" s="233"/>
    </row>
    <row r="164" spans="1:42" s="234" customFormat="1" ht="12" customHeight="1" x14ac:dyDescent="0.25">
      <c r="A164" s="31">
        <v>161</v>
      </c>
      <c r="B164" s="72" t="s">
        <v>215</v>
      </c>
      <c r="C164" s="75" t="s">
        <v>209</v>
      </c>
      <c r="D164" s="73" t="s">
        <v>165</v>
      </c>
      <c r="E164" s="167" t="str">
        <f>IF(_xlfn.XLOOKUP(D164,'WTG PH-III'!$D$5:$D$198,'WTG PH-III'!$E$5:$E$198,0,0,1)="","",_xlfn.XLOOKUP(D164,'WTG PH-III'!$D$5:$D$198,'WTG PH-III'!$E$5:$E$198,0,0,1))</f>
        <v>F06</v>
      </c>
      <c r="F164" s="528"/>
      <c r="G164" s="231"/>
      <c r="H164" s="231" t="s">
        <v>588</v>
      </c>
      <c r="I164" s="231">
        <v>1</v>
      </c>
      <c r="J164" s="231"/>
      <c r="K164" s="231"/>
      <c r="L164" s="231" t="s">
        <v>589</v>
      </c>
      <c r="M164" s="231">
        <v>1</v>
      </c>
      <c r="N164" s="231"/>
      <c r="O164" s="231"/>
      <c r="P164" s="251"/>
      <c r="Q164" s="237" t="str">
        <f>IF('WTG PH-III'!AZ165&lt;&gt;"",_xlfn.XLOOKUP(D164,'WTG PH-III'!$D$5:$D$198,'WTG PH-III'!$F$5:$F$198,"",0,1),"")</f>
        <v>BIPL</v>
      </c>
      <c r="R164" s="227">
        <v>46063</v>
      </c>
      <c r="S164" s="227">
        <v>46068</v>
      </c>
      <c r="T164" s="227">
        <v>46063</v>
      </c>
      <c r="U164" s="227">
        <v>46068</v>
      </c>
      <c r="V164" s="251"/>
      <c r="W164" s="227"/>
      <c r="X164" s="227"/>
      <c r="Y164" s="227"/>
      <c r="Z164" s="230"/>
      <c r="AA164" s="227"/>
      <c r="AB164" s="227"/>
      <c r="AC164" s="233"/>
      <c r="AD164" s="251"/>
      <c r="AE164" s="73" t="s">
        <v>165</v>
      </c>
      <c r="AF164" s="227" t="s">
        <v>598</v>
      </c>
      <c r="AG164" s="230"/>
      <c r="AH164" s="227"/>
      <c r="AI164" s="227"/>
      <c r="AJ164" s="227"/>
      <c r="AK164" s="227"/>
      <c r="AL164" s="227"/>
      <c r="AM164" s="251"/>
      <c r="AN164" s="227"/>
      <c r="AO164" s="227"/>
      <c r="AP164" s="233"/>
    </row>
    <row r="165" spans="1:42" s="234" customFormat="1" ht="12" customHeight="1" x14ac:dyDescent="0.25">
      <c r="A165" s="31">
        <v>162</v>
      </c>
      <c r="B165" s="72" t="s">
        <v>215</v>
      </c>
      <c r="C165" s="75" t="s">
        <v>209</v>
      </c>
      <c r="D165" s="73" t="s">
        <v>166</v>
      </c>
      <c r="E165" s="167" t="str">
        <f>IF(_xlfn.XLOOKUP(D165,'WTG PH-III'!$D$5:$D$198,'WTG PH-III'!$E$5:$E$198,0,0,1)="","",_xlfn.XLOOKUP(D165,'WTG PH-III'!$D$5:$D$198,'WTG PH-III'!$E$5:$E$198,0,0,1))</f>
        <v>F07</v>
      </c>
      <c r="F165" s="528"/>
      <c r="G165" s="231"/>
      <c r="H165" s="231"/>
      <c r="I165" s="231"/>
      <c r="J165" s="231"/>
      <c r="K165" s="231"/>
      <c r="L165" s="231" t="s">
        <v>589</v>
      </c>
      <c r="M165" s="231">
        <v>1</v>
      </c>
      <c r="N165" s="231"/>
      <c r="O165" s="231"/>
      <c r="P165" s="251"/>
      <c r="Q165" s="237" t="str">
        <f>IF('WTG PH-III'!AZ166&lt;&gt;"",_xlfn.XLOOKUP(D165,'WTG PH-III'!$D$5:$D$198,'WTG PH-III'!$F$5:$F$198,"",0,1),"")</f>
        <v>MSC</v>
      </c>
      <c r="R165" s="227">
        <v>46069</v>
      </c>
      <c r="S165" s="227">
        <v>46071</v>
      </c>
      <c r="T165" s="227">
        <v>46069</v>
      </c>
      <c r="U165" s="227">
        <v>46071</v>
      </c>
      <c r="V165" s="251"/>
      <c r="W165" s="227"/>
      <c r="X165" s="227"/>
      <c r="Y165" s="227"/>
      <c r="Z165" s="230"/>
      <c r="AA165" s="227"/>
      <c r="AB165" s="227"/>
      <c r="AC165" s="233"/>
      <c r="AD165" s="251"/>
      <c r="AE165" s="73" t="s">
        <v>166</v>
      </c>
      <c r="AF165" s="227" t="s">
        <v>592</v>
      </c>
      <c r="AG165" s="230"/>
      <c r="AH165" s="227"/>
      <c r="AI165" s="227"/>
      <c r="AJ165" s="227"/>
      <c r="AK165" s="227"/>
      <c r="AL165" s="227"/>
      <c r="AM165" s="251"/>
      <c r="AN165" s="227"/>
      <c r="AO165" s="227"/>
      <c r="AP165" s="233"/>
    </row>
    <row r="166" spans="1:42" s="234" customFormat="1" ht="12" customHeight="1" x14ac:dyDescent="0.25">
      <c r="A166" s="31">
        <v>163</v>
      </c>
      <c r="B166" s="72" t="s">
        <v>215</v>
      </c>
      <c r="C166" s="75" t="s">
        <v>209</v>
      </c>
      <c r="D166" s="73" t="s">
        <v>167</v>
      </c>
      <c r="E166" s="167" t="str">
        <f>IF(_xlfn.XLOOKUP(D166,'WTG PH-III'!$D$5:$D$198,'WTG PH-III'!$E$5:$E$198,0,0,1)="","",_xlfn.XLOOKUP(D166,'WTG PH-III'!$D$5:$D$198,'WTG PH-III'!$E$5:$E$198,0,0,1))</f>
        <v>F08</v>
      </c>
      <c r="F166" s="529" t="s">
        <v>588</v>
      </c>
      <c r="G166" s="231">
        <v>9</v>
      </c>
      <c r="H166" s="231" t="s">
        <v>588</v>
      </c>
      <c r="I166" s="231">
        <v>1</v>
      </c>
      <c r="J166" s="231" t="s">
        <v>589</v>
      </c>
      <c r="K166" s="231">
        <v>1</v>
      </c>
      <c r="L166" s="231" t="s">
        <v>589</v>
      </c>
      <c r="M166" s="231">
        <v>1</v>
      </c>
      <c r="N166" s="231"/>
      <c r="O166" s="231"/>
      <c r="P166" s="251"/>
      <c r="Q166" s="237" t="str">
        <f>IF('WTG PH-III'!AZ167&lt;&gt;"",_xlfn.XLOOKUP(D166,'WTG PH-III'!$D$5:$D$198,'WTG PH-III'!$F$5:$F$198,"",0,1),"")</f>
        <v>SHREERAM</v>
      </c>
      <c r="R166" s="227">
        <v>46043</v>
      </c>
      <c r="S166" s="227">
        <v>46044</v>
      </c>
      <c r="T166" s="227">
        <v>46043</v>
      </c>
      <c r="U166" s="227">
        <v>46044</v>
      </c>
      <c r="V166" s="251"/>
      <c r="W166" s="227" t="s">
        <v>588</v>
      </c>
      <c r="X166" s="227">
        <v>46057</v>
      </c>
      <c r="Y166" s="227">
        <v>46057</v>
      </c>
      <c r="Z166" s="230"/>
      <c r="AA166" s="227" t="s">
        <v>589</v>
      </c>
      <c r="AB166" s="227">
        <v>46058</v>
      </c>
      <c r="AC166" s="233"/>
      <c r="AD166" s="251"/>
      <c r="AE166" s="73" t="s">
        <v>167</v>
      </c>
      <c r="AF166" s="227" t="s">
        <v>592</v>
      </c>
      <c r="AG166" s="230"/>
      <c r="AH166" s="227">
        <v>46075</v>
      </c>
      <c r="AI166" s="227">
        <v>46075</v>
      </c>
      <c r="AJ166" s="227"/>
      <c r="AK166" s="227"/>
      <c r="AL166" s="227"/>
      <c r="AM166" s="251"/>
      <c r="AN166" s="227"/>
      <c r="AO166" s="227"/>
      <c r="AP166" s="233"/>
    </row>
    <row r="167" spans="1:42" s="234" customFormat="1" ht="12" customHeight="1" x14ac:dyDescent="0.25">
      <c r="A167" s="31">
        <v>164</v>
      </c>
      <c r="B167" s="72" t="s">
        <v>215</v>
      </c>
      <c r="C167" s="75" t="s">
        <v>209</v>
      </c>
      <c r="D167" s="73" t="s">
        <v>168</v>
      </c>
      <c r="E167" s="167" t="str">
        <f>IF(_xlfn.XLOOKUP(D167,'WTG PH-III'!$D$5:$D$198,'WTG PH-III'!$E$5:$E$198,0,0,1)="","",_xlfn.XLOOKUP(D167,'WTG PH-III'!$D$5:$D$198,'WTG PH-III'!$E$5:$E$198,0,0,1))</f>
        <v>F09</v>
      </c>
      <c r="F167" s="529" t="s">
        <v>588</v>
      </c>
      <c r="G167" s="231">
        <v>9</v>
      </c>
      <c r="H167" s="231" t="s">
        <v>588</v>
      </c>
      <c r="I167" s="231">
        <v>1</v>
      </c>
      <c r="J167" s="231" t="s">
        <v>589</v>
      </c>
      <c r="K167" s="231">
        <v>1</v>
      </c>
      <c r="L167" s="231"/>
      <c r="M167" s="231"/>
      <c r="N167" s="231"/>
      <c r="O167" s="231"/>
      <c r="P167" s="251"/>
      <c r="Q167" s="237" t="str">
        <f>IF('WTG PH-III'!AZ168&lt;&gt;"",_xlfn.XLOOKUP(D167,'WTG PH-III'!$D$5:$D$198,'WTG PH-III'!$F$5:$F$198,"",0,1),"")</f>
        <v>HBG</v>
      </c>
      <c r="R167" s="227">
        <v>46053</v>
      </c>
      <c r="S167" s="227">
        <v>46054</v>
      </c>
      <c r="T167" s="227">
        <v>46053</v>
      </c>
      <c r="U167" s="227">
        <v>46054</v>
      </c>
      <c r="V167" s="251"/>
      <c r="W167" s="227" t="s">
        <v>588</v>
      </c>
      <c r="X167" s="227">
        <v>46065</v>
      </c>
      <c r="Y167" s="227">
        <v>46065</v>
      </c>
      <c r="Z167" s="230"/>
      <c r="AA167" s="227" t="s">
        <v>588</v>
      </c>
      <c r="AB167" s="227">
        <v>46064</v>
      </c>
      <c r="AC167" s="233"/>
      <c r="AD167" s="251"/>
      <c r="AE167" s="73" t="s">
        <v>168</v>
      </c>
      <c r="AF167" s="227" t="s">
        <v>592</v>
      </c>
      <c r="AG167" s="230"/>
      <c r="AH167" s="227">
        <v>46078</v>
      </c>
      <c r="AI167" s="227">
        <v>46078</v>
      </c>
      <c r="AJ167" s="227"/>
      <c r="AK167" s="227"/>
      <c r="AL167" s="227"/>
      <c r="AM167" s="251"/>
      <c r="AN167" s="227"/>
      <c r="AO167" s="227"/>
      <c r="AP167" s="233"/>
    </row>
    <row r="168" spans="1:42" s="234" customFormat="1" ht="12" customHeight="1" x14ac:dyDescent="0.25">
      <c r="A168" s="31">
        <v>165</v>
      </c>
      <c r="B168" s="72" t="s">
        <v>215</v>
      </c>
      <c r="C168" s="75" t="s">
        <v>209</v>
      </c>
      <c r="D168" s="73" t="s">
        <v>169</v>
      </c>
      <c r="E168" s="167" t="str">
        <f>IF(_xlfn.XLOOKUP(D168,'WTG PH-III'!$D$5:$D$198,'WTG PH-III'!$E$5:$E$198,0,0,1)="","",_xlfn.XLOOKUP(D168,'WTG PH-III'!$D$5:$D$198,'WTG PH-III'!$E$5:$E$198,0,0,1))</f>
        <v>F01</v>
      </c>
      <c r="F168" s="529" t="s">
        <v>589</v>
      </c>
      <c r="G168" s="231">
        <v>9</v>
      </c>
      <c r="H168" s="231" t="s">
        <v>589</v>
      </c>
      <c r="I168" s="231">
        <v>1</v>
      </c>
      <c r="J168" s="231" t="s">
        <v>588</v>
      </c>
      <c r="K168" s="231">
        <v>1</v>
      </c>
      <c r="L168" s="231"/>
      <c r="M168" s="231"/>
      <c r="N168" s="231" t="s">
        <v>589</v>
      </c>
      <c r="O168" s="231">
        <v>1</v>
      </c>
      <c r="P168" s="251"/>
      <c r="Q168" s="237" t="str">
        <f>IF('WTG PH-III'!AZ169&lt;&gt;"",_xlfn.XLOOKUP(D168,'WTG PH-III'!$D$5:$D$198,'WTG PH-III'!$F$5:$F$198,"",0,1),"")</f>
        <v>SHREEJI</v>
      </c>
      <c r="R168" s="227">
        <v>45947</v>
      </c>
      <c r="S168" s="227">
        <v>45954</v>
      </c>
      <c r="T168" s="227">
        <v>45947</v>
      </c>
      <c r="U168" s="227">
        <v>45954</v>
      </c>
      <c r="V168" s="251"/>
      <c r="W168" s="227" t="s">
        <v>597</v>
      </c>
      <c r="X168" s="227">
        <v>46042</v>
      </c>
      <c r="Y168" s="227">
        <v>46042</v>
      </c>
      <c r="Z168" s="230"/>
      <c r="AA168" s="227" t="s">
        <v>589</v>
      </c>
      <c r="AB168" s="227">
        <v>46064</v>
      </c>
      <c r="AC168" s="233"/>
      <c r="AD168" s="251"/>
      <c r="AE168" s="73" t="s">
        <v>169</v>
      </c>
      <c r="AF168" s="227" t="s">
        <v>592</v>
      </c>
      <c r="AG168" s="230"/>
      <c r="AH168" s="227"/>
      <c r="AI168" s="227"/>
      <c r="AJ168" s="227"/>
      <c r="AK168" s="227"/>
      <c r="AL168" s="227"/>
      <c r="AM168" s="251"/>
      <c r="AN168" s="227"/>
      <c r="AO168" s="227"/>
      <c r="AP168" s="233"/>
    </row>
    <row r="169" spans="1:42" s="234" customFormat="1" ht="12" customHeight="1" x14ac:dyDescent="0.25">
      <c r="A169" s="31">
        <v>166</v>
      </c>
      <c r="B169" s="72" t="s">
        <v>215</v>
      </c>
      <c r="C169" s="75" t="s">
        <v>209</v>
      </c>
      <c r="D169" s="73" t="s">
        <v>170</v>
      </c>
      <c r="E169" s="167" t="str">
        <f>IF(_xlfn.XLOOKUP(D169,'WTG PH-III'!$D$5:$D$198,'WTG PH-III'!$E$5:$E$198,0,0,1)="","",_xlfn.XLOOKUP(D169,'WTG PH-III'!$D$5:$D$198,'WTG PH-III'!$E$5:$E$198,0,0,1))</f>
        <v>F02</v>
      </c>
      <c r="F169" s="529" t="s">
        <v>588</v>
      </c>
      <c r="G169" s="231">
        <v>9</v>
      </c>
      <c r="H169" s="231" t="s">
        <v>588</v>
      </c>
      <c r="I169" s="231">
        <v>1</v>
      </c>
      <c r="J169" s="231"/>
      <c r="K169" s="231"/>
      <c r="L169" s="231" t="s">
        <v>589</v>
      </c>
      <c r="M169" s="231">
        <v>1</v>
      </c>
      <c r="N169" s="231"/>
      <c r="O169" s="231"/>
      <c r="P169" s="251"/>
      <c r="Q169" s="237" t="str">
        <f>IF('WTG PH-III'!AZ170&lt;&gt;"",_xlfn.XLOOKUP(D169,'WTG PH-III'!$D$5:$D$198,'WTG PH-III'!$F$5:$F$198,"",0,1),"")</f>
        <v>HBG</v>
      </c>
      <c r="R169" s="227">
        <v>46064</v>
      </c>
      <c r="S169" s="227">
        <v>46065</v>
      </c>
      <c r="T169" s="227">
        <v>46064</v>
      </c>
      <c r="U169" s="227">
        <v>46065</v>
      </c>
      <c r="V169" s="251"/>
      <c r="W169" s="227" t="s">
        <v>597</v>
      </c>
      <c r="X169" s="227">
        <v>46079</v>
      </c>
      <c r="Y169" s="227">
        <v>46079</v>
      </c>
      <c r="Z169" s="230"/>
      <c r="AA169" s="227" t="s">
        <v>588</v>
      </c>
      <c r="AB169" s="227">
        <v>46077</v>
      </c>
      <c r="AC169" s="233"/>
      <c r="AD169" s="251"/>
      <c r="AE169" s="73" t="s">
        <v>170</v>
      </c>
      <c r="AF169" s="227" t="s">
        <v>592</v>
      </c>
      <c r="AG169" s="230"/>
      <c r="AH169" s="227"/>
      <c r="AI169" s="227"/>
      <c r="AJ169" s="227"/>
      <c r="AK169" s="227"/>
      <c r="AL169" s="227"/>
      <c r="AM169" s="251"/>
      <c r="AN169" s="227"/>
      <c r="AO169" s="227"/>
      <c r="AP169" s="233"/>
    </row>
    <row r="170" spans="1:42" s="234" customFormat="1" ht="12" customHeight="1" x14ac:dyDescent="0.25">
      <c r="A170" s="31">
        <v>167</v>
      </c>
      <c r="B170" s="72" t="s">
        <v>215</v>
      </c>
      <c r="C170" s="75" t="s">
        <v>209</v>
      </c>
      <c r="D170" s="73" t="s">
        <v>171</v>
      </c>
      <c r="E170" s="167" t="str">
        <f>IF(_xlfn.XLOOKUP(D170,'WTG PH-III'!$D$5:$D$198,'WTG PH-III'!$E$5:$E$198,0,0,1)="","",_xlfn.XLOOKUP(D170,'WTG PH-III'!$D$5:$D$198,'WTG PH-III'!$E$5:$E$198,0,0,1))</f>
        <v>F02</v>
      </c>
      <c r="F170" s="529" t="s">
        <v>589</v>
      </c>
      <c r="G170" s="231">
        <v>9</v>
      </c>
      <c r="H170" s="231"/>
      <c r="I170" s="231"/>
      <c r="J170" s="231" t="s">
        <v>588</v>
      </c>
      <c r="K170" s="231">
        <v>1</v>
      </c>
      <c r="L170" s="231" t="s">
        <v>589</v>
      </c>
      <c r="M170" s="231">
        <v>1</v>
      </c>
      <c r="N170" s="231"/>
      <c r="O170" s="231"/>
      <c r="P170" s="251"/>
      <c r="Q170" s="237" t="str">
        <f>IF('WTG PH-III'!AZ171&lt;&gt;"",_xlfn.XLOOKUP(D170,'WTG PH-III'!$D$5:$D$198,'WTG PH-III'!$F$5:$F$198,"",0,1),"")</f>
        <v>DNC</v>
      </c>
      <c r="R170" s="227">
        <v>45977</v>
      </c>
      <c r="S170" s="227">
        <v>45990</v>
      </c>
      <c r="T170" s="227">
        <v>45977</v>
      </c>
      <c r="U170" s="227">
        <v>45990</v>
      </c>
      <c r="V170" s="251"/>
      <c r="W170" s="227" t="s">
        <v>589</v>
      </c>
      <c r="X170" s="227">
        <v>46073</v>
      </c>
      <c r="Y170" s="227">
        <v>46073</v>
      </c>
      <c r="Z170" s="230"/>
      <c r="AA170" s="227"/>
      <c r="AB170" s="227"/>
      <c r="AC170" s="233"/>
      <c r="AD170" s="251"/>
      <c r="AE170" s="73" t="s">
        <v>171</v>
      </c>
      <c r="AF170" s="227" t="s">
        <v>592</v>
      </c>
      <c r="AG170" s="230"/>
      <c r="AH170" s="227"/>
      <c r="AI170" s="227"/>
      <c r="AJ170" s="227"/>
      <c r="AK170" s="227"/>
      <c r="AL170" s="227"/>
      <c r="AM170" s="251"/>
      <c r="AN170" s="227"/>
      <c r="AO170" s="227"/>
      <c r="AP170" s="233"/>
    </row>
    <row r="171" spans="1:42" s="234" customFormat="1" ht="12" customHeight="1" x14ac:dyDescent="0.25">
      <c r="A171" s="31">
        <v>168</v>
      </c>
      <c r="B171" s="72" t="s">
        <v>215</v>
      </c>
      <c r="C171" s="75" t="s">
        <v>209</v>
      </c>
      <c r="D171" s="73" t="s">
        <v>172</v>
      </c>
      <c r="E171" s="167" t="str">
        <f>IF(_xlfn.XLOOKUP(D171,'WTG PH-III'!$D$5:$D$198,'WTG PH-III'!$E$5:$E$198,0,0,1)="","",_xlfn.XLOOKUP(D171,'WTG PH-III'!$D$5:$D$198,'WTG PH-III'!$E$5:$E$198,0,0,1))</f>
        <v>F06</v>
      </c>
      <c r="F171" s="529" t="s">
        <v>588</v>
      </c>
      <c r="G171" s="231">
        <v>9</v>
      </c>
      <c r="H171" s="231"/>
      <c r="I171" s="231"/>
      <c r="J171" s="231"/>
      <c r="K171" s="231"/>
      <c r="L171" s="231"/>
      <c r="M171" s="231"/>
      <c r="N171" s="231"/>
      <c r="O171" s="231"/>
      <c r="P171" s="251"/>
      <c r="Q171" s="237" t="str">
        <f>IF('WTG PH-III'!AZ172&lt;&gt;"",_xlfn.XLOOKUP(D171,'WTG PH-III'!$D$5:$D$198,'WTG PH-III'!$F$5:$F$198,"",0,1),"")</f>
        <v>SHREERAM</v>
      </c>
      <c r="R171" s="227">
        <v>46059</v>
      </c>
      <c r="S171" s="227">
        <v>46060</v>
      </c>
      <c r="T171" s="227">
        <v>46059</v>
      </c>
      <c r="U171" s="227">
        <v>46060</v>
      </c>
      <c r="V171" s="251"/>
      <c r="W171" s="227"/>
      <c r="X171" s="227"/>
      <c r="Y171" s="227"/>
      <c r="Z171" s="230"/>
      <c r="AA171" s="227"/>
      <c r="AB171" s="227"/>
      <c r="AC171" s="233"/>
      <c r="AD171" s="251"/>
      <c r="AE171" s="73" t="s">
        <v>172</v>
      </c>
      <c r="AF171" s="227" t="s">
        <v>598</v>
      </c>
      <c r="AG171" s="230"/>
      <c r="AH171" s="227"/>
      <c r="AI171" s="227"/>
      <c r="AJ171" s="227"/>
      <c r="AK171" s="227"/>
      <c r="AL171" s="227"/>
      <c r="AM171" s="251"/>
      <c r="AN171" s="227"/>
      <c r="AO171" s="227"/>
      <c r="AP171" s="233"/>
    </row>
    <row r="172" spans="1:42" s="234" customFormat="1" ht="12" customHeight="1" x14ac:dyDescent="0.25">
      <c r="A172" s="31">
        <v>169</v>
      </c>
      <c r="B172" s="72" t="s">
        <v>215</v>
      </c>
      <c r="C172" s="75" t="s">
        <v>209</v>
      </c>
      <c r="D172" s="73" t="s">
        <v>173</v>
      </c>
      <c r="E172" s="167" t="str">
        <f>IF(_xlfn.XLOOKUP(D172,'WTG PH-III'!$D$5:$D$198,'WTG PH-III'!$E$5:$E$198,0,0,1)="","",_xlfn.XLOOKUP(D172,'WTG PH-III'!$D$5:$D$198,'WTG PH-III'!$E$5:$E$198,0,0,1))</f>
        <v>F07</v>
      </c>
      <c r="F172" s="529" t="s">
        <v>589</v>
      </c>
      <c r="G172" s="231">
        <v>9</v>
      </c>
      <c r="H172" s="231"/>
      <c r="I172" s="231"/>
      <c r="J172" s="231" t="s">
        <v>588</v>
      </c>
      <c r="K172" s="231">
        <v>1</v>
      </c>
      <c r="L172" s="231"/>
      <c r="M172" s="231"/>
      <c r="N172" s="231"/>
      <c r="O172" s="231"/>
      <c r="P172" s="251"/>
      <c r="Q172" s="237" t="str">
        <f>IF('WTG PH-III'!AZ173&lt;&gt;"",_xlfn.XLOOKUP(D172,'WTG PH-III'!$D$5:$D$198,'WTG PH-III'!$F$5:$F$198,"",0,1),"")</f>
        <v>HBG</v>
      </c>
      <c r="R172" s="227">
        <v>45968</v>
      </c>
      <c r="S172" s="227">
        <v>45970</v>
      </c>
      <c r="T172" s="227">
        <v>45968</v>
      </c>
      <c r="U172" s="227">
        <v>45970</v>
      </c>
      <c r="V172" s="251"/>
      <c r="W172" s="227" t="s">
        <v>588</v>
      </c>
      <c r="X172" s="227">
        <v>46063</v>
      </c>
      <c r="Y172" s="227">
        <v>46063</v>
      </c>
      <c r="Z172" s="230"/>
      <c r="AA172" s="227" t="s">
        <v>589</v>
      </c>
      <c r="AB172" s="227">
        <v>46063</v>
      </c>
      <c r="AC172" s="233"/>
      <c r="AD172" s="251"/>
      <c r="AE172" s="73" t="s">
        <v>173</v>
      </c>
      <c r="AF172" s="227" t="s">
        <v>591</v>
      </c>
      <c r="AG172" s="230"/>
      <c r="AH172" s="227"/>
      <c r="AI172" s="227"/>
      <c r="AJ172" s="227"/>
      <c r="AK172" s="227"/>
      <c r="AL172" s="227"/>
      <c r="AM172" s="251"/>
      <c r="AN172" s="227"/>
      <c r="AO172" s="227"/>
      <c r="AP172" s="233"/>
    </row>
    <row r="173" spans="1:42" s="234" customFormat="1" ht="12" customHeight="1" x14ac:dyDescent="0.25">
      <c r="A173" s="31">
        <v>170</v>
      </c>
      <c r="B173" s="72" t="s">
        <v>215</v>
      </c>
      <c r="C173" s="75" t="s">
        <v>209</v>
      </c>
      <c r="D173" s="73" t="s">
        <v>174</v>
      </c>
      <c r="E173" s="167" t="str">
        <f>IF(_xlfn.XLOOKUP(D173,'WTG PH-III'!$D$5:$D$198,'WTG PH-III'!$E$5:$E$198,0,0,1)="","",_xlfn.XLOOKUP(D173,'WTG PH-III'!$D$5:$D$198,'WTG PH-III'!$E$5:$E$198,0,0,1))</f>
        <v>F05</v>
      </c>
      <c r="F173" s="528"/>
      <c r="G173" s="231"/>
      <c r="H173" s="231"/>
      <c r="I173" s="231"/>
      <c r="J173" s="231"/>
      <c r="K173" s="231"/>
      <c r="L173" s="231"/>
      <c r="M173" s="231"/>
      <c r="N173" s="231"/>
      <c r="O173" s="231"/>
      <c r="P173" s="251"/>
      <c r="Q173" s="237" t="str">
        <f>IF('WTG PH-III'!AZ174&lt;&gt;"",_xlfn.XLOOKUP(D173,'WTG PH-III'!$D$5:$D$198,'WTG PH-III'!$F$5:$F$198,"",0,1),"")</f>
        <v/>
      </c>
      <c r="R173" s="227"/>
      <c r="S173" s="227"/>
      <c r="T173" s="227"/>
      <c r="U173" s="227"/>
      <c r="V173" s="251"/>
      <c r="W173" s="227"/>
      <c r="X173" s="227"/>
      <c r="Y173" s="227"/>
      <c r="Z173" s="230"/>
      <c r="AA173" s="227"/>
      <c r="AB173" s="227"/>
      <c r="AC173" s="233"/>
      <c r="AD173" s="251"/>
      <c r="AE173" s="73" t="s">
        <v>174</v>
      </c>
      <c r="AF173" s="227" t="s">
        <v>592</v>
      </c>
      <c r="AG173" s="230"/>
      <c r="AH173" s="227"/>
      <c r="AI173" s="227"/>
      <c r="AJ173" s="227"/>
      <c r="AK173" s="227"/>
      <c r="AL173" s="227"/>
      <c r="AM173" s="251"/>
      <c r="AN173" s="227"/>
      <c r="AO173" s="227"/>
      <c r="AP173" s="233"/>
    </row>
    <row r="174" spans="1:42" s="234" customFormat="1" ht="12" customHeight="1" x14ac:dyDescent="0.25">
      <c r="A174" s="31">
        <v>171</v>
      </c>
      <c r="B174" s="72" t="s">
        <v>215</v>
      </c>
      <c r="C174" s="75" t="s">
        <v>209</v>
      </c>
      <c r="D174" s="73" t="s">
        <v>175</v>
      </c>
      <c r="E174" s="167" t="str">
        <f>IF(_xlfn.XLOOKUP(D174,'WTG PH-III'!$D$5:$D$198,'WTG PH-III'!$E$5:$E$198,0,0,1)="","",_xlfn.XLOOKUP(D174,'WTG PH-III'!$D$5:$D$198,'WTG PH-III'!$E$5:$E$198,0,0,1))</f>
        <v>F09</v>
      </c>
      <c r="F174" s="529" t="s">
        <v>589</v>
      </c>
      <c r="G174" s="231">
        <v>9</v>
      </c>
      <c r="H174" s="231"/>
      <c r="I174" s="231"/>
      <c r="J174" s="231" t="s">
        <v>588</v>
      </c>
      <c r="K174" s="231">
        <v>1</v>
      </c>
      <c r="L174" s="231"/>
      <c r="M174" s="231"/>
      <c r="N174" s="231"/>
      <c r="O174" s="231"/>
      <c r="P174" s="251"/>
      <c r="Q174" s="237" t="str">
        <f>IF('WTG PH-III'!AZ175&lt;&gt;"",_xlfn.XLOOKUP(D174,'WTG PH-III'!$D$5:$D$198,'WTG PH-III'!$F$5:$F$198,"",0,1),"")</f>
        <v>SHREERAM</v>
      </c>
      <c r="R174" s="227">
        <v>45883</v>
      </c>
      <c r="S174" s="227">
        <v>45885</v>
      </c>
      <c r="T174" s="227">
        <v>45883</v>
      </c>
      <c r="U174" s="227">
        <v>46250</v>
      </c>
      <c r="V174" s="251"/>
      <c r="W174" s="227"/>
      <c r="X174" s="227"/>
      <c r="Y174" s="227"/>
      <c r="Z174" s="230"/>
      <c r="AA174" s="227"/>
      <c r="AB174" s="227"/>
      <c r="AC174" s="227"/>
      <c r="AD174" s="251"/>
      <c r="AE174" s="73" t="s">
        <v>175</v>
      </c>
      <c r="AF174" s="227" t="s">
        <v>592</v>
      </c>
      <c r="AG174" s="230"/>
      <c r="AH174" s="227"/>
      <c r="AI174" s="227"/>
      <c r="AJ174" s="227"/>
      <c r="AK174" s="227"/>
      <c r="AL174" s="227"/>
      <c r="AM174" s="251"/>
      <c r="AN174" s="227"/>
      <c r="AO174" s="227"/>
      <c r="AP174" s="233"/>
    </row>
    <row r="175" spans="1:42" s="234" customFormat="1" ht="12" customHeight="1" x14ac:dyDescent="0.25">
      <c r="A175" s="31">
        <v>172</v>
      </c>
      <c r="B175" s="72" t="s">
        <v>215</v>
      </c>
      <c r="C175" s="75" t="s">
        <v>209</v>
      </c>
      <c r="D175" s="73" t="s">
        <v>176</v>
      </c>
      <c r="E175" s="167" t="str">
        <f>IF(_xlfn.XLOOKUP(D175,'WTG PH-III'!$D$5:$D$198,'WTG PH-III'!$E$5:$E$198,0,0,1)="","",_xlfn.XLOOKUP(D175,'WTG PH-III'!$D$5:$D$198,'WTG PH-III'!$E$5:$E$198,0,0,1))</f>
        <v>F09</v>
      </c>
      <c r="F175" s="529" t="s">
        <v>589</v>
      </c>
      <c r="G175" s="231">
        <v>9</v>
      </c>
      <c r="H175" s="231"/>
      <c r="I175" s="231"/>
      <c r="J175" s="231" t="s">
        <v>588</v>
      </c>
      <c r="K175" s="231">
        <v>1</v>
      </c>
      <c r="L175" s="231"/>
      <c r="M175" s="231"/>
      <c r="N175" s="231"/>
      <c r="O175" s="231"/>
      <c r="P175" s="251"/>
      <c r="Q175" s="237" t="str">
        <f>IF('WTG PH-III'!AZ176&lt;&gt;"",_xlfn.XLOOKUP(D175,'WTG PH-III'!$D$5:$D$198,'WTG PH-III'!$F$5:$F$198,"",0,1),"")</f>
        <v>SHREERAM</v>
      </c>
      <c r="R175" s="227">
        <v>45925</v>
      </c>
      <c r="S175" s="227">
        <v>45927</v>
      </c>
      <c r="T175" s="227">
        <v>45925</v>
      </c>
      <c r="U175" s="227">
        <v>45927</v>
      </c>
      <c r="V175" s="251"/>
      <c r="W175" s="227" t="s">
        <v>588</v>
      </c>
      <c r="X175" s="227">
        <v>46079</v>
      </c>
      <c r="Y175" s="227">
        <v>46079</v>
      </c>
      <c r="Z175" s="230"/>
      <c r="AA175" s="227" t="s">
        <v>588</v>
      </c>
      <c r="AB175" s="227">
        <v>46079</v>
      </c>
      <c r="AC175" s="233"/>
      <c r="AD175" s="251"/>
      <c r="AE175" s="73" t="s">
        <v>176</v>
      </c>
      <c r="AF175" s="227" t="s">
        <v>592</v>
      </c>
      <c r="AG175" s="230"/>
      <c r="AH175" s="227"/>
      <c r="AI175" s="227"/>
      <c r="AJ175" s="227"/>
      <c r="AK175" s="227"/>
      <c r="AL175" s="227"/>
      <c r="AM175" s="251"/>
      <c r="AN175" s="227"/>
      <c r="AO175" s="227"/>
      <c r="AP175" s="233"/>
    </row>
    <row r="176" spans="1:42" s="234" customFormat="1" ht="12" customHeight="1" x14ac:dyDescent="0.25">
      <c r="A176" s="31">
        <v>173</v>
      </c>
      <c r="B176" s="72" t="s">
        <v>215</v>
      </c>
      <c r="C176" s="75" t="s">
        <v>209</v>
      </c>
      <c r="D176" s="73" t="s">
        <v>177</v>
      </c>
      <c r="E176" s="167" t="str">
        <f>IF(_xlfn.XLOOKUP(D176,'WTG PH-III'!$D$5:$D$198,'WTG PH-III'!$E$5:$E$198,0,0,1)="","",_xlfn.XLOOKUP(D176,'WTG PH-III'!$D$5:$D$198,'WTG PH-III'!$E$5:$E$198,0,0,1))</f>
        <v>F02</v>
      </c>
      <c r="F176" s="529" t="s">
        <v>589</v>
      </c>
      <c r="G176" s="231">
        <v>9</v>
      </c>
      <c r="H176" s="231"/>
      <c r="I176" s="231"/>
      <c r="J176" s="231" t="s">
        <v>588</v>
      </c>
      <c r="K176" s="231">
        <v>1</v>
      </c>
      <c r="L176" s="231"/>
      <c r="M176" s="231"/>
      <c r="N176" s="231"/>
      <c r="O176" s="231"/>
      <c r="P176" s="251"/>
      <c r="Q176" s="237" t="str">
        <f>IF('WTG PH-III'!AZ177&lt;&gt;"",_xlfn.XLOOKUP(D176,'WTG PH-III'!$D$5:$D$198,'WTG PH-III'!$F$5:$F$198,"",0,1),"")</f>
        <v>BHAVANI</v>
      </c>
      <c r="R176" s="227">
        <v>45903</v>
      </c>
      <c r="S176" s="227">
        <v>45905</v>
      </c>
      <c r="T176" s="227">
        <v>45903</v>
      </c>
      <c r="U176" s="227">
        <v>45905</v>
      </c>
      <c r="V176" s="251"/>
      <c r="W176" s="227" t="s">
        <v>589</v>
      </c>
      <c r="X176" s="227">
        <v>46077</v>
      </c>
      <c r="Y176" s="227">
        <v>46077</v>
      </c>
      <c r="Z176" s="230"/>
      <c r="AA176" s="227" t="s">
        <v>588</v>
      </c>
      <c r="AB176" s="227">
        <v>46077</v>
      </c>
      <c r="AC176" s="233"/>
      <c r="AD176" s="251"/>
      <c r="AE176" s="73" t="s">
        <v>177</v>
      </c>
      <c r="AF176" s="227" t="s">
        <v>592</v>
      </c>
      <c r="AG176" s="230"/>
      <c r="AH176" s="227"/>
      <c r="AI176" s="227"/>
      <c r="AJ176" s="227"/>
      <c r="AK176" s="227"/>
      <c r="AL176" s="227"/>
      <c r="AM176" s="251"/>
      <c r="AN176" s="227"/>
      <c r="AO176" s="227"/>
      <c r="AP176" s="233"/>
    </row>
    <row r="177" spans="1:42" s="234" customFormat="1" ht="12" customHeight="1" x14ac:dyDescent="0.25">
      <c r="A177" s="31">
        <v>174</v>
      </c>
      <c r="B177" s="72" t="s">
        <v>215</v>
      </c>
      <c r="C177" s="75" t="s">
        <v>209</v>
      </c>
      <c r="D177" s="73" t="s">
        <v>179</v>
      </c>
      <c r="E177" s="167" t="str">
        <f>IF(_xlfn.XLOOKUP(D177,'WTG PH-III'!$D$5:$D$198,'WTG PH-III'!$E$5:$E$198,0,0,1)="","",_xlfn.XLOOKUP(D177,'WTG PH-III'!$D$5:$D$198,'WTG PH-III'!$E$5:$E$198,0,0,1))</f>
        <v>F03</v>
      </c>
      <c r="F177" s="529"/>
      <c r="G177" s="231"/>
      <c r="H177" s="231"/>
      <c r="I177" s="231"/>
      <c r="J177" s="231"/>
      <c r="K177" s="231"/>
      <c r="L177" s="231"/>
      <c r="M177" s="231"/>
      <c r="N177" s="231"/>
      <c r="O177" s="231"/>
      <c r="P177" s="251"/>
      <c r="Q177" s="237" t="str">
        <f>IF('WTG PH-III'!AZ178&lt;&gt;"",_xlfn.XLOOKUP(D177,'WTG PH-III'!$D$5:$D$198,'WTG PH-III'!$F$5:$F$198,"",0,1),"")</f>
        <v/>
      </c>
      <c r="R177" s="227"/>
      <c r="S177" s="227"/>
      <c r="T177" s="227"/>
      <c r="U177" s="227"/>
      <c r="V177" s="251"/>
      <c r="W177" s="227"/>
      <c r="X177" s="227"/>
      <c r="Y177" s="227"/>
      <c r="Z177" s="230"/>
      <c r="AA177" s="227"/>
      <c r="AB177" s="227"/>
      <c r="AC177" s="233"/>
      <c r="AD177" s="251"/>
      <c r="AE177" s="73" t="s">
        <v>179</v>
      </c>
      <c r="AF177" s="227" t="s">
        <v>592</v>
      </c>
      <c r="AG177" s="230"/>
      <c r="AH177" s="227"/>
      <c r="AI177" s="227"/>
      <c r="AJ177" s="227"/>
      <c r="AK177" s="227"/>
      <c r="AL177" s="227"/>
      <c r="AM177" s="251"/>
      <c r="AN177" s="227"/>
      <c r="AO177" s="227"/>
      <c r="AP177" s="233"/>
    </row>
    <row r="178" spans="1:42" s="234" customFormat="1" ht="12" customHeight="1" x14ac:dyDescent="0.25">
      <c r="A178" s="31">
        <v>175</v>
      </c>
      <c r="B178" s="72" t="s">
        <v>215</v>
      </c>
      <c r="C178" s="75" t="s">
        <v>209</v>
      </c>
      <c r="D178" s="73" t="s">
        <v>180</v>
      </c>
      <c r="E178" s="167" t="str">
        <f>IF(_xlfn.XLOOKUP(D178,'WTG PH-III'!$D$5:$D$198,'WTG PH-III'!$E$5:$E$198,0,0,1)="","",_xlfn.XLOOKUP(D178,'WTG PH-III'!$D$5:$D$198,'WTG PH-III'!$E$5:$E$198,0,0,1))</f>
        <v>F03</v>
      </c>
      <c r="F178" s="529"/>
      <c r="G178" s="231"/>
      <c r="H178" s="231"/>
      <c r="I178" s="230"/>
      <c r="J178" s="231" t="s">
        <v>589</v>
      </c>
      <c r="K178" s="231">
        <v>1</v>
      </c>
      <c r="L178" s="231"/>
      <c r="M178" s="231"/>
      <c r="N178" s="231"/>
      <c r="O178" s="231"/>
      <c r="P178" s="251"/>
      <c r="Q178" s="237" t="str">
        <f>IF('WTG PH-III'!AZ179&lt;&gt;"",_xlfn.XLOOKUP(D178,'WTG PH-III'!$D$5:$D$198,'WTG PH-III'!$F$5:$F$198,"",0,1),"")</f>
        <v>BHAVANI</v>
      </c>
      <c r="R178" s="227">
        <v>46036</v>
      </c>
      <c r="S178" s="227">
        <v>46037</v>
      </c>
      <c r="T178" s="227">
        <v>46036</v>
      </c>
      <c r="U178" s="227">
        <v>46042</v>
      </c>
      <c r="V178" s="251"/>
      <c r="W178" s="227"/>
      <c r="X178" s="227"/>
      <c r="Y178" s="227"/>
      <c r="Z178" s="230"/>
      <c r="AA178" s="227"/>
      <c r="AB178" s="227"/>
      <c r="AC178" s="233"/>
      <c r="AD178" s="251"/>
      <c r="AE178" s="73" t="s">
        <v>180</v>
      </c>
      <c r="AF178" s="227" t="s">
        <v>598</v>
      </c>
      <c r="AG178" s="230"/>
      <c r="AH178" s="227"/>
      <c r="AI178" s="227"/>
      <c r="AJ178" s="227"/>
      <c r="AK178" s="227"/>
      <c r="AL178" s="227"/>
      <c r="AM178" s="251"/>
      <c r="AN178" s="227"/>
      <c r="AO178" s="227"/>
      <c r="AP178" s="233"/>
    </row>
    <row r="179" spans="1:42" s="234" customFormat="1" ht="12" customHeight="1" x14ac:dyDescent="0.25">
      <c r="A179" s="31">
        <v>176</v>
      </c>
      <c r="B179" s="72" t="s">
        <v>215</v>
      </c>
      <c r="C179" s="75" t="s">
        <v>209</v>
      </c>
      <c r="D179" s="73" t="s">
        <v>181</v>
      </c>
      <c r="E179" s="167" t="str">
        <f>IF(_xlfn.XLOOKUP(D179,'WTG PH-III'!$D$5:$D$198,'WTG PH-III'!$E$5:$E$198,0,0,1)="","",_xlfn.XLOOKUP(D179,'WTG PH-III'!$D$5:$D$198,'WTG PH-III'!$E$5:$E$198,0,0,1))</f>
        <v>F05</v>
      </c>
      <c r="F179" s="528"/>
      <c r="G179" s="231"/>
      <c r="H179" s="231"/>
      <c r="I179" s="231"/>
      <c r="J179" s="231"/>
      <c r="K179" s="231"/>
      <c r="L179" s="231"/>
      <c r="M179" s="231"/>
      <c r="N179" s="231"/>
      <c r="O179" s="231"/>
      <c r="P179" s="251"/>
      <c r="Q179" s="237" t="str">
        <f>IF('WTG PH-III'!AZ180&lt;&gt;"",_xlfn.XLOOKUP(D179,'WTG PH-III'!$D$5:$D$198,'WTG PH-III'!$F$5:$F$198,"",0,1),"")</f>
        <v/>
      </c>
      <c r="R179" s="227"/>
      <c r="S179" s="227"/>
      <c r="T179" s="227"/>
      <c r="U179" s="227"/>
      <c r="V179" s="251"/>
      <c r="W179" s="227"/>
      <c r="X179" s="227"/>
      <c r="Y179" s="227"/>
      <c r="Z179" s="230"/>
      <c r="AA179" s="227"/>
      <c r="AB179" s="227"/>
      <c r="AC179" s="233"/>
      <c r="AD179" s="251"/>
      <c r="AE179" s="73" t="s">
        <v>181</v>
      </c>
      <c r="AF179" s="227" t="s">
        <v>592</v>
      </c>
      <c r="AG179" s="230"/>
      <c r="AH179" s="227"/>
      <c r="AI179" s="227"/>
      <c r="AJ179" s="227"/>
      <c r="AK179" s="227"/>
      <c r="AL179" s="227"/>
      <c r="AM179" s="251"/>
      <c r="AN179" s="227"/>
      <c r="AO179" s="227"/>
      <c r="AP179" s="233"/>
    </row>
    <row r="180" spans="1:42" s="234" customFormat="1" ht="12" customHeight="1" x14ac:dyDescent="0.25">
      <c r="A180" s="31">
        <v>177</v>
      </c>
      <c r="B180" s="72" t="s">
        <v>215</v>
      </c>
      <c r="C180" s="75" t="s">
        <v>209</v>
      </c>
      <c r="D180" s="73" t="s">
        <v>182</v>
      </c>
      <c r="E180" s="167" t="str">
        <f>IF(_xlfn.XLOOKUP(D180,'WTG PH-III'!$D$5:$D$198,'WTG PH-III'!$E$5:$E$198,0,0,1)="","",_xlfn.XLOOKUP(D180,'WTG PH-III'!$D$5:$D$198,'WTG PH-III'!$E$5:$E$198,0,0,1))</f>
        <v>F06</v>
      </c>
      <c r="F180" s="529"/>
      <c r="G180" s="231"/>
      <c r="H180" s="231"/>
      <c r="I180" s="231"/>
      <c r="J180" s="231"/>
      <c r="K180" s="231"/>
      <c r="L180" s="231"/>
      <c r="M180" s="231"/>
      <c r="N180" s="231"/>
      <c r="O180" s="231"/>
      <c r="P180" s="251"/>
      <c r="Q180" s="237" t="str">
        <f>IF('WTG PH-III'!AZ181&lt;&gt;"",_xlfn.XLOOKUP(D180,'WTG PH-III'!$D$5:$D$198,'WTG PH-III'!$F$5:$F$198,"",0,1),"")</f>
        <v/>
      </c>
      <c r="R180" s="227"/>
      <c r="S180" s="227"/>
      <c r="T180" s="227"/>
      <c r="U180" s="227"/>
      <c r="V180" s="251"/>
      <c r="W180" s="227"/>
      <c r="X180" s="227"/>
      <c r="Y180" s="227"/>
      <c r="Z180" s="230"/>
      <c r="AA180" s="227"/>
      <c r="AB180" s="227"/>
      <c r="AC180" s="233"/>
      <c r="AD180" s="251"/>
      <c r="AE180" s="73" t="s">
        <v>182</v>
      </c>
      <c r="AF180" s="227" t="s">
        <v>592</v>
      </c>
      <c r="AG180" s="230"/>
      <c r="AH180" s="227"/>
      <c r="AI180" s="227"/>
      <c r="AJ180" s="227"/>
      <c r="AK180" s="227"/>
      <c r="AL180" s="227"/>
      <c r="AM180" s="251"/>
      <c r="AN180" s="227"/>
      <c r="AO180" s="227"/>
      <c r="AP180" s="233"/>
    </row>
    <row r="181" spans="1:42" s="234" customFormat="1" ht="12" customHeight="1" x14ac:dyDescent="0.25">
      <c r="A181" s="31">
        <v>178</v>
      </c>
      <c r="B181" s="72" t="s">
        <v>215</v>
      </c>
      <c r="C181" s="75" t="s">
        <v>209</v>
      </c>
      <c r="D181" s="73" t="s">
        <v>183</v>
      </c>
      <c r="E181" s="167" t="str">
        <f>IF(_xlfn.XLOOKUP(D181,'WTG PH-III'!$D$5:$D$198,'WTG PH-III'!$E$5:$E$198,0,0,1)="","",_xlfn.XLOOKUP(D181,'WTG PH-III'!$D$5:$D$198,'WTG PH-III'!$E$5:$E$198,0,0,1))</f>
        <v>F10</v>
      </c>
      <c r="F181" s="528"/>
      <c r="G181" s="231"/>
      <c r="H181" s="231"/>
      <c r="I181" s="231"/>
      <c r="J181" s="231"/>
      <c r="K181" s="231"/>
      <c r="L181" s="231"/>
      <c r="M181" s="231"/>
      <c r="N181" s="231"/>
      <c r="O181" s="231"/>
      <c r="P181" s="251"/>
      <c r="Q181" s="237" t="str">
        <f>IF('WTG PH-III'!AZ182&lt;&gt;"",_xlfn.XLOOKUP(D181,'WTG PH-III'!$D$5:$D$198,'WTG PH-III'!$F$5:$F$198,"",0,1),"")</f>
        <v>BHAVANI</v>
      </c>
      <c r="R181" s="227">
        <v>46071</v>
      </c>
      <c r="S181" s="227">
        <v>46073</v>
      </c>
      <c r="T181" s="227">
        <v>46071</v>
      </c>
      <c r="U181" s="227"/>
      <c r="V181" s="251"/>
      <c r="W181" s="227"/>
      <c r="X181" s="227"/>
      <c r="Y181" s="227"/>
      <c r="Z181" s="230"/>
      <c r="AA181" s="227"/>
      <c r="AB181" s="227"/>
      <c r="AC181" s="233"/>
      <c r="AD181" s="251"/>
      <c r="AE181" s="73" t="s">
        <v>183</v>
      </c>
      <c r="AF181" s="227" t="s">
        <v>591</v>
      </c>
      <c r="AG181" s="230"/>
      <c r="AH181" s="227"/>
      <c r="AI181" s="227"/>
      <c r="AJ181" s="227"/>
      <c r="AK181" s="227"/>
      <c r="AL181" s="227"/>
      <c r="AM181" s="251"/>
      <c r="AN181" s="227"/>
      <c r="AO181" s="227"/>
      <c r="AP181" s="233"/>
    </row>
    <row r="182" spans="1:42" s="234" customFormat="1" ht="12" customHeight="1" x14ac:dyDescent="0.25">
      <c r="A182" s="31">
        <v>179</v>
      </c>
      <c r="B182" s="72" t="s">
        <v>215</v>
      </c>
      <c r="C182" s="75" t="s">
        <v>209</v>
      </c>
      <c r="D182" s="73" t="s">
        <v>184</v>
      </c>
      <c r="E182" s="167" t="str">
        <f>IF(_xlfn.XLOOKUP(D182,'WTG PH-III'!$D$5:$D$198,'WTG PH-III'!$E$5:$E$198,0,0,1)="","",_xlfn.XLOOKUP(D182,'WTG PH-III'!$D$5:$D$198,'WTG PH-III'!$E$5:$E$198,0,0,1))</f>
        <v>F10</v>
      </c>
      <c r="F182" s="529" t="s">
        <v>589</v>
      </c>
      <c r="G182" s="231">
        <v>9</v>
      </c>
      <c r="H182" s="231"/>
      <c r="I182" s="231"/>
      <c r="J182" s="231" t="s">
        <v>588</v>
      </c>
      <c r="K182" s="231">
        <v>1</v>
      </c>
      <c r="L182" s="231"/>
      <c r="M182" s="231"/>
      <c r="N182" s="231"/>
      <c r="O182" s="231"/>
      <c r="P182" s="251"/>
      <c r="Q182" s="237" t="str">
        <f>IF('WTG PH-III'!AZ183&lt;&gt;"",_xlfn.XLOOKUP(D182,'WTG PH-III'!$D$5:$D$198,'WTG PH-III'!$F$5:$F$198,"",0,1),"")</f>
        <v>SHREERAM</v>
      </c>
      <c r="R182" s="227">
        <v>45855</v>
      </c>
      <c r="S182" s="227">
        <v>45856</v>
      </c>
      <c r="T182" s="227">
        <v>45855</v>
      </c>
      <c r="U182" s="227">
        <v>45856</v>
      </c>
      <c r="V182" s="251"/>
      <c r="W182" s="227"/>
      <c r="X182" s="227"/>
      <c r="Y182" s="227"/>
      <c r="Z182" s="230"/>
      <c r="AA182" s="227"/>
      <c r="AB182" s="227"/>
      <c r="AC182" s="233"/>
      <c r="AD182" s="251"/>
      <c r="AE182" s="73" t="s">
        <v>184</v>
      </c>
      <c r="AF182" s="227" t="s">
        <v>592</v>
      </c>
      <c r="AG182" s="230"/>
      <c r="AH182" s="227"/>
      <c r="AI182" s="227"/>
      <c r="AJ182" s="227"/>
      <c r="AK182" s="227"/>
      <c r="AL182" s="227"/>
      <c r="AM182" s="251"/>
      <c r="AN182" s="227"/>
      <c r="AO182" s="227"/>
      <c r="AP182" s="233"/>
    </row>
    <row r="183" spans="1:42" s="234" customFormat="1" ht="12" customHeight="1" x14ac:dyDescent="0.25">
      <c r="A183" s="31">
        <v>180</v>
      </c>
      <c r="B183" s="72" t="s">
        <v>215</v>
      </c>
      <c r="C183" s="75" t="s">
        <v>209</v>
      </c>
      <c r="D183" s="73" t="s">
        <v>185</v>
      </c>
      <c r="E183" s="167" t="str">
        <f>IF(_xlfn.XLOOKUP(D183,'WTG PH-III'!$D$5:$D$198,'WTG PH-III'!$E$5:$E$198,0,0,1)="","",_xlfn.XLOOKUP(D183,'WTG PH-III'!$D$5:$D$198,'WTG PH-III'!$E$5:$E$198,0,0,1))</f>
        <v>F02</v>
      </c>
      <c r="F183" s="528"/>
      <c r="G183" s="231"/>
      <c r="H183" s="231"/>
      <c r="I183" s="231"/>
      <c r="J183" s="231" t="s">
        <v>588</v>
      </c>
      <c r="K183" s="231">
        <v>1</v>
      </c>
      <c r="L183" s="231"/>
      <c r="M183" s="231"/>
      <c r="N183" s="231"/>
      <c r="O183" s="231"/>
      <c r="P183" s="251"/>
      <c r="Q183" s="237" t="str">
        <f>IF('WTG PH-III'!AZ184&lt;&gt;"",_xlfn.XLOOKUP(D183,'WTG PH-III'!$D$5:$D$198,'WTG PH-III'!$F$5:$F$198,"",0,1),"")</f>
        <v>SHREEJI</v>
      </c>
      <c r="R183" s="227">
        <v>46001</v>
      </c>
      <c r="S183" s="227">
        <v>46072</v>
      </c>
      <c r="T183" s="227">
        <v>46001</v>
      </c>
      <c r="U183" s="227">
        <v>46072</v>
      </c>
      <c r="V183" s="251"/>
      <c r="W183" s="227" t="s">
        <v>588</v>
      </c>
      <c r="X183" s="227">
        <v>46073</v>
      </c>
      <c r="Y183" s="227">
        <v>46073</v>
      </c>
      <c r="Z183" s="230"/>
      <c r="AA183" s="227" t="s">
        <v>588</v>
      </c>
      <c r="AB183" s="227">
        <v>46078</v>
      </c>
      <c r="AC183" s="233"/>
      <c r="AD183" s="251"/>
      <c r="AE183" s="73" t="s">
        <v>185</v>
      </c>
      <c r="AF183" s="227" t="s">
        <v>591</v>
      </c>
      <c r="AG183" s="230"/>
      <c r="AH183" s="227"/>
      <c r="AI183" s="227"/>
      <c r="AJ183" s="227"/>
      <c r="AK183" s="227"/>
      <c r="AL183" s="227"/>
      <c r="AM183" s="251"/>
      <c r="AN183" s="227"/>
      <c r="AO183" s="227"/>
      <c r="AP183" s="233"/>
    </row>
    <row r="184" spans="1:42" s="234" customFormat="1" ht="12" customHeight="1" x14ac:dyDescent="0.25">
      <c r="A184" s="31">
        <v>181</v>
      </c>
      <c r="B184" s="73" t="s">
        <v>215</v>
      </c>
      <c r="C184" s="75" t="s">
        <v>209</v>
      </c>
      <c r="D184" s="73" t="s">
        <v>186</v>
      </c>
      <c r="E184" s="167" t="str">
        <f>IF(_xlfn.XLOOKUP(D184,'WTG PH-III'!$D$5:$D$198,'WTG PH-III'!$E$5:$E$198,0,0,1)="","",_xlfn.XLOOKUP(D184,'WTG PH-III'!$D$5:$D$198,'WTG PH-III'!$E$5:$E$198,0,0,1))</f>
        <v>F03</v>
      </c>
      <c r="F184" s="528"/>
      <c r="G184" s="231"/>
      <c r="H184" s="231"/>
      <c r="I184" s="231"/>
      <c r="J184" s="231"/>
      <c r="K184" s="231"/>
      <c r="L184" s="231"/>
      <c r="M184" s="231"/>
      <c r="N184" s="231"/>
      <c r="O184" s="231"/>
      <c r="P184" s="251"/>
      <c r="Q184" s="237" t="str">
        <f>IF('WTG PH-III'!AZ185&lt;&gt;"",_xlfn.XLOOKUP(D184,'WTG PH-III'!$D$5:$D$198,'WTG PH-III'!$F$5:$F$198,"",0,1),"")</f>
        <v>SHREERAM</v>
      </c>
      <c r="R184" s="227">
        <v>46075</v>
      </c>
      <c r="S184" s="227">
        <v>46077</v>
      </c>
      <c r="T184" s="227">
        <v>46075</v>
      </c>
      <c r="U184" s="227">
        <v>46077</v>
      </c>
      <c r="V184" s="251"/>
      <c r="W184" s="227"/>
      <c r="X184" s="227"/>
      <c r="Y184" s="227"/>
      <c r="Z184" s="230"/>
      <c r="AA184" s="227"/>
      <c r="AB184" s="227"/>
      <c r="AC184" s="233"/>
      <c r="AD184" s="251"/>
      <c r="AE184" s="73" t="s">
        <v>186</v>
      </c>
      <c r="AF184" s="227" t="s">
        <v>592</v>
      </c>
      <c r="AG184" s="230"/>
      <c r="AH184" s="227"/>
      <c r="AI184" s="227"/>
      <c r="AJ184" s="227"/>
      <c r="AK184" s="227"/>
      <c r="AL184" s="227"/>
      <c r="AM184" s="251"/>
      <c r="AN184" s="227"/>
      <c r="AO184" s="227"/>
      <c r="AP184" s="233"/>
    </row>
    <row r="185" spans="1:42" s="234" customFormat="1" ht="12" customHeight="1" x14ac:dyDescent="0.25">
      <c r="A185" s="31">
        <v>182</v>
      </c>
      <c r="B185" s="73" t="s">
        <v>215</v>
      </c>
      <c r="C185" s="72" t="s">
        <v>209</v>
      </c>
      <c r="D185" s="73" t="s">
        <v>187</v>
      </c>
      <c r="E185" s="167" t="str">
        <f>IF(_xlfn.XLOOKUP(D185,'WTG PH-III'!$D$5:$D$198,'WTG PH-III'!$E$5:$E$198,0,0,1)="","",_xlfn.XLOOKUP(D185,'WTG PH-III'!$D$5:$D$198,'WTG PH-III'!$E$5:$E$198,0,0,1))</f>
        <v>F03</v>
      </c>
      <c r="F185" s="529" t="s">
        <v>589</v>
      </c>
      <c r="G185" s="231">
        <v>9</v>
      </c>
      <c r="H185" s="231"/>
      <c r="I185" s="231"/>
      <c r="J185" s="231" t="s">
        <v>588</v>
      </c>
      <c r="K185" s="231">
        <v>1</v>
      </c>
      <c r="L185" s="231"/>
      <c r="M185" s="231"/>
      <c r="N185" s="231"/>
      <c r="O185" s="231"/>
      <c r="P185" s="251"/>
      <c r="Q185" s="237" t="str">
        <f>IF('WTG PH-III'!AZ186&lt;&gt;"",_xlfn.XLOOKUP(D185,'WTG PH-III'!$D$5:$D$198,'WTG PH-III'!$F$5:$F$198,"",0,1),"")</f>
        <v>SHREEJI</v>
      </c>
      <c r="R185" s="227">
        <v>45904</v>
      </c>
      <c r="S185" s="227">
        <v>45905</v>
      </c>
      <c r="T185" s="227">
        <v>45904</v>
      </c>
      <c r="U185" s="227">
        <v>45905</v>
      </c>
      <c r="V185" s="251"/>
      <c r="W185" s="227"/>
      <c r="X185" s="227"/>
      <c r="Y185" s="227"/>
      <c r="Z185" s="230"/>
      <c r="AA185" s="227"/>
      <c r="AB185" s="227"/>
      <c r="AC185" s="233"/>
      <c r="AD185" s="251"/>
      <c r="AE185" s="73" t="s">
        <v>187</v>
      </c>
      <c r="AF185" s="227" t="s">
        <v>591</v>
      </c>
      <c r="AG185" s="230"/>
      <c r="AH185" s="227"/>
      <c r="AI185" s="227"/>
      <c r="AJ185" s="227"/>
      <c r="AK185" s="227"/>
      <c r="AL185" s="227"/>
      <c r="AM185" s="251"/>
      <c r="AN185" s="227"/>
      <c r="AO185" s="227"/>
      <c r="AP185" s="233"/>
    </row>
    <row r="186" spans="1:42" s="234" customFormat="1" ht="12" customHeight="1" x14ac:dyDescent="0.25">
      <c r="A186" s="31">
        <v>183</v>
      </c>
      <c r="B186" s="73" t="s">
        <v>215</v>
      </c>
      <c r="C186" s="72" t="s">
        <v>209</v>
      </c>
      <c r="D186" s="73" t="s">
        <v>178</v>
      </c>
      <c r="E186" s="167" t="str">
        <f>IF(_xlfn.XLOOKUP(D186,'WTG PH-III'!$D$5:$D$198,'WTG PH-III'!$E$5:$E$198,0,0,1)="","",_xlfn.XLOOKUP(D186,'WTG PH-III'!$D$5:$D$198,'WTG PH-III'!$E$5:$E$198,0,0,1))</f>
        <v>F12</v>
      </c>
      <c r="F186" s="529"/>
      <c r="G186" s="231"/>
      <c r="H186" s="231"/>
      <c r="I186" s="231"/>
      <c r="J186" s="231"/>
      <c r="K186" s="231"/>
      <c r="L186" s="231"/>
      <c r="M186" s="231"/>
      <c r="N186" s="231"/>
      <c r="O186" s="231"/>
      <c r="P186" s="251"/>
      <c r="Q186" s="237" t="str">
        <f>IF('WTG PH-III'!AZ187&lt;&gt;"",_xlfn.XLOOKUP(D186,'WTG PH-III'!$D$5:$D$198,'WTG PH-III'!$F$5:$F$198,"",0,1),"")</f>
        <v/>
      </c>
      <c r="R186" s="227"/>
      <c r="S186" s="227"/>
      <c r="T186" s="227"/>
      <c r="U186" s="227"/>
      <c r="V186" s="251"/>
      <c r="W186" s="227"/>
      <c r="X186" s="227"/>
      <c r="Y186" s="227"/>
      <c r="Z186" s="230"/>
      <c r="AA186" s="227"/>
      <c r="AB186" s="227"/>
      <c r="AC186" s="233"/>
      <c r="AD186" s="251"/>
      <c r="AE186" s="73" t="s">
        <v>178</v>
      </c>
      <c r="AF186" s="227" t="s">
        <v>592</v>
      </c>
      <c r="AG186" s="230"/>
      <c r="AH186" s="227"/>
      <c r="AI186" s="227"/>
      <c r="AJ186" s="227"/>
      <c r="AK186" s="227"/>
      <c r="AL186" s="227"/>
      <c r="AM186" s="251"/>
      <c r="AN186" s="227"/>
      <c r="AO186" s="227"/>
      <c r="AP186" s="233"/>
    </row>
    <row r="187" spans="1:42" s="234" customFormat="1" ht="12" customHeight="1" x14ac:dyDescent="0.25">
      <c r="A187" s="31">
        <v>184</v>
      </c>
      <c r="B187" s="73" t="s">
        <v>215</v>
      </c>
      <c r="C187" s="72" t="s">
        <v>209</v>
      </c>
      <c r="D187" s="73" t="s">
        <v>188</v>
      </c>
      <c r="E187" s="167" t="str">
        <f>IF(_xlfn.XLOOKUP(D187,'WTG PH-III'!$D$5:$D$198,'WTG PH-III'!$E$5:$E$198,0,0,1)="","",_xlfn.XLOOKUP(D187,'WTG PH-III'!$D$5:$D$198,'WTG PH-III'!$E$5:$E$198,0,0,1))</f>
        <v>F10</v>
      </c>
      <c r="F187" s="529"/>
      <c r="G187" s="233"/>
      <c r="H187" s="233"/>
      <c r="I187" s="231"/>
      <c r="J187" s="231"/>
      <c r="K187" s="231"/>
      <c r="L187" s="231"/>
      <c r="M187" s="231"/>
      <c r="N187" s="231"/>
      <c r="O187" s="231"/>
      <c r="P187" s="251"/>
      <c r="Q187" s="237" t="str">
        <f>IF('WTG PH-III'!AZ188&lt;&gt;"",_xlfn.XLOOKUP(D187,'WTG PH-III'!$D$5:$D$198,'WTG PH-III'!$F$5:$F$198,"",0,1),"")</f>
        <v>SHREEJI</v>
      </c>
      <c r="R187" s="227">
        <v>46069</v>
      </c>
      <c r="S187" s="227">
        <v>46071</v>
      </c>
      <c r="T187" s="227">
        <v>46069</v>
      </c>
      <c r="U187" s="227">
        <v>46071</v>
      </c>
      <c r="V187" s="251"/>
      <c r="W187" s="227"/>
      <c r="X187" s="227"/>
      <c r="Y187" s="227"/>
      <c r="Z187" s="230"/>
      <c r="AA187" s="227"/>
      <c r="AB187" s="227"/>
      <c r="AC187" s="233"/>
      <c r="AD187" s="251"/>
      <c r="AE187" s="73" t="s">
        <v>188</v>
      </c>
      <c r="AF187" s="227" t="s">
        <v>592</v>
      </c>
      <c r="AG187" s="230"/>
      <c r="AH187" s="227"/>
      <c r="AI187" s="227"/>
      <c r="AJ187" s="227"/>
      <c r="AK187" s="227"/>
      <c r="AL187" s="227"/>
      <c r="AM187" s="251"/>
      <c r="AN187" s="227"/>
      <c r="AO187" s="227"/>
      <c r="AP187" s="233"/>
    </row>
    <row r="188" spans="1:42" s="234" customFormat="1" ht="12" customHeight="1" x14ac:dyDescent="0.25">
      <c r="A188" s="31">
        <v>185</v>
      </c>
      <c r="B188" s="73" t="s">
        <v>215</v>
      </c>
      <c r="C188" s="72" t="s">
        <v>209</v>
      </c>
      <c r="D188" s="73" t="s">
        <v>189</v>
      </c>
      <c r="E188" s="167" t="str">
        <f>IF(_xlfn.XLOOKUP(D188,'WTG PH-III'!$D$5:$D$198,'WTG PH-III'!$E$5:$E$198,0,0,1)="","",_xlfn.XLOOKUP(D188,'WTG PH-III'!$D$5:$D$198,'WTG PH-III'!$E$5:$E$198,0,0,1))</f>
        <v>F03</v>
      </c>
      <c r="F188" s="529"/>
      <c r="G188" s="231"/>
      <c r="H188" s="231"/>
      <c r="I188" s="231"/>
      <c r="J188" s="231"/>
      <c r="K188" s="231"/>
      <c r="L188" s="231"/>
      <c r="M188" s="231"/>
      <c r="N188" s="231"/>
      <c r="O188" s="231"/>
      <c r="P188" s="251"/>
      <c r="Q188" s="237" t="str">
        <f>IF('WTG PH-III'!AZ189&lt;&gt;"",_xlfn.XLOOKUP(D188,'WTG PH-III'!$D$5:$D$198,'WTG PH-III'!$F$5:$F$198,"",0,1),"")</f>
        <v/>
      </c>
      <c r="R188" s="227"/>
      <c r="S188" s="227"/>
      <c r="T188" s="227"/>
      <c r="U188" s="227"/>
      <c r="V188" s="251"/>
      <c r="W188" s="227"/>
      <c r="X188" s="227"/>
      <c r="Y188" s="227"/>
      <c r="Z188" s="230"/>
      <c r="AA188" s="227"/>
      <c r="AB188" s="227"/>
      <c r="AC188" s="233"/>
      <c r="AD188" s="251"/>
      <c r="AE188" s="73" t="s">
        <v>189</v>
      </c>
      <c r="AF188" s="227" t="s">
        <v>596</v>
      </c>
      <c r="AG188" s="230"/>
      <c r="AH188" s="227"/>
      <c r="AI188" s="227"/>
      <c r="AJ188" s="227"/>
      <c r="AK188" s="227"/>
      <c r="AL188" s="227"/>
      <c r="AM188" s="251"/>
      <c r="AN188" s="227"/>
      <c r="AO188" s="227"/>
      <c r="AP188" s="233"/>
    </row>
    <row r="189" spans="1:42" s="234" customFormat="1" ht="12" customHeight="1" x14ac:dyDescent="0.25">
      <c r="A189" s="31">
        <v>186</v>
      </c>
      <c r="B189" s="73" t="s">
        <v>215</v>
      </c>
      <c r="C189" s="73" t="s">
        <v>209</v>
      </c>
      <c r="D189" s="73" t="s">
        <v>190</v>
      </c>
      <c r="E189" s="167" t="str">
        <f>IF(_xlfn.XLOOKUP(D189,'WTG PH-III'!$D$5:$D$198,'WTG PH-III'!$E$5:$E$198,0,0,1)="","",_xlfn.XLOOKUP(D189,'WTG PH-III'!$D$5:$D$198,'WTG PH-III'!$E$5:$E$198,0,0,1))</f>
        <v>F04</v>
      </c>
      <c r="F189" s="529" t="s">
        <v>589</v>
      </c>
      <c r="G189" s="231">
        <v>9</v>
      </c>
      <c r="H189" s="231"/>
      <c r="I189" s="231"/>
      <c r="J189" s="231" t="s">
        <v>588</v>
      </c>
      <c r="K189" s="231">
        <v>1</v>
      </c>
      <c r="L189" s="231"/>
      <c r="M189" s="231"/>
      <c r="N189" s="231"/>
      <c r="O189" s="231"/>
      <c r="P189" s="251"/>
      <c r="Q189" s="237" t="str">
        <f>IF('WTG PH-III'!AZ190&lt;&gt;"",_xlfn.XLOOKUP(D189,'WTG PH-III'!$D$5:$D$198,'WTG PH-III'!$F$5:$F$198,"",0,1),"")</f>
        <v>SHREEJI</v>
      </c>
      <c r="R189" s="227">
        <v>46017</v>
      </c>
      <c r="S189" s="227">
        <v>46018</v>
      </c>
      <c r="T189" s="227">
        <v>46017</v>
      </c>
      <c r="U189" s="227">
        <v>46018</v>
      </c>
      <c r="V189" s="251"/>
      <c r="W189" s="227" t="s">
        <v>588</v>
      </c>
      <c r="X189" s="227">
        <v>46066</v>
      </c>
      <c r="Y189" s="227">
        <v>46066</v>
      </c>
      <c r="Z189" s="230"/>
      <c r="AA189" s="227" t="s">
        <v>588</v>
      </c>
      <c r="AB189" s="227">
        <v>46067</v>
      </c>
      <c r="AC189" s="233"/>
      <c r="AD189" s="251"/>
      <c r="AE189" s="73" t="s">
        <v>190</v>
      </c>
      <c r="AF189" s="227" t="s">
        <v>596</v>
      </c>
      <c r="AG189" s="230"/>
      <c r="AH189" s="227"/>
      <c r="AI189" s="227"/>
      <c r="AJ189" s="227"/>
      <c r="AK189" s="227"/>
      <c r="AL189" s="227"/>
      <c r="AM189" s="251"/>
      <c r="AN189" s="227"/>
      <c r="AO189" s="227"/>
      <c r="AP189" s="233"/>
    </row>
    <row r="190" spans="1:42" s="234" customFormat="1" ht="12" customHeight="1" x14ac:dyDescent="0.25">
      <c r="A190" s="31">
        <v>187</v>
      </c>
      <c r="B190" s="73" t="s">
        <v>215</v>
      </c>
      <c r="C190" s="73" t="s">
        <v>209</v>
      </c>
      <c r="D190" s="73" t="s">
        <v>191</v>
      </c>
      <c r="E190" s="167" t="str">
        <f>IF(_xlfn.XLOOKUP(D190,'WTG PH-III'!$D$5:$D$198,'WTG PH-III'!$E$5:$E$198,0,0,1)="","",_xlfn.XLOOKUP(D190,'WTG PH-III'!$D$5:$D$198,'WTG PH-III'!$E$5:$E$198,0,0,1))</f>
        <v>F04</v>
      </c>
      <c r="F190" s="529"/>
      <c r="G190" s="231"/>
      <c r="H190" s="231"/>
      <c r="I190" s="231"/>
      <c r="J190" s="231"/>
      <c r="K190" s="231"/>
      <c r="L190" s="231"/>
      <c r="M190" s="231"/>
      <c r="N190" s="231"/>
      <c r="O190" s="231"/>
      <c r="P190" s="251"/>
      <c r="Q190" s="237" t="str">
        <f>IF('WTG PH-III'!AZ191&lt;&gt;"",_xlfn.XLOOKUP(D190,'WTG PH-III'!$D$5:$D$198,'WTG PH-III'!$F$5:$F$198,"",0,1),"")</f>
        <v/>
      </c>
      <c r="R190" s="227"/>
      <c r="S190" s="227"/>
      <c r="T190" s="227"/>
      <c r="U190" s="227"/>
      <c r="V190" s="251"/>
      <c r="W190" s="227"/>
      <c r="X190" s="227"/>
      <c r="Y190" s="227"/>
      <c r="Z190" s="230"/>
      <c r="AA190" s="227"/>
      <c r="AB190" s="227"/>
      <c r="AC190" s="233"/>
      <c r="AD190" s="251"/>
      <c r="AE190" s="73" t="s">
        <v>191</v>
      </c>
      <c r="AF190" s="227" t="s">
        <v>592</v>
      </c>
      <c r="AG190" s="230"/>
      <c r="AH190" s="227"/>
      <c r="AI190" s="227"/>
      <c r="AJ190" s="227"/>
      <c r="AK190" s="227"/>
      <c r="AL190" s="227"/>
      <c r="AM190" s="251"/>
      <c r="AN190" s="227"/>
      <c r="AO190" s="227"/>
      <c r="AP190" s="233"/>
    </row>
    <row r="191" spans="1:42" s="234" customFormat="1" ht="12" customHeight="1" x14ac:dyDescent="0.25">
      <c r="A191" s="31">
        <v>188</v>
      </c>
      <c r="B191" s="73" t="s">
        <v>215</v>
      </c>
      <c r="C191" s="73" t="s">
        <v>209</v>
      </c>
      <c r="D191" s="73" t="s">
        <v>192</v>
      </c>
      <c r="E191" s="167" t="str">
        <f>IF(_xlfn.XLOOKUP(D191,'WTG PH-III'!$D$5:$D$198,'WTG PH-III'!$E$5:$E$198,0,0,1)="","",_xlfn.XLOOKUP(D191,'WTG PH-III'!$D$5:$D$198,'WTG PH-III'!$E$5:$E$198,0,0,1))</f>
        <v>F11</v>
      </c>
      <c r="F191" s="529" t="s">
        <v>589</v>
      </c>
      <c r="G191" s="231">
        <v>9</v>
      </c>
      <c r="H191" s="231"/>
      <c r="I191" s="231"/>
      <c r="J191" s="231" t="s">
        <v>588</v>
      </c>
      <c r="K191" s="231">
        <v>1</v>
      </c>
      <c r="L191" s="231"/>
      <c r="M191" s="231"/>
      <c r="N191" s="231"/>
      <c r="O191" s="231"/>
      <c r="P191" s="251"/>
      <c r="Q191" s="237" t="str">
        <f>IF('WTG PH-III'!AZ192&lt;&gt;"",_xlfn.XLOOKUP(D191,'WTG PH-III'!$D$5:$D$198,'WTG PH-III'!$F$5:$F$198,"",0,1),"")</f>
        <v>SHREEJI</v>
      </c>
      <c r="R191" s="227">
        <v>45997</v>
      </c>
      <c r="S191" s="227">
        <v>46019</v>
      </c>
      <c r="T191" s="227">
        <v>45997</v>
      </c>
      <c r="U191" s="227">
        <v>46019</v>
      </c>
      <c r="V191" s="251"/>
      <c r="W191" s="227" t="s">
        <v>589</v>
      </c>
      <c r="X191" s="227">
        <v>46071</v>
      </c>
      <c r="Y191" s="227">
        <v>46071</v>
      </c>
      <c r="Z191" s="230"/>
      <c r="AA191" s="227" t="s">
        <v>589</v>
      </c>
      <c r="AB191" s="227">
        <v>46071</v>
      </c>
      <c r="AC191" s="227"/>
      <c r="AD191" s="251"/>
      <c r="AE191" s="73" t="s">
        <v>192</v>
      </c>
      <c r="AF191" s="227" t="s">
        <v>591</v>
      </c>
      <c r="AG191" s="230"/>
      <c r="AH191" s="227">
        <v>46080</v>
      </c>
      <c r="AI191" s="952">
        <v>46080</v>
      </c>
      <c r="AJ191" s="232"/>
      <c r="AK191" s="232"/>
      <c r="AL191" s="232"/>
      <c r="AM191" s="251"/>
      <c r="AN191" s="227"/>
      <c r="AO191" s="227"/>
      <c r="AP191" s="233"/>
    </row>
    <row r="192" spans="1:42" s="234" customFormat="1" ht="12" customHeight="1" x14ac:dyDescent="0.25">
      <c r="A192" s="31">
        <v>189</v>
      </c>
      <c r="B192" s="73" t="s">
        <v>215</v>
      </c>
      <c r="C192" s="73" t="s">
        <v>209</v>
      </c>
      <c r="D192" s="73" t="s">
        <v>193</v>
      </c>
      <c r="E192" s="167" t="str">
        <f>IF(_xlfn.XLOOKUP(D192,'WTG PH-III'!$D$5:$D$198,'WTG PH-III'!$E$5:$E$198,0,0,1)="","",_xlfn.XLOOKUP(D192,'WTG PH-III'!$D$5:$D$198,'WTG PH-III'!$E$5:$E$198,0,0,1))</f>
        <v>F04</v>
      </c>
      <c r="F192" s="528"/>
      <c r="G192" s="231"/>
      <c r="H192" s="231"/>
      <c r="I192" s="231"/>
      <c r="J192" s="231"/>
      <c r="K192" s="231"/>
      <c r="L192" s="231"/>
      <c r="M192" s="231"/>
      <c r="N192" s="231"/>
      <c r="O192" s="231"/>
      <c r="P192" s="251"/>
      <c r="Q192" s="237" t="str">
        <f>IF('WTG PH-III'!AZ193&lt;&gt;"",_xlfn.XLOOKUP(D192,'WTG PH-III'!$D$5:$D$198,'WTG PH-III'!$F$5:$F$198,"",0,1),"")</f>
        <v/>
      </c>
      <c r="R192" s="227"/>
      <c r="S192" s="227"/>
      <c r="T192" s="227"/>
      <c r="U192" s="227"/>
      <c r="V192" s="251"/>
      <c r="W192" s="227"/>
      <c r="X192" s="227"/>
      <c r="Y192" s="227"/>
      <c r="Z192" s="230"/>
      <c r="AA192" s="227"/>
      <c r="AB192" s="227"/>
      <c r="AC192" s="227"/>
      <c r="AD192" s="251"/>
      <c r="AE192" s="73" t="s">
        <v>193</v>
      </c>
      <c r="AF192" s="227" t="s">
        <v>591</v>
      </c>
      <c r="AG192" s="230"/>
      <c r="AH192" s="227"/>
      <c r="AI192" s="227"/>
      <c r="AJ192" s="227"/>
      <c r="AK192" s="227"/>
      <c r="AL192" s="227"/>
      <c r="AM192" s="251"/>
      <c r="AN192" s="227"/>
      <c r="AO192" s="227"/>
      <c r="AP192" s="233"/>
    </row>
    <row r="193" spans="1:42" s="234" customFormat="1" ht="12" customHeight="1" x14ac:dyDescent="0.25">
      <c r="A193" s="31">
        <v>190</v>
      </c>
      <c r="B193" s="73" t="s">
        <v>215</v>
      </c>
      <c r="C193" s="73" t="s">
        <v>209</v>
      </c>
      <c r="D193" s="73" t="s">
        <v>194</v>
      </c>
      <c r="E193" s="167" t="str">
        <f>IF(_xlfn.XLOOKUP(D193,'WTG PH-III'!$D$5:$D$198,'WTG PH-III'!$E$5:$E$198,0,0,1)="","",_xlfn.XLOOKUP(D193,'WTG PH-III'!$D$5:$D$198,'WTG PH-III'!$E$5:$E$198,0,0,1))</f>
        <v>F04</v>
      </c>
      <c r="F193" s="528"/>
      <c r="G193" s="231"/>
      <c r="H193" s="231"/>
      <c r="I193" s="231"/>
      <c r="J193" s="231"/>
      <c r="K193" s="231"/>
      <c r="L193" s="231"/>
      <c r="M193" s="231"/>
      <c r="N193" s="231"/>
      <c r="O193" s="231"/>
      <c r="P193" s="251"/>
      <c r="Q193" s="237" t="str">
        <f>IF('WTG PH-III'!AZ194&lt;&gt;"",_xlfn.XLOOKUP(D193,'WTG PH-III'!$D$5:$D$198,'WTG PH-III'!$F$5:$F$198,"",0,1),"")</f>
        <v>BHAVANI</v>
      </c>
      <c r="R193" s="227">
        <v>46038</v>
      </c>
      <c r="S193" s="227">
        <v>46039</v>
      </c>
      <c r="T193" s="227">
        <v>46038</v>
      </c>
      <c r="U193" s="227">
        <v>46039</v>
      </c>
      <c r="V193" s="251"/>
      <c r="W193" s="227" t="s">
        <v>588</v>
      </c>
      <c r="X193" s="227">
        <v>46070</v>
      </c>
      <c r="Y193" s="227">
        <v>46070</v>
      </c>
      <c r="Z193" s="230"/>
      <c r="AA193" s="227" t="s">
        <v>588</v>
      </c>
      <c r="AB193" s="227">
        <v>46070</v>
      </c>
      <c r="AC193" s="227"/>
      <c r="AD193" s="251"/>
      <c r="AE193" s="73" t="s">
        <v>194</v>
      </c>
      <c r="AF193" s="227" t="s">
        <v>598</v>
      </c>
      <c r="AG193" s="230"/>
      <c r="AH193" s="227"/>
      <c r="AI193" s="227"/>
      <c r="AJ193" s="227"/>
      <c r="AK193" s="227"/>
      <c r="AL193" s="227"/>
      <c r="AM193" s="251"/>
      <c r="AN193" s="227"/>
      <c r="AO193" s="227"/>
      <c r="AP193" s="233"/>
    </row>
    <row r="194" spans="1:42" s="234" customFormat="1" ht="12" customHeight="1" x14ac:dyDescent="0.25">
      <c r="A194" s="31">
        <v>191</v>
      </c>
      <c r="B194" s="73" t="s">
        <v>215</v>
      </c>
      <c r="C194" s="73" t="s">
        <v>209</v>
      </c>
      <c r="D194" s="73" t="s">
        <v>195</v>
      </c>
      <c r="E194" s="167" t="str">
        <f>IF(_xlfn.XLOOKUP(D194,'WTG PH-III'!$D$5:$D$198,'WTG PH-III'!$E$5:$E$198,0,0,1)="","",_xlfn.XLOOKUP(D194,'WTG PH-III'!$D$5:$D$198,'WTG PH-III'!$E$5:$E$198,0,0,1))</f>
        <v>F04</v>
      </c>
      <c r="F194" s="528"/>
      <c r="G194" s="231"/>
      <c r="H194" s="231"/>
      <c r="I194" s="231"/>
      <c r="J194" s="231"/>
      <c r="K194" s="231"/>
      <c r="L194" s="231"/>
      <c r="M194" s="231"/>
      <c r="N194" s="231"/>
      <c r="O194" s="231"/>
      <c r="P194" s="251"/>
      <c r="Q194" s="237" t="str">
        <f>IF('WTG PH-III'!AZ195&lt;&gt;"",_xlfn.XLOOKUP(D194,'WTG PH-III'!$D$5:$D$198,'WTG PH-III'!$F$5:$F$198,"",0,1),"")</f>
        <v/>
      </c>
      <c r="R194" s="227"/>
      <c r="S194" s="227"/>
      <c r="T194" s="227"/>
      <c r="U194" s="227"/>
      <c r="V194" s="251"/>
      <c r="W194" s="227"/>
      <c r="X194" s="227"/>
      <c r="Y194" s="227"/>
      <c r="Z194" s="230"/>
      <c r="AA194" s="227"/>
      <c r="AB194" s="227"/>
      <c r="AC194" s="227"/>
      <c r="AD194" s="251"/>
      <c r="AE194" s="73" t="s">
        <v>195</v>
      </c>
      <c r="AF194" s="227" t="s">
        <v>592</v>
      </c>
      <c r="AG194" s="230"/>
      <c r="AH194" s="227"/>
      <c r="AI194" s="227"/>
      <c r="AJ194" s="232"/>
      <c r="AK194" s="232"/>
      <c r="AL194" s="232"/>
      <c r="AM194" s="251"/>
      <c r="AN194" s="227"/>
      <c r="AO194" s="227"/>
      <c r="AP194" s="233"/>
    </row>
    <row r="195" spans="1:42" s="234" customFormat="1" ht="12" customHeight="1" x14ac:dyDescent="0.25">
      <c r="A195" s="31">
        <v>190</v>
      </c>
      <c r="B195" s="73" t="s">
        <v>215</v>
      </c>
      <c r="C195" s="73" t="s">
        <v>209</v>
      </c>
      <c r="D195" s="73" t="s">
        <v>196</v>
      </c>
      <c r="E195" s="167" t="str">
        <f>IF(_xlfn.XLOOKUP(D195,'WTG PH-III'!$D$5:$D$198,'WTG PH-III'!$E$5:$E$198,0,0,1)="","",_xlfn.XLOOKUP(D195,'WTG PH-III'!$D$5:$D$198,'WTG PH-III'!$E$5:$E$198,0,0,1))</f>
        <v>F10</v>
      </c>
      <c r="F195" s="528"/>
      <c r="G195" s="231"/>
      <c r="H195" s="231"/>
      <c r="I195" s="231"/>
      <c r="J195" s="231"/>
      <c r="K195" s="231"/>
      <c r="L195" s="231"/>
      <c r="M195" s="231"/>
      <c r="N195" s="231"/>
      <c r="O195" s="231"/>
      <c r="P195" s="251"/>
      <c r="Q195" s="237" t="str">
        <f>IF('WTG PH-III'!AZ196&lt;&gt;"",_xlfn.XLOOKUP(D195,'WTG PH-III'!$D$5:$D$198,'WTG PH-III'!$F$5:$F$198,"",0,1),"")</f>
        <v>ODHAV</v>
      </c>
      <c r="R195" s="227">
        <v>46069</v>
      </c>
      <c r="S195" s="227">
        <v>46071</v>
      </c>
      <c r="T195" s="227">
        <v>46069</v>
      </c>
      <c r="U195" s="227">
        <v>46071</v>
      </c>
      <c r="V195" s="251"/>
      <c r="W195" s="227"/>
      <c r="X195" s="227"/>
      <c r="Y195" s="227"/>
      <c r="Z195" s="230"/>
      <c r="AA195" s="227"/>
      <c r="AB195" s="227"/>
      <c r="AC195" s="227"/>
      <c r="AD195" s="251"/>
      <c r="AE195" s="73" t="s">
        <v>196</v>
      </c>
      <c r="AF195" s="227" t="s">
        <v>592</v>
      </c>
      <c r="AG195" s="230"/>
      <c r="AH195" s="227"/>
      <c r="AI195" s="227"/>
      <c r="AJ195" s="227"/>
      <c r="AK195" s="227"/>
      <c r="AL195" s="227"/>
      <c r="AM195" s="251"/>
      <c r="AN195" s="227"/>
      <c r="AO195" s="227"/>
      <c r="AP195" s="233"/>
    </row>
    <row r="196" spans="1:42" s="234" customFormat="1" ht="12" customHeight="1" x14ac:dyDescent="0.25">
      <c r="A196" s="31">
        <v>191</v>
      </c>
      <c r="B196" s="73" t="s">
        <v>212</v>
      </c>
      <c r="C196" s="73" t="s">
        <v>207</v>
      </c>
      <c r="D196" s="73" t="s">
        <v>521</v>
      </c>
      <c r="E196" s="167" t="str">
        <f>IF(_xlfn.XLOOKUP(D196,'WTG PH-III'!$D$5:$D$198,'WTG PH-III'!$E$5:$E$198,0,0,1)="","",_xlfn.XLOOKUP(D196,'WTG PH-III'!$D$5:$D$198,'WTG PH-III'!$E$5:$E$198,0,0,1))</f>
        <v>F1</v>
      </c>
      <c r="F196" s="529" t="s">
        <v>589</v>
      </c>
      <c r="G196" s="231">
        <v>9</v>
      </c>
      <c r="H196" s="231" t="s">
        <v>589</v>
      </c>
      <c r="I196" s="231">
        <v>1</v>
      </c>
      <c r="J196" s="231" t="s">
        <v>589</v>
      </c>
      <c r="K196" s="231">
        <v>1</v>
      </c>
      <c r="L196" s="231" t="s">
        <v>589</v>
      </c>
      <c r="M196" s="231">
        <v>1</v>
      </c>
      <c r="N196" s="231" t="s">
        <v>588</v>
      </c>
      <c r="O196" s="231">
        <v>1</v>
      </c>
      <c r="P196" s="251"/>
      <c r="Q196" s="237" t="str">
        <f>IF('WTG PH-III'!AZ197&lt;&gt;"",_xlfn.XLOOKUP(D196,'WTG PH-III'!$D$5:$D$198,'WTG PH-III'!$F$5:$F$198,"",0,1),"")</f>
        <v>MSC</v>
      </c>
      <c r="R196" s="227">
        <v>45987</v>
      </c>
      <c r="S196" s="227">
        <v>45988</v>
      </c>
      <c r="T196" s="227">
        <v>45987</v>
      </c>
      <c r="U196" s="227">
        <v>45988</v>
      </c>
      <c r="V196" s="251"/>
      <c r="W196" s="227" t="s">
        <v>589</v>
      </c>
      <c r="X196" s="227">
        <v>46006</v>
      </c>
      <c r="Y196" s="227">
        <v>46007</v>
      </c>
      <c r="Z196" s="230" t="s">
        <v>390</v>
      </c>
      <c r="AA196" s="227" t="s">
        <v>588</v>
      </c>
      <c r="AB196" s="227">
        <v>46006</v>
      </c>
      <c r="AC196" s="227">
        <v>46044</v>
      </c>
      <c r="AD196" s="251"/>
      <c r="AE196" s="73" t="s">
        <v>521</v>
      </c>
      <c r="AF196" s="227" t="s">
        <v>592</v>
      </c>
      <c r="AG196" s="230" t="s">
        <v>390</v>
      </c>
      <c r="AH196" s="227">
        <v>46009</v>
      </c>
      <c r="AI196" s="227">
        <v>46005</v>
      </c>
      <c r="AJ196" s="232">
        <v>46006</v>
      </c>
      <c r="AK196" s="232">
        <v>46015</v>
      </c>
      <c r="AL196" s="232">
        <v>46016</v>
      </c>
      <c r="AM196" s="251"/>
      <c r="AN196" s="227">
        <v>46012</v>
      </c>
      <c r="AO196" s="227">
        <v>46017</v>
      </c>
      <c r="AP196" s="233"/>
    </row>
    <row r="197" spans="1:42" s="234" customFormat="1" ht="12" customHeight="1" thickBot="1" x14ac:dyDescent="0.3">
      <c r="A197" s="177">
        <v>192</v>
      </c>
      <c r="B197" s="137" t="s">
        <v>212</v>
      </c>
      <c r="C197" s="137" t="s">
        <v>207</v>
      </c>
      <c r="D197" s="137" t="s">
        <v>523</v>
      </c>
      <c r="E197" s="495" t="str">
        <f>IF(_xlfn.XLOOKUP(D197,'WTG PH-III'!$D$5:$D$198,'WTG PH-III'!$E$5:$E$198,0,0,1)="","",_xlfn.XLOOKUP(D197,'WTG PH-III'!$D$5:$D$198,'WTG PH-III'!$E$5:$E$198,0,0,1))</f>
        <v>F1</v>
      </c>
      <c r="F197" s="529" t="s">
        <v>589</v>
      </c>
      <c r="G197" s="231">
        <v>9</v>
      </c>
      <c r="H197" s="231" t="s">
        <v>589</v>
      </c>
      <c r="I197" s="231">
        <v>1</v>
      </c>
      <c r="J197" s="231" t="s">
        <v>589</v>
      </c>
      <c r="K197" s="231">
        <v>1</v>
      </c>
      <c r="L197" s="231" t="s">
        <v>589</v>
      </c>
      <c r="M197" s="231">
        <v>1</v>
      </c>
      <c r="N197" s="231" t="s">
        <v>588</v>
      </c>
      <c r="O197" s="231">
        <v>1</v>
      </c>
      <c r="P197" s="251"/>
      <c r="Q197" s="237" t="str">
        <f>IF('WTG PH-III'!AZ198&lt;&gt;"",_xlfn.XLOOKUP(D197,'WTG PH-III'!$D$5:$D$198,'WTG PH-III'!$F$5:$F$198,"",0,1),"")</f>
        <v>MSC</v>
      </c>
      <c r="R197" s="227">
        <v>45975</v>
      </c>
      <c r="S197" s="227">
        <v>45976</v>
      </c>
      <c r="T197" s="227">
        <v>45975</v>
      </c>
      <c r="U197" s="227">
        <v>45976</v>
      </c>
      <c r="V197" s="251"/>
      <c r="W197" s="227" t="s">
        <v>589</v>
      </c>
      <c r="X197" s="227">
        <v>46005</v>
      </c>
      <c r="Y197" s="227">
        <v>46005</v>
      </c>
      <c r="Z197" s="230" t="s">
        <v>390</v>
      </c>
      <c r="AA197" s="227" t="s">
        <v>588</v>
      </c>
      <c r="AB197" s="227">
        <v>46007</v>
      </c>
      <c r="AC197" s="227">
        <v>46044</v>
      </c>
      <c r="AD197" s="251"/>
      <c r="AE197" s="137" t="s">
        <v>523</v>
      </c>
      <c r="AF197" s="227" t="s">
        <v>592</v>
      </c>
      <c r="AG197" s="230" t="s">
        <v>390</v>
      </c>
      <c r="AH197" s="227">
        <v>46008</v>
      </c>
      <c r="AI197" s="227">
        <v>46008</v>
      </c>
      <c r="AJ197" s="227">
        <v>46012</v>
      </c>
      <c r="AK197" s="227">
        <v>46014</v>
      </c>
      <c r="AL197" s="227">
        <v>46015</v>
      </c>
      <c r="AM197" s="251"/>
      <c r="AN197" s="227">
        <v>46011</v>
      </c>
      <c r="AO197" s="227">
        <v>46017</v>
      </c>
      <c r="AP197" s="233"/>
    </row>
    <row r="198" spans="1:42" ht="15" x14ac:dyDescent="0.25">
      <c r="E198" s="531"/>
      <c r="T198" s="550"/>
    </row>
    <row r="199" spans="1:42" ht="15" x14ac:dyDescent="0.25">
      <c r="A199" s="23"/>
      <c r="B199" s="23"/>
      <c r="C199" s="23"/>
      <c r="D199" s="23"/>
      <c r="E199" s="23"/>
      <c r="F199" s="23"/>
      <c r="G199" s="247"/>
      <c r="H199" s="108"/>
      <c r="I199" s="108"/>
      <c r="J199" s="247"/>
      <c r="L199" s="247"/>
      <c r="N199" s="516"/>
      <c r="O199" s="191"/>
      <c r="P199" s="517"/>
      <c r="Q199" s="518"/>
      <c r="R199" s="516"/>
      <c r="S199" s="519"/>
      <c r="T199" s="518"/>
      <c r="U199" s="518"/>
      <c r="V199" s="518"/>
      <c r="W199" s="516"/>
      <c r="X199" s="518"/>
      <c r="Y199" s="518"/>
      <c r="Z199" s="518"/>
      <c r="AA199" s="518"/>
      <c r="AB199" s="20"/>
      <c r="AF199" s="20"/>
    </row>
    <row r="200" spans="1:42" ht="16.5" x14ac:dyDescent="0.25">
      <c r="A200" s="23"/>
      <c r="B200" s="23"/>
      <c r="C200" s="23"/>
      <c r="D200" s="23"/>
      <c r="E200" s="23"/>
      <c r="F200" s="23"/>
      <c r="G200" s="247"/>
      <c r="H200" s="108"/>
      <c r="I200" s="108"/>
      <c r="J200" s="247"/>
      <c r="L200" s="247"/>
      <c r="N200" s="108"/>
      <c r="O200" s="515"/>
      <c r="P200" s="105"/>
      <c r="Q200" s="515"/>
      <c r="R200" s="516"/>
      <c r="S200" s="515"/>
      <c r="T200" s="105"/>
      <c r="U200" s="518"/>
      <c r="V200" s="503"/>
      <c r="W200" s="520"/>
      <c r="X200" s="504"/>
      <c r="Y200" s="505"/>
      <c r="Z200" s="518"/>
      <c r="AA200" s="518"/>
      <c r="AB200" s="20"/>
      <c r="AF200" s="20"/>
    </row>
    <row r="201" spans="1:42" ht="16.5" x14ac:dyDescent="0.25">
      <c r="A201" s="23"/>
      <c r="B201" s="23"/>
      <c r="C201" s="23"/>
      <c r="D201" s="23"/>
      <c r="E201" s="23"/>
      <c r="F201" s="23"/>
      <c r="G201" s="247"/>
      <c r="H201" s="108"/>
      <c r="I201" s="108"/>
      <c r="J201" s="108"/>
      <c r="L201" s="247"/>
      <c r="N201" s="108"/>
      <c r="O201" s="515"/>
      <c r="P201" s="105"/>
      <c r="Q201" s="515"/>
      <c r="R201" s="516"/>
      <c r="S201" s="515"/>
      <c r="T201" s="105"/>
      <c r="U201" s="518"/>
      <c r="V201" s="503"/>
      <c r="W201" s="520"/>
      <c r="X201" s="504"/>
      <c r="Y201" s="505"/>
      <c r="Z201" s="108"/>
      <c r="AA201" s="521"/>
      <c r="AB201" s="20"/>
      <c r="AF201" s="20"/>
    </row>
    <row r="202" spans="1:42" ht="16.5" x14ac:dyDescent="0.25">
      <c r="A202" s="23"/>
      <c r="B202" s="23"/>
      <c r="C202" s="23"/>
      <c r="D202" s="23"/>
      <c r="E202" s="23"/>
      <c r="F202" s="23"/>
      <c r="G202" s="247"/>
      <c r="H202" s="108"/>
      <c r="I202" s="105"/>
      <c r="J202" s="108"/>
      <c r="L202" s="247"/>
      <c r="N202" s="108"/>
      <c r="O202" s="515"/>
      <c r="P202" s="105"/>
      <c r="Q202" s="515"/>
      <c r="R202" s="516"/>
      <c r="S202" s="515"/>
      <c r="T202" s="105"/>
      <c r="U202" s="518"/>
      <c r="V202" s="503"/>
      <c r="W202" s="520"/>
      <c r="X202" s="504"/>
      <c r="Y202" s="505"/>
      <c r="Z202" s="108"/>
      <c r="AA202" s="521"/>
      <c r="AB202" s="20"/>
      <c r="AF202" s="20"/>
    </row>
    <row r="203" spans="1:42" ht="16.5" x14ac:dyDescent="0.25">
      <c r="A203" s="23"/>
      <c r="B203" s="23"/>
      <c r="C203" s="23"/>
      <c r="D203" s="23"/>
      <c r="E203" s="23"/>
      <c r="F203" s="23"/>
      <c r="G203" s="247"/>
      <c r="H203" s="108"/>
      <c r="I203" s="105"/>
      <c r="J203" s="108"/>
      <c r="L203" s="247"/>
      <c r="N203" s="108"/>
      <c r="O203" s="515"/>
      <c r="P203" s="105"/>
      <c r="Q203" s="515"/>
      <c r="R203" s="516"/>
      <c r="S203" s="515"/>
      <c r="T203" s="105"/>
      <c r="U203" s="518"/>
      <c r="V203" s="503"/>
      <c r="W203" s="520"/>
      <c r="X203" s="504"/>
      <c r="Y203" s="505"/>
      <c r="Z203" s="108"/>
      <c r="AA203" s="521"/>
      <c r="AB203" s="20"/>
      <c r="AF203" s="20"/>
    </row>
    <row r="204" spans="1:42" ht="16.5" x14ac:dyDescent="0.25">
      <c r="A204" s="23"/>
      <c r="B204" s="23"/>
      <c r="C204" s="23"/>
      <c r="D204" s="23"/>
      <c r="E204" s="23"/>
      <c r="F204" s="23"/>
      <c r="G204" s="247"/>
      <c r="H204" s="108"/>
      <c r="I204" s="105"/>
      <c r="J204" s="108"/>
      <c r="L204" s="247"/>
      <c r="N204" s="108"/>
      <c r="O204" s="515"/>
      <c r="P204" s="105"/>
      <c r="Q204" s="515"/>
      <c r="R204" s="516"/>
      <c r="S204" s="515"/>
      <c r="T204" s="105"/>
      <c r="U204" s="518"/>
      <c r="V204" s="503"/>
      <c r="W204" s="520"/>
      <c r="X204" s="504"/>
      <c r="Y204" s="505"/>
      <c r="Z204" s="108"/>
      <c r="AA204" s="521"/>
      <c r="AB204" s="20"/>
      <c r="AF204" s="20"/>
    </row>
    <row r="205" spans="1:42" ht="16.5" x14ac:dyDescent="0.25">
      <c r="A205" s="23"/>
      <c r="B205" s="23"/>
      <c r="C205" s="23"/>
      <c r="D205" s="23"/>
      <c r="E205" s="23"/>
      <c r="F205" s="23"/>
      <c r="G205" s="247"/>
      <c r="H205" s="108"/>
      <c r="I205" s="105"/>
      <c r="J205" s="108"/>
      <c r="L205" s="247"/>
      <c r="N205" s="108"/>
      <c r="O205" s="515"/>
      <c r="P205" s="105"/>
      <c r="Q205" s="515"/>
      <c r="R205" s="516"/>
      <c r="S205" s="515"/>
      <c r="T205" s="105"/>
      <c r="U205" s="518"/>
      <c r="V205" s="503"/>
      <c r="W205" s="520"/>
      <c r="X205" s="503"/>
      <c r="Y205" s="505"/>
      <c r="Z205" s="108"/>
      <c r="AA205" s="521"/>
      <c r="AB205" s="20"/>
      <c r="AF205" s="20"/>
    </row>
    <row r="206" spans="1:42" ht="16.5" x14ac:dyDescent="0.25">
      <c r="A206" s="23"/>
      <c r="B206" s="23"/>
      <c r="C206" s="23"/>
      <c r="D206" s="23"/>
      <c r="E206" s="23"/>
      <c r="F206" s="23"/>
      <c r="G206" s="247"/>
      <c r="H206" s="108"/>
      <c r="I206" s="105"/>
      <c r="J206" s="108"/>
      <c r="L206" s="247"/>
      <c r="N206" s="108"/>
      <c r="O206" s="515"/>
      <c r="P206" s="105"/>
      <c r="Q206" s="515"/>
      <c r="R206" s="516"/>
      <c r="S206" s="515"/>
      <c r="T206" s="105"/>
      <c r="U206" s="518"/>
      <c r="V206" s="503"/>
      <c r="W206" s="520"/>
      <c r="X206" s="503"/>
      <c r="Y206" s="505"/>
      <c r="Z206" s="108"/>
      <c r="AA206" s="521"/>
      <c r="AB206" s="20"/>
      <c r="AF206" s="20"/>
    </row>
    <row r="207" spans="1:42" ht="16.5" x14ac:dyDescent="0.25">
      <c r="A207" s="23"/>
      <c r="B207" s="23"/>
      <c r="C207" s="23"/>
      <c r="D207" s="23"/>
      <c r="E207" s="23"/>
      <c r="F207" s="23"/>
      <c r="G207" s="247"/>
      <c r="H207" s="108"/>
      <c r="I207" s="105"/>
      <c r="J207" s="108"/>
      <c r="L207" s="247"/>
      <c r="N207" s="108"/>
      <c r="O207" s="515"/>
      <c r="P207" s="105"/>
      <c r="Q207" s="515"/>
      <c r="R207" s="516"/>
      <c r="S207" s="515"/>
      <c r="T207" s="105"/>
      <c r="U207" s="518"/>
      <c r="V207" s="503"/>
      <c r="W207" s="520"/>
      <c r="X207" s="503"/>
      <c r="Y207" s="505"/>
      <c r="Z207" s="108"/>
      <c r="AA207" s="521"/>
      <c r="AB207" s="20"/>
      <c r="AF207" s="20"/>
    </row>
    <row r="208" spans="1:42" ht="16.5" x14ac:dyDescent="0.25">
      <c r="A208" s="23"/>
      <c r="B208" s="23"/>
      <c r="C208" s="23"/>
      <c r="D208" s="23"/>
      <c r="E208" s="23"/>
      <c r="F208" s="23"/>
      <c r="G208" s="247"/>
      <c r="H208" s="105"/>
      <c r="I208" s="105"/>
      <c r="J208" s="108"/>
      <c r="L208" s="247"/>
      <c r="N208" s="108"/>
      <c r="O208" s="515"/>
      <c r="P208" s="105"/>
      <c r="Q208" s="515"/>
      <c r="R208" s="516"/>
      <c r="S208" s="515"/>
      <c r="T208" s="105"/>
      <c r="U208" s="518"/>
      <c r="V208" s="503"/>
      <c r="W208" s="520"/>
      <c r="X208" s="503"/>
      <c r="Y208" s="505"/>
      <c r="Z208" s="105"/>
      <c r="AA208" s="521"/>
      <c r="AB208" s="20"/>
      <c r="AF208" s="20"/>
    </row>
    <row r="209" spans="1:32" ht="16.5" x14ac:dyDescent="0.25">
      <c r="A209" s="23"/>
      <c r="B209" s="23"/>
      <c r="C209" s="23"/>
      <c r="D209" s="23"/>
      <c r="E209" s="23"/>
      <c r="F209" s="23"/>
      <c r="G209" s="247"/>
      <c r="H209" s="105"/>
      <c r="I209" s="105"/>
      <c r="J209" s="108"/>
      <c r="L209" s="247"/>
      <c r="N209" s="108"/>
      <c r="O209" s="515"/>
      <c r="P209" s="105"/>
      <c r="Q209" s="515"/>
      <c r="R209" s="516"/>
      <c r="S209" s="515"/>
      <c r="T209" s="105"/>
      <c r="U209" s="518"/>
      <c r="V209" s="503"/>
      <c r="W209" s="520"/>
      <c r="X209" s="503"/>
      <c r="Y209" s="505"/>
      <c r="Z209" s="105"/>
      <c r="AA209" s="521"/>
      <c r="AB209" s="20"/>
      <c r="AF209" s="20"/>
    </row>
    <row r="210" spans="1:32" ht="16.5" x14ac:dyDescent="0.25">
      <c r="A210" s="23"/>
      <c r="B210" s="23"/>
      <c r="C210" s="23"/>
      <c r="D210" s="23"/>
      <c r="E210" s="23"/>
      <c r="F210" s="23"/>
      <c r="G210" s="247"/>
      <c r="H210" s="108"/>
      <c r="I210" s="105"/>
      <c r="J210" s="108"/>
      <c r="L210" s="247"/>
      <c r="N210" s="108"/>
      <c r="O210" s="515"/>
      <c r="P210" s="105"/>
      <c r="Q210" s="515"/>
      <c r="R210" s="516"/>
      <c r="S210" s="515"/>
      <c r="T210" s="105"/>
      <c r="U210" s="518"/>
      <c r="V210" s="503"/>
      <c r="W210" s="520"/>
      <c r="X210" s="503"/>
      <c r="Y210" s="505"/>
      <c r="Z210" s="105"/>
      <c r="AA210" s="521"/>
      <c r="AB210" s="20"/>
      <c r="AF210" s="20"/>
    </row>
    <row r="211" spans="1:32" ht="16.5" x14ac:dyDescent="0.25">
      <c r="A211" s="23"/>
      <c r="B211" s="23"/>
      <c r="C211" s="23"/>
      <c r="D211" s="23"/>
      <c r="E211" s="23"/>
      <c r="F211" s="23"/>
      <c r="G211" s="247"/>
      <c r="H211" s="108"/>
      <c r="I211" s="105"/>
      <c r="J211" s="108"/>
      <c r="L211" s="247"/>
      <c r="N211" s="105"/>
      <c r="O211" s="515"/>
      <c r="P211" s="105"/>
      <c r="Q211" s="515"/>
      <c r="R211" s="516"/>
      <c r="S211" s="515"/>
      <c r="T211" s="105"/>
      <c r="U211" s="518"/>
      <c r="V211" s="518"/>
      <c r="W211" s="520"/>
      <c r="X211" s="503"/>
      <c r="Y211" s="505"/>
      <c r="Z211" s="105"/>
      <c r="AA211" s="521"/>
      <c r="AB211" s="20"/>
      <c r="AF211" s="20"/>
    </row>
    <row r="212" spans="1:32" ht="16.5" x14ac:dyDescent="0.25">
      <c r="A212" s="23"/>
      <c r="B212" s="23"/>
      <c r="C212" s="23"/>
      <c r="D212" s="23"/>
      <c r="E212" s="23"/>
      <c r="F212" s="23"/>
      <c r="G212" s="247"/>
      <c r="H212" s="108"/>
      <c r="I212" s="105"/>
      <c r="J212" s="105"/>
      <c r="L212" s="247"/>
      <c r="N212" s="105"/>
      <c r="O212" s="515"/>
      <c r="P212" s="105"/>
      <c r="Q212" s="515"/>
      <c r="R212" s="516"/>
      <c r="S212" s="515"/>
      <c r="T212" s="105"/>
      <c r="U212" s="518"/>
      <c r="V212" s="518"/>
      <c r="W212" s="520"/>
      <c r="X212" s="503"/>
      <c r="Y212" s="505"/>
      <c r="Z212" s="105"/>
      <c r="AA212" s="521"/>
      <c r="AB212" s="20"/>
      <c r="AF212" s="20"/>
    </row>
    <row r="213" spans="1:32" ht="16.5" x14ac:dyDescent="0.25">
      <c r="A213" s="23"/>
      <c r="B213" s="23"/>
      <c r="C213" s="23"/>
      <c r="D213" s="23"/>
      <c r="E213" s="23"/>
      <c r="F213" s="23"/>
      <c r="G213" s="247"/>
      <c r="H213" s="108"/>
      <c r="I213" s="105"/>
      <c r="J213" s="105"/>
      <c r="L213" s="247"/>
      <c r="N213" s="105"/>
      <c r="O213" s="515"/>
      <c r="P213" s="105"/>
      <c r="Q213" s="515"/>
      <c r="R213" s="516"/>
      <c r="S213" s="515"/>
      <c r="T213" s="105"/>
      <c r="U213" s="518"/>
      <c r="V213" s="518"/>
      <c r="W213" s="520"/>
      <c r="X213" s="503"/>
      <c r="Y213" s="505"/>
      <c r="Z213" s="105"/>
      <c r="AA213" s="521"/>
      <c r="AB213" s="20"/>
      <c r="AF213" s="20"/>
    </row>
    <row r="214" spans="1:32" ht="16.5" x14ac:dyDescent="0.25">
      <c r="A214" s="23"/>
      <c r="B214" s="23"/>
      <c r="C214" s="23"/>
      <c r="D214" s="23"/>
      <c r="E214" s="23"/>
      <c r="F214" s="23"/>
      <c r="G214" s="247"/>
      <c r="H214" s="105"/>
      <c r="I214" s="105"/>
      <c r="J214" s="105"/>
      <c r="L214" s="247"/>
      <c r="N214" s="105"/>
      <c r="O214" s="515"/>
      <c r="P214" s="105"/>
      <c r="Q214" s="515"/>
      <c r="R214" s="516"/>
      <c r="S214" s="515"/>
      <c r="T214" s="105"/>
      <c r="U214" s="518"/>
      <c r="V214" s="518"/>
      <c r="W214" s="520"/>
      <c r="X214" s="503"/>
      <c r="Y214" s="505"/>
      <c r="Z214" s="105"/>
      <c r="AA214" s="521"/>
      <c r="AB214" s="20"/>
      <c r="AF214" s="20"/>
    </row>
    <row r="215" spans="1:32" ht="16.5" x14ac:dyDescent="0.25">
      <c r="A215" s="23"/>
      <c r="B215" s="23"/>
      <c r="C215" s="23"/>
      <c r="D215" s="23"/>
      <c r="E215" s="23"/>
      <c r="F215" s="23"/>
      <c r="G215" s="247"/>
      <c r="H215" s="105"/>
      <c r="I215" s="108"/>
      <c r="J215" s="105"/>
      <c r="L215" s="247"/>
      <c r="N215" s="105"/>
      <c r="O215" s="515"/>
      <c r="P215" s="105"/>
      <c r="Q215" s="515"/>
      <c r="R215" s="516"/>
      <c r="S215" s="515"/>
      <c r="T215" s="105"/>
      <c r="U215" s="518"/>
      <c r="V215" s="518"/>
      <c r="W215" s="520"/>
      <c r="X215" s="503"/>
      <c r="Y215" s="505"/>
      <c r="Z215" s="105"/>
      <c r="AA215" s="521"/>
      <c r="AB215" s="20"/>
      <c r="AF215" s="20"/>
    </row>
    <row r="216" spans="1:32" ht="16.5" x14ac:dyDescent="0.25">
      <c r="A216" s="23"/>
      <c r="B216" s="23"/>
      <c r="C216" s="23"/>
      <c r="D216" s="23"/>
      <c r="E216" s="23"/>
      <c r="F216" s="23"/>
      <c r="G216" s="247"/>
      <c r="H216" s="105"/>
      <c r="I216" s="105"/>
      <c r="J216" s="105"/>
      <c r="L216" s="247"/>
      <c r="N216" s="105"/>
      <c r="O216" s="515"/>
      <c r="P216" s="105"/>
      <c r="Q216" s="515"/>
      <c r="R216" s="516"/>
      <c r="S216" s="515"/>
      <c r="T216" s="105"/>
      <c r="U216" s="518"/>
      <c r="V216" s="518"/>
      <c r="W216" s="520"/>
      <c r="X216" s="503"/>
      <c r="Y216" s="505"/>
      <c r="Z216" s="105"/>
      <c r="AA216" s="521"/>
      <c r="AB216" s="20"/>
      <c r="AF216" s="20"/>
    </row>
    <row r="217" spans="1:32" ht="16.5" x14ac:dyDescent="0.25">
      <c r="A217" s="23"/>
      <c r="B217" s="23"/>
      <c r="C217" s="23"/>
      <c r="D217" s="23"/>
      <c r="E217" s="23"/>
      <c r="F217" s="23"/>
      <c r="G217" s="247"/>
      <c r="H217" s="105"/>
      <c r="I217" s="108"/>
      <c r="J217" s="105"/>
      <c r="L217" s="247"/>
      <c r="N217" s="105"/>
      <c r="O217" s="515"/>
      <c r="P217" s="105"/>
      <c r="Q217" s="515"/>
      <c r="R217" s="516"/>
      <c r="S217" s="515"/>
      <c r="T217" s="105"/>
      <c r="U217" s="518"/>
      <c r="V217" s="518"/>
      <c r="W217" s="520"/>
      <c r="X217" s="503"/>
      <c r="Y217" s="505"/>
      <c r="Z217" s="105"/>
      <c r="AA217" s="521"/>
      <c r="AB217" s="20"/>
      <c r="AF217" s="20"/>
    </row>
    <row r="218" spans="1:32" ht="16.5" x14ac:dyDescent="0.25">
      <c r="A218" s="23"/>
      <c r="B218" s="23"/>
      <c r="C218" s="23"/>
      <c r="D218" s="23"/>
      <c r="E218" s="23"/>
      <c r="F218" s="23"/>
      <c r="G218" s="247"/>
      <c r="H218" s="105"/>
      <c r="I218" s="108"/>
      <c r="J218" s="105"/>
      <c r="L218" s="247"/>
      <c r="N218" s="105"/>
      <c r="O218" s="515"/>
      <c r="P218" s="105"/>
      <c r="Q218" s="515"/>
      <c r="R218" s="516"/>
      <c r="S218" s="515"/>
      <c r="T218" s="105"/>
      <c r="U218" s="518"/>
      <c r="V218" s="518"/>
      <c r="W218" s="520"/>
      <c r="X218" s="503"/>
      <c r="Y218" s="505"/>
      <c r="Z218" s="105"/>
      <c r="AA218" s="521"/>
      <c r="AB218" s="20"/>
      <c r="AF218" s="20"/>
    </row>
    <row r="219" spans="1:32" ht="16.5" x14ac:dyDescent="0.25">
      <c r="A219" s="23"/>
      <c r="B219" s="23"/>
      <c r="C219" s="23"/>
      <c r="D219" s="23"/>
      <c r="E219" s="23"/>
      <c r="F219" s="23"/>
      <c r="G219" s="247"/>
      <c r="H219" s="105"/>
      <c r="I219" s="108"/>
      <c r="J219" s="105"/>
      <c r="L219" s="247"/>
      <c r="N219" s="105"/>
      <c r="O219" s="515"/>
      <c r="P219" s="105"/>
      <c r="Q219" s="515"/>
      <c r="R219" s="516"/>
      <c r="S219" s="515"/>
      <c r="T219" s="105"/>
      <c r="U219" s="518"/>
      <c r="V219" s="518"/>
      <c r="W219" s="516"/>
      <c r="X219" s="503"/>
      <c r="Y219" s="505"/>
      <c r="Z219" s="105"/>
      <c r="AA219" s="521"/>
      <c r="AB219" s="20"/>
      <c r="AF219" s="20"/>
    </row>
    <row r="220" spans="1:32" ht="16.5" x14ac:dyDescent="0.25">
      <c r="A220" s="23"/>
      <c r="B220" s="23"/>
      <c r="C220" s="23"/>
      <c r="D220" s="23"/>
      <c r="E220" s="23"/>
      <c r="F220" s="23"/>
      <c r="G220" s="247"/>
      <c r="H220" s="105"/>
      <c r="I220" s="108"/>
      <c r="J220" s="105"/>
      <c r="L220" s="247"/>
      <c r="N220" s="105"/>
      <c r="O220" s="515"/>
      <c r="P220" s="105"/>
      <c r="Q220" s="515"/>
      <c r="R220" s="516"/>
      <c r="S220" s="515"/>
      <c r="T220" s="105"/>
      <c r="U220" s="518"/>
      <c r="V220" s="518"/>
      <c r="W220" s="516"/>
      <c r="X220" s="503"/>
      <c r="Y220" s="505"/>
      <c r="Z220" s="105"/>
      <c r="AA220" s="521"/>
      <c r="AB220" s="20"/>
      <c r="AF220" s="20"/>
    </row>
    <row r="221" spans="1:32" ht="16.5" x14ac:dyDescent="0.25">
      <c r="A221" s="23"/>
      <c r="B221" s="23"/>
      <c r="C221" s="23"/>
      <c r="D221" s="23"/>
      <c r="E221" s="23"/>
      <c r="F221" s="23"/>
      <c r="G221" s="247"/>
      <c r="H221" s="105"/>
      <c r="I221" s="108"/>
      <c r="J221" s="105"/>
      <c r="L221" s="247"/>
      <c r="N221" s="105"/>
      <c r="O221" s="515"/>
      <c r="P221" s="105"/>
      <c r="Q221" s="515"/>
      <c r="R221" s="516"/>
      <c r="S221" s="515"/>
      <c r="T221" s="105"/>
      <c r="U221" s="518"/>
      <c r="V221" s="518"/>
      <c r="W221" s="516"/>
      <c r="X221" s="503"/>
      <c r="Y221" s="505"/>
      <c r="Z221" s="105"/>
      <c r="AA221" s="521"/>
      <c r="AB221" s="20"/>
      <c r="AF221" s="20"/>
    </row>
    <row r="222" spans="1:32" ht="16.5" x14ac:dyDescent="0.25">
      <c r="A222" s="23"/>
      <c r="B222" s="23"/>
      <c r="C222" s="23"/>
      <c r="D222" s="23"/>
      <c r="E222" s="23"/>
      <c r="F222" s="23"/>
      <c r="G222" s="247"/>
      <c r="H222" s="105"/>
      <c r="I222" s="108"/>
      <c r="J222" s="105"/>
      <c r="L222" s="247"/>
      <c r="N222" s="105"/>
      <c r="O222" s="515"/>
      <c r="P222" s="105"/>
      <c r="Q222" s="515"/>
      <c r="R222" s="516"/>
      <c r="S222" s="515"/>
      <c r="T222" s="105"/>
      <c r="U222" s="518"/>
      <c r="V222" s="518"/>
      <c r="W222" s="516"/>
      <c r="X222" s="503"/>
      <c r="Y222" s="505"/>
      <c r="Z222" s="105"/>
      <c r="AA222" s="521"/>
      <c r="AB222" s="20"/>
      <c r="AF222" s="20"/>
    </row>
    <row r="223" spans="1:32" ht="16.5" x14ac:dyDescent="0.25">
      <c r="A223" s="23"/>
      <c r="B223" s="23"/>
      <c r="C223" s="23"/>
      <c r="D223" s="23"/>
      <c r="E223" s="23"/>
      <c r="F223" s="23"/>
      <c r="G223" s="247"/>
      <c r="H223" s="105"/>
      <c r="I223" s="108"/>
      <c r="J223" s="105"/>
      <c r="L223" s="247"/>
      <c r="N223" s="105"/>
      <c r="O223" s="515"/>
      <c r="P223" s="105"/>
      <c r="Q223" s="515"/>
      <c r="R223" s="516"/>
      <c r="S223" s="515"/>
      <c r="T223" s="105"/>
      <c r="U223" s="518"/>
      <c r="V223" s="518"/>
      <c r="W223" s="516"/>
      <c r="X223" s="503"/>
      <c r="Y223" s="505"/>
      <c r="Z223" s="105"/>
      <c r="AA223" s="521"/>
      <c r="AB223" s="20"/>
      <c r="AF223" s="20"/>
    </row>
    <row r="224" spans="1:32" ht="16.5" x14ac:dyDescent="0.25">
      <c r="A224" s="23"/>
      <c r="B224" s="23"/>
      <c r="C224" s="23"/>
      <c r="D224" s="23"/>
      <c r="E224" s="23"/>
      <c r="F224" s="23"/>
      <c r="G224" s="247"/>
      <c r="H224" s="105"/>
      <c r="I224" s="108"/>
      <c r="J224" s="105"/>
      <c r="L224" s="247"/>
      <c r="N224" s="105"/>
      <c r="O224" s="515"/>
      <c r="P224" s="105"/>
      <c r="Q224" s="515"/>
      <c r="R224" s="516"/>
      <c r="S224" s="515"/>
      <c r="T224" s="105"/>
      <c r="U224" s="518"/>
      <c r="V224" s="518"/>
      <c r="W224" s="516"/>
      <c r="X224" s="518"/>
      <c r="Y224" s="505"/>
      <c r="Z224" s="105"/>
      <c r="AA224" s="521"/>
      <c r="AB224" s="20"/>
      <c r="AF224" s="20"/>
    </row>
    <row r="225" spans="1:32" ht="16.5" x14ac:dyDescent="0.25">
      <c r="A225" s="23"/>
      <c r="B225" s="23"/>
      <c r="C225" s="23"/>
      <c r="D225" s="23"/>
      <c r="E225" s="23"/>
      <c r="F225" s="23"/>
      <c r="G225" s="247"/>
      <c r="H225" s="105"/>
      <c r="I225" s="108"/>
      <c r="J225" s="105"/>
      <c r="L225" s="247"/>
      <c r="N225" s="105"/>
      <c r="O225" s="515"/>
      <c r="P225" s="105"/>
      <c r="Q225" s="515"/>
      <c r="R225" s="516"/>
      <c r="S225" s="515"/>
      <c r="T225" s="105"/>
      <c r="U225" s="518"/>
      <c r="V225" s="518"/>
      <c r="W225" s="516"/>
      <c r="X225" s="518"/>
      <c r="Y225" s="505"/>
      <c r="Z225" s="105"/>
      <c r="AA225" s="521"/>
      <c r="AB225" s="20"/>
      <c r="AF225" s="20"/>
    </row>
    <row r="226" spans="1:32" ht="16.5" x14ac:dyDescent="0.25">
      <c r="A226" s="23"/>
      <c r="B226" s="23"/>
      <c r="C226" s="23"/>
      <c r="D226" s="23"/>
      <c r="E226" s="23"/>
      <c r="F226" s="23"/>
      <c r="G226" s="247"/>
      <c r="H226" s="105"/>
      <c r="I226" s="108"/>
      <c r="J226" s="105"/>
      <c r="L226" s="247"/>
      <c r="N226" s="105"/>
      <c r="O226" s="515"/>
      <c r="P226" s="105"/>
      <c r="Q226" s="515"/>
      <c r="R226" s="516"/>
      <c r="S226" s="515"/>
      <c r="T226" s="105"/>
      <c r="U226" s="518"/>
      <c r="V226" s="518"/>
      <c r="W226" s="516"/>
      <c r="X226" s="518"/>
      <c r="Y226" s="505"/>
      <c r="Z226" s="105"/>
      <c r="AA226" s="521"/>
      <c r="AB226" s="20"/>
      <c r="AF226" s="20"/>
    </row>
    <row r="227" spans="1:32" ht="16.5" x14ac:dyDescent="0.25">
      <c r="A227" s="23"/>
      <c r="B227" s="23"/>
      <c r="C227" s="23"/>
      <c r="D227" s="23"/>
      <c r="E227" s="23"/>
      <c r="F227" s="23"/>
      <c r="G227" s="247"/>
      <c r="H227" s="105"/>
      <c r="I227" s="108"/>
      <c r="J227" s="105"/>
      <c r="L227" s="247"/>
      <c r="N227" s="105"/>
      <c r="O227" s="515"/>
      <c r="P227" s="105"/>
      <c r="Q227" s="515"/>
      <c r="R227" s="516"/>
      <c r="S227" s="515"/>
      <c r="T227" s="105"/>
      <c r="U227" s="518"/>
      <c r="V227" s="518"/>
      <c r="W227" s="516"/>
      <c r="X227" s="518"/>
      <c r="Y227" s="505"/>
      <c r="Z227" s="105"/>
      <c r="AA227" s="521"/>
      <c r="AB227" s="20"/>
      <c r="AF227" s="20"/>
    </row>
    <row r="228" spans="1:32" ht="16.5" x14ac:dyDescent="0.25">
      <c r="A228" s="23"/>
      <c r="B228" s="23"/>
      <c r="C228" s="23"/>
      <c r="D228" s="23"/>
      <c r="E228" s="23"/>
      <c r="F228" s="23"/>
      <c r="G228" s="247"/>
      <c r="H228" s="105"/>
      <c r="I228" s="108"/>
      <c r="J228" s="105"/>
      <c r="L228" s="247"/>
      <c r="N228" s="105"/>
      <c r="O228" s="515"/>
      <c r="P228" s="105"/>
      <c r="Q228" s="515"/>
      <c r="R228" s="516"/>
      <c r="S228" s="515"/>
      <c r="T228" s="105"/>
      <c r="U228" s="518"/>
      <c r="V228" s="518"/>
      <c r="W228" s="516"/>
      <c r="X228" s="518"/>
      <c r="Y228" s="505"/>
      <c r="Z228" s="105"/>
      <c r="AA228" s="521"/>
      <c r="AB228" s="20"/>
      <c r="AF228" s="20"/>
    </row>
    <row r="229" spans="1:32" ht="16.5" x14ac:dyDescent="0.25">
      <c r="A229" s="23"/>
      <c r="B229" s="23"/>
      <c r="C229" s="23"/>
      <c r="D229" s="23"/>
      <c r="E229" s="23"/>
      <c r="F229" s="23"/>
      <c r="G229" s="247"/>
      <c r="H229" s="105"/>
      <c r="I229" s="108"/>
      <c r="J229" s="105"/>
      <c r="L229" s="247"/>
      <c r="N229" s="105"/>
      <c r="O229" s="515"/>
      <c r="P229" s="105"/>
      <c r="Q229" s="515"/>
      <c r="R229" s="516"/>
      <c r="S229" s="515"/>
      <c r="T229" s="105"/>
      <c r="U229" s="518"/>
      <c r="V229" s="518"/>
      <c r="W229" s="516"/>
      <c r="X229" s="518"/>
      <c r="Y229" s="505"/>
      <c r="Z229" s="105"/>
      <c r="AA229" s="521"/>
      <c r="AB229" s="20"/>
      <c r="AF229" s="20"/>
    </row>
    <row r="230" spans="1:32" ht="16.5" x14ac:dyDescent="0.25">
      <c r="A230" s="23"/>
      <c r="B230" s="23"/>
      <c r="C230" s="23"/>
      <c r="D230" s="23"/>
      <c r="E230" s="23"/>
      <c r="F230" s="23"/>
      <c r="G230" s="247"/>
      <c r="H230" s="105"/>
      <c r="I230" s="108"/>
      <c r="J230" s="105"/>
      <c r="L230" s="247"/>
      <c r="N230" s="105"/>
      <c r="O230" s="515"/>
      <c r="P230" s="105"/>
      <c r="Q230" s="515"/>
      <c r="R230" s="516"/>
      <c r="S230" s="515"/>
      <c r="T230" s="105"/>
      <c r="U230" s="518"/>
      <c r="V230" s="518"/>
      <c r="W230" s="516"/>
      <c r="X230" s="518"/>
      <c r="Y230" s="505"/>
      <c r="Z230" s="105"/>
      <c r="AA230" s="505"/>
      <c r="AB230" s="20"/>
      <c r="AF230" s="20"/>
    </row>
    <row r="231" spans="1:32" ht="16.5" x14ac:dyDescent="0.25">
      <c r="A231" s="23"/>
      <c r="B231" s="23"/>
      <c r="C231" s="23"/>
      <c r="D231" s="23"/>
      <c r="E231" s="23"/>
      <c r="F231" s="23"/>
      <c r="G231" s="247"/>
      <c r="H231" s="105"/>
      <c r="I231" s="108"/>
      <c r="J231" s="105"/>
      <c r="L231" s="247"/>
      <c r="N231" s="105"/>
      <c r="O231" s="515"/>
      <c r="P231" s="105"/>
      <c r="Q231" s="105"/>
      <c r="R231" s="516"/>
      <c r="S231" s="515"/>
      <c r="T231" s="105"/>
      <c r="U231" s="518"/>
      <c r="V231" s="518"/>
      <c r="W231" s="516"/>
      <c r="X231" s="518"/>
      <c r="Y231" s="505"/>
      <c r="Z231" s="105"/>
      <c r="AA231" s="505"/>
      <c r="AB231" s="20"/>
      <c r="AF231" s="20"/>
    </row>
    <row r="232" spans="1:32" ht="16.5" x14ac:dyDescent="0.25">
      <c r="A232" s="23"/>
      <c r="B232" s="23"/>
      <c r="C232" s="23"/>
      <c r="D232" s="23"/>
      <c r="E232" s="23"/>
      <c r="F232" s="23"/>
      <c r="G232" s="247"/>
      <c r="H232" s="105"/>
      <c r="I232" s="108"/>
      <c r="J232" s="105"/>
      <c r="L232" s="247"/>
      <c r="N232" s="105"/>
      <c r="O232" s="515"/>
      <c r="P232" s="105"/>
      <c r="Q232" s="105"/>
      <c r="R232" s="516"/>
      <c r="S232" s="515"/>
      <c r="T232" s="105"/>
      <c r="U232" s="518"/>
      <c r="V232" s="518"/>
      <c r="W232" s="516"/>
      <c r="X232" s="518"/>
      <c r="Y232" s="505"/>
      <c r="Z232" s="105"/>
      <c r="AA232" s="505"/>
      <c r="AB232" s="20"/>
      <c r="AF232" s="20"/>
    </row>
    <row r="233" spans="1:32" ht="16.5" x14ac:dyDescent="0.25">
      <c r="A233" s="23"/>
      <c r="B233" s="23"/>
      <c r="C233" s="23"/>
      <c r="D233" s="23"/>
      <c r="E233" s="23"/>
      <c r="F233" s="23"/>
      <c r="G233" s="247"/>
      <c r="H233" s="105"/>
      <c r="I233" s="108"/>
      <c r="J233" s="105"/>
      <c r="L233" s="247"/>
      <c r="N233" s="105"/>
      <c r="O233" s="515"/>
      <c r="P233" s="105"/>
      <c r="Q233" s="105"/>
      <c r="R233" s="516"/>
      <c r="S233" s="515"/>
      <c r="T233" s="105"/>
      <c r="U233" s="518"/>
      <c r="V233" s="518"/>
      <c r="W233" s="516"/>
      <c r="X233" s="518"/>
      <c r="Y233" s="518"/>
      <c r="Z233" s="105"/>
      <c r="AA233" s="505"/>
      <c r="AB233" s="20"/>
      <c r="AF233" s="20"/>
    </row>
    <row r="234" spans="1:32" ht="16.5" x14ac:dyDescent="0.25">
      <c r="A234" s="23"/>
      <c r="B234" s="23"/>
      <c r="C234" s="23"/>
      <c r="D234" s="23"/>
      <c r="E234" s="23"/>
      <c r="F234" s="23"/>
      <c r="G234" s="247"/>
      <c r="H234" s="108"/>
      <c r="I234" s="108"/>
      <c r="J234" s="105"/>
      <c r="L234" s="247"/>
      <c r="N234" s="105"/>
      <c r="O234" s="515"/>
      <c r="P234" s="105"/>
      <c r="Q234" s="105"/>
      <c r="R234" s="516"/>
      <c r="S234" s="522"/>
      <c r="T234" s="105"/>
      <c r="U234" s="518"/>
      <c r="V234" s="518"/>
      <c r="W234" s="516"/>
      <c r="X234" s="518"/>
      <c r="Y234" s="518"/>
      <c r="Z234" s="105"/>
      <c r="AA234" s="505"/>
      <c r="AB234" s="20"/>
      <c r="AF234" s="20"/>
    </row>
    <row r="235" spans="1:32" ht="16.5" x14ac:dyDescent="0.25">
      <c r="A235" s="23"/>
      <c r="B235" s="23"/>
      <c r="C235" s="23"/>
      <c r="D235" s="23"/>
      <c r="E235" s="23"/>
      <c r="F235" s="23"/>
      <c r="G235" s="247"/>
      <c r="H235" s="105"/>
      <c r="I235" s="105"/>
      <c r="J235" s="105"/>
      <c r="L235" s="247"/>
      <c r="N235" s="105"/>
      <c r="O235" s="522"/>
      <c r="P235" s="105"/>
      <c r="Q235" s="105"/>
      <c r="R235" s="516"/>
      <c r="S235" s="522"/>
      <c r="T235" s="105"/>
      <c r="U235" s="518"/>
      <c r="V235" s="518"/>
      <c r="W235" s="516"/>
      <c r="X235" s="518"/>
      <c r="Y235" s="518"/>
      <c r="Z235" s="105"/>
      <c r="AA235" s="505"/>
      <c r="AB235" s="20"/>
      <c r="AF235" s="20"/>
    </row>
    <row r="236" spans="1:32" ht="16.5" x14ac:dyDescent="0.25">
      <c r="A236" s="23"/>
      <c r="B236" s="23"/>
      <c r="C236" s="23"/>
      <c r="D236" s="23"/>
      <c r="E236" s="23"/>
      <c r="F236" s="23"/>
      <c r="G236" s="247"/>
      <c r="H236" s="105"/>
      <c r="I236" s="105"/>
      <c r="J236" s="105"/>
      <c r="L236" s="247"/>
      <c r="N236" s="105"/>
      <c r="O236" s="522"/>
      <c r="P236" s="105"/>
      <c r="Q236" s="105"/>
      <c r="R236" s="516"/>
      <c r="S236" s="522"/>
      <c r="T236" s="105"/>
      <c r="U236" s="518"/>
      <c r="V236" s="518"/>
      <c r="W236" s="516"/>
      <c r="X236" s="518"/>
      <c r="Y236" s="518"/>
      <c r="Z236" s="105"/>
      <c r="AA236" s="505"/>
      <c r="AB236" s="20"/>
      <c r="AF236" s="20"/>
    </row>
    <row r="237" spans="1:32" ht="16.5" x14ac:dyDescent="0.25">
      <c r="A237" s="23"/>
      <c r="B237" s="23"/>
      <c r="C237" s="23"/>
      <c r="D237" s="23"/>
      <c r="E237" s="23"/>
      <c r="F237" s="23"/>
      <c r="G237" s="247"/>
      <c r="H237" s="105"/>
      <c r="I237" s="105"/>
      <c r="J237" s="105"/>
      <c r="L237" s="247"/>
      <c r="N237" s="105"/>
      <c r="O237" s="522"/>
      <c r="P237" s="105"/>
      <c r="Q237" s="105"/>
      <c r="R237" s="516"/>
      <c r="S237" s="522"/>
      <c r="T237" s="105"/>
      <c r="U237" s="518"/>
      <c r="V237" s="518"/>
      <c r="W237" s="516"/>
      <c r="X237" s="518"/>
      <c r="Y237" s="518"/>
      <c r="Z237" s="105"/>
      <c r="AA237" s="505"/>
      <c r="AB237" s="20"/>
      <c r="AF237" s="20"/>
    </row>
    <row r="238" spans="1:32" ht="16.5" x14ac:dyDescent="0.25">
      <c r="A238" s="23"/>
      <c r="B238" s="23"/>
      <c r="C238" s="23"/>
      <c r="D238" s="23"/>
      <c r="E238" s="23"/>
      <c r="F238" s="23"/>
      <c r="G238" s="247"/>
      <c r="H238" s="105"/>
      <c r="I238" s="105"/>
      <c r="J238" s="105"/>
      <c r="L238" s="247"/>
      <c r="N238" s="105"/>
      <c r="O238" s="522"/>
      <c r="P238" s="105"/>
      <c r="Q238" s="105"/>
      <c r="R238" s="516"/>
      <c r="S238" s="522"/>
      <c r="T238" s="105"/>
      <c r="U238" s="518"/>
      <c r="V238" s="518"/>
      <c r="W238" s="516"/>
      <c r="X238" s="518"/>
      <c r="Y238" s="518"/>
      <c r="Z238" s="518"/>
      <c r="AA238" s="518"/>
      <c r="AB238" s="20"/>
      <c r="AF238" s="20"/>
    </row>
    <row r="239" spans="1:32" ht="16.5" x14ac:dyDescent="0.25">
      <c r="A239" s="23"/>
      <c r="B239" s="23"/>
      <c r="C239" s="23"/>
      <c r="D239" s="23"/>
      <c r="E239" s="23"/>
      <c r="F239" s="23"/>
      <c r="G239" s="247"/>
      <c r="H239" s="105"/>
      <c r="I239" s="105"/>
      <c r="J239" s="105"/>
      <c r="L239" s="247"/>
      <c r="N239" s="105"/>
      <c r="O239" s="522"/>
      <c r="P239" s="522"/>
      <c r="Q239" s="105"/>
      <c r="R239" s="516"/>
      <c r="S239" s="522"/>
      <c r="T239" s="105"/>
      <c r="U239" s="518"/>
      <c r="V239" s="518"/>
      <c r="W239" s="516"/>
      <c r="X239" s="518"/>
      <c r="Y239" s="518"/>
      <c r="Z239" s="518"/>
      <c r="AA239" s="518"/>
      <c r="AB239" s="20"/>
      <c r="AF239" s="20"/>
    </row>
    <row r="240" spans="1:32" ht="16.5" x14ac:dyDescent="0.25">
      <c r="A240" s="23"/>
      <c r="B240" s="23"/>
      <c r="C240" s="23"/>
      <c r="D240" s="23"/>
      <c r="E240" s="23"/>
      <c r="F240" s="23"/>
      <c r="G240" s="247"/>
      <c r="H240" s="105"/>
      <c r="I240" s="105"/>
      <c r="J240" s="105"/>
      <c r="L240" s="247"/>
      <c r="N240" s="105"/>
      <c r="O240" s="522"/>
      <c r="P240" s="522"/>
      <c r="Q240" s="105"/>
      <c r="R240" s="516"/>
      <c r="S240" s="522"/>
      <c r="T240" s="105"/>
      <c r="U240" s="518"/>
      <c r="V240" s="518"/>
      <c r="W240" s="516"/>
      <c r="X240" s="518"/>
      <c r="Y240" s="518"/>
      <c r="Z240" s="518"/>
      <c r="AA240" s="518"/>
      <c r="AB240" s="20"/>
      <c r="AF240" s="20"/>
    </row>
    <row r="241" spans="1:32" ht="16.5" x14ac:dyDescent="0.25">
      <c r="A241" s="23"/>
      <c r="B241" s="23"/>
      <c r="C241" s="23"/>
      <c r="D241" s="23"/>
      <c r="E241" s="23"/>
      <c r="F241" s="23"/>
      <c r="G241" s="247"/>
      <c r="H241" s="105"/>
      <c r="I241" s="105"/>
      <c r="J241" s="105"/>
      <c r="L241" s="247"/>
      <c r="N241" s="105"/>
      <c r="O241" s="522"/>
      <c r="P241" s="522"/>
      <c r="Q241" s="105"/>
      <c r="R241" s="516"/>
      <c r="S241" s="522"/>
      <c r="T241" s="105"/>
      <c r="U241" s="518"/>
      <c r="V241" s="518"/>
      <c r="W241" s="516"/>
      <c r="X241" s="518"/>
      <c r="Y241" s="518"/>
      <c r="Z241" s="518"/>
      <c r="AA241" s="518"/>
      <c r="AB241" s="20"/>
      <c r="AF241" s="20"/>
    </row>
    <row r="242" spans="1:32" ht="16.5" x14ac:dyDescent="0.25">
      <c r="A242" s="23"/>
      <c r="B242" s="23"/>
      <c r="C242" s="23"/>
      <c r="D242" s="23"/>
      <c r="E242" s="23"/>
      <c r="F242" s="23"/>
      <c r="G242" s="247"/>
      <c r="H242" s="105"/>
      <c r="I242" s="105"/>
      <c r="J242" s="105"/>
      <c r="L242" s="247"/>
      <c r="N242" s="105"/>
      <c r="O242" s="522"/>
      <c r="P242" s="522"/>
      <c r="Q242" s="105"/>
      <c r="R242" s="516"/>
      <c r="S242" s="522"/>
      <c r="T242" s="105"/>
      <c r="U242" s="518"/>
      <c r="V242" s="518"/>
      <c r="W242" s="516"/>
      <c r="X242" s="518"/>
      <c r="Y242" s="518"/>
      <c r="Z242" s="518"/>
      <c r="AA242" s="518"/>
      <c r="AB242" s="20"/>
      <c r="AF242" s="20"/>
    </row>
    <row r="243" spans="1:32" ht="16.5" x14ac:dyDescent="0.25">
      <c r="A243" s="23"/>
      <c r="B243" s="23"/>
      <c r="C243" s="23"/>
      <c r="D243" s="23"/>
      <c r="E243" s="23"/>
      <c r="F243" s="23"/>
      <c r="G243" s="247"/>
      <c r="H243" s="105"/>
      <c r="I243" s="105"/>
      <c r="J243" s="105"/>
      <c r="L243" s="247"/>
      <c r="N243" s="105"/>
      <c r="O243" s="522"/>
      <c r="P243" s="522"/>
      <c r="Q243" s="105"/>
      <c r="R243" s="516"/>
      <c r="S243" s="522"/>
      <c r="T243" s="105"/>
      <c r="U243" s="518"/>
      <c r="V243" s="518"/>
      <c r="W243" s="516"/>
      <c r="X243" s="518"/>
      <c r="Y243" s="518"/>
      <c r="Z243" s="518"/>
      <c r="AA243" s="518"/>
      <c r="AB243" s="20"/>
      <c r="AF243" s="20"/>
    </row>
    <row r="244" spans="1:32" ht="16.5" x14ac:dyDescent="0.25">
      <c r="A244" s="23"/>
      <c r="B244" s="23"/>
      <c r="C244" s="23"/>
      <c r="D244" s="23"/>
      <c r="E244" s="23"/>
      <c r="F244" s="23"/>
      <c r="G244" s="247"/>
      <c r="H244" s="105"/>
      <c r="I244" s="105"/>
      <c r="J244" s="105"/>
      <c r="L244" s="247"/>
      <c r="N244" s="105"/>
      <c r="O244" s="522"/>
      <c r="P244" s="522"/>
      <c r="Q244" s="105"/>
      <c r="R244" s="516"/>
      <c r="S244" s="515"/>
      <c r="T244" s="105"/>
      <c r="U244" s="518"/>
      <c r="V244" s="518"/>
      <c r="W244" s="516"/>
      <c r="X244" s="518"/>
      <c r="Y244" s="518"/>
      <c r="Z244" s="518"/>
      <c r="AA244" s="518"/>
      <c r="AB244" s="20"/>
      <c r="AF244" s="20"/>
    </row>
    <row r="245" spans="1:32" ht="16.5" x14ac:dyDescent="0.25">
      <c r="A245" s="23"/>
      <c r="B245" s="23"/>
      <c r="C245" s="23"/>
      <c r="D245" s="23"/>
      <c r="E245" s="23"/>
      <c r="F245" s="23"/>
      <c r="G245" s="247"/>
      <c r="H245" s="105"/>
      <c r="I245" s="105"/>
      <c r="J245" s="105"/>
      <c r="L245" s="247"/>
      <c r="N245" s="105"/>
      <c r="O245" s="522"/>
      <c r="P245" s="515"/>
      <c r="Q245" s="105"/>
      <c r="R245" s="516"/>
      <c r="S245" s="515"/>
      <c r="T245" s="105"/>
      <c r="U245" s="518"/>
      <c r="V245" s="518"/>
      <c r="W245" s="516"/>
      <c r="X245" s="518"/>
      <c r="Y245" s="518"/>
      <c r="Z245" s="518"/>
      <c r="AA245" s="518"/>
      <c r="AB245" s="20"/>
      <c r="AF245" s="20"/>
    </row>
    <row r="246" spans="1:32" ht="16.5" x14ac:dyDescent="0.25">
      <c r="A246" s="23"/>
      <c r="B246" s="23"/>
      <c r="C246" s="23"/>
      <c r="D246" s="23"/>
      <c r="E246" s="23"/>
      <c r="F246" s="23"/>
      <c r="G246" s="247"/>
      <c r="H246" s="105"/>
      <c r="I246" s="105"/>
      <c r="J246" s="105"/>
      <c r="L246" s="247"/>
      <c r="N246" s="105"/>
      <c r="O246" s="515"/>
      <c r="P246" s="515"/>
      <c r="Q246" s="105"/>
      <c r="R246" s="516"/>
      <c r="S246" s="515"/>
      <c r="T246" s="105"/>
      <c r="U246" s="518"/>
      <c r="V246" s="518"/>
      <c r="W246" s="516"/>
      <c r="X246" s="518"/>
      <c r="Y246" s="518"/>
      <c r="Z246" s="518"/>
      <c r="AA246" s="518"/>
      <c r="AB246" s="20"/>
      <c r="AF246" s="20"/>
    </row>
    <row r="247" spans="1:32" ht="16.5" x14ac:dyDescent="0.25">
      <c r="A247" s="23"/>
      <c r="B247" s="23"/>
      <c r="C247" s="23"/>
      <c r="D247" s="23"/>
      <c r="E247" s="23"/>
      <c r="F247" s="23"/>
      <c r="G247" s="247"/>
      <c r="H247" s="108"/>
      <c r="I247" s="105"/>
      <c r="J247" s="105"/>
      <c r="L247" s="247"/>
      <c r="N247" s="105"/>
      <c r="O247" s="515"/>
      <c r="P247" s="515"/>
      <c r="Q247" s="105"/>
      <c r="R247" s="516"/>
      <c r="S247" s="515"/>
      <c r="T247" s="105"/>
      <c r="U247" s="518"/>
      <c r="V247" s="518"/>
      <c r="W247" s="516"/>
      <c r="X247" s="518"/>
      <c r="Y247" s="518"/>
      <c r="Z247" s="518"/>
      <c r="AA247" s="518"/>
      <c r="AB247" s="20"/>
      <c r="AF247" s="20"/>
    </row>
    <row r="248" spans="1:32" ht="16.5" x14ac:dyDescent="0.25">
      <c r="A248" s="23"/>
      <c r="B248" s="23"/>
      <c r="C248" s="23"/>
      <c r="D248" s="23"/>
      <c r="E248" s="23"/>
      <c r="F248" s="23"/>
      <c r="G248" s="247"/>
      <c r="H248" s="105"/>
      <c r="I248" s="105"/>
      <c r="J248" s="105"/>
      <c r="L248" s="247"/>
      <c r="N248" s="105"/>
      <c r="O248" s="515"/>
      <c r="P248" s="515"/>
      <c r="Q248" s="105"/>
      <c r="R248" s="516"/>
      <c r="S248" s="515"/>
      <c r="T248" s="105"/>
      <c r="U248" s="518"/>
      <c r="V248" s="518"/>
      <c r="W248" s="516"/>
      <c r="X248" s="518"/>
      <c r="Y248" s="518"/>
      <c r="Z248" s="518"/>
      <c r="AA248" s="518"/>
      <c r="AB248" s="20"/>
      <c r="AF248" s="20"/>
    </row>
    <row r="249" spans="1:32" ht="16.5" x14ac:dyDescent="0.25">
      <c r="A249" s="23"/>
      <c r="B249" s="23"/>
      <c r="C249" s="23"/>
      <c r="D249" s="23"/>
      <c r="E249" s="23"/>
      <c r="F249" s="23"/>
      <c r="G249" s="247"/>
      <c r="H249" s="105"/>
      <c r="I249" s="105"/>
      <c r="J249" s="247"/>
      <c r="L249" s="247"/>
      <c r="N249" s="105"/>
      <c r="O249" s="515"/>
      <c r="P249" s="515"/>
      <c r="Q249" s="105"/>
      <c r="R249" s="516"/>
      <c r="S249" s="515"/>
      <c r="T249" s="105"/>
      <c r="U249" s="518"/>
      <c r="V249" s="518"/>
      <c r="W249" s="516"/>
      <c r="X249" s="518"/>
      <c r="Y249" s="518"/>
      <c r="Z249" s="518"/>
      <c r="AA249" s="518"/>
      <c r="AB249" s="20"/>
      <c r="AF249" s="20"/>
    </row>
    <row r="250" spans="1:32" ht="16.5" x14ac:dyDescent="0.25">
      <c r="A250" s="23"/>
      <c r="B250" s="23"/>
      <c r="C250" s="23"/>
      <c r="D250" s="23"/>
      <c r="E250" s="23"/>
      <c r="F250" s="23"/>
      <c r="G250" s="247"/>
      <c r="H250" s="105"/>
      <c r="J250" s="105"/>
      <c r="L250" s="247"/>
      <c r="N250" s="105"/>
      <c r="O250" s="515"/>
      <c r="P250" s="515"/>
      <c r="Q250" s="105"/>
      <c r="R250" s="516"/>
      <c r="S250" s="515"/>
      <c r="T250" s="105"/>
      <c r="U250" s="518"/>
      <c r="V250" s="518"/>
      <c r="W250" s="516"/>
      <c r="X250" s="518"/>
      <c r="Y250" s="518"/>
      <c r="Z250" s="518"/>
      <c r="AA250" s="518"/>
      <c r="AB250" s="20"/>
      <c r="AF250" s="20"/>
    </row>
    <row r="251" spans="1:32" ht="16.5" x14ac:dyDescent="0.25">
      <c r="A251" s="23"/>
      <c r="B251" s="23"/>
      <c r="C251" s="23"/>
      <c r="D251" s="23"/>
      <c r="E251" s="23"/>
      <c r="F251" s="23"/>
      <c r="G251" s="247"/>
      <c r="H251" s="105"/>
      <c r="J251" s="105"/>
      <c r="L251" s="247"/>
      <c r="N251" s="105"/>
      <c r="O251" s="515"/>
      <c r="P251" s="515"/>
      <c r="Q251" s="105"/>
      <c r="R251" s="248"/>
      <c r="S251" s="515"/>
      <c r="T251" s="105"/>
      <c r="U251" s="20"/>
      <c r="V251" s="20"/>
      <c r="X251" s="20"/>
      <c r="Y251" s="20"/>
      <c r="AA251" s="20"/>
      <c r="AB251" s="20"/>
      <c r="AF251" s="20"/>
    </row>
    <row r="252" spans="1:32" ht="16.5" x14ac:dyDescent="0.25">
      <c r="A252" s="23"/>
      <c r="B252" s="23"/>
      <c r="C252" s="23"/>
      <c r="D252" s="23"/>
      <c r="E252" s="23"/>
      <c r="F252" s="23"/>
      <c r="G252" s="247"/>
      <c r="H252" s="105"/>
      <c r="J252" s="105"/>
      <c r="L252" s="247"/>
      <c r="N252" s="105"/>
      <c r="O252" s="515"/>
      <c r="P252" s="515"/>
      <c r="Q252" s="105"/>
      <c r="R252" s="248"/>
      <c r="S252" s="515"/>
      <c r="T252" s="105"/>
      <c r="U252" s="20"/>
      <c r="V252" s="20"/>
      <c r="X252" s="20"/>
      <c r="Y252" s="20"/>
      <c r="AA252" s="20"/>
      <c r="AB252" s="20"/>
      <c r="AF252" s="20"/>
    </row>
    <row r="253" spans="1:32" ht="16.5" x14ac:dyDescent="0.25">
      <c r="A253" s="23"/>
      <c r="B253" s="23"/>
      <c r="C253" s="23"/>
      <c r="D253" s="23"/>
      <c r="E253" s="23"/>
      <c r="F253" s="23"/>
      <c r="G253" s="247"/>
      <c r="H253" s="105"/>
      <c r="J253" s="247"/>
      <c r="L253" s="247"/>
      <c r="N253" s="105"/>
      <c r="O253" s="515"/>
      <c r="P253" s="515"/>
      <c r="Q253" s="105"/>
      <c r="R253" s="248"/>
      <c r="S253" s="515"/>
      <c r="T253" s="105"/>
      <c r="U253" s="20"/>
      <c r="V253" s="20"/>
      <c r="X253" s="20"/>
      <c r="Y253" s="20"/>
      <c r="AA253" s="20"/>
      <c r="AB253" s="20"/>
      <c r="AF253" s="20"/>
    </row>
    <row r="254" spans="1:32" ht="16.5" x14ac:dyDescent="0.25">
      <c r="A254" s="23"/>
      <c r="B254" s="23"/>
      <c r="C254" s="23"/>
      <c r="D254" s="23"/>
      <c r="E254" s="23"/>
      <c r="F254" s="23"/>
      <c r="G254" s="247"/>
      <c r="H254" s="105"/>
      <c r="J254" s="105"/>
      <c r="L254" s="247"/>
      <c r="N254" s="105"/>
      <c r="O254" s="515"/>
      <c r="P254" s="515"/>
      <c r="Q254" s="105"/>
      <c r="R254" s="248"/>
      <c r="S254" s="515"/>
      <c r="T254" s="105"/>
      <c r="U254" s="20"/>
      <c r="V254" s="20"/>
      <c r="X254" s="20"/>
      <c r="Y254" s="20"/>
      <c r="AA254" s="20"/>
      <c r="AB254" s="20"/>
      <c r="AF254" s="20"/>
    </row>
    <row r="255" spans="1:32" ht="16.5" x14ac:dyDescent="0.25">
      <c r="A255" s="23"/>
      <c r="B255" s="23"/>
      <c r="C255" s="23"/>
      <c r="D255" s="23"/>
      <c r="E255" s="23"/>
      <c r="F255" s="23"/>
      <c r="G255" s="247"/>
      <c r="H255" s="105"/>
      <c r="J255" s="247"/>
      <c r="L255" s="247"/>
      <c r="N255" s="105"/>
      <c r="O255" s="515"/>
      <c r="P255" s="515"/>
      <c r="Q255" s="105"/>
      <c r="R255" s="248"/>
      <c r="S255" s="522"/>
      <c r="T255" s="105"/>
      <c r="U255" s="20"/>
      <c r="V255" s="20"/>
      <c r="X255" s="20"/>
      <c r="Y255" s="20"/>
      <c r="AA255" s="20"/>
      <c r="AB255" s="20"/>
      <c r="AF255" s="20"/>
    </row>
    <row r="256" spans="1:32" ht="16.5" x14ac:dyDescent="0.25">
      <c r="A256" s="23"/>
      <c r="B256" s="23"/>
      <c r="C256" s="23"/>
      <c r="D256" s="23"/>
      <c r="E256" s="23"/>
      <c r="F256" s="23"/>
      <c r="G256" s="247"/>
      <c r="H256" s="105"/>
      <c r="J256" s="247"/>
      <c r="L256" s="247"/>
      <c r="N256" s="105"/>
      <c r="O256" s="515"/>
      <c r="P256" s="515"/>
      <c r="Q256" s="105"/>
      <c r="R256" s="248"/>
      <c r="S256" s="60"/>
      <c r="T256" s="108"/>
      <c r="U256" s="20"/>
      <c r="V256" s="20"/>
      <c r="X256" s="20"/>
      <c r="Y256" s="20"/>
      <c r="AA256" s="20"/>
      <c r="AB256" s="20"/>
      <c r="AF256" s="20"/>
    </row>
    <row r="257" spans="1:32" ht="16.5" x14ac:dyDescent="0.25">
      <c r="A257" s="23"/>
      <c r="B257" s="23"/>
      <c r="C257" s="23"/>
      <c r="D257" s="23"/>
      <c r="E257" s="23"/>
      <c r="F257" s="23"/>
      <c r="G257" s="247"/>
      <c r="H257" s="105"/>
      <c r="J257" s="247"/>
      <c r="L257" s="247"/>
      <c r="N257" s="105"/>
      <c r="O257" s="515"/>
      <c r="R257" s="248"/>
      <c r="S257" s="60"/>
      <c r="T257" s="20"/>
      <c r="U257" s="20"/>
      <c r="V257" s="20"/>
      <c r="X257" s="20"/>
      <c r="Y257" s="20"/>
      <c r="AA257" s="20"/>
      <c r="AB257" s="20"/>
      <c r="AF257" s="20"/>
    </row>
    <row r="258" spans="1:32" ht="16.5" x14ac:dyDescent="0.25">
      <c r="A258" s="23"/>
      <c r="B258" s="23"/>
      <c r="C258" s="23"/>
      <c r="D258" s="23"/>
      <c r="E258" s="23"/>
      <c r="F258" s="23"/>
      <c r="G258" s="247"/>
      <c r="H258" s="105"/>
      <c r="J258" s="247"/>
      <c r="L258" s="247"/>
      <c r="N258" s="105"/>
      <c r="O258" s="515"/>
      <c r="R258" s="248"/>
      <c r="S258" s="60"/>
      <c r="T258" s="20"/>
      <c r="U258" s="20"/>
      <c r="V258" s="20"/>
      <c r="X258" s="20"/>
      <c r="Y258" s="20"/>
      <c r="AA258" s="20"/>
      <c r="AB258" s="20"/>
      <c r="AF258" s="20"/>
    </row>
    <row r="259" spans="1:32" ht="15" x14ac:dyDescent="0.25">
      <c r="A259" s="23"/>
      <c r="B259" s="23"/>
      <c r="C259" s="23"/>
      <c r="D259" s="23"/>
      <c r="E259" s="23"/>
      <c r="F259" s="23"/>
      <c r="G259" s="247"/>
      <c r="H259" s="105"/>
      <c r="J259" s="247"/>
      <c r="L259" s="247"/>
      <c r="N259" s="248"/>
      <c r="R259" s="248"/>
      <c r="S259" s="60"/>
      <c r="T259" s="20"/>
      <c r="U259" s="20"/>
      <c r="V259" s="20"/>
      <c r="X259" s="20"/>
      <c r="Y259" s="20"/>
      <c r="AA259" s="20"/>
      <c r="AB259" s="20"/>
      <c r="AF259" s="20"/>
    </row>
    <row r="260" spans="1:32" ht="15" x14ac:dyDescent="0.25">
      <c r="A260" s="23"/>
      <c r="B260" s="23"/>
      <c r="C260" s="23"/>
      <c r="D260" s="23"/>
      <c r="E260" s="23"/>
      <c r="F260" s="23"/>
      <c r="G260" s="247"/>
      <c r="H260" s="105"/>
      <c r="J260" s="247"/>
      <c r="L260" s="247"/>
      <c r="N260" s="248"/>
      <c r="R260" s="248"/>
      <c r="S260" s="60"/>
      <c r="T260" s="20"/>
      <c r="U260" s="20"/>
      <c r="V260" s="20"/>
      <c r="X260" s="20"/>
      <c r="Y260" s="20"/>
      <c r="AA260" s="20"/>
      <c r="AB260" s="20"/>
      <c r="AF260" s="20"/>
    </row>
    <row r="261" spans="1:32" ht="15" x14ac:dyDescent="0.25">
      <c r="A261" s="23"/>
      <c r="B261" s="23"/>
      <c r="C261" s="23"/>
      <c r="D261" s="23"/>
      <c r="E261" s="23"/>
      <c r="F261" s="23"/>
      <c r="G261" s="247"/>
      <c r="H261" s="105"/>
      <c r="J261" s="247"/>
      <c r="L261" s="247"/>
      <c r="N261" s="248"/>
      <c r="R261" s="248"/>
      <c r="S261" s="60"/>
      <c r="T261" s="20"/>
      <c r="U261" s="20"/>
      <c r="V261" s="20"/>
      <c r="X261" s="20"/>
      <c r="Y261" s="20"/>
      <c r="AA261" s="20"/>
      <c r="AB261" s="20"/>
      <c r="AF261" s="20"/>
    </row>
    <row r="262" spans="1:32" ht="15" x14ac:dyDescent="0.25">
      <c r="A262" s="23"/>
      <c r="B262" s="23"/>
      <c r="C262" s="23"/>
      <c r="D262" s="23"/>
      <c r="E262" s="23"/>
      <c r="F262" s="23"/>
      <c r="G262" s="247"/>
      <c r="H262" s="105"/>
      <c r="J262" s="247"/>
      <c r="L262" s="247"/>
      <c r="N262" s="248"/>
      <c r="R262" s="248"/>
      <c r="S262" s="60"/>
      <c r="T262" s="20"/>
      <c r="U262" s="20"/>
      <c r="V262" s="20"/>
      <c r="X262" s="20"/>
      <c r="Y262" s="20"/>
      <c r="AA262" s="20"/>
      <c r="AB262" s="20"/>
      <c r="AF262" s="20"/>
    </row>
    <row r="263" spans="1:32" ht="15" x14ac:dyDescent="0.25">
      <c r="A263" s="23"/>
      <c r="B263" s="23"/>
      <c r="C263" s="23"/>
      <c r="D263" s="23"/>
      <c r="E263" s="23"/>
      <c r="F263" s="23"/>
      <c r="G263" s="247"/>
      <c r="H263" s="105"/>
      <c r="J263" s="247"/>
      <c r="L263" s="247"/>
      <c r="N263" s="248"/>
      <c r="R263" s="248"/>
      <c r="S263" s="60"/>
      <c r="T263" s="20"/>
      <c r="U263" s="20"/>
      <c r="V263" s="20"/>
      <c r="X263" s="20"/>
      <c r="Y263" s="20"/>
      <c r="AA263" s="20"/>
      <c r="AB263" s="20"/>
      <c r="AF263" s="20"/>
    </row>
    <row r="264" spans="1:32" ht="15" x14ac:dyDescent="0.25">
      <c r="A264" s="23"/>
      <c r="B264" s="23"/>
      <c r="C264" s="23"/>
      <c r="D264" s="23"/>
      <c r="E264" s="23"/>
      <c r="F264" s="23"/>
      <c r="G264" s="247"/>
      <c r="H264" s="108"/>
      <c r="J264" s="247"/>
      <c r="L264" s="247"/>
      <c r="N264" s="248"/>
      <c r="R264" s="248"/>
      <c r="S264" s="60"/>
      <c r="T264" s="20"/>
      <c r="U264" s="20"/>
      <c r="V264" s="20"/>
      <c r="X264" s="20"/>
      <c r="Y264" s="20"/>
      <c r="AA264" s="20"/>
      <c r="AB264" s="20"/>
      <c r="AF264" s="20"/>
    </row>
    <row r="265" spans="1:32" ht="15" x14ac:dyDescent="0.25">
      <c r="A265" s="23"/>
      <c r="B265" s="23"/>
      <c r="C265" s="23"/>
      <c r="D265" s="23"/>
      <c r="E265" s="23"/>
      <c r="F265" s="23"/>
      <c r="G265" s="247"/>
      <c r="H265" s="105"/>
      <c r="J265" s="247"/>
      <c r="L265" s="247"/>
      <c r="N265" s="248"/>
      <c r="R265" s="248"/>
      <c r="S265" s="60"/>
      <c r="T265" s="20"/>
      <c r="U265" s="20"/>
      <c r="V265" s="20"/>
      <c r="X265" s="20"/>
      <c r="Y265" s="20"/>
      <c r="AA265" s="20"/>
      <c r="AB265" s="20"/>
      <c r="AF265" s="20"/>
    </row>
    <row r="266" spans="1:32" ht="15" x14ac:dyDescent="0.25">
      <c r="A266" s="23"/>
      <c r="B266" s="23"/>
      <c r="C266" s="23"/>
      <c r="D266" s="23"/>
      <c r="E266" s="23"/>
      <c r="F266" s="23"/>
      <c r="G266" s="247"/>
      <c r="H266" s="105"/>
      <c r="J266" s="247"/>
      <c r="L266" s="247"/>
      <c r="N266" s="248"/>
      <c r="R266" s="248"/>
      <c r="S266" s="60"/>
      <c r="T266" s="20"/>
      <c r="U266" s="20"/>
      <c r="V266" s="20"/>
      <c r="X266" s="20"/>
      <c r="Y266" s="20"/>
      <c r="AA266" s="20"/>
      <c r="AB266" s="20"/>
      <c r="AF266" s="20"/>
    </row>
    <row r="267" spans="1:32" ht="15" x14ac:dyDescent="0.25">
      <c r="A267" s="23"/>
      <c r="B267" s="23"/>
      <c r="C267" s="23"/>
      <c r="D267" s="23"/>
      <c r="E267" s="23"/>
      <c r="F267" s="23"/>
      <c r="G267" s="247"/>
      <c r="H267" s="105"/>
      <c r="J267" s="247"/>
      <c r="L267" s="247"/>
      <c r="N267" s="248"/>
      <c r="R267" s="248"/>
      <c r="S267" s="60"/>
      <c r="T267" s="20"/>
      <c r="U267" s="20"/>
      <c r="V267" s="20"/>
      <c r="X267" s="20"/>
      <c r="Y267" s="20"/>
      <c r="AA267" s="20"/>
      <c r="AB267" s="20"/>
      <c r="AF267" s="20"/>
    </row>
    <row r="268" spans="1:32" ht="15" x14ac:dyDescent="0.25">
      <c r="A268" s="23"/>
      <c r="B268" s="23"/>
      <c r="C268" s="23"/>
      <c r="D268" s="23"/>
      <c r="E268" s="23"/>
      <c r="F268" s="23"/>
      <c r="G268" s="247"/>
      <c r="H268" s="105"/>
      <c r="J268" s="247"/>
      <c r="L268" s="247"/>
      <c r="N268" s="248"/>
      <c r="R268" s="248"/>
      <c r="S268" s="60"/>
      <c r="T268" s="20"/>
      <c r="U268" s="20"/>
      <c r="V268" s="20"/>
      <c r="X268" s="20"/>
      <c r="Y268" s="20"/>
      <c r="AA268" s="20"/>
      <c r="AB268" s="20"/>
      <c r="AF268" s="20"/>
    </row>
    <row r="269" spans="1:32" ht="15" x14ac:dyDescent="0.25">
      <c r="A269" s="23"/>
      <c r="B269" s="23"/>
      <c r="C269" s="23"/>
      <c r="D269" s="23"/>
      <c r="E269" s="23"/>
      <c r="F269" s="23"/>
      <c r="G269" s="247"/>
      <c r="H269" s="105"/>
      <c r="J269" s="247"/>
      <c r="L269" s="247"/>
      <c r="N269" s="248"/>
      <c r="R269" s="248"/>
      <c r="S269" s="60"/>
      <c r="T269" s="20"/>
      <c r="U269" s="20"/>
      <c r="V269" s="20"/>
      <c r="X269" s="20"/>
      <c r="Y269" s="20"/>
      <c r="AA269" s="20"/>
      <c r="AB269" s="20"/>
      <c r="AF269" s="20"/>
    </row>
    <row r="270" spans="1:32" ht="15" x14ac:dyDescent="0.25">
      <c r="A270" s="23"/>
      <c r="B270" s="23"/>
      <c r="C270" s="23"/>
      <c r="D270" s="23"/>
      <c r="E270" s="23"/>
      <c r="F270" s="23"/>
      <c r="G270" s="247"/>
      <c r="H270" s="105"/>
      <c r="J270" s="247"/>
      <c r="L270" s="247"/>
      <c r="N270" s="248"/>
      <c r="R270" s="248"/>
      <c r="S270" s="60"/>
      <c r="T270" s="20"/>
      <c r="U270" s="20"/>
      <c r="V270" s="20"/>
      <c r="X270" s="20"/>
      <c r="Y270" s="20"/>
      <c r="AA270" s="20"/>
      <c r="AB270" s="20"/>
      <c r="AF270" s="20"/>
    </row>
    <row r="271" spans="1:32" ht="15" x14ac:dyDescent="0.25">
      <c r="A271" s="23"/>
      <c r="B271" s="23"/>
      <c r="C271" s="23"/>
      <c r="D271" s="23"/>
      <c r="E271" s="23"/>
      <c r="F271" s="23"/>
      <c r="G271" s="247"/>
      <c r="H271" s="105"/>
      <c r="J271" s="247"/>
      <c r="L271" s="247"/>
      <c r="N271" s="248"/>
      <c r="R271" s="248"/>
      <c r="S271" s="60"/>
      <c r="T271" s="20"/>
      <c r="U271" s="20"/>
      <c r="V271" s="20"/>
      <c r="X271" s="20"/>
      <c r="Y271" s="20"/>
      <c r="AA271" s="20"/>
      <c r="AB271" s="20"/>
      <c r="AF271" s="20"/>
    </row>
    <row r="272" spans="1:32" ht="15" x14ac:dyDescent="0.25">
      <c r="A272" s="23"/>
      <c r="B272" s="23"/>
      <c r="C272" s="23"/>
      <c r="D272" s="23"/>
      <c r="E272" s="23"/>
      <c r="F272" s="23"/>
      <c r="G272" s="247"/>
      <c r="H272" s="105"/>
      <c r="J272" s="247"/>
      <c r="L272" s="247"/>
      <c r="N272" s="248"/>
      <c r="R272" s="248"/>
      <c r="S272" s="60"/>
      <c r="T272" s="20"/>
      <c r="U272" s="20"/>
      <c r="V272" s="20"/>
      <c r="X272" s="20"/>
      <c r="Y272" s="20"/>
      <c r="AA272" s="20"/>
      <c r="AB272" s="20"/>
      <c r="AF272" s="20"/>
    </row>
    <row r="273" spans="1:32" ht="15" x14ac:dyDescent="0.25">
      <c r="A273" s="23"/>
      <c r="B273" s="23"/>
      <c r="C273" s="23"/>
      <c r="D273" s="23"/>
      <c r="E273" s="23"/>
      <c r="F273" s="23"/>
      <c r="G273" s="247"/>
      <c r="H273" s="105"/>
      <c r="J273" s="247"/>
      <c r="L273" s="247"/>
      <c r="N273" s="248"/>
      <c r="R273" s="248"/>
      <c r="S273" s="60"/>
      <c r="T273" s="20"/>
      <c r="U273" s="20"/>
      <c r="V273" s="20"/>
      <c r="X273" s="20"/>
      <c r="Y273" s="20"/>
      <c r="AA273" s="20"/>
      <c r="AB273" s="20"/>
      <c r="AF273" s="20"/>
    </row>
    <row r="274" spans="1:32" ht="15" x14ac:dyDescent="0.25">
      <c r="A274" s="23"/>
      <c r="B274" s="23"/>
      <c r="C274" s="23"/>
      <c r="D274" s="23"/>
      <c r="E274" s="23"/>
      <c r="F274" s="23"/>
      <c r="G274" s="247"/>
      <c r="H274" s="105"/>
      <c r="J274" s="247"/>
      <c r="L274" s="247"/>
      <c r="N274" s="248"/>
      <c r="R274" s="248"/>
      <c r="S274" s="60"/>
      <c r="T274" s="20"/>
      <c r="U274" s="20"/>
      <c r="V274" s="20"/>
      <c r="X274" s="20"/>
      <c r="Y274" s="20"/>
      <c r="AA274" s="20"/>
      <c r="AB274" s="20"/>
      <c r="AF274" s="20"/>
    </row>
    <row r="275" spans="1:32" ht="15" x14ac:dyDescent="0.25">
      <c r="A275" s="23"/>
      <c r="B275" s="23"/>
      <c r="C275" s="23"/>
      <c r="D275" s="23"/>
      <c r="E275" s="23"/>
      <c r="F275" s="23"/>
      <c r="G275" s="247"/>
      <c r="H275" s="105"/>
      <c r="J275" s="247"/>
      <c r="L275" s="247"/>
      <c r="N275" s="248"/>
      <c r="R275" s="248"/>
      <c r="S275" s="60"/>
      <c r="T275" s="20"/>
      <c r="U275" s="20"/>
      <c r="V275" s="20"/>
      <c r="X275" s="20"/>
      <c r="Y275" s="20"/>
      <c r="AA275" s="20"/>
      <c r="AB275" s="20"/>
      <c r="AF275" s="20"/>
    </row>
    <row r="276" spans="1:32" ht="15" x14ac:dyDescent="0.25">
      <c r="A276" s="23"/>
      <c r="B276" s="23"/>
      <c r="C276" s="23"/>
      <c r="D276" s="23"/>
      <c r="E276" s="23"/>
      <c r="F276" s="23"/>
      <c r="G276" s="247"/>
      <c r="H276" s="105"/>
      <c r="J276" s="247"/>
      <c r="L276" s="247"/>
      <c r="N276" s="248"/>
      <c r="R276" s="248"/>
      <c r="S276" s="60"/>
      <c r="T276" s="20"/>
      <c r="U276" s="20"/>
      <c r="V276" s="20"/>
      <c r="X276" s="20"/>
      <c r="Y276" s="20"/>
      <c r="AA276" s="20"/>
      <c r="AB276" s="20"/>
      <c r="AF276" s="20"/>
    </row>
    <row r="277" spans="1:32" ht="15" x14ac:dyDescent="0.25">
      <c r="A277" s="23"/>
      <c r="B277" s="23"/>
      <c r="C277" s="23"/>
      <c r="D277" s="23"/>
      <c r="E277" s="23"/>
      <c r="F277" s="23"/>
      <c r="G277" s="247"/>
      <c r="H277" s="105"/>
      <c r="J277" s="247"/>
      <c r="L277" s="247"/>
      <c r="N277" s="248"/>
      <c r="R277" s="248"/>
      <c r="S277" s="60"/>
      <c r="T277" s="20"/>
      <c r="U277" s="20"/>
      <c r="V277" s="20"/>
      <c r="X277" s="20"/>
      <c r="Y277" s="20"/>
      <c r="AA277" s="20"/>
      <c r="AB277" s="20"/>
      <c r="AF277" s="20"/>
    </row>
    <row r="278" spans="1:32" ht="15" x14ac:dyDescent="0.25">
      <c r="A278" s="23"/>
      <c r="B278" s="23"/>
      <c r="C278" s="23"/>
      <c r="D278" s="23"/>
      <c r="E278" s="23"/>
      <c r="F278" s="23"/>
      <c r="G278" s="247"/>
      <c r="H278" s="105"/>
      <c r="J278" s="247"/>
      <c r="L278" s="247"/>
      <c r="N278" s="248"/>
      <c r="R278" s="248"/>
      <c r="S278" s="60"/>
      <c r="T278" s="20"/>
      <c r="U278" s="20"/>
      <c r="V278" s="20"/>
      <c r="X278" s="20"/>
      <c r="Y278" s="20"/>
      <c r="AA278" s="20"/>
      <c r="AB278" s="20"/>
      <c r="AF278" s="20"/>
    </row>
    <row r="279" spans="1:32" ht="15" x14ac:dyDescent="0.25">
      <c r="A279" s="23"/>
      <c r="B279" s="23"/>
      <c r="C279" s="23"/>
      <c r="D279" s="23"/>
      <c r="E279" s="23"/>
      <c r="F279" s="23"/>
      <c r="G279" s="247"/>
      <c r="H279" s="105"/>
      <c r="J279" s="247"/>
      <c r="L279" s="247"/>
      <c r="N279" s="248"/>
      <c r="R279" s="248"/>
      <c r="S279" s="60"/>
      <c r="T279" s="20"/>
      <c r="U279" s="20"/>
      <c r="V279" s="20"/>
      <c r="X279" s="20"/>
      <c r="Y279" s="20"/>
      <c r="AA279" s="20"/>
      <c r="AB279" s="20"/>
      <c r="AF279" s="20"/>
    </row>
    <row r="280" spans="1:32" ht="15" x14ac:dyDescent="0.25">
      <c r="A280" s="23"/>
      <c r="B280" s="23"/>
      <c r="C280" s="23"/>
      <c r="D280" s="23"/>
      <c r="E280" s="23"/>
      <c r="F280" s="23"/>
      <c r="G280" s="247"/>
      <c r="H280" s="105"/>
      <c r="J280" s="247"/>
      <c r="L280" s="247"/>
      <c r="N280" s="248"/>
      <c r="R280" s="248"/>
      <c r="S280" s="60"/>
      <c r="T280" s="20"/>
      <c r="U280" s="20"/>
      <c r="V280" s="20"/>
      <c r="X280" s="20"/>
      <c r="Y280" s="20"/>
      <c r="AA280" s="20"/>
      <c r="AB280" s="20"/>
      <c r="AF280" s="20"/>
    </row>
    <row r="281" spans="1:32" ht="15" x14ac:dyDescent="0.25">
      <c r="A281" s="23"/>
      <c r="B281" s="23"/>
      <c r="C281" s="23"/>
      <c r="D281" s="23"/>
      <c r="E281" s="23"/>
      <c r="F281" s="23"/>
      <c r="G281" s="247"/>
      <c r="H281" s="105"/>
      <c r="J281" s="247"/>
      <c r="L281" s="247"/>
      <c r="N281" s="248"/>
      <c r="R281" s="248"/>
      <c r="S281" s="60"/>
      <c r="T281" s="20"/>
      <c r="U281" s="20"/>
      <c r="V281" s="20"/>
      <c r="X281" s="20"/>
      <c r="Y281" s="20"/>
      <c r="AA281" s="20"/>
      <c r="AB281" s="20"/>
      <c r="AF281" s="20"/>
    </row>
    <row r="282" spans="1:32" ht="15" x14ac:dyDescent="0.25">
      <c r="A282" s="23"/>
      <c r="B282" s="23"/>
      <c r="C282" s="23"/>
      <c r="D282" s="23"/>
      <c r="E282" s="23"/>
      <c r="F282" s="23"/>
      <c r="G282" s="247"/>
      <c r="H282" s="105"/>
      <c r="J282" s="247"/>
      <c r="L282" s="247"/>
      <c r="N282" s="248"/>
      <c r="R282" s="248"/>
      <c r="S282" s="60"/>
      <c r="T282" s="20"/>
      <c r="U282" s="20"/>
      <c r="V282" s="20"/>
      <c r="X282" s="20"/>
      <c r="Y282" s="20"/>
      <c r="AA282" s="20"/>
      <c r="AB282" s="20"/>
      <c r="AF282" s="20"/>
    </row>
    <row r="283" spans="1:32" ht="15" x14ac:dyDescent="0.25">
      <c r="A283" s="23"/>
      <c r="B283" s="23"/>
      <c r="C283" s="23"/>
      <c r="D283" s="23"/>
      <c r="E283" s="23"/>
      <c r="F283" s="23"/>
      <c r="G283" s="247"/>
      <c r="H283" s="105"/>
      <c r="J283" s="247"/>
      <c r="L283" s="247"/>
      <c r="N283" s="248"/>
      <c r="R283" s="248"/>
      <c r="S283" s="60"/>
      <c r="T283" s="20"/>
      <c r="U283" s="20"/>
      <c r="V283" s="20"/>
      <c r="X283" s="20"/>
      <c r="Y283" s="20"/>
      <c r="AA283" s="20"/>
      <c r="AB283" s="20"/>
      <c r="AF283" s="20"/>
    </row>
    <row r="284" spans="1:32" ht="15" x14ac:dyDescent="0.25">
      <c r="A284" s="23"/>
      <c r="B284" s="23"/>
      <c r="C284" s="23"/>
      <c r="D284" s="23"/>
      <c r="E284" s="23"/>
      <c r="F284" s="23"/>
      <c r="G284" s="247"/>
      <c r="H284" s="105"/>
      <c r="J284" s="247"/>
      <c r="L284" s="247"/>
      <c r="N284" s="248"/>
      <c r="R284" s="248"/>
      <c r="S284" s="60"/>
      <c r="T284" s="20"/>
      <c r="U284" s="20"/>
      <c r="V284" s="20"/>
      <c r="X284" s="20"/>
      <c r="Y284" s="20"/>
      <c r="AA284" s="20"/>
      <c r="AB284" s="20"/>
      <c r="AF284" s="20"/>
    </row>
    <row r="285" spans="1:32" ht="15" x14ac:dyDescent="0.25">
      <c r="A285" s="23"/>
      <c r="B285" s="23"/>
      <c r="C285" s="23"/>
      <c r="D285" s="23"/>
      <c r="E285" s="23"/>
      <c r="F285" s="23"/>
      <c r="G285" s="247"/>
      <c r="H285" s="105"/>
      <c r="J285" s="247"/>
      <c r="L285" s="247"/>
      <c r="N285" s="248"/>
      <c r="R285" s="248"/>
      <c r="S285" s="60"/>
      <c r="T285" s="20"/>
      <c r="U285" s="20"/>
      <c r="V285" s="20"/>
      <c r="X285" s="20"/>
      <c r="Y285" s="20"/>
      <c r="AA285" s="20"/>
      <c r="AB285" s="20"/>
      <c r="AF285" s="20"/>
    </row>
    <row r="286" spans="1:32" ht="15" x14ac:dyDescent="0.25">
      <c r="A286" s="23"/>
      <c r="B286" s="23"/>
      <c r="C286" s="23"/>
      <c r="D286" s="23"/>
      <c r="E286" s="23"/>
      <c r="F286" s="23"/>
      <c r="G286" s="247"/>
      <c r="H286" s="105"/>
      <c r="J286" s="247"/>
      <c r="L286" s="247"/>
      <c r="N286" s="248"/>
      <c r="R286" s="248"/>
      <c r="S286" s="60"/>
      <c r="T286" s="20"/>
      <c r="U286" s="20"/>
      <c r="V286" s="20"/>
      <c r="X286" s="20"/>
      <c r="Y286" s="20"/>
      <c r="AA286" s="20"/>
      <c r="AB286" s="20"/>
      <c r="AF286" s="20"/>
    </row>
    <row r="287" spans="1:32" ht="15" x14ac:dyDescent="0.25">
      <c r="A287" s="23"/>
      <c r="B287" s="23"/>
      <c r="C287" s="23"/>
      <c r="D287" s="23"/>
      <c r="E287" s="23"/>
      <c r="F287" s="23"/>
      <c r="G287" s="247"/>
      <c r="H287" s="105"/>
      <c r="J287" s="247"/>
      <c r="L287" s="247"/>
      <c r="N287" s="248"/>
      <c r="R287" s="248"/>
      <c r="S287" s="60"/>
      <c r="T287" s="20"/>
      <c r="U287" s="20"/>
      <c r="V287" s="20"/>
      <c r="X287" s="20"/>
      <c r="Y287" s="20"/>
      <c r="AA287" s="20"/>
      <c r="AB287" s="20"/>
      <c r="AF287" s="20"/>
    </row>
    <row r="288" spans="1:32" ht="15" x14ac:dyDescent="0.25">
      <c r="A288" s="23"/>
      <c r="B288" s="23"/>
      <c r="C288" s="23"/>
      <c r="D288" s="23"/>
      <c r="E288" s="23"/>
      <c r="F288" s="23"/>
      <c r="G288" s="247"/>
      <c r="H288" s="105"/>
      <c r="J288" s="247"/>
      <c r="L288" s="247"/>
      <c r="N288" s="248"/>
      <c r="R288" s="248"/>
      <c r="S288" s="60"/>
      <c r="T288" s="20"/>
      <c r="U288" s="20"/>
      <c r="V288" s="20"/>
      <c r="X288" s="20"/>
      <c r="Y288" s="20"/>
      <c r="AA288" s="20"/>
      <c r="AB288" s="20"/>
      <c r="AF288" s="20"/>
    </row>
    <row r="289" spans="1:32" ht="15" x14ac:dyDescent="0.25">
      <c r="A289" s="23"/>
      <c r="B289" s="23"/>
      <c r="C289" s="23"/>
      <c r="D289" s="23"/>
      <c r="E289" s="23"/>
      <c r="F289" s="23"/>
      <c r="G289" s="247"/>
      <c r="H289" s="105"/>
      <c r="J289" s="247"/>
      <c r="L289" s="247"/>
      <c r="N289" s="248"/>
      <c r="R289" s="248"/>
      <c r="S289" s="60"/>
      <c r="T289" s="20"/>
      <c r="U289" s="20"/>
      <c r="V289" s="20"/>
      <c r="X289" s="20"/>
      <c r="Y289" s="20"/>
      <c r="AA289" s="20"/>
      <c r="AB289" s="20"/>
      <c r="AF289" s="20"/>
    </row>
    <row r="290" spans="1:32" ht="15" x14ac:dyDescent="0.25">
      <c r="A290" s="23"/>
      <c r="B290" s="23"/>
      <c r="C290" s="23"/>
      <c r="D290" s="23"/>
      <c r="E290" s="23"/>
      <c r="F290" s="23"/>
      <c r="G290" s="247"/>
      <c r="H290" s="105"/>
      <c r="J290" s="247"/>
      <c r="L290" s="247"/>
      <c r="N290" s="248"/>
      <c r="R290" s="248"/>
      <c r="S290" s="60"/>
      <c r="T290" s="20"/>
      <c r="U290" s="20"/>
      <c r="V290" s="20"/>
      <c r="X290" s="20"/>
      <c r="Y290" s="20"/>
      <c r="AA290" s="20"/>
      <c r="AB290" s="20"/>
      <c r="AF290" s="20"/>
    </row>
    <row r="291" spans="1:32" ht="15" x14ac:dyDescent="0.25">
      <c r="A291" s="23"/>
      <c r="B291" s="23"/>
      <c r="C291" s="23"/>
      <c r="D291" s="23"/>
      <c r="E291" s="23"/>
      <c r="F291" s="23"/>
      <c r="G291" s="247"/>
      <c r="H291" s="105"/>
      <c r="J291" s="247"/>
      <c r="L291" s="247"/>
      <c r="N291" s="248"/>
      <c r="R291" s="248"/>
      <c r="S291" s="60"/>
      <c r="T291" s="20"/>
      <c r="U291" s="20"/>
      <c r="V291" s="20"/>
      <c r="X291" s="20"/>
      <c r="Y291" s="20"/>
      <c r="AA291" s="20"/>
      <c r="AB291" s="20"/>
      <c r="AF291" s="20"/>
    </row>
    <row r="292" spans="1:32" ht="15" x14ac:dyDescent="0.25">
      <c r="A292" s="23"/>
      <c r="B292" s="23"/>
      <c r="C292" s="23"/>
      <c r="D292" s="23"/>
      <c r="E292" s="23"/>
      <c r="F292" s="23"/>
      <c r="G292" s="247"/>
      <c r="H292" s="105"/>
      <c r="J292" s="247"/>
      <c r="L292" s="247"/>
      <c r="N292" s="248"/>
      <c r="R292" s="248"/>
      <c r="S292" s="60"/>
      <c r="T292" s="20"/>
      <c r="U292" s="20"/>
      <c r="V292" s="20"/>
      <c r="X292" s="20"/>
      <c r="Y292" s="20"/>
      <c r="AA292" s="20"/>
      <c r="AB292" s="20"/>
      <c r="AF292" s="20"/>
    </row>
    <row r="293" spans="1:32" ht="15" x14ac:dyDescent="0.25">
      <c r="A293" s="23"/>
      <c r="B293" s="23"/>
      <c r="C293" s="23"/>
      <c r="D293" s="23"/>
      <c r="E293" s="23"/>
      <c r="F293" s="23"/>
      <c r="G293" s="247"/>
      <c r="H293" s="105"/>
      <c r="J293" s="247"/>
      <c r="L293" s="247"/>
      <c r="N293" s="248"/>
      <c r="R293" s="248"/>
      <c r="S293" s="60"/>
      <c r="T293" s="20"/>
      <c r="U293" s="20"/>
      <c r="V293" s="20"/>
      <c r="X293" s="20"/>
      <c r="Y293" s="20"/>
      <c r="AA293" s="20"/>
      <c r="AB293" s="20"/>
      <c r="AF293" s="20"/>
    </row>
    <row r="294" spans="1:32" ht="15" x14ac:dyDescent="0.25">
      <c r="A294" s="23"/>
      <c r="B294" s="23"/>
      <c r="C294" s="23"/>
      <c r="D294" s="23"/>
      <c r="E294" s="23"/>
      <c r="F294" s="23"/>
      <c r="G294" s="247"/>
      <c r="H294" s="105"/>
      <c r="J294" s="247"/>
      <c r="L294" s="247"/>
      <c r="N294" s="248"/>
      <c r="R294" s="248"/>
      <c r="S294" s="60"/>
      <c r="T294" s="20"/>
      <c r="U294" s="20"/>
      <c r="V294" s="20"/>
      <c r="X294" s="20"/>
      <c r="Y294" s="20"/>
      <c r="AA294" s="20"/>
      <c r="AB294" s="20"/>
      <c r="AF294" s="20"/>
    </row>
    <row r="295" spans="1:32" ht="15" x14ac:dyDescent="0.25">
      <c r="A295" s="23"/>
      <c r="B295" s="23"/>
      <c r="C295" s="23"/>
      <c r="D295" s="23"/>
      <c r="E295" s="23"/>
      <c r="F295" s="23"/>
      <c r="G295" s="247"/>
      <c r="H295" s="105"/>
      <c r="J295" s="247"/>
      <c r="L295" s="247"/>
      <c r="N295" s="248"/>
      <c r="R295" s="248"/>
      <c r="S295" s="60"/>
      <c r="T295" s="20"/>
      <c r="U295" s="20"/>
      <c r="V295" s="20"/>
      <c r="X295" s="20"/>
      <c r="Y295" s="20"/>
      <c r="AA295" s="20"/>
      <c r="AB295" s="20"/>
      <c r="AF295" s="20"/>
    </row>
    <row r="296" spans="1:32" ht="15" x14ac:dyDescent="0.25">
      <c r="A296" s="23"/>
      <c r="B296" s="23"/>
      <c r="C296" s="23"/>
      <c r="D296" s="23"/>
      <c r="E296" s="23"/>
      <c r="F296" s="23"/>
      <c r="G296" s="247"/>
      <c r="H296" s="105"/>
      <c r="J296" s="247"/>
      <c r="L296" s="247"/>
      <c r="N296" s="248"/>
      <c r="R296" s="248"/>
      <c r="S296" s="60"/>
      <c r="T296" s="20"/>
      <c r="U296" s="20"/>
      <c r="V296" s="20"/>
      <c r="X296" s="20"/>
      <c r="Y296" s="20"/>
      <c r="AA296" s="20"/>
      <c r="AB296" s="20"/>
      <c r="AF296" s="20"/>
    </row>
    <row r="297" spans="1:32" ht="15" x14ac:dyDescent="0.25">
      <c r="A297" s="23"/>
      <c r="B297" s="23"/>
      <c r="C297" s="23"/>
      <c r="D297" s="23"/>
      <c r="E297" s="23"/>
      <c r="F297" s="23"/>
      <c r="G297" s="247"/>
      <c r="H297" s="105"/>
      <c r="J297" s="247"/>
      <c r="L297" s="247"/>
      <c r="N297" s="248"/>
      <c r="R297" s="248"/>
      <c r="S297" s="60"/>
      <c r="T297" s="20"/>
      <c r="U297" s="20"/>
      <c r="V297" s="20"/>
      <c r="X297" s="20"/>
      <c r="Y297" s="20"/>
      <c r="AA297" s="20"/>
      <c r="AB297" s="20"/>
      <c r="AF297" s="20"/>
    </row>
    <row r="298" spans="1:32" ht="15" x14ac:dyDescent="0.25">
      <c r="A298" s="23"/>
      <c r="B298" s="23"/>
      <c r="C298" s="23"/>
      <c r="D298" s="23"/>
      <c r="E298" s="23"/>
      <c r="F298" s="23"/>
      <c r="G298" s="247"/>
      <c r="H298" s="105"/>
      <c r="J298" s="247"/>
      <c r="L298" s="247"/>
      <c r="N298" s="248"/>
      <c r="R298" s="248"/>
      <c r="S298" s="60"/>
      <c r="T298" s="20"/>
      <c r="U298" s="20"/>
      <c r="V298" s="20"/>
      <c r="X298" s="20"/>
      <c r="Y298" s="20"/>
      <c r="AA298" s="20"/>
      <c r="AB298" s="20"/>
      <c r="AF298" s="20"/>
    </row>
    <row r="299" spans="1:32" ht="15" x14ac:dyDescent="0.25">
      <c r="A299" s="23"/>
      <c r="B299" s="23"/>
      <c r="C299" s="23"/>
      <c r="D299" s="23"/>
      <c r="E299" s="23"/>
      <c r="F299" s="23"/>
      <c r="G299" s="247"/>
      <c r="H299" s="105"/>
      <c r="J299" s="247"/>
      <c r="L299" s="247"/>
      <c r="N299" s="248"/>
      <c r="R299" s="248"/>
      <c r="S299" s="60"/>
      <c r="T299" s="20"/>
      <c r="U299" s="20"/>
      <c r="V299" s="20"/>
      <c r="X299" s="20"/>
      <c r="Y299" s="20"/>
      <c r="AA299" s="20"/>
      <c r="AB299" s="20"/>
      <c r="AF299" s="20"/>
    </row>
    <row r="300" spans="1:32" ht="15" x14ac:dyDescent="0.25">
      <c r="A300" s="23"/>
      <c r="B300" s="23"/>
      <c r="C300" s="23"/>
      <c r="D300" s="23"/>
      <c r="E300" s="23"/>
      <c r="F300" s="23"/>
      <c r="G300" s="247"/>
      <c r="H300" s="105"/>
      <c r="J300" s="247"/>
      <c r="L300" s="247"/>
      <c r="N300" s="248"/>
      <c r="R300" s="248"/>
      <c r="S300" s="60"/>
      <c r="T300" s="20"/>
      <c r="U300" s="20"/>
      <c r="V300" s="20"/>
      <c r="X300" s="20"/>
      <c r="Y300" s="20"/>
      <c r="AA300" s="20"/>
      <c r="AB300" s="20"/>
      <c r="AF300" s="20"/>
    </row>
    <row r="301" spans="1:32" ht="15" x14ac:dyDescent="0.25">
      <c r="A301" s="23"/>
      <c r="B301" s="23"/>
      <c r="C301" s="23"/>
      <c r="D301" s="23"/>
      <c r="E301" s="23"/>
      <c r="F301" s="23"/>
      <c r="G301" s="247"/>
      <c r="H301" s="105"/>
      <c r="J301" s="247"/>
      <c r="L301" s="247"/>
      <c r="N301" s="248"/>
      <c r="R301" s="248"/>
      <c r="S301" s="60"/>
      <c r="T301" s="20"/>
      <c r="U301" s="20"/>
      <c r="V301" s="20"/>
      <c r="X301" s="20"/>
      <c r="Y301" s="20"/>
      <c r="AA301" s="20"/>
      <c r="AB301" s="20"/>
      <c r="AF301" s="20"/>
    </row>
    <row r="302" spans="1:32" ht="15" x14ac:dyDescent="0.25">
      <c r="A302" s="23"/>
      <c r="B302" s="23"/>
      <c r="C302" s="23"/>
      <c r="D302" s="23"/>
      <c r="E302" s="23"/>
      <c r="F302" s="23"/>
      <c r="G302" s="247"/>
      <c r="H302" s="105"/>
      <c r="J302" s="247"/>
      <c r="L302" s="247"/>
      <c r="N302" s="248"/>
      <c r="R302" s="248"/>
      <c r="S302" s="60"/>
      <c r="T302" s="20"/>
      <c r="U302" s="20"/>
      <c r="V302" s="20"/>
      <c r="X302" s="20"/>
      <c r="Y302" s="20"/>
      <c r="AA302" s="20"/>
      <c r="AB302" s="20"/>
      <c r="AF302" s="20"/>
    </row>
    <row r="303" spans="1:32" ht="15" x14ac:dyDescent="0.25">
      <c r="A303" s="23"/>
      <c r="B303" s="23"/>
      <c r="C303" s="23"/>
      <c r="D303" s="23"/>
      <c r="E303" s="23"/>
      <c r="F303" s="23"/>
      <c r="G303" s="247"/>
      <c r="H303" s="105"/>
      <c r="J303" s="247"/>
      <c r="L303" s="247"/>
      <c r="N303" s="248"/>
      <c r="R303" s="248"/>
      <c r="S303" s="60"/>
      <c r="T303" s="20"/>
      <c r="U303" s="20"/>
      <c r="V303" s="20"/>
      <c r="X303" s="20"/>
      <c r="Y303" s="20"/>
      <c r="AA303" s="20"/>
      <c r="AB303" s="20"/>
      <c r="AF303" s="20"/>
    </row>
    <row r="304" spans="1:32" ht="15" x14ac:dyDescent="0.25">
      <c r="A304" s="23"/>
      <c r="B304" s="23"/>
      <c r="C304" s="23"/>
      <c r="D304" s="23"/>
      <c r="E304" s="23"/>
      <c r="F304" s="23"/>
      <c r="G304" s="247"/>
      <c r="H304" s="105"/>
      <c r="J304" s="247"/>
      <c r="L304" s="247"/>
      <c r="N304" s="248"/>
      <c r="R304" s="248"/>
      <c r="S304" s="60"/>
      <c r="T304" s="20"/>
      <c r="U304" s="20"/>
      <c r="V304" s="20"/>
      <c r="X304" s="20"/>
      <c r="Y304" s="20"/>
      <c r="AA304" s="20"/>
      <c r="AB304" s="20"/>
      <c r="AF304" s="20"/>
    </row>
    <row r="305" spans="1:32" ht="15" x14ac:dyDescent="0.25">
      <c r="A305" s="23"/>
      <c r="B305" s="23"/>
      <c r="C305" s="23"/>
      <c r="D305" s="23"/>
      <c r="E305" s="23"/>
      <c r="F305" s="23"/>
      <c r="G305" s="247"/>
      <c r="H305" s="504"/>
      <c r="J305" s="247"/>
      <c r="L305" s="247"/>
      <c r="N305" s="248"/>
      <c r="R305" s="248"/>
      <c r="S305" s="60"/>
      <c r="T305" s="20"/>
      <c r="U305" s="20"/>
      <c r="V305" s="20"/>
      <c r="X305" s="20"/>
      <c r="Y305" s="20"/>
      <c r="AA305" s="20"/>
      <c r="AB305" s="20"/>
      <c r="AF305" s="20"/>
    </row>
    <row r="306" spans="1:32" ht="15" x14ac:dyDescent="0.25">
      <c r="A306" s="23"/>
      <c r="B306" s="23"/>
      <c r="C306" s="23"/>
      <c r="D306" s="23"/>
      <c r="E306" s="23"/>
      <c r="F306" s="23"/>
      <c r="G306" s="247"/>
      <c r="H306" s="105"/>
      <c r="J306" s="247"/>
      <c r="L306" s="247"/>
      <c r="N306" s="248"/>
      <c r="R306" s="248"/>
      <c r="S306" s="60"/>
      <c r="T306" s="20"/>
      <c r="U306" s="20"/>
      <c r="V306" s="20"/>
      <c r="X306" s="20"/>
      <c r="Y306" s="20"/>
      <c r="AA306" s="20"/>
      <c r="AB306" s="20"/>
      <c r="AF306" s="20"/>
    </row>
    <row r="307" spans="1:32" ht="15" x14ac:dyDescent="0.25">
      <c r="A307" s="23"/>
      <c r="B307" s="23"/>
      <c r="C307" s="23"/>
      <c r="D307" s="23"/>
      <c r="E307" s="23"/>
      <c r="F307" s="23"/>
      <c r="G307" s="247"/>
      <c r="H307" s="108"/>
      <c r="J307" s="247"/>
      <c r="L307" s="247"/>
      <c r="N307" s="248"/>
      <c r="R307" s="248"/>
      <c r="S307" s="60"/>
      <c r="T307" s="20"/>
      <c r="U307" s="20"/>
      <c r="V307" s="20"/>
      <c r="X307" s="20"/>
      <c r="Y307" s="20"/>
      <c r="AA307" s="20"/>
      <c r="AB307" s="20"/>
      <c r="AF307" s="20"/>
    </row>
    <row r="308" spans="1:32" ht="15" x14ac:dyDescent="0.25">
      <c r="A308" s="23"/>
      <c r="B308" s="23"/>
      <c r="C308" s="23"/>
      <c r="D308" s="23"/>
      <c r="E308" s="23"/>
      <c r="F308" s="23"/>
      <c r="G308" s="247"/>
      <c r="H308" s="108"/>
      <c r="J308" s="247"/>
      <c r="L308" s="247"/>
      <c r="N308" s="248"/>
      <c r="R308" s="248"/>
      <c r="S308" s="60"/>
      <c r="T308" s="20"/>
      <c r="U308" s="20"/>
      <c r="V308" s="20"/>
      <c r="X308" s="20"/>
      <c r="Y308" s="20"/>
      <c r="AA308" s="20"/>
      <c r="AB308" s="20"/>
      <c r="AF308" s="20"/>
    </row>
    <row r="309" spans="1:32" ht="15" x14ac:dyDescent="0.25">
      <c r="A309" s="23"/>
      <c r="B309" s="23"/>
      <c r="C309" s="23"/>
      <c r="D309" s="23"/>
      <c r="E309" s="23"/>
      <c r="F309" s="23"/>
      <c r="G309" s="247"/>
      <c r="H309" s="108"/>
      <c r="J309" s="247"/>
      <c r="L309" s="247"/>
      <c r="N309" s="248"/>
      <c r="R309" s="248"/>
      <c r="S309" s="60"/>
      <c r="T309" s="20"/>
      <c r="U309" s="20"/>
      <c r="V309" s="20"/>
      <c r="X309" s="20"/>
      <c r="Y309" s="20"/>
      <c r="AA309" s="20"/>
      <c r="AB309" s="20"/>
      <c r="AF309" s="20"/>
    </row>
    <row r="310" spans="1:32" ht="15" x14ac:dyDescent="0.25">
      <c r="A310" s="23"/>
      <c r="B310" s="23"/>
      <c r="C310" s="23"/>
      <c r="D310" s="23"/>
      <c r="E310" s="23"/>
      <c r="F310" s="23"/>
      <c r="G310" s="247"/>
      <c r="H310" s="108"/>
      <c r="J310" s="247"/>
      <c r="L310" s="247"/>
      <c r="N310" s="248"/>
      <c r="R310" s="248"/>
      <c r="S310" s="60"/>
      <c r="T310" s="20"/>
      <c r="U310" s="20"/>
      <c r="V310" s="20"/>
      <c r="X310" s="20"/>
      <c r="Y310" s="20"/>
      <c r="AA310" s="20"/>
      <c r="AB310" s="20"/>
      <c r="AF310" s="20"/>
    </row>
    <row r="311" spans="1:32" ht="15" x14ac:dyDescent="0.25">
      <c r="A311" s="23"/>
      <c r="B311" s="23"/>
      <c r="C311" s="23"/>
      <c r="D311" s="23"/>
      <c r="E311" s="23"/>
      <c r="F311" s="23"/>
      <c r="G311" s="247"/>
      <c r="H311" s="108"/>
      <c r="J311" s="247"/>
      <c r="L311" s="247"/>
      <c r="N311" s="248"/>
      <c r="R311" s="248"/>
      <c r="S311" s="60"/>
      <c r="T311" s="20"/>
      <c r="U311" s="20"/>
      <c r="V311" s="20"/>
      <c r="X311" s="20"/>
      <c r="Y311" s="20"/>
      <c r="AA311" s="20"/>
      <c r="AB311" s="20"/>
      <c r="AF311" s="20"/>
    </row>
    <row r="312" spans="1:32" ht="15" x14ac:dyDescent="0.25">
      <c r="A312" s="23"/>
      <c r="B312" s="23"/>
      <c r="C312" s="23"/>
      <c r="D312" s="23"/>
      <c r="E312" s="23"/>
      <c r="F312" s="23"/>
      <c r="G312" s="247"/>
      <c r="H312" s="108"/>
      <c r="J312" s="247"/>
      <c r="L312" s="247"/>
      <c r="N312" s="248"/>
      <c r="R312" s="248"/>
      <c r="S312" s="60"/>
      <c r="T312" s="20"/>
      <c r="U312" s="20"/>
      <c r="V312" s="20"/>
      <c r="X312" s="20"/>
      <c r="Y312" s="20"/>
      <c r="AA312" s="20"/>
      <c r="AB312" s="20"/>
      <c r="AF312" s="20"/>
    </row>
    <row r="313" spans="1:32" ht="15" x14ac:dyDescent="0.25">
      <c r="A313" s="23"/>
      <c r="B313" s="23"/>
      <c r="C313" s="23"/>
      <c r="D313" s="23"/>
      <c r="E313" s="23"/>
      <c r="F313" s="23"/>
      <c r="G313" s="247"/>
      <c r="H313" s="108"/>
      <c r="J313" s="247"/>
      <c r="L313" s="247"/>
      <c r="N313" s="248"/>
      <c r="R313" s="248"/>
      <c r="S313" s="60"/>
      <c r="T313" s="20"/>
      <c r="U313" s="20"/>
      <c r="V313" s="20"/>
      <c r="X313" s="20"/>
      <c r="Y313" s="20"/>
      <c r="AA313" s="20"/>
      <c r="AB313" s="20"/>
      <c r="AF313" s="20"/>
    </row>
    <row r="314" spans="1:32" ht="15" x14ac:dyDescent="0.25">
      <c r="A314" s="23"/>
      <c r="B314" s="23"/>
      <c r="C314" s="23"/>
      <c r="D314" s="23"/>
      <c r="E314" s="23"/>
      <c r="F314" s="23"/>
      <c r="G314" s="247"/>
      <c r="H314" s="108"/>
      <c r="J314" s="247"/>
      <c r="L314" s="247"/>
      <c r="N314" s="248"/>
      <c r="R314" s="248"/>
      <c r="S314" s="60"/>
      <c r="T314" s="20"/>
      <c r="U314" s="20"/>
      <c r="V314" s="20"/>
      <c r="X314" s="20"/>
      <c r="Y314" s="20"/>
      <c r="AA314" s="20"/>
      <c r="AB314" s="20"/>
      <c r="AF314" s="20"/>
    </row>
    <row r="315" spans="1:32" ht="15" x14ac:dyDescent="0.25">
      <c r="A315" s="23"/>
      <c r="B315" s="23"/>
      <c r="C315" s="23"/>
      <c r="D315" s="23"/>
      <c r="E315" s="23"/>
      <c r="F315" s="23"/>
      <c r="G315" s="247"/>
      <c r="H315" s="108"/>
      <c r="J315" s="247"/>
      <c r="L315" s="247"/>
      <c r="N315" s="248"/>
      <c r="R315" s="248"/>
      <c r="S315" s="60"/>
      <c r="T315" s="20"/>
      <c r="U315" s="20"/>
      <c r="V315" s="20"/>
      <c r="X315" s="20"/>
      <c r="Y315" s="20"/>
      <c r="AA315" s="20"/>
      <c r="AB315" s="20"/>
      <c r="AF315" s="20"/>
    </row>
    <row r="316" spans="1:32" ht="15" x14ac:dyDescent="0.25">
      <c r="A316" s="23"/>
      <c r="B316" s="23"/>
      <c r="C316" s="23"/>
      <c r="D316" s="23"/>
      <c r="E316" s="23"/>
      <c r="F316" s="23"/>
      <c r="G316" s="247"/>
      <c r="H316" s="108"/>
      <c r="J316" s="247"/>
      <c r="L316" s="247"/>
      <c r="N316" s="248"/>
      <c r="R316" s="248"/>
      <c r="S316" s="60"/>
      <c r="T316" s="20"/>
      <c r="U316" s="20"/>
      <c r="V316" s="20"/>
      <c r="X316" s="20"/>
      <c r="Y316" s="20"/>
      <c r="AA316" s="20"/>
      <c r="AB316" s="20"/>
      <c r="AF316" s="20"/>
    </row>
    <row r="317" spans="1:32" ht="15" x14ac:dyDescent="0.25">
      <c r="A317" s="23"/>
      <c r="B317" s="23"/>
      <c r="C317" s="23"/>
      <c r="D317" s="23"/>
      <c r="E317" s="23"/>
      <c r="F317" s="23"/>
      <c r="G317" s="247"/>
      <c r="H317" s="108"/>
      <c r="J317" s="247"/>
      <c r="L317" s="247"/>
      <c r="N317" s="248"/>
      <c r="R317" s="248"/>
      <c r="S317" s="60"/>
      <c r="T317" s="20"/>
      <c r="U317" s="20"/>
      <c r="V317" s="20"/>
      <c r="X317" s="20"/>
      <c r="Y317" s="20"/>
      <c r="AA317" s="20"/>
      <c r="AB317" s="20"/>
      <c r="AF317" s="20"/>
    </row>
    <row r="318" spans="1:32" ht="15" x14ac:dyDescent="0.25">
      <c r="A318" s="23"/>
      <c r="B318" s="23"/>
      <c r="C318" s="23"/>
      <c r="D318" s="23"/>
      <c r="E318" s="23"/>
      <c r="F318" s="23"/>
      <c r="G318" s="247"/>
      <c r="H318" s="108"/>
      <c r="J318" s="247"/>
      <c r="L318" s="247"/>
      <c r="N318" s="248"/>
      <c r="R318" s="248"/>
      <c r="S318" s="60"/>
      <c r="T318" s="20"/>
      <c r="U318" s="20"/>
      <c r="V318" s="20"/>
      <c r="X318" s="20"/>
      <c r="Y318" s="20"/>
      <c r="AA318" s="20"/>
      <c r="AB318" s="20"/>
      <c r="AF318" s="20"/>
    </row>
    <row r="319" spans="1:32" ht="15" x14ac:dyDescent="0.25">
      <c r="A319" s="23"/>
      <c r="B319" s="23"/>
      <c r="C319" s="23"/>
      <c r="D319" s="23"/>
      <c r="E319" s="23"/>
      <c r="F319" s="23"/>
      <c r="G319" s="247"/>
      <c r="H319" s="108"/>
      <c r="J319" s="247"/>
      <c r="L319" s="247"/>
      <c r="N319" s="248"/>
      <c r="R319" s="248"/>
      <c r="S319" s="60"/>
      <c r="T319" s="20"/>
      <c r="U319" s="20"/>
      <c r="V319" s="20"/>
      <c r="X319" s="20"/>
      <c r="Y319" s="20"/>
      <c r="AA319" s="20"/>
      <c r="AB319" s="20"/>
      <c r="AF319" s="20"/>
    </row>
    <row r="320" spans="1:32" ht="15" x14ac:dyDescent="0.25">
      <c r="A320" s="23"/>
      <c r="B320" s="23"/>
      <c r="C320" s="23"/>
      <c r="D320" s="23"/>
      <c r="E320" s="23"/>
      <c r="F320" s="23"/>
      <c r="G320" s="247"/>
      <c r="H320" s="108"/>
      <c r="J320" s="247"/>
      <c r="L320" s="247"/>
      <c r="N320" s="248"/>
      <c r="R320" s="248"/>
      <c r="S320" s="60"/>
      <c r="T320" s="20"/>
      <c r="U320" s="20"/>
      <c r="V320" s="20"/>
      <c r="X320" s="20"/>
      <c r="Y320" s="20"/>
      <c r="AA320" s="20"/>
      <c r="AB320" s="20"/>
      <c r="AF320" s="20"/>
    </row>
    <row r="321" spans="1:32" ht="15" x14ac:dyDescent="0.25">
      <c r="A321" s="23"/>
      <c r="B321" s="23"/>
      <c r="C321" s="23"/>
      <c r="D321" s="23"/>
      <c r="E321" s="23"/>
      <c r="F321" s="23"/>
      <c r="G321" s="247"/>
      <c r="H321" s="105"/>
      <c r="J321" s="247"/>
      <c r="L321" s="247"/>
      <c r="N321" s="248"/>
      <c r="R321" s="248"/>
      <c r="S321" s="60"/>
      <c r="T321" s="20"/>
      <c r="U321" s="20"/>
      <c r="V321" s="20"/>
      <c r="X321" s="20"/>
      <c r="Y321" s="20"/>
      <c r="AA321" s="20"/>
      <c r="AB321" s="20"/>
      <c r="AF321" s="20"/>
    </row>
    <row r="322" spans="1:32" ht="15" x14ac:dyDescent="0.25">
      <c r="Q322" s="108"/>
    </row>
    <row r="323" spans="1:32" ht="15" x14ac:dyDescent="0.25">
      <c r="Q323" s="108"/>
    </row>
    <row r="324" spans="1:32" ht="15" x14ac:dyDescent="0.25">
      <c r="Q324" s="108"/>
    </row>
    <row r="325" spans="1:32" ht="15" x14ac:dyDescent="0.25">
      <c r="Q325" s="108"/>
    </row>
    <row r="326" spans="1:32" ht="15" x14ac:dyDescent="0.25">
      <c r="Q326" s="108"/>
    </row>
    <row r="327" spans="1:32" ht="15" x14ac:dyDescent="0.25">
      <c r="Q327" s="108"/>
    </row>
    <row r="328" spans="1:32" ht="15" x14ac:dyDescent="0.25">
      <c r="Q328" s="108"/>
    </row>
    <row r="329" spans="1:32" ht="15" x14ac:dyDescent="0.25">
      <c r="Q329" s="108"/>
    </row>
    <row r="330" spans="1:32" ht="15" x14ac:dyDescent="0.25">
      <c r="Q330" s="108"/>
    </row>
    <row r="331" spans="1:32" ht="15" x14ac:dyDescent="0.25">
      <c r="Q331" s="108"/>
    </row>
    <row r="332" spans="1:32" ht="15" x14ac:dyDescent="0.25">
      <c r="Q332" s="108"/>
    </row>
    <row r="333" spans="1:32" ht="15" x14ac:dyDescent="0.25">
      <c r="Q333" s="108"/>
    </row>
  </sheetData>
  <autoFilter ref="A3:AS197" xr:uid="{3A9141B6-0D1B-49AA-909F-D0A93AD3A9E3}"/>
  <mergeCells count="19">
    <mergeCell ref="A2:A3"/>
    <mergeCell ref="B2:B3"/>
    <mergeCell ref="C2:C3"/>
    <mergeCell ref="D2:D3"/>
    <mergeCell ref="Q2:Q3"/>
    <mergeCell ref="G2:O2"/>
    <mergeCell ref="E2:E3"/>
    <mergeCell ref="AP2:AP3"/>
    <mergeCell ref="AB2:AB3"/>
    <mergeCell ref="AG2:AL2"/>
    <mergeCell ref="AN2:AO2"/>
    <mergeCell ref="F2:F3"/>
    <mergeCell ref="R2:U2"/>
    <mergeCell ref="W2:W3"/>
    <mergeCell ref="X2:Z2"/>
    <mergeCell ref="AA2:AA3"/>
    <mergeCell ref="AC2:AC3"/>
    <mergeCell ref="AF2:AF3"/>
    <mergeCell ref="AE2:AE3"/>
  </mergeCells>
  <phoneticPr fontId="6" type="noConversion"/>
  <conditionalFormatting sqref="D1:D198 D322:D1048576">
    <cfRule type="duplicateValues" dxfId="571" priority="1996"/>
    <cfRule type="duplicateValues" dxfId="570" priority="1997"/>
  </conditionalFormatting>
  <conditionalFormatting sqref="D1:D1048576">
    <cfRule type="duplicateValues" dxfId="569" priority="52"/>
  </conditionalFormatting>
  <conditionalFormatting sqref="D4:D20">
    <cfRule type="duplicateValues" dxfId="568" priority="1121"/>
    <cfRule type="duplicateValues" dxfId="567" priority="1122"/>
    <cfRule type="duplicateValues" dxfId="566" priority="1123"/>
  </conditionalFormatting>
  <conditionalFormatting sqref="D4:D197">
    <cfRule type="duplicateValues" dxfId="565" priority="1120"/>
  </conditionalFormatting>
  <conditionalFormatting sqref="D4:D198">
    <cfRule type="duplicateValues" dxfId="564" priority="2050"/>
  </conditionalFormatting>
  <conditionalFormatting sqref="D5:D198">
    <cfRule type="duplicateValues" dxfId="563" priority="581"/>
  </conditionalFormatting>
  <conditionalFormatting sqref="D10:D198">
    <cfRule type="duplicateValues" dxfId="562" priority="598"/>
  </conditionalFormatting>
  <conditionalFormatting sqref="D21:D197">
    <cfRule type="duplicateValues" dxfId="561" priority="1124"/>
    <cfRule type="duplicateValues" dxfId="560" priority="1125"/>
    <cfRule type="duplicateValues" dxfId="559" priority="1126"/>
  </conditionalFormatting>
  <conditionalFormatting sqref="D65:D198">
    <cfRule type="duplicateValues" dxfId="558" priority="576"/>
  </conditionalFormatting>
  <conditionalFormatting sqref="D198 D1:D3 D322:D1048576">
    <cfRule type="duplicateValues" dxfId="557" priority="2000"/>
  </conditionalFormatting>
  <conditionalFormatting sqref="E2:E3">
    <cfRule type="duplicateValues" dxfId="556" priority="1109"/>
    <cfRule type="duplicateValues" dxfId="555" priority="1110"/>
  </conditionalFormatting>
  <conditionalFormatting sqref="F4:F15 F17:F34">
    <cfRule type="duplicateValues" dxfId="554" priority="1117"/>
    <cfRule type="duplicateValues" dxfId="553" priority="1118"/>
    <cfRule type="duplicateValues" dxfId="552" priority="1119"/>
  </conditionalFormatting>
  <conditionalFormatting sqref="F16">
    <cfRule type="duplicateValues" dxfId="551" priority="131"/>
    <cfRule type="duplicateValues" dxfId="550" priority="132"/>
    <cfRule type="duplicateValues" dxfId="549" priority="133"/>
  </conditionalFormatting>
  <conditionalFormatting sqref="F35:F54 F65 F79:F89 F91:F92 F94:F97 F100:F105 F56 F58:F62 F67">
    <cfRule type="duplicateValues" dxfId="548" priority="1182"/>
    <cfRule type="duplicateValues" dxfId="547" priority="1183"/>
    <cfRule type="duplicateValues" dxfId="546" priority="1184"/>
  </conditionalFormatting>
  <conditionalFormatting sqref="F55">
    <cfRule type="duplicateValues" dxfId="545" priority="116"/>
    <cfRule type="duplicateValues" dxfId="544" priority="117"/>
    <cfRule type="duplicateValues" dxfId="543" priority="118"/>
  </conditionalFormatting>
  <conditionalFormatting sqref="F57 F63 F66 F70:F71 F74:F75 F78">
    <cfRule type="duplicateValues" dxfId="542" priority="113"/>
    <cfRule type="duplicateValues" dxfId="541" priority="114"/>
    <cfRule type="duplicateValues" dxfId="540" priority="115"/>
  </conditionalFormatting>
  <conditionalFormatting sqref="F64">
    <cfRule type="duplicateValues" dxfId="539" priority="170"/>
    <cfRule type="duplicateValues" dxfId="538" priority="171"/>
    <cfRule type="duplicateValues" dxfId="537" priority="172"/>
  </conditionalFormatting>
  <conditionalFormatting sqref="F68:F69">
    <cfRule type="duplicateValues" dxfId="536" priority="167"/>
    <cfRule type="duplicateValues" dxfId="535" priority="168"/>
    <cfRule type="duplicateValues" dxfId="534" priority="169"/>
  </conditionalFormatting>
  <conditionalFormatting sqref="F72">
    <cfRule type="duplicateValues" dxfId="533" priority="164"/>
    <cfRule type="duplicateValues" dxfId="532" priority="165"/>
    <cfRule type="duplicateValues" dxfId="531" priority="166"/>
  </conditionalFormatting>
  <conditionalFormatting sqref="F73">
    <cfRule type="duplicateValues" dxfId="530" priority="161"/>
    <cfRule type="duplicateValues" dxfId="529" priority="162"/>
    <cfRule type="duplicateValues" dxfId="528" priority="163"/>
  </conditionalFormatting>
  <conditionalFormatting sqref="F76">
    <cfRule type="duplicateValues" dxfId="527" priority="22"/>
    <cfRule type="duplicateValues" dxfId="526" priority="23"/>
    <cfRule type="duplicateValues" dxfId="525" priority="24"/>
  </conditionalFormatting>
  <conditionalFormatting sqref="F77">
    <cfRule type="duplicateValues" dxfId="524" priority="68"/>
    <cfRule type="duplicateValues" dxfId="523" priority="69"/>
    <cfRule type="duplicateValues" dxfId="522" priority="70"/>
  </conditionalFormatting>
  <conditionalFormatting sqref="F98">
    <cfRule type="duplicateValues" dxfId="521" priority="185"/>
    <cfRule type="duplicateValues" dxfId="520" priority="186"/>
    <cfRule type="duplicateValues" dxfId="519" priority="187"/>
  </conditionalFormatting>
  <conditionalFormatting sqref="F99">
    <cfRule type="duplicateValues" dxfId="518" priority="173"/>
    <cfRule type="duplicateValues" dxfId="517" priority="174"/>
    <cfRule type="duplicateValues" dxfId="516" priority="175"/>
  </conditionalFormatting>
  <conditionalFormatting sqref="F106">
    <cfRule type="duplicateValues" dxfId="515" priority="194"/>
    <cfRule type="duplicateValues" dxfId="514" priority="195"/>
    <cfRule type="duplicateValues" dxfId="513" priority="196"/>
  </conditionalFormatting>
  <conditionalFormatting sqref="F107">
    <cfRule type="duplicateValues" dxfId="512" priority="191"/>
    <cfRule type="duplicateValues" dxfId="511" priority="192"/>
    <cfRule type="duplicateValues" dxfId="510" priority="193"/>
  </conditionalFormatting>
  <conditionalFormatting sqref="F108">
    <cfRule type="duplicateValues" dxfId="509" priority="158"/>
    <cfRule type="duplicateValues" dxfId="508" priority="159"/>
    <cfRule type="duplicateValues" dxfId="507" priority="160"/>
  </conditionalFormatting>
  <conditionalFormatting sqref="F109">
    <cfRule type="duplicateValues" dxfId="506" priority="155"/>
    <cfRule type="duplicateValues" dxfId="505" priority="156"/>
    <cfRule type="duplicateValues" dxfId="504" priority="157"/>
  </conditionalFormatting>
  <conditionalFormatting sqref="F110">
    <cfRule type="duplicateValues" dxfId="503" priority="152"/>
    <cfRule type="duplicateValues" dxfId="502" priority="153"/>
    <cfRule type="duplicateValues" dxfId="501" priority="154"/>
  </conditionalFormatting>
  <conditionalFormatting sqref="F111">
    <cfRule type="duplicateValues" dxfId="500" priority="149"/>
    <cfRule type="duplicateValues" dxfId="499" priority="150"/>
    <cfRule type="duplicateValues" dxfId="498" priority="151"/>
  </conditionalFormatting>
  <conditionalFormatting sqref="F112">
    <cfRule type="duplicateValues" dxfId="497" priority="146"/>
    <cfRule type="duplicateValues" dxfId="496" priority="147"/>
    <cfRule type="duplicateValues" dxfId="495" priority="148"/>
  </conditionalFormatting>
  <conditionalFormatting sqref="F113">
    <cfRule type="duplicateValues" dxfId="494" priority="143"/>
    <cfRule type="duplicateValues" dxfId="493" priority="144"/>
    <cfRule type="duplicateValues" dxfId="492" priority="145"/>
  </conditionalFormatting>
  <conditionalFormatting sqref="F114">
    <cfRule type="duplicateValues" dxfId="491" priority="49"/>
    <cfRule type="duplicateValues" dxfId="490" priority="50"/>
    <cfRule type="duplicateValues" dxfId="489" priority="51"/>
  </conditionalFormatting>
  <conditionalFormatting sqref="F115">
    <cfRule type="duplicateValues" dxfId="488" priority="46"/>
    <cfRule type="duplicateValues" dxfId="487" priority="47"/>
    <cfRule type="duplicateValues" dxfId="486" priority="48"/>
  </conditionalFormatting>
  <conditionalFormatting sqref="F116">
    <cfRule type="duplicateValues" dxfId="485" priority="140"/>
    <cfRule type="duplicateValues" dxfId="484" priority="141"/>
    <cfRule type="duplicateValues" dxfId="483" priority="142"/>
  </conditionalFormatting>
  <conditionalFormatting sqref="F117">
    <cfRule type="duplicateValues" dxfId="482" priority="137"/>
    <cfRule type="duplicateValues" dxfId="481" priority="138"/>
    <cfRule type="duplicateValues" dxfId="480" priority="139"/>
  </conditionalFormatting>
  <conditionalFormatting sqref="F118:F120 F126:F129 F122 F131:F134 F137 F141 F143 F145 F150:F152 F156 F158:F160 F162 F168 F170 F172 F174:F176 F182 F185 F189 F191">
    <cfRule type="duplicateValues" dxfId="479" priority="134"/>
    <cfRule type="duplicateValues" dxfId="478" priority="135"/>
    <cfRule type="duplicateValues" dxfId="477" priority="136"/>
  </conditionalFormatting>
  <conditionalFormatting sqref="F121">
    <cfRule type="duplicateValues" dxfId="476" priority="59"/>
    <cfRule type="duplicateValues" dxfId="475" priority="60"/>
    <cfRule type="duplicateValues" dxfId="474" priority="61"/>
  </conditionalFormatting>
  <conditionalFormatting sqref="F123">
    <cfRule type="duplicateValues" dxfId="473" priority="65"/>
    <cfRule type="duplicateValues" dxfId="472" priority="66"/>
    <cfRule type="duplicateValues" dxfId="471" priority="67"/>
  </conditionalFormatting>
  <conditionalFormatting sqref="F124">
    <cfRule type="duplicateValues" dxfId="470" priority="56"/>
    <cfRule type="duplicateValues" dxfId="469" priority="57"/>
    <cfRule type="duplicateValues" dxfId="468" priority="58"/>
  </conditionalFormatting>
  <conditionalFormatting sqref="F125">
    <cfRule type="duplicateValues" dxfId="467" priority="53"/>
    <cfRule type="duplicateValues" dxfId="466" priority="54"/>
    <cfRule type="duplicateValues" dxfId="465" priority="55"/>
  </conditionalFormatting>
  <conditionalFormatting sqref="F130">
    <cfRule type="duplicateValues" dxfId="464" priority="62"/>
    <cfRule type="duplicateValues" dxfId="463" priority="63"/>
    <cfRule type="duplicateValues" dxfId="462" priority="64"/>
  </conditionalFormatting>
  <conditionalFormatting sqref="F135">
    <cfRule type="duplicateValues" dxfId="461" priority="43"/>
    <cfRule type="duplicateValues" dxfId="460" priority="44"/>
    <cfRule type="duplicateValues" dxfId="459" priority="45"/>
  </conditionalFormatting>
  <conditionalFormatting sqref="F136">
    <cfRule type="duplicateValues" dxfId="458" priority="110"/>
    <cfRule type="duplicateValues" dxfId="457" priority="111"/>
    <cfRule type="duplicateValues" dxfId="456" priority="112"/>
  </conditionalFormatting>
  <conditionalFormatting sqref="F138">
    <cfRule type="duplicateValues" dxfId="455" priority="40"/>
    <cfRule type="duplicateValues" dxfId="454" priority="41"/>
    <cfRule type="duplicateValues" dxfId="453" priority="42"/>
  </conditionalFormatting>
  <conditionalFormatting sqref="F139">
    <cfRule type="duplicateValues" dxfId="452" priority="37"/>
    <cfRule type="duplicateValues" dxfId="451" priority="38"/>
    <cfRule type="duplicateValues" dxfId="450" priority="39"/>
  </conditionalFormatting>
  <conditionalFormatting sqref="F140">
    <cfRule type="duplicateValues" dxfId="449" priority="107"/>
    <cfRule type="duplicateValues" dxfId="448" priority="108"/>
    <cfRule type="duplicateValues" dxfId="447" priority="109"/>
  </conditionalFormatting>
  <conditionalFormatting sqref="F142">
    <cfRule type="duplicateValues" dxfId="446" priority="34"/>
    <cfRule type="duplicateValues" dxfId="445" priority="35"/>
    <cfRule type="duplicateValues" dxfId="444" priority="36"/>
  </conditionalFormatting>
  <conditionalFormatting sqref="F144">
    <cfRule type="duplicateValues" dxfId="443" priority="31"/>
    <cfRule type="duplicateValues" dxfId="442" priority="32"/>
    <cfRule type="duplicateValues" dxfId="441" priority="33"/>
  </conditionalFormatting>
  <conditionalFormatting sqref="F146">
    <cfRule type="duplicateValues" dxfId="440" priority="28"/>
    <cfRule type="duplicateValues" dxfId="439" priority="29"/>
    <cfRule type="duplicateValues" dxfId="438" priority="30"/>
  </conditionalFormatting>
  <conditionalFormatting sqref="F147">
    <cfRule type="duplicateValues" dxfId="437" priority="19"/>
    <cfRule type="duplicateValues" dxfId="436" priority="20"/>
    <cfRule type="duplicateValues" dxfId="435" priority="21"/>
  </conditionalFormatting>
  <conditionalFormatting sqref="F149">
    <cfRule type="duplicateValues" dxfId="434" priority="1"/>
    <cfRule type="duplicateValues" dxfId="433" priority="2"/>
    <cfRule type="duplicateValues" dxfId="432" priority="3"/>
  </conditionalFormatting>
  <conditionalFormatting sqref="F163">
    <cfRule type="duplicateValues" dxfId="431" priority="10"/>
    <cfRule type="duplicateValues" dxfId="430" priority="11"/>
    <cfRule type="duplicateValues" dxfId="429" priority="12"/>
  </conditionalFormatting>
  <conditionalFormatting sqref="F166">
    <cfRule type="duplicateValues" dxfId="428" priority="16"/>
    <cfRule type="duplicateValues" dxfId="427" priority="17"/>
    <cfRule type="duplicateValues" dxfId="426" priority="18"/>
  </conditionalFormatting>
  <conditionalFormatting sqref="F167">
    <cfRule type="duplicateValues" dxfId="425" priority="13"/>
    <cfRule type="duplicateValues" dxfId="424" priority="14"/>
    <cfRule type="duplicateValues" dxfId="423" priority="15"/>
  </conditionalFormatting>
  <conditionalFormatting sqref="F169">
    <cfRule type="duplicateValues" dxfId="422" priority="7"/>
    <cfRule type="duplicateValues" dxfId="421" priority="8"/>
    <cfRule type="duplicateValues" dxfId="420" priority="9"/>
  </conditionalFormatting>
  <conditionalFormatting sqref="F171">
    <cfRule type="duplicateValues" dxfId="419" priority="4"/>
    <cfRule type="duplicateValues" dxfId="418" priority="5"/>
    <cfRule type="duplicateValues" dxfId="417" priority="6"/>
  </conditionalFormatting>
  <conditionalFormatting sqref="F180:F181">
    <cfRule type="duplicateValues" dxfId="416" priority="1173"/>
    <cfRule type="duplicateValues" dxfId="415" priority="1174"/>
    <cfRule type="duplicateValues" dxfId="414" priority="1175"/>
  </conditionalFormatting>
  <conditionalFormatting sqref="F190 F90 F93">
    <cfRule type="duplicateValues" dxfId="413" priority="1185"/>
    <cfRule type="duplicateValues" dxfId="412" priority="1186"/>
    <cfRule type="duplicateValues" dxfId="411" priority="1187"/>
  </conditionalFormatting>
  <conditionalFormatting sqref="F196">
    <cfRule type="duplicateValues" dxfId="410" priority="125"/>
    <cfRule type="duplicateValues" dxfId="409" priority="126"/>
    <cfRule type="duplicateValues" dxfId="408" priority="127"/>
  </conditionalFormatting>
  <conditionalFormatting sqref="F197">
    <cfRule type="duplicateValues" dxfId="407" priority="122"/>
    <cfRule type="duplicateValues" dxfId="406" priority="123"/>
    <cfRule type="duplicateValues" dxfId="405" priority="124"/>
  </conditionalFormatting>
  <conditionalFormatting sqref="H90">
    <cfRule type="duplicateValues" dxfId="404" priority="182"/>
    <cfRule type="duplicateValues" dxfId="403" priority="183"/>
    <cfRule type="duplicateValues" dxfId="402" priority="184"/>
  </conditionalFormatting>
  <conditionalFormatting sqref="H93">
    <cfRule type="duplicateValues" dxfId="401" priority="179"/>
    <cfRule type="duplicateValues" dxfId="400" priority="180"/>
    <cfRule type="duplicateValues" dxfId="399" priority="181"/>
  </conditionalFormatting>
  <conditionalFormatting sqref="H199:H213">
    <cfRule type="duplicateValues" dxfId="398" priority="97"/>
    <cfRule type="duplicateValues" dxfId="397" priority="98"/>
    <cfRule type="duplicateValues" dxfId="396" priority="99"/>
  </conditionalFormatting>
  <conditionalFormatting sqref="I199:I201">
    <cfRule type="duplicateValues" dxfId="395" priority="90"/>
    <cfRule type="duplicateValues" dxfId="394" priority="91"/>
    <cfRule type="duplicateValues" dxfId="393" priority="92"/>
  </conditionalFormatting>
  <conditionalFormatting sqref="I199:I234">
    <cfRule type="duplicateValues" dxfId="392" priority="87"/>
    <cfRule type="duplicateValues" dxfId="391" priority="88"/>
    <cfRule type="duplicateValues" dxfId="390" priority="89"/>
  </conditionalFormatting>
  <conditionalFormatting sqref="I200:I234">
    <cfRule type="duplicateValues" dxfId="389" priority="86"/>
  </conditionalFormatting>
  <conditionalFormatting sqref="I201:I234">
    <cfRule type="duplicateValues" dxfId="388" priority="85"/>
  </conditionalFormatting>
  <conditionalFormatting sqref="I202:I234">
    <cfRule type="duplicateValues" dxfId="387" priority="82"/>
    <cfRule type="duplicateValues" dxfId="386" priority="83"/>
    <cfRule type="duplicateValues" dxfId="385" priority="84"/>
  </conditionalFormatting>
  <conditionalFormatting sqref="I206:I234">
    <cfRule type="duplicateValues" dxfId="384" priority="81"/>
  </conditionalFormatting>
  <conditionalFormatting sqref="I235:I249">
    <cfRule type="duplicateValues" dxfId="383" priority="561"/>
    <cfRule type="duplicateValues" dxfId="382" priority="562"/>
    <cfRule type="duplicateValues" dxfId="381" priority="563"/>
    <cfRule type="duplicateValues" dxfId="380" priority="567"/>
  </conditionalFormatting>
  <conditionalFormatting sqref="I235:J248 I250:J252 I249 J254 J201:J234">
    <cfRule type="duplicateValues" dxfId="379" priority="548"/>
  </conditionalFormatting>
  <conditionalFormatting sqref="J201:J211">
    <cfRule type="duplicateValues" dxfId="378" priority="558"/>
    <cfRule type="duplicateValues" dxfId="377" priority="559"/>
    <cfRule type="duplicateValues" dxfId="376" priority="560"/>
  </conditionalFormatting>
  <conditionalFormatting sqref="J201:J248 J250:J252 J254">
    <cfRule type="duplicateValues" dxfId="375" priority="554"/>
    <cfRule type="duplicateValues" dxfId="374" priority="555"/>
    <cfRule type="duplicateValues" dxfId="373" priority="556"/>
    <cfRule type="duplicateValues" dxfId="372" priority="557"/>
  </conditionalFormatting>
  <conditionalFormatting sqref="J203:J248 J250:J252 J254">
    <cfRule type="duplicateValues" dxfId="371" priority="553"/>
  </conditionalFormatting>
  <conditionalFormatting sqref="J212:J248 J250:J252 J254">
    <cfRule type="duplicateValues" dxfId="370" priority="550"/>
    <cfRule type="duplicateValues" dxfId="369" priority="551"/>
    <cfRule type="duplicateValues" dxfId="368" priority="552"/>
  </conditionalFormatting>
  <conditionalFormatting sqref="J244:J248 J250:J252 J254">
    <cfRule type="duplicateValues" dxfId="367" priority="549"/>
  </conditionalFormatting>
  <conditionalFormatting sqref="N200:N210">
    <cfRule type="duplicateValues" dxfId="366" priority="441"/>
    <cfRule type="duplicateValues" dxfId="365" priority="442"/>
    <cfRule type="duplicateValues" dxfId="364" priority="443"/>
  </conditionalFormatting>
  <conditionalFormatting sqref="N200:N258">
    <cfRule type="duplicateValues" dxfId="363" priority="437"/>
    <cfRule type="duplicateValues" dxfId="362" priority="438"/>
    <cfRule type="duplicateValues" dxfId="361" priority="439"/>
    <cfRule type="duplicateValues" dxfId="360" priority="440"/>
  </conditionalFormatting>
  <conditionalFormatting sqref="N202:N258">
    <cfRule type="duplicateValues" dxfId="359" priority="436"/>
  </conditionalFormatting>
  <conditionalFormatting sqref="N211:N258">
    <cfRule type="duplicateValues" dxfId="358" priority="433"/>
    <cfRule type="duplicateValues" dxfId="357" priority="434"/>
    <cfRule type="duplicateValues" dxfId="356" priority="435"/>
  </conditionalFormatting>
  <conditionalFormatting sqref="N247:N258">
    <cfRule type="duplicateValues" dxfId="355" priority="432"/>
  </conditionalFormatting>
  <conditionalFormatting sqref="N200:O258">
    <cfRule type="duplicateValues" dxfId="354" priority="431"/>
  </conditionalFormatting>
  <conditionalFormatting sqref="O200:O204">
    <cfRule type="duplicateValues" dxfId="353" priority="492"/>
    <cfRule type="duplicateValues" dxfId="352" priority="493"/>
    <cfRule type="duplicateValues" dxfId="351" priority="494"/>
    <cfRule type="duplicateValues" dxfId="350" priority="495"/>
  </conditionalFormatting>
  <conditionalFormatting sqref="O205:O208">
    <cfRule type="duplicateValues" dxfId="349" priority="488"/>
    <cfRule type="duplicateValues" dxfId="348" priority="489"/>
    <cfRule type="duplicateValues" dxfId="347" priority="490"/>
    <cfRule type="duplicateValues" dxfId="346" priority="491"/>
  </conditionalFormatting>
  <conditionalFormatting sqref="O209:O213">
    <cfRule type="duplicateValues" dxfId="345" priority="484"/>
    <cfRule type="duplicateValues" dxfId="344" priority="485"/>
    <cfRule type="duplicateValues" dxfId="343" priority="486"/>
    <cfRule type="duplicateValues" dxfId="342" priority="487"/>
  </conditionalFormatting>
  <conditionalFormatting sqref="O214:O218">
    <cfRule type="duplicateValues" dxfId="341" priority="480"/>
    <cfRule type="duplicateValues" dxfId="340" priority="481"/>
    <cfRule type="duplicateValues" dxfId="339" priority="482"/>
    <cfRule type="duplicateValues" dxfId="338" priority="483"/>
  </conditionalFormatting>
  <conditionalFormatting sqref="O219:O223">
    <cfRule type="duplicateValues" dxfId="337" priority="476"/>
    <cfRule type="duplicateValues" dxfId="336" priority="477"/>
    <cfRule type="duplicateValues" dxfId="335" priority="478"/>
    <cfRule type="duplicateValues" dxfId="334" priority="479"/>
  </conditionalFormatting>
  <conditionalFormatting sqref="O224:O228">
    <cfRule type="duplicateValues" dxfId="333" priority="472"/>
    <cfRule type="duplicateValues" dxfId="332" priority="473"/>
    <cfRule type="duplicateValues" dxfId="331" priority="474"/>
    <cfRule type="duplicateValues" dxfId="330" priority="475"/>
  </conditionalFormatting>
  <conditionalFormatting sqref="O229:O233">
    <cfRule type="duplicateValues" dxfId="329" priority="468"/>
    <cfRule type="duplicateValues" dxfId="328" priority="469"/>
    <cfRule type="duplicateValues" dxfId="327" priority="470"/>
    <cfRule type="duplicateValues" dxfId="326" priority="471"/>
  </conditionalFormatting>
  <conditionalFormatting sqref="O234">
    <cfRule type="duplicateValues" dxfId="325" priority="464"/>
    <cfRule type="duplicateValues" dxfId="324" priority="465"/>
    <cfRule type="duplicateValues" dxfId="323" priority="466"/>
    <cfRule type="duplicateValues" dxfId="322" priority="467"/>
  </conditionalFormatting>
  <conditionalFormatting sqref="O235:O236">
    <cfRule type="duplicateValues" dxfId="321" priority="460"/>
    <cfRule type="duplicateValues" dxfId="320" priority="461"/>
    <cfRule type="duplicateValues" dxfId="319" priority="462"/>
    <cfRule type="duplicateValues" dxfId="318" priority="463"/>
  </conditionalFormatting>
  <conditionalFormatting sqref="O237:O238">
    <cfRule type="duplicateValues" dxfId="317" priority="456"/>
    <cfRule type="duplicateValues" dxfId="316" priority="457"/>
    <cfRule type="duplicateValues" dxfId="315" priority="458"/>
    <cfRule type="duplicateValues" dxfId="314" priority="459"/>
  </conditionalFormatting>
  <conditionalFormatting sqref="O239:O240">
    <cfRule type="duplicateValues" dxfId="313" priority="452"/>
    <cfRule type="duplicateValues" dxfId="312" priority="453"/>
    <cfRule type="duplicateValues" dxfId="311" priority="454"/>
    <cfRule type="duplicateValues" dxfId="310" priority="455"/>
  </conditionalFormatting>
  <conditionalFormatting sqref="O241:O245">
    <cfRule type="duplicateValues" dxfId="309" priority="448"/>
    <cfRule type="duplicateValues" dxfId="308" priority="449"/>
    <cfRule type="duplicateValues" dxfId="307" priority="450"/>
    <cfRule type="duplicateValues" dxfId="306" priority="451"/>
  </conditionalFormatting>
  <conditionalFormatting sqref="O246:O258">
    <cfRule type="duplicateValues" dxfId="305" priority="444"/>
    <cfRule type="duplicateValues" dxfId="304" priority="445"/>
    <cfRule type="duplicateValues" dxfId="303" priority="446"/>
    <cfRule type="duplicateValues" dxfId="302" priority="447"/>
  </conditionalFormatting>
  <conditionalFormatting sqref="P200:P238">
    <cfRule type="duplicateValues" dxfId="301" priority="204"/>
    <cfRule type="duplicateValues" dxfId="300" priority="205"/>
    <cfRule type="duplicateValues" dxfId="299" priority="206"/>
    <cfRule type="duplicateValues" dxfId="298" priority="207"/>
    <cfRule type="duplicateValues" dxfId="297" priority="208"/>
    <cfRule type="duplicateValues" dxfId="296" priority="209"/>
    <cfRule type="duplicateValues" dxfId="295" priority="210"/>
    <cfRule type="duplicateValues" dxfId="294" priority="211"/>
  </conditionalFormatting>
  <conditionalFormatting sqref="P239">
    <cfRule type="duplicateValues" dxfId="293" priority="387"/>
    <cfRule type="duplicateValues" dxfId="292" priority="388"/>
    <cfRule type="duplicateValues" dxfId="291" priority="389"/>
    <cfRule type="duplicateValues" dxfId="290" priority="390"/>
  </conditionalFormatting>
  <conditionalFormatting sqref="P240:P244">
    <cfRule type="duplicateValues" dxfId="289" priority="383"/>
    <cfRule type="duplicateValues" dxfId="288" priority="384"/>
    <cfRule type="duplicateValues" dxfId="287" priority="385"/>
    <cfRule type="duplicateValues" dxfId="286" priority="386"/>
  </conditionalFormatting>
  <conditionalFormatting sqref="P245:P256">
    <cfRule type="duplicateValues" dxfId="285" priority="379"/>
    <cfRule type="duplicateValues" dxfId="284" priority="380"/>
    <cfRule type="duplicateValues" dxfId="283" priority="381"/>
    <cfRule type="duplicateValues" dxfId="282" priority="382"/>
  </conditionalFormatting>
  <conditionalFormatting sqref="P200:Q238">
    <cfRule type="duplicateValues" dxfId="281" priority="203"/>
  </conditionalFormatting>
  <conditionalFormatting sqref="P239:Q256 Q231:Q238">
    <cfRule type="duplicateValues" dxfId="280" priority="366"/>
  </conditionalFormatting>
  <conditionalFormatting sqref="Q200:Q204">
    <cfRule type="duplicateValues" dxfId="279" priority="236"/>
    <cfRule type="duplicateValues" dxfId="278" priority="237"/>
    <cfRule type="duplicateValues" dxfId="277" priority="238"/>
    <cfRule type="duplicateValues" dxfId="276" priority="239"/>
  </conditionalFormatting>
  <conditionalFormatting sqref="Q205:Q208">
    <cfRule type="duplicateValues" dxfId="275" priority="232"/>
    <cfRule type="duplicateValues" dxfId="274" priority="233"/>
    <cfRule type="duplicateValues" dxfId="273" priority="234"/>
    <cfRule type="duplicateValues" dxfId="272" priority="235"/>
  </conditionalFormatting>
  <conditionalFormatting sqref="Q209:Q213">
    <cfRule type="duplicateValues" dxfId="271" priority="228"/>
    <cfRule type="duplicateValues" dxfId="270" priority="229"/>
    <cfRule type="duplicateValues" dxfId="269" priority="230"/>
    <cfRule type="duplicateValues" dxfId="268" priority="231"/>
  </conditionalFormatting>
  <conditionalFormatting sqref="Q214:Q218">
    <cfRule type="duplicateValues" dxfId="267" priority="224"/>
    <cfRule type="duplicateValues" dxfId="266" priority="225"/>
    <cfRule type="duplicateValues" dxfId="265" priority="226"/>
    <cfRule type="duplicateValues" dxfId="264" priority="227"/>
  </conditionalFormatting>
  <conditionalFormatting sqref="Q219:Q223">
    <cfRule type="duplicateValues" dxfId="263" priority="220"/>
    <cfRule type="duplicateValues" dxfId="262" priority="221"/>
    <cfRule type="duplicateValues" dxfId="261" priority="222"/>
    <cfRule type="duplicateValues" dxfId="260" priority="223"/>
  </conditionalFormatting>
  <conditionalFormatting sqref="Q224:Q228">
    <cfRule type="duplicateValues" dxfId="259" priority="216"/>
    <cfRule type="duplicateValues" dxfId="258" priority="217"/>
    <cfRule type="duplicateValues" dxfId="257" priority="218"/>
    <cfRule type="duplicateValues" dxfId="256" priority="219"/>
  </conditionalFormatting>
  <conditionalFormatting sqref="Q229:Q230">
    <cfRule type="duplicateValues" dxfId="255" priority="212"/>
    <cfRule type="duplicateValues" dxfId="254" priority="213"/>
    <cfRule type="duplicateValues" dxfId="253" priority="214"/>
    <cfRule type="duplicateValues" dxfId="252" priority="215"/>
  </conditionalFormatting>
  <conditionalFormatting sqref="Q231:Q256">
    <cfRule type="duplicateValues" dxfId="251" priority="368"/>
    <cfRule type="duplicateValues" dxfId="250" priority="369"/>
    <cfRule type="duplicateValues" dxfId="249" priority="370"/>
    <cfRule type="duplicateValues" dxfId="248" priority="371"/>
    <cfRule type="duplicateValues" dxfId="247" priority="372"/>
    <cfRule type="duplicateValues" dxfId="246" priority="373"/>
    <cfRule type="duplicateValues" dxfId="245" priority="374"/>
    <cfRule type="duplicateValues" dxfId="244" priority="375"/>
  </conditionalFormatting>
  <conditionalFormatting sqref="Q246:Q256">
    <cfRule type="duplicateValues" dxfId="243" priority="367"/>
  </conditionalFormatting>
  <conditionalFormatting sqref="Q322:Q333 H199:H321">
    <cfRule type="duplicateValues" dxfId="242" priority="96"/>
    <cfRule type="duplicateValues" dxfId="241" priority="100"/>
  </conditionalFormatting>
  <conditionalFormatting sqref="Q322:Q333 H214:H321">
    <cfRule type="duplicateValues" dxfId="240" priority="93"/>
    <cfRule type="duplicateValues" dxfId="239" priority="94"/>
    <cfRule type="duplicateValues" dxfId="238" priority="95"/>
  </conditionalFormatting>
  <conditionalFormatting sqref="Q322:R333 H199:I321">
    <cfRule type="duplicateValues" dxfId="237" priority="80"/>
  </conditionalFormatting>
  <conditionalFormatting sqref="S200:S203">
    <cfRule type="duplicateValues" dxfId="236" priority="273"/>
    <cfRule type="duplicateValues" dxfId="235" priority="274"/>
    <cfRule type="duplicateValues" dxfId="234" priority="275"/>
    <cfRule type="duplicateValues" dxfId="233" priority="276"/>
  </conditionalFormatting>
  <conditionalFormatting sqref="S204:S206">
    <cfRule type="duplicateValues" dxfId="232" priority="269"/>
    <cfRule type="duplicateValues" dxfId="231" priority="270"/>
    <cfRule type="duplicateValues" dxfId="230" priority="271"/>
    <cfRule type="duplicateValues" dxfId="229" priority="272"/>
  </conditionalFormatting>
  <conditionalFormatting sqref="S207:S210">
    <cfRule type="duplicateValues" dxfId="228" priority="265"/>
    <cfRule type="duplicateValues" dxfId="227" priority="266"/>
    <cfRule type="duplicateValues" dxfId="226" priority="267"/>
    <cfRule type="duplicateValues" dxfId="225" priority="268"/>
  </conditionalFormatting>
  <conditionalFormatting sqref="S211:S213">
    <cfRule type="duplicateValues" dxfId="224" priority="261"/>
    <cfRule type="duplicateValues" dxfId="223" priority="262"/>
    <cfRule type="duplicateValues" dxfId="222" priority="263"/>
    <cfRule type="duplicateValues" dxfId="221" priority="264"/>
  </conditionalFormatting>
  <conditionalFormatting sqref="S214:S217">
    <cfRule type="duplicateValues" dxfId="220" priority="257"/>
    <cfRule type="duplicateValues" dxfId="219" priority="258"/>
    <cfRule type="duplicateValues" dxfId="218" priority="259"/>
    <cfRule type="duplicateValues" dxfId="217" priority="260"/>
  </conditionalFormatting>
  <conditionalFormatting sqref="S218:S222">
    <cfRule type="duplicateValues" dxfId="216" priority="253"/>
    <cfRule type="duplicateValues" dxfId="215" priority="254"/>
    <cfRule type="duplicateValues" dxfId="214" priority="255"/>
    <cfRule type="duplicateValues" dxfId="213" priority="256"/>
  </conditionalFormatting>
  <conditionalFormatting sqref="S223:S227">
    <cfRule type="duplicateValues" dxfId="212" priority="249"/>
    <cfRule type="duplicateValues" dxfId="211" priority="250"/>
    <cfRule type="duplicateValues" dxfId="210" priority="251"/>
    <cfRule type="duplicateValues" dxfId="209" priority="252"/>
  </conditionalFormatting>
  <conditionalFormatting sqref="S228:S232">
    <cfRule type="duplicateValues" dxfId="208" priority="338"/>
    <cfRule type="duplicateValues" dxfId="207" priority="339"/>
    <cfRule type="duplicateValues" dxfId="206" priority="340"/>
    <cfRule type="duplicateValues" dxfId="205" priority="341"/>
  </conditionalFormatting>
  <conditionalFormatting sqref="S233">
    <cfRule type="duplicateValues" dxfId="204" priority="334"/>
    <cfRule type="duplicateValues" dxfId="203" priority="335"/>
    <cfRule type="duplicateValues" dxfId="202" priority="336"/>
    <cfRule type="duplicateValues" dxfId="201" priority="337"/>
  </conditionalFormatting>
  <conditionalFormatting sqref="S234">
    <cfRule type="duplicateValues" dxfId="200" priority="310"/>
    <cfRule type="duplicateValues" dxfId="199" priority="311"/>
    <cfRule type="duplicateValues" dxfId="198" priority="312"/>
    <cfRule type="duplicateValues" dxfId="197" priority="313"/>
  </conditionalFormatting>
  <conditionalFormatting sqref="S235:S236">
    <cfRule type="duplicateValues" dxfId="196" priority="306"/>
    <cfRule type="duplicateValues" dxfId="195" priority="307"/>
    <cfRule type="duplicateValues" dxfId="194" priority="308"/>
    <cfRule type="duplicateValues" dxfId="193" priority="309"/>
  </conditionalFormatting>
  <conditionalFormatting sqref="S237:S238">
    <cfRule type="duplicateValues" dxfId="192" priority="302"/>
    <cfRule type="duplicateValues" dxfId="191" priority="303"/>
    <cfRule type="duplicateValues" dxfId="190" priority="304"/>
    <cfRule type="duplicateValues" dxfId="189" priority="305"/>
  </conditionalFormatting>
  <conditionalFormatting sqref="S239:S243">
    <cfRule type="duplicateValues" dxfId="188" priority="298"/>
    <cfRule type="duplicateValues" dxfId="187" priority="299"/>
    <cfRule type="duplicateValues" dxfId="186" priority="300"/>
    <cfRule type="duplicateValues" dxfId="185" priority="301"/>
  </conditionalFormatting>
  <conditionalFormatting sqref="S244:S254">
    <cfRule type="duplicateValues" dxfId="184" priority="294"/>
    <cfRule type="duplicateValues" dxfId="183" priority="295"/>
    <cfRule type="duplicateValues" dxfId="182" priority="296"/>
    <cfRule type="duplicateValues" dxfId="181" priority="297"/>
  </conditionalFormatting>
  <conditionalFormatting sqref="S255">
    <cfRule type="duplicateValues" dxfId="180" priority="290"/>
    <cfRule type="duplicateValues" dxfId="179" priority="291"/>
    <cfRule type="duplicateValues" dxfId="178" priority="292"/>
    <cfRule type="duplicateValues" dxfId="177" priority="293"/>
  </conditionalFormatting>
  <conditionalFormatting sqref="S200:T227">
    <cfRule type="duplicateValues" dxfId="176" priority="240"/>
  </conditionalFormatting>
  <conditionalFormatting sqref="S228:T256 T222:T227">
    <cfRule type="duplicateValues" dxfId="175" priority="277"/>
  </conditionalFormatting>
  <conditionalFormatting sqref="T200:T221">
    <cfRule type="duplicateValues" dxfId="174" priority="241"/>
    <cfRule type="duplicateValues" dxfId="173" priority="242"/>
    <cfRule type="duplicateValues" dxfId="172" priority="243"/>
    <cfRule type="duplicateValues" dxfId="171" priority="244"/>
    <cfRule type="duplicateValues" dxfId="170" priority="245"/>
    <cfRule type="duplicateValues" dxfId="169" priority="246"/>
    <cfRule type="duplicateValues" dxfId="168" priority="247"/>
    <cfRule type="duplicateValues" dxfId="167" priority="248"/>
  </conditionalFormatting>
  <conditionalFormatting sqref="T222:T256">
    <cfRule type="duplicateValues" dxfId="166" priority="279"/>
    <cfRule type="duplicateValues" dxfId="165" priority="280"/>
    <cfRule type="duplicateValues" dxfId="164" priority="281"/>
    <cfRule type="duplicateValues" dxfId="163" priority="282"/>
    <cfRule type="duplicateValues" dxfId="162" priority="283"/>
    <cfRule type="duplicateValues" dxfId="161" priority="284"/>
    <cfRule type="duplicateValues" dxfId="160" priority="285"/>
    <cfRule type="duplicateValues" dxfId="159" priority="286"/>
  </conditionalFormatting>
  <conditionalFormatting sqref="T246:T256">
    <cfRule type="duplicateValues" dxfId="158" priority="278"/>
  </conditionalFormatting>
  <conditionalFormatting sqref="V200:V210">
    <cfRule type="duplicateValues" dxfId="157" priority="940"/>
    <cfRule type="duplicateValues" dxfId="156" priority="941"/>
    <cfRule type="duplicateValues" dxfId="155" priority="942"/>
    <cfRule type="duplicateValues" dxfId="154" priority="943"/>
    <cfRule type="duplicateValues" dxfId="153" priority="944"/>
  </conditionalFormatting>
  <conditionalFormatting sqref="V200:W218">
    <cfRule type="duplicateValues" dxfId="152" priority="931"/>
  </conditionalFormatting>
  <conditionalFormatting sqref="W200:W201">
    <cfRule type="duplicateValues" dxfId="151" priority="969"/>
    <cfRule type="duplicateValues" dxfId="150" priority="970"/>
    <cfRule type="duplicateValues" dxfId="149" priority="971"/>
    <cfRule type="duplicateValues" dxfId="148" priority="972"/>
  </conditionalFormatting>
  <conditionalFormatting sqref="W202:W203">
    <cfRule type="duplicateValues" dxfId="147" priority="965"/>
    <cfRule type="duplicateValues" dxfId="146" priority="966"/>
    <cfRule type="duplicateValues" dxfId="145" priority="967"/>
    <cfRule type="duplicateValues" dxfId="144" priority="968"/>
  </conditionalFormatting>
  <conditionalFormatting sqref="W204">
    <cfRule type="duplicateValues" dxfId="143" priority="961"/>
    <cfRule type="duplicateValues" dxfId="142" priority="962"/>
    <cfRule type="duplicateValues" dxfId="141" priority="963"/>
    <cfRule type="duplicateValues" dxfId="140" priority="964"/>
  </conditionalFormatting>
  <conditionalFormatting sqref="W205:W207">
    <cfRule type="duplicateValues" dxfId="139" priority="957"/>
    <cfRule type="duplicateValues" dxfId="138" priority="958"/>
    <cfRule type="duplicateValues" dxfId="137" priority="959"/>
    <cfRule type="duplicateValues" dxfId="136" priority="960"/>
  </conditionalFormatting>
  <conditionalFormatting sqref="W208:W212">
    <cfRule type="duplicateValues" dxfId="135" priority="953"/>
    <cfRule type="duplicateValues" dxfId="134" priority="954"/>
    <cfRule type="duplicateValues" dxfId="133" priority="955"/>
    <cfRule type="duplicateValues" dxfId="132" priority="956"/>
  </conditionalFormatting>
  <conditionalFormatting sqref="W213:W217">
    <cfRule type="duplicateValues" dxfId="131" priority="949"/>
    <cfRule type="duplicateValues" dxfId="130" priority="950"/>
    <cfRule type="duplicateValues" dxfId="129" priority="951"/>
    <cfRule type="duplicateValues" dxfId="128" priority="952"/>
  </conditionalFormatting>
  <conditionalFormatting sqref="W218">
    <cfRule type="duplicateValues" dxfId="127" priority="945"/>
    <cfRule type="duplicateValues" dxfId="126" priority="946"/>
    <cfRule type="duplicateValues" dxfId="125" priority="947"/>
    <cfRule type="duplicateValues" dxfId="124" priority="948"/>
  </conditionalFormatting>
  <conditionalFormatting sqref="X200:X204">
    <cfRule type="duplicateValues" dxfId="123" priority="832"/>
    <cfRule type="duplicateValues" dxfId="122" priority="833"/>
    <cfRule type="duplicateValues" dxfId="121" priority="834"/>
  </conditionalFormatting>
  <conditionalFormatting sqref="X200:X223">
    <cfRule type="duplicateValues" dxfId="120" priority="830"/>
    <cfRule type="duplicateValues" dxfId="119" priority="831"/>
  </conditionalFormatting>
  <conditionalFormatting sqref="X205:X223">
    <cfRule type="duplicateValues" dxfId="118" priority="827"/>
    <cfRule type="duplicateValues" dxfId="117" priority="828"/>
    <cfRule type="duplicateValues" dxfId="116" priority="829"/>
  </conditionalFormatting>
  <conditionalFormatting sqref="X200:Y232">
    <cfRule type="duplicateValues" dxfId="115" priority="826"/>
  </conditionalFormatting>
  <conditionalFormatting sqref="X224:Y232 Y200:Y223">
    <cfRule type="duplicateValues" dxfId="114" priority="835"/>
    <cfRule type="duplicateValues" dxfId="113" priority="836"/>
  </conditionalFormatting>
  <conditionalFormatting sqref="Z201:Z207">
    <cfRule type="duplicateValues" dxfId="112" priority="823"/>
    <cfRule type="duplicateValues" dxfId="111" priority="824"/>
    <cfRule type="duplicateValues" dxfId="110" priority="825"/>
  </conditionalFormatting>
  <conditionalFormatting sqref="Z201:Z237">
    <cfRule type="duplicateValues" dxfId="109" priority="821"/>
    <cfRule type="duplicateValues" dxfId="108" priority="822"/>
  </conditionalFormatting>
  <conditionalFormatting sqref="Z208:Z237">
    <cfRule type="duplicateValues" dxfId="107" priority="818"/>
    <cfRule type="duplicateValues" dxfId="106" priority="819"/>
    <cfRule type="duplicateValues" dxfId="105" priority="820"/>
  </conditionalFormatting>
  <conditionalFormatting sqref="Z201:AA237">
    <cfRule type="duplicateValues" dxfId="104" priority="817"/>
  </conditionalFormatting>
  <conditionalFormatting sqref="AE1:AE198 V199 AE322:AE1048576 V211:V321">
    <cfRule type="duplicateValues" dxfId="103" priority="1100"/>
  </conditionalFormatting>
  <conditionalFormatting sqref="AE4:AE20">
    <cfRule type="duplicateValues" dxfId="102" priority="1102"/>
    <cfRule type="duplicateValues" dxfId="101" priority="1103"/>
    <cfRule type="duplicateValues" dxfId="100" priority="1104"/>
  </conditionalFormatting>
  <conditionalFormatting sqref="AE4:AE197">
    <cfRule type="duplicateValues" dxfId="99" priority="1101"/>
  </conditionalFormatting>
  <conditionalFormatting sqref="AE21:AE197">
    <cfRule type="duplicateValues" dxfId="98" priority="1105"/>
    <cfRule type="duplicateValues" dxfId="97" priority="1106"/>
    <cfRule type="duplicateValues" dxfId="96" priority="1107"/>
  </conditionalFormatting>
  <conditionalFormatting sqref="AE198 V199 AE1:AE3 AE322:AE1048576 V211:V321">
    <cfRule type="duplicateValues" dxfId="95" priority="1108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0498-F1C1-4FD8-99E6-AEF3349BD433}">
  <dimension ref="A1:OC74"/>
  <sheetViews>
    <sheetView zoomScale="85" zoomScaleNormal="90" workbookViewId="0">
      <pane xSplit="3" ySplit="3" topLeftCell="D45" activePane="bottomRight" state="frozen"/>
      <selection pane="topRight" activeCell="D1" sqref="D1"/>
      <selection pane="bottomLeft" activeCell="A4" sqref="A4"/>
      <selection pane="bottomRight" activeCell="R60" sqref="R60"/>
    </sheetView>
  </sheetViews>
  <sheetFormatPr defaultRowHeight="15" x14ac:dyDescent="0.25"/>
  <cols>
    <col min="2" max="2" width="17.85546875" customWidth="1"/>
    <col min="3" max="3" width="14" customWidth="1"/>
    <col min="4" max="19" width="13" customWidth="1"/>
    <col min="21" max="21" width="11.28515625" customWidth="1"/>
    <col min="22" max="22" width="10" bestFit="1" customWidth="1"/>
    <col min="24" max="24" width="9.5703125" bestFit="1" customWidth="1"/>
    <col min="25" max="25" width="10" bestFit="1" customWidth="1"/>
    <col min="26" max="26" width="11.28515625" bestFit="1" customWidth="1"/>
    <col min="29" max="29" width="9.42578125" style="14" bestFit="1" customWidth="1"/>
    <col min="30" max="16384" width="9.140625" style="14"/>
  </cols>
  <sheetData>
    <row r="1" spans="1:393" ht="21.75" thickBot="1" x14ac:dyDescent="0.3">
      <c r="A1" s="706" t="s">
        <v>600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393" ht="15" customHeight="1" x14ac:dyDescent="0.25">
      <c r="A2" s="696" t="s">
        <v>601</v>
      </c>
      <c r="B2" s="697" t="s">
        <v>250</v>
      </c>
      <c r="C2" s="704" t="s">
        <v>602</v>
      </c>
      <c r="D2" s="696" t="s">
        <v>14</v>
      </c>
      <c r="E2" s="697"/>
      <c r="F2" s="697"/>
      <c r="G2" s="698"/>
      <c r="H2" s="696" t="s">
        <v>603</v>
      </c>
      <c r="I2" s="697"/>
      <c r="J2" s="697"/>
      <c r="K2" s="698"/>
      <c r="L2" s="696" t="s">
        <v>224</v>
      </c>
      <c r="M2" s="697"/>
      <c r="N2" s="697"/>
      <c r="O2" s="698"/>
      <c r="P2" s="696" t="s">
        <v>604</v>
      </c>
      <c r="Q2" s="697"/>
      <c r="R2" s="697"/>
      <c r="S2" s="698"/>
      <c r="U2" s="696" t="s">
        <v>605</v>
      </c>
      <c r="V2" s="697" t="s">
        <v>222</v>
      </c>
      <c r="W2" s="697"/>
      <c r="X2" s="697"/>
      <c r="Y2" s="698"/>
      <c r="AC2" s="387">
        <v>45748</v>
      </c>
      <c r="AD2" s="387">
        <v>45749</v>
      </c>
      <c r="AE2" s="387">
        <v>45750</v>
      </c>
      <c r="AF2" s="387">
        <v>45751</v>
      </c>
      <c r="AG2" s="387">
        <v>45752</v>
      </c>
      <c r="AH2" s="387">
        <v>45753</v>
      </c>
      <c r="AI2" s="387">
        <v>45754</v>
      </c>
      <c r="AJ2" s="387">
        <v>45755</v>
      </c>
      <c r="AK2" s="387">
        <v>45756</v>
      </c>
      <c r="AL2" s="387">
        <v>45757</v>
      </c>
      <c r="AM2" s="387">
        <v>45758</v>
      </c>
      <c r="AN2" s="387">
        <v>45759</v>
      </c>
      <c r="AO2" s="387">
        <v>45760</v>
      </c>
      <c r="AP2" s="387">
        <v>45761</v>
      </c>
      <c r="AQ2" s="387">
        <v>45762</v>
      </c>
      <c r="AR2" s="387">
        <v>45763</v>
      </c>
      <c r="AS2" s="387">
        <v>45764</v>
      </c>
      <c r="AT2" s="387">
        <v>45765</v>
      </c>
      <c r="AU2" s="387">
        <v>45766</v>
      </c>
      <c r="AV2" s="387">
        <v>45767</v>
      </c>
      <c r="AW2" s="387">
        <v>45768</v>
      </c>
      <c r="AX2" s="387">
        <v>45769</v>
      </c>
      <c r="AY2" s="387">
        <v>45770</v>
      </c>
      <c r="AZ2" s="387">
        <v>45771</v>
      </c>
      <c r="BA2" s="387">
        <v>45772</v>
      </c>
      <c r="BB2" s="387">
        <v>45773</v>
      </c>
      <c r="BC2" s="387">
        <v>45774</v>
      </c>
      <c r="BD2" s="387">
        <v>45775</v>
      </c>
      <c r="BE2" s="387">
        <v>45776</v>
      </c>
      <c r="BF2" s="387">
        <v>45777</v>
      </c>
      <c r="BG2" s="387">
        <v>45778</v>
      </c>
      <c r="BH2" s="387">
        <v>45779</v>
      </c>
      <c r="BI2" s="387">
        <v>45780</v>
      </c>
      <c r="BJ2" s="387">
        <v>45781</v>
      </c>
      <c r="BK2" s="387">
        <v>45782</v>
      </c>
      <c r="BL2" s="387">
        <v>45783</v>
      </c>
      <c r="BM2" s="387">
        <v>45784</v>
      </c>
      <c r="BN2" s="387">
        <v>45785</v>
      </c>
      <c r="BO2" s="387">
        <v>45786</v>
      </c>
      <c r="BP2" s="387">
        <v>45787</v>
      </c>
      <c r="BQ2" s="387">
        <v>45788</v>
      </c>
      <c r="BR2" s="387">
        <v>45789</v>
      </c>
      <c r="BS2" s="387">
        <v>45790</v>
      </c>
      <c r="BT2" s="387">
        <v>45791</v>
      </c>
      <c r="BU2" s="387">
        <v>45792</v>
      </c>
      <c r="BV2" s="387">
        <v>45793</v>
      </c>
      <c r="BW2" s="387">
        <v>45794</v>
      </c>
      <c r="BX2" s="387">
        <v>45795</v>
      </c>
      <c r="BY2" s="387">
        <v>45796</v>
      </c>
      <c r="BZ2" s="387">
        <v>45797</v>
      </c>
      <c r="CA2" s="387">
        <v>45798</v>
      </c>
      <c r="CB2" s="387">
        <v>45799</v>
      </c>
      <c r="CC2" s="387">
        <v>45800</v>
      </c>
      <c r="CD2" s="387">
        <v>45801</v>
      </c>
      <c r="CE2" s="387">
        <v>45802</v>
      </c>
      <c r="CF2" s="387">
        <v>45803</v>
      </c>
      <c r="CG2" s="387">
        <v>45804</v>
      </c>
      <c r="CH2" s="387">
        <v>45805</v>
      </c>
      <c r="CI2" s="387">
        <v>45806</v>
      </c>
      <c r="CJ2" s="387">
        <v>45807</v>
      </c>
      <c r="CK2" s="387">
        <v>45808</v>
      </c>
      <c r="CL2" s="387">
        <v>45809</v>
      </c>
      <c r="CM2" s="387">
        <v>45810</v>
      </c>
      <c r="CN2" s="387">
        <v>45811</v>
      </c>
      <c r="CO2" s="387">
        <v>45812</v>
      </c>
      <c r="CP2" s="387">
        <v>45813</v>
      </c>
      <c r="CQ2" s="387">
        <v>45814</v>
      </c>
      <c r="CR2" s="387">
        <v>45815</v>
      </c>
      <c r="CS2" s="387">
        <v>45816</v>
      </c>
      <c r="CT2" s="387">
        <v>45817</v>
      </c>
      <c r="CU2" s="387">
        <v>45818</v>
      </c>
      <c r="CV2" s="387">
        <v>45819</v>
      </c>
      <c r="CW2" s="387">
        <v>45820</v>
      </c>
      <c r="CX2" s="387">
        <v>45821</v>
      </c>
      <c r="CY2" s="387">
        <v>45822</v>
      </c>
      <c r="CZ2" s="387">
        <v>45823</v>
      </c>
      <c r="DA2" s="387">
        <v>45824</v>
      </c>
      <c r="DB2" s="387">
        <v>45825</v>
      </c>
      <c r="DC2" s="387">
        <v>45826</v>
      </c>
      <c r="DD2" s="387">
        <v>45827</v>
      </c>
      <c r="DE2" s="387">
        <v>45828</v>
      </c>
      <c r="DF2" s="387">
        <v>45829</v>
      </c>
      <c r="DG2" s="387">
        <v>45830</v>
      </c>
      <c r="DH2" s="387">
        <v>45831</v>
      </c>
      <c r="DI2" s="387">
        <v>45832</v>
      </c>
      <c r="DJ2" s="387">
        <v>45833</v>
      </c>
      <c r="DK2" s="387">
        <v>45834</v>
      </c>
      <c r="DL2" s="387">
        <v>45835</v>
      </c>
      <c r="DM2" s="387">
        <v>45836</v>
      </c>
      <c r="DN2" s="387">
        <v>45837</v>
      </c>
      <c r="DO2" s="387">
        <v>45838</v>
      </c>
      <c r="DP2" s="387">
        <v>45839</v>
      </c>
      <c r="DQ2" s="387">
        <v>45840</v>
      </c>
      <c r="DR2" s="387">
        <v>45841</v>
      </c>
      <c r="DS2" s="387">
        <v>45842</v>
      </c>
      <c r="DT2" s="387">
        <v>45843</v>
      </c>
      <c r="DU2" s="387">
        <v>45844</v>
      </c>
      <c r="DV2" s="387">
        <v>45845</v>
      </c>
      <c r="DW2" s="387">
        <v>45846</v>
      </c>
      <c r="DX2" s="387">
        <v>45847</v>
      </c>
      <c r="DY2" s="387">
        <v>45848</v>
      </c>
      <c r="DZ2" s="387">
        <v>45849</v>
      </c>
      <c r="EA2" s="387">
        <v>45850</v>
      </c>
      <c r="EB2" s="387">
        <v>45851</v>
      </c>
      <c r="EC2" s="387">
        <v>45852</v>
      </c>
      <c r="ED2" s="387">
        <v>45853</v>
      </c>
      <c r="EE2" s="387">
        <v>45854</v>
      </c>
      <c r="EF2" s="387">
        <v>45855</v>
      </c>
      <c r="EG2" s="387">
        <v>45856</v>
      </c>
      <c r="EH2" s="387">
        <v>45857</v>
      </c>
      <c r="EI2" s="387">
        <v>45858</v>
      </c>
      <c r="EJ2" s="387">
        <v>45859</v>
      </c>
      <c r="EK2" s="387">
        <v>45860</v>
      </c>
      <c r="EL2" s="387">
        <v>45861</v>
      </c>
      <c r="EM2" s="387">
        <v>45862</v>
      </c>
      <c r="EN2" s="387">
        <v>45863</v>
      </c>
      <c r="EO2" s="387">
        <v>45864</v>
      </c>
      <c r="EP2" s="387">
        <v>45865</v>
      </c>
      <c r="EQ2" s="387">
        <v>45866</v>
      </c>
      <c r="ER2" s="387">
        <v>45867</v>
      </c>
      <c r="ES2" s="387">
        <v>45868</v>
      </c>
      <c r="ET2" s="387">
        <v>45869</v>
      </c>
      <c r="EU2" s="387">
        <v>45870</v>
      </c>
      <c r="EV2" s="387">
        <v>45871</v>
      </c>
      <c r="EW2" s="387">
        <v>45872</v>
      </c>
      <c r="EX2" s="387">
        <v>45873</v>
      </c>
      <c r="EY2" s="387">
        <v>45874</v>
      </c>
      <c r="EZ2" s="387">
        <v>45875</v>
      </c>
      <c r="FA2" s="387">
        <v>45876</v>
      </c>
      <c r="FB2" s="387">
        <v>45877</v>
      </c>
      <c r="FC2" s="387">
        <v>45878</v>
      </c>
      <c r="FD2" s="387">
        <v>45879</v>
      </c>
      <c r="FE2" s="387">
        <v>45880</v>
      </c>
      <c r="FF2" s="387">
        <v>45881</v>
      </c>
      <c r="FG2" s="387">
        <v>45882</v>
      </c>
      <c r="FH2" s="387">
        <v>45883</v>
      </c>
      <c r="FI2" s="387">
        <v>45884</v>
      </c>
      <c r="FJ2" s="387">
        <v>45885</v>
      </c>
      <c r="FK2" s="387">
        <v>45886</v>
      </c>
      <c r="FL2" s="387">
        <v>45887</v>
      </c>
      <c r="FM2" s="387">
        <v>45888</v>
      </c>
      <c r="FN2" s="387">
        <v>45889</v>
      </c>
      <c r="FO2" s="387">
        <v>45890</v>
      </c>
      <c r="FP2" s="387">
        <v>45891</v>
      </c>
      <c r="FQ2" s="387">
        <v>45892</v>
      </c>
      <c r="FR2" s="387">
        <v>45893</v>
      </c>
      <c r="FS2" s="387">
        <v>45894</v>
      </c>
      <c r="FT2" s="387">
        <v>45895</v>
      </c>
      <c r="FU2" s="387">
        <v>45896</v>
      </c>
      <c r="FV2" s="387">
        <v>45897</v>
      </c>
      <c r="FW2" s="387">
        <v>45898</v>
      </c>
      <c r="FX2" s="387">
        <v>45899</v>
      </c>
      <c r="FY2" s="387">
        <v>45900</v>
      </c>
      <c r="FZ2" s="387">
        <v>45901</v>
      </c>
      <c r="GA2" s="387">
        <v>45902</v>
      </c>
      <c r="GB2" s="387">
        <v>45903</v>
      </c>
      <c r="GC2" s="387">
        <v>45904</v>
      </c>
      <c r="GD2" s="387">
        <v>45905</v>
      </c>
      <c r="GE2" s="387">
        <v>45906</v>
      </c>
      <c r="GF2" s="387">
        <v>45907</v>
      </c>
      <c r="GG2" s="387">
        <v>45908</v>
      </c>
      <c r="GH2" s="387">
        <v>45909</v>
      </c>
      <c r="GI2" s="387">
        <v>45910</v>
      </c>
      <c r="GJ2" s="387">
        <v>45911</v>
      </c>
      <c r="GK2" s="387">
        <v>45912</v>
      </c>
      <c r="GL2" s="387">
        <v>45913</v>
      </c>
      <c r="GM2" s="387">
        <v>45914</v>
      </c>
      <c r="GN2" s="387">
        <v>45915</v>
      </c>
      <c r="GO2" s="387">
        <v>45916</v>
      </c>
      <c r="GP2" s="387">
        <v>45917</v>
      </c>
      <c r="GQ2" s="387">
        <v>45918</v>
      </c>
      <c r="GR2" s="387">
        <v>45919</v>
      </c>
      <c r="GS2" s="387">
        <v>45920</v>
      </c>
      <c r="GT2" s="387">
        <v>45921</v>
      </c>
      <c r="GU2" s="387">
        <v>45922</v>
      </c>
      <c r="GV2" s="387">
        <v>45923</v>
      </c>
      <c r="GW2" s="387">
        <v>45924</v>
      </c>
      <c r="GX2" s="387">
        <v>45925</v>
      </c>
      <c r="GY2" s="387">
        <v>45926</v>
      </c>
      <c r="GZ2" s="387">
        <v>45927</v>
      </c>
      <c r="HA2" s="387">
        <v>45928</v>
      </c>
      <c r="HB2" s="387">
        <v>45929</v>
      </c>
      <c r="HC2" s="387">
        <v>45930</v>
      </c>
      <c r="HD2" s="387">
        <v>45931</v>
      </c>
      <c r="HE2" s="387">
        <v>45932</v>
      </c>
      <c r="HF2" s="387">
        <v>45933</v>
      </c>
      <c r="HG2" s="387">
        <v>45934</v>
      </c>
      <c r="HH2" s="387">
        <v>45935</v>
      </c>
      <c r="HI2" s="387">
        <v>45936</v>
      </c>
      <c r="HJ2" s="387">
        <v>45937</v>
      </c>
      <c r="HK2" s="387">
        <v>45938</v>
      </c>
      <c r="HL2" s="387">
        <v>45939</v>
      </c>
      <c r="HM2" s="387">
        <v>45940</v>
      </c>
      <c r="HN2" s="387">
        <v>45941</v>
      </c>
      <c r="HO2" s="387">
        <v>45942</v>
      </c>
      <c r="HP2" s="387">
        <v>45943</v>
      </c>
      <c r="HQ2" s="387">
        <v>45944</v>
      </c>
      <c r="HR2" s="387">
        <v>45945</v>
      </c>
      <c r="HS2" s="387">
        <v>45946</v>
      </c>
      <c r="HT2" s="387">
        <v>45947</v>
      </c>
      <c r="HU2" s="387">
        <v>45948</v>
      </c>
      <c r="HV2" s="387">
        <v>45949</v>
      </c>
      <c r="HW2" s="387">
        <v>45950</v>
      </c>
      <c r="HX2" s="387">
        <v>45951</v>
      </c>
      <c r="HY2" s="387">
        <v>45952</v>
      </c>
      <c r="HZ2" s="387">
        <v>45953</v>
      </c>
      <c r="IA2" s="387">
        <v>45954</v>
      </c>
      <c r="IB2" s="387">
        <v>45955</v>
      </c>
      <c r="IC2" s="387">
        <v>45956</v>
      </c>
      <c r="ID2" s="387">
        <v>45957</v>
      </c>
      <c r="IE2" s="387">
        <v>45958</v>
      </c>
      <c r="IF2" s="387">
        <v>45959</v>
      </c>
      <c r="IG2" s="387">
        <v>45960</v>
      </c>
      <c r="IH2" s="387">
        <v>45961</v>
      </c>
      <c r="II2" s="387">
        <v>45962</v>
      </c>
      <c r="IJ2" s="387">
        <v>45963</v>
      </c>
      <c r="IK2" s="387">
        <v>45964</v>
      </c>
      <c r="IL2" s="387">
        <v>45965</v>
      </c>
      <c r="IM2" s="387">
        <v>45966</v>
      </c>
      <c r="IN2" s="387">
        <v>45967</v>
      </c>
      <c r="IO2" s="387">
        <v>45968</v>
      </c>
      <c r="IP2" s="387">
        <v>45969</v>
      </c>
      <c r="IQ2" s="387">
        <v>45970</v>
      </c>
      <c r="IR2" s="387">
        <v>45971</v>
      </c>
      <c r="IS2" s="387">
        <v>45972</v>
      </c>
      <c r="IT2" s="387">
        <v>45973</v>
      </c>
      <c r="IU2" s="387">
        <v>45974</v>
      </c>
      <c r="IV2" s="387">
        <v>45975</v>
      </c>
      <c r="IW2" s="387">
        <v>45976</v>
      </c>
      <c r="IX2" s="387">
        <v>45977</v>
      </c>
      <c r="IY2" s="387">
        <v>45978</v>
      </c>
      <c r="IZ2" s="387">
        <v>45979</v>
      </c>
      <c r="JA2" s="387">
        <v>45980</v>
      </c>
      <c r="JB2" s="387">
        <v>45981</v>
      </c>
      <c r="JC2" s="387">
        <v>45982</v>
      </c>
      <c r="JD2" s="387">
        <v>45983</v>
      </c>
      <c r="JE2" s="387">
        <v>45984</v>
      </c>
      <c r="JF2" s="387">
        <v>45985</v>
      </c>
      <c r="JG2" s="387">
        <v>45986</v>
      </c>
      <c r="JH2" s="387">
        <v>45987</v>
      </c>
      <c r="JI2" s="387">
        <v>45988</v>
      </c>
      <c r="JJ2" s="387">
        <v>45989</v>
      </c>
      <c r="JK2" s="387">
        <v>45990</v>
      </c>
      <c r="JL2" s="387">
        <v>45991</v>
      </c>
      <c r="JM2" s="387">
        <v>45992</v>
      </c>
      <c r="JN2" s="387">
        <v>45993</v>
      </c>
      <c r="JO2" s="387">
        <v>45994</v>
      </c>
      <c r="JP2" s="387">
        <v>45995</v>
      </c>
      <c r="JQ2" s="387">
        <v>45996</v>
      </c>
      <c r="JR2" s="387">
        <v>45997</v>
      </c>
      <c r="JS2" s="387">
        <v>45998</v>
      </c>
      <c r="JT2" s="387">
        <v>45999</v>
      </c>
      <c r="JU2" s="387">
        <v>46000</v>
      </c>
      <c r="JV2" s="387">
        <v>46001</v>
      </c>
      <c r="JW2" s="387">
        <v>46002</v>
      </c>
      <c r="JX2" s="387">
        <v>46003</v>
      </c>
      <c r="JY2" s="387">
        <v>46004</v>
      </c>
      <c r="JZ2" s="387">
        <v>46005</v>
      </c>
      <c r="KA2" s="387">
        <v>46006</v>
      </c>
      <c r="KB2" s="387">
        <v>46007</v>
      </c>
      <c r="KC2" s="387">
        <v>46008</v>
      </c>
      <c r="KD2" s="387">
        <v>46009</v>
      </c>
      <c r="KE2" s="387">
        <v>46010</v>
      </c>
      <c r="KF2" s="387">
        <v>46011</v>
      </c>
      <c r="KG2" s="387">
        <v>46012</v>
      </c>
      <c r="KH2" s="387">
        <v>46013</v>
      </c>
      <c r="KI2" s="387">
        <v>46014</v>
      </c>
      <c r="KJ2" s="387">
        <v>46015</v>
      </c>
      <c r="KK2" s="387">
        <v>46016</v>
      </c>
      <c r="KL2" s="387">
        <v>46017</v>
      </c>
      <c r="KM2" s="387">
        <v>46018</v>
      </c>
      <c r="KN2" s="387">
        <v>46019</v>
      </c>
      <c r="KO2" s="387">
        <v>46020</v>
      </c>
      <c r="KP2" s="387">
        <v>46021</v>
      </c>
      <c r="KQ2" s="387">
        <v>46022</v>
      </c>
      <c r="KR2" s="387">
        <v>46023</v>
      </c>
      <c r="KS2" s="387">
        <v>46024</v>
      </c>
      <c r="KT2" s="387">
        <v>46025</v>
      </c>
      <c r="KU2" s="387">
        <v>46026</v>
      </c>
      <c r="KV2" s="387">
        <v>46027</v>
      </c>
      <c r="KW2" s="387">
        <v>46028</v>
      </c>
      <c r="KX2" s="387">
        <v>46029</v>
      </c>
      <c r="KY2" s="387">
        <v>46030</v>
      </c>
      <c r="KZ2" s="387">
        <v>46031</v>
      </c>
      <c r="LA2" s="387">
        <v>46032</v>
      </c>
      <c r="LB2" s="387">
        <v>46033</v>
      </c>
      <c r="LC2" s="387">
        <v>46034</v>
      </c>
      <c r="LD2" s="387">
        <v>46035</v>
      </c>
      <c r="LE2" s="387">
        <v>46036</v>
      </c>
      <c r="LF2" s="387">
        <v>46037</v>
      </c>
      <c r="LG2" s="387">
        <v>46038</v>
      </c>
      <c r="LH2" s="387">
        <v>46039</v>
      </c>
      <c r="LI2" s="387">
        <v>46040</v>
      </c>
      <c r="LJ2" s="387">
        <v>46041</v>
      </c>
      <c r="LK2" s="387">
        <v>46042</v>
      </c>
      <c r="LL2" s="387">
        <v>46043</v>
      </c>
      <c r="LM2" s="387">
        <v>46044</v>
      </c>
      <c r="LN2" s="387">
        <v>46045</v>
      </c>
      <c r="LO2" s="387">
        <v>46046</v>
      </c>
      <c r="LP2" s="387">
        <v>46047</v>
      </c>
      <c r="LQ2" s="387">
        <v>46048</v>
      </c>
      <c r="LR2" s="387">
        <v>46049</v>
      </c>
      <c r="LS2" s="387">
        <v>46050</v>
      </c>
      <c r="LT2" s="387">
        <v>46051</v>
      </c>
      <c r="LU2" s="387">
        <v>46052</v>
      </c>
      <c r="LV2" s="387">
        <v>46053</v>
      </c>
      <c r="LW2" s="387">
        <v>46054</v>
      </c>
      <c r="LX2" s="387">
        <v>46055</v>
      </c>
      <c r="LY2" s="387">
        <v>46056</v>
      </c>
      <c r="LZ2" s="387">
        <v>46057</v>
      </c>
      <c r="MA2" s="387">
        <v>46058</v>
      </c>
      <c r="MB2" s="387">
        <v>46059</v>
      </c>
      <c r="MC2" s="387">
        <v>46060</v>
      </c>
      <c r="MD2" s="387">
        <v>46061</v>
      </c>
      <c r="ME2" s="387">
        <v>46062</v>
      </c>
      <c r="MF2" s="387">
        <v>46063</v>
      </c>
      <c r="MG2" s="387">
        <v>46064</v>
      </c>
      <c r="MH2" s="387">
        <v>46065</v>
      </c>
      <c r="MI2" s="387">
        <v>46066</v>
      </c>
      <c r="MJ2" s="387">
        <v>46067</v>
      </c>
      <c r="MK2" s="387">
        <v>46068</v>
      </c>
      <c r="ML2" s="387">
        <v>46069</v>
      </c>
      <c r="MM2" s="387">
        <v>46070</v>
      </c>
      <c r="MN2" s="387">
        <v>46071</v>
      </c>
      <c r="MO2" s="387">
        <v>46072</v>
      </c>
      <c r="MP2" s="387">
        <v>46073</v>
      </c>
      <c r="MQ2" s="387">
        <v>46074</v>
      </c>
      <c r="MR2" s="387">
        <v>46075</v>
      </c>
      <c r="MS2" s="387">
        <v>46076</v>
      </c>
      <c r="MT2" s="387">
        <v>46077</v>
      </c>
      <c r="MU2" s="387">
        <v>46078</v>
      </c>
      <c r="MV2" s="387">
        <v>46079</v>
      </c>
      <c r="MW2" s="387">
        <v>46080</v>
      </c>
      <c r="MX2" s="387">
        <v>46081</v>
      </c>
      <c r="MY2" s="387">
        <v>46082</v>
      </c>
      <c r="MZ2" s="387">
        <v>46083</v>
      </c>
      <c r="NA2" s="387">
        <v>46084</v>
      </c>
      <c r="NB2" s="387">
        <v>46085</v>
      </c>
      <c r="NC2" s="387">
        <v>46086</v>
      </c>
      <c r="ND2" s="387">
        <v>46087</v>
      </c>
      <c r="NE2" s="387">
        <v>46088</v>
      </c>
      <c r="NF2" s="387">
        <v>46089</v>
      </c>
      <c r="NG2" s="387">
        <v>46090</v>
      </c>
      <c r="NH2" s="387">
        <v>46091</v>
      </c>
      <c r="NI2" s="387">
        <v>46092</v>
      </c>
      <c r="NJ2" s="387">
        <v>46093</v>
      </c>
      <c r="NK2" s="387">
        <v>46094</v>
      </c>
      <c r="NL2" s="387">
        <v>46095</v>
      </c>
      <c r="NM2" s="387">
        <v>46096</v>
      </c>
      <c r="NN2" s="387">
        <v>46097</v>
      </c>
      <c r="NO2" s="387">
        <v>46098</v>
      </c>
      <c r="NP2" s="387">
        <v>46099</v>
      </c>
      <c r="NQ2" s="387">
        <v>46100</v>
      </c>
      <c r="NR2" s="387">
        <v>46101</v>
      </c>
      <c r="NS2" s="387">
        <v>46102</v>
      </c>
      <c r="NT2" s="387">
        <v>46103</v>
      </c>
      <c r="NU2" s="387">
        <v>46104</v>
      </c>
      <c r="NV2" s="387">
        <v>46105</v>
      </c>
      <c r="NW2" s="387">
        <v>46106</v>
      </c>
      <c r="NX2" s="387">
        <v>46107</v>
      </c>
      <c r="NY2" s="387">
        <v>46108</v>
      </c>
      <c r="NZ2" s="387">
        <v>46109</v>
      </c>
      <c r="OA2" s="387">
        <v>46110</v>
      </c>
      <c r="OB2" s="387">
        <v>46111</v>
      </c>
      <c r="OC2" s="387">
        <v>46112</v>
      </c>
    </row>
    <row r="3" spans="1:393" ht="30" x14ac:dyDescent="0.25">
      <c r="A3" s="702"/>
      <c r="B3" s="703"/>
      <c r="C3" s="705"/>
      <c r="D3" s="258" t="s">
        <v>288</v>
      </c>
      <c r="E3" s="259" t="s">
        <v>606</v>
      </c>
      <c r="F3" s="259" t="s">
        <v>201</v>
      </c>
      <c r="G3" s="260" t="s">
        <v>6</v>
      </c>
      <c r="H3" s="258" t="s">
        <v>288</v>
      </c>
      <c r="I3" s="259" t="s">
        <v>606</v>
      </c>
      <c r="J3" s="259" t="s">
        <v>201</v>
      </c>
      <c r="K3" s="260" t="s">
        <v>6</v>
      </c>
      <c r="L3" s="258" t="s">
        <v>288</v>
      </c>
      <c r="M3" s="259" t="s">
        <v>606</v>
      </c>
      <c r="N3" s="259" t="s">
        <v>201</v>
      </c>
      <c r="O3" s="260" t="s">
        <v>6</v>
      </c>
      <c r="P3" s="258" t="s">
        <v>288</v>
      </c>
      <c r="Q3" s="259" t="s">
        <v>606</v>
      </c>
      <c r="R3" s="259" t="s">
        <v>201</v>
      </c>
      <c r="S3" s="260" t="s">
        <v>6</v>
      </c>
      <c r="U3" s="702"/>
      <c r="V3" s="259" t="s">
        <v>288</v>
      </c>
      <c r="W3" s="259" t="s">
        <v>606</v>
      </c>
      <c r="X3" s="259" t="s">
        <v>201</v>
      </c>
      <c r="Y3" s="260" t="s">
        <v>6</v>
      </c>
    </row>
    <row r="4" spans="1:393" ht="21" x14ac:dyDescent="0.25">
      <c r="A4" s="261" t="s">
        <v>8</v>
      </c>
      <c r="B4" s="262" t="s">
        <v>34</v>
      </c>
      <c r="C4" s="263"/>
      <c r="D4" s="264"/>
      <c r="E4" s="262"/>
      <c r="F4" s="262"/>
      <c r="G4" s="265"/>
      <c r="H4" s="264"/>
      <c r="I4" s="262"/>
      <c r="J4" s="262"/>
      <c r="K4" s="265"/>
      <c r="L4" s="264"/>
      <c r="M4" s="262"/>
      <c r="N4" s="262"/>
      <c r="O4" s="265"/>
      <c r="P4" s="264"/>
      <c r="Q4" s="262"/>
      <c r="R4" s="262"/>
      <c r="S4" s="265"/>
      <c r="U4" s="264"/>
      <c r="V4" s="262"/>
      <c r="W4" s="262"/>
      <c r="X4" s="262"/>
      <c r="Y4" s="265"/>
    </row>
    <row r="5" spans="1:393" x14ac:dyDescent="0.25">
      <c r="A5" s="266">
        <v>1</v>
      </c>
      <c r="B5" s="267" t="s">
        <v>607</v>
      </c>
      <c r="C5" s="268" t="s">
        <v>608</v>
      </c>
      <c r="D5" s="269">
        <v>12245</v>
      </c>
      <c r="E5" s="39">
        <v>0</v>
      </c>
      <c r="F5" s="39">
        <v>2100</v>
      </c>
      <c r="G5" s="271">
        <f>D5-F5</f>
        <v>10145</v>
      </c>
      <c r="H5" s="269">
        <v>17800</v>
      </c>
      <c r="I5" s="39">
        <f>SUM('33KV HT Cable'!G5:G9)</f>
        <v>1525</v>
      </c>
      <c r="J5" s="39">
        <f>SUM('33KV HT Cable'!H5:H9)</f>
        <v>10600</v>
      </c>
      <c r="K5" s="271">
        <f>H5-J5</f>
        <v>7200</v>
      </c>
      <c r="L5" s="269">
        <v>20</v>
      </c>
      <c r="M5" s="270">
        <v>0</v>
      </c>
      <c r="N5" s="39">
        <f>SUM('33KV HT Cable'!J5:J9)</f>
        <v>1</v>
      </c>
      <c r="O5" s="271">
        <f>L5-N5</f>
        <v>19</v>
      </c>
      <c r="P5" s="269">
        <v>10</v>
      </c>
      <c r="Q5" s="270">
        <v>0</v>
      </c>
      <c r="R5" s="39">
        <f>SUM('33KV HT Cable'!L5:L9)</f>
        <v>4</v>
      </c>
      <c r="S5" s="271">
        <f>P5-R5</f>
        <v>6</v>
      </c>
      <c r="U5" s="278" t="s">
        <v>609</v>
      </c>
      <c r="V5" s="5">
        <v>10600</v>
      </c>
      <c r="W5" s="270"/>
      <c r="X5" s="5"/>
      <c r="Y5" s="271">
        <f>V5-X5</f>
        <v>10600</v>
      </c>
    </row>
    <row r="6" spans="1:393" x14ac:dyDescent="0.25">
      <c r="A6" s="266">
        <v>2</v>
      </c>
      <c r="B6" s="267" t="s">
        <v>610</v>
      </c>
      <c r="C6" s="268" t="s">
        <v>611</v>
      </c>
      <c r="D6" s="269">
        <v>11270</v>
      </c>
      <c r="E6" s="39">
        <v>0</v>
      </c>
      <c r="F6" s="39">
        <v>22430</v>
      </c>
      <c r="G6" s="271">
        <f>D6-F6</f>
        <v>-11160</v>
      </c>
      <c r="H6" s="269">
        <v>23325</v>
      </c>
      <c r="I6" s="39">
        <f>SUM('33KV HT Cable'!G11:G15)</f>
        <v>0</v>
      </c>
      <c r="J6" s="39">
        <f>SUM('33KV HT Cable'!H11:H15)</f>
        <v>23325</v>
      </c>
      <c r="K6" s="271">
        <f>H6-J6</f>
        <v>0</v>
      </c>
      <c r="L6" s="269">
        <v>29</v>
      </c>
      <c r="M6" s="270">
        <v>0</v>
      </c>
      <c r="N6" s="39">
        <f>SUM('33KV HT Cable'!J11:J15)</f>
        <v>26</v>
      </c>
      <c r="O6" s="271">
        <f>L6-N6</f>
        <v>3</v>
      </c>
      <c r="P6" s="269">
        <v>10</v>
      </c>
      <c r="Q6" s="270">
        <v>0</v>
      </c>
      <c r="R6" s="39">
        <f>SUM('33KV HT Cable'!L11:L15)</f>
        <v>8</v>
      </c>
      <c r="S6" s="271">
        <f>P6-R6</f>
        <v>2</v>
      </c>
      <c r="U6" s="278" t="s">
        <v>612</v>
      </c>
      <c r="V6" s="5">
        <v>18685</v>
      </c>
      <c r="W6" s="270"/>
      <c r="X6" s="5">
        <v>18685</v>
      </c>
      <c r="Y6" s="271">
        <f>V6-X6</f>
        <v>0</v>
      </c>
    </row>
    <row r="7" spans="1:393" x14ac:dyDescent="0.25">
      <c r="A7" s="266">
        <v>3</v>
      </c>
      <c r="B7" s="22" t="s">
        <v>613</v>
      </c>
      <c r="C7" s="268" t="s">
        <v>608</v>
      </c>
      <c r="D7" s="269">
        <v>7445</v>
      </c>
      <c r="E7" s="39">
        <v>0</v>
      </c>
      <c r="F7" s="39">
        <v>7500</v>
      </c>
      <c r="G7" s="271">
        <f>D7-F7</f>
        <v>-55</v>
      </c>
      <c r="H7" s="269">
        <v>7445</v>
      </c>
      <c r="I7" s="39">
        <f>SUM('33KV HT Cable'!G17:G18)</f>
        <v>0</v>
      </c>
      <c r="J7" s="39">
        <f>SUM('33KV HT Cable'!H17:H18)</f>
        <v>7445</v>
      </c>
      <c r="K7" s="271">
        <f>H7-J7</f>
        <v>0</v>
      </c>
      <c r="L7" s="269">
        <v>9</v>
      </c>
      <c r="M7" s="270">
        <v>0</v>
      </c>
      <c r="N7" s="39">
        <f>SUM('33KV HT Cable'!J17:J18)</f>
        <v>11</v>
      </c>
      <c r="O7" s="271">
        <f>L7-N7</f>
        <v>-2</v>
      </c>
      <c r="P7" s="269">
        <v>4</v>
      </c>
      <c r="Q7" s="270">
        <v>0</v>
      </c>
      <c r="R7" s="39">
        <f>SUM('33KV HT Cable'!L17:L18)</f>
        <v>4</v>
      </c>
      <c r="S7" s="271">
        <f>P7-R7</f>
        <v>0</v>
      </c>
      <c r="U7" s="278" t="s">
        <v>614</v>
      </c>
      <c r="V7" s="5">
        <v>13110</v>
      </c>
      <c r="W7" s="270"/>
      <c r="X7" s="5">
        <v>13110</v>
      </c>
      <c r="Y7" s="271">
        <f>V7-X7</f>
        <v>0</v>
      </c>
    </row>
    <row r="8" spans="1:393" x14ac:dyDescent="0.25">
      <c r="A8" s="266">
        <v>4</v>
      </c>
      <c r="B8" s="22" t="s">
        <v>615</v>
      </c>
      <c r="C8" s="268" t="s">
        <v>616</v>
      </c>
      <c r="D8" s="269">
        <v>10354</v>
      </c>
      <c r="E8" s="39">
        <v>0</v>
      </c>
      <c r="F8" s="39">
        <v>13430</v>
      </c>
      <c r="G8" s="271">
        <f>D8-F8</f>
        <v>-3076</v>
      </c>
      <c r="H8" s="269">
        <v>13360</v>
      </c>
      <c r="I8" s="39">
        <f>SUM('33KV HT Cable'!G20:G24)</f>
        <v>0</v>
      </c>
      <c r="J8" s="39">
        <f>SUM('33KV HT Cable'!H20:H24)</f>
        <v>13360</v>
      </c>
      <c r="K8" s="271">
        <f>H8-J8</f>
        <v>0</v>
      </c>
      <c r="L8" s="269">
        <v>16</v>
      </c>
      <c r="M8" s="270">
        <v>0</v>
      </c>
      <c r="N8" s="39">
        <f>SUM('33KV HT Cable'!J20:J24)</f>
        <v>16</v>
      </c>
      <c r="O8" s="271">
        <f>L8-N8</f>
        <v>0</v>
      </c>
      <c r="P8" s="269">
        <v>10</v>
      </c>
      <c r="Q8" s="270">
        <v>0</v>
      </c>
      <c r="R8" s="39">
        <f>SUM('33KV HT Cable'!L20:L24)</f>
        <v>10</v>
      </c>
      <c r="S8" s="271">
        <f>P8-R8</f>
        <v>0</v>
      </c>
      <c r="U8" s="278"/>
      <c r="V8" s="5"/>
      <c r="W8" s="270"/>
      <c r="X8" s="5"/>
      <c r="Y8" s="271"/>
    </row>
    <row r="9" spans="1:393" ht="17.25" thickBot="1" x14ac:dyDescent="0.3">
      <c r="A9" s="699" t="s">
        <v>617</v>
      </c>
      <c r="B9" s="700"/>
      <c r="C9" s="701"/>
      <c r="D9" s="272">
        <f>SUM(D5:D8)</f>
        <v>41314</v>
      </c>
      <c r="E9" s="273">
        <f t="shared" ref="E9:S9" si="0">SUM(E5:E8)</f>
        <v>0</v>
      </c>
      <c r="F9" s="273">
        <f t="shared" si="0"/>
        <v>45460</v>
      </c>
      <c r="G9" s="274">
        <f t="shared" si="0"/>
        <v>-4146</v>
      </c>
      <c r="H9" s="272">
        <f t="shared" si="0"/>
        <v>61930</v>
      </c>
      <c r="I9" s="273">
        <f t="shared" si="0"/>
        <v>1525</v>
      </c>
      <c r="J9" s="273">
        <f t="shared" si="0"/>
        <v>54730</v>
      </c>
      <c r="K9" s="274">
        <f t="shared" si="0"/>
        <v>7200</v>
      </c>
      <c r="L9" s="272">
        <f t="shared" si="0"/>
        <v>74</v>
      </c>
      <c r="M9" s="273">
        <f t="shared" si="0"/>
        <v>0</v>
      </c>
      <c r="N9" s="273">
        <f t="shared" si="0"/>
        <v>54</v>
      </c>
      <c r="O9" s="274">
        <f t="shared" si="0"/>
        <v>20</v>
      </c>
      <c r="P9" s="272">
        <f t="shared" si="0"/>
        <v>34</v>
      </c>
      <c r="Q9" s="273">
        <f t="shared" si="0"/>
        <v>0</v>
      </c>
      <c r="R9" s="273">
        <f t="shared" si="0"/>
        <v>26</v>
      </c>
      <c r="S9" s="274">
        <f t="shared" si="0"/>
        <v>8</v>
      </c>
      <c r="U9" s="279" t="s">
        <v>618</v>
      </c>
      <c r="V9" s="273">
        <f>SUM(V5:V8)</f>
        <v>42395</v>
      </c>
      <c r="W9" s="273">
        <f>SUM(W5:W8)</f>
        <v>0</v>
      </c>
      <c r="X9" s="273">
        <f>SUM(X5:X8)</f>
        <v>31795</v>
      </c>
      <c r="Y9" s="274">
        <f>SUM(Y5:Y8)</f>
        <v>10600</v>
      </c>
    </row>
    <row r="10" spans="1:393" ht="15.75" thickBot="1" x14ac:dyDescent="0.3"/>
    <row r="11" spans="1:393" ht="15" customHeight="1" x14ac:dyDescent="0.25">
      <c r="A11" s="696" t="s">
        <v>601</v>
      </c>
      <c r="B11" s="697" t="s">
        <v>619</v>
      </c>
      <c r="C11" s="704" t="s">
        <v>602</v>
      </c>
      <c r="D11" s="696" t="s">
        <v>14</v>
      </c>
      <c r="E11" s="697"/>
      <c r="F11" s="697"/>
      <c r="G11" s="698"/>
      <c r="H11" s="696" t="s">
        <v>603</v>
      </c>
      <c r="I11" s="697"/>
      <c r="J11" s="697"/>
      <c r="K11" s="698"/>
      <c r="L11" s="696" t="s">
        <v>224</v>
      </c>
      <c r="M11" s="697"/>
      <c r="N11" s="697"/>
      <c r="O11" s="698"/>
      <c r="P11" s="696" t="s">
        <v>604</v>
      </c>
      <c r="Q11" s="697"/>
      <c r="R11" s="697"/>
      <c r="S11" s="698"/>
      <c r="U11" s="696" t="s">
        <v>619</v>
      </c>
      <c r="V11" s="697" t="s">
        <v>222</v>
      </c>
      <c r="W11" s="697"/>
      <c r="X11" s="697"/>
      <c r="Y11" s="698"/>
    </row>
    <row r="12" spans="1:393" ht="30" x14ac:dyDescent="0.25">
      <c r="A12" s="702"/>
      <c r="B12" s="703"/>
      <c r="C12" s="705"/>
      <c r="D12" s="258" t="s">
        <v>288</v>
      </c>
      <c r="E12" s="259" t="s">
        <v>606</v>
      </c>
      <c r="F12" s="259" t="s">
        <v>201</v>
      </c>
      <c r="G12" s="260" t="s">
        <v>6</v>
      </c>
      <c r="H12" s="258" t="s">
        <v>288</v>
      </c>
      <c r="I12" s="259" t="s">
        <v>606</v>
      </c>
      <c r="J12" s="259" t="s">
        <v>201</v>
      </c>
      <c r="K12" s="260" t="s">
        <v>6</v>
      </c>
      <c r="L12" s="258" t="s">
        <v>288</v>
      </c>
      <c r="M12" s="259" t="s">
        <v>606</v>
      </c>
      <c r="N12" s="259" t="s">
        <v>201</v>
      </c>
      <c r="O12" s="260" t="s">
        <v>6</v>
      </c>
      <c r="P12" s="258" t="s">
        <v>288</v>
      </c>
      <c r="Q12" s="259" t="s">
        <v>606</v>
      </c>
      <c r="R12" s="259" t="s">
        <v>201</v>
      </c>
      <c r="S12" s="260" t="s">
        <v>6</v>
      </c>
      <c r="U12" s="702"/>
      <c r="V12" s="259" t="s">
        <v>288</v>
      </c>
      <c r="W12" s="259" t="s">
        <v>606</v>
      </c>
      <c r="X12" s="259" t="s">
        <v>201</v>
      </c>
      <c r="Y12" s="260" t="s">
        <v>6</v>
      </c>
    </row>
    <row r="13" spans="1:393" ht="21" x14ac:dyDescent="0.25">
      <c r="A13" s="261" t="s">
        <v>8</v>
      </c>
      <c r="B13" s="262" t="s">
        <v>620</v>
      </c>
      <c r="C13" s="263"/>
      <c r="D13" s="264"/>
      <c r="E13" s="262"/>
      <c r="F13" s="262"/>
      <c r="G13" s="265"/>
      <c r="H13" s="264"/>
      <c r="I13" s="262"/>
      <c r="J13" s="262"/>
      <c r="K13" s="265"/>
      <c r="L13" s="264"/>
      <c r="M13" s="262"/>
      <c r="N13" s="262"/>
      <c r="O13" s="265"/>
      <c r="P13" s="264"/>
      <c r="Q13" s="262"/>
      <c r="R13" s="262"/>
      <c r="S13" s="265"/>
      <c r="U13" s="264"/>
      <c r="V13" s="262"/>
      <c r="W13" s="262"/>
      <c r="X13" s="262"/>
      <c r="Y13" s="265"/>
    </row>
    <row r="14" spans="1:393" x14ac:dyDescent="0.25">
      <c r="A14" s="266">
        <v>1</v>
      </c>
      <c r="B14" s="267" t="s">
        <v>621</v>
      </c>
      <c r="C14" s="268" t="s">
        <v>622</v>
      </c>
      <c r="D14" s="269">
        <v>5496</v>
      </c>
      <c r="E14" s="270"/>
      <c r="F14" s="269">
        <v>5496</v>
      </c>
      <c r="G14" s="271">
        <f>D14-F14</f>
        <v>0</v>
      </c>
      <c r="H14" s="269">
        <v>15917</v>
      </c>
      <c r="I14" s="39">
        <f>SUM('33KV HT Cable'!G30:G34)</f>
        <v>0</v>
      </c>
      <c r="J14" s="39">
        <f>SUM('33KV HT Cable'!H30:H34)</f>
        <v>15917</v>
      </c>
      <c r="K14" s="271">
        <f t="shared" ref="K14:K21" si="1">H14-J14</f>
        <v>0</v>
      </c>
      <c r="L14" s="269">
        <v>18</v>
      </c>
      <c r="M14" s="270"/>
      <c r="N14" s="39">
        <f>SUM('33KV HT Cable'!J30:J34)</f>
        <v>18</v>
      </c>
      <c r="O14" s="271">
        <f t="shared" ref="O14:O21" si="2">L14-N14</f>
        <v>0</v>
      </c>
      <c r="P14" s="269">
        <v>10</v>
      </c>
      <c r="Q14" s="270"/>
      <c r="R14" s="39">
        <f>SUM('33KV HT Cable'!L30:L34)</f>
        <v>10</v>
      </c>
      <c r="S14" s="271">
        <f t="shared" ref="S14:S21" si="3">P14-R14</f>
        <v>0</v>
      </c>
      <c r="U14" s="278" t="s">
        <v>609</v>
      </c>
      <c r="V14" s="5">
        <v>17340</v>
      </c>
      <c r="W14" s="270">
        <v>0</v>
      </c>
      <c r="X14" s="5">
        <v>17340</v>
      </c>
      <c r="Y14" s="271">
        <f>V14-X14</f>
        <v>0</v>
      </c>
    </row>
    <row r="15" spans="1:393" x14ac:dyDescent="0.25">
      <c r="A15" s="266">
        <v>2</v>
      </c>
      <c r="B15" s="267" t="s">
        <v>623</v>
      </c>
      <c r="C15" s="268" t="s">
        <v>622</v>
      </c>
      <c r="D15" s="269">
        <v>4173</v>
      </c>
      <c r="E15" s="270"/>
      <c r="F15" s="39">
        <v>4173</v>
      </c>
      <c r="G15" s="271">
        <f t="shared" ref="G15:G21" si="4">D15-F15</f>
        <v>0</v>
      </c>
      <c r="H15" s="269">
        <v>11016</v>
      </c>
      <c r="I15" s="39">
        <f>SUM('33KV HT Cable'!G36:G39)</f>
        <v>0</v>
      </c>
      <c r="J15" s="39">
        <f>SUM('33KV HT Cable'!H36:H39)</f>
        <v>11016</v>
      </c>
      <c r="K15" s="271">
        <f t="shared" si="1"/>
        <v>0</v>
      </c>
      <c r="L15" s="269">
        <v>12</v>
      </c>
      <c r="M15" s="270"/>
      <c r="N15" s="39">
        <f>SUM('33KV HT Cable'!J36:J39)</f>
        <v>12</v>
      </c>
      <c r="O15" s="271">
        <f t="shared" si="2"/>
        <v>0</v>
      </c>
      <c r="P15" s="269">
        <v>8</v>
      </c>
      <c r="Q15" s="270"/>
      <c r="R15" s="39">
        <f>SUM('33KV HT Cable'!L36:L39)</f>
        <v>8</v>
      </c>
      <c r="S15" s="271">
        <f t="shared" si="3"/>
        <v>0</v>
      </c>
      <c r="U15" s="278" t="s">
        <v>612</v>
      </c>
      <c r="V15" s="5">
        <v>23190</v>
      </c>
      <c r="W15" s="270">
        <v>0</v>
      </c>
      <c r="X15" s="5">
        <v>23190</v>
      </c>
      <c r="Y15" s="271">
        <f>V15-X15</f>
        <v>0</v>
      </c>
    </row>
    <row r="16" spans="1:393" x14ac:dyDescent="0.25">
      <c r="A16" s="266">
        <v>3</v>
      </c>
      <c r="B16" s="22" t="s">
        <v>624</v>
      </c>
      <c r="C16" s="268" t="s">
        <v>625</v>
      </c>
      <c r="D16" s="269">
        <v>7090</v>
      </c>
      <c r="E16" s="270"/>
      <c r="F16" s="39">
        <v>7090</v>
      </c>
      <c r="G16" s="271">
        <f t="shared" si="4"/>
        <v>0</v>
      </c>
      <c r="H16" s="269">
        <v>11400</v>
      </c>
      <c r="I16" s="39">
        <f>SUM('33KV HT Cable'!G41:G45)</f>
        <v>0</v>
      </c>
      <c r="J16" s="39">
        <f>SUM('33KV HT Cable'!H41:H45)</f>
        <v>11400</v>
      </c>
      <c r="K16" s="271">
        <f t="shared" si="1"/>
        <v>0</v>
      </c>
      <c r="L16" s="269">
        <v>15</v>
      </c>
      <c r="M16" s="270"/>
      <c r="N16" s="39">
        <f>SUM('33KV HT Cable'!J41:J45)</f>
        <v>15</v>
      </c>
      <c r="O16" s="271">
        <f t="shared" si="2"/>
        <v>0</v>
      </c>
      <c r="P16" s="269">
        <v>10</v>
      </c>
      <c r="Q16" s="270"/>
      <c r="R16" s="39">
        <f>SUM('33KV HT Cable'!L41:L45)</f>
        <v>10</v>
      </c>
      <c r="S16" s="271">
        <f t="shared" si="3"/>
        <v>0</v>
      </c>
      <c r="U16" s="278" t="s">
        <v>614</v>
      </c>
      <c r="V16" s="5">
        <v>7590</v>
      </c>
      <c r="W16" s="270">
        <v>0</v>
      </c>
      <c r="X16" s="5">
        <v>7590</v>
      </c>
      <c r="Y16" s="271">
        <f>V16-X16</f>
        <v>0</v>
      </c>
    </row>
    <row r="17" spans="1:25" x14ac:dyDescent="0.25">
      <c r="A17" s="266">
        <v>4</v>
      </c>
      <c r="B17" s="22" t="s">
        <v>626</v>
      </c>
      <c r="C17" s="268" t="s">
        <v>622</v>
      </c>
      <c r="D17" s="269">
        <v>4521</v>
      </c>
      <c r="E17" s="270"/>
      <c r="F17" s="39">
        <f>4497+24</f>
        <v>4521</v>
      </c>
      <c r="G17" s="271">
        <f t="shared" si="4"/>
        <v>0</v>
      </c>
      <c r="H17" s="269">
        <v>6255</v>
      </c>
      <c r="I17" s="39">
        <f>SUM('33KV HT Cable'!G47:G51)</f>
        <v>0</v>
      </c>
      <c r="J17" s="39">
        <f>SUM('33KV HT Cable'!H47:H51)</f>
        <v>6255</v>
      </c>
      <c r="K17" s="271">
        <f t="shared" si="1"/>
        <v>0</v>
      </c>
      <c r="L17" s="269">
        <v>6</v>
      </c>
      <c r="M17" s="270"/>
      <c r="N17" s="39">
        <f>SUM('33KV HT Cable'!J47:J51)</f>
        <v>6</v>
      </c>
      <c r="O17" s="271">
        <f t="shared" si="2"/>
        <v>0</v>
      </c>
      <c r="P17" s="269">
        <v>10</v>
      </c>
      <c r="Q17" s="270"/>
      <c r="R17" s="39">
        <f>SUM('33KV HT Cable'!L47:L51)</f>
        <v>10</v>
      </c>
      <c r="S17" s="271">
        <f t="shared" si="3"/>
        <v>0</v>
      </c>
      <c r="U17" s="278" t="s">
        <v>627</v>
      </c>
      <c r="V17" s="5">
        <v>9210</v>
      </c>
      <c r="W17" s="270">
        <v>0</v>
      </c>
      <c r="X17" s="5">
        <v>9210</v>
      </c>
      <c r="Y17" s="271">
        <f>V17-X17</f>
        <v>0</v>
      </c>
    </row>
    <row r="18" spans="1:25" x14ac:dyDescent="0.25">
      <c r="A18" s="266">
        <v>5</v>
      </c>
      <c r="B18" s="267" t="s">
        <v>628</v>
      </c>
      <c r="C18" s="275" t="s">
        <v>629</v>
      </c>
      <c r="D18" s="276">
        <v>6545</v>
      </c>
      <c r="E18" s="270"/>
      <c r="F18" s="277">
        <v>6545</v>
      </c>
      <c r="G18" s="271">
        <f t="shared" si="4"/>
        <v>0</v>
      </c>
      <c r="H18" s="276">
        <v>14738</v>
      </c>
      <c r="I18" s="277">
        <f>SUM('33KV HT Cable'!G53:G57)</f>
        <v>0</v>
      </c>
      <c r="J18" s="277">
        <f>SUM('33KV HT Cable'!H53:H57)</f>
        <v>14738</v>
      </c>
      <c r="K18" s="271">
        <f t="shared" si="1"/>
        <v>0</v>
      </c>
      <c r="L18" s="276">
        <v>19</v>
      </c>
      <c r="M18" s="270"/>
      <c r="N18" s="277">
        <f>SUM('33KV HT Cable'!J53:J57)</f>
        <v>19</v>
      </c>
      <c r="O18" s="271">
        <f t="shared" si="2"/>
        <v>0</v>
      </c>
      <c r="P18" s="276">
        <v>10</v>
      </c>
      <c r="Q18" s="270"/>
      <c r="R18" s="277">
        <f>SUM('33KV HT Cable'!L53:L57)</f>
        <v>10</v>
      </c>
      <c r="S18" s="271">
        <f t="shared" si="3"/>
        <v>0</v>
      </c>
      <c r="U18" s="278" t="s">
        <v>630</v>
      </c>
      <c r="V18" s="5">
        <v>17625</v>
      </c>
      <c r="W18" s="270"/>
      <c r="X18" s="5">
        <v>17625</v>
      </c>
      <c r="Y18" s="271">
        <f>V18-X18</f>
        <v>0</v>
      </c>
    </row>
    <row r="19" spans="1:25" x14ac:dyDescent="0.25">
      <c r="A19" s="266">
        <v>6</v>
      </c>
      <c r="B19" s="267" t="s">
        <v>631</v>
      </c>
      <c r="C19" s="275" t="s">
        <v>622</v>
      </c>
      <c r="D19" s="276">
        <v>5360</v>
      </c>
      <c r="E19" s="270"/>
      <c r="F19" s="277">
        <v>5360</v>
      </c>
      <c r="G19" s="271">
        <f t="shared" si="4"/>
        <v>0</v>
      </c>
      <c r="H19" s="276">
        <v>10020</v>
      </c>
      <c r="I19" s="277">
        <f>SUM('33KV HT Cable'!G59:G63)</f>
        <v>0</v>
      </c>
      <c r="J19" s="277">
        <f>SUM('33KV HT Cable'!H59:H63)</f>
        <v>10020</v>
      </c>
      <c r="K19" s="271">
        <f t="shared" si="1"/>
        <v>0</v>
      </c>
      <c r="L19" s="276">
        <v>11</v>
      </c>
      <c r="M19" s="270"/>
      <c r="N19" s="277">
        <f>SUM('33KV HT Cable'!J59:J63)</f>
        <v>11</v>
      </c>
      <c r="O19" s="271">
        <f t="shared" si="2"/>
        <v>0</v>
      </c>
      <c r="P19" s="276">
        <v>10</v>
      </c>
      <c r="Q19" s="270"/>
      <c r="R19" s="277">
        <f>SUM('33KV HT Cable'!L59:L63)</f>
        <v>10</v>
      </c>
      <c r="S19" s="271">
        <f t="shared" si="3"/>
        <v>0</v>
      </c>
      <c r="U19" s="278"/>
      <c r="V19" s="5"/>
      <c r="W19" s="270"/>
      <c r="X19" s="5"/>
      <c r="Y19" s="271"/>
    </row>
    <row r="20" spans="1:25" x14ac:dyDescent="0.25">
      <c r="A20" s="266">
        <v>7</v>
      </c>
      <c r="B20" s="22" t="s">
        <v>632</v>
      </c>
      <c r="C20" s="268" t="s">
        <v>622</v>
      </c>
      <c r="D20" s="276">
        <v>5093</v>
      </c>
      <c r="E20" s="270"/>
      <c r="F20" s="277">
        <v>5093</v>
      </c>
      <c r="G20" s="271">
        <f t="shared" si="4"/>
        <v>0</v>
      </c>
      <c r="H20" s="276">
        <v>13486</v>
      </c>
      <c r="I20" s="277">
        <f>SUM('33KV HT Cable'!G65:G69)</f>
        <v>0</v>
      </c>
      <c r="J20" s="277">
        <f>SUM('33KV HT Cable'!H65:H69)</f>
        <v>13486</v>
      </c>
      <c r="K20" s="271">
        <f t="shared" si="1"/>
        <v>0</v>
      </c>
      <c r="L20" s="276">
        <v>16</v>
      </c>
      <c r="M20" s="270"/>
      <c r="N20" s="277">
        <f>SUM('33KV HT Cable'!J65:J69)</f>
        <v>16</v>
      </c>
      <c r="O20" s="271">
        <f t="shared" si="2"/>
        <v>0</v>
      </c>
      <c r="P20" s="276">
        <v>10</v>
      </c>
      <c r="Q20" s="270"/>
      <c r="R20" s="277">
        <f>SUM('33KV HT Cable'!L65:L69)</f>
        <v>10</v>
      </c>
      <c r="S20" s="271">
        <f t="shared" si="3"/>
        <v>0</v>
      </c>
      <c r="U20" s="278"/>
      <c r="V20" s="5"/>
      <c r="W20" s="270"/>
      <c r="X20" s="5"/>
      <c r="Y20" s="271"/>
    </row>
    <row r="21" spans="1:25" x14ac:dyDescent="0.25">
      <c r="A21" s="266">
        <v>8</v>
      </c>
      <c r="B21" s="22" t="s">
        <v>633</v>
      </c>
      <c r="C21" s="275" t="s">
        <v>634</v>
      </c>
      <c r="D21" s="276">
        <v>7495</v>
      </c>
      <c r="E21" s="270"/>
      <c r="F21" s="277">
        <v>7495</v>
      </c>
      <c r="G21" s="271">
        <f t="shared" si="4"/>
        <v>0</v>
      </c>
      <c r="H21" s="276">
        <v>20275</v>
      </c>
      <c r="I21" s="277">
        <f>SUM('33KV HT Cable'!G71:G75)</f>
        <v>0</v>
      </c>
      <c r="J21" s="277">
        <f>SUM('33KV HT Cable'!H71:H75)</f>
        <v>20275</v>
      </c>
      <c r="K21" s="271">
        <f t="shared" si="1"/>
        <v>0</v>
      </c>
      <c r="L21" s="276">
        <v>25</v>
      </c>
      <c r="M21" s="270"/>
      <c r="N21" s="277">
        <f>SUM('33KV HT Cable'!J71:J75)</f>
        <v>25</v>
      </c>
      <c r="O21" s="271">
        <f t="shared" si="2"/>
        <v>0</v>
      </c>
      <c r="P21" s="276">
        <v>10</v>
      </c>
      <c r="Q21" s="270"/>
      <c r="R21" s="277">
        <f>SUM('33KV HT Cable'!L71:L75)</f>
        <v>10</v>
      </c>
      <c r="S21" s="271">
        <f t="shared" si="3"/>
        <v>0</v>
      </c>
      <c r="U21" s="278"/>
      <c r="V21" s="5"/>
      <c r="W21" s="270"/>
      <c r="X21" s="5"/>
      <c r="Y21" s="271"/>
    </row>
    <row r="22" spans="1:25" ht="17.25" thickBot="1" x14ac:dyDescent="0.3">
      <c r="A22" s="699" t="s">
        <v>635</v>
      </c>
      <c r="B22" s="700"/>
      <c r="C22" s="701"/>
      <c r="D22" s="272">
        <f>SUM(D14:D21)</f>
        <v>45773</v>
      </c>
      <c r="E22" s="272">
        <f t="shared" ref="E22:K22" si="5">SUM(E14:E21)</f>
        <v>0</v>
      </c>
      <c r="F22" s="273">
        <f t="shared" si="5"/>
        <v>45773</v>
      </c>
      <c r="G22" s="274">
        <f t="shared" si="5"/>
        <v>0</v>
      </c>
      <c r="H22" s="272">
        <f t="shared" si="5"/>
        <v>103107</v>
      </c>
      <c r="I22" s="273">
        <f t="shared" si="5"/>
        <v>0</v>
      </c>
      <c r="J22" s="273">
        <f t="shared" si="5"/>
        <v>103107</v>
      </c>
      <c r="K22" s="274">
        <f t="shared" si="5"/>
        <v>0</v>
      </c>
      <c r="L22" s="272">
        <f t="shared" ref="L22:S22" si="6">SUM(L14:L21)</f>
        <v>122</v>
      </c>
      <c r="M22" s="272">
        <f t="shared" si="6"/>
        <v>0</v>
      </c>
      <c r="N22" s="273">
        <f t="shared" si="6"/>
        <v>122</v>
      </c>
      <c r="O22" s="274">
        <f t="shared" si="6"/>
        <v>0</v>
      </c>
      <c r="P22" s="272">
        <f t="shared" si="6"/>
        <v>78</v>
      </c>
      <c r="Q22" s="272">
        <f t="shared" si="6"/>
        <v>0</v>
      </c>
      <c r="R22" s="273">
        <f t="shared" si="6"/>
        <v>78</v>
      </c>
      <c r="S22" s="274">
        <f t="shared" si="6"/>
        <v>0</v>
      </c>
      <c r="U22" s="279" t="s">
        <v>618</v>
      </c>
      <c r="V22" s="273">
        <f>SUM(V14:V18)</f>
        <v>74955</v>
      </c>
      <c r="W22" s="273">
        <f>SUM(W14:W18)</f>
        <v>0</v>
      </c>
      <c r="X22" s="273">
        <f>SUM(X14:X18)</f>
        <v>74955</v>
      </c>
      <c r="Y22" s="273">
        <f>SUM(Y14:Y18)</f>
        <v>0</v>
      </c>
    </row>
    <row r="24" spans="1:25" ht="15.75" thickBot="1" x14ac:dyDescent="0.3"/>
    <row r="25" spans="1:25" x14ac:dyDescent="0.25">
      <c r="A25" s="696" t="s">
        <v>601</v>
      </c>
      <c r="B25" s="697" t="s">
        <v>636</v>
      </c>
      <c r="C25" s="704" t="s">
        <v>602</v>
      </c>
      <c r="D25" s="696" t="s">
        <v>14</v>
      </c>
      <c r="E25" s="697"/>
      <c r="F25" s="697"/>
      <c r="G25" s="698"/>
      <c r="H25" s="696" t="s">
        <v>603</v>
      </c>
      <c r="I25" s="697"/>
      <c r="J25" s="697"/>
      <c r="K25" s="698"/>
      <c r="L25" s="696" t="s">
        <v>224</v>
      </c>
      <c r="M25" s="697"/>
      <c r="N25" s="697"/>
      <c r="O25" s="698"/>
      <c r="P25" s="696" t="s">
        <v>604</v>
      </c>
      <c r="Q25" s="697"/>
      <c r="R25" s="697"/>
      <c r="S25" s="698"/>
      <c r="U25" s="696" t="s">
        <v>637</v>
      </c>
      <c r="V25" s="697" t="s">
        <v>222</v>
      </c>
      <c r="W25" s="697"/>
      <c r="X25" s="697"/>
      <c r="Y25" s="698"/>
    </row>
    <row r="26" spans="1:25" ht="30" x14ac:dyDescent="0.25">
      <c r="A26" s="702"/>
      <c r="B26" s="703"/>
      <c r="C26" s="705"/>
      <c r="D26" s="258" t="s">
        <v>288</v>
      </c>
      <c r="E26" s="259" t="s">
        <v>606</v>
      </c>
      <c r="F26" s="259" t="s">
        <v>201</v>
      </c>
      <c r="G26" s="260" t="s">
        <v>6</v>
      </c>
      <c r="H26" s="258" t="s">
        <v>288</v>
      </c>
      <c r="I26" s="259" t="s">
        <v>606</v>
      </c>
      <c r="J26" s="259" t="s">
        <v>201</v>
      </c>
      <c r="K26" s="260" t="s">
        <v>6</v>
      </c>
      <c r="L26" s="258" t="s">
        <v>288</v>
      </c>
      <c r="M26" s="259" t="s">
        <v>606</v>
      </c>
      <c r="N26" s="259" t="s">
        <v>201</v>
      </c>
      <c r="O26" s="260" t="s">
        <v>6</v>
      </c>
      <c r="P26" s="258" t="s">
        <v>288</v>
      </c>
      <c r="Q26" s="259" t="s">
        <v>606</v>
      </c>
      <c r="R26" s="259" t="s">
        <v>201</v>
      </c>
      <c r="S26" s="260" t="s">
        <v>6</v>
      </c>
      <c r="U26" s="702"/>
      <c r="V26" s="259" t="s">
        <v>288</v>
      </c>
      <c r="W26" s="259" t="s">
        <v>606</v>
      </c>
      <c r="X26" s="259" t="s">
        <v>201</v>
      </c>
      <c r="Y26" s="260" t="s">
        <v>6</v>
      </c>
    </row>
    <row r="27" spans="1:25" ht="21" x14ac:dyDescent="0.25">
      <c r="A27" s="261" t="s">
        <v>8</v>
      </c>
      <c r="B27" s="262" t="s">
        <v>213</v>
      </c>
      <c r="C27" s="263"/>
      <c r="D27" s="264"/>
      <c r="E27" s="262"/>
      <c r="F27" s="262"/>
      <c r="G27" s="265"/>
      <c r="H27" s="264"/>
      <c r="I27" s="262"/>
      <c r="J27" s="262"/>
      <c r="K27" s="265"/>
      <c r="L27" s="264"/>
      <c r="M27" s="262"/>
      <c r="N27" s="262"/>
      <c r="O27" s="265"/>
      <c r="P27" s="264"/>
      <c r="Q27" s="262"/>
      <c r="R27" s="262"/>
      <c r="S27" s="265"/>
      <c r="U27" s="264"/>
      <c r="V27" s="262"/>
      <c r="W27" s="262"/>
      <c r="X27" s="262"/>
      <c r="Y27" s="265"/>
    </row>
    <row r="28" spans="1:25" x14ac:dyDescent="0.25">
      <c r="A28" s="266">
        <v>1</v>
      </c>
      <c r="B28" s="267" t="s">
        <v>621</v>
      </c>
      <c r="C28" s="268" t="s">
        <v>622</v>
      </c>
      <c r="D28" s="269">
        <v>11960</v>
      </c>
      <c r="E28" s="270">
        <v>0</v>
      </c>
      <c r="F28" s="39">
        <v>1500</v>
      </c>
      <c r="G28" s="271">
        <f t="shared" ref="G28:G35" si="7">D28-F28</f>
        <v>10460</v>
      </c>
      <c r="H28" s="269">
        <v>20100</v>
      </c>
      <c r="I28" s="39">
        <f>SUM('33KV HT Cable'!G82:G86)</f>
        <v>0</v>
      </c>
      <c r="J28" s="39">
        <f>SUM('33KV HT Cable'!H82:H86)</f>
        <v>20100</v>
      </c>
      <c r="K28" s="271">
        <f t="shared" ref="K28:K35" si="8">H28-J28</f>
        <v>0</v>
      </c>
      <c r="L28" s="269">
        <v>24</v>
      </c>
      <c r="M28" s="270">
        <v>0</v>
      </c>
      <c r="N28" s="39">
        <f>SUM('33KV HT Cable'!J82:J86)</f>
        <v>27</v>
      </c>
      <c r="O28" s="271">
        <f t="shared" ref="O28:O35" si="9">L28-N28</f>
        <v>-3</v>
      </c>
      <c r="P28" s="269">
        <v>10</v>
      </c>
      <c r="Q28" s="270">
        <v>0</v>
      </c>
      <c r="R28" s="39">
        <f>SUM('33KV HT Cable'!L82:L86)</f>
        <v>10</v>
      </c>
      <c r="S28" s="271">
        <f t="shared" ref="S28:S35" si="10">P28-R28</f>
        <v>0</v>
      </c>
      <c r="U28" s="278" t="s">
        <v>609</v>
      </c>
      <c r="V28" s="5">
        <v>19860</v>
      </c>
      <c r="W28" s="270"/>
      <c r="X28" s="5">
        <v>19860</v>
      </c>
      <c r="Y28" s="271">
        <f>V28-X28</f>
        <v>0</v>
      </c>
    </row>
    <row r="29" spans="1:25" x14ac:dyDescent="0.25">
      <c r="A29" s="266">
        <v>2</v>
      </c>
      <c r="B29" s="267" t="s">
        <v>623</v>
      </c>
      <c r="C29" s="268" t="s">
        <v>622</v>
      </c>
      <c r="D29" s="269">
        <v>7990</v>
      </c>
      <c r="E29" s="270">
        <v>0</v>
      </c>
      <c r="F29" s="39">
        <v>2300</v>
      </c>
      <c r="G29" s="271">
        <f t="shared" si="7"/>
        <v>5690</v>
      </c>
      <c r="H29" s="269">
        <v>16030</v>
      </c>
      <c r="I29" s="39">
        <f>SUM('33KV HT Cable'!G88:G92)</f>
        <v>0</v>
      </c>
      <c r="J29" s="39">
        <f>SUM('33KV HT Cable'!H88:H92)</f>
        <v>16030</v>
      </c>
      <c r="K29" s="271">
        <f t="shared" si="8"/>
        <v>0</v>
      </c>
      <c r="L29" s="269">
        <v>18</v>
      </c>
      <c r="M29" s="270">
        <v>0</v>
      </c>
      <c r="N29" s="39">
        <f>SUM('33KV HT Cable'!J88:J92)</f>
        <v>18</v>
      </c>
      <c r="O29" s="271">
        <f t="shared" si="9"/>
        <v>0</v>
      </c>
      <c r="P29" s="269">
        <v>10</v>
      </c>
      <c r="Q29" s="270">
        <v>0</v>
      </c>
      <c r="R29" s="39">
        <f>SUM('33KV HT Cable'!L88:L92)</f>
        <v>10</v>
      </c>
      <c r="S29" s="271">
        <f t="shared" si="10"/>
        <v>0</v>
      </c>
      <c r="U29" s="278" t="s">
        <v>612</v>
      </c>
      <c r="V29" s="5">
        <v>18135</v>
      </c>
      <c r="W29" s="270"/>
      <c r="X29" s="5">
        <v>18135</v>
      </c>
      <c r="Y29" s="271">
        <f>V29-X29</f>
        <v>0</v>
      </c>
    </row>
    <row r="30" spans="1:25" x14ac:dyDescent="0.25">
      <c r="A30" s="266">
        <v>3</v>
      </c>
      <c r="B30" s="22" t="s">
        <v>624</v>
      </c>
      <c r="C30" s="268" t="s">
        <v>622</v>
      </c>
      <c r="D30" s="269">
        <v>6760</v>
      </c>
      <c r="E30" s="270">
        <v>0</v>
      </c>
      <c r="F30" s="39">
        <v>1860</v>
      </c>
      <c r="G30" s="271">
        <f t="shared" si="7"/>
        <v>4900</v>
      </c>
      <c r="H30" s="269">
        <v>12530</v>
      </c>
      <c r="I30" s="39">
        <f>SUM('33KV HT Cable'!G94:G98)</f>
        <v>0</v>
      </c>
      <c r="J30" s="39">
        <f>SUM('33KV HT Cable'!H94:H98)</f>
        <v>12530</v>
      </c>
      <c r="K30" s="271">
        <f t="shared" si="8"/>
        <v>0</v>
      </c>
      <c r="L30" s="269">
        <v>14</v>
      </c>
      <c r="M30" s="270">
        <v>0</v>
      </c>
      <c r="N30" s="39">
        <f>SUM('33KV HT Cable'!J94:J98)</f>
        <v>14</v>
      </c>
      <c r="O30" s="271">
        <f t="shared" si="9"/>
        <v>0</v>
      </c>
      <c r="P30" s="269">
        <v>10</v>
      </c>
      <c r="Q30" s="270">
        <v>0</v>
      </c>
      <c r="R30" s="39">
        <f>SUM('33KV HT Cable'!L94:L98)</f>
        <v>10</v>
      </c>
      <c r="S30" s="271">
        <f t="shared" si="10"/>
        <v>0</v>
      </c>
      <c r="U30" s="278" t="s">
        <v>614</v>
      </c>
      <c r="V30" s="5">
        <v>14800</v>
      </c>
      <c r="W30" s="270"/>
      <c r="X30" s="5">
        <v>14800</v>
      </c>
      <c r="Y30" s="271">
        <f>V30-X30</f>
        <v>0</v>
      </c>
    </row>
    <row r="31" spans="1:25" x14ac:dyDescent="0.25">
      <c r="A31" s="266">
        <v>4</v>
      </c>
      <c r="B31" s="22" t="s">
        <v>626</v>
      </c>
      <c r="C31" s="268" t="s">
        <v>622</v>
      </c>
      <c r="D31" s="269">
        <v>9150</v>
      </c>
      <c r="E31" s="270">
        <v>0</v>
      </c>
      <c r="F31" s="39">
        <v>2882</v>
      </c>
      <c r="G31" s="271">
        <f t="shared" si="7"/>
        <v>6268</v>
      </c>
      <c r="H31" s="269">
        <v>12690</v>
      </c>
      <c r="I31" s="39">
        <f>SUM('33KV HT Cable'!G101:G104)</f>
        <v>0</v>
      </c>
      <c r="J31" s="39">
        <f>SUM('33KV HT Cable'!H100:H104)</f>
        <v>12690</v>
      </c>
      <c r="K31" s="271">
        <f t="shared" si="8"/>
        <v>0</v>
      </c>
      <c r="L31" s="269">
        <v>14</v>
      </c>
      <c r="M31" s="270">
        <v>0</v>
      </c>
      <c r="N31" s="39">
        <f>SUM('33KV HT Cable'!J100:J104)</f>
        <v>14</v>
      </c>
      <c r="O31" s="271">
        <f t="shared" si="9"/>
        <v>0</v>
      </c>
      <c r="P31" s="269">
        <v>10</v>
      </c>
      <c r="Q31" s="270">
        <v>0</v>
      </c>
      <c r="R31" s="39">
        <f>SUM('33KV HT Cable'!L100:L104)</f>
        <v>10</v>
      </c>
      <c r="S31" s="271">
        <f t="shared" si="10"/>
        <v>0</v>
      </c>
      <c r="U31" s="278" t="s">
        <v>627</v>
      </c>
      <c r="V31" s="5">
        <v>19100</v>
      </c>
      <c r="W31" s="270"/>
      <c r="X31" s="5">
        <v>19100</v>
      </c>
      <c r="Y31" s="271">
        <f>V31-X31</f>
        <v>0</v>
      </c>
    </row>
    <row r="32" spans="1:25" x14ac:dyDescent="0.25">
      <c r="A32" s="266">
        <v>5</v>
      </c>
      <c r="B32" s="267" t="s">
        <v>628</v>
      </c>
      <c r="C32" s="268" t="s">
        <v>622</v>
      </c>
      <c r="D32" s="276">
        <v>5280</v>
      </c>
      <c r="E32" s="270">
        <v>0</v>
      </c>
      <c r="F32" s="277">
        <v>1820</v>
      </c>
      <c r="G32" s="271">
        <f t="shared" si="7"/>
        <v>3460</v>
      </c>
      <c r="H32" s="276">
        <v>5280</v>
      </c>
      <c r="I32" s="277">
        <f>SUM('33KV HT Cable'!G106:G108)</f>
        <v>0</v>
      </c>
      <c r="J32" s="277">
        <f>SUM('33KV HT Cable'!H106:H108)</f>
        <v>5280</v>
      </c>
      <c r="K32" s="271">
        <f t="shared" si="8"/>
        <v>0</v>
      </c>
      <c r="L32" s="276">
        <v>5</v>
      </c>
      <c r="M32" s="270">
        <v>0</v>
      </c>
      <c r="N32" s="277">
        <f>SUM('33KV HT Cable'!J106:J108)</f>
        <v>6</v>
      </c>
      <c r="O32" s="271">
        <f t="shared" si="9"/>
        <v>-1</v>
      </c>
      <c r="P32" s="276">
        <v>6</v>
      </c>
      <c r="Q32" s="270">
        <v>0</v>
      </c>
      <c r="R32" s="277">
        <f>SUM('33KV HT Cable'!L106:L108)</f>
        <v>6</v>
      </c>
      <c r="S32" s="271">
        <f t="shared" si="10"/>
        <v>0</v>
      </c>
      <c r="U32" s="278"/>
      <c r="V32" s="5"/>
      <c r="W32" s="270"/>
      <c r="X32" s="5"/>
      <c r="Y32" s="271"/>
    </row>
    <row r="33" spans="1:25" x14ac:dyDescent="0.25">
      <c r="A33" s="266">
        <v>6</v>
      </c>
      <c r="B33" s="267" t="s">
        <v>631</v>
      </c>
      <c r="C33" s="275" t="s">
        <v>611</v>
      </c>
      <c r="D33" s="276">
        <v>8970</v>
      </c>
      <c r="E33" s="270">
        <v>0</v>
      </c>
      <c r="F33" s="277">
        <v>2200</v>
      </c>
      <c r="G33" s="271">
        <f t="shared" si="7"/>
        <v>6770</v>
      </c>
      <c r="H33" s="276">
        <v>8970</v>
      </c>
      <c r="I33" s="277">
        <f>SUM('33KV HT Cable'!G110:G112)</f>
        <v>0</v>
      </c>
      <c r="J33" s="277">
        <f>SUM('33KV HT Cable'!H110:H112)</f>
        <v>8970</v>
      </c>
      <c r="K33" s="271">
        <f t="shared" si="8"/>
        <v>0</v>
      </c>
      <c r="L33" s="276">
        <v>11</v>
      </c>
      <c r="M33" s="270">
        <v>0</v>
      </c>
      <c r="N33" s="277">
        <f>SUM('33KV HT Cable'!J110:J112)</f>
        <v>11</v>
      </c>
      <c r="O33" s="271">
        <f t="shared" si="9"/>
        <v>0</v>
      </c>
      <c r="P33" s="276">
        <v>6</v>
      </c>
      <c r="Q33" s="270">
        <v>0</v>
      </c>
      <c r="R33" s="277">
        <f>SUM('33KV HT Cable'!L110:L112)</f>
        <v>6</v>
      </c>
      <c r="S33" s="271">
        <f t="shared" si="10"/>
        <v>0</v>
      </c>
      <c r="U33" s="278"/>
      <c r="V33" s="5"/>
      <c r="W33" s="270"/>
      <c r="X33" s="5"/>
      <c r="Y33" s="271"/>
    </row>
    <row r="34" spans="1:25" x14ac:dyDescent="0.25">
      <c r="A34" s="266">
        <v>7</v>
      </c>
      <c r="B34" s="22" t="s">
        <v>632</v>
      </c>
      <c r="C34" s="275" t="s">
        <v>625</v>
      </c>
      <c r="D34" s="276">
        <v>8500</v>
      </c>
      <c r="E34" s="270">
        <v>0</v>
      </c>
      <c r="F34" s="277">
        <v>4495</v>
      </c>
      <c r="G34" s="271">
        <f t="shared" si="7"/>
        <v>4005</v>
      </c>
      <c r="H34" s="276">
        <v>19070</v>
      </c>
      <c r="I34" s="277">
        <f>SUM('33KV HT Cable'!G114:G118)</f>
        <v>0</v>
      </c>
      <c r="J34" s="277">
        <f>SUM('33KV HT Cable'!H114:H118)</f>
        <v>19070</v>
      </c>
      <c r="K34" s="271">
        <f t="shared" si="8"/>
        <v>0</v>
      </c>
      <c r="L34" s="276">
        <v>23</v>
      </c>
      <c r="M34" s="270">
        <v>0</v>
      </c>
      <c r="N34" s="277">
        <f>SUM('33KV HT Cable'!J114:J118)</f>
        <v>28</v>
      </c>
      <c r="O34" s="271">
        <f t="shared" si="9"/>
        <v>-5</v>
      </c>
      <c r="P34" s="276">
        <v>10</v>
      </c>
      <c r="Q34" s="270">
        <v>0</v>
      </c>
      <c r="R34" s="277">
        <f>SUM('33KV HT Cable'!L114:L118)</f>
        <v>10</v>
      </c>
      <c r="S34" s="271">
        <f t="shared" si="10"/>
        <v>0</v>
      </c>
      <c r="U34" s="278"/>
      <c r="V34" s="5"/>
      <c r="W34" s="270"/>
      <c r="X34" s="5"/>
      <c r="Y34" s="271"/>
    </row>
    <row r="35" spans="1:25" x14ac:dyDescent="0.25">
      <c r="A35" s="266">
        <v>8</v>
      </c>
      <c r="B35" s="22" t="s">
        <v>633</v>
      </c>
      <c r="C35" s="275" t="s">
        <v>629</v>
      </c>
      <c r="D35" s="276">
        <v>10250</v>
      </c>
      <c r="E35" s="270">
        <v>0</v>
      </c>
      <c r="F35" s="277">
        <v>8829</v>
      </c>
      <c r="G35" s="271">
        <f t="shared" si="7"/>
        <v>1421</v>
      </c>
      <c r="H35" s="276">
        <v>15330</v>
      </c>
      <c r="I35" s="277">
        <f>SUM('33KV HT Cable'!G120:G124)</f>
        <v>0</v>
      </c>
      <c r="J35" s="277">
        <f>SUM('33KV HT Cable'!H120:H124)</f>
        <v>15330</v>
      </c>
      <c r="K35" s="271">
        <f t="shared" si="8"/>
        <v>0</v>
      </c>
      <c r="L35" s="276">
        <v>18</v>
      </c>
      <c r="M35" s="270">
        <v>0</v>
      </c>
      <c r="N35" s="277">
        <f>SUM('33KV HT Cable'!J120:J124)</f>
        <v>20</v>
      </c>
      <c r="O35" s="271">
        <f t="shared" si="9"/>
        <v>-2</v>
      </c>
      <c r="P35" s="276">
        <v>10</v>
      </c>
      <c r="Q35" s="270">
        <v>0</v>
      </c>
      <c r="R35" s="277">
        <f>SUM('33KV HT Cable'!L120:L124)</f>
        <v>10</v>
      </c>
      <c r="S35" s="271">
        <f t="shared" si="10"/>
        <v>0</v>
      </c>
      <c r="U35" s="278"/>
      <c r="V35" s="5"/>
      <c r="W35" s="270"/>
      <c r="X35" s="5"/>
      <c r="Y35" s="271"/>
    </row>
    <row r="36" spans="1:25" ht="17.25" thickBot="1" x14ac:dyDescent="0.3">
      <c r="A36" s="699" t="s">
        <v>638</v>
      </c>
      <c r="B36" s="700"/>
      <c r="C36" s="701"/>
      <c r="D36" s="272">
        <f>SUM(D28:D35)</f>
        <v>68860</v>
      </c>
      <c r="E36" s="272">
        <f>SUM(E28:E35)</f>
        <v>0</v>
      </c>
      <c r="F36" s="272">
        <f t="shared" ref="F36:G36" si="11">SUM(F28:F35)</f>
        <v>25886</v>
      </c>
      <c r="G36" s="272">
        <f t="shared" si="11"/>
        <v>42974</v>
      </c>
      <c r="H36" s="272">
        <f>SUM(H28:H35)</f>
        <v>110000</v>
      </c>
      <c r="I36" s="273">
        <f>SUM(I28:I35)</f>
        <v>0</v>
      </c>
      <c r="J36" s="273">
        <f>SUM(J28:J35)</f>
        <v>110000</v>
      </c>
      <c r="K36" s="274">
        <f>SUM(K28:K35)</f>
        <v>0</v>
      </c>
      <c r="L36" s="272">
        <f t="shared" ref="L36:S36" si="12">SUM(L28:L35)</f>
        <v>127</v>
      </c>
      <c r="M36" s="272">
        <f t="shared" si="12"/>
        <v>0</v>
      </c>
      <c r="N36" s="273">
        <f t="shared" si="12"/>
        <v>138</v>
      </c>
      <c r="O36" s="274">
        <f t="shared" si="12"/>
        <v>-11</v>
      </c>
      <c r="P36" s="272">
        <f t="shared" si="12"/>
        <v>72</v>
      </c>
      <c r="Q36" s="272">
        <f t="shared" si="12"/>
        <v>0</v>
      </c>
      <c r="R36" s="273">
        <f t="shared" si="12"/>
        <v>72</v>
      </c>
      <c r="S36" s="274">
        <f t="shared" si="12"/>
        <v>0</v>
      </c>
      <c r="U36" s="279" t="s">
        <v>618</v>
      </c>
      <c r="V36" s="273">
        <f>SUM(V28:V32)</f>
        <v>71895</v>
      </c>
      <c r="W36" s="273">
        <f>SUM(W28:W32)</f>
        <v>0</v>
      </c>
      <c r="X36" s="273">
        <f>SUM(X28:X32)</f>
        <v>71895</v>
      </c>
      <c r="Y36" s="273">
        <f>SUM(Y28:Y32)</f>
        <v>0</v>
      </c>
    </row>
    <row r="38" spans="1:25" ht="15.75" thickBot="1" x14ac:dyDescent="0.3"/>
    <row r="39" spans="1:25" ht="15" customHeight="1" x14ac:dyDescent="0.25">
      <c r="A39" s="696" t="s">
        <v>601</v>
      </c>
      <c r="B39" s="697" t="s">
        <v>639</v>
      </c>
      <c r="C39" s="704" t="s">
        <v>602</v>
      </c>
      <c r="D39" s="696" t="s">
        <v>14</v>
      </c>
      <c r="E39" s="697"/>
      <c r="F39" s="697"/>
      <c r="G39" s="698"/>
      <c r="H39" s="696" t="s">
        <v>603</v>
      </c>
      <c r="I39" s="697"/>
      <c r="J39" s="697"/>
      <c r="K39" s="698"/>
      <c r="L39" s="696" t="s">
        <v>224</v>
      </c>
      <c r="M39" s="697"/>
      <c r="N39" s="697"/>
      <c r="O39" s="698"/>
      <c r="P39" s="696" t="s">
        <v>604</v>
      </c>
      <c r="Q39" s="697"/>
      <c r="R39" s="697"/>
      <c r="S39" s="698"/>
      <c r="U39" s="696" t="s">
        <v>637</v>
      </c>
      <c r="V39" s="697" t="s">
        <v>222</v>
      </c>
      <c r="W39" s="697"/>
      <c r="X39" s="697"/>
      <c r="Y39" s="698"/>
    </row>
    <row r="40" spans="1:25" ht="30" x14ac:dyDescent="0.25">
      <c r="A40" s="702"/>
      <c r="B40" s="703"/>
      <c r="C40" s="705"/>
      <c r="D40" s="258" t="s">
        <v>288</v>
      </c>
      <c r="E40" s="259" t="s">
        <v>606</v>
      </c>
      <c r="F40" s="259" t="s">
        <v>201</v>
      </c>
      <c r="G40" s="260" t="s">
        <v>6</v>
      </c>
      <c r="H40" s="258" t="s">
        <v>288</v>
      </c>
      <c r="I40" s="259" t="s">
        <v>606</v>
      </c>
      <c r="J40" s="259" t="s">
        <v>201</v>
      </c>
      <c r="K40" s="260" t="s">
        <v>6</v>
      </c>
      <c r="L40" s="258" t="s">
        <v>288</v>
      </c>
      <c r="M40" s="259" t="s">
        <v>606</v>
      </c>
      <c r="N40" s="259" t="s">
        <v>201</v>
      </c>
      <c r="O40" s="260" t="s">
        <v>6</v>
      </c>
      <c r="P40" s="258" t="s">
        <v>288</v>
      </c>
      <c r="Q40" s="259" t="s">
        <v>606</v>
      </c>
      <c r="R40" s="259" t="s">
        <v>201</v>
      </c>
      <c r="S40" s="260" t="s">
        <v>6</v>
      </c>
      <c r="U40" s="702"/>
      <c r="V40" s="259" t="s">
        <v>288</v>
      </c>
      <c r="W40" s="259" t="s">
        <v>606</v>
      </c>
      <c r="X40" s="259" t="s">
        <v>201</v>
      </c>
      <c r="Y40" s="260" t="s">
        <v>6</v>
      </c>
    </row>
    <row r="41" spans="1:25" ht="21" x14ac:dyDescent="0.25">
      <c r="A41" s="261" t="s">
        <v>8</v>
      </c>
      <c r="B41" s="262" t="s">
        <v>214</v>
      </c>
      <c r="C41" s="263"/>
      <c r="D41" s="264"/>
      <c r="E41" s="262"/>
      <c r="F41" s="262"/>
      <c r="G41" s="265"/>
      <c r="H41" s="264"/>
      <c r="I41" s="262"/>
      <c r="J41" s="262"/>
      <c r="K41" s="265"/>
      <c r="L41" s="264"/>
      <c r="M41" s="262"/>
      <c r="N41" s="262"/>
      <c r="O41" s="265"/>
      <c r="P41" s="264"/>
      <c r="Q41" s="262"/>
      <c r="R41" s="262"/>
      <c r="S41" s="265"/>
      <c r="U41" s="264"/>
      <c r="V41" s="262"/>
      <c r="W41" s="262"/>
      <c r="X41" s="262"/>
      <c r="Y41" s="265"/>
    </row>
    <row r="42" spans="1:25" x14ac:dyDescent="0.25">
      <c r="A42" s="266">
        <v>1</v>
      </c>
      <c r="B42" s="267" t="s">
        <v>621</v>
      </c>
      <c r="C42" s="268" t="s">
        <v>625</v>
      </c>
      <c r="D42" s="269">
        <v>4215</v>
      </c>
      <c r="E42" s="270"/>
      <c r="F42" s="39">
        <v>2800</v>
      </c>
      <c r="G42" s="271">
        <f t="shared" ref="G42:G47" si="13">D42-F42</f>
        <v>1415</v>
      </c>
      <c r="H42" s="269">
        <v>19345</v>
      </c>
      <c r="I42" s="270">
        <v>0</v>
      </c>
      <c r="J42" s="39">
        <f>SUM('33KV HT Cable'!H131:H134)</f>
        <v>19345</v>
      </c>
      <c r="K42" s="271">
        <f t="shared" ref="K42:K47" si="14">H42-J42</f>
        <v>0</v>
      </c>
      <c r="L42" s="269">
        <v>25</v>
      </c>
      <c r="M42" s="270">
        <v>0</v>
      </c>
      <c r="N42" s="39">
        <f>SUM('33KV HT Cable'!J131:J134)</f>
        <v>25</v>
      </c>
      <c r="O42" s="271">
        <f t="shared" ref="O42:O47" si="15">L42-N42</f>
        <v>0</v>
      </c>
      <c r="P42" s="269">
        <v>8</v>
      </c>
      <c r="Q42" s="270">
        <v>0</v>
      </c>
      <c r="R42" s="39">
        <f>SUM('33KV HT Cable'!L131:L134)</f>
        <v>8</v>
      </c>
      <c r="S42" s="271">
        <f t="shared" ref="S42:S47" si="16">P42-R42</f>
        <v>0</v>
      </c>
      <c r="U42" s="278" t="s">
        <v>609</v>
      </c>
      <c r="V42" s="5">
        <v>18925</v>
      </c>
      <c r="W42" s="270"/>
      <c r="X42" s="5">
        <v>18925</v>
      </c>
      <c r="Y42" s="271">
        <f>V42-X42</f>
        <v>0</v>
      </c>
    </row>
    <row r="43" spans="1:25" x14ac:dyDescent="0.25">
      <c r="A43" s="266">
        <v>2</v>
      </c>
      <c r="B43" s="267" t="s">
        <v>623</v>
      </c>
      <c r="C43" s="268" t="s">
        <v>640</v>
      </c>
      <c r="D43" s="269">
        <v>4107</v>
      </c>
      <c r="E43" s="270"/>
      <c r="F43" s="39">
        <v>4550</v>
      </c>
      <c r="G43" s="271">
        <f t="shared" si="13"/>
        <v>-443</v>
      </c>
      <c r="H43" s="269">
        <v>14995</v>
      </c>
      <c r="I43" s="270">
        <v>0</v>
      </c>
      <c r="J43" s="39">
        <f>SUM('33KV HT Cable'!H136:H140)</f>
        <v>14995</v>
      </c>
      <c r="K43" s="271">
        <f t="shared" si="14"/>
        <v>0</v>
      </c>
      <c r="L43" s="269">
        <v>16</v>
      </c>
      <c r="M43" s="270">
        <v>0</v>
      </c>
      <c r="N43" s="39">
        <f>SUM('33KV HT Cable'!J136:J140)</f>
        <v>16</v>
      </c>
      <c r="O43" s="271">
        <f t="shared" si="15"/>
        <v>0</v>
      </c>
      <c r="P43" s="269">
        <v>10</v>
      </c>
      <c r="Q43" s="270">
        <v>0</v>
      </c>
      <c r="R43" s="39">
        <f>SUM('33KV HT Cable'!L136:L140)</f>
        <v>10</v>
      </c>
      <c r="S43" s="271">
        <f t="shared" si="16"/>
        <v>0</v>
      </c>
      <c r="U43" s="278" t="s">
        <v>612</v>
      </c>
      <c r="V43" s="5">
        <v>11490</v>
      </c>
      <c r="W43" s="270"/>
      <c r="X43" s="5">
        <v>11490</v>
      </c>
      <c r="Y43" s="271">
        <f>V43-X43</f>
        <v>0</v>
      </c>
    </row>
    <row r="44" spans="1:25" x14ac:dyDescent="0.25">
      <c r="A44" s="266">
        <v>3</v>
      </c>
      <c r="B44" s="22" t="s">
        <v>624</v>
      </c>
      <c r="C44" s="268" t="s">
        <v>622</v>
      </c>
      <c r="D44" s="269">
        <v>4400</v>
      </c>
      <c r="E44" s="270"/>
      <c r="F44" s="39">
        <v>3800</v>
      </c>
      <c r="G44" s="271">
        <f t="shared" si="13"/>
        <v>600</v>
      </c>
      <c r="H44" s="269">
        <v>11420</v>
      </c>
      <c r="I44" s="270">
        <v>0</v>
      </c>
      <c r="J44" s="39">
        <f>SUM('33KV HT Cable'!H142:H146)</f>
        <v>11420</v>
      </c>
      <c r="K44" s="271">
        <f t="shared" si="14"/>
        <v>0</v>
      </c>
      <c r="L44" s="269">
        <v>12</v>
      </c>
      <c r="M44" s="270">
        <v>0</v>
      </c>
      <c r="N44" s="39">
        <f>SUM('33KV HT Cable'!J142:J146)</f>
        <v>12</v>
      </c>
      <c r="O44" s="271">
        <f t="shared" si="15"/>
        <v>0</v>
      </c>
      <c r="P44" s="269">
        <v>10</v>
      </c>
      <c r="Q44" s="270">
        <v>0</v>
      </c>
      <c r="R44" s="39">
        <f>SUM('33KV HT Cable'!L142:L146)</f>
        <v>10</v>
      </c>
      <c r="S44" s="271">
        <f t="shared" si="16"/>
        <v>0</v>
      </c>
      <c r="U44" s="278" t="s">
        <v>614</v>
      </c>
      <c r="V44" s="5">
        <v>18785</v>
      </c>
      <c r="W44" s="270"/>
      <c r="X44" s="5">
        <v>18785</v>
      </c>
      <c r="Y44" s="271">
        <f>V44-X44</f>
        <v>0</v>
      </c>
    </row>
    <row r="45" spans="1:25" x14ac:dyDescent="0.25">
      <c r="A45" s="266">
        <v>4</v>
      </c>
      <c r="B45" s="22" t="s">
        <v>626</v>
      </c>
      <c r="C45" s="268" t="s">
        <v>622</v>
      </c>
      <c r="D45" s="269">
        <v>4210</v>
      </c>
      <c r="E45" s="270"/>
      <c r="F45" s="39">
        <v>3310</v>
      </c>
      <c r="G45" s="271">
        <f t="shared" si="13"/>
        <v>900</v>
      </c>
      <c r="H45" s="269">
        <v>3905</v>
      </c>
      <c r="I45" s="270">
        <v>0</v>
      </c>
      <c r="J45" s="39">
        <f>SUM('33KV HT Cable'!H148:H150)</f>
        <v>3905</v>
      </c>
      <c r="K45" s="271">
        <f t="shared" si="14"/>
        <v>0</v>
      </c>
      <c r="L45" s="269">
        <v>3</v>
      </c>
      <c r="M45" s="270">
        <v>0</v>
      </c>
      <c r="N45" s="39">
        <f>SUM('33KV HT Cable'!J148:J150)</f>
        <v>3</v>
      </c>
      <c r="O45" s="271">
        <f t="shared" si="15"/>
        <v>0</v>
      </c>
      <c r="P45" s="269">
        <v>6</v>
      </c>
      <c r="Q45" s="270">
        <v>0</v>
      </c>
      <c r="R45" s="39">
        <f>SUM('33KV HT Cable'!L148:L150)</f>
        <v>6</v>
      </c>
      <c r="S45" s="271">
        <f t="shared" si="16"/>
        <v>0</v>
      </c>
      <c r="U45" s="278"/>
      <c r="V45" s="5"/>
      <c r="W45" s="270"/>
      <c r="X45" s="5"/>
      <c r="Y45" s="271"/>
    </row>
    <row r="46" spans="1:25" x14ac:dyDescent="0.25">
      <c r="A46" s="266">
        <v>5</v>
      </c>
      <c r="B46" s="267" t="s">
        <v>628</v>
      </c>
      <c r="C46" s="275" t="s">
        <v>629</v>
      </c>
      <c r="D46" s="276">
        <v>4368</v>
      </c>
      <c r="E46" s="270"/>
      <c r="F46" s="277">
        <v>4218</v>
      </c>
      <c r="G46" s="271">
        <f t="shared" si="13"/>
        <v>150</v>
      </c>
      <c r="H46" s="276">
        <v>10995</v>
      </c>
      <c r="I46" s="270">
        <v>0</v>
      </c>
      <c r="J46" s="277">
        <f>SUM('33KV HT Cable'!H152:H156)</f>
        <v>11147</v>
      </c>
      <c r="K46" s="271">
        <f t="shared" si="14"/>
        <v>-152</v>
      </c>
      <c r="L46" s="276">
        <v>12</v>
      </c>
      <c r="M46" s="270">
        <v>0</v>
      </c>
      <c r="N46" s="277">
        <f>SUM('33KV HT Cable'!J152:J156)</f>
        <v>12</v>
      </c>
      <c r="O46" s="271">
        <f t="shared" si="15"/>
        <v>0</v>
      </c>
      <c r="P46" s="276">
        <v>10</v>
      </c>
      <c r="Q46" s="270">
        <v>0</v>
      </c>
      <c r="R46" s="277">
        <f>SUM('33KV HT Cable'!L152:L156)</f>
        <v>10</v>
      </c>
      <c r="S46" s="271">
        <f t="shared" si="16"/>
        <v>0</v>
      </c>
      <c r="U46" s="278"/>
      <c r="V46" s="5"/>
      <c r="W46" s="270"/>
      <c r="X46" s="5"/>
      <c r="Y46" s="271"/>
    </row>
    <row r="47" spans="1:25" x14ac:dyDescent="0.25">
      <c r="A47" s="266">
        <v>6</v>
      </c>
      <c r="B47" s="267" t="s">
        <v>631</v>
      </c>
      <c r="C47" s="275" t="s">
        <v>641</v>
      </c>
      <c r="D47" s="276">
        <v>5504</v>
      </c>
      <c r="E47" s="270"/>
      <c r="F47" s="277">
        <v>5000</v>
      </c>
      <c r="G47" s="271">
        <f t="shared" si="13"/>
        <v>504</v>
      </c>
      <c r="H47" s="276">
        <v>16675</v>
      </c>
      <c r="I47" s="270">
        <v>0</v>
      </c>
      <c r="J47" s="277">
        <f>SUM('33KV HT Cable'!H158:H162)</f>
        <v>16675</v>
      </c>
      <c r="K47" s="271">
        <f t="shared" si="14"/>
        <v>0</v>
      </c>
      <c r="L47" s="276">
        <v>20</v>
      </c>
      <c r="M47" s="270">
        <v>0</v>
      </c>
      <c r="N47" s="277">
        <f>SUM('33KV HT Cable'!J158:J162)</f>
        <v>20</v>
      </c>
      <c r="O47" s="271">
        <f t="shared" si="15"/>
        <v>0</v>
      </c>
      <c r="P47" s="276">
        <v>10</v>
      </c>
      <c r="Q47" s="270">
        <v>0</v>
      </c>
      <c r="R47" s="277">
        <f>SUM('33KV HT Cable'!L158:L162)</f>
        <v>10</v>
      </c>
      <c r="S47" s="271">
        <f t="shared" si="16"/>
        <v>0</v>
      </c>
      <c r="U47" s="278"/>
      <c r="V47" s="5"/>
      <c r="W47" s="270"/>
      <c r="X47" s="5"/>
      <c r="Y47" s="271"/>
    </row>
    <row r="48" spans="1:25" ht="17.25" thickBot="1" x14ac:dyDescent="0.3">
      <c r="A48" s="699" t="s">
        <v>642</v>
      </c>
      <c r="B48" s="700"/>
      <c r="C48" s="701"/>
      <c r="D48" s="272">
        <f>SUM(D42:D47)</f>
        <v>26804</v>
      </c>
      <c r="E48" s="272">
        <f>SUM(E42:E47)</f>
        <v>0</v>
      </c>
      <c r="F48" s="272">
        <f t="shared" ref="F48:G48" si="17">SUM(F42:F47)</f>
        <v>23678</v>
      </c>
      <c r="G48" s="272">
        <f t="shared" si="17"/>
        <v>3126</v>
      </c>
      <c r="H48" s="272">
        <f t="shared" ref="H48:S48" si="18">SUM(H42:H47)</f>
        <v>77335</v>
      </c>
      <c r="I48" s="273">
        <f t="shared" si="18"/>
        <v>0</v>
      </c>
      <c r="J48" s="273">
        <f t="shared" si="18"/>
        <v>77487</v>
      </c>
      <c r="K48" s="274">
        <f t="shared" si="18"/>
        <v>-152</v>
      </c>
      <c r="L48" s="272">
        <f t="shared" si="18"/>
        <v>88</v>
      </c>
      <c r="M48" s="272">
        <f t="shared" si="18"/>
        <v>0</v>
      </c>
      <c r="N48" s="273">
        <f t="shared" si="18"/>
        <v>88</v>
      </c>
      <c r="O48" s="274">
        <f t="shared" si="18"/>
        <v>0</v>
      </c>
      <c r="P48" s="272">
        <f t="shared" si="18"/>
        <v>54</v>
      </c>
      <c r="Q48" s="272">
        <f t="shared" si="18"/>
        <v>0</v>
      </c>
      <c r="R48" s="273">
        <f t="shared" si="18"/>
        <v>54</v>
      </c>
      <c r="S48" s="274">
        <f t="shared" si="18"/>
        <v>0</v>
      </c>
      <c r="U48" s="279" t="s">
        <v>618</v>
      </c>
      <c r="V48" s="273">
        <f>SUM(V42:V46)</f>
        <v>49200</v>
      </c>
      <c r="W48" s="273">
        <f>SUM(W42:W46)</f>
        <v>0</v>
      </c>
      <c r="X48" s="273">
        <f>SUM(X42:X46)</f>
        <v>49200</v>
      </c>
      <c r="Y48" s="273">
        <f>SUM(Y42:Y46)</f>
        <v>0</v>
      </c>
    </row>
    <row r="49" spans="1:25" ht="15.75" thickBot="1" x14ac:dyDescent="0.3"/>
    <row r="50" spans="1:25" x14ac:dyDescent="0.25">
      <c r="A50" s="696" t="s">
        <v>601</v>
      </c>
      <c r="B50" s="697" t="s">
        <v>643</v>
      </c>
      <c r="C50" s="698" t="s">
        <v>602</v>
      </c>
      <c r="D50" s="710" t="s">
        <v>14</v>
      </c>
      <c r="E50" s="697"/>
      <c r="F50" s="697"/>
      <c r="G50" s="698"/>
      <c r="H50" s="696" t="s">
        <v>603</v>
      </c>
      <c r="I50" s="697"/>
      <c r="J50" s="697"/>
      <c r="K50" s="698"/>
      <c r="L50" s="696" t="s">
        <v>224</v>
      </c>
      <c r="M50" s="697"/>
      <c r="N50" s="697"/>
      <c r="O50" s="698"/>
      <c r="P50" s="696" t="s">
        <v>604</v>
      </c>
      <c r="Q50" s="697"/>
      <c r="R50" s="697"/>
      <c r="S50" s="698"/>
      <c r="U50" s="696" t="s">
        <v>637</v>
      </c>
      <c r="V50" s="697" t="s">
        <v>222</v>
      </c>
      <c r="W50" s="697"/>
      <c r="X50" s="697"/>
      <c r="Y50" s="698"/>
    </row>
    <row r="51" spans="1:25" ht="30" x14ac:dyDescent="0.25">
      <c r="A51" s="702"/>
      <c r="B51" s="703"/>
      <c r="C51" s="709"/>
      <c r="D51" s="415" t="s">
        <v>288</v>
      </c>
      <c r="E51" s="259" t="s">
        <v>606</v>
      </c>
      <c r="F51" s="259" t="s">
        <v>201</v>
      </c>
      <c r="G51" s="260" t="s">
        <v>6</v>
      </c>
      <c r="H51" s="258" t="s">
        <v>288</v>
      </c>
      <c r="I51" s="259" t="s">
        <v>606</v>
      </c>
      <c r="J51" s="259" t="s">
        <v>201</v>
      </c>
      <c r="K51" s="260" t="s">
        <v>6</v>
      </c>
      <c r="L51" s="258" t="s">
        <v>288</v>
      </c>
      <c r="M51" s="259" t="s">
        <v>606</v>
      </c>
      <c r="N51" s="259" t="s">
        <v>201</v>
      </c>
      <c r="O51" s="260" t="s">
        <v>6</v>
      </c>
      <c r="P51" s="258" t="s">
        <v>288</v>
      </c>
      <c r="Q51" s="259" t="s">
        <v>606</v>
      </c>
      <c r="R51" s="259" t="s">
        <v>201</v>
      </c>
      <c r="S51" s="260" t="s">
        <v>6</v>
      </c>
      <c r="U51" s="702"/>
      <c r="V51" s="259" t="s">
        <v>288</v>
      </c>
      <c r="W51" s="259" t="s">
        <v>606</v>
      </c>
      <c r="X51" s="259" t="s">
        <v>201</v>
      </c>
      <c r="Y51" s="260" t="s">
        <v>6</v>
      </c>
    </row>
    <row r="52" spans="1:25" ht="21" x14ac:dyDescent="0.25">
      <c r="A52" s="261" t="s">
        <v>8</v>
      </c>
      <c r="B52" s="262" t="s">
        <v>215</v>
      </c>
      <c r="C52" s="265"/>
      <c r="D52" s="416"/>
      <c r="E52" s="262"/>
      <c r="F52" s="262"/>
      <c r="G52" s="265"/>
      <c r="H52" s="264"/>
      <c r="I52" s="262"/>
      <c r="J52" s="262"/>
      <c r="K52" s="265"/>
      <c r="L52" s="264"/>
      <c r="M52" s="262"/>
      <c r="N52" s="262"/>
      <c r="O52" s="265"/>
      <c r="P52" s="264"/>
      <c r="Q52" s="262"/>
      <c r="R52" s="262"/>
      <c r="S52" s="265"/>
      <c r="U52" s="264"/>
      <c r="V52" s="262"/>
      <c r="W52" s="262"/>
      <c r="X52" s="262"/>
      <c r="Y52" s="265"/>
    </row>
    <row r="53" spans="1:25" ht="18.75" customHeight="1" x14ac:dyDescent="0.25">
      <c r="A53" s="266">
        <v>1</v>
      </c>
      <c r="B53" s="267" t="s">
        <v>621</v>
      </c>
      <c r="C53" s="535" t="s">
        <v>634</v>
      </c>
      <c r="D53" s="270">
        <v>6798</v>
      </c>
      <c r="E53" s="270">
        <v>0</v>
      </c>
      <c r="F53" s="39">
        <v>1700</v>
      </c>
      <c r="G53" s="271">
        <f t="shared" ref="G53:G58" si="19">D53-F53</f>
        <v>5098</v>
      </c>
      <c r="H53" s="269">
        <v>10040</v>
      </c>
      <c r="I53" s="270">
        <v>0</v>
      </c>
      <c r="J53" s="39">
        <f>'33KV HT Cable'!H168</f>
        <v>4661</v>
      </c>
      <c r="K53" s="271">
        <f t="shared" ref="K53" si="20">H53-J53</f>
        <v>5379</v>
      </c>
      <c r="L53" s="269">
        <v>10</v>
      </c>
      <c r="M53" s="270">
        <v>0</v>
      </c>
      <c r="N53" s="39">
        <f>'33KV HT Cable'!J168</f>
        <v>0</v>
      </c>
      <c r="O53" s="271">
        <f t="shared" ref="O53:O58" si="21">L53-N53</f>
        <v>10</v>
      </c>
      <c r="P53" s="269">
        <v>10</v>
      </c>
      <c r="Q53" s="270">
        <v>0</v>
      </c>
      <c r="R53" s="39"/>
      <c r="S53" s="271">
        <f t="shared" ref="S53:S58" si="22">P53-R53</f>
        <v>10</v>
      </c>
      <c r="U53" s="278" t="s">
        <v>609</v>
      </c>
      <c r="V53" s="5">
        <v>20790</v>
      </c>
      <c r="W53" s="270"/>
      <c r="X53" s="5"/>
      <c r="Y53" s="271">
        <f>V53-X53</f>
        <v>20790</v>
      </c>
    </row>
    <row r="54" spans="1:25" ht="18.75" customHeight="1" x14ac:dyDescent="0.25">
      <c r="A54" s="266">
        <v>2</v>
      </c>
      <c r="B54" s="267" t="s">
        <v>623</v>
      </c>
      <c r="C54" s="535" t="s">
        <v>634</v>
      </c>
      <c r="D54" s="270">
        <v>6128</v>
      </c>
      <c r="E54" s="270">
        <v>0</v>
      </c>
      <c r="F54" s="39">
        <v>3300</v>
      </c>
      <c r="G54" s="271">
        <f t="shared" si="19"/>
        <v>2828</v>
      </c>
      <c r="H54" s="269">
        <v>13560</v>
      </c>
      <c r="I54" s="270">
        <v>0</v>
      </c>
      <c r="J54" s="39">
        <f>'33KV HT Cable'!H174</f>
        <v>5355</v>
      </c>
      <c r="K54" s="271">
        <f t="shared" ref="K54:K58" si="23">H54-J54</f>
        <v>8205</v>
      </c>
      <c r="L54" s="269">
        <v>15</v>
      </c>
      <c r="M54" s="270">
        <v>0</v>
      </c>
      <c r="N54" s="39">
        <f>'33KV HT Cable'!J174</f>
        <v>0</v>
      </c>
      <c r="O54" s="271">
        <f t="shared" si="21"/>
        <v>15</v>
      </c>
      <c r="P54" s="269">
        <v>10</v>
      </c>
      <c r="Q54" s="270">
        <v>0</v>
      </c>
      <c r="R54" s="39"/>
      <c r="S54" s="271">
        <f t="shared" si="22"/>
        <v>10</v>
      </c>
      <c r="U54" s="278" t="s">
        <v>612</v>
      </c>
      <c r="V54" s="5">
        <v>17055</v>
      </c>
      <c r="W54" s="270"/>
      <c r="X54" s="5"/>
      <c r="Y54" s="271">
        <f>V54-X54</f>
        <v>17055</v>
      </c>
    </row>
    <row r="55" spans="1:25" ht="18.75" customHeight="1" x14ac:dyDescent="0.25">
      <c r="A55" s="266">
        <v>3</v>
      </c>
      <c r="B55" s="22" t="s">
        <v>624</v>
      </c>
      <c r="C55" s="535" t="s">
        <v>611</v>
      </c>
      <c r="D55" s="270">
        <v>4741</v>
      </c>
      <c r="E55" s="270">
        <v>0</v>
      </c>
      <c r="F55" s="39"/>
      <c r="G55" s="271">
        <f t="shared" si="19"/>
        <v>4741</v>
      </c>
      <c r="H55" s="269">
        <v>14315</v>
      </c>
      <c r="I55" s="270">
        <v>0</v>
      </c>
      <c r="J55" s="39">
        <f>'33KV HT Cable'!H180</f>
        <v>0</v>
      </c>
      <c r="K55" s="271">
        <f t="shared" si="23"/>
        <v>14315</v>
      </c>
      <c r="L55" s="269">
        <v>17</v>
      </c>
      <c r="M55" s="270">
        <v>0</v>
      </c>
      <c r="N55" s="39">
        <f>'33KV HT Cable'!J180</f>
        <v>0</v>
      </c>
      <c r="O55" s="271">
        <f t="shared" si="21"/>
        <v>17</v>
      </c>
      <c r="P55" s="269">
        <v>10</v>
      </c>
      <c r="Q55" s="270">
        <v>0</v>
      </c>
      <c r="R55" s="39"/>
      <c r="S55" s="271">
        <f t="shared" si="22"/>
        <v>10</v>
      </c>
      <c r="U55" s="278" t="s">
        <v>614</v>
      </c>
      <c r="V55" s="5">
        <v>18090</v>
      </c>
      <c r="W55" s="270"/>
      <c r="X55" s="5"/>
      <c r="Y55" s="271">
        <f>V55-X55</f>
        <v>18090</v>
      </c>
    </row>
    <row r="56" spans="1:25" ht="18.75" customHeight="1" x14ac:dyDescent="0.25">
      <c r="A56" s="266">
        <v>4</v>
      </c>
      <c r="B56" s="22" t="s">
        <v>626</v>
      </c>
      <c r="C56" s="535" t="s">
        <v>644</v>
      </c>
      <c r="D56" s="270">
        <v>5511</v>
      </c>
      <c r="E56" s="270">
        <v>0</v>
      </c>
      <c r="F56" s="39"/>
      <c r="G56" s="271">
        <f t="shared" si="19"/>
        <v>5511</v>
      </c>
      <c r="H56" s="269">
        <v>19640</v>
      </c>
      <c r="I56" s="270">
        <v>0</v>
      </c>
      <c r="J56" s="39">
        <f>'33KV HT Cable'!H186</f>
        <v>0</v>
      </c>
      <c r="K56" s="271">
        <f t="shared" si="23"/>
        <v>19640</v>
      </c>
      <c r="L56" s="269">
        <v>24</v>
      </c>
      <c r="M56" s="270">
        <v>0</v>
      </c>
      <c r="N56" s="39">
        <f>'33KV HT Cable'!J186</f>
        <v>0</v>
      </c>
      <c r="O56" s="271">
        <f t="shared" si="21"/>
        <v>24</v>
      </c>
      <c r="P56" s="269">
        <v>10</v>
      </c>
      <c r="Q56" s="270">
        <v>0</v>
      </c>
      <c r="R56" s="39"/>
      <c r="S56" s="271">
        <f t="shared" si="22"/>
        <v>10</v>
      </c>
      <c r="U56" s="278" t="s">
        <v>627</v>
      </c>
      <c r="V56" s="5">
        <v>16510</v>
      </c>
      <c r="W56" s="270"/>
      <c r="X56" s="5"/>
      <c r="Y56" s="271">
        <f t="shared" ref="Y56:Y60" si="24">V56-X56</f>
        <v>16510</v>
      </c>
    </row>
    <row r="57" spans="1:25" ht="18.75" customHeight="1" x14ac:dyDescent="0.25">
      <c r="A57" s="266">
        <v>5</v>
      </c>
      <c r="B57" s="267" t="s">
        <v>628</v>
      </c>
      <c r="C57" s="535" t="s">
        <v>625</v>
      </c>
      <c r="D57" s="270">
        <v>4461</v>
      </c>
      <c r="E57" s="270">
        <v>0</v>
      </c>
      <c r="F57" s="277"/>
      <c r="G57" s="271">
        <f t="shared" si="19"/>
        <v>4461</v>
      </c>
      <c r="H57" s="276">
        <v>16600</v>
      </c>
      <c r="I57" s="270">
        <v>0</v>
      </c>
      <c r="J57" s="277">
        <f>'33KV HT Cable'!H192</f>
        <v>0</v>
      </c>
      <c r="K57" s="271">
        <f t="shared" si="23"/>
        <v>16600</v>
      </c>
      <c r="L57" s="276">
        <v>19</v>
      </c>
      <c r="M57" s="270">
        <v>0</v>
      </c>
      <c r="N57" s="277">
        <f>'33KV HT Cable'!J192</f>
        <v>0</v>
      </c>
      <c r="O57" s="271">
        <f t="shared" si="21"/>
        <v>19</v>
      </c>
      <c r="P57" s="269">
        <v>10</v>
      </c>
      <c r="Q57" s="270">
        <v>0</v>
      </c>
      <c r="R57" s="277"/>
      <c r="S57" s="271">
        <f t="shared" si="22"/>
        <v>10</v>
      </c>
      <c r="U57" s="278" t="s">
        <v>630</v>
      </c>
      <c r="V57" s="5">
        <v>18780</v>
      </c>
      <c r="W57" s="270"/>
      <c r="X57" s="5"/>
      <c r="Y57" s="271">
        <f t="shared" si="24"/>
        <v>18780</v>
      </c>
    </row>
    <row r="58" spans="1:25" ht="18.75" customHeight="1" x14ac:dyDescent="0.25">
      <c r="A58" s="266">
        <v>6</v>
      </c>
      <c r="B58" s="267" t="s">
        <v>631</v>
      </c>
      <c r="C58" s="535" t="s">
        <v>625</v>
      </c>
      <c r="D58" s="270">
        <v>5870</v>
      </c>
      <c r="E58" s="270">
        <v>0</v>
      </c>
      <c r="F58" s="277"/>
      <c r="G58" s="271">
        <f t="shared" si="19"/>
        <v>5870</v>
      </c>
      <c r="H58" s="276">
        <v>16085</v>
      </c>
      <c r="I58" s="270">
        <v>0</v>
      </c>
      <c r="J58" s="277">
        <f>'33KV HT Cable'!H198</f>
        <v>0</v>
      </c>
      <c r="K58" s="271">
        <f t="shared" si="23"/>
        <v>16085</v>
      </c>
      <c r="L58" s="276">
        <v>19</v>
      </c>
      <c r="M58" s="270">
        <v>0</v>
      </c>
      <c r="N58" s="277">
        <f>'33KV HT Cable'!J198</f>
        <v>0</v>
      </c>
      <c r="O58" s="271">
        <f t="shared" si="21"/>
        <v>19</v>
      </c>
      <c r="P58" s="269">
        <v>10</v>
      </c>
      <c r="Q58" s="270">
        <v>0</v>
      </c>
      <c r="R58" s="277"/>
      <c r="S58" s="271">
        <f t="shared" si="22"/>
        <v>10</v>
      </c>
      <c r="U58" s="278" t="s">
        <v>645</v>
      </c>
      <c r="V58" s="5">
        <v>25155</v>
      </c>
      <c r="W58" s="270"/>
      <c r="X58" s="5"/>
      <c r="Y58" s="271">
        <f t="shared" si="24"/>
        <v>25155</v>
      </c>
    </row>
    <row r="59" spans="1:25" ht="18.75" customHeight="1" x14ac:dyDescent="0.25">
      <c r="A59" s="266">
        <v>7</v>
      </c>
      <c r="B59" s="267" t="s">
        <v>632</v>
      </c>
      <c r="C59" s="535" t="s">
        <v>622</v>
      </c>
      <c r="D59" s="270">
        <v>5226</v>
      </c>
      <c r="E59" s="270">
        <v>0</v>
      </c>
      <c r="F59" s="277">
        <v>3300</v>
      </c>
      <c r="G59" s="271">
        <f t="shared" ref="G59:G67" si="25">D59-F59</f>
        <v>1926</v>
      </c>
      <c r="H59" s="276">
        <v>11345</v>
      </c>
      <c r="I59" s="270">
        <v>0</v>
      </c>
      <c r="J59" s="277">
        <f>'33KV HT Cable'!H204</f>
        <v>8000</v>
      </c>
      <c r="K59" s="271">
        <f t="shared" ref="K59:K67" si="26">H59-J59</f>
        <v>3345</v>
      </c>
      <c r="L59" s="276">
        <v>12</v>
      </c>
      <c r="M59" s="270">
        <v>0</v>
      </c>
      <c r="N59" s="277">
        <f>'33KV HT Cable'!J204</f>
        <v>0</v>
      </c>
      <c r="O59" s="271">
        <f t="shared" ref="O59:O67" si="27">L59-N59</f>
        <v>12</v>
      </c>
      <c r="P59" s="269">
        <v>10</v>
      </c>
      <c r="Q59" s="270">
        <v>0</v>
      </c>
      <c r="R59" s="277"/>
      <c r="S59" s="271">
        <f t="shared" ref="S59:S67" si="28">P59-R59</f>
        <v>10</v>
      </c>
      <c r="U59" s="278" t="s">
        <v>646</v>
      </c>
      <c r="V59" s="5">
        <v>14855</v>
      </c>
      <c r="W59" s="270"/>
      <c r="X59" s="5"/>
      <c r="Y59" s="271">
        <f t="shared" si="24"/>
        <v>14855</v>
      </c>
    </row>
    <row r="60" spans="1:25" ht="18.75" customHeight="1" x14ac:dyDescent="0.25">
      <c r="A60" s="266">
        <v>8</v>
      </c>
      <c r="B60" s="267" t="s">
        <v>633</v>
      </c>
      <c r="C60" s="535" t="s">
        <v>622</v>
      </c>
      <c r="D60" s="270">
        <v>6039</v>
      </c>
      <c r="E60" s="270">
        <v>0</v>
      </c>
      <c r="F60" s="277">
        <v>3300</v>
      </c>
      <c r="G60" s="271">
        <f t="shared" si="25"/>
        <v>2739</v>
      </c>
      <c r="H60" s="276">
        <v>7905</v>
      </c>
      <c r="I60" s="270">
        <v>0</v>
      </c>
      <c r="J60" s="277">
        <f>'33KV HT Cable'!H210</f>
        <v>5955</v>
      </c>
      <c r="K60" s="271">
        <f t="shared" si="26"/>
        <v>1950</v>
      </c>
      <c r="L60" s="276">
        <v>8</v>
      </c>
      <c r="M60" s="270">
        <v>0</v>
      </c>
      <c r="N60" s="277">
        <f>'33KV HT Cable'!J210</f>
        <v>0</v>
      </c>
      <c r="O60" s="271">
        <f t="shared" si="27"/>
        <v>8</v>
      </c>
      <c r="P60" s="269">
        <v>10</v>
      </c>
      <c r="Q60" s="270">
        <v>0</v>
      </c>
      <c r="R60" s="277"/>
      <c r="S60" s="271">
        <f t="shared" si="28"/>
        <v>10</v>
      </c>
      <c r="U60" s="278" t="s">
        <v>647</v>
      </c>
      <c r="V60" s="5">
        <v>11535</v>
      </c>
      <c r="W60" s="270"/>
      <c r="X60" s="5"/>
      <c r="Y60" s="271">
        <f t="shared" si="24"/>
        <v>11535</v>
      </c>
    </row>
    <row r="61" spans="1:25" ht="18.75" customHeight="1" x14ac:dyDescent="0.25">
      <c r="A61" s="266">
        <v>9</v>
      </c>
      <c r="B61" s="267" t="s">
        <v>648</v>
      </c>
      <c r="C61" s="535" t="s">
        <v>622</v>
      </c>
      <c r="D61" s="270">
        <v>5575</v>
      </c>
      <c r="E61" s="270">
        <v>0</v>
      </c>
      <c r="F61" s="277">
        <v>1200</v>
      </c>
      <c r="G61" s="271">
        <f t="shared" si="25"/>
        <v>4375</v>
      </c>
      <c r="H61" s="276">
        <v>8060</v>
      </c>
      <c r="I61" s="270">
        <v>0</v>
      </c>
      <c r="J61" s="277">
        <f>'33KV HT Cable'!H216</f>
        <v>7610</v>
      </c>
      <c r="K61" s="271">
        <f t="shared" si="26"/>
        <v>450</v>
      </c>
      <c r="L61" s="276">
        <v>8</v>
      </c>
      <c r="M61" s="270">
        <v>0</v>
      </c>
      <c r="N61" s="277">
        <f>'33KV HT Cable'!J216</f>
        <v>0</v>
      </c>
      <c r="O61" s="271">
        <f t="shared" si="27"/>
        <v>8</v>
      </c>
      <c r="P61" s="269">
        <v>10</v>
      </c>
      <c r="Q61" s="270">
        <v>0</v>
      </c>
      <c r="R61" s="277"/>
      <c r="S61" s="271">
        <f t="shared" si="28"/>
        <v>10</v>
      </c>
      <c r="U61" s="278"/>
      <c r="V61" s="5"/>
      <c r="W61" s="270"/>
      <c r="X61" s="5"/>
      <c r="Y61" s="271"/>
    </row>
    <row r="62" spans="1:25" ht="18.75" customHeight="1" x14ac:dyDescent="0.25">
      <c r="A62" s="266">
        <v>10</v>
      </c>
      <c r="B62" s="267" t="s">
        <v>649</v>
      </c>
      <c r="C62" s="535" t="s">
        <v>641</v>
      </c>
      <c r="D62" s="270">
        <v>5550</v>
      </c>
      <c r="E62" s="270">
        <v>0</v>
      </c>
      <c r="F62" s="277"/>
      <c r="G62" s="271">
        <f t="shared" si="25"/>
        <v>5550</v>
      </c>
      <c r="H62" s="276">
        <v>9145</v>
      </c>
      <c r="I62" s="270">
        <v>0</v>
      </c>
      <c r="J62" s="277">
        <f>'33KV HT Cable'!H222</f>
        <v>0</v>
      </c>
      <c r="K62" s="271">
        <f t="shared" si="26"/>
        <v>9145</v>
      </c>
      <c r="L62" s="276">
        <v>10</v>
      </c>
      <c r="M62" s="270">
        <v>0</v>
      </c>
      <c r="N62" s="277">
        <f>'33KV HT Cable'!J222</f>
        <v>0</v>
      </c>
      <c r="O62" s="271">
        <f t="shared" si="27"/>
        <v>10</v>
      </c>
      <c r="P62" s="269">
        <v>10</v>
      </c>
      <c r="Q62" s="270">
        <v>0</v>
      </c>
      <c r="R62" s="277"/>
      <c r="S62" s="271">
        <f t="shared" si="28"/>
        <v>10</v>
      </c>
      <c r="U62" s="278"/>
      <c r="V62" s="5"/>
      <c r="W62" s="270"/>
      <c r="X62" s="5"/>
      <c r="Y62" s="271"/>
    </row>
    <row r="63" spans="1:25" ht="18.75" customHeight="1" x14ac:dyDescent="0.25">
      <c r="A63" s="266">
        <v>11</v>
      </c>
      <c r="B63" s="267" t="s">
        <v>650</v>
      </c>
      <c r="C63" s="535" t="s">
        <v>651</v>
      </c>
      <c r="D63" s="270">
        <v>5061</v>
      </c>
      <c r="E63" s="270">
        <v>0</v>
      </c>
      <c r="F63" s="277">
        <v>2500</v>
      </c>
      <c r="G63" s="271">
        <f t="shared" si="25"/>
        <v>2561</v>
      </c>
      <c r="H63" s="276">
        <v>12340</v>
      </c>
      <c r="I63" s="270">
        <v>0</v>
      </c>
      <c r="J63" s="277">
        <f>'33KV HT Cable'!H228</f>
        <v>6266</v>
      </c>
      <c r="K63" s="271">
        <f t="shared" si="26"/>
        <v>6074</v>
      </c>
      <c r="L63" s="276">
        <v>15</v>
      </c>
      <c r="M63" s="270">
        <v>0</v>
      </c>
      <c r="N63" s="277">
        <f>'33KV HT Cable'!J228</f>
        <v>0</v>
      </c>
      <c r="O63" s="271">
        <f t="shared" si="27"/>
        <v>15</v>
      </c>
      <c r="P63" s="269">
        <v>10</v>
      </c>
      <c r="Q63" s="270">
        <v>0</v>
      </c>
      <c r="R63" s="277"/>
      <c r="S63" s="271">
        <f t="shared" si="28"/>
        <v>10</v>
      </c>
      <c r="U63" s="278"/>
      <c r="V63" s="5"/>
      <c r="W63" s="270"/>
      <c r="X63" s="5"/>
      <c r="Y63" s="271"/>
    </row>
    <row r="64" spans="1:25" ht="18.75" customHeight="1" x14ac:dyDescent="0.25">
      <c r="A64" s="266">
        <v>12</v>
      </c>
      <c r="B64" s="267" t="s">
        <v>652</v>
      </c>
      <c r="C64" s="535" t="s">
        <v>622</v>
      </c>
      <c r="D64" s="270">
        <v>5865</v>
      </c>
      <c r="E64" s="270">
        <v>0</v>
      </c>
      <c r="F64" s="277">
        <v>500</v>
      </c>
      <c r="G64" s="271">
        <f t="shared" si="25"/>
        <v>5365</v>
      </c>
      <c r="H64" s="276">
        <v>17200</v>
      </c>
      <c r="I64" s="270">
        <v>0</v>
      </c>
      <c r="J64" s="277">
        <f>'33KV HT Cable'!H234</f>
        <v>1557</v>
      </c>
      <c r="K64" s="271">
        <f t="shared" si="26"/>
        <v>15643</v>
      </c>
      <c r="L64" s="276">
        <v>19</v>
      </c>
      <c r="M64" s="270">
        <v>0</v>
      </c>
      <c r="N64" s="277">
        <f>'33KV HT Cable'!J234</f>
        <v>0</v>
      </c>
      <c r="O64" s="271">
        <f t="shared" si="27"/>
        <v>19</v>
      </c>
      <c r="P64" s="269">
        <v>10</v>
      </c>
      <c r="Q64" s="270">
        <v>0</v>
      </c>
      <c r="R64" s="277"/>
      <c r="S64" s="271">
        <f t="shared" si="28"/>
        <v>10</v>
      </c>
      <c r="U64" s="278"/>
      <c r="V64" s="5"/>
      <c r="W64" s="270"/>
      <c r="X64" s="5"/>
      <c r="Y64" s="271"/>
    </row>
    <row r="65" spans="1:25" ht="18.75" customHeight="1" x14ac:dyDescent="0.25">
      <c r="A65" s="266">
        <v>13</v>
      </c>
      <c r="B65" s="267" t="s">
        <v>653</v>
      </c>
      <c r="C65" s="535" t="s">
        <v>629</v>
      </c>
      <c r="D65" s="270">
        <v>10570</v>
      </c>
      <c r="E65" s="270">
        <v>0</v>
      </c>
      <c r="F65" s="277">
        <v>5350</v>
      </c>
      <c r="G65" s="271">
        <f t="shared" si="25"/>
        <v>5220</v>
      </c>
      <c r="H65" s="276">
        <v>14310</v>
      </c>
      <c r="I65" s="270">
        <v>0</v>
      </c>
      <c r="J65" s="277">
        <f>'33KV HT Cable'!H240</f>
        <v>8934</v>
      </c>
      <c r="K65" s="271">
        <f t="shared" si="26"/>
        <v>5376</v>
      </c>
      <c r="L65" s="276">
        <v>18</v>
      </c>
      <c r="M65" s="270">
        <v>0</v>
      </c>
      <c r="N65" s="277">
        <f>'33KV HT Cable'!J240</f>
        <v>0</v>
      </c>
      <c r="O65" s="271">
        <f t="shared" si="27"/>
        <v>18</v>
      </c>
      <c r="P65" s="269">
        <v>10</v>
      </c>
      <c r="Q65" s="270">
        <v>0</v>
      </c>
      <c r="R65" s="277"/>
      <c r="S65" s="271">
        <f t="shared" si="28"/>
        <v>10</v>
      </c>
      <c r="U65" s="278"/>
      <c r="V65" s="5"/>
      <c r="W65" s="270"/>
      <c r="X65" s="5"/>
      <c r="Y65" s="271"/>
    </row>
    <row r="66" spans="1:25" ht="18.75" customHeight="1" x14ac:dyDescent="0.25">
      <c r="A66" s="266">
        <v>14</v>
      </c>
      <c r="B66" s="267" t="s">
        <v>654</v>
      </c>
      <c r="C66" s="535" t="s">
        <v>629</v>
      </c>
      <c r="D66" s="270">
        <v>5306</v>
      </c>
      <c r="E66" s="270">
        <v>0</v>
      </c>
      <c r="F66" s="277">
        <v>3750</v>
      </c>
      <c r="G66" s="271">
        <f t="shared" si="25"/>
        <v>1556</v>
      </c>
      <c r="H66" s="276">
        <v>18590</v>
      </c>
      <c r="I66" s="270">
        <v>0</v>
      </c>
      <c r="J66" s="277">
        <f>'33KV HT Cable'!H246</f>
        <v>16964</v>
      </c>
      <c r="K66" s="271">
        <f t="shared" si="26"/>
        <v>1626</v>
      </c>
      <c r="L66" s="276">
        <v>22</v>
      </c>
      <c r="M66" s="270">
        <v>0</v>
      </c>
      <c r="N66" s="277">
        <f>'33KV HT Cable'!J246</f>
        <v>0</v>
      </c>
      <c r="O66" s="271">
        <f t="shared" si="27"/>
        <v>22</v>
      </c>
      <c r="P66" s="269">
        <v>10</v>
      </c>
      <c r="Q66" s="270">
        <v>0</v>
      </c>
      <c r="R66" s="277"/>
      <c r="S66" s="271">
        <f t="shared" si="28"/>
        <v>10</v>
      </c>
      <c r="U66" s="278"/>
      <c r="V66" s="5"/>
      <c r="W66" s="270"/>
      <c r="X66" s="5"/>
      <c r="Y66" s="271"/>
    </row>
    <row r="67" spans="1:25" ht="18.75" customHeight="1" thickBot="1" x14ac:dyDescent="0.3">
      <c r="A67" s="266">
        <v>15</v>
      </c>
      <c r="B67" s="267" t="s">
        <v>655</v>
      </c>
      <c r="C67" s="535" t="s">
        <v>629</v>
      </c>
      <c r="D67" s="409">
        <v>3314</v>
      </c>
      <c r="E67" s="409">
        <v>0</v>
      </c>
      <c r="F67" s="277">
        <v>2400</v>
      </c>
      <c r="G67" s="410">
        <f t="shared" si="25"/>
        <v>914</v>
      </c>
      <c r="H67" s="276">
        <v>11675</v>
      </c>
      <c r="I67" s="409">
        <v>0</v>
      </c>
      <c r="J67" s="276">
        <v>11675</v>
      </c>
      <c r="K67" s="410">
        <f t="shared" si="26"/>
        <v>0</v>
      </c>
      <c r="L67" s="276">
        <v>14</v>
      </c>
      <c r="M67" s="409">
        <v>0</v>
      </c>
      <c r="N67" s="277">
        <f>'33KV HT Cable'!J252</f>
        <v>0</v>
      </c>
      <c r="O67" s="410">
        <f t="shared" si="27"/>
        <v>14</v>
      </c>
      <c r="P67" s="276">
        <v>6</v>
      </c>
      <c r="Q67" s="409">
        <v>0</v>
      </c>
      <c r="R67" s="277"/>
      <c r="S67" s="410">
        <f t="shared" si="28"/>
        <v>6</v>
      </c>
      <c r="U67" s="413"/>
      <c r="V67" s="287"/>
      <c r="W67" s="409"/>
      <c r="X67" s="287"/>
      <c r="Y67" s="410"/>
    </row>
    <row r="68" spans="1:25" ht="17.25" thickBot="1" x14ac:dyDescent="0.3">
      <c r="A68" s="699" t="s">
        <v>656</v>
      </c>
      <c r="B68" s="700"/>
      <c r="C68" s="708"/>
      <c r="D68" s="411">
        <f>SUM(D53:D67)</f>
        <v>86015</v>
      </c>
      <c r="E68" s="411">
        <f>SUM(E53:E67)</f>
        <v>0</v>
      </c>
      <c r="F68" s="411">
        <f t="shared" ref="F68:S68" si="29">SUM(F53:F67)</f>
        <v>27300</v>
      </c>
      <c r="G68" s="411">
        <f t="shared" si="29"/>
        <v>58715</v>
      </c>
      <c r="H68" s="411">
        <f t="shared" si="29"/>
        <v>200810</v>
      </c>
      <c r="I68" s="411">
        <f t="shared" si="29"/>
        <v>0</v>
      </c>
      <c r="J68" s="411">
        <f t="shared" si="29"/>
        <v>76977</v>
      </c>
      <c r="K68" s="411">
        <f t="shared" si="29"/>
        <v>123833</v>
      </c>
      <c r="L68" s="411">
        <f t="shared" si="29"/>
        <v>230</v>
      </c>
      <c r="M68" s="411">
        <f t="shared" si="29"/>
        <v>0</v>
      </c>
      <c r="N68" s="411">
        <f t="shared" si="29"/>
        <v>0</v>
      </c>
      <c r="O68" s="411">
        <f t="shared" si="29"/>
        <v>230</v>
      </c>
      <c r="P68" s="411">
        <f t="shared" si="29"/>
        <v>146</v>
      </c>
      <c r="Q68" s="411">
        <f t="shared" si="29"/>
        <v>0</v>
      </c>
      <c r="R68" s="411">
        <f t="shared" si="29"/>
        <v>0</v>
      </c>
      <c r="S68" s="412">
        <f t="shared" si="29"/>
        <v>146</v>
      </c>
      <c r="U68" s="414" t="s">
        <v>618</v>
      </c>
      <c r="V68" s="411">
        <f>SUM(V53:V67)</f>
        <v>142770</v>
      </c>
      <c r="W68" s="411">
        <f t="shared" ref="W68:Y68" si="30">SUM(W53:W67)</f>
        <v>0</v>
      </c>
      <c r="X68" s="411">
        <f t="shared" si="30"/>
        <v>0</v>
      </c>
      <c r="Y68" s="412">
        <f t="shared" si="30"/>
        <v>142770</v>
      </c>
    </row>
    <row r="69" spans="1:25" ht="15.75" thickBot="1" x14ac:dyDescent="0.3"/>
    <row r="70" spans="1:25" x14ac:dyDescent="0.25">
      <c r="A70" s="696" t="s">
        <v>601</v>
      </c>
      <c r="B70" s="697" t="s">
        <v>657</v>
      </c>
      <c r="C70" s="698" t="s">
        <v>602</v>
      </c>
      <c r="D70" s="710" t="s">
        <v>14</v>
      </c>
      <c r="E70" s="697"/>
      <c r="F70" s="697"/>
      <c r="G70" s="698"/>
      <c r="H70" s="696" t="s">
        <v>603</v>
      </c>
      <c r="I70" s="697"/>
      <c r="J70" s="697"/>
      <c r="K70" s="698"/>
      <c r="L70" s="696" t="s">
        <v>224</v>
      </c>
      <c r="M70" s="697"/>
      <c r="N70" s="697"/>
      <c r="O70" s="698"/>
      <c r="P70" s="696" t="s">
        <v>604</v>
      </c>
      <c r="Q70" s="697"/>
      <c r="R70" s="697"/>
      <c r="S70" s="698"/>
      <c r="U70" s="696" t="s">
        <v>636</v>
      </c>
      <c r="V70" s="697" t="s">
        <v>222</v>
      </c>
      <c r="W70" s="697"/>
      <c r="X70" s="697"/>
      <c r="Y70" s="698"/>
    </row>
    <row r="71" spans="1:25" ht="30" x14ac:dyDescent="0.25">
      <c r="A71" s="702"/>
      <c r="B71" s="703"/>
      <c r="C71" s="709"/>
      <c r="D71" s="415" t="s">
        <v>288</v>
      </c>
      <c r="E71" s="259" t="s">
        <v>606</v>
      </c>
      <c r="F71" s="259" t="s">
        <v>201</v>
      </c>
      <c r="G71" s="260" t="s">
        <v>6</v>
      </c>
      <c r="H71" s="258" t="s">
        <v>288</v>
      </c>
      <c r="I71" s="259" t="s">
        <v>606</v>
      </c>
      <c r="J71" s="259" t="s">
        <v>201</v>
      </c>
      <c r="K71" s="260" t="s">
        <v>6</v>
      </c>
      <c r="L71" s="258" t="s">
        <v>288</v>
      </c>
      <c r="M71" s="259" t="s">
        <v>606</v>
      </c>
      <c r="N71" s="259" t="s">
        <v>201</v>
      </c>
      <c r="O71" s="260" t="s">
        <v>6</v>
      </c>
      <c r="P71" s="258" t="s">
        <v>288</v>
      </c>
      <c r="Q71" s="259" t="s">
        <v>606</v>
      </c>
      <c r="R71" s="259" t="s">
        <v>201</v>
      </c>
      <c r="S71" s="260" t="s">
        <v>6</v>
      </c>
      <c r="U71" s="702"/>
      <c r="V71" s="259" t="s">
        <v>288</v>
      </c>
      <c r="W71" s="259" t="s">
        <v>606</v>
      </c>
      <c r="X71" s="259" t="s">
        <v>201</v>
      </c>
      <c r="Y71" s="260" t="s">
        <v>6</v>
      </c>
    </row>
    <row r="72" spans="1:25" ht="21" x14ac:dyDescent="0.25">
      <c r="A72" s="261" t="s">
        <v>8</v>
      </c>
      <c r="B72" s="262" t="s">
        <v>212</v>
      </c>
      <c r="C72" s="265"/>
      <c r="D72" s="416"/>
      <c r="E72" s="262"/>
      <c r="F72" s="262"/>
      <c r="G72" s="265"/>
      <c r="H72" s="264"/>
      <c r="I72" s="262"/>
      <c r="J72" s="262"/>
      <c r="K72" s="265"/>
      <c r="L72" s="264"/>
      <c r="M72" s="262"/>
      <c r="N72" s="262"/>
      <c r="O72" s="265"/>
      <c r="P72" s="264"/>
      <c r="Q72" s="262"/>
      <c r="R72" s="262"/>
      <c r="S72" s="265"/>
      <c r="U72" s="264"/>
      <c r="V72" s="262"/>
      <c r="W72" s="262"/>
      <c r="X72" s="262"/>
      <c r="Y72" s="265"/>
    </row>
    <row r="73" spans="1:25" ht="15.75" thickBot="1" x14ac:dyDescent="0.3">
      <c r="A73" s="266">
        <v>1</v>
      </c>
      <c r="B73" s="267" t="s">
        <v>621</v>
      </c>
      <c r="C73" s="268" t="s">
        <v>622</v>
      </c>
      <c r="D73" s="417">
        <v>4211</v>
      </c>
      <c r="E73" s="270"/>
      <c r="F73" s="277">
        <v>3600</v>
      </c>
      <c r="G73" s="410">
        <f t="shared" ref="G73" si="31">D73-F73</f>
        <v>611</v>
      </c>
      <c r="H73" s="276">
        <v>4350</v>
      </c>
      <c r="I73" s="270"/>
      <c r="J73" s="277">
        <f>SUM('33KV HT Cable'!H262:H263)</f>
        <v>4350</v>
      </c>
      <c r="K73" s="410">
        <f t="shared" ref="K73" si="32">H73-J73</f>
        <v>0</v>
      </c>
      <c r="L73" s="276">
        <v>5</v>
      </c>
      <c r="M73" s="270"/>
      <c r="N73" s="277">
        <f>'33KV HT Cable'!J264</f>
        <v>5</v>
      </c>
      <c r="O73" s="410">
        <f t="shared" ref="O73" si="33">L73-N73</f>
        <v>0</v>
      </c>
      <c r="P73" s="269">
        <v>4</v>
      </c>
      <c r="Q73" s="270"/>
      <c r="R73" s="277">
        <f>'33KV HT Cable'!L264</f>
        <v>4</v>
      </c>
      <c r="S73" s="410">
        <f>P73-R73</f>
        <v>0</v>
      </c>
      <c r="U73" s="278" t="s">
        <v>658</v>
      </c>
      <c r="V73" s="5">
        <v>2225</v>
      </c>
      <c r="W73" s="270"/>
      <c r="X73" s="5">
        <v>2225</v>
      </c>
      <c r="Y73" s="271">
        <f t="shared" ref="Y73" si="34">V73-X73</f>
        <v>0</v>
      </c>
    </row>
    <row r="74" spans="1:25" ht="17.25" thickBot="1" x14ac:dyDescent="0.3">
      <c r="A74" s="699" t="s">
        <v>656</v>
      </c>
      <c r="B74" s="700"/>
      <c r="C74" s="708"/>
      <c r="D74" s="418">
        <f>SUM(D73)</f>
        <v>4211</v>
      </c>
      <c r="E74" s="418">
        <f t="shared" ref="E74:S74" si="35">SUM(E73)</f>
        <v>0</v>
      </c>
      <c r="F74" s="418">
        <f t="shared" si="35"/>
        <v>3600</v>
      </c>
      <c r="G74" s="418">
        <f t="shared" si="35"/>
        <v>611</v>
      </c>
      <c r="H74" s="418">
        <f t="shared" si="35"/>
        <v>4350</v>
      </c>
      <c r="I74" s="418">
        <f t="shared" si="35"/>
        <v>0</v>
      </c>
      <c r="J74" s="418">
        <f t="shared" si="35"/>
        <v>4350</v>
      </c>
      <c r="K74" s="418">
        <f t="shared" si="35"/>
        <v>0</v>
      </c>
      <c r="L74" s="418">
        <f t="shared" si="35"/>
        <v>5</v>
      </c>
      <c r="M74" s="418">
        <f t="shared" si="35"/>
        <v>0</v>
      </c>
      <c r="N74" s="418">
        <f t="shared" si="35"/>
        <v>5</v>
      </c>
      <c r="O74" s="418">
        <f t="shared" si="35"/>
        <v>0</v>
      </c>
      <c r="P74" s="418">
        <f t="shared" si="35"/>
        <v>4</v>
      </c>
      <c r="Q74" s="418">
        <f t="shared" si="35"/>
        <v>0</v>
      </c>
      <c r="R74" s="418">
        <f t="shared" si="35"/>
        <v>4</v>
      </c>
      <c r="S74" s="418">
        <f t="shared" si="35"/>
        <v>0</v>
      </c>
      <c r="U74" s="414" t="s">
        <v>618</v>
      </c>
      <c r="V74" s="418">
        <f t="shared" ref="V74" si="36">SUM(V73)</f>
        <v>2225</v>
      </c>
      <c r="W74" s="418">
        <f t="shared" ref="W74" si="37">SUM(W73)</f>
        <v>0</v>
      </c>
      <c r="X74" s="418">
        <f t="shared" ref="X74" si="38">SUM(X73)</f>
        <v>2225</v>
      </c>
      <c r="Y74" s="418">
        <f t="shared" ref="Y74" si="39">SUM(Y73)</f>
        <v>0</v>
      </c>
    </row>
  </sheetData>
  <mergeCells count="61">
    <mergeCell ref="L70:O70"/>
    <mergeCell ref="P70:S70"/>
    <mergeCell ref="U70:U71"/>
    <mergeCell ref="V70:Y70"/>
    <mergeCell ref="A74:C74"/>
    <mergeCell ref="A70:A71"/>
    <mergeCell ref="B70:B71"/>
    <mergeCell ref="C70:C71"/>
    <mergeCell ref="D70:G70"/>
    <mergeCell ref="H70:K70"/>
    <mergeCell ref="L50:O50"/>
    <mergeCell ref="P50:S50"/>
    <mergeCell ref="U50:U51"/>
    <mergeCell ref="V50:Y50"/>
    <mergeCell ref="A68:C68"/>
    <mergeCell ref="A50:A51"/>
    <mergeCell ref="B50:B51"/>
    <mergeCell ref="C50:C51"/>
    <mergeCell ref="D50:G50"/>
    <mergeCell ref="H50:K50"/>
    <mergeCell ref="L39:O39"/>
    <mergeCell ref="P39:S39"/>
    <mergeCell ref="U39:U40"/>
    <mergeCell ref="V39:Y39"/>
    <mergeCell ref="A48:C48"/>
    <mergeCell ref="A39:A40"/>
    <mergeCell ref="B39:B40"/>
    <mergeCell ref="C39:C40"/>
    <mergeCell ref="D39:G39"/>
    <mergeCell ref="H39:K39"/>
    <mergeCell ref="L25:O25"/>
    <mergeCell ref="P25:S25"/>
    <mergeCell ref="A36:C36"/>
    <mergeCell ref="U25:U26"/>
    <mergeCell ref="V25:Y25"/>
    <mergeCell ref="A25:A26"/>
    <mergeCell ref="B25:B26"/>
    <mergeCell ref="C25:C26"/>
    <mergeCell ref="D25:G25"/>
    <mergeCell ref="H25:K25"/>
    <mergeCell ref="A1:S1"/>
    <mergeCell ref="A2:A3"/>
    <mergeCell ref="B2:B3"/>
    <mergeCell ref="C2:C3"/>
    <mergeCell ref="D2:G2"/>
    <mergeCell ref="H2:K2"/>
    <mergeCell ref="L2:O2"/>
    <mergeCell ref="P2:S2"/>
    <mergeCell ref="L11:O11"/>
    <mergeCell ref="P11:S11"/>
    <mergeCell ref="A22:C22"/>
    <mergeCell ref="U2:U3"/>
    <mergeCell ref="V2:Y2"/>
    <mergeCell ref="U11:U12"/>
    <mergeCell ref="V11:Y11"/>
    <mergeCell ref="A9:C9"/>
    <mergeCell ref="A11:A12"/>
    <mergeCell ref="B11:B12"/>
    <mergeCell ref="C11:C12"/>
    <mergeCell ref="D11:G11"/>
    <mergeCell ref="H11:K11"/>
  </mergeCells>
  <phoneticPr fontId="6" type="noConversion"/>
  <conditionalFormatting sqref="Z1">
    <cfRule type="expression" dxfId="94" priority="1">
      <formula>Z$2=TODAY()</formula>
    </cfRule>
  </conditionalFormatting>
  <conditionalFormatting sqref="AC1:XFD1048576">
    <cfRule type="expression" dxfId="93" priority="2">
      <formula>AC$2=TODAY()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DA22-A61E-4D5F-81FC-87D8159AAD5E}">
  <sheetPr>
    <pageSetUpPr fitToPage="1"/>
  </sheetPr>
  <dimension ref="A2:M264"/>
  <sheetViews>
    <sheetView zoomScale="109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79" sqref="H179"/>
    </sheetView>
  </sheetViews>
  <sheetFormatPr defaultRowHeight="15" x14ac:dyDescent="0.25"/>
  <cols>
    <col min="1" max="1" width="10" style="317" bestFit="1" customWidth="1"/>
    <col min="2" max="2" width="23.140625" style="317" customWidth="1"/>
    <col min="3" max="3" width="26.140625" style="317" customWidth="1"/>
    <col min="4" max="4" width="25" style="317" customWidth="1"/>
    <col min="5" max="5" width="18.42578125" style="317" bestFit="1" customWidth="1"/>
    <col min="6" max="6" width="14.7109375" style="317" bestFit="1" customWidth="1"/>
    <col min="7" max="7" width="9.140625" style="317"/>
    <col min="8" max="8" width="13.7109375" style="317" customWidth="1"/>
    <col min="9" max="9" width="10" style="317" bestFit="1" customWidth="1"/>
    <col min="10" max="10" width="11.7109375" style="317" customWidth="1"/>
    <col min="11" max="11" width="10.5703125" style="317" customWidth="1"/>
    <col min="12" max="12" width="14.85546875" style="317" customWidth="1"/>
    <col min="13" max="13" width="11" style="317" customWidth="1"/>
    <col min="14" max="16384" width="9.140625" style="317"/>
  </cols>
  <sheetData>
    <row r="2" spans="1:13" ht="27" x14ac:dyDescent="0.25">
      <c r="A2" s="381" t="s">
        <v>659</v>
      </c>
      <c r="B2" s="382" t="s">
        <v>660</v>
      </c>
      <c r="C2" s="383" t="s">
        <v>661</v>
      </c>
      <c r="D2" s="384" t="s">
        <v>662</v>
      </c>
      <c r="E2" s="385" t="s">
        <v>663</v>
      </c>
      <c r="F2" s="386" t="s">
        <v>664</v>
      </c>
      <c r="G2" s="318" t="s">
        <v>606</v>
      </c>
      <c r="H2" s="318" t="s">
        <v>201</v>
      </c>
      <c r="I2" s="318" t="s">
        <v>6</v>
      </c>
      <c r="J2" s="318" t="s">
        <v>665</v>
      </c>
      <c r="K2" s="318" t="s">
        <v>666</v>
      </c>
      <c r="L2" s="318" t="s">
        <v>667</v>
      </c>
      <c r="M2" s="318" t="s">
        <v>668</v>
      </c>
    </row>
    <row r="3" spans="1:13" x14ac:dyDescent="0.25">
      <c r="A3" s="355"/>
      <c r="B3" s="355" t="s">
        <v>210</v>
      </c>
    </row>
    <row r="4" spans="1:13" x14ac:dyDescent="0.25">
      <c r="A4" s="319" t="s">
        <v>525</v>
      </c>
      <c r="B4" s="320" t="s">
        <v>669</v>
      </c>
      <c r="C4" s="321"/>
      <c r="D4" s="363"/>
      <c r="E4" s="322"/>
      <c r="F4" s="322"/>
      <c r="G4" s="323"/>
      <c r="H4" s="323"/>
      <c r="I4" s="323"/>
      <c r="J4" s="323"/>
      <c r="K4" s="323"/>
      <c r="L4" s="323"/>
      <c r="M4" s="323"/>
    </row>
    <row r="5" spans="1:13" x14ac:dyDescent="0.25">
      <c r="A5" s="324">
        <v>1</v>
      </c>
      <c r="B5" s="357" t="s">
        <v>670</v>
      </c>
      <c r="C5" s="357" t="s">
        <v>671</v>
      </c>
      <c r="D5" s="325">
        <v>1425</v>
      </c>
      <c r="E5" s="324">
        <v>2</v>
      </c>
      <c r="F5" s="325">
        <v>1</v>
      </c>
      <c r="G5" s="326"/>
      <c r="H5" s="326">
        <v>1200</v>
      </c>
      <c r="I5" s="327">
        <f>D5-H5</f>
        <v>225</v>
      </c>
      <c r="J5" s="326"/>
      <c r="K5" s="327">
        <f>F5-J5</f>
        <v>1</v>
      </c>
      <c r="L5" s="326">
        <v>1</v>
      </c>
      <c r="M5" s="327">
        <f>E5-L5</f>
        <v>1</v>
      </c>
    </row>
    <row r="6" spans="1:13" x14ac:dyDescent="0.25">
      <c r="A6" s="324">
        <v>2</v>
      </c>
      <c r="B6" s="357" t="s">
        <v>672</v>
      </c>
      <c r="C6" s="357" t="s">
        <v>673</v>
      </c>
      <c r="D6" s="325">
        <v>1410</v>
      </c>
      <c r="E6" s="324">
        <v>2</v>
      </c>
      <c r="F6" s="325">
        <v>1</v>
      </c>
      <c r="G6" s="326"/>
      <c r="H6" s="326">
        <v>1200</v>
      </c>
      <c r="I6" s="327">
        <f>D6-H6</f>
        <v>210</v>
      </c>
      <c r="J6" s="326">
        <v>1</v>
      </c>
      <c r="K6" s="327">
        <f t="shared" ref="K6:K24" si="0">F6-J6</f>
        <v>0</v>
      </c>
      <c r="L6" s="326">
        <v>1</v>
      </c>
      <c r="M6" s="327">
        <f t="shared" ref="M6:M9" si="1">E6-L6</f>
        <v>1</v>
      </c>
    </row>
    <row r="7" spans="1:13" x14ac:dyDescent="0.25">
      <c r="A7" s="324">
        <v>3</v>
      </c>
      <c r="B7" s="357" t="s">
        <v>673</v>
      </c>
      <c r="C7" s="357" t="s">
        <v>674</v>
      </c>
      <c r="D7" s="325">
        <v>7580</v>
      </c>
      <c r="E7" s="324">
        <v>2</v>
      </c>
      <c r="F7" s="325">
        <v>10</v>
      </c>
      <c r="G7" s="326">
        <v>775</v>
      </c>
      <c r="H7" s="326">
        <v>4200</v>
      </c>
      <c r="I7" s="327">
        <f>D7-H7</f>
        <v>3380</v>
      </c>
      <c r="J7" s="326"/>
      <c r="K7" s="327">
        <f t="shared" si="0"/>
        <v>10</v>
      </c>
      <c r="L7" s="326">
        <v>1</v>
      </c>
      <c r="M7" s="327">
        <f t="shared" si="1"/>
        <v>1</v>
      </c>
    </row>
    <row r="8" spans="1:13" x14ac:dyDescent="0.25">
      <c r="A8" s="324">
        <v>4</v>
      </c>
      <c r="B8" s="357" t="s">
        <v>675</v>
      </c>
      <c r="C8" s="357" t="s">
        <v>676</v>
      </c>
      <c r="D8" s="325">
        <v>1460</v>
      </c>
      <c r="E8" s="324">
        <v>2</v>
      </c>
      <c r="F8" s="325">
        <v>1</v>
      </c>
      <c r="G8" s="326"/>
      <c r="H8" s="326"/>
      <c r="I8" s="327">
        <f>D8-H8</f>
        <v>1460</v>
      </c>
      <c r="J8" s="326"/>
      <c r="K8" s="327">
        <f t="shared" si="0"/>
        <v>1</v>
      </c>
      <c r="L8" s="326"/>
      <c r="M8" s="327">
        <f t="shared" si="1"/>
        <v>2</v>
      </c>
    </row>
    <row r="9" spans="1:13" x14ac:dyDescent="0.25">
      <c r="A9" s="324">
        <v>5</v>
      </c>
      <c r="B9" s="357" t="s">
        <v>677</v>
      </c>
      <c r="C9" s="357" t="s">
        <v>674</v>
      </c>
      <c r="D9" s="325">
        <v>5925</v>
      </c>
      <c r="E9" s="324">
        <v>2</v>
      </c>
      <c r="F9" s="325">
        <v>7</v>
      </c>
      <c r="G9" s="326">
        <v>750</v>
      </c>
      <c r="H9" s="326">
        <v>4000</v>
      </c>
      <c r="I9" s="327">
        <f>D9-H9</f>
        <v>1925</v>
      </c>
      <c r="J9" s="326"/>
      <c r="K9" s="327">
        <f t="shared" si="0"/>
        <v>7</v>
      </c>
      <c r="L9" s="326">
        <v>1</v>
      </c>
      <c r="M9" s="327">
        <f t="shared" si="1"/>
        <v>1</v>
      </c>
    </row>
    <row r="10" spans="1:13" x14ac:dyDescent="0.25">
      <c r="A10" s="328" t="s">
        <v>678</v>
      </c>
      <c r="B10" s="320" t="s">
        <v>679</v>
      </c>
      <c r="C10" s="329"/>
      <c r="D10" s="363"/>
      <c r="E10" s="322"/>
      <c r="F10" s="330"/>
      <c r="G10" s="330"/>
      <c r="H10" s="330"/>
      <c r="I10" s="330"/>
      <c r="J10" s="330"/>
      <c r="K10" s="330"/>
      <c r="L10" s="330"/>
      <c r="M10" s="330"/>
    </row>
    <row r="11" spans="1:13" x14ac:dyDescent="0.25">
      <c r="A11" s="324">
        <v>1</v>
      </c>
      <c r="B11" s="357" t="s">
        <v>680</v>
      </c>
      <c r="C11" s="357" t="s">
        <v>681</v>
      </c>
      <c r="D11" s="325">
        <v>4580</v>
      </c>
      <c r="E11" s="324">
        <v>2</v>
      </c>
      <c r="F11" s="325">
        <v>6</v>
      </c>
      <c r="G11" s="326"/>
      <c r="H11" s="326">
        <f>3400+1180</f>
        <v>4580</v>
      </c>
      <c r="I11" s="327">
        <f>D11-H11</f>
        <v>0</v>
      </c>
      <c r="J11" s="326">
        <v>3</v>
      </c>
      <c r="K11" s="327">
        <f t="shared" si="0"/>
        <v>3</v>
      </c>
      <c r="L11" s="326"/>
      <c r="M11" s="327">
        <f t="shared" ref="M11:M15" si="2">E11-L11</f>
        <v>2</v>
      </c>
    </row>
    <row r="12" spans="1:13" x14ac:dyDescent="0.25">
      <c r="A12" s="324">
        <v>2</v>
      </c>
      <c r="B12" s="357" t="s">
        <v>682</v>
      </c>
      <c r="C12" s="357" t="s">
        <v>683</v>
      </c>
      <c r="D12" s="325">
        <v>7820</v>
      </c>
      <c r="E12" s="324">
        <v>2</v>
      </c>
      <c r="F12" s="325">
        <v>10</v>
      </c>
      <c r="G12" s="326"/>
      <c r="H12" s="326">
        <v>7820</v>
      </c>
      <c r="I12" s="327">
        <f>D12-H12</f>
        <v>0</v>
      </c>
      <c r="J12" s="326">
        <v>10</v>
      </c>
      <c r="K12" s="327">
        <f t="shared" si="0"/>
        <v>0</v>
      </c>
      <c r="L12" s="326">
        <v>2</v>
      </c>
      <c r="M12" s="327">
        <f t="shared" si="2"/>
        <v>0</v>
      </c>
    </row>
    <row r="13" spans="1:13" x14ac:dyDescent="0.25">
      <c r="A13" s="324">
        <v>3</v>
      </c>
      <c r="B13" s="357" t="s">
        <v>684</v>
      </c>
      <c r="C13" s="357" t="s">
        <v>685</v>
      </c>
      <c r="D13" s="325">
        <v>2575</v>
      </c>
      <c r="E13" s="324">
        <v>2</v>
      </c>
      <c r="F13" s="325">
        <v>3</v>
      </c>
      <c r="G13" s="326"/>
      <c r="H13" s="326">
        <f>2500+75</f>
        <v>2575</v>
      </c>
      <c r="I13" s="327">
        <f>D13-H13</f>
        <v>0</v>
      </c>
      <c r="J13" s="326">
        <v>3</v>
      </c>
      <c r="K13" s="327">
        <f t="shared" si="0"/>
        <v>0</v>
      </c>
      <c r="L13" s="326">
        <v>2</v>
      </c>
      <c r="M13" s="327">
        <f t="shared" si="2"/>
        <v>0</v>
      </c>
    </row>
    <row r="14" spans="1:13" x14ac:dyDescent="0.25">
      <c r="A14" s="324">
        <v>4</v>
      </c>
      <c r="B14" s="357" t="s">
        <v>686</v>
      </c>
      <c r="C14" s="357" t="s">
        <v>687</v>
      </c>
      <c r="D14" s="325">
        <v>1370</v>
      </c>
      <c r="E14" s="324">
        <v>2</v>
      </c>
      <c r="F14" s="325">
        <v>1</v>
      </c>
      <c r="G14" s="326"/>
      <c r="H14" s="326">
        <f>1300+70</f>
        <v>1370</v>
      </c>
      <c r="I14" s="327">
        <f>D14-H14</f>
        <v>0</v>
      </c>
      <c r="J14" s="326">
        <v>1</v>
      </c>
      <c r="K14" s="327">
        <f t="shared" si="0"/>
        <v>0</v>
      </c>
      <c r="L14" s="326">
        <v>2</v>
      </c>
      <c r="M14" s="327">
        <f t="shared" si="2"/>
        <v>0</v>
      </c>
    </row>
    <row r="15" spans="1:13" x14ac:dyDescent="0.25">
      <c r="A15" s="324">
        <v>5</v>
      </c>
      <c r="B15" s="357" t="s">
        <v>688</v>
      </c>
      <c r="C15" s="357" t="s">
        <v>683</v>
      </c>
      <c r="D15" s="325">
        <v>6980</v>
      </c>
      <c r="E15" s="324">
        <v>2</v>
      </c>
      <c r="F15" s="325">
        <v>9</v>
      </c>
      <c r="G15" s="326"/>
      <c r="H15" s="326">
        <v>6980</v>
      </c>
      <c r="I15" s="327">
        <f>D15-H15</f>
        <v>0</v>
      </c>
      <c r="J15" s="326">
        <v>9</v>
      </c>
      <c r="K15" s="327">
        <f t="shared" si="0"/>
        <v>0</v>
      </c>
      <c r="L15" s="326">
        <v>2</v>
      </c>
      <c r="M15" s="327">
        <f t="shared" si="2"/>
        <v>0</v>
      </c>
    </row>
    <row r="16" spans="1:13" x14ac:dyDescent="0.25">
      <c r="A16" s="328" t="s">
        <v>689</v>
      </c>
      <c r="B16" s="320" t="s">
        <v>690</v>
      </c>
      <c r="C16" s="331"/>
      <c r="D16" s="363"/>
      <c r="E16" s="322"/>
      <c r="F16" s="330"/>
      <c r="G16" s="330"/>
      <c r="H16" s="330"/>
      <c r="I16" s="330"/>
      <c r="J16" s="330"/>
      <c r="K16" s="330"/>
      <c r="L16" s="330"/>
      <c r="M16" s="330"/>
    </row>
    <row r="17" spans="1:13" x14ac:dyDescent="0.25">
      <c r="A17" s="324">
        <v>1</v>
      </c>
      <c r="B17" s="358" t="s">
        <v>691</v>
      </c>
      <c r="C17" s="357" t="s">
        <v>692</v>
      </c>
      <c r="D17" s="325">
        <v>1830</v>
      </c>
      <c r="E17" s="324">
        <v>2</v>
      </c>
      <c r="F17" s="325">
        <v>2</v>
      </c>
      <c r="G17" s="326"/>
      <c r="H17" s="326">
        <f>700+1130</f>
        <v>1830</v>
      </c>
      <c r="I17" s="327">
        <f>D17-H17</f>
        <v>0</v>
      </c>
      <c r="J17" s="326">
        <v>2</v>
      </c>
      <c r="K17" s="327">
        <f t="shared" si="0"/>
        <v>0</v>
      </c>
      <c r="L17" s="326">
        <v>2</v>
      </c>
      <c r="M17" s="327">
        <f t="shared" ref="M17:M18" si="3">E17-L17</f>
        <v>0</v>
      </c>
    </row>
    <row r="18" spans="1:13" x14ac:dyDescent="0.25">
      <c r="A18" s="324">
        <v>2</v>
      </c>
      <c r="B18" s="357" t="s">
        <v>693</v>
      </c>
      <c r="C18" s="357" t="s">
        <v>694</v>
      </c>
      <c r="D18" s="325">
        <v>5615</v>
      </c>
      <c r="E18" s="324">
        <v>2</v>
      </c>
      <c r="F18" s="325">
        <v>7</v>
      </c>
      <c r="G18" s="326"/>
      <c r="H18" s="326">
        <v>5615</v>
      </c>
      <c r="I18" s="327">
        <f>D18-H18</f>
        <v>0</v>
      </c>
      <c r="J18" s="326">
        <v>9</v>
      </c>
      <c r="K18" s="327">
        <f t="shared" si="0"/>
        <v>-2</v>
      </c>
      <c r="L18" s="326">
        <v>2</v>
      </c>
      <c r="M18" s="327">
        <f t="shared" si="3"/>
        <v>0</v>
      </c>
    </row>
    <row r="19" spans="1:13" x14ac:dyDescent="0.25">
      <c r="A19" s="328" t="s">
        <v>695</v>
      </c>
      <c r="B19" s="320" t="s">
        <v>696</v>
      </c>
      <c r="C19" s="329"/>
      <c r="D19" s="363"/>
      <c r="E19" s="322"/>
      <c r="F19" s="330"/>
      <c r="G19" s="330"/>
      <c r="H19" s="330"/>
      <c r="I19" s="330"/>
      <c r="J19" s="330"/>
      <c r="K19" s="330"/>
      <c r="L19" s="330"/>
      <c r="M19" s="330"/>
    </row>
    <row r="20" spans="1:13" x14ac:dyDescent="0.25">
      <c r="A20" s="324">
        <v>1</v>
      </c>
      <c r="B20" s="357" t="s">
        <v>697</v>
      </c>
      <c r="C20" s="357" t="s">
        <v>698</v>
      </c>
      <c r="D20" s="325">
        <v>1335</v>
      </c>
      <c r="E20" s="324">
        <v>2</v>
      </c>
      <c r="F20" s="325">
        <v>1</v>
      </c>
      <c r="G20" s="326"/>
      <c r="H20" s="326">
        <f>1300+35</f>
        <v>1335</v>
      </c>
      <c r="I20" s="327">
        <f>D20-H20</f>
        <v>0</v>
      </c>
      <c r="J20" s="326">
        <v>1</v>
      </c>
      <c r="K20" s="327">
        <f t="shared" si="0"/>
        <v>0</v>
      </c>
      <c r="L20" s="326">
        <v>2</v>
      </c>
      <c r="M20" s="327">
        <f t="shared" ref="M20:M24" si="4">E20-L20</f>
        <v>0</v>
      </c>
    </row>
    <row r="21" spans="1:13" x14ac:dyDescent="0.25">
      <c r="A21" s="324">
        <v>2</v>
      </c>
      <c r="B21" s="357" t="s">
        <v>699</v>
      </c>
      <c r="C21" s="357" t="s">
        <v>700</v>
      </c>
      <c r="D21" s="325">
        <v>1145</v>
      </c>
      <c r="E21" s="324">
        <v>2</v>
      </c>
      <c r="F21" s="325">
        <v>1</v>
      </c>
      <c r="G21" s="326"/>
      <c r="H21" s="326">
        <f>400+745</f>
        <v>1145</v>
      </c>
      <c r="I21" s="327">
        <f>D21-H21</f>
        <v>0</v>
      </c>
      <c r="J21" s="326">
        <v>1</v>
      </c>
      <c r="K21" s="327">
        <f t="shared" si="0"/>
        <v>0</v>
      </c>
      <c r="L21" s="326">
        <v>2</v>
      </c>
      <c r="M21" s="327">
        <f t="shared" si="4"/>
        <v>0</v>
      </c>
    </row>
    <row r="22" spans="1:13" x14ac:dyDescent="0.25">
      <c r="A22" s="324">
        <v>3</v>
      </c>
      <c r="B22" s="357" t="s">
        <v>701</v>
      </c>
      <c r="C22" s="357" t="s">
        <v>702</v>
      </c>
      <c r="D22" s="325">
        <v>3785</v>
      </c>
      <c r="E22" s="324">
        <v>2</v>
      </c>
      <c r="F22" s="325">
        <v>5</v>
      </c>
      <c r="G22" s="326"/>
      <c r="H22" s="326">
        <v>3785</v>
      </c>
      <c r="I22" s="327">
        <f>D22-H22</f>
        <v>0</v>
      </c>
      <c r="J22" s="326">
        <v>5</v>
      </c>
      <c r="K22" s="327">
        <f t="shared" si="0"/>
        <v>0</v>
      </c>
      <c r="L22" s="326">
        <v>2</v>
      </c>
      <c r="M22" s="327">
        <f t="shared" si="4"/>
        <v>0</v>
      </c>
    </row>
    <row r="23" spans="1:13" x14ac:dyDescent="0.25">
      <c r="A23" s="324">
        <v>4</v>
      </c>
      <c r="B23" s="357" t="s">
        <v>703</v>
      </c>
      <c r="C23" s="357" t="s">
        <v>704</v>
      </c>
      <c r="D23" s="325">
        <v>3100</v>
      </c>
      <c r="E23" s="324">
        <v>2</v>
      </c>
      <c r="F23" s="325">
        <v>4</v>
      </c>
      <c r="G23" s="326"/>
      <c r="H23" s="326">
        <f>2400+200+100+100+100+200</f>
        <v>3100</v>
      </c>
      <c r="I23" s="327">
        <f>D23-H23</f>
        <v>0</v>
      </c>
      <c r="J23" s="326">
        <v>4</v>
      </c>
      <c r="K23" s="327">
        <f t="shared" si="0"/>
        <v>0</v>
      </c>
      <c r="L23" s="326">
        <v>2</v>
      </c>
      <c r="M23" s="327">
        <f t="shared" si="4"/>
        <v>0</v>
      </c>
    </row>
    <row r="24" spans="1:13" x14ac:dyDescent="0.25">
      <c r="A24" s="332">
        <v>5</v>
      </c>
      <c r="B24" s="359" t="s">
        <v>705</v>
      </c>
      <c r="C24" s="359" t="s">
        <v>702</v>
      </c>
      <c r="D24" s="333">
        <v>3995</v>
      </c>
      <c r="E24" s="332">
        <v>2</v>
      </c>
      <c r="F24" s="333">
        <v>5</v>
      </c>
      <c r="G24" s="326"/>
      <c r="H24" s="326">
        <v>3995</v>
      </c>
      <c r="I24" s="327">
        <f>D24-H24</f>
        <v>0</v>
      </c>
      <c r="J24" s="326">
        <v>5</v>
      </c>
      <c r="K24" s="327">
        <f t="shared" si="0"/>
        <v>0</v>
      </c>
      <c r="L24" s="326">
        <v>2</v>
      </c>
      <c r="M24" s="327">
        <f t="shared" si="4"/>
        <v>0</v>
      </c>
    </row>
    <row r="25" spans="1:13" x14ac:dyDescent="0.25">
      <c r="A25" s="711" t="s">
        <v>618</v>
      </c>
      <c r="B25" s="711"/>
      <c r="C25" s="711"/>
      <c r="D25" s="364">
        <f>SUM(D5:D24)</f>
        <v>61930</v>
      </c>
      <c r="E25" s="334">
        <f>SUM(E5:E24)</f>
        <v>34</v>
      </c>
      <c r="F25" s="335">
        <f>SUM(F5:F24)</f>
        <v>74</v>
      </c>
      <c r="G25" s="335">
        <f>SUM(G5:G24)</f>
        <v>1525</v>
      </c>
      <c r="H25" s="335">
        <f>SUM(H5:H24)</f>
        <v>54730</v>
      </c>
      <c r="I25" s="335">
        <f t="shared" ref="I25:M25" si="5">SUM(I5:I24)</f>
        <v>7200</v>
      </c>
      <c r="J25" s="335">
        <f t="shared" si="5"/>
        <v>54</v>
      </c>
      <c r="K25" s="335">
        <f t="shared" si="5"/>
        <v>20</v>
      </c>
      <c r="L25" s="335">
        <f t="shared" si="5"/>
        <v>26</v>
      </c>
      <c r="M25" s="335">
        <f t="shared" si="5"/>
        <v>8</v>
      </c>
    </row>
    <row r="27" spans="1:13" ht="16.5" x14ac:dyDescent="0.25">
      <c r="A27" s="369"/>
      <c r="B27" s="369" t="s">
        <v>706</v>
      </c>
      <c r="C27" s="20"/>
      <c r="D27" s="20"/>
      <c r="E27" s="20"/>
      <c r="F27" s="20"/>
    </row>
    <row r="28" spans="1:13" ht="27" x14ac:dyDescent="0.25">
      <c r="A28" s="374" t="s">
        <v>659</v>
      </c>
      <c r="B28" s="375" t="s">
        <v>660</v>
      </c>
      <c r="C28" s="376" t="s">
        <v>661</v>
      </c>
      <c r="D28" s="376" t="s">
        <v>662</v>
      </c>
      <c r="E28" s="377" t="s">
        <v>663</v>
      </c>
      <c r="F28" s="378" t="s">
        <v>664</v>
      </c>
      <c r="G28" s="379" t="s">
        <v>606</v>
      </c>
      <c r="H28" s="379" t="s">
        <v>201</v>
      </c>
      <c r="I28" s="379" t="s">
        <v>6</v>
      </c>
      <c r="J28" s="379" t="s">
        <v>665</v>
      </c>
      <c r="K28" s="379" t="s">
        <v>666</v>
      </c>
      <c r="L28" s="379" t="s">
        <v>667</v>
      </c>
      <c r="M28" s="380" t="s">
        <v>668</v>
      </c>
    </row>
    <row r="29" spans="1:13" x14ac:dyDescent="0.25">
      <c r="A29" s="370" t="s">
        <v>525</v>
      </c>
      <c r="B29" s="320" t="s">
        <v>707</v>
      </c>
      <c r="C29" s="330"/>
      <c r="D29" s="363"/>
      <c r="E29" s="322"/>
      <c r="F29" s="330"/>
      <c r="G29" s="330"/>
      <c r="H29" s="330"/>
      <c r="I29" s="330"/>
      <c r="J29" s="330"/>
      <c r="K29" s="330"/>
      <c r="L29" s="330"/>
      <c r="M29" s="371"/>
    </row>
    <row r="30" spans="1:13" x14ac:dyDescent="0.25">
      <c r="A30" s="372">
        <v>1</v>
      </c>
      <c r="B30" s="357" t="s">
        <v>708</v>
      </c>
      <c r="C30" s="357" t="s">
        <v>709</v>
      </c>
      <c r="D30" s="325">
        <v>1225</v>
      </c>
      <c r="E30" s="324">
        <v>2</v>
      </c>
      <c r="F30" s="325">
        <v>1</v>
      </c>
      <c r="G30" s="326"/>
      <c r="H30" s="326">
        <v>1225</v>
      </c>
      <c r="I30" s="327">
        <f>D30-H30</f>
        <v>0</v>
      </c>
      <c r="J30" s="326">
        <v>1</v>
      </c>
      <c r="K30" s="327">
        <f>F30-J30</f>
        <v>0</v>
      </c>
      <c r="L30" s="326">
        <v>2</v>
      </c>
      <c r="M30" s="327">
        <f>E30-L30</f>
        <v>0</v>
      </c>
    </row>
    <row r="31" spans="1:13" x14ac:dyDescent="0.25">
      <c r="A31" s="372">
        <v>2</v>
      </c>
      <c r="B31" s="357" t="s">
        <v>710</v>
      </c>
      <c r="C31" s="357" t="s">
        <v>711</v>
      </c>
      <c r="D31" s="325">
        <v>1190</v>
      </c>
      <c r="E31" s="324">
        <v>2</v>
      </c>
      <c r="F31" s="325">
        <v>1</v>
      </c>
      <c r="G31" s="326"/>
      <c r="H31" s="326">
        <v>1190</v>
      </c>
      <c r="I31" s="327">
        <f>D31-H31</f>
        <v>0</v>
      </c>
      <c r="J31" s="326">
        <v>1</v>
      </c>
      <c r="K31" s="327">
        <f t="shared" ref="K31:K34" si="6">F31-J31</f>
        <v>0</v>
      </c>
      <c r="L31" s="326">
        <v>2</v>
      </c>
      <c r="M31" s="327">
        <f t="shared" ref="M31:M34" si="7">E31-L31</f>
        <v>0</v>
      </c>
    </row>
    <row r="32" spans="1:13" x14ac:dyDescent="0.25">
      <c r="A32" s="372">
        <v>3</v>
      </c>
      <c r="B32" s="357" t="s">
        <v>711</v>
      </c>
      <c r="C32" s="357" t="s">
        <v>712</v>
      </c>
      <c r="D32" s="325">
        <v>6179</v>
      </c>
      <c r="E32" s="324">
        <v>2</v>
      </c>
      <c r="F32" s="325">
        <v>7</v>
      </c>
      <c r="G32" s="326"/>
      <c r="H32" s="326">
        <v>6179</v>
      </c>
      <c r="I32" s="327">
        <f>D32-H32</f>
        <v>0</v>
      </c>
      <c r="J32" s="326">
        <v>7</v>
      </c>
      <c r="K32" s="327">
        <f t="shared" si="6"/>
        <v>0</v>
      </c>
      <c r="L32" s="326">
        <v>2</v>
      </c>
      <c r="M32" s="327">
        <f t="shared" si="7"/>
        <v>0</v>
      </c>
    </row>
    <row r="33" spans="1:13" x14ac:dyDescent="0.25">
      <c r="A33" s="372">
        <v>4</v>
      </c>
      <c r="B33" s="357" t="s">
        <v>713</v>
      </c>
      <c r="C33" s="357" t="s">
        <v>714</v>
      </c>
      <c r="D33" s="325">
        <v>2595</v>
      </c>
      <c r="E33" s="324">
        <v>2</v>
      </c>
      <c r="F33" s="325">
        <v>3</v>
      </c>
      <c r="G33" s="326"/>
      <c r="H33" s="326">
        <v>2595</v>
      </c>
      <c r="I33" s="327">
        <f>D33-H33</f>
        <v>0</v>
      </c>
      <c r="J33" s="326">
        <v>3</v>
      </c>
      <c r="K33" s="327">
        <f t="shared" si="6"/>
        <v>0</v>
      </c>
      <c r="L33" s="326">
        <v>2</v>
      </c>
      <c r="M33" s="327">
        <f t="shared" si="7"/>
        <v>0</v>
      </c>
    </row>
    <row r="34" spans="1:13" x14ac:dyDescent="0.25">
      <c r="A34" s="372">
        <v>5</v>
      </c>
      <c r="B34" s="357" t="s">
        <v>715</v>
      </c>
      <c r="C34" s="357" t="s">
        <v>712</v>
      </c>
      <c r="D34" s="325">
        <v>4728</v>
      </c>
      <c r="E34" s="324">
        <v>2</v>
      </c>
      <c r="F34" s="325">
        <v>6</v>
      </c>
      <c r="G34" s="326"/>
      <c r="H34" s="326">
        <v>4728</v>
      </c>
      <c r="I34" s="327">
        <f>D34-H34</f>
        <v>0</v>
      </c>
      <c r="J34" s="326">
        <v>6</v>
      </c>
      <c r="K34" s="327">
        <f t="shared" si="6"/>
        <v>0</v>
      </c>
      <c r="L34" s="326">
        <v>2</v>
      </c>
      <c r="M34" s="327">
        <f t="shared" si="7"/>
        <v>0</v>
      </c>
    </row>
    <row r="35" spans="1:13" x14ac:dyDescent="0.25">
      <c r="A35" s="373" t="s">
        <v>678</v>
      </c>
      <c r="B35" s="320" t="s">
        <v>716</v>
      </c>
      <c r="C35" s="330"/>
      <c r="D35" s="363"/>
      <c r="E35" s="322"/>
      <c r="F35" s="330"/>
      <c r="G35" s="330"/>
      <c r="H35" s="330"/>
      <c r="I35" s="330"/>
      <c r="J35" s="330"/>
      <c r="K35" s="330"/>
      <c r="L35" s="330"/>
      <c r="M35" s="371"/>
    </row>
    <row r="36" spans="1:13" x14ac:dyDescent="0.25">
      <c r="A36" s="372">
        <v>1</v>
      </c>
      <c r="B36" s="357" t="s">
        <v>717</v>
      </c>
      <c r="C36" s="357" t="s">
        <v>718</v>
      </c>
      <c r="D36" s="325">
        <v>2455</v>
      </c>
      <c r="E36" s="324">
        <v>2</v>
      </c>
      <c r="F36" s="325">
        <v>3</v>
      </c>
      <c r="G36" s="326"/>
      <c r="H36" s="326">
        <v>2455</v>
      </c>
      <c r="I36" s="327">
        <f>D36-H36</f>
        <v>0</v>
      </c>
      <c r="J36" s="326">
        <v>3</v>
      </c>
      <c r="K36" s="327">
        <f t="shared" ref="K36:K39" si="8">F36-J36</f>
        <v>0</v>
      </c>
      <c r="L36" s="326">
        <v>2</v>
      </c>
      <c r="M36" s="327">
        <f t="shared" ref="M36:M39" si="9">E36-L36</f>
        <v>0</v>
      </c>
    </row>
    <row r="37" spans="1:13" x14ac:dyDescent="0.25">
      <c r="A37" s="372">
        <v>2</v>
      </c>
      <c r="B37" s="357" t="s">
        <v>719</v>
      </c>
      <c r="C37" s="357" t="s">
        <v>720</v>
      </c>
      <c r="D37" s="325">
        <v>3590</v>
      </c>
      <c r="E37" s="324">
        <v>2</v>
      </c>
      <c r="F37" s="325">
        <v>4</v>
      </c>
      <c r="G37" s="326"/>
      <c r="H37" s="326">
        <v>3590</v>
      </c>
      <c r="I37" s="327">
        <f>D37-H37</f>
        <v>0</v>
      </c>
      <c r="J37" s="326">
        <v>4</v>
      </c>
      <c r="K37" s="327">
        <f t="shared" si="8"/>
        <v>0</v>
      </c>
      <c r="L37" s="326">
        <v>2</v>
      </c>
      <c r="M37" s="327">
        <f t="shared" si="9"/>
        <v>0</v>
      </c>
    </row>
    <row r="38" spans="1:13" x14ac:dyDescent="0.25">
      <c r="A38" s="372">
        <v>3</v>
      </c>
      <c r="B38" s="357" t="s">
        <v>721</v>
      </c>
      <c r="C38" s="357" t="s">
        <v>722</v>
      </c>
      <c r="D38" s="325">
        <v>2232</v>
      </c>
      <c r="E38" s="324">
        <v>2</v>
      </c>
      <c r="F38" s="325">
        <v>2</v>
      </c>
      <c r="G38" s="326"/>
      <c r="H38" s="326">
        <v>2232</v>
      </c>
      <c r="I38" s="327">
        <f>D38-H38</f>
        <v>0</v>
      </c>
      <c r="J38" s="326">
        <v>2</v>
      </c>
      <c r="K38" s="327">
        <f t="shared" si="8"/>
        <v>0</v>
      </c>
      <c r="L38" s="326">
        <v>2</v>
      </c>
      <c r="M38" s="327">
        <f t="shared" si="9"/>
        <v>0</v>
      </c>
    </row>
    <row r="39" spans="1:13" x14ac:dyDescent="0.25">
      <c r="A39" s="372">
        <v>4</v>
      </c>
      <c r="B39" s="357" t="s">
        <v>723</v>
      </c>
      <c r="C39" s="357" t="s">
        <v>720</v>
      </c>
      <c r="D39" s="325">
        <v>2739</v>
      </c>
      <c r="E39" s="324">
        <v>2</v>
      </c>
      <c r="F39" s="325">
        <v>3</v>
      </c>
      <c r="G39" s="326"/>
      <c r="H39" s="326">
        <v>2739</v>
      </c>
      <c r="I39" s="327">
        <f>D39-H39</f>
        <v>0</v>
      </c>
      <c r="J39" s="326">
        <v>3</v>
      </c>
      <c r="K39" s="327">
        <f t="shared" si="8"/>
        <v>0</v>
      </c>
      <c r="L39" s="326">
        <v>2</v>
      </c>
      <c r="M39" s="327">
        <f t="shared" si="9"/>
        <v>0</v>
      </c>
    </row>
    <row r="40" spans="1:13" x14ac:dyDescent="0.25">
      <c r="A40" s="373" t="s">
        <v>689</v>
      </c>
      <c r="B40" s="368" t="s">
        <v>724</v>
      </c>
      <c r="C40" s="330"/>
      <c r="D40" s="363"/>
      <c r="E40" s="322"/>
      <c r="F40" s="330"/>
      <c r="G40" s="330"/>
      <c r="H40" s="330"/>
      <c r="I40" s="330"/>
      <c r="J40" s="330"/>
      <c r="K40" s="330"/>
      <c r="L40" s="330"/>
      <c r="M40" s="371"/>
    </row>
    <row r="41" spans="1:13" x14ac:dyDescent="0.25">
      <c r="A41" s="372">
        <v>1</v>
      </c>
      <c r="B41" s="357" t="s">
        <v>725</v>
      </c>
      <c r="C41" s="357" t="s">
        <v>726</v>
      </c>
      <c r="D41" s="325">
        <v>3070</v>
      </c>
      <c r="E41" s="324">
        <v>2</v>
      </c>
      <c r="F41" s="325">
        <v>4</v>
      </c>
      <c r="G41" s="326"/>
      <c r="H41" s="326">
        <v>3070</v>
      </c>
      <c r="I41" s="327">
        <f>D41-H41</f>
        <v>0</v>
      </c>
      <c r="J41" s="326">
        <v>4</v>
      </c>
      <c r="K41" s="327">
        <f t="shared" ref="K41:K45" si="10">F41-J41</f>
        <v>0</v>
      </c>
      <c r="L41" s="326">
        <v>2</v>
      </c>
      <c r="M41" s="327">
        <f t="shared" ref="M41:M45" si="11">E41-L41</f>
        <v>0</v>
      </c>
    </row>
    <row r="42" spans="1:13" x14ac:dyDescent="0.25">
      <c r="A42" s="372">
        <v>2</v>
      </c>
      <c r="B42" s="357" t="s">
        <v>727</v>
      </c>
      <c r="C42" s="357" t="s">
        <v>726</v>
      </c>
      <c r="D42" s="325">
        <v>1865</v>
      </c>
      <c r="E42" s="324">
        <v>2</v>
      </c>
      <c r="F42" s="325">
        <v>2</v>
      </c>
      <c r="G42" s="326"/>
      <c r="H42" s="326">
        <v>1865</v>
      </c>
      <c r="I42" s="327">
        <f>D42-H42</f>
        <v>0</v>
      </c>
      <c r="J42" s="326">
        <v>2</v>
      </c>
      <c r="K42" s="327">
        <f t="shared" si="10"/>
        <v>0</v>
      </c>
      <c r="L42" s="326">
        <v>2</v>
      </c>
      <c r="M42" s="327">
        <f t="shared" si="11"/>
        <v>0</v>
      </c>
    </row>
    <row r="43" spans="1:13" x14ac:dyDescent="0.25">
      <c r="A43" s="372">
        <v>3</v>
      </c>
      <c r="B43" s="357" t="s">
        <v>728</v>
      </c>
      <c r="C43" s="357" t="s">
        <v>729</v>
      </c>
      <c r="D43" s="325">
        <v>3655</v>
      </c>
      <c r="E43" s="324">
        <v>2</v>
      </c>
      <c r="F43" s="325">
        <v>5</v>
      </c>
      <c r="G43" s="326"/>
      <c r="H43" s="326">
        <v>3655</v>
      </c>
      <c r="I43" s="327">
        <f>D43-H43</f>
        <v>0</v>
      </c>
      <c r="J43" s="326">
        <v>5</v>
      </c>
      <c r="K43" s="327">
        <f t="shared" si="10"/>
        <v>0</v>
      </c>
      <c r="L43" s="326">
        <v>2</v>
      </c>
      <c r="M43" s="327">
        <f t="shared" si="11"/>
        <v>0</v>
      </c>
    </row>
    <row r="44" spans="1:13" x14ac:dyDescent="0.25">
      <c r="A44" s="372">
        <v>4</v>
      </c>
      <c r="B44" s="357" t="s">
        <v>730</v>
      </c>
      <c r="C44" s="357" t="s">
        <v>731</v>
      </c>
      <c r="D44" s="325">
        <v>1375</v>
      </c>
      <c r="E44" s="324">
        <v>2</v>
      </c>
      <c r="F44" s="325">
        <v>1</v>
      </c>
      <c r="G44" s="326"/>
      <c r="H44" s="326">
        <v>1375</v>
      </c>
      <c r="I44" s="327">
        <f>D44-H44</f>
        <v>0</v>
      </c>
      <c r="J44" s="326">
        <v>1</v>
      </c>
      <c r="K44" s="327">
        <f t="shared" si="10"/>
        <v>0</v>
      </c>
      <c r="L44" s="326">
        <v>2</v>
      </c>
      <c r="M44" s="327">
        <f t="shared" si="11"/>
        <v>0</v>
      </c>
    </row>
    <row r="45" spans="1:13" x14ac:dyDescent="0.25">
      <c r="A45" s="372">
        <v>5</v>
      </c>
      <c r="B45" s="357" t="s">
        <v>732</v>
      </c>
      <c r="C45" s="357" t="s">
        <v>729</v>
      </c>
      <c r="D45" s="325">
        <v>1435</v>
      </c>
      <c r="E45" s="324">
        <v>2</v>
      </c>
      <c r="F45" s="325">
        <v>3</v>
      </c>
      <c r="G45" s="326"/>
      <c r="H45" s="326">
        <v>1435</v>
      </c>
      <c r="I45" s="327">
        <f>D45-H45</f>
        <v>0</v>
      </c>
      <c r="J45" s="326">
        <v>3</v>
      </c>
      <c r="K45" s="327">
        <f t="shared" si="10"/>
        <v>0</v>
      </c>
      <c r="L45" s="326">
        <v>2</v>
      </c>
      <c r="M45" s="327">
        <f t="shared" si="11"/>
        <v>0</v>
      </c>
    </row>
    <row r="46" spans="1:13" x14ac:dyDescent="0.25">
      <c r="A46" s="373" t="s">
        <v>695</v>
      </c>
      <c r="B46" s="368" t="s">
        <v>733</v>
      </c>
      <c r="C46" s="330"/>
      <c r="D46" s="363"/>
      <c r="E46" s="322"/>
      <c r="F46" s="330"/>
      <c r="G46" s="330"/>
      <c r="H46" s="330"/>
      <c r="I46" s="330"/>
      <c r="J46" s="330"/>
      <c r="K46" s="330"/>
      <c r="L46" s="330"/>
      <c r="M46" s="371"/>
    </row>
    <row r="47" spans="1:13" x14ac:dyDescent="0.25">
      <c r="A47" s="372">
        <v>1</v>
      </c>
      <c r="B47" s="357" t="s">
        <v>734</v>
      </c>
      <c r="C47" s="357" t="s">
        <v>735</v>
      </c>
      <c r="D47" s="325">
        <v>1335</v>
      </c>
      <c r="E47" s="324">
        <v>2</v>
      </c>
      <c r="F47" s="325">
        <v>1</v>
      </c>
      <c r="G47" s="326"/>
      <c r="H47" s="326">
        <f>1311+24</f>
        <v>1335</v>
      </c>
      <c r="I47" s="327">
        <f>D47-H47</f>
        <v>0</v>
      </c>
      <c r="J47" s="326">
        <v>1</v>
      </c>
      <c r="K47" s="327">
        <f t="shared" ref="K47:K51" si="12">F47-J47</f>
        <v>0</v>
      </c>
      <c r="L47" s="326">
        <v>2</v>
      </c>
      <c r="M47" s="327">
        <f t="shared" ref="M47:M51" si="13">E47-L47</f>
        <v>0</v>
      </c>
    </row>
    <row r="48" spans="1:13" x14ac:dyDescent="0.25">
      <c r="A48" s="372">
        <v>2</v>
      </c>
      <c r="B48" s="357" t="s">
        <v>736</v>
      </c>
      <c r="C48" s="357" t="s">
        <v>737</v>
      </c>
      <c r="D48" s="325">
        <v>1090</v>
      </c>
      <c r="E48" s="324">
        <v>2</v>
      </c>
      <c r="F48" s="325">
        <v>1</v>
      </c>
      <c r="G48" s="326"/>
      <c r="H48" s="326">
        <v>1090</v>
      </c>
      <c r="I48" s="327">
        <f>D48-H48</f>
        <v>0</v>
      </c>
      <c r="J48" s="326">
        <v>1</v>
      </c>
      <c r="K48" s="327">
        <f t="shared" si="12"/>
        <v>0</v>
      </c>
      <c r="L48" s="326">
        <v>2</v>
      </c>
      <c r="M48" s="327">
        <f t="shared" si="13"/>
        <v>0</v>
      </c>
    </row>
    <row r="49" spans="1:13" x14ac:dyDescent="0.25">
      <c r="A49" s="372">
        <v>3</v>
      </c>
      <c r="B49" s="357" t="s">
        <v>738</v>
      </c>
      <c r="C49" s="357" t="s">
        <v>739</v>
      </c>
      <c r="D49" s="325">
        <v>815</v>
      </c>
      <c r="E49" s="324">
        <v>2</v>
      </c>
      <c r="F49" s="325">
        <v>1</v>
      </c>
      <c r="G49" s="326"/>
      <c r="H49" s="326">
        <v>815</v>
      </c>
      <c r="I49" s="327">
        <f>D49-H49</f>
        <v>0</v>
      </c>
      <c r="J49" s="326">
        <v>1</v>
      </c>
      <c r="K49" s="327">
        <f t="shared" si="12"/>
        <v>0</v>
      </c>
      <c r="L49" s="326">
        <v>2</v>
      </c>
      <c r="M49" s="327">
        <f t="shared" si="13"/>
        <v>0</v>
      </c>
    </row>
    <row r="50" spans="1:13" x14ac:dyDescent="0.25">
      <c r="A50" s="372">
        <v>4</v>
      </c>
      <c r="B50" s="357" t="s">
        <v>740</v>
      </c>
      <c r="C50" s="357" t="s">
        <v>741</v>
      </c>
      <c r="D50" s="325">
        <v>1860</v>
      </c>
      <c r="E50" s="324">
        <v>2</v>
      </c>
      <c r="F50" s="325">
        <v>2</v>
      </c>
      <c r="G50" s="326"/>
      <c r="H50" s="326">
        <v>1860</v>
      </c>
      <c r="I50" s="327">
        <f>D50-H50</f>
        <v>0</v>
      </c>
      <c r="J50" s="326">
        <v>2</v>
      </c>
      <c r="K50" s="327">
        <f t="shared" si="12"/>
        <v>0</v>
      </c>
      <c r="L50" s="326">
        <v>2</v>
      </c>
      <c r="M50" s="327">
        <f t="shared" si="13"/>
        <v>0</v>
      </c>
    </row>
    <row r="51" spans="1:13" x14ac:dyDescent="0.25">
      <c r="A51" s="372">
        <v>5</v>
      </c>
      <c r="B51" s="357" t="s">
        <v>742</v>
      </c>
      <c r="C51" s="357" t="s">
        <v>739</v>
      </c>
      <c r="D51" s="325">
        <v>1155</v>
      </c>
      <c r="E51" s="324">
        <v>2</v>
      </c>
      <c r="F51" s="325">
        <v>1</v>
      </c>
      <c r="G51" s="326"/>
      <c r="H51" s="326">
        <v>1155</v>
      </c>
      <c r="I51" s="327">
        <f>D51-H51</f>
        <v>0</v>
      </c>
      <c r="J51" s="326">
        <v>1</v>
      </c>
      <c r="K51" s="327">
        <f t="shared" si="12"/>
        <v>0</v>
      </c>
      <c r="L51" s="326">
        <v>2</v>
      </c>
      <c r="M51" s="327">
        <f t="shared" si="13"/>
        <v>0</v>
      </c>
    </row>
    <row r="52" spans="1:13" x14ac:dyDescent="0.25">
      <c r="A52" s="373" t="s">
        <v>272</v>
      </c>
      <c r="B52" s="368" t="s">
        <v>743</v>
      </c>
      <c r="C52" s="330"/>
      <c r="D52" s="363"/>
      <c r="E52" s="322"/>
      <c r="F52" s="330"/>
      <c r="G52" s="330"/>
      <c r="H52" s="330"/>
      <c r="I52" s="330"/>
      <c r="J52" s="330"/>
      <c r="K52" s="330"/>
      <c r="L52" s="330"/>
      <c r="M52" s="371"/>
    </row>
    <row r="53" spans="1:13" x14ac:dyDescent="0.25">
      <c r="A53" s="372">
        <v>1</v>
      </c>
      <c r="B53" s="357" t="s">
        <v>744</v>
      </c>
      <c r="C53" s="357" t="s">
        <v>745</v>
      </c>
      <c r="D53" s="325">
        <v>2323</v>
      </c>
      <c r="E53" s="324">
        <v>2</v>
      </c>
      <c r="F53" s="325">
        <v>2</v>
      </c>
      <c r="G53" s="326"/>
      <c r="H53" s="326">
        <v>2323</v>
      </c>
      <c r="I53" s="327">
        <f>D53-H53</f>
        <v>0</v>
      </c>
      <c r="J53" s="326">
        <v>2</v>
      </c>
      <c r="K53" s="327">
        <f t="shared" ref="K53:K57" si="14">F53-J53</f>
        <v>0</v>
      </c>
      <c r="L53" s="326">
        <v>2</v>
      </c>
      <c r="M53" s="327">
        <f t="shared" ref="M53:M57" si="15">E53-L53</f>
        <v>0</v>
      </c>
    </row>
    <row r="54" spans="1:13" x14ac:dyDescent="0.25">
      <c r="A54" s="372">
        <v>2</v>
      </c>
      <c r="B54" s="357" t="s">
        <v>746</v>
      </c>
      <c r="C54" s="357" t="s">
        <v>747</v>
      </c>
      <c r="D54" s="325">
        <v>1605</v>
      </c>
      <c r="E54" s="324">
        <v>2</v>
      </c>
      <c r="F54" s="325">
        <v>2</v>
      </c>
      <c r="G54" s="326"/>
      <c r="H54" s="326">
        <v>1605</v>
      </c>
      <c r="I54" s="327">
        <f>D54-H54</f>
        <v>0</v>
      </c>
      <c r="J54" s="326">
        <v>2</v>
      </c>
      <c r="K54" s="327">
        <f t="shared" si="14"/>
        <v>0</v>
      </c>
      <c r="L54" s="326">
        <v>2</v>
      </c>
      <c r="M54" s="327">
        <f t="shared" si="15"/>
        <v>0</v>
      </c>
    </row>
    <row r="55" spans="1:13" x14ac:dyDescent="0.25">
      <c r="A55" s="372">
        <v>3</v>
      </c>
      <c r="B55" s="357" t="s">
        <v>748</v>
      </c>
      <c r="C55" s="357" t="s">
        <v>749</v>
      </c>
      <c r="D55" s="325">
        <v>5335</v>
      </c>
      <c r="E55" s="324">
        <v>2</v>
      </c>
      <c r="F55" s="325">
        <v>7</v>
      </c>
      <c r="G55" s="326"/>
      <c r="H55" s="326">
        <v>5335</v>
      </c>
      <c r="I55" s="327">
        <f>D55-H55</f>
        <v>0</v>
      </c>
      <c r="J55" s="326">
        <v>7</v>
      </c>
      <c r="K55" s="327">
        <f t="shared" si="14"/>
        <v>0</v>
      </c>
      <c r="L55" s="326">
        <v>2</v>
      </c>
      <c r="M55" s="327">
        <f t="shared" si="15"/>
        <v>0</v>
      </c>
    </row>
    <row r="56" spans="1:13" x14ac:dyDescent="0.25">
      <c r="A56" s="372">
        <v>4</v>
      </c>
      <c r="B56" s="357" t="s">
        <v>750</v>
      </c>
      <c r="C56" s="357" t="s">
        <v>751</v>
      </c>
      <c r="D56" s="325">
        <v>1525</v>
      </c>
      <c r="E56" s="324">
        <v>2</v>
      </c>
      <c r="F56" s="325">
        <v>2</v>
      </c>
      <c r="G56" s="326"/>
      <c r="H56" s="326">
        <v>1525</v>
      </c>
      <c r="I56" s="327">
        <f>D56-H56</f>
        <v>0</v>
      </c>
      <c r="J56" s="326">
        <v>2</v>
      </c>
      <c r="K56" s="327">
        <f t="shared" si="14"/>
        <v>0</v>
      </c>
      <c r="L56" s="326">
        <v>2</v>
      </c>
      <c r="M56" s="327">
        <f t="shared" si="15"/>
        <v>0</v>
      </c>
    </row>
    <row r="57" spans="1:13" x14ac:dyDescent="0.25">
      <c r="A57" s="372">
        <v>5</v>
      </c>
      <c r="B57" s="357" t="s">
        <v>752</v>
      </c>
      <c r="C57" s="357" t="s">
        <v>749</v>
      </c>
      <c r="D57" s="325">
        <v>3950</v>
      </c>
      <c r="E57" s="324">
        <v>2</v>
      </c>
      <c r="F57" s="325">
        <v>6</v>
      </c>
      <c r="G57" s="326"/>
      <c r="H57" s="326">
        <v>3950</v>
      </c>
      <c r="I57" s="327">
        <f>D57-H57</f>
        <v>0</v>
      </c>
      <c r="J57" s="326">
        <v>6</v>
      </c>
      <c r="K57" s="327">
        <f t="shared" si="14"/>
        <v>0</v>
      </c>
      <c r="L57" s="326">
        <v>2</v>
      </c>
      <c r="M57" s="327">
        <f t="shared" si="15"/>
        <v>0</v>
      </c>
    </row>
    <row r="58" spans="1:13" x14ac:dyDescent="0.25">
      <c r="A58" s="373" t="s">
        <v>753</v>
      </c>
      <c r="B58" s="368" t="s">
        <v>754</v>
      </c>
      <c r="C58" s="330"/>
      <c r="D58" s="363"/>
      <c r="E58" s="322"/>
      <c r="F58" s="330"/>
      <c r="G58" s="330"/>
      <c r="H58" s="330"/>
      <c r="I58" s="330"/>
      <c r="J58" s="330"/>
      <c r="K58" s="330"/>
      <c r="L58" s="330"/>
      <c r="M58" s="371"/>
    </row>
    <row r="59" spans="1:13" x14ac:dyDescent="0.25">
      <c r="A59" s="372">
        <v>1</v>
      </c>
      <c r="B59" s="357" t="s">
        <v>755</v>
      </c>
      <c r="C59" s="357" t="s">
        <v>756</v>
      </c>
      <c r="D59" s="325">
        <v>1350</v>
      </c>
      <c r="E59" s="324">
        <v>2</v>
      </c>
      <c r="F59" s="325">
        <v>1</v>
      </c>
      <c r="G59" s="326"/>
      <c r="H59" s="326">
        <v>1350</v>
      </c>
      <c r="I59" s="327">
        <f>D59-H59</f>
        <v>0</v>
      </c>
      <c r="J59" s="326">
        <v>1</v>
      </c>
      <c r="K59" s="327">
        <f t="shared" ref="K59:K63" si="16">F59-J59</f>
        <v>0</v>
      </c>
      <c r="L59" s="326">
        <v>2</v>
      </c>
      <c r="M59" s="327">
        <f t="shared" ref="M59:M63" si="17">E59-L59</f>
        <v>0</v>
      </c>
    </row>
    <row r="60" spans="1:13" x14ac:dyDescent="0.25">
      <c r="A60" s="372">
        <v>2</v>
      </c>
      <c r="B60" s="357" t="s">
        <v>757</v>
      </c>
      <c r="C60" s="357" t="s">
        <v>758</v>
      </c>
      <c r="D60" s="325">
        <v>1130</v>
      </c>
      <c r="E60" s="324">
        <v>2</v>
      </c>
      <c r="F60" s="325">
        <v>1</v>
      </c>
      <c r="G60" s="326"/>
      <c r="H60" s="326">
        <v>1130</v>
      </c>
      <c r="I60" s="327">
        <f>D60-H60</f>
        <v>0</v>
      </c>
      <c r="J60" s="326">
        <v>1</v>
      </c>
      <c r="K60" s="327">
        <f t="shared" si="16"/>
        <v>0</v>
      </c>
      <c r="L60" s="326">
        <v>2</v>
      </c>
      <c r="M60" s="327">
        <f t="shared" si="17"/>
        <v>0</v>
      </c>
    </row>
    <row r="61" spans="1:13" x14ac:dyDescent="0.25">
      <c r="A61" s="372">
        <v>3</v>
      </c>
      <c r="B61" s="357" t="s">
        <v>759</v>
      </c>
      <c r="C61" s="357" t="s">
        <v>760</v>
      </c>
      <c r="D61" s="325">
        <v>2090</v>
      </c>
      <c r="E61" s="324">
        <v>2</v>
      </c>
      <c r="F61" s="325">
        <v>2</v>
      </c>
      <c r="G61" s="326"/>
      <c r="H61" s="326">
        <v>2090</v>
      </c>
      <c r="I61" s="327">
        <f>D61-H61</f>
        <v>0</v>
      </c>
      <c r="J61" s="326">
        <v>2</v>
      </c>
      <c r="K61" s="327">
        <f t="shared" si="16"/>
        <v>0</v>
      </c>
      <c r="L61" s="326">
        <v>2</v>
      </c>
      <c r="M61" s="327">
        <f t="shared" si="17"/>
        <v>0</v>
      </c>
    </row>
    <row r="62" spans="1:13" x14ac:dyDescent="0.25">
      <c r="A62" s="372">
        <v>4</v>
      </c>
      <c r="B62" s="357" t="s">
        <v>761</v>
      </c>
      <c r="C62" s="357" t="s">
        <v>762</v>
      </c>
      <c r="D62" s="325">
        <v>3115</v>
      </c>
      <c r="E62" s="324">
        <v>2</v>
      </c>
      <c r="F62" s="325">
        <v>4</v>
      </c>
      <c r="G62" s="326"/>
      <c r="H62" s="326">
        <v>3115</v>
      </c>
      <c r="I62" s="327">
        <f>D62-H62</f>
        <v>0</v>
      </c>
      <c r="J62" s="326">
        <v>4</v>
      </c>
      <c r="K62" s="327">
        <f t="shared" si="16"/>
        <v>0</v>
      </c>
      <c r="L62" s="326">
        <v>2</v>
      </c>
      <c r="M62" s="327">
        <f t="shared" si="17"/>
        <v>0</v>
      </c>
    </row>
    <row r="63" spans="1:13" x14ac:dyDescent="0.25">
      <c r="A63" s="372">
        <v>5</v>
      </c>
      <c r="B63" s="357" t="s">
        <v>763</v>
      </c>
      <c r="C63" s="357" t="s">
        <v>760</v>
      </c>
      <c r="D63" s="325">
        <v>2335</v>
      </c>
      <c r="E63" s="324">
        <v>2</v>
      </c>
      <c r="F63" s="325">
        <v>3</v>
      </c>
      <c r="G63" s="326"/>
      <c r="H63" s="326">
        <v>2335</v>
      </c>
      <c r="I63" s="327">
        <f>D63-H63</f>
        <v>0</v>
      </c>
      <c r="J63" s="326">
        <v>3</v>
      </c>
      <c r="K63" s="327">
        <f t="shared" si="16"/>
        <v>0</v>
      </c>
      <c r="L63" s="326">
        <v>2</v>
      </c>
      <c r="M63" s="327">
        <f t="shared" si="17"/>
        <v>0</v>
      </c>
    </row>
    <row r="64" spans="1:13" x14ac:dyDescent="0.25">
      <c r="A64" s="370" t="s">
        <v>764</v>
      </c>
      <c r="B64" s="320" t="s">
        <v>765</v>
      </c>
      <c r="C64" s="330"/>
      <c r="D64" s="363"/>
      <c r="E64" s="322"/>
      <c r="F64" s="330"/>
      <c r="G64" s="330"/>
      <c r="H64" s="330"/>
      <c r="I64" s="330"/>
      <c r="J64" s="330"/>
      <c r="K64" s="330"/>
      <c r="L64" s="330"/>
      <c r="M64" s="371"/>
    </row>
    <row r="65" spans="1:13" x14ac:dyDescent="0.25">
      <c r="A65" s="372">
        <v>1</v>
      </c>
      <c r="B65" s="357" t="s">
        <v>766</v>
      </c>
      <c r="C65" s="357" t="s">
        <v>767</v>
      </c>
      <c r="D65" s="325">
        <v>1645</v>
      </c>
      <c r="E65" s="324">
        <v>2</v>
      </c>
      <c r="F65" s="325">
        <v>2</v>
      </c>
      <c r="G65" s="326"/>
      <c r="H65" s="326">
        <v>1645</v>
      </c>
      <c r="I65" s="327">
        <f>D65-H65</f>
        <v>0</v>
      </c>
      <c r="J65" s="326">
        <v>2</v>
      </c>
      <c r="K65" s="327">
        <f t="shared" ref="K65:K69" si="18">F65-J65</f>
        <v>0</v>
      </c>
      <c r="L65" s="326">
        <v>2</v>
      </c>
      <c r="M65" s="327">
        <f t="shared" ref="M65:M69" si="19">E65-L65</f>
        <v>0</v>
      </c>
    </row>
    <row r="66" spans="1:13" x14ac:dyDescent="0.25">
      <c r="A66" s="372">
        <v>2</v>
      </c>
      <c r="B66" s="357" t="s">
        <v>768</v>
      </c>
      <c r="C66" s="357" t="s">
        <v>767</v>
      </c>
      <c r="D66" s="325">
        <v>1686</v>
      </c>
      <c r="E66" s="324">
        <v>2</v>
      </c>
      <c r="F66" s="325">
        <v>2</v>
      </c>
      <c r="G66" s="326"/>
      <c r="H66" s="326">
        <v>1686</v>
      </c>
      <c r="I66" s="327">
        <f>D66-H66</f>
        <v>0</v>
      </c>
      <c r="J66" s="326">
        <v>2</v>
      </c>
      <c r="K66" s="327">
        <f t="shared" si="18"/>
        <v>0</v>
      </c>
      <c r="L66" s="326">
        <v>2</v>
      </c>
      <c r="M66" s="327">
        <f t="shared" si="19"/>
        <v>0</v>
      </c>
    </row>
    <row r="67" spans="1:13" x14ac:dyDescent="0.25">
      <c r="A67" s="372">
        <v>3</v>
      </c>
      <c r="B67" s="357" t="s">
        <v>769</v>
      </c>
      <c r="C67" s="357" t="s">
        <v>770</v>
      </c>
      <c r="D67" s="325">
        <v>4880</v>
      </c>
      <c r="E67" s="324">
        <v>2</v>
      </c>
      <c r="F67" s="325">
        <v>6</v>
      </c>
      <c r="G67" s="326"/>
      <c r="H67" s="326">
        <v>4880</v>
      </c>
      <c r="I67" s="327">
        <f>D67-H67</f>
        <v>0</v>
      </c>
      <c r="J67" s="326">
        <v>6</v>
      </c>
      <c r="K67" s="327">
        <f t="shared" si="18"/>
        <v>0</v>
      </c>
      <c r="L67" s="326">
        <v>2</v>
      </c>
      <c r="M67" s="327">
        <f t="shared" si="19"/>
        <v>0</v>
      </c>
    </row>
    <row r="68" spans="1:13" x14ac:dyDescent="0.25">
      <c r="A68" s="372">
        <v>4</v>
      </c>
      <c r="B68" s="357" t="s">
        <v>771</v>
      </c>
      <c r="C68" s="357" t="s">
        <v>772</v>
      </c>
      <c r="D68" s="325">
        <v>1345</v>
      </c>
      <c r="E68" s="324">
        <v>2</v>
      </c>
      <c r="F68" s="325">
        <v>1</v>
      </c>
      <c r="G68" s="326"/>
      <c r="H68" s="326">
        <v>1345</v>
      </c>
      <c r="I68" s="327">
        <f>D68-H68</f>
        <v>0</v>
      </c>
      <c r="J68" s="326">
        <v>1</v>
      </c>
      <c r="K68" s="327">
        <f t="shared" si="18"/>
        <v>0</v>
      </c>
      <c r="L68" s="326">
        <v>2</v>
      </c>
      <c r="M68" s="327">
        <f t="shared" si="19"/>
        <v>0</v>
      </c>
    </row>
    <row r="69" spans="1:13" x14ac:dyDescent="0.25">
      <c r="A69" s="372">
        <v>5</v>
      </c>
      <c r="B69" s="357" t="s">
        <v>773</v>
      </c>
      <c r="C69" s="357" t="s">
        <v>770</v>
      </c>
      <c r="D69" s="325">
        <v>3930</v>
      </c>
      <c r="E69" s="324">
        <v>2</v>
      </c>
      <c r="F69" s="325">
        <v>5</v>
      </c>
      <c r="G69" s="326"/>
      <c r="H69" s="326">
        <v>3930</v>
      </c>
      <c r="I69" s="327">
        <f>D69-H69</f>
        <v>0</v>
      </c>
      <c r="J69" s="326">
        <v>5</v>
      </c>
      <c r="K69" s="327">
        <f t="shared" si="18"/>
        <v>0</v>
      </c>
      <c r="L69" s="326">
        <v>2</v>
      </c>
      <c r="M69" s="327">
        <f t="shared" si="19"/>
        <v>0</v>
      </c>
    </row>
    <row r="70" spans="1:13" x14ac:dyDescent="0.25">
      <c r="A70" s="370" t="s">
        <v>774</v>
      </c>
      <c r="B70" s="320" t="s">
        <v>775</v>
      </c>
      <c r="C70" s="330"/>
      <c r="D70" s="363"/>
      <c r="E70" s="322"/>
      <c r="F70" s="330"/>
      <c r="G70" s="330"/>
      <c r="H70" s="330"/>
      <c r="I70" s="330"/>
      <c r="J70" s="330"/>
      <c r="K70" s="330"/>
      <c r="L70" s="330"/>
      <c r="M70" s="371"/>
    </row>
    <row r="71" spans="1:13" x14ac:dyDescent="0.25">
      <c r="A71" s="372">
        <v>1</v>
      </c>
      <c r="B71" s="357" t="s">
        <v>776</v>
      </c>
      <c r="C71" s="357" t="s">
        <v>777</v>
      </c>
      <c r="D71" s="325">
        <v>2530</v>
      </c>
      <c r="E71" s="324">
        <v>2</v>
      </c>
      <c r="F71" s="325">
        <v>3</v>
      </c>
      <c r="G71" s="326"/>
      <c r="H71" s="326">
        <f>1469+780+281</f>
        <v>2530</v>
      </c>
      <c r="I71" s="327">
        <f>D71-H71</f>
        <v>0</v>
      </c>
      <c r="J71" s="326">
        <v>3</v>
      </c>
      <c r="K71" s="327">
        <f t="shared" ref="K71:K75" si="20">F71-J71</f>
        <v>0</v>
      </c>
      <c r="L71" s="326">
        <v>2</v>
      </c>
      <c r="M71" s="327">
        <f t="shared" ref="M71:M75" si="21">E71-L71</f>
        <v>0</v>
      </c>
    </row>
    <row r="72" spans="1:13" x14ac:dyDescent="0.25">
      <c r="A72" s="372">
        <v>2</v>
      </c>
      <c r="B72" s="357" t="s">
        <v>778</v>
      </c>
      <c r="C72" s="357" t="s">
        <v>779</v>
      </c>
      <c r="D72" s="325">
        <v>2340</v>
      </c>
      <c r="E72" s="324">
        <v>2</v>
      </c>
      <c r="F72" s="325">
        <v>3</v>
      </c>
      <c r="G72" s="326"/>
      <c r="H72" s="326">
        <f>1270+778+292</f>
        <v>2340</v>
      </c>
      <c r="I72" s="327">
        <f>D72-H72</f>
        <v>0</v>
      </c>
      <c r="J72" s="326">
        <v>3</v>
      </c>
      <c r="K72" s="327">
        <f t="shared" si="20"/>
        <v>0</v>
      </c>
      <c r="L72" s="326">
        <v>2</v>
      </c>
      <c r="M72" s="327">
        <f t="shared" si="21"/>
        <v>0</v>
      </c>
    </row>
    <row r="73" spans="1:13" x14ac:dyDescent="0.25">
      <c r="A73" s="372">
        <v>3</v>
      </c>
      <c r="B73" s="357" t="s">
        <v>780</v>
      </c>
      <c r="C73" s="357" t="s">
        <v>781</v>
      </c>
      <c r="D73" s="325">
        <v>7765</v>
      </c>
      <c r="E73" s="324">
        <v>2</v>
      </c>
      <c r="F73" s="325">
        <v>10</v>
      </c>
      <c r="G73" s="326"/>
      <c r="H73" s="326">
        <v>7765</v>
      </c>
      <c r="I73" s="327">
        <f>D73-H73</f>
        <v>0</v>
      </c>
      <c r="J73" s="326">
        <v>10</v>
      </c>
      <c r="K73" s="327">
        <f t="shared" si="20"/>
        <v>0</v>
      </c>
      <c r="L73" s="326">
        <v>2</v>
      </c>
      <c r="M73" s="327">
        <f t="shared" si="21"/>
        <v>0</v>
      </c>
    </row>
    <row r="74" spans="1:13" x14ac:dyDescent="0.25">
      <c r="A74" s="372">
        <v>4</v>
      </c>
      <c r="B74" s="357" t="s">
        <v>782</v>
      </c>
      <c r="C74" s="357" t="s">
        <v>783</v>
      </c>
      <c r="D74" s="325">
        <v>1915</v>
      </c>
      <c r="E74" s="324">
        <v>2</v>
      </c>
      <c r="F74" s="325">
        <v>2</v>
      </c>
      <c r="G74" s="326"/>
      <c r="H74" s="326">
        <v>1915</v>
      </c>
      <c r="I74" s="327">
        <f>D74-H74</f>
        <v>0</v>
      </c>
      <c r="J74" s="326">
        <v>2</v>
      </c>
      <c r="K74" s="327">
        <f t="shared" si="20"/>
        <v>0</v>
      </c>
      <c r="L74" s="326">
        <v>2</v>
      </c>
      <c r="M74" s="327">
        <f t="shared" si="21"/>
        <v>0</v>
      </c>
    </row>
    <row r="75" spans="1:13" x14ac:dyDescent="0.25">
      <c r="A75" s="372">
        <v>5</v>
      </c>
      <c r="B75" s="357" t="s">
        <v>784</v>
      </c>
      <c r="C75" s="357" t="s">
        <v>781</v>
      </c>
      <c r="D75" s="325">
        <v>5725</v>
      </c>
      <c r="E75" s="324">
        <v>2</v>
      </c>
      <c r="F75" s="325">
        <v>7</v>
      </c>
      <c r="G75" s="326"/>
      <c r="H75" s="326">
        <v>5725</v>
      </c>
      <c r="I75" s="327">
        <f>D75-H75</f>
        <v>0</v>
      </c>
      <c r="J75" s="326">
        <v>7</v>
      </c>
      <c r="K75" s="327">
        <f t="shared" si="20"/>
        <v>0</v>
      </c>
      <c r="L75" s="326">
        <v>2</v>
      </c>
      <c r="M75" s="327">
        <f t="shared" si="21"/>
        <v>0</v>
      </c>
    </row>
    <row r="76" spans="1:13" x14ac:dyDescent="0.25">
      <c r="A76" s="711" t="s">
        <v>618</v>
      </c>
      <c r="B76" s="711"/>
      <c r="C76" s="711"/>
      <c r="D76" s="364">
        <f>SUM(D30:D75)</f>
        <v>103107</v>
      </c>
      <c r="E76" s="334">
        <f t="shared" ref="E76:M76" si="22">SUM(E30:E75)</f>
        <v>78</v>
      </c>
      <c r="F76" s="334">
        <f t="shared" si="22"/>
        <v>122</v>
      </c>
      <c r="G76" s="334">
        <f t="shared" si="22"/>
        <v>0</v>
      </c>
      <c r="H76" s="334">
        <f>SUM(H30:H75)</f>
        <v>103107</v>
      </c>
      <c r="I76" s="334">
        <f t="shared" si="22"/>
        <v>0</v>
      </c>
      <c r="J76" s="334">
        <f t="shared" si="22"/>
        <v>122</v>
      </c>
      <c r="K76" s="334">
        <f t="shared" si="22"/>
        <v>0</v>
      </c>
      <c r="L76" s="334">
        <f t="shared" si="22"/>
        <v>78</v>
      </c>
      <c r="M76" s="334">
        <f t="shared" si="22"/>
        <v>0</v>
      </c>
    </row>
    <row r="78" spans="1:13" ht="16.5" x14ac:dyDescent="0.25">
      <c r="A78" s="356"/>
      <c r="B78" s="356" t="s">
        <v>785</v>
      </c>
    </row>
    <row r="79" spans="1:13" x14ac:dyDescent="0.25">
      <c r="A79" s="718" t="s">
        <v>786</v>
      </c>
      <c r="B79" s="720" t="s">
        <v>660</v>
      </c>
      <c r="C79" s="716" t="s">
        <v>661</v>
      </c>
      <c r="D79" s="716" t="s">
        <v>662</v>
      </c>
      <c r="E79" s="712" t="s">
        <v>663</v>
      </c>
      <c r="F79" s="714" t="s">
        <v>664</v>
      </c>
      <c r="G79" s="723" t="s">
        <v>606</v>
      </c>
      <c r="H79" s="723" t="s">
        <v>201</v>
      </c>
      <c r="I79" s="723" t="s">
        <v>6</v>
      </c>
      <c r="J79" s="723" t="s">
        <v>665</v>
      </c>
      <c r="K79" s="723" t="s">
        <v>666</v>
      </c>
      <c r="L79" s="723" t="s">
        <v>667</v>
      </c>
      <c r="M79" s="723" t="s">
        <v>668</v>
      </c>
    </row>
    <row r="80" spans="1:13" x14ac:dyDescent="0.25">
      <c r="A80" s="719"/>
      <c r="B80" s="721"/>
      <c r="C80" s="717"/>
      <c r="D80" s="717"/>
      <c r="E80" s="713"/>
      <c r="F80" s="715"/>
      <c r="G80" s="724"/>
      <c r="H80" s="724"/>
      <c r="I80" s="724"/>
      <c r="J80" s="724"/>
      <c r="K80" s="724"/>
      <c r="L80" s="724"/>
      <c r="M80" s="724"/>
    </row>
    <row r="81" spans="1:13" x14ac:dyDescent="0.25">
      <c r="A81" s="336" t="s">
        <v>525</v>
      </c>
      <c r="B81" s="350" t="s">
        <v>787</v>
      </c>
      <c r="C81" s="351"/>
      <c r="D81" s="537">
        <f>SUM(D82:D86)</f>
        <v>20100</v>
      </c>
      <c r="E81" s="337"/>
      <c r="F81" s="337"/>
      <c r="G81" s="330"/>
      <c r="H81" s="537">
        <f>SUM(H82:H86)</f>
        <v>20100</v>
      </c>
      <c r="I81" s="330"/>
      <c r="J81" s="537">
        <f>SUM(J82:J86)</f>
        <v>27</v>
      </c>
      <c r="K81" s="330"/>
      <c r="L81" s="330"/>
      <c r="M81" s="330"/>
    </row>
    <row r="82" spans="1:13" x14ac:dyDescent="0.25">
      <c r="A82" s="338">
        <v>1</v>
      </c>
      <c r="B82" s="360" t="s">
        <v>788</v>
      </c>
      <c r="C82" s="360" t="s">
        <v>789</v>
      </c>
      <c r="D82" s="365">
        <v>1370</v>
      </c>
      <c r="E82" s="339">
        <v>2</v>
      </c>
      <c r="F82" s="339">
        <v>2</v>
      </c>
      <c r="G82" s="339"/>
      <c r="H82" s="339">
        <v>1370</v>
      </c>
      <c r="I82" s="327">
        <f>D82-H82</f>
        <v>0</v>
      </c>
      <c r="J82" s="339">
        <v>2</v>
      </c>
      <c r="K82" s="327">
        <f>F82-J82</f>
        <v>0</v>
      </c>
      <c r="L82" s="339">
        <v>2</v>
      </c>
      <c r="M82" s="327">
        <f t="shared" ref="M82:M124" si="23">E82-L82</f>
        <v>0</v>
      </c>
    </row>
    <row r="83" spans="1:13" x14ac:dyDescent="0.25">
      <c r="A83" s="338">
        <v>2</v>
      </c>
      <c r="B83" s="360" t="s">
        <v>790</v>
      </c>
      <c r="C83" s="360" t="s">
        <v>781</v>
      </c>
      <c r="D83" s="365">
        <v>8280</v>
      </c>
      <c r="E83" s="339">
        <v>2</v>
      </c>
      <c r="F83" s="339">
        <v>11</v>
      </c>
      <c r="G83" s="339"/>
      <c r="H83" s="339">
        <v>8280</v>
      </c>
      <c r="I83" s="327">
        <f>D83-H83</f>
        <v>0</v>
      </c>
      <c r="J83" s="339">
        <v>11</v>
      </c>
      <c r="K83" s="327">
        <f t="shared" ref="K83:K86" si="24">F83-J83</f>
        <v>0</v>
      </c>
      <c r="L83" s="339">
        <v>2</v>
      </c>
      <c r="M83" s="327">
        <f t="shared" si="23"/>
        <v>0</v>
      </c>
    </row>
    <row r="84" spans="1:13" x14ac:dyDescent="0.25">
      <c r="A84" s="338">
        <v>3</v>
      </c>
      <c r="B84" s="360" t="s">
        <v>791</v>
      </c>
      <c r="C84" s="360" t="s">
        <v>792</v>
      </c>
      <c r="D84" s="365">
        <v>1360</v>
      </c>
      <c r="E84" s="339">
        <v>2</v>
      </c>
      <c r="F84" s="339">
        <v>2</v>
      </c>
      <c r="G84" s="339"/>
      <c r="H84" s="339">
        <v>1360</v>
      </c>
      <c r="I84" s="327">
        <f>D84-H84</f>
        <v>0</v>
      </c>
      <c r="J84" s="339">
        <v>2</v>
      </c>
      <c r="K84" s="327">
        <f t="shared" si="24"/>
        <v>0</v>
      </c>
      <c r="L84" s="339">
        <v>2</v>
      </c>
      <c r="M84" s="327">
        <f t="shared" si="23"/>
        <v>0</v>
      </c>
    </row>
    <row r="85" spans="1:13" x14ac:dyDescent="0.25">
      <c r="A85" s="338">
        <v>4</v>
      </c>
      <c r="B85" s="360" t="s">
        <v>793</v>
      </c>
      <c r="C85" s="360" t="s">
        <v>792</v>
      </c>
      <c r="D85" s="365">
        <v>1730</v>
      </c>
      <c r="E85" s="339">
        <v>2</v>
      </c>
      <c r="F85" s="339">
        <v>3</v>
      </c>
      <c r="G85" s="339"/>
      <c r="H85" s="339">
        <v>1730</v>
      </c>
      <c r="I85" s="327">
        <f>D85-H85</f>
        <v>0</v>
      </c>
      <c r="J85" s="339">
        <v>3</v>
      </c>
      <c r="K85" s="327">
        <f t="shared" si="24"/>
        <v>0</v>
      </c>
      <c r="L85" s="339">
        <v>2</v>
      </c>
      <c r="M85" s="327">
        <f t="shared" si="23"/>
        <v>0</v>
      </c>
    </row>
    <row r="86" spans="1:13" x14ac:dyDescent="0.25">
      <c r="A86" s="338">
        <v>5</v>
      </c>
      <c r="B86" s="360" t="s">
        <v>794</v>
      </c>
      <c r="C86" s="360" t="s">
        <v>781</v>
      </c>
      <c r="D86" s="365">
        <v>7360</v>
      </c>
      <c r="E86" s="339">
        <v>2</v>
      </c>
      <c r="F86" s="339">
        <v>9</v>
      </c>
      <c r="G86" s="339"/>
      <c r="H86" s="339">
        <v>7360</v>
      </c>
      <c r="I86" s="327">
        <f>D86-H86</f>
        <v>0</v>
      </c>
      <c r="J86" s="339">
        <v>9</v>
      </c>
      <c r="K86" s="327">
        <f t="shared" si="24"/>
        <v>0</v>
      </c>
      <c r="L86" s="339">
        <v>2</v>
      </c>
      <c r="M86" s="327">
        <f t="shared" si="23"/>
        <v>0</v>
      </c>
    </row>
    <row r="87" spans="1:13" x14ac:dyDescent="0.25">
      <c r="A87" s="340" t="s">
        <v>678</v>
      </c>
      <c r="B87" s="346" t="s">
        <v>795</v>
      </c>
      <c r="C87" s="347"/>
      <c r="D87" s="537">
        <f>SUM(D88:D92)</f>
        <v>16030</v>
      </c>
      <c r="E87" s="337"/>
      <c r="F87" s="337"/>
      <c r="G87" s="337"/>
      <c r="H87" s="537">
        <f>SUM(H88:H92)</f>
        <v>16030</v>
      </c>
      <c r="I87" s="337"/>
      <c r="J87" s="537">
        <f>SUM(J88:J92)</f>
        <v>18</v>
      </c>
      <c r="K87" s="337"/>
      <c r="L87" s="337"/>
      <c r="M87" s="337"/>
    </row>
    <row r="88" spans="1:13" x14ac:dyDescent="0.25">
      <c r="A88" s="338">
        <v>1</v>
      </c>
      <c r="B88" s="360" t="s">
        <v>796</v>
      </c>
      <c r="C88" s="360" t="s">
        <v>797</v>
      </c>
      <c r="D88" s="365">
        <v>1330</v>
      </c>
      <c r="E88" s="339">
        <v>2</v>
      </c>
      <c r="F88" s="339">
        <v>1</v>
      </c>
      <c r="G88" s="339"/>
      <c r="H88" s="339">
        <v>1330</v>
      </c>
      <c r="I88" s="327">
        <f>D88-H88</f>
        <v>0</v>
      </c>
      <c r="J88" s="339">
        <v>1</v>
      </c>
      <c r="K88" s="327">
        <f t="shared" ref="K88:K92" si="25">F88-J88</f>
        <v>0</v>
      </c>
      <c r="L88" s="339">
        <v>2</v>
      </c>
      <c r="M88" s="327">
        <f t="shared" si="23"/>
        <v>0</v>
      </c>
    </row>
    <row r="89" spans="1:13" x14ac:dyDescent="0.25">
      <c r="A89" s="338">
        <v>2</v>
      </c>
      <c r="B89" s="360" t="s">
        <v>798</v>
      </c>
      <c r="C89" s="360" t="s">
        <v>799</v>
      </c>
      <c r="D89" s="365">
        <v>6470</v>
      </c>
      <c r="E89" s="339">
        <v>2</v>
      </c>
      <c r="F89" s="339">
        <v>8</v>
      </c>
      <c r="G89" s="339"/>
      <c r="H89" s="339">
        <v>6470</v>
      </c>
      <c r="I89" s="327">
        <f>D89-H89</f>
        <v>0</v>
      </c>
      <c r="J89" s="339">
        <v>8</v>
      </c>
      <c r="K89" s="327">
        <f t="shared" si="25"/>
        <v>0</v>
      </c>
      <c r="L89" s="339">
        <v>2</v>
      </c>
      <c r="M89" s="327">
        <f t="shared" si="23"/>
        <v>0</v>
      </c>
    </row>
    <row r="90" spans="1:13" x14ac:dyDescent="0.25">
      <c r="A90" s="338">
        <v>3</v>
      </c>
      <c r="B90" s="360" t="s">
        <v>800</v>
      </c>
      <c r="C90" s="360" t="s">
        <v>801</v>
      </c>
      <c r="D90" s="365">
        <v>1310</v>
      </c>
      <c r="E90" s="339">
        <v>2</v>
      </c>
      <c r="F90" s="339">
        <v>1</v>
      </c>
      <c r="G90" s="339"/>
      <c r="H90" s="339">
        <v>1310</v>
      </c>
      <c r="I90" s="327">
        <f>D90-H90</f>
        <v>0</v>
      </c>
      <c r="J90" s="339">
        <v>1</v>
      </c>
      <c r="K90" s="327">
        <f t="shared" si="25"/>
        <v>0</v>
      </c>
      <c r="L90" s="339">
        <v>2</v>
      </c>
      <c r="M90" s="327">
        <f t="shared" si="23"/>
        <v>0</v>
      </c>
    </row>
    <row r="91" spans="1:13" x14ac:dyDescent="0.25">
      <c r="A91" s="338">
        <v>4</v>
      </c>
      <c r="B91" s="360" t="s">
        <v>802</v>
      </c>
      <c r="C91" s="360" t="s">
        <v>801</v>
      </c>
      <c r="D91" s="365">
        <v>1350</v>
      </c>
      <c r="E91" s="339">
        <v>2</v>
      </c>
      <c r="F91" s="339">
        <v>1</v>
      </c>
      <c r="G91" s="339"/>
      <c r="H91" s="339">
        <v>1350</v>
      </c>
      <c r="I91" s="327">
        <f>D91-H91</f>
        <v>0</v>
      </c>
      <c r="J91" s="339">
        <v>1</v>
      </c>
      <c r="K91" s="327">
        <f t="shared" si="25"/>
        <v>0</v>
      </c>
      <c r="L91" s="339">
        <v>2</v>
      </c>
      <c r="M91" s="327">
        <f t="shared" si="23"/>
        <v>0</v>
      </c>
    </row>
    <row r="92" spans="1:13" x14ac:dyDescent="0.25">
      <c r="A92" s="338">
        <v>5</v>
      </c>
      <c r="B92" s="360" t="s">
        <v>803</v>
      </c>
      <c r="C92" s="360" t="s">
        <v>720</v>
      </c>
      <c r="D92" s="365">
        <v>5570</v>
      </c>
      <c r="E92" s="339">
        <v>2</v>
      </c>
      <c r="F92" s="339">
        <v>7</v>
      </c>
      <c r="G92" s="339"/>
      <c r="H92" s="339">
        <v>5570</v>
      </c>
      <c r="I92" s="327">
        <f>D92-H92</f>
        <v>0</v>
      </c>
      <c r="J92" s="339">
        <v>7</v>
      </c>
      <c r="K92" s="327">
        <f t="shared" si="25"/>
        <v>0</v>
      </c>
      <c r="L92" s="339">
        <v>2</v>
      </c>
      <c r="M92" s="327">
        <f t="shared" si="23"/>
        <v>0</v>
      </c>
    </row>
    <row r="93" spans="1:13" x14ac:dyDescent="0.25">
      <c r="A93" s="340" t="s">
        <v>689</v>
      </c>
      <c r="B93" s="346" t="s">
        <v>804</v>
      </c>
      <c r="C93" s="349"/>
      <c r="D93" s="537">
        <f>SUM(D94:D98)</f>
        <v>12530</v>
      </c>
      <c r="E93" s="337"/>
      <c r="F93" s="337"/>
      <c r="G93" s="337"/>
      <c r="H93" s="537">
        <f>SUM(H94:H98)</f>
        <v>12530</v>
      </c>
      <c r="I93" s="337"/>
      <c r="J93" s="537">
        <f>SUM(J94:J98)</f>
        <v>14</v>
      </c>
      <c r="K93" s="337"/>
      <c r="L93" s="337"/>
      <c r="M93" s="337"/>
    </row>
    <row r="94" spans="1:13" x14ac:dyDescent="0.25">
      <c r="A94" s="338">
        <v>1</v>
      </c>
      <c r="B94" s="360" t="s">
        <v>805</v>
      </c>
      <c r="C94" s="360" t="s">
        <v>806</v>
      </c>
      <c r="D94" s="365">
        <v>1320</v>
      </c>
      <c r="E94" s="339">
        <v>2</v>
      </c>
      <c r="F94" s="339">
        <v>1</v>
      </c>
      <c r="G94" s="339"/>
      <c r="H94" s="339">
        <v>1320</v>
      </c>
      <c r="I94" s="327">
        <f>D94-H94</f>
        <v>0</v>
      </c>
      <c r="J94" s="339">
        <v>1</v>
      </c>
      <c r="K94" s="327">
        <f t="shared" ref="K94:K98" si="26">F94-J94</f>
        <v>0</v>
      </c>
      <c r="L94" s="339">
        <v>2</v>
      </c>
      <c r="M94" s="327">
        <f t="shared" si="23"/>
        <v>0</v>
      </c>
    </row>
    <row r="95" spans="1:13" x14ac:dyDescent="0.25">
      <c r="A95" s="338">
        <v>2</v>
      </c>
      <c r="B95" s="360" t="s">
        <v>807</v>
      </c>
      <c r="C95" s="360" t="s">
        <v>806</v>
      </c>
      <c r="D95" s="365">
        <v>1340</v>
      </c>
      <c r="E95" s="339">
        <v>2</v>
      </c>
      <c r="F95" s="339">
        <v>1</v>
      </c>
      <c r="G95" s="339"/>
      <c r="H95" s="339">
        <v>1340</v>
      </c>
      <c r="I95" s="327">
        <f>D95-H95</f>
        <v>0</v>
      </c>
      <c r="J95" s="339">
        <v>1</v>
      </c>
      <c r="K95" s="327">
        <f t="shared" si="26"/>
        <v>0</v>
      </c>
      <c r="L95" s="339">
        <v>2</v>
      </c>
      <c r="M95" s="327">
        <f t="shared" si="23"/>
        <v>0</v>
      </c>
    </row>
    <row r="96" spans="1:13" x14ac:dyDescent="0.25">
      <c r="A96" s="338">
        <v>3</v>
      </c>
      <c r="B96" s="360" t="s">
        <v>808</v>
      </c>
      <c r="C96" s="360" t="s">
        <v>712</v>
      </c>
      <c r="D96" s="365">
        <v>4720</v>
      </c>
      <c r="E96" s="339">
        <v>2</v>
      </c>
      <c r="F96" s="339">
        <v>6</v>
      </c>
      <c r="G96" s="339"/>
      <c r="H96" s="339">
        <v>4720</v>
      </c>
      <c r="I96" s="327">
        <f>D96-H96</f>
        <v>0</v>
      </c>
      <c r="J96" s="339">
        <v>6</v>
      </c>
      <c r="K96" s="327">
        <f t="shared" si="26"/>
        <v>0</v>
      </c>
      <c r="L96" s="339">
        <v>2</v>
      </c>
      <c r="M96" s="327">
        <f t="shared" si="23"/>
        <v>0</v>
      </c>
    </row>
    <row r="97" spans="1:13" x14ac:dyDescent="0.25">
      <c r="A97" s="338">
        <v>4</v>
      </c>
      <c r="B97" s="360" t="s">
        <v>809</v>
      </c>
      <c r="C97" s="360" t="s">
        <v>810</v>
      </c>
      <c r="D97" s="365">
        <v>1300</v>
      </c>
      <c r="E97" s="339">
        <v>2</v>
      </c>
      <c r="F97" s="339">
        <v>1</v>
      </c>
      <c r="G97" s="339"/>
      <c r="H97" s="339">
        <v>1300</v>
      </c>
      <c r="I97" s="327">
        <f>D97-H97</f>
        <v>0</v>
      </c>
      <c r="J97" s="339">
        <v>1</v>
      </c>
      <c r="K97" s="327">
        <f t="shared" si="26"/>
        <v>0</v>
      </c>
      <c r="L97" s="339">
        <v>2</v>
      </c>
      <c r="M97" s="327">
        <f t="shared" si="23"/>
        <v>0</v>
      </c>
    </row>
    <row r="98" spans="1:13" x14ac:dyDescent="0.25">
      <c r="A98" s="338">
        <v>5</v>
      </c>
      <c r="B98" s="360" t="s">
        <v>811</v>
      </c>
      <c r="C98" s="360" t="s">
        <v>712</v>
      </c>
      <c r="D98" s="365">
        <v>3850</v>
      </c>
      <c r="E98" s="339">
        <v>2</v>
      </c>
      <c r="F98" s="339">
        <v>5</v>
      </c>
      <c r="G98" s="339"/>
      <c r="H98" s="339">
        <v>3850</v>
      </c>
      <c r="I98" s="327">
        <f>D98-H98</f>
        <v>0</v>
      </c>
      <c r="J98" s="339">
        <v>5</v>
      </c>
      <c r="K98" s="327">
        <f t="shared" si="26"/>
        <v>0</v>
      </c>
      <c r="L98" s="339">
        <v>2</v>
      </c>
      <c r="M98" s="327">
        <f t="shared" si="23"/>
        <v>0</v>
      </c>
    </row>
    <row r="99" spans="1:13" ht="15.75" customHeight="1" x14ac:dyDescent="0.25">
      <c r="A99" s="340" t="s">
        <v>695</v>
      </c>
      <c r="B99" s="419" t="s">
        <v>812</v>
      </c>
      <c r="C99" s="349"/>
      <c r="D99" s="537">
        <f>SUM(D100:D104)</f>
        <v>12690</v>
      </c>
      <c r="E99" s="337"/>
      <c r="F99" s="337"/>
      <c r="G99" s="337"/>
      <c r="H99" s="537">
        <f>SUM(H100:H104)</f>
        <v>12690</v>
      </c>
      <c r="I99" s="337"/>
      <c r="J99" s="537">
        <f>SUM(J100:J104)</f>
        <v>14</v>
      </c>
      <c r="K99" s="337"/>
      <c r="L99" s="337"/>
      <c r="M99" s="337"/>
    </row>
    <row r="100" spans="1:13" x14ac:dyDescent="0.25">
      <c r="A100" s="338">
        <v>1</v>
      </c>
      <c r="B100" s="361" t="s">
        <v>813</v>
      </c>
      <c r="C100" s="361" t="s">
        <v>814</v>
      </c>
      <c r="D100" s="365">
        <v>3110</v>
      </c>
      <c r="E100" s="339">
        <v>2</v>
      </c>
      <c r="F100" s="339">
        <v>4</v>
      </c>
      <c r="H100" s="339">
        <v>3110</v>
      </c>
      <c r="I100" s="327">
        <f>D100-H100</f>
        <v>0</v>
      </c>
      <c r="J100" s="339">
        <v>4</v>
      </c>
      <c r="K100" s="327">
        <f t="shared" ref="K100:K104" si="27">F100-J100</f>
        <v>0</v>
      </c>
      <c r="L100" s="339">
        <v>2</v>
      </c>
      <c r="M100" s="327">
        <f t="shared" si="23"/>
        <v>0</v>
      </c>
    </row>
    <row r="101" spans="1:13" x14ac:dyDescent="0.25">
      <c r="A101" s="338">
        <v>2</v>
      </c>
      <c r="B101" s="361" t="s">
        <v>815</v>
      </c>
      <c r="C101" s="361" t="s">
        <v>816</v>
      </c>
      <c r="D101" s="365">
        <v>3710</v>
      </c>
      <c r="E101" s="339">
        <v>2</v>
      </c>
      <c r="F101" s="339">
        <v>4</v>
      </c>
      <c r="G101" s="339"/>
      <c r="H101" s="339">
        <v>3710</v>
      </c>
      <c r="I101" s="327">
        <f>D101-H101</f>
        <v>0</v>
      </c>
      <c r="J101" s="339">
        <v>4</v>
      </c>
      <c r="K101" s="327">
        <f t="shared" si="27"/>
        <v>0</v>
      </c>
      <c r="L101" s="339">
        <v>2</v>
      </c>
      <c r="M101" s="327">
        <f t="shared" si="23"/>
        <v>0</v>
      </c>
    </row>
    <row r="102" spans="1:13" x14ac:dyDescent="0.25">
      <c r="A102" s="338">
        <v>3</v>
      </c>
      <c r="B102" s="361" t="s">
        <v>817</v>
      </c>
      <c r="C102" s="361" t="s">
        <v>818</v>
      </c>
      <c r="D102" s="365">
        <v>1320</v>
      </c>
      <c r="E102" s="339">
        <v>2</v>
      </c>
      <c r="F102" s="339">
        <v>1</v>
      </c>
      <c r="G102" s="339"/>
      <c r="H102" s="339">
        <v>1320</v>
      </c>
      <c r="I102" s="327">
        <f>D102-H102</f>
        <v>0</v>
      </c>
      <c r="J102" s="339">
        <v>1</v>
      </c>
      <c r="K102" s="327">
        <f t="shared" si="27"/>
        <v>0</v>
      </c>
      <c r="L102" s="339">
        <v>2</v>
      </c>
      <c r="M102" s="327">
        <f t="shared" si="23"/>
        <v>0</v>
      </c>
    </row>
    <row r="103" spans="1:13" x14ac:dyDescent="0.25">
      <c r="A103" s="338">
        <v>4</v>
      </c>
      <c r="B103" s="361" t="s">
        <v>819</v>
      </c>
      <c r="C103" s="361" t="s">
        <v>818</v>
      </c>
      <c r="D103" s="365">
        <v>1720</v>
      </c>
      <c r="E103" s="339">
        <v>2</v>
      </c>
      <c r="F103" s="339">
        <v>2</v>
      </c>
      <c r="G103" s="339"/>
      <c r="H103" s="339">
        <v>1720</v>
      </c>
      <c r="I103" s="327">
        <f>D103-H103</f>
        <v>0</v>
      </c>
      <c r="J103" s="339">
        <v>2</v>
      </c>
      <c r="K103" s="327">
        <f t="shared" si="27"/>
        <v>0</v>
      </c>
      <c r="L103" s="339">
        <v>2</v>
      </c>
      <c r="M103" s="327">
        <f t="shared" si="23"/>
        <v>0</v>
      </c>
    </row>
    <row r="104" spans="1:13" x14ac:dyDescent="0.25">
      <c r="A104" s="338">
        <v>5</v>
      </c>
      <c r="B104" s="361" t="s">
        <v>820</v>
      </c>
      <c r="C104" s="361" t="s">
        <v>816</v>
      </c>
      <c r="D104" s="365">
        <v>2830</v>
      </c>
      <c r="E104" s="339">
        <v>2</v>
      </c>
      <c r="F104" s="339">
        <v>3</v>
      </c>
      <c r="G104" s="339"/>
      <c r="H104" s="339">
        <v>2830</v>
      </c>
      <c r="I104" s="327">
        <f>D104-H104</f>
        <v>0</v>
      </c>
      <c r="J104" s="339">
        <v>3</v>
      </c>
      <c r="K104" s="327">
        <f t="shared" si="27"/>
        <v>0</v>
      </c>
      <c r="L104" s="339">
        <v>2</v>
      </c>
      <c r="M104" s="327">
        <f t="shared" si="23"/>
        <v>0</v>
      </c>
    </row>
    <row r="105" spans="1:13" x14ac:dyDescent="0.25">
      <c r="A105" s="340" t="s">
        <v>272</v>
      </c>
      <c r="B105" s="348" t="s">
        <v>821</v>
      </c>
      <c r="C105" s="349"/>
      <c r="D105" s="537">
        <f>SUM(D106:D108)</f>
        <v>5280</v>
      </c>
      <c r="E105" s="337"/>
      <c r="F105" s="337"/>
      <c r="G105" s="337"/>
      <c r="H105" s="537">
        <f>SUM(H106:H108)</f>
        <v>5280</v>
      </c>
      <c r="I105" s="337"/>
      <c r="J105" s="537">
        <f>SUM(J106:J108)</f>
        <v>6</v>
      </c>
      <c r="K105" s="337"/>
      <c r="L105" s="337"/>
      <c r="M105" s="337"/>
    </row>
    <row r="106" spans="1:13" x14ac:dyDescent="0.25">
      <c r="A106" s="338">
        <v>1</v>
      </c>
      <c r="B106" s="361" t="s">
        <v>822</v>
      </c>
      <c r="C106" s="361" t="s">
        <v>823</v>
      </c>
      <c r="D106" s="365">
        <v>1460</v>
      </c>
      <c r="E106" s="339">
        <v>2</v>
      </c>
      <c r="F106" s="339">
        <v>2</v>
      </c>
      <c r="G106" s="339"/>
      <c r="H106" s="339">
        <v>1460</v>
      </c>
      <c r="I106" s="327">
        <f>D106-H106</f>
        <v>0</v>
      </c>
      <c r="J106" s="339">
        <v>2</v>
      </c>
      <c r="K106" s="327">
        <f t="shared" ref="K106:K108" si="28">F106-J106</f>
        <v>0</v>
      </c>
      <c r="L106" s="339">
        <v>2</v>
      </c>
      <c r="M106" s="327">
        <f t="shared" si="23"/>
        <v>0</v>
      </c>
    </row>
    <row r="107" spans="1:13" x14ac:dyDescent="0.25">
      <c r="A107" s="338">
        <v>2</v>
      </c>
      <c r="B107" s="361" t="s">
        <v>824</v>
      </c>
      <c r="C107" s="361" t="s">
        <v>823</v>
      </c>
      <c r="D107" s="365">
        <v>1830</v>
      </c>
      <c r="E107" s="339">
        <v>2</v>
      </c>
      <c r="F107" s="339">
        <v>2</v>
      </c>
      <c r="G107" s="339"/>
      <c r="H107" s="339">
        <v>1830</v>
      </c>
      <c r="I107" s="327">
        <f>D107-H107</f>
        <v>0</v>
      </c>
      <c r="J107" s="339">
        <v>2</v>
      </c>
      <c r="K107" s="327">
        <f t="shared" si="28"/>
        <v>0</v>
      </c>
      <c r="L107" s="339">
        <v>2</v>
      </c>
      <c r="M107" s="327">
        <f t="shared" si="23"/>
        <v>0</v>
      </c>
    </row>
    <row r="108" spans="1:13" x14ac:dyDescent="0.25">
      <c r="A108" s="338">
        <v>3</v>
      </c>
      <c r="B108" s="361" t="s">
        <v>825</v>
      </c>
      <c r="C108" s="361" t="s">
        <v>826</v>
      </c>
      <c r="D108" s="365">
        <v>1990</v>
      </c>
      <c r="E108" s="339">
        <v>2</v>
      </c>
      <c r="F108" s="339">
        <v>2</v>
      </c>
      <c r="G108" s="339"/>
      <c r="H108" s="339">
        <v>1990</v>
      </c>
      <c r="I108" s="327">
        <f>D108-H108</f>
        <v>0</v>
      </c>
      <c r="J108" s="339">
        <v>2</v>
      </c>
      <c r="K108" s="327">
        <f t="shared" si="28"/>
        <v>0</v>
      </c>
      <c r="L108" s="339">
        <v>2</v>
      </c>
      <c r="M108" s="327">
        <f t="shared" si="23"/>
        <v>0</v>
      </c>
    </row>
    <row r="109" spans="1:13" x14ac:dyDescent="0.25">
      <c r="A109" s="340" t="s">
        <v>753</v>
      </c>
      <c r="B109" s="348" t="s">
        <v>827</v>
      </c>
      <c r="C109" s="349"/>
      <c r="D109" s="537">
        <f>SUM(D110:D112)</f>
        <v>8970</v>
      </c>
      <c r="E109" s="337"/>
      <c r="F109" s="337"/>
      <c r="G109" s="337"/>
      <c r="H109" s="537">
        <f>SUM(H110:H112)</f>
        <v>8970</v>
      </c>
      <c r="I109" s="337"/>
      <c r="J109" s="537">
        <f>SUM(J110:J112)</f>
        <v>11</v>
      </c>
      <c r="K109" s="337"/>
      <c r="L109" s="337"/>
      <c r="M109" s="337"/>
    </row>
    <row r="110" spans="1:13" x14ac:dyDescent="0.25">
      <c r="A110" s="338">
        <v>1</v>
      </c>
      <c r="B110" s="361" t="s">
        <v>828</v>
      </c>
      <c r="C110" s="361" t="s">
        <v>829</v>
      </c>
      <c r="D110" s="365">
        <v>3160</v>
      </c>
      <c r="E110" s="339">
        <v>2</v>
      </c>
      <c r="F110" s="339">
        <v>4</v>
      </c>
      <c r="G110" s="339"/>
      <c r="H110" s="339">
        <v>3160</v>
      </c>
      <c r="I110" s="327">
        <f>D110-H110</f>
        <v>0</v>
      </c>
      <c r="J110" s="339">
        <v>4</v>
      </c>
      <c r="K110" s="327">
        <f t="shared" ref="K110:K112" si="29">F110-J110</f>
        <v>0</v>
      </c>
      <c r="L110" s="339">
        <v>2</v>
      </c>
      <c r="M110" s="327">
        <f t="shared" si="23"/>
        <v>0</v>
      </c>
    </row>
    <row r="111" spans="1:13" x14ac:dyDescent="0.25">
      <c r="A111" s="338">
        <v>2</v>
      </c>
      <c r="B111" s="361" t="s">
        <v>830</v>
      </c>
      <c r="C111" s="361" t="s">
        <v>831</v>
      </c>
      <c r="D111" s="365">
        <v>4830</v>
      </c>
      <c r="E111" s="339">
        <v>2</v>
      </c>
      <c r="F111" s="339">
        <v>6</v>
      </c>
      <c r="G111" s="339"/>
      <c r="H111" s="339">
        <v>4830</v>
      </c>
      <c r="I111" s="327">
        <f>D111-H111</f>
        <v>0</v>
      </c>
      <c r="J111" s="339">
        <v>6</v>
      </c>
      <c r="K111" s="327">
        <f t="shared" si="29"/>
        <v>0</v>
      </c>
      <c r="L111" s="339">
        <v>2</v>
      </c>
      <c r="M111" s="327">
        <f t="shared" si="23"/>
        <v>0</v>
      </c>
    </row>
    <row r="112" spans="1:13" x14ac:dyDescent="0.25">
      <c r="A112" s="338">
        <v>3</v>
      </c>
      <c r="B112" s="361" t="s">
        <v>832</v>
      </c>
      <c r="C112" s="361" t="s">
        <v>749</v>
      </c>
      <c r="D112" s="365">
        <v>980</v>
      </c>
      <c r="E112" s="339">
        <v>2</v>
      </c>
      <c r="F112" s="339">
        <v>1</v>
      </c>
      <c r="G112" s="339"/>
      <c r="H112" s="339">
        <v>980</v>
      </c>
      <c r="I112" s="327">
        <f>D112-H112</f>
        <v>0</v>
      </c>
      <c r="J112" s="339">
        <v>1</v>
      </c>
      <c r="K112" s="327">
        <f t="shared" si="29"/>
        <v>0</v>
      </c>
      <c r="L112" s="339">
        <v>2</v>
      </c>
      <c r="M112" s="327">
        <f t="shared" si="23"/>
        <v>0</v>
      </c>
    </row>
    <row r="113" spans="1:13" x14ac:dyDescent="0.25">
      <c r="A113" s="336" t="s">
        <v>764</v>
      </c>
      <c r="B113" s="346" t="s">
        <v>833</v>
      </c>
      <c r="C113" s="347"/>
      <c r="D113" s="537">
        <f>SUM(D114:D118)</f>
        <v>19070</v>
      </c>
      <c r="E113" s="337"/>
      <c r="F113" s="337"/>
      <c r="G113" s="337"/>
      <c r="H113" s="537">
        <f>SUM(H114:H118)</f>
        <v>19070</v>
      </c>
      <c r="I113" s="337"/>
      <c r="J113" s="537">
        <f>SUM(J114:J118)</f>
        <v>28</v>
      </c>
      <c r="K113" s="337"/>
      <c r="L113" s="337"/>
      <c r="M113" s="337"/>
    </row>
    <row r="114" spans="1:13" x14ac:dyDescent="0.25">
      <c r="A114" s="338">
        <v>1</v>
      </c>
      <c r="B114" s="361" t="s">
        <v>834</v>
      </c>
      <c r="C114" s="361" t="s">
        <v>835</v>
      </c>
      <c r="D114" s="365">
        <v>1370</v>
      </c>
      <c r="E114" s="339">
        <v>2</v>
      </c>
      <c r="F114" s="339">
        <v>2</v>
      </c>
      <c r="G114" s="339"/>
      <c r="H114" s="339">
        <v>1370</v>
      </c>
      <c r="I114" s="327">
        <f>D114-H114</f>
        <v>0</v>
      </c>
      <c r="J114" s="339">
        <v>2</v>
      </c>
      <c r="K114" s="327">
        <f t="shared" ref="K114:K118" si="30">F114-J114</f>
        <v>0</v>
      </c>
      <c r="L114" s="339">
        <v>2</v>
      </c>
      <c r="M114" s="327">
        <f t="shared" si="23"/>
        <v>0</v>
      </c>
    </row>
    <row r="115" spans="1:13" x14ac:dyDescent="0.25">
      <c r="A115" s="338">
        <v>2</v>
      </c>
      <c r="B115" s="361" t="s">
        <v>836</v>
      </c>
      <c r="C115" s="361" t="s">
        <v>739</v>
      </c>
      <c r="D115" s="365">
        <v>7760</v>
      </c>
      <c r="E115" s="339">
        <v>2</v>
      </c>
      <c r="F115" s="339">
        <v>12</v>
      </c>
      <c r="G115" s="339"/>
      <c r="H115" s="339">
        <v>7760</v>
      </c>
      <c r="I115" s="327">
        <f>D115-H115</f>
        <v>0</v>
      </c>
      <c r="J115" s="339">
        <v>12</v>
      </c>
      <c r="K115" s="327">
        <f t="shared" si="30"/>
        <v>0</v>
      </c>
      <c r="L115" s="339">
        <v>2</v>
      </c>
      <c r="M115" s="327">
        <f t="shared" si="23"/>
        <v>0</v>
      </c>
    </row>
    <row r="116" spans="1:13" x14ac:dyDescent="0.25">
      <c r="A116" s="338">
        <v>3</v>
      </c>
      <c r="B116" s="361" t="s">
        <v>837</v>
      </c>
      <c r="C116" s="361" t="s">
        <v>838</v>
      </c>
      <c r="D116" s="365">
        <v>1370</v>
      </c>
      <c r="E116" s="339">
        <v>2</v>
      </c>
      <c r="F116" s="339">
        <v>2</v>
      </c>
      <c r="G116" s="339"/>
      <c r="H116" s="339">
        <v>1370</v>
      </c>
      <c r="I116" s="327">
        <f>D116-H116</f>
        <v>0</v>
      </c>
      <c r="J116" s="339">
        <v>2</v>
      </c>
      <c r="K116" s="327">
        <f t="shared" si="30"/>
        <v>0</v>
      </c>
      <c r="L116" s="339">
        <v>2</v>
      </c>
      <c r="M116" s="327">
        <f t="shared" si="23"/>
        <v>0</v>
      </c>
    </row>
    <row r="117" spans="1:13" x14ac:dyDescent="0.25">
      <c r="A117" s="338">
        <v>4</v>
      </c>
      <c r="B117" s="361" t="s">
        <v>839</v>
      </c>
      <c r="C117" s="361" t="s">
        <v>838</v>
      </c>
      <c r="D117" s="365">
        <v>1740</v>
      </c>
      <c r="E117" s="339">
        <v>2</v>
      </c>
      <c r="F117" s="339">
        <v>2</v>
      </c>
      <c r="G117" s="339"/>
      <c r="H117" s="339">
        <v>1740</v>
      </c>
      <c r="I117" s="327">
        <f>D117-H117</f>
        <v>0</v>
      </c>
      <c r="J117" s="339">
        <v>2</v>
      </c>
      <c r="K117" s="327">
        <f t="shared" si="30"/>
        <v>0</v>
      </c>
      <c r="L117" s="339">
        <v>2</v>
      </c>
      <c r="M117" s="327">
        <f t="shared" si="23"/>
        <v>0</v>
      </c>
    </row>
    <row r="118" spans="1:13" x14ac:dyDescent="0.25">
      <c r="A118" s="338">
        <v>5</v>
      </c>
      <c r="B118" s="361" t="s">
        <v>840</v>
      </c>
      <c r="C118" s="361" t="s">
        <v>739</v>
      </c>
      <c r="D118" s="365">
        <v>6830</v>
      </c>
      <c r="E118" s="339">
        <v>2</v>
      </c>
      <c r="F118" s="339">
        <v>10</v>
      </c>
      <c r="G118" s="339"/>
      <c r="H118" s="339">
        <v>6830</v>
      </c>
      <c r="I118" s="327">
        <f>D118-H118</f>
        <v>0</v>
      </c>
      <c r="J118" s="339">
        <v>10</v>
      </c>
      <c r="K118" s="327">
        <f t="shared" si="30"/>
        <v>0</v>
      </c>
      <c r="L118" s="339">
        <v>2</v>
      </c>
      <c r="M118" s="327">
        <f t="shared" si="23"/>
        <v>0</v>
      </c>
    </row>
    <row r="119" spans="1:13" x14ac:dyDescent="0.25">
      <c r="A119" s="336" t="s">
        <v>774</v>
      </c>
      <c r="B119" s="346" t="s">
        <v>841</v>
      </c>
      <c r="C119" s="347"/>
      <c r="D119" s="537">
        <f>SUM(D120:D124)</f>
        <v>15330</v>
      </c>
      <c r="E119" s="337"/>
      <c r="F119" s="337"/>
      <c r="G119" s="337"/>
      <c r="H119" s="537">
        <f>SUM(H120:H124)</f>
        <v>15330</v>
      </c>
      <c r="I119" s="337"/>
      <c r="J119" s="537">
        <f>SUM(J120:J124)</f>
        <v>20</v>
      </c>
      <c r="K119" s="337"/>
      <c r="L119" s="337"/>
      <c r="M119" s="337"/>
    </row>
    <row r="120" spans="1:13" x14ac:dyDescent="0.25">
      <c r="A120" s="338">
        <v>1</v>
      </c>
      <c r="B120" s="361" t="s">
        <v>842</v>
      </c>
      <c r="C120" s="361" t="s">
        <v>843</v>
      </c>
      <c r="D120" s="365">
        <v>1740</v>
      </c>
      <c r="E120" s="339">
        <v>2</v>
      </c>
      <c r="F120" s="339">
        <v>2</v>
      </c>
      <c r="G120" s="339"/>
      <c r="H120" s="339">
        <v>1740</v>
      </c>
      <c r="I120" s="327">
        <f>D120-H120</f>
        <v>0</v>
      </c>
      <c r="J120" s="339">
        <v>2</v>
      </c>
      <c r="K120" s="327">
        <f t="shared" ref="K120:K124" si="31">F120-J120</f>
        <v>0</v>
      </c>
      <c r="L120" s="339">
        <v>2</v>
      </c>
      <c r="M120" s="327">
        <f t="shared" si="23"/>
        <v>0</v>
      </c>
    </row>
    <row r="121" spans="1:13" x14ac:dyDescent="0.25">
      <c r="A121" s="338">
        <v>2</v>
      </c>
      <c r="B121" s="361" t="s">
        <v>844</v>
      </c>
      <c r="C121" s="361" t="s">
        <v>845</v>
      </c>
      <c r="D121" s="365">
        <v>5940</v>
      </c>
      <c r="E121" s="339">
        <v>2</v>
      </c>
      <c r="F121" s="339">
        <v>9</v>
      </c>
      <c r="G121" s="339"/>
      <c r="H121" s="339">
        <v>5940</v>
      </c>
      <c r="I121" s="327">
        <f>D121-H121</f>
        <v>0</v>
      </c>
      <c r="J121" s="339">
        <v>9</v>
      </c>
      <c r="K121" s="327">
        <f t="shared" si="31"/>
        <v>0</v>
      </c>
      <c r="L121" s="339">
        <v>2</v>
      </c>
      <c r="M121" s="327">
        <f t="shared" si="23"/>
        <v>0</v>
      </c>
    </row>
    <row r="122" spans="1:13" x14ac:dyDescent="0.25">
      <c r="A122" s="338">
        <v>3</v>
      </c>
      <c r="B122" s="361" t="s">
        <v>846</v>
      </c>
      <c r="C122" s="361" t="s">
        <v>847</v>
      </c>
      <c r="D122" s="365">
        <v>2940</v>
      </c>
      <c r="E122" s="339">
        <v>2</v>
      </c>
      <c r="F122" s="339">
        <v>3</v>
      </c>
      <c r="G122" s="339"/>
      <c r="H122" s="339">
        <v>2940</v>
      </c>
      <c r="I122" s="327">
        <f>D122-H122</f>
        <v>0</v>
      </c>
      <c r="J122" s="339">
        <v>3</v>
      </c>
      <c r="K122" s="327">
        <f t="shared" si="31"/>
        <v>0</v>
      </c>
      <c r="L122" s="339">
        <v>2</v>
      </c>
      <c r="M122" s="327">
        <f t="shared" si="23"/>
        <v>0</v>
      </c>
    </row>
    <row r="123" spans="1:13" x14ac:dyDescent="0.25">
      <c r="A123" s="338">
        <v>4</v>
      </c>
      <c r="B123" s="361" t="s">
        <v>848</v>
      </c>
      <c r="C123" s="361" t="s">
        <v>849</v>
      </c>
      <c r="D123" s="365">
        <v>3800</v>
      </c>
      <c r="E123" s="339">
        <v>2</v>
      </c>
      <c r="F123" s="339">
        <v>5</v>
      </c>
      <c r="G123" s="339"/>
      <c r="H123" s="339">
        <v>3800</v>
      </c>
      <c r="I123" s="327">
        <f>D123-H123</f>
        <v>0</v>
      </c>
      <c r="J123" s="339">
        <v>5</v>
      </c>
      <c r="K123" s="327">
        <f t="shared" si="31"/>
        <v>0</v>
      </c>
      <c r="L123" s="339">
        <v>2</v>
      </c>
      <c r="M123" s="327">
        <f t="shared" si="23"/>
        <v>0</v>
      </c>
    </row>
    <row r="124" spans="1:13" x14ac:dyDescent="0.25">
      <c r="A124" s="338">
        <v>5</v>
      </c>
      <c r="B124" s="361" t="s">
        <v>850</v>
      </c>
      <c r="C124" s="361" t="s">
        <v>845</v>
      </c>
      <c r="D124" s="365">
        <v>910</v>
      </c>
      <c r="E124" s="339">
        <v>2</v>
      </c>
      <c r="F124" s="339">
        <v>1</v>
      </c>
      <c r="G124" s="339"/>
      <c r="H124" s="339">
        <v>910</v>
      </c>
      <c r="I124" s="327">
        <f>D124-H124</f>
        <v>0</v>
      </c>
      <c r="J124" s="339">
        <v>1</v>
      </c>
      <c r="K124" s="327">
        <f t="shared" si="31"/>
        <v>0</v>
      </c>
      <c r="L124" s="339">
        <v>2</v>
      </c>
      <c r="M124" s="327">
        <f t="shared" si="23"/>
        <v>0</v>
      </c>
    </row>
    <row r="125" spans="1:13" x14ac:dyDescent="0.25">
      <c r="A125" s="711" t="s">
        <v>618</v>
      </c>
      <c r="B125" s="711"/>
      <c r="C125" s="711"/>
      <c r="D125" s="364">
        <f>SUM(D119,D113,D109,D105,D99,D93,D87,D81)</f>
        <v>110000</v>
      </c>
      <c r="E125" s="334">
        <f>SUM(E82:E124)</f>
        <v>72</v>
      </c>
      <c r="F125" s="334">
        <f>SUM(F82:F124)</f>
        <v>138</v>
      </c>
      <c r="G125" s="334">
        <f t="shared" ref="G125:L125" si="32">SUM(G82:G124)</f>
        <v>0</v>
      </c>
      <c r="H125" s="364">
        <f>SUM(H119,H113,H109,H105,H99,H93,H87,H81)</f>
        <v>110000</v>
      </c>
      <c r="I125" s="334">
        <f t="shared" si="32"/>
        <v>0</v>
      </c>
      <c r="J125" s="364">
        <f>SUM(J119,J113,J109,J105,J99,J93,J87,J81)</f>
        <v>138</v>
      </c>
      <c r="K125" s="334">
        <f t="shared" si="32"/>
        <v>0</v>
      </c>
      <c r="L125" s="334">
        <f t="shared" si="32"/>
        <v>72</v>
      </c>
      <c r="M125" s="334">
        <f>SUM(M82:M124)</f>
        <v>0</v>
      </c>
    </row>
    <row r="127" spans="1:13" ht="16.5" x14ac:dyDescent="0.25">
      <c r="A127" s="356"/>
      <c r="B127" s="356" t="s">
        <v>851</v>
      </c>
    </row>
    <row r="128" spans="1:13" ht="15" customHeight="1" x14ac:dyDescent="0.25">
      <c r="A128" s="725" t="s">
        <v>786</v>
      </c>
      <c r="B128" s="727" t="s">
        <v>660</v>
      </c>
      <c r="C128" s="727" t="s">
        <v>661</v>
      </c>
      <c r="D128" s="727" t="s">
        <v>662</v>
      </c>
      <c r="E128" s="725" t="s">
        <v>663</v>
      </c>
      <c r="F128" s="725" t="s">
        <v>664</v>
      </c>
      <c r="G128" s="723" t="s">
        <v>606</v>
      </c>
      <c r="H128" s="723" t="s">
        <v>201</v>
      </c>
      <c r="I128" s="723" t="s">
        <v>6</v>
      </c>
      <c r="J128" s="723" t="s">
        <v>665</v>
      </c>
      <c r="K128" s="723" t="s">
        <v>666</v>
      </c>
      <c r="L128" s="729" t="s">
        <v>667</v>
      </c>
      <c r="M128" s="722" t="s">
        <v>668</v>
      </c>
    </row>
    <row r="129" spans="1:13" x14ac:dyDescent="0.25">
      <c r="A129" s="726"/>
      <c r="B129" s="728"/>
      <c r="C129" s="728"/>
      <c r="D129" s="728"/>
      <c r="E129" s="726"/>
      <c r="F129" s="726"/>
      <c r="G129" s="724"/>
      <c r="H129" s="724"/>
      <c r="I129" s="724"/>
      <c r="J129" s="724"/>
      <c r="K129" s="724"/>
      <c r="L129" s="730"/>
      <c r="M129" s="722"/>
    </row>
    <row r="130" spans="1:13" x14ac:dyDescent="0.25">
      <c r="A130" s="341" t="s">
        <v>525</v>
      </c>
      <c r="B130" s="353" t="s">
        <v>852</v>
      </c>
      <c r="C130" s="354"/>
      <c r="D130" s="537">
        <f>SUM(D131:D134)</f>
        <v>19345</v>
      </c>
      <c r="E130" s="342"/>
      <c r="F130" s="342"/>
      <c r="G130" s="342"/>
      <c r="H130" s="537">
        <f>SUM(H131:H134)</f>
        <v>19345</v>
      </c>
      <c r="I130" s="342"/>
      <c r="J130" s="537">
        <f>SUM(J131:J134)</f>
        <v>25</v>
      </c>
      <c r="K130" s="342"/>
      <c r="L130" s="511"/>
      <c r="M130" s="513"/>
    </row>
    <row r="131" spans="1:13" x14ac:dyDescent="0.25">
      <c r="A131" s="343">
        <v>1</v>
      </c>
      <c r="B131" s="361" t="s">
        <v>853</v>
      </c>
      <c r="C131" s="362" t="s">
        <v>854</v>
      </c>
      <c r="D131" s="366">
        <v>3125</v>
      </c>
      <c r="E131" s="343">
        <v>2</v>
      </c>
      <c r="F131" s="343">
        <v>4</v>
      </c>
      <c r="G131" s="343"/>
      <c r="H131" s="343">
        <v>3125</v>
      </c>
      <c r="I131" s="327">
        <f>D131-H131</f>
        <v>0</v>
      </c>
      <c r="J131" s="343">
        <v>4</v>
      </c>
      <c r="K131" s="327">
        <f>F131-J131</f>
        <v>0</v>
      </c>
      <c r="L131" s="343">
        <v>2</v>
      </c>
      <c r="M131" s="327">
        <f>E131-L131</f>
        <v>0</v>
      </c>
    </row>
    <row r="132" spans="1:13" x14ac:dyDescent="0.25">
      <c r="A132" s="343">
        <v>2</v>
      </c>
      <c r="B132" s="362" t="s">
        <v>855</v>
      </c>
      <c r="C132" s="362" t="s">
        <v>856</v>
      </c>
      <c r="D132" s="366">
        <v>7700</v>
      </c>
      <c r="E132" s="343">
        <v>2</v>
      </c>
      <c r="F132" s="343">
        <v>10</v>
      </c>
      <c r="G132" s="343"/>
      <c r="H132" s="343">
        <v>7700</v>
      </c>
      <c r="I132" s="327">
        <f>D132-H132</f>
        <v>0</v>
      </c>
      <c r="J132" s="343">
        <v>10</v>
      </c>
      <c r="K132" s="327">
        <f>F132-J132</f>
        <v>0</v>
      </c>
      <c r="L132" s="343">
        <v>2</v>
      </c>
      <c r="M132" s="327">
        <f>E132-L132</f>
        <v>0</v>
      </c>
    </row>
    <row r="133" spans="1:13" x14ac:dyDescent="0.25">
      <c r="A133" s="343">
        <v>3</v>
      </c>
      <c r="B133" s="362" t="s">
        <v>857</v>
      </c>
      <c r="C133" s="362" t="s">
        <v>858</v>
      </c>
      <c r="D133" s="366">
        <v>1710</v>
      </c>
      <c r="E133" s="343">
        <v>2</v>
      </c>
      <c r="F133" s="343">
        <v>2</v>
      </c>
      <c r="G133" s="343"/>
      <c r="H133" s="343">
        <v>1710</v>
      </c>
      <c r="I133" s="327">
        <f>D133-H133</f>
        <v>0</v>
      </c>
      <c r="J133" s="343">
        <v>2</v>
      </c>
      <c r="K133" s="327">
        <f>F133-J133</f>
        <v>0</v>
      </c>
      <c r="L133" s="343">
        <v>2</v>
      </c>
      <c r="M133" s="327">
        <f>E133-L133</f>
        <v>0</v>
      </c>
    </row>
    <row r="134" spans="1:13" x14ac:dyDescent="0.25">
      <c r="A134" s="343">
        <v>4</v>
      </c>
      <c r="B134" s="362" t="s">
        <v>859</v>
      </c>
      <c r="C134" s="362" t="s">
        <v>856</v>
      </c>
      <c r="D134" s="366">
        <v>6810</v>
      </c>
      <c r="E134" s="343">
        <v>2</v>
      </c>
      <c r="F134" s="343">
        <v>9</v>
      </c>
      <c r="G134" s="343"/>
      <c r="H134" s="343">
        <v>6810</v>
      </c>
      <c r="I134" s="327">
        <f>D134-H134</f>
        <v>0</v>
      </c>
      <c r="J134" s="343">
        <v>9</v>
      </c>
      <c r="K134" s="327">
        <f>F134-J134</f>
        <v>0</v>
      </c>
      <c r="L134" s="343">
        <v>2</v>
      </c>
      <c r="M134" s="327">
        <f>E134-L134</f>
        <v>0</v>
      </c>
    </row>
    <row r="135" spans="1:13" x14ac:dyDescent="0.25">
      <c r="A135" s="341" t="s">
        <v>678</v>
      </c>
      <c r="B135" s="353" t="s">
        <v>860</v>
      </c>
      <c r="C135" s="354"/>
      <c r="D135" s="537">
        <f>SUM(D136:D140)</f>
        <v>14995</v>
      </c>
      <c r="E135" s="344"/>
      <c r="F135" s="344"/>
      <c r="G135" s="344"/>
      <c r="H135" s="537">
        <f>SUM(H136:H140)</f>
        <v>14995</v>
      </c>
      <c r="I135" s="344"/>
      <c r="J135" s="537">
        <f>SUM(J136:J140)</f>
        <v>16</v>
      </c>
      <c r="K135" s="344"/>
      <c r="L135" s="344"/>
      <c r="M135" s="514"/>
    </row>
    <row r="136" spans="1:13" x14ac:dyDescent="0.25">
      <c r="A136" s="343">
        <v>1</v>
      </c>
      <c r="B136" s="362" t="s">
        <v>861</v>
      </c>
      <c r="C136" s="362" t="s">
        <v>862</v>
      </c>
      <c r="D136" s="366">
        <v>1345</v>
      </c>
      <c r="E136" s="343">
        <v>2</v>
      </c>
      <c r="F136" s="343">
        <v>1</v>
      </c>
      <c r="G136" s="343"/>
      <c r="H136" s="343">
        <v>1345</v>
      </c>
      <c r="I136" s="327">
        <f>D136-H136</f>
        <v>0</v>
      </c>
      <c r="J136" s="343">
        <v>1</v>
      </c>
      <c r="K136" s="327">
        <f>F136-J136</f>
        <v>0</v>
      </c>
      <c r="L136" s="343">
        <v>2</v>
      </c>
      <c r="M136" s="327">
        <f>E136-L136</f>
        <v>0</v>
      </c>
    </row>
    <row r="137" spans="1:13" x14ac:dyDescent="0.25">
      <c r="A137" s="343">
        <v>2</v>
      </c>
      <c r="B137" s="362" t="s">
        <v>863</v>
      </c>
      <c r="C137" s="362" t="s">
        <v>864</v>
      </c>
      <c r="D137" s="366">
        <v>5940</v>
      </c>
      <c r="E137" s="343">
        <v>2</v>
      </c>
      <c r="F137" s="343">
        <v>7</v>
      </c>
      <c r="G137" s="343"/>
      <c r="H137" s="343">
        <v>5940</v>
      </c>
      <c r="I137" s="327">
        <f>D137-H137</f>
        <v>0</v>
      </c>
      <c r="J137" s="343">
        <v>7</v>
      </c>
      <c r="K137" s="327">
        <f>F137-J137</f>
        <v>0</v>
      </c>
      <c r="L137" s="343">
        <v>2</v>
      </c>
      <c r="M137" s="327">
        <f>E137-L137</f>
        <v>0</v>
      </c>
    </row>
    <row r="138" spans="1:13" x14ac:dyDescent="0.25">
      <c r="A138" s="343">
        <v>3</v>
      </c>
      <c r="B138" s="362" t="s">
        <v>865</v>
      </c>
      <c r="C138" s="362" t="s">
        <v>866</v>
      </c>
      <c r="D138" s="366">
        <v>1310</v>
      </c>
      <c r="E138" s="343">
        <v>2</v>
      </c>
      <c r="F138" s="343">
        <v>1</v>
      </c>
      <c r="G138" s="343"/>
      <c r="H138" s="343">
        <v>1310</v>
      </c>
      <c r="I138" s="327">
        <f>D138-H138</f>
        <v>0</v>
      </c>
      <c r="J138" s="343">
        <v>1</v>
      </c>
      <c r="K138" s="327">
        <f>F138-J138</f>
        <v>0</v>
      </c>
      <c r="L138" s="343">
        <v>2</v>
      </c>
      <c r="M138" s="327">
        <f>E138-L138</f>
        <v>0</v>
      </c>
    </row>
    <row r="139" spans="1:13" x14ac:dyDescent="0.25">
      <c r="A139" s="343">
        <v>3</v>
      </c>
      <c r="B139" s="362" t="s">
        <v>867</v>
      </c>
      <c r="C139" s="362" t="s">
        <v>866</v>
      </c>
      <c r="D139" s="366">
        <v>1350</v>
      </c>
      <c r="E139" s="343">
        <v>2</v>
      </c>
      <c r="F139" s="343">
        <v>1</v>
      </c>
      <c r="G139" s="343"/>
      <c r="H139" s="343">
        <v>1350</v>
      </c>
      <c r="I139" s="327">
        <f>D139-H139</f>
        <v>0</v>
      </c>
      <c r="J139" s="343">
        <v>1</v>
      </c>
      <c r="K139" s="327">
        <f>F139-J139</f>
        <v>0</v>
      </c>
      <c r="L139" s="343">
        <v>2</v>
      </c>
      <c r="M139" s="327">
        <f>E139-L139</f>
        <v>0</v>
      </c>
    </row>
    <row r="140" spans="1:13" x14ac:dyDescent="0.25">
      <c r="A140" s="343">
        <v>4</v>
      </c>
      <c r="B140" s="362" t="s">
        <v>868</v>
      </c>
      <c r="C140" s="362" t="s">
        <v>864</v>
      </c>
      <c r="D140" s="366">
        <v>5050</v>
      </c>
      <c r="E140" s="343">
        <v>2</v>
      </c>
      <c r="F140" s="343">
        <v>6</v>
      </c>
      <c r="G140" s="343"/>
      <c r="H140" s="343">
        <v>5050</v>
      </c>
      <c r="I140" s="327">
        <f>D140-H140</f>
        <v>0</v>
      </c>
      <c r="J140" s="343">
        <v>6</v>
      </c>
      <c r="K140" s="327">
        <f>F140-J140</f>
        <v>0</v>
      </c>
      <c r="L140" s="343">
        <v>2</v>
      </c>
      <c r="M140" s="327">
        <f>E140-L140</f>
        <v>0</v>
      </c>
    </row>
    <row r="141" spans="1:13" x14ac:dyDescent="0.25">
      <c r="A141" s="341" t="s">
        <v>689</v>
      </c>
      <c r="B141" s="353" t="s">
        <v>869</v>
      </c>
      <c r="C141" s="352"/>
      <c r="D141" s="537">
        <f>SUM(D142:D146)</f>
        <v>11420</v>
      </c>
      <c r="E141" s="344"/>
      <c r="F141" s="344"/>
      <c r="G141" s="344"/>
      <c r="H141" s="537">
        <f>SUM(H142:H146)</f>
        <v>11420</v>
      </c>
      <c r="I141" s="344"/>
      <c r="J141" s="537">
        <f>SUM(J142:J146)</f>
        <v>12</v>
      </c>
      <c r="K141" s="344"/>
      <c r="L141" s="344"/>
      <c r="M141" s="514"/>
    </row>
    <row r="142" spans="1:13" x14ac:dyDescent="0.25">
      <c r="A142" s="343">
        <v>1</v>
      </c>
      <c r="B142" s="362" t="s">
        <v>870</v>
      </c>
      <c r="C142" s="362" t="s">
        <v>871</v>
      </c>
      <c r="D142" s="366">
        <v>1320</v>
      </c>
      <c r="E142" s="343">
        <v>2</v>
      </c>
      <c r="F142" s="343">
        <v>1</v>
      </c>
      <c r="G142" s="343"/>
      <c r="H142" s="343">
        <v>1320</v>
      </c>
      <c r="I142" s="327">
        <f>D142-H142</f>
        <v>0</v>
      </c>
      <c r="J142" s="343">
        <v>1</v>
      </c>
      <c r="K142" s="327">
        <f>F142-J142</f>
        <v>0</v>
      </c>
      <c r="L142" s="343">
        <v>2</v>
      </c>
      <c r="M142" s="327">
        <f>E142-L142</f>
        <v>0</v>
      </c>
    </row>
    <row r="143" spans="1:13" x14ac:dyDescent="0.25">
      <c r="A143" s="343">
        <v>2</v>
      </c>
      <c r="B143" s="362" t="s">
        <v>872</v>
      </c>
      <c r="C143" s="362" t="s">
        <v>871</v>
      </c>
      <c r="D143" s="366">
        <v>1345</v>
      </c>
      <c r="E143" s="343">
        <v>2</v>
      </c>
      <c r="F143" s="343">
        <v>1</v>
      </c>
      <c r="G143" s="343"/>
      <c r="H143" s="343">
        <v>1345</v>
      </c>
      <c r="I143" s="327">
        <f>D143-H143</f>
        <v>0</v>
      </c>
      <c r="J143" s="343">
        <v>1</v>
      </c>
      <c r="K143" s="327">
        <f>F143-J143</f>
        <v>0</v>
      </c>
      <c r="L143" s="343">
        <v>2</v>
      </c>
      <c r="M143" s="327">
        <f>E143-L143</f>
        <v>0</v>
      </c>
    </row>
    <row r="144" spans="1:13" x14ac:dyDescent="0.25">
      <c r="A144" s="343">
        <v>3</v>
      </c>
      <c r="B144" s="362" t="s">
        <v>873</v>
      </c>
      <c r="C144" s="362" t="s">
        <v>874</v>
      </c>
      <c r="D144" s="366">
        <v>4175</v>
      </c>
      <c r="E144" s="343">
        <v>2</v>
      </c>
      <c r="F144" s="343">
        <v>5</v>
      </c>
      <c r="G144" s="343"/>
      <c r="H144" s="343">
        <v>4175</v>
      </c>
      <c r="I144" s="327">
        <f>D144-H144</f>
        <v>0</v>
      </c>
      <c r="J144" s="343">
        <v>5</v>
      </c>
      <c r="K144" s="327">
        <f>F144-J144</f>
        <v>0</v>
      </c>
      <c r="L144" s="343">
        <v>2</v>
      </c>
      <c r="M144" s="327">
        <f>E144-L144</f>
        <v>0</v>
      </c>
    </row>
    <row r="145" spans="1:13" x14ac:dyDescent="0.25">
      <c r="A145" s="343">
        <v>4</v>
      </c>
      <c r="B145" s="362" t="s">
        <v>875</v>
      </c>
      <c r="C145" s="362" t="s">
        <v>876</v>
      </c>
      <c r="D145" s="366">
        <v>1305</v>
      </c>
      <c r="E145" s="343">
        <v>2</v>
      </c>
      <c r="F145" s="343">
        <v>1</v>
      </c>
      <c r="G145" s="343"/>
      <c r="H145" s="343">
        <v>1305</v>
      </c>
      <c r="I145" s="327">
        <f>D145-H145</f>
        <v>0</v>
      </c>
      <c r="J145" s="343">
        <v>1</v>
      </c>
      <c r="K145" s="327">
        <f>F145-J145</f>
        <v>0</v>
      </c>
      <c r="L145" s="343">
        <v>2</v>
      </c>
      <c r="M145" s="327">
        <f>E145-L145</f>
        <v>0</v>
      </c>
    </row>
    <row r="146" spans="1:13" x14ac:dyDescent="0.25">
      <c r="A146" s="343">
        <v>5</v>
      </c>
      <c r="B146" s="362" t="s">
        <v>877</v>
      </c>
      <c r="C146" s="362" t="s">
        <v>874</v>
      </c>
      <c r="D146" s="366">
        <v>3275</v>
      </c>
      <c r="E146" s="343">
        <v>2</v>
      </c>
      <c r="F146" s="343">
        <v>4</v>
      </c>
      <c r="G146" s="343"/>
      <c r="H146" s="343">
        <v>3275</v>
      </c>
      <c r="I146" s="327">
        <f>D146-H146</f>
        <v>0</v>
      </c>
      <c r="J146" s="343">
        <v>4</v>
      </c>
      <c r="K146" s="327">
        <f>F146-J146</f>
        <v>0</v>
      </c>
      <c r="L146" s="343">
        <v>2</v>
      </c>
      <c r="M146" s="327">
        <f>E146-L146</f>
        <v>0</v>
      </c>
    </row>
    <row r="147" spans="1:13" x14ac:dyDescent="0.25">
      <c r="A147" s="341" t="s">
        <v>695</v>
      </c>
      <c r="B147" s="353" t="s">
        <v>878</v>
      </c>
      <c r="C147" s="352"/>
      <c r="D147" s="537">
        <f>SUM(D148:D150)</f>
        <v>3905</v>
      </c>
      <c r="E147" s="344"/>
      <c r="F147" s="344"/>
      <c r="G147" s="344"/>
      <c r="H147" s="537">
        <f>SUM(H148:H150)</f>
        <v>3905</v>
      </c>
      <c r="I147" s="344"/>
      <c r="J147" s="537">
        <f>SUM(J148:J150)</f>
        <v>3</v>
      </c>
      <c r="K147" s="344"/>
      <c r="L147" s="344"/>
      <c r="M147" s="514"/>
    </row>
    <row r="148" spans="1:13" x14ac:dyDescent="0.25">
      <c r="A148" s="343">
        <v>1</v>
      </c>
      <c r="B148" s="362" t="s">
        <v>879</v>
      </c>
      <c r="C148" s="362" t="s">
        <v>880</v>
      </c>
      <c r="D148" s="366">
        <v>1315</v>
      </c>
      <c r="E148" s="343">
        <v>2</v>
      </c>
      <c r="F148" s="343">
        <v>1</v>
      </c>
      <c r="G148" s="343"/>
      <c r="H148" s="343">
        <v>1315</v>
      </c>
      <c r="I148" s="327">
        <f>D148-H148</f>
        <v>0</v>
      </c>
      <c r="J148" s="343">
        <v>1</v>
      </c>
      <c r="K148" s="327">
        <f>F148-J148</f>
        <v>0</v>
      </c>
      <c r="L148" s="343">
        <v>2</v>
      </c>
      <c r="M148" s="327">
        <f>E148-L148</f>
        <v>0</v>
      </c>
    </row>
    <row r="149" spans="1:13" x14ac:dyDescent="0.25">
      <c r="A149" s="343">
        <v>2</v>
      </c>
      <c r="B149" s="362" t="s">
        <v>881</v>
      </c>
      <c r="C149" s="362" t="s">
        <v>882</v>
      </c>
      <c r="D149" s="366">
        <v>2085</v>
      </c>
      <c r="E149" s="343">
        <v>2</v>
      </c>
      <c r="F149" s="343">
        <v>2</v>
      </c>
      <c r="G149" s="343"/>
      <c r="H149" s="343">
        <v>2085</v>
      </c>
      <c r="I149" s="327">
        <f>D149-H149</f>
        <v>0</v>
      </c>
      <c r="J149" s="343">
        <v>2</v>
      </c>
      <c r="K149" s="327">
        <f>F149-J149</f>
        <v>0</v>
      </c>
      <c r="L149" s="343">
        <v>2</v>
      </c>
      <c r="M149" s="327">
        <f>E149-L149</f>
        <v>0</v>
      </c>
    </row>
    <row r="150" spans="1:13" x14ac:dyDescent="0.25">
      <c r="A150" s="343">
        <v>3</v>
      </c>
      <c r="B150" s="362" t="s">
        <v>883</v>
      </c>
      <c r="C150" s="362" t="s">
        <v>884</v>
      </c>
      <c r="D150" s="366">
        <v>505</v>
      </c>
      <c r="E150" s="343">
        <v>2</v>
      </c>
      <c r="F150" s="343">
        <v>0</v>
      </c>
      <c r="G150" s="343"/>
      <c r="H150" s="343">
        <v>505</v>
      </c>
      <c r="I150" s="327">
        <f>D150-H150</f>
        <v>0</v>
      </c>
      <c r="J150" s="343">
        <v>0</v>
      </c>
      <c r="K150" s="327">
        <f>F150-J150</f>
        <v>0</v>
      </c>
      <c r="L150" s="343">
        <v>2</v>
      </c>
      <c r="M150" s="327">
        <f>E150-L150</f>
        <v>0</v>
      </c>
    </row>
    <row r="151" spans="1:13" x14ac:dyDescent="0.25">
      <c r="A151" s="341" t="s">
        <v>272</v>
      </c>
      <c r="B151" s="353" t="s">
        <v>885</v>
      </c>
      <c r="C151" s="354"/>
      <c r="D151" s="537">
        <f>SUM(D152:D156)</f>
        <v>11147</v>
      </c>
      <c r="E151" s="344"/>
      <c r="F151" s="344"/>
      <c r="G151" s="344"/>
      <c r="H151" s="537">
        <f>SUM(H152:H156)</f>
        <v>11147</v>
      </c>
      <c r="I151" s="344"/>
      <c r="J151" s="537">
        <f>SUM(J152:J156)</f>
        <v>12</v>
      </c>
      <c r="K151" s="344"/>
      <c r="L151" s="344"/>
      <c r="M151" s="514"/>
    </row>
    <row r="152" spans="1:13" x14ac:dyDescent="0.25">
      <c r="A152" s="343">
        <v>1</v>
      </c>
      <c r="B152" s="362" t="s">
        <v>886</v>
      </c>
      <c r="C152" s="362" t="s">
        <v>887</v>
      </c>
      <c r="D152" s="366">
        <v>1345</v>
      </c>
      <c r="E152" s="343">
        <v>2</v>
      </c>
      <c r="F152" s="343">
        <v>1</v>
      </c>
      <c r="G152" s="343"/>
      <c r="H152" s="343">
        <v>1345</v>
      </c>
      <c r="I152" s="327">
        <f>D152-H152</f>
        <v>0</v>
      </c>
      <c r="J152" s="343">
        <v>1</v>
      </c>
      <c r="K152" s="327">
        <f>F152-J152</f>
        <v>0</v>
      </c>
      <c r="L152" s="343">
        <v>2</v>
      </c>
      <c r="M152" s="327">
        <f>E152-L152</f>
        <v>0</v>
      </c>
    </row>
    <row r="153" spans="1:13" x14ac:dyDescent="0.25">
      <c r="A153" s="343">
        <v>2</v>
      </c>
      <c r="B153" s="362" t="s">
        <v>888</v>
      </c>
      <c r="C153" s="362" t="s">
        <v>889</v>
      </c>
      <c r="D153" s="366">
        <v>3950</v>
      </c>
      <c r="E153" s="343">
        <v>2</v>
      </c>
      <c r="F153" s="343">
        <v>5</v>
      </c>
      <c r="G153" s="343"/>
      <c r="H153" s="343">
        <v>3950</v>
      </c>
      <c r="I153" s="327">
        <f>D153-H153</f>
        <v>0</v>
      </c>
      <c r="J153" s="343">
        <v>5</v>
      </c>
      <c r="K153" s="327">
        <f>F153-J153</f>
        <v>0</v>
      </c>
      <c r="L153" s="343">
        <v>2</v>
      </c>
      <c r="M153" s="327">
        <f>E153-L153</f>
        <v>0</v>
      </c>
    </row>
    <row r="154" spans="1:13" x14ac:dyDescent="0.25">
      <c r="A154" s="343">
        <v>3</v>
      </c>
      <c r="B154" s="362" t="s">
        <v>890</v>
      </c>
      <c r="C154" s="362" t="s">
        <v>891</v>
      </c>
      <c r="D154" s="366">
        <v>1345</v>
      </c>
      <c r="E154" s="343">
        <v>2</v>
      </c>
      <c r="F154" s="343">
        <v>1</v>
      </c>
      <c r="G154" s="343"/>
      <c r="H154" s="343">
        <v>1345</v>
      </c>
      <c r="I154" s="327">
        <f>D154-H154</f>
        <v>0</v>
      </c>
      <c r="J154" s="343">
        <v>1</v>
      </c>
      <c r="K154" s="327">
        <f>F154-J154</f>
        <v>0</v>
      </c>
      <c r="L154" s="343">
        <v>2</v>
      </c>
      <c r="M154" s="327">
        <f>E154-L154</f>
        <v>0</v>
      </c>
    </row>
    <row r="155" spans="1:13" x14ac:dyDescent="0.25">
      <c r="A155" s="343">
        <v>4</v>
      </c>
      <c r="B155" s="362" t="s">
        <v>892</v>
      </c>
      <c r="C155" s="362" t="s">
        <v>891</v>
      </c>
      <c r="D155" s="366">
        <v>1305</v>
      </c>
      <c r="E155" s="343">
        <v>2</v>
      </c>
      <c r="F155" s="343">
        <v>1</v>
      </c>
      <c r="G155" s="343"/>
      <c r="H155" s="343">
        <v>1305</v>
      </c>
      <c r="I155" s="327">
        <f>D155-H155</f>
        <v>0</v>
      </c>
      <c r="J155" s="343">
        <v>1</v>
      </c>
      <c r="K155" s="327">
        <f>F155-J155</f>
        <v>0</v>
      </c>
      <c r="L155" s="343">
        <v>2</v>
      </c>
      <c r="M155" s="327">
        <f>E155-L155</f>
        <v>0</v>
      </c>
    </row>
    <row r="156" spans="1:13" x14ac:dyDescent="0.25">
      <c r="A156" s="343">
        <v>5</v>
      </c>
      <c r="B156" s="362" t="s">
        <v>893</v>
      </c>
      <c r="C156" s="362" t="s">
        <v>889</v>
      </c>
      <c r="D156" s="366">
        <v>3202</v>
      </c>
      <c r="E156" s="343">
        <v>2</v>
      </c>
      <c r="F156" s="343">
        <v>4</v>
      </c>
      <c r="G156" s="343"/>
      <c r="H156" s="343">
        <v>3202</v>
      </c>
      <c r="I156" s="327">
        <f>D156-H156</f>
        <v>0</v>
      </c>
      <c r="J156" s="343">
        <v>4</v>
      </c>
      <c r="K156" s="327">
        <f>F156-J156</f>
        <v>0</v>
      </c>
      <c r="L156" s="343">
        <v>2</v>
      </c>
      <c r="M156" s="327">
        <f>E156-L156</f>
        <v>0</v>
      </c>
    </row>
    <row r="157" spans="1:13" x14ac:dyDescent="0.25">
      <c r="A157" s="341" t="s">
        <v>753</v>
      </c>
      <c r="B157" s="353" t="s">
        <v>894</v>
      </c>
      <c r="C157" s="354"/>
      <c r="D157" s="537">
        <f>SUM(D158:D162)</f>
        <v>16675</v>
      </c>
      <c r="E157" s="344"/>
      <c r="F157" s="344"/>
      <c r="G157" s="344"/>
      <c r="H157" s="537">
        <f>SUM(H158:H162)</f>
        <v>16675</v>
      </c>
      <c r="I157" s="344"/>
      <c r="J157" s="537">
        <f>SUM(J158:J162)</f>
        <v>20</v>
      </c>
      <c r="K157" s="344"/>
      <c r="L157" s="344"/>
      <c r="M157" s="514"/>
    </row>
    <row r="158" spans="1:13" x14ac:dyDescent="0.25">
      <c r="A158" s="343">
        <v>1</v>
      </c>
      <c r="B158" s="362" t="s">
        <v>895</v>
      </c>
      <c r="C158" s="362" t="s">
        <v>896</v>
      </c>
      <c r="D158" s="366">
        <v>3120</v>
      </c>
      <c r="E158" s="343">
        <v>2</v>
      </c>
      <c r="F158" s="343">
        <v>4</v>
      </c>
      <c r="G158" s="343"/>
      <c r="H158" s="343">
        <v>3120</v>
      </c>
      <c r="I158" s="327">
        <f>D158-H158</f>
        <v>0</v>
      </c>
      <c r="J158" s="343">
        <v>4</v>
      </c>
      <c r="K158" s="327">
        <f>F158-J158</f>
        <v>0</v>
      </c>
      <c r="L158" s="343">
        <v>2</v>
      </c>
      <c r="M158" s="327">
        <f>E158-L158</f>
        <v>0</v>
      </c>
    </row>
    <row r="159" spans="1:13" x14ac:dyDescent="0.25">
      <c r="A159" s="343">
        <v>2</v>
      </c>
      <c r="B159" s="362" t="s">
        <v>897</v>
      </c>
      <c r="C159" s="362" t="s">
        <v>898</v>
      </c>
      <c r="D159" s="366">
        <v>5710</v>
      </c>
      <c r="E159" s="343">
        <v>2</v>
      </c>
      <c r="F159" s="343">
        <v>7</v>
      </c>
      <c r="G159" s="343"/>
      <c r="H159" s="343">
        <v>5710</v>
      </c>
      <c r="I159" s="327">
        <f>D159-H159</f>
        <v>0</v>
      </c>
      <c r="J159" s="343">
        <v>7</v>
      </c>
      <c r="K159" s="327">
        <f>F159-J159</f>
        <v>0</v>
      </c>
      <c r="L159" s="343">
        <v>2</v>
      </c>
      <c r="M159" s="327">
        <f>E159-L159</f>
        <v>0</v>
      </c>
    </row>
    <row r="160" spans="1:13" x14ac:dyDescent="0.25">
      <c r="A160" s="343">
        <v>3</v>
      </c>
      <c r="B160" s="362" t="s">
        <v>899</v>
      </c>
      <c r="C160" s="362" t="s">
        <v>900</v>
      </c>
      <c r="D160" s="366">
        <v>1310</v>
      </c>
      <c r="E160" s="343">
        <v>2</v>
      </c>
      <c r="F160" s="343">
        <v>1</v>
      </c>
      <c r="G160" s="343"/>
      <c r="H160" s="343">
        <v>1310</v>
      </c>
      <c r="I160" s="327">
        <f>D160-H160</f>
        <v>0</v>
      </c>
      <c r="J160" s="343">
        <v>1</v>
      </c>
      <c r="K160" s="327">
        <f>F160-J160</f>
        <v>0</v>
      </c>
      <c r="L160" s="343">
        <v>2</v>
      </c>
      <c r="M160" s="327">
        <f>E160-L160</f>
        <v>0</v>
      </c>
    </row>
    <row r="161" spans="1:13" x14ac:dyDescent="0.25">
      <c r="A161" s="343">
        <v>4</v>
      </c>
      <c r="B161" s="362" t="s">
        <v>901</v>
      </c>
      <c r="C161" s="362" t="s">
        <v>900</v>
      </c>
      <c r="D161" s="366">
        <v>1710</v>
      </c>
      <c r="E161" s="343">
        <v>2</v>
      </c>
      <c r="F161" s="343">
        <v>2</v>
      </c>
      <c r="G161" s="343"/>
      <c r="H161" s="343">
        <v>1710</v>
      </c>
      <c r="I161" s="327">
        <f>D161-H161</f>
        <v>0</v>
      </c>
      <c r="J161" s="343">
        <v>2</v>
      </c>
      <c r="K161" s="327">
        <f>F161-J161</f>
        <v>0</v>
      </c>
      <c r="L161" s="343">
        <v>2</v>
      </c>
      <c r="M161" s="327">
        <f>E161-L161</f>
        <v>0</v>
      </c>
    </row>
    <row r="162" spans="1:13" x14ac:dyDescent="0.25">
      <c r="A162" s="343">
        <v>5</v>
      </c>
      <c r="B162" s="362" t="s">
        <v>902</v>
      </c>
      <c r="C162" s="362" t="s">
        <v>898</v>
      </c>
      <c r="D162" s="366">
        <v>4825</v>
      </c>
      <c r="E162" s="343">
        <v>2</v>
      </c>
      <c r="F162" s="343">
        <v>6</v>
      </c>
      <c r="G162" s="343"/>
      <c r="H162" s="343">
        <v>4825</v>
      </c>
      <c r="I162" s="327">
        <f>D162-H162</f>
        <v>0</v>
      </c>
      <c r="J162" s="343">
        <v>6</v>
      </c>
      <c r="K162" s="327">
        <f>F162-J162</f>
        <v>0</v>
      </c>
      <c r="L162" s="343">
        <v>2</v>
      </c>
      <c r="M162" s="327">
        <f>E162-L162</f>
        <v>0</v>
      </c>
    </row>
    <row r="163" spans="1:13" x14ac:dyDescent="0.25">
      <c r="A163" s="711" t="s">
        <v>618</v>
      </c>
      <c r="B163" s="711"/>
      <c r="C163" s="711"/>
      <c r="D163" s="367">
        <f>SUM(D157,D151,D147,D141,D135,D130)</f>
        <v>77487</v>
      </c>
      <c r="E163" s="345">
        <f t="shared" ref="E163:M163" si="33">SUM(E131:E162)</f>
        <v>54</v>
      </c>
      <c r="F163" s="345">
        <f t="shared" si="33"/>
        <v>88</v>
      </c>
      <c r="G163" s="345">
        <f t="shared" si="33"/>
        <v>0</v>
      </c>
      <c r="H163" s="367">
        <f>SUM(H157,H151,H147,H141,H135,H130)</f>
        <v>77487</v>
      </c>
      <c r="I163" s="345">
        <f t="shared" si="33"/>
        <v>0</v>
      </c>
      <c r="J163" s="367">
        <f>SUM(J157,J151,J147,J141,J135,J130)</f>
        <v>88</v>
      </c>
      <c r="K163" s="345">
        <f t="shared" si="33"/>
        <v>0</v>
      </c>
      <c r="L163" s="512">
        <f t="shared" si="33"/>
        <v>54</v>
      </c>
      <c r="M163" s="345">
        <f t="shared" si="33"/>
        <v>0</v>
      </c>
    </row>
    <row r="165" spans="1:13" ht="16.5" x14ac:dyDescent="0.25">
      <c r="A165" s="356"/>
      <c r="B165" s="356" t="s">
        <v>903</v>
      </c>
    </row>
    <row r="166" spans="1:13" ht="15" customHeight="1" x14ac:dyDescent="0.25">
      <c r="A166" s="731" t="s">
        <v>904</v>
      </c>
      <c r="B166" s="732" t="s">
        <v>660</v>
      </c>
      <c r="C166" s="732" t="s">
        <v>661</v>
      </c>
      <c r="D166" s="735" t="s">
        <v>662</v>
      </c>
      <c r="E166" s="731" t="s">
        <v>663</v>
      </c>
      <c r="F166" s="722" t="s">
        <v>664</v>
      </c>
      <c r="G166" s="722" t="s">
        <v>606</v>
      </c>
      <c r="H166" s="722" t="s">
        <v>201</v>
      </c>
      <c r="I166" s="722" t="s">
        <v>6</v>
      </c>
      <c r="J166" s="722" t="s">
        <v>665</v>
      </c>
      <c r="K166" s="722" t="s">
        <v>666</v>
      </c>
      <c r="L166" s="722" t="s">
        <v>667</v>
      </c>
      <c r="M166" s="722" t="s">
        <v>668</v>
      </c>
    </row>
    <row r="167" spans="1:13" ht="20.25" customHeight="1" x14ac:dyDescent="0.25">
      <c r="A167" s="731"/>
      <c r="B167" s="732"/>
      <c r="C167" s="732"/>
      <c r="D167" s="735"/>
      <c r="E167" s="731"/>
      <c r="F167" s="722"/>
      <c r="G167" s="722"/>
      <c r="H167" s="722"/>
      <c r="I167" s="722"/>
      <c r="J167" s="722"/>
      <c r="K167" s="722"/>
      <c r="L167" s="722"/>
      <c r="M167" s="722"/>
    </row>
    <row r="168" spans="1:13" ht="15" customHeight="1" x14ac:dyDescent="0.25">
      <c r="A168" s="398" t="s">
        <v>525</v>
      </c>
      <c r="B168" s="733" t="s">
        <v>852</v>
      </c>
      <c r="C168" s="734"/>
      <c r="D168" s="537">
        <f>SUM(D169:D173)</f>
        <v>10040</v>
      </c>
      <c r="E168" s="401"/>
      <c r="F168" s="401"/>
      <c r="G168" s="401"/>
      <c r="H168" s="537">
        <f>SUM(H169:H173)</f>
        <v>4661</v>
      </c>
      <c r="I168" s="401"/>
      <c r="J168" s="537">
        <f>SUM(J169:J173)</f>
        <v>0</v>
      </c>
      <c r="K168" s="401"/>
      <c r="L168" s="537">
        <f>SUM(L169:L173)</f>
        <v>0</v>
      </c>
      <c r="M168" s="401"/>
    </row>
    <row r="169" spans="1:13" ht="15" customHeight="1" x14ac:dyDescent="0.25">
      <c r="A169" s="399">
        <v>1</v>
      </c>
      <c r="B169" s="400" t="s">
        <v>905</v>
      </c>
      <c r="C169" s="400" t="s">
        <v>906</v>
      </c>
      <c r="D169" s="366">
        <v>1950</v>
      </c>
      <c r="E169" s="366">
        <v>2</v>
      </c>
      <c r="F169" s="366">
        <v>2</v>
      </c>
      <c r="G169" s="10"/>
      <c r="H169" s="10">
        <v>600</v>
      </c>
      <c r="I169" s="327">
        <f>D169-H169</f>
        <v>1350</v>
      </c>
      <c r="J169" s="10"/>
      <c r="K169" s="327">
        <f t="shared" ref="K169:K173" si="34">F169-J169</f>
        <v>2</v>
      </c>
      <c r="L169" s="10"/>
      <c r="M169" s="327">
        <f t="shared" ref="M169:M203" si="35">E169-L169</f>
        <v>2</v>
      </c>
    </row>
    <row r="170" spans="1:13" ht="15" customHeight="1" x14ac:dyDescent="0.25">
      <c r="A170" s="399">
        <v>2</v>
      </c>
      <c r="B170" s="400" t="s">
        <v>907</v>
      </c>
      <c r="C170" s="400" t="s">
        <v>906</v>
      </c>
      <c r="D170" s="366">
        <v>1270</v>
      </c>
      <c r="E170" s="366">
        <v>2</v>
      </c>
      <c r="F170" s="366">
        <v>1</v>
      </c>
      <c r="G170" s="10"/>
      <c r="H170" s="10">
        <v>600</v>
      </c>
      <c r="I170" s="327">
        <f t="shared" ref="I170:I173" si="36">D170-H170</f>
        <v>670</v>
      </c>
      <c r="J170" s="10"/>
      <c r="K170" s="327">
        <f t="shared" si="34"/>
        <v>1</v>
      </c>
      <c r="L170" s="10"/>
      <c r="M170" s="327">
        <f t="shared" si="35"/>
        <v>2</v>
      </c>
    </row>
    <row r="171" spans="1:13" ht="15" customHeight="1" x14ac:dyDescent="0.25">
      <c r="A171" s="399">
        <v>3</v>
      </c>
      <c r="B171" s="400" t="s">
        <v>908</v>
      </c>
      <c r="C171" s="400" t="s">
        <v>856</v>
      </c>
      <c r="D171" s="366">
        <v>3630</v>
      </c>
      <c r="E171" s="366">
        <v>2</v>
      </c>
      <c r="F171" s="366">
        <v>4</v>
      </c>
      <c r="G171" s="10"/>
      <c r="H171" s="10">
        <v>1558</v>
      </c>
      <c r="I171" s="327">
        <f t="shared" si="36"/>
        <v>2072</v>
      </c>
      <c r="J171" s="10"/>
      <c r="K171" s="327">
        <f t="shared" si="34"/>
        <v>4</v>
      </c>
      <c r="L171" s="10"/>
      <c r="M171" s="327">
        <f t="shared" si="35"/>
        <v>2</v>
      </c>
    </row>
    <row r="172" spans="1:13" ht="15" customHeight="1" x14ac:dyDescent="0.25">
      <c r="A172" s="399">
        <v>4</v>
      </c>
      <c r="B172" s="400" t="s">
        <v>909</v>
      </c>
      <c r="C172" s="400" t="s">
        <v>910</v>
      </c>
      <c r="D172" s="366">
        <v>1295</v>
      </c>
      <c r="E172" s="366">
        <v>2</v>
      </c>
      <c r="F172" s="366">
        <v>1</v>
      </c>
      <c r="G172" s="10"/>
      <c r="H172" s="10">
        <v>777</v>
      </c>
      <c r="I172" s="327">
        <f t="shared" si="36"/>
        <v>518</v>
      </c>
      <c r="J172" s="10"/>
      <c r="K172" s="327">
        <f t="shared" si="34"/>
        <v>1</v>
      </c>
      <c r="L172" s="10"/>
      <c r="M172" s="327">
        <f t="shared" si="35"/>
        <v>2</v>
      </c>
    </row>
    <row r="173" spans="1:13" ht="15" customHeight="1" x14ac:dyDescent="0.25">
      <c r="A173" s="399">
        <v>5</v>
      </c>
      <c r="B173" s="400" t="s">
        <v>911</v>
      </c>
      <c r="C173" s="400" t="s">
        <v>856</v>
      </c>
      <c r="D173" s="366">
        <v>1895</v>
      </c>
      <c r="E173" s="366">
        <v>2</v>
      </c>
      <c r="F173" s="366">
        <v>2</v>
      </c>
      <c r="G173" s="10"/>
      <c r="H173" s="10">
        <v>1126</v>
      </c>
      <c r="I173" s="327">
        <f t="shared" si="36"/>
        <v>769</v>
      </c>
      <c r="J173" s="10"/>
      <c r="K173" s="327">
        <f t="shared" si="34"/>
        <v>2</v>
      </c>
      <c r="L173" s="10"/>
      <c r="M173" s="327">
        <f t="shared" si="35"/>
        <v>2</v>
      </c>
    </row>
    <row r="174" spans="1:13" ht="15" customHeight="1" x14ac:dyDescent="0.25">
      <c r="A174" s="398" t="s">
        <v>678</v>
      </c>
      <c r="B174" s="733" t="s">
        <v>860</v>
      </c>
      <c r="C174" s="734"/>
      <c r="D174" s="537">
        <f>SUM(D175:D179)</f>
        <v>13560</v>
      </c>
      <c r="E174" s="401"/>
      <c r="F174" s="401"/>
      <c r="G174" s="401"/>
      <c r="H174" s="537">
        <f>SUM(H175:H179)</f>
        <v>5355</v>
      </c>
      <c r="I174" s="401"/>
      <c r="J174" s="537">
        <f>SUM(J175:J179)</f>
        <v>0</v>
      </c>
      <c r="K174" s="401"/>
      <c r="L174" s="537">
        <f>SUM(L175:L179)</f>
        <v>0</v>
      </c>
      <c r="M174" s="401"/>
    </row>
    <row r="175" spans="1:13" ht="15" customHeight="1" x14ac:dyDescent="0.25">
      <c r="A175" s="399">
        <v>1</v>
      </c>
      <c r="B175" s="400" t="s">
        <v>912</v>
      </c>
      <c r="C175" s="400" t="s">
        <v>913</v>
      </c>
      <c r="D175" s="366">
        <v>2370</v>
      </c>
      <c r="E175" s="366">
        <v>2</v>
      </c>
      <c r="F175" s="366">
        <v>3</v>
      </c>
      <c r="G175" s="10"/>
      <c r="H175" s="10">
        <v>700</v>
      </c>
      <c r="I175" s="327">
        <f>D175-H175</f>
        <v>1670</v>
      </c>
      <c r="J175" s="10"/>
      <c r="K175" s="327">
        <f t="shared" ref="K175:K203" si="37">F175-J175</f>
        <v>3</v>
      </c>
      <c r="L175" s="10"/>
      <c r="M175" s="327">
        <f t="shared" si="35"/>
        <v>2</v>
      </c>
    </row>
    <row r="176" spans="1:13" ht="15" customHeight="1" x14ac:dyDescent="0.25">
      <c r="A176" s="399">
        <v>2</v>
      </c>
      <c r="B176" s="400" t="s">
        <v>914</v>
      </c>
      <c r="C176" s="400" t="s">
        <v>915</v>
      </c>
      <c r="D176" s="366">
        <v>1305</v>
      </c>
      <c r="E176" s="366">
        <v>2</v>
      </c>
      <c r="F176" s="366">
        <v>1</v>
      </c>
      <c r="G176" s="10"/>
      <c r="H176" s="10">
        <v>770</v>
      </c>
      <c r="I176" s="327">
        <f t="shared" ref="I176:I179" si="38">D176-H176</f>
        <v>535</v>
      </c>
      <c r="J176" s="10"/>
      <c r="K176" s="327">
        <f t="shared" si="37"/>
        <v>1</v>
      </c>
      <c r="L176" s="10"/>
      <c r="M176" s="327">
        <f t="shared" si="35"/>
        <v>2</v>
      </c>
    </row>
    <row r="177" spans="1:13" ht="15" customHeight="1" x14ac:dyDescent="0.25">
      <c r="A177" s="399">
        <v>3</v>
      </c>
      <c r="B177" s="400" t="s">
        <v>916</v>
      </c>
      <c r="C177" s="400" t="s">
        <v>864</v>
      </c>
      <c r="D177" s="366">
        <v>5015</v>
      </c>
      <c r="E177" s="366">
        <v>2</v>
      </c>
      <c r="F177" s="366">
        <v>6</v>
      </c>
      <c r="G177" s="10"/>
      <c r="H177" s="10">
        <v>1555</v>
      </c>
      <c r="I177" s="327">
        <f t="shared" si="38"/>
        <v>3460</v>
      </c>
      <c r="J177" s="10"/>
      <c r="K177" s="327">
        <f t="shared" si="37"/>
        <v>6</v>
      </c>
      <c r="L177" s="10"/>
      <c r="M177" s="327">
        <f t="shared" si="35"/>
        <v>2</v>
      </c>
    </row>
    <row r="178" spans="1:13" ht="15" customHeight="1" x14ac:dyDescent="0.25">
      <c r="A178" s="399">
        <v>4</v>
      </c>
      <c r="B178" s="400" t="s">
        <v>917</v>
      </c>
      <c r="C178" s="400" t="s">
        <v>915</v>
      </c>
      <c r="D178" s="366">
        <v>1270</v>
      </c>
      <c r="E178" s="366">
        <v>2</v>
      </c>
      <c r="F178" s="366">
        <v>1</v>
      </c>
      <c r="G178" s="10"/>
      <c r="H178" s="10">
        <v>775</v>
      </c>
      <c r="I178" s="327">
        <f t="shared" si="38"/>
        <v>495</v>
      </c>
      <c r="J178" s="10"/>
      <c r="K178" s="327">
        <f t="shared" si="37"/>
        <v>1</v>
      </c>
      <c r="L178" s="10"/>
      <c r="M178" s="327">
        <f t="shared" si="35"/>
        <v>2</v>
      </c>
    </row>
    <row r="179" spans="1:13" ht="15" customHeight="1" x14ac:dyDescent="0.25">
      <c r="A179" s="399">
        <v>5</v>
      </c>
      <c r="B179" s="400" t="s">
        <v>918</v>
      </c>
      <c r="C179" s="400" t="s">
        <v>864</v>
      </c>
      <c r="D179" s="366">
        <v>3600</v>
      </c>
      <c r="E179" s="366">
        <v>2</v>
      </c>
      <c r="F179" s="366">
        <v>4</v>
      </c>
      <c r="G179" s="10"/>
      <c r="H179" s="10">
        <v>1555</v>
      </c>
      <c r="I179" s="327">
        <f t="shared" si="38"/>
        <v>2045</v>
      </c>
      <c r="J179" s="10"/>
      <c r="K179" s="327">
        <f t="shared" si="37"/>
        <v>4</v>
      </c>
      <c r="L179" s="10"/>
      <c r="M179" s="327">
        <f t="shared" si="35"/>
        <v>2</v>
      </c>
    </row>
    <row r="180" spans="1:13" ht="15" customHeight="1" x14ac:dyDescent="0.25">
      <c r="A180" s="398" t="s">
        <v>689</v>
      </c>
      <c r="B180" s="733" t="s">
        <v>919</v>
      </c>
      <c r="C180" s="734"/>
      <c r="D180" s="537">
        <f>SUM(D181:D185)</f>
        <v>14315</v>
      </c>
      <c r="E180" s="401"/>
      <c r="F180" s="401"/>
      <c r="G180" s="401"/>
      <c r="H180" s="537">
        <f>SUM(H181:H185)</f>
        <v>0</v>
      </c>
      <c r="I180" s="401"/>
      <c r="J180" s="537">
        <f>SUM(J181:J185)</f>
        <v>0</v>
      </c>
      <c r="K180" s="401"/>
      <c r="L180" s="537">
        <f>SUM(L181:L185)</f>
        <v>0</v>
      </c>
      <c r="M180" s="401"/>
    </row>
    <row r="181" spans="1:13" ht="15" customHeight="1" x14ac:dyDescent="0.25">
      <c r="A181" s="399">
        <v>1</v>
      </c>
      <c r="B181" s="400" t="s">
        <v>920</v>
      </c>
      <c r="C181" s="400" t="s">
        <v>921</v>
      </c>
      <c r="D181" s="366">
        <v>1270</v>
      </c>
      <c r="E181" s="366">
        <v>2</v>
      </c>
      <c r="F181" s="366">
        <v>1</v>
      </c>
      <c r="G181" s="10"/>
      <c r="H181" s="10"/>
      <c r="I181" s="327">
        <f>D181-H181</f>
        <v>1270</v>
      </c>
      <c r="J181" s="10"/>
      <c r="K181" s="327">
        <f t="shared" si="37"/>
        <v>1</v>
      </c>
      <c r="L181" s="10"/>
      <c r="M181" s="327">
        <f t="shared" si="35"/>
        <v>2</v>
      </c>
    </row>
    <row r="182" spans="1:13" ht="15" customHeight="1" x14ac:dyDescent="0.25">
      <c r="A182" s="399">
        <v>2</v>
      </c>
      <c r="B182" s="400" t="s">
        <v>922</v>
      </c>
      <c r="C182" s="400" t="s">
        <v>921</v>
      </c>
      <c r="D182" s="366">
        <v>1625</v>
      </c>
      <c r="E182" s="366">
        <v>2</v>
      </c>
      <c r="F182" s="366">
        <v>2</v>
      </c>
      <c r="G182" s="10"/>
      <c r="H182" s="10"/>
      <c r="I182" s="327">
        <f t="shared" ref="I182:I185" si="39">D182-H182</f>
        <v>1625</v>
      </c>
      <c r="J182" s="10"/>
      <c r="K182" s="327">
        <f t="shared" si="37"/>
        <v>2</v>
      </c>
      <c r="L182" s="10"/>
      <c r="M182" s="327">
        <f t="shared" si="35"/>
        <v>2</v>
      </c>
    </row>
    <row r="183" spans="1:13" ht="15" customHeight="1" x14ac:dyDescent="0.25">
      <c r="A183" s="399">
        <v>3</v>
      </c>
      <c r="B183" s="400" t="s">
        <v>923</v>
      </c>
      <c r="C183" s="400" t="s">
        <v>924</v>
      </c>
      <c r="D183" s="366">
        <v>5330</v>
      </c>
      <c r="E183" s="366">
        <v>2</v>
      </c>
      <c r="F183" s="366">
        <v>7</v>
      </c>
      <c r="G183" s="10"/>
      <c r="H183" s="10"/>
      <c r="I183" s="327">
        <f t="shared" si="39"/>
        <v>5330</v>
      </c>
      <c r="J183" s="10"/>
      <c r="K183" s="327">
        <f t="shared" si="37"/>
        <v>7</v>
      </c>
      <c r="L183" s="10"/>
      <c r="M183" s="327">
        <f t="shared" si="35"/>
        <v>2</v>
      </c>
    </row>
    <row r="184" spans="1:13" ht="15" customHeight="1" x14ac:dyDescent="0.25">
      <c r="A184" s="399">
        <v>4</v>
      </c>
      <c r="B184" s="400" t="s">
        <v>925</v>
      </c>
      <c r="C184" s="400" t="s">
        <v>926</v>
      </c>
      <c r="D184" s="366">
        <v>1625</v>
      </c>
      <c r="E184" s="366">
        <v>2</v>
      </c>
      <c r="F184" s="366">
        <v>2</v>
      </c>
      <c r="G184" s="10"/>
      <c r="H184" s="10"/>
      <c r="I184" s="327">
        <f t="shared" si="39"/>
        <v>1625</v>
      </c>
      <c r="J184" s="10"/>
      <c r="K184" s="327">
        <f t="shared" si="37"/>
        <v>2</v>
      </c>
      <c r="L184" s="10"/>
      <c r="M184" s="327">
        <f t="shared" si="35"/>
        <v>2</v>
      </c>
    </row>
    <row r="185" spans="1:13" ht="15" customHeight="1" x14ac:dyDescent="0.25">
      <c r="A185" s="399">
        <v>5</v>
      </c>
      <c r="B185" s="400" t="s">
        <v>927</v>
      </c>
      <c r="C185" s="400" t="s">
        <v>924</v>
      </c>
      <c r="D185" s="366">
        <v>4465</v>
      </c>
      <c r="E185" s="366">
        <v>2</v>
      </c>
      <c r="F185" s="366">
        <v>5</v>
      </c>
      <c r="G185" s="10"/>
      <c r="H185" s="10"/>
      <c r="I185" s="327">
        <f t="shared" si="39"/>
        <v>4465</v>
      </c>
      <c r="J185" s="10"/>
      <c r="K185" s="327">
        <f t="shared" si="37"/>
        <v>5</v>
      </c>
      <c r="L185" s="10"/>
      <c r="M185" s="327">
        <f t="shared" si="35"/>
        <v>2</v>
      </c>
    </row>
    <row r="186" spans="1:13" x14ac:dyDescent="0.25">
      <c r="A186" s="398" t="s">
        <v>695</v>
      </c>
      <c r="B186" s="736" t="s">
        <v>928</v>
      </c>
      <c r="C186" s="737"/>
      <c r="D186" s="537">
        <f>SUM(D187:D191)</f>
        <v>19640</v>
      </c>
      <c r="E186" s="401"/>
      <c r="F186" s="401"/>
      <c r="G186" s="401"/>
      <c r="H186" s="537">
        <f>SUM(H187:H191)</f>
        <v>0</v>
      </c>
      <c r="I186" s="401"/>
      <c r="J186" s="537">
        <f>SUM(J187:J191)</f>
        <v>0</v>
      </c>
      <c r="K186" s="401"/>
      <c r="L186" s="537">
        <f>SUM(L187:L191)</f>
        <v>0</v>
      </c>
      <c r="M186" s="401"/>
    </row>
    <row r="187" spans="1:13" ht="15" customHeight="1" x14ac:dyDescent="0.25">
      <c r="A187" s="399">
        <v>1</v>
      </c>
      <c r="B187" s="400" t="s">
        <v>929</v>
      </c>
      <c r="C187" s="400" t="s">
        <v>930</v>
      </c>
      <c r="D187" s="366">
        <v>1485</v>
      </c>
      <c r="E187" s="366">
        <v>2</v>
      </c>
      <c r="F187" s="366">
        <v>1</v>
      </c>
      <c r="G187" s="10"/>
      <c r="H187" s="10"/>
      <c r="I187" s="327">
        <f>D187-H187</f>
        <v>1485</v>
      </c>
      <c r="J187" s="10"/>
      <c r="K187" s="327">
        <f t="shared" si="37"/>
        <v>1</v>
      </c>
      <c r="L187" s="10"/>
      <c r="M187" s="327">
        <f t="shared" si="35"/>
        <v>2</v>
      </c>
    </row>
    <row r="188" spans="1:13" ht="15" customHeight="1" x14ac:dyDescent="0.25">
      <c r="A188" s="399">
        <v>2</v>
      </c>
      <c r="B188" s="400" t="s">
        <v>931</v>
      </c>
      <c r="C188" s="400" t="s">
        <v>932</v>
      </c>
      <c r="D188" s="366">
        <v>2005</v>
      </c>
      <c r="E188" s="366">
        <v>2</v>
      </c>
      <c r="F188" s="366">
        <v>2</v>
      </c>
      <c r="G188" s="10"/>
      <c r="H188" s="10"/>
      <c r="I188" s="327">
        <f t="shared" ref="I188:I191" si="40">D188-H188</f>
        <v>2005</v>
      </c>
      <c r="J188" s="10"/>
      <c r="K188" s="327">
        <f t="shared" si="37"/>
        <v>2</v>
      </c>
      <c r="L188" s="10"/>
      <c r="M188" s="327">
        <f t="shared" si="35"/>
        <v>2</v>
      </c>
    </row>
    <row r="189" spans="1:13" ht="15" customHeight="1" x14ac:dyDescent="0.25">
      <c r="A189" s="399">
        <v>3</v>
      </c>
      <c r="B189" s="400" t="s">
        <v>933</v>
      </c>
      <c r="C189" s="400" t="s">
        <v>874</v>
      </c>
      <c r="D189" s="366">
        <v>8330</v>
      </c>
      <c r="E189" s="366">
        <v>2</v>
      </c>
      <c r="F189" s="366">
        <v>11</v>
      </c>
      <c r="G189" s="10"/>
      <c r="H189" s="10"/>
      <c r="I189" s="327">
        <f t="shared" si="40"/>
        <v>8330</v>
      </c>
      <c r="J189" s="10"/>
      <c r="K189" s="327">
        <f t="shared" si="37"/>
        <v>11</v>
      </c>
      <c r="L189" s="10"/>
      <c r="M189" s="327">
        <f t="shared" si="35"/>
        <v>2</v>
      </c>
    </row>
    <row r="190" spans="1:13" ht="15" customHeight="1" x14ac:dyDescent="0.25">
      <c r="A190" s="399">
        <v>4</v>
      </c>
      <c r="B190" s="400" t="s">
        <v>934</v>
      </c>
      <c r="C190" s="400" t="s">
        <v>932</v>
      </c>
      <c r="D190" s="366">
        <v>1625</v>
      </c>
      <c r="E190" s="366">
        <v>2</v>
      </c>
      <c r="F190" s="366">
        <v>2</v>
      </c>
      <c r="G190" s="10"/>
      <c r="H190" s="10"/>
      <c r="I190" s="327">
        <f t="shared" si="40"/>
        <v>1625</v>
      </c>
      <c r="J190" s="10"/>
      <c r="K190" s="327">
        <f t="shared" si="37"/>
        <v>2</v>
      </c>
      <c r="L190" s="10"/>
      <c r="M190" s="327">
        <f t="shared" si="35"/>
        <v>2</v>
      </c>
    </row>
    <row r="191" spans="1:13" ht="15" customHeight="1" x14ac:dyDescent="0.25">
      <c r="A191" s="399">
        <v>5</v>
      </c>
      <c r="B191" s="400" t="s">
        <v>935</v>
      </c>
      <c r="C191" s="400" t="s">
        <v>874</v>
      </c>
      <c r="D191" s="366">
        <v>6195</v>
      </c>
      <c r="E191" s="366">
        <v>2</v>
      </c>
      <c r="F191" s="366">
        <v>8</v>
      </c>
      <c r="G191" s="10"/>
      <c r="H191" s="10"/>
      <c r="I191" s="327">
        <f t="shared" si="40"/>
        <v>6195</v>
      </c>
      <c r="J191" s="10"/>
      <c r="K191" s="327">
        <f t="shared" si="37"/>
        <v>8</v>
      </c>
      <c r="L191" s="10"/>
      <c r="M191" s="327">
        <f t="shared" si="35"/>
        <v>2</v>
      </c>
    </row>
    <row r="192" spans="1:13" ht="15" customHeight="1" x14ac:dyDescent="0.25">
      <c r="A192" s="398" t="s">
        <v>272</v>
      </c>
      <c r="B192" s="733" t="s">
        <v>936</v>
      </c>
      <c r="C192" s="734"/>
      <c r="D192" s="537">
        <f>SUM(D193:D197)</f>
        <v>16600</v>
      </c>
      <c r="E192" s="401"/>
      <c r="F192" s="401"/>
      <c r="G192" s="401"/>
      <c r="H192" s="537">
        <f>SUM(H193:H197)</f>
        <v>0</v>
      </c>
      <c r="I192" s="401"/>
      <c r="J192" s="537">
        <f>SUM(J193:J197)</f>
        <v>0</v>
      </c>
      <c r="K192" s="401"/>
      <c r="L192" s="537">
        <f>SUM(L193:L197)</f>
        <v>0</v>
      </c>
      <c r="M192" s="401"/>
    </row>
    <row r="193" spans="1:13" ht="15" customHeight="1" x14ac:dyDescent="0.25">
      <c r="A193" s="399">
        <v>1</v>
      </c>
      <c r="B193" s="400" t="s">
        <v>937</v>
      </c>
      <c r="C193" s="400" t="s">
        <v>938</v>
      </c>
      <c r="D193" s="366">
        <v>1330</v>
      </c>
      <c r="E193" s="366">
        <v>2</v>
      </c>
      <c r="F193" s="366">
        <v>1</v>
      </c>
      <c r="G193" s="10"/>
      <c r="H193" s="10"/>
      <c r="I193" s="327">
        <f>D193-H193</f>
        <v>1330</v>
      </c>
      <c r="J193" s="10"/>
      <c r="K193" s="327">
        <f t="shared" si="37"/>
        <v>1</v>
      </c>
      <c r="L193" s="10"/>
      <c r="M193" s="327">
        <f t="shared" si="35"/>
        <v>2</v>
      </c>
    </row>
    <row r="194" spans="1:13" ht="15" customHeight="1" x14ac:dyDescent="0.25">
      <c r="A194" s="399">
        <v>2</v>
      </c>
      <c r="B194" s="400" t="s">
        <v>939</v>
      </c>
      <c r="C194" s="400" t="s">
        <v>938</v>
      </c>
      <c r="D194" s="366">
        <v>1230</v>
      </c>
      <c r="E194" s="366">
        <v>2</v>
      </c>
      <c r="F194" s="366">
        <v>1</v>
      </c>
      <c r="G194" s="10"/>
      <c r="H194" s="10"/>
      <c r="I194" s="327">
        <f t="shared" ref="I194:I197" si="41">D194-H194</f>
        <v>1230</v>
      </c>
      <c r="J194" s="10"/>
      <c r="K194" s="327">
        <f t="shared" si="37"/>
        <v>1</v>
      </c>
      <c r="L194" s="10"/>
      <c r="M194" s="327">
        <f t="shared" si="35"/>
        <v>2</v>
      </c>
    </row>
    <row r="195" spans="1:13" ht="15" customHeight="1" x14ac:dyDescent="0.25">
      <c r="A195" s="399">
        <v>3</v>
      </c>
      <c r="B195" s="400" t="s">
        <v>940</v>
      </c>
      <c r="C195" s="400" t="s">
        <v>941</v>
      </c>
      <c r="D195" s="366">
        <v>6790</v>
      </c>
      <c r="E195" s="366">
        <v>2</v>
      </c>
      <c r="F195" s="366">
        <v>9</v>
      </c>
      <c r="G195" s="10"/>
      <c r="H195" s="10"/>
      <c r="I195" s="327">
        <f t="shared" si="41"/>
        <v>6790</v>
      </c>
      <c r="J195" s="10"/>
      <c r="K195" s="327">
        <f t="shared" si="37"/>
        <v>9</v>
      </c>
      <c r="L195" s="10"/>
      <c r="M195" s="327">
        <f t="shared" si="35"/>
        <v>2</v>
      </c>
    </row>
    <row r="196" spans="1:13" ht="15" customHeight="1" x14ac:dyDescent="0.25">
      <c r="A196" s="399">
        <v>4</v>
      </c>
      <c r="B196" s="400" t="s">
        <v>942</v>
      </c>
      <c r="C196" s="400" t="s">
        <v>943</v>
      </c>
      <c r="D196" s="366">
        <v>1330</v>
      </c>
      <c r="E196" s="366">
        <v>2</v>
      </c>
      <c r="F196" s="366">
        <v>1</v>
      </c>
      <c r="G196" s="10"/>
      <c r="H196" s="10"/>
      <c r="I196" s="327">
        <f t="shared" si="41"/>
        <v>1330</v>
      </c>
      <c r="J196" s="10"/>
      <c r="K196" s="327">
        <f t="shared" si="37"/>
        <v>1</v>
      </c>
      <c r="L196" s="10"/>
      <c r="M196" s="327">
        <f t="shared" si="35"/>
        <v>2</v>
      </c>
    </row>
    <row r="197" spans="1:13" ht="15" customHeight="1" x14ac:dyDescent="0.25">
      <c r="A197" s="399">
        <v>5</v>
      </c>
      <c r="B197" s="400" t="s">
        <v>944</v>
      </c>
      <c r="C197" s="400" t="s">
        <v>941</v>
      </c>
      <c r="D197" s="366">
        <v>5920</v>
      </c>
      <c r="E197" s="366">
        <v>2</v>
      </c>
      <c r="F197" s="366">
        <v>7</v>
      </c>
      <c r="G197" s="10"/>
      <c r="H197" s="10"/>
      <c r="I197" s="327">
        <f t="shared" si="41"/>
        <v>5920</v>
      </c>
      <c r="J197" s="10"/>
      <c r="K197" s="327">
        <f t="shared" si="37"/>
        <v>7</v>
      </c>
      <c r="L197" s="10"/>
      <c r="M197" s="327">
        <f t="shared" si="35"/>
        <v>2</v>
      </c>
    </row>
    <row r="198" spans="1:13" ht="15" customHeight="1" x14ac:dyDescent="0.25">
      <c r="A198" s="398" t="s">
        <v>753</v>
      </c>
      <c r="B198" s="733" t="s">
        <v>945</v>
      </c>
      <c r="C198" s="734"/>
      <c r="D198" s="537">
        <f>SUM(D199:D203)</f>
        <v>16085</v>
      </c>
      <c r="E198" s="401"/>
      <c r="F198" s="401"/>
      <c r="G198" s="401"/>
      <c r="H198" s="537">
        <f>SUM(H199:H203)</f>
        <v>0</v>
      </c>
      <c r="I198" s="401"/>
      <c r="J198" s="537">
        <f>SUM(J199:J203)</f>
        <v>0</v>
      </c>
      <c r="K198" s="401"/>
      <c r="L198" s="537">
        <f>SUM(L199:L203)</f>
        <v>0</v>
      </c>
      <c r="M198" s="401"/>
    </row>
    <row r="199" spans="1:13" ht="15" customHeight="1" x14ac:dyDescent="0.25">
      <c r="A199" s="399">
        <v>1</v>
      </c>
      <c r="B199" s="400" t="s">
        <v>946</v>
      </c>
      <c r="C199" s="400" t="s">
        <v>947</v>
      </c>
      <c r="D199" s="366">
        <v>1325</v>
      </c>
      <c r="E199" s="366">
        <v>2</v>
      </c>
      <c r="F199" s="366">
        <v>1</v>
      </c>
      <c r="G199" s="10"/>
      <c r="H199" s="10"/>
      <c r="I199" s="327">
        <f>D199-H199</f>
        <v>1325</v>
      </c>
      <c r="J199" s="10"/>
      <c r="K199" s="327">
        <f t="shared" si="37"/>
        <v>1</v>
      </c>
      <c r="L199" s="10"/>
      <c r="M199" s="327">
        <f t="shared" si="35"/>
        <v>2</v>
      </c>
    </row>
    <row r="200" spans="1:13" ht="15" customHeight="1" x14ac:dyDescent="0.25">
      <c r="A200" s="399">
        <v>2</v>
      </c>
      <c r="B200" s="400" t="s">
        <v>948</v>
      </c>
      <c r="C200" s="400" t="s">
        <v>947</v>
      </c>
      <c r="D200" s="366">
        <v>1910</v>
      </c>
      <c r="E200" s="366">
        <v>2</v>
      </c>
      <c r="F200" s="366">
        <v>2</v>
      </c>
      <c r="G200" s="10"/>
      <c r="H200" s="10"/>
      <c r="I200" s="327">
        <f t="shared" ref="I200:I203" si="42">D200-H200</f>
        <v>1910</v>
      </c>
      <c r="J200" s="10"/>
      <c r="K200" s="327">
        <f t="shared" si="37"/>
        <v>2</v>
      </c>
      <c r="L200" s="10"/>
      <c r="M200" s="327">
        <f t="shared" si="35"/>
        <v>2</v>
      </c>
    </row>
    <row r="201" spans="1:13" ht="15" customHeight="1" x14ac:dyDescent="0.25">
      <c r="A201" s="399">
        <v>3</v>
      </c>
      <c r="B201" s="400" t="s">
        <v>949</v>
      </c>
      <c r="C201" s="400" t="s">
        <v>950</v>
      </c>
      <c r="D201" s="366">
        <v>5060</v>
      </c>
      <c r="E201" s="366">
        <v>2</v>
      </c>
      <c r="F201" s="366">
        <v>6</v>
      </c>
      <c r="G201" s="10"/>
      <c r="H201" s="10"/>
      <c r="I201" s="327">
        <f t="shared" si="42"/>
        <v>5060</v>
      </c>
      <c r="J201" s="10"/>
      <c r="K201" s="327">
        <f t="shared" si="37"/>
        <v>6</v>
      </c>
      <c r="L201" s="10"/>
      <c r="M201" s="327">
        <f t="shared" si="35"/>
        <v>2</v>
      </c>
    </row>
    <row r="202" spans="1:13" ht="15" customHeight="1" x14ac:dyDescent="0.25">
      <c r="A202" s="399">
        <v>4</v>
      </c>
      <c r="B202" s="400" t="s">
        <v>951</v>
      </c>
      <c r="C202" s="400" t="s">
        <v>952</v>
      </c>
      <c r="D202" s="366">
        <v>2480</v>
      </c>
      <c r="E202" s="366">
        <v>2</v>
      </c>
      <c r="F202" s="366">
        <v>3</v>
      </c>
      <c r="G202" s="10"/>
      <c r="H202" s="10"/>
      <c r="I202" s="327">
        <f t="shared" si="42"/>
        <v>2480</v>
      </c>
      <c r="J202" s="10"/>
      <c r="K202" s="327">
        <f t="shared" si="37"/>
        <v>3</v>
      </c>
      <c r="L202" s="10"/>
      <c r="M202" s="327">
        <f t="shared" si="35"/>
        <v>2</v>
      </c>
    </row>
    <row r="203" spans="1:13" ht="15" customHeight="1" x14ac:dyDescent="0.25">
      <c r="A203" s="399">
        <v>5</v>
      </c>
      <c r="B203" s="400" t="s">
        <v>953</v>
      </c>
      <c r="C203" s="400" t="s">
        <v>950</v>
      </c>
      <c r="D203" s="366">
        <v>5310</v>
      </c>
      <c r="E203" s="366">
        <v>2</v>
      </c>
      <c r="F203" s="366">
        <v>7</v>
      </c>
      <c r="G203" s="10"/>
      <c r="H203" s="10"/>
      <c r="I203" s="327">
        <f t="shared" si="42"/>
        <v>5310</v>
      </c>
      <c r="J203" s="10"/>
      <c r="K203" s="327">
        <f t="shared" si="37"/>
        <v>7</v>
      </c>
      <c r="L203" s="10"/>
      <c r="M203" s="327">
        <f t="shared" si="35"/>
        <v>2</v>
      </c>
    </row>
    <row r="204" spans="1:13" ht="15" customHeight="1" x14ac:dyDescent="0.25">
      <c r="A204" s="398" t="s">
        <v>764</v>
      </c>
      <c r="B204" s="733" t="s">
        <v>954</v>
      </c>
      <c r="C204" s="734"/>
      <c r="D204" s="537">
        <f>SUM(D205:D209)</f>
        <v>11345</v>
      </c>
      <c r="E204" s="401"/>
      <c r="F204" s="401"/>
      <c r="G204" s="401"/>
      <c r="H204" s="537">
        <f>SUM(H205:H209)</f>
        <v>8000</v>
      </c>
      <c r="I204" s="401"/>
      <c r="J204" s="537">
        <f>SUM(J205:J209)</f>
        <v>0</v>
      </c>
      <c r="K204" s="401"/>
      <c r="L204" s="537">
        <f>SUM(L205:L209)</f>
        <v>0</v>
      </c>
      <c r="M204" s="401"/>
    </row>
    <row r="205" spans="1:13" ht="15" customHeight="1" x14ac:dyDescent="0.25">
      <c r="A205" s="399">
        <v>1</v>
      </c>
      <c r="B205" s="400" t="s">
        <v>955</v>
      </c>
      <c r="C205" s="400" t="s">
        <v>956</v>
      </c>
      <c r="D205" s="366">
        <v>1230</v>
      </c>
      <c r="E205" s="366">
        <v>2</v>
      </c>
      <c r="F205" s="366">
        <v>1</v>
      </c>
      <c r="G205" s="10"/>
      <c r="H205" s="10">
        <v>1100</v>
      </c>
      <c r="I205" s="327">
        <f t="shared" ref="I205:I209" si="43">D205-H205</f>
        <v>130</v>
      </c>
      <c r="J205" s="10"/>
      <c r="K205" s="327">
        <f t="shared" ref="K205:K209" si="44">F205-J205</f>
        <v>1</v>
      </c>
      <c r="L205" s="10"/>
      <c r="M205" s="327">
        <f t="shared" ref="M205:M209" si="45">E205-L205</f>
        <v>2</v>
      </c>
    </row>
    <row r="206" spans="1:13" ht="15" customHeight="1" x14ac:dyDescent="0.25">
      <c r="A206" s="399">
        <v>2</v>
      </c>
      <c r="B206" s="400" t="s">
        <v>957</v>
      </c>
      <c r="C206" s="400" t="s">
        <v>956</v>
      </c>
      <c r="D206" s="366">
        <v>1320</v>
      </c>
      <c r="E206" s="366">
        <v>2</v>
      </c>
      <c r="F206" s="366">
        <v>1</v>
      </c>
      <c r="G206" s="10"/>
      <c r="H206" s="10">
        <v>1200</v>
      </c>
      <c r="I206" s="327">
        <f t="shared" si="43"/>
        <v>120</v>
      </c>
      <c r="J206" s="10"/>
      <c r="K206" s="327">
        <f t="shared" si="44"/>
        <v>1</v>
      </c>
      <c r="L206" s="10"/>
      <c r="M206" s="327">
        <f t="shared" si="45"/>
        <v>2</v>
      </c>
    </row>
    <row r="207" spans="1:13" ht="15" customHeight="1" x14ac:dyDescent="0.25">
      <c r="A207" s="399">
        <v>3</v>
      </c>
      <c r="B207" s="400" t="s">
        <v>958</v>
      </c>
      <c r="C207" s="400" t="s">
        <v>898</v>
      </c>
      <c r="D207" s="366">
        <v>4195</v>
      </c>
      <c r="E207" s="366">
        <v>2</v>
      </c>
      <c r="F207" s="366">
        <v>5</v>
      </c>
      <c r="G207" s="10">
        <v>800</v>
      </c>
      <c r="H207" s="10">
        <v>2300</v>
      </c>
      <c r="I207" s="327">
        <f t="shared" si="43"/>
        <v>1895</v>
      </c>
      <c r="J207" s="10"/>
      <c r="K207" s="327">
        <f t="shared" si="44"/>
        <v>5</v>
      </c>
      <c r="L207" s="10"/>
      <c r="M207" s="327">
        <f t="shared" si="45"/>
        <v>2</v>
      </c>
    </row>
    <row r="208" spans="1:13" ht="15" customHeight="1" x14ac:dyDescent="0.25">
      <c r="A208" s="399">
        <v>4</v>
      </c>
      <c r="B208" s="400" t="s">
        <v>959</v>
      </c>
      <c r="C208" s="400" t="s">
        <v>960</v>
      </c>
      <c r="D208" s="366">
        <v>1280</v>
      </c>
      <c r="E208" s="366">
        <v>2</v>
      </c>
      <c r="F208" s="366">
        <v>1</v>
      </c>
      <c r="G208" s="10"/>
      <c r="H208" s="10">
        <v>1100</v>
      </c>
      <c r="I208" s="327">
        <f t="shared" si="43"/>
        <v>180</v>
      </c>
      <c r="J208" s="10"/>
      <c r="K208" s="327">
        <f t="shared" si="44"/>
        <v>1</v>
      </c>
      <c r="L208" s="10"/>
      <c r="M208" s="327">
        <f t="shared" si="45"/>
        <v>2</v>
      </c>
    </row>
    <row r="209" spans="1:13" ht="15" customHeight="1" x14ac:dyDescent="0.25">
      <c r="A209" s="399">
        <v>5</v>
      </c>
      <c r="B209" s="400" t="s">
        <v>961</v>
      </c>
      <c r="C209" s="400" t="s">
        <v>898</v>
      </c>
      <c r="D209" s="366">
        <v>3320</v>
      </c>
      <c r="E209" s="366">
        <v>2</v>
      </c>
      <c r="F209" s="366">
        <v>4</v>
      </c>
      <c r="G209" s="10">
        <v>800</v>
      </c>
      <c r="H209" s="10">
        <v>2300</v>
      </c>
      <c r="I209" s="327">
        <f t="shared" si="43"/>
        <v>1020</v>
      </c>
      <c r="J209" s="10"/>
      <c r="K209" s="327">
        <f t="shared" si="44"/>
        <v>4</v>
      </c>
      <c r="L209" s="10"/>
      <c r="M209" s="327">
        <f t="shared" si="45"/>
        <v>2</v>
      </c>
    </row>
    <row r="210" spans="1:13" ht="15" customHeight="1" x14ac:dyDescent="0.25">
      <c r="A210" s="398" t="s">
        <v>774</v>
      </c>
      <c r="B210" s="733" t="s">
        <v>962</v>
      </c>
      <c r="C210" s="734"/>
      <c r="D210" s="537">
        <f>SUM(D211:D215)</f>
        <v>7905</v>
      </c>
      <c r="E210" s="401"/>
      <c r="F210" s="401"/>
      <c r="G210" s="401"/>
      <c r="H210" s="537">
        <f>SUM(H211:H215)</f>
        <v>5955</v>
      </c>
      <c r="I210" s="401"/>
      <c r="J210" s="537">
        <f>SUM(J211:J215)</f>
        <v>0</v>
      </c>
      <c r="K210" s="401"/>
      <c r="L210" s="537">
        <f>SUM(L211:L215)</f>
        <v>0</v>
      </c>
      <c r="M210" s="401"/>
    </row>
    <row r="211" spans="1:13" ht="15" customHeight="1" x14ac:dyDescent="0.25">
      <c r="A211" s="399">
        <v>1</v>
      </c>
      <c r="B211" s="400" t="s">
        <v>963</v>
      </c>
      <c r="C211" s="400" t="s">
        <v>964</v>
      </c>
      <c r="D211" s="366">
        <v>1300</v>
      </c>
      <c r="E211" s="366">
        <v>2</v>
      </c>
      <c r="F211" s="366">
        <v>1</v>
      </c>
      <c r="G211" s="10"/>
      <c r="H211" s="10">
        <v>800</v>
      </c>
      <c r="I211" s="327">
        <f t="shared" ref="I211:I215" si="46">D211-H211</f>
        <v>500</v>
      </c>
      <c r="J211" s="10"/>
      <c r="K211" s="327">
        <f t="shared" ref="K211:K215" si="47">F211-J211</f>
        <v>1</v>
      </c>
      <c r="L211" s="10"/>
      <c r="M211" s="327">
        <f t="shared" ref="M211:M215" si="48">E211-L211</f>
        <v>2</v>
      </c>
    </row>
    <row r="212" spans="1:13" ht="15" customHeight="1" x14ac:dyDescent="0.25">
      <c r="A212" s="399">
        <v>2</v>
      </c>
      <c r="B212" s="400" t="s">
        <v>965</v>
      </c>
      <c r="C212" s="400" t="s">
        <v>964</v>
      </c>
      <c r="D212" s="366">
        <v>1270</v>
      </c>
      <c r="E212" s="366">
        <v>2</v>
      </c>
      <c r="F212" s="366">
        <v>1</v>
      </c>
      <c r="G212" s="10"/>
      <c r="H212" s="10">
        <v>780</v>
      </c>
      <c r="I212" s="327">
        <f t="shared" si="46"/>
        <v>490</v>
      </c>
      <c r="J212" s="10"/>
      <c r="K212" s="327">
        <f t="shared" si="47"/>
        <v>1</v>
      </c>
      <c r="L212" s="10"/>
      <c r="M212" s="327">
        <f t="shared" si="48"/>
        <v>2</v>
      </c>
    </row>
    <row r="213" spans="1:13" ht="15" customHeight="1" x14ac:dyDescent="0.25">
      <c r="A213" s="399">
        <v>3</v>
      </c>
      <c r="B213" s="400" t="s">
        <v>966</v>
      </c>
      <c r="C213" s="400" t="s">
        <v>889</v>
      </c>
      <c r="D213" s="366">
        <v>2455</v>
      </c>
      <c r="E213" s="366">
        <v>2</v>
      </c>
      <c r="F213" s="366">
        <v>3</v>
      </c>
      <c r="G213" s="10"/>
      <c r="H213" s="10">
        <v>2000</v>
      </c>
      <c r="I213" s="327">
        <f t="shared" si="46"/>
        <v>455</v>
      </c>
      <c r="J213" s="10"/>
      <c r="K213" s="327">
        <f t="shared" si="47"/>
        <v>3</v>
      </c>
      <c r="L213" s="10"/>
      <c r="M213" s="327">
        <f t="shared" si="48"/>
        <v>2</v>
      </c>
    </row>
    <row r="214" spans="1:13" ht="15" customHeight="1" x14ac:dyDescent="0.25">
      <c r="A214" s="399">
        <v>4</v>
      </c>
      <c r="B214" s="400" t="s">
        <v>967</v>
      </c>
      <c r="C214" s="400" t="s">
        <v>968</v>
      </c>
      <c r="D214" s="366">
        <v>1305</v>
      </c>
      <c r="E214" s="366">
        <v>2</v>
      </c>
      <c r="F214" s="366">
        <v>1</v>
      </c>
      <c r="G214" s="10"/>
      <c r="H214" s="10">
        <v>800</v>
      </c>
      <c r="I214" s="327">
        <f t="shared" si="46"/>
        <v>505</v>
      </c>
      <c r="J214" s="10"/>
      <c r="K214" s="327">
        <f t="shared" si="47"/>
        <v>1</v>
      </c>
      <c r="L214" s="10"/>
      <c r="M214" s="327">
        <f t="shared" si="48"/>
        <v>2</v>
      </c>
    </row>
    <row r="215" spans="1:13" ht="15" customHeight="1" x14ac:dyDescent="0.25">
      <c r="A215" s="399">
        <v>5</v>
      </c>
      <c r="B215" s="400" t="s">
        <v>969</v>
      </c>
      <c r="C215" s="400" t="s">
        <v>889</v>
      </c>
      <c r="D215" s="366">
        <v>1575</v>
      </c>
      <c r="E215" s="366">
        <v>2</v>
      </c>
      <c r="F215" s="366">
        <v>2</v>
      </c>
      <c r="G215" s="10"/>
      <c r="H215" s="10">
        <v>1575</v>
      </c>
      <c r="I215" s="327">
        <f t="shared" si="46"/>
        <v>0</v>
      </c>
      <c r="J215" s="10"/>
      <c r="K215" s="327">
        <f t="shared" si="47"/>
        <v>2</v>
      </c>
      <c r="L215" s="10"/>
      <c r="M215" s="327">
        <f t="shared" si="48"/>
        <v>2</v>
      </c>
    </row>
    <row r="216" spans="1:13" ht="15" customHeight="1" x14ac:dyDescent="0.25">
      <c r="A216" s="398" t="s">
        <v>8</v>
      </c>
      <c r="B216" s="733" t="s">
        <v>970</v>
      </c>
      <c r="C216" s="734"/>
      <c r="D216" s="537">
        <f>SUM(D217:D221)</f>
        <v>8060</v>
      </c>
      <c r="E216" s="401"/>
      <c r="F216" s="401"/>
      <c r="G216" s="401"/>
      <c r="H216" s="537">
        <f>SUM(H217:H221)</f>
        <v>7610</v>
      </c>
      <c r="I216" s="401"/>
      <c r="J216" s="537">
        <f>SUM(J217:J221)</f>
        <v>0</v>
      </c>
      <c r="K216" s="401"/>
      <c r="L216" s="537">
        <f>SUM(L217:L221)</f>
        <v>0</v>
      </c>
      <c r="M216" s="401"/>
    </row>
    <row r="217" spans="1:13" ht="15" customHeight="1" x14ac:dyDescent="0.25">
      <c r="A217" s="399">
        <v>1</v>
      </c>
      <c r="B217" s="400" t="s">
        <v>971</v>
      </c>
      <c r="C217" s="400" t="s">
        <v>972</v>
      </c>
      <c r="D217" s="366">
        <v>1300</v>
      </c>
      <c r="E217" s="366">
        <v>2</v>
      </c>
      <c r="F217" s="366">
        <v>1</v>
      </c>
      <c r="G217" s="10"/>
      <c r="H217" s="10">
        <v>1300</v>
      </c>
      <c r="I217" s="327">
        <f t="shared" ref="I217:I221" si="49">D217-H217</f>
        <v>0</v>
      </c>
      <c r="J217" s="10"/>
      <c r="K217" s="327">
        <f t="shared" ref="K217:K221" si="50">F217-J217</f>
        <v>1</v>
      </c>
      <c r="L217" s="10"/>
      <c r="M217" s="327">
        <f t="shared" ref="M217:M221" si="51">E217-L217</f>
        <v>2</v>
      </c>
    </row>
    <row r="218" spans="1:13" ht="15" customHeight="1" x14ac:dyDescent="0.25">
      <c r="A218" s="399">
        <v>2</v>
      </c>
      <c r="B218" s="400" t="s">
        <v>973</v>
      </c>
      <c r="C218" s="400" t="s">
        <v>972</v>
      </c>
      <c r="D218" s="366">
        <v>1950</v>
      </c>
      <c r="E218" s="366">
        <v>2</v>
      </c>
      <c r="F218" s="366">
        <v>2</v>
      </c>
      <c r="G218" s="10"/>
      <c r="H218" s="10">
        <v>1800</v>
      </c>
      <c r="I218" s="327">
        <f t="shared" si="49"/>
        <v>150</v>
      </c>
      <c r="J218" s="10"/>
      <c r="K218" s="327">
        <f t="shared" si="50"/>
        <v>2</v>
      </c>
      <c r="L218" s="10"/>
      <c r="M218" s="327">
        <f t="shared" si="51"/>
        <v>2</v>
      </c>
    </row>
    <row r="219" spans="1:13" ht="15" customHeight="1" x14ac:dyDescent="0.25">
      <c r="A219" s="399">
        <v>3</v>
      </c>
      <c r="B219" s="400" t="s">
        <v>974</v>
      </c>
      <c r="C219" s="400" t="s">
        <v>884</v>
      </c>
      <c r="D219" s="366">
        <v>700</v>
      </c>
      <c r="E219" s="366">
        <v>2</v>
      </c>
      <c r="F219" s="366">
        <v>0</v>
      </c>
      <c r="G219" s="10"/>
      <c r="H219" s="10">
        <v>700</v>
      </c>
      <c r="I219" s="327">
        <f t="shared" si="49"/>
        <v>0</v>
      </c>
      <c r="J219" s="10"/>
      <c r="K219" s="327">
        <f t="shared" si="50"/>
        <v>0</v>
      </c>
      <c r="L219" s="10"/>
      <c r="M219" s="327">
        <f t="shared" si="51"/>
        <v>2</v>
      </c>
    </row>
    <row r="220" spans="1:13" ht="15" customHeight="1" x14ac:dyDescent="0.25">
      <c r="A220" s="399">
        <v>4</v>
      </c>
      <c r="B220" s="400" t="s">
        <v>975</v>
      </c>
      <c r="C220" s="400" t="s">
        <v>976</v>
      </c>
      <c r="D220" s="366">
        <v>2500</v>
      </c>
      <c r="E220" s="366">
        <v>2</v>
      </c>
      <c r="F220" s="366">
        <v>3</v>
      </c>
      <c r="G220" s="10"/>
      <c r="H220" s="10">
        <v>2200</v>
      </c>
      <c r="I220" s="327">
        <f t="shared" si="49"/>
        <v>300</v>
      </c>
      <c r="J220" s="10"/>
      <c r="K220" s="327">
        <f t="shared" si="50"/>
        <v>3</v>
      </c>
      <c r="L220" s="10"/>
      <c r="M220" s="327">
        <f t="shared" si="51"/>
        <v>2</v>
      </c>
    </row>
    <row r="221" spans="1:13" ht="15" customHeight="1" x14ac:dyDescent="0.25">
      <c r="A221" s="399">
        <v>5</v>
      </c>
      <c r="B221" s="400" t="s">
        <v>977</v>
      </c>
      <c r="C221" s="400" t="s">
        <v>884</v>
      </c>
      <c r="D221" s="366">
        <v>1610</v>
      </c>
      <c r="E221" s="366">
        <v>2</v>
      </c>
      <c r="F221" s="366">
        <v>2</v>
      </c>
      <c r="G221" s="10"/>
      <c r="H221" s="10">
        <v>1610</v>
      </c>
      <c r="I221" s="327">
        <f t="shared" si="49"/>
        <v>0</v>
      </c>
      <c r="J221" s="10"/>
      <c r="K221" s="327">
        <f t="shared" si="50"/>
        <v>2</v>
      </c>
      <c r="L221" s="10"/>
      <c r="M221" s="327">
        <f t="shared" si="51"/>
        <v>2</v>
      </c>
    </row>
    <row r="222" spans="1:13" ht="15" customHeight="1" x14ac:dyDescent="0.25">
      <c r="A222" s="398" t="s">
        <v>978</v>
      </c>
      <c r="B222" s="733" t="s">
        <v>979</v>
      </c>
      <c r="C222" s="734"/>
      <c r="D222" s="537">
        <f>SUM(D223:D227)</f>
        <v>9145</v>
      </c>
      <c r="E222" s="401"/>
      <c r="F222" s="401"/>
      <c r="G222" s="401"/>
      <c r="H222" s="537">
        <f>SUM(H223:H227)</f>
        <v>0</v>
      </c>
      <c r="I222" s="401"/>
      <c r="J222" s="537">
        <f>SUM(J223:J227)</f>
        <v>0</v>
      </c>
      <c r="K222" s="401"/>
      <c r="L222" s="537">
        <f>SUM(L223:L227)</f>
        <v>0</v>
      </c>
      <c r="M222" s="401"/>
    </row>
    <row r="223" spans="1:13" ht="15" customHeight="1" x14ac:dyDescent="0.25">
      <c r="A223" s="399">
        <v>1</v>
      </c>
      <c r="B223" s="400" t="s">
        <v>980</v>
      </c>
      <c r="C223" s="400" t="s">
        <v>981</v>
      </c>
      <c r="D223" s="366">
        <v>2125</v>
      </c>
      <c r="E223" s="366">
        <v>2</v>
      </c>
      <c r="F223" s="366">
        <v>2</v>
      </c>
      <c r="G223" s="10"/>
      <c r="H223" s="10"/>
      <c r="I223" s="327">
        <f t="shared" ref="I223:I227" si="52">D223-H223</f>
        <v>2125</v>
      </c>
      <c r="J223" s="10"/>
      <c r="K223" s="327">
        <f t="shared" ref="K223:K227" si="53">F223-J223</f>
        <v>2</v>
      </c>
      <c r="L223" s="10"/>
      <c r="M223" s="327">
        <f t="shared" ref="M223:M227" si="54">E223-L223</f>
        <v>2</v>
      </c>
    </row>
    <row r="224" spans="1:13" ht="15" customHeight="1" x14ac:dyDescent="0.25">
      <c r="A224" s="399">
        <v>2</v>
      </c>
      <c r="B224" s="400" t="s">
        <v>982</v>
      </c>
      <c r="C224" s="400" t="s">
        <v>981</v>
      </c>
      <c r="D224" s="366">
        <v>1625</v>
      </c>
      <c r="E224" s="366">
        <v>2</v>
      </c>
      <c r="F224" s="366">
        <v>2</v>
      </c>
      <c r="G224" s="10"/>
      <c r="H224" s="10"/>
      <c r="I224" s="327">
        <f t="shared" si="52"/>
        <v>1625</v>
      </c>
      <c r="J224" s="10"/>
      <c r="K224" s="327">
        <f t="shared" si="53"/>
        <v>2</v>
      </c>
      <c r="L224" s="10"/>
      <c r="M224" s="327">
        <f t="shared" si="54"/>
        <v>2</v>
      </c>
    </row>
    <row r="225" spans="1:13" ht="15" customHeight="1" x14ac:dyDescent="0.25">
      <c r="A225" s="399">
        <v>3</v>
      </c>
      <c r="B225" s="400" t="s">
        <v>983</v>
      </c>
      <c r="C225" s="400" t="s">
        <v>884</v>
      </c>
      <c r="D225" s="366">
        <v>2280</v>
      </c>
      <c r="E225" s="366">
        <v>2</v>
      </c>
      <c r="F225" s="366">
        <v>3</v>
      </c>
      <c r="G225" s="10"/>
      <c r="H225" s="10"/>
      <c r="I225" s="327">
        <f t="shared" si="52"/>
        <v>2280</v>
      </c>
      <c r="J225" s="10"/>
      <c r="K225" s="327">
        <f t="shared" si="53"/>
        <v>3</v>
      </c>
      <c r="L225" s="10"/>
      <c r="M225" s="327">
        <f t="shared" si="54"/>
        <v>2</v>
      </c>
    </row>
    <row r="226" spans="1:13" ht="15" customHeight="1" x14ac:dyDescent="0.25">
      <c r="A226" s="399">
        <v>4</v>
      </c>
      <c r="B226" s="400" t="s">
        <v>984</v>
      </c>
      <c r="C226" s="400" t="s">
        <v>985</v>
      </c>
      <c r="D226" s="366">
        <v>1685</v>
      </c>
      <c r="E226" s="366">
        <v>2</v>
      </c>
      <c r="F226" s="366">
        <v>2</v>
      </c>
      <c r="G226" s="10"/>
      <c r="H226" s="10"/>
      <c r="I226" s="327">
        <f t="shared" si="52"/>
        <v>1685</v>
      </c>
      <c r="J226" s="10"/>
      <c r="K226" s="327">
        <f t="shared" si="53"/>
        <v>2</v>
      </c>
      <c r="L226" s="10"/>
      <c r="M226" s="327">
        <f t="shared" si="54"/>
        <v>2</v>
      </c>
    </row>
    <row r="227" spans="1:13" ht="15" customHeight="1" x14ac:dyDescent="0.25">
      <c r="A227" s="399">
        <v>5</v>
      </c>
      <c r="B227" s="400" t="s">
        <v>986</v>
      </c>
      <c r="C227" s="400" t="s">
        <v>884</v>
      </c>
      <c r="D227" s="366">
        <v>1430</v>
      </c>
      <c r="E227" s="366">
        <v>2</v>
      </c>
      <c r="F227" s="366">
        <v>1</v>
      </c>
      <c r="G227" s="10"/>
      <c r="H227" s="10"/>
      <c r="I227" s="327">
        <f t="shared" si="52"/>
        <v>1430</v>
      </c>
      <c r="J227" s="10"/>
      <c r="K227" s="327">
        <f t="shared" si="53"/>
        <v>1</v>
      </c>
      <c r="L227" s="10"/>
      <c r="M227" s="327">
        <f t="shared" si="54"/>
        <v>2</v>
      </c>
    </row>
    <row r="228" spans="1:13" ht="15" customHeight="1" x14ac:dyDescent="0.25">
      <c r="A228" s="398" t="s">
        <v>987</v>
      </c>
      <c r="B228" s="733" t="s">
        <v>988</v>
      </c>
      <c r="C228" s="734"/>
      <c r="D228" s="537">
        <f>SUM(D229:D233)</f>
        <v>12340</v>
      </c>
      <c r="E228" s="401"/>
      <c r="F228" s="401"/>
      <c r="G228" s="401"/>
      <c r="H228" s="537">
        <f>SUM(H229:H233)</f>
        <v>6266</v>
      </c>
      <c r="I228" s="401"/>
      <c r="J228" s="537">
        <f>SUM(J229:J233)</f>
        <v>0</v>
      </c>
      <c r="K228" s="401"/>
      <c r="L228" s="537">
        <f>SUM(L229:L233)</f>
        <v>0</v>
      </c>
      <c r="M228" s="401"/>
    </row>
    <row r="229" spans="1:13" x14ac:dyDescent="0.25">
      <c r="A229" s="399">
        <v>1</v>
      </c>
      <c r="B229" s="400" t="s">
        <v>989</v>
      </c>
      <c r="C229" s="400" t="s">
        <v>990</v>
      </c>
      <c r="D229" s="366">
        <v>2275</v>
      </c>
      <c r="E229" s="366">
        <v>2</v>
      </c>
      <c r="F229" s="366">
        <v>3</v>
      </c>
      <c r="G229" s="10"/>
      <c r="H229" s="10">
        <v>2091</v>
      </c>
      <c r="I229" s="327">
        <f t="shared" ref="I229:I233" si="55">D229-H229</f>
        <v>184</v>
      </c>
      <c r="J229" s="10"/>
      <c r="K229" s="327">
        <f t="shared" ref="K229:K233" si="56">F229-J229</f>
        <v>3</v>
      </c>
      <c r="L229" s="10"/>
      <c r="M229" s="327">
        <f t="shared" ref="M229:M233" si="57">E229-L229</f>
        <v>2</v>
      </c>
    </row>
    <row r="230" spans="1:13" x14ac:dyDescent="0.25">
      <c r="A230" s="399">
        <v>2</v>
      </c>
      <c r="B230" s="400" t="s">
        <v>991</v>
      </c>
      <c r="C230" s="400" t="s">
        <v>990</v>
      </c>
      <c r="D230" s="366">
        <v>1240</v>
      </c>
      <c r="E230" s="366">
        <v>2</v>
      </c>
      <c r="F230" s="366">
        <v>1</v>
      </c>
      <c r="G230" s="10"/>
      <c r="H230" s="10">
        <v>1194</v>
      </c>
      <c r="I230" s="327">
        <f t="shared" si="55"/>
        <v>46</v>
      </c>
      <c r="J230" s="10"/>
      <c r="K230" s="327">
        <f t="shared" si="56"/>
        <v>1</v>
      </c>
      <c r="L230" s="10"/>
      <c r="M230" s="327">
        <f t="shared" si="57"/>
        <v>2</v>
      </c>
    </row>
    <row r="231" spans="1:13" x14ac:dyDescent="0.25">
      <c r="A231" s="399">
        <v>3</v>
      </c>
      <c r="B231" s="400" t="s">
        <v>992</v>
      </c>
      <c r="C231" s="400" t="s">
        <v>993</v>
      </c>
      <c r="D231" s="366">
        <v>4010</v>
      </c>
      <c r="E231" s="366">
        <v>2</v>
      </c>
      <c r="F231" s="366">
        <v>5</v>
      </c>
      <c r="G231" s="10"/>
      <c r="H231" s="10">
        <v>1226</v>
      </c>
      <c r="I231" s="327">
        <f t="shared" si="55"/>
        <v>2784</v>
      </c>
      <c r="J231" s="10"/>
      <c r="K231" s="327">
        <f t="shared" si="56"/>
        <v>5</v>
      </c>
      <c r="L231" s="10"/>
      <c r="M231" s="327">
        <f t="shared" si="57"/>
        <v>2</v>
      </c>
    </row>
    <row r="232" spans="1:13" x14ac:dyDescent="0.25">
      <c r="A232" s="399">
        <v>4</v>
      </c>
      <c r="B232" s="400" t="s">
        <v>994</v>
      </c>
      <c r="C232" s="400" t="s">
        <v>995</v>
      </c>
      <c r="D232" s="366">
        <v>1655</v>
      </c>
      <c r="E232" s="366">
        <v>2</v>
      </c>
      <c r="F232" s="366">
        <v>2</v>
      </c>
      <c r="G232" s="10"/>
      <c r="H232" s="10">
        <v>1575</v>
      </c>
      <c r="I232" s="327">
        <f t="shared" si="55"/>
        <v>80</v>
      </c>
      <c r="J232" s="10"/>
      <c r="K232" s="327">
        <f t="shared" si="56"/>
        <v>2</v>
      </c>
      <c r="L232" s="10"/>
      <c r="M232" s="327">
        <f t="shared" si="57"/>
        <v>2</v>
      </c>
    </row>
    <row r="233" spans="1:13" x14ac:dyDescent="0.25">
      <c r="A233" s="399">
        <v>5</v>
      </c>
      <c r="B233" s="400" t="s">
        <v>996</v>
      </c>
      <c r="C233" s="400" t="s">
        <v>993</v>
      </c>
      <c r="D233" s="366">
        <v>3160</v>
      </c>
      <c r="E233" s="366">
        <v>2</v>
      </c>
      <c r="F233" s="366">
        <v>4</v>
      </c>
      <c r="G233" s="10"/>
      <c r="H233" s="10">
        <v>180</v>
      </c>
      <c r="I233" s="327">
        <f t="shared" si="55"/>
        <v>2980</v>
      </c>
      <c r="J233" s="10"/>
      <c r="K233" s="327">
        <f t="shared" si="56"/>
        <v>4</v>
      </c>
      <c r="L233" s="10"/>
      <c r="M233" s="327">
        <f t="shared" si="57"/>
        <v>2</v>
      </c>
    </row>
    <row r="234" spans="1:13" x14ac:dyDescent="0.25">
      <c r="A234" s="398" t="s">
        <v>987</v>
      </c>
      <c r="B234" s="733" t="s">
        <v>997</v>
      </c>
      <c r="C234" s="734"/>
      <c r="D234" s="537">
        <f>SUM(D235:D239)</f>
        <v>17200</v>
      </c>
      <c r="E234" s="401"/>
      <c r="F234" s="401"/>
      <c r="G234" s="401"/>
      <c r="H234" s="537">
        <f>SUM(H235:H239)</f>
        <v>1557</v>
      </c>
      <c r="I234" s="401"/>
      <c r="J234" s="537">
        <f>SUM(J235:J239)</f>
        <v>0</v>
      </c>
      <c r="K234" s="401"/>
      <c r="L234" s="537">
        <f>SUM(L235:L239)</f>
        <v>0</v>
      </c>
      <c r="M234" s="401"/>
    </row>
    <row r="235" spans="1:13" x14ac:dyDescent="0.25">
      <c r="A235" s="399">
        <v>6</v>
      </c>
      <c r="B235" s="400" t="s">
        <v>998</v>
      </c>
      <c r="C235" s="400" t="s">
        <v>999</v>
      </c>
      <c r="D235" s="366">
        <v>1335</v>
      </c>
      <c r="E235" s="366">
        <v>2</v>
      </c>
      <c r="F235" s="366">
        <v>1</v>
      </c>
      <c r="G235" s="10"/>
      <c r="H235" s="10"/>
      <c r="I235" s="327">
        <f t="shared" ref="I235:I239" si="58">D235-H235</f>
        <v>1335</v>
      </c>
      <c r="J235" s="10"/>
      <c r="K235" s="327">
        <f t="shared" ref="K235:K239" si="59">F235-J235</f>
        <v>1</v>
      </c>
      <c r="L235" s="10"/>
      <c r="M235" s="327">
        <f t="shared" ref="M235:M239" si="60">E235-L235</f>
        <v>2</v>
      </c>
    </row>
    <row r="236" spans="1:13" x14ac:dyDescent="0.25">
      <c r="A236" s="399">
        <v>7</v>
      </c>
      <c r="B236" s="400" t="s">
        <v>1000</v>
      </c>
      <c r="C236" s="400" t="s">
        <v>1001</v>
      </c>
      <c r="D236" s="366">
        <v>7430</v>
      </c>
      <c r="E236" s="366">
        <v>2</v>
      </c>
      <c r="F236" s="366">
        <v>9</v>
      </c>
      <c r="G236" s="10"/>
      <c r="H236" s="10"/>
      <c r="I236" s="327">
        <f t="shared" si="58"/>
        <v>7430</v>
      </c>
      <c r="J236" s="10"/>
      <c r="K236" s="327">
        <f t="shared" si="59"/>
        <v>9</v>
      </c>
      <c r="L236" s="10"/>
      <c r="M236" s="327">
        <f t="shared" si="60"/>
        <v>2</v>
      </c>
    </row>
    <row r="237" spans="1:13" x14ac:dyDescent="0.25">
      <c r="A237" s="399">
        <v>8</v>
      </c>
      <c r="B237" s="400" t="s">
        <v>1002</v>
      </c>
      <c r="C237" s="400" t="s">
        <v>1003</v>
      </c>
      <c r="D237" s="366">
        <v>1840</v>
      </c>
      <c r="E237" s="366">
        <v>2</v>
      </c>
      <c r="F237" s="366">
        <v>2</v>
      </c>
      <c r="G237" s="10"/>
      <c r="H237" s="10">
        <v>779</v>
      </c>
      <c r="I237" s="327">
        <f t="shared" si="58"/>
        <v>1061</v>
      </c>
      <c r="J237" s="10"/>
      <c r="K237" s="327">
        <f t="shared" si="59"/>
        <v>2</v>
      </c>
      <c r="L237" s="10"/>
      <c r="M237" s="327">
        <f t="shared" si="60"/>
        <v>2</v>
      </c>
    </row>
    <row r="238" spans="1:13" x14ac:dyDescent="0.25">
      <c r="A238" s="399">
        <v>9</v>
      </c>
      <c r="B238" s="400" t="s">
        <v>1004</v>
      </c>
      <c r="C238" s="400" t="s">
        <v>1005</v>
      </c>
      <c r="D238" s="366">
        <v>1435</v>
      </c>
      <c r="E238" s="366">
        <v>2</v>
      </c>
      <c r="F238" s="366">
        <v>1</v>
      </c>
      <c r="G238" s="10"/>
      <c r="H238" s="10"/>
      <c r="I238" s="327">
        <f t="shared" si="58"/>
        <v>1435</v>
      </c>
      <c r="J238" s="10"/>
      <c r="K238" s="327">
        <f t="shared" si="59"/>
        <v>1</v>
      </c>
      <c r="L238" s="10"/>
      <c r="M238" s="327">
        <f t="shared" si="60"/>
        <v>2</v>
      </c>
    </row>
    <row r="239" spans="1:13" x14ac:dyDescent="0.25">
      <c r="A239" s="399">
        <v>10</v>
      </c>
      <c r="B239" s="400" t="s">
        <v>1006</v>
      </c>
      <c r="C239" s="400" t="s">
        <v>1003</v>
      </c>
      <c r="D239" s="366">
        <v>5160</v>
      </c>
      <c r="E239" s="366">
        <v>2</v>
      </c>
      <c r="F239" s="366">
        <v>6</v>
      </c>
      <c r="G239" s="10"/>
      <c r="H239" s="10">
        <v>778</v>
      </c>
      <c r="I239" s="327">
        <f t="shared" si="58"/>
        <v>4382</v>
      </c>
      <c r="J239" s="10"/>
      <c r="K239" s="327">
        <f t="shared" si="59"/>
        <v>6</v>
      </c>
      <c r="L239" s="10"/>
      <c r="M239" s="327">
        <f t="shared" si="60"/>
        <v>2</v>
      </c>
    </row>
    <row r="240" spans="1:13" x14ac:dyDescent="0.25">
      <c r="A240" s="398" t="s">
        <v>987</v>
      </c>
      <c r="B240" s="733" t="s">
        <v>1007</v>
      </c>
      <c r="C240" s="734"/>
      <c r="D240" s="537">
        <f>SUM(D241:D245)</f>
        <v>14310</v>
      </c>
      <c r="E240" s="401"/>
      <c r="F240" s="401"/>
      <c r="G240" s="401"/>
      <c r="H240" s="537">
        <f>SUM(H241:H245)</f>
        <v>8934</v>
      </c>
      <c r="I240" s="401"/>
      <c r="J240" s="537">
        <f>SUM(J241:J245)</f>
        <v>0</v>
      </c>
      <c r="K240" s="401"/>
      <c r="L240" s="537">
        <f>SUM(L241:L245)</f>
        <v>0</v>
      </c>
      <c r="M240" s="401"/>
    </row>
    <row r="241" spans="1:13" x14ac:dyDescent="0.25">
      <c r="A241" s="399">
        <v>6</v>
      </c>
      <c r="B241" s="400" t="s">
        <v>1008</v>
      </c>
      <c r="C241" s="400" t="s">
        <v>1009</v>
      </c>
      <c r="D241" s="366">
        <v>1955</v>
      </c>
      <c r="E241" s="366">
        <v>2</v>
      </c>
      <c r="F241" s="366">
        <v>2</v>
      </c>
      <c r="G241" s="10"/>
      <c r="H241" s="10">
        <v>1545</v>
      </c>
      <c r="I241" s="327">
        <f t="shared" ref="I241:I245" si="61">D241-H241</f>
        <v>410</v>
      </c>
      <c r="J241" s="10"/>
      <c r="K241" s="327">
        <f t="shared" ref="K241:K245" si="62">F241-J241</f>
        <v>2</v>
      </c>
      <c r="L241" s="10"/>
      <c r="M241" s="327">
        <f t="shared" ref="M241:M245" si="63">E241-L241</f>
        <v>2</v>
      </c>
    </row>
    <row r="242" spans="1:13" x14ac:dyDescent="0.25">
      <c r="A242" s="399">
        <v>7</v>
      </c>
      <c r="B242" s="400" t="s">
        <v>1010</v>
      </c>
      <c r="C242" s="400" t="s">
        <v>1009</v>
      </c>
      <c r="D242" s="366">
        <v>1540</v>
      </c>
      <c r="E242" s="366">
        <v>2</v>
      </c>
      <c r="F242" s="366">
        <v>2</v>
      </c>
      <c r="G242" s="10"/>
      <c r="H242" s="10">
        <v>770</v>
      </c>
      <c r="I242" s="327">
        <f t="shared" si="61"/>
        <v>770</v>
      </c>
      <c r="J242" s="10"/>
      <c r="K242" s="327">
        <f t="shared" si="62"/>
        <v>2</v>
      </c>
      <c r="L242" s="10"/>
      <c r="M242" s="327">
        <f t="shared" si="63"/>
        <v>2</v>
      </c>
    </row>
    <row r="243" spans="1:13" x14ac:dyDescent="0.25">
      <c r="A243" s="399">
        <v>8</v>
      </c>
      <c r="B243" s="400" t="s">
        <v>1011</v>
      </c>
      <c r="C243" s="400" t="s">
        <v>1012</v>
      </c>
      <c r="D243" s="366">
        <v>5390</v>
      </c>
      <c r="E243" s="366">
        <v>2</v>
      </c>
      <c r="F243" s="366">
        <v>7</v>
      </c>
      <c r="G243" s="10"/>
      <c r="H243" s="10">
        <v>5068</v>
      </c>
      <c r="I243" s="327">
        <f t="shared" si="61"/>
        <v>322</v>
      </c>
      <c r="J243" s="10"/>
      <c r="K243" s="327">
        <f t="shared" si="62"/>
        <v>7</v>
      </c>
      <c r="L243" s="10"/>
      <c r="M243" s="327">
        <f t="shared" si="63"/>
        <v>2</v>
      </c>
    </row>
    <row r="244" spans="1:13" x14ac:dyDescent="0.25">
      <c r="A244" s="399">
        <v>9</v>
      </c>
      <c r="B244" s="400" t="s">
        <v>1013</v>
      </c>
      <c r="C244" s="400" t="s">
        <v>1014</v>
      </c>
      <c r="D244" s="366">
        <v>2355</v>
      </c>
      <c r="E244" s="366">
        <v>2</v>
      </c>
      <c r="F244" s="366">
        <v>3</v>
      </c>
      <c r="G244" s="10"/>
      <c r="H244" s="10"/>
      <c r="I244" s="327">
        <f t="shared" si="61"/>
        <v>2355</v>
      </c>
      <c r="J244" s="10"/>
      <c r="K244" s="327">
        <f t="shared" si="62"/>
        <v>3</v>
      </c>
      <c r="L244" s="10"/>
      <c r="M244" s="327">
        <f t="shared" si="63"/>
        <v>2</v>
      </c>
    </row>
    <row r="245" spans="1:13" x14ac:dyDescent="0.25">
      <c r="A245" s="399">
        <v>10</v>
      </c>
      <c r="B245" s="400" t="s">
        <v>1015</v>
      </c>
      <c r="C245" s="400" t="s">
        <v>1012</v>
      </c>
      <c r="D245" s="366">
        <v>3070</v>
      </c>
      <c r="E245" s="366">
        <v>2</v>
      </c>
      <c r="F245" s="366">
        <v>4</v>
      </c>
      <c r="G245" s="10"/>
      <c r="H245" s="10">
        <v>1551</v>
      </c>
      <c r="I245" s="327">
        <f t="shared" si="61"/>
        <v>1519</v>
      </c>
      <c r="J245" s="10"/>
      <c r="K245" s="327">
        <f t="shared" si="62"/>
        <v>4</v>
      </c>
      <c r="L245" s="10"/>
      <c r="M245" s="327">
        <f t="shared" si="63"/>
        <v>2</v>
      </c>
    </row>
    <row r="246" spans="1:13" x14ac:dyDescent="0.25">
      <c r="A246" s="398" t="s">
        <v>987</v>
      </c>
      <c r="B246" s="733" t="s">
        <v>1016</v>
      </c>
      <c r="C246" s="734"/>
      <c r="D246" s="537">
        <f>SUM(D247:D251)</f>
        <v>18590</v>
      </c>
      <c r="E246" s="401"/>
      <c r="F246" s="401"/>
      <c r="G246" s="401"/>
      <c r="H246" s="537">
        <f>SUM(H247:H251)</f>
        <v>16964</v>
      </c>
      <c r="I246" s="401"/>
      <c r="J246" s="537">
        <f>SUM(J247:J251)</f>
        <v>0</v>
      </c>
      <c r="K246" s="401"/>
      <c r="L246" s="537">
        <f>SUM(L247:L251)</f>
        <v>0</v>
      </c>
      <c r="M246" s="401"/>
    </row>
    <row r="247" spans="1:13" x14ac:dyDescent="0.25">
      <c r="A247" s="399">
        <v>11</v>
      </c>
      <c r="B247" s="400" t="s">
        <v>1017</v>
      </c>
      <c r="C247" s="400" t="s">
        <v>1018</v>
      </c>
      <c r="D247" s="366">
        <v>1725</v>
      </c>
      <c r="E247" s="366">
        <v>2</v>
      </c>
      <c r="F247" s="366">
        <v>2</v>
      </c>
      <c r="G247" s="10"/>
      <c r="H247" s="10">
        <v>774</v>
      </c>
      <c r="I247" s="327">
        <f t="shared" ref="I247:I251" si="64">D247-H247</f>
        <v>951</v>
      </c>
      <c r="J247" s="10"/>
      <c r="K247" s="327">
        <f t="shared" ref="K247:K251" si="65">F247-J247</f>
        <v>2</v>
      </c>
      <c r="L247" s="10"/>
      <c r="M247" s="327">
        <f t="shared" ref="M247:M251" si="66">E247-L247</f>
        <v>2</v>
      </c>
    </row>
    <row r="248" spans="1:13" x14ac:dyDescent="0.25">
      <c r="A248" s="399">
        <v>12</v>
      </c>
      <c r="B248" s="400" t="s">
        <v>1019</v>
      </c>
      <c r="C248" s="400" t="s">
        <v>1018</v>
      </c>
      <c r="D248" s="366">
        <v>1345</v>
      </c>
      <c r="E248" s="366">
        <v>2</v>
      </c>
      <c r="F248" s="366">
        <v>1</v>
      </c>
      <c r="G248" s="10"/>
      <c r="H248" s="10">
        <v>1000</v>
      </c>
      <c r="I248" s="327">
        <f t="shared" si="64"/>
        <v>345</v>
      </c>
      <c r="J248" s="10"/>
      <c r="K248" s="327">
        <f t="shared" si="65"/>
        <v>1</v>
      </c>
      <c r="L248" s="10"/>
      <c r="M248" s="327">
        <f t="shared" si="66"/>
        <v>2</v>
      </c>
    </row>
    <row r="249" spans="1:13" x14ac:dyDescent="0.25">
      <c r="A249" s="399">
        <v>13</v>
      </c>
      <c r="B249" s="400" t="s">
        <v>1020</v>
      </c>
      <c r="C249" s="400" t="s">
        <v>1021</v>
      </c>
      <c r="D249" s="366">
        <v>6660</v>
      </c>
      <c r="E249" s="366">
        <v>2</v>
      </c>
      <c r="F249" s="366">
        <v>8</v>
      </c>
      <c r="G249" s="10"/>
      <c r="H249" s="10">
        <v>6976</v>
      </c>
      <c r="I249" s="327">
        <f t="shared" si="64"/>
        <v>-316</v>
      </c>
      <c r="J249" s="10"/>
      <c r="K249" s="327">
        <f t="shared" si="65"/>
        <v>8</v>
      </c>
      <c r="L249" s="10"/>
      <c r="M249" s="327">
        <f t="shared" si="66"/>
        <v>2</v>
      </c>
    </row>
    <row r="250" spans="1:13" x14ac:dyDescent="0.25">
      <c r="A250" s="399">
        <v>14</v>
      </c>
      <c r="B250" s="400" t="s">
        <v>1022</v>
      </c>
      <c r="C250" s="400" t="s">
        <v>1023</v>
      </c>
      <c r="D250" s="366">
        <v>1310</v>
      </c>
      <c r="E250" s="366">
        <v>2</v>
      </c>
      <c r="F250" s="366">
        <v>1</v>
      </c>
      <c r="G250" s="10"/>
      <c r="H250" s="10">
        <v>1238</v>
      </c>
      <c r="I250" s="327">
        <f t="shared" si="64"/>
        <v>72</v>
      </c>
      <c r="J250" s="10"/>
      <c r="K250" s="327">
        <f t="shared" si="65"/>
        <v>1</v>
      </c>
      <c r="L250" s="10"/>
      <c r="M250" s="327">
        <f t="shared" si="66"/>
        <v>2</v>
      </c>
    </row>
    <row r="251" spans="1:13" x14ac:dyDescent="0.25">
      <c r="A251" s="399">
        <v>15</v>
      </c>
      <c r="B251" s="400" t="s">
        <v>1024</v>
      </c>
      <c r="C251" s="400" t="s">
        <v>1021</v>
      </c>
      <c r="D251" s="366">
        <v>7550</v>
      </c>
      <c r="E251" s="366">
        <v>2</v>
      </c>
      <c r="F251" s="366">
        <v>10</v>
      </c>
      <c r="G251" s="10"/>
      <c r="H251" s="10">
        <v>6976</v>
      </c>
      <c r="I251" s="327">
        <f t="shared" si="64"/>
        <v>574</v>
      </c>
      <c r="J251" s="10"/>
      <c r="K251" s="327">
        <f t="shared" si="65"/>
        <v>10</v>
      </c>
      <c r="L251" s="10"/>
      <c r="M251" s="327">
        <f t="shared" si="66"/>
        <v>2</v>
      </c>
    </row>
    <row r="252" spans="1:13" x14ac:dyDescent="0.25">
      <c r="A252" s="398" t="s">
        <v>987</v>
      </c>
      <c r="B252" s="733" t="s">
        <v>1025</v>
      </c>
      <c r="C252" s="734"/>
      <c r="D252" s="537">
        <f>SUM(D253:D255)</f>
        <v>11740</v>
      </c>
      <c r="E252" s="401"/>
      <c r="F252" s="401"/>
      <c r="G252" s="401"/>
      <c r="H252" s="537">
        <f>SUM(H253:H255)</f>
        <v>11744</v>
      </c>
      <c r="I252" s="401"/>
      <c r="J252" s="537">
        <f>SUM(J253:J255)</f>
        <v>0</v>
      </c>
      <c r="K252" s="401"/>
      <c r="L252" s="537">
        <f>SUM(L253:L255)</f>
        <v>0</v>
      </c>
      <c r="M252" s="401"/>
    </row>
    <row r="253" spans="1:13" x14ac:dyDescent="0.25">
      <c r="A253" s="399">
        <v>11</v>
      </c>
      <c r="B253" s="400" t="s">
        <v>1026</v>
      </c>
      <c r="C253" s="400" t="s">
        <v>1027</v>
      </c>
      <c r="D253" s="366">
        <v>1320</v>
      </c>
      <c r="E253" s="366">
        <v>2</v>
      </c>
      <c r="F253" s="366">
        <v>1</v>
      </c>
      <c r="G253" s="10"/>
      <c r="H253" s="10">
        <v>1280</v>
      </c>
      <c r="I253" s="327">
        <f t="shared" ref="I253:I255" si="67">D253-H253</f>
        <v>40</v>
      </c>
      <c r="J253" s="10"/>
      <c r="K253" s="327">
        <f t="shared" ref="K253:K255" si="68">F253-J253</f>
        <v>1</v>
      </c>
      <c r="L253" s="10"/>
      <c r="M253" s="327">
        <f t="shared" ref="M253:M255" si="69">E253-L253</f>
        <v>2</v>
      </c>
    </row>
    <row r="254" spans="1:13" x14ac:dyDescent="0.25">
      <c r="A254" s="399">
        <v>12</v>
      </c>
      <c r="B254" s="400" t="s">
        <v>1028</v>
      </c>
      <c r="C254" s="400" t="s">
        <v>1027</v>
      </c>
      <c r="D254" s="366">
        <v>1990</v>
      </c>
      <c r="E254" s="366">
        <v>2</v>
      </c>
      <c r="F254" s="366">
        <v>2</v>
      </c>
      <c r="G254" s="10"/>
      <c r="H254" s="10">
        <v>1990</v>
      </c>
      <c r="I254" s="327">
        <f t="shared" si="67"/>
        <v>0</v>
      </c>
      <c r="J254" s="10"/>
      <c r="K254" s="327">
        <f t="shared" si="68"/>
        <v>2</v>
      </c>
      <c r="L254" s="10"/>
      <c r="M254" s="327">
        <f t="shared" si="69"/>
        <v>2</v>
      </c>
    </row>
    <row r="255" spans="1:13" x14ac:dyDescent="0.25">
      <c r="A255" s="399">
        <v>13</v>
      </c>
      <c r="B255" s="400" t="s">
        <v>1029</v>
      </c>
      <c r="C255" s="400" t="s">
        <v>1030</v>
      </c>
      <c r="D255" s="366">
        <v>8430</v>
      </c>
      <c r="E255" s="366">
        <v>2</v>
      </c>
      <c r="F255" s="366">
        <v>11</v>
      </c>
      <c r="G255" s="10"/>
      <c r="H255" s="10">
        <v>8474</v>
      </c>
      <c r="I255" s="327">
        <f t="shared" si="67"/>
        <v>-44</v>
      </c>
      <c r="J255" s="10"/>
      <c r="K255" s="327">
        <f t="shared" si="68"/>
        <v>11</v>
      </c>
      <c r="L255" s="10"/>
      <c r="M255" s="327">
        <f t="shared" si="69"/>
        <v>2</v>
      </c>
    </row>
    <row r="256" spans="1:13" x14ac:dyDescent="0.25">
      <c r="A256" s="711" t="s">
        <v>618</v>
      </c>
      <c r="B256" s="711"/>
      <c r="C256" s="711"/>
      <c r="D256" s="367">
        <f>SUM(D168,D174,D180,D186,D192,D198,D204,D210,D216,D222,D228,D234,D240,D246,D252)</f>
        <v>200875</v>
      </c>
      <c r="E256" s="367">
        <f t="shared" ref="E256:M256" si="70">SUM(E169:E255)</f>
        <v>146</v>
      </c>
      <c r="F256" s="367">
        <f t="shared" si="70"/>
        <v>230</v>
      </c>
      <c r="G256" s="367">
        <f t="shared" si="70"/>
        <v>1600</v>
      </c>
      <c r="H256" s="367">
        <f>SUM(H168,H174,H180,H186,H192,H198,H204,H210,H216,H222,H228,H234,H240,H246,H252)</f>
        <v>77046</v>
      </c>
      <c r="I256" s="367">
        <f t="shared" si="70"/>
        <v>123829</v>
      </c>
      <c r="J256" s="367">
        <f>SUM(J168,J174,J180,J186,J192,J198,J204,J210,J216,J222,J228,J234,J240,J246,J252)</f>
        <v>0</v>
      </c>
      <c r="K256" s="367">
        <f t="shared" si="70"/>
        <v>230</v>
      </c>
      <c r="L256" s="367">
        <f>SUM(L168,L174,L180,L186,L192,L198,L204,L210,L216,L222,L228,L234,L240,L246,L252)</f>
        <v>0</v>
      </c>
      <c r="M256" s="367">
        <f t="shared" si="70"/>
        <v>146</v>
      </c>
    </row>
    <row r="258" spans="1:13" ht="16.5" x14ac:dyDescent="0.25">
      <c r="A258" s="356"/>
      <c r="B258" s="356" t="s">
        <v>1031</v>
      </c>
    </row>
    <row r="259" spans="1:13" x14ac:dyDescent="0.25">
      <c r="A259" s="731" t="s">
        <v>904</v>
      </c>
      <c r="B259" s="732" t="s">
        <v>660</v>
      </c>
      <c r="C259" s="732" t="s">
        <v>661</v>
      </c>
      <c r="D259" s="735" t="s">
        <v>662</v>
      </c>
      <c r="E259" s="731" t="s">
        <v>663</v>
      </c>
      <c r="F259" s="722" t="s">
        <v>664</v>
      </c>
      <c r="G259" s="722" t="s">
        <v>606</v>
      </c>
      <c r="H259" s="722" t="s">
        <v>201</v>
      </c>
      <c r="I259" s="722" t="s">
        <v>6</v>
      </c>
      <c r="J259" s="722" t="s">
        <v>665</v>
      </c>
      <c r="K259" s="722" t="s">
        <v>666</v>
      </c>
      <c r="L259" s="722" t="s">
        <v>667</v>
      </c>
      <c r="M259" s="722" t="s">
        <v>668</v>
      </c>
    </row>
    <row r="260" spans="1:13" x14ac:dyDescent="0.25">
      <c r="A260" s="731"/>
      <c r="B260" s="732"/>
      <c r="C260" s="732"/>
      <c r="D260" s="735"/>
      <c r="E260" s="731"/>
      <c r="F260" s="722"/>
      <c r="G260" s="722"/>
      <c r="H260" s="722"/>
      <c r="I260" s="722"/>
      <c r="J260" s="722"/>
      <c r="K260" s="722"/>
      <c r="L260" s="722"/>
      <c r="M260" s="722"/>
    </row>
    <row r="261" spans="1:13" x14ac:dyDescent="0.25">
      <c r="A261" s="398" t="s">
        <v>525</v>
      </c>
      <c r="B261" s="733" t="s">
        <v>1032</v>
      </c>
      <c r="C261" s="734"/>
      <c r="D261" s="401"/>
      <c r="E261" s="401"/>
      <c r="F261" s="401"/>
      <c r="G261" s="401"/>
      <c r="H261" s="401"/>
      <c r="I261" s="401"/>
      <c r="J261" s="401"/>
      <c r="K261" s="401"/>
      <c r="L261" s="401"/>
      <c r="M261" s="401"/>
    </row>
    <row r="262" spans="1:13" x14ac:dyDescent="0.25">
      <c r="A262" s="399">
        <v>1</v>
      </c>
      <c r="B262" s="400" t="s">
        <v>1033</v>
      </c>
      <c r="C262" s="400" t="s">
        <v>1034</v>
      </c>
      <c r="D262" s="366">
        <v>1070</v>
      </c>
      <c r="E262" s="366">
        <v>2</v>
      </c>
      <c r="F262" s="366">
        <v>1</v>
      </c>
      <c r="G262" s="10"/>
      <c r="H262" s="10">
        <v>1070</v>
      </c>
      <c r="I262" s="327">
        <f>D262-H262</f>
        <v>0</v>
      </c>
      <c r="J262" s="10">
        <v>1</v>
      </c>
      <c r="K262" s="327">
        <f t="shared" ref="K262:K263" si="71">F262-J262</f>
        <v>0</v>
      </c>
      <c r="L262" s="10">
        <v>2</v>
      </c>
      <c r="M262" s="327">
        <f t="shared" ref="M262:M263" si="72">E262-L262</f>
        <v>0</v>
      </c>
    </row>
    <row r="263" spans="1:13" x14ac:dyDescent="0.25">
      <c r="A263" s="399">
        <v>2</v>
      </c>
      <c r="B263" s="400" t="s">
        <v>1035</v>
      </c>
      <c r="C263" s="400" t="s">
        <v>1036</v>
      </c>
      <c r="D263" s="366">
        <v>3280</v>
      </c>
      <c r="E263" s="366">
        <v>2</v>
      </c>
      <c r="F263" s="366">
        <v>4</v>
      </c>
      <c r="G263" s="10"/>
      <c r="H263" s="10">
        <v>3280</v>
      </c>
      <c r="I263" s="327">
        <f t="shared" ref="I263" si="73">D263-H263</f>
        <v>0</v>
      </c>
      <c r="J263" s="10">
        <v>4</v>
      </c>
      <c r="K263" s="327">
        <f t="shared" si="71"/>
        <v>0</v>
      </c>
      <c r="L263" s="10">
        <v>2</v>
      </c>
      <c r="M263" s="327">
        <f t="shared" si="72"/>
        <v>0</v>
      </c>
    </row>
    <row r="264" spans="1:13" x14ac:dyDescent="0.25">
      <c r="A264" s="711" t="s">
        <v>618</v>
      </c>
      <c r="B264" s="711"/>
      <c r="C264" s="711"/>
      <c r="D264" s="367">
        <f>SUM(D262:D263)</f>
        <v>4350</v>
      </c>
      <c r="E264" s="367">
        <f t="shared" ref="E264:M264" si="74">SUM(E262:E263)</f>
        <v>4</v>
      </c>
      <c r="F264" s="367">
        <f t="shared" si="74"/>
        <v>5</v>
      </c>
      <c r="G264" s="367">
        <f t="shared" si="74"/>
        <v>0</v>
      </c>
      <c r="H264" s="367">
        <f t="shared" si="74"/>
        <v>4350</v>
      </c>
      <c r="I264" s="367">
        <f t="shared" si="74"/>
        <v>0</v>
      </c>
      <c r="J264" s="367">
        <f t="shared" si="74"/>
        <v>5</v>
      </c>
      <c r="K264" s="367">
        <f t="shared" si="74"/>
        <v>0</v>
      </c>
      <c r="L264" s="367">
        <f t="shared" si="74"/>
        <v>4</v>
      </c>
      <c r="M264" s="367">
        <f t="shared" si="74"/>
        <v>0</v>
      </c>
    </row>
  </sheetData>
  <mergeCells count="74">
    <mergeCell ref="A264:C264"/>
    <mergeCell ref="G259:G260"/>
    <mergeCell ref="H259:H260"/>
    <mergeCell ref="I259:I260"/>
    <mergeCell ref="J259:J260"/>
    <mergeCell ref="B261:C261"/>
    <mergeCell ref="K259:K260"/>
    <mergeCell ref="L259:L260"/>
    <mergeCell ref="M259:M260"/>
    <mergeCell ref="A259:A260"/>
    <mergeCell ref="B259:B260"/>
    <mergeCell ref="C259:C260"/>
    <mergeCell ref="D259:D260"/>
    <mergeCell ref="E259:E260"/>
    <mergeCell ref="F259:F260"/>
    <mergeCell ref="B252:C252"/>
    <mergeCell ref="A256:C256"/>
    <mergeCell ref="B234:C234"/>
    <mergeCell ref="B240:C240"/>
    <mergeCell ref="B246:C246"/>
    <mergeCell ref="B204:C204"/>
    <mergeCell ref="B210:C210"/>
    <mergeCell ref="B216:C216"/>
    <mergeCell ref="B222:C222"/>
    <mergeCell ref="B228:C228"/>
    <mergeCell ref="E166:E167"/>
    <mergeCell ref="F166:F167"/>
    <mergeCell ref="B198:C198"/>
    <mergeCell ref="I166:I167"/>
    <mergeCell ref="C166:C167"/>
    <mergeCell ref="D166:D167"/>
    <mergeCell ref="G166:G167"/>
    <mergeCell ref="B186:C186"/>
    <mergeCell ref="B192:C192"/>
    <mergeCell ref="A166:A167"/>
    <mergeCell ref="B166:B167"/>
    <mergeCell ref="B168:C168"/>
    <mergeCell ref="B174:C174"/>
    <mergeCell ref="B180:C180"/>
    <mergeCell ref="L166:L167"/>
    <mergeCell ref="H166:H167"/>
    <mergeCell ref="J166:J167"/>
    <mergeCell ref="K166:K167"/>
    <mergeCell ref="M166:M167"/>
    <mergeCell ref="A163:C163"/>
    <mergeCell ref="E128:E129"/>
    <mergeCell ref="F128:F129"/>
    <mergeCell ref="M79:M80"/>
    <mergeCell ref="A125:C125"/>
    <mergeCell ref="J79:J80"/>
    <mergeCell ref="A128:A129"/>
    <mergeCell ref="B128:B129"/>
    <mergeCell ref="C128:C129"/>
    <mergeCell ref="D128:D129"/>
    <mergeCell ref="G128:G129"/>
    <mergeCell ref="H128:H129"/>
    <mergeCell ref="I128:I129"/>
    <mergeCell ref="J128:J129"/>
    <mergeCell ref="K128:K129"/>
    <mergeCell ref="L128:L129"/>
    <mergeCell ref="M128:M129"/>
    <mergeCell ref="G79:G80"/>
    <mergeCell ref="H79:H80"/>
    <mergeCell ref="I79:I80"/>
    <mergeCell ref="K79:K80"/>
    <mergeCell ref="L79:L80"/>
    <mergeCell ref="A25:C25"/>
    <mergeCell ref="A76:C76"/>
    <mergeCell ref="E79:E80"/>
    <mergeCell ref="F79:F80"/>
    <mergeCell ref="D79:D80"/>
    <mergeCell ref="A79:A80"/>
    <mergeCell ref="B79:B80"/>
    <mergeCell ref="C79:C80"/>
  </mergeCells>
  <pageMargins left="0.7" right="0.7" top="0.75" bottom="0.75" header="0.3" footer="0.3"/>
  <pageSetup paperSize="8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843F-CA62-43F3-B317-D255CE081A7F}">
  <dimension ref="A2:AQ106"/>
  <sheetViews>
    <sheetView topLeftCell="AD1" workbookViewId="0">
      <selection activeCell="AM101" activeCellId="7" sqref="AM17:AN17 AM30:AN30 AM43:AN43 AM56:AN56 AM69:AN69 AM82:AN82 AM90:AN90 AM101:AN101"/>
    </sheetView>
  </sheetViews>
  <sheetFormatPr defaultRowHeight="15" x14ac:dyDescent="0.25"/>
  <cols>
    <col min="8" max="11" width="7.42578125" customWidth="1"/>
    <col min="20" max="22" width="9.85546875" customWidth="1"/>
  </cols>
  <sheetData>
    <row r="2" spans="1:43" ht="15.75" customHeight="1" x14ac:dyDescent="0.25">
      <c r="A2" s="745" t="s">
        <v>1037</v>
      </c>
      <c r="B2" s="746"/>
      <c r="C2" s="746"/>
      <c r="N2" s="745" t="s">
        <v>785</v>
      </c>
      <c r="O2" s="746"/>
      <c r="P2" s="746"/>
      <c r="Y2" s="745" t="s">
        <v>851</v>
      </c>
      <c r="Z2" s="746"/>
      <c r="AA2" s="746"/>
      <c r="AI2" s="745" t="s">
        <v>903</v>
      </c>
      <c r="AJ2" s="746"/>
      <c r="AK2" s="746"/>
    </row>
    <row r="3" spans="1:43" ht="15.75" customHeight="1" x14ac:dyDescent="0.25">
      <c r="A3" s="769" t="s">
        <v>1038</v>
      </c>
      <c r="B3" s="770"/>
      <c r="C3" s="770"/>
      <c r="D3" s="770"/>
      <c r="E3" s="770"/>
      <c r="F3" s="770"/>
      <c r="G3" s="770"/>
      <c r="H3" s="770"/>
      <c r="I3" s="770"/>
      <c r="J3" s="770"/>
      <c r="K3" s="771"/>
      <c r="N3" s="830" t="s">
        <v>1038</v>
      </c>
      <c r="O3" s="831"/>
      <c r="P3" s="831"/>
      <c r="Q3" s="831"/>
      <c r="R3" s="831"/>
      <c r="S3" s="831"/>
      <c r="T3" s="831"/>
      <c r="U3" s="831"/>
      <c r="V3" s="832"/>
      <c r="Y3" s="843" t="s">
        <v>1039</v>
      </c>
      <c r="Z3" s="843"/>
      <c r="AA3" s="843"/>
      <c r="AB3" s="843"/>
      <c r="AC3" s="843"/>
      <c r="AD3" s="843"/>
      <c r="AE3" s="843"/>
      <c r="AF3" s="843"/>
      <c r="AG3" s="843"/>
      <c r="AI3" s="843" t="s">
        <v>1039</v>
      </c>
      <c r="AJ3" s="843"/>
      <c r="AK3" s="843"/>
      <c r="AL3" s="843"/>
      <c r="AM3" s="843"/>
      <c r="AN3" s="843"/>
      <c r="AO3" s="843"/>
      <c r="AP3" s="843"/>
      <c r="AQ3" s="843"/>
    </row>
    <row r="4" spans="1:43" ht="25.5" customHeight="1" x14ac:dyDescent="0.25">
      <c r="A4" s="763" t="s">
        <v>1040</v>
      </c>
      <c r="B4" s="765"/>
      <c r="C4" s="763" t="s">
        <v>1041</v>
      </c>
      <c r="D4" s="765"/>
      <c r="E4" s="781" t="s">
        <v>1042</v>
      </c>
      <c r="F4" s="782"/>
      <c r="G4" s="783"/>
      <c r="H4" s="763" t="s">
        <v>1043</v>
      </c>
      <c r="I4" s="764"/>
      <c r="J4" s="764"/>
      <c r="K4" s="765"/>
      <c r="N4" s="803" t="s">
        <v>1040</v>
      </c>
      <c r="O4" s="804"/>
      <c r="P4" s="803" t="s">
        <v>1041</v>
      </c>
      <c r="Q4" s="804"/>
      <c r="R4" s="805" t="s">
        <v>1042</v>
      </c>
      <c r="S4" s="806"/>
      <c r="T4" s="803" t="s">
        <v>1043</v>
      </c>
      <c r="U4" s="807"/>
      <c r="V4" s="804"/>
      <c r="Y4" s="844" t="s">
        <v>1044</v>
      </c>
      <c r="Z4" s="845"/>
      <c r="AA4" s="844" t="s">
        <v>1045</v>
      </c>
      <c r="AB4" s="845"/>
      <c r="AC4" s="846" t="s">
        <v>1042</v>
      </c>
      <c r="AD4" s="847"/>
      <c r="AE4" s="848" t="s">
        <v>1043</v>
      </c>
      <c r="AF4" s="849"/>
      <c r="AG4" s="850"/>
      <c r="AI4" s="844" t="s">
        <v>1044</v>
      </c>
      <c r="AJ4" s="845"/>
      <c r="AK4" s="844" t="s">
        <v>1045</v>
      </c>
      <c r="AL4" s="845"/>
      <c r="AM4" s="846" t="s">
        <v>1042</v>
      </c>
      <c r="AN4" s="847"/>
      <c r="AO4" s="848" t="s">
        <v>1043</v>
      </c>
      <c r="AP4" s="849"/>
      <c r="AQ4" s="850"/>
    </row>
    <row r="5" spans="1:43" ht="15.75" customHeight="1" x14ac:dyDescent="0.25">
      <c r="A5" s="769" t="s">
        <v>1046</v>
      </c>
      <c r="B5" s="770"/>
      <c r="C5" s="770"/>
      <c r="D5" s="770"/>
      <c r="E5" s="770"/>
      <c r="F5" s="770"/>
      <c r="G5" s="770"/>
      <c r="H5" s="770"/>
      <c r="I5" s="770"/>
      <c r="J5" s="770"/>
      <c r="K5" s="771"/>
      <c r="N5" s="830" t="s">
        <v>1047</v>
      </c>
      <c r="O5" s="831"/>
      <c r="P5" s="831"/>
      <c r="Q5" s="831"/>
      <c r="R5" s="831"/>
      <c r="S5" s="831"/>
      <c r="T5" s="831"/>
      <c r="U5" s="831"/>
      <c r="V5" s="832"/>
      <c r="Y5" s="837" t="s">
        <v>1048</v>
      </c>
      <c r="Z5" s="838"/>
      <c r="AA5" s="838"/>
      <c r="AB5" s="838"/>
      <c r="AC5" s="838"/>
      <c r="AD5" s="838"/>
      <c r="AE5" s="838"/>
      <c r="AF5" s="838"/>
      <c r="AG5" s="839"/>
      <c r="AI5" s="837" t="s">
        <v>1049</v>
      </c>
      <c r="AJ5" s="838"/>
      <c r="AK5" s="838"/>
      <c r="AL5" s="838"/>
      <c r="AM5" s="838"/>
      <c r="AN5" s="838"/>
      <c r="AO5" s="838"/>
      <c r="AP5" s="838"/>
      <c r="AQ5" s="839"/>
    </row>
    <row r="6" spans="1:43" ht="15" customHeight="1" x14ac:dyDescent="0.25">
      <c r="A6" s="772"/>
      <c r="B6" s="773"/>
      <c r="C6" s="774" t="s">
        <v>1050</v>
      </c>
      <c r="D6" s="775"/>
      <c r="E6" s="776">
        <v>50</v>
      </c>
      <c r="F6" s="777"/>
      <c r="G6" s="778"/>
      <c r="H6" s="772"/>
      <c r="I6" s="779"/>
      <c r="J6" s="779"/>
      <c r="K6" s="773"/>
      <c r="N6" s="800"/>
      <c r="O6" s="802"/>
      <c r="P6" s="796" t="s">
        <v>1051</v>
      </c>
      <c r="Q6" s="797"/>
      <c r="R6" s="798">
        <v>50</v>
      </c>
      <c r="S6" s="799"/>
      <c r="T6" s="800"/>
      <c r="U6" s="801"/>
      <c r="V6" s="802"/>
      <c r="Y6" s="822"/>
      <c r="Z6" s="824"/>
      <c r="AA6" s="818" t="s">
        <v>56</v>
      </c>
      <c r="AB6" s="819"/>
      <c r="AC6" s="820">
        <v>50</v>
      </c>
      <c r="AD6" s="821"/>
      <c r="AE6" s="822"/>
      <c r="AF6" s="823"/>
      <c r="AG6" s="824"/>
      <c r="AI6" s="851" t="s">
        <v>1052</v>
      </c>
      <c r="AJ6" s="852"/>
      <c r="AK6" s="851" t="s">
        <v>1053</v>
      </c>
      <c r="AL6" s="852"/>
      <c r="AM6" s="856">
        <v>5070</v>
      </c>
      <c r="AN6" s="857"/>
      <c r="AO6" s="853"/>
      <c r="AP6" s="853"/>
      <c r="AQ6" s="853"/>
    </row>
    <row r="7" spans="1:43" ht="15" customHeight="1" x14ac:dyDescent="0.25">
      <c r="A7" s="774" t="s">
        <v>1050</v>
      </c>
      <c r="B7" s="775"/>
      <c r="C7" s="774" t="s">
        <v>1054</v>
      </c>
      <c r="D7" s="775"/>
      <c r="E7" s="776">
        <v>1320</v>
      </c>
      <c r="F7" s="777"/>
      <c r="G7" s="778"/>
      <c r="H7" s="772"/>
      <c r="I7" s="779"/>
      <c r="J7" s="779"/>
      <c r="K7" s="773"/>
      <c r="N7" s="796" t="s">
        <v>1051</v>
      </c>
      <c r="O7" s="797"/>
      <c r="P7" s="796" t="s">
        <v>1055</v>
      </c>
      <c r="Q7" s="797"/>
      <c r="R7" s="798">
        <v>1270</v>
      </c>
      <c r="S7" s="799"/>
      <c r="T7" s="800"/>
      <c r="U7" s="801"/>
      <c r="V7" s="802"/>
      <c r="Y7" s="818" t="s">
        <v>56</v>
      </c>
      <c r="Z7" s="819"/>
      <c r="AA7" s="818" t="s">
        <v>71</v>
      </c>
      <c r="AB7" s="819"/>
      <c r="AC7" s="820">
        <v>1845</v>
      </c>
      <c r="AD7" s="821"/>
      <c r="AE7" s="822"/>
      <c r="AF7" s="823"/>
      <c r="AG7" s="824"/>
      <c r="AI7" s="851" t="s">
        <v>1053</v>
      </c>
      <c r="AJ7" s="852"/>
      <c r="AK7" s="851" t="s">
        <v>1056</v>
      </c>
      <c r="AL7" s="852"/>
      <c r="AM7" s="856">
        <v>1545</v>
      </c>
      <c r="AN7" s="857"/>
      <c r="AO7" s="853"/>
      <c r="AP7" s="853"/>
      <c r="AQ7" s="853"/>
    </row>
    <row r="8" spans="1:43" ht="15" customHeight="1" x14ac:dyDescent="0.25">
      <c r="A8" s="774" t="s">
        <v>1054</v>
      </c>
      <c r="B8" s="775"/>
      <c r="C8" s="774" t="s">
        <v>1057</v>
      </c>
      <c r="D8" s="775"/>
      <c r="E8" s="776">
        <v>1310</v>
      </c>
      <c r="F8" s="777"/>
      <c r="G8" s="778"/>
      <c r="H8" s="772"/>
      <c r="I8" s="779"/>
      <c r="J8" s="779"/>
      <c r="K8" s="773"/>
      <c r="N8" s="796" t="s">
        <v>1055</v>
      </c>
      <c r="O8" s="797"/>
      <c r="P8" s="796" t="s">
        <v>1058</v>
      </c>
      <c r="Q8" s="797"/>
      <c r="R8" s="798">
        <v>1640</v>
      </c>
      <c r="S8" s="799"/>
      <c r="T8" s="800"/>
      <c r="U8" s="801"/>
      <c r="V8" s="802"/>
      <c r="Y8" s="818" t="s">
        <v>71</v>
      </c>
      <c r="Z8" s="819"/>
      <c r="AA8" s="818" t="s">
        <v>472</v>
      </c>
      <c r="AB8" s="819"/>
      <c r="AC8" s="820">
        <v>1245</v>
      </c>
      <c r="AD8" s="821"/>
      <c r="AE8" s="822"/>
      <c r="AF8" s="823"/>
      <c r="AG8" s="824"/>
      <c r="AI8" s="851" t="s">
        <v>1056</v>
      </c>
      <c r="AJ8" s="852"/>
      <c r="AK8" s="851" t="s">
        <v>1059</v>
      </c>
      <c r="AL8" s="852"/>
      <c r="AM8" s="856">
        <v>2380</v>
      </c>
      <c r="AN8" s="857"/>
      <c r="AO8" s="853"/>
      <c r="AP8" s="853"/>
      <c r="AQ8" s="853"/>
    </row>
    <row r="9" spans="1:43" ht="15" customHeight="1" x14ac:dyDescent="0.25">
      <c r="A9" s="774" t="s">
        <v>1057</v>
      </c>
      <c r="B9" s="775"/>
      <c r="C9" s="774" t="s">
        <v>1060</v>
      </c>
      <c r="D9" s="775"/>
      <c r="E9" s="776">
        <v>1410</v>
      </c>
      <c r="F9" s="777"/>
      <c r="G9" s="778"/>
      <c r="H9" s="772"/>
      <c r="I9" s="779"/>
      <c r="J9" s="779"/>
      <c r="K9" s="773"/>
      <c r="N9" s="796" t="s">
        <v>1058</v>
      </c>
      <c r="O9" s="797"/>
      <c r="P9" s="796" t="s">
        <v>1061</v>
      </c>
      <c r="Q9" s="797"/>
      <c r="R9" s="798">
        <v>1260</v>
      </c>
      <c r="S9" s="799"/>
      <c r="T9" s="800"/>
      <c r="U9" s="801"/>
      <c r="V9" s="802"/>
      <c r="Y9" s="818" t="s">
        <v>472</v>
      </c>
      <c r="Z9" s="819"/>
      <c r="AA9" s="818" t="s">
        <v>84</v>
      </c>
      <c r="AB9" s="819"/>
      <c r="AC9" s="820">
        <v>2495</v>
      </c>
      <c r="AD9" s="821"/>
      <c r="AE9" s="822"/>
      <c r="AF9" s="823"/>
      <c r="AG9" s="824"/>
      <c r="AI9" s="851" t="s">
        <v>1059</v>
      </c>
      <c r="AJ9" s="852"/>
      <c r="AK9" s="851" t="s">
        <v>1062</v>
      </c>
      <c r="AL9" s="852"/>
      <c r="AM9" s="856">
        <v>2250</v>
      </c>
      <c r="AN9" s="857"/>
      <c r="AO9" s="853"/>
      <c r="AP9" s="853"/>
      <c r="AQ9" s="853"/>
    </row>
    <row r="10" spans="1:43" ht="15" customHeight="1" x14ac:dyDescent="0.25">
      <c r="A10" s="774" t="s">
        <v>1060</v>
      </c>
      <c r="B10" s="775"/>
      <c r="C10" s="774" t="s">
        <v>1063</v>
      </c>
      <c r="D10" s="775"/>
      <c r="E10" s="776">
        <v>1350</v>
      </c>
      <c r="F10" s="777"/>
      <c r="G10" s="778"/>
      <c r="H10" s="772"/>
      <c r="I10" s="779"/>
      <c r="J10" s="779"/>
      <c r="K10" s="773"/>
      <c r="N10" s="796" t="s">
        <v>1061</v>
      </c>
      <c r="O10" s="797"/>
      <c r="P10" s="796" t="s">
        <v>1064</v>
      </c>
      <c r="Q10" s="797"/>
      <c r="R10" s="798">
        <v>1630</v>
      </c>
      <c r="S10" s="799"/>
      <c r="T10" s="800"/>
      <c r="U10" s="801"/>
      <c r="V10" s="802"/>
      <c r="Y10" s="818" t="s">
        <v>84</v>
      </c>
      <c r="Z10" s="819"/>
      <c r="AA10" s="818" t="s">
        <v>452</v>
      </c>
      <c r="AB10" s="819"/>
      <c r="AC10" s="820">
        <v>1215</v>
      </c>
      <c r="AD10" s="821"/>
      <c r="AE10" s="822"/>
      <c r="AF10" s="823"/>
      <c r="AG10" s="824"/>
      <c r="AI10" s="851" t="s">
        <v>1062</v>
      </c>
      <c r="AJ10" s="852"/>
      <c r="AK10" s="851" t="s">
        <v>1065</v>
      </c>
      <c r="AL10" s="852"/>
      <c r="AM10" s="856">
        <v>2380</v>
      </c>
      <c r="AN10" s="857"/>
      <c r="AO10" s="853"/>
      <c r="AP10" s="853"/>
      <c r="AQ10" s="853"/>
    </row>
    <row r="11" spans="1:43" ht="15" customHeight="1" x14ac:dyDescent="0.25">
      <c r="A11" s="774" t="s">
        <v>1063</v>
      </c>
      <c r="B11" s="775"/>
      <c r="C11" s="774" t="s">
        <v>1066</v>
      </c>
      <c r="D11" s="775"/>
      <c r="E11" s="776">
        <v>5160</v>
      </c>
      <c r="F11" s="777"/>
      <c r="G11" s="778"/>
      <c r="H11" s="772"/>
      <c r="I11" s="779"/>
      <c r="J11" s="779"/>
      <c r="K11" s="773"/>
      <c r="N11" s="796" t="s">
        <v>1064</v>
      </c>
      <c r="O11" s="797"/>
      <c r="P11" s="796" t="s">
        <v>1067</v>
      </c>
      <c r="Q11" s="797"/>
      <c r="R11" s="798">
        <v>1270</v>
      </c>
      <c r="S11" s="799"/>
      <c r="T11" s="800"/>
      <c r="U11" s="801"/>
      <c r="V11" s="802"/>
      <c r="Y11" s="818" t="s">
        <v>452</v>
      </c>
      <c r="Z11" s="819"/>
      <c r="AA11" s="818" t="s">
        <v>473</v>
      </c>
      <c r="AB11" s="819"/>
      <c r="AC11" s="820">
        <v>1245</v>
      </c>
      <c r="AD11" s="821"/>
      <c r="AE11" s="822"/>
      <c r="AF11" s="823"/>
      <c r="AG11" s="824"/>
      <c r="AI11" s="851" t="s">
        <v>1065</v>
      </c>
      <c r="AJ11" s="852"/>
      <c r="AK11" s="851" t="s">
        <v>1068</v>
      </c>
      <c r="AL11" s="852"/>
      <c r="AM11" s="856">
        <v>1130</v>
      </c>
      <c r="AN11" s="857"/>
      <c r="AO11" s="853"/>
      <c r="AP11" s="853"/>
      <c r="AQ11" s="853"/>
    </row>
    <row r="12" spans="1:43" ht="15.75" x14ac:dyDescent="0.25">
      <c r="A12" s="784" t="s">
        <v>1069</v>
      </c>
      <c r="B12" s="785"/>
      <c r="C12" s="785"/>
      <c r="D12" s="786"/>
      <c r="E12" s="787">
        <f>SUM(E6:G11)</f>
        <v>10600</v>
      </c>
      <c r="F12" s="788"/>
      <c r="G12" s="789"/>
      <c r="H12" s="790">
        <f>SUM(H6:K11)</f>
        <v>0</v>
      </c>
      <c r="I12" s="791"/>
      <c r="J12" s="791"/>
      <c r="K12" s="792"/>
      <c r="N12" s="796" t="s">
        <v>1067</v>
      </c>
      <c r="O12" s="797"/>
      <c r="P12" s="796" t="s">
        <v>1070</v>
      </c>
      <c r="Q12" s="797"/>
      <c r="R12" s="798">
        <v>1230</v>
      </c>
      <c r="S12" s="799"/>
      <c r="T12" s="800"/>
      <c r="U12" s="801"/>
      <c r="V12" s="802"/>
      <c r="Y12" s="818" t="s">
        <v>473</v>
      </c>
      <c r="Z12" s="819"/>
      <c r="AA12" s="818" t="s">
        <v>474</v>
      </c>
      <c r="AB12" s="819"/>
      <c r="AC12" s="820">
        <v>2495</v>
      </c>
      <c r="AD12" s="821"/>
      <c r="AE12" s="822"/>
      <c r="AF12" s="823"/>
      <c r="AG12" s="824"/>
      <c r="AI12" s="851" t="s">
        <v>1068</v>
      </c>
      <c r="AJ12" s="852"/>
      <c r="AK12" s="851" t="s">
        <v>1071</v>
      </c>
      <c r="AL12" s="852"/>
      <c r="AM12" s="856">
        <v>1225</v>
      </c>
      <c r="AN12" s="857"/>
      <c r="AO12" s="853"/>
      <c r="AP12" s="853"/>
      <c r="AQ12" s="853"/>
    </row>
    <row r="13" spans="1:43" ht="15.75" x14ac:dyDescent="0.25">
      <c r="A13" s="769" t="s">
        <v>1072</v>
      </c>
      <c r="B13" s="770"/>
      <c r="C13" s="770"/>
      <c r="D13" s="770"/>
      <c r="E13" s="770"/>
      <c r="F13" s="770"/>
      <c r="G13" s="770"/>
      <c r="H13" s="770"/>
      <c r="I13" s="770"/>
      <c r="J13" s="770"/>
      <c r="K13" s="771"/>
      <c r="N13" s="796" t="s">
        <v>1070</v>
      </c>
      <c r="O13" s="797"/>
      <c r="P13" s="796" t="s">
        <v>1073</v>
      </c>
      <c r="Q13" s="797"/>
      <c r="R13" s="798">
        <v>2550</v>
      </c>
      <c r="S13" s="799"/>
      <c r="T13" s="800"/>
      <c r="U13" s="801"/>
      <c r="V13" s="802"/>
      <c r="Y13" s="818" t="s">
        <v>474</v>
      </c>
      <c r="Z13" s="819"/>
      <c r="AA13" s="818" t="s">
        <v>475</v>
      </c>
      <c r="AB13" s="819"/>
      <c r="AC13" s="820">
        <v>1205</v>
      </c>
      <c r="AD13" s="821"/>
      <c r="AE13" s="822"/>
      <c r="AF13" s="823"/>
      <c r="AG13" s="824"/>
      <c r="AI13" s="851" t="s">
        <v>1071</v>
      </c>
      <c r="AJ13" s="852"/>
      <c r="AK13" s="851" t="s">
        <v>1074</v>
      </c>
      <c r="AL13" s="852"/>
      <c r="AM13" s="856">
        <v>2400</v>
      </c>
      <c r="AN13" s="857"/>
      <c r="AO13" s="853"/>
      <c r="AP13" s="853"/>
      <c r="AQ13" s="853"/>
    </row>
    <row r="14" spans="1:43" ht="15" customHeight="1" x14ac:dyDescent="0.25">
      <c r="A14" s="772"/>
      <c r="B14" s="773"/>
      <c r="C14" s="774" t="s">
        <v>1075</v>
      </c>
      <c r="D14" s="775"/>
      <c r="E14" s="776">
        <v>50</v>
      </c>
      <c r="F14" s="777"/>
      <c r="G14" s="778"/>
      <c r="H14" s="772"/>
      <c r="I14" s="779"/>
      <c r="J14" s="779"/>
      <c r="K14" s="773"/>
      <c r="N14" s="796" t="s">
        <v>1073</v>
      </c>
      <c r="O14" s="797"/>
      <c r="P14" s="796" t="s">
        <v>1076</v>
      </c>
      <c r="Q14" s="797"/>
      <c r="R14" s="798">
        <v>1210</v>
      </c>
      <c r="S14" s="799"/>
      <c r="T14" s="800"/>
      <c r="U14" s="801"/>
      <c r="V14" s="802"/>
      <c r="Y14" s="818" t="s">
        <v>475</v>
      </c>
      <c r="Z14" s="819"/>
      <c r="AA14" s="818" t="s">
        <v>476</v>
      </c>
      <c r="AB14" s="819"/>
      <c r="AC14" s="820">
        <v>1250</v>
      </c>
      <c r="AD14" s="821"/>
      <c r="AE14" s="822"/>
      <c r="AF14" s="823"/>
      <c r="AG14" s="824"/>
      <c r="AI14" s="851" t="s">
        <v>1074</v>
      </c>
      <c r="AJ14" s="852"/>
      <c r="AK14" s="851" t="s">
        <v>1077</v>
      </c>
      <c r="AL14" s="852"/>
      <c r="AM14" s="856">
        <v>1135</v>
      </c>
      <c r="AN14" s="857"/>
      <c r="AO14" s="853"/>
      <c r="AP14" s="853"/>
      <c r="AQ14" s="853"/>
    </row>
    <row r="15" spans="1:43" ht="15" customHeight="1" x14ac:dyDescent="0.25">
      <c r="A15" s="774" t="s">
        <v>1075</v>
      </c>
      <c r="B15" s="775"/>
      <c r="C15" s="774" t="s">
        <v>1078</v>
      </c>
      <c r="D15" s="775"/>
      <c r="E15" s="776">
        <v>2470</v>
      </c>
      <c r="F15" s="777"/>
      <c r="G15" s="778"/>
      <c r="H15" s="772"/>
      <c r="I15" s="779"/>
      <c r="J15" s="779"/>
      <c r="K15" s="773"/>
      <c r="N15" s="796" t="s">
        <v>1076</v>
      </c>
      <c r="O15" s="797"/>
      <c r="P15" s="796" t="s">
        <v>1079</v>
      </c>
      <c r="Q15" s="797"/>
      <c r="R15" s="798">
        <v>1250</v>
      </c>
      <c r="S15" s="799"/>
      <c r="T15" s="800"/>
      <c r="U15" s="801"/>
      <c r="V15" s="802"/>
      <c r="Y15" s="818" t="s">
        <v>476</v>
      </c>
      <c r="Z15" s="819"/>
      <c r="AA15" s="818" t="s">
        <v>1080</v>
      </c>
      <c r="AB15" s="819"/>
      <c r="AC15" s="820">
        <v>5880</v>
      </c>
      <c r="AD15" s="821"/>
      <c r="AE15" s="822"/>
      <c r="AF15" s="823"/>
      <c r="AG15" s="824"/>
      <c r="AI15" s="851" t="s">
        <v>1077</v>
      </c>
      <c r="AJ15" s="852"/>
      <c r="AK15" s="851" t="s">
        <v>1081</v>
      </c>
      <c r="AL15" s="852"/>
      <c r="AM15" s="856">
        <v>1225</v>
      </c>
      <c r="AN15" s="857"/>
      <c r="AO15" s="853"/>
      <c r="AP15" s="853"/>
      <c r="AQ15" s="853"/>
    </row>
    <row r="16" spans="1:43" ht="15" customHeight="1" x14ac:dyDescent="0.25">
      <c r="A16" s="774" t="s">
        <v>1078</v>
      </c>
      <c r="B16" s="775"/>
      <c r="C16" s="774" t="s">
        <v>1082</v>
      </c>
      <c r="D16" s="775"/>
      <c r="E16" s="776">
        <v>1270</v>
      </c>
      <c r="F16" s="777"/>
      <c r="G16" s="778"/>
      <c r="H16" s="772"/>
      <c r="I16" s="779"/>
      <c r="J16" s="779"/>
      <c r="K16" s="773"/>
      <c r="N16" s="796" t="s">
        <v>1079</v>
      </c>
      <c r="O16" s="797"/>
      <c r="P16" s="796" t="s">
        <v>1083</v>
      </c>
      <c r="Q16" s="797"/>
      <c r="R16" s="798">
        <v>6500</v>
      </c>
      <c r="S16" s="799"/>
      <c r="T16" s="800"/>
      <c r="U16" s="801"/>
      <c r="V16" s="802"/>
      <c r="Y16" s="840" t="s">
        <v>1084</v>
      </c>
      <c r="Z16" s="841"/>
      <c r="AA16" s="841"/>
      <c r="AB16" s="842"/>
      <c r="AC16" s="825">
        <f>SUM(AC6:AD15)</f>
        <v>18925</v>
      </c>
      <c r="AD16" s="826"/>
      <c r="AE16" s="827"/>
      <c r="AF16" s="828"/>
      <c r="AG16" s="829"/>
      <c r="AI16" s="851" t="s">
        <v>1081</v>
      </c>
      <c r="AJ16" s="852"/>
      <c r="AK16" s="858"/>
      <c r="AL16" s="859"/>
      <c r="AM16" s="856">
        <v>50</v>
      </c>
      <c r="AN16" s="857"/>
      <c r="AO16" s="853"/>
      <c r="AP16" s="853"/>
      <c r="AQ16" s="853"/>
    </row>
    <row r="17" spans="1:43" ht="15" customHeight="1" x14ac:dyDescent="0.25">
      <c r="A17" s="774" t="s">
        <v>1082</v>
      </c>
      <c r="B17" s="775"/>
      <c r="C17" s="774" t="s">
        <v>1085</v>
      </c>
      <c r="D17" s="775"/>
      <c r="E17" s="776">
        <v>1220</v>
      </c>
      <c r="F17" s="777"/>
      <c r="G17" s="778"/>
      <c r="H17" s="772"/>
      <c r="I17" s="779"/>
      <c r="J17" s="779"/>
      <c r="K17" s="773"/>
      <c r="N17" s="833" t="s">
        <v>1069</v>
      </c>
      <c r="O17" s="834"/>
      <c r="P17" s="834"/>
      <c r="Q17" s="835"/>
      <c r="R17" s="808">
        <f>SUM(R6:S16)</f>
        <v>19860</v>
      </c>
      <c r="S17" s="809"/>
      <c r="T17" s="810"/>
      <c r="U17" s="811"/>
      <c r="V17" s="812"/>
      <c r="Y17" s="837" t="s">
        <v>1086</v>
      </c>
      <c r="Z17" s="838"/>
      <c r="AA17" s="838"/>
      <c r="AB17" s="838"/>
      <c r="AC17" s="838"/>
      <c r="AD17" s="838"/>
      <c r="AE17" s="838"/>
      <c r="AF17" s="838"/>
      <c r="AG17" s="839"/>
      <c r="AI17" s="840" t="s">
        <v>1084</v>
      </c>
      <c r="AJ17" s="841"/>
      <c r="AK17" s="841"/>
      <c r="AL17" s="842"/>
      <c r="AM17" s="825">
        <f>SUM(AM6:AN16)</f>
        <v>20790</v>
      </c>
      <c r="AN17" s="826"/>
      <c r="AO17" s="827"/>
      <c r="AP17" s="828"/>
      <c r="AQ17" s="829"/>
    </row>
    <row r="18" spans="1:43" ht="15" customHeight="1" x14ac:dyDescent="0.25">
      <c r="A18" s="774" t="s">
        <v>1085</v>
      </c>
      <c r="B18" s="775"/>
      <c r="C18" s="774" t="s">
        <v>1087</v>
      </c>
      <c r="D18" s="775"/>
      <c r="E18" s="776">
        <v>4480</v>
      </c>
      <c r="F18" s="777"/>
      <c r="G18" s="778"/>
      <c r="H18" s="772"/>
      <c r="I18" s="779"/>
      <c r="J18" s="779"/>
      <c r="K18" s="773"/>
      <c r="N18" s="830" t="s">
        <v>1088</v>
      </c>
      <c r="O18" s="831"/>
      <c r="P18" s="831"/>
      <c r="Q18" s="831"/>
      <c r="R18" s="831"/>
      <c r="S18" s="831"/>
      <c r="T18" s="831"/>
      <c r="U18" s="831"/>
      <c r="V18" s="832"/>
      <c r="Y18" s="822"/>
      <c r="Z18" s="824"/>
      <c r="AA18" s="818" t="s">
        <v>479</v>
      </c>
      <c r="AB18" s="819"/>
      <c r="AC18" s="820">
        <v>50</v>
      </c>
      <c r="AD18" s="821"/>
      <c r="AE18" s="822"/>
      <c r="AF18" s="823"/>
      <c r="AG18" s="824"/>
      <c r="AI18" s="837" t="s">
        <v>1089</v>
      </c>
      <c r="AJ18" s="838"/>
      <c r="AK18" s="838"/>
      <c r="AL18" s="838"/>
      <c r="AM18" s="838"/>
      <c r="AN18" s="838"/>
      <c r="AO18" s="838"/>
      <c r="AP18" s="838"/>
      <c r="AQ18" s="839"/>
    </row>
    <row r="19" spans="1:43" ht="15" customHeight="1" x14ac:dyDescent="0.25">
      <c r="A19" s="774" t="s">
        <v>1087</v>
      </c>
      <c r="B19" s="775"/>
      <c r="C19" s="774" t="s">
        <v>1066</v>
      </c>
      <c r="D19" s="775"/>
      <c r="E19" s="776">
        <v>9195</v>
      </c>
      <c r="F19" s="777"/>
      <c r="G19" s="778"/>
      <c r="H19" s="772"/>
      <c r="I19" s="779"/>
      <c r="J19" s="779"/>
      <c r="K19" s="773"/>
      <c r="N19" s="800"/>
      <c r="O19" s="802"/>
      <c r="P19" s="796" t="s">
        <v>1090</v>
      </c>
      <c r="Q19" s="797"/>
      <c r="R19" s="798">
        <v>50</v>
      </c>
      <c r="S19" s="799"/>
      <c r="T19" s="800"/>
      <c r="U19" s="801"/>
      <c r="V19" s="802"/>
      <c r="Y19" s="818" t="s">
        <v>479</v>
      </c>
      <c r="Z19" s="819"/>
      <c r="AA19" s="818" t="s">
        <v>480</v>
      </c>
      <c r="AB19" s="819"/>
      <c r="AC19" s="820">
        <v>1220</v>
      </c>
      <c r="AD19" s="821"/>
      <c r="AE19" s="822"/>
      <c r="AF19" s="823"/>
      <c r="AG19" s="824"/>
      <c r="AI19" s="851" t="s">
        <v>1052</v>
      </c>
      <c r="AJ19" s="852"/>
      <c r="AK19" s="851" t="s">
        <v>1091</v>
      </c>
      <c r="AL19" s="852"/>
      <c r="AM19" s="856">
        <v>3330</v>
      </c>
      <c r="AN19" s="857"/>
      <c r="AO19" s="853"/>
      <c r="AP19" s="853"/>
      <c r="AQ19" s="853"/>
    </row>
    <row r="20" spans="1:43" ht="15.75" customHeight="1" x14ac:dyDescent="0.25">
      <c r="A20" s="784" t="s">
        <v>1092</v>
      </c>
      <c r="B20" s="785"/>
      <c r="C20" s="785"/>
      <c r="D20" s="786"/>
      <c r="E20" s="787">
        <f>SUM(E14:G19)</f>
        <v>18685</v>
      </c>
      <c r="F20" s="788"/>
      <c r="G20" s="789"/>
      <c r="H20" s="790">
        <f>SUM(H14:K19)</f>
        <v>0</v>
      </c>
      <c r="I20" s="791"/>
      <c r="J20" s="791"/>
      <c r="K20" s="792"/>
      <c r="N20" s="796" t="s">
        <v>1090</v>
      </c>
      <c r="O20" s="797"/>
      <c r="P20" s="796" t="s">
        <v>1093</v>
      </c>
      <c r="Q20" s="797"/>
      <c r="R20" s="798">
        <v>1215</v>
      </c>
      <c r="S20" s="799"/>
      <c r="T20" s="800"/>
      <c r="U20" s="801"/>
      <c r="V20" s="802"/>
      <c r="Y20" s="818" t="s">
        <v>480</v>
      </c>
      <c r="Z20" s="819"/>
      <c r="AA20" s="818" t="s">
        <v>484</v>
      </c>
      <c r="AB20" s="819"/>
      <c r="AC20" s="820">
        <v>1245</v>
      </c>
      <c r="AD20" s="821"/>
      <c r="AE20" s="822"/>
      <c r="AF20" s="823"/>
      <c r="AG20" s="824"/>
      <c r="AI20" s="851" t="s">
        <v>1091</v>
      </c>
      <c r="AJ20" s="852"/>
      <c r="AK20" s="851" t="s">
        <v>1094</v>
      </c>
      <c r="AL20" s="852"/>
      <c r="AM20" s="856">
        <v>1215</v>
      </c>
      <c r="AN20" s="857"/>
      <c r="AO20" s="853"/>
      <c r="AP20" s="853"/>
      <c r="AQ20" s="853"/>
    </row>
    <row r="21" spans="1:43" ht="15.75" customHeight="1" x14ac:dyDescent="0.25">
      <c r="A21" s="769" t="s">
        <v>1095</v>
      </c>
      <c r="B21" s="770"/>
      <c r="C21" s="770"/>
      <c r="D21" s="770"/>
      <c r="E21" s="770"/>
      <c r="F21" s="770"/>
      <c r="G21" s="770"/>
      <c r="H21" s="770"/>
      <c r="I21" s="770"/>
      <c r="J21" s="770"/>
      <c r="K21" s="771"/>
      <c r="N21" s="796" t="s">
        <v>1093</v>
      </c>
      <c r="O21" s="797"/>
      <c r="P21" s="796" t="s">
        <v>1096</v>
      </c>
      <c r="Q21" s="797"/>
      <c r="R21" s="798">
        <v>1245</v>
      </c>
      <c r="S21" s="799"/>
      <c r="T21" s="800"/>
      <c r="U21" s="801"/>
      <c r="V21" s="802"/>
      <c r="Y21" s="818" t="s">
        <v>484</v>
      </c>
      <c r="Z21" s="819"/>
      <c r="AA21" s="818" t="s">
        <v>494</v>
      </c>
      <c r="AB21" s="819"/>
      <c r="AC21" s="820">
        <v>2495</v>
      </c>
      <c r="AD21" s="821"/>
      <c r="AE21" s="822"/>
      <c r="AF21" s="823"/>
      <c r="AG21" s="824"/>
      <c r="AI21" s="851" t="s">
        <v>1094</v>
      </c>
      <c r="AJ21" s="852"/>
      <c r="AK21" s="851" t="s">
        <v>1097</v>
      </c>
      <c r="AL21" s="852"/>
      <c r="AM21" s="856">
        <v>2375</v>
      </c>
      <c r="AN21" s="857"/>
      <c r="AO21" s="853"/>
      <c r="AP21" s="853"/>
      <c r="AQ21" s="853"/>
    </row>
    <row r="22" spans="1:43" ht="15" customHeight="1" x14ac:dyDescent="0.25">
      <c r="A22" s="774" t="s">
        <v>1066</v>
      </c>
      <c r="B22" s="775"/>
      <c r="C22" s="774" t="s">
        <v>1098</v>
      </c>
      <c r="D22" s="775"/>
      <c r="E22" s="776">
        <v>3240</v>
      </c>
      <c r="F22" s="777"/>
      <c r="G22" s="778"/>
      <c r="H22" s="772"/>
      <c r="I22" s="779"/>
      <c r="J22" s="779"/>
      <c r="K22" s="773"/>
      <c r="N22" s="796" t="s">
        <v>1096</v>
      </c>
      <c r="O22" s="797"/>
      <c r="P22" s="796" t="s">
        <v>1099</v>
      </c>
      <c r="Q22" s="797"/>
      <c r="R22" s="798">
        <v>2495</v>
      </c>
      <c r="S22" s="799"/>
      <c r="T22" s="800"/>
      <c r="U22" s="801"/>
      <c r="V22" s="802"/>
      <c r="Y22" s="818" t="s">
        <v>494</v>
      </c>
      <c r="Z22" s="819"/>
      <c r="AA22" s="818" t="s">
        <v>495</v>
      </c>
      <c r="AB22" s="819"/>
      <c r="AC22" s="820">
        <v>1205</v>
      </c>
      <c r="AD22" s="821"/>
      <c r="AE22" s="822"/>
      <c r="AF22" s="823"/>
      <c r="AG22" s="824"/>
      <c r="AI22" s="851" t="s">
        <v>1097</v>
      </c>
      <c r="AJ22" s="852"/>
      <c r="AK22" s="851" t="s">
        <v>1100</v>
      </c>
      <c r="AL22" s="852"/>
      <c r="AM22" s="856">
        <v>1130</v>
      </c>
      <c r="AN22" s="857"/>
      <c r="AO22" s="853"/>
      <c r="AP22" s="853"/>
      <c r="AQ22" s="853"/>
    </row>
    <row r="23" spans="1:43" ht="15" customHeight="1" x14ac:dyDescent="0.25">
      <c r="A23" s="774" t="s">
        <v>1098</v>
      </c>
      <c r="B23" s="775"/>
      <c r="C23" s="774" t="s">
        <v>1101</v>
      </c>
      <c r="D23" s="775"/>
      <c r="E23" s="776">
        <v>1870</v>
      </c>
      <c r="F23" s="777"/>
      <c r="G23" s="778"/>
      <c r="H23" s="772"/>
      <c r="I23" s="779"/>
      <c r="J23" s="779"/>
      <c r="K23" s="773"/>
      <c r="N23" s="796" t="s">
        <v>1099</v>
      </c>
      <c r="O23" s="797"/>
      <c r="P23" s="796" t="s">
        <v>1102</v>
      </c>
      <c r="Q23" s="797"/>
      <c r="R23" s="798">
        <v>1200</v>
      </c>
      <c r="S23" s="799"/>
      <c r="T23" s="800"/>
      <c r="U23" s="801"/>
      <c r="V23" s="802"/>
      <c r="Y23" s="818" t="s">
        <v>495</v>
      </c>
      <c r="Z23" s="819"/>
      <c r="AA23" s="818" t="s">
        <v>120</v>
      </c>
      <c r="AB23" s="819"/>
      <c r="AC23" s="820">
        <v>1615</v>
      </c>
      <c r="AD23" s="821"/>
      <c r="AE23" s="822"/>
      <c r="AF23" s="823"/>
      <c r="AG23" s="824"/>
      <c r="AI23" s="851" t="s">
        <v>1100</v>
      </c>
      <c r="AJ23" s="852"/>
      <c r="AK23" s="851" t="s">
        <v>1103</v>
      </c>
      <c r="AL23" s="852"/>
      <c r="AM23" s="856">
        <v>2055</v>
      </c>
      <c r="AN23" s="857"/>
      <c r="AO23" s="853"/>
      <c r="AP23" s="853"/>
      <c r="AQ23" s="853"/>
    </row>
    <row r="24" spans="1:43" ht="15" customHeight="1" x14ac:dyDescent="0.25">
      <c r="A24" s="774" t="s">
        <v>1101</v>
      </c>
      <c r="B24" s="775"/>
      <c r="C24" s="774" t="s">
        <v>1104</v>
      </c>
      <c r="D24" s="775"/>
      <c r="E24" s="776">
        <v>1230</v>
      </c>
      <c r="F24" s="777"/>
      <c r="G24" s="778"/>
      <c r="H24" s="772"/>
      <c r="I24" s="779"/>
      <c r="J24" s="779"/>
      <c r="K24" s="773"/>
      <c r="N24" s="796" t="s">
        <v>1102</v>
      </c>
      <c r="O24" s="797"/>
      <c r="P24" s="796" t="s">
        <v>1105</v>
      </c>
      <c r="Q24" s="797"/>
      <c r="R24" s="798">
        <v>1355</v>
      </c>
      <c r="S24" s="799"/>
      <c r="T24" s="800"/>
      <c r="U24" s="801"/>
      <c r="V24" s="802"/>
      <c r="Y24" s="818" t="s">
        <v>120</v>
      </c>
      <c r="Z24" s="819"/>
      <c r="AA24" s="818" t="s">
        <v>501</v>
      </c>
      <c r="AB24" s="819"/>
      <c r="AC24" s="820">
        <v>1215</v>
      </c>
      <c r="AD24" s="821"/>
      <c r="AE24" s="822"/>
      <c r="AF24" s="823"/>
      <c r="AG24" s="824"/>
      <c r="AI24" s="851" t="s">
        <v>1103</v>
      </c>
      <c r="AJ24" s="852"/>
      <c r="AK24" s="851" t="s">
        <v>1106</v>
      </c>
      <c r="AL24" s="852"/>
      <c r="AM24" s="856">
        <v>1150</v>
      </c>
      <c r="AN24" s="857"/>
      <c r="AO24" s="853"/>
      <c r="AP24" s="853"/>
      <c r="AQ24" s="853"/>
    </row>
    <row r="25" spans="1:43" ht="15" customHeight="1" x14ac:dyDescent="0.25">
      <c r="A25" s="774" t="s">
        <v>1104</v>
      </c>
      <c r="B25" s="775"/>
      <c r="C25" s="774" t="s">
        <v>1107</v>
      </c>
      <c r="D25" s="775"/>
      <c r="E25" s="776">
        <v>1885</v>
      </c>
      <c r="F25" s="777"/>
      <c r="G25" s="778"/>
      <c r="H25" s="772"/>
      <c r="I25" s="779"/>
      <c r="J25" s="779"/>
      <c r="K25" s="773"/>
      <c r="N25" s="796" t="s">
        <v>1105</v>
      </c>
      <c r="O25" s="797"/>
      <c r="P25" s="796" t="s">
        <v>1108</v>
      </c>
      <c r="Q25" s="797"/>
      <c r="R25" s="798">
        <v>2495</v>
      </c>
      <c r="S25" s="799"/>
      <c r="T25" s="800"/>
      <c r="U25" s="801"/>
      <c r="V25" s="802"/>
      <c r="Y25" s="818" t="s">
        <v>501</v>
      </c>
      <c r="Z25" s="819"/>
      <c r="AA25" s="818" t="s">
        <v>505</v>
      </c>
      <c r="AB25" s="819"/>
      <c r="AC25" s="820">
        <v>1985</v>
      </c>
      <c r="AD25" s="821"/>
      <c r="AE25" s="822"/>
      <c r="AF25" s="823"/>
      <c r="AG25" s="824"/>
      <c r="AI25" s="851" t="s">
        <v>1106</v>
      </c>
      <c r="AJ25" s="852"/>
      <c r="AK25" s="851" t="s">
        <v>1109</v>
      </c>
      <c r="AL25" s="852"/>
      <c r="AM25" s="856">
        <v>1335</v>
      </c>
      <c r="AN25" s="857"/>
      <c r="AO25" s="853"/>
      <c r="AP25" s="853"/>
      <c r="AQ25" s="853"/>
    </row>
    <row r="26" spans="1:43" ht="15" customHeight="1" x14ac:dyDescent="0.25">
      <c r="A26" s="774" t="s">
        <v>1107</v>
      </c>
      <c r="B26" s="775"/>
      <c r="C26" s="774" t="s">
        <v>1110</v>
      </c>
      <c r="D26" s="775"/>
      <c r="E26" s="776">
        <v>1235</v>
      </c>
      <c r="F26" s="777"/>
      <c r="G26" s="778"/>
      <c r="H26" s="772"/>
      <c r="I26" s="779"/>
      <c r="J26" s="779"/>
      <c r="K26" s="773"/>
      <c r="N26" s="796" t="s">
        <v>1108</v>
      </c>
      <c r="O26" s="797"/>
      <c r="P26" s="796" t="s">
        <v>1111</v>
      </c>
      <c r="Q26" s="797"/>
      <c r="R26" s="798">
        <v>1215</v>
      </c>
      <c r="S26" s="799"/>
      <c r="T26" s="800"/>
      <c r="U26" s="801"/>
      <c r="V26" s="802"/>
      <c r="Y26" s="818" t="s">
        <v>505</v>
      </c>
      <c r="Z26" s="819"/>
      <c r="AA26" s="818" t="s">
        <v>1080</v>
      </c>
      <c r="AB26" s="819"/>
      <c r="AC26" s="820">
        <v>460</v>
      </c>
      <c r="AD26" s="821"/>
      <c r="AE26" s="822"/>
      <c r="AF26" s="823"/>
      <c r="AG26" s="824"/>
      <c r="AI26" s="851" t="s">
        <v>1109</v>
      </c>
      <c r="AJ26" s="852"/>
      <c r="AK26" s="851" t="s">
        <v>1112</v>
      </c>
      <c r="AL26" s="852"/>
      <c r="AM26" s="856">
        <v>1740</v>
      </c>
      <c r="AN26" s="857"/>
      <c r="AO26" s="853"/>
      <c r="AP26" s="853"/>
      <c r="AQ26" s="853"/>
    </row>
    <row r="27" spans="1:43" ht="15" customHeight="1" x14ac:dyDescent="0.25">
      <c r="A27" s="774" t="s">
        <v>1110</v>
      </c>
      <c r="B27" s="775"/>
      <c r="C27" s="774" t="s">
        <v>1113</v>
      </c>
      <c r="D27" s="775"/>
      <c r="E27" s="776">
        <v>1870</v>
      </c>
      <c r="F27" s="777"/>
      <c r="G27" s="778"/>
      <c r="H27" s="772"/>
      <c r="I27" s="779"/>
      <c r="J27" s="779"/>
      <c r="K27" s="773"/>
      <c r="N27" s="796" t="s">
        <v>1111</v>
      </c>
      <c r="O27" s="797"/>
      <c r="P27" s="796" t="s">
        <v>1114</v>
      </c>
      <c r="Q27" s="797"/>
      <c r="R27" s="798">
        <v>1245</v>
      </c>
      <c r="S27" s="799"/>
      <c r="T27" s="800"/>
      <c r="U27" s="801"/>
      <c r="V27" s="802"/>
      <c r="Y27" s="840" t="s">
        <v>1115</v>
      </c>
      <c r="Z27" s="841"/>
      <c r="AA27" s="841"/>
      <c r="AB27" s="842"/>
      <c r="AC27" s="825">
        <f>SUM(AC18:AD26)</f>
        <v>11490</v>
      </c>
      <c r="AD27" s="826"/>
      <c r="AE27" s="827"/>
      <c r="AF27" s="828"/>
      <c r="AG27" s="829"/>
      <c r="AI27" s="851" t="s">
        <v>1112</v>
      </c>
      <c r="AJ27" s="852"/>
      <c r="AK27" s="851" t="s">
        <v>1116</v>
      </c>
      <c r="AL27" s="852"/>
      <c r="AM27" s="856">
        <v>1435</v>
      </c>
      <c r="AN27" s="857"/>
      <c r="AO27" s="853"/>
      <c r="AP27" s="853"/>
      <c r="AQ27" s="853"/>
    </row>
    <row r="28" spans="1:43" ht="15" customHeight="1" x14ac:dyDescent="0.25">
      <c r="A28" s="774" t="s">
        <v>1113</v>
      </c>
      <c r="B28" s="775"/>
      <c r="C28" s="774" t="s">
        <v>1117</v>
      </c>
      <c r="D28" s="775"/>
      <c r="E28" s="776">
        <v>1730</v>
      </c>
      <c r="F28" s="777"/>
      <c r="G28" s="778"/>
      <c r="H28" s="772"/>
      <c r="I28" s="779"/>
      <c r="J28" s="779"/>
      <c r="K28" s="773"/>
      <c r="N28" s="796" t="s">
        <v>1114</v>
      </c>
      <c r="O28" s="797"/>
      <c r="P28" s="796" t="s">
        <v>1118</v>
      </c>
      <c r="Q28" s="797"/>
      <c r="R28" s="798">
        <v>2495</v>
      </c>
      <c r="S28" s="799"/>
      <c r="T28" s="800"/>
      <c r="U28" s="801"/>
      <c r="V28" s="802"/>
      <c r="Y28" s="837" t="s">
        <v>1119</v>
      </c>
      <c r="Z28" s="838"/>
      <c r="AA28" s="838"/>
      <c r="AB28" s="838"/>
      <c r="AC28" s="838"/>
      <c r="AD28" s="838"/>
      <c r="AE28" s="838"/>
      <c r="AF28" s="838"/>
      <c r="AG28" s="839"/>
      <c r="AI28" s="851" t="s">
        <v>1116</v>
      </c>
      <c r="AJ28" s="852"/>
      <c r="AK28" s="851" t="s">
        <v>1120</v>
      </c>
      <c r="AL28" s="852"/>
      <c r="AM28" s="856">
        <v>1240</v>
      </c>
      <c r="AN28" s="857"/>
      <c r="AO28" s="853"/>
      <c r="AP28" s="853"/>
      <c r="AQ28" s="853"/>
    </row>
    <row r="29" spans="1:43" ht="15" customHeight="1" x14ac:dyDescent="0.25">
      <c r="A29" s="774" t="s">
        <v>1117</v>
      </c>
      <c r="B29" s="775"/>
      <c r="C29" s="772"/>
      <c r="D29" s="773"/>
      <c r="E29" s="776">
        <v>50</v>
      </c>
      <c r="F29" s="777"/>
      <c r="G29" s="778"/>
      <c r="H29" s="772"/>
      <c r="I29" s="779"/>
      <c r="J29" s="779"/>
      <c r="K29" s="773"/>
      <c r="N29" s="796" t="s">
        <v>1118</v>
      </c>
      <c r="O29" s="797"/>
      <c r="P29" s="796" t="s">
        <v>1083</v>
      </c>
      <c r="Q29" s="797"/>
      <c r="R29" s="798">
        <v>3125</v>
      </c>
      <c r="S29" s="799"/>
      <c r="T29" s="800"/>
      <c r="U29" s="801"/>
      <c r="V29" s="802"/>
      <c r="Y29" s="822"/>
      <c r="Z29" s="824"/>
      <c r="AA29" s="818" t="s">
        <v>478</v>
      </c>
      <c r="AB29" s="819"/>
      <c r="AC29" s="820">
        <v>50</v>
      </c>
      <c r="AD29" s="821"/>
      <c r="AE29" s="822"/>
      <c r="AF29" s="823"/>
      <c r="AG29" s="824"/>
      <c r="AI29" s="851" t="s">
        <v>1120</v>
      </c>
      <c r="AJ29" s="852"/>
      <c r="AK29" s="858"/>
      <c r="AL29" s="859"/>
      <c r="AM29" s="856">
        <v>50</v>
      </c>
      <c r="AN29" s="857"/>
      <c r="AO29" s="853"/>
      <c r="AP29" s="853"/>
      <c r="AQ29" s="853"/>
    </row>
    <row r="30" spans="1:43" ht="15.75" customHeight="1" x14ac:dyDescent="0.25">
      <c r="A30" s="784" t="s">
        <v>1121</v>
      </c>
      <c r="B30" s="785"/>
      <c r="C30" s="785"/>
      <c r="D30" s="786"/>
      <c r="E30" s="787">
        <f>SUM(E22:G29)</f>
        <v>13110</v>
      </c>
      <c r="F30" s="788"/>
      <c r="G30" s="789"/>
      <c r="H30" s="790">
        <f>SUM(H22:K29)</f>
        <v>0</v>
      </c>
      <c r="I30" s="791"/>
      <c r="J30" s="791"/>
      <c r="K30" s="792"/>
      <c r="N30" s="833" t="s">
        <v>1092</v>
      </c>
      <c r="O30" s="834"/>
      <c r="P30" s="834"/>
      <c r="Q30" s="835"/>
      <c r="R30" s="808">
        <f>SUM(R19:S29)</f>
        <v>18135</v>
      </c>
      <c r="S30" s="809"/>
      <c r="T30" s="810"/>
      <c r="U30" s="811"/>
      <c r="V30" s="812"/>
      <c r="Y30" s="818" t="s">
        <v>478</v>
      </c>
      <c r="Z30" s="819"/>
      <c r="AA30" s="818" t="s">
        <v>486</v>
      </c>
      <c r="AB30" s="819"/>
      <c r="AC30" s="820">
        <v>2500</v>
      </c>
      <c r="AD30" s="821"/>
      <c r="AE30" s="822"/>
      <c r="AF30" s="823"/>
      <c r="AG30" s="824"/>
      <c r="AI30" s="854" t="s">
        <v>1092</v>
      </c>
      <c r="AJ30" s="855"/>
      <c r="AK30" s="855"/>
      <c r="AL30" s="860"/>
      <c r="AM30" s="825">
        <f>SUM(AM19:AN29)</f>
        <v>17055</v>
      </c>
      <c r="AN30" s="826"/>
      <c r="AO30" s="853"/>
      <c r="AP30" s="853" t="s">
        <v>1122</v>
      </c>
      <c r="AQ30" s="853"/>
    </row>
    <row r="31" spans="1:43" ht="15" customHeight="1" x14ac:dyDescent="0.25">
      <c r="A31" s="779"/>
      <c r="B31" s="779"/>
      <c r="C31" s="779"/>
      <c r="D31" s="779"/>
      <c r="E31" s="779"/>
      <c r="F31" s="779"/>
      <c r="G31" s="779"/>
      <c r="H31" s="779"/>
      <c r="I31" s="779"/>
      <c r="J31" s="779"/>
      <c r="K31" s="779"/>
      <c r="N31" s="830" t="s">
        <v>1123</v>
      </c>
      <c r="O31" s="831"/>
      <c r="P31" s="831"/>
      <c r="Q31" s="831"/>
      <c r="R31" s="831"/>
      <c r="S31" s="831"/>
      <c r="T31" s="831"/>
      <c r="U31" s="831"/>
      <c r="V31" s="832"/>
      <c r="Y31" s="818" t="s">
        <v>486</v>
      </c>
      <c r="Z31" s="819"/>
      <c r="AA31" s="818" t="s">
        <v>487</v>
      </c>
      <c r="AB31" s="819"/>
      <c r="AC31" s="820">
        <v>1210</v>
      </c>
      <c r="AD31" s="821"/>
      <c r="AE31" s="822"/>
      <c r="AF31" s="823"/>
      <c r="AG31" s="824"/>
      <c r="AI31" s="837" t="s">
        <v>1124</v>
      </c>
      <c r="AJ31" s="838"/>
      <c r="AK31" s="838"/>
      <c r="AL31" s="838"/>
      <c r="AM31" s="838"/>
      <c r="AN31" s="838"/>
      <c r="AO31" s="838"/>
      <c r="AP31" s="838"/>
      <c r="AQ31" s="839"/>
    </row>
    <row r="32" spans="1:43" ht="15.75" customHeight="1" x14ac:dyDescent="0.25">
      <c r="A32" s="793" t="s">
        <v>1125</v>
      </c>
      <c r="B32" s="794"/>
      <c r="C32" s="794"/>
      <c r="D32" s="795"/>
      <c r="E32" s="787">
        <f>SUM(E12,E20,E30)</f>
        <v>42395</v>
      </c>
      <c r="F32" s="788"/>
      <c r="G32" s="789"/>
      <c r="H32" s="790">
        <f>SUM(H12,H20,H30)</f>
        <v>0</v>
      </c>
      <c r="I32" s="791"/>
      <c r="J32" s="791"/>
      <c r="K32" s="792"/>
      <c r="N32" s="800"/>
      <c r="O32" s="802"/>
      <c r="P32" s="796" t="s">
        <v>1126</v>
      </c>
      <c r="Q32" s="797"/>
      <c r="R32" s="798">
        <v>50</v>
      </c>
      <c r="S32" s="799"/>
      <c r="T32" s="800"/>
      <c r="U32" s="801"/>
      <c r="V32" s="802"/>
      <c r="Y32" s="818" t="s">
        <v>487</v>
      </c>
      <c r="Z32" s="819"/>
      <c r="AA32" s="818" t="s">
        <v>466</v>
      </c>
      <c r="AB32" s="819"/>
      <c r="AC32" s="820">
        <v>1245</v>
      </c>
      <c r="AD32" s="821"/>
      <c r="AE32" s="822"/>
      <c r="AF32" s="823"/>
      <c r="AG32" s="824"/>
      <c r="AI32" s="851" t="s">
        <v>1052</v>
      </c>
      <c r="AJ32" s="852"/>
      <c r="AK32" s="851" t="s">
        <v>1127</v>
      </c>
      <c r="AL32" s="852"/>
      <c r="AM32" s="856">
        <v>4150</v>
      </c>
      <c r="AN32" s="857"/>
      <c r="AO32" s="853"/>
      <c r="AP32" s="853"/>
      <c r="AQ32" s="853"/>
    </row>
    <row r="33" spans="1:43" ht="15.75" x14ac:dyDescent="0.25">
      <c r="N33" s="796" t="s">
        <v>1126</v>
      </c>
      <c r="O33" s="797"/>
      <c r="P33" s="796" t="s">
        <v>1128</v>
      </c>
      <c r="Q33" s="797"/>
      <c r="R33" s="798">
        <v>2955</v>
      </c>
      <c r="S33" s="799"/>
      <c r="T33" s="800"/>
      <c r="U33" s="801"/>
      <c r="V33" s="802"/>
      <c r="Y33" s="818" t="s">
        <v>466</v>
      </c>
      <c r="Z33" s="819"/>
      <c r="AA33" s="818" t="s">
        <v>496</v>
      </c>
      <c r="AB33" s="819"/>
      <c r="AC33" s="820">
        <v>2495</v>
      </c>
      <c r="AD33" s="821"/>
      <c r="AE33" s="822"/>
      <c r="AF33" s="823"/>
      <c r="AG33" s="824"/>
      <c r="AI33" s="851" t="s">
        <v>1127</v>
      </c>
      <c r="AJ33" s="852"/>
      <c r="AK33" s="851" t="s">
        <v>1129</v>
      </c>
      <c r="AL33" s="852"/>
      <c r="AM33" s="856">
        <v>1525</v>
      </c>
      <c r="AN33" s="857"/>
      <c r="AO33" s="853"/>
      <c r="AP33" s="853"/>
      <c r="AQ33" s="853"/>
    </row>
    <row r="34" spans="1:43" ht="15.75" x14ac:dyDescent="0.25">
      <c r="N34" s="796" t="s">
        <v>1128</v>
      </c>
      <c r="O34" s="797"/>
      <c r="P34" s="796" t="s">
        <v>1130</v>
      </c>
      <c r="Q34" s="797"/>
      <c r="R34" s="798">
        <v>4725</v>
      </c>
      <c r="S34" s="799"/>
      <c r="T34" s="800"/>
      <c r="U34" s="801"/>
      <c r="V34" s="802"/>
      <c r="Y34" s="818" t="s">
        <v>496</v>
      </c>
      <c r="Z34" s="819"/>
      <c r="AA34" s="818" t="s">
        <v>499</v>
      </c>
      <c r="AB34" s="819"/>
      <c r="AC34" s="820">
        <v>1215</v>
      </c>
      <c r="AD34" s="821"/>
      <c r="AE34" s="822"/>
      <c r="AF34" s="823"/>
      <c r="AG34" s="824"/>
      <c r="AI34" s="851" t="s">
        <v>1129</v>
      </c>
      <c r="AJ34" s="852"/>
      <c r="AK34" s="851" t="s">
        <v>1131</v>
      </c>
      <c r="AL34" s="852"/>
      <c r="AM34" s="856">
        <v>1200</v>
      </c>
      <c r="AN34" s="857"/>
      <c r="AO34" s="853"/>
      <c r="AP34" s="853"/>
      <c r="AQ34" s="853"/>
    </row>
    <row r="35" spans="1:43" ht="15.75" x14ac:dyDescent="0.25">
      <c r="N35" s="796" t="s">
        <v>1130</v>
      </c>
      <c r="O35" s="797"/>
      <c r="P35" s="796" t="s">
        <v>1132</v>
      </c>
      <c r="Q35" s="797"/>
      <c r="R35" s="798">
        <v>1215</v>
      </c>
      <c r="S35" s="799"/>
      <c r="T35" s="800"/>
      <c r="U35" s="801"/>
      <c r="V35" s="802"/>
      <c r="Y35" s="818" t="s">
        <v>499</v>
      </c>
      <c r="Z35" s="819"/>
      <c r="AA35" s="818" t="s">
        <v>500</v>
      </c>
      <c r="AB35" s="819"/>
      <c r="AC35" s="820">
        <v>1245</v>
      </c>
      <c r="AD35" s="821"/>
      <c r="AE35" s="822"/>
      <c r="AF35" s="823"/>
      <c r="AG35" s="824"/>
      <c r="AI35" s="851" t="s">
        <v>1131</v>
      </c>
      <c r="AJ35" s="852"/>
      <c r="AK35" s="851" t="s">
        <v>1133</v>
      </c>
      <c r="AL35" s="852"/>
      <c r="AM35" s="856">
        <v>1175</v>
      </c>
      <c r="AN35" s="857"/>
      <c r="AO35" s="853"/>
      <c r="AP35" s="853"/>
      <c r="AQ35" s="853"/>
    </row>
    <row r="36" spans="1:43" ht="15.75" customHeight="1" x14ac:dyDescent="0.25">
      <c r="A36" s="745" t="s">
        <v>1134</v>
      </c>
      <c r="B36" s="746"/>
      <c r="C36" s="746"/>
      <c r="N36" s="796" t="s">
        <v>1132</v>
      </c>
      <c r="O36" s="797"/>
      <c r="P36" s="796" t="s">
        <v>1135</v>
      </c>
      <c r="Q36" s="797"/>
      <c r="R36" s="798">
        <v>2495</v>
      </c>
      <c r="S36" s="799"/>
      <c r="T36" s="800"/>
      <c r="U36" s="801"/>
      <c r="V36" s="802"/>
      <c r="Y36" s="818" t="s">
        <v>500</v>
      </c>
      <c r="Z36" s="819"/>
      <c r="AA36" s="818" t="s">
        <v>502</v>
      </c>
      <c r="AB36" s="819"/>
      <c r="AC36" s="820">
        <v>2495</v>
      </c>
      <c r="AD36" s="821"/>
      <c r="AE36" s="822"/>
      <c r="AF36" s="823"/>
      <c r="AG36" s="824"/>
      <c r="AI36" s="851" t="s">
        <v>1133</v>
      </c>
      <c r="AJ36" s="852"/>
      <c r="AK36" s="851" t="s">
        <v>1136</v>
      </c>
      <c r="AL36" s="852"/>
      <c r="AM36" s="856">
        <v>2395</v>
      </c>
      <c r="AN36" s="857"/>
      <c r="AO36" s="853"/>
      <c r="AP36" s="853"/>
      <c r="AQ36" s="853"/>
    </row>
    <row r="37" spans="1:43" ht="15.75" customHeight="1" x14ac:dyDescent="0.25">
      <c r="A37" s="747" t="s">
        <v>1038</v>
      </c>
      <c r="B37" s="748"/>
      <c r="C37" s="748"/>
      <c r="D37" s="748"/>
      <c r="E37" s="748"/>
      <c r="F37" s="748"/>
      <c r="G37" s="748"/>
      <c r="H37" s="748"/>
      <c r="I37" s="749"/>
      <c r="N37" s="796" t="s">
        <v>1135</v>
      </c>
      <c r="O37" s="797"/>
      <c r="P37" s="796" t="s">
        <v>1137</v>
      </c>
      <c r="Q37" s="797"/>
      <c r="R37" s="798">
        <v>1355</v>
      </c>
      <c r="S37" s="799"/>
      <c r="T37" s="800"/>
      <c r="U37" s="801"/>
      <c r="V37" s="802"/>
      <c r="Y37" s="818" t="s">
        <v>502</v>
      </c>
      <c r="Z37" s="819"/>
      <c r="AA37" s="818" t="s">
        <v>503</v>
      </c>
      <c r="AB37" s="819"/>
      <c r="AC37" s="820">
        <v>1210</v>
      </c>
      <c r="AD37" s="821"/>
      <c r="AE37" s="822"/>
      <c r="AF37" s="823"/>
      <c r="AG37" s="824"/>
      <c r="AI37" s="851" t="s">
        <v>1136</v>
      </c>
      <c r="AJ37" s="852"/>
      <c r="AK37" s="851" t="s">
        <v>1138</v>
      </c>
      <c r="AL37" s="852"/>
      <c r="AM37" s="856">
        <v>1200</v>
      </c>
      <c r="AN37" s="857"/>
      <c r="AO37" s="853"/>
      <c r="AP37" s="853"/>
      <c r="AQ37" s="853"/>
    </row>
    <row r="38" spans="1:43" ht="15" customHeight="1" x14ac:dyDescent="0.25">
      <c r="A38" s="750" t="s">
        <v>1139</v>
      </c>
      <c r="B38" s="751"/>
      <c r="C38" s="750" t="s">
        <v>1140</v>
      </c>
      <c r="D38" s="751"/>
      <c r="E38" s="752" t="s">
        <v>1141</v>
      </c>
      <c r="F38" s="753"/>
      <c r="G38" s="750" t="s">
        <v>1043</v>
      </c>
      <c r="H38" s="754"/>
      <c r="I38" s="751"/>
      <c r="N38" s="796" t="s">
        <v>1137</v>
      </c>
      <c r="O38" s="797"/>
      <c r="P38" s="796" t="s">
        <v>1083</v>
      </c>
      <c r="Q38" s="797"/>
      <c r="R38" s="798">
        <v>2005</v>
      </c>
      <c r="S38" s="799"/>
      <c r="T38" s="800"/>
      <c r="U38" s="801"/>
      <c r="V38" s="802"/>
      <c r="Y38" s="818" t="s">
        <v>503</v>
      </c>
      <c r="Z38" s="819"/>
      <c r="AA38" s="818" t="s">
        <v>504</v>
      </c>
      <c r="AB38" s="819"/>
      <c r="AC38" s="820">
        <v>1245</v>
      </c>
      <c r="AD38" s="821"/>
      <c r="AE38" s="822"/>
      <c r="AF38" s="823"/>
      <c r="AG38" s="824"/>
      <c r="AI38" s="851" t="s">
        <v>1138</v>
      </c>
      <c r="AJ38" s="852"/>
      <c r="AK38" s="851" t="s">
        <v>1142</v>
      </c>
      <c r="AL38" s="852"/>
      <c r="AM38" s="856">
        <v>1520</v>
      </c>
      <c r="AN38" s="857"/>
      <c r="AO38" s="853"/>
      <c r="AP38" s="853"/>
      <c r="AQ38" s="853"/>
    </row>
    <row r="39" spans="1:43" ht="15.75" customHeight="1" x14ac:dyDescent="0.25">
      <c r="A39" s="747" t="s">
        <v>1143</v>
      </c>
      <c r="B39" s="748"/>
      <c r="C39" s="748"/>
      <c r="D39" s="748"/>
      <c r="E39" s="748"/>
      <c r="F39" s="748"/>
      <c r="G39" s="748"/>
      <c r="H39" s="748"/>
      <c r="I39" s="749"/>
      <c r="N39" s="833" t="s">
        <v>1121</v>
      </c>
      <c r="O39" s="834"/>
      <c r="P39" s="834"/>
      <c r="Q39" s="835"/>
      <c r="R39" s="808">
        <f>SUM(R32:S38)</f>
        <v>14800</v>
      </c>
      <c r="S39" s="809"/>
      <c r="T39" s="810"/>
      <c r="U39" s="811"/>
      <c r="V39" s="812"/>
      <c r="Y39" s="818" t="s">
        <v>504</v>
      </c>
      <c r="Z39" s="819"/>
      <c r="AA39" s="818" t="s">
        <v>1080</v>
      </c>
      <c r="AB39" s="819"/>
      <c r="AC39" s="820">
        <v>3875</v>
      </c>
      <c r="AD39" s="821"/>
      <c r="AE39" s="822"/>
      <c r="AF39" s="823"/>
      <c r="AG39" s="824"/>
      <c r="AI39" s="851" t="s">
        <v>1142</v>
      </c>
      <c r="AJ39" s="852"/>
      <c r="AK39" s="851" t="s">
        <v>1144</v>
      </c>
      <c r="AL39" s="852"/>
      <c r="AM39" s="856">
        <v>2130</v>
      </c>
      <c r="AN39" s="857"/>
      <c r="AO39" s="853"/>
      <c r="AP39" s="853"/>
      <c r="AQ39" s="853"/>
    </row>
    <row r="40" spans="1:43" ht="15" customHeight="1" x14ac:dyDescent="0.25">
      <c r="A40" s="738" t="s">
        <v>1145</v>
      </c>
      <c r="B40" s="739"/>
      <c r="C40" s="738" t="s">
        <v>1146</v>
      </c>
      <c r="D40" s="739"/>
      <c r="E40" s="740">
        <v>2625</v>
      </c>
      <c r="F40" s="741"/>
      <c r="G40" s="742"/>
      <c r="H40" s="743"/>
      <c r="I40" s="744"/>
      <c r="N40" s="830" t="s">
        <v>1147</v>
      </c>
      <c r="O40" s="831"/>
      <c r="P40" s="831"/>
      <c r="Q40" s="831"/>
      <c r="R40" s="831"/>
      <c r="S40" s="831"/>
      <c r="T40" s="831"/>
      <c r="U40" s="831"/>
      <c r="V40" s="832"/>
      <c r="Y40" s="840" t="s">
        <v>1148</v>
      </c>
      <c r="Z40" s="841"/>
      <c r="AA40" s="841"/>
      <c r="AB40" s="842"/>
      <c r="AC40" s="825">
        <f>SUM(AC29:AD39)</f>
        <v>18785</v>
      </c>
      <c r="AD40" s="826"/>
      <c r="AE40" s="827"/>
      <c r="AF40" s="828"/>
      <c r="AG40" s="829"/>
      <c r="AI40" s="851" t="s">
        <v>1144</v>
      </c>
      <c r="AJ40" s="852"/>
      <c r="AK40" s="851" t="s">
        <v>1149</v>
      </c>
      <c r="AL40" s="852"/>
      <c r="AM40" s="856">
        <v>1560</v>
      </c>
      <c r="AN40" s="857"/>
      <c r="AO40" s="853"/>
      <c r="AP40" s="853"/>
      <c r="AQ40" s="853"/>
    </row>
    <row r="41" spans="1:43" ht="15" customHeight="1" x14ac:dyDescent="0.25">
      <c r="A41" s="738" t="s">
        <v>1146</v>
      </c>
      <c r="B41" s="739"/>
      <c r="C41" s="738" t="s">
        <v>1150</v>
      </c>
      <c r="D41" s="739"/>
      <c r="E41" s="740">
        <v>1855</v>
      </c>
      <c r="F41" s="741"/>
      <c r="G41" s="742"/>
      <c r="H41" s="743"/>
      <c r="I41" s="744"/>
      <c r="N41" s="813" t="s">
        <v>1139</v>
      </c>
      <c r="O41" s="814"/>
      <c r="P41" s="813" t="s">
        <v>1140</v>
      </c>
      <c r="Q41" s="814"/>
      <c r="R41" s="815" t="s">
        <v>1141</v>
      </c>
      <c r="S41" s="816"/>
      <c r="T41" s="813" t="s">
        <v>1151</v>
      </c>
      <c r="U41" s="817"/>
      <c r="V41" s="814"/>
      <c r="Y41" s="840" t="s">
        <v>1152</v>
      </c>
      <c r="Z41" s="841"/>
      <c r="AA41" s="841"/>
      <c r="AB41" s="842"/>
      <c r="AC41" s="825">
        <f>SUM(AC16,AC27,AC40)</f>
        <v>49200</v>
      </c>
      <c r="AD41" s="826"/>
      <c r="AE41" s="827"/>
      <c r="AF41" s="828"/>
      <c r="AG41" s="829"/>
      <c r="AI41" s="851" t="s">
        <v>1149</v>
      </c>
      <c r="AJ41" s="852"/>
      <c r="AK41" s="851" t="s">
        <v>1153</v>
      </c>
      <c r="AL41" s="852"/>
      <c r="AM41" s="856">
        <v>1185</v>
      </c>
      <c r="AN41" s="857"/>
      <c r="AO41" s="853"/>
      <c r="AP41" s="853"/>
      <c r="AQ41" s="853"/>
    </row>
    <row r="42" spans="1:43" ht="15" customHeight="1" x14ac:dyDescent="0.25">
      <c r="A42" s="738" t="s">
        <v>1150</v>
      </c>
      <c r="B42" s="739"/>
      <c r="C42" s="738" t="s">
        <v>1154</v>
      </c>
      <c r="D42" s="739"/>
      <c r="E42" s="740">
        <v>1245</v>
      </c>
      <c r="F42" s="741"/>
      <c r="G42" s="742"/>
      <c r="H42" s="743"/>
      <c r="I42" s="744"/>
      <c r="N42" s="800"/>
      <c r="O42" s="802"/>
      <c r="P42" s="796" t="s">
        <v>1155</v>
      </c>
      <c r="Q42" s="797"/>
      <c r="R42" s="798">
        <v>50</v>
      </c>
      <c r="S42" s="799"/>
      <c r="T42" s="800"/>
      <c r="U42" s="801"/>
      <c r="V42" s="802"/>
      <c r="AI42" s="851" t="s">
        <v>1153</v>
      </c>
      <c r="AJ42" s="852"/>
      <c r="AK42" s="858"/>
      <c r="AL42" s="859"/>
      <c r="AM42" s="856">
        <v>50</v>
      </c>
      <c r="AN42" s="857"/>
      <c r="AO42" s="853"/>
      <c r="AP42" s="853"/>
      <c r="AQ42" s="853"/>
    </row>
    <row r="43" spans="1:43" ht="15" customHeight="1" x14ac:dyDescent="0.25">
      <c r="A43" s="738" t="s">
        <v>1154</v>
      </c>
      <c r="B43" s="739"/>
      <c r="C43" s="738" t="s">
        <v>1156</v>
      </c>
      <c r="D43" s="739"/>
      <c r="E43" s="740">
        <v>1865</v>
      </c>
      <c r="F43" s="741"/>
      <c r="G43" s="742"/>
      <c r="H43" s="743"/>
      <c r="I43" s="744"/>
      <c r="N43" s="796" t="s">
        <v>1155</v>
      </c>
      <c r="O43" s="797"/>
      <c r="P43" s="796" t="s">
        <v>1157</v>
      </c>
      <c r="Q43" s="797"/>
      <c r="R43" s="798">
        <v>1265</v>
      </c>
      <c r="S43" s="799"/>
      <c r="T43" s="800"/>
      <c r="U43" s="801"/>
      <c r="V43" s="802"/>
      <c r="AI43" s="854" t="s">
        <v>1121</v>
      </c>
      <c r="AJ43" s="855"/>
      <c r="AK43" s="855"/>
      <c r="AL43" s="860"/>
      <c r="AM43" s="825">
        <f>SUM(AM32:AN42)</f>
        <v>18090</v>
      </c>
      <c r="AN43" s="826"/>
      <c r="AO43" s="853"/>
      <c r="AP43" s="853" t="s">
        <v>1122</v>
      </c>
      <c r="AQ43" s="853"/>
    </row>
    <row r="44" spans="1:43" ht="15" customHeight="1" x14ac:dyDescent="0.25">
      <c r="A44" s="738" t="s">
        <v>1156</v>
      </c>
      <c r="B44" s="739"/>
      <c r="C44" s="738" t="s">
        <v>1158</v>
      </c>
      <c r="D44" s="739"/>
      <c r="E44" s="740">
        <v>1250</v>
      </c>
      <c r="F44" s="741"/>
      <c r="G44" s="742"/>
      <c r="H44" s="743"/>
      <c r="I44" s="744"/>
      <c r="N44" s="796" t="s">
        <v>1157</v>
      </c>
      <c r="O44" s="797"/>
      <c r="P44" s="796" t="s">
        <v>1159</v>
      </c>
      <c r="Q44" s="797"/>
      <c r="R44" s="798">
        <v>1640</v>
      </c>
      <c r="S44" s="799"/>
      <c r="T44" s="800"/>
      <c r="U44" s="801"/>
      <c r="V44" s="802"/>
      <c r="AI44" s="837" t="s">
        <v>1160</v>
      </c>
      <c r="AJ44" s="838"/>
      <c r="AK44" s="838"/>
      <c r="AL44" s="838"/>
      <c r="AM44" s="838"/>
      <c r="AN44" s="838"/>
      <c r="AO44" s="838"/>
      <c r="AP44" s="838"/>
      <c r="AQ44" s="839"/>
    </row>
    <row r="45" spans="1:43" ht="15" customHeight="1" x14ac:dyDescent="0.25">
      <c r="A45" s="738" t="s">
        <v>1158</v>
      </c>
      <c r="B45" s="739"/>
      <c r="C45" s="738" t="s">
        <v>1161</v>
      </c>
      <c r="D45" s="739"/>
      <c r="E45" s="740">
        <v>1850</v>
      </c>
      <c r="F45" s="741"/>
      <c r="G45" s="742"/>
      <c r="H45" s="743"/>
      <c r="I45" s="744"/>
      <c r="N45" s="796" t="s">
        <v>1159</v>
      </c>
      <c r="O45" s="797"/>
      <c r="P45" s="796" t="s">
        <v>1162</v>
      </c>
      <c r="Q45" s="797"/>
      <c r="R45" s="798">
        <v>1265</v>
      </c>
      <c r="S45" s="799"/>
      <c r="T45" s="800"/>
      <c r="U45" s="801"/>
      <c r="V45" s="802"/>
      <c r="AI45" s="851" t="s">
        <v>1052</v>
      </c>
      <c r="AJ45" s="852"/>
      <c r="AK45" s="851" t="s">
        <v>1163</v>
      </c>
      <c r="AL45" s="852"/>
      <c r="AM45" s="856">
        <v>2880</v>
      </c>
      <c r="AN45" s="857"/>
      <c r="AO45" s="853"/>
      <c r="AP45" s="853"/>
      <c r="AQ45" s="853"/>
    </row>
    <row r="46" spans="1:43" ht="15" customHeight="1" x14ac:dyDescent="0.25">
      <c r="A46" s="738" t="s">
        <v>1161</v>
      </c>
      <c r="B46" s="739"/>
      <c r="C46" s="738" t="s">
        <v>1164</v>
      </c>
      <c r="D46" s="739"/>
      <c r="E46" s="740">
        <v>1250</v>
      </c>
      <c r="F46" s="741"/>
      <c r="G46" s="742"/>
      <c r="H46" s="743"/>
      <c r="I46" s="744"/>
      <c r="N46" s="796" t="s">
        <v>1162</v>
      </c>
      <c r="O46" s="797"/>
      <c r="P46" s="796" t="s">
        <v>1165</v>
      </c>
      <c r="Q46" s="797"/>
      <c r="R46" s="798">
        <v>1635</v>
      </c>
      <c r="S46" s="799"/>
      <c r="T46" s="800"/>
      <c r="U46" s="801"/>
      <c r="V46" s="802"/>
      <c r="AI46" s="851" t="s">
        <v>1163</v>
      </c>
      <c r="AJ46" s="852"/>
      <c r="AK46" s="851" t="s">
        <v>1166</v>
      </c>
      <c r="AL46" s="852"/>
      <c r="AM46" s="856">
        <v>1205</v>
      </c>
      <c r="AN46" s="857"/>
      <c r="AO46" s="853"/>
      <c r="AP46" s="853"/>
      <c r="AQ46" s="853"/>
    </row>
    <row r="47" spans="1:43" ht="15" customHeight="1" x14ac:dyDescent="0.25">
      <c r="A47" s="738" t="s">
        <v>1164</v>
      </c>
      <c r="B47" s="739"/>
      <c r="C47" s="738" t="s">
        <v>1167</v>
      </c>
      <c r="D47" s="739"/>
      <c r="E47" s="740">
        <v>2500</v>
      </c>
      <c r="F47" s="741"/>
      <c r="G47" s="742"/>
      <c r="H47" s="743"/>
      <c r="I47" s="744"/>
      <c r="N47" s="796" t="s">
        <v>1165</v>
      </c>
      <c r="O47" s="797"/>
      <c r="P47" s="796" t="s">
        <v>1168</v>
      </c>
      <c r="Q47" s="797"/>
      <c r="R47" s="798">
        <v>1270</v>
      </c>
      <c r="S47" s="799"/>
      <c r="T47" s="800"/>
      <c r="U47" s="801"/>
      <c r="V47" s="802"/>
      <c r="AI47" s="851" t="s">
        <v>1166</v>
      </c>
      <c r="AJ47" s="852"/>
      <c r="AK47" s="851" t="s">
        <v>1169</v>
      </c>
      <c r="AL47" s="852"/>
      <c r="AM47" s="856">
        <v>1835</v>
      </c>
      <c r="AN47" s="857"/>
      <c r="AO47" s="853"/>
      <c r="AP47" s="853"/>
      <c r="AQ47" s="853"/>
    </row>
    <row r="48" spans="1:43" ht="15" customHeight="1" x14ac:dyDescent="0.25">
      <c r="A48" s="738" t="s">
        <v>1167</v>
      </c>
      <c r="B48" s="739"/>
      <c r="C48" s="738" t="s">
        <v>1170</v>
      </c>
      <c r="D48" s="739"/>
      <c r="E48" s="740">
        <v>1305</v>
      </c>
      <c r="F48" s="741"/>
      <c r="G48" s="742"/>
      <c r="H48" s="743"/>
      <c r="I48" s="744"/>
      <c r="N48" s="796" t="s">
        <v>1168</v>
      </c>
      <c r="O48" s="797"/>
      <c r="P48" s="796" t="s">
        <v>1171</v>
      </c>
      <c r="Q48" s="797"/>
      <c r="R48" s="798">
        <v>1635</v>
      </c>
      <c r="S48" s="799"/>
      <c r="T48" s="800"/>
      <c r="U48" s="801"/>
      <c r="V48" s="802"/>
      <c r="AI48" s="851" t="s">
        <v>1169</v>
      </c>
      <c r="AJ48" s="852"/>
      <c r="AK48" s="851" t="s">
        <v>1172</v>
      </c>
      <c r="AL48" s="852"/>
      <c r="AM48" s="856">
        <v>1145</v>
      </c>
      <c r="AN48" s="857"/>
      <c r="AO48" s="853"/>
      <c r="AP48" s="853"/>
      <c r="AQ48" s="853"/>
    </row>
    <row r="49" spans="1:43" ht="15" customHeight="1" x14ac:dyDescent="0.25">
      <c r="A49" s="738" t="s">
        <v>1170</v>
      </c>
      <c r="B49" s="739"/>
      <c r="C49" s="738" t="s">
        <v>1173</v>
      </c>
      <c r="D49" s="739"/>
      <c r="E49" s="740">
        <v>1545</v>
      </c>
      <c r="F49" s="741"/>
      <c r="G49" s="742"/>
      <c r="H49" s="743"/>
      <c r="I49" s="744"/>
      <c r="N49" s="796" t="s">
        <v>1171</v>
      </c>
      <c r="O49" s="797"/>
      <c r="P49" s="796" t="s">
        <v>1174</v>
      </c>
      <c r="Q49" s="797"/>
      <c r="R49" s="798">
        <v>2830</v>
      </c>
      <c r="S49" s="799"/>
      <c r="T49" s="800"/>
      <c r="U49" s="801"/>
      <c r="V49" s="802"/>
      <c r="AI49" s="851" t="s">
        <v>1172</v>
      </c>
      <c r="AJ49" s="852"/>
      <c r="AK49" s="851" t="s">
        <v>1175</v>
      </c>
      <c r="AL49" s="852"/>
      <c r="AM49" s="856">
        <v>2290</v>
      </c>
      <c r="AN49" s="857"/>
      <c r="AO49" s="853"/>
      <c r="AP49" s="853"/>
      <c r="AQ49" s="853"/>
    </row>
    <row r="50" spans="1:43" ht="15" customHeight="1" x14ac:dyDescent="0.25">
      <c r="A50" s="738" t="s">
        <v>1173</v>
      </c>
      <c r="B50" s="739"/>
      <c r="C50" s="742"/>
      <c r="D50" s="744"/>
      <c r="E50" s="740">
        <v>50</v>
      </c>
      <c r="F50" s="741"/>
      <c r="G50" s="742"/>
      <c r="H50" s="743"/>
      <c r="I50" s="744"/>
      <c r="N50" s="796" t="s">
        <v>1174</v>
      </c>
      <c r="O50" s="797"/>
      <c r="P50" s="796" t="s">
        <v>1176</v>
      </c>
      <c r="Q50" s="797"/>
      <c r="R50" s="798">
        <v>2840</v>
      </c>
      <c r="S50" s="799"/>
      <c r="T50" s="800"/>
      <c r="U50" s="801"/>
      <c r="V50" s="802"/>
      <c r="AI50" s="851" t="s">
        <v>1175</v>
      </c>
      <c r="AJ50" s="852"/>
      <c r="AK50" s="851" t="s">
        <v>1177</v>
      </c>
      <c r="AL50" s="852"/>
      <c r="AM50" s="856">
        <v>1205</v>
      </c>
      <c r="AN50" s="857"/>
      <c r="AO50" s="853"/>
      <c r="AP50" s="853"/>
      <c r="AQ50" s="853"/>
    </row>
    <row r="51" spans="1:43" ht="15.75" customHeight="1" x14ac:dyDescent="0.25">
      <c r="A51" s="755" t="s">
        <v>1069</v>
      </c>
      <c r="B51" s="756"/>
      <c r="C51" s="756"/>
      <c r="D51" s="757"/>
      <c r="E51" s="758">
        <f>SUM(E40:F50)</f>
        <v>17340</v>
      </c>
      <c r="F51" s="759"/>
      <c r="G51" s="760">
        <f>SUM(G40:I50)</f>
        <v>0</v>
      </c>
      <c r="H51" s="761"/>
      <c r="I51" s="762"/>
      <c r="N51" s="796" t="s">
        <v>1176</v>
      </c>
      <c r="O51" s="797"/>
      <c r="P51" s="796" t="s">
        <v>1178</v>
      </c>
      <c r="Q51" s="797"/>
      <c r="R51" s="798">
        <v>3695</v>
      </c>
      <c r="S51" s="799"/>
      <c r="T51" s="800"/>
      <c r="U51" s="801"/>
      <c r="V51" s="802"/>
      <c r="AI51" s="851" t="s">
        <v>1177</v>
      </c>
      <c r="AJ51" s="852"/>
      <c r="AK51" s="851" t="s">
        <v>1179</v>
      </c>
      <c r="AL51" s="852"/>
      <c r="AM51" s="856">
        <v>1555</v>
      </c>
      <c r="AN51" s="857"/>
      <c r="AO51" s="853"/>
      <c r="AP51" s="853"/>
      <c r="AQ51" s="853"/>
    </row>
    <row r="52" spans="1:43" ht="15.75" customHeight="1" x14ac:dyDescent="0.25">
      <c r="A52" s="747" t="s">
        <v>1180</v>
      </c>
      <c r="B52" s="748"/>
      <c r="C52" s="748"/>
      <c r="D52" s="748"/>
      <c r="E52" s="748"/>
      <c r="F52" s="748"/>
      <c r="G52" s="748"/>
      <c r="H52" s="748"/>
      <c r="I52" s="749"/>
      <c r="N52" s="796" t="s">
        <v>1178</v>
      </c>
      <c r="O52" s="797"/>
      <c r="P52" s="796" t="s">
        <v>1083</v>
      </c>
      <c r="Q52" s="797"/>
      <c r="R52" s="798">
        <v>975</v>
      </c>
      <c r="S52" s="799"/>
      <c r="T52" s="800"/>
      <c r="U52" s="801"/>
      <c r="V52" s="802"/>
      <c r="AI52" s="851" t="s">
        <v>1179</v>
      </c>
      <c r="AJ52" s="852"/>
      <c r="AK52" s="851" t="s">
        <v>1181</v>
      </c>
      <c r="AL52" s="852"/>
      <c r="AM52" s="856">
        <v>1205</v>
      </c>
      <c r="AN52" s="857"/>
      <c r="AO52" s="853"/>
      <c r="AP52" s="853"/>
      <c r="AQ52" s="853"/>
    </row>
    <row r="53" spans="1:43" ht="15" customHeight="1" x14ac:dyDescent="0.25">
      <c r="A53" s="738" t="s">
        <v>1145</v>
      </c>
      <c r="B53" s="739"/>
      <c r="C53" s="738" t="s">
        <v>1182</v>
      </c>
      <c r="D53" s="739"/>
      <c r="E53" s="740">
        <v>4265</v>
      </c>
      <c r="F53" s="741"/>
      <c r="G53" s="742"/>
      <c r="H53" s="743"/>
      <c r="I53" s="744"/>
      <c r="N53" s="833" t="s">
        <v>1183</v>
      </c>
      <c r="O53" s="834"/>
      <c r="P53" s="834"/>
      <c r="Q53" s="835"/>
      <c r="R53" s="808">
        <f>SUM(R42:S52)</f>
        <v>19100</v>
      </c>
      <c r="S53" s="809"/>
      <c r="T53" s="810"/>
      <c r="U53" s="811"/>
      <c r="V53" s="812"/>
      <c r="AI53" s="851" t="s">
        <v>1181</v>
      </c>
      <c r="AJ53" s="852"/>
      <c r="AK53" s="851" t="s">
        <v>1184</v>
      </c>
      <c r="AL53" s="852"/>
      <c r="AM53" s="856">
        <v>1140</v>
      </c>
      <c r="AN53" s="857"/>
      <c r="AO53" s="853"/>
      <c r="AP53" s="853"/>
      <c r="AQ53" s="853"/>
    </row>
    <row r="54" spans="1:43" ht="15" customHeight="1" x14ac:dyDescent="0.25">
      <c r="A54" s="738" t="s">
        <v>1182</v>
      </c>
      <c r="B54" s="739"/>
      <c r="C54" s="738" t="s">
        <v>1185</v>
      </c>
      <c r="D54" s="739"/>
      <c r="E54" s="740">
        <v>2445</v>
      </c>
      <c r="F54" s="741"/>
      <c r="G54" s="742"/>
      <c r="H54" s="743"/>
      <c r="I54" s="744"/>
      <c r="N54" s="836"/>
      <c r="O54" s="836"/>
      <c r="P54" s="836"/>
      <c r="Q54" s="836"/>
      <c r="R54" s="836"/>
      <c r="S54" s="836"/>
      <c r="T54" s="836"/>
      <c r="U54" s="836"/>
      <c r="V54" s="836"/>
      <c r="AI54" s="851" t="s">
        <v>1184</v>
      </c>
      <c r="AJ54" s="852"/>
      <c r="AK54" s="851" t="s">
        <v>1186</v>
      </c>
      <c r="AL54" s="852"/>
      <c r="AM54" s="856">
        <v>2000</v>
      </c>
      <c r="AN54" s="857"/>
      <c r="AO54" s="853"/>
      <c r="AP54" s="853"/>
      <c r="AQ54" s="853"/>
    </row>
    <row r="55" spans="1:43" ht="15" customHeight="1" x14ac:dyDescent="0.25">
      <c r="A55" s="738" t="s">
        <v>1185</v>
      </c>
      <c r="B55" s="739"/>
      <c r="C55" s="738" t="s">
        <v>1187</v>
      </c>
      <c r="D55" s="739"/>
      <c r="E55" s="740">
        <v>2045</v>
      </c>
      <c r="F55" s="741"/>
      <c r="G55" s="742"/>
      <c r="H55" s="743"/>
      <c r="I55" s="744"/>
      <c r="N55" s="833" t="s">
        <v>1188</v>
      </c>
      <c r="O55" s="834"/>
      <c r="P55" s="834"/>
      <c r="Q55" s="835"/>
      <c r="R55" s="808">
        <f>SUM(R17,R30,R39,R53)</f>
        <v>71895</v>
      </c>
      <c r="S55" s="809"/>
      <c r="T55" s="810"/>
      <c r="U55" s="811"/>
      <c r="V55" s="812"/>
      <c r="AI55" s="851" t="s">
        <v>1186</v>
      </c>
      <c r="AJ55" s="852"/>
      <c r="AK55" s="858"/>
      <c r="AL55" s="859"/>
      <c r="AM55" s="856">
        <v>50</v>
      </c>
      <c r="AN55" s="857"/>
      <c r="AO55" s="853"/>
      <c r="AP55" s="853"/>
      <c r="AQ55" s="853"/>
    </row>
    <row r="56" spans="1:43" ht="15" customHeight="1" x14ac:dyDescent="0.25">
      <c r="A56" s="738" t="s">
        <v>1187</v>
      </c>
      <c r="B56" s="739"/>
      <c r="C56" s="738" t="s">
        <v>1189</v>
      </c>
      <c r="D56" s="739"/>
      <c r="E56" s="740">
        <v>1925</v>
      </c>
      <c r="F56" s="741"/>
      <c r="G56" s="742"/>
      <c r="H56" s="743"/>
      <c r="I56" s="744"/>
      <c r="AI56" s="854" t="s">
        <v>1183</v>
      </c>
      <c r="AJ56" s="855"/>
      <c r="AK56" s="855"/>
      <c r="AL56" s="860"/>
      <c r="AM56" s="825">
        <f>SUM(AM45:AN55)</f>
        <v>16510</v>
      </c>
      <c r="AN56" s="826"/>
      <c r="AO56" s="853"/>
      <c r="AP56" s="853" t="s">
        <v>1122</v>
      </c>
      <c r="AQ56" s="853"/>
    </row>
    <row r="57" spans="1:43" ht="15.75" x14ac:dyDescent="0.25">
      <c r="A57" s="738" t="s">
        <v>1189</v>
      </c>
      <c r="B57" s="739"/>
      <c r="C57" s="738" t="s">
        <v>1190</v>
      </c>
      <c r="D57" s="739"/>
      <c r="E57" s="740">
        <v>2225</v>
      </c>
      <c r="F57" s="741"/>
      <c r="G57" s="742"/>
      <c r="H57" s="743"/>
      <c r="I57" s="744"/>
      <c r="AI57" s="837" t="s">
        <v>1191</v>
      </c>
      <c r="AJ57" s="838"/>
      <c r="AK57" s="838"/>
      <c r="AL57" s="838"/>
      <c r="AM57" s="838"/>
      <c r="AN57" s="838"/>
      <c r="AO57" s="838"/>
      <c r="AP57" s="838"/>
      <c r="AQ57" s="839"/>
    </row>
    <row r="58" spans="1:43" ht="15" customHeight="1" x14ac:dyDescent="0.25">
      <c r="A58" s="738" t="s">
        <v>1190</v>
      </c>
      <c r="B58" s="739"/>
      <c r="C58" s="738" t="s">
        <v>1192</v>
      </c>
      <c r="D58" s="739"/>
      <c r="E58" s="740">
        <v>1735</v>
      </c>
      <c r="F58" s="741"/>
      <c r="G58" s="742"/>
      <c r="H58" s="743"/>
      <c r="I58" s="744"/>
      <c r="AI58" s="851" t="s">
        <v>1052</v>
      </c>
      <c r="AJ58" s="852"/>
      <c r="AK58" s="851" t="s">
        <v>1193</v>
      </c>
      <c r="AL58" s="852"/>
      <c r="AM58" s="856">
        <v>1500</v>
      </c>
      <c r="AN58" s="857"/>
      <c r="AO58" s="853"/>
      <c r="AP58" s="853"/>
      <c r="AQ58" s="853"/>
    </row>
    <row r="59" spans="1:43" ht="15" customHeight="1" x14ac:dyDescent="0.25">
      <c r="A59" s="738" t="s">
        <v>1192</v>
      </c>
      <c r="B59" s="739"/>
      <c r="C59" s="738" t="s">
        <v>1194</v>
      </c>
      <c r="D59" s="739"/>
      <c r="E59" s="740">
        <v>1820</v>
      </c>
      <c r="F59" s="741"/>
      <c r="G59" s="742"/>
      <c r="H59" s="743"/>
      <c r="I59" s="744"/>
      <c r="AI59" s="851" t="s">
        <v>1193</v>
      </c>
      <c r="AJ59" s="852"/>
      <c r="AK59" s="851" t="s">
        <v>1195</v>
      </c>
      <c r="AL59" s="852"/>
      <c r="AM59" s="856">
        <v>1195</v>
      </c>
      <c r="AN59" s="857"/>
      <c r="AO59" s="853"/>
      <c r="AP59" s="853"/>
      <c r="AQ59" s="853"/>
    </row>
    <row r="60" spans="1:43" ht="15" customHeight="1" x14ac:dyDescent="0.25">
      <c r="A60" s="738" t="s">
        <v>1194</v>
      </c>
      <c r="B60" s="739"/>
      <c r="C60" s="738" t="s">
        <v>1196</v>
      </c>
      <c r="D60" s="739"/>
      <c r="E60" s="740">
        <v>2005</v>
      </c>
      <c r="F60" s="741"/>
      <c r="G60" s="742"/>
      <c r="H60" s="743"/>
      <c r="I60" s="744"/>
      <c r="AI60" s="851" t="s">
        <v>1195</v>
      </c>
      <c r="AJ60" s="852"/>
      <c r="AK60" s="851" t="s">
        <v>1197</v>
      </c>
      <c r="AL60" s="852"/>
      <c r="AM60" s="856">
        <v>1845</v>
      </c>
      <c r="AN60" s="857"/>
      <c r="AO60" s="853"/>
      <c r="AP60" s="853"/>
      <c r="AQ60" s="853"/>
    </row>
    <row r="61" spans="1:43" ht="15" customHeight="1" x14ac:dyDescent="0.25">
      <c r="A61" s="738" t="s">
        <v>1196</v>
      </c>
      <c r="B61" s="739"/>
      <c r="C61" s="738" t="s">
        <v>1198</v>
      </c>
      <c r="D61" s="739"/>
      <c r="E61" s="740">
        <v>2240</v>
      </c>
      <c r="F61" s="741"/>
      <c r="G61" s="742"/>
      <c r="H61" s="743"/>
      <c r="I61" s="744"/>
      <c r="AI61" s="851" t="s">
        <v>1197</v>
      </c>
      <c r="AJ61" s="852"/>
      <c r="AK61" s="851" t="s">
        <v>1199</v>
      </c>
      <c r="AL61" s="852"/>
      <c r="AM61" s="856">
        <v>2910</v>
      </c>
      <c r="AN61" s="857"/>
      <c r="AO61" s="853"/>
      <c r="AP61" s="853"/>
      <c r="AQ61" s="853"/>
    </row>
    <row r="62" spans="1:43" ht="15" customHeight="1" x14ac:dyDescent="0.25">
      <c r="A62" s="738" t="s">
        <v>1198</v>
      </c>
      <c r="B62" s="739"/>
      <c r="C62" s="738" t="s">
        <v>1200</v>
      </c>
      <c r="D62" s="739"/>
      <c r="E62" s="740">
        <v>2435</v>
      </c>
      <c r="F62" s="741"/>
      <c r="G62" s="742"/>
      <c r="H62" s="743"/>
      <c r="I62" s="744"/>
      <c r="AI62" s="851" t="s">
        <v>1199</v>
      </c>
      <c r="AJ62" s="852"/>
      <c r="AK62" s="851" t="s">
        <v>1201</v>
      </c>
      <c r="AL62" s="852"/>
      <c r="AM62" s="856">
        <v>1850</v>
      </c>
      <c r="AN62" s="857"/>
      <c r="AO62" s="853"/>
      <c r="AP62" s="853"/>
      <c r="AQ62" s="853"/>
    </row>
    <row r="63" spans="1:43" ht="15" customHeight="1" x14ac:dyDescent="0.25">
      <c r="A63" s="738" t="s">
        <v>1200</v>
      </c>
      <c r="B63" s="739"/>
      <c r="C63" s="742"/>
      <c r="D63" s="744"/>
      <c r="E63" s="740">
        <v>50</v>
      </c>
      <c r="F63" s="741"/>
      <c r="G63" s="742"/>
      <c r="H63" s="743"/>
      <c r="I63" s="744"/>
      <c r="AI63" s="851" t="s">
        <v>1201</v>
      </c>
      <c r="AJ63" s="852"/>
      <c r="AK63" s="851" t="s">
        <v>1202</v>
      </c>
      <c r="AL63" s="852"/>
      <c r="AM63" s="856">
        <v>2390</v>
      </c>
      <c r="AN63" s="857"/>
      <c r="AO63" s="853"/>
      <c r="AP63" s="853"/>
      <c r="AQ63" s="853"/>
    </row>
    <row r="64" spans="1:43" ht="15.75" customHeight="1" x14ac:dyDescent="0.25">
      <c r="A64" s="755" t="s">
        <v>1092</v>
      </c>
      <c r="B64" s="756"/>
      <c r="C64" s="756"/>
      <c r="D64" s="757"/>
      <c r="E64" s="758">
        <f>SUM(E53:F63)</f>
        <v>23190</v>
      </c>
      <c r="F64" s="759"/>
      <c r="G64" s="760">
        <f>SUM(G53:I63)</f>
        <v>0</v>
      </c>
      <c r="H64" s="761"/>
      <c r="I64" s="762"/>
      <c r="AI64" s="851" t="s">
        <v>1202</v>
      </c>
      <c r="AJ64" s="852"/>
      <c r="AK64" s="851" t="s">
        <v>1203</v>
      </c>
      <c r="AL64" s="852"/>
      <c r="AM64" s="856">
        <v>1200</v>
      </c>
      <c r="AN64" s="857"/>
      <c r="AO64" s="853"/>
      <c r="AP64" s="853"/>
      <c r="AQ64" s="853"/>
    </row>
    <row r="65" spans="1:43" ht="15.75" customHeight="1" x14ac:dyDescent="0.25">
      <c r="A65" s="747" t="s">
        <v>1204</v>
      </c>
      <c r="B65" s="748"/>
      <c r="C65" s="748"/>
      <c r="D65" s="748"/>
      <c r="E65" s="748"/>
      <c r="F65" s="748"/>
      <c r="G65" s="748"/>
      <c r="H65" s="748"/>
      <c r="I65" s="749"/>
      <c r="AI65" s="851" t="s">
        <v>1203</v>
      </c>
      <c r="AJ65" s="852"/>
      <c r="AK65" s="851" t="s">
        <v>1205</v>
      </c>
      <c r="AL65" s="852"/>
      <c r="AM65" s="856">
        <v>1175</v>
      </c>
      <c r="AN65" s="857"/>
      <c r="AO65" s="853"/>
      <c r="AP65" s="853"/>
      <c r="AQ65" s="853"/>
    </row>
    <row r="66" spans="1:43" ht="15" customHeight="1" x14ac:dyDescent="0.25">
      <c r="A66" s="738" t="s">
        <v>1145</v>
      </c>
      <c r="B66" s="739"/>
      <c r="C66" s="738" t="s">
        <v>1206</v>
      </c>
      <c r="D66" s="739"/>
      <c r="E66" s="740">
        <v>1450</v>
      </c>
      <c r="F66" s="741"/>
      <c r="G66" s="742"/>
      <c r="H66" s="743"/>
      <c r="I66" s="744"/>
      <c r="AI66" s="851" t="s">
        <v>1205</v>
      </c>
      <c r="AJ66" s="852"/>
      <c r="AK66" s="851" t="s">
        <v>1207</v>
      </c>
      <c r="AL66" s="852"/>
      <c r="AM66" s="856">
        <v>2395</v>
      </c>
      <c r="AN66" s="857"/>
      <c r="AO66" s="853"/>
      <c r="AP66" s="853"/>
      <c r="AQ66" s="853"/>
    </row>
    <row r="67" spans="1:43" ht="15" customHeight="1" x14ac:dyDescent="0.25">
      <c r="A67" s="738" t="s">
        <v>1206</v>
      </c>
      <c r="B67" s="739"/>
      <c r="C67" s="738" t="s">
        <v>1208</v>
      </c>
      <c r="D67" s="739"/>
      <c r="E67" s="740">
        <v>1760</v>
      </c>
      <c r="F67" s="741"/>
      <c r="G67" s="742"/>
      <c r="H67" s="743"/>
      <c r="I67" s="744"/>
      <c r="AI67" s="851" t="s">
        <v>1207</v>
      </c>
      <c r="AJ67" s="852"/>
      <c r="AK67" s="851" t="s">
        <v>1209</v>
      </c>
      <c r="AL67" s="852"/>
      <c r="AM67" s="856">
        <v>2270</v>
      </c>
      <c r="AN67" s="857"/>
      <c r="AO67" s="853"/>
      <c r="AP67" s="853"/>
      <c r="AQ67" s="853"/>
    </row>
    <row r="68" spans="1:43" ht="15" customHeight="1" x14ac:dyDescent="0.25">
      <c r="A68" s="738" t="s">
        <v>1208</v>
      </c>
      <c r="B68" s="739"/>
      <c r="C68" s="738" t="s">
        <v>1210</v>
      </c>
      <c r="D68" s="739"/>
      <c r="E68" s="740">
        <v>1315</v>
      </c>
      <c r="F68" s="741"/>
      <c r="G68" s="742"/>
      <c r="H68" s="743"/>
      <c r="I68" s="744"/>
      <c r="AI68" s="851" t="s">
        <v>1209</v>
      </c>
      <c r="AJ68" s="852"/>
      <c r="AK68" s="858"/>
      <c r="AL68" s="859"/>
      <c r="AM68" s="856">
        <v>50</v>
      </c>
      <c r="AN68" s="857"/>
      <c r="AO68" s="853"/>
      <c r="AP68" s="853"/>
      <c r="AQ68" s="853"/>
    </row>
    <row r="69" spans="1:43" ht="15" customHeight="1" x14ac:dyDescent="0.25">
      <c r="A69" s="402"/>
      <c r="B69" s="403"/>
      <c r="C69" s="402"/>
      <c r="D69" s="403"/>
      <c r="E69" s="404"/>
      <c r="F69" s="405"/>
      <c r="G69" s="406"/>
      <c r="H69" s="407"/>
      <c r="I69" s="408"/>
      <c r="AI69" s="854" t="s">
        <v>1211</v>
      </c>
      <c r="AJ69" s="855"/>
      <c r="AK69" s="855"/>
      <c r="AL69" s="855"/>
      <c r="AM69" s="825">
        <f>SUM(AM58:AN68)</f>
        <v>18780</v>
      </c>
      <c r="AN69" s="826"/>
      <c r="AO69" s="853"/>
      <c r="AP69" s="853"/>
      <c r="AQ69" s="853"/>
    </row>
    <row r="70" spans="1:43" ht="15" customHeight="1" x14ac:dyDescent="0.25">
      <c r="A70" s="738" t="s">
        <v>1210</v>
      </c>
      <c r="B70" s="739"/>
      <c r="C70" s="738" t="s">
        <v>1212</v>
      </c>
      <c r="D70" s="739"/>
      <c r="E70" s="740">
        <v>1780</v>
      </c>
      <c r="F70" s="741"/>
      <c r="G70" s="742"/>
      <c r="H70" s="743"/>
      <c r="I70" s="744"/>
      <c r="AI70" s="837" t="s">
        <v>1213</v>
      </c>
      <c r="AJ70" s="838"/>
      <c r="AK70" s="838"/>
      <c r="AL70" s="838"/>
      <c r="AM70" s="838"/>
      <c r="AN70" s="838"/>
      <c r="AO70" s="838"/>
      <c r="AP70" s="838"/>
      <c r="AQ70" s="839"/>
    </row>
    <row r="71" spans="1:43" ht="15" customHeight="1" x14ac:dyDescent="0.25">
      <c r="A71" s="738" t="s">
        <v>1212</v>
      </c>
      <c r="B71" s="739"/>
      <c r="C71" s="738" t="s">
        <v>1214</v>
      </c>
      <c r="D71" s="739"/>
      <c r="E71" s="740">
        <v>1235</v>
      </c>
      <c r="F71" s="741"/>
      <c r="G71" s="742"/>
      <c r="H71" s="743"/>
      <c r="I71" s="744"/>
      <c r="AI71" s="851" t="s">
        <v>1052</v>
      </c>
      <c r="AJ71" s="852"/>
      <c r="AK71" s="851" t="s">
        <v>1215</v>
      </c>
      <c r="AL71" s="852"/>
      <c r="AM71" s="856">
        <v>1655</v>
      </c>
      <c r="AN71" s="857"/>
      <c r="AO71" s="853"/>
      <c r="AP71" s="853"/>
      <c r="AQ71" s="853"/>
    </row>
    <row r="72" spans="1:43" ht="15" customHeight="1" x14ac:dyDescent="0.25">
      <c r="A72" s="738" t="s">
        <v>1214</v>
      </c>
      <c r="B72" s="739"/>
      <c r="C72" s="742"/>
      <c r="D72" s="744"/>
      <c r="E72" s="740">
        <v>50</v>
      </c>
      <c r="F72" s="741"/>
      <c r="G72" s="742"/>
      <c r="H72" s="743"/>
      <c r="I72" s="744"/>
      <c r="AI72" s="851" t="s">
        <v>1215</v>
      </c>
      <c r="AJ72" s="852"/>
      <c r="AK72" s="851" t="s">
        <v>1216</v>
      </c>
      <c r="AL72" s="852"/>
      <c r="AM72" s="856">
        <v>2395</v>
      </c>
      <c r="AN72" s="857"/>
      <c r="AO72" s="853"/>
      <c r="AP72" s="853"/>
      <c r="AQ72" s="853"/>
    </row>
    <row r="73" spans="1:43" ht="15.75" customHeight="1" x14ac:dyDescent="0.25">
      <c r="A73" s="755" t="s">
        <v>1121</v>
      </c>
      <c r="B73" s="756"/>
      <c r="C73" s="756"/>
      <c r="D73" s="757"/>
      <c r="E73" s="758">
        <f>SUM(E66:F72)</f>
        <v>7590</v>
      </c>
      <c r="F73" s="759"/>
      <c r="G73" s="760">
        <f>SUM(G66:I72)</f>
        <v>0</v>
      </c>
      <c r="H73" s="761"/>
      <c r="I73" s="762"/>
      <c r="AI73" s="851" t="s">
        <v>1216</v>
      </c>
      <c r="AJ73" s="852"/>
      <c r="AK73" s="851" t="s">
        <v>1217</v>
      </c>
      <c r="AL73" s="852"/>
      <c r="AM73" s="856">
        <v>1225</v>
      </c>
      <c r="AN73" s="857"/>
      <c r="AO73" s="853"/>
      <c r="AP73" s="853"/>
      <c r="AQ73" s="853"/>
    </row>
    <row r="74" spans="1:43" ht="15.75" customHeight="1" x14ac:dyDescent="0.25">
      <c r="A74" s="747" t="s">
        <v>1218</v>
      </c>
      <c r="B74" s="748"/>
      <c r="C74" s="748"/>
      <c r="D74" s="748"/>
      <c r="E74" s="748"/>
      <c r="F74" s="748"/>
      <c r="G74" s="748"/>
      <c r="H74" s="748"/>
      <c r="I74" s="749"/>
      <c r="AI74" s="851" t="s">
        <v>1217</v>
      </c>
      <c r="AJ74" s="852"/>
      <c r="AK74" s="851" t="s">
        <v>1219</v>
      </c>
      <c r="AL74" s="852"/>
      <c r="AM74" s="856">
        <v>4170</v>
      </c>
      <c r="AN74" s="857"/>
      <c r="AO74" s="853"/>
      <c r="AP74" s="853"/>
      <c r="AQ74" s="853"/>
    </row>
    <row r="75" spans="1:43" ht="15" customHeight="1" x14ac:dyDescent="0.25">
      <c r="A75" s="738" t="s">
        <v>1145</v>
      </c>
      <c r="B75" s="739"/>
      <c r="C75" s="738" t="s">
        <v>1220</v>
      </c>
      <c r="D75" s="739"/>
      <c r="E75" s="740">
        <v>1095</v>
      </c>
      <c r="F75" s="741"/>
      <c r="G75" s="742"/>
      <c r="H75" s="743"/>
      <c r="I75" s="744"/>
      <c r="AI75" s="851" t="s">
        <v>1219</v>
      </c>
      <c r="AJ75" s="852"/>
      <c r="AK75" s="851" t="s">
        <v>1221</v>
      </c>
      <c r="AL75" s="852"/>
      <c r="AM75" s="856">
        <v>4295</v>
      </c>
      <c r="AN75" s="857"/>
      <c r="AO75" s="853"/>
      <c r="AP75" s="853"/>
      <c r="AQ75" s="853"/>
    </row>
    <row r="76" spans="1:43" ht="15" customHeight="1" x14ac:dyDescent="0.25">
      <c r="A76" s="738" t="s">
        <v>1220</v>
      </c>
      <c r="B76" s="739"/>
      <c r="C76" s="738" t="s">
        <v>1222</v>
      </c>
      <c r="D76" s="739"/>
      <c r="E76" s="740">
        <v>1280</v>
      </c>
      <c r="F76" s="741"/>
      <c r="G76" s="742"/>
      <c r="H76" s="743"/>
      <c r="I76" s="744"/>
      <c r="AI76" s="851" t="s">
        <v>1221</v>
      </c>
      <c r="AJ76" s="852"/>
      <c r="AK76" s="851" t="s">
        <v>1223</v>
      </c>
      <c r="AL76" s="852"/>
      <c r="AM76" s="856">
        <v>1860</v>
      </c>
      <c r="AN76" s="857"/>
      <c r="AO76" s="853"/>
      <c r="AP76" s="853"/>
      <c r="AQ76" s="853"/>
    </row>
    <row r="77" spans="1:43" ht="15" customHeight="1" x14ac:dyDescent="0.25">
      <c r="A77" s="738" t="s">
        <v>1222</v>
      </c>
      <c r="B77" s="739"/>
      <c r="C77" s="738" t="s">
        <v>1224</v>
      </c>
      <c r="D77" s="739"/>
      <c r="E77" s="740">
        <v>2045</v>
      </c>
      <c r="F77" s="741"/>
      <c r="G77" s="742"/>
      <c r="H77" s="743"/>
      <c r="I77" s="744"/>
      <c r="AI77" s="851" t="s">
        <v>1223</v>
      </c>
      <c r="AJ77" s="852"/>
      <c r="AK77" s="851" t="s">
        <v>1225</v>
      </c>
      <c r="AL77" s="852"/>
      <c r="AM77" s="856">
        <v>2660</v>
      </c>
      <c r="AN77" s="857"/>
      <c r="AO77" s="853"/>
      <c r="AP77" s="853"/>
      <c r="AQ77" s="853"/>
    </row>
    <row r="78" spans="1:43" ht="15" customHeight="1" x14ac:dyDescent="0.25">
      <c r="A78" s="738" t="s">
        <v>1224</v>
      </c>
      <c r="B78" s="739"/>
      <c r="C78" s="738" t="s">
        <v>1226</v>
      </c>
      <c r="D78" s="739"/>
      <c r="E78" s="740">
        <v>1770</v>
      </c>
      <c r="F78" s="741"/>
      <c r="G78" s="742"/>
      <c r="H78" s="743"/>
      <c r="I78" s="744"/>
      <c r="AI78" s="851" t="s">
        <v>1225</v>
      </c>
      <c r="AJ78" s="852"/>
      <c r="AK78" s="851" t="s">
        <v>1227</v>
      </c>
      <c r="AL78" s="852"/>
      <c r="AM78" s="856">
        <v>3235</v>
      </c>
      <c r="AN78" s="857"/>
      <c r="AO78" s="853"/>
      <c r="AP78" s="853"/>
      <c r="AQ78" s="853"/>
    </row>
    <row r="79" spans="1:43" ht="15" customHeight="1" x14ac:dyDescent="0.25">
      <c r="A79" s="738" t="s">
        <v>1226</v>
      </c>
      <c r="B79" s="739"/>
      <c r="C79" s="738" t="s">
        <v>1228</v>
      </c>
      <c r="D79" s="739"/>
      <c r="E79" s="740">
        <v>2970</v>
      </c>
      <c r="F79" s="741"/>
      <c r="G79" s="742"/>
      <c r="H79" s="743"/>
      <c r="I79" s="744"/>
      <c r="AI79" s="851" t="s">
        <v>1227</v>
      </c>
      <c r="AJ79" s="852"/>
      <c r="AK79" s="851" t="s">
        <v>1229</v>
      </c>
      <c r="AL79" s="852"/>
      <c r="AM79" s="856">
        <v>2395</v>
      </c>
      <c r="AN79" s="857"/>
      <c r="AO79" s="853"/>
      <c r="AP79" s="853"/>
      <c r="AQ79" s="853"/>
    </row>
    <row r="80" spans="1:43" ht="15" customHeight="1" x14ac:dyDescent="0.25">
      <c r="A80" s="738" t="s">
        <v>1228</v>
      </c>
      <c r="B80" s="739"/>
      <c r="C80" s="742"/>
      <c r="D80" s="744"/>
      <c r="E80" s="740">
        <v>50</v>
      </c>
      <c r="F80" s="741"/>
      <c r="G80" s="742"/>
      <c r="H80" s="743"/>
      <c r="I80" s="744"/>
      <c r="AI80" s="851" t="s">
        <v>1229</v>
      </c>
      <c r="AJ80" s="852"/>
      <c r="AK80" s="851" t="s">
        <v>1230</v>
      </c>
      <c r="AL80" s="852"/>
      <c r="AM80" s="856">
        <v>1215</v>
      </c>
      <c r="AN80" s="857"/>
      <c r="AO80" s="853"/>
      <c r="AP80" s="853"/>
      <c r="AQ80" s="853"/>
    </row>
    <row r="81" spans="1:43" ht="15.75" customHeight="1" x14ac:dyDescent="0.25">
      <c r="A81" s="755" t="s">
        <v>1183</v>
      </c>
      <c r="B81" s="756"/>
      <c r="C81" s="756"/>
      <c r="D81" s="757"/>
      <c r="E81" s="758">
        <f>SUM(E75:F80)</f>
        <v>9210</v>
      </c>
      <c r="F81" s="759"/>
      <c r="G81" s="760">
        <f>SUM(G75:I80)</f>
        <v>0</v>
      </c>
      <c r="H81" s="761"/>
      <c r="I81" s="762"/>
      <c r="AI81" s="851" t="s">
        <v>1230</v>
      </c>
      <c r="AJ81" s="852"/>
      <c r="AK81" s="858"/>
      <c r="AL81" s="859"/>
      <c r="AM81" s="856">
        <v>50</v>
      </c>
      <c r="AN81" s="857"/>
      <c r="AO81" s="853"/>
      <c r="AP81" s="853"/>
      <c r="AQ81" s="853"/>
    </row>
    <row r="82" spans="1:43" ht="15.75" customHeight="1" x14ac:dyDescent="0.25">
      <c r="A82" s="747" t="s">
        <v>1191</v>
      </c>
      <c r="B82" s="748"/>
      <c r="C82" s="748"/>
      <c r="D82" s="748"/>
      <c r="E82" s="748"/>
      <c r="F82" s="748"/>
      <c r="G82" s="748"/>
      <c r="H82" s="748"/>
      <c r="I82" s="749"/>
      <c r="AI82" s="854" t="s">
        <v>1231</v>
      </c>
      <c r="AJ82" s="855"/>
      <c r="AK82" s="855"/>
      <c r="AL82" s="855"/>
      <c r="AM82" s="825">
        <f>SUM(AM71:AN81)</f>
        <v>25155</v>
      </c>
      <c r="AN82" s="826"/>
      <c r="AO82" s="853"/>
      <c r="AP82" s="853">
        <v>25155</v>
      </c>
      <c r="AQ82" s="853"/>
    </row>
    <row r="83" spans="1:43" ht="15" customHeight="1" x14ac:dyDescent="0.25">
      <c r="A83" s="738" t="s">
        <v>1145</v>
      </c>
      <c r="B83" s="739"/>
      <c r="C83" s="738" t="s">
        <v>1232</v>
      </c>
      <c r="D83" s="739"/>
      <c r="E83" s="740">
        <v>2970</v>
      </c>
      <c r="F83" s="741"/>
      <c r="G83" s="742"/>
      <c r="H83" s="743"/>
      <c r="I83" s="744"/>
      <c r="AI83" s="837" t="s">
        <v>1233</v>
      </c>
      <c r="AJ83" s="838"/>
      <c r="AK83" s="838"/>
      <c r="AL83" s="838"/>
      <c r="AM83" s="838"/>
      <c r="AN83" s="838"/>
      <c r="AO83" s="838"/>
      <c r="AP83" s="838"/>
      <c r="AQ83" s="839"/>
    </row>
    <row r="84" spans="1:43" ht="15" customHeight="1" x14ac:dyDescent="0.25">
      <c r="A84" s="738" t="s">
        <v>1232</v>
      </c>
      <c r="B84" s="739"/>
      <c r="C84" s="738" t="s">
        <v>1234</v>
      </c>
      <c r="D84" s="739"/>
      <c r="E84" s="740">
        <v>2565</v>
      </c>
      <c r="F84" s="741"/>
      <c r="G84" s="742"/>
      <c r="H84" s="743"/>
      <c r="I84" s="744"/>
      <c r="AI84" s="851" t="s">
        <v>1052</v>
      </c>
      <c r="AJ84" s="852"/>
      <c r="AK84" s="851" t="s">
        <v>1235</v>
      </c>
      <c r="AL84" s="852"/>
      <c r="AM84" s="856">
        <v>6670</v>
      </c>
      <c r="AN84" s="857"/>
      <c r="AO84" s="853"/>
      <c r="AP84" s="853"/>
      <c r="AQ84" s="853"/>
    </row>
    <row r="85" spans="1:43" ht="15" customHeight="1" x14ac:dyDescent="0.25">
      <c r="A85" s="738" t="s">
        <v>1234</v>
      </c>
      <c r="B85" s="739"/>
      <c r="C85" s="738" t="s">
        <v>1236</v>
      </c>
      <c r="D85" s="739"/>
      <c r="E85" s="740">
        <v>1505</v>
      </c>
      <c r="F85" s="741"/>
      <c r="G85" s="742"/>
      <c r="H85" s="743"/>
      <c r="I85" s="744"/>
      <c r="AI85" s="851" t="s">
        <v>1235</v>
      </c>
      <c r="AJ85" s="852"/>
      <c r="AK85" s="851" t="s">
        <v>1237</v>
      </c>
      <c r="AL85" s="852"/>
      <c r="AM85" s="856">
        <v>1625</v>
      </c>
      <c r="AN85" s="857"/>
      <c r="AO85" s="853"/>
      <c r="AP85" s="853"/>
      <c r="AQ85" s="853"/>
    </row>
    <row r="86" spans="1:43" ht="15" customHeight="1" x14ac:dyDescent="0.25">
      <c r="A86" s="738" t="s">
        <v>1236</v>
      </c>
      <c r="B86" s="739"/>
      <c r="C86" s="738" t="s">
        <v>1238</v>
      </c>
      <c r="D86" s="739"/>
      <c r="E86" s="740">
        <v>1705</v>
      </c>
      <c r="F86" s="741"/>
      <c r="G86" s="742"/>
      <c r="H86" s="743"/>
      <c r="I86" s="744"/>
      <c r="AI86" s="851" t="s">
        <v>1237</v>
      </c>
      <c r="AJ86" s="852"/>
      <c r="AK86" s="851" t="s">
        <v>1239</v>
      </c>
      <c r="AL86" s="852"/>
      <c r="AM86" s="856">
        <v>2805</v>
      </c>
      <c r="AN86" s="857"/>
      <c r="AO86" s="853"/>
      <c r="AP86" s="853"/>
      <c r="AQ86" s="853"/>
    </row>
    <row r="87" spans="1:43" ht="15" customHeight="1" x14ac:dyDescent="0.25">
      <c r="A87" s="738" t="s">
        <v>1238</v>
      </c>
      <c r="B87" s="739"/>
      <c r="C87" s="738" t="s">
        <v>1240</v>
      </c>
      <c r="D87" s="739"/>
      <c r="E87" s="740">
        <v>2200</v>
      </c>
      <c r="F87" s="741"/>
      <c r="G87" s="742"/>
      <c r="H87" s="743"/>
      <c r="I87" s="744"/>
      <c r="AI87" s="851" t="s">
        <v>1239</v>
      </c>
      <c r="AJ87" s="852"/>
      <c r="AK87" s="851" t="s">
        <v>1241</v>
      </c>
      <c r="AL87" s="852"/>
      <c r="AM87" s="856">
        <v>2495</v>
      </c>
      <c r="AN87" s="857"/>
      <c r="AO87" s="853"/>
      <c r="AP87" s="853"/>
      <c r="AQ87" s="853"/>
    </row>
    <row r="88" spans="1:43" ht="15" customHeight="1" x14ac:dyDescent="0.25">
      <c r="A88" s="738" t="s">
        <v>1240</v>
      </c>
      <c r="B88" s="739"/>
      <c r="C88" s="738" t="s">
        <v>1242</v>
      </c>
      <c r="D88" s="739"/>
      <c r="E88" s="740">
        <v>2495</v>
      </c>
      <c r="F88" s="741"/>
      <c r="G88" s="742"/>
      <c r="H88" s="743"/>
      <c r="I88" s="744"/>
      <c r="AI88" s="851" t="s">
        <v>1241</v>
      </c>
      <c r="AJ88" s="852"/>
      <c r="AK88" s="851" t="s">
        <v>1243</v>
      </c>
      <c r="AL88" s="852"/>
      <c r="AM88" s="856">
        <v>1210</v>
      </c>
      <c r="AN88" s="857"/>
      <c r="AO88" s="853"/>
      <c r="AP88" s="853"/>
      <c r="AQ88" s="853"/>
    </row>
    <row r="89" spans="1:43" ht="15" customHeight="1" x14ac:dyDescent="0.25">
      <c r="A89" s="738" t="s">
        <v>1242</v>
      </c>
      <c r="B89" s="739"/>
      <c r="C89" s="738" t="s">
        <v>1244</v>
      </c>
      <c r="D89" s="739"/>
      <c r="E89" s="740">
        <v>1920</v>
      </c>
      <c r="F89" s="741"/>
      <c r="G89" s="742"/>
      <c r="H89" s="743"/>
      <c r="I89" s="744"/>
      <c r="AI89" s="851" t="s">
        <v>1243</v>
      </c>
      <c r="AJ89" s="852"/>
      <c r="AK89" s="858"/>
      <c r="AL89" s="859"/>
      <c r="AM89" s="856">
        <v>50</v>
      </c>
      <c r="AN89" s="857"/>
      <c r="AO89" s="853"/>
      <c r="AP89" s="853"/>
      <c r="AQ89" s="853"/>
    </row>
    <row r="90" spans="1:43" ht="15" customHeight="1" x14ac:dyDescent="0.25">
      <c r="A90" s="738" t="s">
        <v>1244</v>
      </c>
      <c r="B90" s="739"/>
      <c r="C90" s="738" t="s">
        <v>1245</v>
      </c>
      <c r="D90" s="739"/>
      <c r="E90" s="740">
        <v>1090</v>
      </c>
      <c r="F90" s="741"/>
      <c r="G90" s="742"/>
      <c r="H90" s="743"/>
      <c r="I90" s="744"/>
      <c r="AI90" s="854" t="s">
        <v>1246</v>
      </c>
      <c r="AJ90" s="855"/>
      <c r="AK90" s="855"/>
      <c r="AL90" s="855"/>
      <c r="AM90" s="825">
        <f>SUM(AM84:AN89)</f>
        <v>14855</v>
      </c>
      <c r="AN90" s="826"/>
      <c r="AO90" s="853"/>
      <c r="AP90" s="853">
        <v>14855</v>
      </c>
      <c r="AQ90" s="853"/>
    </row>
    <row r="91" spans="1:43" ht="15" customHeight="1" x14ac:dyDescent="0.25">
      <c r="A91" s="738" t="s">
        <v>1245</v>
      </c>
      <c r="B91" s="739"/>
      <c r="C91" s="738" t="s">
        <v>1247</v>
      </c>
      <c r="D91" s="739"/>
      <c r="E91" s="740">
        <v>1125</v>
      </c>
      <c r="F91" s="741"/>
      <c r="G91" s="742"/>
      <c r="H91" s="743"/>
      <c r="I91" s="744"/>
      <c r="AI91" s="837" t="s">
        <v>1248</v>
      </c>
      <c r="AJ91" s="838"/>
      <c r="AK91" s="838"/>
      <c r="AL91" s="838"/>
      <c r="AM91" s="838"/>
      <c r="AN91" s="838"/>
      <c r="AO91" s="838"/>
      <c r="AP91" s="838"/>
      <c r="AQ91" s="839"/>
    </row>
    <row r="92" spans="1:43" ht="15" customHeight="1" x14ac:dyDescent="0.25">
      <c r="A92" s="738" t="s">
        <v>1247</v>
      </c>
      <c r="B92" s="739"/>
      <c r="C92" s="742"/>
      <c r="D92" s="744"/>
      <c r="E92" s="740">
        <v>50</v>
      </c>
      <c r="F92" s="741"/>
      <c r="G92" s="742"/>
      <c r="H92" s="743"/>
      <c r="I92" s="744"/>
      <c r="AI92" s="851" t="s">
        <v>1052</v>
      </c>
      <c r="AJ92" s="852"/>
      <c r="AK92" s="851" t="s">
        <v>1249</v>
      </c>
      <c r="AL92" s="852"/>
      <c r="AM92" s="856">
        <v>740</v>
      </c>
      <c r="AN92" s="857"/>
      <c r="AO92" s="853"/>
      <c r="AP92" s="853"/>
      <c r="AQ92" s="853"/>
    </row>
    <row r="93" spans="1:43" ht="15.75" customHeight="1" x14ac:dyDescent="0.25">
      <c r="A93" s="755" t="s">
        <v>1211</v>
      </c>
      <c r="B93" s="756"/>
      <c r="C93" s="756"/>
      <c r="D93" s="757"/>
      <c r="E93" s="758">
        <f>SUM(E83:F92)</f>
        <v>17625</v>
      </c>
      <c r="F93" s="759"/>
      <c r="G93" s="760">
        <f>SUM(G83:I92)</f>
        <v>0</v>
      </c>
      <c r="H93" s="761"/>
      <c r="I93" s="762"/>
      <c r="AI93" s="851" t="s">
        <v>1249</v>
      </c>
      <c r="AJ93" s="852"/>
      <c r="AK93" s="851" t="s">
        <v>1250</v>
      </c>
      <c r="AL93" s="852"/>
      <c r="AM93" s="856">
        <v>1200</v>
      </c>
      <c r="AN93" s="857"/>
      <c r="AO93" s="853"/>
      <c r="AP93" s="853"/>
      <c r="AQ93" s="853"/>
    </row>
    <row r="94" spans="1:43" x14ac:dyDescent="0.25">
      <c r="A94" s="780"/>
      <c r="B94" s="780"/>
      <c r="C94" s="780"/>
      <c r="D94" s="780"/>
      <c r="E94" s="780"/>
      <c r="F94" s="780"/>
      <c r="G94" s="780"/>
      <c r="H94" s="780"/>
      <c r="I94" s="780"/>
      <c r="AI94" s="851" t="s">
        <v>1250</v>
      </c>
      <c r="AJ94" s="852"/>
      <c r="AK94" s="851" t="s">
        <v>1251</v>
      </c>
      <c r="AL94" s="852"/>
      <c r="AM94" s="856">
        <v>2400</v>
      </c>
      <c r="AN94" s="857"/>
      <c r="AO94" s="853"/>
      <c r="AP94" s="853"/>
      <c r="AQ94" s="853"/>
    </row>
    <row r="95" spans="1:43" ht="15.75" customHeight="1" x14ac:dyDescent="0.25">
      <c r="A95" s="766" t="s">
        <v>1252</v>
      </c>
      <c r="B95" s="767"/>
      <c r="C95" s="767"/>
      <c r="D95" s="768"/>
      <c r="E95" s="758">
        <f>SUM(E51,E64,E73,E81,E93)</f>
        <v>74955</v>
      </c>
      <c r="F95" s="759"/>
      <c r="G95" s="760">
        <f>SUM(G51,G64,G73,G81,G93)</f>
        <v>0</v>
      </c>
      <c r="H95" s="761"/>
      <c r="I95" s="762"/>
      <c r="AI95" s="851" t="s">
        <v>1251</v>
      </c>
      <c r="AJ95" s="852"/>
      <c r="AK95" s="851" t="s">
        <v>1253</v>
      </c>
      <c r="AL95" s="852"/>
      <c r="AM95" s="856">
        <v>1175</v>
      </c>
      <c r="AN95" s="857"/>
      <c r="AO95" s="853"/>
      <c r="AP95" s="853"/>
      <c r="AQ95" s="853"/>
    </row>
    <row r="96" spans="1:43" ht="15.75" customHeight="1" x14ac:dyDescent="0.25">
      <c r="AI96" s="851" t="s">
        <v>1253</v>
      </c>
      <c r="AJ96" s="852"/>
      <c r="AK96" s="851" t="s">
        <v>1254</v>
      </c>
      <c r="AL96" s="852"/>
      <c r="AM96" s="856">
        <v>1200</v>
      </c>
      <c r="AN96" s="857"/>
      <c r="AO96" s="853"/>
      <c r="AP96" s="853"/>
      <c r="AQ96" s="853"/>
    </row>
    <row r="97" spans="35:43" x14ac:dyDescent="0.25">
      <c r="AI97" s="851" t="s">
        <v>1254</v>
      </c>
      <c r="AJ97" s="852"/>
      <c r="AK97" s="851" t="s">
        <v>1255</v>
      </c>
      <c r="AL97" s="852"/>
      <c r="AM97" s="856">
        <v>2395</v>
      </c>
      <c r="AN97" s="857"/>
      <c r="AO97" s="853"/>
      <c r="AP97" s="853"/>
      <c r="AQ97" s="853"/>
    </row>
    <row r="98" spans="35:43" x14ac:dyDescent="0.25">
      <c r="AI98" s="851" t="s">
        <v>1255</v>
      </c>
      <c r="AJ98" s="852"/>
      <c r="AK98" s="851" t="s">
        <v>1256</v>
      </c>
      <c r="AL98" s="852"/>
      <c r="AM98" s="856">
        <v>1175</v>
      </c>
      <c r="AN98" s="857"/>
      <c r="AO98" s="853"/>
      <c r="AP98" s="853"/>
      <c r="AQ98" s="853"/>
    </row>
    <row r="99" spans="35:43" x14ac:dyDescent="0.25">
      <c r="AI99" s="851" t="s">
        <v>1256</v>
      </c>
      <c r="AJ99" s="852"/>
      <c r="AK99" s="851" t="s">
        <v>1257</v>
      </c>
      <c r="AL99" s="852"/>
      <c r="AM99" s="856">
        <v>1200</v>
      </c>
      <c r="AN99" s="857"/>
      <c r="AO99" s="853"/>
      <c r="AP99" s="853"/>
      <c r="AQ99" s="853"/>
    </row>
    <row r="100" spans="35:43" x14ac:dyDescent="0.25">
      <c r="AI100" s="851" t="s">
        <v>1257</v>
      </c>
      <c r="AJ100" s="852"/>
      <c r="AK100" s="858"/>
      <c r="AL100" s="859"/>
      <c r="AM100" s="856">
        <v>50</v>
      </c>
      <c r="AN100" s="857"/>
      <c r="AO100" s="853"/>
      <c r="AP100" s="853"/>
      <c r="AQ100" s="853"/>
    </row>
    <row r="101" spans="35:43" ht="15.75" customHeight="1" x14ac:dyDescent="0.25">
      <c r="AI101" s="854" t="s">
        <v>1258</v>
      </c>
      <c r="AJ101" s="855"/>
      <c r="AK101" s="855"/>
      <c r="AL101" s="855"/>
      <c r="AM101" s="825">
        <f>SUM(AM92:AN100)</f>
        <v>11535</v>
      </c>
      <c r="AN101" s="826"/>
      <c r="AO101" s="853"/>
      <c r="AP101" s="853"/>
      <c r="AQ101" s="853"/>
    </row>
    <row r="102" spans="35:43" ht="39" customHeight="1" x14ac:dyDescent="0.25">
      <c r="AI102" s="854" t="s">
        <v>1259</v>
      </c>
      <c r="AJ102" s="855"/>
      <c r="AK102" s="855"/>
      <c r="AL102" s="855"/>
      <c r="AM102" s="825">
        <f>SUM(AM17,AM30,AM43,AM56,AM69,AM82,AM90,AM101)</f>
        <v>142770</v>
      </c>
      <c r="AN102" s="826"/>
      <c r="AO102" s="853"/>
      <c r="AP102" s="853">
        <v>142770</v>
      </c>
      <c r="AQ102" s="853"/>
    </row>
    <row r="106" spans="35:43" ht="15.75" customHeight="1" x14ac:dyDescent="0.25"/>
  </sheetData>
  <mergeCells count="1013">
    <mergeCell ref="AO75:AQ75"/>
    <mergeCell ref="AO76:AQ76"/>
    <mergeCell ref="AO77:AQ77"/>
    <mergeCell ref="AO78:AQ78"/>
    <mergeCell ref="AI69:AL69"/>
    <mergeCell ref="AI82:AL82"/>
    <mergeCell ref="AI90:AL90"/>
    <mergeCell ref="AI101:AL101"/>
    <mergeCell ref="AM69:AN69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4:AN84"/>
    <mergeCell ref="AM85:AN85"/>
    <mergeCell ref="AI75:AJ75"/>
    <mergeCell ref="AK75:AL75"/>
    <mergeCell ref="AI76:AJ76"/>
    <mergeCell ref="AK76:AL76"/>
    <mergeCell ref="AI77:AJ77"/>
    <mergeCell ref="AK77:AL77"/>
    <mergeCell ref="AI78:AJ78"/>
    <mergeCell ref="AK78:AL78"/>
    <mergeCell ref="AI79:AJ79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5:AN45"/>
    <mergeCell ref="AI33:AJ33"/>
    <mergeCell ref="AK33:AL33"/>
    <mergeCell ref="AI34:AJ34"/>
    <mergeCell ref="AK34:AL34"/>
    <mergeCell ref="AO33:AQ33"/>
    <mergeCell ref="AO34:AQ34"/>
    <mergeCell ref="AI35:AJ35"/>
    <mergeCell ref="AK35:AL35"/>
    <mergeCell ref="AI36:AJ36"/>
    <mergeCell ref="AK36:AL36"/>
    <mergeCell ref="AO35:AQ35"/>
    <mergeCell ref="AO36:AQ36"/>
    <mergeCell ref="AO37:AQ37"/>
    <mergeCell ref="AO38:AQ38"/>
    <mergeCell ref="AO39:AQ39"/>
    <mergeCell ref="AI37:AJ37"/>
    <mergeCell ref="AK37:AL37"/>
    <mergeCell ref="AO40:AQ40"/>
    <mergeCell ref="AO41:AQ41"/>
    <mergeCell ref="AO42:AQ42"/>
    <mergeCell ref="AI19:AJ19"/>
    <mergeCell ref="AK19:AL19"/>
    <mergeCell ref="AI18:AQ18"/>
    <mergeCell ref="AI31:AQ31"/>
    <mergeCell ref="AI44:AQ44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O19:AQ19"/>
    <mergeCell ref="AO20:AQ20"/>
    <mergeCell ref="AO21:AQ21"/>
    <mergeCell ref="AO22:AQ22"/>
    <mergeCell ref="AI20:AJ20"/>
    <mergeCell ref="AK20:AL20"/>
    <mergeCell ref="AI21:AJ21"/>
    <mergeCell ref="AK21:AL21"/>
    <mergeCell ref="AI22:AJ22"/>
    <mergeCell ref="AK22:AL22"/>
    <mergeCell ref="AI23:AJ23"/>
    <mergeCell ref="AK23:AL23"/>
    <mergeCell ref="AO23:AQ23"/>
    <mergeCell ref="AI24:AJ24"/>
    <mergeCell ref="AK24:AL24"/>
    <mergeCell ref="AI25:AJ25"/>
    <mergeCell ref="AK25:AL25"/>
    <mergeCell ref="AO24:AQ24"/>
    <mergeCell ref="AO25:AQ25"/>
    <mergeCell ref="AI26:AJ26"/>
    <mergeCell ref="AK26:AL26"/>
    <mergeCell ref="AI27:AJ27"/>
    <mergeCell ref="AK27:AL27"/>
    <mergeCell ref="AO26:AQ26"/>
    <mergeCell ref="AO27:AQ27"/>
    <mergeCell ref="AI28:AJ28"/>
    <mergeCell ref="AK28:AL28"/>
    <mergeCell ref="AI29:AJ29"/>
    <mergeCell ref="AK29:AL29"/>
    <mergeCell ref="AO28:AQ28"/>
    <mergeCell ref="AO29:AQ29"/>
    <mergeCell ref="AI32:AJ32"/>
    <mergeCell ref="AK32:AL32"/>
    <mergeCell ref="AO30:AQ30"/>
    <mergeCell ref="AO32:AQ32"/>
    <mergeCell ref="AI30:AL30"/>
    <mergeCell ref="AM30:AN30"/>
    <mergeCell ref="AM32:AN32"/>
    <mergeCell ref="AI38:AJ38"/>
    <mergeCell ref="AK38:AL38"/>
    <mergeCell ref="AI39:AJ39"/>
    <mergeCell ref="AK39:AL39"/>
    <mergeCell ref="AI40:AJ40"/>
    <mergeCell ref="AK40:AL40"/>
    <mergeCell ref="AI41:AJ41"/>
    <mergeCell ref="AK41:AL41"/>
    <mergeCell ref="AI42:AJ42"/>
    <mergeCell ref="AK42:AL42"/>
    <mergeCell ref="AO43:AQ43"/>
    <mergeCell ref="AI45:AJ45"/>
    <mergeCell ref="AK45:AL45"/>
    <mergeCell ref="AI46:AJ46"/>
    <mergeCell ref="AK46:AL46"/>
    <mergeCell ref="AM46:AN46"/>
    <mergeCell ref="AO45:AQ45"/>
    <mergeCell ref="AO46:AQ46"/>
    <mergeCell ref="AI47:AJ47"/>
    <mergeCell ref="AK47:AL47"/>
    <mergeCell ref="AI48:AJ48"/>
    <mergeCell ref="AK48:AL48"/>
    <mergeCell ref="AM47:AN47"/>
    <mergeCell ref="AM48:AN48"/>
    <mergeCell ref="AO47:AQ47"/>
    <mergeCell ref="AO48:AQ48"/>
    <mergeCell ref="AI49:AJ49"/>
    <mergeCell ref="AK49:AL49"/>
    <mergeCell ref="AI43:AL43"/>
    <mergeCell ref="AI50:AJ50"/>
    <mergeCell ref="AK50:AL50"/>
    <mergeCell ref="AM49:AN49"/>
    <mergeCell ref="AM50:AN50"/>
    <mergeCell ref="AO49:AQ49"/>
    <mergeCell ref="AO50:AQ50"/>
    <mergeCell ref="AI51:AJ51"/>
    <mergeCell ref="AK51:AL51"/>
    <mergeCell ref="AI52:AJ52"/>
    <mergeCell ref="AK52:AL52"/>
    <mergeCell ref="AM51:AN51"/>
    <mergeCell ref="AM52:AN52"/>
    <mergeCell ref="AO51:AQ51"/>
    <mergeCell ref="AO52:AQ52"/>
    <mergeCell ref="AI53:AJ53"/>
    <mergeCell ref="AK53:AL53"/>
    <mergeCell ref="AI54:AJ54"/>
    <mergeCell ref="AK54:AL54"/>
    <mergeCell ref="AM53:AN53"/>
    <mergeCell ref="AM54:AN54"/>
    <mergeCell ref="AO53:AQ53"/>
    <mergeCell ref="AO54:AQ54"/>
    <mergeCell ref="AI55:AJ55"/>
    <mergeCell ref="AK55:AL55"/>
    <mergeCell ref="AM55:AN55"/>
    <mergeCell ref="AM56:AN56"/>
    <mergeCell ref="AO55:AQ55"/>
    <mergeCell ref="AO56:AQ56"/>
    <mergeCell ref="AI58:AJ58"/>
    <mergeCell ref="AK58:AL58"/>
    <mergeCell ref="AI59:AJ59"/>
    <mergeCell ref="AK59:AL59"/>
    <mergeCell ref="AM58:AN58"/>
    <mergeCell ref="AM59:AN59"/>
    <mergeCell ref="AO58:AQ58"/>
    <mergeCell ref="AO59:AQ59"/>
    <mergeCell ref="AI60:AJ60"/>
    <mergeCell ref="AK60:AL60"/>
    <mergeCell ref="AI61:AJ61"/>
    <mergeCell ref="AK61:AL61"/>
    <mergeCell ref="AM60:AN60"/>
    <mergeCell ref="AM61:AN61"/>
    <mergeCell ref="AO60:AQ60"/>
    <mergeCell ref="AO61:AQ61"/>
    <mergeCell ref="AI57:AQ57"/>
    <mergeCell ref="AI56:AL56"/>
    <mergeCell ref="AI62:AJ62"/>
    <mergeCell ref="AK62:AL62"/>
    <mergeCell ref="AI63:AJ63"/>
    <mergeCell ref="AK63:AL63"/>
    <mergeCell ref="AM62:AN62"/>
    <mergeCell ref="AM63:AN63"/>
    <mergeCell ref="AO62:AQ62"/>
    <mergeCell ref="AO63:AQ63"/>
    <mergeCell ref="AI64:AJ64"/>
    <mergeCell ref="AK64:AL64"/>
    <mergeCell ref="AI65:AJ65"/>
    <mergeCell ref="AK65:AL65"/>
    <mergeCell ref="AM64:AN64"/>
    <mergeCell ref="AM65:AN65"/>
    <mergeCell ref="AO64:AQ64"/>
    <mergeCell ref="AO65:AQ65"/>
    <mergeCell ref="AI66:AJ66"/>
    <mergeCell ref="AK66:AL66"/>
    <mergeCell ref="AI67:AJ67"/>
    <mergeCell ref="AK67:AL67"/>
    <mergeCell ref="AM66:AN66"/>
    <mergeCell ref="AM67:AN67"/>
    <mergeCell ref="AO66:AQ66"/>
    <mergeCell ref="AO67:AQ67"/>
    <mergeCell ref="AI68:AJ68"/>
    <mergeCell ref="AK68:AL68"/>
    <mergeCell ref="AM68:AN68"/>
    <mergeCell ref="AO68:AQ68"/>
    <mergeCell ref="AI71:AJ71"/>
    <mergeCell ref="AK71:AL71"/>
    <mergeCell ref="AI72:AJ72"/>
    <mergeCell ref="AK72:AL72"/>
    <mergeCell ref="AI73:AJ73"/>
    <mergeCell ref="AK73:AL73"/>
    <mergeCell ref="AI74:AJ74"/>
    <mergeCell ref="AK74:AL74"/>
    <mergeCell ref="AI70:AQ70"/>
    <mergeCell ref="AO69:AQ69"/>
    <mergeCell ref="AO71:AQ71"/>
    <mergeCell ref="AO72:AQ72"/>
    <mergeCell ref="AO73:AQ73"/>
    <mergeCell ref="AO74:AQ74"/>
    <mergeCell ref="AK79:AL79"/>
    <mergeCell ref="AO79:AQ79"/>
    <mergeCell ref="AI80:AJ80"/>
    <mergeCell ref="AK80:AL80"/>
    <mergeCell ref="AI81:AJ81"/>
    <mergeCell ref="AK81:AL81"/>
    <mergeCell ref="AO80:AQ80"/>
    <mergeCell ref="AO81:AQ81"/>
    <mergeCell ref="AI84:AJ84"/>
    <mergeCell ref="AK84:AL84"/>
    <mergeCell ref="AM86:AN86"/>
    <mergeCell ref="AM87:AN87"/>
    <mergeCell ref="AI83:AQ83"/>
    <mergeCell ref="AM88:AN88"/>
    <mergeCell ref="AO84:AQ84"/>
    <mergeCell ref="AO85:AQ85"/>
    <mergeCell ref="AO86:AQ86"/>
    <mergeCell ref="AO87:AQ87"/>
    <mergeCell ref="AO88:AQ88"/>
    <mergeCell ref="AO82:AQ82"/>
    <mergeCell ref="AI85:AJ85"/>
    <mergeCell ref="AK85:AL85"/>
    <mergeCell ref="AI86:AJ86"/>
    <mergeCell ref="AK86:AL86"/>
    <mergeCell ref="AI87:AJ87"/>
    <mergeCell ref="AK87:AL87"/>
    <mergeCell ref="AI88:AJ88"/>
    <mergeCell ref="AK88:AL88"/>
    <mergeCell ref="AI89:AJ89"/>
    <mergeCell ref="AK89:AL89"/>
    <mergeCell ref="AM89:AN89"/>
    <mergeCell ref="AM90:AN90"/>
    <mergeCell ref="AO89:AQ89"/>
    <mergeCell ref="AO90:AQ90"/>
    <mergeCell ref="AI92:AJ92"/>
    <mergeCell ref="AK92:AL92"/>
    <mergeCell ref="AI93:AJ93"/>
    <mergeCell ref="AK93:AL93"/>
    <mergeCell ref="AM92:AN92"/>
    <mergeCell ref="AM93:AN93"/>
    <mergeCell ref="AO92:AQ92"/>
    <mergeCell ref="AO93:AQ93"/>
    <mergeCell ref="AI94:AJ94"/>
    <mergeCell ref="AK94:AL94"/>
    <mergeCell ref="AI95:AJ95"/>
    <mergeCell ref="AK95:AL95"/>
    <mergeCell ref="AM94:AN94"/>
    <mergeCell ref="AM95:AN95"/>
    <mergeCell ref="AO94:AQ94"/>
    <mergeCell ref="AO95:AQ95"/>
    <mergeCell ref="AI91:AQ91"/>
    <mergeCell ref="AI96:AJ96"/>
    <mergeCell ref="AK96:AL96"/>
    <mergeCell ref="AI97:AJ97"/>
    <mergeCell ref="AK97:AL97"/>
    <mergeCell ref="AM96:AN96"/>
    <mergeCell ref="AM97:AN97"/>
    <mergeCell ref="AO96:AQ96"/>
    <mergeCell ref="AO97:AQ97"/>
    <mergeCell ref="AI98:AJ98"/>
    <mergeCell ref="AK98:AL98"/>
    <mergeCell ref="AI99:AJ99"/>
    <mergeCell ref="AK99:AL99"/>
    <mergeCell ref="AM98:AN98"/>
    <mergeCell ref="AM99:AN99"/>
    <mergeCell ref="AO98:AQ98"/>
    <mergeCell ref="AO99:AQ99"/>
    <mergeCell ref="AI100:AJ100"/>
    <mergeCell ref="AK100:AL100"/>
    <mergeCell ref="AM100:AN100"/>
    <mergeCell ref="AM101:AN101"/>
    <mergeCell ref="AO100:AQ100"/>
    <mergeCell ref="AO101:AQ101"/>
    <mergeCell ref="AI102:AL102"/>
    <mergeCell ref="AO102:AQ102"/>
    <mergeCell ref="AM102:AN102"/>
    <mergeCell ref="AO11:AQ11"/>
    <mergeCell ref="AO12:AQ12"/>
    <mergeCell ref="AO13:AQ13"/>
    <mergeCell ref="AO14:AQ14"/>
    <mergeCell ref="AO15:AQ15"/>
    <mergeCell ref="AO16:AQ16"/>
    <mergeCell ref="AI17:AL17"/>
    <mergeCell ref="AM17:AN17"/>
    <mergeCell ref="AO17:AQ17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O6:AQ6"/>
    <mergeCell ref="AO7:AQ7"/>
    <mergeCell ref="AO8:AQ8"/>
    <mergeCell ref="AI16:AJ16"/>
    <mergeCell ref="AK16:AL16"/>
    <mergeCell ref="AI13:AJ13"/>
    <mergeCell ref="AK13:AL13"/>
    <mergeCell ref="AI14:AJ14"/>
    <mergeCell ref="AK14:AL14"/>
    <mergeCell ref="AI11:AJ11"/>
    <mergeCell ref="AK11:AL11"/>
    <mergeCell ref="AI12:AJ12"/>
    <mergeCell ref="AK12:AL12"/>
    <mergeCell ref="Y2:AA2"/>
    <mergeCell ref="AI2:AK2"/>
    <mergeCell ref="AI3:AQ3"/>
    <mergeCell ref="AI4:AJ4"/>
    <mergeCell ref="AK4:AL4"/>
    <mergeCell ref="AM4:AN4"/>
    <mergeCell ref="AO4:AQ4"/>
    <mergeCell ref="AI5:AQ5"/>
    <mergeCell ref="AI15:AJ15"/>
    <mergeCell ref="AK15:AL15"/>
    <mergeCell ref="AI9:AJ9"/>
    <mergeCell ref="AK9:AL9"/>
    <mergeCell ref="AI10:AJ10"/>
    <mergeCell ref="AK10:AL10"/>
    <mergeCell ref="AI7:AJ7"/>
    <mergeCell ref="AK7:AL7"/>
    <mergeCell ref="AI8:AJ8"/>
    <mergeCell ref="AK8:AL8"/>
    <mergeCell ref="AI6:AJ6"/>
    <mergeCell ref="AK6:AL6"/>
    <mergeCell ref="AO9:AQ9"/>
    <mergeCell ref="AO10:AQ10"/>
    <mergeCell ref="Y5:AG5"/>
    <mergeCell ref="AE11:AG11"/>
    <mergeCell ref="Y12:Z12"/>
    <mergeCell ref="Y40:AB40"/>
    <mergeCell ref="Y41:AB41"/>
    <mergeCell ref="Y3:AG3"/>
    <mergeCell ref="Y4:Z4"/>
    <mergeCell ref="AA4:AB4"/>
    <mergeCell ref="AC4:AD4"/>
    <mergeCell ref="AE4:AG4"/>
    <mergeCell ref="Y6:Z6"/>
    <mergeCell ref="AA6:AB6"/>
    <mergeCell ref="AC6:AD6"/>
    <mergeCell ref="AE6:AG6"/>
    <mergeCell ref="Y7:Z7"/>
    <mergeCell ref="AA7:AB7"/>
    <mergeCell ref="AC7:AD7"/>
    <mergeCell ref="AE7:AG7"/>
    <mergeCell ref="Y8:Z8"/>
    <mergeCell ref="AA8:AB8"/>
    <mergeCell ref="AC8:AD8"/>
    <mergeCell ref="AE8:AG8"/>
    <mergeCell ref="Y9:Z9"/>
    <mergeCell ref="AA9:AB9"/>
    <mergeCell ref="AC9:AD9"/>
    <mergeCell ref="AE9:AG9"/>
    <mergeCell ref="Y10:Z10"/>
    <mergeCell ref="AA10:AB10"/>
    <mergeCell ref="AC10:AD10"/>
    <mergeCell ref="AE10:AG10"/>
    <mergeCell ref="Y11:Z11"/>
    <mergeCell ref="AA11:AB11"/>
    <mergeCell ref="AC11:AD11"/>
    <mergeCell ref="AA12:AB12"/>
    <mergeCell ref="AC12:AD12"/>
    <mergeCell ref="AE12:AG12"/>
    <mergeCell ref="Y13:Z13"/>
    <mergeCell ref="AA13:AB13"/>
    <mergeCell ref="AC13:AD13"/>
    <mergeCell ref="AE13:AG13"/>
    <mergeCell ref="Y14:Z14"/>
    <mergeCell ref="AA14:AB14"/>
    <mergeCell ref="AC14:AD14"/>
    <mergeCell ref="AE14:AG14"/>
    <mergeCell ref="Y15:Z15"/>
    <mergeCell ref="AA15:AB15"/>
    <mergeCell ref="AC15:AD15"/>
    <mergeCell ref="AE15:AG15"/>
    <mergeCell ref="AC16:AD16"/>
    <mergeCell ref="AE16:AG16"/>
    <mergeCell ref="Y16:AB16"/>
    <mergeCell ref="Y18:Z18"/>
    <mergeCell ref="AA18:AB18"/>
    <mergeCell ref="AC18:AD18"/>
    <mergeCell ref="AE18:AG18"/>
    <mergeCell ref="Y17:AG17"/>
    <mergeCell ref="Y19:Z19"/>
    <mergeCell ref="AA19:AB19"/>
    <mergeCell ref="AC19:AD19"/>
    <mergeCell ref="AE19:AG19"/>
    <mergeCell ref="Y20:Z20"/>
    <mergeCell ref="AA20:AB20"/>
    <mergeCell ref="AC20:AD20"/>
    <mergeCell ref="AE20:AG20"/>
    <mergeCell ref="Y21:Z21"/>
    <mergeCell ref="AA21:AB21"/>
    <mergeCell ref="AC21:AD21"/>
    <mergeCell ref="AE21:AG21"/>
    <mergeCell ref="Y22:Z22"/>
    <mergeCell ref="AA22:AB22"/>
    <mergeCell ref="AC22:AD22"/>
    <mergeCell ref="AE22:AG22"/>
    <mergeCell ref="Y23:Z23"/>
    <mergeCell ref="AA23:AB23"/>
    <mergeCell ref="AC23:AD23"/>
    <mergeCell ref="AE23:AG23"/>
    <mergeCell ref="Y24:Z24"/>
    <mergeCell ref="AA24:AB24"/>
    <mergeCell ref="AC24:AD24"/>
    <mergeCell ref="AE24:AG24"/>
    <mergeCell ref="Y25:Z25"/>
    <mergeCell ref="AA25:AB25"/>
    <mergeCell ref="AC25:AD25"/>
    <mergeCell ref="AE25:AG25"/>
    <mergeCell ref="Y26:Z26"/>
    <mergeCell ref="AA26:AB26"/>
    <mergeCell ref="AC26:AD26"/>
    <mergeCell ref="AE26:AG26"/>
    <mergeCell ref="AC27:AD27"/>
    <mergeCell ref="AE27:AG27"/>
    <mergeCell ref="Y29:Z29"/>
    <mergeCell ref="AA29:AB29"/>
    <mergeCell ref="AC29:AD29"/>
    <mergeCell ref="AE29:AG29"/>
    <mergeCell ref="Y30:Z30"/>
    <mergeCell ref="AA30:AB30"/>
    <mergeCell ref="AC30:AD30"/>
    <mergeCell ref="AE30:AG30"/>
    <mergeCell ref="Y31:Z31"/>
    <mergeCell ref="AA31:AB31"/>
    <mergeCell ref="AC31:AD31"/>
    <mergeCell ref="AE31:AG31"/>
    <mergeCell ref="Y32:Z32"/>
    <mergeCell ref="AA32:AB32"/>
    <mergeCell ref="AC32:AD32"/>
    <mergeCell ref="AE32:AG32"/>
    <mergeCell ref="Y28:AG28"/>
    <mergeCell ref="Y27:AB27"/>
    <mergeCell ref="Y33:Z33"/>
    <mergeCell ref="AA33:AB33"/>
    <mergeCell ref="AC33:AD33"/>
    <mergeCell ref="AE33:AG33"/>
    <mergeCell ref="Y34:Z34"/>
    <mergeCell ref="AA34:AB34"/>
    <mergeCell ref="AC34:AD34"/>
    <mergeCell ref="AE34:AG34"/>
    <mergeCell ref="Y35:Z35"/>
    <mergeCell ref="AA35:AB35"/>
    <mergeCell ref="AC35:AD35"/>
    <mergeCell ref="AE35:AG35"/>
    <mergeCell ref="Y36:Z36"/>
    <mergeCell ref="AA36:AB36"/>
    <mergeCell ref="AC36:AD36"/>
    <mergeCell ref="AE36:AG36"/>
    <mergeCell ref="Y37:Z37"/>
    <mergeCell ref="AA37:AB37"/>
    <mergeCell ref="AC37:AD37"/>
    <mergeCell ref="AE37:AG37"/>
    <mergeCell ref="Y38:Z38"/>
    <mergeCell ref="AA38:AB38"/>
    <mergeCell ref="AC38:AD38"/>
    <mergeCell ref="AE38:AG38"/>
    <mergeCell ref="Y39:Z39"/>
    <mergeCell ref="AA39:AB39"/>
    <mergeCell ref="AC39:AD39"/>
    <mergeCell ref="AE39:AG39"/>
    <mergeCell ref="AC40:AD40"/>
    <mergeCell ref="AE40:AG40"/>
    <mergeCell ref="AC41:AD41"/>
    <mergeCell ref="AE41:AG41"/>
    <mergeCell ref="R55:S55"/>
    <mergeCell ref="T55:V55"/>
    <mergeCell ref="N2:P2"/>
    <mergeCell ref="N3:V3"/>
    <mergeCell ref="N5:V5"/>
    <mergeCell ref="N17:Q17"/>
    <mergeCell ref="N18:V18"/>
    <mergeCell ref="N30:Q30"/>
    <mergeCell ref="N31:V31"/>
    <mergeCell ref="N39:Q39"/>
    <mergeCell ref="N40:V40"/>
    <mergeCell ref="N53:Q53"/>
    <mergeCell ref="N55:Q55"/>
    <mergeCell ref="R52:S52"/>
    <mergeCell ref="T52:V52"/>
    <mergeCell ref="R53:S53"/>
    <mergeCell ref="T53:V53"/>
    <mergeCell ref="R54:S54"/>
    <mergeCell ref="T54:V54"/>
    <mergeCell ref="N52:O52"/>
    <mergeCell ref="P52:Q52"/>
    <mergeCell ref="N54:O54"/>
    <mergeCell ref="P54:Q54"/>
    <mergeCell ref="N50:O50"/>
    <mergeCell ref="P50:Q50"/>
    <mergeCell ref="R50:S50"/>
    <mergeCell ref="T50:V50"/>
    <mergeCell ref="N51:O51"/>
    <mergeCell ref="P51:Q51"/>
    <mergeCell ref="R51:S51"/>
    <mergeCell ref="T51:V51"/>
    <mergeCell ref="N48:O48"/>
    <mergeCell ref="P48:Q48"/>
    <mergeCell ref="R48:S48"/>
    <mergeCell ref="T48:V48"/>
    <mergeCell ref="N49:O49"/>
    <mergeCell ref="P49:Q49"/>
    <mergeCell ref="R49:S49"/>
    <mergeCell ref="T49:V49"/>
    <mergeCell ref="N46:O46"/>
    <mergeCell ref="P46:Q46"/>
    <mergeCell ref="R46:S46"/>
    <mergeCell ref="T46:V46"/>
    <mergeCell ref="N47:O47"/>
    <mergeCell ref="P47:Q47"/>
    <mergeCell ref="R47:S47"/>
    <mergeCell ref="T47:V47"/>
    <mergeCell ref="N44:O44"/>
    <mergeCell ref="P44:Q44"/>
    <mergeCell ref="R44:S44"/>
    <mergeCell ref="T44:V44"/>
    <mergeCell ref="N45:O45"/>
    <mergeCell ref="P45:Q45"/>
    <mergeCell ref="R45:S45"/>
    <mergeCell ref="T45:V45"/>
    <mergeCell ref="N42:O42"/>
    <mergeCell ref="P42:Q42"/>
    <mergeCell ref="R42:S42"/>
    <mergeCell ref="T42:V42"/>
    <mergeCell ref="N43:O43"/>
    <mergeCell ref="P43:Q43"/>
    <mergeCell ref="R43:S43"/>
    <mergeCell ref="T43:V43"/>
    <mergeCell ref="N41:O41"/>
    <mergeCell ref="P41:Q41"/>
    <mergeCell ref="R41:S41"/>
    <mergeCell ref="T41:V41"/>
    <mergeCell ref="R38:S38"/>
    <mergeCell ref="T38:V38"/>
    <mergeCell ref="N38:O38"/>
    <mergeCell ref="P38:Q38"/>
    <mergeCell ref="R39:S39"/>
    <mergeCell ref="T39:V39"/>
    <mergeCell ref="N36:O36"/>
    <mergeCell ref="P36:Q36"/>
    <mergeCell ref="R36:S36"/>
    <mergeCell ref="T36:V36"/>
    <mergeCell ref="N37:O37"/>
    <mergeCell ref="P37:Q37"/>
    <mergeCell ref="R37:S37"/>
    <mergeCell ref="T37:V37"/>
    <mergeCell ref="N34:O34"/>
    <mergeCell ref="P34:Q34"/>
    <mergeCell ref="R34:S34"/>
    <mergeCell ref="T34:V34"/>
    <mergeCell ref="N35:O35"/>
    <mergeCell ref="P35:Q35"/>
    <mergeCell ref="R35:S35"/>
    <mergeCell ref="T35:V35"/>
    <mergeCell ref="R24:S24"/>
    <mergeCell ref="T24:V24"/>
    <mergeCell ref="P19:Q19"/>
    <mergeCell ref="R19:S19"/>
    <mergeCell ref="T19:V19"/>
    <mergeCell ref="N20:O20"/>
    <mergeCell ref="P20:Q20"/>
    <mergeCell ref="R20:S20"/>
    <mergeCell ref="T20:V20"/>
    <mergeCell ref="N32:O32"/>
    <mergeCell ref="P32:Q32"/>
    <mergeCell ref="R32:S32"/>
    <mergeCell ref="T32:V32"/>
    <mergeCell ref="N33:O33"/>
    <mergeCell ref="P33:Q33"/>
    <mergeCell ref="R33:S33"/>
    <mergeCell ref="T33:V33"/>
    <mergeCell ref="R29:S29"/>
    <mergeCell ref="T29:V29"/>
    <mergeCell ref="N29:O29"/>
    <mergeCell ref="P29:Q29"/>
    <mergeCell ref="R30:S30"/>
    <mergeCell ref="T30:V30"/>
    <mergeCell ref="N28:O28"/>
    <mergeCell ref="P28:Q28"/>
    <mergeCell ref="R28:S28"/>
    <mergeCell ref="T28:V28"/>
    <mergeCell ref="R16:S16"/>
    <mergeCell ref="T16:V16"/>
    <mergeCell ref="N16:O16"/>
    <mergeCell ref="P16:Q16"/>
    <mergeCell ref="R17:S17"/>
    <mergeCell ref="T17:V17"/>
    <mergeCell ref="N27:O27"/>
    <mergeCell ref="P27:Q27"/>
    <mergeCell ref="R27:S27"/>
    <mergeCell ref="T27:V27"/>
    <mergeCell ref="N6:O6"/>
    <mergeCell ref="P6:Q6"/>
    <mergeCell ref="R6:S6"/>
    <mergeCell ref="T6:V6"/>
    <mergeCell ref="N7:O7"/>
    <mergeCell ref="P7:Q7"/>
    <mergeCell ref="R7:S7"/>
    <mergeCell ref="T7:V7"/>
    <mergeCell ref="N25:O25"/>
    <mergeCell ref="P25:Q25"/>
    <mergeCell ref="R25:S25"/>
    <mergeCell ref="T25:V25"/>
    <mergeCell ref="N26:O26"/>
    <mergeCell ref="P26:Q26"/>
    <mergeCell ref="R26:S26"/>
    <mergeCell ref="T26:V26"/>
    <mergeCell ref="N23:O23"/>
    <mergeCell ref="P23:Q23"/>
    <mergeCell ref="R23:S23"/>
    <mergeCell ref="T23:V23"/>
    <mergeCell ref="N24:O24"/>
    <mergeCell ref="P24:Q24"/>
    <mergeCell ref="N4:O4"/>
    <mergeCell ref="P4:Q4"/>
    <mergeCell ref="R4:S4"/>
    <mergeCell ref="T4:V4"/>
    <mergeCell ref="N14:O14"/>
    <mergeCell ref="P14:Q14"/>
    <mergeCell ref="R14:S14"/>
    <mergeCell ref="T14:V14"/>
    <mergeCell ref="N15:O15"/>
    <mergeCell ref="P15:Q15"/>
    <mergeCell ref="R15:S15"/>
    <mergeCell ref="T15:V15"/>
    <mergeCell ref="N12:O12"/>
    <mergeCell ref="P12:Q12"/>
    <mergeCell ref="R12:S12"/>
    <mergeCell ref="T12:V12"/>
    <mergeCell ref="N13:O13"/>
    <mergeCell ref="P13:Q13"/>
    <mergeCell ref="R13:S13"/>
    <mergeCell ref="T13:V13"/>
    <mergeCell ref="N10:O10"/>
    <mergeCell ref="P10:Q10"/>
    <mergeCell ref="R10:S10"/>
    <mergeCell ref="T10:V10"/>
    <mergeCell ref="C24:D24"/>
    <mergeCell ref="E24:G24"/>
    <mergeCell ref="H24:K24"/>
    <mergeCell ref="A25:B25"/>
    <mergeCell ref="C25:D25"/>
    <mergeCell ref="E25:G25"/>
    <mergeCell ref="H25:K25"/>
    <mergeCell ref="A26:B26"/>
    <mergeCell ref="C26:D26"/>
    <mergeCell ref="E26:G26"/>
    <mergeCell ref="H26:K26"/>
    <mergeCell ref="N8:O8"/>
    <mergeCell ref="P8:Q8"/>
    <mergeCell ref="R8:S8"/>
    <mergeCell ref="T8:V8"/>
    <mergeCell ref="N9:O9"/>
    <mergeCell ref="P9:Q9"/>
    <mergeCell ref="R9:S9"/>
    <mergeCell ref="T9:V9"/>
    <mergeCell ref="N11:O11"/>
    <mergeCell ref="P11:Q11"/>
    <mergeCell ref="R11:S11"/>
    <mergeCell ref="T11:V11"/>
    <mergeCell ref="N21:O21"/>
    <mergeCell ref="P21:Q21"/>
    <mergeCell ref="R21:S21"/>
    <mergeCell ref="T21:V21"/>
    <mergeCell ref="N22:O22"/>
    <mergeCell ref="P22:Q22"/>
    <mergeCell ref="R22:S22"/>
    <mergeCell ref="T22:V22"/>
    <mergeCell ref="N19:O19"/>
    <mergeCell ref="A32:D32"/>
    <mergeCell ref="E32:G32"/>
    <mergeCell ref="H32:K32"/>
    <mergeCell ref="A29:B29"/>
    <mergeCell ref="C29:D29"/>
    <mergeCell ref="E29:G29"/>
    <mergeCell ref="H29:K29"/>
    <mergeCell ref="A30:D30"/>
    <mergeCell ref="E30:G30"/>
    <mergeCell ref="H30:K30"/>
    <mergeCell ref="A31:B31"/>
    <mergeCell ref="C31:D31"/>
    <mergeCell ref="E31:G31"/>
    <mergeCell ref="H31:K31"/>
    <mergeCell ref="A21:K21"/>
    <mergeCell ref="A22:B22"/>
    <mergeCell ref="C22:D22"/>
    <mergeCell ref="E22:G22"/>
    <mergeCell ref="H22:K22"/>
    <mergeCell ref="A23:B23"/>
    <mergeCell ref="C23:D23"/>
    <mergeCell ref="E23:G23"/>
    <mergeCell ref="H23:K23"/>
    <mergeCell ref="A27:B27"/>
    <mergeCell ref="C27:D27"/>
    <mergeCell ref="E27:G27"/>
    <mergeCell ref="H27:K27"/>
    <mergeCell ref="A28:B28"/>
    <mergeCell ref="C28:D28"/>
    <mergeCell ref="E28:G28"/>
    <mergeCell ref="H28:K28"/>
    <mergeCell ref="A24:B24"/>
    <mergeCell ref="A18:B18"/>
    <mergeCell ref="C18:D18"/>
    <mergeCell ref="E18:G18"/>
    <mergeCell ref="H18:K18"/>
    <mergeCell ref="A19:B19"/>
    <mergeCell ref="C19:D19"/>
    <mergeCell ref="E19:G19"/>
    <mergeCell ref="H19:K19"/>
    <mergeCell ref="A20:D20"/>
    <mergeCell ref="E20:G20"/>
    <mergeCell ref="H20:K20"/>
    <mergeCell ref="A15:B15"/>
    <mergeCell ref="C15:D15"/>
    <mergeCell ref="E15:G15"/>
    <mergeCell ref="H15:K15"/>
    <mergeCell ref="A16:B16"/>
    <mergeCell ref="C16:D16"/>
    <mergeCell ref="E16:G16"/>
    <mergeCell ref="H16:K16"/>
    <mergeCell ref="A17:B17"/>
    <mergeCell ref="C17:D17"/>
    <mergeCell ref="E17:G17"/>
    <mergeCell ref="H17:K17"/>
    <mergeCell ref="A11:B11"/>
    <mergeCell ref="C11:D11"/>
    <mergeCell ref="E11:G11"/>
    <mergeCell ref="H11:K11"/>
    <mergeCell ref="A12:D12"/>
    <mergeCell ref="E12:G12"/>
    <mergeCell ref="H12:K12"/>
    <mergeCell ref="A13:K13"/>
    <mergeCell ref="A14:B14"/>
    <mergeCell ref="C14:D14"/>
    <mergeCell ref="E14:G14"/>
    <mergeCell ref="H14:K14"/>
    <mergeCell ref="A8:B8"/>
    <mergeCell ref="C8:D8"/>
    <mergeCell ref="E8:G8"/>
    <mergeCell ref="H8:K8"/>
    <mergeCell ref="A9:B9"/>
    <mergeCell ref="C9:D9"/>
    <mergeCell ref="E9:G9"/>
    <mergeCell ref="H9:K9"/>
    <mergeCell ref="A10:B10"/>
    <mergeCell ref="C10:D10"/>
    <mergeCell ref="E10:G10"/>
    <mergeCell ref="H10:K10"/>
    <mergeCell ref="A5:K5"/>
    <mergeCell ref="A6:B6"/>
    <mergeCell ref="C6:D6"/>
    <mergeCell ref="E6:G6"/>
    <mergeCell ref="H6:K6"/>
    <mergeCell ref="A7:B7"/>
    <mergeCell ref="C7:D7"/>
    <mergeCell ref="E7:G7"/>
    <mergeCell ref="H7:K7"/>
    <mergeCell ref="A2:C2"/>
    <mergeCell ref="A93:D93"/>
    <mergeCell ref="E93:F93"/>
    <mergeCell ref="G93:I93"/>
    <mergeCell ref="A94:B94"/>
    <mergeCell ref="C94:D94"/>
    <mergeCell ref="E94:F94"/>
    <mergeCell ref="G94:I94"/>
    <mergeCell ref="A89:B89"/>
    <mergeCell ref="C89:D89"/>
    <mergeCell ref="E89:F89"/>
    <mergeCell ref="G89:I89"/>
    <mergeCell ref="A90:B90"/>
    <mergeCell ref="C90:D90"/>
    <mergeCell ref="E90:F90"/>
    <mergeCell ref="G90:I90"/>
    <mergeCell ref="A87:B87"/>
    <mergeCell ref="C87:D87"/>
    <mergeCell ref="E87:F87"/>
    <mergeCell ref="A3:K3"/>
    <mergeCell ref="A4:B4"/>
    <mergeCell ref="C4:D4"/>
    <mergeCell ref="E4:G4"/>
    <mergeCell ref="H4:K4"/>
    <mergeCell ref="A95:D95"/>
    <mergeCell ref="E95:F95"/>
    <mergeCell ref="G95:I95"/>
    <mergeCell ref="A91:B91"/>
    <mergeCell ref="C91:D91"/>
    <mergeCell ref="E91:F91"/>
    <mergeCell ref="G91:I91"/>
    <mergeCell ref="A92:B92"/>
    <mergeCell ref="C92:D92"/>
    <mergeCell ref="E92:F92"/>
    <mergeCell ref="G92:I92"/>
    <mergeCell ref="G87:I87"/>
    <mergeCell ref="A88:B88"/>
    <mergeCell ref="C88:D88"/>
    <mergeCell ref="E88:F88"/>
    <mergeCell ref="G88:I88"/>
    <mergeCell ref="A85:B85"/>
    <mergeCell ref="C85:D85"/>
    <mergeCell ref="E85:F85"/>
    <mergeCell ref="G85:I85"/>
    <mergeCell ref="A86:B86"/>
    <mergeCell ref="C86:D86"/>
    <mergeCell ref="E86:F86"/>
    <mergeCell ref="G86:I86"/>
    <mergeCell ref="A81:D81"/>
    <mergeCell ref="E81:F81"/>
    <mergeCell ref="G81:I81"/>
    <mergeCell ref="A82:I82"/>
    <mergeCell ref="A83:B83"/>
    <mergeCell ref="C83:D83"/>
    <mergeCell ref="E83:F83"/>
    <mergeCell ref="G83:I83"/>
    <mergeCell ref="A84:B84"/>
    <mergeCell ref="C84:D84"/>
    <mergeCell ref="E84:F84"/>
    <mergeCell ref="G84:I84"/>
    <mergeCell ref="A78:B78"/>
    <mergeCell ref="C78:D78"/>
    <mergeCell ref="E78:F78"/>
    <mergeCell ref="G78:I78"/>
    <mergeCell ref="A79:B79"/>
    <mergeCell ref="C79:D79"/>
    <mergeCell ref="E79:F79"/>
    <mergeCell ref="G79:I79"/>
    <mergeCell ref="A80:B80"/>
    <mergeCell ref="C80:D80"/>
    <mergeCell ref="E80:F80"/>
    <mergeCell ref="G80:I80"/>
    <mergeCell ref="A74:I74"/>
    <mergeCell ref="A75:B75"/>
    <mergeCell ref="E76:F76"/>
    <mergeCell ref="E77:F77"/>
    <mergeCell ref="C75:D75"/>
    <mergeCell ref="E75:F75"/>
    <mergeCell ref="G75:I75"/>
    <mergeCell ref="A76:B76"/>
    <mergeCell ref="C76:D76"/>
    <mergeCell ref="G76:I76"/>
    <mergeCell ref="A77:B77"/>
    <mergeCell ref="C77:D77"/>
    <mergeCell ref="G77:I77"/>
    <mergeCell ref="A71:B71"/>
    <mergeCell ref="C71:D71"/>
    <mergeCell ref="E71:F71"/>
    <mergeCell ref="G71:I71"/>
    <mergeCell ref="A72:B72"/>
    <mergeCell ref="C72:D72"/>
    <mergeCell ref="E72:F72"/>
    <mergeCell ref="G72:I72"/>
    <mergeCell ref="A73:D73"/>
    <mergeCell ref="E73:F73"/>
    <mergeCell ref="G73:I73"/>
    <mergeCell ref="A67:B67"/>
    <mergeCell ref="C67:D67"/>
    <mergeCell ref="E67:F67"/>
    <mergeCell ref="G67:I67"/>
    <mergeCell ref="A68:B68"/>
    <mergeCell ref="C68:D68"/>
    <mergeCell ref="E68:F68"/>
    <mergeCell ref="G68:I68"/>
    <mergeCell ref="A70:B70"/>
    <mergeCell ref="C70:D70"/>
    <mergeCell ref="E70:F70"/>
    <mergeCell ref="G70:I70"/>
    <mergeCell ref="A63:B63"/>
    <mergeCell ref="C63:D63"/>
    <mergeCell ref="E63:F63"/>
    <mergeCell ref="G63:I63"/>
    <mergeCell ref="A64:D64"/>
    <mergeCell ref="E64:F64"/>
    <mergeCell ref="G64:I64"/>
    <mergeCell ref="A65:I65"/>
    <mergeCell ref="A66:B66"/>
    <mergeCell ref="C66:D66"/>
    <mergeCell ref="E66:F66"/>
    <mergeCell ref="G66:I66"/>
    <mergeCell ref="A60:B60"/>
    <mergeCell ref="C60:D60"/>
    <mergeCell ref="E60:F60"/>
    <mergeCell ref="G60:I60"/>
    <mergeCell ref="A61:B61"/>
    <mergeCell ref="C61:D61"/>
    <mergeCell ref="E61:F61"/>
    <mergeCell ref="G61:I61"/>
    <mergeCell ref="A62:B62"/>
    <mergeCell ref="C62:D62"/>
    <mergeCell ref="E62:F62"/>
    <mergeCell ref="G62:I62"/>
    <mergeCell ref="A57:B57"/>
    <mergeCell ref="C57:D57"/>
    <mergeCell ref="E57:F57"/>
    <mergeCell ref="G57:I57"/>
    <mergeCell ref="A58:B58"/>
    <mergeCell ref="C58:D58"/>
    <mergeCell ref="E58:F58"/>
    <mergeCell ref="G58:I58"/>
    <mergeCell ref="A59:B59"/>
    <mergeCell ref="C59:D59"/>
    <mergeCell ref="E59:F59"/>
    <mergeCell ref="G59:I59"/>
    <mergeCell ref="A54:B54"/>
    <mergeCell ref="C54:D54"/>
    <mergeCell ref="E54:F54"/>
    <mergeCell ref="G54:I54"/>
    <mergeCell ref="A55:B55"/>
    <mergeCell ref="C55:D55"/>
    <mergeCell ref="E55:F55"/>
    <mergeCell ref="G55:I55"/>
    <mergeCell ref="A56:B56"/>
    <mergeCell ref="C56:D56"/>
    <mergeCell ref="E56:F56"/>
    <mergeCell ref="G56:I56"/>
    <mergeCell ref="A50:B50"/>
    <mergeCell ref="C50:D50"/>
    <mergeCell ref="E50:F50"/>
    <mergeCell ref="G50:I50"/>
    <mergeCell ref="A51:D51"/>
    <mergeCell ref="E51:F51"/>
    <mergeCell ref="G51:I51"/>
    <mergeCell ref="A52:I52"/>
    <mergeCell ref="A53:B53"/>
    <mergeCell ref="C53:D53"/>
    <mergeCell ref="E53:F53"/>
    <mergeCell ref="G53:I53"/>
    <mergeCell ref="A47:B47"/>
    <mergeCell ref="C47:D47"/>
    <mergeCell ref="E47:F47"/>
    <mergeCell ref="G47:I47"/>
    <mergeCell ref="A48:B48"/>
    <mergeCell ref="C48:D48"/>
    <mergeCell ref="E48:F48"/>
    <mergeCell ref="G48:I48"/>
    <mergeCell ref="A49:B49"/>
    <mergeCell ref="C49:D49"/>
    <mergeCell ref="E49:F49"/>
    <mergeCell ref="G49:I49"/>
    <mergeCell ref="A44:B44"/>
    <mergeCell ref="C44:D44"/>
    <mergeCell ref="E44:F44"/>
    <mergeCell ref="G44:I44"/>
    <mergeCell ref="A45:B45"/>
    <mergeCell ref="C45:D45"/>
    <mergeCell ref="E45:F45"/>
    <mergeCell ref="G45:I45"/>
    <mergeCell ref="A46:B46"/>
    <mergeCell ref="C46:D46"/>
    <mergeCell ref="E46:F46"/>
    <mergeCell ref="G46:I46"/>
    <mergeCell ref="A41:B41"/>
    <mergeCell ref="C41:D41"/>
    <mergeCell ref="E41:F41"/>
    <mergeCell ref="G41:I41"/>
    <mergeCell ref="A42:B42"/>
    <mergeCell ref="C42:D42"/>
    <mergeCell ref="E42:F42"/>
    <mergeCell ref="G42:I42"/>
    <mergeCell ref="A43:B43"/>
    <mergeCell ref="C43:D43"/>
    <mergeCell ref="E43:F43"/>
    <mergeCell ref="G43:I43"/>
    <mergeCell ref="A36:C36"/>
    <mergeCell ref="A37:I37"/>
    <mergeCell ref="A38:B38"/>
    <mergeCell ref="C38:D38"/>
    <mergeCell ref="E38:F38"/>
    <mergeCell ref="G38:I38"/>
    <mergeCell ref="A39:I39"/>
    <mergeCell ref="A40:B40"/>
    <mergeCell ref="C40:D40"/>
    <mergeCell ref="E40:F40"/>
    <mergeCell ref="G40:I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B3C4-3248-4AD8-84BA-76B7C0F21D9F}">
  <dimension ref="A1:T74"/>
  <sheetViews>
    <sheetView topLeftCell="A40" workbookViewId="0">
      <selection activeCell="N52" sqref="N52"/>
    </sheetView>
  </sheetViews>
  <sheetFormatPr defaultRowHeight="15" x14ac:dyDescent="0.25"/>
  <sheetData>
    <row r="1" spans="1:20" x14ac:dyDescent="0.25">
      <c r="A1" s="861" t="s">
        <v>210</v>
      </c>
      <c r="B1" s="861"/>
      <c r="D1" s="861" t="s">
        <v>211</v>
      </c>
      <c r="E1" s="861"/>
      <c r="G1" s="861" t="s">
        <v>213</v>
      </c>
      <c r="H1" s="861"/>
      <c r="J1" s="861" t="s">
        <v>214</v>
      </c>
      <c r="K1" s="861"/>
      <c r="M1" s="861" t="s">
        <v>215</v>
      </c>
      <c r="N1" s="861"/>
    </row>
    <row r="2" spans="1:20" x14ac:dyDescent="0.25">
      <c r="A2" t="s">
        <v>47</v>
      </c>
      <c r="B2" t="s">
        <v>37</v>
      </c>
      <c r="D2" t="s">
        <v>99</v>
      </c>
      <c r="E2" t="s">
        <v>70</v>
      </c>
      <c r="G2" t="s">
        <v>48</v>
      </c>
      <c r="H2" t="s">
        <v>67</v>
      </c>
      <c r="J2" t="s">
        <v>472</v>
      </c>
      <c r="K2" t="s">
        <v>472</v>
      </c>
      <c r="M2" t="s">
        <v>54</v>
      </c>
      <c r="N2" t="s">
        <v>1260</v>
      </c>
      <c r="T2" s="67" t="s">
        <v>1261</v>
      </c>
    </row>
    <row r="3" spans="1:20" x14ac:dyDescent="0.25">
      <c r="A3" t="s">
        <v>49</v>
      </c>
      <c r="B3" t="s">
        <v>39</v>
      </c>
      <c r="D3" t="s">
        <v>101</v>
      </c>
      <c r="E3" t="s">
        <v>72</v>
      </c>
      <c r="G3" t="s">
        <v>64</v>
      </c>
      <c r="H3" t="s">
        <v>77</v>
      </c>
      <c r="J3" t="s">
        <v>473</v>
      </c>
      <c r="K3" t="s">
        <v>473</v>
      </c>
      <c r="M3" t="s">
        <v>69</v>
      </c>
      <c r="N3" t="s">
        <v>1262</v>
      </c>
      <c r="T3" s="67" t="s">
        <v>1263</v>
      </c>
    </row>
    <row r="4" spans="1:20" x14ac:dyDescent="0.25">
      <c r="A4" t="s">
        <v>51</v>
      </c>
      <c r="B4" t="s">
        <v>41</v>
      </c>
      <c r="D4" t="s">
        <v>85</v>
      </c>
      <c r="E4" t="s">
        <v>74</v>
      </c>
      <c r="G4" t="s">
        <v>66</v>
      </c>
      <c r="H4" t="s">
        <v>79</v>
      </c>
      <c r="J4" t="s">
        <v>474</v>
      </c>
      <c r="K4" t="s">
        <v>474</v>
      </c>
      <c r="M4" t="s">
        <v>81</v>
      </c>
      <c r="N4" t="s">
        <v>160</v>
      </c>
      <c r="T4" s="67" t="s">
        <v>1264</v>
      </c>
    </row>
    <row r="5" spans="1:20" x14ac:dyDescent="0.25">
      <c r="A5" t="s">
        <v>53</v>
      </c>
      <c r="B5" t="s">
        <v>43</v>
      </c>
      <c r="D5" t="s">
        <v>70</v>
      </c>
      <c r="E5" t="s">
        <v>87</v>
      </c>
      <c r="G5" t="s">
        <v>67</v>
      </c>
      <c r="H5" t="s">
        <v>66</v>
      </c>
      <c r="J5" t="s">
        <v>475</v>
      </c>
      <c r="K5" t="s">
        <v>475</v>
      </c>
      <c r="M5" t="s">
        <v>83</v>
      </c>
      <c r="N5" t="s">
        <v>153</v>
      </c>
      <c r="T5" s="67" t="s">
        <v>1265</v>
      </c>
    </row>
    <row r="6" spans="1:20" x14ac:dyDescent="0.25">
      <c r="A6" t="s">
        <v>55</v>
      </c>
      <c r="B6" t="s">
        <v>45</v>
      </c>
      <c r="D6" t="s">
        <v>38</v>
      </c>
      <c r="E6" t="s">
        <v>76</v>
      </c>
      <c r="G6" t="s">
        <v>73</v>
      </c>
      <c r="H6" t="s">
        <v>92</v>
      </c>
      <c r="J6" t="s">
        <v>476</v>
      </c>
      <c r="K6" t="s">
        <v>476</v>
      </c>
      <c r="M6" t="s">
        <v>96</v>
      </c>
      <c r="N6" t="s">
        <v>159</v>
      </c>
      <c r="T6" s="67" t="s">
        <v>1266</v>
      </c>
    </row>
    <row r="7" spans="1:20" x14ac:dyDescent="0.25">
      <c r="A7" t="s">
        <v>37</v>
      </c>
      <c r="B7" t="s">
        <v>47</v>
      </c>
      <c r="D7" t="s">
        <v>127</v>
      </c>
      <c r="E7" t="s">
        <v>89</v>
      </c>
      <c r="G7" t="s">
        <v>75</v>
      </c>
      <c r="H7" t="s">
        <v>94</v>
      </c>
      <c r="J7" t="s">
        <v>106</v>
      </c>
      <c r="K7" t="s">
        <v>479</v>
      </c>
      <c r="M7" t="s">
        <v>98</v>
      </c>
      <c r="N7" t="s">
        <v>1267</v>
      </c>
      <c r="T7" s="67" t="s">
        <v>1268</v>
      </c>
    </row>
    <row r="8" spans="1:20" x14ac:dyDescent="0.25">
      <c r="A8" t="s">
        <v>65</v>
      </c>
      <c r="B8" t="s">
        <v>49</v>
      </c>
      <c r="D8" t="s">
        <v>129</v>
      </c>
      <c r="E8" t="s">
        <v>80</v>
      </c>
      <c r="G8" t="s">
        <v>40</v>
      </c>
      <c r="H8" t="s">
        <v>124</v>
      </c>
      <c r="J8" t="s">
        <v>108</v>
      </c>
      <c r="K8" t="s">
        <v>480</v>
      </c>
      <c r="M8" t="s">
        <v>453</v>
      </c>
      <c r="N8" t="s">
        <v>1269</v>
      </c>
      <c r="T8" s="67" t="s">
        <v>1270</v>
      </c>
    </row>
    <row r="9" spans="1:20" x14ac:dyDescent="0.25">
      <c r="A9" t="s">
        <v>63</v>
      </c>
      <c r="B9" t="s">
        <v>51</v>
      </c>
      <c r="D9" t="s">
        <v>121</v>
      </c>
      <c r="E9" t="s">
        <v>38</v>
      </c>
      <c r="G9" t="s">
        <v>77</v>
      </c>
      <c r="H9" t="s">
        <v>114</v>
      </c>
      <c r="J9" t="s">
        <v>478</v>
      </c>
      <c r="K9" t="s">
        <v>484</v>
      </c>
      <c r="M9" t="s">
        <v>126</v>
      </c>
      <c r="N9" t="s">
        <v>175</v>
      </c>
      <c r="T9" s="67" t="s">
        <v>1271</v>
      </c>
    </row>
    <row r="10" spans="1:20" x14ac:dyDescent="0.25">
      <c r="A10" t="s">
        <v>44</v>
      </c>
      <c r="B10" t="s">
        <v>53</v>
      </c>
      <c r="D10" t="s">
        <v>103</v>
      </c>
      <c r="E10" t="s">
        <v>78</v>
      </c>
      <c r="G10" t="s">
        <v>79</v>
      </c>
      <c r="H10" t="s">
        <v>119</v>
      </c>
      <c r="J10" t="s">
        <v>479</v>
      </c>
      <c r="K10" t="s">
        <v>495</v>
      </c>
      <c r="M10" t="s">
        <v>128</v>
      </c>
      <c r="N10" t="s">
        <v>167</v>
      </c>
      <c r="T10" s="67" t="s">
        <v>1272</v>
      </c>
    </row>
    <row r="11" spans="1:20" x14ac:dyDescent="0.25">
      <c r="A11" t="s">
        <v>61</v>
      </c>
      <c r="B11" t="s">
        <v>55</v>
      </c>
      <c r="D11" t="s">
        <v>36</v>
      </c>
      <c r="E11" t="s">
        <v>82</v>
      </c>
      <c r="G11" t="s">
        <v>86</v>
      </c>
      <c r="H11" t="s">
        <v>48</v>
      </c>
      <c r="J11" t="s">
        <v>480</v>
      </c>
      <c r="K11" t="s">
        <v>494</v>
      </c>
      <c r="M11" t="s">
        <v>1260</v>
      </c>
      <c r="N11" t="s">
        <v>168</v>
      </c>
      <c r="T11" s="67" t="s">
        <v>1273</v>
      </c>
    </row>
    <row r="12" spans="1:20" x14ac:dyDescent="0.25">
      <c r="A12" t="s">
        <v>59</v>
      </c>
      <c r="B12" t="s">
        <v>61</v>
      </c>
      <c r="D12" t="s">
        <v>87</v>
      </c>
      <c r="E12" t="s">
        <v>85</v>
      </c>
      <c r="G12" t="s">
        <v>88</v>
      </c>
      <c r="H12" t="s">
        <v>64</v>
      </c>
      <c r="J12" t="s">
        <v>484</v>
      </c>
      <c r="K12" t="s">
        <v>478</v>
      </c>
      <c r="M12" t="s">
        <v>1262</v>
      </c>
      <c r="N12" t="s">
        <v>1274</v>
      </c>
      <c r="T12" s="67" t="s">
        <v>1275</v>
      </c>
    </row>
    <row r="13" spans="1:20" x14ac:dyDescent="0.25">
      <c r="A13" t="s">
        <v>57</v>
      </c>
      <c r="B13" t="s">
        <v>59</v>
      </c>
      <c r="D13" t="s">
        <v>76</v>
      </c>
      <c r="E13" t="s">
        <v>95</v>
      </c>
      <c r="G13" t="s">
        <v>90</v>
      </c>
      <c r="H13" t="s">
        <v>75</v>
      </c>
      <c r="J13" t="s">
        <v>486</v>
      </c>
      <c r="K13" t="s">
        <v>486</v>
      </c>
      <c r="M13" t="s">
        <v>1267</v>
      </c>
      <c r="N13" t="s">
        <v>1276</v>
      </c>
      <c r="T13" s="67" t="s">
        <v>1277</v>
      </c>
    </row>
    <row r="14" spans="1:20" x14ac:dyDescent="0.25">
      <c r="A14" t="s">
        <v>39</v>
      </c>
      <c r="B14" t="s">
        <v>57</v>
      </c>
      <c r="D14" t="s">
        <v>80</v>
      </c>
      <c r="E14" t="s">
        <v>91</v>
      </c>
      <c r="G14" t="s">
        <v>92</v>
      </c>
      <c r="H14" t="s">
        <v>86</v>
      </c>
      <c r="J14" t="s">
        <v>487</v>
      </c>
      <c r="K14" t="s">
        <v>487</v>
      </c>
      <c r="M14" t="s">
        <v>1269</v>
      </c>
      <c r="N14" t="s">
        <v>183</v>
      </c>
      <c r="T14" s="67" t="s">
        <v>1278</v>
      </c>
    </row>
    <row r="15" spans="1:20" x14ac:dyDescent="0.25">
      <c r="A15" t="s">
        <v>45</v>
      </c>
      <c r="B15" t="s">
        <v>63</v>
      </c>
      <c r="D15" t="s">
        <v>82</v>
      </c>
      <c r="E15" t="s">
        <v>93</v>
      </c>
      <c r="G15" t="s">
        <v>94</v>
      </c>
      <c r="H15" t="s">
        <v>40</v>
      </c>
      <c r="J15" t="s">
        <v>466</v>
      </c>
      <c r="K15" t="s">
        <v>466</v>
      </c>
      <c r="M15" t="s">
        <v>1274</v>
      </c>
      <c r="N15" t="s">
        <v>184</v>
      </c>
      <c r="T15" s="67" t="s">
        <v>1279</v>
      </c>
    </row>
    <row r="16" spans="1:20" x14ac:dyDescent="0.25">
      <c r="A16" t="s">
        <v>43</v>
      </c>
      <c r="B16" t="s">
        <v>44</v>
      </c>
      <c r="D16" t="s">
        <v>107</v>
      </c>
      <c r="E16" t="s">
        <v>109</v>
      </c>
      <c r="G16" t="s">
        <v>100</v>
      </c>
      <c r="H16" t="s">
        <v>73</v>
      </c>
      <c r="J16" t="s">
        <v>494</v>
      </c>
      <c r="K16" t="s">
        <v>496</v>
      </c>
      <c r="M16" t="s">
        <v>1276</v>
      </c>
      <c r="N16" t="s">
        <v>188</v>
      </c>
      <c r="T16" s="67" t="s">
        <v>1280</v>
      </c>
    </row>
    <row r="17" spans="1:20" x14ac:dyDescent="0.25">
      <c r="A17" t="s">
        <v>68</v>
      </c>
      <c r="B17" t="s">
        <v>65</v>
      </c>
      <c r="D17" t="s">
        <v>113</v>
      </c>
      <c r="E17" t="s">
        <v>111</v>
      </c>
      <c r="G17" t="s">
        <v>102</v>
      </c>
      <c r="H17" t="s">
        <v>104</v>
      </c>
      <c r="J17" t="s">
        <v>495</v>
      </c>
      <c r="K17" t="s">
        <v>499</v>
      </c>
      <c r="M17" t="s">
        <v>1281</v>
      </c>
      <c r="N17" t="s">
        <v>1281</v>
      </c>
      <c r="T17" s="67" t="s">
        <v>1282</v>
      </c>
    </row>
    <row r="18" spans="1:20" x14ac:dyDescent="0.25">
      <c r="A18" t="s">
        <v>41</v>
      </c>
      <c r="B18" t="s">
        <v>68</v>
      </c>
      <c r="D18" t="s">
        <v>89</v>
      </c>
      <c r="E18" t="s">
        <v>107</v>
      </c>
      <c r="G18" t="s">
        <v>104</v>
      </c>
      <c r="H18" t="s">
        <v>90</v>
      </c>
      <c r="J18" t="s">
        <v>496</v>
      </c>
      <c r="K18" t="s">
        <v>500</v>
      </c>
      <c r="M18" t="s">
        <v>1283</v>
      </c>
      <c r="N18" t="s">
        <v>1283</v>
      </c>
      <c r="T18" s="67" t="s">
        <v>1284</v>
      </c>
    </row>
    <row r="19" spans="1:20" x14ac:dyDescent="0.25">
      <c r="D19" t="s">
        <v>91</v>
      </c>
      <c r="E19" t="s">
        <v>113</v>
      </c>
      <c r="G19" t="s">
        <v>467</v>
      </c>
      <c r="H19" t="s">
        <v>102</v>
      </c>
      <c r="J19" t="s">
        <v>499</v>
      </c>
      <c r="K19" t="s">
        <v>502</v>
      </c>
      <c r="M19" t="s">
        <v>1285</v>
      </c>
      <c r="N19" t="s">
        <v>1285</v>
      </c>
      <c r="T19" s="67" t="s">
        <v>1286</v>
      </c>
    </row>
    <row r="20" spans="1:20" x14ac:dyDescent="0.25">
      <c r="D20" t="s">
        <v>97</v>
      </c>
      <c r="E20" t="s">
        <v>115</v>
      </c>
      <c r="G20" t="s">
        <v>110</v>
      </c>
      <c r="H20" t="s">
        <v>88</v>
      </c>
      <c r="J20" t="s">
        <v>500</v>
      </c>
      <c r="K20" t="s">
        <v>503</v>
      </c>
      <c r="M20" t="s">
        <v>1261</v>
      </c>
      <c r="N20" t="s">
        <v>1287</v>
      </c>
      <c r="T20" s="67" t="s">
        <v>1288</v>
      </c>
    </row>
    <row r="21" spans="1:20" x14ac:dyDescent="0.25">
      <c r="D21" t="s">
        <v>115</v>
      </c>
      <c r="E21" t="s">
        <v>101</v>
      </c>
      <c r="G21" t="s">
        <v>112</v>
      </c>
      <c r="H21" t="s">
        <v>100</v>
      </c>
      <c r="J21" t="s">
        <v>120</v>
      </c>
      <c r="K21" t="s">
        <v>504</v>
      </c>
      <c r="M21" t="s">
        <v>1263</v>
      </c>
      <c r="N21" t="s">
        <v>192</v>
      </c>
    </row>
    <row r="22" spans="1:20" x14ac:dyDescent="0.25">
      <c r="D22" t="s">
        <v>93</v>
      </c>
      <c r="E22" t="s">
        <v>103</v>
      </c>
      <c r="G22" t="s">
        <v>114</v>
      </c>
      <c r="H22" t="s">
        <v>112</v>
      </c>
      <c r="J22" t="s">
        <v>501</v>
      </c>
      <c r="K22" t="s">
        <v>120</v>
      </c>
      <c r="M22" t="s">
        <v>1264</v>
      </c>
      <c r="N22" t="s">
        <v>146</v>
      </c>
    </row>
    <row r="23" spans="1:20" x14ac:dyDescent="0.25">
      <c r="D23" t="s">
        <v>95</v>
      </c>
      <c r="E23" t="s">
        <v>99</v>
      </c>
      <c r="G23" t="s">
        <v>468</v>
      </c>
      <c r="H23" t="s">
        <v>116</v>
      </c>
      <c r="J23" t="s">
        <v>502</v>
      </c>
      <c r="K23" t="s">
        <v>501</v>
      </c>
      <c r="M23" t="s">
        <v>1265</v>
      </c>
      <c r="N23" t="s">
        <v>147</v>
      </c>
    </row>
    <row r="24" spans="1:20" x14ac:dyDescent="0.25">
      <c r="D24" t="s">
        <v>105</v>
      </c>
      <c r="E24" t="s">
        <v>97</v>
      </c>
      <c r="G24" t="s">
        <v>469</v>
      </c>
      <c r="H24" t="s">
        <v>110</v>
      </c>
      <c r="J24" t="s">
        <v>503</v>
      </c>
      <c r="K24" t="s">
        <v>505</v>
      </c>
      <c r="M24" t="s">
        <v>1266</v>
      </c>
      <c r="N24" t="s">
        <v>148</v>
      </c>
    </row>
    <row r="25" spans="1:20" x14ac:dyDescent="0.25">
      <c r="D25" t="s">
        <v>135</v>
      </c>
      <c r="E25" t="s">
        <v>118</v>
      </c>
      <c r="G25" t="s">
        <v>116</v>
      </c>
      <c r="H25" t="s">
        <v>469</v>
      </c>
      <c r="J25" t="s">
        <v>504</v>
      </c>
      <c r="K25" t="s">
        <v>56</v>
      </c>
      <c r="M25" t="s">
        <v>1268</v>
      </c>
      <c r="N25" t="s">
        <v>149</v>
      </c>
    </row>
    <row r="26" spans="1:20" x14ac:dyDescent="0.25">
      <c r="D26" t="s">
        <v>118</v>
      </c>
      <c r="E26" t="s">
        <v>36</v>
      </c>
      <c r="G26" t="s">
        <v>117</v>
      </c>
      <c r="H26" t="s">
        <v>467</v>
      </c>
      <c r="J26" t="s">
        <v>505</v>
      </c>
      <c r="K26" t="s">
        <v>71</v>
      </c>
      <c r="M26" t="s">
        <v>1270</v>
      </c>
      <c r="N26" t="s">
        <v>150</v>
      </c>
    </row>
    <row r="27" spans="1:20" x14ac:dyDescent="0.25">
      <c r="D27" t="s">
        <v>137</v>
      </c>
      <c r="E27" t="s">
        <v>105</v>
      </c>
      <c r="G27" t="s">
        <v>119</v>
      </c>
      <c r="H27" t="s">
        <v>468</v>
      </c>
      <c r="J27" t="s">
        <v>506</v>
      </c>
      <c r="K27" t="s">
        <v>452</v>
      </c>
      <c r="M27" t="s">
        <v>153</v>
      </c>
      <c r="N27" t="s">
        <v>151</v>
      </c>
    </row>
    <row r="28" spans="1:20" x14ac:dyDescent="0.25">
      <c r="D28" t="s">
        <v>42</v>
      </c>
      <c r="E28" t="s">
        <v>121</v>
      </c>
      <c r="G28" t="s">
        <v>470</v>
      </c>
      <c r="H28" t="s">
        <v>470</v>
      </c>
      <c r="J28" t="s">
        <v>507</v>
      </c>
      <c r="K28" t="s">
        <v>84</v>
      </c>
      <c r="M28" t="s">
        <v>154</v>
      </c>
      <c r="N28" t="s">
        <v>152</v>
      </c>
    </row>
    <row r="29" spans="1:20" x14ac:dyDescent="0.25">
      <c r="D29" t="s">
        <v>139</v>
      </c>
      <c r="E29" t="s">
        <v>42</v>
      </c>
      <c r="G29" t="s">
        <v>471</v>
      </c>
      <c r="H29" t="s">
        <v>471</v>
      </c>
      <c r="M29" t="s">
        <v>155</v>
      </c>
      <c r="N29" t="s">
        <v>154</v>
      </c>
    </row>
    <row r="30" spans="1:20" x14ac:dyDescent="0.25">
      <c r="D30" t="s">
        <v>123</v>
      </c>
      <c r="E30" t="s">
        <v>123</v>
      </c>
      <c r="G30" t="s">
        <v>122</v>
      </c>
      <c r="H30" t="s">
        <v>122</v>
      </c>
      <c r="J30" t="s">
        <v>214</v>
      </c>
      <c r="M30" t="s">
        <v>1271</v>
      </c>
      <c r="N30" t="s">
        <v>161</v>
      </c>
    </row>
    <row r="31" spans="1:20" x14ac:dyDescent="0.25">
      <c r="D31" t="s">
        <v>141</v>
      </c>
      <c r="E31" t="s">
        <v>125</v>
      </c>
      <c r="G31" t="s">
        <v>124</v>
      </c>
      <c r="H31" t="s">
        <v>117</v>
      </c>
      <c r="M31" t="s">
        <v>1272</v>
      </c>
      <c r="N31" t="s">
        <v>155</v>
      </c>
    </row>
    <row r="32" spans="1:20" x14ac:dyDescent="0.25">
      <c r="D32" t="s">
        <v>131</v>
      </c>
      <c r="E32" t="s">
        <v>127</v>
      </c>
      <c r="H32" t="s">
        <v>46</v>
      </c>
      <c r="M32" t="s">
        <v>1273</v>
      </c>
      <c r="N32" t="s">
        <v>163</v>
      </c>
    </row>
    <row r="33" spans="4:14" x14ac:dyDescent="0.25">
      <c r="D33" t="s">
        <v>143</v>
      </c>
      <c r="E33" t="s">
        <v>129</v>
      </c>
      <c r="H33" t="s">
        <v>62</v>
      </c>
      <c r="M33" t="s">
        <v>159</v>
      </c>
      <c r="N33" t="s">
        <v>171</v>
      </c>
    </row>
    <row r="34" spans="4:14" x14ac:dyDescent="0.25">
      <c r="D34" t="s">
        <v>125</v>
      </c>
      <c r="E34" t="s">
        <v>131</v>
      </c>
      <c r="H34" t="s">
        <v>50</v>
      </c>
      <c r="M34" t="s">
        <v>160</v>
      </c>
      <c r="N34" t="s">
        <v>170</v>
      </c>
    </row>
    <row r="35" spans="4:14" x14ac:dyDescent="0.25">
      <c r="D35" t="s">
        <v>133</v>
      </c>
      <c r="E35" t="s">
        <v>133</v>
      </c>
      <c r="H35" t="s">
        <v>52</v>
      </c>
      <c r="M35" t="s">
        <v>161</v>
      </c>
      <c r="N35" t="s">
        <v>179</v>
      </c>
    </row>
    <row r="36" spans="4:14" x14ac:dyDescent="0.25">
      <c r="D36" t="s">
        <v>111</v>
      </c>
      <c r="E36" t="s">
        <v>143</v>
      </c>
      <c r="H36" t="s">
        <v>58</v>
      </c>
      <c r="M36" t="s">
        <v>162</v>
      </c>
      <c r="N36" t="s">
        <v>177</v>
      </c>
    </row>
    <row r="37" spans="4:14" x14ac:dyDescent="0.25">
      <c r="D37" t="s">
        <v>109</v>
      </c>
      <c r="E37" t="s">
        <v>141</v>
      </c>
      <c r="H37" t="s">
        <v>60</v>
      </c>
      <c r="M37" t="s">
        <v>163</v>
      </c>
      <c r="N37" t="s">
        <v>180</v>
      </c>
    </row>
    <row r="38" spans="4:14" x14ac:dyDescent="0.25">
      <c r="D38" t="s">
        <v>74</v>
      </c>
      <c r="E38" t="s">
        <v>137</v>
      </c>
      <c r="M38" t="s">
        <v>1275</v>
      </c>
      <c r="N38" t="s">
        <v>187</v>
      </c>
    </row>
    <row r="39" spans="4:14" x14ac:dyDescent="0.25">
      <c r="D39" t="s">
        <v>72</v>
      </c>
      <c r="E39" t="s">
        <v>135</v>
      </c>
      <c r="M39" t="s">
        <v>1277</v>
      </c>
      <c r="N39" t="s">
        <v>186</v>
      </c>
    </row>
    <row r="40" spans="4:14" x14ac:dyDescent="0.25">
      <c r="D40" t="s">
        <v>78</v>
      </c>
      <c r="E40" t="s">
        <v>139</v>
      </c>
      <c r="M40" t="s">
        <v>1278</v>
      </c>
      <c r="N40" t="s">
        <v>185</v>
      </c>
    </row>
    <row r="41" spans="4:14" x14ac:dyDescent="0.25">
      <c r="M41" t="s">
        <v>167</v>
      </c>
      <c r="N41" t="s">
        <v>189</v>
      </c>
    </row>
    <row r="42" spans="4:14" x14ac:dyDescent="0.25">
      <c r="M42" t="s">
        <v>168</v>
      </c>
      <c r="N42" t="s">
        <v>1289</v>
      </c>
    </row>
    <row r="43" spans="4:14" x14ac:dyDescent="0.25">
      <c r="M43" t="s">
        <v>169</v>
      </c>
      <c r="N43" t="s">
        <v>1290</v>
      </c>
    </row>
    <row r="44" spans="4:14" x14ac:dyDescent="0.25">
      <c r="M44" t="s">
        <v>170</v>
      </c>
      <c r="N44" t="s">
        <v>190</v>
      </c>
    </row>
    <row r="45" spans="4:14" x14ac:dyDescent="0.25">
      <c r="M45" t="s">
        <v>171</v>
      </c>
      <c r="N45" t="s">
        <v>193</v>
      </c>
    </row>
    <row r="46" spans="4:14" x14ac:dyDescent="0.25">
      <c r="M46" t="s">
        <v>1279</v>
      </c>
      <c r="N46" t="s">
        <v>191</v>
      </c>
    </row>
    <row r="47" spans="4:14" x14ac:dyDescent="0.25">
      <c r="M47" t="s">
        <v>1280</v>
      </c>
      <c r="N47" t="s">
        <v>176</v>
      </c>
    </row>
    <row r="48" spans="4:14" x14ac:dyDescent="0.25">
      <c r="M48" t="s">
        <v>1282</v>
      </c>
      <c r="N48" t="s">
        <v>169</v>
      </c>
    </row>
    <row r="49" spans="13:14" x14ac:dyDescent="0.25">
      <c r="M49" t="s">
        <v>175</v>
      </c>
      <c r="N49" t="s">
        <v>162</v>
      </c>
    </row>
    <row r="50" spans="13:14" x14ac:dyDescent="0.25">
      <c r="M50" t="s">
        <v>176</v>
      </c>
      <c r="N50" t="s">
        <v>1291</v>
      </c>
    </row>
    <row r="51" spans="13:14" x14ac:dyDescent="0.25">
      <c r="M51" t="s">
        <v>177</v>
      </c>
      <c r="N51" t="s">
        <v>1292</v>
      </c>
    </row>
    <row r="52" spans="13:14" x14ac:dyDescent="0.25">
      <c r="M52" t="s">
        <v>179</v>
      </c>
      <c r="N52" t="s">
        <v>158</v>
      </c>
    </row>
    <row r="53" spans="13:14" x14ac:dyDescent="0.25">
      <c r="M53" t="s">
        <v>180</v>
      </c>
      <c r="N53" t="s">
        <v>164</v>
      </c>
    </row>
    <row r="54" spans="13:14" x14ac:dyDescent="0.25">
      <c r="M54" t="s">
        <v>1284</v>
      </c>
      <c r="N54" t="s">
        <v>165</v>
      </c>
    </row>
    <row r="55" spans="13:14" x14ac:dyDescent="0.25">
      <c r="M55" t="s">
        <v>1286</v>
      </c>
      <c r="N55" t="s">
        <v>166</v>
      </c>
    </row>
    <row r="56" spans="13:14" x14ac:dyDescent="0.25">
      <c r="M56" t="s">
        <v>183</v>
      </c>
      <c r="N56" t="s">
        <v>172</v>
      </c>
    </row>
    <row r="57" spans="13:14" x14ac:dyDescent="0.25">
      <c r="M57" t="s">
        <v>184</v>
      </c>
      <c r="N57" t="s">
        <v>173</v>
      </c>
    </row>
    <row r="58" spans="13:14" x14ac:dyDescent="0.25">
      <c r="M58" t="s">
        <v>185</v>
      </c>
      <c r="N58" t="s">
        <v>174</v>
      </c>
    </row>
    <row r="59" spans="13:14" x14ac:dyDescent="0.25">
      <c r="M59" t="s">
        <v>186</v>
      </c>
      <c r="N59" t="s">
        <v>181</v>
      </c>
    </row>
    <row r="60" spans="13:14" x14ac:dyDescent="0.25">
      <c r="M60" t="s">
        <v>187</v>
      </c>
      <c r="N60" t="s">
        <v>182</v>
      </c>
    </row>
    <row r="61" spans="13:14" x14ac:dyDescent="0.25">
      <c r="M61" t="s">
        <v>1288</v>
      </c>
      <c r="N61" t="s">
        <v>1293</v>
      </c>
    </row>
    <row r="62" spans="13:14" x14ac:dyDescent="0.25">
      <c r="M62" t="s">
        <v>188</v>
      </c>
      <c r="N62" t="s">
        <v>106</v>
      </c>
    </row>
    <row r="63" spans="13:14" x14ac:dyDescent="0.25">
      <c r="M63" t="s">
        <v>189</v>
      </c>
      <c r="N63" t="s">
        <v>108</v>
      </c>
    </row>
    <row r="64" spans="13:14" x14ac:dyDescent="0.25">
      <c r="M64" t="s">
        <v>190</v>
      </c>
      <c r="N64" t="s">
        <v>507</v>
      </c>
    </row>
    <row r="65" spans="13:14" x14ac:dyDescent="0.25">
      <c r="M65" t="s">
        <v>191</v>
      </c>
      <c r="N65" t="s">
        <v>506</v>
      </c>
    </row>
    <row r="66" spans="13:14" x14ac:dyDescent="0.25">
      <c r="M66" t="s">
        <v>192</v>
      </c>
      <c r="N66" t="s">
        <v>96</v>
      </c>
    </row>
    <row r="67" spans="13:14" x14ac:dyDescent="0.25">
      <c r="M67" t="s">
        <v>193</v>
      </c>
      <c r="N67" t="s">
        <v>81</v>
      </c>
    </row>
    <row r="68" spans="13:14" x14ac:dyDescent="0.25">
      <c r="M68" t="s">
        <v>1289</v>
      </c>
      <c r="N68" t="s">
        <v>83</v>
      </c>
    </row>
    <row r="69" spans="13:14" x14ac:dyDescent="0.25">
      <c r="M69" t="s">
        <v>1290</v>
      </c>
      <c r="N69" t="s">
        <v>126</v>
      </c>
    </row>
    <row r="70" spans="13:14" x14ac:dyDescent="0.25">
      <c r="M70" t="s">
        <v>1287</v>
      </c>
      <c r="N70" t="s">
        <v>98</v>
      </c>
    </row>
    <row r="71" spans="13:14" x14ac:dyDescent="0.25">
      <c r="N71" t="s">
        <v>54</v>
      </c>
    </row>
    <row r="72" spans="13:14" x14ac:dyDescent="0.25">
      <c r="N72" t="s">
        <v>128</v>
      </c>
    </row>
    <row r="73" spans="13:14" x14ac:dyDescent="0.25">
      <c r="N73" t="s">
        <v>69</v>
      </c>
    </row>
    <row r="74" spans="13:14" x14ac:dyDescent="0.25">
      <c r="N74" t="s">
        <v>453</v>
      </c>
    </row>
  </sheetData>
  <mergeCells count="5">
    <mergeCell ref="A1:B1"/>
    <mergeCell ref="D1:E1"/>
    <mergeCell ref="G1:H1"/>
    <mergeCell ref="J1:K1"/>
    <mergeCell ref="M1:N1"/>
  </mergeCells>
  <conditionalFormatting sqref="A1 A2:B18">
    <cfRule type="duplicateValues" dxfId="92" priority="27"/>
  </conditionalFormatting>
  <conditionalFormatting sqref="D2:E40 D42">
    <cfRule type="duplicateValues" dxfId="91" priority="23"/>
  </conditionalFormatting>
  <conditionalFormatting sqref="G2:H37">
    <cfRule type="duplicateValues" dxfId="90" priority="19"/>
  </conditionalFormatting>
  <conditionalFormatting sqref="J2:K28 J30">
    <cfRule type="duplicateValues" dxfId="89" priority="15"/>
  </conditionalFormatting>
  <conditionalFormatting sqref="M2:N1048576 M1">
    <cfRule type="duplicateValues" dxfId="88" priority="4"/>
  </conditionalFormatting>
  <conditionalFormatting sqref="T2:T20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97F2-21EE-45EA-B74C-CF8CCC3F04A9}">
  <sheetPr codeName="Sheet7"/>
  <dimension ref="A1:O13"/>
  <sheetViews>
    <sheetView workbookViewId="0">
      <selection activeCell="I19" sqref="I19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6.42578125" bestFit="1" customWidth="1"/>
    <col min="4" max="4" width="9" bestFit="1" customWidth="1"/>
    <col min="5" max="5" width="18.85546875" bestFit="1" customWidth="1"/>
    <col min="6" max="6" width="9.7109375" bestFit="1" customWidth="1"/>
    <col min="7" max="7" width="6.42578125" bestFit="1" customWidth="1"/>
    <col min="8" max="8" width="7.7109375" bestFit="1" customWidth="1"/>
    <col min="9" max="9" width="18.85546875" bestFit="1" customWidth="1"/>
    <col min="10" max="10" width="3" customWidth="1"/>
    <col min="11" max="11" width="7.7109375" bestFit="1" customWidth="1"/>
    <col min="12" max="12" width="7.42578125" bestFit="1" customWidth="1"/>
    <col min="13" max="15" width="7.7109375" bestFit="1" customWidth="1"/>
  </cols>
  <sheetData>
    <row r="1" spans="1:15" x14ac:dyDescent="0.25">
      <c r="A1" s="862" t="s">
        <v>529</v>
      </c>
      <c r="B1" s="862" t="s">
        <v>1294</v>
      </c>
      <c r="C1" s="862"/>
      <c r="D1" s="862"/>
      <c r="E1" s="862"/>
      <c r="F1" s="862" t="s">
        <v>1295</v>
      </c>
      <c r="G1" s="862"/>
      <c r="H1" s="862"/>
      <c r="I1" s="862"/>
      <c r="J1" s="863"/>
      <c r="K1" s="862" t="s">
        <v>1296</v>
      </c>
      <c r="L1" s="862"/>
      <c r="M1" s="862"/>
      <c r="N1" s="862"/>
      <c r="O1" s="862"/>
    </row>
    <row r="2" spans="1:15" x14ac:dyDescent="0.25">
      <c r="A2" s="862"/>
      <c r="B2" s="179" t="s">
        <v>202</v>
      </c>
      <c r="C2" s="179" t="s">
        <v>1297</v>
      </c>
      <c r="D2" s="179" t="s">
        <v>1298</v>
      </c>
      <c r="E2" s="179" t="s">
        <v>1299</v>
      </c>
      <c r="F2" s="179" t="s">
        <v>202</v>
      </c>
      <c r="G2" s="179" t="s">
        <v>1297</v>
      </c>
      <c r="H2" s="179" t="s">
        <v>1298</v>
      </c>
      <c r="I2" s="179" t="s">
        <v>1299</v>
      </c>
      <c r="J2" s="863"/>
      <c r="K2" s="180">
        <v>45833</v>
      </c>
      <c r="L2" s="180">
        <v>45925</v>
      </c>
      <c r="M2" s="180">
        <v>46016</v>
      </c>
      <c r="N2" s="180">
        <v>45742</v>
      </c>
      <c r="O2" s="179" t="s">
        <v>618</v>
      </c>
    </row>
    <row r="3" spans="1:15" x14ac:dyDescent="0.25">
      <c r="A3" s="864" t="s">
        <v>211</v>
      </c>
      <c r="B3" s="864" t="s">
        <v>206</v>
      </c>
      <c r="C3" s="864">
        <v>39</v>
      </c>
      <c r="D3" s="864">
        <v>202.8</v>
      </c>
      <c r="E3" s="182" t="s">
        <v>1300</v>
      </c>
      <c r="F3" s="864" t="s">
        <v>206</v>
      </c>
      <c r="G3" s="864">
        <v>39</v>
      </c>
      <c r="H3" s="864">
        <v>202.8</v>
      </c>
      <c r="I3" s="181" t="s">
        <v>1300</v>
      </c>
      <c r="J3" s="863"/>
      <c r="K3" s="864">
        <v>114.4</v>
      </c>
      <c r="L3" s="864">
        <v>88.4</v>
      </c>
      <c r="M3" s="864"/>
      <c r="N3" s="864"/>
      <c r="O3" s="864">
        <v>202.8</v>
      </c>
    </row>
    <row r="4" spans="1:15" x14ac:dyDescent="0.25">
      <c r="A4" s="864"/>
      <c r="B4" s="864"/>
      <c r="C4" s="864"/>
      <c r="D4" s="864"/>
      <c r="E4" s="182" t="s">
        <v>1301</v>
      </c>
      <c r="F4" s="864"/>
      <c r="G4" s="864"/>
      <c r="H4" s="864"/>
      <c r="I4" s="181" t="s">
        <v>1301</v>
      </c>
      <c r="J4" s="863"/>
      <c r="K4" s="864"/>
      <c r="L4" s="864"/>
      <c r="M4" s="864"/>
      <c r="N4" s="864"/>
      <c r="O4" s="864"/>
    </row>
    <row r="5" spans="1:15" x14ac:dyDescent="0.25">
      <c r="A5" s="181" t="s">
        <v>210</v>
      </c>
      <c r="B5" s="181" t="s">
        <v>1302</v>
      </c>
      <c r="C5" s="181">
        <v>10</v>
      </c>
      <c r="D5" s="181">
        <v>52</v>
      </c>
      <c r="E5" s="182" t="s">
        <v>1303</v>
      </c>
      <c r="F5" s="181" t="s">
        <v>205</v>
      </c>
      <c r="G5" s="181">
        <v>9</v>
      </c>
      <c r="H5" s="181">
        <v>46.8</v>
      </c>
      <c r="I5" s="181" t="s">
        <v>1304</v>
      </c>
      <c r="J5" s="863"/>
      <c r="K5" s="181">
        <v>46.8</v>
      </c>
      <c r="L5" s="181"/>
      <c r="M5" s="181"/>
      <c r="N5" s="181"/>
      <c r="O5" s="181">
        <v>46.8</v>
      </c>
    </row>
    <row r="6" spans="1:15" x14ac:dyDescent="0.25">
      <c r="A6" s="864" t="s">
        <v>210</v>
      </c>
      <c r="B6" s="864" t="s">
        <v>204</v>
      </c>
      <c r="C6" s="864">
        <v>7</v>
      </c>
      <c r="D6" s="864">
        <v>36.4</v>
      </c>
      <c r="E6" s="865" t="s">
        <v>1305</v>
      </c>
      <c r="F6" s="864" t="s">
        <v>204</v>
      </c>
      <c r="G6" s="864">
        <v>8</v>
      </c>
      <c r="H6" s="864">
        <v>41.6</v>
      </c>
      <c r="I6" s="181" t="s">
        <v>1306</v>
      </c>
      <c r="J6" s="863"/>
      <c r="K6" s="864">
        <v>41.6</v>
      </c>
      <c r="L6" s="864"/>
      <c r="M6" s="864"/>
      <c r="N6" s="864"/>
      <c r="O6" s="864">
        <v>41.6</v>
      </c>
    </row>
    <row r="7" spans="1:15" x14ac:dyDescent="0.25">
      <c r="A7" s="864"/>
      <c r="B7" s="864"/>
      <c r="C7" s="864"/>
      <c r="D7" s="864"/>
      <c r="E7" s="865"/>
      <c r="F7" s="864"/>
      <c r="G7" s="864"/>
      <c r="H7" s="864"/>
      <c r="I7" s="181" t="s">
        <v>1307</v>
      </c>
      <c r="J7" s="863"/>
      <c r="K7" s="864"/>
      <c r="L7" s="864"/>
      <c r="M7" s="864"/>
      <c r="N7" s="864"/>
      <c r="O7" s="864"/>
    </row>
    <row r="8" spans="1:15" x14ac:dyDescent="0.25">
      <c r="A8" s="181" t="s">
        <v>1308</v>
      </c>
      <c r="B8" s="181" t="s">
        <v>1309</v>
      </c>
      <c r="C8" s="181">
        <v>20</v>
      </c>
      <c r="D8" s="181">
        <v>104</v>
      </c>
      <c r="E8" s="182" t="s">
        <v>1310</v>
      </c>
      <c r="F8" s="181" t="s">
        <v>208</v>
      </c>
      <c r="G8" s="181">
        <v>19</v>
      </c>
      <c r="H8" s="181">
        <v>98.8</v>
      </c>
      <c r="I8" s="181" t="s">
        <v>1311</v>
      </c>
      <c r="J8" s="863"/>
      <c r="K8" s="181"/>
      <c r="L8" s="181"/>
      <c r="M8" s="181"/>
      <c r="N8" s="181">
        <v>98.8</v>
      </c>
      <c r="O8" s="181">
        <v>98.8</v>
      </c>
    </row>
    <row r="9" spans="1:15" x14ac:dyDescent="0.25">
      <c r="A9" s="181" t="s">
        <v>213</v>
      </c>
      <c r="B9" s="181" t="s">
        <v>1309</v>
      </c>
      <c r="C9" s="181">
        <v>20</v>
      </c>
      <c r="D9" s="181">
        <v>104</v>
      </c>
      <c r="E9" s="182" t="s">
        <v>1310</v>
      </c>
      <c r="F9" s="181" t="s">
        <v>208</v>
      </c>
      <c r="G9" s="181">
        <v>15</v>
      </c>
      <c r="H9" s="181">
        <v>78</v>
      </c>
      <c r="I9" s="181" t="s">
        <v>1312</v>
      </c>
      <c r="J9" s="863"/>
      <c r="K9" s="181"/>
      <c r="L9" s="181"/>
      <c r="M9" s="181">
        <v>78</v>
      </c>
      <c r="N9" s="181"/>
      <c r="O9" s="181">
        <v>78</v>
      </c>
    </row>
    <row r="10" spans="1:15" x14ac:dyDescent="0.25">
      <c r="A10" s="181" t="s">
        <v>213</v>
      </c>
      <c r="B10" s="181" t="s">
        <v>1309</v>
      </c>
      <c r="C10" s="181">
        <v>20</v>
      </c>
      <c r="D10" s="181">
        <v>104</v>
      </c>
      <c r="E10" s="182" t="s">
        <v>1310</v>
      </c>
      <c r="F10" s="181" t="s">
        <v>208</v>
      </c>
      <c r="G10" s="181">
        <v>15</v>
      </c>
      <c r="H10" s="181">
        <v>78</v>
      </c>
      <c r="I10" s="181" t="s">
        <v>1312</v>
      </c>
      <c r="J10" s="863"/>
      <c r="K10" s="181"/>
      <c r="L10" s="181"/>
      <c r="M10" s="181">
        <v>78</v>
      </c>
      <c r="N10" s="181"/>
      <c r="O10" s="181">
        <v>78</v>
      </c>
    </row>
    <row r="11" spans="1:15" x14ac:dyDescent="0.25">
      <c r="A11" s="181" t="s">
        <v>214</v>
      </c>
      <c r="B11" s="181" t="s">
        <v>1309</v>
      </c>
      <c r="C11" s="181">
        <v>17</v>
      </c>
      <c r="D11" s="181">
        <v>88.4</v>
      </c>
      <c r="E11" s="182" t="s">
        <v>1313</v>
      </c>
      <c r="F11" s="181" t="s">
        <v>209</v>
      </c>
      <c r="G11" s="181">
        <v>27</v>
      </c>
      <c r="H11" s="181">
        <v>140.4</v>
      </c>
      <c r="I11" s="181" t="s">
        <v>1314</v>
      </c>
      <c r="J11" s="863"/>
      <c r="K11" s="181"/>
      <c r="L11" s="181"/>
      <c r="M11" s="181">
        <v>140.4</v>
      </c>
      <c r="N11" s="181"/>
      <c r="O11" s="181">
        <v>140.4</v>
      </c>
    </row>
    <row r="12" spans="1:15" x14ac:dyDescent="0.25">
      <c r="A12" s="181" t="s">
        <v>215</v>
      </c>
      <c r="B12" s="181" t="s">
        <v>1309</v>
      </c>
      <c r="C12" s="181">
        <v>60</v>
      </c>
      <c r="D12" s="181">
        <v>312</v>
      </c>
      <c r="E12" s="182" t="s">
        <v>1315</v>
      </c>
      <c r="F12" s="181" t="s">
        <v>209</v>
      </c>
      <c r="G12" s="181">
        <v>60</v>
      </c>
      <c r="H12" s="181">
        <v>312</v>
      </c>
      <c r="I12" s="181" t="s">
        <v>1315</v>
      </c>
      <c r="J12" s="863"/>
      <c r="K12" s="181"/>
      <c r="L12" s="181"/>
      <c r="M12" s="181"/>
      <c r="N12" s="181">
        <v>312</v>
      </c>
      <c r="O12" s="181">
        <v>312</v>
      </c>
    </row>
    <row r="13" spans="1:15" x14ac:dyDescent="0.25">
      <c r="A13" s="181"/>
      <c r="B13" s="181"/>
      <c r="C13" s="181">
        <v>193</v>
      </c>
      <c r="D13" s="181">
        <v>1003.6</v>
      </c>
      <c r="E13" s="181"/>
      <c r="F13" s="181"/>
      <c r="G13" s="181">
        <v>192</v>
      </c>
      <c r="H13" s="181">
        <v>998.4</v>
      </c>
      <c r="I13" s="181"/>
      <c r="J13" s="863"/>
      <c r="K13" s="181">
        <v>202.8</v>
      </c>
      <c r="L13" s="181">
        <v>88.4</v>
      </c>
      <c r="M13" s="181">
        <v>296.39999999999998</v>
      </c>
      <c r="N13" s="181">
        <v>410.8</v>
      </c>
      <c r="O13" s="181">
        <v>998.4</v>
      </c>
    </row>
  </sheetData>
  <mergeCells count="30">
    <mergeCell ref="L6:L7"/>
    <mergeCell ref="M6:M7"/>
    <mergeCell ref="N6:N7"/>
    <mergeCell ref="O6:O7"/>
    <mergeCell ref="O3:O4"/>
    <mergeCell ref="L3:L4"/>
    <mergeCell ref="M3:M4"/>
    <mergeCell ref="N3:N4"/>
    <mergeCell ref="K3:K4"/>
    <mergeCell ref="A6:A7"/>
    <mergeCell ref="B6:B7"/>
    <mergeCell ref="C6:C7"/>
    <mergeCell ref="D6:D7"/>
    <mergeCell ref="E6:E7"/>
    <mergeCell ref="A1:A2"/>
    <mergeCell ref="B1:E1"/>
    <mergeCell ref="F1:I1"/>
    <mergeCell ref="J1:J13"/>
    <mergeCell ref="K1:O1"/>
    <mergeCell ref="A3:A4"/>
    <mergeCell ref="B3:B4"/>
    <mergeCell ref="C3:C4"/>
    <mergeCell ref="D3:D4"/>
    <mergeCell ref="F3:F4"/>
    <mergeCell ref="F6:F7"/>
    <mergeCell ref="G6:G7"/>
    <mergeCell ref="H6:H7"/>
    <mergeCell ref="K6:K7"/>
    <mergeCell ref="G3:G4"/>
    <mergeCell ref="H3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C2A5-3EB3-4011-B3CA-862DA554BF6C}">
  <sheetPr filterMode="1"/>
  <dimension ref="A1:U201"/>
  <sheetViews>
    <sheetView zoomScale="97" zoomScaleNormal="70" workbookViewId="0">
      <pane xSplit="7" ySplit="1" topLeftCell="H120" activePane="bottomRight" state="frozen"/>
      <selection pane="topRight" activeCell="H1" sqref="H1"/>
      <selection pane="bottomLeft" activeCell="A2" sqref="A2"/>
      <selection pane="bottomRight" sqref="A1:R196"/>
    </sheetView>
  </sheetViews>
  <sheetFormatPr defaultRowHeight="15" x14ac:dyDescent="0.25"/>
  <cols>
    <col min="1" max="1" width="5.140625" style="14" customWidth="1"/>
    <col min="2" max="2" width="8.42578125" style="14" customWidth="1"/>
    <col min="3" max="3" width="10" style="14" bestFit="1" customWidth="1"/>
    <col min="4" max="4" width="11.42578125" style="14" customWidth="1"/>
    <col min="5" max="5" width="23.5703125" style="14" customWidth="1"/>
    <col min="6" max="6" width="11.42578125" style="14" customWidth="1"/>
    <col min="7" max="7" width="9.5703125" style="14" customWidth="1"/>
    <col min="8" max="9" width="15.85546875" style="14" bestFit="1" customWidth="1"/>
    <col min="10" max="10" width="18.140625" style="14" bestFit="1" customWidth="1"/>
    <col min="11" max="11" width="19" style="14" bestFit="1" customWidth="1"/>
    <col min="12" max="12" width="15" style="14" bestFit="1" customWidth="1"/>
    <col min="13" max="13" width="16.140625" style="14" bestFit="1" customWidth="1"/>
    <col min="14" max="14" width="15" style="14" bestFit="1" customWidth="1"/>
    <col min="15" max="15" width="15.85546875" style="14" bestFit="1" customWidth="1"/>
    <col min="16" max="17" width="16.7109375" style="14" bestFit="1" customWidth="1"/>
    <col min="18" max="18" width="73.28515625" style="14" bestFit="1" customWidth="1"/>
    <col min="19" max="19" width="40" style="14" customWidth="1"/>
    <col min="20" max="20" width="17" style="14" bestFit="1" customWidth="1"/>
    <col min="21" max="21" width="16.42578125" style="14" bestFit="1" customWidth="1"/>
    <col min="22" max="16384" width="9.140625" style="14"/>
  </cols>
  <sheetData>
    <row r="1" spans="1:21" s="208" customFormat="1" ht="27" customHeight="1" x14ac:dyDescent="0.25">
      <c r="A1" s="301" t="s">
        <v>561</v>
      </c>
      <c r="B1" s="301" t="s">
        <v>1316</v>
      </c>
      <c r="C1" s="301" t="s">
        <v>202</v>
      </c>
      <c r="D1" s="301" t="s">
        <v>562</v>
      </c>
      <c r="E1" s="301" t="s">
        <v>1317</v>
      </c>
      <c r="F1" s="302" t="s">
        <v>1318</v>
      </c>
      <c r="G1" s="302" t="s">
        <v>1319</v>
      </c>
      <c r="H1" s="303" t="s">
        <v>1320</v>
      </c>
      <c r="I1" s="304" t="s">
        <v>1321</v>
      </c>
      <c r="J1" s="305" t="s">
        <v>1322</v>
      </c>
      <c r="K1" s="304" t="s">
        <v>1323</v>
      </c>
      <c r="L1" s="305" t="s">
        <v>1324</v>
      </c>
      <c r="M1" s="304" t="s">
        <v>1325</v>
      </c>
      <c r="N1" s="305" t="s">
        <v>1326</v>
      </c>
      <c r="O1" s="304" t="s">
        <v>1327</v>
      </c>
      <c r="P1" s="303" t="s">
        <v>1328</v>
      </c>
      <c r="Q1" s="304" t="s">
        <v>1329</v>
      </c>
      <c r="R1" s="302" t="s">
        <v>271</v>
      </c>
      <c r="S1" s="478" t="s">
        <v>1330</v>
      </c>
      <c r="T1" s="478" t="s">
        <v>1331</v>
      </c>
      <c r="U1" s="478" t="s">
        <v>289</v>
      </c>
    </row>
    <row r="2" spans="1:21" hidden="1" x14ac:dyDescent="0.25">
      <c r="A2" s="306">
        <f>+ROW()-1</f>
        <v>1</v>
      </c>
      <c r="B2" s="306" t="s">
        <v>210</v>
      </c>
      <c r="C2" s="306" t="s">
        <v>204</v>
      </c>
      <c r="D2" s="306" t="s">
        <v>63</v>
      </c>
      <c r="E2" s="474" t="s">
        <v>1332</v>
      </c>
      <c r="F2" s="308">
        <f>IF(_xlfn.XLOOKUP(D2,'WTG PH-III'!$D$5:$D$198,'WTG PH-III'!$BV$5:$BV$198,0,0,1)&gt;0,_xlfn.XLOOKUP(D2,'WTG PH-III'!$D$5:$D$198,'WTG PH-III'!$BV$5:$BV$198,0,0,1),"")</f>
        <v>45778</v>
      </c>
      <c r="G2" s="308" t="s">
        <v>390</v>
      </c>
      <c r="H2" s="308">
        <v>45815</v>
      </c>
      <c r="I2" s="308">
        <v>45818</v>
      </c>
      <c r="J2" s="308">
        <v>45819</v>
      </c>
      <c r="K2" s="308">
        <v>45821</v>
      </c>
      <c r="L2" s="308">
        <v>45821</v>
      </c>
      <c r="M2" s="308">
        <v>45822</v>
      </c>
      <c r="N2" s="308">
        <v>45823</v>
      </c>
      <c r="O2" s="308">
        <v>45824</v>
      </c>
      <c r="P2" s="308">
        <v>45828</v>
      </c>
      <c r="Q2" s="308">
        <v>45837</v>
      </c>
      <c r="R2" s="307"/>
      <c r="S2" s="477"/>
      <c r="T2" s="477"/>
      <c r="U2" s="477" t="s">
        <v>1333</v>
      </c>
    </row>
    <row r="3" spans="1:21" hidden="1" x14ac:dyDescent="0.25">
      <c r="A3" s="306">
        <f>+ROW()-1</f>
        <v>2</v>
      </c>
      <c r="B3" s="306" t="s">
        <v>210</v>
      </c>
      <c r="C3" s="306" t="s">
        <v>204</v>
      </c>
      <c r="D3" s="306" t="s">
        <v>44</v>
      </c>
      <c r="E3" s="475" t="s">
        <v>1334</v>
      </c>
      <c r="F3" s="308">
        <f>IF(_xlfn.XLOOKUP(D3,'WTG PH-III'!$D$5:$D$198,'WTG PH-III'!$BV$5:$BV$198,0,0,1)&gt;0,_xlfn.XLOOKUP(D3,'WTG PH-III'!$D$5:$D$198,'WTG PH-III'!$BV$5:$BV$198,0,0,1),"")</f>
        <v>45816</v>
      </c>
      <c r="G3" s="307" t="s">
        <v>390</v>
      </c>
      <c r="H3" s="308">
        <v>45823</v>
      </c>
      <c r="I3" s="308">
        <v>45828</v>
      </c>
      <c r="J3" s="308">
        <v>45829</v>
      </c>
      <c r="K3" s="308">
        <v>45831</v>
      </c>
      <c r="L3" s="308">
        <v>45831</v>
      </c>
      <c r="M3" s="308">
        <v>45832</v>
      </c>
      <c r="N3" s="308">
        <v>45833</v>
      </c>
      <c r="O3" s="308">
        <v>45834</v>
      </c>
      <c r="P3" s="308">
        <v>45839</v>
      </c>
      <c r="Q3" s="308">
        <v>45850</v>
      </c>
      <c r="R3" s="307"/>
      <c r="S3" s="477"/>
      <c r="T3" s="477"/>
      <c r="U3" s="477" t="s">
        <v>1335</v>
      </c>
    </row>
    <row r="4" spans="1:21" hidden="1" x14ac:dyDescent="0.25">
      <c r="A4" s="306">
        <f t="shared" ref="A4:A32" si="0">+ROW()-1</f>
        <v>3</v>
      </c>
      <c r="B4" s="306" t="s">
        <v>210</v>
      </c>
      <c r="C4" s="306" t="s">
        <v>204</v>
      </c>
      <c r="D4" s="306" t="s">
        <v>61</v>
      </c>
      <c r="E4" s="474" t="s">
        <v>1336</v>
      </c>
      <c r="F4" s="308">
        <f>IF(_xlfn.XLOOKUP(D4,'WTG PH-III'!$D$5:$D$198,'WTG PH-III'!$BV$5:$BV$198,0,0,1)&gt;0,_xlfn.XLOOKUP(D4,'WTG PH-III'!$D$5:$D$198,'WTG PH-III'!$BV$5:$BV$198,0,0,1),"")</f>
        <v>45782</v>
      </c>
      <c r="G4" s="308" t="s">
        <v>390</v>
      </c>
      <c r="H4" s="308">
        <v>45820</v>
      </c>
      <c r="I4" s="308">
        <v>45823</v>
      </c>
      <c r="J4" s="308">
        <v>45829</v>
      </c>
      <c r="K4" s="308">
        <v>45831</v>
      </c>
      <c r="L4" s="308">
        <v>45831</v>
      </c>
      <c r="M4" s="308">
        <v>45832</v>
      </c>
      <c r="N4" s="308">
        <v>45833</v>
      </c>
      <c r="O4" s="308">
        <v>45834</v>
      </c>
      <c r="P4" s="308">
        <v>45842</v>
      </c>
      <c r="Q4" s="308">
        <v>45850</v>
      </c>
      <c r="R4" s="307"/>
      <c r="S4" s="477"/>
      <c r="T4" s="477"/>
      <c r="U4" s="477" t="s">
        <v>1337</v>
      </c>
    </row>
    <row r="5" spans="1:21" hidden="1" x14ac:dyDescent="0.25">
      <c r="A5" s="306">
        <f t="shared" si="0"/>
        <v>4</v>
      </c>
      <c r="B5" s="306" t="s">
        <v>210</v>
      </c>
      <c r="C5" s="306" t="s">
        <v>204</v>
      </c>
      <c r="D5" s="306" t="s">
        <v>65</v>
      </c>
      <c r="E5" s="475" t="s">
        <v>1338</v>
      </c>
      <c r="F5" s="308">
        <f>IF(_xlfn.XLOOKUP(D5,'WTG PH-III'!$D$5:$D$198,'WTG PH-III'!$BV$5:$BV$198,0,0,1)&gt;0,_xlfn.XLOOKUP(D5,'WTG PH-III'!$D$5:$D$198,'WTG PH-III'!$BV$5:$BV$198,0,0,1),"")</f>
        <v>45774</v>
      </c>
      <c r="G5" s="307" t="s">
        <v>390</v>
      </c>
      <c r="H5" s="308">
        <v>45822</v>
      </c>
      <c r="I5" s="308">
        <v>45829</v>
      </c>
      <c r="J5" s="308">
        <v>45830</v>
      </c>
      <c r="K5" s="308">
        <v>45832</v>
      </c>
      <c r="L5" s="308">
        <v>45832</v>
      </c>
      <c r="M5" s="308">
        <v>45834</v>
      </c>
      <c r="N5" s="308">
        <v>45834</v>
      </c>
      <c r="O5" s="308">
        <v>45839</v>
      </c>
      <c r="P5" s="308">
        <v>45848</v>
      </c>
      <c r="Q5" s="308">
        <v>45860</v>
      </c>
      <c r="R5" s="307"/>
      <c r="S5" s="477"/>
      <c r="T5" s="477"/>
      <c r="U5" s="477" t="s">
        <v>1339</v>
      </c>
    </row>
    <row r="6" spans="1:21" hidden="1" x14ac:dyDescent="0.25">
      <c r="A6" s="306">
        <f t="shared" si="0"/>
        <v>5</v>
      </c>
      <c r="B6" s="306" t="s">
        <v>210</v>
      </c>
      <c r="C6" s="306" t="s">
        <v>204</v>
      </c>
      <c r="D6" s="306" t="s">
        <v>68</v>
      </c>
      <c r="E6" s="475" t="s">
        <v>1340</v>
      </c>
      <c r="F6" s="308">
        <f>IF(_xlfn.XLOOKUP(D6,'WTG PH-III'!$D$5:$D$198,'WTG PH-III'!$BV$5:$BV$198,0,0,1)&gt;0,_xlfn.XLOOKUP(D6,'WTG PH-III'!$D$5:$D$198,'WTG PH-III'!$BV$5:$BV$198,0,0,1),"")</f>
        <v>45801</v>
      </c>
      <c r="G6" s="307" t="s">
        <v>390</v>
      </c>
      <c r="H6" s="308">
        <v>45822</v>
      </c>
      <c r="I6" s="308">
        <v>45825</v>
      </c>
      <c r="J6" s="308">
        <v>45829</v>
      </c>
      <c r="K6" s="308">
        <v>45831</v>
      </c>
      <c r="L6" s="308">
        <v>45832</v>
      </c>
      <c r="M6" s="308">
        <v>45832</v>
      </c>
      <c r="N6" s="308">
        <v>45833</v>
      </c>
      <c r="O6" s="308">
        <v>45841</v>
      </c>
      <c r="P6" s="308">
        <v>45842</v>
      </c>
      <c r="Q6" s="308">
        <v>45862</v>
      </c>
      <c r="R6" s="307"/>
      <c r="S6" s="477"/>
      <c r="T6" s="477"/>
      <c r="U6" s="477" t="s">
        <v>1337</v>
      </c>
    </row>
    <row r="7" spans="1:21" hidden="1" x14ac:dyDescent="0.25">
      <c r="A7" s="306">
        <f t="shared" si="0"/>
        <v>6</v>
      </c>
      <c r="B7" s="306" t="s">
        <v>211</v>
      </c>
      <c r="C7" s="310" t="s">
        <v>206</v>
      </c>
      <c r="D7" s="308" t="s">
        <v>131</v>
      </c>
      <c r="E7" s="475" t="s">
        <v>1341</v>
      </c>
      <c r="F7" s="308">
        <f>IF(_xlfn.XLOOKUP(D7,'WTG PH-III'!$D$5:$D$198,'WTG PH-III'!$BV$5:$BV$198,0,0,1)&gt;0,_xlfn.XLOOKUP(D7,'WTG PH-III'!$D$5:$D$198,'WTG PH-III'!$BV$5:$BV$198,0,0,1),"")</f>
        <v>45803</v>
      </c>
      <c r="G7" s="307" t="s">
        <v>390</v>
      </c>
      <c r="H7" s="308">
        <v>45866</v>
      </c>
      <c r="I7" s="308">
        <v>45869</v>
      </c>
      <c r="J7" s="308">
        <v>45869</v>
      </c>
      <c r="K7" s="308">
        <v>45871</v>
      </c>
      <c r="L7" s="308">
        <v>45871</v>
      </c>
      <c r="M7" s="308">
        <v>45874</v>
      </c>
      <c r="N7" s="308">
        <v>45875</v>
      </c>
      <c r="O7" s="308">
        <v>45876</v>
      </c>
      <c r="P7" s="308">
        <v>45877</v>
      </c>
      <c r="Q7" s="308">
        <v>45878</v>
      </c>
      <c r="R7" s="307"/>
      <c r="S7" s="477"/>
      <c r="T7" s="477"/>
      <c r="U7" s="477" t="s">
        <v>1337</v>
      </c>
    </row>
    <row r="8" spans="1:21" hidden="1" x14ac:dyDescent="0.25">
      <c r="A8" s="306">
        <f t="shared" si="0"/>
        <v>7</v>
      </c>
      <c r="B8" s="306" t="s">
        <v>211</v>
      </c>
      <c r="C8" s="306" t="s">
        <v>206</v>
      </c>
      <c r="D8" s="308" t="s">
        <v>42</v>
      </c>
      <c r="E8" s="475" t="s">
        <v>1334</v>
      </c>
      <c r="F8" s="308">
        <f>IF(_xlfn.XLOOKUP(D8,'WTG PH-III'!$D$5:$D$198,'WTG PH-III'!$BV$5:$BV$198,0,0,1)&gt;0,_xlfn.XLOOKUP(D8,'WTG PH-III'!$D$5:$D$198,'WTG PH-III'!$BV$5:$BV$198,0,0,1),"")</f>
        <v>45831</v>
      </c>
      <c r="G8" s="307" t="s">
        <v>390</v>
      </c>
      <c r="H8" s="308">
        <v>45866</v>
      </c>
      <c r="I8" s="308">
        <v>45868</v>
      </c>
      <c r="J8" s="308">
        <v>45869</v>
      </c>
      <c r="K8" s="308">
        <v>45870</v>
      </c>
      <c r="L8" s="308">
        <v>45871</v>
      </c>
      <c r="M8" s="308">
        <v>45873</v>
      </c>
      <c r="N8" s="308">
        <v>45874</v>
      </c>
      <c r="O8" s="308">
        <v>45876</v>
      </c>
      <c r="P8" s="308">
        <v>45877</v>
      </c>
      <c r="Q8" s="308">
        <v>45889</v>
      </c>
      <c r="R8" s="307"/>
      <c r="S8" s="477"/>
      <c r="T8" s="477"/>
      <c r="U8" s="477" t="s">
        <v>1335</v>
      </c>
    </row>
    <row r="9" spans="1:21" hidden="1" x14ac:dyDescent="0.25">
      <c r="A9" s="306">
        <f t="shared" si="0"/>
        <v>8</v>
      </c>
      <c r="B9" s="306" t="s">
        <v>211</v>
      </c>
      <c r="C9" s="306" t="s">
        <v>206</v>
      </c>
      <c r="D9" s="308" t="s">
        <v>118</v>
      </c>
      <c r="E9" s="475" t="s">
        <v>1334</v>
      </c>
      <c r="F9" s="308">
        <f>IF(_xlfn.XLOOKUP(D9,'WTG PH-III'!$D$5:$D$198,'WTG PH-III'!$BV$5:$BV$198,0,0,1)&gt;0,_xlfn.XLOOKUP(D9,'WTG PH-III'!$D$5:$D$198,'WTG PH-III'!$BV$5:$BV$198,0,0,1),"")</f>
        <v>45785</v>
      </c>
      <c r="G9" s="307" t="s">
        <v>390</v>
      </c>
      <c r="H9" s="308">
        <v>45878</v>
      </c>
      <c r="I9" s="308">
        <v>45880</v>
      </c>
      <c r="J9" s="308">
        <v>45880</v>
      </c>
      <c r="K9" s="308">
        <v>45882</v>
      </c>
      <c r="L9" s="308">
        <v>45883</v>
      </c>
      <c r="M9" s="308">
        <v>45883</v>
      </c>
      <c r="N9" s="308">
        <v>45884</v>
      </c>
      <c r="O9" s="308">
        <v>45886</v>
      </c>
      <c r="P9" s="308">
        <v>45886</v>
      </c>
      <c r="Q9" s="308">
        <v>45888</v>
      </c>
      <c r="R9" s="307"/>
      <c r="S9" s="477"/>
      <c r="T9" s="477"/>
      <c r="U9" s="477" t="s">
        <v>1335</v>
      </c>
    </row>
    <row r="10" spans="1:21" hidden="1" x14ac:dyDescent="0.25">
      <c r="A10" s="306">
        <f t="shared" si="0"/>
        <v>9</v>
      </c>
      <c r="B10" s="306" t="s">
        <v>211</v>
      </c>
      <c r="C10" s="306" t="s">
        <v>206</v>
      </c>
      <c r="D10" s="308" t="s">
        <v>123</v>
      </c>
      <c r="E10" s="475" t="s">
        <v>1341</v>
      </c>
      <c r="F10" s="308">
        <f>IF(_xlfn.XLOOKUP(D10,'WTG PH-III'!$D$5:$D$198,'WTG PH-III'!$BV$5:$BV$198,0,0,1)&gt;0,_xlfn.XLOOKUP(D10,'WTG PH-III'!$D$5:$D$198,'WTG PH-III'!$BV$5:$BV$198,0,0,1),"")</f>
        <v>45855</v>
      </c>
      <c r="G10" s="307" t="s">
        <v>390</v>
      </c>
      <c r="H10" s="308">
        <v>45878</v>
      </c>
      <c r="I10" s="308">
        <v>45880</v>
      </c>
      <c r="J10" s="308">
        <v>45880</v>
      </c>
      <c r="K10" s="308">
        <v>45882</v>
      </c>
      <c r="L10" s="308">
        <v>45882</v>
      </c>
      <c r="M10" s="308">
        <v>45884</v>
      </c>
      <c r="N10" s="308">
        <v>45885</v>
      </c>
      <c r="O10" s="308">
        <v>45886</v>
      </c>
      <c r="P10" s="308">
        <v>45890</v>
      </c>
      <c r="Q10" s="308">
        <v>45891</v>
      </c>
      <c r="R10" s="307"/>
      <c r="S10" s="477"/>
      <c r="T10" s="477"/>
      <c r="U10" s="477" t="s">
        <v>1337</v>
      </c>
    </row>
    <row r="11" spans="1:21" hidden="1" x14ac:dyDescent="0.25">
      <c r="A11" s="306">
        <f t="shared" si="0"/>
        <v>10</v>
      </c>
      <c r="B11" s="306" t="s">
        <v>211</v>
      </c>
      <c r="C11" s="306" t="s">
        <v>206</v>
      </c>
      <c r="D11" s="308" t="s">
        <v>36</v>
      </c>
      <c r="E11" s="476" t="s">
        <v>1342</v>
      </c>
      <c r="F11" s="308">
        <f>IF(_xlfn.XLOOKUP(D11,'WTG PH-III'!$D$5:$D$198,'WTG PH-III'!$BV$5:$BV$198,0,0,1)&gt;0,_xlfn.XLOOKUP(D11,'WTG PH-III'!$D$5:$D$198,'WTG PH-III'!$BV$5:$BV$198,0,0,1),"")</f>
        <v>45769</v>
      </c>
      <c r="G11" s="307" t="s">
        <v>390</v>
      </c>
      <c r="H11" s="308">
        <v>45880</v>
      </c>
      <c r="I11" s="308">
        <v>45883</v>
      </c>
      <c r="J11" s="308">
        <v>45883</v>
      </c>
      <c r="K11" s="308">
        <v>45884</v>
      </c>
      <c r="L11" s="308">
        <v>45885</v>
      </c>
      <c r="M11" s="308">
        <v>45886</v>
      </c>
      <c r="N11" s="308">
        <v>45887</v>
      </c>
      <c r="O11" s="308">
        <v>45891</v>
      </c>
      <c r="P11" s="308">
        <v>45892</v>
      </c>
      <c r="Q11" s="308">
        <v>45895</v>
      </c>
      <c r="R11" s="307"/>
      <c r="S11" s="477"/>
      <c r="T11" s="477"/>
      <c r="U11" s="477" t="s">
        <v>1337</v>
      </c>
    </row>
    <row r="12" spans="1:21" hidden="1" x14ac:dyDescent="0.25">
      <c r="A12" s="306">
        <f t="shared" si="0"/>
        <v>11</v>
      </c>
      <c r="B12" s="306" t="s">
        <v>211</v>
      </c>
      <c r="C12" s="306" t="s">
        <v>206</v>
      </c>
      <c r="D12" s="308" t="s">
        <v>129</v>
      </c>
      <c r="E12" s="476" t="s">
        <v>1342</v>
      </c>
      <c r="F12" s="308">
        <f>IF(_xlfn.XLOOKUP(D12,'WTG PH-III'!$D$5:$D$198,'WTG PH-III'!$BV$5:$BV$198,0,0,1)&gt;0,_xlfn.XLOOKUP(D12,'WTG PH-III'!$D$5:$D$198,'WTG PH-III'!$BV$5:$BV$198,0,0,1),"")</f>
        <v>45729</v>
      </c>
      <c r="G12" s="307" t="s">
        <v>390</v>
      </c>
      <c r="H12" s="308">
        <v>45899</v>
      </c>
      <c r="I12" s="308">
        <v>45901</v>
      </c>
      <c r="J12" s="308">
        <v>45903</v>
      </c>
      <c r="K12" s="308">
        <v>45904</v>
      </c>
      <c r="L12" s="308">
        <v>45904</v>
      </c>
      <c r="M12" s="308">
        <v>45905</v>
      </c>
      <c r="N12" s="308">
        <v>45910</v>
      </c>
      <c r="O12" s="308">
        <v>45912</v>
      </c>
      <c r="P12" s="308">
        <v>45914</v>
      </c>
      <c r="Q12" s="308">
        <v>45916</v>
      </c>
      <c r="R12" s="307"/>
      <c r="S12" s="477"/>
      <c r="T12" s="477"/>
      <c r="U12" s="477" t="s">
        <v>1337</v>
      </c>
    </row>
    <row r="13" spans="1:21" hidden="1" x14ac:dyDescent="0.25">
      <c r="A13" s="306">
        <f t="shared" si="0"/>
        <v>12</v>
      </c>
      <c r="B13" s="306" t="s">
        <v>211</v>
      </c>
      <c r="C13" s="306" t="s">
        <v>206</v>
      </c>
      <c r="D13" s="308" t="s">
        <v>143</v>
      </c>
      <c r="E13" s="476" t="s">
        <v>1342</v>
      </c>
      <c r="F13" s="308">
        <f>IF(_xlfn.XLOOKUP(D13,'WTG PH-III'!$D$5:$D$198,'WTG PH-III'!$BV$5:$BV$198,0,0,1)&gt;0,_xlfn.XLOOKUP(D13,'WTG PH-III'!$D$5:$D$198,'WTG PH-III'!$BV$5:$BV$198,0,0,1),"")</f>
        <v>45808</v>
      </c>
      <c r="G13" s="307" t="s">
        <v>390</v>
      </c>
      <c r="H13" s="308">
        <v>45917</v>
      </c>
      <c r="I13" s="308">
        <v>45919</v>
      </c>
      <c r="J13" s="308">
        <v>45920</v>
      </c>
      <c r="K13" s="308">
        <v>45921</v>
      </c>
      <c r="L13" s="308">
        <v>45922</v>
      </c>
      <c r="M13" s="308">
        <v>45922</v>
      </c>
      <c r="N13" s="308">
        <v>45923</v>
      </c>
      <c r="O13" s="308">
        <v>45925</v>
      </c>
      <c r="P13" s="308">
        <v>45925</v>
      </c>
      <c r="Q13" s="308">
        <v>45928</v>
      </c>
      <c r="R13" s="480"/>
      <c r="S13" s="208"/>
    </row>
    <row r="14" spans="1:21" hidden="1" x14ac:dyDescent="0.25">
      <c r="A14" s="306">
        <f t="shared" si="0"/>
        <v>13</v>
      </c>
      <c r="B14" s="306" t="s">
        <v>211</v>
      </c>
      <c r="C14" s="306" t="s">
        <v>206</v>
      </c>
      <c r="D14" s="308" t="s">
        <v>127</v>
      </c>
      <c r="E14" s="475" t="s">
        <v>1334</v>
      </c>
      <c r="F14" s="308">
        <f>IF(_xlfn.XLOOKUP(D14,'WTG PH-III'!$D$5:$D$198,'WTG PH-III'!$BV$5:$BV$198,0,0,1)&gt;0,_xlfn.XLOOKUP(D14,'WTG PH-III'!$D$5:$D$198,'WTG PH-III'!$BV$5:$BV$198,0,0,1),"")</f>
        <v>45747</v>
      </c>
      <c r="G14" s="307" t="s">
        <v>390</v>
      </c>
      <c r="H14" s="308">
        <v>45892</v>
      </c>
      <c r="I14" s="308">
        <v>45898</v>
      </c>
      <c r="J14" s="308">
        <v>45899</v>
      </c>
      <c r="K14" s="308">
        <v>45927</v>
      </c>
      <c r="L14" s="308">
        <v>45927</v>
      </c>
      <c r="M14" s="308">
        <v>45928</v>
      </c>
      <c r="N14" s="308">
        <v>45928</v>
      </c>
      <c r="O14" s="308">
        <v>45930</v>
      </c>
      <c r="P14" s="308">
        <v>45931</v>
      </c>
      <c r="Q14" s="308">
        <v>45934</v>
      </c>
      <c r="R14" s="480"/>
    </row>
    <row r="15" spans="1:21" hidden="1" x14ac:dyDescent="0.25">
      <c r="A15" s="306">
        <f t="shared" si="0"/>
        <v>14</v>
      </c>
      <c r="B15" s="306" t="s">
        <v>211</v>
      </c>
      <c r="C15" s="306" t="s">
        <v>206</v>
      </c>
      <c r="D15" s="308" t="s">
        <v>121</v>
      </c>
      <c r="E15" s="475" t="s">
        <v>1341</v>
      </c>
      <c r="F15" s="308">
        <f>IF(_xlfn.XLOOKUP(D15,'WTG PH-III'!$D$5:$D$198,'WTG PH-III'!$BV$5:$BV$198,0,0,1)&gt;0,_xlfn.XLOOKUP(D15,'WTG PH-III'!$D$5:$D$198,'WTG PH-III'!$BV$5:$BV$198,0,0,1),"")</f>
        <v>45740</v>
      </c>
      <c r="G15" s="473" t="s">
        <v>390</v>
      </c>
      <c r="H15" s="308">
        <v>45897</v>
      </c>
      <c r="I15" s="308">
        <v>45899</v>
      </c>
      <c r="J15" s="308">
        <v>45899</v>
      </c>
      <c r="K15" s="308">
        <v>45924</v>
      </c>
      <c r="L15" s="308">
        <v>45924</v>
      </c>
      <c r="M15" s="308">
        <v>45924</v>
      </c>
      <c r="N15" s="308">
        <v>45925</v>
      </c>
      <c r="O15" s="308">
        <v>45926</v>
      </c>
      <c r="P15" s="308">
        <v>45927</v>
      </c>
      <c r="Q15" s="308">
        <v>45930</v>
      </c>
      <c r="R15" s="480"/>
    </row>
    <row r="16" spans="1:21" hidden="1" x14ac:dyDescent="0.25">
      <c r="A16" s="306">
        <f t="shared" si="0"/>
        <v>15</v>
      </c>
      <c r="B16" s="306" t="s">
        <v>211</v>
      </c>
      <c r="C16" s="306" t="s">
        <v>206</v>
      </c>
      <c r="D16" s="308" t="s">
        <v>141</v>
      </c>
      <c r="E16" s="475" t="s">
        <v>1336</v>
      </c>
      <c r="F16" s="308">
        <f>IF(_xlfn.XLOOKUP(D16,'WTG PH-III'!$D$5:$D$198,'WTG PH-III'!$BV$5:$BV$198,0,0,1)&gt;0,_xlfn.XLOOKUP(D16,'WTG PH-III'!$D$5:$D$198,'WTG PH-III'!$BV$5:$BV$198,0,0,1),"")</f>
        <v>45834</v>
      </c>
      <c r="G16" s="307" t="s">
        <v>390</v>
      </c>
      <c r="H16" s="308">
        <v>45915</v>
      </c>
      <c r="I16" s="308">
        <v>45926</v>
      </c>
      <c r="J16" s="308">
        <v>45926</v>
      </c>
      <c r="K16" s="308">
        <v>45928</v>
      </c>
      <c r="L16" s="308">
        <v>45928</v>
      </c>
      <c r="M16" s="308">
        <v>45929</v>
      </c>
      <c r="N16" s="308">
        <v>45930</v>
      </c>
      <c r="O16" s="308">
        <v>45931</v>
      </c>
      <c r="P16" s="308">
        <v>45933</v>
      </c>
      <c r="Q16" s="308">
        <v>45938</v>
      </c>
      <c r="R16" s="480"/>
      <c r="S16" s="208"/>
    </row>
    <row r="17" spans="1:19" hidden="1" x14ac:dyDescent="0.25">
      <c r="A17" s="306">
        <f t="shared" si="0"/>
        <v>16</v>
      </c>
      <c r="B17" s="306" t="s">
        <v>211</v>
      </c>
      <c r="C17" s="306" t="s">
        <v>206</v>
      </c>
      <c r="D17" s="308" t="s">
        <v>135</v>
      </c>
      <c r="E17" s="475" t="s">
        <v>1343</v>
      </c>
      <c r="F17" s="308">
        <f>IF(_xlfn.XLOOKUP(D17,'WTG PH-III'!$D$5:$D$198,'WTG PH-III'!$BV$5:$BV$198,0,0,1)&gt;0,_xlfn.XLOOKUP(D17,'WTG PH-III'!$D$5:$D$198,'WTG PH-III'!$BV$5:$BV$198,0,0,1),"")</f>
        <v>45824</v>
      </c>
      <c r="G17" s="307" t="s">
        <v>390</v>
      </c>
      <c r="H17" s="308">
        <v>45921</v>
      </c>
      <c r="I17" s="308">
        <v>45925</v>
      </c>
      <c r="J17" s="308">
        <v>45926</v>
      </c>
      <c r="K17" s="308">
        <v>45929</v>
      </c>
      <c r="L17" s="308">
        <v>45929</v>
      </c>
      <c r="M17" s="308">
        <v>45930</v>
      </c>
      <c r="N17" s="308">
        <v>45930</v>
      </c>
      <c r="O17" s="308">
        <v>45933</v>
      </c>
      <c r="P17" s="308">
        <v>45934</v>
      </c>
      <c r="Q17" s="308">
        <v>45937</v>
      </c>
      <c r="R17" s="480"/>
      <c r="S17" s="208"/>
    </row>
    <row r="18" spans="1:19" hidden="1" x14ac:dyDescent="0.25">
      <c r="A18" s="306">
        <f t="shared" si="0"/>
        <v>17</v>
      </c>
      <c r="B18" s="306" t="s">
        <v>211</v>
      </c>
      <c r="C18" s="306" t="s">
        <v>206</v>
      </c>
      <c r="D18" s="308" t="s">
        <v>115</v>
      </c>
      <c r="E18" s="475" t="s">
        <v>1344</v>
      </c>
      <c r="F18" s="308">
        <f>IF(_xlfn.XLOOKUP(D18,'WTG PH-III'!$D$5:$D$198,'WTG PH-III'!$BV$5:$BV$198,0,0,1)&gt;0,_xlfn.XLOOKUP(D18,'WTG PH-III'!$D$5:$D$198,'WTG PH-III'!$BV$5:$BV$198,0,0,1),"")</f>
        <v>45828</v>
      </c>
      <c r="G18" s="307" t="s">
        <v>390</v>
      </c>
      <c r="H18" s="308">
        <v>45924</v>
      </c>
      <c r="I18" s="308">
        <v>45929</v>
      </c>
      <c r="J18" s="308">
        <v>45929</v>
      </c>
      <c r="K18" s="308">
        <v>45931</v>
      </c>
      <c r="L18" s="308">
        <v>45931</v>
      </c>
      <c r="M18" s="308">
        <v>45931</v>
      </c>
      <c r="N18" s="308">
        <v>45932</v>
      </c>
      <c r="O18" s="308">
        <v>45938</v>
      </c>
      <c r="P18" s="487">
        <v>45938</v>
      </c>
      <c r="Q18" s="308">
        <v>45940</v>
      </c>
      <c r="R18" s="486"/>
      <c r="S18" s="208"/>
    </row>
    <row r="19" spans="1:19" hidden="1" x14ac:dyDescent="0.25">
      <c r="A19" s="306">
        <f t="shared" si="0"/>
        <v>18</v>
      </c>
      <c r="B19" s="306" t="s">
        <v>211</v>
      </c>
      <c r="C19" s="306" t="s">
        <v>206</v>
      </c>
      <c r="D19" s="308" t="s">
        <v>139</v>
      </c>
      <c r="E19" s="476" t="s">
        <v>1342</v>
      </c>
      <c r="F19" s="308">
        <f>IF(_xlfn.XLOOKUP(D19,'WTG PH-III'!$D$5:$D$198,'WTG PH-III'!$BV$5:$BV$198,0,0,1)&gt;0,_xlfn.XLOOKUP(D19,'WTG PH-III'!$D$5:$D$198,'WTG PH-III'!$BV$5:$BV$198,0,0,1),"")</f>
        <v>45806</v>
      </c>
      <c r="G19" s="307" t="s">
        <v>390</v>
      </c>
      <c r="H19" s="308">
        <v>45928</v>
      </c>
      <c r="I19" s="308">
        <v>45931</v>
      </c>
      <c r="J19" s="308">
        <v>45931</v>
      </c>
      <c r="K19" s="308">
        <v>45933</v>
      </c>
      <c r="L19" s="308">
        <v>45933</v>
      </c>
      <c r="M19" s="308">
        <v>45934</v>
      </c>
      <c r="N19" s="308">
        <v>45934</v>
      </c>
      <c r="O19" s="308">
        <v>45938</v>
      </c>
      <c r="P19" s="308">
        <v>45938</v>
      </c>
      <c r="Q19" s="308">
        <v>45940</v>
      </c>
      <c r="R19" s="480"/>
    </row>
    <row r="20" spans="1:19" hidden="1" x14ac:dyDescent="0.25">
      <c r="A20" s="306">
        <f t="shared" si="0"/>
        <v>19</v>
      </c>
      <c r="B20" s="306" t="s">
        <v>211</v>
      </c>
      <c r="C20" s="306" t="s">
        <v>206</v>
      </c>
      <c r="D20" s="308" t="s">
        <v>113</v>
      </c>
      <c r="E20" s="475" t="s">
        <v>1341</v>
      </c>
      <c r="F20" s="308">
        <f>IF(_xlfn.XLOOKUP(D20,'WTG PH-III'!$D$5:$D$198,'WTG PH-III'!$BV$5:$BV$198,0,0,1)&gt;0,_xlfn.XLOOKUP(D20,'WTG PH-III'!$D$5:$D$198,'WTG PH-III'!$BV$5:$BV$198,0,0,1),"")</f>
        <v>45820</v>
      </c>
      <c r="G20" s="307" t="s">
        <v>390</v>
      </c>
      <c r="H20" s="308">
        <v>45931</v>
      </c>
      <c r="I20" s="308">
        <v>45934</v>
      </c>
      <c r="J20" s="308">
        <v>45935</v>
      </c>
      <c r="K20" s="308">
        <v>45937</v>
      </c>
      <c r="L20" s="308">
        <v>45937</v>
      </c>
      <c r="M20" s="308">
        <v>45938</v>
      </c>
      <c r="N20" s="308">
        <v>45939</v>
      </c>
      <c r="O20" s="308">
        <v>45940</v>
      </c>
      <c r="P20" s="308">
        <v>45940</v>
      </c>
      <c r="Q20" s="308">
        <v>45942</v>
      </c>
      <c r="R20" s="480"/>
      <c r="S20" s="208"/>
    </row>
    <row r="21" spans="1:19" hidden="1" x14ac:dyDescent="0.25">
      <c r="A21" s="306">
        <f t="shared" si="0"/>
        <v>20</v>
      </c>
      <c r="B21" s="306" t="s">
        <v>211</v>
      </c>
      <c r="C21" s="306" t="s">
        <v>206</v>
      </c>
      <c r="D21" s="308" t="s">
        <v>105</v>
      </c>
      <c r="E21" s="475" t="s">
        <v>1345</v>
      </c>
      <c r="F21" s="308">
        <f>IF(_xlfn.XLOOKUP(D21,'WTG PH-III'!$D$5:$D$198,'WTG PH-III'!$BV$5:$BV$198,0,0,1)&gt;0,_xlfn.XLOOKUP(D21,'WTG PH-III'!$D$5:$D$198,'WTG PH-III'!$BV$5:$BV$198,0,0,1),"")</f>
        <v>45761</v>
      </c>
      <c r="G21" s="307" t="s">
        <v>390</v>
      </c>
      <c r="H21" s="308">
        <v>45931</v>
      </c>
      <c r="I21" s="308">
        <v>45936</v>
      </c>
      <c r="J21" s="308">
        <v>45936</v>
      </c>
      <c r="K21" s="308">
        <v>45939</v>
      </c>
      <c r="L21" s="308">
        <v>45939</v>
      </c>
      <c r="M21" s="308">
        <v>45940</v>
      </c>
      <c r="N21" s="308">
        <v>45941</v>
      </c>
      <c r="O21" s="308">
        <v>45943</v>
      </c>
      <c r="P21" s="308">
        <v>45945</v>
      </c>
      <c r="Q21" s="308">
        <v>45946</v>
      </c>
      <c r="R21" s="480"/>
      <c r="S21" s="208"/>
    </row>
    <row r="22" spans="1:19" hidden="1" x14ac:dyDescent="0.25">
      <c r="A22" s="306">
        <f t="shared" si="0"/>
        <v>21</v>
      </c>
      <c r="B22" s="306" t="s">
        <v>211</v>
      </c>
      <c r="C22" s="306" t="s">
        <v>206</v>
      </c>
      <c r="D22" s="308" t="s">
        <v>107</v>
      </c>
      <c r="E22" s="475" t="s">
        <v>1334</v>
      </c>
      <c r="F22" s="308">
        <f>IF(_xlfn.XLOOKUP(D22,'WTG PH-III'!$D$5:$D$198,'WTG PH-III'!$BV$5:$BV$198,0,0,1)&gt;0,_xlfn.XLOOKUP(D22,'WTG PH-III'!$D$5:$D$198,'WTG PH-III'!$BV$5:$BV$198,0,0,1),"")</f>
        <v>45822</v>
      </c>
      <c r="G22" s="307" t="s">
        <v>390</v>
      </c>
      <c r="H22" s="308">
        <v>45935</v>
      </c>
      <c r="I22" s="308">
        <v>45937</v>
      </c>
      <c r="J22" s="308">
        <v>45939</v>
      </c>
      <c r="K22" s="308">
        <v>45941</v>
      </c>
      <c r="L22" s="308">
        <v>45941</v>
      </c>
      <c r="M22" s="308">
        <v>45942</v>
      </c>
      <c r="N22" s="308">
        <v>45942</v>
      </c>
      <c r="O22" s="308">
        <v>45944</v>
      </c>
      <c r="P22" s="308">
        <v>45945</v>
      </c>
      <c r="Q22" s="308">
        <v>45945</v>
      </c>
      <c r="R22" s="480"/>
      <c r="S22" s="208"/>
    </row>
    <row r="23" spans="1:19" hidden="1" x14ac:dyDescent="0.25">
      <c r="A23" s="306">
        <f t="shared" si="0"/>
        <v>22</v>
      </c>
      <c r="B23" s="306" t="s">
        <v>211</v>
      </c>
      <c r="C23" s="306" t="s">
        <v>206</v>
      </c>
      <c r="D23" s="308" t="s">
        <v>97</v>
      </c>
      <c r="E23" s="475" t="s">
        <v>1332</v>
      </c>
      <c r="F23" s="308">
        <f>IF(_xlfn.XLOOKUP(D23,'WTG PH-III'!$D$5:$D$198,'WTG PH-III'!$BV$5:$BV$198,0,0,1)&gt;0,_xlfn.XLOOKUP(D23,'WTG PH-III'!$D$5:$D$198,'WTG PH-III'!$BV$5:$BV$198,0,0,1),"")</f>
        <v>45861</v>
      </c>
      <c r="G23" s="307" t="s">
        <v>390</v>
      </c>
      <c r="H23" s="308">
        <v>45938</v>
      </c>
      <c r="I23" s="308">
        <v>45940</v>
      </c>
      <c r="J23" s="308">
        <v>45941</v>
      </c>
      <c r="K23" s="308">
        <v>45943</v>
      </c>
      <c r="L23" s="308">
        <v>45943</v>
      </c>
      <c r="M23" s="308">
        <v>45944</v>
      </c>
      <c r="N23" s="308">
        <v>45944</v>
      </c>
      <c r="O23" s="308">
        <v>45945</v>
      </c>
      <c r="P23" s="308">
        <v>45946</v>
      </c>
      <c r="Q23" s="308">
        <v>45948</v>
      </c>
      <c r="R23" s="480"/>
      <c r="S23" s="208"/>
    </row>
    <row r="24" spans="1:19" hidden="1" x14ac:dyDescent="0.25">
      <c r="A24" s="306">
        <f t="shared" si="0"/>
        <v>23</v>
      </c>
      <c r="B24" s="306" t="s">
        <v>211</v>
      </c>
      <c r="C24" s="306" t="s">
        <v>206</v>
      </c>
      <c r="D24" s="308" t="s">
        <v>70</v>
      </c>
      <c r="E24" s="475" t="s">
        <v>1344</v>
      </c>
      <c r="F24" s="308">
        <f>IF(_xlfn.XLOOKUP(D24,'WTG PH-III'!$D$5:$D$198,'WTG PH-III'!$BV$5:$BV$198,0,0,1)&gt;0,_xlfn.XLOOKUP(D24,'WTG PH-III'!$D$5:$D$198,'WTG PH-III'!$BV$5:$BV$198,0,0,1),"")</f>
        <v>45718</v>
      </c>
      <c r="G24" s="307" t="s">
        <v>390</v>
      </c>
      <c r="H24" s="308">
        <v>45941</v>
      </c>
      <c r="I24" s="308">
        <v>45944</v>
      </c>
      <c r="J24" s="308">
        <v>45944</v>
      </c>
      <c r="K24" s="308">
        <v>45945</v>
      </c>
      <c r="L24" s="308">
        <v>45946</v>
      </c>
      <c r="M24" s="308">
        <v>45946</v>
      </c>
      <c r="N24" s="308">
        <v>45946</v>
      </c>
      <c r="O24" s="308">
        <v>45948</v>
      </c>
      <c r="P24" s="308">
        <v>45949</v>
      </c>
      <c r="Q24" s="308">
        <v>45955</v>
      </c>
      <c r="R24" s="480"/>
    </row>
    <row r="25" spans="1:19" hidden="1" x14ac:dyDescent="0.25">
      <c r="A25" s="306">
        <f t="shared" si="0"/>
        <v>24</v>
      </c>
      <c r="B25" s="306" t="s">
        <v>211</v>
      </c>
      <c r="C25" s="306" t="s">
        <v>206</v>
      </c>
      <c r="D25" s="308" t="s">
        <v>137</v>
      </c>
      <c r="E25" s="475" t="s">
        <v>1343</v>
      </c>
      <c r="F25" s="308">
        <f>IF(_xlfn.XLOOKUP(D25,'WTG PH-III'!$D$5:$D$198,'WTG PH-III'!$BV$5:$BV$198,0,0,1)&gt;0,_xlfn.XLOOKUP(D25,'WTG PH-III'!$D$5:$D$198,'WTG PH-III'!$BV$5:$BV$198,0,0,1),"")</f>
        <v>45810</v>
      </c>
      <c r="G25" s="307" t="s">
        <v>390</v>
      </c>
      <c r="H25" s="308">
        <v>45940</v>
      </c>
      <c r="I25" s="308">
        <v>45942</v>
      </c>
      <c r="J25" s="308">
        <v>45942</v>
      </c>
      <c r="K25" s="308">
        <v>45945</v>
      </c>
      <c r="L25" s="308">
        <v>45945</v>
      </c>
      <c r="M25" s="308">
        <v>45947</v>
      </c>
      <c r="N25" s="308">
        <v>45947</v>
      </c>
      <c r="O25" s="308">
        <v>45948</v>
      </c>
      <c r="P25" s="308">
        <v>45949</v>
      </c>
      <c r="Q25" s="308">
        <v>45952</v>
      </c>
      <c r="R25" s="480"/>
      <c r="S25" s="208"/>
    </row>
    <row r="26" spans="1:19" hidden="1" x14ac:dyDescent="0.25">
      <c r="A26" s="306">
        <f t="shared" si="0"/>
        <v>25</v>
      </c>
      <c r="B26" s="306" t="s">
        <v>211</v>
      </c>
      <c r="C26" s="306" t="s">
        <v>206</v>
      </c>
      <c r="D26" s="308" t="s">
        <v>76</v>
      </c>
      <c r="E26" s="476" t="s">
        <v>1342</v>
      </c>
      <c r="F26" s="308">
        <f>IF(_xlfn.XLOOKUP(D26,'WTG PH-III'!$D$5:$D$198,'WTG PH-III'!$BV$5:$BV$198,0,0,1)&gt;0,_xlfn.XLOOKUP(D26,'WTG PH-III'!$D$5:$D$198,'WTG PH-III'!$BV$5:$BV$198,0,0,1),"")</f>
        <v>45780</v>
      </c>
      <c r="G26" s="307" t="s">
        <v>390</v>
      </c>
      <c r="H26" s="308">
        <v>45941</v>
      </c>
      <c r="I26" s="308">
        <v>45944</v>
      </c>
      <c r="J26" s="308">
        <v>45944</v>
      </c>
      <c r="K26" s="308">
        <v>45945</v>
      </c>
      <c r="L26" s="308">
        <v>45945</v>
      </c>
      <c r="M26" s="308">
        <v>45946</v>
      </c>
      <c r="N26" s="308">
        <v>45946</v>
      </c>
      <c r="O26" s="308">
        <v>45949</v>
      </c>
      <c r="P26" s="308">
        <v>45951</v>
      </c>
      <c r="Q26" s="308">
        <v>45952</v>
      </c>
      <c r="R26" s="480"/>
      <c r="S26" s="208"/>
    </row>
    <row r="27" spans="1:19" hidden="1" x14ac:dyDescent="0.25">
      <c r="A27" s="306">
        <f t="shared" si="0"/>
        <v>26</v>
      </c>
      <c r="B27" s="306" t="s">
        <v>211</v>
      </c>
      <c r="C27" s="310" t="s">
        <v>206</v>
      </c>
      <c r="D27" s="308" t="s">
        <v>125</v>
      </c>
      <c r="E27" s="475" t="s">
        <v>1334</v>
      </c>
      <c r="F27" s="308">
        <f>IF(_xlfn.XLOOKUP(D27,'WTG PH-III'!$D$5:$D$198,'WTG PH-III'!$BV$5:$BV$198,0,0,1)&gt;0,_xlfn.XLOOKUP(D27,'WTG PH-III'!$D$5:$D$198,'WTG PH-III'!$BV$5:$BV$198,0,0,1),"")</f>
        <v>45931</v>
      </c>
      <c r="G27" s="307" t="s">
        <v>390</v>
      </c>
      <c r="H27" s="308">
        <v>45946</v>
      </c>
      <c r="I27" s="308">
        <v>45949</v>
      </c>
      <c r="J27" s="308">
        <v>45949</v>
      </c>
      <c r="K27" s="308">
        <v>45951</v>
      </c>
      <c r="L27" s="308">
        <v>45951</v>
      </c>
      <c r="M27" s="308">
        <v>45952</v>
      </c>
      <c r="N27" s="308">
        <v>45952</v>
      </c>
      <c r="O27" s="308">
        <v>45954</v>
      </c>
      <c r="P27" s="308">
        <v>45955</v>
      </c>
      <c r="Q27" s="308">
        <v>45958</v>
      </c>
      <c r="R27" s="480"/>
      <c r="S27" s="208"/>
    </row>
    <row r="28" spans="1:19" hidden="1" x14ac:dyDescent="0.25">
      <c r="A28" s="306">
        <f t="shared" si="0"/>
        <v>27</v>
      </c>
      <c r="B28" s="306" t="s">
        <v>211</v>
      </c>
      <c r="C28" s="310" t="s">
        <v>206</v>
      </c>
      <c r="D28" s="308" t="s">
        <v>133</v>
      </c>
      <c r="E28" s="475" t="s">
        <v>1346</v>
      </c>
      <c r="F28" s="308">
        <f>IF(_xlfn.XLOOKUP(D28,'WTG PH-III'!$D$5:$D$198,'WTG PH-III'!$BV$5:$BV$198,0,0,1)&gt;0,_xlfn.XLOOKUP(D28,'WTG PH-III'!$D$5:$D$198,'WTG PH-III'!$BV$5:$BV$198,0,0,1),"")</f>
        <v>45930</v>
      </c>
      <c r="G28" s="307" t="s">
        <v>390</v>
      </c>
      <c r="H28" s="308">
        <v>45940</v>
      </c>
      <c r="I28" s="308">
        <v>45943</v>
      </c>
      <c r="J28" s="308">
        <v>45948</v>
      </c>
      <c r="K28" s="308">
        <v>45948</v>
      </c>
      <c r="L28" s="308">
        <v>45949</v>
      </c>
      <c r="M28" s="308">
        <v>45949</v>
      </c>
      <c r="N28" s="308">
        <v>45951</v>
      </c>
      <c r="O28" s="308">
        <v>45952</v>
      </c>
      <c r="P28" s="308">
        <v>45954</v>
      </c>
      <c r="Q28" s="308">
        <v>45961</v>
      </c>
      <c r="R28" s="480"/>
      <c r="S28" s="208"/>
    </row>
    <row r="29" spans="1:19" hidden="1" x14ac:dyDescent="0.25">
      <c r="A29" s="306">
        <f t="shared" si="0"/>
        <v>28</v>
      </c>
      <c r="B29" s="306" t="s">
        <v>211</v>
      </c>
      <c r="C29" s="306" t="s">
        <v>206</v>
      </c>
      <c r="D29" s="308" t="s">
        <v>91</v>
      </c>
      <c r="E29" s="475" t="s">
        <v>1341</v>
      </c>
      <c r="F29" s="308">
        <f>IF(_xlfn.XLOOKUP(D29,'WTG PH-III'!$D$5:$D$198,'WTG PH-III'!$BV$5:$BV$198,0,0,1)&gt;0,_xlfn.XLOOKUP(D29,'WTG PH-III'!$D$5:$D$198,'WTG PH-III'!$BV$5:$BV$198,0,0,1),"")</f>
        <v>45790</v>
      </c>
      <c r="G29" s="307" t="s">
        <v>390</v>
      </c>
      <c r="H29" s="308">
        <v>45943</v>
      </c>
      <c r="I29" s="308">
        <v>45945</v>
      </c>
      <c r="J29" s="308">
        <v>45946</v>
      </c>
      <c r="K29" s="308">
        <v>45948</v>
      </c>
      <c r="L29" s="308">
        <v>45949</v>
      </c>
      <c r="M29" s="308">
        <v>45949</v>
      </c>
      <c r="N29" s="308">
        <v>45952</v>
      </c>
      <c r="O29" s="308">
        <v>45956</v>
      </c>
      <c r="P29" s="308">
        <v>45958</v>
      </c>
      <c r="Q29" s="308">
        <v>45966</v>
      </c>
      <c r="S29" s="208"/>
    </row>
    <row r="30" spans="1:19" hidden="1" x14ac:dyDescent="0.25">
      <c r="A30" s="306">
        <f t="shared" si="0"/>
        <v>29</v>
      </c>
      <c r="B30" s="306" t="s">
        <v>211</v>
      </c>
      <c r="C30" s="306" t="s">
        <v>206</v>
      </c>
      <c r="D30" s="308" t="s">
        <v>99</v>
      </c>
      <c r="E30" s="475" t="s">
        <v>1345</v>
      </c>
      <c r="F30" s="308">
        <f>IF(_xlfn.XLOOKUP(D30,'WTG PH-III'!$D$5:$D$198,'WTG PH-III'!$BV$5:$BV$198,0,0,1)&gt;0,_xlfn.XLOOKUP(D30,'WTG PH-III'!$D$5:$D$198,'WTG PH-III'!$BV$5:$BV$198,0,0,1),"")</f>
        <v>45799</v>
      </c>
      <c r="G30" s="307" t="s">
        <v>390</v>
      </c>
      <c r="H30" s="308">
        <v>45947</v>
      </c>
      <c r="I30" s="308">
        <v>45949</v>
      </c>
      <c r="J30" s="308">
        <v>45952</v>
      </c>
      <c r="K30" s="308">
        <v>45953</v>
      </c>
      <c r="L30" s="308">
        <v>45954</v>
      </c>
      <c r="M30" s="308">
        <v>45955</v>
      </c>
      <c r="N30" s="308">
        <v>45955</v>
      </c>
      <c r="O30" s="308">
        <v>45959</v>
      </c>
      <c r="P30" s="308">
        <v>45960</v>
      </c>
      <c r="Q30" s="308">
        <v>45969</v>
      </c>
      <c r="R30" s="480"/>
      <c r="S30" s="208"/>
    </row>
    <row r="31" spans="1:19" hidden="1" x14ac:dyDescent="0.25">
      <c r="A31" s="306">
        <f t="shared" si="0"/>
        <v>30</v>
      </c>
      <c r="B31" s="306" t="s">
        <v>211</v>
      </c>
      <c r="C31" s="306" t="s">
        <v>206</v>
      </c>
      <c r="D31" s="308" t="s">
        <v>101</v>
      </c>
      <c r="E31" s="475" t="s">
        <v>1332</v>
      </c>
      <c r="F31" s="308">
        <f>IF(_xlfn.XLOOKUP(D31,'WTG PH-III'!$D$5:$D$198,'WTG PH-III'!$BV$5:$BV$198,0,0,1)&gt;0,_xlfn.XLOOKUP(D31,'WTG PH-III'!$D$5:$D$198,'WTG PH-III'!$BV$5:$BV$198,0,0,1),"")</f>
        <v>45767</v>
      </c>
      <c r="G31" s="307" t="s">
        <v>390</v>
      </c>
      <c r="H31" s="308">
        <v>45948</v>
      </c>
      <c r="I31" s="308">
        <v>45950</v>
      </c>
      <c r="J31" s="308">
        <v>45952</v>
      </c>
      <c r="K31" s="308">
        <v>45954</v>
      </c>
      <c r="L31" s="308">
        <v>45955</v>
      </c>
      <c r="M31" s="308">
        <v>45956</v>
      </c>
      <c r="N31" s="308">
        <v>45956</v>
      </c>
      <c r="O31" s="308">
        <v>45960</v>
      </c>
      <c r="P31" s="308">
        <v>45968</v>
      </c>
      <c r="Q31" s="308">
        <v>45970</v>
      </c>
      <c r="R31" s="480"/>
      <c r="S31" s="208"/>
    </row>
    <row r="32" spans="1:19" hidden="1" x14ac:dyDescent="0.25">
      <c r="A32" s="306">
        <f t="shared" si="0"/>
        <v>31</v>
      </c>
      <c r="B32" s="306" t="s">
        <v>210</v>
      </c>
      <c r="C32" s="309" t="s">
        <v>205</v>
      </c>
      <c r="D32" s="306" t="s">
        <v>57</v>
      </c>
      <c r="E32" s="500" t="s">
        <v>1347</v>
      </c>
      <c r="F32" s="308">
        <f>IF(_xlfn.XLOOKUP(D32,'WTG PH-III'!$D$5:$D$198,'WTG PH-III'!$BV$5:$BV$198,0,0,1)&gt;0,_xlfn.XLOOKUP(D32,'WTG PH-III'!$D$5:$D$198,'WTG PH-III'!$BV$5:$BV$198,0,0,1),"")</f>
        <v>45849</v>
      </c>
      <c r="G32" s="307" t="s">
        <v>390</v>
      </c>
      <c r="H32" s="308">
        <v>45960</v>
      </c>
      <c r="I32" s="308">
        <v>45968</v>
      </c>
      <c r="J32" s="308">
        <v>45968</v>
      </c>
      <c r="K32" s="308">
        <v>45970</v>
      </c>
      <c r="L32" s="308">
        <v>45971</v>
      </c>
      <c r="M32" s="308">
        <v>45972</v>
      </c>
      <c r="N32" s="308">
        <v>45972</v>
      </c>
      <c r="O32" s="308">
        <v>45974</v>
      </c>
      <c r="P32" s="308">
        <v>45974</v>
      </c>
      <c r="Q32" s="308">
        <v>45976</v>
      </c>
      <c r="R32" s="480"/>
      <c r="S32" s="208"/>
    </row>
    <row r="33" spans="1:19" hidden="1" x14ac:dyDescent="0.25">
      <c r="A33" s="306">
        <f t="shared" ref="A33:A134" si="1">+ROW()-1</f>
        <v>32</v>
      </c>
      <c r="B33" s="306" t="s">
        <v>211</v>
      </c>
      <c r="C33" s="309" t="s">
        <v>206</v>
      </c>
      <c r="D33" s="306" t="s">
        <v>89</v>
      </c>
      <c r="E33" s="500" t="s">
        <v>1334</v>
      </c>
      <c r="F33" s="308">
        <f>IF(_xlfn.XLOOKUP(D33,'WTG PH-III'!$D$5:$D$198,'WTG PH-III'!$BV$5:$BV$198,0,0,1)&gt;0,_xlfn.XLOOKUP(D33,'WTG PH-III'!$D$5:$D$198,'WTG PH-III'!$BV$5:$BV$198,0,0,1),"")</f>
        <v>45814</v>
      </c>
      <c r="G33" s="307" t="s">
        <v>390</v>
      </c>
      <c r="H33" s="308">
        <v>45962</v>
      </c>
      <c r="I33" s="308">
        <v>45971</v>
      </c>
      <c r="J33" s="308">
        <v>45972</v>
      </c>
      <c r="K33" s="308">
        <v>45973</v>
      </c>
      <c r="L33" s="308">
        <v>45973</v>
      </c>
      <c r="M33" s="308">
        <v>45974</v>
      </c>
      <c r="N33" s="308">
        <v>45974</v>
      </c>
      <c r="O33" s="308">
        <v>45977</v>
      </c>
      <c r="P33" s="308">
        <v>45978</v>
      </c>
      <c r="Q33" s="308">
        <v>45980</v>
      </c>
      <c r="R33" s="480"/>
      <c r="S33" s="208"/>
    </row>
    <row r="34" spans="1:19" hidden="1" x14ac:dyDescent="0.25">
      <c r="A34" s="306">
        <f t="shared" si="1"/>
        <v>33</v>
      </c>
      <c r="B34" s="306" t="s">
        <v>211</v>
      </c>
      <c r="C34" s="306" t="s">
        <v>206</v>
      </c>
      <c r="D34" s="308" t="s">
        <v>80</v>
      </c>
      <c r="E34" s="475" t="s">
        <v>1336</v>
      </c>
      <c r="F34" s="308">
        <f>IF(_xlfn.XLOOKUP(D34,'WTG PH-III'!$D$5:$D$198,'WTG PH-III'!$BV$5:$BV$198,0,0,1)&gt;0,_xlfn.XLOOKUP(D34,'WTG PH-III'!$D$5:$D$198,'WTG PH-III'!$BV$5:$BV$198,0,0,1),"")</f>
        <v>45928</v>
      </c>
      <c r="G34" s="307" t="s">
        <v>390</v>
      </c>
      <c r="H34" s="308">
        <v>45951</v>
      </c>
      <c r="I34" s="308">
        <v>45954</v>
      </c>
      <c r="J34" s="308">
        <v>45958</v>
      </c>
      <c r="K34" s="308">
        <v>45970</v>
      </c>
      <c r="L34" s="308">
        <v>45970</v>
      </c>
      <c r="M34" s="308">
        <v>45972</v>
      </c>
      <c r="N34" s="308">
        <v>45974</v>
      </c>
      <c r="O34" s="308">
        <v>45974</v>
      </c>
      <c r="P34" s="308">
        <v>45975</v>
      </c>
      <c r="Q34" s="308">
        <v>45978</v>
      </c>
      <c r="R34" s="480"/>
      <c r="S34" s="208"/>
    </row>
    <row r="35" spans="1:19" hidden="1" x14ac:dyDescent="0.25">
      <c r="A35" s="306">
        <f t="shared" si="1"/>
        <v>34</v>
      </c>
      <c r="B35" s="306" t="s">
        <v>211</v>
      </c>
      <c r="C35" s="306" t="s">
        <v>206</v>
      </c>
      <c r="D35" s="308" t="s">
        <v>38</v>
      </c>
      <c r="E35" s="476" t="s">
        <v>1342</v>
      </c>
      <c r="F35" s="308">
        <f>IF(_xlfn.XLOOKUP(D35,'WTG PH-III'!$D$5:$D$198,'WTG PH-III'!$BV$5:$BV$198,0,0,1)&gt;0,_xlfn.XLOOKUP(D35,'WTG PH-III'!$D$5:$D$198,'WTG PH-III'!$BV$5:$BV$198,0,0,1),"")</f>
        <v>45783</v>
      </c>
      <c r="G35" s="307" t="s">
        <v>390</v>
      </c>
      <c r="H35" s="308">
        <v>45958</v>
      </c>
      <c r="I35" s="308">
        <v>45961</v>
      </c>
      <c r="J35" s="308">
        <v>45967</v>
      </c>
      <c r="K35" s="308">
        <v>45969</v>
      </c>
      <c r="L35" s="308">
        <v>45970</v>
      </c>
      <c r="M35" s="308">
        <v>45972</v>
      </c>
      <c r="N35" s="308">
        <v>45972</v>
      </c>
      <c r="O35" s="308">
        <v>45974</v>
      </c>
      <c r="P35" s="308">
        <v>45977</v>
      </c>
      <c r="Q35" s="308">
        <v>45979</v>
      </c>
      <c r="R35" s="480"/>
      <c r="S35" s="208"/>
    </row>
    <row r="36" spans="1:19" hidden="1" x14ac:dyDescent="0.25">
      <c r="A36" s="306">
        <f t="shared" si="1"/>
        <v>35</v>
      </c>
      <c r="B36" s="306" t="s">
        <v>213</v>
      </c>
      <c r="C36" s="309" t="s">
        <v>208</v>
      </c>
      <c r="D36" s="308" t="s">
        <v>67</v>
      </c>
      <c r="E36" s="475" t="s">
        <v>1346</v>
      </c>
      <c r="F36" s="308">
        <f>IF(_xlfn.XLOOKUP(D36,'WTG PH-III'!$D$5:$D$198,'WTG PH-III'!$BV$5:$BV$198,0,0,1)&gt;0,_xlfn.XLOOKUP(D36,'WTG PH-III'!$D$5:$D$198,'WTG PH-III'!$BV$5:$BV$198,0,0,1),"")</f>
        <v>45730</v>
      </c>
      <c r="G36" s="307" t="s">
        <v>390</v>
      </c>
      <c r="H36" s="308">
        <v>45969</v>
      </c>
      <c r="I36" s="308">
        <v>45972</v>
      </c>
      <c r="J36" s="308">
        <v>45973</v>
      </c>
      <c r="K36" s="308">
        <v>45975</v>
      </c>
      <c r="L36" s="308">
        <v>45975</v>
      </c>
      <c r="M36" s="308">
        <v>45977</v>
      </c>
      <c r="N36" s="308">
        <v>45977</v>
      </c>
      <c r="O36" s="308">
        <v>45979</v>
      </c>
      <c r="P36" s="308">
        <v>45980</v>
      </c>
      <c r="Q36" s="308">
        <v>45981</v>
      </c>
      <c r="R36" s="480"/>
      <c r="S36" s="208"/>
    </row>
    <row r="37" spans="1:19" hidden="1" x14ac:dyDescent="0.25">
      <c r="A37" s="306">
        <f t="shared" si="1"/>
        <v>36</v>
      </c>
      <c r="B37" s="306" t="s">
        <v>211</v>
      </c>
      <c r="C37" s="306" t="s">
        <v>206</v>
      </c>
      <c r="D37" s="308" t="s">
        <v>93</v>
      </c>
      <c r="E37" s="475" t="s">
        <v>1341</v>
      </c>
      <c r="F37" s="308">
        <f>IF(_xlfn.XLOOKUP(D37,'WTG PH-III'!$D$5:$D$198,'WTG PH-III'!$BV$5:$BV$198,0,0,1)&gt;0,_xlfn.XLOOKUP(D37,'WTG PH-III'!$D$5:$D$198,'WTG PH-III'!$BV$5:$BV$198,0,0,1),"")</f>
        <v>45825</v>
      </c>
      <c r="G37" s="307" t="s">
        <v>390</v>
      </c>
      <c r="H37" s="308">
        <v>45969</v>
      </c>
      <c r="I37" s="308">
        <v>45972</v>
      </c>
      <c r="J37" s="308">
        <v>45973</v>
      </c>
      <c r="K37" s="308">
        <v>45976</v>
      </c>
      <c r="L37" s="308">
        <v>45976</v>
      </c>
      <c r="M37" s="308">
        <v>45977</v>
      </c>
      <c r="N37" s="308">
        <v>45977</v>
      </c>
      <c r="O37" s="308">
        <v>45978</v>
      </c>
      <c r="P37" s="308">
        <v>45980</v>
      </c>
      <c r="Q37" s="308">
        <v>45981</v>
      </c>
      <c r="R37" s="480"/>
      <c r="S37" s="208"/>
    </row>
    <row r="38" spans="1:19" hidden="1" x14ac:dyDescent="0.25">
      <c r="A38" s="306">
        <f t="shared" si="1"/>
        <v>37</v>
      </c>
      <c r="B38" s="306" t="s">
        <v>211</v>
      </c>
      <c r="C38" s="306" t="s">
        <v>206</v>
      </c>
      <c r="D38" s="308" t="s">
        <v>87</v>
      </c>
      <c r="E38" s="475" t="s">
        <v>1344</v>
      </c>
      <c r="F38" s="308">
        <f>IF(_xlfn.XLOOKUP(D38,'WTG PH-III'!$D$5:$D$198,'WTG PH-III'!$BV$5:$BV$198,0,0,1)&gt;0,_xlfn.XLOOKUP(D38,'WTG PH-III'!$D$5:$D$198,'WTG PH-III'!$BV$5:$BV$198,0,0,1),"")</f>
        <v>45901</v>
      </c>
      <c r="G38" s="307" t="s">
        <v>390</v>
      </c>
      <c r="H38" s="308">
        <v>45956</v>
      </c>
      <c r="I38" s="308">
        <v>45958</v>
      </c>
      <c r="J38" s="308">
        <v>45960</v>
      </c>
      <c r="K38" s="308">
        <v>45973</v>
      </c>
      <c r="L38" s="308">
        <v>45974</v>
      </c>
      <c r="M38" s="308">
        <v>45975</v>
      </c>
      <c r="N38" s="308">
        <v>45975</v>
      </c>
      <c r="O38" s="308">
        <v>45977</v>
      </c>
      <c r="P38" s="308">
        <v>45978</v>
      </c>
      <c r="Q38" s="308">
        <v>45980</v>
      </c>
      <c r="R38" s="480"/>
      <c r="S38" s="208"/>
    </row>
    <row r="39" spans="1:19" hidden="1" x14ac:dyDescent="0.25">
      <c r="A39" s="306">
        <f t="shared" si="1"/>
        <v>38</v>
      </c>
      <c r="B39" s="306" t="s">
        <v>210</v>
      </c>
      <c r="C39" s="306" t="s">
        <v>205</v>
      </c>
      <c r="D39" s="306" t="s">
        <v>59</v>
      </c>
      <c r="E39" s="475" t="s">
        <v>1332</v>
      </c>
      <c r="F39" s="308">
        <f>IF(_xlfn.XLOOKUP(D39,'WTG PH-III'!$D$5:$D$198,'WTG PH-III'!$BV$5:$BV$198,0,0,1)&gt;0,_xlfn.XLOOKUP(D39,'WTG PH-III'!$D$5:$D$198,'WTG PH-III'!$BV$5:$BV$198,0,0,1),"")</f>
        <v>45807</v>
      </c>
      <c r="G39" s="307" t="s">
        <v>390</v>
      </c>
      <c r="H39" s="308">
        <v>45974</v>
      </c>
      <c r="I39" s="308">
        <v>45976</v>
      </c>
      <c r="J39" s="308">
        <v>45976</v>
      </c>
      <c r="K39" s="308">
        <v>45978</v>
      </c>
      <c r="L39" s="308">
        <v>45978</v>
      </c>
      <c r="M39" s="308">
        <v>45979</v>
      </c>
      <c r="N39" s="308">
        <v>45979</v>
      </c>
      <c r="O39" s="308">
        <v>45981</v>
      </c>
      <c r="P39" s="308">
        <v>45984</v>
      </c>
      <c r="Q39" s="308">
        <v>45984</v>
      </c>
      <c r="R39" s="480"/>
    </row>
    <row r="40" spans="1:19" hidden="1" x14ac:dyDescent="0.25">
      <c r="A40" s="306">
        <f t="shared" si="1"/>
        <v>39</v>
      </c>
      <c r="B40" s="306" t="s">
        <v>211</v>
      </c>
      <c r="C40" s="306" t="s">
        <v>206</v>
      </c>
      <c r="D40" s="308" t="s">
        <v>82</v>
      </c>
      <c r="E40" s="475" t="s">
        <v>1343</v>
      </c>
      <c r="F40" s="308">
        <f>IF(_xlfn.XLOOKUP(D40,'WTG PH-III'!$D$5:$D$198,'WTG PH-III'!$BV$5:$BV$198,0,0,1)&gt;0,_xlfn.XLOOKUP(D40,'WTG PH-III'!$D$5:$D$198,'WTG PH-III'!$BV$5:$BV$198,0,0,1),"")</f>
        <v>45840</v>
      </c>
      <c r="G40" s="307" t="s">
        <v>390</v>
      </c>
      <c r="H40" s="308">
        <v>45958</v>
      </c>
      <c r="I40" s="308">
        <v>45960</v>
      </c>
      <c r="J40" s="308">
        <v>45968</v>
      </c>
      <c r="K40" s="308">
        <v>45971</v>
      </c>
      <c r="L40" s="308">
        <v>45972</v>
      </c>
      <c r="M40" s="308">
        <v>45974</v>
      </c>
      <c r="N40" s="308">
        <v>45975</v>
      </c>
      <c r="O40" s="308">
        <v>45976</v>
      </c>
      <c r="P40" s="308">
        <v>45976</v>
      </c>
      <c r="Q40" s="308">
        <v>45977</v>
      </c>
      <c r="R40" s="480"/>
      <c r="S40" s="208"/>
    </row>
    <row r="41" spans="1:19" hidden="1" x14ac:dyDescent="0.25">
      <c r="A41" s="306">
        <f t="shared" si="1"/>
        <v>40</v>
      </c>
      <c r="B41" s="306" t="s">
        <v>213</v>
      </c>
      <c r="C41" s="309" t="s">
        <v>208</v>
      </c>
      <c r="D41" s="308" t="s">
        <v>50</v>
      </c>
      <c r="E41" s="475" t="s">
        <v>1345</v>
      </c>
      <c r="F41" s="308">
        <f>IF(_xlfn.XLOOKUP(D41,'WTG PH-III'!$D$5:$D$198,'WTG PH-III'!$BV$5:$BV$198,0,0,1)&gt;0,_xlfn.XLOOKUP(D41,'WTG PH-III'!$D$5:$D$198,'WTG PH-III'!$BV$5:$BV$198,0,0,1),"")</f>
        <v>45822</v>
      </c>
      <c r="G41" s="307" t="s">
        <v>390</v>
      </c>
      <c r="H41" s="308">
        <v>45970</v>
      </c>
      <c r="I41" s="308">
        <v>45973</v>
      </c>
      <c r="J41" s="308">
        <v>45977</v>
      </c>
      <c r="K41" s="308">
        <v>45978</v>
      </c>
      <c r="L41" s="308">
        <v>45978</v>
      </c>
      <c r="M41" s="308">
        <v>45979</v>
      </c>
      <c r="N41" s="308">
        <v>45979</v>
      </c>
      <c r="O41" s="308">
        <v>45981</v>
      </c>
      <c r="P41" s="308">
        <v>45982</v>
      </c>
      <c r="Q41" s="308">
        <v>45983</v>
      </c>
      <c r="R41" s="480"/>
      <c r="S41" s="208"/>
    </row>
    <row r="42" spans="1:19" hidden="1" x14ac:dyDescent="0.25">
      <c r="A42" s="306">
        <f t="shared" si="1"/>
        <v>41</v>
      </c>
      <c r="B42" s="306" t="s">
        <v>211</v>
      </c>
      <c r="C42" s="306" t="s">
        <v>206</v>
      </c>
      <c r="D42" s="308" t="s">
        <v>85</v>
      </c>
      <c r="E42" s="475" t="s">
        <v>1334</v>
      </c>
      <c r="F42" s="308">
        <f>IF(_xlfn.XLOOKUP(D42,'WTG PH-III'!$D$5:$D$198,'WTG PH-III'!$BV$5:$BV$198,0,0,1)&gt;0,_xlfn.XLOOKUP(D42,'WTG PH-III'!$D$5:$D$198,'WTG PH-III'!$BV$5:$BV$198,0,0,1),"")</f>
        <v>45974</v>
      </c>
      <c r="G42" s="307" t="s">
        <v>390</v>
      </c>
      <c r="H42" s="308">
        <v>45980</v>
      </c>
      <c r="I42" s="308">
        <v>45982</v>
      </c>
      <c r="J42" s="308">
        <v>45983</v>
      </c>
      <c r="K42" s="308">
        <v>45984</v>
      </c>
      <c r="L42" s="308">
        <v>45984</v>
      </c>
      <c r="M42" s="308">
        <v>45985</v>
      </c>
      <c r="N42" s="308">
        <v>45985</v>
      </c>
      <c r="O42" s="308">
        <v>45987</v>
      </c>
      <c r="P42" s="308">
        <v>45989</v>
      </c>
      <c r="Q42" s="308">
        <v>45991</v>
      </c>
      <c r="R42" s="480"/>
      <c r="S42" s="208"/>
    </row>
    <row r="43" spans="1:19" hidden="1" x14ac:dyDescent="0.25">
      <c r="A43" s="306">
        <f t="shared" si="1"/>
        <v>42</v>
      </c>
      <c r="B43" s="306" t="s">
        <v>210</v>
      </c>
      <c r="C43" s="309" t="s">
        <v>205</v>
      </c>
      <c r="D43" s="306" t="s">
        <v>55</v>
      </c>
      <c r="E43" s="475" t="s">
        <v>1348</v>
      </c>
      <c r="F43" s="308">
        <f>IF(_xlfn.XLOOKUP(D43,'WTG PH-III'!$D$5:$D$198,'WTG PH-III'!$BV$5:$BV$198,0,0,1)&gt;0,_xlfn.XLOOKUP(D43,'WTG PH-III'!$D$5:$D$198,'WTG PH-III'!$BV$5:$BV$198,0,0,1),"")</f>
        <v>45752</v>
      </c>
      <c r="G43" s="307" t="s">
        <v>390</v>
      </c>
      <c r="H43" s="308">
        <v>45900</v>
      </c>
      <c r="I43" s="308">
        <v>45904</v>
      </c>
      <c r="J43" s="308">
        <v>45905</v>
      </c>
      <c r="K43" s="308">
        <v>45960</v>
      </c>
      <c r="L43" s="308">
        <v>45960</v>
      </c>
      <c r="M43" s="308">
        <v>45974</v>
      </c>
      <c r="N43" s="308">
        <v>45975</v>
      </c>
      <c r="O43" s="308">
        <v>45981</v>
      </c>
      <c r="P43" s="308">
        <v>45982</v>
      </c>
      <c r="Q43" s="308">
        <v>45983</v>
      </c>
      <c r="R43" s="480"/>
    </row>
    <row r="44" spans="1:19" hidden="1" x14ac:dyDescent="0.25">
      <c r="A44" s="306">
        <f t="shared" si="1"/>
        <v>43</v>
      </c>
      <c r="B44" s="306" t="s">
        <v>211</v>
      </c>
      <c r="C44" s="306" t="s">
        <v>206</v>
      </c>
      <c r="D44" s="308" t="s">
        <v>103</v>
      </c>
      <c r="E44" s="475" t="s">
        <v>1349</v>
      </c>
      <c r="F44" s="308">
        <f>IF(_xlfn.XLOOKUP(D44,'WTG PH-III'!$D$5:$D$198,'WTG PH-III'!$BV$5:$BV$198,0,0,1)&gt;0,_xlfn.XLOOKUP(D44,'WTG PH-III'!$D$5:$D$198,'WTG PH-III'!$BV$5:$BV$198,0,0,1),"")</f>
        <v>45977</v>
      </c>
      <c r="G44" s="307" t="s">
        <v>390</v>
      </c>
      <c r="H44" s="308">
        <v>45986</v>
      </c>
      <c r="I44" s="308">
        <v>45988</v>
      </c>
      <c r="J44" s="308">
        <v>45988</v>
      </c>
      <c r="K44" s="308">
        <v>45989</v>
      </c>
      <c r="L44" s="308">
        <v>45988</v>
      </c>
      <c r="M44" s="308">
        <v>45990</v>
      </c>
      <c r="N44" s="308">
        <v>45990</v>
      </c>
      <c r="O44" s="308">
        <v>45991</v>
      </c>
      <c r="P44" s="308">
        <v>45992</v>
      </c>
      <c r="Q44" s="308">
        <v>45993</v>
      </c>
      <c r="R44" s="480"/>
      <c r="S44" s="208"/>
    </row>
    <row r="45" spans="1:19" hidden="1" x14ac:dyDescent="0.25">
      <c r="A45" s="306">
        <f t="shared" ref="A45:A135" si="2">+ROW()-1</f>
        <v>44</v>
      </c>
      <c r="B45" s="306" t="s">
        <v>213</v>
      </c>
      <c r="C45" s="309" t="s">
        <v>208</v>
      </c>
      <c r="D45" s="308" t="s">
        <v>60</v>
      </c>
      <c r="E45" s="475" t="s">
        <v>1350</v>
      </c>
      <c r="F45" s="308">
        <f>IF(_xlfn.XLOOKUP(D45,'WTG PH-III'!$D$5:$D$198,'WTG PH-III'!$BV$5:$BV$198,0,0,1)&gt;0,_xlfn.XLOOKUP(D45,'WTG PH-III'!$D$5:$D$198,'WTG PH-III'!$BV$5:$BV$198,0,0,1),"")</f>
        <v>45864</v>
      </c>
      <c r="G45" s="307" t="s">
        <v>390</v>
      </c>
      <c r="H45" s="308">
        <v>45982</v>
      </c>
      <c r="I45" s="308">
        <v>45989</v>
      </c>
      <c r="J45" s="308">
        <v>45990</v>
      </c>
      <c r="K45" s="308">
        <v>45991</v>
      </c>
      <c r="L45" s="308">
        <v>45992</v>
      </c>
      <c r="M45" s="308">
        <v>45993</v>
      </c>
      <c r="N45" s="308">
        <v>45993</v>
      </c>
      <c r="O45" s="308">
        <v>45996</v>
      </c>
      <c r="P45" s="308">
        <v>45996</v>
      </c>
      <c r="Q45" s="308">
        <v>45998</v>
      </c>
      <c r="R45" s="480"/>
      <c r="S45" s="208"/>
    </row>
    <row r="46" spans="1:19" hidden="1" x14ac:dyDescent="0.25">
      <c r="A46" s="306">
        <f t="shared" si="1"/>
        <v>45</v>
      </c>
      <c r="B46" s="306" t="s">
        <v>213</v>
      </c>
      <c r="C46" s="309" t="s">
        <v>208</v>
      </c>
      <c r="D46" s="306" t="s">
        <v>62</v>
      </c>
      <c r="E46" s="475" t="s">
        <v>1351</v>
      </c>
      <c r="F46" s="308">
        <f>IF(_xlfn.XLOOKUP(D46,'WTG PH-III'!$D$5:$D$198,'WTG PH-III'!$BV$5:$BV$198,0,0,1)&gt;0,_xlfn.XLOOKUP(D46,'WTG PH-III'!$D$5:$D$198,'WTG PH-III'!$BV$5:$BV$198,0,0,1),"")</f>
        <v>45884</v>
      </c>
      <c r="G46" s="307" t="s">
        <v>390</v>
      </c>
      <c r="H46" s="308">
        <v>45976</v>
      </c>
      <c r="I46" s="308">
        <v>45980</v>
      </c>
      <c r="J46" s="308">
        <v>45980</v>
      </c>
      <c r="K46" s="308">
        <v>45981</v>
      </c>
      <c r="L46" s="308">
        <v>45982</v>
      </c>
      <c r="M46" s="308">
        <v>45983</v>
      </c>
      <c r="N46" s="308">
        <v>45984</v>
      </c>
      <c r="O46" s="308">
        <v>45985</v>
      </c>
      <c r="P46" s="308">
        <v>45985</v>
      </c>
      <c r="Q46" s="308">
        <v>45987</v>
      </c>
      <c r="R46" s="480"/>
    </row>
    <row r="47" spans="1:19" hidden="1" x14ac:dyDescent="0.25">
      <c r="A47" s="306">
        <f t="shared" si="2"/>
        <v>46</v>
      </c>
      <c r="B47" s="306" t="s">
        <v>213</v>
      </c>
      <c r="C47" s="309" t="s">
        <v>208</v>
      </c>
      <c r="D47" s="308" t="s">
        <v>77</v>
      </c>
      <c r="E47" s="476" t="s">
        <v>1352</v>
      </c>
      <c r="F47" s="308">
        <f>IF(_xlfn.XLOOKUP(D47,'WTG PH-III'!$D$5:$D$198,'WTG PH-III'!$BV$5:$BV$198,0,0,1)&gt;0,_xlfn.XLOOKUP(D47,'WTG PH-III'!$D$5:$D$198,'WTG PH-III'!$BV$5:$BV$198,0,0,1),"")</f>
        <v>45809</v>
      </c>
      <c r="G47" s="307" t="s">
        <v>390</v>
      </c>
      <c r="H47" s="308">
        <v>45982</v>
      </c>
      <c r="I47" s="308">
        <v>45985</v>
      </c>
      <c r="J47" s="308">
        <v>45986</v>
      </c>
      <c r="K47" s="308">
        <v>45987</v>
      </c>
      <c r="L47" s="308">
        <v>45987</v>
      </c>
      <c r="M47" s="308">
        <v>45988</v>
      </c>
      <c r="N47" s="308">
        <v>45988</v>
      </c>
      <c r="O47" s="308">
        <v>45990</v>
      </c>
      <c r="P47" s="308">
        <v>45991</v>
      </c>
      <c r="Q47" s="308">
        <v>45992</v>
      </c>
      <c r="R47" s="480"/>
      <c r="S47" s="208"/>
    </row>
    <row r="48" spans="1:19" hidden="1" x14ac:dyDescent="0.25">
      <c r="A48" s="306">
        <f t="shared" si="1"/>
        <v>47</v>
      </c>
      <c r="B48" s="306" t="s">
        <v>213</v>
      </c>
      <c r="C48" s="309" t="s">
        <v>208</v>
      </c>
      <c r="D48" s="308" t="s">
        <v>58</v>
      </c>
      <c r="E48" s="475" t="s">
        <v>1353</v>
      </c>
      <c r="F48" s="308">
        <f>IF(_xlfn.XLOOKUP(D48,'WTG PH-III'!$D$5:$D$198,'WTG PH-III'!$BV$5:$BV$198,0,0,1)&gt;0,_xlfn.XLOOKUP(D48,'WTG PH-III'!$D$5:$D$198,'WTG PH-III'!$BV$5:$BV$198,0,0,1),"")</f>
        <v>45830</v>
      </c>
      <c r="G48" s="307" t="s">
        <v>390</v>
      </c>
      <c r="H48" s="308">
        <v>45981</v>
      </c>
      <c r="I48" s="308">
        <v>45984</v>
      </c>
      <c r="J48" s="308">
        <v>45985</v>
      </c>
      <c r="K48" s="308">
        <v>45987</v>
      </c>
      <c r="L48" s="308">
        <v>45987</v>
      </c>
      <c r="M48" s="308">
        <v>45989</v>
      </c>
      <c r="N48" s="308">
        <v>45989</v>
      </c>
      <c r="O48" s="308">
        <v>45990</v>
      </c>
      <c r="P48" s="308">
        <v>45991</v>
      </c>
      <c r="Q48" s="308">
        <v>45993</v>
      </c>
      <c r="R48" s="480"/>
      <c r="S48" s="208"/>
    </row>
    <row r="49" spans="1:19" hidden="1" x14ac:dyDescent="0.25">
      <c r="A49" s="306">
        <f t="shared" si="2"/>
        <v>48</v>
      </c>
      <c r="B49" s="306" t="s">
        <v>213</v>
      </c>
      <c r="C49" s="309" t="s">
        <v>208</v>
      </c>
      <c r="D49" s="308" t="s">
        <v>66</v>
      </c>
      <c r="E49" s="475" t="s">
        <v>1354</v>
      </c>
      <c r="F49" s="308">
        <f>IF(_xlfn.XLOOKUP(D49,'WTG PH-III'!$D$5:$D$198,'WTG PH-III'!$BV$5:$BV$198,0,0,1)&gt;0,_xlfn.XLOOKUP(D49,'WTG PH-III'!$D$5:$D$198,'WTG PH-III'!$BV$5:$BV$198,0,0,1),"")</f>
        <v>45780</v>
      </c>
      <c r="G49" s="307" t="s">
        <v>390</v>
      </c>
      <c r="H49" s="308">
        <v>45987</v>
      </c>
      <c r="I49" s="308">
        <v>45989</v>
      </c>
      <c r="J49" s="308">
        <v>45990</v>
      </c>
      <c r="K49" s="308">
        <v>45994</v>
      </c>
      <c r="L49" s="308">
        <v>45994</v>
      </c>
      <c r="M49" s="308">
        <v>45995</v>
      </c>
      <c r="N49" s="308">
        <v>45996</v>
      </c>
      <c r="O49" s="308">
        <v>45997</v>
      </c>
      <c r="P49" s="308">
        <v>45999</v>
      </c>
      <c r="Q49" s="308">
        <v>46001</v>
      </c>
      <c r="R49" s="480"/>
      <c r="S49" s="208"/>
    </row>
    <row r="50" spans="1:19" hidden="1" x14ac:dyDescent="0.25">
      <c r="A50" s="306">
        <f t="shared" si="2"/>
        <v>49</v>
      </c>
      <c r="B50" s="306" t="s">
        <v>213</v>
      </c>
      <c r="C50" s="309" t="s">
        <v>208</v>
      </c>
      <c r="D50" s="308" t="s">
        <v>467</v>
      </c>
      <c r="E50" s="475" t="s">
        <v>1355</v>
      </c>
      <c r="F50" s="308">
        <f>IF(_xlfn.XLOOKUP(D50,'WTG PH-III'!$D$5:$D$198,'WTG PH-III'!$BV$5:$BV$198,0,0,1)&gt;0,_xlfn.XLOOKUP(D50,'WTG PH-III'!$D$5:$D$198,'WTG PH-III'!$BV$5:$BV$198,0,0,1),"")</f>
        <v>45961</v>
      </c>
      <c r="G50" s="307" t="s">
        <v>390</v>
      </c>
      <c r="H50" s="308">
        <v>45990</v>
      </c>
      <c r="I50" s="308">
        <v>45992</v>
      </c>
      <c r="J50" s="308">
        <v>45993</v>
      </c>
      <c r="K50" s="308">
        <v>45996</v>
      </c>
      <c r="L50" s="308">
        <v>45997</v>
      </c>
      <c r="M50" s="308">
        <v>45997</v>
      </c>
      <c r="N50" s="308">
        <v>45998</v>
      </c>
      <c r="O50" s="308">
        <v>46000</v>
      </c>
      <c r="P50" s="308">
        <v>46002</v>
      </c>
      <c r="Q50" s="308">
        <v>46003</v>
      </c>
      <c r="R50" s="480"/>
      <c r="S50" s="208"/>
    </row>
    <row r="51" spans="1:19" hidden="1" x14ac:dyDescent="0.25">
      <c r="A51" s="306">
        <f t="shared" ref="A51:A137" si="3">+ROW()-1</f>
        <v>50</v>
      </c>
      <c r="B51" s="306" t="s">
        <v>213</v>
      </c>
      <c r="C51" s="309" t="s">
        <v>208</v>
      </c>
      <c r="D51" s="308" t="s">
        <v>119</v>
      </c>
      <c r="E51" s="475" t="s">
        <v>1356</v>
      </c>
      <c r="F51" s="308">
        <f>IF(_xlfn.XLOOKUP(D51,'WTG PH-III'!$D$5:$D$198,'WTG PH-III'!$BV$5:$BV$198,0,0,1)&gt;0,_xlfn.XLOOKUP(D51,'WTG PH-III'!$D$5:$D$198,'WTG PH-III'!$BV$5:$BV$198,0,0,1),"")</f>
        <v>45964</v>
      </c>
      <c r="G51" s="307" t="s">
        <v>390</v>
      </c>
      <c r="H51" s="308">
        <v>45989</v>
      </c>
      <c r="I51" s="308">
        <v>45992</v>
      </c>
      <c r="J51" s="308">
        <v>45993</v>
      </c>
      <c r="K51" s="308">
        <v>45997</v>
      </c>
      <c r="L51" s="308">
        <v>45996</v>
      </c>
      <c r="M51" s="308">
        <v>45998</v>
      </c>
      <c r="N51" s="308">
        <v>45999</v>
      </c>
      <c r="O51" s="308">
        <v>46001</v>
      </c>
      <c r="P51" s="308">
        <v>46002</v>
      </c>
      <c r="Q51" s="308">
        <v>46002</v>
      </c>
      <c r="R51" s="308"/>
      <c r="S51" s="208"/>
    </row>
    <row r="52" spans="1:19" hidden="1" x14ac:dyDescent="0.25">
      <c r="A52" s="306">
        <f t="shared" si="2"/>
        <v>51</v>
      </c>
      <c r="B52" s="306" t="s">
        <v>213</v>
      </c>
      <c r="C52" s="309" t="s">
        <v>208</v>
      </c>
      <c r="D52" s="308" t="s">
        <v>104</v>
      </c>
      <c r="E52" s="475" t="s">
        <v>1357</v>
      </c>
      <c r="F52" s="308">
        <f>IF(_xlfn.XLOOKUP(D52,'WTG PH-III'!$D$5:$D$198,'WTG PH-III'!$BV$5:$BV$198,0,0,1)&gt;0,_xlfn.XLOOKUP(D52,'WTG PH-III'!$D$5:$D$198,'WTG PH-III'!$BV$5:$BV$198,0,0,1),"")</f>
        <v>45881</v>
      </c>
      <c r="G52" s="307" t="s">
        <v>390</v>
      </c>
      <c r="H52" s="308">
        <v>45993</v>
      </c>
      <c r="I52" s="308">
        <v>45996</v>
      </c>
      <c r="J52" s="308">
        <v>45996</v>
      </c>
      <c r="K52" s="308">
        <v>45998</v>
      </c>
      <c r="L52" s="308">
        <v>45998</v>
      </c>
      <c r="M52" s="308">
        <v>45999</v>
      </c>
      <c r="N52" s="308">
        <v>46000</v>
      </c>
      <c r="O52" s="308">
        <v>46002</v>
      </c>
      <c r="P52" s="308">
        <v>46003</v>
      </c>
      <c r="Q52" s="308">
        <v>46004</v>
      </c>
      <c r="R52" s="480"/>
      <c r="S52" s="208"/>
    </row>
    <row r="53" spans="1:19" hidden="1" x14ac:dyDescent="0.25">
      <c r="A53" s="306">
        <f t="shared" si="1"/>
        <v>52</v>
      </c>
      <c r="B53" s="306" t="s">
        <v>211</v>
      </c>
      <c r="C53" s="310" t="s">
        <v>206</v>
      </c>
      <c r="D53" s="308" t="s">
        <v>109</v>
      </c>
      <c r="E53" s="475" t="s">
        <v>1358</v>
      </c>
      <c r="F53" s="308">
        <f>IF(_xlfn.XLOOKUP(D53,'WTG PH-III'!$D$5:$D$198,'WTG PH-III'!$BV$5:$BV$198,0,0,1)&gt;0,_xlfn.XLOOKUP(D53,'WTG PH-III'!$D$5:$D$198,'WTG PH-III'!$BV$5:$BV$198,0,0,1),"")</f>
        <v>45972</v>
      </c>
      <c r="G53" s="307" t="s">
        <v>390</v>
      </c>
      <c r="H53" s="308">
        <v>45987</v>
      </c>
      <c r="I53" s="308">
        <v>45990</v>
      </c>
      <c r="J53" s="308">
        <v>45990</v>
      </c>
      <c r="K53" s="308">
        <v>45992</v>
      </c>
      <c r="L53" s="308">
        <v>45992</v>
      </c>
      <c r="M53" s="308">
        <v>45997</v>
      </c>
      <c r="N53" s="308">
        <v>45998</v>
      </c>
      <c r="O53" s="308">
        <v>46000</v>
      </c>
      <c r="P53" s="308">
        <v>46001</v>
      </c>
      <c r="Q53" s="308">
        <v>46003</v>
      </c>
      <c r="R53" s="480"/>
      <c r="S53" s="208"/>
    </row>
    <row r="54" spans="1:19" hidden="1" x14ac:dyDescent="0.25">
      <c r="A54" s="306">
        <f t="shared" si="3"/>
        <v>53</v>
      </c>
      <c r="B54" s="309" t="s">
        <v>213</v>
      </c>
      <c r="C54" s="309" t="s">
        <v>208</v>
      </c>
      <c r="D54" s="308" t="s">
        <v>124</v>
      </c>
      <c r="E54" s="475" t="s">
        <v>1351</v>
      </c>
      <c r="F54" s="308">
        <f>IF(_xlfn.XLOOKUP(D54,'WTG PH-III'!$D$5:$D$198,'WTG PH-III'!$BV$5:$BV$198,0,0,1)&gt;0,_xlfn.XLOOKUP(D54,'WTG PH-III'!$D$5:$D$198,'WTG PH-III'!$BV$5:$BV$198,0,0,1),"")</f>
        <v>45985</v>
      </c>
      <c r="G54" s="307" t="s">
        <v>390</v>
      </c>
      <c r="H54" s="308">
        <v>45997</v>
      </c>
      <c r="I54" s="308">
        <v>45999</v>
      </c>
      <c r="J54" s="308">
        <v>45999</v>
      </c>
      <c r="K54" s="308">
        <v>46001</v>
      </c>
      <c r="L54" s="308">
        <v>46001</v>
      </c>
      <c r="M54" s="308">
        <v>46002</v>
      </c>
      <c r="N54" s="308">
        <v>46003</v>
      </c>
      <c r="O54" s="308">
        <v>46004</v>
      </c>
      <c r="P54" s="308">
        <v>46005</v>
      </c>
      <c r="Q54" s="308">
        <v>46006</v>
      </c>
      <c r="R54" s="524"/>
      <c r="S54" s="208"/>
    </row>
    <row r="55" spans="1:19" hidden="1" x14ac:dyDescent="0.25">
      <c r="A55" s="306">
        <f t="shared" si="2"/>
        <v>54</v>
      </c>
      <c r="B55" s="306" t="s">
        <v>213</v>
      </c>
      <c r="C55" s="309" t="s">
        <v>208</v>
      </c>
      <c r="D55" s="308" t="s">
        <v>40</v>
      </c>
      <c r="E55" s="475" t="s">
        <v>1359</v>
      </c>
      <c r="F55" s="308">
        <f>IF(_xlfn.XLOOKUP(D55,'WTG PH-III'!$D$5:$D$198,'WTG PH-III'!$BV$5:$BV$198,0,0,1)&gt;0,_xlfn.XLOOKUP(D55,'WTG PH-III'!$D$5:$D$198,'WTG PH-III'!$BV$5:$BV$198,0,0,1),"")</f>
        <v>45882</v>
      </c>
      <c r="G55" s="307" t="s">
        <v>390</v>
      </c>
      <c r="H55" s="308">
        <v>45989</v>
      </c>
      <c r="I55" s="308">
        <v>45993</v>
      </c>
      <c r="J55" s="308">
        <v>45994</v>
      </c>
      <c r="K55" s="308">
        <v>45997</v>
      </c>
      <c r="L55" s="308">
        <v>45998</v>
      </c>
      <c r="M55" s="308">
        <v>45999</v>
      </c>
      <c r="N55" s="308">
        <v>45999</v>
      </c>
      <c r="O55" s="308">
        <v>46001</v>
      </c>
      <c r="P55" s="308">
        <v>46002</v>
      </c>
      <c r="Q55" s="308">
        <v>46003</v>
      </c>
      <c r="R55" s="524"/>
      <c r="S55" s="208"/>
    </row>
    <row r="56" spans="1:19" hidden="1" x14ac:dyDescent="0.25">
      <c r="A56" s="306">
        <f t="shared" si="2"/>
        <v>55</v>
      </c>
      <c r="B56" s="306" t="s">
        <v>213</v>
      </c>
      <c r="C56" s="309" t="s">
        <v>208</v>
      </c>
      <c r="D56" s="308" t="s">
        <v>102</v>
      </c>
      <c r="E56" s="475" t="s">
        <v>1349</v>
      </c>
      <c r="F56" s="308">
        <f>IF(_xlfn.XLOOKUP(D56,'WTG PH-III'!$D$5:$D$198,'WTG PH-III'!$BV$5:$BV$198,0,0,1)&gt;0,_xlfn.XLOOKUP(D56,'WTG PH-III'!$D$5:$D$198,'WTG PH-III'!$BV$5:$BV$198,0,0,1),"")</f>
        <v>45988</v>
      </c>
      <c r="G56" s="307" t="s">
        <v>390</v>
      </c>
      <c r="H56" s="308">
        <v>45998</v>
      </c>
      <c r="I56" s="308">
        <v>46000</v>
      </c>
      <c r="J56" s="308">
        <v>46001</v>
      </c>
      <c r="K56" s="308">
        <v>46004</v>
      </c>
      <c r="L56" s="308">
        <v>46004</v>
      </c>
      <c r="M56" s="308">
        <v>46005</v>
      </c>
      <c r="N56" s="308">
        <v>46005</v>
      </c>
      <c r="O56" s="308">
        <v>46006</v>
      </c>
      <c r="P56" s="308">
        <v>46007</v>
      </c>
      <c r="Q56" s="308">
        <v>46008</v>
      </c>
      <c r="R56" s="524"/>
      <c r="S56" s="208"/>
    </row>
    <row r="57" spans="1:19" hidden="1" x14ac:dyDescent="0.25">
      <c r="A57" s="306">
        <f t="shared" si="1"/>
        <v>56</v>
      </c>
      <c r="B57" s="306" t="s">
        <v>211</v>
      </c>
      <c r="C57" s="306" t="s">
        <v>206</v>
      </c>
      <c r="D57" s="308" t="s">
        <v>95</v>
      </c>
      <c r="E57" s="475" t="s">
        <v>1360</v>
      </c>
      <c r="F57" s="308">
        <f>IF(_xlfn.XLOOKUP(D57,'WTG PH-III'!$D$5:$D$198,'WTG PH-III'!$BV$5:$BV$198,0,0,1)&gt;0,_xlfn.XLOOKUP(D57,'WTG PH-III'!$D$5:$D$198,'WTG PH-III'!$BV$5:$BV$198,0,0,1),"")</f>
        <v>45986</v>
      </c>
      <c r="G57" s="307" t="s">
        <v>390</v>
      </c>
      <c r="H57" s="308">
        <v>45992</v>
      </c>
      <c r="I57" s="308">
        <v>45995</v>
      </c>
      <c r="J57" s="308">
        <v>45998</v>
      </c>
      <c r="K57" s="308">
        <v>46001</v>
      </c>
      <c r="L57" s="308">
        <v>46002</v>
      </c>
      <c r="M57" s="308">
        <v>46003</v>
      </c>
      <c r="N57" s="308">
        <v>46003</v>
      </c>
      <c r="O57" s="308">
        <v>46004</v>
      </c>
      <c r="P57" s="308">
        <v>46005</v>
      </c>
      <c r="Q57" s="308">
        <v>46006</v>
      </c>
      <c r="R57" s="524"/>
      <c r="S57" s="208"/>
    </row>
    <row r="58" spans="1:19" hidden="1" x14ac:dyDescent="0.25">
      <c r="A58" s="306">
        <f t="shared" si="1"/>
        <v>57</v>
      </c>
      <c r="B58" s="306" t="s">
        <v>210</v>
      </c>
      <c r="C58" s="309" t="s">
        <v>205</v>
      </c>
      <c r="D58" s="306" t="s">
        <v>51</v>
      </c>
      <c r="E58" s="475" t="s">
        <v>1348</v>
      </c>
      <c r="F58" s="308">
        <f>IF(_xlfn.XLOOKUP(D58,'WTG PH-III'!$D$5:$D$198,'WTG PH-III'!$BV$5:$BV$198,0,0,1)&gt;0,_xlfn.XLOOKUP(D58,'WTG PH-III'!$D$5:$D$198,'WTG PH-III'!$BV$5:$BV$198,0,0,1),"")</f>
        <v>45744</v>
      </c>
      <c r="G58" s="307" t="s">
        <v>390</v>
      </c>
      <c r="H58" s="308">
        <v>45996</v>
      </c>
      <c r="I58" s="308">
        <v>45999</v>
      </c>
      <c r="J58" s="308">
        <v>46001</v>
      </c>
      <c r="K58" s="308">
        <v>46002</v>
      </c>
      <c r="L58" s="308">
        <v>46006</v>
      </c>
      <c r="M58" s="308">
        <v>46007</v>
      </c>
      <c r="N58" s="308">
        <v>46008</v>
      </c>
      <c r="O58" s="308">
        <v>46009</v>
      </c>
      <c r="P58" s="308">
        <v>46010</v>
      </c>
      <c r="Q58" s="308">
        <v>46012</v>
      </c>
      <c r="R58" s="480"/>
    </row>
    <row r="59" spans="1:19" hidden="1" x14ac:dyDescent="0.25">
      <c r="A59" s="306">
        <f t="shared" si="3"/>
        <v>58</v>
      </c>
      <c r="B59" s="306" t="s">
        <v>213</v>
      </c>
      <c r="C59" s="309" t="s">
        <v>208</v>
      </c>
      <c r="D59" s="308" t="s">
        <v>471</v>
      </c>
      <c r="E59" s="475" t="s">
        <v>1353</v>
      </c>
      <c r="F59" s="308">
        <f>IF(_xlfn.XLOOKUP(D59,'WTG PH-III'!$D$5:$D$198,'WTG PH-III'!$BV$5:$BV$198,0,0,1)&gt;0,_xlfn.XLOOKUP(D59,'WTG PH-III'!$D$5:$D$198,'WTG PH-III'!$BV$5:$BV$198,0,0,1),"")</f>
        <v>45959</v>
      </c>
      <c r="G59" s="307" t="s">
        <v>390</v>
      </c>
      <c r="H59" s="308">
        <v>46000</v>
      </c>
      <c r="I59" s="308">
        <v>46002</v>
      </c>
      <c r="J59" s="308">
        <v>46004</v>
      </c>
      <c r="K59" s="308">
        <v>46006</v>
      </c>
      <c r="L59" s="308">
        <v>46009</v>
      </c>
      <c r="M59" s="308">
        <v>46010</v>
      </c>
      <c r="N59" s="308">
        <v>46011</v>
      </c>
      <c r="O59" s="308">
        <v>46012</v>
      </c>
      <c r="P59" s="308">
        <v>46013</v>
      </c>
      <c r="Q59" s="308">
        <v>46014</v>
      </c>
      <c r="R59" s="480"/>
      <c r="S59" s="208"/>
    </row>
    <row r="60" spans="1:19" hidden="1" x14ac:dyDescent="0.25">
      <c r="A60" s="306">
        <f t="shared" si="2"/>
        <v>59</v>
      </c>
      <c r="B60" s="306" t="s">
        <v>213</v>
      </c>
      <c r="C60" s="309" t="s">
        <v>208</v>
      </c>
      <c r="D60" s="308" t="s">
        <v>94</v>
      </c>
      <c r="E60" s="475" t="s">
        <v>1350</v>
      </c>
      <c r="F60" s="308">
        <f>IF(_xlfn.XLOOKUP(D60,'WTG PH-III'!$D$5:$D$198,'WTG PH-III'!$BV$5:$BV$198,0,0,1)&gt;0,_xlfn.XLOOKUP(D60,'WTG PH-III'!$D$5:$D$198,'WTG PH-III'!$BV$5:$BV$198,0,0,1),"")</f>
        <v>45985</v>
      </c>
      <c r="G60" s="307" t="s">
        <v>390</v>
      </c>
      <c r="H60" s="308">
        <v>45999</v>
      </c>
      <c r="I60" s="308">
        <v>46001</v>
      </c>
      <c r="J60" s="308">
        <v>46002</v>
      </c>
      <c r="K60" s="308">
        <v>46004</v>
      </c>
      <c r="L60" s="308">
        <v>46008</v>
      </c>
      <c r="M60" s="308">
        <v>46009</v>
      </c>
      <c r="N60" s="308">
        <v>46009</v>
      </c>
      <c r="O60" s="308">
        <v>46011</v>
      </c>
      <c r="P60" s="308">
        <v>46012</v>
      </c>
      <c r="Q60" s="308">
        <v>46014</v>
      </c>
      <c r="R60" s="480"/>
      <c r="S60" s="208"/>
    </row>
    <row r="61" spans="1:19" hidden="1" x14ac:dyDescent="0.25">
      <c r="A61" s="306">
        <f t="shared" si="2"/>
        <v>60</v>
      </c>
      <c r="B61" s="306" t="s">
        <v>213</v>
      </c>
      <c r="C61" s="309" t="s">
        <v>208</v>
      </c>
      <c r="D61" s="308" t="s">
        <v>90</v>
      </c>
      <c r="E61" s="476" t="s">
        <v>1352</v>
      </c>
      <c r="F61" s="308">
        <f>IF(_xlfn.XLOOKUP(D61,'WTG PH-III'!$D$5:$D$198,'WTG PH-III'!$BV$5:$BV$198,0,0,1)&gt;0,_xlfn.XLOOKUP(D61,'WTG PH-III'!$D$5:$D$198,'WTG PH-III'!$BV$5:$BV$198,0,0,1),"")</f>
        <v>45878</v>
      </c>
      <c r="G61" s="307" t="s">
        <v>390</v>
      </c>
      <c r="H61" s="308">
        <v>45999</v>
      </c>
      <c r="I61" s="308">
        <v>46002</v>
      </c>
      <c r="J61" s="308">
        <v>46004</v>
      </c>
      <c r="K61" s="308">
        <v>46007</v>
      </c>
      <c r="L61" s="308">
        <v>46010</v>
      </c>
      <c r="M61" s="308">
        <v>46011</v>
      </c>
      <c r="N61" s="308">
        <v>46012</v>
      </c>
      <c r="O61" s="308">
        <v>46013</v>
      </c>
      <c r="P61" s="308">
        <v>46014</v>
      </c>
      <c r="Q61" s="308">
        <v>46015</v>
      </c>
      <c r="R61" s="480"/>
      <c r="S61" s="208"/>
    </row>
    <row r="62" spans="1:19" hidden="1" x14ac:dyDescent="0.25">
      <c r="A62" s="306">
        <f t="shared" si="3"/>
        <v>61</v>
      </c>
      <c r="B62" s="306" t="s">
        <v>213</v>
      </c>
      <c r="C62" s="309" t="s">
        <v>208</v>
      </c>
      <c r="D62" s="308" t="s">
        <v>469</v>
      </c>
      <c r="E62" s="475" t="s">
        <v>1355</v>
      </c>
      <c r="F62" s="308">
        <f>IF(_xlfn.XLOOKUP(D62,'WTG PH-III'!$D$5:$D$198,'WTG PH-III'!$BV$5:$BV$198,0,0,1)&gt;0,_xlfn.XLOOKUP(D62,'WTG PH-III'!$D$5:$D$198,'WTG PH-III'!$BV$5:$BV$198,0,0,1),"")</f>
        <v>45987</v>
      </c>
      <c r="G62" s="307" t="s">
        <v>390</v>
      </c>
      <c r="H62" s="308">
        <v>46002</v>
      </c>
      <c r="I62" s="308">
        <v>46003</v>
      </c>
      <c r="J62" s="308">
        <v>46007</v>
      </c>
      <c r="K62" s="308">
        <v>46008</v>
      </c>
      <c r="L62" s="308">
        <v>46010</v>
      </c>
      <c r="M62" s="308">
        <v>46011</v>
      </c>
      <c r="N62" s="308">
        <v>46012</v>
      </c>
      <c r="O62" s="308">
        <v>46013</v>
      </c>
      <c r="P62" s="308">
        <v>46014</v>
      </c>
      <c r="Q62" s="308">
        <v>46015</v>
      </c>
      <c r="R62" s="480"/>
      <c r="S62" s="208"/>
    </row>
    <row r="63" spans="1:19" hidden="1" x14ac:dyDescent="0.25">
      <c r="A63" s="306">
        <f t="shared" si="3"/>
        <v>62</v>
      </c>
      <c r="B63" s="306" t="s">
        <v>213</v>
      </c>
      <c r="C63" s="309" t="s">
        <v>208</v>
      </c>
      <c r="D63" s="308" t="s">
        <v>117</v>
      </c>
      <c r="E63" s="475" t="s">
        <v>1356</v>
      </c>
      <c r="F63" s="308">
        <f>IF(_xlfn.XLOOKUP(D63,'WTG PH-III'!$D$5:$D$198,'WTG PH-III'!$BV$5:$BV$198,0,0,1)&gt;0,_xlfn.XLOOKUP(D63,'WTG PH-III'!$D$5:$D$198,'WTG PH-III'!$BV$5:$BV$198,0,0,1),"")</f>
        <v>45991</v>
      </c>
      <c r="G63" s="307" t="s">
        <v>390</v>
      </c>
      <c r="H63" s="308">
        <v>46002</v>
      </c>
      <c r="I63" s="308">
        <v>46004</v>
      </c>
      <c r="J63" s="308">
        <v>46006</v>
      </c>
      <c r="K63" s="308">
        <v>46009</v>
      </c>
      <c r="L63" s="308">
        <v>46011</v>
      </c>
      <c r="M63" s="308">
        <v>46012</v>
      </c>
      <c r="N63" s="308">
        <v>46012</v>
      </c>
      <c r="O63" s="308">
        <v>46015</v>
      </c>
      <c r="P63" s="308">
        <v>46017</v>
      </c>
      <c r="Q63" s="308">
        <v>46018</v>
      </c>
      <c r="R63" s="480"/>
      <c r="S63" s="208"/>
    </row>
    <row r="64" spans="1:19" hidden="1" x14ac:dyDescent="0.25">
      <c r="A64" s="306">
        <f t="shared" si="3"/>
        <v>63</v>
      </c>
      <c r="B64" s="306" t="s">
        <v>213</v>
      </c>
      <c r="C64" s="309" t="s">
        <v>208</v>
      </c>
      <c r="D64" s="308" t="s">
        <v>122</v>
      </c>
      <c r="E64" s="475" t="s">
        <v>1357</v>
      </c>
      <c r="F64" s="308">
        <f>IF(_xlfn.XLOOKUP(D64,'WTG PH-III'!$D$5:$D$198,'WTG PH-III'!$BV$5:$BV$198,0,0,1)&gt;0,_xlfn.XLOOKUP(D64,'WTG PH-III'!$D$5:$D$198,'WTG PH-III'!$BV$5:$BV$198,0,0,1),"")</f>
        <v>45974</v>
      </c>
      <c r="G64" s="307" t="s">
        <v>390</v>
      </c>
      <c r="H64" s="308">
        <v>46005</v>
      </c>
      <c r="I64" s="308">
        <v>46008</v>
      </c>
      <c r="J64" s="308">
        <v>46009</v>
      </c>
      <c r="K64" s="308">
        <v>46012</v>
      </c>
      <c r="L64" s="308">
        <v>46013</v>
      </c>
      <c r="M64" s="308">
        <v>46014</v>
      </c>
      <c r="N64" s="308">
        <v>46014</v>
      </c>
      <c r="O64" s="308">
        <v>46016</v>
      </c>
      <c r="P64" s="308">
        <v>46017</v>
      </c>
      <c r="Q64" s="308">
        <v>46018</v>
      </c>
      <c r="R64" s="480"/>
      <c r="S64" s="208"/>
    </row>
    <row r="65" spans="1:19" hidden="1" x14ac:dyDescent="0.25">
      <c r="A65" s="306">
        <f t="shared" ref="A65:A195" si="4">+ROW()-1</f>
        <v>64</v>
      </c>
      <c r="B65" s="306" t="s">
        <v>212</v>
      </c>
      <c r="C65" s="306" t="s">
        <v>207</v>
      </c>
      <c r="D65" s="306" t="s">
        <v>523</v>
      </c>
      <c r="E65" s="475" t="s">
        <v>1358</v>
      </c>
      <c r="F65" s="308">
        <f>IF(_xlfn.XLOOKUP(D65,'WTG PH-III'!$D$5:$D$198,'WTG PH-III'!$BV$5:$BV$198,0,0,1)&gt;0,_xlfn.XLOOKUP(D65,'WTG PH-III'!$D$5:$D$198,'WTG PH-III'!$BV$5:$BV$198,0,0,1),"")</f>
        <v>45993</v>
      </c>
      <c r="G65" s="307" t="s">
        <v>390</v>
      </c>
      <c r="H65" s="308">
        <v>46005</v>
      </c>
      <c r="I65" s="308">
        <v>46007</v>
      </c>
      <c r="J65" s="308">
        <v>46008</v>
      </c>
      <c r="K65" s="308">
        <v>46014</v>
      </c>
      <c r="L65" s="308">
        <v>46014</v>
      </c>
      <c r="M65" s="308">
        <v>46015</v>
      </c>
      <c r="N65" s="308">
        <v>46015</v>
      </c>
      <c r="O65" s="308">
        <v>46015</v>
      </c>
      <c r="P65" s="308">
        <v>46017</v>
      </c>
      <c r="Q65" s="308">
        <v>46018</v>
      </c>
      <c r="R65" s="480"/>
      <c r="S65" s="208"/>
    </row>
    <row r="66" spans="1:19" hidden="1" x14ac:dyDescent="0.25">
      <c r="A66" s="306">
        <f t="shared" si="2"/>
        <v>65</v>
      </c>
      <c r="B66" s="306" t="s">
        <v>213</v>
      </c>
      <c r="C66" s="309" t="s">
        <v>208</v>
      </c>
      <c r="D66" s="308" t="s">
        <v>64</v>
      </c>
      <c r="E66" s="475" t="s">
        <v>1354</v>
      </c>
      <c r="F66" s="308">
        <f>IF(_xlfn.XLOOKUP(D66,'WTG PH-III'!$D$5:$D$198,'WTG PH-III'!$BV$5:$BV$198,0,0,1)&gt;0,_xlfn.XLOOKUP(D66,'WTG PH-III'!$D$5:$D$198,'WTG PH-III'!$BV$5:$BV$198,0,0,1),"")</f>
        <v>45991</v>
      </c>
      <c r="G66" s="307" t="s">
        <v>390</v>
      </c>
      <c r="H66" s="308">
        <v>46001</v>
      </c>
      <c r="I66" s="308">
        <v>46007</v>
      </c>
      <c r="J66" s="308">
        <v>46008</v>
      </c>
      <c r="K66" s="308">
        <v>46013</v>
      </c>
      <c r="L66" s="308">
        <v>46013</v>
      </c>
      <c r="M66" s="308">
        <v>46014</v>
      </c>
      <c r="N66" s="308">
        <v>46014</v>
      </c>
      <c r="O66" s="308">
        <v>46016</v>
      </c>
      <c r="P66" s="308">
        <v>46017</v>
      </c>
      <c r="Q66" s="308">
        <v>46020</v>
      </c>
      <c r="R66" s="480"/>
      <c r="S66" s="208"/>
    </row>
    <row r="67" spans="1:19" hidden="1" x14ac:dyDescent="0.25">
      <c r="A67" s="306">
        <f t="shared" si="3"/>
        <v>66</v>
      </c>
      <c r="B67" s="306" t="s">
        <v>213</v>
      </c>
      <c r="C67" s="309" t="s">
        <v>208</v>
      </c>
      <c r="D67" s="308" t="s">
        <v>116</v>
      </c>
      <c r="E67" s="475" t="s">
        <v>1349</v>
      </c>
      <c r="F67" s="308">
        <f>IF(_xlfn.XLOOKUP(D67,'WTG PH-III'!$D$5:$D$198,'WTG PH-III'!$BV$5:$BV$198,0,0,1)&gt;0,_xlfn.XLOOKUP(D67,'WTG PH-III'!$D$5:$D$198,'WTG PH-III'!$BV$5:$BV$198,0,0,1),"")</f>
        <v>45954</v>
      </c>
      <c r="G67" s="307" t="s">
        <v>390</v>
      </c>
      <c r="H67" s="308">
        <v>46009</v>
      </c>
      <c r="I67" s="308">
        <v>46011</v>
      </c>
      <c r="J67" s="308">
        <v>46012</v>
      </c>
      <c r="K67" s="308">
        <v>46014</v>
      </c>
      <c r="L67" s="308">
        <v>46015</v>
      </c>
      <c r="M67" s="308">
        <v>46017</v>
      </c>
      <c r="N67" s="308">
        <v>46017</v>
      </c>
      <c r="O67" s="308">
        <v>46018</v>
      </c>
      <c r="P67" s="308">
        <v>46019</v>
      </c>
      <c r="Q67" s="308">
        <v>46020</v>
      </c>
      <c r="R67" s="480"/>
      <c r="S67" s="208"/>
    </row>
    <row r="68" spans="1:19" hidden="1" x14ac:dyDescent="0.25">
      <c r="A68" s="306">
        <f t="shared" si="2"/>
        <v>67</v>
      </c>
      <c r="B68" s="306" t="s">
        <v>213</v>
      </c>
      <c r="C68" s="309" t="s">
        <v>208</v>
      </c>
      <c r="D68" s="308" t="s">
        <v>79</v>
      </c>
      <c r="E68" s="475" t="s">
        <v>1360</v>
      </c>
      <c r="F68" s="308">
        <f>IF(_xlfn.XLOOKUP(D68,'WTG PH-III'!$D$5:$D$198,'WTG PH-III'!$BV$5:$BV$198,0,0,1)&gt;0,_xlfn.XLOOKUP(D68,'WTG PH-III'!$D$5:$D$198,'WTG PH-III'!$BV$5:$BV$198,0,0,1),"")</f>
        <v>45999</v>
      </c>
      <c r="G68" s="307" t="s">
        <v>390</v>
      </c>
      <c r="H68" s="308">
        <v>46010</v>
      </c>
      <c r="I68" s="308">
        <v>46013</v>
      </c>
      <c r="J68" s="308">
        <v>46013</v>
      </c>
      <c r="K68" s="308">
        <v>46016</v>
      </c>
      <c r="L68" s="308">
        <v>46016</v>
      </c>
      <c r="M68" s="308">
        <v>46017</v>
      </c>
      <c r="N68" s="308">
        <v>46017</v>
      </c>
      <c r="O68" s="308">
        <v>46019</v>
      </c>
      <c r="P68" s="308">
        <v>46020</v>
      </c>
      <c r="Q68" s="308">
        <v>46021</v>
      </c>
      <c r="R68" s="480"/>
      <c r="S68" s="208"/>
    </row>
    <row r="69" spans="1:19" hidden="1" x14ac:dyDescent="0.25">
      <c r="A69" s="306">
        <f t="shared" si="3"/>
        <v>68</v>
      </c>
      <c r="B69" s="306" t="s">
        <v>214</v>
      </c>
      <c r="C69" s="309" t="s">
        <v>209</v>
      </c>
      <c r="D69" s="306" t="s">
        <v>499</v>
      </c>
      <c r="E69" s="475" t="s">
        <v>1351</v>
      </c>
      <c r="F69" s="308">
        <f>IF(_xlfn.XLOOKUP(D69,'WTG PH-III'!$D$5:$D$198,'WTG PH-III'!$BV$5:$BV$198,0,0,1)&gt;0,_xlfn.XLOOKUP(D69,'WTG PH-III'!$D$5:$D$198,'WTG PH-III'!$BV$5:$BV$198,0,0,1),"")</f>
        <v>45949</v>
      </c>
      <c r="G69" s="307" t="s">
        <v>390</v>
      </c>
      <c r="H69" s="308">
        <v>46008</v>
      </c>
      <c r="I69" s="308">
        <v>46013</v>
      </c>
      <c r="J69" s="308">
        <v>46013</v>
      </c>
      <c r="K69" s="308">
        <v>46016</v>
      </c>
      <c r="L69" s="308">
        <v>46017</v>
      </c>
      <c r="M69" s="308">
        <v>46017</v>
      </c>
      <c r="N69" s="308">
        <v>46018</v>
      </c>
      <c r="O69" s="308">
        <v>46020</v>
      </c>
      <c r="P69" s="308">
        <v>46021</v>
      </c>
      <c r="Q69" s="308">
        <v>46022</v>
      </c>
      <c r="R69" s="480"/>
      <c r="S69" s="208"/>
    </row>
    <row r="70" spans="1:19" hidden="1" x14ac:dyDescent="0.25">
      <c r="A70" s="306">
        <f t="shared" si="3"/>
        <v>69</v>
      </c>
      <c r="B70" s="306" t="s">
        <v>213</v>
      </c>
      <c r="C70" s="309" t="s">
        <v>208</v>
      </c>
      <c r="D70" s="308" t="s">
        <v>470</v>
      </c>
      <c r="E70" s="475" t="s">
        <v>1353</v>
      </c>
      <c r="F70" s="308">
        <f>IF(_xlfn.XLOOKUP(D70,'WTG PH-III'!$D$5:$D$198,'WTG PH-III'!$BV$5:$BV$198,0,0,1)&gt;0,_xlfn.XLOOKUP(D70,'WTG PH-III'!$D$5:$D$198,'WTG PH-III'!$BV$5:$BV$198,0,0,1),"")</f>
        <v>45972</v>
      </c>
      <c r="G70" s="307" t="s">
        <v>390</v>
      </c>
      <c r="H70" s="308">
        <v>46014</v>
      </c>
      <c r="I70" s="308">
        <v>46016</v>
      </c>
      <c r="J70" s="308">
        <v>46019</v>
      </c>
      <c r="K70" s="308">
        <v>46019</v>
      </c>
      <c r="L70" s="308">
        <v>46019</v>
      </c>
      <c r="M70" s="308">
        <v>46020</v>
      </c>
      <c r="N70" s="308">
        <v>46021</v>
      </c>
      <c r="O70" s="308">
        <v>46022</v>
      </c>
      <c r="P70" s="308">
        <v>46023</v>
      </c>
      <c r="Q70" s="308">
        <v>46024</v>
      </c>
      <c r="R70" s="480"/>
      <c r="S70" s="208"/>
    </row>
    <row r="71" spans="1:19" hidden="1" x14ac:dyDescent="0.25">
      <c r="A71" s="306">
        <f t="shared" si="2"/>
        <v>70</v>
      </c>
      <c r="B71" s="306" t="s">
        <v>213</v>
      </c>
      <c r="C71" s="309" t="s">
        <v>208</v>
      </c>
      <c r="D71" s="308" t="s">
        <v>112</v>
      </c>
      <c r="E71" s="475" t="s">
        <v>1348</v>
      </c>
      <c r="F71" s="308">
        <f>IF(_xlfn.XLOOKUP(D71,'WTG PH-III'!$D$5:$D$198,'WTG PH-III'!$BV$5:$BV$198,0,0,1)&gt;0,_xlfn.XLOOKUP(D71,'WTG PH-III'!$D$5:$D$198,'WTG PH-III'!$BV$5:$BV$198,0,0,1),"")</f>
        <v>46003</v>
      </c>
      <c r="G71" s="307" t="s">
        <v>390</v>
      </c>
      <c r="H71" s="308">
        <v>46013</v>
      </c>
      <c r="I71" s="308">
        <v>46015</v>
      </c>
      <c r="J71" s="308">
        <v>46015</v>
      </c>
      <c r="K71" s="308">
        <v>46019</v>
      </c>
      <c r="L71" s="308">
        <v>46019</v>
      </c>
      <c r="M71" s="308">
        <v>46020</v>
      </c>
      <c r="N71" s="308">
        <v>46020</v>
      </c>
      <c r="O71" s="308">
        <v>46022</v>
      </c>
      <c r="P71" s="308">
        <v>46023</v>
      </c>
      <c r="Q71" s="308">
        <v>46025</v>
      </c>
      <c r="R71" s="480"/>
      <c r="S71" s="208"/>
    </row>
    <row r="72" spans="1:19" hidden="1" x14ac:dyDescent="0.25">
      <c r="A72" s="306">
        <f t="shared" si="2"/>
        <v>71</v>
      </c>
      <c r="B72" s="306" t="s">
        <v>213</v>
      </c>
      <c r="C72" s="309" t="s">
        <v>208</v>
      </c>
      <c r="D72" s="308" t="s">
        <v>92</v>
      </c>
      <c r="E72" s="475" t="s">
        <v>1350</v>
      </c>
      <c r="F72" s="308">
        <f>IF(_xlfn.XLOOKUP(D72,'WTG PH-III'!$D$5:$D$198,'WTG PH-III'!$BV$5:$BV$198,0,0,1)&gt;0,_xlfn.XLOOKUP(D72,'WTG PH-III'!$D$5:$D$198,'WTG PH-III'!$BV$5:$BV$198,0,0,1),"")</f>
        <v>46007</v>
      </c>
      <c r="G72" s="307" t="s">
        <v>390</v>
      </c>
      <c r="H72" s="308">
        <v>46016</v>
      </c>
      <c r="I72" s="308">
        <v>46018</v>
      </c>
      <c r="J72" s="308">
        <v>46018</v>
      </c>
      <c r="K72" s="308">
        <v>46020</v>
      </c>
      <c r="L72" s="308">
        <v>46020</v>
      </c>
      <c r="M72" s="308">
        <v>46021</v>
      </c>
      <c r="N72" s="308">
        <v>46021</v>
      </c>
      <c r="O72" s="308">
        <v>46022</v>
      </c>
      <c r="P72" s="308">
        <v>46024</v>
      </c>
      <c r="Q72" s="308">
        <v>46025</v>
      </c>
      <c r="R72" s="480"/>
      <c r="S72" s="208"/>
    </row>
    <row r="73" spans="1:19" hidden="1" x14ac:dyDescent="0.25">
      <c r="A73" s="306">
        <f t="shared" si="2"/>
        <v>72</v>
      </c>
      <c r="B73" s="306" t="s">
        <v>213</v>
      </c>
      <c r="C73" s="309" t="s">
        <v>208</v>
      </c>
      <c r="D73" s="308" t="s">
        <v>75</v>
      </c>
      <c r="E73" s="476" t="s">
        <v>1352</v>
      </c>
      <c r="F73" s="308">
        <f>IF(_xlfn.XLOOKUP(D73,'WTG PH-III'!$D$5:$D$198,'WTG PH-III'!$BV$5:$BV$198,0,0,1)&gt;0,_xlfn.XLOOKUP(D73,'WTG PH-III'!$D$5:$D$198,'WTG PH-III'!$BV$5:$BV$198,0,0,1),"")</f>
        <v>45847</v>
      </c>
      <c r="G73" s="307" t="s">
        <v>390</v>
      </c>
      <c r="H73" s="308">
        <v>46016</v>
      </c>
      <c r="I73" s="308">
        <v>46018</v>
      </c>
      <c r="J73" s="308">
        <v>46019</v>
      </c>
      <c r="K73" s="308">
        <v>46020</v>
      </c>
      <c r="L73" s="308">
        <v>46020</v>
      </c>
      <c r="M73" s="308">
        <v>46021</v>
      </c>
      <c r="N73" s="308">
        <v>46021</v>
      </c>
      <c r="O73" s="308">
        <v>46022</v>
      </c>
      <c r="P73" s="308">
        <v>46024</v>
      </c>
      <c r="Q73" s="308">
        <v>46025</v>
      </c>
      <c r="R73" s="480"/>
      <c r="S73" s="208"/>
    </row>
    <row r="74" spans="1:19" hidden="1" x14ac:dyDescent="0.25">
      <c r="A74" s="306">
        <f t="shared" si="1"/>
        <v>73</v>
      </c>
      <c r="B74" s="306" t="s">
        <v>210</v>
      </c>
      <c r="C74" s="309" t="s">
        <v>205</v>
      </c>
      <c r="D74" s="306" t="s">
        <v>49</v>
      </c>
      <c r="E74" s="475" t="s">
        <v>1361</v>
      </c>
      <c r="F74" s="308">
        <f>IF(_xlfn.XLOOKUP(D74,'WTG PH-III'!$D$5:$D$198,'WTG PH-III'!$BV$5:$BV$198,0,0,1)&gt;0,_xlfn.XLOOKUP(D74,'WTG PH-III'!$D$5:$D$198,'WTG PH-III'!$BV$5:$BV$198,0,0,1),"")</f>
        <v>45728</v>
      </c>
      <c r="G74" s="307" t="s">
        <v>390</v>
      </c>
      <c r="H74" s="308">
        <v>46000</v>
      </c>
      <c r="I74" s="308">
        <v>46004</v>
      </c>
      <c r="J74" s="308">
        <v>46009</v>
      </c>
      <c r="K74" s="308">
        <v>46014</v>
      </c>
      <c r="L74" s="308">
        <v>46015</v>
      </c>
      <c r="M74" s="308">
        <v>46016</v>
      </c>
      <c r="N74" s="308">
        <v>46017</v>
      </c>
      <c r="O74" s="308">
        <v>46020</v>
      </c>
      <c r="P74" s="308">
        <v>46026</v>
      </c>
      <c r="Q74" s="308">
        <v>46027</v>
      </c>
      <c r="R74" s="480"/>
    </row>
    <row r="75" spans="1:19" hidden="1" x14ac:dyDescent="0.25">
      <c r="A75" s="306">
        <f t="shared" si="2"/>
        <v>74</v>
      </c>
      <c r="B75" s="306" t="s">
        <v>214</v>
      </c>
      <c r="C75" s="309" t="s">
        <v>209</v>
      </c>
      <c r="D75" s="308" t="s">
        <v>71</v>
      </c>
      <c r="E75" s="475" t="s">
        <v>1355</v>
      </c>
      <c r="F75" s="308">
        <f>IF(_xlfn.XLOOKUP(D75,'WTG PH-III'!$D$5:$D$198,'WTG PH-III'!$BV$5:$BV$198,0,0,1)&gt;0,_xlfn.XLOOKUP(D75,'WTG PH-III'!$D$5:$D$198,'WTG PH-III'!$BV$5:$BV$198,0,0,1),"")</f>
        <v>45956</v>
      </c>
      <c r="G75" s="307" t="s">
        <v>390</v>
      </c>
      <c r="H75" s="308">
        <v>46017</v>
      </c>
      <c r="I75" s="308">
        <v>46018</v>
      </c>
      <c r="J75" s="308">
        <v>46019</v>
      </c>
      <c r="K75" s="308">
        <v>46022</v>
      </c>
      <c r="L75" s="308">
        <v>46022</v>
      </c>
      <c r="M75" s="308">
        <v>46025</v>
      </c>
      <c r="N75" s="308">
        <v>46025</v>
      </c>
      <c r="O75" s="308">
        <v>46027</v>
      </c>
      <c r="P75" s="308">
        <v>46028</v>
      </c>
      <c r="Q75" s="308">
        <v>46029</v>
      </c>
      <c r="R75" s="480"/>
      <c r="S75" s="208"/>
    </row>
    <row r="76" spans="1:19" hidden="1" x14ac:dyDescent="0.25">
      <c r="A76" s="306">
        <f t="shared" si="2"/>
        <v>75</v>
      </c>
      <c r="B76" s="306" t="s">
        <v>213</v>
      </c>
      <c r="C76" s="309" t="s">
        <v>208</v>
      </c>
      <c r="D76" s="308" t="s">
        <v>100</v>
      </c>
      <c r="E76" s="475" t="s">
        <v>1357</v>
      </c>
      <c r="F76" s="308">
        <f>IF(_xlfn.XLOOKUP(D76,'WTG PH-III'!$D$5:$D$198,'WTG PH-III'!$BV$5:$BV$198,0,0,1)&gt;0,_xlfn.XLOOKUP(D76,'WTG PH-III'!$D$5:$D$198,'WTG PH-III'!$BV$5:$BV$198,0,0,1),"")</f>
        <v>45971</v>
      </c>
      <c r="G76" s="307" t="s">
        <v>390</v>
      </c>
      <c r="H76" s="308">
        <v>46018</v>
      </c>
      <c r="I76" s="308">
        <v>46021</v>
      </c>
      <c r="J76" s="308">
        <v>46022</v>
      </c>
      <c r="K76" s="308">
        <v>46024</v>
      </c>
      <c r="L76" s="308">
        <v>46025</v>
      </c>
      <c r="M76" s="308">
        <v>46025</v>
      </c>
      <c r="N76" s="308">
        <v>46026</v>
      </c>
      <c r="O76" s="308">
        <v>46027</v>
      </c>
      <c r="P76" s="308">
        <v>46028</v>
      </c>
      <c r="Q76" s="308">
        <v>46029</v>
      </c>
      <c r="R76" s="480"/>
      <c r="S76" s="208"/>
    </row>
    <row r="77" spans="1:19" hidden="1" x14ac:dyDescent="0.25">
      <c r="A77" s="306">
        <f t="shared" si="1"/>
        <v>76</v>
      </c>
      <c r="B77" s="306" t="s">
        <v>213</v>
      </c>
      <c r="C77" s="309" t="s">
        <v>208</v>
      </c>
      <c r="D77" s="308" t="s">
        <v>52</v>
      </c>
      <c r="E77" s="475" t="s">
        <v>1349</v>
      </c>
      <c r="F77" s="308">
        <f>IF(_xlfn.XLOOKUP(D77,'WTG PH-III'!$D$5:$D$198,'WTG PH-III'!$BV$5:$BV$198,0,0,1)&gt;0,_xlfn.XLOOKUP(D77,'WTG PH-III'!$D$5:$D$198,'WTG PH-III'!$BV$5:$BV$198,0,0,1),"")</f>
        <v>46009</v>
      </c>
      <c r="G77" s="307" t="s">
        <v>390</v>
      </c>
      <c r="H77" s="308">
        <v>46020</v>
      </c>
      <c r="I77" s="308">
        <v>46023</v>
      </c>
      <c r="J77" s="308">
        <v>46024</v>
      </c>
      <c r="K77" s="308">
        <v>46025</v>
      </c>
      <c r="L77" s="308">
        <v>46025</v>
      </c>
      <c r="M77" s="308">
        <v>46026</v>
      </c>
      <c r="N77" s="308">
        <v>46026</v>
      </c>
      <c r="O77" s="308">
        <v>46028</v>
      </c>
      <c r="P77" s="308">
        <v>46029</v>
      </c>
      <c r="Q77" s="308">
        <v>46030</v>
      </c>
      <c r="R77" s="480"/>
      <c r="S77" s="208"/>
    </row>
    <row r="78" spans="1:19" hidden="1" x14ac:dyDescent="0.25">
      <c r="A78" s="306">
        <f t="shared" si="4"/>
        <v>77</v>
      </c>
      <c r="B78" s="306" t="s">
        <v>212</v>
      </c>
      <c r="C78" s="306" t="s">
        <v>207</v>
      </c>
      <c r="D78" s="306" t="s">
        <v>521</v>
      </c>
      <c r="E78" s="475" t="s">
        <v>1358</v>
      </c>
      <c r="F78" s="308">
        <f>IF(_xlfn.XLOOKUP(D78,'WTG PH-III'!$D$5:$D$198,'WTG PH-III'!$BV$5:$BV$198,0,0,1)&gt;0,_xlfn.XLOOKUP(D78,'WTG PH-III'!$D$5:$D$198,'WTG PH-III'!$BV$5:$BV$198,0,0,1),"")</f>
        <v>45999</v>
      </c>
      <c r="G78" s="307" t="s">
        <v>390</v>
      </c>
      <c r="H78" s="308">
        <v>46020</v>
      </c>
      <c r="I78" s="308">
        <v>46357</v>
      </c>
      <c r="J78" s="308">
        <v>46024</v>
      </c>
      <c r="K78" s="308">
        <v>46025</v>
      </c>
      <c r="L78" s="308">
        <v>46025</v>
      </c>
      <c r="M78" s="308">
        <v>46026</v>
      </c>
      <c r="N78" s="308">
        <v>46026</v>
      </c>
      <c r="O78" s="308">
        <v>46029</v>
      </c>
      <c r="P78" s="308">
        <v>46030</v>
      </c>
      <c r="Q78" s="308">
        <v>46031</v>
      </c>
      <c r="R78" s="480"/>
      <c r="S78" s="208"/>
    </row>
    <row r="79" spans="1:19" hidden="1" x14ac:dyDescent="0.25">
      <c r="A79" s="306">
        <f t="shared" si="2"/>
        <v>78</v>
      </c>
      <c r="B79" s="306" t="s">
        <v>213</v>
      </c>
      <c r="C79" s="309" t="s">
        <v>208</v>
      </c>
      <c r="D79" s="308" t="s">
        <v>86</v>
      </c>
      <c r="E79" s="475" t="s">
        <v>1359</v>
      </c>
      <c r="F79" s="308">
        <f>IF(_xlfn.XLOOKUP(D79,'WTG PH-III'!$D$5:$D$198,'WTG PH-III'!$BV$5:$BV$198,0,0,1)&gt;0,_xlfn.XLOOKUP(D79,'WTG PH-III'!$D$5:$D$198,'WTG PH-III'!$BV$5:$BV$198,0,0,1),"")</f>
        <v>45984</v>
      </c>
      <c r="G79" s="307" t="s">
        <v>390</v>
      </c>
      <c r="H79" s="308">
        <v>46009</v>
      </c>
      <c r="I79" s="308">
        <v>46014</v>
      </c>
      <c r="J79" s="308">
        <v>46015</v>
      </c>
      <c r="K79" s="308">
        <v>46022</v>
      </c>
      <c r="L79" s="308">
        <v>46022</v>
      </c>
      <c r="M79" s="308">
        <v>46024</v>
      </c>
      <c r="N79" s="308">
        <v>46025</v>
      </c>
      <c r="O79" s="308">
        <v>46029</v>
      </c>
      <c r="P79" s="308">
        <v>46029</v>
      </c>
      <c r="Q79" s="308">
        <v>46031</v>
      </c>
      <c r="R79" s="480"/>
      <c r="S79" s="208"/>
    </row>
    <row r="80" spans="1:19" hidden="1" x14ac:dyDescent="0.25">
      <c r="A80" s="306">
        <f t="shared" si="3"/>
        <v>79</v>
      </c>
      <c r="B80" s="306" t="s">
        <v>214</v>
      </c>
      <c r="C80" s="309" t="s">
        <v>209</v>
      </c>
      <c r="D80" s="306" t="s">
        <v>120</v>
      </c>
      <c r="E80" s="475" t="s">
        <v>1360</v>
      </c>
      <c r="F80" s="308">
        <f>IF(_xlfn.XLOOKUP(D80,'WTG PH-III'!$D$5:$D$198,'WTG PH-III'!$BV$5:$BV$198,0,0,1)&gt;0,_xlfn.XLOOKUP(D80,'WTG PH-III'!$D$5:$D$198,'WTG PH-III'!$BV$5:$BV$198,0,0,1),"")</f>
        <v>46012</v>
      </c>
      <c r="G80" s="307" t="s">
        <v>390</v>
      </c>
      <c r="H80" s="308">
        <v>46021</v>
      </c>
      <c r="I80" s="308">
        <v>46024</v>
      </c>
      <c r="J80" s="308">
        <v>46025</v>
      </c>
      <c r="K80" s="308">
        <v>46026</v>
      </c>
      <c r="L80" s="308">
        <v>46027</v>
      </c>
      <c r="M80" s="308">
        <v>46028</v>
      </c>
      <c r="N80" s="308">
        <v>46029</v>
      </c>
      <c r="O80" s="308">
        <v>46030</v>
      </c>
      <c r="P80" s="308">
        <v>46031</v>
      </c>
      <c r="Q80" s="308">
        <v>46032</v>
      </c>
      <c r="R80" s="480"/>
      <c r="S80" s="208"/>
    </row>
    <row r="81" spans="1:19" hidden="1" x14ac:dyDescent="0.25">
      <c r="A81" s="306">
        <f t="shared" si="3"/>
        <v>80</v>
      </c>
      <c r="B81" s="309" t="s">
        <v>214</v>
      </c>
      <c r="C81" s="309" t="s">
        <v>209</v>
      </c>
      <c r="D81" s="306" t="s">
        <v>501</v>
      </c>
      <c r="E81" s="475" t="s">
        <v>1354</v>
      </c>
      <c r="F81" s="308">
        <f>IF(_xlfn.XLOOKUP(D81,'WTG PH-III'!$D$5:$D$198,'WTG PH-III'!$BV$5:$BV$198,0,0,1)&gt;0,_xlfn.XLOOKUP(D81,'WTG PH-III'!$D$5:$D$198,'WTG PH-III'!$BV$5:$BV$198,0,0,1),"")</f>
        <v>45982</v>
      </c>
      <c r="G81" s="307" t="s">
        <v>390</v>
      </c>
      <c r="H81" s="308">
        <v>46022</v>
      </c>
      <c r="I81" s="308">
        <v>46022</v>
      </c>
      <c r="J81" s="308">
        <v>46026</v>
      </c>
      <c r="K81" s="308">
        <v>46027</v>
      </c>
      <c r="L81" s="308">
        <v>46028</v>
      </c>
      <c r="M81" s="308">
        <v>46029</v>
      </c>
      <c r="N81" s="308">
        <v>46030</v>
      </c>
      <c r="O81" s="308">
        <v>46032</v>
      </c>
      <c r="P81" s="308">
        <v>46034</v>
      </c>
      <c r="Q81" s="308">
        <v>46035</v>
      </c>
      <c r="R81" s="480"/>
      <c r="S81" s="208"/>
    </row>
    <row r="82" spans="1:19" hidden="1" x14ac:dyDescent="0.25">
      <c r="A82" s="306">
        <f t="shared" si="2"/>
        <v>81</v>
      </c>
      <c r="B82" s="306" t="s">
        <v>213</v>
      </c>
      <c r="C82" s="309" t="s">
        <v>208</v>
      </c>
      <c r="D82" s="308" t="s">
        <v>73</v>
      </c>
      <c r="E82" s="476" t="s">
        <v>1352</v>
      </c>
      <c r="F82" s="308">
        <f>IF(_xlfn.XLOOKUP(D82,'WTG PH-III'!$D$5:$D$198,'WTG PH-III'!$BV$5:$BV$198,0,0,1)&gt;0,_xlfn.XLOOKUP(D82,'WTG PH-III'!$D$5:$D$198,'WTG PH-III'!$BV$5:$BV$198,0,0,1),"")</f>
        <v>46018</v>
      </c>
      <c r="G82" s="307" t="s">
        <v>390</v>
      </c>
      <c r="H82" s="308">
        <v>46026</v>
      </c>
      <c r="I82" s="308">
        <v>46028</v>
      </c>
      <c r="J82" s="308">
        <v>46029</v>
      </c>
      <c r="K82" s="308">
        <v>46032</v>
      </c>
      <c r="L82" s="308">
        <v>46032</v>
      </c>
      <c r="M82" s="308">
        <v>46033</v>
      </c>
      <c r="N82" s="308">
        <v>46033</v>
      </c>
      <c r="O82" s="308">
        <v>46035</v>
      </c>
      <c r="P82" s="308">
        <v>46042</v>
      </c>
      <c r="Q82" s="308">
        <v>46043</v>
      </c>
      <c r="R82" s="480"/>
      <c r="S82" s="208"/>
    </row>
    <row r="83" spans="1:19" hidden="1" x14ac:dyDescent="0.25">
      <c r="A83" s="306">
        <f t="shared" si="3"/>
        <v>82</v>
      </c>
      <c r="B83" s="306" t="s">
        <v>213</v>
      </c>
      <c r="C83" s="309" t="s">
        <v>208</v>
      </c>
      <c r="D83" s="308" t="s">
        <v>468</v>
      </c>
      <c r="E83" s="475" t="s">
        <v>1353</v>
      </c>
      <c r="F83" s="308">
        <f>IF(_xlfn.XLOOKUP(D83,'WTG PH-III'!$D$5:$D$198,'WTG PH-III'!$BV$5:$BV$198,0,0,1)&gt;0,_xlfn.XLOOKUP(D83,'WTG PH-III'!$D$5:$D$198,'WTG PH-III'!$BV$5:$BV$198,0,0,1),"")</f>
        <v>46005</v>
      </c>
      <c r="G83" s="307" t="s">
        <v>390</v>
      </c>
      <c r="H83" s="308">
        <v>46024</v>
      </c>
      <c r="I83" s="308">
        <v>46026</v>
      </c>
      <c r="J83" s="308">
        <v>46028</v>
      </c>
      <c r="K83" s="308">
        <v>46030</v>
      </c>
      <c r="L83" s="308">
        <v>46030</v>
      </c>
      <c r="M83" s="308">
        <v>46031</v>
      </c>
      <c r="N83" s="308">
        <v>46031</v>
      </c>
      <c r="O83" s="308">
        <v>46033</v>
      </c>
      <c r="P83" s="308">
        <v>46034</v>
      </c>
      <c r="Q83" s="308">
        <v>46035</v>
      </c>
      <c r="R83" s="480"/>
      <c r="S83" s="208"/>
    </row>
    <row r="84" spans="1:19" hidden="1" x14ac:dyDescent="0.25">
      <c r="A84" s="306">
        <f t="shared" si="1"/>
        <v>83</v>
      </c>
      <c r="B84" s="306" t="s">
        <v>211</v>
      </c>
      <c r="C84" s="310" t="s">
        <v>206</v>
      </c>
      <c r="D84" s="308" t="s">
        <v>74</v>
      </c>
      <c r="E84" s="475" t="s">
        <v>1358</v>
      </c>
      <c r="F84" s="308">
        <f>IF(_xlfn.XLOOKUP(D84,'WTG PH-III'!$D$5:$D$198,'WTG PH-III'!$BV$5:$BV$198,0,0,1)&gt;0,_xlfn.XLOOKUP(D84,'WTG PH-III'!$D$5:$D$198,'WTG PH-III'!$BV$5:$BV$198,0,0,1),"")</f>
        <v>45736</v>
      </c>
      <c r="G84" s="307" t="s">
        <v>390</v>
      </c>
      <c r="H84" s="308">
        <v>46032</v>
      </c>
      <c r="I84" s="308">
        <v>46034</v>
      </c>
      <c r="J84" s="308">
        <v>46035</v>
      </c>
      <c r="K84" s="308">
        <v>46036</v>
      </c>
      <c r="L84" s="308">
        <v>46037</v>
      </c>
      <c r="M84" s="308">
        <v>46038</v>
      </c>
      <c r="N84" s="308">
        <v>46038</v>
      </c>
      <c r="O84" s="308">
        <v>46039</v>
      </c>
      <c r="P84" s="308">
        <v>46042</v>
      </c>
      <c r="Q84" s="308">
        <v>46043</v>
      </c>
      <c r="R84" s="480"/>
      <c r="S84" s="208"/>
    </row>
    <row r="85" spans="1:19" hidden="1" x14ac:dyDescent="0.25">
      <c r="A85" s="306">
        <f t="shared" si="3"/>
        <v>84</v>
      </c>
      <c r="B85" s="309" t="s">
        <v>214</v>
      </c>
      <c r="C85" s="309" t="s">
        <v>209</v>
      </c>
      <c r="D85" s="308" t="s">
        <v>466</v>
      </c>
      <c r="E85" s="475" t="s">
        <v>1351</v>
      </c>
      <c r="F85" s="308">
        <f>IF(_xlfn.XLOOKUP(D85,'WTG PH-III'!$D$5:$D$198,'WTG PH-III'!$BV$5:$BV$198,0,0,1)&gt;0,_xlfn.XLOOKUP(D85,'WTG PH-III'!$D$5:$D$198,'WTG PH-III'!$BV$5:$BV$198,0,0,1),"")</f>
        <v>45969</v>
      </c>
      <c r="G85" s="307" t="s">
        <v>390</v>
      </c>
      <c r="H85" s="308">
        <v>46023</v>
      </c>
      <c r="I85" s="308">
        <v>46025</v>
      </c>
      <c r="J85" s="308">
        <v>46027</v>
      </c>
      <c r="K85" s="308">
        <v>46030</v>
      </c>
      <c r="L85" s="308">
        <v>46030</v>
      </c>
      <c r="M85" s="308">
        <v>46030</v>
      </c>
      <c r="N85" s="308">
        <v>46031</v>
      </c>
      <c r="O85" s="308">
        <v>46034</v>
      </c>
      <c r="P85" s="308">
        <v>46042</v>
      </c>
      <c r="Q85" s="308">
        <v>46043</v>
      </c>
      <c r="R85" s="480"/>
      <c r="S85" s="208"/>
    </row>
    <row r="86" spans="1:19" hidden="1" x14ac:dyDescent="0.25">
      <c r="A86" s="306">
        <f t="shared" si="1"/>
        <v>85</v>
      </c>
      <c r="B86" s="306" t="s">
        <v>213</v>
      </c>
      <c r="C86" s="309" t="s">
        <v>208</v>
      </c>
      <c r="D86" s="308" t="s">
        <v>46</v>
      </c>
      <c r="E86" s="475" t="s">
        <v>1349</v>
      </c>
      <c r="F86" s="308">
        <f>IF(_xlfn.XLOOKUP(D86,'WTG PH-III'!$D$5:$D$198,'WTG PH-III'!$BV$5:$BV$198,0,0,1)&gt;0,_xlfn.XLOOKUP(D86,'WTG PH-III'!$D$5:$D$198,'WTG PH-III'!$BV$5:$BV$198,0,0,1),"")</f>
        <v>46003</v>
      </c>
      <c r="G86" s="307" t="s">
        <v>390</v>
      </c>
      <c r="H86" s="308">
        <v>46030</v>
      </c>
      <c r="I86" s="308">
        <v>46032</v>
      </c>
      <c r="J86" s="308">
        <v>46034</v>
      </c>
      <c r="K86" s="308">
        <v>46035</v>
      </c>
      <c r="L86" s="308">
        <v>46035</v>
      </c>
      <c r="M86" s="308">
        <v>46037</v>
      </c>
      <c r="N86" s="308">
        <v>46037</v>
      </c>
      <c r="O86" s="308">
        <v>46038</v>
      </c>
      <c r="P86" s="308">
        <v>46044</v>
      </c>
      <c r="Q86" s="308">
        <v>46045</v>
      </c>
      <c r="R86" s="480"/>
      <c r="S86" s="208"/>
    </row>
    <row r="87" spans="1:19" hidden="1" x14ac:dyDescent="0.25">
      <c r="A87" s="306">
        <f t="shared" si="2"/>
        <v>86</v>
      </c>
      <c r="B87" s="306" t="s">
        <v>213</v>
      </c>
      <c r="C87" s="309" t="s">
        <v>208</v>
      </c>
      <c r="D87" s="308" t="s">
        <v>88</v>
      </c>
      <c r="E87" s="475" t="s">
        <v>1357</v>
      </c>
      <c r="F87" s="308">
        <f>IF(_xlfn.XLOOKUP(D87,'WTG PH-III'!$D$5:$D$198,'WTG PH-III'!$BV$5:$BV$198,0,0,1)&gt;0,_xlfn.XLOOKUP(D87,'WTG PH-III'!$D$5:$D$198,'WTG PH-III'!$BV$5:$BV$198,0,0,1),"")</f>
        <v>45966</v>
      </c>
      <c r="G87" s="307" t="s">
        <v>390</v>
      </c>
      <c r="H87" s="308">
        <v>46030</v>
      </c>
      <c r="I87" s="308">
        <v>46034</v>
      </c>
      <c r="J87" s="308">
        <v>46037</v>
      </c>
      <c r="K87" s="308">
        <v>46039</v>
      </c>
      <c r="L87" s="308">
        <v>46040</v>
      </c>
      <c r="M87" s="308">
        <v>46041</v>
      </c>
      <c r="N87" s="308">
        <v>46041</v>
      </c>
      <c r="O87" s="308">
        <v>46042</v>
      </c>
      <c r="P87" s="308">
        <v>46044</v>
      </c>
      <c r="Q87" s="308">
        <v>46045</v>
      </c>
      <c r="R87" s="480"/>
      <c r="S87" s="208"/>
    </row>
    <row r="88" spans="1:19" hidden="1" x14ac:dyDescent="0.25">
      <c r="A88" s="306">
        <f t="shared" si="1"/>
        <v>87</v>
      </c>
      <c r="B88" s="306" t="s">
        <v>210</v>
      </c>
      <c r="C88" s="306" t="s">
        <v>205</v>
      </c>
      <c r="D88" s="306" t="s">
        <v>41</v>
      </c>
      <c r="E88" s="475" t="s">
        <v>1350</v>
      </c>
      <c r="F88" s="308">
        <f>IF(_xlfn.XLOOKUP(D88,'WTG PH-III'!$D$5:$D$198,'WTG PH-III'!$BV$5:$BV$198,0,0,1)&gt;0,_xlfn.XLOOKUP(D88,'WTG PH-III'!$D$5:$D$198,'WTG PH-III'!$BV$5:$BV$198,0,0,1),"")</f>
        <v>45832</v>
      </c>
      <c r="G88" s="307" t="s">
        <v>390</v>
      </c>
      <c r="H88" s="308">
        <v>46025</v>
      </c>
      <c r="I88" s="308">
        <v>46028</v>
      </c>
      <c r="J88" s="308">
        <v>46031</v>
      </c>
      <c r="K88" s="308">
        <v>46033</v>
      </c>
      <c r="L88" s="308">
        <v>46033</v>
      </c>
      <c r="M88" s="308">
        <v>46035</v>
      </c>
      <c r="N88" s="308">
        <v>46035</v>
      </c>
      <c r="O88" s="308">
        <v>46037</v>
      </c>
      <c r="P88" s="308">
        <v>46044</v>
      </c>
      <c r="Q88" s="308">
        <v>46045</v>
      </c>
      <c r="R88" s="480"/>
    </row>
    <row r="89" spans="1:19" hidden="1" x14ac:dyDescent="0.25">
      <c r="A89" s="306">
        <f t="shared" ref="A89:A164" si="5">+ROW()-1</f>
        <v>88</v>
      </c>
      <c r="B89" s="309" t="s">
        <v>214</v>
      </c>
      <c r="C89" s="309" t="s">
        <v>209</v>
      </c>
      <c r="D89" s="306" t="s">
        <v>503</v>
      </c>
      <c r="E89" s="475" t="s">
        <v>1348</v>
      </c>
      <c r="F89" s="308">
        <f>IF(_xlfn.XLOOKUP(D89,'WTG PH-III'!$D$5:$D$198,'WTG PH-III'!$BV$5:$BV$198,0,0,1)&gt;0,_xlfn.XLOOKUP(D89,'WTG PH-III'!$D$5:$D$198,'WTG PH-III'!$BV$5:$BV$198,0,0,1),"")</f>
        <v>45946</v>
      </c>
      <c r="G89" s="307" t="s">
        <v>390</v>
      </c>
      <c r="H89" s="308">
        <v>46027</v>
      </c>
      <c r="I89" s="308">
        <v>46029</v>
      </c>
      <c r="J89" s="308">
        <v>46032</v>
      </c>
      <c r="K89" s="308">
        <v>46035</v>
      </c>
      <c r="L89" s="308">
        <v>46035</v>
      </c>
      <c r="M89" s="308">
        <v>46037</v>
      </c>
      <c r="N89" s="308">
        <v>46037</v>
      </c>
      <c r="O89" s="308">
        <v>46038</v>
      </c>
      <c r="P89" s="308">
        <v>46045</v>
      </c>
      <c r="Q89" s="308">
        <v>46046</v>
      </c>
      <c r="R89" s="480"/>
      <c r="S89" s="208"/>
    </row>
    <row r="90" spans="1:19" hidden="1" x14ac:dyDescent="0.25">
      <c r="A90" s="306">
        <f t="shared" si="2"/>
        <v>89</v>
      </c>
      <c r="B90" s="306" t="s">
        <v>215</v>
      </c>
      <c r="C90" s="309" t="s">
        <v>208</v>
      </c>
      <c r="D90" s="308" t="s">
        <v>69</v>
      </c>
      <c r="E90" s="475" t="s">
        <v>1361</v>
      </c>
      <c r="F90" s="308">
        <f>IF(_xlfn.XLOOKUP(D90,'WTG PH-III'!$D$5:$D$198,'WTG PH-III'!$BV$5:$BV$198,0,0,1)&gt;0,_xlfn.XLOOKUP(D90,'WTG PH-III'!$D$5:$D$198,'WTG PH-III'!$BV$5:$BV$198,0,0,1),"")</f>
        <v>45987</v>
      </c>
      <c r="G90" s="307" t="s">
        <v>390</v>
      </c>
      <c r="H90" s="308">
        <v>46028</v>
      </c>
      <c r="I90" s="308">
        <v>46030</v>
      </c>
      <c r="J90" s="308">
        <v>46032</v>
      </c>
      <c r="K90" s="308">
        <v>46035</v>
      </c>
      <c r="L90" s="308">
        <v>46036</v>
      </c>
      <c r="M90" s="308">
        <v>46037</v>
      </c>
      <c r="N90" s="308">
        <v>46037</v>
      </c>
      <c r="O90" s="308">
        <v>46039</v>
      </c>
      <c r="P90" s="308">
        <v>46045</v>
      </c>
      <c r="Q90" s="308">
        <v>46046</v>
      </c>
      <c r="R90" s="480"/>
      <c r="S90" s="208"/>
    </row>
    <row r="91" spans="1:19" hidden="1" x14ac:dyDescent="0.25">
      <c r="A91" s="306">
        <f t="shared" si="2"/>
        <v>90</v>
      </c>
      <c r="B91" s="306" t="s">
        <v>215</v>
      </c>
      <c r="C91" s="309" t="s">
        <v>208</v>
      </c>
      <c r="D91" s="308" t="s">
        <v>128</v>
      </c>
      <c r="E91" s="475" t="s">
        <v>1355</v>
      </c>
      <c r="F91" s="308">
        <f>IF(_xlfn.XLOOKUP(D91,'WTG PH-III'!$D$5:$D$198,'WTG PH-III'!$BV$5:$BV$198,0,0,1)&gt;0,_xlfn.XLOOKUP(D91,'WTG PH-III'!$D$5:$D$198,'WTG PH-III'!$BV$5:$BV$198,0,0,1),"")</f>
        <v>45886</v>
      </c>
      <c r="G91" s="307" t="s">
        <v>390</v>
      </c>
      <c r="H91" s="308">
        <v>46029</v>
      </c>
      <c r="I91" s="308">
        <v>46032</v>
      </c>
      <c r="J91" s="308">
        <v>46035</v>
      </c>
      <c r="K91" s="308">
        <v>46037</v>
      </c>
      <c r="L91" s="308">
        <v>46038</v>
      </c>
      <c r="M91" s="308">
        <v>46039</v>
      </c>
      <c r="N91" s="308">
        <v>46039</v>
      </c>
      <c r="O91" s="308">
        <v>46043</v>
      </c>
      <c r="P91" s="308">
        <v>46047</v>
      </c>
      <c r="Q91" s="308">
        <v>46047</v>
      </c>
      <c r="R91" s="480"/>
      <c r="S91" s="208"/>
    </row>
    <row r="92" spans="1:19" hidden="1" x14ac:dyDescent="0.25">
      <c r="A92" s="306">
        <f t="shared" si="3"/>
        <v>91</v>
      </c>
      <c r="B92" s="309" t="s">
        <v>214</v>
      </c>
      <c r="C92" s="309" t="s">
        <v>209</v>
      </c>
      <c r="D92" s="308" t="s">
        <v>472</v>
      </c>
      <c r="E92" s="475" t="s">
        <v>1359</v>
      </c>
      <c r="F92" s="308">
        <f>IF(_xlfn.XLOOKUP(D92,'WTG PH-III'!$D$5:$D$198,'WTG PH-III'!$BV$5:$BV$198,0,0,1)&gt;0,_xlfn.XLOOKUP(D92,'WTG PH-III'!$D$5:$D$198,'WTG PH-III'!$BV$5:$BV$198,0,0,1),"")</f>
        <v>46021</v>
      </c>
      <c r="G92" s="307" t="s">
        <v>390</v>
      </c>
      <c r="H92" s="308">
        <v>46032</v>
      </c>
      <c r="I92" s="308">
        <v>46034</v>
      </c>
      <c r="J92" s="308">
        <v>46038</v>
      </c>
      <c r="K92" s="308">
        <v>46041</v>
      </c>
      <c r="L92" s="308">
        <v>46041</v>
      </c>
      <c r="M92" s="308">
        <v>46042</v>
      </c>
      <c r="N92" s="308">
        <v>46042</v>
      </c>
      <c r="O92" s="308">
        <v>46043</v>
      </c>
      <c r="P92" s="308">
        <v>46047</v>
      </c>
      <c r="Q92" s="308">
        <v>46047</v>
      </c>
      <c r="R92" s="480"/>
      <c r="S92" s="208"/>
    </row>
    <row r="93" spans="1:19" hidden="1" x14ac:dyDescent="0.25">
      <c r="A93" s="306">
        <f t="shared" si="3"/>
        <v>92</v>
      </c>
      <c r="B93" s="306" t="s">
        <v>214</v>
      </c>
      <c r="C93" s="309" t="s">
        <v>209</v>
      </c>
      <c r="D93" s="308" t="s">
        <v>500</v>
      </c>
      <c r="E93" s="475" t="s">
        <v>1360</v>
      </c>
      <c r="F93" s="308">
        <f>IF(_xlfn.XLOOKUP(D93,'WTG PH-III'!$D$5:$D$198,'WTG PH-III'!$BV$5:$BV$198,0,0,1)&gt;0,_xlfn.XLOOKUP(D93,'WTG PH-III'!$D$5:$D$198,'WTG PH-III'!$BV$5:$BV$198,0,0,1),"")</f>
        <v>46005</v>
      </c>
      <c r="G93" s="307" t="s">
        <v>390</v>
      </c>
      <c r="H93" s="308">
        <v>46034</v>
      </c>
      <c r="I93" s="308">
        <v>46037</v>
      </c>
      <c r="J93" s="308">
        <v>46040</v>
      </c>
      <c r="K93" s="308">
        <v>46041</v>
      </c>
      <c r="L93" s="308">
        <v>46042</v>
      </c>
      <c r="M93" s="308">
        <v>21</v>
      </c>
      <c r="N93" s="308">
        <v>46043</v>
      </c>
      <c r="O93" s="308">
        <v>46044</v>
      </c>
      <c r="P93" s="308">
        <v>46047</v>
      </c>
      <c r="Q93" s="308">
        <v>46048</v>
      </c>
      <c r="R93" s="480"/>
      <c r="S93" s="208"/>
    </row>
    <row r="94" spans="1:19" hidden="1" x14ac:dyDescent="0.25">
      <c r="A94" s="306">
        <f t="shared" si="3"/>
        <v>93</v>
      </c>
      <c r="B94" s="309" t="s">
        <v>214</v>
      </c>
      <c r="C94" s="309" t="s">
        <v>209</v>
      </c>
      <c r="D94" s="308" t="s">
        <v>484</v>
      </c>
      <c r="E94" s="475" t="s">
        <v>1353</v>
      </c>
      <c r="F94" s="308">
        <f>IF(_xlfn.XLOOKUP(D94,'WTG PH-III'!$D$5:$D$198,'WTG PH-III'!$BV$5:$BV$198,0,0,1)&gt;0,_xlfn.XLOOKUP(D94,'WTG PH-III'!$D$5:$D$198,'WTG PH-III'!$BV$5:$BV$198,0,0,1),"")</f>
        <v>46008</v>
      </c>
      <c r="G94" s="307" t="s">
        <v>390</v>
      </c>
      <c r="H94" s="308">
        <v>46035</v>
      </c>
      <c r="I94" s="308">
        <v>46037</v>
      </c>
      <c r="J94" s="308">
        <v>46040</v>
      </c>
      <c r="K94" s="308">
        <v>46041</v>
      </c>
      <c r="L94" s="308">
        <v>46042</v>
      </c>
      <c r="M94" s="308">
        <v>46043</v>
      </c>
      <c r="N94" s="308">
        <v>46043</v>
      </c>
      <c r="O94" s="308">
        <v>46045</v>
      </c>
      <c r="P94" s="308">
        <v>46047</v>
      </c>
      <c r="Q94" s="308">
        <v>46047</v>
      </c>
      <c r="R94" s="480"/>
      <c r="S94" s="208"/>
    </row>
    <row r="95" spans="1:19" hidden="1" x14ac:dyDescent="0.25">
      <c r="A95" s="306">
        <f t="shared" si="2"/>
        <v>94</v>
      </c>
      <c r="B95" s="306" t="s">
        <v>213</v>
      </c>
      <c r="C95" s="309" t="s">
        <v>208</v>
      </c>
      <c r="D95" s="308" t="s">
        <v>48</v>
      </c>
      <c r="E95" s="476" t="s">
        <v>1352</v>
      </c>
      <c r="F95" s="308">
        <f>IF(_xlfn.XLOOKUP(D95,'WTG PH-III'!$D$5:$D$198,'WTG PH-III'!$BV$5:$BV$198,0,0,1)&gt;0,_xlfn.XLOOKUP(D95,'WTG PH-III'!$D$5:$D$198,'WTG PH-III'!$BV$5:$BV$198,0,0,1),"")</f>
        <v>46019</v>
      </c>
      <c r="G95" s="307" t="s">
        <v>390</v>
      </c>
      <c r="H95" s="308">
        <v>46043</v>
      </c>
      <c r="I95" s="308">
        <v>46046</v>
      </c>
      <c r="J95" s="308">
        <v>46046</v>
      </c>
      <c r="K95" s="308">
        <v>46048</v>
      </c>
      <c r="L95" s="308">
        <v>46050</v>
      </c>
      <c r="M95" s="308">
        <v>46050</v>
      </c>
      <c r="N95" s="308">
        <v>46051</v>
      </c>
      <c r="O95" s="308">
        <v>46052</v>
      </c>
      <c r="P95" s="308">
        <v>46052</v>
      </c>
      <c r="Q95" s="308">
        <v>46053</v>
      </c>
      <c r="R95" s="480"/>
      <c r="S95" s="208"/>
    </row>
    <row r="96" spans="1:19" hidden="1" x14ac:dyDescent="0.25">
      <c r="A96" s="306">
        <f t="shared" si="5"/>
        <v>95</v>
      </c>
      <c r="B96" s="309" t="s">
        <v>214</v>
      </c>
      <c r="C96" s="309" t="s">
        <v>209</v>
      </c>
      <c r="D96" s="306" t="s">
        <v>505</v>
      </c>
      <c r="E96" s="475" t="s">
        <v>1354</v>
      </c>
      <c r="F96" s="308">
        <f>IF(_xlfn.XLOOKUP(D96,'WTG PH-III'!$D$5:$D$198,'WTG PH-III'!$BV$5:$BV$198,0,0,1)&gt;0,_xlfn.XLOOKUP(D96,'WTG PH-III'!$D$5:$D$198,'WTG PH-III'!$BV$5:$BV$198,0,0,1),"")</f>
        <v>46013</v>
      </c>
      <c r="G96" s="307" t="s">
        <v>390</v>
      </c>
      <c r="H96" s="308">
        <v>46035</v>
      </c>
      <c r="I96" s="308">
        <v>46038</v>
      </c>
      <c r="J96" s="308">
        <v>46041</v>
      </c>
      <c r="K96" s="308">
        <v>46043</v>
      </c>
      <c r="L96" s="308">
        <v>46044</v>
      </c>
      <c r="M96" s="308">
        <v>46045</v>
      </c>
      <c r="N96" s="308">
        <v>46045</v>
      </c>
      <c r="O96" s="308">
        <v>46047</v>
      </c>
      <c r="P96" s="308">
        <v>46052</v>
      </c>
      <c r="Q96" s="308">
        <v>46053</v>
      </c>
      <c r="R96" s="480"/>
      <c r="S96" s="208"/>
    </row>
    <row r="97" spans="1:19" hidden="1" x14ac:dyDescent="0.25">
      <c r="A97" s="306">
        <f t="shared" si="3"/>
        <v>96</v>
      </c>
      <c r="B97" s="309" t="s">
        <v>214</v>
      </c>
      <c r="C97" s="309" t="s">
        <v>209</v>
      </c>
      <c r="D97" s="308" t="s">
        <v>478</v>
      </c>
      <c r="E97" s="475" t="s">
        <v>1351</v>
      </c>
      <c r="F97" s="308">
        <f>IF(_xlfn.XLOOKUP(D97,'WTG PH-III'!$D$5:$D$198,'WTG PH-III'!$BV$5:$BV$198,0,0,1)&gt;0,_xlfn.XLOOKUP(D97,'WTG PH-III'!$D$5:$D$198,'WTG PH-III'!$BV$5:$BV$198,0,0,1),"")</f>
        <v>45983</v>
      </c>
      <c r="G97" s="307" t="s">
        <v>390</v>
      </c>
      <c r="H97" s="308">
        <v>46043</v>
      </c>
      <c r="I97" s="308">
        <v>46045</v>
      </c>
      <c r="J97" s="308">
        <v>46045</v>
      </c>
      <c r="K97" s="308">
        <v>46046</v>
      </c>
      <c r="L97" s="308">
        <v>46047</v>
      </c>
      <c r="M97" s="308">
        <v>46048</v>
      </c>
      <c r="N97" s="308">
        <v>46050</v>
      </c>
      <c r="O97" s="308">
        <v>46051</v>
      </c>
      <c r="P97" s="308">
        <v>46052</v>
      </c>
      <c r="Q97" s="308">
        <v>46053</v>
      </c>
      <c r="R97" s="480"/>
      <c r="S97" s="208"/>
    </row>
    <row r="98" spans="1:19" hidden="1" x14ac:dyDescent="0.25">
      <c r="A98" s="306">
        <f t="shared" si="3"/>
        <v>97</v>
      </c>
      <c r="B98" s="306" t="s">
        <v>213</v>
      </c>
      <c r="C98" s="309" t="s">
        <v>208</v>
      </c>
      <c r="D98" s="308" t="s">
        <v>114</v>
      </c>
      <c r="E98" s="475" t="s">
        <v>1349</v>
      </c>
      <c r="F98" s="308">
        <f>IF(_xlfn.XLOOKUP(D98,'WTG PH-III'!$D$5:$D$198,'WTG PH-III'!$BV$5:$BV$198,0,0,1)&gt;0,_xlfn.XLOOKUP(D98,'WTG PH-III'!$D$5:$D$198,'WTG PH-III'!$BV$5:$BV$198,0,0,1),"")</f>
        <v>46028</v>
      </c>
      <c r="G98" s="307" t="s">
        <v>390</v>
      </c>
      <c r="H98" s="308">
        <v>46045</v>
      </c>
      <c r="I98" s="308">
        <v>46047</v>
      </c>
      <c r="J98" s="308">
        <v>46047</v>
      </c>
      <c r="K98" s="308">
        <v>46047</v>
      </c>
      <c r="L98" s="308">
        <v>46050</v>
      </c>
      <c r="M98" s="308">
        <v>46050</v>
      </c>
      <c r="N98" s="308">
        <v>46051</v>
      </c>
      <c r="O98" s="308">
        <v>46052</v>
      </c>
      <c r="P98" s="308">
        <v>46052</v>
      </c>
      <c r="Q98" s="308">
        <v>46053</v>
      </c>
      <c r="R98" s="307"/>
      <c r="S98" s="208"/>
    </row>
    <row r="99" spans="1:19" hidden="1" x14ac:dyDescent="0.25">
      <c r="A99" s="306">
        <f t="shared" si="2"/>
        <v>98</v>
      </c>
      <c r="B99" s="306" t="s">
        <v>215</v>
      </c>
      <c r="C99" s="309" t="s">
        <v>208</v>
      </c>
      <c r="D99" s="308" t="s">
        <v>96</v>
      </c>
      <c r="E99" s="475" t="s">
        <v>1356</v>
      </c>
      <c r="F99" s="308">
        <f>IF(_xlfn.XLOOKUP(D99,'WTG PH-III'!$D$5:$D$198,'WTG PH-III'!$BV$5:$BV$198,0,0,1)&gt;0,_xlfn.XLOOKUP(D99,'WTG PH-III'!$D$5:$D$198,'WTG PH-III'!$BV$5:$BV$198,0,0,1),"")</f>
        <v>46000</v>
      </c>
      <c r="G99" s="307" t="s">
        <v>390</v>
      </c>
      <c r="H99" s="308">
        <v>46036</v>
      </c>
      <c r="I99" s="308">
        <v>46038</v>
      </c>
      <c r="J99" s="308">
        <v>46043</v>
      </c>
      <c r="K99" s="308">
        <v>46044</v>
      </c>
      <c r="L99" s="308">
        <v>46045</v>
      </c>
      <c r="M99" s="308">
        <v>46048</v>
      </c>
      <c r="N99" s="308">
        <v>46049</v>
      </c>
      <c r="O99" s="308">
        <v>46050</v>
      </c>
      <c r="P99" s="308">
        <v>46056</v>
      </c>
      <c r="Q99" s="308">
        <v>46056</v>
      </c>
      <c r="R99" s="480"/>
      <c r="S99" s="208"/>
    </row>
    <row r="100" spans="1:19" hidden="1" x14ac:dyDescent="0.25">
      <c r="A100" s="306">
        <f t="shared" si="1"/>
        <v>99</v>
      </c>
      <c r="B100" s="306" t="s">
        <v>210</v>
      </c>
      <c r="C100" s="309" t="s">
        <v>205</v>
      </c>
      <c r="D100" s="306" t="s">
        <v>53</v>
      </c>
      <c r="E100" s="475" t="s">
        <v>1358</v>
      </c>
      <c r="F100" s="308">
        <f>IF(_xlfn.XLOOKUP(D100,'WTG PH-III'!$D$5:$D$198,'WTG PH-III'!$BV$5:$BV$198,0,0,1)&gt;0,_xlfn.XLOOKUP(D100,'WTG PH-III'!$D$5:$D$198,'WTG PH-III'!$BV$5:$BV$198,0,0,1),"")</f>
        <v>45833</v>
      </c>
      <c r="G100" s="307" t="s">
        <v>390</v>
      </c>
      <c r="H100" s="308">
        <v>46043</v>
      </c>
      <c r="I100" s="308">
        <v>46046</v>
      </c>
      <c r="J100" s="308">
        <v>46047</v>
      </c>
      <c r="K100" s="308">
        <v>46048</v>
      </c>
      <c r="L100" s="308">
        <v>46051</v>
      </c>
      <c r="M100" s="308">
        <v>46052</v>
      </c>
      <c r="N100" s="308">
        <v>46052</v>
      </c>
      <c r="O100" s="308">
        <v>46053</v>
      </c>
      <c r="P100" s="308">
        <v>46056</v>
      </c>
      <c r="Q100" s="308">
        <v>46027</v>
      </c>
      <c r="R100" s="480"/>
      <c r="S100" s="208"/>
    </row>
    <row r="101" spans="1:19" hidden="1" x14ac:dyDescent="0.25">
      <c r="A101" s="306">
        <f t="shared" si="2"/>
        <v>100</v>
      </c>
      <c r="B101" s="306" t="s">
        <v>213</v>
      </c>
      <c r="C101" s="309" t="s">
        <v>208</v>
      </c>
      <c r="D101" s="308" t="s">
        <v>110</v>
      </c>
      <c r="E101" s="475" t="s">
        <v>1357</v>
      </c>
      <c r="F101" s="308">
        <f>IF(_xlfn.XLOOKUP(D101,'WTG PH-III'!$D$5:$D$198,'WTG PH-III'!$BV$5:$BV$198,0,0,1)&gt;0,_xlfn.XLOOKUP(D101,'WTG PH-III'!$D$5:$D$198,'WTG PH-III'!$BV$5:$BV$198,0,0,1),"")</f>
        <v>46031</v>
      </c>
      <c r="G101" s="307" t="s">
        <v>390</v>
      </c>
      <c r="H101" s="308">
        <v>46046</v>
      </c>
      <c r="I101" s="308">
        <v>46048</v>
      </c>
      <c r="J101" s="308">
        <v>46049</v>
      </c>
      <c r="K101" s="308">
        <v>46050</v>
      </c>
      <c r="L101" s="308">
        <v>46051</v>
      </c>
      <c r="M101" s="308">
        <v>46051</v>
      </c>
      <c r="N101" s="308">
        <v>46052</v>
      </c>
      <c r="O101" s="308">
        <v>46053</v>
      </c>
      <c r="P101" s="308">
        <v>46060</v>
      </c>
      <c r="Q101" s="308">
        <v>46061</v>
      </c>
      <c r="R101" s="480"/>
      <c r="S101" s="208"/>
    </row>
    <row r="102" spans="1:19" hidden="1" x14ac:dyDescent="0.25">
      <c r="A102" s="306">
        <f t="shared" si="3"/>
        <v>101</v>
      </c>
      <c r="B102" s="309" t="s">
        <v>214</v>
      </c>
      <c r="C102" s="309" t="s">
        <v>209</v>
      </c>
      <c r="D102" s="308" t="s">
        <v>486</v>
      </c>
      <c r="E102" s="475" t="s">
        <v>1361</v>
      </c>
      <c r="F102" s="308">
        <f>IF(_xlfn.XLOOKUP(D102,'WTG PH-III'!$D$5:$D$198,'WTG PH-III'!$BV$5:$BV$198,0,0,1)&gt;0,_xlfn.XLOOKUP(D102,'WTG PH-III'!$D$5:$D$198,'WTG PH-III'!$BV$5:$BV$198,0,0,1),"")</f>
        <v>45947</v>
      </c>
      <c r="G102" s="307" t="s">
        <v>390</v>
      </c>
      <c r="H102" s="308">
        <v>46046</v>
      </c>
      <c r="I102" s="308">
        <v>46048</v>
      </c>
      <c r="J102" s="308">
        <v>46054</v>
      </c>
      <c r="K102" s="308">
        <v>46055</v>
      </c>
      <c r="L102" s="308">
        <v>46056</v>
      </c>
      <c r="M102" s="308">
        <v>46056</v>
      </c>
      <c r="N102" s="308">
        <v>46057</v>
      </c>
      <c r="O102" s="308">
        <v>46058</v>
      </c>
      <c r="P102" s="308">
        <v>46060</v>
      </c>
      <c r="Q102" s="308">
        <v>46060</v>
      </c>
      <c r="R102" s="480"/>
      <c r="S102" s="208"/>
    </row>
    <row r="103" spans="1:19" hidden="1" x14ac:dyDescent="0.25">
      <c r="A103" s="306">
        <f t="shared" si="1"/>
        <v>102</v>
      </c>
      <c r="B103" s="306" t="s">
        <v>211</v>
      </c>
      <c r="C103" s="310" t="s">
        <v>206</v>
      </c>
      <c r="D103" s="308" t="s">
        <v>72</v>
      </c>
      <c r="E103" s="476" t="s">
        <v>1352</v>
      </c>
      <c r="F103" s="308">
        <f>IF(_xlfn.XLOOKUP(D103,'WTG PH-III'!$D$5:$D$198,'WTG PH-III'!$BV$5:$BV$198,0,0,1)&gt;0,_xlfn.XLOOKUP(D103,'WTG PH-III'!$D$5:$D$198,'WTG PH-III'!$BV$5:$BV$198,0,0,1),"")</f>
        <v>46037</v>
      </c>
      <c r="G103" s="307" t="s">
        <v>390</v>
      </c>
      <c r="H103" s="308">
        <v>46053</v>
      </c>
      <c r="I103" s="308">
        <v>46055</v>
      </c>
      <c r="J103" s="308">
        <v>46056</v>
      </c>
      <c r="K103" s="308">
        <v>46063</v>
      </c>
      <c r="L103" s="308">
        <v>46063</v>
      </c>
      <c r="M103" s="308">
        <v>46064</v>
      </c>
      <c r="N103" s="308">
        <v>46064</v>
      </c>
      <c r="O103" s="308">
        <v>46065</v>
      </c>
      <c r="P103" s="308">
        <v>46066</v>
      </c>
      <c r="Q103" s="308">
        <v>46067</v>
      </c>
      <c r="R103" s="480"/>
      <c r="S103" s="208"/>
    </row>
    <row r="104" spans="1:19" hidden="1" x14ac:dyDescent="0.25">
      <c r="A104" s="306">
        <f t="shared" si="1"/>
        <v>103</v>
      </c>
      <c r="B104" s="306" t="s">
        <v>211</v>
      </c>
      <c r="C104" s="310" t="s">
        <v>206</v>
      </c>
      <c r="D104" s="308" t="s">
        <v>111</v>
      </c>
      <c r="E104" s="475" t="s">
        <v>1349</v>
      </c>
      <c r="F104" s="308">
        <f>IF(_xlfn.XLOOKUP(D104,'WTG PH-III'!$D$5:$D$198,'WTG PH-III'!$BV$5:$BV$198,0,0,1)&gt;0,_xlfn.XLOOKUP(D104,'WTG PH-III'!$D$5:$D$198,'WTG PH-III'!$BV$5:$BV$198,0,0,1),"")</f>
        <v>46041</v>
      </c>
      <c r="G104" s="307" t="s">
        <v>390</v>
      </c>
      <c r="H104" s="308">
        <v>46053</v>
      </c>
      <c r="I104" s="308">
        <v>46055</v>
      </c>
      <c r="J104" s="308">
        <v>46056</v>
      </c>
      <c r="K104" s="308">
        <v>46063</v>
      </c>
      <c r="L104" s="308">
        <v>46063</v>
      </c>
      <c r="M104" s="308">
        <v>46065</v>
      </c>
      <c r="N104" s="308">
        <v>46065</v>
      </c>
      <c r="O104" s="308">
        <v>46066</v>
      </c>
      <c r="P104" s="308">
        <v>46066</v>
      </c>
      <c r="Q104" s="308">
        <v>46067</v>
      </c>
      <c r="R104" s="480"/>
      <c r="S104" s="208"/>
    </row>
    <row r="105" spans="1:19" hidden="1" x14ac:dyDescent="0.25">
      <c r="A105" s="306">
        <f t="shared" si="1"/>
        <v>104</v>
      </c>
      <c r="B105" s="306" t="s">
        <v>211</v>
      </c>
      <c r="C105" s="310" t="s">
        <v>206</v>
      </c>
      <c r="D105" s="308" t="s">
        <v>78</v>
      </c>
      <c r="E105" s="475" t="s">
        <v>1357</v>
      </c>
      <c r="F105" s="308">
        <f>IF(_xlfn.XLOOKUP(D105,'WTG PH-III'!$D$5:$D$198,'WTG PH-III'!$BV$5:$BV$198,0,0,1)&gt;0,_xlfn.XLOOKUP(D105,'WTG PH-III'!$D$5:$D$198,'WTG PH-III'!$BV$5:$BV$198,0,0,1),"")</f>
        <v>46048</v>
      </c>
      <c r="G105" s="307" t="s">
        <v>390</v>
      </c>
      <c r="H105" s="308">
        <v>46062</v>
      </c>
      <c r="I105" s="308">
        <v>46063</v>
      </c>
      <c r="J105" s="308">
        <v>46032</v>
      </c>
      <c r="K105" s="308">
        <v>46064</v>
      </c>
      <c r="L105" s="308">
        <v>46065</v>
      </c>
      <c r="M105" s="308">
        <v>46065</v>
      </c>
      <c r="N105" s="308">
        <v>46066</v>
      </c>
      <c r="O105" s="308">
        <v>46067</v>
      </c>
      <c r="P105" s="308">
        <v>46068</v>
      </c>
      <c r="Q105" s="308">
        <v>46069</v>
      </c>
      <c r="R105" s="480"/>
      <c r="S105" s="208"/>
    </row>
    <row r="106" spans="1:19" hidden="1" x14ac:dyDescent="0.25">
      <c r="A106" s="306">
        <f t="shared" si="3"/>
        <v>105</v>
      </c>
      <c r="B106" s="309" t="s">
        <v>214</v>
      </c>
      <c r="C106" s="309" t="s">
        <v>209</v>
      </c>
      <c r="D106" s="308" t="s">
        <v>476</v>
      </c>
      <c r="E106" s="475" t="s">
        <v>1353</v>
      </c>
      <c r="F106" s="308">
        <f>IF(_xlfn.XLOOKUP(D106,'WTG PH-III'!$D$5:$D$198,'WTG PH-III'!$BV$5:$BV$198,0,0,1)&gt;0,_xlfn.XLOOKUP(D106,'WTG PH-III'!$D$5:$D$198,'WTG PH-III'!$BV$5:$BV$198,0,0,1),"")</f>
        <v>46029</v>
      </c>
      <c r="G106" s="307" t="s">
        <v>390</v>
      </c>
      <c r="H106" s="308">
        <v>46048</v>
      </c>
      <c r="I106" s="308">
        <v>46049</v>
      </c>
      <c r="J106" s="308">
        <v>46054</v>
      </c>
      <c r="K106" s="308">
        <v>46064</v>
      </c>
      <c r="L106" s="308">
        <v>46065</v>
      </c>
      <c r="M106" s="308">
        <v>46067</v>
      </c>
      <c r="N106" s="308">
        <v>46067</v>
      </c>
      <c r="O106" s="308">
        <v>46068</v>
      </c>
      <c r="P106" s="308">
        <v>46069</v>
      </c>
      <c r="Q106" s="308">
        <v>46070</v>
      </c>
      <c r="R106" s="480"/>
      <c r="S106" s="208"/>
    </row>
    <row r="107" spans="1:19" hidden="1" x14ac:dyDescent="0.25">
      <c r="A107" s="306">
        <f t="shared" si="5"/>
        <v>106</v>
      </c>
      <c r="B107" s="309" t="s">
        <v>214</v>
      </c>
      <c r="C107" s="309" t="s">
        <v>209</v>
      </c>
      <c r="D107" s="306" t="s">
        <v>504</v>
      </c>
      <c r="E107" s="475" t="s">
        <v>1348</v>
      </c>
      <c r="F107" s="308">
        <f>IF(_xlfn.XLOOKUP(D107,'WTG PH-III'!$D$5:$D$198,'WTG PH-III'!$BV$5:$BV$198,0,0,1)&gt;0,_xlfn.XLOOKUP(D107,'WTG PH-III'!$D$5:$D$198,'WTG PH-III'!$BV$5:$BV$198,0,0,1),"")</f>
        <v>46015</v>
      </c>
      <c r="G107" s="307" t="s">
        <v>390</v>
      </c>
      <c r="H107" s="308">
        <v>46046</v>
      </c>
      <c r="I107" s="308">
        <v>46049</v>
      </c>
      <c r="J107" s="308">
        <v>46054</v>
      </c>
      <c r="K107" s="308">
        <v>46067</v>
      </c>
      <c r="L107" s="308">
        <v>46067</v>
      </c>
      <c r="M107" s="308">
        <v>46068</v>
      </c>
      <c r="N107" s="308">
        <v>46068</v>
      </c>
      <c r="O107" s="308">
        <v>46070</v>
      </c>
      <c r="P107" s="308">
        <v>46071</v>
      </c>
      <c r="Q107" s="308">
        <v>46072</v>
      </c>
      <c r="R107" s="480"/>
      <c r="S107" s="208"/>
    </row>
    <row r="108" spans="1:19" hidden="1" x14ac:dyDescent="0.25">
      <c r="A108" s="306">
        <f t="shared" si="3"/>
        <v>107</v>
      </c>
      <c r="B108" s="309" t="s">
        <v>214</v>
      </c>
      <c r="C108" s="309" t="s">
        <v>209</v>
      </c>
      <c r="D108" s="308" t="s">
        <v>494</v>
      </c>
      <c r="E108" s="307" t="s">
        <v>1361</v>
      </c>
      <c r="F108" s="308">
        <f>IF(_xlfn.XLOOKUP(D108,'WTG PH-III'!$D$5:$D$198,'WTG PH-III'!$BV$5:$BV$198,0,0,1)&gt;0,_xlfn.XLOOKUP(D108,'WTG PH-III'!$D$5:$D$198,'WTG PH-III'!$BV$5:$BV$198,0,0,1),"")</f>
        <v>46039</v>
      </c>
      <c r="G108" s="307" t="s">
        <v>390</v>
      </c>
      <c r="H108" s="308">
        <v>46063</v>
      </c>
      <c r="I108" s="308">
        <v>46064</v>
      </c>
      <c r="J108" s="308">
        <v>46065</v>
      </c>
      <c r="K108" s="308">
        <v>46068</v>
      </c>
      <c r="L108" s="308">
        <v>46068</v>
      </c>
      <c r="M108" s="308">
        <v>46069</v>
      </c>
      <c r="N108" s="308">
        <v>46069</v>
      </c>
      <c r="O108" s="308">
        <v>46070</v>
      </c>
      <c r="P108" s="308">
        <v>46071</v>
      </c>
      <c r="Q108" s="308">
        <v>46072</v>
      </c>
      <c r="R108" s="480"/>
      <c r="S108" s="208"/>
    </row>
    <row r="109" spans="1:19" hidden="1" x14ac:dyDescent="0.25">
      <c r="A109" s="306">
        <f t="shared" si="3"/>
        <v>108</v>
      </c>
      <c r="B109" s="309" t="s">
        <v>214</v>
      </c>
      <c r="C109" s="309" t="s">
        <v>209</v>
      </c>
      <c r="D109" s="308" t="s">
        <v>479</v>
      </c>
      <c r="E109" s="475" t="s">
        <v>1351</v>
      </c>
      <c r="F109" s="308">
        <f>IF(_xlfn.XLOOKUP(D109,'WTG PH-III'!$D$5:$D$198,'WTG PH-III'!$BV$5:$BV$198,0,0,1)&gt;0,_xlfn.XLOOKUP(D109,'WTG PH-III'!$D$5:$D$198,'WTG PH-III'!$BV$5:$BV$198,0,0,1),"")</f>
        <v>46017</v>
      </c>
      <c r="G109" s="307" t="s">
        <v>390</v>
      </c>
      <c r="H109" s="308">
        <v>46053</v>
      </c>
      <c r="I109" s="308">
        <v>46054</v>
      </c>
      <c r="J109" s="308">
        <v>46060</v>
      </c>
      <c r="K109" s="308">
        <v>46068</v>
      </c>
      <c r="L109" s="308">
        <v>46068</v>
      </c>
      <c r="M109" s="308">
        <v>46068</v>
      </c>
      <c r="N109" s="308">
        <v>46069</v>
      </c>
      <c r="O109" s="308">
        <v>46070</v>
      </c>
      <c r="P109" s="308">
        <v>46071</v>
      </c>
      <c r="Q109" s="308">
        <v>46072</v>
      </c>
      <c r="R109" s="480"/>
      <c r="S109" s="208"/>
    </row>
    <row r="110" spans="1:19" hidden="1" x14ac:dyDescent="0.25">
      <c r="A110" s="306">
        <f t="shared" si="3"/>
        <v>109</v>
      </c>
      <c r="B110" s="306" t="s">
        <v>214</v>
      </c>
      <c r="C110" s="309" t="s">
        <v>209</v>
      </c>
      <c r="D110" s="308" t="s">
        <v>495</v>
      </c>
      <c r="E110" s="475" t="s">
        <v>1354</v>
      </c>
      <c r="F110" s="308">
        <f>IF(_xlfn.XLOOKUP(D110,'WTG PH-III'!$D$5:$D$198,'WTG PH-III'!$BV$5:$BV$198,0,0,1)&gt;0,_xlfn.XLOOKUP(D110,'WTG PH-III'!$D$5:$D$198,'WTG PH-III'!$BV$5:$BV$198,0,0,1),"")</f>
        <v>46025</v>
      </c>
      <c r="G110" s="307" t="s">
        <v>390</v>
      </c>
      <c r="H110" s="308">
        <v>46053</v>
      </c>
      <c r="I110" s="308">
        <v>46055</v>
      </c>
      <c r="J110" s="308">
        <v>46060</v>
      </c>
      <c r="K110" s="308">
        <v>46067</v>
      </c>
      <c r="L110" s="308">
        <v>46068</v>
      </c>
      <c r="M110" s="308">
        <v>46068</v>
      </c>
      <c r="N110" s="308">
        <v>46069</v>
      </c>
      <c r="O110" s="308">
        <v>46070</v>
      </c>
      <c r="P110" s="308">
        <v>46071</v>
      </c>
      <c r="Q110" s="308">
        <v>46072</v>
      </c>
      <c r="R110" s="480"/>
      <c r="S110" s="208"/>
    </row>
    <row r="111" spans="1:19" hidden="1" x14ac:dyDescent="0.25">
      <c r="A111" s="306">
        <f t="shared" si="3"/>
        <v>110</v>
      </c>
      <c r="B111" s="309" t="s">
        <v>214</v>
      </c>
      <c r="C111" s="309" t="s">
        <v>209</v>
      </c>
      <c r="D111" s="306" t="s">
        <v>502</v>
      </c>
      <c r="E111" s="475" t="s">
        <v>1360</v>
      </c>
      <c r="F111" s="308">
        <f>IF(_xlfn.XLOOKUP(D111,'WTG PH-III'!$D$5:$D$198,'WTG PH-III'!$BV$5:$BV$198,0,0,1)&gt;0,_xlfn.XLOOKUP(D111,'WTG PH-III'!$D$5:$D$198,'WTG PH-III'!$BV$5:$BV$198,0,0,1),"")</f>
        <v>46026</v>
      </c>
      <c r="G111" s="307" t="s">
        <v>390</v>
      </c>
      <c r="H111" s="308">
        <v>46048</v>
      </c>
      <c r="I111" s="308">
        <v>46051</v>
      </c>
      <c r="J111" s="308">
        <v>46060</v>
      </c>
      <c r="K111" s="308">
        <v>46068</v>
      </c>
      <c r="L111" s="308">
        <v>46068</v>
      </c>
      <c r="M111" s="308">
        <v>46068</v>
      </c>
      <c r="N111" s="308">
        <v>46069</v>
      </c>
      <c r="O111" s="308">
        <v>46070</v>
      </c>
      <c r="P111" s="308">
        <v>46071</v>
      </c>
      <c r="Q111" s="308">
        <v>46073</v>
      </c>
      <c r="R111" s="480"/>
      <c r="S111" s="208"/>
    </row>
    <row r="112" spans="1:19" hidden="1" x14ac:dyDescent="0.25">
      <c r="A112" s="306">
        <f t="shared" si="1"/>
        <v>111</v>
      </c>
      <c r="B112" s="306" t="s">
        <v>210</v>
      </c>
      <c r="C112" s="306" t="s">
        <v>205</v>
      </c>
      <c r="D112" s="306" t="s">
        <v>45</v>
      </c>
      <c r="E112" s="475" t="s">
        <v>1350</v>
      </c>
      <c r="F112" s="308">
        <f>IF(_xlfn.XLOOKUP(D112,'WTG PH-III'!$D$5:$D$198,'WTG PH-III'!$BV$5:$BV$198,0,0,1)&gt;0,_xlfn.XLOOKUP(D112,'WTG PH-III'!$D$5:$D$198,'WTG PH-III'!$BV$5:$BV$198,0,0,1),"")</f>
        <v>45868</v>
      </c>
      <c r="G112" s="307" t="s">
        <v>390</v>
      </c>
      <c r="H112" s="308">
        <v>46046</v>
      </c>
      <c r="I112" s="308">
        <v>46049</v>
      </c>
      <c r="J112" s="308">
        <v>46054</v>
      </c>
      <c r="K112" s="308">
        <v>46069</v>
      </c>
      <c r="L112" s="308">
        <v>46070</v>
      </c>
      <c r="M112" s="308">
        <v>46071</v>
      </c>
      <c r="N112" s="308">
        <v>46071</v>
      </c>
      <c r="O112" s="308">
        <v>46073</v>
      </c>
      <c r="P112" s="308">
        <v>46074</v>
      </c>
      <c r="Q112" s="308">
        <v>46075</v>
      </c>
      <c r="R112" s="480"/>
    </row>
    <row r="113" spans="1:19" hidden="1" x14ac:dyDescent="0.25">
      <c r="A113" s="306">
        <f t="shared" si="3"/>
        <v>112</v>
      </c>
      <c r="B113" s="309" t="s">
        <v>214</v>
      </c>
      <c r="C113" s="309" t="s">
        <v>209</v>
      </c>
      <c r="D113" s="308" t="s">
        <v>473</v>
      </c>
      <c r="E113" s="475" t="s">
        <v>1359</v>
      </c>
      <c r="F113" s="308">
        <f>IF(_xlfn.XLOOKUP(D113,'WTG PH-III'!$D$5:$D$198,'WTG PH-III'!$BV$5:$BV$198,0,0,1)&gt;0,_xlfn.XLOOKUP(D113,'WTG PH-III'!$D$5:$D$198,'WTG PH-III'!$BV$5:$BV$198,0,0,1),"")</f>
        <v>46028</v>
      </c>
      <c r="G113" s="307" t="s">
        <v>390</v>
      </c>
      <c r="H113" s="308">
        <v>46049</v>
      </c>
      <c r="I113" s="308">
        <v>46051</v>
      </c>
      <c r="J113" s="308">
        <v>46057</v>
      </c>
      <c r="K113" s="308">
        <v>46067</v>
      </c>
      <c r="L113" s="308">
        <v>46067</v>
      </c>
      <c r="M113" s="308">
        <v>46068</v>
      </c>
      <c r="N113" s="308">
        <v>46069</v>
      </c>
      <c r="O113" s="308">
        <v>46070</v>
      </c>
      <c r="P113" s="308">
        <v>46071</v>
      </c>
      <c r="Q113" s="308">
        <v>46072</v>
      </c>
      <c r="R113" s="480"/>
      <c r="S113" s="208"/>
    </row>
    <row r="114" spans="1:19" hidden="1" x14ac:dyDescent="0.25">
      <c r="A114" s="306">
        <f t="shared" si="2"/>
        <v>113</v>
      </c>
      <c r="B114" s="306" t="s">
        <v>214</v>
      </c>
      <c r="C114" s="309" t="s">
        <v>209</v>
      </c>
      <c r="D114" s="308" t="s">
        <v>84</v>
      </c>
      <c r="E114" s="475" t="s">
        <v>1349</v>
      </c>
      <c r="F114" s="308">
        <f>IF(_xlfn.XLOOKUP(D114,'WTG PH-III'!$D$5:$D$198,'WTG PH-III'!$BV$5:$BV$198,0,0,1)&gt;0,_xlfn.XLOOKUP(D114,'WTG PH-III'!$D$5:$D$198,'WTG PH-III'!$BV$5:$BV$198,0,0,1),"")</f>
        <v>46061</v>
      </c>
      <c r="G114" s="307" t="s">
        <v>390</v>
      </c>
      <c r="H114" s="308">
        <v>46068</v>
      </c>
      <c r="I114" s="308">
        <v>46070</v>
      </c>
      <c r="J114" s="308">
        <v>46070</v>
      </c>
      <c r="K114" s="308">
        <v>46071</v>
      </c>
      <c r="L114" s="308">
        <v>46072</v>
      </c>
      <c r="M114" s="308">
        <v>46073</v>
      </c>
      <c r="N114" s="308">
        <v>46073</v>
      </c>
      <c r="O114" s="308">
        <v>46074</v>
      </c>
      <c r="P114" s="308">
        <v>46075</v>
      </c>
      <c r="Q114" s="308">
        <v>46076</v>
      </c>
      <c r="R114" s="480"/>
      <c r="S114" s="208"/>
    </row>
    <row r="115" spans="1:19" hidden="1" x14ac:dyDescent="0.25">
      <c r="A115" s="306">
        <f t="shared" si="2"/>
        <v>114</v>
      </c>
      <c r="B115" s="306" t="s">
        <v>214</v>
      </c>
      <c r="C115" s="309" t="s">
        <v>209</v>
      </c>
      <c r="D115" s="308" t="s">
        <v>56</v>
      </c>
      <c r="E115" s="476" t="s">
        <v>1352</v>
      </c>
      <c r="F115" s="308">
        <f>IF(_xlfn.XLOOKUP(D115,'WTG PH-III'!$D$5:$D$198,'WTG PH-III'!$BV$5:$BV$198,0,0,1)&gt;0,_xlfn.XLOOKUP(D115,'WTG PH-III'!$D$5:$D$198,'WTG PH-III'!$BV$5:$BV$198,0,0,1),"")</f>
        <v>46045</v>
      </c>
      <c r="G115" s="307" t="s">
        <v>390</v>
      </c>
      <c r="H115" s="308">
        <v>46068</v>
      </c>
      <c r="I115" s="308">
        <v>46070</v>
      </c>
      <c r="J115" s="308">
        <v>46070</v>
      </c>
      <c r="K115" s="308">
        <v>46071</v>
      </c>
      <c r="L115" s="308">
        <v>46072</v>
      </c>
      <c r="M115" s="308">
        <v>46072</v>
      </c>
      <c r="N115" s="308">
        <v>46073</v>
      </c>
      <c r="O115" s="308">
        <v>46075</v>
      </c>
      <c r="P115" s="308">
        <v>46075</v>
      </c>
      <c r="Q115" s="308">
        <v>46076</v>
      </c>
      <c r="R115" s="480"/>
      <c r="S115" s="208"/>
    </row>
    <row r="116" spans="1:19" hidden="1" x14ac:dyDescent="0.25">
      <c r="A116" s="306">
        <f t="shared" si="2"/>
        <v>115</v>
      </c>
      <c r="B116" s="306" t="s">
        <v>215</v>
      </c>
      <c r="C116" s="309" t="s">
        <v>208</v>
      </c>
      <c r="D116" s="308" t="s">
        <v>98</v>
      </c>
      <c r="E116" s="475" t="s">
        <v>1356</v>
      </c>
      <c r="F116" s="308">
        <f>IF(_xlfn.XLOOKUP(D116,'WTG PH-III'!$D$5:$D$198,'WTG PH-III'!$BV$5:$BV$198,0,0,1)&gt;0,_xlfn.XLOOKUP(D116,'WTG PH-III'!$D$5:$D$198,'WTG PH-III'!$BV$5:$BV$198,0,0,1),"")</f>
        <v>45992</v>
      </c>
      <c r="G116" s="307" t="s">
        <v>390</v>
      </c>
      <c r="H116" s="308">
        <v>46057</v>
      </c>
      <c r="I116" s="308">
        <v>46058</v>
      </c>
      <c r="J116" s="308">
        <v>46062</v>
      </c>
      <c r="K116" s="308">
        <v>46071</v>
      </c>
      <c r="L116" s="308">
        <v>46071</v>
      </c>
      <c r="M116" s="308">
        <v>46072</v>
      </c>
      <c r="N116" s="308">
        <v>46072</v>
      </c>
      <c r="O116" s="308">
        <v>46074</v>
      </c>
      <c r="P116" s="308">
        <v>46076</v>
      </c>
      <c r="Q116" s="308">
        <v>46077</v>
      </c>
      <c r="R116" s="480"/>
      <c r="S116" s="208"/>
    </row>
    <row r="117" spans="1:19" hidden="1" x14ac:dyDescent="0.25">
      <c r="A117" s="306">
        <f t="shared" si="2"/>
        <v>116</v>
      </c>
      <c r="B117" s="306" t="s">
        <v>214</v>
      </c>
      <c r="C117" s="309" t="s">
        <v>209</v>
      </c>
      <c r="D117" s="308" t="s">
        <v>452</v>
      </c>
      <c r="E117" s="475" t="s">
        <v>1357</v>
      </c>
      <c r="F117" s="308">
        <f>IF(_xlfn.XLOOKUP(D117,'WTG PH-III'!$D$5:$D$198,'WTG PH-III'!$BV$5:$BV$198,0,0,1)&gt;0,_xlfn.XLOOKUP(D117,'WTG PH-III'!$D$5:$D$198,'WTG PH-III'!$BV$5:$BV$198,0,0,1),"")</f>
        <v>45996</v>
      </c>
      <c r="G117" s="307" t="s">
        <v>390</v>
      </c>
      <c r="H117" s="308">
        <v>46069</v>
      </c>
      <c r="I117" s="308">
        <v>46072</v>
      </c>
      <c r="J117" s="308">
        <v>46072</v>
      </c>
      <c r="K117" s="308">
        <v>46074</v>
      </c>
      <c r="L117" s="308">
        <v>46074</v>
      </c>
      <c r="M117" s="308">
        <v>46075</v>
      </c>
      <c r="N117" s="308">
        <v>46075</v>
      </c>
      <c r="O117" s="308">
        <v>46077</v>
      </c>
      <c r="P117" s="308">
        <v>46078</v>
      </c>
      <c r="Q117" s="308">
        <v>46079</v>
      </c>
      <c r="R117" s="480"/>
      <c r="S117" s="208"/>
    </row>
    <row r="118" spans="1:19" hidden="1" x14ac:dyDescent="0.25">
      <c r="A118" s="306">
        <f t="shared" si="1"/>
        <v>117</v>
      </c>
      <c r="B118" s="306" t="s">
        <v>215</v>
      </c>
      <c r="C118" s="309" t="s">
        <v>208</v>
      </c>
      <c r="D118" s="308" t="s">
        <v>54</v>
      </c>
      <c r="E118" s="475" t="s">
        <v>1355</v>
      </c>
      <c r="F118" s="308">
        <f>IF(_xlfn.XLOOKUP(D118,'WTG PH-III'!$D$5:$D$198,'WTG PH-III'!$BV$5:$BV$198,0,0,1)&gt;0,_xlfn.XLOOKUP(D118,'WTG PH-III'!$D$5:$D$198,'WTG PH-III'!$BV$5:$BV$198,0,0,1),"")</f>
        <v>45981</v>
      </c>
      <c r="G118" s="307" t="s">
        <v>390</v>
      </c>
      <c r="H118" s="308">
        <v>46048</v>
      </c>
      <c r="I118" s="308">
        <v>46049</v>
      </c>
      <c r="J118" s="308">
        <v>46062</v>
      </c>
      <c r="K118" s="308">
        <v>46071</v>
      </c>
      <c r="L118" s="308">
        <v>46071</v>
      </c>
      <c r="M118" s="308">
        <v>46072</v>
      </c>
      <c r="N118" s="308">
        <v>46072</v>
      </c>
      <c r="O118" s="308">
        <v>46076</v>
      </c>
      <c r="P118" s="308">
        <v>46078</v>
      </c>
      <c r="Q118" s="308">
        <v>46079</v>
      </c>
      <c r="R118" s="480"/>
      <c r="S118" s="208"/>
    </row>
    <row r="119" spans="1:19" hidden="1" x14ac:dyDescent="0.25">
      <c r="A119" s="306">
        <f t="shared" si="1"/>
        <v>118</v>
      </c>
      <c r="B119" s="306" t="s">
        <v>210</v>
      </c>
      <c r="C119" s="309" t="s">
        <v>205</v>
      </c>
      <c r="D119" s="306" t="s">
        <v>47</v>
      </c>
      <c r="E119" s="475" t="s">
        <v>1358</v>
      </c>
      <c r="F119" s="308">
        <f>IF(_xlfn.XLOOKUP(D119,'WTG PH-III'!$D$5:$D$198,'WTG PH-III'!$BV$5:$BV$198,0,0,1)&gt;0,_xlfn.XLOOKUP(D119,'WTG PH-III'!$D$5:$D$198,'WTG PH-III'!$BV$5:$BV$198,0,0,1),"")</f>
        <v>46043</v>
      </c>
      <c r="G119" s="307" t="s">
        <v>390</v>
      </c>
      <c r="H119" s="308">
        <v>46058</v>
      </c>
      <c r="I119" s="308">
        <v>46062</v>
      </c>
      <c r="J119" s="308">
        <v>46063</v>
      </c>
      <c r="K119" s="308">
        <v>46069</v>
      </c>
      <c r="L119" s="308">
        <v>46071</v>
      </c>
      <c r="M119" s="308">
        <v>46071</v>
      </c>
      <c r="N119" s="308">
        <v>46076</v>
      </c>
      <c r="O119" s="308">
        <v>46078</v>
      </c>
      <c r="P119" s="308">
        <v>46079</v>
      </c>
      <c r="Q119" s="308">
        <v>46080</v>
      </c>
      <c r="R119" s="480"/>
    </row>
    <row r="120" spans="1:19" x14ac:dyDescent="0.25">
      <c r="A120" s="306">
        <f t="shared" si="3"/>
        <v>119</v>
      </c>
      <c r="B120" s="309" t="s">
        <v>214</v>
      </c>
      <c r="C120" s="309" t="s">
        <v>209</v>
      </c>
      <c r="D120" s="308" t="s">
        <v>475</v>
      </c>
      <c r="E120" s="475" t="s">
        <v>1353</v>
      </c>
      <c r="F120" s="308">
        <f>IF(_xlfn.XLOOKUP(D120,'WTG PH-III'!$D$5:$D$198,'WTG PH-III'!$BV$5:$BV$198,0,0,1)&gt;0,_xlfn.XLOOKUP(D120,'WTG PH-III'!$D$5:$D$198,'WTG PH-III'!$BV$5:$BV$198,0,0,1),"")</f>
        <v>46049</v>
      </c>
      <c r="G120" s="307" t="s">
        <v>390</v>
      </c>
      <c r="H120" s="308">
        <v>46072</v>
      </c>
      <c r="I120" s="308">
        <v>46074</v>
      </c>
      <c r="J120" s="308">
        <v>46075</v>
      </c>
      <c r="K120" s="308">
        <v>46076</v>
      </c>
      <c r="L120" s="308">
        <v>46076</v>
      </c>
      <c r="M120" s="308">
        <v>46077</v>
      </c>
      <c r="N120" s="308">
        <v>46077</v>
      </c>
      <c r="O120" s="308">
        <v>46081</v>
      </c>
      <c r="P120" s="308"/>
      <c r="Q120" s="308"/>
      <c r="R120" s="480" t="s">
        <v>2365</v>
      </c>
      <c r="S120" s="208"/>
    </row>
    <row r="121" spans="1:19" x14ac:dyDescent="0.25">
      <c r="A121" s="306">
        <f t="shared" si="2"/>
        <v>120</v>
      </c>
      <c r="B121" s="306" t="s">
        <v>215</v>
      </c>
      <c r="C121" s="309" t="s">
        <v>208</v>
      </c>
      <c r="D121" s="308" t="s">
        <v>126</v>
      </c>
      <c r="E121" s="307" t="s">
        <v>1361</v>
      </c>
      <c r="F121" s="308">
        <f>IF(_xlfn.XLOOKUP(D121,'WTG PH-III'!$D$5:$D$198,'WTG PH-III'!$BV$5:$BV$198,0,0,1)&gt;0,_xlfn.XLOOKUP(D121,'WTG PH-III'!$D$5:$D$198,'WTG PH-III'!$BV$5:$BV$198,0,0,1),"")</f>
        <v>45975</v>
      </c>
      <c r="G121" s="307" t="s">
        <v>390</v>
      </c>
      <c r="H121" s="308">
        <v>46072</v>
      </c>
      <c r="I121" s="308">
        <v>46074</v>
      </c>
      <c r="J121" s="308">
        <v>46075</v>
      </c>
      <c r="K121" s="308">
        <v>46076</v>
      </c>
      <c r="L121" s="308">
        <v>46078</v>
      </c>
      <c r="M121" s="308">
        <v>46079</v>
      </c>
      <c r="N121" s="308">
        <v>46079</v>
      </c>
      <c r="O121" s="308"/>
      <c r="P121" s="308"/>
      <c r="Q121" s="308"/>
      <c r="R121" s="480" t="s">
        <v>2362</v>
      </c>
      <c r="S121" s="208"/>
    </row>
    <row r="122" spans="1:19" x14ac:dyDescent="0.25">
      <c r="A122" s="306">
        <f t="shared" si="3"/>
        <v>121</v>
      </c>
      <c r="B122" s="306" t="s">
        <v>214</v>
      </c>
      <c r="C122" s="309" t="s">
        <v>209</v>
      </c>
      <c r="D122" s="306" t="s">
        <v>496</v>
      </c>
      <c r="E122" s="475" t="s">
        <v>1348</v>
      </c>
      <c r="F122" s="308">
        <f>IF(_xlfn.XLOOKUP(D122,'WTG PH-III'!$D$5:$D$198,'WTG PH-III'!$BV$5:$BV$198,0,0,1)&gt;0,_xlfn.XLOOKUP(D122,'WTG PH-III'!$D$5:$D$198,'WTG PH-III'!$BV$5:$BV$198,0,0,1),"")</f>
        <v>46062</v>
      </c>
      <c r="G122" s="307" t="s">
        <v>390</v>
      </c>
      <c r="H122" s="308">
        <v>46072</v>
      </c>
      <c r="I122" s="308">
        <v>46074</v>
      </c>
      <c r="J122" s="308">
        <v>46075</v>
      </c>
      <c r="K122" s="308">
        <v>46077</v>
      </c>
      <c r="L122" s="308">
        <v>46078</v>
      </c>
      <c r="M122" s="308">
        <v>46080</v>
      </c>
      <c r="N122" s="308">
        <v>46080</v>
      </c>
      <c r="O122" s="308"/>
      <c r="P122" s="308"/>
      <c r="Q122" s="308"/>
      <c r="R122" s="480" t="s">
        <v>2362</v>
      </c>
      <c r="S122" s="208"/>
    </row>
    <row r="123" spans="1:19" x14ac:dyDescent="0.25">
      <c r="A123" s="306">
        <f t="shared" si="3"/>
        <v>122</v>
      </c>
      <c r="B123" s="309" t="s">
        <v>214</v>
      </c>
      <c r="C123" s="309" t="s">
        <v>209</v>
      </c>
      <c r="D123" s="308" t="s">
        <v>474</v>
      </c>
      <c r="E123" s="475" t="s">
        <v>1351</v>
      </c>
      <c r="F123" s="308">
        <f>IF(_xlfn.XLOOKUP(D123,'WTG PH-III'!$D$5:$D$198,'WTG PH-III'!$BV$5:$BV$198,0,0,1)&gt;0,_xlfn.XLOOKUP(D123,'WTG PH-III'!$D$5:$D$198,'WTG PH-III'!$BV$5:$BV$198,0,0,1),"")</f>
        <v>46059</v>
      </c>
      <c r="G123" s="307" t="s">
        <v>390</v>
      </c>
      <c r="H123" s="308">
        <v>46073</v>
      </c>
      <c r="I123" s="308">
        <v>46076</v>
      </c>
      <c r="J123" s="308">
        <v>46077</v>
      </c>
      <c r="K123" s="308">
        <v>46079</v>
      </c>
      <c r="L123" s="308">
        <v>46079</v>
      </c>
      <c r="M123" s="308">
        <v>46080</v>
      </c>
      <c r="N123" s="308">
        <v>46081</v>
      </c>
      <c r="O123" s="308"/>
      <c r="P123" s="308"/>
      <c r="Q123" s="308"/>
      <c r="R123" s="480" t="s">
        <v>2370</v>
      </c>
      <c r="S123" s="208"/>
    </row>
    <row r="124" spans="1:19" x14ac:dyDescent="0.25">
      <c r="A124" s="306">
        <f t="shared" si="3"/>
        <v>123</v>
      </c>
      <c r="B124" s="309" t="s">
        <v>214</v>
      </c>
      <c r="C124" s="309" t="s">
        <v>209</v>
      </c>
      <c r="D124" s="308" t="s">
        <v>487</v>
      </c>
      <c r="E124" s="475" t="s">
        <v>1354</v>
      </c>
      <c r="F124" s="308">
        <f>IF(_xlfn.XLOOKUP(D124,'WTG PH-III'!$D$5:$D$198,'WTG PH-III'!$BV$5:$BV$198,0,0,1)&gt;0,_xlfn.XLOOKUP(D124,'WTG PH-III'!$D$5:$D$198,'WTG PH-III'!$BV$5:$BV$198,0,0,1),"")</f>
        <v>46065</v>
      </c>
      <c r="G124" s="307" t="s">
        <v>390</v>
      </c>
      <c r="H124" s="308">
        <v>46073</v>
      </c>
      <c r="I124" s="308">
        <v>46075</v>
      </c>
      <c r="J124" s="308">
        <v>46077</v>
      </c>
      <c r="K124" s="308">
        <v>46080</v>
      </c>
      <c r="L124" s="308">
        <v>46080</v>
      </c>
      <c r="M124" s="308">
        <v>46081</v>
      </c>
      <c r="N124" s="308"/>
      <c r="O124" s="308"/>
      <c r="P124" s="308"/>
      <c r="Q124" s="308"/>
      <c r="R124" s="480" t="s">
        <v>2371</v>
      </c>
      <c r="S124" s="208"/>
    </row>
    <row r="125" spans="1:19" x14ac:dyDescent="0.25">
      <c r="A125" s="306">
        <f t="shared" si="2"/>
        <v>124</v>
      </c>
      <c r="B125" s="306" t="s">
        <v>215</v>
      </c>
      <c r="C125" s="309" t="s">
        <v>208</v>
      </c>
      <c r="D125" s="308" t="s">
        <v>83</v>
      </c>
      <c r="E125" s="475" t="s">
        <v>1360</v>
      </c>
      <c r="F125" s="308">
        <f>IF(_xlfn.XLOOKUP(D125,'WTG PH-III'!$D$5:$D$198,'WTG PH-III'!$BV$5:$BV$198,0,0,1)&gt;0,_xlfn.XLOOKUP(D125,'WTG PH-III'!$D$5:$D$198,'WTG PH-III'!$BV$5:$BV$198,0,0,1),"")</f>
        <v>46010</v>
      </c>
      <c r="G125" s="307" t="s">
        <v>390</v>
      </c>
      <c r="H125" s="308">
        <v>46073</v>
      </c>
      <c r="I125" s="308">
        <v>46075</v>
      </c>
      <c r="J125" s="308">
        <v>46076</v>
      </c>
      <c r="K125" s="308">
        <v>46078</v>
      </c>
      <c r="L125" s="308">
        <v>46079</v>
      </c>
      <c r="M125" s="308"/>
      <c r="N125" s="308"/>
      <c r="O125" s="308"/>
      <c r="P125" s="308"/>
      <c r="Q125" s="308"/>
      <c r="R125" s="480" t="s">
        <v>2363</v>
      </c>
      <c r="S125" s="208"/>
    </row>
    <row r="126" spans="1:19" x14ac:dyDescent="0.25">
      <c r="A126" s="306">
        <f t="shared" si="3"/>
        <v>125</v>
      </c>
      <c r="B126" s="309" t="s">
        <v>214</v>
      </c>
      <c r="C126" s="309" t="s">
        <v>209</v>
      </c>
      <c r="D126" s="308" t="s">
        <v>480</v>
      </c>
      <c r="E126" s="475" t="s">
        <v>1359</v>
      </c>
      <c r="F126" s="308">
        <f>IF(_xlfn.XLOOKUP(D126,'WTG PH-III'!$D$5:$D$198,'WTG PH-III'!$BV$5:$BV$198,0,0,1)&gt;0,_xlfn.XLOOKUP(D126,'WTG PH-III'!$D$5:$D$198,'WTG PH-III'!$BV$5:$BV$198,0,0,1),"")</f>
        <v>46066</v>
      </c>
      <c r="G126" s="307" t="s">
        <v>390</v>
      </c>
      <c r="H126" s="308">
        <v>46076</v>
      </c>
      <c r="I126" s="308">
        <v>46079</v>
      </c>
      <c r="J126" s="308">
        <v>46080</v>
      </c>
      <c r="K126" s="308"/>
      <c r="L126" s="308"/>
      <c r="M126" s="308"/>
      <c r="N126" s="308"/>
      <c r="O126" s="308"/>
      <c r="P126" s="308"/>
      <c r="Q126" s="308"/>
      <c r="R126" s="480" t="s">
        <v>2364</v>
      </c>
      <c r="S126" s="208"/>
    </row>
    <row r="127" spans="1:19" x14ac:dyDescent="0.25">
      <c r="A127" s="306">
        <f t="shared" si="1"/>
        <v>126</v>
      </c>
      <c r="B127" s="306" t="s">
        <v>210</v>
      </c>
      <c r="C127" s="306" t="s">
        <v>205</v>
      </c>
      <c r="D127" s="306" t="s">
        <v>39</v>
      </c>
      <c r="E127" s="475" t="s">
        <v>1350</v>
      </c>
      <c r="F127" s="308">
        <f>IF(_xlfn.XLOOKUP(D127,'WTG PH-III'!$D$5:$D$198,'WTG PH-III'!$BV$5:$BV$198,0,0,1)&gt;0,_xlfn.XLOOKUP(D127,'WTG PH-III'!$D$5:$D$198,'WTG PH-III'!$BV$5:$BV$198,0,0,1),"")</f>
        <v>45895</v>
      </c>
      <c r="G127" s="307" t="s">
        <v>390</v>
      </c>
      <c r="H127" s="308">
        <v>46075</v>
      </c>
      <c r="I127" s="308">
        <v>46077</v>
      </c>
      <c r="J127" s="308"/>
      <c r="K127" s="308"/>
      <c r="L127" s="308"/>
      <c r="M127" s="308"/>
      <c r="N127" s="308"/>
      <c r="O127" s="308"/>
      <c r="P127" s="308"/>
      <c r="Q127" s="308"/>
      <c r="R127" s="480" t="s">
        <v>2372</v>
      </c>
      <c r="S127" s="208"/>
    </row>
    <row r="128" spans="1:19" x14ac:dyDescent="0.25">
      <c r="A128" s="306">
        <f t="shared" si="2"/>
        <v>127</v>
      </c>
      <c r="B128" s="306" t="s">
        <v>215</v>
      </c>
      <c r="C128" s="309" t="s">
        <v>208</v>
      </c>
      <c r="D128" s="308" t="s">
        <v>81</v>
      </c>
      <c r="E128" s="476" t="s">
        <v>1352</v>
      </c>
      <c r="F128" s="308">
        <f>IF(_xlfn.XLOOKUP(D128,'WTG PH-III'!$D$5:$D$198,'WTG PH-III'!$BV$5:$BV$198,0,0,1)&gt;0,_xlfn.XLOOKUP(D128,'WTG PH-III'!$D$5:$D$198,'WTG PH-III'!$BV$5:$BV$198,0,0,1),"")</f>
        <v>46067</v>
      </c>
      <c r="G128" s="307" t="s">
        <v>390</v>
      </c>
      <c r="H128" s="308">
        <v>46076</v>
      </c>
      <c r="I128" s="308">
        <v>46079</v>
      </c>
      <c r="J128" s="308"/>
      <c r="K128" s="308"/>
      <c r="L128" s="308"/>
      <c r="M128" s="308"/>
      <c r="N128" s="308"/>
      <c r="O128" s="308"/>
      <c r="P128" s="308"/>
      <c r="Q128" s="308"/>
      <c r="R128" s="480" t="s">
        <v>2357</v>
      </c>
      <c r="S128" s="208"/>
    </row>
    <row r="129" spans="1:19" x14ac:dyDescent="0.25">
      <c r="A129" s="306">
        <f t="shared" si="4"/>
        <v>128</v>
      </c>
      <c r="B129" s="306" t="s">
        <v>215</v>
      </c>
      <c r="C129" s="306" t="s">
        <v>209</v>
      </c>
      <c r="D129" s="306" t="s">
        <v>192</v>
      </c>
      <c r="E129" s="475" t="s">
        <v>1356</v>
      </c>
      <c r="F129" s="308">
        <f>IF(_xlfn.XLOOKUP(D129,'WTG PH-III'!$D$5:$D$198,'WTG PH-III'!$BV$5:$BV$198,0,0,1)&gt;0,_xlfn.XLOOKUP(D129,'WTG PH-III'!$D$5:$D$198,'WTG PH-III'!$BV$5:$BV$198,0,0,1),"")</f>
        <v>46048</v>
      </c>
      <c r="G129" s="307" t="s">
        <v>390</v>
      </c>
      <c r="H129" s="308">
        <v>46079</v>
      </c>
      <c r="I129" s="308"/>
      <c r="J129" s="308"/>
      <c r="K129" s="308"/>
      <c r="L129" s="308"/>
      <c r="M129" s="308"/>
      <c r="N129" s="308"/>
      <c r="O129" s="308"/>
      <c r="P129" s="308"/>
      <c r="Q129" s="308"/>
      <c r="R129" s="480" t="s">
        <v>2326</v>
      </c>
      <c r="S129" s="208"/>
    </row>
    <row r="130" spans="1:19" x14ac:dyDescent="0.25">
      <c r="A130" s="306">
        <f t="shared" si="5"/>
        <v>129</v>
      </c>
      <c r="B130" s="306" t="s">
        <v>215</v>
      </c>
      <c r="C130" s="309" t="s">
        <v>209</v>
      </c>
      <c r="D130" s="306" t="s">
        <v>163</v>
      </c>
      <c r="E130" s="475" t="s">
        <v>1357</v>
      </c>
      <c r="F130" s="308">
        <f>IF(_xlfn.XLOOKUP(D130,'WTG PH-III'!$D$5:$D$198,'WTG PH-III'!$BV$5:$BV$198,0,0,1)&gt;0,_xlfn.XLOOKUP(D130,'WTG PH-III'!$D$5:$D$198,'WTG PH-III'!$BV$5:$BV$198,0,0,1),"")</f>
        <v>45951</v>
      </c>
      <c r="G130" s="307" t="s">
        <v>390</v>
      </c>
      <c r="H130" s="308">
        <v>46079</v>
      </c>
      <c r="I130" s="308"/>
      <c r="J130" s="308"/>
      <c r="K130" s="308"/>
      <c r="L130" s="308"/>
      <c r="M130" s="308"/>
      <c r="N130" s="308"/>
      <c r="O130" s="308"/>
      <c r="P130" s="308"/>
      <c r="Q130" s="308"/>
      <c r="R130" s="480" t="s">
        <v>2326</v>
      </c>
      <c r="S130" s="208"/>
    </row>
    <row r="131" spans="1:19" x14ac:dyDescent="0.25">
      <c r="A131" s="306">
        <f t="shared" si="4"/>
        <v>130</v>
      </c>
      <c r="B131" s="306" t="s">
        <v>215</v>
      </c>
      <c r="C131" s="309" t="s">
        <v>209</v>
      </c>
      <c r="D131" s="306" t="s">
        <v>177</v>
      </c>
      <c r="E131" s="475" t="s">
        <v>1355</v>
      </c>
      <c r="F131" s="308">
        <f>IF(_xlfn.XLOOKUP(D131,'WTG PH-III'!$D$5:$D$198,'WTG PH-III'!$BV$5:$BV$198,0,0,1)&gt;0,_xlfn.XLOOKUP(D131,'WTG PH-III'!$D$5:$D$198,'WTG PH-III'!$BV$5:$BV$198,0,0,1),"")</f>
        <v>45938</v>
      </c>
      <c r="G131" s="307" t="s">
        <v>390</v>
      </c>
      <c r="H131" s="308">
        <v>46080</v>
      </c>
      <c r="I131" s="308"/>
      <c r="J131" s="308"/>
      <c r="K131" s="308"/>
      <c r="L131" s="308"/>
      <c r="M131" s="308"/>
      <c r="N131" s="308"/>
      <c r="O131" s="308"/>
      <c r="P131" s="308"/>
      <c r="Q131" s="308"/>
      <c r="R131" s="480" t="s">
        <v>2326</v>
      </c>
      <c r="S131" s="208"/>
    </row>
    <row r="132" spans="1:19" x14ac:dyDescent="0.25">
      <c r="A132" s="306">
        <f t="shared" si="5"/>
        <v>131</v>
      </c>
      <c r="B132" s="306" t="s">
        <v>215</v>
      </c>
      <c r="C132" s="309" t="s">
        <v>209</v>
      </c>
      <c r="D132" s="306" t="s">
        <v>144</v>
      </c>
      <c r="E132" s="475" t="s">
        <v>1358</v>
      </c>
      <c r="F132" s="308">
        <f>IF(_xlfn.XLOOKUP(D132,'WTG PH-III'!$D$5:$D$198,'WTG PH-III'!$BV$5:$BV$198,0,0,1)&gt;0,_xlfn.XLOOKUP(D132,'WTG PH-III'!$D$5:$D$198,'WTG PH-III'!$BV$5:$BV$198,0,0,1),"")</f>
        <v>46040</v>
      </c>
      <c r="G132" s="307" t="s">
        <v>390</v>
      </c>
      <c r="H132" s="308">
        <v>46081</v>
      </c>
      <c r="I132" s="308"/>
      <c r="J132" s="308"/>
      <c r="K132" s="308"/>
      <c r="L132" s="308"/>
      <c r="M132" s="308"/>
      <c r="N132" s="308"/>
      <c r="O132" s="308"/>
      <c r="P132" s="308"/>
      <c r="Q132" s="308"/>
      <c r="R132" s="480" t="s">
        <v>2326</v>
      </c>
      <c r="S132" s="208"/>
    </row>
    <row r="133" spans="1:19" hidden="1" x14ac:dyDescent="0.25">
      <c r="A133" s="306">
        <f t="shared" si="1"/>
        <v>132</v>
      </c>
      <c r="B133" s="306" t="s">
        <v>210</v>
      </c>
      <c r="C133" s="309" t="s">
        <v>205</v>
      </c>
      <c r="D133" s="306" t="s">
        <v>37</v>
      </c>
      <c r="E133" s="307"/>
      <c r="F133" s="308" t="str">
        <f>IF(_xlfn.XLOOKUP(D133,'WTG PH-III'!$D$5:$D$198,'WTG PH-III'!$BV$5:$BV$198,0,0,1)&gt;0,_xlfn.XLOOKUP(D133,'WTG PH-III'!$D$5:$D$198,'WTG PH-III'!$BV$5:$BV$198,0,0,1),"")</f>
        <v/>
      </c>
      <c r="G133" s="307"/>
      <c r="H133" s="308"/>
      <c r="I133" s="308"/>
      <c r="J133" s="308"/>
      <c r="K133" s="308"/>
      <c r="L133" s="308"/>
      <c r="M133" s="308"/>
      <c r="N133" s="308"/>
      <c r="O133" s="308"/>
      <c r="P133" s="308"/>
      <c r="Q133" s="308"/>
      <c r="R133" s="480"/>
      <c r="S133" s="208"/>
    </row>
    <row r="134" spans="1:19" hidden="1" x14ac:dyDescent="0.25">
      <c r="A134" s="306">
        <f t="shared" si="1"/>
        <v>133</v>
      </c>
      <c r="B134" s="306" t="s">
        <v>210</v>
      </c>
      <c r="C134" s="306" t="s">
        <v>205</v>
      </c>
      <c r="D134" s="306" t="s">
        <v>43</v>
      </c>
      <c r="E134" s="307"/>
      <c r="F134" s="308" t="str">
        <f>IF(_xlfn.XLOOKUP(D134,'WTG PH-III'!$D$5:$D$198,'WTG PH-III'!$BV$5:$BV$198,0,0,1)&gt;0,_xlfn.XLOOKUP(D134,'WTG PH-III'!$D$5:$D$198,'WTG PH-III'!$BV$5:$BV$198,0,0,1),"")</f>
        <v/>
      </c>
      <c r="G134" s="307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480"/>
      <c r="S134" s="208"/>
    </row>
    <row r="135" spans="1:19" hidden="1" x14ac:dyDescent="0.25">
      <c r="A135" s="306">
        <f t="shared" si="2"/>
        <v>134</v>
      </c>
      <c r="B135" s="306" t="s">
        <v>215</v>
      </c>
      <c r="C135" s="309" t="s">
        <v>208</v>
      </c>
      <c r="D135" s="308" t="s">
        <v>453</v>
      </c>
      <c r="E135" s="307"/>
      <c r="F135" s="308">
        <f>IF(_xlfn.XLOOKUP(D135,'WTG PH-III'!$D$5:$D$198,'WTG PH-III'!$BV$5:$BV$198,0,0,1)&gt;0,_xlfn.XLOOKUP(D135,'WTG PH-III'!$D$5:$D$198,'WTG PH-III'!$BV$5:$BV$198,0,0,1),"")</f>
        <v>46070</v>
      </c>
      <c r="G135" s="307"/>
      <c r="H135" s="308"/>
      <c r="I135" s="308"/>
      <c r="J135" s="308"/>
      <c r="K135" s="308"/>
      <c r="L135" s="308"/>
      <c r="M135" s="308"/>
      <c r="N135" s="308"/>
      <c r="O135" s="308"/>
      <c r="P135" s="308"/>
      <c r="Q135" s="308"/>
      <c r="R135" s="307"/>
      <c r="S135" s="208"/>
    </row>
    <row r="136" spans="1:19" hidden="1" x14ac:dyDescent="0.25">
      <c r="A136" s="306">
        <f t="shared" si="3"/>
        <v>135</v>
      </c>
      <c r="B136" s="306" t="s">
        <v>215</v>
      </c>
      <c r="C136" s="309" t="s">
        <v>208</v>
      </c>
      <c r="D136" s="308" t="s">
        <v>106</v>
      </c>
      <c r="E136" s="307"/>
      <c r="F136" s="308">
        <f>IF(_xlfn.XLOOKUP(D136,'WTG PH-III'!$D$5:$D$198,'WTG PH-III'!$BV$5:$BV$198,0,0,1)&gt;0,_xlfn.XLOOKUP(D136,'WTG PH-III'!$D$5:$D$198,'WTG PH-III'!$BV$5:$BV$198,0,0,1),"")</f>
        <v>46076</v>
      </c>
      <c r="G136" s="307"/>
      <c r="H136" s="308"/>
      <c r="I136" s="308"/>
      <c r="J136" s="308"/>
      <c r="K136" s="308"/>
      <c r="L136" s="308"/>
      <c r="M136" s="308"/>
      <c r="N136" s="308"/>
      <c r="O136" s="308"/>
      <c r="P136" s="308"/>
      <c r="Q136" s="308"/>
      <c r="R136" s="307"/>
      <c r="S136" s="208"/>
    </row>
    <row r="137" spans="1:19" hidden="1" x14ac:dyDescent="0.25">
      <c r="A137" s="306">
        <f t="shared" si="3"/>
        <v>136</v>
      </c>
      <c r="B137" s="306" t="s">
        <v>215</v>
      </c>
      <c r="C137" s="309" t="s">
        <v>208</v>
      </c>
      <c r="D137" s="308" t="s">
        <v>108</v>
      </c>
      <c r="E137" s="307"/>
      <c r="F137" s="308">
        <f>IF(_xlfn.XLOOKUP(D137,'WTG PH-III'!$D$5:$D$198,'WTG PH-III'!$BV$5:$BV$198,0,0,1)&gt;0,_xlfn.XLOOKUP(D137,'WTG PH-III'!$D$5:$D$198,'WTG PH-III'!$BV$5:$BV$198,0,0,1),"")</f>
        <v>46068</v>
      </c>
      <c r="G137" s="307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7"/>
      <c r="S137" s="208"/>
    </row>
    <row r="138" spans="1:19" hidden="1" x14ac:dyDescent="0.25">
      <c r="A138" s="306">
        <f t="shared" si="5"/>
        <v>137</v>
      </c>
      <c r="B138" s="306" t="s">
        <v>215</v>
      </c>
      <c r="C138" s="309" t="s">
        <v>208</v>
      </c>
      <c r="D138" s="306" t="s">
        <v>506</v>
      </c>
      <c r="E138" s="307"/>
      <c r="F138" s="308">
        <f>IF(_xlfn.XLOOKUP(D138,'WTG PH-III'!$D$5:$D$198,'WTG PH-III'!$BV$5:$BV$198,0,0,1)&gt;0,_xlfn.XLOOKUP(D138,'WTG PH-III'!$D$5:$D$198,'WTG PH-III'!$BV$5:$BV$198,0,0,1),"")</f>
        <v>46030</v>
      </c>
      <c r="G138" s="307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7"/>
      <c r="S138" s="208"/>
    </row>
    <row r="139" spans="1:19" hidden="1" x14ac:dyDescent="0.25">
      <c r="A139" s="306">
        <f t="shared" si="5"/>
        <v>138</v>
      </c>
      <c r="B139" s="306" t="s">
        <v>215</v>
      </c>
      <c r="C139" s="309" t="s">
        <v>208</v>
      </c>
      <c r="D139" s="306" t="s">
        <v>507</v>
      </c>
      <c r="E139" s="307"/>
      <c r="F139" s="308" t="str">
        <f>IF(_xlfn.XLOOKUP(D139,'WTG PH-III'!$D$5:$D$198,'WTG PH-III'!$BV$5:$BV$198,0,0,1)&gt;0,_xlfn.XLOOKUP(D139,'WTG PH-III'!$D$5:$D$198,'WTG PH-III'!$BV$5:$BV$198,0,0,1),"")</f>
        <v/>
      </c>
      <c r="G139" s="307"/>
      <c r="H139" s="308"/>
      <c r="I139" s="308"/>
      <c r="J139" s="308"/>
      <c r="K139" s="308"/>
      <c r="L139" s="308"/>
      <c r="M139" s="308"/>
      <c r="N139" s="308"/>
      <c r="O139" s="308"/>
      <c r="P139" s="308"/>
      <c r="Q139" s="308"/>
      <c r="R139" s="307"/>
      <c r="S139" s="208"/>
    </row>
    <row r="140" spans="1:19" hidden="1" x14ac:dyDescent="0.25">
      <c r="A140" s="306">
        <f t="shared" si="5"/>
        <v>139</v>
      </c>
      <c r="B140" s="309" t="s">
        <v>215</v>
      </c>
      <c r="C140" s="309" t="s">
        <v>209</v>
      </c>
      <c r="D140" s="306" t="s">
        <v>130</v>
      </c>
      <c r="E140" s="307"/>
      <c r="F140" s="308">
        <f>IF(_xlfn.XLOOKUP(D140,'WTG PH-III'!$D$5:$D$198,'WTG PH-III'!$BV$5:$BV$198,0,0,1)&gt;0,_xlfn.XLOOKUP(D140,'WTG PH-III'!$D$5:$D$198,'WTG PH-III'!$BV$5:$BV$198,0,0,1),"")</f>
        <v>46006</v>
      </c>
      <c r="G140" s="307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  <c r="R140" s="307"/>
      <c r="S140" s="208"/>
    </row>
    <row r="141" spans="1:19" hidden="1" x14ac:dyDescent="0.25">
      <c r="A141" s="306">
        <f t="shared" si="5"/>
        <v>140</v>
      </c>
      <c r="B141" s="309" t="s">
        <v>215</v>
      </c>
      <c r="C141" s="309" t="s">
        <v>209</v>
      </c>
      <c r="D141" s="306" t="s">
        <v>132</v>
      </c>
      <c r="E141" s="307"/>
      <c r="F141" s="308">
        <f>IF(_xlfn.XLOOKUP(D141,'WTG PH-III'!$D$5:$D$198,'WTG PH-III'!$BV$5:$BV$198,0,0,1)&gt;0,_xlfn.XLOOKUP(D141,'WTG PH-III'!$D$5:$D$198,'WTG PH-III'!$BV$5:$BV$198,0,0,1),"")</f>
        <v>45790</v>
      </c>
      <c r="G141" s="307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  <c r="R141" s="307"/>
      <c r="S141" s="208"/>
    </row>
    <row r="142" spans="1:19" hidden="1" x14ac:dyDescent="0.25">
      <c r="A142" s="306">
        <f t="shared" si="5"/>
        <v>141</v>
      </c>
      <c r="B142" s="309" t="s">
        <v>215</v>
      </c>
      <c r="C142" s="309" t="s">
        <v>209</v>
      </c>
      <c r="D142" s="306" t="s">
        <v>134</v>
      </c>
      <c r="E142" s="307"/>
      <c r="F142" s="308" t="str">
        <f>IF(_xlfn.XLOOKUP(D142,'WTG PH-III'!$D$5:$D$198,'WTG PH-III'!$BV$5:$BV$198,0,0,1)&gt;0,_xlfn.XLOOKUP(D142,'WTG PH-III'!$D$5:$D$198,'WTG PH-III'!$BV$5:$BV$198,0,0,1),"")</f>
        <v/>
      </c>
      <c r="G142" s="307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7"/>
      <c r="S142" s="208"/>
    </row>
    <row r="143" spans="1:19" hidden="1" x14ac:dyDescent="0.25">
      <c r="A143" s="306">
        <f t="shared" si="5"/>
        <v>142</v>
      </c>
      <c r="B143" s="309" t="s">
        <v>215</v>
      </c>
      <c r="C143" s="309" t="s">
        <v>209</v>
      </c>
      <c r="D143" s="306" t="s">
        <v>136</v>
      </c>
      <c r="E143" s="307"/>
      <c r="F143" s="308">
        <f>IF(_xlfn.XLOOKUP(D143,'WTG PH-III'!$D$5:$D$198,'WTG PH-III'!$BV$5:$BV$198,0,0,1)&gt;0,_xlfn.XLOOKUP(D143,'WTG PH-III'!$D$5:$D$198,'WTG PH-III'!$BV$5:$BV$198,0,0,1),"")</f>
        <v>46078</v>
      </c>
      <c r="G143" s="307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7"/>
      <c r="S143" s="208"/>
    </row>
    <row r="144" spans="1:19" hidden="1" x14ac:dyDescent="0.25">
      <c r="A144" s="306">
        <f t="shared" si="5"/>
        <v>143</v>
      </c>
      <c r="B144" s="309" t="s">
        <v>215</v>
      </c>
      <c r="C144" s="309" t="s">
        <v>209</v>
      </c>
      <c r="D144" s="306" t="s">
        <v>138</v>
      </c>
      <c r="E144" s="307"/>
      <c r="F144" s="308">
        <f>IF(_xlfn.XLOOKUP(D144,'WTG PH-III'!$D$5:$D$198,'WTG PH-III'!$BV$5:$BV$198,0,0,1)&gt;0,_xlfn.XLOOKUP(D144,'WTG PH-III'!$D$5:$D$198,'WTG PH-III'!$BV$5:$BV$198,0,0,1),"")</f>
        <v>45834</v>
      </c>
      <c r="G144" s="307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7"/>
      <c r="S144" s="208"/>
    </row>
    <row r="145" spans="1:19" hidden="1" x14ac:dyDescent="0.25">
      <c r="A145" s="306">
        <f t="shared" si="5"/>
        <v>144</v>
      </c>
      <c r="B145" s="309" t="s">
        <v>215</v>
      </c>
      <c r="C145" s="309" t="s">
        <v>209</v>
      </c>
      <c r="D145" s="306" t="s">
        <v>140</v>
      </c>
      <c r="E145" s="307"/>
      <c r="F145" s="308">
        <f>IF(_xlfn.XLOOKUP(D145,'WTG PH-III'!$D$5:$D$198,'WTG PH-III'!$BV$5:$BV$198,0,0,1)&gt;0,_xlfn.XLOOKUP(D145,'WTG PH-III'!$D$5:$D$198,'WTG PH-III'!$BV$5:$BV$198,0,0,1),"")</f>
        <v>46036</v>
      </c>
      <c r="G145" s="307"/>
      <c r="H145" s="308"/>
      <c r="I145" s="308"/>
      <c r="J145" s="308"/>
      <c r="K145" s="308"/>
      <c r="L145" s="308"/>
      <c r="M145" s="308"/>
      <c r="N145" s="308"/>
      <c r="O145" s="308"/>
      <c r="P145" s="308"/>
      <c r="Q145" s="308"/>
      <c r="R145" s="307"/>
      <c r="S145" s="208"/>
    </row>
    <row r="146" spans="1:19" hidden="1" x14ac:dyDescent="0.25">
      <c r="A146" s="306">
        <f t="shared" si="5"/>
        <v>145</v>
      </c>
      <c r="B146" s="309" t="s">
        <v>215</v>
      </c>
      <c r="C146" s="309" t="s">
        <v>209</v>
      </c>
      <c r="D146" s="306" t="s">
        <v>142</v>
      </c>
      <c r="E146" s="307"/>
      <c r="F146" s="308">
        <f>IF(_xlfn.XLOOKUP(D146,'WTG PH-III'!$D$5:$D$198,'WTG PH-III'!$BV$5:$BV$198,0,0,1)&gt;0,_xlfn.XLOOKUP(D146,'WTG PH-III'!$D$5:$D$198,'WTG PH-III'!$BV$5:$BV$198,0,0,1),"")</f>
        <v>46076</v>
      </c>
      <c r="G146" s="307"/>
      <c r="H146" s="308"/>
      <c r="I146" s="308"/>
      <c r="J146" s="308"/>
      <c r="K146" s="308"/>
      <c r="L146" s="308"/>
      <c r="M146" s="308"/>
      <c r="N146" s="308"/>
      <c r="O146" s="308"/>
      <c r="P146" s="308"/>
      <c r="Q146" s="308"/>
      <c r="R146" s="307"/>
      <c r="S146" s="208"/>
    </row>
    <row r="147" spans="1:19" hidden="1" x14ac:dyDescent="0.25">
      <c r="A147" s="306">
        <f t="shared" si="5"/>
        <v>146</v>
      </c>
      <c r="B147" s="309" t="s">
        <v>215</v>
      </c>
      <c r="C147" s="309" t="s">
        <v>209</v>
      </c>
      <c r="D147" s="306" t="s">
        <v>145</v>
      </c>
      <c r="E147" s="307"/>
      <c r="F147" s="308">
        <f>IF(_xlfn.XLOOKUP(D147,'WTG PH-III'!$D$5:$D$198,'WTG PH-III'!$BV$5:$BV$198,0,0,1)&gt;0,_xlfn.XLOOKUP(D147,'WTG PH-III'!$D$5:$D$198,'WTG PH-III'!$BV$5:$BV$198,0,0,1),"")</f>
        <v>46052</v>
      </c>
      <c r="G147" s="307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7"/>
      <c r="S147" s="208"/>
    </row>
    <row r="148" spans="1:19" hidden="1" x14ac:dyDescent="0.25">
      <c r="A148" s="306">
        <f t="shared" si="5"/>
        <v>147</v>
      </c>
      <c r="B148" s="309" t="s">
        <v>215</v>
      </c>
      <c r="C148" s="309" t="s">
        <v>209</v>
      </c>
      <c r="D148" s="306" t="s">
        <v>146</v>
      </c>
      <c r="E148" s="307"/>
      <c r="F148" s="308">
        <f>IF(_xlfn.XLOOKUP(D148,'WTG PH-III'!$D$5:$D$198,'WTG PH-III'!$BV$5:$BV$198,0,0,1)&gt;0,_xlfn.XLOOKUP(D148,'WTG PH-III'!$D$5:$D$198,'WTG PH-III'!$BV$5:$BV$198,0,0,1),"")</f>
        <v>46051</v>
      </c>
      <c r="G148" s="307"/>
      <c r="H148" s="308"/>
      <c r="I148" s="308"/>
      <c r="J148" s="308"/>
      <c r="K148" s="308"/>
      <c r="L148" s="308"/>
      <c r="M148" s="308"/>
      <c r="N148" s="308"/>
      <c r="O148" s="308"/>
      <c r="P148" s="308"/>
      <c r="Q148" s="308"/>
      <c r="R148" s="307"/>
      <c r="S148" s="208"/>
    </row>
    <row r="149" spans="1:19" hidden="1" x14ac:dyDescent="0.25">
      <c r="A149" s="306">
        <f t="shared" si="5"/>
        <v>148</v>
      </c>
      <c r="B149" s="309" t="s">
        <v>215</v>
      </c>
      <c r="C149" s="309" t="s">
        <v>209</v>
      </c>
      <c r="D149" s="306" t="s">
        <v>147</v>
      </c>
      <c r="E149" s="307"/>
      <c r="F149" s="308">
        <f>IF(_xlfn.XLOOKUP(D149,'WTG PH-III'!$D$5:$D$198,'WTG PH-III'!$BV$5:$BV$198,0,0,1)&gt;0,_xlfn.XLOOKUP(D149,'WTG PH-III'!$D$5:$D$198,'WTG PH-III'!$BV$5:$BV$198,0,0,1),"")</f>
        <v>46075</v>
      </c>
      <c r="G149" s="307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7"/>
      <c r="S149" s="208"/>
    </row>
    <row r="150" spans="1:19" hidden="1" x14ac:dyDescent="0.25">
      <c r="A150" s="306">
        <f t="shared" si="5"/>
        <v>149</v>
      </c>
      <c r="B150" s="309" t="s">
        <v>215</v>
      </c>
      <c r="C150" s="309" t="s">
        <v>209</v>
      </c>
      <c r="D150" s="306" t="s">
        <v>148</v>
      </c>
      <c r="E150" s="307"/>
      <c r="F150" s="308">
        <f>IF(_xlfn.XLOOKUP(D150,'WTG PH-III'!$D$5:$D$198,'WTG PH-III'!$BV$5:$BV$198,0,0,1)&gt;0,_xlfn.XLOOKUP(D150,'WTG PH-III'!$D$5:$D$198,'WTG PH-III'!$BV$5:$BV$198,0,0,1),"")</f>
        <v>46074</v>
      </c>
      <c r="G150" s="307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7"/>
      <c r="S150" s="208"/>
    </row>
    <row r="151" spans="1:19" hidden="1" x14ac:dyDescent="0.25">
      <c r="A151" s="306">
        <f t="shared" si="5"/>
        <v>150</v>
      </c>
      <c r="B151" s="309" t="s">
        <v>215</v>
      </c>
      <c r="C151" s="309" t="s">
        <v>209</v>
      </c>
      <c r="D151" s="306" t="s">
        <v>149</v>
      </c>
      <c r="E151" s="307"/>
      <c r="F151" s="308" t="str">
        <f>IF(_xlfn.XLOOKUP(D151,'WTG PH-III'!$D$5:$D$198,'WTG PH-III'!$BV$5:$BV$198,0,0,1)&gt;0,_xlfn.XLOOKUP(D151,'WTG PH-III'!$D$5:$D$198,'WTG PH-III'!$BV$5:$BV$198,0,0,1),"")</f>
        <v/>
      </c>
      <c r="G151" s="307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7"/>
      <c r="S151" s="208"/>
    </row>
    <row r="152" spans="1:19" hidden="1" x14ac:dyDescent="0.25">
      <c r="A152" s="306">
        <f t="shared" si="5"/>
        <v>151</v>
      </c>
      <c r="B152" s="309" t="s">
        <v>215</v>
      </c>
      <c r="C152" s="309" t="s">
        <v>209</v>
      </c>
      <c r="D152" s="306" t="s">
        <v>150</v>
      </c>
      <c r="E152" s="307"/>
      <c r="F152" s="308">
        <f>IF(_xlfn.XLOOKUP(D152,'WTG PH-III'!$D$5:$D$198,'WTG PH-III'!$BV$5:$BV$198,0,0,1)&gt;0,_xlfn.XLOOKUP(D152,'WTG PH-III'!$D$5:$D$198,'WTG PH-III'!$BV$5:$BV$198,0,0,1),"")</f>
        <v>46058</v>
      </c>
      <c r="G152" s="307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  <c r="R152" s="307"/>
      <c r="S152" s="208"/>
    </row>
    <row r="153" spans="1:19" hidden="1" x14ac:dyDescent="0.25">
      <c r="A153" s="306">
        <f t="shared" si="5"/>
        <v>152</v>
      </c>
      <c r="B153" s="309" t="s">
        <v>215</v>
      </c>
      <c r="C153" s="309" t="s">
        <v>209</v>
      </c>
      <c r="D153" s="306" t="s">
        <v>151</v>
      </c>
      <c r="E153" s="307"/>
      <c r="F153" s="308">
        <f>IF(_xlfn.XLOOKUP(D153,'WTG PH-III'!$D$5:$D$198,'WTG PH-III'!$BV$5:$BV$198,0,0,1)&gt;0,_xlfn.XLOOKUP(D153,'WTG PH-III'!$D$5:$D$198,'WTG PH-III'!$BV$5:$BV$198,0,0,1),"")</f>
        <v>46056</v>
      </c>
      <c r="G153" s="307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  <c r="R153" s="307"/>
      <c r="S153" s="208"/>
    </row>
    <row r="154" spans="1:19" hidden="1" x14ac:dyDescent="0.25">
      <c r="A154" s="306">
        <f t="shared" si="5"/>
        <v>153</v>
      </c>
      <c r="B154" s="309" t="s">
        <v>215</v>
      </c>
      <c r="C154" s="309" t="s">
        <v>209</v>
      </c>
      <c r="D154" s="306" t="s">
        <v>152</v>
      </c>
      <c r="E154" s="307"/>
      <c r="F154" s="308">
        <f>IF(_xlfn.XLOOKUP(D154,'WTG PH-III'!$D$5:$D$198,'WTG PH-III'!$BV$5:$BV$198,0,0,1)&gt;0,_xlfn.XLOOKUP(D154,'WTG PH-III'!$D$5:$D$198,'WTG PH-III'!$BV$5:$BV$198,0,0,1),"")</f>
        <v>46063</v>
      </c>
      <c r="G154" s="307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  <c r="R154" s="307"/>
      <c r="S154" s="208"/>
    </row>
    <row r="155" spans="1:19" hidden="1" x14ac:dyDescent="0.25">
      <c r="A155" s="306">
        <f t="shared" si="5"/>
        <v>154</v>
      </c>
      <c r="B155" s="309" t="s">
        <v>215</v>
      </c>
      <c r="C155" s="309" t="s">
        <v>209</v>
      </c>
      <c r="D155" s="306" t="s">
        <v>153</v>
      </c>
      <c r="E155" s="307"/>
      <c r="F155" s="308">
        <f>IF(_xlfn.XLOOKUP(D155,'WTG PH-III'!$D$5:$D$198,'WTG PH-III'!$BV$5:$BV$198,0,0,1)&gt;0,_xlfn.XLOOKUP(D155,'WTG PH-III'!$D$5:$D$198,'WTG PH-III'!$BV$5:$BV$198,0,0,1),"")</f>
        <v>46032</v>
      </c>
      <c r="G155" s="307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7"/>
      <c r="S155" s="208"/>
    </row>
    <row r="156" spans="1:19" hidden="1" x14ac:dyDescent="0.25">
      <c r="A156" s="306">
        <f t="shared" si="5"/>
        <v>155</v>
      </c>
      <c r="B156" s="309" t="s">
        <v>215</v>
      </c>
      <c r="C156" s="309" t="s">
        <v>209</v>
      </c>
      <c r="D156" s="306" t="s">
        <v>154</v>
      </c>
      <c r="E156" s="307"/>
      <c r="F156" s="308" t="str">
        <f>IF(_xlfn.XLOOKUP(D156,'WTG PH-III'!$D$5:$D$198,'WTG PH-III'!$BV$5:$BV$198,0,0,1)&gt;0,_xlfn.XLOOKUP(D156,'WTG PH-III'!$D$5:$D$198,'WTG PH-III'!$BV$5:$BV$198,0,0,1),"")</f>
        <v/>
      </c>
      <c r="G156" s="307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7"/>
      <c r="S156" s="208"/>
    </row>
    <row r="157" spans="1:19" hidden="1" x14ac:dyDescent="0.25">
      <c r="A157" s="306">
        <f t="shared" si="5"/>
        <v>156</v>
      </c>
      <c r="B157" s="306" t="s">
        <v>215</v>
      </c>
      <c r="C157" s="309" t="s">
        <v>209</v>
      </c>
      <c r="D157" s="306" t="s">
        <v>155</v>
      </c>
      <c r="E157" s="307"/>
      <c r="F157" s="308" t="str">
        <f>IF(_xlfn.XLOOKUP(D157,'WTG PH-III'!$D$5:$D$198,'WTG PH-III'!$BV$5:$BV$198,0,0,1)&gt;0,_xlfn.XLOOKUP(D157,'WTG PH-III'!$D$5:$D$198,'WTG PH-III'!$BV$5:$BV$198,0,0,1),"")</f>
        <v/>
      </c>
      <c r="G157" s="307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  <c r="R157" s="307"/>
      <c r="S157" s="208"/>
    </row>
    <row r="158" spans="1:19" hidden="1" x14ac:dyDescent="0.25">
      <c r="A158" s="306">
        <f t="shared" si="5"/>
        <v>157</v>
      </c>
      <c r="B158" s="306" t="s">
        <v>215</v>
      </c>
      <c r="C158" s="309" t="s">
        <v>209</v>
      </c>
      <c r="D158" s="306" t="s">
        <v>156</v>
      </c>
      <c r="E158" s="307"/>
      <c r="F158" s="308">
        <f>IF(_xlfn.XLOOKUP(D158,'WTG PH-III'!$D$5:$D$198,'WTG PH-III'!$BV$5:$BV$198,0,0,1)&gt;0,_xlfn.XLOOKUP(D158,'WTG PH-III'!$D$5:$D$198,'WTG PH-III'!$BV$5:$BV$198,0,0,1),"")</f>
        <v>46072</v>
      </c>
      <c r="G158" s="307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  <c r="R158" s="307"/>
      <c r="S158" s="208"/>
    </row>
    <row r="159" spans="1:19" hidden="1" x14ac:dyDescent="0.25">
      <c r="A159" s="306">
        <f t="shared" si="5"/>
        <v>158</v>
      </c>
      <c r="B159" s="306" t="s">
        <v>215</v>
      </c>
      <c r="C159" s="309" t="s">
        <v>209</v>
      </c>
      <c r="D159" s="306" t="s">
        <v>157</v>
      </c>
      <c r="E159" s="307"/>
      <c r="F159" s="308">
        <f>IF(_xlfn.XLOOKUP(D159,'WTG PH-III'!$D$5:$D$198,'WTG PH-III'!$BV$5:$BV$198,0,0,1)&gt;0,_xlfn.XLOOKUP(D159,'WTG PH-III'!$D$5:$D$198,'WTG PH-III'!$BV$5:$BV$198,0,0,1),"")</f>
        <v>46048</v>
      </c>
      <c r="G159" s="307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  <c r="R159" s="307"/>
      <c r="S159" s="208"/>
    </row>
    <row r="160" spans="1:19" hidden="1" x14ac:dyDescent="0.25">
      <c r="A160" s="306">
        <f t="shared" si="5"/>
        <v>159</v>
      </c>
      <c r="B160" s="306" t="s">
        <v>215</v>
      </c>
      <c r="C160" s="309" t="s">
        <v>209</v>
      </c>
      <c r="D160" s="306" t="s">
        <v>158</v>
      </c>
      <c r="E160" s="307"/>
      <c r="F160" s="308" t="str">
        <f>IF(_xlfn.XLOOKUP(D160,'WTG PH-III'!$D$5:$D$198,'WTG PH-III'!$BV$5:$BV$198,0,0,1)&gt;0,_xlfn.XLOOKUP(D160,'WTG PH-III'!$D$5:$D$198,'WTG PH-III'!$BV$5:$BV$198,0,0,1),"")</f>
        <v/>
      </c>
      <c r="G160" s="307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7"/>
      <c r="S160" s="208"/>
    </row>
    <row r="161" spans="1:19" hidden="1" x14ac:dyDescent="0.25">
      <c r="A161" s="306">
        <f t="shared" si="5"/>
        <v>160</v>
      </c>
      <c r="B161" s="306" t="s">
        <v>215</v>
      </c>
      <c r="C161" s="309" t="s">
        <v>209</v>
      </c>
      <c r="D161" s="306" t="s">
        <v>159</v>
      </c>
      <c r="E161" s="307"/>
      <c r="F161" s="308">
        <f>IF(_xlfn.XLOOKUP(D161,'WTG PH-III'!$D$5:$D$198,'WTG PH-III'!$BV$5:$BV$198,0,0,1)&gt;0,_xlfn.XLOOKUP(D161,'WTG PH-III'!$D$5:$D$198,'WTG PH-III'!$BV$5:$BV$198,0,0,1),"")</f>
        <v>45820</v>
      </c>
      <c r="G161" s="307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7"/>
      <c r="S161" s="208"/>
    </row>
    <row r="162" spans="1:19" hidden="1" x14ac:dyDescent="0.25">
      <c r="A162" s="306">
        <f t="shared" si="5"/>
        <v>161</v>
      </c>
      <c r="B162" s="306" t="s">
        <v>215</v>
      </c>
      <c r="C162" s="309" t="s">
        <v>209</v>
      </c>
      <c r="D162" s="306" t="s">
        <v>160</v>
      </c>
      <c r="E162" s="307"/>
      <c r="F162" s="308">
        <f>IF(_xlfn.XLOOKUP(D162,'WTG PH-III'!$D$5:$D$198,'WTG PH-III'!$BV$5:$BV$198,0,0,1)&gt;0,_xlfn.XLOOKUP(D162,'WTG PH-III'!$D$5:$D$198,'WTG PH-III'!$BV$5:$BV$198,0,0,1),"")</f>
        <v>45880</v>
      </c>
      <c r="G162" s="307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7"/>
      <c r="S162" s="208"/>
    </row>
    <row r="163" spans="1:19" hidden="1" x14ac:dyDescent="0.25">
      <c r="A163" s="306">
        <f t="shared" si="5"/>
        <v>162</v>
      </c>
      <c r="B163" s="306" t="s">
        <v>215</v>
      </c>
      <c r="C163" s="309" t="s">
        <v>209</v>
      </c>
      <c r="D163" s="306" t="s">
        <v>161</v>
      </c>
      <c r="E163" s="307"/>
      <c r="F163" s="308">
        <f>IF(_xlfn.XLOOKUP(D163,'WTG PH-III'!$D$5:$D$198,'WTG PH-III'!$BV$5:$BV$198,0,0,1)&gt;0,_xlfn.XLOOKUP(D163,'WTG PH-III'!$D$5:$D$198,'WTG PH-III'!$BV$5:$BV$198,0,0,1),"")</f>
        <v>46035</v>
      </c>
      <c r="G163" s="307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7"/>
      <c r="S163" s="208"/>
    </row>
    <row r="164" spans="1:19" hidden="1" x14ac:dyDescent="0.25">
      <c r="A164" s="306">
        <f t="shared" si="5"/>
        <v>163</v>
      </c>
      <c r="B164" s="306" t="s">
        <v>215</v>
      </c>
      <c r="C164" s="309" t="s">
        <v>209</v>
      </c>
      <c r="D164" s="306" t="s">
        <v>162</v>
      </c>
      <c r="E164" s="307"/>
      <c r="F164" s="308" t="str">
        <f>IF(_xlfn.XLOOKUP(D164,'WTG PH-III'!$D$5:$D$198,'WTG PH-III'!$BV$5:$BV$198,0,0,1)&gt;0,_xlfn.XLOOKUP(D164,'WTG PH-III'!$D$5:$D$198,'WTG PH-III'!$BV$5:$BV$198,0,0,1),"")</f>
        <v/>
      </c>
      <c r="G164" s="307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7"/>
      <c r="S164" s="208"/>
    </row>
    <row r="165" spans="1:19" hidden="1" x14ac:dyDescent="0.25">
      <c r="A165" s="306">
        <f t="shared" si="4"/>
        <v>164</v>
      </c>
      <c r="B165" s="306" t="s">
        <v>215</v>
      </c>
      <c r="C165" s="309" t="s">
        <v>209</v>
      </c>
      <c r="D165" s="306" t="s">
        <v>164</v>
      </c>
      <c r="E165" s="307"/>
      <c r="F165" s="308">
        <f>IF(_xlfn.XLOOKUP(D165,'WTG PH-III'!$D$5:$D$198,'WTG PH-III'!$BV$5:$BV$198,0,0,1)&gt;0,_xlfn.XLOOKUP(D165,'WTG PH-III'!$D$5:$D$198,'WTG PH-III'!$BV$5:$BV$198,0,0,1),"")</f>
        <v>46055</v>
      </c>
      <c r="G165" s="307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7"/>
      <c r="S165" s="208"/>
    </row>
    <row r="166" spans="1:19" hidden="1" x14ac:dyDescent="0.25">
      <c r="A166" s="306">
        <f t="shared" si="4"/>
        <v>165</v>
      </c>
      <c r="B166" s="306" t="s">
        <v>215</v>
      </c>
      <c r="C166" s="309" t="s">
        <v>209</v>
      </c>
      <c r="D166" s="306" t="s">
        <v>165</v>
      </c>
      <c r="E166" s="307"/>
      <c r="F166" s="308">
        <f>IF(_xlfn.XLOOKUP(D166,'WTG PH-III'!$D$5:$D$198,'WTG PH-III'!$BV$5:$BV$198,0,0,1)&gt;0,_xlfn.XLOOKUP(D166,'WTG PH-III'!$D$5:$D$198,'WTG PH-III'!$BV$5:$BV$198,0,0,1),"")</f>
        <v>46071</v>
      </c>
      <c r="G166" s="307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7"/>
      <c r="S166" s="208"/>
    </row>
    <row r="167" spans="1:19" hidden="1" x14ac:dyDescent="0.25">
      <c r="A167" s="306">
        <f t="shared" si="4"/>
        <v>166</v>
      </c>
      <c r="B167" s="306" t="s">
        <v>215</v>
      </c>
      <c r="C167" s="309" t="s">
        <v>209</v>
      </c>
      <c r="D167" s="306" t="s">
        <v>166</v>
      </c>
      <c r="E167" s="307"/>
      <c r="F167" s="308">
        <f>IF(_xlfn.XLOOKUP(D167,'WTG PH-III'!$D$5:$D$198,'WTG PH-III'!$BV$5:$BV$198,0,0,1)&gt;0,_xlfn.XLOOKUP(D167,'WTG PH-III'!$D$5:$D$198,'WTG PH-III'!$BV$5:$BV$198,0,0,1),"")</f>
        <v>46080</v>
      </c>
      <c r="G167" s="307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7"/>
      <c r="S167" s="208"/>
    </row>
    <row r="168" spans="1:19" hidden="1" x14ac:dyDescent="0.25">
      <c r="A168" s="306">
        <f t="shared" si="4"/>
        <v>167</v>
      </c>
      <c r="B168" s="306" t="s">
        <v>215</v>
      </c>
      <c r="C168" s="309" t="s">
        <v>209</v>
      </c>
      <c r="D168" s="306" t="s">
        <v>167</v>
      </c>
      <c r="E168" s="307"/>
      <c r="F168" s="308">
        <f>IF(_xlfn.XLOOKUP(D168,'WTG PH-III'!$D$5:$D$198,'WTG PH-III'!$BV$5:$BV$198,0,0,1)&gt;0,_xlfn.XLOOKUP(D168,'WTG PH-III'!$D$5:$D$198,'WTG PH-III'!$BV$5:$BV$198,0,0,1),"")</f>
        <v>46064</v>
      </c>
      <c r="G168" s="307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7"/>
      <c r="S168" s="208"/>
    </row>
    <row r="169" spans="1:19" hidden="1" x14ac:dyDescent="0.25">
      <c r="A169" s="306">
        <f t="shared" si="4"/>
        <v>168</v>
      </c>
      <c r="B169" s="306" t="s">
        <v>215</v>
      </c>
      <c r="C169" s="309" t="s">
        <v>209</v>
      </c>
      <c r="D169" s="306" t="s">
        <v>168</v>
      </c>
      <c r="E169" s="307"/>
      <c r="F169" s="308">
        <f>IF(_xlfn.XLOOKUP(D169,'WTG PH-III'!$D$5:$D$198,'WTG PH-III'!$BV$5:$BV$198,0,0,1)&gt;0,_xlfn.XLOOKUP(D169,'WTG PH-III'!$D$5:$D$198,'WTG PH-III'!$BV$5:$BV$198,0,0,1),"")</f>
        <v>46069</v>
      </c>
      <c r="G169" s="307"/>
      <c r="H169" s="308"/>
      <c r="I169" s="308"/>
      <c r="J169" s="308"/>
      <c r="K169" s="308"/>
      <c r="L169" s="308"/>
      <c r="M169" s="308"/>
      <c r="N169" s="308"/>
      <c r="O169" s="308"/>
      <c r="P169" s="308"/>
      <c r="Q169" s="308"/>
      <c r="R169" s="307"/>
      <c r="S169" s="208"/>
    </row>
    <row r="170" spans="1:19" hidden="1" x14ac:dyDescent="0.25">
      <c r="A170" s="306">
        <f t="shared" si="4"/>
        <v>169</v>
      </c>
      <c r="B170" s="306" t="s">
        <v>215</v>
      </c>
      <c r="C170" s="309" t="s">
        <v>209</v>
      </c>
      <c r="D170" s="306" t="s">
        <v>169</v>
      </c>
      <c r="E170" s="307"/>
      <c r="F170" s="308">
        <f>IF(_xlfn.XLOOKUP(D170,'WTG PH-III'!$D$5:$D$198,'WTG PH-III'!$BV$5:$BV$198,0,0,1)&gt;0,_xlfn.XLOOKUP(D170,'WTG PH-III'!$D$5:$D$198,'WTG PH-III'!$BV$5:$BV$198,0,0,1),"")</f>
        <v>45966</v>
      </c>
      <c r="G170" s="307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7"/>
      <c r="S170" s="208"/>
    </row>
    <row r="171" spans="1:19" hidden="1" x14ac:dyDescent="0.25">
      <c r="A171" s="306">
        <f t="shared" si="4"/>
        <v>170</v>
      </c>
      <c r="B171" s="306" t="s">
        <v>215</v>
      </c>
      <c r="C171" s="309" t="s">
        <v>209</v>
      </c>
      <c r="D171" s="306" t="s">
        <v>170</v>
      </c>
      <c r="E171" s="307"/>
      <c r="F171" s="308">
        <f>IF(_xlfn.XLOOKUP(D171,'WTG PH-III'!$D$5:$D$198,'WTG PH-III'!$BV$5:$BV$198,0,0,1)&gt;0,_xlfn.XLOOKUP(D171,'WTG PH-III'!$D$5:$D$198,'WTG PH-III'!$BV$5:$BV$198,0,0,1),"")</f>
        <v>46077</v>
      </c>
      <c r="G171" s="307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7"/>
      <c r="S171" s="208"/>
    </row>
    <row r="172" spans="1:19" hidden="1" x14ac:dyDescent="0.25">
      <c r="A172" s="306">
        <f t="shared" si="4"/>
        <v>171</v>
      </c>
      <c r="B172" s="306" t="s">
        <v>215</v>
      </c>
      <c r="C172" s="309" t="s">
        <v>209</v>
      </c>
      <c r="D172" s="306" t="s">
        <v>171</v>
      </c>
      <c r="E172" s="307"/>
      <c r="F172" s="308">
        <f>IF(_xlfn.XLOOKUP(D172,'WTG PH-III'!$D$5:$D$198,'WTG PH-III'!$BV$5:$BV$198,0,0,1)&gt;0,_xlfn.XLOOKUP(D172,'WTG PH-III'!$D$5:$D$198,'WTG PH-III'!$BV$5:$BV$198,0,0,1),"")</f>
        <v>45998</v>
      </c>
      <c r="G172" s="307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7"/>
      <c r="S172" s="208"/>
    </row>
    <row r="173" spans="1:19" hidden="1" x14ac:dyDescent="0.25">
      <c r="A173" s="306">
        <f t="shared" si="4"/>
        <v>172</v>
      </c>
      <c r="B173" s="306" t="s">
        <v>215</v>
      </c>
      <c r="C173" s="309" t="s">
        <v>209</v>
      </c>
      <c r="D173" s="306" t="s">
        <v>172</v>
      </c>
      <c r="E173" s="307"/>
      <c r="F173" s="308" t="str">
        <f>IF(_xlfn.XLOOKUP(D173,'WTG PH-III'!$D$5:$D$198,'WTG PH-III'!$BV$5:$BV$198,0,0,1)&gt;0,_xlfn.XLOOKUP(D173,'WTG PH-III'!$D$5:$D$198,'WTG PH-III'!$BV$5:$BV$198,0,0,1),"")</f>
        <v/>
      </c>
      <c r="G173" s="307"/>
      <c r="H173" s="308"/>
      <c r="I173" s="308"/>
      <c r="J173" s="308"/>
      <c r="K173" s="308"/>
      <c r="L173" s="308"/>
      <c r="M173" s="308"/>
      <c r="N173" s="308"/>
      <c r="O173" s="308"/>
      <c r="P173" s="308"/>
      <c r="Q173" s="308"/>
      <c r="R173" s="307"/>
      <c r="S173" s="208"/>
    </row>
    <row r="174" spans="1:19" hidden="1" x14ac:dyDescent="0.25">
      <c r="A174" s="306">
        <f t="shared" si="4"/>
        <v>173</v>
      </c>
      <c r="B174" s="306" t="s">
        <v>215</v>
      </c>
      <c r="C174" s="309" t="s">
        <v>209</v>
      </c>
      <c r="D174" s="306" t="s">
        <v>173</v>
      </c>
      <c r="E174" s="307"/>
      <c r="F174" s="308">
        <f>IF(_xlfn.XLOOKUP(D174,'WTG PH-III'!$D$5:$D$198,'WTG PH-III'!$BV$5:$BV$198,0,0,1)&gt;0,_xlfn.XLOOKUP(D174,'WTG PH-III'!$D$5:$D$198,'WTG PH-III'!$BV$5:$BV$198,0,0,1),"")</f>
        <v>46027</v>
      </c>
      <c r="G174" s="307"/>
      <c r="H174" s="308"/>
      <c r="I174" s="308"/>
      <c r="J174" s="308"/>
      <c r="K174" s="308"/>
      <c r="L174" s="308"/>
      <c r="M174" s="308"/>
      <c r="N174" s="308"/>
      <c r="O174" s="308"/>
      <c r="P174" s="308"/>
      <c r="Q174" s="308"/>
      <c r="R174" s="307"/>
      <c r="S174" s="208"/>
    </row>
    <row r="175" spans="1:19" hidden="1" x14ac:dyDescent="0.25">
      <c r="A175" s="306">
        <f t="shared" si="4"/>
        <v>174</v>
      </c>
      <c r="B175" s="306" t="s">
        <v>215</v>
      </c>
      <c r="C175" s="309" t="s">
        <v>209</v>
      </c>
      <c r="D175" s="306" t="s">
        <v>174</v>
      </c>
      <c r="E175" s="307"/>
      <c r="F175" s="308" t="str">
        <f>IF(_xlfn.XLOOKUP(D175,'WTG PH-III'!$D$5:$D$198,'WTG PH-III'!$BV$5:$BV$198,0,0,1)&gt;0,_xlfn.XLOOKUP(D175,'WTG PH-III'!$D$5:$D$198,'WTG PH-III'!$BV$5:$BV$198,0,0,1),"")</f>
        <v/>
      </c>
      <c r="G175" s="307"/>
      <c r="H175" s="308"/>
      <c r="I175" s="308"/>
      <c r="J175" s="308"/>
      <c r="K175" s="308"/>
      <c r="L175" s="308"/>
      <c r="M175" s="308"/>
      <c r="N175" s="308"/>
      <c r="O175" s="308"/>
      <c r="P175" s="308"/>
      <c r="Q175" s="308"/>
      <c r="R175" s="307"/>
      <c r="S175" s="208"/>
    </row>
    <row r="176" spans="1:19" hidden="1" x14ac:dyDescent="0.25">
      <c r="A176" s="306">
        <f t="shared" si="4"/>
        <v>175</v>
      </c>
      <c r="B176" s="306" t="s">
        <v>215</v>
      </c>
      <c r="C176" s="309" t="s">
        <v>209</v>
      </c>
      <c r="D176" s="306" t="s">
        <v>175</v>
      </c>
      <c r="E176" s="307"/>
      <c r="F176" s="308">
        <f>IF(_xlfn.XLOOKUP(D176,'WTG PH-III'!$D$5:$D$198,'WTG PH-III'!$BV$5:$BV$198,0,0,1)&gt;0,_xlfn.XLOOKUP(D176,'WTG PH-III'!$D$5:$D$198,'WTG PH-III'!$BV$5:$BV$198,0,0,1),"")</f>
        <v>45923</v>
      </c>
      <c r="G176" s="307"/>
      <c r="H176" s="308"/>
      <c r="I176" s="308"/>
      <c r="J176" s="308"/>
      <c r="K176" s="308"/>
      <c r="L176" s="308"/>
      <c r="M176" s="308"/>
      <c r="N176" s="308"/>
      <c r="O176" s="308"/>
      <c r="P176" s="308"/>
      <c r="Q176" s="308"/>
      <c r="R176" s="307"/>
      <c r="S176" s="208"/>
    </row>
    <row r="177" spans="1:19" hidden="1" x14ac:dyDescent="0.25">
      <c r="A177" s="306">
        <f t="shared" si="4"/>
        <v>176</v>
      </c>
      <c r="B177" s="306" t="s">
        <v>215</v>
      </c>
      <c r="C177" s="309" t="s">
        <v>209</v>
      </c>
      <c r="D177" s="306" t="s">
        <v>176</v>
      </c>
      <c r="E177" s="307"/>
      <c r="F177" s="308">
        <f>IF(_xlfn.XLOOKUP(D177,'WTG PH-III'!$D$5:$D$198,'WTG PH-III'!$BV$5:$BV$198,0,0,1)&gt;0,_xlfn.XLOOKUP(D177,'WTG PH-III'!$D$5:$D$198,'WTG PH-III'!$BV$5:$BV$198,0,0,1),"")</f>
        <v>45943</v>
      </c>
      <c r="G177" s="307"/>
      <c r="H177" s="308"/>
      <c r="I177" s="308"/>
      <c r="J177" s="308"/>
      <c r="K177" s="308"/>
      <c r="L177" s="308"/>
      <c r="M177" s="308"/>
      <c r="N177" s="308"/>
      <c r="O177" s="308"/>
      <c r="P177" s="308"/>
      <c r="Q177" s="308"/>
      <c r="R177" s="307"/>
      <c r="S177" s="208"/>
    </row>
    <row r="178" spans="1:19" hidden="1" x14ac:dyDescent="0.25">
      <c r="A178" s="306">
        <f t="shared" si="4"/>
        <v>177</v>
      </c>
      <c r="B178" s="306" t="s">
        <v>215</v>
      </c>
      <c r="C178" s="309" t="s">
        <v>209</v>
      </c>
      <c r="D178" s="306" t="s">
        <v>179</v>
      </c>
      <c r="E178" s="307"/>
      <c r="F178" s="308" t="str">
        <f>IF(_xlfn.XLOOKUP(D178,'WTG PH-III'!$D$5:$D$198,'WTG PH-III'!$BV$5:$BV$198,0,0,1)&gt;0,_xlfn.XLOOKUP(D178,'WTG PH-III'!$D$5:$D$198,'WTG PH-III'!$BV$5:$BV$198,0,0,1),"")</f>
        <v/>
      </c>
      <c r="G178" s="307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7"/>
      <c r="S178" s="208"/>
    </row>
    <row r="179" spans="1:19" hidden="1" x14ac:dyDescent="0.25">
      <c r="A179" s="306">
        <f t="shared" si="4"/>
        <v>178</v>
      </c>
      <c r="B179" s="306" t="s">
        <v>215</v>
      </c>
      <c r="C179" s="309" t="s">
        <v>209</v>
      </c>
      <c r="D179" s="306" t="s">
        <v>180</v>
      </c>
      <c r="E179" s="307"/>
      <c r="F179" s="308">
        <f>IF(_xlfn.XLOOKUP(D179,'WTG PH-III'!$D$5:$D$198,'WTG PH-III'!$BV$5:$BV$198,0,0,1)&gt;0,_xlfn.XLOOKUP(D179,'WTG PH-III'!$D$5:$D$198,'WTG PH-III'!$BV$5:$BV$198,0,0,1),"")</f>
        <v>46052</v>
      </c>
      <c r="G179" s="307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7"/>
      <c r="S179" s="208"/>
    </row>
    <row r="180" spans="1:19" hidden="1" x14ac:dyDescent="0.25">
      <c r="A180" s="306">
        <f t="shared" si="4"/>
        <v>179</v>
      </c>
      <c r="B180" s="306" t="s">
        <v>215</v>
      </c>
      <c r="C180" s="309" t="s">
        <v>209</v>
      </c>
      <c r="D180" s="306" t="s">
        <v>181</v>
      </c>
      <c r="E180" s="307"/>
      <c r="F180" s="308" t="str">
        <f>IF(_xlfn.XLOOKUP(D180,'WTG PH-III'!$D$5:$D$198,'WTG PH-III'!$BV$5:$BV$198,0,0,1)&gt;0,_xlfn.XLOOKUP(D180,'WTG PH-III'!$D$5:$D$198,'WTG PH-III'!$BV$5:$BV$198,0,0,1),"")</f>
        <v/>
      </c>
      <c r="G180" s="307"/>
      <c r="H180" s="308"/>
      <c r="I180" s="308"/>
      <c r="J180" s="308"/>
      <c r="K180" s="308"/>
      <c r="L180" s="308"/>
      <c r="M180" s="308"/>
      <c r="N180" s="308"/>
      <c r="O180" s="308"/>
      <c r="P180" s="308"/>
      <c r="Q180" s="308"/>
      <c r="R180" s="307"/>
      <c r="S180" s="208"/>
    </row>
    <row r="181" spans="1:19" hidden="1" x14ac:dyDescent="0.25">
      <c r="A181" s="306">
        <f t="shared" si="4"/>
        <v>180</v>
      </c>
      <c r="B181" s="306" t="s">
        <v>215</v>
      </c>
      <c r="C181" s="309" t="s">
        <v>209</v>
      </c>
      <c r="D181" s="306" t="s">
        <v>182</v>
      </c>
      <c r="E181" s="307"/>
      <c r="F181" s="308" t="str">
        <f>IF(_xlfn.XLOOKUP(D181,'WTG PH-III'!$D$5:$D$198,'WTG PH-III'!$BV$5:$BV$198,0,0,1)&gt;0,_xlfn.XLOOKUP(D181,'WTG PH-III'!$D$5:$D$198,'WTG PH-III'!$BV$5:$BV$198,0,0,1),"")</f>
        <v/>
      </c>
      <c r="G181" s="307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  <c r="R181" s="307"/>
      <c r="S181" s="208"/>
    </row>
    <row r="182" spans="1:19" hidden="1" x14ac:dyDescent="0.25">
      <c r="A182" s="306">
        <f t="shared" si="4"/>
        <v>181</v>
      </c>
      <c r="B182" s="306" t="s">
        <v>215</v>
      </c>
      <c r="C182" s="309" t="s">
        <v>209</v>
      </c>
      <c r="D182" s="306" t="s">
        <v>183</v>
      </c>
      <c r="E182" s="307"/>
      <c r="F182" s="308" t="str">
        <f>IF(_xlfn.XLOOKUP(D182,'WTG PH-III'!$D$5:$D$198,'WTG PH-III'!$BV$5:$BV$198,0,0,1)&gt;0,_xlfn.XLOOKUP(D182,'WTG PH-III'!$D$5:$D$198,'WTG PH-III'!$BV$5:$BV$198,0,0,1),"")</f>
        <v/>
      </c>
      <c r="G182" s="307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  <c r="R182" s="307"/>
      <c r="S182" s="208"/>
    </row>
    <row r="183" spans="1:19" hidden="1" x14ac:dyDescent="0.25">
      <c r="A183" s="306">
        <f t="shared" si="4"/>
        <v>182</v>
      </c>
      <c r="B183" s="306" t="s">
        <v>215</v>
      </c>
      <c r="C183" s="309" t="s">
        <v>209</v>
      </c>
      <c r="D183" s="306" t="s">
        <v>184</v>
      </c>
      <c r="E183" s="307"/>
      <c r="F183" s="308">
        <f>IF(_xlfn.XLOOKUP(D183,'WTG PH-III'!$D$5:$D$198,'WTG PH-III'!$BV$5:$BV$198,0,0,1)&gt;0,_xlfn.XLOOKUP(D183,'WTG PH-III'!$D$5:$D$198,'WTG PH-III'!$BV$5:$BV$198,0,0,1),"")</f>
        <v>45898</v>
      </c>
      <c r="G183" s="307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  <c r="R183" s="307"/>
      <c r="S183" s="208"/>
    </row>
    <row r="184" spans="1:19" hidden="1" x14ac:dyDescent="0.25">
      <c r="A184" s="306">
        <f t="shared" si="4"/>
        <v>183</v>
      </c>
      <c r="B184" s="306" t="s">
        <v>215</v>
      </c>
      <c r="C184" s="309" t="s">
        <v>209</v>
      </c>
      <c r="D184" s="306" t="s">
        <v>185</v>
      </c>
      <c r="E184" s="307"/>
      <c r="F184" s="308">
        <f>IF(_xlfn.XLOOKUP(D184,'WTG PH-III'!$D$5:$D$198,'WTG PH-III'!$BV$5:$BV$198,0,0,1)&gt;0,_xlfn.XLOOKUP(D184,'WTG PH-III'!$D$5:$D$198,'WTG PH-III'!$BV$5:$BV$198,0,0,1),"")</f>
        <v>45902</v>
      </c>
      <c r="G184" s="307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7"/>
      <c r="S184" s="208"/>
    </row>
    <row r="185" spans="1:19" hidden="1" x14ac:dyDescent="0.25">
      <c r="A185" s="306">
        <f t="shared" si="4"/>
        <v>184</v>
      </c>
      <c r="B185" s="306" t="s">
        <v>215</v>
      </c>
      <c r="C185" s="309" t="s">
        <v>209</v>
      </c>
      <c r="D185" s="306" t="s">
        <v>186</v>
      </c>
      <c r="E185" s="307"/>
      <c r="F185" s="308" t="str">
        <f>IF(_xlfn.XLOOKUP(D185,'WTG PH-III'!$D$5:$D$198,'WTG PH-III'!$BV$5:$BV$198,0,0,1)&gt;0,_xlfn.XLOOKUP(D185,'WTG PH-III'!$D$5:$D$198,'WTG PH-III'!$BV$5:$BV$198,0,0,1),"")</f>
        <v/>
      </c>
      <c r="G185" s="307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  <c r="R185" s="307"/>
      <c r="S185" s="208"/>
    </row>
    <row r="186" spans="1:19" hidden="1" x14ac:dyDescent="0.25">
      <c r="A186" s="306">
        <f t="shared" si="4"/>
        <v>185</v>
      </c>
      <c r="B186" s="306" t="s">
        <v>215</v>
      </c>
      <c r="C186" s="306" t="s">
        <v>209</v>
      </c>
      <c r="D186" s="306" t="s">
        <v>187</v>
      </c>
      <c r="E186" s="307"/>
      <c r="F186" s="308">
        <f>IF(_xlfn.XLOOKUP(D186,'WTG PH-III'!$D$5:$D$198,'WTG PH-III'!$BV$5:$BV$198,0,0,1)&gt;0,_xlfn.XLOOKUP(D186,'WTG PH-III'!$D$5:$D$198,'WTG PH-III'!$BV$5:$BV$198,0,0,1),"")</f>
        <v>45984</v>
      </c>
      <c r="G186" s="307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7"/>
      <c r="S186" s="208"/>
    </row>
    <row r="187" spans="1:19" hidden="1" x14ac:dyDescent="0.25">
      <c r="A187" s="306">
        <f t="shared" si="4"/>
        <v>186</v>
      </c>
      <c r="B187" s="306" t="s">
        <v>215</v>
      </c>
      <c r="C187" s="306" t="s">
        <v>209</v>
      </c>
      <c r="D187" s="306" t="s">
        <v>178</v>
      </c>
      <c r="E187" s="307"/>
      <c r="F187" s="308" t="str">
        <f>IF(_xlfn.XLOOKUP(D187,'WTG PH-III'!$D$5:$D$198,'WTG PH-III'!$BV$5:$BV$198,0,0,1)&gt;0,_xlfn.XLOOKUP(D187,'WTG PH-III'!$D$5:$D$198,'WTG PH-III'!$BV$5:$BV$198,0,0,1),"")</f>
        <v/>
      </c>
      <c r="G187" s="307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  <c r="R187" s="307"/>
      <c r="S187" s="208"/>
    </row>
    <row r="188" spans="1:19" hidden="1" x14ac:dyDescent="0.25">
      <c r="A188" s="306">
        <f t="shared" si="4"/>
        <v>187</v>
      </c>
      <c r="B188" s="306" t="s">
        <v>215</v>
      </c>
      <c r="C188" s="306" t="s">
        <v>209</v>
      </c>
      <c r="D188" s="306" t="s">
        <v>188</v>
      </c>
      <c r="E188" s="307"/>
      <c r="F188" s="308">
        <f>IF(_xlfn.XLOOKUP(D188,'WTG PH-III'!$D$5:$D$198,'WTG PH-III'!$BV$5:$BV$198,0,0,1)&gt;0,_xlfn.XLOOKUP(D188,'WTG PH-III'!$D$5:$D$198,'WTG PH-III'!$BV$5:$BV$198,0,0,1),"")</f>
        <v>46081</v>
      </c>
      <c r="G188" s="307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7"/>
      <c r="S188" s="208"/>
    </row>
    <row r="189" spans="1:19" hidden="1" x14ac:dyDescent="0.25">
      <c r="A189" s="306">
        <f t="shared" si="4"/>
        <v>188</v>
      </c>
      <c r="B189" s="306" t="s">
        <v>215</v>
      </c>
      <c r="C189" s="306" t="s">
        <v>209</v>
      </c>
      <c r="D189" s="306" t="s">
        <v>189</v>
      </c>
      <c r="E189" s="307"/>
      <c r="F189" s="308" t="str">
        <f>IF(_xlfn.XLOOKUP(D189,'WTG PH-III'!$D$5:$D$198,'WTG PH-III'!$BV$5:$BV$198,0,0,1)&gt;0,_xlfn.XLOOKUP(D189,'WTG PH-III'!$D$5:$D$198,'WTG PH-III'!$BV$5:$BV$198,0,0,1),"")</f>
        <v/>
      </c>
      <c r="G189" s="307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7"/>
      <c r="S189" s="208"/>
    </row>
    <row r="190" spans="1:19" hidden="1" x14ac:dyDescent="0.25">
      <c r="A190" s="306">
        <f t="shared" si="4"/>
        <v>189</v>
      </c>
      <c r="B190" s="306" t="s">
        <v>215</v>
      </c>
      <c r="C190" s="306" t="s">
        <v>209</v>
      </c>
      <c r="D190" s="306" t="s">
        <v>190</v>
      </c>
      <c r="E190" s="307"/>
      <c r="F190" s="308">
        <f>IF(_xlfn.XLOOKUP(D190,'WTG PH-III'!$D$5:$D$198,'WTG PH-III'!$BV$5:$BV$198,0,0,1)&gt;0,_xlfn.XLOOKUP(D190,'WTG PH-III'!$D$5:$D$198,'WTG PH-III'!$BV$5:$BV$198,0,0,1),"")</f>
        <v>45977</v>
      </c>
      <c r="G190" s="307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7"/>
      <c r="S190" s="208"/>
    </row>
    <row r="191" spans="1:19" hidden="1" x14ac:dyDescent="0.25">
      <c r="A191" s="306">
        <f t="shared" si="4"/>
        <v>190</v>
      </c>
      <c r="B191" s="306" t="s">
        <v>215</v>
      </c>
      <c r="C191" s="306" t="s">
        <v>209</v>
      </c>
      <c r="D191" s="306" t="s">
        <v>191</v>
      </c>
      <c r="E191" s="307"/>
      <c r="F191" s="308" t="str">
        <f>IF(_xlfn.XLOOKUP(D191,'WTG PH-III'!$D$5:$D$198,'WTG PH-III'!$BV$5:$BV$198,0,0,1)&gt;0,_xlfn.XLOOKUP(D191,'WTG PH-III'!$D$5:$D$198,'WTG PH-III'!$BV$5:$BV$198,0,0,1),"")</f>
        <v/>
      </c>
      <c r="G191" s="307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7"/>
      <c r="S191" s="208"/>
    </row>
    <row r="192" spans="1:19" hidden="1" x14ac:dyDescent="0.25">
      <c r="A192" s="306">
        <f t="shared" si="4"/>
        <v>191</v>
      </c>
      <c r="B192" s="306" t="s">
        <v>215</v>
      </c>
      <c r="C192" s="306" t="s">
        <v>209</v>
      </c>
      <c r="D192" s="306" t="s">
        <v>193</v>
      </c>
      <c r="E192" s="307"/>
      <c r="F192" s="308" t="str">
        <f>IF(_xlfn.XLOOKUP(D192,'WTG PH-III'!$D$5:$D$198,'WTG PH-III'!$BV$5:$BV$198,0,0,1)&gt;0,_xlfn.XLOOKUP(D192,'WTG PH-III'!$D$5:$D$198,'WTG PH-III'!$BV$5:$BV$198,0,0,1),"")</f>
        <v/>
      </c>
      <c r="G192" s="307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  <c r="R192" s="307"/>
      <c r="S192" s="208"/>
    </row>
    <row r="193" spans="1:19" hidden="1" x14ac:dyDescent="0.25">
      <c r="A193" s="306">
        <f t="shared" si="4"/>
        <v>192</v>
      </c>
      <c r="B193" s="306" t="s">
        <v>215</v>
      </c>
      <c r="C193" s="306" t="s">
        <v>209</v>
      </c>
      <c r="D193" s="306" t="s">
        <v>194</v>
      </c>
      <c r="E193" s="307"/>
      <c r="F193" s="308">
        <f>IF(_xlfn.XLOOKUP(D193,'WTG PH-III'!$D$5:$D$198,'WTG PH-III'!$BV$5:$BV$198,0,0,1)&gt;0,_xlfn.XLOOKUP(D193,'WTG PH-III'!$D$5:$D$198,'WTG PH-III'!$BV$5:$BV$198,0,0,1),"")</f>
        <v>46046</v>
      </c>
      <c r="G193" s="307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7"/>
      <c r="S193" s="208"/>
    </row>
    <row r="194" spans="1:19" hidden="1" x14ac:dyDescent="0.25">
      <c r="A194" s="306">
        <f t="shared" si="4"/>
        <v>193</v>
      </c>
      <c r="B194" s="306" t="s">
        <v>215</v>
      </c>
      <c r="C194" s="306" t="s">
        <v>209</v>
      </c>
      <c r="D194" s="306" t="s">
        <v>195</v>
      </c>
      <c r="E194" s="307"/>
      <c r="F194" s="308" t="str">
        <f>IF(_xlfn.XLOOKUP(D194,'WTG PH-III'!$D$5:$D$198,'WTG PH-III'!$BV$5:$BV$198,0,0,1)&gt;0,_xlfn.XLOOKUP(D194,'WTG PH-III'!$D$5:$D$198,'WTG PH-III'!$BV$5:$BV$198,0,0,1),"")</f>
        <v/>
      </c>
      <c r="G194" s="307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7"/>
      <c r="S194" s="208"/>
    </row>
    <row r="195" spans="1:19" hidden="1" x14ac:dyDescent="0.25">
      <c r="A195" s="306">
        <f t="shared" si="4"/>
        <v>194</v>
      </c>
      <c r="B195" s="306" t="s">
        <v>215</v>
      </c>
      <c r="C195" s="306" t="s">
        <v>209</v>
      </c>
      <c r="D195" s="306" t="s">
        <v>196</v>
      </c>
      <c r="E195" s="307"/>
      <c r="F195" s="308" t="str">
        <f>IF(_xlfn.XLOOKUP(D195,'WTG PH-III'!$D$5:$D$198,'WTG PH-III'!$BV$5:$BV$198,0,0,1)&gt;0,_xlfn.XLOOKUP(D195,'WTG PH-III'!$D$5:$D$198,'WTG PH-III'!$BV$5:$BV$198,0,0,1),"")</f>
        <v/>
      </c>
      <c r="G195" s="307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7"/>
      <c r="S195" s="208"/>
    </row>
    <row r="196" spans="1:19" x14ac:dyDescent="0.25">
      <c r="A196" s="306"/>
      <c r="B196" s="306" t="s">
        <v>35</v>
      </c>
      <c r="C196" s="306" t="s">
        <v>1980</v>
      </c>
      <c r="D196" s="306" t="s">
        <v>2003</v>
      </c>
      <c r="E196" s="307" t="s">
        <v>1349</v>
      </c>
      <c r="F196" s="308"/>
      <c r="G196" s="307" t="s">
        <v>390</v>
      </c>
      <c r="H196" s="308">
        <v>46076</v>
      </c>
      <c r="I196" s="308">
        <v>46078</v>
      </c>
      <c r="J196" s="308"/>
      <c r="K196" s="308"/>
      <c r="L196" s="308"/>
      <c r="M196" s="308"/>
      <c r="N196" s="308"/>
      <c r="O196" s="308"/>
      <c r="P196" s="308"/>
      <c r="Q196" s="308"/>
      <c r="R196" s="480" t="s">
        <v>2372</v>
      </c>
      <c r="S196" s="208"/>
    </row>
    <row r="197" spans="1:19" x14ac:dyDescent="0.25">
      <c r="S197" s="208"/>
    </row>
    <row r="201" spans="1:19" x14ac:dyDescent="0.2">
      <c r="R201" s="523"/>
    </row>
  </sheetData>
  <autoFilter ref="A1:U196" xr:uid="{1C08C2A5-3EB3-4011-B3CA-862DA554BF6C}">
    <filterColumn colId="17">
      <customFilters>
        <customFilter operator="notEqual" val=" "/>
      </customFilters>
    </filterColumn>
  </autoFilter>
  <conditionalFormatting sqref="D66:D77 D2:D64 D79:D196">
    <cfRule type="duplicateValues" dxfId="84" priority="1992"/>
  </conditionalFormatting>
  <conditionalFormatting sqref="D78 D65">
    <cfRule type="duplicateValues" dxfId="83" priority="8"/>
    <cfRule type="duplicateValues" dxfId="82" priority="9"/>
    <cfRule type="duplicateValues" dxfId="81" priority="10"/>
    <cfRule type="duplicateValues" dxfId="80" priority="11"/>
  </conditionalFormatting>
  <conditionalFormatting sqref="D133:D134 D127 D112 D119 D100 D88 D74 D58 D32:D33 D2:D6 D39 D43 D46">
    <cfRule type="duplicateValues" dxfId="79" priority="2789"/>
    <cfRule type="duplicateValues" dxfId="78" priority="2790"/>
    <cfRule type="duplicateValues" dxfId="77" priority="2791"/>
  </conditionalFormatting>
  <conditionalFormatting sqref="D135:D196 D75:D77 D79:D87 D89:D99 D101:D111 D113:D118 D66:D73 D59:D64 D47:D57 D44:D45 D34:D38 D40:D42 D7:D31 D128:D132 D120:D126">
    <cfRule type="duplicateValues" dxfId="76" priority="3112"/>
    <cfRule type="duplicateValues" dxfId="75" priority="3113"/>
    <cfRule type="duplicateValues" dxfId="74" priority="3114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4CEB-12C8-49BB-A520-6F98E47543FB}">
  <sheetPr codeName="Sheet9"/>
  <dimension ref="A1:PL317"/>
  <sheetViews>
    <sheetView zoomScale="81" zoomScaleNormal="85" workbookViewId="0">
      <pane xSplit="5" ySplit="5" topLeftCell="PF109" activePane="bottomRight" state="frozen"/>
      <selection pane="topRight" activeCell="F1" sqref="F1"/>
      <selection pane="bottomLeft" activeCell="A6" sqref="A6"/>
      <selection pane="bottomRight" activeCell="PL140" sqref="PL140"/>
    </sheetView>
  </sheetViews>
  <sheetFormatPr defaultColWidth="5.7109375" defaultRowHeight="15" outlineLevelCol="1" x14ac:dyDescent="0.25"/>
  <cols>
    <col min="1" max="1" width="4.28515625" style="14" customWidth="1"/>
    <col min="2" max="2" width="46.42578125" style="14" customWidth="1"/>
    <col min="3" max="3" width="15" style="14" bestFit="1" customWidth="1"/>
    <col min="4" max="4" width="13.7109375" style="14" bestFit="1" customWidth="1"/>
    <col min="5" max="5" width="26" style="14" bestFit="1" customWidth="1"/>
    <col min="6" max="6" width="7" style="14" hidden="1" customWidth="1" outlineLevel="1"/>
    <col min="7" max="7" width="7.140625" style="14" hidden="1" customWidth="1" outlineLevel="1"/>
    <col min="8" max="8" width="6.85546875" style="14" hidden="1" customWidth="1" outlineLevel="1"/>
    <col min="9" max="9" width="7.28515625" style="14" hidden="1" customWidth="1" outlineLevel="1"/>
    <col min="10" max="10" width="6.85546875" style="14" hidden="1" customWidth="1" outlineLevel="1"/>
    <col min="11" max="11" width="6.28515625" style="14" hidden="1" customWidth="1" outlineLevel="1"/>
    <col min="12" max="13" width="7.140625" style="14" hidden="1" customWidth="1" outlineLevel="1"/>
    <col min="14" max="14" width="7" style="14" hidden="1" customWidth="1" outlineLevel="1"/>
    <col min="15" max="16" width="7.140625" style="14" hidden="1" customWidth="1" outlineLevel="1"/>
    <col min="17" max="17" width="6.7109375" style="14" hidden="1" customWidth="1" outlineLevel="1"/>
    <col min="18" max="18" width="7" style="14" hidden="1" customWidth="1" outlineLevel="1"/>
    <col min="19" max="19" width="7.140625" style="14" hidden="1" customWidth="1" outlineLevel="1"/>
    <col min="20" max="20" width="6.85546875" style="14" hidden="1" customWidth="1" outlineLevel="1"/>
    <col min="21" max="21" width="7.28515625" style="14" hidden="1" customWidth="1" outlineLevel="1"/>
    <col min="22" max="36" width="5.7109375" style="14" hidden="1" customWidth="1" outlineLevel="1"/>
    <col min="37" max="37" width="5.7109375" style="14" customWidth="1" collapsed="1"/>
    <col min="38" max="64" width="5.7109375" style="14" hidden="1" customWidth="1" outlineLevel="1"/>
    <col min="65" max="65" width="5.7109375" style="14" collapsed="1"/>
    <col min="66" max="83" width="5.7109375" style="14" hidden="1" customWidth="1" outlineLevel="1"/>
    <col min="84" max="95" width="5.5703125" style="14" hidden="1" customWidth="1" outlineLevel="1"/>
    <col min="96" max="96" width="5.5703125" style="14" customWidth="1" collapsed="1"/>
    <col min="97" max="125" width="5.5703125" style="14" hidden="1" customWidth="1" outlineLevel="1"/>
    <col min="126" max="126" width="5.5703125" style="14" customWidth="1" collapsed="1"/>
    <col min="127" max="156" width="5.5703125" style="14" hidden="1" customWidth="1" outlineLevel="1"/>
    <col min="157" max="157" width="5.5703125" style="14" customWidth="1" collapsed="1"/>
    <col min="158" max="165" width="5.5703125" style="14" hidden="1" customWidth="1" outlineLevel="1"/>
    <col min="166" max="166" width="6.85546875" style="14" hidden="1" customWidth="1" outlineLevel="1"/>
    <col min="167" max="168" width="6.42578125" style="14" hidden="1" customWidth="1" outlineLevel="1"/>
    <col min="169" max="170" width="5.5703125" style="14" hidden="1" customWidth="1" outlineLevel="1"/>
    <col min="171" max="186" width="7.42578125" style="14" hidden="1" customWidth="1" outlineLevel="1"/>
    <col min="187" max="187" width="7.42578125" style="14" customWidth="1" collapsed="1"/>
    <col min="188" max="217" width="7.42578125" style="14" customWidth="1" outlineLevel="1"/>
    <col min="218" max="218" width="7.42578125" style="14" customWidth="1"/>
    <col min="219" max="248" width="7.42578125" style="14" customWidth="1" outlineLevel="1"/>
    <col min="249" max="249" width="7.42578125" style="14" customWidth="1"/>
    <col min="250" max="274" width="7.42578125" style="14" customWidth="1" outlineLevel="1"/>
    <col min="275" max="275" width="7.42578125" style="71" customWidth="1" outlineLevel="1" collapsed="1"/>
    <col min="276" max="278" width="7.42578125" style="71" customWidth="1" outlineLevel="1"/>
    <col min="279" max="279" width="7.42578125" style="71" customWidth="1"/>
    <col min="280" max="286" width="5.42578125" style="71" customWidth="1" outlineLevel="1"/>
    <col min="287" max="287" width="6.85546875" style="71" customWidth="1" outlineLevel="1"/>
    <col min="288" max="288" width="6.85546875" style="71" customWidth="1"/>
    <col min="289" max="389" width="6.85546875" style="71" customWidth="1" collapsed="1"/>
    <col min="390" max="409" width="6.85546875" style="71" customWidth="1"/>
    <col min="410" max="428" width="6.85546875" style="556" customWidth="1"/>
    <col min="429" max="16375" width="5.7109375" style="14"/>
    <col min="16376" max="16376" width="5.7109375" style="14" bestFit="1"/>
    <col min="16377" max="16384" width="5.7109375" style="14"/>
  </cols>
  <sheetData>
    <row r="1" spans="1:428" ht="24" customHeight="1" x14ac:dyDescent="0.25">
      <c r="A1" s="877" t="s">
        <v>1366</v>
      </c>
      <c r="B1" s="877"/>
      <c r="C1" s="877"/>
      <c r="D1" s="877"/>
      <c r="E1" s="877"/>
    </row>
    <row r="2" spans="1:428" s="15" customFormat="1" ht="66.75" customHeight="1" x14ac:dyDescent="0.25">
      <c r="A2" s="879" t="s">
        <v>527</v>
      </c>
      <c r="B2" s="879" t="s">
        <v>1367</v>
      </c>
      <c r="C2" s="879" t="s">
        <v>1368</v>
      </c>
      <c r="D2" s="879" t="s">
        <v>1369</v>
      </c>
      <c r="E2" s="199" t="s">
        <v>1370</v>
      </c>
      <c r="F2" s="200">
        <v>45658</v>
      </c>
      <c r="G2" s="200">
        <f>F2+1</f>
        <v>45659</v>
      </c>
      <c r="H2" s="200">
        <f t="shared" ref="H2:BR2" si="0">G2+1</f>
        <v>45660</v>
      </c>
      <c r="I2" s="200">
        <f t="shared" si="0"/>
        <v>45661</v>
      </c>
      <c r="J2" s="200">
        <f t="shared" si="0"/>
        <v>45662</v>
      </c>
      <c r="K2" s="200">
        <f t="shared" si="0"/>
        <v>45663</v>
      </c>
      <c r="L2" s="200">
        <f t="shared" si="0"/>
        <v>45664</v>
      </c>
      <c r="M2" s="200">
        <f t="shared" si="0"/>
        <v>45665</v>
      </c>
      <c r="N2" s="200">
        <f t="shared" si="0"/>
        <v>45666</v>
      </c>
      <c r="O2" s="200">
        <f t="shared" si="0"/>
        <v>45667</v>
      </c>
      <c r="P2" s="200">
        <f t="shared" si="0"/>
        <v>45668</v>
      </c>
      <c r="Q2" s="200">
        <f t="shared" si="0"/>
        <v>45669</v>
      </c>
      <c r="R2" s="200">
        <f t="shared" si="0"/>
        <v>45670</v>
      </c>
      <c r="S2" s="200">
        <f t="shared" si="0"/>
        <v>45671</v>
      </c>
      <c r="T2" s="200">
        <f t="shared" si="0"/>
        <v>45672</v>
      </c>
      <c r="U2" s="200">
        <f t="shared" si="0"/>
        <v>45673</v>
      </c>
      <c r="V2" s="200">
        <f t="shared" si="0"/>
        <v>45674</v>
      </c>
      <c r="W2" s="200">
        <f t="shared" si="0"/>
        <v>45675</v>
      </c>
      <c r="X2" s="200">
        <f t="shared" si="0"/>
        <v>45676</v>
      </c>
      <c r="Y2" s="200">
        <f t="shared" si="0"/>
        <v>45677</v>
      </c>
      <c r="Z2" s="200">
        <f t="shared" si="0"/>
        <v>45678</v>
      </c>
      <c r="AA2" s="200">
        <f t="shared" si="0"/>
        <v>45679</v>
      </c>
      <c r="AB2" s="200">
        <f t="shared" si="0"/>
        <v>45680</v>
      </c>
      <c r="AC2" s="200">
        <f t="shared" si="0"/>
        <v>45681</v>
      </c>
      <c r="AD2" s="200">
        <f t="shared" si="0"/>
        <v>45682</v>
      </c>
      <c r="AE2" s="200">
        <f t="shared" si="0"/>
        <v>45683</v>
      </c>
      <c r="AF2" s="200">
        <f t="shared" si="0"/>
        <v>45684</v>
      </c>
      <c r="AG2" s="200">
        <f t="shared" si="0"/>
        <v>45685</v>
      </c>
      <c r="AH2" s="200">
        <f t="shared" si="0"/>
        <v>45686</v>
      </c>
      <c r="AI2" s="200">
        <f t="shared" si="0"/>
        <v>45687</v>
      </c>
      <c r="AJ2" s="200">
        <f t="shared" si="0"/>
        <v>45688</v>
      </c>
      <c r="AK2" s="200">
        <f t="shared" si="0"/>
        <v>45689</v>
      </c>
      <c r="AL2" s="200">
        <f t="shared" si="0"/>
        <v>45690</v>
      </c>
      <c r="AM2" s="200">
        <f t="shared" si="0"/>
        <v>45691</v>
      </c>
      <c r="AN2" s="200">
        <f t="shared" si="0"/>
        <v>45692</v>
      </c>
      <c r="AO2" s="200">
        <f t="shared" si="0"/>
        <v>45693</v>
      </c>
      <c r="AP2" s="200">
        <f t="shared" si="0"/>
        <v>45694</v>
      </c>
      <c r="AQ2" s="200">
        <f t="shared" si="0"/>
        <v>45695</v>
      </c>
      <c r="AR2" s="200">
        <f>AQ2+1</f>
        <v>45696</v>
      </c>
      <c r="AS2" s="200">
        <f t="shared" si="0"/>
        <v>45697</v>
      </c>
      <c r="AT2" s="200">
        <f t="shared" si="0"/>
        <v>45698</v>
      </c>
      <c r="AU2" s="200">
        <f t="shared" si="0"/>
        <v>45699</v>
      </c>
      <c r="AV2" s="200">
        <f t="shared" si="0"/>
        <v>45700</v>
      </c>
      <c r="AW2" s="200">
        <f t="shared" si="0"/>
        <v>45701</v>
      </c>
      <c r="AX2" s="200">
        <f t="shared" si="0"/>
        <v>45702</v>
      </c>
      <c r="AY2" s="200">
        <f t="shared" si="0"/>
        <v>45703</v>
      </c>
      <c r="AZ2" s="200">
        <f t="shared" si="0"/>
        <v>45704</v>
      </c>
      <c r="BA2" s="200">
        <f t="shared" si="0"/>
        <v>45705</v>
      </c>
      <c r="BB2" s="200">
        <f t="shared" si="0"/>
        <v>45706</v>
      </c>
      <c r="BC2" s="200">
        <f t="shared" si="0"/>
        <v>45707</v>
      </c>
      <c r="BD2" s="200">
        <f t="shared" si="0"/>
        <v>45708</v>
      </c>
      <c r="BE2" s="200">
        <f t="shared" si="0"/>
        <v>45709</v>
      </c>
      <c r="BF2" s="200">
        <f t="shared" si="0"/>
        <v>45710</v>
      </c>
      <c r="BG2" s="200">
        <f t="shared" si="0"/>
        <v>45711</v>
      </c>
      <c r="BH2" s="200">
        <f t="shared" si="0"/>
        <v>45712</v>
      </c>
      <c r="BI2" s="200">
        <f t="shared" si="0"/>
        <v>45713</v>
      </c>
      <c r="BJ2" s="200">
        <f t="shared" si="0"/>
        <v>45714</v>
      </c>
      <c r="BK2" s="200">
        <f t="shared" si="0"/>
        <v>45715</v>
      </c>
      <c r="BL2" s="200">
        <f t="shared" si="0"/>
        <v>45716</v>
      </c>
      <c r="BM2" s="200">
        <f t="shared" si="0"/>
        <v>45717</v>
      </c>
      <c r="BN2" s="200">
        <f t="shared" si="0"/>
        <v>45718</v>
      </c>
      <c r="BO2" s="200">
        <f t="shared" si="0"/>
        <v>45719</v>
      </c>
      <c r="BP2" s="200">
        <f t="shared" si="0"/>
        <v>45720</v>
      </c>
      <c r="BQ2" s="200">
        <f t="shared" si="0"/>
        <v>45721</v>
      </c>
      <c r="BR2" s="200">
        <f t="shared" si="0"/>
        <v>45722</v>
      </c>
      <c r="BS2" s="200">
        <f t="shared" ref="BS2" si="1">BR2+1</f>
        <v>45723</v>
      </c>
      <c r="BT2" s="200">
        <f t="shared" ref="BT2" si="2">BS2+1</f>
        <v>45724</v>
      </c>
      <c r="BU2" s="200">
        <f t="shared" ref="BU2" si="3">BT2+1</f>
        <v>45725</v>
      </c>
      <c r="BV2" s="200">
        <f t="shared" ref="BV2:CA2" si="4">BU2+1</f>
        <v>45726</v>
      </c>
      <c r="BW2" s="200">
        <f t="shared" si="4"/>
        <v>45727</v>
      </c>
      <c r="BX2" s="200">
        <f t="shared" si="4"/>
        <v>45728</v>
      </c>
      <c r="BY2" s="200">
        <f t="shared" si="4"/>
        <v>45729</v>
      </c>
      <c r="BZ2" s="200">
        <f t="shared" si="4"/>
        <v>45730</v>
      </c>
      <c r="CA2" s="200">
        <f t="shared" si="4"/>
        <v>45731</v>
      </c>
      <c r="CB2" s="200">
        <f t="shared" ref="CB2" si="5">CA2+1</f>
        <v>45732</v>
      </c>
      <c r="CC2" s="200">
        <f t="shared" ref="CC2:CG2" si="6">CB2+1</f>
        <v>45733</v>
      </c>
      <c r="CD2" s="200">
        <f t="shared" si="6"/>
        <v>45734</v>
      </c>
      <c r="CE2" s="200">
        <f t="shared" si="6"/>
        <v>45735</v>
      </c>
      <c r="CF2" s="200">
        <f t="shared" si="6"/>
        <v>45736</v>
      </c>
      <c r="CG2" s="200">
        <f t="shared" si="6"/>
        <v>45737</v>
      </c>
      <c r="CH2" s="200">
        <f t="shared" ref="CH2:CN2" si="7">CG2+1</f>
        <v>45738</v>
      </c>
      <c r="CI2" s="200">
        <f t="shared" si="7"/>
        <v>45739</v>
      </c>
      <c r="CJ2" s="200">
        <f t="shared" si="7"/>
        <v>45740</v>
      </c>
      <c r="CK2" s="200">
        <f t="shared" si="7"/>
        <v>45741</v>
      </c>
      <c r="CL2" s="200">
        <f t="shared" si="7"/>
        <v>45742</v>
      </c>
      <c r="CM2" s="200">
        <f t="shared" si="7"/>
        <v>45743</v>
      </c>
      <c r="CN2" s="200">
        <f t="shared" si="7"/>
        <v>45744</v>
      </c>
      <c r="CO2" s="200">
        <f t="shared" ref="CO2:CY2" si="8">CN2+1</f>
        <v>45745</v>
      </c>
      <c r="CP2" s="200">
        <f t="shared" si="8"/>
        <v>45746</v>
      </c>
      <c r="CQ2" s="200">
        <f t="shared" si="8"/>
        <v>45747</v>
      </c>
      <c r="CR2" s="200">
        <f t="shared" si="8"/>
        <v>45748</v>
      </c>
      <c r="CS2" s="200">
        <f t="shared" si="8"/>
        <v>45749</v>
      </c>
      <c r="CT2" s="200">
        <f t="shared" si="8"/>
        <v>45750</v>
      </c>
      <c r="CU2" s="200">
        <f t="shared" si="8"/>
        <v>45751</v>
      </c>
      <c r="CV2" s="200">
        <f t="shared" si="8"/>
        <v>45752</v>
      </c>
      <c r="CW2" s="200">
        <f t="shared" si="8"/>
        <v>45753</v>
      </c>
      <c r="CX2" s="200">
        <f t="shared" si="8"/>
        <v>45754</v>
      </c>
      <c r="CY2" s="200">
        <f t="shared" si="8"/>
        <v>45755</v>
      </c>
      <c r="CZ2" s="200">
        <f t="shared" ref="CZ2:DI2" si="9">CY2+1</f>
        <v>45756</v>
      </c>
      <c r="DA2" s="200">
        <f t="shared" si="9"/>
        <v>45757</v>
      </c>
      <c r="DB2" s="200">
        <f t="shared" si="9"/>
        <v>45758</v>
      </c>
      <c r="DC2" s="200">
        <f t="shared" si="9"/>
        <v>45759</v>
      </c>
      <c r="DD2" s="200">
        <f t="shared" si="9"/>
        <v>45760</v>
      </c>
      <c r="DE2" s="200">
        <f t="shared" si="9"/>
        <v>45761</v>
      </c>
      <c r="DF2" s="200">
        <f t="shared" si="9"/>
        <v>45762</v>
      </c>
      <c r="DG2" s="200">
        <f t="shared" si="9"/>
        <v>45763</v>
      </c>
      <c r="DH2" s="200">
        <f t="shared" si="9"/>
        <v>45764</v>
      </c>
      <c r="DI2" s="200">
        <f t="shared" si="9"/>
        <v>45765</v>
      </c>
      <c r="DJ2" s="200">
        <f t="shared" ref="DJ2:EV2" si="10">DI2+1</f>
        <v>45766</v>
      </c>
      <c r="DK2" s="200">
        <f t="shared" si="10"/>
        <v>45767</v>
      </c>
      <c r="DL2" s="200">
        <f t="shared" si="10"/>
        <v>45768</v>
      </c>
      <c r="DM2" s="200">
        <f t="shared" si="10"/>
        <v>45769</v>
      </c>
      <c r="DN2" s="200">
        <f t="shared" si="10"/>
        <v>45770</v>
      </c>
      <c r="DO2" s="200">
        <f t="shared" si="10"/>
        <v>45771</v>
      </c>
      <c r="DP2" s="200">
        <f t="shared" si="10"/>
        <v>45772</v>
      </c>
      <c r="DQ2" s="200">
        <f t="shared" si="10"/>
        <v>45773</v>
      </c>
      <c r="DR2" s="200">
        <f t="shared" si="10"/>
        <v>45774</v>
      </c>
      <c r="DS2" s="200">
        <f t="shared" si="10"/>
        <v>45775</v>
      </c>
      <c r="DT2" s="200">
        <f t="shared" si="10"/>
        <v>45776</v>
      </c>
      <c r="DU2" s="200">
        <f t="shared" si="10"/>
        <v>45777</v>
      </c>
      <c r="DV2" s="200">
        <f t="shared" si="10"/>
        <v>45778</v>
      </c>
      <c r="DW2" s="200">
        <f t="shared" si="10"/>
        <v>45779</v>
      </c>
      <c r="DX2" s="200">
        <f t="shared" si="10"/>
        <v>45780</v>
      </c>
      <c r="DY2" s="200">
        <f t="shared" si="10"/>
        <v>45781</v>
      </c>
      <c r="DZ2" s="200">
        <f t="shared" si="10"/>
        <v>45782</v>
      </c>
      <c r="EA2" s="200">
        <f t="shared" si="10"/>
        <v>45783</v>
      </c>
      <c r="EB2" s="200">
        <f t="shared" si="10"/>
        <v>45784</v>
      </c>
      <c r="EC2" s="200">
        <f t="shared" si="10"/>
        <v>45785</v>
      </c>
      <c r="ED2" s="200">
        <f t="shared" si="10"/>
        <v>45786</v>
      </c>
      <c r="EE2" s="200">
        <f t="shared" si="10"/>
        <v>45787</v>
      </c>
      <c r="EF2" s="200">
        <f t="shared" si="10"/>
        <v>45788</v>
      </c>
      <c r="EG2" s="200">
        <f t="shared" si="10"/>
        <v>45789</v>
      </c>
      <c r="EH2" s="200">
        <f t="shared" si="10"/>
        <v>45790</v>
      </c>
      <c r="EI2" s="200">
        <f t="shared" si="10"/>
        <v>45791</v>
      </c>
      <c r="EJ2" s="200">
        <f t="shared" si="10"/>
        <v>45792</v>
      </c>
      <c r="EK2" s="200">
        <f t="shared" si="10"/>
        <v>45793</v>
      </c>
      <c r="EL2" s="200">
        <f t="shared" si="10"/>
        <v>45794</v>
      </c>
      <c r="EM2" s="200">
        <f t="shared" si="10"/>
        <v>45795</v>
      </c>
      <c r="EN2" s="200">
        <f t="shared" si="10"/>
        <v>45796</v>
      </c>
      <c r="EO2" s="200">
        <f t="shared" si="10"/>
        <v>45797</v>
      </c>
      <c r="EP2" s="200">
        <f t="shared" si="10"/>
        <v>45798</v>
      </c>
      <c r="EQ2" s="200">
        <f t="shared" si="10"/>
        <v>45799</v>
      </c>
      <c r="ER2" s="200">
        <f t="shared" si="10"/>
        <v>45800</v>
      </c>
      <c r="ES2" s="200">
        <f t="shared" si="10"/>
        <v>45801</v>
      </c>
      <c r="ET2" s="200">
        <f t="shared" si="10"/>
        <v>45802</v>
      </c>
      <c r="EU2" s="200">
        <f t="shared" si="10"/>
        <v>45803</v>
      </c>
      <c r="EV2" s="200">
        <f t="shared" si="10"/>
        <v>45804</v>
      </c>
      <c r="EW2" s="200">
        <f t="shared" ref="EW2:GO2" si="11">EV2+1</f>
        <v>45805</v>
      </c>
      <c r="EX2" s="200">
        <f t="shared" si="11"/>
        <v>45806</v>
      </c>
      <c r="EY2" s="200">
        <f t="shared" si="11"/>
        <v>45807</v>
      </c>
      <c r="EZ2" s="200">
        <f t="shared" si="11"/>
        <v>45808</v>
      </c>
      <c r="FA2" s="200">
        <f t="shared" si="11"/>
        <v>45809</v>
      </c>
      <c r="FB2" s="200">
        <f t="shared" si="11"/>
        <v>45810</v>
      </c>
      <c r="FC2" s="200">
        <f t="shared" si="11"/>
        <v>45811</v>
      </c>
      <c r="FD2" s="200">
        <f t="shared" si="11"/>
        <v>45812</v>
      </c>
      <c r="FE2" s="200">
        <f t="shared" si="11"/>
        <v>45813</v>
      </c>
      <c r="FF2" s="200">
        <f t="shared" si="11"/>
        <v>45814</v>
      </c>
      <c r="FG2" s="200">
        <f t="shared" si="11"/>
        <v>45815</v>
      </c>
      <c r="FH2" s="200">
        <f t="shared" si="11"/>
        <v>45816</v>
      </c>
      <c r="FI2" s="200">
        <f t="shared" si="11"/>
        <v>45817</v>
      </c>
      <c r="FJ2" s="200">
        <f t="shared" si="11"/>
        <v>45818</v>
      </c>
      <c r="FK2" s="200">
        <f t="shared" si="11"/>
        <v>45819</v>
      </c>
      <c r="FL2" s="200">
        <f t="shared" si="11"/>
        <v>45820</v>
      </c>
      <c r="FM2" s="200">
        <f t="shared" si="11"/>
        <v>45821</v>
      </c>
      <c r="FN2" s="200">
        <f t="shared" si="11"/>
        <v>45822</v>
      </c>
      <c r="FO2" s="200">
        <f t="shared" si="11"/>
        <v>45823</v>
      </c>
      <c r="FP2" s="200">
        <f t="shared" si="11"/>
        <v>45824</v>
      </c>
      <c r="FQ2" s="200">
        <f t="shared" si="11"/>
        <v>45825</v>
      </c>
      <c r="FR2" s="200">
        <f t="shared" si="11"/>
        <v>45826</v>
      </c>
      <c r="FS2" s="200">
        <f t="shared" si="11"/>
        <v>45827</v>
      </c>
      <c r="FT2" s="200">
        <f t="shared" si="11"/>
        <v>45828</v>
      </c>
      <c r="FU2" s="200">
        <f t="shared" si="11"/>
        <v>45829</v>
      </c>
      <c r="FV2" s="200">
        <f t="shared" si="11"/>
        <v>45830</v>
      </c>
      <c r="FW2" s="200">
        <f t="shared" si="11"/>
        <v>45831</v>
      </c>
      <c r="FX2" s="200">
        <f t="shared" si="11"/>
        <v>45832</v>
      </c>
      <c r="FY2" s="200">
        <f t="shared" si="11"/>
        <v>45833</v>
      </c>
      <c r="FZ2" s="200">
        <f t="shared" si="11"/>
        <v>45834</v>
      </c>
      <c r="GA2" s="200">
        <f t="shared" si="11"/>
        <v>45835</v>
      </c>
      <c r="GB2" s="200">
        <f t="shared" si="11"/>
        <v>45836</v>
      </c>
      <c r="GC2" s="200">
        <f t="shared" si="11"/>
        <v>45837</v>
      </c>
      <c r="GD2" s="200">
        <f t="shared" si="11"/>
        <v>45838</v>
      </c>
      <c r="GE2" s="200">
        <f t="shared" si="11"/>
        <v>45839</v>
      </c>
      <c r="GF2" s="200">
        <f t="shared" si="11"/>
        <v>45840</v>
      </c>
      <c r="GG2" s="200">
        <f t="shared" si="11"/>
        <v>45841</v>
      </c>
      <c r="GH2" s="200">
        <f t="shared" si="11"/>
        <v>45842</v>
      </c>
      <c r="GI2" s="200">
        <f t="shared" si="11"/>
        <v>45843</v>
      </c>
      <c r="GJ2" s="200">
        <f t="shared" si="11"/>
        <v>45844</v>
      </c>
      <c r="GK2" s="200">
        <f t="shared" si="11"/>
        <v>45845</v>
      </c>
      <c r="GL2" s="200">
        <f t="shared" si="11"/>
        <v>45846</v>
      </c>
      <c r="GM2" s="200">
        <f t="shared" si="11"/>
        <v>45847</v>
      </c>
      <c r="GN2" s="200">
        <f t="shared" si="11"/>
        <v>45848</v>
      </c>
      <c r="GO2" s="200">
        <f t="shared" si="11"/>
        <v>45849</v>
      </c>
      <c r="GP2" s="200">
        <f t="shared" ref="GP2:HB2" si="12">GO2+1</f>
        <v>45850</v>
      </c>
      <c r="GQ2" s="200">
        <f t="shared" si="12"/>
        <v>45851</v>
      </c>
      <c r="GR2" s="200">
        <f t="shared" si="12"/>
        <v>45852</v>
      </c>
      <c r="GS2" s="200">
        <f t="shared" si="12"/>
        <v>45853</v>
      </c>
      <c r="GT2" s="200">
        <f t="shared" si="12"/>
        <v>45854</v>
      </c>
      <c r="GU2" s="200">
        <f t="shared" si="12"/>
        <v>45855</v>
      </c>
      <c r="GV2" s="200">
        <f t="shared" si="12"/>
        <v>45856</v>
      </c>
      <c r="GW2" s="200">
        <f t="shared" si="12"/>
        <v>45857</v>
      </c>
      <c r="GX2" s="200">
        <f t="shared" si="12"/>
        <v>45858</v>
      </c>
      <c r="GY2" s="200">
        <f t="shared" si="12"/>
        <v>45859</v>
      </c>
      <c r="GZ2" s="200">
        <f t="shared" si="12"/>
        <v>45860</v>
      </c>
      <c r="HA2" s="200">
        <f t="shared" si="12"/>
        <v>45861</v>
      </c>
      <c r="HB2" s="200">
        <f t="shared" si="12"/>
        <v>45862</v>
      </c>
      <c r="HC2" s="200">
        <f t="shared" ref="HC2:HJ2" si="13">HB2+1</f>
        <v>45863</v>
      </c>
      <c r="HD2" s="200">
        <f t="shared" si="13"/>
        <v>45864</v>
      </c>
      <c r="HE2" s="200">
        <f t="shared" si="13"/>
        <v>45865</v>
      </c>
      <c r="HF2" s="200">
        <f t="shared" si="13"/>
        <v>45866</v>
      </c>
      <c r="HG2" s="200">
        <f t="shared" si="13"/>
        <v>45867</v>
      </c>
      <c r="HH2" s="200">
        <f t="shared" si="13"/>
        <v>45868</v>
      </c>
      <c r="HI2" s="200">
        <f t="shared" si="13"/>
        <v>45869</v>
      </c>
      <c r="HJ2" s="200">
        <f t="shared" si="13"/>
        <v>45870</v>
      </c>
      <c r="HK2" s="200">
        <f t="shared" ref="HK2:IC2" si="14">HJ2+1</f>
        <v>45871</v>
      </c>
      <c r="HL2" s="200">
        <f t="shared" si="14"/>
        <v>45872</v>
      </c>
      <c r="HM2" s="200">
        <f t="shared" si="14"/>
        <v>45873</v>
      </c>
      <c r="HN2" s="200">
        <f t="shared" si="14"/>
        <v>45874</v>
      </c>
      <c r="HO2" s="200">
        <f t="shared" si="14"/>
        <v>45875</v>
      </c>
      <c r="HP2" s="200">
        <f t="shared" si="14"/>
        <v>45876</v>
      </c>
      <c r="HQ2" s="200">
        <f t="shared" si="14"/>
        <v>45877</v>
      </c>
      <c r="HR2" s="200">
        <f t="shared" si="14"/>
        <v>45878</v>
      </c>
      <c r="HS2" s="200">
        <f t="shared" si="14"/>
        <v>45879</v>
      </c>
      <c r="HT2" s="200">
        <f t="shared" si="14"/>
        <v>45880</v>
      </c>
      <c r="HU2" s="200">
        <f t="shared" si="14"/>
        <v>45881</v>
      </c>
      <c r="HV2" s="200">
        <f t="shared" si="14"/>
        <v>45882</v>
      </c>
      <c r="HW2" s="200">
        <f t="shared" si="14"/>
        <v>45883</v>
      </c>
      <c r="HX2" s="200">
        <f t="shared" si="14"/>
        <v>45884</v>
      </c>
      <c r="HY2" s="200">
        <f t="shared" si="14"/>
        <v>45885</v>
      </c>
      <c r="HZ2" s="200">
        <f t="shared" si="14"/>
        <v>45886</v>
      </c>
      <c r="IA2" s="200">
        <f t="shared" si="14"/>
        <v>45887</v>
      </c>
      <c r="IB2" s="200">
        <f t="shared" si="14"/>
        <v>45888</v>
      </c>
      <c r="IC2" s="200">
        <f t="shared" si="14"/>
        <v>45889</v>
      </c>
      <c r="ID2" s="200">
        <f t="shared" ref="ID2:IJ2" si="15">IC2+1</f>
        <v>45890</v>
      </c>
      <c r="IE2" s="200">
        <f t="shared" si="15"/>
        <v>45891</v>
      </c>
      <c r="IF2" s="200">
        <f t="shared" si="15"/>
        <v>45892</v>
      </c>
      <c r="IG2" s="200">
        <f t="shared" si="15"/>
        <v>45893</v>
      </c>
      <c r="IH2" s="200">
        <f t="shared" si="15"/>
        <v>45894</v>
      </c>
      <c r="II2" s="200">
        <f t="shared" si="15"/>
        <v>45895</v>
      </c>
      <c r="IJ2" s="200">
        <f t="shared" si="15"/>
        <v>45896</v>
      </c>
      <c r="IK2" s="200">
        <f t="shared" ref="IK2:IU2" si="16">IJ2+1</f>
        <v>45897</v>
      </c>
      <c r="IL2" s="200">
        <f t="shared" si="16"/>
        <v>45898</v>
      </c>
      <c r="IM2" s="200">
        <f t="shared" si="16"/>
        <v>45899</v>
      </c>
      <c r="IN2" s="200">
        <f t="shared" si="16"/>
        <v>45900</v>
      </c>
      <c r="IO2" s="200">
        <f t="shared" si="16"/>
        <v>45901</v>
      </c>
      <c r="IP2" s="200">
        <f t="shared" si="16"/>
        <v>45902</v>
      </c>
      <c r="IQ2" s="200">
        <f t="shared" si="16"/>
        <v>45903</v>
      </c>
      <c r="IR2" s="200">
        <f t="shared" si="16"/>
        <v>45904</v>
      </c>
      <c r="IS2" s="200">
        <f t="shared" si="16"/>
        <v>45905</v>
      </c>
      <c r="IT2" s="200">
        <f t="shared" si="16"/>
        <v>45906</v>
      </c>
      <c r="IU2" s="200">
        <f t="shared" si="16"/>
        <v>45907</v>
      </c>
      <c r="IV2" s="200">
        <f t="shared" ref="IV2:JB2" si="17">IU2+1</f>
        <v>45908</v>
      </c>
      <c r="IW2" s="200">
        <f t="shared" si="17"/>
        <v>45909</v>
      </c>
      <c r="IX2" s="200">
        <f t="shared" si="17"/>
        <v>45910</v>
      </c>
      <c r="IY2" s="200">
        <f t="shared" si="17"/>
        <v>45911</v>
      </c>
      <c r="IZ2" s="200">
        <f t="shared" si="17"/>
        <v>45912</v>
      </c>
      <c r="JA2" s="200">
        <f t="shared" si="17"/>
        <v>45913</v>
      </c>
      <c r="JB2" s="200">
        <f t="shared" si="17"/>
        <v>45914</v>
      </c>
      <c r="JC2" s="200">
        <f t="shared" ref="JC2:JI2" si="18">JB2+1</f>
        <v>45915</v>
      </c>
      <c r="JD2" s="200">
        <f t="shared" si="18"/>
        <v>45916</v>
      </c>
      <c r="JE2" s="200">
        <f t="shared" si="18"/>
        <v>45917</v>
      </c>
      <c r="JF2" s="200">
        <f t="shared" si="18"/>
        <v>45918</v>
      </c>
      <c r="JG2" s="200">
        <f t="shared" si="18"/>
        <v>45919</v>
      </c>
      <c r="JH2" s="200">
        <f t="shared" si="18"/>
        <v>45920</v>
      </c>
      <c r="JI2" s="200">
        <f t="shared" si="18"/>
        <v>45921</v>
      </c>
      <c r="JJ2" s="200">
        <f>JI2+1</f>
        <v>45922</v>
      </c>
      <c r="JK2" s="200">
        <f>JJ2+1</f>
        <v>45923</v>
      </c>
      <c r="JL2" s="200">
        <f>JK2+1</f>
        <v>45924</v>
      </c>
      <c r="JM2" s="200">
        <f>JL2+1</f>
        <v>45925</v>
      </c>
      <c r="JN2" s="200">
        <f>JM2+1</f>
        <v>45926</v>
      </c>
      <c r="JO2" s="200">
        <f t="shared" ref="JO2:JQ2" si="19">JN2+1</f>
        <v>45927</v>
      </c>
      <c r="JP2" s="200">
        <f t="shared" si="19"/>
        <v>45928</v>
      </c>
      <c r="JQ2" s="200">
        <f t="shared" si="19"/>
        <v>45929</v>
      </c>
      <c r="JR2" s="200">
        <f t="shared" ref="JR2" si="20">JQ2+1</f>
        <v>45930</v>
      </c>
      <c r="JS2" s="200">
        <f t="shared" ref="JS2:OA2" si="21">JR2+1</f>
        <v>45931</v>
      </c>
      <c r="JT2" s="200">
        <f t="shared" si="21"/>
        <v>45932</v>
      </c>
      <c r="JU2" s="200">
        <f t="shared" si="21"/>
        <v>45933</v>
      </c>
      <c r="JV2" s="200">
        <f t="shared" si="21"/>
        <v>45934</v>
      </c>
      <c r="JW2" s="200">
        <f t="shared" si="21"/>
        <v>45935</v>
      </c>
      <c r="JX2" s="200">
        <f t="shared" si="21"/>
        <v>45936</v>
      </c>
      <c r="JY2" s="200">
        <f t="shared" si="21"/>
        <v>45937</v>
      </c>
      <c r="JZ2" s="200">
        <f t="shared" si="21"/>
        <v>45938</v>
      </c>
      <c r="KA2" s="200">
        <f t="shared" si="21"/>
        <v>45939</v>
      </c>
      <c r="KB2" s="200">
        <f t="shared" si="21"/>
        <v>45940</v>
      </c>
      <c r="KC2" s="200">
        <f t="shared" si="21"/>
        <v>45941</v>
      </c>
      <c r="KD2" s="200">
        <f t="shared" si="21"/>
        <v>45942</v>
      </c>
      <c r="KE2" s="200">
        <f t="shared" si="21"/>
        <v>45943</v>
      </c>
      <c r="KF2" s="200">
        <f t="shared" si="21"/>
        <v>45944</v>
      </c>
      <c r="KG2" s="200">
        <f t="shared" si="21"/>
        <v>45945</v>
      </c>
      <c r="KH2" s="200">
        <f t="shared" si="21"/>
        <v>45946</v>
      </c>
      <c r="KI2" s="200">
        <f t="shared" si="21"/>
        <v>45947</v>
      </c>
      <c r="KJ2" s="200">
        <f t="shared" si="21"/>
        <v>45948</v>
      </c>
      <c r="KK2" s="200">
        <f t="shared" si="21"/>
        <v>45949</v>
      </c>
      <c r="KL2" s="200">
        <f t="shared" si="21"/>
        <v>45950</v>
      </c>
      <c r="KM2" s="200">
        <f t="shared" si="21"/>
        <v>45951</v>
      </c>
      <c r="KN2" s="200">
        <f t="shared" si="21"/>
        <v>45952</v>
      </c>
      <c r="KO2" s="200">
        <f t="shared" si="21"/>
        <v>45953</v>
      </c>
      <c r="KP2" s="200">
        <f t="shared" si="21"/>
        <v>45954</v>
      </c>
      <c r="KQ2" s="200">
        <f t="shared" si="21"/>
        <v>45955</v>
      </c>
      <c r="KR2" s="200">
        <f t="shared" si="21"/>
        <v>45956</v>
      </c>
      <c r="KS2" s="200">
        <f t="shared" si="21"/>
        <v>45957</v>
      </c>
      <c r="KT2" s="200">
        <f t="shared" si="21"/>
        <v>45958</v>
      </c>
      <c r="KU2" s="200">
        <f t="shared" si="21"/>
        <v>45959</v>
      </c>
      <c r="KV2" s="200">
        <f t="shared" si="21"/>
        <v>45960</v>
      </c>
      <c r="KW2" s="200">
        <f t="shared" si="21"/>
        <v>45961</v>
      </c>
      <c r="KX2" s="200">
        <f t="shared" si="21"/>
        <v>45962</v>
      </c>
      <c r="KY2" s="200">
        <f t="shared" si="21"/>
        <v>45963</v>
      </c>
      <c r="KZ2" s="200">
        <f t="shared" si="21"/>
        <v>45964</v>
      </c>
      <c r="LA2" s="200">
        <f t="shared" si="21"/>
        <v>45965</v>
      </c>
      <c r="LB2" s="200">
        <f t="shared" si="21"/>
        <v>45966</v>
      </c>
      <c r="LC2" s="200">
        <f t="shared" si="21"/>
        <v>45967</v>
      </c>
      <c r="LD2" s="200">
        <f t="shared" si="21"/>
        <v>45968</v>
      </c>
      <c r="LE2" s="200">
        <f t="shared" si="21"/>
        <v>45969</v>
      </c>
      <c r="LF2" s="200">
        <f t="shared" si="21"/>
        <v>45970</v>
      </c>
      <c r="LG2" s="200">
        <f t="shared" si="21"/>
        <v>45971</v>
      </c>
      <c r="LH2" s="200">
        <f t="shared" si="21"/>
        <v>45972</v>
      </c>
      <c r="LI2" s="200">
        <f t="shared" si="21"/>
        <v>45973</v>
      </c>
      <c r="LJ2" s="200">
        <f t="shared" si="21"/>
        <v>45974</v>
      </c>
      <c r="LK2" s="200">
        <f t="shared" si="21"/>
        <v>45975</v>
      </c>
      <c r="LL2" s="200">
        <f t="shared" si="21"/>
        <v>45976</v>
      </c>
      <c r="LM2" s="200">
        <f t="shared" si="21"/>
        <v>45977</v>
      </c>
      <c r="LN2" s="200">
        <f t="shared" si="21"/>
        <v>45978</v>
      </c>
      <c r="LO2" s="200">
        <f t="shared" si="21"/>
        <v>45979</v>
      </c>
      <c r="LP2" s="200">
        <f t="shared" si="21"/>
        <v>45980</v>
      </c>
      <c r="LQ2" s="200">
        <f t="shared" si="21"/>
        <v>45981</v>
      </c>
      <c r="LR2" s="200">
        <f t="shared" si="21"/>
        <v>45982</v>
      </c>
      <c r="LS2" s="200">
        <f t="shared" si="21"/>
        <v>45983</v>
      </c>
      <c r="LT2" s="200">
        <f t="shared" si="21"/>
        <v>45984</v>
      </c>
      <c r="LU2" s="200">
        <f t="shared" si="21"/>
        <v>45985</v>
      </c>
      <c r="LV2" s="200">
        <f t="shared" si="21"/>
        <v>45986</v>
      </c>
      <c r="LW2" s="200">
        <f t="shared" si="21"/>
        <v>45987</v>
      </c>
      <c r="LX2" s="200">
        <f t="shared" si="21"/>
        <v>45988</v>
      </c>
      <c r="LY2" s="200">
        <f t="shared" si="21"/>
        <v>45989</v>
      </c>
      <c r="LZ2" s="200">
        <f t="shared" si="21"/>
        <v>45990</v>
      </c>
      <c r="MA2" s="200">
        <f t="shared" si="21"/>
        <v>45991</v>
      </c>
      <c r="MB2" s="200">
        <f t="shared" si="21"/>
        <v>45992</v>
      </c>
      <c r="MC2" s="200">
        <f t="shared" si="21"/>
        <v>45993</v>
      </c>
      <c r="MD2" s="200">
        <f t="shared" si="21"/>
        <v>45994</v>
      </c>
      <c r="ME2" s="200">
        <f t="shared" si="21"/>
        <v>45995</v>
      </c>
      <c r="MF2" s="200">
        <f t="shared" si="21"/>
        <v>45996</v>
      </c>
      <c r="MG2" s="200">
        <f t="shared" si="21"/>
        <v>45997</v>
      </c>
      <c r="MH2" s="200">
        <f t="shared" si="21"/>
        <v>45998</v>
      </c>
      <c r="MI2" s="200">
        <f t="shared" si="21"/>
        <v>45999</v>
      </c>
      <c r="MJ2" s="200">
        <f t="shared" si="21"/>
        <v>46000</v>
      </c>
      <c r="MK2" s="200">
        <f t="shared" si="21"/>
        <v>46001</v>
      </c>
      <c r="ML2" s="200">
        <f t="shared" si="21"/>
        <v>46002</v>
      </c>
      <c r="MM2" s="200">
        <f t="shared" si="21"/>
        <v>46003</v>
      </c>
      <c r="MN2" s="200">
        <f t="shared" si="21"/>
        <v>46004</v>
      </c>
      <c r="MO2" s="200">
        <f t="shared" si="21"/>
        <v>46005</v>
      </c>
      <c r="MP2" s="200">
        <f t="shared" si="21"/>
        <v>46006</v>
      </c>
      <c r="MQ2" s="200">
        <f t="shared" si="21"/>
        <v>46007</v>
      </c>
      <c r="MR2" s="200">
        <f t="shared" si="21"/>
        <v>46008</v>
      </c>
      <c r="MS2" s="200">
        <f t="shared" si="21"/>
        <v>46009</v>
      </c>
      <c r="MT2" s="200">
        <f t="shared" si="21"/>
        <v>46010</v>
      </c>
      <c r="MU2" s="200">
        <f t="shared" si="21"/>
        <v>46011</v>
      </c>
      <c r="MV2" s="200">
        <f t="shared" si="21"/>
        <v>46012</v>
      </c>
      <c r="MW2" s="200">
        <f t="shared" si="21"/>
        <v>46013</v>
      </c>
      <c r="MX2" s="200">
        <f t="shared" si="21"/>
        <v>46014</v>
      </c>
      <c r="MY2" s="200">
        <f t="shared" si="21"/>
        <v>46015</v>
      </c>
      <c r="MZ2" s="200">
        <f t="shared" si="21"/>
        <v>46016</v>
      </c>
      <c r="NA2" s="200">
        <f t="shared" si="21"/>
        <v>46017</v>
      </c>
      <c r="NB2" s="200">
        <f t="shared" si="21"/>
        <v>46018</v>
      </c>
      <c r="NC2" s="200">
        <f t="shared" si="21"/>
        <v>46019</v>
      </c>
      <c r="ND2" s="200">
        <f t="shared" si="21"/>
        <v>46020</v>
      </c>
      <c r="NE2" s="200">
        <f t="shared" si="21"/>
        <v>46021</v>
      </c>
      <c r="NF2" s="200">
        <f t="shared" si="21"/>
        <v>46022</v>
      </c>
      <c r="NG2" s="200">
        <f t="shared" si="21"/>
        <v>46023</v>
      </c>
      <c r="NH2" s="200">
        <f t="shared" si="21"/>
        <v>46024</v>
      </c>
      <c r="NI2" s="200">
        <f t="shared" si="21"/>
        <v>46025</v>
      </c>
      <c r="NJ2" s="200">
        <f t="shared" si="21"/>
        <v>46026</v>
      </c>
      <c r="NK2" s="200">
        <f t="shared" si="21"/>
        <v>46027</v>
      </c>
      <c r="NL2" s="200">
        <f t="shared" si="21"/>
        <v>46028</v>
      </c>
      <c r="NM2" s="200">
        <f t="shared" si="21"/>
        <v>46029</v>
      </c>
      <c r="NN2" s="200">
        <f t="shared" si="21"/>
        <v>46030</v>
      </c>
      <c r="NO2" s="200">
        <f t="shared" si="21"/>
        <v>46031</v>
      </c>
      <c r="NP2" s="200">
        <f t="shared" si="21"/>
        <v>46032</v>
      </c>
      <c r="NQ2" s="200">
        <f t="shared" si="21"/>
        <v>46033</v>
      </c>
      <c r="NR2" s="200">
        <f t="shared" si="21"/>
        <v>46034</v>
      </c>
      <c r="NS2" s="200">
        <f t="shared" si="21"/>
        <v>46035</v>
      </c>
      <c r="NT2" s="200">
        <f t="shared" si="21"/>
        <v>46036</v>
      </c>
      <c r="NU2" s="200">
        <f t="shared" si="21"/>
        <v>46037</v>
      </c>
      <c r="NV2" s="200">
        <f t="shared" si="21"/>
        <v>46038</v>
      </c>
      <c r="NW2" s="200">
        <f t="shared" si="21"/>
        <v>46039</v>
      </c>
      <c r="NX2" s="200">
        <f t="shared" si="21"/>
        <v>46040</v>
      </c>
      <c r="NY2" s="200">
        <f t="shared" si="21"/>
        <v>46041</v>
      </c>
      <c r="NZ2" s="200">
        <f t="shared" si="21"/>
        <v>46042</v>
      </c>
      <c r="OA2" s="200">
        <f t="shared" si="21"/>
        <v>46043</v>
      </c>
      <c r="OB2" s="200">
        <f t="shared" ref="OB2" si="22">OA2+1</f>
        <v>46044</v>
      </c>
      <c r="OC2" s="200">
        <f t="shared" ref="OC2" si="23">OB2+1</f>
        <v>46045</v>
      </c>
      <c r="OD2" s="200">
        <f t="shared" ref="OD2" si="24">OC2+1</f>
        <v>46046</v>
      </c>
      <c r="OE2" s="200">
        <f t="shared" ref="OE2" si="25">OD2+1</f>
        <v>46047</v>
      </c>
      <c r="OF2" s="200">
        <f t="shared" ref="OF2" si="26">OE2+1</f>
        <v>46048</v>
      </c>
      <c r="OG2" s="200">
        <f t="shared" ref="OG2" si="27">OF2+1</f>
        <v>46049</v>
      </c>
      <c r="OH2" s="200">
        <f t="shared" ref="OH2" si="28">OG2+1</f>
        <v>46050</v>
      </c>
      <c r="OI2" s="200">
        <f t="shared" ref="OI2" si="29">OH2+1</f>
        <v>46051</v>
      </c>
      <c r="OJ2" s="200">
        <f t="shared" ref="OJ2" si="30">OI2+1</f>
        <v>46052</v>
      </c>
      <c r="OK2" s="200">
        <f t="shared" ref="OK2:OS2" si="31">OJ2+1</f>
        <v>46053</v>
      </c>
      <c r="OL2" s="200">
        <f t="shared" si="31"/>
        <v>46054</v>
      </c>
      <c r="OM2" s="200">
        <f t="shared" si="31"/>
        <v>46055</v>
      </c>
      <c r="ON2" s="200">
        <f t="shared" si="31"/>
        <v>46056</v>
      </c>
      <c r="OO2" s="200">
        <f t="shared" si="31"/>
        <v>46057</v>
      </c>
      <c r="OP2" s="200">
        <f t="shared" si="31"/>
        <v>46058</v>
      </c>
      <c r="OQ2" s="200">
        <f t="shared" si="31"/>
        <v>46059</v>
      </c>
      <c r="OR2" s="200">
        <f t="shared" si="31"/>
        <v>46060</v>
      </c>
      <c r="OS2" s="200">
        <f t="shared" si="31"/>
        <v>46061</v>
      </c>
      <c r="OT2" s="200">
        <f t="shared" ref="OT2:PL2" si="32">OS2+1</f>
        <v>46062</v>
      </c>
      <c r="OU2" s="200">
        <f t="shared" si="32"/>
        <v>46063</v>
      </c>
      <c r="OV2" s="200">
        <f t="shared" si="32"/>
        <v>46064</v>
      </c>
      <c r="OW2" s="200">
        <f t="shared" si="32"/>
        <v>46065</v>
      </c>
      <c r="OX2" s="200">
        <f t="shared" si="32"/>
        <v>46066</v>
      </c>
      <c r="OY2" s="200">
        <f t="shared" si="32"/>
        <v>46067</v>
      </c>
      <c r="OZ2" s="200">
        <f t="shared" si="32"/>
        <v>46068</v>
      </c>
      <c r="PA2" s="200">
        <f t="shared" si="32"/>
        <v>46069</v>
      </c>
      <c r="PB2" s="200">
        <f t="shared" si="32"/>
        <v>46070</v>
      </c>
      <c r="PC2" s="200">
        <f t="shared" si="32"/>
        <v>46071</v>
      </c>
      <c r="PD2" s="200">
        <f t="shared" si="32"/>
        <v>46072</v>
      </c>
      <c r="PE2" s="200">
        <f t="shared" si="32"/>
        <v>46073</v>
      </c>
      <c r="PF2" s="200">
        <f t="shared" si="32"/>
        <v>46074</v>
      </c>
      <c r="PG2" s="200">
        <f t="shared" si="32"/>
        <v>46075</v>
      </c>
      <c r="PH2" s="200">
        <f t="shared" si="32"/>
        <v>46076</v>
      </c>
      <c r="PI2" s="200">
        <f t="shared" si="32"/>
        <v>46077</v>
      </c>
      <c r="PJ2" s="200">
        <f t="shared" si="32"/>
        <v>46078</v>
      </c>
      <c r="PK2" s="200">
        <f t="shared" si="32"/>
        <v>46079</v>
      </c>
      <c r="PL2" s="200">
        <f t="shared" si="32"/>
        <v>46080</v>
      </c>
    </row>
    <row r="3" spans="1:428" s="15" customFormat="1" x14ac:dyDescent="0.25">
      <c r="A3" s="879"/>
      <c r="B3" s="879"/>
      <c r="C3" s="879"/>
      <c r="D3" s="879"/>
      <c r="E3" s="204" t="s">
        <v>1371</v>
      </c>
      <c r="F3" s="201" t="str">
        <f t="shared" ref="F3:BH3" si="33">TEXT(F2,"ddd")</f>
        <v>Wed</v>
      </c>
      <c r="G3" s="201" t="str">
        <f t="shared" si="33"/>
        <v>Thu</v>
      </c>
      <c r="H3" s="201" t="str">
        <f t="shared" si="33"/>
        <v>Fri</v>
      </c>
      <c r="I3" s="201" t="str">
        <f t="shared" si="33"/>
        <v>Sat</v>
      </c>
      <c r="J3" s="201" t="str">
        <f t="shared" si="33"/>
        <v>Sun</v>
      </c>
      <c r="K3" s="201" t="str">
        <f t="shared" si="33"/>
        <v>Mon</v>
      </c>
      <c r="L3" s="201" t="str">
        <f t="shared" si="33"/>
        <v>Tue</v>
      </c>
      <c r="M3" s="201" t="str">
        <f t="shared" si="33"/>
        <v>Wed</v>
      </c>
      <c r="N3" s="201" t="str">
        <f t="shared" si="33"/>
        <v>Thu</v>
      </c>
      <c r="O3" s="201" t="str">
        <f t="shared" si="33"/>
        <v>Fri</v>
      </c>
      <c r="P3" s="201" t="str">
        <f t="shared" si="33"/>
        <v>Sat</v>
      </c>
      <c r="Q3" s="201" t="str">
        <f t="shared" si="33"/>
        <v>Sun</v>
      </c>
      <c r="R3" s="201" t="str">
        <f t="shared" si="33"/>
        <v>Mon</v>
      </c>
      <c r="S3" s="201" t="str">
        <f t="shared" si="33"/>
        <v>Tue</v>
      </c>
      <c r="T3" s="201" t="str">
        <f t="shared" si="33"/>
        <v>Wed</v>
      </c>
      <c r="U3" s="201" t="str">
        <f t="shared" si="33"/>
        <v>Thu</v>
      </c>
      <c r="V3" s="201" t="str">
        <f t="shared" si="33"/>
        <v>Fri</v>
      </c>
      <c r="W3" s="201" t="str">
        <f t="shared" si="33"/>
        <v>Sat</v>
      </c>
      <c r="X3" s="201" t="str">
        <f t="shared" si="33"/>
        <v>Sun</v>
      </c>
      <c r="Y3" s="201" t="str">
        <f t="shared" si="33"/>
        <v>Mon</v>
      </c>
      <c r="Z3" s="201" t="str">
        <f t="shared" si="33"/>
        <v>Tue</v>
      </c>
      <c r="AA3" s="201" t="str">
        <f t="shared" si="33"/>
        <v>Wed</v>
      </c>
      <c r="AB3" s="201" t="str">
        <f t="shared" si="33"/>
        <v>Thu</v>
      </c>
      <c r="AC3" s="201" t="str">
        <f t="shared" si="33"/>
        <v>Fri</v>
      </c>
      <c r="AD3" s="201" t="str">
        <f t="shared" si="33"/>
        <v>Sat</v>
      </c>
      <c r="AE3" s="201" t="str">
        <f t="shared" si="33"/>
        <v>Sun</v>
      </c>
      <c r="AF3" s="201" t="str">
        <f t="shared" si="33"/>
        <v>Mon</v>
      </c>
      <c r="AG3" s="201" t="str">
        <f t="shared" si="33"/>
        <v>Tue</v>
      </c>
      <c r="AH3" s="201" t="str">
        <f t="shared" si="33"/>
        <v>Wed</v>
      </c>
      <c r="AI3" s="201" t="str">
        <f t="shared" si="33"/>
        <v>Thu</v>
      </c>
      <c r="AJ3" s="201" t="str">
        <f t="shared" si="33"/>
        <v>Fri</v>
      </c>
      <c r="AK3" s="201" t="str">
        <f t="shared" si="33"/>
        <v>Sat</v>
      </c>
      <c r="AL3" s="201" t="str">
        <f t="shared" si="33"/>
        <v>Sun</v>
      </c>
      <c r="AM3" s="201" t="str">
        <f t="shared" si="33"/>
        <v>Mon</v>
      </c>
      <c r="AN3" s="201" t="str">
        <f t="shared" si="33"/>
        <v>Tue</v>
      </c>
      <c r="AO3" s="201" t="str">
        <f t="shared" si="33"/>
        <v>Wed</v>
      </c>
      <c r="AP3" s="201" t="str">
        <f t="shared" si="33"/>
        <v>Thu</v>
      </c>
      <c r="AQ3" s="201" t="str">
        <f t="shared" si="33"/>
        <v>Fri</v>
      </c>
      <c r="AR3" s="201" t="str">
        <f t="shared" si="33"/>
        <v>Sat</v>
      </c>
      <c r="AS3" s="201" t="str">
        <f t="shared" si="33"/>
        <v>Sun</v>
      </c>
      <c r="AT3" s="201" t="str">
        <f t="shared" si="33"/>
        <v>Mon</v>
      </c>
      <c r="AU3" s="201" t="str">
        <f t="shared" si="33"/>
        <v>Tue</v>
      </c>
      <c r="AV3" s="201" t="str">
        <f t="shared" si="33"/>
        <v>Wed</v>
      </c>
      <c r="AW3" s="201" t="str">
        <f t="shared" si="33"/>
        <v>Thu</v>
      </c>
      <c r="AX3" s="201" t="str">
        <f t="shared" si="33"/>
        <v>Fri</v>
      </c>
      <c r="AY3" s="201" t="str">
        <f t="shared" si="33"/>
        <v>Sat</v>
      </c>
      <c r="AZ3" s="201" t="str">
        <f t="shared" si="33"/>
        <v>Sun</v>
      </c>
      <c r="BA3" s="201" t="str">
        <f t="shared" si="33"/>
        <v>Mon</v>
      </c>
      <c r="BB3" s="201" t="str">
        <f t="shared" si="33"/>
        <v>Tue</v>
      </c>
      <c r="BC3" s="201" t="str">
        <f t="shared" si="33"/>
        <v>Wed</v>
      </c>
      <c r="BD3" s="201" t="str">
        <f t="shared" si="33"/>
        <v>Thu</v>
      </c>
      <c r="BE3" s="201" t="str">
        <f t="shared" si="33"/>
        <v>Fri</v>
      </c>
      <c r="BF3" s="201" t="str">
        <f t="shared" si="33"/>
        <v>Sat</v>
      </c>
      <c r="BG3" s="201" t="str">
        <f t="shared" si="33"/>
        <v>Sun</v>
      </c>
      <c r="BH3" s="201" t="str">
        <f t="shared" si="33"/>
        <v>Mon</v>
      </c>
      <c r="BI3" s="201" t="str">
        <f t="shared" ref="BI3:BJ3" si="34">TEXT(BI2,"ddd")</f>
        <v>Tue</v>
      </c>
      <c r="BJ3" s="201" t="str">
        <f t="shared" si="34"/>
        <v>Wed</v>
      </c>
      <c r="BK3" s="201" t="str">
        <f t="shared" ref="BK3:BL3" si="35">TEXT(BK2,"ddd")</f>
        <v>Thu</v>
      </c>
      <c r="BL3" s="201" t="str">
        <f t="shared" si="35"/>
        <v>Fri</v>
      </c>
      <c r="BM3" s="201" t="str">
        <f t="shared" ref="BM3:BN3" si="36">TEXT(BM2,"ddd")</f>
        <v>Sat</v>
      </c>
      <c r="BN3" s="201" t="str">
        <f t="shared" si="36"/>
        <v>Sun</v>
      </c>
      <c r="BO3" s="201" t="str">
        <f t="shared" ref="BO3:BP3" si="37">TEXT(BO2,"ddd")</f>
        <v>Mon</v>
      </c>
      <c r="BP3" s="201" t="str">
        <f t="shared" si="37"/>
        <v>Tue</v>
      </c>
      <c r="BQ3" s="201" t="str">
        <f t="shared" ref="BQ3:BR3" si="38">TEXT(BQ2,"ddd")</f>
        <v>Wed</v>
      </c>
      <c r="BR3" s="201" t="str">
        <f t="shared" si="38"/>
        <v>Thu</v>
      </c>
      <c r="BS3" s="201" t="str">
        <f t="shared" ref="BS3:BV3" si="39">TEXT(BS2,"ddd")</f>
        <v>Fri</v>
      </c>
      <c r="BT3" s="201" t="str">
        <f t="shared" si="39"/>
        <v>Sat</v>
      </c>
      <c r="BU3" s="201" t="str">
        <f t="shared" si="39"/>
        <v>Sun</v>
      </c>
      <c r="BV3" s="201" t="str">
        <f t="shared" si="39"/>
        <v>Mon</v>
      </c>
      <c r="BW3" s="201" t="str">
        <f t="shared" ref="BW3:BX3" si="40">TEXT(BW2,"ddd")</f>
        <v>Tue</v>
      </c>
      <c r="BX3" s="201" t="str">
        <f t="shared" si="40"/>
        <v>Wed</v>
      </c>
      <c r="BY3" s="201" t="str">
        <f t="shared" ref="BY3:BZ3" si="41">TEXT(BY2,"ddd")</f>
        <v>Thu</v>
      </c>
      <c r="BZ3" s="201" t="str">
        <f t="shared" si="41"/>
        <v>Fri</v>
      </c>
      <c r="CA3" s="201" t="str">
        <f t="shared" ref="CA3:CC3" si="42">TEXT(CA2,"ddd")</f>
        <v>Sat</v>
      </c>
      <c r="CB3" s="201" t="str">
        <f t="shared" si="42"/>
        <v>Sun</v>
      </c>
      <c r="CC3" s="201" t="str">
        <f t="shared" si="42"/>
        <v>Mon</v>
      </c>
      <c r="CD3" s="201" t="str">
        <f t="shared" ref="CD3:CE3" si="43">TEXT(CD2,"ddd")</f>
        <v>Tue</v>
      </c>
      <c r="CE3" s="201" t="str">
        <f t="shared" si="43"/>
        <v>Wed</v>
      </c>
      <c r="CF3" s="201" t="str">
        <f t="shared" ref="CF3:CG3" si="44">TEXT(CF2,"ddd")</f>
        <v>Thu</v>
      </c>
      <c r="CG3" s="201" t="str">
        <f t="shared" si="44"/>
        <v>Fri</v>
      </c>
      <c r="CH3" s="201" t="str">
        <f t="shared" ref="CH3:CM3" si="45">TEXT(CH2,"ddd")</f>
        <v>Sat</v>
      </c>
      <c r="CI3" s="201" t="str">
        <f t="shared" si="45"/>
        <v>Sun</v>
      </c>
      <c r="CJ3" s="201" t="str">
        <f t="shared" si="45"/>
        <v>Mon</v>
      </c>
      <c r="CK3" s="201" t="str">
        <f t="shared" si="45"/>
        <v>Tue</v>
      </c>
      <c r="CL3" s="201" t="str">
        <f t="shared" si="45"/>
        <v>Wed</v>
      </c>
      <c r="CM3" s="201" t="str">
        <f t="shared" si="45"/>
        <v>Thu</v>
      </c>
      <c r="CN3" s="201" t="str">
        <f t="shared" ref="CN3" si="46">TEXT(CN2,"ddd")</f>
        <v>Fri</v>
      </c>
      <c r="CO3" s="201" t="str">
        <f t="shared" ref="CO3:CT3" si="47">TEXT(CO2,"ddd")</f>
        <v>Sat</v>
      </c>
      <c r="CP3" s="201" t="str">
        <f t="shared" si="47"/>
        <v>Sun</v>
      </c>
      <c r="CQ3" s="201" t="str">
        <f t="shared" si="47"/>
        <v>Mon</v>
      </c>
      <c r="CR3" s="201" t="str">
        <f t="shared" si="47"/>
        <v>Tue</v>
      </c>
      <c r="CS3" s="201" t="str">
        <f t="shared" si="47"/>
        <v>Wed</v>
      </c>
      <c r="CT3" s="201" t="str">
        <f t="shared" si="47"/>
        <v>Thu</v>
      </c>
      <c r="CU3" s="201" t="str">
        <f t="shared" ref="CU3:CV3" si="48">TEXT(CU2,"ddd")</f>
        <v>Fri</v>
      </c>
      <c r="CV3" s="201" t="str">
        <f t="shared" si="48"/>
        <v>Sat</v>
      </c>
      <c r="CW3" s="201" t="str">
        <f t="shared" ref="CW3:CX3" si="49">TEXT(CW2,"ddd")</f>
        <v>Sun</v>
      </c>
      <c r="CX3" s="201" t="str">
        <f t="shared" si="49"/>
        <v>Mon</v>
      </c>
      <c r="CY3" s="201" t="str">
        <f t="shared" ref="CY3" si="50">TEXT(CY2,"ddd")</f>
        <v>Tue</v>
      </c>
      <c r="CZ3" s="201" t="str">
        <f t="shared" ref="CZ3:DE3" si="51">TEXT(CZ2,"ddd")</f>
        <v>Wed</v>
      </c>
      <c r="DA3" s="201" t="str">
        <f t="shared" si="51"/>
        <v>Thu</v>
      </c>
      <c r="DB3" s="201" t="str">
        <f t="shared" si="51"/>
        <v>Fri</v>
      </c>
      <c r="DC3" s="201" t="str">
        <f t="shared" si="51"/>
        <v>Sat</v>
      </c>
      <c r="DD3" s="201" t="str">
        <f t="shared" si="51"/>
        <v>Sun</v>
      </c>
      <c r="DE3" s="201" t="str">
        <f t="shared" si="51"/>
        <v>Mon</v>
      </c>
      <c r="DF3" s="201" t="str">
        <f t="shared" ref="DF3:DG3" si="52">TEXT(DF2,"ddd")</f>
        <v>Tue</v>
      </c>
      <c r="DG3" s="201" t="str">
        <f t="shared" si="52"/>
        <v>Wed</v>
      </c>
      <c r="DH3" s="201" t="str">
        <f t="shared" ref="DH3:DI3" si="53">TEXT(DH2,"ddd")</f>
        <v>Thu</v>
      </c>
      <c r="DI3" s="201" t="str">
        <f t="shared" si="53"/>
        <v>Fri</v>
      </c>
      <c r="DJ3" s="201" t="str">
        <f t="shared" ref="DJ3:DP3" si="54">TEXT(DJ2,"ddd")</f>
        <v>Sat</v>
      </c>
      <c r="DK3" s="201" t="str">
        <f t="shared" si="54"/>
        <v>Sun</v>
      </c>
      <c r="DL3" s="201" t="str">
        <f t="shared" si="54"/>
        <v>Mon</v>
      </c>
      <c r="DM3" s="201" t="str">
        <f t="shared" si="54"/>
        <v>Tue</v>
      </c>
      <c r="DN3" s="201" t="str">
        <f t="shared" si="54"/>
        <v>Wed</v>
      </c>
      <c r="DO3" s="201" t="str">
        <f t="shared" si="54"/>
        <v>Thu</v>
      </c>
      <c r="DP3" s="201" t="str">
        <f t="shared" si="54"/>
        <v>Fri</v>
      </c>
      <c r="DQ3" s="201" t="str">
        <f t="shared" ref="DQ3:DS3" si="55">TEXT(DQ2,"ddd")</f>
        <v>Sat</v>
      </c>
      <c r="DR3" s="201" t="str">
        <f t="shared" si="55"/>
        <v>Sun</v>
      </c>
      <c r="DS3" s="201" t="str">
        <f t="shared" si="55"/>
        <v>Mon</v>
      </c>
      <c r="DT3" s="201" t="str">
        <f t="shared" ref="DT3:DU3" si="56">TEXT(DT2,"ddd")</f>
        <v>Tue</v>
      </c>
      <c r="DU3" s="201" t="str">
        <f t="shared" si="56"/>
        <v>Wed</v>
      </c>
      <c r="DV3" s="201" t="str">
        <f t="shared" ref="DV3:DW3" si="57">TEXT(DV2,"ddd")</f>
        <v>Thu</v>
      </c>
      <c r="DW3" s="201" t="str">
        <f t="shared" si="57"/>
        <v>Fri</v>
      </c>
      <c r="DX3" s="201" t="str">
        <f t="shared" ref="DX3:DY3" si="58">TEXT(DX2,"ddd")</f>
        <v>Sat</v>
      </c>
      <c r="DY3" s="201" t="str">
        <f t="shared" si="58"/>
        <v>Sun</v>
      </c>
      <c r="DZ3" s="201" t="str">
        <f t="shared" ref="DZ3:EA3" si="59">TEXT(DZ2,"ddd")</f>
        <v>Mon</v>
      </c>
      <c r="EA3" s="201" t="str">
        <f t="shared" si="59"/>
        <v>Tue</v>
      </c>
      <c r="EB3" s="201" t="str">
        <f t="shared" ref="EB3:EC3" si="60">TEXT(EB2,"ddd")</f>
        <v>Wed</v>
      </c>
      <c r="EC3" s="201" t="str">
        <f t="shared" si="60"/>
        <v>Thu</v>
      </c>
      <c r="ED3" s="201" t="str">
        <f t="shared" ref="ED3:EE3" si="61">TEXT(ED2,"ddd")</f>
        <v>Fri</v>
      </c>
      <c r="EE3" s="201" t="str">
        <f t="shared" si="61"/>
        <v>Sat</v>
      </c>
      <c r="EF3" s="201" t="str">
        <f t="shared" ref="EF3:EG3" si="62">TEXT(EF2,"ddd")</f>
        <v>Sun</v>
      </c>
      <c r="EG3" s="201" t="str">
        <f t="shared" si="62"/>
        <v>Mon</v>
      </c>
      <c r="EH3" s="201" t="str">
        <f t="shared" ref="EH3:EI3" si="63">TEXT(EH2,"ddd")</f>
        <v>Tue</v>
      </c>
      <c r="EI3" s="201" t="str">
        <f t="shared" si="63"/>
        <v>Wed</v>
      </c>
      <c r="EJ3" s="201" t="str">
        <f t="shared" ref="EJ3:EK3" si="64">TEXT(EJ2,"ddd")</f>
        <v>Thu</v>
      </c>
      <c r="EK3" s="201" t="str">
        <f t="shared" si="64"/>
        <v>Fri</v>
      </c>
      <c r="EL3" s="201" t="str">
        <f t="shared" ref="EL3:EM3" si="65">TEXT(EL2,"ddd")</f>
        <v>Sat</v>
      </c>
      <c r="EM3" s="201" t="str">
        <f t="shared" si="65"/>
        <v>Sun</v>
      </c>
      <c r="EN3" s="201" t="str">
        <f t="shared" ref="EN3:EO3" si="66">TEXT(EN2,"ddd")</f>
        <v>Mon</v>
      </c>
      <c r="EO3" s="201" t="str">
        <f t="shared" si="66"/>
        <v>Tue</v>
      </c>
      <c r="EP3" s="201" t="str">
        <f t="shared" ref="EP3:EQ3" si="67">TEXT(EP2,"ddd")</f>
        <v>Wed</v>
      </c>
      <c r="EQ3" s="201" t="str">
        <f t="shared" si="67"/>
        <v>Thu</v>
      </c>
      <c r="ER3" s="201" t="str">
        <f t="shared" ref="ER3:ES3" si="68">TEXT(ER2,"ddd")</f>
        <v>Fri</v>
      </c>
      <c r="ES3" s="201" t="str">
        <f t="shared" si="68"/>
        <v>Sat</v>
      </c>
      <c r="ET3" s="201" t="str">
        <f t="shared" ref="ET3:EU3" si="69">TEXT(ET2,"ddd")</f>
        <v>Sun</v>
      </c>
      <c r="EU3" s="201" t="str">
        <f t="shared" si="69"/>
        <v>Mon</v>
      </c>
      <c r="EV3" s="201" t="str">
        <f t="shared" ref="EV3" si="70">TEXT(EV2,"ddd")</f>
        <v>Tue</v>
      </c>
      <c r="EW3" s="201" t="str">
        <f t="shared" ref="EW3:FC3" si="71">TEXT(EW2,"ddd")</f>
        <v>Wed</v>
      </c>
      <c r="EX3" s="201" t="str">
        <f t="shared" si="71"/>
        <v>Thu</v>
      </c>
      <c r="EY3" s="201" t="str">
        <f t="shared" si="71"/>
        <v>Fri</v>
      </c>
      <c r="EZ3" s="201" t="str">
        <f t="shared" si="71"/>
        <v>Sat</v>
      </c>
      <c r="FA3" s="201" t="str">
        <f t="shared" si="71"/>
        <v>Sun</v>
      </c>
      <c r="FB3" s="201" t="str">
        <f t="shared" si="71"/>
        <v>Mon</v>
      </c>
      <c r="FC3" s="201" t="str">
        <f t="shared" si="71"/>
        <v>Tue</v>
      </c>
      <c r="FD3" s="201" t="str">
        <f t="shared" ref="FD3:FE3" si="72">TEXT(FD2,"ddd")</f>
        <v>Wed</v>
      </c>
      <c r="FE3" s="201" t="str">
        <f t="shared" si="72"/>
        <v>Thu</v>
      </c>
      <c r="FF3" s="201" t="str">
        <f t="shared" ref="FF3:FG3" si="73">TEXT(FF2,"ddd")</f>
        <v>Fri</v>
      </c>
      <c r="FG3" s="201" t="str">
        <f t="shared" si="73"/>
        <v>Sat</v>
      </c>
      <c r="FH3" s="201" t="str">
        <f t="shared" ref="FH3:FI3" si="74">TEXT(FH2,"ddd")</f>
        <v>Sun</v>
      </c>
      <c r="FI3" s="201" t="str">
        <f t="shared" si="74"/>
        <v>Mon</v>
      </c>
      <c r="FJ3" s="201" t="str">
        <f t="shared" ref="FJ3:FK3" si="75">TEXT(FJ2,"ddd")</f>
        <v>Tue</v>
      </c>
      <c r="FK3" s="201" t="str">
        <f t="shared" si="75"/>
        <v>Wed</v>
      </c>
      <c r="FL3" s="201" t="str">
        <f t="shared" ref="FL3:FM3" si="76">TEXT(FL2,"ddd")</f>
        <v>Thu</v>
      </c>
      <c r="FM3" s="201" t="str">
        <f t="shared" si="76"/>
        <v>Fri</v>
      </c>
      <c r="FN3" s="201" t="str">
        <f t="shared" ref="FN3:FO3" si="77">TEXT(FN2,"ddd")</f>
        <v>Sat</v>
      </c>
      <c r="FO3" s="201" t="str">
        <f t="shared" si="77"/>
        <v>Sun</v>
      </c>
      <c r="FP3" s="201" t="str">
        <f t="shared" ref="FP3:FQ3" si="78">TEXT(FP2,"ddd")</f>
        <v>Mon</v>
      </c>
      <c r="FQ3" s="201" t="str">
        <f t="shared" si="78"/>
        <v>Tue</v>
      </c>
      <c r="FR3" s="201" t="str">
        <f t="shared" ref="FR3:FS3" si="79">TEXT(FR2,"ddd")</f>
        <v>Wed</v>
      </c>
      <c r="FS3" s="201" t="str">
        <f t="shared" si="79"/>
        <v>Thu</v>
      </c>
      <c r="FT3" s="201" t="str">
        <f t="shared" ref="FT3:FU3" si="80">TEXT(FT2,"ddd")</f>
        <v>Fri</v>
      </c>
      <c r="FU3" s="201" t="str">
        <f t="shared" si="80"/>
        <v>Sat</v>
      </c>
      <c r="FV3" s="201" t="str">
        <f t="shared" ref="FV3:FW3" si="81">TEXT(FV2,"ddd")</f>
        <v>Sun</v>
      </c>
      <c r="FW3" s="201" t="str">
        <f t="shared" si="81"/>
        <v>Mon</v>
      </c>
      <c r="FX3" s="201" t="str">
        <f t="shared" ref="FX3:FY3" si="82">TEXT(FX2,"ddd")</f>
        <v>Tue</v>
      </c>
      <c r="FY3" s="201" t="str">
        <f t="shared" si="82"/>
        <v>Wed</v>
      </c>
      <c r="FZ3" s="201" t="str">
        <f t="shared" ref="FZ3:GA3" si="83">TEXT(FZ2,"ddd")</f>
        <v>Thu</v>
      </c>
      <c r="GA3" s="201" t="str">
        <f t="shared" si="83"/>
        <v>Fri</v>
      </c>
      <c r="GB3" s="201" t="str">
        <f t="shared" ref="GB3:GC3" si="84">TEXT(GB2,"ddd")</f>
        <v>Sat</v>
      </c>
      <c r="GC3" s="201" t="str">
        <f t="shared" si="84"/>
        <v>Sun</v>
      </c>
      <c r="GD3" s="201" t="str">
        <f t="shared" ref="GD3:GE3" si="85">TEXT(GD2,"ddd")</f>
        <v>Mon</v>
      </c>
      <c r="GE3" s="201" t="str">
        <f t="shared" si="85"/>
        <v>Tue</v>
      </c>
      <c r="GF3" s="201" t="str">
        <f t="shared" ref="GF3:GG3" si="86">TEXT(GF2,"ddd")</f>
        <v>Wed</v>
      </c>
      <c r="GG3" s="201" t="str">
        <f t="shared" si="86"/>
        <v>Thu</v>
      </c>
      <c r="GH3" s="201" t="str">
        <f t="shared" ref="GH3:GI3" si="87">TEXT(GH2,"ddd")</f>
        <v>Fri</v>
      </c>
      <c r="GI3" s="201" t="str">
        <f t="shared" si="87"/>
        <v>Sat</v>
      </c>
      <c r="GJ3" s="201" t="str">
        <f t="shared" ref="GJ3:GK3" si="88">TEXT(GJ2,"ddd")</f>
        <v>Sun</v>
      </c>
      <c r="GK3" s="201" t="str">
        <f t="shared" si="88"/>
        <v>Mon</v>
      </c>
      <c r="GL3" s="201" t="str">
        <f t="shared" ref="GL3:GM3" si="89">TEXT(GL2,"ddd")</f>
        <v>Tue</v>
      </c>
      <c r="GM3" s="201" t="str">
        <f t="shared" si="89"/>
        <v>Wed</v>
      </c>
      <c r="GN3" s="201" t="str">
        <f t="shared" ref="GN3:GO3" si="90">TEXT(GN2,"ddd")</f>
        <v>Thu</v>
      </c>
      <c r="GO3" s="201" t="str">
        <f t="shared" si="90"/>
        <v>Fri</v>
      </c>
      <c r="GP3" s="201" t="str">
        <f t="shared" ref="GP3:GU3" si="91">TEXT(GP2,"ddd")</f>
        <v>Sat</v>
      </c>
      <c r="GQ3" s="201" t="str">
        <f t="shared" si="91"/>
        <v>Sun</v>
      </c>
      <c r="GR3" s="201" t="str">
        <f t="shared" si="91"/>
        <v>Mon</v>
      </c>
      <c r="GS3" s="201" t="str">
        <f t="shared" si="91"/>
        <v>Tue</v>
      </c>
      <c r="GT3" s="201" t="str">
        <f t="shared" si="91"/>
        <v>Wed</v>
      </c>
      <c r="GU3" s="201" t="str">
        <f t="shared" si="91"/>
        <v>Thu</v>
      </c>
      <c r="GV3" s="201" t="str">
        <f t="shared" ref="GV3:GW3" si="92">TEXT(GV2,"ddd")</f>
        <v>Fri</v>
      </c>
      <c r="GW3" s="201" t="str">
        <f t="shared" si="92"/>
        <v>Sat</v>
      </c>
      <c r="GX3" s="201" t="str">
        <f t="shared" ref="GX3:GY3" si="93">TEXT(GX2,"ddd")</f>
        <v>Sun</v>
      </c>
      <c r="GY3" s="201" t="str">
        <f t="shared" si="93"/>
        <v>Mon</v>
      </c>
      <c r="GZ3" s="201" t="str">
        <f t="shared" ref="GZ3:HA3" si="94">TEXT(GZ2,"ddd")</f>
        <v>Tue</v>
      </c>
      <c r="HA3" s="201" t="str">
        <f t="shared" si="94"/>
        <v>Wed</v>
      </c>
      <c r="HB3" s="201" t="str">
        <f t="shared" ref="HB3" si="95">TEXT(HB2,"ddd")</f>
        <v>Thu</v>
      </c>
      <c r="HC3" s="201" t="str">
        <f t="shared" ref="HC3:HH3" si="96">TEXT(HC2,"ddd")</f>
        <v>Fri</v>
      </c>
      <c r="HD3" s="201" t="str">
        <f t="shared" si="96"/>
        <v>Sat</v>
      </c>
      <c r="HE3" s="201" t="str">
        <f t="shared" si="96"/>
        <v>Sun</v>
      </c>
      <c r="HF3" s="201" t="str">
        <f t="shared" si="96"/>
        <v>Mon</v>
      </c>
      <c r="HG3" s="201" t="str">
        <f t="shared" si="96"/>
        <v>Tue</v>
      </c>
      <c r="HH3" s="201" t="str">
        <f t="shared" si="96"/>
        <v>Wed</v>
      </c>
      <c r="HI3" s="201" t="str">
        <f t="shared" ref="HI3:HJ3" si="97">TEXT(HI2,"ddd")</f>
        <v>Thu</v>
      </c>
      <c r="HJ3" s="201" t="str">
        <f t="shared" si="97"/>
        <v>Fri</v>
      </c>
      <c r="HK3" s="201" t="str">
        <f t="shared" ref="HK3:HP3" si="98">TEXT(HK2,"ddd")</f>
        <v>Sat</v>
      </c>
      <c r="HL3" s="201" t="str">
        <f t="shared" si="98"/>
        <v>Sun</v>
      </c>
      <c r="HM3" s="201" t="str">
        <f t="shared" si="98"/>
        <v>Mon</v>
      </c>
      <c r="HN3" s="201" t="str">
        <f t="shared" si="98"/>
        <v>Tue</v>
      </c>
      <c r="HO3" s="201" t="str">
        <f t="shared" si="98"/>
        <v>Wed</v>
      </c>
      <c r="HP3" s="201" t="str">
        <f t="shared" si="98"/>
        <v>Thu</v>
      </c>
      <c r="HQ3" s="201" t="str">
        <f t="shared" ref="HQ3:HR3" si="99">TEXT(HQ2,"ddd")</f>
        <v>Fri</v>
      </c>
      <c r="HR3" s="201" t="str">
        <f t="shared" si="99"/>
        <v>Sat</v>
      </c>
      <c r="HS3" s="201" t="str">
        <f t="shared" ref="HS3:HT3" si="100">TEXT(HS2,"ddd")</f>
        <v>Sun</v>
      </c>
      <c r="HT3" s="201" t="str">
        <f t="shared" si="100"/>
        <v>Mon</v>
      </c>
      <c r="HU3" s="201" t="str">
        <f t="shared" ref="HU3:HV3" si="101">TEXT(HU2,"ddd")</f>
        <v>Tue</v>
      </c>
      <c r="HV3" s="201" t="str">
        <f t="shared" si="101"/>
        <v>Wed</v>
      </c>
      <c r="HW3" s="201" t="str">
        <f t="shared" ref="HW3:HX3" si="102">TEXT(HW2,"ddd")</f>
        <v>Thu</v>
      </c>
      <c r="HX3" s="201" t="str">
        <f t="shared" si="102"/>
        <v>Fri</v>
      </c>
      <c r="HY3" s="201" t="str">
        <f t="shared" ref="HY3:HZ3" si="103">TEXT(HY2,"ddd")</f>
        <v>Sat</v>
      </c>
      <c r="HZ3" s="201" t="str">
        <f t="shared" si="103"/>
        <v>Sun</v>
      </c>
      <c r="IA3" s="201" t="str">
        <f t="shared" ref="IA3:IB3" si="104">TEXT(IA2,"ddd")</f>
        <v>Mon</v>
      </c>
      <c r="IB3" s="201" t="str">
        <f t="shared" si="104"/>
        <v>Tue</v>
      </c>
      <c r="IC3" s="201" t="str">
        <f t="shared" ref="IC3" si="105">TEXT(IC2,"ddd")</f>
        <v>Wed</v>
      </c>
      <c r="ID3" s="201" t="str">
        <f t="shared" ref="ID3:IJ3" si="106">TEXT(ID2,"ddd")</f>
        <v>Thu</v>
      </c>
      <c r="IE3" s="201" t="str">
        <f t="shared" si="106"/>
        <v>Fri</v>
      </c>
      <c r="IF3" s="201" t="str">
        <f t="shared" si="106"/>
        <v>Sat</v>
      </c>
      <c r="IG3" s="201" t="str">
        <f t="shared" si="106"/>
        <v>Sun</v>
      </c>
      <c r="IH3" s="201" t="str">
        <f t="shared" si="106"/>
        <v>Mon</v>
      </c>
      <c r="II3" s="201" t="str">
        <f t="shared" si="106"/>
        <v>Tue</v>
      </c>
      <c r="IJ3" s="201" t="str">
        <f t="shared" si="106"/>
        <v>Wed</v>
      </c>
      <c r="IK3" s="201" t="str">
        <f t="shared" ref="IK3:IP3" si="107">TEXT(IK2,"ddd")</f>
        <v>Thu</v>
      </c>
      <c r="IL3" s="201" t="str">
        <f t="shared" si="107"/>
        <v>Fri</v>
      </c>
      <c r="IM3" s="201" t="str">
        <f t="shared" si="107"/>
        <v>Sat</v>
      </c>
      <c r="IN3" s="201" t="str">
        <f t="shared" si="107"/>
        <v>Sun</v>
      </c>
      <c r="IO3" s="201" t="str">
        <f t="shared" si="107"/>
        <v>Mon</v>
      </c>
      <c r="IP3" s="201" t="str">
        <f t="shared" si="107"/>
        <v>Tue</v>
      </c>
      <c r="IQ3" s="201" t="str">
        <f t="shared" ref="IQ3:IR3" si="108">TEXT(IQ2,"ddd")</f>
        <v>Wed</v>
      </c>
      <c r="IR3" s="201" t="str">
        <f t="shared" si="108"/>
        <v>Thu</v>
      </c>
      <c r="IS3" s="201" t="str">
        <f t="shared" ref="IS3:IT3" si="109">TEXT(IS2,"ddd")</f>
        <v>Fri</v>
      </c>
      <c r="IT3" s="201" t="str">
        <f t="shared" si="109"/>
        <v>Sat</v>
      </c>
      <c r="IU3" s="201" t="str">
        <f t="shared" ref="IU3" si="110">TEXT(IU2,"ddd")</f>
        <v>Sun</v>
      </c>
      <c r="IV3" s="201" t="str">
        <f t="shared" ref="IV3:JB3" si="111">TEXT(IV2,"ddd")</f>
        <v>Mon</v>
      </c>
      <c r="IW3" s="201" t="str">
        <f t="shared" si="111"/>
        <v>Tue</v>
      </c>
      <c r="IX3" s="201" t="str">
        <f t="shared" si="111"/>
        <v>Wed</v>
      </c>
      <c r="IY3" s="201" t="str">
        <f t="shared" si="111"/>
        <v>Thu</v>
      </c>
      <c r="IZ3" s="201" t="str">
        <f t="shared" si="111"/>
        <v>Fri</v>
      </c>
      <c r="JA3" s="201" t="str">
        <f t="shared" si="111"/>
        <v>Sat</v>
      </c>
      <c r="JB3" s="201" t="str">
        <f t="shared" si="111"/>
        <v>Sun</v>
      </c>
      <c r="JC3" s="201" t="str">
        <f t="shared" ref="JC3:JI3" si="112">TEXT(JC2,"ddd")</f>
        <v>Mon</v>
      </c>
      <c r="JD3" s="201" t="str">
        <f t="shared" si="112"/>
        <v>Tue</v>
      </c>
      <c r="JE3" s="201" t="str">
        <f t="shared" si="112"/>
        <v>Wed</v>
      </c>
      <c r="JF3" s="201" t="str">
        <f t="shared" si="112"/>
        <v>Thu</v>
      </c>
      <c r="JG3" s="201" t="str">
        <f t="shared" si="112"/>
        <v>Fri</v>
      </c>
      <c r="JH3" s="201" t="str">
        <f t="shared" si="112"/>
        <v>Sat</v>
      </c>
      <c r="JI3" s="201" t="str">
        <f t="shared" si="112"/>
        <v>Sun</v>
      </c>
      <c r="JJ3" s="201" t="str">
        <f>TEXT(JJ2,"ddd")</f>
        <v>Mon</v>
      </c>
      <c r="JK3" s="201" t="str">
        <f>TEXT(JK2,"ddd")</f>
        <v>Tue</v>
      </c>
      <c r="JL3" s="201" t="str">
        <f>TEXT(JL2,"ddd")</f>
        <v>Wed</v>
      </c>
      <c r="JM3" s="201" t="str">
        <f>TEXT(JM2,"ddd")</f>
        <v>Thu</v>
      </c>
      <c r="JN3" s="201" t="str">
        <f>TEXT(JN2,"ddd")</f>
        <v>Fri</v>
      </c>
      <c r="JO3" s="482" t="str">
        <f t="shared" ref="JO3:JQ3" si="113">TEXT(JO2,"ddd")</f>
        <v>Sat</v>
      </c>
      <c r="JP3" s="482" t="str">
        <f t="shared" si="113"/>
        <v>Sun</v>
      </c>
      <c r="JQ3" s="482" t="str">
        <f t="shared" si="113"/>
        <v>Mon</v>
      </c>
      <c r="JR3" s="482" t="str">
        <f t="shared" ref="JR3:JS3" si="114">TEXT(JR2,"ddd")</f>
        <v>Tue</v>
      </c>
      <c r="JS3" s="482" t="str">
        <f t="shared" si="114"/>
        <v>Wed</v>
      </c>
      <c r="JT3" s="482" t="str">
        <f t="shared" ref="JT3:JU3" si="115">TEXT(JT2,"ddd")</f>
        <v>Thu</v>
      </c>
      <c r="JU3" s="482" t="str">
        <f t="shared" si="115"/>
        <v>Fri</v>
      </c>
      <c r="JV3" s="482" t="str">
        <f t="shared" ref="JV3:JW3" si="116">TEXT(JV2,"ddd")</f>
        <v>Sat</v>
      </c>
      <c r="JW3" s="482" t="str">
        <f t="shared" si="116"/>
        <v>Sun</v>
      </c>
      <c r="JX3" s="482" t="str">
        <f t="shared" ref="JX3:JY3" si="117">TEXT(JX2,"ddd")</f>
        <v>Mon</v>
      </c>
      <c r="JY3" s="482" t="str">
        <f t="shared" si="117"/>
        <v>Tue</v>
      </c>
      <c r="JZ3" s="482" t="str">
        <f t="shared" ref="JZ3:KA3" si="118">TEXT(JZ2,"ddd")</f>
        <v>Wed</v>
      </c>
      <c r="KA3" s="482" t="str">
        <f t="shared" si="118"/>
        <v>Thu</v>
      </c>
      <c r="KB3" s="482" t="str">
        <f t="shared" ref="KB3:KC3" si="119">TEXT(KB2,"ddd")</f>
        <v>Fri</v>
      </c>
      <c r="KC3" s="482" t="str">
        <f t="shared" si="119"/>
        <v>Sat</v>
      </c>
      <c r="KD3" s="482" t="str">
        <f t="shared" ref="KD3:KE3" si="120">TEXT(KD2,"ddd")</f>
        <v>Sun</v>
      </c>
      <c r="KE3" s="482" t="str">
        <f t="shared" si="120"/>
        <v>Mon</v>
      </c>
      <c r="KF3" s="482" t="str">
        <f t="shared" ref="KF3:KG3" si="121">TEXT(KF2,"ddd")</f>
        <v>Tue</v>
      </c>
      <c r="KG3" s="482" t="str">
        <f t="shared" si="121"/>
        <v>Wed</v>
      </c>
      <c r="KH3" s="482" t="str">
        <f t="shared" ref="KH3:KI3" si="122">TEXT(KH2,"ddd")</f>
        <v>Thu</v>
      </c>
      <c r="KI3" s="482" t="str">
        <f t="shared" si="122"/>
        <v>Fri</v>
      </c>
      <c r="KJ3" s="482" t="str">
        <f t="shared" ref="KJ3:KK3" si="123">TEXT(KJ2,"ddd")</f>
        <v>Sat</v>
      </c>
      <c r="KK3" s="482" t="str">
        <f t="shared" si="123"/>
        <v>Sun</v>
      </c>
      <c r="KL3" s="482" t="str">
        <f t="shared" ref="KL3:KN3" si="124">TEXT(KL2,"ddd")</f>
        <v>Mon</v>
      </c>
      <c r="KM3" s="482" t="str">
        <f t="shared" si="124"/>
        <v>Tue</v>
      </c>
      <c r="KN3" s="482" t="str">
        <f t="shared" si="124"/>
        <v>Wed</v>
      </c>
      <c r="KO3" s="482" t="str">
        <f t="shared" ref="KO3:KP3" si="125">TEXT(KO2,"ddd")</f>
        <v>Thu</v>
      </c>
      <c r="KP3" s="482" t="str">
        <f t="shared" si="125"/>
        <v>Fri</v>
      </c>
      <c r="KQ3" s="482" t="str">
        <f t="shared" ref="KQ3:KR3" si="126">TEXT(KQ2,"ddd")</f>
        <v>Sat</v>
      </c>
      <c r="KR3" s="482" t="str">
        <f t="shared" si="126"/>
        <v>Sun</v>
      </c>
      <c r="KS3" s="482" t="str">
        <f t="shared" ref="KS3:KT3" si="127">TEXT(KS2,"ddd")</f>
        <v>Mon</v>
      </c>
      <c r="KT3" s="482" t="str">
        <f t="shared" si="127"/>
        <v>Tue</v>
      </c>
      <c r="KU3" s="482" t="str">
        <f t="shared" ref="KU3:KV3" si="128">TEXT(KU2,"ddd")</f>
        <v>Wed</v>
      </c>
      <c r="KV3" s="482" t="str">
        <f t="shared" si="128"/>
        <v>Thu</v>
      </c>
      <c r="KW3" s="482" t="str">
        <f t="shared" ref="KW3:KX3" si="129">TEXT(KW2,"ddd")</f>
        <v>Fri</v>
      </c>
      <c r="KX3" s="482" t="str">
        <f t="shared" si="129"/>
        <v>Sat</v>
      </c>
      <c r="KY3" s="482" t="str">
        <f t="shared" ref="KY3:KZ3" si="130">TEXT(KY2,"ddd")</f>
        <v>Sun</v>
      </c>
      <c r="KZ3" s="482" t="str">
        <f t="shared" si="130"/>
        <v>Mon</v>
      </c>
      <c r="LA3" s="482" t="str">
        <f t="shared" ref="LA3:LB3" si="131">TEXT(LA2,"ddd")</f>
        <v>Tue</v>
      </c>
      <c r="LB3" s="482" t="str">
        <f t="shared" si="131"/>
        <v>Wed</v>
      </c>
      <c r="LC3" s="482" t="str">
        <f t="shared" ref="LC3:LD3" si="132">TEXT(LC2,"ddd")</f>
        <v>Thu</v>
      </c>
      <c r="LD3" s="482" t="str">
        <f t="shared" si="132"/>
        <v>Fri</v>
      </c>
      <c r="LE3" s="482" t="str">
        <f t="shared" ref="LE3:LF3" si="133">TEXT(LE2,"ddd")</f>
        <v>Sat</v>
      </c>
      <c r="LF3" s="482" t="str">
        <f t="shared" si="133"/>
        <v>Sun</v>
      </c>
      <c r="LG3" s="482" t="str">
        <f t="shared" ref="LG3:LH3" si="134">TEXT(LG2,"ddd")</f>
        <v>Mon</v>
      </c>
      <c r="LH3" s="482" t="str">
        <f t="shared" si="134"/>
        <v>Tue</v>
      </c>
      <c r="LI3" s="482" t="str">
        <f t="shared" ref="LI3:LJ3" si="135">TEXT(LI2,"ddd")</f>
        <v>Wed</v>
      </c>
      <c r="LJ3" s="482" t="str">
        <f t="shared" si="135"/>
        <v>Thu</v>
      </c>
      <c r="LK3" s="482" t="str">
        <f t="shared" ref="LK3:LM3" si="136">TEXT(LK2,"ddd")</f>
        <v>Fri</v>
      </c>
      <c r="LL3" s="482" t="str">
        <f t="shared" si="136"/>
        <v>Sat</v>
      </c>
      <c r="LM3" s="482" t="str">
        <f t="shared" si="136"/>
        <v>Sun</v>
      </c>
      <c r="LN3" s="482" t="str">
        <f t="shared" ref="LN3:LO3" si="137">TEXT(LN2,"ddd")</f>
        <v>Mon</v>
      </c>
      <c r="LO3" s="482" t="str">
        <f t="shared" si="137"/>
        <v>Tue</v>
      </c>
      <c r="LP3" s="482" t="str">
        <f t="shared" ref="LP3:LQ3" si="138">TEXT(LP2,"ddd")</f>
        <v>Wed</v>
      </c>
      <c r="LQ3" s="482" t="str">
        <f t="shared" si="138"/>
        <v>Thu</v>
      </c>
      <c r="LR3" s="482" t="str">
        <f t="shared" ref="LR3:LS3" si="139">TEXT(LR2,"ddd")</f>
        <v>Fri</v>
      </c>
      <c r="LS3" s="482" t="str">
        <f t="shared" si="139"/>
        <v>Sat</v>
      </c>
      <c r="LT3" s="482" t="str">
        <f t="shared" ref="LT3:LU3" si="140">TEXT(LT2,"ddd")</f>
        <v>Sun</v>
      </c>
      <c r="LU3" s="482" t="str">
        <f t="shared" si="140"/>
        <v>Mon</v>
      </c>
      <c r="LV3" s="482" t="str">
        <f t="shared" ref="LV3:LX3" si="141">TEXT(LV2,"ddd")</f>
        <v>Tue</v>
      </c>
      <c r="LW3" s="482" t="str">
        <f t="shared" si="141"/>
        <v>Wed</v>
      </c>
      <c r="LX3" s="482" t="str">
        <f t="shared" si="141"/>
        <v>Thu</v>
      </c>
      <c r="LY3" s="482" t="str">
        <f t="shared" ref="LY3:LZ3" si="142">TEXT(LY2,"ddd")</f>
        <v>Fri</v>
      </c>
      <c r="LZ3" s="482" t="str">
        <f t="shared" si="142"/>
        <v>Sat</v>
      </c>
      <c r="MA3" s="482" t="str">
        <f t="shared" ref="MA3:MB3" si="143">TEXT(MA2,"ddd")</f>
        <v>Sun</v>
      </c>
      <c r="MB3" s="482" t="str">
        <f t="shared" si="143"/>
        <v>Mon</v>
      </c>
      <c r="MC3" s="482" t="str">
        <f t="shared" ref="MC3:MD3" si="144">TEXT(MC2,"ddd")</f>
        <v>Tue</v>
      </c>
      <c r="MD3" s="482" t="str">
        <f t="shared" si="144"/>
        <v>Wed</v>
      </c>
      <c r="ME3" s="482" t="str">
        <f t="shared" ref="ME3:MF3" si="145">TEXT(ME2,"ddd")</f>
        <v>Thu</v>
      </c>
      <c r="MF3" s="482" t="str">
        <f t="shared" si="145"/>
        <v>Fri</v>
      </c>
      <c r="MG3" s="482" t="str">
        <f t="shared" ref="MG3:MH3" si="146">TEXT(MG2,"ddd")</f>
        <v>Sat</v>
      </c>
      <c r="MH3" s="482" t="str">
        <f t="shared" si="146"/>
        <v>Sun</v>
      </c>
      <c r="MI3" s="482" t="str">
        <f t="shared" ref="MI3:MJ3" si="147">TEXT(MI2,"ddd")</f>
        <v>Mon</v>
      </c>
      <c r="MJ3" s="482" t="str">
        <f t="shared" si="147"/>
        <v>Tue</v>
      </c>
      <c r="MK3" s="482" t="str">
        <f t="shared" ref="MK3:ML3" si="148">TEXT(MK2,"ddd")</f>
        <v>Wed</v>
      </c>
      <c r="ML3" s="482" t="str">
        <f t="shared" si="148"/>
        <v>Thu</v>
      </c>
      <c r="MM3" s="482" t="str">
        <f t="shared" ref="MM3:MN3" si="149">TEXT(MM2,"ddd")</f>
        <v>Fri</v>
      </c>
      <c r="MN3" s="482" t="str">
        <f t="shared" si="149"/>
        <v>Sat</v>
      </c>
      <c r="MO3" s="482" t="str">
        <f t="shared" ref="MO3:MP3" si="150">TEXT(MO2,"ddd")</f>
        <v>Sun</v>
      </c>
      <c r="MP3" s="482" t="str">
        <f t="shared" si="150"/>
        <v>Mon</v>
      </c>
      <c r="MQ3" s="482" t="str">
        <f t="shared" ref="MQ3:MR3" si="151">TEXT(MQ2,"ddd")</f>
        <v>Tue</v>
      </c>
      <c r="MR3" s="482" t="str">
        <f t="shared" si="151"/>
        <v>Wed</v>
      </c>
      <c r="MS3" s="482" t="str">
        <f t="shared" ref="MS3:MT3" si="152">TEXT(MS2,"ddd")</f>
        <v>Thu</v>
      </c>
      <c r="MT3" s="482" t="str">
        <f t="shared" si="152"/>
        <v>Fri</v>
      </c>
      <c r="MU3" s="482" t="str">
        <f t="shared" ref="MU3:MV3" si="153">TEXT(MU2,"ddd")</f>
        <v>Sat</v>
      </c>
      <c r="MV3" s="482" t="str">
        <f t="shared" si="153"/>
        <v>Sun</v>
      </c>
      <c r="MW3" s="482" t="str">
        <f t="shared" ref="MW3:MX3" si="154">TEXT(MW2,"ddd")</f>
        <v>Mon</v>
      </c>
      <c r="MX3" s="482" t="str">
        <f t="shared" si="154"/>
        <v>Tue</v>
      </c>
      <c r="MY3" s="482" t="str">
        <f t="shared" ref="MY3:MZ3" si="155">TEXT(MY2,"ddd")</f>
        <v>Wed</v>
      </c>
      <c r="MZ3" s="482" t="str">
        <f t="shared" si="155"/>
        <v>Thu</v>
      </c>
      <c r="NA3" s="482" t="str">
        <f t="shared" ref="NA3:NB3" si="156">TEXT(NA2,"ddd")</f>
        <v>Fri</v>
      </c>
      <c r="NB3" s="482" t="str">
        <f t="shared" si="156"/>
        <v>Sat</v>
      </c>
      <c r="NC3" s="482" t="str">
        <f t="shared" ref="NC3:ND3" si="157">TEXT(NC2,"ddd")</f>
        <v>Sun</v>
      </c>
      <c r="ND3" s="482" t="str">
        <f t="shared" si="157"/>
        <v>Mon</v>
      </c>
      <c r="NE3" s="482" t="str">
        <f t="shared" ref="NE3:NF3" si="158">TEXT(NE2,"ddd")</f>
        <v>Tue</v>
      </c>
      <c r="NF3" s="482" t="str">
        <f t="shared" si="158"/>
        <v>Wed</v>
      </c>
      <c r="NG3" s="482" t="str">
        <f t="shared" ref="NG3:NH3" si="159">TEXT(NG2,"ddd")</f>
        <v>Thu</v>
      </c>
      <c r="NH3" s="482" t="str">
        <f t="shared" si="159"/>
        <v>Fri</v>
      </c>
      <c r="NI3" s="482" t="str">
        <f t="shared" ref="NI3:NJ3" si="160">TEXT(NI2,"ddd")</f>
        <v>Sat</v>
      </c>
      <c r="NJ3" s="482" t="str">
        <f t="shared" si="160"/>
        <v>Sun</v>
      </c>
      <c r="NK3" s="482" t="str">
        <f t="shared" ref="NK3:NL3" si="161">TEXT(NK2,"ddd")</f>
        <v>Mon</v>
      </c>
      <c r="NL3" s="482" t="str">
        <f t="shared" si="161"/>
        <v>Tue</v>
      </c>
      <c r="NM3" s="482" t="str">
        <f t="shared" ref="NM3:NN3" si="162">TEXT(NM2,"ddd")</f>
        <v>Wed</v>
      </c>
      <c r="NN3" s="482" t="str">
        <f t="shared" si="162"/>
        <v>Thu</v>
      </c>
      <c r="NO3" s="482" t="str">
        <f t="shared" ref="NO3:NR3" si="163">TEXT(NO2,"ddd")</f>
        <v>Fri</v>
      </c>
      <c r="NP3" s="482" t="str">
        <f t="shared" si="163"/>
        <v>Sat</v>
      </c>
      <c r="NQ3" s="482" t="str">
        <f t="shared" si="163"/>
        <v>Sun</v>
      </c>
      <c r="NR3" s="482" t="str">
        <f t="shared" si="163"/>
        <v>Mon</v>
      </c>
      <c r="NS3" s="482" t="str">
        <f t="shared" ref="NS3:NT3" si="164">TEXT(NS2,"ddd")</f>
        <v>Tue</v>
      </c>
      <c r="NT3" s="482" t="str">
        <f t="shared" si="164"/>
        <v>Wed</v>
      </c>
      <c r="NU3" s="482" t="str">
        <f t="shared" ref="NU3:NV3" si="165">TEXT(NU2,"ddd")</f>
        <v>Thu</v>
      </c>
      <c r="NV3" s="482" t="str">
        <f t="shared" si="165"/>
        <v>Fri</v>
      </c>
      <c r="NW3" s="482" t="str">
        <f t="shared" ref="NW3" si="166">TEXT(NW2,"ddd")</f>
        <v>Sat</v>
      </c>
      <c r="NX3" s="482" t="str">
        <f t="shared" ref="NX3" si="167">TEXT(NX2,"ddd")</f>
        <v>Sun</v>
      </c>
      <c r="NY3" s="482" t="str">
        <f t="shared" ref="NY3:NZ3" si="168">TEXT(NY2,"ddd")</f>
        <v>Mon</v>
      </c>
      <c r="NZ3" s="482" t="str">
        <f t="shared" si="168"/>
        <v>Tue</v>
      </c>
      <c r="OA3" s="482" t="str">
        <f t="shared" ref="OA3:OC3" si="169">TEXT(OA2,"ddd")</f>
        <v>Wed</v>
      </c>
      <c r="OB3" s="482" t="str">
        <f t="shared" si="169"/>
        <v>Thu</v>
      </c>
      <c r="OC3" s="482" t="str">
        <f t="shared" si="169"/>
        <v>Fri</v>
      </c>
      <c r="OD3" s="482" t="str">
        <f t="shared" ref="OD3:OF3" si="170">TEXT(OD2,"ddd")</f>
        <v>Sat</v>
      </c>
      <c r="OE3" s="482" t="str">
        <f t="shared" si="170"/>
        <v>Sun</v>
      </c>
      <c r="OF3" s="482" t="str">
        <f t="shared" si="170"/>
        <v>Mon</v>
      </c>
      <c r="OG3" s="482" t="str">
        <f t="shared" ref="OG3:OH3" si="171">TEXT(OG2,"ddd")</f>
        <v>Tue</v>
      </c>
      <c r="OH3" s="482" t="str">
        <f t="shared" si="171"/>
        <v>Wed</v>
      </c>
      <c r="OI3" s="482" t="str">
        <f t="shared" ref="OI3:OK3" si="172">TEXT(OI2,"ddd")</f>
        <v>Thu</v>
      </c>
      <c r="OJ3" s="482" t="str">
        <f t="shared" si="172"/>
        <v>Fri</v>
      </c>
      <c r="OK3" s="482" t="str">
        <f t="shared" si="172"/>
        <v>Sat</v>
      </c>
      <c r="OL3" s="482" t="str">
        <f t="shared" ref="OL3:OM3" si="173">TEXT(OL2,"ddd")</f>
        <v>Sun</v>
      </c>
      <c r="OM3" s="482" t="str">
        <f t="shared" si="173"/>
        <v>Mon</v>
      </c>
      <c r="ON3" s="482" t="str">
        <f t="shared" ref="ON3:OO3" si="174">TEXT(ON2,"ddd")</f>
        <v>Tue</v>
      </c>
      <c r="OO3" s="482" t="str">
        <f t="shared" si="174"/>
        <v>Wed</v>
      </c>
      <c r="OP3" s="482" t="str">
        <f t="shared" ref="OP3:OQ3" si="175">TEXT(OP2,"ddd")</f>
        <v>Thu</v>
      </c>
      <c r="OQ3" s="482" t="str">
        <f t="shared" si="175"/>
        <v>Fri</v>
      </c>
      <c r="OR3" s="482" t="str">
        <f t="shared" ref="OR3:OS3" si="176">TEXT(OR2,"ddd")</f>
        <v>Sat</v>
      </c>
      <c r="OS3" s="482" t="str">
        <f t="shared" si="176"/>
        <v>Sun</v>
      </c>
      <c r="OT3" s="482" t="str">
        <f t="shared" ref="OT3:OZ3" si="177">TEXT(OT2,"ddd")</f>
        <v>Mon</v>
      </c>
      <c r="OU3" s="482" t="str">
        <f t="shared" si="177"/>
        <v>Tue</v>
      </c>
      <c r="OV3" s="482" t="str">
        <f t="shared" si="177"/>
        <v>Wed</v>
      </c>
      <c r="OW3" s="482" t="str">
        <f t="shared" si="177"/>
        <v>Thu</v>
      </c>
      <c r="OX3" s="482" t="str">
        <f t="shared" si="177"/>
        <v>Fri</v>
      </c>
      <c r="OY3" s="482" t="str">
        <f t="shared" si="177"/>
        <v>Sat</v>
      </c>
      <c r="OZ3" s="482" t="str">
        <f t="shared" si="177"/>
        <v>Sun</v>
      </c>
      <c r="PA3" s="482" t="str">
        <f t="shared" ref="PA3:PB3" si="178">TEXT(PA2,"ddd")</f>
        <v>Mon</v>
      </c>
      <c r="PB3" s="482" t="str">
        <f t="shared" si="178"/>
        <v>Tue</v>
      </c>
      <c r="PC3" s="482" t="str">
        <f t="shared" ref="PC3:PD3" si="179">TEXT(PC2,"ddd")</f>
        <v>Wed</v>
      </c>
      <c r="PD3" s="482" t="str">
        <f t="shared" si="179"/>
        <v>Thu</v>
      </c>
      <c r="PE3" s="482" t="str">
        <f t="shared" ref="PE3:PF3" si="180">TEXT(PE2,"ddd")</f>
        <v>Fri</v>
      </c>
      <c r="PF3" s="482" t="str">
        <f t="shared" si="180"/>
        <v>Sat</v>
      </c>
      <c r="PG3" s="482" t="str">
        <f t="shared" ref="PG3:PH3" si="181">TEXT(PG2,"ddd")</f>
        <v>Sun</v>
      </c>
      <c r="PH3" s="482" t="str">
        <f t="shared" si="181"/>
        <v>Mon</v>
      </c>
      <c r="PI3" s="482" t="str">
        <f t="shared" ref="PI3:PJ3" si="182">TEXT(PI2,"ddd")</f>
        <v>Tue</v>
      </c>
      <c r="PJ3" s="482" t="str">
        <f t="shared" si="182"/>
        <v>Wed</v>
      </c>
      <c r="PK3" s="482" t="str">
        <f t="shared" ref="PK3:PL3" si="183">TEXT(PK2,"ddd")</f>
        <v>Thu</v>
      </c>
      <c r="PL3" s="482" t="str">
        <f t="shared" si="183"/>
        <v>Fri</v>
      </c>
    </row>
    <row r="4" spans="1:428" s="15" customFormat="1" x14ac:dyDescent="0.25">
      <c r="A4" s="879"/>
      <c r="B4" s="879"/>
      <c r="C4" s="879"/>
      <c r="D4" s="879"/>
      <c r="E4" s="204" t="s">
        <v>1372</v>
      </c>
      <c r="F4" s="201">
        <f t="shared" ref="F4:AK4" si="184">SUMIF($E$6:$E$47,$E$6,F6:F47)</f>
        <v>0</v>
      </c>
      <c r="G4" s="201">
        <f t="shared" si="184"/>
        <v>0</v>
      </c>
      <c r="H4" s="201">
        <f t="shared" si="184"/>
        <v>0</v>
      </c>
      <c r="I4" s="201">
        <f t="shared" si="184"/>
        <v>0</v>
      </c>
      <c r="J4" s="201">
        <f t="shared" si="184"/>
        <v>0</v>
      </c>
      <c r="K4" s="201">
        <f t="shared" si="184"/>
        <v>0</v>
      </c>
      <c r="L4" s="201">
        <f t="shared" si="184"/>
        <v>0</v>
      </c>
      <c r="M4" s="201">
        <f t="shared" si="184"/>
        <v>0</v>
      </c>
      <c r="N4" s="201">
        <f t="shared" si="184"/>
        <v>0</v>
      </c>
      <c r="O4" s="201">
        <f t="shared" si="184"/>
        <v>0</v>
      </c>
      <c r="P4" s="201">
        <f t="shared" si="184"/>
        <v>0</v>
      </c>
      <c r="Q4" s="201">
        <f t="shared" si="184"/>
        <v>0</v>
      </c>
      <c r="R4" s="201">
        <f t="shared" si="184"/>
        <v>0</v>
      </c>
      <c r="S4" s="201">
        <f t="shared" si="184"/>
        <v>0</v>
      </c>
      <c r="T4" s="201">
        <f t="shared" si="184"/>
        <v>0</v>
      </c>
      <c r="U4" s="201">
        <f t="shared" si="184"/>
        <v>0</v>
      </c>
      <c r="V4" s="201">
        <f t="shared" si="184"/>
        <v>0</v>
      </c>
      <c r="W4" s="201">
        <f t="shared" si="184"/>
        <v>0</v>
      </c>
      <c r="X4" s="201">
        <f t="shared" si="184"/>
        <v>0</v>
      </c>
      <c r="Y4" s="201">
        <f t="shared" si="184"/>
        <v>0</v>
      </c>
      <c r="Z4" s="201">
        <f t="shared" si="184"/>
        <v>0</v>
      </c>
      <c r="AA4" s="201">
        <f t="shared" si="184"/>
        <v>0</v>
      </c>
      <c r="AB4" s="201">
        <f t="shared" si="184"/>
        <v>0</v>
      </c>
      <c r="AC4" s="201">
        <f t="shared" si="184"/>
        <v>0</v>
      </c>
      <c r="AD4" s="201">
        <f t="shared" si="184"/>
        <v>0</v>
      </c>
      <c r="AE4" s="201">
        <f t="shared" si="184"/>
        <v>0</v>
      </c>
      <c r="AF4" s="201">
        <f t="shared" si="184"/>
        <v>0</v>
      </c>
      <c r="AG4" s="201">
        <f t="shared" si="184"/>
        <v>0</v>
      </c>
      <c r="AH4" s="201">
        <f t="shared" si="184"/>
        <v>0</v>
      </c>
      <c r="AI4" s="201">
        <f t="shared" si="184"/>
        <v>0</v>
      </c>
      <c r="AJ4" s="201">
        <f t="shared" si="184"/>
        <v>0</v>
      </c>
      <c r="AK4" s="201">
        <f t="shared" si="184"/>
        <v>0</v>
      </c>
      <c r="AL4" s="201">
        <f t="shared" ref="AL4:BQ4" si="185">SUMIF($E$6:$E$47,$E$6,AL6:AL47)</f>
        <v>0</v>
      </c>
      <c r="AM4" s="201">
        <f t="shared" si="185"/>
        <v>0</v>
      </c>
      <c r="AN4" s="201">
        <f t="shared" si="185"/>
        <v>0</v>
      </c>
      <c r="AO4" s="201">
        <f t="shared" si="185"/>
        <v>160</v>
      </c>
      <c r="AP4" s="201">
        <f t="shared" si="185"/>
        <v>160</v>
      </c>
      <c r="AQ4" s="201">
        <f t="shared" si="185"/>
        <v>160</v>
      </c>
      <c r="AR4" s="201">
        <f t="shared" si="185"/>
        <v>160</v>
      </c>
      <c r="AS4" s="201">
        <f t="shared" si="185"/>
        <v>160</v>
      </c>
      <c r="AT4" s="201">
        <f t="shared" si="185"/>
        <v>160</v>
      </c>
      <c r="AU4" s="201">
        <f t="shared" si="185"/>
        <v>160</v>
      </c>
      <c r="AV4" s="201">
        <f t="shared" si="185"/>
        <v>160</v>
      </c>
      <c r="AW4" s="201">
        <f t="shared" si="185"/>
        <v>160</v>
      </c>
      <c r="AX4" s="201">
        <f t="shared" si="185"/>
        <v>160</v>
      </c>
      <c r="AY4" s="201">
        <f t="shared" si="185"/>
        <v>160</v>
      </c>
      <c r="AZ4" s="201">
        <f t="shared" si="185"/>
        <v>160</v>
      </c>
      <c r="BA4" s="201">
        <f t="shared" si="185"/>
        <v>160</v>
      </c>
      <c r="BB4" s="201">
        <f t="shared" si="185"/>
        <v>195</v>
      </c>
      <c r="BC4" s="201">
        <f t="shared" si="185"/>
        <v>195</v>
      </c>
      <c r="BD4" s="201">
        <f t="shared" si="185"/>
        <v>195</v>
      </c>
      <c r="BE4" s="201">
        <f t="shared" si="185"/>
        <v>205</v>
      </c>
      <c r="BF4" s="201">
        <f t="shared" si="185"/>
        <v>205</v>
      </c>
      <c r="BG4" s="201">
        <f t="shared" si="185"/>
        <v>130</v>
      </c>
      <c r="BH4" s="201">
        <f t="shared" si="185"/>
        <v>300</v>
      </c>
      <c r="BI4" s="201">
        <f t="shared" si="185"/>
        <v>300</v>
      </c>
      <c r="BJ4" s="201">
        <f t="shared" si="185"/>
        <v>300</v>
      </c>
      <c r="BK4" s="201">
        <f t="shared" si="185"/>
        <v>320</v>
      </c>
      <c r="BL4" s="201">
        <f t="shared" si="185"/>
        <v>320</v>
      </c>
      <c r="BM4" s="201">
        <f t="shared" si="185"/>
        <v>320</v>
      </c>
      <c r="BN4" s="201">
        <f t="shared" si="185"/>
        <v>380</v>
      </c>
      <c r="BO4" s="201">
        <f t="shared" si="185"/>
        <v>390</v>
      </c>
      <c r="BP4" s="201">
        <f t="shared" si="185"/>
        <v>390</v>
      </c>
      <c r="BQ4" s="201">
        <f t="shared" si="185"/>
        <v>430</v>
      </c>
      <c r="BR4" s="201">
        <f t="shared" ref="BR4:CL4" si="186">SUMIF($E$6:$E$47,$E$6,BR6:BR47)</f>
        <v>430</v>
      </c>
      <c r="BS4" s="201">
        <f t="shared" si="186"/>
        <v>430</v>
      </c>
      <c r="BT4" s="201">
        <f t="shared" si="186"/>
        <v>430</v>
      </c>
      <c r="BU4" s="201">
        <f t="shared" si="186"/>
        <v>500</v>
      </c>
      <c r="BV4" s="201">
        <f t="shared" si="186"/>
        <v>515</v>
      </c>
      <c r="BW4" s="201">
        <f t="shared" si="186"/>
        <v>550</v>
      </c>
      <c r="BX4" s="201">
        <f t="shared" si="186"/>
        <v>555</v>
      </c>
      <c r="BY4" s="201">
        <f t="shared" si="186"/>
        <v>565</v>
      </c>
      <c r="BZ4" s="201">
        <f t="shared" si="186"/>
        <v>565</v>
      </c>
      <c r="CA4" s="201">
        <f t="shared" si="186"/>
        <v>565</v>
      </c>
      <c r="CB4" s="201">
        <f t="shared" si="186"/>
        <v>565</v>
      </c>
      <c r="CC4" s="201">
        <f t="shared" si="186"/>
        <v>565</v>
      </c>
      <c r="CD4" s="201">
        <f t="shared" si="186"/>
        <v>565</v>
      </c>
      <c r="CE4" s="201">
        <f t="shared" si="186"/>
        <v>565</v>
      </c>
      <c r="CF4" s="201">
        <f t="shared" si="186"/>
        <v>565</v>
      </c>
      <c r="CG4" s="201">
        <f t="shared" si="186"/>
        <v>565</v>
      </c>
      <c r="CH4" s="201">
        <f t="shared" si="186"/>
        <v>565</v>
      </c>
      <c r="CI4" s="201">
        <f t="shared" si="186"/>
        <v>565</v>
      </c>
      <c r="CJ4" s="201">
        <f t="shared" si="186"/>
        <v>565</v>
      </c>
      <c r="CK4" s="201">
        <f t="shared" si="186"/>
        <v>595</v>
      </c>
      <c r="CL4" s="201">
        <f t="shared" si="186"/>
        <v>625</v>
      </c>
      <c r="CM4" s="201">
        <f t="shared" ref="CM4:CN4" si="187">SUMIF($E$6:$E$47,$E$6,CM6:CM47)</f>
        <v>625</v>
      </c>
      <c r="CN4" s="201">
        <f t="shared" si="187"/>
        <v>625</v>
      </c>
      <c r="CO4" s="201">
        <f t="shared" ref="CO4:CT4" si="188">SUMIF($E$6:$E$47,$E$6,CO6:CO47)</f>
        <v>645</v>
      </c>
      <c r="CP4" s="201">
        <f t="shared" si="188"/>
        <v>645</v>
      </c>
      <c r="CQ4" s="201">
        <f t="shared" si="188"/>
        <v>645</v>
      </c>
      <c r="CR4" s="201">
        <f t="shared" si="188"/>
        <v>645</v>
      </c>
      <c r="CS4" s="201">
        <f t="shared" si="188"/>
        <v>665</v>
      </c>
      <c r="CT4" s="201">
        <f t="shared" si="188"/>
        <v>665</v>
      </c>
      <c r="CU4" s="201">
        <f t="shared" ref="CU4:CV4" si="189">SUMIF($E$6:$E$47,$E$6,CU6:CU47)</f>
        <v>665</v>
      </c>
      <c r="CV4" s="201">
        <f t="shared" si="189"/>
        <v>665</v>
      </c>
      <c r="CW4" s="201">
        <f t="shared" ref="CW4:CX4" si="190">SUMIF($E$6:$E$47,$E$6,CW6:CW47)</f>
        <v>665</v>
      </c>
      <c r="CX4" s="201">
        <f t="shared" si="190"/>
        <v>705</v>
      </c>
      <c r="CY4" s="201">
        <f t="shared" ref="CY4" si="191">SUMIF($E$6:$E$47,$E$6,CY6:CY47)</f>
        <v>705</v>
      </c>
      <c r="CZ4" s="201">
        <f t="shared" ref="CZ4:DE4" si="192">SUMIF($E$6:$E$47,$E$6,CZ6:CZ47)</f>
        <v>705</v>
      </c>
      <c r="DA4" s="201">
        <f t="shared" si="192"/>
        <v>705</v>
      </c>
      <c r="DB4" s="201">
        <f t="shared" si="192"/>
        <v>535</v>
      </c>
      <c r="DC4" s="201">
        <f t="shared" si="192"/>
        <v>535</v>
      </c>
      <c r="DD4" s="201">
        <f t="shared" si="192"/>
        <v>535</v>
      </c>
      <c r="DE4" s="201">
        <f t="shared" si="192"/>
        <v>535</v>
      </c>
      <c r="DF4" s="201">
        <f t="shared" ref="DF4:DG4" si="193">SUMIF($E$6:$E$47,$E$6,DF6:DF47)</f>
        <v>535</v>
      </c>
      <c r="DG4" s="201">
        <f t="shared" si="193"/>
        <v>535</v>
      </c>
      <c r="DH4" s="201">
        <f t="shared" ref="DH4:DI4" si="194">SUMIF($E$6:$E$47,$E$6,DH6:DH47)</f>
        <v>570</v>
      </c>
      <c r="DI4" s="201">
        <f t="shared" si="194"/>
        <v>570</v>
      </c>
      <c r="DJ4" s="201">
        <f t="shared" ref="DJ4:DP4" si="195">SUMIF($E$6:$E$47,$E$6,DJ6:DJ47)</f>
        <v>575</v>
      </c>
      <c r="DK4" s="201">
        <f t="shared" si="195"/>
        <v>585</v>
      </c>
      <c r="DL4" s="201">
        <f t="shared" si="195"/>
        <v>620</v>
      </c>
      <c r="DM4" s="201">
        <f t="shared" si="195"/>
        <v>690</v>
      </c>
      <c r="DN4" s="201">
        <f t="shared" si="195"/>
        <v>690</v>
      </c>
      <c r="DO4" s="201">
        <f t="shared" si="195"/>
        <v>690</v>
      </c>
      <c r="DP4" s="201">
        <f t="shared" si="195"/>
        <v>690</v>
      </c>
      <c r="DQ4" s="201">
        <f t="shared" ref="DQ4:DS4" si="196">SUMIF($E$6:$E$47,$E$6,DQ6:DQ47)</f>
        <v>690</v>
      </c>
      <c r="DR4" s="201">
        <f t="shared" si="196"/>
        <v>690</v>
      </c>
      <c r="DS4" s="201">
        <f t="shared" si="196"/>
        <v>725</v>
      </c>
      <c r="DT4" s="201">
        <f t="shared" ref="DT4:DU4" si="197">SUMIF($E$6:$E$47,$E$6,DT6:DT47)</f>
        <v>725</v>
      </c>
      <c r="DU4" s="201">
        <f t="shared" si="197"/>
        <v>720</v>
      </c>
      <c r="DV4" s="201">
        <f t="shared" ref="DV4:DW4" si="198">SUMIF($E$6:$E$47,$E$6,DV6:DV47)</f>
        <v>710</v>
      </c>
      <c r="DW4" s="201">
        <f t="shared" si="198"/>
        <v>705</v>
      </c>
      <c r="DX4" s="201">
        <f t="shared" ref="DX4:DY4" si="199">SUMIF($E$6:$E$47,$E$6,DX6:DX47)</f>
        <v>700</v>
      </c>
      <c r="DY4" s="201">
        <f t="shared" si="199"/>
        <v>690</v>
      </c>
      <c r="DZ4" s="201">
        <f t="shared" ref="DZ4:EA4" si="200">SUMIF($E$6:$E$47,$E$6,DZ6:DZ47)</f>
        <v>765</v>
      </c>
      <c r="EA4" s="201">
        <f t="shared" si="200"/>
        <v>765</v>
      </c>
      <c r="EB4" s="201">
        <f t="shared" ref="EB4:EC4" si="201">SUMIF($E$6:$E$47,$E$6,EB6:EB47)</f>
        <v>765</v>
      </c>
      <c r="EC4" s="201">
        <f t="shared" si="201"/>
        <v>765</v>
      </c>
      <c r="ED4" s="201">
        <f t="shared" ref="ED4:EE4" si="202">SUMIF($E$6:$E$47,$E$6,ED6:ED47)</f>
        <v>765</v>
      </c>
      <c r="EE4" s="201">
        <f t="shared" si="202"/>
        <v>795</v>
      </c>
      <c r="EF4" s="201">
        <f t="shared" ref="EF4:EG4" si="203">SUMIF($E$6:$E$47,$E$6,EF6:EF47)</f>
        <v>820</v>
      </c>
      <c r="EG4" s="201">
        <f t="shared" si="203"/>
        <v>820</v>
      </c>
      <c r="EH4" s="201">
        <f t="shared" ref="EH4:EI4" si="204">SUMIF($E$6:$E$47,$E$6,EH6:EH47)</f>
        <v>820</v>
      </c>
      <c r="EI4" s="201">
        <f t="shared" si="204"/>
        <v>820</v>
      </c>
      <c r="EJ4" s="201">
        <f t="shared" ref="EJ4:EK4" si="205">SUMIF($E$6:$E$47,$E$6,EJ6:EJ47)</f>
        <v>820</v>
      </c>
      <c r="EK4" s="201">
        <f t="shared" si="205"/>
        <v>820</v>
      </c>
      <c r="EL4" s="201">
        <f t="shared" ref="EL4:EM4" si="206">SUMIF($E$6:$E$47,$E$6,EL6:EL47)</f>
        <v>820</v>
      </c>
      <c r="EM4" s="201">
        <f t="shared" si="206"/>
        <v>820</v>
      </c>
      <c r="EN4" s="201">
        <f t="shared" ref="EN4:EO4" si="207">SUMIF($E$6:$E$47,$E$6,EN6:EN47)</f>
        <v>820</v>
      </c>
      <c r="EO4" s="201">
        <f t="shared" si="207"/>
        <v>820</v>
      </c>
      <c r="EP4" s="201">
        <f t="shared" ref="EP4:EQ4" si="208">SUMIF($E$6:$E$47,$E$6,EP6:EP47)</f>
        <v>820</v>
      </c>
      <c r="EQ4" s="201">
        <f t="shared" si="208"/>
        <v>790</v>
      </c>
      <c r="ER4" s="201">
        <f t="shared" ref="ER4:ES4" si="209">SUMIF($E$6:$E$47,$E$6,ER6:ER47)</f>
        <v>790</v>
      </c>
      <c r="ES4" s="201">
        <f t="shared" si="209"/>
        <v>790</v>
      </c>
      <c r="ET4" s="201">
        <f t="shared" ref="ET4:EU4" si="210">SUMIF($E$6:$E$47,$E$6,ET6:ET47)</f>
        <v>790</v>
      </c>
      <c r="EU4" s="201">
        <f t="shared" si="210"/>
        <v>790</v>
      </c>
      <c r="EV4" s="201">
        <f t="shared" ref="EV4" si="211">SUMIF($E$6:$E$47,$E$6,EV6:EV47)</f>
        <v>790</v>
      </c>
      <c r="EW4" s="201">
        <f t="shared" ref="EW4:FC4" si="212">SUMIF($E$6:$E$47,$E$6,EW6:EW47)</f>
        <v>790</v>
      </c>
      <c r="EX4" s="201">
        <f t="shared" si="212"/>
        <v>790</v>
      </c>
      <c r="EY4" s="201">
        <f t="shared" si="212"/>
        <v>785</v>
      </c>
      <c r="EZ4" s="201">
        <f t="shared" si="212"/>
        <v>775</v>
      </c>
      <c r="FA4" s="201">
        <f t="shared" si="212"/>
        <v>775</v>
      </c>
      <c r="FB4" s="201">
        <f t="shared" si="212"/>
        <v>775</v>
      </c>
      <c r="FC4" s="201">
        <f t="shared" si="212"/>
        <v>775</v>
      </c>
      <c r="FD4" s="201">
        <f t="shared" ref="FD4:FE4" si="213">SUMIF($E$6:$E$47,$E$6,FD6:FD47)</f>
        <v>775</v>
      </c>
      <c r="FE4" s="201">
        <f t="shared" si="213"/>
        <v>775</v>
      </c>
      <c r="FF4" s="201">
        <f>SUMIF($E$6:$E$73,$E$6,FF6:FF73)</f>
        <v>895</v>
      </c>
      <c r="FG4" s="201">
        <f>SUMIF($E$6:$E$73,$E$6,FG6:FG73)</f>
        <v>940</v>
      </c>
      <c r="FH4" s="201">
        <f>SUMIF($E$6:$E$73,$E$6,FH6:FH73)</f>
        <v>940</v>
      </c>
      <c r="FI4" s="201">
        <f>SUMIF($E$6:$E$73,$E$6,FI6:FI73)</f>
        <v>940</v>
      </c>
      <c r="FJ4" s="201">
        <f t="shared" ref="FJ4:GO4" si="214">SUMIF($E$6:$E$141,$E$6,FJ6:FJ141)</f>
        <v>1025</v>
      </c>
      <c r="FK4" s="201">
        <f t="shared" si="214"/>
        <v>1080</v>
      </c>
      <c r="FL4" s="201">
        <f t="shared" si="214"/>
        <v>1070</v>
      </c>
      <c r="FM4" s="201">
        <f t="shared" si="214"/>
        <v>1350</v>
      </c>
      <c r="FN4" s="201">
        <f t="shared" si="214"/>
        <v>1350</v>
      </c>
      <c r="FO4" s="201">
        <f t="shared" si="214"/>
        <v>1350</v>
      </c>
      <c r="FP4" s="201">
        <f t="shared" si="214"/>
        <v>1390</v>
      </c>
      <c r="FQ4" s="201">
        <f t="shared" si="214"/>
        <v>1390</v>
      </c>
      <c r="FR4" s="201">
        <f t="shared" si="214"/>
        <v>1705</v>
      </c>
      <c r="FS4" s="201">
        <f t="shared" si="214"/>
        <v>1705</v>
      </c>
      <c r="FT4" s="201">
        <f t="shared" si="214"/>
        <v>1705</v>
      </c>
      <c r="FU4" s="201">
        <f t="shared" si="214"/>
        <v>1705</v>
      </c>
      <c r="FV4" s="201">
        <f t="shared" si="214"/>
        <v>1705</v>
      </c>
      <c r="FW4" s="201">
        <f t="shared" si="214"/>
        <v>1700</v>
      </c>
      <c r="FX4" s="201">
        <f t="shared" si="214"/>
        <v>1700</v>
      </c>
      <c r="FY4" s="201">
        <f t="shared" si="214"/>
        <v>1700</v>
      </c>
      <c r="FZ4" s="201">
        <f t="shared" si="214"/>
        <v>1700</v>
      </c>
      <c r="GA4" s="201">
        <f t="shared" si="214"/>
        <v>1700</v>
      </c>
      <c r="GB4" s="201">
        <f t="shared" si="214"/>
        <v>1700</v>
      </c>
      <c r="GC4" s="201">
        <f t="shared" si="214"/>
        <v>1700</v>
      </c>
      <c r="GD4" s="201">
        <f t="shared" si="214"/>
        <v>1700</v>
      </c>
      <c r="GE4" s="201">
        <f t="shared" si="214"/>
        <v>1190</v>
      </c>
      <c r="GF4" s="201">
        <f t="shared" si="214"/>
        <v>1185</v>
      </c>
      <c r="GG4" s="201">
        <f t="shared" si="214"/>
        <v>1175</v>
      </c>
      <c r="GH4" s="201">
        <f t="shared" si="214"/>
        <v>1175</v>
      </c>
      <c r="GI4" s="201">
        <f t="shared" si="214"/>
        <v>1175</v>
      </c>
      <c r="GJ4" s="201">
        <f t="shared" si="214"/>
        <v>1175</v>
      </c>
      <c r="GK4" s="201">
        <f t="shared" si="214"/>
        <v>1175</v>
      </c>
      <c r="GL4" s="201">
        <f t="shared" si="214"/>
        <v>1140</v>
      </c>
      <c r="GM4" s="201">
        <f t="shared" si="214"/>
        <v>1140</v>
      </c>
      <c r="GN4" s="201">
        <f t="shared" si="214"/>
        <v>1135</v>
      </c>
      <c r="GO4" s="201">
        <f t="shared" si="214"/>
        <v>1135</v>
      </c>
      <c r="GP4" s="201">
        <f t="shared" ref="GP4:HU4" si="215">SUMIF($E$6:$E$141,$E$6,GP6:GP141)</f>
        <v>1135</v>
      </c>
      <c r="GQ4" s="201">
        <f t="shared" si="215"/>
        <v>1130</v>
      </c>
      <c r="GR4" s="201">
        <f t="shared" si="215"/>
        <v>1120</v>
      </c>
      <c r="GS4" s="201">
        <f t="shared" si="215"/>
        <v>1120</v>
      </c>
      <c r="GT4" s="201">
        <f t="shared" si="215"/>
        <v>1105</v>
      </c>
      <c r="GU4" s="201">
        <f t="shared" si="215"/>
        <v>1105</v>
      </c>
      <c r="GV4" s="201">
        <f t="shared" si="215"/>
        <v>1095</v>
      </c>
      <c r="GW4" s="201">
        <f t="shared" si="215"/>
        <v>1075</v>
      </c>
      <c r="GX4" s="201">
        <f t="shared" si="215"/>
        <v>1010</v>
      </c>
      <c r="GY4" s="201">
        <f t="shared" si="215"/>
        <v>980</v>
      </c>
      <c r="GZ4" s="201">
        <f t="shared" si="215"/>
        <v>980</v>
      </c>
      <c r="HA4" s="201">
        <f t="shared" si="215"/>
        <v>980</v>
      </c>
      <c r="HB4" s="201">
        <f t="shared" si="215"/>
        <v>890</v>
      </c>
      <c r="HC4" s="201">
        <f t="shared" si="215"/>
        <v>885</v>
      </c>
      <c r="HD4" s="201">
        <f t="shared" si="215"/>
        <v>885</v>
      </c>
      <c r="HE4" s="201">
        <f t="shared" si="215"/>
        <v>885</v>
      </c>
      <c r="HF4" s="201">
        <f t="shared" si="215"/>
        <v>885</v>
      </c>
      <c r="HG4" s="201">
        <f t="shared" si="215"/>
        <v>885</v>
      </c>
      <c r="HH4" s="201">
        <f t="shared" si="215"/>
        <v>920</v>
      </c>
      <c r="HI4" s="201">
        <f t="shared" si="215"/>
        <v>920</v>
      </c>
      <c r="HJ4" s="201">
        <f t="shared" si="215"/>
        <v>880</v>
      </c>
      <c r="HK4" s="201">
        <f t="shared" si="215"/>
        <v>880</v>
      </c>
      <c r="HL4" s="201">
        <f t="shared" si="215"/>
        <v>880</v>
      </c>
      <c r="HM4" s="201">
        <f t="shared" si="215"/>
        <v>880</v>
      </c>
      <c r="HN4" s="201">
        <f t="shared" si="215"/>
        <v>880</v>
      </c>
      <c r="HO4" s="201">
        <f t="shared" si="215"/>
        <v>880</v>
      </c>
      <c r="HP4" s="201">
        <f t="shared" si="215"/>
        <v>880</v>
      </c>
      <c r="HQ4" s="201">
        <f t="shared" si="215"/>
        <v>880</v>
      </c>
      <c r="HR4" s="201">
        <f t="shared" si="215"/>
        <v>880</v>
      </c>
      <c r="HS4" s="201">
        <f t="shared" si="215"/>
        <v>880</v>
      </c>
      <c r="HT4" s="201">
        <f t="shared" si="215"/>
        <v>880</v>
      </c>
      <c r="HU4" s="201">
        <f t="shared" si="215"/>
        <v>880</v>
      </c>
      <c r="HV4" s="201">
        <f t="shared" ref="HV4:JA4" si="216">SUMIF($E$6:$E$141,$E$6,HV6:HV141)</f>
        <v>880</v>
      </c>
      <c r="HW4" s="201">
        <f t="shared" si="216"/>
        <v>880</v>
      </c>
      <c r="HX4" s="201">
        <f t="shared" si="216"/>
        <v>880</v>
      </c>
      <c r="HY4" s="201">
        <f t="shared" si="216"/>
        <v>880</v>
      </c>
      <c r="HZ4" s="201">
        <f t="shared" si="216"/>
        <v>880</v>
      </c>
      <c r="IA4" s="201">
        <f t="shared" si="216"/>
        <v>1025</v>
      </c>
      <c r="IB4" s="201">
        <f t="shared" si="216"/>
        <v>1025</v>
      </c>
      <c r="IC4" s="201">
        <f t="shared" si="216"/>
        <v>1025</v>
      </c>
      <c r="ID4" s="201">
        <f t="shared" si="216"/>
        <v>1025</v>
      </c>
      <c r="IE4" s="201">
        <f t="shared" si="216"/>
        <v>1025</v>
      </c>
      <c r="IF4" s="201">
        <f t="shared" si="216"/>
        <v>1025</v>
      </c>
      <c r="IG4" s="201">
        <f t="shared" si="216"/>
        <v>1050</v>
      </c>
      <c r="IH4" s="201">
        <f t="shared" si="216"/>
        <v>1050</v>
      </c>
      <c r="II4" s="201">
        <f t="shared" si="216"/>
        <v>990</v>
      </c>
      <c r="IJ4" s="201">
        <f t="shared" si="216"/>
        <v>1050</v>
      </c>
      <c r="IK4" s="201">
        <f t="shared" si="216"/>
        <v>1050</v>
      </c>
      <c r="IL4" s="201">
        <f t="shared" si="216"/>
        <v>1050</v>
      </c>
      <c r="IM4" s="201">
        <f t="shared" si="216"/>
        <v>1050</v>
      </c>
      <c r="IN4" s="201">
        <f t="shared" si="216"/>
        <v>1050</v>
      </c>
      <c r="IO4" s="201">
        <f t="shared" si="216"/>
        <v>1030</v>
      </c>
      <c r="IP4" s="201">
        <f t="shared" si="216"/>
        <v>1030</v>
      </c>
      <c r="IQ4" s="201">
        <f t="shared" si="216"/>
        <v>1030</v>
      </c>
      <c r="IR4" s="201">
        <f t="shared" si="216"/>
        <v>1030</v>
      </c>
      <c r="IS4" s="201">
        <f t="shared" si="216"/>
        <v>1030</v>
      </c>
      <c r="IT4" s="201">
        <f t="shared" si="216"/>
        <v>1030</v>
      </c>
      <c r="IU4" s="201">
        <f t="shared" si="216"/>
        <v>1030</v>
      </c>
      <c r="IV4" s="201">
        <f t="shared" si="216"/>
        <v>1030</v>
      </c>
      <c r="IW4" s="201">
        <f t="shared" si="216"/>
        <v>1000</v>
      </c>
      <c r="IX4" s="201">
        <f t="shared" si="216"/>
        <v>1000</v>
      </c>
      <c r="IY4" s="201">
        <f t="shared" si="216"/>
        <v>990</v>
      </c>
      <c r="IZ4" s="201">
        <f t="shared" si="216"/>
        <v>990</v>
      </c>
      <c r="JA4" s="201">
        <f t="shared" si="216"/>
        <v>990</v>
      </c>
      <c r="JB4" s="201">
        <f t="shared" ref="JB4:KG4" si="217">SUMIF($E$6:$E$141,$E$6,JB6:JB141)</f>
        <v>990</v>
      </c>
      <c r="JC4" s="201">
        <f t="shared" si="217"/>
        <v>990</v>
      </c>
      <c r="JD4" s="201">
        <f t="shared" si="217"/>
        <v>990</v>
      </c>
      <c r="JE4" s="201">
        <f t="shared" si="217"/>
        <v>990</v>
      </c>
      <c r="JF4" s="201">
        <f t="shared" si="217"/>
        <v>990</v>
      </c>
      <c r="JG4" s="201">
        <f t="shared" si="217"/>
        <v>990</v>
      </c>
      <c r="JH4" s="201">
        <f t="shared" si="217"/>
        <v>990</v>
      </c>
      <c r="JI4" s="201">
        <f t="shared" si="217"/>
        <v>990</v>
      </c>
      <c r="JJ4" s="201">
        <f t="shared" si="217"/>
        <v>1055</v>
      </c>
      <c r="JK4" s="201">
        <f t="shared" si="217"/>
        <v>1055</v>
      </c>
      <c r="JL4" s="201">
        <f t="shared" si="217"/>
        <v>1055</v>
      </c>
      <c r="JM4" s="201">
        <f t="shared" si="217"/>
        <v>1055</v>
      </c>
      <c r="JN4" s="201">
        <f t="shared" si="217"/>
        <v>1025</v>
      </c>
      <c r="JO4" s="482">
        <f t="shared" si="217"/>
        <v>1025</v>
      </c>
      <c r="JP4" s="482">
        <f t="shared" si="217"/>
        <v>1025</v>
      </c>
      <c r="JQ4" s="482">
        <f t="shared" si="217"/>
        <v>1025</v>
      </c>
      <c r="JR4" s="482">
        <f t="shared" si="217"/>
        <v>1025</v>
      </c>
      <c r="JS4" s="482">
        <f t="shared" si="217"/>
        <v>1025</v>
      </c>
      <c r="JT4" s="482">
        <f t="shared" si="217"/>
        <v>1025</v>
      </c>
      <c r="JU4" s="482">
        <f t="shared" si="217"/>
        <v>1025</v>
      </c>
      <c r="JV4" s="482">
        <f t="shared" si="217"/>
        <v>1025</v>
      </c>
      <c r="JW4" s="482">
        <f t="shared" si="217"/>
        <v>1025</v>
      </c>
      <c r="JX4" s="482">
        <f t="shared" si="217"/>
        <v>1025</v>
      </c>
      <c r="JY4" s="482">
        <f t="shared" si="217"/>
        <v>1025</v>
      </c>
      <c r="JZ4" s="482">
        <f t="shared" si="217"/>
        <v>1025</v>
      </c>
      <c r="KA4" s="482">
        <f t="shared" si="217"/>
        <v>1075</v>
      </c>
      <c r="KB4" s="482">
        <f t="shared" si="217"/>
        <v>2139</v>
      </c>
      <c r="KC4" s="482">
        <f t="shared" si="217"/>
        <v>2104</v>
      </c>
      <c r="KD4" s="482">
        <f t="shared" si="217"/>
        <v>2119</v>
      </c>
      <c r="KE4" s="482">
        <f t="shared" si="217"/>
        <v>2119</v>
      </c>
      <c r="KF4" s="482">
        <f t="shared" si="217"/>
        <v>2184</v>
      </c>
      <c r="KG4" s="482">
        <f t="shared" si="217"/>
        <v>2214</v>
      </c>
      <c r="KH4" s="482">
        <f t="shared" ref="KH4:LD4" si="218">SUMIF($E$6:$E$141,$E$6,KH6:KH141)</f>
        <v>2226</v>
      </c>
      <c r="KI4" s="482">
        <f t="shared" si="218"/>
        <v>2226</v>
      </c>
      <c r="KJ4" s="482">
        <f t="shared" si="218"/>
        <v>2231</v>
      </c>
      <c r="KK4" s="482">
        <f t="shared" si="218"/>
        <v>2231</v>
      </c>
      <c r="KL4" s="482">
        <f t="shared" si="218"/>
        <v>2231</v>
      </c>
      <c r="KM4" s="482">
        <f t="shared" si="218"/>
        <v>2231</v>
      </c>
      <c r="KN4" s="482">
        <f t="shared" si="218"/>
        <v>2231</v>
      </c>
      <c r="KO4" s="482">
        <f t="shared" si="218"/>
        <v>2231</v>
      </c>
      <c r="KP4" s="482">
        <f t="shared" si="218"/>
        <v>2231</v>
      </c>
      <c r="KQ4" s="482">
        <f t="shared" si="218"/>
        <v>2231</v>
      </c>
      <c r="KR4" s="482">
        <f t="shared" si="218"/>
        <v>2231</v>
      </c>
      <c r="KS4" s="482">
        <f t="shared" si="218"/>
        <v>2231</v>
      </c>
      <c r="KT4" s="482">
        <f t="shared" si="218"/>
        <v>2231</v>
      </c>
      <c r="KU4" s="482">
        <f t="shared" si="218"/>
        <v>2231</v>
      </c>
      <c r="KV4" s="482">
        <f t="shared" si="218"/>
        <v>2231</v>
      </c>
      <c r="KW4" s="482">
        <f t="shared" si="218"/>
        <v>2231</v>
      </c>
      <c r="KX4" s="482">
        <f t="shared" si="218"/>
        <v>2231</v>
      </c>
      <c r="KY4" s="482">
        <f t="shared" si="218"/>
        <v>2191</v>
      </c>
      <c r="KZ4" s="482">
        <f t="shared" si="218"/>
        <v>2191</v>
      </c>
      <c r="LA4" s="482">
        <f t="shared" si="218"/>
        <v>2236</v>
      </c>
      <c r="LB4" s="482">
        <f t="shared" si="218"/>
        <v>2266</v>
      </c>
      <c r="LC4" s="482">
        <f t="shared" si="218"/>
        <v>2266</v>
      </c>
      <c r="LD4" s="482">
        <f t="shared" si="218"/>
        <v>2296</v>
      </c>
      <c r="LE4" s="482">
        <f t="shared" ref="LE4:LF4" si="219">SUMIF($E$6:$E$141,$E$6,LE6:LE141)</f>
        <v>2296</v>
      </c>
      <c r="LF4" s="482">
        <f t="shared" si="219"/>
        <v>2296</v>
      </c>
      <c r="LG4" s="482">
        <f t="shared" ref="LG4:LH4" si="220">SUMIF($E$6:$E$141,$E$6,LG6:LG141)</f>
        <v>2341</v>
      </c>
      <c r="LH4" s="482">
        <f t="shared" si="220"/>
        <v>2341</v>
      </c>
      <c r="LI4" s="482">
        <f t="shared" ref="LI4:LJ4" si="221">SUMIF($E$6:$E$141,$E$6,LI6:LI141)</f>
        <v>2341</v>
      </c>
      <c r="LJ4" s="482">
        <f t="shared" si="221"/>
        <v>2341</v>
      </c>
      <c r="LK4" s="482">
        <f t="shared" ref="LK4:LM4" si="222">SUMIF($E$6:$E$141,$E$6,LK6:LK141)</f>
        <v>2341</v>
      </c>
      <c r="LL4" s="482">
        <f t="shared" si="222"/>
        <v>2341</v>
      </c>
      <c r="LM4" s="482">
        <f t="shared" si="222"/>
        <v>2341</v>
      </c>
      <c r="LN4" s="482">
        <f t="shared" ref="LN4:LO4" si="223">SUMIF($E$6:$E$141,$E$6,LN6:LN141)</f>
        <v>2341</v>
      </c>
      <c r="LO4" s="482">
        <f t="shared" si="223"/>
        <v>2341</v>
      </c>
      <c r="LP4" s="482">
        <f t="shared" ref="LP4:LQ4" si="224">SUMIF($E$6:$E$141,$E$6,LP6:LP141)</f>
        <v>2341</v>
      </c>
      <c r="LQ4" s="482">
        <f t="shared" si="224"/>
        <v>2341</v>
      </c>
      <c r="LR4" s="482">
        <f t="shared" ref="LR4:LS4" si="225">SUMIF($E$6:$E$141,$E$6,LR6:LR141)</f>
        <v>2341</v>
      </c>
      <c r="LS4" s="482">
        <f t="shared" si="225"/>
        <v>2341</v>
      </c>
      <c r="LT4" s="482">
        <f t="shared" ref="LT4:LU4" si="226">SUMIF($E$6:$E$141,$E$6,LT6:LT141)</f>
        <v>2341</v>
      </c>
      <c r="LU4" s="482">
        <f t="shared" si="226"/>
        <v>2341</v>
      </c>
      <c r="LV4" s="482">
        <f t="shared" ref="LV4:LX4" si="227">SUMIF($E$6:$E$141,$E$6,LV6:LV141)</f>
        <v>2331</v>
      </c>
      <c r="LW4" s="482">
        <f t="shared" si="227"/>
        <v>2331</v>
      </c>
      <c r="LX4" s="482">
        <f t="shared" si="227"/>
        <v>2331</v>
      </c>
      <c r="LY4" s="482">
        <f t="shared" ref="LY4:LZ4" si="228">SUMIF($E$6:$E$141,$E$6,LY6:LY141)</f>
        <v>2338</v>
      </c>
      <c r="LZ4" s="482">
        <f t="shared" si="228"/>
        <v>2338</v>
      </c>
      <c r="MA4" s="482">
        <f t="shared" ref="MA4:MB4" si="229">SUMIF($E$6:$E$141,$E$6,MA6:MA141)</f>
        <v>2338</v>
      </c>
      <c r="MB4" s="482">
        <f t="shared" si="229"/>
        <v>2339</v>
      </c>
      <c r="MC4" s="482">
        <f t="shared" ref="MC4:MD4" si="230">SUMIF($E$6:$E$141,$E$6,MC6:MC141)</f>
        <v>2339</v>
      </c>
      <c r="MD4" s="482">
        <f t="shared" si="230"/>
        <v>2339</v>
      </c>
      <c r="ME4" s="482">
        <f t="shared" ref="ME4:MF4" si="231">SUMIF($E$6:$E$141,$E$6,ME6:ME141)</f>
        <v>2339</v>
      </c>
      <c r="MF4" s="482">
        <f t="shared" si="231"/>
        <v>2354</v>
      </c>
      <c r="MG4" s="482">
        <f t="shared" ref="MG4:MH4" si="232">SUMIF($E$6:$E$141,$E$6,MG6:MG141)</f>
        <v>2354</v>
      </c>
      <c r="MH4" s="482">
        <f t="shared" si="232"/>
        <v>2354</v>
      </c>
      <c r="MI4" s="482">
        <f t="shared" ref="MI4:MJ4" si="233">SUMIF($E$6:$E$141,$E$6,MI6:MI141)</f>
        <v>2354</v>
      </c>
      <c r="MJ4" s="482">
        <f t="shared" si="233"/>
        <v>2354</v>
      </c>
      <c r="MK4" s="482">
        <f t="shared" ref="MK4:ML4" si="234">SUMIF($E$6:$E$141,$E$6,MK6:MK141)</f>
        <v>2354</v>
      </c>
      <c r="ML4" s="482">
        <f t="shared" si="234"/>
        <v>2514</v>
      </c>
      <c r="MM4" s="482">
        <f t="shared" ref="MM4:MN4" si="235">SUMIF($E$6:$E$141,$E$6,MM6:MM141)</f>
        <v>2514</v>
      </c>
      <c r="MN4" s="482">
        <f t="shared" si="235"/>
        <v>2514</v>
      </c>
      <c r="MO4" s="482">
        <f t="shared" ref="MO4:MP4" si="236">SUMIF($E$6:$E$141,$E$6,MO6:MO141)</f>
        <v>2514</v>
      </c>
      <c r="MP4" s="482">
        <f t="shared" si="236"/>
        <v>2514</v>
      </c>
      <c r="MQ4" s="482">
        <f t="shared" ref="MQ4:MR4" si="237">SUMIF($E$6:$E$141,$E$6,MQ6:MQ141)</f>
        <v>2514</v>
      </c>
      <c r="MR4" s="482">
        <f t="shared" si="237"/>
        <v>2514</v>
      </c>
      <c r="MS4" s="482">
        <f t="shared" ref="MS4:MT4" si="238">SUMIF($E$6:$E$141,$E$6,MS6:MS141)</f>
        <v>2514</v>
      </c>
      <c r="MT4" s="482">
        <f t="shared" si="238"/>
        <v>2527</v>
      </c>
      <c r="MU4" s="482">
        <f t="shared" ref="MU4:MV4" si="239">SUMIF($E$6:$E$141,$E$6,MU6:MU141)</f>
        <v>2527</v>
      </c>
      <c r="MV4" s="482">
        <f t="shared" si="239"/>
        <v>2497</v>
      </c>
      <c r="MW4" s="482">
        <f t="shared" ref="MW4:MX4" si="240">SUMIF($E$6:$E$141,$E$6,MW6:MW141)</f>
        <v>2497</v>
      </c>
      <c r="MX4" s="482">
        <f t="shared" si="240"/>
        <v>2497</v>
      </c>
      <c r="MY4" s="482">
        <f t="shared" ref="MY4:MZ4" si="241">SUMIF($E$6:$E$141,$E$6,MY6:MY141)</f>
        <v>2497</v>
      </c>
      <c r="MZ4" s="482">
        <f t="shared" si="241"/>
        <v>2497</v>
      </c>
      <c r="NA4" s="482">
        <f t="shared" ref="NA4:NB4" si="242">SUMIF($E$6:$E$141,$E$6,NA6:NA141)</f>
        <v>2522</v>
      </c>
      <c r="NB4" s="482">
        <f t="shared" si="242"/>
        <v>2522</v>
      </c>
      <c r="NC4" s="482">
        <f t="shared" ref="NC4:ND4" si="243">SUMIF($E$6:$E$141,$E$6,NC6:NC141)</f>
        <v>2522</v>
      </c>
      <c r="ND4" s="482">
        <f t="shared" si="243"/>
        <v>2522</v>
      </c>
      <c r="NE4" s="482">
        <f t="shared" ref="NE4:NF4" si="244">SUMIF($E$6:$E$141,$E$6,NE6:NE141)</f>
        <v>2560</v>
      </c>
      <c r="NF4" s="482">
        <f t="shared" si="244"/>
        <v>2560</v>
      </c>
      <c r="NG4" s="482">
        <f t="shared" ref="NG4:NH4" si="245">SUMIF($E$6:$E$141,$E$6,NG6:NG141)</f>
        <v>2560</v>
      </c>
      <c r="NH4" s="482">
        <f t="shared" si="245"/>
        <v>2560</v>
      </c>
      <c r="NI4" s="482">
        <f t="shared" ref="NI4:NJ4" si="246">SUMIF($E$6:$E$141,$E$6,NI6:NI141)</f>
        <v>2560</v>
      </c>
      <c r="NJ4" s="482">
        <f t="shared" si="246"/>
        <v>2560</v>
      </c>
      <c r="NK4" s="482">
        <f t="shared" ref="NK4:NL4" si="247">SUMIF($E$6:$E$141,$E$6,NK6:NK141)</f>
        <v>2560</v>
      </c>
      <c r="NL4" s="482">
        <f t="shared" si="247"/>
        <v>2560</v>
      </c>
      <c r="NM4" s="482">
        <f t="shared" ref="NM4:NN4" si="248">SUMIF($E$6:$E$141,$E$6,NM6:NM141)</f>
        <v>2560</v>
      </c>
      <c r="NN4" s="482">
        <f t="shared" si="248"/>
        <v>2560</v>
      </c>
      <c r="NO4" s="482">
        <f t="shared" ref="NO4:NR4" si="249">SUMIF($E$6:$E$141,$E$6,NO6:NO141)</f>
        <v>2520</v>
      </c>
      <c r="NP4" s="482">
        <f t="shared" si="249"/>
        <v>2520</v>
      </c>
      <c r="NQ4" s="482">
        <f t="shared" si="249"/>
        <v>2520</v>
      </c>
      <c r="NR4" s="482">
        <f t="shared" si="249"/>
        <v>2520</v>
      </c>
      <c r="NS4" s="482">
        <f t="shared" ref="NS4:NT4" si="250">SUMIF($E$6:$E$141,$E$6,NS6:NS141)</f>
        <v>2520</v>
      </c>
      <c r="NT4" s="482">
        <f t="shared" si="250"/>
        <v>2520</v>
      </c>
      <c r="NU4" s="482">
        <f t="shared" ref="NU4:NV4" si="251">SUMIF($E$6:$E$141,$E$6,NU6:NU141)</f>
        <v>2520</v>
      </c>
      <c r="NV4" s="482">
        <f t="shared" si="251"/>
        <v>2520</v>
      </c>
      <c r="NW4" s="482">
        <f t="shared" ref="NW4" si="252">SUMIF($E$6:$E$141,$E$6,NW6:NW141)</f>
        <v>2520</v>
      </c>
      <c r="NX4" s="482">
        <f t="shared" ref="NX4" si="253">SUMIF($E$6:$E$141,$E$6,NX6:NX141)</f>
        <v>2480</v>
      </c>
      <c r="NY4" s="482">
        <f t="shared" ref="NY4:NZ4" si="254">SUMIF($E$6:$E$141,$E$6,NY6:NY141)</f>
        <v>2480</v>
      </c>
      <c r="NZ4" s="482">
        <f t="shared" si="254"/>
        <v>2480</v>
      </c>
      <c r="OA4" s="482">
        <f t="shared" ref="OA4:OC4" si="255">SUMIF($E$6:$E$141,$E$6,OA6:OA141)</f>
        <v>2480</v>
      </c>
      <c r="OB4" s="482">
        <f t="shared" si="255"/>
        <v>2480</v>
      </c>
      <c r="OC4" s="482">
        <f t="shared" si="255"/>
        <v>2480</v>
      </c>
      <c r="OD4" s="482">
        <f t="shared" ref="OD4:OF4" si="256">SUMIF($E$6:$E$141,$E$6,OD6:OD141)</f>
        <v>2480</v>
      </c>
      <c r="OE4" s="482">
        <f t="shared" si="256"/>
        <v>2480</v>
      </c>
      <c r="OF4" s="482">
        <f t="shared" si="256"/>
        <v>2480</v>
      </c>
      <c r="OG4" s="482">
        <f t="shared" ref="OG4:OH4" si="257">SUMIF($E$6:$E$141,$E$6,OG6:OG141)</f>
        <v>2480</v>
      </c>
      <c r="OH4" s="482">
        <f t="shared" si="257"/>
        <v>2480</v>
      </c>
      <c r="OI4" s="482">
        <f t="shared" ref="OI4:OK4" si="258">SUMIF($E$6:$E$141,$E$6,OI6:OI141)</f>
        <v>2480</v>
      </c>
      <c r="OJ4" s="482">
        <f t="shared" si="258"/>
        <v>2480</v>
      </c>
      <c r="OK4" s="482">
        <f t="shared" si="258"/>
        <v>2480</v>
      </c>
      <c r="OL4" s="482">
        <f t="shared" ref="OL4:OM4" si="259">SUMIF($E$6:$E$141,$E$6,OL6:OL141)</f>
        <v>2475</v>
      </c>
      <c r="OM4" s="482">
        <f t="shared" si="259"/>
        <v>2495</v>
      </c>
      <c r="ON4" s="482">
        <f t="shared" ref="ON4:OO4" si="260">SUMIF($E$6:$E$141,$E$6,ON6:ON141)</f>
        <v>2490</v>
      </c>
      <c r="OO4" s="482">
        <f t="shared" si="260"/>
        <v>2465</v>
      </c>
      <c r="OP4" s="482">
        <f t="shared" ref="OP4:OQ4" si="261">SUMIF($E$6:$E$141,$E$6,OP6:OP141)</f>
        <v>2465</v>
      </c>
      <c r="OQ4" s="482">
        <f t="shared" si="261"/>
        <v>2465</v>
      </c>
      <c r="OR4" s="482">
        <f t="shared" ref="OR4:OS4" si="262">SUMIF($E$6:$E$141,$E$6,OR6:OR141)</f>
        <v>2465</v>
      </c>
      <c r="OS4" s="482">
        <f t="shared" si="262"/>
        <v>2465</v>
      </c>
      <c r="OT4" s="482">
        <f t="shared" ref="OT4:OZ4" si="263">SUMIF($E$6:$E$141,$E$6,OT6:OT141)</f>
        <v>2465</v>
      </c>
      <c r="OU4" s="482">
        <f t="shared" si="263"/>
        <v>2465</v>
      </c>
      <c r="OV4" s="482">
        <f t="shared" si="263"/>
        <v>2465</v>
      </c>
      <c r="OW4" s="482">
        <f t="shared" si="263"/>
        <v>2465</v>
      </c>
      <c r="OX4" s="482">
        <f t="shared" si="263"/>
        <v>2465</v>
      </c>
      <c r="OY4" s="482">
        <f t="shared" si="263"/>
        <v>2465</v>
      </c>
      <c r="OZ4" s="482">
        <f t="shared" si="263"/>
        <v>2465</v>
      </c>
      <c r="PA4" s="482">
        <f t="shared" ref="PA4:PB4" si="264">SUMIF($E$6:$E$141,$E$6,PA6:PA141)</f>
        <v>2465</v>
      </c>
      <c r="PB4" s="482">
        <f t="shared" si="264"/>
        <v>2465</v>
      </c>
      <c r="PC4" s="482">
        <f t="shared" ref="PC4:PD4" si="265">SUMIF($E$6:$E$141,$E$6,PC6:PC141)</f>
        <v>2465</v>
      </c>
      <c r="PD4" s="482">
        <f t="shared" si="265"/>
        <v>2465</v>
      </c>
      <c r="PE4" s="482">
        <f t="shared" ref="PE4:PF4" si="266">SUMIF($E$6:$E$141,$E$6,PE6:PE141)</f>
        <v>2465</v>
      </c>
      <c r="PF4" s="482">
        <f t="shared" si="266"/>
        <v>2465</v>
      </c>
      <c r="PG4" s="482">
        <f t="shared" ref="PG4:PH4" si="267">SUMIF($E$6:$E$141,$E$6,PG6:PG141)</f>
        <v>2465</v>
      </c>
      <c r="PH4" s="482">
        <f t="shared" si="267"/>
        <v>2465</v>
      </c>
      <c r="PI4" s="482">
        <f t="shared" ref="PI4:PJ4" si="268">SUMIF($E$6:$E$141,$E$6,PI6:PI141)</f>
        <v>2465</v>
      </c>
      <c r="PJ4" s="482">
        <f t="shared" si="268"/>
        <v>2465</v>
      </c>
      <c r="PK4" s="482">
        <f t="shared" ref="PK4:PL4" si="269">SUMIF($E$6:$E$141,$E$6,PK6:PK141)</f>
        <v>2465</v>
      </c>
      <c r="PL4" s="482">
        <f t="shared" si="269"/>
        <v>2465</v>
      </c>
    </row>
    <row r="5" spans="1:428" s="15" customFormat="1" x14ac:dyDescent="0.25">
      <c r="A5" s="879"/>
      <c r="B5" s="879"/>
      <c r="C5" s="879"/>
      <c r="D5" s="879"/>
      <c r="E5" s="204" t="s">
        <v>1373</v>
      </c>
      <c r="F5" s="201">
        <f t="shared" ref="F5:AK5" si="270">SUMIF($E$6:$E$47,$E$7,F6:F47)</f>
        <v>0</v>
      </c>
      <c r="G5" s="201">
        <f t="shared" si="270"/>
        <v>0</v>
      </c>
      <c r="H5" s="201">
        <f t="shared" si="270"/>
        <v>0</v>
      </c>
      <c r="I5" s="201">
        <f t="shared" si="270"/>
        <v>0</v>
      </c>
      <c r="J5" s="201">
        <f t="shared" si="270"/>
        <v>0</v>
      </c>
      <c r="K5" s="201">
        <f t="shared" si="270"/>
        <v>0</v>
      </c>
      <c r="L5" s="201">
        <f t="shared" si="270"/>
        <v>0</v>
      </c>
      <c r="M5" s="201">
        <f t="shared" si="270"/>
        <v>0</v>
      </c>
      <c r="N5" s="201">
        <f t="shared" si="270"/>
        <v>0</v>
      </c>
      <c r="O5" s="201">
        <f t="shared" si="270"/>
        <v>0</v>
      </c>
      <c r="P5" s="201">
        <f t="shared" si="270"/>
        <v>0</v>
      </c>
      <c r="Q5" s="201">
        <f t="shared" si="270"/>
        <v>0</v>
      </c>
      <c r="R5" s="201">
        <f t="shared" si="270"/>
        <v>0</v>
      </c>
      <c r="S5" s="201">
        <f t="shared" si="270"/>
        <v>0</v>
      </c>
      <c r="T5" s="201">
        <f t="shared" si="270"/>
        <v>0</v>
      </c>
      <c r="U5" s="201">
        <f t="shared" si="270"/>
        <v>0</v>
      </c>
      <c r="V5" s="201">
        <f t="shared" si="270"/>
        <v>0</v>
      </c>
      <c r="W5" s="201">
        <f t="shared" si="270"/>
        <v>0</v>
      </c>
      <c r="X5" s="201">
        <f t="shared" si="270"/>
        <v>0</v>
      </c>
      <c r="Y5" s="201">
        <f t="shared" si="270"/>
        <v>0</v>
      </c>
      <c r="Z5" s="201">
        <f t="shared" si="270"/>
        <v>0</v>
      </c>
      <c r="AA5" s="201">
        <f t="shared" si="270"/>
        <v>0</v>
      </c>
      <c r="AB5" s="201">
        <f t="shared" si="270"/>
        <v>0</v>
      </c>
      <c r="AC5" s="201">
        <f t="shared" si="270"/>
        <v>0</v>
      </c>
      <c r="AD5" s="201">
        <f t="shared" si="270"/>
        <v>0</v>
      </c>
      <c r="AE5" s="201">
        <f t="shared" si="270"/>
        <v>0</v>
      </c>
      <c r="AF5" s="201">
        <f t="shared" si="270"/>
        <v>0</v>
      </c>
      <c r="AG5" s="201">
        <f t="shared" si="270"/>
        <v>0</v>
      </c>
      <c r="AH5" s="201">
        <f t="shared" si="270"/>
        <v>0</v>
      </c>
      <c r="AI5" s="201">
        <f t="shared" si="270"/>
        <v>0</v>
      </c>
      <c r="AJ5" s="201">
        <f t="shared" si="270"/>
        <v>0</v>
      </c>
      <c r="AK5" s="201">
        <f t="shared" si="270"/>
        <v>0</v>
      </c>
      <c r="AL5" s="201">
        <f t="shared" ref="AL5:BQ5" si="271">SUMIF($E$6:$E$47,$E$7,AL6:AL47)</f>
        <v>0</v>
      </c>
      <c r="AM5" s="201">
        <f t="shared" si="271"/>
        <v>0</v>
      </c>
      <c r="AN5" s="201">
        <f t="shared" si="271"/>
        <v>0</v>
      </c>
      <c r="AO5" s="201">
        <f t="shared" si="271"/>
        <v>141</v>
      </c>
      <c r="AP5" s="201">
        <f t="shared" si="271"/>
        <v>141</v>
      </c>
      <c r="AQ5" s="201">
        <f t="shared" si="271"/>
        <v>141</v>
      </c>
      <c r="AR5" s="201">
        <f t="shared" si="271"/>
        <v>141</v>
      </c>
      <c r="AS5" s="201">
        <f t="shared" si="271"/>
        <v>141</v>
      </c>
      <c r="AT5" s="201">
        <f t="shared" si="271"/>
        <v>141</v>
      </c>
      <c r="AU5" s="201">
        <f t="shared" si="271"/>
        <v>141</v>
      </c>
      <c r="AV5" s="201">
        <f t="shared" si="271"/>
        <v>141</v>
      </c>
      <c r="AW5" s="201">
        <f t="shared" si="271"/>
        <v>141</v>
      </c>
      <c r="AX5" s="201">
        <f t="shared" si="271"/>
        <v>141</v>
      </c>
      <c r="AY5" s="201">
        <f t="shared" si="271"/>
        <v>141</v>
      </c>
      <c r="AZ5" s="201">
        <f t="shared" si="271"/>
        <v>141</v>
      </c>
      <c r="BA5" s="201">
        <f t="shared" si="271"/>
        <v>141</v>
      </c>
      <c r="BB5" s="201">
        <f t="shared" si="271"/>
        <v>161</v>
      </c>
      <c r="BC5" s="201">
        <f t="shared" si="271"/>
        <v>161</v>
      </c>
      <c r="BD5" s="201">
        <f t="shared" si="271"/>
        <v>161</v>
      </c>
      <c r="BE5" s="201">
        <f t="shared" si="271"/>
        <v>165</v>
      </c>
      <c r="BF5" s="201">
        <f t="shared" si="271"/>
        <v>167</v>
      </c>
      <c r="BG5" s="201">
        <f t="shared" si="271"/>
        <v>55</v>
      </c>
      <c r="BH5" s="201">
        <f t="shared" si="271"/>
        <v>249</v>
      </c>
      <c r="BI5" s="201">
        <f t="shared" si="271"/>
        <v>249</v>
      </c>
      <c r="BJ5" s="201">
        <f t="shared" si="271"/>
        <v>253</v>
      </c>
      <c r="BK5" s="201">
        <f t="shared" si="271"/>
        <v>249</v>
      </c>
      <c r="BL5" s="201">
        <f t="shared" si="271"/>
        <v>249</v>
      </c>
      <c r="BM5" s="201">
        <f t="shared" si="271"/>
        <v>251</v>
      </c>
      <c r="BN5" s="201">
        <f t="shared" si="271"/>
        <v>131</v>
      </c>
      <c r="BO5" s="201">
        <f t="shared" si="271"/>
        <v>276</v>
      </c>
      <c r="BP5" s="201">
        <f t="shared" si="271"/>
        <v>278</v>
      </c>
      <c r="BQ5" s="201">
        <f t="shared" si="271"/>
        <v>283</v>
      </c>
      <c r="BR5" s="201">
        <f t="shared" ref="BR5:CL5" si="272">SUMIF($E$6:$E$47,$E$7,BR6:BR47)</f>
        <v>331</v>
      </c>
      <c r="BS5" s="201">
        <f t="shared" si="272"/>
        <v>165</v>
      </c>
      <c r="BT5" s="201">
        <f t="shared" si="272"/>
        <v>179</v>
      </c>
      <c r="BU5" s="201">
        <f t="shared" si="272"/>
        <v>223</v>
      </c>
      <c r="BV5" s="201">
        <f t="shared" si="272"/>
        <v>393</v>
      </c>
      <c r="BW5" s="201">
        <f t="shared" si="272"/>
        <v>379</v>
      </c>
      <c r="BX5" s="201">
        <f t="shared" si="272"/>
        <v>328</v>
      </c>
      <c r="BY5" s="201">
        <f t="shared" si="272"/>
        <v>285</v>
      </c>
      <c r="BZ5" s="201">
        <f t="shared" si="272"/>
        <v>36</v>
      </c>
      <c r="CA5" s="201">
        <f t="shared" si="272"/>
        <v>270</v>
      </c>
      <c r="CB5" s="201">
        <f t="shared" si="272"/>
        <v>193</v>
      </c>
      <c r="CC5" s="201">
        <f t="shared" si="272"/>
        <v>267</v>
      </c>
      <c r="CD5" s="201">
        <f t="shared" si="272"/>
        <v>267</v>
      </c>
      <c r="CE5" s="201">
        <f t="shared" si="272"/>
        <v>263</v>
      </c>
      <c r="CF5" s="201">
        <f t="shared" si="272"/>
        <v>283</v>
      </c>
      <c r="CG5" s="201">
        <f t="shared" si="272"/>
        <v>279</v>
      </c>
      <c r="CH5" s="201">
        <f t="shared" si="272"/>
        <v>269</v>
      </c>
      <c r="CI5" s="201">
        <f t="shared" si="272"/>
        <v>158</v>
      </c>
      <c r="CJ5" s="201">
        <f t="shared" si="272"/>
        <v>267</v>
      </c>
      <c r="CK5" s="201">
        <f t="shared" si="272"/>
        <v>331</v>
      </c>
      <c r="CL5" s="201">
        <f t="shared" si="272"/>
        <v>411</v>
      </c>
      <c r="CM5" s="201">
        <f t="shared" ref="CM5:CN5" si="273">SUMIF($E$6:$E$47,$E$7,CM6:CM47)</f>
        <v>386</v>
      </c>
      <c r="CN5" s="201">
        <f t="shared" si="273"/>
        <v>390</v>
      </c>
      <c r="CO5" s="201">
        <f t="shared" ref="CO5:CT5" si="274">SUMIF($E$6:$E$47,$E$7,CO6:CO47)</f>
        <v>375</v>
      </c>
      <c r="CP5" s="201">
        <f t="shared" si="274"/>
        <v>350</v>
      </c>
      <c r="CQ5" s="201">
        <f t="shared" si="274"/>
        <v>350</v>
      </c>
      <c r="CR5" s="201">
        <f t="shared" si="274"/>
        <v>365</v>
      </c>
      <c r="CS5" s="201">
        <f t="shared" si="274"/>
        <v>356</v>
      </c>
      <c r="CT5" s="201">
        <f t="shared" si="274"/>
        <v>368</v>
      </c>
      <c r="CU5" s="201">
        <f t="shared" ref="CU5:CV5" si="275">SUMIF($E$6:$E$47,$E$7,CU6:CU47)</f>
        <v>388</v>
      </c>
      <c r="CV5" s="201">
        <f t="shared" si="275"/>
        <v>372</v>
      </c>
      <c r="CW5" s="201">
        <f t="shared" ref="CW5:CX5" si="276">SUMIF($E$6:$E$47,$E$7,CW6:CW47)</f>
        <v>160</v>
      </c>
      <c r="CX5" s="201">
        <f t="shared" si="276"/>
        <v>394</v>
      </c>
      <c r="CY5" s="201">
        <f t="shared" ref="CY5" si="277">SUMIF($E$6:$E$47,$E$7,CY6:CY47)</f>
        <v>387</v>
      </c>
      <c r="CZ5" s="201">
        <f t="shared" ref="CZ5:DE5" si="278">SUMIF($E$6:$E$47,$E$7,CZ6:CZ47)</f>
        <v>380</v>
      </c>
      <c r="DA5" s="201">
        <f t="shared" si="278"/>
        <v>380</v>
      </c>
      <c r="DB5" s="201">
        <f t="shared" si="278"/>
        <v>409</v>
      </c>
      <c r="DC5" s="201">
        <f t="shared" si="278"/>
        <v>398</v>
      </c>
      <c r="DD5" s="201">
        <f t="shared" si="278"/>
        <v>393</v>
      </c>
      <c r="DE5" s="201">
        <f t="shared" si="278"/>
        <v>375</v>
      </c>
      <c r="DF5" s="201">
        <f t="shared" ref="DF5:DG5" si="279">SUMIF($E$6:$E$47,$E$7,DF6:DF47)</f>
        <v>373</v>
      </c>
      <c r="DG5" s="201">
        <f t="shared" si="279"/>
        <v>361</v>
      </c>
      <c r="DH5" s="201">
        <f t="shared" ref="DH5:DI5" si="280">SUMIF($E$6:$E$47,$E$7,DH6:DH47)</f>
        <v>360</v>
      </c>
      <c r="DI5" s="201">
        <f t="shared" si="280"/>
        <v>367</v>
      </c>
      <c r="DJ5" s="201">
        <f t="shared" ref="DJ5:DP5" si="281">SUMIF($E$6:$E$47,$E$7,DJ6:DJ47)</f>
        <v>407</v>
      </c>
      <c r="DK5" s="201">
        <f t="shared" si="281"/>
        <v>173</v>
      </c>
      <c r="DL5" s="201">
        <f t="shared" si="281"/>
        <v>420</v>
      </c>
      <c r="DM5" s="201">
        <f t="shared" si="281"/>
        <v>520</v>
      </c>
      <c r="DN5" s="201">
        <f t="shared" si="281"/>
        <v>504</v>
      </c>
      <c r="DO5" s="201">
        <f t="shared" si="281"/>
        <v>486</v>
      </c>
      <c r="DP5" s="201">
        <f t="shared" si="281"/>
        <v>504</v>
      </c>
      <c r="DQ5" s="201">
        <f t="shared" ref="DQ5:DS5" si="282">SUMIF($E$6:$E$47,$E$7,DQ6:DQ47)</f>
        <v>504</v>
      </c>
      <c r="DR5" s="201">
        <f t="shared" si="282"/>
        <v>562</v>
      </c>
      <c r="DS5" s="201">
        <f t="shared" si="282"/>
        <v>598</v>
      </c>
      <c r="DT5" s="201">
        <f t="shared" ref="DT5:DU5" si="283">SUMIF($E$6:$E$47,$E$7,DT6:DT47)</f>
        <v>578</v>
      </c>
      <c r="DU5" s="201">
        <f t="shared" si="283"/>
        <v>568</v>
      </c>
      <c r="DV5" s="201">
        <f t="shared" ref="DV5:DW5" si="284">SUMIF($E$6:$E$47,$E$7,DV6:DV47)</f>
        <v>274</v>
      </c>
      <c r="DW5" s="201">
        <f t="shared" si="284"/>
        <v>602</v>
      </c>
      <c r="DX5" s="201">
        <f t="shared" ref="DX5:DY5" si="285">SUMIF($E$6:$E$47,$E$7,DX6:DX47)</f>
        <v>600</v>
      </c>
      <c r="DY5" s="201">
        <f t="shared" si="285"/>
        <v>388</v>
      </c>
      <c r="DZ5" s="201">
        <f t="shared" ref="DZ5:EA5" si="286">SUMIF($E$6:$E$47,$E$7,DZ6:DZ47)</f>
        <v>592</v>
      </c>
      <c r="EA5" s="201">
        <f t="shared" si="286"/>
        <v>628</v>
      </c>
      <c r="EB5" s="201">
        <f t="shared" ref="EB5:EC5" si="287">SUMIF($E$6:$E$47,$E$7,EB6:EB47)</f>
        <v>605</v>
      </c>
      <c r="EC5" s="201">
        <f t="shared" si="287"/>
        <v>599</v>
      </c>
      <c r="ED5" s="201">
        <f t="shared" ref="ED5:EE5" si="288">SUMIF($E$6:$E$47,$E$7,ED6:ED47)</f>
        <v>329</v>
      </c>
      <c r="EE5" s="201">
        <f t="shared" si="288"/>
        <v>315</v>
      </c>
      <c r="EF5" s="201">
        <f t="shared" ref="EF5:EG5" si="289">SUMIF($E$6:$E$47,$E$7,EF6:EF47)</f>
        <v>107</v>
      </c>
      <c r="EG5" s="201">
        <f t="shared" si="289"/>
        <v>247</v>
      </c>
      <c r="EH5" s="201">
        <f t="shared" ref="EH5:EI5" si="290">SUMIF($E$6:$E$47,$E$7,EH6:EH47)</f>
        <v>294</v>
      </c>
      <c r="EI5" s="201">
        <f t="shared" si="290"/>
        <v>324</v>
      </c>
      <c r="EJ5" s="201">
        <f t="shared" ref="EJ5:EK5" si="291">SUMIF($E$6:$E$47,$E$7,EJ6:EJ47)</f>
        <v>324</v>
      </c>
      <c r="EK5" s="201">
        <f t="shared" si="291"/>
        <v>497</v>
      </c>
      <c r="EL5" s="201">
        <f t="shared" ref="EL5:EM5" si="292">SUMIF($E$6:$E$47,$E$7,EL6:EL47)</f>
        <v>517</v>
      </c>
      <c r="EM5" s="201">
        <f t="shared" si="292"/>
        <v>515</v>
      </c>
      <c r="EN5" s="201">
        <f t="shared" ref="EN5:EO5" si="293">SUMIF($E$6:$E$47,$E$7,EN6:EN47)</f>
        <v>513</v>
      </c>
      <c r="EO5" s="201">
        <f t="shared" si="293"/>
        <v>540</v>
      </c>
      <c r="EP5" s="201">
        <f t="shared" ref="EP5:EQ5" si="294">SUMIF($E$6:$E$47,$E$7,EP6:EP47)</f>
        <v>531</v>
      </c>
      <c r="EQ5" s="201">
        <f t="shared" si="294"/>
        <v>500</v>
      </c>
      <c r="ER5" s="201">
        <f t="shared" ref="ER5:ES5" si="295">SUMIF($E$6:$E$47,$E$7,ER6:ER47)</f>
        <v>504</v>
      </c>
      <c r="ES5" s="201">
        <f t="shared" si="295"/>
        <v>526</v>
      </c>
      <c r="ET5" s="201">
        <f t="shared" ref="ET5:EU5" si="296">SUMIF($E$6:$E$47,$E$7,ET6:ET47)</f>
        <v>265</v>
      </c>
      <c r="EU5" s="201">
        <f t="shared" si="296"/>
        <v>525</v>
      </c>
      <c r="EV5" s="201">
        <f t="shared" ref="EV5" si="297">SUMIF($E$6:$E$47,$E$7,EV6:EV47)</f>
        <v>509</v>
      </c>
      <c r="EW5" s="201">
        <f t="shared" ref="EW5:FC5" si="298">SUMIF($E$6:$E$47,$E$7,EW6:EW47)</f>
        <v>555</v>
      </c>
      <c r="EX5" s="201">
        <f t="shared" si="298"/>
        <v>555</v>
      </c>
      <c r="EY5" s="201">
        <f t="shared" si="298"/>
        <v>539</v>
      </c>
      <c r="EZ5" s="201">
        <f t="shared" si="298"/>
        <v>547</v>
      </c>
      <c r="FA5" s="201">
        <f t="shared" si="298"/>
        <v>338</v>
      </c>
      <c r="FB5" s="201">
        <f t="shared" si="298"/>
        <v>578</v>
      </c>
      <c r="FC5" s="201">
        <f t="shared" si="298"/>
        <v>606</v>
      </c>
      <c r="FD5" s="201">
        <f t="shared" ref="FD5:FE5" si="299">SUMIF($E$6:$E$47,$E$7,FD6:FD47)</f>
        <v>596</v>
      </c>
      <c r="FE5" s="201">
        <f t="shared" si="299"/>
        <v>601</v>
      </c>
      <c r="FF5" s="201">
        <f>SUMIF($E$6:$E$73,$E$7,FF6:FF73)</f>
        <v>646</v>
      </c>
      <c r="FG5" s="201">
        <f>SUMIF($E$6:$E$73,$E$7,FG6:FG73)</f>
        <v>659</v>
      </c>
      <c r="FH5" s="201">
        <f>SUMIF($E$6:$E$73,$E$7,FH6:FH73)</f>
        <v>436</v>
      </c>
      <c r="FI5" s="201">
        <f>SUMIF($E$6:$E$73,$E$7,FI6:FI73)</f>
        <v>702</v>
      </c>
      <c r="FJ5" s="201">
        <f t="shared" ref="FJ5:GO5" si="300">SUMIF($E$6:$E$141,$E$7,FJ6:FJ141)</f>
        <v>709</v>
      </c>
      <c r="FK5" s="201">
        <f t="shared" si="300"/>
        <v>772</v>
      </c>
      <c r="FL5" s="201">
        <f t="shared" si="300"/>
        <v>786</v>
      </c>
      <c r="FM5" s="201">
        <f t="shared" si="300"/>
        <v>985</v>
      </c>
      <c r="FN5" s="201">
        <f t="shared" si="300"/>
        <v>961</v>
      </c>
      <c r="FO5" s="201">
        <f t="shared" si="300"/>
        <v>846</v>
      </c>
      <c r="FP5" s="201">
        <f t="shared" si="300"/>
        <v>1153</v>
      </c>
      <c r="FQ5" s="201">
        <f t="shared" si="300"/>
        <v>813</v>
      </c>
      <c r="FR5" s="201">
        <f t="shared" si="300"/>
        <v>1299</v>
      </c>
      <c r="FS5" s="201">
        <f t="shared" si="300"/>
        <v>1146</v>
      </c>
      <c r="FT5" s="201">
        <f t="shared" si="300"/>
        <v>1322</v>
      </c>
      <c r="FU5" s="201">
        <f t="shared" si="300"/>
        <v>1288</v>
      </c>
      <c r="FV5" s="201">
        <f t="shared" si="300"/>
        <v>1153</v>
      </c>
      <c r="FW5" s="201">
        <f t="shared" si="300"/>
        <v>1298</v>
      </c>
      <c r="FX5" s="201">
        <f t="shared" si="300"/>
        <v>1324</v>
      </c>
      <c r="FY5" s="201">
        <f t="shared" si="300"/>
        <v>1332</v>
      </c>
      <c r="FZ5" s="201">
        <f t="shared" si="300"/>
        <v>1326</v>
      </c>
      <c r="GA5" s="201">
        <f t="shared" si="300"/>
        <v>1131</v>
      </c>
      <c r="GB5" s="201">
        <f t="shared" si="300"/>
        <v>1174</v>
      </c>
      <c r="GC5" s="201">
        <f t="shared" si="300"/>
        <v>881</v>
      </c>
      <c r="GD5" s="201">
        <f t="shared" si="300"/>
        <v>1194</v>
      </c>
      <c r="GE5" s="201">
        <f t="shared" si="300"/>
        <v>753</v>
      </c>
      <c r="GF5" s="201">
        <f t="shared" si="300"/>
        <v>701</v>
      </c>
      <c r="GG5" s="201">
        <f t="shared" si="300"/>
        <v>737</v>
      </c>
      <c r="GH5" s="201">
        <f t="shared" si="300"/>
        <v>765</v>
      </c>
      <c r="GI5" s="201">
        <f t="shared" si="300"/>
        <v>770</v>
      </c>
      <c r="GJ5" s="201">
        <f t="shared" si="300"/>
        <v>720</v>
      </c>
      <c r="GK5" s="201">
        <f t="shared" si="300"/>
        <v>678</v>
      </c>
      <c r="GL5" s="201">
        <f t="shared" si="300"/>
        <v>688</v>
      </c>
      <c r="GM5" s="201">
        <f t="shared" si="300"/>
        <v>697</v>
      </c>
      <c r="GN5" s="201">
        <f t="shared" si="300"/>
        <v>643</v>
      </c>
      <c r="GO5" s="201">
        <f t="shared" si="300"/>
        <v>648</v>
      </c>
      <c r="GP5" s="201">
        <f t="shared" ref="GP5:HU5" si="301">SUMIF($E$6:$E$141,$E$7,GP6:GP141)</f>
        <v>665</v>
      </c>
      <c r="GQ5" s="201">
        <f t="shared" si="301"/>
        <v>644</v>
      </c>
      <c r="GR5" s="201">
        <f t="shared" si="301"/>
        <v>654</v>
      </c>
      <c r="GS5" s="201">
        <f t="shared" si="301"/>
        <v>702</v>
      </c>
      <c r="GT5" s="201">
        <f t="shared" si="301"/>
        <v>582</v>
      </c>
      <c r="GU5" s="201">
        <f t="shared" si="301"/>
        <v>592</v>
      </c>
      <c r="GV5" s="201">
        <f t="shared" si="301"/>
        <v>594</v>
      </c>
      <c r="GW5" s="201">
        <f t="shared" si="301"/>
        <v>536</v>
      </c>
      <c r="GX5" s="201">
        <f t="shared" si="301"/>
        <v>489</v>
      </c>
      <c r="GY5" s="201">
        <f t="shared" si="301"/>
        <v>447</v>
      </c>
      <c r="GZ5" s="201">
        <f t="shared" si="301"/>
        <v>472</v>
      </c>
      <c r="HA5" s="201">
        <f t="shared" si="301"/>
        <v>513</v>
      </c>
      <c r="HB5" s="201">
        <f t="shared" si="301"/>
        <v>394</v>
      </c>
      <c r="HC5" s="201">
        <f t="shared" si="301"/>
        <v>379</v>
      </c>
      <c r="HD5" s="201">
        <f t="shared" si="301"/>
        <v>357</v>
      </c>
      <c r="HE5" s="201">
        <f t="shared" si="301"/>
        <v>284</v>
      </c>
      <c r="HF5" s="201">
        <f t="shared" si="301"/>
        <v>394</v>
      </c>
      <c r="HG5" s="201">
        <f t="shared" si="301"/>
        <v>398</v>
      </c>
      <c r="HH5" s="201">
        <f t="shared" si="301"/>
        <v>491</v>
      </c>
      <c r="HI5" s="201">
        <f t="shared" si="301"/>
        <v>462</v>
      </c>
      <c r="HJ5" s="201">
        <f t="shared" si="301"/>
        <v>593</v>
      </c>
      <c r="HK5" s="201">
        <f t="shared" si="301"/>
        <v>598</v>
      </c>
      <c r="HL5" s="201">
        <f t="shared" si="301"/>
        <v>385</v>
      </c>
      <c r="HM5" s="201">
        <f t="shared" si="301"/>
        <v>579</v>
      </c>
      <c r="HN5" s="201">
        <f t="shared" si="301"/>
        <v>599</v>
      </c>
      <c r="HO5" s="201">
        <f t="shared" si="301"/>
        <v>611</v>
      </c>
      <c r="HP5" s="201">
        <f t="shared" si="301"/>
        <v>625</v>
      </c>
      <c r="HQ5" s="201">
        <f t="shared" si="301"/>
        <v>644</v>
      </c>
      <c r="HR5" s="201">
        <f t="shared" si="301"/>
        <v>630</v>
      </c>
      <c r="HS5" s="201">
        <f t="shared" si="301"/>
        <v>408</v>
      </c>
      <c r="HT5" s="201">
        <f t="shared" si="301"/>
        <v>682</v>
      </c>
      <c r="HU5" s="201">
        <f t="shared" si="301"/>
        <v>652</v>
      </c>
      <c r="HV5" s="201">
        <f t="shared" ref="HV5:JA5" si="302">SUMIF($E$6:$E$141,$E$7,HV6:HV141)</f>
        <v>606</v>
      </c>
      <c r="HW5" s="201">
        <f t="shared" si="302"/>
        <v>659</v>
      </c>
      <c r="HX5" s="201">
        <f t="shared" si="302"/>
        <v>388</v>
      </c>
      <c r="HY5" s="201">
        <f t="shared" si="302"/>
        <v>577</v>
      </c>
      <c r="HZ5" s="201">
        <f t="shared" si="302"/>
        <v>525</v>
      </c>
      <c r="IA5" s="201">
        <f t="shared" si="302"/>
        <v>766</v>
      </c>
      <c r="IB5" s="201">
        <f t="shared" si="302"/>
        <v>777</v>
      </c>
      <c r="IC5" s="201">
        <f t="shared" si="302"/>
        <v>653</v>
      </c>
      <c r="ID5" s="201">
        <f t="shared" si="302"/>
        <v>691</v>
      </c>
      <c r="IE5" s="201">
        <f t="shared" si="302"/>
        <v>656</v>
      </c>
      <c r="IF5" s="201">
        <f t="shared" si="302"/>
        <v>710</v>
      </c>
      <c r="IG5" s="201">
        <f t="shared" si="302"/>
        <v>687</v>
      </c>
      <c r="IH5" s="201">
        <f t="shared" si="302"/>
        <v>602</v>
      </c>
      <c r="II5" s="201">
        <f t="shared" si="302"/>
        <v>656</v>
      </c>
      <c r="IJ5" s="201">
        <f t="shared" si="302"/>
        <v>680</v>
      </c>
      <c r="IK5" s="201">
        <f t="shared" si="302"/>
        <v>710</v>
      </c>
      <c r="IL5" s="201">
        <f t="shared" si="302"/>
        <v>737</v>
      </c>
      <c r="IM5" s="201">
        <f t="shared" si="302"/>
        <v>727</v>
      </c>
      <c r="IN5" s="201">
        <f t="shared" si="302"/>
        <v>512</v>
      </c>
      <c r="IO5" s="201">
        <f t="shared" si="302"/>
        <v>706</v>
      </c>
      <c r="IP5" s="201">
        <f t="shared" si="302"/>
        <v>644</v>
      </c>
      <c r="IQ5" s="201">
        <f t="shared" si="302"/>
        <v>725</v>
      </c>
      <c r="IR5" s="201">
        <f t="shared" si="302"/>
        <v>746</v>
      </c>
      <c r="IS5" s="201">
        <f t="shared" si="302"/>
        <v>749</v>
      </c>
      <c r="IT5" s="201">
        <f t="shared" si="302"/>
        <v>749</v>
      </c>
      <c r="IU5" s="201">
        <f t="shared" si="302"/>
        <v>374</v>
      </c>
      <c r="IV5" s="201">
        <f t="shared" si="302"/>
        <v>288</v>
      </c>
      <c r="IW5" s="201">
        <f t="shared" si="302"/>
        <v>263</v>
      </c>
      <c r="IX5" s="201">
        <f t="shared" si="302"/>
        <v>290</v>
      </c>
      <c r="IY5" s="201">
        <f t="shared" si="302"/>
        <v>290</v>
      </c>
      <c r="IZ5" s="201">
        <f t="shared" si="302"/>
        <v>354</v>
      </c>
      <c r="JA5" s="201">
        <f t="shared" si="302"/>
        <v>310</v>
      </c>
      <c r="JB5" s="201">
        <f t="shared" ref="JB5:KG5" si="303">SUMIF($E$6:$E$141,$E$7,JB6:JB141)</f>
        <v>338</v>
      </c>
      <c r="JC5" s="201">
        <f t="shared" si="303"/>
        <v>347</v>
      </c>
      <c r="JD5" s="201">
        <f t="shared" si="303"/>
        <v>467</v>
      </c>
      <c r="JE5" s="201">
        <f t="shared" si="303"/>
        <v>454</v>
      </c>
      <c r="JF5" s="201">
        <f t="shared" si="303"/>
        <v>478</v>
      </c>
      <c r="JG5" s="201">
        <f t="shared" si="303"/>
        <v>545</v>
      </c>
      <c r="JH5" s="201">
        <f t="shared" si="303"/>
        <v>506</v>
      </c>
      <c r="JI5" s="201">
        <f t="shared" si="303"/>
        <v>477</v>
      </c>
      <c r="JJ5" s="201">
        <f t="shared" si="303"/>
        <v>637</v>
      </c>
      <c r="JK5" s="201">
        <f t="shared" si="303"/>
        <v>598</v>
      </c>
      <c r="JL5" s="201">
        <f t="shared" si="303"/>
        <v>726</v>
      </c>
      <c r="JM5" s="201">
        <f t="shared" si="303"/>
        <v>860</v>
      </c>
      <c r="JN5" s="201">
        <f t="shared" si="303"/>
        <v>582</v>
      </c>
      <c r="JO5" s="482">
        <f t="shared" si="303"/>
        <v>837</v>
      </c>
      <c r="JP5" s="482">
        <f t="shared" si="303"/>
        <v>645</v>
      </c>
      <c r="JQ5" s="482">
        <f t="shared" si="303"/>
        <v>829</v>
      </c>
      <c r="JR5" s="482">
        <f t="shared" si="303"/>
        <v>829</v>
      </c>
      <c r="JS5" s="482">
        <f t="shared" si="303"/>
        <v>829</v>
      </c>
      <c r="JT5" s="482">
        <f t="shared" si="303"/>
        <v>779</v>
      </c>
      <c r="JU5" s="482">
        <f t="shared" si="303"/>
        <v>829</v>
      </c>
      <c r="JV5" s="482">
        <f t="shared" si="303"/>
        <v>694</v>
      </c>
      <c r="JW5" s="482">
        <f t="shared" si="303"/>
        <v>750</v>
      </c>
      <c r="JX5" s="482">
        <f t="shared" si="303"/>
        <v>776</v>
      </c>
      <c r="JY5" s="482">
        <f t="shared" si="303"/>
        <v>771</v>
      </c>
      <c r="JZ5" s="482">
        <f t="shared" si="303"/>
        <v>803</v>
      </c>
      <c r="KA5" s="482">
        <f t="shared" si="303"/>
        <v>757</v>
      </c>
      <c r="KB5" s="482">
        <f t="shared" si="303"/>
        <v>1629</v>
      </c>
      <c r="KC5" s="482">
        <f t="shared" si="303"/>
        <v>1632</v>
      </c>
      <c r="KD5" s="482">
        <f t="shared" si="303"/>
        <v>1632</v>
      </c>
      <c r="KE5" s="482">
        <f t="shared" si="303"/>
        <v>1609</v>
      </c>
      <c r="KF5" s="482">
        <f t="shared" si="303"/>
        <v>1639</v>
      </c>
      <c r="KG5" s="482">
        <f t="shared" si="303"/>
        <v>1673</v>
      </c>
      <c r="KH5" s="482">
        <f t="shared" ref="KH5:LD5" si="304">SUMIF($E$6:$E$141,$E$7,KH6:KH141)</f>
        <v>1678</v>
      </c>
      <c r="KI5" s="482">
        <f t="shared" si="304"/>
        <v>1625</v>
      </c>
      <c r="KJ5" s="482">
        <f t="shared" si="304"/>
        <v>1444</v>
      </c>
      <c r="KK5" s="482">
        <f t="shared" si="304"/>
        <v>1345</v>
      </c>
      <c r="KL5" s="482">
        <f t="shared" si="304"/>
        <v>1332</v>
      </c>
      <c r="KM5" s="482">
        <f t="shared" si="304"/>
        <v>1358</v>
      </c>
      <c r="KN5" s="482">
        <f t="shared" si="304"/>
        <v>1487</v>
      </c>
      <c r="KO5" s="482">
        <f t="shared" si="304"/>
        <v>1457</v>
      </c>
      <c r="KP5" s="482">
        <f t="shared" si="304"/>
        <v>1475</v>
      </c>
      <c r="KQ5" s="482">
        <f t="shared" si="304"/>
        <v>1431</v>
      </c>
      <c r="KR5" s="482">
        <f t="shared" si="304"/>
        <v>1446</v>
      </c>
      <c r="KS5" s="482">
        <f t="shared" si="304"/>
        <v>1403</v>
      </c>
      <c r="KT5" s="482">
        <f t="shared" si="304"/>
        <v>1459</v>
      </c>
      <c r="KU5" s="482">
        <f t="shared" si="304"/>
        <v>1581</v>
      </c>
      <c r="KV5" s="482">
        <f t="shared" si="304"/>
        <v>1495</v>
      </c>
      <c r="KW5" s="482">
        <f t="shared" si="304"/>
        <v>1567</v>
      </c>
      <c r="KX5" s="482">
        <f t="shared" si="304"/>
        <v>1511</v>
      </c>
      <c r="KY5" s="482">
        <f t="shared" si="304"/>
        <v>1404</v>
      </c>
      <c r="KZ5" s="482">
        <f t="shared" si="304"/>
        <v>1540</v>
      </c>
      <c r="LA5" s="482">
        <f t="shared" si="304"/>
        <v>1441</v>
      </c>
      <c r="LB5" s="482">
        <f t="shared" si="304"/>
        <v>1509</v>
      </c>
      <c r="LC5" s="482">
        <f t="shared" si="304"/>
        <v>1692</v>
      </c>
      <c r="LD5" s="482">
        <f t="shared" si="304"/>
        <v>1768</v>
      </c>
      <c r="LE5" s="482">
        <f t="shared" ref="LE5:LF5" si="305">SUMIF($E$6:$E$141,$E$7,LE6:LE141)</f>
        <v>1791</v>
      </c>
      <c r="LF5" s="482">
        <f t="shared" si="305"/>
        <v>1766</v>
      </c>
      <c r="LG5" s="482">
        <f t="shared" ref="LG5:LH5" si="306">SUMIF($E$6:$E$141,$E$7,LG6:LG141)</f>
        <v>1721</v>
      </c>
      <c r="LH5" s="482">
        <f t="shared" si="306"/>
        <v>1742</v>
      </c>
      <c r="LI5" s="482">
        <f t="shared" ref="LI5:LJ5" si="307">SUMIF($E$6:$E$141,$E$7,LI6:LI141)</f>
        <v>1692</v>
      </c>
      <c r="LJ5" s="482">
        <f t="shared" si="307"/>
        <v>1735</v>
      </c>
      <c r="LK5" s="482">
        <f t="shared" ref="LK5:LM5" si="308">SUMIF($E$6:$E$141,$E$7,LK6:LK141)</f>
        <v>1711</v>
      </c>
      <c r="LL5" s="482">
        <f t="shared" si="308"/>
        <v>1530</v>
      </c>
      <c r="LM5" s="482">
        <f t="shared" si="308"/>
        <v>1761</v>
      </c>
      <c r="LN5" s="482">
        <f t="shared" ref="LN5:LO5" si="309">SUMIF($E$6:$E$141,$E$7,LN6:LN141)</f>
        <v>1779</v>
      </c>
      <c r="LO5" s="482">
        <f t="shared" si="309"/>
        <v>1743</v>
      </c>
      <c r="LP5" s="482">
        <f t="shared" ref="LP5:LQ5" si="310">SUMIF($E$6:$E$141,$E$7,LP6:LP141)</f>
        <v>1722</v>
      </c>
      <c r="LQ5" s="482">
        <f t="shared" si="310"/>
        <v>1720</v>
      </c>
      <c r="LR5" s="482">
        <f t="shared" ref="LR5:LS5" si="311">SUMIF($E$6:$E$141,$E$7,LR6:LR141)</f>
        <v>1720</v>
      </c>
      <c r="LS5" s="482">
        <f t="shared" si="311"/>
        <v>1692</v>
      </c>
      <c r="LT5" s="482">
        <f t="shared" ref="LT5:LU5" si="312">SUMIF($E$6:$E$141,$E$7,LT6:LT141)</f>
        <v>1684</v>
      </c>
      <c r="LU5" s="482">
        <f t="shared" si="312"/>
        <v>1824</v>
      </c>
      <c r="LV5" s="482">
        <f t="shared" ref="LV5:LX5" si="313">SUMIF($E$6:$E$141,$E$7,LV6:LV141)</f>
        <v>1785</v>
      </c>
      <c r="LW5" s="482">
        <f t="shared" si="313"/>
        <v>1805</v>
      </c>
      <c r="LX5" s="482">
        <f t="shared" si="313"/>
        <v>1813</v>
      </c>
      <c r="LY5" s="482">
        <f t="shared" ref="LY5:LZ5" si="314">SUMIF($E$6:$E$141,$E$7,LY6:LY141)</f>
        <v>1841</v>
      </c>
      <c r="LZ5" s="482">
        <f t="shared" si="314"/>
        <v>1869</v>
      </c>
      <c r="MA5" s="482">
        <f t="shared" ref="MA5:MB5" si="315">SUMIF($E$6:$E$141,$E$7,MA6:MA141)</f>
        <v>1846</v>
      </c>
      <c r="MB5" s="482">
        <f t="shared" si="315"/>
        <v>1855</v>
      </c>
      <c r="MC5" s="482">
        <f t="shared" ref="MC5:MD5" si="316">SUMIF($E$6:$E$141,$E$7,MC6:MC141)</f>
        <v>1809</v>
      </c>
      <c r="MD5" s="482">
        <f t="shared" si="316"/>
        <v>1841</v>
      </c>
      <c r="ME5" s="482">
        <f t="shared" ref="ME5:MF5" si="317">SUMIF($E$6:$E$141,$E$7,ME6:ME141)</f>
        <v>1840</v>
      </c>
      <c r="MF5" s="482">
        <f t="shared" si="317"/>
        <v>1932</v>
      </c>
      <c r="MG5" s="482">
        <f t="shared" ref="MG5:MH5" si="318">SUMIF($E$6:$E$141,$E$7,MG6:MG141)</f>
        <v>1933</v>
      </c>
      <c r="MH5" s="482">
        <f t="shared" si="318"/>
        <v>1946</v>
      </c>
      <c r="MI5" s="482">
        <f t="shared" ref="MI5:MJ5" si="319">SUMIF($E$6:$E$141,$E$7,MI6:MI141)</f>
        <v>1916</v>
      </c>
      <c r="MJ5" s="482">
        <f t="shared" si="319"/>
        <v>2027</v>
      </c>
      <c r="MK5" s="482">
        <f t="shared" ref="MK5:ML5" si="320">SUMIF($E$6:$E$141,$E$7,MK6:MK141)</f>
        <v>1931</v>
      </c>
      <c r="ML5" s="482">
        <f t="shared" si="320"/>
        <v>2050</v>
      </c>
      <c r="MM5" s="482">
        <f t="shared" ref="MM5:MN5" si="321">SUMIF($E$6:$E$141,$E$7,MM6:MM141)</f>
        <v>2028</v>
      </c>
      <c r="MN5" s="482">
        <f t="shared" si="321"/>
        <v>1950</v>
      </c>
      <c r="MO5" s="482">
        <f t="shared" ref="MO5:MP5" si="322">SUMIF($E$6:$E$141,$E$7,MO6:MO141)</f>
        <v>1730</v>
      </c>
      <c r="MP5" s="482">
        <f t="shared" si="322"/>
        <v>1930</v>
      </c>
      <c r="MQ5" s="482">
        <f t="shared" ref="MQ5:MR5" si="323">SUMIF($E$6:$E$141,$E$7,MQ6:MQ141)</f>
        <v>1935</v>
      </c>
      <c r="MR5" s="482">
        <f t="shared" si="323"/>
        <v>1918</v>
      </c>
      <c r="MS5" s="482">
        <f t="shared" ref="MS5:MT5" si="324">SUMIF($E$6:$E$141,$E$7,MS6:MS141)</f>
        <v>1943</v>
      </c>
      <c r="MT5" s="482">
        <f t="shared" si="324"/>
        <v>1944</v>
      </c>
      <c r="MU5" s="482">
        <f t="shared" ref="MU5:MV5" si="325">SUMIF($E$6:$E$141,$E$7,MU6:MU141)</f>
        <v>1972</v>
      </c>
      <c r="MV5" s="482">
        <f t="shared" si="325"/>
        <v>1877</v>
      </c>
      <c r="MW5" s="482">
        <f t="shared" ref="MW5:MX5" si="326">SUMIF($E$6:$E$141,$E$7,MW6:MW141)</f>
        <v>1934</v>
      </c>
      <c r="MX5" s="482">
        <f t="shared" si="326"/>
        <v>1962</v>
      </c>
      <c r="MY5" s="482">
        <f t="shared" ref="MY5:MZ5" si="327">SUMIF($E$6:$E$141,$E$7,MY6:MY141)</f>
        <v>1955</v>
      </c>
      <c r="MZ5" s="482">
        <f t="shared" si="327"/>
        <v>1966</v>
      </c>
      <c r="NA5" s="482">
        <f t="shared" ref="NA5:NB5" si="328">SUMIF($E$6:$E$141,$E$7,NA6:NA141)</f>
        <v>2044</v>
      </c>
      <c r="NB5" s="482">
        <f t="shared" si="328"/>
        <v>2066</v>
      </c>
      <c r="NC5" s="482">
        <f t="shared" ref="NC5:ND5" si="329">SUMIF($E$6:$E$141,$E$7,NC6:NC141)</f>
        <v>2041</v>
      </c>
      <c r="ND5" s="482">
        <f t="shared" si="329"/>
        <v>2011</v>
      </c>
      <c r="NE5" s="482">
        <f t="shared" ref="NE5:NF5" si="330">SUMIF($E$6:$E$141,$E$7,NE6:NE141)</f>
        <v>2065</v>
      </c>
      <c r="NF5" s="482">
        <f t="shared" si="330"/>
        <v>2064</v>
      </c>
      <c r="NG5" s="482">
        <f t="shared" ref="NG5:NH5" si="331">SUMIF($E$6:$E$141,$E$7,NG6:NG141)</f>
        <v>2004</v>
      </c>
      <c r="NH5" s="482">
        <f t="shared" si="331"/>
        <v>1995</v>
      </c>
      <c r="NI5" s="482">
        <f t="shared" ref="NI5:NJ5" si="332">SUMIF($E$6:$E$141,$E$7,NI6:NI141)</f>
        <v>2003</v>
      </c>
      <c r="NJ5" s="482">
        <f t="shared" si="332"/>
        <v>2007</v>
      </c>
      <c r="NK5" s="482">
        <f t="shared" ref="NK5:NL5" si="333">SUMIF($E$6:$E$141,$E$7,NK6:NK141)</f>
        <v>1934</v>
      </c>
      <c r="NL5" s="482">
        <f t="shared" si="333"/>
        <v>1962</v>
      </c>
      <c r="NM5" s="482">
        <f t="shared" ref="NM5:NN5" si="334">SUMIF($E$6:$E$141,$E$7,NM6:NM141)</f>
        <v>2016</v>
      </c>
      <c r="NN5" s="482">
        <f t="shared" si="334"/>
        <v>1991</v>
      </c>
      <c r="NO5" s="482">
        <f t="shared" ref="NO5:NR5" si="335">SUMIF($E$6:$E$141,$E$7,NO6:NO141)</f>
        <v>1996</v>
      </c>
      <c r="NP5" s="482">
        <f t="shared" si="335"/>
        <v>2000</v>
      </c>
      <c r="NQ5" s="482">
        <f t="shared" si="335"/>
        <v>1929</v>
      </c>
      <c r="NR5" s="482">
        <f t="shared" si="335"/>
        <v>1985</v>
      </c>
      <c r="NS5" s="482">
        <f t="shared" ref="NS5:NT5" si="336">SUMIF($E$6:$E$141,$E$7,NS6:NS141)</f>
        <v>2000</v>
      </c>
      <c r="NT5" s="482">
        <f t="shared" si="336"/>
        <v>1902</v>
      </c>
      <c r="NU5" s="482">
        <f t="shared" ref="NU5:NV5" si="337">SUMIF($E$6:$E$141,$E$7,NU6:NU141)</f>
        <v>2000</v>
      </c>
      <c r="NV5" s="482">
        <f t="shared" si="337"/>
        <v>2084</v>
      </c>
      <c r="NW5" s="482">
        <f t="shared" ref="NW5" si="338">SUMIF($E$6:$E$141,$E$7,NW6:NW141)</f>
        <v>2062</v>
      </c>
      <c r="NX5" s="482">
        <f t="shared" ref="NX5" si="339">SUMIF($E$6:$E$141,$E$7,NX6:NX141)</f>
        <v>1987</v>
      </c>
      <c r="NY5" s="482">
        <f t="shared" ref="NY5:NZ5" si="340">SUMIF($E$6:$E$141,$E$7,NY6:NY141)</f>
        <v>2011</v>
      </c>
      <c r="NZ5" s="482">
        <f t="shared" si="340"/>
        <v>2010</v>
      </c>
      <c r="OA5" s="482">
        <f t="shared" ref="OA5:OC5" si="341">SUMIF($E$6:$E$141,$E$7,OA6:OA141)</f>
        <v>2011</v>
      </c>
      <c r="OB5" s="482">
        <f t="shared" si="341"/>
        <v>2011</v>
      </c>
      <c r="OC5" s="482">
        <f t="shared" si="341"/>
        <v>2011</v>
      </c>
      <c r="OD5" s="482">
        <f t="shared" ref="OD5:OF5" si="342">SUMIF($E$6:$E$141,$E$7,OD6:OD141)</f>
        <v>2011</v>
      </c>
      <c r="OE5" s="482">
        <f t="shared" si="342"/>
        <v>2011</v>
      </c>
      <c r="OF5" s="482">
        <f t="shared" si="342"/>
        <v>1988</v>
      </c>
      <c r="OG5" s="482">
        <f t="shared" ref="OG5:OH5" si="343">SUMIF($E$6:$E$141,$E$7,OG6:OG141)</f>
        <v>1988</v>
      </c>
      <c r="OH5" s="482">
        <f t="shared" si="343"/>
        <v>1988</v>
      </c>
      <c r="OI5" s="482">
        <f t="shared" ref="OI5:OK5" si="344">SUMIF($E$6:$E$141,$E$7,OI6:OI141)</f>
        <v>1988</v>
      </c>
      <c r="OJ5" s="482">
        <f t="shared" si="344"/>
        <v>1988</v>
      </c>
      <c r="OK5" s="482">
        <f t="shared" si="344"/>
        <v>1988</v>
      </c>
      <c r="OL5" s="482">
        <f t="shared" ref="OL5:OM5" si="345">SUMIF($E$6:$E$141,$E$7,OL6:OL141)</f>
        <v>1912</v>
      </c>
      <c r="OM5" s="482">
        <f t="shared" si="345"/>
        <v>1861</v>
      </c>
      <c r="ON5" s="482">
        <f t="shared" ref="ON5:OO5" si="346">SUMIF($E$6:$E$141,$E$7,ON6:ON141)</f>
        <v>1997</v>
      </c>
      <c r="OO5" s="482">
        <f t="shared" si="346"/>
        <v>1968</v>
      </c>
      <c r="OP5" s="482">
        <f t="shared" ref="OP5:OQ5" si="347">SUMIF($E$6:$E$141,$E$7,OP6:OP141)</f>
        <v>1933</v>
      </c>
      <c r="OQ5" s="482">
        <f t="shared" si="347"/>
        <v>1930</v>
      </c>
      <c r="OR5" s="482">
        <f t="shared" ref="OR5:OS5" si="348">SUMIF($E$6:$E$141,$E$7,OR6:OR141)</f>
        <v>1929</v>
      </c>
      <c r="OS5" s="482">
        <f t="shared" si="348"/>
        <v>1990</v>
      </c>
      <c r="OT5" s="482">
        <f t="shared" ref="OT5:OZ5" si="349">SUMIF($E$6:$E$141,$E$7,OT6:OT141)</f>
        <v>1995</v>
      </c>
      <c r="OU5" s="482">
        <f t="shared" si="349"/>
        <v>2036</v>
      </c>
      <c r="OV5" s="482">
        <f t="shared" si="349"/>
        <v>2033</v>
      </c>
      <c r="OW5" s="482">
        <f t="shared" si="349"/>
        <v>1926</v>
      </c>
      <c r="OX5" s="482">
        <f t="shared" si="349"/>
        <v>1919</v>
      </c>
      <c r="OY5" s="482">
        <f t="shared" si="349"/>
        <v>1899</v>
      </c>
      <c r="OZ5" s="482">
        <f t="shared" si="349"/>
        <v>1862</v>
      </c>
      <c r="PA5" s="482">
        <f t="shared" ref="PA5:PB5" si="350">SUMIF($E$6:$E$141,$E$7,PA6:PA141)</f>
        <v>1853</v>
      </c>
      <c r="PB5" s="482">
        <f t="shared" si="350"/>
        <v>1871</v>
      </c>
      <c r="PC5" s="482">
        <f t="shared" ref="PC5:PD5" si="351">SUMIF($E$6:$E$141,$E$7,PC6:PC141)</f>
        <v>1877</v>
      </c>
      <c r="PD5" s="482">
        <f t="shared" si="351"/>
        <v>1860</v>
      </c>
      <c r="PE5" s="482">
        <f t="shared" ref="PE5:PF5" si="352">SUMIF($E$6:$E$141,$E$7,PE6:PE141)</f>
        <v>1872</v>
      </c>
      <c r="PF5" s="482">
        <f t="shared" si="352"/>
        <v>1824</v>
      </c>
      <c r="PG5" s="482">
        <f t="shared" ref="PG5:PH5" si="353">SUMIF($E$6:$E$141,$E$7,PG6:PG141)</f>
        <v>1833</v>
      </c>
      <c r="PH5" s="482">
        <f t="shared" si="353"/>
        <v>1822</v>
      </c>
      <c r="PI5" s="482">
        <f t="shared" ref="PI5:PJ5" si="354">SUMIF($E$6:$E$141,$E$7,PI6:PI141)</f>
        <v>1778</v>
      </c>
      <c r="PJ5" s="482">
        <f t="shared" si="354"/>
        <v>1774</v>
      </c>
      <c r="PK5" s="482">
        <f t="shared" ref="PK5:PL5" si="355">SUMIF($E$6:$E$141,$E$7,PK6:PK141)</f>
        <v>1802</v>
      </c>
      <c r="PL5" s="482">
        <f t="shared" si="355"/>
        <v>1828</v>
      </c>
    </row>
    <row r="6" spans="1:428" x14ac:dyDescent="0.25">
      <c r="A6" s="866">
        <v>1</v>
      </c>
      <c r="B6" s="876" t="s">
        <v>1374</v>
      </c>
      <c r="C6" s="869" t="s">
        <v>1375</v>
      </c>
      <c r="D6" s="869" t="s">
        <v>12</v>
      </c>
      <c r="E6" s="205" t="s">
        <v>1376</v>
      </c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11">
        <v>30</v>
      </c>
      <c r="AP6" s="211">
        <v>30</v>
      </c>
      <c r="AQ6" s="211">
        <v>30</v>
      </c>
      <c r="AR6" s="211">
        <v>30</v>
      </c>
      <c r="AS6" s="211">
        <v>30</v>
      </c>
      <c r="AT6" s="211">
        <v>30</v>
      </c>
      <c r="AU6" s="211">
        <v>30</v>
      </c>
      <c r="AV6" s="211">
        <v>30</v>
      </c>
      <c r="AW6" s="211">
        <v>30</v>
      </c>
      <c r="AX6" s="211">
        <v>30</v>
      </c>
      <c r="AY6" s="211">
        <v>30</v>
      </c>
      <c r="AZ6" s="211">
        <v>30</v>
      </c>
      <c r="BA6" s="211">
        <v>30</v>
      </c>
      <c r="BB6" s="211">
        <v>30</v>
      </c>
      <c r="BC6" s="211">
        <v>30</v>
      </c>
      <c r="BD6" s="211">
        <v>30</v>
      </c>
      <c r="BE6" s="211">
        <v>30</v>
      </c>
      <c r="BF6" s="211">
        <v>30</v>
      </c>
      <c r="BG6" s="211"/>
      <c r="BH6" s="211">
        <v>30</v>
      </c>
      <c r="BI6" s="211">
        <v>30</v>
      </c>
      <c r="BJ6" s="211">
        <v>30</v>
      </c>
      <c r="BK6" s="211">
        <v>30</v>
      </c>
      <c r="BL6" s="211">
        <v>30</v>
      </c>
      <c r="BM6" s="211">
        <v>30</v>
      </c>
      <c r="BN6" s="211">
        <v>30</v>
      </c>
      <c r="BO6" s="211">
        <v>30</v>
      </c>
      <c r="BP6" s="211">
        <v>30</v>
      </c>
      <c r="BQ6" s="211">
        <v>30</v>
      </c>
      <c r="BR6" s="211">
        <v>30</v>
      </c>
      <c r="BS6" s="211">
        <v>30</v>
      </c>
      <c r="BT6" s="211">
        <v>30</v>
      </c>
      <c r="BU6" s="211">
        <v>30</v>
      </c>
      <c r="BV6" s="211">
        <v>30</v>
      </c>
      <c r="BW6" s="211">
        <v>30</v>
      </c>
      <c r="BX6" s="211">
        <v>30</v>
      </c>
      <c r="BY6" s="211">
        <v>30</v>
      </c>
      <c r="BZ6" s="211">
        <v>30</v>
      </c>
      <c r="CA6" s="211">
        <v>30</v>
      </c>
      <c r="CB6" s="211">
        <v>30</v>
      </c>
      <c r="CC6" s="211">
        <v>30</v>
      </c>
      <c r="CD6" s="211">
        <v>30</v>
      </c>
      <c r="CE6" s="211">
        <v>30</v>
      </c>
      <c r="CF6" s="211">
        <v>30</v>
      </c>
      <c r="CG6" s="211">
        <v>30</v>
      </c>
      <c r="CH6" s="211">
        <v>30</v>
      </c>
      <c r="CI6" s="211">
        <v>30</v>
      </c>
      <c r="CJ6" s="211">
        <v>30</v>
      </c>
      <c r="CK6" s="211">
        <v>30</v>
      </c>
      <c r="CL6" s="211">
        <v>30</v>
      </c>
      <c r="CM6" s="211">
        <v>30</v>
      </c>
      <c r="CN6" s="211">
        <v>30</v>
      </c>
      <c r="CO6" s="211">
        <v>30</v>
      </c>
      <c r="CP6" s="211">
        <v>30</v>
      </c>
      <c r="CQ6" s="211">
        <v>30</v>
      </c>
      <c r="CR6" s="211">
        <v>30</v>
      </c>
      <c r="CS6" s="211">
        <v>50</v>
      </c>
      <c r="CT6" s="211">
        <v>50</v>
      </c>
      <c r="CU6" s="211">
        <v>50</v>
      </c>
      <c r="CV6" s="211">
        <v>50</v>
      </c>
      <c r="CW6" s="211">
        <v>50</v>
      </c>
      <c r="CX6" s="211">
        <v>50</v>
      </c>
      <c r="CY6" s="211">
        <v>50</v>
      </c>
      <c r="CZ6" s="211">
        <v>50</v>
      </c>
      <c r="DA6" s="211">
        <v>50</v>
      </c>
      <c r="DB6" s="211">
        <v>0</v>
      </c>
      <c r="DC6" s="211">
        <v>0</v>
      </c>
      <c r="DD6" s="211">
        <v>0</v>
      </c>
      <c r="DE6" s="211">
        <v>0</v>
      </c>
      <c r="DF6" s="211">
        <v>0</v>
      </c>
      <c r="DG6" s="211">
        <v>0</v>
      </c>
      <c r="DH6" s="211">
        <v>0</v>
      </c>
      <c r="DI6" s="211">
        <v>0</v>
      </c>
      <c r="DJ6" s="211">
        <v>0</v>
      </c>
      <c r="DK6" s="211">
        <v>0</v>
      </c>
      <c r="DL6" s="211">
        <v>0</v>
      </c>
      <c r="DM6" s="211">
        <v>0</v>
      </c>
      <c r="DN6" s="211">
        <v>0</v>
      </c>
      <c r="DO6" s="211">
        <v>0</v>
      </c>
      <c r="DP6" s="211">
        <v>0</v>
      </c>
      <c r="DQ6" s="211">
        <v>0</v>
      </c>
      <c r="DR6" s="211">
        <v>0</v>
      </c>
      <c r="DS6" s="211">
        <v>40</v>
      </c>
      <c r="DT6" s="211">
        <v>40</v>
      </c>
      <c r="DU6" s="211">
        <v>40</v>
      </c>
      <c r="DV6" s="211">
        <v>40</v>
      </c>
      <c r="DW6" s="211">
        <v>40</v>
      </c>
      <c r="DX6" s="211">
        <v>40</v>
      </c>
      <c r="DY6" s="211">
        <v>40</v>
      </c>
      <c r="DZ6" s="211">
        <v>60</v>
      </c>
      <c r="EA6" s="211">
        <v>60</v>
      </c>
      <c r="EB6" s="211">
        <v>60</v>
      </c>
      <c r="EC6" s="211">
        <v>60</v>
      </c>
      <c r="ED6" s="211">
        <v>60</v>
      </c>
      <c r="EE6" s="211">
        <v>60</v>
      </c>
      <c r="EF6" s="211">
        <v>60</v>
      </c>
      <c r="EG6" s="211">
        <v>60</v>
      </c>
      <c r="EH6" s="211">
        <v>60</v>
      </c>
      <c r="EI6" s="211">
        <v>60</v>
      </c>
      <c r="EJ6" s="211">
        <v>60</v>
      </c>
      <c r="EK6" s="211">
        <v>60</v>
      </c>
      <c r="EL6" s="211">
        <v>60</v>
      </c>
      <c r="EM6" s="211">
        <v>60</v>
      </c>
      <c r="EN6" s="211">
        <v>60</v>
      </c>
      <c r="EO6" s="211">
        <v>60</v>
      </c>
      <c r="EP6" s="211">
        <v>60</v>
      </c>
      <c r="EQ6" s="211">
        <v>60</v>
      </c>
      <c r="ER6" s="211">
        <v>60</v>
      </c>
      <c r="ES6" s="211">
        <v>60</v>
      </c>
      <c r="ET6" s="211">
        <v>60</v>
      </c>
      <c r="EU6" s="211">
        <v>60</v>
      </c>
      <c r="EV6" s="211">
        <v>60</v>
      </c>
      <c r="EW6" s="211">
        <v>60</v>
      </c>
      <c r="EX6" s="211">
        <v>60</v>
      </c>
      <c r="EY6" s="211">
        <v>60</v>
      </c>
      <c r="EZ6" s="211">
        <v>60</v>
      </c>
      <c r="FA6" s="211">
        <v>60</v>
      </c>
      <c r="FB6" s="211">
        <v>60</v>
      </c>
      <c r="FC6" s="211">
        <v>60</v>
      </c>
      <c r="FD6" s="211">
        <v>60</v>
      </c>
      <c r="FE6" s="211">
        <v>60</v>
      </c>
      <c r="FF6" s="211">
        <v>60</v>
      </c>
      <c r="FG6" s="211">
        <v>60</v>
      </c>
      <c r="FH6" s="211">
        <v>60</v>
      </c>
      <c r="FI6" s="211">
        <v>60</v>
      </c>
      <c r="FJ6" s="211">
        <v>60</v>
      </c>
      <c r="FK6" s="211">
        <v>60</v>
      </c>
      <c r="FL6" s="211">
        <v>60</v>
      </c>
      <c r="FM6" s="211">
        <v>60</v>
      </c>
      <c r="FN6" s="211">
        <v>60</v>
      </c>
      <c r="FO6" s="211">
        <v>60</v>
      </c>
      <c r="FP6" s="211">
        <v>60</v>
      </c>
      <c r="FQ6" s="211">
        <v>60</v>
      </c>
      <c r="FR6" s="211">
        <v>60</v>
      </c>
      <c r="FS6" s="211">
        <v>60</v>
      </c>
      <c r="FT6" s="211">
        <v>60</v>
      </c>
      <c r="FU6" s="211">
        <v>60</v>
      </c>
      <c r="FV6" s="211">
        <v>60</v>
      </c>
      <c r="FW6" s="211">
        <v>60</v>
      </c>
      <c r="FX6" s="211">
        <v>60</v>
      </c>
      <c r="FY6" s="211">
        <v>60</v>
      </c>
      <c r="FZ6" s="211">
        <v>60</v>
      </c>
      <c r="GA6" s="211">
        <v>60</v>
      </c>
      <c r="GB6" s="211">
        <v>60</v>
      </c>
      <c r="GC6" s="211">
        <v>60</v>
      </c>
      <c r="GD6" s="211">
        <v>60</v>
      </c>
      <c r="GE6" s="211">
        <v>60</v>
      </c>
      <c r="GF6" s="211">
        <v>60</v>
      </c>
      <c r="GG6" s="211">
        <v>60</v>
      </c>
      <c r="GH6" s="211">
        <v>60</v>
      </c>
      <c r="GI6" s="211">
        <v>60</v>
      </c>
      <c r="GJ6" s="211">
        <v>60</v>
      </c>
      <c r="GK6" s="211">
        <v>60</v>
      </c>
      <c r="GL6" s="211">
        <v>60</v>
      </c>
      <c r="GM6" s="211">
        <v>60</v>
      </c>
      <c r="GN6" s="211">
        <v>60</v>
      </c>
      <c r="GO6" s="211">
        <v>60</v>
      </c>
      <c r="GP6" s="211">
        <v>60</v>
      </c>
      <c r="GQ6" s="211">
        <v>60</v>
      </c>
      <c r="GR6" s="211">
        <v>60</v>
      </c>
      <c r="GS6" s="211">
        <v>60</v>
      </c>
      <c r="GT6" s="211">
        <v>40</v>
      </c>
      <c r="GU6" s="211">
        <v>40</v>
      </c>
      <c r="GV6" s="211">
        <v>30</v>
      </c>
      <c r="GW6" s="211">
        <v>30</v>
      </c>
      <c r="GX6" s="211">
        <v>30</v>
      </c>
      <c r="GY6" s="211">
        <v>30</v>
      </c>
      <c r="GZ6" s="211">
        <v>30</v>
      </c>
      <c r="HA6" s="211">
        <v>30</v>
      </c>
      <c r="HB6" s="211">
        <v>30</v>
      </c>
      <c r="HC6" s="211">
        <v>30</v>
      </c>
      <c r="HD6" s="211">
        <v>30</v>
      </c>
      <c r="HE6" s="211">
        <v>30</v>
      </c>
      <c r="HF6" s="211">
        <v>30</v>
      </c>
      <c r="HG6" s="211">
        <v>30</v>
      </c>
      <c r="HH6" s="211">
        <v>30</v>
      </c>
      <c r="HI6" s="211">
        <v>30</v>
      </c>
      <c r="HJ6" s="211">
        <v>30</v>
      </c>
      <c r="HK6" s="211">
        <v>30</v>
      </c>
      <c r="HL6" s="211">
        <v>30</v>
      </c>
      <c r="HM6" s="211">
        <v>30</v>
      </c>
      <c r="HN6" s="211">
        <v>30</v>
      </c>
      <c r="HO6" s="211">
        <v>30</v>
      </c>
      <c r="HP6" s="211">
        <v>30</v>
      </c>
      <c r="HQ6" s="211">
        <v>30</v>
      </c>
      <c r="HR6" s="211">
        <v>30</v>
      </c>
      <c r="HS6" s="211">
        <v>30</v>
      </c>
      <c r="HT6" s="211">
        <v>30</v>
      </c>
      <c r="HU6" s="211">
        <v>30</v>
      </c>
      <c r="HV6" s="211">
        <v>30</v>
      </c>
      <c r="HW6" s="211">
        <v>30</v>
      </c>
      <c r="HX6" s="211">
        <v>30</v>
      </c>
      <c r="HY6" s="211">
        <v>30</v>
      </c>
      <c r="HZ6" s="211">
        <v>30</v>
      </c>
      <c r="IA6" s="211">
        <v>30</v>
      </c>
      <c r="IB6" s="211">
        <v>30</v>
      </c>
      <c r="IC6" s="211">
        <v>30</v>
      </c>
      <c r="ID6" s="211">
        <v>30</v>
      </c>
      <c r="IE6" s="211">
        <v>30</v>
      </c>
      <c r="IF6" s="211">
        <v>30</v>
      </c>
      <c r="IG6" s="211">
        <v>30</v>
      </c>
      <c r="IH6" s="211">
        <v>30</v>
      </c>
      <c r="II6" s="211">
        <v>30</v>
      </c>
      <c r="IJ6" s="211">
        <v>30</v>
      </c>
      <c r="IK6" s="211">
        <v>30</v>
      </c>
      <c r="IL6" s="211">
        <v>30</v>
      </c>
      <c r="IM6" s="211">
        <v>30</v>
      </c>
      <c r="IN6" s="211">
        <v>30</v>
      </c>
      <c r="IO6" s="211">
        <v>30</v>
      </c>
      <c r="IP6" s="211">
        <v>30</v>
      </c>
      <c r="IQ6" s="211">
        <v>30</v>
      </c>
      <c r="IR6" s="211">
        <v>30</v>
      </c>
      <c r="IS6" s="211">
        <v>30</v>
      </c>
      <c r="IT6" s="211">
        <v>30</v>
      </c>
      <c r="IU6" s="211">
        <v>30</v>
      </c>
      <c r="IV6" s="211">
        <v>30</v>
      </c>
      <c r="IW6" s="211">
        <v>30</v>
      </c>
      <c r="IX6" s="211">
        <v>30</v>
      </c>
      <c r="IY6" s="211">
        <v>30</v>
      </c>
      <c r="IZ6" s="211">
        <v>30</v>
      </c>
      <c r="JA6" s="211">
        <v>30</v>
      </c>
      <c r="JB6" s="211">
        <v>30</v>
      </c>
      <c r="JC6" s="211">
        <v>30</v>
      </c>
      <c r="JD6" s="211">
        <v>30</v>
      </c>
      <c r="JE6" s="211">
        <v>30</v>
      </c>
      <c r="JF6" s="211">
        <v>30</v>
      </c>
      <c r="JG6" s="211">
        <v>30</v>
      </c>
      <c r="JH6" s="211">
        <v>30</v>
      </c>
      <c r="JI6" s="211">
        <v>30</v>
      </c>
      <c r="JJ6" s="211">
        <v>30</v>
      </c>
      <c r="JK6" s="211">
        <v>30</v>
      </c>
      <c r="JL6" s="211">
        <v>30</v>
      </c>
      <c r="JM6" s="211">
        <v>30</v>
      </c>
      <c r="JN6" s="211">
        <v>30</v>
      </c>
      <c r="JO6" s="483">
        <v>30</v>
      </c>
      <c r="JP6" s="483">
        <v>30</v>
      </c>
      <c r="JQ6" s="483">
        <v>30</v>
      </c>
      <c r="JR6" s="483">
        <v>30</v>
      </c>
      <c r="JS6" s="483">
        <v>30</v>
      </c>
      <c r="JT6" s="483">
        <v>30</v>
      </c>
      <c r="JU6" s="483">
        <v>30</v>
      </c>
      <c r="JV6" s="483">
        <v>30</v>
      </c>
      <c r="JW6" s="483">
        <v>30</v>
      </c>
      <c r="JX6" s="483">
        <v>30</v>
      </c>
      <c r="JY6" s="483">
        <v>30</v>
      </c>
      <c r="JZ6" s="483">
        <v>30</v>
      </c>
      <c r="KA6" s="483">
        <v>30</v>
      </c>
      <c r="KB6" s="483">
        <v>30</v>
      </c>
      <c r="KC6" s="483">
        <v>30</v>
      </c>
      <c r="KD6" s="483">
        <v>30</v>
      </c>
      <c r="KE6" s="483">
        <v>30</v>
      </c>
      <c r="KF6" s="483">
        <v>30</v>
      </c>
      <c r="KG6" s="483">
        <v>30</v>
      </c>
      <c r="KH6" s="483">
        <v>30</v>
      </c>
      <c r="KI6" s="483">
        <v>30</v>
      </c>
      <c r="KJ6" s="483">
        <v>30</v>
      </c>
      <c r="KK6" s="483">
        <v>30</v>
      </c>
      <c r="KL6" s="483">
        <v>30</v>
      </c>
      <c r="KM6" s="483">
        <v>30</v>
      </c>
      <c r="KN6" s="483">
        <v>30</v>
      </c>
      <c r="KO6" s="483">
        <v>30</v>
      </c>
      <c r="KP6" s="483">
        <v>30</v>
      </c>
      <c r="KQ6" s="483">
        <v>30</v>
      </c>
      <c r="KR6" s="483">
        <v>30</v>
      </c>
      <c r="KS6" s="483">
        <v>30</v>
      </c>
      <c r="KT6" s="483">
        <v>30</v>
      </c>
      <c r="KU6" s="483">
        <v>30</v>
      </c>
      <c r="KV6" s="483">
        <v>30</v>
      </c>
      <c r="KW6" s="483">
        <v>30</v>
      </c>
      <c r="KX6" s="483">
        <v>30</v>
      </c>
      <c r="KY6" s="483">
        <v>30</v>
      </c>
      <c r="KZ6" s="483">
        <v>30</v>
      </c>
      <c r="LA6" s="483">
        <v>30</v>
      </c>
      <c r="LB6" s="483">
        <v>30</v>
      </c>
      <c r="LC6" s="483">
        <v>30</v>
      </c>
      <c r="LD6" s="483">
        <v>30</v>
      </c>
      <c r="LE6" s="483">
        <v>30</v>
      </c>
      <c r="LF6" s="483">
        <v>30</v>
      </c>
      <c r="LG6" s="483">
        <v>30</v>
      </c>
      <c r="LH6" s="483">
        <v>30</v>
      </c>
      <c r="LI6" s="483">
        <v>30</v>
      </c>
      <c r="LJ6" s="483">
        <v>30</v>
      </c>
      <c r="LK6" s="483">
        <v>30</v>
      </c>
      <c r="LL6" s="483">
        <v>30</v>
      </c>
      <c r="LM6" s="483">
        <v>30</v>
      </c>
      <c r="LN6" s="483">
        <v>30</v>
      </c>
      <c r="LO6" s="483">
        <v>30</v>
      </c>
      <c r="LP6" s="483">
        <v>30</v>
      </c>
      <c r="LQ6" s="483">
        <v>30</v>
      </c>
      <c r="LR6" s="483">
        <v>30</v>
      </c>
      <c r="LS6" s="483">
        <v>30</v>
      </c>
      <c r="LT6" s="483">
        <v>30</v>
      </c>
      <c r="LU6" s="483">
        <v>30</v>
      </c>
      <c r="LV6" s="483">
        <v>30</v>
      </c>
      <c r="LW6" s="483">
        <v>30</v>
      </c>
      <c r="LX6" s="483">
        <v>30</v>
      </c>
      <c r="LY6" s="483">
        <v>30</v>
      </c>
      <c r="LZ6" s="483">
        <v>30</v>
      </c>
      <c r="MA6" s="483">
        <v>30</v>
      </c>
      <c r="MB6" s="483">
        <v>30</v>
      </c>
      <c r="MC6" s="483">
        <v>30</v>
      </c>
      <c r="MD6" s="483">
        <v>30</v>
      </c>
      <c r="ME6" s="483">
        <v>30</v>
      </c>
      <c r="MF6" s="483">
        <v>30</v>
      </c>
      <c r="MG6" s="483">
        <v>30</v>
      </c>
      <c r="MH6" s="483">
        <v>30</v>
      </c>
      <c r="MI6" s="483">
        <v>30</v>
      </c>
      <c r="MJ6" s="483">
        <v>30</v>
      </c>
      <c r="MK6" s="483">
        <v>30</v>
      </c>
      <c r="ML6" s="483">
        <v>30</v>
      </c>
      <c r="MM6" s="483">
        <v>30</v>
      </c>
      <c r="MN6" s="483">
        <v>30</v>
      </c>
      <c r="MO6" s="483">
        <v>30</v>
      </c>
      <c r="MP6" s="483">
        <v>30</v>
      </c>
      <c r="MQ6" s="483">
        <v>30</v>
      </c>
      <c r="MR6" s="483">
        <v>30</v>
      </c>
      <c r="MS6" s="483">
        <v>30</v>
      </c>
      <c r="MT6" s="483">
        <v>30</v>
      </c>
      <c r="MU6" s="483">
        <v>30</v>
      </c>
      <c r="MV6" s="483">
        <v>30</v>
      </c>
      <c r="MW6" s="483">
        <v>30</v>
      </c>
      <c r="MX6" s="483">
        <v>30</v>
      </c>
      <c r="MY6" s="483">
        <v>30</v>
      </c>
      <c r="MZ6" s="483">
        <v>30</v>
      </c>
      <c r="NA6" s="483">
        <v>30</v>
      </c>
      <c r="NB6" s="483">
        <v>30</v>
      </c>
      <c r="NC6" s="483">
        <v>30</v>
      </c>
      <c r="ND6" s="483">
        <v>30</v>
      </c>
      <c r="NE6" s="483">
        <v>30</v>
      </c>
      <c r="NF6" s="483">
        <v>30</v>
      </c>
      <c r="NG6" s="483">
        <v>30</v>
      </c>
      <c r="NH6" s="483">
        <v>30</v>
      </c>
      <c r="NI6" s="483">
        <v>30</v>
      </c>
      <c r="NJ6" s="483">
        <v>30</v>
      </c>
      <c r="NK6" s="483">
        <v>30</v>
      </c>
      <c r="NL6" s="483">
        <v>30</v>
      </c>
      <c r="NM6" s="483">
        <v>30</v>
      </c>
      <c r="NN6" s="483">
        <v>30</v>
      </c>
      <c r="NO6" s="483">
        <v>30</v>
      </c>
      <c r="NP6" s="483">
        <v>30</v>
      </c>
      <c r="NQ6" s="483">
        <v>30</v>
      </c>
      <c r="NR6" s="483">
        <v>30</v>
      </c>
      <c r="NS6" s="483">
        <v>30</v>
      </c>
      <c r="NT6" s="483">
        <v>30</v>
      </c>
      <c r="NU6" s="483">
        <v>30</v>
      </c>
      <c r="NV6" s="483">
        <v>30</v>
      </c>
      <c r="NW6" s="483">
        <v>30</v>
      </c>
      <c r="NX6" s="483">
        <v>30</v>
      </c>
      <c r="NY6" s="483">
        <v>30</v>
      </c>
      <c r="NZ6" s="483">
        <v>30</v>
      </c>
      <c r="OA6" s="483">
        <v>30</v>
      </c>
      <c r="OB6" s="483">
        <v>30</v>
      </c>
      <c r="OC6" s="483">
        <v>30</v>
      </c>
      <c r="OD6" s="483">
        <v>30</v>
      </c>
      <c r="OE6" s="483">
        <v>30</v>
      </c>
      <c r="OF6" s="483">
        <v>30</v>
      </c>
      <c r="OG6" s="483">
        <v>30</v>
      </c>
      <c r="OH6" s="483">
        <v>30</v>
      </c>
      <c r="OI6" s="483">
        <v>30</v>
      </c>
      <c r="OJ6" s="483">
        <v>30</v>
      </c>
      <c r="OK6" s="483">
        <v>30</v>
      </c>
      <c r="OL6" s="483">
        <v>30</v>
      </c>
      <c r="OM6" s="483">
        <v>30</v>
      </c>
      <c r="ON6" s="483">
        <v>30</v>
      </c>
      <c r="OO6" s="483">
        <v>30</v>
      </c>
      <c r="OP6" s="483">
        <v>30</v>
      </c>
      <c r="OQ6" s="483">
        <v>30</v>
      </c>
      <c r="OR6" s="483">
        <v>30</v>
      </c>
      <c r="OS6" s="483">
        <v>30</v>
      </c>
      <c r="OT6" s="483">
        <v>30</v>
      </c>
      <c r="OU6" s="483">
        <v>30</v>
      </c>
      <c r="OV6" s="483">
        <v>30</v>
      </c>
      <c r="OW6" s="483">
        <v>30</v>
      </c>
      <c r="OX6" s="483">
        <v>30</v>
      </c>
      <c r="OY6" s="483">
        <v>30</v>
      </c>
      <c r="OZ6" s="483">
        <v>30</v>
      </c>
      <c r="PA6" s="483">
        <v>30</v>
      </c>
      <c r="PB6" s="483">
        <v>30</v>
      </c>
      <c r="PC6" s="483">
        <v>30</v>
      </c>
      <c r="PD6" s="483">
        <v>30</v>
      </c>
      <c r="PE6" s="483">
        <v>30</v>
      </c>
      <c r="PF6" s="483">
        <v>30</v>
      </c>
      <c r="PG6" s="483">
        <v>30</v>
      </c>
      <c r="PH6" s="483">
        <v>30</v>
      </c>
      <c r="PI6" s="483">
        <v>30</v>
      </c>
      <c r="PJ6" s="483">
        <v>30</v>
      </c>
      <c r="PK6" s="483">
        <v>30</v>
      </c>
      <c r="PL6" s="483">
        <v>30</v>
      </c>
    </row>
    <row r="7" spans="1:428" x14ac:dyDescent="0.25">
      <c r="A7" s="866"/>
      <c r="B7" s="876"/>
      <c r="C7" s="869"/>
      <c r="D7" s="869"/>
      <c r="E7" s="206" t="s">
        <v>1377</v>
      </c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12">
        <v>25</v>
      </c>
      <c r="AP7" s="212">
        <v>25</v>
      </c>
      <c r="AQ7" s="212">
        <v>25</v>
      </c>
      <c r="AR7" s="212">
        <v>25</v>
      </c>
      <c r="AS7" s="212">
        <v>25</v>
      </c>
      <c r="AT7" s="212">
        <v>25</v>
      </c>
      <c r="AU7" s="212">
        <v>25</v>
      </c>
      <c r="AV7" s="212">
        <v>25</v>
      </c>
      <c r="AW7" s="212">
        <v>25</v>
      </c>
      <c r="AX7" s="212">
        <v>25</v>
      </c>
      <c r="AY7" s="212">
        <v>25</v>
      </c>
      <c r="AZ7" s="212">
        <v>25</v>
      </c>
      <c r="BA7" s="212">
        <v>25</v>
      </c>
      <c r="BB7" s="212">
        <v>25</v>
      </c>
      <c r="BC7" s="212">
        <v>25</v>
      </c>
      <c r="BD7" s="212">
        <v>25</v>
      </c>
      <c r="BE7" s="212">
        <v>25</v>
      </c>
      <c r="BF7" s="212">
        <v>25</v>
      </c>
      <c r="BG7" s="212"/>
      <c r="BH7" s="212">
        <v>25</v>
      </c>
      <c r="BI7" s="212">
        <v>25</v>
      </c>
      <c r="BJ7" s="212">
        <v>25</v>
      </c>
      <c r="BK7" s="212">
        <v>25</v>
      </c>
      <c r="BL7" s="212">
        <v>25</v>
      </c>
      <c r="BM7" s="212">
        <v>25</v>
      </c>
      <c r="BN7" s="212">
        <v>0</v>
      </c>
      <c r="BO7" s="212">
        <v>25</v>
      </c>
      <c r="BP7" s="212">
        <v>25</v>
      </c>
      <c r="BQ7" s="212">
        <v>25</v>
      </c>
      <c r="BR7" s="212">
        <v>25</v>
      </c>
      <c r="BS7" s="212"/>
      <c r="BT7" s="212"/>
      <c r="BU7" s="212">
        <v>0</v>
      </c>
      <c r="BV7" s="212">
        <v>25</v>
      </c>
      <c r="BW7" s="212">
        <v>25</v>
      </c>
      <c r="BX7" s="212">
        <v>0</v>
      </c>
      <c r="BY7" s="212">
        <v>0</v>
      </c>
      <c r="BZ7" s="212">
        <v>0</v>
      </c>
      <c r="CA7" s="212">
        <v>0</v>
      </c>
      <c r="CB7" s="212">
        <v>0</v>
      </c>
      <c r="CC7" s="212">
        <v>0</v>
      </c>
      <c r="CD7" s="212">
        <v>0</v>
      </c>
      <c r="CE7" s="212">
        <v>0</v>
      </c>
      <c r="CF7" s="212">
        <v>0</v>
      </c>
      <c r="CG7" s="212">
        <v>0</v>
      </c>
      <c r="CH7" s="212">
        <v>0</v>
      </c>
      <c r="CI7" s="212">
        <v>0</v>
      </c>
      <c r="CJ7" s="212">
        <v>0</v>
      </c>
      <c r="CK7" s="212">
        <v>0</v>
      </c>
      <c r="CL7" s="212">
        <v>0</v>
      </c>
      <c r="CM7" s="212">
        <v>10</v>
      </c>
      <c r="CN7" s="212">
        <v>10</v>
      </c>
      <c r="CO7" s="212">
        <v>10</v>
      </c>
      <c r="CP7" s="212">
        <v>20</v>
      </c>
      <c r="CQ7" s="212">
        <v>20</v>
      </c>
      <c r="CR7" s="212">
        <v>20</v>
      </c>
      <c r="CS7" s="212">
        <v>25</v>
      </c>
      <c r="CT7" s="212">
        <v>25</v>
      </c>
      <c r="CU7" s="212">
        <v>0</v>
      </c>
      <c r="CV7" s="212">
        <v>0</v>
      </c>
      <c r="CW7" s="212">
        <v>0</v>
      </c>
      <c r="CX7" s="212">
        <v>0</v>
      </c>
      <c r="CY7" s="212">
        <v>0</v>
      </c>
      <c r="CZ7" s="212">
        <v>0</v>
      </c>
      <c r="DA7" s="212">
        <v>0</v>
      </c>
      <c r="DB7" s="212">
        <v>0</v>
      </c>
      <c r="DC7" s="212">
        <v>0</v>
      </c>
      <c r="DD7" s="212">
        <v>0</v>
      </c>
      <c r="DE7" s="212">
        <v>0</v>
      </c>
      <c r="DF7" s="212">
        <v>0</v>
      </c>
      <c r="DG7" s="212">
        <v>0</v>
      </c>
      <c r="DH7" s="212">
        <v>0</v>
      </c>
      <c r="DI7" s="212">
        <v>0</v>
      </c>
      <c r="DJ7" s="212">
        <v>0</v>
      </c>
      <c r="DK7" s="212">
        <v>0</v>
      </c>
      <c r="DL7" s="212">
        <v>0</v>
      </c>
      <c r="DM7" s="212">
        <v>0</v>
      </c>
      <c r="DN7" s="212">
        <v>0</v>
      </c>
      <c r="DO7" s="212">
        <v>0</v>
      </c>
      <c r="DP7" s="212">
        <v>0</v>
      </c>
      <c r="DQ7" s="212">
        <v>0</v>
      </c>
      <c r="DR7" s="212">
        <v>0</v>
      </c>
      <c r="DS7" s="212">
        <v>22</v>
      </c>
      <c r="DT7" s="212">
        <v>22</v>
      </c>
      <c r="DU7" s="212">
        <v>22</v>
      </c>
      <c r="DV7" s="212">
        <v>22</v>
      </c>
      <c r="DW7" s="212">
        <v>22</v>
      </c>
      <c r="DX7" s="212">
        <v>22</v>
      </c>
      <c r="DY7" s="212"/>
      <c r="DZ7" s="212">
        <v>22</v>
      </c>
      <c r="EA7" s="212">
        <v>54</v>
      </c>
      <c r="EB7" s="212">
        <v>54</v>
      </c>
      <c r="EC7" s="212">
        <v>54</v>
      </c>
      <c r="ED7" s="212">
        <v>30</v>
      </c>
      <c r="EE7" s="212">
        <v>25</v>
      </c>
      <c r="EF7" s="212">
        <v>0</v>
      </c>
      <c r="EG7" s="212">
        <v>20</v>
      </c>
      <c r="EH7" s="212">
        <v>20</v>
      </c>
      <c r="EI7" s="212">
        <v>20</v>
      </c>
      <c r="EJ7" s="212">
        <v>20</v>
      </c>
      <c r="EK7" s="212">
        <v>20</v>
      </c>
      <c r="EL7" s="212">
        <v>17</v>
      </c>
      <c r="EM7" s="212">
        <v>17</v>
      </c>
      <c r="EN7" s="212">
        <v>17</v>
      </c>
      <c r="EO7" s="212">
        <v>17</v>
      </c>
      <c r="EP7" s="212">
        <v>17</v>
      </c>
      <c r="EQ7" s="212">
        <v>17</v>
      </c>
      <c r="ER7" s="212">
        <v>17</v>
      </c>
      <c r="ES7" s="212">
        <v>17</v>
      </c>
      <c r="ET7" s="212">
        <v>0</v>
      </c>
      <c r="EU7" s="212">
        <v>17</v>
      </c>
      <c r="EV7" s="212">
        <v>17</v>
      </c>
      <c r="EW7" s="212">
        <v>17</v>
      </c>
      <c r="EX7" s="212">
        <v>17</v>
      </c>
      <c r="EY7" s="212">
        <v>17</v>
      </c>
      <c r="EZ7" s="212">
        <v>17</v>
      </c>
      <c r="FA7" s="212">
        <v>0</v>
      </c>
      <c r="FB7" s="212">
        <v>17</v>
      </c>
      <c r="FC7" s="212">
        <v>17</v>
      </c>
      <c r="FD7" s="212">
        <v>17</v>
      </c>
      <c r="FE7" s="212">
        <v>17</v>
      </c>
      <c r="FF7" s="212">
        <v>21</v>
      </c>
      <c r="FG7" s="212">
        <v>21</v>
      </c>
      <c r="FH7" s="212">
        <v>0</v>
      </c>
      <c r="FI7" s="212">
        <v>21</v>
      </c>
      <c r="FJ7" s="212">
        <v>21</v>
      </c>
      <c r="FK7" s="212">
        <v>21</v>
      </c>
      <c r="FL7" s="212">
        <v>21</v>
      </c>
      <c r="FM7" s="212">
        <v>21</v>
      </c>
      <c r="FN7" s="212">
        <v>21</v>
      </c>
      <c r="FO7" s="212">
        <v>10</v>
      </c>
      <c r="FP7" s="212">
        <v>21</v>
      </c>
      <c r="FQ7" s="212">
        <v>12</v>
      </c>
      <c r="FR7" s="212">
        <v>12</v>
      </c>
      <c r="FS7" s="212">
        <v>12</v>
      </c>
      <c r="FT7" s="212">
        <v>15</v>
      </c>
      <c r="FU7" s="212">
        <v>15</v>
      </c>
      <c r="FV7" s="212">
        <v>0</v>
      </c>
      <c r="FW7" s="212">
        <v>15</v>
      </c>
      <c r="FX7" s="212">
        <v>15</v>
      </c>
      <c r="FY7" s="212">
        <v>15</v>
      </c>
      <c r="FZ7" s="212">
        <v>15</v>
      </c>
      <c r="GA7" s="212">
        <v>15</v>
      </c>
      <c r="GB7" s="212">
        <v>15</v>
      </c>
      <c r="GC7" s="212">
        <v>0</v>
      </c>
      <c r="GD7" s="212">
        <v>10</v>
      </c>
      <c r="GE7" s="212">
        <v>15</v>
      </c>
      <c r="GF7" s="212">
        <v>15</v>
      </c>
      <c r="GG7" s="212">
        <v>15</v>
      </c>
      <c r="GH7" s="212">
        <v>15</v>
      </c>
      <c r="GI7" s="212">
        <v>15</v>
      </c>
      <c r="GJ7" s="212">
        <v>0</v>
      </c>
      <c r="GK7" s="212">
        <v>0</v>
      </c>
      <c r="GL7" s="212">
        <v>0</v>
      </c>
      <c r="GM7" s="212">
        <v>0</v>
      </c>
      <c r="GN7" s="212">
        <v>0</v>
      </c>
      <c r="GO7" s="212">
        <v>0</v>
      </c>
      <c r="GP7" s="212">
        <v>0</v>
      </c>
      <c r="GQ7" s="212">
        <v>0</v>
      </c>
      <c r="GR7" s="212">
        <v>0</v>
      </c>
      <c r="GS7" s="212">
        <v>0</v>
      </c>
      <c r="GT7" s="212">
        <v>0</v>
      </c>
      <c r="GU7" s="212">
        <v>0</v>
      </c>
      <c r="GV7" s="212">
        <v>0</v>
      </c>
      <c r="GW7" s="212">
        <v>0</v>
      </c>
      <c r="GX7" s="212">
        <v>0</v>
      </c>
      <c r="GY7" s="212">
        <v>0</v>
      </c>
      <c r="GZ7" s="212">
        <v>0</v>
      </c>
      <c r="HA7" s="212">
        <v>0</v>
      </c>
      <c r="HB7" s="212">
        <v>0</v>
      </c>
      <c r="HC7" s="212">
        <v>0</v>
      </c>
      <c r="HD7" s="212">
        <v>0</v>
      </c>
      <c r="HE7" s="212">
        <v>0</v>
      </c>
      <c r="HF7" s="212">
        <v>0</v>
      </c>
      <c r="HG7" s="212">
        <v>0</v>
      </c>
      <c r="HH7" s="212">
        <v>0</v>
      </c>
      <c r="HI7" s="212">
        <v>0</v>
      </c>
      <c r="HJ7" s="212">
        <v>0</v>
      </c>
      <c r="HK7" s="212">
        <v>0</v>
      </c>
      <c r="HL7" s="212">
        <v>0</v>
      </c>
      <c r="HM7" s="212">
        <v>0</v>
      </c>
      <c r="HN7" s="212">
        <v>0</v>
      </c>
      <c r="HO7" s="212">
        <v>0</v>
      </c>
      <c r="HP7" s="212">
        <v>0</v>
      </c>
      <c r="HQ7" s="212">
        <v>0</v>
      </c>
      <c r="HR7" s="212">
        <v>0</v>
      </c>
      <c r="HS7" s="212">
        <v>0</v>
      </c>
      <c r="HT7" s="212">
        <v>15</v>
      </c>
      <c r="HU7" s="212">
        <v>15</v>
      </c>
      <c r="HV7" s="212">
        <v>15</v>
      </c>
      <c r="HW7" s="212">
        <v>15</v>
      </c>
      <c r="HX7" s="212">
        <v>15</v>
      </c>
      <c r="HY7" s="212">
        <v>15</v>
      </c>
      <c r="HZ7" s="212">
        <v>0</v>
      </c>
      <c r="IA7" s="212">
        <v>15</v>
      </c>
      <c r="IB7" s="212">
        <v>15</v>
      </c>
      <c r="IC7" s="212">
        <v>15</v>
      </c>
      <c r="ID7" s="212">
        <v>15</v>
      </c>
      <c r="IE7" s="212">
        <v>15</v>
      </c>
      <c r="IF7" s="212">
        <v>15</v>
      </c>
      <c r="IG7" s="212">
        <v>10</v>
      </c>
      <c r="IH7" s="212">
        <v>15</v>
      </c>
      <c r="II7" s="212">
        <v>15</v>
      </c>
      <c r="IJ7" s="212">
        <v>15</v>
      </c>
      <c r="IK7" s="212">
        <v>15</v>
      </c>
      <c r="IL7" s="212">
        <v>15</v>
      </c>
      <c r="IM7" s="212">
        <v>15</v>
      </c>
      <c r="IN7" s="212">
        <v>0</v>
      </c>
      <c r="IO7" s="212">
        <v>10</v>
      </c>
      <c r="IP7" s="212">
        <v>10</v>
      </c>
      <c r="IQ7" s="212">
        <v>10</v>
      </c>
      <c r="IR7" s="212">
        <v>10</v>
      </c>
      <c r="IS7" s="212">
        <v>10</v>
      </c>
      <c r="IT7" s="212">
        <v>10</v>
      </c>
      <c r="IU7" s="212">
        <v>0</v>
      </c>
      <c r="IV7" s="212">
        <v>0</v>
      </c>
      <c r="IW7" s="212">
        <v>0</v>
      </c>
      <c r="IX7" s="212">
        <v>0</v>
      </c>
      <c r="IY7" s="212">
        <v>0</v>
      </c>
      <c r="IZ7" s="212">
        <v>0</v>
      </c>
      <c r="JA7" s="212">
        <v>0</v>
      </c>
      <c r="JB7" s="212">
        <v>0</v>
      </c>
      <c r="JC7" s="212">
        <v>0</v>
      </c>
      <c r="JD7" s="212">
        <v>0</v>
      </c>
      <c r="JE7" s="212">
        <v>0</v>
      </c>
      <c r="JF7" s="212">
        <v>0</v>
      </c>
      <c r="JG7" s="212">
        <v>0</v>
      </c>
      <c r="JH7" s="212">
        <v>0</v>
      </c>
      <c r="JI7" s="212">
        <v>0</v>
      </c>
      <c r="JJ7" s="212">
        <v>0</v>
      </c>
      <c r="JK7" s="212">
        <v>0</v>
      </c>
      <c r="JL7" s="212">
        <v>0</v>
      </c>
      <c r="JM7" s="212">
        <v>0</v>
      </c>
      <c r="JN7" s="212">
        <v>0</v>
      </c>
      <c r="JO7" s="484">
        <v>0</v>
      </c>
      <c r="JP7" s="484">
        <v>0</v>
      </c>
      <c r="JQ7" s="484">
        <v>10</v>
      </c>
      <c r="JR7" s="484">
        <v>10</v>
      </c>
      <c r="JS7" s="484">
        <v>10</v>
      </c>
      <c r="JT7" s="484"/>
      <c r="JU7" s="484">
        <v>10</v>
      </c>
      <c r="JV7" s="484">
        <v>10</v>
      </c>
      <c r="JW7" s="484">
        <v>10</v>
      </c>
      <c r="JX7" s="484">
        <v>10</v>
      </c>
      <c r="JY7" s="484">
        <v>10</v>
      </c>
      <c r="JZ7" s="484">
        <v>10</v>
      </c>
      <c r="KA7" s="484">
        <v>10</v>
      </c>
      <c r="KB7" s="484">
        <v>10</v>
      </c>
      <c r="KC7" s="484">
        <v>10</v>
      </c>
      <c r="KD7" s="484">
        <v>10</v>
      </c>
      <c r="KE7" s="484">
        <v>10</v>
      </c>
      <c r="KF7" s="484">
        <v>10</v>
      </c>
      <c r="KG7" s="484">
        <v>10</v>
      </c>
      <c r="KH7" s="484">
        <v>10</v>
      </c>
      <c r="KI7" s="484">
        <v>10</v>
      </c>
      <c r="KJ7" s="484">
        <v>0</v>
      </c>
      <c r="KK7" s="484">
        <v>0</v>
      </c>
      <c r="KL7" s="484">
        <v>0</v>
      </c>
      <c r="KM7" s="484">
        <v>0</v>
      </c>
      <c r="KN7" s="484">
        <v>0</v>
      </c>
      <c r="KO7" s="484">
        <v>0</v>
      </c>
      <c r="KP7" s="484">
        <v>0</v>
      </c>
      <c r="KQ7" s="484">
        <v>0</v>
      </c>
      <c r="KR7" s="484">
        <v>0</v>
      </c>
      <c r="KS7" s="484">
        <v>0</v>
      </c>
      <c r="KT7" s="484">
        <v>0</v>
      </c>
      <c r="KU7" s="484">
        <v>0</v>
      </c>
      <c r="KV7" s="484">
        <v>10</v>
      </c>
      <c r="KW7" s="484">
        <v>10</v>
      </c>
      <c r="KX7" s="484">
        <v>10</v>
      </c>
      <c r="KY7" s="484"/>
      <c r="KZ7" s="484">
        <v>10</v>
      </c>
      <c r="LA7" s="484">
        <v>10</v>
      </c>
      <c r="LB7" s="484">
        <v>10</v>
      </c>
      <c r="LC7" s="484">
        <v>10</v>
      </c>
      <c r="LD7" s="484">
        <v>10</v>
      </c>
      <c r="LE7" s="484">
        <v>10</v>
      </c>
      <c r="LF7" s="484">
        <v>10</v>
      </c>
      <c r="LG7" s="484">
        <v>10</v>
      </c>
      <c r="LH7" s="484">
        <v>10</v>
      </c>
      <c r="LI7" s="484">
        <v>10</v>
      </c>
      <c r="LJ7" s="484">
        <v>10</v>
      </c>
      <c r="LK7" s="484">
        <v>10</v>
      </c>
      <c r="LL7" s="484"/>
      <c r="LM7" s="484">
        <v>10</v>
      </c>
      <c r="LN7" s="484">
        <v>10</v>
      </c>
      <c r="LO7" s="484">
        <v>10</v>
      </c>
      <c r="LP7" s="484">
        <v>10</v>
      </c>
      <c r="LQ7" s="484">
        <v>10</v>
      </c>
      <c r="LR7" s="484">
        <v>10</v>
      </c>
      <c r="LS7" s="484">
        <v>10</v>
      </c>
      <c r="LT7" s="484">
        <v>10</v>
      </c>
      <c r="LU7" s="484">
        <v>10</v>
      </c>
      <c r="LV7" s="484">
        <v>10</v>
      </c>
      <c r="LW7" s="484">
        <v>10</v>
      </c>
      <c r="LX7" s="484">
        <v>10</v>
      </c>
      <c r="LY7" s="484">
        <v>10</v>
      </c>
      <c r="LZ7" s="484">
        <v>10</v>
      </c>
      <c r="MA7" s="484">
        <v>10</v>
      </c>
      <c r="MB7" s="484">
        <v>10</v>
      </c>
      <c r="MC7" s="484">
        <v>10</v>
      </c>
      <c r="MD7" s="484">
        <v>10</v>
      </c>
      <c r="ME7" s="484">
        <v>10</v>
      </c>
      <c r="MF7" s="484">
        <v>10</v>
      </c>
      <c r="MG7" s="484">
        <v>10</v>
      </c>
      <c r="MH7" s="484">
        <v>10</v>
      </c>
      <c r="MI7" s="484">
        <v>10</v>
      </c>
      <c r="MJ7" s="484">
        <v>10</v>
      </c>
      <c r="MK7" s="484">
        <v>10</v>
      </c>
      <c r="ML7" s="484">
        <v>10</v>
      </c>
      <c r="MM7" s="484">
        <v>10</v>
      </c>
      <c r="MN7" s="484">
        <v>10</v>
      </c>
      <c r="MO7" s="484"/>
      <c r="MP7" s="484">
        <v>10</v>
      </c>
      <c r="MQ7" s="484">
        <v>10</v>
      </c>
      <c r="MR7" s="484">
        <v>10</v>
      </c>
      <c r="MS7" s="484">
        <v>10</v>
      </c>
      <c r="MT7" s="484">
        <v>10</v>
      </c>
      <c r="MU7" s="484">
        <v>10</v>
      </c>
      <c r="MV7" s="484"/>
      <c r="MW7" s="484">
        <v>15</v>
      </c>
      <c r="MX7" s="484">
        <v>15</v>
      </c>
      <c r="MY7" s="484">
        <v>15</v>
      </c>
      <c r="MZ7" s="484">
        <v>15</v>
      </c>
      <c r="NA7" s="484">
        <v>15</v>
      </c>
      <c r="NB7" s="484">
        <v>15</v>
      </c>
      <c r="NC7" s="484">
        <v>15</v>
      </c>
      <c r="ND7" s="484">
        <v>15</v>
      </c>
      <c r="NE7" s="484">
        <v>15</v>
      </c>
      <c r="NF7" s="484">
        <v>15</v>
      </c>
      <c r="NG7" s="484">
        <v>15</v>
      </c>
      <c r="NH7" s="484">
        <v>15</v>
      </c>
      <c r="NI7" s="484">
        <v>15</v>
      </c>
      <c r="NJ7" s="484">
        <v>15</v>
      </c>
      <c r="NK7" s="484">
        <v>15</v>
      </c>
      <c r="NL7" s="484">
        <v>15</v>
      </c>
      <c r="NM7" s="484">
        <v>15</v>
      </c>
      <c r="NN7" s="484">
        <v>15</v>
      </c>
      <c r="NO7" s="484">
        <v>15</v>
      </c>
      <c r="NP7" s="484">
        <v>15</v>
      </c>
      <c r="NQ7" s="484"/>
      <c r="NR7" s="484">
        <v>15</v>
      </c>
      <c r="NS7" s="484">
        <v>15</v>
      </c>
      <c r="NT7" s="484">
        <v>15</v>
      </c>
      <c r="NU7" s="484">
        <v>15</v>
      </c>
      <c r="NV7" s="484">
        <v>15</v>
      </c>
      <c r="NW7" s="484">
        <v>15</v>
      </c>
      <c r="NX7" s="484">
        <v>15</v>
      </c>
      <c r="NY7" s="484">
        <v>15</v>
      </c>
      <c r="NZ7" s="484">
        <v>15</v>
      </c>
      <c r="OA7" s="484">
        <v>15</v>
      </c>
      <c r="OB7" s="484">
        <v>15</v>
      </c>
      <c r="OC7" s="484">
        <v>15</v>
      </c>
      <c r="OD7" s="484">
        <v>15</v>
      </c>
      <c r="OE7" s="484">
        <v>15</v>
      </c>
      <c r="OF7" s="484">
        <v>15</v>
      </c>
      <c r="OG7" s="484">
        <v>15</v>
      </c>
      <c r="OH7" s="484">
        <v>15</v>
      </c>
      <c r="OI7" s="484">
        <v>15</v>
      </c>
      <c r="OJ7" s="484">
        <v>15</v>
      </c>
      <c r="OK7" s="484">
        <v>15</v>
      </c>
      <c r="OL7" s="484">
        <v>15</v>
      </c>
      <c r="OM7" s="484">
        <v>20</v>
      </c>
      <c r="ON7" s="484">
        <v>25</v>
      </c>
      <c r="OO7" s="484">
        <v>30</v>
      </c>
      <c r="OP7" s="484">
        <v>40</v>
      </c>
      <c r="OQ7" s="484">
        <v>45</v>
      </c>
      <c r="OR7" s="484">
        <v>45</v>
      </c>
      <c r="OS7" s="484">
        <v>45</v>
      </c>
      <c r="OT7" s="484">
        <v>50</v>
      </c>
      <c r="OU7" s="484">
        <v>50</v>
      </c>
      <c r="OV7" s="484">
        <v>50</v>
      </c>
      <c r="OW7" s="484">
        <v>50</v>
      </c>
      <c r="OX7" s="484">
        <v>50</v>
      </c>
      <c r="OY7" s="484">
        <v>50</v>
      </c>
      <c r="OZ7" s="484">
        <v>50</v>
      </c>
      <c r="PA7" s="484">
        <v>50</v>
      </c>
      <c r="PB7" s="484">
        <v>50</v>
      </c>
      <c r="PC7" s="484">
        <v>50</v>
      </c>
      <c r="PD7" s="484">
        <v>50</v>
      </c>
      <c r="PE7" s="484">
        <v>50</v>
      </c>
      <c r="PF7" s="484">
        <v>50</v>
      </c>
      <c r="PG7" s="484">
        <v>50</v>
      </c>
      <c r="PH7" s="484">
        <v>50</v>
      </c>
      <c r="PI7" s="484">
        <v>50</v>
      </c>
      <c r="PJ7" s="484">
        <v>50</v>
      </c>
      <c r="PK7" s="484">
        <v>50</v>
      </c>
      <c r="PL7" s="484">
        <v>50</v>
      </c>
    </row>
    <row r="8" spans="1:428" x14ac:dyDescent="0.25">
      <c r="A8" s="866">
        <v>2</v>
      </c>
      <c r="B8" s="878" t="s">
        <v>1378</v>
      </c>
      <c r="C8" s="869" t="s">
        <v>1375</v>
      </c>
      <c r="D8" s="869" t="s">
        <v>12</v>
      </c>
      <c r="E8" s="205" t="s">
        <v>1376</v>
      </c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11"/>
      <c r="BT8" s="211"/>
      <c r="BU8" s="211"/>
      <c r="BV8" s="211"/>
      <c r="BW8" s="211"/>
      <c r="BX8" s="211"/>
      <c r="BY8" s="211"/>
      <c r="BZ8" s="211"/>
      <c r="CA8" s="211"/>
      <c r="CB8" s="211"/>
      <c r="CC8" s="211"/>
      <c r="CD8" s="211"/>
      <c r="CE8" s="211"/>
      <c r="CF8" s="211"/>
      <c r="CG8" s="211"/>
      <c r="CH8" s="211"/>
      <c r="CI8" s="211"/>
      <c r="CJ8" s="211"/>
      <c r="CK8" s="211">
        <v>30</v>
      </c>
      <c r="CL8" s="211">
        <v>30</v>
      </c>
      <c r="CM8" s="211">
        <v>30</v>
      </c>
      <c r="CN8" s="211">
        <v>30</v>
      </c>
      <c r="CO8" s="211">
        <v>30</v>
      </c>
      <c r="CP8" s="211">
        <v>30</v>
      </c>
      <c r="CQ8" s="211">
        <v>30</v>
      </c>
      <c r="CR8" s="211">
        <v>30</v>
      </c>
      <c r="CS8" s="211">
        <v>30</v>
      </c>
      <c r="CT8" s="211">
        <v>30</v>
      </c>
      <c r="CU8" s="211">
        <v>30</v>
      </c>
      <c r="CV8" s="211">
        <v>30</v>
      </c>
      <c r="CW8" s="211">
        <v>30</v>
      </c>
      <c r="CX8" s="211">
        <v>30</v>
      </c>
      <c r="CY8" s="211">
        <v>30</v>
      </c>
      <c r="CZ8" s="211">
        <v>30</v>
      </c>
      <c r="DA8" s="211">
        <v>30</v>
      </c>
      <c r="DB8" s="211">
        <v>30</v>
      </c>
      <c r="DC8" s="211">
        <v>30</v>
      </c>
      <c r="DD8" s="211">
        <v>30</v>
      </c>
      <c r="DE8" s="211">
        <v>30</v>
      </c>
      <c r="DF8" s="211">
        <v>30</v>
      </c>
      <c r="DG8" s="211">
        <v>30</v>
      </c>
      <c r="DH8" s="211">
        <v>30</v>
      </c>
      <c r="DI8" s="211">
        <v>30</v>
      </c>
      <c r="DJ8" s="211">
        <v>30</v>
      </c>
      <c r="DK8" s="211">
        <v>30</v>
      </c>
      <c r="DL8" s="211">
        <v>30</v>
      </c>
      <c r="DM8" s="211">
        <v>30</v>
      </c>
      <c r="DN8" s="211">
        <v>30</v>
      </c>
      <c r="DO8" s="211">
        <v>30</v>
      </c>
      <c r="DP8" s="211">
        <v>30</v>
      </c>
      <c r="DQ8" s="211">
        <v>30</v>
      </c>
      <c r="DR8" s="211">
        <v>30</v>
      </c>
      <c r="DS8" s="211">
        <v>30</v>
      </c>
      <c r="DT8" s="211">
        <v>30</v>
      </c>
      <c r="DU8" s="211">
        <v>30</v>
      </c>
      <c r="DV8" s="211">
        <v>30</v>
      </c>
      <c r="DW8" s="211">
        <v>30</v>
      </c>
      <c r="DX8" s="211">
        <v>30</v>
      </c>
      <c r="DY8" s="211">
        <v>30</v>
      </c>
      <c r="DZ8" s="211">
        <v>30</v>
      </c>
      <c r="EA8" s="211">
        <v>30</v>
      </c>
      <c r="EB8" s="211">
        <v>30</v>
      </c>
      <c r="EC8" s="211">
        <v>30</v>
      </c>
      <c r="ED8" s="211">
        <v>30</v>
      </c>
      <c r="EE8" s="211">
        <v>30</v>
      </c>
      <c r="EF8" s="211">
        <v>30</v>
      </c>
      <c r="EG8" s="211">
        <v>30</v>
      </c>
      <c r="EH8" s="211">
        <v>30</v>
      </c>
      <c r="EI8" s="211">
        <v>30</v>
      </c>
      <c r="EJ8" s="211">
        <v>30</v>
      </c>
      <c r="EK8" s="211">
        <v>30</v>
      </c>
      <c r="EL8" s="211">
        <v>30</v>
      </c>
      <c r="EM8" s="211">
        <v>30</v>
      </c>
      <c r="EN8" s="211">
        <v>30</v>
      </c>
      <c r="EO8" s="211">
        <v>30</v>
      </c>
      <c r="EP8" s="211">
        <v>30</v>
      </c>
      <c r="EQ8" s="211">
        <v>30</v>
      </c>
      <c r="ER8" s="211">
        <v>30</v>
      </c>
      <c r="ES8" s="211">
        <v>30</v>
      </c>
      <c r="ET8" s="211">
        <v>30</v>
      </c>
      <c r="EU8" s="211">
        <v>30</v>
      </c>
      <c r="EV8" s="211">
        <v>30</v>
      </c>
      <c r="EW8" s="211">
        <v>30</v>
      </c>
      <c r="EX8" s="211">
        <v>30</v>
      </c>
      <c r="EY8" s="211">
        <v>30</v>
      </c>
      <c r="EZ8" s="211">
        <v>30</v>
      </c>
      <c r="FA8" s="211">
        <v>30</v>
      </c>
      <c r="FB8" s="211">
        <v>30</v>
      </c>
      <c r="FC8" s="211">
        <v>30</v>
      </c>
      <c r="FD8" s="211">
        <v>30</v>
      </c>
      <c r="FE8" s="211">
        <v>30</v>
      </c>
      <c r="FF8" s="211">
        <v>30</v>
      </c>
      <c r="FG8" s="211">
        <v>30</v>
      </c>
      <c r="FH8" s="211">
        <v>30</v>
      </c>
      <c r="FI8" s="211">
        <v>30</v>
      </c>
      <c r="FJ8" s="211">
        <v>30</v>
      </c>
      <c r="FK8" s="211">
        <v>30</v>
      </c>
      <c r="FL8" s="211">
        <v>30</v>
      </c>
      <c r="FM8" s="211">
        <v>30</v>
      </c>
      <c r="FN8" s="211">
        <v>30</v>
      </c>
      <c r="FO8" s="211">
        <v>30</v>
      </c>
      <c r="FP8" s="211">
        <v>30</v>
      </c>
      <c r="FQ8" s="211">
        <v>30</v>
      </c>
      <c r="FR8" s="211">
        <v>30</v>
      </c>
      <c r="FS8" s="211">
        <v>30</v>
      </c>
      <c r="FT8" s="211">
        <v>30</v>
      </c>
      <c r="FU8" s="211">
        <v>30</v>
      </c>
      <c r="FV8" s="211">
        <v>30</v>
      </c>
      <c r="FW8" s="211">
        <v>30</v>
      </c>
      <c r="FX8" s="211">
        <v>30</v>
      </c>
      <c r="FY8" s="211">
        <v>30</v>
      </c>
      <c r="FZ8" s="211">
        <v>30</v>
      </c>
      <c r="GA8" s="211">
        <v>30</v>
      </c>
      <c r="GB8" s="211">
        <v>30</v>
      </c>
      <c r="GC8" s="211">
        <v>30</v>
      </c>
      <c r="GD8" s="211">
        <v>30</v>
      </c>
      <c r="GE8" s="211">
        <v>30</v>
      </c>
      <c r="GF8" s="211">
        <v>30</v>
      </c>
      <c r="GG8" s="211">
        <v>30</v>
      </c>
      <c r="GH8" s="211">
        <v>30</v>
      </c>
      <c r="GI8" s="211">
        <v>30</v>
      </c>
      <c r="GJ8" s="211">
        <v>30</v>
      </c>
      <c r="GK8" s="211">
        <v>30</v>
      </c>
      <c r="GL8" s="211"/>
      <c r="GM8" s="211"/>
      <c r="GN8" s="211"/>
      <c r="GO8" s="211"/>
      <c r="GP8" s="211"/>
      <c r="GQ8" s="211"/>
      <c r="GR8" s="211"/>
      <c r="GS8" s="211"/>
      <c r="GT8" s="211"/>
      <c r="GU8" s="211"/>
      <c r="GV8" s="211"/>
      <c r="GW8" s="211"/>
      <c r="GX8" s="211"/>
      <c r="GY8" s="211"/>
      <c r="GZ8" s="211"/>
      <c r="HA8" s="211"/>
      <c r="HB8" s="211"/>
      <c r="HC8" s="211"/>
      <c r="HD8" s="211"/>
      <c r="HE8" s="211"/>
      <c r="HF8" s="211"/>
      <c r="HG8" s="211"/>
      <c r="HH8" s="211"/>
      <c r="HI8" s="211"/>
      <c r="HJ8" s="211"/>
      <c r="HK8" s="211"/>
      <c r="HL8" s="211"/>
      <c r="HM8" s="211"/>
      <c r="HN8" s="211"/>
      <c r="HO8" s="211"/>
      <c r="HP8" s="211"/>
      <c r="HQ8" s="211"/>
      <c r="HR8" s="211"/>
      <c r="HS8" s="211"/>
      <c r="HT8" s="211"/>
      <c r="HU8" s="211"/>
      <c r="HV8" s="211"/>
      <c r="HW8" s="211"/>
      <c r="HX8" s="211"/>
      <c r="HY8" s="211"/>
      <c r="HZ8" s="211"/>
      <c r="IA8" s="211"/>
      <c r="IB8" s="211"/>
      <c r="IC8" s="211"/>
      <c r="ID8" s="211"/>
      <c r="IE8" s="211"/>
      <c r="IF8" s="211"/>
      <c r="IG8" s="211"/>
      <c r="IH8" s="211"/>
      <c r="II8" s="211"/>
      <c r="IJ8" s="211"/>
      <c r="IK8" s="211"/>
      <c r="IL8" s="211"/>
      <c r="IM8" s="211"/>
      <c r="IN8" s="211"/>
      <c r="IO8" s="211"/>
      <c r="IP8" s="211"/>
      <c r="IQ8" s="211"/>
      <c r="IR8" s="211"/>
      <c r="IS8" s="211"/>
      <c r="IT8" s="211"/>
      <c r="IU8" s="211"/>
      <c r="IV8" s="211"/>
      <c r="IW8" s="211"/>
      <c r="IX8" s="211"/>
      <c r="IY8" s="211"/>
      <c r="IZ8" s="211"/>
      <c r="JA8" s="211"/>
      <c r="JB8" s="211"/>
      <c r="JC8" s="211"/>
      <c r="JD8" s="211"/>
      <c r="JE8" s="211"/>
      <c r="JF8" s="211"/>
      <c r="JG8" s="211"/>
      <c r="JH8" s="211"/>
      <c r="JI8" s="211"/>
      <c r="JJ8" s="211"/>
      <c r="JK8" s="211"/>
      <c r="JL8" s="211"/>
      <c r="JM8" s="211"/>
      <c r="JN8" s="211"/>
      <c r="JO8" s="483"/>
      <c r="JP8" s="483"/>
      <c r="JQ8" s="483"/>
      <c r="JR8" s="483"/>
      <c r="JS8" s="483"/>
      <c r="JT8" s="483"/>
      <c r="JU8" s="483"/>
      <c r="JV8" s="483"/>
      <c r="JW8" s="483"/>
      <c r="JX8" s="483"/>
      <c r="JY8" s="483"/>
      <c r="JZ8" s="483"/>
      <c r="KA8" s="483"/>
      <c r="KB8" s="483"/>
      <c r="KC8" s="483"/>
      <c r="KD8" s="483"/>
      <c r="KE8" s="483"/>
      <c r="KF8" s="483"/>
      <c r="KG8" s="483"/>
      <c r="KH8" s="483"/>
      <c r="KI8" s="483"/>
      <c r="KJ8" s="483"/>
      <c r="KK8" s="483"/>
      <c r="KL8" s="483"/>
      <c r="KM8" s="483"/>
      <c r="KN8" s="483"/>
      <c r="KO8" s="483"/>
      <c r="KP8" s="483"/>
      <c r="KQ8" s="483"/>
      <c r="KR8" s="483"/>
      <c r="KS8" s="483"/>
      <c r="KT8" s="483"/>
      <c r="KU8" s="483"/>
      <c r="KV8" s="483"/>
      <c r="KW8" s="483"/>
      <c r="KX8" s="483"/>
      <c r="KY8" s="483"/>
      <c r="KZ8" s="483"/>
      <c r="LA8" s="483"/>
      <c r="LB8" s="483"/>
      <c r="LC8" s="483"/>
      <c r="LD8" s="483"/>
      <c r="LE8" s="483"/>
      <c r="LF8" s="483"/>
      <c r="LG8" s="483"/>
      <c r="LH8" s="483"/>
      <c r="LI8" s="483"/>
      <c r="LJ8" s="483"/>
      <c r="LK8" s="483"/>
      <c r="LL8" s="483"/>
      <c r="LM8" s="483"/>
      <c r="LN8" s="483"/>
      <c r="LO8" s="483"/>
      <c r="LP8" s="483"/>
      <c r="LQ8" s="483"/>
      <c r="LR8" s="483"/>
      <c r="LS8" s="483"/>
      <c r="LT8" s="483"/>
      <c r="LU8" s="483"/>
      <c r="LV8" s="483"/>
      <c r="LW8" s="483"/>
      <c r="LX8" s="483"/>
      <c r="LY8" s="483"/>
      <c r="LZ8" s="483"/>
      <c r="MA8" s="483"/>
      <c r="MB8" s="483"/>
      <c r="MC8" s="483"/>
      <c r="MD8" s="483"/>
      <c r="ME8" s="483"/>
      <c r="MF8" s="483"/>
      <c r="MG8" s="483"/>
      <c r="MH8" s="483"/>
      <c r="MI8" s="483"/>
      <c r="MJ8" s="483"/>
      <c r="MK8" s="483"/>
      <c r="ML8" s="483"/>
      <c r="MM8" s="483"/>
      <c r="MN8" s="483"/>
      <c r="MO8" s="483"/>
      <c r="MP8" s="483"/>
      <c r="MQ8" s="483"/>
      <c r="MR8" s="483"/>
      <c r="MS8" s="483"/>
      <c r="MT8" s="483"/>
      <c r="MU8" s="483"/>
      <c r="MV8" s="483"/>
      <c r="MW8" s="483"/>
      <c r="MX8" s="483"/>
      <c r="MY8" s="483"/>
      <c r="MZ8" s="483"/>
      <c r="NA8" s="483"/>
      <c r="NB8" s="483"/>
      <c r="NC8" s="483"/>
      <c r="ND8" s="483"/>
      <c r="NE8" s="483"/>
      <c r="NF8" s="483"/>
      <c r="NG8" s="483"/>
      <c r="NH8" s="483"/>
      <c r="NI8" s="483"/>
      <c r="NJ8" s="483"/>
      <c r="NK8" s="483"/>
      <c r="NL8" s="483"/>
      <c r="NM8" s="483"/>
      <c r="NN8" s="483"/>
      <c r="NO8" s="483"/>
      <c r="NP8" s="483"/>
      <c r="NQ8" s="483"/>
      <c r="NR8" s="483"/>
      <c r="NS8" s="483"/>
      <c r="NT8" s="483"/>
      <c r="NU8" s="483"/>
      <c r="NV8" s="483"/>
      <c r="NW8" s="483"/>
      <c r="NX8" s="483"/>
      <c r="NY8" s="483"/>
      <c r="NZ8" s="483"/>
      <c r="OA8" s="483"/>
      <c r="OB8" s="483"/>
      <c r="OC8" s="483"/>
      <c r="OD8" s="483"/>
      <c r="OE8" s="483"/>
      <c r="OF8" s="483"/>
      <c r="OG8" s="483"/>
      <c r="OH8" s="483"/>
      <c r="OI8" s="483"/>
      <c r="OJ8" s="483"/>
      <c r="OK8" s="483"/>
      <c r="OL8" s="483"/>
      <c r="OM8" s="483"/>
      <c r="ON8" s="483"/>
      <c r="OO8" s="483"/>
      <c r="OP8" s="483"/>
      <c r="OQ8" s="483"/>
      <c r="OR8" s="483"/>
      <c r="OS8" s="483"/>
      <c r="OT8" s="483"/>
      <c r="OU8" s="483"/>
      <c r="OV8" s="483"/>
      <c r="OW8" s="483"/>
      <c r="OX8" s="483"/>
      <c r="OY8" s="483"/>
      <c r="OZ8" s="483"/>
      <c r="PA8" s="483"/>
      <c r="PB8" s="483"/>
      <c r="PC8" s="483"/>
      <c r="PD8" s="483"/>
      <c r="PE8" s="483"/>
      <c r="PF8" s="483"/>
      <c r="PG8" s="483"/>
      <c r="PH8" s="483"/>
      <c r="PI8" s="483"/>
      <c r="PJ8" s="483"/>
      <c r="PK8" s="483"/>
      <c r="PL8" s="483"/>
    </row>
    <row r="9" spans="1:428" x14ac:dyDescent="0.25">
      <c r="A9" s="866"/>
      <c r="B9" s="878"/>
      <c r="C9" s="869"/>
      <c r="D9" s="869"/>
      <c r="E9" s="206" t="s">
        <v>1377</v>
      </c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>
        <v>26</v>
      </c>
      <c r="CL9" s="212">
        <v>26</v>
      </c>
      <c r="CM9" s="212">
        <v>26</v>
      </c>
      <c r="CN9" s="212">
        <v>26</v>
      </c>
      <c r="CO9" s="212">
        <v>26</v>
      </c>
      <c r="CP9" s="212">
        <v>26</v>
      </c>
      <c r="CQ9" s="212">
        <v>26</v>
      </c>
      <c r="CR9" s="212">
        <v>26</v>
      </c>
      <c r="CS9" s="212">
        <v>26</v>
      </c>
      <c r="CT9" s="212">
        <v>26</v>
      </c>
      <c r="CU9" s="212">
        <v>26</v>
      </c>
      <c r="CV9" s="212">
        <v>26</v>
      </c>
      <c r="CW9" s="212">
        <v>0</v>
      </c>
      <c r="CX9" s="212">
        <v>26</v>
      </c>
      <c r="CY9" s="212">
        <v>26</v>
      </c>
      <c r="CZ9" s="212">
        <v>26</v>
      </c>
      <c r="DA9" s="212">
        <v>26</v>
      </c>
      <c r="DB9" s="212">
        <v>26</v>
      </c>
      <c r="DC9" s="212">
        <v>26</v>
      </c>
      <c r="DD9" s="212">
        <v>26</v>
      </c>
      <c r="DE9" s="212">
        <v>26</v>
      </c>
      <c r="DF9" s="212">
        <v>35</v>
      </c>
      <c r="DG9" s="212">
        <v>35</v>
      </c>
      <c r="DH9" s="212">
        <v>35</v>
      </c>
      <c r="DI9" s="212">
        <v>35</v>
      </c>
      <c r="DJ9" s="212">
        <v>35</v>
      </c>
      <c r="DK9" s="212">
        <v>0</v>
      </c>
      <c r="DL9" s="212">
        <v>35</v>
      </c>
      <c r="DM9" s="212">
        <v>35</v>
      </c>
      <c r="DN9" s="212">
        <v>35</v>
      </c>
      <c r="DO9" s="212">
        <v>35</v>
      </c>
      <c r="DP9" s="212">
        <v>35</v>
      </c>
      <c r="DQ9" s="212">
        <v>35</v>
      </c>
      <c r="DR9" s="212">
        <v>35</v>
      </c>
      <c r="DS9" s="212">
        <v>35</v>
      </c>
      <c r="DT9" s="212">
        <v>35</v>
      </c>
      <c r="DU9" s="212">
        <v>35</v>
      </c>
      <c r="DV9" s="212">
        <v>0</v>
      </c>
      <c r="DW9" s="212">
        <v>35</v>
      </c>
      <c r="DX9" s="212">
        <v>35</v>
      </c>
      <c r="DY9" s="212"/>
      <c r="DZ9" s="212">
        <v>35</v>
      </c>
      <c r="EA9" s="212">
        <v>35</v>
      </c>
      <c r="EB9" s="212">
        <v>35</v>
      </c>
      <c r="EC9" s="212">
        <v>35</v>
      </c>
      <c r="ED9" s="212">
        <v>0</v>
      </c>
      <c r="EE9" s="212">
        <v>0</v>
      </c>
      <c r="EF9" s="212">
        <v>0</v>
      </c>
      <c r="EG9" s="212">
        <v>2</v>
      </c>
      <c r="EH9" s="212">
        <v>2</v>
      </c>
      <c r="EI9" s="212">
        <v>2</v>
      </c>
      <c r="EJ9" s="212">
        <v>2</v>
      </c>
      <c r="EK9" s="212">
        <v>2</v>
      </c>
      <c r="EL9" s="212">
        <v>2</v>
      </c>
      <c r="EM9" s="212">
        <v>2</v>
      </c>
      <c r="EN9" s="212">
        <v>2</v>
      </c>
      <c r="EO9" s="212">
        <v>2</v>
      </c>
      <c r="EP9" s="212">
        <v>0</v>
      </c>
      <c r="EQ9" s="212">
        <v>0</v>
      </c>
      <c r="ER9" s="212">
        <v>0</v>
      </c>
      <c r="ES9" s="212">
        <v>0</v>
      </c>
      <c r="ET9" s="212">
        <v>0</v>
      </c>
      <c r="EU9" s="212">
        <v>0</v>
      </c>
      <c r="EV9" s="212">
        <v>0</v>
      </c>
      <c r="EW9" s="212">
        <v>35</v>
      </c>
      <c r="EX9" s="212">
        <v>35</v>
      </c>
      <c r="EY9" s="212">
        <v>35</v>
      </c>
      <c r="EZ9" s="212">
        <v>35</v>
      </c>
      <c r="FA9" s="212">
        <v>0</v>
      </c>
      <c r="FB9" s="212">
        <v>35</v>
      </c>
      <c r="FC9" s="212">
        <v>35</v>
      </c>
      <c r="FD9" s="212">
        <v>35</v>
      </c>
      <c r="FE9" s="212">
        <v>35</v>
      </c>
      <c r="FF9" s="212">
        <v>11</v>
      </c>
      <c r="FG9" s="212">
        <v>11</v>
      </c>
      <c r="FH9" s="212">
        <v>0</v>
      </c>
      <c r="FI9" s="212">
        <v>35</v>
      </c>
      <c r="FJ9" s="212">
        <v>11</v>
      </c>
      <c r="FK9" s="212">
        <v>11</v>
      </c>
      <c r="FL9" s="212">
        <v>11</v>
      </c>
      <c r="FM9" s="212">
        <v>11</v>
      </c>
      <c r="FN9" s="212">
        <v>11</v>
      </c>
      <c r="FO9" s="212">
        <v>0</v>
      </c>
      <c r="FP9" s="212">
        <v>11</v>
      </c>
      <c r="FQ9" s="212">
        <v>11</v>
      </c>
      <c r="FR9" s="212">
        <v>11</v>
      </c>
      <c r="FS9" s="212">
        <v>11</v>
      </c>
      <c r="FT9" s="212">
        <v>11</v>
      </c>
      <c r="FU9" s="212">
        <v>11</v>
      </c>
      <c r="FV9" s="212">
        <v>10</v>
      </c>
      <c r="FW9" s="212">
        <v>11</v>
      </c>
      <c r="FX9" s="212">
        <v>11</v>
      </c>
      <c r="FY9" s="212">
        <v>11</v>
      </c>
      <c r="FZ9" s="212">
        <v>11</v>
      </c>
      <c r="GA9" s="212">
        <v>11</v>
      </c>
      <c r="GB9" s="212">
        <v>11</v>
      </c>
      <c r="GC9" s="212">
        <v>0</v>
      </c>
      <c r="GD9" s="212">
        <v>11</v>
      </c>
      <c r="GE9" s="212">
        <v>11</v>
      </c>
      <c r="GF9" s="212">
        <v>11</v>
      </c>
      <c r="GG9" s="212">
        <v>11</v>
      </c>
      <c r="GH9" s="212">
        <v>11</v>
      </c>
      <c r="GI9" s="212">
        <v>11</v>
      </c>
      <c r="GJ9" s="212">
        <v>0</v>
      </c>
      <c r="GK9" s="212">
        <v>0</v>
      </c>
      <c r="GL9" s="212">
        <v>0</v>
      </c>
      <c r="GM9" s="212">
        <v>0</v>
      </c>
      <c r="GN9" s="212">
        <v>0</v>
      </c>
      <c r="GO9" s="212">
        <v>0</v>
      </c>
      <c r="GP9" s="212">
        <v>0</v>
      </c>
      <c r="GQ9" s="212">
        <v>0</v>
      </c>
      <c r="GR9" s="212">
        <v>0</v>
      </c>
      <c r="GS9" s="212">
        <v>0</v>
      </c>
      <c r="GT9" s="212">
        <v>0</v>
      </c>
      <c r="GU9" s="212">
        <v>0</v>
      </c>
      <c r="GV9" s="212">
        <v>0</v>
      </c>
      <c r="GW9" s="212">
        <v>0</v>
      </c>
      <c r="GX9" s="212">
        <v>0</v>
      </c>
      <c r="GY9" s="212">
        <v>0</v>
      </c>
      <c r="GZ9" s="212">
        <v>0</v>
      </c>
      <c r="HA9" s="212">
        <v>0</v>
      </c>
      <c r="HB9" s="212">
        <v>0</v>
      </c>
      <c r="HC9" s="212">
        <v>0</v>
      </c>
      <c r="HD9" s="212">
        <v>0</v>
      </c>
      <c r="HE9" s="212">
        <v>0</v>
      </c>
      <c r="HF9" s="212">
        <v>0</v>
      </c>
      <c r="HG9" s="212">
        <v>0</v>
      </c>
      <c r="HH9" s="212">
        <v>0</v>
      </c>
      <c r="HI9" s="212">
        <v>0</v>
      </c>
      <c r="HJ9" s="212">
        <v>0</v>
      </c>
      <c r="HK9" s="212">
        <v>0</v>
      </c>
      <c r="HL9" s="212">
        <v>0</v>
      </c>
      <c r="HM9" s="212">
        <v>0</v>
      </c>
      <c r="HN9" s="212">
        <v>0</v>
      </c>
      <c r="HO9" s="212">
        <v>0</v>
      </c>
      <c r="HP9" s="212">
        <v>0</v>
      </c>
      <c r="HQ9" s="212">
        <v>0</v>
      </c>
      <c r="HR9" s="212">
        <v>0</v>
      </c>
      <c r="HS9" s="212">
        <v>0</v>
      </c>
      <c r="HT9" s="212">
        <v>0</v>
      </c>
      <c r="HU9" s="212">
        <v>0</v>
      </c>
      <c r="HV9" s="212">
        <v>0</v>
      </c>
      <c r="HW9" s="212">
        <v>0</v>
      </c>
      <c r="HX9" s="212">
        <v>0</v>
      </c>
      <c r="HY9" s="212">
        <v>0</v>
      </c>
      <c r="HZ9" s="212">
        <v>0</v>
      </c>
      <c r="IA9" s="212">
        <v>0</v>
      </c>
      <c r="IB9" s="212">
        <v>0</v>
      </c>
      <c r="IC9" s="212">
        <v>0</v>
      </c>
      <c r="ID9" s="212">
        <v>0</v>
      </c>
      <c r="IE9" s="212">
        <v>0</v>
      </c>
      <c r="IF9" s="212">
        <v>0</v>
      </c>
      <c r="IG9" s="212">
        <v>0</v>
      </c>
      <c r="IH9" s="212">
        <v>0</v>
      </c>
      <c r="II9" s="212">
        <v>0</v>
      </c>
      <c r="IJ9" s="212">
        <v>0</v>
      </c>
      <c r="IK9" s="212">
        <v>0</v>
      </c>
      <c r="IL9" s="212">
        <v>0</v>
      </c>
      <c r="IM9" s="212">
        <v>0</v>
      </c>
      <c r="IN9" s="212">
        <v>0</v>
      </c>
      <c r="IO9" s="212">
        <v>0</v>
      </c>
      <c r="IP9" s="212">
        <v>0</v>
      </c>
      <c r="IQ9" s="212">
        <v>0</v>
      </c>
      <c r="IR9" s="212">
        <v>0</v>
      </c>
      <c r="IS9" s="212">
        <v>0</v>
      </c>
      <c r="IT9" s="212">
        <v>0</v>
      </c>
      <c r="IU9" s="212">
        <v>0</v>
      </c>
      <c r="IV9" s="212">
        <v>0</v>
      </c>
      <c r="IW9" s="212">
        <v>0</v>
      </c>
      <c r="IX9" s="212">
        <v>0</v>
      </c>
      <c r="IY9" s="212">
        <v>0</v>
      </c>
      <c r="IZ9" s="212">
        <v>0</v>
      </c>
      <c r="JA9" s="212">
        <v>0</v>
      </c>
      <c r="JB9" s="212">
        <v>0</v>
      </c>
      <c r="JC9" s="212">
        <v>0</v>
      </c>
      <c r="JD9" s="212">
        <v>0</v>
      </c>
      <c r="JE9" s="212">
        <v>0</v>
      </c>
      <c r="JF9" s="212">
        <v>0</v>
      </c>
      <c r="JG9" s="212">
        <v>0</v>
      </c>
      <c r="JH9" s="212">
        <v>0</v>
      </c>
      <c r="JI9" s="212">
        <v>0</v>
      </c>
      <c r="JJ9" s="212">
        <v>0</v>
      </c>
      <c r="JK9" s="212">
        <v>0</v>
      </c>
      <c r="JL9" s="212">
        <v>0</v>
      </c>
      <c r="JM9" s="212">
        <v>0</v>
      </c>
      <c r="JN9" s="212">
        <v>0</v>
      </c>
      <c r="JO9" s="484">
        <v>0</v>
      </c>
      <c r="JP9" s="484">
        <v>0</v>
      </c>
      <c r="JQ9" s="484">
        <v>0</v>
      </c>
      <c r="JR9" s="484">
        <v>0</v>
      </c>
      <c r="JS9" s="484">
        <v>0</v>
      </c>
      <c r="JT9" s="484">
        <v>0</v>
      </c>
      <c r="JU9" s="484">
        <v>0</v>
      </c>
      <c r="JV9" s="484">
        <v>0</v>
      </c>
      <c r="JW9" s="484">
        <v>0</v>
      </c>
      <c r="JX9" s="484">
        <v>0</v>
      </c>
      <c r="JY9" s="484">
        <v>0</v>
      </c>
      <c r="JZ9" s="484">
        <v>0</v>
      </c>
      <c r="KA9" s="484">
        <v>0</v>
      </c>
      <c r="KB9" s="484">
        <v>0</v>
      </c>
      <c r="KC9" s="484">
        <v>0</v>
      </c>
      <c r="KD9" s="484">
        <v>0</v>
      </c>
      <c r="KE9" s="484">
        <v>0</v>
      </c>
      <c r="KF9" s="484">
        <v>0</v>
      </c>
      <c r="KG9" s="484">
        <v>0</v>
      </c>
      <c r="KH9" s="484">
        <v>0</v>
      </c>
      <c r="KI9" s="484">
        <v>0</v>
      </c>
      <c r="KJ9" s="484">
        <v>0</v>
      </c>
      <c r="KK9" s="484">
        <v>0</v>
      </c>
      <c r="KL9" s="484">
        <v>0</v>
      </c>
      <c r="KM9" s="484">
        <v>0</v>
      </c>
      <c r="KN9" s="484">
        <v>0</v>
      </c>
      <c r="KO9" s="484">
        <v>0</v>
      </c>
      <c r="KP9" s="484">
        <v>0</v>
      </c>
      <c r="KQ9" s="484">
        <v>0</v>
      </c>
      <c r="KR9" s="484">
        <v>0</v>
      </c>
      <c r="KS9" s="484">
        <v>0</v>
      </c>
      <c r="KT9" s="484">
        <v>0</v>
      </c>
      <c r="KU9" s="484">
        <v>0</v>
      </c>
      <c r="KV9" s="484">
        <v>0</v>
      </c>
      <c r="KW9" s="484">
        <v>0</v>
      </c>
      <c r="KX9" s="484">
        <v>0</v>
      </c>
      <c r="KY9" s="484"/>
      <c r="KZ9" s="484">
        <v>0</v>
      </c>
      <c r="LA9" s="484">
        <v>0</v>
      </c>
      <c r="LB9" s="484">
        <v>0</v>
      </c>
      <c r="LC9" s="484">
        <v>0</v>
      </c>
      <c r="LD9" s="484">
        <v>0</v>
      </c>
      <c r="LE9" s="484">
        <v>0</v>
      </c>
      <c r="LF9" s="484">
        <v>0</v>
      </c>
      <c r="LG9" s="484">
        <v>0</v>
      </c>
      <c r="LH9" s="484">
        <v>0</v>
      </c>
      <c r="LI9" s="484">
        <v>0</v>
      </c>
      <c r="LJ9" s="484">
        <v>0</v>
      </c>
      <c r="LK9" s="484">
        <v>0</v>
      </c>
      <c r="LL9" s="484"/>
      <c r="LM9" s="484">
        <v>0</v>
      </c>
      <c r="LN9" s="484">
        <v>0</v>
      </c>
      <c r="LO9" s="484">
        <v>0</v>
      </c>
      <c r="LP9" s="484">
        <v>0</v>
      </c>
      <c r="LQ9" s="484">
        <v>0</v>
      </c>
      <c r="LR9" s="484">
        <v>0</v>
      </c>
      <c r="LS9" s="484">
        <v>0</v>
      </c>
      <c r="LT9" s="484">
        <v>0</v>
      </c>
      <c r="LU9" s="484">
        <v>0</v>
      </c>
      <c r="LV9" s="484">
        <v>0</v>
      </c>
      <c r="LW9" s="484">
        <v>0</v>
      </c>
      <c r="LX9" s="484">
        <v>0</v>
      </c>
      <c r="LY9" s="484">
        <v>0</v>
      </c>
      <c r="LZ9" s="484">
        <v>0</v>
      </c>
      <c r="MA9" s="484">
        <v>0</v>
      </c>
      <c r="MB9" s="484">
        <v>0</v>
      </c>
      <c r="MC9" s="484">
        <v>0</v>
      </c>
      <c r="MD9" s="484">
        <v>0</v>
      </c>
      <c r="ME9" s="484">
        <v>0</v>
      </c>
      <c r="MF9" s="484">
        <v>0</v>
      </c>
      <c r="MG9" s="484">
        <v>0</v>
      </c>
      <c r="MH9" s="484">
        <v>0</v>
      </c>
      <c r="MI9" s="484">
        <v>0</v>
      </c>
      <c r="MJ9" s="484">
        <v>0</v>
      </c>
      <c r="MK9" s="484">
        <v>0</v>
      </c>
      <c r="ML9" s="484">
        <v>0</v>
      </c>
      <c r="MM9" s="484">
        <v>0</v>
      </c>
      <c r="MN9" s="484">
        <v>0</v>
      </c>
      <c r="MO9" s="484"/>
      <c r="MP9" s="484"/>
      <c r="MQ9" s="484"/>
      <c r="MR9" s="484"/>
      <c r="MS9" s="484"/>
      <c r="MT9" s="484"/>
      <c r="MU9" s="484"/>
      <c r="MV9" s="484"/>
      <c r="MW9" s="484"/>
      <c r="MX9" s="484"/>
      <c r="MY9" s="484"/>
      <c r="MZ9" s="484"/>
      <c r="NA9" s="484"/>
      <c r="NB9" s="484"/>
      <c r="NC9" s="484"/>
      <c r="ND9" s="484"/>
      <c r="NE9" s="484"/>
      <c r="NF9" s="484"/>
      <c r="NG9" s="484"/>
      <c r="NH9" s="484"/>
      <c r="NI9" s="484"/>
      <c r="NJ9" s="484"/>
      <c r="NK9" s="484"/>
      <c r="NL9" s="484"/>
      <c r="NM9" s="484"/>
      <c r="NN9" s="484"/>
      <c r="NO9" s="484"/>
      <c r="NP9" s="484"/>
      <c r="NQ9" s="484"/>
      <c r="NR9" s="484"/>
      <c r="NS9" s="484"/>
      <c r="NT9" s="484"/>
      <c r="NU9" s="484"/>
      <c r="NV9" s="484"/>
      <c r="NW9" s="484"/>
      <c r="NX9" s="484"/>
      <c r="NY9" s="484"/>
      <c r="NZ9" s="484"/>
      <c r="OA9" s="484"/>
      <c r="OB9" s="484"/>
      <c r="OC9" s="484"/>
      <c r="OD9" s="484"/>
      <c r="OE9" s="484"/>
      <c r="OF9" s="484"/>
      <c r="OG9" s="484"/>
      <c r="OH9" s="484"/>
      <c r="OI9" s="484"/>
      <c r="OJ9" s="484"/>
      <c r="OK9" s="484"/>
      <c r="OL9" s="484"/>
      <c r="OM9" s="484"/>
      <c r="ON9" s="484"/>
      <c r="OO9" s="484"/>
      <c r="OP9" s="484"/>
      <c r="OQ9" s="484"/>
      <c r="OR9" s="484"/>
      <c r="OS9" s="484"/>
      <c r="OT9" s="484"/>
      <c r="OU9" s="484"/>
      <c r="OV9" s="484"/>
      <c r="OW9" s="484"/>
      <c r="OX9" s="484"/>
      <c r="OY9" s="484"/>
      <c r="OZ9" s="484"/>
      <c r="PA9" s="484"/>
      <c r="PB9" s="484"/>
      <c r="PC9" s="484"/>
      <c r="PD9" s="484"/>
      <c r="PE9" s="484"/>
      <c r="PF9" s="484"/>
      <c r="PG9" s="484"/>
      <c r="PH9" s="484"/>
      <c r="PI9" s="484"/>
      <c r="PJ9" s="484"/>
      <c r="PK9" s="484"/>
      <c r="PL9" s="484"/>
    </row>
    <row r="10" spans="1:428" x14ac:dyDescent="0.25">
      <c r="A10" s="866">
        <v>3</v>
      </c>
      <c r="B10" s="876" t="s">
        <v>1379</v>
      </c>
      <c r="C10" s="869" t="s">
        <v>1375</v>
      </c>
      <c r="D10" s="869" t="s">
        <v>12</v>
      </c>
      <c r="E10" s="205" t="s">
        <v>1376</v>
      </c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11">
        <v>80</v>
      </c>
      <c r="AP10" s="211">
        <v>80</v>
      </c>
      <c r="AQ10" s="211">
        <v>80</v>
      </c>
      <c r="AR10" s="211">
        <v>80</v>
      </c>
      <c r="AS10" s="211">
        <v>80</v>
      </c>
      <c r="AT10" s="211">
        <v>80</v>
      </c>
      <c r="AU10" s="211">
        <v>80</v>
      </c>
      <c r="AV10" s="211">
        <v>80</v>
      </c>
      <c r="AW10" s="211">
        <v>80</v>
      </c>
      <c r="AX10" s="211">
        <v>80</v>
      </c>
      <c r="AY10" s="211">
        <v>80</v>
      </c>
      <c r="AZ10" s="211">
        <v>80</v>
      </c>
      <c r="BA10" s="211">
        <v>80</v>
      </c>
      <c r="BB10" s="211">
        <v>80</v>
      </c>
      <c r="BC10" s="211">
        <v>80</v>
      </c>
      <c r="BD10" s="211">
        <v>80</v>
      </c>
      <c r="BE10" s="211">
        <v>80</v>
      </c>
      <c r="BF10" s="211">
        <v>80</v>
      </c>
      <c r="BG10" s="211"/>
      <c r="BH10" s="211">
        <v>80</v>
      </c>
      <c r="BI10" s="211">
        <v>80</v>
      </c>
      <c r="BJ10" s="211">
        <v>80</v>
      </c>
      <c r="BK10" s="211">
        <v>80</v>
      </c>
      <c r="BL10" s="211">
        <v>80</v>
      </c>
      <c r="BM10" s="211">
        <v>80</v>
      </c>
      <c r="BN10" s="211">
        <v>80</v>
      </c>
      <c r="BO10" s="211">
        <v>80</v>
      </c>
      <c r="BP10" s="211">
        <v>80</v>
      </c>
      <c r="BQ10" s="211">
        <v>80</v>
      </c>
      <c r="BR10" s="211">
        <v>80</v>
      </c>
      <c r="BS10" s="211">
        <v>80</v>
      </c>
      <c r="BT10" s="211">
        <v>80</v>
      </c>
      <c r="BU10" s="211">
        <v>80</v>
      </c>
      <c r="BV10" s="211">
        <v>80</v>
      </c>
      <c r="BW10" s="211">
        <v>80</v>
      </c>
      <c r="BX10" s="211">
        <v>80</v>
      </c>
      <c r="BY10" s="211">
        <v>80</v>
      </c>
      <c r="BZ10" s="211">
        <v>80</v>
      </c>
      <c r="CA10" s="211">
        <v>80</v>
      </c>
      <c r="CB10" s="211">
        <v>80</v>
      </c>
      <c r="CC10" s="211">
        <v>80</v>
      </c>
      <c r="CD10" s="211">
        <v>80</v>
      </c>
      <c r="CE10" s="211">
        <v>80</v>
      </c>
      <c r="CF10" s="211">
        <v>80</v>
      </c>
      <c r="CG10" s="211">
        <v>80</v>
      </c>
      <c r="CH10" s="211">
        <v>80</v>
      </c>
      <c r="CI10" s="211">
        <v>80</v>
      </c>
      <c r="CJ10" s="211">
        <v>80</v>
      </c>
      <c r="CK10" s="211">
        <v>80</v>
      </c>
      <c r="CL10" s="211">
        <v>110</v>
      </c>
      <c r="CM10" s="211">
        <v>110</v>
      </c>
      <c r="CN10" s="211">
        <v>110</v>
      </c>
      <c r="CO10" s="211">
        <v>130</v>
      </c>
      <c r="CP10" s="211">
        <v>130</v>
      </c>
      <c r="CQ10" s="211">
        <v>130</v>
      </c>
      <c r="CR10" s="211">
        <v>130</v>
      </c>
      <c r="CS10" s="211">
        <v>130</v>
      </c>
      <c r="CT10" s="211">
        <v>130</v>
      </c>
      <c r="CU10" s="211">
        <v>130</v>
      </c>
      <c r="CV10" s="211">
        <v>130</v>
      </c>
      <c r="CW10" s="211">
        <v>130</v>
      </c>
      <c r="CX10" s="211">
        <v>130</v>
      </c>
      <c r="CY10" s="211">
        <v>130</v>
      </c>
      <c r="CZ10" s="211">
        <v>130</v>
      </c>
      <c r="DA10" s="211">
        <v>130</v>
      </c>
      <c r="DB10" s="211">
        <v>150</v>
      </c>
      <c r="DC10" s="211">
        <v>150</v>
      </c>
      <c r="DD10" s="211">
        <v>150</v>
      </c>
      <c r="DE10" s="211">
        <v>150</v>
      </c>
      <c r="DF10" s="211">
        <v>150</v>
      </c>
      <c r="DG10" s="211">
        <v>150</v>
      </c>
      <c r="DH10" s="211">
        <v>150</v>
      </c>
      <c r="DI10" s="211">
        <v>150</v>
      </c>
      <c r="DJ10" s="211">
        <v>150</v>
      </c>
      <c r="DK10" s="211">
        <v>150</v>
      </c>
      <c r="DL10" s="211">
        <v>150</v>
      </c>
      <c r="DM10" s="211">
        <v>200</v>
      </c>
      <c r="DN10" s="211">
        <v>200</v>
      </c>
      <c r="DO10" s="211">
        <v>200</v>
      </c>
      <c r="DP10" s="211">
        <v>200</v>
      </c>
      <c r="DQ10" s="211">
        <v>200</v>
      </c>
      <c r="DR10" s="211">
        <v>200</v>
      </c>
      <c r="DS10" s="211">
        <v>200</v>
      </c>
      <c r="DT10" s="211">
        <v>200</v>
      </c>
      <c r="DU10" s="211">
        <v>200</v>
      </c>
      <c r="DV10" s="211">
        <v>200</v>
      </c>
      <c r="DW10" s="211">
        <v>200</v>
      </c>
      <c r="DX10" s="211">
        <v>200</v>
      </c>
      <c r="DY10" s="211">
        <v>200</v>
      </c>
      <c r="DZ10" s="211">
        <v>200</v>
      </c>
      <c r="EA10" s="211">
        <v>200</v>
      </c>
      <c r="EB10" s="211">
        <v>200</v>
      </c>
      <c r="EC10" s="211">
        <v>200</v>
      </c>
      <c r="ED10" s="211">
        <v>200</v>
      </c>
      <c r="EE10" s="211">
        <v>200</v>
      </c>
      <c r="EF10" s="211">
        <v>200</v>
      </c>
      <c r="EG10" s="211">
        <v>200</v>
      </c>
      <c r="EH10" s="211">
        <v>200</v>
      </c>
      <c r="EI10" s="211">
        <v>200</v>
      </c>
      <c r="EJ10" s="211">
        <v>200</v>
      </c>
      <c r="EK10" s="211">
        <v>200</v>
      </c>
      <c r="EL10" s="211">
        <v>200</v>
      </c>
      <c r="EM10" s="211">
        <v>200</v>
      </c>
      <c r="EN10" s="211">
        <v>200</v>
      </c>
      <c r="EO10" s="211">
        <v>200</v>
      </c>
      <c r="EP10" s="211">
        <v>200</v>
      </c>
      <c r="EQ10" s="211">
        <v>200</v>
      </c>
      <c r="ER10" s="211">
        <v>200</v>
      </c>
      <c r="ES10" s="211">
        <v>200</v>
      </c>
      <c r="ET10" s="211">
        <v>200</v>
      </c>
      <c r="EU10" s="211">
        <v>200</v>
      </c>
      <c r="EV10" s="211">
        <v>200</v>
      </c>
      <c r="EW10" s="211">
        <v>200</v>
      </c>
      <c r="EX10" s="211">
        <v>200</v>
      </c>
      <c r="EY10" s="211">
        <v>200</v>
      </c>
      <c r="EZ10" s="211">
        <v>200</v>
      </c>
      <c r="FA10" s="211">
        <v>200</v>
      </c>
      <c r="FB10" s="211">
        <v>200</v>
      </c>
      <c r="FC10" s="211">
        <v>200</v>
      </c>
      <c r="FD10" s="211">
        <v>200</v>
      </c>
      <c r="FE10" s="211">
        <v>200</v>
      </c>
      <c r="FF10" s="211">
        <v>200</v>
      </c>
      <c r="FG10" s="211">
        <v>200</v>
      </c>
      <c r="FH10" s="211">
        <v>200</v>
      </c>
      <c r="FI10" s="211">
        <v>200</v>
      </c>
      <c r="FJ10" s="211">
        <v>200</v>
      </c>
      <c r="FK10" s="211">
        <v>200</v>
      </c>
      <c r="FL10" s="211">
        <v>200</v>
      </c>
      <c r="FM10" s="211">
        <v>200</v>
      </c>
      <c r="FN10" s="211">
        <v>200</v>
      </c>
      <c r="FO10" s="211">
        <v>200</v>
      </c>
      <c r="FP10" s="211">
        <v>200</v>
      </c>
      <c r="FQ10" s="211">
        <v>200</v>
      </c>
      <c r="FR10" s="211">
        <v>200</v>
      </c>
      <c r="FS10" s="211">
        <v>200</v>
      </c>
      <c r="FT10" s="211">
        <v>200</v>
      </c>
      <c r="FU10" s="211">
        <v>200</v>
      </c>
      <c r="FV10" s="211">
        <v>200</v>
      </c>
      <c r="FW10" s="211">
        <v>200</v>
      </c>
      <c r="FX10" s="211">
        <v>200</v>
      </c>
      <c r="FY10" s="211">
        <v>200</v>
      </c>
      <c r="FZ10" s="211">
        <v>200</v>
      </c>
      <c r="GA10" s="211">
        <v>200</v>
      </c>
      <c r="GB10" s="211">
        <v>200</v>
      </c>
      <c r="GC10" s="211">
        <v>200</v>
      </c>
      <c r="GD10" s="211">
        <v>200</v>
      </c>
      <c r="GE10" s="211">
        <v>200</v>
      </c>
      <c r="GF10" s="211">
        <v>200</v>
      </c>
      <c r="GG10" s="211">
        <v>200</v>
      </c>
      <c r="GH10" s="211">
        <v>200</v>
      </c>
      <c r="GI10" s="211">
        <v>200</v>
      </c>
      <c r="GJ10" s="211">
        <v>200</v>
      </c>
      <c r="GK10" s="211">
        <v>200</v>
      </c>
      <c r="GL10" s="211">
        <v>200</v>
      </c>
      <c r="GM10" s="211">
        <v>200</v>
      </c>
      <c r="GN10" s="211">
        <v>200</v>
      </c>
      <c r="GO10" s="211">
        <v>200</v>
      </c>
      <c r="GP10" s="211">
        <v>200</v>
      </c>
      <c r="GQ10" s="211">
        <v>200</v>
      </c>
      <c r="GR10" s="211">
        <v>200</v>
      </c>
      <c r="GS10" s="211">
        <v>200</v>
      </c>
      <c r="GT10" s="211">
        <v>200</v>
      </c>
      <c r="GU10" s="211">
        <v>200</v>
      </c>
      <c r="GV10" s="211">
        <v>200</v>
      </c>
      <c r="GW10" s="211">
        <v>180</v>
      </c>
      <c r="GX10" s="211">
        <v>120</v>
      </c>
      <c r="GY10" s="211">
        <v>120</v>
      </c>
      <c r="GZ10" s="211">
        <v>120</v>
      </c>
      <c r="HA10" s="211">
        <v>120</v>
      </c>
      <c r="HB10" s="211">
        <v>120</v>
      </c>
      <c r="HC10" s="211">
        <v>120</v>
      </c>
      <c r="HD10" s="211">
        <v>120</v>
      </c>
      <c r="HE10" s="211">
        <v>120</v>
      </c>
      <c r="HF10" s="211">
        <v>120</v>
      </c>
      <c r="HG10" s="211">
        <v>120</v>
      </c>
      <c r="HH10" s="211">
        <v>120</v>
      </c>
      <c r="HI10" s="211">
        <v>120</v>
      </c>
      <c r="HJ10" s="211">
        <v>120</v>
      </c>
      <c r="HK10" s="211">
        <v>120</v>
      </c>
      <c r="HL10" s="211">
        <v>120</v>
      </c>
      <c r="HM10" s="211">
        <v>120</v>
      </c>
      <c r="HN10" s="211">
        <v>120</v>
      </c>
      <c r="HO10" s="211">
        <v>120</v>
      </c>
      <c r="HP10" s="211">
        <v>120</v>
      </c>
      <c r="HQ10" s="211">
        <v>120</v>
      </c>
      <c r="HR10" s="211">
        <v>120</v>
      </c>
      <c r="HS10" s="211">
        <v>120</v>
      </c>
      <c r="HT10" s="211">
        <v>120</v>
      </c>
      <c r="HU10" s="211">
        <v>120</v>
      </c>
      <c r="HV10" s="211">
        <v>120</v>
      </c>
      <c r="HW10" s="211">
        <v>120</v>
      </c>
      <c r="HX10" s="211">
        <v>120</v>
      </c>
      <c r="HY10" s="211">
        <v>120</v>
      </c>
      <c r="HZ10" s="211">
        <v>120</v>
      </c>
      <c r="IA10" s="211">
        <v>120</v>
      </c>
      <c r="IB10" s="211">
        <v>120</v>
      </c>
      <c r="IC10" s="211">
        <v>120</v>
      </c>
      <c r="ID10" s="211">
        <v>120</v>
      </c>
      <c r="IE10" s="211">
        <v>120</v>
      </c>
      <c r="IF10" s="211">
        <v>120</v>
      </c>
      <c r="IG10" s="211">
        <v>120</v>
      </c>
      <c r="IH10" s="211">
        <v>120</v>
      </c>
      <c r="II10" s="211">
        <v>120</v>
      </c>
      <c r="IJ10" s="211">
        <v>120</v>
      </c>
      <c r="IK10" s="211">
        <v>120</v>
      </c>
      <c r="IL10" s="211">
        <v>120</v>
      </c>
      <c r="IM10" s="211">
        <v>120</v>
      </c>
      <c r="IN10" s="211">
        <v>120</v>
      </c>
      <c r="IO10" s="211">
        <v>120</v>
      </c>
      <c r="IP10" s="211">
        <v>120</v>
      </c>
      <c r="IQ10" s="211">
        <v>120</v>
      </c>
      <c r="IR10" s="211">
        <v>120</v>
      </c>
      <c r="IS10" s="211">
        <v>120</v>
      </c>
      <c r="IT10" s="211">
        <v>120</v>
      </c>
      <c r="IU10" s="211">
        <v>120</v>
      </c>
      <c r="IV10" s="211">
        <v>120</v>
      </c>
      <c r="IW10" s="211">
        <v>120</v>
      </c>
      <c r="IX10" s="211">
        <v>120</v>
      </c>
      <c r="IY10" s="211">
        <v>120</v>
      </c>
      <c r="IZ10" s="211">
        <v>120</v>
      </c>
      <c r="JA10" s="211">
        <v>120</v>
      </c>
      <c r="JB10" s="211">
        <v>120</v>
      </c>
      <c r="JC10" s="211">
        <v>120</v>
      </c>
      <c r="JD10" s="211">
        <v>120</v>
      </c>
      <c r="JE10" s="211">
        <v>120</v>
      </c>
      <c r="JF10" s="211">
        <v>120</v>
      </c>
      <c r="JG10" s="211">
        <v>120</v>
      </c>
      <c r="JH10" s="211">
        <v>120</v>
      </c>
      <c r="JI10" s="211">
        <v>120</v>
      </c>
      <c r="JJ10" s="211">
        <v>120</v>
      </c>
      <c r="JK10" s="211">
        <v>120</v>
      </c>
      <c r="JL10" s="211">
        <v>120</v>
      </c>
      <c r="JM10" s="211">
        <v>120</v>
      </c>
      <c r="JN10" s="211">
        <v>120</v>
      </c>
      <c r="JO10" s="483">
        <v>120</v>
      </c>
      <c r="JP10" s="483">
        <v>120</v>
      </c>
      <c r="JQ10" s="483">
        <v>120</v>
      </c>
      <c r="JR10" s="483">
        <v>120</v>
      </c>
      <c r="JS10" s="483">
        <v>120</v>
      </c>
      <c r="JT10" s="483">
        <v>120</v>
      </c>
      <c r="JU10" s="483">
        <v>120</v>
      </c>
      <c r="JV10" s="483">
        <v>120</v>
      </c>
      <c r="JW10" s="483">
        <v>120</v>
      </c>
      <c r="JX10" s="483">
        <v>120</v>
      </c>
      <c r="JY10" s="483">
        <v>120</v>
      </c>
      <c r="JZ10" s="483">
        <v>120</v>
      </c>
      <c r="KA10" s="483">
        <v>120</v>
      </c>
      <c r="KB10" s="483">
        <v>120</v>
      </c>
      <c r="KC10" s="483">
        <v>120</v>
      </c>
      <c r="KD10" s="483">
        <v>120</v>
      </c>
      <c r="KE10" s="483">
        <v>120</v>
      </c>
      <c r="KF10" s="483">
        <v>120</v>
      </c>
      <c r="KG10" s="483">
        <v>120</v>
      </c>
      <c r="KH10" s="483">
        <v>120</v>
      </c>
      <c r="KI10" s="483">
        <v>120</v>
      </c>
      <c r="KJ10" s="483">
        <v>120</v>
      </c>
      <c r="KK10" s="483">
        <v>120</v>
      </c>
      <c r="KL10" s="483">
        <v>120</v>
      </c>
      <c r="KM10" s="483">
        <v>120</v>
      </c>
      <c r="KN10" s="483">
        <v>120</v>
      </c>
      <c r="KO10" s="483">
        <v>120</v>
      </c>
      <c r="KP10" s="483">
        <v>120</v>
      </c>
      <c r="KQ10" s="483">
        <v>120</v>
      </c>
      <c r="KR10" s="483">
        <v>120</v>
      </c>
      <c r="KS10" s="483">
        <v>120</v>
      </c>
      <c r="KT10" s="483">
        <v>120</v>
      </c>
      <c r="KU10" s="483">
        <v>120</v>
      </c>
      <c r="KV10" s="483">
        <v>120</v>
      </c>
      <c r="KW10" s="483">
        <v>120</v>
      </c>
      <c r="KX10" s="483">
        <v>120</v>
      </c>
      <c r="KY10" s="483">
        <v>120</v>
      </c>
      <c r="KZ10" s="483">
        <v>120</v>
      </c>
      <c r="LA10" s="483">
        <v>120</v>
      </c>
      <c r="LB10" s="483">
        <v>120</v>
      </c>
      <c r="LC10" s="483">
        <v>120</v>
      </c>
      <c r="LD10" s="483">
        <v>120</v>
      </c>
      <c r="LE10" s="483">
        <v>120</v>
      </c>
      <c r="LF10" s="483">
        <v>120</v>
      </c>
      <c r="LG10" s="483">
        <v>120</v>
      </c>
      <c r="LH10" s="483">
        <v>120</v>
      </c>
      <c r="LI10" s="483">
        <v>120</v>
      </c>
      <c r="LJ10" s="483">
        <v>120</v>
      </c>
      <c r="LK10" s="483">
        <v>120</v>
      </c>
      <c r="LL10" s="483">
        <v>120</v>
      </c>
      <c r="LM10" s="483">
        <v>120</v>
      </c>
      <c r="LN10" s="483">
        <v>120</v>
      </c>
      <c r="LO10" s="483">
        <v>120</v>
      </c>
      <c r="LP10" s="483">
        <v>120</v>
      </c>
      <c r="LQ10" s="483">
        <v>120</v>
      </c>
      <c r="LR10" s="483">
        <v>120</v>
      </c>
      <c r="LS10" s="483">
        <v>120</v>
      </c>
      <c r="LT10" s="483">
        <v>120</v>
      </c>
      <c r="LU10" s="483">
        <v>120</v>
      </c>
      <c r="LV10" s="483">
        <v>120</v>
      </c>
      <c r="LW10" s="483">
        <v>120</v>
      </c>
      <c r="LX10" s="483">
        <v>120</v>
      </c>
      <c r="LY10" s="483">
        <v>120</v>
      </c>
      <c r="LZ10" s="483">
        <v>120</v>
      </c>
      <c r="MA10" s="483">
        <v>120</v>
      </c>
      <c r="MB10" s="483">
        <v>120</v>
      </c>
      <c r="MC10" s="483">
        <v>120</v>
      </c>
      <c r="MD10" s="483">
        <v>120</v>
      </c>
      <c r="ME10" s="483">
        <v>120</v>
      </c>
      <c r="MF10" s="483">
        <v>120</v>
      </c>
      <c r="MG10" s="483">
        <v>120</v>
      </c>
      <c r="MH10" s="483">
        <v>120</v>
      </c>
      <c r="MI10" s="483">
        <v>120</v>
      </c>
      <c r="MJ10" s="483">
        <v>120</v>
      </c>
      <c r="MK10" s="483">
        <v>120</v>
      </c>
      <c r="ML10" s="483">
        <v>120</v>
      </c>
      <c r="MM10" s="483">
        <v>120</v>
      </c>
      <c r="MN10" s="483">
        <v>120</v>
      </c>
      <c r="MO10" s="483">
        <v>120</v>
      </c>
      <c r="MP10" s="483">
        <v>120</v>
      </c>
      <c r="MQ10" s="483">
        <v>120</v>
      </c>
      <c r="MR10" s="483">
        <v>120</v>
      </c>
      <c r="MS10" s="483">
        <v>120</v>
      </c>
      <c r="MT10" s="483">
        <v>120</v>
      </c>
      <c r="MU10" s="483">
        <v>120</v>
      </c>
      <c r="MV10" s="483">
        <v>120</v>
      </c>
      <c r="MW10" s="483">
        <v>120</v>
      </c>
      <c r="MX10" s="483">
        <v>120</v>
      </c>
      <c r="MY10" s="483">
        <v>120</v>
      </c>
      <c r="MZ10" s="483">
        <v>120</v>
      </c>
      <c r="NA10" s="483">
        <v>120</v>
      </c>
      <c r="NB10" s="483">
        <v>120</v>
      </c>
      <c r="NC10" s="483">
        <v>120</v>
      </c>
      <c r="ND10" s="483">
        <v>120</v>
      </c>
      <c r="NE10" s="483">
        <v>120</v>
      </c>
      <c r="NF10" s="483">
        <v>120</v>
      </c>
      <c r="NG10" s="483">
        <v>120</v>
      </c>
      <c r="NH10" s="483">
        <v>120</v>
      </c>
      <c r="NI10" s="483">
        <v>120</v>
      </c>
      <c r="NJ10" s="483">
        <v>120</v>
      </c>
      <c r="NK10" s="483">
        <v>120</v>
      </c>
      <c r="NL10" s="483">
        <v>120</v>
      </c>
      <c r="NM10" s="483">
        <v>120</v>
      </c>
      <c r="NN10" s="483">
        <v>120</v>
      </c>
      <c r="NO10" s="483">
        <v>120</v>
      </c>
      <c r="NP10" s="483">
        <v>120</v>
      </c>
      <c r="NQ10" s="483">
        <v>120</v>
      </c>
      <c r="NR10" s="483">
        <v>120</v>
      </c>
      <c r="NS10" s="483">
        <v>120</v>
      </c>
      <c r="NT10" s="483">
        <v>120</v>
      </c>
      <c r="NU10" s="483">
        <v>120</v>
      </c>
      <c r="NV10" s="483">
        <v>120</v>
      </c>
      <c r="NW10" s="483">
        <v>120</v>
      </c>
      <c r="NX10" s="483">
        <v>120</v>
      </c>
      <c r="NY10" s="483">
        <v>120</v>
      </c>
      <c r="NZ10" s="483">
        <v>120</v>
      </c>
      <c r="OA10" s="483">
        <v>120</v>
      </c>
      <c r="OB10" s="483">
        <v>120</v>
      </c>
      <c r="OC10" s="483">
        <v>120</v>
      </c>
      <c r="OD10" s="483">
        <v>120</v>
      </c>
      <c r="OE10" s="483">
        <v>120</v>
      </c>
      <c r="OF10" s="483">
        <v>120</v>
      </c>
      <c r="OG10" s="483">
        <v>120</v>
      </c>
      <c r="OH10" s="483">
        <v>120</v>
      </c>
      <c r="OI10" s="483">
        <v>120</v>
      </c>
      <c r="OJ10" s="483">
        <v>120</v>
      </c>
      <c r="OK10" s="483">
        <v>120</v>
      </c>
      <c r="OL10" s="483">
        <v>120</v>
      </c>
      <c r="OM10" s="483">
        <v>120</v>
      </c>
      <c r="ON10" s="483">
        <v>120</v>
      </c>
      <c r="OO10" s="483">
        <v>120</v>
      </c>
      <c r="OP10" s="483">
        <v>120</v>
      </c>
      <c r="OQ10" s="483">
        <v>120</v>
      </c>
      <c r="OR10" s="483">
        <v>120</v>
      </c>
      <c r="OS10" s="483">
        <v>120</v>
      </c>
      <c r="OT10" s="483">
        <v>120</v>
      </c>
      <c r="OU10" s="483">
        <v>120</v>
      </c>
      <c r="OV10" s="483">
        <v>120</v>
      </c>
      <c r="OW10" s="483">
        <v>120</v>
      </c>
      <c r="OX10" s="483">
        <v>120</v>
      </c>
      <c r="OY10" s="483">
        <v>120</v>
      </c>
      <c r="OZ10" s="483">
        <v>120</v>
      </c>
      <c r="PA10" s="483">
        <v>120</v>
      </c>
      <c r="PB10" s="483">
        <v>120</v>
      </c>
      <c r="PC10" s="483">
        <v>120</v>
      </c>
      <c r="PD10" s="483">
        <v>120</v>
      </c>
      <c r="PE10" s="483">
        <v>120</v>
      </c>
      <c r="PF10" s="483">
        <v>120</v>
      </c>
      <c r="PG10" s="483">
        <v>120</v>
      </c>
      <c r="PH10" s="483">
        <v>120</v>
      </c>
      <c r="PI10" s="483">
        <v>120</v>
      </c>
      <c r="PJ10" s="483">
        <v>120</v>
      </c>
      <c r="PK10" s="483">
        <v>120</v>
      </c>
      <c r="PL10" s="483">
        <v>120</v>
      </c>
    </row>
    <row r="11" spans="1:428" x14ac:dyDescent="0.25">
      <c r="A11" s="866"/>
      <c r="B11" s="876"/>
      <c r="C11" s="869"/>
      <c r="D11" s="869"/>
      <c r="E11" s="206" t="s">
        <v>1377</v>
      </c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12">
        <v>76</v>
      </c>
      <c r="AP11" s="212">
        <v>76</v>
      </c>
      <c r="AQ11" s="212">
        <v>76</v>
      </c>
      <c r="AR11" s="212">
        <v>76</v>
      </c>
      <c r="AS11" s="212">
        <v>76</v>
      </c>
      <c r="AT11" s="212">
        <v>76</v>
      </c>
      <c r="AU11" s="212">
        <v>76</v>
      </c>
      <c r="AV11" s="212">
        <v>76</v>
      </c>
      <c r="AW11" s="212">
        <v>76</v>
      </c>
      <c r="AX11" s="212">
        <v>76</v>
      </c>
      <c r="AY11" s="212">
        <v>76</v>
      </c>
      <c r="AZ11" s="212">
        <v>76</v>
      </c>
      <c r="BA11" s="212">
        <v>76</v>
      </c>
      <c r="BB11" s="212">
        <v>76</v>
      </c>
      <c r="BC11" s="212">
        <v>76</v>
      </c>
      <c r="BD11" s="212">
        <v>76</v>
      </c>
      <c r="BE11" s="212">
        <v>76</v>
      </c>
      <c r="BF11" s="212">
        <v>76</v>
      </c>
      <c r="BG11" s="212"/>
      <c r="BH11" s="212">
        <v>76</v>
      </c>
      <c r="BI11" s="212">
        <v>76</v>
      </c>
      <c r="BJ11" s="212">
        <v>76</v>
      </c>
      <c r="BK11" s="212">
        <v>76</v>
      </c>
      <c r="BL11" s="212">
        <v>76</v>
      </c>
      <c r="BM11" s="212">
        <v>76</v>
      </c>
      <c r="BN11" s="212">
        <v>0</v>
      </c>
      <c r="BO11" s="212">
        <v>76</v>
      </c>
      <c r="BP11" s="212">
        <v>76</v>
      </c>
      <c r="BQ11" s="212">
        <v>76</v>
      </c>
      <c r="BR11" s="212">
        <v>76</v>
      </c>
      <c r="BS11" s="212"/>
      <c r="BT11" s="212"/>
      <c r="BU11" s="212">
        <v>0</v>
      </c>
      <c r="BV11" s="212">
        <v>76</v>
      </c>
      <c r="BW11" s="212">
        <v>76</v>
      </c>
      <c r="BX11" s="212">
        <v>58</v>
      </c>
      <c r="BY11" s="212">
        <v>58</v>
      </c>
      <c r="BZ11" s="212">
        <v>0</v>
      </c>
      <c r="CA11" s="212">
        <v>58</v>
      </c>
      <c r="CB11" s="212">
        <v>20</v>
      </c>
      <c r="CC11" s="212">
        <v>58</v>
      </c>
      <c r="CD11" s="212">
        <v>58</v>
      </c>
      <c r="CE11" s="212">
        <v>58</v>
      </c>
      <c r="CF11" s="212">
        <v>40</v>
      </c>
      <c r="CG11" s="212">
        <v>40</v>
      </c>
      <c r="CH11" s="212">
        <v>40</v>
      </c>
      <c r="CI11" s="212">
        <v>0</v>
      </c>
      <c r="CJ11" s="212">
        <v>40</v>
      </c>
      <c r="CK11" s="212">
        <v>70</v>
      </c>
      <c r="CL11" s="212">
        <v>100</v>
      </c>
      <c r="CM11" s="212">
        <v>100</v>
      </c>
      <c r="CN11" s="212">
        <v>100</v>
      </c>
      <c r="CO11" s="212">
        <v>125</v>
      </c>
      <c r="CP11" s="212">
        <v>130</v>
      </c>
      <c r="CQ11" s="212">
        <v>130</v>
      </c>
      <c r="CR11" s="212">
        <v>140</v>
      </c>
      <c r="CS11" s="212">
        <v>140</v>
      </c>
      <c r="CT11" s="212">
        <v>140</v>
      </c>
      <c r="CU11" s="212">
        <v>140</v>
      </c>
      <c r="CV11" s="212">
        <v>140</v>
      </c>
      <c r="CW11" s="212">
        <v>0</v>
      </c>
      <c r="CX11" s="212">
        <v>140</v>
      </c>
      <c r="CY11" s="212">
        <v>140</v>
      </c>
      <c r="CZ11" s="212">
        <v>140</v>
      </c>
      <c r="DA11" s="212">
        <v>140</v>
      </c>
      <c r="DB11" s="212">
        <v>140</v>
      </c>
      <c r="DC11" s="212">
        <v>140</v>
      </c>
      <c r="DD11" s="212">
        <v>140</v>
      </c>
      <c r="DE11" s="212">
        <v>140</v>
      </c>
      <c r="DF11" s="212">
        <v>120</v>
      </c>
      <c r="DG11" s="212">
        <v>120</v>
      </c>
      <c r="DH11" s="212">
        <v>120</v>
      </c>
      <c r="DI11" s="212">
        <v>120</v>
      </c>
      <c r="DJ11" s="212">
        <v>120</v>
      </c>
      <c r="DK11" s="212">
        <v>0</v>
      </c>
      <c r="DL11" s="212">
        <v>120</v>
      </c>
      <c r="DM11" s="212">
        <v>190</v>
      </c>
      <c r="DN11" s="212">
        <v>190</v>
      </c>
      <c r="DO11" s="212">
        <v>190</v>
      </c>
      <c r="DP11" s="212">
        <v>190</v>
      </c>
      <c r="DQ11" s="212">
        <v>190</v>
      </c>
      <c r="DR11" s="212">
        <v>190</v>
      </c>
      <c r="DS11" s="212">
        <v>190</v>
      </c>
      <c r="DT11" s="212">
        <v>192</v>
      </c>
      <c r="DU11" s="212">
        <v>192</v>
      </c>
      <c r="DV11" s="212">
        <v>0</v>
      </c>
      <c r="DW11" s="212">
        <v>192</v>
      </c>
      <c r="DX11" s="212">
        <v>192</v>
      </c>
      <c r="DY11" s="212">
        <v>140</v>
      </c>
      <c r="DZ11" s="212">
        <v>192</v>
      </c>
      <c r="EA11" s="212">
        <v>192</v>
      </c>
      <c r="EB11" s="212">
        <v>192</v>
      </c>
      <c r="EC11" s="212">
        <v>192</v>
      </c>
      <c r="ED11" s="212">
        <v>160</v>
      </c>
      <c r="EE11" s="212">
        <v>160</v>
      </c>
      <c r="EF11" s="212">
        <v>0</v>
      </c>
      <c r="EG11" s="212">
        <v>4</v>
      </c>
      <c r="EH11" s="212">
        <v>4</v>
      </c>
      <c r="EI11" s="212">
        <v>4</v>
      </c>
      <c r="EJ11" s="212">
        <v>4</v>
      </c>
      <c r="EK11" s="212">
        <v>190</v>
      </c>
      <c r="EL11" s="212">
        <v>190</v>
      </c>
      <c r="EM11" s="212">
        <v>190</v>
      </c>
      <c r="EN11" s="212">
        <v>190</v>
      </c>
      <c r="EO11" s="212">
        <v>190</v>
      </c>
      <c r="EP11" s="212">
        <v>190</v>
      </c>
      <c r="EQ11" s="212">
        <v>190</v>
      </c>
      <c r="ER11" s="212">
        <v>190</v>
      </c>
      <c r="ES11" s="212">
        <v>190</v>
      </c>
      <c r="ET11" s="212">
        <v>7</v>
      </c>
      <c r="EU11" s="212">
        <v>190</v>
      </c>
      <c r="EV11" s="212">
        <v>190</v>
      </c>
      <c r="EW11" s="212">
        <v>190</v>
      </c>
      <c r="EX11" s="212">
        <v>190</v>
      </c>
      <c r="EY11" s="212">
        <v>190</v>
      </c>
      <c r="EZ11" s="212">
        <v>190</v>
      </c>
      <c r="FA11" s="212">
        <v>100</v>
      </c>
      <c r="FB11" s="212">
        <v>190</v>
      </c>
      <c r="FC11" s="212">
        <v>190</v>
      </c>
      <c r="FD11" s="212">
        <v>190</v>
      </c>
      <c r="FE11" s="212">
        <v>190</v>
      </c>
      <c r="FF11" s="212">
        <v>190</v>
      </c>
      <c r="FG11" s="212">
        <v>190</v>
      </c>
      <c r="FH11" s="212">
        <v>10</v>
      </c>
      <c r="FI11" s="212">
        <v>190</v>
      </c>
      <c r="FJ11" s="212">
        <v>190</v>
      </c>
      <c r="FK11" s="212">
        <v>190</v>
      </c>
      <c r="FL11" s="212">
        <v>190</v>
      </c>
      <c r="FM11" s="212">
        <v>190</v>
      </c>
      <c r="FN11" s="212">
        <v>190</v>
      </c>
      <c r="FO11" s="212">
        <v>190</v>
      </c>
      <c r="FP11" s="212">
        <v>190</v>
      </c>
      <c r="FQ11" s="212">
        <v>190</v>
      </c>
      <c r="FR11" s="212">
        <v>190</v>
      </c>
      <c r="FS11" s="212">
        <v>190</v>
      </c>
      <c r="FT11" s="212">
        <v>190</v>
      </c>
      <c r="FU11" s="212">
        <v>190</v>
      </c>
      <c r="FV11" s="212">
        <v>80</v>
      </c>
      <c r="FW11" s="212">
        <v>190</v>
      </c>
      <c r="FX11" s="212">
        <v>190</v>
      </c>
      <c r="FY11" s="212">
        <v>190</v>
      </c>
      <c r="FZ11" s="212">
        <v>190</v>
      </c>
      <c r="GA11" s="212">
        <v>190</v>
      </c>
      <c r="GB11" s="212">
        <v>190</v>
      </c>
      <c r="GC11" s="212">
        <v>0</v>
      </c>
      <c r="GD11" s="212">
        <v>190</v>
      </c>
      <c r="GE11" s="212">
        <v>190</v>
      </c>
      <c r="GF11" s="212">
        <v>190</v>
      </c>
      <c r="GG11" s="212">
        <v>190</v>
      </c>
      <c r="GH11" s="212">
        <v>190</v>
      </c>
      <c r="GI11" s="212">
        <v>190</v>
      </c>
      <c r="GJ11" s="212">
        <v>190</v>
      </c>
      <c r="GK11" s="212">
        <v>190</v>
      </c>
      <c r="GL11" s="212">
        <v>190</v>
      </c>
      <c r="GM11" s="212">
        <v>190</v>
      </c>
      <c r="GN11" s="212">
        <v>190</v>
      </c>
      <c r="GO11" s="212">
        <v>190</v>
      </c>
      <c r="GP11" s="212">
        <v>190</v>
      </c>
      <c r="GQ11" s="212">
        <v>190</v>
      </c>
      <c r="GR11" s="212">
        <v>190</v>
      </c>
      <c r="GS11" s="212">
        <v>190</v>
      </c>
      <c r="GT11" s="212">
        <v>135</v>
      </c>
      <c r="GU11" s="212">
        <v>135</v>
      </c>
      <c r="GV11" s="212">
        <v>150</v>
      </c>
      <c r="GW11" s="212">
        <v>150</v>
      </c>
      <c r="GX11" s="212">
        <v>60</v>
      </c>
      <c r="GY11" s="212">
        <v>60</v>
      </c>
      <c r="GZ11" s="212">
        <v>60</v>
      </c>
      <c r="HA11" s="212">
        <v>60</v>
      </c>
      <c r="HB11" s="212">
        <v>60</v>
      </c>
      <c r="HC11" s="212">
        <v>60</v>
      </c>
      <c r="HD11" s="212">
        <v>60</v>
      </c>
      <c r="HE11" s="212">
        <v>10</v>
      </c>
      <c r="HF11" s="212">
        <v>60</v>
      </c>
      <c r="HG11" s="212">
        <v>60</v>
      </c>
      <c r="HH11" s="212">
        <v>60</v>
      </c>
      <c r="HI11" s="212">
        <v>60</v>
      </c>
      <c r="HJ11" s="212">
        <v>150</v>
      </c>
      <c r="HK11" s="212">
        <v>150</v>
      </c>
      <c r="HL11" s="212">
        <v>50</v>
      </c>
      <c r="HM11" s="212">
        <v>150</v>
      </c>
      <c r="HN11" s="212">
        <v>150</v>
      </c>
      <c r="HO11" s="212">
        <v>150</v>
      </c>
      <c r="HP11" s="212">
        <v>150</v>
      </c>
      <c r="HQ11" s="212">
        <v>150</v>
      </c>
      <c r="HR11" s="212">
        <v>150</v>
      </c>
      <c r="HS11" s="212">
        <v>0</v>
      </c>
      <c r="HT11" s="212">
        <v>150</v>
      </c>
      <c r="HU11" s="212">
        <v>150</v>
      </c>
      <c r="HV11" s="212">
        <v>150</v>
      </c>
      <c r="HW11" s="212">
        <v>150</v>
      </c>
      <c r="HX11" s="212">
        <v>0</v>
      </c>
      <c r="HY11" s="212">
        <v>150</v>
      </c>
      <c r="HZ11" s="212">
        <v>150</v>
      </c>
      <c r="IA11" s="212">
        <v>150</v>
      </c>
      <c r="IB11" s="212">
        <v>150</v>
      </c>
      <c r="IC11" s="212">
        <v>150</v>
      </c>
      <c r="ID11" s="212">
        <v>150</v>
      </c>
      <c r="IE11" s="212">
        <v>150</v>
      </c>
      <c r="IF11" s="212">
        <v>150</v>
      </c>
      <c r="IG11" s="212">
        <v>150</v>
      </c>
      <c r="IH11" s="212">
        <v>150</v>
      </c>
      <c r="II11" s="212">
        <v>150</v>
      </c>
      <c r="IJ11" s="212">
        <v>150</v>
      </c>
      <c r="IK11" s="212">
        <v>150</v>
      </c>
      <c r="IL11" s="212">
        <v>150</v>
      </c>
      <c r="IM11" s="212">
        <v>150</v>
      </c>
      <c r="IN11" s="212">
        <v>0</v>
      </c>
      <c r="IO11" s="212">
        <v>150</v>
      </c>
      <c r="IP11" s="212">
        <v>150</v>
      </c>
      <c r="IQ11" s="212">
        <v>150</v>
      </c>
      <c r="IR11" s="212">
        <v>150</v>
      </c>
      <c r="IS11" s="212">
        <v>150</v>
      </c>
      <c r="IT11" s="212">
        <v>150</v>
      </c>
      <c r="IU11" s="212">
        <v>0</v>
      </c>
      <c r="IV11" s="212">
        <v>0</v>
      </c>
      <c r="IW11" s="212">
        <v>24</v>
      </c>
      <c r="IX11" s="212">
        <v>24</v>
      </c>
      <c r="IY11" s="212">
        <v>24</v>
      </c>
      <c r="IZ11" s="212">
        <v>24</v>
      </c>
      <c r="JA11" s="212">
        <v>24</v>
      </c>
      <c r="JB11" s="212">
        <v>24</v>
      </c>
      <c r="JC11" s="212">
        <v>24</v>
      </c>
      <c r="JD11" s="212">
        <v>150</v>
      </c>
      <c r="JE11" s="212">
        <v>150</v>
      </c>
      <c r="JF11" s="212">
        <v>150</v>
      </c>
      <c r="JG11" s="212">
        <v>150</v>
      </c>
      <c r="JH11" s="212">
        <v>150</v>
      </c>
      <c r="JI11" s="212">
        <v>150</v>
      </c>
      <c r="JJ11" s="212">
        <v>150</v>
      </c>
      <c r="JK11" s="212">
        <v>150</v>
      </c>
      <c r="JL11" s="212">
        <v>150</v>
      </c>
      <c r="JM11" s="212">
        <v>150</v>
      </c>
      <c r="JN11" s="212">
        <v>150</v>
      </c>
      <c r="JO11" s="484">
        <v>150</v>
      </c>
      <c r="JP11" s="484">
        <v>0</v>
      </c>
      <c r="JQ11" s="484">
        <v>150</v>
      </c>
      <c r="JR11" s="484">
        <v>150</v>
      </c>
      <c r="JS11" s="484">
        <v>150</v>
      </c>
      <c r="JT11" s="484">
        <v>120</v>
      </c>
      <c r="JU11" s="484">
        <v>150</v>
      </c>
      <c r="JV11" s="484">
        <v>150</v>
      </c>
      <c r="JW11" s="484">
        <v>150</v>
      </c>
      <c r="JX11" s="484">
        <v>150</v>
      </c>
      <c r="JY11" s="484">
        <v>150</v>
      </c>
      <c r="JZ11" s="484">
        <v>150</v>
      </c>
      <c r="KA11" s="484">
        <v>150</v>
      </c>
      <c r="KB11" s="484">
        <v>150</v>
      </c>
      <c r="KC11" s="484">
        <v>150</v>
      </c>
      <c r="KD11" s="484">
        <v>150</v>
      </c>
      <c r="KE11" s="484">
        <v>150</v>
      </c>
      <c r="KF11" s="484">
        <v>150</v>
      </c>
      <c r="KG11" s="484">
        <v>150</v>
      </c>
      <c r="KH11" s="484">
        <v>150</v>
      </c>
      <c r="KI11" s="484">
        <v>150</v>
      </c>
      <c r="KJ11" s="484">
        <v>90</v>
      </c>
      <c r="KK11" s="484">
        <v>90</v>
      </c>
      <c r="KL11" s="484">
        <v>90</v>
      </c>
      <c r="KM11" s="484">
        <v>90</v>
      </c>
      <c r="KN11" s="484">
        <v>90</v>
      </c>
      <c r="KO11" s="484">
        <v>90</v>
      </c>
      <c r="KP11" s="484">
        <v>90</v>
      </c>
      <c r="KQ11" s="484">
        <v>90</v>
      </c>
      <c r="KR11" s="484">
        <v>90</v>
      </c>
      <c r="KS11" s="484">
        <v>90</v>
      </c>
      <c r="KT11" s="484">
        <v>90</v>
      </c>
      <c r="KU11" s="484">
        <v>110</v>
      </c>
      <c r="KV11" s="484">
        <v>110</v>
      </c>
      <c r="KW11" s="484">
        <v>110</v>
      </c>
      <c r="KX11" s="484">
        <v>110</v>
      </c>
      <c r="KY11" s="484"/>
      <c r="KZ11" s="484">
        <v>110</v>
      </c>
      <c r="LA11" s="484">
        <v>110</v>
      </c>
      <c r="LB11" s="484">
        <v>110</v>
      </c>
      <c r="LC11" s="484">
        <v>110</v>
      </c>
      <c r="LD11" s="484">
        <v>110</v>
      </c>
      <c r="LE11" s="484">
        <v>110</v>
      </c>
      <c r="LF11" s="484">
        <v>110</v>
      </c>
      <c r="LG11" s="484">
        <v>110</v>
      </c>
      <c r="LH11" s="484">
        <v>110</v>
      </c>
      <c r="LI11" s="484">
        <v>110</v>
      </c>
      <c r="LJ11" s="484">
        <v>110</v>
      </c>
      <c r="LK11" s="484">
        <v>110</v>
      </c>
      <c r="LL11" s="484"/>
      <c r="LM11" s="484">
        <v>110</v>
      </c>
      <c r="LN11" s="484">
        <v>110</v>
      </c>
      <c r="LO11" s="484">
        <v>110</v>
      </c>
      <c r="LP11" s="484">
        <v>110</v>
      </c>
      <c r="LQ11" s="484">
        <v>110</v>
      </c>
      <c r="LR11" s="484">
        <v>110</v>
      </c>
      <c r="LS11" s="484">
        <v>110</v>
      </c>
      <c r="LT11" s="484">
        <v>110</v>
      </c>
      <c r="LU11" s="484">
        <v>110</v>
      </c>
      <c r="LV11" s="484">
        <v>110</v>
      </c>
      <c r="LW11" s="484">
        <v>110</v>
      </c>
      <c r="LX11" s="484">
        <v>110</v>
      </c>
      <c r="LY11" s="484">
        <v>110</v>
      </c>
      <c r="LZ11" s="484">
        <v>110</v>
      </c>
      <c r="MA11" s="484">
        <v>110</v>
      </c>
      <c r="MB11" s="484">
        <v>110</v>
      </c>
      <c r="MC11" s="484">
        <v>110</v>
      </c>
      <c r="MD11" s="484">
        <v>110</v>
      </c>
      <c r="ME11" s="484">
        <v>110</v>
      </c>
      <c r="MF11" s="484">
        <v>110</v>
      </c>
      <c r="MG11" s="484">
        <v>110</v>
      </c>
      <c r="MH11" s="484">
        <v>110</v>
      </c>
      <c r="MI11" s="484">
        <v>110</v>
      </c>
      <c r="MJ11" s="484">
        <v>110</v>
      </c>
      <c r="MK11" s="484">
        <v>110</v>
      </c>
      <c r="ML11" s="484">
        <v>110</v>
      </c>
      <c r="MM11" s="484">
        <v>110</v>
      </c>
      <c r="MN11" s="484">
        <v>110</v>
      </c>
      <c r="MO11" s="484"/>
      <c r="MP11" s="484">
        <v>110</v>
      </c>
      <c r="MQ11" s="484">
        <v>110</v>
      </c>
      <c r="MR11" s="484">
        <v>110</v>
      </c>
      <c r="MS11" s="484">
        <v>110</v>
      </c>
      <c r="MT11" s="484">
        <v>110</v>
      </c>
      <c r="MU11" s="484">
        <v>110</v>
      </c>
      <c r="MV11" s="484">
        <v>110</v>
      </c>
      <c r="MW11" s="484">
        <v>79</v>
      </c>
      <c r="MX11" s="484">
        <v>110</v>
      </c>
      <c r="MY11" s="484">
        <v>110</v>
      </c>
      <c r="MZ11" s="484">
        <v>110</v>
      </c>
      <c r="NA11" s="484">
        <v>110</v>
      </c>
      <c r="NB11" s="484">
        <v>110</v>
      </c>
      <c r="NC11" s="484">
        <v>110</v>
      </c>
      <c r="ND11" s="484">
        <v>110</v>
      </c>
      <c r="NE11" s="484">
        <v>110</v>
      </c>
      <c r="NF11" s="484">
        <v>110</v>
      </c>
      <c r="NG11" s="484">
        <v>110</v>
      </c>
      <c r="NH11" s="484">
        <v>110</v>
      </c>
      <c r="NI11" s="484">
        <v>110</v>
      </c>
      <c r="NJ11" s="484">
        <v>110</v>
      </c>
      <c r="NK11" s="484">
        <v>79</v>
      </c>
      <c r="NL11" s="484">
        <v>79</v>
      </c>
      <c r="NM11" s="484">
        <v>79</v>
      </c>
      <c r="NN11" s="484">
        <v>79</v>
      </c>
      <c r="NO11" s="484">
        <v>79</v>
      </c>
      <c r="NP11" s="484">
        <v>79</v>
      </c>
      <c r="NQ11" s="484">
        <v>79</v>
      </c>
      <c r="NR11" s="484">
        <v>79</v>
      </c>
      <c r="NS11" s="484">
        <v>79</v>
      </c>
      <c r="NT11" s="484"/>
      <c r="NU11" s="484">
        <v>79</v>
      </c>
      <c r="NV11" s="484">
        <v>79</v>
      </c>
      <c r="NW11" s="484">
        <v>79</v>
      </c>
      <c r="NX11" s="484">
        <v>79</v>
      </c>
      <c r="NY11" s="484">
        <v>79</v>
      </c>
      <c r="NZ11" s="484">
        <v>79</v>
      </c>
      <c r="OA11" s="484">
        <v>79</v>
      </c>
      <c r="OB11" s="484">
        <v>79</v>
      </c>
      <c r="OC11" s="484">
        <v>79</v>
      </c>
      <c r="OD11" s="484">
        <v>79</v>
      </c>
      <c r="OE11" s="484">
        <v>79</v>
      </c>
      <c r="OF11" s="484">
        <v>79</v>
      </c>
      <c r="OG11" s="484">
        <v>79</v>
      </c>
      <c r="OH11" s="484">
        <v>79</v>
      </c>
      <c r="OI11" s="484">
        <v>79</v>
      </c>
      <c r="OJ11" s="484">
        <v>79</v>
      </c>
      <c r="OK11" s="484">
        <v>79</v>
      </c>
      <c r="OL11" s="484">
        <v>79</v>
      </c>
      <c r="OM11" s="484">
        <v>79</v>
      </c>
      <c r="ON11" s="484">
        <v>79</v>
      </c>
      <c r="OO11" s="484">
        <v>82</v>
      </c>
      <c r="OP11" s="484">
        <v>82</v>
      </c>
      <c r="OQ11" s="484">
        <v>82</v>
      </c>
      <c r="OR11" s="484">
        <v>82</v>
      </c>
      <c r="OS11" s="484">
        <v>82</v>
      </c>
      <c r="OT11" s="484">
        <v>82</v>
      </c>
      <c r="OU11" s="484">
        <v>82</v>
      </c>
      <c r="OV11" s="484">
        <v>82</v>
      </c>
      <c r="OW11" s="484">
        <v>82</v>
      </c>
      <c r="OX11" s="484">
        <v>82</v>
      </c>
      <c r="OY11" s="484">
        <v>82</v>
      </c>
      <c r="OZ11" s="484">
        <v>82</v>
      </c>
      <c r="PA11" s="484">
        <v>82</v>
      </c>
      <c r="PB11" s="484">
        <v>82</v>
      </c>
      <c r="PC11" s="484">
        <v>82</v>
      </c>
      <c r="PD11" s="484">
        <v>82</v>
      </c>
      <c r="PE11" s="484">
        <v>82</v>
      </c>
      <c r="PF11" s="484">
        <v>82</v>
      </c>
      <c r="PG11" s="484">
        <v>82</v>
      </c>
      <c r="PH11" s="484">
        <v>70</v>
      </c>
      <c r="PI11" s="484">
        <v>70</v>
      </c>
      <c r="PJ11" s="484">
        <v>70</v>
      </c>
      <c r="PK11" s="484">
        <v>70</v>
      </c>
      <c r="PL11" s="484">
        <v>70</v>
      </c>
    </row>
    <row r="12" spans="1:428" x14ac:dyDescent="0.25">
      <c r="A12" s="866">
        <v>4</v>
      </c>
      <c r="B12" s="876" t="s">
        <v>1380</v>
      </c>
      <c r="C12" s="869" t="s">
        <v>1375</v>
      </c>
      <c r="D12" s="869" t="s">
        <v>12</v>
      </c>
      <c r="E12" s="205" t="s">
        <v>1376</v>
      </c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11">
        <v>50</v>
      </c>
      <c r="AP12" s="211">
        <v>50</v>
      </c>
      <c r="AQ12" s="211">
        <v>50</v>
      </c>
      <c r="AR12" s="211">
        <v>50</v>
      </c>
      <c r="AS12" s="211">
        <v>50</v>
      </c>
      <c r="AT12" s="211">
        <v>50</v>
      </c>
      <c r="AU12" s="211">
        <v>50</v>
      </c>
      <c r="AV12" s="211">
        <v>50</v>
      </c>
      <c r="AW12" s="211">
        <v>50</v>
      </c>
      <c r="AX12" s="211">
        <v>50</v>
      </c>
      <c r="AY12" s="211">
        <v>50</v>
      </c>
      <c r="AZ12" s="211">
        <v>50</v>
      </c>
      <c r="BA12" s="211">
        <v>50</v>
      </c>
      <c r="BB12" s="211">
        <v>50</v>
      </c>
      <c r="BC12" s="211">
        <v>50</v>
      </c>
      <c r="BD12" s="211">
        <v>50</v>
      </c>
      <c r="BE12" s="211">
        <v>50</v>
      </c>
      <c r="BF12" s="211">
        <v>50</v>
      </c>
      <c r="BG12" s="211">
        <v>50</v>
      </c>
      <c r="BH12" s="211">
        <v>50</v>
      </c>
      <c r="BI12" s="211">
        <v>50</v>
      </c>
      <c r="BJ12" s="211">
        <v>50</v>
      </c>
      <c r="BK12" s="211">
        <v>50</v>
      </c>
      <c r="BL12" s="211">
        <v>50</v>
      </c>
      <c r="BM12" s="211">
        <v>50</v>
      </c>
      <c r="BN12" s="211">
        <v>50</v>
      </c>
      <c r="BO12" s="211">
        <v>50</v>
      </c>
      <c r="BP12" s="211">
        <v>50</v>
      </c>
      <c r="BQ12" s="211">
        <v>50</v>
      </c>
      <c r="BR12" s="211">
        <v>50</v>
      </c>
      <c r="BS12" s="211">
        <v>50</v>
      </c>
      <c r="BT12" s="211">
        <v>50</v>
      </c>
      <c r="BU12" s="211">
        <v>50</v>
      </c>
      <c r="BV12" s="211">
        <v>50</v>
      </c>
      <c r="BW12" s="211">
        <v>50</v>
      </c>
      <c r="BX12" s="211">
        <v>50</v>
      </c>
      <c r="BY12" s="211">
        <v>50</v>
      </c>
      <c r="BZ12" s="211">
        <v>50</v>
      </c>
      <c r="CA12" s="211">
        <v>50</v>
      </c>
      <c r="CB12" s="211">
        <v>50</v>
      </c>
      <c r="CC12" s="211">
        <v>50</v>
      </c>
      <c r="CD12" s="211">
        <v>50</v>
      </c>
      <c r="CE12" s="211">
        <v>50</v>
      </c>
      <c r="CF12" s="211">
        <v>50</v>
      </c>
      <c r="CG12" s="211">
        <v>50</v>
      </c>
      <c r="CH12" s="211">
        <v>50</v>
      </c>
      <c r="CI12" s="211">
        <v>50</v>
      </c>
      <c r="CJ12" s="211">
        <v>50</v>
      </c>
      <c r="CK12" s="211">
        <v>50</v>
      </c>
      <c r="CL12" s="211">
        <v>50</v>
      </c>
      <c r="CM12" s="211">
        <v>50</v>
      </c>
      <c r="CN12" s="211">
        <v>50</v>
      </c>
      <c r="CO12" s="211">
        <v>50</v>
      </c>
      <c r="CP12" s="211">
        <v>50</v>
      </c>
      <c r="CQ12" s="211">
        <v>50</v>
      </c>
      <c r="CR12" s="211">
        <v>50</v>
      </c>
      <c r="CS12" s="211">
        <v>50</v>
      </c>
      <c r="CT12" s="211">
        <v>50</v>
      </c>
      <c r="CU12" s="211">
        <v>50</v>
      </c>
      <c r="CV12" s="211">
        <v>50</v>
      </c>
      <c r="CW12" s="211">
        <v>50</v>
      </c>
      <c r="CX12" s="211">
        <v>80</v>
      </c>
      <c r="CY12" s="211">
        <v>80</v>
      </c>
      <c r="CZ12" s="211">
        <v>80</v>
      </c>
      <c r="DA12" s="211">
        <v>80</v>
      </c>
      <c r="DB12" s="211">
        <v>60</v>
      </c>
      <c r="DC12" s="211">
        <v>60</v>
      </c>
      <c r="DD12" s="211">
        <v>60</v>
      </c>
      <c r="DE12" s="211">
        <v>60</v>
      </c>
      <c r="DF12" s="211">
        <v>60</v>
      </c>
      <c r="DG12" s="211">
        <v>60</v>
      </c>
      <c r="DH12" s="211">
        <v>60</v>
      </c>
      <c r="DI12" s="211">
        <v>60</v>
      </c>
      <c r="DJ12" s="211">
        <v>60</v>
      </c>
      <c r="DK12" s="211">
        <v>60</v>
      </c>
      <c r="DL12" s="211">
        <v>60</v>
      </c>
      <c r="DM12" s="211">
        <v>60</v>
      </c>
      <c r="DN12" s="211">
        <v>60</v>
      </c>
      <c r="DO12" s="211">
        <v>60</v>
      </c>
      <c r="DP12" s="211">
        <v>60</v>
      </c>
      <c r="DQ12" s="211">
        <v>60</v>
      </c>
      <c r="DR12" s="211">
        <v>60</v>
      </c>
      <c r="DS12" s="211">
        <v>60</v>
      </c>
      <c r="DT12" s="211">
        <v>60</v>
      </c>
      <c r="DU12" s="211">
        <v>60</v>
      </c>
      <c r="DV12" s="211">
        <v>60</v>
      </c>
      <c r="DW12" s="211">
        <v>60</v>
      </c>
      <c r="DX12" s="211">
        <v>60</v>
      </c>
      <c r="DY12" s="211">
        <v>60</v>
      </c>
      <c r="DZ12" s="211">
        <v>60</v>
      </c>
      <c r="EA12" s="211">
        <v>60</v>
      </c>
      <c r="EB12" s="211">
        <v>60</v>
      </c>
      <c r="EC12" s="211">
        <v>60</v>
      </c>
      <c r="ED12" s="211">
        <v>60</v>
      </c>
      <c r="EE12" s="211">
        <v>60</v>
      </c>
      <c r="EF12" s="211">
        <v>60</v>
      </c>
      <c r="EG12" s="211">
        <v>60</v>
      </c>
      <c r="EH12" s="211">
        <v>60</v>
      </c>
      <c r="EI12" s="211">
        <v>60</v>
      </c>
      <c r="EJ12" s="211">
        <v>60</v>
      </c>
      <c r="EK12" s="211">
        <v>60</v>
      </c>
      <c r="EL12" s="211">
        <v>60</v>
      </c>
      <c r="EM12" s="211">
        <v>60</v>
      </c>
      <c r="EN12" s="211">
        <v>60</v>
      </c>
      <c r="EO12" s="211">
        <v>60</v>
      </c>
      <c r="EP12" s="211">
        <v>60</v>
      </c>
      <c r="EQ12" s="211">
        <v>60</v>
      </c>
      <c r="ER12" s="211">
        <v>60</v>
      </c>
      <c r="ES12" s="211">
        <v>60</v>
      </c>
      <c r="ET12" s="211">
        <v>60</v>
      </c>
      <c r="EU12" s="211">
        <v>60</v>
      </c>
      <c r="EV12" s="211">
        <v>60</v>
      </c>
      <c r="EW12" s="211">
        <v>60</v>
      </c>
      <c r="EX12" s="211">
        <v>60</v>
      </c>
      <c r="EY12" s="211">
        <v>60</v>
      </c>
      <c r="EZ12" s="211">
        <v>60</v>
      </c>
      <c r="FA12" s="211">
        <v>60</v>
      </c>
      <c r="FB12" s="211">
        <v>60</v>
      </c>
      <c r="FC12" s="211">
        <v>60</v>
      </c>
      <c r="FD12" s="211">
        <v>60</v>
      </c>
      <c r="FE12" s="211">
        <v>60</v>
      </c>
      <c r="FF12" s="211">
        <v>60</v>
      </c>
      <c r="FG12" s="211">
        <v>60</v>
      </c>
      <c r="FH12" s="211">
        <v>60</v>
      </c>
      <c r="FI12" s="211">
        <v>60</v>
      </c>
      <c r="FJ12" s="211">
        <v>60</v>
      </c>
      <c r="FK12" s="211">
        <v>60</v>
      </c>
      <c r="FL12" s="211">
        <v>60</v>
      </c>
      <c r="FM12" s="211">
        <v>60</v>
      </c>
      <c r="FN12" s="211">
        <v>60</v>
      </c>
      <c r="FO12" s="211">
        <v>60</v>
      </c>
      <c r="FP12" s="211">
        <v>60</v>
      </c>
      <c r="FQ12" s="211">
        <v>60</v>
      </c>
      <c r="FR12" s="211">
        <v>60</v>
      </c>
      <c r="FS12" s="211">
        <v>60</v>
      </c>
      <c r="FT12" s="211">
        <v>60</v>
      </c>
      <c r="FU12" s="211">
        <v>60</v>
      </c>
      <c r="FV12" s="211">
        <v>60</v>
      </c>
      <c r="FW12" s="211">
        <v>60</v>
      </c>
      <c r="FX12" s="211">
        <v>60</v>
      </c>
      <c r="FY12" s="211">
        <v>60</v>
      </c>
      <c r="FZ12" s="211">
        <v>60</v>
      </c>
      <c r="GA12" s="211">
        <v>60</v>
      </c>
      <c r="GB12" s="211">
        <v>60</v>
      </c>
      <c r="GC12" s="211">
        <v>60</v>
      </c>
      <c r="GD12" s="211">
        <v>60</v>
      </c>
      <c r="GE12" s="211">
        <v>60</v>
      </c>
      <c r="GF12" s="211">
        <v>60</v>
      </c>
      <c r="GG12" s="211">
        <v>60</v>
      </c>
      <c r="GH12" s="211">
        <v>60</v>
      </c>
      <c r="GI12" s="211">
        <v>60</v>
      </c>
      <c r="GJ12" s="211">
        <v>60</v>
      </c>
      <c r="GK12" s="211">
        <v>60</v>
      </c>
      <c r="GL12" s="211">
        <v>60</v>
      </c>
      <c r="GM12" s="211">
        <v>60</v>
      </c>
      <c r="GN12" s="211">
        <v>60</v>
      </c>
      <c r="GO12" s="211">
        <v>60</v>
      </c>
      <c r="GP12" s="211">
        <v>60</v>
      </c>
      <c r="GQ12" s="211">
        <v>60</v>
      </c>
      <c r="GR12" s="211">
        <v>60</v>
      </c>
      <c r="GS12" s="211">
        <v>60</v>
      </c>
      <c r="GT12" s="211">
        <v>60</v>
      </c>
      <c r="GU12" s="211">
        <v>60</v>
      </c>
      <c r="GV12" s="211">
        <v>60</v>
      </c>
      <c r="GW12" s="211">
        <v>60</v>
      </c>
      <c r="GX12" s="211">
        <v>60</v>
      </c>
      <c r="GY12" s="211">
        <v>60</v>
      </c>
      <c r="GZ12" s="211">
        <v>60</v>
      </c>
      <c r="HA12" s="211">
        <v>60</v>
      </c>
      <c r="HB12" s="211">
        <v>60</v>
      </c>
      <c r="HC12" s="211">
        <v>60</v>
      </c>
      <c r="HD12" s="211">
        <v>60</v>
      </c>
      <c r="HE12" s="211">
        <v>60</v>
      </c>
      <c r="HF12" s="211">
        <v>60</v>
      </c>
      <c r="HG12" s="211">
        <v>60</v>
      </c>
      <c r="HH12" s="211">
        <v>60</v>
      </c>
      <c r="HI12" s="211">
        <v>60</v>
      </c>
      <c r="HJ12" s="211">
        <v>60</v>
      </c>
      <c r="HK12" s="211">
        <v>60</v>
      </c>
      <c r="HL12" s="211">
        <v>60</v>
      </c>
      <c r="HM12" s="211">
        <v>60</v>
      </c>
      <c r="HN12" s="211">
        <v>60</v>
      </c>
      <c r="HO12" s="211">
        <v>60</v>
      </c>
      <c r="HP12" s="211">
        <v>60</v>
      </c>
      <c r="HQ12" s="211">
        <v>60</v>
      </c>
      <c r="HR12" s="211">
        <v>60</v>
      </c>
      <c r="HS12" s="211">
        <v>60</v>
      </c>
      <c r="HT12" s="211">
        <v>60</v>
      </c>
      <c r="HU12" s="211">
        <v>60</v>
      </c>
      <c r="HV12" s="211">
        <v>60</v>
      </c>
      <c r="HW12" s="211">
        <v>60</v>
      </c>
      <c r="HX12" s="211">
        <v>60</v>
      </c>
      <c r="HY12" s="211">
        <v>60</v>
      </c>
      <c r="HZ12" s="211">
        <v>60</v>
      </c>
      <c r="IA12" s="211">
        <v>60</v>
      </c>
      <c r="IB12" s="211">
        <v>60</v>
      </c>
      <c r="IC12" s="211">
        <v>60</v>
      </c>
      <c r="ID12" s="211">
        <v>60</v>
      </c>
      <c r="IE12" s="211">
        <v>60</v>
      </c>
      <c r="IF12" s="211">
        <v>60</v>
      </c>
      <c r="IG12" s="211">
        <v>60</v>
      </c>
      <c r="IH12" s="211">
        <v>60</v>
      </c>
      <c r="II12" s="211">
        <v>60</v>
      </c>
      <c r="IJ12" s="211">
        <v>60</v>
      </c>
      <c r="IK12" s="211">
        <v>60</v>
      </c>
      <c r="IL12" s="211">
        <v>60</v>
      </c>
      <c r="IM12" s="211">
        <v>60</v>
      </c>
      <c r="IN12" s="211">
        <v>60</v>
      </c>
      <c r="IO12" s="211">
        <v>60</v>
      </c>
      <c r="IP12" s="211">
        <v>60</v>
      </c>
      <c r="IQ12" s="211">
        <v>60</v>
      </c>
      <c r="IR12" s="211">
        <v>60</v>
      </c>
      <c r="IS12" s="211">
        <v>60</v>
      </c>
      <c r="IT12" s="211">
        <v>60</v>
      </c>
      <c r="IU12" s="211">
        <v>60</v>
      </c>
      <c r="IV12" s="211">
        <v>60</v>
      </c>
      <c r="IW12" s="211">
        <v>60</v>
      </c>
      <c r="IX12" s="211">
        <v>60</v>
      </c>
      <c r="IY12" s="211">
        <v>60</v>
      </c>
      <c r="IZ12" s="211">
        <v>60</v>
      </c>
      <c r="JA12" s="211">
        <v>60</v>
      </c>
      <c r="JB12" s="211">
        <v>60</v>
      </c>
      <c r="JC12" s="211">
        <v>60</v>
      </c>
      <c r="JD12" s="211">
        <v>60</v>
      </c>
      <c r="JE12" s="211">
        <v>60</v>
      </c>
      <c r="JF12" s="211">
        <v>60</v>
      </c>
      <c r="JG12" s="211">
        <v>60</v>
      </c>
      <c r="JH12" s="211">
        <v>60</v>
      </c>
      <c r="JI12" s="211">
        <v>60</v>
      </c>
      <c r="JJ12" s="211">
        <v>60</v>
      </c>
      <c r="JK12" s="211">
        <v>60</v>
      </c>
      <c r="JL12" s="211">
        <v>60</v>
      </c>
      <c r="JM12" s="211">
        <v>60</v>
      </c>
      <c r="JN12" s="211">
        <v>60</v>
      </c>
      <c r="JO12" s="483">
        <v>60</v>
      </c>
      <c r="JP12" s="483">
        <v>60</v>
      </c>
      <c r="JQ12" s="483">
        <v>60</v>
      </c>
      <c r="JR12" s="483">
        <v>60</v>
      </c>
      <c r="JS12" s="483">
        <v>60</v>
      </c>
      <c r="JT12" s="483">
        <v>60</v>
      </c>
      <c r="JU12" s="483">
        <v>60</v>
      </c>
      <c r="JV12" s="483">
        <v>60</v>
      </c>
      <c r="JW12" s="483">
        <v>60</v>
      </c>
      <c r="JX12" s="483">
        <v>60</v>
      </c>
      <c r="JY12" s="483">
        <v>60</v>
      </c>
      <c r="JZ12" s="483">
        <v>60</v>
      </c>
      <c r="KA12" s="483">
        <v>60</v>
      </c>
      <c r="KB12" s="483">
        <v>60</v>
      </c>
      <c r="KC12" s="483">
        <v>60</v>
      </c>
      <c r="KD12" s="483">
        <v>60</v>
      </c>
      <c r="KE12" s="483">
        <v>60</v>
      </c>
      <c r="KF12" s="483">
        <v>60</v>
      </c>
      <c r="KG12" s="483">
        <v>60</v>
      </c>
      <c r="KH12" s="483">
        <v>60</v>
      </c>
      <c r="KI12" s="483">
        <v>60</v>
      </c>
      <c r="KJ12" s="483">
        <v>60</v>
      </c>
      <c r="KK12" s="483">
        <v>60</v>
      </c>
      <c r="KL12" s="483">
        <v>60</v>
      </c>
      <c r="KM12" s="483">
        <v>60</v>
      </c>
      <c r="KN12" s="483">
        <v>60</v>
      </c>
      <c r="KO12" s="483">
        <v>60</v>
      </c>
      <c r="KP12" s="483">
        <v>60</v>
      </c>
      <c r="KQ12" s="483">
        <v>60</v>
      </c>
      <c r="KR12" s="483">
        <v>60</v>
      </c>
      <c r="KS12" s="483">
        <v>60</v>
      </c>
      <c r="KT12" s="483">
        <v>60</v>
      </c>
      <c r="KU12" s="483">
        <v>60</v>
      </c>
      <c r="KV12" s="483">
        <v>60</v>
      </c>
      <c r="KW12" s="483">
        <v>60</v>
      </c>
      <c r="KX12" s="483">
        <v>60</v>
      </c>
      <c r="KY12" s="483">
        <v>60</v>
      </c>
      <c r="KZ12" s="483">
        <v>60</v>
      </c>
      <c r="LA12" s="483">
        <v>60</v>
      </c>
      <c r="LB12" s="483">
        <v>60</v>
      </c>
      <c r="LC12" s="483">
        <v>60</v>
      </c>
      <c r="LD12" s="483">
        <v>60</v>
      </c>
      <c r="LE12" s="483">
        <v>60</v>
      </c>
      <c r="LF12" s="483">
        <v>60</v>
      </c>
      <c r="LG12" s="483">
        <v>60</v>
      </c>
      <c r="LH12" s="483">
        <v>60</v>
      </c>
      <c r="LI12" s="483">
        <v>60</v>
      </c>
      <c r="LJ12" s="483">
        <v>60</v>
      </c>
      <c r="LK12" s="483">
        <v>60</v>
      </c>
      <c r="LL12" s="483">
        <v>60</v>
      </c>
      <c r="LM12" s="483">
        <v>60</v>
      </c>
      <c r="LN12" s="483">
        <v>60</v>
      </c>
      <c r="LO12" s="483">
        <v>60</v>
      </c>
      <c r="LP12" s="483">
        <v>60</v>
      </c>
      <c r="LQ12" s="483">
        <v>60</v>
      </c>
      <c r="LR12" s="483">
        <v>60</v>
      </c>
      <c r="LS12" s="483">
        <v>60</v>
      </c>
      <c r="LT12" s="483">
        <v>60</v>
      </c>
      <c r="LU12" s="483">
        <v>60</v>
      </c>
      <c r="LV12" s="483">
        <v>60</v>
      </c>
      <c r="LW12" s="483">
        <v>60</v>
      </c>
      <c r="LX12" s="483">
        <v>60</v>
      </c>
      <c r="LY12" s="483">
        <v>60</v>
      </c>
      <c r="LZ12" s="483">
        <v>60</v>
      </c>
      <c r="MA12" s="483">
        <v>60</v>
      </c>
      <c r="MB12" s="483">
        <v>60</v>
      </c>
      <c r="MC12" s="483">
        <v>60</v>
      </c>
      <c r="MD12" s="483">
        <v>60</v>
      </c>
      <c r="ME12" s="483">
        <v>60</v>
      </c>
      <c r="MF12" s="483">
        <v>60</v>
      </c>
      <c r="MG12" s="483">
        <v>60</v>
      </c>
      <c r="MH12" s="483">
        <v>60</v>
      </c>
      <c r="MI12" s="483">
        <v>60</v>
      </c>
      <c r="MJ12" s="483">
        <v>60</v>
      </c>
      <c r="MK12" s="483">
        <v>60</v>
      </c>
      <c r="ML12" s="483">
        <v>60</v>
      </c>
      <c r="MM12" s="483">
        <v>60</v>
      </c>
      <c r="MN12" s="483">
        <v>60</v>
      </c>
      <c r="MO12" s="483">
        <v>60</v>
      </c>
      <c r="MP12" s="483">
        <v>60</v>
      </c>
      <c r="MQ12" s="483">
        <v>60</v>
      </c>
      <c r="MR12" s="483">
        <v>60</v>
      </c>
      <c r="MS12" s="483">
        <v>60</v>
      </c>
      <c r="MT12" s="483">
        <v>60</v>
      </c>
      <c r="MU12" s="483">
        <v>60</v>
      </c>
      <c r="MV12" s="483">
        <v>60</v>
      </c>
      <c r="MW12" s="483">
        <v>60</v>
      </c>
      <c r="MX12" s="483">
        <v>60</v>
      </c>
      <c r="MY12" s="483">
        <v>60</v>
      </c>
      <c r="MZ12" s="483">
        <v>60</v>
      </c>
      <c r="NA12" s="483">
        <v>60</v>
      </c>
      <c r="NB12" s="483">
        <v>60</v>
      </c>
      <c r="NC12" s="483">
        <v>60</v>
      </c>
      <c r="ND12" s="483">
        <v>60</v>
      </c>
      <c r="NE12" s="483">
        <v>60</v>
      </c>
      <c r="NF12" s="483">
        <v>60</v>
      </c>
      <c r="NG12" s="483">
        <v>60</v>
      </c>
      <c r="NH12" s="483">
        <v>60</v>
      </c>
      <c r="NI12" s="483">
        <v>60</v>
      </c>
      <c r="NJ12" s="483">
        <v>60</v>
      </c>
      <c r="NK12" s="483">
        <v>60</v>
      </c>
      <c r="NL12" s="483">
        <v>60</v>
      </c>
      <c r="NM12" s="483">
        <v>60</v>
      </c>
      <c r="NN12" s="483">
        <v>60</v>
      </c>
      <c r="NO12" s="483">
        <v>60</v>
      </c>
      <c r="NP12" s="483">
        <v>60</v>
      </c>
      <c r="NQ12" s="483">
        <v>60</v>
      </c>
      <c r="NR12" s="483">
        <v>60</v>
      </c>
      <c r="NS12" s="483">
        <v>60</v>
      </c>
      <c r="NT12" s="483">
        <v>60</v>
      </c>
      <c r="NU12" s="483">
        <v>60</v>
      </c>
      <c r="NV12" s="483">
        <v>60</v>
      </c>
      <c r="NW12" s="483">
        <v>60</v>
      </c>
      <c r="NX12" s="483">
        <v>60</v>
      </c>
      <c r="NY12" s="483">
        <v>60</v>
      </c>
      <c r="NZ12" s="483">
        <v>60</v>
      </c>
      <c r="OA12" s="483">
        <v>60</v>
      </c>
      <c r="OB12" s="483">
        <v>60</v>
      </c>
      <c r="OC12" s="483">
        <v>60</v>
      </c>
      <c r="OD12" s="483">
        <v>60</v>
      </c>
      <c r="OE12" s="483">
        <v>60</v>
      </c>
      <c r="OF12" s="483">
        <v>60</v>
      </c>
      <c r="OG12" s="483">
        <v>60</v>
      </c>
      <c r="OH12" s="483">
        <v>60</v>
      </c>
      <c r="OI12" s="483">
        <v>60</v>
      </c>
      <c r="OJ12" s="483">
        <v>60</v>
      </c>
      <c r="OK12" s="483">
        <v>60</v>
      </c>
      <c r="OL12" s="483">
        <v>60</v>
      </c>
      <c r="OM12" s="483">
        <v>60</v>
      </c>
      <c r="ON12" s="483">
        <v>60</v>
      </c>
      <c r="OO12" s="483">
        <v>60</v>
      </c>
      <c r="OP12" s="483">
        <v>60</v>
      </c>
      <c r="OQ12" s="483">
        <v>60</v>
      </c>
      <c r="OR12" s="483">
        <v>60</v>
      </c>
      <c r="OS12" s="483">
        <v>60</v>
      </c>
      <c r="OT12" s="483">
        <v>60</v>
      </c>
      <c r="OU12" s="483">
        <v>60</v>
      </c>
      <c r="OV12" s="483">
        <v>60</v>
      </c>
      <c r="OW12" s="483">
        <v>60</v>
      </c>
      <c r="OX12" s="483">
        <v>60</v>
      </c>
      <c r="OY12" s="483">
        <v>60</v>
      </c>
      <c r="OZ12" s="483">
        <v>60</v>
      </c>
      <c r="PA12" s="483">
        <v>60</v>
      </c>
      <c r="PB12" s="483">
        <v>60</v>
      </c>
      <c r="PC12" s="483">
        <v>60</v>
      </c>
      <c r="PD12" s="483">
        <v>60</v>
      </c>
      <c r="PE12" s="483">
        <v>60</v>
      </c>
      <c r="PF12" s="483">
        <v>60</v>
      </c>
      <c r="PG12" s="483">
        <v>60</v>
      </c>
      <c r="PH12" s="483">
        <v>60</v>
      </c>
      <c r="PI12" s="483">
        <v>60</v>
      </c>
      <c r="PJ12" s="483">
        <v>60</v>
      </c>
      <c r="PK12" s="483">
        <v>60</v>
      </c>
      <c r="PL12" s="483">
        <v>60</v>
      </c>
    </row>
    <row r="13" spans="1:428" x14ac:dyDescent="0.25">
      <c r="A13" s="866"/>
      <c r="B13" s="876"/>
      <c r="C13" s="869"/>
      <c r="D13" s="869"/>
      <c r="E13" s="206" t="s">
        <v>1377</v>
      </c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12">
        <v>40</v>
      </c>
      <c r="AP13" s="212">
        <v>40</v>
      </c>
      <c r="AQ13" s="212">
        <v>40</v>
      </c>
      <c r="AR13" s="212">
        <v>40</v>
      </c>
      <c r="AS13" s="212">
        <v>40</v>
      </c>
      <c r="AT13" s="212">
        <v>40</v>
      </c>
      <c r="AU13" s="212">
        <v>40</v>
      </c>
      <c r="AV13" s="212">
        <v>40</v>
      </c>
      <c r="AW13" s="212">
        <v>40</v>
      </c>
      <c r="AX13" s="212">
        <v>40</v>
      </c>
      <c r="AY13" s="212">
        <v>40</v>
      </c>
      <c r="AZ13" s="212">
        <v>40</v>
      </c>
      <c r="BA13" s="212">
        <v>40</v>
      </c>
      <c r="BB13" s="212">
        <v>40</v>
      </c>
      <c r="BC13" s="212">
        <v>40</v>
      </c>
      <c r="BD13" s="212">
        <v>40</v>
      </c>
      <c r="BE13" s="212">
        <v>40</v>
      </c>
      <c r="BF13" s="212">
        <v>40</v>
      </c>
      <c r="BG13" s="212"/>
      <c r="BH13" s="212">
        <v>40</v>
      </c>
      <c r="BI13" s="212">
        <v>40</v>
      </c>
      <c r="BJ13" s="212">
        <v>40</v>
      </c>
      <c r="BK13" s="212">
        <v>40</v>
      </c>
      <c r="BL13" s="212">
        <v>40</v>
      </c>
      <c r="BM13" s="212">
        <v>40</v>
      </c>
      <c r="BN13" s="212">
        <v>15</v>
      </c>
      <c r="BO13" s="212">
        <v>40</v>
      </c>
      <c r="BP13" s="212">
        <v>40</v>
      </c>
      <c r="BQ13" s="212">
        <v>40</v>
      </c>
      <c r="BR13" s="212">
        <v>40</v>
      </c>
      <c r="BS13" s="212"/>
      <c r="BT13" s="212"/>
      <c r="BU13" s="212">
        <v>0</v>
      </c>
      <c r="BV13" s="212">
        <v>40</v>
      </c>
      <c r="BW13" s="212">
        <v>40</v>
      </c>
      <c r="BX13" s="212">
        <v>20</v>
      </c>
      <c r="BY13" s="212">
        <v>20</v>
      </c>
      <c r="BZ13" s="212">
        <v>0</v>
      </c>
      <c r="CA13" s="212">
        <v>20</v>
      </c>
      <c r="CB13" s="212">
        <v>0</v>
      </c>
      <c r="CC13" s="212">
        <v>20</v>
      </c>
      <c r="CD13" s="212">
        <v>20</v>
      </c>
      <c r="CE13" s="212">
        <v>20</v>
      </c>
      <c r="CF13" s="212">
        <v>40</v>
      </c>
      <c r="CG13" s="212">
        <v>40</v>
      </c>
      <c r="CH13" s="212">
        <v>40</v>
      </c>
      <c r="CI13" s="212">
        <v>0</v>
      </c>
      <c r="CJ13" s="212">
        <v>40</v>
      </c>
      <c r="CK13" s="212">
        <v>40</v>
      </c>
      <c r="CL13" s="212">
        <v>40</v>
      </c>
      <c r="CM13" s="212">
        <v>40</v>
      </c>
      <c r="CN13" s="212">
        <v>40</v>
      </c>
      <c r="CO13" s="212">
        <v>40</v>
      </c>
      <c r="CP13" s="212">
        <v>40</v>
      </c>
      <c r="CQ13" s="212">
        <v>40</v>
      </c>
      <c r="CR13" s="212">
        <v>40</v>
      </c>
      <c r="CS13" s="212">
        <v>40</v>
      </c>
      <c r="CT13" s="212">
        <v>40</v>
      </c>
      <c r="CU13" s="212">
        <v>40</v>
      </c>
      <c r="CV13" s="212">
        <v>40</v>
      </c>
      <c r="CW13" s="212">
        <v>0</v>
      </c>
      <c r="CX13" s="212">
        <v>40</v>
      </c>
      <c r="CY13" s="212">
        <v>40</v>
      </c>
      <c r="CZ13" s="212">
        <v>40</v>
      </c>
      <c r="DA13" s="212">
        <v>40</v>
      </c>
      <c r="DB13" s="212">
        <v>40</v>
      </c>
      <c r="DC13" s="212">
        <v>40</v>
      </c>
      <c r="DD13" s="212">
        <v>40</v>
      </c>
      <c r="DE13" s="212">
        <v>40</v>
      </c>
      <c r="DF13" s="212">
        <v>40</v>
      </c>
      <c r="DG13" s="212">
        <v>40</v>
      </c>
      <c r="DH13" s="212">
        <v>40</v>
      </c>
      <c r="DI13" s="212">
        <v>40</v>
      </c>
      <c r="DJ13" s="212">
        <v>40</v>
      </c>
      <c r="DK13" s="212">
        <v>0</v>
      </c>
      <c r="DL13" s="212">
        <v>40</v>
      </c>
      <c r="DM13" s="212">
        <v>40</v>
      </c>
      <c r="DN13" s="212">
        <v>40</v>
      </c>
      <c r="DO13" s="212">
        <v>40</v>
      </c>
      <c r="DP13" s="212">
        <v>40</v>
      </c>
      <c r="DQ13" s="212">
        <v>40</v>
      </c>
      <c r="DR13" s="212">
        <v>40</v>
      </c>
      <c r="DS13" s="212">
        <v>40</v>
      </c>
      <c r="DT13" s="212">
        <v>40</v>
      </c>
      <c r="DU13" s="212">
        <v>40</v>
      </c>
      <c r="DV13" s="212">
        <v>0</v>
      </c>
      <c r="DW13" s="212">
        <v>40</v>
      </c>
      <c r="DX13" s="212">
        <v>40</v>
      </c>
      <c r="DY13" s="212">
        <v>0</v>
      </c>
      <c r="DZ13" s="212">
        <v>40</v>
      </c>
      <c r="EA13" s="212">
        <v>40</v>
      </c>
      <c r="EB13" s="212">
        <v>40</v>
      </c>
      <c r="EC13" s="212">
        <v>40</v>
      </c>
      <c r="ED13" s="212">
        <v>40</v>
      </c>
      <c r="EE13" s="212">
        <v>0</v>
      </c>
      <c r="EF13" s="212">
        <v>0</v>
      </c>
      <c r="EG13" s="212">
        <v>2</v>
      </c>
      <c r="EH13" s="212">
        <v>2</v>
      </c>
      <c r="EI13" s="212">
        <v>2</v>
      </c>
      <c r="EJ13" s="212">
        <v>2</v>
      </c>
      <c r="EK13" s="212">
        <v>40</v>
      </c>
      <c r="EL13" s="212">
        <v>40</v>
      </c>
      <c r="EM13" s="212">
        <v>40</v>
      </c>
      <c r="EN13" s="212">
        <v>40</v>
      </c>
      <c r="EO13" s="212">
        <v>40</v>
      </c>
      <c r="EP13" s="212">
        <v>40</v>
      </c>
      <c r="EQ13" s="212">
        <v>40</v>
      </c>
      <c r="ER13" s="212">
        <v>40</v>
      </c>
      <c r="ES13" s="212">
        <v>40</v>
      </c>
      <c r="ET13" s="212">
        <v>10</v>
      </c>
      <c r="EU13" s="212">
        <v>40</v>
      </c>
      <c r="EV13" s="212">
        <v>40</v>
      </c>
      <c r="EW13" s="212">
        <v>40</v>
      </c>
      <c r="EX13" s="212">
        <v>40</v>
      </c>
      <c r="EY13" s="212">
        <v>40</v>
      </c>
      <c r="EZ13" s="212">
        <v>40</v>
      </c>
      <c r="FA13" s="212">
        <v>0</v>
      </c>
      <c r="FB13" s="212">
        <v>40</v>
      </c>
      <c r="FC13" s="212">
        <v>40</v>
      </c>
      <c r="FD13" s="212">
        <v>40</v>
      </c>
      <c r="FE13" s="212">
        <v>40</v>
      </c>
      <c r="FF13" s="212">
        <v>40</v>
      </c>
      <c r="FG13" s="212">
        <v>40</v>
      </c>
      <c r="FH13" s="212">
        <v>40</v>
      </c>
      <c r="FI13" s="212">
        <v>40</v>
      </c>
      <c r="FJ13" s="212">
        <v>40</v>
      </c>
      <c r="FK13" s="212">
        <v>40</v>
      </c>
      <c r="FL13" s="212">
        <v>40</v>
      </c>
      <c r="FM13" s="212">
        <v>40</v>
      </c>
      <c r="FN13" s="212">
        <v>40</v>
      </c>
      <c r="FO13" s="212">
        <v>40</v>
      </c>
      <c r="FP13" s="212">
        <v>40</v>
      </c>
      <c r="FQ13" s="212">
        <v>40</v>
      </c>
      <c r="FR13" s="212">
        <v>40</v>
      </c>
      <c r="FS13" s="212">
        <v>40</v>
      </c>
      <c r="FT13" s="212">
        <v>40</v>
      </c>
      <c r="FU13" s="212">
        <v>40</v>
      </c>
      <c r="FV13" s="212">
        <v>0</v>
      </c>
      <c r="FW13" s="212">
        <v>40</v>
      </c>
      <c r="FX13" s="212">
        <v>40</v>
      </c>
      <c r="FY13" s="212">
        <v>40</v>
      </c>
      <c r="FZ13" s="212">
        <v>40</v>
      </c>
      <c r="GA13" s="212">
        <v>40</v>
      </c>
      <c r="GB13" s="212">
        <v>40</v>
      </c>
      <c r="GC13" s="212">
        <v>0</v>
      </c>
      <c r="GD13" s="212">
        <v>40</v>
      </c>
      <c r="GE13" s="212">
        <v>40</v>
      </c>
      <c r="GF13" s="212">
        <v>40</v>
      </c>
      <c r="GG13" s="212">
        <v>40</v>
      </c>
      <c r="GH13" s="212">
        <v>40</v>
      </c>
      <c r="GI13" s="212">
        <v>40</v>
      </c>
      <c r="GJ13" s="212">
        <v>40</v>
      </c>
      <c r="GK13" s="212">
        <v>40</v>
      </c>
      <c r="GL13" s="212">
        <v>40</v>
      </c>
      <c r="GM13" s="212">
        <v>40</v>
      </c>
      <c r="GN13" s="212">
        <v>40</v>
      </c>
      <c r="GO13" s="212">
        <v>40</v>
      </c>
      <c r="GP13" s="212">
        <v>40</v>
      </c>
      <c r="GQ13" s="212">
        <v>40</v>
      </c>
      <c r="GR13" s="212">
        <v>40</v>
      </c>
      <c r="GS13" s="212">
        <v>40</v>
      </c>
      <c r="GT13" s="212">
        <v>40</v>
      </c>
      <c r="GU13" s="212">
        <v>40</v>
      </c>
      <c r="GV13" s="212">
        <v>40</v>
      </c>
      <c r="GW13" s="212">
        <v>40</v>
      </c>
      <c r="GX13" s="212">
        <v>20</v>
      </c>
      <c r="GY13" s="212">
        <v>20</v>
      </c>
      <c r="GZ13" s="212">
        <v>10</v>
      </c>
      <c r="HA13" s="212">
        <v>10</v>
      </c>
      <c r="HB13" s="212">
        <v>10</v>
      </c>
      <c r="HC13" s="212">
        <v>10</v>
      </c>
      <c r="HD13" s="212">
        <v>10</v>
      </c>
      <c r="HE13" s="212">
        <v>0</v>
      </c>
      <c r="HF13" s="212">
        <v>10</v>
      </c>
      <c r="HG13" s="212">
        <v>10</v>
      </c>
      <c r="HH13" s="212">
        <v>10</v>
      </c>
      <c r="HI13" s="212">
        <v>10</v>
      </c>
      <c r="HJ13" s="212">
        <v>40</v>
      </c>
      <c r="HK13" s="212">
        <v>40</v>
      </c>
      <c r="HL13" s="212">
        <v>0</v>
      </c>
      <c r="HM13" s="212">
        <v>40</v>
      </c>
      <c r="HN13" s="212">
        <v>40</v>
      </c>
      <c r="HO13" s="212">
        <v>40</v>
      </c>
      <c r="HP13" s="212">
        <v>40</v>
      </c>
      <c r="HQ13" s="212">
        <v>40</v>
      </c>
      <c r="HR13" s="212">
        <v>40</v>
      </c>
      <c r="HS13" s="212">
        <v>0</v>
      </c>
      <c r="HT13" s="212">
        <v>40</v>
      </c>
      <c r="HU13" s="212">
        <v>40</v>
      </c>
      <c r="HV13" s="212">
        <v>40</v>
      </c>
      <c r="HW13" s="212">
        <v>40</v>
      </c>
      <c r="HX13" s="212">
        <v>40</v>
      </c>
      <c r="HY13" s="212">
        <v>40</v>
      </c>
      <c r="HZ13" s="212">
        <v>0</v>
      </c>
      <c r="IA13" s="212">
        <v>40</v>
      </c>
      <c r="IB13" s="212">
        <v>40</v>
      </c>
      <c r="IC13" s="212">
        <v>40</v>
      </c>
      <c r="ID13" s="212">
        <v>40</v>
      </c>
      <c r="IE13" s="212">
        <v>40</v>
      </c>
      <c r="IF13" s="212">
        <v>40</v>
      </c>
      <c r="IG13" s="212">
        <v>24</v>
      </c>
      <c r="IH13" s="212">
        <v>40</v>
      </c>
      <c r="II13" s="212">
        <v>40</v>
      </c>
      <c r="IJ13" s="212">
        <v>40</v>
      </c>
      <c r="IK13" s="212">
        <v>40</v>
      </c>
      <c r="IL13" s="212">
        <v>40</v>
      </c>
      <c r="IM13" s="212">
        <v>40</v>
      </c>
      <c r="IN13" s="212">
        <v>40</v>
      </c>
      <c r="IO13" s="212">
        <v>24</v>
      </c>
      <c r="IP13" s="212">
        <v>24</v>
      </c>
      <c r="IQ13" s="212">
        <v>24</v>
      </c>
      <c r="IR13" s="212">
        <v>24</v>
      </c>
      <c r="IS13" s="212">
        <v>24</v>
      </c>
      <c r="IT13" s="212">
        <v>24</v>
      </c>
      <c r="IU13" s="212">
        <v>0</v>
      </c>
      <c r="IV13" s="212">
        <v>0</v>
      </c>
      <c r="IW13" s="212">
        <v>0</v>
      </c>
      <c r="IX13" s="212">
        <v>24</v>
      </c>
      <c r="IY13" s="212">
        <v>24</v>
      </c>
      <c r="IZ13" s="212">
        <v>24</v>
      </c>
      <c r="JA13" s="212">
        <v>24</v>
      </c>
      <c r="JB13" s="212">
        <v>24</v>
      </c>
      <c r="JC13" s="212">
        <v>24</v>
      </c>
      <c r="JD13" s="212">
        <v>24</v>
      </c>
      <c r="JE13" s="212">
        <v>24</v>
      </c>
      <c r="JF13" s="212">
        <v>24</v>
      </c>
      <c r="JG13" s="212">
        <v>24</v>
      </c>
      <c r="JH13" s="212">
        <v>24</v>
      </c>
      <c r="JI13" s="212">
        <v>24</v>
      </c>
      <c r="JJ13" s="212">
        <v>24</v>
      </c>
      <c r="JK13" s="212">
        <v>24</v>
      </c>
      <c r="JL13" s="212">
        <v>24</v>
      </c>
      <c r="JM13" s="212">
        <v>24</v>
      </c>
      <c r="JN13" s="212">
        <v>24</v>
      </c>
      <c r="JO13" s="484">
        <v>24</v>
      </c>
      <c r="JP13" s="484">
        <v>0</v>
      </c>
      <c r="JQ13" s="484">
        <v>24</v>
      </c>
      <c r="JR13" s="484">
        <v>24</v>
      </c>
      <c r="JS13" s="484">
        <v>24</v>
      </c>
      <c r="JT13" s="484">
        <v>24</v>
      </c>
      <c r="JU13" s="484">
        <v>24</v>
      </c>
      <c r="JV13" s="484">
        <v>24</v>
      </c>
      <c r="JW13" s="484">
        <v>24</v>
      </c>
      <c r="JX13" s="484">
        <v>24</v>
      </c>
      <c r="JY13" s="484">
        <v>24</v>
      </c>
      <c r="JZ13" s="484">
        <v>24</v>
      </c>
      <c r="KA13" s="484">
        <v>24</v>
      </c>
      <c r="KB13" s="484">
        <v>24</v>
      </c>
      <c r="KC13" s="484">
        <v>24</v>
      </c>
      <c r="KD13" s="484">
        <v>24</v>
      </c>
      <c r="KE13" s="484">
        <v>24</v>
      </c>
      <c r="KF13" s="484">
        <v>24</v>
      </c>
      <c r="KG13" s="484">
        <v>24</v>
      </c>
      <c r="KH13" s="484">
        <v>24</v>
      </c>
      <c r="KI13" s="484">
        <v>24</v>
      </c>
      <c r="KJ13" s="484">
        <v>25</v>
      </c>
      <c r="KK13" s="484">
        <v>25</v>
      </c>
      <c r="KL13" s="484">
        <v>25</v>
      </c>
      <c r="KM13" s="484">
        <v>25</v>
      </c>
      <c r="KN13" s="484">
        <v>25</v>
      </c>
      <c r="KO13" s="484">
        <v>25</v>
      </c>
      <c r="KP13" s="484">
        <v>24</v>
      </c>
      <c r="KQ13" s="484">
        <v>24</v>
      </c>
      <c r="KR13" s="484">
        <v>24</v>
      </c>
      <c r="KS13" s="484">
        <v>24</v>
      </c>
      <c r="KT13" s="484">
        <v>24</v>
      </c>
      <c r="KU13" s="484">
        <v>35</v>
      </c>
      <c r="KV13" s="484">
        <v>35</v>
      </c>
      <c r="KW13" s="484">
        <v>35</v>
      </c>
      <c r="KX13" s="484">
        <v>35</v>
      </c>
      <c r="KY13" s="484"/>
      <c r="KZ13" s="484">
        <v>35</v>
      </c>
      <c r="LA13" s="484">
        <v>35</v>
      </c>
      <c r="LB13" s="484">
        <v>35</v>
      </c>
      <c r="LC13" s="484">
        <v>35</v>
      </c>
      <c r="LD13" s="484">
        <v>35</v>
      </c>
      <c r="LE13" s="484">
        <v>35</v>
      </c>
      <c r="LF13" s="484">
        <v>35</v>
      </c>
      <c r="LG13" s="484">
        <v>35</v>
      </c>
      <c r="LH13" s="484">
        <v>35</v>
      </c>
      <c r="LI13" s="484">
        <v>35</v>
      </c>
      <c r="LJ13" s="484">
        <v>35</v>
      </c>
      <c r="LK13" s="484">
        <v>35</v>
      </c>
      <c r="LL13" s="484"/>
      <c r="LM13" s="484">
        <v>35</v>
      </c>
      <c r="LN13" s="484">
        <v>35</v>
      </c>
      <c r="LO13" s="484">
        <v>35</v>
      </c>
      <c r="LP13" s="484">
        <v>35</v>
      </c>
      <c r="LQ13" s="484">
        <v>35</v>
      </c>
      <c r="LR13" s="484">
        <v>35</v>
      </c>
      <c r="LS13" s="484">
        <v>35</v>
      </c>
      <c r="LT13" s="484">
        <v>35</v>
      </c>
      <c r="LU13" s="484">
        <v>35</v>
      </c>
      <c r="LV13" s="484">
        <v>35</v>
      </c>
      <c r="LW13" s="484">
        <v>35</v>
      </c>
      <c r="LX13" s="484">
        <v>35</v>
      </c>
      <c r="LY13" s="484">
        <v>35</v>
      </c>
      <c r="LZ13" s="484">
        <v>35</v>
      </c>
      <c r="MA13" s="484">
        <v>35</v>
      </c>
      <c r="MB13" s="484">
        <v>35</v>
      </c>
      <c r="MC13" s="484">
        <v>35</v>
      </c>
      <c r="MD13" s="484">
        <v>35</v>
      </c>
      <c r="ME13" s="484">
        <v>35</v>
      </c>
      <c r="MF13" s="484">
        <v>35</v>
      </c>
      <c r="MG13" s="484">
        <v>35</v>
      </c>
      <c r="MH13" s="484">
        <v>35</v>
      </c>
      <c r="MI13" s="484">
        <v>35</v>
      </c>
      <c r="MJ13" s="484">
        <v>35</v>
      </c>
      <c r="MK13" s="484">
        <v>35</v>
      </c>
      <c r="ML13" s="484">
        <v>35</v>
      </c>
      <c r="MM13" s="484">
        <v>35</v>
      </c>
      <c r="MN13" s="484">
        <v>35</v>
      </c>
      <c r="MO13" s="484">
        <v>35</v>
      </c>
      <c r="MP13" s="484">
        <v>35</v>
      </c>
      <c r="MQ13" s="484">
        <v>35</v>
      </c>
      <c r="MR13" s="484">
        <v>35</v>
      </c>
      <c r="MS13" s="484">
        <v>35</v>
      </c>
      <c r="MT13" s="484">
        <v>35</v>
      </c>
      <c r="MU13" s="484">
        <v>35</v>
      </c>
      <c r="MV13" s="484"/>
      <c r="MW13" s="484">
        <v>35</v>
      </c>
      <c r="MX13" s="484">
        <v>35</v>
      </c>
      <c r="MY13" s="484">
        <v>35</v>
      </c>
      <c r="MZ13" s="484">
        <v>35</v>
      </c>
      <c r="NA13" s="484">
        <v>35</v>
      </c>
      <c r="NB13" s="484">
        <v>35</v>
      </c>
      <c r="NC13" s="484">
        <v>35</v>
      </c>
      <c r="ND13" s="484">
        <v>35</v>
      </c>
      <c r="NE13" s="484">
        <v>35</v>
      </c>
      <c r="NF13" s="484">
        <v>35</v>
      </c>
      <c r="NG13" s="484">
        <v>35</v>
      </c>
      <c r="NH13" s="484">
        <v>35</v>
      </c>
      <c r="NI13" s="484">
        <v>35</v>
      </c>
      <c r="NJ13" s="484">
        <v>35</v>
      </c>
      <c r="NK13" s="484">
        <v>20</v>
      </c>
      <c r="NL13" s="484">
        <v>20</v>
      </c>
      <c r="NM13" s="484">
        <v>20</v>
      </c>
      <c r="NN13" s="484">
        <v>20</v>
      </c>
      <c r="NO13" s="484">
        <v>20</v>
      </c>
      <c r="NP13" s="484">
        <v>20</v>
      </c>
      <c r="NQ13" s="484"/>
      <c r="NR13" s="484">
        <v>20</v>
      </c>
      <c r="NS13" s="484">
        <v>20</v>
      </c>
      <c r="NT13" s="484"/>
      <c r="NU13" s="484">
        <v>20</v>
      </c>
      <c r="NV13" s="484">
        <v>20</v>
      </c>
      <c r="NW13" s="484">
        <v>20</v>
      </c>
      <c r="NX13" s="484">
        <v>20</v>
      </c>
      <c r="NY13" s="484">
        <v>20</v>
      </c>
      <c r="NZ13" s="484">
        <v>20</v>
      </c>
      <c r="OA13" s="484">
        <v>20</v>
      </c>
      <c r="OB13" s="484">
        <v>20</v>
      </c>
      <c r="OC13" s="484">
        <v>20</v>
      </c>
      <c r="OD13" s="484">
        <v>20</v>
      </c>
      <c r="OE13" s="484">
        <v>20</v>
      </c>
      <c r="OF13" s="484">
        <v>20</v>
      </c>
      <c r="OG13" s="484">
        <v>20</v>
      </c>
      <c r="OH13" s="484">
        <v>20</v>
      </c>
      <c r="OI13" s="484">
        <v>20</v>
      </c>
      <c r="OJ13" s="484">
        <v>20</v>
      </c>
      <c r="OK13" s="484">
        <v>20</v>
      </c>
      <c r="OL13" s="484">
        <v>20</v>
      </c>
      <c r="OM13" s="484">
        <v>20</v>
      </c>
      <c r="ON13" s="484">
        <v>24</v>
      </c>
      <c r="OO13" s="484">
        <v>24</v>
      </c>
      <c r="OP13" s="484">
        <v>24</v>
      </c>
      <c r="OQ13" s="484">
        <v>24</v>
      </c>
      <c r="OR13" s="484">
        <v>24</v>
      </c>
      <c r="OS13" s="484">
        <v>24</v>
      </c>
      <c r="OT13" s="484">
        <v>24</v>
      </c>
      <c r="OU13" s="484">
        <v>24</v>
      </c>
      <c r="OV13" s="484">
        <v>24</v>
      </c>
      <c r="OW13" s="484">
        <v>24</v>
      </c>
      <c r="OX13" s="484">
        <v>24</v>
      </c>
      <c r="OY13" s="484">
        <v>24</v>
      </c>
      <c r="OZ13" s="484">
        <v>24</v>
      </c>
      <c r="PA13" s="484">
        <v>24</v>
      </c>
      <c r="PB13" s="484">
        <v>24</v>
      </c>
      <c r="PC13" s="484">
        <v>24</v>
      </c>
      <c r="PD13" s="484">
        <v>24</v>
      </c>
      <c r="PE13" s="484">
        <v>24</v>
      </c>
      <c r="PF13" s="484">
        <v>24</v>
      </c>
      <c r="PG13" s="484">
        <v>24</v>
      </c>
      <c r="PH13" s="484">
        <v>24</v>
      </c>
      <c r="PI13" s="484">
        <v>24</v>
      </c>
      <c r="PJ13" s="484">
        <v>24</v>
      </c>
      <c r="PK13" s="484">
        <v>24</v>
      </c>
      <c r="PL13" s="484">
        <v>24</v>
      </c>
    </row>
    <row r="14" spans="1:428" x14ac:dyDescent="0.25">
      <c r="A14" s="866">
        <v>5</v>
      </c>
      <c r="B14" s="876" t="s">
        <v>1381</v>
      </c>
      <c r="C14" s="869" t="s">
        <v>1375</v>
      </c>
      <c r="D14" s="869" t="s">
        <v>12</v>
      </c>
      <c r="E14" s="205" t="s">
        <v>1376</v>
      </c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1"/>
      <c r="BU14" s="211"/>
      <c r="BV14" s="211"/>
      <c r="BW14" s="211"/>
      <c r="BX14" s="211"/>
      <c r="BY14" s="211"/>
      <c r="BZ14" s="211"/>
      <c r="CA14" s="211"/>
      <c r="CB14" s="211"/>
      <c r="CC14" s="211"/>
      <c r="CD14" s="211"/>
      <c r="CE14" s="211"/>
      <c r="CF14" s="211"/>
      <c r="CG14" s="211"/>
      <c r="CH14" s="211"/>
      <c r="CI14" s="211"/>
      <c r="CJ14" s="211"/>
      <c r="CK14" s="211"/>
      <c r="CL14" s="211"/>
      <c r="CM14" s="211"/>
      <c r="CN14" s="211"/>
      <c r="CO14" s="211"/>
      <c r="CP14" s="211"/>
      <c r="CQ14" s="211"/>
      <c r="CR14" s="211"/>
      <c r="CS14" s="211"/>
      <c r="CT14" s="211"/>
      <c r="CU14" s="211"/>
      <c r="CV14" s="211"/>
      <c r="CW14" s="211"/>
      <c r="CX14" s="211"/>
      <c r="CY14" s="211"/>
      <c r="CZ14" s="211"/>
      <c r="DA14" s="211"/>
      <c r="DB14" s="211"/>
      <c r="DC14" s="211"/>
      <c r="DD14" s="211"/>
      <c r="DE14" s="211"/>
      <c r="DF14" s="211"/>
      <c r="DG14" s="211"/>
      <c r="DH14" s="211"/>
      <c r="DI14" s="211"/>
      <c r="DJ14" s="211"/>
      <c r="DK14" s="211"/>
      <c r="DL14" s="211"/>
      <c r="DM14" s="211"/>
      <c r="DN14" s="211"/>
      <c r="DO14" s="211"/>
      <c r="DP14" s="211"/>
      <c r="DQ14" s="211"/>
      <c r="DR14" s="211"/>
      <c r="DS14" s="211"/>
      <c r="DT14" s="211"/>
      <c r="DU14" s="211"/>
      <c r="DV14" s="211"/>
      <c r="DW14" s="211"/>
      <c r="DX14" s="211"/>
      <c r="DY14" s="211"/>
      <c r="DZ14" s="211"/>
      <c r="EA14" s="211"/>
      <c r="EB14" s="211"/>
      <c r="EC14" s="211"/>
      <c r="ED14" s="211"/>
      <c r="EE14" s="211">
        <v>30</v>
      </c>
      <c r="EF14" s="211">
        <v>30</v>
      </c>
      <c r="EG14" s="211">
        <v>30</v>
      </c>
      <c r="EH14" s="211">
        <v>30</v>
      </c>
      <c r="EI14" s="211">
        <v>30</v>
      </c>
      <c r="EJ14" s="211">
        <v>30</v>
      </c>
      <c r="EK14" s="211">
        <v>30</v>
      </c>
      <c r="EL14" s="211">
        <v>30</v>
      </c>
      <c r="EM14" s="211">
        <v>30</v>
      </c>
      <c r="EN14" s="211">
        <v>30</v>
      </c>
      <c r="EO14" s="211">
        <v>30</v>
      </c>
      <c r="EP14" s="211">
        <v>30</v>
      </c>
      <c r="EQ14" s="211">
        <v>0</v>
      </c>
      <c r="ER14" s="211">
        <v>0</v>
      </c>
      <c r="ES14" s="211">
        <v>0</v>
      </c>
      <c r="ET14" s="211">
        <v>0</v>
      </c>
      <c r="EU14" s="211">
        <v>0</v>
      </c>
      <c r="EV14" s="211">
        <v>0</v>
      </c>
      <c r="EW14" s="211">
        <v>0</v>
      </c>
      <c r="EX14" s="211">
        <v>0</v>
      </c>
      <c r="EY14" s="211">
        <v>0</v>
      </c>
      <c r="EZ14" s="211">
        <v>0</v>
      </c>
      <c r="FA14" s="211">
        <v>0</v>
      </c>
      <c r="FB14" s="211">
        <v>0</v>
      </c>
      <c r="FC14" s="211">
        <v>0</v>
      </c>
      <c r="FD14" s="211">
        <v>0</v>
      </c>
      <c r="FE14" s="211">
        <v>0</v>
      </c>
      <c r="FF14" s="211">
        <v>0</v>
      </c>
      <c r="FG14" s="211">
        <v>0</v>
      </c>
      <c r="FH14" s="211">
        <v>0</v>
      </c>
      <c r="FI14" s="211">
        <v>0</v>
      </c>
      <c r="FJ14" s="211">
        <v>0</v>
      </c>
      <c r="FK14" s="211">
        <v>0</v>
      </c>
      <c r="FL14" s="211">
        <v>0</v>
      </c>
      <c r="FM14" s="211">
        <v>0</v>
      </c>
      <c r="FN14" s="211">
        <v>0</v>
      </c>
      <c r="FO14" s="211">
        <v>0</v>
      </c>
      <c r="FP14" s="211">
        <v>0</v>
      </c>
      <c r="FQ14" s="211">
        <v>0</v>
      </c>
      <c r="FR14" s="211">
        <v>0</v>
      </c>
      <c r="FS14" s="211">
        <v>0</v>
      </c>
      <c r="FT14" s="211">
        <v>0</v>
      </c>
      <c r="FU14" s="211">
        <v>0</v>
      </c>
      <c r="FV14" s="211">
        <v>0</v>
      </c>
      <c r="FW14" s="211">
        <v>0</v>
      </c>
      <c r="FX14" s="211">
        <v>0</v>
      </c>
      <c r="FY14" s="211">
        <v>0</v>
      </c>
      <c r="FZ14" s="211">
        <v>0</v>
      </c>
      <c r="GA14" s="211">
        <v>0</v>
      </c>
      <c r="GB14" s="211">
        <v>0</v>
      </c>
      <c r="GC14" s="211">
        <v>0</v>
      </c>
      <c r="GD14" s="211">
        <v>0</v>
      </c>
      <c r="GE14" s="211">
        <v>0</v>
      </c>
      <c r="GF14" s="211">
        <v>0</v>
      </c>
      <c r="GG14" s="211">
        <v>0</v>
      </c>
      <c r="GH14" s="211">
        <v>0</v>
      </c>
      <c r="GI14" s="211">
        <v>0</v>
      </c>
      <c r="GJ14" s="211">
        <v>0</v>
      </c>
      <c r="GK14" s="211">
        <v>0</v>
      </c>
      <c r="GL14" s="211">
        <v>0</v>
      </c>
      <c r="GM14" s="211">
        <v>0</v>
      </c>
      <c r="GN14" s="211">
        <v>0</v>
      </c>
      <c r="GO14" s="211">
        <v>0</v>
      </c>
      <c r="GP14" s="211">
        <v>0</v>
      </c>
      <c r="GQ14" s="211">
        <v>0</v>
      </c>
      <c r="GR14" s="211">
        <v>0</v>
      </c>
      <c r="GS14" s="211">
        <v>0</v>
      </c>
      <c r="GT14" s="211">
        <v>0</v>
      </c>
      <c r="GU14" s="211">
        <v>0</v>
      </c>
      <c r="GV14" s="211">
        <v>0</v>
      </c>
      <c r="GW14" s="211">
        <v>0</v>
      </c>
      <c r="GX14" s="211">
        <v>0</v>
      </c>
      <c r="GY14" s="211">
        <v>0</v>
      </c>
      <c r="GZ14" s="211">
        <v>0</v>
      </c>
      <c r="HA14" s="211">
        <v>0</v>
      </c>
      <c r="HB14" s="211">
        <v>0</v>
      </c>
      <c r="HC14" s="211">
        <v>0</v>
      </c>
      <c r="HD14" s="211">
        <v>0</v>
      </c>
      <c r="HE14" s="211">
        <v>0</v>
      </c>
      <c r="HF14" s="211">
        <v>0</v>
      </c>
      <c r="HG14" s="211">
        <v>0</v>
      </c>
      <c r="HH14" s="211">
        <v>0</v>
      </c>
      <c r="HI14" s="211">
        <v>0</v>
      </c>
      <c r="HJ14" s="211">
        <v>0</v>
      </c>
      <c r="HK14" s="211">
        <v>0</v>
      </c>
      <c r="HL14" s="211">
        <v>0</v>
      </c>
      <c r="HM14" s="211">
        <v>0</v>
      </c>
      <c r="HN14" s="211">
        <v>0</v>
      </c>
      <c r="HO14" s="211">
        <v>0</v>
      </c>
      <c r="HP14" s="211">
        <v>0</v>
      </c>
      <c r="HQ14" s="211">
        <v>0</v>
      </c>
      <c r="HR14" s="211">
        <v>0</v>
      </c>
      <c r="HS14" s="211">
        <v>0</v>
      </c>
      <c r="HT14" s="211">
        <v>0</v>
      </c>
      <c r="HU14" s="211">
        <v>0</v>
      </c>
      <c r="HV14" s="211">
        <v>0</v>
      </c>
      <c r="HW14" s="211">
        <v>0</v>
      </c>
      <c r="HX14" s="211">
        <v>0</v>
      </c>
      <c r="HY14" s="211">
        <v>0</v>
      </c>
      <c r="HZ14" s="211">
        <v>0</v>
      </c>
      <c r="IA14" s="211">
        <v>0</v>
      </c>
      <c r="IB14" s="211">
        <v>0</v>
      </c>
      <c r="IC14" s="211">
        <v>0</v>
      </c>
      <c r="ID14" s="211">
        <v>0</v>
      </c>
      <c r="IE14" s="211">
        <v>0</v>
      </c>
      <c r="IF14" s="211">
        <v>0</v>
      </c>
      <c r="IG14" s="211">
        <v>0</v>
      </c>
      <c r="IH14" s="211">
        <v>0</v>
      </c>
      <c r="II14" s="211">
        <v>0</v>
      </c>
      <c r="IJ14" s="211">
        <v>0</v>
      </c>
      <c r="IK14" s="211">
        <v>0</v>
      </c>
      <c r="IL14" s="211">
        <v>0</v>
      </c>
      <c r="IM14" s="211">
        <v>0</v>
      </c>
      <c r="IN14" s="211">
        <v>0</v>
      </c>
      <c r="IO14" s="211">
        <v>0</v>
      </c>
      <c r="IP14" s="211">
        <v>0</v>
      </c>
      <c r="IQ14" s="211">
        <v>0</v>
      </c>
      <c r="IR14" s="211">
        <v>0</v>
      </c>
      <c r="IS14" s="211">
        <v>0</v>
      </c>
      <c r="IT14" s="211">
        <v>0</v>
      </c>
      <c r="IU14" s="211">
        <v>0</v>
      </c>
      <c r="IV14" s="211">
        <v>0</v>
      </c>
      <c r="IW14" s="211">
        <v>0</v>
      </c>
      <c r="IX14" s="211">
        <v>0</v>
      </c>
      <c r="IY14" s="211">
        <v>0</v>
      </c>
      <c r="IZ14" s="211">
        <v>0</v>
      </c>
      <c r="JA14" s="211">
        <v>0</v>
      </c>
      <c r="JB14" s="211">
        <v>0</v>
      </c>
      <c r="JC14" s="211">
        <v>0</v>
      </c>
      <c r="JD14" s="211">
        <v>0</v>
      </c>
      <c r="JE14" s="211">
        <v>0</v>
      </c>
      <c r="JF14" s="211">
        <v>0</v>
      </c>
      <c r="JG14" s="211">
        <v>0</v>
      </c>
      <c r="JH14" s="211">
        <v>0</v>
      </c>
      <c r="JI14" s="211">
        <v>0</v>
      </c>
      <c r="JJ14" s="211">
        <v>0</v>
      </c>
      <c r="JK14" s="211">
        <v>0</v>
      </c>
      <c r="JL14" s="211">
        <v>0</v>
      </c>
      <c r="JM14" s="211">
        <v>0</v>
      </c>
      <c r="JN14" s="211">
        <v>0</v>
      </c>
      <c r="JO14" s="483">
        <v>0</v>
      </c>
      <c r="JP14" s="483">
        <v>0</v>
      </c>
      <c r="JQ14" s="483">
        <v>0</v>
      </c>
      <c r="JR14" s="483">
        <v>0</v>
      </c>
      <c r="JS14" s="483">
        <v>0</v>
      </c>
      <c r="JT14" s="483">
        <v>0</v>
      </c>
      <c r="JU14" s="483">
        <v>0</v>
      </c>
      <c r="JV14" s="483">
        <v>0</v>
      </c>
      <c r="JW14" s="483">
        <v>0</v>
      </c>
      <c r="JX14" s="483">
        <v>0</v>
      </c>
      <c r="JY14" s="483">
        <v>0</v>
      </c>
      <c r="JZ14" s="483">
        <v>0</v>
      </c>
      <c r="KA14" s="483">
        <v>0</v>
      </c>
      <c r="KB14" s="483">
        <v>0</v>
      </c>
      <c r="KC14" s="483">
        <v>0</v>
      </c>
      <c r="KD14" s="483">
        <v>0</v>
      </c>
      <c r="KE14" s="483">
        <v>0</v>
      </c>
      <c r="KF14" s="483">
        <v>0</v>
      </c>
      <c r="KG14" s="483">
        <v>0</v>
      </c>
      <c r="KH14" s="483">
        <v>0</v>
      </c>
      <c r="KI14" s="483">
        <v>0</v>
      </c>
      <c r="KJ14" s="483">
        <v>0</v>
      </c>
      <c r="KK14" s="483">
        <v>0</v>
      </c>
      <c r="KL14" s="483">
        <v>0</v>
      </c>
      <c r="KM14" s="483">
        <v>0</v>
      </c>
      <c r="KN14" s="483">
        <v>0</v>
      </c>
      <c r="KO14" s="483">
        <v>0</v>
      </c>
      <c r="KP14" s="483">
        <v>0</v>
      </c>
      <c r="KQ14" s="483">
        <v>0</v>
      </c>
      <c r="KR14" s="483">
        <v>0</v>
      </c>
      <c r="KS14" s="483">
        <v>0</v>
      </c>
      <c r="KT14" s="483">
        <v>0</v>
      </c>
      <c r="KU14" s="483">
        <v>0</v>
      </c>
      <c r="KV14" s="483">
        <v>0</v>
      </c>
      <c r="KW14" s="483">
        <v>0</v>
      </c>
      <c r="KX14" s="483">
        <v>0</v>
      </c>
      <c r="KY14" s="483">
        <v>0</v>
      </c>
      <c r="KZ14" s="483">
        <v>0</v>
      </c>
      <c r="LA14" s="483">
        <v>0</v>
      </c>
      <c r="LB14" s="483">
        <v>0</v>
      </c>
      <c r="LC14" s="483">
        <v>0</v>
      </c>
      <c r="LD14" s="483">
        <v>0</v>
      </c>
      <c r="LE14" s="483">
        <v>0</v>
      </c>
      <c r="LF14" s="483">
        <v>0</v>
      </c>
      <c r="LG14" s="483">
        <v>0</v>
      </c>
      <c r="LH14" s="483">
        <v>0</v>
      </c>
      <c r="LI14" s="483">
        <v>0</v>
      </c>
      <c r="LJ14" s="483">
        <v>0</v>
      </c>
      <c r="LK14" s="483">
        <v>0</v>
      </c>
      <c r="LL14" s="483">
        <v>0</v>
      </c>
      <c r="LM14" s="483">
        <v>0</v>
      </c>
      <c r="LN14" s="483">
        <v>0</v>
      </c>
      <c r="LO14" s="483">
        <v>0</v>
      </c>
      <c r="LP14" s="483">
        <v>0</v>
      </c>
      <c r="LQ14" s="483">
        <v>0</v>
      </c>
      <c r="LR14" s="483">
        <v>0</v>
      </c>
      <c r="LS14" s="483">
        <v>0</v>
      </c>
      <c r="LT14" s="483">
        <v>0</v>
      </c>
      <c r="LU14" s="483">
        <v>0</v>
      </c>
      <c r="LV14" s="483">
        <v>0</v>
      </c>
      <c r="LW14" s="483">
        <v>0</v>
      </c>
      <c r="LX14" s="483">
        <v>0</v>
      </c>
      <c r="LY14" s="483">
        <v>0</v>
      </c>
      <c r="LZ14" s="483">
        <v>0</v>
      </c>
      <c r="MA14" s="483">
        <v>0</v>
      </c>
      <c r="MB14" s="483">
        <v>0</v>
      </c>
      <c r="MC14" s="483">
        <v>0</v>
      </c>
      <c r="MD14" s="483">
        <v>0</v>
      </c>
      <c r="ME14" s="483">
        <v>0</v>
      </c>
      <c r="MF14" s="483">
        <v>0</v>
      </c>
      <c r="MG14" s="483">
        <v>0</v>
      </c>
      <c r="MH14" s="483">
        <v>0</v>
      </c>
      <c r="MI14" s="483">
        <v>0</v>
      </c>
      <c r="MJ14" s="483">
        <v>0</v>
      </c>
      <c r="MK14" s="483">
        <v>0</v>
      </c>
      <c r="ML14" s="483">
        <v>0</v>
      </c>
      <c r="MM14" s="483">
        <v>0</v>
      </c>
      <c r="MN14" s="483">
        <v>0</v>
      </c>
      <c r="MO14" s="483">
        <v>0</v>
      </c>
      <c r="MP14" s="483">
        <v>0</v>
      </c>
      <c r="MQ14" s="483">
        <v>0</v>
      </c>
      <c r="MR14" s="483">
        <v>0</v>
      </c>
      <c r="MS14" s="483">
        <v>0</v>
      </c>
      <c r="MT14" s="483">
        <v>0</v>
      </c>
      <c r="MU14" s="483">
        <v>0</v>
      </c>
      <c r="MV14" s="483">
        <v>0</v>
      </c>
      <c r="MW14" s="483">
        <v>0</v>
      </c>
      <c r="MX14" s="483">
        <v>0</v>
      </c>
      <c r="MY14" s="483">
        <v>0</v>
      </c>
      <c r="MZ14" s="483">
        <v>0</v>
      </c>
      <c r="NA14" s="483">
        <v>0</v>
      </c>
      <c r="NB14" s="483">
        <v>0</v>
      </c>
      <c r="NC14" s="483">
        <v>0</v>
      </c>
      <c r="ND14" s="483">
        <v>0</v>
      </c>
      <c r="NE14" s="483">
        <v>0</v>
      </c>
      <c r="NF14" s="483">
        <v>0</v>
      </c>
      <c r="NG14" s="483">
        <v>0</v>
      </c>
      <c r="NH14" s="483">
        <v>0</v>
      </c>
      <c r="NI14" s="483">
        <v>0</v>
      </c>
      <c r="NJ14" s="483">
        <v>0</v>
      </c>
      <c r="NK14" s="483">
        <v>0</v>
      </c>
      <c r="NL14" s="483">
        <v>0</v>
      </c>
      <c r="NM14" s="483">
        <v>0</v>
      </c>
      <c r="NN14" s="483">
        <v>0</v>
      </c>
      <c r="NO14" s="483">
        <v>0</v>
      </c>
      <c r="NP14" s="483">
        <v>0</v>
      </c>
      <c r="NQ14" s="483">
        <v>0</v>
      </c>
      <c r="NR14" s="483">
        <v>0</v>
      </c>
      <c r="NS14" s="483">
        <v>0</v>
      </c>
      <c r="NT14" s="483">
        <v>0</v>
      </c>
      <c r="NU14" s="483">
        <v>0</v>
      </c>
      <c r="NV14" s="483">
        <v>0</v>
      </c>
      <c r="NW14" s="483">
        <v>0</v>
      </c>
      <c r="NX14" s="483">
        <v>0</v>
      </c>
      <c r="NY14" s="483">
        <v>0</v>
      </c>
      <c r="NZ14" s="483">
        <v>0</v>
      </c>
      <c r="OA14" s="483">
        <v>0</v>
      </c>
      <c r="OB14" s="483">
        <v>0</v>
      </c>
      <c r="OC14" s="483">
        <v>0</v>
      </c>
      <c r="OD14" s="483">
        <v>0</v>
      </c>
      <c r="OE14" s="483">
        <v>0</v>
      </c>
      <c r="OF14" s="483">
        <v>0</v>
      </c>
      <c r="OG14" s="483">
        <v>0</v>
      </c>
      <c r="OH14" s="483">
        <v>0</v>
      </c>
      <c r="OI14" s="483">
        <v>0</v>
      </c>
      <c r="OJ14" s="483">
        <v>0</v>
      </c>
      <c r="OK14" s="483">
        <v>0</v>
      </c>
      <c r="OL14" s="483">
        <v>0</v>
      </c>
      <c r="OM14" s="483">
        <v>0</v>
      </c>
      <c r="ON14" s="483">
        <v>0</v>
      </c>
      <c r="OO14" s="483">
        <v>0</v>
      </c>
      <c r="OP14" s="483">
        <v>0</v>
      </c>
      <c r="OQ14" s="483">
        <v>0</v>
      </c>
      <c r="OR14" s="483">
        <v>0</v>
      </c>
      <c r="OS14" s="483">
        <v>0</v>
      </c>
      <c r="OT14" s="483">
        <v>0</v>
      </c>
      <c r="OU14" s="483">
        <v>0</v>
      </c>
      <c r="OV14" s="483">
        <v>0</v>
      </c>
      <c r="OW14" s="483">
        <v>0</v>
      </c>
      <c r="OX14" s="483">
        <v>0</v>
      </c>
      <c r="OY14" s="483">
        <v>0</v>
      </c>
      <c r="OZ14" s="483">
        <v>0</v>
      </c>
      <c r="PA14" s="483">
        <v>0</v>
      </c>
      <c r="PB14" s="483">
        <v>0</v>
      </c>
      <c r="PC14" s="483">
        <v>0</v>
      </c>
      <c r="PD14" s="483">
        <v>0</v>
      </c>
      <c r="PE14" s="483">
        <v>0</v>
      </c>
      <c r="PF14" s="483">
        <v>0</v>
      </c>
      <c r="PG14" s="483">
        <v>0</v>
      </c>
      <c r="PH14" s="483">
        <v>0</v>
      </c>
      <c r="PI14" s="483">
        <v>0</v>
      </c>
      <c r="PJ14" s="483">
        <v>0</v>
      </c>
      <c r="PK14" s="483">
        <v>0</v>
      </c>
      <c r="PL14" s="483">
        <v>0</v>
      </c>
    </row>
    <row r="15" spans="1:428" x14ac:dyDescent="0.25">
      <c r="A15" s="866"/>
      <c r="B15" s="876"/>
      <c r="C15" s="869"/>
      <c r="D15" s="869"/>
      <c r="E15" s="206" t="s">
        <v>1377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  <c r="CR15" s="212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DJ15" s="212"/>
      <c r="DK15" s="212"/>
      <c r="DL15" s="212"/>
      <c r="DM15" s="212"/>
      <c r="DN15" s="212"/>
      <c r="DO15" s="212"/>
      <c r="DP15" s="212"/>
      <c r="DQ15" s="212"/>
      <c r="DR15" s="212"/>
      <c r="DS15" s="212"/>
      <c r="DT15" s="212"/>
      <c r="DU15" s="212"/>
      <c r="DV15" s="212"/>
      <c r="DW15" s="212"/>
      <c r="DX15" s="212"/>
      <c r="DY15" s="212"/>
      <c r="DZ15" s="212"/>
      <c r="EA15" s="212"/>
      <c r="EB15" s="212"/>
      <c r="EC15" s="212"/>
      <c r="ED15" s="212"/>
      <c r="EE15" s="212">
        <v>26</v>
      </c>
      <c r="EF15" s="212">
        <v>26</v>
      </c>
      <c r="EG15" s="212">
        <v>12</v>
      </c>
      <c r="EH15" s="212">
        <v>12</v>
      </c>
      <c r="EI15" s="212">
        <v>12</v>
      </c>
      <c r="EJ15" s="212">
        <v>12</v>
      </c>
      <c r="EK15" s="212">
        <v>12</v>
      </c>
      <c r="EL15" s="212">
        <v>15</v>
      </c>
      <c r="EM15" s="212">
        <v>15</v>
      </c>
      <c r="EN15" s="212">
        <v>15</v>
      </c>
      <c r="EO15" s="212">
        <v>15</v>
      </c>
      <c r="EP15" s="212">
        <v>0</v>
      </c>
      <c r="EQ15" s="212">
        <v>0</v>
      </c>
      <c r="ER15" s="212">
        <v>0</v>
      </c>
      <c r="ES15" s="212">
        <v>0</v>
      </c>
      <c r="ET15" s="212">
        <v>0</v>
      </c>
      <c r="EU15" s="212">
        <v>0</v>
      </c>
      <c r="EV15" s="212">
        <v>0</v>
      </c>
      <c r="EW15" s="212">
        <v>0</v>
      </c>
      <c r="EX15" s="212">
        <v>0</v>
      </c>
      <c r="EY15" s="212">
        <v>0</v>
      </c>
      <c r="EZ15" s="212">
        <v>0</v>
      </c>
      <c r="FA15" s="212">
        <v>0</v>
      </c>
      <c r="FB15" s="212">
        <v>0</v>
      </c>
      <c r="FC15" s="212">
        <v>0</v>
      </c>
      <c r="FD15" s="212">
        <v>0</v>
      </c>
      <c r="FE15" s="212">
        <v>0</v>
      </c>
      <c r="FF15" s="212">
        <v>0</v>
      </c>
      <c r="FG15" s="212">
        <v>0</v>
      </c>
      <c r="FH15" s="212">
        <v>0</v>
      </c>
      <c r="FI15" s="212">
        <v>0</v>
      </c>
      <c r="FJ15" s="212">
        <v>0</v>
      </c>
      <c r="FK15" s="212">
        <v>0</v>
      </c>
      <c r="FL15" s="212">
        <v>0</v>
      </c>
      <c r="FM15" s="212">
        <v>0</v>
      </c>
      <c r="FN15" s="212">
        <v>0</v>
      </c>
      <c r="FO15" s="212">
        <v>0</v>
      </c>
      <c r="FP15" s="212">
        <v>0</v>
      </c>
      <c r="FQ15" s="212">
        <v>0</v>
      </c>
      <c r="FR15" s="212">
        <v>0</v>
      </c>
      <c r="FS15" s="212">
        <v>0</v>
      </c>
      <c r="FT15" s="212">
        <v>0</v>
      </c>
      <c r="FU15" s="212">
        <v>0</v>
      </c>
      <c r="FV15" s="212">
        <v>0</v>
      </c>
      <c r="FW15" s="212">
        <v>0</v>
      </c>
      <c r="FX15" s="212">
        <v>0</v>
      </c>
      <c r="FY15" s="212">
        <v>0</v>
      </c>
      <c r="FZ15" s="212">
        <v>0</v>
      </c>
      <c r="GA15" s="212">
        <v>0</v>
      </c>
      <c r="GB15" s="212">
        <v>0</v>
      </c>
      <c r="GC15" s="212">
        <v>0</v>
      </c>
      <c r="GD15" s="212">
        <v>0</v>
      </c>
      <c r="GE15" s="212">
        <v>0</v>
      </c>
      <c r="GF15" s="212">
        <v>0</v>
      </c>
      <c r="GG15" s="212">
        <v>0</v>
      </c>
      <c r="GH15" s="212">
        <v>0</v>
      </c>
      <c r="GI15" s="212">
        <v>0</v>
      </c>
      <c r="GJ15" s="212">
        <v>0</v>
      </c>
      <c r="GK15" s="212">
        <v>0</v>
      </c>
      <c r="GL15" s="212">
        <v>0</v>
      </c>
      <c r="GM15" s="212">
        <v>0</v>
      </c>
      <c r="GN15" s="212">
        <v>0</v>
      </c>
      <c r="GO15" s="212">
        <v>0</v>
      </c>
      <c r="GP15" s="212">
        <v>0</v>
      </c>
      <c r="GQ15" s="212">
        <v>0</v>
      </c>
      <c r="GR15" s="212">
        <v>0</v>
      </c>
      <c r="GS15" s="212">
        <v>0</v>
      </c>
      <c r="GT15" s="212">
        <v>0</v>
      </c>
      <c r="GU15" s="212">
        <v>0</v>
      </c>
      <c r="GV15" s="212">
        <v>0</v>
      </c>
      <c r="GW15" s="212">
        <v>0</v>
      </c>
      <c r="GX15" s="212">
        <v>0</v>
      </c>
      <c r="GY15" s="212">
        <v>0</v>
      </c>
      <c r="GZ15" s="212">
        <v>0</v>
      </c>
      <c r="HA15" s="212">
        <v>0</v>
      </c>
      <c r="HB15" s="212">
        <v>0</v>
      </c>
      <c r="HC15" s="212">
        <v>0</v>
      </c>
      <c r="HD15" s="212">
        <v>0</v>
      </c>
      <c r="HE15" s="212">
        <v>0</v>
      </c>
      <c r="HF15" s="212">
        <v>0</v>
      </c>
      <c r="HG15" s="212">
        <v>0</v>
      </c>
      <c r="HH15" s="212">
        <v>0</v>
      </c>
      <c r="HI15" s="212">
        <v>0</v>
      </c>
      <c r="HJ15" s="212">
        <v>0</v>
      </c>
      <c r="HK15" s="212">
        <v>0</v>
      </c>
      <c r="HL15" s="212">
        <v>0</v>
      </c>
      <c r="HM15" s="212">
        <v>0</v>
      </c>
      <c r="HN15" s="212">
        <v>0</v>
      </c>
      <c r="HO15" s="212">
        <v>0</v>
      </c>
      <c r="HP15" s="212">
        <v>0</v>
      </c>
      <c r="HQ15" s="212">
        <v>0</v>
      </c>
      <c r="HR15" s="212">
        <v>0</v>
      </c>
      <c r="HS15" s="212">
        <v>0</v>
      </c>
      <c r="HT15" s="212">
        <v>0</v>
      </c>
      <c r="HU15" s="212">
        <v>0</v>
      </c>
      <c r="HV15" s="212">
        <v>0</v>
      </c>
      <c r="HW15" s="212">
        <v>0</v>
      </c>
      <c r="HX15" s="212">
        <v>0</v>
      </c>
      <c r="HY15" s="212">
        <v>0</v>
      </c>
      <c r="HZ15" s="212">
        <v>0</v>
      </c>
      <c r="IA15" s="212">
        <v>0</v>
      </c>
      <c r="IB15" s="212">
        <v>0</v>
      </c>
      <c r="IC15" s="212">
        <v>0</v>
      </c>
      <c r="ID15" s="212">
        <v>0</v>
      </c>
      <c r="IE15" s="212">
        <v>0</v>
      </c>
      <c r="IF15" s="212">
        <v>0</v>
      </c>
      <c r="IG15" s="212">
        <v>0</v>
      </c>
      <c r="IH15" s="212">
        <v>0</v>
      </c>
      <c r="II15" s="212">
        <v>0</v>
      </c>
      <c r="IJ15" s="212">
        <v>0</v>
      </c>
      <c r="IK15" s="212">
        <v>0</v>
      </c>
      <c r="IL15" s="212">
        <v>0</v>
      </c>
      <c r="IM15" s="212">
        <v>0</v>
      </c>
      <c r="IN15" s="212">
        <v>0</v>
      </c>
      <c r="IO15" s="212">
        <v>0</v>
      </c>
      <c r="IP15" s="212">
        <v>0</v>
      </c>
      <c r="IQ15" s="212">
        <v>0</v>
      </c>
      <c r="IR15" s="212">
        <v>0</v>
      </c>
      <c r="IS15" s="212">
        <v>0</v>
      </c>
      <c r="IT15" s="212">
        <v>0</v>
      </c>
      <c r="IU15" s="212">
        <v>0</v>
      </c>
      <c r="IV15" s="212">
        <v>0</v>
      </c>
      <c r="IW15" s="212">
        <v>0</v>
      </c>
      <c r="IX15" s="212">
        <v>0</v>
      </c>
      <c r="IY15" s="212">
        <v>0</v>
      </c>
      <c r="IZ15" s="212">
        <v>0</v>
      </c>
      <c r="JA15" s="212">
        <v>0</v>
      </c>
      <c r="JB15" s="212">
        <v>0</v>
      </c>
      <c r="JC15" s="212">
        <v>0</v>
      </c>
      <c r="JD15" s="212">
        <v>0</v>
      </c>
      <c r="JE15" s="212">
        <v>0</v>
      </c>
      <c r="JF15" s="212">
        <v>0</v>
      </c>
      <c r="JG15" s="212">
        <v>0</v>
      </c>
      <c r="JH15" s="212">
        <v>0</v>
      </c>
      <c r="JI15" s="212">
        <v>0</v>
      </c>
      <c r="JJ15" s="212">
        <v>0</v>
      </c>
      <c r="JK15" s="212">
        <v>0</v>
      </c>
      <c r="JL15" s="212">
        <v>0</v>
      </c>
      <c r="JM15" s="212">
        <v>0</v>
      </c>
      <c r="JN15" s="212">
        <v>0</v>
      </c>
      <c r="JO15" s="484">
        <v>0</v>
      </c>
      <c r="JP15" s="484">
        <v>0</v>
      </c>
      <c r="JQ15" s="484">
        <v>0</v>
      </c>
      <c r="JR15" s="484">
        <v>0</v>
      </c>
      <c r="JS15" s="484">
        <v>0</v>
      </c>
      <c r="JT15" s="484">
        <v>0</v>
      </c>
      <c r="JU15" s="484">
        <v>0</v>
      </c>
      <c r="JV15" s="484">
        <v>0</v>
      </c>
      <c r="JW15" s="484">
        <v>0</v>
      </c>
      <c r="JX15" s="484">
        <v>0</v>
      </c>
      <c r="JY15" s="484">
        <v>0</v>
      </c>
      <c r="JZ15" s="484">
        <v>0</v>
      </c>
      <c r="KA15" s="484">
        <v>0</v>
      </c>
      <c r="KB15" s="484">
        <v>0</v>
      </c>
      <c r="KC15" s="484">
        <v>0</v>
      </c>
      <c r="KD15" s="484">
        <v>0</v>
      </c>
      <c r="KE15" s="484">
        <v>0</v>
      </c>
      <c r="KF15" s="484">
        <v>0</v>
      </c>
      <c r="KG15" s="484">
        <v>0</v>
      </c>
      <c r="KH15" s="484">
        <v>0</v>
      </c>
      <c r="KI15" s="484">
        <v>0</v>
      </c>
      <c r="KJ15" s="484">
        <v>0</v>
      </c>
      <c r="KK15" s="484">
        <v>0</v>
      </c>
      <c r="KL15" s="484">
        <v>0</v>
      </c>
      <c r="KM15" s="484">
        <v>0</v>
      </c>
      <c r="KN15" s="484">
        <v>0</v>
      </c>
      <c r="KO15" s="484">
        <v>0</v>
      </c>
      <c r="KP15" s="484">
        <v>0</v>
      </c>
      <c r="KQ15" s="484">
        <v>0</v>
      </c>
      <c r="KR15" s="484">
        <v>0</v>
      </c>
      <c r="KS15" s="484">
        <v>0</v>
      </c>
      <c r="KT15" s="484">
        <v>0</v>
      </c>
      <c r="KU15" s="484">
        <v>0</v>
      </c>
      <c r="KV15" s="484">
        <v>0</v>
      </c>
      <c r="KW15" s="484">
        <v>0</v>
      </c>
      <c r="KX15" s="484">
        <v>0</v>
      </c>
      <c r="KY15" s="484"/>
      <c r="KZ15" s="484">
        <v>0</v>
      </c>
      <c r="LA15" s="484">
        <v>0</v>
      </c>
      <c r="LB15" s="484">
        <v>0</v>
      </c>
      <c r="LC15" s="484">
        <v>0</v>
      </c>
      <c r="LD15" s="484">
        <v>0</v>
      </c>
      <c r="LE15" s="484">
        <v>0</v>
      </c>
      <c r="LF15" s="484">
        <v>0</v>
      </c>
      <c r="LG15" s="484">
        <v>0</v>
      </c>
      <c r="LH15" s="484">
        <v>0</v>
      </c>
      <c r="LI15" s="484">
        <v>0</v>
      </c>
      <c r="LJ15" s="484">
        <v>0</v>
      </c>
      <c r="LK15" s="484">
        <v>0</v>
      </c>
      <c r="LL15" s="484"/>
      <c r="LM15" s="484">
        <v>0</v>
      </c>
      <c r="LN15" s="484">
        <v>0</v>
      </c>
      <c r="LO15" s="484">
        <v>0</v>
      </c>
      <c r="LP15" s="484">
        <v>0</v>
      </c>
      <c r="LQ15" s="484">
        <v>0</v>
      </c>
      <c r="LR15" s="484">
        <v>0</v>
      </c>
      <c r="LS15" s="484">
        <v>0</v>
      </c>
      <c r="LT15" s="484">
        <v>0</v>
      </c>
      <c r="LU15" s="484">
        <v>0</v>
      </c>
      <c r="LV15" s="484">
        <v>0</v>
      </c>
      <c r="LW15" s="484">
        <v>0</v>
      </c>
      <c r="LX15" s="484">
        <v>0</v>
      </c>
      <c r="LY15" s="484">
        <v>0</v>
      </c>
      <c r="LZ15" s="484">
        <v>0</v>
      </c>
      <c r="MA15" s="484">
        <v>0</v>
      </c>
      <c r="MB15" s="484">
        <v>0</v>
      </c>
      <c r="MC15" s="484">
        <v>0</v>
      </c>
      <c r="MD15" s="484">
        <v>0</v>
      </c>
      <c r="ME15" s="484">
        <v>0</v>
      </c>
      <c r="MF15" s="484">
        <v>0</v>
      </c>
      <c r="MG15" s="484">
        <v>0</v>
      </c>
      <c r="MH15" s="484">
        <v>0</v>
      </c>
      <c r="MI15" s="484">
        <v>0</v>
      </c>
      <c r="MJ15" s="484">
        <v>0</v>
      </c>
      <c r="MK15" s="484">
        <v>0</v>
      </c>
      <c r="ML15" s="484">
        <v>0</v>
      </c>
      <c r="MM15" s="484">
        <v>0</v>
      </c>
      <c r="MN15" s="484">
        <v>0</v>
      </c>
      <c r="MO15" s="484">
        <v>0</v>
      </c>
      <c r="MP15" s="484">
        <v>0</v>
      </c>
      <c r="MQ15" s="484">
        <v>0</v>
      </c>
      <c r="MR15" s="484">
        <v>0</v>
      </c>
      <c r="MS15" s="484">
        <v>0</v>
      </c>
      <c r="MT15" s="484">
        <v>0</v>
      </c>
      <c r="MU15" s="484">
        <v>0</v>
      </c>
      <c r="MV15" s="484">
        <v>0</v>
      </c>
      <c r="MW15" s="484">
        <v>0</v>
      </c>
      <c r="MX15" s="484">
        <v>0</v>
      </c>
      <c r="MY15" s="484">
        <v>0</v>
      </c>
      <c r="MZ15" s="484">
        <v>0</v>
      </c>
      <c r="NA15" s="484">
        <v>0</v>
      </c>
      <c r="NB15" s="484">
        <v>0</v>
      </c>
      <c r="NC15" s="484">
        <v>0</v>
      </c>
      <c r="ND15" s="484">
        <v>0</v>
      </c>
      <c r="NE15" s="484">
        <v>0</v>
      </c>
      <c r="NF15" s="484">
        <v>0</v>
      </c>
      <c r="NG15" s="484">
        <v>0</v>
      </c>
      <c r="NH15" s="484">
        <v>0</v>
      </c>
      <c r="NI15" s="484">
        <v>0</v>
      </c>
      <c r="NJ15" s="484">
        <v>0</v>
      </c>
      <c r="NK15" s="484">
        <v>0</v>
      </c>
      <c r="NL15" s="484">
        <v>0</v>
      </c>
      <c r="NM15" s="484">
        <v>0</v>
      </c>
      <c r="NN15" s="484">
        <v>0</v>
      </c>
      <c r="NO15" s="484">
        <v>0</v>
      </c>
      <c r="NP15" s="484">
        <v>0</v>
      </c>
      <c r="NQ15" s="484">
        <v>0</v>
      </c>
      <c r="NR15" s="484">
        <v>0</v>
      </c>
      <c r="NS15" s="484">
        <v>0</v>
      </c>
      <c r="NT15" s="484">
        <v>0</v>
      </c>
      <c r="NU15" s="484">
        <v>0</v>
      </c>
      <c r="NV15" s="484">
        <v>0</v>
      </c>
      <c r="NW15" s="484">
        <v>0</v>
      </c>
      <c r="NX15" s="484">
        <v>0</v>
      </c>
      <c r="NY15" s="484">
        <v>0</v>
      </c>
      <c r="NZ15" s="484">
        <v>0</v>
      </c>
      <c r="OA15" s="484">
        <v>0</v>
      </c>
      <c r="OB15" s="484">
        <v>0</v>
      </c>
      <c r="OC15" s="484">
        <v>0</v>
      </c>
      <c r="OD15" s="484">
        <v>0</v>
      </c>
      <c r="OE15" s="484">
        <v>0</v>
      </c>
      <c r="OF15" s="484">
        <v>0</v>
      </c>
      <c r="OG15" s="484">
        <v>0</v>
      </c>
      <c r="OH15" s="484">
        <v>0</v>
      </c>
      <c r="OI15" s="484">
        <v>0</v>
      </c>
      <c r="OJ15" s="484">
        <v>0</v>
      </c>
      <c r="OK15" s="484">
        <v>0</v>
      </c>
      <c r="OL15" s="484">
        <v>0</v>
      </c>
      <c r="OM15" s="484">
        <v>0</v>
      </c>
      <c r="ON15" s="484">
        <v>0</v>
      </c>
      <c r="OO15" s="484">
        <v>0</v>
      </c>
      <c r="OP15" s="484">
        <v>0</v>
      </c>
      <c r="OQ15" s="484">
        <v>0</v>
      </c>
      <c r="OR15" s="484">
        <v>0</v>
      </c>
      <c r="OS15" s="484">
        <v>0</v>
      </c>
      <c r="OT15" s="484">
        <v>0</v>
      </c>
      <c r="OU15" s="484">
        <v>0</v>
      </c>
      <c r="OV15" s="484">
        <v>0</v>
      </c>
      <c r="OW15" s="484">
        <v>0</v>
      </c>
      <c r="OX15" s="484">
        <v>0</v>
      </c>
      <c r="OY15" s="484">
        <v>0</v>
      </c>
      <c r="OZ15" s="484">
        <v>0</v>
      </c>
      <c r="PA15" s="484">
        <v>0</v>
      </c>
      <c r="PB15" s="484">
        <v>0</v>
      </c>
      <c r="PC15" s="484">
        <v>0</v>
      </c>
      <c r="PD15" s="484">
        <v>0</v>
      </c>
      <c r="PE15" s="484">
        <v>0</v>
      </c>
      <c r="PF15" s="484">
        <v>0</v>
      </c>
      <c r="PG15" s="484">
        <v>0</v>
      </c>
      <c r="PH15" s="484">
        <v>0</v>
      </c>
      <c r="PI15" s="484">
        <v>0</v>
      </c>
      <c r="PJ15" s="484">
        <v>0</v>
      </c>
      <c r="PK15" s="484">
        <v>0</v>
      </c>
      <c r="PL15" s="484">
        <v>0</v>
      </c>
    </row>
    <row r="16" spans="1:428" x14ac:dyDescent="0.25">
      <c r="A16" s="866">
        <v>6</v>
      </c>
      <c r="B16" s="876" t="s">
        <v>1382</v>
      </c>
      <c r="C16" s="869" t="s">
        <v>1375</v>
      </c>
      <c r="D16" s="869" t="s">
        <v>12</v>
      </c>
      <c r="E16" s="205" t="s">
        <v>1376</v>
      </c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  <c r="CC16" s="211"/>
      <c r="CD16" s="211"/>
      <c r="CE16" s="211"/>
      <c r="CF16" s="211"/>
      <c r="CG16" s="211"/>
      <c r="CH16" s="211"/>
      <c r="CI16" s="211"/>
      <c r="CJ16" s="211"/>
      <c r="CK16" s="211"/>
      <c r="CL16" s="211"/>
      <c r="CM16" s="211"/>
      <c r="CN16" s="211"/>
      <c r="CO16" s="211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1"/>
      <c r="DA16" s="211"/>
      <c r="DB16" s="211"/>
      <c r="DC16" s="211"/>
      <c r="DD16" s="211"/>
      <c r="DE16" s="211"/>
      <c r="DF16" s="211"/>
      <c r="DG16" s="211"/>
      <c r="DH16" s="211"/>
      <c r="DI16" s="211"/>
      <c r="DJ16" s="211"/>
      <c r="DK16" s="211"/>
      <c r="DL16" s="211"/>
      <c r="DM16" s="211"/>
      <c r="DN16" s="211"/>
      <c r="DO16" s="211"/>
      <c r="DP16" s="211"/>
      <c r="DQ16" s="211"/>
      <c r="DR16" s="211"/>
      <c r="DS16" s="211"/>
      <c r="DT16" s="211"/>
      <c r="DU16" s="211"/>
      <c r="DV16" s="211"/>
      <c r="DW16" s="211"/>
      <c r="DX16" s="211"/>
      <c r="DY16" s="211"/>
      <c r="DZ16" s="211"/>
      <c r="EA16" s="211"/>
      <c r="EB16" s="211"/>
      <c r="EC16" s="211"/>
      <c r="ED16" s="211"/>
      <c r="EE16" s="211"/>
      <c r="EF16" s="211">
        <v>25</v>
      </c>
      <c r="EG16" s="211">
        <v>25</v>
      </c>
      <c r="EH16" s="211">
        <v>25</v>
      </c>
      <c r="EI16" s="211">
        <v>25</v>
      </c>
      <c r="EJ16" s="211">
        <v>25</v>
      </c>
      <c r="EK16" s="211">
        <v>25</v>
      </c>
      <c r="EL16" s="211">
        <v>25</v>
      </c>
      <c r="EM16" s="211">
        <v>25</v>
      </c>
      <c r="EN16" s="211">
        <v>25</v>
      </c>
      <c r="EO16" s="211">
        <v>25</v>
      </c>
      <c r="EP16" s="211">
        <v>25</v>
      </c>
      <c r="EQ16" s="211">
        <v>25</v>
      </c>
      <c r="ER16" s="211">
        <v>25</v>
      </c>
      <c r="ES16" s="211">
        <v>25</v>
      </c>
      <c r="ET16" s="211">
        <v>25</v>
      </c>
      <c r="EU16" s="211">
        <v>25</v>
      </c>
      <c r="EV16" s="211">
        <v>25</v>
      </c>
      <c r="EW16" s="211">
        <v>25</v>
      </c>
      <c r="EX16" s="211">
        <v>25</v>
      </c>
      <c r="EY16" s="211">
        <v>25</v>
      </c>
      <c r="EZ16" s="211">
        <v>25</v>
      </c>
      <c r="FA16" s="211">
        <v>25</v>
      </c>
      <c r="FB16" s="211">
        <v>25</v>
      </c>
      <c r="FC16" s="211">
        <v>25</v>
      </c>
      <c r="FD16" s="211">
        <v>25</v>
      </c>
      <c r="FE16" s="211">
        <v>25</v>
      </c>
      <c r="FF16" s="211">
        <v>25</v>
      </c>
      <c r="FG16" s="211">
        <v>25</v>
      </c>
      <c r="FH16" s="211">
        <v>25</v>
      </c>
      <c r="FI16" s="211">
        <v>25</v>
      </c>
      <c r="FJ16" s="211">
        <v>25</v>
      </c>
      <c r="FK16" s="211">
        <v>25</v>
      </c>
      <c r="FL16" s="211">
        <v>25</v>
      </c>
      <c r="FM16" s="211">
        <v>25</v>
      </c>
      <c r="FN16" s="211">
        <v>25</v>
      </c>
      <c r="FO16" s="211">
        <v>25</v>
      </c>
      <c r="FP16" s="211">
        <v>25</v>
      </c>
      <c r="FQ16" s="211">
        <v>25</v>
      </c>
      <c r="FR16" s="211">
        <v>25</v>
      </c>
      <c r="FS16" s="211">
        <v>25</v>
      </c>
      <c r="FT16" s="211">
        <v>25</v>
      </c>
      <c r="FU16" s="211">
        <v>25</v>
      </c>
      <c r="FV16" s="211">
        <v>25</v>
      </c>
      <c r="FW16" s="211">
        <v>25</v>
      </c>
      <c r="FX16" s="211">
        <v>25</v>
      </c>
      <c r="FY16" s="211">
        <v>25</v>
      </c>
      <c r="FZ16" s="211">
        <v>25</v>
      </c>
      <c r="GA16" s="211">
        <v>25</v>
      </c>
      <c r="GB16" s="211">
        <v>25</v>
      </c>
      <c r="GC16" s="211">
        <v>25</v>
      </c>
      <c r="GD16" s="211">
        <v>25</v>
      </c>
      <c r="GE16" s="211">
        <v>25</v>
      </c>
      <c r="GF16" s="211">
        <v>25</v>
      </c>
      <c r="GG16" s="211">
        <v>25</v>
      </c>
      <c r="GH16" s="211">
        <v>25</v>
      </c>
      <c r="GI16" s="211">
        <v>25</v>
      </c>
      <c r="GJ16" s="211">
        <v>25</v>
      </c>
      <c r="GK16" s="211">
        <v>25</v>
      </c>
      <c r="GL16" s="211">
        <v>25</v>
      </c>
      <c r="GM16" s="211">
        <v>25</v>
      </c>
      <c r="GN16" s="211">
        <v>25</v>
      </c>
      <c r="GO16" s="211">
        <v>25</v>
      </c>
      <c r="GP16" s="211">
        <v>25</v>
      </c>
      <c r="GQ16" s="211">
        <v>25</v>
      </c>
      <c r="GR16" s="211">
        <v>25</v>
      </c>
      <c r="GS16" s="211">
        <v>25</v>
      </c>
      <c r="GT16" s="211">
        <v>25</v>
      </c>
      <c r="GU16" s="211">
        <v>25</v>
      </c>
      <c r="GV16" s="211">
        <v>25</v>
      </c>
      <c r="GW16" s="211">
        <v>25</v>
      </c>
      <c r="GX16" s="211">
        <v>25</v>
      </c>
      <c r="GY16" s="211">
        <v>25</v>
      </c>
      <c r="GZ16" s="211">
        <v>25</v>
      </c>
      <c r="HA16" s="211">
        <v>25</v>
      </c>
      <c r="HB16" s="211">
        <v>25</v>
      </c>
      <c r="HC16" s="211">
        <v>25</v>
      </c>
      <c r="HD16" s="211">
        <v>25</v>
      </c>
      <c r="HE16" s="211">
        <v>25</v>
      </c>
      <c r="HF16" s="211">
        <v>25</v>
      </c>
      <c r="HG16" s="211">
        <v>25</v>
      </c>
      <c r="HH16" s="211">
        <v>25</v>
      </c>
      <c r="HI16" s="211">
        <v>25</v>
      </c>
      <c r="HJ16" s="211">
        <v>25</v>
      </c>
      <c r="HK16" s="211">
        <v>25</v>
      </c>
      <c r="HL16" s="211">
        <v>25</v>
      </c>
      <c r="HM16" s="211">
        <v>25</v>
      </c>
      <c r="HN16" s="211">
        <v>25</v>
      </c>
      <c r="HO16" s="211">
        <v>25</v>
      </c>
      <c r="HP16" s="211">
        <v>25</v>
      </c>
      <c r="HQ16" s="211">
        <v>25</v>
      </c>
      <c r="HR16" s="211">
        <v>25</v>
      </c>
      <c r="HS16" s="211">
        <v>25</v>
      </c>
      <c r="HT16" s="211">
        <v>25</v>
      </c>
      <c r="HU16" s="211">
        <v>25</v>
      </c>
      <c r="HV16" s="211">
        <v>25</v>
      </c>
      <c r="HW16" s="211">
        <v>25</v>
      </c>
      <c r="HX16" s="211">
        <v>25</v>
      </c>
      <c r="HY16" s="211">
        <v>25</v>
      </c>
      <c r="HZ16" s="211">
        <v>25</v>
      </c>
      <c r="IA16" s="211">
        <v>25</v>
      </c>
      <c r="IB16" s="211">
        <v>25</v>
      </c>
      <c r="IC16" s="211">
        <v>25</v>
      </c>
      <c r="ID16" s="211">
        <v>25</v>
      </c>
      <c r="IE16" s="211">
        <v>25</v>
      </c>
      <c r="IF16" s="211">
        <v>25</v>
      </c>
      <c r="IG16" s="211">
        <v>25</v>
      </c>
      <c r="IH16" s="211">
        <v>25</v>
      </c>
      <c r="II16" s="211">
        <v>25</v>
      </c>
      <c r="IJ16" s="211">
        <v>25</v>
      </c>
      <c r="IK16" s="211">
        <v>25</v>
      </c>
      <c r="IL16" s="211">
        <v>25</v>
      </c>
      <c r="IM16" s="211">
        <v>25</v>
      </c>
      <c r="IN16" s="211">
        <v>25</v>
      </c>
      <c r="IO16" s="211">
        <v>25</v>
      </c>
      <c r="IP16" s="211">
        <v>25</v>
      </c>
      <c r="IQ16" s="211">
        <v>25</v>
      </c>
      <c r="IR16" s="211">
        <v>25</v>
      </c>
      <c r="IS16" s="211">
        <v>25</v>
      </c>
      <c r="IT16" s="211">
        <v>25</v>
      </c>
      <c r="IU16" s="211">
        <v>25</v>
      </c>
      <c r="IV16" s="211">
        <v>25</v>
      </c>
      <c r="IW16" s="211">
        <v>25</v>
      </c>
      <c r="IX16" s="211">
        <v>25</v>
      </c>
      <c r="IY16" s="211">
        <v>25</v>
      </c>
      <c r="IZ16" s="211">
        <v>25</v>
      </c>
      <c r="JA16" s="211">
        <v>25</v>
      </c>
      <c r="JB16" s="211">
        <v>25</v>
      </c>
      <c r="JC16" s="211">
        <v>25</v>
      </c>
      <c r="JD16" s="211">
        <v>25</v>
      </c>
      <c r="JE16" s="211">
        <v>25</v>
      </c>
      <c r="JF16" s="211">
        <v>25</v>
      </c>
      <c r="JG16" s="211">
        <v>25</v>
      </c>
      <c r="JH16" s="211">
        <v>25</v>
      </c>
      <c r="JI16" s="211">
        <v>25</v>
      </c>
      <c r="JJ16" s="211">
        <v>25</v>
      </c>
      <c r="JK16" s="211">
        <v>25</v>
      </c>
      <c r="JL16" s="211">
        <v>25</v>
      </c>
      <c r="JM16" s="211">
        <v>25</v>
      </c>
      <c r="JN16" s="211">
        <v>25</v>
      </c>
      <c r="JO16" s="483">
        <v>25</v>
      </c>
      <c r="JP16" s="483">
        <v>25</v>
      </c>
      <c r="JQ16" s="483">
        <v>25</v>
      </c>
      <c r="JR16" s="483">
        <v>25</v>
      </c>
      <c r="JS16" s="483">
        <v>25</v>
      </c>
      <c r="JT16" s="483">
        <v>25</v>
      </c>
      <c r="JU16" s="483">
        <v>25</v>
      </c>
      <c r="JV16" s="483">
        <v>25</v>
      </c>
      <c r="JW16" s="483">
        <v>25</v>
      </c>
      <c r="JX16" s="483">
        <v>25</v>
      </c>
      <c r="JY16" s="483">
        <v>25</v>
      </c>
      <c r="JZ16" s="483">
        <v>25</v>
      </c>
      <c r="KA16" s="483">
        <v>25</v>
      </c>
      <c r="KB16" s="483">
        <v>25</v>
      </c>
      <c r="KC16" s="483">
        <v>25</v>
      </c>
      <c r="KD16" s="483">
        <v>25</v>
      </c>
      <c r="KE16" s="483">
        <v>25</v>
      </c>
      <c r="KF16" s="483">
        <v>25</v>
      </c>
      <c r="KG16" s="483">
        <v>25</v>
      </c>
      <c r="KH16" s="483">
        <v>25</v>
      </c>
      <c r="KI16" s="483">
        <v>25</v>
      </c>
      <c r="KJ16" s="483">
        <v>25</v>
      </c>
      <c r="KK16" s="483">
        <v>25</v>
      </c>
      <c r="KL16" s="483">
        <v>25</v>
      </c>
      <c r="KM16" s="483">
        <v>25</v>
      </c>
      <c r="KN16" s="483">
        <v>25</v>
      </c>
      <c r="KO16" s="483">
        <v>25</v>
      </c>
      <c r="KP16" s="483">
        <v>25</v>
      </c>
      <c r="KQ16" s="483">
        <v>25</v>
      </c>
      <c r="KR16" s="483">
        <v>25</v>
      </c>
      <c r="KS16" s="483">
        <v>25</v>
      </c>
      <c r="KT16" s="483">
        <v>25</v>
      </c>
      <c r="KU16" s="483">
        <v>25</v>
      </c>
      <c r="KV16" s="483">
        <v>25</v>
      </c>
      <c r="KW16" s="483">
        <v>25</v>
      </c>
      <c r="KX16" s="483">
        <v>25</v>
      </c>
      <c r="KY16" s="483">
        <v>25</v>
      </c>
      <c r="KZ16" s="483">
        <v>25</v>
      </c>
      <c r="LA16" s="483">
        <v>25</v>
      </c>
      <c r="LB16" s="483">
        <v>25</v>
      </c>
      <c r="LC16" s="483">
        <v>25</v>
      </c>
      <c r="LD16" s="483">
        <v>25</v>
      </c>
      <c r="LE16" s="483">
        <v>25</v>
      </c>
      <c r="LF16" s="483">
        <v>25</v>
      </c>
      <c r="LG16" s="483">
        <v>25</v>
      </c>
      <c r="LH16" s="483">
        <v>25</v>
      </c>
      <c r="LI16" s="483">
        <v>25</v>
      </c>
      <c r="LJ16" s="483">
        <v>25</v>
      </c>
      <c r="LK16" s="483">
        <v>25</v>
      </c>
      <c r="LL16" s="483">
        <v>25</v>
      </c>
      <c r="LM16" s="483">
        <v>25</v>
      </c>
      <c r="LN16" s="483">
        <v>25</v>
      </c>
      <c r="LO16" s="483">
        <v>25</v>
      </c>
      <c r="LP16" s="483">
        <v>25</v>
      </c>
      <c r="LQ16" s="483">
        <v>25</v>
      </c>
      <c r="LR16" s="483">
        <v>25</v>
      </c>
      <c r="LS16" s="483">
        <v>25</v>
      </c>
      <c r="LT16" s="483">
        <v>25</v>
      </c>
      <c r="LU16" s="483">
        <v>25</v>
      </c>
      <c r="LV16" s="483">
        <v>25</v>
      </c>
      <c r="LW16" s="483">
        <v>25</v>
      </c>
      <c r="LX16" s="483">
        <v>25</v>
      </c>
      <c r="LY16" s="483">
        <v>25</v>
      </c>
      <c r="LZ16" s="483">
        <v>25</v>
      </c>
      <c r="MA16" s="483">
        <v>25</v>
      </c>
      <c r="MB16" s="483">
        <v>25</v>
      </c>
      <c r="MC16" s="483">
        <v>25</v>
      </c>
      <c r="MD16" s="483">
        <v>25</v>
      </c>
      <c r="ME16" s="483">
        <v>25</v>
      </c>
      <c r="MF16" s="483">
        <v>25</v>
      </c>
      <c r="MG16" s="483">
        <v>25</v>
      </c>
      <c r="MH16" s="483">
        <v>25</v>
      </c>
      <c r="MI16" s="483">
        <v>25</v>
      </c>
      <c r="MJ16" s="483">
        <v>25</v>
      </c>
      <c r="MK16" s="483">
        <v>25</v>
      </c>
      <c r="ML16" s="483">
        <v>25</v>
      </c>
      <c r="MM16" s="483">
        <v>25</v>
      </c>
      <c r="MN16" s="483">
        <v>25</v>
      </c>
      <c r="MO16" s="483">
        <v>25</v>
      </c>
      <c r="MP16" s="483">
        <v>25</v>
      </c>
      <c r="MQ16" s="483">
        <v>25</v>
      </c>
      <c r="MR16" s="483">
        <v>25</v>
      </c>
      <c r="MS16" s="483">
        <v>25</v>
      </c>
      <c r="MT16" s="483">
        <v>25</v>
      </c>
      <c r="MU16" s="483">
        <v>25</v>
      </c>
      <c r="MV16" s="483">
        <v>25</v>
      </c>
      <c r="MW16" s="483">
        <v>25</v>
      </c>
      <c r="MX16" s="483">
        <v>25</v>
      </c>
      <c r="MY16" s="483">
        <v>25</v>
      </c>
      <c r="MZ16" s="483">
        <v>25</v>
      </c>
      <c r="NA16" s="483">
        <v>25</v>
      </c>
      <c r="NB16" s="483">
        <v>25</v>
      </c>
      <c r="NC16" s="483">
        <v>25</v>
      </c>
      <c r="ND16" s="483">
        <v>25</v>
      </c>
      <c r="NE16" s="483">
        <v>25</v>
      </c>
      <c r="NF16" s="483">
        <v>25</v>
      </c>
      <c r="NG16" s="483">
        <v>25</v>
      </c>
      <c r="NH16" s="483">
        <v>25</v>
      </c>
      <c r="NI16" s="483">
        <v>25</v>
      </c>
      <c r="NJ16" s="483">
        <v>25</v>
      </c>
      <c r="NK16" s="483">
        <v>25</v>
      </c>
      <c r="NL16" s="483">
        <v>25</v>
      </c>
      <c r="NM16" s="483">
        <v>25</v>
      </c>
      <c r="NN16" s="483">
        <v>25</v>
      </c>
      <c r="NO16" s="483">
        <v>25</v>
      </c>
      <c r="NP16" s="483">
        <v>25</v>
      </c>
      <c r="NQ16" s="483">
        <v>25</v>
      </c>
      <c r="NR16" s="483">
        <v>25</v>
      </c>
      <c r="NS16" s="483">
        <v>25</v>
      </c>
      <c r="NT16" s="483">
        <v>25</v>
      </c>
      <c r="NU16" s="483">
        <v>25</v>
      </c>
      <c r="NV16" s="483">
        <v>25</v>
      </c>
      <c r="NW16" s="483">
        <v>25</v>
      </c>
      <c r="NX16" s="483">
        <v>25</v>
      </c>
      <c r="NY16" s="483">
        <v>25</v>
      </c>
      <c r="NZ16" s="483">
        <v>25</v>
      </c>
      <c r="OA16" s="483">
        <v>25</v>
      </c>
      <c r="OB16" s="483">
        <v>25</v>
      </c>
      <c r="OC16" s="483">
        <v>25</v>
      </c>
      <c r="OD16" s="483">
        <v>25</v>
      </c>
      <c r="OE16" s="483">
        <v>25</v>
      </c>
      <c r="OF16" s="483">
        <v>25</v>
      </c>
      <c r="OG16" s="483">
        <v>25</v>
      </c>
      <c r="OH16" s="483">
        <v>25</v>
      </c>
      <c r="OI16" s="483">
        <v>25</v>
      </c>
      <c r="OJ16" s="483">
        <v>25</v>
      </c>
      <c r="OK16" s="483">
        <v>25</v>
      </c>
      <c r="OL16" s="483">
        <v>25</v>
      </c>
      <c r="OM16" s="483">
        <v>25</v>
      </c>
      <c r="ON16" s="483">
        <v>25</v>
      </c>
      <c r="OO16" s="483"/>
      <c r="OP16" s="483"/>
      <c r="OQ16" s="483"/>
      <c r="OR16" s="483"/>
      <c r="OS16" s="483"/>
      <c r="OT16" s="483"/>
      <c r="OU16" s="483"/>
      <c r="OV16" s="483"/>
      <c r="OW16" s="483"/>
      <c r="OX16" s="483"/>
      <c r="OY16" s="483"/>
      <c r="OZ16" s="483"/>
      <c r="PA16" s="483"/>
      <c r="PB16" s="483"/>
      <c r="PC16" s="483"/>
      <c r="PD16" s="483"/>
      <c r="PE16" s="483"/>
      <c r="PF16" s="483"/>
      <c r="PG16" s="483"/>
      <c r="PH16" s="483"/>
      <c r="PI16" s="483"/>
      <c r="PJ16" s="483"/>
      <c r="PK16" s="483"/>
      <c r="PL16" s="483"/>
    </row>
    <row r="17" spans="1:428" x14ac:dyDescent="0.25">
      <c r="A17" s="866"/>
      <c r="B17" s="876"/>
      <c r="C17" s="869"/>
      <c r="D17" s="869"/>
      <c r="E17" s="206" t="s">
        <v>1377</v>
      </c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2"/>
      <c r="DM17" s="212"/>
      <c r="DN17" s="212"/>
      <c r="DO17" s="212"/>
      <c r="DP17" s="212"/>
      <c r="DQ17" s="212"/>
      <c r="DR17" s="212"/>
      <c r="DS17" s="212"/>
      <c r="DT17" s="212"/>
      <c r="DU17" s="212"/>
      <c r="DV17" s="212"/>
      <c r="DW17" s="212"/>
      <c r="DX17" s="212"/>
      <c r="DY17" s="212"/>
      <c r="DZ17" s="212"/>
      <c r="EA17" s="212"/>
      <c r="EB17" s="212"/>
      <c r="EC17" s="212"/>
      <c r="ED17" s="212"/>
      <c r="EE17" s="212"/>
      <c r="EF17" s="212">
        <v>0</v>
      </c>
      <c r="EG17" s="212">
        <v>13</v>
      </c>
      <c r="EH17" s="212">
        <v>13</v>
      </c>
      <c r="EI17" s="212">
        <v>13</v>
      </c>
      <c r="EJ17" s="212">
        <v>13</v>
      </c>
      <c r="EK17" s="212">
        <v>13</v>
      </c>
      <c r="EL17" s="212">
        <v>15</v>
      </c>
      <c r="EM17" s="212">
        <v>15</v>
      </c>
      <c r="EN17" s="212">
        <v>15</v>
      </c>
      <c r="EO17" s="212">
        <v>15</v>
      </c>
      <c r="EP17" s="212">
        <v>15</v>
      </c>
      <c r="EQ17" s="212">
        <v>15</v>
      </c>
      <c r="ER17" s="212">
        <v>15</v>
      </c>
      <c r="ES17" s="212">
        <v>15</v>
      </c>
      <c r="ET17" s="212">
        <v>10</v>
      </c>
      <c r="EU17" s="212">
        <v>15</v>
      </c>
      <c r="EV17" s="212">
        <v>15</v>
      </c>
      <c r="EW17" s="212">
        <v>15</v>
      </c>
      <c r="EX17" s="212">
        <v>15</v>
      </c>
      <c r="EY17" s="212">
        <v>15</v>
      </c>
      <c r="EZ17" s="212">
        <v>15</v>
      </c>
      <c r="FA17" s="212">
        <v>0</v>
      </c>
      <c r="FB17" s="212">
        <v>15</v>
      </c>
      <c r="FC17" s="212">
        <v>15</v>
      </c>
      <c r="FD17" s="212">
        <v>15</v>
      </c>
      <c r="FE17" s="212">
        <v>15</v>
      </c>
      <c r="FF17" s="212">
        <v>15</v>
      </c>
      <c r="FG17" s="212">
        <v>15</v>
      </c>
      <c r="FH17" s="212">
        <v>0</v>
      </c>
      <c r="FI17" s="212">
        <v>15</v>
      </c>
      <c r="FJ17" s="212">
        <v>15</v>
      </c>
      <c r="FK17" s="212">
        <v>15</v>
      </c>
      <c r="FL17" s="212">
        <v>15</v>
      </c>
      <c r="FM17" s="212">
        <v>15</v>
      </c>
      <c r="FN17" s="212">
        <v>15</v>
      </c>
      <c r="FO17" s="212">
        <v>0</v>
      </c>
      <c r="FP17" s="212">
        <v>15</v>
      </c>
      <c r="FQ17" s="212">
        <v>15</v>
      </c>
      <c r="FR17" s="212">
        <v>15</v>
      </c>
      <c r="FS17" s="212">
        <v>15</v>
      </c>
      <c r="FT17" s="212">
        <v>15</v>
      </c>
      <c r="FU17" s="212">
        <v>15</v>
      </c>
      <c r="FV17" s="212">
        <v>0</v>
      </c>
      <c r="FW17" s="212">
        <v>15</v>
      </c>
      <c r="FX17" s="212">
        <v>15</v>
      </c>
      <c r="FY17" s="212">
        <v>15</v>
      </c>
      <c r="FZ17" s="212">
        <v>15</v>
      </c>
      <c r="GA17" s="212">
        <v>15</v>
      </c>
      <c r="GB17" s="212">
        <v>15</v>
      </c>
      <c r="GC17" s="212">
        <v>0</v>
      </c>
      <c r="GD17" s="212">
        <v>15</v>
      </c>
      <c r="GE17" s="212">
        <v>15</v>
      </c>
      <c r="GF17" s="212">
        <v>15</v>
      </c>
      <c r="GG17" s="212">
        <v>15</v>
      </c>
      <c r="GH17" s="212">
        <v>15</v>
      </c>
      <c r="GI17" s="212">
        <v>15</v>
      </c>
      <c r="GJ17" s="212">
        <v>0</v>
      </c>
      <c r="GK17" s="212">
        <v>0</v>
      </c>
      <c r="GL17" s="212">
        <v>0</v>
      </c>
      <c r="GM17" s="212">
        <v>0</v>
      </c>
      <c r="GN17" s="212">
        <v>0</v>
      </c>
      <c r="GO17" s="212">
        <v>0</v>
      </c>
      <c r="GP17" s="212">
        <v>0</v>
      </c>
      <c r="GQ17" s="212">
        <v>0</v>
      </c>
      <c r="GR17" s="212">
        <v>0</v>
      </c>
      <c r="GS17" s="212">
        <v>0</v>
      </c>
      <c r="GT17" s="212">
        <v>0</v>
      </c>
      <c r="GU17" s="212">
        <v>0</v>
      </c>
      <c r="GV17" s="212">
        <v>0</v>
      </c>
      <c r="GW17" s="212">
        <v>0</v>
      </c>
      <c r="GX17" s="212">
        <v>0</v>
      </c>
      <c r="GY17" s="212">
        <v>0</v>
      </c>
      <c r="GZ17" s="212">
        <v>10</v>
      </c>
      <c r="HA17" s="212">
        <v>10</v>
      </c>
      <c r="HB17" s="212">
        <v>10</v>
      </c>
      <c r="HC17" s="212">
        <v>10</v>
      </c>
      <c r="HD17" s="212">
        <v>10</v>
      </c>
      <c r="HE17" s="212">
        <v>0</v>
      </c>
      <c r="HF17" s="212">
        <v>10</v>
      </c>
      <c r="HG17" s="212">
        <v>10</v>
      </c>
      <c r="HH17" s="212">
        <v>10</v>
      </c>
      <c r="HI17" s="212">
        <v>10</v>
      </c>
      <c r="HJ17" s="212">
        <v>23</v>
      </c>
      <c r="HK17" s="212">
        <v>23</v>
      </c>
      <c r="HL17" s="212">
        <v>0</v>
      </c>
      <c r="HM17" s="212">
        <v>23</v>
      </c>
      <c r="HN17" s="212">
        <v>23</v>
      </c>
      <c r="HO17" s="212">
        <v>23</v>
      </c>
      <c r="HP17" s="212">
        <v>23</v>
      </c>
      <c r="HQ17" s="212">
        <v>23</v>
      </c>
      <c r="HR17" s="212">
        <v>23</v>
      </c>
      <c r="HS17" s="212">
        <v>0</v>
      </c>
      <c r="HT17" s="212">
        <v>23</v>
      </c>
      <c r="HU17" s="212">
        <v>23</v>
      </c>
      <c r="HV17" s="212">
        <v>23</v>
      </c>
      <c r="HW17" s="212">
        <v>23</v>
      </c>
      <c r="HX17" s="212">
        <v>0</v>
      </c>
      <c r="HY17" s="212">
        <v>23</v>
      </c>
      <c r="HZ17" s="212">
        <v>0</v>
      </c>
      <c r="IA17" s="212">
        <v>23</v>
      </c>
      <c r="IB17" s="212">
        <v>23</v>
      </c>
      <c r="IC17" s="212">
        <v>23</v>
      </c>
      <c r="ID17" s="212">
        <v>23</v>
      </c>
      <c r="IE17" s="212">
        <v>23</v>
      </c>
      <c r="IF17" s="212">
        <v>23</v>
      </c>
      <c r="IG17" s="212">
        <v>17</v>
      </c>
      <c r="IH17" s="212">
        <v>23</v>
      </c>
      <c r="II17" s="212">
        <v>23</v>
      </c>
      <c r="IJ17" s="212">
        <v>23</v>
      </c>
      <c r="IK17" s="212">
        <v>23</v>
      </c>
      <c r="IL17" s="212">
        <v>23</v>
      </c>
      <c r="IM17" s="212">
        <v>23</v>
      </c>
      <c r="IN17" s="212">
        <v>0</v>
      </c>
      <c r="IO17" s="212">
        <v>17</v>
      </c>
      <c r="IP17" s="212">
        <v>17</v>
      </c>
      <c r="IQ17" s="212">
        <v>17</v>
      </c>
      <c r="IR17" s="212">
        <v>17</v>
      </c>
      <c r="IS17" s="212">
        <v>17</v>
      </c>
      <c r="IT17" s="212">
        <v>17</v>
      </c>
      <c r="IU17" s="212">
        <v>0</v>
      </c>
      <c r="IV17" s="212">
        <v>0</v>
      </c>
      <c r="IW17" s="212">
        <v>0</v>
      </c>
      <c r="IX17" s="212">
        <v>0</v>
      </c>
      <c r="IY17" s="212">
        <v>0</v>
      </c>
      <c r="IZ17" s="212">
        <v>0</v>
      </c>
      <c r="JA17" s="212">
        <v>0</v>
      </c>
      <c r="JB17" s="212">
        <v>0</v>
      </c>
      <c r="JC17" s="212">
        <v>0</v>
      </c>
      <c r="JD17" s="212">
        <v>0</v>
      </c>
      <c r="JE17" s="212">
        <v>0</v>
      </c>
      <c r="JF17" s="212">
        <v>0</v>
      </c>
      <c r="JG17" s="212">
        <v>0</v>
      </c>
      <c r="JH17" s="212">
        <v>0</v>
      </c>
      <c r="JI17" s="212">
        <v>0</v>
      </c>
      <c r="JJ17" s="212">
        <v>0</v>
      </c>
      <c r="JK17" s="212">
        <v>0</v>
      </c>
      <c r="JL17" s="212">
        <v>17</v>
      </c>
      <c r="JM17" s="212">
        <v>17</v>
      </c>
      <c r="JN17" s="212">
        <v>17</v>
      </c>
      <c r="JO17" s="484">
        <v>17</v>
      </c>
      <c r="JP17" s="484">
        <v>17</v>
      </c>
      <c r="JQ17" s="484">
        <v>17</v>
      </c>
      <c r="JR17" s="484">
        <v>17</v>
      </c>
      <c r="JS17" s="484">
        <v>17</v>
      </c>
      <c r="JT17" s="484">
        <v>17</v>
      </c>
      <c r="JU17" s="484">
        <v>17</v>
      </c>
      <c r="JV17" s="484">
        <v>17</v>
      </c>
      <c r="JW17" s="484">
        <v>17</v>
      </c>
      <c r="JX17" s="484">
        <v>17</v>
      </c>
      <c r="JY17" s="484">
        <v>17</v>
      </c>
      <c r="JZ17" s="484">
        <v>17</v>
      </c>
      <c r="KA17" s="484">
        <v>17</v>
      </c>
      <c r="KB17" s="484">
        <v>17</v>
      </c>
      <c r="KC17" s="484">
        <v>17</v>
      </c>
      <c r="KD17" s="484">
        <v>17</v>
      </c>
      <c r="KE17" s="484">
        <v>17</v>
      </c>
      <c r="KF17" s="484">
        <v>17</v>
      </c>
      <c r="KG17" s="484">
        <v>17</v>
      </c>
      <c r="KH17" s="484">
        <v>17</v>
      </c>
      <c r="KI17" s="484">
        <v>17</v>
      </c>
      <c r="KJ17" s="484">
        <v>25</v>
      </c>
      <c r="KK17" s="484">
        <v>25</v>
      </c>
      <c r="KL17" s="484">
        <v>25</v>
      </c>
      <c r="KM17" s="484">
        <v>25</v>
      </c>
      <c r="KN17" s="484">
        <v>25</v>
      </c>
      <c r="KO17" s="484">
        <v>25</v>
      </c>
      <c r="KP17" s="484">
        <v>25</v>
      </c>
      <c r="KQ17" s="484">
        <v>25</v>
      </c>
      <c r="KR17" s="484">
        <v>25</v>
      </c>
      <c r="KS17" s="484">
        <v>25</v>
      </c>
      <c r="KT17" s="484">
        <v>25</v>
      </c>
      <c r="KU17" s="484">
        <v>17</v>
      </c>
      <c r="KV17" s="484">
        <v>17</v>
      </c>
      <c r="KW17" s="484">
        <v>17</v>
      </c>
      <c r="KX17" s="484">
        <v>17</v>
      </c>
      <c r="KY17" s="484"/>
      <c r="KZ17" s="484">
        <v>17</v>
      </c>
      <c r="LA17" s="484">
        <v>17</v>
      </c>
      <c r="LB17" s="484">
        <v>17</v>
      </c>
      <c r="LC17" s="484">
        <v>17</v>
      </c>
      <c r="LD17" s="484">
        <v>17</v>
      </c>
      <c r="LE17" s="484">
        <v>17</v>
      </c>
      <c r="LF17" s="484">
        <v>17</v>
      </c>
      <c r="LG17" s="484">
        <v>17</v>
      </c>
      <c r="LH17" s="484">
        <v>17</v>
      </c>
      <c r="LI17" s="484">
        <v>17</v>
      </c>
      <c r="LJ17" s="484">
        <v>17</v>
      </c>
      <c r="LK17" s="484">
        <v>17</v>
      </c>
      <c r="LL17" s="484"/>
      <c r="LM17" s="484">
        <v>17</v>
      </c>
      <c r="LN17" s="484">
        <v>17</v>
      </c>
      <c r="LO17" s="484">
        <v>17</v>
      </c>
      <c r="LP17" s="484">
        <v>17</v>
      </c>
      <c r="LQ17" s="484">
        <v>17</v>
      </c>
      <c r="LR17" s="484">
        <v>17</v>
      </c>
      <c r="LS17" s="484">
        <v>17</v>
      </c>
      <c r="LT17" s="484">
        <v>17</v>
      </c>
      <c r="LU17" s="484">
        <v>17</v>
      </c>
      <c r="LV17" s="484">
        <v>17</v>
      </c>
      <c r="LW17" s="484">
        <v>17</v>
      </c>
      <c r="LX17" s="484">
        <v>17</v>
      </c>
      <c r="LY17" s="484">
        <v>17</v>
      </c>
      <c r="LZ17" s="484">
        <v>17</v>
      </c>
      <c r="MA17" s="484">
        <v>17</v>
      </c>
      <c r="MB17" s="484">
        <v>17</v>
      </c>
      <c r="MC17" s="484">
        <v>17</v>
      </c>
      <c r="MD17" s="484">
        <v>17</v>
      </c>
      <c r="ME17" s="484">
        <v>17</v>
      </c>
      <c r="MF17" s="484">
        <v>17</v>
      </c>
      <c r="MG17" s="484">
        <v>17</v>
      </c>
      <c r="MH17" s="484">
        <v>17</v>
      </c>
      <c r="MI17" s="484">
        <v>17</v>
      </c>
      <c r="MJ17" s="484">
        <v>17</v>
      </c>
      <c r="MK17" s="484">
        <v>17</v>
      </c>
      <c r="ML17" s="484">
        <v>17</v>
      </c>
      <c r="MM17" s="484">
        <v>17</v>
      </c>
      <c r="MN17" s="484">
        <v>17</v>
      </c>
      <c r="MO17" s="484"/>
      <c r="MP17" s="484">
        <v>17</v>
      </c>
      <c r="MQ17" s="484">
        <v>17</v>
      </c>
      <c r="MR17" s="484">
        <v>17</v>
      </c>
      <c r="MS17" s="484">
        <v>17</v>
      </c>
      <c r="MT17" s="484">
        <v>17</v>
      </c>
      <c r="MU17" s="484">
        <v>17</v>
      </c>
      <c r="MV17" s="484"/>
      <c r="MW17" s="484">
        <v>17</v>
      </c>
      <c r="MX17" s="484">
        <v>17</v>
      </c>
      <c r="MY17" s="484">
        <v>17</v>
      </c>
      <c r="MZ17" s="484">
        <v>17</v>
      </c>
      <c r="NA17" s="484">
        <v>17</v>
      </c>
      <c r="NB17" s="484">
        <v>17</v>
      </c>
      <c r="NC17" s="484">
        <v>17</v>
      </c>
      <c r="ND17" s="484">
        <v>17</v>
      </c>
      <c r="NE17" s="484">
        <v>17</v>
      </c>
      <c r="NF17" s="484">
        <v>17</v>
      </c>
      <c r="NG17" s="484">
        <v>17</v>
      </c>
      <c r="NH17" s="484">
        <v>17</v>
      </c>
      <c r="NI17" s="484">
        <v>17</v>
      </c>
      <c r="NJ17" s="484">
        <v>17</v>
      </c>
      <c r="NK17" s="484">
        <v>17</v>
      </c>
      <c r="NL17" s="484">
        <v>17</v>
      </c>
      <c r="NM17" s="484">
        <v>17</v>
      </c>
      <c r="NN17" s="484">
        <v>17</v>
      </c>
      <c r="NO17" s="484">
        <v>17</v>
      </c>
      <c r="NP17" s="484">
        <v>17</v>
      </c>
      <c r="NQ17" s="484"/>
      <c r="NR17" s="484">
        <v>17</v>
      </c>
      <c r="NS17" s="484">
        <v>17</v>
      </c>
      <c r="NT17" s="484"/>
      <c r="NU17" s="484">
        <v>17</v>
      </c>
      <c r="NV17" s="484">
        <v>17</v>
      </c>
      <c r="NW17" s="484">
        <v>17</v>
      </c>
      <c r="NX17" s="484">
        <v>17</v>
      </c>
      <c r="NY17" s="484">
        <v>17</v>
      </c>
      <c r="NZ17" s="484">
        <v>17</v>
      </c>
      <c r="OA17" s="484">
        <v>17</v>
      </c>
      <c r="OB17" s="484">
        <v>17</v>
      </c>
      <c r="OC17" s="484">
        <v>17</v>
      </c>
      <c r="OD17" s="484">
        <v>17</v>
      </c>
      <c r="OE17" s="484">
        <v>17</v>
      </c>
      <c r="OF17" s="484">
        <v>17</v>
      </c>
      <c r="OG17" s="484">
        <v>17</v>
      </c>
      <c r="OH17" s="484">
        <v>17</v>
      </c>
      <c r="OI17" s="484">
        <v>17</v>
      </c>
      <c r="OJ17" s="484">
        <v>17</v>
      </c>
      <c r="OK17" s="484">
        <v>17</v>
      </c>
      <c r="OL17" s="484">
        <v>17</v>
      </c>
      <c r="OM17" s="484">
        <v>17</v>
      </c>
      <c r="ON17" s="484">
        <v>17</v>
      </c>
      <c r="OO17" s="484"/>
      <c r="OP17" s="484"/>
      <c r="OQ17" s="484"/>
      <c r="OR17" s="484"/>
      <c r="OS17" s="484"/>
      <c r="OT17" s="484"/>
      <c r="OU17" s="484"/>
      <c r="OV17" s="484"/>
      <c r="OW17" s="484"/>
      <c r="OX17" s="484"/>
      <c r="OY17" s="484"/>
      <c r="OZ17" s="484"/>
      <c r="PA17" s="484"/>
      <c r="PB17" s="484"/>
      <c r="PC17" s="484"/>
      <c r="PD17" s="484"/>
      <c r="PE17" s="484"/>
      <c r="PF17" s="484"/>
      <c r="PG17" s="484"/>
      <c r="PH17" s="484"/>
      <c r="PI17" s="484"/>
      <c r="PJ17" s="484"/>
      <c r="PK17" s="484"/>
      <c r="PL17" s="484"/>
    </row>
    <row r="18" spans="1:428" x14ac:dyDescent="0.25">
      <c r="A18" s="866">
        <v>7</v>
      </c>
      <c r="B18" s="876" t="s">
        <v>1383</v>
      </c>
      <c r="C18" s="869" t="s">
        <v>1375</v>
      </c>
      <c r="D18" s="869" t="s">
        <v>12</v>
      </c>
      <c r="E18" s="205" t="s">
        <v>1376</v>
      </c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1"/>
      <c r="BC18" s="211"/>
      <c r="BD18" s="211"/>
      <c r="BE18" s="211"/>
      <c r="BF18" s="211"/>
      <c r="BG18" s="211"/>
      <c r="BH18" s="211">
        <v>30</v>
      </c>
      <c r="BI18" s="211">
        <v>30</v>
      </c>
      <c r="BJ18" s="211">
        <v>30</v>
      </c>
      <c r="BK18" s="211">
        <v>30</v>
      </c>
      <c r="BL18" s="211">
        <v>30</v>
      </c>
      <c r="BM18" s="211">
        <v>30</v>
      </c>
      <c r="BN18" s="211">
        <v>30</v>
      </c>
      <c r="BO18" s="211">
        <v>30</v>
      </c>
      <c r="BP18" s="211">
        <v>30</v>
      </c>
      <c r="BQ18" s="211">
        <v>30</v>
      </c>
      <c r="BR18" s="211">
        <v>30</v>
      </c>
      <c r="BS18" s="211">
        <v>30</v>
      </c>
      <c r="BT18" s="211">
        <v>30</v>
      </c>
      <c r="BU18" s="211">
        <v>30</v>
      </c>
      <c r="BV18" s="211">
        <v>30</v>
      </c>
      <c r="BW18" s="211">
        <v>30</v>
      </c>
      <c r="BX18" s="211">
        <v>30</v>
      </c>
      <c r="BY18" s="211">
        <v>30</v>
      </c>
      <c r="BZ18" s="211">
        <v>30</v>
      </c>
      <c r="CA18" s="211">
        <v>30</v>
      </c>
      <c r="CB18" s="211">
        <v>30</v>
      </c>
      <c r="CC18" s="211">
        <v>30</v>
      </c>
      <c r="CD18" s="211">
        <v>30</v>
      </c>
      <c r="CE18" s="211">
        <v>30</v>
      </c>
      <c r="CF18" s="211">
        <v>30</v>
      </c>
      <c r="CG18" s="211">
        <v>30</v>
      </c>
      <c r="CH18" s="211">
        <v>30</v>
      </c>
      <c r="CI18" s="211">
        <v>30</v>
      </c>
      <c r="CJ18" s="211">
        <v>30</v>
      </c>
      <c r="CK18" s="211">
        <v>30</v>
      </c>
      <c r="CL18" s="211">
        <v>30</v>
      </c>
      <c r="CM18" s="211">
        <v>30</v>
      </c>
      <c r="CN18" s="211">
        <v>30</v>
      </c>
      <c r="CO18" s="211">
        <v>30</v>
      </c>
      <c r="CP18" s="211">
        <v>30</v>
      </c>
      <c r="CQ18" s="211">
        <v>30</v>
      </c>
      <c r="CR18" s="211">
        <v>30</v>
      </c>
      <c r="CS18" s="211">
        <v>30</v>
      </c>
      <c r="CT18" s="211">
        <v>30</v>
      </c>
      <c r="CU18" s="211">
        <v>30</v>
      </c>
      <c r="CV18" s="211">
        <v>30</v>
      </c>
      <c r="CW18" s="211">
        <v>30</v>
      </c>
      <c r="CX18" s="211">
        <v>30</v>
      </c>
      <c r="CY18" s="211">
        <v>30</v>
      </c>
      <c r="CZ18" s="211">
        <v>30</v>
      </c>
      <c r="DA18" s="211">
        <v>30</v>
      </c>
      <c r="DB18" s="211">
        <v>30</v>
      </c>
      <c r="DC18" s="211">
        <v>30</v>
      </c>
      <c r="DD18" s="211">
        <v>30</v>
      </c>
      <c r="DE18" s="211">
        <v>30</v>
      </c>
      <c r="DF18" s="211">
        <v>30</v>
      </c>
      <c r="DG18" s="211">
        <v>30</v>
      </c>
      <c r="DH18" s="211">
        <v>30</v>
      </c>
      <c r="DI18" s="211">
        <v>30</v>
      </c>
      <c r="DJ18" s="211">
        <v>30</v>
      </c>
      <c r="DK18" s="211">
        <v>30</v>
      </c>
      <c r="DL18" s="211">
        <v>30</v>
      </c>
      <c r="DM18" s="211">
        <v>30</v>
      </c>
      <c r="DN18" s="211">
        <v>30</v>
      </c>
      <c r="DO18" s="211">
        <v>30</v>
      </c>
      <c r="DP18" s="211">
        <v>30</v>
      </c>
      <c r="DQ18" s="211">
        <v>30</v>
      </c>
      <c r="DR18" s="211">
        <v>30</v>
      </c>
      <c r="DS18" s="211">
        <v>30</v>
      </c>
      <c r="DT18" s="211">
        <v>30</v>
      </c>
      <c r="DU18" s="211">
        <v>30</v>
      </c>
      <c r="DV18" s="211">
        <v>30</v>
      </c>
      <c r="DW18" s="211">
        <v>30</v>
      </c>
      <c r="DX18" s="211">
        <v>30</v>
      </c>
      <c r="DY18" s="211">
        <v>30</v>
      </c>
      <c r="DZ18" s="211">
        <v>30</v>
      </c>
      <c r="EA18" s="211">
        <v>30</v>
      </c>
      <c r="EB18" s="211">
        <v>30</v>
      </c>
      <c r="EC18" s="211">
        <v>30</v>
      </c>
      <c r="ED18" s="211">
        <v>30</v>
      </c>
      <c r="EE18" s="211">
        <v>30</v>
      </c>
      <c r="EF18" s="211">
        <v>30</v>
      </c>
      <c r="EG18" s="211">
        <v>30</v>
      </c>
      <c r="EH18" s="211">
        <v>30</v>
      </c>
      <c r="EI18" s="211">
        <v>30</v>
      </c>
      <c r="EJ18" s="211">
        <v>30</v>
      </c>
      <c r="EK18" s="211">
        <v>30</v>
      </c>
      <c r="EL18" s="211">
        <v>30</v>
      </c>
      <c r="EM18" s="211">
        <v>30</v>
      </c>
      <c r="EN18" s="211">
        <v>30</v>
      </c>
      <c r="EO18" s="211">
        <v>30</v>
      </c>
      <c r="EP18" s="211">
        <v>30</v>
      </c>
      <c r="EQ18" s="211">
        <v>30</v>
      </c>
      <c r="ER18" s="211">
        <v>30</v>
      </c>
      <c r="ES18" s="211">
        <v>30</v>
      </c>
      <c r="ET18" s="211">
        <v>30</v>
      </c>
      <c r="EU18" s="211">
        <v>30</v>
      </c>
      <c r="EV18" s="211">
        <v>30</v>
      </c>
      <c r="EW18" s="211">
        <v>30</v>
      </c>
      <c r="EX18" s="211">
        <v>30</v>
      </c>
      <c r="EY18" s="211">
        <v>30</v>
      </c>
      <c r="EZ18" s="211">
        <v>30</v>
      </c>
      <c r="FA18" s="211">
        <v>30</v>
      </c>
      <c r="FB18" s="211">
        <v>30</v>
      </c>
      <c r="FC18" s="211">
        <v>30</v>
      </c>
      <c r="FD18" s="211">
        <v>30</v>
      </c>
      <c r="FE18" s="211">
        <v>30</v>
      </c>
      <c r="FF18" s="211">
        <v>30</v>
      </c>
      <c r="FG18" s="211">
        <v>30</v>
      </c>
      <c r="FH18" s="211">
        <v>30</v>
      </c>
      <c r="FI18" s="211">
        <v>30</v>
      </c>
      <c r="FJ18" s="211">
        <v>30</v>
      </c>
      <c r="FK18" s="211">
        <v>30</v>
      </c>
      <c r="FL18" s="211">
        <v>30</v>
      </c>
      <c r="FM18" s="211">
        <v>30</v>
      </c>
      <c r="FN18" s="211">
        <v>30</v>
      </c>
      <c r="FO18" s="211">
        <v>30</v>
      </c>
      <c r="FP18" s="211">
        <v>30</v>
      </c>
      <c r="FQ18" s="211">
        <v>30</v>
      </c>
      <c r="FR18" s="211">
        <v>30</v>
      </c>
      <c r="FS18" s="211">
        <v>30</v>
      </c>
      <c r="FT18" s="211">
        <v>30</v>
      </c>
      <c r="FU18" s="211">
        <v>30</v>
      </c>
      <c r="FV18" s="211">
        <v>30</v>
      </c>
      <c r="FW18" s="211">
        <v>30</v>
      </c>
      <c r="FX18" s="211">
        <v>30</v>
      </c>
      <c r="FY18" s="211">
        <v>30</v>
      </c>
      <c r="FZ18" s="211">
        <v>30</v>
      </c>
      <c r="GA18" s="211">
        <v>30</v>
      </c>
      <c r="GB18" s="211">
        <v>30</v>
      </c>
      <c r="GC18" s="211">
        <v>30</v>
      </c>
      <c r="GD18" s="211">
        <v>30</v>
      </c>
      <c r="GE18" s="211">
        <v>30</v>
      </c>
      <c r="GF18" s="211">
        <v>30</v>
      </c>
      <c r="GG18" s="211">
        <v>30</v>
      </c>
      <c r="GH18" s="211">
        <v>30</v>
      </c>
      <c r="GI18" s="211">
        <v>30</v>
      </c>
      <c r="GJ18" s="211">
        <v>30</v>
      </c>
      <c r="GK18" s="211">
        <v>30</v>
      </c>
      <c r="GL18" s="211">
        <v>30</v>
      </c>
      <c r="GM18" s="211">
        <v>30</v>
      </c>
      <c r="GN18" s="211">
        <v>30</v>
      </c>
      <c r="GO18" s="211">
        <v>30</v>
      </c>
      <c r="GP18" s="211">
        <v>30</v>
      </c>
      <c r="GQ18" s="211">
        <v>30</v>
      </c>
      <c r="GR18" s="211">
        <v>30</v>
      </c>
      <c r="GS18" s="211">
        <v>30</v>
      </c>
      <c r="GT18" s="211">
        <v>30</v>
      </c>
      <c r="GU18" s="211">
        <v>30</v>
      </c>
      <c r="GV18" s="211">
        <v>30</v>
      </c>
      <c r="GW18" s="211">
        <v>30</v>
      </c>
      <c r="GX18" s="211">
        <v>30</v>
      </c>
      <c r="GY18" s="211">
        <v>30</v>
      </c>
      <c r="GZ18" s="211">
        <v>30</v>
      </c>
      <c r="HA18" s="211">
        <v>30</v>
      </c>
      <c r="HB18" s="211">
        <v>30</v>
      </c>
      <c r="HC18" s="211">
        <v>30</v>
      </c>
      <c r="HD18" s="211">
        <v>30</v>
      </c>
      <c r="HE18" s="211">
        <v>30</v>
      </c>
      <c r="HF18" s="211">
        <v>30</v>
      </c>
      <c r="HG18" s="211">
        <v>30</v>
      </c>
      <c r="HH18" s="211">
        <v>30</v>
      </c>
      <c r="HI18" s="211">
        <v>30</v>
      </c>
      <c r="HJ18" s="211">
        <v>30</v>
      </c>
      <c r="HK18" s="211">
        <v>30</v>
      </c>
      <c r="HL18" s="211">
        <v>30</v>
      </c>
      <c r="HM18" s="211">
        <v>30</v>
      </c>
      <c r="HN18" s="211">
        <v>30</v>
      </c>
      <c r="HO18" s="211">
        <v>30</v>
      </c>
      <c r="HP18" s="211">
        <v>30</v>
      </c>
      <c r="HQ18" s="211">
        <v>30</v>
      </c>
      <c r="HR18" s="211">
        <v>30</v>
      </c>
      <c r="HS18" s="211">
        <v>30</v>
      </c>
      <c r="HT18" s="211">
        <v>30</v>
      </c>
      <c r="HU18" s="211">
        <v>30</v>
      </c>
      <c r="HV18" s="211">
        <v>30</v>
      </c>
      <c r="HW18" s="211">
        <v>30</v>
      </c>
      <c r="HX18" s="211">
        <v>30</v>
      </c>
      <c r="HY18" s="211">
        <v>30</v>
      </c>
      <c r="HZ18" s="211">
        <v>30</v>
      </c>
      <c r="IA18" s="211">
        <v>30</v>
      </c>
      <c r="IB18" s="211">
        <v>30</v>
      </c>
      <c r="IC18" s="211">
        <v>30</v>
      </c>
      <c r="ID18" s="211">
        <v>30</v>
      </c>
      <c r="IE18" s="211">
        <v>30</v>
      </c>
      <c r="IF18" s="211">
        <v>30</v>
      </c>
      <c r="IG18" s="211">
        <v>30</v>
      </c>
      <c r="IH18" s="211">
        <v>30</v>
      </c>
      <c r="II18" s="211">
        <v>30</v>
      </c>
      <c r="IJ18" s="211">
        <v>30</v>
      </c>
      <c r="IK18" s="211">
        <v>30</v>
      </c>
      <c r="IL18" s="211">
        <v>30</v>
      </c>
      <c r="IM18" s="211">
        <v>30</v>
      </c>
      <c r="IN18" s="211">
        <v>30</v>
      </c>
      <c r="IO18" s="211">
        <v>30</v>
      </c>
      <c r="IP18" s="211">
        <v>30</v>
      </c>
      <c r="IQ18" s="211">
        <v>30</v>
      </c>
      <c r="IR18" s="211">
        <v>30</v>
      </c>
      <c r="IS18" s="211">
        <v>30</v>
      </c>
      <c r="IT18" s="211">
        <v>30</v>
      </c>
      <c r="IU18" s="211">
        <v>30</v>
      </c>
      <c r="IV18" s="211">
        <v>30</v>
      </c>
      <c r="IW18" s="211">
        <v>30</v>
      </c>
      <c r="IX18" s="211">
        <v>30</v>
      </c>
      <c r="IY18" s="211">
        <v>30</v>
      </c>
      <c r="IZ18" s="211">
        <v>30</v>
      </c>
      <c r="JA18" s="211">
        <v>30</v>
      </c>
      <c r="JB18" s="211">
        <v>30</v>
      </c>
      <c r="JC18" s="211">
        <v>30</v>
      </c>
      <c r="JD18" s="211">
        <v>30</v>
      </c>
      <c r="JE18" s="211">
        <v>30</v>
      </c>
      <c r="JF18" s="211">
        <v>30</v>
      </c>
      <c r="JG18" s="211">
        <v>30</v>
      </c>
      <c r="JH18" s="211">
        <v>30</v>
      </c>
      <c r="JI18" s="211">
        <v>30</v>
      </c>
      <c r="JJ18" s="211">
        <v>30</v>
      </c>
      <c r="JK18" s="211">
        <v>30</v>
      </c>
      <c r="JL18" s="211">
        <v>30</v>
      </c>
      <c r="JM18" s="211">
        <v>30</v>
      </c>
      <c r="JN18" s="211">
        <v>30</v>
      </c>
      <c r="JO18" s="483">
        <v>30</v>
      </c>
      <c r="JP18" s="483">
        <v>30</v>
      </c>
      <c r="JQ18" s="483">
        <v>30</v>
      </c>
      <c r="JR18" s="483">
        <v>30</v>
      </c>
      <c r="JS18" s="483">
        <v>30</v>
      </c>
      <c r="JT18" s="483">
        <v>30</v>
      </c>
      <c r="JU18" s="483">
        <v>30</v>
      </c>
      <c r="JV18" s="483">
        <v>30</v>
      </c>
      <c r="JW18" s="483">
        <v>30</v>
      </c>
      <c r="JX18" s="483">
        <v>30</v>
      </c>
      <c r="JY18" s="483">
        <v>30</v>
      </c>
      <c r="JZ18" s="483">
        <v>30</v>
      </c>
      <c r="KA18" s="483">
        <v>30</v>
      </c>
      <c r="KB18" s="483">
        <v>30</v>
      </c>
      <c r="KC18" s="483">
        <v>30</v>
      </c>
      <c r="KD18" s="483">
        <v>30</v>
      </c>
      <c r="KE18" s="483">
        <v>30</v>
      </c>
      <c r="KF18" s="483">
        <v>30</v>
      </c>
      <c r="KG18" s="483">
        <v>30</v>
      </c>
      <c r="KH18" s="483">
        <v>30</v>
      </c>
      <c r="KI18" s="483">
        <v>30</v>
      </c>
      <c r="KJ18" s="483">
        <v>30</v>
      </c>
      <c r="KK18" s="483">
        <v>30</v>
      </c>
      <c r="KL18" s="483">
        <v>30</v>
      </c>
      <c r="KM18" s="483">
        <v>30</v>
      </c>
      <c r="KN18" s="483">
        <v>30</v>
      </c>
      <c r="KO18" s="483">
        <v>30</v>
      </c>
      <c r="KP18" s="483">
        <v>30</v>
      </c>
      <c r="KQ18" s="483">
        <v>30</v>
      </c>
      <c r="KR18" s="483">
        <v>30</v>
      </c>
      <c r="KS18" s="483">
        <v>30</v>
      </c>
      <c r="KT18" s="483">
        <v>30</v>
      </c>
      <c r="KU18" s="483">
        <v>30</v>
      </c>
      <c r="KV18" s="483">
        <v>30</v>
      </c>
      <c r="KW18" s="483">
        <v>30</v>
      </c>
      <c r="KX18" s="483">
        <v>30</v>
      </c>
      <c r="KY18" s="483">
        <v>30</v>
      </c>
      <c r="KZ18" s="483">
        <v>30</v>
      </c>
      <c r="LA18" s="483">
        <v>30</v>
      </c>
      <c r="LB18" s="483">
        <v>30</v>
      </c>
      <c r="LC18" s="483">
        <v>30</v>
      </c>
      <c r="LD18" s="483">
        <v>30</v>
      </c>
      <c r="LE18" s="483">
        <v>30</v>
      </c>
      <c r="LF18" s="483">
        <v>30</v>
      </c>
      <c r="LG18" s="483">
        <v>30</v>
      </c>
      <c r="LH18" s="483">
        <v>30</v>
      </c>
      <c r="LI18" s="483">
        <v>30</v>
      </c>
      <c r="LJ18" s="483">
        <v>30</v>
      </c>
      <c r="LK18" s="483">
        <v>30</v>
      </c>
      <c r="LL18" s="483">
        <v>30</v>
      </c>
      <c r="LM18" s="483">
        <v>30</v>
      </c>
      <c r="LN18" s="483">
        <v>30</v>
      </c>
      <c r="LO18" s="483">
        <v>30</v>
      </c>
      <c r="LP18" s="483">
        <v>30</v>
      </c>
      <c r="LQ18" s="483">
        <v>30</v>
      </c>
      <c r="LR18" s="483">
        <v>30</v>
      </c>
      <c r="LS18" s="483">
        <v>30</v>
      </c>
      <c r="LT18" s="483">
        <v>30</v>
      </c>
      <c r="LU18" s="483">
        <v>30</v>
      </c>
      <c r="LV18" s="483">
        <v>30</v>
      </c>
      <c r="LW18" s="483">
        <v>30</v>
      </c>
      <c r="LX18" s="483">
        <v>30</v>
      </c>
      <c r="LY18" s="483">
        <v>30</v>
      </c>
      <c r="LZ18" s="483">
        <v>30</v>
      </c>
      <c r="MA18" s="483">
        <v>30</v>
      </c>
      <c r="MB18" s="483">
        <v>30</v>
      </c>
      <c r="MC18" s="483">
        <v>30</v>
      </c>
      <c r="MD18" s="483">
        <v>30</v>
      </c>
      <c r="ME18" s="483">
        <v>30</v>
      </c>
      <c r="MF18" s="483">
        <v>30</v>
      </c>
      <c r="MG18" s="483">
        <v>30</v>
      </c>
      <c r="MH18" s="483">
        <v>30</v>
      </c>
      <c r="MI18" s="483">
        <v>30</v>
      </c>
      <c r="MJ18" s="483">
        <v>30</v>
      </c>
      <c r="MK18" s="483">
        <v>30</v>
      </c>
      <c r="ML18" s="483">
        <v>30</v>
      </c>
      <c r="MM18" s="483">
        <v>30</v>
      </c>
      <c r="MN18" s="483">
        <v>30</v>
      </c>
      <c r="MO18" s="483">
        <v>30</v>
      </c>
      <c r="MP18" s="483">
        <v>30</v>
      </c>
      <c r="MQ18" s="483">
        <v>30</v>
      </c>
      <c r="MR18" s="483">
        <v>30</v>
      </c>
      <c r="MS18" s="483">
        <v>30</v>
      </c>
      <c r="MT18" s="483">
        <v>30</v>
      </c>
      <c r="MU18" s="483">
        <v>30</v>
      </c>
      <c r="MV18" s="483"/>
      <c r="MW18" s="483"/>
      <c r="MX18" s="483"/>
      <c r="MY18" s="483"/>
      <c r="MZ18" s="483"/>
      <c r="NA18" s="483"/>
      <c r="NB18" s="483"/>
      <c r="NC18" s="483"/>
      <c r="ND18" s="483"/>
      <c r="NE18" s="483"/>
      <c r="NF18" s="483"/>
      <c r="NG18" s="483"/>
      <c r="NH18" s="483"/>
      <c r="NI18" s="483"/>
      <c r="NJ18" s="483"/>
      <c r="NK18" s="483"/>
      <c r="NL18" s="483"/>
      <c r="NM18" s="483"/>
      <c r="NN18" s="483"/>
      <c r="NO18" s="483"/>
      <c r="NP18" s="483"/>
      <c r="NQ18" s="483"/>
      <c r="NR18" s="483"/>
      <c r="NS18" s="483"/>
      <c r="NT18" s="483"/>
      <c r="NU18" s="483"/>
      <c r="NV18" s="483"/>
      <c r="NW18" s="483"/>
      <c r="NX18" s="483"/>
      <c r="NY18" s="483"/>
      <c r="NZ18" s="483"/>
      <c r="OA18" s="483"/>
      <c r="OB18" s="483"/>
      <c r="OC18" s="483"/>
      <c r="OD18" s="483"/>
      <c r="OE18" s="483"/>
      <c r="OF18" s="483"/>
      <c r="OG18" s="483"/>
      <c r="OH18" s="483"/>
      <c r="OI18" s="483"/>
      <c r="OJ18" s="483"/>
      <c r="OK18" s="483"/>
      <c r="OL18" s="483"/>
      <c r="OM18" s="483"/>
      <c r="ON18" s="483"/>
      <c r="OO18" s="483"/>
      <c r="OP18" s="483"/>
      <c r="OQ18" s="483"/>
      <c r="OR18" s="483"/>
      <c r="OS18" s="483"/>
      <c r="OT18" s="483"/>
      <c r="OU18" s="483"/>
      <c r="OV18" s="483"/>
      <c r="OW18" s="483"/>
      <c r="OX18" s="483"/>
      <c r="OY18" s="483"/>
      <c r="OZ18" s="483"/>
      <c r="PA18" s="483"/>
      <c r="PB18" s="483"/>
      <c r="PC18" s="483"/>
      <c r="PD18" s="483"/>
      <c r="PE18" s="483"/>
      <c r="PF18" s="483"/>
      <c r="PG18" s="483"/>
      <c r="PH18" s="483"/>
      <c r="PI18" s="483"/>
      <c r="PJ18" s="483"/>
      <c r="PK18" s="483"/>
      <c r="PL18" s="483"/>
    </row>
    <row r="19" spans="1:428" x14ac:dyDescent="0.25">
      <c r="A19" s="866"/>
      <c r="B19" s="876"/>
      <c r="C19" s="869"/>
      <c r="D19" s="869"/>
      <c r="E19" s="206" t="s">
        <v>1377</v>
      </c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>
        <v>22</v>
      </c>
      <c r="BI19" s="212">
        <v>22</v>
      </c>
      <c r="BJ19" s="212">
        <v>26</v>
      </c>
      <c r="BK19" s="212">
        <v>26</v>
      </c>
      <c r="BL19" s="212">
        <v>26</v>
      </c>
      <c r="BM19" s="212">
        <v>26</v>
      </c>
      <c r="BN19" s="212">
        <v>0</v>
      </c>
      <c r="BO19" s="212">
        <v>26</v>
      </c>
      <c r="BP19" s="212">
        <v>26</v>
      </c>
      <c r="BQ19" s="212">
        <v>26</v>
      </c>
      <c r="BR19" s="212">
        <v>26</v>
      </c>
      <c r="BS19" s="212"/>
      <c r="BT19" s="212"/>
      <c r="BU19" s="212">
        <v>0</v>
      </c>
      <c r="BV19" s="212">
        <v>26</v>
      </c>
      <c r="BW19" s="212">
        <v>26</v>
      </c>
      <c r="BX19" s="212">
        <v>26</v>
      </c>
      <c r="BY19" s="212">
        <v>26</v>
      </c>
      <c r="BZ19" s="212">
        <v>0</v>
      </c>
      <c r="CA19" s="212">
        <v>26</v>
      </c>
      <c r="CB19" s="212">
        <v>0</v>
      </c>
      <c r="CC19" s="212">
        <v>26</v>
      </c>
      <c r="CD19" s="212">
        <v>26</v>
      </c>
      <c r="CE19" s="212">
        <v>26</v>
      </c>
      <c r="CF19" s="212">
        <v>26</v>
      </c>
      <c r="CG19" s="212">
        <v>26</v>
      </c>
      <c r="CH19" s="212">
        <v>26</v>
      </c>
      <c r="CI19" s="212">
        <v>0</v>
      </c>
      <c r="CJ19" s="212">
        <v>26</v>
      </c>
      <c r="CK19" s="212">
        <v>26</v>
      </c>
      <c r="CL19" s="212">
        <v>26</v>
      </c>
      <c r="CM19" s="212">
        <v>26</v>
      </c>
      <c r="CN19" s="212">
        <v>26</v>
      </c>
      <c r="CO19" s="212">
        <v>26</v>
      </c>
      <c r="CP19" s="212">
        <v>26</v>
      </c>
      <c r="CQ19" s="212">
        <v>26</v>
      </c>
      <c r="CR19" s="212">
        <v>26</v>
      </c>
      <c r="CS19" s="212">
        <v>26</v>
      </c>
      <c r="CT19" s="212">
        <v>26</v>
      </c>
      <c r="CU19" s="212">
        <v>26</v>
      </c>
      <c r="CV19" s="212">
        <v>26</v>
      </c>
      <c r="CW19" s="212">
        <v>0</v>
      </c>
      <c r="CX19" s="212">
        <v>26</v>
      </c>
      <c r="CY19" s="212">
        <v>26</v>
      </c>
      <c r="CZ19" s="212">
        <v>26</v>
      </c>
      <c r="DA19" s="212">
        <v>26</v>
      </c>
      <c r="DB19" s="212">
        <v>26</v>
      </c>
      <c r="DC19" s="212">
        <v>26</v>
      </c>
      <c r="DD19" s="212">
        <v>26</v>
      </c>
      <c r="DE19" s="212">
        <v>26</v>
      </c>
      <c r="DF19" s="212">
        <v>26</v>
      </c>
      <c r="DG19" s="212">
        <v>26</v>
      </c>
      <c r="DH19" s="212">
        <v>26</v>
      </c>
      <c r="DI19" s="212">
        <v>29</v>
      </c>
      <c r="DJ19" s="212">
        <v>29</v>
      </c>
      <c r="DK19" s="212">
        <v>0</v>
      </c>
      <c r="DL19" s="212">
        <v>29</v>
      </c>
      <c r="DM19" s="212">
        <v>29</v>
      </c>
      <c r="DN19" s="212">
        <v>29</v>
      </c>
      <c r="DO19" s="212">
        <v>29</v>
      </c>
      <c r="DP19" s="212">
        <v>29</v>
      </c>
      <c r="DQ19" s="212">
        <v>29</v>
      </c>
      <c r="DR19" s="212">
        <v>29</v>
      </c>
      <c r="DS19" s="212">
        <v>29</v>
      </c>
      <c r="DT19" s="212">
        <v>29</v>
      </c>
      <c r="DU19" s="212">
        <v>29</v>
      </c>
      <c r="DV19" s="212">
        <v>0</v>
      </c>
      <c r="DW19" s="212">
        <v>29</v>
      </c>
      <c r="DX19" s="212">
        <v>29</v>
      </c>
      <c r="DY19" s="212">
        <v>0</v>
      </c>
      <c r="DZ19" s="212">
        <v>29</v>
      </c>
      <c r="EA19" s="212">
        <v>29</v>
      </c>
      <c r="EB19" s="212">
        <v>29</v>
      </c>
      <c r="EC19" s="212">
        <v>29</v>
      </c>
      <c r="ED19" s="212">
        <v>29</v>
      </c>
      <c r="EE19" s="212">
        <v>27</v>
      </c>
      <c r="EF19" s="212">
        <v>0</v>
      </c>
      <c r="EG19" s="212">
        <v>20</v>
      </c>
      <c r="EH19" s="212">
        <v>20</v>
      </c>
      <c r="EI19" s="212">
        <v>20</v>
      </c>
      <c r="EJ19" s="212">
        <v>20</v>
      </c>
      <c r="EK19" s="212">
        <v>20</v>
      </c>
      <c r="EL19" s="212">
        <v>20</v>
      </c>
      <c r="EM19" s="212">
        <v>20</v>
      </c>
      <c r="EN19" s="212">
        <v>20</v>
      </c>
      <c r="EO19" s="212">
        <v>20</v>
      </c>
      <c r="EP19" s="212">
        <v>25</v>
      </c>
      <c r="EQ19" s="212">
        <v>25</v>
      </c>
      <c r="ER19" s="212">
        <v>25</v>
      </c>
      <c r="ES19" s="212">
        <v>25</v>
      </c>
      <c r="ET19" s="212">
        <v>10</v>
      </c>
      <c r="EU19" s="212">
        <v>25</v>
      </c>
      <c r="EV19" s="212">
        <v>25</v>
      </c>
      <c r="EW19" s="212">
        <v>25</v>
      </c>
      <c r="EX19" s="212">
        <v>25</v>
      </c>
      <c r="EY19" s="212">
        <v>25</v>
      </c>
      <c r="EZ19" s="212">
        <v>25</v>
      </c>
      <c r="FA19" s="212">
        <v>0</v>
      </c>
      <c r="FB19" s="212">
        <v>25</v>
      </c>
      <c r="FC19" s="212">
        <v>25</v>
      </c>
      <c r="FD19" s="212">
        <v>25</v>
      </c>
      <c r="FE19" s="212">
        <v>25</v>
      </c>
      <c r="FF19" s="212">
        <v>25</v>
      </c>
      <c r="FG19" s="212">
        <v>25</v>
      </c>
      <c r="FH19" s="212">
        <v>12</v>
      </c>
      <c r="FI19" s="212">
        <v>12</v>
      </c>
      <c r="FJ19" s="212">
        <v>25</v>
      </c>
      <c r="FK19" s="212">
        <v>25</v>
      </c>
      <c r="FL19" s="212">
        <v>25</v>
      </c>
      <c r="FM19" s="212">
        <v>25</v>
      </c>
      <c r="FN19" s="212">
        <v>25</v>
      </c>
      <c r="FO19" s="212">
        <v>0</v>
      </c>
      <c r="FP19" s="212">
        <v>25</v>
      </c>
      <c r="FQ19" s="212">
        <v>25</v>
      </c>
      <c r="FR19" s="212">
        <v>25</v>
      </c>
      <c r="FS19" s="212">
        <v>25</v>
      </c>
      <c r="FT19" s="212">
        <v>25</v>
      </c>
      <c r="FU19" s="212">
        <v>25</v>
      </c>
      <c r="FV19" s="212">
        <v>0</v>
      </c>
      <c r="FW19" s="212">
        <v>25</v>
      </c>
      <c r="FX19" s="212">
        <v>25</v>
      </c>
      <c r="FY19" s="212">
        <v>25</v>
      </c>
      <c r="FZ19" s="212">
        <v>25</v>
      </c>
      <c r="GA19" s="212">
        <v>25</v>
      </c>
      <c r="GB19" s="212">
        <v>25</v>
      </c>
      <c r="GC19" s="212">
        <v>0</v>
      </c>
      <c r="GD19" s="212">
        <v>25</v>
      </c>
      <c r="GE19" s="212">
        <v>25</v>
      </c>
      <c r="GF19" s="212">
        <v>25</v>
      </c>
      <c r="GG19" s="212">
        <v>25</v>
      </c>
      <c r="GH19" s="212">
        <v>25</v>
      </c>
      <c r="GI19" s="212">
        <v>25</v>
      </c>
      <c r="GJ19" s="212">
        <v>25</v>
      </c>
      <c r="GK19" s="212">
        <v>25</v>
      </c>
      <c r="GL19" s="212">
        <v>25</v>
      </c>
      <c r="GM19" s="212">
        <v>25</v>
      </c>
      <c r="GN19" s="212">
        <v>25</v>
      </c>
      <c r="GO19" s="212">
        <v>25</v>
      </c>
      <c r="GP19" s="212">
        <v>25</v>
      </c>
      <c r="GQ19" s="212">
        <v>0</v>
      </c>
      <c r="GR19" s="212">
        <v>25</v>
      </c>
      <c r="GS19" s="212">
        <v>25</v>
      </c>
      <c r="GT19" s="212">
        <v>25</v>
      </c>
      <c r="GU19" s="212">
        <v>25</v>
      </c>
      <c r="GV19" s="212">
        <v>25</v>
      </c>
      <c r="GW19" s="212">
        <v>25</v>
      </c>
      <c r="GX19" s="212">
        <v>25</v>
      </c>
      <c r="GY19" s="212">
        <v>25</v>
      </c>
      <c r="GZ19" s="212">
        <v>25</v>
      </c>
      <c r="HA19" s="212">
        <v>25</v>
      </c>
      <c r="HB19" s="212">
        <v>25</v>
      </c>
      <c r="HC19" s="212">
        <v>25</v>
      </c>
      <c r="HD19" s="212">
        <v>25</v>
      </c>
      <c r="HE19" s="212">
        <v>10</v>
      </c>
      <c r="HF19" s="212">
        <v>20</v>
      </c>
      <c r="HG19" s="212">
        <v>20</v>
      </c>
      <c r="HH19" s="212">
        <v>20</v>
      </c>
      <c r="HI19" s="212">
        <v>20</v>
      </c>
      <c r="HJ19" s="212">
        <v>35</v>
      </c>
      <c r="HK19" s="212">
        <v>35</v>
      </c>
      <c r="HL19" s="212">
        <v>0</v>
      </c>
      <c r="HM19" s="212">
        <v>35</v>
      </c>
      <c r="HN19" s="212">
        <v>35</v>
      </c>
      <c r="HO19" s="212">
        <v>35</v>
      </c>
      <c r="HP19" s="212">
        <v>35</v>
      </c>
      <c r="HQ19" s="212">
        <v>35</v>
      </c>
      <c r="HR19" s="212">
        <v>35</v>
      </c>
      <c r="HS19" s="212">
        <v>0</v>
      </c>
      <c r="HT19" s="212">
        <v>35</v>
      </c>
      <c r="HU19" s="212">
        <v>35</v>
      </c>
      <c r="HV19" s="212">
        <v>35</v>
      </c>
      <c r="HW19" s="212">
        <v>35</v>
      </c>
      <c r="HX19" s="212">
        <v>0</v>
      </c>
      <c r="HY19" s="212">
        <v>35</v>
      </c>
      <c r="HZ19" s="212">
        <v>35</v>
      </c>
      <c r="IA19" s="212">
        <v>35</v>
      </c>
      <c r="IB19" s="212">
        <v>35</v>
      </c>
      <c r="IC19" s="212">
        <v>35</v>
      </c>
      <c r="ID19" s="212">
        <v>35</v>
      </c>
      <c r="IE19" s="212">
        <v>35</v>
      </c>
      <c r="IF19" s="212">
        <v>35</v>
      </c>
      <c r="IG19" s="212">
        <v>35</v>
      </c>
      <c r="IH19" s="212">
        <v>35</v>
      </c>
      <c r="II19" s="212">
        <v>35</v>
      </c>
      <c r="IJ19" s="212">
        <v>35</v>
      </c>
      <c r="IK19" s="212">
        <v>35</v>
      </c>
      <c r="IL19" s="212">
        <v>35</v>
      </c>
      <c r="IM19" s="212">
        <v>35</v>
      </c>
      <c r="IN19" s="212">
        <v>0</v>
      </c>
      <c r="IO19" s="212">
        <v>35</v>
      </c>
      <c r="IP19" s="212">
        <v>35</v>
      </c>
      <c r="IQ19" s="212">
        <v>35</v>
      </c>
      <c r="IR19" s="212">
        <v>35</v>
      </c>
      <c r="IS19" s="212">
        <v>35</v>
      </c>
      <c r="IT19" s="212">
        <v>35</v>
      </c>
      <c r="IU19" s="212">
        <v>0</v>
      </c>
      <c r="IV19" s="212">
        <v>0</v>
      </c>
      <c r="IW19" s="212">
        <v>0</v>
      </c>
      <c r="IX19" s="212">
        <v>0</v>
      </c>
      <c r="IY19" s="212">
        <v>0</v>
      </c>
      <c r="IZ19" s="212">
        <v>0</v>
      </c>
      <c r="JA19" s="212">
        <v>0</v>
      </c>
      <c r="JB19" s="212">
        <v>0</v>
      </c>
      <c r="JC19" s="212">
        <v>0</v>
      </c>
      <c r="JD19" s="212">
        <v>0</v>
      </c>
      <c r="JE19" s="212">
        <v>0</v>
      </c>
      <c r="JF19" s="212">
        <v>0</v>
      </c>
      <c r="JG19" s="212">
        <v>0</v>
      </c>
      <c r="JH19" s="212">
        <v>0</v>
      </c>
      <c r="JI19" s="212">
        <v>0</v>
      </c>
      <c r="JJ19" s="212">
        <v>0</v>
      </c>
      <c r="JK19" s="212">
        <v>0</v>
      </c>
      <c r="JL19" s="212">
        <v>35</v>
      </c>
      <c r="JM19" s="212">
        <v>35</v>
      </c>
      <c r="JN19" s="212">
        <v>35</v>
      </c>
      <c r="JO19" s="484">
        <v>35</v>
      </c>
      <c r="JP19" s="484">
        <v>35</v>
      </c>
      <c r="JQ19" s="484">
        <v>35</v>
      </c>
      <c r="JR19" s="484">
        <v>35</v>
      </c>
      <c r="JS19" s="484">
        <v>35</v>
      </c>
      <c r="JT19" s="484">
        <v>25</v>
      </c>
      <c r="JU19" s="484">
        <v>35</v>
      </c>
      <c r="JV19" s="484">
        <v>35</v>
      </c>
      <c r="JW19" s="484">
        <v>35</v>
      </c>
      <c r="JX19" s="484">
        <v>35</v>
      </c>
      <c r="JY19" s="484">
        <v>35</v>
      </c>
      <c r="JZ19" s="484">
        <v>35</v>
      </c>
      <c r="KA19" s="484">
        <v>35</v>
      </c>
      <c r="KB19" s="484">
        <v>35</v>
      </c>
      <c r="KC19" s="484">
        <v>35</v>
      </c>
      <c r="KD19" s="484">
        <v>35</v>
      </c>
      <c r="KE19" s="484">
        <v>35</v>
      </c>
      <c r="KF19" s="484">
        <v>35</v>
      </c>
      <c r="KG19" s="484">
        <v>35</v>
      </c>
      <c r="KH19" s="484">
        <v>35</v>
      </c>
      <c r="KI19" s="484">
        <v>35</v>
      </c>
      <c r="KJ19" s="484">
        <v>15</v>
      </c>
      <c r="KK19" s="484">
        <v>15</v>
      </c>
      <c r="KL19" s="484">
        <v>15</v>
      </c>
      <c r="KM19" s="484">
        <v>15</v>
      </c>
      <c r="KN19" s="484">
        <v>15</v>
      </c>
      <c r="KO19" s="484">
        <v>15</v>
      </c>
      <c r="KP19" s="484">
        <v>15</v>
      </c>
      <c r="KQ19" s="484">
        <v>15</v>
      </c>
      <c r="KR19" s="484">
        <v>15</v>
      </c>
      <c r="KS19" s="484">
        <v>15</v>
      </c>
      <c r="KT19" s="484">
        <v>15</v>
      </c>
      <c r="KU19" s="484">
        <v>18</v>
      </c>
      <c r="KV19" s="484">
        <v>18</v>
      </c>
      <c r="KW19" s="484">
        <v>18</v>
      </c>
      <c r="KX19" s="484">
        <v>18</v>
      </c>
      <c r="KY19" s="484"/>
      <c r="KZ19" s="484">
        <v>18</v>
      </c>
      <c r="LA19" s="484">
        <v>18</v>
      </c>
      <c r="LB19" s="484">
        <v>18</v>
      </c>
      <c r="LC19" s="484">
        <v>18</v>
      </c>
      <c r="LD19" s="484">
        <v>18</v>
      </c>
      <c r="LE19" s="484">
        <v>18</v>
      </c>
      <c r="LF19" s="484">
        <v>18</v>
      </c>
      <c r="LG19" s="484">
        <v>18</v>
      </c>
      <c r="LH19" s="484">
        <v>18</v>
      </c>
      <c r="LI19" s="484">
        <v>18</v>
      </c>
      <c r="LJ19" s="484">
        <v>18</v>
      </c>
      <c r="LK19" s="484">
        <v>18</v>
      </c>
      <c r="LL19" s="484"/>
      <c r="LM19" s="484">
        <v>18</v>
      </c>
      <c r="LN19" s="484">
        <v>18</v>
      </c>
      <c r="LO19" s="484">
        <v>18</v>
      </c>
      <c r="LP19" s="484">
        <v>18</v>
      </c>
      <c r="LQ19" s="484">
        <v>18</v>
      </c>
      <c r="LR19" s="484">
        <v>18</v>
      </c>
      <c r="LS19" s="484">
        <v>18</v>
      </c>
      <c r="LT19" s="484">
        <v>18</v>
      </c>
      <c r="LU19" s="484">
        <v>18</v>
      </c>
      <c r="LV19" s="484">
        <v>18</v>
      </c>
      <c r="LW19" s="484">
        <v>18</v>
      </c>
      <c r="LX19" s="484">
        <v>18</v>
      </c>
      <c r="LY19" s="484">
        <v>18</v>
      </c>
      <c r="LZ19" s="484">
        <v>18</v>
      </c>
      <c r="MA19" s="484">
        <v>18</v>
      </c>
      <c r="MB19" s="484">
        <v>18</v>
      </c>
      <c r="MC19" s="484">
        <v>18</v>
      </c>
      <c r="MD19" s="484">
        <v>18</v>
      </c>
      <c r="ME19" s="484">
        <v>18</v>
      </c>
      <c r="MF19" s="484">
        <v>18</v>
      </c>
      <c r="MG19" s="484">
        <v>18</v>
      </c>
      <c r="MH19" s="484">
        <v>18</v>
      </c>
      <c r="MI19" s="484">
        <v>18</v>
      </c>
      <c r="MJ19" s="484">
        <v>18</v>
      </c>
      <c r="MK19" s="484">
        <v>18</v>
      </c>
      <c r="ML19" s="484">
        <v>18</v>
      </c>
      <c r="MM19" s="484">
        <v>18</v>
      </c>
      <c r="MN19" s="484">
        <v>18</v>
      </c>
      <c r="MO19" s="484"/>
      <c r="MP19" s="484">
        <v>18</v>
      </c>
      <c r="MQ19" s="484">
        <v>18</v>
      </c>
      <c r="MR19" s="484">
        <v>18</v>
      </c>
      <c r="MS19" s="484">
        <v>18</v>
      </c>
      <c r="MT19" s="484">
        <v>18</v>
      </c>
      <c r="MU19" s="484">
        <v>18</v>
      </c>
      <c r="MV19" s="484"/>
      <c r="MW19" s="484"/>
      <c r="MX19" s="484"/>
      <c r="MY19" s="484"/>
      <c r="MZ19" s="484"/>
      <c r="NA19" s="484"/>
      <c r="NB19" s="484"/>
      <c r="NC19" s="484"/>
      <c r="ND19" s="484"/>
      <c r="NE19" s="484"/>
      <c r="NF19" s="484"/>
      <c r="NG19" s="484"/>
      <c r="NH19" s="484"/>
      <c r="NI19" s="484"/>
      <c r="NJ19" s="484"/>
      <c r="NK19" s="484"/>
      <c r="NL19" s="484"/>
      <c r="NM19" s="484"/>
      <c r="NN19" s="484"/>
      <c r="NO19" s="484"/>
      <c r="NP19" s="484"/>
      <c r="NQ19" s="484"/>
      <c r="NR19" s="484"/>
      <c r="NS19" s="484"/>
      <c r="NT19" s="484"/>
      <c r="NU19" s="484"/>
      <c r="NV19" s="484"/>
      <c r="NW19" s="484"/>
      <c r="NX19" s="484"/>
      <c r="NY19" s="484"/>
      <c r="NZ19" s="484"/>
      <c r="OA19" s="484"/>
      <c r="OB19" s="484"/>
      <c r="OC19" s="484"/>
      <c r="OD19" s="484"/>
      <c r="OE19" s="484"/>
      <c r="OF19" s="484"/>
      <c r="OG19" s="484"/>
      <c r="OH19" s="484"/>
      <c r="OI19" s="484"/>
      <c r="OJ19" s="484"/>
      <c r="OK19" s="484"/>
      <c r="OL19" s="484"/>
      <c r="OM19" s="484"/>
      <c r="ON19" s="484"/>
      <c r="OO19" s="484"/>
      <c r="OP19" s="484"/>
      <c r="OQ19" s="484"/>
      <c r="OR19" s="484"/>
      <c r="OS19" s="484"/>
      <c r="OT19" s="484"/>
      <c r="OU19" s="484"/>
      <c r="OV19" s="484"/>
      <c r="OW19" s="484"/>
      <c r="OX19" s="484"/>
      <c r="OY19" s="484"/>
      <c r="OZ19" s="484"/>
      <c r="PA19" s="484"/>
      <c r="PB19" s="484"/>
      <c r="PC19" s="484"/>
      <c r="PD19" s="484"/>
      <c r="PE19" s="484"/>
      <c r="PF19" s="484"/>
      <c r="PG19" s="484"/>
      <c r="PH19" s="484"/>
      <c r="PI19" s="484"/>
      <c r="PJ19" s="484"/>
      <c r="PK19" s="484"/>
      <c r="PL19" s="484"/>
    </row>
    <row r="20" spans="1:428" x14ac:dyDescent="0.25">
      <c r="A20" s="866">
        <v>8</v>
      </c>
      <c r="B20" s="876" t="s">
        <v>1384</v>
      </c>
      <c r="C20" s="869" t="s">
        <v>1375</v>
      </c>
      <c r="D20" s="871" t="s">
        <v>1385</v>
      </c>
      <c r="E20" s="205" t="s">
        <v>1376</v>
      </c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1"/>
      <c r="BD20" s="211"/>
      <c r="BE20" s="211"/>
      <c r="BF20" s="211"/>
      <c r="BG20" s="211"/>
      <c r="BH20" s="211"/>
      <c r="BI20" s="211"/>
      <c r="BJ20" s="211"/>
      <c r="BK20" s="211">
        <v>20</v>
      </c>
      <c r="BL20" s="211">
        <v>20</v>
      </c>
      <c r="BM20" s="211">
        <v>20</v>
      </c>
      <c r="BN20" s="211">
        <v>20</v>
      </c>
      <c r="BO20" s="211">
        <v>20</v>
      </c>
      <c r="BP20" s="211">
        <v>20</v>
      </c>
      <c r="BQ20" s="211">
        <v>20</v>
      </c>
      <c r="BR20" s="211">
        <v>20</v>
      </c>
      <c r="BS20" s="211">
        <v>20</v>
      </c>
      <c r="BT20" s="211">
        <v>20</v>
      </c>
      <c r="BU20" s="211">
        <v>20</v>
      </c>
      <c r="BV20" s="211">
        <v>25</v>
      </c>
      <c r="BW20" s="211">
        <v>25</v>
      </c>
      <c r="BX20" s="211">
        <v>30</v>
      </c>
      <c r="BY20" s="211">
        <v>30</v>
      </c>
      <c r="BZ20" s="211">
        <v>30</v>
      </c>
      <c r="CA20" s="211">
        <v>30</v>
      </c>
      <c r="CB20" s="211">
        <v>30</v>
      </c>
      <c r="CC20" s="211">
        <v>30</v>
      </c>
      <c r="CD20" s="211">
        <v>30</v>
      </c>
      <c r="CE20" s="211">
        <v>30</v>
      </c>
      <c r="CF20" s="211">
        <v>30</v>
      </c>
      <c r="CG20" s="211">
        <v>30</v>
      </c>
      <c r="CH20" s="211">
        <v>30</v>
      </c>
      <c r="CI20" s="211">
        <v>30</v>
      </c>
      <c r="CJ20" s="211">
        <v>30</v>
      </c>
      <c r="CK20" s="211">
        <v>30</v>
      </c>
      <c r="CL20" s="211">
        <v>30</v>
      </c>
      <c r="CM20" s="211">
        <v>30</v>
      </c>
      <c r="CN20" s="211">
        <v>30</v>
      </c>
      <c r="CO20" s="211">
        <v>30</v>
      </c>
      <c r="CP20" s="211">
        <v>30</v>
      </c>
      <c r="CQ20" s="211">
        <v>30</v>
      </c>
      <c r="CR20" s="211">
        <v>30</v>
      </c>
      <c r="CS20" s="211">
        <v>30</v>
      </c>
      <c r="CT20" s="211">
        <v>30</v>
      </c>
      <c r="CU20" s="211">
        <v>30</v>
      </c>
      <c r="CV20" s="211">
        <v>30</v>
      </c>
      <c r="CW20" s="211">
        <v>30</v>
      </c>
      <c r="CX20" s="211">
        <v>30</v>
      </c>
      <c r="CY20" s="211">
        <v>30</v>
      </c>
      <c r="CZ20" s="211">
        <v>30</v>
      </c>
      <c r="DA20" s="211">
        <v>30</v>
      </c>
      <c r="DB20" s="211">
        <v>30</v>
      </c>
      <c r="DC20" s="211">
        <v>30</v>
      </c>
      <c r="DD20" s="211">
        <v>30</v>
      </c>
      <c r="DE20" s="211">
        <v>30</v>
      </c>
      <c r="DF20" s="211">
        <v>30</v>
      </c>
      <c r="DG20" s="211">
        <v>30</v>
      </c>
      <c r="DH20" s="211">
        <v>30</v>
      </c>
      <c r="DI20" s="211">
        <v>30</v>
      </c>
      <c r="DJ20" s="211">
        <v>30</v>
      </c>
      <c r="DK20" s="211">
        <v>30</v>
      </c>
      <c r="DL20" s="211">
        <v>30</v>
      </c>
      <c r="DM20" s="211">
        <v>30</v>
      </c>
      <c r="DN20" s="211">
        <v>30</v>
      </c>
      <c r="DO20" s="211">
        <v>30</v>
      </c>
      <c r="DP20" s="211">
        <v>30</v>
      </c>
      <c r="DQ20" s="211">
        <v>30</v>
      </c>
      <c r="DR20" s="211">
        <v>30</v>
      </c>
      <c r="DS20" s="211">
        <v>30</v>
      </c>
      <c r="DT20" s="211">
        <v>30</v>
      </c>
      <c r="DU20" s="211">
        <v>30</v>
      </c>
      <c r="DV20" s="211">
        <v>30</v>
      </c>
      <c r="DW20" s="211">
        <v>30</v>
      </c>
      <c r="DX20" s="211">
        <v>30</v>
      </c>
      <c r="DY20" s="211">
        <v>30</v>
      </c>
      <c r="DZ20" s="211">
        <v>30</v>
      </c>
      <c r="EA20" s="211">
        <v>30</v>
      </c>
      <c r="EB20" s="211">
        <v>30</v>
      </c>
      <c r="EC20" s="211">
        <v>30</v>
      </c>
      <c r="ED20" s="211">
        <v>30</v>
      </c>
      <c r="EE20" s="211">
        <v>30</v>
      </c>
      <c r="EF20" s="211">
        <v>30</v>
      </c>
      <c r="EG20" s="211">
        <v>30</v>
      </c>
      <c r="EH20" s="211">
        <v>30</v>
      </c>
      <c r="EI20" s="211">
        <v>30</v>
      </c>
      <c r="EJ20" s="211">
        <v>30</v>
      </c>
      <c r="EK20" s="211">
        <v>30</v>
      </c>
      <c r="EL20" s="211">
        <v>30</v>
      </c>
      <c r="EM20" s="211">
        <v>30</v>
      </c>
      <c r="EN20" s="211">
        <v>30</v>
      </c>
      <c r="EO20" s="211">
        <v>30</v>
      </c>
      <c r="EP20" s="211">
        <v>30</v>
      </c>
      <c r="EQ20" s="211">
        <v>30</v>
      </c>
      <c r="ER20" s="211">
        <v>30</v>
      </c>
      <c r="ES20" s="211">
        <v>30</v>
      </c>
      <c r="ET20" s="211">
        <v>30</v>
      </c>
      <c r="EU20" s="211">
        <v>30</v>
      </c>
      <c r="EV20" s="211">
        <v>30</v>
      </c>
      <c r="EW20" s="211">
        <v>30</v>
      </c>
      <c r="EX20" s="211">
        <v>30</v>
      </c>
      <c r="EY20" s="211">
        <v>30</v>
      </c>
      <c r="EZ20" s="211">
        <v>30</v>
      </c>
      <c r="FA20" s="211">
        <v>30</v>
      </c>
      <c r="FB20" s="211">
        <v>30</v>
      </c>
      <c r="FC20" s="211">
        <v>30</v>
      </c>
      <c r="FD20" s="211">
        <v>30</v>
      </c>
      <c r="FE20" s="211">
        <v>30</v>
      </c>
      <c r="FF20" s="211">
        <v>30</v>
      </c>
      <c r="FG20" s="211">
        <v>20</v>
      </c>
      <c r="FH20" s="211">
        <v>20</v>
      </c>
      <c r="FI20" s="211">
        <v>20</v>
      </c>
      <c r="FJ20" s="211">
        <v>20</v>
      </c>
      <c r="FK20" s="211">
        <v>20</v>
      </c>
      <c r="FL20" s="211">
        <v>10</v>
      </c>
      <c r="FM20" s="211">
        <v>10</v>
      </c>
      <c r="FN20" s="211">
        <v>10</v>
      </c>
      <c r="FO20" s="211">
        <v>10</v>
      </c>
      <c r="FP20" s="211">
        <v>10</v>
      </c>
      <c r="FQ20" s="211">
        <v>10</v>
      </c>
      <c r="FR20" s="211">
        <v>5</v>
      </c>
      <c r="FS20" s="211">
        <v>5</v>
      </c>
      <c r="FT20" s="211">
        <v>5</v>
      </c>
      <c r="FU20" s="211">
        <v>5</v>
      </c>
      <c r="FV20" s="211">
        <v>5</v>
      </c>
      <c r="FW20" s="211">
        <v>0</v>
      </c>
      <c r="FX20" s="211">
        <v>0</v>
      </c>
      <c r="FY20" s="211">
        <v>0</v>
      </c>
      <c r="FZ20" s="211">
        <v>0</v>
      </c>
      <c r="GA20" s="211">
        <v>0</v>
      </c>
      <c r="GB20" s="211">
        <v>0</v>
      </c>
      <c r="GC20" s="211">
        <v>0</v>
      </c>
      <c r="GD20" s="211">
        <v>0</v>
      </c>
      <c r="GE20" s="211">
        <v>0</v>
      </c>
      <c r="GF20" s="211">
        <v>0</v>
      </c>
      <c r="GG20" s="211">
        <v>0</v>
      </c>
      <c r="GH20" s="211">
        <v>0</v>
      </c>
      <c r="GI20" s="211">
        <v>0</v>
      </c>
      <c r="GJ20" s="211">
        <v>0</v>
      </c>
      <c r="GK20" s="211">
        <v>0</v>
      </c>
      <c r="GL20" s="211">
        <v>0</v>
      </c>
      <c r="GM20" s="211">
        <v>0</v>
      </c>
      <c r="GN20" s="211">
        <v>0</v>
      </c>
      <c r="GO20" s="211">
        <v>0</v>
      </c>
      <c r="GP20" s="211">
        <v>0</v>
      </c>
      <c r="GQ20" s="211">
        <v>0</v>
      </c>
      <c r="GR20" s="211">
        <v>0</v>
      </c>
      <c r="GS20" s="211">
        <v>0</v>
      </c>
      <c r="GT20" s="211">
        <v>0</v>
      </c>
      <c r="GU20" s="211">
        <v>0</v>
      </c>
      <c r="GV20" s="211">
        <v>0</v>
      </c>
      <c r="GW20" s="211">
        <v>0</v>
      </c>
      <c r="GX20" s="211">
        <v>0</v>
      </c>
      <c r="GY20" s="211">
        <v>0</v>
      </c>
      <c r="GZ20" s="211">
        <v>0</v>
      </c>
      <c r="HA20" s="211">
        <v>0</v>
      </c>
      <c r="HB20" s="211">
        <v>0</v>
      </c>
      <c r="HC20" s="211">
        <v>0</v>
      </c>
      <c r="HD20" s="211">
        <v>0</v>
      </c>
      <c r="HE20" s="211">
        <v>0</v>
      </c>
      <c r="HF20" s="211">
        <v>0</v>
      </c>
      <c r="HG20" s="211">
        <v>0</v>
      </c>
      <c r="HH20" s="211">
        <v>0</v>
      </c>
      <c r="HI20" s="211">
        <v>0</v>
      </c>
      <c r="HJ20" s="211">
        <v>0</v>
      </c>
      <c r="HK20" s="211">
        <v>0</v>
      </c>
      <c r="HL20" s="211">
        <v>0</v>
      </c>
      <c r="HM20" s="211">
        <v>0</v>
      </c>
      <c r="HN20" s="211">
        <v>0</v>
      </c>
      <c r="HO20" s="211">
        <v>0</v>
      </c>
      <c r="HP20" s="211">
        <v>0</v>
      </c>
      <c r="HQ20" s="211">
        <v>0</v>
      </c>
      <c r="HR20" s="211">
        <v>0</v>
      </c>
      <c r="HS20" s="211">
        <v>0</v>
      </c>
      <c r="HT20" s="211">
        <v>0</v>
      </c>
      <c r="HU20" s="211">
        <v>0</v>
      </c>
      <c r="HV20" s="211">
        <v>0</v>
      </c>
      <c r="HW20" s="211">
        <v>0</v>
      </c>
      <c r="HX20" s="211">
        <v>0</v>
      </c>
      <c r="HY20" s="211">
        <v>0</v>
      </c>
      <c r="HZ20" s="211">
        <v>0</v>
      </c>
      <c r="IA20" s="211">
        <v>0</v>
      </c>
      <c r="IB20" s="211">
        <v>0</v>
      </c>
      <c r="IC20" s="211">
        <v>0</v>
      </c>
      <c r="ID20" s="211">
        <v>0</v>
      </c>
      <c r="IE20" s="211">
        <v>0</v>
      </c>
      <c r="IF20" s="211">
        <v>0</v>
      </c>
      <c r="IG20" s="211">
        <v>0</v>
      </c>
      <c r="IH20" s="211">
        <v>0</v>
      </c>
      <c r="II20" s="211">
        <v>0</v>
      </c>
      <c r="IJ20" s="211">
        <v>0</v>
      </c>
      <c r="IK20" s="211">
        <v>0</v>
      </c>
      <c r="IL20" s="211">
        <v>0</v>
      </c>
      <c r="IM20" s="211">
        <v>0</v>
      </c>
      <c r="IN20" s="211">
        <v>0</v>
      </c>
      <c r="IO20" s="211">
        <v>0</v>
      </c>
      <c r="IP20" s="211">
        <v>0</v>
      </c>
      <c r="IQ20" s="211">
        <v>0</v>
      </c>
      <c r="IR20" s="211">
        <v>0</v>
      </c>
      <c r="IS20" s="211">
        <v>0</v>
      </c>
      <c r="IT20" s="211">
        <v>0</v>
      </c>
      <c r="IU20" s="211">
        <v>0</v>
      </c>
      <c r="IV20" s="211">
        <v>0</v>
      </c>
      <c r="IW20" s="211">
        <v>0</v>
      </c>
      <c r="IX20" s="211">
        <v>0</v>
      </c>
      <c r="IY20" s="211">
        <v>0</v>
      </c>
      <c r="IZ20" s="211">
        <v>0</v>
      </c>
      <c r="JA20" s="211">
        <v>0</v>
      </c>
      <c r="JB20" s="211">
        <v>0</v>
      </c>
      <c r="JC20" s="211">
        <v>0</v>
      </c>
      <c r="JD20" s="211">
        <v>0</v>
      </c>
      <c r="JE20" s="211">
        <v>0</v>
      </c>
      <c r="JF20" s="211">
        <v>0</v>
      </c>
      <c r="JG20" s="211">
        <v>0</v>
      </c>
      <c r="JH20" s="211">
        <v>0</v>
      </c>
      <c r="JI20" s="211">
        <v>0</v>
      </c>
      <c r="JJ20" s="211">
        <v>0</v>
      </c>
      <c r="JK20" s="211">
        <v>0</v>
      </c>
      <c r="JL20" s="211">
        <v>0</v>
      </c>
      <c r="JM20" s="211">
        <v>0</v>
      </c>
      <c r="JN20" s="211">
        <v>0</v>
      </c>
      <c r="JO20" s="483">
        <v>0</v>
      </c>
      <c r="JP20" s="483">
        <v>0</v>
      </c>
      <c r="JQ20" s="483">
        <v>0</v>
      </c>
      <c r="JR20" s="483">
        <v>0</v>
      </c>
      <c r="JS20" s="483">
        <v>0</v>
      </c>
      <c r="JT20" s="483">
        <v>0</v>
      </c>
      <c r="JU20" s="483">
        <v>0</v>
      </c>
      <c r="JV20" s="483">
        <v>0</v>
      </c>
      <c r="JW20" s="483">
        <v>0</v>
      </c>
      <c r="JX20" s="483">
        <v>0</v>
      </c>
      <c r="JY20" s="483">
        <v>0</v>
      </c>
      <c r="JZ20" s="483">
        <v>0</v>
      </c>
      <c r="KA20" s="483">
        <v>0</v>
      </c>
      <c r="KB20" s="483">
        <v>0</v>
      </c>
      <c r="KC20" s="483">
        <v>0</v>
      </c>
      <c r="KD20" s="483">
        <v>0</v>
      </c>
      <c r="KE20" s="483">
        <v>0</v>
      </c>
      <c r="KF20" s="483">
        <v>0</v>
      </c>
      <c r="KG20" s="483">
        <v>0</v>
      </c>
      <c r="KH20" s="483">
        <v>0</v>
      </c>
      <c r="KI20" s="483">
        <v>0</v>
      </c>
      <c r="KJ20" s="483">
        <v>0</v>
      </c>
      <c r="KK20" s="483">
        <v>0</v>
      </c>
      <c r="KL20" s="483">
        <v>0</v>
      </c>
      <c r="KM20" s="483">
        <v>0</v>
      </c>
      <c r="KN20" s="483">
        <v>0</v>
      </c>
      <c r="KO20" s="483">
        <v>0</v>
      </c>
      <c r="KP20" s="483">
        <v>0</v>
      </c>
      <c r="KQ20" s="483">
        <v>0</v>
      </c>
      <c r="KR20" s="483">
        <v>0</v>
      </c>
      <c r="KS20" s="483">
        <v>0</v>
      </c>
      <c r="KT20" s="483">
        <v>0</v>
      </c>
      <c r="KU20" s="483">
        <v>0</v>
      </c>
      <c r="KV20" s="483">
        <v>0</v>
      </c>
      <c r="KW20" s="483">
        <v>0</v>
      </c>
      <c r="KX20" s="483">
        <v>0</v>
      </c>
      <c r="KY20" s="483">
        <v>0</v>
      </c>
      <c r="KZ20" s="483">
        <v>0</v>
      </c>
      <c r="LA20" s="483">
        <v>0</v>
      </c>
      <c r="LB20" s="483">
        <v>0</v>
      </c>
      <c r="LC20" s="483">
        <v>0</v>
      </c>
      <c r="LD20" s="483">
        <v>0</v>
      </c>
      <c r="LE20" s="483">
        <v>0</v>
      </c>
      <c r="LF20" s="483">
        <v>0</v>
      </c>
      <c r="LG20" s="483">
        <v>0</v>
      </c>
      <c r="LH20" s="483">
        <v>0</v>
      </c>
      <c r="LI20" s="483">
        <v>0</v>
      </c>
      <c r="LJ20" s="483">
        <v>0</v>
      </c>
      <c r="LK20" s="483">
        <v>0</v>
      </c>
      <c r="LL20" s="483">
        <v>0</v>
      </c>
      <c r="LM20" s="483">
        <v>0</v>
      </c>
      <c r="LN20" s="483">
        <v>0</v>
      </c>
      <c r="LO20" s="483">
        <v>0</v>
      </c>
      <c r="LP20" s="483">
        <v>0</v>
      </c>
      <c r="LQ20" s="483">
        <v>0</v>
      </c>
      <c r="LR20" s="483">
        <v>0</v>
      </c>
      <c r="LS20" s="483">
        <v>0</v>
      </c>
      <c r="LT20" s="483">
        <v>0</v>
      </c>
      <c r="LU20" s="483">
        <v>0</v>
      </c>
      <c r="LV20" s="483">
        <v>0</v>
      </c>
      <c r="LW20" s="483">
        <v>0</v>
      </c>
      <c r="LX20" s="483">
        <v>0</v>
      </c>
      <c r="LY20" s="483">
        <v>0</v>
      </c>
      <c r="LZ20" s="483">
        <v>0</v>
      </c>
      <c r="MA20" s="483">
        <v>0</v>
      </c>
      <c r="MB20" s="483">
        <v>0</v>
      </c>
      <c r="MC20" s="483">
        <v>0</v>
      </c>
      <c r="MD20" s="483">
        <v>0</v>
      </c>
      <c r="ME20" s="483">
        <v>0</v>
      </c>
      <c r="MF20" s="483">
        <v>0</v>
      </c>
      <c r="MG20" s="483">
        <v>0</v>
      </c>
      <c r="MH20" s="483">
        <v>0</v>
      </c>
      <c r="MI20" s="483">
        <v>0</v>
      </c>
      <c r="MJ20" s="483">
        <v>0</v>
      </c>
      <c r="MK20" s="483">
        <v>0</v>
      </c>
      <c r="ML20" s="483">
        <v>0</v>
      </c>
      <c r="MM20" s="483">
        <v>0</v>
      </c>
      <c r="MN20" s="483">
        <v>0</v>
      </c>
      <c r="MO20" s="483">
        <v>0</v>
      </c>
      <c r="MP20" s="483">
        <v>0</v>
      </c>
      <c r="MQ20" s="483">
        <v>0</v>
      </c>
      <c r="MR20" s="483">
        <v>0</v>
      </c>
      <c r="MS20" s="483">
        <v>0</v>
      </c>
      <c r="MT20" s="483">
        <v>0</v>
      </c>
      <c r="MU20" s="483">
        <v>0</v>
      </c>
      <c r="MV20" s="483">
        <v>0</v>
      </c>
      <c r="MW20" s="483">
        <v>0</v>
      </c>
      <c r="MX20" s="483">
        <v>0</v>
      </c>
      <c r="MY20" s="483">
        <v>0</v>
      </c>
      <c r="MZ20" s="483">
        <v>0</v>
      </c>
      <c r="NA20" s="483">
        <v>0</v>
      </c>
      <c r="NB20" s="483">
        <v>0</v>
      </c>
      <c r="NC20" s="483">
        <v>0</v>
      </c>
      <c r="ND20" s="483">
        <v>0</v>
      </c>
      <c r="NE20" s="483">
        <v>0</v>
      </c>
      <c r="NF20" s="483">
        <v>0</v>
      </c>
      <c r="NG20" s="483">
        <v>0</v>
      </c>
      <c r="NH20" s="483">
        <v>0</v>
      </c>
      <c r="NI20" s="483">
        <v>0</v>
      </c>
      <c r="NJ20" s="483">
        <v>0</v>
      </c>
      <c r="NK20" s="483">
        <v>0</v>
      </c>
      <c r="NL20" s="483">
        <v>0</v>
      </c>
      <c r="NM20" s="483">
        <v>0</v>
      </c>
      <c r="NN20" s="483">
        <v>0</v>
      </c>
      <c r="NO20" s="483">
        <v>0</v>
      </c>
      <c r="NP20" s="483">
        <v>0</v>
      </c>
      <c r="NQ20" s="483">
        <v>0</v>
      </c>
      <c r="NR20" s="483">
        <v>0</v>
      </c>
      <c r="NS20" s="483">
        <v>0</v>
      </c>
      <c r="NT20" s="483">
        <v>0</v>
      </c>
      <c r="NU20" s="483">
        <v>0</v>
      </c>
      <c r="NV20" s="483">
        <v>0</v>
      </c>
      <c r="NW20" s="483">
        <v>0</v>
      </c>
      <c r="NX20" s="483">
        <v>0</v>
      </c>
      <c r="NY20" s="483">
        <v>0</v>
      </c>
      <c r="NZ20" s="483">
        <v>0</v>
      </c>
      <c r="OA20" s="483">
        <v>0</v>
      </c>
      <c r="OB20" s="483">
        <v>0</v>
      </c>
      <c r="OC20" s="483">
        <v>0</v>
      </c>
      <c r="OD20" s="483">
        <v>0</v>
      </c>
      <c r="OE20" s="483">
        <v>0</v>
      </c>
      <c r="OF20" s="483">
        <v>0</v>
      </c>
      <c r="OG20" s="483">
        <v>0</v>
      </c>
      <c r="OH20" s="483">
        <v>0</v>
      </c>
      <c r="OI20" s="483">
        <v>0</v>
      </c>
      <c r="OJ20" s="483">
        <v>0</v>
      </c>
      <c r="OK20" s="483">
        <v>0</v>
      </c>
      <c r="OL20" s="483">
        <v>0</v>
      </c>
      <c r="OM20" s="483">
        <v>0</v>
      </c>
      <c r="ON20" s="483">
        <v>0</v>
      </c>
      <c r="OO20" s="483">
        <v>0</v>
      </c>
      <c r="OP20" s="483">
        <v>0</v>
      </c>
      <c r="OQ20" s="483">
        <v>0</v>
      </c>
      <c r="OR20" s="483">
        <v>0</v>
      </c>
      <c r="OS20" s="483">
        <v>0</v>
      </c>
      <c r="OT20" s="483">
        <v>0</v>
      </c>
      <c r="OU20" s="483">
        <v>0</v>
      </c>
      <c r="OV20" s="483">
        <v>0</v>
      </c>
      <c r="OW20" s="483">
        <v>0</v>
      </c>
      <c r="OX20" s="483">
        <v>0</v>
      </c>
      <c r="OY20" s="483">
        <v>0</v>
      </c>
      <c r="OZ20" s="483">
        <v>0</v>
      </c>
      <c r="PA20" s="483">
        <v>0</v>
      </c>
      <c r="PB20" s="483">
        <v>0</v>
      </c>
      <c r="PC20" s="483">
        <v>0</v>
      </c>
      <c r="PD20" s="483">
        <v>0</v>
      </c>
      <c r="PE20" s="483">
        <v>0</v>
      </c>
      <c r="PF20" s="483">
        <v>0</v>
      </c>
      <c r="PG20" s="483">
        <v>0</v>
      </c>
      <c r="PH20" s="483">
        <v>0</v>
      </c>
      <c r="PI20" s="483">
        <v>0</v>
      </c>
      <c r="PJ20" s="483">
        <v>0</v>
      </c>
      <c r="PK20" s="483">
        <v>0</v>
      </c>
      <c r="PL20" s="483">
        <v>0</v>
      </c>
    </row>
    <row r="21" spans="1:428" x14ac:dyDescent="0.25">
      <c r="A21" s="866"/>
      <c r="B21" s="876"/>
      <c r="C21" s="869"/>
      <c r="D21" s="871"/>
      <c r="E21" s="206" t="s">
        <v>1377</v>
      </c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>
        <v>5</v>
      </c>
      <c r="BL21" s="212">
        <v>5</v>
      </c>
      <c r="BM21" s="212">
        <v>8</v>
      </c>
      <c r="BN21" s="212">
        <v>12</v>
      </c>
      <c r="BO21" s="212">
        <v>12</v>
      </c>
      <c r="BP21" s="212">
        <v>12</v>
      </c>
      <c r="BQ21" s="212">
        <v>13</v>
      </c>
      <c r="BR21" s="212">
        <v>13</v>
      </c>
      <c r="BS21" s="212">
        <v>14</v>
      </c>
      <c r="BT21" s="212">
        <v>18</v>
      </c>
      <c r="BU21" s="212">
        <v>20</v>
      </c>
      <c r="BV21" s="212">
        <v>23</v>
      </c>
      <c r="BW21" s="212">
        <v>13</v>
      </c>
      <c r="BX21" s="212">
        <v>29</v>
      </c>
      <c r="BY21" s="212">
        <v>29</v>
      </c>
      <c r="BZ21" s="212">
        <v>0</v>
      </c>
      <c r="CA21" s="212">
        <v>31</v>
      </c>
      <c r="CB21" s="212">
        <v>43</v>
      </c>
      <c r="CC21" s="212">
        <v>43</v>
      </c>
      <c r="CD21" s="212">
        <v>43</v>
      </c>
      <c r="CE21" s="212">
        <v>43</v>
      </c>
      <c r="CF21" s="212">
        <v>43</v>
      </c>
      <c r="CG21" s="212">
        <v>43</v>
      </c>
      <c r="CH21" s="212">
        <v>43</v>
      </c>
      <c r="CI21" s="212">
        <v>43</v>
      </c>
      <c r="CJ21" s="212">
        <v>43</v>
      </c>
      <c r="CK21" s="212">
        <v>43</v>
      </c>
      <c r="CL21" s="212">
        <v>43</v>
      </c>
      <c r="CM21" s="212">
        <v>43</v>
      </c>
      <c r="CN21" s="212">
        <v>43</v>
      </c>
      <c r="CO21" s="212">
        <v>43</v>
      </c>
      <c r="CP21" s="212">
        <v>31</v>
      </c>
      <c r="CQ21" s="212">
        <v>31</v>
      </c>
      <c r="CR21" s="212">
        <v>33</v>
      </c>
      <c r="CS21" s="212">
        <v>20</v>
      </c>
      <c r="CT21" s="212">
        <v>20</v>
      </c>
      <c r="CU21" s="212">
        <v>20</v>
      </c>
      <c r="CV21" s="212">
        <v>4</v>
      </c>
      <c r="CW21" s="212">
        <v>4</v>
      </c>
      <c r="CX21" s="212">
        <v>4</v>
      </c>
      <c r="CY21" s="212">
        <v>0</v>
      </c>
      <c r="CZ21" s="212">
        <v>0</v>
      </c>
      <c r="DA21" s="212">
        <v>0</v>
      </c>
      <c r="DB21" s="212">
        <v>10</v>
      </c>
      <c r="DC21" s="212">
        <v>10</v>
      </c>
      <c r="DD21" s="212">
        <v>8</v>
      </c>
      <c r="DE21" s="212">
        <v>6</v>
      </c>
      <c r="DF21" s="212">
        <v>10</v>
      </c>
      <c r="DG21" s="212">
        <v>13</v>
      </c>
      <c r="DH21" s="212">
        <v>0</v>
      </c>
      <c r="DI21" s="212">
        <v>0</v>
      </c>
      <c r="DJ21" s="212">
        <v>0</v>
      </c>
      <c r="DK21" s="212">
        <v>0</v>
      </c>
      <c r="DL21" s="212">
        <v>0</v>
      </c>
      <c r="DM21" s="212">
        <v>0</v>
      </c>
      <c r="DN21" s="212">
        <v>0</v>
      </c>
      <c r="DO21" s="212">
        <v>0</v>
      </c>
      <c r="DP21" s="212">
        <v>0</v>
      </c>
      <c r="DQ21" s="212">
        <v>0</v>
      </c>
      <c r="DR21" s="212">
        <v>0</v>
      </c>
      <c r="DS21" s="212">
        <v>0</v>
      </c>
      <c r="DT21" s="212">
        <v>0</v>
      </c>
      <c r="DU21" s="212">
        <v>0</v>
      </c>
      <c r="DV21" s="212">
        <v>0</v>
      </c>
      <c r="DW21" s="212">
        <v>0</v>
      </c>
      <c r="DX21" s="212">
        <v>0</v>
      </c>
      <c r="DY21" s="212">
        <v>10</v>
      </c>
      <c r="DZ21" s="212">
        <v>15</v>
      </c>
      <c r="EA21" s="212">
        <v>10</v>
      </c>
      <c r="EB21" s="212">
        <v>15</v>
      </c>
      <c r="EC21" s="212">
        <v>15</v>
      </c>
      <c r="ED21" s="212">
        <v>0</v>
      </c>
      <c r="EE21" s="212">
        <v>10</v>
      </c>
      <c r="EF21" s="212">
        <v>16</v>
      </c>
      <c r="EG21" s="212">
        <v>14</v>
      </c>
      <c r="EH21" s="212">
        <v>26</v>
      </c>
      <c r="EI21" s="212">
        <v>26</v>
      </c>
      <c r="EJ21" s="212">
        <v>26</v>
      </c>
      <c r="EK21" s="212">
        <v>22</v>
      </c>
      <c r="EL21" s="212">
        <v>26</v>
      </c>
      <c r="EM21" s="212">
        <v>26</v>
      </c>
      <c r="EN21" s="212">
        <v>24</v>
      </c>
      <c r="EO21" s="212">
        <v>24</v>
      </c>
      <c r="EP21" s="212">
        <v>22</v>
      </c>
      <c r="EQ21" s="212">
        <v>22</v>
      </c>
      <c r="ER21" s="212">
        <v>13</v>
      </c>
      <c r="ES21" s="212">
        <v>8</v>
      </c>
      <c r="ET21" s="212">
        <v>13</v>
      </c>
      <c r="EU21" s="212">
        <v>12</v>
      </c>
      <c r="EV21" s="212">
        <v>20</v>
      </c>
      <c r="EW21" s="212">
        <v>20</v>
      </c>
      <c r="EX21" s="212">
        <v>20</v>
      </c>
      <c r="EY21" s="212">
        <v>10</v>
      </c>
      <c r="EZ21" s="212">
        <v>10</v>
      </c>
      <c r="FA21" s="212">
        <v>10</v>
      </c>
      <c r="FB21" s="212">
        <v>10</v>
      </c>
      <c r="FC21" s="212">
        <v>6</v>
      </c>
      <c r="FD21" s="212">
        <v>5</v>
      </c>
      <c r="FE21" s="212">
        <v>3</v>
      </c>
      <c r="FF21" s="212">
        <v>2</v>
      </c>
      <c r="FG21" s="212">
        <v>0</v>
      </c>
      <c r="FH21" s="212">
        <v>0</v>
      </c>
      <c r="FI21" s="212">
        <v>0</v>
      </c>
      <c r="FJ21" s="212">
        <v>0</v>
      </c>
      <c r="FK21" s="212">
        <v>0</v>
      </c>
      <c r="FL21" s="212">
        <v>0</v>
      </c>
      <c r="FM21" s="212">
        <v>0</v>
      </c>
      <c r="FN21" s="212">
        <v>0</v>
      </c>
      <c r="FO21" s="212">
        <v>0</v>
      </c>
      <c r="FP21" s="212">
        <v>0</v>
      </c>
      <c r="FQ21" s="212">
        <v>0</v>
      </c>
      <c r="FR21" s="212">
        <v>0</v>
      </c>
      <c r="FS21" s="212">
        <v>0</v>
      </c>
      <c r="FT21" s="212">
        <v>0</v>
      </c>
      <c r="FU21" s="212">
        <v>0</v>
      </c>
      <c r="FV21" s="212">
        <v>0</v>
      </c>
      <c r="FW21" s="212">
        <v>0</v>
      </c>
      <c r="FX21" s="212">
        <v>0</v>
      </c>
      <c r="FY21" s="212">
        <v>0</v>
      </c>
      <c r="FZ21" s="212">
        <v>0</v>
      </c>
      <c r="GA21" s="212">
        <v>0</v>
      </c>
      <c r="GB21" s="212">
        <v>0</v>
      </c>
      <c r="GC21" s="212">
        <v>0</v>
      </c>
      <c r="GD21" s="212">
        <v>0</v>
      </c>
      <c r="GE21" s="212">
        <v>0</v>
      </c>
      <c r="GF21" s="212">
        <v>0</v>
      </c>
      <c r="GG21" s="212">
        <v>0</v>
      </c>
      <c r="GH21" s="212">
        <v>0</v>
      </c>
      <c r="GI21" s="212">
        <v>0</v>
      </c>
      <c r="GJ21" s="212">
        <v>0</v>
      </c>
      <c r="GK21" s="212">
        <v>0</v>
      </c>
      <c r="GL21" s="212">
        <v>0</v>
      </c>
      <c r="GM21" s="212">
        <v>0</v>
      </c>
      <c r="GN21" s="212">
        <v>0</v>
      </c>
      <c r="GO21" s="212">
        <v>0</v>
      </c>
      <c r="GP21" s="212">
        <v>0</v>
      </c>
      <c r="GQ21" s="212">
        <v>0</v>
      </c>
      <c r="GR21" s="212">
        <v>0</v>
      </c>
      <c r="GS21" s="212">
        <v>0</v>
      </c>
      <c r="GT21" s="212">
        <v>0</v>
      </c>
      <c r="GU21" s="212">
        <v>0</v>
      </c>
      <c r="GV21" s="212">
        <v>0</v>
      </c>
      <c r="GW21" s="212">
        <v>0</v>
      </c>
      <c r="GX21" s="212">
        <v>0</v>
      </c>
      <c r="GY21" s="212">
        <v>0</v>
      </c>
      <c r="GZ21" s="212">
        <v>0</v>
      </c>
      <c r="HA21" s="212">
        <v>0</v>
      </c>
      <c r="HB21" s="212">
        <v>0</v>
      </c>
      <c r="HC21" s="212">
        <v>0</v>
      </c>
      <c r="HD21" s="212">
        <v>0</v>
      </c>
      <c r="HE21" s="212">
        <v>0</v>
      </c>
      <c r="HF21" s="212">
        <v>0</v>
      </c>
      <c r="HG21" s="212">
        <v>0</v>
      </c>
      <c r="HH21" s="212">
        <v>0</v>
      </c>
      <c r="HI21" s="212">
        <v>0</v>
      </c>
      <c r="HJ21" s="212">
        <v>0</v>
      </c>
      <c r="HK21" s="212">
        <v>0</v>
      </c>
      <c r="HL21" s="212">
        <v>0</v>
      </c>
      <c r="HM21" s="212">
        <v>0</v>
      </c>
      <c r="HN21" s="212">
        <v>0</v>
      </c>
      <c r="HO21" s="212">
        <v>0</v>
      </c>
      <c r="HP21" s="212">
        <v>0</v>
      </c>
      <c r="HQ21" s="212">
        <v>0</v>
      </c>
      <c r="HR21" s="212">
        <v>0</v>
      </c>
      <c r="HS21" s="212">
        <v>0</v>
      </c>
      <c r="HT21" s="212">
        <v>0</v>
      </c>
      <c r="HU21" s="212">
        <v>0</v>
      </c>
      <c r="HV21" s="212">
        <v>0</v>
      </c>
      <c r="HW21" s="212">
        <v>0</v>
      </c>
      <c r="HX21" s="212">
        <v>0</v>
      </c>
      <c r="HY21" s="212">
        <v>0</v>
      </c>
      <c r="HZ21" s="212">
        <v>0</v>
      </c>
      <c r="IA21" s="212">
        <v>0</v>
      </c>
      <c r="IB21" s="212">
        <v>0</v>
      </c>
      <c r="IC21" s="212">
        <v>0</v>
      </c>
      <c r="ID21" s="212">
        <v>0</v>
      </c>
      <c r="IE21" s="212">
        <v>0</v>
      </c>
      <c r="IF21" s="212">
        <v>0</v>
      </c>
      <c r="IG21" s="212">
        <v>0</v>
      </c>
      <c r="IH21" s="212">
        <v>0</v>
      </c>
      <c r="II21" s="212">
        <v>0</v>
      </c>
      <c r="IJ21" s="212">
        <v>0</v>
      </c>
      <c r="IK21" s="212">
        <v>0</v>
      </c>
      <c r="IL21" s="212">
        <v>0</v>
      </c>
      <c r="IM21" s="212">
        <v>0</v>
      </c>
      <c r="IN21" s="212">
        <v>0</v>
      </c>
      <c r="IO21" s="212">
        <v>0</v>
      </c>
      <c r="IP21" s="212">
        <v>0</v>
      </c>
      <c r="IQ21" s="212">
        <v>0</v>
      </c>
      <c r="IR21" s="212">
        <v>0</v>
      </c>
      <c r="IS21" s="212">
        <v>0</v>
      </c>
      <c r="IT21" s="212">
        <v>0</v>
      </c>
      <c r="IU21" s="212">
        <v>0</v>
      </c>
      <c r="IV21" s="212">
        <v>0</v>
      </c>
      <c r="IW21" s="212">
        <v>0</v>
      </c>
      <c r="IX21" s="212">
        <v>0</v>
      </c>
      <c r="IY21" s="212">
        <v>0</v>
      </c>
      <c r="IZ21" s="212">
        <v>0</v>
      </c>
      <c r="JA21" s="212">
        <v>0</v>
      </c>
      <c r="JB21" s="212">
        <v>0</v>
      </c>
      <c r="JC21" s="212">
        <v>0</v>
      </c>
      <c r="JD21" s="212">
        <v>0</v>
      </c>
      <c r="JE21" s="212">
        <v>0</v>
      </c>
      <c r="JF21" s="212">
        <v>0</v>
      </c>
      <c r="JG21" s="212">
        <v>0</v>
      </c>
      <c r="JH21" s="212">
        <v>0</v>
      </c>
      <c r="JI21" s="212">
        <v>0</v>
      </c>
      <c r="JJ21" s="212">
        <v>0</v>
      </c>
      <c r="JK21" s="212">
        <v>0</v>
      </c>
      <c r="JL21" s="212">
        <v>0</v>
      </c>
      <c r="JM21" s="212">
        <v>0</v>
      </c>
      <c r="JN21" s="212">
        <v>0</v>
      </c>
      <c r="JO21" s="484">
        <v>0</v>
      </c>
      <c r="JP21" s="484">
        <v>0</v>
      </c>
      <c r="JQ21" s="484">
        <v>0</v>
      </c>
      <c r="JR21" s="484">
        <v>0</v>
      </c>
      <c r="JS21" s="484">
        <v>0</v>
      </c>
      <c r="JT21" s="484">
        <v>0</v>
      </c>
      <c r="JU21" s="484">
        <v>0</v>
      </c>
      <c r="JV21" s="484">
        <v>0</v>
      </c>
      <c r="JW21" s="484">
        <v>0</v>
      </c>
      <c r="JX21" s="484">
        <v>0</v>
      </c>
      <c r="JY21" s="484">
        <v>0</v>
      </c>
      <c r="JZ21" s="484">
        <v>0</v>
      </c>
      <c r="KA21" s="484">
        <v>0</v>
      </c>
      <c r="KB21" s="484">
        <v>0</v>
      </c>
      <c r="KC21" s="484">
        <v>0</v>
      </c>
      <c r="KD21" s="484">
        <v>0</v>
      </c>
      <c r="KE21" s="484">
        <v>0</v>
      </c>
      <c r="KF21" s="484">
        <v>0</v>
      </c>
      <c r="KG21" s="484">
        <v>0</v>
      </c>
      <c r="KH21" s="484">
        <v>0</v>
      </c>
      <c r="KI21" s="484">
        <v>0</v>
      </c>
      <c r="KJ21" s="484">
        <v>0</v>
      </c>
      <c r="KK21" s="484">
        <v>0</v>
      </c>
      <c r="KL21" s="484">
        <v>0</v>
      </c>
      <c r="KM21" s="484">
        <v>0</v>
      </c>
      <c r="KN21" s="484">
        <v>0</v>
      </c>
      <c r="KO21" s="484">
        <v>0</v>
      </c>
      <c r="KP21" s="484">
        <v>0</v>
      </c>
      <c r="KQ21" s="484">
        <v>0</v>
      </c>
      <c r="KR21" s="484">
        <v>0</v>
      </c>
      <c r="KS21" s="484">
        <v>0</v>
      </c>
      <c r="KT21" s="484">
        <v>0</v>
      </c>
      <c r="KU21" s="484">
        <v>0</v>
      </c>
      <c r="KV21" s="484">
        <v>0</v>
      </c>
      <c r="KW21" s="484">
        <v>0</v>
      </c>
      <c r="KX21" s="484"/>
      <c r="KY21" s="484"/>
      <c r="KZ21" s="484"/>
      <c r="LA21" s="484"/>
      <c r="LB21" s="484"/>
      <c r="LC21" s="484"/>
      <c r="LD21" s="484"/>
      <c r="LE21" s="484"/>
      <c r="LF21" s="484"/>
      <c r="LG21" s="484"/>
      <c r="LH21" s="484"/>
      <c r="LI21" s="484"/>
      <c r="LJ21" s="484"/>
      <c r="LK21" s="484"/>
      <c r="LL21" s="484"/>
      <c r="LM21" s="484"/>
      <c r="LN21" s="484"/>
      <c r="LO21" s="484"/>
      <c r="LP21" s="484"/>
      <c r="LQ21" s="484"/>
      <c r="LR21" s="484"/>
      <c r="LS21" s="484"/>
      <c r="LT21" s="484"/>
      <c r="LU21" s="484"/>
      <c r="LV21" s="484"/>
      <c r="LW21" s="484"/>
      <c r="LX21" s="484"/>
      <c r="LY21" s="484"/>
      <c r="LZ21" s="484"/>
      <c r="MA21" s="484"/>
      <c r="MB21" s="484"/>
      <c r="MC21" s="484"/>
      <c r="MD21" s="484"/>
      <c r="ME21" s="484"/>
      <c r="MF21" s="484"/>
      <c r="MG21" s="484"/>
      <c r="MH21" s="484"/>
      <c r="MI21" s="484"/>
      <c r="MJ21" s="484"/>
      <c r="MK21" s="484"/>
      <c r="ML21" s="484"/>
      <c r="MM21" s="484"/>
      <c r="MN21" s="484"/>
      <c r="MO21" s="484"/>
      <c r="MP21" s="484"/>
      <c r="MQ21" s="484"/>
      <c r="MR21" s="484"/>
      <c r="MS21" s="484"/>
      <c r="MT21" s="484"/>
      <c r="MU21" s="484"/>
      <c r="MV21" s="484"/>
      <c r="MW21" s="484"/>
      <c r="MX21" s="484"/>
      <c r="MY21" s="484"/>
      <c r="MZ21" s="484"/>
      <c r="NA21" s="484"/>
      <c r="NB21" s="484"/>
      <c r="NC21" s="484"/>
      <c r="ND21" s="484"/>
      <c r="NE21" s="484"/>
      <c r="NF21" s="484"/>
      <c r="NG21" s="484"/>
      <c r="NH21" s="484"/>
      <c r="NI21" s="484"/>
      <c r="NJ21" s="484"/>
      <c r="NK21" s="484"/>
      <c r="NL21" s="484"/>
      <c r="NM21" s="484"/>
      <c r="NN21" s="484"/>
      <c r="NO21" s="484"/>
      <c r="NP21" s="484"/>
      <c r="NQ21" s="484"/>
      <c r="NR21" s="484"/>
      <c r="NS21" s="484"/>
      <c r="NT21" s="484"/>
      <c r="NU21" s="484"/>
      <c r="NV21" s="484"/>
      <c r="NW21" s="484"/>
      <c r="NX21" s="484"/>
      <c r="NY21" s="484"/>
      <c r="NZ21" s="484"/>
      <c r="OA21" s="484"/>
      <c r="OB21" s="484"/>
      <c r="OC21" s="484"/>
      <c r="OD21" s="484"/>
      <c r="OE21" s="484"/>
      <c r="OF21" s="484"/>
      <c r="OG21" s="484"/>
      <c r="OH21" s="484"/>
      <c r="OI21" s="484"/>
      <c r="OJ21" s="484"/>
      <c r="OK21" s="484"/>
      <c r="OL21" s="484"/>
      <c r="OM21" s="484"/>
      <c r="ON21" s="484"/>
      <c r="OO21" s="484"/>
      <c r="OP21" s="484"/>
      <c r="OQ21" s="484"/>
      <c r="OR21" s="484"/>
      <c r="OS21" s="484"/>
      <c r="OT21" s="484"/>
      <c r="OU21" s="484"/>
      <c r="OV21" s="484"/>
      <c r="OW21" s="484"/>
      <c r="OX21" s="484"/>
      <c r="OY21" s="484"/>
      <c r="OZ21" s="484"/>
      <c r="PA21" s="484"/>
      <c r="PB21" s="484"/>
      <c r="PC21" s="484"/>
      <c r="PD21" s="484"/>
      <c r="PE21" s="484"/>
      <c r="PF21" s="484"/>
      <c r="PG21" s="484"/>
      <c r="PH21" s="484"/>
      <c r="PI21" s="484"/>
      <c r="PJ21" s="484"/>
      <c r="PK21" s="484"/>
      <c r="PL21" s="484"/>
    </row>
    <row r="22" spans="1:428" x14ac:dyDescent="0.25">
      <c r="A22" s="866">
        <v>9</v>
      </c>
      <c r="B22" s="876" t="s">
        <v>1386</v>
      </c>
      <c r="C22" s="869" t="s">
        <v>1375</v>
      </c>
      <c r="D22" s="871" t="s">
        <v>1385</v>
      </c>
      <c r="E22" s="205" t="s">
        <v>1376</v>
      </c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>
        <v>20</v>
      </c>
      <c r="BO22" s="211">
        <v>20</v>
      </c>
      <c r="BP22" s="211">
        <v>20</v>
      </c>
      <c r="BQ22" s="211">
        <v>60</v>
      </c>
      <c r="BR22" s="211">
        <v>60</v>
      </c>
      <c r="BS22" s="211">
        <v>60</v>
      </c>
      <c r="BT22" s="211">
        <v>60</v>
      </c>
      <c r="BU22" s="211">
        <v>60</v>
      </c>
      <c r="BV22" s="211">
        <v>60</v>
      </c>
      <c r="BW22" s="211">
        <v>60</v>
      </c>
      <c r="BX22" s="211">
        <v>60</v>
      </c>
      <c r="BY22" s="211">
        <v>60</v>
      </c>
      <c r="BZ22" s="211">
        <v>60</v>
      </c>
      <c r="CA22" s="211">
        <v>60</v>
      </c>
      <c r="CB22" s="211">
        <v>60</v>
      </c>
      <c r="CC22" s="211">
        <v>60</v>
      </c>
      <c r="CD22" s="211">
        <v>60</v>
      </c>
      <c r="CE22" s="211">
        <v>60</v>
      </c>
      <c r="CF22" s="211">
        <v>60</v>
      </c>
      <c r="CG22" s="211">
        <v>60</v>
      </c>
      <c r="CH22" s="211">
        <v>60</v>
      </c>
      <c r="CI22" s="211">
        <v>60</v>
      </c>
      <c r="CJ22" s="211">
        <v>60</v>
      </c>
      <c r="CK22" s="211">
        <v>60</v>
      </c>
      <c r="CL22" s="211">
        <v>60</v>
      </c>
      <c r="CM22" s="211">
        <v>60</v>
      </c>
      <c r="CN22" s="211">
        <v>60</v>
      </c>
      <c r="CO22" s="211">
        <v>60</v>
      </c>
      <c r="CP22" s="211">
        <v>60</v>
      </c>
      <c r="CQ22" s="211">
        <v>60</v>
      </c>
      <c r="CR22" s="211">
        <v>60</v>
      </c>
      <c r="CS22" s="211">
        <v>60</v>
      </c>
      <c r="CT22" s="211">
        <v>60</v>
      </c>
      <c r="CU22" s="211">
        <v>60</v>
      </c>
      <c r="CV22" s="211">
        <v>60</v>
      </c>
      <c r="CW22" s="211">
        <v>60</v>
      </c>
      <c r="CX22" s="211">
        <v>60</v>
      </c>
      <c r="CY22" s="211">
        <v>60</v>
      </c>
      <c r="CZ22" s="211">
        <v>60</v>
      </c>
      <c r="DA22" s="211">
        <v>60</v>
      </c>
      <c r="DB22" s="211">
        <v>0</v>
      </c>
      <c r="DC22" s="211">
        <v>0</v>
      </c>
      <c r="DD22" s="211">
        <v>0</v>
      </c>
      <c r="DE22" s="211">
        <v>0</v>
      </c>
      <c r="DF22" s="211">
        <v>0</v>
      </c>
      <c r="DG22" s="211">
        <v>0</v>
      </c>
      <c r="DH22" s="211">
        <v>0</v>
      </c>
      <c r="DI22" s="211">
        <v>0</v>
      </c>
      <c r="DJ22" s="211">
        <v>0</v>
      </c>
      <c r="DK22" s="211">
        <v>10</v>
      </c>
      <c r="DL22" s="211">
        <v>10</v>
      </c>
      <c r="DM22" s="211">
        <v>30</v>
      </c>
      <c r="DN22" s="211">
        <v>30</v>
      </c>
      <c r="DO22" s="211">
        <v>30</v>
      </c>
      <c r="DP22" s="211">
        <v>30</v>
      </c>
      <c r="DQ22" s="211">
        <v>30</v>
      </c>
      <c r="DR22" s="211">
        <v>30</v>
      </c>
      <c r="DS22" s="211">
        <v>25</v>
      </c>
      <c r="DT22" s="211">
        <v>25</v>
      </c>
      <c r="DU22" s="211">
        <v>20</v>
      </c>
      <c r="DV22" s="211">
        <v>20</v>
      </c>
      <c r="DW22" s="211">
        <v>20</v>
      </c>
      <c r="DX22" s="211">
        <v>20</v>
      </c>
      <c r="DY22" s="211">
        <v>20</v>
      </c>
      <c r="DZ22" s="211">
        <v>20</v>
      </c>
      <c r="EA22" s="211">
        <v>20</v>
      </c>
      <c r="EB22" s="211">
        <v>20</v>
      </c>
      <c r="EC22" s="211">
        <v>20</v>
      </c>
      <c r="ED22" s="211">
        <v>20</v>
      </c>
      <c r="EE22" s="211">
        <v>20</v>
      </c>
      <c r="EF22" s="211">
        <v>20</v>
      </c>
      <c r="EG22" s="211">
        <v>20</v>
      </c>
      <c r="EH22" s="211">
        <v>20</v>
      </c>
      <c r="EI22" s="211">
        <v>20</v>
      </c>
      <c r="EJ22" s="211">
        <v>20</v>
      </c>
      <c r="EK22" s="211">
        <v>20</v>
      </c>
      <c r="EL22" s="211">
        <v>20</v>
      </c>
      <c r="EM22" s="211">
        <v>20</v>
      </c>
      <c r="EN22" s="211">
        <v>20</v>
      </c>
      <c r="EO22" s="211">
        <v>20</v>
      </c>
      <c r="EP22" s="211">
        <v>20</v>
      </c>
      <c r="EQ22" s="211">
        <v>20</v>
      </c>
      <c r="ER22" s="211">
        <v>20</v>
      </c>
      <c r="ES22" s="211">
        <v>20</v>
      </c>
      <c r="ET22" s="211">
        <v>20</v>
      </c>
      <c r="EU22" s="211">
        <v>20</v>
      </c>
      <c r="EV22" s="211">
        <v>20</v>
      </c>
      <c r="EW22" s="211">
        <v>20</v>
      </c>
      <c r="EX22" s="211">
        <v>20</v>
      </c>
      <c r="EY22" s="211">
        <v>20</v>
      </c>
      <c r="EZ22" s="211">
        <v>20</v>
      </c>
      <c r="FA22" s="211">
        <v>20</v>
      </c>
      <c r="FB22" s="211">
        <v>20</v>
      </c>
      <c r="FC22" s="211">
        <v>20</v>
      </c>
      <c r="FD22" s="211">
        <v>20</v>
      </c>
      <c r="FE22" s="211">
        <v>20</v>
      </c>
      <c r="FF22" s="211">
        <v>20</v>
      </c>
      <c r="FG22" s="211">
        <v>20</v>
      </c>
      <c r="FH22" s="211">
        <v>20</v>
      </c>
      <c r="FI22" s="211">
        <v>20</v>
      </c>
      <c r="FJ22" s="211">
        <v>20</v>
      </c>
      <c r="FK22" s="211">
        <v>20</v>
      </c>
      <c r="FL22" s="211">
        <v>20</v>
      </c>
      <c r="FM22" s="211">
        <v>20</v>
      </c>
      <c r="FN22" s="211">
        <v>20</v>
      </c>
      <c r="FO22" s="211">
        <v>20</v>
      </c>
      <c r="FP22" s="211">
        <v>20</v>
      </c>
      <c r="FQ22" s="211">
        <v>20</v>
      </c>
      <c r="FR22" s="211">
        <v>20</v>
      </c>
      <c r="FS22" s="211">
        <v>20</v>
      </c>
      <c r="FT22" s="211">
        <v>20</v>
      </c>
      <c r="FU22" s="211">
        <v>20</v>
      </c>
      <c r="FV22" s="211">
        <v>20</v>
      </c>
      <c r="FW22" s="211">
        <v>20</v>
      </c>
      <c r="FX22" s="211">
        <v>20</v>
      </c>
      <c r="FY22" s="211">
        <v>20</v>
      </c>
      <c r="FZ22" s="211">
        <v>20</v>
      </c>
      <c r="GA22" s="211">
        <v>20</v>
      </c>
      <c r="GB22" s="211">
        <v>20</v>
      </c>
      <c r="GC22" s="211">
        <v>20</v>
      </c>
      <c r="GD22" s="211">
        <v>20</v>
      </c>
      <c r="GE22" s="211">
        <v>20</v>
      </c>
      <c r="GF22" s="211">
        <v>20</v>
      </c>
      <c r="GG22" s="211">
        <v>20</v>
      </c>
      <c r="GH22" s="211">
        <v>20</v>
      </c>
      <c r="GI22" s="211">
        <v>20</v>
      </c>
      <c r="GJ22" s="211">
        <v>20</v>
      </c>
      <c r="GK22" s="211">
        <v>20</v>
      </c>
      <c r="GL22" s="211">
        <v>20</v>
      </c>
      <c r="GM22" s="211">
        <v>20</v>
      </c>
      <c r="GN22" s="211">
        <v>20</v>
      </c>
      <c r="GO22" s="211">
        <v>20</v>
      </c>
      <c r="GP22" s="211">
        <v>20</v>
      </c>
      <c r="GQ22" s="211">
        <v>20</v>
      </c>
      <c r="GR22" s="211">
        <v>20</v>
      </c>
      <c r="GS22" s="211">
        <v>20</v>
      </c>
      <c r="GT22" s="211">
        <v>20</v>
      </c>
      <c r="GU22" s="211">
        <v>20</v>
      </c>
      <c r="GV22" s="211">
        <v>20</v>
      </c>
      <c r="GW22" s="211">
        <v>20</v>
      </c>
      <c r="GX22" s="211">
        <v>20</v>
      </c>
      <c r="GY22" s="211">
        <v>20</v>
      </c>
      <c r="GZ22" s="211">
        <v>20</v>
      </c>
      <c r="HA22" s="211">
        <v>20</v>
      </c>
      <c r="HB22" s="211">
        <v>20</v>
      </c>
      <c r="HC22" s="211">
        <v>20</v>
      </c>
      <c r="HD22" s="211">
        <v>20</v>
      </c>
      <c r="HE22" s="211">
        <v>20</v>
      </c>
      <c r="HF22" s="211">
        <v>20</v>
      </c>
      <c r="HG22" s="211">
        <v>20</v>
      </c>
      <c r="HH22" s="211">
        <v>20</v>
      </c>
      <c r="HI22" s="211">
        <v>20</v>
      </c>
      <c r="HJ22" s="211">
        <v>20</v>
      </c>
      <c r="HK22" s="211">
        <v>20</v>
      </c>
      <c r="HL22" s="211">
        <v>20</v>
      </c>
      <c r="HM22" s="211">
        <v>20</v>
      </c>
      <c r="HN22" s="211">
        <v>20</v>
      </c>
      <c r="HO22" s="211">
        <v>20</v>
      </c>
      <c r="HP22" s="211">
        <v>20</v>
      </c>
      <c r="HQ22" s="211">
        <v>20</v>
      </c>
      <c r="HR22" s="211">
        <v>20</v>
      </c>
      <c r="HS22" s="211">
        <v>20</v>
      </c>
      <c r="HT22" s="211">
        <v>20</v>
      </c>
      <c r="HU22" s="211">
        <v>20</v>
      </c>
      <c r="HV22" s="211">
        <v>20</v>
      </c>
      <c r="HW22" s="211">
        <v>20</v>
      </c>
      <c r="HX22" s="211">
        <v>20</v>
      </c>
      <c r="HY22" s="211">
        <v>20</v>
      </c>
      <c r="HZ22" s="211">
        <v>20</v>
      </c>
      <c r="IA22" s="211">
        <v>20</v>
      </c>
      <c r="IB22" s="211">
        <v>20</v>
      </c>
      <c r="IC22" s="211">
        <v>20</v>
      </c>
      <c r="ID22" s="211">
        <v>20</v>
      </c>
      <c r="IE22" s="211">
        <v>20</v>
      </c>
      <c r="IF22" s="211">
        <v>20</v>
      </c>
      <c r="IG22" s="211">
        <v>20</v>
      </c>
      <c r="IH22" s="211">
        <v>20</v>
      </c>
      <c r="II22" s="211">
        <v>20</v>
      </c>
      <c r="IJ22" s="211">
        <v>20</v>
      </c>
      <c r="IK22" s="211">
        <v>20</v>
      </c>
      <c r="IL22" s="211">
        <v>20</v>
      </c>
      <c r="IM22" s="211">
        <v>20</v>
      </c>
      <c r="IN22" s="211">
        <v>20</v>
      </c>
      <c r="IO22" s="211">
        <v>20</v>
      </c>
      <c r="IP22" s="211">
        <v>20</v>
      </c>
      <c r="IQ22" s="211">
        <v>20</v>
      </c>
      <c r="IR22" s="211">
        <v>20</v>
      </c>
      <c r="IS22" s="211">
        <v>20</v>
      </c>
      <c r="IT22" s="211">
        <v>20</v>
      </c>
      <c r="IU22" s="211">
        <v>20</v>
      </c>
      <c r="IV22" s="211">
        <v>20</v>
      </c>
      <c r="IW22" s="211">
        <v>20</v>
      </c>
      <c r="IX22" s="211">
        <v>20</v>
      </c>
      <c r="IY22" s="211">
        <v>20</v>
      </c>
      <c r="IZ22" s="211">
        <v>20</v>
      </c>
      <c r="JA22" s="211">
        <v>20</v>
      </c>
      <c r="JB22" s="211">
        <v>20</v>
      </c>
      <c r="JC22" s="211">
        <v>20</v>
      </c>
      <c r="JD22" s="211">
        <v>20</v>
      </c>
      <c r="JE22" s="211">
        <v>20</v>
      </c>
      <c r="JF22" s="211">
        <v>20</v>
      </c>
      <c r="JG22" s="211">
        <v>20</v>
      </c>
      <c r="JH22" s="211">
        <v>20</v>
      </c>
      <c r="JI22" s="211">
        <v>20</v>
      </c>
      <c r="JJ22" s="211">
        <v>20</v>
      </c>
      <c r="JK22" s="211">
        <v>20</v>
      </c>
      <c r="JL22" s="211">
        <v>20</v>
      </c>
      <c r="JM22" s="211">
        <v>20</v>
      </c>
      <c r="JN22" s="211">
        <v>20</v>
      </c>
      <c r="JO22" s="483">
        <v>20</v>
      </c>
      <c r="JP22" s="483">
        <v>20</v>
      </c>
      <c r="JQ22" s="483">
        <v>20</v>
      </c>
      <c r="JR22" s="483">
        <v>20</v>
      </c>
      <c r="JS22" s="483">
        <v>20</v>
      </c>
      <c r="JT22" s="483">
        <v>20</v>
      </c>
      <c r="JU22" s="483">
        <v>20</v>
      </c>
      <c r="JV22" s="483">
        <v>20</v>
      </c>
      <c r="JW22" s="483">
        <v>20</v>
      </c>
      <c r="JX22" s="483">
        <v>20</v>
      </c>
      <c r="JY22" s="483">
        <v>20</v>
      </c>
      <c r="JZ22" s="483">
        <v>20</v>
      </c>
      <c r="KA22" s="483">
        <v>20</v>
      </c>
      <c r="KB22" s="483">
        <v>20</v>
      </c>
      <c r="KC22" s="483">
        <v>20</v>
      </c>
      <c r="KD22" s="483">
        <v>20</v>
      </c>
      <c r="KE22" s="483">
        <v>20</v>
      </c>
      <c r="KF22" s="483">
        <v>35</v>
      </c>
      <c r="KG22" s="483">
        <v>35</v>
      </c>
      <c r="KH22" s="483">
        <v>35</v>
      </c>
      <c r="KI22" s="483">
        <v>35</v>
      </c>
      <c r="KJ22" s="483">
        <v>35</v>
      </c>
      <c r="KK22" s="483">
        <v>35</v>
      </c>
      <c r="KL22" s="483">
        <v>35</v>
      </c>
      <c r="KM22" s="483">
        <v>35</v>
      </c>
      <c r="KN22" s="483">
        <v>35</v>
      </c>
      <c r="KO22" s="483">
        <v>35</v>
      </c>
      <c r="KP22" s="483">
        <v>35</v>
      </c>
      <c r="KQ22" s="483">
        <v>35</v>
      </c>
      <c r="KR22" s="483">
        <v>35</v>
      </c>
      <c r="KS22" s="483">
        <v>35</v>
      </c>
      <c r="KT22" s="483">
        <v>35</v>
      </c>
      <c r="KU22" s="483">
        <v>35</v>
      </c>
      <c r="KV22" s="483">
        <v>35</v>
      </c>
      <c r="KW22" s="483">
        <v>35</v>
      </c>
      <c r="KX22" s="483">
        <v>35</v>
      </c>
      <c r="KY22" s="483">
        <v>35</v>
      </c>
      <c r="KZ22" s="483">
        <v>35</v>
      </c>
      <c r="LA22" s="483">
        <v>35</v>
      </c>
      <c r="LB22" s="483">
        <v>35</v>
      </c>
      <c r="LC22" s="483">
        <v>35</v>
      </c>
      <c r="LD22" s="483">
        <v>35</v>
      </c>
      <c r="LE22" s="483">
        <v>35</v>
      </c>
      <c r="LF22" s="483">
        <v>35</v>
      </c>
      <c r="LG22" s="483">
        <v>35</v>
      </c>
      <c r="LH22" s="483">
        <v>35</v>
      </c>
      <c r="LI22" s="483">
        <v>35</v>
      </c>
      <c r="LJ22" s="483">
        <v>35</v>
      </c>
      <c r="LK22" s="483">
        <v>35</v>
      </c>
      <c r="LL22" s="483">
        <v>35</v>
      </c>
      <c r="LM22" s="483">
        <v>35</v>
      </c>
      <c r="LN22" s="483">
        <v>35</v>
      </c>
      <c r="LO22" s="483">
        <v>35</v>
      </c>
      <c r="LP22" s="483">
        <v>35</v>
      </c>
      <c r="LQ22" s="483">
        <v>35</v>
      </c>
      <c r="LR22" s="483">
        <v>35</v>
      </c>
      <c r="LS22" s="483">
        <v>35</v>
      </c>
      <c r="LT22" s="483">
        <v>35</v>
      </c>
      <c r="LU22" s="483">
        <v>35</v>
      </c>
      <c r="LV22" s="483">
        <v>35</v>
      </c>
      <c r="LW22" s="483">
        <v>35</v>
      </c>
      <c r="LX22" s="483">
        <v>35</v>
      </c>
      <c r="LY22" s="483">
        <v>35</v>
      </c>
      <c r="LZ22" s="483">
        <v>35</v>
      </c>
      <c r="MA22" s="483">
        <v>35</v>
      </c>
      <c r="MB22" s="483">
        <v>35</v>
      </c>
      <c r="MC22" s="483">
        <v>35</v>
      </c>
      <c r="MD22" s="483">
        <v>35</v>
      </c>
      <c r="ME22" s="483">
        <v>35</v>
      </c>
      <c r="MF22" s="483">
        <v>50</v>
      </c>
      <c r="MG22" s="483">
        <v>50</v>
      </c>
      <c r="MH22" s="483">
        <v>50</v>
      </c>
      <c r="MI22" s="483">
        <v>50</v>
      </c>
      <c r="MJ22" s="483">
        <v>50</v>
      </c>
      <c r="MK22" s="483">
        <v>50</v>
      </c>
      <c r="ML22" s="483">
        <v>50</v>
      </c>
      <c r="MM22" s="483">
        <v>50</v>
      </c>
      <c r="MN22" s="483">
        <v>50</v>
      </c>
      <c r="MO22" s="483">
        <v>50</v>
      </c>
      <c r="MP22" s="483">
        <v>50</v>
      </c>
      <c r="MQ22" s="483">
        <v>50</v>
      </c>
      <c r="MR22" s="483">
        <v>50</v>
      </c>
      <c r="MS22" s="483">
        <v>50</v>
      </c>
      <c r="MT22" s="483">
        <v>50</v>
      </c>
      <c r="MU22" s="483">
        <v>50</v>
      </c>
      <c r="MV22" s="483">
        <v>50</v>
      </c>
      <c r="MW22" s="483">
        <v>50</v>
      </c>
      <c r="MX22" s="483">
        <v>50</v>
      </c>
      <c r="MY22" s="483">
        <v>50</v>
      </c>
      <c r="MZ22" s="483">
        <v>50</v>
      </c>
      <c r="NA22" s="483">
        <v>50</v>
      </c>
      <c r="NB22" s="483">
        <v>50</v>
      </c>
      <c r="NC22" s="483">
        <v>50</v>
      </c>
      <c r="ND22" s="483">
        <v>50</v>
      </c>
      <c r="NE22" s="483">
        <v>50</v>
      </c>
      <c r="NF22" s="483">
        <v>50</v>
      </c>
      <c r="NG22" s="483">
        <v>50</v>
      </c>
      <c r="NH22" s="483">
        <v>50</v>
      </c>
      <c r="NI22" s="483">
        <v>50</v>
      </c>
      <c r="NJ22" s="483">
        <v>50</v>
      </c>
      <c r="NK22" s="483">
        <v>50</v>
      </c>
      <c r="NL22" s="483">
        <v>50</v>
      </c>
      <c r="NM22" s="483">
        <v>50</v>
      </c>
      <c r="NN22" s="483">
        <v>50</v>
      </c>
      <c r="NO22" s="483">
        <v>50</v>
      </c>
      <c r="NP22" s="483">
        <v>50</v>
      </c>
      <c r="NQ22" s="483">
        <v>50</v>
      </c>
      <c r="NR22" s="483">
        <v>50</v>
      </c>
      <c r="NS22" s="483">
        <v>50</v>
      </c>
      <c r="NT22" s="483">
        <v>50</v>
      </c>
      <c r="NU22" s="483">
        <v>50</v>
      </c>
      <c r="NV22" s="483">
        <v>50</v>
      </c>
      <c r="NW22" s="483">
        <v>50</v>
      </c>
      <c r="NX22" s="483">
        <v>10</v>
      </c>
      <c r="NY22" s="483">
        <v>10</v>
      </c>
      <c r="NZ22" s="483">
        <v>10</v>
      </c>
      <c r="OA22" s="483">
        <v>10</v>
      </c>
      <c r="OB22" s="483">
        <v>10</v>
      </c>
      <c r="OC22" s="483">
        <v>10</v>
      </c>
      <c r="OD22" s="483">
        <v>10</v>
      </c>
      <c r="OE22" s="483">
        <v>10</v>
      </c>
      <c r="OF22" s="483">
        <v>10</v>
      </c>
      <c r="OG22" s="483">
        <v>10</v>
      </c>
      <c r="OH22" s="483">
        <v>10</v>
      </c>
      <c r="OI22" s="483">
        <v>10</v>
      </c>
      <c r="OJ22" s="483">
        <v>10</v>
      </c>
      <c r="OK22" s="483">
        <v>10</v>
      </c>
      <c r="OL22" s="483">
        <v>10</v>
      </c>
      <c r="OM22" s="483">
        <v>10</v>
      </c>
      <c r="ON22" s="483">
        <v>10</v>
      </c>
      <c r="OO22" s="483">
        <v>10</v>
      </c>
      <c r="OP22" s="483">
        <v>10</v>
      </c>
      <c r="OQ22" s="483">
        <v>10</v>
      </c>
      <c r="OR22" s="483">
        <v>10</v>
      </c>
      <c r="OS22" s="483">
        <v>10</v>
      </c>
      <c r="OT22" s="483">
        <v>10</v>
      </c>
      <c r="OU22" s="483">
        <v>10</v>
      </c>
      <c r="OV22" s="483">
        <v>10</v>
      </c>
      <c r="OW22" s="483">
        <v>10</v>
      </c>
      <c r="OX22" s="483">
        <v>10</v>
      </c>
      <c r="OY22" s="483">
        <v>10</v>
      </c>
      <c r="OZ22" s="483">
        <v>10</v>
      </c>
      <c r="PA22" s="483">
        <v>10</v>
      </c>
      <c r="PB22" s="483">
        <v>10</v>
      </c>
      <c r="PC22" s="483">
        <v>10</v>
      </c>
      <c r="PD22" s="483">
        <v>10</v>
      </c>
      <c r="PE22" s="483">
        <v>10</v>
      </c>
      <c r="PF22" s="483">
        <v>10</v>
      </c>
      <c r="PG22" s="483">
        <v>10</v>
      </c>
      <c r="PH22" s="483">
        <v>10</v>
      </c>
      <c r="PI22" s="483">
        <v>10</v>
      </c>
      <c r="PJ22" s="483">
        <v>10</v>
      </c>
      <c r="PK22" s="483">
        <v>10</v>
      </c>
      <c r="PL22" s="483">
        <v>10</v>
      </c>
    </row>
    <row r="23" spans="1:428" x14ac:dyDescent="0.25">
      <c r="A23" s="866"/>
      <c r="B23" s="876"/>
      <c r="C23" s="869"/>
      <c r="D23" s="871"/>
      <c r="E23" s="206" t="s">
        <v>1377</v>
      </c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>
        <v>12</v>
      </c>
      <c r="BO23" s="212">
        <v>10</v>
      </c>
      <c r="BP23" s="212">
        <v>12</v>
      </c>
      <c r="BQ23" s="212">
        <v>12</v>
      </c>
      <c r="BR23" s="212">
        <v>55</v>
      </c>
      <c r="BS23" s="212">
        <v>40</v>
      </c>
      <c r="BT23" s="212">
        <v>42</v>
      </c>
      <c r="BU23" s="212">
        <v>40</v>
      </c>
      <c r="BV23" s="212">
        <v>40</v>
      </c>
      <c r="BW23" s="212">
        <v>40</v>
      </c>
      <c r="BX23" s="212">
        <v>40</v>
      </c>
      <c r="BY23" s="212">
        <v>0</v>
      </c>
      <c r="BZ23" s="212">
        <v>0</v>
      </c>
      <c r="CA23" s="212">
        <v>0</v>
      </c>
      <c r="CB23" s="212">
        <v>0</v>
      </c>
      <c r="CC23" s="212">
        <v>0</v>
      </c>
      <c r="CD23" s="212">
        <v>0</v>
      </c>
      <c r="CE23" s="212">
        <v>0</v>
      </c>
      <c r="CF23" s="212">
        <v>10</v>
      </c>
      <c r="CG23" s="212">
        <v>0</v>
      </c>
      <c r="CH23" s="212">
        <v>0</v>
      </c>
      <c r="CI23" s="212">
        <v>0</v>
      </c>
      <c r="CJ23" s="212">
        <v>0</v>
      </c>
      <c r="CK23" s="212">
        <v>0</v>
      </c>
      <c r="CL23" s="212">
        <v>0</v>
      </c>
      <c r="CM23" s="212">
        <v>0</v>
      </c>
      <c r="CN23" s="212">
        <v>0</v>
      </c>
      <c r="CO23" s="212">
        <v>0</v>
      </c>
      <c r="CP23" s="212">
        <v>0</v>
      </c>
      <c r="CQ23" s="212">
        <v>0</v>
      </c>
      <c r="CR23" s="212">
        <v>0</v>
      </c>
      <c r="CS23" s="212">
        <v>0</v>
      </c>
      <c r="CT23" s="212">
        <v>0</v>
      </c>
      <c r="CU23" s="212">
        <v>0</v>
      </c>
      <c r="CV23" s="212">
        <v>0</v>
      </c>
      <c r="CW23" s="212">
        <v>0</v>
      </c>
      <c r="CX23" s="212">
        <v>0</v>
      </c>
      <c r="CY23" s="212">
        <v>0</v>
      </c>
      <c r="CZ23" s="212">
        <v>0</v>
      </c>
      <c r="DA23" s="212">
        <v>0</v>
      </c>
      <c r="DB23" s="212">
        <v>0</v>
      </c>
      <c r="DC23" s="212">
        <v>0</v>
      </c>
      <c r="DD23" s="212">
        <v>0</v>
      </c>
      <c r="DE23" s="212">
        <v>0</v>
      </c>
      <c r="DF23" s="212">
        <v>0</v>
      </c>
      <c r="DG23" s="212">
        <v>0</v>
      </c>
      <c r="DH23" s="212">
        <v>0</v>
      </c>
      <c r="DI23" s="212">
        <v>0</v>
      </c>
      <c r="DJ23" s="212">
        <v>0</v>
      </c>
      <c r="DK23" s="212">
        <v>11</v>
      </c>
      <c r="DL23" s="212">
        <v>11</v>
      </c>
      <c r="DM23" s="212">
        <v>8</v>
      </c>
      <c r="DN23" s="212">
        <v>10</v>
      </c>
      <c r="DO23" s="212">
        <v>0</v>
      </c>
      <c r="DP23" s="212">
        <v>10</v>
      </c>
      <c r="DQ23" s="212">
        <v>10</v>
      </c>
      <c r="DR23" s="212">
        <v>0</v>
      </c>
      <c r="DS23" s="212">
        <v>0</v>
      </c>
      <c r="DT23" s="212">
        <v>0</v>
      </c>
      <c r="DU23" s="212">
        <v>0</v>
      </c>
      <c r="DV23" s="212">
        <v>0</v>
      </c>
      <c r="DW23" s="212">
        <v>0</v>
      </c>
      <c r="DX23" s="212">
        <v>0</v>
      </c>
      <c r="DY23" s="212">
        <v>0</v>
      </c>
      <c r="DZ23" s="212">
        <v>0</v>
      </c>
      <c r="EA23" s="212">
        <v>0</v>
      </c>
      <c r="EB23" s="212">
        <v>0</v>
      </c>
      <c r="EC23" s="212">
        <v>0</v>
      </c>
      <c r="ED23" s="212">
        <v>0</v>
      </c>
      <c r="EE23" s="212">
        <v>0</v>
      </c>
      <c r="EF23" s="212">
        <v>0</v>
      </c>
      <c r="EG23" s="212">
        <v>0</v>
      </c>
      <c r="EH23" s="212">
        <v>0</v>
      </c>
      <c r="EI23" s="212">
        <v>0</v>
      </c>
      <c r="EJ23" s="212">
        <v>0</v>
      </c>
      <c r="EK23" s="212">
        <v>0</v>
      </c>
      <c r="EL23" s="212">
        <v>0</v>
      </c>
      <c r="EM23" s="212">
        <v>0</v>
      </c>
      <c r="EN23" s="212">
        <v>0</v>
      </c>
      <c r="EO23" s="212">
        <v>0</v>
      </c>
      <c r="EP23" s="212">
        <v>0</v>
      </c>
      <c r="EQ23" s="212">
        <v>0</v>
      </c>
      <c r="ER23" s="212">
        <v>0</v>
      </c>
      <c r="ES23" s="212">
        <v>0</v>
      </c>
      <c r="ET23" s="212">
        <v>0</v>
      </c>
      <c r="EU23" s="212">
        <v>0</v>
      </c>
      <c r="EV23" s="212">
        <v>0</v>
      </c>
      <c r="EW23" s="212">
        <v>0</v>
      </c>
      <c r="EX23" s="212">
        <v>0</v>
      </c>
      <c r="EY23" s="212">
        <v>0</v>
      </c>
      <c r="EZ23" s="212">
        <v>0</v>
      </c>
      <c r="FA23" s="212">
        <v>0</v>
      </c>
      <c r="FB23" s="212">
        <v>0</v>
      </c>
      <c r="FC23" s="212">
        <v>0</v>
      </c>
      <c r="FD23" s="212">
        <v>0</v>
      </c>
      <c r="FE23" s="212">
        <v>10</v>
      </c>
      <c r="FF23" s="212">
        <v>10</v>
      </c>
      <c r="FG23" s="212">
        <v>0</v>
      </c>
      <c r="FH23" s="212">
        <v>14</v>
      </c>
      <c r="FI23" s="212">
        <v>14</v>
      </c>
      <c r="FJ23" s="212">
        <v>14</v>
      </c>
      <c r="FK23" s="212">
        <v>14</v>
      </c>
      <c r="FL23" s="212">
        <v>23</v>
      </c>
      <c r="FM23" s="212">
        <v>22</v>
      </c>
      <c r="FN23" s="212">
        <v>20</v>
      </c>
      <c r="FO23" s="212">
        <v>22</v>
      </c>
      <c r="FP23" s="212">
        <v>23</v>
      </c>
      <c r="FQ23" s="212">
        <v>0</v>
      </c>
      <c r="FR23" s="212">
        <v>14</v>
      </c>
      <c r="FS23" s="212">
        <v>15</v>
      </c>
      <c r="FT23" s="212">
        <v>15</v>
      </c>
      <c r="FU23" s="212">
        <v>16</v>
      </c>
      <c r="FV23" s="212">
        <v>14</v>
      </c>
      <c r="FW23" s="212">
        <v>16</v>
      </c>
      <c r="FX23" s="212">
        <v>16</v>
      </c>
      <c r="FY23" s="212">
        <v>15</v>
      </c>
      <c r="FZ23" s="212">
        <v>15</v>
      </c>
      <c r="GA23" s="212">
        <v>0</v>
      </c>
      <c r="GB23" s="212">
        <v>0</v>
      </c>
      <c r="GC23" s="212">
        <v>0</v>
      </c>
      <c r="GD23" s="212">
        <v>0</v>
      </c>
      <c r="GE23" s="212">
        <v>0</v>
      </c>
      <c r="GF23" s="212">
        <v>0</v>
      </c>
      <c r="GG23" s="212">
        <v>8</v>
      </c>
      <c r="GH23" s="212">
        <v>0</v>
      </c>
      <c r="GI23" s="212">
        <v>0</v>
      </c>
      <c r="GJ23" s="212">
        <v>0</v>
      </c>
      <c r="GK23" s="212">
        <v>0</v>
      </c>
      <c r="GL23" s="212">
        <v>0</v>
      </c>
      <c r="GM23" s="212">
        <v>21</v>
      </c>
      <c r="GN23" s="212">
        <v>21</v>
      </c>
      <c r="GO23" s="212">
        <v>20</v>
      </c>
      <c r="GP23" s="212">
        <v>15</v>
      </c>
      <c r="GQ23" s="212">
        <v>18</v>
      </c>
      <c r="GR23" s="212">
        <v>18</v>
      </c>
      <c r="GS23" s="212">
        <v>23</v>
      </c>
      <c r="GT23" s="212">
        <v>2</v>
      </c>
      <c r="GU23" s="212">
        <v>2</v>
      </c>
      <c r="GV23" s="212">
        <v>4</v>
      </c>
      <c r="GW23" s="212">
        <v>0</v>
      </c>
      <c r="GX23" s="212">
        <v>8</v>
      </c>
      <c r="GY23" s="212">
        <v>20</v>
      </c>
      <c r="GZ23" s="212">
        <v>18</v>
      </c>
      <c r="HA23" s="212">
        <v>18</v>
      </c>
      <c r="HB23" s="212">
        <v>18</v>
      </c>
      <c r="HC23" s="212">
        <v>18</v>
      </c>
      <c r="HD23" s="212">
        <v>18</v>
      </c>
      <c r="HE23" s="212">
        <v>18</v>
      </c>
      <c r="HF23" s="212">
        <v>16</v>
      </c>
      <c r="HG23" s="212">
        <v>18</v>
      </c>
      <c r="HH23" s="212">
        <v>18</v>
      </c>
      <c r="HI23" s="212">
        <v>3</v>
      </c>
      <c r="HJ23" s="212">
        <v>18</v>
      </c>
      <c r="HK23" s="212">
        <v>9</v>
      </c>
      <c r="HL23" s="212">
        <v>15</v>
      </c>
      <c r="HM23" s="212">
        <v>12</v>
      </c>
      <c r="HN23" s="212">
        <v>0</v>
      </c>
      <c r="HO23" s="212">
        <v>20</v>
      </c>
      <c r="HP23" s="212">
        <v>19</v>
      </c>
      <c r="HQ23" s="212">
        <v>19</v>
      </c>
      <c r="HR23" s="212">
        <v>10</v>
      </c>
      <c r="HS23" s="212">
        <v>15</v>
      </c>
      <c r="HT23" s="212">
        <v>25</v>
      </c>
      <c r="HU23" s="212">
        <v>25</v>
      </c>
      <c r="HV23" s="212">
        <v>0</v>
      </c>
      <c r="HW23" s="212">
        <v>30</v>
      </c>
      <c r="HX23" s="212">
        <v>24</v>
      </c>
      <c r="HY23" s="212">
        <v>11</v>
      </c>
      <c r="HZ23" s="212">
        <v>14</v>
      </c>
      <c r="IA23" s="212">
        <v>25</v>
      </c>
      <c r="IB23" s="212">
        <v>32</v>
      </c>
      <c r="IC23" s="212">
        <v>19</v>
      </c>
      <c r="ID23" s="212">
        <v>22</v>
      </c>
      <c r="IE23" s="212">
        <v>10</v>
      </c>
      <c r="IF23" s="212">
        <v>24</v>
      </c>
      <c r="IG23" s="212">
        <v>22</v>
      </c>
      <c r="IH23" s="212">
        <v>19</v>
      </c>
      <c r="II23" s="212">
        <v>17</v>
      </c>
      <c r="IJ23" s="212">
        <v>16</v>
      </c>
      <c r="IK23" s="212">
        <v>10</v>
      </c>
      <c r="IL23" s="212">
        <v>12</v>
      </c>
      <c r="IM23" s="212">
        <v>8</v>
      </c>
      <c r="IN23" s="212">
        <v>11</v>
      </c>
      <c r="IO23" s="212">
        <v>11</v>
      </c>
      <c r="IP23" s="212">
        <v>8</v>
      </c>
      <c r="IQ23" s="212">
        <v>11</v>
      </c>
      <c r="IR23" s="212">
        <v>11</v>
      </c>
      <c r="IS23" s="212">
        <v>13</v>
      </c>
      <c r="IT23" s="212">
        <v>12</v>
      </c>
      <c r="IU23" s="212">
        <v>0</v>
      </c>
      <c r="IV23" s="212">
        <v>0</v>
      </c>
      <c r="IW23" s="212">
        <v>0</v>
      </c>
      <c r="IX23" s="212">
        <v>0</v>
      </c>
      <c r="IY23" s="212">
        <v>0</v>
      </c>
      <c r="IZ23" s="212">
        <v>0</v>
      </c>
      <c r="JA23" s="212">
        <v>0</v>
      </c>
      <c r="JB23" s="212">
        <v>0</v>
      </c>
      <c r="JC23" s="212">
        <v>0</v>
      </c>
      <c r="JD23" s="212">
        <v>0</v>
      </c>
      <c r="JE23" s="212">
        <v>0</v>
      </c>
      <c r="JF23" s="212">
        <v>0</v>
      </c>
      <c r="JG23" s="212">
        <v>0</v>
      </c>
      <c r="JH23" s="212">
        <v>0</v>
      </c>
      <c r="JI23" s="212">
        <v>0</v>
      </c>
      <c r="JJ23" s="212">
        <v>0</v>
      </c>
      <c r="JK23" s="212">
        <v>0</v>
      </c>
      <c r="JL23" s="212">
        <v>0</v>
      </c>
      <c r="JM23" s="212">
        <v>15</v>
      </c>
      <c r="JN23" s="212">
        <v>0</v>
      </c>
      <c r="JO23" s="484">
        <v>16</v>
      </c>
      <c r="JP23" s="484">
        <v>16</v>
      </c>
      <c r="JQ23" s="484">
        <v>16</v>
      </c>
      <c r="JR23" s="484">
        <v>16</v>
      </c>
      <c r="JS23" s="484">
        <v>16</v>
      </c>
      <c r="JT23" s="484">
        <v>16</v>
      </c>
      <c r="JU23" s="484">
        <v>16</v>
      </c>
      <c r="JV23" s="484">
        <v>12</v>
      </c>
      <c r="JW23" s="484">
        <v>14</v>
      </c>
      <c r="JX23" s="484">
        <v>14</v>
      </c>
      <c r="JY23" s="484">
        <v>14</v>
      </c>
      <c r="JZ23" s="484">
        <v>14</v>
      </c>
      <c r="KA23" s="484">
        <v>15</v>
      </c>
      <c r="KB23" s="484">
        <v>14</v>
      </c>
      <c r="KC23" s="484">
        <v>14</v>
      </c>
      <c r="KD23" s="484">
        <v>14</v>
      </c>
      <c r="KE23" s="484">
        <v>14</v>
      </c>
      <c r="KF23" s="484">
        <v>25</v>
      </c>
      <c r="KG23" s="484">
        <v>20</v>
      </c>
      <c r="KH23" s="484">
        <v>70</v>
      </c>
      <c r="KI23" s="484">
        <v>70</v>
      </c>
      <c r="KJ23" s="484">
        <v>70</v>
      </c>
      <c r="KK23" s="484">
        <v>66</v>
      </c>
      <c r="KL23" s="484">
        <v>56</v>
      </c>
      <c r="KM23" s="484">
        <v>0</v>
      </c>
      <c r="KN23" s="484">
        <v>61</v>
      </c>
      <c r="KO23" s="484">
        <v>61</v>
      </c>
      <c r="KP23" s="484">
        <v>60</v>
      </c>
      <c r="KQ23" s="484">
        <v>61</v>
      </c>
      <c r="KR23" s="484">
        <v>60</v>
      </c>
      <c r="KS23" s="484">
        <v>7</v>
      </c>
      <c r="KT23" s="484">
        <v>20</v>
      </c>
      <c r="KU23" s="484">
        <v>16</v>
      </c>
      <c r="KV23" s="484">
        <v>12</v>
      </c>
      <c r="KW23" s="484">
        <v>9</v>
      </c>
      <c r="KX23" s="484">
        <v>7</v>
      </c>
      <c r="KY23" s="484">
        <v>26</v>
      </c>
      <c r="KZ23" s="484">
        <v>26</v>
      </c>
      <c r="LA23" s="484">
        <v>26</v>
      </c>
      <c r="LB23" s="484">
        <v>14</v>
      </c>
      <c r="LC23" s="484">
        <v>14</v>
      </c>
      <c r="LD23" s="484">
        <v>26</v>
      </c>
      <c r="LE23" s="484">
        <v>26</v>
      </c>
      <c r="LF23" s="484">
        <v>26</v>
      </c>
      <c r="LG23" s="484">
        <v>2</v>
      </c>
      <c r="LH23" s="484">
        <v>15</v>
      </c>
      <c r="LI23" s="484">
        <v>45</v>
      </c>
      <c r="LJ23" s="484">
        <v>46</v>
      </c>
      <c r="LK23" s="484">
        <v>12</v>
      </c>
      <c r="LL23" s="484">
        <v>39</v>
      </c>
      <c r="LM23" s="484">
        <v>45</v>
      </c>
      <c r="LN23" s="484">
        <v>45</v>
      </c>
      <c r="LO23" s="484">
        <v>47</v>
      </c>
      <c r="LP23" s="484">
        <v>24</v>
      </c>
      <c r="LQ23" s="484">
        <v>12</v>
      </c>
      <c r="LR23" s="484">
        <v>12</v>
      </c>
      <c r="LS23" s="484">
        <v>15</v>
      </c>
      <c r="LT23" s="484">
        <v>15</v>
      </c>
      <c r="LU23" s="484">
        <v>19</v>
      </c>
      <c r="LV23" s="484">
        <v>28</v>
      </c>
      <c r="LW23" s="484">
        <v>10</v>
      </c>
      <c r="LX23" s="484">
        <v>10</v>
      </c>
      <c r="LY23" s="484">
        <v>16</v>
      </c>
      <c r="LZ23" s="484">
        <v>2</v>
      </c>
      <c r="MA23" s="484">
        <v>2</v>
      </c>
      <c r="MB23" s="484">
        <v>14</v>
      </c>
      <c r="MC23" s="484">
        <v>10</v>
      </c>
      <c r="MD23" s="484">
        <v>10</v>
      </c>
      <c r="ME23" s="484">
        <v>10</v>
      </c>
      <c r="MF23" s="484">
        <v>43</v>
      </c>
      <c r="MG23" s="484">
        <v>43</v>
      </c>
      <c r="MH23" s="484">
        <v>43</v>
      </c>
      <c r="MI23" s="484">
        <v>44</v>
      </c>
      <c r="MJ23" s="484">
        <v>46</v>
      </c>
      <c r="MK23" s="484">
        <v>52</v>
      </c>
      <c r="ML23" s="484">
        <v>38</v>
      </c>
      <c r="MM23" s="484">
        <v>38</v>
      </c>
      <c r="MN23" s="484">
        <v>10</v>
      </c>
      <c r="MO23" s="484">
        <v>16</v>
      </c>
      <c r="MP23" s="484">
        <v>40</v>
      </c>
      <c r="MQ23" s="484">
        <v>40</v>
      </c>
      <c r="MR23" s="484">
        <v>40</v>
      </c>
      <c r="MS23" s="484">
        <v>40</v>
      </c>
      <c r="MT23" s="484">
        <v>40</v>
      </c>
      <c r="MU23" s="484">
        <v>20</v>
      </c>
      <c r="MV23" s="484">
        <v>11</v>
      </c>
      <c r="MW23" s="484">
        <v>42</v>
      </c>
      <c r="MX23" s="484">
        <v>42</v>
      </c>
      <c r="MY23" s="484">
        <v>29</v>
      </c>
      <c r="MZ23" s="484">
        <v>29</v>
      </c>
      <c r="NA23" s="484">
        <v>34</v>
      </c>
      <c r="NB23" s="484">
        <v>34</v>
      </c>
      <c r="NC23" s="484">
        <v>34</v>
      </c>
      <c r="ND23" s="484">
        <v>32</v>
      </c>
      <c r="NE23" s="484">
        <v>51</v>
      </c>
      <c r="NF23" s="484">
        <v>51</v>
      </c>
      <c r="NG23" s="484">
        <v>51</v>
      </c>
      <c r="NH23" s="484">
        <v>51</v>
      </c>
      <c r="NI23" s="484">
        <v>51</v>
      </c>
      <c r="NJ23" s="484">
        <v>51</v>
      </c>
      <c r="NK23" s="484">
        <v>32</v>
      </c>
      <c r="NL23" s="484">
        <v>32</v>
      </c>
      <c r="NM23" s="484">
        <v>32</v>
      </c>
      <c r="NN23" s="484">
        <v>32</v>
      </c>
      <c r="NO23" s="484">
        <v>32</v>
      </c>
      <c r="NP23" s="484">
        <v>32</v>
      </c>
      <c r="NQ23" s="484">
        <v>32</v>
      </c>
      <c r="NR23" s="484">
        <v>32</v>
      </c>
      <c r="NS23" s="484">
        <v>32</v>
      </c>
      <c r="NT23" s="484">
        <v>23</v>
      </c>
      <c r="NU23" s="484">
        <v>32</v>
      </c>
      <c r="NV23" s="484">
        <v>23</v>
      </c>
      <c r="NW23" s="484">
        <v>23</v>
      </c>
      <c r="NX23" s="484">
        <v>10</v>
      </c>
      <c r="NY23" s="484">
        <v>10</v>
      </c>
      <c r="NZ23" s="484">
        <v>10</v>
      </c>
      <c r="OA23" s="484">
        <v>10</v>
      </c>
      <c r="OB23" s="484">
        <v>10</v>
      </c>
      <c r="OC23" s="484">
        <v>10</v>
      </c>
      <c r="OD23" s="484">
        <v>10</v>
      </c>
      <c r="OE23" s="484">
        <v>10</v>
      </c>
      <c r="OF23" s="484">
        <v>10</v>
      </c>
      <c r="OG23" s="484">
        <v>10</v>
      </c>
      <c r="OH23" s="484">
        <v>10</v>
      </c>
      <c r="OI23" s="484">
        <v>10</v>
      </c>
      <c r="OJ23" s="484">
        <v>10</v>
      </c>
      <c r="OK23" s="484">
        <v>10</v>
      </c>
      <c r="OL23" s="484">
        <v>10</v>
      </c>
      <c r="OM23" s="484">
        <v>10</v>
      </c>
      <c r="ON23" s="484">
        <v>10</v>
      </c>
      <c r="OO23" s="484">
        <v>10</v>
      </c>
      <c r="OP23" s="484">
        <v>10</v>
      </c>
      <c r="OQ23" s="484">
        <v>10</v>
      </c>
      <c r="OR23" s="484">
        <v>10</v>
      </c>
      <c r="OS23" s="484">
        <v>10</v>
      </c>
      <c r="OT23" s="484">
        <v>10</v>
      </c>
      <c r="OU23" s="484">
        <v>10</v>
      </c>
      <c r="OV23" s="484">
        <v>10</v>
      </c>
      <c r="OW23" s="484">
        <v>10</v>
      </c>
      <c r="OX23" s="484">
        <v>10</v>
      </c>
      <c r="OY23" s="484">
        <v>10</v>
      </c>
      <c r="OZ23" s="484">
        <v>10</v>
      </c>
      <c r="PA23" s="484">
        <v>10</v>
      </c>
      <c r="PB23" s="484">
        <v>10</v>
      </c>
      <c r="PC23" s="484">
        <v>8</v>
      </c>
      <c r="PD23" s="484">
        <v>8</v>
      </c>
      <c r="PE23" s="484">
        <v>8</v>
      </c>
      <c r="PF23" s="484">
        <v>8</v>
      </c>
      <c r="PG23" s="484">
        <v>6</v>
      </c>
      <c r="PH23" s="484">
        <v>6</v>
      </c>
      <c r="PI23" s="484">
        <v>6</v>
      </c>
      <c r="PJ23" s="484"/>
      <c r="PK23" s="484"/>
      <c r="PL23" s="484"/>
    </row>
    <row r="24" spans="1:428" x14ac:dyDescent="0.25">
      <c r="A24" s="866">
        <v>10</v>
      </c>
      <c r="B24" s="876" t="s">
        <v>1387</v>
      </c>
      <c r="C24" s="869" t="s">
        <v>1375</v>
      </c>
      <c r="D24" s="871" t="s">
        <v>1385</v>
      </c>
      <c r="E24" s="205" t="s">
        <v>1376</v>
      </c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  <c r="BD24" s="211"/>
      <c r="BE24" s="211">
        <v>10</v>
      </c>
      <c r="BF24" s="211">
        <v>10</v>
      </c>
      <c r="BG24" s="211">
        <v>10</v>
      </c>
      <c r="BH24" s="211">
        <v>40</v>
      </c>
      <c r="BI24" s="211">
        <v>40</v>
      </c>
      <c r="BJ24" s="211">
        <v>40</v>
      </c>
      <c r="BK24" s="211">
        <v>40</v>
      </c>
      <c r="BL24" s="211">
        <v>40</v>
      </c>
      <c r="BM24" s="211">
        <v>40</v>
      </c>
      <c r="BN24" s="211">
        <v>40</v>
      </c>
      <c r="BO24" s="211">
        <v>40</v>
      </c>
      <c r="BP24" s="211">
        <v>40</v>
      </c>
      <c r="BQ24" s="211">
        <v>40</v>
      </c>
      <c r="BR24" s="211">
        <v>40</v>
      </c>
      <c r="BS24" s="211">
        <v>40</v>
      </c>
      <c r="BT24" s="211">
        <v>40</v>
      </c>
      <c r="BU24" s="211">
        <v>40</v>
      </c>
      <c r="BV24" s="211">
        <v>40</v>
      </c>
      <c r="BW24" s="211">
        <v>40</v>
      </c>
      <c r="BX24" s="211">
        <v>40</v>
      </c>
      <c r="BY24" s="211">
        <v>40</v>
      </c>
      <c r="BZ24" s="211">
        <v>40</v>
      </c>
      <c r="CA24" s="211">
        <v>40</v>
      </c>
      <c r="CB24" s="211">
        <v>40</v>
      </c>
      <c r="CC24" s="211">
        <v>40</v>
      </c>
      <c r="CD24" s="211">
        <v>40</v>
      </c>
      <c r="CE24" s="211">
        <v>40</v>
      </c>
      <c r="CF24" s="211">
        <v>40</v>
      </c>
      <c r="CG24" s="211">
        <v>40</v>
      </c>
      <c r="CH24" s="211">
        <v>40</v>
      </c>
      <c r="CI24" s="211">
        <v>40</v>
      </c>
      <c r="CJ24" s="211">
        <v>40</v>
      </c>
      <c r="CK24" s="211">
        <v>40</v>
      </c>
      <c r="CL24" s="211">
        <v>40</v>
      </c>
      <c r="CM24" s="211">
        <v>40</v>
      </c>
      <c r="CN24" s="211">
        <v>40</v>
      </c>
      <c r="CO24" s="211">
        <v>40</v>
      </c>
      <c r="CP24" s="211">
        <v>40</v>
      </c>
      <c r="CQ24" s="211">
        <v>40</v>
      </c>
      <c r="CR24" s="211">
        <v>40</v>
      </c>
      <c r="CS24" s="211">
        <v>40</v>
      </c>
      <c r="CT24" s="211">
        <v>40</v>
      </c>
      <c r="CU24" s="211">
        <v>40</v>
      </c>
      <c r="CV24" s="211">
        <v>40</v>
      </c>
      <c r="CW24" s="211">
        <v>40</v>
      </c>
      <c r="CX24" s="211">
        <v>40</v>
      </c>
      <c r="CY24" s="211">
        <v>40</v>
      </c>
      <c r="CZ24" s="211">
        <v>40</v>
      </c>
      <c r="DA24" s="211">
        <v>40</v>
      </c>
      <c r="DB24" s="211">
        <v>90</v>
      </c>
      <c r="DC24" s="211">
        <v>90</v>
      </c>
      <c r="DD24" s="211">
        <v>90</v>
      </c>
      <c r="DE24" s="211">
        <v>90</v>
      </c>
      <c r="DF24" s="211">
        <v>90</v>
      </c>
      <c r="DG24" s="211">
        <v>90</v>
      </c>
      <c r="DH24" s="211">
        <v>90</v>
      </c>
      <c r="DI24" s="211">
        <v>90</v>
      </c>
      <c r="DJ24" s="211">
        <v>90</v>
      </c>
      <c r="DK24" s="211">
        <v>90</v>
      </c>
      <c r="DL24" s="211">
        <v>90</v>
      </c>
      <c r="DM24" s="211">
        <v>90</v>
      </c>
      <c r="DN24" s="211">
        <v>90</v>
      </c>
      <c r="DO24" s="211">
        <v>90</v>
      </c>
      <c r="DP24" s="211">
        <v>90</v>
      </c>
      <c r="DQ24" s="211">
        <v>90</v>
      </c>
      <c r="DR24" s="211">
        <v>90</v>
      </c>
      <c r="DS24" s="211">
        <v>90</v>
      </c>
      <c r="DT24" s="211">
        <v>90</v>
      </c>
      <c r="DU24" s="211">
        <v>90</v>
      </c>
      <c r="DV24" s="211">
        <v>90</v>
      </c>
      <c r="DW24" s="211">
        <v>90</v>
      </c>
      <c r="DX24" s="211">
        <v>90</v>
      </c>
      <c r="DY24" s="211">
        <v>90</v>
      </c>
      <c r="DZ24" s="211">
        <v>90</v>
      </c>
      <c r="EA24" s="211">
        <v>90</v>
      </c>
      <c r="EB24" s="211">
        <v>90</v>
      </c>
      <c r="EC24" s="211">
        <v>90</v>
      </c>
      <c r="ED24" s="211">
        <v>90</v>
      </c>
      <c r="EE24" s="211">
        <v>90</v>
      </c>
      <c r="EF24" s="211">
        <v>90</v>
      </c>
      <c r="EG24" s="211">
        <v>90</v>
      </c>
      <c r="EH24" s="211">
        <v>90</v>
      </c>
      <c r="EI24" s="211">
        <v>90</v>
      </c>
      <c r="EJ24" s="211">
        <v>90</v>
      </c>
      <c r="EK24" s="211">
        <v>90</v>
      </c>
      <c r="EL24" s="211">
        <v>90</v>
      </c>
      <c r="EM24" s="211">
        <v>90</v>
      </c>
      <c r="EN24" s="211">
        <v>90</v>
      </c>
      <c r="EO24" s="211">
        <v>90</v>
      </c>
      <c r="EP24" s="211">
        <v>90</v>
      </c>
      <c r="EQ24" s="211">
        <v>90</v>
      </c>
      <c r="ER24" s="211">
        <v>90</v>
      </c>
      <c r="ES24" s="211">
        <v>90</v>
      </c>
      <c r="ET24" s="211">
        <v>90</v>
      </c>
      <c r="EU24" s="211">
        <v>90</v>
      </c>
      <c r="EV24" s="211">
        <v>90</v>
      </c>
      <c r="EW24" s="211">
        <v>90</v>
      </c>
      <c r="EX24" s="211">
        <v>90</v>
      </c>
      <c r="EY24" s="211">
        <v>90</v>
      </c>
      <c r="EZ24" s="211">
        <v>90</v>
      </c>
      <c r="FA24" s="211">
        <v>90</v>
      </c>
      <c r="FB24" s="211">
        <v>90</v>
      </c>
      <c r="FC24" s="211">
        <v>90</v>
      </c>
      <c r="FD24" s="211">
        <v>90</v>
      </c>
      <c r="FE24" s="211">
        <v>90</v>
      </c>
      <c r="FF24" s="211">
        <v>90</v>
      </c>
      <c r="FG24" s="211">
        <v>90</v>
      </c>
      <c r="FH24" s="211">
        <v>90</v>
      </c>
      <c r="FI24" s="211">
        <v>90</v>
      </c>
      <c r="FJ24" s="211">
        <v>90</v>
      </c>
      <c r="FK24" s="211">
        <v>90</v>
      </c>
      <c r="FL24" s="211">
        <v>90</v>
      </c>
      <c r="FM24" s="211">
        <v>90</v>
      </c>
      <c r="FN24" s="211">
        <v>90</v>
      </c>
      <c r="FO24" s="211">
        <v>90</v>
      </c>
      <c r="FP24" s="211">
        <v>90</v>
      </c>
      <c r="FQ24" s="211">
        <v>90</v>
      </c>
      <c r="FR24" s="211">
        <v>90</v>
      </c>
      <c r="FS24" s="211">
        <v>90</v>
      </c>
      <c r="FT24" s="211">
        <v>90</v>
      </c>
      <c r="FU24" s="211">
        <v>90</v>
      </c>
      <c r="FV24" s="211">
        <v>90</v>
      </c>
      <c r="FW24" s="211">
        <v>90</v>
      </c>
      <c r="FX24" s="211">
        <v>90</v>
      </c>
      <c r="FY24" s="211">
        <v>90</v>
      </c>
      <c r="FZ24" s="211">
        <v>90</v>
      </c>
      <c r="GA24" s="211">
        <v>90</v>
      </c>
      <c r="GB24" s="211">
        <v>90</v>
      </c>
      <c r="GC24" s="211">
        <v>90</v>
      </c>
      <c r="GD24" s="211">
        <v>90</v>
      </c>
      <c r="GE24" s="211">
        <v>90</v>
      </c>
      <c r="GF24" s="211">
        <v>90</v>
      </c>
      <c r="GG24" s="211">
        <v>90</v>
      </c>
      <c r="GH24" s="211">
        <v>90</v>
      </c>
      <c r="GI24" s="211">
        <v>90</v>
      </c>
      <c r="GJ24" s="211">
        <v>90</v>
      </c>
      <c r="GK24" s="211">
        <v>90</v>
      </c>
      <c r="GL24" s="211">
        <v>90</v>
      </c>
      <c r="GM24" s="211">
        <v>90</v>
      </c>
      <c r="GN24" s="211">
        <v>90</v>
      </c>
      <c r="GO24" s="211">
        <v>90</v>
      </c>
      <c r="GP24" s="211">
        <v>90</v>
      </c>
      <c r="GQ24" s="211">
        <v>90</v>
      </c>
      <c r="GR24" s="211">
        <v>90</v>
      </c>
      <c r="GS24" s="211">
        <v>90</v>
      </c>
      <c r="GT24" s="211">
        <v>90</v>
      </c>
      <c r="GU24" s="211">
        <v>90</v>
      </c>
      <c r="GV24" s="211">
        <v>90</v>
      </c>
      <c r="GW24" s="211">
        <v>90</v>
      </c>
      <c r="GX24" s="211">
        <v>90</v>
      </c>
      <c r="GY24" s="211">
        <v>90</v>
      </c>
      <c r="GZ24" s="211">
        <v>90</v>
      </c>
      <c r="HA24" s="211">
        <v>90</v>
      </c>
      <c r="HB24" s="211">
        <v>90</v>
      </c>
      <c r="HC24" s="211">
        <v>90</v>
      </c>
      <c r="HD24" s="211">
        <v>90</v>
      </c>
      <c r="HE24" s="211">
        <v>90</v>
      </c>
      <c r="HF24" s="211">
        <v>90</v>
      </c>
      <c r="HG24" s="211">
        <v>90</v>
      </c>
      <c r="HH24" s="211">
        <v>90</v>
      </c>
      <c r="HI24" s="211">
        <v>90</v>
      </c>
      <c r="HJ24" s="211">
        <v>90</v>
      </c>
      <c r="HK24" s="211">
        <v>90</v>
      </c>
      <c r="HL24" s="211">
        <v>90</v>
      </c>
      <c r="HM24" s="211">
        <v>90</v>
      </c>
      <c r="HN24" s="211">
        <v>90</v>
      </c>
      <c r="HO24" s="211">
        <v>90</v>
      </c>
      <c r="HP24" s="211">
        <v>90</v>
      </c>
      <c r="HQ24" s="211">
        <v>90</v>
      </c>
      <c r="HR24" s="211">
        <v>90</v>
      </c>
      <c r="HS24" s="211">
        <v>90</v>
      </c>
      <c r="HT24" s="211">
        <v>90</v>
      </c>
      <c r="HU24" s="211">
        <v>90</v>
      </c>
      <c r="HV24" s="211">
        <v>90</v>
      </c>
      <c r="HW24" s="211">
        <v>90</v>
      </c>
      <c r="HX24" s="211">
        <v>90</v>
      </c>
      <c r="HY24" s="211">
        <v>90</v>
      </c>
      <c r="HZ24" s="211">
        <v>90</v>
      </c>
      <c r="IA24" s="211">
        <v>90</v>
      </c>
      <c r="IB24" s="211">
        <v>90</v>
      </c>
      <c r="IC24" s="211">
        <v>90</v>
      </c>
      <c r="ID24" s="211">
        <v>90</v>
      </c>
      <c r="IE24" s="211">
        <v>90</v>
      </c>
      <c r="IF24" s="211">
        <v>90</v>
      </c>
      <c r="IG24" s="211">
        <v>90</v>
      </c>
      <c r="IH24" s="211">
        <v>90</v>
      </c>
      <c r="II24" s="211">
        <v>90</v>
      </c>
      <c r="IJ24" s="211">
        <v>90</v>
      </c>
      <c r="IK24" s="211">
        <v>90</v>
      </c>
      <c r="IL24" s="211">
        <v>90</v>
      </c>
      <c r="IM24" s="211">
        <v>90</v>
      </c>
      <c r="IN24" s="211">
        <v>90</v>
      </c>
      <c r="IO24" s="211">
        <v>90</v>
      </c>
      <c r="IP24" s="211">
        <v>90</v>
      </c>
      <c r="IQ24" s="211">
        <v>90</v>
      </c>
      <c r="IR24" s="211">
        <v>90</v>
      </c>
      <c r="IS24" s="211">
        <v>90</v>
      </c>
      <c r="IT24" s="211">
        <v>90</v>
      </c>
      <c r="IU24" s="211">
        <v>90</v>
      </c>
      <c r="IV24" s="211">
        <v>90</v>
      </c>
      <c r="IW24" s="211">
        <v>90</v>
      </c>
      <c r="IX24" s="211">
        <v>90</v>
      </c>
      <c r="IY24" s="211">
        <v>90</v>
      </c>
      <c r="IZ24" s="211">
        <v>90</v>
      </c>
      <c r="JA24" s="211">
        <v>90</v>
      </c>
      <c r="JB24" s="211">
        <v>90</v>
      </c>
      <c r="JC24" s="211">
        <v>90</v>
      </c>
      <c r="JD24" s="211">
        <v>90</v>
      </c>
      <c r="JE24" s="211">
        <v>90</v>
      </c>
      <c r="JF24" s="211">
        <v>90</v>
      </c>
      <c r="JG24" s="211">
        <v>90</v>
      </c>
      <c r="JH24" s="211">
        <v>90</v>
      </c>
      <c r="JI24" s="211">
        <v>90</v>
      </c>
      <c r="JJ24" s="211">
        <v>90</v>
      </c>
      <c r="JK24" s="211">
        <v>90</v>
      </c>
      <c r="JL24" s="211">
        <v>90</v>
      </c>
      <c r="JM24" s="211">
        <v>90</v>
      </c>
      <c r="JN24" s="211">
        <v>90</v>
      </c>
      <c r="JO24" s="483">
        <v>90</v>
      </c>
      <c r="JP24" s="483">
        <v>90</v>
      </c>
      <c r="JQ24" s="483">
        <v>90</v>
      </c>
      <c r="JR24" s="483">
        <v>90</v>
      </c>
      <c r="JS24" s="483">
        <v>90</v>
      </c>
      <c r="JT24" s="483">
        <v>90</v>
      </c>
      <c r="JU24" s="483">
        <v>90</v>
      </c>
      <c r="JV24" s="483">
        <v>90</v>
      </c>
      <c r="JW24" s="483">
        <v>90</v>
      </c>
      <c r="JX24" s="483">
        <v>90</v>
      </c>
      <c r="JY24" s="483">
        <v>90</v>
      </c>
      <c r="JZ24" s="483">
        <v>90</v>
      </c>
      <c r="KA24" s="483">
        <v>90</v>
      </c>
      <c r="KB24" s="483">
        <v>90</v>
      </c>
      <c r="KC24" s="483">
        <v>90</v>
      </c>
      <c r="KD24" s="483">
        <v>90</v>
      </c>
      <c r="KE24" s="483">
        <v>90</v>
      </c>
      <c r="KF24" s="483">
        <v>90</v>
      </c>
      <c r="KG24" s="483">
        <v>90</v>
      </c>
      <c r="KH24" s="483">
        <v>90</v>
      </c>
      <c r="KI24" s="483">
        <v>90</v>
      </c>
      <c r="KJ24" s="483">
        <v>90</v>
      </c>
      <c r="KK24" s="483">
        <v>90</v>
      </c>
      <c r="KL24" s="483">
        <v>90</v>
      </c>
      <c r="KM24" s="483">
        <v>90</v>
      </c>
      <c r="KN24" s="483">
        <v>90</v>
      </c>
      <c r="KO24" s="483">
        <v>90</v>
      </c>
      <c r="KP24" s="483">
        <v>90</v>
      </c>
      <c r="KQ24" s="483">
        <v>90</v>
      </c>
      <c r="KR24" s="483">
        <v>90</v>
      </c>
      <c r="KS24" s="483">
        <v>90</v>
      </c>
      <c r="KT24" s="483">
        <v>90</v>
      </c>
      <c r="KU24" s="483">
        <v>90</v>
      </c>
      <c r="KV24" s="483">
        <v>90</v>
      </c>
      <c r="KW24" s="483">
        <v>90</v>
      </c>
      <c r="KX24" s="483">
        <v>90</v>
      </c>
      <c r="KY24" s="483">
        <v>90</v>
      </c>
      <c r="KZ24" s="483">
        <v>90</v>
      </c>
      <c r="LA24" s="483">
        <v>90</v>
      </c>
      <c r="LB24" s="483">
        <v>90</v>
      </c>
      <c r="LC24" s="483">
        <v>90</v>
      </c>
      <c r="LD24" s="483">
        <v>90</v>
      </c>
      <c r="LE24" s="483">
        <v>90</v>
      </c>
      <c r="LF24" s="483">
        <v>90</v>
      </c>
      <c r="LG24" s="483">
        <v>120</v>
      </c>
      <c r="LH24" s="483">
        <v>120</v>
      </c>
      <c r="LI24" s="483">
        <v>120</v>
      </c>
      <c r="LJ24" s="483">
        <v>120</v>
      </c>
      <c r="LK24" s="483">
        <v>120</v>
      </c>
      <c r="LL24" s="483">
        <v>120</v>
      </c>
      <c r="LM24" s="483">
        <v>120</v>
      </c>
      <c r="LN24" s="483">
        <v>120</v>
      </c>
      <c r="LO24" s="483">
        <v>120</v>
      </c>
      <c r="LP24" s="483">
        <v>120</v>
      </c>
      <c r="LQ24" s="483">
        <v>120</v>
      </c>
      <c r="LR24" s="483">
        <v>120</v>
      </c>
      <c r="LS24" s="483">
        <v>120</v>
      </c>
      <c r="LT24" s="483">
        <v>120</v>
      </c>
      <c r="LU24" s="483">
        <v>120</v>
      </c>
      <c r="LV24" s="483">
        <v>120</v>
      </c>
      <c r="LW24" s="483">
        <v>120</v>
      </c>
      <c r="LX24" s="483">
        <v>120</v>
      </c>
      <c r="LY24" s="483">
        <v>120</v>
      </c>
      <c r="LZ24" s="483">
        <v>120</v>
      </c>
      <c r="MA24" s="483">
        <v>120</v>
      </c>
      <c r="MB24" s="483">
        <v>120</v>
      </c>
      <c r="MC24" s="483">
        <v>120</v>
      </c>
      <c r="MD24" s="483">
        <v>120</v>
      </c>
      <c r="ME24" s="483">
        <v>120</v>
      </c>
      <c r="MF24" s="483">
        <v>120</v>
      </c>
      <c r="MG24" s="483">
        <v>120</v>
      </c>
      <c r="MH24" s="483">
        <v>120</v>
      </c>
      <c r="MI24" s="483">
        <v>120</v>
      </c>
      <c r="MJ24" s="483">
        <v>120</v>
      </c>
      <c r="MK24" s="483">
        <v>120</v>
      </c>
      <c r="ML24" s="483">
        <v>120</v>
      </c>
      <c r="MM24" s="483">
        <v>120</v>
      </c>
      <c r="MN24" s="483">
        <v>120</v>
      </c>
      <c r="MO24" s="483">
        <v>120</v>
      </c>
      <c r="MP24" s="483">
        <v>120</v>
      </c>
      <c r="MQ24" s="483">
        <v>120</v>
      </c>
      <c r="MR24" s="483">
        <v>120</v>
      </c>
      <c r="MS24" s="483">
        <v>120</v>
      </c>
      <c r="MT24" s="483">
        <v>120</v>
      </c>
      <c r="MU24" s="483">
        <v>120</v>
      </c>
      <c r="MV24" s="483">
        <v>120</v>
      </c>
      <c r="MW24" s="483">
        <v>120</v>
      </c>
      <c r="MX24" s="483">
        <v>120</v>
      </c>
      <c r="MY24" s="483">
        <v>120</v>
      </c>
      <c r="MZ24" s="483">
        <v>120</v>
      </c>
      <c r="NA24" s="483">
        <v>120</v>
      </c>
      <c r="NB24" s="483">
        <v>120</v>
      </c>
      <c r="NC24" s="483">
        <v>120</v>
      </c>
      <c r="ND24" s="483">
        <v>120</v>
      </c>
      <c r="NE24" s="483">
        <v>120</v>
      </c>
      <c r="NF24" s="483">
        <v>120</v>
      </c>
      <c r="NG24" s="483">
        <v>120</v>
      </c>
      <c r="NH24" s="483">
        <v>120</v>
      </c>
      <c r="NI24" s="483">
        <v>120</v>
      </c>
      <c r="NJ24" s="483">
        <v>120</v>
      </c>
      <c r="NK24" s="483">
        <v>120</v>
      </c>
      <c r="NL24" s="483">
        <v>120</v>
      </c>
      <c r="NM24" s="483">
        <v>120</v>
      </c>
      <c r="NN24" s="483">
        <v>120</v>
      </c>
      <c r="NO24" s="483">
        <v>120</v>
      </c>
      <c r="NP24" s="483">
        <v>120</v>
      </c>
      <c r="NQ24" s="483">
        <v>120</v>
      </c>
      <c r="NR24" s="483">
        <v>120</v>
      </c>
      <c r="NS24" s="483">
        <v>120</v>
      </c>
      <c r="NT24" s="483">
        <v>120</v>
      </c>
      <c r="NU24" s="483">
        <v>120</v>
      </c>
      <c r="NV24" s="483">
        <v>120</v>
      </c>
      <c r="NW24" s="483">
        <v>120</v>
      </c>
      <c r="NX24" s="483">
        <v>120</v>
      </c>
      <c r="NY24" s="483">
        <v>120</v>
      </c>
      <c r="NZ24" s="483">
        <v>120</v>
      </c>
      <c r="OA24" s="483">
        <v>120</v>
      </c>
      <c r="OB24" s="483">
        <v>120</v>
      </c>
      <c r="OC24" s="483">
        <v>120</v>
      </c>
      <c r="OD24" s="483">
        <v>120</v>
      </c>
      <c r="OE24" s="483">
        <v>120</v>
      </c>
      <c r="OF24" s="483">
        <v>120</v>
      </c>
      <c r="OG24" s="483">
        <v>120</v>
      </c>
      <c r="OH24" s="483">
        <v>120</v>
      </c>
      <c r="OI24" s="483">
        <v>120</v>
      </c>
      <c r="OJ24" s="483">
        <v>120</v>
      </c>
      <c r="OK24" s="483">
        <v>120</v>
      </c>
      <c r="OL24" s="483">
        <v>120</v>
      </c>
      <c r="OM24" s="483">
        <v>120</v>
      </c>
      <c r="ON24" s="483">
        <v>120</v>
      </c>
      <c r="OO24" s="483">
        <v>120</v>
      </c>
      <c r="OP24" s="483">
        <v>120</v>
      </c>
      <c r="OQ24" s="483">
        <v>120</v>
      </c>
      <c r="OR24" s="483">
        <v>120</v>
      </c>
      <c r="OS24" s="483">
        <v>120</v>
      </c>
      <c r="OT24" s="483">
        <v>120</v>
      </c>
      <c r="OU24" s="483">
        <v>120</v>
      </c>
      <c r="OV24" s="483">
        <v>120</v>
      </c>
      <c r="OW24" s="483">
        <v>120</v>
      </c>
      <c r="OX24" s="483">
        <v>120</v>
      </c>
      <c r="OY24" s="483">
        <v>120</v>
      </c>
      <c r="OZ24" s="483">
        <v>120</v>
      </c>
      <c r="PA24" s="483">
        <v>120</v>
      </c>
      <c r="PB24" s="483">
        <v>120</v>
      </c>
      <c r="PC24" s="483">
        <v>120</v>
      </c>
      <c r="PD24" s="483">
        <v>120</v>
      </c>
      <c r="PE24" s="483">
        <v>120</v>
      </c>
      <c r="PF24" s="483">
        <v>120</v>
      </c>
      <c r="PG24" s="483">
        <v>120</v>
      </c>
      <c r="PH24" s="483">
        <v>120</v>
      </c>
      <c r="PI24" s="483">
        <v>120</v>
      </c>
      <c r="PJ24" s="483">
        <v>120</v>
      </c>
      <c r="PK24" s="483">
        <v>120</v>
      </c>
      <c r="PL24" s="483">
        <v>120</v>
      </c>
    </row>
    <row r="25" spans="1:428" x14ac:dyDescent="0.25">
      <c r="A25" s="866"/>
      <c r="B25" s="876"/>
      <c r="C25" s="869"/>
      <c r="D25" s="871"/>
      <c r="E25" s="206" t="s">
        <v>1377</v>
      </c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>
        <v>4</v>
      </c>
      <c r="BF25" s="212">
        <v>4</v>
      </c>
      <c r="BG25" s="212">
        <v>4</v>
      </c>
      <c r="BH25" s="212">
        <v>35</v>
      </c>
      <c r="BI25" s="212">
        <v>35</v>
      </c>
      <c r="BJ25" s="212">
        <v>35</v>
      </c>
      <c r="BK25" s="212">
        <v>25</v>
      </c>
      <c r="BL25" s="212">
        <v>25</v>
      </c>
      <c r="BM25" s="212">
        <v>25</v>
      </c>
      <c r="BN25" s="212">
        <v>25</v>
      </c>
      <c r="BO25" s="212">
        <v>0</v>
      </c>
      <c r="BP25" s="212">
        <v>0</v>
      </c>
      <c r="BQ25" s="212">
        <v>0</v>
      </c>
      <c r="BR25" s="212">
        <v>0</v>
      </c>
      <c r="BS25" s="212">
        <v>0</v>
      </c>
      <c r="BT25" s="212">
        <v>0</v>
      </c>
      <c r="BU25" s="212">
        <v>0</v>
      </c>
      <c r="BV25" s="212">
        <v>0</v>
      </c>
      <c r="BW25" s="212">
        <v>0</v>
      </c>
      <c r="BX25" s="212">
        <v>0</v>
      </c>
      <c r="BY25" s="212">
        <v>0</v>
      </c>
      <c r="BZ25" s="212">
        <v>0</v>
      </c>
      <c r="CA25" s="212">
        <v>0</v>
      </c>
      <c r="CB25" s="212">
        <v>0</v>
      </c>
      <c r="CC25" s="212">
        <v>0</v>
      </c>
      <c r="CD25" s="212">
        <v>0</v>
      </c>
      <c r="CE25" s="212">
        <v>0</v>
      </c>
      <c r="CF25" s="212">
        <v>0</v>
      </c>
      <c r="CG25" s="212">
        <v>0</v>
      </c>
      <c r="CH25" s="212">
        <v>0</v>
      </c>
      <c r="CI25" s="212">
        <v>0</v>
      </c>
      <c r="CJ25" s="212">
        <v>0</v>
      </c>
      <c r="CK25" s="212">
        <v>0</v>
      </c>
      <c r="CL25" s="212">
        <v>50</v>
      </c>
      <c r="CM25" s="212">
        <v>22</v>
      </c>
      <c r="CN25" s="212">
        <v>22</v>
      </c>
      <c r="CO25" s="212">
        <v>20</v>
      </c>
      <c r="CP25" s="212">
        <v>0</v>
      </c>
      <c r="CQ25" s="212">
        <v>0</v>
      </c>
      <c r="CR25" s="212">
        <v>3</v>
      </c>
      <c r="CS25" s="212">
        <v>3</v>
      </c>
      <c r="CT25" s="212">
        <v>15</v>
      </c>
      <c r="CU25" s="212">
        <v>60</v>
      </c>
      <c r="CV25" s="212">
        <v>60</v>
      </c>
      <c r="CW25" s="212">
        <v>80</v>
      </c>
      <c r="CX25" s="212">
        <v>80</v>
      </c>
      <c r="CY25" s="212">
        <v>77</v>
      </c>
      <c r="CZ25" s="212">
        <v>70</v>
      </c>
      <c r="DA25" s="212">
        <v>70</v>
      </c>
      <c r="DB25" s="212">
        <v>72</v>
      </c>
      <c r="DC25" s="212">
        <v>74</v>
      </c>
      <c r="DD25" s="212">
        <v>74</v>
      </c>
      <c r="DE25" s="212">
        <v>59</v>
      </c>
      <c r="DF25" s="212">
        <v>89</v>
      </c>
      <c r="DG25" s="212">
        <v>73</v>
      </c>
      <c r="DH25" s="212">
        <v>72</v>
      </c>
      <c r="DI25" s="212">
        <v>72</v>
      </c>
      <c r="DJ25" s="212">
        <v>87</v>
      </c>
      <c r="DK25" s="212">
        <v>82</v>
      </c>
      <c r="DL25" s="212">
        <v>83</v>
      </c>
      <c r="DM25" s="212">
        <v>87</v>
      </c>
      <c r="DN25" s="212">
        <v>87</v>
      </c>
      <c r="DO25" s="212">
        <v>87</v>
      </c>
      <c r="DP25" s="212">
        <v>87</v>
      </c>
      <c r="DQ25" s="212">
        <v>87</v>
      </c>
      <c r="DR25" s="212">
        <v>118</v>
      </c>
      <c r="DS25" s="212">
        <v>120</v>
      </c>
      <c r="DT25" s="212">
        <v>125</v>
      </c>
      <c r="DU25" s="212">
        <v>93</v>
      </c>
      <c r="DV25" s="212">
        <v>89</v>
      </c>
      <c r="DW25" s="212">
        <v>95</v>
      </c>
      <c r="DX25" s="212">
        <v>97</v>
      </c>
      <c r="DY25" s="212">
        <v>98</v>
      </c>
      <c r="DZ25" s="212">
        <v>95</v>
      </c>
      <c r="EA25" s="212">
        <v>97</v>
      </c>
      <c r="EB25" s="212">
        <v>97</v>
      </c>
      <c r="EC25" s="212">
        <v>95</v>
      </c>
      <c r="ED25" s="212">
        <v>0</v>
      </c>
      <c r="EE25" s="212">
        <v>0</v>
      </c>
      <c r="EF25" s="212">
        <v>0</v>
      </c>
      <c r="EG25" s="212">
        <v>75</v>
      </c>
      <c r="EH25" s="212">
        <v>102</v>
      </c>
      <c r="EI25" s="212">
        <v>124</v>
      </c>
      <c r="EJ25" s="212">
        <v>124</v>
      </c>
      <c r="EK25" s="212">
        <v>80</v>
      </c>
      <c r="EL25" s="212">
        <v>92</v>
      </c>
      <c r="EM25" s="212">
        <v>86</v>
      </c>
      <c r="EN25" s="212">
        <v>85</v>
      </c>
      <c r="EO25" s="212">
        <v>87</v>
      </c>
      <c r="EP25" s="212">
        <v>90</v>
      </c>
      <c r="EQ25" s="212">
        <v>90</v>
      </c>
      <c r="ER25" s="212">
        <v>95</v>
      </c>
      <c r="ES25" s="212">
        <v>95</v>
      </c>
      <c r="ET25" s="212">
        <v>95</v>
      </c>
      <c r="EU25" s="212">
        <v>88</v>
      </c>
      <c r="EV25" s="212">
        <v>88</v>
      </c>
      <c r="EW25" s="212">
        <v>92</v>
      </c>
      <c r="EX25" s="212">
        <v>92</v>
      </c>
      <c r="EY25" s="212">
        <v>103</v>
      </c>
      <c r="EZ25" s="212">
        <v>76</v>
      </c>
      <c r="FA25" s="212">
        <v>104</v>
      </c>
      <c r="FB25" s="212">
        <v>101</v>
      </c>
      <c r="FC25" s="212">
        <v>116</v>
      </c>
      <c r="FD25" s="212">
        <v>112</v>
      </c>
      <c r="FE25" s="212">
        <v>100</v>
      </c>
      <c r="FF25" s="212">
        <v>100</v>
      </c>
      <c r="FG25" s="212">
        <v>93</v>
      </c>
      <c r="FH25" s="212">
        <v>98</v>
      </c>
      <c r="FI25" s="212">
        <v>98</v>
      </c>
      <c r="FJ25" s="212">
        <v>102</v>
      </c>
      <c r="FK25" s="212">
        <v>105</v>
      </c>
      <c r="FL25" s="212">
        <v>91</v>
      </c>
      <c r="FM25" s="212">
        <v>97</v>
      </c>
      <c r="FN25" s="212">
        <v>87</v>
      </c>
      <c r="FO25" s="212">
        <v>100</v>
      </c>
      <c r="FP25" s="212">
        <v>105</v>
      </c>
      <c r="FQ25" s="212">
        <v>15</v>
      </c>
      <c r="FR25" s="212">
        <v>121</v>
      </c>
      <c r="FS25" s="212">
        <v>101</v>
      </c>
      <c r="FT25" s="212">
        <v>126</v>
      </c>
      <c r="FU25" s="212">
        <v>119</v>
      </c>
      <c r="FV25" s="212">
        <v>122</v>
      </c>
      <c r="FW25" s="212">
        <v>132</v>
      </c>
      <c r="FX25" s="212">
        <v>132</v>
      </c>
      <c r="FY25" s="212">
        <v>130</v>
      </c>
      <c r="FZ25" s="212">
        <v>130</v>
      </c>
      <c r="GA25" s="212">
        <v>27</v>
      </c>
      <c r="GB25" s="212">
        <v>30</v>
      </c>
      <c r="GC25" s="212">
        <v>53</v>
      </c>
      <c r="GD25" s="212">
        <v>43</v>
      </c>
      <c r="GE25" s="212">
        <v>43</v>
      </c>
      <c r="GF25" s="212">
        <v>25</v>
      </c>
      <c r="GG25" s="212">
        <v>62</v>
      </c>
      <c r="GH25" s="212">
        <v>72</v>
      </c>
      <c r="GI25" s="212">
        <v>58</v>
      </c>
      <c r="GJ25" s="212">
        <v>58</v>
      </c>
      <c r="GK25" s="212">
        <v>50</v>
      </c>
      <c r="GL25" s="212">
        <v>35</v>
      </c>
      <c r="GM25" s="212">
        <v>31</v>
      </c>
      <c r="GN25" s="212">
        <v>16</v>
      </c>
      <c r="GO25" s="212">
        <v>18</v>
      </c>
      <c r="GP25" s="212">
        <v>23</v>
      </c>
      <c r="GQ25" s="212">
        <v>34</v>
      </c>
      <c r="GR25" s="212">
        <v>34</v>
      </c>
      <c r="GS25" s="212">
        <v>37</v>
      </c>
      <c r="GT25" s="212">
        <v>34</v>
      </c>
      <c r="GU25" s="212">
        <v>34</v>
      </c>
      <c r="GV25" s="212">
        <v>35</v>
      </c>
      <c r="GW25" s="212">
        <v>5</v>
      </c>
      <c r="GX25" s="212">
        <v>20</v>
      </c>
      <c r="GY25" s="212">
        <v>0</v>
      </c>
      <c r="GZ25" s="212">
        <v>39</v>
      </c>
      <c r="HA25" s="212">
        <v>41</v>
      </c>
      <c r="HB25" s="212">
        <v>19</v>
      </c>
      <c r="HC25" s="212">
        <v>16</v>
      </c>
      <c r="HD25" s="212">
        <v>19</v>
      </c>
      <c r="HE25" s="212">
        <v>20</v>
      </c>
      <c r="HF25" s="212">
        <v>27</v>
      </c>
      <c r="HG25" s="212">
        <v>33</v>
      </c>
      <c r="HH25" s="212">
        <v>33</v>
      </c>
      <c r="HI25" s="212">
        <v>53</v>
      </c>
      <c r="HJ25" s="212">
        <v>48</v>
      </c>
      <c r="HK25" s="212">
        <v>18</v>
      </c>
      <c r="HL25" s="212">
        <v>26</v>
      </c>
      <c r="HM25" s="212">
        <v>24</v>
      </c>
      <c r="HN25" s="212">
        <v>54</v>
      </c>
      <c r="HO25" s="212">
        <v>61</v>
      </c>
      <c r="HP25" s="212">
        <v>59</v>
      </c>
      <c r="HQ25" s="212">
        <v>63</v>
      </c>
      <c r="HR25" s="212">
        <v>50</v>
      </c>
      <c r="HS25" s="212">
        <v>68</v>
      </c>
      <c r="HT25" s="212">
        <v>69</v>
      </c>
      <c r="HU25" s="212">
        <v>62</v>
      </c>
      <c r="HV25" s="212">
        <v>42</v>
      </c>
      <c r="HW25" s="212">
        <v>49</v>
      </c>
      <c r="HX25" s="212">
        <v>21</v>
      </c>
      <c r="HY25" s="212">
        <v>25</v>
      </c>
      <c r="HZ25" s="212">
        <v>30</v>
      </c>
      <c r="IA25" s="212">
        <v>67</v>
      </c>
      <c r="IB25" s="212">
        <v>62</v>
      </c>
      <c r="IC25" s="212">
        <v>42</v>
      </c>
      <c r="ID25" s="212">
        <v>61</v>
      </c>
      <c r="IE25" s="212">
        <v>0</v>
      </c>
      <c r="IF25" s="212">
        <v>2</v>
      </c>
      <c r="IG25" s="212">
        <v>2</v>
      </c>
      <c r="IH25" s="212">
        <v>4</v>
      </c>
      <c r="II25" s="212">
        <v>5</v>
      </c>
      <c r="IJ25" s="212">
        <v>51</v>
      </c>
      <c r="IK25" s="212">
        <v>48</v>
      </c>
      <c r="IL25" s="212">
        <v>49</v>
      </c>
      <c r="IM25" s="212">
        <v>47</v>
      </c>
      <c r="IN25" s="212">
        <v>51</v>
      </c>
      <c r="IO25" s="212">
        <v>48</v>
      </c>
      <c r="IP25" s="212">
        <v>39</v>
      </c>
      <c r="IQ25" s="212">
        <v>43</v>
      </c>
      <c r="IR25" s="212">
        <v>41</v>
      </c>
      <c r="IS25" s="212">
        <v>29</v>
      </c>
      <c r="IT25" s="212">
        <v>39</v>
      </c>
      <c r="IU25" s="212">
        <v>5</v>
      </c>
      <c r="IV25" s="212">
        <v>0</v>
      </c>
      <c r="IW25" s="212">
        <v>0</v>
      </c>
      <c r="IX25" s="212">
        <v>0</v>
      </c>
      <c r="IY25" s="212">
        <v>0</v>
      </c>
      <c r="IZ25" s="212">
        <v>5</v>
      </c>
      <c r="JA25" s="212">
        <v>5</v>
      </c>
      <c r="JB25" s="212">
        <v>5</v>
      </c>
      <c r="JC25" s="212">
        <v>28</v>
      </c>
      <c r="JD25" s="212">
        <v>28</v>
      </c>
      <c r="JE25" s="212">
        <v>28</v>
      </c>
      <c r="JF25" s="212">
        <v>32</v>
      </c>
      <c r="JG25" s="212">
        <v>70</v>
      </c>
      <c r="JH25" s="212">
        <v>70</v>
      </c>
      <c r="JI25" s="212">
        <v>60</v>
      </c>
      <c r="JJ25" s="212">
        <v>60</v>
      </c>
      <c r="JK25" s="212">
        <v>69</v>
      </c>
      <c r="JL25" s="212">
        <v>63</v>
      </c>
      <c r="JM25" s="212">
        <v>60</v>
      </c>
      <c r="JN25" s="212">
        <v>0</v>
      </c>
      <c r="JO25" s="484">
        <v>59</v>
      </c>
      <c r="JP25" s="484">
        <v>59</v>
      </c>
      <c r="JQ25" s="484">
        <v>59</v>
      </c>
      <c r="JR25" s="484">
        <v>59</v>
      </c>
      <c r="JS25" s="484">
        <v>59</v>
      </c>
      <c r="JT25" s="484">
        <v>59</v>
      </c>
      <c r="JU25" s="484">
        <v>59</v>
      </c>
      <c r="JV25" s="484">
        <v>20</v>
      </c>
      <c r="JW25" s="484">
        <v>20</v>
      </c>
      <c r="JX25" s="484">
        <v>27</v>
      </c>
      <c r="JY25" s="484">
        <v>27</v>
      </c>
      <c r="JZ25" s="484">
        <v>29</v>
      </c>
      <c r="KA25" s="484">
        <v>28</v>
      </c>
      <c r="KB25" s="484">
        <v>25</v>
      </c>
      <c r="KC25" s="484">
        <v>24</v>
      </c>
      <c r="KD25" s="484">
        <v>23</v>
      </c>
      <c r="KE25" s="484">
        <v>32</v>
      </c>
      <c r="KF25" s="484">
        <v>34</v>
      </c>
      <c r="KG25" s="484">
        <v>30</v>
      </c>
      <c r="KH25" s="484">
        <v>29</v>
      </c>
      <c r="KI25" s="484">
        <v>24</v>
      </c>
      <c r="KJ25" s="484">
        <v>24</v>
      </c>
      <c r="KK25" s="484">
        <v>22</v>
      </c>
      <c r="KL25" s="484">
        <v>0</v>
      </c>
      <c r="KM25" s="484">
        <v>21</v>
      </c>
      <c r="KN25" s="484">
        <v>21</v>
      </c>
      <c r="KO25" s="484">
        <v>18</v>
      </c>
      <c r="KP25" s="484">
        <v>33</v>
      </c>
      <c r="KQ25" s="484">
        <v>41</v>
      </c>
      <c r="KR25" s="484">
        <v>27</v>
      </c>
      <c r="KS25" s="484">
        <v>21</v>
      </c>
      <c r="KT25" s="484">
        <v>24</v>
      </c>
      <c r="KU25" s="484">
        <v>24</v>
      </c>
      <c r="KV25" s="484">
        <v>29</v>
      </c>
      <c r="KW25" s="484">
        <v>26</v>
      </c>
      <c r="KX25" s="484">
        <v>21</v>
      </c>
      <c r="KY25" s="484">
        <v>33</v>
      </c>
      <c r="KZ25" s="484">
        <v>33</v>
      </c>
      <c r="LA25" s="484">
        <v>33</v>
      </c>
      <c r="LB25" s="484">
        <v>33</v>
      </c>
      <c r="LC25" s="484">
        <v>42</v>
      </c>
      <c r="LD25" s="484">
        <v>66</v>
      </c>
      <c r="LE25" s="484">
        <v>81</v>
      </c>
      <c r="LF25" s="484">
        <v>82</v>
      </c>
      <c r="LG25" s="484">
        <v>101</v>
      </c>
      <c r="LH25" s="484">
        <v>101</v>
      </c>
      <c r="LI25" s="484">
        <v>102</v>
      </c>
      <c r="LJ25" s="484">
        <v>81</v>
      </c>
      <c r="LK25" s="484">
        <v>115</v>
      </c>
      <c r="LL25" s="484">
        <v>71</v>
      </c>
      <c r="LM25" s="484">
        <v>83</v>
      </c>
      <c r="LN25" s="484">
        <v>71</v>
      </c>
      <c r="LO25" s="484">
        <v>64</v>
      </c>
      <c r="LP25" s="484">
        <v>50</v>
      </c>
      <c r="LQ25" s="484">
        <v>47</v>
      </c>
      <c r="LR25" s="484">
        <v>47</v>
      </c>
      <c r="LS25" s="484">
        <v>62</v>
      </c>
      <c r="LT25" s="484">
        <v>65</v>
      </c>
      <c r="LU25" s="484">
        <v>66</v>
      </c>
      <c r="LV25" s="484">
        <v>62</v>
      </c>
      <c r="LW25" s="484">
        <v>70</v>
      </c>
      <c r="LX25" s="484">
        <v>70</v>
      </c>
      <c r="LY25" s="484">
        <v>63</v>
      </c>
      <c r="LZ25" s="484">
        <v>71</v>
      </c>
      <c r="MA25" s="484">
        <v>74</v>
      </c>
      <c r="MB25" s="484">
        <v>75</v>
      </c>
      <c r="MC25" s="484">
        <v>69</v>
      </c>
      <c r="MD25" s="484">
        <v>69</v>
      </c>
      <c r="ME25" s="484">
        <v>69</v>
      </c>
      <c r="MF25" s="484">
        <v>54</v>
      </c>
      <c r="MG25" s="484">
        <v>54</v>
      </c>
      <c r="MH25" s="484">
        <v>54</v>
      </c>
      <c r="MI25" s="484">
        <v>59</v>
      </c>
      <c r="MJ25" s="484">
        <v>94</v>
      </c>
      <c r="MK25" s="484">
        <v>90</v>
      </c>
      <c r="ML25" s="484">
        <v>104</v>
      </c>
      <c r="MM25" s="484">
        <v>104</v>
      </c>
      <c r="MN25" s="484">
        <v>109</v>
      </c>
      <c r="MO25" s="484">
        <v>93</v>
      </c>
      <c r="MP25" s="484">
        <v>90</v>
      </c>
      <c r="MQ25" s="484">
        <v>90</v>
      </c>
      <c r="MR25" s="484">
        <v>90</v>
      </c>
      <c r="MS25" s="484">
        <v>100</v>
      </c>
      <c r="MT25" s="484">
        <v>100</v>
      </c>
      <c r="MU25" s="484">
        <v>107</v>
      </c>
      <c r="MV25" s="484">
        <v>105</v>
      </c>
      <c r="MW25" s="484">
        <v>89</v>
      </c>
      <c r="MX25" s="484">
        <v>89</v>
      </c>
      <c r="MY25" s="484">
        <v>58</v>
      </c>
      <c r="MZ25" s="484">
        <v>58</v>
      </c>
      <c r="NA25" s="484">
        <v>109</v>
      </c>
      <c r="NB25" s="484">
        <v>109</v>
      </c>
      <c r="NC25" s="484">
        <v>109</v>
      </c>
      <c r="ND25" s="484">
        <v>94</v>
      </c>
      <c r="NE25" s="484">
        <v>110</v>
      </c>
      <c r="NF25" s="484">
        <v>110</v>
      </c>
      <c r="NG25" s="484">
        <v>83</v>
      </c>
      <c r="NH25" s="484">
        <v>83</v>
      </c>
      <c r="NI25" s="484">
        <v>83</v>
      </c>
      <c r="NJ25" s="484">
        <v>83</v>
      </c>
      <c r="NK25" s="484">
        <v>110</v>
      </c>
      <c r="NL25" s="484">
        <v>110</v>
      </c>
      <c r="NM25" s="484">
        <v>118</v>
      </c>
      <c r="NN25" s="484">
        <v>117</v>
      </c>
      <c r="NO25" s="484">
        <v>117</v>
      </c>
      <c r="NP25" s="484">
        <v>117</v>
      </c>
      <c r="NQ25" s="484">
        <v>117</v>
      </c>
      <c r="NR25" s="484">
        <v>117</v>
      </c>
      <c r="NS25" s="484">
        <v>117</v>
      </c>
      <c r="NT25" s="484">
        <v>123</v>
      </c>
      <c r="NU25" s="484">
        <v>117</v>
      </c>
      <c r="NV25" s="484">
        <v>126</v>
      </c>
      <c r="NW25" s="484">
        <v>126</v>
      </c>
      <c r="NX25" s="484">
        <v>135</v>
      </c>
      <c r="NY25" s="484">
        <v>135</v>
      </c>
      <c r="NZ25" s="484">
        <v>135</v>
      </c>
      <c r="OA25" s="484">
        <v>135</v>
      </c>
      <c r="OB25" s="484">
        <v>135</v>
      </c>
      <c r="OC25" s="484">
        <v>135</v>
      </c>
      <c r="OD25" s="484">
        <v>135</v>
      </c>
      <c r="OE25" s="484">
        <v>135</v>
      </c>
      <c r="OF25" s="484">
        <v>135</v>
      </c>
      <c r="OG25" s="484">
        <v>135</v>
      </c>
      <c r="OH25" s="484">
        <v>135</v>
      </c>
      <c r="OI25" s="484">
        <v>135</v>
      </c>
      <c r="OJ25" s="484">
        <v>135</v>
      </c>
      <c r="OK25" s="484">
        <v>135</v>
      </c>
      <c r="OL25" s="484">
        <v>110</v>
      </c>
      <c r="OM25" s="484">
        <v>101</v>
      </c>
      <c r="ON25" s="484">
        <v>90</v>
      </c>
      <c r="OO25" s="484">
        <v>90</v>
      </c>
      <c r="OP25" s="484">
        <v>90</v>
      </c>
      <c r="OQ25" s="484">
        <v>90</v>
      </c>
      <c r="OR25" s="484">
        <v>90</v>
      </c>
      <c r="OS25" s="484">
        <v>92</v>
      </c>
      <c r="OT25" s="484">
        <v>92</v>
      </c>
      <c r="OU25" s="484">
        <v>91</v>
      </c>
      <c r="OV25" s="484">
        <v>91</v>
      </c>
      <c r="OW25" s="484">
        <v>71</v>
      </c>
      <c r="OX25" s="484">
        <v>71</v>
      </c>
      <c r="OY25" s="484">
        <v>71</v>
      </c>
      <c r="OZ25" s="484">
        <v>71</v>
      </c>
      <c r="PA25" s="484">
        <v>71</v>
      </c>
      <c r="PB25" s="484">
        <v>71</v>
      </c>
      <c r="PC25" s="484">
        <v>65</v>
      </c>
      <c r="PD25" s="484">
        <v>65</v>
      </c>
      <c r="PE25" s="484">
        <v>65</v>
      </c>
      <c r="PF25" s="484">
        <v>65</v>
      </c>
      <c r="PG25" s="484">
        <v>60</v>
      </c>
      <c r="PH25" s="484">
        <v>60</v>
      </c>
      <c r="PI25" s="484">
        <v>60</v>
      </c>
      <c r="PJ25" s="484">
        <v>60</v>
      </c>
      <c r="PK25" s="484">
        <v>72</v>
      </c>
      <c r="PL25" s="484">
        <v>72</v>
      </c>
    </row>
    <row r="26" spans="1:428" x14ac:dyDescent="0.25">
      <c r="A26" s="866">
        <v>11</v>
      </c>
      <c r="B26" s="876" t="s">
        <v>1388</v>
      </c>
      <c r="C26" s="869" t="s">
        <v>1375</v>
      </c>
      <c r="D26" s="871" t="s">
        <v>1385</v>
      </c>
      <c r="E26" s="205" t="s">
        <v>1376</v>
      </c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>
        <v>20</v>
      </c>
      <c r="BO26" s="211">
        <v>30</v>
      </c>
      <c r="BP26" s="211">
        <v>30</v>
      </c>
      <c r="BQ26" s="211">
        <v>30</v>
      </c>
      <c r="BR26" s="211">
        <v>30</v>
      </c>
      <c r="BS26" s="211">
        <v>30</v>
      </c>
      <c r="BT26" s="211">
        <v>30</v>
      </c>
      <c r="BU26" s="211">
        <v>30</v>
      </c>
      <c r="BV26" s="211">
        <v>30</v>
      </c>
      <c r="BW26" s="211">
        <v>30</v>
      </c>
      <c r="BX26" s="211">
        <v>30</v>
      </c>
      <c r="BY26" s="211">
        <v>30</v>
      </c>
      <c r="BZ26" s="211">
        <v>30</v>
      </c>
      <c r="CA26" s="211">
        <v>30</v>
      </c>
      <c r="CB26" s="211">
        <v>30</v>
      </c>
      <c r="CC26" s="211">
        <v>30</v>
      </c>
      <c r="CD26" s="211">
        <v>30</v>
      </c>
      <c r="CE26" s="211">
        <v>30</v>
      </c>
      <c r="CF26" s="211">
        <v>30</v>
      </c>
      <c r="CG26" s="211">
        <v>30</v>
      </c>
      <c r="CH26" s="211">
        <v>30</v>
      </c>
      <c r="CI26" s="211">
        <v>30</v>
      </c>
      <c r="CJ26" s="211">
        <v>30</v>
      </c>
      <c r="CK26" s="211">
        <v>30</v>
      </c>
      <c r="CL26" s="211">
        <v>30</v>
      </c>
      <c r="CM26" s="211">
        <v>30</v>
      </c>
      <c r="CN26" s="211">
        <v>30</v>
      </c>
      <c r="CO26" s="211">
        <v>30</v>
      </c>
      <c r="CP26" s="211">
        <v>30</v>
      </c>
      <c r="CQ26" s="211">
        <v>30</v>
      </c>
      <c r="CR26" s="211">
        <v>30</v>
      </c>
      <c r="CS26" s="211">
        <v>30</v>
      </c>
      <c r="CT26" s="211">
        <v>30</v>
      </c>
      <c r="CU26" s="211">
        <v>30</v>
      </c>
      <c r="CV26" s="211">
        <v>30</v>
      </c>
      <c r="CW26" s="211">
        <v>30</v>
      </c>
      <c r="CX26" s="211">
        <v>30</v>
      </c>
      <c r="CY26" s="211">
        <v>30</v>
      </c>
      <c r="CZ26" s="211">
        <v>30</v>
      </c>
      <c r="DA26" s="211">
        <v>30</v>
      </c>
      <c r="DB26" s="211">
        <v>0</v>
      </c>
      <c r="DC26" s="211">
        <v>0</v>
      </c>
      <c r="DD26" s="211">
        <v>0</v>
      </c>
      <c r="DE26" s="211">
        <v>0</v>
      </c>
      <c r="DF26" s="211">
        <v>0</v>
      </c>
      <c r="DG26" s="211">
        <v>0</v>
      </c>
      <c r="DH26" s="211">
        <v>0</v>
      </c>
      <c r="DI26" s="211">
        <v>0</v>
      </c>
      <c r="DJ26" s="211">
        <v>0</v>
      </c>
      <c r="DK26" s="211">
        <v>0</v>
      </c>
      <c r="DL26" s="211">
        <v>0</v>
      </c>
      <c r="DM26" s="211">
        <v>0</v>
      </c>
      <c r="DN26" s="211">
        <v>0</v>
      </c>
      <c r="DO26" s="211">
        <v>0</v>
      </c>
      <c r="DP26" s="211">
        <v>0</v>
      </c>
      <c r="DQ26" s="211">
        <v>0</v>
      </c>
      <c r="DR26" s="211">
        <v>0</v>
      </c>
      <c r="DS26" s="211">
        <v>0</v>
      </c>
      <c r="DT26" s="211">
        <v>0</v>
      </c>
      <c r="DU26" s="211">
        <v>0</v>
      </c>
      <c r="DV26" s="211">
        <v>0</v>
      </c>
      <c r="DW26" s="211">
        <v>0</v>
      </c>
      <c r="DX26" s="211">
        <v>0</v>
      </c>
      <c r="DY26" s="211">
        <v>0</v>
      </c>
      <c r="DZ26" s="211">
        <v>0</v>
      </c>
      <c r="EA26" s="211">
        <v>0</v>
      </c>
      <c r="EB26" s="211">
        <v>0</v>
      </c>
      <c r="EC26" s="211">
        <v>0</v>
      </c>
      <c r="ED26" s="211">
        <v>0</v>
      </c>
      <c r="EE26" s="211">
        <v>0</v>
      </c>
      <c r="EF26" s="211">
        <v>0</v>
      </c>
      <c r="EG26" s="211">
        <v>0</v>
      </c>
      <c r="EH26" s="211">
        <v>0</v>
      </c>
      <c r="EI26" s="211">
        <v>0</v>
      </c>
      <c r="EJ26" s="211">
        <v>0</v>
      </c>
      <c r="EK26" s="211">
        <v>0</v>
      </c>
      <c r="EL26" s="211">
        <v>0</v>
      </c>
      <c r="EM26" s="211">
        <v>0</v>
      </c>
      <c r="EN26" s="211">
        <v>0</v>
      </c>
      <c r="EO26" s="211">
        <v>0</v>
      </c>
      <c r="EP26" s="211">
        <v>0</v>
      </c>
      <c r="EQ26" s="211">
        <v>0</v>
      </c>
      <c r="ER26" s="211">
        <v>0</v>
      </c>
      <c r="ES26" s="211">
        <v>0</v>
      </c>
      <c r="ET26" s="211">
        <v>0</v>
      </c>
      <c r="EU26" s="211">
        <v>0</v>
      </c>
      <c r="EV26" s="211">
        <v>0</v>
      </c>
      <c r="EW26" s="211">
        <v>0</v>
      </c>
      <c r="EX26" s="211">
        <v>0</v>
      </c>
      <c r="EY26" s="211">
        <v>0</v>
      </c>
      <c r="EZ26" s="211">
        <v>0</v>
      </c>
      <c r="FA26" s="211">
        <v>0</v>
      </c>
      <c r="FB26" s="211">
        <v>0</v>
      </c>
      <c r="FC26" s="211">
        <v>0</v>
      </c>
      <c r="FD26" s="211">
        <v>0</v>
      </c>
      <c r="FE26" s="211">
        <v>0</v>
      </c>
      <c r="FF26" s="211">
        <v>0</v>
      </c>
      <c r="FG26" s="211">
        <v>0</v>
      </c>
      <c r="FH26" s="211">
        <v>0</v>
      </c>
      <c r="FI26" s="211">
        <v>0</v>
      </c>
      <c r="FJ26" s="211">
        <v>0</v>
      </c>
      <c r="FK26" s="211">
        <v>0</v>
      </c>
      <c r="FL26" s="211">
        <v>0</v>
      </c>
      <c r="FM26" s="211">
        <v>0</v>
      </c>
      <c r="FN26" s="211">
        <v>0</v>
      </c>
      <c r="FO26" s="211">
        <v>0</v>
      </c>
      <c r="FP26" s="211">
        <v>0</v>
      </c>
      <c r="FQ26" s="211">
        <v>0</v>
      </c>
      <c r="FR26" s="211">
        <v>0</v>
      </c>
      <c r="FS26" s="211">
        <v>0</v>
      </c>
      <c r="FT26" s="211">
        <v>0</v>
      </c>
      <c r="FU26" s="211">
        <v>0</v>
      </c>
      <c r="FV26" s="211">
        <v>0</v>
      </c>
      <c r="FW26" s="211">
        <v>0</v>
      </c>
      <c r="FX26" s="211">
        <v>0</v>
      </c>
      <c r="FY26" s="211">
        <v>0</v>
      </c>
      <c r="FZ26" s="211">
        <v>0</v>
      </c>
      <c r="GA26" s="211">
        <v>0</v>
      </c>
      <c r="GB26" s="211">
        <v>0</v>
      </c>
      <c r="GC26" s="211">
        <v>0</v>
      </c>
      <c r="GD26" s="211">
        <v>0</v>
      </c>
      <c r="GE26" s="211">
        <v>0</v>
      </c>
      <c r="GF26" s="211">
        <v>0</v>
      </c>
      <c r="GG26" s="211">
        <v>0</v>
      </c>
      <c r="GH26" s="211">
        <v>0</v>
      </c>
      <c r="GI26" s="211">
        <v>0</v>
      </c>
      <c r="GJ26" s="211">
        <v>0</v>
      </c>
      <c r="GK26" s="211">
        <v>0</v>
      </c>
      <c r="GL26" s="211">
        <v>0</v>
      </c>
      <c r="GM26" s="211">
        <v>0</v>
      </c>
      <c r="GN26" s="211">
        <v>0</v>
      </c>
      <c r="GO26" s="211">
        <v>0</v>
      </c>
      <c r="GP26" s="211">
        <v>0</v>
      </c>
      <c r="GQ26" s="211">
        <v>0</v>
      </c>
      <c r="GR26" s="211">
        <v>0</v>
      </c>
      <c r="GS26" s="211">
        <v>0</v>
      </c>
      <c r="GT26" s="211">
        <v>0</v>
      </c>
      <c r="GU26" s="211">
        <v>0</v>
      </c>
      <c r="GV26" s="211">
        <v>0</v>
      </c>
      <c r="GW26" s="211">
        <v>0</v>
      </c>
      <c r="GX26" s="211">
        <v>0</v>
      </c>
      <c r="GY26" s="211">
        <v>0</v>
      </c>
      <c r="GZ26" s="211">
        <v>0</v>
      </c>
      <c r="HA26" s="211">
        <v>0</v>
      </c>
      <c r="HB26" s="211">
        <v>0</v>
      </c>
      <c r="HC26" s="211">
        <v>0</v>
      </c>
      <c r="HD26" s="211">
        <v>0</v>
      </c>
      <c r="HE26" s="211">
        <v>0</v>
      </c>
      <c r="HF26" s="211">
        <v>0</v>
      </c>
      <c r="HG26" s="211">
        <v>0</v>
      </c>
      <c r="HH26" s="211">
        <v>0</v>
      </c>
      <c r="HI26" s="211">
        <v>0</v>
      </c>
      <c r="HJ26" s="211">
        <v>0</v>
      </c>
      <c r="HK26" s="211">
        <v>0</v>
      </c>
      <c r="HL26" s="211">
        <v>0</v>
      </c>
      <c r="HM26" s="211">
        <v>0</v>
      </c>
      <c r="HN26" s="211">
        <v>0</v>
      </c>
      <c r="HO26" s="211">
        <v>0</v>
      </c>
      <c r="HP26" s="211">
        <v>0</v>
      </c>
      <c r="HQ26" s="211">
        <v>0</v>
      </c>
      <c r="HR26" s="211">
        <v>0</v>
      </c>
      <c r="HS26" s="211">
        <v>0</v>
      </c>
      <c r="HT26" s="211">
        <v>0</v>
      </c>
      <c r="HU26" s="211">
        <v>0</v>
      </c>
      <c r="HV26" s="211">
        <v>0</v>
      </c>
      <c r="HW26" s="211">
        <v>0</v>
      </c>
      <c r="HX26" s="211">
        <v>0</v>
      </c>
      <c r="HY26" s="211">
        <v>0</v>
      </c>
      <c r="HZ26" s="211">
        <v>0</v>
      </c>
      <c r="IA26" s="211">
        <v>0</v>
      </c>
      <c r="IB26" s="211">
        <v>0</v>
      </c>
      <c r="IC26" s="211">
        <v>0</v>
      </c>
      <c r="ID26" s="211">
        <v>0</v>
      </c>
      <c r="IE26" s="211">
        <v>0</v>
      </c>
      <c r="IF26" s="211">
        <v>0</v>
      </c>
      <c r="IG26" s="211">
        <v>0</v>
      </c>
      <c r="IH26" s="211">
        <v>0</v>
      </c>
      <c r="II26" s="211">
        <v>0</v>
      </c>
      <c r="IJ26" s="211">
        <v>0</v>
      </c>
      <c r="IK26" s="211">
        <v>0</v>
      </c>
      <c r="IL26" s="211">
        <v>0</v>
      </c>
      <c r="IM26" s="211">
        <v>0</v>
      </c>
      <c r="IN26" s="211">
        <v>0</v>
      </c>
      <c r="IO26" s="211">
        <v>0</v>
      </c>
      <c r="IP26" s="211">
        <v>0</v>
      </c>
      <c r="IQ26" s="211">
        <v>0</v>
      </c>
      <c r="IR26" s="211">
        <v>0</v>
      </c>
      <c r="IS26" s="211">
        <v>0</v>
      </c>
      <c r="IT26" s="211">
        <v>0</v>
      </c>
      <c r="IU26" s="211">
        <v>0</v>
      </c>
      <c r="IV26" s="211">
        <v>0</v>
      </c>
      <c r="IW26" s="211">
        <v>0</v>
      </c>
      <c r="IX26" s="211">
        <v>0</v>
      </c>
      <c r="IY26" s="211">
        <v>0</v>
      </c>
      <c r="IZ26" s="211">
        <v>0</v>
      </c>
      <c r="JA26" s="211">
        <v>0</v>
      </c>
      <c r="JB26" s="211">
        <v>0</v>
      </c>
      <c r="JC26" s="211">
        <v>0</v>
      </c>
      <c r="JD26" s="211">
        <v>0</v>
      </c>
      <c r="JE26" s="211">
        <v>0</v>
      </c>
      <c r="JF26" s="211">
        <v>0</v>
      </c>
      <c r="JG26" s="211">
        <v>0</v>
      </c>
      <c r="JH26" s="211">
        <v>0</v>
      </c>
      <c r="JI26" s="211">
        <v>0</v>
      </c>
      <c r="JJ26" s="211">
        <v>0</v>
      </c>
      <c r="JK26" s="211">
        <v>0</v>
      </c>
      <c r="JL26" s="211">
        <v>0</v>
      </c>
      <c r="JM26" s="211">
        <v>0</v>
      </c>
      <c r="JN26" s="211">
        <v>0</v>
      </c>
      <c r="JO26" s="483">
        <v>0</v>
      </c>
      <c r="JP26" s="483">
        <v>0</v>
      </c>
      <c r="JQ26" s="483">
        <v>0</v>
      </c>
      <c r="JR26" s="483">
        <v>0</v>
      </c>
      <c r="JS26" s="483">
        <v>0</v>
      </c>
      <c r="JT26" s="483">
        <v>0</v>
      </c>
      <c r="JU26" s="483">
        <v>0</v>
      </c>
      <c r="JV26" s="483">
        <v>0</v>
      </c>
      <c r="JW26" s="483">
        <v>0</v>
      </c>
      <c r="JX26" s="483">
        <v>0</v>
      </c>
      <c r="JY26" s="483">
        <v>0</v>
      </c>
      <c r="JZ26" s="483">
        <v>0</v>
      </c>
      <c r="KA26" s="483">
        <v>0</v>
      </c>
      <c r="KB26" s="483">
        <v>0</v>
      </c>
      <c r="KC26" s="483">
        <v>0</v>
      </c>
      <c r="KD26" s="483">
        <v>0</v>
      </c>
      <c r="KE26" s="483">
        <v>0</v>
      </c>
      <c r="KF26" s="483">
        <v>0</v>
      </c>
      <c r="KG26" s="483">
        <v>0</v>
      </c>
      <c r="KH26" s="483">
        <v>0</v>
      </c>
      <c r="KI26" s="483">
        <v>0</v>
      </c>
      <c r="KJ26" s="483">
        <v>0</v>
      </c>
      <c r="KK26" s="483">
        <v>0</v>
      </c>
      <c r="KL26" s="483">
        <v>0</v>
      </c>
      <c r="KM26" s="483">
        <v>0</v>
      </c>
      <c r="KN26" s="483">
        <v>0</v>
      </c>
      <c r="KO26" s="483">
        <v>0</v>
      </c>
      <c r="KP26" s="483">
        <v>0</v>
      </c>
      <c r="KQ26" s="483">
        <v>0</v>
      </c>
      <c r="KR26" s="483">
        <v>0</v>
      </c>
      <c r="KS26" s="483">
        <v>0</v>
      </c>
      <c r="KT26" s="483">
        <v>0</v>
      </c>
      <c r="KU26" s="483">
        <v>0</v>
      </c>
      <c r="KV26" s="483">
        <v>0</v>
      </c>
      <c r="KW26" s="483">
        <v>0</v>
      </c>
      <c r="KX26" s="483">
        <v>0</v>
      </c>
      <c r="KY26" s="483">
        <v>0</v>
      </c>
      <c r="KZ26" s="483">
        <v>0</v>
      </c>
      <c r="LA26" s="483">
        <v>0</v>
      </c>
      <c r="LB26" s="483">
        <v>0</v>
      </c>
      <c r="LC26" s="483">
        <v>0</v>
      </c>
      <c r="LD26" s="483">
        <v>0</v>
      </c>
      <c r="LE26" s="483">
        <v>0</v>
      </c>
      <c r="LF26" s="483">
        <v>0</v>
      </c>
      <c r="LG26" s="483">
        <v>0</v>
      </c>
      <c r="LH26" s="483">
        <v>0</v>
      </c>
      <c r="LI26" s="483">
        <v>0</v>
      </c>
      <c r="LJ26" s="483">
        <v>0</v>
      </c>
      <c r="LK26" s="483">
        <v>0</v>
      </c>
      <c r="LL26" s="483">
        <v>0</v>
      </c>
      <c r="LM26" s="483">
        <v>0</v>
      </c>
      <c r="LN26" s="483">
        <v>0</v>
      </c>
      <c r="LO26" s="483">
        <v>0</v>
      </c>
      <c r="LP26" s="483">
        <v>0</v>
      </c>
      <c r="LQ26" s="483">
        <v>0</v>
      </c>
      <c r="LR26" s="483">
        <v>0</v>
      </c>
      <c r="LS26" s="483">
        <v>0</v>
      </c>
      <c r="LT26" s="483">
        <v>0</v>
      </c>
      <c r="LU26" s="483">
        <v>0</v>
      </c>
      <c r="LV26" s="483">
        <v>0</v>
      </c>
      <c r="LW26" s="483">
        <v>0</v>
      </c>
      <c r="LX26" s="483">
        <v>0</v>
      </c>
      <c r="LY26" s="483">
        <v>0</v>
      </c>
      <c r="LZ26" s="483">
        <v>0</v>
      </c>
      <c r="MA26" s="483">
        <v>0</v>
      </c>
      <c r="MB26" s="483">
        <v>0</v>
      </c>
      <c r="MC26" s="483">
        <v>0</v>
      </c>
      <c r="MD26" s="483">
        <v>0</v>
      </c>
      <c r="ME26" s="483">
        <v>0</v>
      </c>
      <c r="MF26" s="483">
        <v>0</v>
      </c>
      <c r="MG26" s="483">
        <v>0</v>
      </c>
      <c r="MH26" s="483">
        <v>0</v>
      </c>
      <c r="MI26" s="483">
        <v>0</v>
      </c>
      <c r="MJ26" s="483">
        <v>0</v>
      </c>
      <c r="MK26" s="483">
        <v>0</v>
      </c>
      <c r="ML26" s="483">
        <v>0</v>
      </c>
      <c r="MM26" s="483">
        <v>0</v>
      </c>
      <c r="MN26" s="483">
        <v>0</v>
      </c>
      <c r="MO26" s="483">
        <v>0</v>
      </c>
      <c r="MP26" s="483">
        <v>0</v>
      </c>
      <c r="MQ26" s="483">
        <v>0</v>
      </c>
      <c r="MR26" s="483">
        <v>0</v>
      </c>
      <c r="MS26" s="483">
        <v>0</v>
      </c>
      <c r="MT26" s="483">
        <v>0</v>
      </c>
      <c r="MU26" s="483">
        <v>0</v>
      </c>
      <c r="MV26" s="483">
        <v>0</v>
      </c>
      <c r="MW26" s="483">
        <v>0</v>
      </c>
      <c r="MX26" s="483">
        <v>0</v>
      </c>
      <c r="MY26" s="483">
        <v>0</v>
      </c>
      <c r="MZ26" s="483">
        <v>0</v>
      </c>
      <c r="NA26" s="483">
        <v>0</v>
      </c>
      <c r="NB26" s="483">
        <v>0</v>
      </c>
      <c r="NC26" s="483">
        <v>0</v>
      </c>
      <c r="ND26" s="483">
        <v>0</v>
      </c>
      <c r="NE26" s="483">
        <v>0</v>
      </c>
      <c r="NF26" s="483">
        <v>0</v>
      </c>
      <c r="NG26" s="483">
        <v>0</v>
      </c>
      <c r="NH26" s="483">
        <v>0</v>
      </c>
      <c r="NI26" s="483">
        <v>0</v>
      </c>
      <c r="NJ26" s="483">
        <v>0</v>
      </c>
      <c r="NK26" s="483">
        <v>0</v>
      </c>
      <c r="NL26" s="483">
        <v>0</v>
      </c>
      <c r="NM26" s="483">
        <v>0</v>
      </c>
      <c r="NN26" s="483">
        <v>0</v>
      </c>
      <c r="NO26" s="483">
        <v>0</v>
      </c>
      <c r="NP26" s="483">
        <v>0</v>
      </c>
      <c r="NQ26" s="483">
        <v>0</v>
      </c>
      <c r="NR26" s="483">
        <v>0</v>
      </c>
      <c r="NS26" s="483">
        <v>0</v>
      </c>
      <c r="NT26" s="483">
        <v>0</v>
      </c>
      <c r="NU26" s="483">
        <v>0</v>
      </c>
      <c r="NV26" s="483">
        <v>0</v>
      </c>
      <c r="NW26" s="483">
        <v>0</v>
      </c>
      <c r="NX26" s="483">
        <v>0</v>
      </c>
      <c r="NY26" s="483">
        <v>0</v>
      </c>
      <c r="NZ26" s="483">
        <v>0</v>
      </c>
      <c r="OA26" s="483">
        <v>0</v>
      </c>
      <c r="OB26" s="483">
        <v>0</v>
      </c>
      <c r="OC26" s="483">
        <v>0</v>
      </c>
      <c r="OD26" s="483">
        <v>0</v>
      </c>
      <c r="OE26" s="483">
        <v>0</v>
      </c>
      <c r="OF26" s="483">
        <v>0</v>
      </c>
      <c r="OG26" s="483">
        <v>0</v>
      </c>
      <c r="OH26" s="483">
        <v>0</v>
      </c>
      <c r="OI26" s="483">
        <v>0</v>
      </c>
      <c r="OJ26" s="483">
        <v>0</v>
      </c>
      <c r="OK26" s="483">
        <v>0</v>
      </c>
      <c r="OL26" s="483">
        <v>0</v>
      </c>
      <c r="OM26" s="483">
        <v>0</v>
      </c>
      <c r="ON26" s="483">
        <v>0</v>
      </c>
      <c r="OO26" s="483">
        <v>0</v>
      </c>
      <c r="OP26" s="483">
        <v>0</v>
      </c>
      <c r="OQ26" s="483">
        <v>0</v>
      </c>
      <c r="OR26" s="483">
        <v>0</v>
      </c>
      <c r="OS26" s="483">
        <v>0</v>
      </c>
      <c r="OT26" s="483">
        <v>0</v>
      </c>
      <c r="OU26" s="483">
        <v>0</v>
      </c>
      <c r="OV26" s="483">
        <v>0</v>
      </c>
      <c r="OW26" s="483">
        <v>0</v>
      </c>
      <c r="OX26" s="483">
        <v>0</v>
      </c>
      <c r="OY26" s="483">
        <v>0</v>
      </c>
      <c r="OZ26" s="483">
        <v>0</v>
      </c>
      <c r="PA26" s="483">
        <v>0</v>
      </c>
      <c r="PB26" s="483">
        <v>0</v>
      </c>
      <c r="PC26" s="483">
        <v>0</v>
      </c>
      <c r="PD26" s="483">
        <v>0</v>
      </c>
      <c r="PE26" s="483">
        <v>0</v>
      </c>
      <c r="PF26" s="483">
        <v>0</v>
      </c>
      <c r="PG26" s="483">
        <v>0</v>
      </c>
      <c r="PH26" s="483">
        <v>0</v>
      </c>
      <c r="PI26" s="483">
        <v>0</v>
      </c>
      <c r="PJ26" s="483">
        <v>0</v>
      </c>
      <c r="PK26" s="483">
        <v>0</v>
      </c>
      <c r="PL26" s="483">
        <v>0</v>
      </c>
    </row>
    <row r="27" spans="1:428" x14ac:dyDescent="0.25">
      <c r="A27" s="866"/>
      <c r="B27" s="876"/>
      <c r="C27" s="869"/>
      <c r="D27" s="871"/>
      <c r="E27" s="206" t="s">
        <v>1377</v>
      </c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>
        <v>15</v>
      </c>
      <c r="BO27" s="212">
        <v>30</v>
      </c>
      <c r="BP27" s="212">
        <v>30</v>
      </c>
      <c r="BQ27" s="212">
        <v>30</v>
      </c>
      <c r="BR27" s="212">
        <v>30</v>
      </c>
      <c r="BS27" s="212">
        <v>30</v>
      </c>
      <c r="BT27" s="212">
        <v>30</v>
      </c>
      <c r="BU27" s="212">
        <v>30</v>
      </c>
      <c r="BV27" s="212">
        <v>30</v>
      </c>
      <c r="BW27" s="212">
        <v>28</v>
      </c>
      <c r="BX27" s="212">
        <v>8</v>
      </c>
      <c r="BY27" s="212">
        <v>8</v>
      </c>
      <c r="BZ27" s="212">
        <v>0</v>
      </c>
      <c r="CA27" s="212">
        <v>12</v>
      </c>
      <c r="CB27" s="212">
        <v>12</v>
      </c>
      <c r="CC27" s="212">
        <v>13</v>
      </c>
      <c r="CD27" s="212">
        <v>13</v>
      </c>
      <c r="CE27" s="212">
        <v>9</v>
      </c>
      <c r="CF27" s="212">
        <v>14</v>
      </c>
      <c r="CG27" s="212">
        <v>9</v>
      </c>
      <c r="CH27" s="212">
        <v>6</v>
      </c>
      <c r="CI27" s="212">
        <v>10</v>
      </c>
      <c r="CJ27" s="212">
        <v>4</v>
      </c>
      <c r="CK27" s="212">
        <v>6</v>
      </c>
      <c r="CL27" s="212">
        <v>5</v>
      </c>
      <c r="CM27" s="212">
        <v>5</v>
      </c>
      <c r="CN27" s="212">
        <v>1</v>
      </c>
      <c r="CO27" s="212">
        <v>2</v>
      </c>
      <c r="CP27" s="212">
        <v>1</v>
      </c>
      <c r="CQ27" s="212">
        <v>1</v>
      </c>
      <c r="CR27" s="212">
        <v>1</v>
      </c>
      <c r="CS27" s="212">
        <v>0</v>
      </c>
      <c r="CT27" s="212">
        <v>0</v>
      </c>
      <c r="CU27" s="212">
        <v>0</v>
      </c>
      <c r="CV27" s="212">
        <v>0</v>
      </c>
      <c r="CW27" s="212">
        <v>0</v>
      </c>
      <c r="CX27" s="212">
        <v>0</v>
      </c>
      <c r="CY27" s="212">
        <v>0</v>
      </c>
      <c r="CZ27" s="212">
        <v>0</v>
      </c>
      <c r="DA27" s="212">
        <v>0</v>
      </c>
      <c r="DB27" s="212">
        <v>0</v>
      </c>
      <c r="DC27" s="212">
        <v>0</v>
      </c>
      <c r="DD27" s="212">
        <v>0</v>
      </c>
      <c r="DE27" s="212">
        <v>0</v>
      </c>
      <c r="DF27" s="212">
        <v>0</v>
      </c>
      <c r="DG27" s="212">
        <v>0</v>
      </c>
      <c r="DH27" s="212">
        <v>0</v>
      </c>
      <c r="DI27" s="212">
        <v>0</v>
      </c>
      <c r="DJ27" s="212">
        <v>0</v>
      </c>
      <c r="DK27" s="212">
        <v>0</v>
      </c>
      <c r="DL27" s="212">
        <v>0</v>
      </c>
      <c r="DM27" s="212">
        <v>0</v>
      </c>
      <c r="DN27" s="212">
        <v>0</v>
      </c>
      <c r="DO27" s="212">
        <v>0</v>
      </c>
      <c r="DP27" s="212">
        <v>0</v>
      </c>
      <c r="DQ27" s="212">
        <v>0</v>
      </c>
      <c r="DR27" s="212">
        <v>0</v>
      </c>
      <c r="DS27" s="212">
        <v>0</v>
      </c>
      <c r="DT27" s="212">
        <v>0</v>
      </c>
      <c r="DU27" s="212">
        <v>0</v>
      </c>
      <c r="DV27" s="212">
        <v>0</v>
      </c>
      <c r="DW27" s="212">
        <v>0</v>
      </c>
      <c r="DX27" s="212">
        <v>0</v>
      </c>
      <c r="DY27" s="212">
        <v>0</v>
      </c>
      <c r="DZ27" s="212">
        <v>0</v>
      </c>
      <c r="EA27" s="212">
        <v>0</v>
      </c>
      <c r="EB27" s="212">
        <v>0</v>
      </c>
      <c r="EC27" s="212">
        <v>0</v>
      </c>
      <c r="ED27" s="212">
        <v>0</v>
      </c>
      <c r="EE27" s="212">
        <v>0</v>
      </c>
      <c r="EF27" s="212">
        <v>0</v>
      </c>
      <c r="EG27" s="212">
        <v>0</v>
      </c>
      <c r="EH27" s="212">
        <v>0</v>
      </c>
      <c r="EI27" s="212">
        <v>7</v>
      </c>
      <c r="EJ27" s="212">
        <v>7</v>
      </c>
      <c r="EK27" s="212">
        <v>0</v>
      </c>
      <c r="EL27" s="212">
        <v>0</v>
      </c>
      <c r="EM27" s="212">
        <v>0</v>
      </c>
      <c r="EN27" s="212">
        <v>0</v>
      </c>
      <c r="EO27" s="212">
        <v>0</v>
      </c>
      <c r="EP27" s="212">
        <v>9</v>
      </c>
      <c r="EQ27" s="212">
        <v>0</v>
      </c>
      <c r="ER27" s="212">
        <v>0</v>
      </c>
      <c r="ES27" s="212">
        <v>0</v>
      </c>
      <c r="ET27" s="212">
        <v>0</v>
      </c>
      <c r="EU27" s="212">
        <v>0</v>
      </c>
      <c r="EV27" s="212">
        <v>0</v>
      </c>
      <c r="EW27" s="212">
        <v>0</v>
      </c>
      <c r="EX27" s="212">
        <v>0</v>
      </c>
      <c r="EY27" s="212">
        <v>0</v>
      </c>
      <c r="EZ27" s="212">
        <v>0</v>
      </c>
      <c r="FA27" s="212">
        <v>0</v>
      </c>
      <c r="FB27" s="212">
        <v>0</v>
      </c>
      <c r="FC27" s="212">
        <v>0</v>
      </c>
      <c r="FD27" s="212">
        <v>0</v>
      </c>
      <c r="FE27" s="212">
        <v>0</v>
      </c>
      <c r="FF27" s="212">
        <v>0</v>
      </c>
      <c r="FG27" s="212">
        <v>0</v>
      </c>
      <c r="FH27" s="212">
        <v>0</v>
      </c>
      <c r="FI27" s="212">
        <v>0</v>
      </c>
      <c r="FJ27" s="212">
        <v>0</v>
      </c>
      <c r="FK27" s="212">
        <v>0</v>
      </c>
      <c r="FL27" s="212">
        <v>0</v>
      </c>
      <c r="FM27" s="212">
        <v>0</v>
      </c>
      <c r="FN27" s="212">
        <v>0</v>
      </c>
      <c r="FO27" s="212">
        <v>0</v>
      </c>
      <c r="FP27" s="212">
        <v>0</v>
      </c>
      <c r="FQ27" s="212">
        <v>0</v>
      </c>
      <c r="FR27" s="212">
        <v>0</v>
      </c>
      <c r="FS27" s="212">
        <v>0</v>
      </c>
      <c r="FT27" s="212">
        <v>0</v>
      </c>
      <c r="FU27" s="212">
        <v>0</v>
      </c>
      <c r="FV27" s="212">
        <v>0</v>
      </c>
      <c r="FW27" s="212">
        <v>0</v>
      </c>
      <c r="FX27" s="212">
        <v>0</v>
      </c>
      <c r="FY27" s="212">
        <v>0</v>
      </c>
      <c r="FZ27" s="212">
        <v>0</v>
      </c>
      <c r="GA27" s="212">
        <v>0</v>
      </c>
      <c r="GB27" s="212">
        <v>0</v>
      </c>
      <c r="GC27" s="212">
        <v>0</v>
      </c>
      <c r="GD27" s="212">
        <v>0</v>
      </c>
      <c r="GE27" s="212">
        <v>0</v>
      </c>
      <c r="GF27" s="212">
        <v>0</v>
      </c>
      <c r="GG27" s="212">
        <v>0</v>
      </c>
      <c r="GH27" s="212">
        <v>0</v>
      </c>
      <c r="GI27" s="212">
        <v>0</v>
      </c>
      <c r="GJ27" s="212">
        <v>0</v>
      </c>
      <c r="GK27" s="212">
        <v>0</v>
      </c>
      <c r="GL27" s="212">
        <v>0</v>
      </c>
      <c r="GM27" s="212">
        <v>0</v>
      </c>
      <c r="GN27" s="212">
        <v>0</v>
      </c>
      <c r="GO27" s="212">
        <v>0</v>
      </c>
      <c r="GP27" s="212">
        <v>0</v>
      </c>
      <c r="GQ27" s="212">
        <v>0</v>
      </c>
      <c r="GR27" s="212">
        <v>0</v>
      </c>
      <c r="GS27" s="212">
        <v>0</v>
      </c>
      <c r="GT27" s="212">
        <v>0</v>
      </c>
      <c r="GU27" s="212">
        <v>0</v>
      </c>
      <c r="GV27" s="212">
        <v>0</v>
      </c>
      <c r="GW27" s="212">
        <v>0</v>
      </c>
      <c r="GX27" s="212">
        <v>0</v>
      </c>
      <c r="GY27" s="212">
        <v>0</v>
      </c>
      <c r="GZ27" s="212">
        <v>0</v>
      </c>
      <c r="HA27" s="212">
        <v>0</v>
      </c>
      <c r="HB27" s="212">
        <v>0</v>
      </c>
      <c r="HC27" s="212">
        <v>0</v>
      </c>
      <c r="HD27" s="212">
        <v>0</v>
      </c>
      <c r="HE27" s="212">
        <v>0</v>
      </c>
      <c r="HF27" s="212">
        <v>0</v>
      </c>
      <c r="HG27" s="212">
        <v>0</v>
      </c>
      <c r="HH27" s="212">
        <v>0</v>
      </c>
      <c r="HI27" s="212">
        <v>0</v>
      </c>
      <c r="HJ27" s="212">
        <v>0</v>
      </c>
      <c r="HK27" s="212">
        <v>0</v>
      </c>
      <c r="HL27" s="212">
        <v>0</v>
      </c>
      <c r="HM27" s="212">
        <v>0</v>
      </c>
      <c r="HN27" s="212">
        <v>0</v>
      </c>
      <c r="HO27" s="212">
        <v>0</v>
      </c>
      <c r="HP27" s="212">
        <v>0</v>
      </c>
      <c r="HQ27" s="212">
        <v>0</v>
      </c>
      <c r="HR27" s="212">
        <v>0</v>
      </c>
      <c r="HS27" s="212">
        <v>0</v>
      </c>
      <c r="HT27" s="212">
        <v>0</v>
      </c>
      <c r="HU27" s="212">
        <v>0</v>
      </c>
      <c r="HV27" s="212">
        <v>0</v>
      </c>
      <c r="HW27" s="212">
        <v>0</v>
      </c>
      <c r="HX27" s="212">
        <v>0</v>
      </c>
      <c r="HY27" s="212">
        <v>0</v>
      </c>
      <c r="HZ27" s="212">
        <v>0</v>
      </c>
      <c r="IA27" s="212">
        <v>0</v>
      </c>
      <c r="IB27" s="212">
        <v>0</v>
      </c>
      <c r="IC27" s="212">
        <v>0</v>
      </c>
      <c r="ID27" s="212">
        <v>0</v>
      </c>
      <c r="IE27" s="212">
        <v>0</v>
      </c>
      <c r="IF27" s="212">
        <v>0</v>
      </c>
      <c r="IG27" s="212">
        <v>0</v>
      </c>
      <c r="IH27" s="212">
        <v>0</v>
      </c>
      <c r="II27" s="212">
        <v>0</v>
      </c>
      <c r="IJ27" s="212">
        <v>0</v>
      </c>
      <c r="IK27" s="212">
        <v>0</v>
      </c>
      <c r="IL27" s="212">
        <v>0</v>
      </c>
      <c r="IM27" s="212">
        <v>0</v>
      </c>
      <c r="IN27" s="212">
        <v>0</v>
      </c>
      <c r="IO27" s="212">
        <v>0</v>
      </c>
      <c r="IP27" s="212">
        <v>0</v>
      </c>
      <c r="IQ27" s="212">
        <v>0</v>
      </c>
      <c r="IR27" s="212">
        <v>0</v>
      </c>
      <c r="IS27" s="212">
        <v>0</v>
      </c>
      <c r="IT27" s="212">
        <v>0</v>
      </c>
      <c r="IU27" s="212">
        <v>0</v>
      </c>
      <c r="IV27" s="212">
        <v>0</v>
      </c>
      <c r="IW27" s="212">
        <v>0</v>
      </c>
      <c r="IX27" s="212">
        <v>0</v>
      </c>
      <c r="IY27" s="212">
        <v>0</v>
      </c>
      <c r="IZ27" s="212">
        <v>0</v>
      </c>
      <c r="JA27" s="212">
        <v>0</v>
      </c>
      <c r="JB27" s="212">
        <v>0</v>
      </c>
      <c r="JC27" s="212">
        <v>0</v>
      </c>
      <c r="JD27" s="212">
        <v>0</v>
      </c>
      <c r="JE27" s="212">
        <v>0</v>
      </c>
      <c r="JF27" s="212">
        <v>0</v>
      </c>
      <c r="JG27" s="212">
        <v>0</v>
      </c>
      <c r="JH27" s="212">
        <v>0</v>
      </c>
      <c r="JI27" s="212">
        <v>0</v>
      </c>
      <c r="JJ27" s="212">
        <v>0</v>
      </c>
      <c r="JK27" s="212">
        <v>0</v>
      </c>
      <c r="JL27" s="212">
        <v>0</v>
      </c>
      <c r="JM27" s="212">
        <v>0</v>
      </c>
      <c r="JN27" s="212">
        <v>0</v>
      </c>
      <c r="JO27" s="484">
        <v>0</v>
      </c>
      <c r="JP27" s="484">
        <v>0</v>
      </c>
      <c r="JQ27" s="484">
        <v>0</v>
      </c>
      <c r="JR27" s="484">
        <v>0</v>
      </c>
      <c r="JS27" s="484">
        <v>0</v>
      </c>
      <c r="JT27" s="484">
        <v>0</v>
      </c>
      <c r="JU27" s="484">
        <v>0</v>
      </c>
      <c r="JV27" s="484">
        <v>0</v>
      </c>
      <c r="JW27" s="484">
        <v>0</v>
      </c>
      <c r="JX27" s="484">
        <v>0</v>
      </c>
      <c r="JY27" s="484">
        <v>0</v>
      </c>
      <c r="JZ27" s="484">
        <v>0</v>
      </c>
      <c r="KA27" s="484">
        <v>0</v>
      </c>
      <c r="KB27" s="484">
        <v>0</v>
      </c>
      <c r="KC27" s="484">
        <v>0</v>
      </c>
      <c r="KD27" s="484">
        <v>0</v>
      </c>
      <c r="KE27" s="484">
        <v>0</v>
      </c>
      <c r="KF27" s="484">
        <v>0</v>
      </c>
      <c r="KG27" s="484">
        <v>0</v>
      </c>
      <c r="KH27" s="484">
        <v>0</v>
      </c>
      <c r="KI27" s="484">
        <v>0</v>
      </c>
      <c r="KJ27" s="484">
        <v>0</v>
      </c>
      <c r="KK27" s="484">
        <v>0</v>
      </c>
      <c r="KL27" s="484">
        <v>0</v>
      </c>
      <c r="KM27" s="484">
        <v>0</v>
      </c>
      <c r="KN27" s="484">
        <v>0</v>
      </c>
      <c r="KO27" s="484">
        <v>0</v>
      </c>
      <c r="KP27" s="484">
        <v>0</v>
      </c>
      <c r="KQ27" s="484">
        <v>0</v>
      </c>
      <c r="KR27" s="484">
        <v>0</v>
      </c>
      <c r="KS27" s="484">
        <v>0</v>
      </c>
      <c r="KT27" s="484">
        <v>0</v>
      </c>
      <c r="KU27" s="484">
        <v>0</v>
      </c>
      <c r="KV27" s="484">
        <v>0</v>
      </c>
      <c r="KW27" s="484">
        <v>0</v>
      </c>
      <c r="KX27" s="484"/>
      <c r="KY27" s="484"/>
      <c r="KZ27" s="484"/>
      <c r="LA27" s="484"/>
      <c r="LB27" s="484"/>
      <c r="LC27" s="484"/>
      <c r="LD27" s="484"/>
      <c r="LE27" s="484"/>
      <c r="LF27" s="484"/>
      <c r="LG27" s="484"/>
      <c r="LH27" s="484"/>
      <c r="LI27" s="484"/>
      <c r="LJ27" s="484"/>
      <c r="LK27" s="484"/>
      <c r="LL27" s="484"/>
      <c r="LM27" s="484"/>
      <c r="LN27" s="484"/>
      <c r="LO27" s="484"/>
      <c r="LP27" s="484"/>
      <c r="LQ27" s="484"/>
      <c r="LR27" s="484"/>
      <c r="LS27" s="484"/>
      <c r="LT27" s="484"/>
      <c r="LU27" s="484"/>
      <c r="LV27" s="484"/>
      <c r="LW27" s="484"/>
      <c r="LX27" s="484"/>
      <c r="LY27" s="484"/>
      <c r="LZ27" s="484"/>
      <c r="MA27" s="484"/>
      <c r="MB27" s="484"/>
      <c r="MC27" s="484"/>
      <c r="MD27" s="484"/>
      <c r="ME27" s="484"/>
      <c r="MF27" s="484"/>
      <c r="MG27" s="484"/>
      <c r="MH27" s="484"/>
      <c r="MI27" s="484"/>
      <c r="MJ27" s="484"/>
      <c r="MK27" s="484"/>
      <c r="ML27" s="484"/>
      <c r="MM27" s="484"/>
      <c r="MN27" s="484"/>
      <c r="MO27" s="484"/>
      <c r="MP27" s="484"/>
      <c r="MQ27" s="484"/>
      <c r="MR27" s="484"/>
      <c r="MS27" s="484"/>
      <c r="MT27" s="484"/>
      <c r="MU27" s="484"/>
      <c r="MV27" s="484"/>
      <c r="MW27" s="484"/>
      <c r="MX27" s="484"/>
      <c r="MY27" s="484"/>
      <c r="MZ27" s="484"/>
      <c r="NA27" s="484"/>
      <c r="NB27" s="484"/>
      <c r="NC27" s="484"/>
      <c r="ND27" s="484"/>
      <c r="NE27" s="484"/>
      <c r="NF27" s="484"/>
      <c r="NG27" s="484"/>
      <c r="NH27" s="484"/>
      <c r="NI27" s="484"/>
      <c r="NJ27" s="484"/>
      <c r="NK27" s="484"/>
      <c r="NL27" s="484"/>
      <c r="NM27" s="484"/>
      <c r="NN27" s="484"/>
      <c r="NO27" s="484"/>
      <c r="NP27" s="484"/>
      <c r="NQ27" s="484"/>
      <c r="NR27" s="484"/>
      <c r="NS27" s="484"/>
      <c r="NT27" s="484"/>
      <c r="NU27" s="484"/>
      <c r="NV27" s="484"/>
      <c r="NW27" s="484"/>
      <c r="NX27" s="484"/>
      <c r="NY27" s="484"/>
      <c r="NZ27" s="484"/>
      <c r="OA27" s="484"/>
      <c r="OB27" s="484"/>
      <c r="OC27" s="484"/>
      <c r="OD27" s="484"/>
      <c r="OE27" s="484"/>
      <c r="OF27" s="484"/>
      <c r="OG27" s="484"/>
      <c r="OH27" s="484"/>
      <c r="OI27" s="484"/>
      <c r="OJ27" s="484"/>
      <c r="OK27" s="484"/>
      <c r="OL27" s="484"/>
      <c r="OM27" s="484"/>
      <c r="ON27" s="484"/>
      <c r="OO27" s="484"/>
      <c r="OP27" s="484"/>
      <c r="OQ27" s="484"/>
      <c r="OR27" s="484"/>
      <c r="OS27" s="484"/>
      <c r="OT27" s="484"/>
      <c r="OU27" s="484"/>
      <c r="OV27" s="484"/>
      <c r="OW27" s="484"/>
      <c r="OX27" s="484"/>
      <c r="OY27" s="484"/>
      <c r="OZ27" s="484"/>
      <c r="PA27" s="484"/>
      <c r="PB27" s="484"/>
      <c r="PC27" s="484"/>
      <c r="PD27" s="484"/>
      <c r="PE27" s="484"/>
      <c r="PF27" s="484"/>
      <c r="PG27" s="484"/>
      <c r="PH27" s="484"/>
      <c r="PI27" s="484"/>
      <c r="PJ27" s="484"/>
      <c r="PK27" s="484"/>
      <c r="PL27" s="484"/>
    </row>
    <row r="28" spans="1:428" x14ac:dyDescent="0.25">
      <c r="A28" s="866">
        <v>12</v>
      </c>
      <c r="B28" s="876" t="s">
        <v>1389</v>
      </c>
      <c r="C28" s="869" t="s">
        <v>1375</v>
      </c>
      <c r="D28" s="871" t="s">
        <v>1385</v>
      </c>
      <c r="E28" s="205" t="s">
        <v>1376</v>
      </c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>
        <v>20</v>
      </c>
      <c r="BO28" s="211">
        <v>20</v>
      </c>
      <c r="BP28" s="211">
        <v>20</v>
      </c>
      <c r="BQ28" s="211">
        <v>20</v>
      </c>
      <c r="BR28" s="211">
        <v>20</v>
      </c>
      <c r="BS28" s="211">
        <v>20</v>
      </c>
      <c r="BT28" s="211">
        <v>20</v>
      </c>
      <c r="BU28" s="211">
        <v>20</v>
      </c>
      <c r="BV28" s="211">
        <v>30</v>
      </c>
      <c r="BW28" s="211">
        <v>30</v>
      </c>
      <c r="BX28" s="211">
        <v>30</v>
      </c>
      <c r="BY28" s="211">
        <v>40</v>
      </c>
      <c r="BZ28" s="211">
        <v>40</v>
      </c>
      <c r="CA28" s="211">
        <v>40</v>
      </c>
      <c r="CB28" s="211">
        <v>40</v>
      </c>
      <c r="CC28" s="211">
        <v>40</v>
      </c>
      <c r="CD28" s="211">
        <v>40</v>
      </c>
      <c r="CE28" s="211">
        <v>40</v>
      </c>
      <c r="CF28" s="211">
        <v>40</v>
      </c>
      <c r="CG28" s="211">
        <v>40</v>
      </c>
      <c r="CH28" s="211">
        <v>40</v>
      </c>
      <c r="CI28" s="211">
        <v>40</v>
      </c>
      <c r="CJ28" s="211">
        <v>40</v>
      </c>
      <c r="CK28" s="211">
        <v>40</v>
      </c>
      <c r="CL28" s="211">
        <v>40</v>
      </c>
      <c r="CM28" s="211">
        <v>40</v>
      </c>
      <c r="CN28" s="211">
        <v>40</v>
      </c>
      <c r="CO28" s="211">
        <v>40</v>
      </c>
      <c r="CP28" s="211">
        <v>40</v>
      </c>
      <c r="CQ28" s="211">
        <v>40</v>
      </c>
      <c r="CR28" s="211">
        <v>40</v>
      </c>
      <c r="CS28" s="211">
        <v>40</v>
      </c>
      <c r="CT28" s="211">
        <v>40</v>
      </c>
      <c r="CU28" s="211">
        <v>40</v>
      </c>
      <c r="CV28" s="211">
        <v>40</v>
      </c>
      <c r="CW28" s="211">
        <v>40</v>
      </c>
      <c r="CX28" s="211">
        <v>40</v>
      </c>
      <c r="CY28" s="211">
        <v>40</v>
      </c>
      <c r="CZ28" s="211">
        <v>40</v>
      </c>
      <c r="DA28" s="211">
        <v>40</v>
      </c>
      <c r="DB28" s="211">
        <v>40</v>
      </c>
      <c r="DC28" s="211">
        <v>40</v>
      </c>
      <c r="DD28" s="211">
        <v>40</v>
      </c>
      <c r="DE28" s="211">
        <v>40</v>
      </c>
      <c r="DF28" s="211">
        <v>40</v>
      </c>
      <c r="DG28" s="211">
        <v>40</v>
      </c>
      <c r="DH28" s="211">
        <v>40</v>
      </c>
      <c r="DI28" s="211">
        <v>40</v>
      </c>
      <c r="DJ28" s="211">
        <v>40</v>
      </c>
      <c r="DK28" s="211">
        <v>40</v>
      </c>
      <c r="DL28" s="211">
        <v>40</v>
      </c>
      <c r="DM28" s="211">
        <v>40</v>
      </c>
      <c r="DN28" s="211">
        <v>40</v>
      </c>
      <c r="DO28" s="211">
        <v>40</v>
      </c>
      <c r="DP28" s="211">
        <v>40</v>
      </c>
      <c r="DQ28" s="211">
        <v>40</v>
      </c>
      <c r="DR28" s="211">
        <v>40</v>
      </c>
      <c r="DS28" s="211">
        <v>40</v>
      </c>
      <c r="DT28" s="211">
        <v>40</v>
      </c>
      <c r="DU28" s="211">
        <v>40</v>
      </c>
      <c r="DV28" s="211">
        <v>30</v>
      </c>
      <c r="DW28" s="211">
        <v>25</v>
      </c>
      <c r="DX28" s="211">
        <v>20</v>
      </c>
      <c r="DY28" s="211">
        <v>10</v>
      </c>
      <c r="DZ28" s="211">
        <v>10</v>
      </c>
      <c r="EA28" s="211">
        <v>10</v>
      </c>
      <c r="EB28" s="211">
        <v>10</v>
      </c>
      <c r="EC28" s="211">
        <v>10</v>
      </c>
      <c r="ED28" s="211">
        <v>10</v>
      </c>
      <c r="EE28" s="211">
        <v>10</v>
      </c>
      <c r="EF28" s="211">
        <v>10</v>
      </c>
      <c r="EG28" s="211">
        <v>10</v>
      </c>
      <c r="EH28" s="211">
        <v>10</v>
      </c>
      <c r="EI28" s="211">
        <v>10</v>
      </c>
      <c r="EJ28" s="211">
        <v>10</v>
      </c>
      <c r="EK28" s="211">
        <v>10</v>
      </c>
      <c r="EL28" s="211">
        <v>10</v>
      </c>
      <c r="EM28" s="211">
        <v>10</v>
      </c>
      <c r="EN28" s="211">
        <v>10</v>
      </c>
      <c r="EO28" s="211">
        <v>10</v>
      </c>
      <c r="EP28" s="211">
        <v>10</v>
      </c>
      <c r="EQ28" s="211">
        <v>10</v>
      </c>
      <c r="ER28" s="211">
        <v>10</v>
      </c>
      <c r="ES28" s="211">
        <v>10</v>
      </c>
      <c r="ET28" s="211">
        <v>10</v>
      </c>
      <c r="EU28" s="211">
        <v>10</v>
      </c>
      <c r="EV28" s="211">
        <v>10</v>
      </c>
      <c r="EW28" s="211">
        <v>10</v>
      </c>
      <c r="EX28" s="211">
        <v>10</v>
      </c>
      <c r="EY28" s="211">
        <v>10</v>
      </c>
      <c r="EZ28" s="211">
        <v>10</v>
      </c>
      <c r="FA28" s="211">
        <v>10</v>
      </c>
      <c r="FB28" s="211">
        <v>10</v>
      </c>
      <c r="FC28" s="211">
        <v>10</v>
      </c>
      <c r="FD28" s="211">
        <v>10</v>
      </c>
      <c r="FE28" s="211">
        <v>10</v>
      </c>
      <c r="FF28" s="211">
        <v>10</v>
      </c>
      <c r="FG28" s="211">
        <v>10</v>
      </c>
      <c r="FH28" s="211">
        <v>10</v>
      </c>
      <c r="FI28" s="211">
        <v>10</v>
      </c>
      <c r="FJ28" s="211">
        <v>10</v>
      </c>
      <c r="FK28" s="211">
        <v>10</v>
      </c>
      <c r="FL28" s="211">
        <v>10</v>
      </c>
      <c r="FM28" s="211">
        <v>10</v>
      </c>
      <c r="FN28" s="211">
        <v>10</v>
      </c>
      <c r="FO28" s="211">
        <v>10</v>
      </c>
      <c r="FP28" s="211">
        <v>10</v>
      </c>
      <c r="FQ28" s="211">
        <v>10</v>
      </c>
      <c r="FR28" s="211">
        <v>10</v>
      </c>
      <c r="FS28" s="211">
        <v>10</v>
      </c>
      <c r="FT28" s="211">
        <v>10</v>
      </c>
      <c r="FU28" s="211">
        <v>10</v>
      </c>
      <c r="FV28" s="211">
        <v>10</v>
      </c>
      <c r="FW28" s="211">
        <v>10</v>
      </c>
      <c r="FX28" s="211">
        <v>10</v>
      </c>
      <c r="FY28" s="211">
        <v>10</v>
      </c>
      <c r="FZ28" s="211">
        <v>10</v>
      </c>
      <c r="GA28" s="211">
        <v>10</v>
      </c>
      <c r="GB28" s="211">
        <v>10</v>
      </c>
      <c r="GC28" s="211">
        <v>10</v>
      </c>
      <c r="GD28" s="211">
        <v>10</v>
      </c>
      <c r="GE28" s="211">
        <v>10</v>
      </c>
      <c r="GF28" s="211">
        <v>10</v>
      </c>
      <c r="GG28" s="211">
        <v>10</v>
      </c>
      <c r="GH28" s="211">
        <v>10</v>
      </c>
      <c r="GI28" s="211">
        <v>10</v>
      </c>
      <c r="GJ28" s="211">
        <v>10</v>
      </c>
      <c r="GK28" s="211">
        <v>10</v>
      </c>
      <c r="GL28" s="211">
        <v>10</v>
      </c>
      <c r="GM28" s="211">
        <v>10</v>
      </c>
      <c r="GN28" s="211">
        <v>10</v>
      </c>
      <c r="GO28" s="211">
        <v>10</v>
      </c>
      <c r="GP28" s="211">
        <v>10</v>
      </c>
      <c r="GQ28" s="211">
        <v>10</v>
      </c>
      <c r="GR28" s="211">
        <v>10</v>
      </c>
      <c r="GS28" s="211">
        <v>10</v>
      </c>
      <c r="GT28" s="211">
        <v>10</v>
      </c>
      <c r="GU28" s="211">
        <v>10</v>
      </c>
      <c r="GV28" s="211">
        <v>10</v>
      </c>
      <c r="GW28" s="211">
        <v>10</v>
      </c>
      <c r="GX28" s="211">
        <v>10</v>
      </c>
      <c r="GY28" s="211">
        <v>10</v>
      </c>
      <c r="GZ28" s="211">
        <v>10</v>
      </c>
      <c r="HA28" s="211">
        <v>10</v>
      </c>
      <c r="HB28" s="211">
        <v>10</v>
      </c>
      <c r="HC28" s="211">
        <v>10</v>
      </c>
      <c r="HD28" s="211">
        <v>10</v>
      </c>
      <c r="HE28" s="211">
        <v>10</v>
      </c>
      <c r="HF28" s="211">
        <v>10</v>
      </c>
      <c r="HG28" s="211">
        <v>10</v>
      </c>
      <c r="HH28" s="211">
        <v>10</v>
      </c>
      <c r="HI28" s="211">
        <v>10</v>
      </c>
      <c r="HJ28" s="211">
        <v>10</v>
      </c>
      <c r="HK28" s="211">
        <v>10</v>
      </c>
      <c r="HL28" s="211">
        <v>10</v>
      </c>
      <c r="HM28" s="211">
        <v>10</v>
      </c>
      <c r="HN28" s="211">
        <v>10</v>
      </c>
      <c r="HO28" s="211">
        <v>10</v>
      </c>
      <c r="HP28" s="211">
        <v>10</v>
      </c>
      <c r="HQ28" s="211">
        <v>10</v>
      </c>
      <c r="HR28" s="211">
        <v>10</v>
      </c>
      <c r="HS28" s="211">
        <v>10</v>
      </c>
      <c r="HT28" s="211">
        <v>10</v>
      </c>
      <c r="HU28" s="211">
        <v>10</v>
      </c>
      <c r="HV28" s="211">
        <v>10</v>
      </c>
      <c r="HW28" s="211">
        <v>10</v>
      </c>
      <c r="HX28" s="211">
        <v>10</v>
      </c>
      <c r="HY28" s="211">
        <v>10</v>
      </c>
      <c r="HZ28" s="211">
        <v>10</v>
      </c>
      <c r="IA28" s="211">
        <v>10</v>
      </c>
      <c r="IB28" s="211">
        <v>10</v>
      </c>
      <c r="IC28" s="211">
        <v>10</v>
      </c>
      <c r="ID28" s="211">
        <v>10</v>
      </c>
      <c r="IE28" s="211">
        <v>10</v>
      </c>
      <c r="IF28" s="211">
        <v>10</v>
      </c>
      <c r="IG28" s="211">
        <v>10</v>
      </c>
      <c r="IH28" s="211">
        <v>10</v>
      </c>
      <c r="II28" s="211">
        <v>10</v>
      </c>
      <c r="IJ28" s="211">
        <v>10</v>
      </c>
      <c r="IK28" s="211">
        <v>10</v>
      </c>
      <c r="IL28" s="211">
        <v>10</v>
      </c>
      <c r="IM28" s="211">
        <v>10</v>
      </c>
      <c r="IN28" s="211">
        <v>10</v>
      </c>
      <c r="IO28" s="211">
        <v>10</v>
      </c>
      <c r="IP28" s="211">
        <v>10</v>
      </c>
      <c r="IQ28" s="211">
        <v>10</v>
      </c>
      <c r="IR28" s="211">
        <v>10</v>
      </c>
      <c r="IS28" s="211">
        <v>10</v>
      </c>
      <c r="IT28" s="211">
        <v>10</v>
      </c>
      <c r="IU28" s="211">
        <v>10</v>
      </c>
      <c r="IV28" s="211">
        <v>10</v>
      </c>
      <c r="IW28" s="211">
        <v>10</v>
      </c>
      <c r="IX28" s="211">
        <v>10</v>
      </c>
      <c r="IY28" s="211">
        <v>10</v>
      </c>
      <c r="IZ28" s="211">
        <v>10</v>
      </c>
      <c r="JA28" s="211">
        <v>10</v>
      </c>
      <c r="JB28" s="211">
        <v>10</v>
      </c>
      <c r="JC28" s="211">
        <v>10</v>
      </c>
      <c r="JD28" s="211">
        <v>10</v>
      </c>
      <c r="JE28" s="211">
        <v>10</v>
      </c>
      <c r="JF28" s="211">
        <v>10</v>
      </c>
      <c r="JG28" s="211">
        <v>10</v>
      </c>
      <c r="JH28" s="211">
        <v>10</v>
      </c>
      <c r="JI28" s="211">
        <v>10</v>
      </c>
      <c r="JJ28" s="211">
        <v>10</v>
      </c>
      <c r="JK28" s="211">
        <v>10</v>
      </c>
      <c r="JL28" s="211">
        <v>10</v>
      </c>
      <c r="JM28" s="211">
        <v>10</v>
      </c>
      <c r="JN28" s="211">
        <v>10</v>
      </c>
      <c r="JO28" s="483">
        <v>10</v>
      </c>
      <c r="JP28" s="483">
        <v>10</v>
      </c>
      <c r="JQ28" s="483">
        <v>10</v>
      </c>
      <c r="JR28" s="483">
        <v>10</v>
      </c>
      <c r="JS28" s="483">
        <v>10</v>
      </c>
      <c r="JT28" s="483">
        <v>10</v>
      </c>
      <c r="JU28" s="483">
        <v>10</v>
      </c>
      <c r="JV28" s="483">
        <v>10</v>
      </c>
      <c r="JW28" s="483">
        <v>10</v>
      </c>
      <c r="JX28" s="483">
        <v>10</v>
      </c>
      <c r="JY28" s="483">
        <v>10</v>
      </c>
      <c r="JZ28" s="483">
        <v>10</v>
      </c>
      <c r="KA28" s="483">
        <v>10</v>
      </c>
      <c r="KB28" s="483">
        <v>10</v>
      </c>
      <c r="KC28" s="483">
        <v>10</v>
      </c>
      <c r="KD28" s="483">
        <v>10</v>
      </c>
      <c r="KE28" s="483">
        <v>10</v>
      </c>
      <c r="KF28" s="483">
        <v>10</v>
      </c>
      <c r="KG28" s="483">
        <v>10</v>
      </c>
      <c r="KH28" s="483">
        <v>10</v>
      </c>
      <c r="KI28" s="483">
        <v>10</v>
      </c>
      <c r="KJ28" s="483">
        <v>10</v>
      </c>
      <c r="KK28" s="483">
        <v>10</v>
      </c>
      <c r="KL28" s="483">
        <v>10</v>
      </c>
      <c r="KM28" s="483">
        <v>10</v>
      </c>
      <c r="KN28" s="483">
        <v>10</v>
      </c>
      <c r="KO28" s="483">
        <v>10</v>
      </c>
      <c r="KP28" s="483">
        <v>10</v>
      </c>
      <c r="KQ28" s="483">
        <v>10</v>
      </c>
      <c r="KR28" s="483">
        <v>10</v>
      </c>
      <c r="KS28" s="483">
        <v>10</v>
      </c>
      <c r="KT28" s="483">
        <v>10</v>
      </c>
      <c r="KU28" s="483">
        <v>10</v>
      </c>
      <c r="KV28" s="483">
        <v>10</v>
      </c>
      <c r="KW28" s="483">
        <v>10</v>
      </c>
      <c r="KX28" s="483">
        <v>10</v>
      </c>
      <c r="KY28" s="483">
        <v>10</v>
      </c>
      <c r="KZ28" s="483">
        <v>10</v>
      </c>
      <c r="LA28" s="483">
        <v>10</v>
      </c>
      <c r="LB28" s="483">
        <v>10</v>
      </c>
      <c r="LC28" s="483">
        <v>10</v>
      </c>
      <c r="LD28" s="483">
        <v>10</v>
      </c>
      <c r="LE28" s="483">
        <v>10</v>
      </c>
      <c r="LF28" s="483">
        <v>10</v>
      </c>
      <c r="LG28" s="483">
        <v>10</v>
      </c>
      <c r="LH28" s="483">
        <v>10</v>
      </c>
      <c r="LI28" s="483">
        <v>10</v>
      </c>
      <c r="LJ28" s="483">
        <v>10</v>
      </c>
      <c r="LK28" s="483">
        <v>10</v>
      </c>
      <c r="LL28" s="483">
        <v>10</v>
      </c>
      <c r="LM28" s="483">
        <v>10</v>
      </c>
      <c r="LN28" s="483">
        <v>10</v>
      </c>
      <c r="LO28" s="483">
        <v>10</v>
      </c>
      <c r="LP28" s="483">
        <v>10</v>
      </c>
      <c r="LQ28" s="483">
        <v>10</v>
      </c>
      <c r="LR28" s="483">
        <v>10</v>
      </c>
      <c r="LS28" s="483">
        <v>10</v>
      </c>
      <c r="LT28" s="483">
        <v>10</v>
      </c>
      <c r="LU28" s="483">
        <v>10</v>
      </c>
      <c r="LV28" s="483">
        <v>0</v>
      </c>
      <c r="LW28" s="483">
        <v>0</v>
      </c>
      <c r="LX28" s="483">
        <v>0</v>
      </c>
      <c r="LY28" s="483">
        <v>0</v>
      </c>
      <c r="LZ28" s="483">
        <v>0</v>
      </c>
      <c r="MA28" s="483">
        <v>0</v>
      </c>
      <c r="MB28" s="483">
        <v>0</v>
      </c>
      <c r="MC28" s="483">
        <v>0</v>
      </c>
      <c r="MD28" s="483">
        <v>0</v>
      </c>
      <c r="ME28" s="483">
        <v>0</v>
      </c>
      <c r="MF28" s="483">
        <v>0</v>
      </c>
      <c r="MG28" s="483">
        <v>0</v>
      </c>
      <c r="MH28" s="483">
        <v>0</v>
      </c>
      <c r="MI28" s="483">
        <v>0</v>
      </c>
      <c r="MJ28" s="483">
        <v>0</v>
      </c>
      <c r="MK28" s="483">
        <v>0</v>
      </c>
      <c r="ML28" s="483">
        <v>0</v>
      </c>
      <c r="MM28" s="483">
        <v>0</v>
      </c>
      <c r="MN28" s="483">
        <v>0</v>
      </c>
      <c r="MO28" s="483">
        <v>0</v>
      </c>
      <c r="MP28" s="483">
        <v>0</v>
      </c>
      <c r="MQ28" s="483">
        <v>0</v>
      </c>
      <c r="MR28" s="483">
        <v>0</v>
      </c>
      <c r="MS28" s="483">
        <v>0</v>
      </c>
      <c r="MT28" s="483">
        <v>0</v>
      </c>
      <c r="MU28" s="483">
        <v>0</v>
      </c>
      <c r="MV28" s="483">
        <v>0</v>
      </c>
      <c r="MW28" s="483">
        <v>0</v>
      </c>
      <c r="MX28" s="483">
        <v>0</v>
      </c>
      <c r="MY28" s="483">
        <v>0</v>
      </c>
      <c r="MZ28" s="483">
        <v>0</v>
      </c>
      <c r="NA28" s="483">
        <v>0</v>
      </c>
      <c r="NB28" s="483">
        <v>0</v>
      </c>
      <c r="NC28" s="483">
        <v>0</v>
      </c>
      <c r="ND28" s="483">
        <v>0</v>
      </c>
      <c r="NE28" s="483">
        <v>0</v>
      </c>
      <c r="NF28" s="483">
        <v>0</v>
      </c>
      <c r="NG28" s="483">
        <v>0</v>
      </c>
      <c r="NH28" s="483">
        <v>0</v>
      </c>
      <c r="NI28" s="483">
        <v>0</v>
      </c>
      <c r="NJ28" s="483">
        <v>0</v>
      </c>
      <c r="NK28" s="483">
        <v>0</v>
      </c>
      <c r="NL28" s="483">
        <v>0</v>
      </c>
      <c r="NM28" s="483">
        <v>0</v>
      </c>
      <c r="NN28" s="483">
        <v>0</v>
      </c>
      <c r="NO28" s="483">
        <v>0</v>
      </c>
      <c r="NP28" s="483">
        <v>0</v>
      </c>
      <c r="NQ28" s="483">
        <v>0</v>
      </c>
      <c r="NR28" s="483">
        <v>0</v>
      </c>
      <c r="NS28" s="483">
        <v>0</v>
      </c>
      <c r="NT28" s="483">
        <v>0</v>
      </c>
      <c r="NU28" s="483">
        <v>0</v>
      </c>
      <c r="NV28" s="483">
        <v>0</v>
      </c>
      <c r="NW28" s="483">
        <v>0</v>
      </c>
      <c r="NX28" s="483">
        <v>0</v>
      </c>
      <c r="NY28" s="483">
        <v>0</v>
      </c>
      <c r="NZ28" s="483">
        <v>0</v>
      </c>
      <c r="OA28" s="483">
        <v>0</v>
      </c>
      <c r="OB28" s="483">
        <v>0</v>
      </c>
      <c r="OC28" s="483">
        <v>0</v>
      </c>
      <c r="OD28" s="483">
        <v>0</v>
      </c>
      <c r="OE28" s="483">
        <v>0</v>
      </c>
      <c r="OF28" s="483">
        <v>0</v>
      </c>
      <c r="OG28" s="483">
        <v>0</v>
      </c>
      <c r="OH28" s="483">
        <v>0</v>
      </c>
      <c r="OI28" s="483">
        <v>0</v>
      </c>
      <c r="OJ28" s="483">
        <v>0</v>
      </c>
      <c r="OK28" s="483">
        <v>0</v>
      </c>
      <c r="OL28" s="483">
        <v>0</v>
      </c>
      <c r="OM28" s="483">
        <v>0</v>
      </c>
      <c r="ON28" s="483">
        <v>0</v>
      </c>
      <c r="OO28" s="483">
        <v>0</v>
      </c>
      <c r="OP28" s="483">
        <v>0</v>
      </c>
      <c r="OQ28" s="483">
        <v>0</v>
      </c>
      <c r="OR28" s="483">
        <v>0</v>
      </c>
      <c r="OS28" s="483">
        <v>0</v>
      </c>
      <c r="OT28" s="483">
        <v>0</v>
      </c>
      <c r="OU28" s="483">
        <v>0</v>
      </c>
      <c r="OV28" s="483">
        <v>0</v>
      </c>
      <c r="OW28" s="483">
        <v>0</v>
      </c>
      <c r="OX28" s="483">
        <v>0</v>
      </c>
      <c r="OY28" s="483">
        <v>0</v>
      </c>
      <c r="OZ28" s="483">
        <v>0</v>
      </c>
      <c r="PA28" s="483">
        <v>0</v>
      </c>
      <c r="PB28" s="483">
        <v>0</v>
      </c>
      <c r="PC28" s="483">
        <v>0</v>
      </c>
      <c r="PD28" s="483">
        <v>0</v>
      </c>
      <c r="PE28" s="483">
        <v>0</v>
      </c>
      <c r="PF28" s="483">
        <v>0</v>
      </c>
      <c r="PG28" s="483">
        <v>0</v>
      </c>
      <c r="PH28" s="483">
        <v>0</v>
      </c>
      <c r="PI28" s="483">
        <v>0</v>
      </c>
      <c r="PJ28" s="483">
        <v>0</v>
      </c>
      <c r="PK28" s="483">
        <v>0</v>
      </c>
      <c r="PL28" s="483">
        <v>0</v>
      </c>
    </row>
    <row r="29" spans="1:428" x14ac:dyDescent="0.25">
      <c r="A29" s="866"/>
      <c r="B29" s="876"/>
      <c r="C29" s="869"/>
      <c r="D29" s="871"/>
      <c r="E29" s="206" t="s">
        <v>1377</v>
      </c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>
        <v>5</v>
      </c>
      <c r="BO29" s="212">
        <v>10</v>
      </c>
      <c r="BP29" s="212">
        <v>10</v>
      </c>
      <c r="BQ29" s="212">
        <v>10</v>
      </c>
      <c r="BR29" s="212">
        <v>15</v>
      </c>
      <c r="BS29" s="212">
        <v>25</v>
      </c>
      <c r="BT29" s="212">
        <v>30</v>
      </c>
      <c r="BU29" s="212">
        <v>30</v>
      </c>
      <c r="BV29" s="212">
        <v>30</v>
      </c>
      <c r="BW29" s="212">
        <v>30</v>
      </c>
      <c r="BX29" s="212">
        <v>33</v>
      </c>
      <c r="BY29" s="212">
        <v>40</v>
      </c>
      <c r="BZ29" s="212">
        <v>0</v>
      </c>
      <c r="CA29" s="212">
        <v>40</v>
      </c>
      <c r="CB29" s="212">
        <v>40</v>
      </c>
      <c r="CC29" s="212">
        <v>36</v>
      </c>
      <c r="CD29" s="212">
        <v>36</v>
      </c>
      <c r="CE29" s="212">
        <v>36</v>
      </c>
      <c r="CF29" s="212">
        <v>36</v>
      </c>
      <c r="CG29" s="212">
        <v>36</v>
      </c>
      <c r="CH29" s="212">
        <v>36</v>
      </c>
      <c r="CI29" s="212">
        <v>36</v>
      </c>
      <c r="CJ29" s="212">
        <v>36</v>
      </c>
      <c r="CK29" s="212">
        <v>36</v>
      </c>
      <c r="CL29" s="212">
        <v>36</v>
      </c>
      <c r="CM29" s="212">
        <v>35</v>
      </c>
      <c r="CN29" s="212">
        <v>42</v>
      </c>
      <c r="CO29" s="212">
        <v>30</v>
      </c>
      <c r="CP29" s="212">
        <v>30</v>
      </c>
      <c r="CQ29" s="212">
        <v>30</v>
      </c>
      <c r="CR29" s="212">
        <v>30</v>
      </c>
      <c r="CS29" s="212">
        <v>30</v>
      </c>
      <c r="CT29" s="212">
        <v>30</v>
      </c>
      <c r="CU29" s="212">
        <v>30</v>
      </c>
      <c r="CV29" s="212">
        <v>30</v>
      </c>
      <c r="CW29" s="212">
        <v>30</v>
      </c>
      <c r="CX29" s="212">
        <v>30</v>
      </c>
      <c r="CY29" s="212">
        <v>30</v>
      </c>
      <c r="CZ29" s="212">
        <v>30</v>
      </c>
      <c r="DA29" s="212">
        <v>30</v>
      </c>
      <c r="DB29" s="212">
        <v>30</v>
      </c>
      <c r="DC29" s="212">
        <v>30</v>
      </c>
      <c r="DD29" s="212">
        <v>25</v>
      </c>
      <c r="DE29" s="212">
        <v>25</v>
      </c>
      <c r="DF29" s="212">
        <v>6</v>
      </c>
      <c r="DG29" s="212">
        <v>6</v>
      </c>
      <c r="DH29" s="212">
        <v>6</v>
      </c>
      <c r="DI29" s="212">
        <v>7</v>
      </c>
      <c r="DJ29" s="212">
        <v>31</v>
      </c>
      <c r="DK29" s="212">
        <v>6</v>
      </c>
      <c r="DL29" s="212">
        <v>6</v>
      </c>
      <c r="DM29" s="212">
        <v>6</v>
      </c>
      <c r="DN29" s="212">
        <v>0</v>
      </c>
      <c r="DO29" s="212">
        <v>0</v>
      </c>
      <c r="DP29" s="212">
        <v>0</v>
      </c>
      <c r="DQ29" s="212">
        <v>0</v>
      </c>
      <c r="DR29" s="212">
        <v>8</v>
      </c>
      <c r="DS29" s="212">
        <v>8</v>
      </c>
      <c r="DT29" s="212">
        <v>4</v>
      </c>
      <c r="DU29" s="212">
        <v>8</v>
      </c>
      <c r="DV29" s="212">
        <v>0</v>
      </c>
      <c r="DW29" s="212">
        <v>0</v>
      </c>
      <c r="DX29" s="212">
        <v>0</v>
      </c>
      <c r="DY29" s="212">
        <v>0</v>
      </c>
      <c r="DZ29" s="212">
        <v>0</v>
      </c>
      <c r="EA29" s="212">
        <v>0</v>
      </c>
      <c r="EB29" s="212">
        <v>21</v>
      </c>
      <c r="EC29" s="212">
        <v>21</v>
      </c>
      <c r="ED29" s="212">
        <v>0</v>
      </c>
      <c r="EE29" s="212">
        <v>0</v>
      </c>
      <c r="EF29" s="212">
        <v>0</v>
      </c>
      <c r="EG29" s="212">
        <v>0</v>
      </c>
      <c r="EH29" s="212">
        <v>0</v>
      </c>
      <c r="EI29" s="212">
        <v>0</v>
      </c>
      <c r="EJ29" s="212">
        <v>0</v>
      </c>
      <c r="EK29" s="212">
        <v>0</v>
      </c>
      <c r="EL29" s="212">
        <v>0</v>
      </c>
      <c r="EM29" s="212">
        <v>6</v>
      </c>
      <c r="EN29" s="212">
        <v>4</v>
      </c>
      <c r="EO29" s="212">
        <v>0</v>
      </c>
      <c r="EP29" s="212">
        <v>0</v>
      </c>
      <c r="EQ29" s="212">
        <v>5</v>
      </c>
      <c r="ER29" s="212">
        <v>0</v>
      </c>
      <c r="ES29" s="212">
        <v>0</v>
      </c>
      <c r="ET29" s="212">
        <v>0</v>
      </c>
      <c r="EU29" s="212">
        <v>0</v>
      </c>
      <c r="EV29" s="212">
        <v>6</v>
      </c>
      <c r="EW29" s="212">
        <v>6</v>
      </c>
      <c r="EX29" s="212">
        <v>6</v>
      </c>
      <c r="EY29" s="212">
        <v>7</v>
      </c>
      <c r="EZ29" s="212">
        <v>7</v>
      </c>
      <c r="FA29" s="212">
        <v>5</v>
      </c>
      <c r="FB29" s="212">
        <v>0</v>
      </c>
      <c r="FC29" s="212">
        <v>3</v>
      </c>
      <c r="FD29" s="212">
        <v>3</v>
      </c>
      <c r="FE29" s="212">
        <v>5</v>
      </c>
      <c r="FF29" s="212">
        <v>5</v>
      </c>
      <c r="FG29" s="212">
        <v>5</v>
      </c>
      <c r="FH29" s="212">
        <v>5</v>
      </c>
      <c r="FI29" s="212">
        <v>5</v>
      </c>
      <c r="FJ29" s="212">
        <v>0</v>
      </c>
      <c r="FK29" s="212">
        <v>0</v>
      </c>
      <c r="FL29" s="212">
        <v>0</v>
      </c>
      <c r="FM29" s="212">
        <v>0</v>
      </c>
      <c r="FN29" s="212">
        <v>0</v>
      </c>
      <c r="FO29" s="212">
        <v>0</v>
      </c>
      <c r="FP29" s="212">
        <v>0</v>
      </c>
      <c r="FQ29" s="212">
        <v>0</v>
      </c>
      <c r="FR29" s="212">
        <v>0</v>
      </c>
      <c r="FS29" s="212">
        <v>0</v>
      </c>
      <c r="FT29" s="212">
        <v>0</v>
      </c>
      <c r="FU29" s="212">
        <v>0</v>
      </c>
      <c r="FV29" s="212">
        <v>0</v>
      </c>
      <c r="FW29" s="212">
        <v>0</v>
      </c>
      <c r="FX29" s="212">
        <v>0</v>
      </c>
      <c r="FY29" s="212">
        <v>0</v>
      </c>
      <c r="FZ29" s="212">
        <v>0</v>
      </c>
      <c r="GA29" s="212">
        <v>0</v>
      </c>
      <c r="GB29" s="212">
        <v>0</v>
      </c>
      <c r="GC29" s="212">
        <v>0</v>
      </c>
      <c r="GD29" s="212">
        <v>0</v>
      </c>
      <c r="GE29" s="212">
        <v>0</v>
      </c>
      <c r="GF29" s="212">
        <v>0</v>
      </c>
      <c r="GG29" s="212">
        <v>0</v>
      </c>
      <c r="GH29" s="212">
        <v>0</v>
      </c>
      <c r="GI29" s="212">
        <v>0</v>
      </c>
      <c r="GJ29" s="212">
        <v>0</v>
      </c>
      <c r="GK29" s="212">
        <v>0</v>
      </c>
      <c r="GL29" s="212">
        <v>0</v>
      </c>
      <c r="GM29" s="212">
        <v>0</v>
      </c>
      <c r="GN29" s="212">
        <v>4</v>
      </c>
      <c r="GO29" s="212">
        <v>4</v>
      </c>
      <c r="GP29" s="212">
        <v>4</v>
      </c>
      <c r="GQ29" s="212">
        <v>4</v>
      </c>
      <c r="GR29" s="212">
        <v>4</v>
      </c>
      <c r="GS29" s="212">
        <v>4</v>
      </c>
      <c r="GT29" s="212">
        <v>0</v>
      </c>
      <c r="GU29" s="212">
        <v>0</v>
      </c>
      <c r="GV29" s="212">
        <v>0</v>
      </c>
      <c r="GW29" s="212">
        <v>0</v>
      </c>
      <c r="GX29" s="212">
        <v>0</v>
      </c>
      <c r="GY29" s="212">
        <v>0</v>
      </c>
      <c r="GZ29" s="212">
        <v>0</v>
      </c>
      <c r="HA29" s="212">
        <v>0</v>
      </c>
      <c r="HB29" s="212">
        <v>0</v>
      </c>
      <c r="HC29" s="212">
        <v>0</v>
      </c>
      <c r="HD29" s="212">
        <v>0</v>
      </c>
      <c r="HE29" s="212">
        <v>0</v>
      </c>
      <c r="HF29" s="212">
        <v>0</v>
      </c>
      <c r="HG29" s="212">
        <v>0</v>
      </c>
      <c r="HH29" s="212">
        <v>0</v>
      </c>
      <c r="HI29" s="212">
        <v>0</v>
      </c>
      <c r="HJ29" s="212">
        <v>0</v>
      </c>
      <c r="HK29" s="212">
        <v>0</v>
      </c>
      <c r="HL29" s="212">
        <v>0</v>
      </c>
      <c r="HM29" s="212">
        <v>0</v>
      </c>
      <c r="HN29" s="212">
        <v>0</v>
      </c>
      <c r="HO29" s="212">
        <v>0</v>
      </c>
      <c r="HP29" s="212">
        <v>0</v>
      </c>
      <c r="HQ29" s="212">
        <v>0</v>
      </c>
      <c r="HR29" s="212">
        <v>0</v>
      </c>
      <c r="HS29" s="212">
        <v>0</v>
      </c>
      <c r="HT29" s="212">
        <v>0</v>
      </c>
      <c r="HU29" s="212">
        <v>0</v>
      </c>
      <c r="HV29" s="212">
        <v>0</v>
      </c>
      <c r="HW29" s="212">
        <v>0</v>
      </c>
      <c r="HX29" s="212">
        <v>0</v>
      </c>
      <c r="HY29" s="212">
        <v>0</v>
      </c>
      <c r="HZ29" s="212">
        <v>0</v>
      </c>
      <c r="IA29" s="212">
        <v>0</v>
      </c>
      <c r="IB29" s="212">
        <v>0</v>
      </c>
      <c r="IC29" s="212">
        <v>0</v>
      </c>
      <c r="ID29" s="212">
        <v>0</v>
      </c>
      <c r="IE29" s="212">
        <v>0</v>
      </c>
      <c r="IF29" s="212">
        <v>0</v>
      </c>
      <c r="IG29" s="212">
        <v>0</v>
      </c>
      <c r="IH29" s="212">
        <v>0</v>
      </c>
      <c r="II29" s="212">
        <v>0</v>
      </c>
      <c r="IJ29" s="212">
        <v>0</v>
      </c>
      <c r="IK29" s="212">
        <v>4</v>
      </c>
      <c r="IL29" s="212">
        <v>0</v>
      </c>
      <c r="IM29" s="212">
        <v>0</v>
      </c>
      <c r="IN29" s="212">
        <v>0</v>
      </c>
      <c r="IO29" s="212">
        <v>0</v>
      </c>
      <c r="IP29" s="212">
        <v>0</v>
      </c>
      <c r="IQ29" s="212">
        <v>0</v>
      </c>
      <c r="IR29" s="212">
        <v>0</v>
      </c>
      <c r="IS29" s="212">
        <v>0</v>
      </c>
      <c r="IT29" s="212">
        <v>0</v>
      </c>
      <c r="IU29" s="212">
        <v>0</v>
      </c>
      <c r="IV29" s="212">
        <v>0</v>
      </c>
      <c r="IW29" s="212">
        <v>0</v>
      </c>
      <c r="IX29" s="212">
        <v>0</v>
      </c>
      <c r="IY29" s="212">
        <v>0</v>
      </c>
      <c r="IZ29" s="212">
        <v>0</v>
      </c>
      <c r="JA29" s="212">
        <v>0</v>
      </c>
      <c r="JB29" s="212">
        <v>0</v>
      </c>
      <c r="JC29" s="212">
        <v>0</v>
      </c>
      <c r="JD29" s="212">
        <v>0</v>
      </c>
      <c r="JE29" s="212">
        <v>0</v>
      </c>
      <c r="JF29" s="212">
        <v>0</v>
      </c>
      <c r="JG29" s="212">
        <v>0</v>
      </c>
      <c r="JH29" s="212">
        <v>0</v>
      </c>
      <c r="JI29" s="212">
        <v>0</v>
      </c>
      <c r="JJ29" s="212">
        <v>0</v>
      </c>
      <c r="JK29" s="212">
        <v>0</v>
      </c>
      <c r="JL29" s="212">
        <v>0</v>
      </c>
      <c r="JM29" s="212">
        <v>0</v>
      </c>
      <c r="JN29" s="212">
        <v>0</v>
      </c>
      <c r="JO29" s="484">
        <v>0</v>
      </c>
      <c r="JP29" s="484">
        <v>0</v>
      </c>
      <c r="JQ29" s="484">
        <v>0</v>
      </c>
      <c r="JR29" s="484">
        <v>0</v>
      </c>
      <c r="JS29" s="484">
        <v>0</v>
      </c>
      <c r="JT29" s="484">
        <v>0</v>
      </c>
      <c r="JU29" s="484">
        <v>0</v>
      </c>
      <c r="JV29" s="484">
        <v>0</v>
      </c>
      <c r="JW29" s="484">
        <v>0</v>
      </c>
      <c r="JX29" s="484">
        <v>0</v>
      </c>
      <c r="JY29" s="484">
        <v>0</v>
      </c>
      <c r="JZ29" s="484">
        <v>0</v>
      </c>
      <c r="KA29" s="484">
        <v>0</v>
      </c>
      <c r="KB29" s="484">
        <v>0</v>
      </c>
      <c r="KC29" s="484">
        <v>0</v>
      </c>
      <c r="KD29" s="484">
        <v>0</v>
      </c>
      <c r="KE29" s="484">
        <v>0</v>
      </c>
      <c r="KF29" s="484">
        <v>0</v>
      </c>
      <c r="KG29" s="484">
        <v>0</v>
      </c>
      <c r="KH29" s="484">
        <v>0</v>
      </c>
      <c r="KI29" s="484">
        <v>0</v>
      </c>
      <c r="KJ29" s="484">
        <v>0</v>
      </c>
      <c r="KK29" s="484">
        <v>0</v>
      </c>
      <c r="KL29" s="484">
        <v>0</v>
      </c>
      <c r="KM29" s="484">
        <v>0</v>
      </c>
      <c r="KN29" s="484">
        <v>0</v>
      </c>
      <c r="KO29" s="484">
        <v>0</v>
      </c>
      <c r="KP29" s="484">
        <v>0</v>
      </c>
      <c r="KQ29" s="484">
        <v>0</v>
      </c>
      <c r="KR29" s="484">
        <v>0</v>
      </c>
      <c r="KS29" s="484">
        <v>0</v>
      </c>
      <c r="KT29" s="484">
        <v>0</v>
      </c>
      <c r="KU29" s="484">
        <v>0</v>
      </c>
      <c r="KV29" s="484">
        <v>0</v>
      </c>
      <c r="KW29" s="484">
        <v>0</v>
      </c>
      <c r="KX29" s="484"/>
      <c r="KY29" s="484"/>
      <c r="KZ29" s="484"/>
      <c r="LA29" s="484"/>
      <c r="LB29" s="484"/>
      <c r="LC29" s="484"/>
      <c r="LD29" s="484"/>
      <c r="LE29" s="484"/>
      <c r="LF29" s="484"/>
      <c r="LG29" s="484"/>
      <c r="LH29" s="484"/>
      <c r="LI29" s="484"/>
      <c r="LJ29" s="484"/>
      <c r="LK29" s="484"/>
      <c r="LL29" s="484"/>
      <c r="LM29" s="484"/>
      <c r="LN29" s="484"/>
      <c r="LO29" s="484"/>
      <c r="LP29" s="484"/>
      <c r="LQ29" s="484"/>
      <c r="LR29" s="484"/>
      <c r="LS29" s="484"/>
      <c r="LT29" s="484"/>
      <c r="LU29" s="484"/>
      <c r="LV29" s="484"/>
      <c r="LW29" s="484"/>
      <c r="LX29" s="484"/>
      <c r="LY29" s="484"/>
      <c r="LZ29" s="484"/>
      <c r="MA29" s="484"/>
      <c r="MB29" s="484"/>
      <c r="MC29" s="484"/>
      <c r="MD29" s="484"/>
      <c r="ME29" s="484"/>
      <c r="MF29" s="484"/>
      <c r="MG29" s="484"/>
      <c r="MH29" s="484"/>
      <c r="MI29" s="484"/>
      <c r="MJ29" s="484"/>
      <c r="MK29" s="484"/>
      <c r="ML29" s="484"/>
      <c r="MM29" s="484"/>
      <c r="MN29" s="484"/>
      <c r="MO29" s="484"/>
      <c r="MP29" s="484"/>
      <c r="MQ29" s="484"/>
      <c r="MR29" s="484"/>
      <c r="MS29" s="484"/>
      <c r="MT29" s="484"/>
      <c r="MU29" s="484"/>
      <c r="MV29" s="484"/>
      <c r="MW29" s="484"/>
      <c r="MX29" s="484"/>
      <c r="MY29" s="484"/>
      <c r="MZ29" s="484"/>
      <c r="NA29" s="484"/>
      <c r="NB29" s="484"/>
      <c r="NC29" s="484"/>
      <c r="ND29" s="484"/>
      <c r="NE29" s="484"/>
      <c r="NF29" s="484"/>
      <c r="NG29" s="484"/>
      <c r="NH29" s="484"/>
      <c r="NI29" s="484"/>
      <c r="NJ29" s="484"/>
      <c r="NK29" s="484"/>
      <c r="NL29" s="484"/>
      <c r="NM29" s="484"/>
      <c r="NN29" s="484"/>
      <c r="NO29" s="484"/>
      <c r="NP29" s="484"/>
      <c r="NQ29" s="484"/>
      <c r="NR29" s="484"/>
      <c r="NS29" s="484"/>
      <c r="NT29" s="484"/>
      <c r="NU29" s="484"/>
      <c r="NV29" s="484"/>
      <c r="NW29" s="484"/>
      <c r="NX29" s="484"/>
      <c r="NY29" s="484"/>
      <c r="NZ29" s="484"/>
      <c r="OA29" s="484"/>
      <c r="OB29" s="484"/>
      <c r="OC29" s="484"/>
      <c r="OD29" s="484"/>
      <c r="OE29" s="484"/>
      <c r="OF29" s="484"/>
      <c r="OG29" s="484"/>
      <c r="OH29" s="484"/>
      <c r="OI29" s="484"/>
      <c r="OJ29" s="484"/>
      <c r="OK29" s="484"/>
      <c r="OL29" s="484"/>
      <c r="OM29" s="484"/>
      <c r="ON29" s="484"/>
      <c r="OO29" s="484"/>
      <c r="OP29" s="484"/>
      <c r="OQ29" s="484"/>
      <c r="OR29" s="484"/>
      <c r="OS29" s="484"/>
      <c r="OT29" s="484"/>
      <c r="OU29" s="484"/>
      <c r="OV29" s="484"/>
      <c r="OW29" s="484"/>
      <c r="OX29" s="484"/>
      <c r="OY29" s="484"/>
      <c r="OZ29" s="484"/>
      <c r="PA29" s="484"/>
      <c r="PB29" s="484"/>
      <c r="PC29" s="484"/>
      <c r="PD29" s="484"/>
      <c r="PE29" s="484"/>
      <c r="PF29" s="484"/>
      <c r="PG29" s="484"/>
      <c r="PH29" s="484"/>
      <c r="PI29" s="484"/>
      <c r="PJ29" s="484"/>
      <c r="PK29" s="484"/>
      <c r="PL29" s="484"/>
    </row>
    <row r="30" spans="1:428" x14ac:dyDescent="0.25">
      <c r="A30" s="866">
        <v>13</v>
      </c>
      <c r="B30" s="876" t="s">
        <v>1390</v>
      </c>
      <c r="C30" s="869" t="s">
        <v>1375</v>
      </c>
      <c r="D30" s="871" t="s">
        <v>1385</v>
      </c>
      <c r="E30" s="205" t="s">
        <v>1376</v>
      </c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211"/>
      <c r="BN30" s="211"/>
      <c r="BO30" s="211"/>
      <c r="BP30" s="211"/>
      <c r="BQ30" s="211"/>
      <c r="BR30" s="211"/>
      <c r="BS30" s="211"/>
      <c r="BT30" s="211"/>
      <c r="BU30" s="211">
        <v>70</v>
      </c>
      <c r="BV30" s="211">
        <v>70</v>
      </c>
      <c r="BW30" s="211">
        <v>70</v>
      </c>
      <c r="BX30" s="211">
        <v>70</v>
      </c>
      <c r="BY30" s="211">
        <v>70</v>
      </c>
      <c r="BZ30" s="211">
        <v>70</v>
      </c>
      <c r="CA30" s="211">
        <v>70</v>
      </c>
      <c r="CB30" s="211">
        <v>70</v>
      </c>
      <c r="CC30" s="211">
        <v>70</v>
      </c>
      <c r="CD30" s="211">
        <v>70</v>
      </c>
      <c r="CE30" s="211">
        <v>70</v>
      </c>
      <c r="CF30" s="211">
        <v>70</v>
      </c>
      <c r="CG30" s="211">
        <v>70</v>
      </c>
      <c r="CH30" s="211">
        <v>70</v>
      </c>
      <c r="CI30" s="211">
        <v>70</v>
      </c>
      <c r="CJ30" s="211">
        <v>70</v>
      </c>
      <c r="CK30" s="211">
        <v>70</v>
      </c>
      <c r="CL30" s="211">
        <v>70</v>
      </c>
      <c r="CM30" s="211">
        <v>70</v>
      </c>
      <c r="CN30" s="211">
        <v>70</v>
      </c>
      <c r="CO30" s="211">
        <v>70</v>
      </c>
      <c r="CP30" s="211">
        <v>70</v>
      </c>
      <c r="CQ30" s="211">
        <v>70</v>
      </c>
      <c r="CR30" s="211">
        <v>70</v>
      </c>
      <c r="CS30" s="211">
        <v>70</v>
      </c>
      <c r="CT30" s="211">
        <v>70</v>
      </c>
      <c r="CU30" s="211">
        <v>70</v>
      </c>
      <c r="CV30" s="211">
        <v>70</v>
      </c>
      <c r="CW30" s="211">
        <v>70</v>
      </c>
      <c r="CX30" s="211">
        <v>70</v>
      </c>
      <c r="CY30" s="211">
        <v>70</v>
      </c>
      <c r="CZ30" s="211">
        <v>70</v>
      </c>
      <c r="DA30" s="211">
        <v>70</v>
      </c>
      <c r="DB30" s="211">
        <v>0</v>
      </c>
      <c r="DC30" s="211">
        <v>0</v>
      </c>
      <c r="DD30" s="211">
        <v>0</v>
      </c>
      <c r="DE30" s="211">
        <v>0</v>
      </c>
      <c r="DF30" s="211">
        <v>0</v>
      </c>
      <c r="DG30" s="211">
        <v>0</v>
      </c>
      <c r="DH30" s="211">
        <v>0</v>
      </c>
      <c r="DI30" s="211">
        <v>0</v>
      </c>
      <c r="DJ30" s="211">
        <v>0</v>
      </c>
      <c r="DK30" s="211">
        <v>0</v>
      </c>
      <c r="DL30" s="211">
        <v>0</v>
      </c>
      <c r="DM30" s="211">
        <v>0</v>
      </c>
      <c r="DN30" s="211">
        <v>0</v>
      </c>
      <c r="DO30" s="211">
        <v>0</v>
      </c>
      <c r="DP30" s="211">
        <v>0</v>
      </c>
      <c r="DQ30" s="211">
        <v>0</v>
      </c>
      <c r="DR30" s="211">
        <v>0</v>
      </c>
      <c r="DS30" s="211">
        <v>0</v>
      </c>
      <c r="DT30" s="211">
        <v>0</v>
      </c>
      <c r="DU30" s="211">
        <v>0</v>
      </c>
      <c r="DV30" s="211">
        <v>0</v>
      </c>
      <c r="DW30" s="211">
        <v>0</v>
      </c>
      <c r="DX30" s="211">
        <v>0</v>
      </c>
      <c r="DY30" s="211">
        <v>0</v>
      </c>
      <c r="DZ30" s="211">
        <v>0</v>
      </c>
      <c r="EA30" s="211">
        <v>0</v>
      </c>
      <c r="EB30" s="211">
        <v>0</v>
      </c>
      <c r="EC30" s="211">
        <v>0</v>
      </c>
      <c r="ED30" s="211">
        <v>0</v>
      </c>
      <c r="EE30" s="211">
        <v>0</v>
      </c>
      <c r="EF30" s="211">
        <v>0</v>
      </c>
      <c r="EG30" s="211">
        <v>0</v>
      </c>
      <c r="EH30" s="211">
        <v>0</v>
      </c>
      <c r="EI30" s="211">
        <v>0</v>
      </c>
      <c r="EJ30" s="211">
        <v>0</v>
      </c>
      <c r="EK30" s="211">
        <v>0</v>
      </c>
      <c r="EL30" s="211">
        <v>0</v>
      </c>
      <c r="EM30" s="211">
        <v>0</v>
      </c>
      <c r="EN30" s="211">
        <v>0</v>
      </c>
      <c r="EO30" s="211">
        <v>0</v>
      </c>
      <c r="EP30" s="211">
        <v>0</v>
      </c>
      <c r="EQ30" s="211">
        <v>0</v>
      </c>
      <c r="ER30" s="211">
        <v>0</v>
      </c>
      <c r="ES30" s="211">
        <v>0</v>
      </c>
      <c r="ET30" s="211">
        <v>0</v>
      </c>
      <c r="EU30" s="211">
        <v>0</v>
      </c>
      <c r="EV30" s="211">
        <v>0</v>
      </c>
      <c r="EW30" s="211">
        <v>0</v>
      </c>
      <c r="EX30" s="211">
        <v>0</v>
      </c>
      <c r="EY30" s="211">
        <v>0</v>
      </c>
      <c r="EZ30" s="211">
        <v>0</v>
      </c>
      <c r="FA30" s="211">
        <v>0</v>
      </c>
      <c r="FB30" s="211">
        <v>0</v>
      </c>
      <c r="FC30" s="211">
        <v>0</v>
      </c>
      <c r="FD30" s="211">
        <v>0</v>
      </c>
      <c r="FE30" s="211">
        <v>0</v>
      </c>
      <c r="FF30" s="211">
        <v>0</v>
      </c>
      <c r="FG30" s="211">
        <v>0</v>
      </c>
      <c r="FH30" s="211">
        <v>0</v>
      </c>
      <c r="FI30" s="211">
        <v>0</v>
      </c>
      <c r="FJ30" s="211">
        <v>0</v>
      </c>
      <c r="FK30" s="211">
        <v>0</v>
      </c>
      <c r="FL30" s="211">
        <v>0</v>
      </c>
      <c r="FM30" s="211">
        <v>0</v>
      </c>
      <c r="FN30" s="211">
        <v>0</v>
      </c>
      <c r="FO30" s="211">
        <v>0</v>
      </c>
      <c r="FP30" s="211">
        <v>0</v>
      </c>
      <c r="FQ30" s="211">
        <v>0</v>
      </c>
      <c r="FR30" s="211">
        <v>0</v>
      </c>
      <c r="FS30" s="211">
        <v>0</v>
      </c>
      <c r="FT30" s="211">
        <v>0</v>
      </c>
      <c r="FU30" s="211">
        <v>0</v>
      </c>
      <c r="FV30" s="211">
        <v>0</v>
      </c>
      <c r="FW30" s="211">
        <v>0</v>
      </c>
      <c r="FX30" s="211">
        <v>0</v>
      </c>
      <c r="FY30" s="211">
        <v>0</v>
      </c>
      <c r="FZ30" s="211">
        <v>0</v>
      </c>
      <c r="GA30" s="211">
        <v>0</v>
      </c>
      <c r="GB30" s="211">
        <v>0</v>
      </c>
      <c r="GC30" s="211">
        <v>0</v>
      </c>
      <c r="GD30" s="211">
        <v>0</v>
      </c>
      <c r="GE30" s="211">
        <v>0</v>
      </c>
      <c r="GF30" s="211">
        <v>0</v>
      </c>
      <c r="GG30" s="211">
        <v>0</v>
      </c>
      <c r="GH30" s="211">
        <v>0</v>
      </c>
      <c r="GI30" s="211">
        <v>0</v>
      </c>
      <c r="GJ30" s="211">
        <v>0</v>
      </c>
      <c r="GK30" s="211">
        <v>0</v>
      </c>
      <c r="GL30" s="211">
        <v>0</v>
      </c>
      <c r="GM30" s="211">
        <v>0</v>
      </c>
      <c r="GN30" s="211">
        <v>0</v>
      </c>
      <c r="GO30" s="211">
        <v>0</v>
      </c>
      <c r="GP30" s="211">
        <v>0</v>
      </c>
      <c r="GQ30" s="211">
        <v>0</v>
      </c>
      <c r="GR30" s="211">
        <v>0</v>
      </c>
      <c r="GS30" s="211">
        <v>0</v>
      </c>
      <c r="GT30" s="211">
        <v>0</v>
      </c>
      <c r="GU30" s="211">
        <v>0</v>
      </c>
      <c r="GV30" s="211">
        <v>0</v>
      </c>
      <c r="GW30" s="211">
        <v>0</v>
      </c>
      <c r="GX30" s="211">
        <v>0</v>
      </c>
      <c r="GY30" s="211">
        <v>0</v>
      </c>
      <c r="GZ30" s="211">
        <v>0</v>
      </c>
      <c r="HA30" s="211">
        <v>0</v>
      </c>
      <c r="HB30" s="211">
        <v>0</v>
      </c>
      <c r="HC30" s="211">
        <v>0</v>
      </c>
      <c r="HD30" s="211">
        <v>0</v>
      </c>
      <c r="HE30" s="211">
        <v>0</v>
      </c>
      <c r="HF30" s="211">
        <v>0</v>
      </c>
      <c r="HG30" s="211">
        <v>0</v>
      </c>
      <c r="HH30" s="211">
        <v>0</v>
      </c>
      <c r="HI30" s="211">
        <v>0</v>
      </c>
      <c r="HJ30" s="211">
        <v>0</v>
      </c>
      <c r="HK30" s="211">
        <v>0</v>
      </c>
      <c r="HL30" s="211">
        <v>0</v>
      </c>
      <c r="HM30" s="211">
        <v>0</v>
      </c>
      <c r="HN30" s="211">
        <v>0</v>
      </c>
      <c r="HO30" s="211">
        <v>0</v>
      </c>
      <c r="HP30" s="211">
        <v>0</v>
      </c>
      <c r="HQ30" s="211">
        <v>0</v>
      </c>
      <c r="HR30" s="211">
        <v>0</v>
      </c>
      <c r="HS30" s="211">
        <v>0</v>
      </c>
      <c r="HT30" s="211">
        <v>0</v>
      </c>
      <c r="HU30" s="211">
        <v>0</v>
      </c>
      <c r="HV30" s="211">
        <v>0</v>
      </c>
      <c r="HW30" s="211">
        <v>0</v>
      </c>
      <c r="HX30" s="211">
        <v>0</v>
      </c>
      <c r="HY30" s="211">
        <v>0</v>
      </c>
      <c r="HZ30" s="211">
        <v>0</v>
      </c>
      <c r="IA30" s="211">
        <v>0</v>
      </c>
      <c r="IB30" s="211">
        <v>0</v>
      </c>
      <c r="IC30" s="211">
        <v>0</v>
      </c>
      <c r="ID30" s="211">
        <v>0</v>
      </c>
      <c r="IE30" s="211">
        <v>0</v>
      </c>
      <c r="IF30" s="211">
        <v>0</v>
      </c>
      <c r="IG30" s="211">
        <v>0</v>
      </c>
      <c r="IH30" s="211">
        <v>0</v>
      </c>
      <c r="II30" s="211">
        <v>0</v>
      </c>
      <c r="IJ30" s="211">
        <v>0</v>
      </c>
      <c r="IK30" s="211">
        <v>0</v>
      </c>
      <c r="IL30" s="211">
        <v>0</v>
      </c>
      <c r="IM30" s="211">
        <v>0</v>
      </c>
      <c r="IN30" s="211">
        <v>0</v>
      </c>
      <c r="IO30" s="211">
        <v>0</v>
      </c>
      <c r="IP30" s="211">
        <v>0</v>
      </c>
      <c r="IQ30" s="211">
        <v>0</v>
      </c>
      <c r="IR30" s="211">
        <v>0</v>
      </c>
      <c r="IS30" s="211">
        <v>0</v>
      </c>
      <c r="IT30" s="211">
        <v>0</v>
      </c>
      <c r="IU30" s="211">
        <v>0</v>
      </c>
      <c r="IV30" s="211">
        <v>0</v>
      </c>
      <c r="IW30" s="211">
        <v>0</v>
      </c>
      <c r="IX30" s="211">
        <v>0</v>
      </c>
      <c r="IY30" s="211">
        <v>0</v>
      </c>
      <c r="IZ30" s="211">
        <v>0</v>
      </c>
      <c r="JA30" s="211">
        <v>0</v>
      </c>
      <c r="JB30" s="211">
        <v>0</v>
      </c>
      <c r="JC30" s="211">
        <v>0</v>
      </c>
      <c r="JD30" s="211">
        <v>0</v>
      </c>
      <c r="JE30" s="211">
        <v>0</v>
      </c>
      <c r="JF30" s="211">
        <v>0</v>
      </c>
      <c r="JG30" s="211">
        <v>0</v>
      </c>
      <c r="JH30" s="211">
        <v>0</v>
      </c>
      <c r="JI30" s="211">
        <v>0</v>
      </c>
      <c r="JJ30" s="211">
        <v>0</v>
      </c>
      <c r="JK30" s="211">
        <v>0</v>
      </c>
      <c r="JL30" s="211">
        <v>0</v>
      </c>
      <c r="JM30" s="211">
        <v>0</v>
      </c>
      <c r="JN30" s="211">
        <v>0</v>
      </c>
      <c r="JO30" s="483">
        <v>0</v>
      </c>
      <c r="JP30" s="483">
        <v>0</v>
      </c>
      <c r="JQ30" s="483">
        <v>0</v>
      </c>
      <c r="JR30" s="483">
        <v>0</v>
      </c>
      <c r="JS30" s="483">
        <v>0</v>
      </c>
      <c r="JT30" s="483">
        <v>0</v>
      </c>
      <c r="JU30" s="483">
        <v>0</v>
      </c>
      <c r="JV30" s="483">
        <v>0</v>
      </c>
      <c r="JW30" s="483">
        <v>0</v>
      </c>
      <c r="JX30" s="483">
        <v>0</v>
      </c>
      <c r="JY30" s="483">
        <v>0</v>
      </c>
      <c r="JZ30" s="483">
        <v>0</v>
      </c>
      <c r="KA30" s="483">
        <v>0</v>
      </c>
      <c r="KB30" s="483">
        <v>0</v>
      </c>
      <c r="KC30" s="483">
        <v>0</v>
      </c>
      <c r="KD30" s="483">
        <v>0</v>
      </c>
      <c r="KE30" s="483">
        <v>0</v>
      </c>
      <c r="KF30" s="483">
        <v>0</v>
      </c>
      <c r="KG30" s="483">
        <v>0</v>
      </c>
      <c r="KH30" s="483">
        <v>0</v>
      </c>
      <c r="KI30" s="483">
        <v>0</v>
      </c>
      <c r="KJ30" s="483">
        <v>0</v>
      </c>
      <c r="KK30" s="483">
        <v>0</v>
      </c>
      <c r="KL30" s="483">
        <v>0</v>
      </c>
      <c r="KM30" s="483">
        <v>0</v>
      </c>
      <c r="KN30" s="483">
        <v>0</v>
      </c>
      <c r="KO30" s="483">
        <v>0</v>
      </c>
      <c r="KP30" s="483">
        <v>0</v>
      </c>
      <c r="KQ30" s="483">
        <v>0</v>
      </c>
      <c r="KR30" s="483">
        <v>0</v>
      </c>
      <c r="KS30" s="483">
        <v>0</v>
      </c>
      <c r="KT30" s="483">
        <v>0</v>
      </c>
      <c r="KU30" s="483">
        <v>0</v>
      </c>
      <c r="KV30" s="483">
        <v>0</v>
      </c>
      <c r="KW30" s="483">
        <v>0</v>
      </c>
      <c r="KX30" s="483">
        <v>0</v>
      </c>
      <c r="KY30" s="483">
        <v>0</v>
      </c>
      <c r="KZ30" s="483">
        <v>0</v>
      </c>
      <c r="LA30" s="483">
        <v>0</v>
      </c>
      <c r="LB30" s="483">
        <v>0</v>
      </c>
      <c r="LC30" s="483">
        <v>0</v>
      </c>
      <c r="LD30" s="483">
        <v>0</v>
      </c>
      <c r="LE30" s="483">
        <v>0</v>
      </c>
      <c r="LF30" s="483">
        <v>0</v>
      </c>
      <c r="LG30" s="483">
        <v>0</v>
      </c>
      <c r="LH30" s="483">
        <v>0</v>
      </c>
      <c r="LI30" s="483">
        <v>0</v>
      </c>
      <c r="LJ30" s="483">
        <v>0</v>
      </c>
      <c r="LK30" s="483">
        <v>0</v>
      </c>
      <c r="LL30" s="483">
        <v>0</v>
      </c>
      <c r="LM30" s="483">
        <v>0</v>
      </c>
      <c r="LN30" s="483">
        <v>0</v>
      </c>
      <c r="LO30" s="483">
        <v>0</v>
      </c>
      <c r="LP30" s="483">
        <v>0</v>
      </c>
      <c r="LQ30" s="483">
        <v>0</v>
      </c>
      <c r="LR30" s="483">
        <v>0</v>
      </c>
      <c r="LS30" s="483">
        <v>0</v>
      </c>
      <c r="LT30" s="483">
        <v>0</v>
      </c>
      <c r="LU30" s="483">
        <v>0</v>
      </c>
      <c r="LV30" s="483">
        <v>0</v>
      </c>
      <c r="LW30" s="483">
        <v>0</v>
      </c>
      <c r="LX30" s="483">
        <v>0</v>
      </c>
      <c r="LY30" s="483">
        <v>0</v>
      </c>
      <c r="LZ30" s="483">
        <v>0</v>
      </c>
      <c r="MA30" s="483">
        <v>0</v>
      </c>
      <c r="MB30" s="483">
        <v>0</v>
      </c>
      <c r="MC30" s="483">
        <v>0</v>
      </c>
      <c r="MD30" s="483">
        <v>0</v>
      </c>
      <c r="ME30" s="483">
        <v>0</v>
      </c>
      <c r="MF30" s="483">
        <v>0</v>
      </c>
      <c r="MG30" s="483">
        <v>0</v>
      </c>
      <c r="MH30" s="483">
        <v>0</v>
      </c>
      <c r="MI30" s="483">
        <v>0</v>
      </c>
      <c r="MJ30" s="483">
        <v>0</v>
      </c>
      <c r="MK30" s="483">
        <v>0</v>
      </c>
      <c r="ML30" s="483">
        <v>0</v>
      </c>
      <c r="MM30" s="483">
        <v>0</v>
      </c>
      <c r="MN30" s="483">
        <v>0</v>
      </c>
      <c r="MO30" s="483">
        <v>0</v>
      </c>
      <c r="MP30" s="483">
        <v>0</v>
      </c>
      <c r="MQ30" s="483">
        <v>0</v>
      </c>
      <c r="MR30" s="483">
        <v>0</v>
      </c>
      <c r="MS30" s="483">
        <v>0</v>
      </c>
      <c r="MT30" s="483">
        <v>0</v>
      </c>
      <c r="MU30" s="483">
        <v>0</v>
      </c>
      <c r="MV30" s="483">
        <v>0</v>
      </c>
      <c r="MW30" s="483">
        <v>0</v>
      </c>
      <c r="MX30" s="483">
        <v>0</v>
      </c>
      <c r="MY30" s="483">
        <v>0</v>
      </c>
      <c r="MZ30" s="483">
        <v>0</v>
      </c>
      <c r="NA30" s="483">
        <v>0</v>
      </c>
      <c r="NB30" s="483">
        <v>0</v>
      </c>
      <c r="NC30" s="483">
        <v>0</v>
      </c>
      <c r="ND30" s="483">
        <v>0</v>
      </c>
      <c r="NE30" s="483">
        <v>0</v>
      </c>
      <c r="NF30" s="483">
        <v>0</v>
      </c>
      <c r="NG30" s="483">
        <v>0</v>
      </c>
      <c r="NH30" s="483">
        <v>0</v>
      </c>
      <c r="NI30" s="483">
        <v>0</v>
      </c>
      <c r="NJ30" s="483">
        <v>0</v>
      </c>
      <c r="NK30" s="483">
        <v>0</v>
      </c>
      <c r="NL30" s="483">
        <v>0</v>
      </c>
      <c r="NM30" s="483">
        <v>0</v>
      </c>
      <c r="NN30" s="483">
        <v>0</v>
      </c>
      <c r="NO30" s="483">
        <v>0</v>
      </c>
      <c r="NP30" s="483">
        <v>0</v>
      </c>
      <c r="NQ30" s="483">
        <v>0</v>
      </c>
      <c r="NR30" s="483">
        <v>0</v>
      </c>
      <c r="NS30" s="483">
        <v>0</v>
      </c>
      <c r="NT30" s="483">
        <v>0</v>
      </c>
      <c r="NU30" s="483">
        <v>0</v>
      </c>
      <c r="NV30" s="483">
        <v>0</v>
      </c>
      <c r="NW30" s="483">
        <v>0</v>
      </c>
      <c r="NX30" s="483">
        <v>0</v>
      </c>
      <c r="NY30" s="483">
        <v>0</v>
      </c>
      <c r="NZ30" s="483">
        <v>0</v>
      </c>
      <c r="OA30" s="483">
        <v>0</v>
      </c>
      <c r="OB30" s="483">
        <v>0</v>
      </c>
      <c r="OC30" s="483">
        <v>0</v>
      </c>
      <c r="OD30" s="483">
        <v>0</v>
      </c>
      <c r="OE30" s="483">
        <v>0</v>
      </c>
      <c r="OF30" s="483">
        <v>0</v>
      </c>
      <c r="OG30" s="483">
        <v>0</v>
      </c>
      <c r="OH30" s="483">
        <v>0</v>
      </c>
      <c r="OI30" s="483">
        <v>0</v>
      </c>
      <c r="OJ30" s="483">
        <v>0</v>
      </c>
      <c r="OK30" s="483">
        <v>0</v>
      </c>
      <c r="OL30" s="483">
        <v>0</v>
      </c>
      <c r="OM30" s="483">
        <v>0</v>
      </c>
      <c r="ON30" s="483">
        <v>0</v>
      </c>
      <c r="OO30" s="483">
        <v>0</v>
      </c>
      <c r="OP30" s="483">
        <v>0</v>
      </c>
      <c r="OQ30" s="483">
        <v>0</v>
      </c>
      <c r="OR30" s="483">
        <v>0</v>
      </c>
      <c r="OS30" s="483">
        <v>0</v>
      </c>
      <c r="OT30" s="483">
        <v>0</v>
      </c>
      <c r="OU30" s="483">
        <v>0</v>
      </c>
      <c r="OV30" s="483">
        <v>0</v>
      </c>
      <c r="OW30" s="483">
        <v>0</v>
      </c>
      <c r="OX30" s="483">
        <v>0</v>
      </c>
      <c r="OY30" s="483">
        <v>0</v>
      </c>
      <c r="OZ30" s="483">
        <v>0</v>
      </c>
      <c r="PA30" s="483">
        <v>0</v>
      </c>
      <c r="PB30" s="483">
        <v>0</v>
      </c>
      <c r="PC30" s="483">
        <v>0</v>
      </c>
      <c r="PD30" s="483">
        <v>0</v>
      </c>
      <c r="PE30" s="483">
        <v>0</v>
      </c>
      <c r="PF30" s="483">
        <v>0</v>
      </c>
      <c r="PG30" s="483">
        <v>0</v>
      </c>
      <c r="PH30" s="483">
        <v>0</v>
      </c>
      <c r="PI30" s="483">
        <v>0</v>
      </c>
      <c r="PJ30" s="483">
        <v>0</v>
      </c>
      <c r="PK30" s="483">
        <v>0</v>
      </c>
      <c r="PL30" s="483">
        <v>0</v>
      </c>
    </row>
    <row r="31" spans="1:428" x14ac:dyDescent="0.25">
      <c r="A31" s="866"/>
      <c r="B31" s="876"/>
      <c r="C31" s="869"/>
      <c r="D31" s="871"/>
      <c r="E31" s="206" t="s">
        <v>1377</v>
      </c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  <c r="BK31" s="212"/>
      <c r="BL31" s="212"/>
      <c r="BM31" s="212"/>
      <c r="BN31" s="212"/>
      <c r="BO31" s="212"/>
      <c r="BP31" s="212"/>
      <c r="BQ31" s="212"/>
      <c r="BR31" s="212"/>
      <c r="BS31" s="212"/>
      <c r="BT31" s="212"/>
      <c r="BU31" s="212">
        <v>41</v>
      </c>
      <c r="BV31" s="212">
        <v>41</v>
      </c>
      <c r="BW31" s="212">
        <v>41</v>
      </c>
      <c r="BX31" s="212">
        <v>41</v>
      </c>
      <c r="BY31" s="212">
        <v>41</v>
      </c>
      <c r="BZ31" s="212">
        <v>0</v>
      </c>
      <c r="CA31" s="212">
        <v>41</v>
      </c>
      <c r="CB31" s="212">
        <v>41</v>
      </c>
      <c r="CC31" s="212">
        <v>41</v>
      </c>
      <c r="CD31" s="212">
        <v>41</v>
      </c>
      <c r="CE31" s="212">
        <v>41</v>
      </c>
      <c r="CF31" s="212">
        <v>41</v>
      </c>
      <c r="CG31" s="212">
        <v>41</v>
      </c>
      <c r="CH31" s="212">
        <v>41</v>
      </c>
      <c r="CI31" s="212">
        <v>30</v>
      </c>
      <c r="CJ31" s="212">
        <v>30</v>
      </c>
      <c r="CK31" s="212">
        <v>30</v>
      </c>
      <c r="CL31" s="212">
        <v>30</v>
      </c>
      <c r="CM31" s="212">
        <v>30</v>
      </c>
      <c r="CN31" s="212">
        <v>30</v>
      </c>
      <c r="CO31" s="212">
        <v>30</v>
      </c>
      <c r="CP31" s="212">
        <v>0</v>
      </c>
      <c r="CQ31" s="212">
        <v>0</v>
      </c>
      <c r="CR31" s="212">
        <v>0</v>
      </c>
      <c r="CS31" s="212">
        <v>0</v>
      </c>
      <c r="CT31" s="212">
        <v>0</v>
      </c>
      <c r="CU31" s="212">
        <v>0</v>
      </c>
      <c r="CV31" s="212">
        <v>0</v>
      </c>
      <c r="CW31" s="212">
        <v>0</v>
      </c>
      <c r="CX31" s="212">
        <v>0</v>
      </c>
      <c r="CY31" s="212">
        <v>0</v>
      </c>
      <c r="CZ31" s="212">
        <v>0</v>
      </c>
      <c r="DA31" s="212">
        <v>0</v>
      </c>
      <c r="DB31" s="212">
        <v>0</v>
      </c>
      <c r="DC31" s="212">
        <v>0</v>
      </c>
      <c r="DD31" s="212">
        <v>0</v>
      </c>
      <c r="DE31" s="212">
        <v>0</v>
      </c>
      <c r="DF31" s="212">
        <v>0</v>
      </c>
      <c r="DG31" s="212">
        <v>0</v>
      </c>
      <c r="DH31" s="212">
        <v>0</v>
      </c>
      <c r="DI31" s="212">
        <v>0</v>
      </c>
      <c r="DJ31" s="212">
        <v>0</v>
      </c>
      <c r="DK31" s="212">
        <v>0</v>
      </c>
      <c r="DL31" s="212">
        <v>0</v>
      </c>
      <c r="DM31" s="212">
        <v>0</v>
      </c>
      <c r="DN31" s="212">
        <v>0</v>
      </c>
      <c r="DO31" s="212">
        <v>0</v>
      </c>
      <c r="DP31" s="212">
        <v>0</v>
      </c>
      <c r="DQ31" s="212">
        <v>0</v>
      </c>
      <c r="DR31" s="212">
        <v>0</v>
      </c>
      <c r="DS31" s="212">
        <v>0</v>
      </c>
      <c r="DT31" s="212">
        <v>0</v>
      </c>
      <c r="DU31" s="212">
        <v>0</v>
      </c>
      <c r="DV31" s="212">
        <v>4</v>
      </c>
      <c r="DW31" s="212">
        <v>4</v>
      </c>
      <c r="DX31" s="212">
        <v>0</v>
      </c>
      <c r="DY31" s="212">
        <v>0</v>
      </c>
      <c r="DZ31" s="212">
        <v>0</v>
      </c>
      <c r="EA31" s="212">
        <v>0</v>
      </c>
      <c r="EB31" s="212">
        <v>0</v>
      </c>
      <c r="EC31" s="212">
        <v>0</v>
      </c>
      <c r="ED31" s="212">
        <v>0</v>
      </c>
      <c r="EE31" s="212">
        <v>0</v>
      </c>
      <c r="EF31" s="212">
        <v>0</v>
      </c>
      <c r="EG31" s="212">
        <v>0</v>
      </c>
      <c r="EH31" s="212">
        <v>0</v>
      </c>
      <c r="EI31" s="212">
        <v>0</v>
      </c>
      <c r="EJ31" s="212">
        <v>0</v>
      </c>
      <c r="EK31" s="212">
        <v>0</v>
      </c>
      <c r="EL31" s="212">
        <v>0</v>
      </c>
      <c r="EM31" s="212">
        <v>0</v>
      </c>
      <c r="EN31" s="212">
        <v>0</v>
      </c>
      <c r="EO31" s="212">
        <v>0</v>
      </c>
      <c r="EP31" s="212">
        <v>0</v>
      </c>
      <c r="EQ31" s="212">
        <v>0</v>
      </c>
      <c r="ER31" s="212">
        <v>0</v>
      </c>
      <c r="ES31" s="212">
        <v>0</v>
      </c>
      <c r="ET31" s="212">
        <v>2</v>
      </c>
      <c r="EU31" s="212">
        <v>2</v>
      </c>
      <c r="EV31" s="212">
        <v>0</v>
      </c>
      <c r="EW31" s="212">
        <v>0</v>
      </c>
      <c r="EX31" s="212">
        <v>0</v>
      </c>
      <c r="EY31" s="212">
        <v>0</v>
      </c>
      <c r="EZ31" s="212">
        <v>0</v>
      </c>
      <c r="FA31" s="212">
        <v>0</v>
      </c>
      <c r="FB31" s="212">
        <v>0</v>
      </c>
      <c r="FC31" s="212">
        <v>0</v>
      </c>
      <c r="FD31" s="212">
        <v>0</v>
      </c>
      <c r="FE31" s="212">
        <v>0</v>
      </c>
      <c r="FF31" s="212">
        <v>0</v>
      </c>
      <c r="FG31" s="212">
        <v>0</v>
      </c>
      <c r="FH31" s="212">
        <v>0</v>
      </c>
      <c r="FI31" s="212">
        <v>0</v>
      </c>
      <c r="FJ31" s="212">
        <v>0</v>
      </c>
      <c r="FK31" s="212">
        <v>0</v>
      </c>
      <c r="FL31" s="212">
        <v>0</v>
      </c>
      <c r="FM31" s="212">
        <v>0</v>
      </c>
      <c r="FN31" s="212">
        <v>0</v>
      </c>
      <c r="FO31" s="212">
        <v>0</v>
      </c>
      <c r="FP31" s="212">
        <v>0</v>
      </c>
      <c r="FQ31" s="212">
        <v>0</v>
      </c>
      <c r="FR31" s="212">
        <v>0</v>
      </c>
      <c r="FS31" s="212">
        <v>0</v>
      </c>
      <c r="FT31" s="212">
        <v>0</v>
      </c>
      <c r="FU31" s="212">
        <v>0</v>
      </c>
      <c r="FV31" s="212">
        <v>0</v>
      </c>
      <c r="FW31" s="212">
        <v>0</v>
      </c>
      <c r="FX31" s="212">
        <v>0</v>
      </c>
      <c r="FY31" s="212">
        <v>0</v>
      </c>
      <c r="FZ31" s="212">
        <v>0</v>
      </c>
      <c r="GA31" s="212">
        <v>0</v>
      </c>
      <c r="GB31" s="212">
        <v>0</v>
      </c>
      <c r="GC31" s="212">
        <v>0</v>
      </c>
      <c r="GD31" s="212">
        <v>0</v>
      </c>
      <c r="GE31" s="212">
        <v>0</v>
      </c>
      <c r="GF31" s="212">
        <v>0</v>
      </c>
      <c r="GG31" s="212">
        <v>0</v>
      </c>
      <c r="GH31" s="212">
        <v>0</v>
      </c>
      <c r="GI31" s="212">
        <v>0</v>
      </c>
      <c r="GJ31" s="212">
        <v>0</v>
      </c>
      <c r="GK31" s="212">
        <v>0</v>
      </c>
      <c r="GL31" s="212">
        <v>0</v>
      </c>
      <c r="GM31" s="212">
        <v>0</v>
      </c>
      <c r="GN31" s="212">
        <v>0</v>
      </c>
      <c r="GO31" s="212">
        <v>0</v>
      </c>
      <c r="GP31" s="212">
        <v>0</v>
      </c>
      <c r="GQ31" s="212">
        <v>0</v>
      </c>
      <c r="GR31" s="212">
        <v>0</v>
      </c>
      <c r="GS31" s="212">
        <v>0</v>
      </c>
      <c r="GT31" s="212">
        <v>0</v>
      </c>
      <c r="GU31" s="212">
        <v>0</v>
      </c>
      <c r="GV31" s="212">
        <v>0</v>
      </c>
      <c r="GW31" s="212">
        <v>0</v>
      </c>
      <c r="GX31" s="212">
        <v>0</v>
      </c>
      <c r="GY31" s="212">
        <v>0</v>
      </c>
      <c r="GZ31" s="212">
        <v>0</v>
      </c>
      <c r="HA31" s="212">
        <v>0</v>
      </c>
      <c r="HB31" s="212">
        <v>0</v>
      </c>
      <c r="HC31" s="212">
        <v>0</v>
      </c>
      <c r="HD31" s="212">
        <v>0</v>
      </c>
      <c r="HE31" s="212">
        <v>0</v>
      </c>
      <c r="HF31" s="212">
        <v>0</v>
      </c>
      <c r="HG31" s="212">
        <v>0</v>
      </c>
      <c r="HH31" s="212">
        <v>0</v>
      </c>
      <c r="HI31" s="212">
        <v>0</v>
      </c>
      <c r="HJ31" s="212">
        <v>0</v>
      </c>
      <c r="HK31" s="212">
        <v>0</v>
      </c>
      <c r="HL31" s="212">
        <v>0</v>
      </c>
      <c r="HM31" s="212">
        <v>0</v>
      </c>
      <c r="HN31" s="212">
        <v>0</v>
      </c>
      <c r="HO31" s="212">
        <v>0</v>
      </c>
      <c r="HP31" s="212">
        <v>0</v>
      </c>
      <c r="HQ31" s="212">
        <v>0</v>
      </c>
      <c r="HR31" s="212">
        <v>0</v>
      </c>
      <c r="HS31" s="212">
        <v>0</v>
      </c>
      <c r="HT31" s="212">
        <v>0</v>
      </c>
      <c r="HU31" s="212">
        <v>0</v>
      </c>
      <c r="HV31" s="212">
        <v>0</v>
      </c>
      <c r="HW31" s="212">
        <v>0</v>
      </c>
      <c r="HX31" s="212">
        <v>0</v>
      </c>
      <c r="HY31" s="212">
        <v>0</v>
      </c>
      <c r="HZ31" s="212">
        <v>0</v>
      </c>
      <c r="IA31" s="212">
        <v>0</v>
      </c>
      <c r="IB31" s="212">
        <v>0</v>
      </c>
      <c r="IC31" s="212">
        <v>0</v>
      </c>
      <c r="ID31" s="212">
        <v>0</v>
      </c>
      <c r="IE31" s="212">
        <v>0</v>
      </c>
      <c r="IF31" s="212">
        <v>0</v>
      </c>
      <c r="IG31" s="212">
        <v>0</v>
      </c>
      <c r="IH31" s="212">
        <v>0</v>
      </c>
      <c r="II31" s="212">
        <v>0</v>
      </c>
      <c r="IJ31" s="212">
        <v>0</v>
      </c>
      <c r="IK31" s="212">
        <v>0</v>
      </c>
      <c r="IL31" s="212">
        <v>0</v>
      </c>
      <c r="IM31" s="212">
        <v>0</v>
      </c>
      <c r="IN31" s="212">
        <v>0</v>
      </c>
      <c r="IO31" s="212">
        <v>0</v>
      </c>
      <c r="IP31" s="212">
        <v>0</v>
      </c>
      <c r="IQ31" s="212">
        <v>0</v>
      </c>
      <c r="IR31" s="212">
        <v>0</v>
      </c>
      <c r="IS31" s="212">
        <v>0</v>
      </c>
      <c r="IT31" s="212">
        <v>0</v>
      </c>
      <c r="IU31" s="212">
        <v>0</v>
      </c>
      <c r="IV31" s="212">
        <v>0</v>
      </c>
      <c r="IW31" s="212">
        <v>0</v>
      </c>
      <c r="IX31" s="212">
        <v>0</v>
      </c>
      <c r="IY31" s="212">
        <v>0</v>
      </c>
      <c r="IZ31" s="212">
        <v>0</v>
      </c>
      <c r="JA31" s="212">
        <v>0</v>
      </c>
      <c r="JB31" s="212">
        <v>0</v>
      </c>
      <c r="JC31" s="212">
        <v>0</v>
      </c>
      <c r="JD31" s="212">
        <v>0</v>
      </c>
      <c r="JE31" s="212">
        <v>0</v>
      </c>
      <c r="JF31" s="212">
        <v>0</v>
      </c>
      <c r="JG31" s="212">
        <v>0</v>
      </c>
      <c r="JH31" s="212">
        <v>0</v>
      </c>
      <c r="JI31" s="212">
        <v>0</v>
      </c>
      <c r="JJ31" s="212">
        <v>0</v>
      </c>
      <c r="JK31" s="212">
        <v>0</v>
      </c>
      <c r="JL31" s="212">
        <v>0</v>
      </c>
      <c r="JM31" s="212">
        <v>0</v>
      </c>
      <c r="JN31" s="212">
        <v>0</v>
      </c>
      <c r="JO31" s="484">
        <v>0</v>
      </c>
      <c r="JP31" s="484">
        <v>0</v>
      </c>
      <c r="JQ31" s="484">
        <v>0</v>
      </c>
      <c r="JR31" s="484">
        <v>0</v>
      </c>
      <c r="JS31" s="484">
        <v>0</v>
      </c>
      <c r="JT31" s="484">
        <v>0</v>
      </c>
      <c r="JU31" s="484">
        <v>0</v>
      </c>
      <c r="JV31" s="484">
        <v>0</v>
      </c>
      <c r="JW31" s="484">
        <v>0</v>
      </c>
      <c r="JX31" s="484">
        <v>0</v>
      </c>
      <c r="JY31" s="484">
        <v>0</v>
      </c>
      <c r="JZ31" s="484">
        <v>0</v>
      </c>
      <c r="KA31" s="484">
        <v>0</v>
      </c>
      <c r="KB31" s="484">
        <v>0</v>
      </c>
      <c r="KC31" s="484">
        <v>0</v>
      </c>
      <c r="KD31" s="484">
        <v>0</v>
      </c>
      <c r="KE31" s="484">
        <v>0</v>
      </c>
      <c r="KF31" s="484">
        <v>0</v>
      </c>
      <c r="KG31" s="484">
        <v>0</v>
      </c>
      <c r="KH31" s="484">
        <v>0</v>
      </c>
      <c r="KI31" s="484">
        <v>0</v>
      </c>
      <c r="KJ31" s="484">
        <v>0</v>
      </c>
      <c r="KK31" s="484">
        <v>0</v>
      </c>
      <c r="KL31" s="484">
        <v>0</v>
      </c>
      <c r="KM31" s="484">
        <v>0</v>
      </c>
      <c r="KN31" s="484">
        <v>0</v>
      </c>
      <c r="KO31" s="484">
        <v>0</v>
      </c>
      <c r="KP31" s="484">
        <v>0</v>
      </c>
      <c r="KQ31" s="484">
        <v>0</v>
      </c>
      <c r="KR31" s="484">
        <v>0</v>
      </c>
      <c r="KS31" s="484">
        <v>0</v>
      </c>
      <c r="KT31" s="484">
        <v>0</v>
      </c>
      <c r="KU31" s="484">
        <v>0</v>
      </c>
      <c r="KV31" s="484">
        <v>0</v>
      </c>
      <c r="KW31" s="484">
        <v>0</v>
      </c>
      <c r="KX31" s="484"/>
      <c r="KY31" s="484"/>
      <c r="KZ31" s="484"/>
      <c r="LA31" s="484"/>
      <c r="LB31" s="484"/>
      <c r="LC31" s="484"/>
      <c r="LD31" s="484"/>
      <c r="LE31" s="484"/>
      <c r="LF31" s="484"/>
      <c r="LG31" s="484"/>
      <c r="LH31" s="484"/>
      <c r="LI31" s="484"/>
      <c r="LJ31" s="484"/>
      <c r="LK31" s="484"/>
      <c r="LL31" s="484"/>
      <c r="LM31" s="484"/>
      <c r="LN31" s="484"/>
      <c r="LO31" s="484"/>
      <c r="LP31" s="484"/>
      <c r="LQ31" s="484"/>
      <c r="LR31" s="484"/>
      <c r="LS31" s="484"/>
      <c r="LT31" s="484"/>
      <c r="LU31" s="484"/>
      <c r="LV31" s="484"/>
      <c r="LW31" s="484"/>
      <c r="LX31" s="484"/>
      <c r="LY31" s="484"/>
      <c r="LZ31" s="484"/>
      <c r="MA31" s="484"/>
      <c r="MB31" s="484"/>
      <c r="MC31" s="484"/>
      <c r="MD31" s="484"/>
      <c r="ME31" s="484"/>
      <c r="MF31" s="484"/>
      <c r="MG31" s="484"/>
      <c r="MH31" s="484"/>
      <c r="MI31" s="484"/>
      <c r="MJ31" s="484"/>
      <c r="MK31" s="484"/>
      <c r="ML31" s="484"/>
      <c r="MM31" s="484"/>
      <c r="MN31" s="484"/>
      <c r="MO31" s="484"/>
      <c r="MP31" s="484"/>
      <c r="MQ31" s="484"/>
      <c r="MR31" s="484"/>
      <c r="MS31" s="484"/>
      <c r="MT31" s="484"/>
      <c r="MU31" s="484"/>
      <c r="MV31" s="484"/>
      <c r="MW31" s="484"/>
      <c r="MX31" s="484"/>
      <c r="MY31" s="484"/>
      <c r="MZ31" s="484"/>
      <c r="NA31" s="484"/>
      <c r="NB31" s="484"/>
      <c r="NC31" s="484"/>
      <c r="ND31" s="484"/>
      <c r="NE31" s="484"/>
      <c r="NF31" s="484"/>
      <c r="NG31" s="484"/>
      <c r="NH31" s="484"/>
      <c r="NI31" s="484"/>
      <c r="NJ31" s="484"/>
      <c r="NK31" s="484"/>
      <c r="NL31" s="484"/>
      <c r="NM31" s="484"/>
      <c r="NN31" s="484"/>
      <c r="NO31" s="484"/>
      <c r="NP31" s="484"/>
      <c r="NQ31" s="484"/>
      <c r="NR31" s="484"/>
      <c r="NS31" s="484"/>
      <c r="NT31" s="484"/>
      <c r="NU31" s="484"/>
      <c r="NV31" s="484"/>
      <c r="NW31" s="484"/>
      <c r="NX31" s="484"/>
      <c r="NY31" s="484"/>
      <c r="NZ31" s="484"/>
      <c r="OA31" s="484"/>
      <c r="OB31" s="484"/>
      <c r="OC31" s="484"/>
      <c r="OD31" s="484"/>
      <c r="OE31" s="484"/>
      <c r="OF31" s="484"/>
      <c r="OG31" s="484"/>
      <c r="OH31" s="484"/>
      <c r="OI31" s="484"/>
      <c r="OJ31" s="484"/>
      <c r="OK31" s="484"/>
      <c r="OL31" s="484"/>
      <c r="OM31" s="484"/>
      <c r="ON31" s="484"/>
      <c r="OO31" s="484"/>
      <c r="OP31" s="484"/>
      <c r="OQ31" s="484"/>
      <c r="OR31" s="484"/>
      <c r="OS31" s="484"/>
      <c r="OT31" s="484"/>
      <c r="OU31" s="484"/>
      <c r="OV31" s="484"/>
      <c r="OW31" s="484"/>
      <c r="OX31" s="484"/>
      <c r="OY31" s="484"/>
      <c r="OZ31" s="484"/>
      <c r="PA31" s="484"/>
      <c r="PB31" s="484"/>
      <c r="PC31" s="484"/>
      <c r="PD31" s="484"/>
      <c r="PE31" s="484"/>
      <c r="PF31" s="484"/>
      <c r="PG31" s="484"/>
      <c r="PH31" s="484"/>
      <c r="PI31" s="484"/>
      <c r="PJ31" s="484"/>
      <c r="PK31" s="484"/>
      <c r="PL31" s="484"/>
    </row>
    <row r="32" spans="1:428" x14ac:dyDescent="0.25">
      <c r="A32" s="866">
        <v>14</v>
      </c>
      <c r="B32" s="876" t="s">
        <v>1391</v>
      </c>
      <c r="C32" s="869" t="s">
        <v>1375</v>
      </c>
      <c r="D32" s="871" t="s">
        <v>1385</v>
      </c>
      <c r="E32" s="205" t="s">
        <v>1376</v>
      </c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>
        <v>35</v>
      </c>
      <c r="BH32" s="211">
        <v>35</v>
      </c>
      <c r="BI32" s="211">
        <v>35</v>
      </c>
      <c r="BJ32" s="211">
        <v>35</v>
      </c>
      <c r="BK32" s="211">
        <v>35</v>
      </c>
      <c r="BL32" s="211">
        <v>35</v>
      </c>
      <c r="BM32" s="211">
        <v>35</v>
      </c>
      <c r="BN32" s="211">
        <v>35</v>
      </c>
      <c r="BO32" s="211">
        <v>35</v>
      </c>
      <c r="BP32" s="211">
        <v>35</v>
      </c>
      <c r="BQ32" s="211">
        <v>35</v>
      </c>
      <c r="BR32" s="211">
        <v>35</v>
      </c>
      <c r="BS32" s="211">
        <v>35</v>
      </c>
      <c r="BT32" s="211">
        <v>35</v>
      </c>
      <c r="BU32" s="211">
        <v>35</v>
      </c>
      <c r="BV32" s="211">
        <v>35</v>
      </c>
      <c r="BW32" s="211">
        <v>35</v>
      </c>
      <c r="BX32" s="211">
        <v>35</v>
      </c>
      <c r="BY32" s="211">
        <v>35</v>
      </c>
      <c r="BZ32" s="211">
        <v>35</v>
      </c>
      <c r="CA32" s="211">
        <v>35</v>
      </c>
      <c r="CB32" s="211">
        <v>35</v>
      </c>
      <c r="CC32" s="211">
        <v>35</v>
      </c>
      <c r="CD32" s="211">
        <v>35</v>
      </c>
      <c r="CE32" s="211">
        <v>35</v>
      </c>
      <c r="CF32" s="211">
        <v>35</v>
      </c>
      <c r="CG32" s="211">
        <v>35</v>
      </c>
      <c r="CH32" s="211">
        <v>35</v>
      </c>
      <c r="CI32" s="211">
        <v>35</v>
      </c>
      <c r="CJ32" s="211">
        <v>35</v>
      </c>
      <c r="CK32" s="211">
        <v>35</v>
      </c>
      <c r="CL32" s="211">
        <v>35</v>
      </c>
      <c r="CM32" s="211">
        <v>35</v>
      </c>
      <c r="CN32" s="211">
        <v>35</v>
      </c>
      <c r="CO32" s="211">
        <v>35</v>
      </c>
      <c r="CP32" s="211">
        <v>35</v>
      </c>
      <c r="CQ32" s="211">
        <v>35</v>
      </c>
      <c r="CR32" s="211">
        <v>35</v>
      </c>
      <c r="CS32" s="211">
        <v>35</v>
      </c>
      <c r="CT32" s="211">
        <v>35</v>
      </c>
      <c r="CU32" s="211">
        <v>35</v>
      </c>
      <c r="CV32" s="211">
        <v>35</v>
      </c>
      <c r="CW32" s="211">
        <v>35</v>
      </c>
      <c r="CX32" s="211">
        <v>35</v>
      </c>
      <c r="CY32" s="211">
        <v>35</v>
      </c>
      <c r="CZ32" s="211">
        <v>35</v>
      </c>
      <c r="DA32" s="211">
        <v>35</v>
      </c>
      <c r="DB32" s="211">
        <v>0</v>
      </c>
      <c r="DC32" s="211">
        <v>0</v>
      </c>
      <c r="DD32" s="211">
        <v>0</v>
      </c>
      <c r="DE32" s="211">
        <v>0</v>
      </c>
      <c r="DF32" s="211">
        <v>0</v>
      </c>
      <c r="DG32" s="211">
        <v>0</v>
      </c>
      <c r="DH32" s="211">
        <v>0</v>
      </c>
      <c r="DI32" s="211">
        <v>0</v>
      </c>
      <c r="DJ32" s="211">
        <v>0</v>
      </c>
      <c r="DK32" s="211">
        <v>0</v>
      </c>
      <c r="DL32" s="211">
        <v>0</v>
      </c>
      <c r="DM32" s="211">
        <v>0</v>
      </c>
      <c r="DN32" s="211">
        <v>0</v>
      </c>
      <c r="DO32" s="211">
        <v>0</v>
      </c>
      <c r="DP32" s="211">
        <v>0</v>
      </c>
      <c r="DQ32" s="211">
        <v>0</v>
      </c>
      <c r="DR32" s="211">
        <v>0</v>
      </c>
      <c r="DS32" s="211">
        <v>0</v>
      </c>
      <c r="DT32" s="211">
        <v>0</v>
      </c>
      <c r="DU32" s="211">
        <v>0</v>
      </c>
      <c r="DV32" s="211">
        <v>0</v>
      </c>
      <c r="DW32" s="211">
        <v>0</v>
      </c>
      <c r="DX32" s="211">
        <v>0</v>
      </c>
      <c r="DY32" s="211">
        <v>0</v>
      </c>
      <c r="DZ32" s="211">
        <v>0</v>
      </c>
      <c r="EA32" s="211">
        <v>0</v>
      </c>
      <c r="EB32" s="211">
        <v>0</v>
      </c>
      <c r="EC32" s="211">
        <v>0</v>
      </c>
      <c r="ED32" s="211">
        <v>0</v>
      </c>
      <c r="EE32" s="211">
        <v>0</v>
      </c>
      <c r="EF32" s="211">
        <v>0</v>
      </c>
      <c r="EG32" s="211">
        <v>0</v>
      </c>
      <c r="EH32" s="211">
        <v>0</v>
      </c>
      <c r="EI32" s="211">
        <v>0</v>
      </c>
      <c r="EJ32" s="211">
        <v>0</v>
      </c>
      <c r="EK32" s="211">
        <v>0</v>
      </c>
      <c r="EL32" s="211">
        <v>0</v>
      </c>
      <c r="EM32" s="211">
        <v>0</v>
      </c>
      <c r="EN32" s="211">
        <v>0</v>
      </c>
      <c r="EO32" s="211">
        <v>0</v>
      </c>
      <c r="EP32" s="211">
        <v>0</v>
      </c>
      <c r="EQ32" s="211">
        <v>0</v>
      </c>
      <c r="ER32" s="211">
        <v>0</v>
      </c>
      <c r="ES32" s="211">
        <v>0</v>
      </c>
      <c r="ET32" s="211">
        <v>0</v>
      </c>
      <c r="EU32" s="211">
        <v>0</v>
      </c>
      <c r="EV32" s="211">
        <v>0</v>
      </c>
      <c r="EW32" s="211">
        <v>0</v>
      </c>
      <c r="EX32" s="211">
        <v>0</v>
      </c>
      <c r="EY32" s="211">
        <v>0</v>
      </c>
      <c r="EZ32" s="211">
        <v>0</v>
      </c>
      <c r="FA32" s="211">
        <v>0</v>
      </c>
      <c r="FB32" s="211">
        <v>0</v>
      </c>
      <c r="FC32" s="211">
        <v>0</v>
      </c>
      <c r="FD32" s="211">
        <v>5</v>
      </c>
      <c r="FE32" s="211">
        <v>5</v>
      </c>
      <c r="FF32" s="211">
        <v>5</v>
      </c>
      <c r="FG32" s="211">
        <v>5</v>
      </c>
      <c r="FH32" s="211">
        <v>5</v>
      </c>
      <c r="FI32" s="211">
        <v>10</v>
      </c>
      <c r="FJ32" s="211">
        <v>20</v>
      </c>
      <c r="FK32" s="211">
        <v>25</v>
      </c>
      <c r="FL32" s="211">
        <v>25</v>
      </c>
      <c r="FM32" s="211">
        <v>25</v>
      </c>
      <c r="FN32" s="211">
        <v>25</v>
      </c>
      <c r="FO32" s="211">
        <v>25</v>
      </c>
      <c r="FP32" s="211">
        <v>25</v>
      </c>
      <c r="FQ32" s="211">
        <v>25</v>
      </c>
      <c r="FR32" s="211">
        <v>25</v>
      </c>
      <c r="FS32" s="211">
        <v>25</v>
      </c>
      <c r="FT32" s="211">
        <v>25</v>
      </c>
      <c r="FU32" s="211">
        <v>25</v>
      </c>
      <c r="FV32" s="211">
        <v>25</v>
      </c>
      <c r="FW32" s="211">
        <v>25</v>
      </c>
      <c r="FX32" s="211">
        <v>25</v>
      </c>
      <c r="FY32" s="211">
        <v>25</v>
      </c>
      <c r="FZ32" s="211">
        <v>25</v>
      </c>
      <c r="GA32" s="211">
        <v>25</v>
      </c>
      <c r="GB32" s="211">
        <v>25</v>
      </c>
      <c r="GC32" s="211">
        <v>25</v>
      </c>
      <c r="GD32" s="211">
        <v>25</v>
      </c>
      <c r="GE32" s="211">
        <v>25</v>
      </c>
      <c r="GF32" s="211">
        <v>25</v>
      </c>
      <c r="GG32" s="211">
        <v>25</v>
      </c>
      <c r="GH32" s="211">
        <v>25</v>
      </c>
      <c r="GI32" s="211">
        <v>25</v>
      </c>
      <c r="GJ32" s="211">
        <v>25</v>
      </c>
      <c r="GK32" s="211">
        <v>25</v>
      </c>
      <c r="GL32" s="211">
        <v>25</v>
      </c>
      <c r="GM32" s="211">
        <v>25</v>
      </c>
      <c r="GN32" s="211">
        <v>20</v>
      </c>
      <c r="GO32" s="211">
        <v>20</v>
      </c>
      <c r="GP32" s="211">
        <v>20</v>
      </c>
      <c r="GQ32" s="211">
        <v>15</v>
      </c>
      <c r="GR32" s="211">
        <v>15</v>
      </c>
      <c r="GS32" s="211">
        <v>15</v>
      </c>
      <c r="GT32" s="211">
        <v>15</v>
      </c>
      <c r="GU32" s="211">
        <v>15</v>
      </c>
      <c r="GV32" s="211">
        <v>15</v>
      </c>
      <c r="GW32" s="211">
        <v>15</v>
      </c>
      <c r="GX32" s="211">
        <v>15</v>
      </c>
      <c r="GY32" s="211">
        <v>15</v>
      </c>
      <c r="GZ32" s="211">
        <v>15</v>
      </c>
      <c r="HA32" s="211">
        <v>15</v>
      </c>
      <c r="HB32" s="211">
        <v>15</v>
      </c>
      <c r="HC32" s="211">
        <v>10</v>
      </c>
      <c r="HD32" s="211">
        <v>10</v>
      </c>
      <c r="HE32" s="211">
        <v>10</v>
      </c>
      <c r="HF32" s="211">
        <v>10</v>
      </c>
      <c r="HG32" s="211">
        <v>10</v>
      </c>
      <c r="HH32" s="211">
        <v>10</v>
      </c>
      <c r="HI32" s="211">
        <v>10</v>
      </c>
      <c r="HJ32" s="211">
        <v>10</v>
      </c>
      <c r="HK32" s="211">
        <v>10</v>
      </c>
      <c r="HL32" s="211">
        <v>10</v>
      </c>
      <c r="HM32" s="211">
        <v>10</v>
      </c>
      <c r="HN32" s="211">
        <v>10</v>
      </c>
      <c r="HO32" s="211">
        <v>10</v>
      </c>
      <c r="HP32" s="211">
        <v>10</v>
      </c>
      <c r="HQ32" s="211">
        <v>10</v>
      </c>
      <c r="HR32" s="211">
        <v>10</v>
      </c>
      <c r="HS32" s="211">
        <v>10</v>
      </c>
      <c r="HT32" s="211">
        <v>10</v>
      </c>
      <c r="HU32" s="211">
        <v>10</v>
      </c>
      <c r="HV32" s="211">
        <v>10</v>
      </c>
      <c r="HW32" s="211">
        <v>10</v>
      </c>
      <c r="HX32" s="211">
        <v>10</v>
      </c>
      <c r="HY32" s="211">
        <v>10</v>
      </c>
      <c r="HZ32" s="211">
        <v>10</v>
      </c>
      <c r="IA32" s="211">
        <v>10</v>
      </c>
      <c r="IB32" s="211">
        <v>10</v>
      </c>
      <c r="IC32" s="211">
        <v>10</v>
      </c>
      <c r="ID32" s="211">
        <v>10</v>
      </c>
      <c r="IE32" s="211">
        <v>10</v>
      </c>
      <c r="IF32" s="211">
        <v>10</v>
      </c>
      <c r="IG32" s="211">
        <v>10</v>
      </c>
      <c r="IH32" s="211">
        <v>10</v>
      </c>
      <c r="II32" s="211">
        <v>10</v>
      </c>
      <c r="IJ32" s="211">
        <v>10</v>
      </c>
      <c r="IK32" s="211">
        <v>10</v>
      </c>
      <c r="IL32" s="211">
        <v>10</v>
      </c>
      <c r="IM32" s="211">
        <v>10</v>
      </c>
      <c r="IN32" s="211">
        <v>10</v>
      </c>
      <c r="IO32" s="211">
        <v>10</v>
      </c>
      <c r="IP32" s="211">
        <v>10</v>
      </c>
      <c r="IQ32" s="211">
        <v>10</v>
      </c>
      <c r="IR32" s="211">
        <v>10</v>
      </c>
      <c r="IS32" s="211">
        <v>10</v>
      </c>
      <c r="IT32" s="211">
        <v>10</v>
      </c>
      <c r="IU32" s="211">
        <v>10</v>
      </c>
      <c r="IV32" s="211">
        <v>10</v>
      </c>
      <c r="IW32" s="211">
        <v>10</v>
      </c>
      <c r="IX32" s="211">
        <v>10</v>
      </c>
      <c r="IY32" s="211">
        <v>10</v>
      </c>
      <c r="IZ32" s="211">
        <v>10</v>
      </c>
      <c r="JA32" s="211">
        <v>10</v>
      </c>
      <c r="JB32" s="211">
        <v>10</v>
      </c>
      <c r="JC32" s="211">
        <v>10</v>
      </c>
      <c r="JD32" s="211">
        <v>10</v>
      </c>
      <c r="JE32" s="211">
        <v>10</v>
      </c>
      <c r="JF32" s="211">
        <v>10</v>
      </c>
      <c r="JG32" s="211">
        <v>10</v>
      </c>
      <c r="JH32" s="211">
        <v>10</v>
      </c>
      <c r="JI32" s="211">
        <v>10</v>
      </c>
      <c r="JJ32" s="211">
        <v>10</v>
      </c>
      <c r="JK32" s="211">
        <v>10</v>
      </c>
      <c r="JL32" s="211">
        <v>10</v>
      </c>
      <c r="JM32" s="211">
        <v>10</v>
      </c>
      <c r="JN32" s="211">
        <v>10</v>
      </c>
      <c r="JO32" s="483">
        <v>10</v>
      </c>
      <c r="JP32" s="483">
        <v>10</v>
      </c>
      <c r="JQ32" s="483">
        <v>10</v>
      </c>
      <c r="JR32" s="483">
        <v>10</v>
      </c>
      <c r="JS32" s="483">
        <v>10</v>
      </c>
      <c r="JT32" s="483">
        <v>10</v>
      </c>
      <c r="JU32" s="483">
        <v>10</v>
      </c>
      <c r="JV32" s="483">
        <v>10</v>
      </c>
      <c r="JW32" s="483">
        <v>10</v>
      </c>
      <c r="JX32" s="483">
        <v>10</v>
      </c>
      <c r="JY32" s="483">
        <v>10</v>
      </c>
      <c r="JZ32" s="483">
        <v>10</v>
      </c>
      <c r="KA32" s="483">
        <v>50</v>
      </c>
      <c r="KB32" s="483">
        <v>50</v>
      </c>
      <c r="KC32" s="483">
        <v>50</v>
      </c>
      <c r="KD32" s="483">
        <v>50</v>
      </c>
      <c r="KE32" s="483">
        <v>50</v>
      </c>
      <c r="KF32" s="483">
        <v>50</v>
      </c>
      <c r="KG32" s="483">
        <v>50</v>
      </c>
      <c r="KH32" s="483">
        <v>50</v>
      </c>
      <c r="KI32" s="483">
        <v>50</v>
      </c>
      <c r="KJ32" s="483">
        <v>50</v>
      </c>
      <c r="KK32" s="483">
        <v>50</v>
      </c>
      <c r="KL32" s="483">
        <v>50</v>
      </c>
      <c r="KM32" s="483">
        <v>50</v>
      </c>
      <c r="KN32" s="483">
        <v>50</v>
      </c>
      <c r="KO32" s="483">
        <v>50</v>
      </c>
      <c r="KP32" s="483">
        <v>50</v>
      </c>
      <c r="KQ32" s="483">
        <v>50</v>
      </c>
      <c r="KR32" s="483">
        <v>50</v>
      </c>
      <c r="KS32" s="483">
        <v>50</v>
      </c>
      <c r="KT32" s="483">
        <v>50</v>
      </c>
      <c r="KU32" s="483">
        <v>50</v>
      </c>
      <c r="KV32" s="483">
        <v>50</v>
      </c>
      <c r="KW32" s="483">
        <v>50</v>
      </c>
      <c r="KX32" s="483">
        <v>50</v>
      </c>
      <c r="KY32" s="483">
        <v>50</v>
      </c>
      <c r="KZ32" s="483">
        <v>50</v>
      </c>
      <c r="LA32" s="483">
        <v>50</v>
      </c>
      <c r="LB32" s="483">
        <v>50</v>
      </c>
      <c r="LC32" s="483">
        <v>50</v>
      </c>
      <c r="LD32" s="483">
        <v>50</v>
      </c>
      <c r="LE32" s="483">
        <v>50</v>
      </c>
      <c r="LF32" s="483">
        <v>50</v>
      </c>
      <c r="LG32" s="483">
        <v>50</v>
      </c>
      <c r="LH32" s="483">
        <v>50</v>
      </c>
      <c r="LI32" s="483">
        <v>50</v>
      </c>
      <c r="LJ32" s="483">
        <v>50</v>
      </c>
      <c r="LK32" s="483">
        <v>50</v>
      </c>
      <c r="LL32" s="483">
        <v>50</v>
      </c>
      <c r="LM32" s="483">
        <v>50</v>
      </c>
      <c r="LN32" s="483">
        <v>50</v>
      </c>
      <c r="LO32" s="483">
        <v>50</v>
      </c>
      <c r="LP32" s="483">
        <v>50</v>
      </c>
      <c r="LQ32" s="483">
        <v>50</v>
      </c>
      <c r="LR32" s="483">
        <v>50</v>
      </c>
      <c r="LS32" s="483">
        <v>50</v>
      </c>
      <c r="LT32" s="483">
        <v>50</v>
      </c>
      <c r="LU32" s="483">
        <v>50</v>
      </c>
      <c r="LV32" s="483">
        <v>50</v>
      </c>
      <c r="LW32" s="483">
        <v>50</v>
      </c>
      <c r="LX32" s="483">
        <v>50</v>
      </c>
      <c r="LY32" s="483">
        <v>50</v>
      </c>
      <c r="LZ32" s="483">
        <v>50</v>
      </c>
      <c r="MA32" s="483">
        <v>50</v>
      </c>
      <c r="MB32" s="483">
        <v>50</v>
      </c>
      <c r="MC32" s="483">
        <v>50</v>
      </c>
      <c r="MD32" s="483">
        <v>50</v>
      </c>
      <c r="ME32" s="483">
        <v>50</v>
      </c>
      <c r="MF32" s="483">
        <v>50</v>
      </c>
      <c r="MG32" s="483">
        <v>50</v>
      </c>
      <c r="MH32" s="483">
        <v>50</v>
      </c>
      <c r="MI32" s="483">
        <v>50</v>
      </c>
      <c r="MJ32" s="483">
        <v>50</v>
      </c>
      <c r="MK32" s="483">
        <v>50</v>
      </c>
      <c r="ML32" s="483">
        <v>50</v>
      </c>
      <c r="MM32" s="483">
        <v>50</v>
      </c>
      <c r="MN32" s="483">
        <v>50</v>
      </c>
      <c r="MO32" s="483">
        <v>50</v>
      </c>
      <c r="MP32" s="483">
        <v>50</v>
      </c>
      <c r="MQ32" s="483">
        <v>50</v>
      </c>
      <c r="MR32" s="483">
        <v>50</v>
      </c>
      <c r="MS32" s="483">
        <v>50</v>
      </c>
      <c r="MT32" s="483">
        <v>50</v>
      </c>
      <c r="MU32" s="483">
        <v>50</v>
      </c>
      <c r="MV32" s="483">
        <v>50</v>
      </c>
      <c r="MW32" s="483">
        <v>50</v>
      </c>
      <c r="MX32" s="483">
        <v>50</v>
      </c>
      <c r="MY32" s="483">
        <v>50</v>
      </c>
      <c r="MZ32" s="483">
        <v>50</v>
      </c>
      <c r="NA32" s="483">
        <v>50</v>
      </c>
      <c r="NB32" s="483">
        <v>50</v>
      </c>
      <c r="NC32" s="483">
        <v>50</v>
      </c>
      <c r="ND32" s="483">
        <v>50</v>
      </c>
      <c r="NE32" s="483">
        <v>50</v>
      </c>
      <c r="NF32" s="483">
        <v>50</v>
      </c>
      <c r="NG32" s="483">
        <v>50</v>
      </c>
      <c r="NH32" s="483">
        <v>50</v>
      </c>
      <c r="NI32" s="483">
        <v>50</v>
      </c>
      <c r="NJ32" s="483">
        <v>50</v>
      </c>
      <c r="NK32" s="483">
        <v>50</v>
      </c>
      <c r="NL32" s="483">
        <v>50</v>
      </c>
      <c r="NM32" s="483">
        <v>50</v>
      </c>
      <c r="NN32" s="483">
        <v>50</v>
      </c>
      <c r="NO32" s="483">
        <v>50</v>
      </c>
      <c r="NP32" s="483">
        <v>50</v>
      </c>
      <c r="NQ32" s="483">
        <v>50</v>
      </c>
      <c r="NR32" s="483">
        <v>50</v>
      </c>
      <c r="NS32" s="483">
        <v>50</v>
      </c>
      <c r="NT32" s="483">
        <v>50</v>
      </c>
      <c r="NU32" s="483">
        <v>50</v>
      </c>
      <c r="NV32" s="483">
        <v>50</v>
      </c>
      <c r="NW32" s="483">
        <v>50</v>
      </c>
      <c r="NX32" s="483">
        <v>50</v>
      </c>
      <c r="NY32" s="483">
        <v>50</v>
      </c>
      <c r="NZ32" s="483">
        <v>50</v>
      </c>
      <c r="OA32" s="483">
        <v>50</v>
      </c>
      <c r="OB32" s="483">
        <v>50</v>
      </c>
      <c r="OC32" s="483">
        <v>50</v>
      </c>
      <c r="OD32" s="483">
        <v>50</v>
      </c>
      <c r="OE32" s="483">
        <v>50</v>
      </c>
      <c r="OF32" s="483">
        <v>50</v>
      </c>
      <c r="OG32" s="483">
        <v>50</v>
      </c>
      <c r="OH32" s="483">
        <v>50</v>
      </c>
      <c r="OI32" s="483">
        <v>50</v>
      </c>
      <c r="OJ32" s="483">
        <v>50</v>
      </c>
      <c r="OK32" s="483">
        <v>50</v>
      </c>
      <c r="OL32" s="483">
        <v>50</v>
      </c>
      <c r="OM32" s="483">
        <v>50</v>
      </c>
      <c r="ON32" s="483">
        <v>50</v>
      </c>
      <c r="OO32" s="483">
        <v>50</v>
      </c>
      <c r="OP32" s="483">
        <v>50</v>
      </c>
      <c r="OQ32" s="483">
        <v>50</v>
      </c>
      <c r="OR32" s="483">
        <v>50</v>
      </c>
      <c r="OS32" s="483">
        <v>50</v>
      </c>
      <c r="OT32" s="483">
        <v>50</v>
      </c>
      <c r="OU32" s="483">
        <v>50</v>
      </c>
      <c r="OV32" s="483">
        <v>50</v>
      </c>
      <c r="OW32" s="483">
        <v>50</v>
      </c>
      <c r="OX32" s="483">
        <v>50</v>
      </c>
      <c r="OY32" s="483">
        <v>50</v>
      </c>
      <c r="OZ32" s="483">
        <v>50</v>
      </c>
      <c r="PA32" s="483">
        <v>50</v>
      </c>
      <c r="PB32" s="483">
        <v>50</v>
      </c>
      <c r="PC32" s="483">
        <v>50</v>
      </c>
      <c r="PD32" s="483">
        <v>50</v>
      </c>
      <c r="PE32" s="483">
        <v>50</v>
      </c>
      <c r="PF32" s="483">
        <v>50</v>
      </c>
      <c r="PG32" s="483">
        <v>50</v>
      </c>
      <c r="PH32" s="483">
        <v>50</v>
      </c>
      <c r="PI32" s="483">
        <v>50</v>
      </c>
      <c r="PJ32" s="483">
        <v>50</v>
      </c>
      <c r="PK32" s="483">
        <v>50</v>
      </c>
      <c r="PL32" s="483">
        <v>50</v>
      </c>
    </row>
    <row r="33" spans="1:428" x14ac:dyDescent="0.25">
      <c r="A33" s="866"/>
      <c r="B33" s="876"/>
      <c r="C33" s="869"/>
      <c r="D33" s="871"/>
      <c r="E33" s="206" t="s">
        <v>1377</v>
      </c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>
        <v>33</v>
      </c>
      <c r="BH33" s="212">
        <v>33</v>
      </c>
      <c r="BI33" s="212">
        <v>33</v>
      </c>
      <c r="BJ33" s="212">
        <v>33</v>
      </c>
      <c r="BK33" s="212">
        <v>30</v>
      </c>
      <c r="BL33" s="212">
        <v>32</v>
      </c>
      <c r="BM33" s="212">
        <v>33</v>
      </c>
      <c r="BN33" s="212">
        <v>31</v>
      </c>
      <c r="BO33" s="212">
        <v>31</v>
      </c>
      <c r="BP33" s="212">
        <v>31</v>
      </c>
      <c r="BQ33" s="212">
        <v>31</v>
      </c>
      <c r="BR33" s="212">
        <v>31</v>
      </c>
      <c r="BS33" s="212">
        <v>31</v>
      </c>
      <c r="BT33" s="212">
        <v>31</v>
      </c>
      <c r="BU33" s="212">
        <v>31</v>
      </c>
      <c r="BV33" s="212">
        <v>31</v>
      </c>
      <c r="BW33" s="212">
        <v>30</v>
      </c>
      <c r="BX33" s="212">
        <v>30</v>
      </c>
      <c r="BY33" s="212">
        <v>30</v>
      </c>
      <c r="BZ33" s="212">
        <v>0</v>
      </c>
      <c r="CA33" s="212">
        <v>10</v>
      </c>
      <c r="CB33" s="212">
        <v>10</v>
      </c>
      <c r="CC33" s="212">
        <v>0</v>
      </c>
      <c r="CD33" s="212">
        <v>0</v>
      </c>
      <c r="CE33" s="212">
        <v>0</v>
      </c>
      <c r="CF33" s="212">
        <v>4</v>
      </c>
      <c r="CG33" s="212">
        <v>4</v>
      </c>
      <c r="CH33" s="212">
        <v>0</v>
      </c>
      <c r="CI33" s="212">
        <v>0</v>
      </c>
      <c r="CJ33" s="212">
        <v>10</v>
      </c>
      <c r="CK33" s="212">
        <v>10</v>
      </c>
      <c r="CL33" s="212">
        <v>11</v>
      </c>
      <c r="CM33" s="212">
        <v>11</v>
      </c>
      <c r="CN33" s="212">
        <v>0</v>
      </c>
      <c r="CO33" s="212">
        <v>0</v>
      </c>
      <c r="CP33" s="212">
        <v>0</v>
      </c>
      <c r="CQ33" s="212">
        <v>0</v>
      </c>
      <c r="CR33" s="212">
        <v>0</v>
      </c>
      <c r="CS33" s="212">
        <v>0</v>
      </c>
      <c r="CT33" s="212">
        <v>0</v>
      </c>
      <c r="CU33" s="212">
        <v>0</v>
      </c>
      <c r="CV33" s="212">
        <v>0</v>
      </c>
      <c r="CW33" s="212">
        <v>0</v>
      </c>
      <c r="CX33" s="212">
        <v>0</v>
      </c>
      <c r="CY33" s="212">
        <v>0</v>
      </c>
      <c r="CZ33" s="212">
        <v>0</v>
      </c>
      <c r="DA33" s="212">
        <v>0</v>
      </c>
      <c r="DB33" s="212">
        <v>0</v>
      </c>
      <c r="DC33" s="212">
        <v>0</v>
      </c>
      <c r="DD33" s="212">
        <v>0</v>
      </c>
      <c r="DE33" s="212">
        <v>0</v>
      </c>
      <c r="DF33" s="212">
        <v>0</v>
      </c>
      <c r="DG33" s="212">
        <v>0</v>
      </c>
      <c r="DH33" s="212">
        <v>0</v>
      </c>
      <c r="DI33" s="212">
        <v>0</v>
      </c>
      <c r="DJ33" s="212">
        <v>0</v>
      </c>
      <c r="DK33" s="212">
        <v>0</v>
      </c>
      <c r="DL33" s="212">
        <v>0</v>
      </c>
      <c r="DM33" s="212">
        <v>0</v>
      </c>
      <c r="DN33" s="212">
        <v>0</v>
      </c>
      <c r="DO33" s="212">
        <v>0</v>
      </c>
      <c r="DP33" s="212">
        <v>0</v>
      </c>
      <c r="DQ33" s="212">
        <v>0</v>
      </c>
      <c r="DR33" s="212">
        <v>0</v>
      </c>
      <c r="DS33" s="212">
        <v>0</v>
      </c>
      <c r="DT33" s="212">
        <v>0</v>
      </c>
      <c r="DU33" s="212">
        <v>0</v>
      </c>
      <c r="DV33" s="212">
        <v>0</v>
      </c>
      <c r="DW33" s="212">
        <v>0</v>
      </c>
      <c r="DX33" s="212">
        <v>0</v>
      </c>
      <c r="DY33" s="212">
        <v>0</v>
      </c>
      <c r="DZ33" s="212">
        <v>0</v>
      </c>
      <c r="EA33" s="212">
        <v>0</v>
      </c>
      <c r="EB33" s="212">
        <v>0</v>
      </c>
      <c r="EC33" s="212">
        <v>0</v>
      </c>
      <c r="ED33" s="212">
        <v>0</v>
      </c>
      <c r="EE33" s="212">
        <v>0</v>
      </c>
      <c r="EF33" s="212">
        <v>0</v>
      </c>
      <c r="EG33" s="212">
        <v>0</v>
      </c>
      <c r="EH33" s="212">
        <v>0</v>
      </c>
      <c r="EI33" s="212">
        <v>0</v>
      </c>
      <c r="EJ33" s="212">
        <v>0</v>
      </c>
      <c r="EK33" s="212">
        <v>0</v>
      </c>
      <c r="EL33" s="212">
        <v>0</v>
      </c>
      <c r="EM33" s="212">
        <v>0</v>
      </c>
      <c r="EN33" s="212">
        <v>0</v>
      </c>
      <c r="EO33" s="212">
        <v>4</v>
      </c>
      <c r="EP33" s="212">
        <v>0</v>
      </c>
      <c r="EQ33" s="212">
        <v>0</v>
      </c>
      <c r="ER33" s="212">
        <v>2</v>
      </c>
      <c r="ES33" s="212">
        <v>5</v>
      </c>
      <c r="ET33" s="212">
        <v>5</v>
      </c>
      <c r="EU33" s="212">
        <v>5</v>
      </c>
      <c r="EV33" s="212">
        <v>5</v>
      </c>
      <c r="EW33" s="212">
        <v>5</v>
      </c>
      <c r="EX33" s="212">
        <v>5</v>
      </c>
      <c r="EY33" s="212">
        <v>0</v>
      </c>
      <c r="EZ33" s="212">
        <v>2</v>
      </c>
      <c r="FA33" s="212">
        <v>2</v>
      </c>
      <c r="FB33" s="212">
        <v>4</v>
      </c>
      <c r="FC33" s="212">
        <v>2</v>
      </c>
      <c r="FD33" s="212">
        <v>7</v>
      </c>
      <c r="FE33" s="212">
        <v>7</v>
      </c>
      <c r="FF33" s="212">
        <v>5</v>
      </c>
      <c r="FG33" s="212">
        <v>5</v>
      </c>
      <c r="FH33" s="212">
        <v>5</v>
      </c>
      <c r="FI33" s="212">
        <v>5</v>
      </c>
      <c r="FJ33" s="212">
        <v>15</v>
      </c>
      <c r="FK33" s="212">
        <v>20</v>
      </c>
      <c r="FL33" s="212">
        <v>20</v>
      </c>
      <c r="FM33" s="212">
        <v>19</v>
      </c>
      <c r="FN33" s="212">
        <v>19</v>
      </c>
      <c r="FO33" s="212">
        <v>18</v>
      </c>
      <c r="FP33" s="212">
        <v>19</v>
      </c>
      <c r="FQ33" s="212">
        <v>17</v>
      </c>
      <c r="FR33" s="212">
        <v>17</v>
      </c>
      <c r="FS33" s="212">
        <v>15</v>
      </c>
      <c r="FT33" s="212">
        <v>45</v>
      </c>
      <c r="FU33" s="212">
        <v>40</v>
      </c>
      <c r="FV33" s="212">
        <v>45</v>
      </c>
      <c r="FW33" s="212">
        <v>17</v>
      </c>
      <c r="FX33" s="212">
        <v>17</v>
      </c>
      <c r="FY33" s="212">
        <v>20</v>
      </c>
      <c r="FZ33" s="212">
        <v>20</v>
      </c>
      <c r="GA33" s="212">
        <v>10</v>
      </c>
      <c r="GB33" s="212">
        <v>25</v>
      </c>
      <c r="GC33" s="212">
        <v>2</v>
      </c>
      <c r="GD33" s="212">
        <v>2</v>
      </c>
      <c r="GE33" s="212">
        <v>2</v>
      </c>
      <c r="GF33" s="212">
        <v>2</v>
      </c>
      <c r="GG33" s="212">
        <v>2</v>
      </c>
      <c r="GH33" s="212">
        <v>2</v>
      </c>
      <c r="GI33" s="212">
        <v>0</v>
      </c>
      <c r="GJ33" s="212">
        <v>8</v>
      </c>
      <c r="GK33" s="212">
        <v>0</v>
      </c>
      <c r="GL33" s="212">
        <v>0</v>
      </c>
      <c r="GM33" s="212">
        <v>0</v>
      </c>
      <c r="GN33" s="212">
        <v>0</v>
      </c>
      <c r="GO33" s="212">
        <v>2</v>
      </c>
      <c r="GP33" s="212">
        <v>2</v>
      </c>
      <c r="GQ33" s="212">
        <v>2</v>
      </c>
      <c r="GR33" s="212">
        <v>4</v>
      </c>
      <c r="GS33" s="212">
        <v>3</v>
      </c>
      <c r="GT33" s="212">
        <v>4</v>
      </c>
      <c r="GU33" s="212">
        <v>4</v>
      </c>
      <c r="GV33" s="212">
        <v>12</v>
      </c>
      <c r="GW33" s="212">
        <v>6</v>
      </c>
      <c r="GX33" s="212">
        <v>0</v>
      </c>
      <c r="GY33" s="212">
        <v>2</v>
      </c>
      <c r="GZ33" s="212">
        <v>6</v>
      </c>
      <c r="HA33" s="212">
        <v>2</v>
      </c>
      <c r="HB33" s="212">
        <v>10</v>
      </c>
      <c r="HC33" s="212">
        <v>2</v>
      </c>
      <c r="HD33" s="212">
        <v>2</v>
      </c>
      <c r="HE33" s="212">
        <v>2</v>
      </c>
      <c r="HF33" s="212">
        <v>2</v>
      </c>
      <c r="HG33" s="212">
        <v>5</v>
      </c>
      <c r="HH33" s="212">
        <v>2</v>
      </c>
      <c r="HI33" s="212">
        <v>2</v>
      </c>
      <c r="HJ33" s="212">
        <v>10</v>
      </c>
      <c r="HK33" s="212">
        <v>9</v>
      </c>
      <c r="HL33" s="212">
        <v>3</v>
      </c>
      <c r="HM33" s="212">
        <v>3</v>
      </c>
      <c r="HN33" s="212">
        <v>11</v>
      </c>
      <c r="HO33" s="212">
        <v>11</v>
      </c>
      <c r="HP33" s="212">
        <v>8</v>
      </c>
      <c r="HQ33" s="212">
        <v>10</v>
      </c>
      <c r="HR33" s="212">
        <v>10</v>
      </c>
      <c r="HS33" s="212">
        <v>12</v>
      </c>
      <c r="HT33" s="212">
        <v>14</v>
      </c>
      <c r="HU33" s="212">
        <v>14</v>
      </c>
      <c r="HV33" s="212">
        <v>0</v>
      </c>
      <c r="HW33" s="212">
        <v>24</v>
      </c>
      <c r="HX33" s="212">
        <v>14</v>
      </c>
      <c r="HY33" s="212">
        <v>25</v>
      </c>
      <c r="HZ33" s="212">
        <v>20</v>
      </c>
      <c r="IA33" s="212">
        <v>10</v>
      </c>
      <c r="IB33" s="212">
        <v>25</v>
      </c>
      <c r="IC33" s="212">
        <v>26</v>
      </c>
      <c r="ID33" s="212">
        <v>25</v>
      </c>
      <c r="IE33" s="212">
        <v>10</v>
      </c>
      <c r="IF33" s="212">
        <v>18</v>
      </c>
      <c r="IG33" s="212">
        <v>24</v>
      </c>
      <c r="IH33" s="212">
        <v>22</v>
      </c>
      <c r="II33" s="212">
        <v>20</v>
      </c>
      <c r="IJ33" s="212">
        <v>20</v>
      </c>
      <c r="IK33" s="212">
        <v>42</v>
      </c>
      <c r="IL33" s="212">
        <v>42</v>
      </c>
      <c r="IM33" s="212">
        <v>35</v>
      </c>
      <c r="IN33" s="212">
        <v>20</v>
      </c>
      <c r="IO33" s="212">
        <v>29</v>
      </c>
      <c r="IP33" s="212">
        <v>24</v>
      </c>
      <c r="IQ33" s="212">
        <v>28</v>
      </c>
      <c r="IR33" s="212">
        <v>29</v>
      </c>
      <c r="IS33" s="212">
        <v>34</v>
      </c>
      <c r="IT33" s="212">
        <v>36</v>
      </c>
      <c r="IU33" s="212">
        <v>5</v>
      </c>
      <c r="IV33" s="212">
        <v>5</v>
      </c>
      <c r="IW33" s="212">
        <v>0</v>
      </c>
      <c r="IX33" s="212">
        <v>0</v>
      </c>
      <c r="IY33" s="212">
        <v>0</v>
      </c>
      <c r="IZ33" s="212">
        <v>2</v>
      </c>
      <c r="JA33" s="212">
        <v>2</v>
      </c>
      <c r="JB33" s="212">
        <v>2</v>
      </c>
      <c r="JC33" s="212">
        <v>35</v>
      </c>
      <c r="JD33" s="212">
        <v>30</v>
      </c>
      <c r="JE33" s="212">
        <v>20</v>
      </c>
      <c r="JF33" s="212">
        <v>30</v>
      </c>
      <c r="JG33" s="212">
        <v>30</v>
      </c>
      <c r="JH33" s="212">
        <v>25</v>
      </c>
      <c r="JI33" s="212">
        <v>15</v>
      </c>
      <c r="JJ33" s="212">
        <v>15</v>
      </c>
      <c r="JK33" s="212">
        <v>20</v>
      </c>
      <c r="JL33" s="212">
        <v>10</v>
      </c>
      <c r="JM33" s="212">
        <v>40</v>
      </c>
      <c r="JN33" s="212">
        <v>0</v>
      </c>
      <c r="JO33" s="484">
        <v>40</v>
      </c>
      <c r="JP33" s="484">
        <v>40</v>
      </c>
      <c r="JQ33" s="484">
        <v>40</v>
      </c>
      <c r="JR33" s="484">
        <v>40</v>
      </c>
      <c r="JS33" s="484">
        <v>40</v>
      </c>
      <c r="JT33" s="484">
        <v>40</v>
      </c>
      <c r="JU33" s="484">
        <v>40</v>
      </c>
      <c r="JV33" s="484">
        <v>40</v>
      </c>
      <c r="JW33" s="484">
        <v>40</v>
      </c>
      <c r="JX33" s="484">
        <v>40</v>
      </c>
      <c r="JY33" s="484">
        <v>40</v>
      </c>
      <c r="JZ33" s="484">
        <v>40</v>
      </c>
      <c r="KA33" s="484">
        <v>40</v>
      </c>
      <c r="KB33" s="484">
        <v>40</v>
      </c>
      <c r="KC33" s="484">
        <v>30</v>
      </c>
      <c r="KD33" s="484">
        <v>32</v>
      </c>
      <c r="KE33" s="484">
        <v>30</v>
      </c>
      <c r="KF33" s="484">
        <v>15</v>
      </c>
      <c r="KG33" s="484">
        <v>20</v>
      </c>
      <c r="KH33" s="484">
        <v>20</v>
      </c>
      <c r="KI33" s="484">
        <v>20</v>
      </c>
      <c r="KJ33" s="484">
        <v>20</v>
      </c>
      <c r="KK33" s="484">
        <v>20</v>
      </c>
      <c r="KL33" s="484">
        <v>0</v>
      </c>
      <c r="KM33" s="484">
        <v>0</v>
      </c>
      <c r="KN33" s="484">
        <v>23</v>
      </c>
      <c r="KO33" s="484">
        <v>23</v>
      </c>
      <c r="KP33" s="484">
        <v>23</v>
      </c>
      <c r="KQ33" s="484">
        <v>18</v>
      </c>
      <c r="KR33" s="484">
        <v>33</v>
      </c>
      <c r="KS33" s="484">
        <v>33</v>
      </c>
      <c r="KT33" s="484">
        <v>33</v>
      </c>
      <c r="KU33" s="484">
        <v>22</v>
      </c>
      <c r="KV33" s="484">
        <v>26</v>
      </c>
      <c r="KW33" s="484">
        <v>26</v>
      </c>
      <c r="KX33" s="484">
        <v>29</v>
      </c>
      <c r="KY33" s="484">
        <v>33</v>
      </c>
      <c r="KZ33" s="484">
        <v>30</v>
      </c>
      <c r="LA33" s="484">
        <v>22</v>
      </c>
      <c r="LB33" s="484">
        <v>20</v>
      </c>
      <c r="LC33" s="484">
        <v>15</v>
      </c>
      <c r="LD33" s="484"/>
      <c r="LE33" s="484">
        <v>28</v>
      </c>
      <c r="LF33" s="484">
        <v>28</v>
      </c>
      <c r="LG33" s="484">
        <v>28</v>
      </c>
      <c r="LH33" s="484">
        <v>28</v>
      </c>
      <c r="LI33" s="484">
        <v>17</v>
      </c>
      <c r="LJ33" s="484">
        <v>35</v>
      </c>
      <c r="LK33" s="484">
        <v>10</v>
      </c>
      <c r="LL33" s="484">
        <v>43</v>
      </c>
      <c r="LM33" s="484">
        <v>42</v>
      </c>
      <c r="LN33" s="484">
        <v>42</v>
      </c>
      <c r="LO33" s="484">
        <v>24</v>
      </c>
      <c r="LP33" s="484">
        <v>23</v>
      </c>
      <c r="LQ33" s="484">
        <v>35</v>
      </c>
      <c r="LR33" s="484">
        <v>35</v>
      </c>
      <c r="LS33" s="484">
        <v>22</v>
      </c>
      <c r="LT33" s="484">
        <v>32</v>
      </c>
      <c r="LU33" s="484">
        <v>22</v>
      </c>
      <c r="LV33" s="484">
        <v>32</v>
      </c>
      <c r="LW33" s="484">
        <v>32</v>
      </c>
      <c r="LX33" s="484">
        <v>23</v>
      </c>
      <c r="LY33" s="484">
        <v>24</v>
      </c>
      <c r="LZ33" s="484">
        <v>30</v>
      </c>
      <c r="MA33" s="484">
        <v>20</v>
      </c>
      <c r="MB33" s="484">
        <v>30</v>
      </c>
      <c r="MC33" s="484">
        <v>21</v>
      </c>
      <c r="MD33" s="484">
        <v>21</v>
      </c>
      <c r="ME33" s="484">
        <v>21</v>
      </c>
      <c r="MF33" s="484">
        <v>32</v>
      </c>
      <c r="MG33" s="484">
        <v>32</v>
      </c>
      <c r="MH33" s="484">
        <v>32</v>
      </c>
      <c r="MI33" s="484">
        <v>22</v>
      </c>
      <c r="MJ33" s="484">
        <v>24</v>
      </c>
      <c r="MK33" s="484">
        <v>24</v>
      </c>
      <c r="ML33" s="484">
        <v>26</v>
      </c>
      <c r="MM33" s="484">
        <v>26</v>
      </c>
      <c r="MN33" s="484">
        <v>31</v>
      </c>
      <c r="MO33" s="484">
        <v>23</v>
      </c>
      <c r="MP33" s="484">
        <v>34</v>
      </c>
      <c r="MQ33" s="484">
        <v>34</v>
      </c>
      <c r="MR33" s="484">
        <v>34</v>
      </c>
      <c r="MS33" s="484">
        <v>22</v>
      </c>
      <c r="MT33" s="484">
        <v>22</v>
      </c>
      <c r="MU33" s="484">
        <v>39</v>
      </c>
      <c r="MV33" s="484">
        <v>40</v>
      </c>
      <c r="MW33" s="484">
        <v>37</v>
      </c>
      <c r="MX33" s="484">
        <v>42</v>
      </c>
      <c r="MY33" s="484">
        <v>23</v>
      </c>
      <c r="MZ33" s="484">
        <v>23</v>
      </c>
      <c r="NA33" s="484">
        <v>31</v>
      </c>
      <c r="NB33" s="484">
        <v>31</v>
      </c>
      <c r="NC33" s="484">
        <v>31</v>
      </c>
      <c r="ND33" s="484">
        <v>38</v>
      </c>
      <c r="NE33" s="484">
        <v>39</v>
      </c>
      <c r="NF33" s="484">
        <v>39</v>
      </c>
      <c r="NG33" s="484">
        <v>34</v>
      </c>
      <c r="NH33" s="484">
        <v>34</v>
      </c>
      <c r="NI33" s="484">
        <v>34</v>
      </c>
      <c r="NJ33" s="484">
        <v>34</v>
      </c>
      <c r="NK33" s="484">
        <v>42</v>
      </c>
      <c r="NL33" s="484">
        <v>42</v>
      </c>
      <c r="NM33" s="484">
        <v>46</v>
      </c>
      <c r="NN33" s="484">
        <v>44</v>
      </c>
      <c r="NO33" s="484">
        <v>44</v>
      </c>
      <c r="NP33" s="484">
        <v>44</v>
      </c>
      <c r="NQ33" s="484">
        <v>44</v>
      </c>
      <c r="NR33" s="484">
        <v>44</v>
      </c>
      <c r="NS33" s="484">
        <v>44</v>
      </c>
      <c r="NT33" s="484">
        <v>34</v>
      </c>
      <c r="NU33" s="484">
        <v>44</v>
      </c>
      <c r="NV33" s="484">
        <v>44</v>
      </c>
      <c r="NW33" s="484">
        <v>44</v>
      </c>
      <c r="NX33" s="484">
        <v>43</v>
      </c>
      <c r="NY33" s="484">
        <v>43</v>
      </c>
      <c r="NZ33" s="484">
        <v>43</v>
      </c>
      <c r="OA33" s="484">
        <v>43</v>
      </c>
      <c r="OB33" s="484">
        <v>43</v>
      </c>
      <c r="OC33" s="484">
        <v>43</v>
      </c>
      <c r="OD33" s="484">
        <v>43</v>
      </c>
      <c r="OE33" s="484">
        <v>43</v>
      </c>
      <c r="OF33" s="484">
        <v>43</v>
      </c>
      <c r="OG33" s="484">
        <v>43</v>
      </c>
      <c r="OH33" s="484">
        <v>43</v>
      </c>
      <c r="OI33" s="484">
        <v>43</v>
      </c>
      <c r="OJ33" s="484">
        <v>43</v>
      </c>
      <c r="OK33" s="484">
        <v>43</v>
      </c>
      <c r="OL33" s="484">
        <v>35</v>
      </c>
      <c r="OM33" s="484">
        <v>39</v>
      </c>
      <c r="ON33" s="484">
        <v>37</v>
      </c>
      <c r="OO33" s="484">
        <v>37</v>
      </c>
      <c r="OP33" s="484">
        <v>36</v>
      </c>
      <c r="OQ33" s="484">
        <v>36</v>
      </c>
      <c r="OR33" s="484">
        <v>36</v>
      </c>
      <c r="OS33" s="484">
        <v>36</v>
      </c>
      <c r="OT33" s="484">
        <v>36</v>
      </c>
      <c r="OU33" s="484">
        <v>41</v>
      </c>
      <c r="OV33" s="484">
        <v>41</v>
      </c>
      <c r="OW33" s="484">
        <v>32</v>
      </c>
      <c r="OX33" s="484">
        <v>32</v>
      </c>
      <c r="OY33" s="484">
        <v>32</v>
      </c>
      <c r="OZ33" s="484">
        <v>32</v>
      </c>
      <c r="PA33" s="484">
        <v>32</v>
      </c>
      <c r="PB33" s="484">
        <v>32</v>
      </c>
      <c r="PC33" s="484">
        <v>30</v>
      </c>
      <c r="PD33" s="484">
        <v>30</v>
      </c>
      <c r="PE33" s="484">
        <v>30</v>
      </c>
      <c r="PF33" s="484">
        <v>27</v>
      </c>
      <c r="PG33" s="484">
        <v>26</v>
      </c>
      <c r="PH33" s="484">
        <v>26</v>
      </c>
      <c r="PI33" s="484">
        <v>26</v>
      </c>
      <c r="PJ33" s="484">
        <v>35</v>
      </c>
      <c r="PK33" s="484">
        <v>35</v>
      </c>
      <c r="PL33" s="484">
        <v>30</v>
      </c>
    </row>
    <row r="34" spans="1:428" x14ac:dyDescent="0.25">
      <c r="A34" s="866">
        <v>15</v>
      </c>
      <c r="B34" s="876" t="s">
        <v>1392</v>
      </c>
      <c r="C34" s="869" t="s">
        <v>1375</v>
      </c>
      <c r="D34" s="871" t="s">
        <v>1385</v>
      </c>
      <c r="E34" s="205" t="s">
        <v>1376</v>
      </c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1"/>
      <c r="BR34" s="211"/>
      <c r="BS34" s="211"/>
      <c r="BT34" s="211"/>
      <c r="BU34" s="211"/>
      <c r="BV34" s="211"/>
      <c r="BW34" s="211">
        <v>35</v>
      </c>
      <c r="BX34" s="211">
        <v>35</v>
      </c>
      <c r="BY34" s="211">
        <v>35</v>
      </c>
      <c r="BZ34" s="211">
        <v>35</v>
      </c>
      <c r="CA34" s="211">
        <v>35</v>
      </c>
      <c r="CB34" s="211">
        <v>35</v>
      </c>
      <c r="CC34" s="211">
        <v>35</v>
      </c>
      <c r="CD34" s="211">
        <v>35</v>
      </c>
      <c r="CE34" s="211">
        <v>35</v>
      </c>
      <c r="CF34" s="211">
        <v>35</v>
      </c>
      <c r="CG34" s="211">
        <v>35</v>
      </c>
      <c r="CH34" s="211">
        <v>35</v>
      </c>
      <c r="CI34" s="211">
        <v>35</v>
      </c>
      <c r="CJ34" s="211">
        <v>35</v>
      </c>
      <c r="CK34" s="211">
        <v>35</v>
      </c>
      <c r="CL34" s="211">
        <v>35</v>
      </c>
      <c r="CM34" s="211">
        <v>35</v>
      </c>
      <c r="CN34" s="211">
        <v>35</v>
      </c>
      <c r="CO34" s="211">
        <v>35</v>
      </c>
      <c r="CP34" s="211">
        <v>35</v>
      </c>
      <c r="CQ34" s="211">
        <v>35</v>
      </c>
      <c r="CR34" s="211">
        <v>35</v>
      </c>
      <c r="CS34" s="211">
        <v>35</v>
      </c>
      <c r="CT34" s="211">
        <v>35</v>
      </c>
      <c r="CU34" s="211">
        <v>35</v>
      </c>
      <c r="CV34" s="211">
        <v>35</v>
      </c>
      <c r="CW34" s="211">
        <v>35</v>
      </c>
      <c r="CX34" s="211">
        <v>35</v>
      </c>
      <c r="CY34" s="211">
        <v>35</v>
      </c>
      <c r="CZ34" s="211">
        <v>35</v>
      </c>
      <c r="DA34" s="211">
        <v>35</v>
      </c>
      <c r="DB34" s="211">
        <v>35</v>
      </c>
      <c r="DC34" s="211">
        <v>35</v>
      </c>
      <c r="DD34" s="211">
        <v>35</v>
      </c>
      <c r="DE34" s="211">
        <v>35</v>
      </c>
      <c r="DF34" s="211">
        <v>35</v>
      </c>
      <c r="DG34" s="211">
        <v>35</v>
      </c>
      <c r="DH34" s="211">
        <v>35</v>
      </c>
      <c r="DI34" s="211">
        <v>35</v>
      </c>
      <c r="DJ34" s="211">
        <v>35</v>
      </c>
      <c r="DK34" s="211">
        <v>35</v>
      </c>
      <c r="DL34" s="211">
        <v>35</v>
      </c>
      <c r="DM34" s="211">
        <v>35</v>
      </c>
      <c r="DN34" s="211">
        <v>35</v>
      </c>
      <c r="DO34" s="211">
        <v>35</v>
      </c>
      <c r="DP34" s="211">
        <v>35</v>
      </c>
      <c r="DQ34" s="211">
        <v>35</v>
      </c>
      <c r="DR34" s="211">
        <v>35</v>
      </c>
      <c r="DS34" s="211">
        <v>35</v>
      </c>
      <c r="DT34" s="211">
        <v>35</v>
      </c>
      <c r="DU34" s="211">
        <v>35</v>
      </c>
      <c r="DV34" s="211">
        <v>35</v>
      </c>
      <c r="DW34" s="211">
        <v>35</v>
      </c>
      <c r="DX34" s="211">
        <v>35</v>
      </c>
      <c r="DY34" s="211">
        <v>35</v>
      </c>
      <c r="DZ34" s="211">
        <v>35</v>
      </c>
      <c r="EA34" s="211">
        <v>35</v>
      </c>
      <c r="EB34" s="211">
        <v>35</v>
      </c>
      <c r="EC34" s="211">
        <v>35</v>
      </c>
      <c r="ED34" s="211">
        <v>35</v>
      </c>
      <c r="EE34" s="211">
        <v>35</v>
      </c>
      <c r="EF34" s="211">
        <v>35</v>
      </c>
      <c r="EG34" s="211">
        <v>35</v>
      </c>
      <c r="EH34" s="211">
        <v>35</v>
      </c>
      <c r="EI34" s="211">
        <v>35</v>
      </c>
      <c r="EJ34" s="211">
        <v>35</v>
      </c>
      <c r="EK34" s="211">
        <v>35</v>
      </c>
      <c r="EL34" s="211">
        <v>35</v>
      </c>
      <c r="EM34" s="211">
        <v>35</v>
      </c>
      <c r="EN34" s="211">
        <v>35</v>
      </c>
      <c r="EO34" s="211">
        <v>35</v>
      </c>
      <c r="EP34" s="211">
        <v>35</v>
      </c>
      <c r="EQ34" s="211">
        <v>35</v>
      </c>
      <c r="ER34" s="211">
        <v>35</v>
      </c>
      <c r="ES34" s="211">
        <v>35</v>
      </c>
      <c r="ET34" s="211">
        <v>35</v>
      </c>
      <c r="EU34" s="211">
        <v>35</v>
      </c>
      <c r="EV34" s="211">
        <v>35</v>
      </c>
      <c r="EW34" s="211">
        <v>35</v>
      </c>
      <c r="EX34" s="211">
        <v>35</v>
      </c>
      <c r="EY34" s="211">
        <v>30</v>
      </c>
      <c r="EZ34" s="211">
        <v>20</v>
      </c>
      <c r="FA34" s="211">
        <v>20</v>
      </c>
      <c r="FB34" s="211">
        <v>20</v>
      </c>
      <c r="FC34" s="211">
        <v>20</v>
      </c>
      <c r="FD34" s="211">
        <v>15</v>
      </c>
      <c r="FE34" s="211">
        <v>15</v>
      </c>
      <c r="FF34" s="211">
        <v>15</v>
      </c>
      <c r="FG34" s="211">
        <v>10</v>
      </c>
      <c r="FH34" s="211">
        <v>10</v>
      </c>
      <c r="FI34" s="211">
        <v>5</v>
      </c>
      <c r="FJ34" s="211">
        <v>5</v>
      </c>
      <c r="FK34" s="211">
        <v>5</v>
      </c>
      <c r="FL34" s="211">
        <v>5</v>
      </c>
      <c r="FM34" s="211">
        <v>5</v>
      </c>
      <c r="FN34" s="211">
        <v>5</v>
      </c>
      <c r="FO34" s="211">
        <v>5</v>
      </c>
      <c r="FP34" s="211">
        <v>5</v>
      </c>
      <c r="FQ34" s="211">
        <v>5</v>
      </c>
      <c r="FR34" s="211">
        <v>5</v>
      </c>
      <c r="FS34" s="211">
        <v>5</v>
      </c>
      <c r="FT34" s="211">
        <v>5</v>
      </c>
      <c r="FU34" s="211">
        <v>5</v>
      </c>
      <c r="FV34" s="211">
        <v>5</v>
      </c>
      <c r="FW34" s="211">
        <v>5</v>
      </c>
      <c r="FX34" s="211">
        <v>5</v>
      </c>
      <c r="FY34" s="211">
        <v>5</v>
      </c>
      <c r="FZ34" s="211">
        <v>5</v>
      </c>
      <c r="GA34" s="211">
        <v>5</v>
      </c>
      <c r="GB34" s="211">
        <v>5</v>
      </c>
      <c r="GC34" s="211">
        <v>5</v>
      </c>
      <c r="GD34" s="211">
        <v>5</v>
      </c>
      <c r="GE34" s="211">
        <v>5</v>
      </c>
      <c r="GF34" s="211">
        <v>5</v>
      </c>
      <c r="GG34" s="211">
        <v>5</v>
      </c>
      <c r="GH34" s="211">
        <v>5</v>
      </c>
      <c r="GI34" s="211">
        <v>5</v>
      </c>
      <c r="GJ34" s="211">
        <v>5</v>
      </c>
      <c r="GK34" s="211">
        <v>5</v>
      </c>
      <c r="GL34" s="211">
        <v>5</v>
      </c>
      <c r="GM34" s="211">
        <v>5</v>
      </c>
      <c r="GN34" s="211">
        <v>5</v>
      </c>
      <c r="GO34" s="211">
        <v>5</v>
      </c>
      <c r="GP34" s="211">
        <v>5</v>
      </c>
      <c r="GQ34" s="211">
        <v>5</v>
      </c>
      <c r="GR34" s="211">
        <v>5</v>
      </c>
      <c r="GS34" s="211">
        <v>5</v>
      </c>
      <c r="GT34" s="211">
        <v>5</v>
      </c>
      <c r="GU34" s="211">
        <v>5</v>
      </c>
      <c r="GV34" s="211">
        <v>5</v>
      </c>
      <c r="GW34" s="211">
        <v>5</v>
      </c>
      <c r="GX34" s="211">
        <v>5</v>
      </c>
      <c r="GY34" s="211">
        <v>5</v>
      </c>
      <c r="GZ34" s="211">
        <v>5</v>
      </c>
      <c r="HA34" s="211">
        <v>5</v>
      </c>
      <c r="HB34" s="211">
        <v>5</v>
      </c>
      <c r="HC34" s="211">
        <v>5</v>
      </c>
      <c r="HD34" s="211">
        <v>5</v>
      </c>
      <c r="HE34" s="211">
        <v>5</v>
      </c>
      <c r="HF34" s="211">
        <v>5</v>
      </c>
      <c r="HG34" s="211">
        <v>5</v>
      </c>
      <c r="HH34" s="211">
        <v>5</v>
      </c>
      <c r="HI34" s="211">
        <v>5</v>
      </c>
      <c r="HJ34" s="211">
        <v>5</v>
      </c>
      <c r="HK34" s="211">
        <v>5</v>
      </c>
      <c r="HL34" s="211">
        <v>5</v>
      </c>
      <c r="HM34" s="211">
        <v>5</v>
      </c>
      <c r="HN34" s="211">
        <v>5</v>
      </c>
      <c r="HO34" s="211">
        <v>5</v>
      </c>
      <c r="HP34" s="211">
        <v>5</v>
      </c>
      <c r="HQ34" s="211">
        <v>5</v>
      </c>
      <c r="HR34" s="211">
        <v>5</v>
      </c>
      <c r="HS34" s="211">
        <v>5</v>
      </c>
      <c r="HT34" s="211">
        <v>5</v>
      </c>
      <c r="HU34" s="211">
        <v>5</v>
      </c>
      <c r="HV34" s="211">
        <v>5</v>
      </c>
      <c r="HW34" s="211">
        <v>5</v>
      </c>
      <c r="HX34" s="211">
        <v>5</v>
      </c>
      <c r="HY34" s="211">
        <v>5</v>
      </c>
      <c r="HZ34" s="211">
        <v>5</v>
      </c>
      <c r="IA34" s="211">
        <v>5</v>
      </c>
      <c r="IB34" s="211">
        <v>5</v>
      </c>
      <c r="IC34" s="211">
        <v>5</v>
      </c>
      <c r="ID34" s="211">
        <v>5</v>
      </c>
      <c r="IE34" s="211">
        <v>5</v>
      </c>
      <c r="IF34" s="211">
        <v>5</v>
      </c>
      <c r="IG34" s="211">
        <v>5</v>
      </c>
      <c r="IH34" s="211">
        <v>5</v>
      </c>
      <c r="II34" s="211">
        <v>5</v>
      </c>
      <c r="IJ34" s="211">
        <v>5</v>
      </c>
      <c r="IK34" s="211">
        <v>5</v>
      </c>
      <c r="IL34" s="211">
        <v>5</v>
      </c>
      <c r="IM34" s="211">
        <v>5</v>
      </c>
      <c r="IN34" s="211">
        <v>5</v>
      </c>
      <c r="IO34" s="211">
        <v>5</v>
      </c>
      <c r="IP34" s="211">
        <v>5</v>
      </c>
      <c r="IQ34" s="211">
        <v>5</v>
      </c>
      <c r="IR34" s="211">
        <v>5</v>
      </c>
      <c r="IS34" s="211">
        <v>5</v>
      </c>
      <c r="IT34" s="211">
        <v>5</v>
      </c>
      <c r="IU34" s="211">
        <v>5</v>
      </c>
      <c r="IV34" s="211">
        <v>5</v>
      </c>
      <c r="IW34" s="211">
        <v>5</v>
      </c>
      <c r="IX34" s="211">
        <v>5</v>
      </c>
      <c r="IY34" s="211">
        <v>5</v>
      </c>
      <c r="IZ34" s="211">
        <v>5</v>
      </c>
      <c r="JA34" s="211">
        <v>5</v>
      </c>
      <c r="JB34" s="211">
        <v>5</v>
      </c>
      <c r="JC34" s="211">
        <v>5</v>
      </c>
      <c r="JD34" s="211">
        <v>5</v>
      </c>
      <c r="JE34" s="211">
        <v>5</v>
      </c>
      <c r="JF34" s="211">
        <v>5</v>
      </c>
      <c r="JG34" s="211">
        <v>5</v>
      </c>
      <c r="JH34" s="211">
        <v>5</v>
      </c>
      <c r="JI34" s="211">
        <v>5</v>
      </c>
      <c r="JJ34" s="211">
        <v>5</v>
      </c>
      <c r="JK34" s="211">
        <v>5</v>
      </c>
      <c r="JL34" s="211">
        <v>5</v>
      </c>
      <c r="JM34" s="211">
        <v>5</v>
      </c>
      <c r="JN34" s="211">
        <v>5</v>
      </c>
      <c r="JO34" s="483">
        <v>5</v>
      </c>
      <c r="JP34" s="483">
        <v>5</v>
      </c>
      <c r="JQ34" s="483">
        <v>5</v>
      </c>
      <c r="JR34" s="483">
        <v>5</v>
      </c>
      <c r="JS34" s="483">
        <v>5</v>
      </c>
      <c r="JT34" s="483">
        <v>5</v>
      </c>
      <c r="JU34" s="483">
        <v>5</v>
      </c>
      <c r="JV34" s="483">
        <v>5</v>
      </c>
      <c r="JW34" s="483">
        <v>5</v>
      </c>
      <c r="JX34" s="483">
        <v>5</v>
      </c>
      <c r="JY34" s="483">
        <v>5</v>
      </c>
      <c r="JZ34" s="483">
        <v>5</v>
      </c>
      <c r="KA34" s="483">
        <v>5</v>
      </c>
      <c r="KB34" s="483">
        <v>5</v>
      </c>
      <c r="KC34" s="483">
        <v>5</v>
      </c>
      <c r="KD34" s="483">
        <v>5</v>
      </c>
      <c r="KE34" s="483">
        <v>5</v>
      </c>
      <c r="KF34" s="483">
        <v>5</v>
      </c>
      <c r="KG34" s="483">
        <v>5</v>
      </c>
      <c r="KH34" s="483">
        <v>5</v>
      </c>
      <c r="KI34" s="483">
        <v>5</v>
      </c>
      <c r="KJ34" s="483">
        <v>5</v>
      </c>
      <c r="KK34" s="483">
        <v>5</v>
      </c>
      <c r="KL34" s="483">
        <v>5</v>
      </c>
      <c r="KM34" s="483">
        <v>5</v>
      </c>
      <c r="KN34" s="483">
        <v>5</v>
      </c>
      <c r="KO34" s="483">
        <v>5</v>
      </c>
      <c r="KP34" s="483">
        <v>5</v>
      </c>
      <c r="KQ34" s="483">
        <v>5</v>
      </c>
      <c r="KR34" s="483">
        <v>5</v>
      </c>
      <c r="KS34" s="483">
        <v>5</v>
      </c>
      <c r="KT34" s="483">
        <v>5</v>
      </c>
      <c r="KU34" s="483">
        <v>5</v>
      </c>
      <c r="KV34" s="483">
        <v>5</v>
      </c>
      <c r="KW34" s="483">
        <v>5</v>
      </c>
      <c r="KX34" s="483">
        <v>5</v>
      </c>
      <c r="KY34" s="483">
        <v>5</v>
      </c>
      <c r="KZ34" s="483">
        <v>5</v>
      </c>
      <c r="LA34" s="483">
        <v>5</v>
      </c>
      <c r="LB34" s="483">
        <v>5</v>
      </c>
      <c r="LC34" s="483">
        <v>5</v>
      </c>
      <c r="LD34" s="483">
        <v>5</v>
      </c>
      <c r="LE34" s="483">
        <v>5</v>
      </c>
      <c r="LF34" s="483">
        <v>5</v>
      </c>
      <c r="LG34" s="483">
        <v>5</v>
      </c>
      <c r="LH34" s="483">
        <v>5</v>
      </c>
      <c r="LI34" s="483">
        <v>5</v>
      </c>
      <c r="LJ34" s="483">
        <v>5</v>
      </c>
      <c r="LK34" s="483">
        <v>5</v>
      </c>
      <c r="LL34" s="483">
        <v>5</v>
      </c>
      <c r="LM34" s="483">
        <v>5</v>
      </c>
      <c r="LN34" s="483">
        <v>5</v>
      </c>
      <c r="LO34" s="483">
        <v>5</v>
      </c>
      <c r="LP34" s="483">
        <v>5</v>
      </c>
      <c r="LQ34" s="483">
        <v>5</v>
      </c>
      <c r="LR34" s="483">
        <v>5</v>
      </c>
      <c r="LS34" s="483">
        <v>5</v>
      </c>
      <c r="LT34" s="483">
        <v>5</v>
      </c>
      <c r="LU34" s="483">
        <v>5</v>
      </c>
      <c r="LV34" s="483">
        <v>5</v>
      </c>
      <c r="LW34" s="483">
        <v>5</v>
      </c>
      <c r="LX34" s="483">
        <v>5</v>
      </c>
      <c r="LY34" s="483">
        <v>5</v>
      </c>
      <c r="LZ34" s="483">
        <v>5</v>
      </c>
      <c r="MA34" s="483">
        <v>5</v>
      </c>
      <c r="MB34" s="483">
        <v>5</v>
      </c>
      <c r="MC34" s="483">
        <v>5</v>
      </c>
      <c r="MD34" s="483">
        <v>5</v>
      </c>
      <c r="ME34" s="483">
        <v>5</v>
      </c>
      <c r="MF34" s="483">
        <v>5</v>
      </c>
      <c r="MG34" s="483">
        <v>5</v>
      </c>
      <c r="MH34" s="483">
        <v>5</v>
      </c>
      <c r="MI34" s="483">
        <v>5</v>
      </c>
      <c r="MJ34" s="483">
        <v>5</v>
      </c>
      <c r="MK34" s="483">
        <v>5</v>
      </c>
      <c r="ML34" s="483">
        <v>5</v>
      </c>
      <c r="MM34" s="483">
        <v>5</v>
      </c>
      <c r="MN34" s="483">
        <v>5</v>
      </c>
      <c r="MO34" s="483">
        <v>5</v>
      </c>
      <c r="MP34" s="483">
        <v>5</v>
      </c>
      <c r="MQ34" s="483">
        <v>5</v>
      </c>
      <c r="MR34" s="483">
        <v>5</v>
      </c>
      <c r="MS34" s="483">
        <v>5</v>
      </c>
      <c r="MT34" s="483">
        <v>5</v>
      </c>
      <c r="MU34" s="483">
        <v>5</v>
      </c>
      <c r="MV34" s="483">
        <v>5</v>
      </c>
      <c r="MW34" s="483">
        <v>5</v>
      </c>
      <c r="MX34" s="483">
        <v>5</v>
      </c>
      <c r="MY34" s="483">
        <v>5</v>
      </c>
      <c r="MZ34" s="483">
        <v>5</v>
      </c>
      <c r="NA34" s="483">
        <v>5</v>
      </c>
      <c r="NB34" s="483">
        <v>5</v>
      </c>
      <c r="NC34" s="483">
        <v>5</v>
      </c>
      <c r="ND34" s="483">
        <v>5</v>
      </c>
      <c r="NE34" s="483">
        <v>5</v>
      </c>
      <c r="NF34" s="483">
        <v>5</v>
      </c>
      <c r="NG34" s="483">
        <v>5</v>
      </c>
      <c r="NH34" s="483">
        <v>5</v>
      </c>
      <c r="NI34" s="483">
        <v>5</v>
      </c>
      <c r="NJ34" s="483">
        <v>5</v>
      </c>
      <c r="NK34" s="483">
        <v>5</v>
      </c>
      <c r="NL34" s="483">
        <v>5</v>
      </c>
      <c r="NM34" s="483">
        <v>5</v>
      </c>
      <c r="NN34" s="483">
        <v>5</v>
      </c>
      <c r="NO34" s="483">
        <v>5</v>
      </c>
      <c r="NP34" s="483">
        <v>5</v>
      </c>
      <c r="NQ34" s="483">
        <v>5</v>
      </c>
      <c r="NR34" s="483">
        <v>5</v>
      </c>
      <c r="NS34" s="483">
        <v>5</v>
      </c>
      <c r="NT34" s="483">
        <v>5</v>
      </c>
      <c r="NU34" s="483">
        <v>5</v>
      </c>
      <c r="NV34" s="483">
        <v>5</v>
      </c>
      <c r="NW34" s="483">
        <v>5</v>
      </c>
      <c r="NX34" s="483">
        <v>5</v>
      </c>
      <c r="NY34" s="483">
        <v>5</v>
      </c>
      <c r="NZ34" s="483">
        <v>5</v>
      </c>
      <c r="OA34" s="483">
        <v>5</v>
      </c>
      <c r="OB34" s="483">
        <v>5</v>
      </c>
      <c r="OC34" s="483">
        <v>5</v>
      </c>
      <c r="OD34" s="483">
        <v>5</v>
      </c>
      <c r="OE34" s="483">
        <v>5</v>
      </c>
      <c r="OF34" s="483">
        <v>5</v>
      </c>
      <c r="OG34" s="483">
        <v>5</v>
      </c>
      <c r="OH34" s="483">
        <v>5</v>
      </c>
      <c r="OI34" s="483">
        <v>5</v>
      </c>
      <c r="OJ34" s="483">
        <v>5</v>
      </c>
      <c r="OK34" s="483">
        <v>5</v>
      </c>
      <c r="OL34" s="483">
        <v>5</v>
      </c>
      <c r="OM34" s="483">
        <v>5</v>
      </c>
      <c r="ON34" s="483"/>
      <c r="OO34" s="483"/>
      <c r="OP34" s="483"/>
      <c r="OQ34" s="483"/>
      <c r="OR34" s="483"/>
      <c r="OS34" s="483"/>
      <c r="OT34" s="483"/>
      <c r="OU34" s="483"/>
      <c r="OV34" s="483"/>
      <c r="OW34" s="483"/>
      <c r="OX34" s="483"/>
      <c r="OY34" s="483"/>
      <c r="OZ34" s="483"/>
      <c r="PA34" s="483"/>
      <c r="PB34" s="483"/>
      <c r="PC34" s="483"/>
      <c r="PD34" s="483"/>
      <c r="PE34" s="483"/>
      <c r="PF34" s="483"/>
      <c r="PG34" s="483"/>
      <c r="PH34" s="483"/>
      <c r="PI34" s="483"/>
      <c r="PJ34" s="483"/>
      <c r="PK34" s="483"/>
      <c r="PL34" s="483"/>
    </row>
    <row r="35" spans="1:428" x14ac:dyDescent="0.25">
      <c r="A35" s="866"/>
      <c r="B35" s="876"/>
      <c r="C35" s="869"/>
      <c r="D35" s="871"/>
      <c r="E35" s="206" t="s">
        <v>1377</v>
      </c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>
        <v>10</v>
      </c>
      <c r="BX35" s="212">
        <v>13</v>
      </c>
      <c r="BY35" s="212">
        <v>13</v>
      </c>
      <c r="BZ35" s="212">
        <v>14</v>
      </c>
      <c r="CA35" s="212">
        <v>12</v>
      </c>
      <c r="CB35" s="212">
        <v>12</v>
      </c>
      <c r="CC35" s="212">
        <v>15</v>
      </c>
      <c r="CD35" s="212">
        <v>15</v>
      </c>
      <c r="CE35" s="212">
        <v>15</v>
      </c>
      <c r="CF35" s="212">
        <v>14</v>
      </c>
      <c r="CG35" s="212">
        <v>25</v>
      </c>
      <c r="CH35" s="212">
        <v>22</v>
      </c>
      <c r="CI35" s="212">
        <v>24</v>
      </c>
      <c r="CJ35" s="212">
        <v>23</v>
      </c>
      <c r="CK35" s="212">
        <v>24</v>
      </c>
      <c r="CL35" s="212">
        <v>24</v>
      </c>
      <c r="CM35" s="212">
        <v>24</v>
      </c>
      <c r="CN35" s="212">
        <v>35</v>
      </c>
      <c r="CO35" s="212">
        <v>8</v>
      </c>
      <c r="CP35" s="212">
        <v>31</v>
      </c>
      <c r="CQ35" s="212">
        <v>31</v>
      </c>
      <c r="CR35" s="212">
        <v>31</v>
      </c>
      <c r="CS35" s="212">
        <v>31</v>
      </c>
      <c r="CT35" s="212">
        <v>31</v>
      </c>
      <c r="CU35" s="212">
        <v>31</v>
      </c>
      <c r="CV35" s="212">
        <v>31</v>
      </c>
      <c r="CW35" s="212">
        <v>31</v>
      </c>
      <c r="CX35" s="212">
        <v>31</v>
      </c>
      <c r="CY35" s="212">
        <v>31</v>
      </c>
      <c r="CZ35" s="212">
        <v>31</v>
      </c>
      <c r="DA35" s="212">
        <v>31</v>
      </c>
      <c r="DB35" s="212">
        <v>31</v>
      </c>
      <c r="DC35" s="212">
        <v>31</v>
      </c>
      <c r="DD35" s="212">
        <v>31</v>
      </c>
      <c r="DE35" s="212">
        <v>31</v>
      </c>
      <c r="DF35" s="212">
        <v>24</v>
      </c>
      <c r="DG35" s="212">
        <v>31</v>
      </c>
      <c r="DH35" s="212">
        <v>23</v>
      </c>
      <c r="DI35" s="212">
        <v>23</v>
      </c>
      <c r="DJ35" s="212">
        <v>23</v>
      </c>
      <c r="DK35" s="212">
        <v>23</v>
      </c>
      <c r="DL35" s="212">
        <v>23</v>
      </c>
      <c r="DM35" s="212">
        <v>23</v>
      </c>
      <c r="DN35" s="212">
        <v>0</v>
      </c>
      <c r="DO35" s="212">
        <v>0</v>
      </c>
      <c r="DP35" s="212">
        <v>0</v>
      </c>
      <c r="DQ35" s="212">
        <v>0</v>
      </c>
      <c r="DR35" s="212">
        <v>0</v>
      </c>
      <c r="DS35" s="212">
        <v>0</v>
      </c>
      <c r="DT35" s="212">
        <v>0</v>
      </c>
      <c r="DU35" s="212">
        <v>0</v>
      </c>
      <c r="DV35" s="212">
        <v>0</v>
      </c>
      <c r="DW35" s="212">
        <v>0</v>
      </c>
      <c r="DX35" s="212">
        <v>0</v>
      </c>
      <c r="DY35" s="212">
        <v>0</v>
      </c>
      <c r="DZ35" s="212">
        <v>0</v>
      </c>
      <c r="EA35" s="212">
        <v>0</v>
      </c>
      <c r="EB35" s="212">
        <v>0</v>
      </c>
      <c r="EC35" s="212">
        <v>0</v>
      </c>
      <c r="ED35" s="212">
        <v>0</v>
      </c>
      <c r="EE35" s="212">
        <v>0</v>
      </c>
      <c r="EF35" s="212">
        <v>0</v>
      </c>
      <c r="EG35" s="212">
        <v>0</v>
      </c>
      <c r="EH35" s="212">
        <v>0</v>
      </c>
      <c r="EI35" s="212">
        <v>0</v>
      </c>
      <c r="EJ35" s="212">
        <v>0</v>
      </c>
      <c r="EK35" s="212">
        <v>0</v>
      </c>
      <c r="EL35" s="212">
        <v>0</v>
      </c>
      <c r="EM35" s="212">
        <v>0</v>
      </c>
      <c r="EN35" s="212">
        <v>0</v>
      </c>
      <c r="EO35" s="212">
        <v>0</v>
      </c>
      <c r="EP35" s="212">
        <v>0</v>
      </c>
      <c r="EQ35" s="212">
        <v>0</v>
      </c>
      <c r="ER35" s="212">
        <v>0</v>
      </c>
      <c r="ES35" s="212">
        <v>0</v>
      </c>
      <c r="ET35" s="212">
        <v>0</v>
      </c>
      <c r="EU35" s="212">
        <v>0</v>
      </c>
      <c r="EV35" s="212">
        <v>0</v>
      </c>
      <c r="EW35" s="212">
        <v>0</v>
      </c>
      <c r="EX35" s="212">
        <v>0</v>
      </c>
      <c r="EY35" s="212">
        <v>0</v>
      </c>
      <c r="EZ35" s="212">
        <v>0</v>
      </c>
      <c r="FA35" s="212">
        <v>0</v>
      </c>
      <c r="FB35" s="212">
        <v>0</v>
      </c>
      <c r="FC35" s="212">
        <v>0</v>
      </c>
      <c r="FD35" s="212">
        <v>0</v>
      </c>
      <c r="FE35" s="212">
        <v>0</v>
      </c>
      <c r="FF35" s="212">
        <v>0</v>
      </c>
      <c r="FG35" s="212">
        <v>0</v>
      </c>
      <c r="FH35" s="212">
        <v>0</v>
      </c>
      <c r="FI35" s="212">
        <v>0</v>
      </c>
      <c r="FJ35" s="212">
        <v>0</v>
      </c>
      <c r="FK35" s="212">
        <v>0</v>
      </c>
      <c r="FL35" s="212">
        <v>0</v>
      </c>
      <c r="FM35" s="212">
        <v>0</v>
      </c>
      <c r="FN35" s="212">
        <v>0</v>
      </c>
      <c r="FO35" s="212">
        <v>0</v>
      </c>
      <c r="FP35" s="212">
        <v>0</v>
      </c>
      <c r="FQ35" s="212">
        <v>0</v>
      </c>
      <c r="FR35" s="212">
        <v>0</v>
      </c>
      <c r="FS35" s="212">
        <v>0</v>
      </c>
      <c r="FT35" s="212">
        <v>0</v>
      </c>
      <c r="FU35" s="212">
        <v>0</v>
      </c>
      <c r="FV35" s="212">
        <v>0</v>
      </c>
      <c r="FW35" s="212">
        <v>0</v>
      </c>
      <c r="FX35" s="212">
        <v>0</v>
      </c>
      <c r="FY35" s="212">
        <v>0</v>
      </c>
      <c r="FZ35" s="212">
        <v>0</v>
      </c>
      <c r="GA35" s="212">
        <v>0</v>
      </c>
      <c r="GB35" s="212">
        <v>0</v>
      </c>
      <c r="GC35" s="212">
        <v>0</v>
      </c>
      <c r="GD35" s="212">
        <v>0</v>
      </c>
      <c r="GE35" s="212">
        <v>0</v>
      </c>
      <c r="GF35" s="212">
        <v>0</v>
      </c>
      <c r="GG35" s="212">
        <v>0</v>
      </c>
      <c r="GH35" s="212">
        <v>0</v>
      </c>
      <c r="GI35" s="212">
        <v>0</v>
      </c>
      <c r="GJ35" s="212">
        <v>0</v>
      </c>
      <c r="GK35" s="212">
        <v>0</v>
      </c>
      <c r="GL35" s="212">
        <v>0</v>
      </c>
      <c r="GM35" s="212">
        <v>0</v>
      </c>
      <c r="GN35" s="212">
        <v>0</v>
      </c>
      <c r="GO35" s="212">
        <v>0</v>
      </c>
      <c r="GP35" s="212">
        <v>0</v>
      </c>
      <c r="GQ35" s="212">
        <v>0</v>
      </c>
      <c r="GR35" s="212">
        <v>0</v>
      </c>
      <c r="GS35" s="212">
        <v>0</v>
      </c>
      <c r="GT35" s="212">
        <v>0</v>
      </c>
      <c r="GU35" s="212">
        <v>0</v>
      </c>
      <c r="GV35" s="212">
        <v>0</v>
      </c>
      <c r="GW35" s="212">
        <v>0</v>
      </c>
      <c r="GX35" s="212">
        <v>0</v>
      </c>
      <c r="GY35" s="212">
        <v>0</v>
      </c>
      <c r="GZ35" s="212">
        <v>0</v>
      </c>
      <c r="HA35" s="212">
        <v>0</v>
      </c>
      <c r="HB35" s="212">
        <v>0</v>
      </c>
      <c r="HC35" s="212">
        <v>0</v>
      </c>
      <c r="HD35" s="212">
        <v>0</v>
      </c>
      <c r="HE35" s="212">
        <v>0</v>
      </c>
      <c r="HF35" s="212">
        <v>0</v>
      </c>
      <c r="HG35" s="212">
        <v>0</v>
      </c>
      <c r="HH35" s="212">
        <v>0</v>
      </c>
      <c r="HI35" s="212">
        <v>0</v>
      </c>
      <c r="HJ35" s="212">
        <v>0</v>
      </c>
      <c r="HK35" s="212">
        <v>0</v>
      </c>
      <c r="HL35" s="212">
        <v>0</v>
      </c>
      <c r="HM35" s="212">
        <v>0</v>
      </c>
      <c r="HN35" s="212">
        <v>0</v>
      </c>
      <c r="HO35" s="212">
        <v>0</v>
      </c>
      <c r="HP35" s="212">
        <v>0</v>
      </c>
      <c r="HQ35" s="212">
        <v>0</v>
      </c>
      <c r="HR35" s="212">
        <v>0</v>
      </c>
      <c r="HS35" s="212">
        <v>0</v>
      </c>
      <c r="HT35" s="212">
        <v>0</v>
      </c>
      <c r="HU35" s="212">
        <v>0</v>
      </c>
      <c r="HV35" s="212">
        <v>0</v>
      </c>
      <c r="HW35" s="212">
        <v>0</v>
      </c>
      <c r="HX35" s="212">
        <v>0</v>
      </c>
      <c r="HY35" s="212">
        <v>0</v>
      </c>
      <c r="HZ35" s="212">
        <v>0</v>
      </c>
      <c r="IA35" s="212">
        <v>0</v>
      </c>
      <c r="IB35" s="212">
        <v>0</v>
      </c>
      <c r="IC35" s="212">
        <v>0</v>
      </c>
      <c r="ID35" s="212">
        <v>0</v>
      </c>
      <c r="IE35" s="212">
        <v>0</v>
      </c>
      <c r="IF35" s="212">
        <v>0</v>
      </c>
      <c r="IG35" s="212">
        <v>0</v>
      </c>
      <c r="IH35" s="212">
        <v>0</v>
      </c>
      <c r="II35" s="212">
        <v>0</v>
      </c>
      <c r="IJ35" s="212">
        <v>0</v>
      </c>
      <c r="IK35" s="212">
        <v>0</v>
      </c>
      <c r="IL35" s="212">
        <v>0</v>
      </c>
      <c r="IM35" s="212">
        <v>0</v>
      </c>
      <c r="IN35" s="212">
        <v>0</v>
      </c>
      <c r="IO35" s="212">
        <v>0</v>
      </c>
      <c r="IP35" s="212">
        <v>0</v>
      </c>
      <c r="IQ35" s="212">
        <v>5</v>
      </c>
      <c r="IR35" s="212">
        <v>0</v>
      </c>
      <c r="IS35" s="212">
        <v>0</v>
      </c>
      <c r="IT35" s="212">
        <v>0</v>
      </c>
      <c r="IU35" s="212">
        <v>0</v>
      </c>
      <c r="IV35" s="212">
        <v>0</v>
      </c>
      <c r="IW35" s="212">
        <v>0</v>
      </c>
      <c r="IX35" s="212">
        <v>0</v>
      </c>
      <c r="IY35" s="212">
        <v>0</v>
      </c>
      <c r="IZ35" s="212">
        <v>0</v>
      </c>
      <c r="JA35" s="212">
        <v>0</v>
      </c>
      <c r="JB35" s="212">
        <v>0</v>
      </c>
      <c r="JC35" s="212">
        <v>0</v>
      </c>
      <c r="JD35" s="212">
        <v>0</v>
      </c>
      <c r="JE35" s="212">
        <v>0</v>
      </c>
      <c r="JF35" s="212">
        <v>0</v>
      </c>
      <c r="JG35" s="212">
        <v>0</v>
      </c>
      <c r="JH35" s="212">
        <v>0</v>
      </c>
      <c r="JI35" s="212">
        <v>0</v>
      </c>
      <c r="JJ35" s="212">
        <v>0</v>
      </c>
      <c r="JK35" s="212">
        <v>0</v>
      </c>
      <c r="JL35" s="212">
        <v>0</v>
      </c>
      <c r="JM35" s="212">
        <v>0</v>
      </c>
      <c r="JN35" s="212">
        <v>0</v>
      </c>
      <c r="JO35" s="484">
        <v>0</v>
      </c>
      <c r="JP35" s="484">
        <v>0</v>
      </c>
      <c r="JQ35" s="484">
        <v>0</v>
      </c>
      <c r="JR35" s="484">
        <v>0</v>
      </c>
      <c r="JS35" s="484">
        <v>0</v>
      </c>
      <c r="JT35" s="484">
        <v>0</v>
      </c>
      <c r="JU35" s="484">
        <v>0</v>
      </c>
      <c r="JV35" s="484">
        <v>0</v>
      </c>
      <c r="JW35" s="484">
        <v>0</v>
      </c>
      <c r="JX35" s="484">
        <v>0</v>
      </c>
      <c r="JY35" s="484">
        <v>0</v>
      </c>
      <c r="JZ35" s="484">
        <v>0</v>
      </c>
      <c r="KA35" s="484">
        <v>0</v>
      </c>
      <c r="KB35" s="484">
        <v>0</v>
      </c>
      <c r="KC35" s="484">
        <v>0</v>
      </c>
      <c r="KD35" s="484">
        <v>0</v>
      </c>
      <c r="KE35" s="484">
        <v>0</v>
      </c>
      <c r="KF35" s="484">
        <v>0</v>
      </c>
      <c r="KG35" s="484">
        <v>0</v>
      </c>
      <c r="KH35" s="484">
        <v>0</v>
      </c>
      <c r="KI35" s="484">
        <v>0</v>
      </c>
      <c r="KJ35" s="484">
        <v>0</v>
      </c>
      <c r="KK35" s="484">
        <v>0</v>
      </c>
      <c r="KL35" s="484">
        <v>0</v>
      </c>
      <c r="KM35" s="484">
        <v>0</v>
      </c>
      <c r="KN35" s="484">
        <v>0</v>
      </c>
      <c r="KO35" s="484">
        <v>0</v>
      </c>
      <c r="KP35" s="484">
        <v>0</v>
      </c>
      <c r="KQ35" s="484">
        <v>0</v>
      </c>
      <c r="KR35" s="484">
        <v>0</v>
      </c>
      <c r="KS35" s="484">
        <v>0</v>
      </c>
      <c r="KT35" s="484">
        <v>0</v>
      </c>
      <c r="KU35" s="484">
        <v>0</v>
      </c>
      <c r="KV35" s="484">
        <v>0</v>
      </c>
      <c r="KW35" s="484">
        <v>0</v>
      </c>
      <c r="KX35" s="484"/>
      <c r="KY35" s="484"/>
      <c r="KZ35" s="484"/>
      <c r="LA35" s="484"/>
      <c r="LB35" s="484"/>
      <c r="LC35" s="484"/>
      <c r="LD35" s="484"/>
      <c r="LE35" s="484"/>
      <c r="LF35" s="484"/>
      <c r="LG35" s="484"/>
      <c r="LH35" s="484"/>
      <c r="LI35" s="484"/>
      <c r="LJ35" s="484"/>
      <c r="LK35" s="484"/>
      <c r="LL35" s="484"/>
      <c r="LM35" s="484"/>
      <c r="LN35" s="484"/>
      <c r="LO35" s="484"/>
      <c r="LP35" s="484"/>
      <c r="LQ35" s="484"/>
      <c r="LR35" s="484"/>
      <c r="LS35" s="484"/>
      <c r="LT35" s="484"/>
      <c r="LU35" s="484"/>
      <c r="LV35" s="484"/>
      <c r="LW35" s="484"/>
      <c r="LX35" s="484"/>
      <c r="LY35" s="484"/>
      <c r="LZ35" s="484"/>
      <c r="MA35" s="484"/>
      <c r="MB35" s="484"/>
      <c r="MC35" s="484"/>
      <c r="MD35" s="484"/>
      <c r="ME35" s="484"/>
      <c r="MF35" s="484"/>
      <c r="MG35" s="484"/>
      <c r="MH35" s="484"/>
      <c r="MI35" s="484"/>
      <c r="MJ35" s="484"/>
      <c r="MK35" s="484"/>
      <c r="ML35" s="484"/>
      <c r="MM35" s="484"/>
      <c r="MN35" s="484"/>
      <c r="MO35" s="484"/>
      <c r="MP35" s="484"/>
      <c r="MQ35" s="484"/>
      <c r="MR35" s="484"/>
      <c r="MS35" s="484"/>
      <c r="MT35" s="484"/>
      <c r="MU35" s="484"/>
      <c r="MV35" s="484"/>
      <c r="MW35" s="484"/>
      <c r="MX35" s="484"/>
      <c r="MY35" s="484"/>
      <c r="MZ35" s="484"/>
      <c r="NA35" s="484"/>
      <c r="NB35" s="484"/>
      <c r="NC35" s="484"/>
      <c r="ND35" s="484"/>
      <c r="NE35" s="484"/>
      <c r="NF35" s="484"/>
      <c r="NG35" s="484"/>
      <c r="NH35" s="484"/>
      <c r="NI35" s="484"/>
      <c r="NJ35" s="484"/>
      <c r="NK35" s="484"/>
      <c r="NL35" s="484"/>
      <c r="NM35" s="484"/>
      <c r="NN35" s="484"/>
      <c r="NO35" s="484"/>
      <c r="NP35" s="484"/>
      <c r="NQ35" s="484"/>
      <c r="NR35" s="484"/>
      <c r="NS35" s="484"/>
      <c r="NT35" s="484"/>
      <c r="NU35" s="484"/>
      <c r="NV35" s="484"/>
      <c r="NW35" s="484"/>
      <c r="NX35" s="484"/>
      <c r="NY35" s="484"/>
      <c r="NZ35" s="484"/>
      <c r="OA35" s="484"/>
      <c r="OB35" s="484"/>
      <c r="OC35" s="484"/>
      <c r="OD35" s="484"/>
      <c r="OE35" s="484"/>
      <c r="OF35" s="484"/>
      <c r="OG35" s="484"/>
      <c r="OH35" s="484"/>
      <c r="OI35" s="484"/>
      <c r="OJ35" s="484"/>
      <c r="OK35" s="484"/>
      <c r="OL35" s="484"/>
      <c r="OM35" s="484"/>
      <c r="ON35" s="484"/>
      <c r="OO35" s="484"/>
      <c r="OP35" s="484"/>
      <c r="OQ35" s="484"/>
      <c r="OR35" s="484"/>
      <c r="OS35" s="484"/>
      <c r="OT35" s="484"/>
      <c r="OU35" s="484"/>
      <c r="OV35" s="484"/>
      <c r="OW35" s="484"/>
      <c r="OX35" s="484"/>
      <c r="OY35" s="484"/>
      <c r="OZ35" s="484"/>
      <c r="PA35" s="484"/>
      <c r="PB35" s="484"/>
      <c r="PC35" s="484"/>
      <c r="PD35" s="484"/>
      <c r="PE35" s="484"/>
      <c r="PF35" s="484"/>
      <c r="PG35" s="484"/>
      <c r="PH35" s="484"/>
      <c r="PI35" s="484"/>
      <c r="PJ35" s="484"/>
      <c r="PK35" s="484"/>
      <c r="PL35" s="484"/>
    </row>
    <row r="36" spans="1:428" x14ac:dyDescent="0.25">
      <c r="A36" s="866">
        <v>16</v>
      </c>
      <c r="B36" s="876" t="s">
        <v>1393</v>
      </c>
      <c r="C36" s="869" t="s">
        <v>1375</v>
      </c>
      <c r="D36" s="871" t="s">
        <v>1385</v>
      </c>
      <c r="E36" s="205" t="s">
        <v>1376</v>
      </c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211"/>
      <c r="BP36" s="211"/>
      <c r="BQ36" s="211"/>
      <c r="BR36" s="211"/>
      <c r="BS36" s="211"/>
      <c r="BT36" s="211"/>
      <c r="BU36" s="211"/>
      <c r="BV36" s="211"/>
      <c r="BW36" s="211"/>
      <c r="BX36" s="211"/>
      <c r="BY36" s="211"/>
      <c r="BZ36" s="211"/>
      <c r="CA36" s="211"/>
      <c r="CB36" s="211"/>
      <c r="CC36" s="211"/>
      <c r="CD36" s="211"/>
      <c r="CE36" s="211"/>
      <c r="CF36" s="211"/>
      <c r="CG36" s="211"/>
      <c r="CH36" s="211"/>
      <c r="CI36" s="211"/>
      <c r="CJ36" s="211"/>
      <c r="CK36" s="211"/>
      <c r="CL36" s="211"/>
      <c r="CM36" s="211"/>
      <c r="CN36" s="211"/>
      <c r="CO36" s="211"/>
      <c r="CP36" s="211"/>
      <c r="CQ36" s="211"/>
      <c r="CR36" s="211"/>
      <c r="CS36" s="211"/>
      <c r="CT36" s="211"/>
      <c r="CU36" s="211"/>
      <c r="CV36" s="211"/>
      <c r="CW36" s="211"/>
      <c r="CX36" s="211">
        <v>10</v>
      </c>
      <c r="CY36" s="211">
        <v>10</v>
      </c>
      <c r="CZ36" s="211">
        <v>10</v>
      </c>
      <c r="DA36" s="211">
        <v>10</v>
      </c>
      <c r="DB36" s="211">
        <v>35</v>
      </c>
      <c r="DC36" s="211">
        <v>35</v>
      </c>
      <c r="DD36" s="211">
        <v>35</v>
      </c>
      <c r="DE36" s="211">
        <v>35</v>
      </c>
      <c r="DF36" s="211">
        <v>35</v>
      </c>
      <c r="DG36" s="211">
        <v>35</v>
      </c>
      <c r="DH36" s="211">
        <v>35</v>
      </c>
      <c r="DI36" s="211">
        <v>35</v>
      </c>
      <c r="DJ36" s="211">
        <v>35</v>
      </c>
      <c r="DK36" s="211">
        <v>35</v>
      </c>
      <c r="DL36" s="211">
        <v>35</v>
      </c>
      <c r="DM36" s="211">
        <v>35</v>
      </c>
      <c r="DN36" s="211">
        <v>35</v>
      </c>
      <c r="DO36" s="211">
        <v>35</v>
      </c>
      <c r="DP36" s="211">
        <v>35</v>
      </c>
      <c r="DQ36" s="211">
        <v>35</v>
      </c>
      <c r="DR36" s="211">
        <v>35</v>
      </c>
      <c r="DS36" s="211">
        <v>35</v>
      </c>
      <c r="DT36" s="211">
        <v>35</v>
      </c>
      <c r="DU36" s="211">
        <v>35</v>
      </c>
      <c r="DV36" s="211">
        <v>35</v>
      </c>
      <c r="DW36" s="211">
        <v>35</v>
      </c>
      <c r="DX36" s="211">
        <v>35</v>
      </c>
      <c r="DY36" s="211">
        <v>35</v>
      </c>
      <c r="DZ36" s="211">
        <v>35</v>
      </c>
      <c r="EA36" s="211">
        <v>35</v>
      </c>
      <c r="EB36" s="211">
        <v>35</v>
      </c>
      <c r="EC36" s="211">
        <v>35</v>
      </c>
      <c r="ED36" s="211">
        <v>35</v>
      </c>
      <c r="EE36" s="211">
        <v>35</v>
      </c>
      <c r="EF36" s="211">
        <v>35</v>
      </c>
      <c r="EG36" s="211">
        <v>35</v>
      </c>
      <c r="EH36" s="211">
        <v>35</v>
      </c>
      <c r="EI36" s="211">
        <v>35</v>
      </c>
      <c r="EJ36" s="211">
        <v>35</v>
      </c>
      <c r="EK36" s="211">
        <v>35</v>
      </c>
      <c r="EL36" s="211">
        <v>35</v>
      </c>
      <c r="EM36" s="211">
        <v>35</v>
      </c>
      <c r="EN36" s="211">
        <v>35</v>
      </c>
      <c r="EO36" s="211">
        <v>35</v>
      </c>
      <c r="EP36" s="211">
        <v>35</v>
      </c>
      <c r="EQ36" s="211">
        <v>35</v>
      </c>
      <c r="ER36" s="211">
        <v>35</v>
      </c>
      <c r="ES36" s="211">
        <v>35</v>
      </c>
      <c r="ET36" s="211">
        <v>35</v>
      </c>
      <c r="EU36" s="211">
        <v>35</v>
      </c>
      <c r="EV36" s="211">
        <v>35</v>
      </c>
      <c r="EW36" s="211">
        <v>35</v>
      </c>
      <c r="EX36" s="211">
        <v>35</v>
      </c>
      <c r="EY36" s="211">
        <v>35</v>
      </c>
      <c r="EZ36" s="211">
        <v>35</v>
      </c>
      <c r="FA36" s="211">
        <v>35</v>
      </c>
      <c r="FB36" s="211">
        <v>35</v>
      </c>
      <c r="FC36" s="211">
        <v>35</v>
      </c>
      <c r="FD36" s="211">
        <v>35</v>
      </c>
      <c r="FE36" s="211">
        <v>35</v>
      </c>
      <c r="FF36" s="211">
        <v>35</v>
      </c>
      <c r="FG36" s="211">
        <v>35</v>
      </c>
      <c r="FH36" s="211">
        <v>35</v>
      </c>
      <c r="FI36" s="211">
        <v>35</v>
      </c>
      <c r="FJ36" s="211">
        <v>35</v>
      </c>
      <c r="FK36" s="211">
        <v>35</v>
      </c>
      <c r="FL36" s="211">
        <v>35</v>
      </c>
      <c r="FM36" s="211">
        <v>35</v>
      </c>
      <c r="FN36" s="211">
        <v>35</v>
      </c>
      <c r="FO36" s="211">
        <v>35</v>
      </c>
      <c r="FP36" s="211">
        <v>35</v>
      </c>
      <c r="FQ36" s="211">
        <v>35</v>
      </c>
      <c r="FR36" s="211">
        <v>35</v>
      </c>
      <c r="FS36" s="211">
        <v>35</v>
      </c>
      <c r="FT36" s="211">
        <v>35</v>
      </c>
      <c r="FU36" s="211">
        <v>35</v>
      </c>
      <c r="FV36" s="211">
        <v>35</v>
      </c>
      <c r="FW36" s="211">
        <v>35</v>
      </c>
      <c r="FX36" s="211">
        <v>35</v>
      </c>
      <c r="FY36" s="211">
        <v>35</v>
      </c>
      <c r="FZ36" s="211">
        <v>35</v>
      </c>
      <c r="GA36" s="211">
        <v>35</v>
      </c>
      <c r="GB36" s="211">
        <v>35</v>
      </c>
      <c r="GC36" s="211">
        <v>35</v>
      </c>
      <c r="GD36" s="211">
        <v>35</v>
      </c>
      <c r="GE36" s="211">
        <v>35</v>
      </c>
      <c r="GF36" s="211">
        <v>35</v>
      </c>
      <c r="GG36" s="211">
        <v>35</v>
      </c>
      <c r="GH36" s="211">
        <v>35</v>
      </c>
      <c r="GI36" s="211">
        <v>35</v>
      </c>
      <c r="GJ36" s="211">
        <v>35</v>
      </c>
      <c r="GK36" s="211">
        <v>35</v>
      </c>
      <c r="GL36" s="211">
        <v>35</v>
      </c>
      <c r="GM36" s="211">
        <v>35</v>
      </c>
      <c r="GN36" s="211">
        <v>35</v>
      </c>
      <c r="GO36" s="211">
        <v>35</v>
      </c>
      <c r="GP36" s="211">
        <v>35</v>
      </c>
      <c r="GQ36" s="211">
        <v>35</v>
      </c>
      <c r="GR36" s="211">
        <v>35</v>
      </c>
      <c r="GS36" s="211">
        <v>35</v>
      </c>
      <c r="GT36" s="211">
        <v>35</v>
      </c>
      <c r="GU36" s="211">
        <v>35</v>
      </c>
      <c r="GV36" s="211">
        <v>35</v>
      </c>
      <c r="GW36" s="211">
        <v>35</v>
      </c>
      <c r="GX36" s="211">
        <v>35</v>
      </c>
      <c r="GY36" s="211">
        <v>35</v>
      </c>
      <c r="GZ36" s="211">
        <v>35</v>
      </c>
      <c r="HA36" s="211">
        <v>35</v>
      </c>
      <c r="HB36" s="211">
        <v>35</v>
      </c>
      <c r="HC36" s="211">
        <v>35</v>
      </c>
      <c r="HD36" s="211">
        <v>35</v>
      </c>
      <c r="HE36" s="211">
        <v>35</v>
      </c>
      <c r="HF36" s="211">
        <v>35</v>
      </c>
      <c r="HG36" s="211">
        <v>35</v>
      </c>
      <c r="HH36" s="211">
        <v>35</v>
      </c>
      <c r="HI36" s="211">
        <v>35</v>
      </c>
      <c r="HJ36" s="211">
        <v>35</v>
      </c>
      <c r="HK36" s="211">
        <v>35</v>
      </c>
      <c r="HL36" s="211">
        <v>35</v>
      </c>
      <c r="HM36" s="211">
        <v>35</v>
      </c>
      <c r="HN36" s="211">
        <v>35</v>
      </c>
      <c r="HO36" s="211">
        <v>35</v>
      </c>
      <c r="HP36" s="211">
        <v>35</v>
      </c>
      <c r="HQ36" s="211">
        <v>35</v>
      </c>
      <c r="HR36" s="211">
        <v>35</v>
      </c>
      <c r="HS36" s="211">
        <v>35</v>
      </c>
      <c r="HT36" s="211">
        <v>35</v>
      </c>
      <c r="HU36" s="211">
        <v>35</v>
      </c>
      <c r="HV36" s="211">
        <v>35</v>
      </c>
      <c r="HW36" s="211">
        <v>35</v>
      </c>
      <c r="HX36" s="211">
        <v>35</v>
      </c>
      <c r="HY36" s="211">
        <v>35</v>
      </c>
      <c r="HZ36" s="211">
        <v>35</v>
      </c>
      <c r="IA36" s="211">
        <v>35</v>
      </c>
      <c r="IB36" s="211">
        <v>35</v>
      </c>
      <c r="IC36" s="211">
        <v>35</v>
      </c>
      <c r="ID36" s="211">
        <v>35</v>
      </c>
      <c r="IE36" s="211">
        <v>35</v>
      </c>
      <c r="IF36" s="211">
        <v>35</v>
      </c>
      <c r="IG36" s="211">
        <v>35</v>
      </c>
      <c r="IH36" s="211">
        <v>35</v>
      </c>
      <c r="II36" s="211">
        <v>35</v>
      </c>
      <c r="IJ36" s="211">
        <v>35</v>
      </c>
      <c r="IK36" s="211">
        <v>35</v>
      </c>
      <c r="IL36" s="211">
        <v>35</v>
      </c>
      <c r="IM36" s="211">
        <v>35</v>
      </c>
      <c r="IN36" s="211">
        <v>35</v>
      </c>
      <c r="IO36" s="211">
        <v>35</v>
      </c>
      <c r="IP36" s="211">
        <v>35</v>
      </c>
      <c r="IQ36" s="211">
        <v>35</v>
      </c>
      <c r="IR36" s="211">
        <v>35</v>
      </c>
      <c r="IS36" s="211">
        <v>35</v>
      </c>
      <c r="IT36" s="211">
        <v>35</v>
      </c>
      <c r="IU36" s="211">
        <v>35</v>
      </c>
      <c r="IV36" s="211">
        <v>35</v>
      </c>
      <c r="IW36" s="211">
        <v>35</v>
      </c>
      <c r="IX36" s="211">
        <v>35</v>
      </c>
      <c r="IY36" s="211">
        <v>35</v>
      </c>
      <c r="IZ36" s="211">
        <v>35</v>
      </c>
      <c r="JA36" s="211">
        <v>35</v>
      </c>
      <c r="JB36" s="211">
        <v>35</v>
      </c>
      <c r="JC36" s="211">
        <v>35</v>
      </c>
      <c r="JD36" s="211">
        <v>35</v>
      </c>
      <c r="JE36" s="211">
        <v>35</v>
      </c>
      <c r="JF36" s="211">
        <v>35</v>
      </c>
      <c r="JG36" s="211">
        <v>35</v>
      </c>
      <c r="JH36" s="211">
        <v>35</v>
      </c>
      <c r="JI36" s="211">
        <v>35</v>
      </c>
      <c r="JJ36" s="211">
        <v>35</v>
      </c>
      <c r="JK36" s="211">
        <v>35</v>
      </c>
      <c r="JL36" s="211">
        <v>35</v>
      </c>
      <c r="JM36" s="211">
        <v>35</v>
      </c>
      <c r="JN36" s="211">
        <v>35</v>
      </c>
      <c r="JO36" s="483">
        <v>35</v>
      </c>
      <c r="JP36" s="483">
        <v>35</v>
      </c>
      <c r="JQ36" s="483">
        <v>35</v>
      </c>
      <c r="JR36" s="483">
        <v>35</v>
      </c>
      <c r="JS36" s="483">
        <v>35</v>
      </c>
      <c r="JT36" s="483">
        <v>35</v>
      </c>
      <c r="JU36" s="483">
        <v>35</v>
      </c>
      <c r="JV36" s="483">
        <v>35</v>
      </c>
      <c r="JW36" s="483">
        <v>35</v>
      </c>
      <c r="JX36" s="483">
        <v>35</v>
      </c>
      <c r="JY36" s="483">
        <v>35</v>
      </c>
      <c r="JZ36" s="483">
        <v>35</v>
      </c>
      <c r="KA36" s="483">
        <v>35</v>
      </c>
      <c r="KB36" s="483">
        <v>35</v>
      </c>
      <c r="KC36" s="483">
        <v>40</v>
      </c>
      <c r="KD36" s="483">
        <v>35</v>
      </c>
      <c r="KE36" s="483">
        <v>35</v>
      </c>
      <c r="KF36" s="483">
        <v>35</v>
      </c>
      <c r="KG36" s="483">
        <v>35</v>
      </c>
      <c r="KH36" s="483">
        <v>35</v>
      </c>
      <c r="KI36" s="483">
        <v>35</v>
      </c>
      <c r="KJ36" s="483">
        <v>35</v>
      </c>
      <c r="KK36" s="483">
        <v>35</v>
      </c>
      <c r="KL36" s="483">
        <v>35</v>
      </c>
      <c r="KM36" s="483">
        <v>35</v>
      </c>
      <c r="KN36" s="483">
        <v>35</v>
      </c>
      <c r="KO36" s="483">
        <v>35</v>
      </c>
      <c r="KP36" s="483">
        <v>35</v>
      </c>
      <c r="KQ36" s="483">
        <v>35</v>
      </c>
      <c r="KR36" s="483">
        <v>35</v>
      </c>
      <c r="KS36" s="483">
        <v>35</v>
      </c>
      <c r="KT36" s="483">
        <v>35</v>
      </c>
      <c r="KU36" s="483">
        <v>35</v>
      </c>
      <c r="KV36" s="483">
        <v>35</v>
      </c>
      <c r="KW36" s="483">
        <v>35</v>
      </c>
      <c r="KX36" s="483">
        <v>35</v>
      </c>
      <c r="KY36" s="483">
        <v>35</v>
      </c>
      <c r="KZ36" s="483">
        <v>35</v>
      </c>
      <c r="LA36" s="483">
        <v>80</v>
      </c>
      <c r="LB36" s="483">
        <v>80</v>
      </c>
      <c r="LC36" s="483">
        <v>80</v>
      </c>
      <c r="LD36" s="483">
        <v>80</v>
      </c>
      <c r="LE36" s="483">
        <v>80</v>
      </c>
      <c r="LF36" s="483">
        <v>80</v>
      </c>
      <c r="LG36" s="483">
        <v>80</v>
      </c>
      <c r="LH36" s="483">
        <v>80</v>
      </c>
      <c r="LI36" s="483">
        <v>80</v>
      </c>
      <c r="LJ36" s="483">
        <v>80</v>
      </c>
      <c r="LK36" s="483">
        <v>80</v>
      </c>
      <c r="LL36" s="483">
        <v>80</v>
      </c>
      <c r="LM36" s="483">
        <v>80</v>
      </c>
      <c r="LN36" s="483">
        <v>80</v>
      </c>
      <c r="LO36" s="483">
        <v>80</v>
      </c>
      <c r="LP36" s="483">
        <v>80</v>
      </c>
      <c r="LQ36" s="483">
        <v>80</v>
      </c>
      <c r="LR36" s="483">
        <v>80</v>
      </c>
      <c r="LS36" s="483">
        <v>80</v>
      </c>
      <c r="LT36" s="483">
        <v>80</v>
      </c>
      <c r="LU36" s="483">
        <v>80</v>
      </c>
      <c r="LV36" s="483">
        <v>80</v>
      </c>
      <c r="LW36" s="483">
        <v>80</v>
      </c>
      <c r="LX36" s="483">
        <v>80</v>
      </c>
      <c r="LY36" s="483">
        <v>80</v>
      </c>
      <c r="LZ36" s="483">
        <v>80</v>
      </c>
      <c r="MA36" s="483">
        <v>80</v>
      </c>
      <c r="MB36" s="483">
        <v>80</v>
      </c>
      <c r="MC36" s="483">
        <v>80</v>
      </c>
      <c r="MD36" s="483">
        <v>80</v>
      </c>
      <c r="ME36" s="483">
        <v>80</v>
      </c>
      <c r="MF36" s="483">
        <v>80</v>
      </c>
      <c r="MG36" s="483">
        <v>80</v>
      </c>
      <c r="MH36" s="483">
        <v>80</v>
      </c>
      <c r="MI36" s="483">
        <v>80</v>
      </c>
      <c r="MJ36" s="483">
        <v>80</v>
      </c>
      <c r="MK36" s="483">
        <v>80</v>
      </c>
      <c r="ML36" s="483">
        <v>80</v>
      </c>
      <c r="MM36" s="483">
        <v>80</v>
      </c>
      <c r="MN36" s="483">
        <v>80</v>
      </c>
      <c r="MO36" s="483">
        <v>80</v>
      </c>
      <c r="MP36" s="483">
        <v>80</v>
      </c>
      <c r="MQ36" s="483">
        <v>80</v>
      </c>
      <c r="MR36" s="483">
        <v>80</v>
      </c>
      <c r="MS36" s="483">
        <v>80</v>
      </c>
      <c r="MT36" s="483">
        <v>80</v>
      </c>
      <c r="MU36" s="483">
        <v>80</v>
      </c>
      <c r="MV36" s="483">
        <v>80</v>
      </c>
      <c r="MW36" s="483">
        <v>80</v>
      </c>
      <c r="MX36" s="483">
        <v>80</v>
      </c>
      <c r="MY36" s="483">
        <v>80</v>
      </c>
      <c r="MZ36" s="483">
        <v>80</v>
      </c>
      <c r="NA36" s="483">
        <v>80</v>
      </c>
      <c r="NB36" s="483">
        <v>80</v>
      </c>
      <c r="NC36" s="483">
        <v>80</v>
      </c>
      <c r="ND36" s="483">
        <v>80</v>
      </c>
      <c r="NE36" s="483">
        <v>80</v>
      </c>
      <c r="NF36" s="483">
        <v>80</v>
      </c>
      <c r="NG36" s="483">
        <v>80</v>
      </c>
      <c r="NH36" s="483">
        <v>80</v>
      </c>
      <c r="NI36" s="483">
        <v>80</v>
      </c>
      <c r="NJ36" s="483">
        <v>80</v>
      </c>
      <c r="NK36" s="483">
        <v>80</v>
      </c>
      <c r="NL36" s="483">
        <v>80</v>
      </c>
      <c r="NM36" s="483">
        <v>80</v>
      </c>
      <c r="NN36" s="483">
        <v>80</v>
      </c>
      <c r="NO36" s="483">
        <v>80</v>
      </c>
      <c r="NP36" s="483">
        <v>80</v>
      </c>
      <c r="NQ36" s="483">
        <v>80</v>
      </c>
      <c r="NR36" s="483">
        <v>80</v>
      </c>
      <c r="NS36" s="483">
        <v>80</v>
      </c>
      <c r="NT36" s="483">
        <v>80</v>
      </c>
      <c r="NU36" s="483">
        <v>80</v>
      </c>
      <c r="NV36" s="483">
        <v>80</v>
      </c>
      <c r="NW36" s="483">
        <v>80</v>
      </c>
      <c r="NX36" s="483">
        <v>80</v>
      </c>
      <c r="NY36" s="483">
        <v>80</v>
      </c>
      <c r="NZ36" s="483">
        <v>80</v>
      </c>
      <c r="OA36" s="483">
        <v>80</v>
      </c>
      <c r="OB36" s="483">
        <v>80</v>
      </c>
      <c r="OC36" s="483">
        <v>80</v>
      </c>
      <c r="OD36" s="483">
        <v>80</v>
      </c>
      <c r="OE36" s="483">
        <v>80</v>
      </c>
      <c r="OF36" s="483">
        <v>80</v>
      </c>
      <c r="OG36" s="483">
        <v>80</v>
      </c>
      <c r="OH36" s="483">
        <v>80</v>
      </c>
      <c r="OI36" s="483">
        <v>80</v>
      </c>
      <c r="OJ36" s="483">
        <v>80</v>
      </c>
      <c r="OK36" s="483">
        <v>80</v>
      </c>
      <c r="OL36" s="483">
        <v>80</v>
      </c>
      <c r="OM36" s="483">
        <v>80</v>
      </c>
      <c r="ON36" s="483">
        <v>80</v>
      </c>
      <c r="OO36" s="483">
        <v>80</v>
      </c>
      <c r="OP36" s="483">
        <v>80</v>
      </c>
      <c r="OQ36" s="483">
        <v>80</v>
      </c>
      <c r="OR36" s="483">
        <v>80</v>
      </c>
      <c r="OS36" s="483">
        <v>80</v>
      </c>
      <c r="OT36" s="483">
        <v>80</v>
      </c>
      <c r="OU36" s="483">
        <v>80</v>
      </c>
      <c r="OV36" s="483">
        <v>80</v>
      </c>
      <c r="OW36" s="483">
        <v>80</v>
      </c>
      <c r="OX36" s="483">
        <v>80</v>
      </c>
      <c r="OY36" s="483">
        <v>80</v>
      </c>
      <c r="OZ36" s="483">
        <v>80</v>
      </c>
      <c r="PA36" s="483">
        <v>80</v>
      </c>
      <c r="PB36" s="483">
        <v>80</v>
      </c>
      <c r="PC36" s="483">
        <v>80</v>
      </c>
      <c r="PD36" s="483">
        <v>80</v>
      </c>
      <c r="PE36" s="483">
        <v>80</v>
      </c>
      <c r="PF36" s="483">
        <v>80</v>
      </c>
      <c r="PG36" s="483">
        <v>80</v>
      </c>
      <c r="PH36" s="483">
        <v>80</v>
      </c>
      <c r="PI36" s="483">
        <v>80</v>
      </c>
      <c r="PJ36" s="483">
        <v>80</v>
      </c>
      <c r="PK36" s="483">
        <v>80</v>
      </c>
      <c r="PL36" s="483">
        <v>80</v>
      </c>
    </row>
    <row r="37" spans="1:428" x14ac:dyDescent="0.25">
      <c r="A37" s="866"/>
      <c r="B37" s="876"/>
      <c r="C37" s="869"/>
      <c r="D37" s="871"/>
      <c r="E37" s="206" t="s">
        <v>1377</v>
      </c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  <c r="CR37" s="212"/>
      <c r="CS37" s="212"/>
      <c r="CT37" s="212"/>
      <c r="CU37" s="212"/>
      <c r="CV37" s="212"/>
      <c r="CW37" s="212"/>
      <c r="CX37" s="212">
        <v>2</v>
      </c>
      <c r="CY37" s="212">
        <v>2</v>
      </c>
      <c r="CZ37" s="212">
        <v>2</v>
      </c>
      <c r="DA37" s="212">
        <v>2</v>
      </c>
      <c r="DB37" s="212">
        <v>19</v>
      </c>
      <c r="DC37" s="212">
        <v>19</v>
      </c>
      <c r="DD37" s="212">
        <v>21</v>
      </c>
      <c r="DE37" s="212">
        <v>20</v>
      </c>
      <c r="DF37" s="212">
        <v>21</v>
      </c>
      <c r="DG37" s="212">
        <v>15</v>
      </c>
      <c r="DH37" s="212">
        <v>11</v>
      </c>
      <c r="DI37" s="212">
        <v>14</v>
      </c>
      <c r="DJ37" s="212">
        <v>0</v>
      </c>
      <c r="DK37" s="212">
        <v>14</v>
      </c>
      <c r="DL37" s="212">
        <v>13</v>
      </c>
      <c r="DM37" s="212">
        <v>40</v>
      </c>
      <c r="DN37" s="212">
        <v>41</v>
      </c>
      <c r="DO37" s="212">
        <v>42</v>
      </c>
      <c r="DP37" s="212">
        <v>41</v>
      </c>
      <c r="DQ37" s="212">
        <v>41</v>
      </c>
      <c r="DR37" s="212">
        <v>36</v>
      </c>
      <c r="DS37" s="212">
        <v>39</v>
      </c>
      <c r="DT37" s="212">
        <v>43</v>
      </c>
      <c r="DU37" s="212">
        <v>42</v>
      </c>
      <c r="DV37" s="212">
        <v>42</v>
      </c>
      <c r="DW37" s="212">
        <v>40</v>
      </c>
      <c r="DX37" s="212">
        <v>55</v>
      </c>
      <c r="DY37" s="212">
        <v>30</v>
      </c>
      <c r="DZ37" s="212">
        <v>34</v>
      </c>
      <c r="EA37" s="212">
        <v>34</v>
      </c>
      <c r="EB37" s="212">
        <v>0</v>
      </c>
      <c r="EC37" s="212">
        <v>0</v>
      </c>
      <c r="ED37" s="212">
        <v>0</v>
      </c>
      <c r="EE37" s="212">
        <v>0</v>
      </c>
      <c r="EF37" s="212">
        <v>0</v>
      </c>
      <c r="EG37" s="212">
        <v>0</v>
      </c>
      <c r="EH37" s="212">
        <v>0</v>
      </c>
      <c r="EI37" s="212">
        <v>0</v>
      </c>
      <c r="EJ37" s="212">
        <v>0</v>
      </c>
      <c r="EK37" s="212">
        <v>0</v>
      </c>
      <c r="EL37" s="212">
        <v>3</v>
      </c>
      <c r="EM37" s="212">
        <v>3</v>
      </c>
      <c r="EN37" s="212">
        <v>2</v>
      </c>
      <c r="EO37" s="212">
        <v>29</v>
      </c>
      <c r="EP37" s="212">
        <v>27</v>
      </c>
      <c r="EQ37" s="212">
        <v>0</v>
      </c>
      <c r="ER37" s="212">
        <v>11</v>
      </c>
      <c r="ES37" s="212">
        <v>26</v>
      </c>
      <c r="ET37" s="212">
        <v>26</v>
      </c>
      <c r="EU37" s="212">
        <v>35</v>
      </c>
      <c r="EV37" s="212">
        <v>27</v>
      </c>
      <c r="EW37" s="212">
        <v>23</v>
      </c>
      <c r="EX37" s="212">
        <v>23</v>
      </c>
      <c r="EY37" s="212">
        <v>28</v>
      </c>
      <c r="EZ37" s="212">
        <v>20</v>
      </c>
      <c r="FA37" s="212">
        <v>22</v>
      </c>
      <c r="FB37" s="212">
        <v>28</v>
      </c>
      <c r="FC37" s="212">
        <v>33</v>
      </c>
      <c r="FD37" s="212">
        <v>34</v>
      </c>
      <c r="FE37" s="212">
        <v>41</v>
      </c>
      <c r="FF37" s="212">
        <v>26</v>
      </c>
      <c r="FG37" s="212">
        <v>24</v>
      </c>
      <c r="FH37" s="212">
        <v>29</v>
      </c>
      <c r="FI37" s="212">
        <v>29</v>
      </c>
      <c r="FJ37" s="212">
        <v>21</v>
      </c>
      <c r="FK37" s="212">
        <v>25</v>
      </c>
      <c r="FL37" s="212">
        <v>24</v>
      </c>
      <c r="FM37" s="212">
        <v>25</v>
      </c>
      <c r="FN37" s="212">
        <v>25</v>
      </c>
      <c r="FO37" s="212">
        <v>25</v>
      </c>
      <c r="FP37" s="212">
        <v>21</v>
      </c>
      <c r="FQ37" s="212">
        <v>0</v>
      </c>
      <c r="FR37" s="212">
        <v>26</v>
      </c>
      <c r="FS37" s="212">
        <v>0</v>
      </c>
      <c r="FT37" s="212">
        <v>13</v>
      </c>
      <c r="FU37" s="212">
        <v>0</v>
      </c>
      <c r="FV37" s="212">
        <v>14</v>
      </c>
      <c r="FW37" s="212">
        <v>0</v>
      </c>
      <c r="FX37" s="212">
        <v>0</v>
      </c>
      <c r="FY37" s="212">
        <v>0</v>
      </c>
      <c r="FZ37" s="212">
        <v>0</v>
      </c>
      <c r="GA37" s="212">
        <v>0</v>
      </c>
      <c r="GB37" s="212">
        <v>0</v>
      </c>
      <c r="GC37" s="212">
        <v>0</v>
      </c>
      <c r="GD37" s="212">
        <v>0</v>
      </c>
      <c r="GE37" s="212">
        <v>0</v>
      </c>
      <c r="GF37" s="212">
        <v>0</v>
      </c>
      <c r="GG37" s="212">
        <v>0</v>
      </c>
      <c r="GH37" s="212">
        <v>0</v>
      </c>
      <c r="GI37" s="212">
        <v>0</v>
      </c>
      <c r="GJ37" s="212">
        <v>0</v>
      </c>
      <c r="GK37" s="212">
        <v>0</v>
      </c>
      <c r="GL37" s="212">
        <v>0</v>
      </c>
      <c r="GM37" s="212">
        <v>0</v>
      </c>
      <c r="GN37" s="212">
        <v>0</v>
      </c>
      <c r="GO37" s="212">
        <v>0</v>
      </c>
      <c r="GP37" s="212">
        <v>0</v>
      </c>
      <c r="GQ37" s="212">
        <v>0</v>
      </c>
      <c r="GR37" s="212">
        <v>0</v>
      </c>
      <c r="GS37" s="212">
        <v>4</v>
      </c>
      <c r="GT37" s="212">
        <v>2</v>
      </c>
      <c r="GU37" s="212">
        <v>0</v>
      </c>
      <c r="GV37" s="212">
        <v>0</v>
      </c>
      <c r="GW37" s="212">
        <v>0</v>
      </c>
      <c r="GX37" s="212">
        <v>22</v>
      </c>
      <c r="GY37" s="212">
        <v>27</v>
      </c>
      <c r="GZ37" s="212">
        <v>27</v>
      </c>
      <c r="HA37" s="212">
        <v>0</v>
      </c>
      <c r="HB37" s="212">
        <v>0</v>
      </c>
      <c r="HC37" s="212">
        <v>0</v>
      </c>
      <c r="HD37" s="212">
        <v>0</v>
      </c>
      <c r="HE37" s="212">
        <v>0</v>
      </c>
      <c r="HF37" s="212">
        <v>0</v>
      </c>
      <c r="HG37" s="212">
        <v>0</v>
      </c>
      <c r="HH37" s="212">
        <v>24</v>
      </c>
      <c r="HI37" s="212">
        <v>18</v>
      </c>
      <c r="HJ37" s="212">
        <v>20</v>
      </c>
      <c r="HK37" s="212">
        <v>21</v>
      </c>
      <c r="HL37" s="212">
        <v>21</v>
      </c>
      <c r="HM37" s="212">
        <v>19</v>
      </c>
      <c r="HN37" s="212">
        <v>19</v>
      </c>
      <c r="HO37" s="212">
        <v>20</v>
      </c>
      <c r="HP37" s="212">
        <v>20</v>
      </c>
      <c r="HQ37" s="212">
        <v>20</v>
      </c>
      <c r="HR37" s="212">
        <v>20</v>
      </c>
      <c r="HS37" s="212">
        <v>20</v>
      </c>
      <c r="HT37" s="212">
        <v>20</v>
      </c>
      <c r="HU37" s="212">
        <v>21</v>
      </c>
      <c r="HV37" s="212">
        <v>21</v>
      </c>
      <c r="HW37" s="212">
        <v>20</v>
      </c>
      <c r="HX37" s="212">
        <v>20</v>
      </c>
      <c r="HY37" s="212">
        <v>20</v>
      </c>
      <c r="HZ37" s="212">
        <v>20</v>
      </c>
      <c r="IA37" s="212">
        <v>11</v>
      </c>
      <c r="IB37" s="212">
        <v>14</v>
      </c>
      <c r="IC37" s="212">
        <v>4</v>
      </c>
      <c r="ID37" s="212">
        <v>0</v>
      </c>
      <c r="IE37" s="212">
        <v>0</v>
      </c>
      <c r="IF37" s="212">
        <v>22</v>
      </c>
      <c r="IG37" s="212">
        <v>22</v>
      </c>
      <c r="IH37" s="212">
        <v>12</v>
      </c>
      <c r="II37" s="212">
        <v>6</v>
      </c>
      <c r="IJ37" s="212">
        <v>0</v>
      </c>
      <c r="IK37" s="212">
        <v>8</v>
      </c>
      <c r="IL37" s="212">
        <v>7</v>
      </c>
      <c r="IM37" s="212">
        <v>7</v>
      </c>
      <c r="IN37" s="212">
        <v>23</v>
      </c>
      <c r="IO37" s="212">
        <v>5</v>
      </c>
      <c r="IP37" s="212">
        <v>5</v>
      </c>
      <c r="IQ37" s="212">
        <v>16</v>
      </c>
      <c r="IR37" s="212">
        <v>11</v>
      </c>
      <c r="IS37" s="212">
        <v>10</v>
      </c>
      <c r="IT37" s="212">
        <v>10</v>
      </c>
      <c r="IU37" s="212">
        <v>5</v>
      </c>
      <c r="IV37" s="212">
        <v>0</v>
      </c>
      <c r="IW37" s="212">
        <v>0</v>
      </c>
      <c r="IX37" s="212">
        <v>0</v>
      </c>
      <c r="IY37" s="212">
        <v>0</v>
      </c>
      <c r="IZ37" s="212">
        <v>5</v>
      </c>
      <c r="JA37" s="212">
        <v>5</v>
      </c>
      <c r="JB37" s="212">
        <v>5</v>
      </c>
      <c r="JC37" s="212">
        <v>2</v>
      </c>
      <c r="JD37" s="212">
        <v>2</v>
      </c>
      <c r="JE37" s="212">
        <v>10</v>
      </c>
      <c r="JF37" s="212">
        <v>10</v>
      </c>
      <c r="JG37" s="212">
        <v>10</v>
      </c>
      <c r="JH37" s="212">
        <v>0</v>
      </c>
      <c r="JI37" s="212">
        <v>0</v>
      </c>
      <c r="JJ37" s="212">
        <v>0</v>
      </c>
      <c r="JK37" s="212">
        <v>0</v>
      </c>
      <c r="JL37" s="212">
        <v>3</v>
      </c>
      <c r="JM37" s="212">
        <v>94</v>
      </c>
      <c r="JN37" s="212">
        <v>0</v>
      </c>
      <c r="JO37" s="484">
        <v>84</v>
      </c>
      <c r="JP37" s="484">
        <v>84</v>
      </c>
      <c r="JQ37" s="484">
        <v>84</v>
      </c>
      <c r="JR37" s="484">
        <v>84</v>
      </c>
      <c r="JS37" s="484">
        <v>84</v>
      </c>
      <c r="JT37" s="484">
        <v>84</v>
      </c>
      <c r="JU37" s="484">
        <v>84</v>
      </c>
      <c r="JV37" s="484">
        <v>0</v>
      </c>
      <c r="JW37" s="484">
        <v>45</v>
      </c>
      <c r="JX37" s="484">
        <v>45</v>
      </c>
      <c r="JY37" s="484">
        <v>45</v>
      </c>
      <c r="JZ37" s="484">
        <v>61</v>
      </c>
      <c r="KA37" s="484">
        <v>0</v>
      </c>
      <c r="KB37" s="484">
        <v>69</v>
      </c>
      <c r="KC37" s="484">
        <v>79</v>
      </c>
      <c r="KD37" s="484">
        <v>66</v>
      </c>
      <c r="KE37" s="484">
        <v>71</v>
      </c>
      <c r="KF37" s="484">
        <v>71</v>
      </c>
      <c r="KG37" s="484">
        <v>65</v>
      </c>
      <c r="KH37" s="484">
        <v>26</v>
      </c>
      <c r="KI37" s="484">
        <v>26</v>
      </c>
      <c r="KJ37" s="484">
        <v>0</v>
      </c>
      <c r="KK37" s="484">
        <v>0</v>
      </c>
      <c r="KL37" s="484">
        <v>0</v>
      </c>
      <c r="KM37" s="484">
        <v>0</v>
      </c>
      <c r="KN37" s="484">
        <v>9</v>
      </c>
      <c r="KO37" s="484">
        <v>9</v>
      </c>
      <c r="KP37" s="484">
        <v>9</v>
      </c>
      <c r="KQ37" s="484">
        <v>0</v>
      </c>
      <c r="KR37" s="484">
        <v>6</v>
      </c>
      <c r="KS37" s="484">
        <v>30</v>
      </c>
      <c r="KT37" s="484">
        <v>0</v>
      </c>
      <c r="KU37" s="484">
        <v>72</v>
      </c>
      <c r="KV37" s="484">
        <v>8</v>
      </c>
      <c r="KW37" s="484">
        <v>42</v>
      </c>
      <c r="KX37" s="484"/>
      <c r="KY37" s="484">
        <v>49</v>
      </c>
      <c r="KZ37" s="484">
        <v>42</v>
      </c>
      <c r="LA37" s="484">
        <v>42</v>
      </c>
      <c r="LB37" s="484">
        <v>66</v>
      </c>
      <c r="LC37" s="484">
        <v>70</v>
      </c>
      <c r="LD37" s="484">
        <v>67</v>
      </c>
      <c r="LE37" s="484">
        <v>69</v>
      </c>
      <c r="LF37" s="484">
        <v>8</v>
      </c>
      <c r="LG37" s="484">
        <v>16</v>
      </c>
      <c r="LH37" s="484">
        <v>28</v>
      </c>
      <c r="LI37" s="484">
        <v>25</v>
      </c>
      <c r="LJ37" s="484">
        <v>62</v>
      </c>
      <c r="LK37" s="484">
        <v>57</v>
      </c>
      <c r="LL37" s="484">
        <v>55</v>
      </c>
      <c r="LM37" s="484">
        <v>62</v>
      </c>
      <c r="LN37" s="484">
        <v>62</v>
      </c>
      <c r="LO37" s="484">
        <v>47</v>
      </c>
      <c r="LP37" s="484">
        <v>71</v>
      </c>
      <c r="LQ37" s="484">
        <v>71</v>
      </c>
      <c r="LR37" s="484">
        <v>71</v>
      </c>
      <c r="LS37" s="484">
        <v>53</v>
      </c>
      <c r="LT37" s="484">
        <v>32</v>
      </c>
      <c r="LU37" s="484">
        <v>48</v>
      </c>
      <c r="LV37" s="484">
        <v>43</v>
      </c>
      <c r="LW37" s="484">
        <v>43</v>
      </c>
      <c r="LX37" s="484">
        <v>68</v>
      </c>
      <c r="LY37" s="484">
        <v>53</v>
      </c>
      <c r="LZ37" s="484">
        <v>73</v>
      </c>
      <c r="MA37" s="484">
        <v>29</v>
      </c>
      <c r="MB37" s="484">
        <v>29</v>
      </c>
      <c r="MC37" s="484">
        <v>22</v>
      </c>
      <c r="MD37" s="484">
        <v>22</v>
      </c>
      <c r="ME37" s="484">
        <v>22</v>
      </c>
      <c r="MF37" s="484">
        <v>52</v>
      </c>
      <c r="MG37" s="484">
        <v>52</v>
      </c>
      <c r="MH37" s="484">
        <v>52</v>
      </c>
      <c r="MI37" s="484">
        <v>22</v>
      </c>
      <c r="MJ37" s="484">
        <v>21</v>
      </c>
      <c r="MK37" s="484">
        <v>22</v>
      </c>
      <c r="ML37" s="484">
        <v>59</v>
      </c>
      <c r="MM37" s="484">
        <v>59</v>
      </c>
      <c r="MN37" s="484">
        <v>67</v>
      </c>
      <c r="MO37" s="484">
        <v>20</v>
      </c>
      <c r="MP37" s="484">
        <v>26</v>
      </c>
      <c r="MQ37" s="484">
        <v>26</v>
      </c>
      <c r="MR37" s="484">
        <v>26</v>
      </c>
      <c r="MS37" s="484">
        <v>29</v>
      </c>
      <c r="MT37" s="484">
        <v>29</v>
      </c>
      <c r="MU37" s="484">
        <v>29</v>
      </c>
      <c r="MV37" s="484">
        <v>10</v>
      </c>
      <c r="MW37" s="484">
        <v>10</v>
      </c>
      <c r="MX37" s="484">
        <v>39</v>
      </c>
      <c r="MY37" s="484">
        <v>33</v>
      </c>
      <c r="MZ37" s="484">
        <v>33</v>
      </c>
      <c r="NA37" s="484">
        <v>39</v>
      </c>
      <c r="NB37" s="484">
        <v>39</v>
      </c>
      <c r="NC37" s="484">
        <v>39</v>
      </c>
      <c r="ND37" s="484">
        <v>39</v>
      </c>
      <c r="NE37" s="484">
        <v>39</v>
      </c>
      <c r="NF37" s="484">
        <v>39</v>
      </c>
      <c r="NG37" s="484">
        <v>39</v>
      </c>
      <c r="NH37" s="484">
        <v>39</v>
      </c>
      <c r="NI37" s="484">
        <v>39</v>
      </c>
      <c r="NJ37" s="484">
        <v>39</v>
      </c>
      <c r="NK37" s="484">
        <v>29</v>
      </c>
      <c r="NL37" s="484">
        <v>29</v>
      </c>
      <c r="NM37" s="484">
        <v>62</v>
      </c>
      <c r="NN37" s="484">
        <v>29</v>
      </c>
      <c r="NO37" s="484">
        <v>29</v>
      </c>
      <c r="NP37" s="484">
        <v>29</v>
      </c>
      <c r="NQ37" s="484">
        <v>29</v>
      </c>
      <c r="NR37" s="484">
        <v>29</v>
      </c>
      <c r="NS37" s="484">
        <v>29</v>
      </c>
      <c r="NT37" s="484">
        <v>12</v>
      </c>
      <c r="NU37" s="484">
        <v>29</v>
      </c>
      <c r="NV37" s="484">
        <v>38</v>
      </c>
      <c r="NW37" s="484">
        <v>38</v>
      </c>
      <c r="NX37" s="484"/>
      <c r="NY37" s="484"/>
      <c r="NZ37" s="484"/>
      <c r="OA37" s="484"/>
      <c r="OB37" s="484"/>
      <c r="OC37" s="484"/>
      <c r="OD37" s="484"/>
      <c r="OE37" s="484"/>
      <c r="OF37" s="484"/>
      <c r="OG37" s="484"/>
      <c r="OH37" s="484"/>
      <c r="OI37" s="484"/>
      <c r="OJ37" s="484"/>
      <c r="OK37" s="484"/>
      <c r="OL37" s="484"/>
      <c r="OM37" s="484"/>
      <c r="ON37" s="484">
        <v>45</v>
      </c>
      <c r="OO37" s="484">
        <v>23</v>
      </c>
      <c r="OP37" s="484">
        <v>23</v>
      </c>
      <c r="OQ37" s="484">
        <v>23</v>
      </c>
      <c r="OR37" s="484">
        <v>23</v>
      </c>
      <c r="OS37" s="484">
        <v>23</v>
      </c>
      <c r="OT37" s="484">
        <v>23</v>
      </c>
      <c r="OU37" s="484">
        <v>14</v>
      </c>
      <c r="OV37" s="484">
        <v>14</v>
      </c>
      <c r="OW37" s="484">
        <v>15</v>
      </c>
      <c r="OX37" s="484">
        <v>15</v>
      </c>
      <c r="OY37" s="484">
        <v>15</v>
      </c>
      <c r="OZ37" s="484">
        <v>15</v>
      </c>
      <c r="PA37" s="484">
        <v>15</v>
      </c>
      <c r="PB37" s="484">
        <v>15</v>
      </c>
      <c r="PC37" s="484">
        <v>16</v>
      </c>
      <c r="PD37" s="484">
        <v>16</v>
      </c>
      <c r="PE37" s="484">
        <v>16</v>
      </c>
      <c r="PF37" s="484">
        <v>25</v>
      </c>
      <c r="PG37" s="484">
        <v>30</v>
      </c>
      <c r="PH37" s="484">
        <v>30</v>
      </c>
      <c r="PI37" s="484">
        <v>30</v>
      </c>
      <c r="PJ37" s="484">
        <v>32</v>
      </c>
      <c r="PK37" s="484">
        <v>32</v>
      </c>
      <c r="PL37" s="484">
        <v>46</v>
      </c>
    </row>
    <row r="38" spans="1:428" x14ac:dyDescent="0.25">
      <c r="A38" s="866">
        <v>17</v>
      </c>
      <c r="B38" s="876" t="s">
        <v>1394</v>
      </c>
      <c r="C38" s="872" t="s">
        <v>1375</v>
      </c>
      <c r="D38" s="871" t="s">
        <v>1385</v>
      </c>
      <c r="E38" s="205" t="s">
        <v>1376</v>
      </c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1"/>
      <c r="CS38" s="211"/>
      <c r="CT38" s="211"/>
      <c r="CU38" s="211"/>
      <c r="CV38" s="211"/>
      <c r="CW38" s="211"/>
      <c r="CX38" s="211"/>
      <c r="CY38" s="211"/>
      <c r="CZ38" s="211"/>
      <c r="DA38" s="211"/>
      <c r="DB38" s="211"/>
      <c r="DC38" s="211"/>
      <c r="DD38" s="211"/>
      <c r="DE38" s="211"/>
      <c r="DF38" s="211"/>
      <c r="DG38" s="211"/>
      <c r="DH38" s="211">
        <v>35</v>
      </c>
      <c r="DI38" s="211">
        <v>35</v>
      </c>
      <c r="DJ38" s="211">
        <v>40</v>
      </c>
      <c r="DK38" s="211">
        <v>40</v>
      </c>
      <c r="DL38" s="211">
        <v>40</v>
      </c>
      <c r="DM38" s="211">
        <v>40</v>
      </c>
      <c r="DN38" s="211">
        <v>40</v>
      </c>
      <c r="DO38" s="211">
        <v>40</v>
      </c>
      <c r="DP38" s="211">
        <v>40</v>
      </c>
      <c r="DQ38" s="211">
        <v>40</v>
      </c>
      <c r="DR38" s="211">
        <v>40</v>
      </c>
      <c r="DS38" s="211">
        <v>40</v>
      </c>
      <c r="DT38" s="211">
        <v>40</v>
      </c>
      <c r="DU38" s="211">
        <v>40</v>
      </c>
      <c r="DV38" s="211">
        <v>40</v>
      </c>
      <c r="DW38" s="211">
        <v>40</v>
      </c>
      <c r="DX38" s="211">
        <v>40</v>
      </c>
      <c r="DY38" s="211">
        <v>40</v>
      </c>
      <c r="DZ38" s="211">
        <v>40</v>
      </c>
      <c r="EA38" s="211">
        <v>40</v>
      </c>
      <c r="EB38" s="211">
        <v>40</v>
      </c>
      <c r="EC38" s="211">
        <v>40</v>
      </c>
      <c r="ED38" s="211">
        <v>40</v>
      </c>
      <c r="EE38" s="211">
        <v>40</v>
      </c>
      <c r="EF38" s="211">
        <v>40</v>
      </c>
      <c r="EG38" s="211">
        <v>40</v>
      </c>
      <c r="EH38" s="211">
        <v>40</v>
      </c>
      <c r="EI38" s="211">
        <v>40</v>
      </c>
      <c r="EJ38" s="211">
        <v>40</v>
      </c>
      <c r="EK38" s="211">
        <v>40</v>
      </c>
      <c r="EL38" s="211">
        <v>40</v>
      </c>
      <c r="EM38" s="211">
        <v>40</v>
      </c>
      <c r="EN38" s="211">
        <v>40</v>
      </c>
      <c r="EO38" s="211">
        <v>40</v>
      </c>
      <c r="EP38" s="211">
        <v>40</v>
      </c>
      <c r="EQ38" s="211">
        <v>40</v>
      </c>
      <c r="ER38" s="211">
        <v>40</v>
      </c>
      <c r="ES38" s="211">
        <v>40</v>
      </c>
      <c r="ET38" s="211">
        <v>40</v>
      </c>
      <c r="EU38" s="211">
        <v>40</v>
      </c>
      <c r="EV38" s="211">
        <v>40</v>
      </c>
      <c r="EW38" s="211">
        <v>40</v>
      </c>
      <c r="EX38" s="211">
        <v>40</v>
      </c>
      <c r="EY38" s="211">
        <v>40</v>
      </c>
      <c r="EZ38" s="211">
        <v>40</v>
      </c>
      <c r="FA38" s="211">
        <v>40</v>
      </c>
      <c r="FB38" s="211">
        <v>40</v>
      </c>
      <c r="FC38" s="211">
        <v>40</v>
      </c>
      <c r="FD38" s="211">
        <v>40</v>
      </c>
      <c r="FE38" s="211">
        <v>40</v>
      </c>
      <c r="FF38" s="211">
        <v>40</v>
      </c>
      <c r="FG38" s="211">
        <v>40</v>
      </c>
      <c r="FH38" s="211">
        <v>40</v>
      </c>
      <c r="FI38" s="211">
        <v>40</v>
      </c>
      <c r="FJ38" s="211">
        <v>40</v>
      </c>
      <c r="FK38" s="211">
        <v>40</v>
      </c>
      <c r="FL38" s="211">
        <v>40</v>
      </c>
      <c r="FM38" s="211">
        <v>40</v>
      </c>
      <c r="FN38" s="211">
        <v>40</v>
      </c>
      <c r="FO38" s="211">
        <v>40</v>
      </c>
      <c r="FP38" s="211">
        <v>40</v>
      </c>
      <c r="FQ38" s="211">
        <v>40</v>
      </c>
      <c r="FR38" s="211">
        <v>40</v>
      </c>
      <c r="FS38" s="211">
        <v>40</v>
      </c>
      <c r="FT38" s="211">
        <v>40</v>
      </c>
      <c r="FU38" s="211">
        <v>40</v>
      </c>
      <c r="FV38" s="211">
        <v>40</v>
      </c>
      <c r="FW38" s="211">
        <v>40</v>
      </c>
      <c r="FX38" s="211">
        <v>40</v>
      </c>
      <c r="FY38" s="211">
        <v>40</v>
      </c>
      <c r="FZ38" s="211">
        <v>40</v>
      </c>
      <c r="GA38" s="211">
        <v>40</v>
      </c>
      <c r="GB38" s="211">
        <v>40</v>
      </c>
      <c r="GC38" s="211">
        <v>40</v>
      </c>
      <c r="GD38" s="211">
        <v>40</v>
      </c>
      <c r="GE38" s="211">
        <v>40</v>
      </c>
      <c r="GF38" s="211">
        <v>40</v>
      </c>
      <c r="GG38" s="211">
        <v>40</v>
      </c>
      <c r="GH38" s="211">
        <v>40</v>
      </c>
      <c r="GI38" s="211">
        <v>40</v>
      </c>
      <c r="GJ38" s="211">
        <v>40</v>
      </c>
      <c r="GK38" s="211">
        <v>40</v>
      </c>
      <c r="GL38" s="211">
        <v>40</v>
      </c>
      <c r="GM38" s="211">
        <v>40</v>
      </c>
      <c r="GN38" s="211">
        <v>40</v>
      </c>
      <c r="GO38" s="211">
        <v>40</v>
      </c>
      <c r="GP38" s="211">
        <v>40</v>
      </c>
      <c r="GQ38" s="211">
        <v>40</v>
      </c>
      <c r="GR38" s="211">
        <v>40</v>
      </c>
      <c r="GS38" s="211">
        <v>40</v>
      </c>
      <c r="GT38" s="211">
        <v>40</v>
      </c>
      <c r="GU38" s="211">
        <v>40</v>
      </c>
      <c r="GV38" s="211">
        <v>40</v>
      </c>
      <c r="GW38" s="211">
        <v>40</v>
      </c>
      <c r="GX38" s="211">
        <v>40</v>
      </c>
      <c r="GY38" s="211">
        <v>40</v>
      </c>
      <c r="GZ38" s="211">
        <v>40</v>
      </c>
      <c r="HA38" s="211">
        <v>40</v>
      </c>
      <c r="HB38" s="211">
        <v>40</v>
      </c>
      <c r="HC38" s="211">
        <v>40</v>
      </c>
      <c r="HD38" s="211">
        <v>40</v>
      </c>
      <c r="HE38" s="211">
        <v>40</v>
      </c>
      <c r="HF38" s="211">
        <v>40</v>
      </c>
      <c r="HG38" s="211">
        <v>40</v>
      </c>
      <c r="HH38" s="211">
        <v>40</v>
      </c>
      <c r="HI38" s="211">
        <v>40</v>
      </c>
      <c r="HJ38" s="211">
        <v>40</v>
      </c>
      <c r="HK38" s="211">
        <v>40</v>
      </c>
      <c r="HL38" s="211">
        <v>40</v>
      </c>
      <c r="HM38" s="211">
        <v>40</v>
      </c>
      <c r="HN38" s="211">
        <v>40</v>
      </c>
      <c r="HO38" s="211">
        <v>40</v>
      </c>
      <c r="HP38" s="211">
        <v>40</v>
      </c>
      <c r="HQ38" s="211">
        <v>40</v>
      </c>
      <c r="HR38" s="211">
        <v>40</v>
      </c>
      <c r="HS38" s="211">
        <v>40</v>
      </c>
      <c r="HT38" s="211">
        <v>40</v>
      </c>
      <c r="HU38" s="211">
        <v>40</v>
      </c>
      <c r="HV38" s="211">
        <v>40</v>
      </c>
      <c r="HW38" s="211">
        <v>40</v>
      </c>
      <c r="HX38" s="211">
        <v>40</v>
      </c>
      <c r="HY38" s="211">
        <v>40</v>
      </c>
      <c r="HZ38" s="211">
        <v>40</v>
      </c>
      <c r="IA38" s="211">
        <v>40</v>
      </c>
      <c r="IB38" s="211">
        <v>40</v>
      </c>
      <c r="IC38" s="211">
        <v>40</v>
      </c>
      <c r="ID38" s="211">
        <v>40</v>
      </c>
      <c r="IE38" s="211">
        <v>40</v>
      </c>
      <c r="IF38" s="211">
        <v>40</v>
      </c>
      <c r="IG38" s="211">
        <v>40</v>
      </c>
      <c r="IH38" s="211">
        <v>40</v>
      </c>
      <c r="II38" s="211">
        <v>40</v>
      </c>
      <c r="IJ38" s="211">
        <v>40</v>
      </c>
      <c r="IK38" s="211">
        <v>40</v>
      </c>
      <c r="IL38" s="211">
        <v>40</v>
      </c>
      <c r="IM38" s="211">
        <v>40</v>
      </c>
      <c r="IN38" s="211">
        <v>40</v>
      </c>
      <c r="IO38" s="211">
        <v>40</v>
      </c>
      <c r="IP38" s="211">
        <v>40</v>
      </c>
      <c r="IQ38" s="211">
        <v>40</v>
      </c>
      <c r="IR38" s="211">
        <v>40</v>
      </c>
      <c r="IS38" s="211">
        <v>40</v>
      </c>
      <c r="IT38" s="211">
        <v>40</v>
      </c>
      <c r="IU38" s="211">
        <v>40</v>
      </c>
      <c r="IV38" s="211">
        <v>40</v>
      </c>
      <c r="IW38" s="211">
        <v>40</v>
      </c>
      <c r="IX38" s="211">
        <v>40</v>
      </c>
      <c r="IY38" s="211">
        <v>40</v>
      </c>
      <c r="IZ38" s="211">
        <v>40</v>
      </c>
      <c r="JA38" s="211">
        <v>40</v>
      </c>
      <c r="JB38" s="211">
        <v>40</v>
      </c>
      <c r="JC38" s="211">
        <v>40</v>
      </c>
      <c r="JD38" s="211">
        <v>40</v>
      </c>
      <c r="JE38" s="211">
        <v>40</v>
      </c>
      <c r="JF38" s="211">
        <v>40</v>
      </c>
      <c r="JG38" s="211">
        <v>40</v>
      </c>
      <c r="JH38" s="211">
        <v>40</v>
      </c>
      <c r="JI38" s="211">
        <v>40</v>
      </c>
      <c r="JJ38" s="211">
        <v>40</v>
      </c>
      <c r="JK38" s="211">
        <v>40</v>
      </c>
      <c r="JL38" s="211">
        <v>40</v>
      </c>
      <c r="JM38" s="211">
        <v>40</v>
      </c>
      <c r="JN38" s="211">
        <v>40</v>
      </c>
      <c r="JO38" s="483">
        <v>40</v>
      </c>
      <c r="JP38" s="483">
        <v>40</v>
      </c>
      <c r="JQ38" s="483">
        <v>40</v>
      </c>
      <c r="JR38" s="483">
        <v>40</v>
      </c>
      <c r="JS38" s="483">
        <v>40</v>
      </c>
      <c r="JT38" s="483">
        <v>40</v>
      </c>
      <c r="JU38" s="483">
        <v>40</v>
      </c>
      <c r="JV38" s="483">
        <v>40</v>
      </c>
      <c r="JW38" s="483">
        <v>40</v>
      </c>
      <c r="JX38" s="483">
        <v>40</v>
      </c>
      <c r="JY38" s="483">
        <v>40</v>
      </c>
      <c r="JZ38" s="483">
        <v>40</v>
      </c>
      <c r="KA38" s="483">
        <v>50</v>
      </c>
      <c r="KB38" s="483">
        <v>50</v>
      </c>
      <c r="KC38" s="483">
        <v>50</v>
      </c>
      <c r="KD38" s="483">
        <v>50</v>
      </c>
      <c r="KE38" s="483">
        <v>50</v>
      </c>
      <c r="KF38" s="483">
        <v>100</v>
      </c>
      <c r="KG38" s="483">
        <v>100</v>
      </c>
      <c r="KH38" s="483">
        <v>100</v>
      </c>
      <c r="KI38" s="483">
        <v>100</v>
      </c>
      <c r="KJ38" s="483">
        <v>100</v>
      </c>
      <c r="KK38" s="483">
        <v>100</v>
      </c>
      <c r="KL38" s="483">
        <v>100</v>
      </c>
      <c r="KM38" s="483">
        <v>100</v>
      </c>
      <c r="KN38" s="483">
        <v>100</v>
      </c>
      <c r="KO38" s="483">
        <v>100</v>
      </c>
      <c r="KP38" s="483">
        <v>100</v>
      </c>
      <c r="KQ38" s="483">
        <v>100</v>
      </c>
      <c r="KR38" s="483">
        <v>100</v>
      </c>
      <c r="KS38" s="483">
        <v>100</v>
      </c>
      <c r="KT38" s="483">
        <v>100</v>
      </c>
      <c r="KU38" s="483">
        <v>100</v>
      </c>
      <c r="KV38" s="483">
        <v>100</v>
      </c>
      <c r="KW38" s="483">
        <v>100</v>
      </c>
      <c r="KX38" s="483">
        <v>100</v>
      </c>
      <c r="KY38" s="483">
        <v>100</v>
      </c>
      <c r="KZ38" s="483">
        <v>100</v>
      </c>
      <c r="LA38" s="483">
        <v>100</v>
      </c>
      <c r="LB38" s="483">
        <v>100</v>
      </c>
      <c r="LC38" s="483">
        <v>100</v>
      </c>
      <c r="LD38" s="483">
        <v>100</v>
      </c>
      <c r="LE38" s="483">
        <v>100</v>
      </c>
      <c r="LF38" s="483">
        <v>100</v>
      </c>
      <c r="LG38" s="483">
        <v>120</v>
      </c>
      <c r="LH38" s="483">
        <v>120</v>
      </c>
      <c r="LI38" s="483">
        <v>120</v>
      </c>
      <c r="LJ38" s="483">
        <v>120</v>
      </c>
      <c r="LK38" s="483">
        <v>120</v>
      </c>
      <c r="LL38" s="483">
        <v>120</v>
      </c>
      <c r="LM38" s="483">
        <v>120</v>
      </c>
      <c r="LN38" s="483">
        <v>120</v>
      </c>
      <c r="LO38" s="483">
        <v>120</v>
      </c>
      <c r="LP38" s="483">
        <v>120</v>
      </c>
      <c r="LQ38" s="483">
        <v>120</v>
      </c>
      <c r="LR38" s="483">
        <v>120</v>
      </c>
      <c r="LS38" s="483">
        <v>120</v>
      </c>
      <c r="LT38" s="483">
        <v>120</v>
      </c>
      <c r="LU38" s="483">
        <v>120</v>
      </c>
      <c r="LV38" s="483">
        <v>120</v>
      </c>
      <c r="LW38" s="483">
        <v>120</v>
      </c>
      <c r="LX38" s="483">
        <v>120</v>
      </c>
      <c r="LY38" s="483">
        <v>120</v>
      </c>
      <c r="LZ38" s="483">
        <v>120</v>
      </c>
      <c r="MA38" s="483">
        <v>120</v>
      </c>
      <c r="MB38" s="483">
        <v>120</v>
      </c>
      <c r="MC38" s="483">
        <v>120</v>
      </c>
      <c r="MD38" s="483">
        <v>120</v>
      </c>
      <c r="ME38" s="483">
        <v>120</v>
      </c>
      <c r="MF38" s="483">
        <v>120</v>
      </c>
      <c r="MG38" s="483">
        <v>120</v>
      </c>
      <c r="MH38" s="483">
        <v>120</v>
      </c>
      <c r="MI38" s="483">
        <v>120</v>
      </c>
      <c r="MJ38" s="483">
        <v>120</v>
      </c>
      <c r="MK38" s="483">
        <v>120</v>
      </c>
      <c r="ML38" s="483">
        <v>120</v>
      </c>
      <c r="MM38" s="483">
        <v>120</v>
      </c>
      <c r="MN38" s="483">
        <v>120</v>
      </c>
      <c r="MO38" s="483">
        <v>120</v>
      </c>
      <c r="MP38" s="483">
        <v>120</v>
      </c>
      <c r="MQ38" s="483">
        <v>120</v>
      </c>
      <c r="MR38" s="483">
        <v>120</v>
      </c>
      <c r="MS38" s="483">
        <v>120</v>
      </c>
      <c r="MT38" s="483">
        <v>120</v>
      </c>
      <c r="MU38" s="483">
        <v>120</v>
      </c>
      <c r="MV38" s="483">
        <v>120</v>
      </c>
      <c r="MW38" s="483">
        <v>120</v>
      </c>
      <c r="MX38" s="483">
        <v>120</v>
      </c>
      <c r="MY38" s="483">
        <v>120</v>
      </c>
      <c r="MZ38" s="483">
        <v>120</v>
      </c>
      <c r="NA38" s="483">
        <v>120</v>
      </c>
      <c r="NB38" s="483">
        <v>120</v>
      </c>
      <c r="NC38" s="483">
        <v>120</v>
      </c>
      <c r="ND38" s="483">
        <v>120</v>
      </c>
      <c r="NE38" s="483">
        <v>120</v>
      </c>
      <c r="NF38" s="483">
        <v>120</v>
      </c>
      <c r="NG38" s="483">
        <v>120</v>
      </c>
      <c r="NH38" s="483">
        <v>120</v>
      </c>
      <c r="NI38" s="483">
        <v>120</v>
      </c>
      <c r="NJ38" s="483">
        <v>120</v>
      </c>
      <c r="NK38" s="483">
        <v>120</v>
      </c>
      <c r="NL38" s="483">
        <v>120</v>
      </c>
      <c r="NM38" s="483">
        <v>120</v>
      </c>
      <c r="NN38" s="483">
        <v>120</v>
      </c>
      <c r="NO38" s="483">
        <v>80</v>
      </c>
      <c r="NP38" s="483">
        <v>80</v>
      </c>
      <c r="NQ38" s="483">
        <v>80</v>
      </c>
      <c r="NR38" s="483">
        <v>80</v>
      </c>
      <c r="NS38" s="483">
        <v>80</v>
      </c>
      <c r="NT38" s="483">
        <v>80</v>
      </c>
      <c r="NU38" s="483">
        <v>80</v>
      </c>
      <c r="NV38" s="483">
        <v>80</v>
      </c>
      <c r="NW38" s="483">
        <v>80</v>
      </c>
      <c r="NX38" s="483">
        <v>80</v>
      </c>
      <c r="NY38" s="483">
        <v>80</v>
      </c>
      <c r="NZ38" s="483">
        <v>80</v>
      </c>
      <c r="OA38" s="483">
        <v>80</v>
      </c>
      <c r="OB38" s="483">
        <v>80</v>
      </c>
      <c r="OC38" s="483">
        <v>80</v>
      </c>
      <c r="OD38" s="483">
        <v>80</v>
      </c>
      <c r="OE38" s="483">
        <v>80</v>
      </c>
      <c r="OF38" s="483">
        <v>80</v>
      </c>
      <c r="OG38" s="483">
        <v>80</v>
      </c>
      <c r="OH38" s="483">
        <v>80</v>
      </c>
      <c r="OI38" s="483">
        <v>80</v>
      </c>
      <c r="OJ38" s="483">
        <v>80</v>
      </c>
      <c r="OK38" s="483">
        <v>80</v>
      </c>
      <c r="OL38" s="483">
        <v>80</v>
      </c>
      <c r="OM38" s="483">
        <v>80</v>
      </c>
      <c r="ON38" s="483">
        <v>80</v>
      </c>
      <c r="OO38" s="483">
        <v>80</v>
      </c>
      <c r="OP38" s="483">
        <v>80</v>
      </c>
      <c r="OQ38" s="483">
        <v>80</v>
      </c>
      <c r="OR38" s="483">
        <v>80</v>
      </c>
      <c r="OS38" s="483">
        <v>80</v>
      </c>
      <c r="OT38" s="483">
        <v>80</v>
      </c>
      <c r="OU38" s="483">
        <v>80</v>
      </c>
      <c r="OV38" s="483">
        <v>80</v>
      </c>
      <c r="OW38" s="483">
        <v>80</v>
      </c>
      <c r="OX38" s="483">
        <v>80</v>
      </c>
      <c r="OY38" s="483">
        <v>80</v>
      </c>
      <c r="OZ38" s="483">
        <v>80</v>
      </c>
      <c r="PA38" s="483">
        <v>80</v>
      </c>
      <c r="PB38" s="483">
        <v>80</v>
      </c>
      <c r="PC38" s="483">
        <v>80</v>
      </c>
      <c r="PD38" s="483">
        <v>80</v>
      </c>
      <c r="PE38" s="483">
        <v>80</v>
      </c>
      <c r="PF38" s="483">
        <v>80</v>
      </c>
      <c r="PG38" s="483">
        <v>80</v>
      </c>
      <c r="PH38" s="483">
        <v>80</v>
      </c>
      <c r="PI38" s="483">
        <v>80</v>
      </c>
      <c r="PJ38" s="483">
        <v>80</v>
      </c>
      <c r="PK38" s="483">
        <v>80</v>
      </c>
      <c r="PL38" s="483">
        <v>80</v>
      </c>
    </row>
    <row r="39" spans="1:428" x14ac:dyDescent="0.25">
      <c r="A39" s="866"/>
      <c r="B39" s="876"/>
      <c r="C39" s="873"/>
      <c r="D39" s="871"/>
      <c r="E39" s="206" t="s">
        <v>1377</v>
      </c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  <c r="CR39" s="212"/>
      <c r="CS39" s="212"/>
      <c r="CT39" s="212"/>
      <c r="CU39" s="212"/>
      <c r="CV39" s="212"/>
      <c r="CW39" s="212"/>
      <c r="CX39" s="212"/>
      <c r="CY39" s="212"/>
      <c r="CZ39" s="212"/>
      <c r="DA39" s="212"/>
      <c r="DB39" s="212"/>
      <c r="DC39" s="212"/>
      <c r="DD39" s="212"/>
      <c r="DE39" s="212"/>
      <c r="DF39" s="212"/>
      <c r="DG39" s="212"/>
      <c r="DH39" s="212">
        <v>25</v>
      </c>
      <c r="DI39" s="212">
        <v>25</v>
      </c>
      <c r="DJ39" s="212">
        <v>40</v>
      </c>
      <c r="DK39" s="212">
        <v>35</v>
      </c>
      <c r="DL39" s="212">
        <v>40</v>
      </c>
      <c r="DM39" s="212">
        <v>42</v>
      </c>
      <c r="DN39" s="212">
        <v>44</v>
      </c>
      <c r="DO39" s="212">
        <v>40</v>
      </c>
      <c r="DP39" s="212">
        <v>44</v>
      </c>
      <c r="DQ39" s="212">
        <v>44</v>
      </c>
      <c r="DR39" s="212">
        <v>55</v>
      </c>
      <c r="DS39" s="212">
        <v>60</v>
      </c>
      <c r="DT39" s="212">
        <v>60</v>
      </c>
      <c r="DU39" s="212">
        <v>60</v>
      </c>
      <c r="DV39" s="212">
        <v>60</v>
      </c>
      <c r="DW39" s="212">
        <v>65</v>
      </c>
      <c r="DX39" s="212">
        <v>60</v>
      </c>
      <c r="DY39" s="212">
        <v>45</v>
      </c>
      <c r="DZ39" s="212">
        <v>25</v>
      </c>
      <c r="EA39" s="212">
        <v>30</v>
      </c>
      <c r="EB39" s="212">
        <v>20</v>
      </c>
      <c r="EC39" s="212">
        <v>16</v>
      </c>
      <c r="ED39" s="212">
        <v>0</v>
      </c>
      <c r="EE39" s="212">
        <v>2</v>
      </c>
      <c r="EF39" s="212"/>
      <c r="EG39" s="212">
        <v>17</v>
      </c>
      <c r="EH39" s="212">
        <v>10</v>
      </c>
      <c r="EI39" s="212">
        <v>10</v>
      </c>
      <c r="EJ39" s="212">
        <v>10</v>
      </c>
      <c r="EK39" s="212">
        <v>34</v>
      </c>
      <c r="EL39" s="212">
        <v>33</v>
      </c>
      <c r="EM39" s="212">
        <v>37</v>
      </c>
      <c r="EN39" s="212">
        <v>36</v>
      </c>
      <c r="EO39" s="212">
        <v>38</v>
      </c>
      <c r="EP39" s="212">
        <v>38</v>
      </c>
      <c r="EQ39" s="212">
        <v>37</v>
      </c>
      <c r="ER39" s="212">
        <v>37</v>
      </c>
      <c r="ES39" s="212">
        <v>42</v>
      </c>
      <c r="ET39" s="212">
        <v>19</v>
      </c>
      <c r="EU39" s="212">
        <v>27</v>
      </c>
      <c r="EV39" s="212">
        <v>18</v>
      </c>
      <c r="EW39" s="212">
        <v>25</v>
      </c>
      <c r="EX39" s="212">
        <v>25</v>
      </c>
      <c r="EY39" s="212">
        <v>10</v>
      </c>
      <c r="EZ39" s="212">
        <v>15</v>
      </c>
      <c r="FA39" s="212">
        <v>32</v>
      </c>
      <c r="FB39" s="212">
        <v>32</v>
      </c>
      <c r="FC39" s="212">
        <v>39</v>
      </c>
      <c r="FD39" s="212">
        <v>33</v>
      </c>
      <c r="FE39" s="212">
        <v>38</v>
      </c>
      <c r="FF39" s="212">
        <v>46</v>
      </c>
      <c r="FG39" s="212">
        <v>48</v>
      </c>
      <c r="FH39" s="212">
        <v>30</v>
      </c>
      <c r="FI39" s="212">
        <v>30</v>
      </c>
      <c r="FJ39" s="212">
        <v>26</v>
      </c>
      <c r="FK39" s="212">
        <v>26</v>
      </c>
      <c r="FL39" s="212">
        <v>25</v>
      </c>
      <c r="FM39" s="212">
        <v>21</v>
      </c>
      <c r="FN39" s="212">
        <v>26</v>
      </c>
      <c r="FO39" s="212">
        <v>8</v>
      </c>
      <c r="FP39" s="212">
        <v>12</v>
      </c>
      <c r="FQ39" s="212">
        <v>0</v>
      </c>
      <c r="FR39" s="212">
        <v>0</v>
      </c>
      <c r="FS39" s="212">
        <v>0</v>
      </c>
      <c r="FT39" s="212">
        <v>16</v>
      </c>
      <c r="FU39" s="212">
        <v>22</v>
      </c>
      <c r="FV39" s="212">
        <v>33</v>
      </c>
      <c r="FW39" s="212">
        <v>29</v>
      </c>
      <c r="FX39" s="212">
        <v>29</v>
      </c>
      <c r="FY39" s="212">
        <v>32</v>
      </c>
      <c r="FZ39" s="212">
        <v>32</v>
      </c>
      <c r="GA39" s="212">
        <v>0</v>
      </c>
      <c r="GB39" s="212">
        <v>0</v>
      </c>
      <c r="GC39" s="212">
        <v>7</v>
      </c>
      <c r="GD39" s="212">
        <v>11</v>
      </c>
      <c r="GE39" s="212">
        <v>38</v>
      </c>
      <c r="GF39" s="212">
        <v>33</v>
      </c>
      <c r="GG39" s="212">
        <v>43</v>
      </c>
      <c r="GH39" s="212">
        <v>47</v>
      </c>
      <c r="GI39" s="212">
        <v>40</v>
      </c>
      <c r="GJ39" s="212">
        <v>39</v>
      </c>
      <c r="GK39" s="212">
        <v>35</v>
      </c>
      <c r="GL39" s="212">
        <v>35</v>
      </c>
      <c r="GM39" s="212">
        <v>36</v>
      </c>
      <c r="GN39" s="212">
        <v>33</v>
      </c>
      <c r="GO39" s="212">
        <v>33</v>
      </c>
      <c r="GP39" s="212">
        <v>33</v>
      </c>
      <c r="GQ39" s="212">
        <v>31</v>
      </c>
      <c r="GR39" s="212">
        <v>27</v>
      </c>
      <c r="GS39" s="212">
        <v>27</v>
      </c>
      <c r="GT39" s="212">
        <v>0</v>
      </c>
      <c r="GU39" s="212">
        <v>36</v>
      </c>
      <c r="GV39" s="212">
        <v>32</v>
      </c>
      <c r="GW39" s="212">
        <v>33</v>
      </c>
      <c r="GX39" s="212">
        <v>29</v>
      </c>
      <c r="GY39" s="212">
        <v>27</v>
      </c>
      <c r="GZ39" s="212">
        <v>25</v>
      </c>
      <c r="HA39" s="212">
        <v>38</v>
      </c>
      <c r="HB39" s="212">
        <v>27</v>
      </c>
      <c r="HC39" s="212">
        <v>32</v>
      </c>
      <c r="HD39" s="212">
        <v>24</v>
      </c>
      <c r="HE39" s="212">
        <v>20</v>
      </c>
      <c r="HF39" s="212">
        <v>37</v>
      </c>
      <c r="HG39" s="212">
        <v>30</v>
      </c>
      <c r="HH39" s="212">
        <v>39</v>
      </c>
      <c r="HI39" s="212">
        <v>47</v>
      </c>
      <c r="HJ39" s="212">
        <v>37</v>
      </c>
      <c r="HK39" s="212">
        <v>45</v>
      </c>
      <c r="HL39" s="212">
        <v>42</v>
      </c>
      <c r="HM39" s="212">
        <v>45</v>
      </c>
      <c r="HN39" s="212">
        <v>54</v>
      </c>
      <c r="HO39" s="212">
        <v>32</v>
      </c>
      <c r="HP39" s="212">
        <v>34</v>
      </c>
      <c r="HQ39" s="212">
        <v>55</v>
      </c>
      <c r="HR39" s="212">
        <v>38</v>
      </c>
      <c r="HS39" s="212">
        <v>38</v>
      </c>
      <c r="HT39" s="212">
        <v>53</v>
      </c>
      <c r="HU39" s="212">
        <v>30</v>
      </c>
      <c r="HV39" s="212">
        <v>51</v>
      </c>
      <c r="HW39" s="212">
        <v>49</v>
      </c>
      <c r="HX39" s="212">
        <v>41</v>
      </c>
      <c r="HY39" s="212">
        <v>22</v>
      </c>
      <c r="HZ39" s="212">
        <v>39</v>
      </c>
      <c r="IA39" s="212">
        <v>46</v>
      </c>
      <c r="IB39" s="212">
        <v>38</v>
      </c>
      <c r="IC39" s="212">
        <v>45</v>
      </c>
      <c r="ID39" s="212">
        <v>45</v>
      </c>
      <c r="IE39" s="212">
        <v>7</v>
      </c>
      <c r="IF39" s="212">
        <v>24</v>
      </c>
      <c r="IG39" s="212">
        <v>3</v>
      </c>
      <c r="IH39" s="212">
        <v>0</v>
      </c>
      <c r="II39" s="212">
        <v>42</v>
      </c>
      <c r="IJ39" s="212">
        <v>39</v>
      </c>
      <c r="IK39" s="212">
        <v>48</v>
      </c>
      <c r="IL39" s="212">
        <v>48</v>
      </c>
      <c r="IM39" s="212">
        <v>37</v>
      </c>
      <c r="IN39" s="212">
        <v>37</v>
      </c>
      <c r="IO39" s="212">
        <v>41</v>
      </c>
      <c r="IP39" s="212">
        <v>42</v>
      </c>
      <c r="IQ39" s="212">
        <v>40</v>
      </c>
      <c r="IR39" s="212">
        <v>44</v>
      </c>
      <c r="IS39" s="212">
        <v>40</v>
      </c>
      <c r="IT39" s="212">
        <v>39</v>
      </c>
      <c r="IU39" s="212">
        <v>10</v>
      </c>
      <c r="IV39" s="212">
        <v>5</v>
      </c>
      <c r="IW39" s="212">
        <v>0</v>
      </c>
      <c r="IX39" s="212">
        <v>0</v>
      </c>
      <c r="IY39" s="212">
        <v>0</v>
      </c>
      <c r="IZ39" s="212">
        <v>5</v>
      </c>
      <c r="JA39" s="212">
        <v>5</v>
      </c>
      <c r="JB39" s="212">
        <v>5</v>
      </c>
      <c r="JC39" s="212">
        <v>5</v>
      </c>
      <c r="JD39" s="212">
        <v>5</v>
      </c>
      <c r="JE39" s="212">
        <v>5</v>
      </c>
      <c r="JF39" s="212">
        <v>5</v>
      </c>
      <c r="JG39" s="212">
        <v>5</v>
      </c>
      <c r="JH39" s="212">
        <v>5</v>
      </c>
      <c r="JI39" s="212">
        <v>5</v>
      </c>
      <c r="JJ39" s="212">
        <v>5</v>
      </c>
      <c r="JK39" s="212">
        <v>0</v>
      </c>
      <c r="JL39" s="212">
        <v>0</v>
      </c>
      <c r="JM39" s="212">
        <v>0</v>
      </c>
      <c r="JN39" s="212">
        <v>0</v>
      </c>
      <c r="JO39" s="484">
        <v>0</v>
      </c>
      <c r="JP39" s="484">
        <v>0</v>
      </c>
      <c r="JQ39" s="484">
        <v>0</v>
      </c>
      <c r="JR39" s="484">
        <v>0</v>
      </c>
      <c r="JS39" s="484">
        <v>0</v>
      </c>
      <c r="JT39" s="484">
        <v>0</v>
      </c>
      <c r="JU39" s="484">
        <v>0</v>
      </c>
      <c r="JV39" s="484">
        <v>0</v>
      </c>
      <c r="JW39" s="484">
        <v>0</v>
      </c>
      <c r="JX39" s="484">
        <v>0</v>
      </c>
      <c r="JY39" s="484">
        <v>0</v>
      </c>
      <c r="JZ39" s="484">
        <v>25</v>
      </c>
      <c r="KA39" s="484">
        <v>45</v>
      </c>
      <c r="KB39" s="484">
        <v>39</v>
      </c>
      <c r="KC39" s="484">
        <v>57</v>
      </c>
      <c r="KD39" s="484">
        <v>50</v>
      </c>
      <c r="KE39" s="484">
        <v>50</v>
      </c>
      <c r="KF39" s="484">
        <v>67</v>
      </c>
      <c r="KG39" s="484">
        <v>71</v>
      </c>
      <c r="KH39" s="484">
        <v>67</v>
      </c>
      <c r="KI39" s="484">
        <v>47</v>
      </c>
      <c r="KJ39" s="484">
        <v>47</v>
      </c>
      <c r="KK39" s="484">
        <v>47</v>
      </c>
      <c r="KL39" s="484">
        <v>0</v>
      </c>
      <c r="KM39" s="484">
        <v>53</v>
      </c>
      <c r="KN39" s="484">
        <v>54</v>
      </c>
      <c r="KO39" s="484">
        <v>53</v>
      </c>
      <c r="KP39" s="484">
        <v>56</v>
      </c>
      <c r="KQ39" s="484">
        <v>36</v>
      </c>
      <c r="KR39" s="484">
        <v>41</v>
      </c>
      <c r="KS39" s="484">
        <v>41</v>
      </c>
      <c r="KT39" s="484">
        <v>44</v>
      </c>
      <c r="KU39" s="484">
        <v>73</v>
      </c>
      <c r="KV39" s="484">
        <v>73</v>
      </c>
      <c r="KW39" s="484">
        <v>94</v>
      </c>
      <c r="KX39" s="484">
        <v>88</v>
      </c>
      <c r="KY39" s="484">
        <v>53</v>
      </c>
      <c r="KZ39" s="484">
        <v>61</v>
      </c>
      <c r="LA39" s="484">
        <v>69</v>
      </c>
      <c r="LB39" s="484">
        <v>76</v>
      </c>
      <c r="LC39" s="484">
        <v>69</v>
      </c>
      <c r="LD39" s="484">
        <v>81</v>
      </c>
      <c r="LE39" s="484">
        <v>56</v>
      </c>
      <c r="LF39" s="484">
        <v>99</v>
      </c>
      <c r="LG39" s="484">
        <v>113</v>
      </c>
      <c r="LH39" s="484">
        <v>104</v>
      </c>
      <c r="LI39" s="484">
        <v>65</v>
      </c>
      <c r="LJ39" s="484">
        <v>92</v>
      </c>
      <c r="LK39" s="484">
        <v>80</v>
      </c>
      <c r="LL39" s="484">
        <v>77</v>
      </c>
      <c r="LM39" s="484">
        <v>66</v>
      </c>
      <c r="LN39" s="484">
        <v>66</v>
      </c>
      <c r="LO39" s="484">
        <v>78</v>
      </c>
      <c r="LP39" s="484">
        <v>86</v>
      </c>
      <c r="LQ39" s="484">
        <v>86</v>
      </c>
      <c r="LR39" s="484">
        <v>86</v>
      </c>
      <c r="LS39" s="484">
        <v>66</v>
      </c>
      <c r="LT39" s="484">
        <v>73</v>
      </c>
      <c r="LU39" s="484">
        <v>74</v>
      </c>
      <c r="LV39" s="484">
        <v>48</v>
      </c>
      <c r="LW39" s="484">
        <v>79</v>
      </c>
      <c r="LX39" s="484">
        <v>63</v>
      </c>
      <c r="LY39" s="484">
        <v>55</v>
      </c>
      <c r="LZ39" s="484">
        <v>48</v>
      </c>
      <c r="MA39" s="484">
        <v>53</v>
      </c>
      <c r="MB39" s="484">
        <v>66</v>
      </c>
      <c r="MC39" s="484">
        <v>66</v>
      </c>
      <c r="MD39" s="484">
        <v>66</v>
      </c>
      <c r="ME39" s="484">
        <v>66</v>
      </c>
      <c r="MF39" s="484">
        <v>80</v>
      </c>
      <c r="MG39" s="484">
        <v>80</v>
      </c>
      <c r="MH39" s="484">
        <v>80</v>
      </c>
      <c r="MI39" s="484">
        <v>86</v>
      </c>
      <c r="MJ39" s="484">
        <v>70</v>
      </c>
      <c r="MK39" s="484">
        <v>72</v>
      </c>
      <c r="ML39" s="484">
        <v>81</v>
      </c>
      <c r="MM39" s="484">
        <v>81</v>
      </c>
      <c r="MN39" s="484">
        <v>52</v>
      </c>
      <c r="MO39" s="484">
        <v>57</v>
      </c>
      <c r="MP39" s="484">
        <v>71</v>
      </c>
      <c r="MQ39" s="484">
        <v>71</v>
      </c>
      <c r="MR39" s="484">
        <v>71</v>
      </c>
      <c r="MS39" s="484">
        <v>58</v>
      </c>
      <c r="MT39" s="484">
        <v>58</v>
      </c>
      <c r="MU39" s="484">
        <v>59</v>
      </c>
      <c r="MV39" s="484">
        <v>60</v>
      </c>
      <c r="MW39" s="484">
        <v>61</v>
      </c>
      <c r="MX39" s="484">
        <v>44</v>
      </c>
      <c r="MY39" s="484">
        <v>58</v>
      </c>
      <c r="MZ39" s="484">
        <v>58</v>
      </c>
      <c r="NA39" s="484">
        <v>53</v>
      </c>
      <c r="NB39" s="484">
        <v>53</v>
      </c>
      <c r="NC39" s="484">
        <v>53</v>
      </c>
      <c r="ND39" s="484">
        <v>39</v>
      </c>
      <c r="NE39" s="484">
        <v>39</v>
      </c>
      <c r="NF39" s="484">
        <v>39</v>
      </c>
      <c r="NG39" s="484">
        <v>32</v>
      </c>
      <c r="NH39" s="484">
        <v>32</v>
      </c>
      <c r="NI39" s="484">
        <v>32</v>
      </c>
      <c r="NJ39" s="484">
        <v>32</v>
      </c>
      <c r="NK39" s="484">
        <v>27</v>
      </c>
      <c r="NL39" s="484">
        <v>53</v>
      </c>
      <c r="NM39" s="484">
        <v>53</v>
      </c>
      <c r="NN39" s="484">
        <v>40</v>
      </c>
      <c r="NO39" s="484">
        <v>40</v>
      </c>
      <c r="NP39" s="484">
        <v>40</v>
      </c>
      <c r="NQ39" s="484">
        <v>40</v>
      </c>
      <c r="NR39" s="484">
        <v>40</v>
      </c>
      <c r="NS39" s="484">
        <v>40</v>
      </c>
      <c r="NT39" s="484">
        <v>74</v>
      </c>
      <c r="NU39" s="484">
        <v>40</v>
      </c>
      <c r="NV39" s="484">
        <v>39</v>
      </c>
      <c r="NW39" s="484">
        <v>39</v>
      </c>
      <c r="NX39" s="484">
        <v>14</v>
      </c>
      <c r="NY39" s="484">
        <v>14</v>
      </c>
      <c r="NZ39" s="484">
        <v>14</v>
      </c>
      <c r="OA39" s="484">
        <v>14</v>
      </c>
      <c r="OB39" s="484">
        <v>14</v>
      </c>
      <c r="OC39" s="484">
        <v>14</v>
      </c>
      <c r="OD39" s="484">
        <v>14</v>
      </c>
      <c r="OE39" s="484">
        <v>14</v>
      </c>
      <c r="OF39" s="484">
        <v>14</v>
      </c>
      <c r="OG39" s="484">
        <v>14</v>
      </c>
      <c r="OH39" s="484">
        <v>14</v>
      </c>
      <c r="OI39" s="484">
        <v>14</v>
      </c>
      <c r="OJ39" s="484">
        <v>14</v>
      </c>
      <c r="OK39" s="484">
        <v>14</v>
      </c>
      <c r="OL39" s="484">
        <v>14</v>
      </c>
      <c r="OM39" s="484">
        <v>44</v>
      </c>
      <c r="ON39" s="484">
        <v>26</v>
      </c>
      <c r="OO39" s="484">
        <v>26</v>
      </c>
      <c r="OP39" s="484">
        <v>22</v>
      </c>
      <c r="OQ39" s="484">
        <v>22</v>
      </c>
      <c r="OR39" s="484">
        <v>22</v>
      </c>
      <c r="OS39" s="484">
        <v>22</v>
      </c>
      <c r="OT39" s="484">
        <v>22</v>
      </c>
      <c r="OU39" s="484">
        <v>21</v>
      </c>
      <c r="OV39" s="484">
        <v>21</v>
      </c>
      <c r="OW39" s="484">
        <v>21</v>
      </c>
      <c r="OX39" s="484">
        <v>21</v>
      </c>
      <c r="OY39" s="484">
        <v>21</v>
      </c>
      <c r="OZ39" s="484">
        <v>21</v>
      </c>
      <c r="PA39" s="484">
        <v>21</v>
      </c>
      <c r="PB39" s="484">
        <v>21</v>
      </c>
      <c r="PC39" s="484">
        <v>20</v>
      </c>
      <c r="PD39" s="484">
        <v>20</v>
      </c>
      <c r="PE39" s="484">
        <v>20</v>
      </c>
      <c r="PF39" s="484">
        <v>26</v>
      </c>
      <c r="PG39" s="484">
        <v>20</v>
      </c>
      <c r="PH39" s="484">
        <v>20</v>
      </c>
      <c r="PI39" s="484">
        <v>20</v>
      </c>
      <c r="PJ39" s="484">
        <v>29</v>
      </c>
      <c r="PK39" s="484">
        <v>29</v>
      </c>
      <c r="PL39" s="484">
        <v>27</v>
      </c>
    </row>
    <row r="40" spans="1:428" x14ac:dyDescent="0.25">
      <c r="A40" s="866">
        <v>18</v>
      </c>
      <c r="B40" s="876" t="s">
        <v>1395</v>
      </c>
      <c r="C40" s="872" t="s">
        <v>1375</v>
      </c>
      <c r="D40" s="871" t="s">
        <v>1385</v>
      </c>
      <c r="E40" s="205" t="s">
        <v>1376</v>
      </c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211"/>
      <c r="BP40" s="211"/>
      <c r="BQ40" s="211"/>
      <c r="BR40" s="211"/>
      <c r="BS40" s="211"/>
      <c r="BT40" s="211"/>
      <c r="BU40" s="211"/>
      <c r="BV40" s="211"/>
      <c r="BW40" s="211"/>
      <c r="BX40" s="211"/>
      <c r="BY40" s="211"/>
      <c r="BZ40" s="211"/>
      <c r="CA40" s="211"/>
      <c r="CB40" s="211"/>
      <c r="CC40" s="211"/>
      <c r="CD40" s="211"/>
      <c r="CE40" s="211"/>
      <c r="CF40" s="211"/>
      <c r="CG40" s="211"/>
      <c r="CH40" s="211"/>
      <c r="CI40" s="211"/>
      <c r="CJ40" s="211"/>
      <c r="CK40" s="211"/>
      <c r="CL40" s="211"/>
      <c r="CM40" s="211"/>
      <c r="CN40" s="211"/>
      <c r="CO40" s="211"/>
      <c r="CP40" s="211"/>
      <c r="CQ40" s="211"/>
      <c r="CR40" s="211"/>
      <c r="CS40" s="211"/>
      <c r="CT40" s="211"/>
      <c r="CU40" s="211"/>
      <c r="CV40" s="211"/>
      <c r="CW40" s="211"/>
      <c r="CX40" s="211"/>
      <c r="CY40" s="211"/>
      <c r="CZ40" s="211"/>
      <c r="DA40" s="211"/>
      <c r="DB40" s="211"/>
      <c r="DC40" s="211"/>
      <c r="DD40" s="211"/>
      <c r="DE40" s="211"/>
      <c r="DF40" s="211"/>
      <c r="DG40" s="211"/>
      <c r="DH40" s="211"/>
      <c r="DI40" s="211"/>
      <c r="DJ40" s="211"/>
      <c r="DK40" s="211"/>
      <c r="DL40" s="211">
        <v>35</v>
      </c>
      <c r="DM40" s="211">
        <v>35</v>
      </c>
      <c r="DN40" s="211">
        <v>35</v>
      </c>
      <c r="DO40" s="211">
        <v>35</v>
      </c>
      <c r="DP40" s="211">
        <v>35</v>
      </c>
      <c r="DQ40" s="211">
        <v>35</v>
      </c>
      <c r="DR40" s="211">
        <v>35</v>
      </c>
      <c r="DS40" s="211">
        <v>35</v>
      </c>
      <c r="DT40" s="211">
        <v>35</v>
      </c>
      <c r="DU40" s="211">
        <v>35</v>
      </c>
      <c r="DV40" s="211">
        <v>35</v>
      </c>
      <c r="DW40" s="211">
        <v>35</v>
      </c>
      <c r="DX40" s="211">
        <v>35</v>
      </c>
      <c r="DY40" s="211">
        <v>35</v>
      </c>
      <c r="DZ40" s="211">
        <v>35</v>
      </c>
      <c r="EA40" s="211">
        <v>35</v>
      </c>
      <c r="EB40" s="211">
        <v>35</v>
      </c>
      <c r="EC40" s="211">
        <v>35</v>
      </c>
      <c r="ED40" s="211">
        <v>35</v>
      </c>
      <c r="EE40" s="211">
        <v>35</v>
      </c>
      <c r="EF40" s="211">
        <v>35</v>
      </c>
      <c r="EG40" s="211">
        <v>35</v>
      </c>
      <c r="EH40" s="211">
        <v>35</v>
      </c>
      <c r="EI40" s="211">
        <v>35</v>
      </c>
      <c r="EJ40" s="211">
        <v>35</v>
      </c>
      <c r="EK40" s="211">
        <v>35</v>
      </c>
      <c r="EL40" s="211">
        <v>35</v>
      </c>
      <c r="EM40" s="211">
        <v>35</v>
      </c>
      <c r="EN40" s="211">
        <v>35</v>
      </c>
      <c r="EO40" s="211">
        <v>35</v>
      </c>
      <c r="EP40" s="211">
        <v>35</v>
      </c>
      <c r="EQ40" s="211">
        <v>35</v>
      </c>
      <c r="ER40" s="211">
        <v>35</v>
      </c>
      <c r="ES40" s="211">
        <v>35</v>
      </c>
      <c r="ET40" s="211">
        <v>35</v>
      </c>
      <c r="EU40" s="211">
        <v>35</v>
      </c>
      <c r="EV40" s="211">
        <v>35</v>
      </c>
      <c r="EW40" s="211">
        <v>35</v>
      </c>
      <c r="EX40" s="211">
        <v>35</v>
      </c>
      <c r="EY40" s="211">
        <v>35</v>
      </c>
      <c r="EZ40" s="211">
        <v>35</v>
      </c>
      <c r="FA40" s="211">
        <v>35</v>
      </c>
      <c r="FB40" s="211">
        <v>35</v>
      </c>
      <c r="FC40" s="211">
        <v>35</v>
      </c>
      <c r="FD40" s="211">
        <v>35</v>
      </c>
      <c r="FE40" s="211">
        <v>35</v>
      </c>
      <c r="FF40" s="211">
        <v>35</v>
      </c>
      <c r="FG40" s="211">
        <v>35</v>
      </c>
      <c r="FH40" s="211">
        <v>35</v>
      </c>
      <c r="FI40" s="211">
        <v>35</v>
      </c>
      <c r="FJ40" s="211">
        <v>35</v>
      </c>
      <c r="FK40" s="211">
        <v>35</v>
      </c>
      <c r="FL40" s="211">
        <v>35</v>
      </c>
      <c r="FM40" s="211">
        <v>35</v>
      </c>
      <c r="FN40" s="211">
        <v>35</v>
      </c>
      <c r="FO40" s="211">
        <v>35</v>
      </c>
      <c r="FP40" s="211">
        <v>35</v>
      </c>
      <c r="FQ40" s="211">
        <v>35</v>
      </c>
      <c r="FR40" s="211">
        <v>35</v>
      </c>
      <c r="FS40" s="211">
        <v>35</v>
      </c>
      <c r="FT40" s="211">
        <v>35</v>
      </c>
      <c r="FU40" s="211">
        <v>35</v>
      </c>
      <c r="FV40" s="211">
        <v>35</v>
      </c>
      <c r="FW40" s="211">
        <v>35</v>
      </c>
      <c r="FX40" s="211">
        <v>35</v>
      </c>
      <c r="FY40" s="211">
        <v>35</v>
      </c>
      <c r="FZ40" s="211">
        <v>35</v>
      </c>
      <c r="GA40" s="211">
        <v>35</v>
      </c>
      <c r="GB40" s="211">
        <v>35</v>
      </c>
      <c r="GC40" s="211">
        <v>35</v>
      </c>
      <c r="GD40" s="211">
        <v>35</v>
      </c>
      <c r="GE40" s="211">
        <v>35</v>
      </c>
      <c r="GF40" s="211">
        <v>30</v>
      </c>
      <c r="GG40" s="211">
        <v>30</v>
      </c>
      <c r="GH40" s="211">
        <v>30</v>
      </c>
      <c r="GI40" s="211">
        <v>30</v>
      </c>
      <c r="GJ40" s="211">
        <v>30</v>
      </c>
      <c r="GK40" s="211">
        <v>30</v>
      </c>
      <c r="GL40" s="211">
        <v>25</v>
      </c>
      <c r="GM40" s="211">
        <v>25</v>
      </c>
      <c r="GN40" s="211">
        <v>25</v>
      </c>
      <c r="GO40" s="211">
        <v>25</v>
      </c>
      <c r="GP40" s="211">
        <v>25</v>
      </c>
      <c r="GQ40" s="211">
        <v>25</v>
      </c>
      <c r="GR40" s="211">
        <v>15</v>
      </c>
      <c r="GS40" s="211">
        <v>15</v>
      </c>
      <c r="GT40" s="211">
        <v>10</v>
      </c>
      <c r="GU40" s="211">
        <v>10</v>
      </c>
      <c r="GV40" s="211">
        <v>10</v>
      </c>
      <c r="GW40" s="211">
        <v>10</v>
      </c>
      <c r="GX40" s="211">
        <v>5</v>
      </c>
      <c r="GY40" s="211">
        <v>5</v>
      </c>
      <c r="GZ40" s="211">
        <v>5</v>
      </c>
      <c r="HA40" s="211">
        <v>5</v>
      </c>
      <c r="HB40" s="211">
        <v>5</v>
      </c>
      <c r="HC40" s="211">
        <v>5</v>
      </c>
      <c r="HD40" s="211">
        <v>5</v>
      </c>
      <c r="HE40" s="211">
        <v>5</v>
      </c>
      <c r="HF40" s="211">
        <v>5</v>
      </c>
      <c r="HG40" s="211">
        <v>5</v>
      </c>
      <c r="HH40" s="211">
        <v>5</v>
      </c>
      <c r="HI40" s="211">
        <v>5</v>
      </c>
      <c r="HJ40" s="211">
        <v>5</v>
      </c>
      <c r="HK40" s="211">
        <v>5</v>
      </c>
      <c r="HL40" s="211">
        <v>5</v>
      </c>
      <c r="HM40" s="211">
        <v>5</v>
      </c>
      <c r="HN40" s="211">
        <v>5</v>
      </c>
      <c r="HO40" s="211">
        <v>5</v>
      </c>
      <c r="HP40" s="211">
        <v>5</v>
      </c>
      <c r="HQ40" s="211">
        <v>5</v>
      </c>
      <c r="HR40" s="211">
        <v>5</v>
      </c>
      <c r="HS40" s="211">
        <v>5</v>
      </c>
      <c r="HT40" s="211">
        <v>5</v>
      </c>
      <c r="HU40" s="211">
        <v>5</v>
      </c>
      <c r="HV40" s="211">
        <v>5</v>
      </c>
      <c r="HW40" s="211">
        <v>5</v>
      </c>
      <c r="HX40" s="211">
        <v>5</v>
      </c>
      <c r="HY40" s="211">
        <v>5</v>
      </c>
      <c r="HZ40" s="211">
        <v>5</v>
      </c>
      <c r="IA40" s="211">
        <v>5</v>
      </c>
      <c r="IB40" s="211">
        <v>5</v>
      </c>
      <c r="IC40" s="211">
        <v>5</v>
      </c>
      <c r="ID40" s="211">
        <v>5</v>
      </c>
      <c r="IE40" s="211">
        <v>5</v>
      </c>
      <c r="IF40" s="211">
        <v>5</v>
      </c>
      <c r="IG40" s="211">
        <v>5</v>
      </c>
      <c r="IH40" s="211">
        <v>5</v>
      </c>
      <c r="II40" s="211">
        <v>5</v>
      </c>
      <c r="IJ40" s="211">
        <v>5</v>
      </c>
      <c r="IK40" s="211">
        <v>5</v>
      </c>
      <c r="IL40" s="211">
        <v>5</v>
      </c>
      <c r="IM40" s="211">
        <v>5</v>
      </c>
      <c r="IN40" s="211">
        <v>5</v>
      </c>
      <c r="IO40" s="211">
        <v>5</v>
      </c>
      <c r="IP40" s="211">
        <v>5</v>
      </c>
      <c r="IQ40" s="211">
        <v>5</v>
      </c>
      <c r="IR40" s="211">
        <v>5</v>
      </c>
      <c r="IS40" s="211">
        <v>5</v>
      </c>
      <c r="IT40" s="211">
        <v>5</v>
      </c>
      <c r="IU40" s="211">
        <v>5</v>
      </c>
      <c r="IV40" s="211">
        <v>5</v>
      </c>
      <c r="IW40" s="211">
        <v>5</v>
      </c>
      <c r="IX40" s="211">
        <v>5</v>
      </c>
      <c r="IY40" s="211">
        <v>5</v>
      </c>
      <c r="IZ40" s="211">
        <v>5</v>
      </c>
      <c r="JA40" s="211">
        <v>5</v>
      </c>
      <c r="JB40" s="211">
        <v>5</v>
      </c>
      <c r="JC40" s="211">
        <v>5</v>
      </c>
      <c r="JD40" s="211">
        <v>5</v>
      </c>
      <c r="JE40" s="211">
        <v>5</v>
      </c>
      <c r="JF40" s="211">
        <v>5</v>
      </c>
      <c r="JG40" s="211">
        <v>5</v>
      </c>
      <c r="JH40" s="211">
        <v>5</v>
      </c>
      <c r="JI40" s="211">
        <v>5</v>
      </c>
      <c r="JJ40" s="211">
        <v>5</v>
      </c>
      <c r="JK40" s="211">
        <v>5</v>
      </c>
      <c r="JL40" s="211">
        <v>5</v>
      </c>
      <c r="JM40" s="211">
        <v>5</v>
      </c>
      <c r="JN40" s="211">
        <v>5</v>
      </c>
      <c r="JO40" s="483">
        <v>5</v>
      </c>
      <c r="JP40" s="483">
        <v>5</v>
      </c>
      <c r="JQ40" s="483">
        <v>5</v>
      </c>
      <c r="JR40" s="483">
        <v>5</v>
      </c>
      <c r="JS40" s="483">
        <v>5</v>
      </c>
      <c r="JT40" s="483">
        <v>5</v>
      </c>
      <c r="JU40" s="483">
        <v>5</v>
      </c>
      <c r="JV40" s="483">
        <v>5</v>
      </c>
      <c r="JW40" s="483">
        <v>5</v>
      </c>
      <c r="JX40" s="483">
        <v>5</v>
      </c>
      <c r="JY40" s="483">
        <v>5</v>
      </c>
      <c r="JZ40" s="483">
        <v>5</v>
      </c>
      <c r="KA40" s="483">
        <v>5</v>
      </c>
      <c r="KB40" s="483">
        <v>5</v>
      </c>
      <c r="KC40" s="483">
        <v>5</v>
      </c>
      <c r="KD40" s="483">
        <v>5</v>
      </c>
      <c r="KE40" s="483">
        <v>5</v>
      </c>
      <c r="KF40" s="483">
        <v>5</v>
      </c>
      <c r="KG40" s="483">
        <v>5</v>
      </c>
      <c r="KH40" s="483">
        <v>5</v>
      </c>
      <c r="KI40" s="483">
        <v>5</v>
      </c>
      <c r="KJ40" s="483">
        <v>5</v>
      </c>
      <c r="KK40" s="483">
        <v>5</v>
      </c>
      <c r="KL40" s="483">
        <v>5</v>
      </c>
      <c r="KM40" s="483">
        <v>5</v>
      </c>
      <c r="KN40" s="483">
        <v>5</v>
      </c>
      <c r="KO40" s="483">
        <v>5</v>
      </c>
      <c r="KP40" s="483">
        <v>5</v>
      </c>
      <c r="KQ40" s="483">
        <v>5</v>
      </c>
      <c r="KR40" s="483">
        <v>5</v>
      </c>
      <c r="KS40" s="483">
        <v>5</v>
      </c>
      <c r="KT40" s="483">
        <v>5</v>
      </c>
      <c r="KU40" s="483">
        <v>5</v>
      </c>
      <c r="KV40" s="483">
        <v>5</v>
      </c>
      <c r="KW40" s="483">
        <v>5</v>
      </c>
      <c r="KX40" s="483">
        <v>5</v>
      </c>
      <c r="KY40" s="483">
        <v>5</v>
      </c>
      <c r="KZ40" s="483">
        <v>5</v>
      </c>
      <c r="LA40" s="483">
        <v>5</v>
      </c>
      <c r="LB40" s="483">
        <v>5</v>
      </c>
      <c r="LC40" s="483">
        <v>5</v>
      </c>
      <c r="LD40" s="483">
        <v>5</v>
      </c>
      <c r="LE40" s="483">
        <v>5</v>
      </c>
      <c r="LF40" s="483">
        <v>5</v>
      </c>
      <c r="LG40" s="483">
        <v>5</v>
      </c>
      <c r="LH40" s="483">
        <v>5</v>
      </c>
      <c r="LI40" s="483">
        <v>5</v>
      </c>
      <c r="LJ40" s="483">
        <v>5</v>
      </c>
      <c r="LK40" s="483">
        <v>5</v>
      </c>
      <c r="LL40" s="483">
        <v>5</v>
      </c>
      <c r="LM40" s="483">
        <v>5</v>
      </c>
      <c r="LN40" s="483">
        <v>5</v>
      </c>
      <c r="LO40" s="483">
        <v>5</v>
      </c>
      <c r="LP40" s="483">
        <v>5</v>
      </c>
      <c r="LQ40" s="483">
        <v>5</v>
      </c>
      <c r="LR40" s="483">
        <v>5</v>
      </c>
      <c r="LS40" s="483">
        <v>5</v>
      </c>
      <c r="LT40" s="483">
        <v>5</v>
      </c>
      <c r="LU40" s="483">
        <v>5</v>
      </c>
      <c r="LV40" s="483">
        <v>5</v>
      </c>
      <c r="LW40" s="483">
        <v>5</v>
      </c>
      <c r="LX40" s="483">
        <v>5</v>
      </c>
      <c r="LY40" s="483">
        <v>5</v>
      </c>
      <c r="LZ40" s="483">
        <v>5</v>
      </c>
      <c r="MA40" s="483">
        <v>5</v>
      </c>
      <c r="MB40" s="483">
        <v>5</v>
      </c>
      <c r="MC40" s="483">
        <v>5</v>
      </c>
      <c r="MD40" s="483">
        <v>5</v>
      </c>
      <c r="ME40" s="483">
        <v>5</v>
      </c>
      <c r="MF40" s="483">
        <v>5</v>
      </c>
      <c r="MG40" s="483">
        <v>5</v>
      </c>
      <c r="MH40" s="483">
        <v>5</v>
      </c>
      <c r="MI40" s="483">
        <v>5</v>
      </c>
      <c r="MJ40" s="483">
        <v>5</v>
      </c>
      <c r="MK40" s="483">
        <v>5</v>
      </c>
      <c r="ML40" s="483">
        <v>5</v>
      </c>
      <c r="MM40" s="483">
        <v>5</v>
      </c>
      <c r="MN40" s="483">
        <v>5</v>
      </c>
      <c r="MO40" s="483">
        <v>5</v>
      </c>
      <c r="MP40" s="483">
        <v>5</v>
      </c>
      <c r="MQ40" s="483">
        <v>5</v>
      </c>
      <c r="MR40" s="483">
        <v>5</v>
      </c>
      <c r="MS40" s="483">
        <v>5</v>
      </c>
      <c r="MT40" s="483">
        <v>5</v>
      </c>
      <c r="MU40" s="483">
        <v>5</v>
      </c>
      <c r="MV40" s="483">
        <v>5</v>
      </c>
      <c r="MW40" s="483">
        <v>5</v>
      </c>
      <c r="MX40" s="483">
        <v>5</v>
      </c>
      <c r="MY40" s="483">
        <v>5</v>
      </c>
      <c r="MZ40" s="483">
        <v>5</v>
      </c>
      <c r="NA40" s="483">
        <v>5</v>
      </c>
      <c r="NB40" s="483">
        <v>5</v>
      </c>
      <c r="NC40" s="483">
        <v>5</v>
      </c>
      <c r="ND40" s="483">
        <v>5</v>
      </c>
      <c r="NE40" s="483">
        <v>5</v>
      </c>
      <c r="NF40" s="483">
        <v>5</v>
      </c>
      <c r="NG40" s="483">
        <v>5</v>
      </c>
      <c r="NH40" s="483">
        <v>5</v>
      </c>
      <c r="NI40" s="483">
        <v>5</v>
      </c>
      <c r="NJ40" s="483">
        <v>5</v>
      </c>
      <c r="NK40" s="483">
        <v>5</v>
      </c>
      <c r="NL40" s="483">
        <v>5</v>
      </c>
      <c r="NM40" s="483">
        <v>5</v>
      </c>
      <c r="NN40" s="483">
        <v>5</v>
      </c>
      <c r="NO40" s="483">
        <v>5</v>
      </c>
      <c r="NP40" s="483">
        <v>5</v>
      </c>
      <c r="NQ40" s="483">
        <v>5</v>
      </c>
      <c r="NR40" s="483">
        <v>5</v>
      </c>
      <c r="NS40" s="483">
        <v>5</v>
      </c>
      <c r="NT40" s="483">
        <v>5</v>
      </c>
      <c r="NU40" s="483">
        <v>5</v>
      </c>
      <c r="NV40" s="483">
        <v>5</v>
      </c>
      <c r="NW40" s="483">
        <v>5</v>
      </c>
      <c r="NX40" s="483">
        <v>5</v>
      </c>
      <c r="NY40" s="483">
        <v>5</v>
      </c>
      <c r="NZ40" s="483">
        <v>5</v>
      </c>
      <c r="OA40" s="483">
        <v>5</v>
      </c>
      <c r="OB40" s="483">
        <v>5</v>
      </c>
      <c r="OC40" s="483">
        <v>5</v>
      </c>
      <c r="OD40" s="483">
        <v>5</v>
      </c>
      <c r="OE40" s="483">
        <v>5</v>
      </c>
      <c r="OF40" s="483">
        <v>5</v>
      </c>
      <c r="OG40" s="483">
        <v>5</v>
      </c>
      <c r="OH40" s="483">
        <v>5</v>
      </c>
      <c r="OI40" s="483">
        <v>5</v>
      </c>
      <c r="OJ40" s="483">
        <v>5</v>
      </c>
      <c r="OK40" s="483">
        <v>5</v>
      </c>
      <c r="OL40" s="483"/>
      <c r="OM40" s="483"/>
      <c r="ON40" s="483"/>
      <c r="OO40" s="483"/>
      <c r="OP40" s="483"/>
      <c r="OQ40" s="483"/>
      <c r="OR40" s="483"/>
      <c r="OS40" s="483"/>
      <c r="OT40" s="483"/>
      <c r="OU40" s="483"/>
      <c r="OV40" s="483"/>
      <c r="OW40" s="483"/>
      <c r="OX40" s="483"/>
      <c r="OY40" s="483"/>
      <c r="OZ40" s="483"/>
      <c r="PA40" s="483"/>
      <c r="PB40" s="483"/>
      <c r="PC40" s="483"/>
      <c r="PD40" s="483"/>
      <c r="PE40" s="483"/>
      <c r="PF40" s="483"/>
      <c r="PG40" s="483"/>
      <c r="PH40" s="483"/>
      <c r="PI40" s="483"/>
      <c r="PJ40" s="483"/>
      <c r="PK40" s="483"/>
      <c r="PL40" s="483"/>
    </row>
    <row r="41" spans="1:428" x14ac:dyDescent="0.25">
      <c r="A41" s="866"/>
      <c r="B41" s="876"/>
      <c r="C41" s="873"/>
      <c r="D41" s="871"/>
      <c r="E41" s="206" t="s">
        <v>1377</v>
      </c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  <c r="CO41" s="212"/>
      <c r="CP41" s="212"/>
      <c r="CQ41" s="212"/>
      <c r="CR41" s="212"/>
      <c r="CS41" s="212"/>
      <c r="CT41" s="212"/>
      <c r="CU41" s="212"/>
      <c r="CV41" s="212"/>
      <c r="CW41" s="212"/>
      <c r="CX41" s="212"/>
      <c r="CY41" s="212"/>
      <c r="CZ41" s="212"/>
      <c r="DA41" s="212"/>
      <c r="DB41" s="212"/>
      <c r="DC41" s="212"/>
      <c r="DD41" s="212"/>
      <c r="DE41" s="212"/>
      <c r="DF41" s="212"/>
      <c r="DG41" s="212"/>
      <c r="DH41" s="212"/>
      <c r="DI41" s="212"/>
      <c r="DJ41" s="212"/>
      <c r="DK41" s="212"/>
      <c r="DL41" s="212">
        <v>18</v>
      </c>
      <c r="DM41" s="212">
        <v>18</v>
      </c>
      <c r="DN41" s="212">
        <v>26</v>
      </c>
      <c r="DO41" s="212">
        <v>21</v>
      </c>
      <c r="DP41" s="212">
        <v>26</v>
      </c>
      <c r="DQ41" s="212">
        <v>26</v>
      </c>
      <c r="DR41" s="212">
        <v>47</v>
      </c>
      <c r="DS41" s="212">
        <v>49</v>
      </c>
      <c r="DT41" s="212">
        <v>28</v>
      </c>
      <c r="DU41" s="212">
        <v>47</v>
      </c>
      <c r="DV41" s="212">
        <v>47</v>
      </c>
      <c r="DW41" s="212">
        <v>70</v>
      </c>
      <c r="DX41" s="212">
        <v>70</v>
      </c>
      <c r="DY41" s="212">
        <v>65</v>
      </c>
      <c r="DZ41" s="212">
        <v>65</v>
      </c>
      <c r="EA41" s="212">
        <v>65</v>
      </c>
      <c r="EB41" s="212">
        <v>65</v>
      </c>
      <c r="EC41" s="212">
        <v>65</v>
      </c>
      <c r="ED41" s="212">
        <v>65</v>
      </c>
      <c r="EE41" s="212">
        <v>65</v>
      </c>
      <c r="EF41" s="212">
        <v>65</v>
      </c>
      <c r="EG41" s="212">
        <v>65</v>
      </c>
      <c r="EH41" s="212">
        <v>65</v>
      </c>
      <c r="EI41" s="212">
        <v>65</v>
      </c>
      <c r="EJ41" s="212">
        <v>65</v>
      </c>
      <c r="EK41" s="212">
        <v>28</v>
      </c>
      <c r="EL41" s="212">
        <v>28</v>
      </c>
      <c r="EM41" s="212">
        <v>22</v>
      </c>
      <c r="EN41" s="212">
        <v>27</v>
      </c>
      <c r="EO41" s="212">
        <v>23</v>
      </c>
      <c r="EP41" s="212">
        <v>23</v>
      </c>
      <c r="EQ41" s="212">
        <v>24</v>
      </c>
      <c r="ER41" s="212">
        <v>24</v>
      </c>
      <c r="ES41" s="212">
        <v>26</v>
      </c>
      <c r="ET41" s="212">
        <v>26</v>
      </c>
      <c r="EU41" s="212">
        <v>29</v>
      </c>
      <c r="EV41" s="212">
        <v>21</v>
      </c>
      <c r="EW41" s="212">
        <v>25</v>
      </c>
      <c r="EX41" s="212">
        <v>25</v>
      </c>
      <c r="EY41" s="212">
        <v>22</v>
      </c>
      <c r="EZ41" s="212">
        <v>22</v>
      </c>
      <c r="FA41" s="212">
        <v>22</v>
      </c>
      <c r="FB41" s="212">
        <v>31</v>
      </c>
      <c r="FC41" s="212">
        <v>30</v>
      </c>
      <c r="FD41" s="212">
        <v>25</v>
      </c>
      <c r="FE41" s="212">
        <v>25</v>
      </c>
      <c r="FF41" s="212">
        <v>25</v>
      </c>
      <c r="FG41" s="212">
        <v>25</v>
      </c>
      <c r="FH41" s="212">
        <v>25</v>
      </c>
      <c r="FI41" s="212">
        <v>25</v>
      </c>
      <c r="FJ41" s="212">
        <v>22</v>
      </c>
      <c r="FK41" s="212">
        <v>26</v>
      </c>
      <c r="FL41" s="212">
        <v>26</v>
      </c>
      <c r="FM41" s="212">
        <v>26</v>
      </c>
      <c r="FN41" s="212">
        <v>15</v>
      </c>
      <c r="FO41" s="212">
        <v>13</v>
      </c>
      <c r="FP41" s="212">
        <v>11</v>
      </c>
      <c r="FQ41" s="212">
        <v>18</v>
      </c>
      <c r="FR41" s="212">
        <v>22</v>
      </c>
      <c r="FS41" s="212">
        <v>25</v>
      </c>
      <c r="FT41" s="212">
        <v>30</v>
      </c>
      <c r="FU41" s="212">
        <v>34</v>
      </c>
      <c r="FV41" s="212">
        <v>34</v>
      </c>
      <c r="FW41" s="212">
        <v>24</v>
      </c>
      <c r="FX41" s="212">
        <v>24</v>
      </c>
      <c r="FY41" s="212">
        <v>25</v>
      </c>
      <c r="FZ41" s="212">
        <v>25</v>
      </c>
      <c r="GA41" s="212">
        <v>23</v>
      </c>
      <c r="GB41" s="212">
        <v>23</v>
      </c>
      <c r="GC41" s="212">
        <v>23</v>
      </c>
      <c r="GD41" s="212">
        <v>23</v>
      </c>
      <c r="GE41" s="212">
        <v>23</v>
      </c>
      <c r="GF41" s="212">
        <v>0</v>
      </c>
      <c r="GG41" s="212">
        <v>0</v>
      </c>
      <c r="GH41" s="212">
        <v>0</v>
      </c>
      <c r="GI41" s="212">
        <v>0</v>
      </c>
      <c r="GJ41" s="212">
        <v>0</v>
      </c>
      <c r="GK41" s="212">
        <v>0</v>
      </c>
      <c r="GL41" s="212">
        <v>0</v>
      </c>
      <c r="GM41" s="212">
        <v>0</v>
      </c>
      <c r="GN41" s="212">
        <v>0</v>
      </c>
      <c r="GO41" s="212">
        <v>0</v>
      </c>
      <c r="GP41" s="212">
        <v>0</v>
      </c>
      <c r="GQ41" s="212">
        <v>0</v>
      </c>
      <c r="GR41" s="212">
        <v>0</v>
      </c>
      <c r="GS41" s="212">
        <v>0</v>
      </c>
      <c r="GT41" s="212">
        <v>0</v>
      </c>
      <c r="GU41" s="212">
        <v>0</v>
      </c>
      <c r="GV41" s="212">
        <v>0</v>
      </c>
      <c r="GW41" s="212">
        <v>0</v>
      </c>
      <c r="GX41" s="212">
        <v>0</v>
      </c>
      <c r="GY41" s="212">
        <v>0</v>
      </c>
      <c r="GZ41" s="212">
        <v>0</v>
      </c>
      <c r="HA41" s="212">
        <v>0</v>
      </c>
      <c r="HB41" s="212">
        <v>0</v>
      </c>
      <c r="HC41" s="212">
        <v>0</v>
      </c>
      <c r="HD41" s="212">
        <v>0</v>
      </c>
      <c r="HE41" s="212">
        <v>0</v>
      </c>
      <c r="HF41" s="212">
        <v>0</v>
      </c>
      <c r="HG41" s="212">
        <v>0</v>
      </c>
      <c r="HH41" s="212">
        <v>0</v>
      </c>
      <c r="HI41" s="212">
        <v>0</v>
      </c>
      <c r="HJ41" s="212">
        <v>0</v>
      </c>
      <c r="HK41" s="212">
        <v>0</v>
      </c>
      <c r="HL41" s="212">
        <v>0</v>
      </c>
      <c r="HM41" s="212">
        <v>0</v>
      </c>
      <c r="HN41" s="212">
        <v>0</v>
      </c>
      <c r="HO41" s="212">
        <v>0</v>
      </c>
      <c r="HP41" s="212">
        <v>0</v>
      </c>
      <c r="HQ41" s="212">
        <v>0</v>
      </c>
      <c r="HR41" s="212">
        <v>0</v>
      </c>
      <c r="HS41" s="212">
        <v>0</v>
      </c>
      <c r="HT41" s="212">
        <v>0</v>
      </c>
      <c r="HU41" s="212">
        <v>0</v>
      </c>
      <c r="HV41" s="212">
        <v>0</v>
      </c>
      <c r="HW41" s="212">
        <v>0</v>
      </c>
      <c r="HX41" s="212">
        <v>0</v>
      </c>
      <c r="HY41" s="212">
        <v>0</v>
      </c>
      <c r="HZ41" s="212">
        <v>0</v>
      </c>
      <c r="IA41" s="212">
        <v>0</v>
      </c>
      <c r="IB41" s="212">
        <v>0</v>
      </c>
      <c r="IC41" s="212">
        <v>0</v>
      </c>
      <c r="ID41" s="212">
        <v>0</v>
      </c>
      <c r="IE41" s="212">
        <v>0</v>
      </c>
      <c r="IF41" s="212">
        <v>0</v>
      </c>
      <c r="IG41" s="212">
        <v>0</v>
      </c>
      <c r="IH41" s="212">
        <v>0</v>
      </c>
      <c r="II41" s="212">
        <v>0</v>
      </c>
      <c r="IJ41" s="212">
        <v>0</v>
      </c>
      <c r="IK41" s="212">
        <v>0</v>
      </c>
      <c r="IL41" s="212">
        <v>0</v>
      </c>
      <c r="IM41" s="212">
        <v>0</v>
      </c>
      <c r="IN41" s="212">
        <v>0</v>
      </c>
      <c r="IO41" s="212">
        <v>0</v>
      </c>
      <c r="IP41" s="212">
        <v>0</v>
      </c>
      <c r="IQ41" s="212">
        <v>0</v>
      </c>
      <c r="IR41" s="212">
        <v>0</v>
      </c>
      <c r="IS41" s="212">
        <v>0</v>
      </c>
      <c r="IT41" s="212">
        <v>0</v>
      </c>
      <c r="IU41" s="212">
        <v>0</v>
      </c>
      <c r="IV41" s="212">
        <v>0</v>
      </c>
      <c r="IW41" s="212">
        <v>0</v>
      </c>
      <c r="IX41" s="212">
        <v>0</v>
      </c>
      <c r="IY41" s="212">
        <v>0</v>
      </c>
      <c r="IZ41" s="212">
        <v>0</v>
      </c>
      <c r="JA41" s="212">
        <v>0</v>
      </c>
      <c r="JB41" s="212">
        <v>0</v>
      </c>
      <c r="JC41" s="212">
        <v>0</v>
      </c>
      <c r="JD41" s="212">
        <v>0</v>
      </c>
      <c r="JE41" s="212">
        <v>0</v>
      </c>
      <c r="JF41" s="212">
        <v>0</v>
      </c>
      <c r="JG41" s="212">
        <v>0</v>
      </c>
      <c r="JH41" s="212">
        <v>0</v>
      </c>
      <c r="JI41" s="212">
        <v>0</v>
      </c>
      <c r="JJ41" s="212">
        <v>0</v>
      </c>
      <c r="JK41" s="212">
        <v>0</v>
      </c>
      <c r="JL41" s="212">
        <v>0</v>
      </c>
      <c r="JM41" s="212">
        <v>0</v>
      </c>
      <c r="JN41" s="212">
        <v>0</v>
      </c>
      <c r="JO41" s="484">
        <v>0</v>
      </c>
      <c r="JP41" s="484">
        <v>0</v>
      </c>
      <c r="JQ41" s="484">
        <v>0</v>
      </c>
      <c r="JR41" s="484">
        <v>0</v>
      </c>
      <c r="JS41" s="484">
        <v>0</v>
      </c>
      <c r="JT41" s="484">
        <v>0</v>
      </c>
      <c r="JU41" s="484">
        <v>0</v>
      </c>
      <c r="JV41" s="484">
        <v>0</v>
      </c>
      <c r="JW41" s="484">
        <v>0</v>
      </c>
      <c r="JX41" s="484">
        <v>0</v>
      </c>
      <c r="JY41" s="484">
        <v>0</v>
      </c>
      <c r="JZ41" s="484">
        <v>0</v>
      </c>
      <c r="KA41" s="484">
        <v>0</v>
      </c>
      <c r="KB41" s="484">
        <v>0</v>
      </c>
      <c r="KC41" s="484">
        <v>0</v>
      </c>
      <c r="KD41" s="484">
        <v>0</v>
      </c>
      <c r="KE41" s="484">
        <v>0</v>
      </c>
      <c r="KF41" s="484">
        <v>0</v>
      </c>
      <c r="KG41" s="484">
        <v>0</v>
      </c>
      <c r="KH41" s="484">
        <v>0</v>
      </c>
      <c r="KI41" s="484">
        <v>0</v>
      </c>
      <c r="KJ41" s="484">
        <v>0</v>
      </c>
      <c r="KK41" s="484">
        <v>0</v>
      </c>
      <c r="KL41" s="484">
        <v>0</v>
      </c>
      <c r="KM41" s="484">
        <v>0</v>
      </c>
      <c r="KN41" s="484">
        <v>0</v>
      </c>
      <c r="KO41" s="484">
        <v>0</v>
      </c>
      <c r="KP41" s="484">
        <v>0</v>
      </c>
      <c r="KQ41" s="484">
        <v>0</v>
      </c>
      <c r="KR41" s="484">
        <v>0</v>
      </c>
      <c r="KS41" s="484">
        <v>0</v>
      </c>
      <c r="KT41" s="484">
        <v>0</v>
      </c>
      <c r="KU41" s="484">
        <v>0</v>
      </c>
      <c r="KV41" s="484">
        <v>0</v>
      </c>
      <c r="KW41" s="484">
        <v>0</v>
      </c>
      <c r="KX41" s="484"/>
      <c r="KY41" s="484"/>
      <c r="KZ41" s="484"/>
      <c r="LA41" s="484"/>
      <c r="LB41" s="484"/>
      <c r="LC41" s="484"/>
      <c r="LD41" s="484"/>
      <c r="LE41" s="484"/>
      <c r="LF41" s="484"/>
      <c r="LG41" s="484"/>
      <c r="LH41" s="484"/>
      <c r="LI41" s="484"/>
      <c r="LJ41" s="484"/>
      <c r="LK41" s="484"/>
      <c r="LL41" s="484"/>
      <c r="LM41" s="484"/>
      <c r="LN41" s="484"/>
      <c r="LO41" s="484"/>
      <c r="LP41" s="484"/>
      <c r="LQ41" s="484"/>
      <c r="LR41" s="484"/>
      <c r="LS41" s="484"/>
      <c r="LT41" s="484"/>
      <c r="LU41" s="484"/>
      <c r="LV41" s="484"/>
      <c r="LW41" s="484"/>
      <c r="LX41" s="484"/>
      <c r="LY41" s="484"/>
      <c r="LZ41" s="484"/>
      <c r="MA41" s="484"/>
      <c r="MB41" s="484"/>
      <c r="MC41" s="484"/>
      <c r="MD41" s="484"/>
      <c r="ME41" s="484"/>
      <c r="MF41" s="484"/>
      <c r="MG41" s="484"/>
      <c r="MH41" s="484"/>
      <c r="MI41" s="484"/>
      <c r="MJ41" s="484"/>
      <c r="MK41" s="484"/>
      <c r="ML41" s="484"/>
      <c r="MM41" s="484"/>
      <c r="MN41" s="484"/>
      <c r="MO41" s="484"/>
      <c r="MP41" s="484"/>
      <c r="MQ41" s="484"/>
      <c r="MR41" s="484"/>
      <c r="MS41" s="484"/>
      <c r="MT41" s="484"/>
      <c r="MU41" s="484"/>
      <c r="MV41" s="484"/>
      <c r="MW41" s="484"/>
      <c r="MX41" s="484"/>
      <c r="MY41" s="484"/>
      <c r="MZ41" s="484"/>
      <c r="NA41" s="484"/>
      <c r="NB41" s="484"/>
      <c r="NC41" s="484"/>
      <c r="ND41" s="484"/>
      <c r="NE41" s="484"/>
      <c r="NF41" s="484"/>
      <c r="NG41" s="484"/>
      <c r="NH41" s="484"/>
      <c r="NI41" s="484"/>
      <c r="NJ41" s="484"/>
      <c r="NK41" s="484"/>
      <c r="NL41" s="484"/>
      <c r="NM41" s="484"/>
      <c r="NN41" s="484"/>
      <c r="NO41" s="484"/>
      <c r="NP41" s="484"/>
      <c r="NQ41" s="484"/>
      <c r="NR41" s="484"/>
      <c r="NS41" s="484"/>
      <c r="NT41" s="484"/>
      <c r="NU41" s="484"/>
      <c r="NV41" s="484"/>
      <c r="NW41" s="484"/>
      <c r="NX41" s="484"/>
      <c r="NY41" s="484"/>
      <c r="NZ41" s="484"/>
      <c r="OA41" s="484"/>
      <c r="OB41" s="484"/>
      <c r="OC41" s="484"/>
      <c r="OD41" s="484"/>
      <c r="OE41" s="484"/>
      <c r="OF41" s="484"/>
      <c r="OG41" s="484"/>
      <c r="OH41" s="484"/>
      <c r="OI41" s="484"/>
      <c r="OJ41" s="484"/>
      <c r="OK41" s="484"/>
      <c r="OL41" s="484"/>
      <c r="OM41" s="484"/>
      <c r="ON41" s="484"/>
      <c r="OO41" s="484"/>
      <c r="OP41" s="484"/>
      <c r="OQ41" s="484"/>
      <c r="OR41" s="484"/>
      <c r="OS41" s="484"/>
      <c r="OT41" s="484"/>
      <c r="OU41" s="484"/>
      <c r="OV41" s="484"/>
      <c r="OW41" s="484"/>
      <c r="OX41" s="484"/>
      <c r="OY41" s="484"/>
      <c r="OZ41" s="484"/>
      <c r="PA41" s="484"/>
      <c r="PB41" s="484"/>
      <c r="PC41" s="484"/>
      <c r="PD41" s="484"/>
      <c r="PE41" s="484"/>
      <c r="PF41" s="484"/>
      <c r="PG41" s="484"/>
      <c r="PH41" s="484"/>
      <c r="PI41" s="484"/>
      <c r="PJ41" s="484"/>
      <c r="PK41" s="484"/>
      <c r="PL41" s="484"/>
    </row>
    <row r="42" spans="1:428" x14ac:dyDescent="0.25">
      <c r="A42" s="866">
        <v>19</v>
      </c>
      <c r="B42" s="876" t="s">
        <v>1396</v>
      </c>
      <c r="C42" s="869" t="s">
        <v>1375</v>
      </c>
      <c r="D42" s="871" t="s">
        <v>1385</v>
      </c>
      <c r="E42" s="205" t="s">
        <v>1376</v>
      </c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  <c r="BZ42" s="211"/>
      <c r="CA42" s="211"/>
      <c r="CB42" s="211"/>
      <c r="CC42" s="211"/>
      <c r="CD42" s="211"/>
      <c r="CE42" s="211"/>
      <c r="CF42" s="211"/>
      <c r="CG42" s="211"/>
      <c r="CH42" s="211"/>
      <c r="CI42" s="211"/>
      <c r="CJ42" s="211"/>
      <c r="CK42" s="211"/>
      <c r="CL42" s="211"/>
      <c r="CM42" s="211"/>
      <c r="CN42" s="211"/>
      <c r="CO42" s="211"/>
      <c r="CP42" s="211"/>
      <c r="CQ42" s="211"/>
      <c r="CR42" s="211"/>
      <c r="CS42" s="211"/>
      <c r="CT42" s="211"/>
      <c r="CU42" s="211"/>
      <c r="CV42" s="211"/>
      <c r="CW42" s="211"/>
      <c r="CX42" s="211"/>
      <c r="CY42" s="211"/>
      <c r="CZ42" s="211"/>
      <c r="DA42" s="211"/>
      <c r="DB42" s="211"/>
      <c r="DC42" s="211"/>
      <c r="DD42" s="211"/>
      <c r="DE42" s="211"/>
      <c r="DF42" s="211"/>
      <c r="DG42" s="211"/>
      <c r="DH42" s="211"/>
      <c r="DI42" s="211"/>
      <c r="DJ42" s="211"/>
      <c r="DK42" s="211"/>
      <c r="DL42" s="211"/>
      <c r="DM42" s="211"/>
      <c r="DN42" s="211"/>
      <c r="DO42" s="211"/>
      <c r="DP42" s="211"/>
      <c r="DQ42" s="211"/>
      <c r="DR42" s="211"/>
      <c r="DS42" s="211"/>
      <c r="DT42" s="211"/>
      <c r="DU42" s="211"/>
      <c r="DV42" s="211"/>
      <c r="DW42" s="211"/>
      <c r="DX42" s="211"/>
      <c r="DY42" s="211"/>
      <c r="DZ42" s="211">
        <v>20</v>
      </c>
      <c r="EA42" s="211">
        <v>20</v>
      </c>
      <c r="EB42" s="211">
        <v>20</v>
      </c>
      <c r="EC42" s="211">
        <v>20</v>
      </c>
      <c r="ED42" s="211">
        <v>20</v>
      </c>
      <c r="EE42" s="211">
        <v>20</v>
      </c>
      <c r="EF42" s="211">
        <v>20</v>
      </c>
      <c r="EG42" s="211">
        <v>20</v>
      </c>
      <c r="EH42" s="211">
        <v>20</v>
      </c>
      <c r="EI42" s="211">
        <v>20</v>
      </c>
      <c r="EJ42" s="211">
        <v>20</v>
      </c>
      <c r="EK42" s="211">
        <v>20</v>
      </c>
      <c r="EL42" s="211">
        <v>20</v>
      </c>
      <c r="EM42" s="211">
        <v>20</v>
      </c>
      <c r="EN42" s="211">
        <v>20</v>
      </c>
      <c r="EO42" s="211">
        <v>20</v>
      </c>
      <c r="EP42" s="211">
        <v>20</v>
      </c>
      <c r="EQ42" s="211">
        <v>20</v>
      </c>
      <c r="ER42" s="211">
        <v>20</v>
      </c>
      <c r="ES42" s="211">
        <v>20</v>
      </c>
      <c r="ET42" s="211">
        <v>20</v>
      </c>
      <c r="EU42" s="211">
        <v>20</v>
      </c>
      <c r="EV42" s="211">
        <v>20</v>
      </c>
      <c r="EW42" s="211">
        <v>20</v>
      </c>
      <c r="EX42" s="211">
        <v>20</v>
      </c>
      <c r="EY42" s="211">
        <v>20</v>
      </c>
      <c r="EZ42" s="211">
        <v>20</v>
      </c>
      <c r="FA42" s="211">
        <v>20</v>
      </c>
      <c r="FB42" s="211">
        <v>20</v>
      </c>
      <c r="FC42" s="211">
        <v>20</v>
      </c>
      <c r="FD42" s="211">
        <v>20</v>
      </c>
      <c r="FE42" s="211">
        <v>20</v>
      </c>
      <c r="FF42" s="211">
        <v>20</v>
      </c>
      <c r="FG42" s="211">
        <v>20</v>
      </c>
      <c r="FH42" s="211">
        <v>20</v>
      </c>
      <c r="FI42" s="211">
        <v>20</v>
      </c>
      <c r="FJ42" s="211">
        <v>20</v>
      </c>
      <c r="FK42" s="211">
        <v>20</v>
      </c>
      <c r="FL42" s="211">
        <v>20</v>
      </c>
      <c r="FM42" s="211">
        <v>20</v>
      </c>
      <c r="FN42" s="211">
        <v>20</v>
      </c>
      <c r="FO42" s="211">
        <v>20</v>
      </c>
      <c r="FP42" s="211">
        <v>20</v>
      </c>
      <c r="FQ42" s="211">
        <v>20</v>
      </c>
      <c r="FR42" s="211">
        <v>20</v>
      </c>
      <c r="FS42" s="211">
        <v>20</v>
      </c>
      <c r="FT42" s="211">
        <v>20</v>
      </c>
      <c r="FU42" s="211">
        <v>20</v>
      </c>
      <c r="FV42" s="211">
        <v>20</v>
      </c>
      <c r="FW42" s="211">
        <v>20</v>
      </c>
      <c r="FX42" s="211">
        <v>20</v>
      </c>
      <c r="FY42" s="211">
        <v>20</v>
      </c>
      <c r="FZ42" s="211">
        <v>20</v>
      </c>
      <c r="GA42" s="211">
        <v>20</v>
      </c>
      <c r="GB42" s="211">
        <v>20</v>
      </c>
      <c r="GC42" s="211">
        <v>20</v>
      </c>
      <c r="GD42" s="211">
        <v>20</v>
      </c>
      <c r="GE42" s="211">
        <v>20</v>
      </c>
      <c r="GF42" s="211">
        <v>20</v>
      </c>
      <c r="GG42" s="211">
        <v>20</v>
      </c>
      <c r="GH42" s="211">
        <v>20</v>
      </c>
      <c r="GI42" s="211">
        <v>20</v>
      </c>
      <c r="GJ42" s="211">
        <v>20</v>
      </c>
      <c r="GK42" s="211">
        <v>20</v>
      </c>
      <c r="GL42" s="211">
        <v>20</v>
      </c>
      <c r="GM42" s="211">
        <v>20</v>
      </c>
      <c r="GN42" s="211">
        <v>20</v>
      </c>
      <c r="GO42" s="211">
        <v>20</v>
      </c>
      <c r="GP42" s="211">
        <v>20</v>
      </c>
      <c r="GQ42" s="211">
        <v>20</v>
      </c>
      <c r="GR42" s="211">
        <v>20</v>
      </c>
      <c r="GS42" s="211">
        <v>20</v>
      </c>
      <c r="GT42" s="211">
        <v>20</v>
      </c>
      <c r="GU42" s="211">
        <v>20</v>
      </c>
      <c r="GV42" s="211">
        <v>20</v>
      </c>
      <c r="GW42" s="211">
        <v>20</v>
      </c>
      <c r="GX42" s="211">
        <v>20</v>
      </c>
      <c r="GY42" s="211">
        <v>20</v>
      </c>
      <c r="GZ42" s="211">
        <v>20</v>
      </c>
      <c r="HA42" s="211">
        <v>20</v>
      </c>
      <c r="HB42" s="211">
        <v>20</v>
      </c>
      <c r="HC42" s="211">
        <v>20</v>
      </c>
      <c r="HD42" s="211">
        <v>20</v>
      </c>
      <c r="HE42" s="211">
        <v>20</v>
      </c>
      <c r="HF42" s="211">
        <v>20</v>
      </c>
      <c r="HG42" s="211">
        <v>20</v>
      </c>
      <c r="HH42" s="211">
        <v>20</v>
      </c>
      <c r="HI42" s="211">
        <v>20</v>
      </c>
      <c r="HJ42" s="211">
        <v>20</v>
      </c>
      <c r="HK42" s="211">
        <v>20</v>
      </c>
      <c r="HL42" s="211">
        <v>20</v>
      </c>
      <c r="HM42" s="211">
        <v>20</v>
      </c>
      <c r="HN42" s="211">
        <v>20</v>
      </c>
      <c r="HO42" s="211">
        <v>20</v>
      </c>
      <c r="HP42" s="211">
        <v>20</v>
      </c>
      <c r="HQ42" s="211">
        <v>20</v>
      </c>
      <c r="HR42" s="211">
        <v>20</v>
      </c>
      <c r="HS42" s="211">
        <v>20</v>
      </c>
      <c r="HT42" s="211">
        <v>20</v>
      </c>
      <c r="HU42" s="211">
        <v>20</v>
      </c>
      <c r="HV42" s="211">
        <v>20</v>
      </c>
      <c r="HW42" s="211">
        <v>20</v>
      </c>
      <c r="HX42" s="211">
        <v>20</v>
      </c>
      <c r="HY42" s="211">
        <v>20</v>
      </c>
      <c r="HZ42" s="211">
        <v>20</v>
      </c>
      <c r="IA42" s="211">
        <v>20</v>
      </c>
      <c r="IB42" s="211">
        <v>20</v>
      </c>
      <c r="IC42" s="211">
        <v>20</v>
      </c>
      <c r="ID42" s="211">
        <v>20</v>
      </c>
      <c r="IE42" s="211">
        <v>20</v>
      </c>
      <c r="IF42" s="211">
        <v>20</v>
      </c>
      <c r="IG42" s="211">
        <v>20</v>
      </c>
      <c r="IH42" s="211">
        <v>20</v>
      </c>
      <c r="II42" s="211">
        <v>20</v>
      </c>
      <c r="IJ42" s="211">
        <v>20</v>
      </c>
      <c r="IK42" s="211">
        <v>20</v>
      </c>
      <c r="IL42" s="211">
        <v>20</v>
      </c>
      <c r="IM42" s="211">
        <v>20</v>
      </c>
      <c r="IN42" s="211">
        <v>20</v>
      </c>
      <c r="IO42" s="211">
        <v>20</v>
      </c>
      <c r="IP42" s="211">
        <v>20</v>
      </c>
      <c r="IQ42" s="211">
        <v>20</v>
      </c>
      <c r="IR42" s="211">
        <v>20</v>
      </c>
      <c r="IS42" s="211">
        <v>20</v>
      </c>
      <c r="IT42" s="211">
        <v>20</v>
      </c>
      <c r="IU42" s="211">
        <v>20</v>
      </c>
      <c r="IV42" s="211">
        <v>20</v>
      </c>
      <c r="IW42" s="211">
        <v>20</v>
      </c>
      <c r="IX42" s="211">
        <v>20</v>
      </c>
      <c r="IY42" s="211">
        <v>20</v>
      </c>
      <c r="IZ42" s="211">
        <v>20</v>
      </c>
      <c r="JA42" s="211">
        <v>20</v>
      </c>
      <c r="JB42" s="211">
        <v>20</v>
      </c>
      <c r="JC42" s="211">
        <v>20</v>
      </c>
      <c r="JD42" s="211">
        <v>20</v>
      </c>
      <c r="JE42" s="211">
        <v>20</v>
      </c>
      <c r="JF42" s="211">
        <v>20</v>
      </c>
      <c r="JG42" s="211">
        <v>20</v>
      </c>
      <c r="JH42" s="211">
        <v>20</v>
      </c>
      <c r="JI42" s="211">
        <v>20</v>
      </c>
      <c r="JJ42" s="211">
        <v>20</v>
      </c>
      <c r="JK42" s="211">
        <v>20</v>
      </c>
      <c r="JL42" s="211">
        <v>20</v>
      </c>
      <c r="JM42" s="211">
        <v>20</v>
      </c>
      <c r="JN42" s="211">
        <v>20</v>
      </c>
      <c r="JO42" s="483">
        <v>20</v>
      </c>
      <c r="JP42" s="483">
        <v>20</v>
      </c>
      <c r="JQ42" s="483">
        <v>20</v>
      </c>
      <c r="JR42" s="483">
        <v>20</v>
      </c>
      <c r="JS42" s="483">
        <v>20</v>
      </c>
      <c r="JT42" s="483">
        <v>20</v>
      </c>
      <c r="JU42" s="483">
        <v>20</v>
      </c>
      <c r="JV42" s="483">
        <v>20</v>
      </c>
      <c r="JW42" s="483">
        <v>20</v>
      </c>
      <c r="JX42" s="483">
        <v>20</v>
      </c>
      <c r="JY42" s="483">
        <v>20</v>
      </c>
      <c r="JZ42" s="483">
        <v>20</v>
      </c>
      <c r="KA42" s="483">
        <v>20</v>
      </c>
      <c r="KB42" s="483">
        <v>20</v>
      </c>
      <c r="KC42" s="483">
        <v>20</v>
      </c>
      <c r="KD42" s="483">
        <v>20</v>
      </c>
      <c r="KE42" s="483">
        <v>20</v>
      </c>
      <c r="KF42" s="483">
        <v>20</v>
      </c>
      <c r="KG42" s="483">
        <v>20</v>
      </c>
      <c r="KH42" s="483">
        <v>20</v>
      </c>
      <c r="KI42" s="483">
        <v>20</v>
      </c>
      <c r="KJ42" s="483">
        <v>20</v>
      </c>
      <c r="KK42" s="483">
        <v>20</v>
      </c>
      <c r="KL42" s="483">
        <v>20</v>
      </c>
      <c r="KM42" s="483">
        <v>20</v>
      </c>
      <c r="KN42" s="483">
        <v>20</v>
      </c>
      <c r="KO42" s="483">
        <v>20</v>
      </c>
      <c r="KP42" s="483">
        <v>20</v>
      </c>
      <c r="KQ42" s="483">
        <v>20</v>
      </c>
      <c r="KR42" s="483">
        <v>20</v>
      </c>
      <c r="KS42" s="483">
        <v>20</v>
      </c>
      <c r="KT42" s="483">
        <v>20</v>
      </c>
      <c r="KU42" s="483">
        <v>20</v>
      </c>
      <c r="KV42" s="483">
        <v>20</v>
      </c>
      <c r="KW42" s="483">
        <v>20</v>
      </c>
      <c r="KX42" s="483">
        <v>20</v>
      </c>
      <c r="KY42" s="483">
        <v>20</v>
      </c>
      <c r="KZ42" s="483">
        <v>20</v>
      </c>
      <c r="LA42" s="483">
        <v>20</v>
      </c>
      <c r="LB42" s="483">
        <v>20</v>
      </c>
      <c r="LC42" s="483">
        <v>20</v>
      </c>
      <c r="LD42" s="483">
        <v>20</v>
      </c>
      <c r="LE42" s="483">
        <v>20</v>
      </c>
      <c r="LF42" s="483">
        <v>20</v>
      </c>
      <c r="LG42" s="483">
        <v>20</v>
      </c>
      <c r="LH42" s="483">
        <v>20</v>
      </c>
      <c r="LI42" s="483">
        <v>20</v>
      </c>
      <c r="LJ42" s="483">
        <v>20</v>
      </c>
      <c r="LK42" s="483">
        <v>20</v>
      </c>
      <c r="LL42" s="483">
        <v>20</v>
      </c>
      <c r="LM42" s="483">
        <v>20</v>
      </c>
      <c r="LN42" s="483">
        <v>20</v>
      </c>
      <c r="LO42" s="483">
        <v>20</v>
      </c>
      <c r="LP42" s="483">
        <v>20</v>
      </c>
      <c r="LQ42" s="483">
        <v>20</v>
      </c>
      <c r="LR42" s="483">
        <v>20</v>
      </c>
      <c r="LS42" s="483">
        <v>20</v>
      </c>
      <c r="LT42" s="483">
        <v>20</v>
      </c>
      <c r="LU42" s="483">
        <v>20</v>
      </c>
      <c r="LV42" s="483">
        <v>20</v>
      </c>
      <c r="LW42" s="483">
        <v>20</v>
      </c>
      <c r="LX42" s="483">
        <v>20</v>
      </c>
      <c r="LY42" s="483">
        <v>20</v>
      </c>
      <c r="LZ42" s="483">
        <v>20</v>
      </c>
      <c r="MA42" s="483">
        <v>20</v>
      </c>
      <c r="MB42" s="483">
        <v>20</v>
      </c>
      <c r="MC42" s="483">
        <v>20</v>
      </c>
      <c r="MD42" s="483">
        <v>20</v>
      </c>
      <c r="ME42" s="483">
        <v>20</v>
      </c>
      <c r="MF42" s="483">
        <v>20</v>
      </c>
      <c r="MG42" s="483">
        <v>20</v>
      </c>
      <c r="MH42" s="483">
        <v>20</v>
      </c>
      <c r="MI42" s="483">
        <v>20</v>
      </c>
      <c r="MJ42" s="483">
        <v>20</v>
      </c>
      <c r="MK42" s="483">
        <v>20</v>
      </c>
      <c r="ML42" s="483">
        <v>20</v>
      </c>
      <c r="MM42" s="483">
        <v>20</v>
      </c>
      <c r="MN42" s="483">
        <v>20</v>
      </c>
      <c r="MO42" s="483">
        <v>20</v>
      </c>
      <c r="MP42" s="483">
        <v>20</v>
      </c>
      <c r="MQ42" s="483">
        <v>20</v>
      </c>
      <c r="MR42" s="483">
        <v>20</v>
      </c>
      <c r="MS42" s="483">
        <v>20</v>
      </c>
      <c r="MT42" s="483">
        <v>20</v>
      </c>
      <c r="MU42" s="483">
        <v>20</v>
      </c>
      <c r="MV42" s="483">
        <v>20</v>
      </c>
      <c r="MW42" s="483">
        <v>20</v>
      </c>
      <c r="MX42" s="483">
        <v>20</v>
      </c>
      <c r="MY42" s="483">
        <v>20</v>
      </c>
      <c r="MZ42" s="483">
        <v>20</v>
      </c>
      <c r="NA42" s="483">
        <v>20</v>
      </c>
      <c r="NB42" s="483">
        <v>20</v>
      </c>
      <c r="NC42" s="483">
        <v>20</v>
      </c>
      <c r="ND42" s="483">
        <v>20</v>
      </c>
      <c r="NE42" s="483">
        <v>20</v>
      </c>
      <c r="NF42" s="483">
        <v>20</v>
      </c>
      <c r="NG42" s="483">
        <v>20</v>
      </c>
      <c r="NH42" s="483">
        <v>20</v>
      </c>
      <c r="NI42" s="483">
        <v>20</v>
      </c>
      <c r="NJ42" s="483">
        <v>20</v>
      </c>
      <c r="NK42" s="483">
        <v>20</v>
      </c>
      <c r="NL42" s="483">
        <v>20</v>
      </c>
      <c r="NM42" s="483">
        <v>20</v>
      </c>
      <c r="NN42" s="483">
        <v>20</v>
      </c>
      <c r="NO42" s="483">
        <v>20</v>
      </c>
      <c r="NP42" s="483">
        <v>20</v>
      </c>
      <c r="NQ42" s="483">
        <v>20</v>
      </c>
      <c r="NR42" s="483">
        <v>20</v>
      </c>
      <c r="NS42" s="483">
        <v>20</v>
      </c>
      <c r="NT42" s="483">
        <v>20</v>
      </c>
      <c r="NU42" s="483">
        <v>20</v>
      </c>
      <c r="NV42" s="483">
        <v>20</v>
      </c>
      <c r="NW42" s="483">
        <v>20</v>
      </c>
      <c r="NX42" s="483">
        <v>20</v>
      </c>
      <c r="NY42" s="483">
        <v>20</v>
      </c>
      <c r="NZ42" s="483">
        <v>20</v>
      </c>
      <c r="OA42" s="483">
        <v>20</v>
      </c>
      <c r="OB42" s="483">
        <v>20</v>
      </c>
      <c r="OC42" s="483">
        <v>20</v>
      </c>
      <c r="OD42" s="483">
        <v>20</v>
      </c>
      <c r="OE42" s="483">
        <v>20</v>
      </c>
      <c r="OF42" s="483">
        <v>20</v>
      </c>
      <c r="OG42" s="483">
        <v>20</v>
      </c>
      <c r="OH42" s="483">
        <v>20</v>
      </c>
      <c r="OI42" s="483">
        <v>20</v>
      </c>
      <c r="OJ42" s="483">
        <v>20</v>
      </c>
      <c r="OK42" s="483">
        <v>20</v>
      </c>
      <c r="OL42" s="483">
        <v>20</v>
      </c>
      <c r="OM42" s="483">
        <v>40</v>
      </c>
      <c r="ON42" s="483">
        <v>40</v>
      </c>
      <c r="OO42" s="483">
        <v>40</v>
      </c>
      <c r="OP42" s="483">
        <v>40</v>
      </c>
      <c r="OQ42" s="483">
        <v>40</v>
      </c>
      <c r="OR42" s="483">
        <v>40</v>
      </c>
      <c r="OS42" s="483">
        <v>40</v>
      </c>
      <c r="OT42" s="483">
        <v>40</v>
      </c>
      <c r="OU42" s="483">
        <v>40</v>
      </c>
      <c r="OV42" s="483">
        <v>40</v>
      </c>
      <c r="OW42" s="483">
        <v>40</v>
      </c>
      <c r="OX42" s="483">
        <v>40</v>
      </c>
      <c r="OY42" s="483">
        <v>40</v>
      </c>
      <c r="OZ42" s="483">
        <v>40</v>
      </c>
      <c r="PA42" s="483">
        <v>40</v>
      </c>
      <c r="PB42" s="483">
        <v>40</v>
      </c>
      <c r="PC42" s="483">
        <v>40</v>
      </c>
      <c r="PD42" s="483">
        <v>40</v>
      </c>
      <c r="PE42" s="483">
        <v>40</v>
      </c>
      <c r="PF42" s="483">
        <v>40</v>
      </c>
      <c r="PG42" s="483">
        <v>40</v>
      </c>
      <c r="PH42" s="483">
        <v>40</v>
      </c>
      <c r="PI42" s="483">
        <v>40</v>
      </c>
      <c r="PJ42" s="483">
        <v>40</v>
      </c>
      <c r="PK42" s="483">
        <v>40</v>
      </c>
      <c r="PL42" s="483">
        <v>40</v>
      </c>
    </row>
    <row r="43" spans="1:428" x14ac:dyDescent="0.25">
      <c r="A43" s="866"/>
      <c r="B43" s="876"/>
      <c r="C43" s="869"/>
      <c r="D43" s="871"/>
      <c r="E43" s="206" t="s">
        <v>1377</v>
      </c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  <c r="CR43" s="212"/>
      <c r="CS43" s="212"/>
      <c r="CT43" s="212"/>
      <c r="CU43" s="212"/>
      <c r="CV43" s="212"/>
      <c r="CW43" s="212"/>
      <c r="CX43" s="212"/>
      <c r="CY43" s="212"/>
      <c r="CZ43" s="212"/>
      <c r="DA43" s="212"/>
      <c r="DB43" s="212"/>
      <c r="DC43" s="212"/>
      <c r="DD43" s="212"/>
      <c r="DE43" s="212"/>
      <c r="DF43" s="212"/>
      <c r="DG43" s="212"/>
      <c r="DH43" s="212"/>
      <c r="DI43" s="212"/>
      <c r="DJ43" s="212"/>
      <c r="DK43" s="212"/>
      <c r="DL43" s="212"/>
      <c r="DM43" s="212"/>
      <c r="DN43" s="212"/>
      <c r="DO43" s="212"/>
      <c r="DP43" s="212"/>
      <c r="DQ43" s="212"/>
      <c r="DR43" s="212"/>
      <c r="DS43" s="212"/>
      <c r="DT43" s="212"/>
      <c r="DU43" s="212"/>
      <c r="DV43" s="212"/>
      <c r="DW43" s="212"/>
      <c r="DX43" s="212"/>
      <c r="DY43" s="212"/>
      <c r="DZ43" s="212">
        <v>2</v>
      </c>
      <c r="EA43" s="212">
        <v>2</v>
      </c>
      <c r="EB43" s="212">
        <v>2</v>
      </c>
      <c r="EC43" s="212">
        <v>2</v>
      </c>
      <c r="ED43" s="212">
        <v>0</v>
      </c>
      <c r="EE43" s="212">
        <v>0</v>
      </c>
      <c r="EF43" s="212">
        <v>0</v>
      </c>
      <c r="EG43" s="212">
        <v>3</v>
      </c>
      <c r="EH43" s="212">
        <v>12</v>
      </c>
      <c r="EI43" s="212">
        <v>13</v>
      </c>
      <c r="EJ43" s="212">
        <v>13</v>
      </c>
      <c r="EK43" s="212">
        <v>15</v>
      </c>
      <c r="EL43" s="212">
        <v>15</v>
      </c>
      <c r="EM43" s="212">
        <v>15</v>
      </c>
      <c r="EN43" s="212">
        <v>15</v>
      </c>
      <c r="EO43" s="212">
        <v>15</v>
      </c>
      <c r="EP43" s="212">
        <v>15</v>
      </c>
      <c r="EQ43" s="212">
        <v>15</v>
      </c>
      <c r="ER43" s="212">
        <v>15</v>
      </c>
      <c r="ES43" s="212">
        <v>15</v>
      </c>
      <c r="ET43" s="212">
        <v>17</v>
      </c>
      <c r="EU43" s="212">
        <v>17</v>
      </c>
      <c r="EV43" s="212">
        <v>19</v>
      </c>
      <c r="EW43" s="212">
        <v>19</v>
      </c>
      <c r="EX43" s="212">
        <v>19</v>
      </c>
      <c r="EY43" s="212">
        <v>18</v>
      </c>
      <c r="EZ43" s="212">
        <v>15</v>
      </c>
      <c r="FA43" s="212">
        <v>2</v>
      </c>
      <c r="FB43" s="212">
        <v>15</v>
      </c>
      <c r="FC43" s="212">
        <v>15</v>
      </c>
      <c r="FD43" s="212">
        <v>15</v>
      </c>
      <c r="FE43" s="212">
        <v>15</v>
      </c>
      <c r="FF43" s="212">
        <v>15</v>
      </c>
      <c r="FG43" s="212">
        <v>14</v>
      </c>
      <c r="FH43" s="212">
        <v>15</v>
      </c>
      <c r="FI43" s="212">
        <v>15</v>
      </c>
      <c r="FJ43" s="212">
        <v>16</v>
      </c>
      <c r="FK43" s="212">
        <v>15</v>
      </c>
      <c r="FL43" s="212">
        <v>13</v>
      </c>
      <c r="FM43" s="212">
        <v>13</v>
      </c>
      <c r="FN43" s="212">
        <v>14</v>
      </c>
      <c r="FO43" s="212">
        <v>15</v>
      </c>
      <c r="FP43" s="212">
        <v>18</v>
      </c>
      <c r="FQ43" s="212">
        <v>0</v>
      </c>
      <c r="FR43" s="212">
        <v>2</v>
      </c>
      <c r="FS43" s="212">
        <v>2</v>
      </c>
      <c r="FT43" s="212">
        <v>2</v>
      </c>
      <c r="FU43" s="212">
        <v>2</v>
      </c>
      <c r="FV43" s="212">
        <v>17</v>
      </c>
      <c r="FW43" s="212">
        <v>17</v>
      </c>
      <c r="FX43" s="212">
        <v>17</v>
      </c>
      <c r="FY43" s="212">
        <v>15</v>
      </c>
      <c r="FZ43" s="212">
        <v>15</v>
      </c>
      <c r="GA43" s="212">
        <v>6</v>
      </c>
      <c r="GB43" s="212">
        <v>4</v>
      </c>
      <c r="GC43" s="212">
        <v>4</v>
      </c>
      <c r="GD43" s="212">
        <v>4</v>
      </c>
      <c r="GE43" s="212">
        <v>4</v>
      </c>
      <c r="GF43" s="212">
        <v>5</v>
      </c>
      <c r="GG43" s="212">
        <v>3</v>
      </c>
      <c r="GH43" s="212">
        <v>3</v>
      </c>
      <c r="GI43" s="212">
        <v>4</v>
      </c>
      <c r="GJ43" s="212">
        <v>0</v>
      </c>
      <c r="GK43" s="212">
        <v>0</v>
      </c>
      <c r="GL43" s="212">
        <v>0</v>
      </c>
      <c r="GM43" s="212">
        <v>0</v>
      </c>
      <c r="GN43" s="212">
        <v>0</v>
      </c>
      <c r="GO43" s="212">
        <v>2</v>
      </c>
      <c r="GP43" s="212">
        <v>2</v>
      </c>
      <c r="GQ43" s="212">
        <v>2</v>
      </c>
      <c r="GR43" s="212">
        <v>2</v>
      </c>
      <c r="GS43" s="212">
        <v>4</v>
      </c>
      <c r="GT43" s="212">
        <v>2</v>
      </c>
      <c r="GU43" s="212">
        <v>2</v>
      </c>
      <c r="GV43" s="212">
        <v>0</v>
      </c>
      <c r="GW43" s="212">
        <v>2</v>
      </c>
      <c r="GX43" s="212">
        <v>0</v>
      </c>
      <c r="GY43" s="212">
        <v>4</v>
      </c>
      <c r="GZ43" s="212">
        <v>5</v>
      </c>
      <c r="HA43" s="212">
        <v>4</v>
      </c>
      <c r="HB43" s="212">
        <v>0</v>
      </c>
      <c r="HC43" s="212">
        <v>0</v>
      </c>
      <c r="HD43" s="212">
        <v>0</v>
      </c>
      <c r="HE43" s="212">
        <v>0</v>
      </c>
      <c r="HF43" s="212">
        <v>0</v>
      </c>
      <c r="HG43" s="212">
        <v>0</v>
      </c>
      <c r="HH43" s="212">
        <v>0</v>
      </c>
      <c r="HI43" s="212">
        <v>2</v>
      </c>
      <c r="HJ43" s="212">
        <v>2</v>
      </c>
      <c r="HK43" s="212">
        <v>3</v>
      </c>
      <c r="HL43" s="212">
        <v>0</v>
      </c>
      <c r="HM43" s="212">
        <v>0</v>
      </c>
      <c r="HN43" s="212">
        <v>3</v>
      </c>
      <c r="HO43" s="212">
        <v>3</v>
      </c>
      <c r="HP43" s="212">
        <v>3</v>
      </c>
      <c r="HQ43" s="212">
        <v>6</v>
      </c>
      <c r="HR43" s="212">
        <v>2</v>
      </c>
      <c r="HS43" s="212">
        <v>0</v>
      </c>
      <c r="HT43" s="212">
        <v>2</v>
      </c>
      <c r="HU43" s="212">
        <v>2</v>
      </c>
      <c r="HV43" s="212">
        <v>2</v>
      </c>
      <c r="HW43" s="212">
        <v>2</v>
      </c>
      <c r="HX43" s="212">
        <v>2</v>
      </c>
      <c r="HY43" s="212">
        <v>2</v>
      </c>
      <c r="HZ43" s="212">
        <v>2</v>
      </c>
      <c r="IA43" s="212">
        <v>3</v>
      </c>
      <c r="IB43" s="212">
        <v>2</v>
      </c>
      <c r="IC43" s="212">
        <v>2</v>
      </c>
      <c r="ID43" s="212">
        <v>2</v>
      </c>
      <c r="IE43" s="212">
        <v>2</v>
      </c>
      <c r="IF43" s="212">
        <v>14</v>
      </c>
      <c r="IG43" s="212">
        <v>19</v>
      </c>
      <c r="IH43" s="212">
        <v>3</v>
      </c>
      <c r="II43" s="212">
        <v>2</v>
      </c>
      <c r="IJ43" s="212">
        <v>2</v>
      </c>
      <c r="IK43" s="212">
        <v>2</v>
      </c>
      <c r="IL43" s="212">
        <v>0</v>
      </c>
      <c r="IM43" s="212">
        <v>2</v>
      </c>
      <c r="IN43" s="212">
        <v>2</v>
      </c>
      <c r="IO43" s="212">
        <v>2</v>
      </c>
      <c r="IP43" s="212">
        <v>2</v>
      </c>
      <c r="IQ43" s="212">
        <v>2</v>
      </c>
      <c r="IR43" s="212">
        <v>2</v>
      </c>
      <c r="IS43" s="212">
        <v>2</v>
      </c>
      <c r="IT43" s="212">
        <v>2</v>
      </c>
      <c r="IU43" s="212">
        <v>0</v>
      </c>
      <c r="IV43" s="212">
        <v>0</v>
      </c>
      <c r="IW43" s="212">
        <v>0</v>
      </c>
      <c r="IX43" s="212">
        <v>0</v>
      </c>
      <c r="IY43" s="212">
        <v>0</v>
      </c>
      <c r="IZ43" s="212">
        <v>0</v>
      </c>
      <c r="JA43" s="212">
        <v>0</v>
      </c>
      <c r="JB43" s="212">
        <v>0</v>
      </c>
      <c r="JC43" s="212">
        <v>2</v>
      </c>
      <c r="JD43" s="212">
        <v>2</v>
      </c>
      <c r="JE43" s="212">
        <v>2</v>
      </c>
      <c r="JF43" s="212">
        <v>2</v>
      </c>
      <c r="JG43" s="212">
        <v>2</v>
      </c>
      <c r="JH43" s="212">
        <v>3</v>
      </c>
      <c r="JI43" s="212">
        <v>2</v>
      </c>
      <c r="JJ43" s="212">
        <v>2</v>
      </c>
      <c r="JK43" s="212">
        <v>2</v>
      </c>
      <c r="JL43" s="212">
        <v>2</v>
      </c>
      <c r="JM43" s="212">
        <v>6</v>
      </c>
      <c r="JN43" s="212">
        <v>0</v>
      </c>
      <c r="JO43" s="484">
        <v>4</v>
      </c>
      <c r="JP43" s="484">
        <v>4</v>
      </c>
      <c r="JQ43" s="484">
        <v>4</v>
      </c>
      <c r="JR43" s="484">
        <v>4</v>
      </c>
      <c r="JS43" s="484">
        <v>4</v>
      </c>
      <c r="JT43" s="484">
        <v>4</v>
      </c>
      <c r="JU43" s="484">
        <v>4</v>
      </c>
      <c r="JV43" s="484">
        <v>2</v>
      </c>
      <c r="JW43" s="484">
        <v>2</v>
      </c>
      <c r="JX43" s="484">
        <v>2</v>
      </c>
      <c r="JY43" s="484">
        <v>2</v>
      </c>
      <c r="JZ43" s="484">
        <v>13</v>
      </c>
      <c r="KA43" s="484">
        <v>13</v>
      </c>
      <c r="KB43" s="484">
        <v>20</v>
      </c>
      <c r="KC43" s="484">
        <v>17</v>
      </c>
      <c r="KD43" s="484">
        <v>20</v>
      </c>
      <c r="KE43" s="484">
        <v>12</v>
      </c>
      <c r="KF43" s="484">
        <v>21</v>
      </c>
      <c r="KG43" s="484">
        <v>24</v>
      </c>
      <c r="KH43" s="484">
        <v>24</v>
      </c>
      <c r="KI43" s="484">
        <v>20</v>
      </c>
      <c r="KJ43" s="484">
        <v>20</v>
      </c>
      <c r="KK43" s="484">
        <v>17</v>
      </c>
      <c r="KL43" s="484">
        <v>0</v>
      </c>
      <c r="KM43" s="484">
        <v>30</v>
      </c>
      <c r="KN43" s="484">
        <v>15</v>
      </c>
      <c r="KO43" s="484">
        <v>20</v>
      </c>
      <c r="KP43" s="484">
        <v>20</v>
      </c>
      <c r="KQ43" s="484">
        <v>5</v>
      </c>
      <c r="KR43" s="484">
        <v>8</v>
      </c>
      <c r="KS43" s="484">
        <v>6</v>
      </c>
      <c r="KT43" s="484">
        <v>13</v>
      </c>
      <c r="KU43" s="484">
        <v>16</v>
      </c>
      <c r="KV43" s="484">
        <v>15</v>
      </c>
      <c r="KW43" s="484">
        <v>19</v>
      </c>
      <c r="KX43" s="484">
        <v>19</v>
      </c>
      <c r="KY43" s="484">
        <v>19</v>
      </c>
      <c r="KZ43" s="484">
        <v>2</v>
      </c>
      <c r="LA43" s="484">
        <v>2</v>
      </c>
      <c r="LB43" s="484">
        <v>15</v>
      </c>
      <c r="LC43" s="484">
        <v>31</v>
      </c>
      <c r="LD43" s="484">
        <v>30</v>
      </c>
      <c r="LE43" s="484">
        <v>28</v>
      </c>
      <c r="LF43" s="484">
        <v>25</v>
      </c>
      <c r="LG43" s="484">
        <v>28</v>
      </c>
      <c r="LH43" s="484">
        <v>24</v>
      </c>
      <c r="LI43" s="484">
        <v>38</v>
      </c>
      <c r="LJ43" s="484">
        <v>24</v>
      </c>
      <c r="LK43" s="484">
        <v>6</v>
      </c>
      <c r="LL43" s="484">
        <v>16</v>
      </c>
      <c r="LM43" s="484">
        <v>14</v>
      </c>
      <c r="LN43" s="484">
        <v>14</v>
      </c>
      <c r="LO43" s="484">
        <v>14</v>
      </c>
      <c r="LP43" s="484">
        <v>7</v>
      </c>
      <c r="LQ43" s="484">
        <v>12</v>
      </c>
      <c r="LR43" s="484">
        <v>12</v>
      </c>
      <c r="LS43" s="484">
        <v>20</v>
      </c>
      <c r="LT43" s="484">
        <v>11</v>
      </c>
      <c r="LU43" s="484">
        <v>20</v>
      </c>
      <c r="LV43" s="484">
        <v>4</v>
      </c>
      <c r="LW43" s="484">
        <v>0</v>
      </c>
      <c r="LX43" s="484">
        <v>11</v>
      </c>
      <c r="LY43" s="484">
        <v>14</v>
      </c>
      <c r="LZ43" s="484">
        <v>15</v>
      </c>
      <c r="MA43" s="484">
        <v>14</v>
      </c>
      <c r="MB43" s="484">
        <v>13</v>
      </c>
      <c r="MC43" s="484">
        <v>18</v>
      </c>
      <c r="MD43" s="484">
        <v>18</v>
      </c>
      <c r="ME43" s="484">
        <v>18</v>
      </c>
      <c r="MF43" s="484">
        <v>13</v>
      </c>
      <c r="MG43" s="484">
        <v>13</v>
      </c>
      <c r="MH43" s="484">
        <v>13</v>
      </c>
      <c r="MI43" s="484">
        <v>20</v>
      </c>
      <c r="MJ43" s="484">
        <v>20</v>
      </c>
      <c r="MK43" s="484">
        <v>20</v>
      </c>
      <c r="ML43" s="484">
        <v>19</v>
      </c>
      <c r="MM43" s="484">
        <v>19</v>
      </c>
      <c r="MN43" s="484">
        <v>17</v>
      </c>
      <c r="MO43" s="484">
        <v>17</v>
      </c>
      <c r="MP43" s="484">
        <v>9</v>
      </c>
      <c r="MQ43" s="484">
        <v>9</v>
      </c>
      <c r="MR43" s="484">
        <v>9</v>
      </c>
      <c r="MS43" s="484">
        <v>14</v>
      </c>
      <c r="MT43" s="484">
        <v>14</v>
      </c>
      <c r="MU43" s="484">
        <v>6</v>
      </c>
      <c r="MV43" s="484">
        <v>6</v>
      </c>
      <c r="MW43" s="484">
        <v>6</v>
      </c>
      <c r="MX43" s="484">
        <v>6</v>
      </c>
      <c r="MY43" s="484">
        <v>3</v>
      </c>
      <c r="MZ43" s="484">
        <v>3</v>
      </c>
      <c r="NA43" s="484">
        <v>9</v>
      </c>
      <c r="NB43" s="484">
        <v>9</v>
      </c>
      <c r="NC43" s="484">
        <v>9</v>
      </c>
      <c r="ND43" s="484">
        <v>43</v>
      </c>
      <c r="NE43" s="484">
        <v>54</v>
      </c>
      <c r="NF43" s="484">
        <v>54</v>
      </c>
      <c r="NG43" s="484">
        <v>44</v>
      </c>
      <c r="NH43" s="484">
        <v>44</v>
      </c>
      <c r="NI43" s="484">
        <v>44</v>
      </c>
      <c r="NJ43" s="484">
        <v>44</v>
      </c>
      <c r="NK43" s="484">
        <v>12</v>
      </c>
      <c r="NL43" s="484">
        <v>12</v>
      </c>
      <c r="NM43" s="484">
        <v>16</v>
      </c>
      <c r="NN43" s="484">
        <v>38</v>
      </c>
      <c r="NO43" s="484">
        <v>38</v>
      </c>
      <c r="NP43" s="484">
        <v>38</v>
      </c>
      <c r="NQ43" s="484">
        <v>38</v>
      </c>
      <c r="NR43" s="484">
        <v>38</v>
      </c>
      <c r="NS43" s="484">
        <v>38</v>
      </c>
      <c r="NT43" s="484">
        <v>6</v>
      </c>
      <c r="NU43" s="484">
        <v>38</v>
      </c>
      <c r="NV43" s="484">
        <v>16</v>
      </c>
      <c r="NW43" s="484">
        <v>16</v>
      </c>
      <c r="NX43" s="484">
        <v>19</v>
      </c>
      <c r="NY43" s="484">
        <v>19</v>
      </c>
      <c r="NZ43" s="484">
        <v>19</v>
      </c>
      <c r="OA43" s="484">
        <v>19</v>
      </c>
      <c r="OB43" s="484">
        <v>19</v>
      </c>
      <c r="OC43" s="484">
        <v>19</v>
      </c>
      <c r="OD43" s="484">
        <v>19</v>
      </c>
      <c r="OE43" s="484">
        <v>19</v>
      </c>
      <c r="OF43" s="484">
        <v>19</v>
      </c>
      <c r="OG43" s="484">
        <v>19</v>
      </c>
      <c r="OH43" s="484">
        <v>19</v>
      </c>
      <c r="OI43" s="484">
        <v>19</v>
      </c>
      <c r="OJ43" s="484">
        <v>19</v>
      </c>
      <c r="OK43" s="484">
        <v>19</v>
      </c>
      <c r="OL43" s="484">
        <v>19</v>
      </c>
      <c r="OM43" s="484">
        <v>30</v>
      </c>
      <c r="ON43" s="484">
        <v>37</v>
      </c>
      <c r="OO43" s="484">
        <v>37</v>
      </c>
      <c r="OP43" s="484">
        <v>39</v>
      </c>
      <c r="OQ43" s="484">
        <v>39</v>
      </c>
      <c r="OR43" s="484">
        <v>39</v>
      </c>
      <c r="OS43" s="484">
        <v>39</v>
      </c>
      <c r="OT43" s="484">
        <v>39</v>
      </c>
      <c r="OU43" s="484">
        <v>34</v>
      </c>
      <c r="OV43" s="484">
        <v>34</v>
      </c>
      <c r="OW43" s="484">
        <v>39</v>
      </c>
      <c r="OX43" s="484">
        <v>39</v>
      </c>
      <c r="OY43" s="484">
        <v>39</v>
      </c>
      <c r="OZ43" s="484">
        <v>39</v>
      </c>
      <c r="PA43" s="484">
        <v>39</v>
      </c>
      <c r="PB43" s="484">
        <v>39</v>
      </c>
      <c r="PC43" s="484">
        <v>40</v>
      </c>
      <c r="PD43" s="484">
        <v>40</v>
      </c>
      <c r="PE43" s="484">
        <v>40</v>
      </c>
      <c r="PF43" s="484">
        <v>33</v>
      </c>
      <c r="PG43" s="484">
        <v>39</v>
      </c>
      <c r="PH43" s="484">
        <v>39</v>
      </c>
      <c r="PI43" s="484">
        <v>39</v>
      </c>
      <c r="PJ43" s="484">
        <v>29</v>
      </c>
      <c r="PK43" s="484">
        <v>29</v>
      </c>
      <c r="PL43" s="484">
        <v>46</v>
      </c>
    </row>
    <row r="44" spans="1:428" x14ac:dyDescent="0.25">
      <c r="A44" s="866">
        <v>20</v>
      </c>
      <c r="B44" s="876" t="s">
        <v>1397</v>
      </c>
      <c r="C44" s="869" t="s">
        <v>1375</v>
      </c>
      <c r="D44" s="871" t="s">
        <v>1385</v>
      </c>
      <c r="E44" s="205" t="s">
        <v>1376</v>
      </c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  <c r="BX44" s="211"/>
      <c r="BY44" s="211"/>
      <c r="BZ44" s="211"/>
      <c r="CA44" s="211"/>
      <c r="CB44" s="211"/>
      <c r="CC44" s="211"/>
      <c r="CD44" s="211"/>
      <c r="CE44" s="211"/>
      <c r="CF44" s="211"/>
      <c r="CG44" s="211"/>
      <c r="CH44" s="211"/>
      <c r="CI44" s="211"/>
      <c r="CJ44" s="211"/>
      <c r="CK44" s="211"/>
      <c r="CL44" s="211"/>
      <c r="CM44" s="211"/>
      <c r="CN44" s="211"/>
      <c r="CO44" s="211"/>
      <c r="CP44" s="211"/>
      <c r="CQ44" s="211"/>
      <c r="CR44" s="211"/>
      <c r="CS44" s="211"/>
      <c r="CT44" s="211"/>
      <c r="CU44" s="211"/>
      <c r="CV44" s="211"/>
      <c r="CW44" s="211"/>
      <c r="CX44" s="211"/>
      <c r="CY44" s="211"/>
      <c r="CZ44" s="211"/>
      <c r="DA44" s="211"/>
      <c r="DB44" s="211"/>
      <c r="DC44" s="211"/>
      <c r="DD44" s="211"/>
      <c r="DE44" s="211"/>
      <c r="DF44" s="211"/>
      <c r="DG44" s="211"/>
      <c r="DH44" s="211"/>
      <c r="DI44" s="211"/>
      <c r="DJ44" s="211"/>
      <c r="DK44" s="211"/>
      <c r="DL44" s="211"/>
      <c r="DM44" s="211"/>
      <c r="DN44" s="211"/>
      <c r="DO44" s="211"/>
      <c r="DP44" s="211"/>
      <c r="DQ44" s="211"/>
      <c r="DR44" s="211"/>
      <c r="DS44" s="211"/>
      <c r="DT44" s="211"/>
      <c r="DU44" s="211"/>
      <c r="DV44" s="211"/>
      <c r="DW44" s="211"/>
      <c r="DX44" s="211"/>
      <c r="DY44" s="211"/>
      <c r="DZ44" s="211">
        <v>35</v>
      </c>
      <c r="EA44" s="211">
        <v>35</v>
      </c>
      <c r="EB44" s="211">
        <v>35</v>
      </c>
      <c r="EC44" s="211">
        <v>35</v>
      </c>
      <c r="ED44" s="211">
        <v>35</v>
      </c>
      <c r="EE44" s="211">
        <v>35</v>
      </c>
      <c r="EF44" s="211">
        <v>35</v>
      </c>
      <c r="EG44" s="211">
        <v>35</v>
      </c>
      <c r="EH44" s="211">
        <v>35</v>
      </c>
      <c r="EI44" s="211">
        <v>35</v>
      </c>
      <c r="EJ44" s="211">
        <v>35</v>
      </c>
      <c r="EK44" s="211">
        <v>35</v>
      </c>
      <c r="EL44" s="211">
        <v>35</v>
      </c>
      <c r="EM44" s="211">
        <v>35</v>
      </c>
      <c r="EN44" s="211">
        <v>35</v>
      </c>
      <c r="EO44" s="211">
        <v>35</v>
      </c>
      <c r="EP44" s="211">
        <v>35</v>
      </c>
      <c r="EQ44" s="211">
        <v>35</v>
      </c>
      <c r="ER44" s="211">
        <v>35</v>
      </c>
      <c r="ES44" s="211">
        <v>35</v>
      </c>
      <c r="ET44" s="211">
        <v>35</v>
      </c>
      <c r="EU44" s="211">
        <v>35</v>
      </c>
      <c r="EV44" s="211">
        <v>35</v>
      </c>
      <c r="EW44" s="211">
        <v>35</v>
      </c>
      <c r="EX44" s="211">
        <v>35</v>
      </c>
      <c r="EY44" s="211">
        <v>35</v>
      </c>
      <c r="EZ44" s="211">
        <v>35</v>
      </c>
      <c r="FA44" s="211">
        <v>35</v>
      </c>
      <c r="FB44" s="211">
        <v>35</v>
      </c>
      <c r="FC44" s="211">
        <v>35</v>
      </c>
      <c r="FD44" s="211">
        <v>35</v>
      </c>
      <c r="FE44" s="211">
        <v>35</v>
      </c>
      <c r="FF44" s="211">
        <v>35</v>
      </c>
      <c r="FG44" s="211">
        <v>35</v>
      </c>
      <c r="FH44" s="211">
        <v>35</v>
      </c>
      <c r="FI44" s="211">
        <v>35</v>
      </c>
      <c r="FJ44" s="211">
        <v>35</v>
      </c>
      <c r="FK44" s="211">
        <v>35</v>
      </c>
      <c r="FL44" s="211">
        <v>35</v>
      </c>
      <c r="FM44" s="211">
        <v>35</v>
      </c>
      <c r="FN44" s="211">
        <v>35</v>
      </c>
      <c r="FO44" s="211">
        <v>35</v>
      </c>
      <c r="FP44" s="211">
        <v>35</v>
      </c>
      <c r="FQ44" s="211">
        <v>35</v>
      </c>
      <c r="FR44" s="211">
        <v>35</v>
      </c>
      <c r="FS44" s="211">
        <v>35</v>
      </c>
      <c r="FT44" s="211">
        <v>35</v>
      </c>
      <c r="FU44" s="211">
        <v>35</v>
      </c>
      <c r="FV44" s="211">
        <v>35</v>
      </c>
      <c r="FW44" s="211">
        <v>35</v>
      </c>
      <c r="FX44" s="211">
        <v>35</v>
      </c>
      <c r="FY44" s="211">
        <v>35</v>
      </c>
      <c r="FZ44" s="211">
        <v>35</v>
      </c>
      <c r="GA44" s="211">
        <v>35</v>
      </c>
      <c r="GB44" s="211">
        <v>35</v>
      </c>
      <c r="GC44" s="211">
        <v>35</v>
      </c>
      <c r="GD44" s="211">
        <v>35</v>
      </c>
      <c r="GE44" s="211">
        <v>35</v>
      </c>
      <c r="GF44" s="211">
        <v>35</v>
      </c>
      <c r="GG44" s="211">
        <v>35</v>
      </c>
      <c r="GH44" s="211">
        <v>35</v>
      </c>
      <c r="GI44" s="211">
        <v>35</v>
      </c>
      <c r="GJ44" s="211">
        <v>35</v>
      </c>
      <c r="GK44" s="211">
        <v>35</v>
      </c>
      <c r="GL44" s="211">
        <v>35</v>
      </c>
      <c r="GM44" s="211">
        <v>35</v>
      </c>
      <c r="GN44" s="211">
        <v>35</v>
      </c>
      <c r="GO44" s="211">
        <v>35</v>
      </c>
      <c r="GP44" s="211">
        <v>35</v>
      </c>
      <c r="GQ44" s="211">
        <v>35</v>
      </c>
      <c r="GR44" s="211">
        <v>35</v>
      </c>
      <c r="GS44" s="211">
        <v>35</v>
      </c>
      <c r="GT44" s="211">
        <v>35</v>
      </c>
      <c r="GU44" s="211">
        <v>35</v>
      </c>
      <c r="GV44" s="211">
        <v>35</v>
      </c>
      <c r="GW44" s="211">
        <v>35</v>
      </c>
      <c r="GX44" s="211">
        <v>35</v>
      </c>
      <c r="GY44" s="211">
        <v>35</v>
      </c>
      <c r="GZ44" s="211">
        <v>35</v>
      </c>
      <c r="HA44" s="211">
        <v>35</v>
      </c>
      <c r="HB44" s="211">
        <v>35</v>
      </c>
      <c r="HC44" s="211">
        <v>35</v>
      </c>
      <c r="HD44" s="211">
        <v>35</v>
      </c>
      <c r="HE44" s="211">
        <v>35</v>
      </c>
      <c r="HF44" s="211">
        <v>35</v>
      </c>
      <c r="HG44" s="211">
        <v>35</v>
      </c>
      <c r="HH44" s="211">
        <v>35</v>
      </c>
      <c r="HI44" s="211">
        <v>35</v>
      </c>
      <c r="HJ44" s="211">
        <v>35</v>
      </c>
      <c r="HK44" s="211">
        <v>35</v>
      </c>
      <c r="HL44" s="211">
        <v>35</v>
      </c>
      <c r="HM44" s="211">
        <v>35</v>
      </c>
      <c r="HN44" s="211">
        <v>35</v>
      </c>
      <c r="HO44" s="211">
        <v>35</v>
      </c>
      <c r="HP44" s="211">
        <v>35</v>
      </c>
      <c r="HQ44" s="211">
        <v>35</v>
      </c>
      <c r="HR44" s="211">
        <v>35</v>
      </c>
      <c r="HS44" s="211">
        <v>35</v>
      </c>
      <c r="HT44" s="211">
        <v>35</v>
      </c>
      <c r="HU44" s="211">
        <v>35</v>
      </c>
      <c r="HV44" s="211">
        <v>35</v>
      </c>
      <c r="HW44" s="211">
        <v>35</v>
      </c>
      <c r="HX44" s="211">
        <v>35</v>
      </c>
      <c r="HY44" s="211">
        <v>35</v>
      </c>
      <c r="HZ44" s="211">
        <v>35</v>
      </c>
      <c r="IA44" s="211">
        <v>35</v>
      </c>
      <c r="IB44" s="211">
        <v>35</v>
      </c>
      <c r="IC44" s="211">
        <v>35</v>
      </c>
      <c r="ID44" s="211">
        <v>35</v>
      </c>
      <c r="IE44" s="211">
        <v>35</v>
      </c>
      <c r="IF44" s="211">
        <v>35</v>
      </c>
      <c r="IG44" s="211">
        <v>35</v>
      </c>
      <c r="IH44" s="211">
        <v>35</v>
      </c>
      <c r="II44" s="211">
        <v>35</v>
      </c>
      <c r="IJ44" s="211">
        <v>35</v>
      </c>
      <c r="IK44" s="211">
        <v>35</v>
      </c>
      <c r="IL44" s="211">
        <v>35</v>
      </c>
      <c r="IM44" s="211">
        <v>35</v>
      </c>
      <c r="IN44" s="211">
        <v>35</v>
      </c>
      <c r="IO44" s="211">
        <v>35</v>
      </c>
      <c r="IP44" s="211">
        <v>35</v>
      </c>
      <c r="IQ44" s="211">
        <v>35</v>
      </c>
      <c r="IR44" s="211">
        <v>35</v>
      </c>
      <c r="IS44" s="211">
        <v>35</v>
      </c>
      <c r="IT44" s="211">
        <v>35</v>
      </c>
      <c r="IU44" s="211">
        <v>35</v>
      </c>
      <c r="IV44" s="211">
        <v>35</v>
      </c>
      <c r="IW44" s="211">
        <v>35</v>
      </c>
      <c r="IX44" s="211">
        <v>35</v>
      </c>
      <c r="IY44" s="211">
        <v>35</v>
      </c>
      <c r="IZ44" s="211">
        <v>35</v>
      </c>
      <c r="JA44" s="211">
        <v>35</v>
      </c>
      <c r="JB44" s="211">
        <v>35</v>
      </c>
      <c r="JC44" s="211">
        <v>35</v>
      </c>
      <c r="JD44" s="211">
        <v>35</v>
      </c>
      <c r="JE44" s="211">
        <v>35</v>
      </c>
      <c r="JF44" s="211">
        <v>35</v>
      </c>
      <c r="JG44" s="211">
        <v>35</v>
      </c>
      <c r="JH44" s="211">
        <v>35</v>
      </c>
      <c r="JI44" s="211">
        <v>35</v>
      </c>
      <c r="JJ44" s="211">
        <v>35</v>
      </c>
      <c r="JK44" s="211">
        <v>35</v>
      </c>
      <c r="JL44" s="211">
        <v>35</v>
      </c>
      <c r="JM44" s="211">
        <v>35</v>
      </c>
      <c r="JN44" s="211">
        <v>35</v>
      </c>
      <c r="JO44" s="483">
        <v>35</v>
      </c>
      <c r="JP44" s="483">
        <v>35</v>
      </c>
      <c r="JQ44" s="483">
        <v>35</v>
      </c>
      <c r="JR44" s="483">
        <v>35</v>
      </c>
      <c r="JS44" s="483">
        <v>35</v>
      </c>
      <c r="JT44" s="483">
        <v>35</v>
      </c>
      <c r="JU44" s="483">
        <v>35</v>
      </c>
      <c r="JV44" s="483">
        <v>35</v>
      </c>
      <c r="JW44" s="483">
        <v>35</v>
      </c>
      <c r="JX44" s="483">
        <v>35</v>
      </c>
      <c r="JY44" s="483">
        <v>35</v>
      </c>
      <c r="JZ44" s="483">
        <v>35</v>
      </c>
      <c r="KA44" s="483">
        <v>35</v>
      </c>
      <c r="KB44" s="483">
        <v>35</v>
      </c>
      <c r="KC44" s="483">
        <v>35</v>
      </c>
      <c r="KD44" s="483">
        <v>35</v>
      </c>
      <c r="KE44" s="483">
        <v>35</v>
      </c>
      <c r="KF44" s="483">
        <v>35</v>
      </c>
      <c r="KG44" s="483">
        <v>35</v>
      </c>
      <c r="KH44" s="483">
        <v>35</v>
      </c>
      <c r="KI44" s="483">
        <v>35</v>
      </c>
      <c r="KJ44" s="483">
        <v>35</v>
      </c>
      <c r="KK44" s="483">
        <v>35</v>
      </c>
      <c r="KL44" s="483">
        <v>35</v>
      </c>
      <c r="KM44" s="483">
        <v>35</v>
      </c>
      <c r="KN44" s="483">
        <v>35</v>
      </c>
      <c r="KO44" s="483">
        <v>35</v>
      </c>
      <c r="KP44" s="483">
        <v>35</v>
      </c>
      <c r="KQ44" s="483">
        <v>35</v>
      </c>
      <c r="KR44" s="483">
        <v>35</v>
      </c>
      <c r="KS44" s="483">
        <v>35</v>
      </c>
      <c r="KT44" s="483">
        <v>35</v>
      </c>
      <c r="KU44" s="483">
        <v>35</v>
      </c>
      <c r="KV44" s="483">
        <v>35</v>
      </c>
      <c r="KW44" s="483">
        <v>35</v>
      </c>
      <c r="KX44" s="483">
        <v>35</v>
      </c>
      <c r="KY44" s="483">
        <v>35</v>
      </c>
      <c r="KZ44" s="483">
        <v>35</v>
      </c>
      <c r="LA44" s="483">
        <v>35</v>
      </c>
      <c r="LB44" s="483">
        <v>35</v>
      </c>
      <c r="LC44" s="483">
        <v>35</v>
      </c>
      <c r="LD44" s="483">
        <v>35</v>
      </c>
      <c r="LE44" s="483">
        <v>35</v>
      </c>
      <c r="LF44" s="483">
        <v>35</v>
      </c>
      <c r="LG44" s="483">
        <v>35</v>
      </c>
      <c r="LH44" s="483">
        <v>35</v>
      </c>
      <c r="LI44" s="483">
        <v>35</v>
      </c>
      <c r="LJ44" s="483">
        <v>35</v>
      </c>
      <c r="LK44" s="483">
        <v>35</v>
      </c>
      <c r="LL44" s="483">
        <v>35</v>
      </c>
      <c r="LM44" s="483">
        <v>35</v>
      </c>
      <c r="LN44" s="483">
        <v>35</v>
      </c>
      <c r="LO44" s="483">
        <v>35</v>
      </c>
      <c r="LP44" s="483">
        <v>35</v>
      </c>
      <c r="LQ44" s="483">
        <v>35</v>
      </c>
      <c r="LR44" s="483">
        <v>35</v>
      </c>
      <c r="LS44" s="483">
        <v>35</v>
      </c>
      <c r="LT44" s="483">
        <v>35</v>
      </c>
      <c r="LU44" s="483">
        <v>35</v>
      </c>
      <c r="LV44" s="483">
        <v>35</v>
      </c>
      <c r="LW44" s="483">
        <v>35</v>
      </c>
      <c r="LX44" s="483">
        <v>35</v>
      </c>
      <c r="LY44" s="483">
        <v>35</v>
      </c>
      <c r="LZ44" s="483">
        <v>35</v>
      </c>
      <c r="MA44" s="483">
        <v>35</v>
      </c>
      <c r="MB44" s="483">
        <v>35</v>
      </c>
      <c r="MC44" s="483">
        <v>35</v>
      </c>
      <c r="MD44" s="483">
        <v>35</v>
      </c>
      <c r="ME44" s="483">
        <v>35</v>
      </c>
      <c r="MF44" s="483">
        <v>35</v>
      </c>
      <c r="MG44" s="483">
        <v>35</v>
      </c>
      <c r="MH44" s="483">
        <v>35</v>
      </c>
      <c r="MI44" s="483">
        <v>35</v>
      </c>
      <c r="MJ44" s="483">
        <v>35</v>
      </c>
      <c r="MK44" s="483">
        <v>35</v>
      </c>
      <c r="ML44" s="483">
        <v>110</v>
      </c>
      <c r="MM44" s="483">
        <v>110</v>
      </c>
      <c r="MN44" s="483">
        <v>110</v>
      </c>
      <c r="MO44" s="483">
        <v>110</v>
      </c>
      <c r="MP44" s="483">
        <v>110</v>
      </c>
      <c r="MQ44" s="483">
        <v>110</v>
      </c>
      <c r="MR44" s="483">
        <v>110</v>
      </c>
      <c r="MS44" s="483">
        <v>110</v>
      </c>
      <c r="MT44" s="483">
        <v>110</v>
      </c>
      <c r="MU44" s="483">
        <v>110</v>
      </c>
      <c r="MV44" s="483">
        <v>110</v>
      </c>
      <c r="MW44" s="483">
        <v>110</v>
      </c>
      <c r="MX44" s="483">
        <v>110</v>
      </c>
      <c r="MY44" s="483">
        <v>110</v>
      </c>
      <c r="MZ44" s="483">
        <v>110</v>
      </c>
      <c r="NA44" s="483">
        <v>110</v>
      </c>
      <c r="NB44" s="483">
        <v>110</v>
      </c>
      <c r="NC44" s="483">
        <v>110</v>
      </c>
      <c r="ND44" s="483">
        <v>110</v>
      </c>
      <c r="NE44" s="483">
        <v>110</v>
      </c>
      <c r="NF44" s="483">
        <v>110</v>
      </c>
      <c r="NG44" s="483">
        <v>110</v>
      </c>
      <c r="NH44" s="483">
        <v>110</v>
      </c>
      <c r="NI44" s="483">
        <v>110</v>
      </c>
      <c r="NJ44" s="483">
        <v>110</v>
      </c>
      <c r="NK44" s="483">
        <v>110</v>
      </c>
      <c r="NL44" s="483">
        <v>110</v>
      </c>
      <c r="NM44" s="483">
        <v>110</v>
      </c>
      <c r="NN44" s="483">
        <v>110</v>
      </c>
      <c r="NO44" s="483">
        <v>110</v>
      </c>
      <c r="NP44" s="483">
        <v>110</v>
      </c>
      <c r="NQ44" s="483">
        <v>110</v>
      </c>
      <c r="NR44" s="483">
        <v>110</v>
      </c>
      <c r="NS44" s="483">
        <v>110</v>
      </c>
      <c r="NT44" s="483">
        <v>110</v>
      </c>
      <c r="NU44" s="483">
        <v>110</v>
      </c>
      <c r="NV44" s="483">
        <v>110</v>
      </c>
      <c r="NW44" s="483">
        <v>110</v>
      </c>
      <c r="NX44" s="483">
        <v>110</v>
      </c>
      <c r="NY44" s="483">
        <v>110</v>
      </c>
      <c r="NZ44" s="483">
        <v>110</v>
      </c>
      <c r="OA44" s="483">
        <v>110</v>
      </c>
      <c r="OB44" s="483">
        <v>110</v>
      </c>
      <c r="OC44" s="483">
        <v>110</v>
      </c>
      <c r="OD44" s="483">
        <v>110</v>
      </c>
      <c r="OE44" s="483">
        <v>110</v>
      </c>
      <c r="OF44" s="483">
        <v>110</v>
      </c>
      <c r="OG44" s="483">
        <v>110</v>
      </c>
      <c r="OH44" s="483">
        <v>110</v>
      </c>
      <c r="OI44" s="483">
        <v>110</v>
      </c>
      <c r="OJ44" s="483">
        <v>110</v>
      </c>
      <c r="OK44" s="483">
        <v>110</v>
      </c>
      <c r="OL44" s="483">
        <v>110</v>
      </c>
      <c r="OM44" s="483">
        <v>110</v>
      </c>
      <c r="ON44" s="483">
        <v>110</v>
      </c>
      <c r="OO44" s="483">
        <v>110</v>
      </c>
      <c r="OP44" s="483">
        <v>110</v>
      </c>
      <c r="OQ44" s="483">
        <v>110</v>
      </c>
      <c r="OR44" s="483">
        <v>110</v>
      </c>
      <c r="OS44" s="483">
        <v>110</v>
      </c>
      <c r="OT44" s="483">
        <v>110</v>
      </c>
      <c r="OU44" s="483">
        <v>110</v>
      </c>
      <c r="OV44" s="483">
        <v>110</v>
      </c>
      <c r="OW44" s="483">
        <v>110</v>
      </c>
      <c r="OX44" s="483">
        <v>110</v>
      </c>
      <c r="OY44" s="483">
        <v>110</v>
      </c>
      <c r="OZ44" s="483">
        <v>110</v>
      </c>
      <c r="PA44" s="483">
        <v>110</v>
      </c>
      <c r="PB44" s="483">
        <v>110</v>
      </c>
      <c r="PC44" s="483">
        <v>110</v>
      </c>
      <c r="PD44" s="483">
        <v>110</v>
      </c>
      <c r="PE44" s="483">
        <v>110</v>
      </c>
      <c r="PF44" s="483">
        <v>110</v>
      </c>
      <c r="PG44" s="483">
        <v>110</v>
      </c>
      <c r="PH44" s="483">
        <v>110</v>
      </c>
      <c r="PI44" s="483">
        <v>110</v>
      </c>
      <c r="PJ44" s="483">
        <v>110</v>
      </c>
      <c r="PK44" s="483">
        <v>110</v>
      </c>
      <c r="PL44" s="483">
        <v>110</v>
      </c>
    </row>
    <row r="45" spans="1:428" x14ac:dyDescent="0.25">
      <c r="A45" s="866"/>
      <c r="B45" s="876"/>
      <c r="C45" s="869"/>
      <c r="D45" s="871"/>
      <c r="E45" s="206" t="s">
        <v>1377</v>
      </c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  <c r="CO45" s="212"/>
      <c r="CP45" s="212"/>
      <c r="CQ45" s="212"/>
      <c r="CR45" s="212"/>
      <c r="CS45" s="212"/>
      <c r="CT45" s="212"/>
      <c r="CU45" s="212"/>
      <c r="CV45" s="212"/>
      <c r="CW45" s="212"/>
      <c r="CX45" s="212"/>
      <c r="CY45" s="212"/>
      <c r="CZ45" s="212"/>
      <c r="DA45" s="212"/>
      <c r="DB45" s="212"/>
      <c r="DC45" s="212"/>
      <c r="DD45" s="212"/>
      <c r="DE45" s="212"/>
      <c r="DF45" s="212"/>
      <c r="DG45" s="212"/>
      <c r="DH45" s="212"/>
      <c r="DI45" s="212"/>
      <c r="DJ45" s="212"/>
      <c r="DK45" s="212"/>
      <c r="DL45" s="212"/>
      <c r="DM45" s="212"/>
      <c r="DN45" s="212"/>
      <c r="DO45" s="212"/>
      <c r="DP45" s="212"/>
      <c r="DQ45" s="212"/>
      <c r="DR45" s="212"/>
      <c r="DS45" s="212"/>
      <c r="DT45" s="212"/>
      <c r="DU45" s="212"/>
      <c r="DV45" s="212"/>
      <c r="DW45" s="212"/>
      <c r="DX45" s="212"/>
      <c r="DY45" s="212"/>
      <c r="DZ45" s="212">
        <v>30</v>
      </c>
      <c r="EA45" s="212">
        <v>30</v>
      </c>
      <c r="EB45" s="212">
        <v>35</v>
      </c>
      <c r="EC45" s="212">
        <v>35</v>
      </c>
      <c r="ED45" s="212">
        <v>5</v>
      </c>
      <c r="EE45" s="212">
        <v>0</v>
      </c>
      <c r="EF45" s="212">
        <v>0</v>
      </c>
      <c r="EG45" s="212">
        <v>0</v>
      </c>
      <c r="EH45" s="212">
        <v>6</v>
      </c>
      <c r="EI45" s="212">
        <v>6</v>
      </c>
      <c r="EJ45" s="212">
        <v>6</v>
      </c>
      <c r="EK45" s="212">
        <v>21</v>
      </c>
      <c r="EL45" s="212">
        <v>21</v>
      </c>
      <c r="EM45" s="212">
        <v>21</v>
      </c>
      <c r="EN45" s="212">
        <v>21</v>
      </c>
      <c r="EO45" s="212">
        <v>21</v>
      </c>
      <c r="EP45" s="212">
        <v>20</v>
      </c>
      <c r="EQ45" s="212">
        <v>20</v>
      </c>
      <c r="ER45" s="212">
        <v>20</v>
      </c>
      <c r="ES45" s="212">
        <v>20</v>
      </c>
      <c r="ET45" s="212">
        <v>20</v>
      </c>
      <c r="EU45" s="212">
        <v>20</v>
      </c>
      <c r="EV45" s="212">
        <v>18</v>
      </c>
      <c r="EW45" s="212">
        <v>18</v>
      </c>
      <c r="EX45" s="212">
        <v>18</v>
      </c>
      <c r="EY45" s="212">
        <v>16</v>
      </c>
      <c r="EZ45" s="212">
        <v>31</v>
      </c>
      <c r="FA45" s="212">
        <v>18</v>
      </c>
      <c r="FB45" s="212">
        <v>18</v>
      </c>
      <c r="FC45" s="212">
        <v>24</v>
      </c>
      <c r="FD45" s="212">
        <v>24</v>
      </c>
      <c r="FE45" s="212">
        <v>19</v>
      </c>
      <c r="FF45" s="212">
        <v>20</v>
      </c>
      <c r="FG45" s="212">
        <v>18</v>
      </c>
      <c r="FH45" s="212">
        <v>20</v>
      </c>
      <c r="FI45" s="212">
        <v>20</v>
      </c>
      <c r="FJ45" s="212">
        <v>17</v>
      </c>
      <c r="FK45" s="212">
        <v>19</v>
      </c>
      <c r="FL45" s="212">
        <v>17</v>
      </c>
      <c r="FM45" s="212">
        <v>20</v>
      </c>
      <c r="FN45" s="212">
        <v>24</v>
      </c>
      <c r="FO45" s="212">
        <v>24</v>
      </c>
      <c r="FP45" s="212">
        <v>24</v>
      </c>
      <c r="FQ45" s="212">
        <v>0</v>
      </c>
      <c r="FR45" s="212">
        <v>0</v>
      </c>
      <c r="FS45" s="212">
        <v>0</v>
      </c>
      <c r="FT45" s="212">
        <v>0</v>
      </c>
      <c r="FU45" s="212">
        <v>0</v>
      </c>
      <c r="FV45" s="212">
        <v>2</v>
      </c>
      <c r="FW45" s="212">
        <v>2</v>
      </c>
      <c r="FX45" s="212">
        <v>2</v>
      </c>
      <c r="FY45" s="212">
        <v>2</v>
      </c>
      <c r="FZ45" s="212">
        <v>2</v>
      </c>
      <c r="GA45" s="212">
        <v>0</v>
      </c>
      <c r="GB45" s="212">
        <v>0</v>
      </c>
      <c r="GC45" s="212">
        <v>0</v>
      </c>
      <c r="GD45" s="212">
        <v>5</v>
      </c>
      <c r="GE45" s="212">
        <v>25</v>
      </c>
      <c r="GF45" s="212">
        <v>25</v>
      </c>
      <c r="GG45" s="212">
        <v>20</v>
      </c>
      <c r="GH45" s="212">
        <v>25</v>
      </c>
      <c r="GI45" s="212">
        <v>25</v>
      </c>
      <c r="GJ45" s="212">
        <v>25</v>
      </c>
      <c r="GK45" s="212">
        <v>12</v>
      </c>
      <c r="GL45" s="212">
        <v>12</v>
      </c>
      <c r="GM45" s="212">
        <v>6</v>
      </c>
      <c r="GN45" s="212">
        <v>6</v>
      </c>
      <c r="GO45" s="212">
        <v>6</v>
      </c>
      <c r="GP45" s="212">
        <v>2</v>
      </c>
      <c r="GQ45" s="212">
        <v>6</v>
      </c>
      <c r="GR45" s="212">
        <v>6</v>
      </c>
      <c r="GS45" s="212">
        <v>25</v>
      </c>
      <c r="GT45" s="212">
        <v>20</v>
      </c>
      <c r="GU45" s="212">
        <v>20</v>
      </c>
      <c r="GV45" s="212">
        <v>25</v>
      </c>
      <c r="GW45" s="212">
        <v>0</v>
      </c>
      <c r="GX45" s="212">
        <v>20</v>
      </c>
      <c r="GY45" s="212">
        <v>20</v>
      </c>
      <c r="GZ45" s="212">
        <v>17</v>
      </c>
      <c r="HA45" s="212">
        <v>24</v>
      </c>
      <c r="HB45" s="212">
        <v>23</v>
      </c>
      <c r="HC45" s="212">
        <v>16</v>
      </c>
      <c r="HD45" s="212">
        <v>0</v>
      </c>
      <c r="HE45" s="212">
        <v>20</v>
      </c>
      <c r="HF45" s="212">
        <v>20</v>
      </c>
      <c r="HG45" s="212">
        <v>20</v>
      </c>
      <c r="HH45" s="212">
        <v>20</v>
      </c>
      <c r="HI45" s="212">
        <v>20</v>
      </c>
      <c r="HJ45" s="212">
        <v>20</v>
      </c>
      <c r="HK45" s="212">
        <v>20</v>
      </c>
      <c r="HL45" s="212">
        <v>22</v>
      </c>
      <c r="HM45" s="212">
        <v>19</v>
      </c>
      <c r="HN45" s="212">
        <v>20</v>
      </c>
      <c r="HO45" s="212">
        <v>20</v>
      </c>
      <c r="HP45" s="212">
        <v>21</v>
      </c>
      <c r="HQ45" s="212">
        <v>16</v>
      </c>
      <c r="HR45" s="212">
        <v>20</v>
      </c>
      <c r="HS45" s="212">
        <v>20</v>
      </c>
      <c r="HT45" s="212">
        <v>20</v>
      </c>
      <c r="HU45" s="212">
        <v>20</v>
      </c>
      <c r="HV45" s="212">
        <v>20</v>
      </c>
      <c r="HW45" s="212">
        <v>20</v>
      </c>
      <c r="HX45" s="212">
        <v>12</v>
      </c>
      <c r="HY45" s="212">
        <v>7</v>
      </c>
      <c r="HZ45" s="212">
        <v>7</v>
      </c>
      <c r="IA45" s="212">
        <v>5</v>
      </c>
      <c r="IB45" s="212">
        <v>0</v>
      </c>
      <c r="IC45" s="212">
        <v>7</v>
      </c>
      <c r="ID45" s="212">
        <v>0</v>
      </c>
      <c r="IE45" s="212">
        <v>0</v>
      </c>
      <c r="IF45" s="212">
        <v>0</v>
      </c>
      <c r="IG45" s="212">
        <v>0</v>
      </c>
      <c r="IH45" s="212">
        <v>0</v>
      </c>
      <c r="II45" s="212">
        <v>0</v>
      </c>
      <c r="IJ45" s="212">
        <v>0</v>
      </c>
      <c r="IK45" s="212">
        <v>0</v>
      </c>
      <c r="IL45" s="212">
        <v>0</v>
      </c>
      <c r="IM45" s="212">
        <v>0</v>
      </c>
      <c r="IN45" s="212">
        <v>0</v>
      </c>
      <c r="IO45" s="212">
        <v>0</v>
      </c>
      <c r="IP45" s="212">
        <v>0</v>
      </c>
      <c r="IQ45" s="212">
        <v>0</v>
      </c>
      <c r="IR45" s="212">
        <v>14</v>
      </c>
      <c r="IS45" s="212">
        <v>20</v>
      </c>
      <c r="IT45" s="212">
        <v>14</v>
      </c>
      <c r="IU45" s="212">
        <v>0</v>
      </c>
      <c r="IV45" s="212">
        <v>0</v>
      </c>
      <c r="IW45" s="212">
        <v>0</v>
      </c>
      <c r="IX45" s="212">
        <v>0</v>
      </c>
      <c r="IY45" s="212">
        <v>0</v>
      </c>
      <c r="IZ45" s="212">
        <v>2</v>
      </c>
      <c r="JA45" s="212">
        <v>2</v>
      </c>
      <c r="JB45" s="212">
        <v>2</v>
      </c>
      <c r="JC45" s="212">
        <v>2</v>
      </c>
      <c r="JD45" s="212">
        <v>2</v>
      </c>
      <c r="JE45" s="212">
        <v>2</v>
      </c>
      <c r="JF45" s="212">
        <v>2</v>
      </c>
      <c r="JG45" s="212">
        <v>2</v>
      </c>
      <c r="JH45" s="212">
        <v>2</v>
      </c>
      <c r="JI45" s="212">
        <v>2</v>
      </c>
      <c r="JJ45" s="212">
        <v>2</v>
      </c>
      <c r="JK45" s="212">
        <v>0</v>
      </c>
      <c r="JL45" s="212">
        <v>0</v>
      </c>
      <c r="JM45" s="212">
        <v>26</v>
      </c>
      <c r="JN45" s="212">
        <v>0</v>
      </c>
      <c r="JO45" s="484">
        <v>26</v>
      </c>
      <c r="JP45" s="484">
        <v>26</v>
      </c>
      <c r="JQ45" s="484">
        <v>26</v>
      </c>
      <c r="JR45" s="484">
        <v>26</v>
      </c>
      <c r="JS45" s="484">
        <v>26</v>
      </c>
      <c r="JT45" s="484">
        <v>26</v>
      </c>
      <c r="JU45" s="484">
        <v>26</v>
      </c>
      <c r="JV45" s="484">
        <v>0</v>
      </c>
      <c r="JW45" s="484">
        <v>21</v>
      </c>
      <c r="JX45" s="484">
        <v>21</v>
      </c>
      <c r="JY45" s="484">
        <v>21</v>
      </c>
      <c r="JZ45" s="484">
        <v>20</v>
      </c>
      <c r="KA45" s="484">
        <v>20</v>
      </c>
      <c r="KB45" s="484">
        <v>20</v>
      </c>
      <c r="KC45" s="484">
        <v>25</v>
      </c>
      <c r="KD45" s="484">
        <v>25</v>
      </c>
      <c r="KE45" s="484">
        <v>25</v>
      </c>
      <c r="KF45" s="484">
        <v>35</v>
      </c>
      <c r="KG45" s="484">
        <v>30</v>
      </c>
      <c r="KH45" s="484">
        <v>30</v>
      </c>
      <c r="KI45" s="484">
        <v>30</v>
      </c>
      <c r="KJ45" s="484">
        <v>30</v>
      </c>
      <c r="KK45" s="484">
        <v>25</v>
      </c>
      <c r="KL45" s="484">
        <v>24</v>
      </c>
      <c r="KM45" s="484">
        <v>15</v>
      </c>
      <c r="KN45" s="484">
        <v>15</v>
      </c>
      <c r="KO45" s="484">
        <v>16</v>
      </c>
      <c r="KP45" s="484">
        <v>16</v>
      </c>
      <c r="KQ45" s="484">
        <v>16</v>
      </c>
      <c r="KR45" s="484">
        <v>16</v>
      </c>
      <c r="KS45" s="484">
        <v>16</v>
      </c>
      <c r="KT45" s="484">
        <v>16</v>
      </c>
      <c r="KU45" s="484">
        <v>16</v>
      </c>
      <c r="KV45" s="484">
        <v>16</v>
      </c>
      <c r="KW45" s="484">
        <v>16</v>
      </c>
      <c r="KX45" s="484">
        <v>16</v>
      </c>
      <c r="KY45" s="484">
        <v>16</v>
      </c>
      <c r="KZ45" s="484">
        <v>15</v>
      </c>
      <c r="LA45" s="484">
        <v>15</v>
      </c>
      <c r="LB45" s="484">
        <v>32</v>
      </c>
      <c r="LC45" s="484">
        <v>32</v>
      </c>
      <c r="LD45" s="484">
        <v>37</v>
      </c>
      <c r="LE45" s="484">
        <v>32</v>
      </c>
      <c r="LF45" s="484">
        <v>32</v>
      </c>
      <c r="LG45" s="484">
        <v>39</v>
      </c>
      <c r="LH45" s="484">
        <v>41</v>
      </c>
      <c r="LI45" s="484">
        <v>41</v>
      </c>
      <c r="LJ45" s="484">
        <v>39</v>
      </c>
      <c r="LK45" s="484">
        <v>41</v>
      </c>
      <c r="LL45" s="484">
        <v>31</v>
      </c>
      <c r="LM45" s="484">
        <v>35</v>
      </c>
      <c r="LN45" s="484">
        <v>35</v>
      </c>
      <c r="LO45" s="484">
        <v>31</v>
      </c>
      <c r="LP45" s="484">
        <v>22</v>
      </c>
      <c r="LQ45" s="484">
        <v>22</v>
      </c>
      <c r="LR45" s="484">
        <v>22</v>
      </c>
      <c r="LS45" s="484">
        <v>18</v>
      </c>
      <c r="LT45" s="484">
        <v>18</v>
      </c>
      <c r="LU45" s="484">
        <v>41</v>
      </c>
      <c r="LV45" s="484">
        <v>41</v>
      </c>
      <c r="LW45" s="484">
        <v>41</v>
      </c>
      <c r="LX45" s="484">
        <v>41</v>
      </c>
      <c r="LY45" s="484">
        <v>41</v>
      </c>
      <c r="LZ45" s="484">
        <v>41</v>
      </c>
      <c r="MA45" s="484">
        <v>41</v>
      </c>
      <c r="MB45" s="484">
        <v>41</v>
      </c>
      <c r="MC45" s="484">
        <v>22</v>
      </c>
      <c r="MD45" s="484">
        <v>22</v>
      </c>
      <c r="ME45" s="484">
        <v>22</v>
      </c>
      <c r="MF45" s="484">
        <v>41</v>
      </c>
      <c r="MG45" s="484">
        <v>41</v>
      </c>
      <c r="MH45" s="484">
        <v>41</v>
      </c>
      <c r="MI45" s="484">
        <v>41</v>
      </c>
      <c r="MJ45" s="484">
        <v>41</v>
      </c>
      <c r="MK45" s="484">
        <v>41</v>
      </c>
      <c r="ML45" s="484">
        <v>36</v>
      </c>
      <c r="MM45" s="484">
        <v>36</v>
      </c>
      <c r="MN45" s="484">
        <v>45</v>
      </c>
      <c r="MO45" s="484">
        <v>36</v>
      </c>
      <c r="MP45" s="484">
        <v>36</v>
      </c>
      <c r="MQ45" s="484">
        <v>36</v>
      </c>
      <c r="MR45" s="484">
        <v>36</v>
      </c>
      <c r="MS45" s="484">
        <v>36</v>
      </c>
      <c r="MT45" s="484">
        <v>36</v>
      </c>
      <c r="MU45" s="484">
        <v>31</v>
      </c>
      <c r="MV45" s="484">
        <v>38</v>
      </c>
      <c r="MW45" s="484">
        <v>37</v>
      </c>
      <c r="MX45" s="484">
        <v>68</v>
      </c>
      <c r="MY45" s="484">
        <v>81</v>
      </c>
      <c r="MZ45" s="484">
        <v>81</v>
      </c>
      <c r="NA45" s="484">
        <v>81</v>
      </c>
      <c r="NB45" s="484">
        <v>81</v>
      </c>
      <c r="NC45" s="484">
        <v>81</v>
      </c>
      <c r="ND45" s="484">
        <v>41</v>
      </c>
      <c r="NE45" s="484">
        <v>35</v>
      </c>
      <c r="NF45" s="484">
        <v>35</v>
      </c>
      <c r="NG45" s="484">
        <v>35</v>
      </c>
      <c r="NH45" s="484">
        <v>35</v>
      </c>
      <c r="NI45" s="484">
        <v>35</v>
      </c>
      <c r="NJ45" s="484">
        <v>35</v>
      </c>
      <c r="NK45" s="484">
        <v>41</v>
      </c>
      <c r="NL45" s="484">
        <v>41</v>
      </c>
      <c r="NM45" s="484">
        <v>44</v>
      </c>
      <c r="NN45" s="484">
        <v>44</v>
      </c>
      <c r="NO45" s="484">
        <v>44</v>
      </c>
      <c r="NP45" s="484">
        <v>44</v>
      </c>
      <c r="NQ45" s="484">
        <v>44</v>
      </c>
      <c r="NR45" s="484">
        <v>44</v>
      </c>
      <c r="NS45" s="484">
        <v>44</v>
      </c>
      <c r="NT45" s="484">
        <v>94</v>
      </c>
      <c r="NU45" s="484">
        <v>44</v>
      </c>
      <c r="NV45" s="484">
        <v>101</v>
      </c>
      <c r="NW45" s="484">
        <v>101</v>
      </c>
      <c r="NX45" s="484">
        <v>90</v>
      </c>
      <c r="NY45" s="484">
        <v>90</v>
      </c>
      <c r="NZ45" s="484">
        <v>90</v>
      </c>
      <c r="OA45" s="484">
        <v>90</v>
      </c>
      <c r="OB45" s="484">
        <v>90</v>
      </c>
      <c r="OC45" s="484">
        <v>90</v>
      </c>
      <c r="OD45" s="484">
        <v>90</v>
      </c>
      <c r="OE45" s="484">
        <v>90</v>
      </c>
      <c r="OF45" s="484">
        <v>90</v>
      </c>
      <c r="OG45" s="484">
        <v>90</v>
      </c>
      <c r="OH45" s="484">
        <v>90</v>
      </c>
      <c r="OI45" s="484">
        <v>90</v>
      </c>
      <c r="OJ45" s="484">
        <v>90</v>
      </c>
      <c r="OK45" s="484">
        <v>90</v>
      </c>
      <c r="OL45" s="484">
        <v>90</v>
      </c>
      <c r="OM45" s="484">
        <v>104</v>
      </c>
      <c r="ON45" s="484">
        <v>104</v>
      </c>
      <c r="OO45" s="484">
        <v>104</v>
      </c>
      <c r="OP45" s="484">
        <v>104</v>
      </c>
      <c r="OQ45" s="484">
        <v>104</v>
      </c>
      <c r="OR45" s="484">
        <v>104</v>
      </c>
      <c r="OS45" s="484">
        <v>104</v>
      </c>
      <c r="OT45" s="484">
        <v>104</v>
      </c>
      <c r="OU45" s="484">
        <v>104</v>
      </c>
      <c r="OV45" s="484">
        <v>104</v>
      </c>
      <c r="OW45" s="484">
        <v>103</v>
      </c>
      <c r="OX45" s="484">
        <v>103</v>
      </c>
      <c r="OY45" s="484">
        <v>103</v>
      </c>
      <c r="OZ45" s="484">
        <v>103</v>
      </c>
      <c r="PA45" s="484">
        <v>103</v>
      </c>
      <c r="PB45" s="484">
        <v>103</v>
      </c>
      <c r="PC45" s="484">
        <v>100</v>
      </c>
      <c r="PD45" s="484">
        <v>100</v>
      </c>
      <c r="PE45" s="484">
        <v>100</v>
      </c>
      <c r="PF45" s="484">
        <v>47</v>
      </c>
      <c r="PG45" s="484">
        <v>50</v>
      </c>
      <c r="PH45" s="484">
        <v>50</v>
      </c>
      <c r="PI45" s="484">
        <v>50</v>
      </c>
      <c r="PJ45" s="484">
        <v>47</v>
      </c>
      <c r="PK45" s="484">
        <v>47</v>
      </c>
      <c r="PL45" s="484">
        <v>39</v>
      </c>
    </row>
    <row r="46" spans="1:428" x14ac:dyDescent="0.25">
      <c r="A46" s="866">
        <v>21</v>
      </c>
      <c r="B46" s="876" t="s">
        <v>1398</v>
      </c>
      <c r="C46" s="869" t="s">
        <v>1375</v>
      </c>
      <c r="D46" s="871" t="s">
        <v>1385</v>
      </c>
      <c r="E46" s="205" t="s">
        <v>1376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>
        <v>35</v>
      </c>
      <c r="BC46" s="211">
        <v>35</v>
      </c>
      <c r="BD46" s="211">
        <v>35</v>
      </c>
      <c r="BE46" s="211">
        <v>35</v>
      </c>
      <c r="BF46" s="211">
        <v>35</v>
      </c>
      <c r="BG46" s="211">
        <v>35</v>
      </c>
      <c r="BH46" s="211">
        <v>35</v>
      </c>
      <c r="BI46" s="211">
        <v>35</v>
      </c>
      <c r="BJ46" s="211">
        <v>35</v>
      </c>
      <c r="BK46" s="211">
        <v>35</v>
      </c>
      <c r="BL46" s="211">
        <v>35</v>
      </c>
      <c r="BM46" s="211">
        <v>35</v>
      </c>
      <c r="BN46" s="211">
        <v>35</v>
      </c>
      <c r="BO46" s="211">
        <v>35</v>
      </c>
      <c r="BP46" s="211">
        <v>35</v>
      </c>
      <c r="BQ46" s="211">
        <v>35</v>
      </c>
      <c r="BR46" s="211">
        <v>35</v>
      </c>
      <c r="BS46" s="211">
        <v>35</v>
      </c>
      <c r="BT46" s="211">
        <v>35</v>
      </c>
      <c r="BU46" s="211">
        <v>35</v>
      </c>
      <c r="BV46" s="211">
        <v>35</v>
      </c>
      <c r="BW46" s="211">
        <v>35</v>
      </c>
      <c r="BX46" s="211">
        <v>35</v>
      </c>
      <c r="BY46" s="211">
        <v>35</v>
      </c>
      <c r="BZ46" s="211">
        <v>35</v>
      </c>
      <c r="CA46" s="211">
        <v>35</v>
      </c>
      <c r="CB46" s="211">
        <v>35</v>
      </c>
      <c r="CC46" s="211">
        <v>35</v>
      </c>
      <c r="CD46" s="211">
        <v>35</v>
      </c>
      <c r="CE46" s="211">
        <v>35</v>
      </c>
      <c r="CF46" s="211">
        <v>35</v>
      </c>
      <c r="CG46" s="211">
        <v>35</v>
      </c>
      <c r="CH46" s="211">
        <v>35</v>
      </c>
      <c r="CI46" s="211">
        <v>35</v>
      </c>
      <c r="CJ46" s="211">
        <v>35</v>
      </c>
      <c r="CK46" s="211">
        <v>35</v>
      </c>
      <c r="CL46" s="211">
        <v>35</v>
      </c>
      <c r="CM46" s="211">
        <v>35</v>
      </c>
      <c r="CN46" s="211">
        <v>35</v>
      </c>
      <c r="CO46" s="211">
        <v>35</v>
      </c>
      <c r="CP46" s="211">
        <v>35</v>
      </c>
      <c r="CQ46" s="211">
        <v>35</v>
      </c>
      <c r="CR46" s="211">
        <v>35</v>
      </c>
      <c r="CS46" s="211">
        <v>35</v>
      </c>
      <c r="CT46" s="211">
        <v>35</v>
      </c>
      <c r="CU46" s="211">
        <v>35</v>
      </c>
      <c r="CV46" s="211">
        <v>35</v>
      </c>
      <c r="CW46" s="211">
        <v>35</v>
      </c>
      <c r="CX46" s="211">
        <v>35</v>
      </c>
      <c r="CY46" s="211">
        <v>35</v>
      </c>
      <c r="CZ46" s="211">
        <v>35</v>
      </c>
      <c r="DA46" s="211">
        <v>35</v>
      </c>
      <c r="DB46" s="211">
        <v>35</v>
      </c>
      <c r="DC46" s="211">
        <v>35</v>
      </c>
      <c r="DD46" s="211">
        <v>35</v>
      </c>
      <c r="DE46" s="211">
        <v>35</v>
      </c>
      <c r="DF46" s="211">
        <v>35</v>
      </c>
      <c r="DG46" s="211">
        <v>35</v>
      </c>
      <c r="DH46" s="211">
        <v>35</v>
      </c>
      <c r="DI46" s="211">
        <v>35</v>
      </c>
      <c r="DJ46" s="211">
        <v>35</v>
      </c>
      <c r="DK46" s="211">
        <v>35</v>
      </c>
      <c r="DL46" s="211">
        <v>35</v>
      </c>
      <c r="DM46" s="211">
        <v>35</v>
      </c>
      <c r="DN46" s="211">
        <v>35</v>
      </c>
      <c r="DO46" s="211">
        <v>35</v>
      </c>
      <c r="DP46" s="211">
        <v>35</v>
      </c>
      <c r="DQ46" s="211">
        <v>35</v>
      </c>
      <c r="DR46" s="211">
        <v>35</v>
      </c>
      <c r="DS46" s="211">
        <v>35</v>
      </c>
      <c r="DT46" s="211">
        <v>35</v>
      </c>
      <c r="DU46" s="211">
        <v>35</v>
      </c>
      <c r="DV46" s="211">
        <v>35</v>
      </c>
      <c r="DW46" s="211">
        <v>35</v>
      </c>
      <c r="DX46" s="211">
        <v>35</v>
      </c>
      <c r="DY46" s="211">
        <v>35</v>
      </c>
      <c r="DZ46" s="211">
        <v>35</v>
      </c>
      <c r="EA46" s="211">
        <v>35</v>
      </c>
      <c r="EB46" s="211">
        <v>35</v>
      </c>
      <c r="EC46" s="211">
        <v>35</v>
      </c>
      <c r="ED46" s="211">
        <v>35</v>
      </c>
      <c r="EE46" s="211">
        <v>35</v>
      </c>
      <c r="EF46" s="211">
        <v>35</v>
      </c>
      <c r="EG46" s="211">
        <v>35</v>
      </c>
      <c r="EH46" s="211">
        <v>35</v>
      </c>
      <c r="EI46" s="211">
        <v>35</v>
      </c>
      <c r="EJ46" s="211">
        <v>35</v>
      </c>
      <c r="EK46" s="211">
        <v>35</v>
      </c>
      <c r="EL46" s="211">
        <v>35</v>
      </c>
      <c r="EM46" s="211">
        <v>35</v>
      </c>
      <c r="EN46" s="211">
        <v>35</v>
      </c>
      <c r="EO46" s="211">
        <v>35</v>
      </c>
      <c r="EP46" s="211">
        <v>35</v>
      </c>
      <c r="EQ46" s="211">
        <v>35</v>
      </c>
      <c r="ER46" s="211">
        <v>35</v>
      </c>
      <c r="ES46" s="211">
        <v>35</v>
      </c>
      <c r="ET46" s="211">
        <v>35</v>
      </c>
      <c r="EU46" s="211">
        <v>35</v>
      </c>
      <c r="EV46" s="211">
        <v>35</v>
      </c>
      <c r="EW46" s="211">
        <v>35</v>
      </c>
      <c r="EX46" s="211">
        <v>35</v>
      </c>
      <c r="EY46" s="211">
        <v>35</v>
      </c>
      <c r="EZ46" s="211">
        <v>35</v>
      </c>
      <c r="FA46" s="211">
        <v>35</v>
      </c>
      <c r="FB46" s="211">
        <v>35</v>
      </c>
      <c r="FC46" s="211">
        <v>35</v>
      </c>
      <c r="FD46" s="211">
        <v>35</v>
      </c>
      <c r="FE46" s="211">
        <v>35</v>
      </c>
      <c r="FF46" s="211">
        <v>35</v>
      </c>
      <c r="FG46" s="211">
        <v>35</v>
      </c>
      <c r="FH46" s="211">
        <v>35</v>
      </c>
      <c r="FI46" s="211">
        <v>35</v>
      </c>
      <c r="FJ46" s="211">
        <v>35</v>
      </c>
      <c r="FK46" s="211">
        <v>35</v>
      </c>
      <c r="FL46" s="211">
        <v>35</v>
      </c>
      <c r="FM46" s="211">
        <v>35</v>
      </c>
      <c r="FN46" s="211">
        <v>35</v>
      </c>
      <c r="FO46" s="211">
        <v>35</v>
      </c>
      <c r="FP46" s="211">
        <v>35</v>
      </c>
      <c r="FQ46" s="211">
        <v>35</v>
      </c>
      <c r="FR46" s="211">
        <v>35</v>
      </c>
      <c r="FS46" s="211">
        <v>35</v>
      </c>
      <c r="FT46" s="211">
        <v>35</v>
      </c>
      <c r="FU46" s="211">
        <v>35</v>
      </c>
      <c r="FV46" s="211">
        <v>35</v>
      </c>
      <c r="FW46" s="211">
        <v>35</v>
      </c>
      <c r="FX46" s="211">
        <v>35</v>
      </c>
      <c r="FY46" s="211">
        <v>35</v>
      </c>
      <c r="FZ46" s="211">
        <v>35</v>
      </c>
      <c r="GA46" s="211">
        <v>35</v>
      </c>
      <c r="GB46" s="211">
        <v>35</v>
      </c>
      <c r="GC46" s="211">
        <v>35</v>
      </c>
      <c r="GD46" s="211">
        <v>35</v>
      </c>
      <c r="GE46" s="211">
        <v>35</v>
      </c>
      <c r="GF46" s="211">
        <v>35</v>
      </c>
      <c r="GG46" s="211">
        <v>35</v>
      </c>
      <c r="GH46" s="211">
        <v>35</v>
      </c>
      <c r="GI46" s="211">
        <v>35</v>
      </c>
      <c r="GJ46" s="211">
        <v>35</v>
      </c>
      <c r="GK46" s="211">
        <v>35</v>
      </c>
      <c r="GL46" s="211">
        <v>35</v>
      </c>
      <c r="GM46" s="211">
        <v>35</v>
      </c>
      <c r="GN46" s="211">
        <v>35</v>
      </c>
      <c r="GO46" s="211">
        <v>35</v>
      </c>
      <c r="GP46" s="211">
        <v>35</v>
      </c>
      <c r="GQ46" s="211">
        <v>35</v>
      </c>
      <c r="GR46" s="211">
        <v>35</v>
      </c>
      <c r="GS46" s="211">
        <v>35</v>
      </c>
      <c r="GT46" s="211">
        <v>35</v>
      </c>
      <c r="GU46" s="211">
        <v>35</v>
      </c>
      <c r="GV46" s="211">
        <v>35</v>
      </c>
      <c r="GW46" s="211">
        <v>35</v>
      </c>
      <c r="GX46" s="211">
        <v>35</v>
      </c>
      <c r="GY46" s="211">
        <v>35</v>
      </c>
      <c r="GZ46" s="211">
        <v>35</v>
      </c>
      <c r="HA46" s="211">
        <v>35</v>
      </c>
      <c r="HB46" s="211">
        <v>35</v>
      </c>
      <c r="HC46" s="211">
        <v>35</v>
      </c>
      <c r="HD46" s="211">
        <v>35</v>
      </c>
      <c r="HE46" s="211">
        <v>35</v>
      </c>
      <c r="HF46" s="211">
        <v>35</v>
      </c>
      <c r="HG46" s="211">
        <v>35</v>
      </c>
      <c r="HH46" s="211">
        <v>35</v>
      </c>
      <c r="HI46" s="211">
        <v>35</v>
      </c>
      <c r="HJ46" s="211">
        <v>35</v>
      </c>
      <c r="HK46" s="211">
        <v>35</v>
      </c>
      <c r="HL46" s="211">
        <v>35</v>
      </c>
      <c r="HM46" s="211">
        <v>35</v>
      </c>
      <c r="HN46" s="211">
        <v>35</v>
      </c>
      <c r="HO46" s="211">
        <v>35</v>
      </c>
      <c r="HP46" s="211">
        <v>35</v>
      </c>
      <c r="HQ46" s="211">
        <v>35</v>
      </c>
      <c r="HR46" s="211">
        <v>35</v>
      </c>
      <c r="HS46" s="211">
        <v>35</v>
      </c>
      <c r="HT46" s="211">
        <v>35</v>
      </c>
      <c r="HU46" s="211">
        <v>35</v>
      </c>
      <c r="HV46" s="211">
        <v>35</v>
      </c>
      <c r="HW46" s="211">
        <v>35</v>
      </c>
      <c r="HX46" s="211">
        <v>35</v>
      </c>
      <c r="HY46" s="211">
        <v>35</v>
      </c>
      <c r="HZ46" s="211">
        <v>35</v>
      </c>
      <c r="IA46" s="211">
        <v>35</v>
      </c>
      <c r="IB46" s="211">
        <v>35</v>
      </c>
      <c r="IC46" s="211">
        <v>35</v>
      </c>
      <c r="ID46" s="211">
        <v>35</v>
      </c>
      <c r="IE46" s="211">
        <v>35</v>
      </c>
      <c r="IF46" s="211">
        <v>35</v>
      </c>
      <c r="IG46" s="211">
        <v>35</v>
      </c>
      <c r="IH46" s="211">
        <v>35</v>
      </c>
      <c r="II46" s="211">
        <v>35</v>
      </c>
      <c r="IJ46" s="211">
        <v>35</v>
      </c>
      <c r="IK46" s="211">
        <v>35</v>
      </c>
      <c r="IL46" s="211">
        <v>35</v>
      </c>
      <c r="IM46" s="211">
        <v>35</v>
      </c>
      <c r="IN46" s="211">
        <v>35</v>
      </c>
      <c r="IO46" s="211">
        <v>35</v>
      </c>
      <c r="IP46" s="211">
        <v>35</v>
      </c>
      <c r="IQ46" s="211">
        <v>35</v>
      </c>
      <c r="IR46" s="211">
        <v>35</v>
      </c>
      <c r="IS46" s="211">
        <v>35</v>
      </c>
      <c r="IT46" s="211">
        <v>35</v>
      </c>
      <c r="IU46" s="211">
        <v>35</v>
      </c>
      <c r="IV46" s="211">
        <v>35</v>
      </c>
      <c r="IW46" s="211">
        <v>35</v>
      </c>
      <c r="IX46" s="211">
        <v>35</v>
      </c>
      <c r="IY46" s="211">
        <v>35</v>
      </c>
      <c r="IZ46" s="211">
        <v>35</v>
      </c>
      <c r="JA46" s="211">
        <v>35</v>
      </c>
      <c r="JB46" s="211">
        <v>35</v>
      </c>
      <c r="JC46" s="211">
        <v>35</v>
      </c>
      <c r="JD46" s="211">
        <v>35</v>
      </c>
      <c r="JE46" s="211">
        <v>35</v>
      </c>
      <c r="JF46" s="211">
        <v>35</v>
      </c>
      <c r="JG46" s="211">
        <v>35</v>
      </c>
      <c r="JH46" s="211">
        <v>35</v>
      </c>
      <c r="JI46" s="211">
        <v>35</v>
      </c>
      <c r="JJ46" s="211">
        <v>35</v>
      </c>
      <c r="JK46" s="211">
        <v>35</v>
      </c>
      <c r="JL46" s="211">
        <v>35</v>
      </c>
      <c r="JM46" s="211">
        <v>35</v>
      </c>
      <c r="JN46" s="211">
        <v>35</v>
      </c>
      <c r="JO46" s="483">
        <v>35</v>
      </c>
      <c r="JP46" s="483">
        <v>35</v>
      </c>
      <c r="JQ46" s="483">
        <v>35</v>
      </c>
      <c r="JR46" s="483">
        <v>35</v>
      </c>
      <c r="JS46" s="483">
        <v>35</v>
      </c>
      <c r="JT46" s="483">
        <v>35</v>
      </c>
      <c r="JU46" s="483">
        <v>35</v>
      </c>
      <c r="JV46" s="483">
        <v>35</v>
      </c>
      <c r="JW46" s="483">
        <v>35</v>
      </c>
      <c r="JX46" s="483">
        <v>35</v>
      </c>
      <c r="JY46" s="483">
        <v>35</v>
      </c>
      <c r="JZ46" s="483">
        <v>35</v>
      </c>
      <c r="KA46" s="483">
        <v>35</v>
      </c>
      <c r="KB46" s="483">
        <v>35</v>
      </c>
      <c r="KC46" s="483">
        <v>35</v>
      </c>
      <c r="KD46" s="483">
        <v>35</v>
      </c>
      <c r="KE46" s="483">
        <v>35</v>
      </c>
      <c r="KF46" s="483">
        <v>35</v>
      </c>
      <c r="KG46" s="483">
        <v>35</v>
      </c>
      <c r="KH46" s="483">
        <v>35</v>
      </c>
      <c r="KI46" s="483">
        <v>35</v>
      </c>
      <c r="KJ46" s="483">
        <v>35</v>
      </c>
      <c r="KK46" s="483">
        <v>35</v>
      </c>
      <c r="KL46" s="483">
        <v>35</v>
      </c>
      <c r="KM46" s="483">
        <v>35</v>
      </c>
      <c r="KN46" s="483">
        <v>35</v>
      </c>
      <c r="KO46" s="483">
        <v>35</v>
      </c>
      <c r="KP46" s="483">
        <v>35</v>
      </c>
      <c r="KQ46" s="483">
        <v>35</v>
      </c>
      <c r="KR46" s="483">
        <v>35</v>
      </c>
      <c r="KS46" s="483">
        <v>35</v>
      </c>
      <c r="KT46" s="483">
        <v>35</v>
      </c>
      <c r="KU46" s="483">
        <v>35</v>
      </c>
      <c r="KV46" s="483">
        <v>35</v>
      </c>
      <c r="KW46" s="483">
        <v>35</v>
      </c>
      <c r="KX46" s="483">
        <v>35</v>
      </c>
      <c r="KY46" s="483">
        <v>35</v>
      </c>
      <c r="KZ46" s="483">
        <v>35</v>
      </c>
      <c r="LA46" s="483">
        <v>35</v>
      </c>
      <c r="LB46" s="483">
        <v>35</v>
      </c>
      <c r="LC46" s="483">
        <v>35</v>
      </c>
      <c r="LD46" s="483">
        <v>35</v>
      </c>
      <c r="LE46" s="483">
        <v>35</v>
      </c>
      <c r="LF46" s="483">
        <v>35</v>
      </c>
      <c r="LG46" s="483"/>
      <c r="LH46" s="483"/>
      <c r="LI46" s="483"/>
      <c r="LJ46" s="483"/>
      <c r="LK46" s="483"/>
      <c r="LL46" s="483"/>
      <c r="LM46" s="483"/>
      <c r="LN46" s="483"/>
      <c r="LO46" s="483"/>
      <c r="LP46" s="483"/>
      <c r="LQ46" s="483"/>
      <c r="LR46" s="483"/>
      <c r="LS46" s="483"/>
      <c r="LT46" s="483"/>
      <c r="LU46" s="483"/>
      <c r="LV46" s="483"/>
      <c r="LW46" s="483"/>
      <c r="LX46" s="483"/>
      <c r="LY46" s="483"/>
      <c r="LZ46" s="483"/>
      <c r="MA46" s="483"/>
      <c r="MB46" s="483"/>
      <c r="MC46" s="483"/>
      <c r="MD46" s="483"/>
      <c r="ME46" s="483"/>
      <c r="MF46" s="483"/>
      <c r="MG46" s="483"/>
      <c r="MH46" s="483"/>
      <c r="MI46" s="483"/>
      <c r="MJ46" s="483"/>
      <c r="MK46" s="483"/>
      <c r="ML46" s="483"/>
      <c r="MM46" s="483"/>
      <c r="MN46" s="483"/>
      <c r="MO46" s="483"/>
      <c r="MP46" s="483"/>
      <c r="MQ46" s="483"/>
      <c r="MR46" s="483"/>
      <c r="MS46" s="483"/>
      <c r="MT46" s="483"/>
      <c r="MU46" s="483"/>
      <c r="MV46" s="483"/>
      <c r="MW46" s="483"/>
      <c r="MX46" s="483"/>
      <c r="MY46" s="483"/>
      <c r="MZ46" s="483"/>
      <c r="NA46" s="483"/>
      <c r="NB46" s="483"/>
      <c r="NC46" s="483"/>
      <c r="ND46" s="483"/>
      <c r="NE46" s="483"/>
      <c r="NF46" s="483"/>
      <c r="NG46" s="483"/>
      <c r="NH46" s="483"/>
      <c r="NI46" s="483"/>
      <c r="NJ46" s="483"/>
      <c r="NK46" s="483"/>
      <c r="NL46" s="483"/>
      <c r="NM46" s="483"/>
      <c r="NN46" s="483"/>
      <c r="NO46" s="483"/>
      <c r="NP46" s="483"/>
      <c r="NQ46" s="483"/>
      <c r="NR46" s="483"/>
      <c r="NS46" s="483"/>
      <c r="NT46" s="483"/>
      <c r="NU46" s="483"/>
      <c r="NV46" s="483"/>
      <c r="NW46" s="483"/>
      <c r="NX46" s="483"/>
      <c r="NY46" s="483"/>
      <c r="NZ46" s="483"/>
      <c r="OA46" s="483"/>
      <c r="OB46" s="483"/>
      <c r="OC46" s="483"/>
      <c r="OD46" s="483"/>
      <c r="OE46" s="483"/>
      <c r="OF46" s="483"/>
      <c r="OG46" s="483"/>
      <c r="OH46" s="483"/>
      <c r="OI46" s="483"/>
      <c r="OJ46" s="483"/>
      <c r="OK46" s="483"/>
      <c r="OL46" s="483"/>
      <c r="OM46" s="483"/>
      <c r="ON46" s="483"/>
      <c r="OO46" s="483"/>
      <c r="OP46" s="483"/>
      <c r="OQ46" s="483"/>
      <c r="OR46" s="483"/>
      <c r="OS46" s="483"/>
      <c r="OT46" s="483"/>
      <c r="OU46" s="483"/>
      <c r="OV46" s="483"/>
      <c r="OW46" s="483"/>
      <c r="OX46" s="483"/>
      <c r="OY46" s="483"/>
      <c r="OZ46" s="483"/>
      <c r="PA46" s="483"/>
      <c r="PB46" s="483"/>
      <c r="PC46" s="483"/>
      <c r="PD46" s="483"/>
      <c r="PE46" s="483"/>
      <c r="PF46" s="483"/>
      <c r="PG46" s="483"/>
      <c r="PH46" s="483"/>
      <c r="PI46" s="483"/>
      <c r="PJ46" s="483"/>
      <c r="PK46" s="483"/>
      <c r="PL46" s="483"/>
    </row>
    <row r="47" spans="1:428" x14ac:dyDescent="0.25">
      <c r="A47" s="866"/>
      <c r="B47" s="876"/>
      <c r="C47" s="869"/>
      <c r="D47" s="871"/>
      <c r="E47" s="206" t="s">
        <v>1377</v>
      </c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>
        <v>20</v>
      </c>
      <c r="BC47" s="212">
        <v>20</v>
      </c>
      <c r="BD47" s="212">
        <v>20</v>
      </c>
      <c r="BE47" s="212">
        <v>20</v>
      </c>
      <c r="BF47" s="212">
        <v>22</v>
      </c>
      <c r="BG47" s="212">
        <v>18</v>
      </c>
      <c r="BH47" s="212">
        <v>18</v>
      </c>
      <c r="BI47" s="212">
        <v>18</v>
      </c>
      <c r="BJ47" s="212">
        <v>18</v>
      </c>
      <c r="BK47" s="212">
        <v>22</v>
      </c>
      <c r="BL47" s="212">
        <v>20</v>
      </c>
      <c r="BM47" s="212">
        <v>18</v>
      </c>
      <c r="BN47" s="212">
        <v>16</v>
      </c>
      <c r="BO47" s="212">
        <v>16</v>
      </c>
      <c r="BP47" s="212">
        <v>16</v>
      </c>
      <c r="BQ47" s="212">
        <v>20</v>
      </c>
      <c r="BR47" s="212">
        <v>20</v>
      </c>
      <c r="BS47" s="212">
        <v>25</v>
      </c>
      <c r="BT47" s="212">
        <v>28</v>
      </c>
      <c r="BU47" s="212">
        <v>31</v>
      </c>
      <c r="BV47" s="212">
        <v>31</v>
      </c>
      <c r="BW47" s="212">
        <v>20</v>
      </c>
      <c r="BX47" s="212">
        <v>30</v>
      </c>
      <c r="BY47" s="212">
        <v>20</v>
      </c>
      <c r="BZ47" s="212">
        <v>22</v>
      </c>
      <c r="CA47" s="212">
        <v>20</v>
      </c>
      <c r="CB47" s="212">
        <v>15</v>
      </c>
      <c r="CC47" s="212">
        <v>15</v>
      </c>
      <c r="CD47" s="212">
        <v>15</v>
      </c>
      <c r="CE47" s="212">
        <v>15</v>
      </c>
      <c r="CF47" s="212">
        <v>15</v>
      </c>
      <c r="CG47" s="212">
        <v>15</v>
      </c>
      <c r="CH47" s="212">
        <v>15</v>
      </c>
      <c r="CI47" s="212">
        <v>15</v>
      </c>
      <c r="CJ47" s="212">
        <v>15</v>
      </c>
      <c r="CK47" s="212">
        <v>20</v>
      </c>
      <c r="CL47" s="212">
        <v>20</v>
      </c>
      <c r="CM47" s="212">
        <v>14</v>
      </c>
      <c r="CN47" s="212">
        <v>15</v>
      </c>
      <c r="CO47" s="212">
        <v>15</v>
      </c>
      <c r="CP47" s="212">
        <v>15</v>
      </c>
      <c r="CQ47" s="212">
        <v>15</v>
      </c>
      <c r="CR47" s="212">
        <v>15</v>
      </c>
      <c r="CS47" s="212">
        <v>15</v>
      </c>
      <c r="CT47" s="212">
        <v>15</v>
      </c>
      <c r="CU47" s="212">
        <v>15</v>
      </c>
      <c r="CV47" s="212">
        <v>15</v>
      </c>
      <c r="CW47" s="212">
        <v>15</v>
      </c>
      <c r="CX47" s="212">
        <v>15</v>
      </c>
      <c r="CY47" s="212">
        <v>15</v>
      </c>
      <c r="CZ47" s="212">
        <v>15</v>
      </c>
      <c r="DA47" s="212">
        <v>15</v>
      </c>
      <c r="DB47" s="212">
        <v>15</v>
      </c>
      <c r="DC47" s="212">
        <v>2</v>
      </c>
      <c r="DD47" s="212">
        <v>2</v>
      </c>
      <c r="DE47" s="212">
        <v>2</v>
      </c>
      <c r="DF47" s="212">
        <v>2</v>
      </c>
      <c r="DG47" s="212">
        <v>2</v>
      </c>
      <c r="DH47" s="212">
        <v>2</v>
      </c>
      <c r="DI47" s="212">
        <v>2</v>
      </c>
      <c r="DJ47" s="212">
        <v>2</v>
      </c>
      <c r="DK47" s="212">
        <v>2</v>
      </c>
      <c r="DL47" s="212">
        <v>2</v>
      </c>
      <c r="DM47" s="212">
        <v>2</v>
      </c>
      <c r="DN47" s="212">
        <v>2</v>
      </c>
      <c r="DO47" s="212">
        <v>2</v>
      </c>
      <c r="DP47" s="212">
        <v>2</v>
      </c>
      <c r="DQ47" s="212">
        <v>2</v>
      </c>
      <c r="DR47" s="212">
        <v>4</v>
      </c>
      <c r="DS47" s="212">
        <v>6</v>
      </c>
      <c r="DT47" s="212">
        <v>0</v>
      </c>
      <c r="DU47" s="212">
        <v>0</v>
      </c>
      <c r="DV47" s="212">
        <v>10</v>
      </c>
      <c r="DW47" s="212">
        <v>10</v>
      </c>
      <c r="DX47" s="212">
        <v>0</v>
      </c>
      <c r="DY47" s="212">
        <v>0</v>
      </c>
      <c r="DZ47" s="212">
        <v>8</v>
      </c>
      <c r="EA47" s="212">
        <v>10</v>
      </c>
      <c r="EB47" s="212">
        <v>0</v>
      </c>
      <c r="EC47" s="212">
        <v>0</v>
      </c>
      <c r="ED47" s="212">
        <v>0</v>
      </c>
      <c r="EE47" s="212">
        <v>0</v>
      </c>
      <c r="EF47" s="212">
        <v>0</v>
      </c>
      <c r="EG47" s="212">
        <v>0</v>
      </c>
      <c r="EH47" s="212">
        <v>0</v>
      </c>
      <c r="EI47" s="212">
        <v>0</v>
      </c>
      <c r="EJ47" s="212">
        <v>0</v>
      </c>
      <c r="EK47" s="212">
        <v>0</v>
      </c>
      <c r="EL47" s="212">
        <v>0</v>
      </c>
      <c r="EM47" s="212">
        <v>0</v>
      </c>
      <c r="EN47" s="212">
        <v>0</v>
      </c>
      <c r="EO47" s="212">
        <v>0</v>
      </c>
      <c r="EP47" s="212">
        <v>0</v>
      </c>
      <c r="EQ47" s="212">
        <v>0</v>
      </c>
      <c r="ER47" s="212">
        <v>0</v>
      </c>
      <c r="ES47" s="212">
        <v>2</v>
      </c>
      <c r="ET47" s="212">
        <v>5</v>
      </c>
      <c r="EU47" s="212">
        <v>3</v>
      </c>
      <c r="EV47" s="212">
        <v>0</v>
      </c>
      <c r="EW47" s="212">
        <v>0</v>
      </c>
      <c r="EX47" s="212">
        <v>0</v>
      </c>
      <c r="EY47" s="212">
        <v>3</v>
      </c>
      <c r="EZ47" s="212">
        <v>27</v>
      </c>
      <c r="FA47" s="212">
        <v>21</v>
      </c>
      <c r="FB47" s="212">
        <v>17</v>
      </c>
      <c r="FC47" s="212">
        <v>16</v>
      </c>
      <c r="FD47" s="212">
        <v>16</v>
      </c>
      <c r="FE47" s="212">
        <v>16</v>
      </c>
      <c r="FF47" s="212">
        <v>16</v>
      </c>
      <c r="FG47" s="212">
        <v>3</v>
      </c>
      <c r="FH47" s="212">
        <v>15</v>
      </c>
      <c r="FI47" s="212">
        <v>15</v>
      </c>
      <c r="FJ47" s="212">
        <v>17</v>
      </c>
      <c r="FK47" s="212">
        <v>18</v>
      </c>
      <c r="FL47" s="212">
        <v>15</v>
      </c>
      <c r="FM47" s="212">
        <v>16</v>
      </c>
      <c r="FN47" s="212">
        <v>16</v>
      </c>
      <c r="FO47" s="212">
        <v>16</v>
      </c>
      <c r="FP47" s="212">
        <v>16</v>
      </c>
      <c r="FQ47" s="212">
        <v>0</v>
      </c>
      <c r="FR47" s="212">
        <v>3</v>
      </c>
      <c r="FS47" s="212">
        <v>3</v>
      </c>
      <c r="FT47" s="212">
        <v>3</v>
      </c>
      <c r="FU47" s="212">
        <v>3</v>
      </c>
      <c r="FV47" s="212">
        <v>3</v>
      </c>
      <c r="FW47" s="212">
        <v>3</v>
      </c>
      <c r="FX47" s="212">
        <v>3</v>
      </c>
      <c r="FY47" s="212">
        <v>3</v>
      </c>
      <c r="FZ47" s="212">
        <v>3</v>
      </c>
      <c r="GA47" s="212">
        <v>3</v>
      </c>
      <c r="GB47" s="212">
        <v>25</v>
      </c>
      <c r="GC47" s="212">
        <v>35</v>
      </c>
      <c r="GD47" s="212">
        <v>25</v>
      </c>
      <c r="GE47" s="212">
        <v>28</v>
      </c>
      <c r="GF47" s="212">
        <v>15</v>
      </c>
      <c r="GG47" s="212">
        <v>13</v>
      </c>
      <c r="GH47" s="212">
        <v>29</v>
      </c>
      <c r="GI47" s="212">
        <v>25</v>
      </c>
      <c r="GJ47" s="212">
        <v>13</v>
      </c>
      <c r="GK47" s="212">
        <v>8</v>
      </c>
      <c r="GL47" s="212">
        <v>8</v>
      </c>
      <c r="GM47" s="212">
        <v>10</v>
      </c>
      <c r="GN47" s="212">
        <v>6</v>
      </c>
      <c r="GO47" s="212">
        <v>2</v>
      </c>
      <c r="GP47" s="212">
        <v>2</v>
      </c>
      <c r="GQ47" s="212">
        <v>2</v>
      </c>
      <c r="GR47" s="212">
        <v>10</v>
      </c>
      <c r="GS47" s="212">
        <v>13</v>
      </c>
      <c r="GT47" s="212">
        <v>6</v>
      </c>
      <c r="GU47" s="212">
        <v>13</v>
      </c>
      <c r="GV47" s="212">
        <v>0</v>
      </c>
      <c r="GW47" s="212">
        <v>0</v>
      </c>
      <c r="GX47" s="212">
        <v>15</v>
      </c>
      <c r="GY47" s="212">
        <v>0</v>
      </c>
      <c r="GZ47" s="212">
        <v>0</v>
      </c>
      <c r="HA47" s="212">
        <v>15</v>
      </c>
      <c r="HB47" s="212">
        <v>0</v>
      </c>
      <c r="HC47" s="212">
        <v>0</v>
      </c>
      <c r="HD47" s="212">
        <v>0</v>
      </c>
      <c r="HE47" s="212">
        <v>0</v>
      </c>
      <c r="HF47" s="212">
        <v>0</v>
      </c>
      <c r="HG47" s="212">
        <v>0</v>
      </c>
      <c r="HH47" s="212">
        <v>0</v>
      </c>
      <c r="HI47" s="212">
        <v>0</v>
      </c>
      <c r="HJ47" s="212">
        <v>0</v>
      </c>
      <c r="HK47" s="212">
        <v>0</v>
      </c>
      <c r="HL47" s="212">
        <v>0</v>
      </c>
      <c r="HM47" s="212">
        <v>0</v>
      </c>
      <c r="HN47" s="212">
        <v>0</v>
      </c>
      <c r="HO47" s="212">
        <v>0</v>
      </c>
      <c r="HP47" s="212">
        <v>0</v>
      </c>
      <c r="HQ47" s="212">
        <v>0</v>
      </c>
      <c r="HR47" s="212">
        <v>0</v>
      </c>
      <c r="HS47" s="212">
        <v>0</v>
      </c>
      <c r="HT47" s="212">
        <v>0</v>
      </c>
      <c r="HU47" s="212">
        <v>0</v>
      </c>
      <c r="HV47" s="212">
        <v>0</v>
      </c>
      <c r="HW47" s="212">
        <v>0</v>
      </c>
      <c r="HX47" s="212">
        <v>0</v>
      </c>
      <c r="HY47" s="212">
        <v>0</v>
      </c>
      <c r="HZ47" s="212">
        <v>0</v>
      </c>
      <c r="IA47" s="212">
        <v>0</v>
      </c>
      <c r="IB47" s="212">
        <v>0</v>
      </c>
      <c r="IC47" s="212">
        <v>0</v>
      </c>
      <c r="ID47" s="212">
        <v>0</v>
      </c>
      <c r="IE47" s="212">
        <v>0</v>
      </c>
      <c r="IF47" s="212">
        <v>3</v>
      </c>
      <c r="IG47" s="212">
        <v>0</v>
      </c>
      <c r="IH47" s="212">
        <v>3</v>
      </c>
      <c r="II47" s="212">
        <v>5</v>
      </c>
      <c r="IJ47" s="212">
        <v>3</v>
      </c>
      <c r="IK47" s="212">
        <v>3</v>
      </c>
      <c r="IL47" s="212">
        <v>3</v>
      </c>
      <c r="IM47" s="212">
        <v>3</v>
      </c>
      <c r="IN47" s="212">
        <v>3</v>
      </c>
      <c r="IO47" s="212">
        <v>3</v>
      </c>
      <c r="IP47" s="212">
        <v>3</v>
      </c>
      <c r="IQ47" s="212">
        <v>3</v>
      </c>
      <c r="IR47" s="212">
        <v>3</v>
      </c>
      <c r="IS47" s="212">
        <v>3</v>
      </c>
      <c r="IT47" s="212">
        <v>3</v>
      </c>
      <c r="IU47" s="212">
        <v>0</v>
      </c>
      <c r="IV47" s="212">
        <v>0</v>
      </c>
      <c r="IW47" s="212">
        <v>0</v>
      </c>
      <c r="IX47" s="212">
        <v>0</v>
      </c>
      <c r="IY47" s="212">
        <v>0</v>
      </c>
      <c r="IZ47" s="212">
        <v>2</v>
      </c>
      <c r="JA47" s="212">
        <v>2</v>
      </c>
      <c r="JB47" s="212">
        <v>2</v>
      </c>
      <c r="JC47" s="212">
        <v>2</v>
      </c>
      <c r="JD47" s="212">
        <v>2</v>
      </c>
      <c r="JE47" s="212">
        <v>2</v>
      </c>
      <c r="JF47" s="212">
        <v>2</v>
      </c>
      <c r="JG47" s="212">
        <v>2</v>
      </c>
      <c r="JH47" s="212">
        <v>2</v>
      </c>
      <c r="JI47" s="212">
        <v>2</v>
      </c>
      <c r="JJ47" s="212">
        <v>2</v>
      </c>
      <c r="JK47" s="212">
        <v>0</v>
      </c>
      <c r="JL47" s="212">
        <v>0</v>
      </c>
      <c r="JM47" s="212">
        <v>2</v>
      </c>
      <c r="JN47" s="212">
        <v>0</v>
      </c>
      <c r="JO47" s="484">
        <v>0</v>
      </c>
      <c r="JP47" s="484">
        <v>0</v>
      </c>
      <c r="JQ47" s="484">
        <v>0</v>
      </c>
      <c r="JR47" s="484">
        <v>0</v>
      </c>
      <c r="JS47" s="484">
        <v>0</v>
      </c>
      <c r="JT47" s="484">
        <v>0</v>
      </c>
      <c r="JU47" s="484">
        <v>0</v>
      </c>
      <c r="JV47" s="484">
        <v>0</v>
      </c>
      <c r="JW47" s="484">
        <v>0</v>
      </c>
      <c r="JX47" s="484">
        <v>0</v>
      </c>
      <c r="JY47" s="484">
        <v>0</v>
      </c>
      <c r="JZ47" s="484">
        <v>0</v>
      </c>
      <c r="KA47" s="484">
        <v>0</v>
      </c>
      <c r="KB47" s="484">
        <v>0</v>
      </c>
      <c r="KC47" s="484">
        <v>0</v>
      </c>
      <c r="KD47" s="484">
        <v>0</v>
      </c>
      <c r="KE47" s="484">
        <v>0</v>
      </c>
      <c r="KF47" s="484">
        <v>0</v>
      </c>
      <c r="KG47" s="484">
        <v>0</v>
      </c>
      <c r="KH47" s="484">
        <v>0</v>
      </c>
      <c r="KI47" s="484">
        <v>0</v>
      </c>
      <c r="KJ47" s="484">
        <v>0</v>
      </c>
      <c r="KK47" s="484">
        <v>0</v>
      </c>
      <c r="KL47" s="484">
        <v>0</v>
      </c>
      <c r="KM47" s="484">
        <v>0</v>
      </c>
      <c r="KN47" s="484">
        <v>0</v>
      </c>
      <c r="KO47" s="484">
        <v>0</v>
      </c>
      <c r="KP47" s="484">
        <v>0</v>
      </c>
      <c r="KQ47" s="484">
        <v>0</v>
      </c>
      <c r="KR47" s="484">
        <v>0</v>
      </c>
      <c r="KS47" s="484">
        <v>0</v>
      </c>
      <c r="KT47" s="484">
        <v>0</v>
      </c>
      <c r="KU47" s="484">
        <v>0</v>
      </c>
      <c r="KV47" s="484">
        <v>0</v>
      </c>
      <c r="KW47" s="484">
        <v>0</v>
      </c>
      <c r="KX47" s="484"/>
      <c r="KY47" s="484"/>
      <c r="KZ47" s="484"/>
      <c r="LA47" s="484"/>
      <c r="LB47" s="484"/>
      <c r="LC47" s="484"/>
      <c r="LD47" s="484"/>
      <c r="LE47" s="484">
        <v>7</v>
      </c>
      <c r="LF47" s="484">
        <v>2</v>
      </c>
      <c r="LG47" s="484"/>
      <c r="LH47" s="484"/>
      <c r="LI47" s="484"/>
      <c r="LJ47" s="484"/>
      <c r="LK47" s="484"/>
      <c r="LL47" s="484"/>
      <c r="LM47" s="484"/>
      <c r="LN47" s="484"/>
      <c r="LO47" s="484"/>
      <c r="LP47" s="484"/>
      <c r="LQ47" s="484"/>
      <c r="LR47" s="484"/>
      <c r="LS47" s="484"/>
      <c r="LT47" s="484"/>
      <c r="LU47" s="484"/>
      <c r="LV47" s="484"/>
      <c r="LW47" s="484"/>
      <c r="LX47" s="484"/>
      <c r="LY47" s="484"/>
      <c r="LZ47" s="484"/>
      <c r="MA47" s="484"/>
      <c r="MB47" s="484"/>
      <c r="MC47" s="484"/>
      <c r="MD47" s="484"/>
      <c r="ME47" s="484"/>
      <c r="MF47" s="484"/>
      <c r="MG47" s="484"/>
      <c r="MH47" s="484"/>
      <c r="MI47" s="484"/>
      <c r="MJ47" s="484"/>
      <c r="MK47" s="484"/>
      <c r="ML47" s="484"/>
      <c r="MM47" s="484"/>
      <c r="MN47" s="484"/>
      <c r="MO47" s="484"/>
      <c r="MP47" s="484"/>
      <c r="MQ47" s="484"/>
      <c r="MR47" s="484"/>
      <c r="MS47" s="484"/>
      <c r="MT47" s="484"/>
      <c r="MU47" s="484"/>
      <c r="MV47" s="484"/>
      <c r="MW47" s="484"/>
      <c r="MX47" s="484"/>
      <c r="MY47" s="484"/>
      <c r="MZ47" s="484"/>
      <c r="NA47" s="484"/>
      <c r="NB47" s="484"/>
      <c r="NC47" s="484"/>
      <c r="ND47" s="484"/>
      <c r="NE47" s="484"/>
      <c r="NF47" s="484"/>
      <c r="NG47" s="484"/>
      <c r="NH47" s="484"/>
      <c r="NI47" s="484"/>
      <c r="NJ47" s="484"/>
      <c r="NK47" s="484"/>
      <c r="NL47" s="484"/>
      <c r="NM47" s="484"/>
      <c r="NN47" s="484"/>
      <c r="NO47" s="484"/>
      <c r="NP47" s="484"/>
      <c r="NQ47" s="484"/>
      <c r="NR47" s="484"/>
      <c r="NS47" s="484"/>
      <c r="NT47" s="484"/>
      <c r="NU47" s="484"/>
      <c r="NV47" s="484"/>
      <c r="NW47" s="484"/>
      <c r="NX47" s="484"/>
      <c r="NY47" s="484"/>
      <c r="NZ47" s="484"/>
      <c r="OA47" s="484"/>
      <c r="OB47" s="484"/>
      <c r="OC47" s="484"/>
      <c r="OD47" s="484"/>
      <c r="OE47" s="484"/>
      <c r="OF47" s="484"/>
      <c r="OG47" s="484"/>
      <c r="OH47" s="484"/>
      <c r="OI47" s="484"/>
      <c r="OJ47" s="484"/>
      <c r="OK47" s="484"/>
      <c r="OL47" s="484"/>
      <c r="OM47" s="484"/>
      <c r="ON47" s="484"/>
      <c r="OO47" s="484"/>
      <c r="OP47" s="484"/>
      <c r="OQ47" s="484"/>
      <c r="OR47" s="484"/>
      <c r="OS47" s="484"/>
      <c r="OT47" s="484"/>
      <c r="OU47" s="484"/>
      <c r="OV47" s="484"/>
      <c r="OW47" s="484"/>
      <c r="OX47" s="484"/>
      <c r="OY47" s="484"/>
      <c r="OZ47" s="484"/>
      <c r="PA47" s="484"/>
      <c r="PB47" s="484"/>
      <c r="PC47" s="484"/>
      <c r="PD47" s="484"/>
      <c r="PE47" s="484"/>
      <c r="PF47" s="484"/>
      <c r="PG47" s="484"/>
      <c r="PH47" s="484"/>
      <c r="PI47" s="484"/>
      <c r="PJ47" s="484"/>
      <c r="PK47" s="484"/>
      <c r="PL47" s="484"/>
    </row>
    <row r="48" spans="1:428" x14ac:dyDescent="0.25">
      <c r="A48" s="866">
        <v>22</v>
      </c>
      <c r="B48" s="876" t="s">
        <v>1399</v>
      </c>
      <c r="C48" s="869" t="s">
        <v>1375</v>
      </c>
      <c r="D48" s="871" t="s">
        <v>1385</v>
      </c>
      <c r="E48" s="205" t="s">
        <v>1376</v>
      </c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211"/>
      <c r="BP48" s="211"/>
      <c r="BQ48" s="211"/>
      <c r="BR48" s="211"/>
      <c r="BS48" s="211"/>
      <c r="BT48" s="211"/>
      <c r="BU48" s="211"/>
      <c r="BV48" s="211"/>
      <c r="BW48" s="211"/>
      <c r="BX48" s="211"/>
      <c r="BY48" s="211"/>
      <c r="BZ48" s="211"/>
      <c r="CA48" s="211"/>
      <c r="CB48" s="211"/>
      <c r="CC48" s="211"/>
      <c r="CD48" s="211"/>
      <c r="CE48" s="211"/>
      <c r="CF48" s="211"/>
      <c r="CG48" s="211"/>
      <c r="CH48" s="211"/>
      <c r="CI48" s="211"/>
      <c r="CJ48" s="211"/>
      <c r="CK48" s="211"/>
      <c r="CL48" s="211"/>
      <c r="CM48" s="211"/>
      <c r="CN48" s="211"/>
      <c r="CO48" s="211"/>
      <c r="CP48" s="211"/>
      <c r="CQ48" s="211"/>
      <c r="CR48" s="211"/>
      <c r="CS48" s="211"/>
      <c r="CT48" s="211"/>
      <c r="CU48" s="211"/>
      <c r="CV48" s="211"/>
      <c r="CW48" s="211"/>
      <c r="CX48" s="211"/>
      <c r="CY48" s="211"/>
      <c r="CZ48" s="211"/>
      <c r="DA48" s="211"/>
      <c r="DB48" s="211"/>
      <c r="DC48" s="211"/>
      <c r="DD48" s="211"/>
      <c r="DE48" s="211"/>
      <c r="DF48" s="211"/>
      <c r="DG48" s="211"/>
      <c r="DH48" s="211"/>
      <c r="DI48" s="211"/>
      <c r="DJ48" s="211"/>
      <c r="DK48" s="211"/>
      <c r="DL48" s="211"/>
      <c r="DM48" s="211"/>
      <c r="DN48" s="211"/>
      <c r="DO48" s="211"/>
      <c r="DP48" s="211"/>
      <c r="DQ48" s="211"/>
      <c r="DR48" s="211"/>
      <c r="DS48" s="211"/>
      <c r="DT48" s="211"/>
      <c r="DU48" s="211"/>
      <c r="DV48" s="211"/>
      <c r="DW48" s="211"/>
      <c r="DX48" s="211"/>
      <c r="DY48" s="211"/>
      <c r="DZ48" s="211"/>
      <c r="EA48" s="211"/>
      <c r="EB48" s="211"/>
      <c r="EC48" s="211"/>
      <c r="ED48" s="211"/>
      <c r="EE48" s="211"/>
      <c r="EF48" s="211"/>
      <c r="EG48" s="211"/>
      <c r="EH48" s="211"/>
      <c r="EI48" s="211"/>
      <c r="EJ48" s="211"/>
      <c r="EK48" s="211"/>
      <c r="EL48" s="211"/>
      <c r="EM48" s="211"/>
      <c r="EN48" s="211"/>
      <c r="EO48" s="211"/>
      <c r="EP48" s="211"/>
      <c r="EQ48" s="211"/>
      <c r="ER48" s="211"/>
      <c r="ES48" s="211"/>
      <c r="ET48" s="211"/>
      <c r="EU48" s="211"/>
      <c r="EV48" s="211"/>
      <c r="EW48" s="211"/>
      <c r="EX48" s="211"/>
      <c r="EY48" s="211"/>
      <c r="EZ48" s="211"/>
      <c r="FA48" s="211"/>
      <c r="FB48" s="211"/>
      <c r="FC48" s="211"/>
      <c r="FD48" s="211"/>
      <c r="FE48" s="211"/>
      <c r="FF48" s="211"/>
      <c r="FG48" s="211">
        <v>30</v>
      </c>
      <c r="FH48" s="211">
        <v>30</v>
      </c>
      <c r="FI48" s="211">
        <v>30</v>
      </c>
      <c r="FJ48" s="211">
        <v>30</v>
      </c>
      <c r="FK48" s="211">
        <v>30</v>
      </c>
      <c r="FL48" s="211">
        <v>30</v>
      </c>
      <c r="FM48" s="211">
        <v>30</v>
      </c>
      <c r="FN48" s="211">
        <v>30</v>
      </c>
      <c r="FO48" s="211">
        <v>30</v>
      </c>
      <c r="FP48" s="211">
        <v>30</v>
      </c>
      <c r="FQ48" s="211">
        <v>30</v>
      </c>
      <c r="FR48" s="211">
        <v>30</v>
      </c>
      <c r="FS48" s="211">
        <v>30</v>
      </c>
      <c r="FT48" s="211">
        <v>30</v>
      </c>
      <c r="FU48" s="211">
        <v>30</v>
      </c>
      <c r="FV48" s="211">
        <v>30</v>
      </c>
      <c r="FW48" s="211">
        <v>30</v>
      </c>
      <c r="FX48" s="211">
        <v>30</v>
      </c>
      <c r="FY48" s="211">
        <v>30</v>
      </c>
      <c r="FZ48" s="211">
        <v>30</v>
      </c>
      <c r="GA48" s="211">
        <v>30</v>
      </c>
      <c r="GB48" s="211">
        <v>30</v>
      </c>
      <c r="GC48" s="211">
        <v>30</v>
      </c>
      <c r="GD48" s="211">
        <v>30</v>
      </c>
      <c r="GE48" s="211"/>
      <c r="GF48" s="211"/>
      <c r="GG48" s="211"/>
      <c r="GH48" s="211"/>
      <c r="GI48" s="211"/>
      <c r="GJ48" s="211"/>
      <c r="GK48" s="211"/>
      <c r="GL48" s="211"/>
      <c r="GM48" s="211"/>
      <c r="GN48" s="211"/>
      <c r="GO48" s="211"/>
      <c r="GP48" s="211"/>
      <c r="GQ48" s="211"/>
      <c r="GR48" s="211"/>
      <c r="GS48" s="211"/>
      <c r="GT48" s="211"/>
      <c r="GU48" s="211"/>
      <c r="GV48" s="211"/>
      <c r="GW48" s="211"/>
      <c r="GX48" s="211"/>
      <c r="GY48" s="211"/>
      <c r="GZ48" s="211"/>
      <c r="HA48" s="211"/>
      <c r="HB48" s="211"/>
      <c r="HC48" s="211"/>
      <c r="HD48" s="211"/>
      <c r="HE48" s="211"/>
      <c r="HF48" s="211"/>
      <c r="HG48" s="211"/>
      <c r="HH48" s="211"/>
      <c r="HI48" s="211"/>
      <c r="HJ48" s="211"/>
      <c r="HK48" s="211"/>
      <c r="HL48" s="211"/>
      <c r="HM48" s="211"/>
      <c r="HN48" s="211"/>
      <c r="HO48" s="211"/>
      <c r="HP48" s="211"/>
      <c r="HQ48" s="211"/>
      <c r="HR48" s="211"/>
      <c r="HS48" s="211"/>
      <c r="HT48" s="211"/>
      <c r="HU48" s="211"/>
      <c r="HV48" s="211"/>
      <c r="HW48" s="211"/>
      <c r="HX48" s="211"/>
      <c r="HY48" s="211"/>
      <c r="HZ48" s="211"/>
      <c r="IA48" s="211"/>
      <c r="IB48" s="211"/>
      <c r="IC48" s="211"/>
      <c r="ID48" s="211"/>
      <c r="IE48" s="211"/>
      <c r="IF48" s="211"/>
      <c r="IG48" s="211">
        <v>25</v>
      </c>
      <c r="IH48" s="211">
        <v>25</v>
      </c>
      <c r="II48" s="211">
        <v>25</v>
      </c>
      <c r="IJ48" s="211">
        <v>25</v>
      </c>
      <c r="IK48" s="211">
        <v>25</v>
      </c>
      <c r="IL48" s="211">
        <v>25</v>
      </c>
      <c r="IM48" s="211">
        <v>25</v>
      </c>
      <c r="IN48" s="211">
        <v>25</v>
      </c>
      <c r="IO48" s="211">
        <v>25</v>
      </c>
      <c r="IP48" s="211">
        <v>25</v>
      </c>
      <c r="IQ48" s="211">
        <v>25</v>
      </c>
      <c r="IR48" s="211">
        <v>25</v>
      </c>
      <c r="IS48" s="211">
        <v>25</v>
      </c>
      <c r="IT48" s="211">
        <v>25</v>
      </c>
      <c r="IU48" s="211">
        <v>25</v>
      </c>
      <c r="IV48" s="211">
        <v>25</v>
      </c>
      <c r="IW48" s="211">
        <v>25</v>
      </c>
      <c r="IX48" s="211">
        <v>25</v>
      </c>
      <c r="IY48" s="211">
        <v>25</v>
      </c>
      <c r="IZ48" s="211">
        <v>25</v>
      </c>
      <c r="JA48" s="211">
        <v>25</v>
      </c>
      <c r="JB48" s="211">
        <v>25</v>
      </c>
      <c r="JC48" s="211">
        <v>25</v>
      </c>
      <c r="JD48" s="211">
        <v>25</v>
      </c>
      <c r="JE48" s="211">
        <v>25</v>
      </c>
      <c r="JF48" s="211">
        <v>25</v>
      </c>
      <c r="JG48" s="211">
        <v>25</v>
      </c>
      <c r="JH48" s="211">
        <v>25</v>
      </c>
      <c r="JI48" s="211">
        <v>25</v>
      </c>
      <c r="JJ48" s="211">
        <v>25</v>
      </c>
      <c r="JK48" s="211">
        <v>25</v>
      </c>
      <c r="JL48" s="211">
        <v>25</v>
      </c>
      <c r="JM48" s="211">
        <v>25</v>
      </c>
      <c r="JN48" s="211">
        <v>25</v>
      </c>
      <c r="JO48" s="483">
        <v>25</v>
      </c>
      <c r="JP48" s="483">
        <v>25</v>
      </c>
      <c r="JQ48" s="483">
        <v>25</v>
      </c>
      <c r="JR48" s="483">
        <v>25</v>
      </c>
      <c r="JS48" s="483">
        <v>25</v>
      </c>
      <c r="JT48" s="483">
        <v>25</v>
      </c>
      <c r="JU48" s="483">
        <v>25</v>
      </c>
      <c r="JV48" s="483">
        <v>25</v>
      </c>
      <c r="JW48" s="483">
        <v>25</v>
      </c>
      <c r="JX48" s="483">
        <v>25</v>
      </c>
      <c r="JY48" s="483">
        <v>25</v>
      </c>
      <c r="JZ48" s="483">
        <v>25</v>
      </c>
      <c r="KA48" s="483">
        <v>25</v>
      </c>
      <c r="KB48" s="483">
        <v>25</v>
      </c>
      <c r="KC48" s="483">
        <v>25</v>
      </c>
      <c r="KD48" s="483">
        <v>25</v>
      </c>
      <c r="KE48" s="483">
        <v>25</v>
      </c>
      <c r="KF48" s="483">
        <v>25</v>
      </c>
      <c r="KG48" s="483">
        <v>25</v>
      </c>
      <c r="KH48" s="483">
        <v>25</v>
      </c>
      <c r="KI48" s="483">
        <v>25</v>
      </c>
      <c r="KJ48" s="483">
        <v>25</v>
      </c>
      <c r="KK48" s="483">
        <v>25</v>
      </c>
      <c r="KL48" s="483">
        <v>25</v>
      </c>
      <c r="KM48" s="483">
        <v>25</v>
      </c>
      <c r="KN48" s="483">
        <v>25</v>
      </c>
      <c r="KO48" s="483">
        <v>25</v>
      </c>
      <c r="KP48" s="483">
        <v>25</v>
      </c>
      <c r="KQ48" s="483">
        <v>25</v>
      </c>
      <c r="KR48" s="483">
        <v>25</v>
      </c>
      <c r="KS48" s="483">
        <v>25</v>
      </c>
      <c r="KT48" s="483">
        <v>25</v>
      </c>
      <c r="KU48" s="483">
        <v>25</v>
      </c>
      <c r="KV48" s="483">
        <v>25</v>
      </c>
      <c r="KW48" s="483">
        <v>25</v>
      </c>
      <c r="KX48" s="483">
        <v>25</v>
      </c>
      <c r="KY48" s="483">
        <v>25</v>
      </c>
      <c r="KZ48" s="483">
        <v>25</v>
      </c>
      <c r="LA48" s="483">
        <v>25</v>
      </c>
      <c r="LB48" s="483">
        <v>25</v>
      </c>
      <c r="LC48" s="483">
        <v>25</v>
      </c>
      <c r="LD48" s="483">
        <v>25</v>
      </c>
      <c r="LE48" s="483">
        <v>25</v>
      </c>
      <c r="LF48" s="483">
        <v>25</v>
      </c>
      <c r="LG48" s="483">
        <v>25</v>
      </c>
      <c r="LH48" s="483">
        <v>25</v>
      </c>
      <c r="LI48" s="483">
        <v>25</v>
      </c>
      <c r="LJ48" s="483">
        <v>25</v>
      </c>
      <c r="LK48" s="483">
        <v>25</v>
      </c>
      <c r="LL48" s="483">
        <v>25</v>
      </c>
      <c r="LM48" s="483">
        <v>25</v>
      </c>
      <c r="LN48" s="483">
        <v>25</v>
      </c>
      <c r="LO48" s="483">
        <v>25</v>
      </c>
      <c r="LP48" s="483">
        <v>25</v>
      </c>
      <c r="LQ48" s="483">
        <v>25</v>
      </c>
      <c r="LR48" s="483">
        <v>25</v>
      </c>
      <c r="LS48" s="483">
        <v>25</v>
      </c>
      <c r="LT48" s="483">
        <v>25</v>
      </c>
      <c r="LU48" s="483">
        <v>25</v>
      </c>
      <c r="LV48" s="483">
        <v>25</v>
      </c>
      <c r="LW48" s="483">
        <v>25</v>
      </c>
      <c r="LX48" s="483">
        <v>25</v>
      </c>
      <c r="LY48" s="483">
        <v>25</v>
      </c>
      <c r="LZ48" s="483">
        <v>25</v>
      </c>
      <c r="MA48" s="483">
        <v>25</v>
      </c>
      <c r="MB48" s="483">
        <v>25</v>
      </c>
      <c r="MC48" s="483">
        <v>25</v>
      </c>
      <c r="MD48" s="483">
        <v>25</v>
      </c>
      <c r="ME48" s="483">
        <v>25</v>
      </c>
      <c r="MF48" s="483">
        <v>25</v>
      </c>
      <c r="MG48" s="483">
        <v>25</v>
      </c>
      <c r="MH48" s="483">
        <v>25</v>
      </c>
      <c r="MI48" s="483">
        <v>25</v>
      </c>
      <c r="MJ48" s="483">
        <v>25</v>
      </c>
      <c r="MK48" s="483">
        <v>25</v>
      </c>
      <c r="ML48" s="483">
        <v>25</v>
      </c>
      <c r="MM48" s="483">
        <v>25</v>
      </c>
      <c r="MN48" s="483">
        <v>25</v>
      </c>
      <c r="MO48" s="483">
        <v>25</v>
      </c>
      <c r="MP48" s="483">
        <v>25</v>
      </c>
      <c r="MQ48" s="483">
        <v>25</v>
      </c>
      <c r="MR48" s="483">
        <v>25</v>
      </c>
      <c r="MS48" s="483">
        <v>25</v>
      </c>
      <c r="MT48" s="483">
        <v>25</v>
      </c>
      <c r="MU48" s="483">
        <v>25</v>
      </c>
      <c r="MV48" s="483">
        <v>25</v>
      </c>
      <c r="MW48" s="483">
        <v>25</v>
      </c>
      <c r="MX48" s="483">
        <v>25</v>
      </c>
      <c r="MY48" s="483">
        <v>25</v>
      </c>
      <c r="MZ48" s="483">
        <v>25</v>
      </c>
      <c r="NA48" s="483">
        <v>25</v>
      </c>
      <c r="NB48" s="483">
        <v>25</v>
      </c>
      <c r="NC48" s="483">
        <v>25</v>
      </c>
      <c r="ND48" s="483">
        <v>25</v>
      </c>
      <c r="NE48" s="483">
        <v>25</v>
      </c>
      <c r="NF48" s="483">
        <v>25</v>
      </c>
      <c r="NG48" s="483">
        <v>25</v>
      </c>
      <c r="NH48" s="483">
        <v>25</v>
      </c>
      <c r="NI48" s="483">
        <v>25</v>
      </c>
      <c r="NJ48" s="483">
        <v>25</v>
      </c>
      <c r="NK48" s="483">
        <v>25</v>
      </c>
      <c r="NL48" s="483">
        <v>25</v>
      </c>
      <c r="NM48" s="483">
        <v>25</v>
      </c>
      <c r="NN48" s="483">
        <v>25</v>
      </c>
      <c r="NO48" s="483">
        <v>25</v>
      </c>
      <c r="NP48" s="483">
        <v>25</v>
      </c>
      <c r="NQ48" s="483">
        <v>25</v>
      </c>
      <c r="NR48" s="483">
        <v>25</v>
      </c>
      <c r="NS48" s="483">
        <v>25</v>
      </c>
      <c r="NT48" s="483">
        <v>25</v>
      </c>
      <c r="NU48" s="483">
        <v>25</v>
      </c>
      <c r="NV48" s="483">
        <v>25</v>
      </c>
      <c r="NW48" s="483">
        <v>25</v>
      </c>
      <c r="NX48" s="483">
        <v>25</v>
      </c>
      <c r="NY48" s="483">
        <v>25</v>
      </c>
      <c r="NZ48" s="483">
        <v>25</v>
      </c>
      <c r="OA48" s="483">
        <v>25</v>
      </c>
      <c r="OB48" s="483">
        <v>25</v>
      </c>
      <c r="OC48" s="483">
        <v>25</v>
      </c>
      <c r="OD48" s="483">
        <v>25</v>
      </c>
      <c r="OE48" s="483">
        <v>25</v>
      </c>
      <c r="OF48" s="483">
        <v>25</v>
      </c>
      <c r="OG48" s="483">
        <v>25</v>
      </c>
      <c r="OH48" s="483">
        <v>25</v>
      </c>
      <c r="OI48" s="483">
        <v>25</v>
      </c>
      <c r="OJ48" s="483">
        <v>25</v>
      </c>
      <c r="OK48" s="483">
        <v>25</v>
      </c>
      <c r="OL48" s="483">
        <v>25</v>
      </c>
      <c r="OM48" s="483">
        <v>25</v>
      </c>
      <c r="ON48" s="483">
        <v>25</v>
      </c>
      <c r="OO48" s="483">
        <v>25</v>
      </c>
      <c r="OP48" s="483">
        <v>25</v>
      </c>
      <c r="OQ48" s="483">
        <v>25</v>
      </c>
      <c r="OR48" s="483">
        <v>25</v>
      </c>
      <c r="OS48" s="483">
        <v>25</v>
      </c>
      <c r="OT48" s="483">
        <v>25</v>
      </c>
      <c r="OU48" s="483">
        <v>25</v>
      </c>
      <c r="OV48" s="483">
        <v>25</v>
      </c>
      <c r="OW48" s="483">
        <v>25</v>
      </c>
      <c r="OX48" s="483">
        <v>25</v>
      </c>
      <c r="OY48" s="483">
        <v>25</v>
      </c>
      <c r="OZ48" s="483">
        <v>25</v>
      </c>
      <c r="PA48" s="483">
        <v>25</v>
      </c>
      <c r="PB48" s="483">
        <v>25</v>
      </c>
      <c r="PC48" s="483">
        <v>25</v>
      </c>
      <c r="PD48" s="483">
        <v>25</v>
      </c>
      <c r="PE48" s="483">
        <v>25</v>
      </c>
      <c r="PF48" s="483">
        <v>25</v>
      </c>
      <c r="PG48" s="483">
        <v>25</v>
      </c>
      <c r="PH48" s="483">
        <v>25</v>
      </c>
      <c r="PI48" s="483">
        <v>25</v>
      </c>
      <c r="PJ48" s="483">
        <v>25</v>
      </c>
      <c r="PK48" s="483">
        <v>25</v>
      </c>
      <c r="PL48" s="483">
        <v>25</v>
      </c>
    </row>
    <row r="49" spans="1:428" x14ac:dyDescent="0.25">
      <c r="A49" s="866"/>
      <c r="B49" s="876"/>
      <c r="C49" s="869"/>
      <c r="D49" s="871"/>
      <c r="E49" s="206" t="s">
        <v>1377</v>
      </c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  <c r="CR49" s="212"/>
      <c r="CS49" s="212"/>
      <c r="CT49" s="212"/>
      <c r="CU49" s="212"/>
      <c r="CV49" s="212"/>
      <c r="CW49" s="212"/>
      <c r="CX49" s="212"/>
      <c r="CY49" s="212"/>
      <c r="CZ49" s="212"/>
      <c r="DA49" s="212"/>
      <c r="DB49" s="212"/>
      <c r="DC49" s="212"/>
      <c r="DD49" s="212"/>
      <c r="DE49" s="212"/>
      <c r="DF49" s="212"/>
      <c r="DG49" s="212"/>
      <c r="DH49" s="212"/>
      <c r="DI49" s="212"/>
      <c r="DJ49" s="212"/>
      <c r="DK49" s="212"/>
      <c r="DL49" s="212"/>
      <c r="DM49" s="212"/>
      <c r="DN49" s="212"/>
      <c r="DO49" s="212"/>
      <c r="DP49" s="212"/>
      <c r="DQ49" s="212"/>
      <c r="DR49" s="212"/>
      <c r="DS49" s="212"/>
      <c r="DT49" s="212"/>
      <c r="DU49" s="212"/>
      <c r="DV49" s="212"/>
      <c r="DW49" s="212"/>
      <c r="DX49" s="212"/>
      <c r="DY49" s="212"/>
      <c r="DZ49" s="212"/>
      <c r="EA49" s="212"/>
      <c r="EB49" s="212"/>
      <c r="EC49" s="212"/>
      <c r="ED49" s="212"/>
      <c r="EE49" s="212"/>
      <c r="EF49" s="212"/>
      <c r="EG49" s="212"/>
      <c r="EH49" s="212"/>
      <c r="EI49" s="212"/>
      <c r="EJ49" s="212"/>
      <c r="EK49" s="212"/>
      <c r="EL49" s="212"/>
      <c r="EM49" s="212"/>
      <c r="EN49" s="212"/>
      <c r="EO49" s="212"/>
      <c r="EP49" s="212"/>
      <c r="EQ49" s="212"/>
      <c r="ER49" s="212"/>
      <c r="ES49" s="212"/>
      <c r="ET49" s="212"/>
      <c r="EU49" s="212"/>
      <c r="EV49" s="212"/>
      <c r="EW49" s="212"/>
      <c r="EX49" s="212"/>
      <c r="EY49" s="212"/>
      <c r="EZ49" s="212"/>
      <c r="FA49" s="212"/>
      <c r="FB49" s="212"/>
      <c r="FC49" s="212"/>
      <c r="FD49" s="212"/>
      <c r="FE49" s="212"/>
      <c r="FF49" s="212"/>
      <c r="FG49" s="212">
        <v>24</v>
      </c>
      <c r="FH49" s="212">
        <v>24</v>
      </c>
      <c r="FI49" s="212">
        <v>24</v>
      </c>
      <c r="FJ49" s="212">
        <v>2</v>
      </c>
      <c r="FK49" s="212">
        <v>2</v>
      </c>
      <c r="FL49" s="212">
        <v>16</v>
      </c>
      <c r="FM49" s="212">
        <v>3</v>
      </c>
      <c r="FN49" s="212">
        <v>3</v>
      </c>
      <c r="FO49" s="212">
        <v>3</v>
      </c>
      <c r="FP49" s="212">
        <v>3</v>
      </c>
      <c r="FQ49" s="212">
        <v>0</v>
      </c>
      <c r="FR49" s="212">
        <v>0</v>
      </c>
      <c r="FS49" s="212">
        <v>0</v>
      </c>
      <c r="FT49" s="212">
        <v>0</v>
      </c>
      <c r="FU49" s="212">
        <v>0</v>
      </c>
      <c r="FV49" s="212">
        <v>0</v>
      </c>
      <c r="FW49" s="212">
        <v>0</v>
      </c>
      <c r="FX49" s="212">
        <v>0</v>
      </c>
      <c r="FY49" s="212">
        <v>0</v>
      </c>
      <c r="FZ49" s="212">
        <v>0</v>
      </c>
      <c r="GA49" s="212">
        <v>0</v>
      </c>
      <c r="GB49" s="212">
        <v>0</v>
      </c>
      <c r="GC49" s="212">
        <v>0</v>
      </c>
      <c r="GD49" s="212">
        <v>0</v>
      </c>
      <c r="GE49" s="212"/>
      <c r="GF49" s="212"/>
      <c r="GG49" s="212"/>
      <c r="GH49" s="212"/>
      <c r="GI49" s="212"/>
      <c r="GJ49" s="212"/>
      <c r="GK49" s="212"/>
      <c r="GL49" s="212"/>
      <c r="GM49" s="212"/>
      <c r="GN49" s="212"/>
      <c r="GO49" s="212"/>
      <c r="GP49" s="212"/>
      <c r="GQ49" s="212"/>
      <c r="GR49" s="212"/>
      <c r="GS49" s="212"/>
      <c r="GT49" s="212"/>
      <c r="GU49" s="212"/>
      <c r="GV49" s="212"/>
      <c r="GW49" s="212"/>
      <c r="GX49" s="212"/>
      <c r="GY49" s="212"/>
      <c r="GZ49" s="212"/>
      <c r="HA49" s="212"/>
      <c r="HB49" s="212"/>
      <c r="HC49" s="212"/>
      <c r="HD49" s="212"/>
      <c r="HE49" s="212"/>
      <c r="HF49" s="212"/>
      <c r="HG49" s="212"/>
      <c r="HH49" s="212"/>
      <c r="HI49" s="212"/>
      <c r="HJ49" s="212"/>
      <c r="HK49" s="212"/>
      <c r="HL49" s="212"/>
      <c r="HM49" s="212"/>
      <c r="HN49" s="212"/>
      <c r="HO49" s="212"/>
      <c r="HP49" s="212"/>
      <c r="HQ49" s="212"/>
      <c r="HR49" s="212"/>
      <c r="HS49" s="212"/>
      <c r="HT49" s="212"/>
      <c r="HU49" s="212"/>
      <c r="HV49" s="212"/>
      <c r="HW49" s="212"/>
      <c r="HX49" s="212"/>
      <c r="HY49" s="212"/>
      <c r="HZ49" s="212"/>
      <c r="IA49" s="212"/>
      <c r="IB49" s="212"/>
      <c r="IC49" s="212"/>
      <c r="ID49" s="212"/>
      <c r="IE49" s="212"/>
      <c r="IF49" s="212"/>
      <c r="IG49" s="212">
        <v>15</v>
      </c>
      <c r="IH49" s="212">
        <v>15</v>
      </c>
      <c r="II49" s="212">
        <v>14</v>
      </c>
      <c r="IJ49" s="212">
        <v>15</v>
      </c>
      <c r="IK49" s="212">
        <v>10</v>
      </c>
      <c r="IL49" s="212">
        <v>15</v>
      </c>
      <c r="IM49" s="212">
        <v>14</v>
      </c>
      <c r="IN49" s="212">
        <v>15</v>
      </c>
      <c r="IO49" s="212">
        <v>12</v>
      </c>
      <c r="IP49" s="212">
        <v>12</v>
      </c>
      <c r="IQ49" s="212">
        <v>15</v>
      </c>
      <c r="IR49" s="212">
        <v>15</v>
      </c>
      <c r="IS49" s="212">
        <v>17</v>
      </c>
      <c r="IT49" s="212">
        <v>20</v>
      </c>
      <c r="IU49" s="212">
        <v>0</v>
      </c>
      <c r="IV49" s="212">
        <v>0</v>
      </c>
      <c r="IW49" s="212">
        <v>0</v>
      </c>
      <c r="IX49" s="212">
        <v>0</v>
      </c>
      <c r="IY49" s="212">
        <v>0</v>
      </c>
      <c r="IZ49" s="212">
        <v>2</v>
      </c>
      <c r="JA49" s="212">
        <v>2</v>
      </c>
      <c r="JB49" s="212">
        <v>2</v>
      </c>
      <c r="JC49" s="212">
        <v>2</v>
      </c>
      <c r="JD49" s="212">
        <v>2</v>
      </c>
      <c r="JE49" s="212">
        <v>2</v>
      </c>
      <c r="JF49" s="212">
        <v>2</v>
      </c>
      <c r="JG49" s="212">
        <v>2</v>
      </c>
      <c r="JH49" s="212">
        <v>2</v>
      </c>
      <c r="JI49" s="212">
        <v>2</v>
      </c>
      <c r="JJ49" s="212">
        <v>2</v>
      </c>
      <c r="JK49" s="212">
        <v>0</v>
      </c>
      <c r="JL49" s="212">
        <v>27</v>
      </c>
      <c r="JM49" s="212">
        <v>27</v>
      </c>
      <c r="JN49" s="212">
        <v>0</v>
      </c>
      <c r="JO49" s="484">
        <v>29</v>
      </c>
      <c r="JP49" s="484">
        <v>29</v>
      </c>
      <c r="JQ49" s="484">
        <v>29</v>
      </c>
      <c r="JR49" s="484">
        <v>29</v>
      </c>
      <c r="JS49" s="484">
        <v>29</v>
      </c>
      <c r="JT49" s="484">
        <v>29</v>
      </c>
      <c r="JU49" s="484">
        <v>29</v>
      </c>
      <c r="JV49" s="484">
        <v>0</v>
      </c>
      <c r="JW49" s="484">
        <v>0</v>
      </c>
      <c r="JX49" s="484">
        <v>27</v>
      </c>
      <c r="JY49" s="484">
        <v>27</v>
      </c>
      <c r="JZ49" s="484">
        <v>0</v>
      </c>
      <c r="KA49" s="484">
        <v>5</v>
      </c>
      <c r="KB49" s="484">
        <v>13</v>
      </c>
      <c r="KC49" s="484">
        <v>12</v>
      </c>
      <c r="KD49" s="484">
        <v>10</v>
      </c>
      <c r="KE49" s="484">
        <v>10</v>
      </c>
      <c r="KF49" s="484">
        <v>32</v>
      </c>
      <c r="KG49" s="484">
        <v>32</v>
      </c>
      <c r="KH49" s="484">
        <v>26</v>
      </c>
      <c r="KI49" s="484">
        <v>20</v>
      </c>
      <c r="KJ49" s="484">
        <v>20</v>
      </c>
      <c r="KK49" s="484">
        <v>23</v>
      </c>
      <c r="KL49" s="484">
        <v>26</v>
      </c>
      <c r="KM49" s="484">
        <v>26</v>
      </c>
      <c r="KN49" s="484">
        <v>40</v>
      </c>
      <c r="KO49" s="484">
        <v>38</v>
      </c>
      <c r="KP49" s="484">
        <v>24</v>
      </c>
      <c r="KQ49" s="484">
        <v>24</v>
      </c>
      <c r="KR49" s="484">
        <v>24</v>
      </c>
      <c r="KS49" s="484">
        <v>19</v>
      </c>
      <c r="KT49" s="484">
        <v>17</v>
      </c>
      <c r="KU49" s="484">
        <v>22</v>
      </c>
      <c r="KV49" s="484">
        <v>17</v>
      </c>
      <c r="KW49" s="484">
        <v>20</v>
      </c>
      <c r="KX49" s="484">
        <v>16</v>
      </c>
      <c r="KY49" s="484">
        <v>17</v>
      </c>
      <c r="KZ49" s="484">
        <v>15</v>
      </c>
      <c r="LA49" s="484">
        <v>18</v>
      </c>
      <c r="LB49" s="484">
        <v>15</v>
      </c>
      <c r="LC49" s="484">
        <v>15</v>
      </c>
      <c r="LD49" s="484">
        <v>16</v>
      </c>
      <c r="LE49" s="484">
        <v>19</v>
      </c>
      <c r="LF49" s="484">
        <v>19</v>
      </c>
      <c r="LG49" s="484">
        <v>16</v>
      </c>
      <c r="LH49" s="484">
        <v>16</v>
      </c>
      <c r="LI49" s="484"/>
      <c r="LJ49" s="484"/>
      <c r="LK49" s="484"/>
      <c r="LL49" s="484"/>
      <c r="LM49" s="484"/>
      <c r="LN49" s="484"/>
      <c r="LO49" s="484"/>
      <c r="LP49" s="484"/>
      <c r="LQ49" s="484"/>
      <c r="LR49" s="484"/>
      <c r="LS49" s="484"/>
      <c r="LT49" s="484"/>
      <c r="LU49" s="484"/>
      <c r="LV49" s="484"/>
      <c r="LW49" s="484"/>
      <c r="LX49" s="484"/>
      <c r="LY49" s="484"/>
      <c r="LZ49" s="484">
        <v>8</v>
      </c>
      <c r="MA49" s="484">
        <v>6</v>
      </c>
      <c r="MB49" s="484">
        <v>6</v>
      </c>
      <c r="MC49" s="484">
        <v>4</v>
      </c>
      <c r="MD49" s="484">
        <v>4</v>
      </c>
      <c r="ME49" s="484">
        <v>4</v>
      </c>
      <c r="MF49" s="484">
        <v>4</v>
      </c>
      <c r="MG49" s="484">
        <v>4</v>
      </c>
      <c r="MH49" s="484">
        <v>4</v>
      </c>
      <c r="MI49" s="484">
        <v>4</v>
      </c>
      <c r="MJ49" s="484"/>
      <c r="MK49" s="484"/>
      <c r="ML49" s="484"/>
      <c r="MM49" s="484"/>
      <c r="MN49" s="484"/>
      <c r="MO49" s="484"/>
      <c r="MP49" s="484"/>
      <c r="MQ49" s="484"/>
      <c r="MR49" s="484"/>
      <c r="MS49" s="484">
        <v>7</v>
      </c>
      <c r="MT49" s="484">
        <v>7</v>
      </c>
      <c r="MU49" s="484">
        <v>7</v>
      </c>
      <c r="MV49" s="484">
        <v>7</v>
      </c>
      <c r="MW49" s="484">
        <v>7</v>
      </c>
      <c r="MX49" s="484"/>
      <c r="MY49" s="484"/>
      <c r="MZ49" s="484"/>
      <c r="NA49" s="484"/>
      <c r="NB49" s="484"/>
      <c r="NC49" s="484"/>
      <c r="ND49" s="484"/>
      <c r="NE49" s="484"/>
      <c r="NF49" s="484"/>
      <c r="NG49" s="484"/>
      <c r="NH49" s="484"/>
      <c r="NI49" s="484"/>
      <c r="NJ49" s="484"/>
      <c r="NK49" s="484"/>
      <c r="NL49" s="484"/>
      <c r="NM49" s="484">
        <v>10</v>
      </c>
      <c r="NN49" s="484">
        <v>10</v>
      </c>
      <c r="NO49" s="484">
        <v>10</v>
      </c>
      <c r="NP49" s="484">
        <v>10</v>
      </c>
      <c r="NQ49" s="484">
        <v>10</v>
      </c>
      <c r="NR49" s="484">
        <v>10</v>
      </c>
      <c r="NS49" s="484">
        <v>10</v>
      </c>
      <c r="NT49" s="484">
        <v>10</v>
      </c>
      <c r="NU49" s="484">
        <v>10</v>
      </c>
      <c r="NV49" s="484">
        <v>51</v>
      </c>
      <c r="NW49" s="484">
        <v>22</v>
      </c>
      <c r="NX49" s="484">
        <v>21</v>
      </c>
      <c r="NY49" s="484">
        <v>21</v>
      </c>
      <c r="NZ49" s="484">
        <v>21</v>
      </c>
      <c r="OA49" s="484">
        <v>21</v>
      </c>
      <c r="OB49" s="484">
        <v>21</v>
      </c>
      <c r="OC49" s="484">
        <v>21</v>
      </c>
      <c r="OD49" s="484">
        <v>21</v>
      </c>
      <c r="OE49" s="484">
        <v>21</v>
      </c>
      <c r="OF49" s="484">
        <v>21</v>
      </c>
      <c r="OG49" s="484">
        <v>21</v>
      </c>
      <c r="OH49" s="484">
        <v>21</v>
      </c>
      <c r="OI49" s="484">
        <v>21</v>
      </c>
      <c r="OJ49" s="484">
        <v>21</v>
      </c>
      <c r="OK49" s="484">
        <v>21</v>
      </c>
      <c r="OL49" s="484">
        <v>8</v>
      </c>
      <c r="OM49" s="484">
        <v>8</v>
      </c>
      <c r="ON49" s="484">
        <v>8</v>
      </c>
      <c r="OO49" s="484">
        <v>8</v>
      </c>
      <c r="OP49" s="484">
        <v>8</v>
      </c>
      <c r="OQ49" s="484">
        <v>8</v>
      </c>
      <c r="OR49" s="484">
        <v>8</v>
      </c>
      <c r="OS49" s="484">
        <v>8</v>
      </c>
      <c r="OT49" s="484">
        <v>8</v>
      </c>
      <c r="OU49" s="484">
        <v>54</v>
      </c>
      <c r="OV49" s="484">
        <v>54</v>
      </c>
      <c r="OW49" s="484">
        <v>15</v>
      </c>
      <c r="OX49" s="484">
        <v>15</v>
      </c>
      <c r="OY49" s="484">
        <v>15</v>
      </c>
      <c r="OZ49" s="484">
        <v>15</v>
      </c>
      <c r="PA49" s="484">
        <v>15</v>
      </c>
      <c r="PB49" s="484">
        <v>15</v>
      </c>
      <c r="PC49" s="484">
        <v>16</v>
      </c>
      <c r="PD49" s="484">
        <v>16</v>
      </c>
      <c r="PE49" s="484">
        <v>16</v>
      </c>
      <c r="PF49" s="484">
        <v>7</v>
      </c>
      <c r="PG49" s="484">
        <v>9</v>
      </c>
      <c r="PH49" s="484">
        <v>9</v>
      </c>
      <c r="PI49" s="484">
        <v>9</v>
      </c>
      <c r="PJ49" s="484">
        <v>8</v>
      </c>
      <c r="PK49" s="484">
        <v>8</v>
      </c>
      <c r="PL49" s="484">
        <v>8</v>
      </c>
    </row>
    <row r="50" spans="1:428" x14ac:dyDescent="0.25">
      <c r="A50" s="866">
        <v>23</v>
      </c>
      <c r="B50" s="876" t="s">
        <v>1400</v>
      </c>
      <c r="C50" s="869" t="s">
        <v>1375</v>
      </c>
      <c r="D50" s="871" t="s">
        <v>1385</v>
      </c>
      <c r="E50" s="205" t="s">
        <v>1376</v>
      </c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11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11"/>
      <c r="BV50" s="211"/>
      <c r="BW50" s="211"/>
      <c r="BX50" s="211"/>
      <c r="BY50" s="211"/>
      <c r="BZ50" s="211"/>
      <c r="CA50" s="211"/>
      <c r="CB50" s="211"/>
      <c r="CC50" s="211"/>
      <c r="CD50" s="211"/>
      <c r="CE50" s="211"/>
      <c r="CF50" s="211"/>
      <c r="CG50" s="211"/>
      <c r="CH50" s="211"/>
      <c r="CI50" s="211"/>
      <c r="CJ50" s="211"/>
      <c r="CK50" s="211"/>
      <c r="CL50" s="211"/>
      <c r="CM50" s="211"/>
      <c r="CN50" s="211"/>
      <c r="CO50" s="211"/>
      <c r="CP50" s="211"/>
      <c r="CQ50" s="211"/>
      <c r="CR50" s="211"/>
      <c r="CS50" s="211"/>
      <c r="CT50" s="211"/>
      <c r="CU50" s="211"/>
      <c r="CV50" s="211"/>
      <c r="CW50" s="211"/>
      <c r="CX50" s="211"/>
      <c r="CY50" s="211"/>
      <c r="CZ50" s="211"/>
      <c r="DA50" s="211"/>
      <c r="DB50" s="211"/>
      <c r="DC50" s="211"/>
      <c r="DD50" s="211"/>
      <c r="DE50" s="211"/>
      <c r="DF50" s="211"/>
      <c r="DG50" s="211"/>
      <c r="DH50" s="211"/>
      <c r="DI50" s="211"/>
      <c r="DJ50" s="211"/>
      <c r="DK50" s="211"/>
      <c r="DL50" s="211"/>
      <c r="DM50" s="211"/>
      <c r="DN50" s="211"/>
      <c r="DO50" s="211"/>
      <c r="DP50" s="211"/>
      <c r="DQ50" s="211"/>
      <c r="DR50" s="211"/>
      <c r="DS50" s="211"/>
      <c r="DT50" s="211"/>
      <c r="DU50" s="211"/>
      <c r="DV50" s="211"/>
      <c r="DW50" s="211"/>
      <c r="DX50" s="211"/>
      <c r="DY50" s="211"/>
      <c r="DZ50" s="211"/>
      <c r="EA50" s="211"/>
      <c r="EB50" s="211"/>
      <c r="EC50" s="211"/>
      <c r="ED50" s="211"/>
      <c r="EE50" s="211"/>
      <c r="EF50" s="211"/>
      <c r="EG50" s="211"/>
      <c r="EH50" s="211"/>
      <c r="EI50" s="211"/>
      <c r="EJ50" s="211"/>
      <c r="EK50" s="211"/>
      <c r="EL50" s="211"/>
      <c r="EM50" s="211"/>
      <c r="EN50" s="211"/>
      <c r="EO50" s="211"/>
      <c r="EP50" s="211"/>
      <c r="EQ50" s="211"/>
      <c r="ER50" s="211"/>
      <c r="ES50" s="211"/>
      <c r="ET50" s="211"/>
      <c r="EU50" s="211"/>
      <c r="EV50" s="211"/>
      <c r="EW50" s="211"/>
      <c r="EX50" s="211"/>
      <c r="EY50" s="211"/>
      <c r="EZ50" s="211"/>
      <c r="FA50" s="211"/>
      <c r="FB50" s="211"/>
      <c r="FC50" s="211"/>
      <c r="FD50" s="211"/>
      <c r="FE50" s="211"/>
      <c r="FF50" s="211"/>
      <c r="FG50" s="211">
        <v>30</v>
      </c>
      <c r="FH50" s="211">
        <v>30</v>
      </c>
      <c r="FI50" s="211">
        <v>30</v>
      </c>
      <c r="FJ50" s="211">
        <v>30</v>
      </c>
      <c r="FK50" s="211">
        <v>30</v>
      </c>
      <c r="FL50" s="211">
        <v>30</v>
      </c>
      <c r="FM50" s="211">
        <v>30</v>
      </c>
      <c r="FN50" s="211">
        <v>30</v>
      </c>
      <c r="FO50" s="211">
        <v>30</v>
      </c>
      <c r="FP50" s="211">
        <v>30</v>
      </c>
      <c r="FQ50" s="211">
        <v>30</v>
      </c>
      <c r="FR50" s="211">
        <v>30</v>
      </c>
      <c r="FS50" s="211">
        <v>30</v>
      </c>
      <c r="FT50" s="211">
        <v>30</v>
      </c>
      <c r="FU50" s="211">
        <v>30</v>
      </c>
      <c r="FV50" s="211">
        <v>30</v>
      </c>
      <c r="FW50" s="211">
        <v>30</v>
      </c>
      <c r="FX50" s="211">
        <v>30</v>
      </c>
      <c r="FY50" s="211">
        <v>30</v>
      </c>
      <c r="FZ50" s="211">
        <v>30</v>
      </c>
      <c r="GA50" s="211">
        <v>30</v>
      </c>
      <c r="GB50" s="211">
        <v>30</v>
      </c>
      <c r="GC50" s="211">
        <v>30</v>
      </c>
      <c r="GD50" s="211">
        <v>30</v>
      </c>
      <c r="GE50" s="211">
        <v>30</v>
      </c>
      <c r="GF50" s="211">
        <v>30</v>
      </c>
      <c r="GG50" s="211">
        <v>30</v>
      </c>
      <c r="GH50" s="211">
        <v>30</v>
      </c>
      <c r="GI50" s="211">
        <v>30</v>
      </c>
      <c r="GJ50" s="211">
        <v>30</v>
      </c>
      <c r="GK50" s="211">
        <v>30</v>
      </c>
      <c r="GL50" s="211">
        <v>30</v>
      </c>
      <c r="GM50" s="211">
        <v>30</v>
      </c>
      <c r="GN50" s="211">
        <v>30</v>
      </c>
      <c r="GO50" s="211">
        <v>30</v>
      </c>
      <c r="GP50" s="211">
        <v>30</v>
      </c>
      <c r="GQ50" s="211">
        <v>30</v>
      </c>
      <c r="GR50" s="211">
        <v>30</v>
      </c>
      <c r="GS50" s="211">
        <v>30</v>
      </c>
      <c r="GT50" s="211">
        <v>30</v>
      </c>
      <c r="GU50" s="211">
        <v>30</v>
      </c>
      <c r="GV50" s="211">
        <v>30</v>
      </c>
      <c r="GW50" s="211">
        <v>30</v>
      </c>
      <c r="GX50" s="211">
        <v>30</v>
      </c>
      <c r="GY50" s="211">
        <v>30</v>
      </c>
      <c r="GZ50" s="211">
        <v>30</v>
      </c>
      <c r="HA50" s="211">
        <v>30</v>
      </c>
      <c r="HB50" s="211">
        <v>30</v>
      </c>
      <c r="HC50" s="211">
        <v>30</v>
      </c>
      <c r="HD50" s="211">
        <v>30</v>
      </c>
      <c r="HE50" s="211">
        <v>30</v>
      </c>
      <c r="HF50" s="211">
        <v>30</v>
      </c>
      <c r="HG50" s="211">
        <v>30</v>
      </c>
      <c r="HH50" s="211">
        <v>30</v>
      </c>
      <c r="HI50" s="211">
        <v>30</v>
      </c>
      <c r="HJ50" s="211">
        <v>30</v>
      </c>
      <c r="HK50" s="211">
        <v>30</v>
      </c>
      <c r="HL50" s="211">
        <v>30</v>
      </c>
      <c r="HM50" s="211">
        <v>30</v>
      </c>
      <c r="HN50" s="211">
        <v>30</v>
      </c>
      <c r="HO50" s="211">
        <v>30</v>
      </c>
      <c r="HP50" s="211">
        <v>30</v>
      </c>
      <c r="HQ50" s="211">
        <v>30</v>
      </c>
      <c r="HR50" s="211">
        <v>30</v>
      </c>
      <c r="HS50" s="211">
        <v>30</v>
      </c>
      <c r="HT50" s="211">
        <v>30</v>
      </c>
      <c r="HU50" s="211">
        <v>30</v>
      </c>
      <c r="HV50" s="211">
        <v>30</v>
      </c>
      <c r="HW50" s="211">
        <v>30</v>
      </c>
      <c r="HX50" s="211">
        <v>30</v>
      </c>
      <c r="HY50" s="211">
        <v>30</v>
      </c>
      <c r="HZ50" s="211">
        <v>30</v>
      </c>
      <c r="IA50" s="211">
        <v>30</v>
      </c>
      <c r="IB50" s="211">
        <v>30</v>
      </c>
      <c r="IC50" s="211">
        <v>30</v>
      </c>
      <c r="ID50" s="211">
        <v>30</v>
      </c>
      <c r="IE50" s="211">
        <v>30</v>
      </c>
      <c r="IF50" s="211">
        <v>30</v>
      </c>
      <c r="IG50" s="211">
        <v>30</v>
      </c>
      <c r="IH50" s="211">
        <v>30</v>
      </c>
      <c r="II50" s="211">
        <v>30</v>
      </c>
      <c r="IJ50" s="211">
        <v>30</v>
      </c>
      <c r="IK50" s="211">
        <v>30</v>
      </c>
      <c r="IL50" s="211">
        <v>30</v>
      </c>
      <c r="IM50" s="211">
        <v>30</v>
      </c>
      <c r="IN50" s="211">
        <v>30</v>
      </c>
      <c r="IO50" s="211">
        <v>30</v>
      </c>
      <c r="IP50" s="211">
        <v>30</v>
      </c>
      <c r="IQ50" s="211">
        <v>30</v>
      </c>
      <c r="IR50" s="211">
        <v>30</v>
      </c>
      <c r="IS50" s="211">
        <v>30</v>
      </c>
      <c r="IT50" s="211">
        <v>30</v>
      </c>
      <c r="IU50" s="211">
        <v>30</v>
      </c>
      <c r="IV50" s="211">
        <v>30</v>
      </c>
      <c r="IW50" s="211">
        <v>30</v>
      </c>
      <c r="IX50" s="211">
        <v>30</v>
      </c>
      <c r="IY50" s="211">
        <v>30</v>
      </c>
      <c r="IZ50" s="211">
        <v>30</v>
      </c>
      <c r="JA50" s="211">
        <v>30</v>
      </c>
      <c r="JB50" s="211">
        <v>30</v>
      </c>
      <c r="JC50" s="211">
        <v>30</v>
      </c>
      <c r="JD50" s="211">
        <v>30</v>
      </c>
      <c r="JE50" s="211">
        <v>30</v>
      </c>
      <c r="JF50" s="211">
        <v>30</v>
      </c>
      <c r="JG50" s="211">
        <v>30</v>
      </c>
      <c r="JH50" s="211">
        <v>30</v>
      </c>
      <c r="JI50" s="211">
        <v>30</v>
      </c>
      <c r="JJ50" s="211">
        <v>30</v>
      </c>
      <c r="JK50" s="211">
        <v>30</v>
      </c>
      <c r="JL50" s="211">
        <v>30</v>
      </c>
      <c r="JM50" s="211">
        <v>30</v>
      </c>
      <c r="JN50" s="211"/>
      <c r="JO50" s="483"/>
      <c r="JP50" s="483"/>
      <c r="JQ50" s="483"/>
      <c r="JR50" s="483"/>
      <c r="JS50" s="483"/>
      <c r="JT50" s="483"/>
      <c r="JU50" s="483"/>
      <c r="JV50" s="483"/>
      <c r="JW50" s="483"/>
      <c r="JX50" s="483"/>
      <c r="JY50" s="483"/>
      <c r="JZ50" s="483"/>
      <c r="KA50" s="483"/>
      <c r="KB50" s="483"/>
      <c r="KC50" s="483"/>
      <c r="KD50" s="483"/>
      <c r="KE50" s="483"/>
      <c r="KF50" s="483"/>
      <c r="KG50" s="483"/>
      <c r="KH50" s="483"/>
      <c r="KI50" s="483"/>
      <c r="KJ50" s="483"/>
      <c r="KK50" s="483"/>
      <c r="KL50" s="483"/>
      <c r="KM50" s="483"/>
      <c r="KN50" s="483"/>
      <c r="KO50" s="483"/>
      <c r="KP50" s="483"/>
      <c r="KQ50" s="483"/>
      <c r="KR50" s="483"/>
      <c r="KS50" s="483"/>
      <c r="KT50" s="483"/>
      <c r="KU50" s="483"/>
      <c r="KV50" s="483"/>
      <c r="KW50" s="483"/>
      <c r="KX50" s="483"/>
      <c r="KY50" s="483"/>
      <c r="KZ50" s="483"/>
      <c r="LA50" s="483"/>
      <c r="LB50" s="483"/>
      <c r="LC50" s="483"/>
      <c r="LD50" s="483"/>
      <c r="LE50" s="483"/>
      <c r="LF50" s="483"/>
      <c r="LG50" s="483"/>
      <c r="LH50" s="483"/>
      <c r="LI50" s="483"/>
      <c r="LJ50" s="483"/>
      <c r="LK50" s="483"/>
      <c r="LL50" s="483"/>
      <c r="LM50" s="483"/>
      <c r="LN50" s="483"/>
      <c r="LO50" s="483"/>
      <c r="LP50" s="483"/>
      <c r="LQ50" s="483"/>
      <c r="LR50" s="483"/>
      <c r="LS50" s="483"/>
      <c r="LT50" s="483"/>
      <c r="LU50" s="483"/>
      <c r="LV50" s="483"/>
      <c r="LW50" s="483"/>
      <c r="LX50" s="483"/>
      <c r="LY50" s="483"/>
      <c r="LZ50" s="483"/>
      <c r="MA50" s="483"/>
      <c r="MB50" s="483"/>
      <c r="MC50" s="483"/>
      <c r="MD50" s="483"/>
      <c r="ME50" s="483"/>
      <c r="MF50" s="483"/>
      <c r="MG50" s="483"/>
      <c r="MH50" s="483"/>
      <c r="MI50" s="483"/>
      <c r="MJ50" s="483"/>
      <c r="MK50" s="483"/>
      <c r="ML50" s="483"/>
      <c r="MM50" s="483"/>
      <c r="MN50" s="483"/>
      <c r="MO50" s="483"/>
      <c r="MP50" s="483"/>
      <c r="MQ50" s="483"/>
      <c r="MR50" s="483"/>
      <c r="MS50" s="483"/>
      <c r="MT50" s="483"/>
      <c r="MU50" s="483"/>
      <c r="MV50" s="483"/>
      <c r="MW50" s="483"/>
      <c r="MX50" s="483"/>
      <c r="MY50" s="483"/>
      <c r="MZ50" s="483"/>
      <c r="NA50" s="483"/>
      <c r="NB50" s="483"/>
      <c r="NC50" s="483"/>
      <c r="ND50" s="483"/>
      <c r="NE50" s="483"/>
      <c r="NF50" s="483"/>
      <c r="NG50" s="483"/>
      <c r="NH50" s="483"/>
      <c r="NI50" s="483"/>
      <c r="NJ50" s="483"/>
      <c r="NK50" s="483"/>
      <c r="NL50" s="483"/>
      <c r="NM50" s="483"/>
      <c r="NN50" s="483"/>
      <c r="NO50" s="483"/>
      <c r="NP50" s="483"/>
      <c r="NQ50" s="483"/>
      <c r="NR50" s="483"/>
      <c r="NS50" s="483"/>
      <c r="NT50" s="483"/>
      <c r="NU50" s="483"/>
      <c r="NV50" s="483"/>
      <c r="NW50" s="483"/>
      <c r="NX50" s="483"/>
      <c r="NY50" s="483"/>
      <c r="NZ50" s="483"/>
      <c r="OA50" s="483"/>
      <c r="OB50" s="483"/>
      <c r="OC50" s="483"/>
      <c r="OD50" s="483"/>
      <c r="OE50" s="483"/>
      <c r="OF50" s="483"/>
      <c r="OG50" s="483"/>
      <c r="OH50" s="483"/>
      <c r="OI50" s="483"/>
      <c r="OJ50" s="483"/>
      <c r="OK50" s="483"/>
      <c r="OL50" s="483"/>
      <c r="OM50" s="483"/>
      <c r="ON50" s="483"/>
      <c r="OO50" s="483"/>
      <c r="OP50" s="483"/>
      <c r="OQ50" s="483"/>
      <c r="OR50" s="483"/>
      <c r="OS50" s="483"/>
      <c r="OT50" s="483"/>
      <c r="OU50" s="483"/>
      <c r="OV50" s="483"/>
      <c r="OW50" s="483"/>
      <c r="OX50" s="483"/>
      <c r="OY50" s="483"/>
      <c r="OZ50" s="483"/>
      <c r="PA50" s="483"/>
      <c r="PB50" s="483"/>
      <c r="PC50" s="483"/>
      <c r="PD50" s="483"/>
      <c r="PE50" s="483"/>
      <c r="PF50" s="483"/>
      <c r="PG50" s="483"/>
      <c r="PH50" s="483"/>
      <c r="PI50" s="483"/>
      <c r="PJ50" s="483"/>
      <c r="PK50" s="483"/>
      <c r="PL50" s="483"/>
    </row>
    <row r="51" spans="1:428" x14ac:dyDescent="0.25">
      <c r="A51" s="866"/>
      <c r="B51" s="876"/>
      <c r="C51" s="869"/>
      <c r="D51" s="871"/>
      <c r="E51" s="206" t="s">
        <v>1377</v>
      </c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  <c r="CT51" s="212"/>
      <c r="CU51" s="212"/>
      <c r="CV51" s="212"/>
      <c r="CW51" s="212"/>
      <c r="CX51" s="212"/>
      <c r="CY51" s="212"/>
      <c r="CZ51" s="212"/>
      <c r="DA51" s="212"/>
      <c r="DB51" s="212"/>
      <c r="DC51" s="212"/>
      <c r="DD51" s="212"/>
      <c r="DE51" s="212"/>
      <c r="DF51" s="212"/>
      <c r="DG51" s="212"/>
      <c r="DH51" s="212"/>
      <c r="DI51" s="212"/>
      <c r="DJ51" s="212"/>
      <c r="DK51" s="212"/>
      <c r="DL51" s="212"/>
      <c r="DM51" s="212"/>
      <c r="DN51" s="212"/>
      <c r="DO51" s="212"/>
      <c r="DP51" s="212"/>
      <c r="DQ51" s="212"/>
      <c r="DR51" s="212"/>
      <c r="DS51" s="212"/>
      <c r="DT51" s="212"/>
      <c r="DU51" s="212"/>
      <c r="DV51" s="212"/>
      <c r="DW51" s="212"/>
      <c r="DX51" s="212"/>
      <c r="DY51" s="212"/>
      <c r="DZ51" s="212"/>
      <c r="EA51" s="212"/>
      <c r="EB51" s="212"/>
      <c r="EC51" s="212"/>
      <c r="ED51" s="212"/>
      <c r="EE51" s="212"/>
      <c r="EF51" s="212"/>
      <c r="EG51" s="212"/>
      <c r="EH51" s="212"/>
      <c r="EI51" s="212"/>
      <c r="EJ51" s="212"/>
      <c r="EK51" s="212"/>
      <c r="EL51" s="212"/>
      <c r="EM51" s="212"/>
      <c r="EN51" s="212"/>
      <c r="EO51" s="212"/>
      <c r="EP51" s="212"/>
      <c r="EQ51" s="212"/>
      <c r="ER51" s="212"/>
      <c r="ES51" s="212"/>
      <c r="ET51" s="212"/>
      <c r="EU51" s="212"/>
      <c r="EV51" s="212"/>
      <c r="EW51" s="212"/>
      <c r="EX51" s="212"/>
      <c r="EY51" s="212"/>
      <c r="EZ51" s="212"/>
      <c r="FA51" s="212"/>
      <c r="FB51" s="212"/>
      <c r="FC51" s="212"/>
      <c r="FD51" s="212"/>
      <c r="FE51" s="212"/>
      <c r="FF51" s="212"/>
      <c r="FG51" s="212">
        <v>24</v>
      </c>
      <c r="FH51" s="212">
        <v>24</v>
      </c>
      <c r="FI51" s="212">
        <v>24</v>
      </c>
      <c r="FJ51" s="212">
        <v>2</v>
      </c>
      <c r="FK51" s="212">
        <v>2</v>
      </c>
      <c r="FL51" s="212">
        <v>16</v>
      </c>
      <c r="FM51" s="212">
        <v>3</v>
      </c>
      <c r="FN51" s="212">
        <v>3</v>
      </c>
      <c r="FO51" s="212">
        <v>3</v>
      </c>
      <c r="FP51" s="212">
        <v>3</v>
      </c>
      <c r="FQ51" s="212">
        <v>0</v>
      </c>
      <c r="FR51" s="212">
        <v>0</v>
      </c>
      <c r="FS51" s="212">
        <v>0</v>
      </c>
      <c r="FT51" s="212">
        <v>0</v>
      </c>
      <c r="FU51" s="212">
        <v>0</v>
      </c>
      <c r="FV51" s="212">
        <v>0</v>
      </c>
      <c r="FW51" s="212">
        <v>0</v>
      </c>
      <c r="FX51" s="212">
        <v>0</v>
      </c>
      <c r="FY51" s="212">
        <v>0</v>
      </c>
      <c r="FZ51" s="212">
        <v>0</v>
      </c>
      <c r="GA51" s="212">
        <v>0</v>
      </c>
      <c r="GB51" s="212">
        <v>0</v>
      </c>
      <c r="GC51" s="212">
        <v>0</v>
      </c>
      <c r="GD51" s="212">
        <v>0</v>
      </c>
      <c r="GE51" s="212">
        <v>0</v>
      </c>
      <c r="GF51" s="212">
        <v>0</v>
      </c>
      <c r="GG51" s="212">
        <v>0</v>
      </c>
      <c r="GH51" s="212">
        <v>0</v>
      </c>
      <c r="GI51" s="212">
        <v>35</v>
      </c>
      <c r="GJ51" s="212">
        <v>35</v>
      </c>
      <c r="GK51" s="212">
        <v>30</v>
      </c>
      <c r="GL51" s="212">
        <v>20</v>
      </c>
      <c r="GM51" s="212">
        <v>15</v>
      </c>
      <c r="GN51" s="212">
        <v>15</v>
      </c>
      <c r="GO51" s="212">
        <v>12</v>
      </c>
      <c r="GP51" s="212">
        <v>7</v>
      </c>
      <c r="GQ51" s="212">
        <v>13</v>
      </c>
      <c r="GR51" s="212">
        <v>13</v>
      </c>
      <c r="GS51" s="212">
        <v>26</v>
      </c>
      <c r="GT51" s="212">
        <v>26</v>
      </c>
      <c r="GU51" s="212">
        <v>26</v>
      </c>
      <c r="GV51" s="212">
        <v>29</v>
      </c>
      <c r="GW51" s="212">
        <v>27</v>
      </c>
      <c r="GX51" s="212">
        <v>24</v>
      </c>
      <c r="GY51" s="212">
        <v>0</v>
      </c>
      <c r="GZ51" s="212">
        <v>18</v>
      </c>
      <c r="HA51" s="212">
        <v>18</v>
      </c>
      <c r="HB51" s="212">
        <v>20</v>
      </c>
      <c r="HC51" s="212">
        <v>18</v>
      </c>
      <c r="HD51" s="212">
        <v>17</v>
      </c>
      <c r="HE51" s="212">
        <v>12</v>
      </c>
      <c r="HF51" s="212">
        <v>20</v>
      </c>
      <c r="HG51" s="212">
        <v>20</v>
      </c>
      <c r="HH51" s="212">
        <v>24</v>
      </c>
      <c r="HI51" s="212">
        <v>0</v>
      </c>
      <c r="HJ51" s="212">
        <v>0</v>
      </c>
      <c r="HK51" s="212">
        <v>19</v>
      </c>
      <c r="HL51" s="212">
        <v>17</v>
      </c>
      <c r="HM51" s="212">
        <v>19</v>
      </c>
      <c r="HN51" s="212">
        <v>0</v>
      </c>
      <c r="HO51" s="212">
        <v>0</v>
      </c>
      <c r="HP51" s="212">
        <v>0</v>
      </c>
      <c r="HQ51" s="212">
        <v>0</v>
      </c>
      <c r="HR51" s="212">
        <v>24</v>
      </c>
      <c r="HS51" s="212">
        <v>28</v>
      </c>
      <c r="HT51" s="212">
        <v>13</v>
      </c>
      <c r="HU51" s="212">
        <v>8</v>
      </c>
      <c r="HV51" s="212">
        <v>2</v>
      </c>
      <c r="HW51" s="212">
        <v>2</v>
      </c>
      <c r="HX51" s="212">
        <v>0</v>
      </c>
      <c r="HY51" s="212">
        <v>0</v>
      </c>
      <c r="HZ51" s="212">
        <v>2</v>
      </c>
      <c r="IA51" s="212">
        <v>2</v>
      </c>
      <c r="IB51" s="212">
        <v>7</v>
      </c>
      <c r="IC51" s="212">
        <v>0</v>
      </c>
      <c r="ID51" s="212">
        <v>4</v>
      </c>
      <c r="IE51" s="212">
        <v>0</v>
      </c>
      <c r="IF51" s="212">
        <v>0</v>
      </c>
      <c r="IG51" s="212">
        <v>0</v>
      </c>
      <c r="IH51" s="212">
        <v>0</v>
      </c>
      <c r="II51" s="212">
        <v>0</v>
      </c>
      <c r="IJ51" s="212">
        <v>0</v>
      </c>
      <c r="IK51" s="212">
        <v>0</v>
      </c>
      <c r="IL51" s="212">
        <v>0</v>
      </c>
      <c r="IM51" s="212">
        <v>1</v>
      </c>
      <c r="IN51" s="212">
        <v>2</v>
      </c>
      <c r="IO51" s="212">
        <v>0</v>
      </c>
      <c r="IP51" s="212">
        <v>0</v>
      </c>
      <c r="IQ51" s="212">
        <v>0</v>
      </c>
      <c r="IR51" s="212">
        <v>0</v>
      </c>
      <c r="IS51" s="212">
        <v>0</v>
      </c>
      <c r="IT51" s="212">
        <v>0</v>
      </c>
      <c r="IU51" s="212">
        <v>0</v>
      </c>
      <c r="IV51" s="212">
        <v>0</v>
      </c>
      <c r="IW51" s="212">
        <v>0</v>
      </c>
      <c r="IX51" s="212">
        <v>0</v>
      </c>
      <c r="IY51" s="212">
        <v>0</v>
      </c>
      <c r="IZ51" s="212">
        <v>2</v>
      </c>
      <c r="JA51" s="212">
        <v>2</v>
      </c>
      <c r="JB51" s="212">
        <v>2</v>
      </c>
      <c r="JC51" s="212">
        <v>2</v>
      </c>
      <c r="JD51" s="212">
        <v>2</v>
      </c>
      <c r="JE51" s="212">
        <v>2</v>
      </c>
      <c r="JF51" s="212">
        <v>2</v>
      </c>
      <c r="JG51" s="212">
        <v>2</v>
      </c>
      <c r="JH51" s="212">
        <v>2</v>
      </c>
      <c r="JI51" s="212">
        <v>2</v>
      </c>
      <c r="JJ51" s="212">
        <v>2</v>
      </c>
      <c r="JK51" s="212">
        <v>0</v>
      </c>
      <c r="JL51" s="212">
        <v>0</v>
      </c>
      <c r="JM51" s="212">
        <v>7</v>
      </c>
      <c r="JN51" s="212">
        <v>0</v>
      </c>
      <c r="JO51" s="484">
        <v>0</v>
      </c>
      <c r="JP51" s="484">
        <v>0</v>
      </c>
      <c r="JQ51" s="484">
        <v>0</v>
      </c>
      <c r="JR51" s="484">
        <v>0</v>
      </c>
      <c r="JS51" s="484">
        <v>0</v>
      </c>
      <c r="JT51" s="484">
        <v>0</v>
      </c>
      <c r="JU51" s="484">
        <v>0</v>
      </c>
      <c r="JV51" s="484">
        <v>0</v>
      </c>
      <c r="JW51" s="484">
        <v>0</v>
      </c>
      <c r="JX51" s="484">
        <v>0</v>
      </c>
      <c r="JY51" s="484">
        <v>0</v>
      </c>
      <c r="JZ51" s="484">
        <v>0</v>
      </c>
      <c r="KA51" s="484">
        <v>0</v>
      </c>
      <c r="KB51" s="484">
        <v>0</v>
      </c>
      <c r="KC51" s="484">
        <v>0</v>
      </c>
      <c r="KD51" s="484">
        <v>0</v>
      </c>
      <c r="KE51" s="484">
        <v>0</v>
      </c>
      <c r="KF51" s="484">
        <v>0</v>
      </c>
      <c r="KG51" s="484">
        <v>0</v>
      </c>
      <c r="KH51" s="484">
        <v>0</v>
      </c>
      <c r="KI51" s="484">
        <v>0</v>
      </c>
      <c r="KJ51" s="484">
        <v>0</v>
      </c>
      <c r="KK51" s="484">
        <v>0</v>
      </c>
      <c r="KL51" s="484">
        <v>0</v>
      </c>
      <c r="KM51" s="484">
        <v>0</v>
      </c>
      <c r="KN51" s="484">
        <v>0</v>
      </c>
      <c r="KO51" s="484">
        <v>0</v>
      </c>
      <c r="KP51" s="484">
        <v>0</v>
      </c>
      <c r="KQ51" s="484">
        <v>0</v>
      </c>
      <c r="KR51" s="484">
        <v>0</v>
      </c>
      <c r="KS51" s="484">
        <v>0</v>
      </c>
      <c r="KT51" s="484">
        <v>0</v>
      </c>
      <c r="KU51" s="484">
        <v>0</v>
      </c>
      <c r="KV51" s="484">
        <v>0</v>
      </c>
      <c r="KW51" s="484">
        <v>0</v>
      </c>
      <c r="KX51" s="484"/>
      <c r="KY51" s="484"/>
      <c r="KZ51" s="484"/>
      <c r="LA51" s="484"/>
      <c r="LB51" s="484"/>
      <c r="LC51" s="484"/>
      <c r="LD51" s="484"/>
      <c r="LE51" s="484"/>
      <c r="LF51" s="484"/>
      <c r="LG51" s="484"/>
      <c r="LH51" s="484"/>
      <c r="LI51" s="484"/>
      <c r="LJ51" s="484"/>
      <c r="LK51" s="484"/>
      <c r="LL51" s="484"/>
      <c r="LM51" s="484"/>
      <c r="LN51" s="484"/>
      <c r="LO51" s="484"/>
      <c r="LP51" s="484"/>
      <c r="LQ51" s="484"/>
      <c r="LR51" s="484"/>
      <c r="LS51" s="484"/>
      <c r="LT51" s="484"/>
      <c r="LU51" s="484"/>
      <c r="LV51" s="484"/>
      <c r="LW51" s="484"/>
      <c r="LX51" s="484"/>
      <c r="LY51" s="484"/>
      <c r="LZ51" s="484"/>
      <c r="MA51" s="484"/>
      <c r="MB51" s="484"/>
      <c r="MC51" s="484"/>
      <c r="MD51" s="484"/>
      <c r="ME51" s="484"/>
      <c r="MF51" s="484"/>
      <c r="MG51" s="484"/>
      <c r="MH51" s="484"/>
      <c r="MI51" s="484"/>
      <c r="MJ51" s="484"/>
      <c r="MK51" s="484"/>
      <c r="ML51" s="484"/>
      <c r="MM51" s="484"/>
      <c r="MN51" s="484"/>
      <c r="MO51" s="484"/>
      <c r="MP51" s="484"/>
      <c r="MQ51" s="484"/>
      <c r="MR51" s="484"/>
      <c r="MS51" s="484"/>
      <c r="MT51" s="484"/>
      <c r="MU51" s="484"/>
      <c r="MV51" s="484"/>
      <c r="MW51" s="484"/>
      <c r="MX51" s="484"/>
      <c r="MY51" s="484"/>
      <c r="MZ51" s="484"/>
      <c r="NA51" s="484"/>
      <c r="NB51" s="484"/>
      <c r="NC51" s="484"/>
      <c r="ND51" s="484"/>
      <c r="NE51" s="484"/>
      <c r="NF51" s="484"/>
      <c r="NG51" s="484"/>
      <c r="NH51" s="484"/>
      <c r="NI51" s="484"/>
      <c r="NJ51" s="484"/>
      <c r="NK51" s="484"/>
      <c r="NL51" s="484"/>
      <c r="NM51" s="484"/>
      <c r="NN51" s="484"/>
      <c r="NO51" s="484"/>
      <c r="NP51" s="484"/>
      <c r="NQ51" s="484"/>
      <c r="NR51" s="484"/>
      <c r="NS51" s="484"/>
      <c r="NT51" s="484"/>
      <c r="NU51" s="484"/>
      <c r="NV51" s="484"/>
      <c r="NW51" s="484"/>
      <c r="NX51" s="484"/>
      <c r="NY51" s="484"/>
      <c r="NZ51" s="484"/>
      <c r="OA51" s="484"/>
      <c r="OB51" s="484"/>
      <c r="OC51" s="484"/>
      <c r="OD51" s="484"/>
      <c r="OE51" s="484"/>
      <c r="OF51" s="484"/>
      <c r="OG51" s="484"/>
      <c r="OH51" s="484"/>
      <c r="OI51" s="484"/>
      <c r="OJ51" s="484"/>
      <c r="OK51" s="484"/>
      <c r="OL51" s="484"/>
      <c r="OM51" s="484"/>
      <c r="ON51" s="484"/>
      <c r="OO51" s="484"/>
      <c r="OP51" s="484"/>
      <c r="OQ51" s="484"/>
      <c r="OR51" s="484"/>
      <c r="OS51" s="484"/>
      <c r="OT51" s="484"/>
      <c r="OU51" s="484"/>
      <c r="OV51" s="484"/>
      <c r="OW51" s="484"/>
      <c r="OX51" s="484"/>
      <c r="OY51" s="484"/>
      <c r="OZ51" s="484"/>
      <c r="PA51" s="484"/>
      <c r="PB51" s="484"/>
      <c r="PC51" s="484"/>
      <c r="PD51" s="484"/>
      <c r="PE51" s="484"/>
      <c r="PF51" s="484"/>
      <c r="PG51" s="484"/>
      <c r="PH51" s="484"/>
      <c r="PI51" s="484"/>
      <c r="PJ51" s="484"/>
      <c r="PK51" s="484"/>
      <c r="PL51" s="484"/>
    </row>
    <row r="52" spans="1:428" x14ac:dyDescent="0.25">
      <c r="A52" s="866">
        <v>24</v>
      </c>
      <c r="B52" s="867" t="s">
        <v>1401</v>
      </c>
      <c r="C52" s="869" t="s">
        <v>1375</v>
      </c>
      <c r="D52" s="871" t="s">
        <v>1402</v>
      </c>
      <c r="E52" s="205" t="s">
        <v>1376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211"/>
      <c r="BP52" s="211"/>
      <c r="BQ52" s="211"/>
      <c r="BR52" s="211"/>
      <c r="BS52" s="211"/>
      <c r="BT52" s="211"/>
      <c r="BU52" s="211"/>
      <c r="BV52" s="211"/>
      <c r="BW52" s="211"/>
      <c r="BX52" s="211"/>
      <c r="BY52" s="211"/>
      <c r="BZ52" s="211"/>
      <c r="CA52" s="211"/>
      <c r="CB52" s="211"/>
      <c r="CC52" s="211"/>
      <c r="CD52" s="211"/>
      <c r="CE52" s="211"/>
      <c r="CF52" s="211"/>
      <c r="CG52" s="211"/>
      <c r="CH52" s="211"/>
      <c r="CI52" s="211"/>
      <c r="CJ52" s="211"/>
      <c r="CK52" s="211"/>
      <c r="CL52" s="211"/>
      <c r="CM52" s="211"/>
      <c r="CN52" s="211"/>
      <c r="CO52" s="211"/>
      <c r="CP52" s="211"/>
      <c r="CQ52" s="211"/>
      <c r="CR52" s="211"/>
      <c r="CS52" s="211"/>
      <c r="CT52" s="211"/>
      <c r="CU52" s="211"/>
      <c r="CV52" s="211"/>
      <c r="CW52" s="211"/>
      <c r="CX52" s="211"/>
      <c r="CY52" s="211"/>
      <c r="CZ52" s="211"/>
      <c r="DA52" s="211"/>
      <c r="DB52" s="211"/>
      <c r="DC52" s="211"/>
      <c r="DD52" s="211"/>
      <c r="DE52" s="211"/>
      <c r="DF52" s="211"/>
      <c r="DG52" s="211"/>
      <c r="DH52" s="211"/>
      <c r="DI52" s="211"/>
      <c r="DJ52" s="211"/>
      <c r="DK52" s="211"/>
      <c r="DL52" s="211"/>
      <c r="DM52" s="211"/>
      <c r="DN52" s="211"/>
      <c r="DO52" s="211"/>
      <c r="DP52" s="211"/>
      <c r="DQ52" s="211"/>
      <c r="DR52" s="211"/>
      <c r="DS52" s="211"/>
      <c r="DT52" s="211"/>
      <c r="DU52" s="211"/>
      <c r="DV52" s="211"/>
      <c r="DW52" s="211"/>
      <c r="DX52" s="211"/>
      <c r="DY52" s="211"/>
      <c r="DZ52" s="211"/>
      <c r="EA52" s="211"/>
      <c r="EB52" s="211"/>
      <c r="EC52" s="211"/>
      <c r="ED52" s="211"/>
      <c r="EE52" s="211"/>
      <c r="EF52" s="211"/>
      <c r="EG52" s="211"/>
      <c r="EH52" s="211"/>
      <c r="EI52" s="211"/>
      <c r="EJ52" s="211"/>
      <c r="EK52" s="211"/>
      <c r="EL52" s="211"/>
      <c r="EM52" s="211"/>
      <c r="EN52" s="211"/>
      <c r="EO52" s="211"/>
      <c r="EP52" s="211"/>
      <c r="EQ52" s="211"/>
      <c r="ER52" s="211"/>
      <c r="ES52" s="211"/>
      <c r="ET52" s="211"/>
      <c r="EU52" s="211"/>
      <c r="EV52" s="211"/>
      <c r="EW52" s="211"/>
      <c r="EX52" s="211"/>
      <c r="EY52" s="211"/>
      <c r="EZ52" s="211"/>
      <c r="FA52" s="211"/>
      <c r="FB52" s="211"/>
      <c r="FC52" s="211"/>
      <c r="FD52" s="211"/>
      <c r="FE52" s="211"/>
      <c r="FF52" s="211"/>
      <c r="FG52" s="211"/>
      <c r="FH52" s="211"/>
      <c r="FI52" s="211"/>
      <c r="FJ52" s="211"/>
      <c r="FK52" s="211"/>
      <c r="FL52" s="211"/>
      <c r="FM52" s="211"/>
      <c r="FN52" s="211"/>
      <c r="FO52" s="211"/>
      <c r="FP52" s="211"/>
      <c r="FQ52" s="211"/>
      <c r="FR52" s="211"/>
      <c r="FS52" s="211"/>
      <c r="FT52" s="211"/>
      <c r="FU52" s="211"/>
      <c r="FV52" s="211"/>
      <c r="FW52" s="211"/>
      <c r="FX52" s="211"/>
      <c r="FY52" s="211"/>
      <c r="FZ52" s="211"/>
      <c r="GA52" s="211"/>
      <c r="GB52" s="211"/>
      <c r="GC52" s="211"/>
      <c r="GD52" s="211"/>
      <c r="GE52" s="211"/>
      <c r="GF52" s="211"/>
      <c r="GG52" s="211"/>
      <c r="GH52" s="211"/>
      <c r="GI52" s="211"/>
      <c r="GJ52" s="211"/>
      <c r="GK52" s="211"/>
      <c r="GL52" s="211"/>
      <c r="GM52" s="211"/>
      <c r="GN52" s="211"/>
      <c r="GO52" s="211"/>
      <c r="GP52" s="211"/>
      <c r="GQ52" s="211"/>
      <c r="GR52" s="211"/>
      <c r="GS52" s="211"/>
      <c r="GT52" s="211"/>
      <c r="GU52" s="211"/>
      <c r="GV52" s="211"/>
      <c r="GW52" s="211"/>
      <c r="GX52" s="211"/>
      <c r="GY52" s="211"/>
      <c r="GZ52" s="211"/>
      <c r="HA52" s="211"/>
      <c r="HB52" s="211"/>
      <c r="HC52" s="211"/>
      <c r="HD52" s="211"/>
      <c r="HE52" s="211"/>
      <c r="HF52" s="211"/>
      <c r="HG52" s="211"/>
      <c r="HH52" s="211"/>
      <c r="HI52" s="211"/>
      <c r="HJ52" s="211"/>
      <c r="HK52" s="211"/>
      <c r="HL52" s="211"/>
      <c r="HM52" s="211"/>
      <c r="HN52" s="211"/>
      <c r="HO52" s="211"/>
      <c r="HP52" s="211"/>
      <c r="HQ52" s="211"/>
      <c r="HR52" s="211"/>
      <c r="HS52" s="211"/>
      <c r="HT52" s="211"/>
      <c r="HU52" s="211"/>
      <c r="HV52" s="211"/>
      <c r="HW52" s="211"/>
      <c r="HX52" s="211"/>
      <c r="HY52" s="211"/>
      <c r="HZ52" s="211"/>
      <c r="IA52" s="211"/>
      <c r="IB52" s="211"/>
      <c r="IC52" s="211"/>
      <c r="ID52" s="211"/>
      <c r="IE52" s="211"/>
      <c r="IF52" s="211"/>
      <c r="IG52" s="211"/>
      <c r="IH52" s="211"/>
      <c r="II52" s="211"/>
      <c r="IJ52" s="211"/>
      <c r="IK52" s="211"/>
      <c r="IL52" s="211"/>
      <c r="IM52" s="211"/>
      <c r="IN52" s="211"/>
      <c r="IO52" s="211"/>
      <c r="IP52" s="211"/>
      <c r="IQ52" s="211"/>
      <c r="IR52" s="211"/>
      <c r="IS52" s="211"/>
      <c r="IT52" s="211"/>
      <c r="IU52" s="211"/>
      <c r="IV52" s="211"/>
      <c r="IW52" s="211"/>
      <c r="IX52" s="211"/>
      <c r="IY52" s="211"/>
      <c r="IZ52" s="211"/>
      <c r="JA52" s="211"/>
      <c r="JB52" s="211"/>
      <c r="JC52" s="211"/>
      <c r="JD52" s="211"/>
      <c r="JE52" s="211"/>
      <c r="JF52" s="211"/>
      <c r="JG52" s="211"/>
      <c r="JH52" s="211"/>
      <c r="JI52" s="211"/>
      <c r="JJ52" s="211"/>
      <c r="JK52" s="211"/>
      <c r="JL52" s="211"/>
      <c r="JM52" s="211"/>
      <c r="JN52" s="211"/>
      <c r="JO52" s="483"/>
      <c r="JP52" s="483"/>
      <c r="JQ52" s="483"/>
      <c r="JR52" s="483"/>
      <c r="JS52" s="483"/>
      <c r="JT52" s="483"/>
      <c r="JU52" s="483"/>
      <c r="JV52" s="483"/>
      <c r="JW52" s="483"/>
      <c r="JX52" s="483"/>
      <c r="JY52" s="483"/>
      <c r="JZ52" s="483"/>
      <c r="KA52" s="483"/>
      <c r="KB52" s="483"/>
      <c r="KC52" s="483"/>
      <c r="KD52" s="483"/>
      <c r="KE52" s="483"/>
      <c r="KF52" s="483"/>
      <c r="KG52" s="483"/>
      <c r="KH52" s="483"/>
      <c r="KI52" s="483"/>
      <c r="KJ52" s="483"/>
      <c r="KK52" s="483"/>
      <c r="KL52" s="483"/>
      <c r="KM52" s="483"/>
      <c r="KN52" s="483"/>
      <c r="KO52" s="483"/>
      <c r="KP52" s="483"/>
      <c r="KQ52" s="483"/>
      <c r="KR52" s="483"/>
      <c r="KS52" s="483"/>
      <c r="KT52" s="483"/>
      <c r="KU52" s="483"/>
      <c r="KV52" s="483"/>
      <c r="KW52" s="483"/>
      <c r="KX52" s="483"/>
      <c r="KY52" s="483"/>
      <c r="KZ52" s="483"/>
      <c r="LA52" s="483"/>
      <c r="LB52" s="483">
        <v>30</v>
      </c>
      <c r="LC52" s="483">
        <v>30</v>
      </c>
      <c r="LD52" s="483">
        <v>30</v>
      </c>
      <c r="LE52" s="483">
        <v>30</v>
      </c>
      <c r="LF52" s="483">
        <v>30</v>
      </c>
      <c r="LG52" s="483">
        <v>60</v>
      </c>
      <c r="LH52" s="483">
        <v>60</v>
      </c>
      <c r="LI52" s="483">
        <v>60</v>
      </c>
      <c r="LJ52" s="483">
        <v>60</v>
      </c>
      <c r="LK52" s="483">
        <v>60</v>
      </c>
      <c r="LL52" s="483">
        <v>60</v>
      </c>
      <c r="LM52" s="483">
        <v>60</v>
      </c>
      <c r="LN52" s="483">
        <v>60</v>
      </c>
      <c r="LO52" s="483">
        <v>60</v>
      </c>
      <c r="LP52" s="483">
        <v>60</v>
      </c>
      <c r="LQ52" s="483">
        <v>60</v>
      </c>
      <c r="LR52" s="483">
        <v>60</v>
      </c>
      <c r="LS52" s="483">
        <v>60</v>
      </c>
      <c r="LT52" s="483">
        <v>60</v>
      </c>
      <c r="LU52" s="483">
        <v>60</v>
      </c>
      <c r="LV52" s="483">
        <v>60</v>
      </c>
      <c r="LW52" s="483">
        <v>60</v>
      </c>
      <c r="LX52" s="483">
        <v>60</v>
      </c>
      <c r="LY52" s="483">
        <v>60</v>
      </c>
      <c r="LZ52" s="483">
        <v>60</v>
      </c>
      <c r="MA52" s="483">
        <v>60</v>
      </c>
      <c r="MB52" s="483">
        <v>60</v>
      </c>
      <c r="MC52" s="483">
        <v>60</v>
      </c>
      <c r="MD52" s="483">
        <v>60</v>
      </c>
      <c r="ME52" s="483">
        <v>60</v>
      </c>
      <c r="MF52" s="483">
        <v>60</v>
      </c>
      <c r="MG52" s="483">
        <v>60</v>
      </c>
      <c r="MH52" s="483">
        <v>60</v>
      </c>
      <c r="MI52" s="483">
        <v>60</v>
      </c>
      <c r="MJ52" s="483">
        <v>60</v>
      </c>
      <c r="MK52" s="483">
        <v>60</v>
      </c>
      <c r="ML52" s="483">
        <v>60</v>
      </c>
      <c r="MM52" s="483">
        <v>60</v>
      </c>
      <c r="MN52" s="483">
        <v>60</v>
      </c>
      <c r="MO52" s="483">
        <v>60</v>
      </c>
      <c r="MP52" s="483">
        <v>60</v>
      </c>
      <c r="MQ52" s="483">
        <v>60</v>
      </c>
      <c r="MR52" s="483">
        <v>60</v>
      </c>
      <c r="MS52" s="483">
        <v>60</v>
      </c>
      <c r="MT52" s="483">
        <v>60</v>
      </c>
      <c r="MU52" s="483">
        <v>60</v>
      </c>
      <c r="MV52" s="483">
        <v>60</v>
      </c>
      <c r="MW52" s="483">
        <v>60</v>
      </c>
      <c r="MX52" s="483">
        <v>60</v>
      </c>
      <c r="MY52" s="483">
        <v>60</v>
      </c>
      <c r="MZ52" s="483">
        <v>60</v>
      </c>
      <c r="NA52" s="483">
        <v>60</v>
      </c>
      <c r="NB52" s="483">
        <v>60</v>
      </c>
      <c r="NC52" s="483">
        <v>60</v>
      </c>
      <c r="ND52" s="483">
        <v>60</v>
      </c>
      <c r="NE52" s="483">
        <v>90</v>
      </c>
      <c r="NF52" s="483">
        <v>90</v>
      </c>
      <c r="NG52" s="483">
        <v>90</v>
      </c>
      <c r="NH52" s="483">
        <v>90</v>
      </c>
      <c r="NI52" s="483">
        <v>90</v>
      </c>
      <c r="NJ52" s="483">
        <v>90</v>
      </c>
      <c r="NK52" s="483">
        <v>90</v>
      </c>
      <c r="NL52" s="483">
        <v>90</v>
      </c>
      <c r="NM52" s="483">
        <v>90</v>
      </c>
      <c r="NN52" s="483">
        <v>90</v>
      </c>
      <c r="NO52" s="483">
        <v>90</v>
      </c>
      <c r="NP52" s="483">
        <v>90</v>
      </c>
      <c r="NQ52" s="483">
        <v>90</v>
      </c>
      <c r="NR52" s="483">
        <v>90</v>
      </c>
      <c r="NS52" s="483">
        <v>90</v>
      </c>
      <c r="NT52" s="483">
        <v>90</v>
      </c>
      <c r="NU52" s="483">
        <v>90</v>
      </c>
      <c r="NV52" s="483">
        <v>90</v>
      </c>
      <c r="NW52" s="483">
        <v>90</v>
      </c>
      <c r="NX52" s="483">
        <v>90</v>
      </c>
      <c r="NY52" s="483">
        <v>90</v>
      </c>
      <c r="NZ52" s="483">
        <v>90</v>
      </c>
      <c r="OA52" s="483">
        <v>90</v>
      </c>
      <c r="OB52" s="483">
        <v>90</v>
      </c>
      <c r="OC52" s="483">
        <v>90</v>
      </c>
      <c r="OD52" s="483">
        <v>90</v>
      </c>
      <c r="OE52" s="483">
        <v>90</v>
      </c>
      <c r="OF52" s="483">
        <v>90</v>
      </c>
      <c r="OG52" s="483">
        <v>90</v>
      </c>
      <c r="OH52" s="483">
        <v>90</v>
      </c>
      <c r="OI52" s="483">
        <v>90</v>
      </c>
      <c r="OJ52" s="483">
        <v>90</v>
      </c>
      <c r="OK52" s="483">
        <v>90</v>
      </c>
      <c r="OL52" s="483">
        <v>90</v>
      </c>
      <c r="OM52" s="483">
        <v>90</v>
      </c>
      <c r="ON52" s="483">
        <v>90</v>
      </c>
      <c r="OO52" s="483">
        <v>90</v>
      </c>
      <c r="OP52" s="483">
        <v>90</v>
      </c>
      <c r="OQ52" s="483">
        <v>90</v>
      </c>
      <c r="OR52" s="483">
        <v>90</v>
      </c>
      <c r="OS52" s="483">
        <v>90</v>
      </c>
      <c r="OT52" s="483">
        <v>90</v>
      </c>
      <c r="OU52" s="483">
        <v>90</v>
      </c>
      <c r="OV52" s="483">
        <v>90</v>
      </c>
      <c r="OW52" s="483">
        <v>90</v>
      </c>
      <c r="OX52" s="483">
        <v>90</v>
      </c>
      <c r="OY52" s="483">
        <v>90</v>
      </c>
      <c r="OZ52" s="483">
        <v>90</v>
      </c>
      <c r="PA52" s="483">
        <v>90</v>
      </c>
      <c r="PB52" s="483">
        <v>90</v>
      </c>
      <c r="PC52" s="483">
        <v>90</v>
      </c>
      <c r="PD52" s="483">
        <v>90</v>
      </c>
      <c r="PE52" s="483">
        <v>90</v>
      </c>
      <c r="PF52" s="483">
        <v>90</v>
      </c>
      <c r="PG52" s="483">
        <v>90</v>
      </c>
      <c r="PH52" s="483">
        <v>90</v>
      </c>
      <c r="PI52" s="483">
        <v>90</v>
      </c>
      <c r="PJ52" s="483">
        <v>90</v>
      </c>
      <c r="PK52" s="483">
        <v>90</v>
      </c>
      <c r="PL52" s="483">
        <v>90</v>
      </c>
    </row>
    <row r="53" spans="1:428" x14ac:dyDescent="0.25">
      <c r="A53" s="866"/>
      <c r="B53" s="868"/>
      <c r="C53" s="869"/>
      <c r="D53" s="871"/>
      <c r="E53" s="206" t="s">
        <v>1377</v>
      </c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  <c r="CT53" s="212"/>
      <c r="CU53" s="212"/>
      <c r="CV53" s="212"/>
      <c r="CW53" s="212"/>
      <c r="CX53" s="212"/>
      <c r="CY53" s="212"/>
      <c r="CZ53" s="212"/>
      <c r="DA53" s="212"/>
      <c r="DB53" s="212"/>
      <c r="DC53" s="212"/>
      <c r="DD53" s="212"/>
      <c r="DE53" s="212"/>
      <c r="DF53" s="212"/>
      <c r="DG53" s="212"/>
      <c r="DH53" s="212"/>
      <c r="DI53" s="212"/>
      <c r="DJ53" s="212"/>
      <c r="DK53" s="212"/>
      <c r="DL53" s="212"/>
      <c r="DM53" s="212"/>
      <c r="DN53" s="212"/>
      <c r="DO53" s="212"/>
      <c r="DP53" s="212"/>
      <c r="DQ53" s="212"/>
      <c r="DR53" s="212"/>
      <c r="DS53" s="212"/>
      <c r="DT53" s="212"/>
      <c r="DU53" s="212"/>
      <c r="DV53" s="212"/>
      <c r="DW53" s="212"/>
      <c r="DX53" s="212"/>
      <c r="DY53" s="212"/>
      <c r="DZ53" s="212"/>
      <c r="EA53" s="212"/>
      <c r="EB53" s="212"/>
      <c r="EC53" s="212"/>
      <c r="ED53" s="212"/>
      <c r="EE53" s="212"/>
      <c r="EF53" s="212"/>
      <c r="EG53" s="212"/>
      <c r="EH53" s="212"/>
      <c r="EI53" s="212"/>
      <c r="EJ53" s="212"/>
      <c r="EK53" s="212"/>
      <c r="EL53" s="212"/>
      <c r="EM53" s="212"/>
      <c r="EN53" s="212"/>
      <c r="EO53" s="212"/>
      <c r="EP53" s="212"/>
      <c r="EQ53" s="212"/>
      <c r="ER53" s="212"/>
      <c r="ES53" s="212"/>
      <c r="ET53" s="212"/>
      <c r="EU53" s="212"/>
      <c r="EV53" s="212"/>
      <c r="EW53" s="212"/>
      <c r="EX53" s="212"/>
      <c r="EY53" s="212"/>
      <c r="EZ53" s="212"/>
      <c r="FA53" s="212"/>
      <c r="FB53" s="212"/>
      <c r="FC53" s="212"/>
      <c r="FD53" s="212"/>
      <c r="FE53" s="212"/>
      <c r="FF53" s="212"/>
      <c r="FG53" s="212"/>
      <c r="FH53" s="212"/>
      <c r="FI53" s="212"/>
      <c r="FJ53" s="212"/>
      <c r="FK53" s="212"/>
      <c r="FL53" s="212"/>
      <c r="FM53" s="212"/>
      <c r="FN53" s="212"/>
      <c r="FO53" s="212"/>
      <c r="FP53" s="212"/>
      <c r="FQ53" s="212"/>
      <c r="FR53" s="212"/>
      <c r="FS53" s="212"/>
      <c r="FT53" s="212"/>
      <c r="FU53" s="212"/>
      <c r="FV53" s="212"/>
      <c r="FW53" s="212"/>
      <c r="FX53" s="212"/>
      <c r="FY53" s="212"/>
      <c r="FZ53" s="212"/>
      <c r="GA53" s="212"/>
      <c r="GB53" s="212"/>
      <c r="GC53" s="212"/>
      <c r="GD53" s="212"/>
      <c r="GE53" s="212"/>
      <c r="GF53" s="212"/>
      <c r="GG53" s="212"/>
      <c r="GH53" s="212"/>
      <c r="GI53" s="212"/>
      <c r="GJ53" s="212"/>
      <c r="GK53" s="212"/>
      <c r="GL53" s="212"/>
      <c r="GM53" s="212"/>
      <c r="GN53" s="212"/>
      <c r="GO53" s="212"/>
      <c r="GP53" s="212"/>
      <c r="GQ53" s="212"/>
      <c r="GR53" s="212"/>
      <c r="GS53" s="212"/>
      <c r="GT53" s="212"/>
      <c r="GU53" s="212"/>
      <c r="GV53" s="212"/>
      <c r="GW53" s="212"/>
      <c r="GX53" s="212"/>
      <c r="GY53" s="212"/>
      <c r="GZ53" s="212"/>
      <c r="HA53" s="212"/>
      <c r="HB53" s="212"/>
      <c r="HC53" s="212"/>
      <c r="HD53" s="212"/>
      <c r="HE53" s="212"/>
      <c r="HF53" s="212"/>
      <c r="HG53" s="212"/>
      <c r="HH53" s="212"/>
      <c r="HI53" s="212"/>
      <c r="HJ53" s="212"/>
      <c r="HK53" s="212"/>
      <c r="HL53" s="212"/>
      <c r="HM53" s="212"/>
      <c r="HN53" s="212"/>
      <c r="HO53" s="212"/>
      <c r="HP53" s="212"/>
      <c r="HQ53" s="212"/>
      <c r="HR53" s="212"/>
      <c r="HS53" s="212"/>
      <c r="HT53" s="212"/>
      <c r="HU53" s="212"/>
      <c r="HV53" s="212"/>
      <c r="HW53" s="212"/>
      <c r="HX53" s="212"/>
      <c r="HY53" s="212"/>
      <c r="HZ53" s="212"/>
      <c r="IA53" s="212"/>
      <c r="IB53" s="212"/>
      <c r="IC53" s="212"/>
      <c r="ID53" s="212"/>
      <c r="IE53" s="212"/>
      <c r="IF53" s="212"/>
      <c r="IG53" s="212"/>
      <c r="IH53" s="212"/>
      <c r="II53" s="212"/>
      <c r="IJ53" s="212"/>
      <c r="IK53" s="212"/>
      <c r="IL53" s="212"/>
      <c r="IM53" s="212"/>
      <c r="IN53" s="212"/>
      <c r="IO53" s="212"/>
      <c r="IP53" s="212"/>
      <c r="IQ53" s="212"/>
      <c r="IR53" s="212"/>
      <c r="IS53" s="212"/>
      <c r="IT53" s="212"/>
      <c r="IU53" s="212"/>
      <c r="IV53" s="212"/>
      <c r="IW53" s="212"/>
      <c r="IX53" s="212"/>
      <c r="IY53" s="212"/>
      <c r="IZ53" s="212"/>
      <c r="JA53" s="212"/>
      <c r="JB53" s="212"/>
      <c r="JC53" s="212"/>
      <c r="JD53" s="212"/>
      <c r="JE53" s="212"/>
      <c r="JF53" s="212"/>
      <c r="JG53" s="212"/>
      <c r="JH53" s="212"/>
      <c r="JI53" s="212"/>
      <c r="JJ53" s="212"/>
      <c r="JK53" s="212"/>
      <c r="JL53" s="212"/>
      <c r="JM53" s="212"/>
      <c r="JN53" s="212"/>
      <c r="JO53" s="484"/>
      <c r="JP53" s="484"/>
      <c r="JQ53" s="484"/>
      <c r="JR53" s="484"/>
      <c r="JS53" s="484"/>
      <c r="JT53" s="484"/>
      <c r="JU53" s="484"/>
      <c r="JV53" s="484"/>
      <c r="JW53" s="484"/>
      <c r="JX53" s="484"/>
      <c r="JY53" s="484"/>
      <c r="JZ53" s="484"/>
      <c r="KA53" s="484"/>
      <c r="KB53" s="484"/>
      <c r="KC53" s="484"/>
      <c r="KD53" s="484"/>
      <c r="KE53" s="484"/>
      <c r="KF53" s="484"/>
      <c r="KG53" s="484"/>
      <c r="KH53" s="484"/>
      <c r="KI53" s="484"/>
      <c r="KJ53" s="484"/>
      <c r="KK53" s="484"/>
      <c r="KL53" s="484"/>
      <c r="KM53" s="484"/>
      <c r="KN53" s="484"/>
      <c r="KO53" s="484"/>
      <c r="KP53" s="484"/>
      <c r="KQ53" s="484"/>
      <c r="KR53" s="484"/>
      <c r="KS53" s="484"/>
      <c r="KT53" s="484"/>
      <c r="KU53" s="484"/>
      <c r="KV53" s="484"/>
      <c r="KW53" s="484"/>
      <c r="KX53" s="484"/>
      <c r="KY53" s="484"/>
      <c r="KZ53" s="484"/>
      <c r="LA53" s="484"/>
      <c r="LB53" s="484">
        <v>24</v>
      </c>
      <c r="LC53" s="484">
        <v>24</v>
      </c>
      <c r="LD53" s="484">
        <v>37</v>
      </c>
      <c r="LE53" s="484">
        <v>37</v>
      </c>
      <c r="LF53" s="484">
        <v>37</v>
      </c>
      <c r="LG53" s="484">
        <v>56</v>
      </c>
      <c r="LH53" s="484">
        <v>68</v>
      </c>
      <c r="LI53" s="484">
        <v>42</v>
      </c>
      <c r="LJ53" s="484">
        <v>64</v>
      </c>
      <c r="LK53" s="484">
        <v>64</v>
      </c>
      <c r="LL53" s="484">
        <v>64</v>
      </c>
      <c r="LM53" s="484">
        <v>64</v>
      </c>
      <c r="LN53" s="484">
        <v>68</v>
      </c>
      <c r="LO53" s="484">
        <v>77</v>
      </c>
      <c r="LP53" s="484">
        <v>65</v>
      </c>
      <c r="LQ53" s="484">
        <v>65</v>
      </c>
      <c r="LR53" s="484">
        <v>65</v>
      </c>
      <c r="LS53" s="484">
        <v>65</v>
      </c>
      <c r="LT53" s="484">
        <v>65</v>
      </c>
      <c r="LU53" s="484">
        <v>67</v>
      </c>
      <c r="LV53" s="484">
        <v>75</v>
      </c>
      <c r="LW53" s="484">
        <v>69</v>
      </c>
      <c r="LX53" s="484">
        <v>66</v>
      </c>
      <c r="LY53" s="484">
        <v>66</v>
      </c>
      <c r="LZ53" s="484">
        <v>66</v>
      </c>
      <c r="MA53" s="484">
        <v>66</v>
      </c>
      <c r="MB53" s="484">
        <v>66</v>
      </c>
      <c r="MC53" s="484">
        <v>48</v>
      </c>
      <c r="MD53" s="484">
        <v>62</v>
      </c>
      <c r="ME53" s="484">
        <v>53</v>
      </c>
      <c r="MF53" s="484">
        <v>58</v>
      </c>
      <c r="MG53" s="484">
        <v>64</v>
      </c>
      <c r="MH53" s="484">
        <v>52</v>
      </c>
      <c r="MI53" s="484">
        <v>61</v>
      </c>
      <c r="MJ53" s="484">
        <v>52</v>
      </c>
      <c r="MK53" s="484">
        <v>60</v>
      </c>
      <c r="ML53" s="484">
        <v>77</v>
      </c>
      <c r="MM53" s="484">
        <v>54</v>
      </c>
      <c r="MN53" s="484">
        <v>71</v>
      </c>
      <c r="MO53" s="484">
        <v>74</v>
      </c>
      <c r="MP53" s="484">
        <v>71</v>
      </c>
      <c r="MQ53" s="484">
        <v>71</v>
      </c>
      <c r="MR53" s="484">
        <v>69</v>
      </c>
      <c r="MS53" s="484">
        <v>72</v>
      </c>
      <c r="MT53" s="484">
        <v>70</v>
      </c>
      <c r="MU53" s="484">
        <v>70</v>
      </c>
      <c r="MV53" s="484">
        <v>70</v>
      </c>
      <c r="MW53" s="484">
        <v>79</v>
      </c>
      <c r="MX53" s="484">
        <v>79</v>
      </c>
      <c r="MY53" s="484">
        <v>79</v>
      </c>
      <c r="MZ53" s="484">
        <v>82</v>
      </c>
      <c r="NA53" s="484">
        <v>79</v>
      </c>
      <c r="NB53" s="484">
        <v>79</v>
      </c>
      <c r="NC53" s="484">
        <v>79</v>
      </c>
      <c r="ND53" s="484">
        <v>79</v>
      </c>
      <c r="NE53" s="484">
        <v>88</v>
      </c>
      <c r="NF53" s="484">
        <v>88</v>
      </c>
      <c r="NG53" s="484">
        <v>77</v>
      </c>
      <c r="NH53" s="484">
        <v>88</v>
      </c>
      <c r="NI53" s="484">
        <v>77</v>
      </c>
      <c r="NJ53" s="484">
        <v>77</v>
      </c>
      <c r="NK53" s="484">
        <v>89</v>
      </c>
      <c r="NL53" s="484">
        <v>89</v>
      </c>
      <c r="NM53" s="484">
        <v>89</v>
      </c>
      <c r="NN53" s="484">
        <v>89</v>
      </c>
      <c r="NO53" s="484">
        <v>89</v>
      </c>
      <c r="NP53" s="484">
        <v>89</v>
      </c>
      <c r="NQ53" s="484">
        <v>89</v>
      </c>
      <c r="NR53" s="484">
        <v>89</v>
      </c>
      <c r="NS53" s="484">
        <v>89</v>
      </c>
      <c r="NT53" s="484">
        <v>89</v>
      </c>
      <c r="NU53" s="484">
        <v>89</v>
      </c>
      <c r="NV53" s="484">
        <v>89</v>
      </c>
      <c r="NW53" s="484">
        <v>89</v>
      </c>
      <c r="NX53" s="484">
        <v>89</v>
      </c>
      <c r="NY53" s="484">
        <v>89</v>
      </c>
      <c r="NZ53" s="484">
        <v>89</v>
      </c>
      <c r="OA53" s="484">
        <v>89</v>
      </c>
      <c r="OB53" s="484">
        <v>89</v>
      </c>
      <c r="OC53" s="484">
        <v>89</v>
      </c>
      <c r="OD53" s="484">
        <v>89</v>
      </c>
      <c r="OE53" s="484">
        <v>89</v>
      </c>
      <c r="OF53" s="484">
        <v>89</v>
      </c>
      <c r="OG53" s="484">
        <v>89</v>
      </c>
      <c r="OH53" s="484">
        <v>89</v>
      </c>
      <c r="OI53" s="484">
        <v>89</v>
      </c>
      <c r="OJ53" s="484">
        <v>89</v>
      </c>
      <c r="OK53" s="484">
        <v>89</v>
      </c>
      <c r="OL53" s="484">
        <v>89</v>
      </c>
      <c r="OM53" s="484">
        <v>89</v>
      </c>
      <c r="ON53" s="484">
        <v>72</v>
      </c>
      <c r="OO53" s="484">
        <v>72</v>
      </c>
      <c r="OP53" s="484">
        <v>78</v>
      </c>
      <c r="OQ53" s="484">
        <v>78</v>
      </c>
      <c r="OR53" s="484">
        <v>78</v>
      </c>
      <c r="OS53" s="484">
        <v>78</v>
      </c>
      <c r="OT53" s="484">
        <v>78</v>
      </c>
      <c r="OU53" s="484">
        <v>78</v>
      </c>
      <c r="OV53" s="484">
        <v>78</v>
      </c>
      <c r="OW53" s="484">
        <v>65</v>
      </c>
      <c r="OX53" s="484">
        <v>64</v>
      </c>
      <c r="OY53" s="484">
        <v>64</v>
      </c>
      <c r="OZ53" s="484">
        <v>62</v>
      </c>
      <c r="PA53" s="484">
        <v>58</v>
      </c>
      <c r="PB53" s="484">
        <v>58</v>
      </c>
      <c r="PC53" s="484">
        <v>56</v>
      </c>
      <c r="PD53" s="484">
        <v>56</v>
      </c>
      <c r="PE53" s="484">
        <v>56</v>
      </c>
      <c r="PF53" s="484">
        <v>56</v>
      </c>
      <c r="PG53" s="484">
        <v>56</v>
      </c>
      <c r="PH53" s="484">
        <v>56</v>
      </c>
      <c r="PI53" s="484">
        <v>56</v>
      </c>
      <c r="PJ53" s="484">
        <v>56</v>
      </c>
      <c r="PK53" s="484">
        <v>56</v>
      </c>
      <c r="PL53" s="484">
        <v>56</v>
      </c>
    </row>
    <row r="54" spans="1:428" x14ac:dyDescent="0.25">
      <c r="A54" s="866">
        <v>25</v>
      </c>
      <c r="B54" s="867" t="s">
        <v>1403</v>
      </c>
      <c r="C54" s="869" t="s">
        <v>1375</v>
      </c>
      <c r="D54" s="871" t="s">
        <v>1404</v>
      </c>
      <c r="E54" s="205" t="s">
        <v>1376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211"/>
      <c r="BP54" s="211"/>
      <c r="BQ54" s="211"/>
      <c r="BR54" s="211"/>
      <c r="BS54" s="211"/>
      <c r="BT54" s="211"/>
      <c r="BU54" s="211"/>
      <c r="BV54" s="211"/>
      <c r="BW54" s="211"/>
      <c r="BX54" s="211"/>
      <c r="BY54" s="211"/>
      <c r="BZ54" s="211"/>
      <c r="CA54" s="211"/>
      <c r="CB54" s="211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1"/>
      <c r="CV54" s="211"/>
      <c r="CW54" s="211"/>
      <c r="CX54" s="211"/>
      <c r="CY54" s="211"/>
      <c r="CZ54" s="211"/>
      <c r="DA54" s="211"/>
      <c r="DB54" s="211"/>
      <c r="DC54" s="211"/>
      <c r="DD54" s="211"/>
      <c r="DE54" s="211"/>
      <c r="DF54" s="211"/>
      <c r="DG54" s="211"/>
      <c r="DH54" s="211"/>
      <c r="DI54" s="211"/>
      <c r="DJ54" s="211"/>
      <c r="DK54" s="211"/>
      <c r="DL54" s="211"/>
      <c r="DM54" s="211"/>
      <c r="DN54" s="211"/>
      <c r="DO54" s="211"/>
      <c r="DP54" s="211"/>
      <c r="DQ54" s="211"/>
      <c r="DR54" s="211"/>
      <c r="DS54" s="211"/>
      <c r="DT54" s="211"/>
      <c r="DU54" s="211"/>
      <c r="DV54" s="211"/>
      <c r="DW54" s="211"/>
      <c r="DX54" s="211"/>
      <c r="DY54" s="211"/>
      <c r="DZ54" s="211"/>
      <c r="EA54" s="211"/>
      <c r="EB54" s="211"/>
      <c r="EC54" s="211"/>
      <c r="ED54" s="211"/>
      <c r="EE54" s="211"/>
      <c r="EF54" s="211"/>
      <c r="EG54" s="211"/>
      <c r="EH54" s="211"/>
      <c r="EI54" s="211"/>
      <c r="EJ54" s="211"/>
      <c r="EK54" s="211"/>
      <c r="EL54" s="211"/>
      <c r="EM54" s="211"/>
      <c r="EN54" s="211"/>
      <c r="EO54" s="211"/>
      <c r="EP54" s="211"/>
      <c r="EQ54" s="211"/>
      <c r="ER54" s="211"/>
      <c r="ES54" s="211"/>
      <c r="ET54" s="211"/>
      <c r="EU54" s="211"/>
      <c r="EV54" s="211"/>
      <c r="EW54" s="211"/>
      <c r="EX54" s="211"/>
      <c r="EY54" s="211"/>
      <c r="EZ54" s="211"/>
      <c r="FA54" s="211"/>
      <c r="FB54" s="211"/>
      <c r="FC54" s="211"/>
      <c r="FD54" s="211"/>
      <c r="FE54" s="211"/>
      <c r="FF54" s="211">
        <v>10</v>
      </c>
      <c r="FG54" s="211">
        <v>10</v>
      </c>
      <c r="FH54" s="211">
        <v>10</v>
      </c>
      <c r="FI54" s="211">
        <v>10</v>
      </c>
      <c r="FJ54" s="211">
        <v>10</v>
      </c>
      <c r="FK54" s="211">
        <v>10</v>
      </c>
      <c r="FL54" s="211">
        <v>10</v>
      </c>
      <c r="FM54" s="211">
        <v>10</v>
      </c>
      <c r="FN54" s="211">
        <v>10</v>
      </c>
      <c r="FO54" s="211">
        <v>10</v>
      </c>
      <c r="FP54" s="211">
        <v>10</v>
      </c>
      <c r="FQ54" s="211">
        <v>10</v>
      </c>
      <c r="FR54" s="211">
        <v>10</v>
      </c>
      <c r="FS54" s="211">
        <v>10</v>
      </c>
      <c r="FT54" s="211">
        <v>10</v>
      </c>
      <c r="FU54" s="211">
        <v>10</v>
      </c>
      <c r="FV54" s="211">
        <v>10</v>
      </c>
      <c r="FW54" s="211">
        <v>10</v>
      </c>
      <c r="FX54" s="211">
        <v>10</v>
      </c>
      <c r="FY54" s="211">
        <v>10</v>
      </c>
      <c r="FZ54" s="211">
        <v>10</v>
      </c>
      <c r="GA54" s="211">
        <v>10</v>
      </c>
      <c r="GB54" s="211">
        <v>10</v>
      </c>
      <c r="GC54" s="211">
        <v>10</v>
      </c>
      <c r="GD54" s="211">
        <v>10</v>
      </c>
      <c r="GE54" s="211">
        <v>10</v>
      </c>
      <c r="GF54" s="211">
        <v>10</v>
      </c>
      <c r="GG54" s="211">
        <v>10</v>
      </c>
      <c r="GH54" s="211">
        <v>10</v>
      </c>
      <c r="GI54" s="211">
        <v>10</v>
      </c>
      <c r="GJ54" s="211">
        <v>10</v>
      </c>
      <c r="GK54" s="211">
        <v>10</v>
      </c>
      <c r="GL54" s="211">
        <v>10</v>
      </c>
      <c r="GM54" s="211">
        <v>10</v>
      </c>
      <c r="GN54" s="211">
        <v>10</v>
      </c>
      <c r="GO54" s="211">
        <v>10</v>
      </c>
      <c r="GP54" s="211">
        <v>10</v>
      </c>
      <c r="GQ54" s="211">
        <v>10</v>
      </c>
      <c r="GR54" s="211">
        <v>10</v>
      </c>
      <c r="GS54" s="211">
        <v>10</v>
      </c>
      <c r="GT54" s="211">
        <v>10</v>
      </c>
      <c r="GU54" s="211">
        <v>10</v>
      </c>
      <c r="GV54" s="211">
        <v>10</v>
      </c>
      <c r="GW54" s="211">
        <v>10</v>
      </c>
      <c r="GX54" s="211">
        <v>10</v>
      </c>
      <c r="GY54" s="211">
        <v>10</v>
      </c>
      <c r="GZ54" s="211">
        <v>10</v>
      </c>
      <c r="HA54" s="211">
        <v>10</v>
      </c>
      <c r="HB54" s="211">
        <v>10</v>
      </c>
      <c r="HC54" s="211">
        <v>10</v>
      </c>
      <c r="HD54" s="211">
        <v>10</v>
      </c>
      <c r="HE54" s="211">
        <v>10</v>
      </c>
      <c r="HF54" s="211">
        <v>10</v>
      </c>
      <c r="HG54" s="211">
        <v>10</v>
      </c>
      <c r="HH54" s="211">
        <v>10</v>
      </c>
      <c r="HI54" s="211">
        <v>10</v>
      </c>
      <c r="HJ54" s="211">
        <v>10</v>
      </c>
      <c r="HK54" s="211">
        <v>10</v>
      </c>
      <c r="HL54" s="211">
        <v>10</v>
      </c>
      <c r="HM54" s="211">
        <v>10</v>
      </c>
      <c r="HN54" s="211">
        <v>10</v>
      </c>
      <c r="HO54" s="211">
        <v>10</v>
      </c>
      <c r="HP54" s="211">
        <v>10</v>
      </c>
      <c r="HQ54" s="211">
        <v>10</v>
      </c>
      <c r="HR54" s="211">
        <v>10</v>
      </c>
      <c r="HS54" s="211">
        <v>10</v>
      </c>
      <c r="HT54" s="211">
        <v>10</v>
      </c>
      <c r="HU54" s="211">
        <v>10</v>
      </c>
      <c r="HV54" s="211">
        <v>10</v>
      </c>
      <c r="HW54" s="211">
        <v>10</v>
      </c>
      <c r="HX54" s="211">
        <v>10</v>
      </c>
      <c r="HY54" s="211">
        <v>10</v>
      </c>
      <c r="HZ54" s="211">
        <v>10</v>
      </c>
      <c r="IA54" s="211">
        <v>10</v>
      </c>
      <c r="IB54" s="211">
        <v>10</v>
      </c>
      <c r="IC54" s="211">
        <v>10</v>
      </c>
      <c r="ID54" s="211">
        <v>10</v>
      </c>
      <c r="IE54" s="211">
        <v>10</v>
      </c>
      <c r="IF54" s="211">
        <v>10</v>
      </c>
      <c r="IG54" s="211">
        <v>10</v>
      </c>
      <c r="IH54" s="211">
        <v>10</v>
      </c>
      <c r="II54" s="211">
        <v>10</v>
      </c>
      <c r="IJ54" s="211">
        <v>10</v>
      </c>
      <c r="IK54" s="211">
        <v>10</v>
      </c>
      <c r="IL54" s="211">
        <v>10</v>
      </c>
      <c r="IM54" s="211">
        <v>10</v>
      </c>
      <c r="IN54" s="211">
        <v>10</v>
      </c>
      <c r="IO54" s="211">
        <v>10</v>
      </c>
      <c r="IP54" s="211">
        <v>10</v>
      </c>
      <c r="IQ54" s="211">
        <v>10</v>
      </c>
      <c r="IR54" s="211">
        <v>10</v>
      </c>
      <c r="IS54" s="211">
        <v>10</v>
      </c>
      <c r="IT54" s="211">
        <v>10</v>
      </c>
      <c r="IU54" s="211">
        <v>10</v>
      </c>
      <c r="IV54" s="211">
        <v>10</v>
      </c>
      <c r="IW54" s="211">
        <v>10</v>
      </c>
      <c r="IX54" s="211">
        <v>10</v>
      </c>
      <c r="IY54" s="211">
        <v>10</v>
      </c>
      <c r="IZ54" s="211">
        <v>10</v>
      </c>
      <c r="JA54" s="211">
        <v>10</v>
      </c>
      <c r="JB54" s="211">
        <v>10</v>
      </c>
      <c r="JC54" s="211">
        <v>10</v>
      </c>
      <c r="JD54" s="211">
        <v>10</v>
      </c>
      <c r="JE54" s="211">
        <v>10</v>
      </c>
      <c r="JF54" s="211">
        <v>10</v>
      </c>
      <c r="JG54" s="211">
        <v>10</v>
      </c>
      <c r="JH54" s="211">
        <v>10</v>
      </c>
      <c r="JI54" s="211">
        <v>10</v>
      </c>
      <c r="JJ54" s="211">
        <v>10</v>
      </c>
      <c r="JK54" s="211">
        <v>10</v>
      </c>
      <c r="JL54" s="211">
        <v>10</v>
      </c>
      <c r="JM54" s="211">
        <v>10</v>
      </c>
      <c r="JN54" s="211">
        <v>10</v>
      </c>
      <c r="JO54" s="483">
        <v>10</v>
      </c>
      <c r="JP54" s="483">
        <v>10</v>
      </c>
      <c r="JQ54" s="483">
        <v>10</v>
      </c>
      <c r="JR54" s="483">
        <v>10</v>
      </c>
      <c r="JS54" s="483">
        <v>10</v>
      </c>
      <c r="JT54" s="483">
        <v>10</v>
      </c>
      <c r="JU54" s="483">
        <v>10</v>
      </c>
      <c r="JV54" s="483">
        <v>10</v>
      </c>
      <c r="JW54" s="483">
        <v>10</v>
      </c>
      <c r="JX54" s="483">
        <v>10</v>
      </c>
      <c r="JY54" s="483">
        <v>10</v>
      </c>
      <c r="JZ54" s="483">
        <v>10</v>
      </c>
      <c r="KA54" s="483">
        <v>10</v>
      </c>
      <c r="KB54" s="483">
        <v>10</v>
      </c>
      <c r="KC54" s="483">
        <v>10</v>
      </c>
      <c r="KD54" s="483">
        <v>20</v>
      </c>
      <c r="KE54" s="483">
        <v>20</v>
      </c>
      <c r="KF54" s="483">
        <v>20</v>
      </c>
      <c r="KG54" s="483">
        <v>20</v>
      </c>
      <c r="KH54" s="483">
        <v>20</v>
      </c>
      <c r="KI54" s="483">
        <v>20</v>
      </c>
      <c r="KJ54" s="483">
        <v>20</v>
      </c>
      <c r="KK54" s="483">
        <v>20</v>
      </c>
      <c r="KL54" s="483">
        <v>20</v>
      </c>
      <c r="KM54" s="483">
        <v>20</v>
      </c>
      <c r="KN54" s="483">
        <v>20</v>
      </c>
      <c r="KO54" s="483">
        <v>20</v>
      </c>
      <c r="KP54" s="483">
        <v>20</v>
      </c>
      <c r="KQ54" s="483">
        <v>20</v>
      </c>
      <c r="KR54" s="483">
        <v>20</v>
      </c>
      <c r="KS54" s="483">
        <v>20</v>
      </c>
      <c r="KT54" s="483">
        <v>20</v>
      </c>
      <c r="KU54" s="483">
        <v>20</v>
      </c>
      <c r="KV54" s="483">
        <v>20</v>
      </c>
      <c r="KW54" s="483">
        <v>20</v>
      </c>
      <c r="KX54" s="483">
        <v>20</v>
      </c>
      <c r="KY54" s="483">
        <v>20</v>
      </c>
      <c r="KZ54" s="483">
        <v>20</v>
      </c>
      <c r="LA54" s="483">
        <v>20</v>
      </c>
      <c r="LB54" s="483">
        <v>20</v>
      </c>
      <c r="LC54" s="483">
        <v>20</v>
      </c>
      <c r="LD54" s="483">
        <v>20</v>
      </c>
      <c r="LE54" s="483">
        <v>20</v>
      </c>
      <c r="LF54" s="483">
        <v>20</v>
      </c>
      <c r="LG54" s="483">
        <v>20</v>
      </c>
      <c r="LH54" s="483">
        <v>20</v>
      </c>
      <c r="LI54" s="483">
        <v>20</v>
      </c>
      <c r="LJ54" s="483">
        <v>20</v>
      </c>
      <c r="LK54" s="483">
        <v>20</v>
      </c>
      <c r="LL54" s="483">
        <v>20</v>
      </c>
      <c r="LM54" s="483">
        <v>20</v>
      </c>
      <c r="LN54" s="483">
        <v>20</v>
      </c>
      <c r="LO54" s="483">
        <v>20</v>
      </c>
      <c r="LP54" s="483">
        <v>20</v>
      </c>
      <c r="LQ54" s="483">
        <v>20</v>
      </c>
      <c r="LR54" s="483">
        <v>20</v>
      </c>
      <c r="LS54" s="483">
        <v>20</v>
      </c>
      <c r="LT54" s="483">
        <v>20</v>
      </c>
      <c r="LU54" s="483">
        <v>20</v>
      </c>
      <c r="LV54" s="483">
        <v>20</v>
      </c>
      <c r="LW54" s="483">
        <v>20</v>
      </c>
      <c r="LX54" s="483">
        <v>20</v>
      </c>
      <c r="LY54" s="483">
        <v>20</v>
      </c>
      <c r="LZ54" s="483">
        <v>20</v>
      </c>
      <c r="MA54" s="483">
        <v>20</v>
      </c>
      <c r="MB54" s="483">
        <v>20</v>
      </c>
      <c r="MC54" s="483">
        <v>20</v>
      </c>
      <c r="MD54" s="483">
        <v>20</v>
      </c>
      <c r="ME54" s="483">
        <v>20</v>
      </c>
      <c r="MF54" s="483">
        <v>20</v>
      </c>
      <c r="MG54" s="483">
        <v>20</v>
      </c>
      <c r="MH54" s="483">
        <v>20</v>
      </c>
      <c r="MI54" s="483">
        <v>20</v>
      </c>
      <c r="MJ54" s="483">
        <v>20</v>
      </c>
      <c r="MK54" s="483">
        <v>20</v>
      </c>
      <c r="ML54" s="483">
        <v>35</v>
      </c>
      <c r="MM54" s="483">
        <v>35</v>
      </c>
      <c r="MN54" s="483">
        <v>35</v>
      </c>
      <c r="MO54" s="483">
        <v>35</v>
      </c>
      <c r="MP54" s="483">
        <v>35</v>
      </c>
      <c r="MQ54" s="483">
        <v>35</v>
      </c>
      <c r="MR54" s="483">
        <v>35</v>
      </c>
      <c r="MS54" s="483">
        <v>35</v>
      </c>
      <c r="MT54" s="483">
        <v>35</v>
      </c>
      <c r="MU54" s="483">
        <v>35</v>
      </c>
      <c r="MV54" s="483">
        <v>35</v>
      </c>
      <c r="MW54" s="483">
        <v>35</v>
      </c>
      <c r="MX54" s="483">
        <v>35</v>
      </c>
      <c r="MY54" s="483">
        <v>35</v>
      </c>
      <c r="MZ54" s="483">
        <v>35</v>
      </c>
      <c r="NA54" s="483">
        <v>60</v>
      </c>
      <c r="NB54" s="483">
        <v>60</v>
      </c>
      <c r="NC54" s="483">
        <v>60</v>
      </c>
      <c r="ND54" s="483">
        <v>60</v>
      </c>
      <c r="NE54" s="483">
        <v>60</v>
      </c>
      <c r="NF54" s="483">
        <v>60</v>
      </c>
      <c r="NG54" s="483">
        <v>60</v>
      </c>
      <c r="NH54" s="483">
        <v>60</v>
      </c>
      <c r="NI54" s="483">
        <v>60</v>
      </c>
      <c r="NJ54" s="483">
        <v>60</v>
      </c>
      <c r="NK54" s="483">
        <v>60</v>
      </c>
      <c r="NL54" s="483">
        <v>60</v>
      </c>
      <c r="NM54" s="483">
        <v>60</v>
      </c>
      <c r="NN54" s="483">
        <v>60</v>
      </c>
      <c r="NO54" s="483">
        <v>60</v>
      </c>
      <c r="NP54" s="483">
        <v>60</v>
      </c>
      <c r="NQ54" s="483">
        <v>60</v>
      </c>
      <c r="NR54" s="483">
        <v>60</v>
      </c>
      <c r="NS54" s="483">
        <v>60</v>
      </c>
      <c r="NT54" s="483">
        <v>60</v>
      </c>
      <c r="NU54" s="483">
        <v>60</v>
      </c>
      <c r="NV54" s="483">
        <v>60</v>
      </c>
      <c r="NW54" s="483">
        <v>60</v>
      </c>
      <c r="NX54" s="483">
        <v>60</v>
      </c>
      <c r="NY54" s="483">
        <v>60</v>
      </c>
      <c r="NZ54" s="483">
        <v>60</v>
      </c>
      <c r="OA54" s="483">
        <v>60</v>
      </c>
      <c r="OB54" s="483">
        <v>60</v>
      </c>
      <c r="OC54" s="483">
        <v>60</v>
      </c>
      <c r="OD54" s="483">
        <v>60</v>
      </c>
      <c r="OE54" s="483">
        <v>60</v>
      </c>
      <c r="OF54" s="483">
        <v>60</v>
      </c>
      <c r="OG54" s="483">
        <v>60</v>
      </c>
      <c r="OH54" s="483">
        <v>60</v>
      </c>
      <c r="OI54" s="483">
        <v>60</v>
      </c>
      <c r="OJ54" s="483">
        <v>60</v>
      </c>
      <c r="OK54" s="483">
        <v>60</v>
      </c>
      <c r="OL54" s="483">
        <v>60</v>
      </c>
      <c r="OM54" s="483">
        <v>60</v>
      </c>
      <c r="ON54" s="483">
        <v>60</v>
      </c>
      <c r="OO54" s="483">
        <v>60</v>
      </c>
      <c r="OP54" s="483">
        <v>60</v>
      </c>
      <c r="OQ54" s="483">
        <v>60</v>
      </c>
      <c r="OR54" s="483">
        <v>60</v>
      </c>
      <c r="OS54" s="483">
        <v>60</v>
      </c>
      <c r="OT54" s="483">
        <v>60</v>
      </c>
      <c r="OU54" s="483">
        <v>60</v>
      </c>
      <c r="OV54" s="483">
        <v>60</v>
      </c>
      <c r="OW54" s="483">
        <v>60</v>
      </c>
      <c r="OX54" s="483">
        <v>60</v>
      </c>
      <c r="OY54" s="483">
        <v>60</v>
      </c>
      <c r="OZ54" s="483">
        <v>60</v>
      </c>
      <c r="PA54" s="483">
        <v>60</v>
      </c>
      <c r="PB54" s="483">
        <v>60</v>
      </c>
      <c r="PC54" s="483">
        <v>60</v>
      </c>
      <c r="PD54" s="483">
        <v>60</v>
      </c>
      <c r="PE54" s="483">
        <v>60</v>
      </c>
      <c r="PF54" s="483">
        <v>60</v>
      </c>
      <c r="PG54" s="483">
        <v>60</v>
      </c>
      <c r="PH54" s="483">
        <v>60</v>
      </c>
      <c r="PI54" s="483">
        <v>60</v>
      </c>
      <c r="PJ54" s="483">
        <v>60</v>
      </c>
      <c r="PK54" s="483">
        <v>60</v>
      </c>
      <c r="PL54" s="483">
        <v>60</v>
      </c>
    </row>
    <row r="55" spans="1:428" x14ac:dyDescent="0.25">
      <c r="A55" s="866"/>
      <c r="B55" s="868"/>
      <c r="C55" s="869"/>
      <c r="D55" s="871"/>
      <c r="E55" s="206" t="s">
        <v>1377</v>
      </c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212"/>
      <c r="CB55" s="212"/>
      <c r="CC55" s="212"/>
      <c r="CD55" s="212"/>
      <c r="CE55" s="212"/>
      <c r="CF55" s="212"/>
      <c r="CG55" s="212"/>
      <c r="CH55" s="212"/>
      <c r="CI55" s="212"/>
      <c r="CJ55" s="212"/>
      <c r="CK55" s="212"/>
      <c r="CL55" s="212"/>
      <c r="CM55" s="212"/>
      <c r="CN55" s="212"/>
      <c r="CO55" s="212"/>
      <c r="CP55" s="212"/>
      <c r="CQ55" s="212"/>
      <c r="CR55" s="212"/>
      <c r="CS55" s="212"/>
      <c r="CT55" s="212"/>
      <c r="CU55" s="212"/>
      <c r="CV55" s="212"/>
      <c r="CW55" s="212"/>
      <c r="CX55" s="212"/>
      <c r="CY55" s="212"/>
      <c r="CZ55" s="212"/>
      <c r="DA55" s="212"/>
      <c r="DB55" s="212"/>
      <c r="DC55" s="212"/>
      <c r="DD55" s="212"/>
      <c r="DE55" s="212"/>
      <c r="DF55" s="212"/>
      <c r="DG55" s="212"/>
      <c r="DH55" s="212"/>
      <c r="DI55" s="212"/>
      <c r="DJ55" s="212"/>
      <c r="DK55" s="212"/>
      <c r="DL55" s="212"/>
      <c r="DM55" s="212"/>
      <c r="DN55" s="212"/>
      <c r="DO55" s="212"/>
      <c r="DP55" s="212"/>
      <c r="DQ55" s="212"/>
      <c r="DR55" s="212"/>
      <c r="DS55" s="212"/>
      <c r="DT55" s="212"/>
      <c r="DU55" s="212"/>
      <c r="DV55" s="212"/>
      <c r="DW55" s="212"/>
      <c r="DX55" s="212"/>
      <c r="DY55" s="212"/>
      <c r="DZ55" s="212"/>
      <c r="EA55" s="212"/>
      <c r="EB55" s="212"/>
      <c r="EC55" s="212"/>
      <c r="ED55" s="212"/>
      <c r="EE55" s="212"/>
      <c r="EF55" s="212"/>
      <c r="EG55" s="212"/>
      <c r="EH55" s="212"/>
      <c r="EI55" s="212"/>
      <c r="EJ55" s="212"/>
      <c r="EK55" s="212"/>
      <c r="EL55" s="212"/>
      <c r="EM55" s="212"/>
      <c r="EN55" s="212"/>
      <c r="EO55" s="212"/>
      <c r="EP55" s="212"/>
      <c r="EQ55" s="212"/>
      <c r="ER55" s="212"/>
      <c r="ES55" s="212"/>
      <c r="ET55" s="212"/>
      <c r="EU55" s="212"/>
      <c r="EV55" s="212"/>
      <c r="EW55" s="212"/>
      <c r="EX55" s="212"/>
      <c r="EY55" s="212"/>
      <c r="EZ55" s="212"/>
      <c r="FA55" s="212"/>
      <c r="FB55" s="212"/>
      <c r="FC55" s="212"/>
      <c r="FD55" s="212"/>
      <c r="FE55" s="212"/>
      <c r="FF55" s="212">
        <v>7</v>
      </c>
      <c r="FG55" s="212">
        <v>7</v>
      </c>
      <c r="FH55" s="212">
        <v>8</v>
      </c>
      <c r="FI55" s="212">
        <v>8</v>
      </c>
      <c r="FJ55" s="212">
        <v>8</v>
      </c>
      <c r="FK55" s="212">
        <v>8</v>
      </c>
      <c r="FL55" s="212">
        <v>8</v>
      </c>
      <c r="FM55" s="212">
        <v>8</v>
      </c>
      <c r="FN55" s="212">
        <v>8</v>
      </c>
      <c r="FO55" s="212">
        <v>8</v>
      </c>
      <c r="FP55" s="212">
        <v>6</v>
      </c>
      <c r="FQ55" s="212">
        <v>6</v>
      </c>
      <c r="FR55" s="212">
        <v>6</v>
      </c>
      <c r="FS55" s="212">
        <v>6</v>
      </c>
      <c r="FT55" s="212">
        <v>6</v>
      </c>
      <c r="FU55" s="212">
        <v>6</v>
      </c>
      <c r="FV55" s="212">
        <v>6</v>
      </c>
      <c r="FW55" s="212">
        <v>6</v>
      </c>
      <c r="FX55" s="212">
        <v>6</v>
      </c>
      <c r="FY55" s="212">
        <v>6</v>
      </c>
      <c r="FZ55" s="212">
        <v>6</v>
      </c>
      <c r="GA55" s="212">
        <v>6</v>
      </c>
      <c r="GB55" s="212">
        <v>6</v>
      </c>
      <c r="GC55" s="212">
        <v>6</v>
      </c>
      <c r="GD55" s="212">
        <v>6</v>
      </c>
      <c r="GE55" s="212">
        <v>6</v>
      </c>
      <c r="GF55" s="212">
        <v>6</v>
      </c>
      <c r="GG55" s="212">
        <v>6</v>
      </c>
      <c r="GH55" s="212">
        <v>6</v>
      </c>
      <c r="GI55" s="212">
        <v>6</v>
      </c>
      <c r="GJ55" s="212">
        <v>6</v>
      </c>
      <c r="GK55" s="212">
        <v>6</v>
      </c>
      <c r="GL55" s="212">
        <v>6</v>
      </c>
      <c r="GM55" s="212">
        <v>6</v>
      </c>
      <c r="GN55" s="212">
        <v>6</v>
      </c>
      <c r="GO55" s="212">
        <v>6</v>
      </c>
      <c r="GP55" s="212">
        <v>6</v>
      </c>
      <c r="GQ55" s="212">
        <v>6</v>
      </c>
      <c r="GR55" s="212">
        <v>6</v>
      </c>
      <c r="GS55" s="212">
        <v>6</v>
      </c>
      <c r="GT55" s="212">
        <v>20</v>
      </c>
      <c r="GU55" s="212">
        <v>20</v>
      </c>
      <c r="GV55" s="212">
        <v>20</v>
      </c>
      <c r="GW55" s="212">
        <v>20</v>
      </c>
      <c r="GX55" s="212">
        <v>20</v>
      </c>
      <c r="GY55" s="212">
        <v>20</v>
      </c>
      <c r="GZ55" s="212">
        <v>20</v>
      </c>
      <c r="HA55" s="212">
        <v>20</v>
      </c>
      <c r="HB55" s="212">
        <v>20</v>
      </c>
      <c r="HC55" s="212">
        <v>20</v>
      </c>
      <c r="HD55" s="212">
        <v>20</v>
      </c>
      <c r="HE55" s="212">
        <v>20</v>
      </c>
      <c r="HF55" s="212">
        <v>20</v>
      </c>
      <c r="HG55" s="212">
        <v>20</v>
      </c>
      <c r="HH55" s="212">
        <v>20</v>
      </c>
      <c r="HI55" s="212">
        <v>20</v>
      </c>
      <c r="HJ55" s="212">
        <v>20</v>
      </c>
      <c r="HK55" s="212">
        <v>20</v>
      </c>
      <c r="HL55" s="212">
        <v>20</v>
      </c>
      <c r="HM55" s="212">
        <v>20</v>
      </c>
      <c r="HN55" s="212">
        <v>20</v>
      </c>
      <c r="HO55" s="212">
        <v>20</v>
      </c>
      <c r="HP55" s="212">
        <v>20</v>
      </c>
      <c r="HQ55" s="212">
        <v>20</v>
      </c>
      <c r="HR55" s="212">
        <v>20</v>
      </c>
      <c r="HS55" s="212">
        <v>20</v>
      </c>
      <c r="HT55" s="212">
        <v>20</v>
      </c>
      <c r="HU55" s="212">
        <v>20</v>
      </c>
      <c r="HV55" s="212">
        <v>20</v>
      </c>
      <c r="HW55" s="212">
        <v>20</v>
      </c>
      <c r="HX55" s="212">
        <v>20</v>
      </c>
      <c r="HY55" s="212">
        <v>20</v>
      </c>
      <c r="HZ55" s="212">
        <v>20</v>
      </c>
      <c r="IA55" s="212">
        <v>20</v>
      </c>
      <c r="IB55" s="212">
        <v>20</v>
      </c>
      <c r="IC55" s="212">
        <v>20</v>
      </c>
      <c r="ID55" s="212">
        <v>20</v>
      </c>
      <c r="IE55" s="212">
        <v>20</v>
      </c>
      <c r="IF55" s="212">
        <v>20</v>
      </c>
      <c r="IG55" s="212">
        <v>20</v>
      </c>
      <c r="IH55" s="212">
        <v>20</v>
      </c>
      <c r="II55" s="212">
        <v>20</v>
      </c>
      <c r="IJ55" s="212">
        <v>20</v>
      </c>
      <c r="IK55" s="212">
        <v>20</v>
      </c>
      <c r="IL55" s="212">
        <v>20</v>
      </c>
      <c r="IM55" s="212">
        <v>20</v>
      </c>
      <c r="IN55" s="212">
        <v>20</v>
      </c>
      <c r="IO55" s="212">
        <v>20</v>
      </c>
      <c r="IP55" s="212">
        <v>20</v>
      </c>
      <c r="IQ55" s="212">
        <v>20</v>
      </c>
      <c r="IR55" s="212">
        <v>20</v>
      </c>
      <c r="IS55" s="212">
        <v>20</v>
      </c>
      <c r="IT55" s="212">
        <v>20</v>
      </c>
      <c r="IU55" s="212">
        <v>20</v>
      </c>
      <c r="IV55" s="212">
        <v>10</v>
      </c>
      <c r="IW55" s="212">
        <v>10</v>
      </c>
      <c r="IX55" s="212">
        <v>10</v>
      </c>
      <c r="IY55" s="212">
        <v>10</v>
      </c>
      <c r="IZ55" s="212">
        <v>10</v>
      </c>
      <c r="JA55" s="212">
        <v>10</v>
      </c>
      <c r="JB55" s="212">
        <v>10</v>
      </c>
      <c r="JC55" s="212">
        <v>10</v>
      </c>
      <c r="JD55" s="212">
        <v>10</v>
      </c>
      <c r="JE55" s="212">
        <v>10</v>
      </c>
      <c r="JF55" s="212">
        <v>10</v>
      </c>
      <c r="JG55" s="212">
        <v>10</v>
      </c>
      <c r="JH55" s="212">
        <v>25</v>
      </c>
      <c r="JI55" s="212">
        <v>25</v>
      </c>
      <c r="JJ55" s="212">
        <v>25</v>
      </c>
      <c r="JK55" s="212">
        <v>25</v>
      </c>
      <c r="JL55" s="212">
        <v>25</v>
      </c>
      <c r="JM55" s="212">
        <v>25</v>
      </c>
      <c r="JN55" s="212">
        <v>25</v>
      </c>
      <c r="JO55" s="484">
        <v>25</v>
      </c>
      <c r="JP55" s="484">
        <v>25</v>
      </c>
      <c r="JQ55" s="484">
        <v>25</v>
      </c>
      <c r="JR55" s="484">
        <v>25</v>
      </c>
      <c r="JS55" s="484">
        <v>25</v>
      </c>
      <c r="JT55" s="484">
        <v>25</v>
      </c>
      <c r="JU55" s="484">
        <v>25</v>
      </c>
      <c r="JV55" s="484">
        <v>25</v>
      </c>
      <c r="JW55" s="484">
        <v>25</v>
      </c>
      <c r="JX55" s="484">
        <v>16</v>
      </c>
      <c r="JY55" s="484">
        <v>16</v>
      </c>
      <c r="JZ55" s="484">
        <v>16</v>
      </c>
      <c r="KA55" s="484">
        <v>11</v>
      </c>
      <c r="KB55" s="484">
        <v>11</v>
      </c>
      <c r="KC55" s="484">
        <v>11</v>
      </c>
      <c r="KD55" s="484">
        <v>16</v>
      </c>
      <c r="KE55" s="484">
        <v>16</v>
      </c>
      <c r="KF55" s="484">
        <v>16</v>
      </c>
      <c r="KG55" s="484">
        <v>16</v>
      </c>
      <c r="KH55" s="484">
        <v>20</v>
      </c>
      <c r="KI55" s="484">
        <v>20</v>
      </c>
      <c r="KJ55" s="484">
        <v>20</v>
      </c>
      <c r="KK55" s="484">
        <v>20</v>
      </c>
      <c r="KL55" s="484">
        <v>20</v>
      </c>
      <c r="KM55" s="484">
        <v>20</v>
      </c>
      <c r="KN55" s="484">
        <v>20</v>
      </c>
      <c r="KO55" s="484">
        <v>20</v>
      </c>
      <c r="KP55" s="484">
        <v>20</v>
      </c>
      <c r="KQ55" s="484">
        <v>20</v>
      </c>
      <c r="KR55" s="484">
        <v>20</v>
      </c>
      <c r="KS55" s="484">
        <v>20</v>
      </c>
      <c r="KT55" s="484">
        <v>20</v>
      </c>
      <c r="KU55" s="484">
        <v>20</v>
      </c>
      <c r="KV55" s="484">
        <v>20</v>
      </c>
      <c r="KW55" s="484">
        <v>20</v>
      </c>
      <c r="KX55" s="484">
        <v>20</v>
      </c>
      <c r="KY55" s="484">
        <v>20</v>
      </c>
      <c r="KZ55" s="484">
        <v>20</v>
      </c>
      <c r="LA55" s="484">
        <v>20</v>
      </c>
      <c r="LB55" s="484">
        <v>20</v>
      </c>
      <c r="LC55" s="484">
        <v>20</v>
      </c>
      <c r="LD55" s="484">
        <v>20</v>
      </c>
      <c r="LE55" s="484">
        <v>20</v>
      </c>
      <c r="LF55" s="484">
        <v>20</v>
      </c>
      <c r="LG55" s="484">
        <v>20</v>
      </c>
      <c r="LH55" s="484">
        <v>28</v>
      </c>
      <c r="LI55" s="484">
        <v>28</v>
      </c>
      <c r="LJ55" s="484">
        <v>28</v>
      </c>
      <c r="LK55" s="484">
        <v>28</v>
      </c>
      <c r="LL55" s="484">
        <v>28</v>
      </c>
      <c r="LM55" s="484">
        <v>28</v>
      </c>
      <c r="LN55" s="484">
        <v>28</v>
      </c>
      <c r="LO55" s="484">
        <v>20</v>
      </c>
      <c r="LP55" s="484">
        <v>20</v>
      </c>
      <c r="LQ55" s="484">
        <v>22</v>
      </c>
      <c r="LR55" s="484">
        <v>22</v>
      </c>
      <c r="LS55" s="484">
        <v>22</v>
      </c>
      <c r="LT55" s="484">
        <v>22</v>
      </c>
      <c r="LU55" s="484">
        <v>22</v>
      </c>
      <c r="LV55" s="484">
        <v>22</v>
      </c>
      <c r="LW55" s="484">
        <v>22</v>
      </c>
      <c r="LX55" s="484">
        <v>22</v>
      </c>
      <c r="LY55" s="484">
        <v>22</v>
      </c>
      <c r="LZ55" s="484">
        <v>22</v>
      </c>
      <c r="MA55" s="484">
        <v>22</v>
      </c>
      <c r="MB55" s="484">
        <v>22</v>
      </c>
      <c r="MC55" s="484">
        <v>22</v>
      </c>
      <c r="MD55" s="484">
        <v>22</v>
      </c>
      <c r="ME55" s="484">
        <v>22</v>
      </c>
      <c r="MF55" s="484">
        <v>22</v>
      </c>
      <c r="MG55" s="484">
        <v>22</v>
      </c>
      <c r="MH55" s="484">
        <v>22</v>
      </c>
      <c r="MI55" s="484">
        <v>22</v>
      </c>
      <c r="MJ55" s="484">
        <v>22</v>
      </c>
      <c r="MK55" s="484">
        <v>22</v>
      </c>
      <c r="ML55" s="484">
        <v>34</v>
      </c>
      <c r="MM55" s="484">
        <v>34</v>
      </c>
      <c r="MN55" s="484">
        <v>34</v>
      </c>
      <c r="MO55" s="484">
        <v>34</v>
      </c>
      <c r="MP55" s="484">
        <v>34</v>
      </c>
      <c r="MQ55" s="484">
        <v>34</v>
      </c>
      <c r="MR55" s="484">
        <v>34</v>
      </c>
      <c r="MS55" s="484">
        <v>34</v>
      </c>
      <c r="MT55" s="484">
        <v>20</v>
      </c>
      <c r="MU55" s="484">
        <v>20</v>
      </c>
      <c r="MV55" s="484">
        <v>20</v>
      </c>
      <c r="MW55" s="484">
        <v>20</v>
      </c>
      <c r="MX55" s="484">
        <v>20</v>
      </c>
      <c r="MY55" s="484">
        <v>20</v>
      </c>
      <c r="MZ55" s="484">
        <v>20</v>
      </c>
      <c r="NA55" s="484">
        <v>37</v>
      </c>
      <c r="NB55" s="484">
        <v>37</v>
      </c>
      <c r="NC55" s="484">
        <v>37</v>
      </c>
      <c r="ND55" s="484">
        <v>37</v>
      </c>
      <c r="NE55" s="484">
        <v>37</v>
      </c>
      <c r="NF55" s="484">
        <v>37</v>
      </c>
      <c r="NG55" s="484">
        <v>37</v>
      </c>
      <c r="NH55" s="484">
        <v>37</v>
      </c>
      <c r="NI55" s="484">
        <v>54</v>
      </c>
      <c r="NJ55" s="484">
        <v>54</v>
      </c>
      <c r="NK55" s="484">
        <v>54</v>
      </c>
      <c r="NL55" s="484">
        <v>54</v>
      </c>
      <c r="NM55" s="484">
        <v>54</v>
      </c>
      <c r="NN55" s="484">
        <v>54</v>
      </c>
      <c r="NO55" s="484">
        <v>54</v>
      </c>
      <c r="NP55" s="484">
        <v>54</v>
      </c>
      <c r="NQ55" s="484">
        <v>54</v>
      </c>
      <c r="NR55" s="484">
        <v>54</v>
      </c>
      <c r="NS55" s="484">
        <v>54</v>
      </c>
      <c r="NT55" s="484">
        <v>54</v>
      </c>
      <c r="NU55" s="484">
        <v>54</v>
      </c>
      <c r="NV55" s="484">
        <v>54</v>
      </c>
      <c r="NW55" s="484">
        <v>54</v>
      </c>
      <c r="NX55" s="484">
        <v>54</v>
      </c>
      <c r="NY55" s="484">
        <v>54</v>
      </c>
      <c r="NZ55" s="484">
        <v>54</v>
      </c>
      <c r="OA55" s="484">
        <v>54</v>
      </c>
      <c r="OB55" s="484">
        <v>54</v>
      </c>
      <c r="OC55" s="484">
        <v>54</v>
      </c>
      <c r="OD55" s="484">
        <v>54</v>
      </c>
      <c r="OE55" s="484">
        <v>54</v>
      </c>
      <c r="OF55" s="484">
        <v>54</v>
      </c>
      <c r="OG55" s="484">
        <v>54</v>
      </c>
      <c r="OH55" s="484">
        <v>54</v>
      </c>
      <c r="OI55" s="484">
        <v>54</v>
      </c>
      <c r="OJ55" s="484">
        <v>54</v>
      </c>
      <c r="OK55" s="484">
        <v>54</v>
      </c>
      <c r="OL55" s="484">
        <v>54</v>
      </c>
      <c r="OM55" s="484">
        <v>54</v>
      </c>
      <c r="ON55" s="484">
        <v>54</v>
      </c>
      <c r="OO55" s="484">
        <v>54</v>
      </c>
      <c r="OP55" s="484">
        <v>54</v>
      </c>
      <c r="OQ55" s="484">
        <v>54</v>
      </c>
      <c r="OR55" s="484">
        <v>54</v>
      </c>
      <c r="OS55" s="484">
        <v>54</v>
      </c>
      <c r="OT55" s="484">
        <v>54</v>
      </c>
      <c r="OU55" s="484">
        <v>54</v>
      </c>
      <c r="OV55" s="484">
        <v>44</v>
      </c>
      <c r="OW55" s="484">
        <v>44</v>
      </c>
      <c r="OX55" s="484">
        <v>44</v>
      </c>
      <c r="OY55" s="484">
        <v>44</v>
      </c>
      <c r="OZ55" s="484">
        <v>44</v>
      </c>
      <c r="PA55" s="484">
        <v>44</v>
      </c>
      <c r="PB55" s="484">
        <v>44</v>
      </c>
      <c r="PC55" s="484">
        <v>44</v>
      </c>
      <c r="PD55" s="484">
        <v>44</v>
      </c>
      <c r="PE55" s="484">
        <v>44</v>
      </c>
      <c r="PF55" s="484">
        <v>44</v>
      </c>
      <c r="PG55" s="484">
        <v>44</v>
      </c>
      <c r="PH55" s="484">
        <v>44</v>
      </c>
      <c r="PI55" s="484">
        <v>44</v>
      </c>
      <c r="PJ55" s="484">
        <v>44</v>
      </c>
      <c r="PK55" s="484">
        <v>35</v>
      </c>
      <c r="PL55" s="484">
        <v>35</v>
      </c>
    </row>
    <row r="56" spans="1:428" x14ac:dyDescent="0.25">
      <c r="A56" s="866">
        <v>26</v>
      </c>
      <c r="B56" s="867" t="s">
        <v>1405</v>
      </c>
      <c r="C56" s="869" t="s">
        <v>1375</v>
      </c>
      <c r="D56" s="871" t="s">
        <v>1404</v>
      </c>
      <c r="E56" s="205" t="s">
        <v>1376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211"/>
      <c r="BP56" s="211"/>
      <c r="BQ56" s="211"/>
      <c r="BR56" s="211"/>
      <c r="BS56" s="211"/>
      <c r="BT56" s="211"/>
      <c r="BU56" s="211"/>
      <c r="BV56" s="211"/>
      <c r="BW56" s="211"/>
      <c r="BX56" s="211"/>
      <c r="BY56" s="211"/>
      <c r="BZ56" s="211"/>
      <c r="CA56" s="211"/>
      <c r="CB56" s="211"/>
      <c r="CC56" s="211"/>
      <c r="CD56" s="211"/>
      <c r="CE56" s="211"/>
      <c r="CF56" s="211"/>
      <c r="CG56" s="211"/>
      <c r="CH56" s="211"/>
      <c r="CI56" s="211"/>
      <c r="CJ56" s="211"/>
      <c r="CK56" s="211"/>
      <c r="CL56" s="211"/>
      <c r="CM56" s="211"/>
      <c r="CN56" s="211"/>
      <c r="CO56" s="211"/>
      <c r="CP56" s="211"/>
      <c r="CQ56" s="211"/>
      <c r="CR56" s="211"/>
      <c r="CS56" s="211"/>
      <c r="CT56" s="211"/>
      <c r="CU56" s="211"/>
      <c r="CV56" s="211"/>
      <c r="CW56" s="211"/>
      <c r="CX56" s="211"/>
      <c r="CY56" s="211"/>
      <c r="CZ56" s="211"/>
      <c r="DA56" s="211"/>
      <c r="DB56" s="211"/>
      <c r="DC56" s="211"/>
      <c r="DD56" s="211"/>
      <c r="DE56" s="211"/>
      <c r="DF56" s="211"/>
      <c r="DG56" s="211"/>
      <c r="DH56" s="211"/>
      <c r="DI56" s="211"/>
      <c r="DJ56" s="211"/>
      <c r="DK56" s="211"/>
      <c r="DL56" s="211"/>
      <c r="DM56" s="211"/>
      <c r="DN56" s="211"/>
      <c r="DO56" s="211"/>
      <c r="DP56" s="211"/>
      <c r="DQ56" s="211"/>
      <c r="DR56" s="211"/>
      <c r="DS56" s="211"/>
      <c r="DT56" s="211"/>
      <c r="DU56" s="211"/>
      <c r="DV56" s="211"/>
      <c r="DW56" s="211"/>
      <c r="DX56" s="211"/>
      <c r="DY56" s="211"/>
      <c r="DZ56" s="211"/>
      <c r="EA56" s="211"/>
      <c r="EB56" s="211"/>
      <c r="EC56" s="211"/>
      <c r="ED56" s="211"/>
      <c r="EE56" s="211"/>
      <c r="EF56" s="211"/>
      <c r="EG56" s="211"/>
      <c r="EH56" s="211"/>
      <c r="EI56" s="211"/>
      <c r="EJ56" s="211"/>
      <c r="EK56" s="211"/>
      <c r="EL56" s="211"/>
      <c r="EM56" s="211"/>
      <c r="EN56" s="211"/>
      <c r="EO56" s="211"/>
      <c r="EP56" s="211"/>
      <c r="EQ56" s="211"/>
      <c r="ER56" s="211"/>
      <c r="ES56" s="211"/>
      <c r="ET56" s="211"/>
      <c r="EU56" s="211"/>
      <c r="EV56" s="211"/>
      <c r="EW56" s="211"/>
      <c r="EX56" s="211"/>
      <c r="EY56" s="211"/>
      <c r="EZ56" s="211"/>
      <c r="FA56" s="211"/>
      <c r="FB56" s="211"/>
      <c r="FC56" s="211"/>
      <c r="FD56" s="211"/>
      <c r="FE56" s="211"/>
      <c r="FF56" s="211">
        <v>20</v>
      </c>
      <c r="FG56" s="211">
        <v>20</v>
      </c>
      <c r="FH56" s="211">
        <v>20</v>
      </c>
      <c r="FI56" s="211">
        <v>20</v>
      </c>
      <c r="FJ56" s="211">
        <v>20</v>
      </c>
      <c r="FK56" s="211">
        <v>20</v>
      </c>
      <c r="FL56" s="211">
        <v>20</v>
      </c>
      <c r="FM56" s="211">
        <v>20</v>
      </c>
      <c r="FN56" s="211">
        <v>20</v>
      </c>
      <c r="FO56" s="211">
        <v>20</v>
      </c>
      <c r="FP56" s="211">
        <v>20</v>
      </c>
      <c r="FQ56" s="211">
        <v>20</v>
      </c>
      <c r="FR56" s="211">
        <v>20</v>
      </c>
      <c r="FS56" s="211">
        <v>20</v>
      </c>
      <c r="FT56" s="211">
        <v>20</v>
      </c>
      <c r="FU56" s="211">
        <v>20</v>
      </c>
      <c r="FV56" s="211">
        <v>20</v>
      </c>
      <c r="FW56" s="211">
        <v>20</v>
      </c>
      <c r="FX56" s="211">
        <v>20</v>
      </c>
      <c r="FY56" s="211">
        <v>20</v>
      </c>
      <c r="FZ56" s="211">
        <v>20</v>
      </c>
      <c r="GA56" s="211">
        <v>20</v>
      </c>
      <c r="GB56" s="211">
        <v>20</v>
      </c>
      <c r="GC56" s="211">
        <v>20</v>
      </c>
      <c r="GD56" s="211">
        <v>20</v>
      </c>
      <c r="GE56" s="211">
        <v>20</v>
      </c>
      <c r="GF56" s="211">
        <v>20</v>
      </c>
      <c r="GG56" s="211">
        <v>20</v>
      </c>
      <c r="GH56" s="211">
        <v>20</v>
      </c>
      <c r="GI56" s="211">
        <v>20</v>
      </c>
      <c r="GJ56" s="211">
        <v>20</v>
      </c>
      <c r="GK56" s="211">
        <v>20</v>
      </c>
      <c r="GL56" s="211">
        <v>20</v>
      </c>
      <c r="GM56" s="211">
        <v>20</v>
      </c>
      <c r="GN56" s="211">
        <v>20</v>
      </c>
      <c r="GO56" s="211">
        <v>20</v>
      </c>
      <c r="GP56" s="211">
        <v>20</v>
      </c>
      <c r="GQ56" s="211">
        <v>20</v>
      </c>
      <c r="GR56" s="211">
        <v>20</v>
      </c>
      <c r="GS56" s="211">
        <v>20</v>
      </c>
      <c r="GT56" s="211">
        <v>20</v>
      </c>
      <c r="GU56" s="211">
        <v>20</v>
      </c>
      <c r="GV56" s="211">
        <v>20</v>
      </c>
      <c r="GW56" s="211">
        <v>20</v>
      </c>
      <c r="GX56" s="211">
        <v>20</v>
      </c>
      <c r="GY56" s="211">
        <v>20</v>
      </c>
      <c r="GZ56" s="211">
        <v>20</v>
      </c>
      <c r="HA56" s="211">
        <v>20</v>
      </c>
      <c r="HB56" s="211">
        <v>20</v>
      </c>
      <c r="HC56" s="211">
        <v>20</v>
      </c>
      <c r="HD56" s="211">
        <v>20</v>
      </c>
      <c r="HE56" s="211">
        <v>20</v>
      </c>
      <c r="HF56" s="211">
        <v>20</v>
      </c>
      <c r="HG56" s="211">
        <v>20</v>
      </c>
      <c r="HH56" s="211">
        <v>20</v>
      </c>
      <c r="HI56" s="211">
        <v>20</v>
      </c>
      <c r="HJ56" s="211">
        <v>20</v>
      </c>
      <c r="HK56" s="211">
        <v>20</v>
      </c>
      <c r="HL56" s="211">
        <v>20</v>
      </c>
      <c r="HM56" s="211">
        <v>20</v>
      </c>
      <c r="HN56" s="211">
        <v>20</v>
      </c>
      <c r="HO56" s="211">
        <v>20</v>
      </c>
      <c r="HP56" s="211">
        <v>20</v>
      </c>
      <c r="HQ56" s="211">
        <v>20</v>
      </c>
      <c r="HR56" s="211">
        <v>20</v>
      </c>
      <c r="HS56" s="211">
        <v>20</v>
      </c>
      <c r="HT56" s="211">
        <v>20</v>
      </c>
      <c r="HU56" s="211">
        <v>20</v>
      </c>
      <c r="HV56" s="211">
        <v>20</v>
      </c>
      <c r="HW56" s="211">
        <v>20</v>
      </c>
      <c r="HX56" s="211">
        <v>20</v>
      </c>
      <c r="HY56" s="211">
        <v>20</v>
      </c>
      <c r="HZ56" s="211">
        <v>20</v>
      </c>
      <c r="IA56" s="211">
        <v>20</v>
      </c>
      <c r="IB56" s="211">
        <v>20</v>
      </c>
      <c r="IC56" s="211">
        <v>20</v>
      </c>
      <c r="ID56" s="211">
        <v>20</v>
      </c>
      <c r="IE56" s="211">
        <v>20</v>
      </c>
      <c r="IF56" s="211">
        <v>20</v>
      </c>
      <c r="IG56" s="211">
        <v>20</v>
      </c>
      <c r="IH56" s="211">
        <v>20</v>
      </c>
      <c r="II56" s="211">
        <v>20</v>
      </c>
      <c r="IJ56" s="211">
        <v>20</v>
      </c>
      <c r="IK56" s="211">
        <v>20</v>
      </c>
      <c r="IL56" s="211">
        <v>20</v>
      </c>
      <c r="IM56" s="211">
        <v>20</v>
      </c>
      <c r="IN56" s="211">
        <v>20</v>
      </c>
      <c r="IO56" s="211">
        <v>20</v>
      </c>
      <c r="IP56" s="211">
        <v>20</v>
      </c>
      <c r="IQ56" s="211">
        <v>20</v>
      </c>
      <c r="IR56" s="211">
        <v>20</v>
      </c>
      <c r="IS56" s="211">
        <v>20</v>
      </c>
      <c r="IT56" s="211">
        <v>20</v>
      </c>
      <c r="IU56" s="211">
        <v>20</v>
      </c>
      <c r="IV56" s="211">
        <v>20</v>
      </c>
      <c r="IW56" s="211"/>
      <c r="IX56" s="211"/>
      <c r="IY56" s="211"/>
      <c r="IZ56" s="211"/>
      <c r="JA56" s="211"/>
      <c r="JB56" s="211"/>
      <c r="JC56" s="211"/>
      <c r="JD56" s="211"/>
      <c r="JE56" s="211"/>
      <c r="JF56" s="211"/>
      <c r="JG56" s="211"/>
      <c r="JH56" s="211"/>
      <c r="JI56" s="211"/>
      <c r="JJ56" s="211"/>
      <c r="JK56" s="211"/>
      <c r="JL56" s="211"/>
      <c r="JM56" s="211"/>
      <c r="JN56" s="211"/>
      <c r="JO56" s="483"/>
      <c r="JP56" s="483"/>
      <c r="JQ56" s="483"/>
      <c r="JR56" s="483"/>
      <c r="JS56" s="483"/>
      <c r="JT56" s="483"/>
      <c r="JU56" s="483"/>
      <c r="JV56" s="483"/>
      <c r="JW56" s="483"/>
      <c r="JX56" s="483"/>
      <c r="JY56" s="483"/>
      <c r="JZ56" s="483"/>
      <c r="KA56" s="483"/>
      <c r="KB56" s="483"/>
      <c r="KC56" s="483"/>
      <c r="KD56" s="483"/>
      <c r="KE56" s="483"/>
      <c r="KF56" s="483"/>
      <c r="KG56" s="483"/>
      <c r="KH56" s="483"/>
      <c r="KI56" s="483"/>
      <c r="KJ56" s="483"/>
      <c r="KK56" s="483"/>
      <c r="KL56" s="483"/>
      <c r="KM56" s="483"/>
      <c r="KN56" s="483"/>
      <c r="KO56" s="483"/>
      <c r="KP56" s="483"/>
      <c r="KQ56" s="483"/>
      <c r="KR56" s="483"/>
      <c r="KS56" s="483"/>
      <c r="KT56" s="483"/>
      <c r="KU56" s="483"/>
      <c r="KV56" s="483"/>
      <c r="KW56" s="483"/>
      <c r="KX56" s="483"/>
      <c r="KY56" s="483"/>
      <c r="KZ56" s="483"/>
      <c r="LA56" s="483"/>
      <c r="LB56" s="483"/>
      <c r="LC56" s="483"/>
      <c r="LD56" s="483"/>
      <c r="LE56" s="483"/>
      <c r="LF56" s="483"/>
      <c r="LG56" s="483"/>
      <c r="LH56" s="483"/>
      <c r="LI56" s="483"/>
      <c r="LJ56" s="483"/>
      <c r="LK56" s="483"/>
      <c r="LL56" s="483"/>
      <c r="LM56" s="483"/>
      <c r="LN56" s="483"/>
      <c r="LO56" s="483"/>
      <c r="LP56" s="483"/>
      <c r="LQ56" s="483"/>
      <c r="LR56" s="483"/>
      <c r="LS56" s="483"/>
      <c r="LT56" s="483"/>
      <c r="LU56" s="483"/>
      <c r="LV56" s="483"/>
      <c r="LW56" s="483"/>
      <c r="LX56" s="483"/>
      <c r="LY56" s="483"/>
      <c r="LZ56" s="483"/>
      <c r="MA56" s="483"/>
      <c r="MB56" s="483"/>
      <c r="MC56" s="483"/>
      <c r="MD56" s="483"/>
      <c r="ME56" s="483"/>
      <c r="MF56" s="483"/>
      <c r="MG56" s="483"/>
      <c r="MH56" s="483"/>
      <c r="MI56" s="483"/>
      <c r="MJ56" s="483"/>
      <c r="MK56" s="483"/>
      <c r="ML56" s="483"/>
      <c r="MM56" s="483"/>
      <c r="MN56" s="483"/>
      <c r="MO56" s="483"/>
      <c r="MP56" s="483"/>
      <c r="MQ56" s="483"/>
      <c r="MR56" s="483"/>
      <c r="MS56" s="483"/>
      <c r="MT56" s="483"/>
      <c r="MU56" s="483"/>
      <c r="MV56" s="483"/>
      <c r="MW56" s="483"/>
      <c r="MX56" s="483"/>
      <c r="MY56" s="483"/>
      <c r="MZ56" s="483"/>
      <c r="NA56" s="483"/>
      <c r="NB56" s="483"/>
      <c r="NC56" s="483"/>
      <c r="ND56" s="483"/>
      <c r="NE56" s="483"/>
      <c r="NF56" s="483"/>
      <c r="NG56" s="483"/>
      <c r="NH56" s="483"/>
      <c r="NI56" s="483"/>
      <c r="NJ56" s="483"/>
      <c r="NK56" s="483"/>
      <c r="NL56" s="483"/>
      <c r="NM56" s="483"/>
      <c r="NN56" s="483"/>
      <c r="NO56" s="483"/>
      <c r="NP56" s="483"/>
      <c r="NQ56" s="483"/>
      <c r="NR56" s="483"/>
      <c r="NS56" s="483"/>
      <c r="NT56" s="483"/>
      <c r="NU56" s="483"/>
      <c r="NV56" s="483"/>
      <c r="NW56" s="483"/>
      <c r="NX56" s="483"/>
      <c r="NY56" s="483"/>
      <c r="NZ56" s="483"/>
      <c r="OA56" s="483"/>
      <c r="OB56" s="483"/>
      <c r="OC56" s="483"/>
      <c r="OD56" s="483"/>
      <c r="OE56" s="483"/>
      <c r="OF56" s="483"/>
      <c r="OG56" s="483"/>
      <c r="OH56" s="483"/>
      <c r="OI56" s="483"/>
      <c r="OJ56" s="483"/>
      <c r="OK56" s="483"/>
      <c r="OL56" s="483"/>
      <c r="OM56" s="483"/>
      <c r="ON56" s="483"/>
      <c r="OO56" s="483"/>
      <c r="OP56" s="483"/>
      <c r="OQ56" s="483"/>
      <c r="OR56" s="483"/>
      <c r="OS56" s="483"/>
      <c r="OT56" s="483"/>
      <c r="OU56" s="483"/>
      <c r="OV56" s="483"/>
      <c r="OW56" s="483"/>
      <c r="OX56" s="483"/>
      <c r="OY56" s="483"/>
      <c r="OZ56" s="483"/>
      <c r="PA56" s="483"/>
      <c r="PB56" s="483"/>
      <c r="PC56" s="483"/>
      <c r="PD56" s="483"/>
      <c r="PE56" s="483"/>
      <c r="PF56" s="483"/>
      <c r="PG56" s="483"/>
      <c r="PH56" s="483"/>
      <c r="PI56" s="483"/>
      <c r="PJ56" s="483"/>
      <c r="PK56" s="483"/>
      <c r="PL56" s="483"/>
    </row>
    <row r="57" spans="1:428" x14ac:dyDescent="0.25">
      <c r="A57" s="866"/>
      <c r="B57" s="868"/>
      <c r="C57" s="869"/>
      <c r="D57" s="871"/>
      <c r="E57" s="206" t="s">
        <v>1377</v>
      </c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  <c r="BS57" s="212"/>
      <c r="BT57" s="212"/>
      <c r="BU57" s="212"/>
      <c r="BV57" s="212"/>
      <c r="BW57" s="212"/>
      <c r="BX57" s="212"/>
      <c r="BY57" s="212"/>
      <c r="BZ57" s="212"/>
      <c r="CA57" s="212"/>
      <c r="CB57" s="212"/>
      <c r="CC57" s="212"/>
      <c r="CD57" s="212"/>
      <c r="CE57" s="212"/>
      <c r="CF57" s="212"/>
      <c r="CG57" s="212"/>
      <c r="CH57" s="212"/>
      <c r="CI57" s="212"/>
      <c r="CJ57" s="212"/>
      <c r="CK57" s="212"/>
      <c r="CL57" s="212"/>
      <c r="CM57" s="212"/>
      <c r="CN57" s="212"/>
      <c r="CO57" s="212"/>
      <c r="CP57" s="212"/>
      <c r="CQ57" s="212"/>
      <c r="CR57" s="212"/>
      <c r="CS57" s="212"/>
      <c r="CT57" s="212"/>
      <c r="CU57" s="212"/>
      <c r="CV57" s="212"/>
      <c r="CW57" s="212"/>
      <c r="CX57" s="212"/>
      <c r="CY57" s="212"/>
      <c r="CZ57" s="212"/>
      <c r="DA57" s="212"/>
      <c r="DB57" s="212"/>
      <c r="DC57" s="212"/>
      <c r="DD57" s="212"/>
      <c r="DE57" s="212"/>
      <c r="DF57" s="212"/>
      <c r="DG57" s="212"/>
      <c r="DH57" s="212"/>
      <c r="DI57" s="212"/>
      <c r="DJ57" s="212"/>
      <c r="DK57" s="212"/>
      <c r="DL57" s="212"/>
      <c r="DM57" s="212"/>
      <c r="DN57" s="212"/>
      <c r="DO57" s="212"/>
      <c r="DP57" s="212"/>
      <c r="DQ57" s="212"/>
      <c r="DR57" s="212"/>
      <c r="DS57" s="212"/>
      <c r="DT57" s="212"/>
      <c r="DU57" s="212"/>
      <c r="DV57" s="212"/>
      <c r="DW57" s="212"/>
      <c r="DX57" s="212"/>
      <c r="DY57" s="212"/>
      <c r="DZ57" s="212"/>
      <c r="EA57" s="212"/>
      <c r="EB57" s="212"/>
      <c r="EC57" s="212"/>
      <c r="ED57" s="212"/>
      <c r="EE57" s="212"/>
      <c r="EF57" s="212"/>
      <c r="EG57" s="212"/>
      <c r="EH57" s="212"/>
      <c r="EI57" s="212"/>
      <c r="EJ57" s="212"/>
      <c r="EK57" s="212"/>
      <c r="EL57" s="212"/>
      <c r="EM57" s="212"/>
      <c r="EN57" s="212"/>
      <c r="EO57" s="212"/>
      <c r="EP57" s="212"/>
      <c r="EQ57" s="212"/>
      <c r="ER57" s="212"/>
      <c r="ES57" s="212"/>
      <c r="ET57" s="212"/>
      <c r="EU57" s="212"/>
      <c r="EV57" s="212"/>
      <c r="EW57" s="212"/>
      <c r="EX57" s="212"/>
      <c r="EY57" s="212"/>
      <c r="EZ57" s="212"/>
      <c r="FA57" s="212"/>
      <c r="FB57" s="212"/>
      <c r="FC57" s="212"/>
      <c r="FD57" s="212"/>
      <c r="FE57" s="212"/>
      <c r="FF57" s="212">
        <v>15</v>
      </c>
      <c r="FG57" s="212">
        <v>15</v>
      </c>
      <c r="FH57" s="212">
        <v>20</v>
      </c>
      <c r="FI57" s="212">
        <v>20</v>
      </c>
      <c r="FJ57" s="212">
        <v>20</v>
      </c>
      <c r="FK57" s="212">
        <v>20</v>
      </c>
      <c r="FL57" s="212">
        <v>20</v>
      </c>
      <c r="FM57" s="212">
        <v>20</v>
      </c>
      <c r="FN57" s="212">
        <v>20</v>
      </c>
      <c r="FO57" s="212">
        <v>20</v>
      </c>
      <c r="FP57" s="212">
        <v>10</v>
      </c>
      <c r="FQ57" s="212">
        <v>10</v>
      </c>
      <c r="FR57" s="212">
        <v>10</v>
      </c>
      <c r="FS57" s="212">
        <v>10</v>
      </c>
      <c r="FT57" s="212">
        <v>10</v>
      </c>
      <c r="FU57" s="212">
        <v>10</v>
      </c>
      <c r="FV57" s="212">
        <v>10</v>
      </c>
      <c r="FW57" s="212">
        <v>10</v>
      </c>
      <c r="FX57" s="212">
        <v>10</v>
      </c>
      <c r="FY57" s="212">
        <v>10</v>
      </c>
      <c r="FZ57" s="212">
        <v>10</v>
      </c>
      <c r="GA57" s="212">
        <v>10</v>
      </c>
      <c r="GB57" s="212">
        <v>10</v>
      </c>
      <c r="GC57" s="212">
        <v>10</v>
      </c>
      <c r="GD57" s="212">
        <v>10</v>
      </c>
      <c r="GE57" s="212">
        <v>10</v>
      </c>
      <c r="GF57" s="212">
        <v>10</v>
      </c>
      <c r="GG57" s="212">
        <v>10</v>
      </c>
      <c r="GH57" s="212">
        <v>10</v>
      </c>
      <c r="GI57" s="212">
        <v>10</v>
      </c>
      <c r="GJ57" s="212">
        <v>10</v>
      </c>
      <c r="GK57" s="212">
        <v>10</v>
      </c>
      <c r="GL57" s="212">
        <v>10</v>
      </c>
      <c r="GM57" s="212">
        <v>10</v>
      </c>
      <c r="GN57" s="212">
        <v>10</v>
      </c>
      <c r="GO57" s="212">
        <v>10</v>
      </c>
      <c r="GP57" s="212">
        <v>10</v>
      </c>
      <c r="GQ57" s="212">
        <v>10</v>
      </c>
      <c r="GR57" s="212">
        <v>10</v>
      </c>
      <c r="GS57" s="212">
        <v>10</v>
      </c>
      <c r="GT57" s="212">
        <v>20</v>
      </c>
      <c r="GU57" s="212">
        <v>20</v>
      </c>
      <c r="GV57" s="212">
        <v>20</v>
      </c>
      <c r="GW57" s="212">
        <v>20</v>
      </c>
      <c r="GX57" s="212">
        <v>20</v>
      </c>
      <c r="GY57" s="212">
        <v>20</v>
      </c>
      <c r="GZ57" s="212">
        <v>20</v>
      </c>
      <c r="HA57" s="212">
        <v>20</v>
      </c>
      <c r="HB57" s="212">
        <v>20</v>
      </c>
      <c r="HC57" s="212">
        <v>20</v>
      </c>
      <c r="HD57" s="212">
        <v>20</v>
      </c>
      <c r="HE57" s="212">
        <v>20</v>
      </c>
      <c r="HF57" s="212">
        <v>20</v>
      </c>
      <c r="HG57" s="212">
        <v>20</v>
      </c>
      <c r="HH57" s="212">
        <v>20</v>
      </c>
      <c r="HI57" s="212">
        <v>20</v>
      </c>
      <c r="HJ57" s="212">
        <v>20</v>
      </c>
      <c r="HK57" s="212">
        <v>20</v>
      </c>
      <c r="HL57" s="212">
        <v>20</v>
      </c>
      <c r="HM57" s="212">
        <v>20</v>
      </c>
      <c r="HN57" s="212">
        <v>20</v>
      </c>
      <c r="HO57" s="212">
        <v>20</v>
      </c>
      <c r="HP57" s="212">
        <v>20</v>
      </c>
      <c r="HQ57" s="212">
        <v>20</v>
      </c>
      <c r="HR57" s="212">
        <v>20</v>
      </c>
      <c r="HS57" s="212">
        <v>20</v>
      </c>
      <c r="HT57" s="212">
        <v>20</v>
      </c>
      <c r="HU57" s="212">
        <v>20</v>
      </c>
      <c r="HV57" s="212">
        <v>20</v>
      </c>
      <c r="HW57" s="212">
        <v>20</v>
      </c>
      <c r="HX57" s="212">
        <v>20</v>
      </c>
      <c r="HY57" s="212">
        <v>20</v>
      </c>
      <c r="HZ57" s="212">
        <v>20</v>
      </c>
      <c r="IA57" s="212">
        <v>20</v>
      </c>
      <c r="IB57" s="212">
        <v>20</v>
      </c>
      <c r="IC57" s="212">
        <v>20</v>
      </c>
      <c r="ID57" s="212">
        <v>20</v>
      </c>
      <c r="IE57" s="212">
        <v>20</v>
      </c>
      <c r="IF57" s="212">
        <v>20</v>
      </c>
      <c r="IG57" s="212">
        <v>20</v>
      </c>
      <c r="IH57" s="212">
        <v>20</v>
      </c>
      <c r="II57" s="212">
        <v>20</v>
      </c>
      <c r="IJ57" s="212">
        <v>20</v>
      </c>
      <c r="IK57" s="212">
        <v>20</v>
      </c>
      <c r="IL57" s="212">
        <v>20</v>
      </c>
      <c r="IM57" s="212">
        <v>20</v>
      </c>
      <c r="IN57" s="212">
        <v>20</v>
      </c>
      <c r="IO57" s="212">
        <v>20</v>
      </c>
      <c r="IP57" s="212">
        <v>20</v>
      </c>
      <c r="IQ57" s="212">
        <v>20</v>
      </c>
      <c r="IR57" s="212">
        <v>20</v>
      </c>
      <c r="IS57" s="212">
        <v>20</v>
      </c>
      <c r="IT57" s="212">
        <v>20</v>
      </c>
      <c r="IU57" s="212">
        <v>20</v>
      </c>
      <c r="IV57" s="212">
        <v>10</v>
      </c>
      <c r="IW57" s="212">
        <v>0</v>
      </c>
      <c r="IX57" s="212">
        <v>0</v>
      </c>
      <c r="IY57" s="212">
        <v>0</v>
      </c>
      <c r="IZ57" s="212">
        <v>0</v>
      </c>
      <c r="JA57" s="212">
        <v>0</v>
      </c>
      <c r="JB57" s="212">
        <v>0</v>
      </c>
      <c r="JC57" s="212">
        <v>0</v>
      </c>
      <c r="JD57" s="212">
        <v>0</v>
      </c>
      <c r="JE57" s="212">
        <v>0</v>
      </c>
      <c r="JF57" s="212">
        <v>0</v>
      </c>
      <c r="JG57" s="212">
        <v>0</v>
      </c>
      <c r="JH57" s="212">
        <v>0</v>
      </c>
      <c r="JI57" s="212">
        <v>0</v>
      </c>
      <c r="JJ57" s="212">
        <v>0</v>
      </c>
      <c r="JK57" s="212">
        <v>0</v>
      </c>
      <c r="JL57" s="212">
        <v>0</v>
      </c>
      <c r="JM57" s="212">
        <v>0</v>
      </c>
      <c r="JN57" s="212">
        <v>0</v>
      </c>
      <c r="JO57" s="484">
        <v>0</v>
      </c>
      <c r="JP57" s="484">
        <v>0</v>
      </c>
      <c r="JQ57" s="484">
        <v>0</v>
      </c>
      <c r="JR57" s="484">
        <v>0</v>
      </c>
      <c r="JS57" s="484">
        <v>0</v>
      </c>
      <c r="JT57" s="484">
        <v>0</v>
      </c>
      <c r="JU57" s="484">
        <v>0</v>
      </c>
      <c r="JV57" s="484">
        <v>0</v>
      </c>
      <c r="JW57" s="484">
        <v>0</v>
      </c>
      <c r="JX57" s="484">
        <v>0</v>
      </c>
      <c r="JY57" s="484">
        <v>0</v>
      </c>
      <c r="JZ57" s="484">
        <v>0</v>
      </c>
      <c r="KA57" s="484">
        <v>0</v>
      </c>
      <c r="KB57" s="484">
        <v>0</v>
      </c>
      <c r="KC57" s="484">
        <v>0</v>
      </c>
      <c r="KD57" s="484">
        <v>0</v>
      </c>
      <c r="KE57" s="484">
        <v>0</v>
      </c>
      <c r="KF57" s="484">
        <v>0</v>
      </c>
      <c r="KG57" s="484">
        <v>0</v>
      </c>
      <c r="KH57" s="484">
        <v>0</v>
      </c>
      <c r="KI57" s="484">
        <v>0</v>
      </c>
      <c r="KJ57" s="484">
        <v>0</v>
      </c>
      <c r="KK57" s="484">
        <v>0</v>
      </c>
      <c r="KL57" s="484">
        <v>0</v>
      </c>
      <c r="KM57" s="484">
        <v>0</v>
      </c>
      <c r="KN57" s="484">
        <v>0</v>
      </c>
      <c r="KO57" s="484">
        <v>0</v>
      </c>
      <c r="KP57" s="484">
        <v>0</v>
      </c>
      <c r="KQ57" s="484">
        <v>0</v>
      </c>
      <c r="KR57" s="484">
        <v>0</v>
      </c>
      <c r="KS57" s="484">
        <v>0</v>
      </c>
      <c r="KT57" s="484">
        <v>0</v>
      </c>
      <c r="KU57" s="484">
        <v>0</v>
      </c>
      <c r="KV57" s="484">
        <v>0</v>
      </c>
      <c r="KW57" s="484">
        <v>0</v>
      </c>
      <c r="KX57" s="484">
        <v>0</v>
      </c>
      <c r="KY57" s="484">
        <v>0</v>
      </c>
      <c r="KZ57" s="484">
        <v>0</v>
      </c>
      <c r="LA57" s="484">
        <v>0</v>
      </c>
      <c r="LB57" s="484">
        <v>0</v>
      </c>
      <c r="LC57" s="484">
        <v>0</v>
      </c>
      <c r="LD57" s="484">
        <v>0</v>
      </c>
      <c r="LE57" s="484">
        <v>0</v>
      </c>
      <c r="LF57" s="484">
        <v>0</v>
      </c>
      <c r="LG57" s="484">
        <v>0</v>
      </c>
      <c r="LH57" s="484">
        <v>0</v>
      </c>
      <c r="LI57" s="484">
        <v>0</v>
      </c>
      <c r="LJ57" s="484">
        <v>0</v>
      </c>
      <c r="LK57" s="484">
        <v>0</v>
      </c>
      <c r="LL57" s="484">
        <v>0</v>
      </c>
      <c r="LM57" s="484">
        <v>0</v>
      </c>
      <c r="LN57" s="484">
        <v>0</v>
      </c>
      <c r="LO57" s="484">
        <v>0</v>
      </c>
      <c r="LP57" s="484">
        <v>0</v>
      </c>
      <c r="LQ57" s="484">
        <v>0</v>
      </c>
      <c r="LR57" s="484">
        <v>0</v>
      </c>
      <c r="LS57" s="484">
        <v>0</v>
      </c>
      <c r="LT57" s="484">
        <v>0</v>
      </c>
      <c r="LU57" s="484">
        <v>0</v>
      </c>
      <c r="LV57" s="484">
        <v>0</v>
      </c>
      <c r="LW57" s="484">
        <v>0</v>
      </c>
      <c r="LX57" s="484">
        <v>0</v>
      </c>
      <c r="LY57" s="484">
        <v>0</v>
      </c>
      <c r="LZ57" s="484">
        <v>0</v>
      </c>
      <c r="MA57" s="484">
        <v>0</v>
      </c>
      <c r="MB57" s="484">
        <v>0</v>
      </c>
      <c r="MC57" s="484">
        <v>0</v>
      </c>
      <c r="MD57" s="484">
        <v>0</v>
      </c>
      <c r="ME57" s="484">
        <v>0</v>
      </c>
      <c r="MF57" s="484">
        <v>0</v>
      </c>
      <c r="MG57" s="484">
        <v>0</v>
      </c>
      <c r="MH57" s="484">
        <v>0</v>
      </c>
      <c r="MI57" s="484">
        <v>0</v>
      </c>
      <c r="MJ57" s="484">
        <v>0</v>
      </c>
      <c r="MK57" s="484">
        <v>0</v>
      </c>
      <c r="ML57" s="484">
        <v>0</v>
      </c>
      <c r="MM57" s="484">
        <v>0</v>
      </c>
      <c r="MN57" s="484">
        <v>0</v>
      </c>
      <c r="MO57" s="484">
        <v>0</v>
      </c>
      <c r="MP57" s="484">
        <v>0</v>
      </c>
      <c r="MQ57" s="484">
        <v>0</v>
      </c>
      <c r="MR57" s="484">
        <v>0</v>
      </c>
      <c r="MS57" s="484">
        <v>0</v>
      </c>
      <c r="MT57" s="484">
        <v>0</v>
      </c>
      <c r="MU57" s="484">
        <v>0</v>
      </c>
      <c r="MV57" s="484">
        <v>0</v>
      </c>
      <c r="MW57" s="484">
        <v>0</v>
      </c>
      <c r="MX57" s="484">
        <v>0</v>
      </c>
      <c r="MY57" s="484">
        <v>0</v>
      </c>
      <c r="MZ57" s="484">
        <v>0</v>
      </c>
      <c r="NA57" s="484">
        <v>0</v>
      </c>
      <c r="NB57" s="484">
        <v>0</v>
      </c>
      <c r="NC57" s="484">
        <v>0</v>
      </c>
      <c r="ND57" s="484">
        <v>0</v>
      </c>
      <c r="NE57" s="484">
        <v>0</v>
      </c>
      <c r="NF57" s="484">
        <v>0</v>
      </c>
      <c r="NG57" s="484">
        <v>0</v>
      </c>
      <c r="NH57" s="484">
        <v>0</v>
      </c>
      <c r="NI57" s="484">
        <v>0</v>
      </c>
      <c r="NJ57" s="484">
        <v>0</v>
      </c>
      <c r="NK57" s="484">
        <v>0</v>
      </c>
      <c r="NL57" s="484">
        <v>0</v>
      </c>
      <c r="NM57" s="484">
        <v>0</v>
      </c>
      <c r="NN57" s="484">
        <v>0</v>
      </c>
      <c r="NO57" s="484">
        <v>0</v>
      </c>
      <c r="NP57" s="484">
        <v>0</v>
      </c>
      <c r="NQ57" s="484">
        <v>0</v>
      </c>
      <c r="NR57" s="484">
        <v>0</v>
      </c>
      <c r="NS57" s="484">
        <v>0</v>
      </c>
      <c r="NT57" s="484">
        <v>0</v>
      </c>
      <c r="NU57" s="484">
        <v>0</v>
      </c>
      <c r="NV57" s="484">
        <v>0</v>
      </c>
      <c r="NW57" s="484">
        <v>0</v>
      </c>
      <c r="NX57" s="484">
        <v>0</v>
      </c>
      <c r="NY57" s="484">
        <v>0</v>
      </c>
      <c r="NZ57" s="484">
        <v>0</v>
      </c>
      <c r="OA57" s="484">
        <v>0</v>
      </c>
      <c r="OB57" s="484">
        <v>0</v>
      </c>
      <c r="OC57" s="484">
        <v>0</v>
      </c>
      <c r="OD57" s="484">
        <v>0</v>
      </c>
      <c r="OE57" s="484">
        <v>0</v>
      </c>
      <c r="OF57" s="484">
        <v>0</v>
      </c>
      <c r="OG57" s="484">
        <v>0</v>
      </c>
      <c r="OH57" s="484">
        <v>0</v>
      </c>
      <c r="OI57" s="484">
        <v>0</v>
      </c>
      <c r="OJ57" s="484">
        <v>0</v>
      </c>
      <c r="OK57" s="484">
        <v>0</v>
      </c>
      <c r="OL57" s="484">
        <v>0</v>
      </c>
      <c r="OM57" s="484">
        <v>0</v>
      </c>
      <c r="ON57" s="484">
        <v>0</v>
      </c>
      <c r="OO57" s="484">
        <v>0</v>
      </c>
      <c r="OP57" s="484">
        <v>0</v>
      </c>
      <c r="OQ57" s="484">
        <v>0</v>
      </c>
      <c r="OR57" s="484">
        <v>0</v>
      </c>
      <c r="OS57" s="484">
        <v>0</v>
      </c>
      <c r="OT57" s="484">
        <v>0</v>
      </c>
      <c r="OU57" s="484">
        <v>0</v>
      </c>
      <c r="OV57" s="484">
        <v>0</v>
      </c>
      <c r="OW57" s="484">
        <v>0</v>
      </c>
      <c r="OX57" s="484">
        <v>0</v>
      </c>
      <c r="OY57" s="484">
        <v>0</v>
      </c>
      <c r="OZ57" s="484">
        <v>0</v>
      </c>
      <c r="PA57" s="484">
        <v>0</v>
      </c>
      <c r="PB57" s="484">
        <v>0</v>
      </c>
      <c r="PC57" s="484">
        <v>0</v>
      </c>
      <c r="PD57" s="484">
        <v>0</v>
      </c>
      <c r="PE57" s="484">
        <v>0</v>
      </c>
      <c r="PF57" s="484">
        <v>0</v>
      </c>
      <c r="PG57" s="484">
        <v>0</v>
      </c>
      <c r="PH57" s="484">
        <v>0</v>
      </c>
      <c r="PI57" s="484">
        <v>0</v>
      </c>
      <c r="PJ57" s="484">
        <v>0</v>
      </c>
      <c r="PK57" s="484">
        <v>0</v>
      </c>
      <c r="PL57" s="484">
        <v>0</v>
      </c>
    </row>
    <row r="58" spans="1:428" x14ac:dyDescent="0.25">
      <c r="A58" s="866">
        <v>27</v>
      </c>
      <c r="B58" s="867" t="s">
        <v>1406</v>
      </c>
      <c r="C58" s="869" t="s">
        <v>1375</v>
      </c>
      <c r="D58" s="871" t="s">
        <v>1404</v>
      </c>
      <c r="E58" s="205" t="s">
        <v>1376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211"/>
      <c r="BN58" s="211"/>
      <c r="BO58" s="211"/>
      <c r="BP58" s="211"/>
      <c r="BQ58" s="211"/>
      <c r="BR58" s="211"/>
      <c r="BS58" s="211"/>
      <c r="BT58" s="211"/>
      <c r="BU58" s="211"/>
      <c r="BV58" s="211"/>
      <c r="BW58" s="211"/>
      <c r="BX58" s="211"/>
      <c r="BY58" s="211"/>
      <c r="BZ58" s="211"/>
      <c r="CA58" s="211"/>
      <c r="CB58" s="211"/>
      <c r="CC58" s="211"/>
      <c r="CD58" s="211"/>
      <c r="CE58" s="211"/>
      <c r="CF58" s="211"/>
      <c r="CG58" s="211"/>
      <c r="CH58" s="211"/>
      <c r="CI58" s="211"/>
      <c r="CJ58" s="211"/>
      <c r="CK58" s="211"/>
      <c r="CL58" s="211"/>
      <c r="CM58" s="211"/>
      <c r="CN58" s="211"/>
      <c r="CO58" s="211"/>
      <c r="CP58" s="211"/>
      <c r="CQ58" s="211"/>
      <c r="CR58" s="211"/>
      <c r="CS58" s="211"/>
      <c r="CT58" s="211"/>
      <c r="CU58" s="211"/>
      <c r="CV58" s="211"/>
      <c r="CW58" s="211"/>
      <c r="CX58" s="211"/>
      <c r="CY58" s="211"/>
      <c r="CZ58" s="211"/>
      <c r="DA58" s="211"/>
      <c r="DB58" s="211"/>
      <c r="DC58" s="211"/>
      <c r="DD58" s="211"/>
      <c r="DE58" s="211"/>
      <c r="DF58" s="211"/>
      <c r="DG58" s="211"/>
      <c r="DH58" s="211"/>
      <c r="DI58" s="211"/>
      <c r="DJ58" s="211"/>
      <c r="DK58" s="211"/>
      <c r="DL58" s="211"/>
      <c r="DM58" s="211"/>
      <c r="DN58" s="211"/>
      <c r="DO58" s="211"/>
      <c r="DP58" s="211"/>
      <c r="DQ58" s="211"/>
      <c r="DR58" s="211"/>
      <c r="DS58" s="211"/>
      <c r="DT58" s="211"/>
      <c r="DU58" s="211"/>
      <c r="DV58" s="211"/>
      <c r="DW58" s="211"/>
      <c r="DX58" s="211"/>
      <c r="DY58" s="211"/>
      <c r="DZ58" s="211"/>
      <c r="EA58" s="211"/>
      <c r="EB58" s="211"/>
      <c r="EC58" s="211"/>
      <c r="ED58" s="211"/>
      <c r="EE58" s="211"/>
      <c r="EF58" s="211"/>
      <c r="EG58" s="211"/>
      <c r="EH58" s="211"/>
      <c r="EI58" s="211"/>
      <c r="EJ58" s="211"/>
      <c r="EK58" s="211"/>
      <c r="EL58" s="211"/>
      <c r="EM58" s="211"/>
      <c r="EN58" s="211"/>
      <c r="EO58" s="211"/>
      <c r="EP58" s="211"/>
      <c r="EQ58" s="211"/>
      <c r="ER58" s="211"/>
      <c r="ES58" s="211"/>
      <c r="ET58" s="211"/>
      <c r="EU58" s="211"/>
      <c r="EV58" s="211"/>
      <c r="EW58" s="211"/>
      <c r="EX58" s="211"/>
      <c r="EY58" s="211"/>
      <c r="EZ58" s="211"/>
      <c r="FA58" s="211"/>
      <c r="FB58" s="211"/>
      <c r="FC58" s="211"/>
      <c r="FD58" s="211"/>
      <c r="FE58" s="211"/>
      <c r="FF58" s="211">
        <v>15</v>
      </c>
      <c r="FG58" s="211">
        <v>15</v>
      </c>
      <c r="FH58" s="211">
        <v>15</v>
      </c>
      <c r="FI58" s="211">
        <v>15</v>
      </c>
      <c r="FJ58" s="211">
        <v>15</v>
      </c>
      <c r="FK58" s="211">
        <v>15</v>
      </c>
      <c r="FL58" s="211">
        <v>15</v>
      </c>
      <c r="FM58" s="211">
        <v>15</v>
      </c>
      <c r="FN58" s="211">
        <v>15</v>
      </c>
      <c r="FO58" s="211">
        <v>15</v>
      </c>
      <c r="FP58" s="211">
        <v>15</v>
      </c>
      <c r="FQ58" s="211">
        <v>15</v>
      </c>
      <c r="FR58" s="211">
        <v>15</v>
      </c>
      <c r="FS58" s="211">
        <v>15</v>
      </c>
      <c r="FT58" s="211">
        <v>15</v>
      </c>
      <c r="FU58" s="211">
        <v>15</v>
      </c>
      <c r="FV58" s="211">
        <v>15</v>
      </c>
      <c r="FW58" s="211">
        <v>15</v>
      </c>
      <c r="FX58" s="211">
        <v>15</v>
      </c>
      <c r="FY58" s="211">
        <v>15</v>
      </c>
      <c r="FZ58" s="211">
        <v>15</v>
      </c>
      <c r="GA58" s="211">
        <v>15</v>
      </c>
      <c r="GB58" s="211">
        <v>15</v>
      </c>
      <c r="GC58" s="211">
        <v>15</v>
      </c>
      <c r="GD58" s="211">
        <v>15</v>
      </c>
      <c r="GE58" s="211">
        <v>15</v>
      </c>
      <c r="GF58" s="211">
        <v>15</v>
      </c>
      <c r="GG58" s="211">
        <v>15</v>
      </c>
      <c r="GH58" s="211">
        <v>15</v>
      </c>
      <c r="GI58" s="211">
        <v>15</v>
      </c>
      <c r="GJ58" s="211">
        <v>15</v>
      </c>
      <c r="GK58" s="211">
        <v>15</v>
      </c>
      <c r="GL58" s="211">
        <v>15</v>
      </c>
      <c r="GM58" s="211">
        <v>15</v>
      </c>
      <c r="GN58" s="211">
        <v>15</v>
      </c>
      <c r="GO58" s="211">
        <v>15</v>
      </c>
      <c r="GP58" s="211">
        <v>15</v>
      </c>
      <c r="GQ58" s="211">
        <v>15</v>
      </c>
      <c r="GR58" s="211">
        <v>15</v>
      </c>
      <c r="GS58" s="211">
        <v>15</v>
      </c>
      <c r="GT58" s="211">
        <v>15</v>
      </c>
      <c r="GU58" s="211">
        <v>15</v>
      </c>
      <c r="GV58" s="211">
        <v>15</v>
      </c>
      <c r="GW58" s="211">
        <v>15</v>
      </c>
      <c r="GX58" s="211">
        <v>15</v>
      </c>
      <c r="GY58" s="211">
        <v>15</v>
      </c>
      <c r="GZ58" s="211">
        <v>15</v>
      </c>
      <c r="HA58" s="211">
        <v>15</v>
      </c>
      <c r="HB58" s="211">
        <v>15</v>
      </c>
      <c r="HC58" s="211">
        <v>15</v>
      </c>
      <c r="HD58" s="211">
        <v>15</v>
      </c>
      <c r="HE58" s="211">
        <v>15</v>
      </c>
      <c r="HF58" s="211">
        <v>15</v>
      </c>
      <c r="HG58" s="211">
        <v>15</v>
      </c>
      <c r="HH58" s="211">
        <v>15</v>
      </c>
      <c r="HI58" s="211">
        <v>15</v>
      </c>
      <c r="HJ58" s="211">
        <v>15</v>
      </c>
      <c r="HK58" s="211">
        <v>15</v>
      </c>
      <c r="HL58" s="211">
        <v>15</v>
      </c>
      <c r="HM58" s="211">
        <v>15</v>
      </c>
      <c r="HN58" s="211">
        <v>15</v>
      </c>
      <c r="HO58" s="211">
        <v>15</v>
      </c>
      <c r="HP58" s="211">
        <v>15</v>
      </c>
      <c r="HQ58" s="211">
        <v>15</v>
      </c>
      <c r="HR58" s="211">
        <v>15</v>
      </c>
      <c r="HS58" s="211">
        <v>15</v>
      </c>
      <c r="HT58" s="211">
        <v>15</v>
      </c>
      <c r="HU58" s="211">
        <v>15</v>
      </c>
      <c r="HV58" s="211">
        <v>15</v>
      </c>
      <c r="HW58" s="211">
        <v>15</v>
      </c>
      <c r="HX58" s="211">
        <v>15</v>
      </c>
      <c r="HY58" s="211">
        <v>15</v>
      </c>
      <c r="HZ58" s="211">
        <v>15</v>
      </c>
      <c r="IA58" s="211">
        <v>15</v>
      </c>
      <c r="IB58" s="211">
        <v>15</v>
      </c>
      <c r="IC58" s="211">
        <v>15</v>
      </c>
      <c r="ID58" s="211">
        <v>15</v>
      </c>
      <c r="IE58" s="211">
        <v>15</v>
      </c>
      <c r="IF58" s="211">
        <v>15</v>
      </c>
      <c r="IG58" s="211">
        <v>15</v>
      </c>
      <c r="IH58" s="211">
        <v>15</v>
      </c>
      <c r="II58" s="211">
        <v>15</v>
      </c>
      <c r="IJ58" s="211">
        <v>15</v>
      </c>
      <c r="IK58" s="211">
        <v>15</v>
      </c>
      <c r="IL58" s="211">
        <v>15</v>
      </c>
      <c r="IM58" s="211">
        <v>15</v>
      </c>
      <c r="IN58" s="211">
        <v>15</v>
      </c>
      <c r="IO58" s="211">
        <v>15</v>
      </c>
      <c r="IP58" s="211">
        <v>15</v>
      </c>
      <c r="IQ58" s="211">
        <v>15</v>
      </c>
      <c r="IR58" s="211">
        <v>15</v>
      </c>
      <c r="IS58" s="211">
        <v>15</v>
      </c>
      <c r="IT58" s="211">
        <v>15</v>
      </c>
      <c r="IU58" s="211">
        <v>15</v>
      </c>
      <c r="IV58" s="211">
        <v>15</v>
      </c>
      <c r="IW58" s="211">
        <v>15</v>
      </c>
      <c r="IX58" s="211">
        <v>15</v>
      </c>
      <c r="IY58" s="211">
        <v>15</v>
      </c>
      <c r="IZ58" s="211">
        <v>15</v>
      </c>
      <c r="JA58" s="211">
        <v>15</v>
      </c>
      <c r="JB58" s="211">
        <v>15</v>
      </c>
      <c r="JC58" s="211">
        <v>15</v>
      </c>
      <c r="JD58" s="211">
        <v>15</v>
      </c>
      <c r="JE58" s="211">
        <v>15</v>
      </c>
      <c r="JF58" s="211">
        <v>15</v>
      </c>
      <c r="JG58" s="211">
        <v>15</v>
      </c>
      <c r="JH58" s="211">
        <v>15</v>
      </c>
      <c r="JI58" s="211">
        <v>15</v>
      </c>
      <c r="JJ58" s="211">
        <v>15</v>
      </c>
      <c r="JK58" s="211">
        <v>15</v>
      </c>
      <c r="JL58" s="211">
        <v>15</v>
      </c>
      <c r="JM58" s="211">
        <v>15</v>
      </c>
      <c r="JN58" s="211">
        <v>15</v>
      </c>
      <c r="JO58" s="483">
        <v>15</v>
      </c>
      <c r="JP58" s="483">
        <v>15</v>
      </c>
      <c r="JQ58" s="483">
        <v>15</v>
      </c>
      <c r="JR58" s="483">
        <v>15</v>
      </c>
      <c r="JS58" s="483">
        <v>15</v>
      </c>
      <c r="JT58" s="483">
        <v>15</v>
      </c>
      <c r="JU58" s="483">
        <v>15</v>
      </c>
      <c r="JV58" s="483">
        <v>15</v>
      </c>
      <c r="JW58" s="483">
        <v>15</v>
      </c>
      <c r="JX58" s="483">
        <v>15</v>
      </c>
      <c r="JY58" s="483">
        <v>15</v>
      </c>
      <c r="JZ58" s="483">
        <v>15</v>
      </c>
      <c r="KA58" s="483">
        <v>15</v>
      </c>
      <c r="KB58" s="483">
        <v>15</v>
      </c>
      <c r="KC58" s="483">
        <v>15</v>
      </c>
      <c r="KD58" s="483">
        <v>15</v>
      </c>
      <c r="KE58" s="483">
        <v>15</v>
      </c>
      <c r="KF58" s="483">
        <v>15</v>
      </c>
      <c r="KG58" s="483">
        <v>15</v>
      </c>
      <c r="KH58" s="483">
        <v>15</v>
      </c>
      <c r="KI58" s="483">
        <v>15</v>
      </c>
      <c r="KJ58" s="483">
        <v>15</v>
      </c>
      <c r="KK58" s="483">
        <v>15</v>
      </c>
      <c r="KL58" s="483">
        <v>15</v>
      </c>
      <c r="KM58" s="483">
        <v>15</v>
      </c>
      <c r="KN58" s="483">
        <v>15</v>
      </c>
      <c r="KO58" s="483">
        <v>15</v>
      </c>
      <c r="KP58" s="483">
        <v>15</v>
      </c>
      <c r="KQ58" s="483">
        <v>15</v>
      </c>
      <c r="KR58" s="483">
        <v>15</v>
      </c>
      <c r="KS58" s="483">
        <v>15</v>
      </c>
      <c r="KT58" s="483">
        <v>15</v>
      </c>
      <c r="KU58" s="483">
        <v>15</v>
      </c>
      <c r="KV58" s="483">
        <v>15</v>
      </c>
      <c r="KW58" s="483">
        <v>15</v>
      </c>
      <c r="KX58" s="483">
        <v>15</v>
      </c>
      <c r="KY58" s="483">
        <v>15</v>
      </c>
      <c r="KZ58" s="483">
        <v>15</v>
      </c>
      <c r="LA58" s="483">
        <v>15</v>
      </c>
      <c r="LB58" s="483">
        <v>15</v>
      </c>
      <c r="LC58" s="483">
        <v>15</v>
      </c>
      <c r="LD58" s="483">
        <v>15</v>
      </c>
      <c r="LE58" s="483">
        <v>15</v>
      </c>
      <c r="LF58" s="483">
        <v>15</v>
      </c>
      <c r="LG58" s="483">
        <v>15</v>
      </c>
      <c r="LH58" s="483">
        <v>15</v>
      </c>
      <c r="LI58" s="483">
        <v>15</v>
      </c>
      <c r="LJ58" s="483">
        <v>15</v>
      </c>
      <c r="LK58" s="483">
        <v>15</v>
      </c>
      <c r="LL58" s="483">
        <v>15</v>
      </c>
      <c r="LM58" s="483">
        <v>15</v>
      </c>
      <c r="LN58" s="483">
        <v>15</v>
      </c>
      <c r="LO58" s="483">
        <v>15</v>
      </c>
      <c r="LP58" s="483">
        <v>15</v>
      </c>
      <c r="LQ58" s="483">
        <v>15</v>
      </c>
      <c r="LR58" s="483">
        <v>15</v>
      </c>
      <c r="LS58" s="483">
        <v>15</v>
      </c>
      <c r="LT58" s="483">
        <v>15</v>
      </c>
      <c r="LU58" s="483">
        <v>15</v>
      </c>
      <c r="LV58" s="483">
        <v>15</v>
      </c>
      <c r="LW58" s="483">
        <v>15</v>
      </c>
      <c r="LX58" s="483">
        <v>15</v>
      </c>
      <c r="LY58" s="483">
        <v>22</v>
      </c>
      <c r="LZ58" s="483">
        <v>22</v>
      </c>
      <c r="MA58" s="483">
        <v>22</v>
      </c>
      <c r="MB58" s="483">
        <v>22</v>
      </c>
      <c r="MC58" s="483">
        <v>22</v>
      </c>
      <c r="MD58" s="483">
        <v>22</v>
      </c>
      <c r="ME58" s="483">
        <v>22</v>
      </c>
      <c r="MF58" s="483">
        <v>22</v>
      </c>
      <c r="MG58" s="483">
        <v>22</v>
      </c>
      <c r="MH58" s="483">
        <v>22</v>
      </c>
      <c r="MI58" s="483">
        <v>22</v>
      </c>
      <c r="MJ58" s="483">
        <v>22</v>
      </c>
      <c r="MK58" s="483">
        <v>22</v>
      </c>
      <c r="ML58" s="483">
        <v>22</v>
      </c>
      <c r="MM58" s="483">
        <v>22</v>
      </c>
      <c r="MN58" s="483">
        <v>22</v>
      </c>
      <c r="MO58" s="483">
        <v>22</v>
      </c>
      <c r="MP58" s="483">
        <v>22</v>
      </c>
      <c r="MQ58" s="483">
        <v>22</v>
      </c>
      <c r="MR58" s="483">
        <v>22</v>
      </c>
      <c r="MS58" s="483">
        <v>22</v>
      </c>
      <c r="MT58" s="483">
        <v>35</v>
      </c>
      <c r="MU58" s="483">
        <v>35</v>
      </c>
      <c r="MV58" s="483">
        <v>35</v>
      </c>
      <c r="MW58" s="483">
        <v>35</v>
      </c>
      <c r="MX58" s="483">
        <v>35</v>
      </c>
      <c r="MY58" s="483">
        <v>35</v>
      </c>
      <c r="MZ58" s="483">
        <v>35</v>
      </c>
      <c r="NA58" s="483">
        <v>35</v>
      </c>
      <c r="NB58" s="483">
        <v>35</v>
      </c>
      <c r="NC58" s="483">
        <v>35</v>
      </c>
      <c r="ND58" s="483">
        <v>35</v>
      </c>
      <c r="NE58" s="483">
        <v>35</v>
      </c>
      <c r="NF58" s="483">
        <v>35</v>
      </c>
      <c r="NG58" s="483">
        <v>35</v>
      </c>
      <c r="NH58" s="483">
        <v>35</v>
      </c>
      <c r="NI58" s="483">
        <v>35</v>
      </c>
      <c r="NJ58" s="483">
        <v>35</v>
      </c>
      <c r="NK58" s="483">
        <v>35</v>
      </c>
      <c r="NL58" s="483">
        <v>35</v>
      </c>
      <c r="NM58" s="483">
        <v>35</v>
      </c>
      <c r="NN58" s="483">
        <v>35</v>
      </c>
      <c r="NO58" s="483">
        <v>35</v>
      </c>
      <c r="NP58" s="483">
        <v>35</v>
      </c>
      <c r="NQ58" s="483">
        <v>35</v>
      </c>
      <c r="NR58" s="483">
        <v>35</v>
      </c>
      <c r="NS58" s="483">
        <v>35</v>
      </c>
      <c r="NT58" s="483">
        <v>35</v>
      </c>
      <c r="NU58" s="483">
        <v>35</v>
      </c>
      <c r="NV58" s="483">
        <v>35</v>
      </c>
      <c r="NW58" s="483">
        <v>35</v>
      </c>
      <c r="NX58" s="483">
        <v>35</v>
      </c>
      <c r="NY58" s="483">
        <v>35</v>
      </c>
      <c r="NZ58" s="483">
        <v>35</v>
      </c>
      <c r="OA58" s="483">
        <v>35</v>
      </c>
      <c r="OB58" s="483">
        <v>35</v>
      </c>
      <c r="OC58" s="483">
        <v>35</v>
      </c>
      <c r="OD58" s="483">
        <v>35</v>
      </c>
      <c r="OE58" s="483">
        <v>35</v>
      </c>
      <c r="OF58" s="483">
        <v>35</v>
      </c>
      <c r="OG58" s="483">
        <v>35</v>
      </c>
      <c r="OH58" s="483">
        <v>35</v>
      </c>
      <c r="OI58" s="483">
        <v>35</v>
      </c>
      <c r="OJ58" s="483">
        <v>35</v>
      </c>
      <c r="OK58" s="483">
        <v>35</v>
      </c>
      <c r="OL58" s="483">
        <v>35</v>
      </c>
      <c r="OM58" s="483">
        <v>35</v>
      </c>
      <c r="ON58" s="483">
        <v>35</v>
      </c>
      <c r="OO58" s="483">
        <v>35</v>
      </c>
      <c r="OP58" s="483">
        <v>35</v>
      </c>
      <c r="OQ58" s="483">
        <v>35</v>
      </c>
      <c r="OR58" s="483">
        <v>35</v>
      </c>
      <c r="OS58" s="483">
        <v>35</v>
      </c>
      <c r="OT58" s="483">
        <v>35</v>
      </c>
      <c r="OU58" s="483">
        <v>35</v>
      </c>
      <c r="OV58" s="483">
        <v>35</v>
      </c>
      <c r="OW58" s="483">
        <v>35</v>
      </c>
      <c r="OX58" s="483">
        <v>35</v>
      </c>
      <c r="OY58" s="483">
        <v>35</v>
      </c>
      <c r="OZ58" s="483">
        <v>35</v>
      </c>
      <c r="PA58" s="483">
        <v>35</v>
      </c>
      <c r="PB58" s="483">
        <v>35</v>
      </c>
      <c r="PC58" s="483">
        <v>35</v>
      </c>
      <c r="PD58" s="483">
        <v>35</v>
      </c>
      <c r="PE58" s="483">
        <v>35</v>
      </c>
      <c r="PF58" s="483">
        <v>35</v>
      </c>
      <c r="PG58" s="483">
        <v>35</v>
      </c>
      <c r="PH58" s="483">
        <v>35</v>
      </c>
      <c r="PI58" s="483">
        <v>35</v>
      </c>
      <c r="PJ58" s="483">
        <v>35</v>
      </c>
      <c r="PK58" s="483">
        <v>35</v>
      </c>
      <c r="PL58" s="483">
        <v>35</v>
      </c>
    </row>
    <row r="59" spans="1:428" x14ac:dyDescent="0.25">
      <c r="A59" s="866"/>
      <c r="B59" s="868"/>
      <c r="C59" s="869"/>
      <c r="D59" s="871"/>
      <c r="E59" s="206" t="s">
        <v>1377</v>
      </c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  <c r="CO59" s="212"/>
      <c r="CP59" s="212"/>
      <c r="CQ59" s="212"/>
      <c r="CR59" s="212"/>
      <c r="CS59" s="212"/>
      <c r="CT59" s="212"/>
      <c r="CU59" s="212"/>
      <c r="CV59" s="212"/>
      <c r="CW59" s="212"/>
      <c r="CX59" s="212"/>
      <c r="CY59" s="212"/>
      <c r="CZ59" s="212"/>
      <c r="DA59" s="212"/>
      <c r="DB59" s="212"/>
      <c r="DC59" s="212"/>
      <c r="DD59" s="212"/>
      <c r="DE59" s="212"/>
      <c r="DF59" s="212"/>
      <c r="DG59" s="212"/>
      <c r="DH59" s="212"/>
      <c r="DI59" s="212"/>
      <c r="DJ59" s="212"/>
      <c r="DK59" s="212"/>
      <c r="DL59" s="212"/>
      <c r="DM59" s="212"/>
      <c r="DN59" s="212"/>
      <c r="DO59" s="212"/>
      <c r="DP59" s="212"/>
      <c r="DQ59" s="212"/>
      <c r="DR59" s="212"/>
      <c r="DS59" s="212"/>
      <c r="DT59" s="212"/>
      <c r="DU59" s="212"/>
      <c r="DV59" s="212"/>
      <c r="DW59" s="212"/>
      <c r="DX59" s="212"/>
      <c r="DY59" s="212"/>
      <c r="DZ59" s="212"/>
      <c r="EA59" s="212"/>
      <c r="EB59" s="212"/>
      <c r="EC59" s="212"/>
      <c r="ED59" s="212"/>
      <c r="EE59" s="212"/>
      <c r="EF59" s="212"/>
      <c r="EG59" s="212"/>
      <c r="EH59" s="212"/>
      <c r="EI59" s="212"/>
      <c r="EJ59" s="212"/>
      <c r="EK59" s="212"/>
      <c r="EL59" s="212"/>
      <c r="EM59" s="212"/>
      <c r="EN59" s="212"/>
      <c r="EO59" s="212"/>
      <c r="EP59" s="212"/>
      <c r="EQ59" s="212"/>
      <c r="ER59" s="212"/>
      <c r="ES59" s="212"/>
      <c r="ET59" s="212"/>
      <c r="EU59" s="212"/>
      <c r="EV59" s="212"/>
      <c r="EW59" s="212"/>
      <c r="EX59" s="212"/>
      <c r="EY59" s="212"/>
      <c r="EZ59" s="212"/>
      <c r="FA59" s="212"/>
      <c r="FB59" s="212"/>
      <c r="FC59" s="212"/>
      <c r="FD59" s="212"/>
      <c r="FE59" s="212"/>
      <c r="FF59" s="212">
        <v>13</v>
      </c>
      <c r="FG59" s="212">
        <v>13</v>
      </c>
      <c r="FH59" s="212">
        <v>13</v>
      </c>
      <c r="FI59" s="212">
        <v>13</v>
      </c>
      <c r="FJ59" s="212">
        <v>13</v>
      </c>
      <c r="FK59" s="212">
        <v>13</v>
      </c>
      <c r="FL59" s="212">
        <v>13</v>
      </c>
      <c r="FM59" s="212">
        <v>13</v>
      </c>
      <c r="FN59" s="212">
        <v>13</v>
      </c>
      <c r="FO59" s="212">
        <v>13</v>
      </c>
      <c r="FP59" s="212">
        <v>13</v>
      </c>
      <c r="FQ59" s="212">
        <v>13</v>
      </c>
      <c r="FR59" s="212">
        <v>13</v>
      </c>
      <c r="FS59" s="212">
        <v>13</v>
      </c>
      <c r="FT59" s="212">
        <v>13</v>
      </c>
      <c r="FU59" s="212">
        <v>13</v>
      </c>
      <c r="FV59" s="212">
        <v>13</v>
      </c>
      <c r="FW59" s="212">
        <v>13</v>
      </c>
      <c r="FX59" s="212">
        <v>13</v>
      </c>
      <c r="FY59" s="212">
        <v>13</v>
      </c>
      <c r="FZ59" s="212">
        <v>13</v>
      </c>
      <c r="GA59" s="212">
        <v>13</v>
      </c>
      <c r="GB59" s="212">
        <v>13</v>
      </c>
      <c r="GC59" s="212">
        <v>13</v>
      </c>
      <c r="GD59" s="212">
        <v>13</v>
      </c>
      <c r="GE59" s="212">
        <v>13</v>
      </c>
      <c r="GF59" s="212">
        <v>13</v>
      </c>
      <c r="GG59" s="212">
        <v>13</v>
      </c>
      <c r="GH59" s="212">
        <v>13</v>
      </c>
      <c r="GI59" s="212">
        <v>13</v>
      </c>
      <c r="GJ59" s="212">
        <v>13</v>
      </c>
      <c r="GK59" s="212">
        <v>13</v>
      </c>
      <c r="GL59" s="212">
        <v>13</v>
      </c>
      <c r="GM59" s="212">
        <v>13</v>
      </c>
      <c r="GN59" s="212">
        <v>13</v>
      </c>
      <c r="GO59" s="212">
        <v>13</v>
      </c>
      <c r="GP59" s="212">
        <v>13</v>
      </c>
      <c r="GQ59" s="212">
        <v>13</v>
      </c>
      <c r="GR59" s="212">
        <v>13</v>
      </c>
      <c r="GS59" s="212">
        <v>13</v>
      </c>
      <c r="GT59" s="212">
        <v>13</v>
      </c>
      <c r="GU59" s="212">
        <v>13</v>
      </c>
      <c r="GV59" s="212">
        <v>13</v>
      </c>
      <c r="GW59" s="212">
        <v>13</v>
      </c>
      <c r="GX59" s="212">
        <v>13</v>
      </c>
      <c r="GY59" s="212">
        <v>13</v>
      </c>
      <c r="GZ59" s="212">
        <v>13</v>
      </c>
      <c r="HA59" s="212">
        <v>13</v>
      </c>
      <c r="HB59" s="212">
        <v>13</v>
      </c>
      <c r="HC59" s="212">
        <v>13</v>
      </c>
      <c r="HD59" s="212">
        <v>13</v>
      </c>
      <c r="HE59" s="212">
        <v>13</v>
      </c>
      <c r="HF59" s="212">
        <v>13</v>
      </c>
      <c r="HG59" s="212">
        <v>13</v>
      </c>
      <c r="HH59" s="212">
        <v>13</v>
      </c>
      <c r="HI59" s="212">
        <v>13</v>
      </c>
      <c r="HJ59" s="212">
        <v>13</v>
      </c>
      <c r="HK59" s="212">
        <v>13</v>
      </c>
      <c r="HL59" s="212">
        <v>13</v>
      </c>
      <c r="HM59" s="212">
        <v>13</v>
      </c>
      <c r="HN59" s="212">
        <v>13</v>
      </c>
      <c r="HO59" s="212">
        <v>13</v>
      </c>
      <c r="HP59" s="212">
        <v>13</v>
      </c>
      <c r="HQ59" s="212">
        <v>13</v>
      </c>
      <c r="HR59" s="212">
        <v>13</v>
      </c>
      <c r="HS59" s="212">
        <v>13</v>
      </c>
      <c r="HT59" s="212">
        <v>13</v>
      </c>
      <c r="HU59" s="212">
        <v>13</v>
      </c>
      <c r="HV59" s="212">
        <v>13</v>
      </c>
      <c r="HW59" s="212">
        <v>13</v>
      </c>
      <c r="HX59" s="212">
        <v>13</v>
      </c>
      <c r="HY59" s="212">
        <v>13</v>
      </c>
      <c r="HZ59" s="212">
        <v>13</v>
      </c>
      <c r="IA59" s="212">
        <v>13</v>
      </c>
      <c r="IB59" s="212">
        <v>13</v>
      </c>
      <c r="IC59" s="212">
        <v>13</v>
      </c>
      <c r="ID59" s="212">
        <v>13</v>
      </c>
      <c r="IE59" s="212">
        <v>13</v>
      </c>
      <c r="IF59" s="212">
        <v>13</v>
      </c>
      <c r="IG59" s="212">
        <v>13</v>
      </c>
      <c r="IH59" s="212">
        <v>13</v>
      </c>
      <c r="II59" s="212">
        <v>13</v>
      </c>
      <c r="IJ59" s="212">
        <v>13</v>
      </c>
      <c r="IK59" s="212">
        <v>13</v>
      </c>
      <c r="IL59" s="212">
        <v>13</v>
      </c>
      <c r="IM59" s="212">
        <v>13</v>
      </c>
      <c r="IN59" s="212">
        <v>13</v>
      </c>
      <c r="IO59" s="212">
        <v>13</v>
      </c>
      <c r="IP59" s="212">
        <v>13</v>
      </c>
      <c r="IQ59" s="212">
        <v>13</v>
      </c>
      <c r="IR59" s="212">
        <v>13</v>
      </c>
      <c r="IS59" s="212">
        <v>13</v>
      </c>
      <c r="IT59" s="212">
        <v>13</v>
      </c>
      <c r="IU59" s="212">
        <v>13</v>
      </c>
      <c r="IV59" s="212">
        <v>6</v>
      </c>
      <c r="IW59" s="212">
        <v>0</v>
      </c>
      <c r="IX59" s="212">
        <v>0</v>
      </c>
      <c r="IY59" s="212">
        <v>0</v>
      </c>
      <c r="IZ59" s="212">
        <v>0</v>
      </c>
      <c r="JA59" s="212">
        <v>0</v>
      </c>
      <c r="JB59" s="212">
        <v>0</v>
      </c>
      <c r="JC59" s="212">
        <v>0</v>
      </c>
      <c r="JD59" s="212">
        <v>0</v>
      </c>
      <c r="JE59" s="212">
        <v>0</v>
      </c>
      <c r="JF59" s="212">
        <v>0</v>
      </c>
      <c r="JG59" s="212">
        <v>0</v>
      </c>
      <c r="JH59" s="212">
        <v>0</v>
      </c>
      <c r="JI59" s="212">
        <v>0</v>
      </c>
      <c r="JJ59" s="212">
        <v>0</v>
      </c>
      <c r="JK59" s="212">
        <v>0</v>
      </c>
      <c r="JL59" s="212">
        <v>0</v>
      </c>
      <c r="JM59" s="212">
        <v>0</v>
      </c>
      <c r="JN59" s="212">
        <v>0</v>
      </c>
      <c r="JO59" s="484">
        <v>0</v>
      </c>
      <c r="JP59" s="484">
        <v>0</v>
      </c>
      <c r="JQ59" s="484">
        <v>0</v>
      </c>
      <c r="JR59" s="484">
        <v>0</v>
      </c>
      <c r="JS59" s="484">
        <v>0</v>
      </c>
      <c r="JT59" s="484">
        <v>0</v>
      </c>
      <c r="JU59" s="484">
        <v>0</v>
      </c>
      <c r="JV59" s="484">
        <v>0</v>
      </c>
      <c r="JW59" s="484">
        <v>0</v>
      </c>
      <c r="JX59" s="484">
        <v>0</v>
      </c>
      <c r="JY59" s="484">
        <v>0</v>
      </c>
      <c r="JZ59" s="484">
        <v>13</v>
      </c>
      <c r="KA59" s="484">
        <v>9</v>
      </c>
      <c r="KB59" s="484">
        <v>9</v>
      </c>
      <c r="KC59" s="484">
        <v>9</v>
      </c>
      <c r="KD59" s="484">
        <v>10</v>
      </c>
      <c r="KE59" s="484">
        <v>10</v>
      </c>
      <c r="KF59" s="484">
        <v>10</v>
      </c>
      <c r="KG59" s="484">
        <v>10</v>
      </c>
      <c r="KH59" s="484">
        <v>13</v>
      </c>
      <c r="KI59" s="484">
        <v>13</v>
      </c>
      <c r="KJ59" s="484">
        <v>15</v>
      </c>
      <c r="KK59" s="484">
        <v>15</v>
      </c>
      <c r="KL59" s="484">
        <v>15</v>
      </c>
      <c r="KM59" s="484">
        <v>15</v>
      </c>
      <c r="KN59" s="484">
        <v>15</v>
      </c>
      <c r="KO59" s="484">
        <v>15</v>
      </c>
      <c r="KP59" s="484">
        <v>15</v>
      </c>
      <c r="KQ59" s="484">
        <v>15</v>
      </c>
      <c r="KR59" s="484">
        <v>15</v>
      </c>
      <c r="KS59" s="484">
        <v>15</v>
      </c>
      <c r="KT59" s="484">
        <v>15</v>
      </c>
      <c r="KU59" s="484">
        <v>15</v>
      </c>
      <c r="KV59" s="484">
        <v>15</v>
      </c>
      <c r="KW59" s="484">
        <v>15</v>
      </c>
      <c r="KX59" s="484">
        <v>15</v>
      </c>
      <c r="KY59" s="484">
        <v>15</v>
      </c>
      <c r="KZ59" s="484">
        <v>15</v>
      </c>
      <c r="LA59" s="484">
        <v>15</v>
      </c>
      <c r="LB59" s="484">
        <v>15</v>
      </c>
      <c r="LC59" s="484">
        <v>15</v>
      </c>
      <c r="LD59" s="484">
        <v>15</v>
      </c>
      <c r="LE59" s="484">
        <v>15</v>
      </c>
      <c r="LF59" s="484">
        <v>15</v>
      </c>
      <c r="LG59" s="484">
        <v>15</v>
      </c>
      <c r="LH59" s="484">
        <v>5</v>
      </c>
      <c r="LI59" s="484">
        <v>5</v>
      </c>
      <c r="LJ59" s="484">
        <v>5</v>
      </c>
      <c r="LK59" s="484">
        <v>5</v>
      </c>
      <c r="LL59" s="484">
        <v>5</v>
      </c>
      <c r="LM59" s="484">
        <v>5</v>
      </c>
      <c r="LN59" s="484">
        <v>5</v>
      </c>
      <c r="LO59" s="484">
        <v>10</v>
      </c>
      <c r="LP59" s="484">
        <v>10</v>
      </c>
      <c r="LQ59" s="484">
        <v>10</v>
      </c>
      <c r="LR59" s="484">
        <v>10</v>
      </c>
      <c r="LS59" s="484">
        <v>10</v>
      </c>
      <c r="LT59" s="484">
        <v>10</v>
      </c>
      <c r="LU59" s="484">
        <v>10</v>
      </c>
      <c r="LV59" s="484">
        <v>10</v>
      </c>
      <c r="LW59" s="484">
        <v>10</v>
      </c>
      <c r="LX59" s="484">
        <v>10</v>
      </c>
      <c r="LY59" s="484">
        <v>14</v>
      </c>
      <c r="LZ59" s="484">
        <v>14</v>
      </c>
      <c r="MA59" s="484">
        <v>14</v>
      </c>
      <c r="MB59" s="484">
        <v>14</v>
      </c>
      <c r="MC59" s="484">
        <v>14</v>
      </c>
      <c r="MD59" s="484">
        <v>14</v>
      </c>
      <c r="ME59" s="484">
        <v>14</v>
      </c>
      <c r="MF59" s="484">
        <v>14</v>
      </c>
      <c r="MG59" s="484">
        <v>14</v>
      </c>
      <c r="MH59" s="484">
        <v>14</v>
      </c>
      <c r="MI59" s="484">
        <v>14</v>
      </c>
      <c r="MJ59" s="484">
        <v>14</v>
      </c>
      <c r="MK59" s="484">
        <v>14</v>
      </c>
      <c r="ML59" s="484">
        <v>20</v>
      </c>
      <c r="MM59" s="484">
        <v>20</v>
      </c>
      <c r="MN59" s="484">
        <v>20</v>
      </c>
      <c r="MO59" s="484">
        <v>20</v>
      </c>
      <c r="MP59" s="484">
        <v>20</v>
      </c>
      <c r="MQ59" s="484">
        <v>20</v>
      </c>
      <c r="MR59" s="484">
        <v>20</v>
      </c>
      <c r="MS59" s="484">
        <v>20</v>
      </c>
      <c r="MT59" s="484">
        <v>34</v>
      </c>
      <c r="MU59" s="484">
        <v>34</v>
      </c>
      <c r="MV59" s="484">
        <v>34</v>
      </c>
      <c r="MW59" s="484">
        <v>34</v>
      </c>
      <c r="MX59" s="484">
        <v>34</v>
      </c>
      <c r="MY59" s="484">
        <v>34</v>
      </c>
      <c r="MZ59" s="484">
        <v>34</v>
      </c>
      <c r="NA59" s="484">
        <v>32</v>
      </c>
      <c r="NB59" s="484">
        <v>32</v>
      </c>
      <c r="NC59" s="484">
        <v>32</v>
      </c>
      <c r="ND59" s="484">
        <v>32</v>
      </c>
      <c r="NE59" s="484">
        <v>32</v>
      </c>
      <c r="NF59" s="484">
        <v>32</v>
      </c>
      <c r="NG59" s="484">
        <v>32</v>
      </c>
      <c r="NH59" s="484">
        <v>32</v>
      </c>
      <c r="NI59" s="484">
        <v>32</v>
      </c>
      <c r="NJ59" s="484">
        <v>32</v>
      </c>
      <c r="NK59" s="484">
        <v>32</v>
      </c>
      <c r="NL59" s="484">
        <v>32</v>
      </c>
      <c r="NM59" s="484">
        <v>32</v>
      </c>
      <c r="NN59" s="484">
        <v>32</v>
      </c>
      <c r="NO59" s="484">
        <v>32</v>
      </c>
      <c r="NP59" s="484">
        <v>32</v>
      </c>
      <c r="NQ59" s="484">
        <v>32</v>
      </c>
      <c r="NR59" s="484">
        <v>32</v>
      </c>
      <c r="NS59" s="484">
        <v>32</v>
      </c>
      <c r="NT59" s="484">
        <v>32</v>
      </c>
      <c r="NU59" s="484">
        <v>32</v>
      </c>
      <c r="NV59" s="484">
        <v>32</v>
      </c>
      <c r="NW59" s="484">
        <v>32</v>
      </c>
      <c r="NX59" s="484">
        <v>32</v>
      </c>
      <c r="NY59" s="484">
        <v>32</v>
      </c>
      <c r="NZ59" s="484">
        <v>32</v>
      </c>
      <c r="OA59" s="484">
        <v>32</v>
      </c>
      <c r="OB59" s="484">
        <v>32</v>
      </c>
      <c r="OC59" s="484">
        <v>32</v>
      </c>
      <c r="OD59" s="484">
        <v>32</v>
      </c>
      <c r="OE59" s="484">
        <v>32</v>
      </c>
      <c r="OF59" s="484">
        <v>32</v>
      </c>
      <c r="OG59" s="484">
        <v>32</v>
      </c>
      <c r="OH59" s="484">
        <v>32</v>
      </c>
      <c r="OI59" s="484">
        <v>32</v>
      </c>
      <c r="OJ59" s="484">
        <v>32</v>
      </c>
      <c r="OK59" s="484">
        <v>32</v>
      </c>
      <c r="OL59" s="484">
        <v>32</v>
      </c>
      <c r="OM59" s="484">
        <v>32</v>
      </c>
      <c r="ON59" s="484">
        <v>32</v>
      </c>
      <c r="OO59" s="484">
        <v>32</v>
      </c>
      <c r="OP59" s="484">
        <v>32</v>
      </c>
      <c r="OQ59" s="484">
        <v>32</v>
      </c>
      <c r="OR59" s="484">
        <v>32</v>
      </c>
      <c r="OS59" s="484">
        <v>32</v>
      </c>
      <c r="OT59" s="484">
        <v>32</v>
      </c>
      <c r="OU59" s="484">
        <v>32</v>
      </c>
      <c r="OV59" s="484">
        <v>32</v>
      </c>
      <c r="OW59" s="484">
        <v>24</v>
      </c>
      <c r="OX59" s="484">
        <v>24</v>
      </c>
      <c r="OY59" s="484">
        <v>24</v>
      </c>
      <c r="OZ59" s="484">
        <v>24</v>
      </c>
      <c r="PA59" s="484">
        <v>24</v>
      </c>
      <c r="PB59" s="484">
        <v>24</v>
      </c>
      <c r="PC59" s="484">
        <v>24</v>
      </c>
      <c r="PD59" s="484">
        <v>24</v>
      </c>
      <c r="PE59" s="484">
        <v>24</v>
      </c>
      <c r="PF59" s="484">
        <v>24</v>
      </c>
      <c r="PG59" s="484">
        <v>24</v>
      </c>
      <c r="PH59" s="484">
        <v>24</v>
      </c>
      <c r="PI59" s="484">
        <v>24</v>
      </c>
      <c r="PJ59" s="484">
        <v>24</v>
      </c>
      <c r="PK59" s="484">
        <v>24</v>
      </c>
      <c r="PL59" s="484">
        <v>24</v>
      </c>
    </row>
    <row r="60" spans="1:428" x14ac:dyDescent="0.25">
      <c r="A60" s="866">
        <v>28</v>
      </c>
      <c r="B60" s="867" t="s">
        <v>1407</v>
      </c>
      <c r="C60" s="869" t="s">
        <v>1375</v>
      </c>
      <c r="D60" s="871" t="s">
        <v>1404</v>
      </c>
      <c r="E60" s="205" t="s">
        <v>1376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1"/>
      <c r="CV60" s="211"/>
      <c r="CW60" s="211"/>
      <c r="CX60" s="211"/>
      <c r="CY60" s="211"/>
      <c r="CZ60" s="211"/>
      <c r="DA60" s="211"/>
      <c r="DB60" s="211"/>
      <c r="DC60" s="211"/>
      <c r="DD60" s="211"/>
      <c r="DE60" s="211"/>
      <c r="DF60" s="211"/>
      <c r="DG60" s="211"/>
      <c r="DH60" s="211"/>
      <c r="DI60" s="211"/>
      <c r="DJ60" s="211"/>
      <c r="DK60" s="211"/>
      <c r="DL60" s="211"/>
      <c r="DM60" s="211"/>
      <c r="DN60" s="211"/>
      <c r="DO60" s="211"/>
      <c r="DP60" s="211"/>
      <c r="DQ60" s="211"/>
      <c r="DR60" s="211"/>
      <c r="DS60" s="211"/>
      <c r="DT60" s="211"/>
      <c r="DU60" s="211"/>
      <c r="DV60" s="211"/>
      <c r="DW60" s="211"/>
      <c r="DX60" s="211"/>
      <c r="DY60" s="211"/>
      <c r="DZ60" s="211"/>
      <c r="EA60" s="211"/>
      <c r="EB60" s="211"/>
      <c r="EC60" s="211"/>
      <c r="ED60" s="211"/>
      <c r="EE60" s="211"/>
      <c r="EF60" s="211"/>
      <c r="EG60" s="211"/>
      <c r="EH60" s="211"/>
      <c r="EI60" s="211"/>
      <c r="EJ60" s="211"/>
      <c r="EK60" s="211"/>
      <c r="EL60" s="211"/>
      <c r="EM60" s="211"/>
      <c r="EN60" s="211"/>
      <c r="EO60" s="211"/>
      <c r="EP60" s="211"/>
      <c r="EQ60" s="211"/>
      <c r="ER60" s="211"/>
      <c r="ES60" s="211"/>
      <c r="ET60" s="211"/>
      <c r="EU60" s="211"/>
      <c r="EV60" s="211"/>
      <c r="EW60" s="211"/>
      <c r="EX60" s="211"/>
      <c r="EY60" s="211"/>
      <c r="EZ60" s="211"/>
      <c r="FA60" s="211"/>
      <c r="FB60" s="211"/>
      <c r="FC60" s="211"/>
      <c r="FD60" s="211"/>
      <c r="FE60" s="211"/>
      <c r="FF60" s="211">
        <v>10</v>
      </c>
      <c r="FG60" s="211">
        <v>10</v>
      </c>
      <c r="FH60" s="211">
        <v>10</v>
      </c>
      <c r="FI60" s="211">
        <v>10</v>
      </c>
      <c r="FJ60" s="211">
        <v>10</v>
      </c>
      <c r="FK60" s="211">
        <v>10</v>
      </c>
      <c r="FL60" s="211">
        <v>10</v>
      </c>
      <c r="FM60" s="211">
        <v>10</v>
      </c>
      <c r="FN60" s="211">
        <v>10</v>
      </c>
      <c r="FO60" s="211">
        <v>10</v>
      </c>
      <c r="FP60" s="211">
        <v>10</v>
      </c>
      <c r="FQ60" s="211">
        <v>10</v>
      </c>
      <c r="FR60" s="211">
        <v>10</v>
      </c>
      <c r="FS60" s="211">
        <v>10</v>
      </c>
      <c r="FT60" s="211">
        <v>10</v>
      </c>
      <c r="FU60" s="211">
        <v>10</v>
      </c>
      <c r="FV60" s="211">
        <v>10</v>
      </c>
      <c r="FW60" s="211">
        <v>10</v>
      </c>
      <c r="FX60" s="211">
        <v>10</v>
      </c>
      <c r="FY60" s="211">
        <v>10</v>
      </c>
      <c r="FZ60" s="211">
        <v>10</v>
      </c>
      <c r="GA60" s="211">
        <v>10</v>
      </c>
      <c r="GB60" s="211">
        <v>10</v>
      </c>
      <c r="GC60" s="211">
        <v>10</v>
      </c>
      <c r="GD60" s="211">
        <v>10</v>
      </c>
      <c r="GE60" s="211">
        <v>10</v>
      </c>
      <c r="GF60" s="211">
        <v>10</v>
      </c>
      <c r="GG60" s="211">
        <v>10</v>
      </c>
      <c r="GH60" s="211">
        <v>10</v>
      </c>
      <c r="GI60" s="211">
        <v>10</v>
      </c>
      <c r="GJ60" s="211">
        <v>10</v>
      </c>
      <c r="GK60" s="211">
        <v>10</v>
      </c>
      <c r="GL60" s="211">
        <v>10</v>
      </c>
      <c r="GM60" s="211">
        <v>10</v>
      </c>
      <c r="GN60" s="211">
        <v>10</v>
      </c>
      <c r="GO60" s="211">
        <v>10</v>
      </c>
      <c r="GP60" s="211">
        <v>10</v>
      </c>
      <c r="GQ60" s="211">
        <v>10</v>
      </c>
      <c r="GR60" s="211">
        <v>10</v>
      </c>
      <c r="GS60" s="211">
        <v>10</v>
      </c>
      <c r="GT60" s="211">
        <v>10</v>
      </c>
      <c r="GU60" s="211">
        <v>10</v>
      </c>
      <c r="GV60" s="211">
        <v>10</v>
      </c>
      <c r="GW60" s="211">
        <v>10</v>
      </c>
      <c r="GX60" s="211">
        <v>10</v>
      </c>
      <c r="GY60" s="211">
        <v>10</v>
      </c>
      <c r="GZ60" s="211">
        <v>10</v>
      </c>
      <c r="HA60" s="211">
        <v>10</v>
      </c>
      <c r="HB60" s="211">
        <v>10</v>
      </c>
      <c r="HC60" s="211">
        <v>10</v>
      </c>
      <c r="HD60" s="211">
        <v>10</v>
      </c>
      <c r="HE60" s="211">
        <v>10</v>
      </c>
      <c r="HF60" s="211">
        <v>10</v>
      </c>
      <c r="HG60" s="211">
        <v>10</v>
      </c>
      <c r="HH60" s="211">
        <v>10</v>
      </c>
      <c r="HI60" s="211">
        <v>10</v>
      </c>
      <c r="HJ60" s="211">
        <v>10</v>
      </c>
      <c r="HK60" s="211">
        <v>10</v>
      </c>
      <c r="HL60" s="211">
        <v>10</v>
      </c>
      <c r="HM60" s="211">
        <v>10</v>
      </c>
      <c r="HN60" s="211">
        <v>10</v>
      </c>
      <c r="HO60" s="211">
        <v>10</v>
      </c>
      <c r="HP60" s="211">
        <v>10</v>
      </c>
      <c r="HQ60" s="211">
        <v>10</v>
      </c>
      <c r="HR60" s="211">
        <v>10</v>
      </c>
      <c r="HS60" s="211">
        <v>10</v>
      </c>
      <c r="HT60" s="211">
        <v>10</v>
      </c>
      <c r="HU60" s="211">
        <v>10</v>
      </c>
      <c r="HV60" s="211">
        <v>10</v>
      </c>
      <c r="HW60" s="211">
        <v>10</v>
      </c>
      <c r="HX60" s="211">
        <v>10</v>
      </c>
      <c r="HY60" s="211">
        <v>10</v>
      </c>
      <c r="HZ60" s="211">
        <v>10</v>
      </c>
      <c r="IA60" s="211">
        <v>10</v>
      </c>
      <c r="IB60" s="211">
        <v>10</v>
      </c>
      <c r="IC60" s="211">
        <v>10</v>
      </c>
      <c r="ID60" s="211">
        <v>10</v>
      </c>
      <c r="IE60" s="211">
        <v>10</v>
      </c>
      <c r="IF60" s="211">
        <v>10</v>
      </c>
      <c r="IG60" s="211">
        <v>10</v>
      </c>
      <c r="IH60" s="211">
        <v>10</v>
      </c>
      <c r="II60" s="211">
        <v>10</v>
      </c>
      <c r="IJ60" s="211">
        <v>10</v>
      </c>
      <c r="IK60" s="211">
        <v>10</v>
      </c>
      <c r="IL60" s="211">
        <v>10</v>
      </c>
      <c r="IM60" s="211">
        <v>10</v>
      </c>
      <c r="IN60" s="211">
        <v>10</v>
      </c>
      <c r="IO60" s="211">
        <v>10</v>
      </c>
      <c r="IP60" s="211">
        <v>10</v>
      </c>
      <c r="IQ60" s="211">
        <v>10</v>
      </c>
      <c r="IR60" s="211">
        <v>10</v>
      </c>
      <c r="IS60" s="211">
        <v>10</v>
      </c>
      <c r="IT60" s="211">
        <v>10</v>
      </c>
      <c r="IU60" s="211">
        <v>10</v>
      </c>
      <c r="IV60" s="211">
        <v>10</v>
      </c>
      <c r="IW60" s="211">
        <v>10</v>
      </c>
      <c r="IX60" s="211">
        <v>10</v>
      </c>
      <c r="IY60" s="211"/>
      <c r="IZ60" s="211"/>
      <c r="JA60" s="211"/>
      <c r="JB60" s="211"/>
      <c r="JC60" s="211"/>
      <c r="JD60" s="211"/>
      <c r="JE60" s="211"/>
      <c r="JF60" s="211"/>
      <c r="JG60" s="211"/>
      <c r="JH60" s="211"/>
      <c r="JI60" s="211"/>
      <c r="JJ60" s="211"/>
      <c r="JK60" s="211"/>
      <c r="JL60" s="211"/>
      <c r="JM60" s="211"/>
      <c r="JN60" s="211"/>
      <c r="JO60" s="483"/>
      <c r="JP60" s="483"/>
      <c r="JQ60" s="483"/>
      <c r="JR60" s="483"/>
      <c r="JS60" s="483"/>
      <c r="JT60" s="483"/>
      <c r="JU60" s="483"/>
      <c r="JV60" s="483"/>
      <c r="JW60" s="483"/>
      <c r="JX60" s="483"/>
      <c r="JY60" s="483"/>
      <c r="JZ60" s="483"/>
      <c r="KA60" s="483"/>
      <c r="KB60" s="483"/>
      <c r="KC60" s="483"/>
      <c r="KD60" s="483"/>
      <c r="KE60" s="483"/>
      <c r="KF60" s="483"/>
      <c r="KG60" s="483"/>
      <c r="KH60" s="483"/>
      <c r="KI60" s="483"/>
      <c r="KJ60" s="483"/>
      <c r="KK60" s="483"/>
      <c r="KL60" s="483"/>
      <c r="KM60" s="483"/>
      <c r="KN60" s="483"/>
      <c r="KO60" s="483"/>
      <c r="KP60" s="483"/>
      <c r="KQ60" s="483"/>
      <c r="KR60" s="483"/>
      <c r="KS60" s="483"/>
      <c r="KT60" s="483"/>
      <c r="KU60" s="483"/>
      <c r="KV60" s="483"/>
      <c r="KW60" s="483"/>
      <c r="KX60" s="483"/>
      <c r="KY60" s="483"/>
      <c r="KZ60" s="483"/>
      <c r="LA60" s="483"/>
      <c r="LB60" s="483"/>
      <c r="LC60" s="483"/>
      <c r="LD60" s="483"/>
      <c r="LE60" s="483"/>
      <c r="LF60" s="483"/>
      <c r="LG60" s="483"/>
      <c r="LH60" s="483"/>
      <c r="LI60" s="483"/>
      <c r="LJ60" s="483"/>
      <c r="LK60" s="483"/>
      <c r="LL60" s="483"/>
      <c r="LM60" s="483"/>
      <c r="LN60" s="483"/>
      <c r="LO60" s="483"/>
      <c r="LP60" s="483"/>
      <c r="LQ60" s="483"/>
      <c r="LR60" s="483"/>
      <c r="LS60" s="483"/>
      <c r="LT60" s="483"/>
      <c r="LU60" s="483"/>
      <c r="LV60" s="483"/>
      <c r="LW60" s="483"/>
      <c r="LX60" s="483"/>
      <c r="LY60" s="483"/>
      <c r="LZ60" s="483"/>
      <c r="MA60" s="483"/>
      <c r="MB60" s="483"/>
      <c r="MC60" s="483"/>
      <c r="MD60" s="483"/>
      <c r="ME60" s="483"/>
      <c r="MF60" s="483"/>
      <c r="MG60" s="483"/>
      <c r="MH60" s="483"/>
      <c r="MI60" s="483"/>
      <c r="MJ60" s="483"/>
      <c r="MK60" s="483"/>
      <c r="ML60" s="483"/>
      <c r="MM60" s="483"/>
      <c r="MN60" s="483"/>
      <c r="MO60" s="483"/>
      <c r="MP60" s="483"/>
      <c r="MQ60" s="483"/>
      <c r="MR60" s="483"/>
      <c r="MS60" s="483"/>
      <c r="MT60" s="483"/>
      <c r="MU60" s="483"/>
      <c r="MV60" s="483"/>
      <c r="MW60" s="483"/>
      <c r="MX60" s="483"/>
      <c r="MY60" s="483"/>
      <c r="MZ60" s="483"/>
      <c r="NA60" s="483"/>
      <c r="NB60" s="483"/>
      <c r="NC60" s="483"/>
      <c r="ND60" s="483"/>
      <c r="NE60" s="483"/>
      <c r="NF60" s="483"/>
      <c r="NG60" s="483"/>
      <c r="NH60" s="483"/>
      <c r="NI60" s="483"/>
      <c r="NJ60" s="483"/>
      <c r="NK60" s="483"/>
      <c r="NL60" s="483"/>
      <c r="NM60" s="483"/>
      <c r="NN60" s="483"/>
      <c r="NO60" s="483"/>
      <c r="NP60" s="483"/>
      <c r="NQ60" s="483"/>
      <c r="NR60" s="483"/>
      <c r="NS60" s="483"/>
      <c r="NT60" s="483"/>
      <c r="NU60" s="483"/>
      <c r="NV60" s="483"/>
      <c r="NW60" s="483"/>
      <c r="NX60" s="483"/>
      <c r="NY60" s="483"/>
      <c r="NZ60" s="483"/>
      <c r="OA60" s="483"/>
      <c r="OB60" s="483"/>
      <c r="OC60" s="483"/>
      <c r="OD60" s="483"/>
      <c r="OE60" s="483"/>
      <c r="OF60" s="483"/>
      <c r="OG60" s="483"/>
      <c r="OH60" s="483"/>
      <c r="OI60" s="483"/>
      <c r="OJ60" s="483"/>
      <c r="OK60" s="483"/>
      <c r="OL60" s="483"/>
      <c r="OM60" s="483"/>
      <c r="ON60" s="483"/>
      <c r="OO60" s="483"/>
      <c r="OP60" s="483"/>
      <c r="OQ60" s="483"/>
      <c r="OR60" s="483"/>
      <c r="OS60" s="483"/>
      <c r="OT60" s="483"/>
      <c r="OU60" s="483"/>
      <c r="OV60" s="483"/>
      <c r="OW60" s="483"/>
      <c r="OX60" s="483"/>
      <c r="OY60" s="483"/>
      <c r="OZ60" s="483"/>
      <c r="PA60" s="483"/>
      <c r="PB60" s="483"/>
      <c r="PC60" s="483"/>
      <c r="PD60" s="483"/>
      <c r="PE60" s="483"/>
      <c r="PF60" s="483"/>
      <c r="PG60" s="483"/>
      <c r="PH60" s="483"/>
      <c r="PI60" s="483"/>
      <c r="PJ60" s="483"/>
      <c r="PK60" s="483"/>
      <c r="PL60" s="483"/>
    </row>
    <row r="61" spans="1:428" x14ac:dyDescent="0.25">
      <c r="A61" s="866"/>
      <c r="B61" s="868"/>
      <c r="C61" s="869"/>
      <c r="D61" s="871"/>
      <c r="E61" s="206" t="s">
        <v>1377</v>
      </c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12"/>
      <c r="DP61" s="212"/>
      <c r="DQ61" s="212"/>
      <c r="DR61" s="212"/>
      <c r="DS61" s="212"/>
      <c r="DT61" s="212"/>
      <c r="DU61" s="212"/>
      <c r="DV61" s="212"/>
      <c r="DW61" s="212"/>
      <c r="DX61" s="212"/>
      <c r="DY61" s="212"/>
      <c r="DZ61" s="212"/>
      <c r="EA61" s="212"/>
      <c r="EB61" s="212"/>
      <c r="EC61" s="212"/>
      <c r="ED61" s="212"/>
      <c r="EE61" s="212"/>
      <c r="EF61" s="212"/>
      <c r="EG61" s="212"/>
      <c r="EH61" s="212"/>
      <c r="EI61" s="212"/>
      <c r="EJ61" s="212"/>
      <c r="EK61" s="212"/>
      <c r="EL61" s="212"/>
      <c r="EM61" s="212"/>
      <c r="EN61" s="212"/>
      <c r="EO61" s="212"/>
      <c r="EP61" s="212"/>
      <c r="EQ61" s="212"/>
      <c r="ER61" s="212"/>
      <c r="ES61" s="212"/>
      <c r="ET61" s="212"/>
      <c r="EU61" s="212"/>
      <c r="EV61" s="212"/>
      <c r="EW61" s="212"/>
      <c r="EX61" s="212"/>
      <c r="EY61" s="212"/>
      <c r="EZ61" s="212"/>
      <c r="FA61" s="212"/>
      <c r="FB61" s="212"/>
      <c r="FC61" s="212"/>
      <c r="FD61" s="212"/>
      <c r="FE61" s="212"/>
      <c r="FF61" s="212">
        <v>6</v>
      </c>
      <c r="FG61" s="212">
        <v>6</v>
      </c>
      <c r="FH61" s="212">
        <v>0</v>
      </c>
      <c r="FI61" s="212">
        <v>9</v>
      </c>
      <c r="FJ61" s="212">
        <v>9</v>
      </c>
      <c r="FK61" s="212">
        <v>9</v>
      </c>
      <c r="FL61" s="212">
        <v>9</v>
      </c>
      <c r="FM61" s="212">
        <v>9</v>
      </c>
      <c r="FN61" s="212">
        <v>9</v>
      </c>
      <c r="FO61" s="212">
        <v>9</v>
      </c>
      <c r="FP61" s="212">
        <v>9</v>
      </c>
      <c r="FQ61" s="212">
        <v>9</v>
      </c>
      <c r="FR61" s="212">
        <v>9</v>
      </c>
      <c r="FS61" s="212">
        <v>9</v>
      </c>
      <c r="FT61" s="212">
        <v>9</v>
      </c>
      <c r="FU61" s="212">
        <v>9</v>
      </c>
      <c r="FV61" s="212">
        <v>9</v>
      </c>
      <c r="FW61" s="212">
        <v>9</v>
      </c>
      <c r="FX61" s="212">
        <v>9</v>
      </c>
      <c r="FY61" s="212">
        <v>9</v>
      </c>
      <c r="FZ61" s="212">
        <v>9</v>
      </c>
      <c r="GA61" s="212">
        <v>9</v>
      </c>
      <c r="GB61" s="212">
        <v>9</v>
      </c>
      <c r="GC61" s="212">
        <v>9</v>
      </c>
      <c r="GD61" s="212">
        <v>9</v>
      </c>
      <c r="GE61" s="212">
        <v>9</v>
      </c>
      <c r="GF61" s="212">
        <v>9</v>
      </c>
      <c r="GG61" s="212">
        <v>9</v>
      </c>
      <c r="GH61" s="212">
        <v>9</v>
      </c>
      <c r="GI61" s="212">
        <v>9</v>
      </c>
      <c r="GJ61" s="212">
        <v>9</v>
      </c>
      <c r="GK61" s="212">
        <v>9</v>
      </c>
      <c r="GL61" s="212">
        <v>9</v>
      </c>
      <c r="GM61" s="212">
        <v>9</v>
      </c>
      <c r="GN61" s="212">
        <v>9</v>
      </c>
      <c r="GO61" s="212">
        <v>9</v>
      </c>
      <c r="GP61" s="212">
        <v>9</v>
      </c>
      <c r="GQ61" s="212">
        <v>9</v>
      </c>
      <c r="GR61" s="212">
        <v>9</v>
      </c>
      <c r="GS61" s="212">
        <v>9</v>
      </c>
      <c r="GT61" s="212">
        <v>8</v>
      </c>
      <c r="GU61" s="212">
        <v>8</v>
      </c>
      <c r="GV61" s="212">
        <v>8</v>
      </c>
      <c r="GW61" s="212">
        <v>8</v>
      </c>
      <c r="GX61" s="212">
        <v>8</v>
      </c>
      <c r="GY61" s="212">
        <v>8</v>
      </c>
      <c r="GZ61" s="212">
        <v>8</v>
      </c>
      <c r="HA61" s="212">
        <v>8</v>
      </c>
      <c r="HB61" s="212">
        <v>8</v>
      </c>
      <c r="HC61" s="212">
        <v>8</v>
      </c>
      <c r="HD61" s="212">
        <v>8</v>
      </c>
      <c r="HE61" s="212">
        <v>8</v>
      </c>
      <c r="HF61" s="212">
        <v>8</v>
      </c>
      <c r="HG61" s="212">
        <v>8</v>
      </c>
      <c r="HH61" s="212">
        <v>8</v>
      </c>
      <c r="HI61" s="212">
        <v>8</v>
      </c>
      <c r="HJ61" s="212">
        <v>8</v>
      </c>
      <c r="HK61" s="212">
        <v>8</v>
      </c>
      <c r="HL61" s="212">
        <v>8</v>
      </c>
      <c r="HM61" s="212">
        <v>8</v>
      </c>
      <c r="HN61" s="212">
        <v>8</v>
      </c>
      <c r="HO61" s="212">
        <v>8</v>
      </c>
      <c r="HP61" s="212">
        <v>8</v>
      </c>
      <c r="HQ61" s="212">
        <v>8</v>
      </c>
      <c r="HR61" s="212">
        <v>8</v>
      </c>
      <c r="HS61" s="212">
        <v>8</v>
      </c>
      <c r="HT61" s="212">
        <v>8</v>
      </c>
      <c r="HU61" s="212">
        <v>8</v>
      </c>
      <c r="HV61" s="212">
        <v>8</v>
      </c>
      <c r="HW61" s="212">
        <v>8</v>
      </c>
      <c r="HX61" s="212">
        <v>8</v>
      </c>
      <c r="HY61" s="212">
        <v>8</v>
      </c>
      <c r="HZ61" s="212">
        <v>8</v>
      </c>
      <c r="IA61" s="212">
        <v>8</v>
      </c>
      <c r="IB61" s="212">
        <v>8</v>
      </c>
      <c r="IC61" s="212">
        <v>8</v>
      </c>
      <c r="ID61" s="212">
        <v>8</v>
      </c>
      <c r="IE61" s="212">
        <v>8</v>
      </c>
      <c r="IF61" s="212">
        <v>8</v>
      </c>
      <c r="IG61" s="212">
        <v>8</v>
      </c>
      <c r="IH61" s="212">
        <v>8</v>
      </c>
      <c r="II61" s="212">
        <v>8</v>
      </c>
      <c r="IJ61" s="212">
        <v>8</v>
      </c>
      <c r="IK61" s="212">
        <v>8</v>
      </c>
      <c r="IL61" s="212">
        <v>8</v>
      </c>
      <c r="IM61" s="212">
        <v>8</v>
      </c>
      <c r="IN61" s="212">
        <v>8</v>
      </c>
      <c r="IO61" s="212">
        <v>8</v>
      </c>
      <c r="IP61" s="212">
        <v>8</v>
      </c>
      <c r="IQ61" s="212">
        <v>8</v>
      </c>
      <c r="IR61" s="212">
        <v>8</v>
      </c>
      <c r="IS61" s="212">
        <v>8</v>
      </c>
      <c r="IT61" s="212">
        <v>8</v>
      </c>
      <c r="IU61" s="212">
        <v>8</v>
      </c>
      <c r="IV61" s="212">
        <v>5</v>
      </c>
      <c r="IW61" s="212">
        <v>0</v>
      </c>
      <c r="IX61" s="212">
        <v>0</v>
      </c>
      <c r="IY61" s="212">
        <v>0</v>
      </c>
      <c r="IZ61" s="212">
        <v>0</v>
      </c>
      <c r="JA61" s="212">
        <v>0</v>
      </c>
      <c r="JB61" s="212">
        <v>0</v>
      </c>
      <c r="JC61" s="212">
        <v>0</v>
      </c>
      <c r="JD61" s="212">
        <v>0</v>
      </c>
      <c r="JE61" s="212">
        <v>0</v>
      </c>
      <c r="JF61" s="212">
        <v>0</v>
      </c>
      <c r="JG61" s="212">
        <v>0</v>
      </c>
      <c r="JH61" s="212">
        <v>0</v>
      </c>
      <c r="JI61" s="212">
        <v>0</v>
      </c>
      <c r="JJ61" s="212">
        <v>0</v>
      </c>
      <c r="JK61" s="212">
        <v>0</v>
      </c>
      <c r="JL61" s="212">
        <v>0</v>
      </c>
      <c r="JM61" s="212">
        <v>0</v>
      </c>
      <c r="JN61" s="212">
        <v>0</v>
      </c>
      <c r="JO61" s="484">
        <v>0</v>
      </c>
      <c r="JP61" s="484">
        <v>0</v>
      </c>
      <c r="JQ61" s="484">
        <v>0</v>
      </c>
      <c r="JR61" s="484">
        <v>0</v>
      </c>
      <c r="JS61" s="484">
        <v>0</v>
      </c>
      <c r="JT61" s="484">
        <v>0</v>
      </c>
      <c r="JU61" s="484">
        <v>0</v>
      </c>
      <c r="JV61" s="484">
        <v>0</v>
      </c>
      <c r="JW61" s="484">
        <v>0</v>
      </c>
      <c r="JX61" s="484">
        <v>0</v>
      </c>
      <c r="JY61" s="484">
        <v>0</v>
      </c>
      <c r="JZ61" s="484">
        <v>0</v>
      </c>
      <c r="KA61" s="484">
        <v>0</v>
      </c>
      <c r="KB61" s="484">
        <v>0</v>
      </c>
      <c r="KC61" s="484">
        <v>0</v>
      </c>
      <c r="KD61" s="484">
        <v>0</v>
      </c>
      <c r="KE61" s="484">
        <v>0</v>
      </c>
      <c r="KF61" s="484">
        <v>0</v>
      </c>
      <c r="KG61" s="484">
        <v>0</v>
      </c>
      <c r="KH61" s="484">
        <v>0</v>
      </c>
      <c r="KI61" s="484">
        <v>0</v>
      </c>
      <c r="KJ61" s="484">
        <v>0</v>
      </c>
      <c r="KK61" s="484">
        <v>0</v>
      </c>
      <c r="KL61" s="484">
        <v>0</v>
      </c>
      <c r="KM61" s="484">
        <v>0</v>
      </c>
      <c r="KN61" s="484">
        <v>0</v>
      </c>
      <c r="KO61" s="484">
        <v>0</v>
      </c>
      <c r="KP61" s="484">
        <v>0</v>
      </c>
      <c r="KQ61" s="484">
        <v>0</v>
      </c>
      <c r="KR61" s="484">
        <v>0</v>
      </c>
      <c r="KS61" s="484">
        <v>0</v>
      </c>
      <c r="KT61" s="484">
        <v>0</v>
      </c>
      <c r="KU61" s="484">
        <v>0</v>
      </c>
      <c r="KV61" s="484">
        <v>0</v>
      </c>
      <c r="KW61" s="484">
        <v>0</v>
      </c>
      <c r="KX61" s="484">
        <v>0</v>
      </c>
      <c r="KY61" s="484">
        <v>0</v>
      </c>
      <c r="KZ61" s="484">
        <v>0</v>
      </c>
      <c r="LA61" s="484">
        <v>0</v>
      </c>
      <c r="LB61" s="484">
        <v>0</v>
      </c>
      <c r="LC61" s="484">
        <v>0</v>
      </c>
      <c r="LD61" s="484">
        <v>0</v>
      </c>
      <c r="LE61" s="484">
        <v>0</v>
      </c>
      <c r="LF61" s="484">
        <v>0</v>
      </c>
      <c r="LG61" s="484">
        <v>0</v>
      </c>
      <c r="LH61" s="484">
        <v>0</v>
      </c>
      <c r="LI61" s="484">
        <v>0</v>
      </c>
      <c r="LJ61" s="484">
        <v>0</v>
      </c>
      <c r="LK61" s="484">
        <v>0</v>
      </c>
      <c r="LL61" s="484">
        <v>0</v>
      </c>
      <c r="LM61" s="484">
        <v>0</v>
      </c>
      <c r="LN61" s="484">
        <v>0</v>
      </c>
      <c r="LO61" s="484">
        <v>0</v>
      </c>
      <c r="LP61" s="484">
        <v>0</v>
      </c>
      <c r="LQ61" s="484">
        <v>0</v>
      </c>
      <c r="LR61" s="484">
        <v>0</v>
      </c>
      <c r="LS61" s="484">
        <v>0</v>
      </c>
      <c r="LT61" s="484">
        <v>0</v>
      </c>
      <c r="LU61" s="484">
        <v>0</v>
      </c>
      <c r="LV61" s="484">
        <v>0</v>
      </c>
      <c r="LW61" s="484">
        <v>0</v>
      </c>
      <c r="LX61" s="484">
        <v>0</v>
      </c>
      <c r="LY61" s="484">
        <v>0</v>
      </c>
      <c r="LZ61" s="484">
        <v>0</v>
      </c>
      <c r="MA61" s="484">
        <v>0</v>
      </c>
      <c r="MB61" s="484">
        <v>0</v>
      </c>
      <c r="MC61" s="484">
        <v>0</v>
      </c>
      <c r="MD61" s="484">
        <v>0</v>
      </c>
      <c r="ME61" s="484">
        <v>0</v>
      </c>
      <c r="MF61" s="484">
        <v>0</v>
      </c>
      <c r="MG61" s="484">
        <v>0</v>
      </c>
      <c r="MH61" s="484">
        <v>0</v>
      </c>
      <c r="MI61" s="484">
        <v>0</v>
      </c>
      <c r="MJ61" s="484">
        <v>0</v>
      </c>
      <c r="MK61" s="484">
        <v>0</v>
      </c>
      <c r="ML61" s="484">
        <v>0</v>
      </c>
      <c r="MM61" s="484">
        <v>0</v>
      </c>
      <c r="MN61" s="484">
        <v>0</v>
      </c>
      <c r="MO61" s="484">
        <v>0</v>
      </c>
      <c r="MP61" s="484">
        <v>0</v>
      </c>
      <c r="MQ61" s="484">
        <v>0</v>
      </c>
      <c r="MR61" s="484">
        <v>0</v>
      </c>
      <c r="MS61" s="484">
        <v>0</v>
      </c>
      <c r="MT61" s="484">
        <v>0</v>
      </c>
      <c r="MU61" s="484">
        <v>0</v>
      </c>
      <c r="MV61" s="484">
        <v>0</v>
      </c>
      <c r="MW61" s="484">
        <v>0</v>
      </c>
      <c r="MX61" s="484">
        <v>0</v>
      </c>
      <c r="MY61" s="484">
        <v>0</v>
      </c>
      <c r="MZ61" s="484">
        <v>0</v>
      </c>
      <c r="NA61" s="484">
        <v>0</v>
      </c>
      <c r="NB61" s="484">
        <v>0</v>
      </c>
      <c r="NC61" s="484">
        <v>0</v>
      </c>
      <c r="ND61" s="484">
        <v>0</v>
      </c>
      <c r="NE61" s="484">
        <v>0</v>
      </c>
      <c r="NF61" s="484">
        <v>0</v>
      </c>
      <c r="NG61" s="484">
        <v>0</v>
      </c>
      <c r="NH61" s="484">
        <v>0</v>
      </c>
      <c r="NI61" s="484">
        <v>0</v>
      </c>
      <c r="NJ61" s="484">
        <v>0</v>
      </c>
      <c r="NK61" s="484">
        <v>0</v>
      </c>
      <c r="NL61" s="484">
        <v>0</v>
      </c>
      <c r="NM61" s="484">
        <v>0</v>
      </c>
      <c r="NN61" s="484">
        <v>0</v>
      </c>
      <c r="NO61" s="484">
        <v>0</v>
      </c>
      <c r="NP61" s="484">
        <v>0</v>
      </c>
      <c r="NQ61" s="484">
        <v>0</v>
      </c>
      <c r="NR61" s="484">
        <v>0</v>
      </c>
      <c r="NS61" s="484">
        <v>0</v>
      </c>
      <c r="NT61" s="484">
        <v>0</v>
      </c>
      <c r="NU61" s="484">
        <v>0</v>
      </c>
      <c r="NV61" s="484">
        <v>0</v>
      </c>
      <c r="NW61" s="484">
        <v>0</v>
      </c>
      <c r="NX61" s="484">
        <v>0</v>
      </c>
      <c r="NY61" s="484">
        <v>0</v>
      </c>
      <c r="NZ61" s="484">
        <v>0</v>
      </c>
      <c r="OA61" s="484">
        <v>0</v>
      </c>
      <c r="OB61" s="484">
        <v>0</v>
      </c>
      <c r="OC61" s="484">
        <v>0</v>
      </c>
      <c r="OD61" s="484">
        <v>0</v>
      </c>
      <c r="OE61" s="484">
        <v>0</v>
      </c>
      <c r="OF61" s="484">
        <v>0</v>
      </c>
      <c r="OG61" s="484">
        <v>0</v>
      </c>
      <c r="OH61" s="484">
        <v>0</v>
      </c>
      <c r="OI61" s="484">
        <v>0</v>
      </c>
      <c r="OJ61" s="484">
        <v>0</v>
      </c>
      <c r="OK61" s="484">
        <v>0</v>
      </c>
      <c r="OL61" s="484">
        <v>0</v>
      </c>
      <c r="OM61" s="484">
        <v>0</v>
      </c>
      <c r="ON61" s="484">
        <v>0</v>
      </c>
      <c r="OO61" s="484">
        <v>0</v>
      </c>
      <c r="OP61" s="484">
        <v>0</v>
      </c>
      <c r="OQ61" s="484">
        <v>0</v>
      </c>
      <c r="OR61" s="484">
        <v>0</v>
      </c>
      <c r="OS61" s="484">
        <v>0</v>
      </c>
      <c r="OT61" s="484">
        <v>0</v>
      </c>
      <c r="OU61" s="484">
        <v>0</v>
      </c>
      <c r="OV61" s="484">
        <v>0</v>
      </c>
      <c r="OW61" s="484">
        <v>0</v>
      </c>
      <c r="OX61" s="484">
        <v>0</v>
      </c>
      <c r="OY61" s="484">
        <v>0</v>
      </c>
      <c r="OZ61" s="484">
        <v>0</v>
      </c>
      <c r="PA61" s="484">
        <v>0</v>
      </c>
      <c r="PB61" s="484">
        <v>0</v>
      </c>
      <c r="PC61" s="484">
        <v>0</v>
      </c>
      <c r="PD61" s="484">
        <v>0</v>
      </c>
      <c r="PE61" s="484">
        <v>0</v>
      </c>
      <c r="PF61" s="484">
        <v>0</v>
      </c>
      <c r="PG61" s="484">
        <v>0</v>
      </c>
      <c r="PH61" s="484">
        <v>0</v>
      </c>
      <c r="PI61" s="484">
        <v>0</v>
      </c>
      <c r="PJ61" s="484">
        <v>0</v>
      </c>
      <c r="PK61" s="484">
        <v>0</v>
      </c>
      <c r="PL61" s="484">
        <v>0</v>
      </c>
    </row>
    <row r="62" spans="1:428" x14ac:dyDescent="0.25">
      <c r="A62" s="866">
        <v>29</v>
      </c>
      <c r="B62" s="867" t="s">
        <v>1408</v>
      </c>
      <c r="C62" s="869" t="s">
        <v>1375</v>
      </c>
      <c r="D62" s="871" t="s">
        <v>1404</v>
      </c>
      <c r="E62" s="205" t="s">
        <v>1376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211"/>
      <c r="BN62" s="211"/>
      <c r="BO62" s="211"/>
      <c r="BP62" s="211"/>
      <c r="BQ62" s="211"/>
      <c r="BR62" s="211"/>
      <c r="BS62" s="211"/>
      <c r="BT62" s="211"/>
      <c r="BU62" s="211"/>
      <c r="BV62" s="211"/>
      <c r="BW62" s="211"/>
      <c r="BX62" s="211"/>
      <c r="BY62" s="211"/>
      <c r="BZ62" s="211"/>
      <c r="CA62" s="211"/>
      <c r="CB62" s="211"/>
      <c r="CC62" s="211"/>
      <c r="CD62" s="211"/>
      <c r="CE62" s="211"/>
      <c r="CF62" s="211"/>
      <c r="CG62" s="211"/>
      <c r="CH62" s="211"/>
      <c r="CI62" s="211"/>
      <c r="CJ62" s="211"/>
      <c r="CK62" s="211"/>
      <c r="CL62" s="211"/>
      <c r="CM62" s="211"/>
      <c r="CN62" s="211"/>
      <c r="CO62" s="211"/>
      <c r="CP62" s="211"/>
      <c r="CQ62" s="211"/>
      <c r="CR62" s="211"/>
      <c r="CS62" s="211"/>
      <c r="CT62" s="211"/>
      <c r="CU62" s="211"/>
      <c r="CV62" s="211"/>
      <c r="CW62" s="211"/>
      <c r="CX62" s="211"/>
      <c r="CY62" s="211"/>
      <c r="CZ62" s="211"/>
      <c r="DA62" s="211"/>
      <c r="DB62" s="211"/>
      <c r="DC62" s="211"/>
      <c r="DD62" s="211"/>
      <c r="DE62" s="211"/>
      <c r="DF62" s="211"/>
      <c r="DG62" s="211"/>
      <c r="DH62" s="211"/>
      <c r="DI62" s="211"/>
      <c r="DJ62" s="211"/>
      <c r="DK62" s="211"/>
      <c r="DL62" s="211"/>
      <c r="DM62" s="211"/>
      <c r="DN62" s="211"/>
      <c r="DO62" s="211"/>
      <c r="DP62" s="211"/>
      <c r="DQ62" s="211"/>
      <c r="DR62" s="211"/>
      <c r="DS62" s="211"/>
      <c r="DT62" s="211"/>
      <c r="DU62" s="211"/>
      <c r="DV62" s="211"/>
      <c r="DW62" s="211"/>
      <c r="DX62" s="211"/>
      <c r="DY62" s="211"/>
      <c r="DZ62" s="211"/>
      <c r="EA62" s="211"/>
      <c r="EB62" s="211"/>
      <c r="EC62" s="211"/>
      <c r="ED62" s="211"/>
      <c r="EE62" s="211"/>
      <c r="EF62" s="211"/>
      <c r="EG62" s="211"/>
      <c r="EH62" s="211"/>
      <c r="EI62" s="211"/>
      <c r="EJ62" s="211"/>
      <c r="EK62" s="211"/>
      <c r="EL62" s="211"/>
      <c r="EM62" s="211"/>
      <c r="EN62" s="211"/>
      <c r="EO62" s="211"/>
      <c r="EP62" s="211"/>
      <c r="EQ62" s="211"/>
      <c r="ER62" s="211"/>
      <c r="ES62" s="211"/>
      <c r="ET62" s="211"/>
      <c r="EU62" s="211"/>
      <c r="EV62" s="211"/>
      <c r="EW62" s="211"/>
      <c r="EX62" s="211"/>
      <c r="EY62" s="211"/>
      <c r="EZ62" s="211"/>
      <c r="FA62" s="211"/>
      <c r="FB62" s="211"/>
      <c r="FC62" s="211"/>
      <c r="FD62" s="211"/>
      <c r="FE62" s="211"/>
      <c r="FF62" s="211">
        <v>10</v>
      </c>
      <c r="FG62" s="211">
        <v>10</v>
      </c>
      <c r="FH62" s="211">
        <v>10</v>
      </c>
      <c r="FI62" s="211">
        <v>10</v>
      </c>
      <c r="FJ62" s="211">
        <v>10</v>
      </c>
      <c r="FK62" s="211">
        <v>10</v>
      </c>
      <c r="FL62" s="211">
        <v>10</v>
      </c>
      <c r="FM62" s="211">
        <v>10</v>
      </c>
      <c r="FN62" s="211">
        <v>10</v>
      </c>
      <c r="FO62" s="211">
        <v>10</v>
      </c>
      <c r="FP62" s="211">
        <v>10</v>
      </c>
      <c r="FQ62" s="211">
        <v>10</v>
      </c>
      <c r="FR62" s="211">
        <v>10</v>
      </c>
      <c r="FS62" s="211">
        <v>10</v>
      </c>
      <c r="FT62" s="211">
        <v>10</v>
      </c>
      <c r="FU62" s="211">
        <v>10</v>
      </c>
      <c r="FV62" s="211">
        <v>10</v>
      </c>
      <c r="FW62" s="211">
        <v>10</v>
      </c>
      <c r="FX62" s="211">
        <v>10</v>
      </c>
      <c r="FY62" s="211">
        <v>10</v>
      </c>
      <c r="FZ62" s="211">
        <v>10</v>
      </c>
      <c r="GA62" s="211">
        <v>10</v>
      </c>
      <c r="GB62" s="211">
        <v>10</v>
      </c>
      <c r="GC62" s="211">
        <v>10</v>
      </c>
      <c r="GD62" s="211">
        <v>10</v>
      </c>
      <c r="GE62" s="211">
        <v>10</v>
      </c>
      <c r="GF62" s="211">
        <v>10</v>
      </c>
      <c r="GG62" s="211">
        <v>10</v>
      </c>
      <c r="GH62" s="211">
        <v>10</v>
      </c>
      <c r="GI62" s="211">
        <v>10</v>
      </c>
      <c r="GJ62" s="211">
        <v>10</v>
      </c>
      <c r="GK62" s="211">
        <v>10</v>
      </c>
      <c r="GL62" s="211">
        <v>10</v>
      </c>
      <c r="GM62" s="211">
        <v>10</v>
      </c>
      <c r="GN62" s="211">
        <v>10</v>
      </c>
      <c r="GO62" s="211">
        <v>10</v>
      </c>
      <c r="GP62" s="211">
        <v>10</v>
      </c>
      <c r="GQ62" s="211">
        <v>10</v>
      </c>
      <c r="GR62" s="211">
        <v>10</v>
      </c>
      <c r="GS62" s="211">
        <v>10</v>
      </c>
      <c r="GT62" s="211">
        <v>10</v>
      </c>
      <c r="GU62" s="211">
        <v>10</v>
      </c>
      <c r="GV62" s="211">
        <v>10</v>
      </c>
      <c r="GW62" s="211">
        <v>10</v>
      </c>
      <c r="GX62" s="211">
        <v>10</v>
      </c>
      <c r="GY62" s="211">
        <v>10</v>
      </c>
      <c r="GZ62" s="211">
        <v>10</v>
      </c>
      <c r="HA62" s="211">
        <v>10</v>
      </c>
      <c r="HB62" s="211">
        <v>10</v>
      </c>
      <c r="HC62" s="211">
        <v>10</v>
      </c>
      <c r="HD62" s="211">
        <v>10</v>
      </c>
      <c r="HE62" s="211">
        <v>10</v>
      </c>
      <c r="HF62" s="211">
        <v>10</v>
      </c>
      <c r="HG62" s="211">
        <v>10</v>
      </c>
      <c r="HH62" s="211">
        <v>10</v>
      </c>
      <c r="HI62" s="211">
        <v>10</v>
      </c>
      <c r="HJ62" s="211">
        <v>10</v>
      </c>
      <c r="HK62" s="211">
        <v>10</v>
      </c>
      <c r="HL62" s="211">
        <v>10</v>
      </c>
      <c r="HM62" s="211">
        <v>10</v>
      </c>
      <c r="HN62" s="211">
        <v>10</v>
      </c>
      <c r="HO62" s="211">
        <v>10</v>
      </c>
      <c r="HP62" s="211">
        <v>10</v>
      </c>
      <c r="HQ62" s="211">
        <v>10</v>
      </c>
      <c r="HR62" s="211">
        <v>10</v>
      </c>
      <c r="HS62" s="211">
        <v>10</v>
      </c>
      <c r="HT62" s="211">
        <v>10</v>
      </c>
      <c r="HU62" s="211">
        <v>10</v>
      </c>
      <c r="HV62" s="211">
        <v>10</v>
      </c>
      <c r="HW62" s="211">
        <v>10</v>
      </c>
      <c r="HX62" s="211">
        <v>10</v>
      </c>
      <c r="HY62" s="211">
        <v>10</v>
      </c>
      <c r="HZ62" s="211">
        <v>10</v>
      </c>
      <c r="IA62" s="211">
        <v>10</v>
      </c>
      <c r="IB62" s="211">
        <v>10</v>
      </c>
      <c r="IC62" s="211">
        <v>10</v>
      </c>
      <c r="ID62" s="211">
        <v>10</v>
      </c>
      <c r="IE62" s="211">
        <v>10</v>
      </c>
      <c r="IF62" s="211">
        <v>10</v>
      </c>
      <c r="IG62" s="211">
        <v>10</v>
      </c>
      <c r="IH62" s="211">
        <v>10</v>
      </c>
      <c r="II62" s="211">
        <v>10</v>
      </c>
      <c r="IJ62" s="211">
        <v>10</v>
      </c>
      <c r="IK62" s="211">
        <v>10</v>
      </c>
      <c r="IL62" s="211">
        <v>10</v>
      </c>
      <c r="IM62" s="211">
        <v>10</v>
      </c>
      <c r="IN62" s="211">
        <v>10</v>
      </c>
      <c r="IO62" s="211">
        <v>10</v>
      </c>
      <c r="IP62" s="211">
        <v>10</v>
      </c>
      <c r="IQ62" s="211">
        <v>10</v>
      </c>
      <c r="IR62" s="211">
        <v>10</v>
      </c>
      <c r="IS62" s="211">
        <v>10</v>
      </c>
      <c r="IT62" s="211">
        <v>10</v>
      </c>
      <c r="IU62" s="211">
        <v>10</v>
      </c>
      <c r="IV62" s="211">
        <v>10</v>
      </c>
      <c r="IW62" s="211">
        <v>10</v>
      </c>
      <c r="IX62" s="211">
        <v>10</v>
      </c>
      <c r="IY62" s="211">
        <v>10</v>
      </c>
      <c r="IZ62" s="211">
        <v>10</v>
      </c>
      <c r="JA62" s="211">
        <v>10</v>
      </c>
      <c r="JB62" s="211">
        <v>10</v>
      </c>
      <c r="JC62" s="211">
        <v>10</v>
      </c>
      <c r="JD62" s="211">
        <v>10</v>
      </c>
      <c r="JE62" s="211">
        <v>10</v>
      </c>
      <c r="JF62" s="211">
        <v>10</v>
      </c>
      <c r="JG62" s="211">
        <v>10</v>
      </c>
      <c r="JH62" s="211">
        <v>10</v>
      </c>
      <c r="JI62" s="211">
        <v>10</v>
      </c>
      <c r="JJ62" s="211">
        <v>10</v>
      </c>
      <c r="JK62" s="211">
        <v>10</v>
      </c>
      <c r="JL62" s="211">
        <v>10</v>
      </c>
      <c r="JM62" s="211">
        <v>10</v>
      </c>
      <c r="JN62" s="211">
        <v>10</v>
      </c>
      <c r="JO62" s="483">
        <v>10</v>
      </c>
      <c r="JP62" s="483">
        <v>10</v>
      </c>
      <c r="JQ62" s="483">
        <v>10</v>
      </c>
      <c r="JR62" s="483">
        <v>10</v>
      </c>
      <c r="JS62" s="483">
        <v>10</v>
      </c>
      <c r="JT62" s="483">
        <v>10</v>
      </c>
      <c r="JU62" s="483">
        <v>10</v>
      </c>
      <c r="JV62" s="483">
        <v>10</v>
      </c>
      <c r="JW62" s="483">
        <v>10</v>
      </c>
      <c r="JX62" s="483">
        <v>10</v>
      </c>
      <c r="JY62" s="483">
        <v>10</v>
      </c>
      <c r="JZ62" s="483">
        <v>10</v>
      </c>
      <c r="KA62" s="483">
        <v>10</v>
      </c>
      <c r="KB62" s="483">
        <v>10</v>
      </c>
      <c r="KC62" s="483">
        <v>10</v>
      </c>
      <c r="KD62" s="483">
        <v>10</v>
      </c>
      <c r="KE62" s="483">
        <v>10</v>
      </c>
      <c r="KF62" s="483">
        <v>10</v>
      </c>
      <c r="KG62" s="483">
        <v>10</v>
      </c>
      <c r="KH62" s="483">
        <v>10</v>
      </c>
      <c r="KI62" s="483">
        <v>10</v>
      </c>
      <c r="KJ62" s="483">
        <v>10</v>
      </c>
      <c r="KK62" s="483">
        <v>10</v>
      </c>
      <c r="KL62" s="483">
        <v>10</v>
      </c>
      <c r="KM62" s="483">
        <v>10</v>
      </c>
      <c r="KN62" s="483">
        <v>10</v>
      </c>
      <c r="KO62" s="483">
        <v>10</v>
      </c>
      <c r="KP62" s="483">
        <v>10</v>
      </c>
      <c r="KQ62" s="483">
        <v>10</v>
      </c>
      <c r="KR62" s="483">
        <v>10</v>
      </c>
      <c r="KS62" s="483">
        <v>10</v>
      </c>
      <c r="KT62" s="483">
        <v>10</v>
      </c>
      <c r="KU62" s="483">
        <v>10</v>
      </c>
      <c r="KV62" s="483">
        <v>10</v>
      </c>
      <c r="KW62" s="483">
        <v>10</v>
      </c>
      <c r="KX62" s="483">
        <v>10</v>
      </c>
      <c r="KY62" s="483">
        <v>10</v>
      </c>
      <c r="KZ62" s="483">
        <v>10</v>
      </c>
      <c r="LA62" s="483">
        <v>10</v>
      </c>
      <c r="LB62" s="483">
        <v>10</v>
      </c>
      <c r="LC62" s="483">
        <v>10</v>
      </c>
      <c r="LD62" s="483">
        <v>10</v>
      </c>
      <c r="LE62" s="483">
        <v>10</v>
      </c>
      <c r="LF62" s="483">
        <v>10</v>
      </c>
      <c r="LG62" s="483">
        <v>10</v>
      </c>
      <c r="LH62" s="483">
        <v>10</v>
      </c>
      <c r="LI62" s="483">
        <v>10</v>
      </c>
      <c r="LJ62" s="483">
        <v>10</v>
      </c>
      <c r="LK62" s="483">
        <v>10</v>
      </c>
      <c r="LL62" s="483">
        <v>10</v>
      </c>
      <c r="LM62" s="483">
        <v>10</v>
      </c>
      <c r="LN62" s="483">
        <v>10</v>
      </c>
      <c r="LO62" s="483">
        <v>10</v>
      </c>
      <c r="LP62" s="483">
        <v>10</v>
      </c>
      <c r="LQ62" s="483">
        <v>10</v>
      </c>
      <c r="LR62" s="483">
        <v>10</v>
      </c>
      <c r="LS62" s="483">
        <v>10</v>
      </c>
      <c r="LT62" s="483">
        <v>10</v>
      </c>
      <c r="LU62" s="483">
        <v>10</v>
      </c>
      <c r="LV62" s="483">
        <v>10</v>
      </c>
      <c r="LW62" s="483">
        <v>10</v>
      </c>
      <c r="LX62" s="483">
        <v>10</v>
      </c>
      <c r="LY62" s="483">
        <v>10</v>
      </c>
      <c r="LZ62" s="483">
        <v>10</v>
      </c>
      <c r="MA62" s="483">
        <v>10</v>
      </c>
      <c r="MB62" s="483">
        <v>10</v>
      </c>
      <c r="MC62" s="483">
        <v>10</v>
      </c>
      <c r="MD62" s="483">
        <v>10</v>
      </c>
      <c r="ME62" s="483">
        <v>10</v>
      </c>
      <c r="MF62" s="483">
        <v>10</v>
      </c>
      <c r="MG62" s="483">
        <v>10</v>
      </c>
      <c r="MH62" s="483">
        <v>10</v>
      </c>
      <c r="MI62" s="483">
        <v>10</v>
      </c>
      <c r="MJ62" s="483">
        <v>10</v>
      </c>
      <c r="MK62" s="483">
        <v>10</v>
      </c>
      <c r="ML62" s="483">
        <v>10</v>
      </c>
      <c r="MM62" s="483">
        <v>10</v>
      </c>
      <c r="MN62" s="483">
        <v>10</v>
      </c>
      <c r="MO62" s="483">
        <v>10</v>
      </c>
      <c r="MP62" s="483">
        <v>10</v>
      </c>
      <c r="MQ62" s="483">
        <v>10</v>
      </c>
      <c r="MR62" s="483">
        <v>10</v>
      </c>
      <c r="MS62" s="483">
        <v>10</v>
      </c>
      <c r="MT62" s="483">
        <v>10</v>
      </c>
      <c r="MU62" s="483">
        <v>10</v>
      </c>
      <c r="MV62" s="483">
        <v>10</v>
      </c>
      <c r="MW62" s="483">
        <v>10</v>
      </c>
      <c r="MX62" s="483">
        <v>10</v>
      </c>
      <c r="MY62" s="483">
        <v>10</v>
      </c>
      <c r="MZ62" s="483">
        <v>10</v>
      </c>
      <c r="NA62" s="483">
        <v>10</v>
      </c>
      <c r="NB62" s="483">
        <v>10</v>
      </c>
      <c r="NC62" s="483">
        <v>10</v>
      </c>
      <c r="ND62" s="483">
        <v>10</v>
      </c>
      <c r="NE62" s="483">
        <v>10</v>
      </c>
      <c r="NF62" s="483">
        <v>10</v>
      </c>
      <c r="NG62" s="483">
        <v>10</v>
      </c>
      <c r="NH62" s="483">
        <v>10</v>
      </c>
      <c r="NI62" s="483">
        <v>10</v>
      </c>
      <c r="NJ62" s="483">
        <v>10</v>
      </c>
      <c r="NK62" s="483">
        <v>10</v>
      </c>
      <c r="NL62" s="483">
        <v>10</v>
      </c>
      <c r="NM62" s="483">
        <v>10</v>
      </c>
      <c r="NN62" s="483">
        <v>10</v>
      </c>
      <c r="NO62" s="483">
        <v>10</v>
      </c>
      <c r="NP62" s="483">
        <v>10</v>
      </c>
      <c r="NQ62" s="483">
        <v>10</v>
      </c>
      <c r="NR62" s="483">
        <v>10</v>
      </c>
      <c r="NS62" s="483">
        <v>10</v>
      </c>
      <c r="NT62" s="483">
        <v>10</v>
      </c>
      <c r="NU62" s="483">
        <v>10</v>
      </c>
      <c r="NV62" s="483">
        <v>10</v>
      </c>
      <c r="NW62" s="483">
        <v>10</v>
      </c>
      <c r="NX62" s="483">
        <v>10</v>
      </c>
      <c r="NY62" s="483">
        <v>10</v>
      </c>
      <c r="NZ62" s="483">
        <v>10</v>
      </c>
      <c r="OA62" s="483">
        <v>10</v>
      </c>
      <c r="OB62" s="483">
        <v>10</v>
      </c>
      <c r="OC62" s="483">
        <v>10</v>
      </c>
      <c r="OD62" s="483">
        <v>10</v>
      </c>
      <c r="OE62" s="483">
        <v>10</v>
      </c>
      <c r="OF62" s="483">
        <v>10</v>
      </c>
      <c r="OG62" s="483">
        <v>10</v>
      </c>
      <c r="OH62" s="483">
        <v>10</v>
      </c>
      <c r="OI62" s="483">
        <v>10</v>
      </c>
      <c r="OJ62" s="483">
        <v>10</v>
      </c>
      <c r="OK62" s="483">
        <v>10</v>
      </c>
      <c r="OL62" s="483">
        <v>10</v>
      </c>
      <c r="OM62" s="483">
        <v>10</v>
      </c>
      <c r="ON62" s="483">
        <v>10</v>
      </c>
      <c r="OO62" s="483">
        <v>10</v>
      </c>
      <c r="OP62" s="483">
        <v>10</v>
      </c>
      <c r="OQ62" s="483">
        <v>10</v>
      </c>
      <c r="OR62" s="483">
        <v>10</v>
      </c>
      <c r="OS62" s="483">
        <v>10</v>
      </c>
      <c r="OT62" s="483">
        <v>10</v>
      </c>
      <c r="OU62" s="483">
        <v>10</v>
      </c>
      <c r="OV62" s="483">
        <v>10</v>
      </c>
      <c r="OW62" s="483">
        <v>10</v>
      </c>
      <c r="OX62" s="483">
        <v>10</v>
      </c>
      <c r="OY62" s="483">
        <v>10</v>
      </c>
      <c r="OZ62" s="483">
        <v>10</v>
      </c>
      <c r="PA62" s="483">
        <v>10</v>
      </c>
      <c r="PB62" s="483">
        <v>10</v>
      </c>
      <c r="PC62" s="483">
        <v>10</v>
      </c>
      <c r="PD62" s="483">
        <v>10</v>
      </c>
      <c r="PE62" s="483">
        <v>10</v>
      </c>
      <c r="PF62" s="483">
        <v>10</v>
      </c>
      <c r="PG62" s="483">
        <v>10</v>
      </c>
      <c r="PH62" s="483">
        <v>10</v>
      </c>
      <c r="PI62" s="483">
        <v>10</v>
      </c>
      <c r="PJ62" s="483">
        <v>10</v>
      </c>
      <c r="PK62" s="483">
        <v>10</v>
      </c>
      <c r="PL62" s="483">
        <v>10</v>
      </c>
    </row>
    <row r="63" spans="1:428" x14ac:dyDescent="0.25">
      <c r="A63" s="866"/>
      <c r="B63" s="868"/>
      <c r="C63" s="869"/>
      <c r="D63" s="871"/>
      <c r="E63" s="206" t="s">
        <v>1377</v>
      </c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  <c r="CO63" s="212"/>
      <c r="CP63" s="212"/>
      <c r="CQ63" s="212"/>
      <c r="CR63" s="212"/>
      <c r="CS63" s="212"/>
      <c r="CT63" s="212"/>
      <c r="CU63" s="212"/>
      <c r="CV63" s="212"/>
      <c r="CW63" s="212"/>
      <c r="CX63" s="212"/>
      <c r="CY63" s="212"/>
      <c r="CZ63" s="212"/>
      <c r="DA63" s="212"/>
      <c r="DB63" s="212"/>
      <c r="DC63" s="212"/>
      <c r="DD63" s="212"/>
      <c r="DE63" s="212"/>
      <c r="DF63" s="212"/>
      <c r="DG63" s="212"/>
      <c r="DH63" s="212"/>
      <c r="DI63" s="212"/>
      <c r="DJ63" s="212"/>
      <c r="DK63" s="212"/>
      <c r="DL63" s="212"/>
      <c r="DM63" s="212"/>
      <c r="DN63" s="212"/>
      <c r="DO63" s="212"/>
      <c r="DP63" s="212"/>
      <c r="DQ63" s="212"/>
      <c r="DR63" s="212"/>
      <c r="DS63" s="212"/>
      <c r="DT63" s="212"/>
      <c r="DU63" s="212"/>
      <c r="DV63" s="212"/>
      <c r="DW63" s="212"/>
      <c r="DX63" s="212"/>
      <c r="DY63" s="212"/>
      <c r="DZ63" s="212"/>
      <c r="EA63" s="212"/>
      <c r="EB63" s="212"/>
      <c r="EC63" s="212"/>
      <c r="ED63" s="212"/>
      <c r="EE63" s="212"/>
      <c r="EF63" s="212"/>
      <c r="EG63" s="212"/>
      <c r="EH63" s="212"/>
      <c r="EI63" s="212"/>
      <c r="EJ63" s="212"/>
      <c r="EK63" s="212"/>
      <c r="EL63" s="212"/>
      <c r="EM63" s="212"/>
      <c r="EN63" s="212"/>
      <c r="EO63" s="212"/>
      <c r="EP63" s="212"/>
      <c r="EQ63" s="212"/>
      <c r="ER63" s="212"/>
      <c r="ES63" s="212"/>
      <c r="ET63" s="212"/>
      <c r="EU63" s="212"/>
      <c r="EV63" s="212"/>
      <c r="EW63" s="212"/>
      <c r="EX63" s="212"/>
      <c r="EY63" s="212"/>
      <c r="EZ63" s="212"/>
      <c r="FA63" s="212"/>
      <c r="FB63" s="212"/>
      <c r="FC63" s="212"/>
      <c r="FD63" s="212"/>
      <c r="FE63" s="212"/>
      <c r="FF63" s="212">
        <v>0</v>
      </c>
      <c r="FG63" s="212">
        <v>0</v>
      </c>
      <c r="FH63" s="212">
        <v>0</v>
      </c>
      <c r="FI63" s="212">
        <v>0</v>
      </c>
      <c r="FJ63" s="212">
        <v>0</v>
      </c>
      <c r="FK63" s="212">
        <v>0</v>
      </c>
      <c r="FL63" s="212">
        <v>0</v>
      </c>
      <c r="FM63" s="212">
        <v>0</v>
      </c>
      <c r="FN63" s="212">
        <v>0</v>
      </c>
      <c r="FO63" s="212">
        <v>0</v>
      </c>
      <c r="FP63" s="212">
        <v>0</v>
      </c>
      <c r="FQ63" s="212">
        <v>0</v>
      </c>
      <c r="FR63" s="212">
        <v>0</v>
      </c>
      <c r="FS63" s="212">
        <v>0</v>
      </c>
      <c r="FT63" s="212">
        <v>0</v>
      </c>
      <c r="FU63" s="212">
        <v>0</v>
      </c>
      <c r="FV63" s="212">
        <v>0</v>
      </c>
      <c r="FW63" s="212">
        <v>0</v>
      </c>
      <c r="FX63" s="212">
        <v>0</v>
      </c>
      <c r="FY63" s="212">
        <v>0</v>
      </c>
      <c r="FZ63" s="212">
        <v>0</v>
      </c>
      <c r="GA63" s="212">
        <v>0</v>
      </c>
      <c r="GB63" s="212">
        <v>0</v>
      </c>
      <c r="GC63" s="212">
        <v>0</v>
      </c>
      <c r="GD63" s="212">
        <v>0</v>
      </c>
      <c r="GE63" s="212">
        <v>0</v>
      </c>
      <c r="GF63" s="212">
        <v>0</v>
      </c>
      <c r="GG63" s="212">
        <v>0</v>
      </c>
      <c r="GH63" s="212">
        <v>0</v>
      </c>
      <c r="GI63" s="212">
        <v>0</v>
      </c>
      <c r="GJ63" s="212">
        <v>0</v>
      </c>
      <c r="GK63" s="212">
        <v>0</v>
      </c>
      <c r="GL63" s="212">
        <v>0</v>
      </c>
      <c r="GM63" s="212">
        <v>0</v>
      </c>
      <c r="GN63" s="212">
        <v>0</v>
      </c>
      <c r="GO63" s="212">
        <v>0</v>
      </c>
      <c r="GP63" s="212">
        <v>0</v>
      </c>
      <c r="GQ63" s="212">
        <v>0</v>
      </c>
      <c r="GR63" s="212">
        <v>0</v>
      </c>
      <c r="GS63" s="212">
        <v>0</v>
      </c>
      <c r="GT63" s="212">
        <v>0</v>
      </c>
      <c r="GU63" s="212">
        <v>0</v>
      </c>
      <c r="GV63" s="212">
        <v>0</v>
      </c>
      <c r="GW63" s="212">
        <v>0</v>
      </c>
      <c r="GX63" s="212">
        <v>0</v>
      </c>
      <c r="GY63" s="212">
        <v>0</v>
      </c>
      <c r="GZ63" s="212">
        <v>0</v>
      </c>
      <c r="HA63" s="212">
        <v>0</v>
      </c>
      <c r="HB63" s="212">
        <v>0</v>
      </c>
      <c r="HC63" s="212">
        <v>0</v>
      </c>
      <c r="HD63" s="212">
        <v>0</v>
      </c>
      <c r="HE63" s="212">
        <v>0</v>
      </c>
      <c r="HF63" s="212">
        <v>0</v>
      </c>
      <c r="HG63" s="212">
        <v>0</v>
      </c>
      <c r="HH63" s="212">
        <v>0</v>
      </c>
      <c r="HI63" s="212">
        <v>0</v>
      </c>
      <c r="HJ63" s="212">
        <v>0</v>
      </c>
      <c r="HK63" s="212">
        <v>0</v>
      </c>
      <c r="HL63" s="212">
        <v>0</v>
      </c>
      <c r="HM63" s="212">
        <v>0</v>
      </c>
      <c r="HN63" s="212">
        <v>0</v>
      </c>
      <c r="HO63" s="212">
        <v>0</v>
      </c>
      <c r="HP63" s="212">
        <v>0</v>
      </c>
      <c r="HQ63" s="212">
        <v>0</v>
      </c>
      <c r="HR63" s="212">
        <v>0</v>
      </c>
      <c r="HS63" s="212">
        <v>0</v>
      </c>
      <c r="HT63" s="212">
        <v>0</v>
      </c>
      <c r="HU63" s="212">
        <v>0</v>
      </c>
      <c r="HV63" s="212">
        <v>0</v>
      </c>
      <c r="HW63" s="212">
        <v>0</v>
      </c>
      <c r="HX63" s="212">
        <v>0</v>
      </c>
      <c r="HY63" s="212">
        <v>0</v>
      </c>
      <c r="HZ63" s="212">
        <v>0</v>
      </c>
      <c r="IA63" s="212">
        <v>0</v>
      </c>
      <c r="IB63" s="212">
        <v>0</v>
      </c>
      <c r="IC63" s="212">
        <v>0</v>
      </c>
      <c r="ID63" s="212">
        <v>0</v>
      </c>
      <c r="IE63" s="212">
        <v>0</v>
      </c>
      <c r="IF63" s="212">
        <v>0</v>
      </c>
      <c r="IG63" s="212">
        <v>0</v>
      </c>
      <c r="IH63" s="212">
        <v>0</v>
      </c>
      <c r="II63" s="212">
        <v>0</v>
      </c>
      <c r="IJ63" s="212">
        <v>0</v>
      </c>
      <c r="IK63" s="212">
        <v>0</v>
      </c>
      <c r="IL63" s="212">
        <v>0</v>
      </c>
      <c r="IM63" s="212">
        <v>0</v>
      </c>
      <c r="IN63" s="212">
        <v>0</v>
      </c>
      <c r="IO63" s="212">
        <v>0</v>
      </c>
      <c r="IP63" s="212">
        <v>0</v>
      </c>
      <c r="IQ63" s="212">
        <v>0</v>
      </c>
      <c r="IR63" s="212">
        <v>0</v>
      </c>
      <c r="IS63" s="212">
        <v>0</v>
      </c>
      <c r="IT63" s="212">
        <v>0</v>
      </c>
      <c r="IU63" s="212">
        <v>0</v>
      </c>
      <c r="IV63" s="212">
        <v>0</v>
      </c>
      <c r="IW63" s="212">
        <v>0</v>
      </c>
      <c r="IX63" s="212">
        <v>0</v>
      </c>
      <c r="IY63" s="212">
        <v>0</v>
      </c>
      <c r="IZ63" s="212">
        <v>0</v>
      </c>
      <c r="JA63" s="212">
        <v>0</v>
      </c>
      <c r="JB63" s="212">
        <v>0</v>
      </c>
      <c r="JC63" s="212">
        <v>0</v>
      </c>
      <c r="JD63" s="212">
        <v>0</v>
      </c>
      <c r="JE63" s="212">
        <v>0</v>
      </c>
      <c r="JF63" s="212">
        <v>0</v>
      </c>
      <c r="JG63" s="212">
        <v>0</v>
      </c>
      <c r="JH63" s="212">
        <v>0</v>
      </c>
      <c r="JI63" s="212">
        <v>0</v>
      </c>
      <c r="JJ63" s="212">
        <v>0</v>
      </c>
      <c r="JK63" s="212">
        <v>0</v>
      </c>
      <c r="JL63" s="212">
        <v>0</v>
      </c>
      <c r="JM63" s="212">
        <v>0</v>
      </c>
      <c r="JN63" s="212">
        <v>0</v>
      </c>
      <c r="JO63" s="484">
        <v>0</v>
      </c>
      <c r="JP63" s="484">
        <v>0</v>
      </c>
      <c r="JQ63" s="484">
        <v>0</v>
      </c>
      <c r="JR63" s="484">
        <v>0</v>
      </c>
      <c r="JS63" s="484">
        <v>0</v>
      </c>
      <c r="JT63" s="484">
        <v>0</v>
      </c>
      <c r="JU63" s="484">
        <v>0</v>
      </c>
      <c r="JV63" s="484">
        <v>0</v>
      </c>
      <c r="JW63" s="484">
        <v>0</v>
      </c>
      <c r="JX63" s="484">
        <v>0</v>
      </c>
      <c r="JY63" s="484">
        <v>0</v>
      </c>
      <c r="JZ63" s="484">
        <v>0</v>
      </c>
      <c r="KA63" s="484">
        <v>0</v>
      </c>
      <c r="KB63" s="484">
        <v>0</v>
      </c>
      <c r="KC63" s="484">
        <v>0</v>
      </c>
      <c r="KD63" s="484">
        <v>0</v>
      </c>
      <c r="KE63" s="484">
        <v>0</v>
      </c>
      <c r="KF63" s="484">
        <v>0</v>
      </c>
      <c r="KG63" s="484">
        <v>0</v>
      </c>
      <c r="KH63" s="484">
        <v>0</v>
      </c>
      <c r="KI63" s="484">
        <v>0</v>
      </c>
      <c r="KJ63" s="484">
        <v>0</v>
      </c>
      <c r="KK63" s="484">
        <v>0</v>
      </c>
      <c r="KL63" s="484">
        <v>0</v>
      </c>
      <c r="KM63" s="484">
        <v>0</v>
      </c>
      <c r="KN63" s="484">
        <v>0</v>
      </c>
      <c r="KO63" s="484">
        <v>0</v>
      </c>
      <c r="KP63" s="484">
        <v>0</v>
      </c>
      <c r="KQ63" s="484">
        <v>0</v>
      </c>
      <c r="KR63" s="484">
        <v>0</v>
      </c>
      <c r="KS63" s="484">
        <v>0</v>
      </c>
      <c r="KT63" s="484">
        <v>0</v>
      </c>
      <c r="KU63" s="484">
        <v>0</v>
      </c>
      <c r="KV63" s="484">
        <v>0</v>
      </c>
      <c r="KW63" s="484">
        <v>0</v>
      </c>
      <c r="KX63" s="484">
        <v>0</v>
      </c>
      <c r="KY63" s="484">
        <v>0</v>
      </c>
      <c r="KZ63" s="484">
        <v>0</v>
      </c>
      <c r="LA63" s="484">
        <v>0</v>
      </c>
      <c r="LB63" s="484">
        <v>0</v>
      </c>
      <c r="LC63" s="484">
        <v>0</v>
      </c>
      <c r="LD63" s="484">
        <v>0</v>
      </c>
      <c r="LE63" s="484">
        <v>0</v>
      </c>
      <c r="LF63" s="484">
        <v>0</v>
      </c>
      <c r="LG63" s="484">
        <v>0</v>
      </c>
      <c r="LH63" s="484">
        <v>0</v>
      </c>
      <c r="LI63" s="484">
        <v>0</v>
      </c>
      <c r="LJ63" s="484">
        <v>0</v>
      </c>
      <c r="LK63" s="484">
        <v>0</v>
      </c>
      <c r="LL63" s="484">
        <v>0</v>
      </c>
      <c r="LM63" s="484">
        <v>0</v>
      </c>
      <c r="LN63" s="484">
        <v>0</v>
      </c>
      <c r="LO63" s="484">
        <v>0</v>
      </c>
      <c r="LP63" s="484">
        <v>0</v>
      </c>
      <c r="LQ63" s="484">
        <v>0</v>
      </c>
      <c r="LR63" s="484">
        <v>0</v>
      </c>
      <c r="LS63" s="484">
        <v>0</v>
      </c>
      <c r="LT63" s="484">
        <v>0</v>
      </c>
      <c r="LU63" s="484">
        <v>0</v>
      </c>
      <c r="LV63" s="484">
        <v>0</v>
      </c>
      <c r="LW63" s="484">
        <v>0</v>
      </c>
      <c r="LX63" s="484">
        <v>0</v>
      </c>
      <c r="LY63" s="484">
        <v>0</v>
      </c>
      <c r="LZ63" s="484">
        <v>15</v>
      </c>
      <c r="MA63" s="484">
        <v>15</v>
      </c>
      <c r="MB63" s="484">
        <v>15</v>
      </c>
      <c r="MC63" s="484">
        <v>15</v>
      </c>
      <c r="MD63" s="484">
        <v>15</v>
      </c>
      <c r="ME63" s="484">
        <v>15</v>
      </c>
      <c r="MF63" s="484">
        <v>15</v>
      </c>
      <c r="MG63" s="484">
        <v>15</v>
      </c>
      <c r="MH63" s="484">
        <v>15</v>
      </c>
      <c r="MI63" s="484">
        <v>15</v>
      </c>
      <c r="MJ63" s="484">
        <v>15</v>
      </c>
      <c r="MK63" s="484">
        <v>15</v>
      </c>
      <c r="ML63" s="484">
        <v>15</v>
      </c>
      <c r="MM63" s="484">
        <v>15</v>
      </c>
      <c r="MN63" s="484">
        <v>15</v>
      </c>
      <c r="MO63" s="484">
        <v>15</v>
      </c>
      <c r="MP63" s="484">
        <v>15</v>
      </c>
      <c r="MQ63" s="484">
        <v>15</v>
      </c>
      <c r="MR63" s="484">
        <v>15</v>
      </c>
      <c r="MS63" s="484">
        <v>15</v>
      </c>
      <c r="MT63" s="484">
        <v>7</v>
      </c>
      <c r="MU63" s="484">
        <v>7</v>
      </c>
      <c r="MV63" s="484">
        <v>7</v>
      </c>
      <c r="MW63" s="484">
        <v>7</v>
      </c>
      <c r="MX63" s="484">
        <v>7</v>
      </c>
      <c r="MY63" s="484">
        <v>7</v>
      </c>
      <c r="MZ63" s="484">
        <v>7</v>
      </c>
      <c r="NA63" s="484">
        <v>10</v>
      </c>
      <c r="NB63" s="484">
        <v>10</v>
      </c>
      <c r="NC63" s="484">
        <v>10</v>
      </c>
      <c r="ND63" s="484">
        <v>10</v>
      </c>
      <c r="NE63" s="484">
        <v>10</v>
      </c>
      <c r="NF63" s="484">
        <v>10</v>
      </c>
      <c r="NG63" s="484">
        <v>10</v>
      </c>
      <c r="NH63" s="484">
        <v>10</v>
      </c>
      <c r="NI63" s="484">
        <v>10</v>
      </c>
      <c r="NJ63" s="484">
        <v>10</v>
      </c>
      <c r="NK63" s="484">
        <v>10</v>
      </c>
      <c r="NL63" s="484">
        <v>10</v>
      </c>
      <c r="NM63" s="484">
        <v>10</v>
      </c>
      <c r="NN63" s="484">
        <v>10</v>
      </c>
      <c r="NO63" s="484">
        <v>10</v>
      </c>
      <c r="NP63" s="484">
        <v>10</v>
      </c>
      <c r="NQ63" s="484">
        <v>10</v>
      </c>
      <c r="NR63" s="484">
        <v>10</v>
      </c>
      <c r="NS63" s="484">
        <v>10</v>
      </c>
      <c r="NT63" s="484">
        <v>10</v>
      </c>
      <c r="NU63" s="484">
        <v>10</v>
      </c>
      <c r="NV63" s="484">
        <v>10</v>
      </c>
      <c r="NW63" s="484">
        <v>10</v>
      </c>
      <c r="NX63" s="484">
        <v>10</v>
      </c>
      <c r="NY63" s="484">
        <v>10</v>
      </c>
      <c r="NZ63" s="484">
        <v>10</v>
      </c>
      <c r="OA63" s="484">
        <v>10</v>
      </c>
      <c r="OB63" s="484">
        <v>10</v>
      </c>
      <c r="OC63" s="484">
        <v>10</v>
      </c>
      <c r="OD63" s="484">
        <v>10</v>
      </c>
      <c r="OE63" s="484">
        <v>10</v>
      </c>
      <c r="OF63" s="484">
        <v>10</v>
      </c>
      <c r="OG63" s="484">
        <v>10</v>
      </c>
      <c r="OH63" s="484">
        <v>10</v>
      </c>
      <c r="OI63" s="484">
        <v>10</v>
      </c>
      <c r="OJ63" s="484">
        <v>10</v>
      </c>
      <c r="OK63" s="484">
        <v>10</v>
      </c>
      <c r="OL63" s="484">
        <v>10</v>
      </c>
      <c r="OM63" s="484">
        <v>10</v>
      </c>
      <c r="ON63" s="484">
        <v>10</v>
      </c>
      <c r="OO63" s="484">
        <v>10</v>
      </c>
      <c r="OP63" s="484">
        <v>10</v>
      </c>
      <c r="OQ63" s="484">
        <v>10</v>
      </c>
      <c r="OR63" s="484">
        <v>10</v>
      </c>
      <c r="OS63" s="484">
        <v>10</v>
      </c>
      <c r="OT63" s="484">
        <v>10</v>
      </c>
      <c r="OU63" s="484">
        <v>10</v>
      </c>
      <c r="OV63" s="484">
        <v>10</v>
      </c>
      <c r="OW63" s="484">
        <v>6</v>
      </c>
      <c r="OX63" s="484">
        <v>6</v>
      </c>
      <c r="OY63" s="484">
        <v>6</v>
      </c>
      <c r="OZ63" s="484">
        <v>6</v>
      </c>
      <c r="PA63" s="484">
        <v>6</v>
      </c>
      <c r="PB63" s="484">
        <v>6</v>
      </c>
      <c r="PC63" s="484">
        <v>6</v>
      </c>
      <c r="PD63" s="484">
        <v>6</v>
      </c>
      <c r="PE63" s="484">
        <v>6</v>
      </c>
      <c r="PF63" s="484">
        <v>6</v>
      </c>
      <c r="PG63" s="484">
        <v>6</v>
      </c>
      <c r="PH63" s="484">
        <v>6</v>
      </c>
      <c r="PI63" s="484">
        <v>6</v>
      </c>
      <c r="PJ63" s="484">
        <v>6</v>
      </c>
      <c r="PK63" s="484">
        <v>6</v>
      </c>
      <c r="PL63" s="484">
        <v>6</v>
      </c>
    </row>
    <row r="64" spans="1:428" x14ac:dyDescent="0.25">
      <c r="A64" s="866">
        <v>30</v>
      </c>
      <c r="B64" s="867" t="s">
        <v>1409</v>
      </c>
      <c r="C64" s="869" t="s">
        <v>1375</v>
      </c>
      <c r="D64" s="871" t="s">
        <v>1404</v>
      </c>
      <c r="E64" s="205" t="s">
        <v>1376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211"/>
      <c r="BP64" s="211"/>
      <c r="BQ64" s="211"/>
      <c r="BR64" s="211"/>
      <c r="BS64" s="211"/>
      <c r="BT64" s="211"/>
      <c r="BU64" s="211"/>
      <c r="BV64" s="211"/>
      <c r="BW64" s="211"/>
      <c r="BX64" s="211"/>
      <c r="BY64" s="211"/>
      <c r="BZ64" s="211"/>
      <c r="CA64" s="211"/>
      <c r="CB64" s="211"/>
      <c r="CC64" s="211"/>
      <c r="CD64" s="211"/>
      <c r="CE64" s="211"/>
      <c r="CF64" s="211"/>
      <c r="CG64" s="211"/>
      <c r="CH64" s="211"/>
      <c r="CI64" s="211"/>
      <c r="CJ64" s="211"/>
      <c r="CK64" s="211"/>
      <c r="CL64" s="211"/>
      <c r="CM64" s="211"/>
      <c r="CN64" s="211"/>
      <c r="CO64" s="211"/>
      <c r="CP64" s="211"/>
      <c r="CQ64" s="211"/>
      <c r="CR64" s="211"/>
      <c r="CS64" s="211"/>
      <c r="CT64" s="211"/>
      <c r="CU64" s="211"/>
      <c r="CV64" s="211"/>
      <c r="CW64" s="211"/>
      <c r="CX64" s="211"/>
      <c r="CY64" s="211"/>
      <c r="CZ64" s="211"/>
      <c r="DA64" s="211"/>
      <c r="DB64" s="211"/>
      <c r="DC64" s="211"/>
      <c r="DD64" s="211"/>
      <c r="DE64" s="211"/>
      <c r="DF64" s="211"/>
      <c r="DG64" s="211"/>
      <c r="DH64" s="211"/>
      <c r="DI64" s="211"/>
      <c r="DJ64" s="211"/>
      <c r="DK64" s="211"/>
      <c r="DL64" s="211"/>
      <c r="DM64" s="211"/>
      <c r="DN64" s="211"/>
      <c r="DO64" s="211"/>
      <c r="DP64" s="211"/>
      <c r="DQ64" s="211"/>
      <c r="DR64" s="211"/>
      <c r="DS64" s="211"/>
      <c r="DT64" s="211"/>
      <c r="DU64" s="211"/>
      <c r="DV64" s="211"/>
      <c r="DW64" s="211"/>
      <c r="DX64" s="211"/>
      <c r="DY64" s="211"/>
      <c r="DZ64" s="211"/>
      <c r="EA64" s="211"/>
      <c r="EB64" s="211"/>
      <c r="EC64" s="211"/>
      <c r="ED64" s="211"/>
      <c r="EE64" s="211"/>
      <c r="EF64" s="211"/>
      <c r="EG64" s="211"/>
      <c r="EH64" s="211"/>
      <c r="EI64" s="211"/>
      <c r="EJ64" s="211"/>
      <c r="EK64" s="211"/>
      <c r="EL64" s="211"/>
      <c r="EM64" s="211"/>
      <c r="EN64" s="211"/>
      <c r="EO64" s="211"/>
      <c r="EP64" s="211"/>
      <c r="EQ64" s="211"/>
      <c r="ER64" s="211"/>
      <c r="ES64" s="211"/>
      <c r="ET64" s="211"/>
      <c r="EU64" s="211"/>
      <c r="EV64" s="211"/>
      <c r="EW64" s="211"/>
      <c r="EX64" s="211"/>
      <c r="EY64" s="211"/>
      <c r="EZ64" s="211"/>
      <c r="FA64" s="211"/>
      <c r="FB64" s="211"/>
      <c r="FC64" s="211"/>
      <c r="FD64" s="211"/>
      <c r="FE64" s="211"/>
      <c r="FF64" s="211">
        <v>10</v>
      </c>
      <c r="FG64" s="211">
        <v>10</v>
      </c>
      <c r="FH64" s="211">
        <v>10</v>
      </c>
      <c r="FI64" s="211">
        <v>10</v>
      </c>
      <c r="FJ64" s="211">
        <v>10</v>
      </c>
      <c r="FK64" s="211">
        <v>10</v>
      </c>
      <c r="FL64" s="211">
        <v>10</v>
      </c>
      <c r="FM64" s="211">
        <v>10</v>
      </c>
      <c r="FN64" s="211">
        <v>10</v>
      </c>
      <c r="FO64" s="211">
        <v>10</v>
      </c>
      <c r="FP64" s="211">
        <v>10</v>
      </c>
      <c r="FQ64" s="211">
        <v>10</v>
      </c>
      <c r="FR64" s="211">
        <v>10</v>
      </c>
      <c r="FS64" s="211">
        <v>10</v>
      </c>
      <c r="FT64" s="211">
        <v>10</v>
      </c>
      <c r="FU64" s="211">
        <v>10</v>
      </c>
      <c r="FV64" s="211">
        <v>10</v>
      </c>
      <c r="FW64" s="211">
        <v>10</v>
      </c>
      <c r="FX64" s="211">
        <v>10</v>
      </c>
      <c r="FY64" s="211">
        <v>10</v>
      </c>
      <c r="FZ64" s="211">
        <v>10</v>
      </c>
      <c r="GA64" s="211">
        <v>10</v>
      </c>
      <c r="GB64" s="211">
        <v>10</v>
      </c>
      <c r="GC64" s="211">
        <v>10</v>
      </c>
      <c r="GD64" s="211">
        <v>10</v>
      </c>
      <c r="GE64" s="211">
        <v>10</v>
      </c>
      <c r="GF64" s="211">
        <v>10</v>
      </c>
      <c r="GG64" s="211">
        <v>10</v>
      </c>
      <c r="GH64" s="211">
        <v>10</v>
      </c>
      <c r="GI64" s="211">
        <v>10</v>
      </c>
      <c r="GJ64" s="211">
        <v>10</v>
      </c>
      <c r="GK64" s="211">
        <v>10</v>
      </c>
      <c r="GL64" s="211">
        <v>10</v>
      </c>
      <c r="GM64" s="211">
        <v>10</v>
      </c>
      <c r="GN64" s="211">
        <v>10</v>
      </c>
      <c r="GO64" s="211">
        <v>10</v>
      </c>
      <c r="GP64" s="211">
        <v>10</v>
      </c>
      <c r="GQ64" s="211">
        <v>10</v>
      </c>
      <c r="GR64" s="211">
        <v>10</v>
      </c>
      <c r="GS64" s="211">
        <v>10</v>
      </c>
      <c r="GT64" s="211">
        <v>10</v>
      </c>
      <c r="GU64" s="211">
        <v>10</v>
      </c>
      <c r="GV64" s="211">
        <v>10</v>
      </c>
      <c r="GW64" s="211">
        <v>10</v>
      </c>
      <c r="GX64" s="211">
        <v>10</v>
      </c>
      <c r="GY64" s="211">
        <v>10</v>
      </c>
      <c r="GZ64" s="211">
        <v>10</v>
      </c>
      <c r="HA64" s="211">
        <v>10</v>
      </c>
      <c r="HB64" s="211">
        <v>10</v>
      </c>
      <c r="HC64" s="211">
        <v>10</v>
      </c>
      <c r="HD64" s="211">
        <v>10</v>
      </c>
      <c r="HE64" s="211">
        <v>10</v>
      </c>
      <c r="HF64" s="211">
        <v>10</v>
      </c>
      <c r="HG64" s="211">
        <v>10</v>
      </c>
      <c r="HH64" s="211">
        <v>10</v>
      </c>
      <c r="HI64" s="211">
        <v>10</v>
      </c>
      <c r="HJ64" s="211">
        <v>10</v>
      </c>
      <c r="HK64" s="211">
        <v>10</v>
      </c>
      <c r="HL64" s="211">
        <v>10</v>
      </c>
      <c r="HM64" s="211">
        <v>10</v>
      </c>
      <c r="HN64" s="211">
        <v>10</v>
      </c>
      <c r="HO64" s="211">
        <v>10</v>
      </c>
      <c r="HP64" s="211">
        <v>10</v>
      </c>
      <c r="HQ64" s="211">
        <v>10</v>
      </c>
      <c r="HR64" s="211">
        <v>10</v>
      </c>
      <c r="HS64" s="211">
        <v>10</v>
      </c>
      <c r="HT64" s="211">
        <v>10</v>
      </c>
      <c r="HU64" s="211">
        <v>10</v>
      </c>
      <c r="HV64" s="211">
        <v>10</v>
      </c>
      <c r="HW64" s="211">
        <v>10</v>
      </c>
      <c r="HX64" s="211">
        <v>10</v>
      </c>
      <c r="HY64" s="211">
        <v>10</v>
      </c>
      <c r="HZ64" s="211">
        <v>10</v>
      </c>
      <c r="IA64" s="211">
        <v>10</v>
      </c>
      <c r="IB64" s="211">
        <v>10</v>
      </c>
      <c r="IC64" s="211">
        <v>10</v>
      </c>
      <c r="ID64" s="211">
        <v>10</v>
      </c>
      <c r="IE64" s="211">
        <v>10</v>
      </c>
      <c r="IF64" s="211">
        <v>10</v>
      </c>
      <c r="IG64" s="211">
        <v>10</v>
      </c>
      <c r="IH64" s="211">
        <v>10</v>
      </c>
      <c r="II64" s="211">
        <v>10</v>
      </c>
      <c r="IJ64" s="211">
        <v>10</v>
      </c>
      <c r="IK64" s="211">
        <v>10</v>
      </c>
      <c r="IL64" s="211">
        <v>10</v>
      </c>
      <c r="IM64" s="211">
        <v>10</v>
      </c>
      <c r="IN64" s="211">
        <v>10</v>
      </c>
      <c r="IO64" s="211">
        <v>10</v>
      </c>
      <c r="IP64" s="211">
        <v>10</v>
      </c>
      <c r="IQ64" s="211">
        <v>10</v>
      </c>
      <c r="IR64" s="211">
        <v>10</v>
      </c>
      <c r="IS64" s="211">
        <v>10</v>
      </c>
      <c r="IT64" s="211">
        <v>10</v>
      </c>
      <c r="IU64" s="211">
        <v>10</v>
      </c>
      <c r="IV64" s="211">
        <v>10</v>
      </c>
      <c r="IW64" s="211">
        <v>10</v>
      </c>
      <c r="IX64" s="211">
        <v>10</v>
      </c>
      <c r="IY64" s="211">
        <v>10</v>
      </c>
      <c r="IZ64" s="211">
        <v>10</v>
      </c>
      <c r="JA64" s="211">
        <v>10</v>
      </c>
      <c r="JB64" s="211">
        <v>10</v>
      </c>
      <c r="JC64" s="211">
        <v>10</v>
      </c>
      <c r="JD64" s="211">
        <v>10</v>
      </c>
      <c r="JE64" s="211">
        <v>10</v>
      </c>
      <c r="JF64" s="211">
        <v>10</v>
      </c>
      <c r="JG64" s="211">
        <v>10</v>
      </c>
      <c r="JH64" s="211">
        <v>10</v>
      </c>
      <c r="JI64" s="211">
        <v>10</v>
      </c>
      <c r="JJ64" s="211">
        <v>10</v>
      </c>
      <c r="JK64" s="211">
        <v>10</v>
      </c>
      <c r="JL64" s="211">
        <v>10</v>
      </c>
      <c r="JM64" s="211">
        <v>10</v>
      </c>
      <c r="JN64" s="211">
        <v>10</v>
      </c>
      <c r="JO64" s="483">
        <v>10</v>
      </c>
      <c r="JP64" s="483">
        <v>10</v>
      </c>
      <c r="JQ64" s="483">
        <v>10</v>
      </c>
      <c r="JR64" s="483">
        <v>10</v>
      </c>
      <c r="JS64" s="483">
        <v>10</v>
      </c>
      <c r="JT64" s="483">
        <v>10</v>
      </c>
      <c r="JU64" s="483">
        <v>10</v>
      </c>
      <c r="JV64" s="483">
        <v>10</v>
      </c>
      <c r="JW64" s="483">
        <v>10</v>
      </c>
      <c r="JX64" s="483">
        <v>10</v>
      </c>
      <c r="JY64" s="483">
        <v>10</v>
      </c>
      <c r="JZ64" s="483">
        <v>10</v>
      </c>
      <c r="KA64" s="483">
        <v>10</v>
      </c>
      <c r="KB64" s="483">
        <v>10</v>
      </c>
      <c r="KC64" s="483">
        <v>10</v>
      </c>
      <c r="KD64" s="483">
        <v>20</v>
      </c>
      <c r="KE64" s="483">
        <v>20</v>
      </c>
      <c r="KF64" s="483">
        <v>20</v>
      </c>
      <c r="KG64" s="483">
        <v>20</v>
      </c>
      <c r="KH64" s="483">
        <v>20</v>
      </c>
      <c r="KI64" s="483">
        <v>20</v>
      </c>
      <c r="KJ64" s="483">
        <v>20</v>
      </c>
      <c r="KK64" s="483">
        <v>20</v>
      </c>
      <c r="KL64" s="483">
        <v>20</v>
      </c>
      <c r="KM64" s="483">
        <v>20</v>
      </c>
      <c r="KN64" s="483">
        <v>20</v>
      </c>
      <c r="KO64" s="483">
        <v>20</v>
      </c>
      <c r="KP64" s="483">
        <v>20</v>
      </c>
      <c r="KQ64" s="483">
        <v>20</v>
      </c>
      <c r="KR64" s="483">
        <v>20</v>
      </c>
      <c r="KS64" s="483">
        <v>20</v>
      </c>
      <c r="KT64" s="483">
        <v>20</v>
      </c>
      <c r="KU64" s="483">
        <v>20</v>
      </c>
      <c r="KV64" s="483">
        <v>20</v>
      </c>
      <c r="KW64" s="483">
        <v>20</v>
      </c>
      <c r="KX64" s="483">
        <v>20</v>
      </c>
      <c r="KY64" s="483">
        <v>20</v>
      </c>
      <c r="KZ64" s="483">
        <v>20</v>
      </c>
      <c r="LA64" s="483">
        <v>20</v>
      </c>
      <c r="LB64" s="483">
        <v>20</v>
      </c>
      <c r="LC64" s="483">
        <v>20</v>
      </c>
      <c r="LD64" s="483">
        <v>20</v>
      </c>
      <c r="LE64" s="483">
        <v>20</v>
      </c>
      <c r="LF64" s="483">
        <v>20</v>
      </c>
      <c r="LG64" s="483">
        <v>20</v>
      </c>
      <c r="LH64" s="483">
        <v>20</v>
      </c>
      <c r="LI64" s="483">
        <v>20</v>
      </c>
      <c r="LJ64" s="483">
        <v>20</v>
      </c>
      <c r="LK64" s="483">
        <v>20</v>
      </c>
      <c r="LL64" s="483">
        <v>20</v>
      </c>
      <c r="LM64" s="483">
        <v>20</v>
      </c>
      <c r="LN64" s="483">
        <v>20</v>
      </c>
      <c r="LO64" s="483">
        <v>20</v>
      </c>
      <c r="LP64" s="483">
        <v>20</v>
      </c>
      <c r="LQ64" s="483">
        <v>20</v>
      </c>
      <c r="LR64" s="483">
        <v>20</v>
      </c>
      <c r="LS64" s="483">
        <v>20</v>
      </c>
      <c r="LT64" s="483">
        <v>20</v>
      </c>
      <c r="LU64" s="483">
        <v>20</v>
      </c>
      <c r="LV64" s="483">
        <v>20</v>
      </c>
      <c r="LW64" s="483">
        <v>20</v>
      </c>
      <c r="LX64" s="483">
        <v>20</v>
      </c>
      <c r="LY64" s="483">
        <v>20</v>
      </c>
      <c r="LZ64" s="483">
        <v>20</v>
      </c>
      <c r="MA64" s="483">
        <v>20</v>
      </c>
      <c r="MB64" s="483">
        <v>20</v>
      </c>
      <c r="MC64" s="483">
        <v>20</v>
      </c>
      <c r="MD64" s="483">
        <v>20</v>
      </c>
      <c r="ME64" s="483">
        <v>20</v>
      </c>
      <c r="MF64" s="483">
        <v>20</v>
      </c>
      <c r="MG64" s="483">
        <v>20</v>
      </c>
      <c r="MH64" s="483">
        <v>20</v>
      </c>
      <c r="MI64" s="483">
        <v>20</v>
      </c>
      <c r="MJ64" s="483">
        <v>20</v>
      </c>
      <c r="MK64" s="483">
        <v>20</v>
      </c>
      <c r="ML64" s="483">
        <v>20</v>
      </c>
      <c r="MM64" s="483">
        <v>20</v>
      </c>
      <c r="MN64" s="483">
        <v>20</v>
      </c>
      <c r="MO64" s="483">
        <v>20</v>
      </c>
      <c r="MP64" s="483">
        <v>20</v>
      </c>
      <c r="MQ64" s="483">
        <v>20</v>
      </c>
      <c r="MR64" s="483">
        <v>20</v>
      </c>
      <c r="MS64" s="483">
        <v>20</v>
      </c>
      <c r="MT64" s="483">
        <v>20</v>
      </c>
      <c r="MU64" s="483">
        <v>20</v>
      </c>
      <c r="MV64" s="483">
        <v>20</v>
      </c>
      <c r="MW64" s="483">
        <v>20</v>
      </c>
      <c r="MX64" s="483">
        <v>20</v>
      </c>
      <c r="MY64" s="483">
        <v>20</v>
      </c>
      <c r="MZ64" s="483">
        <v>20</v>
      </c>
      <c r="NA64" s="483">
        <v>20</v>
      </c>
      <c r="NB64" s="483">
        <v>20</v>
      </c>
      <c r="NC64" s="483">
        <v>20</v>
      </c>
      <c r="ND64" s="483">
        <v>20</v>
      </c>
      <c r="NE64" s="483">
        <v>20</v>
      </c>
      <c r="NF64" s="483">
        <v>20</v>
      </c>
      <c r="NG64" s="483">
        <v>20</v>
      </c>
      <c r="NH64" s="483">
        <v>20</v>
      </c>
      <c r="NI64" s="483">
        <v>20</v>
      </c>
      <c r="NJ64" s="483">
        <v>20</v>
      </c>
      <c r="NK64" s="483">
        <v>20</v>
      </c>
      <c r="NL64" s="483">
        <v>20</v>
      </c>
      <c r="NM64" s="483">
        <v>20</v>
      </c>
      <c r="NN64" s="483">
        <v>20</v>
      </c>
      <c r="NO64" s="483">
        <v>20</v>
      </c>
      <c r="NP64" s="483">
        <v>20</v>
      </c>
      <c r="NQ64" s="483">
        <v>20</v>
      </c>
      <c r="NR64" s="483">
        <v>20</v>
      </c>
      <c r="NS64" s="483">
        <v>20</v>
      </c>
      <c r="NT64" s="483">
        <v>20</v>
      </c>
      <c r="NU64" s="483">
        <v>20</v>
      </c>
      <c r="NV64" s="483">
        <v>20</v>
      </c>
      <c r="NW64" s="483">
        <v>20</v>
      </c>
      <c r="NX64" s="483">
        <v>20</v>
      </c>
      <c r="NY64" s="483">
        <v>20</v>
      </c>
      <c r="NZ64" s="483">
        <v>20</v>
      </c>
      <c r="OA64" s="483">
        <v>20</v>
      </c>
      <c r="OB64" s="483">
        <v>20</v>
      </c>
      <c r="OC64" s="483">
        <v>20</v>
      </c>
      <c r="OD64" s="483">
        <v>20</v>
      </c>
      <c r="OE64" s="483">
        <v>20</v>
      </c>
      <c r="OF64" s="483">
        <v>20</v>
      </c>
      <c r="OG64" s="483">
        <v>20</v>
      </c>
      <c r="OH64" s="483">
        <v>20</v>
      </c>
      <c r="OI64" s="483">
        <v>20</v>
      </c>
      <c r="OJ64" s="483">
        <v>20</v>
      </c>
      <c r="OK64" s="483">
        <v>20</v>
      </c>
      <c r="OL64" s="483">
        <v>20</v>
      </c>
      <c r="OM64" s="483">
        <v>20</v>
      </c>
      <c r="ON64" s="483">
        <v>20</v>
      </c>
      <c r="OO64" s="483">
        <v>20</v>
      </c>
      <c r="OP64" s="483">
        <v>20</v>
      </c>
      <c r="OQ64" s="483">
        <v>20</v>
      </c>
      <c r="OR64" s="483">
        <v>20</v>
      </c>
      <c r="OS64" s="483">
        <v>20</v>
      </c>
      <c r="OT64" s="483">
        <v>20</v>
      </c>
      <c r="OU64" s="483">
        <v>20</v>
      </c>
      <c r="OV64" s="483">
        <v>20</v>
      </c>
      <c r="OW64" s="483">
        <v>20</v>
      </c>
      <c r="OX64" s="483">
        <v>20</v>
      </c>
      <c r="OY64" s="483">
        <v>20</v>
      </c>
      <c r="OZ64" s="483">
        <v>20</v>
      </c>
      <c r="PA64" s="483">
        <v>20</v>
      </c>
      <c r="PB64" s="483">
        <v>20</v>
      </c>
      <c r="PC64" s="483">
        <v>20</v>
      </c>
      <c r="PD64" s="483">
        <v>20</v>
      </c>
      <c r="PE64" s="483">
        <v>20</v>
      </c>
      <c r="PF64" s="483">
        <v>20</v>
      </c>
      <c r="PG64" s="483">
        <v>20</v>
      </c>
      <c r="PH64" s="483">
        <v>20</v>
      </c>
      <c r="PI64" s="483">
        <v>20</v>
      </c>
      <c r="PJ64" s="483">
        <v>20</v>
      </c>
      <c r="PK64" s="483">
        <v>20</v>
      </c>
      <c r="PL64" s="483">
        <v>20</v>
      </c>
    </row>
    <row r="65" spans="1:428" x14ac:dyDescent="0.25">
      <c r="A65" s="866"/>
      <c r="B65" s="868"/>
      <c r="C65" s="869"/>
      <c r="D65" s="871"/>
      <c r="E65" s="206" t="s">
        <v>1377</v>
      </c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Q65" s="212"/>
      <c r="BR65" s="212"/>
      <c r="BS65" s="212"/>
      <c r="BT65" s="212"/>
      <c r="BU65" s="212"/>
      <c r="BV65" s="212"/>
      <c r="BW65" s="212"/>
      <c r="BX65" s="212"/>
      <c r="BY65" s="212"/>
      <c r="BZ65" s="212"/>
      <c r="CA65" s="212"/>
      <c r="CB65" s="212"/>
      <c r="CC65" s="212"/>
      <c r="CD65" s="212"/>
      <c r="CE65" s="212"/>
      <c r="CF65" s="212"/>
      <c r="CG65" s="212"/>
      <c r="CH65" s="212"/>
      <c r="CI65" s="212"/>
      <c r="CJ65" s="212"/>
      <c r="CK65" s="212"/>
      <c r="CL65" s="212"/>
      <c r="CM65" s="212"/>
      <c r="CN65" s="212"/>
      <c r="CO65" s="212"/>
      <c r="CP65" s="212"/>
      <c r="CQ65" s="212"/>
      <c r="CR65" s="212"/>
      <c r="CS65" s="212"/>
      <c r="CT65" s="212"/>
      <c r="CU65" s="212"/>
      <c r="CV65" s="212"/>
      <c r="CW65" s="212"/>
      <c r="CX65" s="212"/>
      <c r="CY65" s="212"/>
      <c r="CZ65" s="212"/>
      <c r="DA65" s="212"/>
      <c r="DB65" s="212"/>
      <c r="DC65" s="212"/>
      <c r="DD65" s="212"/>
      <c r="DE65" s="212"/>
      <c r="DF65" s="212"/>
      <c r="DG65" s="212"/>
      <c r="DH65" s="212"/>
      <c r="DI65" s="212"/>
      <c r="DJ65" s="212"/>
      <c r="DK65" s="212"/>
      <c r="DL65" s="212"/>
      <c r="DM65" s="212"/>
      <c r="DN65" s="212"/>
      <c r="DO65" s="212"/>
      <c r="DP65" s="212"/>
      <c r="DQ65" s="212"/>
      <c r="DR65" s="212"/>
      <c r="DS65" s="212"/>
      <c r="DT65" s="212"/>
      <c r="DU65" s="212"/>
      <c r="DV65" s="212"/>
      <c r="DW65" s="212"/>
      <c r="DX65" s="212"/>
      <c r="DY65" s="212"/>
      <c r="DZ65" s="212"/>
      <c r="EA65" s="212"/>
      <c r="EB65" s="212"/>
      <c r="EC65" s="212"/>
      <c r="ED65" s="212"/>
      <c r="EE65" s="212"/>
      <c r="EF65" s="212"/>
      <c r="EG65" s="212"/>
      <c r="EH65" s="212"/>
      <c r="EI65" s="212"/>
      <c r="EJ65" s="212"/>
      <c r="EK65" s="212"/>
      <c r="EL65" s="212"/>
      <c r="EM65" s="212"/>
      <c r="EN65" s="212"/>
      <c r="EO65" s="212"/>
      <c r="EP65" s="212"/>
      <c r="EQ65" s="212"/>
      <c r="ER65" s="212"/>
      <c r="ES65" s="212"/>
      <c r="ET65" s="212"/>
      <c r="EU65" s="212"/>
      <c r="EV65" s="212"/>
      <c r="EW65" s="212"/>
      <c r="EX65" s="212"/>
      <c r="EY65" s="212"/>
      <c r="EZ65" s="212"/>
      <c r="FA65" s="212"/>
      <c r="FB65" s="212"/>
      <c r="FC65" s="212"/>
      <c r="FD65" s="212"/>
      <c r="FE65" s="212"/>
      <c r="FF65" s="212">
        <v>3</v>
      </c>
      <c r="FG65" s="212">
        <v>3</v>
      </c>
      <c r="FH65" s="212">
        <v>0</v>
      </c>
      <c r="FI65" s="212">
        <v>5</v>
      </c>
      <c r="FJ65" s="212">
        <v>5</v>
      </c>
      <c r="FK65" s="212">
        <v>10</v>
      </c>
      <c r="FL65" s="212">
        <v>10</v>
      </c>
      <c r="FM65" s="212">
        <v>10</v>
      </c>
      <c r="FN65" s="212">
        <v>10</v>
      </c>
      <c r="FO65" s="212">
        <v>10</v>
      </c>
      <c r="FP65" s="212">
        <v>16</v>
      </c>
      <c r="FQ65" s="212">
        <v>16</v>
      </c>
      <c r="FR65" s="212">
        <v>16</v>
      </c>
      <c r="FS65" s="212">
        <v>16</v>
      </c>
      <c r="FT65" s="212">
        <v>16</v>
      </c>
      <c r="FU65" s="212">
        <v>16</v>
      </c>
      <c r="FV65" s="212">
        <v>16</v>
      </c>
      <c r="FW65" s="212">
        <v>16</v>
      </c>
      <c r="FX65" s="212">
        <v>16</v>
      </c>
      <c r="FY65" s="212">
        <v>16</v>
      </c>
      <c r="FZ65" s="212">
        <v>16</v>
      </c>
      <c r="GA65" s="212">
        <v>16</v>
      </c>
      <c r="GB65" s="212">
        <v>16</v>
      </c>
      <c r="GC65" s="212">
        <v>16</v>
      </c>
      <c r="GD65" s="212">
        <v>16</v>
      </c>
      <c r="GE65" s="212">
        <v>16</v>
      </c>
      <c r="GF65" s="212">
        <v>16</v>
      </c>
      <c r="GG65" s="212">
        <v>16</v>
      </c>
      <c r="GH65" s="212">
        <v>16</v>
      </c>
      <c r="GI65" s="212">
        <v>16</v>
      </c>
      <c r="GJ65" s="212">
        <v>16</v>
      </c>
      <c r="GK65" s="212">
        <v>16</v>
      </c>
      <c r="GL65" s="212">
        <v>16</v>
      </c>
      <c r="GM65" s="212">
        <v>16</v>
      </c>
      <c r="GN65" s="212">
        <v>16</v>
      </c>
      <c r="GO65" s="212">
        <v>16</v>
      </c>
      <c r="GP65" s="212">
        <v>16</v>
      </c>
      <c r="GQ65" s="212">
        <v>16</v>
      </c>
      <c r="GR65" s="212">
        <v>16</v>
      </c>
      <c r="GS65" s="212">
        <v>16</v>
      </c>
      <c r="GT65" s="212">
        <v>3</v>
      </c>
      <c r="GU65" s="212">
        <v>3</v>
      </c>
      <c r="GV65" s="212">
        <v>3</v>
      </c>
      <c r="GW65" s="212">
        <v>3</v>
      </c>
      <c r="GX65" s="212">
        <v>3</v>
      </c>
      <c r="GY65" s="212">
        <v>3</v>
      </c>
      <c r="GZ65" s="212">
        <v>3</v>
      </c>
      <c r="HA65" s="212">
        <v>3</v>
      </c>
      <c r="HB65" s="212">
        <v>3</v>
      </c>
      <c r="HC65" s="212">
        <v>3</v>
      </c>
      <c r="HD65" s="212">
        <v>3</v>
      </c>
      <c r="HE65" s="212">
        <v>3</v>
      </c>
      <c r="HF65" s="212">
        <v>3</v>
      </c>
      <c r="HG65" s="212">
        <v>3</v>
      </c>
      <c r="HH65" s="212">
        <v>3</v>
      </c>
      <c r="HI65" s="212">
        <v>3</v>
      </c>
      <c r="HJ65" s="212">
        <v>3</v>
      </c>
      <c r="HK65" s="212">
        <v>3</v>
      </c>
      <c r="HL65" s="212">
        <v>3</v>
      </c>
      <c r="HM65" s="212">
        <v>3</v>
      </c>
      <c r="HN65" s="212">
        <v>3</v>
      </c>
      <c r="HO65" s="212">
        <v>3</v>
      </c>
      <c r="HP65" s="212">
        <v>3</v>
      </c>
      <c r="HQ65" s="212">
        <v>3</v>
      </c>
      <c r="HR65" s="212">
        <v>3</v>
      </c>
      <c r="HS65" s="212">
        <v>3</v>
      </c>
      <c r="HT65" s="212">
        <v>3</v>
      </c>
      <c r="HU65" s="212">
        <v>3</v>
      </c>
      <c r="HV65" s="212">
        <v>3</v>
      </c>
      <c r="HW65" s="212">
        <v>3</v>
      </c>
      <c r="HX65" s="212">
        <v>3</v>
      </c>
      <c r="HY65" s="212">
        <v>3</v>
      </c>
      <c r="HZ65" s="212">
        <v>3</v>
      </c>
      <c r="IA65" s="212">
        <v>3</v>
      </c>
      <c r="IB65" s="212">
        <v>3</v>
      </c>
      <c r="IC65" s="212">
        <v>3</v>
      </c>
      <c r="ID65" s="212">
        <v>3</v>
      </c>
      <c r="IE65" s="212">
        <v>3</v>
      </c>
      <c r="IF65" s="212">
        <v>3</v>
      </c>
      <c r="IG65" s="212">
        <v>3</v>
      </c>
      <c r="IH65" s="212">
        <v>3</v>
      </c>
      <c r="II65" s="212">
        <v>3</v>
      </c>
      <c r="IJ65" s="212">
        <v>3</v>
      </c>
      <c r="IK65" s="212">
        <v>3</v>
      </c>
      <c r="IL65" s="212">
        <v>3</v>
      </c>
      <c r="IM65" s="212">
        <v>3</v>
      </c>
      <c r="IN65" s="212">
        <v>3</v>
      </c>
      <c r="IO65" s="212">
        <v>3</v>
      </c>
      <c r="IP65" s="212">
        <v>3</v>
      </c>
      <c r="IQ65" s="212">
        <v>3</v>
      </c>
      <c r="IR65" s="212">
        <v>3</v>
      </c>
      <c r="IS65" s="212">
        <v>3</v>
      </c>
      <c r="IT65" s="212">
        <v>3</v>
      </c>
      <c r="IU65" s="212">
        <v>3</v>
      </c>
      <c r="IV65" s="212">
        <v>3</v>
      </c>
      <c r="IW65" s="212">
        <v>0</v>
      </c>
      <c r="IX65" s="212">
        <v>0</v>
      </c>
      <c r="IY65" s="212">
        <v>0</v>
      </c>
      <c r="IZ65" s="212">
        <v>0</v>
      </c>
      <c r="JA65" s="212">
        <v>0</v>
      </c>
      <c r="JB65" s="212">
        <v>0</v>
      </c>
      <c r="JC65" s="212">
        <v>0</v>
      </c>
      <c r="JD65" s="212">
        <v>0</v>
      </c>
      <c r="JE65" s="212">
        <v>0</v>
      </c>
      <c r="JF65" s="212">
        <v>6</v>
      </c>
      <c r="JG65" s="212">
        <v>6</v>
      </c>
      <c r="JH65" s="212">
        <v>6</v>
      </c>
      <c r="JI65" s="212">
        <v>6</v>
      </c>
      <c r="JJ65" s="212">
        <v>6</v>
      </c>
      <c r="JK65" s="212">
        <v>6</v>
      </c>
      <c r="JL65" s="212">
        <v>12</v>
      </c>
      <c r="JM65" s="212">
        <v>12</v>
      </c>
      <c r="JN65" s="212">
        <v>12</v>
      </c>
      <c r="JO65" s="484">
        <v>12</v>
      </c>
      <c r="JP65" s="484">
        <v>12</v>
      </c>
      <c r="JQ65" s="484">
        <v>12</v>
      </c>
      <c r="JR65" s="484">
        <v>12</v>
      </c>
      <c r="JS65" s="484">
        <v>12</v>
      </c>
      <c r="JT65" s="484">
        <v>12</v>
      </c>
      <c r="JU65" s="484">
        <v>12</v>
      </c>
      <c r="JV65" s="484">
        <v>12</v>
      </c>
      <c r="JW65" s="484">
        <v>12</v>
      </c>
      <c r="JX65" s="484">
        <v>12</v>
      </c>
      <c r="JY65" s="484">
        <v>12</v>
      </c>
      <c r="JZ65" s="484">
        <v>13</v>
      </c>
      <c r="KA65" s="484">
        <v>12</v>
      </c>
      <c r="KB65" s="484">
        <v>12</v>
      </c>
      <c r="KC65" s="484">
        <v>12</v>
      </c>
      <c r="KD65" s="484">
        <v>20</v>
      </c>
      <c r="KE65" s="484">
        <v>20</v>
      </c>
      <c r="KF65" s="484">
        <v>20</v>
      </c>
      <c r="KG65" s="484">
        <v>20</v>
      </c>
      <c r="KH65" s="484">
        <v>18</v>
      </c>
      <c r="KI65" s="484">
        <v>0</v>
      </c>
      <c r="KJ65" s="484">
        <v>0</v>
      </c>
      <c r="KK65" s="484">
        <v>0</v>
      </c>
      <c r="KL65" s="484">
        <v>0</v>
      </c>
      <c r="KM65" s="484">
        <v>0</v>
      </c>
      <c r="KN65" s="484">
        <v>0</v>
      </c>
      <c r="KO65" s="484">
        <v>0</v>
      </c>
      <c r="KP65" s="484">
        <v>0</v>
      </c>
      <c r="KQ65" s="484">
        <v>0</v>
      </c>
      <c r="KR65" s="484">
        <v>0</v>
      </c>
      <c r="KS65" s="484">
        <v>0</v>
      </c>
      <c r="KT65" s="484">
        <v>0</v>
      </c>
      <c r="KU65" s="484">
        <v>0</v>
      </c>
      <c r="KV65" s="484">
        <v>0</v>
      </c>
      <c r="KW65" s="484">
        <v>0</v>
      </c>
      <c r="KX65" s="484">
        <v>0</v>
      </c>
      <c r="KY65" s="484">
        <v>0</v>
      </c>
      <c r="KZ65" s="484">
        <v>0</v>
      </c>
      <c r="LA65" s="484">
        <v>0</v>
      </c>
      <c r="LB65" s="484">
        <v>0</v>
      </c>
      <c r="LC65" s="484">
        <v>0</v>
      </c>
      <c r="LD65" s="484">
        <v>0</v>
      </c>
      <c r="LE65" s="484">
        <v>0</v>
      </c>
      <c r="LF65" s="484">
        <v>0</v>
      </c>
      <c r="LG65" s="484">
        <v>0</v>
      </c>
      <c r="LH65" s="484">
        <v>0</v>
      </c>
      <c r="LI65" s="484">
        <v>0</v>
      </c>
      <c r="LJ65" s="484">
        <v>0</v>
      </c>
      <c r="LK65" s="484">
        <v>0</v>
      </c>
      <c r="LL65" s="484">
        <v>0</v>
      </c>
      <c r="LM65" s="484">
        <v>0</v>
      </c>
      <c r="LN65" s="484">
        <v>0</v>
      </c>
      <c r="LO65" s="484">
        <v>0</v>
      </c>
      <c r="LP65" s="484">
        <v>0</v>
      </c>
      <c r="LQ65" s="484">
        <v>0</v>
      </c>
      <c r="LR65" s="484">
        <v>0</v>
      </c>
      <c r="LS65" s="484">
        <v>0</v>
      </c>
      <c r="LT65" s="484">
        <v>0</v>
      </c>
      <c r="LU65" s="484">
        <v>0</v>
      </c>
      <c r="LV65" s="484">
        <v>0</v>
      </c>
      <c r="LW65" s="484">
        <v>0</v>
      </c>
      <c r="LX65" s="484">
        <v>0</v>
      </c>
      <c r="LY65" s="484">
        <v>0</v>
      </c>
      <c r="LZ65" s="484">
        <v>0</v>
      </c>
      <c r="MA65" s="484">
        <v>0</v>
      </c>
      <c r="MB65" s="484">
        <v>0</v>
      </c>
      <c r="MC65" s="484">
        <v>0</v>
      </c>
      <c r="MD65" s="484">
        <v>0</v>
      </c>
      <c r="ME65" s="484">
        <v>0</v>
      </c>
      <c r="MF65" s="484">
        <v>0</v>
      </c>
      <c r="MG65" s="484">
        <v>0</v>
      </c>
      <c r="MH65" s="484">
        <v>0</v>
      </c>
      <c r="MI65" s="484">
        <v>0</v>
      </c>
      <c r="MJ65" s="484">
        <v>0</v>
      </c>
      <c r="MK65" s="484">
        <v>0</v>
      </c>
      <c r="ML65" s="484">
        <v>0</v>
      </c>
      <c r="MM65" s="484">
        <v>0</v>
      </c>
      <c r="MN65" s="484">
        <v>0</v>
      </c>
      <c r="MO65" s="484">
        <v>0</v>
      </c>
      <c r="MP65" s="484">
        <v>0</v>
      </c>
      <c r="MQ65" s="484">
        <v>0</v>
      </c>
      <c r="MR65" s="484">
        <v>0</v>
      </c>
      <c r="MS65" s="484">
        <v>0</v>
      </c>
      <c r="MT65" s="484">
        <v>15</v>
      </c>
      <c r="MU65" s="484">
        <v>15</v>
      </c>
      <c r="MV65" s="484">
        <v>15</v>
      </c>
      <c r="MW65" s="484">
        <v>15</v>
      </c>
      <c r="MX65" s="484">
        <v>15</v>
      </c>
      <c r="MY65" s="484">
        <v>15</v>
      </c>
      <c r="MZ65" s="484">
        <v>15</v>
      </c>
      <c r="NA65" s="484">
        <v>15</v>
      </c>
      <c r="NB65" s="484">
        <v>15</v>
      </c>
      <c r="NC65" s="484">
        <v>15</v>
      </c>
      <c r="ND65" s="484">
        <v>15</v>
      </c>
      <c r="NE65" s="484">
        <v>15</v>
      </c>
      <c r="NF65" s="484">
        <v>15</v>
      </c>
      <c r="NG65" s="484">
        <v>15</v>
      </c>
      <c r="NH65" s="484">
        <v>15</v>
      </c>
      <c r="NI65" s="484">
        <v>15</v>
      </c>
      <c r="NJ65" s="484">
        <v>15</v>
      </c>
      <c r="NK65" s="484">
        <v>15</v>
      </c>
      <c r="NL65" s="484">
        <v>15</v>
      </c>
      <c r="NM65" s="484">
        <v>15</v>
      </c>
      <c r="NN65" s="484">
        <v>15</v>
      </c>
      <c r="NO65" s="484">
        <v>15</v>
      </c>
      <c r="NP65" s="484">
        <v>15</v>
      </c>
      <c r="NQ65" s="484">
        <v>15</v>
      </c>
      <c r="NR65" s="484">
        <v>15</v>
      </c>
      <c r="NS65" s="484">
        <v>15</v>
      </c>
      <c r="NT65" s="484">
        <v>15</v>
      </c>
      <c r="NU65" s="484">
        <v>15</v>
      </c>
      <c r="NV65" s="484">
        <v>15</v>
      </c>
      <c r="NW65" s="484">
        <v>15</v>
      </c>
      <c r="NX65" s="484">
        <v>15</v>
      </c>
      <c r="NY65" s="484">
        <v>15</v>
      </c>
      <c r="NZ65" s="484">
        <v>15</v>
      </c>
      <c r="OA65" s="484">
        <v>15</v>
      </c>
      <c r="OB65" s="484">
        <v>15</v>
      </c>
      <c r="OC65" s="484">
        <v>15</v>
      </c>
      <c r="OD65" s="484">
        <v>15</v>
      </c>
      <c r="OE65" s="484">
        <v>15</v>
      </c>
      <c r="OF65" s="484">
        <v>15</v>
      </c>
      <c r="OG65" s="484">
        <v>15</v>
      </c>
      <c r="OH65" s="484">
        <v>15</v>
      </c>
      <c r="OI65" s="484">
        <v>15</v>
      </c>
      <c r="OJ65" s="484">
        <v>15</v>
      </c>
      <c r="OK65" s="484">
        <v>15</v>
      </c>
      <c r="OL65" s="484">
        <v>15</v>
      </c>
      <c r="OM65" s="484">
        <v>15</v>
      </c>
      <c r="ON65" s="484">
        <v>15</v>
      </c>
      <c r="OO65" s="484">
        <v>15</v>
      </c>
      <c r="OP65" s="484">
        <v>15</v>
      </c>
      <c r="OQ65" s="484">
        <v>15</v>
      </c>
      <c r="OR65" s="484">
        <v>15</v>
      </c>
      <c r="OS65" s="484">
        <v>15</v>
      </c>
      <c r="OT65" s="484">
        <v>15</v>
      </c>
      <c r="OU65" s="484">
        <v>15</v>
      </c>
      <c r="OV65" s="484">
        <v>15</v>
      </c>
      <c r="OW65" s="484">
        <v>10</v>
      </c>
      <c r="OX65" s="484">
        <v>10</v>
      </c>
      <c r="OY65" s="484">
        <v>10</v>
      </c>
      <c r="OZ65" s="484">
        <v>10</v>
      </c>
      <c r="PA65" s="484">
        <v>10</v>
      </c>
      <c r="PB65" s="484">
        <v>10</v>
      </c>
      <c r="PC65" s="484">
        <v>10</v>
      </c>
      <c r="PD65" s="484">
        <v>10</v>
      </c>
      <c r="PE65" s="484">
        <v>10</v>
      </c>
      <c r="PF65" s="484">
        <v>10</v>
      </c>
      <c r="PG65" s="484">
        <v>10</v>
      </c>
      <c r="PH65" s="484">
        <v>10</v>
      </c>
      <c r="PI65" s="484">
        <v>10</v>
      </c>
      <c r="PJ65" s="484">
        <v>10</v>
      </c>
      <c r="PK65" s="484">
        <v>10</v>
      </c>
      <c r="PL65" s="484">
        <v>10</v>
      </c>
    </row>
    <row r="66" spans="1:428" x14ac:dyDescent="0.25">
      <c r="A66" s="866">
        <v>31</v>
      </c>
      <c r="B66" s="867" t="s">
        <v>1410</v>
      </c>
      <c r="C66" s="869" t="s">
        <v>1375</v>
      </c>
      <c r="D66" s="871" t="s">
        <v>1404</v>
      </c>
      <c r="E66" s="205" t="s">
        <v>1376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211"/>
      <c r="BN66" s="211"/>
      <c r="BO66" s="211"/>
      <c r="BP66" s="211"/>
      <c r="BQ66" s="211"/>
      <c r="BR66" s="211"/>
      <c r="BS66" s="211"/>
      <c r="BT66" s="211"/>
      <c r="BU66" s="211"/>
      <c r="BV66" s="211"/>
      <c r="BW66" s="211"/>
      <c r="BX66" s="211"/>
      <c r="BY66" s="211"/>
      <c r="BZ66" s="211"/>
      <c r="CA66" s="211"/>
      <c r="CB66" s="211"/>
      <c r="CC66" s="211"/>
      <c r="CD66" s="211"/>
      <c r="CE66" s="211"/>
      <c r="CF66" s="211"/>
      <c r="CG66" s="211"/>
      <c r="CH66" s="211"/>
      <c r="CI66" s="211"/>
      <c r="CJ66" s="211"/>
      <c r="CK66" s="211"/>
      <c r="CL66" s="211"/>
      <c r="CM66" s="211"/>
      <c r="CN66" s="211"/>
      <c r="CO66" s="211"/>
      <c r="CP66" s="211"/>
      <c r="CQ66" s="211"/>
      <c r="CR66" s="211"/>
      <c r="CS66" s="211"/>
      <c r="CT66" s="211"/>
      <c r="CU66" s="211"/>
      <c r="CV66" s="211"/>
      <c r="CW66" s="211"/>
      <c r="CX66" s="211"/>
      <c r="CY66" s="211"/>
      <c r="CZ66" s="211"/>
      <c r="DA66" s="211"/>
      <c r="DB66" s="211"/>
      <c r="DC66" s="211"/>
      <c r="DD66" s="211"/>
      <c r="DE66" s="211"/>
      <c r="DF66" s="211"/>
      <c r="DG66" s="211"/>
      <c r="DH66" s="211"/>
      <c r="DI66" s="211"/>
      <c r="DJ66" s="211"/>
      <c r="DK66" s="211"/>
      <c r="DL66" s="211"/>
      <c r="DM66" s="211"/>
      <c r="DN66" s="211"/>
      <c r="DO66" s="211"/>
      <c r="DP66" s="211"/>
      <c r="DQ66" s="211"/>
      <c r="DR66" s="211"/>
      <c r="DS66" s="211"/>
      <c r="DT66" s="211"/>
      <c r="DU66" s="211"/>
      <c r="DV66" s="211"/>
      <c r="DW66" s="211"/>
      <c r="DX66" s="211"/>
      <c r="DY66" s="211"/>
      <c r="DZ66" s="211"/>
      <c r="EA66" s="211"/>
      <c r="EB66" s="211"/>
      <c r="EC66" s="211"/>
      <c r="ED66" s="211"/>
      <c r="EE66" s="211"/>
      <c r="EF66" s="211"/>
      <c r="EG66" s="211"/>
      <c r="EH66" s="211"/>
      <c r="EI66" s="211"/>
      <c r="EJ66" s="211"/>
      <c r="EK66" s="211"/>
      <c r="EL66" s="211"/>
      <c r="EM66" s="211"/>
      <c r="EN66" s="211"/>
      <c r="EO66" s="211"/>
      <c r="EP66" s="211"/>
      <c r="EQ66" s="211"/>
      <c r="ER66" s="211"/>
      <c r="ES66" s="211"/>
      <c r="ET66" s="211"/>
      <c r="EU66" s="211"/>
      <c r="EV66" s="211"/>
      <c r="EW66" s="211"/>
      <c r="EX66" s="211"/>
      <c r="EY66" s="211"/>
      <c r="EZ66" s="211"/>
      <c r="FA66" s="211"/>
      <c r="FB66" s="211"/>
      <c r="FC66" s="211"/>
      <c r="FD66" s="211"/>
      <c r="FE66" s="211"/>
      <c r="FF66" s="211">
        <v>10</v>
      </c>
      <c r="FG66" s="211">
        <v>10</v>
      </c>
      <c r="FH66" s="211">
        <v>10</v>
      </c>
      <c r="FI66" s="211">
        <v>10</v>
      </c>
      <c r="FJ66" s="211">
        <v>10</v>
      </c>
      <c r="FK66" s="211">
        <v>10</v>
      </c>
      <c r="FL66" s="211">
        <v>10</v>
      </c>
      <c r="FM66" s="211">
        <v>10</v>
      </c>
      <c r="FN66" s="211">
        <v>10</v>
      </c>
      <c r="FO66" s="211">
        <v>10</v>
      </c>
      <c r="FP66" s="211">
        <v>10</v>
      </c>
      <c r="FQ66" s="211">
        <v>10</v>
      </c>
      <c r="FR66" s="211">
        <v>10</v>
      </c>
      <c r="FS66" s="211">
        <v>10</v>
      </c>
      <c r="FT66" s="211">
        <v>10</v>
      </c>
      <c r="FU66" s="211">
        <v>10</v>
      </c>
      <c r="FV66" s="211">
        <v>10</v>
      </c>
      <c r="FW66" s="211">
        <v>10</v>
      </c>
      <c r="FX66" s="211">
        <v>10</v>
      </c>
      <c r="FY66" s="211">
        <v>10</v>
      </c>
      <c r="FZ66" s="211">
        <v>10</v>
      </c>
      <c r="GA66" s="211">
        <v>10</v>
      </c>
      <c r="GB66" s="211">
        <v>10</v>
      </c>
      <c r="GC66" s="211">
        <v>10</v>
      </c>
      <c r="GD66" s="211">
        <v>10</v>
      </c>
      <c r="GE66" s="211">
        <v>10</v>
      </c>
      <c r="GF66" s="211">
        <v>10</v>
      </c>
      <c r="GG66" s="211">
        <v>10</v>
      </c>
      <c r="GH66" s="211">
        <v>10</v>
      </c>
      <c r="GI66" s="211">
        <v>10</v>
      </c>
      <c r="GJ66" s="211">
        <v>10</v>
      </c>
      <c r="GK66" s="211">
        <v>10</v>
      </c>
      <c r="GL66" s="211">
        <v>10</v>
      </c>
      <c r="GM66" s="211">
        <v>10</v>
      </c>
      <c r="GN66" s="211">
        <v>10</v>
      </c>
      <c r="GO66" s="211">
        <v>10</v>
      </c>
      <c r="GP66" s="211">
        <v>10</v>
      </c>
      <c r="GQ66" s="211">
        <v>10</v>
      </c>
      <c r="GR66" s="211">
        <v>10</v>
      </c>
      <c r="GS66" s="211">
        <v>10</v>
      </c>
      <c r="GT66" s="211">
        <v>10</v>
      </c>
      <c r="GU66" s="211">
        <v>10</v>
      </c>
      <c r="GV66" s="211">
        <v>10</v>
      </c>
      <c r="GW66" s="211">
        <v>10</v>
      </c>
      <c r="GX66" s="211">
        <v>10</v>
      </c>
      <c r="GY66" s="211">
        <v>10</v>
      </c>
      <c r="GZ66" s="211">
        <v>10</v>
      </c>
      <c r="HA66" s="211">
        <v>10</v>
      </c>
      <c r="HB66" s="211">
        <v>10</v>
      </c>
      <c r="HC66" s="211">
        <v>10</v>
      </c>
      <c r="HD66" s="211">
        <v>10</v>
      </c>
      <c r="HE66" s="211">
        <v>10</v>
      </c>
      <c r="HF66" s="211">
        <v>10</v>
      </c>
      <c r="HG66" s="211">
        <v>10</v>
      </c>
      <c r="HH66" s="211">
        <v>10</v>
      </c>
      <c r="HI66" s="211">
        <v>10</v>
      </c>
      <c r="HJ66" s="211">
        <v>10</v>
      </c>
      <c r="HK66" s="211">
        <v>10</v>
      </c>
      <c r="HL66" s="211">
        <v>10</v>
      </c>
      <c r="HM66" s="211">
        <v>10</v>
      </c>
      <c r="HN66" s="211">
        <v>10</v>
      </c>
      <c r="HO66" s="211">
        <v>10</v>
      </c>
      <c r="HP66" s="211">
        <v>10</v>
      </c>
      <c r="HQ66" s="211">
        <v>10</v>
      </c>
      <c r="HR66" s="211">
        <v>10</v>
      </c>
      <c r="HS66" s="211">
        <v>10</v>
      </c>
      <c r="HT66" s="211">
        <v>10</v>
      </c>
      <c r="HU66" s="211">
        <v>10</v>
      </c>
      <c r="HV66" s="211">
        <v>10</v>
      </c>
      <c r="HW66" s="211">
        <v>10</v>
      </c>
      <c r="HX66" s="211">
        <v>10</v>
      </c>
      <c r="HY66" s="211">
        <v>10</v>
      </c>
      <c r="HZ66" s="211">
        <v>10</v>
      </c>
      <c r="IA66" s="211">
        <v>10</v>
      </c>
      <c r="IB66" s="211">
        <v>10</v>
      </c>
      <c r="IC66" s="211">
        <v>10</v>
      </c>
      <c r="ID66" s="211">
        <v>10</v>
      </c>
      <c r="IE66" s="211">
        <v>10</v>
      </c>
      <c r="IF66" s="211">
        <v>10</v>
      </c>
      <c r="IG66" s="211">
        <v>10</v>
      </c>
      <c r="IH66" s="211">
        <v>10</v>
      </c>
      <c r="II66" s="211">
        <v>10</v>
      </c>
      <c r="IJ66" s="211">
        <v>10</v>
      </c>
      <c r="IK66" s="211">
        <v>10</v>
      </c>
      <c r="IL66" s="211">
        <v>10</v>
      </c>
      <c r="IM66" s="211">
        <v>10</v>
      </c>
      <c r="IN66" s="211">
        <v>10</v>
      </c>
      <c r="IO66" s="211">
        <v>10</v>
      </c>
      <c r="IP66" s="211">
        <v>10</v>
      </c>
      <c r="IQ66" s="211">
        <v>10</v>
      </c>
      <c r="IR66" s="211">
        <v>10</v>
      </c>
      <c r="IS66" s="211">
        <v>10</v>
      </c>
      <c r="IT66" s="211">
        <v>10</v>
      </c>
      <c r="IU66" s="211">
        <v>10</v>
      </c>
      <c r="IV66" s="211">
        <v>10</v>
      </c>
      <c r="IW66" s="211"/>
      <c r="IX66" s="211"/>
      <c r="IY66" s="211"/>
      <c r="IZ66" s="211"/>
      <c r="JA66" s="211"/>
      <c r="JB66" s="211"/>
      <c r="JC66" s="211"/>
      <c r="JD66" s="211"/>
      <c r="JE66" s="211"/>
      <c r="JF66" s="211"/>
      <c r="JG66" s="211"/>
      <c r="JH66" s="211"/>
      <c r="JI66" s="211"/>
      <c r="JJ66" s="211"/>
      <c r="JK66" s="211"/>
      <c r="JL66" s="211"/>
      <c r="JM66" s="211"/>
      <c r="JN66" s="211"/>
      <c r="JO66" s="483"/>
      <c r="JP66" s="483"/>
      <c r="JQ66" s="483"/>
      <c r="JR66" s="483"/>
      <c r="JS66" s="483"/>
      <c r="JT66" s="483"/>
      <c r="JU66" s="483"/>
      <c r="JV66" s="483"/>
      <c r="JW66" s="483"/>
      <c r="JX66" s="483"/>
      <c r="JY66" s="483"/>
      <c r="JZ66" s="483"/>
      <c r="KA66" s="483"/>
      <c r="KB66" s="483"/>
      <c r="KC66" s="483"/>
      <c r="KD66" s="483"/>
      <c r="KE66" s="483"/>
      <c r="KF66" s="483"/>
      <c r="KG66" s="483"/>
      <c r="KH66" s="483"/>
      <c r="KI66" s="483"/>
      <c r="KJ66" s="483"/>
      <c r="KK66" s="483"/>
      <c r="KL66" s="483"/>
      <c r="KM66" s="483"/>
      <c r="KN66" s="483"/>
      <c r="KO66" s="483"/>
      <c r="KP66" s="483"/>
      <c r="KQ66" s="483"/>
      <c r="KR66" s="483"/>
      <c r="KS66" s="483"/>
      <c r="KT66" s="483"/>
      <c r="KU66" s="483"/>
      <c r="KV66" s="483"/>
      <c r="KW66" s="483"/>
      <c r="KX66" s="483"/>
      <c r="KY66" s="483"/>
      <c r="KZ66" s="483"/>
      <c r="LA66" s="483"/>
      <c r="LB66" s="483"/>
      <c r="LC66" s="483"/>
      <c r="LD66" s="483"/>
      <c r="LE66" s="483"/>
      <c r="LF66" s="483"/>
      <c r="LG66" s="483"/>
      <c r="LH66" s="483"/>
      <c r="LI66" s="483"/>
      <c r="LJ66" s="483"/>
      <c r="LK66" s="483"/>
      <c r="LL66" s="483"/>
      <c r="LM66" s="483"/>
      <c r="LN66" s="483"/>
      <c r="LO66" s="483"/>
      <c r="LP66" s="483"/>
      <c r="LQ66" s="483"/>
      <c r="LR66" s="483"/>
      <c r="LS66" s="483"/>
      <c r="LT66" s="483"/>
      <c r="LU66" s="483"/>
      <c r="LV66" s="483"/>
      <c r="LW66" s="483"/>
      <c r="LX66" s="483"/>
      <c r="LY66" s="483"/>
      <c r="LZ66" s="483"/>
      <c r="MA66" s="483"/>
      <c r="MB66" s="483"/>
      <c r="MC66" s="483"/>
      <c r="MD66" s="483"/>
      <c r="ME66" s="483"/>
      <c r="MF66" s="483"/>
      <c r="MG66" s="483"/>
      <c r="MH66" s="483"/>
      <c r="MI66" s="483"/>
      <c r="MJ66" s="483"/>
      <c r="MK66" s="483"/>
      <c r="ML66" s="483"/>
      <c r="MM66" s="483"/>
      <c r="MN66" s="483"/>
      <c r="MO66" s="483"/>
      <c r="MP66" s="483"/>
      <c r="MQ66" s="483"/>
      <c r="MR66" s="483"/>
      <c r="MS66" s="483"/>
      <c r="MT66" s="483"/>
      <c r="MU66" s="483"/>
      <c r="MV66" s="483"/>
      <c r="MW66" s="483"/>
      <c r="MX66" s="483"/>
      <c r="MY66" s="483"/>
      <c r="MZ66" s="483"/>
      <c r="NA66" s="483"/>
      <c r="NB66" s="483"/>
      <c r="NC66" s="483"/>
      <c r="ND66" s="483"/>
      <c r="NE66" s="483"/>
      <c r="NF66" s="483"/>
      <c r="NG66" s="483"/>
      <c r="NH66" s="483"/>
      <c r="NI66" s="483"/>
      <c r="NJ66" s="483"/>
      <c r="NK66" s="483"/>
      <c r="NL66" s="483"/>
      <c r="NM66" s="483"/>
      <c r="NN66" s="483"/>
      <c r="NO66" s="483"/>
      <c r="NP66" s="483"/>
      <c r="NQ66" s="483"/>
      <c r="NR66" s="483"/>
      <c r="NS66" s="483"/>
      <c r="NT66" s="483"/>
      <c r="NU66" s="483"/>
      <c r="NV66" s="483"/>
      <c r="NW66" s="483"/>
      <c r="NX66" s="483"/>
      <c r="NY66" s="483"/>
      <c r="NZ66" s="483"/>
      <c r="OA66" s="483"/>
      <c r="OB66" s="483"/>
      <c r="OC66" s="483"/>
      <c r="OD66" s="483"/>
      <c r="OE66" s="483"/>
      <c r="OF66" s="483"/>
      <c r="OG66" s="483"/>
      <c r="OH66" s="483"/>
      <c r="OI66" s="483"/>
      <c r="OJ66" s="483"/>
      <c r="OK66" s="483"/>
      <c r="OL66" s="483"/>
      <c r="OM66" s="483"/>
      <c r="ON66" s="483"/>
      <c r="OO66" s="483"/>
      <c r="OP66" s="483"/>
      <c r="OQ66" s="483"/>
      <c r="OR66" s="483"/>
      <c r="OS66" s="483"/>
      <c r="OT66" s="483"/>
      <c r="OU66" s="483"/>
      <c r="OV66" s="483"/>
      <c r="OW66" s="483"/>
      <c r="OX66" s="483"/>
      <c r="OY66" s="483"/>
      <c r="OZ66" s="483"/>
      <c r="PA66" s="483"/>
      <c r="PB66" s="483"/>
      <c r="PC66" s="483"/>
      <c r="PD66" s="483"/>
      <c r="PE66" s="483"/>
      <c r="PF66" s="483"/>
      <c r="PG66" s="483"/>
      <c r="PH66" s="483"/>
      <c r="PI66" s="483"/>
      <c r="PJ66" s="483"/>
      <c r="PK66" s="483"/>
      <c r="PL66" s="483"/>
    </row>
    <row r="67" spans="1:428" x14ac:dyDescent="0.25">
      <c r="A67" s="866"/>
      <c r="B67" s="868"/>
      <c r="C67" s="869"/>
      <c r="D67" s="871"/>
      <c r="E67" s="206" t="s">
        <v>1377</v>
      </c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  <c r="BS67" s="212"/>
      <c r="BT67" s="212"/>
      <c r="BU67" s="212"/>
      <c r="BV67" s="212"/>
      <c r="BW67" s="212"/>
      <c r="BX67" s="212"/>
      <c r="BY67" s="212"/>
      <c r="BZ67" s="212"/>
      <c r="CA67" s="212"/>
      <c r="CB67" s="212"/>
      <c r="CC67" s="212"/>
      <c r="CD67" s="212"/>
      <c r="CE67" s="212"/>
      <c r="CF67" s="212"/>
      <c r="CG67" s="212"/>
      <c r="CH67" s="212"/>
      <c r="CI67" s="212"/>
      <c r="CJ67" s="212"/>
      <c r="CK67" s="212"/>
      <c r="CL67" s="212"/>
      <c r="CM67" s="212"/>
      <c r="CN67" s="212"/>
      <c r="CO67" s="212"/>
      <c r="CP67" s="212"/>
      <c r="CQ67" s="212"/>
      <c r="CR67" s="212"/>
      <c r="CS67" s="212"/>
      <c r="CT67" s="212"/>
      <c r="CU67" s="212"/>
      <c r="CV67" s="212"/>
      <c r="CW67" s="212"/>
      <c r="CX67" s="212"/>
      <c r="CY67" s="212"/>
      <c r="CZ67" s="212"/>
      <c r="DA67" s="212"/>
      <c r="DB67" s="212"/>
      <c r="DC67" s="212"/>
      <c r="DD67" s="212"/>
      <c r="DE67" s="212"/>
      <c r="DF67" s="212"/>
      <c r="DG67" s="212"/>
      <c r="DH67" s="212"/>
      <c r="DI67" s="212"/>
      <c r="DJ67" s="212"/>
      <c r="DK67" s="212"/>
      <c r="DL67" s="212"/>
      <c r="DM67" s="212"/>
      <c r="DN67" s="212"/>
      <c r="DO67" s="212"/>
      <c r="DP67" s="212"/>
      <c r="DQ67" s="212"/>
      <c r="DR67" s="212"/>
      <c r="DS67" s="212"/>
      <c r="DT67" s="212"/>
      <c r="DU67" s="212"/>
      <c r="DV67" s="212"/>
      <c r="DW67" s="212"/>
      <c r="DX67" s="212"/>
      <c r="DY67" s="212"/>
      <c r="DZ67" s="212"/>
      <c r="EA67" s="212"/>
      <c r="EB67" s="212"/>
      <c r="EC67" s="212"/>
      <c r="ED67" s="212"/>
      <c r="EE67" s="212"/>
      <c r="EF67" s="212"/>
      <c r="EG67" s="212"/>
      <c r="EH67" s="212"/>
      <c r="EI67" s="212"/>
      <c r="EJ67" s="212"/>
      <c r="EK67" s="212"/>
      <c r="EL67" s="212"/>
      <c r="EM67" s="212"/>
      <c r="EN67" s="212"/>
      <c r="EO67" s="212"/>
      <c r="EP67" s="212"/>
      <c r="EQ67" s="212"/>
      <c r="ER67" s="212"/>
      <c r="ES67" s="212"/>
      <c r="ET67" s="212"/>
      <c r="EU67" s="212"/>
      <c r="EV67" s="212"/>
      <c r="EW67" s="212"/>
      <c r="EX67" s="212"/>
      <c r="EY67" s="212"/>
      <c r="EZ67" s="212"/>
      <c r="FA67" s="212"/>
      <c r="FB67" s="212"/>
      <c r="FC67" s="212"/>
      <c r="FD67" s="212"/>
      <c r="FE67" s="212"/>
      <c r="FF67" s="212">
        <v>8</v>
      </c>
      <c r="FG67" s="212">
        <v>8</v>
      </c>
      <c r="FH67" s="212">
        <v>8</v>
      </c>
      <c r="FI67" s="212">
        <v>8</v>
      </c>
      <c r="FJ67" s="212">
        <v>8</v>
      </c>
      <c r="FK67" s="212">
        <v>8</v>
      </c>
      <c r="FL67" s="212">
        <v>8</v>
      </c>
      <c r="FM67" s="212">
        <v>8</v>
      </c>
      <c r="FN67" s="212">
        <v>8</v>
      </c>
      <c r="FO67" s="212">
        <v>8</v>
      </c>
      <c r="FP67" s="212">
        <v>8</v>
      </c>
      <c r="FQ67" s="212">
        <v>8</v>
      </c>
      <c r="FR67" s="212">
        <v>8</v>
      </c>
      <c r="FS67" s="212">
        <v>8</v>
      </c>
      <c r="FT67" s="212">
        <v>8</v>
      </c>
      <c r="FU67" s="212">
        <v>8</v>
      </c>
      <c r="FV67" s="212">
        <v>8</v>
      </c>
      <c r="FW67" s="212">
        <v>8</v>
      </c>
      <c r="FX67" s="212">
        <v>8</v>
      </c>
      <c r="FY67" s="212">
        <v>8</v>
      </c>
      <c r="FZ67" s="212">
        <v>8</v>
      </c>
      <c r="GA67" s="212">
        <v>8</v>
      </c>
      <c r="GB67" s="212">
        <v>8</v>
      </c>
      <c r="GC67" s="212">
        <v>8</v>
      </c>
      <c r="GD67" s="212">
        <v>8</v>
      </c>
      <c r="GE67" s="212">
        <v>8</v>
      </c>
      <c r="GF67" s="212">
        <v>8</v>
      </c>
      <c r="GG67" s="212">
        <v>8</v>
      </c>
      <c r="GH67" s="212">
        <v>8</v>
      </c>
      <c r="GI67" s="212">
        <v>8</v>
      </c>
      <c r="GJ67" s="212">
        <v>8</v>
      </c>
      <c r="GK67" s="212">
        <v>8</v>
      </c>
      <c r="GL67" s="212">
        <v>8</v>
      </c>
      <c r="GM67" s="212">
        <v>8</v>
      </c>
      <c r="GN67" s="212">
        <v>8</v>
      </c>
      <c r="GO67" s="212">
        <v>8</v>
      </c>
      <c r="GP67" s="212">
        <v>8</v>
      </c>
      <c r="GQ67" s="212">
        <v>8</v>
      </c>
      <c r="GR67" s="212">
        <v>8</v>
      </c>
      <c r="GS67" s="212">
        <v>8</v>
      </c>
      <c r="GT67" s="212">
        <v>10</v>
      </c>
      <c r="GU67" s="212">
        <v>10</v>
      </c>
      <c r="GV67" s="212">
        <v>10</v>
      </c>
      <c r="GW67" s="212">
        <v>10</v>
      </c>
      <c r="GX67" s="212">
        <v>10</v>
      </c>
      <c r="GY67" s="212">
        <v>10</v>
      </c>
      <c r="GZ67" s="212">
        <v>10</v>
      </c>
      <c r="HA67" s="212">
        <v>10</v>
      </c>
      <c r="HB67" s="212">
        <v>10</v>
      </c>
      <c r="HC67" s="212">
        <v>10</v>
      </c>
      <c r="HD67" s="212">
        <v>10</v>
      </c>
      <c r="HE67" s="212">
        <v>10</v>
      </c>
      <c r="HF67" s="212">
        <v>10</v>
      </c>
      <c r="HG67" s="212">
        <v>10</v>
      </c>
      <c r="HH67" s="212">
        <v>10</v>
      </c>
      <c r="HI67" s="212">
        <v>10</v>
      </c>
      <c r="HJ67" s="212">
        <v>10</v>
      </c>
      <c r="HK67" s="212">
        <v>10</v>
      </c>
      <c r="HL67" s="212">
        <v>10</v>
      </c>
      <c r="HM67" s="212">
        <v>10</v>
      </c>
      <c r="HN67" s="212">
        <v>10</v>
      </c>
      <c r="HO67" s="212">
        <v>10</v>
      </c>
      <c r="HP67" s="212">
        <v>10</v>
      </c>
      <c r="HQ67" s="212">
        <v>10</v>
      </c>
      <c r="HR67" s="212">
        <v>10</v>
      </c>
      <c r="HS67" s="212">
        <v>10</v>
      </c>
      <c r="HT67" s="212">
        <v>10</v>
      </c>
      <c r="HU67" s="212">
        <v>10</v>
      </c>
      <c r="HV67" s="212">
        <v>10</v>
      </c>
      <c r="HW67" s="212">
        <v>10</v>
      </c>
      <c r="HX67" s="212">
        <v>10</v>
      </c>
      <c r="HY67" s="212">
        <v>10</v>
      </c>
      <c r="HZ67" s="212">
        <v>10</v>
      </c>
      <c r="IA67" s="212">
        <v>10</v>
      </c>
      <c r="IB67" s="212">
        <v>10</v>
      </c>
      <c r="IC67" s="212">
        <v>10</v>
      </c>
      <c r="ID67" s="212">
        <v>10</v>
      </c>
      <c r="IE67" s="212">
        <v>10</v>
      </c>
      <c r="IF67" s="212">
        <v>10</v>
      </c>
      <c r="IG67" s="212">
        <v>10</v>
      </c>
      <c r="IH67" s="212">
        <v>10</v>
      </c>
      <c r="II67" s="212">
        <v>10</v>
      </c>
      <c r="IJ67" s="212">
        <v>10</v>
      </c>
      <c r="IK67" s="212">
        <v>10</v>
      </c>
      <c r="IL67" s="212">
        <v>10</v>
      </c>
      <c r="IM67" s="212">
        <v>10</v>
      </c>
      <c r="IN67" s="212">
        <v>10</v>
      </c>
      <c r="IO67" s="212">
        <v>10</v>
      </c>
      <c r="IP67" s="212">
        <v>10</v>
      </c>
      <c r="IQ67" s="212">
        <v>10</v>
      </c>
      <c r="IR67" s="212">
        <v>10</v>
      </c>
      <c r="IS67" s="212">
        <v>10</v>
      </c>
      <c r="IT67" s="212">
        <v>10</v>
      </c>
      <c r="IU67" s="212">
        <v>10</v>
      </c>
      <c r="IV67" s="212">
        <v>10</v>
      </c>
      <c r="IW67" s="212">
        <v>0</v>
      </c>
      <c r="IX67" s="212">
        <v>0</v>
      </c>
      <c r="IY67" s="212">
        <v>0</v>
      </c>
      <c r="IZ67" s="212">
        <v>0</v>
      </c>
      <c r="JA67" s="212">
        <v>0</v>
      </c>
      <c r="JB67" s="212">
        <v>0</v>
      </c>
      <c r="JC67" s="212">
        <v>0</v>
      </c>
      <c r="JD67" s="212">
        <v>0</v>
      </c>
      <c r="JE67" s="212">
        <v>0</v>
      </c>
      <c r="JF67" s="212">
        <v>0</v>
      </c>
      <c r="JG67" s="212">
        <v>0</v>
      </c>
      <c r="JH67" s="212">
        <v>0</v>
      </c>
      <c r="JI67" s="212">
        <v>0</v>
      </c>
      <c r="JJ67" s="212">
        <v>0</v>
      </c>
      <c r="JK67" s="212">
        <v>0</v>
      </c>
      <c r="JL67" s="212">
        <v>0</v>
      </c>
      <c r="JM67" s="212">
        <v>0</v>
      </c>
      <c r="JN67" s="212">
        <v>0</v>
      </c>
      <c r="JO67" s="484">
        <v>0</v>
      </c>
      <c r="JP67" s="484">
        <v>0</v>
      </c>
      <c r="JQ67" s="484">
        <v>0</v>
      </c>
      <c r="JR67" s="484">
        <v>0</v>
      </c>
      <c r="JS67" s="484">
        <v>0</v>
      </c>
      <c r="JT67" s="484">
        <v>0</v>
      </c>
      <c r="JU67" s="484">
        <v>0</v>
      </c>
      <c r="JV67" s="484">
        <v>0</v>
      </c>
      <c r="JW67" s="484">
        <v>0</v>
      </c>
      <c r="JX67" s="484">
        <v>0</v>
      </c>
      <c r="JY67" s="484">
        <v>0</v>
      </c>
      <c r="JZ67" s="484">
        <v>0</v>
      </c>
      <c r="KA67" s="484">
        <v>0</v>
      </c>
      <c r="KB67" s="484">
        <v>0</v>
      </c>
      <c r="KC67" s="484">
        <v>0</v>
      </c>
      <c r="KD67" s="484">
        <v>0</v>
      </c>
      <c r="KE67" s="484">
        <v>0</v>
      </c>
      <c r="KF67" s="484">
        <v>0</v>
      </c>
      <c r="KG67" s="484">
        <v>0</v>
      </c>
      <c r="KH67" s="484">
        <v>0</v>
      </c>
      <c r="KI67" s="484">
        <v>0</v>
      </c>
      <c r="KJ67" s="484">
        <v>0</v>
      </c>
      <c r="KK67" s="484">
        <v>0</v>
      </c>
      <c r="KL67" s="484">
        <v>0</v>
      </c>
      <c r="KM67" s="484">
        <v>0</v>
      </c>
      <c r="KN67" s="484">
        <v>0</v>
      </c>
      <c r="KO67" s="484">
        <v>0</v>
      </c>
      <c r="KP67" s="484">
        <v>0</v>
      </c>
      <c r="KQ67" s="484">
        <v>0</v>
      </c>
      <c r="KR67" s="484">
        <v>0</v>
      </c>
      <c r="KS67" s="484">
        <v>0</v>
      </c>
      <c r="KT67" s="484">
        <v>0</v>
      </c>
      <c r="KU67" s="484">
        <v>0</v>
      </c>
      <c r="KV67" s="484">
        <v>0</v>
      </c>
      <c r="KW67" s="484">
        <v>0</v>
      </c>
      <c r="KX67" s="484">
        <v>0</v>
      </c>
      <c r="KY67" s="484">
        <v>0</v>
      </c>
      <c r="KZ67" s="484">
        <v>0</v>
      </c>
      <c r="LA67" s="484">
        <v>0</v>
      </c>
      <c r="LB67" s="484">
        <v>0</v>
      </c>
      <c r="LC67" s="484">
        <v>0</v>
      </c>
      <c r="LD67" s="484">
        <v>0</v>
      </c>
      <c r="LE67" s="484">
        <v>0</v>
      </c>
      <c r="LF67" s="484">
        <v>0</v>
      </c>
      <c r="LG67" s="484">
        <v>0</v>
      </c>
      <c r="LH67" s="484">
        <v>0</v>
      </c>
      <c r="LI67" s="484">
        <v>0</v>
      </c>
      <c r="LJ67" s="484">
        <v>0</v>
      </c>
      <c r="LK67" s="484">
        <v>0</v>
      </c>
      <c r="LL67" s="484">
        <v>0</v>
      </c>
      <c r="LM67" s="484">
        <v>0</v>
      </c>
      <c r="LN67" s="484">
        <v>0</v>
      </c>
      <c r="LO67" s="484">
        <v>0</v>
      </c>
      <c r="LP67" s="484">
        <v>0</v>
      </c>
      <c r="LQ67" s="484">
        <v>0</v>
      </c>
      <c r="LR67" s="484">
        <v>0</v>
      </c>
      <c r="LS67" s="484">
        <v>0</v>
      </c>
      <c r="LT67" s="484">
        <v>0</v>
      </c>
      <c r="LU67" s="484">
        <v>0</v>
      </c>
      <c r="LV67" s="484">
        <v>0</v>
      </c>
      <c r="LW67" s="484">
        <v>0</v>
      </c>
      <c r="LX67" s="484">
        <v>0</v>
      </c>
      <c r="LY67" s="484">
        <v>0</v>
      </c>
      <c r="LZ67" s="484">
        <v>0</v>
      </c>
      <c r="MA67" s="484">
        <v>0</v>
      </c>
      <c r="MB67" s="484">
        <v>0</v>
      </c>
      <c r="MC67" s="484">
        <v>0</v>
      </c>
      <c r="MD67" s="484">
        <v>0</v>
      </c>
      <c r="ME67" s="484">
        <v>0</v>
      </c>
      <c r="MF67" s="484">
        <v>0</v>
      </c>
      <c r="MG67" s="484">
        <v>0</v>
      </c>
      <c r="MH67" s="484">
        <v>0</v>
      </c>
      <c r="MI67" s="484">
        <v>0</v>
      </c>
      <c r="MJ67" s="484">
        <v>0</v>
      </c>
      <c r="MK67" s="484">
        <v>0</v>
      </c>
      <c r="ML67" s="484">
        <v>0</v>
      </c>
      <c r="MM67" s="484">
        <v>0</v>
      </c>
      <c r="MN67" s="484">
        <v>0</v>
      </c>
      <c r="MO67" s="484">
        <v>0</v>
      </c>
      <c r="MP67" s="484">
        <v>0</v>
      </c>
      <c r="MQ67" s="484">
        <v>0</v>
      </c>
      <c r="MR67" s="484">
        <v>0</v>
      </c>
      <c r="MS67" s="484">
        <v>0</v>
      </c>
      <c r="MT67" s="484">
        <v>0</v>
      </c>
      <c r="MU67" s="484">
        <v>0</v>
      </c>
      <c r="MV67" s="484">
        <v>0</v>
      </c>
      <c r="MW67" s="484">
        <v>0</v>
      </c>
      <c r="MX67" s="484">
        <v>0</v>
      </c>
      <c r="MY67" s="484">
        <v>0</v>
      </c>
      <c r="MZ67" s="484">
        <v>0</v>
      </c>
      <c r="NA67" s="484">
        <v>0</v>
      </c>
      <c r="NB67" s="484">
        <v>0</v>
      </c>
      <c r="NC67" s="484">
        <v>0</v>
      </c>
      <c r="ND67" s="484">
        <v>0</v>
      </c>
      <c r="NE67" s="484">
        <v>0</v>
      </c>
      <c r="NF67" s="484">
        <v>0</v>
      </c>
      <c r="NG67" s="484">
        <v>0</v>
      </c>
      <c r="NH67" s="484">
        <v>0</v>
      </c>
      <c r="NI67" s="484">
        <v>0</v>
      </c>
      <c r="NJ67" s="484">
        <v>0</v>
      </c>
      <c r="NK67" s="484">
        <v>0</v>
      </c>
      <c r="NL67" s="484">
        <v>0</v>
      </c>
      <c r="NM67" s="484">
        <v>0</v>
      </c>
      <c r="NN67" s="484">
        <v>0</v>
      </c>
      <c r="NO67" s="484">
        <v>0</v>
      </c>
      <c r="NP67" s="484">
        <v>0</v>
      </c>
      <c r="NQ67" s="484">
        <v>0</v>
      </c>
      <c r="NR67" s="484">
        <v>0</v>
      </c>
      <c r="NS67" s="484">
        <v>0</v>
      </c>
      <c r="NT67" s="484">
        <v>0</v>
      </c>
      <c r="NU67" s="484">
        <v>0</v>
      </c>
      <c r="NV67" s="484">
        <v>0</v>
      </c>
      <c r="NW67" s="484">
        <v>0</v>
      </c>
      <c r="NX67" s="484">
        <v>0</v>
      </c>
      <c r="NY67" s="484">
        <v>0</v>
      </c>
      <c r="NZ67" s="484">
        <v>0</v>
      </c>
      <c r="OA67" s="484">
        <v>0</v>
      </c>
      <c r="OB67" s="484">
        <v>0</v>
      </c>
      <c r="OC67" s="484">
        <v>0</v>
      </c>
      <c r="OD67" s="484">
        <v>0</v>
      </c>
      <c r="OE67" s="484">
        <v>0</v>
      </c>
      <c r="OF67" s="484">
        <v>0</v>
      </c>
      <c r="OG67" s="484">
        <v>0</v>
      </c>
      <c r="OH67" s="484">
        <v>0</v>
      </c>
      <c r="OI67" s="484">
        <v>0</v>
      </c>
      <c r="OJ67" s="484">
        <v>0</v>
      </c>
      <c r="OK67" s="484">
        <v>0</v>
      </c>
      <c r="OL67" s="484">
        <v>0</v>
      </c>
      <c r="OM67" s="484">
        <v>0</v>
      </c>
      <c r="ON67" s="484">
        <v>0</v>
      </c>
      <c r="OO67" s="484">
        <v>0</v>
      </c>
      <c r="OP67" s="484">
        <v>0</v>
      </c>
      <c r="OQ67" s="484">
        <v>0</v>
      </c>
      <c r="OR67" s="484">
        <v>0</v>
      </c>
      <c r="OS67" s="484">
        <v>0</v>
      </c>
      <c r="OT67" s="484">
        <v>0</v>
      </c>
      <c r="OU67" s="484">
        <v>0</v>
      </c>
      <c r="OV67" s="484">
        <v>0</v>
      </c>
      <c r="OW67" s="484">
        <v>0</v>
      </c>
      <c r="OX67" s="484">
        <v>0</v>
      </c>
      <c r="OY67" s="484">
        <v>0</v>
      </c>
      <c r="OZ67" s="484">
        <v>0</v>
      </c>
      <c r="PA67" s="484">
        <v>0</v>
      </c>
      <c r="PB67" s="484">
        <v>0</v>
      </c>
      <c r="PC67" s="484">
        <v>0</v>
      </c>
      <c r="PD67" s="484">
        <v>0</v>
      </c>
      <c r="PE67" s="484">
        <v>0</v>
      </c>
      <c r="PF67" s="484">
        <v>0</v>
      </c>
      <c r="PG67" s="484">
        <v>0</v>
      </c>
      <c r="PH67" s="484">
        <v>0</v>
      </c>
      <c r="PI67" s="484">
        <v>0</v>
      </c>
      <c r="PJ67" s="484">
        <v>0</v>
      </c>
      <c r="PK67" s="484">
        <v>0</v>
      </c>
      <c r="PL67" s="484">
        <v>0</v>
      </c>
    </row>
    <row r="68" spans="1:428" x14ac:dyDescent="0.25">
      <c r="A68" s="866">
        <v>32</v>
      </c>
      <c r="B68" s="867" t="s">
        <v>1411</v>
      </c>
      <c r="C68" s="869" t="s">
        <v>1375</v>
      </c>
      <c r="D68" s="871" t="s">
        <v>1404</v>
      </c>
      <c r="E68" s="205" t="s">
        <v>1376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  <c r="CT68" s="211"/>
      <c r="CU68" s="211"/>
      <c r="CV68" s="211"/>
      <c r="CW68" s="211"/>
      <c r="CX68" s="211"/>
      <c r="CY68" s="211"/>
      <c r="CZ68" s="211"/>
      <c r="DA68" s="211"/>
      <c r="DB68" s="211"/>
      <c r="DC68" s="211"/>
      <c r="DD68" s="211"/>
      <c r="DE68" s="211"/>
      <c r="DF68" s="211"/>
      <c r="DG68" s="211"/>
      <c r="DH68" s="211"/>
      <c r="DI68" s="211"/>
      <c r="DJ68" s="211"/>
      <c r="DK68" s="211"/>
      <c r="DL68" s="211"/>
      <c r="DM68" s="211"/>
      <c r="DN68" s="211"/>
      <c r="DO68" s="211"/>
      <c r="DP68" s="211"/>
      <c r="DQ68" s="211"/>
      <c r="DR68" s="211"/>
      <c r="DS68" s="211"/>
      <c r="DT68" s="211"/>
      <c r="DU68" s="211"/>
      <c r="DV68" s="211"/>
      <c r="DW68" s="211"/>
      <c r="DX68" s="211"/>
      <c r="DY68" s="211"/>
      <c r="DZ68" s="211"/>
      <c r="EA68" s="211"/>
      <c r="EB68" s="211"/>
      <c r="EC68" s="211"/>
      <c r="ED68" s="211"/>
      <c r="EE68" s="211"/>
      <c r="EF68" s="211"/>
      <c r="EG68" s="211"/>
      <c r="EH68" s="211"/>
      <c r="EI68" s="211"/>
      <c r="EJ68" s="211"/>
      <c r="EK68" s="211"/>
      <c r="EL68" s="211"/>
      <c r="EM68" s="211"/>
      <c r="EN68" s="211"/>
      <c r="EO68" s="211"/>
      <c r="EP68" s="211"/>
      <c r="EQ68" s="211"/>
      <c r="ER68" s="211"/>
      <c r="ES68" s="211"/>
      <c r="ET68" s="211"/>
      <c r="EU68" s="211"/>
      <c r="EV68" s="211"/>
      <c r="EW68" s="211"/>
      <c r="EX68" s="211"/>
      <c r="EY68" s="211"/>
      <c r="EZ68" s="211"/>
      <c r="FA68" s="211"/>
      <c r="FB68" s="211"/>
      <c r="FC68" s="211"/>
      <c r="FD68" s="211"/>
      <c r="FE68" s="211"/>
      <c r="FF68" s="211">
        <v>10</v>
      </c>
      <c r="FG68" s="211">
        <v>10</v>
      </c>
      <c r="FH68" s="211">
        <v>10</v>
      </c>
      <c r="FI68" s="211">
        <v>10</v>
      </c>
      <c r="FJ68" s="211">
        <v>10</v>
      </c>
      <c r="FK68" s="211">
        <v>10</v>
      </c>
      <c r="FL68" s="211">
        <v>10</v>
      </c>
      <c r="FM68" s="211">
        <v>10</v>
      </c>
      <c r="FN68" s="211">
        <v>10</v>
      </c>
      <c r="FO68" s="211">
        <v>10</v>
      </c>
      <c r="FP68" s="211">
        <v>10</v>
      </c>
      <c r="FQ68" s="211">
        <v>10</v>
      </c>
      <c r="FR68" s="211">
        <v>10</v>
      </c>
      <c r="FS68" s="211">
        <v>10</v>
      </c>
      <c r="FT68" s="211">
        <v>10</v>
      </c>
      <c r="FU68" s="211">
        <v>10</v>
      </c>
      <c r="FV68" s="211">
        <v>10</v>
      </c>
      <c r="FW68" s="211">
        <v>10</v>
      </c>
      <c r="FX68" s="211">
        <v>10</v>
      </c>
      <c r="FY68" s="211">
        <v>10</v>
      </c>
      <c r="FZ68" s="211">
        <v>10</v>
      </c>
      <c r="GA68" s="211">
        <v>10</v>
      </c>
      <c r="GB68" s="211">
        <v>10</v>
      </c>
      <c r="GC68" s="211">
        <v>10</v>
      </c>
      <c r="GD68" s="211">
        <v>10</v>
      </c>
      <c r="GE68" s="211">
        <v>10</v>
      </c>
      <c r="GF68" s="211">
        <v>10</v>
      </c>
      <c r="GG68" s="211"/>
      <c r="GH68" s="211"/>
      <c r="GI68" s="211"/>
      <c r="GJ68" s="211"/>
      <c r="GK68" s="211"/>
      <c r="GL68" s="211"/>
      <c r="GM68" s="211"/>
      <c r="GN68" s="211"/>
      <c r="GO68" s="211"/>
      <c r="GP68" s="211"/>
      <c r="GQ68" s="211"/>
      <c r="GR68" s="211"/>
      <c r="GS68" s="211"/>
      <c r="GT68" s="211"/>
      <c r="GU68" s="211"/>
      <c r="GV68" s="211"/>
      <c r="GW68" s="211"/>
      <c r="GX68" s="211"/>
      <c r="GY68" s="211"/>
      <c r="GZ68" s="211"/>
      <c r="HA68" s="211"/>
      <c r="HB68" s="211"/>
      <c r="HC68" s="211"/>
      <c r="HD68" s="211"/>
      <c r="HE68" s="211"/>
      <c r="HF68" s="211"/>
      <c r="HG68" s="211"/>
      <c r="HH68" s="211"/>
      <c r="HI68" s="211"/>
      <c r="HJ68" s="211"/>
      <c r="HK68" s="211"/>
      <c r="HL68" s="211"/>
      <c r="HM68" s="211"/>
      <c r="HN68" s="211"/>
      <c r="HO68" s="211"/>
      <c r="HP68" s="211"/>
      <c r="HQ68" s="211"/>
      <c r="HR68" s="211"/>
      <c r="HS68" s="211"/>
      <c r="HT68" s="211"/>
      <c r="HU68" s="211"/>
      <c r="HV68" s="211"/>
      <c r="HW68" s="211"/>
      <c r="HX68" s="211"/>
      <c r="HY68" s="211"/>
      <c r="HZ68" s="211"/>
      <c r="IA68" s="211"/>
      <c r="IB68" s="211"/>
      <c r="IC68" s="211"/>
      <c r="ID68" s="211"/>
      <c r="IE68" s="211"/>
      <c r="IF68" s="211"/>
      <c r="IG68" s="211"/>
      <c r="IH68" s="211"/>
      <c r="II68" s="211"/>
      <c r="IJ68" s="211"/>
      <c r="IK68" s="211"/>
      <c r="IL68" s="211"/>
      <c r="IM68" s="211"/>
      <c r="IN68" s="211"/>
      <c r="IO68" s="211"/>
      <c r="IP68" s="211"/>
      <c r="IQ68" s="211"/>
      <c r="IR68" s="211"/>
      <c r="IS68" s="211"/>
      <c r="IT68" s="211"/>
      <c r="IU68" s="211"/>
      <c r="IV68" s="211"/>
      <c r="IW68" s="211"/>
      <c r="IX68" s="211"/>
      <c r="IY68" s="211"/>
      <c r="IZ68" s="211"/>
      <c r="JA68" s="211"/>
      <c r="JB68" s="211"/>
      <c r="JC68" s="211"/>
      <c r="JD68" s="211"/>
      <c r="JE68" s="211"/>
      <c r="JF68" s="211"/>
      <c r="JG68" s="211"/>
      <c r="JH68" s="211"/>
      <c r="JI68" s="211"/>
      <c r="JJ68" s="211"/>
      <c r="JK68" s="211"/>
      <c r="JL68" s="211"/>
      <c r="JM68" s="211"/>
      <c r="JN68" s="211"/>
      <c r="JO68" s="483"/>
      <c r="JP68" s="483"/>
      <c r="JQ68" s="483"/>
      <c r="JR68" s="483"/>
      <c r="JS68" s="483"/>
      <c r="JT68" s="483"/>
      <c r="JU68" s="483"/>
      <c r="JV68" s="483"/>
      <c r="JW68" s="483"/>
      <c r="JX68" s="483"/>
      <c r="JY68" s="483"/>
      <c r="JZ68" s="483"/>
      <c r="KA68" s="483"/>
      <c r="KB68" s="483"/>
      <c r="KC68" s="483"/>
      <c r="KD68" s="483"/>
      <c r="KE68" s="483"/>
      <c r="KF68" s="483"/>
      <c r="KG68" s="483"/>
      <c r="KH68" s="483"/>
      <c r="KI68" s="483"/>
      <c r="KJ68" s="483"/>
      <c r="KK68" s="483"/>
      <c r="KL68" s="483"/>
      <c r="KM68" s="483"/>
      <c r="KN68" s="483"/>
      <c r="KO68" s="483"/>
      <c r="KP68" s="483"/>
      <c r="KQ68" s="483"/>
      <c r="KR68" s="483"/>
      <c r="KS68" s="483"/>
      <c r="KT68" s="483"/>
      <c r="KU68" s="483"/>
      <c r="KV68" s="483"/>
      <c r="KW68" s="483"/>
      <c r="KX68" s="483"/>
      <c r="KY68" s="483"/>
      <c r="KZ68" s="483"/>
      <c r="LA68" s="483"/>
      <c r="LB68" s="483"/>
      <c r="LC68" s="483"/>
      <c r="LD68" s="483"/>
      <c r="LE68" s="483"/>
      <c r="LF68" s="483"/>
      <c r="LG68" s="483"/>
      <c r="LH68" s="483"/>
      <c r="LI68" s="483"/>
      <c r="LJ68" s="483"/>
      <c r="LK68" s="483"/>
      <c r="LL68" s="483"/>
      <c r="LM68" s="483"/>
      <c r="LN68" s="483"/>
      <c r="LO68" s="483"/>
      <c r="LP68" s="483"/>
      <c r="LQ68" s="483"/>
      <c r="LR68" s="483"/>
      <c r="LS68" s="483"/>
      <c r="LT68" s="483"/>
      <c r="LU68" s="483"/>
      <c r="LV68" s="483"/>
      <c r="LW68" s="483"/>
      <c r="LX68" s="483"/>
      <c r="LY68" s="483"/>
      <c r="LZ68" s="483"/>
      <c r="MA68" s="483"/>
      <c r="MB68" s="483"/>
      <c r="MC68" s="483"/>
      <c r="MD68" s="483"/>
      <c r="ME68" s="483"/>
      <c r="MF68" s="483"/>
      <c r="MG68" s="483"/>
      <c r="MH68" s="483"/>
      <c r="MI68" s="483"/>
      <c r="MJ68" s="483"/>
      <c r="MK68" s="483"/>
      <c r="ML68" s="483"/>
      <c r="MM68" s="483"/>
      <c r="MN68" s="483"/>
      <c r="MO68" s="483"/>
      <c r="MP68" s="483"/>
      <c r="MQ68" s="483"/>
      <c r="MR68" s="483"/>
      <c r="MS68" s="483"/>
      <c r="MT68" s="483"/>
      <c r="MU68" s="483"/>
      <c r="MV68" s="483"/>
      <c r="MW68" s="483"/>
      <c r="MX68" s="483"/>
      <c r="MY68" s="483"/>
      <c r="MZ68" s="483"/>
      <c r="NA68" s="483"/>
      <c r="NB68" s="483"/>
      <c r="NC68" s="483"/>
      <c r="ND68" s="483"/>
      <c r="NE68" s="483"/>
      <c r="NF68" s="483"/>
      <c r="NG68" s="483"/>
      <c r="NH68" s="483"/>
      <c r="NI68" s="483"/>
      <c r="NJ68" s="483"/>
      <c r="NK68" s="483"/>
      <c r="NL68" s="483"/>
      <c r="NM68" s="483"/>
      <c r="NN68" s="483"/>
      <c r="NO68" s="483"/>
      <c r="NP68" s="483"/>
      <c r="NQ68" s="483"/>
      <c r="NR68" s="483"/>
      <c r="NS68" s="483"/>
      <c r="NT68" s="483"/>
      <c r="NU68" s="483"/>
      <c r="NV68" s="483"/>
      <c r="NW68" s="483"/>
      <c r="NX68" s="483"/>
      <c r="NY68" s="483"/>
      <c r="NZ68" s="483"/>
      <c r="OA68" s="483"/>
      <c r="OB68" s="483"/>
      <c r="OC68" s="483"/>
      <c r="OD68" s="483"/>
      <c r="OE68" s="483"/>
      <c r="OF68" s="483"/>
      <c r="OG68" s="483"/>
      <c r="OH68" s="483"/>
      <c r="OI68" s="483"/>
      <c r="OJ68" s="483"/>
      <c r="OK68" s="483"/>
      <c r="OL68" s="483"/>
      <c r="OM68" s="483"/>
      <c r="ON68" s="483"/>
      <c r="OO68" s="483"/>
      <c r="OP68" s="483"/>
      <c r="OQ68" s="483"/>
      <c r="OR68" s="483"/>
      <c r="OS68" s="483"/>
      <c r="OT68" s="483"/>
      <c r="OU68" s="483"/>
      <c r="OV68" s="483"/>
      <c r="OW68" s="483"/>
      <c r="OX68" s="483"/>
      <c r="OY68" s="483"/>
      <c r="OZ68" s="483"/>
      <c r="PA68" s="483"/>
      <c r="PB68" s="483"/>
      <c r="PC68" s="483"/>
      <c r="PD68" s="483"/>
      <c r="PE68" s="483"/>
      <c r="PF68" s="483"/>
      <c r="PG68" s="483"/>
      <c r="PH68" s="483"/>
      <c r="PI68" s="483"/>
      <c r="PJ68" s="483"/>
      <c r="PK68" s="483"/>
      <c r="PL68" s="483"/>
    </row>
    <row r="69" spans="1:428" x14ac:dyDescent="0.25">
      <c r="A69" s="866"/>
      <c r="B69" s="868"/>
      <c r="C69" s="869"/>
      <c r="D69" s="871"/>
      <c r="E69" s="206" t="s">
        <v>1377</v>
      </c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/>
      <c r="BU69" s="212"/>
      <c r="BV69" s="212"/>
      <c r="BW69" s="212"/>
      <c r="BX69" s="212"/>
      <c r="BY69" s="212"/>
      <c r="BZ69" s="212"/>
      <c r="CA69" s="212"/>
      <c r="CB69" s="212"/>
      <c r="CC69" s="212"/>
      <c r="CD69" s="212"/>
      <c r="CE69" s="212"/>
      <c r="CF69" s="212"/>
      <c r="CG69" s="212"/>
      <c r="CH69" s="212"/>
      <c r="CI69" s="212"/>
      <c r="CJ69" s="212"/>
      <c r="CK69" s="212"/>
      <c r="CL69" s="212"/>
      <c r="CM69" s="212"/>
      <c r="CN69" s="212"/>
      <c r="CO69" s="212"/>
      <c r="CP69" s="212"/>
      <c r="CQ69" s="212"/>
      <c r="CR69" s="212"/>
      <c r="CS69" s="212"/>
      <c r="CT69" s="212"/>
      <c r="CU69" s="212"/>
      <c r="CV69" s="212"/>
      <c r="CW69" s="212"/>
      <c r="CX69" s="212"/>
      <c r="CY69" s="212"/>
      <c r="CZ69" s="212"/>
      <c r="DA69" s="212"/>
      <c r="DB69" s="212"/>
      <c r="DC69" s="212"/>
      <c r="DD69" s="212"/>
      <c r="DE69" s="212"/>
      <c r="DF69" s="212"/>
      <c r="DG69" s="212"/>
      <c r="DH69" s="212"/>
      <c r="DI69" s="212"/>
      <c r="DJ69" s="212"/>
      <c r="DK69" s="212"/>
      <c r="DL69" s="212"/>
      <c r="DM69" s="212"/>
      <c r="DN69" s="212"/>
      <c r="DO69" s="212"/>
      <c r="DP69" s="212"/>
      <c r="DQ69" s="212"/>
      <c r="DR69" s="212"/>
      <c r="DS69" s="212"/>
      <c r="DT69" s="212"/>
      <c r="DU69" s="212"/>
      <c r="DV69" s="212"/>
      <c r="DW69" s="212"/>
      <c r="DX69" s="212"/>
      <c r="DY69" s="212"/>
      <c r="DZ69" s="212"/>
      <c r="EA69" s="212"/>
      <c r="EB69" s="212"/>
      <c r="EC69" s="212"/>
      <c r="ED69" s="212"/>
      <c r="EE69" s="212"/>
      <c r="EF69" s="212"/>
      <c r="EG69" s="212"/>
      <c r="EH69" s="212"/>
      <c r="EI69" s="212"/>
      <c r="EJ69" s="212"/>
      <c r="EK69" s="212"/>
      <c r="EL69" s="212"/>
      <c r="EM69" s="212"/>
      <c r="EN69" s="212"/>
      <c r="EO69" s="212"/>
      <c r="EP69" s="212"/>
      <c r="EQ69" s="212"/>
      <c r="ER69" s="212"/>
      <c r="ES69" s="212"/>
      <c r="ET69" s="212"/>
      <c r="EU69" s="212"/>
      <c r="EV69" s="212"/>
      <c r="EW69" s="212"/>
      <c r="EX69" s="212"/>
      <c r="EY69" s="212"/>
      <c r="EZ69" s="212"/>
      <c r="FA69" s="212"/>
      <c r="FB69" s="212"/>
      <c r="FC69" s="212"/>
      <c r="FD69" s="212"/>
      <c r="FE69" s="212"/>
      <c r="FF69" s="212">
        <v>2</v>
      </c>
      <c r="FG69" s="212">
        <v>2</v>
      </c>
      <c r="FH69" s="212">
        <v>4</v>
      </c>
      <c r="FI69" s="212">
        <v>4</v>
      </c>
      <c r="FJ69" s="212">
        <v>8</v>
      </c>
      <c r="FK69" s="212">
        <v>8</v>
      </c>
      <c r="FL69" s="212">
        <v>8</v>
      </c>
      <c r="FM69" s="212">
        <v>8</v>
      </c>
      <c r="FN69" s="212">
        <v>8</v>
      </c>
      <c r="FO69" s="212">
        <v>8</v>
      </c>
      <c r="FP69" s="212">
        <v>0</v>
      </c>
      <c r="FQ69" s="212">
        <v>0</v>
      </c>
      <c r="FR69" s="212">
        <v>0</v>
      </c>
      <c r="FS69" s="212">
        <v>0</v>
      </c>
      <c r="FT69" s="212">
        <v>0</v>
      </c>
      <c r="FU69" s="212">
        <v>0</v>
      </c>
      <c r="FV69" s="212">
        <v>0</v>
      </c>
      <c r="FW69" s="212">
        <v>0</v>
      </c>
      <c r="FX69" s="212">
        <v>0</v>
      </c>
      <c r="FY69" s="212">
        <v>0</v>
      </c>
      <c r="FZ69" s="212">
        <v>0</v>
      </c>
      <c r="GA69" s="212">
        <v>0</v>
      </c>
      <c r="GB69" s="212">
        <v>0</v>
      </c>
      <c r="GC69" s="212">
        <v>0</v>
      </c>
      <c r="GD69" s="212">
        <v>0</v>
      </c>
      <c r="GE69" s="212">
        <v>0</v>
      </c>
      <c r="GF69" s="212">
        <v>0</v>
      </c>
      <c r="GG69" s="212">
        <v>0</v>
      </c>
      <c r="GH69" s="212">
        <v>0</v>
      </c>
      <c r="GI69" s="212">
        <v>0</v>
      </c>
      <c r="GJ69" s="212">
        <v>0</v>
      </c>
      <c r="GK69" s="212">
        <v>0</v>
      </c>
      <c r="GL69" s="212">
        <v>0</v>
      </c>
      <c r="GM69" s="212">
        <v>0</v>
      </c>
      <c r="GN69" s="212">
        <v>0</v>
      </c>
      <c r="GO69" s="212">
        <v>0</v>
      </c>
      <c r="GP69" s="212">
        <v>0</v>
      </c>
      <c r="GQ69" s="212">
        <v>0</v>
      </c>
      <c r="GR69" s="212">
        <v>0</v>
      </c>
      <c r="GS69" s="212">
        <v>0</v>
      </c>
      <c r="GT69" s="212">
        <v>0</v>
      </c>
      <c r="GU69" s="212">
        <v>0</v>
      </c>
      <c r="GV69" s="212">
        <v>0</v>
      </c>
      <c r="GW69" s="212">
        <v>0</v>
      </c>
      <c r="GX69" s="212">
        <v>0</v>
      </c>
      <c r="GY69" s="212">
        <v>0</v>
      </c>
      <c r="GZ69" s="212">
        <v>0</v>
      </c>
      <c r="HA69" s="212">
        <v>0</v>
      </c>
      <c r="HB69" s="212">
        <v>0</v>
      </c>
      <c r="HC69" s="212">
        <v>0</v>
      </c>
      <c r="HD69" s="212">
        <v>0</v>
      </c>
      <c r="HE69" s="212">
        <v>0</v>
      </c>
      <c r="HF69" s="212">
        <v>0</v>
      </c>
      <c r="HG69" s="212">
        <v>0</v>
      </c>
      <c r="HH69" s="212">
        <v>0</v>
      </c>
      <c r="HI69" s="212">
        <v>0</v>
      </c>
      <c r="HJ69" s="212">
        <v>0</v>
      </c>
      <c r="HK69" s="212">
        <v>0</v>
      </c>
      <c r="HL69" s="212">
        <v>0</v>
      </c>
      <c r="HM69" s="212">
        <v>0</v>
      </c>
      <c r="HN69" s="212">
        <v>0</v>
      </c>
      <c r="HO69" s="212">
        <v>0</v>
      </c>
      <c r="HP69" s="212">
        <v>0</v>
      </c>
      <c r="HQ69" s="212">
        <v>0</v>
      </c>
      <c r="HR69" s="212">
        <v>0</v>
      </c>
      <c r="HS69" s="212">
        <v>0</v>
      </c>
      <c r="HT69" s="212">
        <v>0</v>
      </c>
      <c r="HU69" s="212">
        <v>0</v>
      </c>
      <c r="HV69" s="212">
        <v>0</v>
      </c>
      <c r="HW69" s="212">
        <v>0</v>
      </c>
      <c r="HX69" s="212">
        <v>0</v>
      </c>
      <c r="HY69" s="212">
        <v>0</v>
      </c>
      <c r="HZ69" s="212">
        <v>0</v>
      </c>
      <c r="IA69" s="212">
        <v>0</v>
      </c>
      <c r="IB69" s="212">
        <v>0</v>
      </c>
      <c r="IC69" s="212">
        <v>0</v>
      </c>
      <c r="ID69" s="212">
        <v>0</v>
      </c>
      <c r="IE69" s="212">
        <v>0</v>
      </c>
      <c r="IF69" s="212">
        <v>0</v>
      </c>
      <c r="IG69" s="212">
        <v>0</v>
      </c>
      <c r="IH69" s="212">
        <v>0</v>
      </c>
      <c r="II69" s="212">
        <v>0</v>
      </c>
      <c r="IJ69" s="212">
        <v>0</v>
      </c>
      <c r="IK69" s="212">
        <v>0</v>
      </c>
      <c r="IL69" s="212">
        <v>0</v>
      </c>
      <c r="IM69" s="212">
        <v>0</v>
      </c>
      <c r="IN69" s="212">
        <v>0</v>
      </c>
      <c r="IO69" s="212">
        <v>0</v>
      </c>
      <c r="IP69" s="212">
        <v>0</v>
      </c>
      <c r="IQ69" s="212">
        <v>0</v>
      </c>
      <c r="IR69" s="212">
        <v>0</v>
      </c>
      <c r="IS69" s="212">
        <v>0</v>
      </c>
      <c r="IT69" s="212">
        <v>0</v>
      </c>
      <c r="IU69" s="212">
        <v>0</v>
      </c>
      <c r="IV69" s="212">
        <v>0</v>
      </c>
      <c r="IW69" s="212">
        <v>0</v>
      </c>
      <c r="IX69" s="212">
        <v>0</v>
      </c>
      <c r="IY69" s="212">
        <v>0</v>
      </c>
      <c r="IZ69" s="212">
        <v>0</v>
      </c>
      <c r="JA69" s="212">
        <v>0</v>
      </c>
      <c r="JB69" s="212">
        <v>0</v>
      </c>
      <c r="JC69" s="212">
        <v>0</v>
      </c>
      <c r="JD69" s="212">
        <v>0</v>
      </c>
      <c r="JE69" s="212">
        <v>0</v>
      </c>
      <c r="JF69" s="212">
        <v>0</v>
      </c>
      <c r="JG69" s="212">
        <v>0</v>
      </c>
      <c r="JH69" s="212">
        <v>0</v>
      </c>
      <c r="JI69" s="212">
        <v>0</v>
      </c>
      <c r="JJ69" s="212">
        <v>0</v>
      </c>
      <c r="JK69" s="212">
        <v>0</v>
      </c>
      <c r="JL69" s="212">
        <v>0</v>
      </c>
      <c r="JM69" s="212">
        <v>0</v>
      </c>
      <c r="JN69" s="212">
        <v>0</v>
      </c>
      <c r="JO69" s="484">
        <v>0</v>
      </c>
      <c r="JP69" s="484">
        <v>0</v>
      </c>
      <c r="JQ69" s="484">
        <v>0</v>
      </c>
      <c r="JR69" s="484">
        <v>0</v>
      </c>
      <c r="JS69" s="484">
        <v>0</v>
      </c>
      <c r="JT69" s="484">
        <v>0</v>
      </c>
      <c r="JU69" s="484">
        <v>0</v>
      </c>
      <c r="JV69" s="484">
        <v>0</v>
      </c>
      <c r="JW69" s="484">
        <v>0</v>
      </c>
      <c r="JX69" s="484">
        <v>0</v>
      </c>
      <c r="JY69" s="484">
        <v>0</v>
      </c>
      <c r="JZ69" s="484">
        <v>0</v>
      </c>
      <c r="KA69" s="484">
        <v>0</v>
      </c>
      <c r="KB69" s="484">
        <v>0</v>
      </c>
      <c r="KC69" s="484">
        <v>0</v>
      </c>
      <c r="KD69" s="484">
        <v>0</v>
      </c>
      <c r="KE69" s="484">
        <v>0</v>
      </c>
      <c r="KF69" s="484">
        <v>0</v>
      </c>
      <c r="KG69" s="484">
        <v>0</v>
      </c>
      <c r="KH69" s="484">
        <v>0</v>
      </c>
      <c r="KI69" s="484">
        <v>0</v>
      </c>
      <c r="KJ69" s="484">
        <v>0</v>
      </c>
      <c r="KK69" s="484">
        <v>0</v>
      </c>
      <c r="KL69" s="484">
        <v>0</v>
      </c>
      <c r="KM69" s="484">
        <v>0</v>
      </c>
      <c r="KN69" s="484">
        <v>0</v>
      </c>
      <c r="KO69" s="484">
        <v>0</v>
      </c>
      <c r="KP69" s="484">
        <v>0</v>
      </c>
      <c r="KQ69" s="484">
        <v>0</v>
      </c>
      <c r="KR69" s="484">
        <v>0</v>
      </c>
      <c r="KS69" s="484">
        <v>0</v>
      </c>
      <c r="KT69" s="484">
        <v>0</v>
      </c>
      <c r="KU69" s="484">
        <v>0</v>
      </c>
      <c r="KV69" s="484">
        <v>0</v>
      </c>
      <c r="KW69" s="484">
        <v>0</v>
      </c>
      <c r="KX69" s="484">
        <v>0</v>
      </c>
      <c r="KY69" s="484">
        <v>0</v>
      </c>
      <c r="KZ69" s="484">
        <v>0</v>
      </c>
      <c r="LA69" s="484">
        <v>0</v>
      </c>
      <c r="LB69" s="484">
        <v>0</v>
      </c>
      <c r="LC69" s="484">
        <v>0</v>
      </c>
      <c r="LD69" s="484">
        <v>0</v>
      </c>
      <c r="LE69" s="484">
        <v>0</v>
      </c>
      <c r="LF69" s="484">
        <v>0</v>
      </c>
      <c r="LG69" s="484">
        <v>0</v>
      </c>
      <c r="LH69" s="484">
        <v>0</v>
      </c>
      <c r="LI69" s="484">
        <v>0</v>
      </c>
      <c r="LJ69" s="484">
        <v>0</v>
      </c>
      <c r="LK69" s="484">
        <v>0</v>
      </c>
      <c r="LL69" s="484">
        <v>0</v>
      </c>
      <c r="LM69" s="484">
        <v>0</v>
      </c>
      <c r="LN69" s="484">
        <v>0</v>
      </c>
      <c r="LO69" s="484">
        <v>0</v>
      </c>
      <c r="LP69" s="484">
        <v>0</v>
      </c>
      <c r="LQ69" s="484">
        <v>0</v>
      </c>
      <c r="LR69" s="484">
        <v>0</v>
      </c>
      <c r="LS69" s="484">
        <v>0</v>
      </c>
      <c r="LT69" s="484">
        <v>0</v>
      </c>
      <c r="LU69" s="484">
        <v>0</v>
      </c>
      <c r="LV69" s="484">
        <v>0</v>
      </c>
      <c r="LW69" s="484">
        <v>0</v>
      </c>
      <c r="LX69" s="484">
        <v>0</v>
      </c>
      <c r="LY69" s="484">
        <v>0</v>
      </c>
      <c r="LZ69" s="484">
        <v>0</v>
      </c>
      <c r="MA69" s="484">
        <v>0</v>
      </c>
      <c r="MB69" s="484">
        <v>0</v>
      </c>
      <c r="MC69" s="484">
        <v>0</v>
      </c>
      <c r="MD69" s="484">
        <v>0</v>
      </c>
      <c r="ME69" s="484">
        <v>0</v>
      </c>
      <c r="MF69" s="484">
        <v>0</v>
      </c>
      <c r="MG69" s="484">
        <v>0</v>
      </c>
      <c r="MH69" s="484">
        <v>0</v>
      </c>
      <c r="MI69" s="484">
        <v>0</v>
      </c>
      <c r="MJ69" s="484">
        <v>0</v>
      </c>
      <c r="MK69" s="484">
        <v>0</v>
      </c>
      <c r="ML69" s="484">
        <v>0</v>
      </c>
      <c r="MM69" s="484">
        <v>0</v>
      </c>
      <c r="MN69" s="484">
        <v>0</v>
      </c>
      <c r="MO69" s="484">
        <v>0</v>
      </c>
      <c r="MP69" s="484">
        <v>0</v>
      </c>
      <c r="MQ69" s="484">
        <v>0</v>
      </c>
      <c r="MR69" s="484">
        <v>0</v>
      </c>
      <c r="MS69" s="484">
        <v>0</v>
      </c>
      <c r="MT69" s="484">
        <v>0</v>
      </c>
      <c r="MU69" s="484">
        <v>0</v>
      </c>
      <c r="MV69" s="484">
        <v>0</v>
      </c>
      <c r="MW69" s="484">
        <v>0</v>
      </c>
      <c r="MX69" s="484">
        <v>0</v>
      </c>
      <c r="MY69" s="484">
        <v>0</v>
      </c>
      <c r="MZ69" s="484">
        <v>0</v>
      </c>
      <c r="NA69" s="484">
        <v>0</v>
      </c>
      <c r="NB69" s="484">
        <v>0</v>
      </c>
      <c r="NC69" s="484">
        <v>0</v>
      </c>
      <c r="ND69" s="484">
        <v>0</v>
      </c>
      <c r="NE69" s="484">
        <v>0</v>
      </c>
      <c r="NF69" s="484">
        <v>0</v>
      </c>
      <c r="NG69" s="484">
        <v>0</v>
      </c>
      <c r="NH69" s="484">
        <v>0</v>
      </c>
      <c r="NI69" s="484">
        <v>0</v>
      </c>
      <c r="NJ69" s="484">
        <v>0</v>
      </c>
      <c r="NK69" s="484">
        <v>0</v>
      </c>
      <c r="NL69" s="484">
        <v>0</v>
      </c>
      <c r="NM69" s="484">
        <v>0</v>
      </c>
      <c r="NN69" s="484">
        <v>0</v>
      </c>
      <c r="NO69" s="484">
        <v>0</v>
      </c>
      <c r="NP69" s="484">
        <v>0</v>
      </c>
      <c r="NQ69" s="484">
        <v>0</v>
      </c>
      <c r="NR69" s="484">
        <v>0</v>
      </c>
      <c r="NS69" s="484">
        <v>0</v>
      </c>
      <c r="NT69" s="484">
        <v>0</v>
      </c>
      <c r="NU69" s="484">
        <v>0</v>
      </c>
      <c r="NV69" s="484">
        <v>0</v>
      </c>
      <c r="NW69" s="484">
        <v>0</v>
      </c>
      <c r="NX69" s="484">
        <v>0</v>
      </c>
      <c r="NY69" s="484">
        <v>0</v>
      </c>
      <c r="NZ69" s="484">
        <v>0</v>
      </c>
      <c r="OA69" s="484">
        <v>0</v>
      </c>
      <c r="OB69" s="484">
        <v>0</v>
      </c>
      <c r="OC69" s="484">
        <v>0</v>
      </c>
      <c r="OD69" s="484">
        <v>0</v>
      </c>
      <c r="OE69" s="484">
        <v>0</v>
      </c>
      <c r="OF69" s="484">
        <v>0</v>
      </c>
      <c r="OG69" s="484">
        <v>0</v>
      </c>
      <c r="OH69" s="484">
        <v>0</v>
      </c>
      <c r="OI69" s="484">
        <v>0</v>
      </c>
      <c r="OJ69" s="484">
        <v>0</v>
      </c>
      <c r="OK69" s="484">
        <v>0</v>
      </c>
      <c r="OL69" s="484">
        <v>0</v>
      </c>
      <c r="OM69" s="484">
        <v>0</v>
      </c>
      <c r="ON69" s="484">
        <v>0</v>
      </c>
      <c r="OO69" s="484">
        <v>0</v>
      </c>
      <c r="OP69" s="484">
        <v>0</v>
      </c>
      <c r="OQ69" s="484">
        <v>0</v>
      </c>
      <c r="OR69" s="484">
        <v>0</v>
      </c>
      <c r="OS69" s="484">
        <v>0</v>
      </c>
      <c r="OT69" s="484">
        <v>0</v>
      </c>
      <c r="OU69" s="484">
        <v>0</v>
      </c>
      <c r="OV69" s="484">
        <v>0</v>
      </c>
      <c r="OW69" s="484">
        <v>0</v>
      </c>
      <c r="OX69" s="484">
        <v>0</v>
      </c>
      <c r="OY69" s="484">
        <v>0</v>
      </c>
      <c r="OZ69" s="484">
        <v>0</v>
      </c>
      <c r="PA69" s="484">
        <v>0</v>
      </c>
      <c r="PB69" s="484">
        <v>0</v>
      </c>
      <c r="PC69" s="484">
        <v>0</v>
      </c>
      <c r="PD69" s="484">
        <v>0</v>
      </c>
      <c r="PE69" s="484">
        <v>0</v>
      </c>
      <c r="PF69" s="484">
        <v>0</v>
      </c>
      <c r="PG69" s="484">
        <v>0</v>
      </c>
      <c r="PH69" s="484">
        <v>0</v>
      </c>
      <c r="PI69" s="484">
        <v>0</v>
      </c>
      <c r="PJ69" s="484">
        <v>0</v>
      </c>
      <c r="PK69" s="484">
        <v>0</v>
      </c>
      <c r="PL69" s="484">
        <v>0</v>
      </c>
    </row>
    <row r="70" spans="1:428" x14ac:dyDescent="0.25">
      <c r="A70" s="866">
        <v>33</v>
      </c>
      <c r="B70" s="867" t="s">
        <v>1412</v>
      </c>
      <c r="C70" s="869" t="s">
        <v>1375</v>
      </c>
      <c r="D70" s="871" t="s">
        <v>1404</v>
      </c>
      <c r="E70" s="205" t="s">
        <v>1376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/>
      <c r="BQ70" s="211"/>
      <c r="BR70" s="211"/>
      <c r="BS70" s="211"/>
      <c r="BT70" s="211"/>
      <c r="BU70" s="211"/>
      <c r="BV70" s="211"/>
      <c r="BW70" s="211"/>
      <c r="BX70" s="211"/>
      <c r="BY70" s="211"/>
      <c r="BZ70" s="211"/>
      <c r="CA70" s="211"/>
      <c r="CB70" s="211"/>
      <c r="CC70" s="211"/>
      <c r="CD70" s="211"/>
      <c r="CE70" s="211"/>
      <c r="CF70" s="211"/>
      <c r="CG70" s="211"/>
      <c r="CH70" s="211"/>
      <c r="CI70" s="211"/>
      <c r="CJ70" s="211"/>
      <c r="CK70" s="211"/>
      <c r="CL70" s="211"/>
      <c r="CM70" s="211"/>
      <c r="CN70" s="211"/>
      <c r="CO70" s="211"/>
      <c r="CP70" s="211"/>
      <c r="CQ70" s="211"/>
      <c r="CR70" s="211"/>
      <c r="CS70" s="211"/>
      <c r="CT70" s="211"/>
      <c r="CU70" s="211"/>
      <c r="CV70" s="211"/>
      <c r="CW70" s="211"/>
      <c r="CX70" s="211"/>
      <c r="CY70" s="211"/>
      <c r="CZ70" s="211"/>
      <c r="DA70" s="211"/>
      <c r="DB70" s="211"/>
      <c r="DC70" s="211"/>
      <c r="DD70" s="211"/>
      <c r="DE70" s="211"/>
      <c r="DF70" s="211"/>
      <c r="DG70" s="211"/>
      <c r="DH70" s="211"/>
      <c r="DI70" s="211"/>
      <c r="DJ70" s="211"/>
      <c r="DK70" s="211"/>
      <c r="DL70" s="211"/>
      <c r="DM70" s="211"/>
      <c r="DN70" s="211"/>
      <c r="DO70" s="211"/>
      <c r="DP70" s="211"/>
      <c r="DQ70" s="211"/>
      <c r="DR70" s="211"/>
      <c r="DS70" s="211"/>
      <c r="DT70" s="211"/>
      <c r="DU70" s="211"/>
      <c r="DV70" s="211"/>
      <c r="DW70" s="211"/>
      <c r="DX70" s="211"/>
      <c r="DY70" s="211"/>
      <c r="DZ70" s="211"/>
      <c r="EA70" s="211"/>
      <c r="EB70" s="211"/>
      <c r="EC70" s="211"/>
      <c r="ED70" s="211"/>
      <c r="EE70" s="211"/>
      <c r="EF70" s="211"/>
      <c r="EG70" s="211"/>
      <c r="EH70" s="211"/>
      <c r="EI70" s="211"/>
      <c r="EJ70" s="211"/>
      <c r="EK70" s="211"/>
      <c r="EL70" s="211"/>
      <c r="EM70" s="211"/>
      <c r="EN70" s="211"/>
      <c r="EO70" s="211"/>
      <c r="EP70" s="211"/>
      <c r="EQ70" s="211"/>
      <c r="ER70" s="211"/>
      <c r="ES70" s="211"/>
      <c r="ET70" s="211"/>
      <c r="EU70" s="211"/>
      <c r="EV70" s="211"/>
      <c r="EW70" s="211"/>
      <c r="EX70" s="211"/>
      <c r="EY70" s="211"/>
      <c r="EZ70" s="211"/>
      <c r="FA70" s="211"/>
      <c r="FB70" s="211"/>
      <c r="FC70" s="211"/>
      <c r="FD70" s="211"/>
      <c r="FE70" s="211"/>
      <c r="FF70" s="211">
        <v>10</v>
      </c>
      <c r="FG70" s="211">
        <v>10</v>
      </c>
      <c r="FH70" s="211">
        <v>10</v>
      </c>
      <c r="FI70" s="211">
        <v>10</v>
      </c>
      <c r="FJ70" s="211">
        <v>10</v>
      </c>
      <c r="FK70" s="211">
        <v>10</v>
      </c>
      <c r="FL70" s="211">
        <v>10</v>
      </c>
      <c r="FM70" s="211">
        <v>10</v>
      </c>
      <c r="FN70" s="211">
        <v>10</v>
      </c>
      <c r="FO70" s="211">
        <v>10</v>
      </c>
      <c r="FP70" s="211">
        <v>10</v>
      </c>
      <c r="FQ70" s="211">
        <v>10</v>
      </c>
      <c r="FR70" s="211">
        <v>10</v>
      </c>
      <c r="FS70" s="211">
        <v>10</v>
      </c>
      <c r="FT70" s="211">
        <v>10</v>
      </c>
      <c r="FU70" s="211">
        <v>10</v>
      </c>
      <c r="FV70" s="211">
        <v>10</v>
      </c>
      <c r="FW70" s="211">
        <v>10</v>
      </c>
      <c r="FX70" s="211">
        <v>10</v>
      </c>
      <c r="FY70" s="211">
        <v>10</v>
      </c>
      <c r="FZ70" s="211">
        <v>10</v>
      </c>
      <c r="GA70" s="211">
        <v>10</v>
      </c>
      <c r="GB70" s="211">
        <v>10</v>
      </c>
      <c r="GC70" s="211">
        <v>10</v>
      </c>
      <c r="GD70" s="211">
        <v>10</v>
      </c>
      <c r="GE70" s="211">
        <v>10</v>
      </c>
      <c r="GF70" s="211">
        <v>10</v>
      </c>
      <c r="GG70" s="211">
        <v>10</v>
      </c>
      <c r="GH70" s="211">
        <v>10</v>
      </c>
      <c r="GI70" s="211">
        <v>10</v>
      </c>
      <c r="GJ70" s="211">
        <v>10</v>
      </c>
      <c r="GK70" s="211">
        <v>10</v>
      </c>
      <c r="GL70" s="211">
        <v>10</v>
      </c>
      <c r="GM70" s="211">
        <v>10</v>
      </c>
      <c r="GN70" s="211">
        <v>10</v>
      </c>
      <c r="GO70" s="211">
        <v>10</v>
      </c>
      <c r="GP70" s="211">
        <v>10</v>
      </c>
      <c r="GQ70" s="211">
        <v>10</v>
      </c>
      <c r="GR70" s="211">
        <v>10</v>
      </c>
      <c r="GS70" s="211">
        <v>10</v>
      </c>
      <c r="GT70" s="211">
        <v>10</v>
      </c>
      <c r="GU70" s="211">
        <v>10</v>
      </c>
      <c r="GV70" s="211">
        <v>10</v>
      </c>
      <c r="GW70" s="211">
        <v>10</v>
      </c>
      <c r="GX70" s="211">
        <v>10</v>
      </c>
      <c r="GY70" s="211">
        <v>10</v>
      </c>
      <c r="GZ70" s="211">
        <v>10</v>
      </c>
      <c r="HA70" s="211">
        <v>10</v>
      </c>
      <c r="HB70" s="211">
        <v>10</v>
      </c>
      <c r="HC70" s="211">
        <v>10</v>
      </c>
      <c r="HD70" s="211">
        <v>10</v>
      </c>
      <c r="HE70" s="211">
        <v>10</v>
      </c>
      <c r="HF70" s="211">
        <v>10</v>
      </c>
      <c r="HG70" s="211">
        <v>10</v>
      </c>
      <c r="HH70" s="211">
        <v>10</v>
      </c>
      <c r="HI70" s="211">
        <v>10</v>
      </c>
      <c r="HJ70" s="211">
        <v>10</v>
      </c>
      <c r="HK70" s="211">
        <v>10</v>
      </c>
      <c r="HL70" s="211">
        <v>10</v>
      </c>
      <c r="HM70" s="211">
        <v>10</v>
      </c>
      <c r="HN70" s="211">
        <v>10</v>
      </c>
      <c r="HO70" s="211">
        <v>10</v>
      </c>
      <c r="HP70" s="211">
        <v>10</v>
      </c>
      <c r="HQ70" s="211">
        <v>10</v>
      </c>
      <c r="HR70" s="211">
        <v>10</v>
      </c>
      <c r="HS70" s="211">
        <v>10</v>
      </c>
      <c r="HT70" s="211">
        <v>10</v>
      </c>
      <c r="HU70" s="211">
        <v>10</v>
      </c>
      <c r="HV70" s="211">
        <v>10</v>
      </c>
      <c r="HW70" s="211">
        <v>10</v>
      </c>
      <c r="HX70" s="211">
        <v>10</v>
      </c>
      <c r="HY70" s="211">
        <v>10</v>
      </c>
      <c r="HZ70" s="211">
        <v>10</v>
      </c>
      <c r="IA70" s="211">
        <v>10</v>
      </c>
      <c r="IB70" s="211">
        <v>10</v>
      </c>
      <c r="IC70" s="211">
        <v>10</v>
      </c>
      <c r="ID70" s="211">
        <v>10</v>
      </c>
      <c r="IE70" s="211">
        <v>10</v>
      </c>
      <c r="IF70" s="211">
        <v>10</v>
      </c>
      <c r="IG70" s="211">
        <v>10</v>
      </c>
      <c r="IH70" s="211">
        <v>10</v>
      </c>
      <c r="II70" s="211">
        <v>10</v>
      </c>
      <c r="IJ70" s="211">
        <v>10</v>
      </c>
      <c r="IK70" s="211">
        <v>10</v>
      </c>
      <c r="IL70" s="211">
        <v>10</v>
      </c>
      <c r="IM70" s="211">
        <v>10</v>
      </c>
      <c r="IN70" s="211">
        <v>10</v>
      </c>
      <c r="IO70" s="211">
        <v>10</v>
      </c>
      <c r="IP70" s="211">
        <v>10</v>
      </c>
      <c r="IQ70" s="211">
        <v>10</v>
      </c>
      <c r="IR70" s="211">
        <v>10</v>
      </c>
      <c r="IS70" s="211">
        <v>10</v>
      </c>
      <c r="IT70" s="211">
        <v>10</v>
      </c>
      <c r="IU70" s="211">
        <v>10</v>
      </c>
      <c r="IV70" s="211">
        <v>10</v>
      </c>
      <c r="IW70" s="211">
        <v>10</v>
      </c>
      <c r="IX70" s="211">
        <v>10</v>
      </c>
      <c r="IY70" s="211">
        <v>10</v>
      </c>
      <c r="IZ70" s="211">
        <v>10</v>
      </c>
      <c r="JA70" s="211">
        <v>10</v>
      </c>
      <c r="JB70" s="211">
        <v>10</v>
      </c>
      <c r="JC70" s="211">
        <v>10</v>
      </c>
      <c r="JD70" s="211">
        <v>10</v>
      </c>
      <c r="JE70" s="211">
        <v>10</v>
      </c>
      <c r="JF70" s="211">
        <v>10</v>
      </c>
      <c r="JG70" s="211">
        <v>10</v>
      </c>
      <c r="JH70" s="211">
        <v>10</v>
      </c>
      <c r="JI70" s="211">
        <v>10</v>
      </c>
      <c r="JJ70" s="211">
        <v>10</v>
      </c>
      <c r="JK70" s="211">
        <v>10</v>
      </c>
      <c r="JL70" s="211">
        <v>10</v>
      </c>
      <c r="JM70" s="211">
        <v>10</v>
      </c>
      <c r="JN70" s="211">
        <v>10</v>
      </c>
      <c r="JO70" s="483">
        <v>10</v>
      </c>
      <c r="JP70" s="483">
        <v>10</v>
      </c>
      <c r="JQ70" s="483">
        <v>10</v>
      </c>
      <c r="JR70" s="483">
        <v>10</v>
      </c>
      <c r="JS70" s="483">
        <v>10</v>
      </c>
      <c r="JT70" s="483">
        <v>10</v>
      </c>
      <c r="JU70" s="483">
        <v>10</v>
      </c>
      <c r="JV70" s="483">
        <v>10</v>
      </c>
      <c r="JW70" s="483">
        <v>10</v>
      </c>
      <c r="JX70" s="483">
        <v>10</v>
      </c>
      <c r="JY70" s="483">
        <v>10</v>
      </c>
      <c r="JZ70" s="483">
        <v>10</v>
      </c>
      <c r="KA70" s="483">
        <v>10</v>
      </c>
      <c r="KB70" s="483">
        <v>10</v>
      </c>
      <c r="KC70" s="483">
        <v>10</v>
      </c>
      <c r="KD70" s="483">
        <v>10</v>
      </c>
      <c r="KE70" s="483">
        <v>10</v>
      </c>
      <c r="KF70" s="483">
        <v>10</v>
      </c>
      <c r="KG70" s="483">
        <v>10</v>
      </c>
      <c r="KH70" s="483">
        <v>10</v>
      </c>
      <c r="KI70" s="483">
        <v>10</v>
      </c>
      <c r="KJ70" s="483">
        <v>10</v>
      </c>
      <c r="KK70" s="483">
        <v>10</v>
      </c>
      <c r="KL70" s="483">
        <v>10</v>
      </c>
      <c r="KM70" s="483">
        <v>10</v>
      </c>
      <c r="KN70" s="483">
        <v>10</v>
      </c>
      <c r="KO70" s="483">
        <v>10</v>
      </c>
      <c r="KP70" s="483">
        <v>10</v>
      </c>
      <c r="KQ70" s="483">
        <v>10</v>
      </c>
      <c r="KR70" s="483">
        <v>10</v>
      </c>
      <c r="KS70" s="483">
        <v>10</v>
      </c>
      <c r="KT70" s="483">
        <v>10</v>
      </c>
      <c r="KU70" s="483">
        <v>10</v>
      </c>
      <c r="KV70" s="483">
        <v>10</v>
      </c>
      <c r="KW70" s="483">
        <v>10</v>
      </c>
      <c r="KX70" s="483">
        <v>10</v>
      </c>
      <c r="KY70" s="483">
        <v>10</v>
      </c>
      <c r="KZ70" s="483">
        <v>10</v>
      </c>
      <c r="LA70" s="483">
        <v>10</v>
      </c>
      <c r="LB70" s="483">
        <v>10</v>
      </c>
      <c r="LC70" s="483">
        <v>10</v>
      </c>
      <c r="LD70" s="483">
        <v>10</v>
      </c>
      <c r="LE70" s="483">
        <v>10</v>
      </c>
      <c r="LF70" s="483">
        <v>10</v>
      </c>
      <c r="LG70" s="483">
        <v>10</v>
      </c>
      <c r="LH70" s="483">
        <v>10</v>
      </c>
      <c r="LI70" s="483">
        <v>10</v>
      </c>
      <c r="LJ70" s="483">
        <v>10</v>
      </c>
      <c r="LK70" s="483">
        <v>10</v>
      </c>
      <c r="LL70" s="483">
        <v>10</v>
      </c>
      <c r="LM70" s="483">
        <v>10</v>
      </c>
      <c r="LN70" s="483">
        <v>10</v>
      </c>
      <c r="LO70" s="483">
        <v>10</v>
      </c>
      <c r="LP70" s="483">
        <v>10</v>
      </c>
      <c r="LQ70" s="483">
        <v>10</v>
      </c>
      <c r="LR70" s="483">
        <v>10</v>
      </c>
      <c r="LS70" s="483">
        <v>10</v>
      </c>
      <c r="LT70" s="483">
        <v>10</v>
      </c>
      <c r="LU70" s="483">
        <v>10</v>
      </c>
      <c r="LV70" s="483">
        <v>10</v>
      </c>
      <c r="LW70" s="483">
        <v>10</v>
      </c>
      <c r="LX70" s="483">
        <v>10</v>
      </c>
      <c r="LY70" s="483">
        <v>10</v>
      </c>
      <c r="LZ70" s="483">
        <v>10</v>
      </c>
      <c r="MA70" s="483">
        <v>10</v>
      </c>
      <c r="MB70" s="483">
        <v>10</v>
      </c>
      <c r="MC70" s="483">
        <v>10</v>
      </c>
      <c r="MD70" s="483">
        <v>10</v>
      </c>
      <c r="ME70" s="483">
        <v>10</v>
      </c>
      <c r="MF70" s="483">
        <v>10</v>
      </c>
      <c r="MG70" s="483">
        <v>10</v>
      </c>
      <c r="MH70" s="483">
        <v>10</v>
      </c>
      <c r="MI70" s="483">
        <v>10</v>
      </c>
      <c r="MJ70" s="483">
        <v>10</v>
      </c>
      <c r="MK70" s="483">
        <v>10</v>
      </c>
      <c r="ML70" s="483">
        <v>10</v>
      </c>
      <c r="MM70" s="483">
        <v>10</v>
      </c>
      <c r="MN70" s="483">
        <v>10</v>
      </c>
      <c r="MO70" s="483">
        <v>10</v>
      </c>
      <c r="MP70" s="483">
        <v>10</v>
      </c>
      <c r="MQ70" s="483">
        <v>10</v>
      </c>
      <c r="MR70" s="483">
        <v>10</v>
      </c>
      <c r="MS70" s="483">
        <v>10</v>
      </c>
      <c r="MT70" s="483">
        <v>10</v>
      </c>
      <c r="MU70" s="483">
        <v>10</v>
      </c>
      <c r="MV70" s="483">
        <v>10</v>
      </c>
      <c r="MW70" s="483">
        <v>10</v>
      </c>
      <c r="MX70" s="483">
        <v>10</v>
      </c>
      <c r="MY70" s="483">
        <v>10</v>
      </c>
      <c r="MZ70" s="483">
        <v>10</v>
      </c>
      <c r="NA70" s="483">
        <v>10</v>
      </c>
      <c r="NB70" s="483">
        <v>10</v>
      </c>
      <c r="NC70" s="483">
        <v>10</v>
      </c>
      <c r="ND70" s="483">
        <v>10</v>
      </c>
      <c r="NE70" s="483">
        <v>10</v>
      </c>
      <c r="NF70" s="483">
        <v>10</v>
      </c>
      <c r="NG70" s="483">
        <v>10</v>
      </c>
      <c r="NH70" s="483">
        <v>10</v>
      </c>
      <c r="NI70" s="483">
        <v>10</v>
      </c>
      <c r="NJ70" s="483">
        <v>10</v>
      </c>
      <c r="NK70" s="483">
        <v>10</v>
      </c>
      <c r="NL70" s="483">
        <v>10</v>
      </c>
      <c r="NM70" s="483">
        <v>10</v>
      </c>
      <c r="NN70" s="483">
        <v>10</v>
      </c>
      <c r="NO70" s="483">
        <v>10</v>
      </c>
      <c r="NP70" s="483">
        <v>10</v>
      </c>
      <c r="NQ70" s="483">
        <v>10</v>
      </c>
      <c r="NR70" s="483">
        <v>10</v>
      </c>
      <c r="NS70" s="483">
        <v>10</v>
      </c>
      <c r="NT70" s="483">
        <v>10</v>
      </c>
      <c r="NU70" s="483">
        <v>10</v>
      </c>
      <c r="NV70" s="483">
        <v>10</v>
      </c>
      <c r="NW70" s="483">
        <v>10</v>
      </c>
      <c r="NX70" s="483">
        <v>10</v>
      </c>
      <c r="NY70" s="483">
        <v>10</v>
      </c>
      <c r="NZ70" s="483">
        <v>10</v>
      </c>
      <c r="OA70" s="483">
        <v>10</v>
      </c>
      <c r="OB70" s="483">
        <v>10</v>
      </c>
      <c r="OC70" s="483">
        <v>10</v>
      </c>
      <c r="OD70" s="483">
        <v>10</v>
      </c>
      <c r="OE70" s="483">
        <v>10</v>
      </c>
      <c r="OF70" s="483">
        <v>10</v>
      </c>
      <c r="OG70" s="483">
        <v>10</v>
      </c>
      <c r="OH70" s="483">
        <v>10</v>
      </c>
      <c r="OI70" s="483">
        <v>10</v>
      </c>
      <c r="OJ70" s="483">
        <v>10</v>
      </c>
      <c r="OK70" s="483">
        <v>10</v>
      </c>
      <c r="OL70" s="483">
        <v>10</v>
      </c>
      <c r="OM70" s="483">
        <v>10</v>
      </c>
      <c r="ON70" s="483">
        <v>10</v>
      </c>
      <c r="OO70" s="483">
        <v>10</v>
      </c>
      <c r="OP70" s="483">
        <v>10</v>
      </c>
      <c r="OQ70" s="483">
        <v>10</v>
      </c>
      <c r="OR70" s="483">
        <v>10</v>
      </c>
      <c r="OS70" s="483">
        <v>10</v>
      </c>
      <c r="OT70" s="483">
        <v>10</v>
      </c>
      <c r="OU70" s="483">
        <v>10</v>
      </c>
      <c r="OV70" s="483">
        <v>10</v>
      </c>
      <c r="OW70" s="483">
        <v>10</v>
      </c>
      <c r="OX70" s="483">
        <v>10</v>
      </c>
      <c r="OY70" s="483">
        <v>10</v>
      </c>
      <c r="OZ70" s="483">
        <v>10</v>
      </c>
      <c r="PA70" s="483">
        <v>10</v>
      </c>
      <c r="PB70" s="483">
        <v>10</v>
      </c>
      <c r="PC70" s="483">
        <v>10</v>
      </c>
      <c r="PD70" s="483">
        <v>10</v>
      </c>
      <c r="PE70" s="483">
        <v>10</v>
      </c>
      <c r="PF70" s="483">
        <v>10</v>
      </c>
      <c r="PG70" s="483">
        <v>10</v>
      </c>
      <c r="PH70" s="483">
        <v>10</v>
      </c>
      <c r="PI70" s="483">
        <v>10</v>
      </c>
      <c r="PJ70" s="483">
        <v>10</v>
      </c>
      <c r="PK70" s="483">
        <v>10</v>
      </c>
      <c r="PL70" s="483">
        <v>10</v>
      </c>
    </row>
    <row r="71" spans="1:428" x14ac:dyDescent="0.25">
      <c r="A71" s="866"/>
      <c r="B71" s="868"/>
      <c r="C71" s="869"/>
      <c r="D71" s="871"/>
      <c r="E71" s="206" t="s">
        <v>1377</v>
      </c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12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212"/>
      <c r="BD71" s="212"/>
      <c r="BE71" s="212"/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12"/>
      <c r="BR71" s="212"/>
      <c r="BS71" s="212"/>
      <c r="BT71" s="212"/>
      <c r="BU71" s="212"/>
      <c r="BV71" s="212"/>
      <c r="BW71" s="212"/>
      <c r="BX71" s="212"/>
      <c r="BY71" s="212"/>
      <c r="BZ71" s="212"/>
      <c r="CA71" s="212"/>
      <c r="CB71" s="212"/>
      <c r="CC71" s="212"/>
      <c r="CD71" s="212"/>
      <c r="CE71" s="212"/>
      <c r="CF71" s="212"/>
      <c r="CG71" s="212"/>
      <c r="CH71" s="212"/>
      <c r="CI71" s="212"/>
      <c r="CJ71" s="212"/>
      <c r="CK71" s="212"/>
      <c r="CL71" s="212"/>
      <c r="CM71" s="212"/>
      <c r="CN71" s="212"/>
      <c r="CO71" s="212"/>
      <c r="CP71" s="212"/>
      <c r="CQ71" s="212"/>
      <c r="CR71" s="212"/>
      <c r="CS71" s="212"/>
      <c r="CT71" s="212"/>
      <c r="CU71" s="212"/>
      <c r="CV71" s="212"/>
      <c r="CW71" s="212"/>
      <c r="CX71" s="212"/>
      <c r="CY71" s="212"/>
      <c r="CZ71" s="212"/>
      <c r="DA71" s="212"/>
      <c r="DB71" s="212"/>
      <c r="DC71" s="212"/>
      <c r="DD71" s="212"/>
      <c r="DE71" s="212"/>
      <c r="DF71" s="212"/>
      <c r="DG71" s="212"/>
      <c r="DH71" s="212"/>
      <c r="DI71" s="212"/>
      <c r="DJ71" s="212"/>
      <c r="DK71" s="212"/>
      <c r="DL71" s="212"/>
      <c r="DM71" s="212"/>
      <c r="DN71" s="212"/>
      <c r="DO71" s="212"/>
      <c r="DP71" s="212"/>
      <c r="DQ71" s="212"/>
      <c r="DR71" s="212"/>
      <c r="DS71" s="212"/>
      <c r="DT71" s="212"/>
      <c r="DU71" s="212"/>
      <c r="DV71" s="212"/>
      <c r="DW71" s="212"/>
      <c r="DX71" s="212"/>
      <c r="DY71" s="212"/>
      <c r="DZ71" s="212"/>
      <c r="EA71" s="212"/>
      <c r="EB71" s="212"/>
      <c r="EC71" s="212"/>
      <c r="ED71" s="212"/>
      <c r="EE71" s="212"/>
      <c r="EF71" s="212"/>
      <c r="EG71" s="212"/>
      <c r="EH71" s="212"/>
      <c r="EI71" s="212"/>
      <c r="EJ71" s="212"/>
      <c r="EK71" s="212"/>
      <c r="EL71" s="212"/>
      <c r="EM71" s="212"/>
      <c r="EN71" s="212"/>
      <c r="EO71" s="212"/>
      <c r="EP71" s="212"/>
      <c r="EQ71" s="212"/>
      <c r="ER71" s="212"/>
      <c r="ES71" s="212"/>
      <c r="ET71" s="212"/>
      <c r="EU71" s="212"/>
      <c r="EV71" s="212"/>
      <c r="EW71" s="212"/>
      <c r="EX71" s="212"/>
      <c r="EY71" s="212"/>
      <c r="EZ71" s="212"/>
      <c r="FA71" s="212"/>
      <c r="FB71" s="212"/>
      <c r="FC71" s="212"/>
      <c r="FD71" s="212"/>
      <c r="FE71" s="212"/>
      <c r="FF71" s="212">
        <v>8</v>
      </c>
      <c r="FG71" s="212">
        <v>8</v>
      </c>
      <c r="FH71" s="212">
        <v>8</v>
      </c>
      <c r="FI71" s="212">
        <v>9</v>
      </c>
      <c r="FJ71" s="212">
        <v>8</v>
      </c>
      <c r="FK71" s="212">
        <v>8</v>
      </c>
      <c r="FL71" s="212">
        <v>8</v>
      </c>
      <c r="FM71" s="212">
        <v>8</v>
      </c>
      <c r="FN71" s="212">
        <v>8</v>
      </c>
      <c r="FO71" s="212">
        <v>8</v>
      </c>
      <c r="FP71" s="212">
        <v>8</v>
      </c>
      <c r="FQ71" s="212">
        <v>8</v>
      </c>
      <c r="FR71" s="212">
        <v>8</v>
      </c>
      <c r="FS71" s="212">
        <v>8</v>
      </c>
      <c r="FT71" s="212">
        <v>8</v>
      </c>
      <c r="FU71" s="212">
        <v>8</v>
      </c>
      <c r="FV71" s="212">
        <v>8</v>
      </c>
      <c r="FW71" s="212">
        <v>8</v>
      </c>
      <c r="FX71" s="212">
        <v>8</v>
      </c>
      <c r="FY71" s="212">
        <v>8</v>
      </c>
      <c r="FZ71" s="212">
        <v>8</v>
      </c>
      <c r="GA71" s="212">
        <v>8</v>
      </c>
      <c r="GB71" s="212">
        <v>8</v>
      </c>
      <c r="GC71" s="212">
        <v>8</v>
      </c>
      <c r="GD71" s="212">
        <v>8</v>
      </c>
      <c r="GE71" s="212">
        <v>8</v>
      </c>
      <c r="GF71" s="212">
        <v>8</v>
      </c>
      <c r="GG71" s="212">
        <v>8</v>
      </c>
      <c r="GH71" s="212">
        <v>8</v>
      </c>
      <c r="GI71" s="212">
        <v>8</v>
      </c>
      <c r="GJ71" s="212">
        <v>8</v>
      </c>
      <c r="GK71" s="212">
        <v>8</v>
      </c>
      <c r="GL71" s="212">
        <v>8</v>
      </c>
      <c r="GM71" s="212">
        <v>8</v>
      </c>
      <c r="GN71" s="212">
        <v>8</v>
      </c>
      <c r="GO71" s="212">
        <v>8</v>
      </c>
      <c r="GP71" s="212">
        <v>8</v>
      </c>
      <c r="GQ71" s="212">
        <v>8</v>
      </c>
      <c r="GR71" s="212">
        <v>8</v>
      </c>
      <c r="GS71" s="212">
        <v>8</v>
      </c>
      <c r="GT71" s="212">
        <v>3</v>
      </c>
      <c r="GU71" s="212">
        <v>3</v>
      </c>
      <c r="GV71" s="212">
        <v>3</v>
      </c>
      <c r="GW71" s="212">
        <v>3</v>
      </c>
      <c r="GX71" s="212">
        <v>3</v>
      </c>
      <c r="GY71" s="212">
        <v>3</v>
      </c>
      <c r="GZ71" s="212">
        <v>3</v>
      </c>
      <c r="HA71" s="212">
        <v>3</v>
      </c>
      <c r="HB71" s="212">
        <v>3</v>
      </c>
      <c r="HC71" s="212">
        <v>3</v>
      </c>
      <c r="HD71" s="212">
        <v>3</v>
      </c>
      <c r="HE71" s="212">
        <v>3</v>
      </c>
      <c r="HF71" s="212">
        <v>3</v>
      </c>
      <c r="HG71" s="212">
        <v>3</v>
      </c>
      <c r="HH71" s="212">
        <v>3</v>
      </c>
      <c r="HI71" s="212">
        <v>3</v>
      </c>
      <c r="HJ71" s="212">
        <v>3</v>
      </c>
      <c r="HK71" s="212">
        <v>3</v>
      </c>
      <c r="HL71" s="212">
        <v>3</v>
      </c>
      <c r="HM71" s="212">
        <v>3</v>
      </c>
      <c r="HN71" s="212">
        <v>3</v>
      </c>
      <c r="HO71" s="212">
        <v>3</v>
      </c>
      <c r="HP71" s="212">
        <v>3</v>
      </c>
      <c r="HQ71" s="212">
        <v>3</v>
      </c>
      <c r="HR71" s="212">
        <v>3</v>
      </c>
      <c r="HS71" s="212">
        <v>3</v>
      </c>
      <c r="HT71" s="212">
        <v>3</v>
      </c>
      <c r="HU71" s="212">
        <v>3</v>
      </c>
      <c r="HV71" s="212">
        <v>3</v>
      </c>
      <c r="HW71" s="212">
        <v>3</v>
      </c>
      <c r="HX71" s="212">
        <v>3</v>
      </c>
      <c r="HY71" s="212">
        <v>3</v>
      </c>
      <c r="HZ71" s="212">
        <v>3</v>
      </c>
      <c r="IA71" s="212">
        <v>3</v>
      </c>
      <c r="IB71" s="212">
        <v>3</v>
      </c>
      <c r="IC71" s="212">
        <v>3</v>
      </c>
      <c r="ID71" s="212">
        <v>3</v>
      </c>
      <c r="IE71" s="212">
        <v>3</v>
      </c>
      <c r="IF71" s="212">
        <v>3</v>
      </c>
      <c r="IG71" s="212">
        <v>3</v>
      </c>
      <c r="IH71" s="212">
        <v>3</v>
      </c>
      <c r="II71" s="212">
        <v>3</v>
      </c>
      <c r="IJ71" s="212">
        <v>3</v>
      </c>
      <c r="IK71" s="212">
        <v>3</v>
      </c>
      <c r="IL71" s="212">
        <v>3</v>
      </c>
      <c r="IM71" s="212">
        <v>3</v>
      </c>
      <c r="IN71" s="212">
        <v>3</v>
      </c>
      <c r="IO71" s="212">
        <v>3</v>
      </c>
      <c r="IP71" s="212">
        <v>3</v>
      </c>
      <c r="IQ71" s="212">
        <v>3</v>
      </c>
      <c r="IR71" s="212">
        <v>3</v>
      </c>
      <c r="IS71" s="212">
        <v>3</v>
      </c>
      <c r="IT71" s="212">
        <v>3</v>
      </c>
      <c r="IU71" s="212">
        <v>3</v>
      </c>
      <c r="IV71" s="212">
        <v>3</v>
      </c>
      <c r="IW71" s="212">
        <v>0</v>
      </c>
      <c r="IX71" s="212">
        <v>0</v>
      </c>
      <c r="IY71" s="212">
        <v>0</v>
      </c>
      <c r="IZ71" s="212">
        <v>0</v>
      </c>
      <c r="JA71" s="212">
        <v>0</v>
      </c>
      <c r="JB71" s="212">
        <v>0</v>
      </c>
      <c r="JC71" s="212">
        <v>0</v>
      </c>
      <c r="JD71" s="212">
        <v>0</v>
      </c>
      <c r="JE71" s="212">
        <v>0</v>
      </c>
      <c r="JF71" s="212">
        <v>0</v>
      </c>
      <c r="JG71" s="212">
        <v>0</v>
      </c>
      <c r="JH71" s="212">
        <v>0</v>
      </c>
      <c r="JI71" s="212">
        <v>0</v>
      </c>
      <c r="JJ71" s="212">
        <v>0</v>
      </c>
      <c r="JK71" s="212">
        <v>0</v>
      </c>
      <c r="JL71" s="212">
        <v>0</v>
      </c>
      <c r="JM71" s="212">
        <v>0</v>
      </c>
      <c r="JN71" s="212">
        <v>0</v>
      </c>
      <c r="JO71" s="484">
        <v>0</v>
      </c>
      <c r="JP71" s="484">
        <v>0</v>
      </c>
      <c r="JQ71" s="484">
        <v>0</v>
      </c>
      <c r="JR71" s="484">
        <v>0</v>
      </c>
      <c r="JS71" s="484">
        <v>0</v>
      </c>
      <c r="JT71" s="484">
        <v>0</v>
      </c>
      <c r="JU71" s="484">
        <v>0</v>
      </c>
      <c r="JV71" s="484">
        <v>0</v>
      </c>
      <c r="JW71" s="484">
        <v>0</v>
      </c>
      <c r="JX71" s="484">
        <v>0</v>
      </c>
      <c r="JY71" s="484">
        <v>0</v>
      </c>
      <c r="JZ71" s="484">
        <v>0</v>
      </c>
      <c r="KA71" s="484">
        <v>0</v>
      </c>
      <c r="KB71" s="484">
        <v>0</v>
      </c>
      <c r="KC71" s="484">
        <v>0</v>
      </c>
      <c r="KD71" s="484">
        <v>0</v>
      </c>
      <c r="KE71" s="484">
        <v>0</v>
      </c>
      <c r="KF71" s="484">
        <v>0</v>
      </c>
      <c r="KG71" s="484">
        <v>0</v>
      </c>
      <c r="KH71" s="484">
        <v>0</v>
      </c>
      <c r="KI71" s="484">
        <v>0</v>
      </c>
      <c r="KJ71" s="484">
        <v>0</v>
      </c>
      <c r="KK71" s="484">
        <v>0</v>
      </c>
      <c r="KL71" s="484">
        <v>0</v>
      </c>
      <c r="KM71" s="484">
        <v>0</v>
      </c>
      <c r="KN71" s="484">
        <v>0</v>
      </c>
      <c r="KO71" s="484">
        <v>0</v>
      </c>
      <c r="KP71" s="484">
        <v>0</v>
      </c>
      <c r="KQ71" s="484">
        <v>0</v>
      </c>
      <c r="KR71" s="484">
        <v>0</v>
      </c>
      <c r="KS71" s="484">
        <v>0</v>
      </c>
      <c r="KT71" s="484">
        <v>0</v>
      </c>
      <c r="KU71" s="484">
        <v>0</v>
      </c>
      <c r="KV71" s="484">
        <v>0</v>
      </c>
      <c r="KW71" s="484">
        <v>0</v>
      </c>
      <c r="KX71" s="484">
        <v>0</v>
      </c>
      <c r="KY71" s="484">
        <v>0</v>
      </c>
      <c r="KZ71" s="484">
        <v>0</v>
      </c>
      <c r="LA71" s="484">
        <v>0</v>
      </c>
      <c r="LB71" s="484">
        <v>0</v>
      </c>
      <c r="LC71" s="484">
        <v>0</v>
      </c>
      <c r="LD71" s="484">
        <v>0</v>
      </c>
      <c r="LE71" s="484">
        <v>0</v>
      </c>
      <c r="LF71" s="484">
        <v>0</v>
      </c>
      <c r="LG71" s="484">
        <v>0</v>
      </c>
      <c r="LH71" s="484">
        <v>3</v>
      </c>
      <c r="LI71" s="484">
        <v>3</v>
      </c>
      <c r="LJ71" s="484">
        <v>3</v>
      </c>
      <c r="LK71" s="484">
        <v>3</v>
      </c>
      <c r="LL71" s="484">
        <v>3</v>
      </c>
      <c r="LM71" s="484">
        <v>3</v>
      </c>
      <c r="LN71" s="484">
        <v>3</v>
      </c>
      <c r="LO71" s="484">
        <v>3</v>
      </c>
      <c r="LP71" s="484">
        <v>3</v>
      </c>
      <c r="LQ71" s="484">
        <v>3</v>
      </c>
      <c r="LR71" s="484">
        <v>3</v>
      </c>
      <c r="LS71" s="484">
        <v>3</v>
      </c>
      <c r="LT71" s="484">
        <v>3</v>
      </c>
      <c r="LU71" s="484">
        <v>3</v>
      </c>
      <c r="LV71" s="484">
        <v>3</v>
      </c>
      <c r="LW71" s="484">
        <v>3</v>
      </c>
      <c r="LX71" s="484">
        <v>3</v>
      </c>
      <c r="LY71" s="484">
        <v>3</v>
      </c>
      <c r="LZ71" s="484">
        <v>3</v>
      </c>
      <c r="MA71" s="484">
        <v>3</v>
      </c>
      <c r="MB71" s="484">
        <v>3</v>
      </c>
      <c r="MC71" s="484">
        <v>3</v>
      </c>
      <c r="MD71" s="484">
        <v>3</v>
      </c>
      <c r="ME71" s="484">
        <v>3</v>
      </c>
      <c r="MF71" s="484">
        <v>3</v>
      </c>
      <c r="MG71" s="484">
        <v>3</v>
      </c>
      <c r="MH71" s="484">
        <v>3</v>
      </c>
      <c r="MI71" s="484">
        <v>3</v>
      </c>
      <c r="MJ71" s="484">
        <v>3</v>
      </c>
      <c r="MK71" s="484">
        <v>3</v>
      </c>
      <c r="ML71" s="484">
        <v>10</v>
      </c>
      <c r="MM71" s="484">
        <v>10</v>
      </c>
      <c r="MN71" s="484">
        <v>10</v>
      </c>
      <c r="MO71" s="484">
        <v>10</v>
      </c>
      <c r="MP71" s="484">
        <v>10</v>
      </c>
      <c r="MQ71" s="484">
        <v>10</v>
      </c>
      <c r="MR71" s="484">
        <v>10</v>
      </c>
      <c r="MS71" s="484">
        <v>10</v>
      </c>
      <c r="MT71" s="484">
        <v>3</v>
      </c>
      <c r="MU71" s="484">
        <v>3</v>
      </c>
      <c r="MV71" s="484">
        <v>3</v>
      </c>
      <c r="MW71" s="484">
        <v>3</v>
      </c>
      <c r="MX71" s="484">
        <v>3</v>
      </c>
      <c r="MY71" s="484">
        <v>3</v>
      </c>
      <c r="MZ71" s="484">
        <v>3</v>
      </c>
      <c r="NA71" s="484">
        <v>3</v>
      </c>
      <c r="NB71" s="484">
        <v>3</v>
      </c>
      <c r="NC71" s="484">
        <v>3</v>
      </c>
      <c r="ND71" s="484">
        <v>3</v>
      </c>
      <c r="NE71" s="484">
        <v>3</v>
      </c>
      <c r="NF71" s="484">
        <v>3</v>
      </c>
      <c r="NG71" s="484">
        <v>3</v>
      </c>
      <c r="NH71" s="484">
        <v>3</v>
      </c>
      <c r="NI71" s="484">
        <v>3</v>
      </c>
      <c r="NJ71" s="484">
        <v>3</v>
      </c>
      <c r="NK71" s="484">
        <v>3</v>
      </c>
      <c r="NL71" s="484">
        <v>3</v>
      </c>
      <c r="NM71" s="484">
        <v>3</v>
      </c>
      <c r="NN71" s="484">
        <v>3</v>
      </c>
      <c r="NO71" s="484">
        <v>3</v>
      </c>
      <c r="NP71" s="484">
        <v>3</v>
      </c>
      <c r="NQ71" s="484">
        <v>3</v>
      </c>
      <c r="NR71" s="484">
        <v>3</v>
      </c>
      <c r="NS71" s="484">
        <v>3</v>
      </c>
      <c r="NT71" s="484">
        <v>3</v>
      </c>
      <c r="NU71" s="484">
        <v>3</v>
      </c>
      <c r="NV71" s="484">
        <v>3</v>
      </c>
      <c r="NW71" s="484">
        <v>3</v>
      </c>
      <c r="NX71" s="484">
        <v>3</v>
      </c>
      <c r="NY71" s="484">
        <v>3</v>
      </c>
      <c r="NZ71" s="484">
        <v>3</v>
      </c>
      <c r="OA71" s="484">
        <v>3</v>
      </c>
      <c r="OB71" s="484">
        <v>3</v>
      </c>
      <c r="OC71" s="484">
        <v>3</v>
      </c>
      <c r="OD71" s="484">
        <v>3</v>
      </c>
      <c r="OE71" s="484">
        <v>3</v>
      </c>
      <c r="OF71" s="484">
        <v>3</v>
      </c>
      <c r="OG71" s="484">
        <v>3</v>
      </c>
      <c r="OH71" s="484">
        <v>3</v>
      </c>
      <c r="OI71" s="484">
        <v>3</v>
      </c>
      <c r="OJ71" s="484">
        <v>3</v>
      </c>
      <c r="OK71" s="484">
        <v>3</v>
      </c>
      <c r="OL71" s="484">
        <v>3</v>
      </c>
      <c r="OM71" s="484">
        <v>3</v>
      </c>
      <c r="ON71" s="484">
        <v>3</v>
      </c>
      <c r="OO71" s="484">
        <v>3</v>
      </c>
      <c r="OP71" s="484">
        <v>3</v>
      </c>
      <c r="OQ71" s="484">
        <v>3</v>
      </c>
      <c r="OR71" s="484">
        <v>3</v>
      </c>
      <c r="OS71" s="484">
        <v>3</v>
      </c>
      <c r="OT71" s="484">
        <v>3</v>
      </c>
      <c r="OU71" s="484">
        <v>3</v>
      </c>
      <c r="OV71" s="484">
        <v>3</v>
      </c>
      <c r="OW71" s="484">
        <v>7</v>
      </c>
      <c r="OX71" s="484">
        <v>7</v>
      </c>
      <c r="OY71" s="484">
        <v>7</v>
      </c>
      <c r="OZ71" s="484">
        <v>7</v>
      </c>
      <c r="PA71" s="484">
        <v>7</v>
      </c>
      <c r="PB71" s="484">
        <v>7</v>
      </c>
      <c r="PC71" s="484">
        <v>7</v>
      </c>
      <c r="PD71" s="484">
        <v>7</v>
      </c>
      <c r="PE71" s="484">
        <v>7</v>
      </c>
      <c r="PF71" s="484">
        <v>7</v>
      </c>
      <c r="PG71" s="484">
        <v>7</v>
      </c>
      <c r="PH71" s="484">
        <v>7</v>
      </c>
      <c r="PI71" s="484">
        <v>7</v>
      </c>
      <c r="PJ71" s="484">
        <v>7</v>
      </c>
      <c r="PK71" s="484">
        <v>12</v>
      </c>
      <c r="PL71" s="484">
        <v>12</v>
      </c>
    </row>
    <row r="72" spans="1:428" x14ac:dyDescent="0.25">
      <c r="A72" s="866">
        <v>34</v>
      </c>
      <c r="B72" s="867" t="s">
        <v>1413</v>
      </c>
      <c r="C72" s="869" t="s">
        <v>1375</v>
      </c>
      <c r="D72" s="871" t="s">
        <v>1404</v>
      </c>
      <c r="E72" s="205" t="s">
        <v>1376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211"/>
      <c r="BP72" s="211"/>
      <c r="BQ72" s="211"/>
      <c r="BR72" s="211"/>
      <c r="BS72" s="211"/>
      <c r="BT72" s="211"/>
      <c r="BU72" s="211"/>
      <c r="BV72" s="211"/>
      <c r="BW72" s="211"/>
      <c r="BX72" s="211"/>
      <c r="BY72" s="211"/>
      <c r="BZ72" s="211"/>
      <c r="CA72" s="211"/>
      <c r="CB72" s="211"/>
      <c r="CC72" s="211"/>
      <c r="CD72" s="211"/>
      <c r="CE72" s="211"/>
      <c r="CF72" s="211"/>
      <c r="CG72" s="211"/>
      <c r="CH72" s="211"/>
      <c r="CI72" s="211"/>
      <c r="CJ72" s="211"/>
      <c r="CK72" s="211"/>
      <c r="CL72" s="211"/>
      <c r="CM72" s="211"/>
      <c r="CN72" s="211"/>
      <c r="CO72" s="211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1"/>
      <c r="DA72" s="211"/>
      <c r="DB72" s="211"/>
      <c r="DC72" s="211"/>
      <c r="DD72" s="211"/>
      <c r="DE72" s="211"/>
      <c r="DF72" s="211"/>
      <c r="DG72" s="211"/>
      <c r="DH72" s="211"/>
      <c r="DI72" s="211"/>
      <c r="DJ72" s="211"/>
      <c r="DK72" s="211"/>
      <c r="DL72" s="211"/>
      <c r="DM72" s="211"/>
      <c r="DN72" s="211"/>
      <c r="DO72" s="211"/>
      <c r="DP72" s="211"/>
      <c r="DQ72" s="211"/>
      <c r="DR72" s="211"/>
      <c r="DS72" s="211"/>
      <c r="DT72" s="211"/>
      <c r="DU72" s="211"/>
      <c r="DV72" s="211"/>
      <c r="DW72" s="211"/>
      <c r="DX72" s="211"/>
      <c r="DY72" s="211"/>
      <c r="DZ72" s="211"/>
      <c r="EA72" s="211"/>
      <c r="EB72" s="211"/>
      <c r="EC72" s="211"/>
      <c r="ED72" s="211"/>
      <c r="EE72" s="211"/>
      <c r="EF72" s="211"/>
      <c r="EG72" s="211"/>
      <c r="EH72" s="211"/>
      <c r="EI72" s="211"/>
      <c r="EJ72" s="211"/>
      <c r="EK72" s="211"/>
      <c r="EL72" s="211"/>
      <c r="EM72" s="211"/>
      <c r="EN72" s="211"/>
      <c r="EO72" s="211"/>
      <c r="EP72" s="211"/>
      <c r="EQ72" s="211"/>
      <c r="ER72" s="211"/>
      <c r="ES72" s="211"/>
      <c r="ET72" s="211"/>
      <c r="EU72" s="211"/>
      <c r="EV72" s="211"/>
      <c r="EW72" s="211"/>
      <c r="EX72" s="211"/>
      <c r="EY72" s="211"/>
      <c r="EZ72" s="211"/>
      <c r="FA72" s="211"/>
      <c r="FB72" s="211"/>
      <c r="FC72" s="211"/>
      <c r="FD72" s="211"/>
      <c r="FE72" s="211"/>
      <c r="FF72" s="211">
        <v>15</v>
      </c>
      <c r="FG72" s="211">
        <v>15</v>
      </c>
      <c r="FH72" s="211">
        <v>15</v>
      </c>
      <c r="FI72" s="211">
        <v>15</v>
      </c>
      <c r="FJ72" s="211">
        <v>15</v>
      </c>
      <c r="FK72" s="211">
        <v>15</v>
      </c>
      <c r="FL72" s="211">
        <v>15</v>
      </c>
      <c r="FM72" s="211">
        <v>15</v>
      </c>
      <c r="FN72" s="211">
        <v>15</v>
      </c>
      <c r="FO72" s="211">
        <v>15</v>
      </c>
      <c r="FP72" s="211">
        <v>15</v>
      </c>
      <c r="FQ72" s="211">
        <v>15</v>
      </c>
      <c r="FR72" s="211">
        <v>15</v>
      </c>
      <c r="FS72" s="211">
        <v>15</v>
      </c>
      <c r="FT72" s="211">
        <v>15</v>
      </c>
      <c r="FU72" s="211">
        <v>15</v>
      </c>
      <c r="FV72" s="211">
        <v>15</v>
      </c>
      <c r="FW72" s="211">
        <v>15</v>
      </c>
      <c r="FX72" s="211">
        <v>15</v>
      </c>
      <c r="FY72" s="211">
        <v>15</v>
      </c>
      <c r="FZ72" s="211">
        <v>15</v>
      </c>
      <c r="GA72" s="211">
        <v>15</v>
      </c>
      <c r="GB72" s="211">
        <v>15</v>
      </c>
      <c r="GC72" s="211">
        <v>15</v>
      </c>
      <c r="GD72" s="211">
        <v>15</v>
      </c>
      <c r="GE72" s="211">
        <v>15</v>
      </c>
      <c r="GF72" s="211">
        <v>15</v>
      </c>
      <c r="GG72" s="211">
        <v>15</v>
      </c>
      <c r="GH72" s="211">
        <v>15</v>
      </c>
      <c r="GI72" s="211">
        <v>15</v>
      </c>
      <c r="GJ72" s="211">
        <v>15</v>
      </c>
      <c r="GK72" s="211">
        <v>15</v>
      </c>
      <c r="GL72" s="211">
        <v>15</v>
      </c>
      <c r="GM72" s="211">
        <v>15</v>
      </c>
      <c r="GN72" s="211">
        <v>15</v>
      </c>
      <c r="GO72" s="211">
        <v>15</v>
      </c>
      <c r="GP72" s="211">
        <v>15</v>
      </c>
      <c r="GQ72" s="211">
        <v>15</v>
      </c>
      <c r="GR72" s="211">
        <v>15</v>
      </c>
      <c r="GS72" s="211">
        <v>15</v>
      </c>
      <c r="GT72" s="211">
        <v>15</v>
      </c>
      <c r="GU72" s="211">
        <v>15</v>
      </c>
      <c r="GV72" s="211">
        <v>15</v>
      </c>
      <c r="GW72" s="211">
        <v>15</v>
      </c>
      <c r="GX72" s="211">
        <v>15</v>
      </c>
      <c r="GY72" s="211">
        <v>15</v>
      </c>
      <c r="GZ72" s="211">
        <v>15</v>
      </c>
      <c r="HA72" s="211">
        <v>15</v>
      </c>
      <c r="HB72" s="211">
        <v>15</v>
      </c>
      <c r="HC72" s="211">
        <v>15</v>
      </c>
      <c r="HD72" s="211">
        <v>15</v>
      </c>
      <c r="HE72" s="211">
        <v>15</v>
      </c>
      <c r="HF72" s="211">
        <v>15</v>
      </c>
      <c r="HG72" s="211">
        <v>15</v>
      </c>
      <c r="HH72" s="211">
        <v>15</v>
      </c>
      <c r="HI72" s="211">
        <v>15</v>
      </c>
      <c r="HJ72" s="211">
        <v>15</v>
      </c>
      <c r="HK72" s="211">
        <v>15</v>
      </c>
      <c r="HL72" s="211">
        <v>15</v>
      </c>
      <c r="HM72" s="211">
        <v>15</v>
      </c>
      <c r="HN72" s="211">
        <v>15</v>
      </c>
      <c r="HO72" s="211">
        <v>15</v>
      </c>
      <c r="HP72" s="211">
        <v>15</v>
      </c>
      <c r="HQ72" s="211">
        <v>15</v>
      </c>
      <c r="HR72" s="211">
        <v>15</v>
      </c>
      <c r="HS72" s="211">
        <v>15</v>
      </c>
      <c r="HT72" s="211">
        <v>15</v>
      </c>
      <c r="HU72" s="211">
        <v>15</v>
      </c>
      <c r="HV72" s="211">
        <v>15</v>
      </c>
      <c r="HW72" s="211">
        <v>15</v>
      </c>
      <c r="HX72" s="211">
        <v>15</v>
      </c>
      <c r="HY72" s="211">
        <v>15</v>
      </c>
      <c r="HZ72" s="211">
        <v>15</v>
      </c>
      <c r="IA72" s="211">
        <v>15</v>
      </c>
      <c r="IB72" s="211">
        <v>15</v>
      </c>
      <c r="IC72" s="211">
        <v>15</v>
      </c>
      <c r="ID72" s="211">
        <v>15</v>
      </c>
      <c r="IE72" s="211">
        <v>15</v>
      </c>
      <c r="IF72" s="211">
        <v>15</v>
      </c>
      <c r="IG72" s="211">
        <v>15</v>
      </c>
      <c r="IH72" s="211">
        <v>15</v>
      </c>
      <c r="II72" s="211">
        <v>15</v>
      </c>
      <c r="IJ72" s="211">
        <v>15</v>
      </c>
      <c r="IK72" s="211">
        <v>15</v>
      </c>
      <c r="IL72" s="211">
        <v>15</v>
      </c>
      <c r="IM72" s="211">
        <v>15</v>
      </c>
      <c r="IN72" s="211">
        <v>15</v>
      </c>
      <c r="IO72" s="211">
        <v>15</v>
      </c>
      <c r="IP72" s="211">
        <v>15</v>
      </c>
      <c r="IQ72" s="211">
        <v>15</v>
      </c>
      <c r="IR72" s="211">
        <v>15</v>
      </c>
      <c r="IS72" s="211">
        <v>15</v>
      </c>
      <c r="IT72" s="211">
        <v>15</v>
      </c>
      <c r="IU72" s="211">
        <v>15</v>
      </c>
      <c r="IV72" s="211">
        <v>15</v>
      </c>
      <c r="IW72" s="211">
        <v>15</v>
      </c>
      <c r="IX72" s="211">
        <v>15</v>
      </c>
      <c r="IY72" s="211">
        <v>15</v>
      </c>
      <c r="IZ72" s="211">
        <v>15</v>
      </c>
      <c r="JA72" s="211">
        <v>15</v>
      </c>
      <c r="JB72" s="211">
        <v>15</v>
      </c>
      <c r="JC72" s="211">
        <v>15</v>
      </c>
      <c r="JD72" s="211">
        <v>15</v>
      </c>
      <c r="JE72" s="211">
        <v>15</v>
      </c>
      <c r="JF72" s="211">
        <v>15</v>
      </c>
      <c r="JG72" s="211">
        <v>15</v>
      </c>
      <c r="JH72" s="211">
        <v>15</v>
      </c>
      <c r="JI72" s="211">
        <v>15</v>
      </c>
      <c r="JJ72" s="211">
        <v>15</v>
      </c>
      <c r="JK72" s="211">
        <v>15</v>
      </c>
      <c r="JL72" s="211">
        <v>15</v>
      </c>
      <c r="JM72" s="211">
        <v>15</v>
      </c>
      <c r="JN72" s="211">
        <v>15</v>
      </c>
      <c r="JO72" s="483">
        <v>15</v>
      </c>
      <c r="JP72" s="483">
        <v>15</v>
      </c>
      <c r="JQ72" s="483">
        <v>15</v>
      </c>
      <c r="JR72" s="483">
        <v>15</v>
      </c>
      <c r="JS72" s="483">
        <v>15</v>
      </c>
      <c r="JT72" s="483">
        <v>15</v>
      </c>
      <c r="JU72" s="483">
        <v>15</v>
      </c>
      <c r="JV72" s="483">
        <v>15</v>
      </c>
      <c r="JW72" s="483">
        <v>15</v>
      </c>
      <c r="JX72" s="483">
        <v>15</v>
      </c>
      <c r="JY72" s="483">
        <v>15</v>
      </c>
      <c r="JZ72" s="483">
        <v>15</v>
      </c>
      <c r="KA72" s="483">
        <v>15</v>
      </c>
      <c r="KB72" s="483">
        <v>15</v>
      </c>
      <c r="KC72" s="483">
        <v>15</v>
      </c>
      <c r="KD72" s="483">
        <v>15</v>
      </c>
      <c r="KE72" s="483">
        <v>15</v>
      </c>
      <c r="KF72" s="483">
        <v>15</v>
      </c>
      <c r="KG72" s="483">
        <v>15</v>
      </c>
      <c r="KH72" s="483">
        <v>15</v>
      </c>
      <c r="KI72" s="483">
        <v>15</v>
      </c>
      <c r="KJ72" s="483">
        <v>15</v>
      </c>
      <c r="KK72" s="483">
        <v>15</v>
      </c>
      <c r="KL72" s="483">
        <v>15</v>
      </c>
      <c r="KM72" s="483">
        <v>15</v>
      </c>
      <c r="KN72" s="483">
        <v>15</v>
      </c>
      <c r="KO72" s="483">
        <v>15</v>
      </c>
      <c r="KP72" s="483">
        <v>15</v>
      </c>
      <c r="KQ72" s="483">
        <v>15</v>
      </c>
      <c r="KR72" s="483">
        <v>15</v>
      </c>
      <c r="KS72" s="483">
        <v>15</v>
      </c>
      <c r="KT72" s="483">
        <v>15</v>
      </c>
      <c r="KU72" s="483">
        <v>15</v>
      </c>
      <c r="KV72" s="483">
        <v>15</v>
      </c>
      <c r="KW72" s="483">
        <v>15</v>
      </c>
      <c r="KX72" s="483">
        <v>15</v>
      </c>
      <c r="KY72" s="483">
        <v>15</v>
      </c>
      <c r="KZ72" s="483">
        <v>15</v>
      </c>
      <c r="LA72" s="483">
        <v>15</v>
      </c>
      <c r="LB72" s="483">
        <v>15</v>
      </c>
      <c r="LC72" s="483">
        <v>15</v>
      </c>
      <c r="LD72" s="483">
        <v>15</v>
      </c>
      <c r="LE72" s="483">
        <v>15</v>
      </c>
      <c r="LF72" s="483">
        <v>15</v>
      </c>
      <c r="LG72" s="483">
        <v>15</v>
      </c>
      <c r="LH72" s="483">
        <v>15</v>
      </c>
      <c r="LI72" s="483">
        <v>15</v>
      </c>
      <c r="LJ72" s="483">
        <v>15</v>
      </c>
      <c r="LK72" s="483">
        <v>15</v>
      </c>
      <c r="LL72" s="483">
        <v>15</v>
      </c>
      <c r="LM72" s="483">
        <v>15</v>
      </c>
      <c r="LN72" s="483">
        <v>15</v>
      </c>
      <c r="LO72" s="483">
        <v>15</v>
      </c>
      <c r="LP72" s="483">
        <v>15</v>
      </c>
      <c r="LQ72" s="483">
        <v>15</v>
      </c>
      <c r="LR72" s="483">
        <v>15</v>
      </c>
      <c r="LS72" s="483">
        <v>15</v>
      </c>
      <c r="LT72" s="483">
        <v>15</v>
      </c>
      <c r="LU72" s="483">
        <v>15</v>
      </c>
      <c r="LV72" s="483">
        <v>15</v>
      </c>
      <c r="LW72" s="483">
        <v>15</v>
      </c>
      <c r="LX72" s="483">
        <v>15</v>
      </c>
      <c r="LY72" s="483">
        <v>15</v>
      </c>
      <c r="LZ72" s="483">
        <v>15</v>
      </c>
      <c r="MA72" s="483">
        <v>15</v>
      </c>
      <c r="MB72" s="483">
        <v>15</v>
      </c>
      <c r="MC72" s="483">
        <v>15</v>
      </c>
      <c r="MD72" s="483">
        <v>15</v>
      </c>
      <c r="ME72" s="483">
        <v>15</v>
      </c>
      <c r="MF72" s="483">
        <v>15</v>
      </c>
      <c r="MG72" s="483">
        <v>15</v>
      </c>
      <c r="MH72" s="483">
        <v>15</v>
      </c>
      <c r="MI72" s="483">
        <v>15</v>
      </c>
      <c r="MJ72" s="483">
        <v>15</v>
      </c>
      <c r="MK72" s="483">
        <v>15</v>
      </c>
      <c r="ML72" s="483">
        <v>15</v>
      </c>
      <c r="MM72" s="483">
        <v>15</v>
      </c>
      <c r="MN72" s="483">
        <v>15</v>
      </c>
      <c r="MO72" s="483">
        <v>15</v>
      </c>
      <c r="MP72" s="483">
        <v>15</v>
      </c>
      <c r="MQ72" s="483">
        <v>15</v>
      </c>
      <c r="MR72" s="483">
        <v>15</v>
      </c>
      <c r="MS72" s="483">
        <v>15</v>
      </c>
      <c r="MT72" s="483">
        <v>15</v>
      </c>
      <c r="MU72" s="483">
        <v>15</v>
      </c>
      <c r="MV72" s="483">
        <v>15</v>
      </c>
      <c r="MW72" s="483">
        <v>15</v>
      </c>
      <c r="MX72" s="483">
        <v>15</v>
      </c>
      <c r="MY72" s="483">
        <v>15</v>
      </c>
      <c r="MZ72" s="483">
        <v>15</v>
      </c>
      <c r="NA72" s="483">
        <v>15</v>
      </c>
      <c r="NB72" s="483">
        <v>15</v>
      </c>
      <c r="NC72" s="483">
        <v>15</v>
      </c>
      <c r="ND72" s="483">
        <v>15</v>
      </c>
      <c r="NE72" s="483">
        <v>15</v>
      </c>
      <c r="NF72" s="483">
        <v>15</v>
      </c>
      <c r="NG72" s="483">
        <v>15</v>
      </c>
      <c r="NH72" s="483">
        <v>15</v>
      </c>
      <c r="NI72" s="483">
        <v>15</v>
      </c>
      <c r="NJ72" s="483">
        <v>15</v>
      </c>
      <c r="NK72" s="483">
        <v>15</v>
      </c>
      <c r="NL72" s="483">
        <v>15</v>
      </c>
      <c r="NM72" s="483">
        <v>15</v>
      </c>
      <c r="NN72" s="483">
        <v>15</v>
      </c>
      <c r="NO72" s="483">
        <v>15</v>
      </c>
      <c r="NP72" s="483">
        <v>15</v>
      </c>
      <c r="NQ72" s="483">
        <v>15</v>
      </c>
      <c r="NR72" s="483">
        <v>15</v>
      </c>
      <c r="NS72" s="483">
        <v>15</v>
      </c>
      <c r="NT72" s="483">
        <v>15</v>
      </c>
      <c r="NU72" s="483">
        <v>15</v>
      </c>
      <c r="NV72" s="483">
        <v>15</v>
      </c>
      <c r="NW72" s="483">
        <v>15</v>
      </c>
      <c r="NX72" s="483">
        <v>15</v>
      </c>
      <c r="NY72" s="483">
        <v>15</v>
      </c>
      <c r="NZ72" s="483">
        <v>15</v>
      </c>
      <c r="OA72" s="483">
        <v>15</v>
      </c>
      <c r="OB72" s="483">
        <v>15</v>
      </c>
      <c r="OC72" s="483">
        <v>15</v>
      </c>
      <c r="OD72" s="483">
        <v>15</v>
      </c>
      <c r="OE72" s="483">
        <v>15</v>
      </c>
      <c r="OF72" s="483">
        <v>15</v>
      </c>
      <c r="OG72" s="483">
        <v>15</v>
      </c>
      <c r="OH72" s="483">
        <v>15</v>
      </c>
      <c r="OI72" s="483">
        <v>15</v>
      </c>
      <c r="OJ72" s="483">
        <v>15</v>
      </c>
      <c r="OK72" s="483">
        <v>15</v>
      </c>
      <c r="OL72" s="483">
        <v>15</v>
      </c>
      <c r="OM72" s="483">
        <v>15</v>
      </c>
      <c r="ON72" s="483">
        <v>15</v>
      </c>
      <c r="OO72" s="483">
        <v>15</v>
      </c>
      <c r="OP72" s="483">
        <v>15</v>
      </c>
      <c r="OQ72" s="483">
        <v>15</v>
      </c>
      <c r="OR72" s="483">
        <v>15</v>
      </c>
      <c r="OS72" s="483">
        <v>15</v>
      </c>
      <c r="OT72" s="483">
        <v>15</v>
      </c>
      <c r="OU72" s="483">
        <v>15</v>
      </c>
      <c r="OV72" s="483">
        <v>15</v>
      </c>
      <c r="OW72" s="483">
        <v>15</v>
      </c>
      <c r="OX72" s="483">
        <v>15</v>
      </c>
      <c r="OY72" s="483">
        <v>15</v>
      </c>
      <c r="OZ72" s="483">
        <v>15</v>
      </c>
      <c r="PA72" s="483">
        <v>15</v>
      </c>
      <c r="PB72" s="483">
        <v>15</v>
      </c>
      <c r="PC72" s="483">
        <v>15</v>
      </c>
      <c r="PD72" s="483">
        <v>15</v>
      </c>
      <c r="PE72" s="483">
        <v>15</v>
      </c>
      <c r="PF72" s="483">
        <v>15</v>
      </c>
      <c r="PG72" s="483">
        <v>15</v>
      </c>
      <c r="PH72" s="483">
        <v>15</v>
      </c>
      <c r="PI72" s="483">
        <v>15</v>
      </c>
      <c r="PJ72" s="483">
        <v>15</v>
      </c>
      <c r="PK72" s="483">
        <v>15</v>
      </c>
      <c r="PL72" s="483">
        <v>15</v>
      </c>
    </row>
    <row r="73" spans="1:428" x14ac:dyDescent="0.25">
      <c r="A73" s="866"/>
      <c r="B73" s="868"/>
      <c r="C73" s="869"/>
      <c r="D73" s="871"/>
      <c r="E73" s="206" t="s">
        <v>1377</v>
      </c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2"/>
      <c r="BR73" s="212"/>
      <c r="BS73" s="212"/>
      <c r="BT73" s="212"/>
      <c r="BU73" s="212"/>
      <c r="BV73" s="212"/>
      <c r="BW73" s="212"/>
      <c r="BX73" s="212"/>
      <c r="BY73" s="212"/>
      <c r="BZ73" s="212"/>
      <c r="CA73" s="212"/>
      <c r="CB73" s="212"/>
      <c r="CC73" s="212"/>
      <c r="CD73" s="212"/>
      <c r="CE73" s="212"/>
      <c r="CF73" s="212"/>
      <c r="CG73" s="212"/>
      <c r="CH73" s="212"/>
      <c r="CI73" s="212"/>
      <c r="CJ73" s="212"/>
      <c r="CK73" s="212"/>
      <c r="CL73" s="212"/>
      <c r="CM73" s="212"/>
      <c r="CN73" s="212"/>
      <c r="CO73" s="212"/>
      <c r="CP73" s="212"/>
      <c r="CQ73" s="212"/>
      <c r="CR73" s="212"/>
      <c r="CS73" s="212"/>
      <c r="CT73" s="212"/>
      <c r="CU73" s="212"/>
      <c r="CV73" s="212"/>
      <c r="CW73" s="212"/>
      <c r="CX73" s="212"/>
      <c r="CY73" s="212"/>
      <c r="CZ73" s="212"/>
      <c r="DA73" s="212"/>
      <c r="DB73" s="212"/>
      <c r="DC73" s="212"/>
      <c r="DD73" s="212"/>
      <c r="DE73" s="212"/>
      <c r="DF73" s="212"/>
      <c r="DG73" s="212"/>
      <c r="DH73" s="212"/>
      <c r="DI73" s="212"/>
      <c r="DJ73" s="212"/>
      <c r="DK73" s="212"/>
      <c r="DL73" s="212"/>
      <c r="DM73" s="212"/>
      <c r="DN73" s="212"/>
      <c r="DO73" s="212"/>
      <c r="DP73" s="212"/>
      <c r="DQ73" s="212"/>
      <c r="DR73" s="212"/>
      <c r="DS73" s="212"/>
      <c r="DT73" s="212"/>
      <c r="DU73" s="212"/>
      <c r="DV73" s="212"/>
      <c r="DW73" s="212"/>
      <c r="DX73" s="212"/>
      <c r="DY73" s="212"/>
      <c r="DZ73" s="212"/>
      <c r="EA73" s="212"/>
      <c r="EB73" s="212"/>
      <c r="EC73" s="212"/>
      <c r="ED73" s="212"/>
      <c r="EE73" s="212"/>
      <c r="EF73" s="212"/>
      <c r="EG73" s="212"/>
      <c r="EH73" s="212"/>
      <c r="EI73" s="212"/>
      <c r="EJ73" s="212"/>
      <c r="EK73" s="212"/>
      <c r="EL73" s="212"/>
      <c r="EM73" s="212"/>
      <c r="EN73" s="212"/>
      <c r="EO73" s="212"/>
      <c r="EP73" s="212"/>
      <c r="EQ73" s="212"/>
      <c r="ER73" s="212"/>
      <c r="ES73" s="212"/>
      <c r="ET73" s="212"/>
      <c r="EU73" s="212"/>
      <c r="EV73" s="212"/>
      <c r="EW73" s="212"/>
      <c r="EX73" s="212"/>
      <c r="EY73" s="212"/>
      <c r="EZ73" s="212"/>
      <c r="FA73" s="212"/>
      <c r="FB73" s="212"/>
      <c r="FC73" s="212"/>
      <c r="FD73" s="212"/>
      <c r="FE73" s="212"/>
      <c r="FF73" s="212">
        <v>12</v>
      </c>
      <c r="FG73" s="212">
        <v>12</v>
      </c>
      <c r="FH73" s="212">
        <v>9</v>
      </c>
      <c r="FI73" s="212">
        <v>9</v>
      </c>
      <c r="FJ73" s="212">
        <v>9</v>
      </c>
      <c r="FK73" s="212">
        <v>9</v>
      </c>
      <c r="FL73" s="212">
        <v>9</v>
      </c>
      <c r="FM73" s="212">
        <v>9</v>
      </c>
      <c r="FN73" s="212">
        <v>9</v>
      </c>
      <c r="FO73" s="212">
        <v>9</v>
      </c>
      <c r="FP73" s="212">
        <v>10</v>
      </c>
      <c r="FQ73" s="212">
        <v>10</v>
      </c>
      <c r="FR73" s="212">
        <v>10</v>
      </c>
      <c r="FS73" s="212">
        <v>10</v>
      </c>
      <c r="FT73" s="212">
        <v>10</v>
      </c>
      <c r="FU73" s="212">
        <v>10</v>
      </c>
      <c r="FV73" s="212">
        <v>10</v>
      </c>
      <c r="FW73" s="212">
        <v>10</v>
      </c>
      <c r="FX73" s="212">
        <v>10</v>
      </c>
      <c r="FY73" s="212">
        <v>10</v>
      </c>
      <c r="FZ73" s="212">
        <v>10</v>
      </c>
      <c r="GA73" s="212">
        <v>10</v>
      </c>
      <c r="GB73" s="212">
        <v>10</v>
      </c>
      <c r="GC73" s="212">
        <v>10</v>
      </c>
      <c r="GD73" s="212">
        <v>10</v>
      </c>
      <c r="GE73" s="212">
        <v>10</v>
      </c>
      <c r="GF73" s="212">
        <v>10</v>
      </c>
      <c r="GG73" s="212">
        <v>10</v>
      </c>
      <c r="GH73" s="212">
        <v>10</v>
      </c>
      <c r="GI73" s="212">
        <v>10</v>
      </c>
      <c r="GJ73" s="212">
        <v>10</v>
      </c>
      <c r="GK73" s="212">
        <v>10</v>
      </c>
      <c r="GL73" s="212">
        <v>10</v>
      </c>
      <c r="GM73" s="212">
        <v>10</v>
      </c>
      <c r="GN73" s="212">
        <v>10</v>
      </c>
      <c r="GO73" s="212">
        <v>10</v>
      </c>
      <c r="GP73" s="212">
        <v>10</v>
      </c>
      <c r="GQ73" s="212">
        <v>10</v>
      </c>
      <c r="GR73" s="212">
        <v>10</v>
      </c>
      <c r="GS73" s="212">
        <v>10</v>
      </c>
      <c r="GT73" s="212">
        <v>12</v>
      </c>
      <c r="GU73" s="212">
        <v>12</v>
      </c>
      <c r="GV73" s="212">
        <v>12</v>
      </c>
      <c r="GW73" s="212">
        <v>12</v>
      </c>
      <c r="GX73" s="212">
        <v>12</v>
      </c>
      <c r="GY73" s="212">
        <v>12</v>
      </c>
      <c r="GZ73" s="212">
        <v>12</v>
      </c>
      <c r="HA73" s="212">
        <v>12</v>
      </c>
      <c r="HB73" s="212">
        <v>12</v>
      </c>
      <c r="HC73" s="212">
        <v>12</v>
      </c>
      <c r="HD73" s="212">
        <v>12</v>
      </c>
      <c r="HE73" s="212">
        <v>12</v>
      </c>
      <c r="HF73" s="212">
        <v>12</v>
      </c>
      <c r="HG73" s="212">
        <v>12</v>
      </c>
      <c r="HH73" s="212">
        <v>12</v>
      </c>
      <c r="HI73" s="212">
        <v>12</v>
      </c>
      <c r="HJ73" s="212">
        <v>12</v>
      </c>
      <c r="HK73" s="212">
        <v>12</v>
      </c>
      <c r="HL73" s="212">
        <v>12</v>
      </c>
      <c r="HM73" s="212">
        <v>12</v>
      </c>
      <c r="HN73" s="212">
        <v>12</v>
      </c>
      <c r="HO73" s="212">
        <v>12</v>
      </c>
      <c r="HP73" s="212">
        <v>12</v>
      </c>
      <c r="HQ73" s="212">
        <v>12</v>
      </c>
      <c r="HR73" s="212">
        <v>12</v>
      </c>
      <c r="HS73" s="212">
        <v>12</v>
      </c>
      <c r="HT73" s="212">
        <v>12</v>
      </c>
      <c r="HU73" s="212">
        <v>12</v>
      </c>
      <c r="HV73" s="212">
        <v>12</v>
      </c>
      <c r="HW73" s="212">
        <v>12</v>
      </c>
      <c r="HX73" s="212">
        <v>12</v>
      </c>
      <c r="HY73" s="212">
        <v>12</v>
      </c>
      <c r="HZ73" s="212">
        <v>12</v>
      </c>
      <c r="IA73" s="212">
        <v>12</v>
      </c>
      <c r="IB73" s="212">
        <v>12</v>
      </c>
      <c r="IC73" s="212">
        <v>12</v>
      </c>
      <c r="ID73" s="212">
        <v>12</v>
      </c>
      <c r="IE73" s="212">
        <v>12</v>
      </c>
      <c r="IF73" s="212">
        <v>12</v>
      </c>
      <c r="IG73" s="212">
        <v>12</v>
      </c>
      <c r="IH73" s="212">
        <v>12</v>
      </c>
      <c r="II73" s="212">
        <v>12</v>
      </c>
      <c r="IJ73" s="212">
        <v>12</v>
      </c>
      <c r="IK73" s="212">
        <v>12</v>
      </c>
      <c r="IL73" s="212">
        <v>12</v>
      </c>
      <c r="IM73" s="212">
        <v>12</v>
      </c>
      <c r="IN73" s="212">
        <v>12</v>
      </c>
      <c r="IO73" s="212">
        <v>12</v>
      </c>
      <c r="IP73" s="212">
        <v>12</v>
      </c>
      <c r="IQ73" s="212">
        <v>12</v>
      </c>
      <c r="IR73" s="212">
        <v>12</v>
      </c>
      <c r="IS73" s="212">
        <v>12</v>
      </c>
      <c r="IT73" s="212">
        <v>12</v>
      </c>
      <c r="IU73" s="212">
        <v>12</v>
      </c>
      <c r="IV73" s="212">
        <v>7</v>
      </c>
      <c r="IW73" s="212">
        <v>0</v>
      </c>
      <c r="IX73" s="212">
        <v>0</v>
      </c>
      <c r="IY73" s="212">
        <v>0</v>
      </c>
      <c r="IZ73" s="212">
        <v>0</v>
      </c>
      <c r="JA73" s="212">
        <v>0</v>
      </c>
      <c r="JB73" s="212">
        <v>0</v>
      </c>
      <c r="JC73" s="212">
        <v>0</v>
      </c>
      <c r="JD73" s="212">
        <v>0</v>
      </c>
      <c r="JE73" s="212">
        <v>0</v>
      </c>
      <c r="JF73" s="212">
        <v>0</v>
      </c>
      <c r="JG73" s="212">
        <v>0</v>
      </c>
      <c r="JH73" s="212">
        <v>0</v>
      </c>
      <c r="JI73" s="212">
        <v>0</v>
      </c>
      <c r="JJ73" s="212">
        <v>0</v>
      </c>
      <c r="JK73" s="212">
        <v>0</v>
      </c>
      <c r="JL73" s="212">
        <v>0</v>
      </c>
      <c r="JM73" s="212">
        <v>0</v>
      </c>
      <c r="JN73" s="212">
        <v>0</v>
      </c>
      <c r="JO73" s="484">
        <v>0</v>
      </c>
      <c r="JP73" s="484">
        <v>0</v>
      </c>
      <c r="JQ73" s="484">
        <v>0</v>
      </c>
      <c r="JR73" s="484">
        <v>0</v>
      </c>
      <c r="JS73" s="484">
        <v>0</v>
      </c>
      <c r="JT73" s="484">
        <v>0</v>
      </c>
      <c r="JU73" s="484">
        <v>0</v>
      </c>
      <c r="JV73" s="484">
        <v>0</v>
      </c>
      <c r="JW73" s="484">
        <v>0</v>
      </c>
      <c r="JX73" s="484">
        <v>0</v>
      </c>
      <c r="JY73" s="484">
        <v>0</v>
      </c>
      <c r="JZ73" s="484">
        <v>0</v>
      </c>
      <c r="KA73" s="484">
        <v>3</v>
      </c>
      <c r="KB73" s="484">
        <v>3</v>
      </c>
      <c r="KC73" s="484">
        <v>3</v>
      </c>
      <c r="KD73" s="484">
        <v>3</v>
      </c>
      <c r="KE73" s="484">
        <v>3</v>
      </c>
      <c r="KF73" s="484">
        <v>3</v>
      </c>
      <c r="KG73" s="484">
        <v>3</v>
      </c>
      <c r="KH73" s="484">
        <v>8</v>
      </c>
      <c r="KI73" s="484">
        <v>8</v>
      </c>
      <c r="KJ73" s="484">
        <v>10</v>
      </c>
      <c r="KK73" s="484">
        <v>10</v>
      </c>
      <c r="KL73" s="484">
        <v>10</v>
      </c>
      <c r="KM73" s="484">
        <v>10</v>
      </c>
      <c r="KN73" s="484">
        <v>10</v>
      </c>
      <c r="KO73" s="484">
        <v>10</v>
      </c>
      <c r="KP73" s="484">
        <v>10</v>
      </c>
      <c r="KQ73" s="484">
        <v>10</v>
      </c>
      <c r="KR73" s="484">
        <v>10</v>
      </c>
      <c r="KS73" s="484">
        <v>10</v>
      </c>
      <c r="KT73" s="484">
        <v>10</v>
      </c>
      <c r="KU73" s="484">
        <v>10</v>
      </c>
      <c r="KV73" s="484">
        <v>10</v>
      </c>
      <c r="KW73" s="484">
        <v>10</v>
      </c>
      <c r="KX73" s="484">
        <v>10</v>
      </c>
      <c r="KY73" s="484">
        <v>10</v>
      </c>
      <c r="KZ73" s="484">
        <v>10</v>
      </c>
      <c r="LA73" s="484">
        <v>10</v>
      </c>
      <c r="LB73" s="484">
        <v>10</v>
      </c>
      <c r="LC73" s="484">
        <v>10</v>
      </c>
      <c r="LD73" s="484">
        <v>10</v>
      </c>
      <c r="LE73" s="484">
        <v>10</v>
      </c>
      <c r="LF73" s="484">
        <v>10</v>
      </c>
      <c r="LG73" s="484">
        <v>10</v>
      </c>
      <c r="LH73" s="484">
        <v>5</v>
      </c>
      <c r="LI73" s="484">
        <v>5</v>
      </c>
      <c r="LJ73" s="484">
        <v>5</v>
      </c>
      <c r="LK73" s="484">
        <v>5</v>
      </c>
      <c r="LL73" s="484">
        <v>5</v>
      </c>
      <c r="LM73" s="484">
        <v>5</v>
      </c>
      <c r="LN73" s="484">
        <v>5</v>
      </c>
      <c r="LO73" s="484">
        <v>25</v>
      </c>
      <c r="LP73" s="484">
        <v>25</v>
      </c>
      <c r="LQ73" s="484">
        <v>24</v>
      </c>
      <c r="LR73" s="484">
        <v>24</v>
      </c>
      <c r="LS73" s="484">
        <v>24</v>
      </c>
      <c r="LT73" s="484">
        <v>24</v>
      </c>
      <c r="LU73" s="484">
        <v>24</v>
      </c>
      <c r="LV73" s="484">
        <v>24</v>
      </c>
      <c r="LW73" s="484">
        <v>24</v>
      </c>
      <c r="LX73" s="484">
        <v>24</v>
      </c>
      <c r="LY73" s="484">
        <v>22</v>
      </c>
      <c r="LZ73" s="484">
        <v>22</v>
      </c>
      <c r="MA73" s="484">
        <v>22</v>
      </c>
      <c r="MB73" s="484">
        <v>22</v>
      </c>
      <c r="MC73" s="484">
        <v>22</v>
      </c>
      <c r="MD73" s="484">
        <v>22</v>
      </c>
      <c r="ME73" s="484">
        <v>22</v>
      </c>
      <c r="MF73" s="484">
        <v>22</v>
      </c>
      <c r="MG73" s="484">
        <v>22</v>
      </c>
      <c r="MH73" s="484">
        <v>32</v>
      </c>
      <c r="MI73" s="484">
        <v>32</v>
      </c>
      <c r="MJ73" s="484">
        <v>32</v>
      </c>
      <c r="MK73" s="484">
        <v>32</v>
      </c>
      <c r="ML73" s="484">
        <v>25</v>
      </c>
      <c r="MM73" s="484">
        <v>25</v>
      </c>
      <c r="MN73" s="484">
        <v>25</v>
      </c>
      <c r="MO73" s="484">
        <v>25</v>
      </c>
      <c r="MP73" s="484">
        <v>25</v>
      </c>
      <c r="MQ73" s="484">
        <v>25</v>
      </c>
      <c r="MR73" s="484">
        <v>25</v>
      </c>
      <c r="MS73" s="484">
        <v>25</v>
      </c>
      <c r="MT73" s="484">
        <v>20</v>
      </c>
      <c r="MU73" s="484">
        <v>20</v>
      </c>
      <c r="MV73" s="484">
        <v>20</v>
      </c>
      <c r="MW73" s="484">
        <v>20</v>
      </c>
      <c r="MX73" s="484">
        <v>20</v>
      </c>
      <c r="MY73" s="484">
        <v>20</v>
      </c>
      <c r="MZ73" s="484">
        <v>20</v>
      </c>
      <c r="NA73" s="484">
        <v>30</v>
      </c>
      <c r="NB73" s="484">
        <v>30</v>
      </c>
      <c r="NC73" s="484">
        <v>30</v>
      </c>
      <c r="ND73" s="484">
        <v>30</v>
      </c>
      <c r="NE73" s="484">
        <v>30</v>
      </c>
      <c r="NF73" s="484">
        <v>30</v>
      </c>
      <c r="NG73" s="484">
        <v>30</v>
      </c>
      <c r="NH73" s="484">
        <v>30</v>
      </c>
      <c r="NI73" s="484">
        <v>30</v>
      </c>
      <c r="NJ73" s="484">
        <v>30</v>
      </c>
      <c r="NK73" s="484">
        <v>30</v>
      </c>
      <c r="NL73" s="484">
        <v>30</v>
      </c>
      <c r="NM73" s="484">
        <v>30</v>
      </c>
      <c r="NN73" s="484">
        <v>30</v>
      </c>
      <c r="NO73" s="484">
        <v>30</v>
      </c>
      <c r="NP73" s="484">
        <v>30</v>
      </c>
      <c r="NQ73" s="484">
        <v>30</v>
      </c>
      <c r="NR73" s="484">
        <v>30</v>
      </c>
      <c r="NS73" s="484">
        <v>30</v>
      </c>
      <c r="NT73" s="484">
        <v>30</v>
      </c>
      <c r="NU73" s="484">
        <v>30</v>
      </c>
      <c r="NV73" s="484">
        <v>30</v>
      </c>
      <c r="NW73" s="484">
        <v>30</v>
      </c>
      <c r="NX73" s="484">
        <v>30</v>
      </c>
      <c r="NY73" s="484">
        <v>30</v>
      </c>
      <c r="NZ73" s="484">
        <v>30</v>
      </c>
      <c r="OA73" s="484">
        <v>30</v>
      </c>
      <c r="OB73" s="484">
        <v>30</v>
      </c>
      <c r="OC73" s="484">
        <v>30</v>
      </c>
      <c r="OD73" s="484">
        <v>30</v>
      </c>
      <c r="OE73" s="484">
        <v>30</v>
      </c>
      <c r="OF73" s="484">
        <v>30</v>
      </c>
      <c r="OG73" s="484">
        <v>30</v>
      </c>
      <c r="OH73" s="484">
        <v>30</v>
      </c>
      <c r="OI73" s="484">
        <v>30</v>
      </c>
      <c r="OJ73" s="484">
        <v>30</v>
      </c>
      <c r="OK73" s="484">
        <v>30</v>
      </c>
      <c r="OL73" s="484">
        <v>30</v>
      </c>
      <c r="OM73" s="484">
        <v>30</v>
      </c>
      <c r="ON73" s="484">
        <v>30</v>
      </c>
      <c r="OO73" s="484">
        <v>30</v>
      </c>
      <c r="OP73" s="484">
        <v>30</v>
      </c>
      <c r="OQ73" s="484">
        <v>30</v>
      </c>
      <c r="OR73" s="484">
        <v>30</v>
      </c>
      <c r="OS73" s="484">
        <v>30</v>
      </c>
      <c r="OT73" s="484">
        <v>30</v>
      </c>
      <c r="OU73" s="484">
        <v>30</v>
      </c>
      <c r="OV73" s="484">
        <v>30</v>
      </c>
      <c r="OW73" s="484">
        <v>12</v>
      </c>
      <c r="OX73" s="484">
        <v>12</v>
      </c>
      <c r="OY73" s="484">
        <v>12</v>
      </c>
      <c r="OZ73" s="484">
        <v>12</v>
      </c>
      <c r="PA73" s="484">
        <v>12</v>
      </c>
      <c r="PB73" s="484">
        <v>12</v>
      </c>
      <c r="PC73" s="484">
        <v>12</v>
      </c>
      <c r="PD73" s="484">
        <v>12</v>
      </c>
      <c r="PE73" s="484">
        <v>12</v>
      </c>
      <c r="PF73" s="484">
        <v>12</v>
      </c>
      <c r="PG73" s="484">
        <v>12</v>
      </c>
      <c r="PH73" s="484">
        <v>12</v>
      </c>
      <c r="PI73" s="484">
        <v>12</v>
      </c>
      <c r="PJ73" s="484">
        <v>12</v>
      </c>
      <c r="PK73" s="484">
        <v>12</v>
      </c>
      <c r="PL73" s="484">
        <v>12</v>
      </c>
    </row>
    <row r="74" spans="1:428" x14ac:dyDescent="0.25">
      <c r="A74" s="866">
        <v>35</v>
      </c>
      <c r="B74" s="867" t="s">
        <v>1414</v>
      </c>
      <c r="C74" s="869" t="s">
        <v>1375</v>
      </c>
      <c r="D74" s="871" t="s">
        <v>1415</v>
      </c>
      <c r="E74" s="205" t="s">
        <v>1376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  <c r="BD74" s="211"/>
      <c r="BE74" s="211"/>
      <c r="BF74" s="211"/>
      <c r="BG74" s="211"/>
      <c r="BH74" s="211"/>
      <c r="BI74" s="211"/>
      <c r="BJ74" s="211"/>
      <c r="BK74" s="211"/>
      <c r="BL74" s="211"/>
      <c r="BM74" s="211"/>
      <c r="BN74" s="211"/>
      <c r="BO74" s="211"/>
      <c r="BP74" s="211"/>
      <c r="BQ74" s="211"/>
      <c r="BR74" s="211"/>
      <c r="BS74" s="211"/>
      <c r="BT74" s="211"/>
      <c r="BU74" s="211"/>
      <c r="BV74" s="211"/>
      <c r="BW74" s="211"/>
      <c r="BX74" s="211"/>
      <c r="BY74" s="211"/>
      <c r="BZ74" s="211"/>
      <c r="CA74" s="211"/>
      <c r="CB74" s="211"/>
      <c r="CC74" s="211"/>
      <c r="CD74" s="211"/>
      <c r="CE74" s="211"/>
      <c r="CF74" s="211"/>
      <c r="CG74" s="211"/>
      <c r="CH74" s="211"/>
      <c r="CI74" s="211"/>
      <c r="CJ74" s="211"/>
      <c r="CK74" s="211"/>
      <c r="CL74" s="211"/>
      <c r="CM74" s="211"/>
      <c r="CN74" s="211"/>
      <c r="CO74" s="211"/>
      <c r="CP74" s="211"/>
      <c r="CQ74" s="211"/>
      <c r="CR74" s="211"/>
      <c r="CS74" s="211"/>
      <c r="CT74" s="211"/>
      <c r="CU74" s="211"/>
      <c r="CV74" s="211"/>
      <c r="CW74" s="211"/>
      <c r="CX74" s="211"/>
      <c r="CY74" s="211"/>
      <c r="CZ74" s="211"/>
      <c r="DA74" s="211"/>
      <c r="DB74" s="211"/>
      <c r="DC74" s="211"/>
      <c r="DD74" s="211"/>
      <c r="DE74" s="211"/>
      <c r="DF74" s="211"/>
      <c r="DG74" s="211"/>
      <c r="DH74" s="211"/>
      <c r="DI74" s="211"/>
      <c r="DJ74" s="211"/>
      <c r="DK74" s="211"/>
      <c r="DL74" s="211"/>
      <c r="DM74" s="211"/>
      <c r="DN74" s="211"/>
      <c r="DO74" s="211"/>
      <c r="DP74" s="211"/>
      <c r="DQ74" s="211"/>
      <c r="DR74" s="211"/>
      <c r="DS74" s="211"/>
      <c r="DT74" s="211"/>
      <c r="DU74" s="211"/>
      <c r="DV74" s="211"/>
      <c r="DW74" s="211"/>
      <c r="DX74" s="211"/>
      <c r="DY74" s="211"/>
      <c r="DZ74" s="211"/>
      <c r="EA74" s="211"/>
      <c r="EB74" s="211"/>
      <c r="EC74" s="211"/>
      <c r="ED74" s="211"/>
      <c r="EE74" s="211"/>
      <c r="EF74" s="211"/>
      <c r="EG74" s="211"/>
      <c r="EH74" s="211"/>
      <c r="EI74" s="211"/>
      <c r="EJ74" s="211"/>
      <c r="EK74" s="211"/>
      <c r="EL74" s="211"/>
      <c r="EM74" s="211"/>
      <c r="EN74" s="211"/>
      <c r="EO74" s="211"/>
      <c r="EP74" s="211"/>
      <c r="EQ74" s="211"/>
      <c r="ER74" s="211"/>
      <c r="ES74" s="211"/>
      <c r="ET74" s="211"/>
      <c r="EU74" s="211"/>
      <c r="EV74" s="211"/>
      <c r="EW74" s="211"/>
      <c r="EX74" s="211"/>
      <c r="EY74" s="211"/>
      <c r="EZ74" s="211"/>
      <c r="FA74" s="211"/>
      <c r="FB74" s="211"/>
      <c r="FC74" s="211"/>
      <c r="FD74" s="211"/>
      <c r="FE74" s="211"/>
      <c r="FF74" s="211"/>
      <c r="FG74" s="211"/>
      <c r="FH74" s="211"/>
      <c r="FI74" s="211"/>
      <c r="FJ74" s="211"/>
      <c r="FK74" s="211"/>
      <c r="FL74" s="211"/>
      <c r="FM74" s="211"/>
      <c r="FN74" s="211"/>
      <c r="FO74" s="211"/>
      <c r="FP74" s="211"/>
      <c r="FQ74" s="211"/>
      <c r="FR74" s="211"/>
      <c r="FS74" s="211"/>
      <c r="FT74" s="211"/>
      <c r="FU74" s="211"/>
      <c r="FV74" s="211"/>
      <c r="FW74" s="211"/>
      <c r="FX74" s="211"/>
      <c r="FY74" s="211"/>
      <c r="FZ74" s="211"/>
      <c r="GA74" s="211"/>
      <c r="GB74" s="211"/>
      <c r="GC74" s="211"/>
      <c r="GD74" s="211"/>
      <c r="GE74" s="211"/>
      <c r="GF74" s="211"/>
      <c r="GG74" s="211"/>
      <c r="GH74" s="211"/>
      <c r="GI74" s="211"/>
      <c r="GJ74" s="211"/>
      <c r="GK74" s="211"/>
      <c r="GL74" s="211"/>
      <c r="GM74" s="211"/>
      <c r="GN74" s="211"/>
      <c r="GO74" s="211"/>
      <c r="GP74" s="211"/>
      <c r="GQ74" s="211"/>
      <c r="GR74" s="211"/>
      <c r="GS74" s="211"/>
      <c r="GT74" s="211">
        <v>20</v>
      </c>
      <c r="GU74" s="211">
        <v>20</v>
      </c>
      <c r="GV74" s="211">
        <v>20</v>
      </c>
      <c r="GW74" s="211">
        <v>20</v>
      </c>
      <c r="GX74" s="211">
        <v>20</v>
      </c>
      <c r="GY74" s="211">
        <v>20</v>
      </c>
      <c r="GZ74" s="211">
        <v>20</v>
      </c>
      <c r="HA74" s="211">
        <v>20</v>
      </c>
      <c r="HB74" s="211">
        <v>20</v>
      </c>
      <c r="HC74" s="211">
        <v>20</v>
      </c>
      <c r="HD74" s="211">
        <v>20</v>
      </c>
      <c r="HE74" s="211">
        <v>20</v>
      </c>
      <c r="HF74" s="211">
        <v>20</v>
      </c>
      <c r="HG74" s="211">
        <v>20</v>
      </c>
      <c r="HH74" s="211">
        <v>20</v>
      </c>
      <c r="HI74" s="211">
        <v>20</v>
      </c>
      <c r="HJ74" s="211">
        <v>20</v>
      </c>
      <c r="HK74" s="211">
        <v>20</v>
      </c>
      <c r="HL74" s="211">
        <v>20</v>
      </c>
      <c r="HM74" s="211">
        <v>20</v>
      </c>
      <c r="HN74" s="211">
        <v>20</v>
      </c>
      <c r="HO74" s="211">
        <v>20</v>
      </c>
      <c r="HP74" s="211">
        <v>20</v>
      </c>
      <c r="HQ74" s="211">
        <v>20</v>
      </c>
      <c r="HR74" s="211">
        <v>20</v>
      </c>
      <c r="HS74" s="211">
        <v>20</v>
      </c>
      <c r="HT74" s="211">
        <v>20</v>
      </c>
      <c r="HU74" s="211">
        <v>20</v>
      </c>
      <c r="HV74" s="211">
        <v>20</v>
      </c>
      <c r="HW74" s="211">
        <v>20</v>
      </c>
      <c r="HX74" s="211">
        <v>20</v>
      </c>
      <c r="HY74" s="211">
        <v>20</v>
      </c>
      <c r="HZ74" s="211">
        <v>20</v>
      </c>
      <c r="IA74" s="211">
        <v>20</v>
      </c>
      <c r="IB74" s="211">
        <v>20</v>
      </c>
      <c r="IC74" s="211">
        <v>20</v>
      </c>
      <c r="ID74" s="211">
        <v>20</v>
      </c>
      <c r="IE74" s="211">
        <v>20</v>
      </c>
      <c r="IF74" s="211">
        <v>20</v>
      </c>
      <c r="IG74" s="211">
        <v>20</v>
      </c>
      <c r="IH74" s="211">
        <v>20</v>
      </c>
      <c r="II74" s="211">
        <v>20</v>
      </c>
      <c r="IJ74" s="211">
        <v>20</v>
      </c>
      <c r="IK74" s="211">
        <v>20</v>
      </c>
      <c r="IL74" s="211">
        <v>20</v>
      </c>
      <c r="IM74" s="211">
        <v>20</v>
      </c>
      <c r="IN74" s="211">
        <v>20</v>
      </c>
      <c r="IO74" s="211">
        <v>20</v>
      </c>
      <c r="IP74" s="211">
        <v>20</v>
      </c>
      <c r="IQ74" s="211">
        <v>20</v>
      </c>
      <c r="IR74" s="211">
        <v>20</v>
      </c>
      <c r="IS74" s="211">
        <v>20</v>
      </c>
      <c r="IT74" s="211">
        <v>20</v>
      </c>
      <c r="IU74" s="211">
        <v>20</v>
      </c>
      <c r="IV74" s="211">
        <v>20</v>
      </c>
      <c r="IW74" s="211">
        <v>20</v>
      </c>
      <c r="IX74" s="211">
        <v>20</v>
      </c>
      <c r="IY74" s="211">
        <v>20</v>
      </c>
      <c r="IZ74" s="211">
        <v>20</v>
      </c>
      <c r="JA74" s="211">
        <v>20</v>
      </c>
      <c r="JB74" s="211">
        <v>20</v>
      </c>
      <c r="JC74" s="211">
        <v>20</v>
      </c>
      <c r="JD74" s="211">
        <v>20</v>
      </c>
      <c r="JE74" s="211">
        <v>20</v>
      </c>
      <c r="JF74" s="211">
        <v>20</v>
      </c>
      <c r="JG74" s="211">
        <v>20</v>
      </c>
      <c r="JH74" s="211">
        <v>20</v>
      </c>
      <c r="JI74" s="211">
        <v>20</v>
      </c>
      <c r="JJ74" s="211">
        <v>20</v>
      </c>
      <c r="JK74" s="211">
        <v>20</v>
      </c>
      <c r="JL74" s="211">
        <v>20</v>
      </c>
      <c r="JM74" s="211">
        <v>20</v>
      </c>
      <c r="JN74" s="211">
        <v>20</v>
      </c>
      <c r="JO74" s="483">
        <v>20</v>
      </c>
      <c r="JP74" s="483">
        <v>20</v>
      </c>
      <c r="JQ74" s="483">
        <v>20</v>
      </c>
      <c r="JR74" s="483">
        <v>20</v>
      </c>
      <c r="JS74" s="483">
        <v>20</v>
      </c>
      <c r="JT74" s="483">
        <v>20</v>
      </c>
      <c r="JU74" s="483">
        <v>20</v>
      </c>
      <c r="JV74" s="483">
        <v>20</v>
      </c>
      <c r="JW74" s="483">
        <v>20</v>
      </c>
      <c r="JX74" s="483">
        <v>20</v>
      </c>
      <c r="JY74" s="483">
        <v>20</v>
      </c>
      <c r="JZ74" s="483">
        <v>20</v>
      </c>
      <c r="KA74" s="483">
        <v>20</v>
      </c>
      <c r="KB74" s="483">
        <v>0</v>
      </c>
      <c r="KC74" s="483">
        <v>0</v>
      </c>
      <c r="KD74" s="483">
        <v>0</v>
      </c>
      <c r="KE74" s="483">
        <v>0</v>
      </c>
      <c r="KF74" s="483">
        <v>0</v>
      </c>
      <c r="KG74" s="483">
        <v>0</v>
      </c>
      <c r="KH74" s="483">
        <v>0</v>
      </c>
      <c r="KI74" s="483">
        <v>0</v>
      </c>
      <c r="KJ74" s="483">
        <v>0</v>
      </c>
      <c r="KK74" s="483">
        <v>0</v>
      </c>
      <c r="KL74" s="483">
        <v>0</v>
      </c>
      <c r="KM74" s="483">
        <v>0</v>
      </c>
      <c r="KN74" s="483">
        <v>0</v>
      </c>
      <c r="KO74" s="483">
        <v>0</v>
      </c>
      <c r="KP74" s="483">
        <v>0</v>
      </c>
      <c r="KQ74" s="483">
        <v>0</v>
      </c>
      <c r="KR74" s="483">
        <v>0</v>
      </c>
      <c r="KS74" s="483">
        <v>0</v>
      </c>
      <c r="KT74" s="483">
        <v>0</v>
      </c>
      <c r="KU74" s="483">
        <v>0</v>
      </c>
      <c r="KV74" s="483">
        <v>0</v>
      </c>
      <c r="KW74" s="483">
        <v>0</v>
      </c>
      <c r="KX74" s="483">
        <v>0</v>
      </c>
      <c r="KY74" s="483">
        <v>0</v>
      </c>
      <c r="KZ74" s="483">
        <v>0</v>
      </c>
      <c r="LA74" s="483">
        <v>0</v>
      </c>
      <c r="LB74" s="483">
        <v>0</v>
      </c>
      <c r="LC74" s="483">
        <v>0</v>
      </c>
      <c r="LD74" s="483">
        <v>0</v>
      </c>
      <c r="LE74" s="483">
        <v>0</v>
      </c>
      <c r="LF74" s="483">
        <v>0</v>
      </c>
      <c r="LG74" s="483">
        <v>0</v>
      </c>
      <c r="LH74" s="483">
        <v>0</v>
      </c>
      <c r="LI74" s="483">
        <v>0</v>
      </c>
      <c r="LJ74" s="483">
        <v>0</v>
      </c>
      <c r="LK74" s="483">
        <v>0</v>
      </c>
      <c r="LL74" s="483">
        <v>0</v>
      </c>
      <c r="LM74" s="483">
        <v>0</v>
      </c>
      <c r="LN74" s="483">
        <v>0</v>
      </c>
      <c r="LO74" s="483">
        <v>0</v>
      </c>
      <c r="LP74" s="483">
        <v>0</v>
      </c>
      <c r="LQ74" s="483">
        <v>0</v>
      </c>
      <c r="LR74" s="483">
        <v>0</v>
      </c>
      <c r="LS74" s="483">
        <v>0</v>
      </c>
      <c r="LT74" s="483">
        <v>0</v>
      </c>
      <c r="LU74" s="483">
        <v>0</v>
      </c>
      <c r="LV74" s="483">
        <v>0</v>
      </c>
      <c r="LW74" s="483">
        <v>0</v>
      </c>
      <c r="LX74" s="483">
        <v>0</v>
      </c>
      <c r="LY74" s="483">
        <v>0</v>
      </c>
      <c r="LZ74" s="483">
        <v>0</v>
      </c>
      <c r="MA74" s="483">
        <v>0</v>
      </c>
      <c r="MB74" s="483">
        <v>0</v>
      </c>
      <c r="MC74" s="483">
        <v>0</v>
      </c>
      <c r="MD74" s="483">
        <v>0</v>
      </c>
      <c r="ME74" s="483">
        <v>0</v>
      </c>
      <c r="MF74" s="483">
        <v>0</v>
      </c>
      <c r="MG74" s="483">
        <v>0</v>
      </c>
      <c r="MH74" s="483">
        <v>0</v>
      </c>
      <c r="MI74" s="483">
        <v>0</v>
      </c>
      <c r="MJ74" s="483">
        <v>0</v>
      </c>
      <c r="MK74" s="483">
        <v>0</v>
      </c>
      <c r="ML74" s="483">
        <v>0</v>
      </c>
      <c r="MM74" s="483">
        <v>0</v>
      </c>
      <c r="MN74" s="483">
        <v>0</v>
      </c>
      <c r="MO74" s="483">
        <v>0</v>
      </c>
      <c r="MP74" s="483">
        <v>0</v>
      </c>
      <c r="MQ74" s="483">
        <v>0</v>
      </c>
      <c r="MR74" s="483">
        <v>0</v>
      </c>
      <c r="MS74" s="483">
        <v>0</v>
      </c>
      <c r="MT74" s="483">
        <v>0</v>
      </c>
      <c r="MU74" s="483">
        <v>0</v>
      </c>
      <c r="MV74" s="483">
        <v>0</v>
      </c>
      <c r="MW74" s="483">
        <v>0</v>
      </c>
      <c r="MX74" s="483">
        <v>0</v>
      </c>
      <c r="MY74" s="483">
        <v>0</v>
      </c>
      <c r="MZ74" s="483">
        <v>0</v>
      </c>
      <c r="NA74" s="483">
        <v>0</v>
      </c>
      <c r="NB74" s="483">
        <v>0</v>
      </c>
      <c r="NC74" s="483">
        <v>0</v>
      </c>
      <c r="ND74" s="483">
        <v>0</v>
      </c>
      <c r="NE74" s="483">
        <v>0</v>
      </c>
      <c r="NF74" s="483">
        <v>0</v>
      </c>
      <c r="NG74" s="483">
        <v>0</v>
      </c>
      <c r="NH74" s="483">
        <v>0</v>
      </c>
      <c r="NI74" s="483">
        <v>0</v>
      </c>
      <c r="NJ74" s="483">
        <v>0</v>
      </c>
      <c r="NK74" s="483">
        <v>0</v>
      </c>
      <c r="NL74" s="483">
        <v>0</v>
      </c>
      <c r="NM74" s="483">
        <v>0</v>
      </c>
      <c r="NN74" s="483">
        <v>0</v>
      </c>
      <c r="NO74" s="483">
        <v>0</v>
      </c>
      <c r="NP74" s="483">
        <v>0</v>
      </c>
      <c r="NQ74" s="483">
        <v>0</v>
      </c>
      <c r="NR74" s="483">
        <v>0</v>
      </c>
      <c r="NS74" s="483">
        <v>0</v>
      </c>
      <c r="NT74" s="483">
        <v>0</v>
      </c>
      <c r="NU74" s="483">
        <v>0</v>
      </c>
      <c r="NV74" s="483">
        <v>0</v>
      </c>
      <c r="NW74" s="483">
        <v>0</v>
      </c>
      <c r="NX74" s="483">
        <v>0</v>
      </c>
      <c r="NY74" s="483">
        <v>0</v>
      </c>
      <c r="NZ74" s="483">
        <v>0</v>
      </c>
      <c r="OA74" s="483">
        <v>0</v>
      </c>
      <c r="OB74" s="483">
        <v>0</v>
      </c>
      <c r="OC74" s="483">
        <v>0</v>
      </c>
      <c r="OD74" s="483">
        <v>0</v>
      </c>
      <c r="OE74" s="483">
        <v>0</v>
      </c>
      <c r="OF74" s="483">
        <v>0</v>
      </c>
      <c r="OG74" s="483">
        <v>0</v>
      </c>
      <c r="OH74" s="483">
        <v>0</v>
      </c>
      <c r="OI74" s="483">
        <v>0</v>
      </c>
      <c r="OJ74" s="483">
        <v>0</v>
      </c>
      <c r="OK74" s="483">
        <v>0</v>
      </c>
      <c r="OL74" s="483">
        <v>0</v>
      </c>
      <c r="OM74" s="483">
        <v>0</v>
      </c>
      <c r="ON74" s="483">
        <v>0</v>
      </c>
      <c r="OO74" s="483">
        <v>0</v>
      </c>
      <c r="OP74" s="483">
        <v>0</v>
      </c>
      <c r="OQ74" s="483">
        <v>0</v>
      </c>
      <c r="OR74" s="483">
        <v>0</v>
      </c>
      <c r="OS74" s="483">
        <v>0</v>
      </c>
      <c r="OT74" s="483">
        <v>0</v>
      </c>
      <c r="OU74" s="483">
        <v>0</v>
      </c>
      <c r="OV74" s="483">
        <v>0</v>
      </c>
      <c r="OW74" s="483">
        <v>0</v>
      </c>
      <c r="OX74" s="483">
        <v>0</v>
      </c>
      <c r="OY74" s="483">
        <v>0</v>
      </c>
      <c r="OZ74" s="483">
        <v>0</v>
      </c>
      <c r="PA74" s="483">
        <v>0</v>
      </c>
      <c r="PB74" s="483">
        <v>0</v>
      </c>
      <c r="PC74" s="483">
        <v>0</v>
      </c>
      <c r="PD74" s="483">
        <v>0</v>
      </c>
      <c r="PE74" s="483">
        <v>0</v>
      </c>
      <c r="PF74" s="483">
        <v>0</v>
      </c>
      <c r="PG74" s="483">
        <v>0</v>
      </c>
      <c r="PH74" s="483">
        <v>0</v>
      </c>
      <c r="PI74" s="483">
        <v>0</v>
      </c>
      <c r="PJ74" s="483">
        <v>0</v>
      </c>
      <c r="PK74" s="483">
        <v>0</v>
      </c>
      <c r="PL74" s="483">
        <v>0</v>
      </c>
    </row>
    <row r="75" spans="1:428" x14ac:dyDescent="0.25">
      <c r="A75" s="866"/>
      <c r="B75" s="868"/>
      <c r="C75" s="869"/>
      <c r="D75" s="871"/>
      <c r="E75" s="206" t="s">
        <v>1377</v>
      </c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12"/>
      <c r="BR75" s="212"/>
      <c r="BS75" s="212"/>
      <c r="BT75" s="212"/>
      <c r="BU75" s="212"/>
      <c r="BV75" s="212"/>
      <c r="BW75" s="212"/>
      <c r="BX75" s="212"/>
      <c r="BY75" s="212"/>
      <c r="BZ75" s="212"/>
      <c r="CA75" s="212"/>
      <c r="CB75" s="212"/>
      <c r="CC75" s="212"/>
      <c r="CD75" s="212"/>
      <c r="CE75" s="212"/>
      <c r="CF75" s="212"/>
      <c r="CG75" s="212"/>
      <c r="CH75" s="212"/>
      <c r="CI75" s="212"/>
      <c r="CJ75" s="212"/>
      <c r="CK75" s="212"/>
      <c r="CL75" s="212"/>
      <c r="CM75" s="212"/>
      <c r="CN75" s="212"/>
      <c r="CO75" s="212"/>
      <c r="CP75" s="212"/>
      <c r="CQ75" s="212"/>
      <c r="CR75" s="212"/>
      <c r="CS75" s="212"/>
      <c r="CT75" s="212"/>
      <c r="CU75" s="212"/>
      <c r="CV75" s="212"/>
      <c r="CW75" s="212"/>
      <c r="CX75" s="212"/>
      <c r="CY75" s="212"/>
      <c r="CZ75" s="212"/>
      <c r="DA75" s="212"/>
      <c r="DB75" s="212"/>
      <c r="DC75" s="212"/>
      <c r="DD75" s="212"/>
      <c r="DE75" s="212"/>
      <c r="DF75" s="212"/>
      <c r="DG75" s="212"/>
      <c r="DH75" s="212"/>
      <c r="DI75" s="212"/>
      <c r="DJ75" s="212"/>
      <c r="DK75" s="212"/>
      <c r="DL75" s="212"/>
      <c r="DM75" s="212"/>
      <c r="DN75" s="212"/>
      <c r="DO75" s="212"/>
      <c r="DP75" s="212"/>
      <c r="DQ75" s="212"/>
      <c r="DR75" s="212"/>
      <c r="DS75" s="212"/>
      <c r="DT75" s="212"/>
      <c r="DU75" s="212"/>
      <c r="DV75" s="212"/>
      <c r="DW75" s="212"/>
      <c r="DX75" s="212"/>
      <c r="DY75" s="212"/>
      <c r="DZ75" s="212"/>
      <c r="EA75" s="212"/>
      <c r="EB75" s="212"/>
      <c r="EC75" s="212"/>
      <c r="ED75" s="212"/>
      <c r="EE75" s="212"/>
      <c r="EF75" s="212"/>
      <c r="EG75" s="212"/>
      <c r="EH75" s="212"/>
      <c r="EI75" s="212"/>
      <c r="EJ75" s="212"/>
      <c r="EK75" s="212"/>
      <c r="EL75" s="212"/>
      <c r="EM75" s="212"/>
      <c r="EN75" s="212"/>
      <c r="EO75" s="212"/>
      <c r="EP75" s="212"/>
      <c r="EQ75" s="212"/>
      <c r="ER75" s="212"/>
      <c r="ES75" s="212"/>
      <c r="ET75" s="212"/>
      <c r="EU75" s="212"/>
      <c r="EV75" s="212"/>
      <c r="EW75" s="212"/>
      <c r="EX75" s="212"/>
      <c r="EY75" s="212"/>
      <c r="EZ75" s="212"/>
      <c r="FA75" s="212"/>
      <c r="FB75" s="212"/>
      <c r="FC75" s="212"/>
      <c r="FD75" s="212"/>
      <c r="FE75" s="212"/>
      <c r="FF75" s="212"/>
      <c r="FG75" s="212"/>
      <c r="FH75" s="212"/>
      <c r="FI75" s="212"/>
      <c r="FJ75" s="212"/>
      <c r="FK75" s="212"/>
      <c r="FL75" s="212"/>
      <c r="FM75" s="212"/>
      <c r="FN75" s="212"/>
      <c r="FO75" s="212"/>
      <c r="FP75" s="212"/>
      <c r="FQ75" s="212"/>
      <c r="FR75" s="212"/>
      <c r="FS75" s="212"/>
      <c r="FT75" s="212"/>
      <c r="FU75" s="212"/>
      <c r="FV75" s="212"/>
      <c r="FW75" s="212"/>
      <c r="FX75" s="212"/>
      <c r="FY75" s="212"/>
      <c r="FZ75" s="212"/>
      <c r="GA75" s="212"/>
      <c r="GB75" s="212"/>
      <c r="GC75" s="212"/>
      <c r="GD75" s="212"/>
      <c r="GE75" s="212"/>
      <c r="GF75" s="212"/>
      <c r="GG75" s="212"/>
      <c r="GH75" s="212"/>
      <c r="GI75" s="212"/>
      <c r="GJ75" s="212"/>
      <c r="GK75" s="212"/>
      <c r="GL75" s="212"/>
      <c r="GM75" s="212"/>
      <c r="GN75" s="212"/>
      <c r="GO75" s="212"/>
      <c r="GP75" s="212"/>
      <c r="GQ75" s="212"/>
      <c r="GR75" s="212"/>
      <c r="GS75" s="212"/>
      <c r="GT75" s="212">
        <v>15</v>
      </c>
      <c r="GU75" s="212">
        <v>15</v>
      </c>
      <c r="GV75" s="212">
        <v>15</v>
      </c>
      <c r="GW75" s="212">
        <v>15</v>
      </c>
      <c r="GX75" s="212">
        <v>15</v>
      </c>
      <c r="GY75" s="212">
        <v>15</v>
      </c>
      <c r="GZ75" s="212">
        <v>15</v>
      </c>
      <c r="HA75" s="212">
        <v>15</v>
      </c>
      <c r="HB75" s="212">
        <v>15</v>
      </c>
      <c r="HC75" s="212">
        <v>15</v>
      </c>
      <c r="HD75" s="212">
        <v>15</v>
      </c>
      <c r="HE75" s="212">
        <v>15</v>
      </c>
      <c r="HF75" s="212">
        <v>15</v>
      </c>
      <c r="HG75" s="212">
        <v>15</v>
      </c>
      <c r="HH75" s="212">
        <v>15</v>
      </c>
      <c r="HI75" s="212">
        <v>15</v>
      </c>
      <c r="HJ75" s="212">
        <v>15</v>
      </c>
      <c r="HK75" s="212">
        <v>15</v>
      </c>
      <c r="HL75" s="212">
        <v>15</v>
      </c>
      <c r="HM75" s="212">
        <v>15</v>
      </c>
      <c r="HN75" s="212">
        <v>15</v>
      </c>
      <c r="HO75" s="212">
        <v>15</v>
      </c>
      <c r="HP75" s="212">
        <v>15</v>
      </c>
      <c r="HQ75" s="212">
        <v>15</v>
      </c>
      <c r="HR75" s="212">
        <v>15</v>
      </c>
      <c r="HS75" s="212">
        <v>15</v>
      </c>
      <c r="HT75" s="212">
        <v>15</v>
      </c>
      <c r="HU75" s="212">
        <v>15</v>
      </c>
      <c r="HV75" s="212">
        <v>15</v>
      </c>
      <c r="HW75" s="212">
        <v>15</v>
      </c>
      <c r="HX75" s="212">
        <v>15</v>
      </c>
      <c r="HY75" s="212">
        <v>15</v>
      </c>
      <c r="HZ75" s="212">
        <v>15</v>
      </c>
      <c r="IA75" s="212">
        <v>15</v>
      </c>
      <c r="IB75" s="212">
        <v>15</v>
      </c>
      <c r="IC75" s="212">
        <v>15</v>
      </c>
      <c r="ID75" s="212">
        <v>15</v>
      </c>
      <c r="IE75" s="212">
        <v>15</v>
      </c>
      <c r="IF75" s="212">
        <v>15</v>
      </c>
      <c r="IG75" s="212">
        <v>15</v>
      </c>
      <c r="IH75" s="212">
        <v>15</v>
      </c>
      <c r="II75" s="212">
        <v>15</v>
      </c>
      <c r="IJ75" s="212">
        <v>15</v>
      </c>
      <c r="IK75" s="212">
        <v>15</v>
      </c>
      <c r="IL75" s="212">
        <v>15</v>
      </c>
      <c r="IM75" s="212">
        <v>15</v>
      </c>
      <c r="IN75" s="212">
        <v>15</v>
      </c>
      <c r="IO75" s="212">
        <v>15</v>
      </c>
      <c r="IP75" s="212">
        <v>15</v>
      </c>
      <c r="IQ75" s="212">
        <v>15</v>
      </c>
      <c r="IR75" s="212">
        <v>15</v>
      </c>
      <c r="IS75" s="212">
        <v>15</v>
      </c>
      <c r="IT75" s="212">
        <v>15</v>
      </c>
      <c r="IU75" s="212">
        <v>15</v>
      </c>
      <c r="IV75" s="212">
        <v>8</v>
      </c>
      <c r="IW75" s="212">
        <v>8</v>
      </c>
      <c r="IX75" s="212">
        <v>8</v>
      </c>
      <c r="IY75" s="212">
        <v>8</v>
      </c>
      <c r="IZ75" s="212">
        <v>8</v>
      </c>
      <c r="JA75" s="212">
        <v>8</v>
      </c>
      <c r="JB75" s="212">
        <v>8</v>
      </c>
      <c r="JC75" s="212">
        <v>8</v>
      </c>
      <c r="JD75" s="212">
        <v>8</v>
      </c>
      <c r="JE75" s="212">
        <v>8</v>
      </c>
      <c r="JF75" s="212">
        <v>8</v>
      </c>
      <c r="JG75" s="212">
        <v>8</v>
      </c>
      <c r="JH75" s="212">
        <v>8</v>
      </c>
      <c r="JI75" s="212">
        <v>8</v>
      </c>
      <c r="JJ75" s="212">
        <v>8</v>
      </c>
      <c r="JK75" s="212">
        <v>8</v>
      </c>
      <c r="JL75" s="212">
        <v>8</v>
      </c>
      <c r="JM75" s="212">
        <v>8</v>
      </c>
      <c r="JN75" s="212">
        <v>8</v>
      </c>
      <c r="JO75" s="484">
        <v>8</v>
      </c>
      <c r="JP75" s="484">
        <v>8</v>
      </c>
      <c r="JQ75" s="484">
        <v>8</v>
      </c>
      <c r="JR75" s="484">
        <v>8</v>
      </c>
      <c r="JS75" s="484">
        <v>8</v>
      </c>
      <c r="JT75" s="484">
        <v>8</v>
      </c>
      <c r="JU75" s="484">
        <v>8</v>
      </c>
      <c r="JV75" s="484">
        <v>8</v>
      </c>
      <c r="JW75" s="484">
        <v>8</v>
      </c>
      <c r="JX75" s="484">
        <v>8</v>
      </c>
      <c r="JY75" s="484">
        <v>8</v>
      </c>
      <c r="JZ75" s="484">
        <v>8</v>
      </c>
      <c r="KA75" s="484">
        <v>8</v>
      </c>
      <c r="KB75" s="484">
        <v>0</v>
      </c>
      <c r="KC75" s="484">
        <v>0</v>
      </c>
      <c r="KD75" s="484">
        <v>0</v>
      </c>
      <c r="KE75" s="484">
        <v>0</v>
      </c>
      <c r="KF75" s="484">
        <v>0</v>
      </c>
      <c r="KG75" s="484">
        <v>0</v>
      </c>
      <c r="KH75" s="484">
        <v>0</v>
      </c>
      <c r="KI75" s="484">
        <v>0</v>
      </c>
      <c r="KJ75" s="484">
        <v>0</v>
      </c>
      <c r="KK75" s="484">
        <v>0</v>
      </c>
      <c r="KL75" s="484">
        <v>0</v>
      </c>
      <c r="KM75" s="484">
        <v>0</v>
      </c>
      <c r="KN75" s="484">
        <v>0</v>
      </c>
      <c r="KO75" s="484">
        <v>0</v>
      </c>
      <c r="KP75" s="484">
        <v>0</v>
      </c>
      <c r="KQ75" s="484">
        <v>0</v>
      </c>
      <c r="KR75" s="484">
        <v>0</v>
      </c>
      <c r="KS75" s="484">
        <v>0</v>
      </c>
      <c r="KT75" s="484">
        <v>0</v>
      </c>
      <c r="KU75" s="484">
        <v>0</v>
      </c>
      <c r="KV75" s="484">
        <v>0</v>
      </c>
      <c r="KW75" s="484">
        <v>0</v>
      </c>
      <c r="KX75" s="484">
        <v>0</v>
      </c>
      <c r="KY75" s="484">
        <v>0</v>
      </c>
      <c r="KZ75" s="484">
        <v>0</v>
      </c>
      <c r="LA75" s="484">
        <v>0</v>
      </c>
      <c r="LB75" s="484">
        <v>0</v>
      </c>
      <c r="LC75" s="484">
        <v>0</v>
      </c>
      <c r="LD75" s="484">
        <v>0</v>
      </c>
      <c r="LE75" s="484">
        <v>0</v>
      </c>
      <c r="LF75" s="484">
        <v>0</v>
      </c>
      <c r="LG75" s="484">
        <v>0</v>
      </c>
      <c r="LH75" s="484">
        <v>0</v>
      </c>
      <c r="LI75" s="484">
        <v>0</v>
      </c>
      <c r="LJ75" s="484">
        <v>0</v>
      </c>
      <c r="LK75" s="484">
        <v>0</v>
      </c>
      <c r="LL75" s="484">
        <v>0</v>
      </c>
      <c r="LM75" s="484">
        <v>0</v>
      </c>
      <c r="LN75" s="484">
        <v>0</v>
      </c>
      <c r="LO75" s="484">
        <v>0</v>
      </c>
      <c r="LP75" s="484">
        <v>0</v>
      </c>
      <c r="LQ75" s="484">
        <v>0</v>
      </c>
      <c r="LR75" s="484">
        <v>0</v>
      </c>
      <c r="LS75" s="484">
        <v>0</v>
      </c>
      <c r="LT75" s="484">
        <v>0</v>
      </c>
      <c r="LU75" s="484">
        <v>0</v>
      </c>
      <c r="LV75" s="484">
        <v>0</v>
      </c>
      <c r="LW75" s="484">
        <v>0</v>
      </c>
      <c r="LX75" s="484">
        <v>0</v>
      </c>
      <c r="LY75" s="484">
        <v>0</v>
      </c>
      <c r="LZ75" s="484">
        <v>0</v>
      </c>
      <c r="MA75" s="484">
        <v>0</v>
      </c>
      <c r="MB75" s="484">
        <v>0</v>
      </c>
      <c r="MC75" s="484">
        <v>0</v>
      </c>
      <c r="MD75" s="484">
        <v>0</v>
      </c>
      <c r="ME75" s="484">
        <v>0</v>
      </c>
      <c r="MF75" s="484">
        <v>0</v>
      </c>
      <c r="MG75" s="484">
        <v>0</v>
      </c>
      <c r="MH75" s="484">
        <v>0</v>
      </c>
      <c r="MI75" s="484">
        <v>0</v>
      </c>
      <c r="MJ75" s="484">
        <v>0</v>
      </c>
      <c r="MK75" s="484">
        <v>0</v>
      </c>
      <c r="ML75" s="484">
        <v>0</v>
      </c>
      <c r="MM75" s="484">
        <v>0</v>
      </c>
      <c r="MN75" s="484">
        <v>0</v>
      </c>
      <c r="MO75" s="484">
        <v>0</v>
      </c>
      <c r="MP75" s="484">
        <v>0</v>
      </c>
      <c r="MQ75" s="484">
        <v>0</v>
      </c>
      <c r="MR75" s="484">
        <v>0</v>
      </c>
      <c r="MS75" s="484">
        <v>0</v>
      </c>
      <c r="MT75" s="484">
        <v>0</v>
      </c>
      <c r="MU75" s="484">
        <v>0</v>
      </c>
      <c r="MV75" s="484">
        <v>0</v>
      </c>
      <c r="MW75" s="484">
        <v>0</v>
      </c>
      <c r="MX75" s="484">
        <v>0</v>
      </c>
      <c r="MY75" s="484">
        <v>0</v>
      </c>
      <c r="MZ75" s="484">
        <v>0</v>
      </c>
      <c r="NA75" s="484">
        <v>0</v>
      </c>
      <c r="NB75" s="484">
        <v>0</v>
      </c>
      <c r="NC75" s="484">
        <v>0</v>
      </c>
      <c r="ND75" s="484">
        <v>0</v>
      </c>
      <c r="NE75" s="484">
        <v>0</v>
      </c>
      <c r="NF75" s="484">
        <v>0</v>
      </c>
      <c r="NG75" s="484">
        <v>0</v>
      </c>
      <c r="NH75" s="484">
        <v>0</v>
      </c>
      <c r="NI75" s="484">
        <v>0</v>
      </c>
      <c r="NJ75" s="484">
        <v>0</v>
      </c>
      <c r="NK75" s="484">
        <v>0</v>
      </c>
      <c r="NL75" s="484">
        <v>0</v>
      </c>
      <c r="NM75" s="484">
        <v>0</v>
      </c>
      <c r="NN75" s="484">
        <v>0</v>
      </c>
      <c r="NO75" s="484">
        <v>0</v>
      </c>
      <c r="NP75" s="484">
        <v>0</v>
      </c>
      <c r="NQ75" s="484">
        <v>0</v>
      </c>
      <c r="NR75" s="484">
        <v>0</v>
      </c>
      <c r="NS75" s="484">
        <v>0</v>
      </c>
      <c r="NT75" s="484">
        <v>0</v>
      </c>
      <c r="NU75" s="484">
        <v>0</v>
      </c>
      <c r="NV75" s="484">
        <v>0</v>
      </c>
      <c r="NW75" s="484">
        <v>0</v>
      </c>
      <c r="NX75" s="484">
        <v>0</v>
      </c>
      <c r="NY75" s="484">
        <v>0</v>
      </c>
      <c r="NZ75" s="484">
        <v>0</v>
      </c>
      <c r="OA75" s="484">
        <v>0</v>
      </c>
      <c r="OB75" s="484">
        <v>0</v>
      </c>
      <c r="OC75" s="484">
        <v>0</v>
      </c>
      <c r="OD75" s="484">
        <v>0</v>
      </c>
      <c r="OE75" s="484">
        <v>0</v>
      </c>
      <c r="OF75" s="484">
        <v>0</v>
      </c>
      <c r="OG75" s="484">
        <v>0</v>
      </c>
      <c r="OH75" s="484">
        <v>0</v>
      </c>
      <c r="OI75" s="484">
        <v>0</v>
      </c>
      <c r="OJ75" s="484">
        <v>0</v>
      </c>
      <c r="OK75" s="484">
        <v>0</v>
      </c>
      <c r="OL75" s="484">
        <v>0</v>
      </c>
      <c r="OM75" s="484">
        <v>0</v>
      </c>
      <c r="ON75" s="484">
        <v>0</v>
      </c>
      <c r="OO75" s="484">
        <v>0</v>
      </c>
      <c r="OP75" s="484">
        <v>0</v>
      </c>
      <c r="OQ75" s="484">
        <v>0</v>
      </c>
      <c r="OR75" s="484">
        <v>0</v>
      </c>
      <c r="OS75" s="484">
        <v>0</v>
      </c>
      <c r="OT75" s="484">
        <v>0</v>
      </c>
      <c r="OU75" s="484">
        <v>0</v>
      </c>
      <c r="OV75" s="484">
        <v>0</v>
      </c>
      <c r="OW75" s="484">
        <v>0</v>
      </c>
      <c r="OX75" s="484">
        <v>0</v>
      </c>
      <c r="OY75" s="484">
        <v>0</v>
      </c>
      <c r="OZ75" s="484">
        <v>0</v>
      </c>
      <c r="PA75" s="484">
        <v>0</v>
      </c>
      <c r="PB75" s="484">
        <v>0</v>
      </c>
      <c r="PC75" s="484">
        <v>0</v>
      </c>
      <c r="PD75" s="484">
        <v>0</v>
      </c>
      <c r="PE75" s="484">
        <v>0</v>
      </c>
      <c r="PF75" s="484">
        <v>0</v>
      </c>
      <c r="PG75" s="484">
        <v>0</v>
      </c>
      <c r="PH75" s="484">
        <v>0</v>
      </c>
      <c r="PI75" s="484">
        <v>0</v>
      </c>
      <c r="PJ75" s="484">
        <v>0</v>
      </c>
      <c r="PK75" s="484">
        <v>0</v>
      </c>
      <c r="PL75" s="484">
        <v>0</v>
      </c>
    </row>
    <row r="76" spans="1:428" x14ac:dyDescent="0.25">
      <c r="A76" s="866">
        <v>36</v>
      </c>
      <c r="B76" s="867" t="s">
        <v>1416</v>
      </c>
      <c r="C76" s="869" t="s">
        <v>1375</v>
      </c>
      <c r="D76" s="871" t="s">
        <v>1415</v>
      </c>
      <c r="E76" s="205" t="s">
        <v>1376</v>
      </c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11"/>
      <c r="AP76" s="211"/>
      <c r="AQ76" s="211"/>
      <c r="AR76" s="211"/>
      <c r="AS76" s="211"/>
      <c r="AT76" s="211"/>
      <c r="AU76" s="211"/>
      <c r="AV76" s="211"/>
      <c r="AW76" s="211"/>
      <c r="AX76" s="211"/>
      <c r="AY76" s="211"/>
      <c r="AZ76" s="211"/>
      <c r="BA76" s="211"/>
      <c r="BB76" s="211"/>
      <c r="BC76" s="211"/>
      <c r="BD76" s="211"/>
      <c r="BE76" s="211"/>
      <c r="BF76" s="211"/>
      <c r="BG76" s="211"/>
      <c r="BH76" s="211"/>
      <c r="BI76" s="211"/>
      <c r="BJ76" s="211"/>
      <c r="BK76" s="211"/>
      <c r="BL76" s="211"/>
      <c r="BM76" s="211"/>
      <c r="BN76" s="211"/>
      <c r="BO76" s="211"/>
      <c r="BP76" s="211"/>
      <c r="BQ76" s="211"/>
      <c r="BR76" s="211"/>
      <c r="BS76" s="211"/>
      <c r="BT76" s="211"/>
      <c r="BU76" s="211"/>
      <c r="BV76" s="211"/>
      <c r="BW76" s="211"/>
      <c r="BX76" s="211"/>
      <c r="BY76" s="211"/>
      <c r="BZ76" s="211"/>
      <c r="CA76" s="211"/>
      <c r="CB76" s="211"/>
      <c r="CC76" s="211"/>
      <c r="CD76" s="211"/>
      <c r="CE76" s="211"/>
      <c r="CF76" s="211"/>
      <c r="CG76" s="211"/>
      <c r="CH76" s="211"/>
      <c r="CI76" s="211"/>
      <c r="CJ76" s="211"/>
      <c r="CK76" s="211"/>
      <c r="CL76" s="211"/>
      <c r="CM76" s="211"/>
      <c r="CN76" s="211"/>
      <c r="CO76" s="211"/>
      <c r="CP76" s="211"/>
      <c r="CQ76" s="211"/>
      <c r="CR76" s="211"/>
      <c r="CS76" s="211"/>
      <c r="CT76" s="211"/>
      <c r="CU76" s="211"/>
      <c r="CV76" s="211"/>
      <c r="CW76" s="211"/>
      <c r="CX76" s="211"/>
      <c r="CY76" s="211"/>
      <c r="CZ76" s="211"/>
      <c r="DA76" s="211"/>
      <c r="DB76" s="211"/>
      <c r="DC76" s="211"/>
      <c r="DD76" s="211"/>
      <c r="DE76" s="211"/>
      <c r="DF76" s="211"/>
      <c r="DG76" s="211"/>
      <c r="DH76" s="211"/>
      <c r="DI76" s="211"/>
      <c r="DJ76" s="211"/>
      <c r="DK76" s="211"/>
      <c r="DL76" s="211"/>
      <c r="DM76" s="211"/>
      <c r="DN76" s="211"/>
      <c r="DO76" s="211"/>
      <c r="DP76" s="211"/>
      <c r="DQ76" s="211"/>
      <c r="DR76" s="211"/>
      <c r="DS76" s="211"/>
      <c r="DT76" s="211"/>
      <c r="DU76" s="211"/>
      <c r="DV76" s="211"/>
      <c r="DW76" s="211"/>
      <c r="DX76" s="211"/>
      <c r="DY76" s="211"/>
      <c r="DZ76" s="211"/>
      <c r="EA76" s="211"/>
      <c r="EB76" s="211"/>
      <c r="EC76" s="211"/>
      <c r="ED76" s="211"/>
      <c r="EE76" s="211"/>
      <c r="EF76" s="211"/>
      <c r="EG76" s="211"/>
      <c r="EH76" s="211"/>
      <c r="EI76" s="211"/>
      <c r="EJ76" s="211"/>
      <c r="EK76" s="211"/>
      <c r="EL76" s="211"/>
      <c r="EM76" s="211"/>
      <c r="EN76" s="211"/>
      <c r="EO76" s="211"/>
      <c r="EP76" s="211"/>
      <c r="EQ76" s="211"/>
      <c r="ER76" s="211"/>
      <c r="ES76" s="211"/>
      <c r="ET76" s="211"/>
      <c r="EU76" s="211"/>
      <c r="EV76" s="211"/>
      <c r="EW76" s="211"/>
      <c r="EX76" s="211"/>
      <c r="EY76" s="211"/>
      <c r="EZ76" s="211"/>
      <c r="FA76" s="211"/>
      <c r="FB76" s="211"/>
      <c r="FC76" s="211"/>
      <c r="FD76" s="211"/>
      <c r="FE76" s="211"/>
      <c r="FF76" s="211"/>
      <c r="FG76" s="211"/>
      <c r="FH76" s="211"/>
      <c r="FI76" s="211"/>
      <c r="FJ76" s="211"/>
      <c r="FK76" s="211"/>
      <c r="FL76" s="211"/>
      <c r="FM76" s="211"/>
      <c r="FN76" s="211"/>
      <c r="FO76" s="211"/>
      <c r="FP76" s="211"/>
      <c r="FQ76" s="211"/>
      <c r="FR76" s="211"/>
      <c r="FS76" s="211"/>
      <c r="FT76" s="211"/>
      <c r="FU76" s="211"/>
      <c r="FV76" s="211"/>
      <c r="FW76" s="211"/>
      <c r="FX76" s="211"/>
      <c r="FY76" s="211"/>
      <c r="FZ76" s="211"/>
      <c r="GA76" s="211"/>
      <c r="GB76" s="211"/>
      <c r="GC76" s="211"/>
      <c r="GD76" s="211"/>
      <c r="GE76" s="211"/>
      <c r="GF76" s="211"/>
      <c r="GG76" s="211"/>
      <c r="GH76" s="211"/>
      <c r="GI76" s="211"/>
      <c r="GJ76" s="211"/>
      <c r="GK76" s="211"/>
      <c r="GL76" s="211"/>
      <c r="GM76" s="211"/>
      <c r="GN76" s="211"/>
      <c r="GO76" s="211"/>
      <c r="GP76" s="211"/>
      <c r="GQ76" s="211"/>
      <c r="GR76" s="211"/>
      <c r="GS76" s="211"/>
      <c r="GT76" s="211">
        <v>20</v>
      </c>
      <c r="GU76" s="211">
        <v>20</v>
      </c>
      <c r="GV76" s="211">
        <v>20</v>
      </c>
      <c r="GW76" s="211">
        <v>20</v>
      </c>
      <c r="GX76" s="211">
        <v>20</v>
      </c>
      <c r="GY76" s="211">
        <v>20</v>
      </c>
      <c r="GZ76" s="211">
        <v>20</v>
      </c>
      <c r="HA76" s="211">
        <v>20</v>
      </c>
      <c r="HB76" s="211">
        <v>20</v>
      </c>
      <c r="HC76" s="211">
        <v>20</v>
      </c>
      <c r="HD76" s="211">
        <v>20</v>
      </c>
      <c r="HE76" s="211">
        <v>20</v>
      </c>
      <c r="HF76" s="211">
        <v>20</v>
      </c>
      <c r="HG76" s="211">
        <v>20</v>
      </c>
      <c r="HH76" s="211">
        <v>20</v>
      </c>
      <c r="HI76" s="211">
        <v>20</v>
      </c>
      <c r="HJ76" s="211"/>
      <c r="HK76" s="211"/>
      <c r="HL76" s="211"/>
      <c r="HM76" s="211"/>
      <c r="HN76" s="211"/>
      <c r="HO76" s="211"/>
      <c r="HP76" s="211"/>
      <c r="HQ76" s="211"/>
      <c r="HR76" s="211"/>
      <c r="HS76" s="211"/>
      <c r="HT76" s="211"/>
      <c r="HU76" s="211"/>
      <c r="HV76" s="211"/>
      <c r="HW76" s="211"/>
      <c r="HX76" s="211"/>
      <c r="HY76" s="211"/>
      <c r="HZ76" s="211"/>
      <c r="IA76" s="211"/>
      <c r="IB76" s="211"/>
      <c r="IC76" s="211"/>
      <c r="ID76" s="211"/>
      <c r="IE76" s="211"/>
      <c r="IF76" s="211"/>
      <c r="IG76" s="211"/>
      <c r="IH76" s="211"/>
      <c r="II76" s="211"/>
      <c r="IJ76" s="211"/>
      <c r="IK76" s="211"/>
      <c r="IL76" s="211"/>
      <c r="IM76" s="211"/>
      <c r="IN76" s="211"/>
      <c r="IO76" s="211"/>
      <c r="IP76" s="211"/>
      <c r="IQ76" s="211"/>
      <c r="IR76" s="211"/>
      <c r="IS76" s="211"/>
      <c r="IT76" s="211"/>
      <c r="IU76" s="211"/>
      <c r="IV76" s="211"/>
      <c r="IW76" s="211"/>
      <c r="IX76" s="211"/>
      <c r="IY76" s="211"/>
      <c r="IZ76" s="211"/>
      <c r="JA76" s="211"/>
      <c r="JB76" s="211"/>
      <c r="JC76" s="211"/>
      <c r="JD76" s="211"/>
      <c r="JE76" s="211"/>
      <c r="JF76" s="211"/>
      <c r="JG76" s="211"/>
      <c r="JH76" s="211"/>
      <c r="JI76" s="211"/>
      <c r="JJ76" s="211">
        <v>40</v>
      </c>
      <c r="JK76" s="211">
        <v>40</v>
      </c>
      <c r="JL76" s="211">
        <v>40</v>
      </c>
      <c r="JM76" s="211">
        <v>40</v>
      </c>
      <c r="JN76" s="211">
        <v>40</v>
      </c>
      <c r="JO76" s="483">
        <v>40</v>
      </c>
      <c r="JP76" s="483">
        <v>40</v>
      </c>
      <c r="JQ76" s="483">
        <v>40</v>
      </c>
      <c r="JR76" s="483">
        <v>40</v>
      </c>
      <c r="JS76" s="483">
        <v>40</v>
      </c>
      <c r="JT76" s="483">
        <v>40</v>
      </c>
      <c r="JU76" s="483">
        <v>40</v>
      </c>
      <c r="JV76" s="483">
        <v>40</v>
      </c>
      <c r="JW76" s="483">
        <v>40</v>
      </c>
      <c r="JX76" s="483">
        <v>40</v>
      </c>
      <c r="JY76" s="483">
        <v>40</v>
      </c>
      <c r="JZ76" s="483">
        <v>40</v>
      </c>
      <c r="KA76" s="483">
        <v>40</v>
      </c>
      <c r="KB76" s="483">
        <v>40</v>
      </c>
      <c r="KC76" s="483">
        <v>40</v>
      </c>
      <c r="KD76" s="483">
        <v>40</v>
      </c>
      <c r="KE76" s="483">
        <v>40</v>
      </c>
      <c r="KF76" s="483">
        <v>40</v>
      </c>
      <c r="KG76" s="483">
        <v>40</v>
      </c>
      <c r="KH76" s="483">
        <v>40</v>
      </c>
      <c r="KI76" s="483">
        <v>40</v>
      </c>
      <c r="KJ76" s="483">
        <v>40</v>
      </c>
      <c r="KK76" s="483">
        <v>40</v>
      </c>
      <c r="KL76" s="483">
        <v>40</v>
      </c>
      <c r="KM76" s="483">
        <v>40</v>
      </c>
      <c r="KN76" s="483">
        <v>40</v>
      </c>
      <c r="KO76" s="483">
        <v>40</v>
      </c>
      <c r="KP76" s="483">
        <v>40</v>
      </c>
      <c r="KQ76" s="483">
        <v>40</v>
      </c>
      <c r="KR76" s="483">
        <v>40</v>
      </c>
      <c r="KS76" s="483">
        <v>40</v>
      </c>
      <c r="KT76" s="483">
        <v>40</v>
      </c>
      <c r="KU76" s="483">
        <v>40</v>
      </c>
      <c r="KV76" s="483">
        <v>40</v>
      </c>
      <c r="KW76" s="483">
        <v>40</v>
      </c>
      <c r="KX76" s="483">
        <v>40</v>
      </c>
      <c r="KY76" s="483">
        <v>40</v>
      </c>
      <c r="KZ76" s="483">
        <v>40</v>
      </c>
      <c r="LA76" s="483">
        <v>40</v>
      </c>
      <c r="LB76" s="483">
        <v>40</v>
      </c>
      <c r="LC76" s="483">
        <v>40</v>
      </c>
      <c r="LD76" s="483">
        <v>40</v>
      </c>
      <c r="LE76" s="483">
        <v>40</v>
      </c>
      <c r="LF76" s="483">
        <v>40</v>
      </c>
      <c r="LG76" s="483">
        <v>40</v>
      </c>
      <c r="LH76" s="483">
        <v>40</v>
      </c>
      <c r="LI76" s="483">
        <v>40</v>
      </c>
      <c r="LJ76" s="483">
        <v>40</v>
      </c>
      <c r="LK76" s="483">
        <v>40</v>
      </c>
      <c r="LL76" s="483">
        <v>40</v>
      </c>
      <c r="LM76" s="483">
        <v>40</v>
      </c>
      <c r="LN76" s="483">
        <v>40</v>
      </c>
      <c r="LO76" s="483">
        <v>40</v>
      </c>
      <c r="LP76" s="483">
        <v>40</v>
      </c>
      <c r="LQ76" s="483">
        <v>40</v>
      </c>
      <c r="LR76" s="483">
        <v>40</v>
      </c>
      <c r="LS76" s="483">
        <v>40</v>
      </c>
      <c r="LT76" s="483">
        <v>40</v>
      </c>
      <c r="LU76" s="483">
        <v>40</v>
      </c>
      <c r="LV76" s="483">
        <v>40</v>
      </c>
      <c r="LW76" s="483">
        <v>40</v>
      </c>
      <c r="LX76" s="483">
        <v>40</v>
      </c>
      <c r="LY76" s="483">
        <v>40</v>
      </c>
      <c r="LZ76" s="483">
        <v>40</v>
      </c>
      <c r="MA76" s="483">
        <v>40</v>
      </c>
      <c r="MB76" s="483">
        <v>40</v>
      </c>
      <c r="MC76" s="483">
        <v>40</v>
      </c>
      <c r="MD76" s="483">
        <v>40</v>
      </c>
      <c r="ME76" s="483">
        <v>40</v>
      </c>
      <c r="MF76" s="483">
        <v>40</v>
      </c>
      <c r="MG76" s="483">
        <v>40</v>
      </c>
      <c r="MH76" s="483">
        <v>40</v>
      </c>
      <c r="MI76" s="483">
        <v>40</v>
      </c>
      <c r="MJ76" s="483">
        <v>40</v>
      </c>
      <c r="MK76" s="483">
        <v>40</v>
      </c>
      <c r="ML76" s="483">
        <v>40</v>
      </c>
      <c r="MM76" s="483">
        <v>40</v>
      </c>
      <c r="MN76" s="483">
        <v>40</v>
      </c>
      <c r="MO76" s="483">
        <v>40</v>
      </c>
      <c r="MP76" s="483">
        <v>40</v>
      </c>
      <c r="MQ76" s="483">
        <v>40</v>
      </c>
      <c r="MR76" s="483">
        <v>40</v>
      </c>
      <c r="MS76" s="483">
        <v>40</v>
      </c>
      <c r="MT76" s="483">
        <v>40</v>
      </c>
      <c r="MU76" s="483">
        <v>40</v>
      </c>
      <c r="MV76" s="483">
        <v>40</v>
      </c>
      <c r="MW76" s="483">
        <v>40</v>
      </c>
      <c r="MX76" s="483">
        <v>40</v>
      </c>
      <c r="MY76" s="483">
        <v>40</v>
      </c>
      <c r="MZ76" s="483">
        <v>40</v>
      </c>
      <c r="NA76" s="483">
        <v>40</v>
      </c>
      <c r="NB76" s="483">
        <v>40</v>
      </c>
      <c r="NC76" s="483">
        <v>40</v>
      </c>
      <c r="ND76" s="483">
        <v>40</v>
      </c>
      <c r="NE76" s="483">
        <v>40</v>
      </c>
      <c r="NF76" s="483">
        <v>40</v>
      </c>
      <c r="NG76" s="483">
        <v>40</v>
      </c>
      <c r="NH76" s="483">
        <v>40</v>
      </c>
      <c r="NI76" s="483">
        <v>40</v>
      </c>
      <c r="NJ76" s="483">
        <v>40</v>
      </c>
      <c r="NK76" s="483">
        <v>40</v>
      </c>
      <c r="NL76" s="483">
        <v>40</v>
      </c>
      <c r="NM76" s="483">
        <v>40</v>
      </c>
      <c r="NN76" s="483">
        <v>40</v>
      </c>
      <c r="NO76" s="483">
        <v>40</v>
      </c>
      <c r="NP76" s="483">
        <v>40</v>
      </c>
      <c r="NQ76" s="483">
        <v>40</v>
      </c>
      <c r="NR76" s="483">
        <v>40</v>
      </c>
      <c r="NS76" s="483">
        <v>40</v>
      </c>
      <c r="NT76" s="483">
        <v>40</v>
      </c>
      <c r="NU76" s="483">
        <v>40</v>
      </c>
      <c r="NV76" s="483">
        <v>40</v>
      </c>
      <c r="NW76" s="483">
        <v>40</v>
      </c>
      <c r="NX76" s="483">
        <v>40</v>
      </c>
      <c r="NY76" s="483">
        <v>40</v>
      </c>
      <c r="NZ76" s="483">
        <v>40</v>
      </c>
      <c r="OA76" s="483">
        <v>40</v>
      </c>
      <c r="OB76" s="483">
        <v>40</v>
      </c>
      <c r="OC76" s="483">
        <v>40</v>
      </c>
      <c r="OD76" s="483">
        <v>40</v>
      </c>
      <c r="OE76" s="483">
        <v>40</v>
      </c>
      <c r="OF76" s="483">
        <v>40</v>
      </c>
      <c r="OG76" s="483">
        <v>40</v>
      </c>
      <c r="OH76" s="483">
        <v>40</v>
      </c>
      <c r="OI76" s="483">
        <v>40</v>
      </c>
      <c r="OJ76" s="483">
        <v>40</v>
      </c>
      <c r="OK76" s="483">
        <v>40</v>
      </c>
      <c r="OL76" s="483">
        <v>40</v>
      </c>
      <c r="OM76" s="483">
        <v>40</v>
      </c>
      <c r="ON76" s="483">
        <v>40</v>
      </c>
      <c r="OO76" s="483">
        <v>40</v>
      </c>
      <c r="OP76" s="483">
        <v>40</v>
      </c>
      <c r="OQ76" s="483">
        <v>40</v>
      </c>
      <c r="OR76" s="483">
        <v>40</v>
      </c>
      <c r="OS76" s="483">
        <v>40</v>
      </c>
      <c r="OT76" s="483">
        <v>40</v>
      </c>
      <c r="OU76" s="483">
        <v>40</v>
      </c>
      <c r="OV76" s="483">
        <v>40</v>
      </c>
      <c r="OW76" s="483">
        <v>40</v>
      </c>
      <c r="OX76" s="483">
        <v>40</v>
      </c>
      <c r="OY76" s="483">
        <v>40</v>
      </c>
      <c r="OZ76" s="483">
        <v>40</v>
      </c>
      <c r="PA76" s="483">
        <v>40</v>
      </c>
      <c r="PB76" s="483">
        <v>40</v>
      </c>
      <c r="PC76" s="483">
        <v>40</v>
      </c>
      <c r="PD76" s="483">
        <v>40</v>
      </c>
      <c r="PE76" s="483">
        <v>40</v>
      </c>
      <c r="PF76" s="483">
        <v>40</v>
      </c>
      <c r="PG76" s="483">
        <v>40</v>
      </c>
      <c r="PH76" s="483">
        <v>40</v>
      </c>
      <c r="PI76" s="483">
        <v>40</v>
      </c>
      <c r="PJ76" s="483">
        <v>40</v>
      </c>
      <c r="PK76" s="483">
        <v>40</v>
      </c>
      <c r="PL76" s="483">
        <v>40</v>
      </c>
    </row>
    <row r="77" spans="1:428" x14ac:dyDescent="0.25">
      <c r="A77" s="866"/>
      <c r="B77" s="868"/>
      <c r="C77" s="869"/>
      <c r="D77" s="871"/>
      <c r="E77" s="206" t="s">
        <v>1377</v>
      </c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J77" s="212"/>
      <c r="CK77" s="212"/>
      <c r="CL77" s="212"/>
      <c r="CM77" s="212"/>
      <c r="CN77" s="212"/>
      <c r="CO77" s="212"/>
      <c r="CP77" s="212"/>
      <c r="CQ77" s="212"/>
      <c r="CR77" s="212"/>
      <c r="CS77" s="212"/>
      <c r="CT77" s="212"/>
      <c r="CU77" s="212"/>
      <c r="CV77" s="212"/>
      <c r="CW77" s="212"/>
      <c r="CX77" s="212"/>
      <c r="CY77" s="212"/>
      <c r="CZ77" s="212"/>
      <c r="DA77" s="212"/>
      <c r="DB77" s="212"/>
      <c r="DC77" s="212"/>
      <c r="DD77" s="212"/>
      <c r="DE77" s="212"/>
      <c r="DF77" s="212"/>
      <c r="DG77" s="212"/>
      <c r="DH77" s="212"/>
      <c r="DI77" s="212"/>
      <c r="DJ77" s="212"/>
      <c r="DK77" s="212"/>
      <c r="DL77" s="212"/>
      <c r="DM77" s="212"/>
      <c r="DN77" s="212"/>
      <c r="DO77" s="212"/>
      <c r="DP77" s="212"/>
      <c r="DQ77" s="212"/>
      <c r="DR77" s="212"/>
      <c r="DS77" s="212"/>
      <c r="DT77" s="212"/>
      <c r="DU77" s="212"/>
      <c r="DV77" s="212"/>
      <c r="DW77" s="212"/>
      <c r="DX77" s="212"/>
      <c r="DY77" s="212"/>
      <c r="DZ77" s="212"/>
      <c r="EA77" s="212"/>
      <c r="EB77" s="212"/>
      <c r="EC77" s="212"/>
      <c r="ED77" s="212"/>
      <c r="EE77" s="212"/>
      <c r="EF77" s="212"/>
      <c r="EG77" s="212"/>
      <c r="EH77" s="212"/>
      <c r="EI77" s="212"/>
      <c r="EJ77" s="212"/>
      <c r="EK77" s="212"/>
      <c r="EL77" s="212"/>
      <c r="EM77" s="212"/>
      <c r="EN77" s="212"/>
      <c r="EO77" s="212"/>
      <c r="EP77" s="212"/>
      <c r="EQ77" s="212"/>
      <c r="ER77" s="212"/>
      <c r="ES77" s="212"/>
      <c r="ET77" s="212"/>
      <c r="EU77" s="212"/>
      <c r="EV77" s="212"/>
      <c r="EW77" s="212"/>
      <c r="EX77" s="212"/>
      <c r="EY77" s="212"/>
      <c r="EZ77" s="212"/>
      <c r="FA77" s="212"/>
      <c r="FB77" s="212"/>
      <c r="FC77" s="212"/>
      <c r="FD77" s="212"/>
      <c r="FE77" s="212"/>
      <c r="FF77" s="212"/>
      <c r="FG77" s="212"/>
      <c r="FH77" s="212"/>
      <c r="FI77" s="212"/>
      <c r="FJ77" s="212"/>
      <c r="FK77" s="212"/>
      <c r="FL77" s="212"/>
      <c r="FM77" s="212"/>
      <c r="FN77" s="212"/>
      <c r="FO77" s="212"/>
      <c r="FP77" s="212"/>
      <c r="FQ77" s="212"/>
      <c r="FR77" s="212"/>
      <c r="FS77" s="212"/>
      <c r="FT77" s="212"/>
      <c r="FU77" s="212"/>
      <c r="FV77" s="212"/>
      <c r="FW77" s="212"/>
      <c r="FX77" s="212"/>
      <c r="FY77" s="212"/>
      <c r="FZ77" s="212"/>
      <c r="GA77" s="212"/>
      <c r="GB77" s="212"/>
      <c r="GC77" s="212"/>
      <c r="GD77" s="212"/>
      <c r="GE77" s="212"/>
      <c r="GF77" s="212"/>
      <c r="GG77" s="212"/>
      <c r="GH77" s="212"/>
      <c r="GI77" s="212"/>
      <c r="GJ77" s="212"/>
      <c r="GK77" s="212"/>
      <c r="GL77" s="212"/>
      <c r="GM77" s="212"/>
      <c r="GN77" s="212"/>
      <c r="GO77" s="212"/>
      <c r="GP77" s="212"/>
      <c r="GQ77" s="212"/>
      <c r="GR77" s="212"/>
      <c r="GS77" s="212"/>
      <c r="GT77" s="212">
        <v>15</v>
      </c>
      <c r="GU77" s="212">
        <v>15</v>
      </c>
      <c r="GV77" s="212">
        <v>15</v>
      </c>
      <c r="GW77" s="212">
        <v>15</v>
      </c>
      <c r="GX77" s="212">
        <v>15</v>
      </c>
      <c r="GY77" s="212">
        <v>15</v>
      </c>
      <c r="GZ77" s="212">
        <v>15</v>
      </c>
      <c r="HA77" s="212">
        <v>15</v>
      </c>
      <c r="HB77" s="212">
        <v>15</v>
      </c>
      <c r="HC77" s="212">
        <v>15</v>
      </c>
      <c r="HD77" s="212">
        <v>15</v>
      </c>
      <c r="HE77" s="212">
        <v>15</v>
      </c>
      <c r="HF77" s="212">
        <v>15</v>
      </c>
      <c r="HG77" s="212">
        <v>15</v>
      </c>
      <c r="HH77" s="212">
        <v>15</v>
      </c>
      <c r="HI77" s="212">
        <v>15</v>
      </c>
      <c r="HJ77" s="212"/>
      <c r="HK77" s="212"/>
      <c r="HL77" s="212"/>
      <c r="HM77" s="212"/>
      <c r="HN77" s="212"/>
      <c r="HO77" s="212"/>
      <c r="HP77" s="212"/>
      <c r="HQ77" s="212"/>
      <c r="HR77" s="212"/>
      <c r="HS77" s="212"/>
      <c r="HT77" s="212"/>
      <c r="HU77" s="212"/>
      <c r="HV77" s="212"/>
      <c r="HW77" s="212"/>
      <c r="HX77" s="212"/>
      <c r="HY77" s="212"/>
      <c r="HZ77" s="212"/>
      <c r="IA77" s="212"/>
      <c r="IB77" s="212"/>
      <c r="IC77" s="212"/>
      <c r="ID77" s="212"/>
      <c r="IE77" s="212"/>
      <c r="IF77" s="212"/>
      <c r="IG77" s="212"/>
      <c r="IH77" s="212"/>
      <c r="II77" s="212"/>
      <c r="IJ77" s="212"/>
      <c r="IK77" s="212"/>
      <c r="IL77" s="212"/>
      <c r="IM77" s="212"/>
      <c r="IN77" s="212"/>
      <c r="IO77" s="212"/>
      <c r="IP77" s="212"/>
      <c r="IQ77" s="212"/>
      <c r="IR77" s="212"/>
      <c r="IS77" s="212"/>
      <c r="IT77" s="212"/>
      <c r="IU77" s="212"/>
      <c r="IV77" s="212"/>
      <c r="IW77" s="212"/>
      <c r="IX77" s="212"/>
      <c r="IY77" s="212"/>
      <c r="IZ77" s="212"/>
      <c r="JA77" s="212"/>
      <c r="JB77" s="212"/>
      <c r="JC77" s="212"/>
      <c r="JD77" s="212"/>
      <c r="JE77" s="212"/>
      <c r="JF77" s="212"/>
      <c r="JG77" s="212"/>
      <c r="JH77" s="212"/>
      <c r="JI77" s="212"/>
      <c r="JJ77" s="212">
        <v>37</v>
      </c>
      <c r="JK77" s="212">
        <v>37</v>
      </c>
      <c r="JL77" s="212">
        <v>37</v>
      </c>
      <c r="JM77" s="212">
        <v>20</v>
      </c>
      <c r="JN77" s="212">
        <v>20</v>
      </c>
      <c r="JO77" s="484">
        <v>20</v>
      </c>
      <c r="JP77" s="484">
        <v>20</v>
      </c>
      <c r="JQ77" s="484">
        <v>20</v>
      </c>
      <c r="JR77" s="484">
        <v>20</v>
      </c>
      <c r="JS77" s="484">
        <v>20</v>
      </c>
      <c r="JT77" s="484">
        <v>20</v>
      </c>
      <c r="JU77" s="484">
        <v>20</v>
      </c>
      <c r="JV77" s="484">
        <v>20</v>
      </c>
      <c r="JW77" s="484">
        <v>20</v>
      </c>
      <c r="JX77" s="484">
        <v>20</v>
      </c>
      <c r="JY77" s="484">
        <v>20</v>
      </c>
      <c r="JZ77" s="484">
        <v>20</v>
      </c>
      <c r="KA77" s="484">
        <v>20</v>
      </c>
      <c r="KB77" s="484">
        <v>32</v>
      </c>
      <c r="KC77" s="484">
        <v>32</v>
      </c>
      <c r="KD77" s="484">
        <v>32</v>
      </c>
      <c r="KE77" s="484">
        <v>30</v>
      </c>
      <c r="KF77" s="484">
        <v>30</v>
      </c>
      <c r="KG77" s="484">
        <v>30</v>
      </c>
      <c r="KH77" s="484">
        <v>30</v>
      </c>
      <c r="KI77" s="484">
        <v>30</v>
      </c>
      <c r="KJ77" s="484">
        <v>30</v>
      </c>
      <c r="KK77" s="484">
        <v>30</v>
      </c>
      <c r="KL77" s="484">
        <v>30</v>
      </c>
      <c r="KM77" s="484">
        <v>30</v>
      </c>
      <c r="KN77" s="484">
        <v>30</v>
      </c>
      <c r="KO77" s="484">
        <v>30</v>
      </c>
      <c r="KP77" s="484">
        <v>30</v>
      </c>
      <c r="KQ77" s="484">
        <v>30</v>
      </c>
      <c r="KR77" s="484">
        <v>30</v>
      </c>
      <c r="KS77" s="484">
        <v>30</v>
      </c>
      <c r="KT77" s="484">
        <v>30</v>
      </c>
      <c r="KU77" s="484">
        <v>32</v>
      </c>
      <c r="KV77" s="484">
        <v>32</v>
      </c>
      <c r="KW77" s="484">
        <v>32</v>
      </c>
      <c r="KX77" s="484">
        <v>32</v>
      </c>
      <c r="KY77" s="484">
        <v>32</v>
      </c>
      <c r="KZ77" s="484">
        <v>32</v>
      </c>
      <c r="LA77" s="484">
        <v>32</v>
      </c>
      <c r="LB77" s="484">
        <v>32</v>
      </c>
      <c r="LC77" s="484">
        <v>32</v>
      </c>
      <c r="LD77" s="484">
        <v>32</v>
      </c>
      <c r="LE77" s="484">
        <v>32</v>
      </c>
      <c r="LF77" s="484">
        <v>32</v>
      </c>
      <c r="LG77" s="484">
        <v>32</v>
      </c>
      <c r="LH77" s="484">
        <v>32</v>
      </c>
      <c r="LI77" s="484">
        <v>32</v>
      </c>
      <c r="LJ77" s="484">
        <v>32</v>
      </c>
      <c r="LK77" s="484">
        <v>32</v>
      </c>
      <c r="LL77" s="484">
        <v>32</v>
      </c>
      <c r="LM77" s="484">
        <v>32</v>
      </c>
      <c r="LN77" s="484">
        <v>32</v>
      </c>
      <c r="LO77" s="484">
        <v>32</v>
      </c>
      <c r="LP77" s="484">
        <v>32</v>
      </c>
      <c r="LQ77" s="484">
        <v>32</v>
      </c>
      <c r="LR77" s="484">
        <v>32</v>
      </c>
      <c r="LS77" s="484">
        <v>32</v>
      </c>
      <c r="LT77" s="484">
        <v>32</v>
      </c>
      <c r="LU77" s="484">
        <v>32</v>
      </c>
      <c r="LV77" s="484">
        <v>32</v>
      </c>
      <c r="LW77" s="484">
        <v>32</v>
      </c>
      <c r="LX77" s="484">
        <v>32</v>
      </c>
      <c r="LY77" s="484">
        <v>32</v>
      </c>
      <c r="LZ77" s="484">
        <v>35</v>
      </c>
      <c r="MA77" s="484">
        <v>35</v>
      </c>
      <c r="MB77" s="484">
        <v>35</v>
      </c>
      <c r="MC77" s="484">
        <v>35</v>
      </c>
      <c r="MD77" s="484">
        <v>35</v>
      </c>
      <c r="ME77" s="484">
        <v>35</v>
      </c>
      <c r="MF77" s="484">
        <v>35</v>
      </c>
      <c r="MG77" s="484">
        <v>35</v>
      </c>
      <c r="MH77" s="484">
        <v>35</v>
      </c>
      <c r="MI77" s="484">
        <v>35</v>
      </c>
      <c r="MJ77" s="484">
        <v>35</v>
      </c>
      <c r="MK77" s="484">
        <v>35</v>
      </c>
      <c r="ML77" s="484">
        <v>35</v>
      </c>
      <c r="MM77" s="484">
        <v>35</v>
      </c>
      <c r="MN77" s="484">
        <v>35</v>
      </c>
      <c r="MO77" s="484">
        <v>35</v>
      </c>
      <c r="MP77" s="484">
        <v>35</v>
      </c>
      <c r="MQ77" s="484">
        <v>35</v>
      </c>
      <c r="MR77" s="484">
        <v>35</v>
      </c>
      <c r="MS77" s="484">
        <v>35</v>
      </c>
      <c r="MT77" s="484">
        <v>35</v>
      </c>
      <c r="MU77" s="484">
        <v>35</v>
      </c>
      <c r="MV77" s="484">
        <v>35</v>
      </c>
      <c r="MW77" s="484">
        <v>35</v>
      </c>
      <c r="MX77" s="484">
        <v>35</v>
      </c>
      <c r="MY77" s="484">
        <v>34</v>
      </c>
      <c r="MZ77" s="484">
        <v>34</v>
      </c>
      <c r="NA77" s="484">
        <v>34</v>
      </c>
      <c r="NB77" s="484">
        <v>34</v>
      </c>
      <c r="NC77" s="484">
        <v>34</v>
      </c>
      <c r="ND77" s="484">
        <v>34</v>
      </c>
      <c r="NE77" s="484">
        <v>34</v>
      </c>
      <c r="NF77" s="484">
        <v>34</v>
      </c>
      <c r="NG77" s="484">
        <v>34</v>
      </c>
      <c r="NH77" s="484">
        <v>34</v>
      </c>
      <c r="NI77" s="484">
        <v>34</v>
      </c>
      <c r="NJ77" s="484">
        <v>34</v>
      </c>
      <c r="NK77" s="484">
        <v>34</v>
      </c>
      <c r="NL77" s="484">
        <v>34</v>
      </c>
      <c r="NM77" s="484">
        <v>34</v>
      </c>
      <c r="NN77" s="484">
        <v>34</v>
      </c>
      <c r="NO77" s="484">
        <v>34</v>
      </c>
      <c r="NP77" s="484">
        <v>34</v>
      </c>
      <c r="NQ77" s="484">
        <v>34</v>
      </c>
      <c r="NR77" s="484">
        <v>34</v>
      </c>
      <c r="NS77" s="484">
        <v>34</v>
      </c>
      <c r="NT77" s="484">
        <v>34</v>
      </c>
      <c r="NU77" s="484">
        <v>34</v>
      </c>
      <c r="NV77" s="484">
        <v>34</v>
      </c>
      <c r="NW77" s="484">
        <v>34</v>
      </c>
      <c r="NX77" s="484">
        <v>34</v>
      </c>
      <c r="NY77" s="484">
        <v>38</v>
      </c>
      <c r="NZ77" s="484">
        <v>38</v>
      </c>
      <c r="OA77" s="484">
        <v>38</v>
      </c>
      <c r="OB77" s="484">
        <v>38</v>
      </c>
      <c r="OC77" s="484">
        <v>38</v>
      </c>
      <c r="OD77" s="484">
        <v>38</v>
      </c>
      <c r="OE77" s="484">
        <v>38</v>
      </c>
      <c r="OF77" s="484">
        <v>38</v>
      </c>
      <c r="OG77" s="484">
        <v>38</v>
      </c>
      <c r="OH77" s="484">
        <v>38</v>
      </c>
      <c r="OI77" s="484">
        <v>38</v>
      </c>
      <c r="OJ77" s="484">
        <v>38</v>
      </c>
      <c r="OK77" s="484">
        <v>38</v>
      </c>
      <c r="OL77" s="484">
        <v>38</v>
      </c>
      <c r="OM77" s="484">
        <v>38</v>
      </c>
      <c r="ON77" s="484">
        <v>38</v>
      </c>
      <c r="OO77" s="484">
        <v>40</v>
      </c>
      <c r="OP77" s="484">
        <v>40</v>
      </c>
      <c r="OQ77" s="484">
        <v>40</v>
      </c>
      <c r="OR77" s="484">
        <v>40</v>
      </c>
      <c r="OS77" s="484">
        <v>40</v>
      </c>
      <c r="OT77" s="484">
        <v>40</v>
      </c>
      <c r="OU77" s="484">
        <v>40</v>
      </c>
      <c r="OV77" s="484">
        <v>40</v>
      </c>
      <c r="OW77" s="484">
        <v>40</v>
      </c>
      <c r="OX77" s="484">
        <v>40</v>
      </c>
      <c r="OY77" s="484">
        <v>40</v>
      </c>
      <c r="OZ77" s="484">
        <v>40</v>
      </c>
      <c r="PA77" s="484">
        <v>40</v>
      </c>
      <c r="PB77" s="484">
        <v>40</v>
      </c>
      <c r="PC77" s="484">
        <v>40</v>
      </c>
      <c r="PD77" s="484">
        <v>40</v>
      </c>
      <c r="PE77" s="484">
        <v>40</v>
      </c>
      <c r="PF77" s="484">
        <v>40</v>
      </c>
      <c r="PG77" s="484">
        <v>40</v>
      </c>
      <c r="PH77" s="484">
        <v>40</v>
      </c>
      <c r="PI77" s="484">
        <v>40</v>
      </c>
      <c r="PJ77" s="484">
        <v>40</v>
      </c>
      <c r="PK77" s="484">
        <v>40</v>
      </c>
      <c r="PL77" s="484">
        <v>40</v>
      </c>
    </row>
    <row r="78" spans="1:428" x14ac:dyDescent="0.25">
      <c r="A78" s="866">
        <v>37</v>
      </c>
      <c r="B78" s="867" t="s">
        <v>1417</v>
      </c>
      <c r="C78" s="869" t="s">
        <v>1375</v>
      </c>
      <c r="D78" s="871" t="s">
        <v>1415</v>
      </c>
      <c r="E78" s="205" t="s">
        <v>1376</v>
      </c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1"/>
      <c r="BE78" s="211"/>
      <c r="BF78" s="211"/>
      <c r="BG78" s="211"/>
      <c r="BH78" s="211"/>
      <c r="BI78" s="211"/>
      <c r="BJ78" s="211"/>
      <c r="BK78" s="211"/>
      <c r="BL78" s="211"/>
      <c r="BM78" s="211"/>
      <c r="BN78" s="211"/>
      <c r="BO78" s="211"/>
      <c r="BP78" s="211"/>
      <c r="BQ78" s="211"/>
      <c r="BR78" s="211"/>
      <c r="BS78" s="211"/>
      <c r="BT78" s="211"/>
      <c r="BU78" s="211"/>
      <c r="BV78" s="211"/>
      <c r="BW78" s="211"/>
      <c r="BX78" s="211"/>
      <c r="BY78" s="211"/>
      <c r="BZ78" s="211"/>
      <c r="CA78" s="211"/>
      <c r="CB78" s="211"/>
      <c r="CC78" s="211"/>
      <c r="CD78" s="211"/>
      <c r="CE78" s="211"/>
      <c r="CF78" s="211"/>
      <c r="CG78" s="211"/>
      <c r="CH78" s="211"/>
      <c r="CI78" s="211"/>
      <c r="CJ78" s="211"/>
      <c r="CK78" s="211"/>
      <c r="CL78" s="211"/>
      <c r="CM78" s="211"/>
      <c r="CN78" s="211"/>
      <c r="CO78" s="211"/>
      <c r="CP78" s="211"/>
      <c r="CQ78" s="211"/>
      <c r="CR78" s="211"/>
      <c r="CS78" s="211"/>
      <c r="CT78" s="211"/>
      <c r="CU78" s="211"/>
      <c r="CV78" s="211"/>
      <c r="CW78" s="211"/>
      <c r="CX78" s="211"/>
      <c r="CY78" s="211"/>
      <c r="CZ78" s="211"/>
      <c r="DA78" s="211"/>
      <c r="DB78" s="211"/>
      <c r="DC78" s="211"/>
      <c r="DD78" s="211"/>
      <c r="DE78" s="211"/>
      <c r="DF78" s="211"/>
      <c r="DG78" s="211"/>
      <c r="DH78" s="211"/>
      <c r="DI78" s="211"/>
      <c r="DJ78" s="211"/>
      <c r="DK78" s="211"/>
      <c r="DL78" s="211"/>
      <c r="DM78" s="211"/>
      <c r="DN78" s="211"/>
      <c r="DO78" s="211"/>
      <c r="DP78" s="211"/>
      <c r="DQ78" s="211"/>
      <c r="DR78" s="211"/>
      <c r="DS78" s="211"/>
      <c r="DT78" s="211"/>
      <c r="DU78" s="211"/>
      <c r="DV78" s="211"/>
      <c r="DW78" s="211"/>
      <c r="DX78" s="211"/>
      <c r="DY78" s="211"/>
      <c r="DZ78" s="211"/>
      <c r="EA78" s="211"/>
      <c r="EB78" s="211"/>
      <c r="EC78" s="211"/>
      <c r="ED78" s="211"/>
      <c r="EE78" s="211"/>
      <c r="EF78" s="211"/>
      <c r="EG78" s="211"/>
      <c r="EH78" s="211"/>
      <c r="EI78" s="211"/>
      <c r="EJ78" s="211"/>
      <c r="EK78" s="211"/>
      <c r="EL78" s="211"/>
      <c r="EM78" s="211"/>
      <c r="EN78" s="211"/>
      <c r="EO78" s="211"/>
      <c r="EP78" s="211"/>
      <c r="EQ78" s="211"/>
      <c r="ER78" s="211"/>
      <c r="ES78" s="211"/>
      <c r="ET78" s="211"/>
      <c r="EU78" s="211"/>
      <c r="EV78" s="211"/>
      <c r="EW78" s="211"/>
      <c r="EX78" s="211"/>
      <c r="EY78" s="211"/>
      <c r="EZ78" s="211"/>
      <c r="FA78" s="211"/>
      <c r="FB78" s="211"/>
      <c r="FC78" s="211"/>
      <c r="FD78" s="211"/>
      <c r="FE78" s="211"/>
      <c r="FF78" s="211"/>
      <c r="FG78" s="211"/>
      <c r="FH78" s="211"/>
      <c r="FI78" s="211"/>
      <c r="FJ78" s="211"/>
      <c r="FK78" s="211"/>
      <c r="FL78" s="211"/>
      <c r="FM78" s="211"/>
      <c r="FN78" s="211"/>
      <c r="FO78" s="211"/>
      <c r="FP78" s="211"/>
      <c r="FQ78" s="211"/>
      <c r="FR78" s="211"/>
      <c r="FS78" s="211"/>
      <c r="FT78" s="211"/>
      <c r="FU78" s="211"/>
      <c r="FV78" s="211"/>
      <c r="FW78" s="211"/>
      <c r="FX78" s="211"/>
      <c r="FY78" s="211"/>
      <c r="FZ78" s="211"/>
      <c r="GA78" s="211"/>
      <c r="GB78" s="211"/>
      <c r="GC78" s="211"/>
      <c r="GD78" s="211"/>
      <c r="GE78" s="211"/>
      <c r="GF78" s="211"/>
      <c r="GG78" s="211"/>
      <c r="GH78" s="211"/>
      <c r="GI78" s="211"/>
      <c r="GJ78" s="211"/>
      <c r="GK78" s="211"/>
      <c r="GL78" s="211"/>
      <c r="GM78" s="211"/>
      <c r="GN78" s="211"/>
      <c r="GO78" s="211"/>
      <c r="GP78" s="211"/>
      <c r="GQ78" s="211"/>
      <c r="GR78" s="211"/>
      <c r="GS78" s="211"/>
      <c r="GT78" s="211">
        <v>20</v>
      </c>
      <c r="GU78" s="211">
        <v>20</v>
      </c>
      <c r="GV78" s="211">
        <v>20</v>
      </c>
      <c r="GW78" s="211">
        <v>20</v>
      </c>
      <c r="GX78" s="211">
        <v>20</v>
      </c>
      <c r="GY78" s="211">
        <v>20</v>
      </c>
      <c r="GZ78" s="211">
        <v>20</v>
      </c>
      <c r="HA78" s="211">
        <v>20</v>
      </c>
      <c r="HB78" s="211">
        <v>20</v>
      </c>
      <c r="HC78" s="211">
        <v>20</v>
      </c>
      <c r="HD78" s="211">
        <v>20</v>
      </c>
      <c r="HE78" s="211">
        <v>20</v>
      </c>
      <c r="HF78" s="211">
        <v>20</v>
      </c>
      <c r="HG78" s="211">
        <v>20</v>
      </c>
      <c r="HH78" s="211">
        <v>20</v>
      </c>
      <c r="HI78" s="211">
        <v>20</v>
      </c>
      <c r="HJ78" s="211"/>
      <c r="HK78" s="211"/>
      <c r="HL78" s="211"/>
      <c r="HM78" s="211"/>
      <c r="HN78" s="211"/>
      <c r="HO78" s="211"/>
      <c r="HP78" s="211"/>
      <c r="HQ78" s="211"/>
      <c r="HR78" s="211"/>
      <c r="HS78" s="211"/>
      <c r="HT78" s="211"/>
      <c r="HU78" s="211"/>
      <c r="HV78" s="211"/>
      <c r="HW78" s="211"/>
      <c r="HX78" s="211"/>
      <c r="HY78" s="211"/>
      <c r="HZ78" s="211"/>
      <c r="IA78" s="211"/>
      <c r="IB78" s="211"/>
      <c r="IC78" s="211"/>
      <c r="ID78" s="211"/>
      <c r="IE78" s="211"/>
      <c r="IF78" s="211"/>
      <c r="IG78" s="211"/>
      <c r="IH78" s="211"/>
      <c r="II78" s="211"/>
      <c r="IJ78" s="211"/>
      <c r="IK78" s="211"/>
      <c r="IL78" s="211"/>
      <c r="IM78" s="211"/>
      <c r="IN78" s="211"/>
      <c r="IO78" s="211"/>
      <c r="IP78" s="211"/>
      <c r="IQ78" s="211"/>
      <c r="IR78" s="211"/>
      <c r="IS78" s="211"/>
      <c r="IT78" s="211"/>
      <c r="IU78" s="211"/>
      <c r="IV78" s="211"/>
      <c r="IW78" s="211"/>
      <c r="IX78" s="211"/>
      <c r="IY78" s="211"/>
      <c r="IZ78" s="211"/>
      <c r="JA78" s="211"/>
      <c r="JB78" s="211"/>
      <c r="JC78" s="211"/>
      <c r="JD78" s="211"/>
      <c r="JE78" s="211"/>
      <c r="JF78" s="211"/>
      <c r="JG78" s="211"/>
      <c r="JH78" s="211"/>
      <c r="JI78" s="211"/>
      <c r="JJ78" s="211">
        <v>25</v>
      </c>
      <c r="JK78" s="211">
        <v>25</v>
      </c>
      <c r="JL78" s="211">
        <v>25</v>
      </c>
      <c r="JM78" s="211">
        <v>25</v>
      </c>
      <c r="JN78" s="211">
        <v>25</v>
      </c>
      <c r="JO78" s="483">
        <v>25</v>
      </c>
      <c r="JP78" s="483">
        <v>25</v>
      </c>
      <c r="JQ78" s="483">
        <v>25</v>
      </c>
      <c r="JR78" s="483">
        <v>25</v>
      </c>
      <c r="JS78" s="483">
        <v>25</v>
      </c>
      <c r="JT78" s="483">
        <v>25</v>
      </c>
      <c r="JU78" s="483">
        <v>25</v>
      </c>
      <c r="JV78" s="483">
        <v>25</v>
      </c>
      <c r="JW78" s="483">
        <v>25</v>
      </c>
      <c r="JX78" s="483">
        <v>25</v>
      </c>
      <c r="JY78" s="483">
        <v>25</v>
      </c>
      <c r="JZ78" s="483">
        <v>25</v>
      </c>
      <c r="KA78" s="483">
        <v>25</v>
      </c>
      <c r="KB78" s="483">
        <v>25</v>
      </c>
      <c r="KC78" s="483">
        <v>25</v>
      </c>
      <c r="KD78" s="483">
        <v>25</v>
      </c>
      <c r="KE78" s="483">
        <v>25</v>
      </c>
      <c r="KF78" s="483">
        <v>25</v>
      </c>
      <c r="KG78" s="483">
        <v>25</v>
      </c>
      <c r="KH78" s="483">
        <v>25</v>
      </c>
      <c r="KI78" s="483">
        <v>25</v>
      </c>
      <c r="KJ78" s="483">
        <v>25</v>
      </c>
      <c r="KK78" s="483">
        <v>25</v>
      </c>
      <c r="KL78" s="483">
        <v>25</v>
      </c>
      <c r="KM78" s="483">
        <v>25</v>
      </c>
      <c r="KN78" s="483">
        <v>25</v>
      </c>
      <c r="KO78" s="483">
        <v>25</v>
      </c>
      <c r="KP78" s="483">
        <v>25</v>
      </c>
      <c r="KQ78" s="483">
        <v>25</v>
      </c>
      <c r="KR78" s="483">
        <v>25</v>
      </c>
      <c r="KS78" s="483">
        <v>25</v>
      </c>
      <c r="KT78" s="483">
        <v>25</v>
      </c>
      <c r="KU78" s="483">
        <v>25</v>
      </c>
      <c r="KV78" s="483">
        <v>25</v>
      </c>
      <c r="KW78" s="483">
        <v>25</v>
      </c>
      <c r="KX78" s="483">
        <v>25</v>
      </c>
      <c r="KY78" s="483">
        <v>25</v>
      </c>
      <c r="KZ78" s="483">
        <v>25</v>
      </c>
      <c r="LA78" s="483">
        <v>25</v>
      </c>
      <c r="LB78" s="483">
        <v>25</v>
      </c>
      <c r="LC78" s="483">
        <v>25</v>
      </c>
      <c r="LD78" s="483">
        <v>25</v>
      </c>
      <c r="LE78" s="483">
        <v>25</v>
      </c>
      <c r="LF78" s="483">
        <v>25</v>
      </c>
      <c r="LG78" s="483">
        <v>25</v>
      </c>
      <c r="LH78" s="483">
        <v>25</v>
      </c>
      <c r="LI78" s="483">
        <v>25</v>
      </c>
      <c r="LJ78" s="483">
        <v>25</v>
      </c>
      <c r="LK78" s="483">
        <v>25</v>
      </c>
      <c r="LL78" s="483">
        <v>25</v>
      </c>
      <c r="LM78" s="483">
        <v>25</v>
      </c>
      <c r="LN78" s="483">
        <v>25</v>
      </c>
      <c r="LO78" s="483">
        <v>25</v>
      </c>
      <c r="LP78" s="483">
        <v>25</v>
      </c>
      <c r="LQ78" s="483">
        <v>25</v>
      </c>
      <c r="LR78" s="483">
        <v>25</v>
      </c>
      <c r="LS78" s="483">
        <v>25</v>
      </c>
      <c r="LT78" s="483">
        <v>25</v>
      </c>
      <c r="LU78" s="483">
        <v>25</v>
      </c>
      <c r="LV78" s="483">
        <v>25</v>
      </c>
      <c r="LW78" s="483">
        <v>25</v>
      </c>
      <c r="LX78" s="483">
        <v>25</v>
      </c>
      <c r="LY78" s="483">
        <v>25</v>
      </c>
      <c r="LZ78" s="483">
        <v>25</v>
      </c>
      <c r="MA78" s="483">
        <v>25</v>
      </c>
      <c r="MB78" s="483">
        <v>25</v>
      </c>
      <c r="MC78" s="483">
        <v>25</v>
      </c>
      <c r="MD78" s="483">
        <v>25</v>
      </c>
      <c r="ME78" s="483">
        <v>25</v>
      </c>
      <c r="MF78" s="483">
        <v>25</v>
      </c>
      <c r="MG78" s="483">
        <v>25</v>
      </c>
      <c r="MH78" s="483">
        <v>25</v>
      </c>
      <c r="MI78" s="483">
        <v>25</v>
      </c>
      <c r="MJ78" s="483">
        <v>25</v>
      </c>
      <c r="MK78" s="483">
        <v>25</v>
      </c>
      <c r="ML78" s="483">
        <v>25</v>
      </c>
      <c r="MM78" s="483">
        <v>25</v>
      </c>
      <c r="MN78" s="483">
        <v>25</v>
      </c>
      <c r="MO78" s="483">
        <v>25</v>
      </c>
      <c r="MP78" s="483">
        <v>25</v>
      </c>
      <c r="MQ78" s="483">
        <v>25</v>
      </c>
      <c r="MR78" s="483">
        <v>25</v>
      </c>
      <c r="MS78" s="483">
        <v>25</v>
      </c>
      <c r="MT78" s="483">
        <v>25</v>
      </c>
      <c r="MU78" s="483">
        <v>25</v>
      </c>
      <c r="MV78" s="483">
        <v>25</v>
      </c>
      <c r="MW78" s="483">
        <v>25</v>
      </c>
      <c r="MX78" s="483">
        <v>25</v>
      </c>
      <c r="MY78" s="483">
        <v>25</v>
      </c>
      <c r="MZ78" s="483">
        <v>25</v>
      </c>
      <c r="NA78" s="483">
        <v>25</v>
      </c>
      <c r="NB78" s="483">
        <v>25</v>
      </c>
      <c r="NC78" s="483">
        <v>25</v>
      </c>
      <c r="ND78" s="483">
        <v>25</v>
      </c>
      <c r="NE78" s="483">
        <v>25</v>
      </c>
      <c r="NF78" s="483">
        <v>25</v>
      </c>
      <c r="NG78" s="483">
        <v>25</v>
      </c>
      <c r="NH78" s="483">
        <v>25</v>
      </c>
      <c r="NI78" s="483">
        <v>25</v>
      </c>
      <c r="NJ78" s="483">
        <v>25</v>
      </c>
      <c r="NK78" s="483">
        <v>25</v>
      </c>
      <c r="NL78" s="483">
        <v>25</v>
      </c>
      <c r="NM78" s="483">
        <v>25</v>
      </c>
      <c r="NN78" s="483">
        <v>25</v>
      </c>
      <c r="NO78" s="483">
        <v>25</v>
      </c>
      <c r="NP78" s="483">
        <v>25</v>
      </c>
      <c r="NQ78" s="483">
        <v>25</v>
      </c>
      <c r="NR78" s="483">
        <v>25</v>
      </c>
      <c r="NS78" s="483">
        <v>25</v>
      </c>
      <c r="NT78" s="483">
        <v>25</v>
      </c>
      <c r="NU78" s="483">
        <v>25</v>
      </c>
      <c r="NV78" s="483">
        <v>25</v>
      </c>
      <c r="NW78" s="483">
        <v>25</v>
      </c>
      <c r="NX78" s="483">
        <v>25</v>
      </c>
      <c r="NY78" s="483">
        <v>25</v>
      </c>
      <c r="NZ78" s="483">
        <v>25</v>
      </c>
      <c r="OA78" s="483">
        <v>25</v>
      </c>
      <c r="OB78" s="483">
        <v>25</v>
      </c>
      <c r="OC78" s="483">
        <v>25</v>
      </c>
      <c r="OD78" s="483">
        <v>25</v>
      </c>
      <c r="OE78" s="483">
        <v>25</v>
      </c>
      <c r="OF78" s="483">
        <v>25</v>
      </c>
      <c r="OG78" s="483">
        <v>25</v>
      </c>
      <c r="OH78" s="483">
        <v>25</v>
      </c>
      <c r="OI78" s="483">
        <v>25</v>
      </c>
      <c r="OJ78" s="483">
        <v>25</v>
      </c>
      <c r="OK78" s="483">
        <v>25</v>
      </c>
      <c r="OL78" s="483">
        <v>25</v>
      </c>
      <c r="OM78" s="483">
        <v>25</v>
      </c>
      <c r="ON78" s="483">
        <v>25</v>
      </c>
      <c r="OO78" s="483">
        <v>25</v>
      </c>
      <c r="OP78" s="483">
        <v>25</v>
      </c>
      <c r="OQ78" s="483">
        <v>25</v>
      </c>
      <c r="OR78" s="483">
        <v>25</v>
      </c>
      <c r="OS78" s="483">
        <v>25</v>
      </c>
      <c r="OT78" s="483">
        <v>25</v>
      </c>
      <c r="OU78" s="483">
        <v>25</v>
      </c>
      <c r="OV78" s="483">
        <v>25</v>
      </c>
      <c r="OW78" s="483">
        <v>25</v>
      </c>
      <c r="OX78" s="483">
        <v>25</v>
      </c>
      <c r="OY78" s="483">
        <v>25</v>
      </c>
      <c r="OZ78" s="483">
        <v>25</v>
      </c>
      <c r="PA78" s="483">
        <v>25</v>
      </c>
      <c r="PB78" s="483">
        <v>25</v>
      </c>
      <c r="PC78" s="483">
        <v>25</v>
      </c>
      <c r="PD78" s="483">
        <v>25</v>
      </c>
      <c r="PE78" s="483">
        <v>25</v>
      </c>
      <c r="PF78" s="483">
        <v>25</v>
      </c>
      <c r="PG78" s="483">
        <v>25</v>
      </c>
      <c r="PH78" s="483">
        <v>25</v>
      </c>
      <c r="PI78" s="483">
        <v>25</v>
      </c>
      <c r="PJ78" s="483">
        <v>25</v>
      </c>
      <c r="PK78" s="483">
        <v>25</v>
      </c>
      <c r="PL78" s="483">
        <v>25</v>
      </c>
    </row>
    <row r="79" spans="1:428" x14ac:dyDescent="0.25">
      <c r="A79" s="866"/>
      <c r="B79" s="868"/>
      <c r="C79" s="869"/>
      <c r="D79" s="871"/>
      <c r="E79" s="206" t="s">
        <v>1377</v>
      </c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J79" s="212"/>
      <c r="CK79" s="212"/>
      <c r="CL79" s="212"/>
      <c r="CM79" s="212"/>
      <c r="CN79" s="212"/>
      <c r="CO79" s="212"/>
      <c r="CP79" s="212"/>
      <c r="CQ79" s="212"/>
      <c r="CR79" s="212"/>
      <c r="CS79" s="212"/>
      <c r="CT79" s="212"/>
      <c r="CU79" s="212"/>
      <c r="CV79" s="212"/>
      <c r="CW79" s="212"/>
      <c r="CX79" s="212"/>
      <c r="CY79" s="212"/>
      <c r="CZ79" s="212"/>
      <c r="DA79" s="212"/>
      <c r="DB79" s="212"/>
      <c r="DC79" s="212"/>
      <c r="DD79" s="212"/>
      <c r="DE79" s="212"/>
      <c r="DF79" s="212"/>
      <c r="DG79" s="212"/>
      <c r="DH79" s="212"/>
      <c r="DI79" s="212"/>
      <c r="DJ79" s="212"/>
      <c r="DK79" s="212"/>
      <c r="DL79" s="212"/>
      <c r="DM79" s="212"/>
      <c r="DN79" s="212"/>
      <c r="DO79" s="212"/>
      <c r="DP79" s="212"/>
      <c r="DQ79" s="212"/>
      <c r="DR79" s="212"/>
      <c r="DS79" s="212"/>
      <c r="DT79" s="212"/>
      <c r="DU79" s="212"/>
      <c r="DV79" s="212"/>
      <c r="DW79" s="212"/>
      <c r="DX79" s="212"/>
      <c r="DY79" s="212"/>
      <c r="DZ79" s="212"/>
      <c r="EA79" s="212"/>
      <c r="EB79" s="212"/>
      <c r="EC79" s="212"/>
      <c r="ED79" s="212"/>
      <c r="EE79" s="212"/>
      <c r="EF79" s="212"/>
      <c r="EG79" s="212"/>
      <c r="EH79" s="212"/>
      <c r="EI79" s="212"/>
      <c r="EJ79" s="212"/>
      <c r="EK79" s="212"/>
      <c r="EL79" s="212"/>
      <c r="EM79" s="212"/>
      <c r="EN79" s="212"/>
      <c r="EO79" s="212"/>
      <c r="EP79" s="212"/>
      <c r="EQ79" s="212"/>
      <c r="ER79" s="212"/>
      <c r="ES79" s="212"/>
      <c r="ET79" s="212"/>
      <c r="EU79" s="212"/>
      <c r="EV79" s="212"/>
      <c r="EW79" s="212"/>
      <c r="EX79" s="212"/>
      <c r="EY79" s="212"/>
      <c r="EZ79" s="212"/>
      <c r="FA79" s="212"/>
      <c r="FB79" s="212"/>
      <c r="FC79" s="212"/>
      <c r="FD79" s="212"/>
      <c r="FE79" s="212"/>
      <c r="FF79" s="212"/>
      <c r="FG79" s="212"/>
      <c r="FH79" s="212"/>
      <c r="FI79" s="212"/>
      <c r="FJ79" s="212"/>
      <c r="FK79" s="212"/>
      <c r="FL79" s="212"/>
      <c r="FM79" s="212"/>
      <c r="FN79" s="212"/>
      <c r="FO79" s="212"/>
      <c r="FP79" s="212"/>
      <c r="FQ79" s="212"/>
      <c r="FR79" s="212"/>
      <c r="FS79" s="212"/>
      <c r="FT79" s="212"/>
      <c r="FU79" s="212"/>
      <c r="FV79" s="212"/>
      <c r="FW79" s="212"/>
      <c r="FX79" s="212"/>
      <c r="FY79" s="212"/>
      <c r="FZ79" s="212"/>
      <c r="GA79" s="212"/>
      <c r="GB79" s="212"/>
      <c r="GC79" s="212"/>
      <c r="GD79" s="212"/>
      <c r="GE79" s="212"/>
      <c r="GF79" s="212"/>
      <c r="GG79" s="212"/>
      <c r="GH79" s="212"/>
      <c r="GI79" s="212"/>
      <c r="GJ79" s="212"/>
      <c r="GK79" s="212"/>
      <c r="GL79" s="212"/>
      <c r="GM79" s="212"/>
      <c r="GN79" s="212"/>
      <c r="GO79" s="212"/>
      <c r="GP79" s="212"/>
      <c r="GQ79" s="212"/>
      <c r="GR79" s="212"/>
      <c r="GS79" s="212"/>
      <c r="GT79" s="212">
        <v>15</v>
      </c>
      <c r="GU79" s="212">
        <v>15</v>
      </c>
      <c r="GV79" s="212">
        <v>15</v>
      </c>
      <c r="GW79" s="212">
        <v>15</v>
      </c>
      <c r="GX79" s="212">
        <v>15</v>
      </c>
      <c r="GY79" s="212">
        <v>15</v>
      </c>
      <c r="GZ79" s="212">
        <v>15</v>
      </c>
      <c r="HA79" s="212">
        <v>15</v>
      </c>
      <c r="HB79" s="212">
        <v>15</v>
      </c>
      <c r="HC79" s="212">
        <v>15</v>
      </c>
      <c r="HD79" s="212">
        <v>15</v>
      </c>
      <c r="HE79" s="212">
        <v>15</v>
      </c>
      <c r="HF79" s="212">
        <v>15</v>
      </c>
      <c r="HG79" s="212">
        <v>15</v>
      </c>
      <c r="HH79" s="212">
        <v>15</v>
      </c>
      <c r="HI79" s="212">
        <v>15</v>
      </c>
      <c r="HJ79" s="212"/>
      <c r="HK79" s="212"/>
      <c r="HL79" s="212"/>
      <c r="HM79" s="212"/>
      <c r="HN79" s="212"/>
      <c r="HO79" s="212"/>
      <c r="HP79" s="212"/>
      <c r="HQ79" s="212"/>
      <c r="HR79" s="212"/>
      <c r="HS79" s="212"/>
      <c r="HT79" s="212"/>
      <c r="HU79" s="212"/>
      <c r="HV79" s="212"/>
      <c r="HW79" s="212"/>
      <c r="HX79" s="212"/>
      <c r="HY79" s="212"/>
      <c r="HZ79" s="212"/>
      <c r="IA79" s="212"/>
      <c r="IB79" s="212"/>
      <c r="IC79" s="212"/>
      <c r="ID79" s="212"/>
      <c r="IE79" s="212"/>
      <c r="IF79" s="212"/>
      <c r="IG79" s="212"/>
      <c r="IH79" s="212"/>
      <c r="II79" s="212"/>
      <c r="IJ79" s="212"/>
      <c r="IK79" s="212"/>
      <c r="IL79" s="212"/>
      <c r="IM79" s="212"/>
      <c r="IN79" s="212"/>
      <c r="IO79" s="212"/>
      <c r="IP79" s="212"/>
      <c r="IQ79" s="212"/>
      <c r="IR79" s="212"/>
      <c r="IS79" s="212"/>
      <c r="IT79" s="212"/>
      <c r="IU79" s="212"/>
      <c r="IV79" s="212"/>
      <c r="IW79" s="212"/>
      <c r="IX79" s="212"/>
      <c r="IY79" s="212"/>
      <c r="IZ79" s="212"/>
      <c r="JA79" s="212"/>
      <c r="JB79" s="212"/>
      <c r="JC79" s="212"/>
      <c r="JD79" s="212"/>
      <c r="JE79" s="212"/>
      <c r="JF79" s="212"/>
      <c r="JG79" s="212"/>
      <c r="JH79" s="212"/>
      <c r="JI79" s="212"/>
      <c r="JJ79" s="212">
        <v>25</v>
      </c>
      <c r="JK79" s="212">
        <v>25</v>
      </c>
      <c r="JL79" s="212">
        <v>25</v>
      </c>
      <c r="JM79" s="212">
        <v>12</v>
      </c>
      <c r="JN79" s="212">
        <v>12</v>
      </c>
      <c r="JO79" s="484">
        <v>12</v>
      </c>
      <c r="JP79" s="484">
        <v>12</v>
      </c>
      <c r="JQ79" s="484">
        <v>12</v>
      </c>
      <c r="JR79" s="484">
        <v>12</v>
      </c>
      <c r="JS79" s="484">
        <v>12</v>
      </c>
      <c r="JT79" s="484">
        <v>12</v>
      </c>
      <c r="JU79" s="484">
        <v>12</v>
      </c>
      <c r="JV79" s="484">
        <v>12</v>
      </c>
      <c r="JW79" s="484">
        <v>12</v>
      </c>
      <c r="JX79" s="484">
        <v>12</v>
      </c>
      <c r="JY79" s="484">
        <v>12</v>
      </c>
      <c r="JZ79" s="484">
        <v>12</v>
      </c>
      <c r="KA79" s="484">
        <v>12</v>
      </c>
      <c r="KB79" s="484">
        <v>25</v>
      </c>
      <c r="KC79" s="484">
        <v>25</v>
      </c>
      <c r="KD79" s="484">
        <v>25</v>
      </c>
      <c r="KE79" s="484">
        <v>25</v>
      </c>
      <c r="KF79" s="484">
        <v>25</v>
      </c>
      <c r="KG79" s="484">
        <v>25</v>
      </c>
      <c r="KH79" s="484">
        <v>25</v>
      </c>
      <c r="KI79" s="484">
        <v>25</v>
      </c>
      <c r="KJ79" s="484">
        <v>25</v>
      </c>
      <c r="KK79" s="484">
        <v>25</v>
      </c>
      <c r="KL79" s="484">
        <v>25</v>
      </c>
      <c r="KM79" s="484">
        <v>25</v>
      </c>
      <c r="KN79" s="484">
        <v>25</v>
      </c>
      <c r="KO79" s="484">
        <v>25</v>
      </c>
      <c r="KP79" s="484">
        <v>25</v>
      </c>
      <c r="KQ79" s="484">
        <v>25</v>
      </c>
      <c r="KR79" s="484">
        <v>25</v>
      </c>
      <c r="KS79" s="484">
        <v>25</v>
      </c>
      <c r="KT79" s="484">
        <v>25</v>
      </c>
      <c r="KU79" s="484">
        <v>25</v>
      </c>
      <c r="KV79" s="484">
        <v>25</v>
      </c>
      <c r="KW79" s="484">
        <v>25</v>
      </c>
      <c r="KX79" s="484">
        <v>25</v>
      </c>
      <c r="KY79" s="484">
        <v>25</v>
      </c>
      <c r="KZ79" s="484">
        <v>25</v>
      </c>
      <c r="LA79" s="484">
        <v>25</v>
      </c>
      <c r="LB79" s="484">
        <v>25</v>
      </c>
      <c r="LC79" s="484">
        <v>25</v>
      </c>
      <c r="LD79" s="484">
        <v>25</v>
      </c>
      <c r="LE79" s="484">
        <v>25</v>
      </c>
      <c r="LF79" s="484">
        <v>25</v>
      </c>
      <c r="LG79" s="484">
        <v>30</v>
      </c>
      <c r="LH79" s="484">
        <v>30</v>
      </c>
      <c r="LI79" s="484">
        <v>30</v>
      </c>
      <c r="LJ79" s="484">
        <v>30</v>
      </c>
      <c r="LK79" s="484">
        <v>30</v>
      </c>
      <c r="LL79" s="484">
        <v>30</v>
      </c>
      <c r="LM79" s="484">
        <v>30</v>
      </c>
      <c r="LN79" s="484">
        <v>30</v>
      </c>
      <c r="LO79" s="484">
        <v>30</v>
      </c>
      <c r="LP79" s="484">
        <v>30</v>
      </c>
      <c r="LQ79" s="484">
        <v>30</v>
      </c>
      <c r="LR79" s="484">
        <v>30</v>
      </c>
      <c r="LS79" s="484">
        <v>30</v>
      </c>
      <c r="LT79" s="484">
        <v>30</v>
      </c>
      <c r="LU79" s="484">
        <v>30</v>
      </c>
      <c r="LV79" s="484">
        <v>30</v>
      </c>
      <c r="LW79" s="484">
        <v>30</v>
      </c>
      <c r="LX79" s="484">
        <v>30</v>
      </c>
      <c r="LY79" s="484">
        <v>30</v>
      </c>
      <c r="LZ79" s="484">
        <v>25</v>
      </c>
      <c r="MA79" s="484">
        <v>25</v>
      </c>
      <c r="MB79" s="484">
        <v>25</v>
      </c>
      <c r="MC79" s="484">
        <v>25</v>
      </c>
      <c r="MD79" s="484">
        <v>25</v>
      </c>
      <c r="ME79" s="484">
        <v>25</v>
      </c>
      <c r="MF79" s="484">
        <v>25</v>
      </c>
      <c r="MG79" s="484">
        <v>25</v>
      </c>
      <c r="MH79" s="484">
        <v>25</v>
      </c>
      <c r="MI79" s="484">
        <v>25</v>
      </c>
      <c r="MJ79" s="484">
        <v>25</v>
      </c>
      <c r="MK79" s="484">
        <v>25</v>
      </c>
      <c r="ML79" s="484">
        <v>25</v>
      </c>
      <c r="MM79" s="484">
        <v>25</v>
      </c>
      <c r="MN79" s="484">
        <v>25</v>
      </c>
      <c r="MO79" s="484">
        <v>25</v>
      </c>
      <c r="MP79" s="484">
        <v>25</v>
      </c>
      <c r="MQ79" s="484">
        <v>25</v>
      </c>
      <c r="MR79" s="484">
        <v>25</v>
      </c>
      <c r="MS79" s="484">
        <v>25</v>
      </c>
      <c r="MT79" s="484">
        <v>25</v>
      </c>
      <c r="MU79" s="484">
        <v>25</v>
      </c>
      <c r="MV79" s="484">
        <v>25</v>
      </c>
      <c r="MW79" s="484">
        <v>25</v>
      </c>
      <c r="MX79" s="484">
        <v>25</v>
      </c>
      <c r="MY79" s="484">
        <v>30</v>
      </c>
      <c r="MZ79" s="484">
        <v>30</v>
      </c>
      <c r="NA79" s="484">
        <v>30</v>
      </c>
      <c r="NB79" s="484">
        <v>30</v>
      </c>
      <c r="NC79" s="484">
        <v>30</v>
      </c>
      <c r="ND79" s="484">
        <v>30</v>
      </c>
      <c r="NE79" s="484">
        <v>30</v>
      </c>
      <c r="NF79" s="484">
        <v>30</v>
      </c>
      <c r="NG79" s="484">
        <v>30</v>
      </c>
      <c r="NH79" s="484">
        <v>30</v>
      </c>
      <c r="NI79" s="484">
        <v>30</v>
      </c>
      <c r="NJ79" s="484">
        <v>30</v>
      </c>
      <c r="NK79" s="484">
        <v>30</v>
      </c>
      <c r="NL79" s="484">
        <v>30</v>
      </c>
      <c r="NM79" s="484">
        <v>30</v>
      </c>
      <c r="NN79" s="484">
        <v>30</v>
      </c>
      <c r="NO79" s="484">
        <v>30</v>
      </c>
      <c r="NP79" s="484">
        <v>30</v>
      </c>
      <c r="NQ79" s="484">
        <v>30</v>
      </c>
      <c r="NR79" s="484">
        <v>30</v>
      </c>
      <c r="NS79" s="484">
        <v>30</v>
      </c>
      <c r="NT79" s="484">
        <v>30</v>
      </c>
      <c r="NU79" s="484">
        <v>30</v>
      </c>
      <c r="NV79" s="484">
        <v>30</v>
      </c>
      <c r="NW79" s="484">
        <v>30</v>
      </c>
      <c r="NX79" s="484">
        <v>30</v>
      </c>
      <c r="NY79" s="484">
        <v>38</v>
      </c>
      <c r="NZ79" s="484">
        <v>38</v>
      </c>
      <c r="OA79" s="484">
        <v>38</v>
      </c>
      <c r="OB79" s="484">
        <v>38</v>
      </c>
      <c r="OC79" s="484">
        <v>38</v>
      </c>
      <c r="OD79" s="484">
        <v>38</v>
      </c>
      <c r="OE79" s="484">
        <v>38</v>
      </c>
      <c r="OF79" s="484">
        <v>38</v>
      </c>
      <c r="OG79" s="484">
        <v>38</v>
      </c>
      <c r="OH79" s="484">
        <v>38</v>
      </c>
      <c r="OI79" s="484">
        <v>38</v>
      </c>
      <c r="OJ79" s="484">
        <v>38</v>
      </c>
      <c r="OK79" s="484">
        <v>38</v>
      </c>
      <c r="OL79" s="484">
        <v>38</v>
      </c>
      <c r="OM79" s="484">
        <v>38</v>
      </c>
      <c r="ON79" s="484">
        <v>38</v>
      </c>
      <c r="OO79" s="484">
        <v>40</v>
      </c>
      <c r="OP79" s="484">
        <v>40</v>
      </c>
      <c r="OQ79" s="484">
        <v>40</v>
      </c>
      <c r="OR79" s="484">
        <v>40</v>
      </c>
      <c r="OS79" s="484">
        <v>40</v>
      </c>
      <c r="OT79" s="484">
        <v>40</v>
      </c>
      <c r="OU79" s="484">
        <v>40</v>
      </c>
      <c r="OV79" s="484">
        <v>40</v>
      </c>
      <c r="OW79" s="484">
        <v>40</v>
      </c>
      <c r="OX79" s="484">
        <v>40</v>
      </c>
      <c r="OY79" s="484">
        <v>40</v>
      </c>
      <c r="OZ79" s="484">
        <v>40</v>
      </c>
      <c r="PA79" s="484">
        <v>40</v>
      </c>
      <c r="PB79" s="484">
        <v>40</v>
      </c>
      <c r="PC79" s="484">
        <v>40</v>
      </c>
      <c r="PD79" s="484">
        <v>40</v>
      </c>
      <c r="PE79" s="484">
        <v>40</v>
      </c>
      <c r="PF79" s="484">
        <v>40</v>
      </c>
      <c r="PG79" s="484">
        <v>40</v>
      </c>
      <c r="PH79" s="484">
        <v>40</v>
      </c>
      <c r="PI79" s="484">
        <v>40</v>
      </c>
      <c r="PJ79" s="484">
        <v>40</v>
      </c>
      <c r="PK79" s="484">
        <v>40</v>
      </c>
      <c r="PL79" s="484">
        <v>40</v>
      </c>
    </row>
    <row r="80" spans="1:428" x14ac:dyDescent="0.25">
      <c r="A80" s="866">
        <v>38</v>
      </c>
      <c r="B80" s="867" t="s">
        <v>1418</v>
      </c>
      <c r="C80" s="869" t="s">
        <v>1375</v>
      </c>
      <c r="D80" s="871" t="s">
        <v>1415</v>
      </c>
      <c r="E80" s="205" t="s">
        <v>1376</v>
      </c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211"/>
      <c r="BP80" s="211"/>
      <c r="BQ80" s="211"/>
      <c r="BR80" s="211"/>
      <c r="BS80" s="211"/>
      <c r="BT80" s="211"/>
      <c r="BU80" s="211"/>
      <c r="BV80" s="211"/>
      <c r="BW80" s="211"/>
      <c r="BX80" s="211"/>
      <c r="BY80" s="211"/>
      <c r="BZ80" s="211"/>
      <c r="CA80" s="211"/>
      <c r="CB80" s="211"/>
      <c r="CC80" s="211"/>
      <c r="CD80" s="211"/>
      <c r="CE80" s="211"/>
      <c r="CF80" s="211"/>
      <c r="CG80" s="211"/>
      <c r="CH80" s="211"/>
      <c r="CI80" s="211"/>
      <c r="CJ80" s="211"/>
      <c r="CK80" s="211"/>
      <c r="CL80" s="211"/>
      <c r="CM80" s="211"/>
      <c r="CN80" s="211"/>
      <c r="CO80" s="211"/>
      <c r="CP80" s="211"/>
      <c r="CQ80" s="211"/>
      <c r="CR80" s="211"/>
      <c r="CS80" s="211"/>
      <c r="CT80" s="211"/>
      <c r="CU80" s="211"/>
      <c r="CV80" s="211"/>
      <c r="CW80" s="211"/>
      <c r="CX80" s="211"/>
      <c r="CY80" s="211"/>
      <c r="CZ80" s="211"/>
      <c r="DA80" s="211"/>
      <c r="DB80" s="211"/>
      <c r="DC80" s="211"/>
      <c r="DD80" s="211"/>
      <c r="DE80" s="211"/>
      <c r="DF80" s="211"/>
      <c r="DG80" s="211"/>
      <c r="DH80" s="211"/>
      <c r="DI80" s="211"/>
      <c r="DJ80" s="211"/>
      <c r="DK80" s="211"/>
      <c r="DL80" s="211"/>
      <c r="DM80" s="211"/>
      <c r="DN80" s="211"/>
      <c r="DO80" s="211"/>
      <c r="DP80" s="211"/>
      <c r="DQ80" s="211"/>
      <c r="DR80" s="211"/>
      <c r="DS80" s="211"/>
      <c r="DT80" s="211"/>
      <c r="DU80" s="211"/>
      <c r="DV80" s="211"/>
      <c r="DW80" s="211"/>
      <c r="DX80" s="211"/>
      <c r="DY80" s="211"/>
      <c r="DZ80" s="211"/>
      <c r="EA80" s="211"/>
      <c r="EB80" s="211"/>
      <c r="EC80" s="211"/>
      <c r="ED80" s="211"/>
      <c r="EE80" s="211"/>
      <c r="EF80" s="211"/>
      <c r="EG80" s="211"/>
      <c r="EH80" s="211"/>
      <c r="EI80" s="211"/>
      <c r="EJ80" s="211"/>
      <c r="EK80" s="211"/>
      <c r="EL80" s="211"/>
      <c r="EM80" s="211"/>
      <c r="EN80" s="211"/>
      <c r="EO80" s="211"/>
      <c r="EP80" s="211"/>
      <c r="EQ80" s="211"/>
      <c r="ER80" s="211"/>
      <c r="ES80" s="211"/>
      <c r="ET80" s="211"/>
      <c r="EU80" s="211"/>
      <c r="EV80" s="211"/>
      <c r="EW80" s="211"/>
      <c r="EX80" s="211"/>
      <c r="EY80" s="211"/>
      <c r="EZ80" s="211"/>
      <c r="FA80" s="211"/>
      <c r="FB80" s="211"/>
      <c r="FC80" s="211"/>
      <c r="FD80" s="211"/>
      <c r="FE80" s="211"/>
      <c r="FF80" s="211"/>
      <c r="FG80" s="211"/>
      <c r="FH80" s="211"/>
      <c r="FI80" s="211"/>
      <c r="FJ80" s="211"/>
      <c r="FK80" s="211"/>
      <c r="FL80" s="211"/>
      <c r="FM80" s="211"/>
      <c r="FN80" s="211"/>
      <c r="FO80" s="211"/>
      <c r="FP80" s="211"/>
      <c r="FQ80" s="211"/>
      <c r="FR80" s="211"/>
      <c r="FS80" s="211"/>
      <c r="FT80" s="211"/>
      <c r="FU80" s="211"/>
      <c r="FV80" s="211"/>
      <c r="FW80" s="211"/>
      <c r="FX80" s="211"/>
      <c r="FY80" s="211"/>
      <c r="FZ80" s="211"/>
      <c r="GA80" s="211"/>
      <c r="GB80" s="211"/>
      <c r="GC80" s="211"/>
      <c r="GD80" s="211"/>
      <c r="GE80" s="211"/>
      <c r="GF80" s="211"/>
      <c r="GG80" s="211"/>
      <c r="GH80" s="211"/>
      <c r="GI80" s="211"/>
      <c r="GJ80" s="211"/>
      <c r="GK80" s="211"/>
      <c r="GL80" s="211"/>
      <c r="GM80" s="211"/>
      <c r="GN80" s="211"/>
      <c r="GO80" s="211"/>
      <c r="GP80" s="211"/>
      <c r="GQ80" s="211"/>
      <c r="GR80" s="211"/>
      <c r="GS80" s="211"/>
      <c r="GT80" s="211"/>
      <c r="GU80" s="211"/>
      <c r="GV80" s="211"/>
      <c r="GW80" s="211"/>
      <c r="GX80" s="211"/>
      <c r="GY80" s="211"/>
      <c r="GZ80" s="211"/>
      <c r="HA80" s="211"/>
      <c r="HB80" s="211"/>
      <c r="HC80" s="211"/>
      <c r="HD80" s="211"/>
      <c r="HE80" s="211"/>
      <c r="HF80" s="211"/>
      <c r="HG80" s="211"/>
      <c r="HH80" s="211"/>
      <c r="HI80" s="211"/>
      <c r="HJ80" s="211"/>
      <c r="HK80" s="211"/>
      <c r="HL80" s="211"/>
      <c r="HM80" s="211"/>
      <c r="HN80" s="211"/>
      <c r="HO80" s="211"/>
      <c r="HP80" s="211"/>
      <c r="HQ80" s="211"/>
      <c r="HR80" s="211"/>
      <c r="HS80" s="211"/>
      <c r="HT80" s="211"/>
      <c r="HU80" s="211"/>
      <c r="HV80" s="211"/>
      <c r="HW80" s="211"/>
      <c r="HX80" s="211"/>
      <c r="HY80" s="211"/>
      <c r="HZ80" s="211"/>
      <c r="IA80" s="211"/>
      <c r="IB80" s="211"/>
      <c r="IC80" s="211"/>
      <c r="ID80" s="211"/>
      <c r="IE80" s="211"/>
      <c r="IF80" s="211"/>
      <c r="IG80" s="211"/>
      <c r="IH80" s="211"/>
      <c r="II80" s="211"/>
      <c r="IJ80" s="211"/>
      <c r="IK80" s="211"/>
      <c r="IL80" s="211"/>
      <c r="IM80" s="211"/>
      <c r="IN80" s="211"/>
      <c r="IO80" s="211"/>
      <c r="IP80" s="211"/>
      <c r="IQ80" s="211"/>
      <c r="IR80" s="211"/>
      <c r="IS80" s="211"/>
      <c r="IT80" s="211"/>
      <c r="IU80" s="211"/>
      <c r="IV80" s="211"/>
      <c r="IW80" s="211"/>
      <c r="IX80" s="211"/>
      <c r="IY80" s="211"/>
      <c r="IZ80" s="211"/>
      <c r="JA80" s="211"/>
      <c r="JB80" s="211"/>
      <c r="JC80" s="211"/>
      <c r="JD80" s="211"/>
      <c r="JE80" s="211"/>
      <c r="JF80" s="211"/>
      <c r="JG80" s="211"/>
      <c r="JH80" s="211"/>
      <c r="JI80" s="211"/>
      <c r="JJ80" s="211"/>
      <c r="JK80" s="211"/>
      <c r="JL80" s="211"/>
      <c r="JM80" s="211"/>
      <c r="JN80" s="211"/>
      <c r="JO80" s="483"/>
      <c r="JP80" s="483"/>
      <c r="JQ80" s="483"/>
      <c r="JR80" s="483"/>
      <c r="JS80" s="483"/>
      <c r="JT80" s="483"/>
      <c r="JU80" s="483"/>
      <c r="JV80" s="483"/>
      <c r="JW80" s="483"/>
      <c r="JX80" s="483"/>
      <c r="JY80" s="483"/>
      <c r="JZ80" s="483"/>
      <c r="KA80" s="483"/>
      <c r="KB80" s="483">
        <v>10</v>
      </c>
      <c r="KC80" s="483">
        <v>10</v>
      </c>
      <c r="KD80" s="483">
        <v>10</v>
      </c>
      <c r="KE80" s="483">
        <v>10</v>
      </c>
      <c r="KF80" s="483">
        <v>10</v>
      </c>
      <c r="KG80" s="483">
        <v>10</v>
      </c>
      <c r="KH80" s="483">
        <v>10</v>
      </c>
      <c r="KI80" s="483">
        <v>10</v>
      </c>
      <c r="KJ80" s="483">
        <v>15</v>
      </c>
      <c r="KK80" s="483">
        <v>15</v>
      </c>
      <c r="KL80" s="483">
        <v>15</v>
      </c>
      <c r="KM80" s="483">
        <v>15</v>
      </c>
      <c r="KN80" s="483">
        <v>15</v>
      </c>
      <c r="KO80" s="483">
        <v>15</v>
      </c>
      <c r="KP80" s="483">
        <v>15</v>
      </c>
      <c r="KQ80" s="483">
        <v>15</v>
      </c>
      <c r="KR80" s="483">
        <v>15</v>
      </c>
      <c r="KS80" s="483">
        <v>15</v>
      </c>
      <c r="KT80" s="483">
        <v>15</v>
      </c>
      <c r="KU80" s="483">
        <v>15</v>
      </c>
      <c r="KV80" s="483">
        <v>15</v>
      </c>
      <c r="KW80" s="483">
        <v>15</v>
      </c>
      <c r="KX80" s="483">
        <v>15</v>
      </c>
      <c r="KY80" s="483">
        <v>15</v>
      </c>
      <c r="KZ80" s="483">
        <v>15</v>
      </c>
      <c r="LA80" s="483">
        <v>15</v>
      </c>
      <c r="LB80" s="483">
        <v>15</v>
      </c>
      <c r="LC80" s="483">
        <v>15</v>
      </c>
      <c r="LD80" s="483">
        <v>15</v>
      </c>
      <c r="LE80" s="483">
        <v>15</v>
      </c>
      <c r="LF80" s="483">
        <v>15</v>
      </c>
      <c r="LG80" s="483">
        <v>15</v>
      </c>
      <c r="LH80" s="483">
        <v>15</v>
      </c>
      <c r="LI80" s="483">
        <v>15</v>
      </c>
      <c r="LJ80" s="483">
        <v>15</v>
      </c>
      <c r="LK80" s="483">
        <v>15</v>
      </c>
      <c r="LL80" s="483">
        <v>15</v>
      </c>
      <c r="LM80" s="483">
        <v>15</v>
      </c>
      <c r="LN80" s="483">
        <v>15</v>
      </c>
      <c r="LO80" s="483">
        <v>15</v>
      </c>
      <c r="LP80" s="483">
        <v>15</v>
      </c>
      <c r="LQ80" s="483">
        <v>15</v>
      </c>
      <c r="LR80" s="483">
        <v>15</v>
      </c>
      <c r="LS80" s="483">
        <v>15</v>
      </c>
      <c r="LT80" s="483">
        <v>15</v>
      </c>
      <c r="LU80" s="483">
        <v>15</v>
      </c>
      <c r="LV80" s="483">
        <v>15</v>
      </c>
      <c r="LW80" s="483">
        <v>15</v>
      </c>
      <c r="LX80" s="483">
        <v>15</v>
      </c>
      <c r="LY80" s="483">
        <v>15</v>
      </c>
      <c r="LZ80" s="483">
        <v>15</v>
      </c>
      <c r="MA80" s="483">
        <v>15</v>
      </c>
      <c r="MB80" s="483">
        <v>15</v>
      </c>
      <c r="MC80" s="483">
        <v>15</v>
      </c>
      <c r="MD80" s="483">
        <v>15</v>
      </c>
      <c r="ME80" s="483">
        <v>15</v>
      </c>
      <c r="MF80" s="483">
        <v>15</v>
      </c>
      <c r="MG80" s="483">
        <v>15</v>
      </c>
      <c r="MH80" s="483">
        <v>15</v>
      </c>
      <c r="MI80" s="483">
        <v>15</v>
      </c>
      <c r="MJ80" s="483">
        <v>15</v>
      </c>
      <c r="MK80" s="483">
        <v>15</v>
      </c>
      <c r="ML80" s="483">
        <v>15</v>
      </c>
      <c r="MM80" s="483">
        <v>15</v>
      </c>
      <c r="MN80" s="483">
        <v>15</v>
      </c>
      <c r="MO80" s="483">
        <v>15</v>
      </c>
      <c r="MP80" s="483">
        <v>15</v>
      </c>
      <c r="MQ80" s="483">
        <v>15</v>
      </c>
      <c r="MR80" s="483">
        <v>15</v>
      </c>
      <c r="MS80" s="483">
        <v>15</v>
      </c>
      <c r="MT80" s="483">
        <v>15</v>
      </c>
      <c r="MU80" s="483">
        <v>15</v>
      </c>
      <c r="MV80" s="483">
        <v>15</v>
      </c>
      <c r="MW80" s="483">
        <v>15</v>
      </c>
      <c r="MX80" s="483">
        <v>15</v>
      </c>
      <c r="MY80" s="483">
        <v>15</v>
      </c>
      <c r="MZ80" s="483">
        <v>15</v>
      </c>
      <c r="NA80" s="483">
        <v>15</v>
      </c>
      <c r="NB80" s="483">
        <v>15</v>
      </c>
      <c r="NC80" s="483">
        <v>15</v>
      </c>
      <c r="ND80" s="483">
        <v>15</v>
      </c>
      <c r="NE80" s="483">
        <v>15</v>
      </c>
      <c r="NF80" s="483">
        <v>15</v>
      </c>
      <c r="NG80" s="483">
        <v>15</v>
      </c>
      <c r="NH80" s="483">
        <v>15</v>
      </c>
      <c r="NI80" s="483">
        <v>15</v>
      </c>
      <c r="NJ80" s="483">
        <v>15</v>
      </c>
      <c r="NK80" s="483">
        <v>15</v>
      </c>
      <c r="NL80" s="483">
        <v>15</v>
      </c>
      <c r="NM80" s="483">
        <v>15</v>
      </c>
      <c r="NN80" s="483">
        <v>15</v>
      </c>
      <c r="NO80" s="483">
        <v>15</v>
      </c>
      <c r="NP80" s="483">
        <v>15</v>
      </c>
      <c r="NQ80" s="483">
        <v>15</v>
      </c>
      <c r="NR80" s="483">
        <v>15</v>
      </c>
      <c r="NS80" s="483">
        <v>15</v>
      </c>
      <c r="NT80" s="483">
        <v>15</v>
      </c>
      <c r="NU80" s="483">
        <v>15</v>
      </c>
      <c r="NV80" s="483">
        <v>15</v>
      </c>
      <c r="NW80" s="483">
        <v>15</v>
      </c>
      <c r="NX80" s="483">
        <v>15</v>
      </c>
      <c r="NY80" s="483">
        <v>15</v>
      </c>
      <c r="NZ80" s="483">
        <v>15</v>
      </c>
      <c r="OA80" s="483">
        <v>15</v>
      </c>
      <c r="OB80" s="483">
        <v>15</v>
      </c>
      <c r="OC80" s="483">
        <v>15</v>
      </c>
      <c r="OD80" s="483">
        <v>15</v>
      </c>
      <c r="OE80" s="483">
        <v>15</v>
      </c>
      <c r="OF80" s="483">
        <v>15</v>
      </c>
      <c r="OG80" s="483">
        <v>15</v>
      </c>
      <c r="OH80" s="483">
        <v>15</v>
      </c>
      <c r="OI80" s="483">
        <v>15</v>
      </c>
      <c r="OJ80" s="483">
        <v>15</v>
      </c>
      <c r="OK80" s="483">
        <v>15</v>
      </c>
      <c r="OL80" s="483">
        <v>15</v>
      </c>
      <c r="OM80" s="483">
        <v>15</v>
      </c>
      <c r="ON80" s="483">
        <v>15</v>
      </c>
      <c r="OO80" s="483">
        <v>15</v>
      </c>
      <c r="OP80" s="483">
        <v>15</v>
      </c>
      <c r="OQ80" s="483">
        <v>15</v>
      </c>
      <c r="OR80" s="483">
        <v>15</v>
      </c>
      <c r="OS80" s="483">
        <v>15</v>
      </c>
      <c r="OT80" s="483">
        <v>15</v>
      </c>
      <c r="OU80" s="483">
        <v>15</v>
      </c>
      <c r="OV80" s="483">
        <v>15</v>
      </c>
      <c r="OW80" s="483">
        <v>15</v>
      </c>
      <c r="OX80" s="483">
        <v>15</v>
      </c>
      <c r="OY80" s="483">
        <v>15</v>
      </c>
      <c r="OZ80" s="483">
        <v>15</v>
      </c>
      <c r="PA80" s="483">
        <v>15</v>
      </c>
      <c r="PB80" s="483">
        <v>15</v>
      </c>
      <c r="PC80" s="483">
        <v>15</v>
      </c>
      <c r="PD80" s="483">
        <v>15</v>
      </c>
      <c r="PE80" s="483">
        <v>15</v>
      </c>
      <c r="PF80" s="483">
        <v>15</v>
      </c>
      <c r="PG80" s="483">
        <v>15</v>
      </c>
      <c r="PH80" s="483">
        <v>15</v>
      </c>
      <c r="PI80" s="483">
        <v>15</v>
      </c>
      <c r="PJ80" s="483">
        <v>15</v>
      </c>
      <c r="PK80" s="483">
        <v>15</v>
      </c>
      <c r="PL80" s="483">
        <v>15</v>
      </c>
    </row>
    <row r="81" spans="1:428" x14ac:dyDescent="0.25">
      <c r="A81" s="866"/>
      <c r="B81" s="868"/>
      <c r="C81" s="869"/>
      <c r="D81" s="871"/>
      <c r="E81" s="206" t="s">
        <v>1377</v>
      </c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J81" s="212"/>
      <c r="CK81" s="212"/>
      <c r="CL81" s="212"/>
      <c r="CM81" s="212"/>
      <c r="CN81" s="212"/>
      <c r="CO81" s="212"/>
      <c r="CP81" s="212"/>
      <c r="CQ81" s="212"/>
      <c r="CR81" s="212"/>
      <c r="CS81" s="212"/>
      <c r="CT81" s="212"/>
      <c r="CU81" s="212"/>
      <c r="CV81" s="212"/>
      <c r="CW81" s="212"/>
      <c r="CX81" s="212"/>
      <c r="CY81" s="212"/>
      <c r="CZ81" s="212"/>
      <c r="DA81" s="212"/>
      <c r="DB81" s="212"/>
      <c r="DC81" s="212"/>
      <c r="DD81" s="212"/>
      <c r="DE81" s="212"/>
      <c r="DF81" s="212"/>
      <c r="DG81" s="212"/>
      <c r="DH81" s="212"/>
      <c r="DI81" s="212"/>
      <c r="DJ81" s="212"/>
      <c r="DK81" s="212"/>
      <c r="DL81" s="212"/>
      <c r="DM81" s="212"/>
      <c r="DN81" s="212"/>
      <c r="DO81" s="212"/>
      <c r="DP81" s="212"/>
      <c r="DQ81" s="212"/>
      <c r="DR81" s="212"/>
      <c r="DS81" s="212"/>
      <c r="DT81" s="212"/>
      <c r="DU81" s="212"/>
      <c r="DV81" s="212"/>
      <c r="DW81" s="212"/>
      <c r="DX81" s="212"/>
      <c r="DY81" s="212"/>
      <c r="DZ81" s="212"/>
      <c r="EA81" s="212"/>
      <c r="EB81" s="212"/>
      <c r="EC81" s="212"/>
      <c r="ED81" s="212"/>
      <c r="EE81" s="212"/>
      <c r="EF81" s="212"/>
      <c r="EG81" s="212"/>
      <c r="EH81" s="212"/>
      <c r="EI81" s="212"/>
      <c r="EJ81" s="212"/>
      <c r="EK81" s="212"/>
      <c r="EL81" s="212"/>
      <c r="EM81" s="212"/>
      <c r="EN81" s="212"/>
      <c r="EO81" s="212"/>
      <c r="EP81" s="212"/>
      <c r="EQ81" s="212"/>
      <c r="ER81" s="212"/>
      <c r="ES81" s="212"/>
      <c r="ET81" s="212"/>
      <c r="EU81" s="212"/>
      <c r="EV81" s="212"/>
      <c r="EW81" s="212"/>
      <c r="EX81" s="212"/>
      <c r="EY81" s="212"/>
      <c r="EZ81" s="212"/>
      <c r="FA81" s="212"/>
      <c r="FB81" s="212"/>
      <c r="FC81" s="212"/>
      <c r="FD81" s="212"/>
      <c r="FE81" s="212"/>
      <c r="FF81" s="212"/>
      <c r="FG81" s="212"/>
      <c r="FH81" s="212"/>
      <c r="FI81" s="212"/>
      <c r="FJ81" s="212"/>
      <c r="FK81" s="212"/>
      <c r="FL81" s="212"/>
      <c r="FM81" s="212"/>
      <c r="FN81" s="212"/>
      <c r="FO81" s="212"/>
      <c r="FP81" s="212"/>
      <c r="FQ81" s="212"/>
      <c r="FR81" s="212"/>
      <c r="FS81" s="212"/>
      <c r="FT81" s="212"/>
      <c r="FU81" s="212"/>
      <c r="FV81" s="212"/>
      <c r="FW81" s="212"/>
      <c r="FX81" s="212"/>
      <c r="FY81" s="212"/>
      <c r="FZ81" s="212"/>
      <c r="GA81" s="212"/>
      <c r="GB81" s="212"/>
      <c r="GC81" s="212"/>
      <c r="GD81" s="212"/>
      <c r="GE81" s="212"/>
      <c r="GF81" s="212"/>
      <c r="GG81" s="212"/>
      <c r="GH81" s="212"/>
      <c r="GI81" s="212"/>
      <c r="GJ81" s="212"/>
      <c r="GK81" s="212"/>
      <c r="GL81" s="212"/>
      <c r="GM81" s="212"/>
      <c r="GN81" s="212"/>
      <c r="GO81" s="212"/>
      <c r="GP81" s="212"/>
      <c r="GQ81" s="212"/>
      <c r="GR81" s="212"/>
      <c r="GS81" s="212"/>
      <c r="GT81" s="212"/>
      <c r="GU81" s="212"/>
      <c r="GV81" s="212"/>
      <c r="GW81" s="212"/>
      <c r="GX81" s="212"/>
      <c r="GY81" s="212"/>
      <c r="GZ81" s="212"/>
      <c r="HA81" s="212"/>
      <c r="HB81" s="212"/>
      <c r="HC81" s="212"/>
      <c r="HD81" s="212"/>
      <c r="HE81" s="212"/>
      <c r="HF81" s="212"/>
      <c r="HG81" s="212"/>
      <c r="HH81" s="212"/>
      <c r="HI81" s="212"/>
      <c r="HJ81" s="212"/>
      <c r="HK81" s="212"/>
      <c r="HL81" s="212"/>
      <c r="HM81" s="212"/>
      <c r="HN81" s="212"/>
      <c r="HO81" s="212"/>
      <c r="HP81" s="212"/>
      <c r="HQ81" s="212"/>
      <c r="HR81" s="212"/>
      <c r="HS81" s="212"/>
      <c r="HT81" s="212"/>
      <c r="HU81" s="212"/>
      <c r="HV81" s="212"/>
      <c r="HW81" s="212"/>
      <c r="HX81" s="212"/>
      <c r="HY81" s="212"/>
      <c r="HZ81" s="212"/>
      <c r="IA81" s="212"/>
      <c r="IB81" s="212"/>
      <c r="IC81" s="212"/>
      <c r="ID81" s="212"/>
      <c r="IE81" s="212"/>
      <c r="IF81" s="212"/>
      <c r="IG81" s="212"/>
      <c r="IH81" s="212"/>
      <c r="II81" s="212"/>
      <c r="IJ81" s="212"/>
      <c r="IK81" s="212"/>
      <c r="IL81" s="212"/>
      <c r="IM81" s="212"/>
      <c r="IN81" s="212"/>
      <c r="IO81" s="212"/>
      <c r="IP81" s="212"/>
      <c r="IQ81" s="212"/>
      <c r="IR81" s="212"/>
      <c r="IS81" s="212"/>
      <c r="IT81" s="212"/>
      <c r="IU81" s="212"/>
      <c r="IV81" s="212"/>
      <c r="IW81" s="212"/>
      <c r="IX81" s="212"/>
      <c r="IY81" s="212"/>
      <c r="IZ81" s="212"/>
      <c r="JA81" s="212"/>
      <c r="JB81" s="212"/>
      <c r="JC81" s="212"/>
      <c r="JD81" s="212"/>
      <c r="JE81" s="212"/>
      <c r="JF81" s="212"/>
      <c r="JG81" s="212"/>
      <c r="JH81" s="212"/>
      <c r="JI81" s="212"/>
      <c r="JJ81" s="212"/>
      <c r="JK81" s="212"/>
      <c r="JL81" s="212"/>
      <c r="JM81" s="212"/>
      <c r="JN81" s="212"/>
      <c r="JO81" s="484"/>
      <c r="JP81" s="484"/>
      <c r="JQ81" s="484"/>
      <c r="JR81" s="484"/>
      <c r="JS81" s="484"/>
      <c r="JT81" s="484"/>
      <c r="JU81" s="484"/>
      <c r="JV81" s="484"/>
      <c r="JW81" s="484"/>
      <c r="JX81" s="484"/>
      <c r="JY81" s="484"/>
      <c r="JZ81" s="484"/>
      <c r="KA81" s="484"/>
      <c r="KB81" s="484">
        <v>8</v>
      </c>
      <c r="KC81" s="484">
        <v>8</v>
      </c>
      <c r="KD81" s="484">
        <v>8</v>
      </c>
      <c r="KE81" s="484">
        <v>8</v>
      </c>
      <c r="KF81" s="484">
        <v>8</v>
      </c>
      <c r="KG81" s="484">
        <v>8</v>
      </c>
      <c r="KH81" s="484">
        <v>8</v>
      </c>
      <c r="KI81" s="484">
        <v>8</v>
      </c>
      <c r="KJ81" s="484">
        <v>15</v>
      </c>
      <c r="KK81" s="484">
        <v>15</v>
      </c>
      <c r="KL81" s="484">
        <v>15</v>
      </c>
      <c r="KM81" s="484">
        <v>15</v>
      </c>
      <c r="KN81" s="484">
        <v>15</v>
      </c>
      <c r="KO81" s="484">
        <v>15</v>
      </c>
      <c r="KP81" s="484">
        <v>15</v>
      </c>
      <c r="KQ81" s="484">
        <v>15</v>
      </c>
      <c r="KR81" s="484">
        <v>15</v>
      </c>
      <c r="KS81" s="484">
        <v>15</v>
      </c>
      <c r="KT81" s="484">
        <v>15</v>
      </c>
      <c r="KU81" s="484">
        <v>15</v>
      </c>
      <c r="KV81" s="484">
        <v>15</v>
      </c>
      <c r="KW81" s="484">
        <v>15</v>
      </c>
      <c r="KX81" s="484">
        <v>15</v>
      </c>
      <c r="KY81" s="484">
        <v>15</v>
      </c>
      <c r="KZ81" s="484">
        <v>15</v>
      </c>
      <c r="LA81" s="484">
        <v>10</v>
      </c>
      <c r="LB81" s="484">
        <v>10</v>
      </c>
      <c r="LC81" s="484">
        <v>10</v>
      </c>
      <c r="LD81" s="484">
        <v>10</v>
      </c>
      <c r="LE81" s="484">
        <v>10</v>
      </c>
      <c r="LF81" s="484">
        <v>10</v>
      </c>
      <c r="LG81" s="484">
        <v>7</v>
      </c>
      <c r="LH81" s="484">
        <v>7</v>
      </c>
      <c r="LI81" s="484">
        <v>7</v>
      </c>
      <c r="LJ81" s="484">
        <v>7</v>
      </c>
      <c r="LK81" s="484">
        <v>7</v>
      </c>
      <c r="LL81" s="484">
        <v>7</v>
      </c>
      <c r="LM81" s="484">
        <v>7</v>
      </c>
      <c r="LN81" s="484">
        <v>7</v>
      </c>
      <c r="LO81" s="484">
        <v>7</v>
      </c>
      <c r="LP81" s="484">
        <v>7</v>
      </c>
      <c r="LQ81" s="484">
        <v>7</v>
      </c>
      <c r="LR81" s="484">
        <v>7</v>
      </c>
      <c r="LS81" s="484">
        <v>7</v>
      </c>
      <c r="LT81" s="484">
        <v>7</v>
      </c>
      <c r="LU81" s="484">
        <v>7</v>
      </c>
      <c r="LV81" s="484">
        <v>7</v>
      </c>
      <c r="LW81" s="484">
        <v>7</v>
      </c>
      <c r="LX81" s="484">
        <v>7</v>
      </c>
      <c r="LY81" s="484">
        <v>7</v>
      </c>
      <c r="LZ81" s="484">
        <v>10</v>
      </c>
      <c r="MA81" s="484">
        <v>10</v>
      </c>
      <c r="MB81" s="484">
        <v>10</v>
      </c>
      <c r="MC81" s="484">
        <v>10</v>
      </c>
      <c r="MD81" s="484">
        <v>10</v>
      </c>
      <c r="ME81" s="484">
        <v>10</v>
      </c>
      <c r="MF81" s="484">
        <v>10</v>
      </c>
      <c r="MG81" s="484">
        <v>10</v>
      </c>
      <c r="MH81" s="484">
        <v>10</v>
      </c>
      <c r="MI81" s="484">
        <v>10</v>
      </c>
      <c r="MJ81" s="484">
        <v>10</v>
      </c>
      <c r="MK81" s="484">
        <v>10</v>
      </c>
      <c r="ML81" s="484">
        <v>10</v>
      </c>
      <c r="MM81" s="484">
        <v>10</v>
      </c>
      <c r="MN81" s="484">
        <v>10</v>
      </c>
      <c r="MO81" s="484">
        <v>10</v>
      </c>
      <c r="MP81" s="484">
        <v>10</v>
      </c>
      <c r="MQ81" s="484">
        <v>10</v>
      </c>
      <c r="MR81" s="484">
        <v>10</v>
      </c>
      <c r="MS81" s="484">
        <v>10</v>
      </c>
      <c r="MT81" s="484">
        <v>10</v>
      </c>
      <c r="MU81" s="484">
        <v>10</v>
      </c>
      <c r="MV81" s="484">
        <v>10</v>
      </c>
      <c r="MW81" s="484">
        <v>10</v>
      </c>
      <c r="MX81" s="484">
        <v>10</v>
      </c>
      <c r="MY81" s="484">
        <v>10</v>
      </c>
      <c r="MZ81" s="484">
        <v>10</v>
      </c>
      <c r="NA81" s="484">
        <v>10</v>
      </c>
      <c r="NB81" s="484">
        <v>10</v>
      </c>
      <c r="NC81" s="484">
        <v>10</v>
      </c>
      <c r="ND81" s="484">
        <v>10</v>
      </c>
      <c r="NE81" s="484">
        <v>10</v>
      </c>
      <c r="NF81" s="484">
        <v>10</v>
      </c>
      <c r="NG81" s="484">
        <v>10</v>
      </c>
      <c r="NH81" s="484">
        <v>10</v>
      </c>
      <c r="NI81" s="484">
        <v>10</v>
      </c>
      <c r="NJ81" s="484">
        <v>10</v>
      </c>
      <c r="NK81" s="484">
        <v>10</v>
      </c>
      <c r="NL81" s="484">
        <v>10</v>
      </c>
      <c r="NM81" s="484">
        <v>10</v>
      </c>
      <c r="NN81" s="484">
        <v>10</v>
      </c>
      <c r="NO81" s="484">
        <v>10</v>
      </c>
      <c r="NP81" s="484">
        <v>10</v>
      </c>
      <c r="NQ81" s="484">
        <v>10</v>
      </c>
      <c r="NR81" s="484">
        <v>10</v>
      </c>
      <c r="NS81" s="484">
        <v>10</v>
      </c>
      <c r="NT81" s="484">
        <v>10</v>
      </c>
      <c r="NU81" s="484">
        <v>10</v>
      </c>
      <c r="NV81" s="484">
        <v>10</v>
      </c>
      <c r="NW81" s="484">
        <v>10</v>
      </c>
      <c r="NX81" s="484">
        <v>10</v>
      </c>
      <c r="NY81" s="484">
        <v>8</v>
      </c>
      <c r="NZ81" s="484">
        <v>8</v>
      </c>
      <c r="OA81" s="484">
        <v>8</v>
      </c>
      <c r="OB81" s="484">
        <v>8</v>
      </c>
      <c r="OC81" s="484">
        <v>8</v>
      </c>
      <c r="OD81" s="484">
        <v>8</v>
      </c>
      <c r="OE81" s="484">
        <v>8</v>
      </c>
      <c r="OF81" s="484">
        <v>8</v>
      </c>
      <c r="OG81" s="484">
        <v>8</v>
      </c>
      <c r="OH81" s="484">
        <v>8</v>
      </c>
      <c r="OI81" s="484">
        <v>8</v>
      </c>
      <c r="OJ81" s="484">
        <v>8</v>
      </c>
      <c r="OK81" s="484">
        <v>8</v>
      </c>
      <c r="OL81" s="484">
        <v>8</v>
      </c>
      <c r="OM81" s="484">
        <v>8</v>
      </c>
      <c r="ON81" s="484">
        <v>8</v>
      </c>
      <c r="OO81" s="484">
        <v>6</v>
      </c>
      <c r="OP81" s="484">
        <v>6</v>
      </c>
      <c r="OQ81" s="484">
        <v>6</v>
      </c>
      <c r="OR81" s="484">
        <v>6</v>
      </c>
      <c r="OS81" s="484">
        <v>6</v>
      </c>
      <c r="OT81" s="484">
        <v>6</v>
      </c>
      <c r="OU81" s="484">
        <v>6</v>
      </c>
      <c r="OV81" s="484">
        <v>6</v>
      </c>
      <c r="OW81" s="484">
        <v>6</v>
      </c>
      <c r="OX81" s="484">
        <v>6</v>
      </c>
      <c r="OY81" s="484">
        <v>6</v>
      </c>
      <c r="OZ81" s="484">
        <v>6</v>
      </c>
      <c r="PA81" s="484">
        <v>6</v>
      </c>
      <c r="PB81" s="484">
        <v>6</v>
      </c>
      <c r="PC81" s="484">
        <v>6</v>
      </c>
      <c r="PD81" s="484">
        <v>6</v>
      </c>
      <c r="PE81" s="484">
        <v>6</v>
      </c>
      <c r="PF81" s="484">
        <v>6</v>
      </c>
      <c r="PG81" s="484">
        <v>6</v>
      </c>
      <c r="PH81" s="484">
        <v>6</v>
      </c>
      <c r="PI81" s="484">
        <v>6</v>
      </c>
      <c r="PJ81" s="484">
        <v>6</v>
      </c>
      <c r="PK81" s="484">
        <v>6</v>
      </c>
      <c r="PL81" s="484">
        <v>6</v>
      </c>
    </row>
    <row r="82" spans="1:428" x14ac:dyDescent="0.25">
      <c r="A82" s="866">
        <v>39</v>
      </c>
      <c r="B82" s="867" t="s">
        <v>1419</v>
      </c>
      <c r="C82" s="872" t="s">
        <v>1375</v>
      </c>
      <c r="D82" s="874" t="s">
        <v>1420</v>
      </c>
      <c r="E82" s="205" t="s">
        <v>1376</v>
      </c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211"/>
      <c r="BP82" s="211"/>
      <c r="BQ82" s="211"/>
      <c r="BR82" s="211"/>
      <c r="BS82" s="211"/>
      <c r="BT82" s="211"/>
      <c r="BU82" s="211"/>
      <c r="BV82" s="211"/>
      <c r="BW82" s="211"/>
      <c r="BX82" s="211"/>
      <c r="BY82" s="211"/>
      <c r="BZ82" s="211"/>
      <c r="CA82" s="211"/>
      <c r="CB82" s="211"/>
      <c r="CC82" s="211"/>
      <c r="CD82" s="211"/>
      <c r="CE82" s="211"/>
      <c r="CF82" s="211"/>
      <c r="CG82" s="211"/>
      <c r="CH82" s="211"/>
      <c r="CI82" s="211"/>
      <c r="CJ82" s="211"/>
      <c r="CK82" s="211"/>
      <c r="CL82" s="211"/>
      <c r="CM82" s="211"/>
      <c r="CN82" s="211"/>
      <c r="CO82" s="211"/>
      <c r="CP82" s="211"/>
      <c r="CQ82" s="211"/>
      <c r="CR82" s="211"/>
      <c r="CS82" s="211"/>
      <c r="CT82" s="211"/>
      <c r="CU82" s="211"/>
      <c r="CV82" s="211"/>
      <c r="CW82" s="211"/>
      <c r="CX82" s="211"/>
      <c r="CY82" s="211"/>
      <c r="CZ82" s="211"/>
      <c r="DA82" s="211"/>
      <c r="DB82" s="211"/>
      <c r="DC82" s="211"/>
      <c r="DD82" s="211"/>
      <c r="DE82" s="211"/>
      <c r="DF82" s="211"/>
      <c r="DG82" s="211"/>
      <c r="DH82" s="211"/>
      <c r="DI82" s="211"/>
      <c r="DJ82" s="211"/>
      <c r="DK82" s="211"/>
      <c r="DL82" s="211"/>
      <c r="DM82" s="211"/>
      <c r="DN82" s="211"/>
      <c r="DO82" s="211"/>
      <c r="DP82" s="211"/>
      <c r="DQ82" s="211"/>
      <c r="DR82" s="211"/>
      <c r="DS82" s="211"/>
      <c r="DT82" s="211"/>
      <c r="DU82" s="211"/>
      <c r="DV82" s="211"/>
      <c r="DW82" s="211"/>
      <c r="DX82" s="211"/>
      <c r="DY82" s="211"/>
      <c r="DZ82" s="211"/>
      <c r="EA82" s="211"/>
      <c r="EB82" s="211"/>
      <c r="EC82" s="211"/>
      <c r="ED82" s="211"/>
      <c r="EE82" s="211"/>
      <c r="EF82" s="211"/>
      <c r="EG82" s="211"/>
      <c r="EH82" s="211"/>
      <c r="EI82" s="211"/>
      <c r="EJ82" s="211"/>
      <c r="EK82" s="211"/>
      <c r="EL82" s="211"/>
      <c r="EM82" s="211"/>
      <c r="EN82" s="211"/>
      <c r="EO82" s="211"/>
      <c r="EP82" s="211"/>
      <c r="EQ82" s="211"/>
      <c r="ER82" s="211"/>
      <c r="ES82" s="211"/>
      <c r="ET82" s="211"/>
      <c r="EU82" s="211"/>
      <c r="EV82" s="211"/>
      <c r="EW82" s="211"/>
      <c r="EX82" s="211"/>
      <c r="EY82" s="211"/>
      <c r="EZ82" s="211"/>
      <c r="FA82" s="211"/>
      <c r="FB82" s="211"/>
      <c r="FC82" s="211"/>
      <c r="FD82" s="211"/>
      <c r="FE82" s="211"/>
      <c r="FF82" s="211"/>
      <c r="FG82" s="211"/>
      <c r="FH82" s="211"/>
      <c r="FI82" s="211"/>
      <c r="FJ82" s="211">
        <v>25</v>
      </c>
      <c r="FK82" s="211">
        <v>25</v>
      </c>
      <c r="FL82" s="211">
        <v>25</v>
      </c>
      <c r="FM82" s="211">
        <v>25</v>
      </c>
      <c r="FN82" s="211">
        <v>25</v>
      </c>
      <c r="FO82" s="211">
        <v>25</v>
      </c>
      <c r="FP82" s="211">
        <v>25</v>
      </c>
      <c r="FQ82" s="211">
        <v>25</v>
      </c>
      <c r="FR82" s="211">
        <v>25</v>
      </c>
      <c r="FS82" s="211">
        <v>25</v>
      </c>
      <c r="FT82" s="211">
        <v>25</v>
      </c>
      <c r="FU82" s="211">
        <v>25</v>
      </c>
      <c r="FV82" s="211">
        <v>25</v>
      </c>
      <c r="FW82" s="211">
        <v>25</v>
      </c>
      <c r="FX82" s="211">
        <v>25</v>
      </c>
      <c r="FY82" s="211">
        <v>25</v>
      </c>
      <c r="FZ82" s="211">
        <v>25</v>
      </c>
      <c r="GA82" s="211">
        <v>25</v>
      </c>
      <c r="GB82" s="211">
        <v>25</v>
      </c>
      <c r="GC82" s="211">
        <v>25</v>
      </c>
      <c r="GD82" s="211">
        <v>25</v>
      </c>
      <c r="GE82" s="211">
        <v>25</v>
      </c>
      <c r="GF82" s="211">
        <v>25</v>
      </c>
      <c r="GG82" s="211">
        <v>25</v>
      </c>
      <c r="GH82" s="211">
        <v>25</v>
      </c>
      <c r="GI82" s="211">
        <v>25</v>
      </c>
      <c r="GJ82" s="211">
        <v>25</v>
      </c>
      <c r="GK82" s="211">
        <v>25</v>
      </c>
      <c r="GL82" s="211">
        <v>25</v>
      </c>
      <c r="GM82" s="211">
        <v>25</v>
      </c>
      <c r="GN82" s="211">
        <v>25</v>
      </c>
      <c r="GO82" s="211">
        <v>25</v>
      </c>
      <c r="GP82" s="211">
        <v>25</v>
      </c>
      <c r="GQ82" s="211">
        <v>25</v>
      </c>
      <c r="GR82" s="211">
        <v>25</v>
      </c>
      <c r="GS82" s="211">
        <v>25</v>
      </c>
      <c r="GT82" s="211">
        <v>25</v>
      </c>
      <c r="GU82" s="211">
        <v>25</v>
      </c>
      <c r="GV82" s="211">
        <v>25</v>
      </c>
      <c r="GW82" s="211">
        <v>25</v>
      </c>
      <c r="GX82" s="211">
        <v>25</v>
      </c>
      <c r="GY82" s="211">
        <v>25</v>
      </c>
      <c r="GZ82" s="211">
        <v>25</v>
      </c>
      <c r="HA82" s="211">
        <v>25</v>
      </c>
      <c r="HB82" s="211">
        <v>25</v>
      </c>
      <c r="HC82" s="211">
        <v>25</v>
      </c>
      <c r="HD82" s="211">
        <v>25</v>
      </c>
      <c r="HE82" s="211">
        <v>25</v>
      </c>
      <c r="HF82" s="211">
        <v>25</v>
      </c>
      <c r="HG82" s="211">
        <v>25</v>
      </c>
      <c r="HH82" s="211">
        <v>25</v>
      </c>
      <c r="HI82" s="211">
        <v>25</v>
      </c>
      <c r="HJ82" s="211">
        <v>25</v>
      </c>
      <c r="HK82" s="211">
        <v>25</v>
      </c>
      <c r="HL82" s="211">
        <v>25</v>
      </c>
      <c r="HM82" s="211">
        <v>25</v>
      </c>
      <c r="HN82" s="211">
        <v>25</v>
      </c>
      <c r="HO82" s="211">
        <v>25</v>
      </c>
      <c r="HP82" s="211">
        <v>25</v>
      </c>
      <c r="HQ82" s="211">
        <v>25</v>
      </c>
      <c r="HR82" s="211">
        <v>25</v>
      </c>
      <c r="HS82" s="211">
        <v>25</v>
      </c>
      <c r="HT82" s="211">
        <v>25</v>
      </c>
      <c r="HU82" s="211">
        <v>25</v>
      </c>
      <c r="HV82" s="211">
        <v>25</v>
      </c>
      <c r="HW82" s="211">
        <v>25</v>
      </c>
      <c r="HX82" s="211">
        <v>25</v>
      </c>
      <c r="HY82" s="211">
        <v>25</v>
      </c>
      <c r="HZ82" s="211">
        <v>25</v>
      </c>
      <c r="IA82" s="211">
        <v>25</v>
      </c>
      <c r="IB82" s="211">
        <v>25</v>
      </c>
      <c r="IC82" s="211">
        <v>25</v>
      </c>
      <c r="ID82" s="211">
        <v>25</v>
      </c>
      <c r="IE82" s="211">
        <v>25</v>
      </c>
      <c r="IF82" s="211">
        <v>25</v>
      </c>
      <c r="IG82" s="211">
        <v>25</v>
      </c>
      <c r="IH82" s="211">
        <v>25</v>
      </c>
      <c r="II82" s="211">
        <v>25</v>
      </c>
      <c r="IJ82" s="211">
        <v>25</v>
      </c>
      <c r="IK82" s="211">
        <v>25</v>
      </c>
      <c r="IL82" s="211">
        <v>25</v>
      </c>
      <c r="IM82" s="211">
        <v>25</v>
      </c>
      <c r="IN82" s="211">
        <v>25</v>
      </c>
      <c r="IO82" s="211">
        <v>5</v>
      </c>
      <c r="IP82" s="211">
        <v>5</v>
      </c>
      <c r="IQ82" s="211">
        <v>5</v>
      </c>
      <c r="IR82" s="211">
        <v>5</v>
      </c>
      <c r="IS82" s="211">
        <v>5</v>
      </c>
      <c r="IT82" s="211">
        <v>5</v>
      </c>
      <c r="IU82" s="211">
        <v>5</v>
      </c>
      <c r="IV82" s="211">
        <v>5</v>
      </c>
      <c r="IW82" s="211">
        <v>5</v>
      </c>
      <c r="IX82" s="211">
        <v>5</v>
      </c>
      <c r="IY82" s="211">
        <v>5</v>
      </c>
      <c r="IZ82" s="211">
        <v>5</v>
      </c>
      <c r="JA82" s="211">
        <v>5</v>
      </c>
      <c r="JB82" s="211">
        <v>5</v>
      </c>
      <c r="JC82" s="211">
        <v>5</v>
      </c>
      <c r="JD82" s="211">
        <v>5</v>
      </c>
      <c r="JE82" s="211">
        <v>5</v>
      </c>
      <c r="JF82" s="211">
        <v>5</v>
      </c>
      <c r="JG82" s="211">
        <v>5</v>
      </c>
      <c r="JH82" s="211">
        <v>5</v>
      </c>
      <c r="JI82" s="211">
        <v>5</v>
      </c>
      <c r="JJ82" s="211">
        <v>5</v>
      </c>
      <c r="JK82" s="211">
        <v>5</v>
      </c>
      <c r="JL82" s="211">
        <v>5</v>
      </c>
      <c r="JM82" s="211">
        <v>5</v>
      </c>
      <c r="JN82" s="211">
        <v>5</v>
      </c>
      <c r="JO82" s="483">
        <v>5</v>
      </c>
      <c r="JP82" s="483">
        <v>5</v>
      </c>
      <c r="JQ82" s="483">
        <v>5</v>
      </c>
      <c r="JR82" s="483">
        <v>5</v>
      </c>
      <c r="JS82" s="483">
        <v>5</v>
      </c>
      <c r="JT82" s="483">
        <v>5</v>
      </c>
      <c r="JU82" s="483">
        <v>5</v>
      </c>
      <c r="JV82" s="483">
        <v>5</v>
      </c>
      <c r="JW82" s="483">
        <v>5</v>
      </c>
      <c r="JX82" s="483">
        <v>5</v>
      </c>
      <c r="JY82" s="483">
        <v>5</v>
      </c>
      <c r="JZ82" s="483">
        <v>5</v>
      </c>
      <c r="KA82" s="483">
        <v>5</v>
      </c>
      <c r="KB82" s="483">
        <v>5</v>
      </c>
      <c r="KC82" s="483">
        <v>5</v>
      </c>
      <c r="KD82" s="483">
        <v>5</v>
      </c>
      <c r="KE82" s="483">
        <v>5</v>
      </c>
      <c r="KF82" s="483">
        <v>5</v>
      </c>
      <c r="KG82" s="483">
        <v>5</v>
      </c>
      <c r="KH82" s="483">
        <v>5</v>
      </c>
      <c r="KI82" s="483">
        <v>5</v>
      </c>
      <c r="KJ82" s="483">
        <v>5</v>
      </c>
      <c r="KK82" s="483">
        <v>5</v>
      </c>
      <c r="KL82" s="483">
        <v>5</v>
      </c>
      <c r="KM82" s="483">
        <v>5</v>
      </c>
      <c r="KN82" s="483">
        <v>5</v>
      </c>
      <c r="KO82" s="483">
        <v>5</v>
      </c>
      <c r="KP82" s="483">
        <v>5</v>
      </c>
      <c r="KQ82" s="483">
        <v>5</v>
      </c>
      <c r="KR82" s="483">
        <v>5</v>
      </c>
      <c r="KS82" s="483">
        <v>5</v>
      </c>
      <c r="KT82" s="483">
        <v>5</v>
      </c>
      <c r="KU82" s="483">
        <v>5</v>
      </c>
      <c r="KV82" s="483">
        <v>5</v>
      </c>
      <c r="KW82" s="483">
        <v>5</v>
      </c>
      <c r="KX82" s="483">
        <v>5</v>
      </c>
      <c r="KY82" s="483">
        <v>5</v>
      </c>
      <c r="KZ82" s="483">
        <v>5</v>
      </c>
      <c r="LA82" s="483">
        <v>5</v>
      </c>
      <c r="LB82" s="483">
        <v>5</v>
      </c>
      <c r="LC82" s="483">
        <v>5</v>
      </c>
      <c r="LD82" s="483">
        <v>5</v>
      </c>
      <c r="LE82" s="483">
        <v>5</v>
      </c>
      <c r="LF82" s="483">
        <v>5</v>
      </c>
      <c r="LG82" s="483">
        <v>5</v>
      </c>
      <c r="LH82" s="483">
        <v>5</v>
      </c>
      <c r="LI82" s="483">
        <v>5</v>
      </c>
      <c r="LJ82" s="483">
        <v>5</v>
      </c>
      <c r="LK82" s="483">
        <v>5</v>
      </c>
      <c r="LL82" s="483">
        <v>5</v>
      </c>
      <c r="LM82" s="483">
        <v>5</v>
      </c>
      <c r="LN82" s="483">
        <v>5</v>
      </c>
      <c r="LO82" s="483">
        <v>5</v>
      </c>
      <c r="LP82" s="483">
        <v>5</v>
      </c>
      <c r="LQ82" s="483">
        <v>5</v>
      </c>
      <c r="LR82" s="483">
        <v>5</v>
      </c>
      <c r="LS82" s="483">
        <v>5</v>
      </c>
      <c r="LT82" s="483">
        <v>5</v>
      </c>
      <c r="LU82" s="483">
        <v>5</v>
      </c>
      <c r="LV82" s="483">
        <v>5</v>
      </c>
      <c r="LW82" s="483">
        <v>5</v>
      </c>
      <c r="LX82" s="483">
        <v>5</v>
      </c>
      <c r="LY82" s="483">
        <v>5</v>
      </c>
      <c r="LZ82" s="483">
        <v>5</v>
      </c>
      <c r="MA82" s="483">
        <v>5</v>
      </c>
      <c r="MB82" s="483">
        <v>5</v>
      </c>
      <c r="MC82" s="483">
        <v>5</v>
      </c>
      <c r="MD82" s="483">
        <v>5</v>
      </c>
      <c r="ME82" s="483">
        <v>5</v>
      </c>
      <c r="MF82" s="483">
        <v>5</v>
      </c>
      <c r="MG82" s="483">
        <v>5</v>
      </c>
      <c r="MH82" s="483">
        <v>5</v>
      </c>
      <c r="MI82" s="483">
        <v>5</v>
      </c>
      <c r="MJ82" s="483">
        <v>5</v>
      </c>
      <c r="MK82" s="483">
        <v>5</v>
      </c>
      <c r="ML82" s="483">
        <v>5</v>
      </c>
      <c r="MM82" s="483">
        <v>5</v>
      </c>
      <c r="MN82" s="483">
        <v>5</v>
      </c>
      <c r="MO82" s="483">
        <v>5</v>
      </c>
      <c r="MP82" s="483">
        <v>5</v>
      </c>
      <c r="MQ82" s="483">
        <v>5</v>
      </c>
      <c r="MR82" s="483">
        <v>5</v>
      </c>
      <c r="MS82" s="483">
        <v>5</v>
      </c>
      <c r="MT82" s="483">
        <v>5</v>
      </c>
      <c r="MU82" s="483">
        <v>5</v>
      </c>
      <c r="MV82" s="483">
        <v>5</v>
      </c>
      <c r="MW82" s="483">
        <v>5</v>
      </c>
      <c r="MX82" s="483">
        <v>5</v>
      </c>
      <c r="MY82" s="483">
        <v>5</v>
      </c>
      <c r="MZ82" s="483">
        <v>5</v>
      </c>
      <c r="NA82" s="483">
        <v>5</v>
      </c>
      <c r="NB82" s="483">
        <v>5</v>
      </c>
      <c r="NC82" s="483">
        <v>5</v>
      </c>
      <c r="ND82" s="483">
        <v>5</v>
      </c>
      <c r="NE82" s="483">
        <v>5</v>
      </c>
      <c r="NF82" s="483">
        <v>5</v>
      </c>
      <c r="NG82" s="483">
        <v>5</v>
      </c>
      <c r="NH82" s="483">
        <v>5</v>
      </c>
      <c r="NI82" s="483">
        <v>5</v>
      </c>
      <c r="NJ82" s="483">
        <v>5</v>
      </c>
      <c r="NK82" s="483">
        <v>5</v>
      </c>
      <c r="NL82" s="483">
        <v>5</v>
      </c>
      <c r="NM82" s="483">
        <v>5</v>
      </c>
      <c r="NN82" s="483">
        <v>5</v>
      </c>
      <c r="NO82" s="483">
        <v>5</v>
      </c>
      <c r="NP82" s="483">
        <v>5</v>
      </c>
      <c r="NQ82" s="483">
        <v>5</v>
      </c>
      <c r="NR82" s="483">
        <v>5</v>
      </c>
      <c r="NS82" s="483">
        <v>5</v>
      </c>
      <c r="NT82" s="483">
        <v>5</v>
      </c>
      <c r="NU82" s="483">
        <v>5</v>
      </c>
      <c r="NV82" s="483">
        <v>5</v>
      </c>
      <c r="NW82" s="483">
        <v>5</v>
      </c>
      <c r="NX82" s="483">
        <v>5</v>
      </c>
      <c r="NY82" s="483">
        <v>5</v>
      </c>
      <c r="NZ82" s="483">
        <v>5</v>
      </c>
      <c r="OA82" s="483">
        <v>5</v>
      </c>
      <c r="OB82" s="483">
        <v>5</v>
      </c>
      <c r="OC82" s="483">
        <v>5</v>
      </c>
      <c r="OD82" s="483">
        <v>5</v>
      </c>
      <c r="OE82" s="483">
        <v>5</v>
      </c>
      <c r="OF82" s="483">
        <v>5</v>
      </c>
      <c r="OG82" s="483">
        <v>5</v>
      </c>
      <c r="OH82" s="483">
        <v>5</v>
      </c>
      <c r="OI82" s="483">
        <v>5</v>
      </c>
      <c r="OJ82" s="483">
        <v>5</v>
      </c>
      <c r="OK82" s="483">
        <v>5</v>
      </c>
      <c r="OL82" s="483">
        <v>5</v>
      </c>
      <c r="OM82" s="483">
        <v>5</v>
      </c>
      <c r="ON82" s="483">
        <v>5</v>
      </c>
      <c r="OO82" s="483">
        <v>5</v>
      </c>
      <c r="OP82" s="483">
        <v>5</v>
      </c>
      <c r="OQ82" s="483">
        <v>5</v>
      </c>
      <c r="OR82" s="483">
        <v>5</v>
      </c>
      <c r="OS82" s="483">
        <v>5</v>
      </c>
      <c r="OT82" s="483">
        <v>5</v>
      </c>
      <c r="OU82" s="483">
        <v>5</v>
      </c>
      <c r="OV82" s="483">
        <v>5</v>
      </c>
      <c r="OW82" s="483">
        <v>5</v>
      </c>
      <c r="OX82" s="483">
        <v>5</v>
      </c>
      <c r="OY82" s="483">
        <v>5</v>
      </c>
      <c r="OZ82" s="483">
        <v>5</v>
      </c>
      <c r="PA82" s="483">
        <v>5</v>
      </c>
      <c r="PB82" s="483">
        <v>5</v>
      </c>
      <c r="PC82" s="483">
        <v>5</v>
      </c>
      <c r="PD82" s="483">
        <v>5</v>
      </c>
      <c r="PE82" s="483">
        <v>5</v>
      </c>
      <c r="PF82" s="483">
        <v>5</v>
      </c>
      <c r="PG82" s="483">
        <v>5</v>
      </c>
      <c r="PH82" s="483">
        <v>5</v>
      </c>
      <c r="PI82" s="483">
        <v>5</v>
      </c>
      <c r="PJ82" s="483">
        <v>5</v>
      </c>
      <c r="PK82" s="483">
        <v>5</v>
      </c>
      <c r="PL82" s="483">
        <v>5</v>
      </c>
    </row>
    <row r="83" spans="1:428" x14ac:dyDescent="0.25">
      <c r="A83" s="866"/>
      <c r="B83" s="868"/>
      <c r="C83" s="873"/>
      <c r="D83" s="875"/>
      <c r="E83" s="206" t="s">
        <v>1377</v>
      </c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J83" s="212"/>
      <c r="CK83" s="212"/>
      <c r="CL83" s="212"/>
      <c r="CM83" s="212"/>
      <c r="CN83" s="212"/>
      <c r="CO83" s="212"/>
      <c r="CP83" s="212"/>
      <c r="CQ83" s="212"/>
      <c r="CR83" s="212"/>
      <c r="CS83" s="212"/>
      <c r="CT83" s="212"/>
      <c r="CU83" s="212"/>
      <c r="CV83" s="212"/>
      <c r="CW83" s="212"/>
      <c r="CX83" s="212"/>
      <c r="CY83" s="212"/>
      <c r="CZ83" s="212"/>
      <c r="DA83" s="212"/>
      <c r="DB83" s="212"/>
      <c r="DC83" s="212"/>
      <c r="DD83" s="212"/>
      <c r="DE83" s="212"/>
      <c r="DF83" s="212"/>
      <c r="DG83" s="212"/>
      <c r="DH83" s="212"/>
      <c r="DI83" s="212"/>
      <c r="DJ83" s="212"/>
      <c r="DK83" s="212"/>
      <c r="DL83" s="212"/>
      <c r="DM83" s="212"/>
      <c r="DN83" s="212"/>
      <c r="DO83" s="212"/>
      <c r="DP83" s="212"/>
      <c r="DQ83" s="212"/>
      <c r="DR83" s="212"/>
      <c r="DS83" s="212"/>
      <c r="DT83" s="212"/>
      <c r="DU83" s="212"/>
      <c r="DV83" s="212"/>
      <c r="DW83" s="212"/>
      <c r="DX83" s="212"/>
      <c r="DY83" s="212"/>
      <c r="DZ83" s="212"/>
      <c r="EA83" s="212"/>
      <c r="EB83" s="212"/>
      <c r="EC83" s="212"/>
      <c r="ED83" s="212"/>
      <c r="EE83" s="212"/>
      <c r="EF83" s="212"/>
      <c r="EG83" s="212"/>
      <c r="EH83" s="212"/>
      <c r="EI83" s="212"/>
      <c r="EJ83" s="212"/>
      <c r="EK83" s="212"/>
      <c r="EL83" s="212"/>
      <c r="EM83" s="212"/>
      <c r="EN83" s="212"/>
      <c r="EO83" s="212"/>
      <c r="EP83" s="212"/>
      <c r="EQ83" s="212"/>
      <c r="ER83" s="212"/>
      <c r="ES83" s="212"/>
      <c r="ET83" s="212"/>
      <c r="EU83" s="212"/>
      <c r="EV83" s="212"/>
      <c r="EW83" s="212"/>
      <c r="EX83" s="212"/>
      <c r="EY83" s="212"/>
      <c r="EZ83" s="212"/>
      <c r="FA83" s="212"/>
      <c r="FB83" s="212"/>
      <c r="FC83" s="212"/>
      <c r="FD83" s="212"/>
      <c r="FE83" s="212"/>
      <c r="FF83" s="212"/>
      <c r="FG83" s="212"/>
      <c r="FH83" s="212"/>
      <c r="FI83" s="212"/>
      <c r="FJ83" s="212">
        <v>21</v>
      </c>
      <c r="FK83" s="212">
        <v>21</v>
      </c>
      <c r="FL83" s="212">
        <v>21</v>
      </c>
      <c r="FM83" s="212">
        <v>21</v>
      </c>
      <c r="FN83" s="212">
        <v>21</v>
      </c>
      <c r="FO83" s="212">
        <v>21</v>
      </c>
      <c r="FP83" s="212">
        <v>21</v>
      </c>
      <c r="FQ83" s="212">
        <v>21</v>
      </c>
      <c r="FR83" s="212">
        <v>21</v>
      </c>
      <c r="FS83" s="212">
        <v>21</v>
      </c>
      <c r="FT83" s="212">
        <v>21</v>
      </c>
      <c r="FU83" s="212">
        <v>21</v>
      </c>
      <c r="FV83" s="212">
        <v>21</v>
      </c>
      <c r="FW83" s="212">
        <v>21</v>
      </c>
      <c r="FX83" s="212">
        <v>21</v>
      </c>
      <c r="FY83" s="212">
        <v>21</v>
      </c>
      <c r="FZ83" s="212">
        <v>21</v>
      </c>
      <c r="GA83" s="212">
        <v>21</v>
      </c>
      <c r="GB83" s="212">
        <v>21</v>
      </c>
      <c r="GC83" s="212">
        <v>21</v>
      </c>
      <c r="GD83" s="212">
        <v>21</v>
      </c>
      <c r="GE83" s="212">
        <v>21</v>
      </c>
      <c r="GF83" s="212">
        <v>21</v>
      </c>
      <c r="GG83" s="212">
        <v>21</v>
      </c>
      <c r="GH83" s="212">
        <v>21</v>
      </c>
      <c r="GI83" s="212">
        <v>21</v>
      </c>
      <c r="GJ83" s="212">
        <v>21</v>
      </c>
      <c r="GK83" s="212">
        <v>21</v>
      </c>
      <c r="GL83" s="212">
        <v>21</v>
      </c>
      <c r="GM83" s="212">
        <v>21</v>
      </c>
      <c r="GN83" s="212">
        <v>21</v>
      </c>
      <c r="GO83" s="212">
        <v>21</v>
      </c>
      <c r="GP83" s="212">
        <v>21</v>
      </c>
      <c r="GQ83" s="212">
        <v>21</v>
      </c>
      <c r="GR83" s="212">
        <v>21</v>
      </c>
      <c r="GS83" s="212">
        <v>21</v>
      </c>
      <c r="GT83" s="212">
        <v>21</v>
      </c>
      <c r="GU83" s="212">
        <v>10</v>
      </c>
      <c r="GV83" s="212">
        <v>10</v>
      </c>
      <c r="GW83" s="212">
        <v>10</v>
      </c>
      <c r="GX83" s="212">
        <v>10</v>
      </c>
      <c r="GY83" s="212">
        <v>10</v>
      </c>
      <c r="GZ83" s="212">
        <v>10</v>
      </c>
      <c r="HA83" s="212">
        <v>10</v>
      </c>
      <c r="HB83" s="212">
        <v>10</v>
      </c>
      <c r="HC83" s="212">
        <v>10</v>
      </c>
      <c r="HD83" s="212">
        <v>10</v>
      </c>
      <c r="HE83" s="212">
        <v>10</v>
      </c>
      <c r="HF83" s="212">
        <v>10</v>
      </c>
      <c r="HG83" s="212">
        <v>10</v>
      </c>
      <c r="HH83" s="212">
        <v>10</v>
      </c>
      <c r="HI83" s="212">
        <v>10</v>
      </c>
      <c r="HJ83" s="212">
        <v>10</v>
      </c>
      <c r="HK83" s="212">
        <v>10</v>
      </c>
      <c r="HL83" s="212">
        <v>10</v>
      </c>
      <c r="HM83" s="212">
        <v>10</v>
      </c>
      <c r="HN83" s="212">
        <v>10</v>
      </c>
      <c r="HO83" s="212">
        <v>10</v>
      </c>
      <c r="HP83" s="212">
        <v>10</v>
      </c>
      <c r="HQ83" s="212">
        <v>10</v>
      </c>
      <c r="HR83" s="212">
        <v>10</v>
      </c>
      <c r="HS83" s="212">
        <v>10</v>
      </c>
      <c r="HT83" s="212">
        <v>10</v>
      </c>
      <c r="HU83" s="212">
        <v>10</v>
      </c>
      <c r="HV83" s="212">
        <v>10</v>
      </c>
      <c r="HW83" s="212">
        <v>10</v>
      </c>
      <c r="HX83" s="212">
        <v>10</v>
      </c>
      <c r="HY83" s="212">
        <v>10</v>
      </c>
      <c r="HZ83" s="212">
        <v>10</v>
      </c>
      <c r="IA83" s="212">
        <v>10</v>
      </c>
      <c r="IB83" s="212">
        <v>10</v>
      </c>
      <c r="IC83" s="212">
        <v>10</v>
      </c>
      <c r="ID83" s="212">
        <v>10</v>
      </c>
      <c r="IE83" s="212">
        <v>10</v>
      </c>
      <c r="IF83" s="212">
        <v>10</v>
      </c>
      <c r="IG83" s="212">
        <v>10</v>
      </c>
      <c r="IH83" s="212">
        <v>10</v>
      </c>
      <c r="II83" s="212">
        <v>10</v>
      </c>
      <c r="IJ83" s="212">
        <v>10</v>
      </c>
      <c r="IK83" s="212">
        <v>10</v>
      </c>
      <c r="IL83" s="212">
        <v>10</v>
      </c>
      <c r="IM83" s="212">
        <v>10</v>
      </c>
      <c r="IN83" s="212">
        <v>10</v>
      </c>
      <c r="IO83" s="212">
        <v>10</v>
      </c>
      <c r="IP83" s="212">
        <v>10</v>
      </c>
      <c r="IQ83" s="212">
        <v>10</v>
      </c>
      <c r="IR83" s="212">
        <v>10</v>
      </c>
      <c r="IS83" s="212">
        <v>10</v>
      </c>
      <c r="IT83" s="212">
        <v>10</v>
      </c>
      <c r="IU83" s="212">
        <v>10</v>
      </c>
      <c r="IV83" s="212">
        <v>5</v>
      </c>
      <c r="IW83" s="212">
        <v>5</v>
      </c>
      <c r="IX83" s="212">
        <v>5</v>
      </c>
      <c r="IY83" s="212">
        <v>5</v>
      </c>
      <c r="IZ83" s="212">
        <v>5</v>
      </c>
      <c r="JA83" s="212">
        <v>5</v>
      </c>
      <c r="JB83" s="212">
        <v>5</v>
      </c>
      <c r="JC83" s="212">
        <v>5</v>
      </c>
      <c r="JD83" s="212">
        <v>5</v>
      </c>
      <c r="JE83" s="212">
        <v>5</v>
      </c>
      <c r="JF83" s="212">
        <v>5</v>
      </c>
      <c r="JG83" s="212">
        <v>5</v>
      </c>
      <c r="JH83" s="212">
        <v>5</v>
      </c>
      <c r="JI83" s="212">
        <v>5</v>
      </c>
      <c r="JJ83" s="212">
        <v>5</v>
      </c>
      <c r="JK83" s="212">
        <v>5</v>
      </c>
      <c r="JL83" s="212">
        <v>5</v>
      </c>
      <c r="JM83" s="212">
        <v>5</v>
      </c>
      <c r="JN83" s="212">
        <v>5</v>
      </c>
      <c r="JO83" s="484">
        <v>5</v>
      </c>
      <c r="JP83" s="484">
        <v>5</v>
      </c>
      <c r="JQ83" s="484">
        <v>5</v>
      </c>
      <c r="JR83" s="484">
        <v>5</v>
      </c>
      <c r="JS83" s="484">
        <v>5</v>
      </c>
      <c r="JT83" s="484">
        <v>5</v>
      </c>
      <c r="JU83" s="484">
        <v>5</v>
      </c>
      <c r="JV83" s="484">
        <v>5</v>
      </c>
      <c r="JW83" s="484">
        <v>5</v>
      </c>
      <c r="JX83" s="484">
        <v>5</v>
      </c>
      <c r="JY83" s="484">
        <v>5</v>
      </c>
      <c r="JZ83" s="484">
        <v>5</v>
      </c>
      <c r="KA83" s="484">
        <v>5</v>
      </c>
      <c r="KB83" s="484">
        <v>5</v>
      </c>
      <c r="KC83" s="484">
        <v>5</v>
      </c>
      <c r="KD83" s="484">
        <v>5</v>
      </c>
      <c r="KE83" s="484">
        <v>5</v>
      </c>
      <c r="KF83" s="484">
        <v>5</v>
      </c>
      <c r="KG83" s="484">
        <v>5</v>
      </c>
      <c r="KH83" s="484">
        <v>5</v>
      </c>
      <c r="KI83" s="484">
        <v>5</v>
      </c>
      <c r="KJ83" s="484">
        <v>5</v>
      </c>
      <c r="KK83" s="484">
        <v>5</v>
      </c>
      <c r="KL83" s="484">
        <v>5</v>
      </c>
      <c r="KM83" s="484">
        <v>5</v>
      </c>
      <c r="KN83" s="484">
        <v>5</v>
      </c>
      <c r="KO83" s="484">
        <v>5</v>
      </c>
      <c r="KP83" s="484">
        <v>5</v>
      </c>
      <c r="KQ83" s="484">
        <v>5</v>
      </c>
      <c r="KR83" s="484">
        <v>5</v>
      </c>
      <c r="KS83" s="484">
        <v>5</v>
      </c>
      <c r="KT83" s="484">
        <v>5</v>
      </c>
      <c r="KU83" s="484">
        <v>5</v>
      </c>
      <c r="KV83" s="484">
        <v>5</v>
      </c>
      <c r="KW83" s="484">
        <v>5</v>
      </c>
      <c r="KX83" s="484">
        <v>5</v>
      </c>
      <c r="KY83" s="484">
        <v>5</v>
      </c>
      <c r="KZ83" s="484">
        <v>5</v>
      </c>
      <c r="LA83" s="484">
        <v>5</v>
      </c>
      <c r="LB83" s="484">
        <v>5</v>
      </c>
      <c r="LC83" s="484">
        <v>5</v>
      </c>
      <c r="LD83" s="484">
        <v>5</v>
      </c>
      <c r="LE83" s="484">
        <v>5</v>
      </c>
      <c r="LF83" s="484">
        <v>5</v>
      </c>
      <c r="LG83" s="484">
        <v>5</v>
      </c>
      <c r="LH83" s="484">
        <v>5</v>
      </c>
      <c r="LI83" s="484">
        <v>5</v>
      </c>
      <c r="LJ83" s="484">
        <v>5</v>
      </c>
      <c r="LK83" s="484">
        <v>5</v>
      </c>
      <c r="LL83" s="484">
        <v>5</v>
      </c>
      <c r="LM83" s="484">
        <v>5</v>
      </c>
      <c r="LN83" s="484">
        <v>5</v>
      </c>
      <c r="LO83" s="484">
        <v>5</v>
      </c>
      <c r="LP83" s="484">
        <v>5</v>
      </c>
      <c r="LQ83" s="484">
        <v>5</v>
      </c>
      <c r="LR83" s="484">
        <v>5</v>
      </c>
      <c r="LS83" s="484">
        <v>5</v>
      </c>
      <c r="LT83" s="484">
        <v>5</v>
      </c>
      <c r="LU83" s="484">
        <v>5</v>
      </c>
      <c r="LV83" s="484">
        <v>5</v>
      </c>
      <c r="LW83" s="484">
        <v>5</v>
      </c>
      <c r="LX83" s="484">
        <v>5</v>
      </c>
      <c r="LY83" s="484">
        <v>5</v>
      </c>
      <c r="LZ83" s="484">
        <v>5</v>
      </c>
      <c r="MA83" s="484">
        <v>5</v>
      </c>
      <c r="MB83" s="484">
        <v>5</v>
      </c>
      <c r="MC83" s="484">
        <v>5</v>
      </c>
      <c r="MD83" s="484">
        <v>5</v>
      </c>
      <c r="ME83" s="484">
        <v>5</v>
      </c>
      <c r="MF83" s="484">
        <v>5</v>
      </c>
      <c r="MG83" s="484">
        <v>5</v>
      </c>
      <c r="MH83" s="484">
        <v>5</v>
      </c>
      <c r="MI83" s="484">
        <v>5</v>
      </c>
      <c r="MJ83" s="484">
        <v>5</v>
      </c>
      <c r="MK83" s="484">
        <v>5</v>
      </c>
      <c r="ML83" s="484">
        <v>5</v>
      </c>
      <c r="MM83" s="484">
        <v>5</v>
      </c>
      <c r="MN83" s="484">
        <v>5</v>
      </c>
      <c r="MO83" s="484">
        <v>5</v>
      </c>
      <c r="MP83" s="484">
        <v>5</v>
      </c>
      <c r="MQ83" s="484">
        <v>5</v>
      </c>
      <c r="MR83" s="484">
        <v>5</v>
      </c>
      <c r="MS83" s="484">
        <v>5</v>
      </c>
      <c r="MT83" s="484">
        <v>5</v>
      </c>
      <c r="MU83" s="484">
        <v>5</v>
      </c>
      <c r="MV83" s="484">
        <v>5</v>
      </c>
      <c r="MW83" s="484">
        <v>5</v>
      </c>
      <c r="MX83" s="484">
        <v>5</v>
      </c>
      <c r="MY83" s="484">
        <v>5</v>
      </c>
      <c r="MZ83" s="484">
        <v>5</v>
      </c>
      <c r="NA83" s="484">
        <v>5</v>
      </c>
      <c r="NB83" s="484">
        <v>5</v>
      </c>
      <c r="NC83" s="484">
        <v>5</v>
      </c>
      <c r="ND83" s="484">
        <v>5</v>
      </c>
      <c r="NE83" s="484">
        <v>5</v>
      </c>
      <c r="NF83" s="484">
        <v>5</v>
      </c>
      <c r="NG83" s="484">
        <v>5</v>
      </c>
      <c r="NH83" s="484">
        <v>5</v>
      </c>
      <c r="NI83" s="484">
        <v>5</v>
      </c>
      <c r="NJ83" s="484">
        <v>5</v>
      </c>
      <c r="NK83" s="484">
        <v>5</v>
      </c>
      <c r="NL83" s="484">
        <v>5</v>
      </c>
      <c r="NM83" s="484">
        <v>5</v>
      </c>
      <c r="NN83" s="484">
        <v>5</v>
      </c>
      <c r="NO83" s="484">
        <v>5</v>
      </c>
      <c r="NP83" s="484">
        <v>5</v>
      </c>
      <c r="NQ83" s="484">
        <v>5</v>
      </c>
      <c r="NR83" s="484">
        <v>5</v>
      </c>
      <c r="NS83" s="484">
        <v>5</v>
      </c>
      <c r="NT83" s="484">
        <v>5</v>
      </c>
      <c r="NU83" s="484">
        <v>5</v>
      </c>
      <c r="NV83" s="484">
        <v>5</v>
      </c>
      <c r="NW83" s="484">
        <v>5</v>
      </c>
      <c r="NX83" s="484">
        <v>5</v>
      </c>
      <c r="NY83" s="484">
        <v>5</v>
      </c>
      <c r="NZ83" s="484">
        <v>5</v>
      </c>
      <c r="OA83" s="484">
        <v>5</v>
      </c>
      <c r="OB83" s="484">
        <v>5</v>
      </c>
      <c r="OC83" s="484">
        <v>5</v>
      </c>
      <c r="OD83" s="484">
        <v>5</v>
      </c>
      <c r="OE83" s="484">
        <v>5</v>
      </c>
      <c r="OF83" s="484">
        <v>5</v>
      </c>
      <c r="OG83" s="484">
        <v>5</v>
      </c>
      <c r="OH83" s="484">
        <v>5</v>
      </c>
      <c r="OI83" s="484">
        <v>5</v>
      </c>
      <c r="OJ83" s="484">
        <v>5</v>
      </c>
      <c r="OK83" s="484">
        <v>5</v>
      </c>
      <c r="OL83" s="484">
        <v>5</v>
      </c>
      <c r="OM83" s="484">
        <v>5</v>
      </c>
      <c r="ON83" s="484">
        <v>5</v>
      </c>
      <c r="OO83" s="484">
        <v>5</v>
      </c>
      <c r="OP83" s="484">
        <v>5</v>
      </c>
      <c r="OQ83" s="484">
        <v>5</v>
      </c>
      <c r="OR83" s="484">
        <v>5</v>
      </c>
      <c r="OS83" s="484">
        <v>5</v>
      </c>
      <c r="OT83" s="484">
        <v>5</v>
      </c>
      <c r="OU83" s="484">
        <v>5</v>
      </c>
      <c r="OV83" s="484">
        <v>5</v>
      </c>
      <c r="OW83" s="484">
        <v>5</v>
      </c>
      <c r="OX83" s="484">
        <v>5</v>
      </c>
      <c r="OY83" s="484">
        <v>5</v>
      </c>
      <c r="OZ83" s="484">
        <v>5</v>
      </c>
      <c r="PA83" s="484">
        <v>5</v>
      </c>
      <c r="PB83" s="484">
        <v>5</v>
      </c>
      <c r="PC83" s="484">
        <v>5</v>
      </c>
      <c r="PD83" s="484">
        <v>5</v>
      </c>
      <c r="PE83" s="484">
        <v>5</v>
      </c>
      <c r="PF83" s="484">
        <v>5</v>
      </c>
      <c r="PG83" s="484">
        <v>5</v>
      </c>
      <c r="PH83" s="484">
        <v>5</v>
      </c>
      <c r="PI83" s="484">
        <v>5</v>
      </c>
      <c r="PJ83" s="484">
        <v>5</v>
      </c>
      <c r="PK83" s="484">
        <v>5</v>
      </c>
      <c r="PL83" s="484">
        <v>5</v>
      </c>
    </row>
    <row r="84" spans="1:428" x14ac:dyDescent="0.25">
      <c r="A84" s="866">
        <v>40</v>
      </c>
      <c r="B84" s="867" t="s">
        <v>1421</v>
      </c>
      <c r="C84" s="869" t="s">
        <v>1375</v>
      </c>
      <c r="D84" s="871" t="s">
        <v>1420</v>
      </c>
      <c r="E84" s="205" t="s">
        <v>1376</v>
      </c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211"/>
      <c r="AZ84" s="211"/>
      <c r="BA84" s="211"/>
      <c r="BB84" s="211"/>
      <c r="BC84" s="211"/>
      <c r="BD84" s="211"/>
      <c r="BE84" s="211"/>
      <c r="BF84" s="211"/>
      <c r="BG84" s="211"/>
      <c r="BH84" s="211"/>
      <c r="BI84" s="211"/>
      <c r="BJ84" s="211"/>
      <c r="BK84" s="211"/>
      <c r="BL84" s="211"/>
      <c r="BM84" s="211"/>
      <c r="BN84" s="211"/>
      <c r="BO84" s="211"/>
      <c r="BP84" s="211"/>
      <c r="BQ84" s="211"/>
      <c r="BR84" s="211"/>
      <c r="BS84" s="211"/>
      <c r="BT84" s="211"/>
      <c r="BU84" s="211"/>
      <c r="BV84" s="211"/>
      <c r="BW84" s="211"/>
      <c r="BX84" s="211"/>
      <c r="BY84" s="211"/>
      <c r="BZ84" s="211"/>
      <c r="CA84" s="211"/>
      <c r="CB84" s="211"/>
      <c r="CC84" s="211"/>
      <c r="CD84" s="211"/>
      <c r="CE84" s="211"/>
      <c r="CF84" s="211"/>
      <c r="CG84" s="211"/>
      <c r="CH84" s="211"/>
      <c r="CI84" s="211"/>
      <c r="CJ84" s="211"/>
      <c r="CK84" s="211"/>
      <c r="CL84" s="211"/>
      <c r="CM84" s="211"/>
      <c r="CN84" s="211"/>
      <c r="CO84" s="211"/>
      <c r="CP84" s="211"/>
      <c r="CQ84" s="211"/>
      <c r="CR84" s="211"/>
      <c r="CS84" s="211"/>
      <c r="CT84" s="211"/>
      <c r="CU84" s="211"/>
      <c r="CV84" s="211"/>
      <c r="CW84" s="211"/>
      <c r="CX84" s="211"/>
      <c r="CY84" s="211"/>
      <c r="CZ84" s="211"/>
      <c r="DA84" s="211"/>
      <c r="DB84" s="211"/>
      <c r="DC84" s="211"/>
      <c r="DD84" s="211"/>
      <c r="DE84" s="211"/>
      <c r="DF84" s="211"/>
      <c r="DG84" s="211"/>
      <c r="DH84" s="211"/>
      <c r="DI84" s="211"/>
      <c r="DJ84" s="211"/>
      <c r="DK84" s="211"/>
      <c r="DL84" s="211"/>
      <c r="DM84" s="211"/>
      <c r="DN84" s="211"/>
      <c r="DO84" s="211"/>
      <c r="DP84" s="211"/>
      <c r="DQ84" s="211"/>
      <c r="DR84" s="211"/>
      <c r="DS84" s="211"/>
      <c r="DT84" s="211"/>
      <c r="DU84" s="211"/>
      <c r="DV84" s="211"/>
      <c r="DW84" s="211"/>
      <c r="DX84" s="211"/>
      <c r="DY84" s="211"/>
      <c r="DZ84" s="211"/>
      <c r="EA84" s="211"/>
      <c r="EB84" s="211"/>
      <c r="EC84" s="211"/>
      <c r="ED84" s="211"/>
      <c r="EE84" s="211"/>
      <c r="EF84" s="211"/>
      <c r="EG84" s="211"/>
      <c r="EH84" s="211"/>
      <c r="EI84" s="211"/>
      <c r="EJ84" s="211"/>
      <c r="EK84" s="211"/>
      <c r="EL84" s="211"/>
      <c r="EM84" s="211"/>
      <c r="EN84" s="211"/>
      <c r="EO84" s="211"/>
      <c r="EP84" s="211"/>
      <c r="EQ84" s="211"/>
      <c r="ER84" s="211"/>
      <c r="ES84" s="211"/>
      <c r="ET84" s="211"/>
      <c r="EU84" s="211"/>
      <c r="EV84" s="211"/>
      <c r="EW84" s="211"/>
      <c r="EX84" s="211"/>
      <c r="EY84" s="211"/>
      <c r="EZ84" s="211"/>
      <c r="FA84" s="211"/>
      <c r="FB84" s="211"/>
      <c r="FC84" s="211"/>
      <c r="FD84" s="211"/>
      <c r="FE84" s="211"/>
      <c r="FF84" s="211"/>
      <c r="FG84" s="211"/>
      <c r="FH84" s="211"/>
      <c r="FI84" s="211"/>
      <c r="FJ84" s="211">
        <v>15</v>
      </c>
      <c r="FK84" s="211">
        <v>15</v>
      </c>
      <c r="FL84" s="211">
        <v>15</v>
      </c>
      <c r="FM84" s="211">
        <v>15</v>
      </c>
      <c r="FN84" s="211">
        <v>15</v>
      </c>
      <c r="FO84" s="211">
        <v>15</v>
      </c>
      <c r="FP84" s="211">
        <v>15</v>
      </c>
      <c r="FQ84" s="211">
        <v>15</v>
      </c>
      <c r="FR84" s="211">
        <v>15</v>
      </c>
      <c r="FS84" s="211">
        <v>15</v>
      </c>
      <c r="FT84" s="211">
        <v>15</v>
      </c>
      <c r="FU84" s="211">
        <v>15</v>
      </c>
      <c r="FV84" s="211">
        <v>15</v>
      </c>
      <c r="FW84" s="211">
        <v>15</v>
      </c>
      <c r="FX84" s="211">
        <v>15</v>
      </c>
      <c r="FY84" s="211">
        <v>15</v>
      </c>
      <c r="FZ84" s="211">
        <v>15</v>
      </c>
      <c r="GA84" s="211">
        <v>15</v>
      </c>
      <c r="GB84" s="211">
        <v>15</v>
      </c>
      <c r="GC84" s="211">
        <v>15</v>
      </c>
      <c r="GD84" s="211">
        <v>15</v>
      </c>
      <c r="GE84" s="211">
        <v>15</v>
      </c>
      <c r="GF84" s="211">
        <v>15</v>
      </c>
      <c r="GG84" s="211">
        <v>15</v>
      </c>
      <c r="GH84" s="211">
        <v>15</v>
      </c>
      <c r="GI84" s="211">
        <v>15</v>
      </c>
      <c r="GJ84" s="211">
        <v>15</v>
      </c>
      <c r="GK84" s="211">
        <v>15</v>
      </c>
      <c r="GL84" s="211">
        <v>15</v>
      </c>
      <c r="GM84" s="211">
        <v>15</v>
      </c>
      <c r="GN84" s="211">
        <v>15</v>
      </c>
      <c r="GO84" s="211">
        <v>15</v>
      </c>
      <c r="GP84" s="211">
        <v>15</v>
      </c>
      <c r="GQ84" s="211">
        <v>15</v>
      </c>
      <c r="GR84" s="211">
        <v>15</v>
      </c>
      <c r="GS84" s="211">
        <v>15</v>
      </c>
      <c r="GT84" s="211">
        <v>15</v>
      </c>
      <c r="GU84" s="211">
        <v>15</v>
      </c>
      <c r="GV84" s="211">
        <v>15</v>
      </c>
      <c r="GW84" s="211">
        <v>15</v>
      </c>
      <c r="GX84" s="211">
        <v>15</v>
      </c>
      <c r="GY84" s="211">
        <v>15</v>
      </c>
      <c r="GZ84" s="211">
        <v>15</v>
      </c>
      <c r="HA84" s="211">
        <v>15</v>
      </c>
      <c r="HB84" s="211">
        <v>15</v>
      </c>
      <c r="HC84" s="211">
        <v>15</v>
      </c>
      <c r="HD84" s="211">
        <v>15</v>
      </c>
      <c r="HE84" s="211">
        <v>15</v>
      </c>
      <c r="HF84" s="211">
        <v>15</v>
      </c>
      <c r="HG84" s="211">
        <v>15</v>
      </c>
      <c r="HH84" s="211">
        <v>15</v>
      </c>
      <c r="HI84" s="211">
        <v>15</v>
      </c>
      <c r="HJ84" s="211">
        <v>15</v>
      </c>
      <c r="HK84" s="211">
        <v>15</v>
      </c>
      <c r="HL84" s="211">
        <v>15</v>
      </c>
      <c r="HM84" s="211">
        <v>15</v>
      </c>
      <c r="HN84" s="211">
        <v>15</v>
      </c>
      <c r="HO84" s="211">
        <v>15</v>
      </c>
      <c r="HP84" s="211">
        <v>15</v>
      </c>
      <c r="HQ84" s="211">
        <v>15</v>
      </c>
      <c r="HR84" s="211">
        <v>15</v>
      </c>
      <c r="HS84" s="211">
        <v>15</v>
      </c>
      <c r="HT84" s="211">
        <v>15</v>
      </c>
      <c r="HU84" s="211">
        <v>15</v>
      </c>
      <c r="HV84" s="211">
        <v>15</v>
      </c>
      <c r="HW84" s="211">
        <v>15</v>
      </c>
      <c r="HX84" s="211">
        <v>15</v>
      </c>
      <c r="HY84" s="211">
        <v>15</v>
      </c>
      <c r="HZ84" s="211">
        <v>15</v>
      </c>
      <c r="IA84" s="211">
        <v>15</v>
      </c>
      <c r="IB84" s="211">
        <v>15</v>
      </c>
      <c r="IC84" s="211">
        <v>15</v>
      </c>
      <c r="ID84" s="211">
        <v>15</v>
      </c>
      <c r="IE84" s="211">
        <v>15</v>
      </c>
      <c r="IF84" s="211">
        <v>15</v>
      </c>
      <c r="IG84" s="211">
        <v>15</v>
      </c>
      <c r="IH84" s="211">
        <v>15</v>
      </c>
      <c r="II84" s="211">
        <v>15</v>
      </c>
      <c r="IJ84" s="211">
        <v>15</v>
      </c>
      <c r="IK84" s="211">
        <v>15</v>
      </c>
      <c r="IL84" s="211">
        <v>15</v>
      </c>
      <c r="IM84" s="211">
        <v>15</v>
      </c>
      <c r="IN84" s="211">
        <v>15</v>
      </c>
      <c r="IO84" s="211">
        <v>5</v>
      </c>
      <c r="IP84" s="211">
        <v>5</v>
      </c>
      <c r="IQ84" s="211">
        <v>5</v>
      </c>
      <c r="IR84" s="211">
        <v>5</v>
      </c>
      <c r="IS84" s="211">
        <v>5</v>
      </c>
      <c r="IT84" s="211">
        <v>5</v>
      </c>
      <c r="IU84" s="211">
        <v>5</v>
      </c>
      <c r="IV84" s="211">
        <v>5</v>
      </c>
      <c r="IW84" s="211">
        <v>5</v>
      </c>
      <c r="IX84" s="211">
        <v>5</v>
      </c>
      <c r="IY84" s="211">
        <v>5</v>
      </c>
      <c r="IZ84" s="211">
        <v>5</v>
      </c>
      <c r="JA84" s="211">
        <v>5</v>
      </c>
      <c r="JB84" s="211">
        <v>5</v>
      </c>
      <c r="JC84" s="211">
        <v>5</v>
      </c>
      <c r="JD84" s="211">
        <v>5</v>
      </c>
      <c r="JE84" s="211">
        <v>5</v>
      </c>
      <c r="JF84" s="211">
        <v>5</v>
      </c>
      <c r="JG84" s="211">
        <v>5</v>
      </c>
      <c r="JH84" s="211">
        <v>5</v>
      </c>
      <c r="JI84" s="211">
        <v>5</v>
      </c>
      <c r="JJ84" s="211">
        <v>5</v>
      </c>
      <c r="JK84" s="211">
        <v>5</v>
      </c>
      <c r="JL84" s="211">
        <v>5</v>
      </c>
      <c r="JM84" s="211">
        <v>5</v>
      </c>
      <c r="JN84" s="211">
        <v>5</v>
      </c>
      <c r="JO84" s="483">
        <v>5</v>
      </c>
      <c r="JP84" s="483">
        <v>5</v>
      </c>
      <c r="JQ84" s="483">
        <v>5</v>
      </c>
      <c r="JR84" s="483">
        <v>5</v>
      </c>
      <c r="JS84" s="483">
        <v>5</v>
      </c>
      <c r="JT84" s="483">
        <v>5</v>
      </c>
      <c r="JU84" s="483">
        <v>5</v>
      </c>
      <c r="JV84" s="483">
        <v>5</v>
      </c>
      <c r="JW84" s="483">
        <v>5</v>
      </c>
      <c r="JX84" s="483">
        <v>5</v>
      </c>
      <c r="JY84" s="483">
        <v>5</v>
      </c>
      <c r="JZ84" s="483">
        <v>5</v>
      </c>
      <c r="KA84" s="483">
        <v>5</v>
      </c>
      <c r="KB84" s="483">
        <v>5</v>
      </c>
      <c r="KC84" s="483">
        <v>5</v>
      </c>
      <c r="KD84" s="483">
        <v>5</v>
      </c>
      <c r="KE84" s="483">
        <v>5</v>
      </c>
      <c r="KF84" s="483">
        <v>5</v>
      </c>
      <c r="KG84" s="483">
        <v>5</v>
      </c>
      <c r="KH84" s="483">
        <v>5</v>
      </c>
      <c r="KI84" s="483">
        <v>5</v>
      </c>
      <c r="KJ84" s="483">
        <v>5</v>
      </c>
      <c r="KK84" s="483">
        <v>5</v>
      </c>
      <c r="KL84" s="483">
        <v>5</v>
      </c>
      <c r="KM84" s="483">
        <v>5</v>
      </c>
      <c r="KN84" s="483">
        <v>5</v>
      </c>
      <c r="KO84" s="483">
        <v>5</v>
      </c>
      <c r="KP84" s="483">
        <v>5</v>
      </c>
      <c r="KQ84" s="483">
        <v>5</v>
      </c>
      <c r="KR84" s="483">
        <v>5</v>
      </c>
      <c r="KS84" s="483">
        <v>5</v>
      </c>
      <c r="KT84" s="483">
        <v>5</v>
      </c>
      <c r="KU84" s="483">
        <v>5</v>
      </c>
      <c r="KV84" s="483">
        <v>5</v>
      </c>
      <c r="KW84" s="483">
        <v>5</v>
      </c>
      <c r="KX84" s="483">
        <v>5</v>
      </c>
      <c r="KY84" s="483">
        <v>5</v>
      </c>
      <c r="KZ84" s="483">
        <v>5</v>
      </c>
      <c r="LA84" s="483">
        <v>5</v>
      </c>
      <c r="LB84" s="483">
        <v>5</v>
      </c>
      <c r="LC84" s="483">
        <v>5</v>
      </c>
      <c r="LD84" s="483">
        <v>5</v>
      </c>
      <c r="LE84" s="483">
        <v>5</v>
      </c>
      <c r="LF84" s="483">
        <v>5</v>
      </c>
      <c r="LG84" s="483">
        <v>5</v>
      </c>
      <c r="LH84" s="483">
        <v>5</v>
      </c>
      <c r="LI84" s="483">
        <v>5</v>
      </c>
      <c r="LJ84" s="483">
        <v>5</v>
      </c>
      <c r="LK84" s="483">
        <v>5</v>
      </c>
      <c r="LL84" s="483">
        <v>5</v>
      </c>
      <c r="LM84" s="483">
        <v>5</v>
      </c>
      <c r="LN84" s="483">
        <v>5</v>
      </c>
      <c r="LO84" s="483">
        <v>5</v>
      </c>
      <c r="LP84" s="483">
        <v>5</v>
      </c>
      <c r="LQ84" s="483">
        <v>5</v>
      </c>
      <c r="LR84" s="483">
        <v>5</v>
      </c>
      <c r="LS84" s="483">
        <v>5</v>
      </c>
      <c r="LT84" s="483">
        <v>5</v>
      </c>
      <c r="LU84" s="483">
        <v>5</v>
      </c>
      <c r="LV84" s="483">
        <v>5</v>
      </c>
      <c r="LW84" s="483">
        <v>5</v>
      </c>
      <c r="LX84" s="483">
        <v>5</v>
      </c>
      <c r="LY84" s="483">
        <v>5</v>
      </c>
      <c r="LZ84" s="483">
        <v>5</v>
      </c>
      <c r="MA84" s="483">
        <v>5</v>
      </c>
      <c r="MB84" s="483">
        <v>5</v>
      </c>
      <c r="MC84" s="483">
        <v>5</v>
      </c>
      <c r="MD84" s="483">
        <v>5</v>
      </c>
      <c r="ME84" s="483">
        <v>5</v>
      </c>
      <c r="MF84" s="483">
        <v>5</v>
      </c>
      <c r="MG84" s="483">
        <v>5</v>
      </c>
      <c r="MH84" s="483">
        <v>5</v>
      </c>
      <c r="MI84" s="483">
        <v>5</v>
      </c>
      <c r="MJ84" s="483">
        <v>5</v>
      </c>
      <c r="MK84" s="483">
        <v>5</v>
      </c>
      <c r="ML84" s="483">
        <v>5</v>
      </c>
      <c r="MM84" s="483">
        <v>5</v>
      </c>
      <c r="MN84" s="483">
        <v>5</v>
      </c>
      <c r="MO84" s="483">
        <v>5</v>
      </c>
      <c r="MP84" s="483">
        <v>5</v>
      </c>
      <c r="MQ84" s="483">
        <v>5</v>
      </c>
      <c r="MR84" s="483">
        <v>5</v>
      </c>
      <c r="MS84" s="483">
        <v>5</v>
      </c>
      <c r="MT84" s="483">
        <v>5</v>
      </c>
      <c r="MU84" s="483">
        <v>5</v>
      </c>
      <c r="MV84" s="483">
        <v>5</v>
      </c>
      <c r="MW84" s="483">
        <v>5</v>
      </c>
      <c r="MX84" s="483">
        <v>5</v>
      </c>
      <c r="MY84" s="483">
        <v>5</v>
      </c>
      <c r="MZ84" s="483">
        <v>5</v>
      </c>
      <c r="NA84" s="483">
        <v>5</v>
      </c>
      <c r="NB84" s="483">
        <v>5</v>
      </c>
      <c r="NC84" s="483">
        <v>5</v>
      </c>
      <c r="ND84" s="483">
        <v>5</v>
      </c>
      <c r="NE84" s="483">
        <v>5</v>
      </c>
      <c r="NF84" s="483">
        <v>5</v>
      </c>
      <c r="NG84" s="483">
        <v>5</v>
      </c>
      <c r="NH84" s="483">
        <v>5</v>
      </c>
      <c r="NI84" s="483">
        <v>5</v>
      </c>
      <c r="NJ84" s="483">
        <v>5</v>
      </c>
      <c r="NK84" s="483">
        <v>5</v>
      </c>
      <c r="NL84" s="483">
        <v>5</v>
      </c>
      <c r="NM84" s="483">
        <v>5</v>
      </c>
      <c r="NN84" s="483">
        <v>5</v>
      </c>
      <c r="NO84" s="483">
        <v>5</v>
      </c>
      <c r="NP84" s="483">
        <v>5</v>
      </c>
      <c r="NQ84" s="483">
        <v>5</v>
      </c>
      <c r="NR84" s="483">
        <v>5</v>
      </c>
      <c r="NS84" s="483">
        <v>5</v>
      </c>
      <c r="NT84" s="483">
        <v>5</v>
      </c>
      <c r="NU84" s="483">
        <v>5</v>
      </c>
      <c r="NV84" s="483">
        <v>5</v>
      </c>
      <c r="NW84" s="483">
        <v>5</v>
      </c>
      <c r="NX84" s="483">
        <v>5</v>
      </c>
      <c r="NY84" s="483">
        <v>5</v>
      </c>
      <c r="NZ84" s="483">
        <v>5</v>
      </c>
      <c r="OA84" s="483">
        <v>5</v>
      </c>
      <c r="OB84" s="483">
        <v>5</v>
      </c>
      <c r="OC84" s="483">
        <v>5</v>
      </c>
      <c r="OD84" s="483">
        <v>5</v>
      </c>
      <c r="OE84" s="483">
        <v>5</v>
      </c>
      <c r="OF84" s="483">
        <v>5</v>
      </c>
      <c r="OG84" s="483">
        <v>5</v>
      </c>
      <c r="OH84" s="483">
        <v>5</v>
      </c>
      <c r="OI84" s="483">
        <v>5</v>
      </c>
      <c r="OJ84" s="483">
        <v>5</v>
      </c>
      <c r="OK84" s="483">
        <v>5</v>
      </c>
      <c r="OL84" s="483">
        <v>5</v>
      </c>
      <c r="OM84" s="483">
        <v>5</v>
      </c>
      <c r="ON84" s="483">
        <v>5</v>
      </c>
      <c r="OO84" s="483">
        <v>5</v>
      </c>
      <c r="OP84" s="483">
        <v>5</v>
      </c>
      <c r="OQ84" s="483">
        <v>5</v>
      </c>
      <c r="OR84" s="483">
        <v>5</v>
      </c>
      <c r="OS84" s="483">
        <v>5</v>
      </c>
      <c r="OT84" s="483">
        <v>5</v>
      </c>
      <c r="OU84" s="483">
        <v>5</v>
      </c>
      <c r="OV84" s="483">
        <v>5</v>
      </c>
      <c r="OW84" s="483">
        <v>5</v>
      </c>
      <c r="OX84" s="483">
        <v>5</v>
      </c>
      <c r="OY84" s="483">
        <v>5</v>
      </c>
      <c r="OZ84" s="483">
        <v>5</v>
      </c>
      <c r="PA84" s="483">
        <v>5</v>
      </c>
      <c r="PB84" s="483">
        <v>5</v>
      </c>
      <c r="PC84" s="483">
        <v>5</v>
      </c>
      <c r="PD84" s="483">
        <v>5</v>
      </c>
      <c r="PE84" s="483">
        <v>5</v>
      </c>
      <c r="PF84" s="483">
        <v>5</v>
      </c>
      <c r="PG84" s="483">
        <v>5</v>
      </c>
      <c r="PH84" s="483">
        <v>5</v>
      </c>
      <c r="PI84" s="483">
        <v>5</v>
      </c>
      <c r="PJ84" s="483">
        <v>5</v>
      </c>
      <c r="PK84" s="483">
        <v>5</v>
      </c>
      <c r="PL84" s="483">
        <v>5</v>
      </c>
    </row>
    <row r="85" spans="1:428" x14ac:dyDescent="0.25">
      <c r="A85" s="866"/>
      <c r="B85" s="868"/>
      <c r="C85" s="869"/>
      <c r="D85" s="871"/>
      <c r="E85" s="206" t="s">
        <v>1377</v>
      </c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J85" s="212"/>
      <c r="CK85" s="212"/>
      <c r="CL85" s="212"/>
      <c r="CM85" s="212"/>
      <c r="CN85" s="212"/>
      <c r="CO85" s="212"/>
      <c r="CP85" s="212"/>
      <c r="CQ85" s="212"/>
      <c r="CR85" s="212"/>
      <c r="CS85" s="212"/>
      <c r="CT85" s="212"/>
      <c r="CU85" s="212"/>
      <c r="CV85" s="212"/>
      <c r="CW85" s="212"/>
      <c r="CX85" s="212"/>
      <c r="CY85" s="212"/>
      <c r="CZ85" s="212"/>
      <c r="DA85" s="212"/>
      <c r="DB85" s="212"/>
      <c r="DC85" s="212"/>
      <c r="DD85" s="212"/>
      <c r="DE85" s="212"/>
      <c r="DF85" s="212"/>
      <c r="DG85" s="212"/>
      <c r="DH85" s="212"/>
      <c r="DI85" s="212"/>
      <c r="DJ85" s="212"/>
      <c r="DK85" s="212"/>
      <c r="DL85" s="212"/>
      <c r="DM85" s="212"/>
      <c r="DN85" s="212"/>
      <c r="DO85" s="212"/>
      <c r="DP85" s="212"/>
      <c r="DQ85" s="212"/>
      <c r="DR85" s="212"/>
      <c r="DS85" s="212"/>
      <c r="DT85" s="212"/>
      <c r="DU85" s="212"/>
      <c r="DV85" s="212"/>
      <c r="DW85" s="212"/>
      <c r="DX85" s="212"/>
      <c r="DY85" s="212"/>
      <c r="DZ85" s="212"/>
      <c r="EA85" s="212"/>
      <c r="EB85" s="212"/>
      <c r="EC85" s="212"/>
      <c r="ED85" s="212"/>
      <c r="EE85" s="212"/>
      <c r="EF85" s="212"/>
      <c r="EG85" s="212"/>
      <c r="EH85" s="212"/>
      <c r="EI85" s="212"/>
      <c r="EJ85" s="212"/>
      <c r="EK85" s="212"/>
      <c r="EL85" s="212"/>
      <c r="EM85" s="212"/>
      <c r="EN85" s="212"/>
      <c r="EO85" s="212"/>
      <c r="EP85" s="212"/>
      <c r="EQ85" s="212"/>
      <c r="ER85" s="212"/>
      <c r="ES85" s="212"/>
      <c r="ET85" s="212"/>
      <c r="EU85" s="212"/>
      <c r="EV85" s="212"/>
      <c r="EW85" s="212"/>
      <c r="EX85" s="212"/>
      <c r="EY85" s="212"/>
      <c r="EZ85" s="212"/>
      <c r="FA85" s="212"/>
      <c r="FB85" s="212"/>
      <c r="FC85" s="212"/>
      <c r="FD85" s="212"/>
      <c r="FE85" s="212"/>
      <c r="FF85" s="212"/>
      <c r="FG85" s="212"/>
      <c r="FH85" s="212"/>
      <c r="FI85" s="212"/>
      <c r="FJ85" s="212">
        <v>13</v>
      </c>
      <c r="FK85" s="212">
        <v>13</v>
      </c>
      <c r="FL85" s="212">
        <v>13</v>
      </c>
      <c r="FM85" s="212">
        <v>13</v>
      </c>
      <c r="FN85" s="212">
        <v>13</v>
      </c>
      <c r="FO85" s="212">
        <v>13</v>
      </c>
      <c r="FP85" s="212">
        <v>13</v>
      </c>
      <c r="FQ85" s="212">
        <v>13</v>
      </c>
      <c r="FR85" s="212">
        <v>13</v>
      </c>
      <c r="FS85" s="212">
        <v>13</v>
      </c>
      <c r="FT85" s="212">
        <v>13</v>
      </c>
      <c r="FU85" s="212">
        <v>13</v>
      </c>
      <c r="FV85" s="212">
        <v>13</v>
      </c>
      <c r="FW85" s="212">
        <v>13</v>
      </c>
      <c r="FX85" s="212">
        <v>13</v>
      </c>
      <c r="FY85" s="212">
        <v>13</v>
      </c>
      <c r="FZ85" s="212">
        <v>13</v>
      </c>
      <c r="GA85" s="212">
        <v>13</v>
      </c>
      <c r="GB85" s="212">
        <v>13</v>
      </c>
      <c r="GC85" s="212">
        <v>13</v>
      </c>
      <c r="GD85" s="212">
        <v>13</v>
      </c>
      <c r="GE85" s="212">
        <v>13</v>
      </c>
      <c r="GF85" s="212">
        <v>13</v>
      </c>
      <c r="GG85" s="212">
        <v>13</v>
      </c>
      <c r="GH85" s="212">
        <v>13</v>
      </c>
      <c r="GI85" s="212">
        <v>13</v>
      </c>
      <c r="GJ85" s="212">
        <v>13</v>
      </c>
      <c r="GK85" s="212">
        <v>13</v>
      </c>
      <c r="GL85" s="212">
        <v>13</v>
      </c>
      <c r="GM85" s="212">
        <v>13</v>
      </c>
      <c r="GN85" s="212">
        <v>13</v>
      </c>
      <c r="GO85" s="212">
        <v>13</v>
      </c>
      <c r="GP85" s="212">
        <v>13</v>
      </c>
      <c r="GQ85" s="212">
        <v>13</v>
      </c>
      <c r="GR85" s="212">
        <v>13</v>
      </c>
      <c r="GS85" s="212">
        <v>13</v>
      </c>
      <c r="GT85" s="212">
        <v>13</v>
      </c>
      <c r="GU85" s="212">
        <v>9</v>
      </c>
      <c r="GV85" s="212">
        <v>9</v>
      </c>
      <c r="GW85" s="212">
        <v>9</v>
      </c>
      <c r="GX85" s="212">
        <v>9</v>
      </c>
      <c r="GY85" s="212">
        <v>9</v>
      </c>
      <c r="GZ85" s="212">
        <v>9</v>
      </c>
      <c r="HA85" s="212">
        <v>9</v>
      </c>
      <c r="HB85" s="212">
        <v>9</v>
      </c>
      <c r="HC85" s="212">
        <v>9</v>
      </c>
      <c r="HD85" s="212">
        <v>9</v>
      </c>
      <c r="HE85" s="212">
        <v>9</v>
      </c>
      <c r="HF85" s="212">
        <v>9</v>
      </c>
      <c r="HG85" s="212">
        <v>9</v>
      </c>
      <c r="HH85" s="212">
        <v>9</v>
      </c>
      <c r="HI85" s="212">
        <v>9</v>
      </c>
      <c r="HJ85" s="212">
        <v>9</v>
      </c>
      <c r="HK85" s="212">
        <v>9</v>
      </c>
      <c r="HL85" s="212">
        <v>9</v>
      </c>
      <c r="HM85" s="212">
        <v>9</v>
      </c>
      <c r="HN85" s="212">
        <v>9</v>
      </c>
      <c r="HO85" s="212">
        <v>9</v>
      </c>
      <c r="HP85" s="212">
        <v>9</v>
      </c>
      <c r="HQ85" s="212">
        <v>9</v>
      </c>
      <c r="HR85" s="212">
        <v>9</v>
      </c>
      <c r="HS85" s="212">
        <v>9</v>
      </c>
      <c r="HT85" s="212">
        <v>9</v>
      </c>
      <c r="HU85" s="212">
        <v>9</v>
      </c>
      <c r="HV85" s="212">
        <v>9</v>
      </c>
      <c r="HW85" s="212">
        <v>9</v>
      </c>
      <c r="HX85" s="212">
        <v>9</v>
      </c>
      <c r="HY85" s="212">
        <v>9</v>
      </c>
      <c r="HZ85" s="212">
        <v>9</v>
      </c>
      <c r="IA85" s="212">
        <v>9</v>
      </c>
      <c r="IB85" s="212">
        <v>9</v>
      </c>
      <c r="IC85" s="212">
        <v>9</v>
      </c>
      <c r="ID85" s="212">
        <v>9</v>
      </c>
      <c r="IE85" s="212">
        <v>9</v>
      </c>
      <c r="IF85" s="212">
        <v>9</v>
      </c>
      <c r="IG85" s="212">
        <v>9</v>
      </c>
      <c r="IH85" s="212">
        <v>9</v>
      </c>
      <c r="II85" s="212">
        <v>9</v>
      </c>
      <c r="IJ85" s="212">
        <v>9</v>
      </c>
      <c r="IK85" s="212">
        <v>9</v>
      </c>
      <c r="IL85" s="212">
        <v>9</v>
      </c>
      <c r="IM85" s="212">
        <v>9</v>
      </c>
      <c r="IN85" s="212">
        <v>9</v>
      </c>
      <c r="IO85" s="212">
        <v>9</v>
      </c>
      <c r="IP85" s="212">
        <v>9</v>
      </c>
      <c r="IQ85" s="212">
        <v>9</v>
      </c>
      <c r="IR85" s="212">
        <v>9</v>
      </c>
      <c r="IS85" s="212">
        <v>9</v>
      </c>
      <c r="IT85" s="212">
        <v>9</v>
      </c>
      <c r="IU85" s="212">
        <v>9</v>
      </c>
      <c r="IV85" s="212">
        <v>5</v>
      </c>
      <c r="IW85" s="212">
        <v>5</v>
      </c>
      <c r="IX85" s="212">
        <v>5</v>
      </c>
      <c r="IY85" s="212">
        <v>5</v>
      </c>
      <c r="IZ85" s="212">
        <v>5</v>
      </c>
      <c r="JA85" s="212">
        <v>5</v>
      </c>
      <c r="JB85" s="212">
        <v>5</v>
      </c>
      <c r="JC85" s="212">
        <v>5</v>
      </c>
      <c r="JD85" s="212">
        <v>5</v>
      </c>
      <c r="JE85" s="212">
        <v>5</v>
      </c>
      <c r="JF85" s="212">
        <v>5</v>
      </c>
      <c r="JG85" s="212">
        <v>5</v>
      </c>
      <c r="JH85" s="212">
        <v>5</v>
      </c>
      <c r="JI85" s="212">
        <v>5</v>
      </c>
      <c r="JJ85" s="212">
        <v>5</v>
      </c>
      <c r="JK85" s="212">
        <v>5</v>
      </c>
      <c r="JL85" s="212">
        <v>5</v>
      </c>
      <c r="JM85" s="212">
        <v>5</v>
      </c>
      <c r="JN85" s="212">
        <v>5</v>
      </c>
      <c r="JO85" s="484">
        <v>5</v>
      </c>
      <c r="JP85" s="484">
        <v>5</v>
      </c>
      <c r="JQ85" s="484">
        <v>5</v>
      </c>
      <c r="JR85" s="484">
        <v>5</v>
      </c>
      <c r="JS85" s="484">
        <v>5</v>
      </c>
      <c r="JT85" s="484">
        <v>5</v>
      </c>
      <c r="JU85" s="484">
        <v>5</v>
      </c>
      <c r="JV85" s="484">
        <v>5</v>
      </c>
      <c r="JW85" s="484">
        <v>5</v>
      </c>
      <c r="JX85" s="484">
        <v>5</v>
      </c>
      <c r="JY85" s="484">
        <v>5</v>
      </c>
      <c r="JZ85" s="484">
        <v>5</v>
      </c>
      <c r="KA85" s="484">
        <v>5</v>
      </c>
      <c r="KB85" s="484">
        <v>5</v>
      </c>
      <c r="KC85" s="484">
        <v>5</v>
      </c>
      <c r="KD85" s="484">
        <v>5</v>
      </c>
      <c r="KE85" s="484">
        <v>5</v>
      </c>
      <c r="KF85" s="484">
        <v>5</v>
      </c>
      <c r="KG85" s="484">
        <v>5</v>
      </c>
      <c r="KH85" s="484">
        <v>5</v>
      </c>
      <c r="KI85" s="484">
        <v>5</v>
      </c>
      <c r="KJ85" s="484">
        <v>5</v>
      </c>
      <c r="KK85" s="484">
        <v>5</v>
      </c>
      <c r="KL85" s="484">
        <v>5</v>
      </c>
      <c r="KM85" s="484">
        <v>5</v>
      </c>
      <c r="KN85" s="484">
        <v>5</v>
      </c>
      <c r="KO85" s="484">
        <v>5</v>
      </c>
      <c r="KP85" s="484">
        <v>5</v>
      </c>
      <c r="KQ85" s="484">
        <v>5</v>
      </c>
      <c r="KR85" s="484">
        <v>5</v>
      </c>
      <c r="KS85" s="484">
        <v>5</v>
      </c>
      <c r="KT85" s="484">
        <v>5</v>
      </c>
      <c r="KU85" s="484">
        <v>5</v>
      </c>
      <c r="KV85" s="484">
        <v>5</v>
      </c>
      <c r="KW85" s="484">
        <v>5</v>
      </c>
      <c r="KX85" s="484">
        <v>5</v>
      </c>
      <c r="KY85" s="484">
        <v>5</v>
      </c>
      <c r="KZ85" s="484">
        <v>5</v>
      </c>
      <c r="LA85" s="484">
        <v>5</v>
      </c>
      <c r="LB85" s="484">
        <v>5</v>
      </c>
      <c r="LC85" s="484">
        <v>5</v>
      </c>
      <c r="LD85" s="484">
        <v>5</v>
      </c>
      <c r="LE85" s="484">
        <v>5</v>
      </c>
      <c r="LF85" s="484">
        <v>5</v>
      </c>
      <c r="LG85" s="484">
        <v>5</v>
      </c>
      <c r="LH85" s="484">
        <v>5</v>
      </c>
      <c r="LI85" s="484">
        <v>5</v>
      </c>
      <c r="LJ85" s="484">
        <v>5</v>
      </c>
      <c r="LK85" s="484">
        <v>5</v>
      </c>
      <c r="LL85" s="484">
        <v>5</v>
      </c>
      <c r="LM85" s="484">
        <v>5</v>
      </c>
      <c r="LN85" s="484">
        <v>5</v>
      </c>
      <c r="LO85" s="484">
        <v>5</v>
      </c>
      <c r="LP85" s="484">
        <v>5</v>
      </c>
      <c r="LQ85" s="484">
        <v>5</v>
      </c>
      <c r="LR85" s="484">
        <v>5</v>
      </c>
      <c r="LS85" s="484">
        <v>5</v>
      </c>
      <c r="LT85" s="484">
        <v>5</v>
      </c>
      <c r="LU85" s="484">
        <v>5</v>
      </c>
      <c r="LV85" s="484">
        <v>5</v>
      </c>
      <c r="LW85" s="484">
        <v>5</v>
      </c>
      <c r="LX85" s="484">
        <v>5</v>
      </c>
      <c r="LY85" s="484">
        <v>5</v>
      </c>
      <c r="LZ85" s="484">
        <v>5</v>
      </c>
      <c r="MA85" s="484">
        <v>5</v>
      </c>
      <c r="MB85" s="484">
        <v>5</v>
      </c>
      <c r="MC85" s="484">
        <v>5</v>
      </c>
      <c r="MD85" s="484">
        <v>5</v>
      </c>
      <c r="ME85" s="484">
        <v>5</v>
      </c>
      <c r="MF85" s="484">
        <v>5</v>
      </c>
      <c r="MG85" s="484">
        <v>5</v>
      </c>
      <c r="MH85" s="484">
        <v>5</v>
      </c>
      <c r="MI85" s="484">
        <v>5</v>
      </c>
      <c r="MJ85" s="484">
        <v>5</v>
      </c>
      <c r="MK85" s="484">
        <v>5</v>
      </c>
      <c r="ML85" s="484">
        <v>5</v>
      </c>
      <c r="MM85" s="484">
        <v>5</v>
      </c>
      <c r="MN85" s="484">
        <v>5</v>
      </c>
      <c r="MO85" s="484">
        <v>5</v>
      </c>
      <c r="MP85" s="484">
        <v>5</v>
      </c>
      <c r="MQ85" s="484">
        <v>5</v>
      </c>
      <c r="MR85" s="484">
        <v>5</v>
      </c>
      <c r="MS85" s="484">
        <v>5</v>
      </c>
      <c r="MT85" s="484">
        <v>5</v>
      </c>
      <c r="MU85" s="484">
        <v>5</v>
      </c>
      <c r="MV85" s="484">
        <v>5</v>
      </c>
      <c r="MW85" s="484">
        <v>5</v>
      </c>
      <c r="MX85" s="484">
        <v>5</v>
      </c>
      <c r="MY85" s="484">
        <v>5</v>
      </c>
      <c r="MZ85" s="484">
        <v>5</v>
      </c>
      <c r="NA85" s="484">
        <v>5</v>
      </c>
      <c r="NB85" s="484">
        <v>5</v>
      </c>
      <c r="NC85" s="484">
        <v>5</v>
      </c>
      <c r="ND85" s="484">
        <v>5</v>
      </c>
      <c r="NE85" s="484">
        <v>5</v>
      </c>
      <c r="NF85" s="484">
        <v>5</v>
      </c>
      <c r="NG85" s="484">
        <v>5</v>
      </c>
      <c r="NH85" s="484">
        <v>5</v>
      </c>
      <c r="NI85" s="484">
        <v>5</v>
      </c>
      <c r="NJ85" s="484">
        <v>5</v>
      </c>
      <c r="NK85" s="484">
        <v>5</v>
      </c>
      <c r="NL85" s="484">
        <v>5</v>
      </c>
      <c r="NM85" s="484">
        <v>5</v>
      </c>
      <c r="NN85" s="484">
        <v>5</v>
      </c>
      <c r="NO85" s="484">
        <v>5</v>
      </c>
      <c r="NP85" s="484">
        <v>5</v>
      </c>
      <c r="NQ85" s="484">
        <v>5</v>
      </c>
      <c r="NR85" s="484">
        <v>5</v>
      </c>
      <c r="NS85" s="484">
        <v>5</v>
      </c>
      <c r="NT85" s="484">
        <v>5</v>
      </c>
      <c r="NU85" s="484">
        <v>5</v>
      </c>
      <c r="NV85" s="484">
        <v>5</v>
      </c>
      <c r="NW85" s="484">
        <v>5</v>
      </c>
      <c r="NX85" s="484">
        <v>5</v>
      </c>
      <c r="NY85" s="484">
        <v>5</v>
      </c>
      <c r="NZ85" s="484">
        <v>5</v>
      </c>
      <c r="OA85" s="484">
        <v>5</v>
      </c>
      <c r="OB85" s="484">
        <v>5</v>
      </c>
      <c r="OC85" s="484">
        <v>5</v>
      </c>
      <c r="OD85" s="484">
        <v>5</v>
      </c>
      <c r="OE85" s="484">
        <v>5</v>
      </c>
      <c r="OF85" s="484">
        <v>5</v>
      </c>
      <c r="OG85" s="484">
        <v>5</v>
      </c>
      <c r="OH85" s="484">
        <v>5</v>
      </c>
      <c r="OI85" s="484">
        <v>5</v>
      </c>
      <c r="OJ85" s="484">
        <v>5</v>
      </c>
      <c r="OK85" s="484">
        <v>5</v>
      </c>
      <c r="OL85" s="484">
        <v>5</v>
      </c>
      <c r="OM85" s="484">
        <v>5</v>
      </c>
      <c r="ON85" s="484">
        <v>5</v>
      </c>
      <c r="OO85" s="484">
        <v>5</v>
      </c>
      <c r="OP85" s="484">
        <v>5</v>
      </c>
      <c r="OQ85" s="484">
        <v>5</v>
      </c>
      <c r="OR85" s="484">
        <v>5</v>
      </c>
      <c r="OS85" s="484">
        <v>5</v>
      </c>
      <c r="OT85" s="484">
        <v>5</v>
      </c>
      <c r="OU85" s="484">
        <v>5</v>
      </c>
      <c r="OV85" s="484">
        <v>5</v>
      </c>
      <c r="OW85" s="484">
        <v>5</v>
      </c>
      <c r="OX85" s="484">
        <v>5</v>
      </c>
      <c r="OY85" s="484">
        <v>5</v>
      </c>
      <c r="OZ85" s="484">
        <v>5</v>
      </c>
      <c r="PA85" s="484">
        <v>5</v>
      </c>
      <c r="PB85" s="484">
        <v>5</v>
      </c>
      <c r="PC85" s="484">
        <v>5</v>
      </c>
      <c r="PD85" s="484">
        <v>5</v>
      </c>
      <c r="PE85" s="484">
        <v>5</v>
      </c>
      <c r="PF85" s="484">
        <v>5</v>
      </c>
      <c r="PG85" s="484">
        <v>5</v>
      </c>
      <c r="PH85" s="484">
        <v>5</v>
      </c>
      <c r="PI85" s="484">
        <v>5</v>
      </c>
      <c r="PJ85" s="484">
        <v>5</v>
      </c>
      <c r="PK85" s="484">
        <v>5</v>
      </c>
      <c r="PL85" s="484">
        <v>5</v>
      </c>
    </row>
    <row r="86" spans="1:428" x14ac:dyDescent="0.25">
      <c r="A86" s="866">
        <v>41</v>
      </c>
      <c r="B86" s="867" t="s">
        <v>1422</v>
      </c>
      <c r="C86" s="869" t="s">
        <v>1375</v>
      </c>
      <c r="D86" s="871" t="s">
        <v>1420</v>
      </c>
      <c r="E86" s="205" t="s">
        <v>1376</v>
      </c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  <c r="BD86" s="211"/>
      <c r="BE86" s="211"/>
      <c r="BF86" s="211"/>
      <c r="BG86" s="211"/>
      <c r="BH86" s="211"/>
      <c r="BI86" s="211"/>
      <c r="BJ86" s="211"/>
      <c r="BK86" s="211"/>
      <c r="BL86" s="211"/>
      <c r="BM86" s="211"/>
      <c r="BN86" s="211"/>
      <c r="BO86" s="211"/>
      <c r="BP86" s="211"/>
      <c r="BQ86" s="211"/>
      <c r="BR86" s="211"/>
      <c r="BS86" s="211"/>
      <c r="BT86" s="211"/>
      <c r="BU86" s="211"/>
      <c r="BV86" s="211"/>
      <c r="BW86" s="211"/>
      <c r="BX86" s="211"/>
      <c r="BY86" s="211"/>
      <c r="BZ86" s="211"/>
      <c r="CA86" s="211"/>
      <c r="CB86" s="211"/>
      <c r="CC86" s="211"/>
      <c r="CD86" s="211"/>
      <c r="CE86" s="211"/>
      <c r="CF86" s="211"/>
      <c r="CG86" s="211"/>
      <c r="CH86" s="211"/>
      <c r="CI86" s="211"/>
      <c r="CJ86" s="211"/>
      <c r="CK86" s="211"/>
      <c r="CL86" s="211"/>
      <c r="CM86" s="211"/>
      <c r="CN86" s="211"/>
      <c r="CO86" s="211"/>
      <c r="CP86" s="211"/>
      <c r="CQ86" s="211"/>
      <c r="CR86" s="211"/>
      <c r="CS86" s="211"/>
      <c r="CT86" s="211"/>
      <c r="CU86" s="211"/>
      <c r="CV86" s="211"/>
      <c r="CW86" s="211"/>
      <c r="CX86" s="211"/>
      <c r="CY86" s="211"/>
      <c r="CZ86" s="211"/>
      <c r="DA86" s="211"/>
      <c r="DB86" s="211"/>
      <c r="DC86" s="211"/>
      <c r="DD86" s="211"/>
      <c r="DE86" s="211"/>
      <c r="DF86" s="211"/>
      <c r="DG86" s="211"/>
      <c r="DH86" s="211"/>
      <c r="DI86" s="211"/>
      <c r="DJ86" s="211"/>
      <c r="DK86" s="211"/>
      <c r="DL86" s="211"/>
      <c r="DM86" s="211"/>
      <c r="DN86" s="211"/>
      <c r="DO86" s="211"/>
      <c r="DP86" s="211"/>
      <c r="DQ86" s="211"/>
      <c r="DR86" s="211"/>
      <c r="DS86" s="211"/>
      <c r="DT86" s="211"/>
      <c r="DU86" s="211"/>
      <c r="DV86" s="211"/>
      <c r="DW86" s="211"/>
      <c r="DX86" s="211"/>
      <c r="DY86" s="211"/>
      <c r="DZ86" s="211"/>
      <c r="EA86" s="211"/>
      <c r="EB86" s="211"/>
      <c r="EC86" s="211"/>
      <c r="ED86" s="211"/>
      <c r="EE86" s="211"/>
      <c r="EF86" s="211"/>
      <c r="EG86" s="211"/>
      <c r="EH86" s="211"/>
      <c r="EI86" s="211"/>
      <c r="EJ86" s="211"/>
      <c r="EK86" s="211"/>
      <c r="EL86" s="211"/>
      <c r="EM86" s="211"/>
      <c r="EN86" s="211"/>
      <c r="EO86" s="211"/>
      <c r="EP86" s="211"/>
      <c r="EQ86" s="211"/>
      <c r="ER86" s="211"/>
      <c r="ES86" s="211"/>
      <c r="ET86" s="211"/>
      <c r="EU86" s="211"/>
      <c r="EV86" s="211"/>
      <c r="EW86" s="211"/>
      <c r="EX86" s="211"/>
      <c r="EY86" s="211"/>
      <c r="EZ86" s="211"/>
      <c r="FA86" s="211"/>
      <c r="FB86" s="211"/>
      <c r="FC86" s="211"/>
      <c r="FD86" s="211"/>
      <c r="FE86" s="211"/>
      <c r="FF86" s="211"/>
      <c r="FG86" s="211"/>
      <c r="FH86" s="211"/>
      <c r="FI86" s="211"/>
      <c r="FJ86" s="211">
        <v>25</v>
      </c>
      <c r="FK86" s="211">
        <v>25</v>
      </c>
      <c r="FL86" s="211">
        <v>25</v>
      </c>
      <c r="FM86" s="211">
        <v>25</v>
      </c>
      <c r="FN86" s="211">
        <v>25</v>
      </c>
      <c r="FO86" s="211">
        <v>25</v>
      </c>
      <c r="FP86" s="211">
        <v>25</v>
      </c>
      <c r="FQ86" s="211">
        <v>25</v>
      </c>
      <c r="FR86" s="211">
        <v>25</v>
      </c>
      <c r="FS86" s="211">
        <v>25</v>
      </c>
      <c r="FT86" s="211">
        <v>25</v>
      </c>
      <c r="FU86" s="211">
        <v>25</v>
      </c>
      <c r="FV86" s="211">
        <v>25</v>
      </c>
      <c r="FW86" s="211">
        <v>25</v>
      </c>
      <c r="FX86" s="211">
        <v>25</v>
      </c>
      <c r="FY86" s="211">
        <v>25</v>
      </c>
      <c r="FZ86" s="211">
        <v>25</v>
      </c>
      <c r="GA86" s="211">
        <v>25</v>
      </c>
      <c r="GB86" s="211">
        <v>25</v>
      </c>
      <c r="GC86" s="211">
        <v>25</v>
      </c>
      <c r="GD86" s="211">
        <v>25</v>
      </c>
      <c r="GE86" s="211">
        <v>25</v>
      </c>
      <c r="GF86" s="211">
        <v>25</v>
      </c>
      <c r="GG86" s="211">
        <v>25</v>
      </c>
      <c r="GH86" s="211">
        <v>25</v>
      </c>
      <c r="GI86" s="211">
        <v>25</v>
      </c>
      <c r="GJ86" s="211">
        <v>25</v>
      </c>
      <c r="GK86" s="211">
        <v>25</v>
      </c>
      <c r="GL86" s="211">
        <v>25</v>
      </c>
      <c r="GM86" s="211">
        <v>25</v>
      </c>
      <c r="GN86" s="211">
        <v>25</v>
      </c>
      <c r="GO86" s="211">
        <v>25</v>
      </c>
      <c r="GP86" s="211">
        <v>25</v>
      </c>
      <c r="GQ86" s="211">
        <v>25</v>
      </c>
      <c r="GR86" s="211">
        <v>25</v>
      </c>
      <c r="GS86" s="211">
        <v>25</v>
      </c>
      <c r="GT86" s="211">
        <v>25</v>
      </c>
      <c r="GU86" s="211">
        <v>25</v>
      </c>
      <c r="GV86" s="211">
        <v>25</v>
      </c>
      <c r="GW86" s="211">
        <v>25</v>
      </c>
      <c r="GX86" s="211">
        <v>25</v>
      </c>
      <c r="GY86" s="211">
        <v>25</v>
      </c>
      <c r="GZ86" s="211">
        <v>25</v>
      </c>
      <c r="HA86" s="211">
        <v>25</v>
      </c>
      <c r="HB86" s="211">
        <v>25</v>
      </c>
      <c r="HC86" s="211">
        <v>25</v>
      </c>
      <c r="HD86" s="211">
        <v>25</v>
      </c>
      <c r="HE86" s="211">
        <v>25</v>
      </c>
      <c r="HF86" s="211">
        <v>25</v>
      </c>
      <c r="HG86" s="211">
        <v>25</v>
      </c>
      <c r="HH86" s="211">
        <v>25</v>
      </c>
      <c r="HI86" s="211">
        <v>25</v>
      </c>
      <c r="HJ86" s="211">
        <v>25</v>
      </c>
      <c r="HK86" s="211">
        <v>25</v>
      </c>
      <c r="HL86" s="211">
        <v>25</v>
      </c>
      <c r="HM86" s="211">
        <v>25</v>
      </c>
      <c r="HN86" s="211">
        <v>25</v>
      </c>
      <c r="HO86" s="211">
        <v>25</v>
      </c>
      <c r="HP86" s="211">
        <v>25</v>
      </c>
      <c r="HQ86" s="211">
        <v>25</v>
      </c>
      <c r="HR86" s="211">
        <v>25</v>
      </c>
      <c r="HS86" s="211">
        <v>25</v>
      </c>
      <c r="HT86" s="211">
        <v>25</v>
      </c>
      <c r="HU86" s="211">
        <v>25</v>
      </c>
      <c r="HV86" s="211">
        <v>25</v>
      </c>
      <c r="HW86" s="211">
        <v>25</v>
      </c>
      <c r="HX86" s="211">
        <v>25</v>
      </c>
      <c r="HY86" s="211">
        <v>25</v>
      </c>
      <c r="HZ86" s="211">
        <v>25</v>
      </c>
      <c r="IA86" s="211">
        <v>25</v>
      </c>
      <c r="IB86" s="211">
        <v>25</v>
      </c>
      <c r="IC86" s="211">
        <v>25</v>
      </c>
      <c r="ID86" s="211">
        <v>25</v>
      </c>
      <c r="IE86" s="211">
        <v>25</v>
      </c>
      <c r="IF86" s="211">
        <v>25</v>
      </c>
      <c r="IG86" s="211">
        <v>25</v>
      </c>
      <c r="IH86" s="211">
        <v>25</v>
      </c>
      <c r="II86" s="211">
        <v>25</v>
      </c>
      <c r="IJ86" s="211">
        <v>25</v>
      </c>
      <c r="IK86" s="211">
        <v>25</v>
      </c>
      <c r="IL86" s="211">
        <v>25</v>
      </c>
      <c r="IM86" s="211">
        <v>25</v>
      </c>
      <c r="IN86" s="211">
        <v>25</v>
      </c>
      <c r="IO86" s="211">
        <v>5</v>
      </c>
      <c r="IP86" s="211">
        <v>5</v>
      </c>
      <c r="IQ86" s="211">
        <v>5</v>
      </c>
      <c r="IR86" s="211">
        <v>5</v>
      </c>
      <c r="IS86" s="211">
        <v>5</v>
      </c>
      <c r="IT86" s="211">
        <v>5</v>
      </c>
      <c r="IU86" s="211">
        <v>5</v>
      </c>
      <c r="IV86" s="211">
        <v>5</v>
      </c>
      <c r="IW86" s="211">
        <v>5</v>
      </c>
      <c r="IX86" s="211">
        <v>5</v>
      </c>
      <c r="IY86" s="211">
        <v>5</v>
      </c>
      <c r="IZ86" s="211">
        <v>5</v>
      </c>
      <c r="JA86" s="211">
        <v>5</v>
      </c>
      <c r="JB86" s="211">
        <v>5</v>
      </c>
      <c r="JC86" s="211">
        <v>5</v>
      </c>
      <c r="JD86" s="211">
        <v>5</v>
      </c>
      <c r="JE86" s="211">
        <v>5</v>
      </c>
      <c r="JF86" s="211">
        <v>5</v>
      </c>
      <c r="JG86" s="211">
        <v>5</v>
      </c>
      <c r="JH86" s="211">
        <v>5</v>
      </c>
      <c r="JI86" s="211">
        <v>5</v>
      </c>
      <c r="JJ86" s="211">
        <v>5</v>
      </c>
      <c r="JK86" s="211">
        <v>5</v>
      </c>
      <c r="JL86" s="211">
        <v>5</v>
      </c>
      <c r="JM86" s="211">
        <v>5</v>
      </c>
      <c r="JN86" s="211">
        <v>5</v>
      </c>
      <c r="JO86" s="483">
        <v>5</v>
      </c>
      <c r="JP86" s="483">
        <v>5</v>
      </c>
      <c r="JQ86" s="483">
        <v>5</v>
      </c>
      <c r="JR86" s="483">
        <v>5</v>
      </c>
      <c r="JS86" s="483">
        <v>5</v>
      </c>
      <c r="JT86" s="483">
        <v>5</v>
      </c>
      <c r="JU86" s="483">
        <v>5</v>
      </c>
      <c r="JV86" s="483">
        <v>5</v>
      </c>
      <c r="JW86" s="483">
        <v>5</v>
      </c>
      <c r="JX86" s="483">
        <v>5</v>
      </c>
      <c r="JY86" s="483">
        <v>5</v>
      </c>
      <c r="JZ86" s="483">
        <v>5</v>
      </c>
      <c r="KA86" s="483">
        <v>5</v>
      </c>
      <c r="KB86" s="483">
        <v>5</v>
      </c>
      <c r="KC86" s="483">
        <v>5</v>
      </c>
      <c r="KD86" s="483">
        <v>5</v>
      </c>
      <c r="KE86" s="483">
        <v>5</v>
      </c>
      <c r="KF86" s="483">
        <v>5</v>
      </c>
      <c r="KG86" s="483">
        <v>5</v>
      </c>
      <c r="KH86" s="483">
        <v>5</v>
      </c>
      <c r="KI86" s="483">
        <v>5</v>
      </c>
      <c r="KJ86" s="483">
        <v>5</v>
      </c>
      <c r="KK86" s="483">
        <v>5</v>
      </c>
      <c r="KL86" s="483">
        <v>5</v>
      </c>
      <c r="KM86" s="483">
        <v>5</v>
      </c>
      <c r="KN86" s="483">
        <v>5</v>
      </c>
      <c r="KO86" s="483">
        <v>5</v>
      </c>
      <c r="KP86" s="483">
        <v>5</v>
      </c>
      <c r="KQ86" s="483">
        <v>5</v>
      </c>
      <c r="KR86" s="483">
        <v>5</v>
      </c>
      <c r="KS86" s="483">
        <v>5</v>
      </c>
      <c r="KT86" s="483">
        <v>5</v>
      </c>
      <c r="KU86" s="483">
        <v>5</v>
      </c>
      <c r="KV86" s="483">
        <v>5</v>
      </c>
      <c r="KW86" s="483">
        <v>5</v>
      </c>
      <c r="KX86" s="483">
        <v>5</v>
      </c>
      <c r="KY86" s="483">
        <v>5</v>
      </c>
      <c r="KZ86" s="483">
        <v>5</v>
      </c>
      <c r="LA86" s="483">
        <v>5</v>
      </c>
      <c r="LB86" s="483">
        <v>5</v>
      </c>
      <c r="LC86" s="483">
        <v>5</v>
      </c>
      <c r="LD86" s="483">
        <v>5</v>
      </c>
      <c r="LE86" s="483">
        <v>5</v>
      </c>
      <c r="LF86" s="483">
        <v>5</v>
      </c>
      <c r="LG86" s="483">
        <v>5</v>
      </c>
      <c r="LH86" s="483">
        <v>5</v>
      </c>
      <c r="LI86" s="483">
        <v>5</v>
      </c>
      <c r="LJ86" s="483">
        <v>5</v>
      </c>
      <c r="LK86" s="483">
        <v>5</v>
      </c>
      <c r="LL86" s="483">
        <v>5</v>
      </c>
      <c r="LM86" s="483">
        <v>5</v>
      </c>
      <c r="LN86" s="483">
        <v>5</v>
      </c>
      <c r="LO86" s="483">
        <v>5</v>
      </c>
      <c r="LP86" s="483">
        <v>5</v>
      </c>
      <c r="LQ86" s="483">
        <v>5</v>
      </c>
      <c r="LR86" s="483">
        <v>5</v>
      </c>
      <c r="LS86" s="483">
        <v>5</v>
      </c>
      <c r="LT86" s="483">
        <v>5</v>
      </c>
      <c r="LU86" s="483">
        <v>5</v>
      </c>
      <c r="LV86" s="483">
        <v>5</v>
      </c>
      <c r="LW86" s="483">
        <v>5</v>
      </c>
      <c r="LX86" s="483">
        <v>5</v>
      </c>
      <c r="LY86" s="483">
        <v>5</v>
      </c>
      <c r="LZ86" s="483">
        <v>5</v>
      </c>
      <c r="MA86" s="483">
        <v>5</v>
      </c>
      <c r="MB86" s="483">
        <v>6</v>
      </c>
      <c r="MC86" s="483">
        <v>6</v>
      </c>
      <c r="MD86" s="483">
        <v>6</v>
      </c>
      <c r="ME86" s="483">
        <v>6</v>
      </c>
      <c r="MF86" s="483">
        <v>6</v>
      </c>
      <c r="MG86" s="483">
        <v>6</v>
      </c>
      <c r="MH86" s="483">
        <v>6</v>
      </c>
      <c r="MI86" s="483">
        <v>6</v>
      </c>
      <c r="MJ86" s="483">
        <v>6</v>
      </c>
      <c r="MK86" s="483">
        <v>6</v>
      </c>
      <c r="ML86" s="483">
        <v>6</v>
      </c>
      <c r="MM86" s="483">
        <v>6</v>
      </c>
      <c r="MN86" s="483">
        <v>6</v>
      </c>
      <c r="MO86" s="483">
        <v>6</v>
      </c>
      <c r="MP86" s="483">
        <v>6</v>
      </c>
      <c r="MQ86" s="483">
        <v>6</v>
      </c>
      <c r="MR86" s="483">
        <v>6</v>
      </c>
      <c r="MS86" s="483">
        <v>6</v>
      </c>
      <c r="MT86" s="483">
        <v>6</v>
      </c>
      <c r="MU86" s="483">
        <v>6</v>
      </c>
      <c r="MV86" s="483">
        <v>6</v>
      </c>
      <c r="MW86" s="483">
        <v>6</v>
      </c>
      <c r="MX86" s="483">
        <v>6</v>
      </c>
      <c r="MY86" s="483">
        <v>6</v>
      </c>
      <c r="MZ86" s="483">
        <v>6</v>
      </c>
      <c r="NA86" s="483">
        <v>6</v>
      </c>
      <c r="NB86" s="483">
        <v>6</v>
      </c>
      <c r="NC86" s="483">
        <v>6</v>
      </c>
      <c r="ND86" s="483">
        <v>6</v>
      </c>
      <c r="NE86" s="483">
        <v>6</v>
      </c>
      <c r="NF86" s="483">
        <v>6</v>
      </c>
      <c r="NG86" s="483">
        <v>6</v>
      </c>
      <c r="NH86" s="483">
        <v>6</v>
      </c>
      <c r="NI86" s="483">
        <v>6</v>
      </c>
      <c r="NJ86" s="483">
        <v>6</v>
      </c>
      <c r="NK86" s="483">
        <v>6</v>
      </c>
      <c r="NL86" s="483">
        <v>6</v>
      </c>
      <c r="NM86" s="483">
        <v>6</v>
      </c>
      <c r="NN86" s="483">
        <v>6</v>
      </c>
      <c r="NO86" s="483">
        <v>6</v>
      </c>
      <c r="NP86" s="483">
        <v>6</v>
      </c>
      <c r="NQ86" s="483">
        <v>6</v>
      </c>
      <c r="NR86" s="483">
        <v>6</v>
      </c>
      <c r="NS86" s="483">
        <v>6</v>
      </c>
      <c r="NT86" s="483">
        <v>6</v>
      </c>
      <c r="NU86" s="483">
        <v>6</v>
      </c>
      <c r="NV86" s="483">
        <v>6</v>
      </c>
      <c r="NW86" s="483">
        <v>6</v>
      </c>
      <c r="NX86" s="483">
        <v>6</v>
      </c>
      <c r="NY86" s="483">
        <v>6</v>
      </c>
      <c r="NZ86" s="483">
        <v>6</v>
      </c>
      <c r="OA86" s="483">
        <v>6</v>
      </c>
      <c r="OB86" s="483">
        <v>6</v>
      </c>
      <c r="OC86" s="483">
        <v>6</v>
      </c>
      <c r="OD86" s="483">
        <v>6</v>
      </c>
      <c r="OE86" s="483">
        <v>6</v>
      </c>
      <c r="OF86" s="483">
        <v>6</v>
      </c>
      <c r="OG86" s="483">
        <v>6</v>
      </c>
      <c r="OH86" s="483">
        <v>6</v>
      </c>
      <c r="OI86" s="483">
        <v>6</v>
      </c>
      <c r="OJ86" s="483">
        <v>6</v>
      </c>
      <c r="OK86" s="483">
        <v>6</v>
      </c>
      <c r="OL86" s="483">
        <v>6</v>
      </c>
      <c r="OM86" s="483">
        <v>6</v>
      </c>
      <c r="ON86" s="483">
        <v>6</v>
      </c>
      <c r="OO86" s="483">
        <v>6</v>
      </c>
      <c r="OP86" s="483">
        <v>6</v>
      </c>
      <c r="OQ86" s="483">
        <v>6</v>
      </c>
      <c r="OR86" s="483">
        <v>6</v>
      </c>
      <c r="OS86" s="483">
        <v>6</v>
      </c>
      <c r="OT86" s="483">
        <v>6</v>
      </c>
      <c r="OU86" s="483">
        <v>6</v>
      </c>
      <c r="OV86" s="483">
        <v>6</v>
      </c>
      <c r="OW86" s="483">
        <v>6</v>
      </c>
      <c r="OX86" s="483">
        <v>6</v>
      </c>
      <c r="OY86" s="483">
        <v>6</v>
      </c>
      <c r="OZ86" s="483">
        <v>6</v>
      </c>
      <c r="PA86" s="483">
        <v>6</v>
      </c>
      <c r="PB86" s="483">
        <v>6</v>
      </c>
      <c r="PC86" s="483">
        <v>6</v>
      </c>
      <c r="PD86" s="483">
        <v>6</v>
      </c>
      <c r="PE86" s="483">
        <v>6</v>
      </c>
      <c r="PF86" s="483">
        <v>6</v>
      </c>
      <c r="PG86" s="483">
        <v>6</v>
      </c>
      <c r="PH86" s="483">
        <v>6</v>
      </c>
      <c r="PI86" s="483">
        <v>6</v>
      </c>
      <c r="PJ86" s="483">
        <v>6</v>
      </c>
      <c r="PK86" s="483">
        <v>6</v>
      </c>
      <c r="PL86" s="483">
        <v>6</v>
      </c>
    </row>
    <row r="87" spans="1:428" x14ac:dyDescent="0.25">
      <c r="A87" s="866"/>
      <c r="B87" s="868"/>
      <c r="C87" s="869"/>
      <c r="D87" s="871"/>
      <c r="E87" s="206" t="s">
        <v>1377</v>
      </c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2"/>
      <c r="CL87" s="212"/>
      <c r="CM87" s="212"/>
      <c r="CN87" s="212"/>
      <c r="CO87" s="212"/>
      <c r="CP87" s="212"/>
      <c r="CQ87" s="212"/>
      <c r="CR87" s="212"/>
      <c r="CS87" s="212"/>
      <c r="CT87" s="212"/>
      <c r="CU87" s="212"/>
      <c r="CV87" s="212"/>
      <c r="CW87" s="212"/>
      <c r="CX87" s="212"/>
      <c r="CY87" s="212"/>
      <c r="CZ87" s="212"/>
      <c r="DA87" s="212"/>
      <c r="DB87" s="212"/>
      <c r="DC87" s="212"/>
      <c r="DD87" s="212"/>
      <c r="DE87" s="212"/>
      <c r="DF87" s="212"/>
      <c r="DG87" s="212"/>
      <c r="DH87" s="212"/>
      <c r="DI87" s="212"/>
      <c r="DJ87" s="212"/>
      <c r="DK87" s="212"/>
      <c r="DL87" s="212"/>
      <c r="DM87" s="212"/>
      <c r="DN87" s="212"/>
      <c r="DO87" s="212"/>
      <c r="DP87" s="212"/>
      <c r="DQ87" s="212"/>
      <c r="DR87" s="212"/>
      <c r="DS87" s="212"/>
      <c r="DT87" s="212"/>
      <c r="DU87" s="212"/>
      <c r="DV87" s="212"/>
      <c r="DW87" s="212"/>
      <c r="DX87" s="212"/>
      <c r="DY87" s="212"/>
      <c r="DZ87" s="212"/>
      <c r="EA87" s="212"/>
      <c r="EB87" s="212"/>
      <c r="EC87" s="212"/>
      <c r="ED87" s="212"/>
      <c r="EE87" s="212"/>
      <c r="EF87" s="212"/>
      <c r="EG87" s="212"/>
      <c r="EH87" s="212"/>
      <c r="EI87" s="212"/>
      <c r="EJ87" s="212"/>
      <c r="EK87" s="212"/>
      <c r="EL87" s="212"/>
      <c r="EM87" s="212"/>
      <c r="EN87" s="212"/>
      <c r="EO87" s="212"/>
      <c r="EP87" s="212"/>
      <c r="EQ87" s="212"/>
      <c r="ER87" s="212"/>
      <c r="ES87" s="212"/>
      <c r="ET87" s="212"/>
      <c r="EU87" s="212"/>
      <c r="EV87" s="212"/>
      <c r="EW87" s="212"/>
      <c r="EX87" s="212"/>
      <c r="EY87" s="212"/>
      <c r="EZ87" s="212"/>
      <c r="FA87" s="212"/>
      <c r="FB87" s="212"/>
      <c r="FC87" s="212"/>
      <c r="FD87" s="212"/>
      <c r="FE87" s="212"/>
      <c r="FF87" s="212"/>
      <c r="FG87" s="212"/>
      <c r="FH87" s="212"/>
      <c r="FI87" s="212"/>
      <c r="FJ87" s="212">
        <v>22</v>
      </c>
      <c r="FK87" s="212">
        <v>22</v>
      </c>
      <c r="FL87" s="212">
        <v>22</v>
      </c>
      <c r="FM87" s="212">
        <v>22</v>
      </c>
      <c r="FN87" s="212">
        <v>22</v>
      </c>
      <c r="FO87" s="212">
        <v>22</v>
      </c>
      <c r="FP87" s="212">
        <v>22</v>
      </c>
      <c r="FQ87" s="212">
        <v>22</v>
      </c>
      <c r="FR87" s="212">
        <v>22</v>
      </c>
      <c r="FS87" s="212">
        <v>22</v>
      </c>
      <c r="FT87" s="212">
        <v>22</v>
      </c>
      <c r="FU87" s="212">
        <v>22</v>
      </c>
      <c r="FV87" s="212">
        <v>22</v>
      </c>
      <c r="FW87" s="212">
        <v>22</v>
      </c>
      <c r="FX87" s="212">
        <v>22</v>
      </c>
      <c r="FY87" s="212">
        <v>22</v>
      </c>
      <c r="FZ87" s="212">
        <v>22</v>
      </c>
      <c r="GA87" s="212">
        <v>22</v>
      </c>
      <c r="GB87" s="212">
        <v>22</v>
      </c>
      <c r="GC87" s="212">
        <v>22</v>
      </c>
      <c r="GD87" s="212">
        <v>22</v>
      </c>
      <c r="GE87" s="212">
        <v>22</v>
      </c>
      <c r="GF87" s="212">
        <v>22</v>
      </c>
      <c r="GG87" s="212">
        <v>22</v>
      </c>
      <c r="GH87" s="212">
        <v>22</v>
      </c>
      <c r="GI87" s="212">
        <v>22</v>
      </c>
      <c r="GJ87" s="212">
        <v>22</v>
      </c>
      <c r="GK87" s="212">
        <v>22</v>
      </c>
      <c r="GL87" s="212">
        <v>22</v>
      </c>
      <c r="GM87" s="212">
        <v>22</v>
      </c>
      <c r="GN87" s="212">
        <v>22</v>
      </c>
      <c r="GO87" s="212">
        <v>22</v>
      </c>
      <c r="GP87" s="212">
        <v>22</v>
      </c>
      <c r="GQ87" s="212">
        <v>22</v>
      </c>
      <c r="GR87" s="212">
        <v>22</v>
      </c>
      <c r="GS87" s="212">
        <v>22</v>
      </c>
      <c r="GT87" s="212">
        <v>22</v>
      </c>
      <c r="GU87" s="212">
        <v>10</v>
      </c>
      <c r="GV87" s="212">
        <v>10</v>
      </c>
      <c r="GW87" s="212">
        <v>10</v>
      </c>
      <c r="GX87" s="212">
        <v>10</v>
      </c>
      <c r="GY87" s="212">
        <v>10</v>
      </c>
      <c r="GZ87" s="212">
        <v>10</v>
      </c>
      <c r="HA87" s="212">
        <v>10</v>
      </c>
      <c r="HB87" s="212">
        <v>10</v>
      </c>
      <c r="HC87" s="212">
        <v>10</v>
      </c>
      <c r="HD87" s="212">
        <v>10</v>
      </c>
      <c r="HE87" s="212">
        <v>10</v>
      </c>
      <c r="HF87" s="212">
        <v>10</v>
      </c>
      <c r="HG87" s="212">
        <v>10</v>
      </c>
      <c r="HH87" s="212">
        <v>10</v>
      </c>
      <c r="HI87" s="212">
        <v>10</v>
      </c>
      <c r="HJ87" s="212">
        <v>10</v>
      </c>
      <c r="HK87" s="212">
        <v>10</v>
      </c>
      <c r="HL87" s="212">
        <v>10</v>
      </c>
      <c r="HM87" s="212">
        <v>10</v>
      </c>
      <c r="HN87" s="212">
        <v>10</v>
      </c>
      <c r="HO87" s="212">
        <v>10</v>
      </c>
      <c r="HP87" s="212">
        <v>10</v>
      </c>
      <c r="HQ87" s="212">
        <v>10</v>
      </c>
      <c r="HR87" s="212">
        <v>10</v>
      </c>
      <c r="HS87" s="212">
        <v>10</v>
      </c>
      <c r="HT87" s="212">
        <v>10</v>
      </c>
      <c r="HU87" s="212">
        <v>10</v>
      </c>
      <c r="HV87" s="212">
        <v>10</v>
      </c>
      <c r="HW87" s="212">
        <v>10</v>
      </c>
      <c r="HX87" s="212">
        <v>10</v>
      </c>
      <c r="HY87" s="212">
        <v>10</v>
      </c>
      <c r="HZ87" s="212">
        <v>10</v>
      </c>
      <c r="IA87" s="212">
        <v>10</v>
      </c>
      <c r="IB87" s="212">
        <v>10</v>
      </c>
      <c r="IC87" s="212">
        <v>10</v>
      </c>
      <c r="ID87" s="212">
        <v>10</v>
      </c>
      <c r="IE87" s="212">
        <v>10</v>
      </c>
      <c r="IF87" s="212">
        <v>10</v>
      </c>
      <c r="IG87" s="212">
        <v>10</v>
      </c>
      <c r="IH87" s="212">
        <v>10</v>
      </c>
      <c r="II87" s="212">
        <v>10</v>
      </c>
      <c r="IJ87" s="212">
        <v>10</v>
      </c>
      <c r="IK87" s="212">
        <v>10</v>
      </c>
      <c r="IL87" s="212">
        <v>10</v>
      </c>
      <c r="IM87" s="212">
        <v>10</v>
      </c>
      <c r="IN87" s="212">
        <v>10</v>
      </c>
      <c r="IO87" s="212">
        <v>10</v>
      </c>
      <c r="IP87" s="212">
        <v>10</v>
      </c>
      <c r="IQ87" s="212">
        <v>10</v>
      </c>
      <c r="IR87" s="212">
        <v>10</v>
      </c>
      <c r="IS87" s="212">
        <v>10</v>
      </c>
      <c r="IT87" s="212">
        <v>10</v>
      </c>
      <c r="IU87" s="212">
        <v>10</v>
      </c>
      <c r="IV87" s="212">
        <v>6</v>
      </c>
      <c r="IW87" s="212">
        <v>6</v>
      </c>
      <c r="IX87" s="212">
        <v>6</v>
      </c>
      <c r="IY87" s="212">
        <v>6</v>
      </c>
      <c r="IZ87" s="212">
        <v>6</v>
      </c>
      <c r="JA87" s="212">
        <v>6</v>
      </c>
      <c r="JB87" s="212">
        <v>6</v>
      </c>
      <c r="JC87" s="212">
        <v>6</v>
      </c>
      <c r="JD87" s="212">
        <v>6</v>
      </c>
      <c r="JE87" s="212">
        <v>6</v>
      </c>
      <c r="JF87" s="212">
        <v>6</v>
      </c>
      <c r="JG87" s="212">
        <v>6</v>
      </c>
      <c r="JH87" s="212">
        <v>6</v>
      </c>
      <c r="JI87" s="212">
        <v>6</v>
      </c>
      <c r="JJ87" s="212">
        <v>6</v>
      </c>
      <c r="JK87" s="212">
        <v>6</v>
      </c>
      <c r="JL87" s="212">
        <v>6</v>
      </c>
      <c r="JM87" s="212">
        <v>6</v>
      </c>
      <c r="JN87" s="212">
        <v>6</v>
      </c>
      <c r="JO87" s="484">
        <v>6</v>
      </c>
      <c r="JP87" s="484">
        <v>6</v>
      </c>
      <c r="JQ87" s="484">
        <v>6</v>
      </c>
      <c r="JR87" s="484">
        <v>6</v>
      </c>
      <c r="JS87" s="484">
        <v>6</v>
      </c>
      <c r="JT87" s="484">
        <v>6</v>
      </c>
      <c r="JU87" s="484">
        <v>6</v>
      </c>
      <c r="JV87" s="484">
        <v>6</v>
      </c>
      <c r="JW87" s="484">
        <v>6</v>
      </c>
      <c r="JX87" s="484">
        <v>6</v>
      </c>
      <c r="JY87" s="484">
        <v>6</v>
      </c>
      <c r="JZ87" s="484">
        <v>6</v>
      </c>
      <c r="KA87" s="484">
        <v>6</v>
      </c>
      <c r="KB87" s="484">
        <v>6</v>
      </c>
      <c r="KC87" s="484">
        <v>6</v>
      </c>
      <c r="KD87" s="484">
        <v>6</v>
      </c>
      <c r="KE87" s="484">
        <v>6</v>
      </c>
      <c r="KF87" s="484">
        <v>6</v>
      </c>
      <c r="KG87" s="484">
        <v>6</v>
      </c>
      <c r="KH87" s="484">
        <v>6</v>
      </c>
      <c r="KI87" s="484">
        <v>6</v>
      </c>
      <c r="KJ87" s="484">
        <v>6</v>
      </c>
      <c r="KK87" s="484">
        <v>6</v>
      </c>
      <c r="KL87" s="484">
        <v>6</v>
      </c>
      <c r="KM87" s="484">
        <v>6</v>
      </c>
      <c r="KN87" s="484">
        <v>6</v>
      </c>
      <c r="KO87" s="484">
        <v>6</v>
      </c>
      <c r="KP87" s="484">
        <v>6</v>
      </c>
      <c r="KQ87" s="484">
        <v>6</v>
      </c>
      <c r="KR87" s="484">
        <v>6</v>
      </c>
      <c r="KS87" s="484">
        <v>6</v>
      </c>
      <c r="KT87" s="484">
        <v>6</v>
      </c>
      <c r="KU87" s="484">
        <v>6</v>
      </c>
      <c r="KV87" s="484">
        <v>6</v>
      </c>
      <c r="KW87" s="484">
        <v>6</v>
      </c>
      <c r="KX87" s="484">
        <v>6</v>
      </c>
      <c r="KY87" s="484">
        <v>6</v>
      </c>
      <c r="KZ87" s="484">
        <v>6</v>
      </c>
      <c r="LA87" s="484">
        <v>6</v>
      </c>
      <c r="LB87" s="484">
        <v>6</v>
      </c>
      <c r="LC87" s="484">
        <v>6</v>
      </c>
      <c r="LD87" s="484">
        <v>6</v>
      </c>
      <c r="LE87" s="484">
        <v>6</v>
      </c>
      <c r="LF87" s="484">
        <v>6</v>
      </c>
      <c r="LG87" s="484">
        <v>6</v>
      </c>
      <c r="LH87" s="484">
        <v>6</v>
      </c>
      <c r="LI87" s="484">
        <v>6</v>
      </c>
      <c r="LJ87" s="484">
        <v>6</v>
      </c>
      <c r="LK87" s="484">
        <v>6</v>
      </c>
      <c r="LL87" s="484">
        <v>6</v>
      </c>
      <c r="LM87" s="484">
        <v>6</v>
      </c>
      <c r="LN87" s="484">
        <v>6</v>
      </c>
      <c r="LO87" s="484">
        <v>6</v>
      </c>
      <c r="LP87" s="484">
        <v>6</v>
      </c>
      <c r="LQ87" s="484">
        <v>6</v>
      </c>
      <c r="LR87" s="484">
        <v>6</v>
      </c>
      <c r="LS87" s="484">
        <v>6</v>
      </c>
      <c r="LT87" s="484">
        <v>6</v>
      </c>
      <c r="LU87" s="484">
        <v>6</v>
      </c>
      <c r="LV87" s="484">
        <v>6</v>
      </c>
      <c r="LW87" s="484">
        <v>6</v>
      </c>
      <c r="LX87" s="484">
        <v>6</v>
      </c>
      <c r="LY87" s="484">
        <v>6</v>
      </c>
      <c r="LZ87" s="484">
        <v>6</v>
      </c>
      <c r="MA87" s="484">
        <v>6</v>
      </c>
      <c r="MB87" s="484">
        <v>6</v>
      </c>
      <c r="MC87" s="484">
        <v>6</v>
      </c>
      <c r="MD87" s="484">
        <v>6</v>
      </c>
      <c r="ME87" s="484">
        <v>6</v>
      </c>
      <c r="MF87" s="484">
        <v>6</v>
      </c>
      <c r="MG87" s="484">
        <v>6</v>
      </c>
      <c r="MH87" s="484">
        <v>6</v>
      </c>
      <c r="MI87" s="484">
        <v>6</v>
      </c>
      <c r="MJ87" s="484">
        <v>6</v>
      </c>
      <c r="MK87" s="484">
        <v>6</v>
      </c>
      <c r="ML87" s="484">
        <v>6</v>
      </c>
      <c r="MM87" s="484">
        <v>6</v>
      </c>
      <c r="MN87" s="484">
        <v>6</v>
      </c>
      <c r="MO87" s="484">
        <v>6</v>
      </c>
      <c r="MP87" s="484">
        <v>6</v>
      </c>
      <c r="MQ87" s="484">
        <v>6</v>
      </c>
      <c r="MR87" s="484">
        <v>6</v>
      </c>
      <c r="MS87" s="484">
        <v>6</v>
      </c>
      <c r="MT87" s="484">
        <v>6</v>
      </c>
      <c r="MU87" s="484">
        <v>6</v>
      </c>
      <c r="MV87" s="484">
        <v>6</v>
      </c>
      <c r="MW87" s="484">
        <v>6</v>
      </c>
      <c r="MX87" s="484">
        <v>6</v>
      </c>
      <c r="MY87" s="484">
        <v>6</v>
      </c>
      <c r="MZ87" s="484">
        <v>6</v>
      </c>
      <c r="NA87" s="484">
        <v>6</v>
      </c>
      <c r="NB87" s="484">
        <v>6</v>
      </c>
      <c r="NC87" s="484">
        <v>6</v>
      </c>
      <c r="ND87" s="484">
        <v>6</v>
      </c>
      <c r="NE87" s="484">
        <v>6</v>
      </c>
      <c r="NF87" s="484">
        <v>6</v>
      </c>
      <c r="NG87" s="484">
        <v>6</v>
      </c>
      <c r="NH87" s="484">
        <v>6</v>
      </c>
      <c r="NI87" s="484">
        <v>6</v>
      </c>
      <c r="NJ87" s="484">
        <v>6</v>
      </c>
      <c r="NK87" s="484">
        <v>6</v>
      </c>
      <c r="NL87" s="484">
        <v>6</v>
      </c>
      <c r="NM87" s="484">
        <v>6</v>
      </c>
      <c r="NN87" s="484">
        <v>6</v>
      </c>
      <c r="NO87" s="484">
        <v>6</v>
      </c>
      <c r="NP87" s="484">
        <v>6</v>
      </c>
      <c r="NQ87" s="484">
        <v>6</v>
      </c>
      <c r="NR87" s="484">
        <v>6</v>
      </c>
      <c r="NS87" s="484">
        <v>6</v>
      </c>
      <c r="NT87" s="484">
        <v>6</v>
      </c>
      <c r="NU87" s="484">
        <v>6</v>
      </c>
      <c r="NV87" s="484">
        <v>6</v>
      </c>
      <c r="NW87" s="484">
        <v>6</v>
      </c>
      <c r="NX87" s="484">
        <v>6</v>
      </c>
      <c r="NY87" s="484">
        <v>6</v>
      </c>
      <c r="NZ87" s="484">
        <v>6</v>
      </c>
      <c r="OA87" s="484">
        <v>6</v>
      </c>
      <c r="OB87" s="484">
        <v>6</v>
      </c>
      <c r="OC87" s="484">
        <v>6</v>
      </c>
      <c r="OD87" s="484">
        <v>6</v>
      </c>
      <c r="OE87" s="484">
        <v>6</v>
      </c>
      <c r="OF87" s="484">
        <v>6</v>
      </c>
      <c r="OG87" s="484">
        <v>6</v>
      </c>
      <c r="OH87" s="484">
        <v>6</v>
      </c>
      <c r="OI87" s="484">
        <v>6</v>
      </c>
      <c r="OJ87" s="484">
        <v>6</v>
      </c>
      <c r="OK87" s="484">
        <v>6</v>
      </c>
      <c r="OL87" s="484">
        <v>6</v>
      </c>
      <c r="OM87" s="484">
        <v>6</v>
      </c>
      <c r="ON87" s="484">
        <v>6</v>
      </c>
      <c r="OO87" s="484">
        <v>6</v>
      </c>
      <c r="OP87" s="484">
        <v>6</v>
      </c>
      <c r="OQ87" s="484">
        <v>6</v>
      </c>
      <c r="OR87" s="484">
        <v>6</v>
      </c>
      <c r="OS87" s="484">
        <v>6</v>
      </c>
      <c r="OT87" s="484">
        <v>6</v>
      </c>
      <c r="OU87" s="484">
        <v>6</v>
      </c>
      <c r="OV87" s="484">
        <v>6</v>
      </c>
      <c r="OW87" s="484">
        <v>6</v>
      </c>
      <c r="OX87" s="484">
        <v>6</v>
      </c>
      <c r="OY87" s="484">
        <v>6</v>
      </c>
      <c r="OZ87" s="484">
        <v>6</v>
      </c>
      <c r="PA87" s="484">
        <v>6</v>
      </c>
      <c r="PB87" s="484">
        <v>6</v>
      </c>
      <c r="PC87" s="484">
        <v>6</v>
      </c>
      <c r="PD87" s="484">
        <v>6</v>
      </c>
      <c r="PE87" s="484">
        <v>6</v>
      </c>
      <c r="PF87" s="484">
        <v>6</v>
      </c>
      <c r="PG87" s="484">
        <v>6</v>
      </c>
      <c r="PH87" s="484">
        <v>6</v>
      </c>
      <c r="PI87" s="484">
        <v>6</v>
      </c>
      <c r="PJ87" s="484">
        <v>6</v>
      </c>
      <c r="PK87" s="484">
        <v>6</v>
      </c>
      <c r="PL87" s="484">
        <v>6</v>
      </c>
    </row>
    <row r="88" spans="1:428" x14ac:dyDescent="0.25">
      <c r="A88" s="866">
        <v>42</v>
      </c>
      <c r="B88" s="867" t="s">
        <v>1423</v>
      </c>
      <c r="C88" s="869" t="s">
        <v>1375</v>
      </c>
      <c r="D88" s="871" t="s">
        <v>1420</v>
      </c>
      <c r="E88" s="205" t="s">
        <v>1376</v>
      </c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  <c r="BD88" s="211"/>
      <c r="BE88" s="211"/>
      <c r="BF88" s="211"/>
      <c r="BG88" s="211"/>
      <c r="BH88" s="211"/>
      <c r="BI88" s="211"/>
      <c r="BJ88" s="211"/>
      <c r="BK88" s="211"/>
      <c r="BL88" s="211"/>
      <c r="BM88" s="211"/>
      <c r="BN88" s="211"/>
      <c r="BO88" s="211"/>
      <c r="BP88" s="211"/>
      <c r="BQ88" s="211"/>
      <c r="BR88" s="211"/>
      <c r="BS88" s="211"/>
      <c r="BT88" s="211"/>
      <c r="BU88" s="211"/>
      <c r="BV88" s="211"/>
      <c r="BW88" s="211"/>
      <c r="BX88" s="211"/>
      <c r="BY88" s="211"/>
      <c r="BZ88" s="211"/>
      <c r="CA88" s="211"/>
      <c r="CB88" s="211"/>
      <c r="CC88" s="211"/>
      <c r="CD88" s="211"/>
      <c r="CE88" s="211"/>
      <c r="CF88" s="211"/>
      <c r="CG88" s="211"/>
      <c r="CH88" s="211"/>
      <c r="CI88" s="211"/>
      <c r="CJ88" s="211"/>
      <c r="CK88" s="211"/>
      <c r="CL88" s="211"/>
      <c r="CM88" s="211"/>
      <c r="CN88" s="211"/>
      <c r="CO88" s="211"/>
      <c r="CP88" s="211"/>
      <c r="CQ88" s="211"/>
      <c r="CR88" s="211"/>
      <c r="CS88" s="211"/>
      <c r="CT88" s="211"/>
      <c r="CU88" s="211"/>
      <c r="CV88" s="211"/>
      <c r="CW88" s="211"/>
      <c r="CX88" s="211"/>
      <c r="CY88" s="211"/>
      <c r="CZ88" s="211"/>
      <c r="DA88" s="211"/>
      <c r="DB88" s="211"/>
      <c r="DC88" s="211"/>
      <c r="DD88" s="211"/>
      <c r="DE88" s="211"/>
      <c r="DF88" s="211"/>
      <c r="DG88" s="211"/>
      <c r="DH88" s="211"/>
      <c r="DI88" s="211"/>
      <c r="DJ88" s="211"/>
      <c r="DK88" s="211"/>
      <c r="DL88" s="211"/>
      <c r="DM88" s="211"/>
      <c r="DN88" s="211"/>
      <c r="DO88" s="211"/>
      <c r="DP88" s="211"/>
      <c r="DQ88" s="211"/>
      <c r="DR88" s="211"/>
      <c r="DS88" s="211"/>
      <c r="DT88" s="211"/>
      <c r="DU88" s="211"/>
      <c r="DV88" s="211"/>
      <c r="DW88" s="211"/>
      <c r="DX88" s="211"/>
      <c r="DY88" s="211"/>
      <c r="DZ88" s="211"/>
      <c r="EA88" s="211"/>
      <c r="EB88" s="211"/>
      <c r="EC88" s="211"/>
      <c r="ED88" s="211"/>
      <c r="EE88" s="211"/>
      <c r="EF88" s="211"/>
      <c r="EG88" s="211"/>
      <c r="EH88" s="211"/>
      <c r="EI88" s="211"/>
      <c r="EJ88" s="211"/>
      <c r="EK88" s="211"/>
      <c r="EL88" s="211"/>
      <c r="EM88" s="211"/>
      <c r="EN88" s="211"/>
      <c r="EO88" s="211"/>
      <c r="EP88" s="211"/>
      <c r="EQ88" s="211"/>
      <c r="ER88" s="211"/>
      <c r="ES88" s="211"/>
      <c r="ET88" s="211"/>
      <c r="EU88" s="211"/>
      <c r="EV88" s="211"/>
      <c r="EW88" s="211"/>
      <c r="EX88" s="211"/>
      <c r="EY88" s="211"/>
      <c r="EZ88" s="211"/>
      <c r="FA88" s="211"/>
      <c r="FB88" s="211"/>
      <c r="FC88" s="211"/>
      <c r="FD88" s="211"/>
      <c r="FE88" s="211"/>
      <c r="FF88" s="211"/>
      <c r="FG88" s="211"/>
      <c r="FH88" s="211"/>
      <c r="FI88" s="211"/>
      <c r="FJ88" s="211">
        <v>5</v>
      </c>
      <c r="FK88" s="211">
        <v>5</v>
      </c>
      <c r="FL88" s="211">
        <v>5</v>
      </c>
      <c r="FM88" s="211">
        <v>5</v>
      </c>
      <c r="FN88" s="211">
        <v>5</v>
      </c>
      <c r="FO88" s="211">
        <v>5</v>
      </c>
      <c r="FP88" s="211">
        <v>5</v>
      </c>
      <c r="FQ88" s="211">
        <v>5</v>
      </c>
      <c r="FR88" s="211">
        <v>5</v>
      </c>
      <c r="FS88" s="211">
        <v>5</v>
      </c>
      <c r="FT88" s="211">
        <v>5</v>
      </c>
      <c r="FU88" s="211">
        <v>5</v>
      </c>
      <c r="FV88" s="211">
        <v>5</v>
      </c>
      <c r="FW88" s="211">
        <v>5</v>
      </c>
      <c r="FX88" s="211">
        <v>5</v>
      </c>
      <c r="FY88" s="211">
        <v>5</v>
      </c>
      <c r="FZ88" s="211">
        <v>5</v>
      </c>
      <c r="GA88" s="211">
        <v>5</v>
      </c>
      <c r="GB88" s="211">
        <v>5</v>
      </c>
      <c r="GC88" s="211">
        <v>5</v>
      </c>
      <c r="GD88" s="211">
        <v>5</v>
      </c>
      <c r="GE88" s="211">
        <v>5</v>
      </c>
      <c r="GF88" s="211">
        <v>5</v>
      </c>
      <c r="GG88" s="211">
        <v>5</v>
      </c>
      <c r="GH88" s="211">
        <v>5</v>
      </c>
      <c r="GI88" s="211">
        <v>5</v>
      </c>
      <c r="GJ88" s="211">
        <v>5</v>
      </c>
      <c r="GK88" s="211">
        <v>5</v>
      </c>
      <c r="GL88" s="211">
        <v>5</v>
      </c>
      <c r="GM88" s="211">
        <v>5</v>
      </c>
      <c r="GN88" s="211">
        <v>5</v>
      </c>
      <c r="GO88" s="211">
        <v>5</v>
      </c>
      <c r="GP88" s="211">
        <v>5</v>
      </c>
      <c r="GQ88" s="211">
        <v>5</v>
      </c>
      <c r="GR88" s="211">
        <v>5</v>
      </c>
      <c r="GS88" s="211">
        <v>5</v>
      </c>
      <c r="GT88" s="211">
        <v>5</v>
      </c>
      <c r="GU88" s="211">
        <v>5</v>
      </c>
      <c r="GV88" s="211">
        <v>5</v>
      </c>
      <c r="GW88" s="211">
        <v>5</v>
      </c>
      <c r="GX88" s="211">
        <v>5</v>
      </c>
      <c r="GY88" s="211">
        <v>5</v>
      </c>
      <c r="GZ88" s="211">
        <v>5</v>
      </c>
      <c r="HA88" s="211">
        <v>5</v>
      </c>
      <c r="HB88" s="211">
        <v>5</v>
      </c>
      <c r="HC88" s="211">
        <v>5</v>
      </c>
      <c r="HD88" s="211">
        <v>5</v>
      </c>
      <c r="HE88" s="211">
        <v>5</v>
      </c>
      <c r="HF88" s="211">
        <v>5</v>
      </c>
      <c r="HG88" s="211">
        <v>5</v>
      </c>
      <c r="HH88" s="211">
        <v>5</v>
      </c>
      <c r="HI88" s="211">
        <v>5</v>
      </c>
      <c r="HJ88" s="211">
        <v>5</v>
      </c>
      <c r="HK88" s="211">
        <v>5</v>
      </c>
      <c r="HL88" s="211">
        <v>5</v>
      </c>
      <c r="HM88" s="211">
        <v>5</v>
      </c>
      <c r="HN88" s="211">
        <v>5</v>
      </c>
      <c r="HO88" s="211">
        <v>5</v>
      </c>
      <c r="HP88" s="211">
        <v>5</v>
      </c>
      <c r="HQ88" s="211">
        <v>5</v>
      </c>
      <c r="HR88" s="211">
        <v>5</v>
      </c>
      <c r="HS88" s="211">
        <v>5</v>
      </c>
      <c r="HT88" s="211">
        <v>5</v>
      </c>
      <c r="HU88" s="211">
        <v>5</v>
      </c>
      <c r="HV88" s="211">
        <v>5</v>
      </c>
      <c r="HW88" s="211">
        <v>5</v>
      </c>
      <c r="HX88" s="211">
        <v>5</v>
      </c>
      <c r="HY88" s="211">
        <v>5</v>
      </c>
      <c r="HZ88" s="211">
        <v>5</v>
      </c>
      <c r="IA88" s="211">
        <v>5</v>
      </c>
      <c r="IB88" s="211">
        <v>5</v>
      </c>
      <c r="IC88" s="211">
        <v>5</v>
      </c>
      <c r="ID88" s="211">
        <v>5</v>
      </c>
      <c r="IE88" s="211">
        <v>5</v>
      </c>
      <c r="IF88" s="211">
        <v>5</v>
      </c>
      <c r="IG88" s="211">
        <v>5</v>
      </c>
      <c r="IH88" s="211">
        <v>5</v>
      </c>
      <c r="II88" s="211">
        <v>5</v>
      </c>
      <c r="IJ88" s="211">
        <v>5</v>
      </c>
      <c r="IK88" s="211">
        <v>5</v>
      </c>
      <c r="IL88" s="211">
        <v>5</v>
      </c>
      <c r="IM88" s="211">
        <v>5</v>
      </c>
      <c r="IN88" s="211">
        <v>5</v>
      </c>
      <c r="IO88" s="211">
        <v>5</v>
      </c>
      <c r="IP88" s="211">
        <v>5</v>
      </c>
      <c r="IQ88" s="211">
        <v>5</v>
      </c>
      <c r="IR88" s="211">
        <v>5</v>
      </c>
      <c r="IS88" s="211">
        <v>5</v>
      </c>
      <c r="IT88" s="211">
        <v>5</v>
      </c>
      <c r="IU88" s="211">
        <v>5</v>
      </c>
      <c r="IV88" s="211">
        <v>5</v>
      </c>
      <c r="IW88" s="211">
        <v>5</v>
      </c>
      <c r="IX88" s="211">
        <v>5</v>
      </c>
      <c r="IY88" s="211">
        <v>5</v>
      </c>
      <c r="IZ88" s="211">
        <v>5</v>
      </c>
      <c r="JA88" s="211">
        <v>5</v>
      </c>
      <c r="JB88" s="211">
        <v>5</v>
      </c>
      <c r="JC88" s="211">
        <v>5</v>
      </c>
      <c r="JD88" s="211">
        <v>5</v>
      </c>
      <c r="JE88" s="211">
        <v>5</v>
      </c>
      <c r="JF88" s="211">
        <v>5</v>
      </c>
      <c r="JG88" s="211">
        <v>5</v>
      </c>
      <c r="JH88" s="211">
        <v>5</v>
      </c>
      <c r="JI88" s="211">
        <v>5</v>
      </c>
      <c r="JJ88" s="211">
        <v>5</v>
      </c>
      <c r="JK88" s="211">
        <v>5</v>
      </c>
      <c r="JL88" s="211">
        <v>5</v>
      </c>
      <c r="JM88" s="211">
        <v>5</v>
      </c>
      <c r="JN88" s="211">
        <v>5</v>
      </c>
      <c r="JO88" s="483">
        <v>5</v>
      </c>
      <c r="JP88" s="483">
        <v>5</v>
      </c>
      <c r="JQ88" s="483">
        <v>5</v>
      </c>
      <c r="JR88" s="483">
        <v>5</v>
      </c>
      <c r="JS88" s="483">
        <v>5</v>
      </c>
      <c r="JT88" s="483">
        <v>5</v>
      </c>
      <c r="JU88" s="483">
        <v>5</v>
      </c>
      <c r="JV88" s="483">
        <v>5</v>
      </c>
      <c r="JW88" s="483">
        <v>5</v>
      </c>
      <c r="JX88" s="483">
        <v>5</v>
      </c>
      <c r="JY88" s="483">
        <v>5</v>
      </c>
      <c r="JZ88" s="483">
        <v>5</v>
      </c>
      <c r="KA88" s="483">
        <v>5</v>
      </c>
      <c r="KB88" s="483">
        <v>5</v>
      </c>
      <c r="KC88" s="483">
        <v>5</v>
      </c>
      <c r="KD88" s="483">
        <v>5</v>
      </c>
      <c r="KE88" s="483">
        <v>5</v>
      </c>
      <c r="KF88" s="483">
        <v>5</v>
      </c>
      <c r="KG88" s="483">
        <v>5</v>
      </c>
      <c r="KH88" s="483">
        <v>5</v>
      </c>
      <c r="KI88" s="483">
        <v>5</v>
      </c>
      <c r="KJ88" s="483">
        <v>5</v>
      </c>
      <c r="KK88" s="483">
        <v>5</v>
      </c>
      <c r="KL88" s="483">
        <v>5</v>
      </c>
      <c r="KM88" s="483">
        <v>5</v>
      </c>
      <c r="KN88" s="483">
        <v>5</v>
      </c>
      <c r="KO88" s="483">
        <v>5</v>
      </c>
      <c r="KP88" s="483">
        <v>5</v>
      </c>
      <c r="KQ88" s="483">
        <v>5</v>
      </c>
      <c r="KR88" s="483">
        <v>5</v>
      </c>
      <c r="KS88" s="483">
        <v>5</v>
      </c>
      <c r="KT88" s="483">
        <v>5</v>
      </c>
      <c r="KU88" s="483">
        <v>5</v>
      </c>
      <c r="KV88" s="483">
        <v>5</v>
      </c>
      <c r="KW88" s="483">
        <v>5</v>
      </c>
      <c r="KX88" s="483">
        <v>5</v>
      </c>
      <c r="KY88" s="483">
        <v>5</v>
      </c>
      <c r="KZ88" s="483">
        <v>5</v>
      </c>
      <c r="LA88" s="483">
        <v>5</v>
      </c>
      <c r="LB88" s="483">
        <v>5</v>
      </c>
      <c r="LC88" s="483">
        <v>5</v>
      </c>
      <c r="LD88" s="483">
        <v>5</v>
      </c>
      <c r="LE88" s="483">
        <v>5</v>
      </c>
      <c r="LF88" s="483">
        <v>5</v>
      </c>
      <c r="LG88" s="483">
        <v>5</v>
      </c>
      <c r="LH88" s="483">
        <v>5</v>
      </c>
      <c r="LI88" s="483">
        <v>5</v>
      </c>
      <c r="LJ88" s="483">
        <v>5</v>
      </c>
      <c r="LK88" s="483">
        <v>5</v>
      </c>
      <c r="LL88" s="483">
        <v>5</v>
      </c>
      <c r="LM88" s="483">
        <v>5</v>
      </c>
      <c r="LN88" s="483">
        <v>5</v>
      </c>
      <c r="LO88" s="483">
        <v>5</v>
      </c>
      <c r="LP88" s="483">
        <v>5</v>
      </c>
      <c r="LQ88" s="483">
        <v>5</v>
      </c>
      <c r="LR88" s="483">
        <v>5</v>
      </c>
      <c r="LS88" s="483">
        <v>5</v>
      </c>
      <c r="LT88" s="483">
        <v>5</v>
      </c>
      <c r="LU88" s="483">
        <v>5</v>
      </c>
      <c r="LV88" s="483">
        <v>5</v>
      </c>
      <c r="LW88" s="483">
        <v>5</v>
      </c>
      <c r="LX88" s="483">
        <v>5</v>
      </c>
      <c r="LY88" s="483">
        <v>5</v>
      </c>
      <c r="LZ88" s="483">
        <v>5</v>
      </c>
      <c r="MA88" s="483">
        <v>5</v>
      </c>
      <c r="MB88" s="483">
        <v>5</v>
      </c>
      <c r="MC88" s="483">
        <v>5</v>
      </c>
      <c r="MD88" s="483">
        <v>5</v>
      </c>
      <c r="ME88" s="483">
        <v>5</v>
      </c>
      <c r="MF88" s="483">
        <v>5</v>
      </c>
      <c r="MG88" s="483">
        <v>5</v>
      </c>
      <c r="MH88" s="483">
        <v>5</v>
      </c>
      <c r="MI88" s="483">
        <v>5</v>
      </c>
      <c r="MJ88" s="483">
        <v>5</v>
      </c>
      <c r="MK88" s="483">
        <v>5</v>
      </c>
      <c r="ML88" s="483">
        <v>5</v>
      </c>
      <c r="MM88" s="483">
        <v>5</v>
      </c>
      <c r="MN88" s="483">
        <v>5</v>
      </c>
      <c r="MO88" s="483">
        <v>5</v>
      </c>
      <c r="MP88" s="483">
        <v>5</v>
      </c>
      <c r="MQ88" s="483">
        <v>5</v>
      </c>
      <c r="MR88" s="483">
        <v>5</v>
      </c>
      <c r="MS88" s="483">
        <v>5</v>
      </c>
      <c r="MT88" s="483">
        <v>5</v>
      </c>
      <c r="MU88" s="483">
        <v>5</v>
      </c>
      <c r="MV88" s="483">
        <v>5</v>
      </c>
      <c r="MW88" s="483">
        <v>5</v>
      </c>
      <c r="MX88" s="483">
        <v>5</v>
      </c>
      <c r="MY88" s="483">
        <v>5</v>
      </c>
      <c r="MZ88" s="483">
        <v>5</v>
      </c>
      <c r="NA88" s="483">
        <v>5</v>
      </c>
      <c r="NB88" s="483">
        <v>5</v>
      </c>
      <c r="NC88" s="483">
        <v>5</v>
      </c>
      <c r="ND88" s="483">
        <v>5</v>
      </c>
      <c r="NE88" s="483">
        <v>5</v>
      </c>
      <c r="NF88" s="483">
        <v>5</v>
      </c>
      <c r="NG88" s="483">
        <v>5</v>
      </c>
      <c r="NH88" s="483">
        <v>5</v>
      </c>
      <c r="NI88" s="483">
        <v>5</v>
      </c>
      <c r="NJ88" s="483">
        <v>5</v>
      </c>
      <c r="NK88" s="483">
        <v>5</v>
      </c>
      <c r="NL88" s="483">
        <v>5</v>
      </c>
      <c r="NM88" s="483">
        <v>5</v>
      </c>
      <c r="NN88" s="483">
        <v>5</v>
      </c>
      <c r="NO88" s="483">
        <v>5</v>
      </c>
      <c r="NP88" s="483">
        <v>5</v>
      </c>
      <c r="NQ88" s="483">
        <v>5</v>
      </c>
      <c r="NR88" s="483">
        <v>5</v>
      </c>
      <c r="NS88" s="483">
        <v>5</v>
      </c>
      <c r="NT88" s="483">
        <v>5</v>
      </c>
      <c r="NU88" s="483">
        <v>5</v>
      </c>
      <c r="NV88" s="483">
        <v>5</v>
      </c>
      <c r="NW88" s="483">
        <v>5</v>
      </c>
      <c r="NX88" s="483">
        <v>5</v>
      </c>
      <c r="NY88" s="483">
        <v>5</v>
      </c>
      <c r="NZ88" s="483">
        <v>5</v>
      </c>
      <c r="OA88" s="483">
        <v>5</v>
      </c>
      <c r="OB88" s="483">
        <v>5</v>
      </c>
      <c r="OC88" s="483">
        <v>5</v>
      </c>
      <c r="OD88" s="483">
        <v>5</v>
      </c>
      <c r="OE88" s="483">
        <v>5</v>
      </c>
      <c r="OF88" s="483">
        <v>5</v>
      </c>
      <c r="OG88" s="483">
        <v>5</v>
      </c>
      <c r="OH88" s="483">
        <v>5</v>
      </c>
      <c r="OI88" s="483">
        <v>5</v>
      </c>
      <c r="OJ88" s="483">
        <v>5</v>
      </c>
      <c r="OK88" s="483">
        <v>5</v>
      </c>
      <c r="OL88" s="483">
        <v>5</v>
      </c>
      <c r="OM88" s="483">
        <v>5</v>
      </c>
      <c r="ON88" s="483">
        <v>5</v>
      </c>
      <c r="OO88" s="483">
        <v>5</v>
      </c>
      <c r="OP88" s="483">
        <v>5</v>
      </c>
      <c r="OQ88" s="483">
        <v>5</v>
      </c>
      <c r="OR88" s="483">
        <v>5</v>
      </c>
      <c r="OS88" s="483">
        <v>5</v>
      </c>
      <c r="OT88" s="483">
        <v>5</v>
      </c>
      <c r="OU88" s="483">
        <v>5</v>
      </c>
      <c r="OV88" s="483">
        <v>5</v>
      </c>
      <c r="OW88" s="483">
        <v>5</v>
      </c>
      <c r="OX88" s="483">
        <v>5</v>
      </c>
      <c r="OY88" s="483">
        <v>5</v>
      </c>
      <c r="OZ88" s="483">
        <v>5</v>
      </c>
      <c r="PA88" s="483">
        <v>5</v>
      </c>
      <c r="PB88" s="483">
        <v>5</v>
      </c>
      <c r="PC88" s="483">
        <v>5</v>
      </c>
      <c r="PD88" s="483">
        <v>5</v>
      </c>
      <c r="PE88" s="483">
        <v>5</v>
      </c>
      <c r="PF88" s="483">
        <v>5</v>
      </c>
      <c r="PG88" s="483">
        <v>5</v>
      </c>
      <c r="PH88" s="483">
        <v>5</v>
      </c>
      <c r="PI88" s="483">
        <v>5</v>
      </c>
      <c r="PJ88" s="483">
        <v>5</v>
      </c>
      <c r="PK88" s="483">
        <v>5</v>
      </c>
      <c r="PL88" s="483">
        <v>5</v>
      </c>
    </row>
    <row r="89" spans="1:428" x14ac:dyDescent="0.25">
      <c r="A89" s="866"/>
      <c r="B89" s="868"/>
      <c r="C89" s="869"/>
      <c r="D89" s="871"/>
      <c r="E89" s="206" t="s">
        <v>1377</v>
      </c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J89" s="212"/>
      <c r="CK89" s="212"/>
      <c r="CL89" s="212"/>
      <c r="CM89" s="212"/>
      <c r="CN89" s="212"/>
      <c r="CO89" s="212"/>
      <c r="CP89" s="212"/>
      <c r="CQ89" s="212"/>
      <c r="CR89" s="212"/>
      <c r="CS89" s="212"/>
      <c r="CT89" s="212"/>
      <c r="CU89" s="212"/>
      <c r="CV89" s="212"/>
      <c r="CW89" s="212"/>
      <c r="CX89" s="212"/>
      <c r="CY89" s="212"/>
      <c r="CZ89" s="212"/>
      <c r="DA89" s="212"/>
      <c r="DB89" s="212"/>
      <c r="DC89" s="212"/>
      <c r="DD89" s="212"/>
      <c r="DE89" s="212"/>
      <c r="DF89" s="212"/>
      <c r="DG89" s="212"/>
      <c r="DH89" s="212"/>
      <c r="DI89" s="212"/>
      <c r="DJ89" s="212"/>
      <c r="DK89" s="212"/>
      <c r="DL89" s="212"/>
      <c r="DM89" s="212"/>
      <c r="DN89" s="212"/>
      <c r="DO89" s="212"/>
      <c r="DP89" s="212"/>
      <c r="DQ89" s="212"/>
      <c r="DR89" s="212"/>
      <c r="DS89" s="212"/>
      <c r="DT89" s="212"/>
      <c r="DU89" s="212"/>
      <c r="DV89" s="212"/>
      <c r="DW89" s="212"/>
      <c r="DX89" s="212"/>
      <c r="DY89" s="212"/>
      <c r="DZ89" s="212"/>
      <c r="EA89" s="212"/>
      <c r="EB89" s="212"/>
      <c r="EC89" s="212"/>
      <c r="ED89" s="212"/>
      <c r="EE89" s="212"/>
      <c r="EF89" s="212"/>
      <c r="EG89" s="212"/>
      <c r="EH89" s="212"/>
      <c r="EI89" s="212"/>
      <c r="EJ89" s="212"/>
      <c r="EK89" s="212"/>
      <c r="EL89" s="212"/>
      <c r="EM89" s="212"/>
      <c r="EN89" s="212"/>
      <c r="EO89" s="212"/>
      <c r="EP89" s="212"/>
      <c r="EQ89" s="212"/>
      <c r="ER89" s="212"/>
      <c r="ES89" s="212"/>
      <c r="ET89" s="212"/>
      <c r="EU89" s="212"/>
      <c r="EV89" s="212"/>
      <c r="EW89" s="212"/>
      <c r="EX89" s="212"/>
      <c r="EY89" s="212"/>
      <c r="EZ89" s="212"/>
      <c r="FA89" s="212"/>
      <c r="FB89" s="212"/>
      <c r="FC89" s="212"/>
      <c r="FD89" s="212"/>
      <c r="FE89" s="212"/>
      <c r="FF89" s="212"/>
      <c r="FG89" s="212"/>
      <c r="FH89" s="212"/>
      <c r="FI89" s="212"/>
      <c r="FJ89" s="212">
        <v>5</v>
      </c>
      <c r="FK89" s="212">
        <v>5</v>
      </c>
      <c r="FL89" s="212">
        <v>5</v>
      </c>
      <c r="FM89" s="212">
        <v>5</v>
      </c>
      <c r="FN89" s="212">
        <v>5</v>
      </c>
      <c r="FO89" s="212">
        <v>5</v>
      </c>
      <c r="FP89" s="212">
        <v>5</v>
      </c>
      <c r="FQ89" s="212">
        <v>5</v>
      </c>
      <c r="FR89" s="212">
        <v>5</v>
      </c>
      <c r="FS89" s="212">
        <v>5</v>
      </c>
      <c r="FT89" s="212">
        <v>5</v>
      </c>
      <c r="FU89" s="212">
        <v>5</v>
      </c>
      <c r="FV89" s="212">
        <v>5</v>
      </c>
      <c r="FW89" s="212">
        <v>5</v>
      </c>
      <c r="FX89" s="212">
        <v>5</v>
      </c>
      <c r="FY89" s="212">
        <v>5</v>
      </c>
      <c r="FZ89" s="212">
        <v>5</v>
      </c>
      <c r="GA89" s="212">
        <v>5</v>
      </c>
      <c r="GB89" s="212">
        <v>5</v>
      </c>
      <c r="GC89" s="212">
        <v>5</v>
      </c>
      <c r="GD89" s="212">
        <v>5</v>
      </c>
      <c r="GE89" s="212">
        <v>5</v>
      </c>
      <c r="GF89" s="212">
        <v>5</v>
      </c>
      <c r="GG89" s="212">
        <v>5</v>
      </c>
      <c r="GH89" s="212">
        <v>5</v>
      </c>
      <c r="GI89" s="212">
        <v>5</v>
      </c>
      <c r="GJ89" s="212">
        <v>5</v>
      </c>
      <c r="GK89" s="212">
        <v>5</v>
      </c>
      <c r="GL89" s="212">
        <v>5</v>
      </c>
      <c r="GM89" s="212">
        <v>5</v>
      </c>
      <c r="GN89" s="212">
        <v>5</v>
      </c>
      <c r="GO89" s="212">
        <v>5</v>
      </c>
      <c r="GP89" s="212">
        <v>5</v>
      </c>
      <c r="GQ89" s="212">
        <v>5</v>
      </c>
      <c r="GR89" s="212">
        <v>5</v>
      </c>
      <c r="GS89" s="212">
        <v>5</v>
      </c>
      <c r="GT89" s="212">
        <v>5</v>
      </c>
      <c r="GU89" s="212">
        <v>5</v>
      </c>
      <c r="GV89" s="212">
        <v>5</v>
      </c>
      <c r="GW89" s="212">
        <v>5</v>
      </c>
      <c r="GX89" s="212">
        <v>5</v>
      </c>
      <c r="GY89" s="212">
        <v>5</v>
      </c>
      <c r="GZ89" s="212">
        <v>5</v>
      </c>
      <c r="HA89" s="212">
        <v>5</v>
      </c>
      <c r="HB89" s="212">
        <v>5</v>
      </c>
      <c r="HC89" s="212">
        <v>5</v>
      </c>
      <c r="HD89" s="212">
        <v>5</v>
      </c>
      <c r="HE89" s="212">
        <v>5</v>
      </c>
      <c r="HF89" s="212">
        <v>5</v>
      </c>
      <c r="HG89" s="212">
        <v>5</v>
      </c>
      <c r="HH89" s="212">
        <v>5</v>
      </c>
      <c r="HI89" s="212">
        <v>5</v>
      </c>
      <c r="HJ89" s="212">
        <v>5</v>
      </c>
      <c r="HK89" s="212">
        <v>5</v>
      </c>
      <c r="HL89" s="212">
        <v>5</v>
      </c>
      <c r="HM89" s="212">
        <v>5</v>
      </c>
      <c r="HN89" s="212">
        <v>5</v>
      </c>
      <c r="HO89" s="212">
        <v>5</v>
      </c>
      <c r="HP89" s="212">
        <v>5</v>
      </c>
      <c r="HQ89" s="212">
        <v>5</v>
      </c>
      <c r="HR89" s="212">
        <v>5</v>
      </c>
      <c r="HS89" s="212">
        <v>5</v>
      </c>
      <c r="HT89" s="212">
        <v>5</v>
      </c>
      <c r="HU89" s="212">
        <v>5</v>
      </c>
      <c r="HV89" s="212">
        <v>5</v>
      </c>
      <c r="HW89" s="212">
        <v>5</v>
      </c>
      <c r="HX89" s="212">
        <v>5</v>
      </c>
      <c r="HY89" s="212">
        <v>5</v>
      </c>
      <c r="HZ89" s="212">
        <v>5</v>
      </c>
      <c r="IA89" s="212">
        <v>5</v>
      </c>
      <c r="IB89" s="212">
        <v>5</v>
      </c>
      <c r="IC89" s="212">
        <v>5</v>
      </c>
      <c r="ID89" s="212">
        <v>5</v>
      </c>
      <c r="IE89" s="212">
        <v>5</v>
      </c>
      <c r="IF89" s="212">
        <v>5</v>
      </c>
      <c r="IG89" s="212">
        <v>5</v>
      </c>
      <c r="IH89" s="212">
        <v>5</v>
      </c>
      <c r="II89" s="212">
        <v>5</v>
      </c>
      <c r="IJ89" s="212">
        <v>5</v>
      </c>
      <c r="IK89" s="212">
        <v>5</v>
      </c>
      <c r="IL89" s="212">
        <v>5</v>
      </c>
      <c r="IM89" s="212">
        <v>5</v>
      </c>
      <c r="IN89" s="212">
        <v>5</v>
      </c>
      <c r="IO89" s="212">
        <v>5</v>
      </c>
      <c r="IP89" s="212">
        <v>5</v>
      </c>
      <c r="IQ89" s="212">
        <v>5</v>
      </c>
      <c r="IR89" s="212">
        <v>5</v>
      </c>
      <c r="IS89" s="212">
        <v>5</v>
      </c>
      <c r="IT89" s="212">
        <v>5</v>
      </c>
      <c r="IU89" s="212">
        <v>5</v>
      </c>
      <c r="IV89" s="212">
        <v>5</v>
      </c>
      <c r="IW89" s="212">
        <v>5</v>
      </c>
      <c r="IX89" s="212">
        <v>5</v>
      </c>
      <c r="IY89" s="212">
        <v>5</v>
      </c>
      <c r="IZ89" s="212">
        <v>5</v>
      </c>
      <c r="JA89" s="212">
        <v>5</v>
      </c>
      <c r="JB89" s="212">
        <v>5</v>
      </c>
      <c r="JC89" s="212">
        <v>5</v>
      </c>
      <c r="JD89" s="212">
        <v>5</v>
      </c>
      <c r="JE89" s="212">
        <v>5</v>
      </c>
      <c r="JF89" s="212">
        <v>5</v>
      </c>
      <c r="JG89" s="212">
        <v>5</v>
      </c>
      <c r="JH89" s="212">
        <v>5</v>
      </c>
      <c r="JI89" s="212">
        <v>5</v>
      </c>
      <c r="JJ89" s="212">
        <v>5</v>
      </c>
      <c r="JK89" s="212">
        <v>5</v>
      </c>
      <c r="JL89" s="212">
        <v>5</v>
      </c>
      <c r="JM89" s="212">
        <v>5</v>
      </c>
      <c r="JN89" s="212">
        <v>5</v>
      </c>
      <c r="JO89" s="484">
        <v>5</v>
      </c>
      <c r="JP89" s="484">
        <v>5</v>
      </c>
      <c r="JQ89" s="484">
        <v>5</v>
      </c>
      <c r="JR89" s="484">
        <v>5</v>
      </c>
      <c r="JS89" s="484">
        <v>5</v>
      </c>
      <c r="JT89" s="484">
        <v>5</v>
      </c>
      <c r="JU89" s="484">
        <v>5</v>
      </c>
      <c r="JV89" s="484">
        <v>5</v>
      </c>
      <c r="JW89" s="484">
        <v>5</v>
      </c>
      <c r="JX89" s="484">
        <v>5</v>
      </c>
      <c r="JY89" s="484">
        <v>5</v>
      </c>
      <c r="JZ89" s="484">
        <v>5</v>
      </c>
      <c r="KA89" s="484">
        <v>5</v>
      </c>
      <c r="KB89" s="484">
        <v>5</v>
      </c>
      <c r="KC89" s="484">
        <v>5</v>
      </c>
      <c r="KD89" s="484">
        <v>5</v>
      </c>
      <c r="KE89" s="484">
        <v>5</v>
      </c>
      <c r="KF89" s="484">
        <v>5</v>
      </c>
      <c r="KG89" s="484">
        <v>5</v>
      </c>
      <c r="KH89" s="484">
        <v>5</v>
      </c>
      <c r="KI89" s="484">
        <v>5</v>
      </c>
      <c r="KJ89" s="484">
        <v>5</v>
      </c>
      <c r="KK89" s="484">
        <v>5</v>
      </c>
      <c r="KL89" s="484">
        <v>5</v>
      </c>
      <c r="KM89" s="484">
        <v>5</v>
      </c>
      <c r="KN89" s="484">
        <v>5</v>
      </c>
      <c r="KO89" s="484">
        <v>5</v>
      </c>
      <c r="KP89" s="484">
        <v>5</v>
      </c>
      <c r="KQ89" s="484">
        <v>5</v>
      </c>
      <c r="KR89" s="484">
        <v>5</v>
      </c>
      <c r="KS89" s="484">
        <v>5</v>
      </c>
      <c r="KT89" s="484">
        <v>5</v>
      </c>
      <c r="KU89" s="484">
        <v>5</v>
      </c>
      <c r="KV89" s="484">
        <v>5</v>
      </c>
      <c r="KW89" s="484">
        <v>5</v>
      </c>
      <c r="KX89" s="484">
        <v>5</v>
      </c>
      <c r="KY89" s="484">
        <v>5</v>
      </c>
      <c r="KZ89" s="484">
        <v>5</v>
      </c>
      <c r="LA89" s="484">
        <v>5</v>
      </c>
      <c r="LB89" s="484">
        <v>5</v>
      </c>
      <c r="LC89" s="484">
        <v>5</v>
      </c>
      <c r="LD89" s="484">
        <v>5</v>
      </c>
      <c r="LE89" s="484">
        <v>5</v>
      </c>
      <c r="LF89" s="484">
        <v>5</v>
      </c>
      <c r="LG89" s="484">
        <v>5</v>
      </c>
      <c r="LH89" s="484">
        <v>5</v>
      </c>
      <c r="LI89" s="484">
        <v>5</v>
      </c>
      <c r="LJ89" s="484">
        <v>5</v>
      </c>
      <c r="LK89" s="484">
        <v>5</v>
      </c>
      <c r="LL89" s="484">
        <v>5</v>
      </c>
      <c r="LM89" s="484">
        <v>5</v>
      </c>
      <c r="LN89" s="484">
        <v>5</v>
      </c>
      <c r="LO89" s="484">
        <v>5</v>
      </c>
      <c r="LP89" s="484">
        <v>5</v>
      </c>
      <c r="LQ89" s="484">
        <v>5</v>
      </c>
      <c r="LR89" s="484">
        <v>5</v>
      </c>
      <c r="LS89" s="484">
        <v>5</v>
      </c>
      <c r="LT89" s="484">
        <v>5</v>
      </c>
      <c r="LU89" s="484">
        <v>5</v>
      </c>
      <c r="LV89" s="484">
        <v>5</v>
      </c>
      <c r="LW89" s="484">
        <v>5</v>
      </c>
      <c r="LX89" s="484">
        <v>5</v>
      </c>
      <c r="LY89" s="484">
        <v>5</v>
      </c>
      <c r="LZ89" s="484">
        <v>5</v>
      </c>
      <c r="MA89" s="484">
        <v>5</v>
      </c>
      <c r="MB89" s="484">
        <v>5</v>
      </c>
      <c r="MC89" s="484">
        <v>5</v>
      </c>
      <c r="MD89" s="484">
        <v>5</v>
      </c>
      <c r="ME89" s="484">
        <v>5</v>
      </c>
      <c r="MF89" s="484">
        <v>5</v>
      </c>
      <c r="MG89" s="484">
        <v>5</v>
      </c>
      <c r="MH89" s="484">
        <v>5</v>
      </c>
      <c r="MI89" s="484">
        <v>5</v>
      </c>
      <c r="MJ89" s="484">
        <v>5</v>
      </c>
      <c r="MK89" s="484">
        <v>5</v>
      </c>
      <c r="ML89" s="484">
        <v>5</v>
      </c>
      <c r="MM89" s="484">
        <v>5</v>
      </c>
      <c r="MN89" s="484">
        <v>5</v>
      </c>
      <c r="MO89" s="484">
        <v>5</v>
      </c>
      <c r="MP89" s="484">
        <v>5</v>
      </c>
      <c r="MQ89" s="484">
        <v>5</v>
      </c>
      <c r="MR89" s="484">
        <v>5</v>
      </c>
      <c r="MS89" s="484">
        <v>5</v>
      </c>
      <c r="MT89" s="484">
        <v>5</v>
      </c>
      <c r="MU89" s="484">
        <v>5</v>
      </c>
      <c r="MV89" s="484">
        <v>5</v>
      </c>
      <c r="MW89" s="484">
        <v>5</v>
      </c>
      <c r="MX89" s="484">
        <v>5</v>
      </c>
      <c r="MY89" s="484">
        <v>5</v>
      </c>
      <c r="MZ89" s="484">
        <v>5</v>
      </c>
      <c r="NA89" s="484">
        <v>5</v>
      </c>
      <c r="NB89" s="484">
        <v>5</v>
      </c>
      <c r="NC89" s="484">
        <v>5</v>
      </c>
      <c r="ND89" s="484">
        <v>5</v>
      </c>
      <c r="NE89" s="484">
        <v>5</v>
      </c>
      <c r="NF89" s="484">
        <v>5</v>
      </c>
      <c r="NG89" s="484">
        <v>5</v>
      </c>
      <c r="NH89" s="484">
        <v>5</v>
      </c>
      <c r="NI89" s="484">
        <v>5</v>
      </c>
      <c r="NJ89" s="484">
        <v>5</v>
      </c>
      <c r="NK89" s="484">
        <v>5</v>
      </c>
      <c r="NL89" s="484">
        <v>5</v>
      </c>
      <c r="NM89" s="484">
        <v>5</v>
      </c>
      <c r="NN89" s="484">
        <v>5</v>
      </c>
      <c r="NO89" s="484">
        <v>5</v>
      </c>
      <c r="NP89" s="484">
        <v>5</v>
      </c>
      <c r="NQ89" s="484">
        <v>5</v>
      </c>
      <c r="NR89" s="484">
        <v>5</v>
      </c>
      <c r="NS89" s="484">
        <v>5</v>
      </c>
      <c r="NT89" s="484">
        <v>5</v>
      </c>
      <c r="NU89" s="484">
        <v>5</v>
      </c>
      <c r="NV89" s="484">
        <v>5</v>
      </c>
      <c r="NW89" s="484">
        <v>5</v>
      </c>
      <c r="NX89" s="484">
        <v>5</v>
      </c>
      <c r="NY89" s="484">
        <v>5</v>
      </c>
      <c r="NZ89" s="484">
        <v>5</v>
      </c>
      <c r="OA89" s="484">
        <v>5</v>
      </c>
      <c r="OB89" s="484">
        <v>5</v>
      </c>
      <c r="OC89" s="484">
        <v>5</v>
      </c>
      <c r="OD89" s="484">
        <v>5</v>
      </c>
      <c r="OE89" s="484">
        <v>5</v>
      </c>
      <c r="OF89" s="484">
        <v>5</v>
      </c>
      <c r="OG89" s="484">
        <v>5</v>
      </c>
      <c r="OH89" s="484">
        <v>5</v>
      </c>
      <c r="OI89" s="484">
        <v>5</v>
      </c>
      <c r="OJ89" s="484">
        <v>5</v>
      </c>
      <c r="OK89" s="484">
        <v>5</v>
      </c>
      <c r="OL89" s="484">
        <v>5</v>
      </c>
      <c r="OM89" s="484">
        <v>5</v>
      </c>
      <c r="ON89" s="484">
        <v>5</v>
      </c>
      <c r="OO89" s="484">
        <v>5</v>
      </c>
      <c r="OP89" s="484">
        <v>5</v>
      </c>
      <c r="OQ89" s="484">
        <v>5</v>
      </c>
      <c r="OR89" s="484">
        <v>5</v>
      </c>
      <c r="OS89" s="484">
        <v>5</v>
      </c>
      <c r="OT89" s="484">
        <v>5</v>
      </c>
      <c r="OU89" s="484">
        <v>5</v>
      </c>
      <c r="OV89" s="484">
        <v>5</v>
      </c>
      <c r="OW89" s="484">
        <v>5</v>
      </c>
      <c r="OX89" s="484">
        <v>5</v>
      </c>
      <c r="OY89" s="484">
        <v>5</v>
      </c>
      <c r="OZ89" s="484">
        <v>5</v>
      </c>
      <c r="PA89" s="484">
        <v>5</v>
      </c>
      <c r="PB89" s="484">
        <v>5</v>
      </c>
      <c r="PC89" s="484">
        <v>5</v>
      </c>
      <c r="PD89" s="484">
        <v>5</v>
      </c>
      <c r="PE89" s="484">
        <v>5</v>
      </c>
      <c r="PF89" s="484">
        <v>5</v>
      </c>
      <c r="PG89" s="484">
        <v>5</v>
      </c>
      <c r="PH89" s="484">
        <v>5</v>
      </c>
      <c r="PI89" s="484">
        <v>5</v>
      </c>
      <c r="PJ89" s="484">
        <v>5</v>
      </c>
      <c r="PK89" s="484">
        <v>5</v>
      </c>
      <c r="PL89" s="484">
        <v>5</v>
      </c>
    </row>
    <row r="90" spans="1:428" x14ac:dyDescent="0.25">
      <c r="A90" s="866">
        <v>43</v>
      </c>
      <c r="B90" s="867" t="s">
        <v>1424</v>
      </c>
      <c r="C90" s="869" t="s">
        <v>1375</v>
      </c>
      <c r="D90" s="871" t="s">
        <v>1420</v>
      </c>
      <c r="E90" s="205" t="s">
        <v>1376</v>
      </c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A90" s="211"/>
      <c r="BB90" s="211"/>
      <c r="BC90" s="211"/>
      <c r="BD90" s="211"/>
      <c r="BE90" s="211"/>
      <c r="BF90" s="211"/>
      <c r="BG90" s="211"/>
      <c r="BH90" s="211"/>
      <c r="BI90" s="211"/>
      <c r="BJ90" s="211"/>
      <c r="BK90" s="211"/>
      <c r="BL90" s="211"/>
      <c r="BM90" s="211"/>
      <c r="BN90" s="211"/>
      <c r="BO90" s="211"/>
      <c r="BP90" s="211"/>
      <c r="BQ90" s="211"/>
      <c r="BR90" s="211"/>
      <c r="BS90" s="211"/>
      <c r="BT90" s="211"/>
      <c r="BU90" s="211"/>
      <c r="BV90" s="211"/>
      <c r="BW90" s="211"/>
      <c r="BX90" s="211"/>
      <c r="BY90" s="211"/>
      <c r="BZ90" s="211"/>
      <c r="CA90" s="211"/>
      <c r="CB90" s="211"/>
      <c r="CC90" s="211"/>
      <c r="CD90" s="211"/>
      <c r="CE90" s="211"/>
      <c r="CF90" s="211"/>
      <c r="CG90" s="211"/>
      <c r="CH90" s="211"/>
      <c r="CI90" s="211"/>
      <c r="CJ90" s="211"/>
      <c r="CK90" s="211"/>
      <c r="CL90" s="211"/>
      <c r="CM90" s="211"/>
      <c r="CN90" s="211"/>
      <c r="CO90" s="211"/>
      <c r="CP90" s="211"/>
      <c r="CQ90" s="211"/>
      <c r="CR90" s="211"/>
      <c r="CS90" s="211"/>
      <c r="CT90" s="211"/>
      <c r="CU90" s="211"/>
      <c r="CV90" s="211"/>
      <c r="CW90" s="211"/>
      <c r="CX90" s="211"/>
      <c r="CY90" s="211"/>
      <c r="CZ90" s="211"/>
      <c r="DA90" s="211"/>
      <c r="DB90" s="211"/>
      <c r="DC90" s="211"/>
      <c r="DD90" s="211"/>
      <c r="DE90" s="211"/>
      <c r="DF90" s="211"/>
      <c r="DG90" s="211"/>
      <c r="DH90" s="211"/>
      <c r="DI90" s="211"/>
      <c r="DJ90" s="211"/>
      <c r="DK90" s="211"/>
      <c r="DL90" s="211"/>
      <c r="DM90" s="211"/>
      <c r="DN90" s="211"/>
      <c r="DO90" s="211"/>
      <c r="DP90" s="211"/>
      <c r="DQ90" s="211"/>
      <c r="DR90" s="211"/>
      <c r="DS90" s="211"/>
      <c r="DT90" s="211"/>
      <c r="DU90" s="211"/>
      <c r="DV90" s="211"/>
      <c r="DW90" s="211"/>
      <c r="DX90" s="211"/>
      <c r="DY90" s="211"/>
      <c r="DZ90" s="211"/>
      <c r="EA90" s="211"/>
      <c r="EB90" s="211"/>
      <c r="EC90" s="211"/>
      <c r="ED90" s="211"/>
      <c r="EE90" s="211"/>
      <c r="EF90" s="211"/>
      <c r="EG90" s="211"/>
      <c r="EH90" s="211"/>
      <c r="EI90" s="211"/>
      <c r="EJ90" s="211"/>
      <c r="EK90" s="211"/>
      <c r="EL90" s="211"/>
      <c r="EM90" s="211"/>
      <c r="EN90" s="211"/>
      <c r="EO90" s="211"/>
      <c r="EP90" s="211"/>
      <c r="EQ90" s="211"/>
      <c r="ER90" s="211"/>
      <c r="ES90" s="211"/>
      <c r="ET90" s="211"/>
      <c r="EU90" s="211"/>
      <c r="EV90" s="211"/>
      <c r="EW90" s="211"/>
      <c r="EX90" s="211"/>
      <c r="EY90" s="211"/>
      <c r="EZ90" s="211"/>
      <c r="FA90" s="211"/>
      <c r="FB90" s="211"/>
      <c r="FC90" s="211"/>
      <c r="FD90" s="211"/>
      <c r="FE90" s="211"/>
      <c r="FF90" s="211"/>
      <c r="FG90" s="211"/>
      <c r="FH90" s="211"/>
      <c r="FI90" s="211"/>
      <c r="FJ90" s="211">
        <v>5</v>
      </c>
      <c r="FK90" s="211">
        <v>5</v>
      </c>
      <c r="FL90" s="211">
        <v>5</v>
      </c>
      <c r="FM90" s="211">
        <v>5</v>
      </c>
      <c r="FN90" s="211">
        <v>5</v>
      </c>
      <c r="FO90" s="211">
        <v>5</v>
      </c>
      <c r="FP90" s="211">
        <v>5</v>
      </c>
      <c r="FQ90" s="211">
        <v>5</v>
      </c>
      <c r="FR90" s="211">
        <v>5</v>
      </c>
      <c r="FS90" s="211">
        <v>5</v>
      </c>
      <c r="FT90" s="211">
        <v>5</v>
      </c>
      <c r="FU90" s="211">
        <v>5</v>
      </c>
      <c r="FV90" s="211">
        <v>5</v>
      </c>
      <c r="FW90" s="211">
        <v>5</v>
      </c>
      <c r="FX90" s="211">
        <v>5</v>
      </c>
      <c r="FY90" s="211">
        <v>5</v>
      </c>
      <c r="FZ90" s="211">
        <v>5</v>
      </c>
      <c r="GA90" s="211">
        <v>5</v>
      </c>
      <c r="GB90" s="211">
        <v>5</v>
      </c>
      <c r="GC90" s="211">
        <v>5</v>
      </c>
      <c r="GD90" s="211">
        <v>5</v>
      </c>
      <c r="GE90" s="211">
        <v>5</v>
      </c>
      <c r="GF90" s="211">
        <v>5</v>
      </c>
      <c r="GG90" s="211">
        <v>5</v>
      </c>
      <c r="GH90" s="211">
        <v>5</v>
      </c>
      <c r="GI90" s="211">
        <v>5</v>
      </c>
      <c r="GJ90" s="211">
        <v>5</v>
      </c>
      <c r="GK90" s="211">
        <v>5</v>
      </c>
      <c r="GL90" s="211">
        <v>5</v>
      </c>
      <c r="GM90" s="211">
        <v>5</v>
      </c>
      <c r="GN90" s="211">
        <v>5</v>
      </c>
      <c r="GO90" s="211">
        <v>5</v>
      </c>
      <c r="GP90" s="211">
        <v>5</v>
      </c>
      <c r="GQ90" s="211">
        <v>5</v>
      </c>
      <c r="GR90" s="211">
        <v>5</v>
      </c>
      <c r="GS90" s="211">
        <v>5</v>
      </c>
      <c r="GT90" s="211">
        <v>5</v>
      </c>
      <c r="GU90" s="211">
        <v>5</v>
      </c>
      <c r="GV90" s="211">
        <v>5</v>
      </c>
      <c r="GW90" s="211">
        <v>5</v>
      </c>
      <c r="GX90" s="211">
        <v>5</v>
      </c>
      <c r="GY90" s="211">
        <v>5</v>
      </c>
      <c r="GZ90" s="211">
        <v>5</v>
      </c>
      <c r="HA90" s="211">
        <v>5</v>
      </c>
      <c r="HB90" s="211">
        <v>5</v>
      </c>
      <c r="HC90" s="211">
        <v>5</v>
      </c>
      <c r="HD90" s="211">
        <v>5</v>
      </c>
      <c r="HE90" s="211">
        <v>5</v>
      </c>
      <c r="HF90" s="211">
        <v>5</v>
      </c>
      <c r="HG90" s="211">
        <v>5</v>
      </c>
      <c r="HH90" s="211">
        <v>5</v>
      </c>
      <c r="HI90" s="211">
        <v>5</v>
      </c>
      <c r="HJ90" s="211">
        <v>5</v>
      </c>
      <c r="HK90" s="211">
        <v>5</v>
      </c>
      <c r="HL90" s="211">
        <v>5</v>
      </c>
      <c r="HM90" s="211">
        <v>5</v>
      </c>
      <c r="HN90" s="211">
        <v>5</v>
      </c>
      <c r="HO90" s="211">
        <v>5</v>
      </c>
      <c r="HP90" s="211">
        <v>5</v>
      </c>
      <c r="HQ90" s="211">
        <v>5</v>
      </c>
      <c r="HR90" s="211">
        <v>5</v>
      </c>
      <c r="HS90" s="211">
        <v>5</v>
      </c>
      <c r="HT90" s="211">
        <v>5</v>
      </c>
      <c r="HU90" s="211">
        <v>5</v>
      </c>
      <c r="HV90" s="211">
        <v>5</v>
      </c>
      <c r="HW90" s="211">
        <v>5</v>
      </c>
      <c r="HX90" s="211">
        <v>5</v>
      </c>
      <c r="HY90" s="211">
        <v>5</v>
      </c>
      <c r="HZ90" s="211">
        <v>5</v>
      </c>
      <c r="IA90" s="211">
        <v>5</v>
      </c>
      <c r="IB90" s="211">
        <v>5</v>
      </c>
      <c r="IC90" s="211">
        <v>5</v>
      </c>
      <c r="ID90" s="211">
        <v>5</v>
      </c>
      <c r="IE90" s="211">
        <v>5</v>
      </c>
      <c r="IF90" s="211">
        <v>5</v>
      </c>
      <c r="IG90" s="211">
        <v>5</v>
      </c>
      <c r="IH90" s="211">
        <v>5</v>
      </c>
      <c r="II90" s="211">
        <v>5</v>
      </c>
      <c r="IJ90" s="211">
        <v>5</v>
      </c>
      <c r="IK90" s="211">
        <v>5</v>
      </c>
      <c r="IL90" s="211">
        <v>5</v>
      </c>
      <c r="IM90" s="211">
        <v>5</v>
      </c>
      <c r="IN90" s="211">
        <v>5</v>
      </c>
      <c r="IO90" s="211">
        <v>5</v>
      </c>
      <c r="IP90" s="211">
        <v>5</v>
      </c>
      <c r="IQ90" s="211">
        <v>5</v>
      </c>
      <c r="IR90" s="211">
        <v>5</v>
      </c>
      <c r="IS90" s="211">
        <v>5</v>
      </c>
      <c r="IT90" s="211">
        <v>5</v>
      </c>
      <c r="IU90" s="211">
        <v>5</v>
      </c>
      <c r="IV90" s="211">
        <v>5</v>
      </c>
      <c r="IW90" s="211">
        <v>5</v>
      </c>
      <c r="IX90" s="211">
        <v>5</v>
      </c>
      <c r="IY90" s="211">
        <v>5</v>
      </c>
      <c r="IZ90" s="211">
        <v>5</v>
      </c>
      <c r="JA90" s="211">
        <v>5</v>
      </c>
      <c r="JB90" s="211">
        <v>5</v>
      </c>
      <c r="JC90" s="211">
        <v>5</v>
      </c>
      <c r="JD90" s="211">
        <v>5</v>
      </c>
      <c r="JE90" s="211">
        <v>5</v>
      </c>
      <c r="JF90" s="211">
        <v>5</v>
      </c>
      <c r="JG90" s="211">
        <v>5</v>
      </c>
      <c r="JH90" s="211">
        <v>5</v>
      </c>
      <c r="JI90" s="211">
        <v>5</v>
      </c>
      <c r="JJ90" s="211">
        <v>5</v>
      </c>
      <c r="JK90" s="211">
        <v>5</v>
      </c>
      <c r="JL90" s="211">
        <v>5</v>
      </c>
      <c r="JM90" s="211">
        <v>5</v>
      </c>
      <c r="JN90" s="211">
        <v>5</v>
      </c>
      <c r="JO90" s="483">
        <v>5</v>
      </c>
      <c r="JP90" s="483">
        <v>5</v>
      </c>
      <c r="JQ90" s="483">
        <v>5</v>
      </c>
      <c r="JR90" s="483">
        <v>5</v>
      </c>
      <c r="JS90" s="483">
        <v>5</v>
      </c>
      <c r="JT90" s="483">
        <v>5</v>
      </c>
      <c r="JU90" s="483">
        <v>5</v>
      </c>
      <c r="JV90" s="483">
        <v>5</v>
      </c>
      <c r="JW90" s="483">
        <v>5</v>
      </c>
      <c r="JX90" s="483">
        <v>5</v>
      </c>
      <c r="JY90" s="483">
        <v>5</v>
      </c>
      <c r="JZ90" s="483">
        <v>5</v>
      </c>
      <c r="KA90" s="483">
        <v>5</v>
      </c>
      <c r="KB90" s="483">
        <v>5</v>
      </c>
      <c r="KC90" s="483">
        <v>5</v>
      </c>
      <c r="KD90" s="483">
        <v>5</v>
      </c>
      <c r="KE90" s="483">
        <v>5</v>
      </c>
      <c r="KF90" s="483">
        <v>5</v>
      </c>
      <c r="KG90" s="483">
        <v>5</v>
      </c>
      <c r="KH90" s="483">
        <v>5</v>
      </c>
      <c r="KI90" s="483">
        <v>5</v>
      </c>
      <c r="KJ90" s="483">
        <v>5</v>
      </c>
      <c r="KK90" s="483">
        <v>5</v>
      </c>
      <c r="KL90" s="483">
        <v>5</v>
      </c>
      <c r="KM90" s="483">
        <v>5</v>
      </c>
      <c r="KN90" s="483">
        <v>5</v>
      </c>
      <c r="KO90" s="483">
        <v>5</v>
      </c>
      <c r="KP90" s="483">
        <v>5</v>
      </c>
      <c r="KQ90" s="483">
        <v>5</v>
      </c>
      <c r="KR90" s="483">
        <v>5</v>
      </c>
      <c r="KS90" s="483">
        <v>5</v>
      </c>
      <c r="KT90" s="483">
        <v>5</v>
      </c>
      <c r="KU90" s="483">
        <v>5</v>
      </c>
      <c r="KV90" s="483">
        <v>5</v>
      </c>
      <c r="KW90" s="483">
        <v>5</v>
      </c>
      <c r="KX90" s="483">
        <v>5</v>
      </c>
      <c r="KY90" s="483">
        <v>5</v>
      </c>
      <c r="KZ90" s="483">
        <v>5</v>
      </c>
      <c r="LA90" s="483">
        <v>5</v>
      </c>
      <c r="LB90" s="483">
        <v>5</v>
      </c>
      <c r="LC90" s="483">
        <v>5</v>
      </c>
      <c r="LD90" s="483">
        <v>5</v>
      </c>
      <c r="LE90" s="483">
        <v>5</v>
      </c>
      <c r="LF90" s="483">
        <v>5</v>
      </c>
      <c r="LG90" s="483">
        <v>5</v>
      </c>
      <c r="LH90" s="483">
        <v>5</v>
      </c>
      <c r="LI90" s="483">
        <v>5</v>
      </c>
      <c r="LJ90" s="483">
        <v>5</v>
      </c>
      <c r="LK90" s="483">
        <v>5</v>
      </c>
      <c r="LL90" s="483">
        <v>5</v>
      </c>
      <c r="LM90" s="483">
        <v>5</v>
      </c>
      <c r="LN90" s="483">
        <v>5</v>
      </c>
      <c r="LO90" s="483">
        <v>5</v>
      </c>
      <c r="LP90" s="483">
        <v>5</v>
      </c>
      <c r="LQ90" s="483">
        <v>5</v>
      </c>
      <c r="LR90" s="483">
        <v>5</v>
      </c>
      <c r="LS90" s="483">
        <v>5</v>
      </c>
      <c r="LT90" s="483">
        <v>5</v>
      </c>
      <c r="LU90" s="483">
        <v>5</v>
      </c>
      <c r="LV90" s="483">
        <v>5</v>
      </c>
      <c r="LW90" s="483">
        <v>5</v>
      </c>
      <c r="LX90" s="483">
        <v>5</v>
      </c>
      <c r="LY90" s="483">
        <v>5</v>
      </c>
      <c r="LZ90" s="483">
        <v>5</v>
      </c>
      <c r="MA90" s="483">
        <v>5</v>
      </c>
      <c r="MB90" s="483">
        <v>5</v>
      </c>
      <c r="MC90" s="483">
        <v>5</v>
      </c>
      <c r="MD90" s="483">
        <v>5</v>
      </c>
      <c r="ME90" s="483">
        <v>5</v>
      </c>
      <c r="MF90" s="483">
        <v>5</v>
      </c>
      <c r="MG90" s="483">
        <v>5</v>
      </c>
      <c r="MH90" s="483">
        <v>5</v>
      </c>
      <c r="MI90" s="483">
        <v>5</v>
      </c>
      <c r="MJ90" s="483">
        <v>5</v>
      </c>
      <c r="MK90" s="483">
        <v>5</v>
      </c>
      <c r="ML90" s="483">
        <v>5</v>
      </c>
      <c r="MM90" s="483">
        <v>5</v>
      </c>
      <c r="MN90" s="483">
        <v>5</v>
      </c>
      <c r="MO90" s="483">
        <v>5</v>
      </c>
      <c r="MP90" s="483">
        <v>5</v>
      </c>
      <c r="MQ90" s="483">
        <v>5</v>
      </c>
      <c r="MR90" s="483">
        <v>5</v>
      </c>
      <c r="MS90" s="483">
        <v>5</v>
      </c>
      <c r="MT90" s="483">
        <v>5</v>
      </c>
      <c r="MU90" s="483">
        <v>5</v>
      </c>
      <c r="MV90" s="483">
        <v>5</v>
      </c>
      <c r="MW90" s="483">
        <v>5</v>
      </c>
      <c r="MX90" s="483">
        <v>5</v>
      </c>
      <c r="MY90" s="483">
        <v>5</v>
      </c>
      <c r="MZ90" s="483">
        <v>5</v>
      </c>
      <c r="NA90" s="483">
        <v>5</v>
      </c>
      <c r="NB90" s="483">
        <v>5</v>
      </c>
      <c r="NC90" s="483">
        <v>5</v>
      </c>
      <c r="ND90" s="483">
        <v>5</v>
      </c>
      <c r="NE90" s="483">
        <v>5</v>
      </c>
      <c r="NF90" s="483">
        <v>5</v>
      </c>
      <c r="NG90" s="483">
        <v>5</v>
      </c>
      <c r="NH90" s="483">
        <v>5</v>
      </c>
      <c r="NI90" s="483">
        <v>5</v>
      </c>
      <c r="NJ90" s="483">
        <v>5</v>
      </c>
      <c r="NK90" s="483">
        <v>5</v>
      </c>
      <c r="NL90" s="483">
        <v>5</v>
      </c>
      <c r="NM90" s="483">
        <v>5</v>
      </c>
      <c r="NN90" s="483">
        <v>5</v>
      </c>
      <c r="NO90" s="483">
        <v>5</v>
      </c>
      <c r="NP90" s="483">
        <v>5</v>
      </c>
      <c r="NQ90" s="483">
        <v>5</v>
      </c>
      <c r="NR90" s="483">
        <v>5</v>
      </c>
      <c r="NS90" s="483">
        <v>5</v>
      </c>
      <c r="NT90" s="483">
        <v>5</v>
      </c>
      <c r="NU90" s="483">
        <v>5</v>
      </c>
      <c r="NV90" s="483">
        <v>5</v>
      </c>
      <c r="NW90" s="483">
        <v>5</v>
      </c>
      <c r="NX90" s="483">
        <v>5</v>
      </c>
      <c r="NY90" s="483">
        <v>5</v>
      </c>
      <c r="NZ90" s="483">
        <v>5</v>
      </c>
      <c r="OA90" s="483">
        <v>5</v>
      </c>
      <c r="OB90" s="483">
        <v>5</v>
      </c>
      <c r="OC90" s="483">
        <v>5</v>
      </c>
      <c r="OD90" s="483">
        <v>5</v>
      </c>
      <c r="OE90" s="483">
        <v>5</v>
      </c>
      <c r="OF90" s="483">
        <v>5</v>
      </c>
      <c r="OG90" s="483">
        <v>5</v>
      </c>
      <c r="OH90" s="483">
        <v>5</v>
      </c>
      <c r="OI90" s="483">
        <v>5</v>
      </c>
      <c r="OJ90" s="483">
        <v>5</v>
      </c>
      <c r="OK90" s="483">
        <v>5</v>
      </c>
      <c r="OL90" s="483">
        <v>5</v>
      </c>
      <c r="OM90" s="483">
        <v>5</v>
      </c>
      <c r="ON90" s="483">
        <v>5</v>
      </c>
      <c r="OO90" s="483">
        <v>5</v>
      </c>
      <c r="OP90" s="483">
        <v>5</v>
      </c>
      <c r="OQ90" s="483">
        <v>5</v>
      </c>
      <c r="OR90" s="483">
        <v>5</v>
      </c>
      <c r="OS90" s="483">
        <v>5</v>
      </c>
      <c r="OT90" s="483">
        <v>5</v>
      </c>
      <c r="OU90" s="483">
        <v>5</v>
      </c>
      <c r="OV90" s="483">
        <v>5</v>
      </c>
      <c r="OW90" s="483">
        <v>5</v>
      </c>
      <c r="OX90" s="483">
        <v>5</v>
      </c>
      <c r="OY90" s="483">
        <v>5</v>
      </c>
      <c r="OZ90" s="483">
        <v>5</v>
      </c>
      <c r="PA90" s="483">
        <v>5</v>
      </c>
      <c r="PB90" s="483">
        <v>5</v>
      </c>
      <c r="PC90" s="483">
        <v>5</v>
      </c>
      <c r="PD90" s="483">
        <v>5</v>
      </c>
      <c r="PE90" s="483">
        <v>5</v>
      </c>
      <c r="PF90" s="483">
        <v>5</v>
      </c>
      <c r="PG90" s="483">
        <v>5</v>
      </c>
      <c r="PH90" s="483">
        <v>5</v>
      </c>
      <c r="PI90" s="483">
        <v>5</v>
      </c>
      <c r="PJ90" s="483">
        <v>5</v>
      </c>
      <c r="PK90" s="483">
        <v>5</v>
      </c>
      <c r="PL90" s="483">
        <v>5</v>
      </c>
    </row>
    <row r="91" spans="1:428" x14ac:dyDescent="0.25">
      <c r="A91" s="866"/>
      <c r="B91" s="868"/>
      <c r="C91" s="869"/>
      <c r="D91" s="871"/>
      <c r="E91" s="206" t="s">
        <v>1377</v>
      </c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Q91" s="212"/>
      <c r="BR91" s="212"/>
      <c r="BS91" s="212"/>
      <c r="BT91" s="212"/>
      <c r="BU91" s="212"/>
      <c r="BV91" s="212"/>
      <c r="BW91" s="212"/>
      <c r="BX91" s="212"/>
      <c r="BY91" s="212"/>
      <c r="BZ91" s="212"/>
      <c r="CA91" s="212"/>
      <c r="CB91" s="212"/>
      <c r="CC91" s="212"/>
      <c r="CD91" s="212"/>
      <c r="CE91" s="212"/>
      <c r="CF91" s="212"/>
      <c r="CG91" s="212"/>
      <c r="CH91" s="212"/>
      <c r="CI91" s="212"/>
      <c r="CJ91" s="212"/>
      <c r="CK91" s="212"/>
      <c r="CL91" s="212"/>
      <c r="CM91" s="212"/>
      <c r="CN91" s="212"/>
      <c r="CO91" s="212"/>
      <c r="CP91" s="212"/>
      <c r="CQ91" s="212"/>
      <c r="CR91" s="212"/>
      <c r="CS91" s="212"/>
      <c r="CT91" s="212"/>
      <c r="CU91" s="212"/>
      <c r="CV91" s="212"/>
      <c r="CW91" s="212"/>
      <c r="CX91" s="212"/>
      <c r="CY91" s="212"/>
      <c r="CZ91" s="212"/>
      <c r="DA91" s="212"/>
      <c r="DB91" s="212"/>
      <c r="DC91" s="212"/>
      <c r="DD91" s="212"/>
      <c r="DE91" s="212"/>
      <c r="DF91" s="212"/>
      <c r="DG91" s="212"/>
      <c r="DH91" s="212"/>
      <c r="DI91" s="212"/>
      <c r="DJ91" s="212"/>
      <c r="DK91" s="212"/>
      <c r="DL91" s="212"/>
      <c r="DM91" s="212"/>
      <c r="DN91" s="212"/>
      <c r="DO91" s="212"/>
      <c r="DP91" s="212"/>
      <c r="DQ91" s="212"/>
      <c r="DR91" s="212"/>
      <c r="DS91" s="212"/>
      <c r="DT91" s="212"/>
      <c r="DU91" s="212"/>
      <c r="DV91" s="212"/>
      <c r="DW91" s="212"/>
      <c r="DX91" s="212"/>
      <c r="DY91" s="212"/>
      <c r="DZ91" s="212"/>
      <c r="EA91" s="212"/>
      <c r="EB91" s="212"/>
      <c r="EC91" s="212"/>
      <c r="ED91" s="212"/>
      <c r="EE91" s="212"/>
      <c r="EF91" s="212"/>
      <c r="EG91" s="212"/>
      <c r="EH91" s="212"/>
      <c r="EI91" s="212"/>
      <c r="EJ91" s="212"/>
      <c r="EK91" s="212"/>
      <c r="EL91" s="212"/>
      <c r="EM91" s="212"/>
      <c r="EN91" s="212"/>
      <c r="EO91" s="212"/>
      <c r="EP91" s="212"/>
      <c r="EQ91" s="212"/>
      <c r="ER91" s="212"/>
      <c r="ES91" s="212"/>
      <c r="ET91" s="212"/>
      <c r="EU91" s="212"/>
      <c r="EV91" s="212"/>
      <c r="EW91" s="212"/>
      <c r="EX91" s="212"/>
      <c r="EY91" s="212"/>
      <c r="EZ91" s="212"/>
      <c r="FA91" s="212"/>
      <c r="FB91" s="212"/>
      <c r="FC91" s="212"/>
      <c r="FD91" s="212"/>
      <c r="FE91" s="212"/>
      <c r="FF91" s="212"/>
      <c r="FG91" s="212"/>
      <c r="FH91" s="212"/>
      <c r="FI91" s="212"/>
      <c r="FJ91" s="212">
        <v>4</v>
      </c>
      <c r="FK91" s="212">
        <v>4</v>
      </c>
      <c r="FL91" s="212">
        <v>4</v>
      </c>
      <c r="FM91" s="212">
        <v>4</v>
      </c>
      <c r="FN91" s="212">
        <v>4</v>
      </c>
      <c r="FO91" s="212">
        <v>4</v>
      </c>
      <c r="FP91" s="212">
        <v>4</v>
      </c>
      <c r="FQ91" s="212">
        <v>4</v>
      </c>
      <c r="FR91" s="212">
        <v>4</v>
      </c>
      <c r="FS91" s="212">
        <v>4</v>
      </c>
      <c r="FT91" s="212">
        <v>4</v>
      </c>
      <c r="FU91" s="212">
        <v>4</v>
      </c>
      <c r="FV91" s="212">
        <v>4</v>
      </c>
      <c r="FW91" s="212">
        <v>4</v>
      </c>
      <c r="FX91" s="212">
        <v>4</v>
      </c>
      <c r="FY91" s="212">
        <v>4</v>
      </c>
      <c r="FZ91" s="212">
        <v>4</v>
      </c>
      <c r="GA91" s="212">
        <v>4</v>
      </c>
      <c r="GB91" s="212">
        <v>4</v>
      </c>
      <c r="GC91" s="212">
        <v>4</v>
      </c>
      <c r="GD91" s="212">
        <v>4</v>
      </c>
      <c r="GE91" s="212">
        <v>4</v>
      </c>
      <c r="GF91" s="212">
        <v>4</v>
      </c>
      <c r="GG91" s="212">
        <v>4</v>
      </c>
      <c r="GH91" s="212">
        <v>4</v>
      </c>
      <c r="GI91" s="212">
        <v>4</v>
      </c>
      <c r="GJ91" s="212">
        <v>4</v>
      </c>
      <c r="GK91" s="212">
        <v>4</v>
      </c>
      <c r="GL91" s="212">
        <v>4</v>
      </c>
      <c r="GM91" s="212">
        <v>4</v>
      </c>
      <c r="GN91" s="212">
        <v>4</v>
      </c>
      <c r="GO91" s="212">
        <v>4</v>
      </c>
      <c r="GP91" s="212">
        <v>4</v>
      </c>
      <c r="GQ91" s="212">
        <v>4</v>
      </c>
      <c r="GR91" s="212">
        <v>4</v>
      </c>
      <c r="GS91" s="212">
        <v>4</v>
      </c>
      <c r="GT91" s="212">
        <v>4</v>
      </c>
      <c r="GU91" s="212">
        <v>4</v>
      </c>
      <c r="GV91" s="212">
        <v>4</v>
      </c>
      <c r="GW91" s="212">
        <v>4</v>
      </c>
      <c r="GX91" s="212">
        <v>4</v>
      </c>
      <c r="GY91" s="212">
        <v>4</v>
      </c>
      <c r="GZ91" s="212">
        <v>4</v>
      </c>
      <c r="HA91" s="212">
        <v>4</v>
      </c>
      <c r="HB91" s="212">
        <v>4</v>
      </c>
      <c r="HC91" s="212">
        <v>4</v>
      </c>
      <c r="HD91" s="212">
        <v>4</v>
      </c>
      <c r="HE91" s="212">
        <v>4</v>
      </c>
      <c r="HF91" s="212">
        <v>4</v>
      </c>
      <c r="HG91" s="212">
        <v>4</v>
      </c>
      <c r="HH91" s="212">
        <v>4</v>
      </c>
      <c r="HI91" s="212">
        <v>4</v>
      </c>
      <c r="HJ91" s="212">
        <v>4</v>
      </c>
      <c r="HK91" s="212">
        <v>4</v>
      </c>
      <c r="HL91" s="212">
        <v>4</v>
      </c>
      <c r="HM91" s="212">
        <v>4</v>
      </c>
      <c r="HN91" s="212">
        <v>4</v>
      </c>
      <c r="HO91" s="212">
        <v>4</v>
      </c>
      <c r="HP91" s="212">
        <v>4</v>
      </c>
      <c r="HQ91" s="212">
        <v>4</v>
      </c>
      <c r="HR91" s="212">
        <v>4</v>
      </c>
      <c r="HS91" s="212">
        <v>4</v>
      </c>
      <c r="HT91" s="212">
        <v>4</v>
      </c>
      <c r="HU91" s="212">
        <v>4</v>
      </c>
      <c r="HV91" s="212">
        <v>4</v>
      </c>
      <c r="HW91" s="212">
        <v>4</v>
      </c>
      <c r="HX91" s="212">
        <v>4</v>
      </c>
      <c r="HY91" s="212">
        <v>4</v>
      </c>
      <c r="HZ91" s="212">
        <v>4</v>
      </c>
      <c r="IA91" s="212">
        <v>4</v>
      </c>
      <c r="IB91" s="212">
        <v>4</v>
      </c>
      <c r="IC91" s="212">
        <v>4</v>
      </c>
      <c r="ID91" s="212">
        <v>4</v>
      </c>
      <c r="IE91" s="212">
        <v>4</v>
      </c>
      <c r="IF91" s="212">
        <v>4</v>
      </c>
      <c r="IG91" s="212">
        <v>4</v>
      </c>
      <c r="IH91" s="212">
        <v>4</v>
      </c>
      <c r="II91" s="212">
        <v>4</v>
      </c>
      <c r="IJ91" s="212">
        <v>4</v>
      </c>
      <c r="IK91" s="212">
        <v>4</v>
      </c>
      <c r="IL91" s="212">
        <v>4</v>
      </c>
      <c r="IM91" s="212">
        <v>4</v>
      </c>
      <c r="IN91" s="212">
        <v>4</v>
      </c>
      <c r="IO91" s="212">
        <v>4</v>
      </c>
      <c r="IP91" s="212">
        <v>4</v>
      </c>
      <c r="IQ91" s="212">
        <v>4</v>
      </c>
      <c r="IR91" s="212">
        <v>4</v>
      </c>
      <c r="IS91" s="212">
        <v>4</v>
      </c>
      <c r="IT91" s="212">
        <v>4</v>
      </c>
      <c r="IU91" s="212">
        <v>4</v>
      </c>
      <c r="IV91" s="212">
        <v>4</v>
      </c>
      <c r="IW91" s="212">
        <v>4</v>
      </c>
      <c r="IX91" s="212">
        <v>4</v>
      </c>
      <c r="IY91" s="212">
        <v>4</v>
      </c>
      <c r="IZ91" s="212">
        <v>4</v>
      </c>
      <c r="JA91" s="212">
        <v>4</v>
      </c>
      <c r="JB91" s="212">
        <v>4</v>
      </c>
      <c r="JC91" s="212">
        <v>4</v>
      </c>
      <c r="JD91" s="212">
        <v>4</v>
      </c>
      <c r="JE91" s="212">
        <v>4</v>
      </c>
      <c r="JF91" s="212">
        <v>4</v>
      </c>
      <c r="JG91" s="212">
        <v>4</v>
      </c>
      <c r="JH91" s="212">
        <v>4</v>
      </c>
      <c r="JI91" s="212">
        <v>4</v>
      </c>
      <c r="JJ91" s="212">
        <v>4</v>
      </c>
      <c r="JK91" s="212">
        <v>4</v>
      </c>
      <c r="JL91" s="212">
        <v>4</v>
      </c>
      <c r="JM91" s="212">
        <v>4</v>
      </c>
      <c r="JN91" s="212">
        <v>4</v>
      </c>
      <c r="JO91" s="484">
        <v>4</v>
      </c>
      <c r="JP91" s="484">
        <v>4</v>
      </c>
      <c r="JQ91" s="484">
        <v>4</v>
      </c>
      <c r="JR91" s="484">
        <v>4</v>
      </c>
      <c r="JS91" s="484">
        <v>4</v>
      </c>
      <c r="JT91" s="484">
        <v>4</v>
      </c>
      <c r="JU91" s="484">
        <v>4</v>
      </c>
      <c r="JV91" s="484">
        <v>4</v>
      </c>
      <c r="JW91" s="484">
        <v>4</v>
      </c>
      <c r="JX91" s="484">
        <v>4</v>
      </c>
      <c r="JY91" s="484">
        <v>4</v>
      </c>
      <c r="JZ91" s="484">
        <v>4</v>
      </c>
      <c r="KA91" s="484">
        <v>4</v>
      </c>
      <c r="KB91" s="484">
        <v>4</v>
      </c>
      <c r="KC91" s="484">
        <v>4</v>
      </c>
      <c r="KD91" s="484">
        <v>4</v>
      </c>
      <c r="KE91" s="484">
        <v>4</v>
      </c>
      <c r="KF91" s="484">
        <v>4</v>
      </c>
      <c r="KG91" s="484">
        <v>4</v>
      </c>
      <c r="KH91" s="484">
        <v>4</v>
      </c>
      <c r="KI91" s="484">
        <v>4</v>
      </c>
      <c r="KJ91" s="484">
        <v>4</v>
      </c>
      <c r="KK91" s="484">
        <v>4</v>
      </c>
      <c r="KL91" s="484">
        <v>4</v>
      </c>
      <c r="KM91" s="484">
        <v>4</v>
      </c>
      <c r="KN91" s="484">
        <v>4</v>
      </c>
      <c r="KO91" s="484">
        <v>4</v>
      </c>
      <c r="KP91" s="484">
        <v>4</v>
      </c>
      <c r="KQ91" s="484">
        <v>4</v>
      </c>
      <c r="KR91" s="484">
        <v>4</v>
      </c>
      <c r="KS91" s="484">
        <v>4</v>
      </c>
      <c r="KT91" s="484">
        <v>4</v>
      </c>
      <c r="KU91" s="484">
        <v>4</v>
      </c>
      <c r="KV91" s="484">
        <v>4</v>
      </c>
      <c r="KW91" s="484">
        <v>4</v>
      </c>
      <c r="KX91" s="484">
        <v>4</v>
      </c>
      <c r="KY91" s="484">
        <v>4</v>
      </c>
      <c r="KZ91" s="484">
        <v>4</v>
      </c>
      <c r="LA91" s="484">
        <v>4</v>
      </c>
      <c r="LB91" s="484">
        <v>4</v>
      </c>
      <c r="LC91" s="484">
        <v>4</v>
      </c>
      <c r="LD91" s="484">
        <v>4</v>
      </c>
      <c r="LE91" s="484">
        <v>4</v>
      </c>
      <c r="LF91" s="484">
        <v>4</v>
      </c>
      <c r="LG91" s="484">
        <v>4</v>
      </c>
      <c r="LH91" s="484">
        <v>4</v>
      </c>
      <c r="LI91" s="484">
        <v>4</v>
      </c>
      <c r="LJ91" s="484">
        <v>4</v>
      </c>
      <c r="LK91" s="484">
        <v>4</v>
      </c>
      <c r="LL91" s="484">
        <v>4</v>
      </c>
      <c r="LM91" s="484">
        <v>4</v>
      </c>
      <c r="LN91" s="484">
        <v>4</v>
      </c>
      <c r="LO91" s="484">
        <v>4</v>
      </c>
      <c r="LP91" s="484">
        <v>4</v>
      </c>
      <c r="LQ91" s="484">
        <v>4</v>
      </c>
      <c r="LR91" s="484">
        <v>4</v>
      </c>
      <c r="LS91" s="484">
        <v>4</v>
      </c>
      <c r="LT91" s="484">
        <v>4</v>
      </c>
      <c r="LU91" s="484">
        <v>4</v>
      </c>
      <c r="LV91" s="484">
        <v>4</v>
      </c>
      <c r="LW91" s="484">
        <v>4</v>
      </c>
      <c r="LX91" s="484">
        <v>4</v>
      </c>
      <c r="LY91" s="484">
        <v>4</v>
      </c>
      <c r="LZ91" s="484">
        <v>4</v>
      </c>
      <c r="MA91" s="484">
        <v>4</v>
      </c>
      <c r="MB91" s="484">
        <v>4</v>
      </c>
      <c r="MC91" s="484">
        <v>4</v>
      </c>
      <c r="MD91" s="484">
        <v>4</v>
      </c>
      <c r="ME91" s="484">
        <v>4</v>
      </c>
      <c r="MF91" s="484">
        <v>4</v>
      </c>
      <c r="MG91" s="484">
        <v>4</v>
      </c>
      <c r="MH91" s="484">
        <v>4</v>
      </c>
      <c r="MI91" s="484">
        <v>4</v>
      </c>
      <c r="MJ91" s="484">
        <v>4</v>
      </c>
      <c r="MK91" s="484">
        <v>4</v>
      </c>
      <c r="ML91" s="484">
        <v>4</v>
      </c>
      <c r="MM91" s="484">
        <v>4</v>
      </c>
      <c r="MN91" s="484">
        <v>4</v>
      </c>
      <c r="MO91" s="484">
        <v>4</v>
      </c>
      <c r="MP91" s="484">
        <v>4</v>
      </c>
      <c r="MQ91" s="484">
        <v>4</v>
      </c>
      <c r="MR91" s="484">
        <v>4</v>
      </c>
      <c r="MS91" s="484">
        <v>4</v>
      </c>
      <c r="MT91" s="484">
        <v>4</v>
      </c>
      <c r="MU91" s="484">
        <v>4</v>
      </c>
      <c r="MV91" s="484">
        <v>4</v>
      </c>
      <c r="MW91" s="484">
        <v>4</v>
      </c>
      <c r="MX91" s="484">
        <v>4</v>
      </c>
      <c r="MY91" s="484">
        <v>4</v>
      </c>
      <c r="MZ91" s="484">
        <v>4</v>
      </c>
      <c r="NA91" s="484">
        <v>4</v>
      </c>
      <c r="NB91" s="484">
        <v>4</v>
      </c>
      <c r="NC91" s="484">
        <v>4</v>
      </c>
      <c r="ND91" s="484">
        <v>4</v>
      </c>
      <c r="NE91" s="484">
        <v>4</v>
      </c>
      <c r="NF91" s="484">
        <v>4</v>
      </c>
      <c r="NG91" s="484">
        <v>4</v>
      </c>
      <c r="NH91" s="484">
        <v>4</v>
      </c>
      <c r="NI91" s="484">
        <v>4</v>
      </c>
      <c r="NJ91" s="484">
        <v>4</v>
      </c>
      <c r="NK91" s="484">
        <v>4</v>
      </c>
      <c r="NL91" s="484">
        <v>4</v>
      </c>
      <c r="NM91" s="484">
        <v>4</v>
      </c>
      <c r="NN91" s="484">
        <v>4</v>
      </c>
      <c r="NO91" s="484">
        <v>4</v>
      </c>
      <c r="NP91" s="484">
        <v>4</v>
      </c>
      <c r="NQ91" s="484">
        <v>4</v>
      </c>
      <c r="NR91" s="484">
        <v>4</v>
      </c>
      <c r="NS91" s="484">
        <v>4</v>
      </c>
      <c r="NT91" s="484">
        <v>4</v>
      </c>
      <c r="NU91" s="484">
        <v>4</v>
      </c>
      <c r="NV91" s="484">
        <v>4</v>
      </c>
      <c r="NW91" s="484">
        <v>4</v>
      </c>
      <c r="NX91" s="484">
        <v>4</v>
      </c>
      <c r="NY91" s="484">
        <v>4</v>
      </c>
      <c r="NZ91" s="484">
        <v>4</v>
      </c>
      <c r="OA91" s="484">
        <v>4</v>
      </c>
      <c r="OB91" s="484">
        <v>4</v>
      </c>
      <c r="OC91" s="484">
        <v>4</v>
      </c>
      <c r="OD91" s="484">
        <v>4</v>
      </c>
      <c r="OE91" s="484">
        <v>4</v>
      </c>
      <c r="OF91" s="484">
        <v>4</v>
      </c>
      <c r="OG91" s="484">
        <v>4</v>
      </c>
      <c r="OH91" s="484">
        <v>4</v>
      </c>
      <c r="OI91" s="484">
        <v>4</v>
      </c>
      <c r="OJ91" s="484">
        <v>4</v>
      </c>
      <c r="OK91" s="484">
        <v>4</v>
      </c>
      <c r="OL91" s="484">
        <v>4</v>
      </c>
      <c r="OM91" s="484">
        <v>4</v>
      </c>
      <c r="ON91" s="484">
        <v>4</v>
      </c>
      <c r="OO91" s="484">
        <v>4</v>
      </c>
      <c r="OP91" s="484">
        <v>4</v>
      </c>
      <c r="OQ91" s="484">
        <v>4</v>
      </c>
      <c r="OR91" s="484">
        <v>4</v>
      </c>
      <c r="OS91" s="484">
        <v>4</v>
      </c>
      <c r="OT91" s="484">
        <v>4</v>
      </c>
      <c r="OU91" s="484">
        <v>4</v>
      </c>
      <c r="OV91" s="484">
        <v>4</v>
      </c>
      <c r="OW91" s="484">
        <v>4</v>
      </c>
      <c r="OX91" s="484">
        <v>4</v>
      </c>
      <c r="OY91" s="484">
        <v>4</v>
      </c>
      <c r="OZ91" s="484">
        <v>4</v>
      </c>
      <c r="PA91" s="484">
        <v>4</v>
      </c>
      <c r="PB91" s="484">
        <v>4</v>
      </c>
      <c r="PC91" s="484">
        <v>4</v>
      </c>
      <c r="PD91" s="484">
        <v>4</v>
      </c>
      <c r="PE91" s="484">
        <v>4</v>
      </c>
      <c r="PF91" s="484">
        <v>4</v>
      </c>
      <c r="PG91" s="484">
        <v>4</v>
      </c>
      <c r="PH91" s="484">
        <v>4</v>
      </c>
      <c r="PI91" s="484">
        <v>4</v>
      </c>
      <c r="PJ91" s="484">
        <v>4</v>
      </c>
      <c r="PK91" s="484">
        <v>4</v>
      </c>
      <c r="PL91" s="484">
        <v>4</v>
      </c>
    </row>
    <row r="92" spans="1:428" x14ac:dyDescent="0.25">
      <c r="A92" s="866">
        <v>44</v>
      </c>
      <c r="B92" s="867" t="s">
        <v>1425</v>
      </c>
      <c r="C92" s="869" t="s">
        <v>1375</v>
      </c>
      <c r="D92" s="871" t="s">
        <v>1426</v>
      </c>
      <c r="E92" s="205" t="s">
        <v>1376</v>
      </c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1"/>
      <c r="BE92" s="211"/>
      <c r="BF92" s="211"/>
      <c r="BG92" s="211"/>
      <c r="BH92" s="211"/>
      <c r="BI92" s="211"/>
      <c r="BJ92" s="211"/>
      <c r="BK92" s="211"/>
      <c r="BL92" s="211"/>
      <c r="BM92" s="211"/>
      <c r="BN92" s="211"/>
      <c r="BO92" s="211"/>
      <c r="BP92" s="211"/>
      <c r="BQ92" s="211"/>
      <c r="BR92" s="211"/>
      <c r="BS92" s="211"/>
      <c r="BT92" s="211"/>
      <c r="BU92" s="211"/>
      <c r="BV92" s="211"/>
      <c r="BW92" s="211"/>
      <c r="BX92" s="211"/>
      <c r="BY92" s="211"/>
      <c r="BZ92" s="211"/>
      <c r="CA92" s="211"/>
      <c r="CB92" s="211"/>
      <c r="CC92" s="211"/>
      <c r="CD92" s="211"/>
      <c r="CE92" s="211"/>
      <c r="CF92" s="211"/>
      <c r="CG92" s="211"/>
      <c r="CH92" s="211"/>
      <c r="CI92" s="211"/>
      <c r="CJ92" s="211"/>
      <c r="CK92" s="211"/>
      <c r="CL92" s="211"/>
      <c r="CM92" s="211"/>
      <c r="CN92" s="211"/>
      <c r="CO92" s="211"/>
      <c r="CP92" s="211"/>
      <c r="CQ92" s="211"/>
      <c r="CR92" s="211"/>
      <c r="CS92" s="211"/>
      <c r="CT92" s="211"/>
      <c r="CU92" s="211"/>
      <c r="CV92" s="211"/>
      <c r="CW92" s="211"/>
      <c r="CX92" s="211"/>
      <c r="CY92" s="211"/>
      <c r="CZ92" s="211"/>
      <c r="DA92" s="211"/>
      <c r="DB92" s="211"/>
      <c r="DC92" s="211"/>
      <c r="DD92" s="211"/>
      <c r="DE92" s="211"/>
      <c r="DF92" s="211"/>
      <c r="DG92" s="211"/>
      <c r="DH92" s="211"/>
      <c r="DI92" s="211"/>
      <c r="DJ92" s="211"/>
      <c r="DK92" s="211"/>
      <c r="DL92" s="211"/>
      <c r="DM92" s="211"/>
      <c r="DN92" s="211"/>
      <c r="DO92" s="211"/>
      <c r="DP92" s="211"/>
      <c r="DQ92" s="211"/>
      <c r="DR92" s="211"/>
      <c r="DS92" s="211"/>
      <c r="DT92" s="211"/>
      <c r="DU92" s="211"/>
      <c r="DV92" s="211"/>
      <c r="DW92" s="211"/>
      <c r="DX92" s="211"/>
      <c r="DY92" s="211"/>
      <c r="DZ92" s="211"/>
      <c r="EA92" s="211"/>
      <c r="EB92" s="211"/>
      <c r="EC92" s="211"/>
      <c r="ED92" s="211"/>
      <c r="EE92" s="211"/>
      <c r="EF92" s="211"/>
      <c r="EG92" s="211"/>
      <c r="EH92" s="211"/>
      <c r="EI92" s="211"/>
      <c r="EJ92" s="211"/>
      <c r="EK92" s="211"/>
      <c r="EL92" s="211"/>
      <c r="EM92" s="211"/>
      <c r="EN92" s="211"/>
      <c r="EO92" s="211"/>
      <c r="EP92" s="211"/>
      <c r="EQ92" s="211"/>
      <c r="ER92" s="211"/>
      <c r="ES92" s="211"/>
      <c r="ET92" s="211"/>
      <c r="EU92" s="211"/>
      <c r="EV92" s="211"/>
      <c r="EW92" s="211"/>
      <c r="EX92" s="211"/>
      <c r="EY92" s="211"/>
      <c r="EZ92" s="211"/>
      <c r="FA92" s="211"/>
      <c r="FB92" s="211"/>
      <c r="FC92" s="211"/>
      <c r="FD92" s="211"/>
      <c r="FE92" s="211"/>
      <c r="FF92" s="211"/>
      <c r="FG92" s="211"/>
      <c r="FH92" s="211"/>
      <c r="FI92" s="211"/>
      <c r="FJ92" s="211"/>
      <c r="FK92" s="211"/>
      <c r="FL92" s="211"/>
      <c r="FM92" s="211"/>
      <c r="FN92" s="211"/>
      <c r="FO92" s="211"/>
      <c r="FP92" s="211"/>
      <c r="FQ92" s="211"/>
      <c r="FR92" s="211"/>
      <c r="FS92" s="211"/>
      <c r="FT92" s="211"/>
      <c r="FU92" s="211"/>
      <c r="FV92" s="211"/>
      <c r="FW92" s="211"/>
      <c r="FX92" s="211"/>
      <c r="FY92" s="211"/>
      <c r="FZ92" s="211"/>
      <c r="GA92" s="211"/>
      <c r="GB92" s="211"/>
      <c r="GC92" s="211"/>
      <c r="GD92" s="211"/>
      <c r="GE92" s="211"/>
      <c r="GF92" s="211"/>
      <c r="GG92" s="211"/>
      <c r="GH92" s="211"/>
      <c r="GI92" s="211"/>
      <c r="GJ92" s="211"/>
      <c r="GK92" s="211"/>
      <c r="GL92" s="211"/>
      <c r="GM92" s="211"/>
      <c r="GN92" s="211"/>
      <c r="GO92" s="211"/>
      <c r="GP92" s="211"/>
      <c r="GQ92" s="211"/>
      <c r="GR92" s="211"/>
      <c r="GS92" s="211"/>
      <c r="GT92" s="211"/>
      <c r="GU92" s="211"/>
      <c r="GV92" s="211"/>
      <c r="GW92" s="211"/>
      <c r="GX92" s="211"/>
      <c r="GY92" s="211"/>
      <c r="GZ92" s="211"/>
      <c r="HA92" s="211"/>
      <c r="HB92" s="211"/>
      <c r="HC92" s="211"/>
      <c r="HD92" s="211"/>
      <c r="HE92" s="211"/>
      <c r="HF92" s="211"/>
      <c r="HG92" s="211"/>
      <c r="HH92" s="211"/>
      <c r="HI92" s="211"/>
      <c r="HJ92" s="211"/>
      <c r="HK92" s="211"/>
      <c r="HL92" s="211"/>
      <c r="HM92" s="211"/>
      <c r="HN92" s="211"/>
      <c r="HO92" s="211"/>
      <c r="HP92" s="211"/>
      <c r="HQ92" s="211"/>
      <c r="HR92" s="211"/>
      <c r="HS92" s="211"/>
      <c r="HT92" s="211"/>
      <c r="HU92" s="211"/>
      <c r="HV92" s="211"/>
      <c r="HW92" s="211"/>
      <c r="HX92" s="211"/>
      <c r="HY92" s="211"/>
      <c r="HZ92" s="211"/>
      <c r="IA92" s="211"/>
      <c r="IB92" s="211"/>
      <c r="IC92" s="211"/>
      <c r="ID92" s="211"/>
      <c r="IE92" s="211"/>
      <c r="IF92" s="211"/>
      <c r="IG92" s="211"/>
      <c r="IH92" s="211"/>
      <c r="II92" s="211"/>
      <c r="IJ92" s="211"/>
      <c r="IK92" s="211"/>
      <c r="IL92" s="211"/>
      <c r="IM92" s="211"/>
      <c r="IN92" s="211"/>
      <c r="IO92" s="211"/>
      <c r="IP92" s="211"/>
      <c r="IQ92" s="211"/>
      <c r="IR92" s="211"/>
      <c r="IS92" s="211"/>
      <c r="IT92" s="211"/>
      <c r="IU92" s="211"/>
      <c r="IV92" s="211"/>
      <c r="IW92" s="211"/>
      <c r="IX92" s="211"/>
      <c r="IY92" s="211"/>
      <c r="IZ92" s="211"/>
      <c r="JA92" s="211"/>
      <c r="JB92" s="211"/>
      <c r="JC92" s="211"/>
      <c r="JD92" s="211"/>
      <c r="JE92" s="211"/>
      <c r="JF92" s="211"/>
      <c r="JG92" s="211"/>
      <c r="JH92" s="211"/>
      <c r="JI92" s="211"/>
      <c r="JJ92" s="211"/>
      <c r="JK92" s="211"/>
      <c r="JL92" s="211"/>
      <c r="JM92" s="211"/>
      <c r="JN92" s="211"/>
      <c r="JO92" s="483"/>
      <c r="JP92" s="483"/>
      <c r="JQ92" s="483"/>
      <c r="JR92" s="483"/>
      <c r="JS92" s="483"/>
      <c r="JT92" s="483"/>
      <c r="JU92" s="483"/>
      <c r="JV92" s="483"/>
      <c r="JW92" s="483"/>
      <c r="JX92" s="483"/>
      <c r="JY92" s="483"/>
      <c r="JZ92" s="483"/>
      <c r="KA92" s="483"/>
      <c r="KB92" s="483">
        <v>60</v>
      </c>
      <c r="KC92" s="483">
        <v>60</v>
      </c>
      <c r="KD92" s="483">
        <v>60</v>
      </c>
      <c r="KE92" s="483">
        <v>60</v>
      </c>
      <c r="KF92" s="483">
        <v>60</v>
      </c>
      <c r="KG92" s="483">
        <v>60</v>
      </c>
      <c r="KH92" s="483">
        <v>60</v>
      </c>
      <c r="KI92" s="483">
        <v>60</v>
      </c>
      <c r="KJ92" s="483">
        <v>60</v>
      </c>
      <c r="KK92" s="483">
        <v>60</v>
      </c>
      <c r="KL92" s="483">
        <v>60</v>
      </c>
      <c r="KM92" s="483">
        <v>60</v>
      </c>
      <c r="KN92" s="483">
        <v>60</v>
      </c>
      <c r="KO92" s="483">
        <v>60</v>
      </c>
      <c r="KP92" s="483">
        <v>60</v>
      </c>
      <c r="KQ92" s="483">
        <v>60</v>
      </c>
      <c r="KR92" s="483">
        <v>60</v>
      </c>
      <c r="KS92" s="483">
        <v>60</v>
      </c>
      <c r="KT92" s="483">
        <v>60</v>
      </c>
      <c r="KU92" s="483">
        <v>60</v>
      </c>
      <c r="KV92" s="483">
        <v>60</v>
      </c>
      <c r="KW92" s="483">
        <v>60</v>
      </c>
      <c r="KX92" s="483">
        <v>60</v>
      </c>
      <c r="KY92" s="483">
        <v>60</v>
      </c>
      <c r="KZ92" s="483">
        <v>60</v>
      </c>
      <c r="LA92" s="483">
        <v>60</v>
      </c>
      <c r="LB92" s="483">
        <v>60</v>
      </c>
      <c r="LC92" s="483">
        <v>60</v>
      </c>
      <c r="LD92" s="483">
        <v>60</v>
      </c>
      <c r="LE92" s="483">
        <v>60</v>
      </c>
      <c r="LF92" s="483">
        <v>60</v>
      </c>
      <c r="LG92" s="483">
        <v>60</v>
      </c>
      <c r="LH92" s="483">
        <v>60</v>
      </c>
      <c r="LI92" s="483">
        <v>60</v>
      </c>
      <c r="LJ92" s="483">
        <v>60</v>
      </c>
      <c r="LK92" s="483">
        <v>60</v>
      </c>
      <c r="LL92" s="483">
        <v>60</v>
      </c>
      <c r="LM92" s="483">
        <v>60</v>
      </c>
      <c r="LN92" s="483">
        <v>60</v>
      </c>
      <c r="LO92" s="483">
        <v>60</v>
      </c>
      <c r="LP92" s="483">
        <v>60</v>
      </c>
      <c r="LQ92" s="483">
        <v>60</v>
      </c>
      <c r="LR92" s="483">
        <v>60</v>
      </c>
      <c r="LS92" s="483">
        <v>60</v>
      </c>
      <c r="LT92" s="483">
        <v>60</v>
      </c>
      <c r="LU92" s="483">
        <v>60</v>
      </c>
      <c r="LV92" s="483">
        <v>60</v>
      </c>
      <c r="LW92" s="483">
        <v>60</v>
      </c>
      <c r="LX92" s="483">
        <v>60</v>
      </c>
      <c r="LY92" s="483">
        <v>60</v>
      </c>
      <c r="LZ92" s="483">
        <v>60</v>
      </c>
      <c r="MA92" s="483">
        <v>60</v>
      </c>
      <c r="MB92" s="483">
        <v>60</v>
      </c>
      <c r="MC92" s="483">
        <v>60</v>
      </c>
      <c r="MD92" s="483">
        <v>60</v>
      </c>
      <c r="ME92" s="483">
        <v>60</v>
      </c>
      <c r="MF92" s="483">
        <v>60</v>
      </c>
      <c r="MG92" s="483">
        <v>60</v>
      </c>
      <c r="MH92" s="483">
        <v>60</v>
      </c>
      <c r="MI92" s="483">
        <v>60</v>
      </c>
      <c r="MJ92" s="483">
        <v>60</v>
      </c>
      <c r="MK92" s="483">
        <v>60</v>
      </c>
      <c r="ML92" s="483">
        <v>60</v>
      </c>
      <c r="MM92" s="483">
        <v>60</v>
      </c>
      <c r="MN92" s="483">
        <v>60</v>
      </c>
      <c r="MO92" s="483">
        <v>60</v>
      </c>
      <c r="MP92" s="483">
        <v>60</v>
      </c>
      <c r="MQ92" s="483">
        <v>60</v>
      </c>
      <c r="MR92" s="483">
        <v>60</v>
      </c>
      <c r="MS92" s="483">
        <v>60</v>
      </c>
      <c r="MT92" s="483">
        <v>60</v>
      </c>
      <c r="MU92" s="483">
        <v>60</v>
      </c>
      <c r="MV92" s="483">
        <v>60</v>
      </c>
      <c r="MW92" s="483">
        <v>60</v>
      </c>
      <c r="MX92" s="483">
        <v>60</v>
      </c>
      <c r="MY92" s="483">
        <v>60</v>
      </c>
      <c r="MZ92" s="483">
        <v>60</v>
      </c>
      <c r="NA92" s="483">
        <v>60</v>
      </c>
      <c r="NB92" s="483">
        <v>60</v>
      </c>
      <c r="NC92" s="483">
        <v>60</v>
      </c>
      <c r="ND92" s="483">
        <v>60</v>
      </c>
      <c r="NE92" s="483">
        <v>60</v>
      </c>
      <c r="NF92" s="483">
        <v>60</v>
      </c>
      <c r="NG92" s="483">
        <v>60</v>
      </c>
      <c r="NH92" s="483">
        <v>60</v>
      </c>
      <c r="NI92" s="483">
        <v>60</v>
      </c>
      <c r="NJ92" s="483">
        <v>60</v>
      </c>
      <c r="NK92" s="483">
        <v>60</v>
      </c>
      <c r="NL92" s="483">
        <v>60</v>
      </c>
      <c r="NM92" s="483">
        <v>60</v>
      </c>
      <c r="NN92" s="483">
        <v>60</v>
      </c>
      <c r="NO92" s="483">
        <v>60</v>
      </c>
      <c r="NP92" s="483">
        <v>60</v>
      </c>
      <c r="NQ92" s="483">
        <v>60</v>
      </c>
      <c r="NR92" s="483">
        <v>60</v>
      </c>
      <c r="NS92" s="483">
        <v>60</v>
      </c>
      <c r="NT92" s="483">
        <v>60</v>
      </c>
      <c r="NU92" s="483">
        <v>60</v>
      </c>
      <c r="NV92" s="483">
        <v>60</v>
      </c>
      <c r="NW92" s="483">
        <v>60</v>
      </c>
      <c r="NX92" s="483">
        <v>60</v>
      </c>
      <c r="NY92" s="483">
        <v>60</v>
      </c>
      <c r="NZ92" s="483">
        <v>60</v>
      </c>
      <c r="OA92" s="483">
        <v>60</v>
      </c>
      <c r="OB92" s="483">
        <v>60</v>
      </c>
      <c r="OC92" s="483">
        <v>60</v>
      </c>
      <c r="OD92" s="483">
        <v>60</v>
      </c>
      <c r="OE92" s="483">
        <v>60</v>
      </c>
      <c r="OF92" s="483">
        <v>60</v>
      </c>
      <c r="OG92" s="483">
        <v>60</v>
      </c>
      <c r="OH92" s="483">
        <v>60</v>
      </c>
      <c r="OI92" s="483">
        <v>60</v>
      </c>
      <c r="OJ92" s="483">
        <v>60</v>
      </c>
      <c r="OK92" s="483">
        <v>60</v>
      </c>
      <c r="OL92" s="483">
        <v>60</v>
      </c>
      <c r="OM92" s="483">
        <v>60</v>
      </c>
      <c r="ON92" s="483">
        <v>60</v>
      </c>
      <c r="OO92" s="483">
        <v>60</v>
      </c>
      <c r="OP92" s="483">
        <v>60</v>
      </c>
      <c r="OQ92" s="483">
        <v>60</v>
      </c>
      <c r="OR92" s="483">
        <v>60</v>
      </c>
      <c r="OS92" s="483">
        <v>60</v>
      </c>
      <c r="OT92" s="483">
        <v>60</v>
      </c>
      <c r="OU92" s="483">
        <v>60</v>
      </c>
      <c r="OV92" s="483">
        <v>60</v>
      </c>
      <c r="OW92" s="483">
        <v>60</v>
      </c>
      <c r="OX92" s="483">
        <v>60</v>
      </c>
      <c r="OY92" s="483">
        <v>60</v>
      </c>
      <c r="OZ92" s="483">
        <v>60</v>
      </c>
      <c r="PA92" s="483">
        <v>60</v>
      </c>
      <c r="PB92" s="483">
        <v>60</v>
      </c>
      <c r="PC92" s="483">
        <v>60</v>
      </c>
      <c r="PD92" s="483">
        <v>60</v>
      </c>
      <c r="PE92" s="483">
        <v>60</v>
      </c>
      <c r="PF92" s="483">
        <v>60</v>
      </c>
      <c r="PG92" s="483">
        <v>60</v>
      </c>
      <c r="PH92" s="483">
        <v>60</v>
      </c>
      <c r="PI92" s="483">
        <v>60</v>
      </c>
      <c r="PJ92" s="483">
        <v>60</v>
      </c>
      <c r="PK92" s="483">
        <v>60</v>
      </c>
      <c r="PL92" s="483">
        <v>60</v>
      </c>
    </row>
    <row r="93" spans="1:428" x14ac:dyDescent="0.25">
      <c r="A93" s="866"/>
      <c r="B93" s="868"/>
      <c r="C93" s="869"/>
      <c r="D93" s="871"/>
      <c r="E93" s="206" t="s">
        <v>1377</v>
      </c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  <c r="BM93" s="212"/>
      <c r="BN93" s="212"/>
      <c r="BO93" s="212"/>
      <c r="BP93" s="212"/>
      <c r="BQ93" s="212"/>
      <c r="BR93" s="212"/>
      <c r="BS93" s="212"/>
      <c r="BT93" s="212"/>
      <c r="BU93" s="212"/>
      <c r="BV93" s="212"/>
      <c r="BW93" s="212"/>
      <c r="BX93" s="212"/>
      <c r="BY93" s="212"/>
      <c r="BZ93" s="212"/>
      <c r="CA93" s="212"/>
      <c r="CB93" s="212"/>
      <c r="CC93" s="212"/>
      <c r="CD93" s="212"/>
      <c r="CE93" s="212"/>
      <c r="CF93" s="212"/>
      <c r="CG93" s="212"/>
      <c r="CH93" s="212"/>
      <c r="CI93" s="212"/>
      <c r="CJ93" s="212"/>
      <c r="CK93" s="212"/>
      <c r="CL93" s="212"/>
      <c r="CM93" s="212"/>
      <c r="CN93" s="212"/>
      <c r="CO93" s="212"/>
      <c r="CP93" s="212"/>
      <c r="CQ93" s="212"/>
      <c r="CR93" s="212"/>
      <c r="CS93" s="212"/>
      <c r="CT93" s="212"/>
      <c r="CU93" s="212"/>
      <c r="CV93" s="212"/>
      <c r="CW93" s="212"/>
      <c r="CX93" s="212"/>
      <c r="CY93" s="212"/>
      <c r="CZ93" s="212"/>
      <c r="DA93" s="212"/>
      <c r="DB93" s="212"/>
      <c r="DC93" s="212"/>
      <c r="DD93" s="212"/>
      <c r="DE93" s="212"/>
      <c r="DF93" s="212"/>
      <c r="DG93" s="212"/>
      <c r="DH93" s="212"/>
      <c r="DI93" s="212"/>
      <c r="DJ93" s="212"/>
      <c r="DK93" s="212"/>
      <c r="DL93" s="212"/>
      <c r="DM93" s="212"/>
      <c r="DN93" s="212"/>
      <c r="DO93" s="212"/>
      <c r="DP93" s="212"/>
      <c r="DQ93" s="212"/>
      <c r="DR93" s="212"/>
      <c r="DS93" s="212"/>
      <c r="DT93" s="212"/>
      <c r="DU93" s="212"/>
      <c r="DV93" s="212"/>
      <c r="DW93" s="212"/>
      <c r="DX93" s="212"/>
      <c r="DY93" s="212"/>
      <c r="DZ93" s="212"/>
      <c r="EA93" s="212"/>
      <c r="EB93" s="212"/>
      <c r="EC93" s="212"/>
      <c r="ED93" s="212"/>
      <c r="EE93" s="212"/>
      <c r="EF93" s="212"/>
      <c r="EG93" s="212"/>
      <c r="EH93" s="212"/>
      <c r="EI93" s="212"/>
      <c r="EJ93" s="212"/>
      <c r="EK93" s="212"/>
      <c r="EL93" s="212"/>
      <c r="EM93" s="212"/>
      <c r="EN93" s="212"/>
      <c r="EO93" s="212"/>
      <c r="EP93" s="212"/>
      <c r="EQ93" s="212"/>
      <c r="ER93" s="212"/>
      <c r="ES93" s="212"/>
      <c r="ET93" s="212"/>
      <c r="EU93" s="212"/>
      <c r="EV93" s="212"/>
      <c r="EW93" s="212"/>
      <c r="EX93" s="212"/>
      <c r="EY93" s="212"/>
      <c r="EZ93" s="212"/>
      <c r="FA93" s="212"/>
      <c r="FB93" s="212"/>
      <c r="FC93" s="212"/>
      <c r="FD93" s="212"/>
      <c r="FE93" s="212"/>
      <c r="FF93" s="212"/>
      <c r="FG93" s="212"/>
      <c r="FH93" s="212"/>
      <c r="FI93" s="212"/>
      <c r="FJ93" s="212"/>
      <c r="FK93" s="212"/>
      <c r="FL93" s="212"/>
      <c r="FM93" s="212"/>
      <c r="FN93" s="212"/>
      <c r="FO93" s="212"/>
      <c r="FP93" s="212"/>
      <c r="FQ93" s="212"/>
      <c r="FR93" s="212"/>
      <c r="FS93" s="212"/>
      <c r="FT93" s="212"/>
      <c r="FU93" s="212"/>
      <c r="FV93" s="212"/>
      <c r="FW93" s="212"/>
      <c r="FX93" s="212"/>
      <c r="FY93" s="212"/>
      <c r="FZ93" s="212"/>
      <c r="GA93" s="212"/>
      <c r="GB93" s="212"/>
      <c r="GC93" s="212"/>
      <c r="GD93" s="212"/>
      <c r="GE93" s="212"/>
      <c r="GF93" s="212"/>
      <c r="GG93" s="212"/>
      <c r="GH93" s="212"/>
      <c r="GI93" s="212"/>
      <c r="GJ93" s="212"/>
      <c r="GK93" s="212"/>
      <c r="GL93" s="212"/>
      <c r="GM93" s="212"/>
      <c r="GN93" s="212"/>
      <c r="GO93" s="212"/>
      <c r="GP93" s="212"/>
      <c r="GQ93" s="212"/>
      <c r="GR93" s="212"/>
      <c r="GS93" s="212"/>
      <c r="GT93" s="212"/>
      <c r="GU93" s="212"/>
      <c r="GV93" s="212"/>
      <c r="GW93" s="212"/>
      <c r="GX93" s="212"/>
      <c r="GY93" s="212"/>
      <c r="GZ93" s="212"/>
      <c r="HA93" s="212"/>
      <c r="HB93" s="212"/>
      <c r="HC93" s="212"/>
      <c r="HD93" s="212"/>
      <c r="HE93" s="212"/>
      <c r="HF93" s="212"/>
      <c r="HG93" s="212"/>
      <c r="HH93" s="212"/>
      <c r="HI93" s="212"/>
      <c r="HJ93" s="212"/>
      <c r="HK93" s="212"/>
      <c r="HL93" s="212"/>
      <c r="HM93" s="212"/>
      <c r="HN93" s="212"/>
      <c r="HO93" s="212"/>
      <c r="HP93" s="212"/>
      <c r="HQ93" s="212"/>
      <c r="HR93" s="212"/>
      <c r="HS93" s="212"/>
      <c r="HT93" s="212"/>
      <c r="HU93" s="212"/>
      <c r="HV93" s="212"/>
      <c r="HW93" s="212"/>
      <c r="HX93" s="212"/>
      <c r="HY93" s="212"/>
      <c r="HZ93" s="212"/>
      <c r="IA93" s="212"/>
      <c r="IB93" s="212"/>
      <c r="IC93" s="212"/>
      <c r="ID93" s="212"/>
      <c r="IE93" s="212"/>
      <c r="IF93" s="212"/>
      <c r="IG93" s="212"/>
      <c r="IH93" s="212"/>
      <c r="II93" s="212"/>
      <c r="IJ93" s="212"/>
      <c r="IK93" s="212"/>
      <c r="IL93" s="212"/>
      <c r="IM93" s="212"/>
      <c r="IN93" s="212"/>
      <c r="IO93" s="212"/>
      <c r="IP93" s="212"/>
      <c r="IQ93" s="212"/>
      <c r="IR93" s="212"/>
      <c r="IS93" s="212"/>
      <c r="IT93" s="212"/>
      <c r="IU93" s="212"/>
      <c r="IV93" s="212"/>
      <c r="IW93" s="212"/>
      <c r="IX93" s="212"/>
      <c r="IY93" s="212"/>
      <c r="IZ93" s="212"/>
      <c r="JA93" s="212"/>
      <c r="JB93" s="212"/>
      <c r="JC93" s="212"/>
      <c r="JD93" s="212"/>
      <c r="JE93" s="212"/>
      <c r="JF93" s="212"/>
      <c r="JG93" s="212"/>
      <c r="JH93" s="212"/>
      <c r="JI93" s="212"/>
      <c r="JJ93" s="212"/>
      <c r="JK93" s="212"/>
      <c r="JL93" s="212"/>
      <c r="JM93" s="212"/>
      <c r="JN93" s="212"/>
      <c r="JO93" s="484"/>
      <c r="JP93" s="484"/>
      <c r="JQ93" s="484"/>
      <c r="JR93" s="484"/>
      <c r="JS93" s="484"/>
      <c r="JT93" s="484"/>
      <c r="JU93" s="484"/>
      <c r="JV93" s="484"/>
      <c r="JW93" s="484"/>
      <c r="JX93" s="484"/>
      <c r="JY93" s="484"/>
      <c r="JZ93" s="484"/>
      <c r="KA93" s="484"/>
      <c r="KB93" s="484">
        <v>56</v>
      </c>
      <c r="KC93" s="484">
        <v>56</v>
      </c>
      <c r="KD93" s="484">
        <v>56</v>
      </c>
      <c r="KE93" s="484">
        <v>56</v>
      </c>
      <c r="KF93" s="484">
        <v>56</v>
      </c>
      <c r="KG93" s="484">
        <v>56</v>
      </c>
      <c r="KH93" s="484">
        <v>56</v>
      </c>
      <c r="KI93" s="484">
        <v>56</v>
      </c>
      <c r="KJ93" s="484">
        <v>56</v>
      </c>
      <c r="KK93" s="484">
        <v>56</v>
      </c>
      <c r="KL93" s="484">
        <v>56</v>
      </c>
      <c r="KM93" s="484">
        <v>56</v>
      </c>
      <c r="KN93" s="484">
        <v>56</v>
      </c>
      <c r="KO93" s="484">
        <v>56</v>
      </c>
      <c r="KP93" s="484">
        <v>56</v>
      </c>
      <c r="KQ93" s="484">
        <v>56</v>
      </c>
      <c r="KR93" s="484">
        <v>56</v>
      </c>
      <c r="KS93" s="484">
        <v>56</v>
      </c>
      <c r="KT93" s="484">
        <v>56</v>
      </c>
      <c r="KU93" s="484">
        <v>56</v>
      </c>
      <c r="KV93" s="484">
        <v>56</v>
      </c>
      <c r="KW93" s="484">
        <v>56</v>
      </c>
      <c r="KX93" s="484">
        <v>56</v>
      </c>
      <c r="KY93" s="484">
        <v>56</v>
      </c>
      <c r="KZ93" s="484">
        <v>56</v>
      </c>
      <c r="LA93" s="484">
        <v>44</v>
      </c>
      <c r="LB93" s="484">
        <v>44</v>
      </c>
      <c r="LC93" s="484">
        <v>44</v>
      </c>
      <c r="LD93" s="484">
        <v>44</v>
      </c>
      <c r="LE93" s="484">
        <v>44</v>
      </c>
      <c r="LF93" s="484">
        <v>44</v>
      </c>
      <c r="LG93" s="484">
        <v>44</v>
      </c>
      <c r="LH93" s="484">
        <v>44</v>
      </c>
      <c r="LI93" s="484">
        <v>44</v>
      </c>
      <c r="LJ93" s="484">
        <v>44</v>
      </c>
      <c r="LK93" s="484">
        <v>44</v>
      </c>
      <c r="LL93" s="484">
        <v>44</v>
      </c>
      <c r="LM93" s="484">
        <v>44</v>
      </c>
      <c r="LN93" s="484">
        <v>44</v>
      </c>
      <c r="LO93" s="484">
        <v>44</v>
      </c>
      <c r="LP93" s="484">
        <v>44</v>
      </c>
      <c r="LQ93" s="484">
        <v>44</v>
      </c>
      <c r="LR93" s="484">
        <v>44</v>
      </c>
      <c r="LS93" s="484">
        <v>44</v>
      </c>
      <c r="LT93" s="484">
        <v>44</v>
      </c>
      <c r="LU93" s="484">
        <v>56</v>
      </c>
      <c r="LV93" s="484">
        <v>56</v>
      </c>
      <c r="LW93" s="484">
        <v>56</v>
      </c>
      <c r="LX93" s="484">
        <v>56</v>
      </c>
      <c r="LY93" s="484">
        <v>56</v>
      </c>
      <c r="LZ93" s="484">
        <v>56</v>
      </c>
      <c r="MA93" s="484">
        <v>56</v>
      </c>
      <c r="MB93" s="484">
        <v>56</v>
      </c>
      <c r="MC93" s="484">
        <v>56</v>
      </c>
      <c r="MD93" s="484">
        <v>56</v>
      </c>
      <c r="ME93" s="484">
        <v>56</v>
      </c>
      <c r="MF93" s="484">
        <v>56</v>
      </c>
      <c r="MG93" s="484">
        <v>56</v>
      </c>
      <c r="MH93" s="484">
        <v>56</v>
      </c>
      <c r="MI93" s="484">
        <v>56</v>
      </c>
      <c r="MJ93" s="484">
        <v>56</v>
      </c>
      <c r="MK93" s="484">
        <v>56</v>
      </c>
      <c r="ML93" s="484">
        <v>56</v>
      </c>
      <c r="MM93" s="484">
        <v>56</v>
      </c>
      <c r="MN93" s="484">
        <v>56</v>
      </c>
      <c r="MO93" s="484">
        <v>56</v>
      </c>
      <c r="MP93" s="484">
        <v>56</v>
      </c>
      <c r="MQ93" s="484">
        <v>56</v>
      </c>
      <c r="MR93" s="484">
        <v>56</v>
      </c>
      <c r="MS93" s="484">
        <v>56</v>
      </c>
      <c r="MT93" s="484">
        <v>56</v>
      </c>
      <c r="MU93" s="484">
        <v>56</v>
      </c>
      <c r="MV93" s="484">
        <v>56</v>
      </c>
      <c r="MW93" s="484">
        <v>56</v>
      </c>
      <c r="MX93" s="484">
        <v>56</v>
      </c>
      <c r="MY93" s="484">
        <v>56</v>
      </c>
      <c r="MZ93" s="484">
        <v>56</v>
      </c>
      <c r="NA93" s="484">
        <v>56</v>
      </c>
      <c r="NB93" s="484">
        <v>56</v>
      </c>
      <c r="NC93" s="484">
        <v>56</v>
      </c>
      <c r="ND93" s="484">
        <v>56</v>
      </c>
      <c r="NE93" s="484">
        <v>56</v>
      </c>
      <c r="NF93" s="484">
        <v>56</v>
      </c>
      <c r="NG93" s="484">
        <v>56</v>
      </c>
      <c r="NH93" s="484">
        <v>56</v>
      </c>
      <c r="NI93" s="484">
        <v>56</v>
      </c>
      <c r="NJ93" s="484">
        <v>56</v>
      </c>
      <c r="NK93" s="484">
        <v>56</v>
      </c>
      <c r="NL93" s="484">
        <v>56</v>
      </c>
      <c r="NM93" s="484">
        <v>56</v>
      </c>
      <c r="NN93" s="484">
        <v>56</v>
      </c>
      <c r="NO93" s="484">
        <v>56</v>
      </c>
      <c r="NP93" s="484">
        <v>56</v>
      </c>
      <c r="NQ93" s="484">
        <v>56</v>
      </c>
      <c r="NR93" s="484">
        <v>56</v>
      </c>
      <c r="NS93" s="484">
        <v>56</v>
      </c>
      <c r="NT93" s="484">
        <v>56</v>
      </c>
      <c r="NU93" s="484">
        <v>56</v>
      </c>
      <c r="NV93" s="484">
        <v>56</v>
      </c>
      <c r="NW93" s="484">
        <v>56</v>
      </c>
      <c r="NX93" s="484">
        <v>56</v>
      </c>
      <c r="NY93" s="484">
        <v>56</v>
      </c>
      <c r="NZ93" s="484">
        <v>56</v>
      </c>
      <c r="OA93" s="484">
        <v>56</v>
      </c>
      <c r="OB93" s="484">
        <v>56</v>
      </c>
      <c r="OC93" s="484">
        <v>56</v>
      </c>
      <c r="OD93" s="484">
        <v>56</v>
      </c>
      <c r="OE93" s="484">
        <v>56</v>
      </c>
      <c r="OF93" s="484">
        <v>56</v>
      </c>
      <c r="OG93" s="484">
        <v>56</v>
      </c>
      <c r="OH93" s="484">
        <v>56</v>
      </c>
      <c r="OI93" s="484">
        <v>56</v>
      </c>
      <c r="OJ93" s="484">
        <v>56</v>
      </c>
      <c r="OK93" s="484">
        <v>56</v>
      </c>
      <c r="OL93" s="484">
        <v>56</v>
      </c>
      <c r="OM93" s="484">
        <v>56</v>
      </c>
      <c r="ON93" s="484">
        <v>56</v>
      </c>
      <c r="OO93" s="484">
        <v>56</v>
      </c>
      <c r="OP93" s="484">
        <v>56</v>
      </c>
      <c r="OQ93" s="484">
        <v>56</v>
      </c>
      <c r="OR93" s="484">
        <v>56</v>
      </c>
      <c r="OS93" s="484">
        <v>56</v>
      </c>
      <c r="OT93" s="484">
        <v>56</v>
      </c>
      <c r="OU93" s="484">
        <v>56</v>
      </c>
      <c r="OV93" s="484">
        <v>56</v>
      </c>
      <c r="OW93" s="484">
        <v>56</v>
      </c>
      <c r="OX93" s="484">
        <v>56</v>
      </c>
      <c r="OY93" s="484">
        <v>56</v>
      </c>
      <c r="OZ93" s="484">
        <v>56</v>
      </c>
      <c r="PA93" s="484">
        <v>56</v>
      </c>
      <c r="PB93" s="484">
        <v>56</v>
      </c>
      <c r="PC93" s="484">
        <v>56</v>
      </c>
      <c r="PD93" s="484">
        <v>56</v>
      </c>
      <c r="PE93" s="484">
        <v>56</v>
      </c>
      <c r="PF93" s="484">
        <v>56</v>
      </c>
      <c r="PG93" s="484">
        <v>56</v>
      </c>
      <c r="PH93" s="484">
        <v>56</v>
      </c>
      <c r="PI93" s="484">
        <v>56</v>
      </c>
      <c r="PJ93" s="484">
        <v>56</v>
      </c>
      <c r="PK93" s="484">
        <v>56</v>
      </c>
      <c r="PL93" s="484">
        <v>56</v>
      </c>
    </row>
    <row r="94" spans="1:428" x14ac:dyDescent="0.25">
      <c r="A94" s="866">
        <v>45</v>
      </c>
      <c r="B94" s="867" t="s">
        <v>1427</v>
      </c>
      <c r="C94" s="869" t="s">
        <v>1375</v>
      </c>
      <c r="D94" s="871" t="s">
        <v>1426</v>
      </c>
      <c r="E94" s="205" t="s">
        <v>1376</v>
      </c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11"/>
      <c r="AP94" s="211"/>
      <c r="AQ94" s="211"/>
      <c r="AR94" s="211"/>
      <c r="AS94" s="211"/>
      <c r="AT94" s="211"/>
      <c r="AU94" s="211"/>
      <c r="AV94" s="211"/>
      <c r="AW94" s="211"/>
      <c r="AX94" s="211"/>
      <c r="AY94" s="211"/>
      <c r="AZ94" s="211"/>
      <c r="BA94" s="211"/>
      <c r="BB94" s="211"/>
      <c r="BC94" s="211"/>
      <c r="BD94" s="211"/>
      <c r="BE94" s="211"/>
      <c r="BF94" s="211"/>
      <c r="BG94" s="211"/>
      <c r="BH94" s="211"/>
      <c r="BI94" s="211"/>
      <c r="BJ94" s="211"/>
      <c r="BK94" s="211"/>
      <c r="BL94" s="211"/>
      <c r="BM94" s="211"/>
      <c r="BN94" s="211"/>
      <c r="BO94" s="211"/>
      <c r="BP94" s="211"/>
      <c r="BQ94" s="211"/>
      <c r="BR94" s="211"/>
      <c r="BS94" s="211"/>
      <c r="BT94" s="211"/>
      <c r="BU94" s="211"/>
      <c r="BV94" s="211"/>
      <c r="BW94" s="211"/>
      <c r="BX94" s="211"/>
      <c r="BY94" s="211"/>
      <c r="BZ94" s="211"/>
      <c r="CA94" s="211"/>
      <c r="CB94" s="211"/>
      <c r="CC94" s="211"/>
      <c r="CD94" s="211"/>
      <c r="CE94" s="211"/>
      <c r="CF94" s="211"/>
      <c r="CG94" s="211"/>
      <c r="CH94" s="211"/>
      <c r="CI94" s="211"/>
      <c r="CJ94" s="211"/>
      <c r="CK94" s="211"/>
      <c r="CL94" s="211"/>
      <c r="CM94" s="211"/>
      <c r="CN94" s="211"/>
      <c r="CO94" s="211"/>
      <c r="CP94" s="211"/>
      <c r="CQ94" s="211"/>
      <c r="CR94" s="211"/>
      <c r="CS94" s="211"/>
      <c r="CT94" s="211"/>
      <c r="CU94" s="211"/>
      <c r="CV94" s="211"/>
      <c r="CW94" s="211"/>
      <c r="CX94" s="211"/>
      <c r="CY94" s="211"/>
      <c r="CZ94" s="211"/>
      <c r="DA94" s="211"/>
      <c r="DB94" s="211"/>
      <c r="DC94" s="211"/>
      <c r="DD94" s="211"/>
      <c r="DE94" s="211"/>
      <c r="DF94" s="211"/>
      <c r="DG94" s="211"/>
      <c r="DH94" s="211"/>
      <c r="DI94" s="211"/>
      <c r="DJ94" s="211"/>
      <c r="DK94" s="211"/>
      <c r="DL94" s="211"/>
      <c r="DM94" s="211"/>
      <c r="DN94" s="211"/>
      <c r="DO94" s="211"/>
      <c r="DP94" s="211"/>
      <c r="DQ94" s="211"/>
      <c r="DR94" s="211"/>
      <c r="DS94" s="211"/>
      <c r="DT94" s="211"/>
      <c r="DU94" s="211"/>
      <c r="DV94" s="211"/>
      <c r="DW94" s="211"/>
      <c r="DX94" s="211"/>
      <c r="DY94" s="211"/>
      <c r="DZ94" s="211"/>
      <c r="EA94" s="211"/>
      <c r="EB94" s="211"/>
      <c r="EC94" s="211"/>
      <c r="ED94" s="211"/>
      <c r="EE94" s="211"/>
      <c r="EF94" s="211"/>
      <c r="EG94" s="211"/>
      <c r="EH94" s="211"/>
      <c r="EI94" s="211"/>
      <c r="EJ94" s="211"/>
      <c r="EK94" s="211"/>
      <c r="EL94" s="211"/>
      <c r="EM94" s="211"/>
      <c r="EN94" s="211"/>
      <c r="EO94" s="211"/>
      <c r="EP94" s="211"/>
      <c r="EQ94" s="211"/>
      <c r="ER94" s="211"/>
      <c r="ES94" s="211"/>
      <c r="ET94" s="211"/>
      <c r="EU94" s="211"/>
      <c r="EV94" s="211"/>
      <c r="EW94" s="211"/>
      <c r="EX94" s="211"/>
      <c r="EY94" s="211"/>
      <c r="EZ94" s="211"/>
      <c r="FA94" s="211"/>
      <c r="FB94" s="211"/>
      <c r="FC94" s="211"/>
      <c r="FD94" s="211"/>
      <c r="FE94" s="211"/>
      <c r="FF94" s="211"/>
      <c r="FG94" s="211"/>
      <c r="FH94" s="211"/>
      <c r="FI94" s="211"/>
      <c r="FJ94" s="211"/>
      <c r="FK94" s="211"/>
      <c r="FL94" s="211"/>
      <c r="FM94" s="211"/>
      <c r="FN94" s="211"/>
      <c r="FO94" s="211"/>
      <c r="FP94" s="211"/>
      <c r="FQ94" s="211"/>
      <c r="FR94" s="211"/>
      <c r="FS94" s="211"/>
      <c r="FT94" s="211"/>
      <c r="FU94" s="211"/>
      <c r="FV94" s="211"/>
      <c r="FW94" s="211"/>
      <c r="FX94" s="211"/>
      <c r="FY94" s="211"/>
      <c r="FZ94" s="211"/>
      <c r="GA94" s="211"/>
      <c r="GB94" s="211"/>
      <c r="GC94" s="211"/>
      <c r="GD94" s="211"/>
      <c r="GE94" s="211"/>
      <c r="GF94" s="211"/>
      <c r="GG94" s="211"/>
      <c r="GH94" s="211"/>
      <c r="GI94" s="211"/>
      <c r="GJ94" s="211"/>
      <c r="GK94" s="211"/>
      <c r="GL94" s="211"/>
      <c r="GM94" s="211"/>
      <c r="GN94" s="211"/>
      <c r="GO94" s="211"/>
      <c r="GP94" s="211"/>
      <c r="GQ94" s="211"/>
      <c r="GR94" s="211"/>
      <c r="GS94" s="211"/>
      <c r="GT94" s="211"/>
      <c r="GU94" s="211"/>
      <c r="GV94" s="211"/>
      <c r="GW94" s="211"/>
      <c r="GX94" s="211"/>
      <c r="GY94" s="211"/>
      <c r="GZ94" s="211"/>
      <c r="HA94" s="211"/>
      <c r="HB94" s="211"/>
      <c r="HC94" s="211"/>
      <c r="HD94" s="211"/>
      <c r="HE94" s="211"/>
      <c r="HF94" s="211"/>
      <c r="HG94" s="211"/>
      <c r="HH94" s="211"/>
      <c r="HI94" s="211"/>
      <c r="HJ94" s="211"/>
      <c r="HK94" s="211"/>
      <c r="HL94" s="211"/>
      <c r="HM94" s="211"/>
      <c r="HN94" s="211"/>
      <c r="HO94" s="211"/>
      <c r="HP94" s="211"/>
      <c r="HQ94" s="211"/>
      <c r="HR94" s="211"/>
      <c r="HS94" s="211"/>
      <c r="HT94" s="211"/>
      <c r="HU94" s="211"/>
      <c r="HV94" s="211"/>
      <c r="HW94" s="211"/>
      <c r="HX94" s="211"/>
      <c r="HY94" s="211"/>
      <c r="HZ94" s="211"/>
      <c r="IA94" s="211"/>
      <c r="IB94" s="211"/>
      <c r="IC94" s="211"/>
      <c r="ID94" s="211"/>
      <c r="IE94" s="211"/>
      <c r="IF94" s="211"/>
      <c r="IG94" s="211"/>
      <c r="IH94" s="211"/>
      <c r="II94" s="211"/>
      <c r="IJ94" s="211"/>
      <c r="IK94" s="211"/>
      <c r="IL94" s="211"/>
      <c r="IM94" s="211"/>
      <c r="IN94" s="211"/>
      <c r="IO94" s="211"/>
      <c r="IP94" s="211"/>
      <c r="IQ94" s="211"/>
      <c r="IR94" s="211"/>
      <c r="IS94" s="211"/>
      <c r="IT94" s="211"/>
      <c r="IU94" s="211"/>
      <c r="IV94" s="211"/>
      <c r="IW94" s="211"/>
      <c r="IX94" s="211"/>
      <c r="IY94" s="211"/>
      <c r="IZ94" s="211"/>
      <c r="JA94" s="211"/>
      <c r="JB94" s="211"/>
      <c r="JC94" s="211"/>
      <c r="JD94" s="211"/>
      <c r="JE94" s="211"/>
      <c r="JF94" s="211"/>
      <c r="JG94" s="211"/>
      <c r="JH94" s="211"/>
      <c r="JI94" s="211"/>
      <c r="JJ94" s="211"/>
      <c r="JK94" s="211"/>
      <c r="JL94" s="211"/>
      <c r="JM94" s="211"/>
      <c r="JN94" s="211"/>
      <c r="JO94" s="483"/>
      <c r="JP94" s="483"/>
      <c r="JQ94" s="483"/>
      <c r="JR94" s="483"/>
      <c r="JS94" s="483"/>
      <c r="JT94" s="483"/>
      <c r="JU94" s="483"/>
      <c r="JV94" s="483"/>
      <c r="JW94" s="483"/>
      <c r="JX94" s="483"/>
      <c r="JY94" s="483"/>
      <c r="JZ94" s="483"/>
      <c r="KA94" s="483"/>
      <c r="KB94" s="483">
        <v>30</v>
      </c>
      <c r="KC94" s="483">
        <v>30</v>
      </c>
      <c r="KD94" s="483">
        <v>30</v>
      </c>
      <c r="KE94" s="483">
        <v>30</v>
      </c>
      <c r="KF94" s="483">
        <v>30</v>
      </c>
      <c r="KG94" s="483">
        <v>30</v>
      </c>
      <c r="KH94" s="483">
        <v>30</v>
      </c>
      <c r="KI94" s="483">
        <v>30</v>
      </c>
      <c r="KJ94" s="483">
        <v>30</v>
      </c>
      <c r="KK94" s="483">
        <v>30</v>
      </c>
      <c r="KL94" s="483">
        <v>30</v>
      </c>
      <c r="KM94" s="483">
        <v>30</v>
      </c>
      <c r="KN94" s="483">
        <v>30</v>
      </c>
      <c r="KO94" s="483">
        <v>30</v>
      </c>
      <c r="KP94" s="483">
        <v>30</v>
      </c>
      <c r="KQ94" s="483">
        <v>30</v>
      </c>
      <c r="KR94" s="483">
        <v>30</v>
      </c>
      <c r="KS94" s="483">
        <v>30</v>
      </c>
      <c r="KT94" s="483">
        <v>30</v>
      </c>
      <c r="KU94" s="483">
        <v>30</v>
      </c>
      <c r="KV94" s="483">
        <v>30</v>
      </c>
      <c r="KW94" s="483">
        <v>30</v>
      </c>
      <c r="KX94" s="483">
        <v>30</v>
      </c>
      <c r="KY94" s="483">
        <v>30</v>
      </c>
      <c r="KZ94" s="483">
        <v>30</v>
      </c>
      <c r="LA94" s="483">
        <v>30</v>
      </c>
      <c r="LB94" s="483">
        <v>30</v>
      </c>
      <c r="LC94" s="483">
        <v>30</v>
      </c>
      <c r="LD94" s="483">
        <v>30</v>
      </c>
      <c r="LE94" s="483">
        <v>30</v>
      </c>
      <c r="LF94" s="483">
        <v>30</v>
      </c>
      <c r="LG94" s="483">
        <v>30</v>
      </c>
      <c r="LH94" s="483">
        <v>30</v>
      </c>
      <c r="LI94" s="483">
        <v>30</v>
      </c>
      <c r="LJ94" s="483">
        <v>30</v>
      </c>
      <c r="LK94" s="483">
        <v>30</v>
      </c>
      <c r="LL94" s="483">
        <v>30</v>
      </c>
      <c r="LM94" s="483">
        <v>30</v>
      </c>
      <c r="LN94" s="483">
        <v>30</v>
      </c>
      <c r="LO94" s="483">
        <v>30</v>
      </c>
      <c r="LP94" s="483">
        <v>30</v>
      </c>
      <c r="LQ94" s="483">
        <v>30</v>
      </c>
      <c r="LR94" s="483">
        <v>30</v>
      </c>
      <c r="LS94" s="483">
        <v>30</v>
      </c>
      <c r="LT94" s="483">
        <v>30</v>
      </c>
      <c r="LU94" s="483">
        <v>30</v>
      </c>
      <c r="LV94" s="483">
        <v>30</v>
      </c>
      <c r="LW94" s="483">
        <v>30</v>
      </c>
      <c r="LX94" s="483">
        <v>30</v>
      </c>
      <c r="LY94" s="483">
        <v>30</v>
      </c>
      <c r="LZ94" s="483">
        <v>30</v>
      </c>
      <c r="MA94" s="483">
        <v>30</v>
      </c>
      <c r="MB94" s="483">
        <v>30</v>
      </c>
      <c r="MC94" s="483">
        <v>30</v>
      </c>
      <c r="MD94" s="483">
        <v>30</v>
      </c>
      <c r="ME94" s="483">
        <v>30</v>
      </c>
      <c r="MF94" s="483">
        <v>30</v>
      </c>
      <c r="MG94" s="483">
        <v>30</v>
      </c>
      <c r="MH94" s="483">
        <v>30</v>
      </c>
      <c r="MI94" s="483">
        <v>30</v>
      </c>
      <c r="MJ94" s="483">
        <v>30</v>
      </c>
      <c r="MK94" s="483">
        <v>30</v>
      </c>
      <c r="ML94" s="483">
        <v>30</v>
      </c>
      <c r="MM94" s="483">
        <v>30</v>
      </c>
      <c r="MN94" s="483">
        <v>30</v>
      </c>
      <c r="MO94" s="483">
        <v>30</v>
      </c>
      <c r="MP94" s="483">
        <v>30</v>
      </c>
      <c r="MQ94" s="483">
        <v>30</v>
      </c>
      <c r="MR94" s="483">
        <v>30</v>
      </c>
      <c r="MS94" s="483">
        <v>30</v>
      </c>
      <c r="MT94" s="483">
        <v>30</v>
      </c>
      <c r="MU94" s="483">
        <v>30</v>
      </c>
      <c r="MV94" s="483">
        <v>30</v>
      </c>
      <c r="MW94" s="483">
        <v>30</v>
      </c>
      <c r="MX94" s="483">
        <v>30</v>
      </c>
      <c r="MY94" s="483">
        <v>30</v>
      </c>
      <c r="MZ94" s="483">
        <v>30</v>
      </c>
      <c r="NA94" s="483">
        <v>30</v>
      </c>
      <c r="NB94" s="483">
        <v>30</v>
      </c>
      <c r="NC94" s="483">
        <v>30</v>
      </c>
      <c r="ND94" s="483">
        <v>30</v>
      </c>
      <c r="NE94" s="483">
        <v>30</v>
      </c>
      <c r="NF94" s="483">
        <v>30</v>
      </c>
      <c r="NG94" s="483">
        <v>30</v>
      </c>
      <c r="NH94" s="483">
        <v>30</v>
      </c>
      <c r="NI94" s="483">
        <v>30</v>
      </c>
      <c r="NJ94" s="483">
        <v>30</v>
      </c>
      <c r="NK94" s="483">
        <v>30</v>
      </c>
      <c r="NL94" s="483">
        <v>30</v>
      </c>
      <c r="NM94" s="483">
        <v>30</v>
      </c>
      <c r="NN94" s="483">
        <v>30</v>
      </c>
      <c r="NO94" s="483">
        <v>30</v>
      </c>
      <c r="NP94" s="483">
        <v>30</v>
      </c>
      <c r="NQ94" s="483">
        <v>30</v>
      </c>
      <c r="NR94" s="483">
        <v>30</v>
      </c>
      <c r="NS94" s="483">
        <v>30</v>
      </c>
      <c r="NT94" s="483">
        <v>30</v>
      </c>
      <c r="NU94" s="483">
        <v>30</v>
      </c>
      <c r="NV94" s="483">
        <v>30</v>
      </c>
      <c r="NW94" s="483">
        <v>30</v>
      </c>
      <c r="NX94" s="483">
        <v>30</v>
      </c>
      <c r="NY94" s="483">
        <v>30</v>
      </c>
      <c r="NZ94" s="483">
        <v>30</v>
      </c>
      <c r="OA94" s="483">
        <v>30</v>
      </c>
      <c r="OB94" s="483">
        <v>30</v>
      </c>
      <c r="OC94" s="483">
        <v>30</v>
      </c>
      <c r="OD94" s="483">
        <v>30</v>
      </c>
      <c r="OE94" s="483">
        <v>30</v>
      </c>
      <c r="OF94" s="483">
        <v>30</v>
      </c>
      <c r="OG94" s="483">
        <v>30</v>
      </c>
      <c r="OH94" s="483">
        <v>30</v>
      </c>
      <c r="OI94" s="483">
        <v>30</v>
      </c>
      <c r="OJ94" s="483">
        <v>30</v>
      </c>
      <c r="OK94" s="483">
        <v>30</v>
      </c>
      <c r="OL94" s="483">
        <v>30</v>
      </c>
      <c r="OM94" s="483">
        <v>30</v>
      </c>
      <c r="ON94" s="483">
        <v>30</v>
      </c>
      <c r="OO94" s="483">
        <v>30</v>
      </c>
      <c r="OP94" s="483">
        <v>30</v>
      </c>
      <c r="OQ94" s="483">
        <v>30</v>
      </c>
      <c r="OR94" s="483">
        <v>30</v>
      </c>
      <c r="OS94" s="483">
        <v>30</v>
      </c>
      <c r="OT94" s="483">
        <v>30</v>
      </c>
      <c r="OU94" s="483">
        <v>30</v>
      </c>
      <c r="OV94" s="483">
        <v>30</v>
      </c>
      <c r="OW94" s="483">
        <v>30</v>
      </c>
      <c r="OX94" s="483">
        <v>30</v>
      </c>
      <c r="OY94" s="483">
        <v>30</v>
      </c>
      <c r="OZ94" s="483">
        <v>30</v>
      </c>
      <c r="PA94" s="483">
        <v>30</v>
      </c>
      <c r="PB94" s="483">
        <v>30</v>
      </c>
      <c r="PC94" s="483">
        <v>30</v>
      </c>
      <c r="PD94" s="483">
        <v>30</v>
      </c>
      <c r="PE94" s="483">
        <v>30</v>
      </c>
      <c r="PF94" s="483">
        <v>30</v>
      </c>
      <c r="PG94" s="483">
        <v>30</v>
      </c>
      <c r="PH94" s="483">
        <v>30</v>
      </c>
      <c r="PI94" s="483">
        <v>30</v>
      </c>
      <c r="PJ94" s="483">
        <v>30</v>
      </c>
      <c r="PK94" s="483">
        <v>30</v>
      </c>
      <c r="PL94" s="483">
        <v>30</v>
      </c>
    </row>
    <row r="95" spans="1:428" x14ac:dyDescent="0.25">
      <c r="A95" s="866"/>
      <c r="B95" s="868"/>
      <c r="C95" s="869"/>
      <c r="D95" s="871"/>
      <c r="E95" s="206" t="s">
        <v>1377</v>
      </c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12"/>
      <c r="BV95" s="212"/>
      <c r="BW95" s="212"/>
      <c r="BX95" s="212"/>
      <c r="BY95" s="212"/>
      <c r="BZ95" s="212"/>
      <c r="CA95" s="212"/>
      <c r="CB95" s="212"/>
      <c r="CC95" s="212"/>
      <c r="CD95" s="212"/>
      <c r="CE95" s="212"/>
      <c r="CF95" s="212"/>
      <c r="CG95" s="212"/>
      <c r="CH95" s="212"/>
      <c r="CI95" s="212"/>
      <c r="CJ95" s="212"/>
      <c r="CK95" s="212"/>
      <c r="CL95" s="212"/>
      <c r="CM95" s="212"/>
      <c r="CN95" s="212"/>
      <c r="CO95" s="212"/>
      <c r="CP95" s="212"/>
      <c r="CQ95" s="212"/>
      <c r="CR95" s="212"/>
      <c r="CS95" s="212"/>
      <c r="CT95" s="212"/>
      <c r="CU95" s="212"/>
      <c r="CV95" s="212"/>
      <c r="CW95" s="212"/>
      <c r="CX95" s="212"/>
      <c r="CY95" s="212"/>
      <c r="CZ95" s="212"/>
      <c r="DA95" s="212"/>
      <c r="DB95" s="212"/>
      <c r="DC95" s="212"/>
      <c r="DD95" s="212"/>
      <c r="DE95" s="212"/>
      <c r="DF95" s="212"/>
      <c r="DG95" s="212"/>
      <c r="DH95" s="212"/>
      <c r="DI95" s="212"/>
      <c r="DJ95" s="212"/>
      <c r="DK95" s="212"/>
      <c r="DL95" s="212"/>
      <c r="DM95" s="212"/>
      <c r="DN95" s="212"/>
      <c r="DO95" s="212"/>
      <c r="DP95" s="212"/>
      <c r="DQ95" s="212"/>
      <c r="DR95" s="212"/>
      <c r="DS95" s="212"/>
      <c r="DT95" s="212"/>
      <c r="DU95" s="212"/>
      <c r="DV95" s="212"/>
      <c r="DW95" s="212"/>
      <c r="DX95" s="212"/>
      <c r="DY95" s="212"/>
      <c r="DZ95" s="212"/>
      <c r="EA95" s="212"/>
      <c r="EB95" s="212"/>
      <c r="EC95" s="212"/>
      <c r="ED95" s="212"/>
      <c r="EE95" s="212"/>
      <c r="EF95" s="212"/>
      <c r="EG95" s="212"/>
      <c r="EH95" s="212"/>
      <c r="EI95" s="212"/>
      <c r="EJ95" s="212"/>
      <c r="EK95" s="212"/>
      <c r="EL95" s="212"/>
      <c r="EM95" s="212"/>
      <c r="EN95" s="212"/>
      <c r="EO95" s="212"/>
      <c r="EP95" s="212"/>
      <c r="EQ95" s="212"/>
      <c r="ER95" s="212"/>
      <c r="ES95" s="212"/>
      <c r="ET95" s="212"/>
      <c r="EU95" s="212"/>
      <c r="EV95" s="212"/>
      <c r="EW95" s="212"/>
      <c r="EX95" s="212"/>
      <c r="EY95" s="212"/>
      <c r="EZ95" s="212"/>
      <c r="FA95" s="212"/>
      <c r="FB95" s="212"/>
      <c r="FC95" s="212"/>
      <c r="FD95" s="212"/>
      <c r="FE95" s="212"/>
      <c r="FF95" s="212"/>
      <c r="FG95" s="212"/>
      <c r="FH95" s="212"/>
      <c r="FI95" s="212"/>
      <c r="FJ95" s="212"/>
      <c r="FK95" s="212"/>
      <c r="FL95" s="212"/>
      <c r="FM95" s="212"/>
      <c r="FN95" s="212"/>
      <c r="FO95" s="212"/>
      <c r="FP95" s="212"/>
      <c r="FQ95" s="212"/>
      <c r="FR95" s="212"/>
      <c r="FS95" s="212"/>
      <c r="FT95" s="212"/>
      <c r="FU95" s="212"/>
      <c r="FV95" s="212"/>
      <c r="FW95" s="212"/>
      <c r="FX95" s="212"/>
      <c r="FY95" s="212"/>
      <c r="FZ95" s="212"/>
      <c r="GA95" s="212"/>
      <c r="GB95" s="212"/>
      <c r="GC95" s="212"/>
      <c r="GD95" s="212"/>
      <c r="GE95" s="212"/>
      <c r="GF95" s="212"/>
      <c r="GG95" s="212"/>
      <c r="GH95" s="212"/>
      <c r="GI95" s="212"/>
      <c r="GJ95" s="212"/>
      <c r="GK95" s="212"/>
      <c r="GL95" s="212"/>
      <c r="GM95" s="212"/>
      <c r="GN95" s="212"/>
      <c r="GO95" s="212"/>
      <c r="GP95" s="212"/>
      <c r="GQ95" s="212"/>
      <c r="GR95" s="212"/>
      <c r="GS95" s="212"/>
      <c r="GT95" s="212"/>
      <c r="GU95" s="212"/>
      <c r="GV95" s="212"/>
      <c r="GW95" s="212"/>
      <c r="GX95" s="212"/>
      <c r="GY95" s="212"/>
      <c r="GZ95" s="212"/>
      <c r="HA95" s="212"/>
      <c r="HB95" s="212"/>
      <c r="HC95" s="212"/>
      <c r="HD95" s="212"/>
      <c r="HE95" s="212"/>
      <c r="HF95" s="212"/>
      <c r="HG95" s="212"/>
      <c r="HH95" s="212"/>
      <c r="HI95" s="212"/>
      <c r="HJ95" s="212"/>
      <c r="HK95" s="212"/>
      <c r="HL95" s="212"/>
      <c r="HM95" s="212"/>
      <c r="HN95" s="212"/>
      <c r="HO95" s="212"/>
      <c r="HP95" s="212"/>
      <c r="HQ95" s="212"/>
      <c r="HR95" s="212"/>
      <c r="HS95" s="212"/>
      <c r="HT95" s="212"/>
      <c r="HU95" s="212"/>
      <c r="HV95" s="212"/>
      <c r="HW95" s="212"/>
      <c r="HX95" s="212"/>
      <c r="HY95" s="212"/>
      <c r="HZ95" s="212"/>
      <c r="IA95" s="212"/>
      <c r="IB95" s="212"/>
      <c r="IC95" s="212"/>
      <c r="ID95" s="212"/>
      <c r="IE95" s="212"/>
      <c r="IF95" s="212"/>
      <c r="IG95" s="212"/>
      <c r="IH95" s="212"/>
      <c r="II95" s="212"/>
      <c r="IJ95" s="212"/>
      <c r="IK95" s="212"/>
      <c r="IL95" s="212"/>
      <c r="IM95" s="212"/>
      <c r="IN95" s="212"/>
      <c r="IO95" s="212"/>
      <c r="IP95" s="212"/>
      <c r="IQ95" s="212"/>
      <c r="IR95" s="212"/>
      <c r="IS95" s="212"/>
      <c r="IT95" s="212"/>
      <c r="IU95" s="212"/>
      <c r="IV95" s="212"/>
      <c r="IW95" s="212"/>
      <c r="IX95" s="212"/>
      <c r="IY95" s="212"/>
      <c r="IZ95" s="212"/>
      <c r="JA95" s="212"/>
      <c r="JB95" s="212"/>
      <c r="JC95" s="212"/>
      <c r="JD95" s="212"/>
      <c r="JE95" s="212"/>
      <c r="JF95" s="212"/>
      <c r="JG95" s="212"/>
      <c r="JH95" s="212"/>
      <c r="JI95" s="212"/>
      <c r="JJ95" s="212"/>
      <c r="JK95" s="212"/>
      <c r="JL95" s="212"/>
      <c r="JM95" s="212"/>
      <c r="JN95" s="212"/>
      <c r="JO95" s="484"/>
      <c r="JP95" s="484"/>
      <c r="JQ95" s="484"/>
      <c r="JR95" s="484"/>
      <c r="JS95" s="484"/>
      <c r="JT95" s="484"/>
      <c r="JU95" s="484"/>
      <c r="JV95" s="484"/>
      <c r="JW95" s="484"/>
      <c r="JX95" s="484"/>
      <c r="JY95" s="484"/>
      <c r="JZ95" s="484"/>
      <c r="KA95" s="484"/>
      <c r="KB95" s="484">
        <v>26</v>
      </c>
      <c r="KC95" s="484">
        <v>26</v>
      </c>
      <c r="KD95" s="484">
        <v>26</v>
      </c>
      <c r="KE95" s="484">
        <v>26</v>
      </c>
      <c r="KF95" s="484">
        <v>26</v>
      </c>
      <c r="KG95" s="484">
        <v>26</v>
      </c>
      <c r="KH95" s="484">
        <v>26</v>
      </c>
      <c r="KI95" s="484">
        <v>26</v>
      </c>
      <c r="KJ95" s="484">
        <v>26</v>
      </c>
      <c r="KK95" s="484">
        <v>26</v>
      </c>
      <c r="KL95" s="484">
        <v>26</v>
      </c>
      <c r="KM95" s="484">
        <v>26</v>
      </c>
      <c r="KN95" s="484">
        <v>26</v>
      </c>
      <c r="KO95" s="484">
        <v>26</v>
      </c>
      <c r="KP95" s="484">
        <v>26</v>
      </c>
      <c r="KQ95" s="484">
        <v>26</v>
      </c>
      <c r="KR95" s="484">
        <v>26</v>
      </c>
      <c r="KS95" s="484">
        <v>26</v>
      </c>
      <c r="KT95" s="484">
        <v>26</v>
      </c>
      <c r="KU95" s="484">
        <v>26</v>
      </c>
      <c r="KV95" s="484">
        <v>26</v>
      </c>
      <c r="KW95" s="484">
        <v>26</v>
      </c>
      <c r="KX95" s="484">
        <v>26</v>
      </c>
      <c r="KY95" s="484">
        <v>26</v>
      </c>
      <c r="KZ95" s="484">
        <v>26</v>
      </c>
      <c r="LA95" s="484">
        <v>30</v>
      </c>
      <c r="LB95" s="484">
        <v>30</v>
      </c>
      <c r="LC95" s="484">
        <v>30</v>
      </c>
      <c r="LD95" s="484">
        <v>30</v>
      </c>
      <c r="LE95" s="484">
        <v>30</v>
      </c>
      <c r="LF95" s="484">
        <v>30</v>
      </c>
      <c r="LG95" s="484">
        <v>30</v>
      </c>
      <c r="LH95" s="484">
        <v>30</v>
      </c>
      <c r="LI95" s="484">
        <v>30</v>
      </c>
      <c r="LJ95" s="484">
        <v>30</v>
      </c>
      <c r="LK95" s="484">
        <v>30</v>
      </c>
      <c r="LL95" s="484">
        <v>30</v>
      </c>
      <c r="LM95" s="484">
        <v>30</v>
      </c>
      <c r="LN95" s="484">
        <v>30</v>
      </c>
      <c r="LO95" s="484">
        <v>30</v>
      </c>
      <c r="LP95" s="484">
        <v>30</v>
      </c>
      <c r="LQ95" s="484">
        <v>30</v>
      </c>
      <c r="LR95" s="484">
        <v>30</v>
      </c>
      <c r="LS95" s="484">
        <v>30</v>
      </c>
      <c r="LT95" s="484">
        <v>30</v>
      </c>
      <c r="LU95" s="484">
        <v>30</v>
      </c>
      <c r="LV95" s="484">
        <v>30</v>
      </c>
      <c r="LW95" s="484">
        <v>30</v>
      </c>
      <c r="LX95" s="484">
        <v>30</v>
      </c>
      <c r="LY95" s="484">
        <v>30</v>
      </c>
      <c r="LZ95" s="484">
        <v>30</v>
      </c>
      <c r="MA95" s="484">
        <v>30</v>
      </c>
      <c r="MB95" s="484">
        <v>30</v>
      </c>
      <c r="MC95" s="484">
        <v>30</v>
      </c>
      <c r="MD95" s="484">
        <v>30</v>
      </c>
      <c r="ME95" s="484">
        <v>30</v>
      </c>
      <c r="MF95" s="484">
        <v>30</v>
      </c>
      <c r="MG95" s="484">
        <v>30</v>
      </c>
      <c r="MH95" s="484">
        <v>30</v>
      </c>
      <c r="MI95" s="484">
        <v>30</v>
      </c>
      <c r="MJ95" s="484">
        <v>30</v>
      </c>
      <c r="MK95" s="484">
        <v>30</v>
      </c>
      <c r="ML95" s="484">
        <v>30</v>
      </c>
      <c r="MM95" s="484">
        <v>30</v>
      </c>
      <c r="MN95" s="484">
        <v>30</v>
      </c>
      <c r="MO95" s="484">
        <v>30</v>
      </c>
      <c r="MP95" s="484">
        <v>30</v>
      </c>
      <c r="MQ95" s="484">
        <v>30</v>
      </c>
      <c r="MR95" s="484">
        <v>30</v>
      </c>
      <c r="MS95" s="484">
        <v>30</v>
      </c>
      <c r="MT95" s="484">
        <v>30</v>
      </c>
      <c r="MU95" s="484">
        <v>30</v>
      </c>
      <c r="MV95" s="484">
        <v>30</v>
      </c>
      <c r="MW95" s="484">
        <v>30</v>
      </c>
      <c r="MX95" s="484">
        <v>30</v>
      </c>
      <c r="MY95" s="484">
        <v>30</v>
      </c>
      <c r="MZ95" s="484">
        <v>30</v>
      </c>
      <c r="NA95" s="484">
        <v>30</v>
      </c>
      <c r="NB95" s="484">
        <v>30</v>
      </c>
      <c r="NC95" s="484">
        <v>30</v>
      </c>
      <c r="ND95" s="484">
        <v>30</v>
      </c>
      <c r="NE95" s="484">
        <v>30</v>
      </c>
      <c r="NF95" s="484">
        <v>30</v>
      </c>
      <c r="NG95" s="484">
        <v>30</v>
      </c>
      <c r="NH95" s="484">
        <v>30</v>
      </c>
      <c r="NI95" s="484">
        <v>30</v>
      </c>
      <c r="NJ95" s="484">
        <v>30</v>
      </c>
      <c r="NK95" s="484">
        <v>30</v>
      </c>
      <c r="NL95" s="484">
        <v>30</v>
      </c>
      <c r="NM95" s="484">
        <v>30</v>
      </c>
      <c r="NN95" s="484">
        <v>30</v>
      </c>
      <c r="NO95" s="484">
        <v>30</v>
      </c>
      <c r="NP95" s="484">
        <v>30</v>
      </c>
      <c r="NQ95" s="484">
        <v>30</v>
      </c>
      <c r="NR95" s="484">
        <v>30</v>
      </c>
      <c r="NS95" s="484">
        <v>30</v>
      </c>
      <c r="NT95" s="484">
        <v>30</v>
      </c>
      <c r="NU95" s="484">
        <v>30</v>
      </c>
      <c r="NV95" s="484">
        <v>30</v>
      </c>
      <c r="NW95" s="484">
        <v>30</v>
      </c>
      <c r="NX95" s="484">
        <v>30</v>
      </c>
      <c r="NY95" s="484">
        <v>30</v>
      </c>
      <c r="NZ95" s="484">
        <v>30</v>
      </c>
      <c r="OA95" s="484">
        <v>30</v>
      </c>
      <c r="OB95" s="484">
        <v>30</v>
      </c>
      <c r="OC95" s="484">
        <v>30</v>
      </c>
      <c r="OD95" s="484">
        <v>30</v>
      </c>
      <c r="OE95" s="484">
        <v>30</v>
      </c>
      <c r="OF95" s="484">
        <v>30</v>
      </c>
      <c r="OG95" s="484">
        <v>30</v>
      </c>
      <c r="OH95" s="484">
        <v>30</v>
      </c>
      <c r="OI95" s="484">
        <v>30</v>
      </c>
      <c r="OJ95" s="484">
        <v>30</v>
      </c>
      <c r="OK95" s="484">
        <v>30</v>
      </c>
      <c r="OL95" s="484">
        <v>30</v>
      </c>
      <c r="OM95" s="484">
        <v>30</v>
      </c>
      <c r="ON95" s="484">
        <v>30</v>
      </c>
      <c r="OO95" s="484">
        <v>30</v>
      </c>
      <c r="OP95" s="484">
        <v>30</v>
      </c>
      <c r="OQ95" s="484">
        <v>30</v>
      </c>
      <c r="OR95" s="484">
        <v>30</v>
      </c>
      <c r="OS95" s="484">
        <v>30</v>
      </c>
      <c r="OT95" s="484">
        <v>30</v>
      </c>
      <c r="OU95" s="484">
        <v>30</v>
      </c>
      <c r="OV95" s="484">
        <v>30</v>
      </c>
      <c r="OW95" s="484">
        <v>30</v>
      </c>
      <c r="OX95" s="484">
        <v>30</v>
      </c>
      <c r="OY95" s="484">
        <v>30</v>
      </c>
      <c r="OZ95" s="484">
        <v>30</v>
      </c>
      <c r="PA95" s="484">
        <v>30</v>
      </c>
      <c r="PB95" s="484">
        <v>30</v>
      </c>
      <c r="PC95" s="484">
        <v>30</v>
      </c>
      <c r="PD95" s="484">
        <v>30</v>
      </c>
      <c r="PE95" s="484">
        <v>30</v>
      </c>
      <c r="PF95" s="484">
        <v>30</v>
      </c>
      <c r="PG95" s="484">
        <v>30</v>
      </c>
      <c r="PH95" s="484">
        <v>30</v>
      </c>
      <c r="PI95" s="484">
        <v>30</v>
      </c>
      <c r="PJ95" s="484">
        <v>30</v>
      </c>
      <c r="PK95" s="484">
        <v>30</v>
      </c>
      <c r="PL95" s="484">
        <v>30</v>
      </c>
    </row>
    <row r="96" spans="1:428" x14ac:dyDescent="0.25">
      <c r="A96" s="866">
        <v>46</v>
      </c>
      <c r="B96" s="867" t="s">
        <v>1428</v>
      </c>
      <c r="C96" s="869" t="s">
        <v>1375</v>
      </c>
      <c r="D96" s="871" t="s">
        <v>1426</v>
      </c>
      <c r="E96" s="205" t="s">
        <v>1376</v>
      </c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  <c r="BD96" s="211"/>
      <c r="BE96" s="211"/>
      <c r="BF96" s="211"/>
      <c r="BG96" s="211"/>
      <c r="BH96" s="211"/>
      <c r="BI96" s="211"/>
      <c r="BJ96" s="211"/>
      <c r="BK96" s="211"/>
      <c r="BL96" s="211"/>
      <c r="BM96" s="211"/>
      <c r="BN96" s="211"/>
      <c r="BO96" s="211"/>
      <c r="BP96" s="211"/>
      <c r="BQ96" s="211"/>
      <c r="BR96" s="211"/>
      <c r="BS96" s="211"/>
      <c r="BT96" s="211"/>
      <c r="BU96" s="211"/>
      <c r="BV96" s="211"/>
      <c r="BW96" s="211"/>
      <c r="BX96" s="211"/>
      <c r="BY96" s="211"/>
      <c r="BZ96" s="211"/>
      <c r="CA96" s="211"/>
      <c r="CB96" s="211"/>
      <c r="CC96" s="211"/>
      <c r="CD96" s="211"/>
      <c r="CE96" s="211"/>
      <c r="CF96" s="211"/>
      <c r="CG96" s="211"/>
      <c r="CH96" s="211"/>
      <c r="CI96" s="211"/>
      <c r="CJ96" s="211"/>
      <c r="CK96" s="211"/>
      <c r="CL96" s="211"/>
      <c r="CM96" s="211"/>
      <c r="CN96" s="211"/>
      <c r="CO96" s="211"/>
      <c r="CP96" s="211"/>
      <c r="CQ96" s="211"/>
      <c r="CR96" s="211"/>
      <c r="CS96" s="211"/>
      <c r="CT96" s="211"/>
      <c r="CU96" s="211"/>
      <c r="CV96" s="211"/>
      <c r="CW96" s="211"/>
      <c r="CX96" s="211"/>
      <c r="CY96" s="211"/>
      <c r="CZ96" s="211"/>
      <c r="DA96" s="211"/>
      <c r="DB96" s="211"/>
      <c r="DC96" s="211"/>
      <c r="DD96" s="211"/>
      <c r="DE96" s="211"/>
      <c r="DF96" s="211"/>
      <c r="DG96" s="211"/>
      <c r="DH96" s="211"/>
      <c r="DI96" s="211"/>
      <c r="DJ96" s="211"/>
      <c r="DK96" s="211"/>
      <c r="DL96" s="211"/>
      <c r="DM96" s="211"/>
      <c r="DN96" s="211"/>
      <c r="DO96" s="211"/>
      <c r="DP96" s="211"/>
      <c r="DQ96" s="211"/>
      <c r="DR96" s="211"/>
      <c r="DS96" s="211"/>
      <c r="DT96" s="211"/>
      <c r="DU96" s="211"/>
      <c r="DV96" s="211"/>
      <c r="DW96" s="211"/>
      <c r="DX96" s="211"/>
      <c r="DY96" s="211"/>
      <c r="DZ96" s="211"/>
      <c r="EA96" s="211"/>
      <c r="EB96" s="211"/>
      <c r="EC96" s="211"/>
      <c r="ED96" s="211"/>
      <c r="EE96" s="211"/>
      <c r="EF96" s="211"/>
      <c r="EG96" s="211"/>
      <c r="EH96" s="211"/>
      <c r="EI96" s="211"/>
      <c r="EJ96" s="211"/>
      <c r="EK96" s="211"/>
      <c r="EL96" s="211"/>
      <c r="EM96" s="211"/>
      <c r="EN96" s="211"/>
      <c r="EO96" s="211"/>
      <c r="EP96" s="211"/>
      <c r="EQ96" s="211"/>
      <c r="ER96" s="211"/>
      <c r="ES96" s="211"/>
      <c r="ET96" s="211"/>
      <c r="EU96" s="211"/>
      <c r="EV96" s="211"/>
      <c r="EW96" s="211"/>
      <c r="EX96" s="211"/>
      <c r="EY96" s="211"/>
      <c r="EZ96" s="211"/>
      <c r="FA96" s="211"/>
      <c r="FB96" s="211"/>
      <c r="FC96" s="211"/>
      <c r="FD96" s="211"/>
      <c r="FE96" s="211"/>
      <c r="FF96" s="211"/>
      <c r="FG96" s="211"/>
      <c r="FH96" s="211"/>
      <c r="FI96" s="211"/>
      <c r="FJ96" s="211"/>
      <c r="FK96" s="211"/>
      <c r="FL96" s="211"/>
      <c r="FM96" s="211"/>
      <c r="FN96" s="211"/>
      <c r="FO96" s="211"/>
      <c r="FP96" s="211"/>
      <c r="FQ96" s="211"/>
      <c r="FR96" s="211"/>
      <c r="FS96" s="211"/>
      <c r="FT96" s="211"/>
      <c r="FU96" s="211"/>
      <c r="FV96" s="211"/>
      <c r="FW96" s="211"/>
      <c r="FX96" s="211"/>
      <c r="FY96" s="211"/>
      <c r="FZ96" s="211"/>
      <c r="GA96" s="211"/>
      <c r="GB96" s="211"/>
      <c r="GC96" s="211"/>
      <c r="GD96" s="211"/>
      <c r="GE96" s="211"/>
      <c r="GF96" s="211"/>
      <c r="GG96" s="211"/>
      <c r="GH96" s="211"/>
      <c r="GI96" s="211"/>
      <c r="GJ96" s="211"/>
      <c r="GK96" s="211"/>
      <c r="GL96" s="211"/>
      <c r="GM96" s="211"/>
      <c r="GN96" s="211"/>
      <c r="GO96" s="211"/>
      <c r="GP96" s="211"/>
      <c r="GQ96" s="211"/>
      <c r="GR96" s="211"/>
      <c r="GS96" s="211"/>
      <c r="GT96" s="211"/>
      <c r="GU96" s="211"/>
      <c r="GV96" s="211"/>
      <c r="GW96" s="211"/>
      <c r="GX96" s="211"/>
      <c r="GY96" s="211"/>
      <c r="GZ96" s="211"/>
      <c r="HA96" s="211"/>
      <c r="HB96" s="211"/>
      <c r="HC96" s="211"/>
      <c r="HD96" s="211"/>
      <c r="HE96" s="211"/>
      <c r="HF96" s="211"/>
      <c r="HG96" s="211"/>
      <c r="HH96" s="211"/>
      <c r="HI96" s="211"/>
      <c r="HJ96" s="211"/>
      <c r="HK96" s="211"/>
      <c r="HL96" s="211"/>
      <c r="HM96" s="211"/>
      <c r="HN96" s="211"/>
      <c r="HO96" s="211"/>
      <c r="HP96" s="211"/>
      <c r="HQ96" s="211"/>
      <c r="HR96" s="211"/>
      <c r="HS96" s="211"/>
      <c r="HT96" s="211"/>
      <c r="HU96" s="211"/>
      <c r="HV96" s="211"/>
      <c r="HW96" s="211"/>
      <c r="HX96" s="211"/>
      <c r="HY96" s="211"/>
      <c r="HZ96" s="211"/>
      <c r="IA96" s="211"/>
      <c r="IB96" s="211"/>
      <c r="IC96" s="211"/>
      <c r="ID96" s="211"/>
      <c r="IE96" s="211"/>
      <c r="IF96" s="211"/>
      <c r="IG96" s="211"/>
      <c r="IH96" s="211"/>
      <c r="II96" s="211"/>
      <c r="IJ96" s="211"/>
      <c r="IK96" s="211"/>
      <c r="IL96" s="211"/>
      <c r="IM96" s="211"/>
      <c r="IN96" s="211"/>
      <c r="IO96" s="211"/>
      <c r="IP96" s="211"/>
      <c r="IQ96" s="211"/>
      <c r="IR96" s="211"/>
      <c r="IS96" s="211"/>
      <c r="IT96" s="211"/>
      <c r="IU96" s="211"/>
      <c r="IV96" s="211"/>
      <c r="IW96" s="211"/>
      <c r="IX96" s="211"/>
      <c r="IY96" s="211"/>
      <c r="IZ96" s="211"/>
      <c r="JA96" s="211"/>
      <c r="JB96" s="211"/>
      <c r="JC96" s="211"/>
      <c r="JD96" s="211"/>
      <c r="JE96" s="211"/>
      <c r="JF96" s="211"/>
      <c r="JG96" s="211"/>
      <c r="JH96" s="211"/>
      <c r="JI96" s="211"/>
      <c r="JJ96" s="211"/>
      <c r="JK96" s="211"/>
      <c r="JL96" s="211"/>
      <c r="JM96" s="211"/>
      <c r="JN96" s="211"/>
      <c r="JO96" s="483"/>
      <c r="JP96" s="483"/>
      <c r="JQ96" s="483"/>
      <c r="JR96" s="483"/>
      <c r="JS96" s="483"/>
      <c r="JT96" s="483"/>
      <c r="JU96" s="483"/>
      <c r="JV96" s="483"/>
      <c r="JW96" s="483"/>
      <c r="JX96" s="483"/>
      <c r="JY96" s="483"/>
      <c r="JZ96" s="483"/>
      <c r="KA96" s="483"/>
      <c r="KB96" s="483">
        <v>110</v>
      </c>
      <c r="KC96" s="483">
        <v>110</v>
      </c>
      <c r="KD96" s="483">
        <v>110</v>
      </c>
      <c r="KE96" s="483">
        <v>110</v>
      </c>
      <c r="KF96" s="483">
        <v>110</v>
      </c>
      <c r="KG96" s="483">
        <v>110</v>
      </c>
      <c r="KH96" s="483">
        <v>110</v>
      </c>
      <c r="KI96" s="483">
        <v>110</v>
      </c>
      <c r="KJ96" s="483">
        <v>110</v>
      </c>
      <c r="KK96" s="483">
        <v>110</v>
      </c>
      <c r="KL96" s="483">
        <v>110</v>
      </c>
      <c r="KM96" s="483">
        <v>110</v>
      </c>
      <c r="KN96" s="483">
        <v>110</v>
      </c>
      <c r="KO96" s="483">
        <v>110</v>
      </c>
      <c r="KP96" s="483">
        <v>110</v>
      </c>
      <c r="KQ96" s="483">
        <v>110</v>
      </c>
      <c r="KR96" s="483">
        <v>110</v>
      </c>
      <c r="KS96" s="483">
        <v>110</v>
      </c>
      <c r="KT96" s="483">
        <v>110</v>
      </c>
      <c r="KU96" s="483">
        <v>110</v>
      </c>
      <c r="KV96" s="483">
        <v>110</v>
      </c>
      <c r="KW96" s="483">
        <v>110</v>
      </c>
      <c r="KX96" s="483">
        <v>110</v>
      </c>
      <c r="KY96" s="483">
        <v>110</v>
      </c>
      <c r="KZ96" s="483">
        <v>110</v>
      </c>
      <c r="LA96" s="483">
        <v>110</v>
      </c>
      <c r="LB96" s="483">
        <v>110</v>
      </c>
      <c r="LC96" s="483">
        <v>110</v>
      </c>
      <c r="LD96" s="483">
        <v>110</v>
      </c>
      <c r="LE96" s="483">
        <v>110</v>
      </c>
      <c r="LF96" s="483">
        <v>110</v>
      </c>
      <c r="LG96" s="483">
        <v>110</v>
      </c>
      <c r="LH96" s="483">
        <v>110</v>
      </c>
      <c r="LI96" s="483">
        <v>110</v>
      </c>
      <c r="LJ96" s="483">
        <v>110</v>
      </c>
      <c r="LK96" s="483">
        <v>110</v>
      </c>
      <c r="LL96" s="483">
        <v>110</v>
      </c>
      <c r="LM96" s="483">
        <v>110</v>
      </c>
      <c r="LN96" s="483">
        <v>110</v>
      </c>
      <c r="LO96" s="483">
        <v>110</v>
      </c>
      <c r="LP96" s="483">
        <v>110</v>
      </c>
      <c r="LQ96" s="483">
        <v>110</v>
      </c>
      <c r="LR96" s="483">
        <v>110</v>
      </c>
      <c r="LS96" s="483">
        <v>110</v>
      </c>
      <c r="LT96" s="483">
        <v>110</v>
      </c>
      <c r="LU96" s="483">
        <v>110</v>
      </c>
      <c r="LV96" s="483">
        <v>110</v>
      </c>
      <c r="LW96" s="483">
        <v>110</v>
      </c>
      <c r="LX96" s="483">
        <v>110</v>
      </c>
      <c r="LY96" s="483">
        <v>110</v>
      </c>
      <c r="LZ96" s="483">
        <v>110</v>
      </c>
      <c r="MA96" s="483">
        <v>110</v>
      </c>
      <c r="MB96" s="483">
        <v>110</v>
      </c>
      <c r="MC96" s="483">
        <v>110</v>
      </c>
      <c r="MD96" s="483">
        <v>110</v>
      </c>
      <c r="ME96" s="483">
        <v>110</v>
      </c>
      <c r="MF96" s="483">
        <v>110</v>
      </c>
      <c r="MG96" s="483">
        <v>110</v>
      </c>
      <c r="MH96" s="483">
        <v>110</v>
      </c>
      <c r="MI96" s="483">
        <v>110</v>
      </c>
      <c r="MJ96" s="483">
        <v>110</v>
      </c>
      <c r="MK96" s="483">
        <v>110</v>
      </c>
      <c r="ML96" s="483">
        <v>110</v>
      </c>
      <c r="MM96" s="483">
        <v>110</v>
      </c>
      <c r="MN96" s="483">
        <v>110</v>
      </c>
      <c r="MO96" s="483">
        <v>110</v>
      </c>
      <c r="MP96" s="483">
        <v>110</v>
      </c>
      <c r="MQ96" s="483">
        <v>110</v>
      </c>
      <c r="MR96" s="483">
        <v>110</v>
      </c>
      <c r="MS96" s="483">
        <v>110</v>
      </c>
      <c r="MT96" s="483">
        <v>110</v>
      </c>
      <c r="MU96" s="483">
        <v>110</v>
      </c>
      <c r="MV96" s="483">
        <v>110</v>
      </c>
      <c r="MW96" s="483">
        <v>110</v>
      </c>
      <c r="MX96" s="483">
        <v>110</v>
      </c>
      <c r="MY96" s="483">
        <v>110</v>
      </c>
      <c r="MZ96" s="483">
        <v>110</v>
      </c>
      <c r="NA96" s="483">
        <v>110</v>
      </c>
      <c r="NB96" s="483">
        <v>110</v>
      </c>
      <c r="NC96" s="483">
        <v>110</v>
      </c>
      <c r="ND96" s="483">
        <v>110</v>
      </c>
      <c r="NE96" s="483">
        <v>110</v>
      </c>
      <c r="NF96" s="483">
        <v>110</v>
      </c>
      <c r="NG96" s="483">
        <v>110</v>
      </c>
      <c r="NH96" s="483">
        <v>110</v>
      </c>
      <c r="NI96" s="483">
        <v>110</v>
      </c>
      <c r="NJ96" s="483">
        <v>110</v>
      </c>
      <c r="NK96" s="483">
        <v>110</v>
      </c>
      <c r="NL96" s="483">
        <v>110</v>
      </c>
      <c r="NM96" s="483">
        <v>110</v>
      </c>
      <c r="NN96" s="483">
        <v>110</v>
      </c>
      <c r="NO96" s="483">
        <v>110</v>
      </c>
      <c r="NP96" s="483">
        <v>110</v>
      </c>
      <c r="NQ96" s="483">
        <v>110</v>
      </c>
      <c r="NR96" s="483">
        <v>110</v>
      </c>
      <c r="NS96" s="483">
        <v>110</v>
      </c>
      <c r="NT96" s="483">
        <v>110</v>
      </c>
      <c r="NU96" s="483">
        <v>110</v>
      </c>
      <c r="NV96" s="483">
        <v>110</v>
      </c>
      <c r="NW96" s="483">
        <v>110</v>
      </c>
      <c r="NX96" s="483">
        <v>110</v>
      </c>
      <c r="NY96" s="483">
        <v>110</v>
      </c>
      <c r="NZ96" s="483">
        <v>110</v>
      </c>
      <c r="OA96" s="483">
        <v>110</v>
      </c>
      <c r="OB96" s="483">
        <v>110</v>
      </c>
      <c r="OC96" s="483">
        <v>110</v>
      </c>
      <c r="OD96" s="483">
        <v>110</v>
      </c>
      <c r="OE96" s="483">
        <v>110</v>
      </c>
      <c r="OF96" s="483">
        <v>110</v>
      </c>
      <c r="OG96" s="483">
        <v>110</v>
      </c>
      <c r="OH96" s="483">
        <v>110</v>
      </c>
      <c r="OI96" s="483">
        <v>110</v>
      </c>
      <c r="OJ96" s="483">
        <v>110</v>
      </c>
      <c r="OK96" s="483">
        <v>110</v>
      </c>
      <c r="OL96" s="483">
        <v>110</v>
      </c>
      <c r="OM96" s="483">
        <v>110</v>
      </c>
      <c r="ON96" s="483">
        <v>110</v>
      </c>
      <c r="OO96" s="483">
        <v>110</v>
      </c>
      <c r="OP96" s="483">
        <v>110</v>
      </c>
      <c r="OQ96" s="483">
        <v>110</v>
      </c>
      <c r="OR96" s="483">
        <v>110</v>
      </c>
      <c r="OS96" s="483">
        <v>110</v>
      </c>
      <c r="OT96" s="483">
        <v>110</v>
      </c>
      <c r="OU96" s="483">
        <v>110</v>
      </c>
      <c r="OV96" s="483">
        <v>110</v>
      </c>
      <c r="OW96" s="483">
        <v>110</v>
      </c>
      <c r="OX96" s="483">
        <v>110</v>
      </c>
      <c r="OY96" s="483">
        <v>110</v>
      </c>
      <c r="OZ96" s="483">
        <v>110</v>
      </c>
      <c r="PA96" s="483">
        <v>110</v>
      </c>
      <c r="PB96" s="483">
        <v>110</v>
      </c>
      <c r="PC96" s="483">
        <v>110</v>
      </c>
      <c r="PD96" s="483">
        <v>110</v>
      </c>
      <c r="PE96" s="483">
        <v>110</v>
      </c>
      <c r="PF96" s="483">
        <v>110</v>
      </c>
      <c r="PG96" s="483">
        <v>110</v>
      </c>
      <c r="PH96" s="483">
        <v>110</v>
      </c>
      <c r="PI96" s="483">
        <v>110</v>
      </c>
      <c r="PJ96" s="483">
        <v>110</v>
      </c>
      <c r="PK96" s="483">
        <v>110</v>
      </c>
      <c r="PL96" s="483">
        <v>110</v>
      </c>
    </row>
    <row r="97" spans="1:428" x14ac:dyDescent="0.25">
      <c r="A97" s="866"/>
      <c r="B97" s="868"/>
      <c r="C97" s="869"/>
      <c r="D97" s="871"/>
      <c r="E97" s="206" t="s">
        <v>1377</v>
      </c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2"/>
      <c r="BN97" s="212"/>
      <c r="BO97" s="212"/>
      <c r="BP97" s="212"/>
      <c r="BQ97" s="212"/>
      <c r="BR97" s="212"/>
      <c r="BS97" s="212"/>
      <c r="BT97" s="212"/>
      <c r="BU97" s="212"/>
      <c r="BV97" s="212"/>
      <c r="BW97" s="212"/>
      <c r="BX97" s="212"/>
      <c r="BY97" s="212"/>
      <c r="BZ97" s="212"/>
      <c r="CA97" s="212"/>
      <c r="CB97" s="212"/>
      <c r="CC97" s="212"/>
      <c r="CD97" s="212"/>
      <c r="CE97" s="212"/>
      <c r="CF97" s="212"/>
      <c r="CG97" s="212"/>
      <c r="CH97" s="212"/>
      <c r="CI97" s="212"/>
      <c r="CJ97" s="212"/>
      <c r="CK97" s="212"/>
      <c r="CL97" s="212"/>
      <c r="CM97" s="212"/>
      <c r="CN97" s="212"/>
      <c r="CO97" s="212"/>
      <c r="CP97" s="212"/>
      <c r="CQ97" s="212"/>
      <c r="CR97" s="212"/>
      <c r="CS97" s="212"/>
      <c r="CT97" s="212"/>
      <c r="CU97" s="212"/>
      <c r="CV97" s="212"/>
      <c r="CW97" s="212"/>
      <c r="CX97" s="212"/>
      <c r="CY97" s="212"/>
      <c r="CZ97" s="212"/>
      <c r="DA97" s="212"/>
      <c r="DB97" s="212"/>
      <c r="DC97" s="212"/>
      <c r="DD97" s="212"/>
      <c r="DE97" s="212"/>
      <c r="DF97" s="212"/>
      <c r="DG97" s="212"/>
      <c r="DH97" s="212"/>
      <c r="DI97" s="212"/>
      <c r="DJ97" s="212"/>
      <c r="DK97" s="212"/>
      <c r="DL97" s="212"/>
      <c r="DM97" s="212"/>
      <c r="DN97" s="212"/>
      <c r="DO97" s="212"/>
      <c r="DP97" s="212"/>
      <c r="DQ97" s="212"/>
      <c r="DR97" s="212"/>
      <c r="DS97" s="212"/>
      <c r="DT97" s="212"/>
      <c r="DU97" s="212"/>
      <c r="DV97" s="212"/>
      <c r="DW97" s="212"/>
      <c r="DX97" s="212"/>
      <c r="DY97" s="212"/>
      <c r="DZ97" s="212"/>
      <c r="EA97" s="212"/>
      <c r="EB97" s="212"/>
      <c r="EC97" s="212"/>
      <c r="ED97" s="212"/>
      <c r="EE97" s="212"/>
      <c r="EF97" s="212"/>
      <c r="EG97" s="212"/>
      <c r="EH97" s="212"/>
      <c r="EI97" s="212"/>
      <c r="EJ97" s="212"/>
      <c r="EK97" s="212"/>
      <c r="EL97" s="212"/>
      <c r="EM97" s="212"/>
      <c r="EN97" s="212"/>
      <c r="EO97" s="212"/>
      <c r="EP97" s="212"/>
      <c r="EQ97" s="212"/>
      <c r="ER97" s="212"/>
      <c r="ES97" s="212"/>
      <c r="ET97" s="212"/>
      <c r="EU97" s="212"/>
      <c r="EV97" s="212"/>
      <c r="EW97" s="212"/>
      <c r="EX97" s="212"/>
      <c r="EY97" s="212"/>
      <c r="EZ97" s="212"/>
      <c r="FA97" s="212"/>
      <c r="FB97" s="212"/>
      <c r="FC97" s="212"/>
      <c r="FD97" s="212"/>
      <c r="FE97" s="212"/>
      <c r="FF97" s="212"/>
      <c r="FG97" s="212"/>
      <c r="FH97" s="212"/>
      <c r="FI97" s="212"/>
      <c r="FJ97" s="212"/>
      <c r="FK97" s="212"/>
      <c r="FL97" s="212"/>
      <c r="FM97" s="212"/>
      <c r="FN97" s="212"/>
      <c r="FO97" s="212"/>
      <c r="FP97" s="212"/>
      <c r="FQ97" s="212"/>
      <c r="FR97" s="212"/>
      <c r="FS97" s="212"/>
      <c r="FT97" s="212"/>
      <c r="FU97" s="212"/>
      <c r="FV97" s="212"/>
      <c r="FW97" s="212"/>
      <c r="FX97" s="212"/>
      <c r="FY97" s="212"/>
      <c r="FZ97" s="212"/>
      <c r="GA97" s="212"/>
      <c r="GB97" s="212"/>
      <c r="GC97" s="212"/>
      <c r="GD97" s="212"/>
      <c r="GE97" s="212"/>
      <c r="GF97" s="212"/>
      <c r="GG97" s="212"/>
      <c r="GH97" s="212"/>
      <c r="GI97" s="212"/>
      <c r="GJ97" s="212"/>
      <c r="GK97" s="212"/>
      <c r="GL97" s="212"/>
      <c r="GM97" s="212"/>
      <c r="GN97" s="212"/>
      <c r="GO97" s="212"/>
      <c r="GP97" s="212"/>
      <c r="GQ97" s="212"/>
      <c r="GR97" s="212"/>
      <c r="GS97" s="212"/>
      <c r="GT97" s="212"/>
      <c r="GU97" s="212"/>
      <c r="GV97" s="212"/>
      <c r="GW97" s="212"/>
      <c r="GX97" s="212"/>
      <c r="GY97" s="212"/>
      <c r="GZ97" s="212"/>
      <c r="HA97" s="212"/>
      <c r="HB97" s="212"/>
      <c r="HC97" s="212"/>
      <c r="HD97" s="212"/>
      <c r="HE97" s="212"/>
      <c r="HF97" s="212"/>
      <c r="HG97" s="212"/>
      <c r="HH97" s="212"/>
      <c r="HI97" s="212"/>
      <c r="HJ97" s="212"/>
      <c r="HK97" s="212"/>
      <c r="HL97" s="212"/>
      <c r="HM97" s="212"/>
      <c r="HN97" s="212"/>
      <c r="HO97" s="212"/>
      <c r="HP97" s="212"/>
      <c r="HQ97" s="212"/>
      <c r="HR97" s="212"/>
      <c r="HS97" s="212"/>
      <c r="HT97" s="212"/>
      <c r="HU97" s="212"/>
      <c r="HV97" s="212"/>
      <c r="HW97" s="212"/>
      <c r="HX97" s="212"/>
      <c r="HY97" s="212"/>
      <c r="HZ97" s="212"/>
      <c r="IA97" s="212"/>
      <c r="IB97" s="212"/>
      <c r="IC97" s="212"/>
      <c r="ID97" s="212"/>
      <c r="IE97" s="212"/>
      <c r="IF97" s="212"/>
      <c r="IG97" s="212"/>
      <c r="IH97" s="212"/>
      <c r="II97" s="212"/>
      <c r="IJ97" s="212"/>
      <c r="IK97" s="212"/>
      <c r="IL97" s="212"/>
      <c r="IM97" s="212"/>
      <c r="IN97" s="212"/>
      <c r="IO97" s="212"/>
      <c r="IP97" s="212"/>
      <c r="IQ97" s="212"/>
      <c r="IR97" s="212"/>
      <c r="IS97" s="212"/>
      <c r="IT97" s="212"/>
      <c r="IU97" s="212"/>
      <c r="IV97" s="212"/>
      <c r="IW97" s="212"/>
      <c r="IX97" s="212"/>
      <c r="IY97" s="212"/>
      <c r="IZ97" s="212"/>
      <c r="JA97" s="212"/>
      <c r="JB97" s="212"/>
      <c r="JC97" s="212"/>
      <c r="JD97" s="212"/>
      <c r="JE97" s="212"/>
      <c r="JF97" s="212"/>
      <c r="JG97" s="212"/>
      <c r="JH97" s="212"/>
      <c r="JI97" s="212"/>
      <c r="JJ97" s="212"/>
      <c r="JK97" s="212"/>
      <c r="JL97" s="212"/>
      <c r="JM97" s="212"/>
      <c r="JN97" s="212"/>
      <c r="JO97" s="484"/>
      <c r="JP97" s="484"/>
      <c r="JQ97" s="484"/>
      <c r="JR97" s="484"/>
      <c r="JS97" s="484"/>
      <c r="JT97" s="484"/>
      <c r="JU97" s="484"/>
      <c r="JV97" s="484"/>
      <c r="JW97" s="484"/>
      <c r="JX97" s="484"/>
      <c r="JY97" s="484"/>
      <c r="JZ97" s="484"/>
      <c r="KA97" s="484"/>
      <c r="KB97" s="484">
        <v>108</v>
      </c>
      <c r="KC97" s="484">
        <v>108</v>
      </c>
      <c r="KD97" s="484">
        <v>108</v>
      </c>
      <c r="KE97" s="484">
        <v>108</v>
      </c>
      <c r="KF97" s="484">
        <v>108</v>
      </c>
      <c r="KG97" s="484">
        <v>108</v>
      </c>
      <c r="KH97" s="484">
        <v>108</v>
      </c>
      <c r="KI97" s="484">
        <v>108</v>
      </c>
      <c r="KJ97" s="484">
        <v>108</v>
      </c>
      <c r="KK97" s="484">
        <v>108</v>
      </c>
      <c r="KL97" s="484">
        <v>108</v>
      </c>
      <c r="KM97" s="484">
        <v>108</v>
      </c>
      <c r="KN97" s="484">
        <v>108</v>
      </c>
      <c r="KO97" s="484">
        <v>108</v>
      </c>
      <c r="KP97" s="484">
        <v>108</v>
      </c>
      <c r="KQ97" s="484">
        <v>108</v>
      </c>
      <c r="KR97" s="484">
        <v>108</v>
      </c>
      <c r="KS97" s="484">
        <v>108</v>
      </c>
      <c r="KT97" s="484">
        <v>108</v>
      </c>
      <c r="KU97" s="484">
        <v>108</v>
      </c>
      <c r="KV97" s="484">
        <v>108</v>
      </c>
      <c r="KW97" s="484">
        <v>108</v>
      </c>
      <c r="KX97" s="484">
        <v>108</v>
      </c>
      <c r="KY97" s="484">
        <v>108</v>
      </c>
      <c r="KZ97" s="484">
        <v>108</v>
      </c>
      <c r="LA97" s="484">
        <v>79</v>
      </c>
      <c r="LB97" s="484">
        <v>79</v>
      </c>
      <c r="LC97" s="484">
        <v>79</v>
      </c>
      <c r="LD97" s="484">
        <v>79</v>
      </c>
      <c r="LE97" s="484">
        <v>79</v>
      </c>
      <c r="LF97" s="484">
        <v>79</v>
      </c>
      <c r="LG97" s="484">
        <v>79</v>
      </c>
      <c r="LH97" s="484">
        <v>79</v>
      </c>
      <c r="LI97" s="484">
        <v>79</v>
      </c>
      <c r="LJ97" s="484">
        <v>79</v>
      </c>
      <c r="LK97" s="484">
        <v>79</v>
      </c>
      <c r="LL97" s="484">
        <v>79</v>
      </c>
      <c r="LM97" s="484">
        <v>79</v>
      </c>
      <c r="LN97" s="484">
        <v>79</v>
      </c>
      <c r="LO97" s="484">
        <v>79</v>
      </c>
      <c r="LP97" s="484">
        <v>79</v>
      </c>
      <c r="LQ97" s="484">
        <v>79</v>
      </c>
      <c r="LR97" s="484">
        <v>79</v>
      </c>
      <c r="LS97" s="484">
        <v>79</v>
      </c>
      <c r="LT97" s="484">
        <v>79</v>
      </c>
      <c r="LU97" s="484">
        <v>108</v>
      </c>
      <c r="LV97" s="484">
        <v>108</v>
      </c>
      <c r="LW97" s="484">
        <v>108</v>
      </c>
      <c r="LX97" s="484">
        <v>108</v>
      </c>
      <c r="LY97" s="484">
        <v>108</v>
      </c>
      <c r="LZ97" s="484">
        <v>108</v>
      </c>
      <c r="MA97" s="484">
        <v>108</v>
      </c>
      <c r="MB97" s="484">
        <v>108</v>
      </c>
      <c r="MC97" s="484">
        <v>108</v>
      </c>
      <c r="MD97" s="484">
        <v>108</v>
      </c>
      <c r="ME97" s="484">
        <v>108</v>
      </c>
      <c r="MF97" s="484">
        <v>108</v>
      </c>
      <c r="MG97" s="484">
        <v>108</v>
      </c>
      <c r="MH97" s="484">
        <v>108</v>
      </c>
      <c r="MI97" s="484">
        <v>108</v>
      </c>
      <c r="MJ97" s="484">
        <v>108</v>
      </c>
      <c r="MK97" s="484">
        <v>108</v>
      </c>
      <c r="ML97" s="484">
        <v>108</v>
      </c>
      <c r="MM97" s="484">
        <v>108</v>
      </c>
      <c r="MN97" s="484">
        <v>108</v>
      </c>
      <c r="MO97" s="484">
        <v>108</v>
      </c>
      <c r="MP97" s="484">
        <v>108</v>
      </c>
      <c r="MQ97" s="484">
        <v>108</v>
      </c>
      <c r="MR97" s="484">
        <v>108</v>
      </c>
      <c r="MS97" s="484">
        <v>108</v>
      </c>
      <c r="MT97" s="484">
        <v>108</v>
      </c>
      <c r="MU97" s="484">
        <v>108</v>
      </c>
      <c r="MV97" s="484">
        <v>108</v>
      </c>
      <c r="MW97" s="484">
        <v>108</v>
      </c>
      <c r="MX97" s="484">
        <v>108</v>
      </c>
      <c r="MY97" s="484">
        <v>108</v>
      </c>
      <c r="MZ97" s="484">
        <v>108</v>
      </c>
      <c r="NA97" s="484">
        <v>108</v>
      </c>
      <c r="NB97" s="484">
        <v>108</v>
      </c>
      <c r="NC97" s="484">
        <v>108</v>
      </c>
      <c r="ND97" s="484">
        <v>108</v>
      </c>
      <c r="NE97" s="484">
        <v>108</v>
      </c>
      <c r="NF97" s="484">
        <v>108</v>
      </c>
      <c r="NG97" s="484">
        <v>108</v>
      </c>
      <c r="NH97" s="484">
        <v>108</v>
      </c>
      <c r="NI97" s="484">
        <v>108</v>
      </c>
      <c r="NJ97" s="484">
        <v>108</v>
      </c>
      <c r="NK97" s="484">
        <v>108</v>
      </c>
      <c r="NL97" s="484">
        <v>108</v>
      </c>
      <c r="NM97" s="484">
        <v>108</v>
      </c>
      <c r="NN97" s="484">
        <v>108</v>
      </c>
      <c r="NO97" s="484">
        <v>108</v>
      </c>
      <c r="NP97" s="484">
        <v>108</v>
      </c>
      <c r="NQ97" s="484">
        <v>108</v>
      </c>
      <c r="NR97" s="484">
        <v>108</v>
      </c>
      <c r="NS97" s="484">
        <v>108</v>
      </c>
      <c r="NT97" s="484">
        <v>108</v>
      </c>
      <c r="NU97" s="484">
        <v>108</v>
      </c>
      <c r="NV97" s="484">
        <v>108</v>
      </c>
      <c r="NW97" s="484">
        <v>108</v>
      </c>
      <c r="NX97" s="484">
        <v>108</v>
      </c>
      <c r="NY97" s="484">
        <v>108</v>
      </c>
      <c r="NZ97" s="484">
        <v>108</v>
      </c>
      <c r="OA97" s="484">
        <v>108</v>
      </c>
      <c r="OB97" s="484">
        <v>108</v>
      </c>
      <c r="OC97" s="484">
        <v>108</v>
      </c>
      <c r="OD97" s="484">
        <v>108</v>
      </c>
      <c r="OE97" s="484">
        <v>108</v>
      </c>
      <c r="OF97" s="484">
        <v>108</v>
      </c>
      <c r="OG97" s="484">
        <v>108</v>
      </c>
      <c r="OH97" s="484">
        <v>108</v>
      </c>
      <c r="OI97" s="484">
        <v>108</v>
      </c>
      <c r="OJ97" s="484">
        <v>108</v>
      </c>
      <c r="OK97" s="484">
        <v>108</v>
      </c>
      <c r="OL97" s="484">
        <v>108</v>
      </c>
      <c r="OM97" s="484">
        <v>108</v>
      </c>
      <c r="ON97" s="484">
        <v>108</v>
      </c>
      <c r="OO97" s="484">
        <v>108</v>
      </c>
      <c r="OP97" s="484">
        <v>108</v>
      </c>
      <c r="OQ97" s="484">
        <v>108</v>
      </c>
      <c r="OR97" s="484">
        <v>108</v>
      </c>
      <c r="OS97" s="484">
        <v>108</v>
      </c>
      <c r="OT97" s="484">
        <v>108</v>
      </c>
      <c r="OU97" s="484">
        <v>108</v>
      </c>
      <c r="OV97" s="484">
        <v>108</v>
      </c>
      <c r="OW97" s="484">
        <v>108</v>
      </c>
      <c r="OX97" s="484">
        <v>108</v>
      </c>
      <c r="OY97" s="484">
        <v>108</v>
      </c>
      <c r="OZ97" s="484">
        <v>108</v>
      </c>
      <c r="PA97" s="484">
        <v>108</v>
      </c>
      <c r="PB97" s="484">
        <v>108</v>
      </c>
      <c r="PC97" s="484">
        <v>108</v>
      </c>
      <c r="PD97" s="484">
        <v>108</v>
      </c>
      <c r="PE97" s="484">
        <v>108</v>
      </c>
      <c r="PF97" s="484">
        <v>108</v>
      </c>
      <c r="PG97" s="484">
        <v>108</v>
      </c>
      <c r="PH97" s="484">
        <v>108</v>
      </c>
      <c r="PI97" s="484">
        <v>108</v>
      </c>
      <c r="PJ97" s="484">
        <v>108</v>
      </c>
      <c r="PK97" s="484">
        <v>108</v>
      </c>
      <c r="PL97" s="484">
        <v>108</v>
      </c>
    </row>
    <row r="98" spans="1:428" x14ac:dyDescent="0.25">
      <c r="A98" s="866">
        <v>47</v>
      </c>
      <c r="B98" s="867" t="s">
        <v>1429</v>
      </c>
      <c r="C98" s="869" t="s">
        <v>1375</v>
      </c>
      <c r="D98" s="871" t="s">
        <v>1426</v>
      </c>
      <c r="E98" s="205" t="s">
        <v>1376</v>
      </c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  <c r="BD98" s="211"/>
      <c r="BE98" s="211"/>
      <c r="BF98" s="211"/>
      <c r="BG98" s="211"/>
      <c r="BH98" s="211"/>
      <c r="BI98" s="211"/>
      <c r="BJ98" s="211"/>
      <c r="BK98" s="211"/>
      <c r="BL98" s="211"/>
      <c r="BM98" s="211"/>
      <c r="BN98" s="211"/>
      <c r="BO98" s="211"/>
      <c r="BP98" s="211"/>
      <c r="BQ98" s="211"/>
      <c r="BR98" s="211"/>
      <c r="BS98" s="211"/>
      <c r="BT98" s="211"/>
      <c r="BU98" s="211"/>
      <c r="BV98" s="211"/>
      <c r="BW98" s="211"/>
      <c r="BX98" s="211"/>
      <c r="BY98" s="211"/>
      <c r="BZ98" s="211"/>
      <c r="CA98" s="211"/>
      <c r="CB98" s="211"/>
      <c r="CC98" s="211"/>
      <c r="CD98" s="211"/>
      <c r="CE98" s="211"/>
      <c r="CF98" s="211"/>
      <c r="CG98" s="211"/>
      <c r="CH98" s="211"/>
      <c r="CI98" s="211"/>
      <c r="CJ98" s="211"/>
      <c r="CK98" s="211"/>
      <c r="CL98" s="211"/>
      <c r="CM98" s="211"/>
      <c r="CN98" s="211"/>
      <c r="CO98" s="211"/>
      <c r="CP98" s="211"/>
      <c r="CQ98" s="211"/>
      <c r="CR98" s="211"/>
      <c r="CS98" s="211"/>
      <c r="CT98" s="211"/>
      <c r="CU98" s="211"/>
      <c r="CV98" s="211"/>
      <c r="CW98" s="211"/>
      <c r="CX98" s="211"/>
      <c r="CY98" s="211"/>
      <c r="CZ98" s="211"/>
      <c r="DA98" s="211"/>
      <c r="DB98" s="211"/>
      <c r="DC98" s="211"/>
      <c r="DD98" s="211"/>
      <c r="DE98" s="211"/>
      <c r="DF98" s="211"/>
      <c r="DG98" s="211"/>
      <c r="DH98" s="211"/>
      <c r="DI98" s="211"/>
      <c r="DJ98" s="211"/>
      <c r="DK98" s="211"/>
      <c r="DL98" s="211"/>
      <c r="DM98" s="211"/>
      <c r="DN98" s="211"/>
      <c r="DO98" s="211"/>
      <c r="DP98" s="211"/>
      <c r="DQ98" s="211"/>
      <c r="DR98" s="211"/>
      <c r="DS98" s="211"/>
      <c r="DT98" s="211"/>
      <c r="DU98" s="211"/>
      <c r="DV98" s="211"/>
      <c r="DW98" s="211"/>
      <c r="DX98" s="211"/>
      <c r="DY98" s="211"/>
      <c r="DZ98" s="211"/>
      <c r="EA98" s="211"/>
      <c r="EB98" s="211"/>
      <c r="EC98" s="211"/>
      <c r="ED98" s="211"/>
      <c r="EE98" s="211"/>
      <c r="EF98" s="211"/>
      <c r="EG98" s="211"/>
      <c r="EH98" s="211"/>
      <c r="EI98" s="211"/>
      <c r="EJ98" s="211"/>
      <c r="EK98" s="211"/>
      <c r="EL98" s="211"/>
      <c r="EM98" s="211"/>
      <c r="EN98" s="211"/>
      <c r="EO98" s="211"/>
      <c r="EP98" s="211"/>
      <c r="EQ98" s="211"/>
      <c r="ER98" s="211"/>
      <c r="ES98" s="211"/>
      <c r="ET98" s="211"/>
      <c r="EU98" s="211"/>
      <c r="EV98" s="211"/>
      <c r="EW98" s="211"/>
      <c r="EX98" s="211"/>
      <c r="EY98" s="211"/>
      <c r="EZ98" s="211"/>
      <c r="FA98" s="211"/>
      <c r="FB98" s="211"/>
      <c r="FC98" s="211"/>
      <c r="FD98" s="211"/>
      <c r="FE98" s="211"/>
      <c r="FF98" s="211"/>
      <c r="FG98" s="211"/>
      <c r="FH98" s="211"/>
      <c r="FI98" s="211"/>
      <c r="FJ98" s="211"/>
      <c r="FK98" s="211"/>
      <c r="FL98" s="211"/>
      <c r="FM98" s="211"/>
      <c r="FN98" s="211"/>
      <c r="FO98" s="211"/>
      <c r="FP98" s="211"/>
      <c r="FQ98" s="211"/>
      <c r="FR98" s="211"/>
      <c r="FS98" s="211"/>
      <c r="FT98" s="211"/>
      <c r="FU98" s="211"/>
      <c r="FV98" s="211"/>
      <c r="FW98" s="211"/>
      <c r="FX98" s="211"/>
      <c r="FY98" s="211"/>
      <c r="FZ98" s="211"/>
      <c r="GA98" s="211"/>
      <c r="GB98" s="211"/>
      <c r="GC98" s="211"/>
      <c r="GD98" s="211"/>
      <c r="GE98" s="211"/>
      <c r="GF98" s="211"/>
      <c r="GG98" s="211"/>
      <c r="GH98" s="211"/>
      <c r="GI98" s="211"/>
      <c r="GJ98" s="211"/>
      <c r="GK98" s="211"/>
      <c r="GL98" s="211"/>
      <c r="GM98" s="211"/>
      <c r="GN98" s="211"/>
      <c r="GO98" s="211"/>
      <c r="GP98" s="211"/>
      <c r="GQ98" s="211"/>
      <c r="GR98" s="211"/>
      <c r="GS98" s="211"/>
      <c r="GT98" s="211"/>
      <c r="GU98" s="211"/>
      <c r="GV98" s="211"/>
      <c r="GW98" s="211"/>
      <c r="GX98" s="211"/>
      <c r="GY98" s="211"/>
      <c r="GZ98" s="211"/>
      <c r="HA98" s="211"/>
      <c r="HB98" s="211"/>
      <c r="HC98" s="211"/>
      <c r="HD98" s="211"/>
      <c r="HE98" s="211"/>
      <c r="HF98" s="211"/>
      <c r="HG98" s="211"/>
      <c r="HH98" s="211"/>
      <c r="HI98" s="211"/>
      <c r="HJ98" s="211"/>
      <c r="HK98" s="211"/>
      <c r="HL98" s="211"/>
      <c r="HM98" s="211"/>
      <c r="HN98" s="211"/>
      <c r="HO98" s="211"/>
      <c r="HP98" s="211"/>
      <c r="HQ98" s="211"/>
      <c r="HR98" s="211"/>
      <c r="HS98" s="211"/>
      <c r="HT98" s="211"/>
      <c r="HU98" s="211"/>
      <c r="HV98" s="211"/>
      <c r="HW98" s="211"/>
      <c r="HX98" s="211"/>
      <c r="HY98" s="211"/>
      <c r="HZ98" s="211"/>
      <c r="IA98" s="211"/>
      <c r="IB98" s="211"/>
      <c r="IC98" s="211"/>
      <c r="ID98" s="211"/>
      <c r="IE98" s="211"/>
      <c r="IF98" s="211"/>
      <c r="IG98" s="211"/>
      <c r="IH98" s="211"/>
      <c r="II98" s="211"/>
      <c r="IJ98" s="211"/>
      <c r="IK98" s="211"/>
      <c r="IL98" s="211"/>
      <c r="IM98" s="211"/>
      <c r="IN98" s="211"/>
      <c r="IO98" s="211"/>
      <c r="IP98" s="211"/>
      <c r="IQ98" s="211"/>
      <c r="IR98" s="211"/>
      <c r="IS98" s="211"/>
      <c r="IT98" s="211"/>
      <c r="IU98" s="211"/>
      <c r="IV98" s="211"/>
      <c r="IW98" s="211"/>
      <c r="IX98" s="211"/>
      <c r="IY98" s="211"/>
      <c r="IZ98" s="211"/>
      <c r="JA98" s="211"/>
      <c r="JB98" s="211"/>
      <c r="JC98" s="211"/>
      <c r="JD98" s="211"/>
      <c r="JE98" s="211"/>
      <c r="JF98" s="211"/>
      <c r="JG98" s="211"/>
      <c r="JH98" s="211"/>
      <c r="JI98" s="211"/>
      <c r="JJ98" s="211"/>
      <c r="JK98" s="211"/>
      <c r="JL98" s="211"/>
      <c r="JM98" s="211"/>
      <c r="JN98" s="211"/>
      <c r="JO98" s="483"/>
      <c r="JP98" s="483"/>
      <c r="JQ98" s="483"/>
      <c r="JR98" s="483"/>
      <c r="JS98" s="483"/>
      <c r="JT98" s="483"/>
      <c r="JU98" s="483"/>
      <c r="JV98" s="483"/>
      <c r="JW98" s="483"/>
      <c r="JX98" s="483"/>
      <c r="JY98" s="483"/>
      <c r="JZ98" s="483"/>
      <c r="KA98" s="483"/>
      <c r="KB98" s="483">
        <v>30</v>
      </c>
      <c r="KC98" s="483">
        <v>30</v>
      </c>
      <c r="KD98" s="483">
        <v>30</v>
      </c>
      <c r="KE98" s="483">
        <v>30</v>
      </c>
      <c r="KF98" s="483">
        <v>30</v>
      </c>
      <c r="KG98" s="483">
        <v>30</v>
      </c>
      <c r="KH98" s="483">
        <v>30</v>
      </c>
      <c r="KI98" s="483">
        <v>30</v>
      </c>
      <c r="KJ98" s="483">
        <v>30</v>
      </c>
      <c r="KK98" s="483">
        <v>30</v>
      </c>
      <c r="KL98" s="483">
        <v>30</v>
      </c>
      <c r="KM98" s="483">
        <v>30</v>
      </c>
      <c r="KN98" s="483">
        <v>30</v>
      </c>
      <c r="KO98" s="483">
        <v>30</v>
      </c>
      <c r="KP98" s="483">
        <v>30</v>
      </c>
      <c r="KQ98" s="483">
        <v>30</v>
      </c>
      <c r="KR98" s="483">
        <v>30</v>
      </c>
      <c r="KS98" s="483">
        <v>30</v>
      </c>
      <c r="KT98" s="483">
        <v>30</v>
      </c>
      <c r="KU98" s="483">
        <v>30</v>
      </c>
      <c r="KV98" s="483">
        <v>30</v>
      </c>
      <c r="KW98" s="483">
        <v>30</v>
      </c>
      <c r="KX98" s="483">
        <v>30</v>
      </c>
      <c r="KY98" s="483">
        <v>30</v>
      </c>
      <c r="KZ98" s="483">
        <v>30</v>
      </c>
      <c r="LA98" s="483">
        <v>30</v>
      </c>
      <c r="LB98" s="483">
        <v>30</v>
      </c>
      <c r="LC98" s="483">
        <v>30</v>
      </c>
      <c r="LD98" s="483">
        <v>30</v>
      </c>
      <c r="LE98" s="483">
        <v>30</v>
      </c>
      <c r="LF98" s="483">
        <v>30</v>
      </c>
      <c r="LG98" s="483">
        <v>30</v>
      </c>
      <c r="LH98" s="483">
        <v>30</v>
      </c>
      <c r="LI98" s="483">
        <v>30</v>
      </c>
      <c r="LJ98" s="483">
        <v>30</v>
      </c>
      <c r="LK98" s="483">
        <v>30</v>
      </c>
      <c r="LL98" s="483">
        <v>30</v>
      </c>
      <c r="LM98" s="483">
        <v>30</v>
      </c>
      <c r="LN98" s="483">
        <v>30</v>
      </c>
      <c r="LO98" s="483">
        <v>30</v>
      </c>
      <c r="LP98" s="483">
        <v>30</v>
      </c>
      <c r="LQ98" s="483">
        <v>30</v>
      </c>
      <c r="LR98" s="483">
        <v>30</v>
      </c>
      <c r="LS98" s="483">
        <v>30</v>
      </c>
      <c r="LT98" s="483">
        <v>30</v>
      </c>
      <c r="LU98" s="483">
        <v>30</v>
      </c>
      <c r="LV98" s="483">
        <v>30</v>
      </c>
      <c r="LW98" s="483">
        <v>30</v>
      </c>
      <c r="LX98" s="483">
        <v>30</v>
      </c>
      <c r="LY98" s="483">
        <v>30</v>
      </c>
      <c r="LZ98" s="483">
        <v>30</v>
      </c>
      <c r="MA98" s="483">
        <v>30</v>
      </c>
      <c r="MB98" s="483">
        <v>30</v>
      </c>
      <c r="MC98" s="483">
        <v>30</v>
      </c>
      <c r="MD98" s="483">
        <v>30</v>
      </c>
      <c r="ME98" s="483">
        <v>30</v>
      </c>
      <c r="MF98" s="483">
        <v>30</v>
      </c>
      <c r="MG98" s="483">
        <v>30</v>
      </c>
      <c r="MH98" s="483">
        <v>30</v>
      </c>
      <c r="MI98" s="483">
        <v>30</v>
      </c>
      <c r="MJ98" s="483">
        <v>30</v>
      </c>
      <c r="MK98" s="483">
        <v>30</v>
      </c>
      <c r="ML98" s="483">
        <v>30</v>
      </c>
      <c r="MM98" s="483">
        <v>30</v>
      </c>
      <c r="MN98" s="483">
        <v>30</v>
      </c>
      <c r="MO98" s="483">
        <v>30</v>
      </c>
      <c r="MP98" s="483">
        <v>30</v>
      </c>
      <c r="MQ98" s="483">
        <v>30</v>
      </c>
      <c r="MR98" s="483">
        <v>30</v>
      </c>
      <c r="MS98" s="483">
        <v>30</v>
      </c>
      <c r="MT98" s="483">
        <v>30</v>
      </c>
      <c r="MU98" s="483">
        <v>30</v>
      </c>
      <c r="MV98" s="483">
        <v>30</v>
      </c>
      <c r="MW98" s="483">
        <v>30</v>
      </c>
      <c r="MX98" s="483">
        <v>30</v>
      </c>
      <c r="MY98" s="483">
        <v>30</v>
      </c>
      <c r="MZ98" s="483">
        <v>30</v>
      </c>
      <c r="NA98" s="483">
        <v>30</v>
      </c>
      <c r="NB98" s="483">
        <v>30</v>
      </c>
      <c r="NC98" s="483">
        <v>30</v>
      </c>
      <c r="ND98" s="483">
        <v>30</v>
      </c>
      <c r="NE98" s="483">
        <v>30</v>
      </c>
      <c r="NF98" s="483">
        <v>30</v>
      </c>
      <c r="NG98" s="483">
        <v>30</v>
      </c>
      <c r="NH98" s="483">
        <v>30</v>
      </c>
      <c r="NI98" s="483">
        <v>30</v>
      </c>
      <c r="NJ98" s="483">
        <v>30</v>
      </c>
      <c r="NK98" s="483">
        <v>30</v>
      </c>
      <c r="NL98" s="483">
        <v>30</v>
      </c>
      <c r="NM98" s="483">
        <v>30</v>
      </c>
      <c r="NN98" s="483">
        <v>30</v>
      </c>
      <c r="NO98" s="483">
        <v>30</v>
      </c>
      <c r="NP98" s="483">
        <v>30</v>
      </c>
      <c r="NQ98" s="483">
        <v>30</v>
      </c>
      <c r="NR98" s="483">
        <v>30</v>
      </c>
      <c r="NS98" s="483">
        <v>30</v>
      </c>
      <c r="NT98" s="483">
        <v>30</v>
      </c>
      <c r="NU98" s="483">
        <v>30</v>
      </c>
      <c r="NV98" s="483">
        <v>30</v>
      </c>
      <c r="NW98" s="483">
        <v>30</v>
      </c>
      <c r="NX98" s="483">
        <v>30</v>
      </c>
      <c r="NY98" s="483">
        <v>30</v>
      </c>
      <c r="NZ98" s="483">
        <v>30</v>
      </c>
      <c r="OA98" s="483">
        <v>30</v>
      </c>
      <c r="OB98" s="483">
        <v>30</v>
      </c>
      <c r="OC98" s="483">
        <v>30</v>
      </c>
      <c r="OD98" s="483">
        <v>30</v>
      </c>
      <c r="OE98" s="483">
        <v>30</v>
      </c>
      <c r="OF98" s="483">
        <v>30</v>
      </c>
      <c r="OG98" s="483">
        <v>30</v>
      </c>
      <c r="OH98" s="483">
        <v>30</v>
      </c>
      <c r="OI98" s="483">
        <v>30</v>
      </c>
      <c r="OJ98" s="483">
        <v>30</v>
      </c>
      <c r="OK98" s="483">
        <v>30</v>
      </c>
      <c r="OL98" s="483">
        <v>30</v>
      </c>
      <c r="OM98" s="483">
        <v>30</v>
      </c>
      <c r="ON98" s="483">
        <v>30</v>
      </c>
      <c r="OO98" s="483">
        <v>30</v>
      </c>
      <c r="OP98" s="483">
        <v>30</v>
      </c>
      <c r="OQ98" s="483">
        <v>30</v>
      </c>
      <c r="OR98" s="483">
        <v>30</v>
      </c>
      <c r="OS98" s="483">
        <v>30</v>
      </c>
      <c r="OT98" s="483">
        <v>30</v>
      </c>
      <c r="OU98" s="483">
        <v>30</v>
      </c>
      <c r="OV98" s="483">
        <v>30</v>
      </c>
      <c r="OW98" s="483">
        <v>30</v>
      </c>
      <c r="OX98" s="483">
        <v>30</v>
      </c>
      <c r="OY98" s="483">
        <v>30</v>
      </c>
      <c r="OZ98" s="483">
        <v>30</v>
      </c>
      <c r="PA98" s="483">
        <v>30</v>
      </c>
      <c r="PB98" s="483">
        <v>30</v>
      </c>
      <c r="PC98" s="483">
        <v>30</v>
      </c>
      <c r="PD98" s="483">
        <v>30</v>
      </c>
      <c r="PE98" s="483">
        <v>30</v>
      </c>
      <c r="PF98" s="483">
        <v>30</v>
      </c>
      <c r="PG98" s="483">
        <v>30</v>
      </c>
      <c r="PH98" s="483">
        <v>30</v>
      </c>
      <c r="PI98" s="483">
        <v>30</v>
      </c>
      <c r="PJ98" s="483">
        <v>30</v>
      </c>
      <c r="PK98" s="483">
        <v>30</v>
      </c>
      <c r="PL98" s="483">
        <v>30</v>
      </c>
    </row>
    <row r="99" spans="1:428" x14ac:dyDescent="0.25">
      <c r="A99" s="866"/>
      <c r="B99" s="868"/>
      <c r="C99" s="869"/>
      <c r="D99" s="871"/>
      <c r="E99" s="206" t="s">
        <v>1377</v>
      </c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  <c r="BM99" s="212"/>
      <c r="BN99" s="212"/>
      <c r="BO99" s="212"/>
      <c r="BP99" s="212"/>
      <c r="BQ99" s="212"/>
      <c r="BR99" s="212"/>
      <c r="BS99" s="212"/>
      <c r="BT99" s="212"/>
      <c r="BU99" s="212"/>
      <c r="BV99" s="212"/>
      <c r="BW99" s="212"/>
      <c r="BX99" s="212"/>
      <c r="BY99" s="212"/>
      <c r="BZ99" s="212"/>
      <c r="CA99" s="212"/>
      <c r="CB99" s="212"/>
      <c r="CC99" s="212"/>
      <c r="CD99" s="212"/>
      <c r="CE99" s="212"/>
      <c r="CF99" s="212"/>
      <c r="CG99" s="212"/>
      <c r="CH99" s="212"/>
      <c r="CI99" s="212"/>
      <c r="CJ99" s="212"/>
      <c r="CK99" s="212"/>
      <c r="CL99" s="212"/>
      <c r="CM99" s="212"/>
      <c r="CN99" s="212"/>
      <c r="CO99" s="212"/>
      <c r="CP99" s="212"/>
      <c r="CQ99" s="212"/>
      <c r="CR99" s="212"/>
      <c r="CS99" s="212"/>
      <c r="CT99" s="212"/>
      <c r="CU99" s="212"/>
      <c r="CV99" s="212"/>
      <c r="CW99" s="212"/>
      <c r="CX99" s="212"/>
      <c r="CY99" s="212"/>
      <c r="CZ99" s="212"/>
      <c r="DA99" s="212"/>
      <c r="DB99" s="212"/>
      <c r="DC99" s="212"/>
      <c r="DD99" s="212"/>
      <c r="DE99" s="212"/>
      <c r="DF99" s="212"/>
      <c r="DG99" s="212"/>
      <c r="DH99" s="212"/>
      <c r="DI99" s="212"/>
      <c r="DJ99" s="212"/>
      <c r="DK99" s="212"/>
      <c r="DL99" s="212"/>
      <c r="DM99" s="212"/>
      <c r="DN99" s="212"/>
      <c r="DO99" s="212"/>
      <c r="DP99" s="212"/>
      <c r="DQ99" s="212"/>
      <c r="DR99" s="212"/>
      <c r="DS99" s="212"/>
      <c r="DT99" s="212"/>
      <c r="DU99" s="212"/>
      <c r="DV99" s="212"/>
      <c r="DW99" s="212"/>
      <c r="DX99" s="212"/>
      <c r="DY99" s="212"/>
      <c r="DZ99" s="212"/>
      <c r="EA99" s="212"/>
      <c r="EB99" s="212"/>
      <c r="EC99" s="212"/>
      <c r="ED99" s="212"/>
      <c r="EE99" s="212"/>
      <c r="EF99" s="212"/>
      <c r="EG99" s="212"/>
      <c r="EH99" s="212"/>
      <c r="EI99" s="212"/>
      <c r="EJ99" s="212"/>
      <c r="EK99" s="212"/>
      <c r="EL99" s="212"/>
      <c r="EM99" s="212"/>
      <c r="EN99" s="212"/>
      <c r="EO99" s="212"/>
      <c r="EP99" s="212"/>
      <c r="EQ99" s="212"/>
      <c r="ER99" s="212"/>
      <c r="ES99" s="212"/>
      <c r="ET99" s="212"/>
      <c r="EU99" s="212"/>
      <c r="EV99" s="212"/>
      <c r="EW99" s="212"/>
      <c r="EX99" s="212"/>
      <c r="EY99" s="212"/>
      <c r="EZ99" s="212"/>
      <c r="FA99" s="212"/>
      <c r="FB99" s="212"/>
      <c r="FC99" s="212"/>
      <c r="FD99" s="212"/>
      <c r="FE99" s="212"/>
      <c r="FF99" s="212"/>
      <c r="FG99" s="212"/>
      <c r="FH99" s="212"/>
      <c r="FI99" s="212"/>
      <c r="FJ99" s="212"/>
      <c r="FK99" s="212"/>
      <c r="FL99" s="212"/>
      <c r="FM99" s="212"/>
      <c r="FN99" s="212"/>
      <c r="FO99" s="212"/>
      <c r="FP99" s="212"/>
      <c r="FQ99" s="212"/>
      <c r="FR99" s="212"/>
      <c r="FS99" s="212"/>
      <c r="FT99" s="212"/>
      <c r="FU99" s="212"/>
      <c r="FV99" s="212"/>
      <c r="FW99" s="212"/>
      <c r="FX99" s="212"/>
      <c r="FY99" s="212"/>
      <c r="FZ99" s="212"/>
      <c r="GA99" s="212"/>
      <c r="GB99" s="212"/>
      <c r="GC99" s="212"/>
      <c r="GD99" s="212"/>
      <c r="GE99" s="212"/>
      <c r="GF99" s="212"/>
      <c r="GG99" s="212"/>
      <c r="GH99" s="212"/>
      <c r="GI99" s="212"/>
      <c r="GJ99" s="212"/>
      <c r="GK99" s="212"/>
      <c r="GL99" s="212"/>
      <c r="GM99" s="212"/>
      <c r="GN99" s="212"/>
      <c r="GO99" s="212"/>
      <c r="GP99" s="212"/>
      <c r="GQ99" s="212"/>
      <c r="GR99" s="212"/>
      <c r="GS99" s="212"/>
      <c r="GT99" s="212"/>
      <c r="GU99" s="212"/>
      <c r="GV99" s="212"/>
      <c r="GW99" s="212"/>
      <c r="GX99" s="212"/>
      <c r="GY99" s="212"/>
      <c r="GZ99" s="212"/>
      <c r="HA99" s="212"/>
      <c r="HB99" s="212"/>
      <c r="HC99" s="212"/>
      <c r="HD99" s="212"/>
      <c r="HE99" s="212"/>
      <c r="HF99" s="212"/>
      <c r="HG99" s="212"/>
      <c r="HH99" s="212"/>
      <c r="HI99" s="212"/>
      <c r="HJ99" s="212"/>
      <c r="HK99" s="212"/>
      <c r="HL99" s="212"/>
      <c r="HM99" s="212"/>
      <c r="HN99" s="212"/>
      <c r="HO99" s="212"/>
      <c r="HP99" s="212"/>
      <c r="HQ99" s="212"/>
      <c r="HR99" s="212"/>
      <c r="HS99" s="212"/>
      <c r="HT99" s="212"/>
      <c r="HU99" s="212"/>
      <c r="HV99" s="212"/>
      <c r="HW99" s="212"/>
      <c r="HX99" s="212"/>
      <c r="HY99" s="212"/>
      <c r="HZ99" s="212"/>
      <c r="IA99" s="212"/>
      <c r="IB99" s="212"/>
      <c r="IC99" s="212"/>
      <c r="ID99" s="212"/>
      <c r="IE99" s="212"/>
      <c r="IF99" s="212"/>
      <c r="IG99" s="212"/>
      <c r="IH99" s="212"/>
      <c r="II99" s="212"/>
      <c r="IJ99" s="212"/>
      <c r="IK99" s="212"/>
      <c r="IL99" s="212"/>
      <c r="IM99" s="212"/>
      <c r="IN99" s="212"/>
      <c r="IO99" s="212"/>
      <c r="IP99" s="212"/>
      <c r="IQ99" s="212"/>
      <c r="IR99" s="212"/>
      <c r="IS99" s="212"/>
      <c r="IT99" s="212"/>
      <c r="IU99" s="212"/>
      <c r="IV99" s="212"/>
      <c r="IW99" s="212"/>
      <c r="IX99" s="212"/>
      <c r="IY99" s="212"/>
      <c r="IZ99" s="212"/>
      <c r="JA99" s="212"/>
      <c r="JB99" s="212"/>
      <c r="JC99" s="212"/>
      <c r="JD99" s="212"/>
      <c r="JE99" s="212"/>
      <c r="JF99" s="212"/>
      <c r="JG99" s="212"/>
      <c r="JH99" s="212"/>
      <c r="JI99" s="212"/>
      <c r="JJ99" s="212"/>
      <c r="JK99" s="212"/>
      <c r="JL99" s="212"/>
      <c r="JM99" s="212"/>
      <c r="JN99" s="212"/>
      <c r="JO99" s="484"/>
      <c r="JP99" s="484"/>
      <c r="JQ99" s="484"/>
      <c r="JR99" s="484"/>
      <c r="JS99" s="484"/>
      <c r="JT99" s="484"/>
      <c r="JU99" s="484"/>
      <c r="JV99" s="484"/>
      <c r="JW99" s="484"/>
      <c r="JX99" s="484"/>
      <c r="JY99" s="484"/>
      <c r="JZ99" s="484"/>
      <c r="KA99" s="484"/>
      <c r="KB99" s="484">
        <v>28</v>
      </c>
      <c r="KC99" s="484">
        <v>28</v>
      </c>
      <c r="KD99" s="484">
        <v>28</v>
      </c>
      <c r="KE99" s="484">
        <v>28</v>
      </c>
      <c r="KF99" s="484">
        <v>28</v>
      </c>
      <c r="KG99" s="484">
        <v>28</v>
      </c>
      <c r="KH99" s="484">
        <v>28</v>
      </c>
      <c r="KI99" s="484">
        <v>28</v>
      </c>
      <c r="KJ99" s="484">
        <v>28</v>
      </c>
      <c r="KK99" s="484">
        <v>28</v>
      </c>
      <c r="KL99" s="484">
        <v>28</v>
      </c>
      <c r="KM99" s="484">
        <v>28</v>
      </c>
      <c r="KN99" s="484">
        <v>28</v>
      </c>
      <c r="KO99" s="484">
        <v>28</v>
      </c>
      <c r="KP99" s="484">
        <v>28</v>
      </c>
      <c r="KQ99" s="484">
        <v>28</v>
      </c>
      <c r="KR99" s="484">
        <v>28</v>
      </c>
      <c r="KS99" s="484">
        <v>28</v>
      </c>
      <c r="KT99" s="484">
        <v>28</v>
      </c>
      <c r="KU99" s="484">
        <v>28</v>
      </c>
      <c r="KV99" s="484">
        <v>28</v>
      </c>
      <c r="KW99" s="484">
        <v>28</v>
      </c>
      <c r="KX99" s="484">
        <v>28</v>
      </c>
      <c r="KY99" s="484">
        <v>28</v>
      </c>
      <c r="KZ99" s="484">
        <v>28</v>
      </c>
      <c r="LA99" s="484">
        <v>21</v>
      </c>
      <c r="LB99" s="484">
        <v>21</v>
      </c>
      <c r="LC99" s="484">
        <v>21</v>
      </c>
      <c r="LD99" s="484">
        <v>21</v>
      </c>
      <c r="LE99" s="484">
        <v>21</v>
      </c>
      <c r="LF99" s="484">
        <v>21</v>
      </c>
      <c r="LG99" s="484">
        <v>21</v>
      </c>
      <c r="LH99" s="484">
        <v>21</v>
      </c>
      <c r="LI99" s="484">
        <v>21</v>
      </c>
      <c r="LJ99" s="484">
        <v>21</v>
      </c>
      <c r="LK99" s="484">
        <v>21</v>
      </c>
      <c r="LL99" s="484">
        <v>21</v>
      </c>
      <c r="LM99" s="484">
        <v>21</v>
      </c>
      <c r="LN99" s="484">
        <v>21</v>
      </c>
      <c r="LO99" s="484">
        <v>21</v>
      </c>
      <c r="LP99" s="484">
        <v>21</v>
      </c>
      <c r="LQ99" s="484">
        <v>21</v>
      </c>
      <c r="LR99" s="484">
        <v>21</v>
      </c>
      <c r="LS99" s="484">
        <v>21</v>
      </c>
      <c r="LT99" s="484">
        <v>21</v>
      </c>
      <c r="LU99" s="484">
        <v>28</v>
      </c>
      <c r="LV99" s="484">
        <v>28</v>
      </c>
      <c r="LW99" s="484">
        <v>28</v>
      </c>
      <c r="LX99" s="484">
        <v>28</v>
      </c>
      <c r="LY99" s="484">
        <v>28</v>
      </c>
      <c r="LZ99" s="484">
        <v>28</v>
      </c>
      <c r="MA99" s="484">
        <v>28</v>
      </c>
      <c r="MB99" s="484">
        <v>28</v>
      </c>
      <c r="MC99" s="484">
        <v>28</v>
      </c>
      <c r="MD99" s="484">
        <v>28</v>
      </c>
      <c r="ME99" s="484">
        <v>28</v>
      </c>
      <c r="MF99" s="484">
        <v>28</v>
      </c>
      <c r="MG99" s="484">
        <v>28</v>
      </c>
      <c r="MH99" s="484">
        <v>28</v>
      </c>
      <c r="MI99" s="484">
        <v>28</v>
      </c>
      <c r="MJ99" s="484">
        <v>28</v>
      </c>
      <c r="MK99" s="484">
        <v>28</v>
      </c>
      <c r="ML99" s="484">
        <v>28</v>
      </c>
      <c r="MM99" s="484">
        <v>28</v>
      </c>
      <c r="MN99" s="484">
        <v>28</v>
      </c>
      <c r="MO99" s="484">
        <v>28</v>
      </c>
      <c r="MP99" s="484">
        <v>28</v>
      </c>
      <c r="MQ99" s="484">
        <v>28</v>
      </c>
      <c r="MR99" s="484">
        <v>28</v>
      </c>
      <c r="MS99" s="484">
        <v>28</v>
      </c>
      <c r="MT99" s="484">
        <v>28</v>
      </c>
      <c r="MU99" s="484">
        <v>28</v>
      </c>
      <c r="MV99" s="484">
        <v>28</v>
      </c>
      <c r="MW99" s="484">
        <v>28</v>
      </c>
      <c r="MX99" s="484">
        <v>28</v>
      </c>
      <c r="MY99" s="484">
        <v>28</v>
      </c>
      <c r="MZ99" s="484">
        <v>28</v>
      </c>
      <c r="NA99" s="484">
        <v>28</v>
      </c>
      <c r="NB99" s="484">
        <v>28</v>
      </c>
      <c r="NC99" s="484">
        <v>28</v>
      </c>
      <c r="ND99" s="484">
        <v>28</v>
      </c>
      <c r="NE99" s="484">
        <v>28</v>
      </c>
      <c r="NF99" s="484">
        <v>28</v>
      </c>
      <c r="NG99" s="484">
        <v>28</v>
      </c>
      <c r="NH99" s="484">
        <v>28</v>
      </c>
      <c r="NI99" s="484">
        <v>28</v>
      </c>
      <c r="NJ99" s="484">
        <v>28</v>
      </c>
      <c r="NK99" s="484">
        <v>28</v>
      </c>
      <c r="NL99" s="484">
        <v>28</v>
      </c>
      <c r="NM99" s="484">
        <v>28</v>
      </c>
      <c r="NN99" s="484">
        <v>28</v>
      </c>
      <c r="NO99" s="484">
        <v>28</v>
      </c>
      <c r="NP99" s="484">
        <v>28</v>
      </c>
      <c r="NQ99" s="484">
        <v>28</v>
      </c>
      <c r="NR99" s="484">
        <v>28</v>
      </c>
      <c r="NS99" s="484">
        <v>28</v>
      </c>
      <c r="NT99" s="484">
        <v>28</v>
      </c>
      <c r="NU99" s="484">
        <v>28</v>
      </c>
      <c r="NV99" s="484">
        <v>28</v>
      </c>
      <c r="NW99" s="484">
        <v>28</v>
      </c>
      <c r="NX99" s="484">
        <v>28</v>
      </c>
      <c r="NY99" s="484">
        <v>28</v>
      </c>
      <c r="NZ99" s="484">
        <v>28</v>
      </c>
      <c r="OA99" s="484">
        <v>28</v>
      </c>
      <c r="OB99" s="484">
        <v>28</v>
      </c>
      <c r="OC99" s="484">
        <v>28</v>
      </c>
      <c r="OD99" s="484">
        <v>28</v>
      </c>
      <c r="OE99" s="484">
        <v>28</v>
      </c>
      <c r="OF99" s="484">
        <v>28</v>
      </c>
      <c r="OG99" s="484">
        <v>28</v>
      </c>
      <c r="OH99" s="484">
        <v>28</v>
      </c>
      <c r="OI99" s="484">
        <v>28</v>
      </c>
      <c r="OJ99" s="484">
        <v>28</v>
      </c>
      <c r="OK99" s="484">
        <v>28</v>
      </c>
      <c r="OL99" s="484">
        <v>28</v>
      </c>
      <c r="OM99" s="484">
        <v>28</v>
      </c>
      <c r="ON99" s="484">
        <v>28</v>
      </c>
      <c r="OO99" s="484">
        <v>28</v>
      </c>
      <c r="OP99" s="484">
        <v>28</v>
      </c>
      <c r="OQ99" s="484">
        <v>28</v>
      </c>
      <c r="OR99" s="484">
        <v>28</v>
      </c>
      <c r="OS99" s="484">
        <v>28</v>
      </c>
      <c r="OT99" s="484">
        <v>28</v>
      </c>
      <c r="OU99" s="484">
        <v>28</v>
      </c>
      <c r="OV99" s="484">
        <v>28</v>
      </c>
      <c r="OW99" s="484">
        <v>28</v>
      </c>
      <c r="OX99" s="484">
        <v>28</v>
      </c>
      <c r="OY99" s="484">
        <v>28</v>
      </c>
      <c r="OZ99" s="484">
        <v>28</v>
      </c>
      <c r="PA99" s="484">
        <v>28</v>
      </c>
      <c r="PB99" s="484">
        <v>28</v>
      </c>
      <c r="PC99" s="484">
        <v>28</v>
      </c>
      <c r="PD99" s="484">
        <v>28</v>
      </c>
      <c r="PE99" s="484">
        <v>28</v>
      </c>
      <c r="PF99" s="484">
        <v>28</v>
      </c>
      <c r="PG99" s="484">
        <v>28</v>
      </c>
      <c r="PH99" s="484">
        <v>28</v>
      </c>
      <c r="PI99" s="484">
        <v>28</v>
      </c>
      <c r="PJ99" s="484">
        <v>28</v>
      </c>
      <c r="PK99" s="484">
        <v>28</v>
      </c>
      <c r="PL99" s="484">
        <v>28</v>
      </c>
    </row>
    <row r="100" spans="1:428" x14ac:dyDescent="0.25">
      <c r="A100" s="866">
        <v>48</v>
      </c>
      <c r="B100" s="867" t="s">
        <v>1430</v>
      </c>
      <c r="C100" s="869" t="s">
        <v>1375</v>
      </c>
      <c r="D100" s="871" t="s">
        <v>1426</v>
      </c>
      <c r="E100" s="205" t="s">
        <v>1376</v>
      </c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11"/>
      <c r="AP100" s="211"/>
      <c r="AQ100" s="211"/>
      <c r="AR100" s="211"/>
      <c r="AS100" s="211"/>
      <c r="AT100" s="211"/>
      <c r="AU100" s="211"/>
      <c r="AV100" s="211"/>
      <c r="AW100" s="211"/>
      <c r="AX100" s="211"/>
      <c r="AY100" s="211"/>
      <c r="AZ100" s="211"/>
      <c r="BA100" s="211"/>
      <c r="BB100" s="211"/>
      <c r="BC100" s="211"/>
      <c r="BD100" s="211"/>
      <c r="BE100" s="211"/>
      <c r="BF100" s="211"/>
      <c r="BG100" s="211"/>
      <c r="BH100" s="211"/>
      <c r="BI100" s="211"/>
      <c r="BJ100" s="211"/>
      <c r="BK100" s="211"/>
      <c r="BL100" s="211"/>
      <c r="BM100" s="211"/>
      <c r="BN100" s="211"/>
      <c r="BO100" s="211"/>
      <c r="BP100" s="211"/>
      <c r="BQ100" s="211"/>
      <c r="BR100" s="211"/>
      <c r="BS100" s="211"/>
      <c r="BT100" s="211"/>
      <c r="BU100" s="211"/>
      <c r="BV100" s="211"/>
      <c r="BW100" s="211"/>
      <c r="BX100" s="211"/>
      <c r="BY100" s="211"/>
      <c r="BZ100" s="211"/>
      <c r="CA100" s="211"/>
      <c r="CB100" s="211"/>
      <c r="CC100" s="211"/>
      <c r="CD100" s="211"/>
      <c r="CE100" s="211"/>
      <c r="CF100" s="211"/>
      <c r="CG100" s="211"/>
      <c r="CH100" s="211"/>
      <c r="CI100" s="211"/>
      <c r="CJ100" s="211"/>
      <c r="CK100" s="211"/>
      <c r="CL100" s="211"/>
      <c r="CM100" s="211"/>
      <c r="CN100" s="211"/>
      <c r="CO100" s="211"/>
      <c r="CP100" s="211"/>
      <c r="CQ100" s="211"/>
      <c r="CR100" s="211"/>
      <c r="CS100" s="211"/>
      <c r="CT100" s="211"/>
      <c r="CU100" s="211"/>
      <c r="CV100" s="211"/>
      <c r="CW100" s="211"/>
      <c r="CX100" s="211"/>
      <c r="CY100" s="211"/>
      <c r="CZ100" s="211"/>
      <c r="DA100" s="211"/>
      <c r="DB100" s="211"/>
      <c r="DC100" s="211"/>
      <c r="DD100" s="211"/>
      <c r="DE100" s="211"/>
      <c r="DF100" s="211"/>
      <c r="DG100" s="211"/>
      <c r="DH100" s="211"/>
      <c r="DI100" s="211"/>
      <c r="DJ100" s="211"/>
      <c r="DK100" s="211"/>
      <c r="DL100" s="211"/>
      <c r="DM100" s="211"/>
      <c r="DN100" s="211"/>
      <c r="DO100" s="211"/>
      <c r="DP100" s="211"/>
      <c r="DQ100" s="211"/>
      <c r="DR100" s="211"/>
      <c r="DS100" s="211"/>
      <c r="DT100" s="211"/>
      <c r="DU100" s="211"/>
      <c r="DV100" s="211"/>
      <c r="DW100" s="211"/>
      <c r="DX100" s="211"/>
      <c r="DY100" s="211"/>
      <c r="DZ100" s="211"/>
      <c r="EA100" s="211"/>
      <c r="EB100" s="211"/>
      <c r="EC100" s="211"/>
      <c r="ED100" s="211"/>
      <c r="EE100" s="211"/>
      <c r="EF100" s="211"/>
      <c r="EG100" s="211"/>
      <c r="EH100" s="211"/>
      <c r="EI100" s="211"/>
      <c r="EJ100" s="211"/>
      <c r="EK100" s="211"/>
      <c r="EL100" s="211"/>
      <c r="EM100" s="211"/>
      <c r="EN100" s="211"/>
      <c r="EO100" s="211"/>
      <c r="EP100" s="211"/>
      <c r="EQ100" s="211"/>
      <c r="ER100" s="211"/>
      <c r="ES100" s="211"/>
      <c r="ET100" s="211"/>
      <c r="EU100" s="211"/>
      <c r="EV100" s="211"/>
      <c r="EW100" s="211"/>
      <c r="EX100" s="211"/>
      <c r="EY100" s="211"/>
      <c r="EZ100" s="211"/>
      <c r="FA100" s="211"/>
      <c r="FB100" s="211"/>
      <c r="FC100" s="211"/>
      <c r="FD100" s="211"/>
      <c r="FE100" s="211"/>
      <c r="FF100" s="211"/>
      <c r="FG100" s="211"/>
      <c r="FH100" s="211"/>
      <c r="FI100" s="211"/>
      <c r="FJ100" s="211"/>
      <c r="FK100" s="211"/>
      <c r="FL100" s="211"/>
      <c r="FM100" s="211"/>
      <c r="FN100" s="211"/>
      <c r="FO100" s="211"/>
      <c r="FP100" s="211"/>
      <c r="FQ100" s="211"/>
      <c r="FR100" s="211"/>
      <c r="FS100" s="211"/>
      <c r="FT100" s="211"/>
      <c r="FU100" s="211"/>
      <c r="FV100" s="211"/>
      <c r="FW100" s="211"/>
      <c r="FX100" s="211"/>
      <c r="FY100" s="211"/>
      <c r="FZ100" s="211"/>
      <c r="GA100" s="211"/>
      <c r="GB100" s="211"/>
      <c r="GC100" s="211"/>
      <c r="GD100" s="211"/>
      <c r="GE100" s="211"/>
      <c r="GF100" s="211"/>
      <c r="GG100" s="211"/>
      <c r="GH100" s="211"/>
      <c r="GI100" s="211"/>
      <c r="GJ100" s="211"/>
      <c r="GK100" s="211"/>
      <c r="GL100" s="211"/>
      <c r="GM100" s="211"/>
      <c r="GN100" s="211"/>
      <c r="GO100" s="211"/>
      <c r="GP100" s="211"/>
      <c r="GQ100" s="211"/>
      <c r="GR100" s="211"/>
      <c r="GS100" s="211"/>
      <c r="GT100" s="211"/>
      <c r="GU100" s="211"/>
      <c r="GV100" s="211"/>
      <c r="GW100" s="211"/>
      <c r="GX100" s="211"/>
      <c r="GY100" s="211"/>
      <c r="GZ100" s="211"/>
      <c r="HA100" s="211"/>
      <c r="HB100" s="211"/>
      <c r="HC100" s="211"/>
      <c r="HD100" s="211"/>
      <c r="HE100" s="211"/>
      <c r="HF100" s="211"/>
      <c r="HG100" s="211"/>
      <c r="HH100" s="211"/>
      <c r="HI100" s="211"/>
      <c r="HJ100" s="211"/>
      <c r="HK100" s="211"/>
      <c r="HL100" s="211"/>
      <c r="HM100" s="211"/>
      <c r="HN100" s="211"/>
      <c r="HO100" s="211"/>
      <c r="HP100" s="211"/>
      <c r="HQ100" s="211"/>
      <c r="HR100" s="211"/>
      <c r="HS100" s="211"/>
      <c r="HT100" s="211"/>
      <c r="HU100" s="211"/>
      <c r="HV100" s="211"/>
      <c r="HW100" s="211"/>
      <c r="HX100" s="211"/>
      <c r="HY100" s="211"/>
      <c r="HZ100" s="211"/>
      <c r="IA100" s="211"/>
      <c r="IB100" s="211"/>
      <c r="IC100" s="211"/>
      <c r="ID100" s="211"/>
      <c r="IE100" s="211"/>
      <c r="IF100" s="211"/>
      <c r="IG100" s="211"/>
      <c r="IH100" s="211"/>
      <c r="II100" s="211"/>
      <c r="IJ100" s="211"/>
      <c r="IK100" s="211"/>
      <c r="IL100" s="211"/>
      <c r="IM100" s="211"/>
      <c r="IN100" s="211"/>
      <c r="IO100" s="211"/>
      <c r="IP100" s="211"/>
      <c r="IQ100" s="211"/>
      <c r="IR100" s="211"/>
      <c r="IS100" s="211"/>
      <c r="IT100" s="211"/>
      <c r="IU100" s="211"/>
      <c r="IV100" s="211"/>
      <c r="IW100" s="211"/>
      <c r="IX100" s="211"/>
      <c r="IY100" s="211"/>
      <c r="IZ100" s="211"/>
      <c r="JA100" s="211"/>
      <c r="JB100" s="211"/>
      <c r="JC100" s="211"/>
      <c r="JD100" s="211"/>
      <c r="JE100" s="211"/>
      <c r="JF100" s="211"/>
      <c r="JG100" s="211"/>
      <c r="JH100" s="211"/>
      <c r="JI100" s="211"/>
      <c r="JJ100" s="211"/>
      <c r="JK100" s="211"/>
      <c r="JL100" s="211"/>
      <c r="JM100" s="211"/>
      <c r="JN100" s="211"/>
      <c r="JO100" s="483"/>
      <c r="JP100" s="483"/>
      <c r="JQ100" s="483"/>
      <c r="JR100" s="483"/>
      <c r="JS100" s="483"/>
      <c r="JT100" s="483"/>
      <c r="JU100" s="483"/>
      <c r="JV100" s="483"/>
      <c r="JW100" s="483"/>
      <c r="JX100" s="483"/>
      <c r="JY100" s="483"/>
      <c r="JZ100" s="483"/>
      <c r="KA100" s="483"/>
      <c r="KB100" s="483">
        <v>120</v>
      </c>
      <c r="KC100" s="483">
        <v>120</v>
      </c>
      <c r="KD100" s="483">
        <v>120</v>
      </c>
      <c r="KE100" s="483">
        <v>120</v>
      </c>
      <c r="KF100" s="483">
        <v>120</v>
      </c>
      <c r="KG100" s="483">
        <v>120</v>
      </c>
      <c r="KH100" s="483">
        <v>120</v>
      </c>
      <c r="KI100" s="483">
        <v>120</v>
      </c>
      <c r="KJ100" s="483">
        <v>120</v>
      </c>
      <c r="KK100" s="483">
        <v>120</v>
      </c>
      <c r="KL100" s="483">
        <v>120</v>
      </c>
      <c r="KM100" s="483">
        <v>120</v>
      </c>
      <c r="KN100" s="483">
        <v>120</v>
      </c>
      <c r="KO100" s="483">
        <v>120</v>
      </c>
      <c r="KP100" s="483">
        <v>120</v>
      </c>
      <c r="KQ100" s="483">
        <v>120</v>
      </c>
      <c r="KR100" s="483">
        <v>120</v>
      </c>
      <c r="KS100" s="483">
        <v>120</v>
      </c>
      <c r="KT100" s="483">
        <v>120</v>
      </c>
      <c r="KU100" s="483">
        <v>120</v>
      </c>
      <c r="KV100" s="483">
        <v>120</v>
      </c>
      <c r="KW100" s="483">
        <v>120</v>
      </c>
      <c r="KX100" s="483">
        <v>120</v>
      </c>
      <c r="KY100" s="483">
        <v>120</v>
      </c>
      <c r="KZ100" s="483">
        <v>120</v>
      </c>
      <c r="LA100" s="483">
        <v>120</v>
      </c>
      <c r="LB100" s="483">
        <v>120</v>
      </c>
      <c r="LC100" s="483">
        <v>120</v>
      </c>
      <c r="LD100" s="483">
        <v>120</v>
      </c>
      <c r="LE100" s="483">
        <v>120</v>
      </c>
      <c r="LF100" s="483">
        <v>120</v>
      </c>
      <c r="LG100" s="483">
        <v>120</v>
      </c>
      <c r="LH100" s="483">
        <v>120</v>
      </c>
      <c r="LI100" s="483">
        <v>120</v>
      </c>
      <c r="LJ100" s="483">
        <v>120</v>
      </c>
      <c r="LK100" s="483">
        <v>120</v>
      </c>
      <c r="LL100" s="483">
        <v>120</v>
      </c>
      <c r="LM100" s="483">
        <v>120</v>
      </c>
      <c r="LN100" s="483">
        <v>120</v>
      </c>
      <c r="LO100" s="483">
        <v>120</v>
      </c>
      <c r="LP100" s="483">
        <v>120</v>
      </c>
      <c r="LQ100" s="483">
        <v>120</v>
      </c>
      <c r="LR100" s="483">
        <v>120</v>
      </c>
      <c r="LS100" s="483">
        <v>120</v>
      </c>
      <c r="LT100" s="483">
        <v>120</v>
      </c>
      <c r="LU100" s="483">
        <v>120</v>
      </c>
      <c r="LV100" s="483">
        <v>120</v>
      </c>
      <c r="LW100" s="483">
        <v>120</v>
      </c>
      <c r="LX100" s="483">
        <v>120</v>
      </c>
      <c r="LY100" s="483">
        <v>120</v>
      </c>
      <c r="LZ100" s="483">
        <v>120</v>
      </c>
      <c r="MA100" s="483">
        <v>120</v>
      </c>
      <c r="MB100" s="483">
        <v>120</v>
      </c>
      <c r="MC100" s="483">
        <v>120</v>
      </c>
      <c r="MD100" s="483">
        <v>120</v>
      </c>
      <c r="ME100" s="483">
        <v>120</v>
      </c>
      <c r="MF100" s="483">
        <v>120</v>
      </c>
      <c r="MG100" s="483">
        <v>120</v>
      </c>
      <c r="MH100" s="483">
        <v>120</v>
      </c>
      <c r="MI100" s="483">
        <v>120</v>
      </c>
      <c r="MJ100" s="483">
        <v>120</v>
      </c>
      <c r="MK100" s="483">
        <v>120</v>
      </c>
      <c r="ML100" s="483">
        <v>120</v>
      </c>
      <c r="MM100" s="483">
        <v>120</v>
      </c>
      <c r="MN100" s="483">
        <v>120</v>
      </c>
      <c r="MO100" s="483">
        <v>120</v>
      </c>
      <c r="MP100" s="483">
        <v>120</v>
      </c>
      <c r="MQ100" s="483">
        <v>120</v>
      </c>
      <c r="MR100" s="483">
        <v>120</v>
      </c>
      <c r="MS100" s="483">
        <v>120</v>
      </c>
      <c r="MT100" s="483">
        <v>120</v>
      </c>
      <c r="MU100" s="483">
        <v>120</v>
      </c>
      <c r="MV100" s="483">
        <v>120</v>
      </c>
      <c r="MW100" s="483">
        <v>120</v>
      </c>
      <c r="MX100" s="483">
        <v>120</v>
      </c>
      <c r="MY100" s="483">
        <v>120</v>
      </c>
      <c r="MZ100" s="483">
        <v>120</v>
      </c>
      <c r="NA100" s="483">
        <v>120</v>
      </c>
      <c r="NB100" s="483">
        <v>120</v>
      </c>
      <c r="NC100" s="483">
        <v>120</v>
      </c>
      <c r="ND100" s="483">
        <v>120</v>
      </c>
      <c r="NE100" s="483">
        <v>120</v>
      </c>
      <c r="NF100" s="483">
        <v>120</v>
      </c>
      <c r="NG100" s="483">
        <v>120</v>
      </c>
      <c r="NH100" s="483">
        <v>120</v>
      </c>
      <c r="NI100" s="483">
        <v>120</v>
      </c>
      <c r="NJ100" s="483">
        <v>120</v>
      </c>
      <c r="NK100" s="483">
        <v>120</v>
      </c>
      <c r="NL100" s="483">
        <v>120</v>
      </c>
      <c r="NM100" s="483">
        <v>120</v>
      </c>
      <c r="NN100" s="483">
        <v>120</v>
      </c>
      <c r="NO100" s="483">
        <v>120</v>
      </c>
      <c r="NP100" s="483">
        <v>120</v>
      </c>
      <c r="NQ100" s="483">
        <v>120</v>
      </c>
      <c r="NR100" s="483">
        <v>120</v>
      </c>
      <c r="NS100" s="483">
        <v>120</v>
      </c>
      <c r="NT100" s="483">
        <v>120</v>
      </c>
      <c r="NU100" s="483">
        <v>120</v>
      </c>
      <c r="NV100" s="483">
        <v>120</v>
      </c>
      <c r="NW100" s="483">
        <v>120</v>
      </c>
      <c r="NX100" s="483">
        <v>120</v>
      </c>
      <c r="NY100" s="483">
        <v>120</v>
      </c>
      <c r="NZ100" s="483">
        <v>120</v>
      </c>
      <c r="OA100" s="483">
        <v>120</v>
      </c>
      <c r="OB100" s="483">
        <v>120</v>
      </c>
      <c r="OC100" s="483">
        <v>120</v>
      </c>
      <c r="OD100" s="483">
        <v>120</v>
      </c>
      <c r="OE100" s="483">
        <v>120</v>
      </c>
      <c r="OF100" s="483">
        <v>120</v>
      </c>
      <c r="OG100" s="483">
        <v>120</v>
      </c>
      <c r="OH100" s="483">
        <v>120</v>
      </c>
      <c r="OI100" s="483">
        <v>120</v>
      </c>
      <c r="OJ100" s="483">
        <v>120</v>
      </c>
      <c r="OK100" s="483">
        <v>120</v>
      </c>
      <c r="OL100" s="483">
        <v>120</v>
      </c>
      <c r="OM100" s="483">
        <v>120</v>
      </c>
      <c r="ON100" s="483">
        <v>120</v>
      </c>
      <c r="OO100" s="483">
        <v>120</v>
      </c>
      <c r="OP100" s="483">
        <v>120</v>
      </c>
      <c r="OQ100" s="483">
        <v>120</v>
      </c>
      <c r="OR100" s="483">
        <v>120</v>
      </c>
      <c r="OS100" s="483">
        <v>120</v>
      </c>
      <c r="OT100" s="483">
        <v>120</v>
      </c>
      <c r="OU100" s="483">
        <v>120</v>
      </c>
      <c r="OV100" s="483">
        <v>120</v>
      </c>
      <c r="OW100" s="483">
        <v>120</v>
      </c>
      <c r="OX100" s="483">
        <v>120</v>
      </c>
      <c r="OY100" s="483">
        <v>120</v>
      </c>
      <c r="OZ100" s="483">
        <v>120</v>
      </c>
      <c r="PA100" s="483">
        <v>120</v>
      </c>
      <c r="PB100" s="483">
        <v>120</v>
      </c>
      <c r="PC100" s="483">
        <v>120</v>
      </c>
      <c r="PD100" s="483">
        <v>120</v>
      </c>
      <c r="PE100" s="483">
        <v>120</v>
      </c>
      <c r="PF100" s="483">
        <v>120</v>
      </c>
      <c r="PG100" s="483">
        <v>120</v>
      </c>
      <c r="PH100" s="483">
        <v>120</v>
      </c>
      <c r="PI100" s="483">
        <v>120</v>
      </c>
      <c r="PJ100" s="483">
        <v>120</v>
      </c>
      <c r="PK100" s="483">
        <v>120</v>
      </c>
      <c r="PL100" s="483">
        <v>120</v>
      </c>
    </row>
    <row r="101" spans="1:428" x14ac:dyDescent="0.25">
      <c r="A101" s="866"/>
      <c r="B101" s="868"/>
      <c r="C101" s="869"/>
      <c r="D101" s="871"/>
      <c r="E101" s="206" t="s">
        <v>1377</v>
      </c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  <c r="BX101" s="212"/>
      <c r="BY101" s="212"/>
      <c r="BZ101" s="212"/>
      <c r="CA101" s="212"/>
      <c r="CB101" s="212"/>
      <c r="CC101" s="212"/>
      <c r="CD101" s="212"/>
      <c r="CE101" s="212"/>
      <c r="CF101" s="212"/>
      <c r="CG101" s="212"/>
      <c r="CH101" s="212"/>
      <c r="CI101" s="212"/>
      <c r="CJ101" s="212"/>
      <c r="CK101" s="212"/>
      <c r="CL101" s="212"/>
      <c r="CM101" s="212"/>
      <c r="CN101" s="212"/>
      <c r="CO101" s="212"/>
      <c r="CP101" s="212"/>
      <c r="CQ101" s="212"/>
      <c r="CR101" s="212"/>
      <c r="CS101" s="212"/>
      <c r="CT101" s="212"/>
      <c r="CU101" s="212"/>
      <c r="CV101" s="212"/>
      <c r="CW101" s="212"/>
      <c r="CX101" s="212"/>
      <c r="CY101" s="212"/>
      <c r="CZ101" s="212"/>
      <c r="DA101" s="212"/>
      <c r="DB101" s="212"/>
      <c r="DC101" s="212"/>
      <c r="DD101" s="212"/>
      <c r="DE101" s="212"/>
      <c r="DF101" s="212"/>
      <c r="DG101" s="212"/>
      <c r="DH101" s="212"/>
      <c r="DI101" s="212"/>
      <c r="DJ101" s="212"/>
      <c r="DK101" s="212"/>
      <c r="DL101" s="212"/>
      <c r="DM101" s="212"/>
      <c r="DN101" s="212"/>
      <c r="DO101" s="212"/>
      <c r="DP101" s="212"/>
      <c r="DQ101" s="212"/>
      <c r="DR101" s="212"/>
      <c r="DS101" s="212"/>
      <c r="DT101" s="212"/>
      <c r="DU101" s="212"/>
      <c r="DV101" s="212"/>
      <c r="DW101" s="212"/>
      <c r="DX101" s="212"/>
      <c r="DY101" s="212"/>
      <c r="DZ101" s="212"/>
      <c r="EA101" s="212"/>
      <c r="EB101" s="212"/>
      <c r="EC101" s="212"/>
      <c r="ED101" s="212"/>
      <c r="EE101" s="212"/>
      <c r="EF101" s="212"/>
      <c r="EG101" s="212"/>
      <c r="EH101" s="212"/>
      <c r="EI101" s="212"/>
      <c r="EJ101" s="212"/>
      <c r="EK101" s="212"/>
      <c r="EL101" s="212"/>
      <c r="EM101" s="212"/>
      <c r="EN101" s="212"/>
      <c r="EO101" s="212"/>
      <c r="EP101" s="212"/>
      <c r="EQ101" s="212"/>
      <c r="ER101" s="212"/>
      <c r="ES101" s="212"/>
      <c r="ET101" s="212"/>
      <c r="EU101" s="212"/>
      <c r="EV101" s="212"/>
      <c r="EW101" s="212"/>
      <c r="EX101" s="212"/>
      <c r="EY101" s="212"/>
      <c r="EZ101" s="212"/>
      <c r="FA101" s="212"/>
      <c r="FB101" s="212"/>
      <c r="FC101" s="212"/>
      <c r="FD101" s="212"/>
      <c r="FE101" s="212"/>
      <c r="FF101" s="212"/>
      <c r="FG101" s="212"/>
      <c r="FH101" s="212"/>
      <c r="FI101" s="212"/>
      <c r="FJ101" s="212"/>
      <c r="FK101" s="212"/>
      <c r="FL101" s="212"/>
      <c r="FM101" s="212"/>
      <c r="FN101" s="212"/>
      <c r="FO101" s="212"/>
      <c r="FP101" s="212"/>
      <c r="FQ101" s="212"/>
      <c r="FR101" s="212"/>
      <c r="FS101" s="212"/>
      <c r="FT101" s="212"/>
      <c r="FU101" s="212"/>
      <c r="FV101" s="212"/>
      <c r="FW101" s="212"/>
      <c r="FX101" s="212"/>
      <c r="FY101" s="212"/>
      <c r="FZ101" s="212"/>
      <c r="GA101" s="212"/>
      <c r="GB101" s="212"/>
      <c r="GC101" s="212"/>
      <c r="GD101" s="212"/>
      <c r="GE101" s="212"/>
      <c r="GF101" s="212"/>
      <c r="GG101" s="212"/>
      <c r="GH101" s="212"/>
      <c r="GI101" s="212"/>
      <c r="GJ101" s="212"/>
      <c r="GK101" s="212"/>
      <c r="GL101" s="212"/>
      <c r="GM101" s="212"/>
      <c r="GN101" s="212"/>
      <c r="GO101" s="212"/>
      <c r="GP101" s="212"/>
      <c r="GQ101" s="212"/>
      <c r="GR101" s="212"/>
      <c r="GS101" s="212"/>
      <c r="GT101" s="212"/>
      <c r="GU101" s="212"/>
      <c r="GV101" s="212"/>
      <c r="GW101" s="212"/>
      <c r="GX101" s="212"/>
      <c r="GY101" s="212"/>
      <c r="GZ101" s="212"/>
      <c r="HA101" s="212"/>
      <c r="HB101" s="212"/>
      <c r="HC101" s="212"/>
      <c r="HD101" s="212"/>
      <c r="HE101" s="212"/>
      <c r="HF101" s="212"/>
      <c r="HG101" s="212"/>
      <c r="HH101" s="212"/>
      <c r="HI101" s="212"/>
      <c r="HJ101" s="212"/>
      <c r="HK101" s="212"/>
      <c r="HL101" s="212"/>
      <c r="HM101" s="212"/>
      <c r="HN101" s="212"/>
      <c r="HO101" s="212"/>
      <c r="HP101" s="212"/>
      <c r="HQ101" s="212"/>
      <c r="HR101" s="212"/>
      <c r="HS101" s="212"/>
      <c r="HT101" s="212"/>
      <c r="HU101" s="212"/>
      <c r="HV101" s="212"/>
      <c r="HW101" s="212"/>
      <c r="HX101" s="212"/>
      <c r="HY101" s="212"/>
      <c r="HZ101" s="212"/>
      <c r="IA101" s="212"/>
      <c r="IB101" s="212"/>
      <c r="IC101" s="212"/>
      <c r="ID101" s="212"/>
      <c r="IE101" s="212"/>
      <c r="IF101" s="212"/>
      <c r="IG101" s="212"/>
      <c r="IH101" s="212"/>
      <c r="II101" s="212"/>
      <c r="IJ101" s="212"/>
      <c r="IK101" s="212"/>
      <c r="IL101" s="212"/>
      <c r="IM101" s="212"/>
      <c r="IN101" s="212"/>
      <c r="IO101" s="212"/>
      <c r="IP101" s="212"/>
      <c r="IQ101" s="212"/>
      <c r="IR101" s="212"/>
      <c r="IS101" s="212"/>
      <c r="IT101" s="212"/>
      <c r="IU101" s="212"/>
      <c r="IV101" s="212"/>
      <c r="IW101" s="212"/>
      <c r="IX101" s="212"/>
      <c r="IY101" s="212"/>
      <c r="IZ101" s="212"/>
      <c r="JA101" s="212"/>
      <c r="JB101" s="212"/>
      <c r="JC101" s="212"/>
      <c r="JD101" s="212"/>
      <c r="JE101" s="212"/>
      <c r="JF101" s="212"/>
      <c r="JG101" s="212"/>
      <c r="JH101" s="212"/>
      <c r="JI101" s="212"/>
      <c r="JJ101" s="212"/>
      <c r="JK101" s="212"/>
      <c r="JL101" s="212"/>
      <c r="JM101" s="212"/>
      <c r="JN101" s="212"/>
      <c r="JO101" s="484"/>
      <c r="JP101" s="484"/>
      <c r="JQ101" s="484"/>
      <c r="JR101" s="484"/>
      <c r="JS101" s="484"/>
      <c r="JT101" s="484"/>
      <c r="JU101" s="484"/>
      <c r="JV101" s="484"/>
      <c r="JW101" s="484"/>
      <c r="JX101" s="484"/>
      <c r="JY101" s="484"/>
      <c r="JZ101" s="484"/>
      <c r="KA101" s="484"/>
      <c r="KB101" s="484">
        <v>115</v>
      </c>
      <c r="KC101" s="484">
        <v>115</v>
      </c>
      <c r="KD101" s="484">
        <v>115</v>
      </c>
      <c r="KE101" s="484">
        <v>115</v>
      </c>
      <c r="KF101" s="484">
        <v>115</v>
      </c>
      <c r="KG101" s="484">
        <v>115</v>
      </c>
      <c r="KH101" s="484">
        <v>115</v>
      </c>
      <c r="KI101" s="484">
        <v>115</v>
      </c>
      <c r="KJ101" s="484">
        <v>78</v>
      </c>
      <c r="KK101" s="484">
        <v>76</v>
      </c>
      <c r="KL101" s="484">
        <v>70</v>
      </c>
      <c r="KM101" s="484">
        <v>77</v>
      </c>
      <c r="KN101" s="484">
        <v>78</v>
      </c>
      <c r="KO101" s="484">
        <v>78</v>
      </c>
      <c r="KP101" s="484">
        <v>78</v>
      </c>
      <c r="KQ101" s="484">
        <v>78</v>
      </c>
      <c r="KR101" s="484">
        <v>78</v>
      </c>
      <c r="KS101" s="484">
        <v>78</v>
      </c>
      <c r="KT101" s="484">
        <v>78</v>
      </c>
      <c r="KU101" s="484">
        <v>78</v>
      </c>
      <c r="KV101" s="484">
        <v>78</v>
      </c>
      <c r="KW101" s="484">
        <v>78</v>
      </c>
      <c r="KX101" s="484">
        <v>78</v>
      </c>
      <c r="KY101" s="484">
        <v>78</v>
      </c>
      <c r="KZ101" s="484">
        <v>78</v>
      </c>
      <c r="LA101" s="484">
        <v>99</v>
      </c>
      <c r="LB101" s="484">
        <v>99</v>
      </c>
      <c r="LC101" s="484">
        <v>99</v>
      </c>
      <c r="LD101" s="484">
        <v>99</v>
      </c>
      <c r="LE101" s="484">
        <v>99</v>
      </c>
      <c r="LF101" s="484">
        <v>99</v>
      </c>
      <c r="LG101" s="484">
        <v>99</v>
      </c>
      <c r="LH101" s="484">
        <v>99</v>
      </c>
      <c r="LI101" s="484">
        <v>99</v>
      </c>
      <c r="LJ101" s="484">
        <v>99</v>
      </c>
      <c r="LK101" s="484">
        <v>99</v>
      </c>
      <c r="LL101" s="484">
        <v>99</v>
      </c>
      <c r="LM101" s="484">
        <v>99</v>
      </c>
      <c r="LN101" s="484">
        <v>99</v>
      </c>
      <c r="LO101" s="484">
        <v>99</v>
      </c>
      <c r="LP101" s="484">
        <v>99</v>
      </c>
      <c r="LQ101" s="484">
        <v>99</v>
      </c>
      <c r="LR101" s="484">
        <v>99</v>
      </c>
      <c r="LS101" s="484">
        <v>99</v>
      </c>
      <c r="LT101" s="484">
        <v>99</v>
      </c>
      <c r="LU101" s="484">
        <v>115</v>
      </c>
      <c r="LV101" s="484">
        <v>115</v>
      </c>
      <c r="LW101" s="484">
        <v>115</v>
      </c>
      <c r="LX101" s="484">
        <v>115</v>
      </c>
      <c r="LY101" s="484">
        <v>115</v>
      </c>
      <c r="LZ101" s="484">
        <v>115</v>
      </c>
      <c r="MA101" s="484">
        <v>115</v>
      </c>
      <c r="MB101" s="484">
        <v>115</v>
      </c>
      <c r="MC101" s="484">
        <v>115</v>
      </c>
      <c r="MD101" s="484">
        <v>115</v>
      </c>
      <c r="ME101" s="484">
        <v>115</v>
      </c>
      <c r="MF101" s="484">
        <v>115</v>
      </c>
      <c r="MG101" s="484">
        <v>115</v>
      </c>
      <c r="MH101" s="484">
        <v>115</v>
      </c>
      <c r="MI101" s="484">
        <v>115</v>
      </c>
      <c r="MJ101" s="484">
        <v>115</v>
      </c>
      <c r="MK101" s="484">
        <v>115</v>
      </c>
      <c r="ML101" s="484">
        <v>115</v>
      </c>
      <c r="MM101" s="484">
        <v>115</v>
      </c>
      <c r="MN101" s="484">
        <v>115</v>
      </c>
      <c r="MO101" s="484">
        <v>115</v>
      </c>
      <c r="MP101" s="484">
        <v>115</v>
      </c>
      <c r="MQ101" s="484">
        <v>115</v>
      </c>
      <c r="MR101" s="484">
        <v>115</v>
      </c>
      <c r="MS101" s="484">
        <v>115</v>
      </c>
      <c r="MT101" s="484">
        <v>115</v>
      </c>
      <c r="MU101" s="484">
        <v>115</v>
      </c>
      <c r="MV101" s="484">
        <v>115</v>
      </c>
      <c r="MW101" s="484">
        <v>115</v>
      </c>
      <c r="MX101" s="484">
        <v>115</v>
      </c>
      <c r="MY101" s="484">
        <v>115</v>
      </c>
      <c r="MZ101" s="484">
        <v>115</v>
      </c>
      <c r="NA101" s="484">
        <v>115</v>
      </c>
      <c r="NB101" s="484">
        <v>115</v>
      </c>
      <c r="NC101" s="484">
        <v>115</v>
      </c>
      <c r="ND101" s="484">
        <v>115</v>
      </c>
      <c r="NE101" s="484">
        <v>115</v>
      </c>
      <c r="NF101" s="484">
        <v>115</v>
      </c>
      <c r="NG101" s="484">
        <v>115</v>
      </c>
      <c r="NH101" s="484">
        <v>115</v>
      </c>
      <c r="NI101" s="484">
        <v>115</v>
      </c>
      <c r="NJ101" s="484">
        <v>115</v>
      </c>
      <c r="NK101" s="484">
        <v>115</v>
      </c>
      <c r="NL101" s="484">
        <v>115</v>
      </c>
      <c r="NM101" s="484">
        <v>115</v>
      </c>
      <c r="NN101" s="484">
        <v>115</v>
      </c>
      <c r="NO101" s="484">
        <v>115</v>
      </c>
      <c r="NP101" s="484">
        <v>115</v>
      </c>
      <c r="NQ101" s="484">
        <v>115</v>
      </c>
      <c r="NR101" s="484">
        <v>115</v>
      </c>
      <c r="NS101" s="484">
        <v>115</v>
      </c>
      <c r="NT101" s="484">
        <v>115</v>
      </c>
      <c r="NU101" s="484">
        <v>115</v>
      </c>
      <c r="NV101" s="484">
        <v>115</v>
      </c>
      <c r="NW101" s="484">
        <v>115</v>
      </c>
      <c r="NX101" s="484">
        <v>115</v>
      </c>
      <c r="NY101" s="484">
        <v>115</v>
      </c>
      <c r="NZ101" s="484">
        <v>115</v>
      </c>
      <c r="OA101" s="484">
        <v>115</v>
      </c>
      <c r="OB101" s="484">
        <v>115</v>
      </c>
      <c r="OC101" s="484">
        <v>115</v>
      </c>
      <c r="OD101" s="484">
        <v>115</v>
      </c>
      <c r="OE101" s="484">
        <v>115</v>
      </c>
      <c r="OF101" s="484">
        <v>115</v>
      </c>
      <c r="OG101" s="484">
        <v>115</v>
      </c>
      <c r="OH101" s="484">
        <v>115</v>
      </c>
      <c r="OI101" s="484">
        <v>115</v>
      </c>
      <c r="OJ101" s="484">
        <v>115</v>
      </c>
      <c r="OK101" s="484">
        <v>115</v>
      </c>
      <c r="OL101" s="484">
        <v>115</v>
      </c>
      <c r="OM101" s="484">
        <v>115</v>
      </c>
      <c r="ON101" s="484">
        <v>115</v>
      </c>
      <c r="OO101" s="484">
        <v>115</v>
      </c>
      <c r="OP101" s="484">
        <v>115</v>
      </c>
      <c r="OQ101" s="484">
        <v>115</v>
      </c>
      <c r="OR101" s="484">
        <v>115</v>
      </c>
      <c r="OS101" s="484">
        <v>115</v>
      </c>
      <c r="OT101" s="484">
        <v>115</v>
      </c>
      <c r="OU101" s="484">
        <v>115</v>
      </c>
      <c r="OV101" s="484">
        <v>115</v>
      </c>
      <c r="OW101" s="484">
        <v>115</v>
      </c>
      <c r="OX101" s="484">
        <v>115</v>
      </c>
      <c r="OY101" s="484">
        <v>115</v>
      </c>
      <c r="OZ101" s="484">
        <v>115</v>
      </c>
      <c r="PA101" s="484">
        <v>115</v>
      </c>
      <c r="PB101" s="484">
        <v>115</v>
      </c>
      <c r="PC101" s="484">
        <v>115</v>
      </c>
      <c r="PD101" s="484">
        <v>115</v>
      </c>
      <c r="PE101" s="484">
        <v>115</v>
      </c>
      <c r="PF101" s="484">
        <v>115</v>
      </c>
      <c r="PG101" s="484">
        <v>115</v>
      </c>
      <c r="PH101" s="484">
        <v>115</v>
      </c>
      <c r="PI101" s="484">
        <v>115</v>
      </c>
      <c r="PJ101" s="484">
        <v>115</v>
      </c>
      <c r="PK101" s="484">
        <v>115</v>
      </c>
      <c r="PL101" s="484">
        <v>115</v>
      </c>
    </row>
    <row r="102" spans="1:428" x14ac:dyDescent="0.25">
      <c r="A102" s="866">
        <v>49</v>
      </c>
      <c r="B102" s="867" t="s">
        <v>1431</v>
      </c>
      <c r="C102" s="869" t="s">
        <v>1375</v>
      </c>
      <c r="D102" s="870" t="s">
        <v>1432</v>
      </c>
      <c r="E102" s="205" t="s">
        <v>1376</v>
      </c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11"/>
      <c r="AP102" s="211"/>
      <c r="AQ102" s="211"/>
      <c r="AR102" s="211"/>
      <c r="AS102" s="211"/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11"/>
      <c r="BM102" s="211"/>
      <c r="BN102" s="211"/>
      <c r="BO102" s="211"/>
      <c r="BP102" s="211"/>
      <c r="BQ102" s="211"/>
      <c r="BR102" s="211"/>
      <c r="BS102" s="211"/>
      <c r="BT102" s="211"/>
      <c r="BU102" s="211"/>
      <c r="BV102" s="211"/>
      <c r="BW102" s="211"/>
      <c r="BX102" s="211"/>
      <c r="BY102" s="211"/>
      <c r="BZ102" s="211"/>
      <c r="CA102" s="211"/>
      <c r="CB102" s="211"/>
      <c r="CC102" s="211"/>
      <c r="CD102" s="211"/>
      <c r="CE102" s="211"/>
      <c r="CF102" s="211"/>
      <c r="CG102" s="211"/>
      <c r="CH102" s="211"/>
      <c r="CI102" s="211"/>
      <c r="CJ102" s="211"/>
      <c r="CK102" s="211"/>
      <c r="CL102" s="211"/>
      <c r="CM102" s="211"/>
      <c r="CN102" s="211"/>
      <c r="CO102" s="211"/>
      <c r="CP102" s="211"/>
      <c r="CQ102" s="211"/>
      <c r="CR102" s="211"/>
      <c r="CS102" s="211"/>
      <c r="CT102" s="211"/>
      <c r="CU102" s="211"/>
      <c r="CV102" s="211"/>
      <c r="CW102" s="211"/>
      <c r="CX102" s="211"/>
      <c r="CY102" s="211"/>
      <c r="CZ102" s="211"/>
      <c r="DA102" s="211"/>
      <c r="DB102" s="211"/>
      <c r="DC102" s="211"/>
      <c r="DD102" s="211"/>
      <c r="DE102" s="211"/>
      <c r="DF102" s="211"/>
      <c r="DG102" s="211"/>
      <c r="DH102" s="211"/>
      <c r="DI102" s="211"/>
      <c r="DJ102" s="211"/>
      <c r="DK102" s="211"/>
      <c r="DL102" s="211"/>
      <c r="DM102" s="211"/>
      <c r="DN102" s="211"/>
      <c r="DO102" s="211"/>
      <c r="DP102" s="211"/>
      <c r="DQ102" s="211"/>
      <c r="DR102" s="211"/>
      <c r="DS102" s="211"/>
      <c r="DT102" s="211"/>
      <c r="DU102" s="211"/>
      <c r="DV102" s="211"/>
      <c r="DW102" s="211"/>
      <c r="DX102" s="211"/>
      <c r="DY102" s="211"/>
      <c r="DZ102" s="211"/>
      <c r="EA102" s="211"/>
      <c r="EB102" s="211"/>
      <c r="EC102" s="211"/>
      <c r="ED102" s="211"/>
      <c r="EE102" s="211"/>
      <c r="EF102" s="211"/>
      <c r="EG102" s="211"/>
      <c r="EH102" s="211"/>
      <c r="EI102" s="211"/>
      <c r="EJ102" s="211"/>
      <c r="EK102" s="211"/>
      <c r="EL102" s="211"/>
      <c r="EM102" s="211"/>
      <c r="EN102" s="211"/>
      <c r="EO102" s="211"/>
      <c r="EP102" s="211"/>
      <c r="EQ102" s="211"/>
      <c r="ER102" s="211"/>
      <c r="ES102" s="211"/>
      <c r="ET102" s="211"/>
      <c r="EU102" s="211"/>
      <c r="EV102" s="211"/>
      <c r="EW102" s="211"/>
      <c r="EX102" s="211"/>
      <c r="EY102" s="211"/>
      <c r="EZ102" s="211"/>
      <c r="FA102" s="211"/>
      <c r="FB102" s="211"/>
      <c r="FC102" s="211"/>
      <c r="FD102" s="211"/>
      <c r="FE102" s="211"/>
      <c r="FF102" s="211"/>
      <c r="FG102" s="211"/>
      <c r="FH102" s="211"/>
      <c r="FI102" s="211"/>
      <c r="FJ102" s="211"/>
      <c r="FK102" s="211"/>
      <c r="FL102" s="211"/>
      <c r="FM102" s="211"/>
      <c r="FN102" s="211"/>
      <c r="FO102" s="211"/>
      <c r="FP102" s="211"/>
      <c r="FQ102" s="211"/>
      <c r="FR102" s="211"/>
      <c r="FS102" s="211"/>
      <c r="FT102" s="211"/>
      <c r="FU102" s="211"/>
      <c r="FV102" s="211"/>
      <c r="FW102" s="211"/>
      <c r="FX102" s="211"/>
      <c r="FY102" s="211"/>
      <c r="FZ102" s="211"/>
      <c r="GA102" s="211"/>
      <c r="GB102" s="211"/>
      <c r="GC102" s="211"/>
      <c r="GD102" s="211"/>
      <c r="GE102" s="211"/>
      <c r="GF102" s="211"/>
      <c r="GG102" s="211"/>
      <c r="GH102" s="211"/>
      <c r="GI102" s="211"/>
      <c r="GJ102" s="211"/>
      <c r="GK102" s="211"/>
      <c r="GL102" s="211"/>
      <c r="GM102" s="211"/>
      <c r="GN102" s="211"/>
      <c r="GO102" s="211"/>
      <c r="GP102" s="211"/>
      <c r="GQ102" s="211"/>
      <c r="GR102" s="211"/>
      <c r="GS102" s="211"/>
      <c r="GT102" s="211"/>
      <c r="GU102" s="211"/>
      <c r="GV102" s="211"/>
      <c r="GW102" s="211"/>
      <c r="GX102" s="211"/>
      <c r="GY102" s="211"/>
      <c r="GZ102" s="211"/>
      <c r="HA102" s="211"/>
      <c r="HB102" s="211"/>
      <c r="HC102" s="211"/>
      <c r="HD102" s="211"/>
      <c r="HE102" s="211"/>
      <c r="HF102" s="211"/>
      <c r="HG102" s="211"/>
      <c r="HH102" s="211"/>
      <c r="HI102" s="211"/>
      <c r="HJ102" s="211"/>
      <c r="HK102" s="211"/>
      <c r="HL102" s="211"/>
      <c r="HM102" s="211"/>
      <c r="HN102" s="211"/>
      <c r="HO102" s="211"/>
      <c r="HP102" s="211"/>
      <c r="HQ102" s="211"/>
      <c r="HR102" s="211"/>
      <c r="HS102" s="211"/>
      <c r="HT102" s="211"/>
      <c r="HU102" s="211"/>
      <c r="HV102" s="211"/>
      <c r="HW102" s="211"/>
      <c r="HX102" s="211"/>
      <c r="HY102" s="211"/>
      <c r="HZ102" s="211"/>
      <c r="IA102" s="211"/>
      <c r="IB102" s="211"/>
      <c r="IC102" s="211"/>
      <c r="ID102" s="211"/>
      <c r="IE102" s="211"/>
      <c r="IF102" s="211"/>
      <c r="IG102" s="211"/>
      <c r="IH102" s="211"/>
      <c r="II102" s="211"/>
      <c r="IJ102" s="211"/>
      <c r="IK102" s="211"/>
      <c r="IL102" s="211"/>
      <c r="IM102" s="211"/>
      <c r="IN102" s="211"/>
      <c r="IO102" s="211"/>
      <c r="IP102" s="211"/>
      <c r="IQ102" s="211"/>
      <c r="IR102" s="211"/>
      <c r="IS102" s="211"/>
      <c r="IT102" s="211"/>
      <c r="IU102" s="211"/>
      <c r="IV102" s="211"/>
      <c r="IW102" s="211"/>
      <c r="IX102" s="211"/>
      <c r="IY102" s="211"/>
      <c r="IZ102" s="211"/>
      <c r="JA102" s="211"/>
      <c r="JB102" s="211"/>
      <c r="JC102" s="211"/>
      <c r="JD102" s="211"/>
      <c r="JE102" s="211"/>
      <c r="JF102" s="211"/>
      <c r="JG102" s="211"/>
      <c r="JH102" s="211"/>
      <c r="JI102" s="211"/>
      <c r="JJ102" s="211"/>
      <c r="JK102" s="211"/>
      <c r="JL102" s="211"/>
      <c r="JM102" s="211"/>
      <c r="JN102" s="211"/>
      <c r="JO102" s="483"/>
      <c r="JP102" s="483"/>
      <c r="JQ102" s="483"/>
      <c r="JR102" s="483"/>
      <c r="JS102" s="483"/>
      <c r="JT102" s="483"/>
      <c r="JU102" s="483"/>
      <c r="JV102" s="483"/>
      <c r="JW102" s="483"/>
      <c r="JX102" s="483"/>
      <c r="JY102" s="483"/>
      <c r="JZ102" s="483"/>
      <c r="KA102" s="483"/>
      <c r="KB102" s="483">
        <v>10</v>
      </c>
      <c r="KC102" s="483">
        <v>10</v>
      </c>
      <c r="KD102" s="483">
        <v>10</v>
      </c>
      <c r="KE102" s="483">
        <v>10</v>
      </c>
      <c r="KF102" s="483">
        <v>10</v>
      </c>
      <c r="KG102" s="483">
        <v>10</v>
      </c>
      <c r="KH102" s="483">
        <v>10</v>
      </c>
      <c r="KI102" s="483">
        <v>10</v>
      </c>
      <c r="KJ102" s="483">
        <v>10</v>
      </c>
      <c r="KK102" s="483">
        <v>10</v>
      </c>
      <c r="KL102" s="483">
        <v>10</v>
      </c>
      <c r="KM102" s="483">
        <v>10</v>
      </c>
      <c r="KN102" s="483">
        <v>10</v>
      </c>
      <c r="KO102" s="483">
        <v>10</v>
      </c>
      <c r="KP102" s="483">
        <v>10</v>
      </c>
      <c r="KQ102" s="483">
        <v>10</v>
      </c>
      <c r="KR102" s="483">
        <v>10</v>
      </c>
      <c r="KS102" s="483">
        <v>10</v>
      </c>
      <c r="KT102" s="483">
        <v>10</v>
      </c>
      <c r="KU102" s="483">
        <v>10</v>
      </c>
      <c r="KV102" s="483">
        <v>10</v>
      </c>
      <c r="KW102" s="483">
        <v>10</v>
      </c>
      <c r="KX102" s="483">
        <v>10</v>
      </c>
      <c r="KY102" s="483">
        <v>10</v>
      </c>
      <c r="KZ102" s="483">
        <v>10</v>
      </c>
      <c r="LA102" s="483">
        <v>10</v>
      </c>
      <c r="LB102" s="483">
        <v>10</v>
      </c>
      <c r="LC102" s="483">
        <v>10</v>
      </c>
      <c r="LD102" s="483">
        <v>10</v>
      </c>
      <c r="LE102" s="483">
        <v>10</v>
      </c>
      <c r="LF102" s="483">
        <v>10</v>
      </c>
      <c r="LG102" s="483">
        <v>10</v>
      </c>
      <c r="LH102" s="483">
        <v>10</v>
      </c>
      <c r="LI102" s="483">
        <v>10</v>
      </c>
      <c r="LJ102" s="483">
        <v>10</v>
      </c>
      <c r="LK102" s="483">
        <v>10</v>
      </c>
      <c r="LL102" s="483">
        <v>10</v>
      </c>
      <c r="LM102" s="483">
        <v>10</v>
      </c>
      <c r="LN102" s="483">
        <v>10</v>
      </c>
      <c r="LO102" s="483">
        <v>10</v>
      </c>
      <c r="LP102" s="483">
        <v>10</v>
      </c>
      <c r="LQ102" s="483">
        <v>10</v>
      </c>
      <c r="LR102" s="483">
        <v>10</v>
      </c>
      <c r="LS102" s="483">
        <v>10</v>
      </c>
      <c r="LT102" s="483">
        <v>10</v>
      </c>
      <c r="LU102" s="483">
        <v>10</v>
      </c>
      <c r="LV102" s="483">
        <v>10</v>
      </c>
      <c r="LW102" s="483">
        <v>10</v>
      </c>
      <c r="LX102" s="483">
        <v>10</v>
      </c>
      <c r="LY102" s="483">
        <v>10</v>
      </c>
      <c r="LZ102" s="483">
        <v>10</v>
      </c>
      <c r="MA102" s="483">
        <v>10</v>
      </c>
      <c r="MB102" s="483">
        <v>10</v>
      </c>
      <c r="MC102" s="483">
        <v>10</v>
      </c>
      <c r="MD102" s="483">
        <v>10</v>
      </c>
      <c r="ME102" s="483">
        <v>10</v>
      </c>
      <c r="MF102" s="483">
        <v>10</v>
      </c>
      <c r="MG102" s="483">
        <v>10</v>
      </c>
      <c r="MH102" s="483">
        <v>10</v>
      </c>
      <c r="MI102" s="483">
        <v>10</v>
      </c>
      <c r="MJ102" s="483">
        <v>10</v>
      </c>
      <c r="MK102" s="483">
        <v>10</v>
      </c>
      <c r="ML102" s="483">
        <v>10</v>
      </c>
      <c r="MM102" s="483">
        <v>10</v>
      </c>
      <c r="MN102" s="483">
        <v>10</v>
      </c>
      <c r="MO102" s="483">
        <v>10</v>
      </c>
      <c r="MP102" s="483">
        <v>10</v>
      </c>
      <c r="MQ102" s="483">
        <v>10</v>
      </c>
      <c r="MR102" s="483">
        <v>10</v>
      </c>
      <c r="MS102" s="483">
        <v>10</v>
      </c>
      <c r="MT102" s="483">
        <v>10</v>
      </c>
      <c r="MU102" s="483">
        <v>10</v>
      </c>
      <c r="MV102" s="483">
        <v>10</v>
      </c>
      <c r="MW102" s="483">
        <v>10</v>
      </c>
      <c r="MX102" s="483">
        <v>10</v>
      </c>
      <c r="MY102" s="483">
        <v>10</v>
      </c>
      <c r="MZ102" s="483">
        <v>10</v>
      </c>
      <c r="NA102" s="483">
        <v>10</v>
      </c>
      <c r="NB102" s="483">
        <v>10</v>
      </c>
      <c r="NC102" s="483">
        <v>10</v>
      </c>
      <c r="ND102" s="483">
        <v>10</v>
      </c>
      <c r="NE102" s="483">
        <v>10</v>
      </c>
      <c r="NF102" s="483">
        <v>10</v>
      </c>
      <c r="NG102" s="483">
        <v>10</v>
      </c>
      <c r="NH102" s="483">
        <v>10</v>
      </c>
      <c r="NI102" s="483">
        <v>10</v>
      </c>
      <c r="NJ102" s="483">
        <v>10</v>
      </c>
      <c r="NK102" s="483">
        <v>10</v>
      </c>
      <c r="NL102" s="483">
        <v>10</v>
      </c>
      <c r="NM102" s="483">
        <v>10</v>
      </c>
      <c r="NN102" s="483">
        <v>10</v>
      </c>
      <c r="NO102" s="483">
        <v>10</v>
      </c>
      <c r="NP102" s="483">
        <v>10</v>
      </c>
      <c r="NQ102" s="483">
        <v>10</v>
      </c>
      <c r="NR102" s="483">
        <v>10</v>
      </c>
      <c r="NS102" s="483">
        <v>10</v>
      </c>
      <c r="NT102" s="483">
        <v>10</v>
      </c>
      <c r="NU102" s="483">
        <v>10</v>
      </c>
      <c r="NV102" s="483">
        <v>10</v>
      </c>
      <c r="NW102" s="483">
        <v>10</v>
      </c>
      <c r="NX102" s="483">
        <v>10</v>
      </c>
      <c r="NY102" s="483">
        <v>10</v>
      </c>
      <c r="NZ102" s="483">
        <v>10</v>
      </c>
      <c r="OA102" s="483">
        <v>10</v>
      </c>
      <c r="OB102" s="483">
        <v>10</v>
      </c>
      <c r="OC102" s="483">
        <v>10</v>
      </c>
      <c r="OD102" s="483">
        <v>10</v>
      </c>
      <c r="OE102" s="483">
        <v>10</v>
      </c>
      <c r="OF102" s="483">
        <v>10</v>
      </c>
      <c r="OG102" s="483">
        <v>10</v>
      </c>
      <c r="OH102" s="483">
        <v>10</v>
      </c>
      <c r="OI102" s="483">
        <v>10</v>
      </c>
      <c r="OJ102" s="483">
        <v>10</v>
      </c>
      <c r="OK102" s="483">
        <v>10</v>
      </c>
      <c r="OL102" s="483">
        <v>10</v>
      </c>
      <c r="OM102" s="483">
        <v>10</v>
      </c>
      <c r="ON102" s="483">
        <v>10</v>
      </c>
      <c r="OO102" s="483">
        <v>10</v>
      </c>
      <c r="OP102" s="483">
        <v>10</v>
      </c>
      <c r="OQ102" s="483">
        <v>10</v>
      </c>
      <c r="OR102" s="483">
        <v>10</v>
      </c>
      <c r="OS102" s="483">
        <v>10</v>
      </c>
      <c r="OT102" s="483">
        <v>10</v>
      </c>
      <c r="OU102" s="483">
        <v>10</v>
      </c>
      <c r="OV102" s="483">
        <v>10</v>
      </c>
      <c r="OW102" s="483">
        <v>10</v>
      </c>
      <c r="OX102" s="483">
        <v>10</v>
      </c>
      <c r="OY102" s="483">
        <v>10</v>
      </c>
      <c r="OZ102" s="483">
        <v>10</v>
      </c>
      <c r="PA102" s="483">
        <v>10</v>
      </c>
      <c r="PB102" s="483">
        <v>10</v>
      </c>
      <c r="PC102" s="483">
        <v>10</v>
      </c>
      <c r="PD102" s="483">
        <v>10</v>
      </c>
      <c r="PE102" s="483">
        <v>10</v>
      </c>
      <c r="PF102" s="483">
        <v>10</v>
      </c>
      <c r="PG102" s="483">
        <v>10</v>
      </c>
      <c r="PH102" s="483">
        <v>10</v>
      </c>
      <c r="PI102" s="483">
        <v>10</v>
      </c>
      <c r="PJ102" s="483">
        <v>10</v>
      </c>
      <c r="PK102" s="483">
        <v>10</v>
      </c>
      <c r="PL102" s="483">
        <v>10</v>
      </c>
    </row>
    <row r="103" spans="1:428" x14ac:dyDescent="0.25">
      <c r="A103" s="866"/>
      <c r="B103" s="868"/>
      <c r="C103" s="869"/>
      <c r="D103" s="870"/>
      <c r="E103" s="206" t="s">
        <v>1377</v>
      </c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J103" s="212"/>
      <c r="CK103" s="212"/>
      <c r="CL103" s="212"/>
      <c r="CM103" s="212"/>
      <c r="CN103" s="212"/>
      <c r="CO103" s="212"/>
      <c r="CP103" s="212"/>
      <c r="CQ103" s="212"/>
      <c r="CR103" s="212"/>
      <c r="CS103" s="212"/>
      <c r="CT103" s="212"/>
      <c r="CU103" s="212"/>
      <c r="CV103" s="212"/>
      <c r="CW103" s="212"/>
      <c r="CX103" s="212"/>
      <c r="CY103" s="212"/>
      <c r="CZ103" s="212"/>
      <c r="DA103" s="212"/>
      <c r="DB103" s="212"/>
      <c r="DC103" s="212"/>
      <c r="DD103" s="212"/>
      <c r="DE103" s="212"/>
      <c r="DF103" s="212"/>
      <c r="DG103" s="212"/>
      <c r="DH103" s="212"/>
      <c r="DI103" s="212"/>
      <c r="DJ103" s="212"/>
      <c r="DK103" s="212"/>
      <c r="DL103" s="212"/>
      <c r="DM103" s="212"/>
      <c r="DN103" s="212"/>
      <c r="DO103" s="212"/>
      <c r="DP103" s="212"/>
      <c r="DQ103" s="212"/>
      <c r="DR103" s="212"/>
      <c r="DS103" s="212"/>
      <c r="DT103" s="212"/>
      <c r="DU103" s="212"/>
      <c r="DV103" s="212"/>
      <c r="DW103" s="212"/>
      <c r="DX103" s="212"/>
      <c r="DY103" s="212"/>
      <c r="DZ103" s="212"/>
      <c r="EA103" s="212"/>
      <c r="EB103" s="212"/>
      <c r="EC103" s="212"/>
      <c r="ED103" s="212"/>
      <c r="EE103" s="212"/>
      <c r="EF103" s="212"/>
      <c r="EG103" s="212"/>
      <c r="EH103" s="212"/>
      <c r="EI103" s="212"/>
      <c r="EJ103" s="212"/>
      <c r="EK103" s="212"/>
      <c r="EL103" s="212"/>
      <c r="EM103" s="212"/>
      <c r="EN103" s="212"/>
      <c r="EO103" s="212"/>
      <c r="EP103" s="212"/>
      <c r="EQ103" s="212"/>
      <c r="ER103" s="212"/>
      <c r="ES103" s="212"/>
      <c r="ET103" s="212"/>
      <c r="EU103" s="212"/>
      <c r="EV103" s="212"/>
      <c r="EW103" s="212"/>
      <c r="EX103" s="212"/>
      <c r="EY103" s="212"/>
      <c r="EZ103" s="212"/>
      <c r="FA103" s="212"/>
      <c r="FB103" s="212"/>
      <c r="FC103" s="212"/>
      <c r="FD103" s="212"/>
      <c r="FE103" s="212"/>
      <c r="FF103" s="212"/>
      <c r="FG103" s="212"/>
      <c r="FH103" s="212"/>
      <c r="FI103" s="212"/>
      <c r="FJ103" s="212"/>
      <c r="FK103" s="212"/>
      <c r="FL103" s="212"/>
      <c r="FM103" s="212"/>
      <c r="FN103" s="212"/>
      <c r="FO103" s="212"/>
      <c r="FP103" s="212"/>
      <c r="FQ103" s="212"/>
      <c r="FR103" s="212"/>
      <c r="FS103" s="212"/>
      <c r="FT103" s="212"/>
      <c r="FU103" s="212"/>
      <c r="FV103" s="212"/>
      <c r="FW103" s="212"/>
      <c r="FX103" s="212"/>
      <c r="FY103" s="212"/>
      <c r="FZ103" s="212"/>
      <c r="GA103" s="212"/>
      <c r="GB103" s="212"/>
      <c r="GC103" s="212"/>
      <c r="GD103" s="212"/>
      <c r="GE103" s="212"/>
      <c r="GF103" s="212"/>
      <c r="GG103" s="212"/>
      <c r="GH103" s="212"/>
      <c r="GI103" s="212"/>
      <c r="GJ103" s="212"/>
      <c r="GK103" s="212"/>
      <c r="GL103" s="212"/>
      <c r="GM103" s="212"/>
      <c r="GN103" s="212"/>
      <c r="GO103" s="212"/>
      <c r="GP103" s="212"/>
      <c r="GQ103" s="212"/>
      <c r="GR103" s="212"/>
      <c r="GS103" s="212"/>
      <c r="GT103" s="212"/>
      <c r="GU103" s="212"/>
      <c r="GV103" s="212"/>
      <c r="GW103" s="212"/>
      <c r="GX103" s="212"/>
      <c r="GY103" s="212"/>
      <c r="GZ103" s="212"/>
      <c r="HA103" s="212"/>
      <c r="HB103" s="212"/>
      <c r="HC103" s="212"/>
      <c r="HD103" s="212"/>
      <c r="HE103" s="212"/>
      <c r="HF103" s="212"/>
      <c r="HG103" s="212"/>
      <c r="HH103" s="212"/>
      <c r="HI103" s="212"/>
      <c r="HJ103" s="212"/>
      <c r="HK103" s="212"/>
      <c r="HL103" s="212"/>
      <c r="HM103" s="212"/>
      <c r="HN103" s="212"/>
      <c r="HO103" s="212"/>
      <c r="HP103" s="212"/>
      <c r="HQ103" s="212"/>
      <c r="HR103" s="212"/>
      <c r="HS103" s="212"/>
      <c r="HT103" s="212"/>
      <c r="HU103" s="212"/>
      <c r="HV103" s="212"/>
      <c r="HW103" s="212"/>
      <c r="HX103" s="212"/>
      <c r="HY103" s="212"/>
      <c r="HZ103" s="212"/>
      <c r="IA103" s="212"/>
      <c r="IB103" s="212"/>
      <c r="IC103" s="212"/>
      <c r="ID103" s="212"/>
      <c r="IE103" s="212"/>
      <c r="IF103" s="212"/>
      <c r="IG103" s="212"/>
      <c r="IH103" s="212"/>
      <c r="II103" s="212"/>
      <c r="IJ103" s="212"/>
      <c r="IK103" s="212"/>
      <c r="IL103" s="212"/>
      <c r="IM103" s="212"/>
      <c r="IN103" s="212"/>
      <c r="IO103" s="212"/>
      <c r="IP103" s="212"/>
      <c r="IQ103" s="212"/>
      <c r="IR103" s="212"/>
      <c r="IS103" s="212"/>
      <c r="IT103" s="212"/>
      <c r="IU103" s="212"/>
      <c r="IV103" s="212"/>
      <c r="IW103" s="212"/>
      <c r="IX103" s="212"/>
      <c r="IY103" s="212"/>
      <c r="IZ103" s="212"/>
      <c r="JA103" s="212"/>
      <c r="JB103" s="212"/>
      <c r="JC103" s="212"/>
      <c r="JD103" s="212"/>
      <c r="JE103" s="212"/>
      <c r="JF103" s="212"/>
      <c r="JG103" s="212"/>
      <c r="JH103" s="212"/>
      <c r="JI103" s="212"/>
      <c r="JJ103" s="212"/>
      <c r="JK103" s="212"/>
      <c r="JL103" s="212"/>
      <c r="JM103" s="212"/>
      <c r="JN103" s="212"/>
      <c r="JO103" s="484"/>
      <c r="JP103" s="484"/>
      <c r="JQ103" s="484"/>
      <c r="JR103" s="484"/>
      <c r="JS103" s="484"/>
      <c r="JT103" s="484"/>
      <c r="JU103" s="484"/>
      <c r="JV103" s="484"/>
      <c r="JW103" s="484"/>
      <c r="JX103" s="484"/>
      <c r="JY103" s="484"/>
      <c r="JZ103" s="484"/>
      <c r="KA103" s="484"/>
      <c r="KB103" s="484">
        <v>12</v>
      </c>
      <c r="KC103" s="484">
        <v>12</v>
      </c>
      <c r="KD103" s="484">
        <v>12</v>
      </c>
      <c r="KE103" s="484">
        <v>12</v>
      </c>
      <c r="KF103" s="484">
        <v>12</v>
      </c>
      <c r="KG103" s="484">
        <v>12</v>
      </c>
      <c r="KH103" s="484">
        <v>12</v>
      </c>
      <c r="KI103" s="484">
        <v>12</v>
      </c>
      <c r="KJ103" s="484">
        <v>12</v>
      </c>
      <c r="KK103" s="484">
        <v>12</v>
      </c>
      <c r="KL103" s="484">
        <v>12</v>
      </c>
      <c r="KM103" s="484">
        <v>12</v>
      </c>
      <c r="KN103" s="484">
        <v>12</v>
      </c>
      <c r="KO103" s="484">
        <v>12</v>
      </c>
      <c r="KP103" s="484">
        <v>12</v>
      </c>
      <c r="KQ103" s="484">
        <v>12</v>
      </c>
      <c r="KR103" s="484">
        <v>12</v>
      </c>
      <c r="KS103" s="484">
        <v>12</v>
      </c>
      <c r="KT103" s="484">
        <v>12</v>
      </c>
      <c r="KU103" s="484">
        <v>12</v>
      </c>
      <c r="KV103" s="484">
        <v>12</v>
      </c>
      <c r="KW103" s="484">
        <v>12</v>
      </c>
      <c r="KX103" s="484">
        <v>12</v>
      </c>
      <c r="KY103" s="484">
        <v>12</v>
      </c>
      <c r="KZ103" s="484">
        <v>12</v>
      </c>
      <c r="LA103" s="484">
        <v>12</v>
      </c>
      <c r="LB103" s="484">
        <v>12</v>
      </c>
      <c r="LC103" s="484">
        <v>12</v>
      </c>
      <c r="LD103" s="484">
        <v>12</v>
      </c>
      <c r="LE103" s="484">
        <v>12</v>
      </c>
      <c r="LF103" s="484">
        <v>12</v>
      </c>
      <c r="LG103" s="484">
        <v>12</v>
      </c>
      <c r="LH103" s="484">
        <v>12</v>
      </c>
      <c r="LI103" s="484">
        <v>12</v>
      </c>
      <c r="LJ103" s="484">
        <v>12</v>
      </c>
      <c r="LK103" s="484">
        <v>12</v>
      </c>
      <c r="LL103" s="484">
        <v>12</v>
      </c>
      <c r="LM103" s="484">
        <v>12</v>
      </c>
      <c r="LN103" s="484">
        <v>12</v>
      </c>
      <c r="LO103" s="484">
        <v>12</v>
      </c>
      <c r="LP103" s="484">
        <v>12</v>
      </c>
      <c r="LQ103" s="484">
        <v>12</v>
      </c>
      <c r="LR103" s="484">
        <v>12</v>
      </c>
      <c r="LS103" s="484">
        <v>12</v>
      </c>
      <c r="LT103" s="484">
        <v>12</v>
      </c>
      <c r="LU103" s="484">
        <v>12</v>
      </c>
      <c r="LV103" s="484">
        <v>12</v>
      </c>
      <c r="LW103" s="484">
        <v>12</v>
      </c>
      <c r="LX103" s="484">
        <v>12</v>
      </c>
      <c r="LY103" s="484">
        <v>12</v>
      </c>
      <c r="LZ103" s="484">
        <v>12</v>
      </c>
      <c r="MA103" s="484">
        <v>12</v>
      </c>
      <c r="MB103" s="484">
        <v>12</v>
      </c>
      <c r="MC103" s="484">
        <v>12</v>
      </c>
      <c r="MD103" s="484">
        <v>12</v>
      </c>
      <c r="ME103" s="484">
        <v>12</v>
      </c>
      <c r="MF103" s="484">
        <v>12</v>
      </c>
      <c r="MG103" s="484">
        <v>12</v>
      </c>
      <c r="MH103" s="484">
        <v>12</v>
      </c>
      <c r="MI103" s="484">
        <v>12</v>
      </c>
      <c r="MJ103" s="484">
        <v>12</v>
      </c>
      <c r="MK103" s="484">
        <v>12</v>
      </c>
      <c r="ML103" s="484">
        <v>12</v>
      </c>
      <c r="MM103" s="484">
        <v>12</v>
      </c>
      <c r="MN103" s="484">
        <v>12</v>
      </c>
      <c r="MO103" s="484">
        <v>12</v>
      </c>
      <c r="MP103" s="484">
        <v>12</v>
      </c>
      <c r="MQ103" s="484">
        <v>12</v>
      </c>
      <c r="MR103" s="484">
        <v>12</v>
      </c>
      <c r="MS103" s="484">
        <v>12</v>
      </c>
      <c r="MT103" s="484">
        <v>12</v>
      </c>
      <c r="MU103" s="484">
        <v>12</v>
      </c>
      <c r="MV103" s="484">
        <v>12</v>
      </c>
      <c r="MW103" s="484">
        <v>12</v>
      </c>
      <c r="MX103" s="484">
        <v>12</v>
      </c>
      <c r="MY103" s="484">
        <v>12</v>
      </c>
      <c r="MZ103" s="484">
        <v>12</v>
      </c>
      <c r="NA103" s="484">
        <v>12</v>
      </c>
      <c r="NB103" s="484">
        <v>12</v>
      </c>
      <c r="NC103" s="484">
        <v>12</v>
      </c>
      <c r="ND103" s="484">
        <v>12</v>
      </c>
      <c r="NE103" s="484">
        <v>12</v>
      </c>
      <c r="NF103" s="484">
        <v>12</v>
      </c>
      <c r="NG103" s="484">
        <v>12</v>
      </c>
      <c r="NH103" s="484">
        <v>12</v>
      </c>
      <c r="NI103" s="484">
        <v>12</v>
      </c>
      <c r="NJ103" s="484">
        <v>12</v>
      </c>
      <c r="NK103" s="484">
        <v>12</v>
      </c>
      <c r="NL103" s="484">
        <v>12</v>
      </c>
      <c r="NM103" s="484">
        <v>12</v>
      </c>
      <c r="NN103" s="484">
        <v>12</v>
      </c>
      <c r="NO103" s="484">
        <v>12</v>
      </c>
      <c r="NP103" s="484">
        <v>12</v>
      </c>
      <c r="NQ103" s="484">
        <v>12</v>
      </c>
      <c r="NR103" s="484">
        <v>12</v>
      </c>
      <c r="NS103" s="484">
        <v>12</v>
      </c>
      <c r="NT103" s="484">
        <v>12</v>
      </c>
      <c r="NU103" s="484">
        <v>12</v>
      </c>
      <c r="NV103" s="484">
        <v>12</v>
      </c>
      <c r="NW103" s="484">
        <v>12</v>
      </c>
      <c r="NX103" s="484">
        <v>12</v>
      </c>
      <c r="NY103" s="484">
        <v>12</v>
      </c>
      <c r="NZ103" s="484">
        <v>12</v>
      </c>
      <c r="OA103" s="484">
        <v>12</v>
      </c>
      <c r="OB103" s="484">
        <v>12</v>
      </c>
      <c r="OC103" s="484">
        <v>12</v>
      </c>
      <c r="OD103" s="484">
        <v>12</v>
      </c>
      <c r="OE103" s="484">
        <v>12</v>
      </c>
      <c r="OF103" s="484">
        <v>12</v>
      </c>
      <c r="OG103" s="484">
        <v>12</v>
      </c>
      <c r="OH103" s="484">
        <v>12</v>
      </c>
      <c r="OI103" s="484">
        <v>12</v>
      </c>
      <c r="OJ103" s="484">
        <v>12</v>
      </c>
      <c r="OK103" s="484">
        <v>12</v>
      </c>
      <c r="OL103" s="484">
        <v>12</v>
      </c>
      <c r="OM103" s="484">
        <v>12</v>
      </c>
      <c r="ON103" s="484">
        <v>12</v>
      </c>
      <c r="OO103" s="484">
        <v>12</v>
      </c>
      <c r="OP103" s="484">
        <v>12</v>
      </c>
      <c r="OQ103" s="484">
        <v>12</v>
      </c>
      <c r="OR103" s="484">
        <v>12</v>
      </c>
      <c r="OS103" s="484">
        <v>12</v>
      </c>
      <c r="OT103" s="484">
        <v>12</v>
      </c>
      <c r="OU103" s="484">
        <v>12</v>
      </c>
      <c r="OV103" s="484">
        <v>12</v>
      </c>
      <c r="OW103" s="484">
        <v>12</v>
      </c>
      <c r="OX103" s="484">
        <v>12</v>
      </c>
      <c r="OY103" s="484">
        <v>12</v>
      </c>
      <c r="OZ103" s="484">
        <v>12</v>
      </c>
      <c r="PA103" s="484">
        <v>12</v>
      </c>
      <c r="PB103" s="484">
        <v>12</v>
      </c>
      <c r="PC103" s="484">
        <v>12</v>
      </c>
      <c r="PD103" s="484">
        <v>12</v>
      </c>
      <c r="PE103" s="484">
        <v>12</v>
      </c>
      <c r="PF103" s="484">
        <v>12</v>
      </c>
      <c r="PG103" s="484">
        <v>12</v>
      </c>
      <c r="PH103" s="484">
        <v>12</v>
      </c>
      <c r="PI103" s="484">
        <v>12</v>
      </c>
      <c r="PJ103" s="484">
        <v>12</v>
      </c>
      <c r="PK103" s="484">
        <v>12</v>
      </c>
      <c r="PL103" s="484">
        <v>12</v>
      </c>
    </row>
    <row r="104" spans="1:428" x14ac:dyDescent="0.25">
      <c r="A104" s="866">
        <v>50</v>
      </c>
      <c r="B104" s="867" t="s">
        <v>1433</v>
      </c>
      <c r="C104" s="869" t="s">
        <v>1375</v>
      </c>
      <c r="D104" s="870" t="s">
        <v>1434</v>
      </c>
      <c r="E104" s="205" t="s">
        <v>1376</v>
      </c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11"/>
      <c r="AP104" s="211"/>
      <c r="AQ104" s="211"/>
      <c r="AR104" s="211"/>
      <c r="AS104" s="211"/>
      <c r="AT104" s="211"/>
      <c r="AU104" s="211"/>
      <c r="AV104" s="211"/>
      <c r="AW104" s="211"/>
      <c r="AX104" s="211"/>
      <c r="AY104" s="211"/>
      <c r="AZ104" s="211"/>
      <c r="BA104" s="211"/>
      <c r="BB104" s="211"/>
      <c r="BC104" s="211"/>
      <c r="BD104" s="211"/>
      <c r="BE104" s="211"/>
      <c r="BF104" s="211"/>
      <c r="BG104" s="211"/>
      <c r="BH104" s="211"/>
      <c r="BI104" s="211"/>
      <c r="BJ104" s="211"/>
      <c r="BK104" s="211"/>
      <c r="BL104" s="211"/>
      <c r="BM104" s="211"/>
      <c r="BN104" s="211"/>
      <c r="BO104" s="211"/>
      <c r="BP104" s="211"/>
      <c r="BQ104" s="211"/>
      <c r="BR104" s="211"/>
      <c r="BS104" s="211"/>
      <c r="BT104" s="211"/>
      <c r="BU104" s="211"/>
      <c r="BV104" s="211"/>
      <c r="BW104" s="211"/>
      <c r="BX104" s="211"/>
      <c r="BY104" s="211"/>
      <c r="BZ104" s="211"/>
      <c r="CA104" s="211"/>
      <c r="CB104" s="211"/>
      <c r="CC104" s="211"/>
      <c r="CD104" s="211"/>
      <c r="CE104" s="211"/>
      <c r="CF104" s="211"/>
      <c r="CG104" s="211"/>
      <c r="CH104" s="211"/>
      <c r="CI104" s="211"/>
      <c r="CJ104" s="211"/>
      <c r="CK104" s="211"/>
      <c r="CL104" s="211"/>
      <c r="CM104" s="211"/>
      <c r="CN104" s="211"/>
      <c r="CO104" s="211"/>
      <c r="CP104" s="211"/>
      <c r="CQ104" s="211"/>
      <c r="CR104" s="211"/>
      <c r="CS104" s="211"/>
      <c r="CT104" s="211"/>
      <c r="CU104" s="211"/>
      <c r="CV104" s="211"/>
      <c r="CW104" s="211"/>
      <c r="CX104" s="211"/>
      <c r="CY104" s="211"/>
      <c r="CZ104" s="211"/>
      <c r="DA104" s="211"/>
      <c r="DB104" s="211"/>
      <c r="DC104" s="211"/>
      <c r="DD104" s="211"/>
      <c r="DE104" s="211"/>
      <c r="DF104" s="211"/>
      <c r="DG104" s="211"/>
      <c r="DH104" s="211"/>
      <c r="DI104" s="211"/>
      <c r="DJ104" s="211"/>
      <c r="DK104" s="211"/>
      <c r="DL104" s="211"/>
      <c r="DM104" s="211"/>
      <c r="DN104" s="211"/>
      <c r="DO104" s="211"/>
      <c r="DP104" s="211"/>
      <c r="DQ104" s="211"/>
      <c r="DR104" s="211"/>
      <c r="DS104" s="211"/>
      <c r="DT104" s="211"/>
      <c r="DU104" s="211"/>
      <c r="DV104" s="211"/>
      <c r="DW104" s="211"/>
      <c r="DX104" s="211"/>
      <c r="DY104" s="211"/>
      <c r="DZ104" s="211"/>
      <c r="EA104" s="211"/>
      <c r="EB104" s="211"/>
      <c r="EC104" s="211"/>
      <c r="ED104" s="211"/>
      <c r="EE104" s="211"/>
      <c r="EF104" s="211"/>
      <c r="EG104" s="211"/>
      <c r="EH104" s="211"/>
      <c r="EI104" s="211"/>
      <c r="EJ104" s="211"/>
      <c r="EK104" s="211"/>
      <c r="EL104" s="211"/>
      <c r="EM104" s="211"/>
      <c r="EN104" s="211"/>
      <c r="EO104" s="211"/>
      <c r="EP104" s="211"/>
      <c r="EQ104" s="211"/>
      <c r="ER104" s="211"/>
      <c r="ES104" s="211"/>
      <c r="ET104" s="211"/>
      <c r="EU104" s="211"/>
      <c r="EV104" s="211"/>
      <c r="EW104" s="211"/>
      <c r="EX104" s="211"/>
      <c r="EY104" s="211"/>
      <c r="EZ104" s="211"/>
      <c r="FA104" s="211"/>
      <c r="FB104" s="211"/>
      <c r="FC104" s="211"/>
      <c r="FD104" s="211"/>
      <c r="FE104" s="211"/>
      <c r="FF104" s="211"/>
      <c r="FG104" s="211"/>
      <c r="FH104" s="211"/>
      <c r="FI104" s="211"/>
      <c r="FJ104" s="211"/>
      <c r="FK104" s="211"/>
      <c r="FL104" s="211"/>
      <c r="FM104" s="211"/>
      <c r="FN104" s="211"/>
      <c r="FO104" s="211"/>
      <c r="FP104" s="211"/>
      <c r="FQ104" s="211"/>
      <c r="FR104" s="211"/>
      <c r="FS104" s="211"/>
      <c r="FT104" s="211"/>
      <c r="FU104" s="211"/>
      <c r="FV104" s="211"/>
      <c r="FW104" s="211"/>
      <c r="FX104" s="211"/>
      <c r="FY104" s="211"/>
      <c r="FZ104" s="211"/>
      <c r="GA104" s="211"/>
      <c r="GB104" s="211"/>
      <c r="GC104" s="211"/>
      <c r="GD104" s="211"/>
      <c r="GE104" s="211"/>
      <c r="GF104" s="211"/>
      <c r="GG104" s="211"/>
      <c r="GH104" s="211"/>
      <c r="GI104" s="211"/>
      <c r="GJ104" s="211"/>
      <c r="GK104" s="211"/>
      <c r="GL104" s="211"/>
      <c r="GM104" s="211"/>
      <c r="GN104" s="211"/>
      <c r="GO104" s="211"/>
      <c r="GP104" s="211"/>
      <c r="GQ104" s="211"/>
      <c r="GR104" s="211"/>
      <c r="GS104" s="211"/>
      <c r="GT104" s="211"/>
      <c r="GU104" s="211"/>
      <c r="GV104" s="211"/>
      <c r="GW104" s="211"/>
      <c r="GX104" s="211"/>
      <c r="GY104" s="211"/>
      <c r="GZ104" s="211"/>
      <c r="HA104" s="211"/>
      <c r="HB104" s="211"/>
      <c r="HC104" s="211"/>
      <c r="HD104" s="211"/>
      <c r="HE104" s="211"/>
      <c r="HF104" s="211"/>
      <c r="HG104" s="211"/>
      <c r="HH104" s="211"/>
      <c r="HI104" s="211"/>
      <c r="HJ104" s="211"/>
      <c r="HK104" s="211"/>
      <c r="HL104" s="211"/>
      <c r="HM104" s="211"/>
      <c r="HN104" s="211"/>
      <c r="HO104" s="211"/>
      <c r="HP104" s="211"/>
      <c r="HQ104" s="211"/>
      <c r="HR104" s="211"/>
      <c r="HS104" s="211"/>
      <c r="HT104" s="211"/>
      <c r="HU104" s="211"/>
      <c r="HV104" s="211"/>
      <c r="HW104" s="211"/>
      <c r="HX104" s="211"/>
      <c r="HY104" s="211"/>
      <c r="HZ104" s="211"/>
      <c r="IA104" s="211"/>
      <c r="IB104" s="211"/>
      <c r="IC104" s="211"/>
      <c r="ID104" s="211"/>
      <c r="IE104" s="211"/>
      <c r="IF104" s="211"/>
      <c r="IG104" s="211"/>
      <c r="IH104" s="211"/>
      <c r="II104" s="211"/>
      <c r="IJ104" s="211"/>
      <c r="IK104" s="211"/>
      <c r="IL104" s="211"/>
      <c r="IM104" s="211"/>
      <c r="IN104" s="211"/>
      <c r="IO104" s="211"/>
      <c r="IP104" s="211"/>
      <c r="IQ104" s="211"/>
      <c r="IR104" s="211"/>
      <c r="IS104" s="211"/>
      <c r="IT104" s="211"/>
      <c r="IU104" s="211"/>
      <c r="IV104" s="211"/>
      <c r="IW104" s="211"/>
      <c r="IX104" s="211"/>
      <c r="IY104" s="211"/>
      <c r="IZ104" s="211"/>
      <c r="JA104" s="211"/>
      <c r="JB104" s="211"/>
      <c r="JC104" s="211"/>
      <c r="JD104" s="211"/>
      <c r="JE104" s="211"/>
      <c r="JF104" s="211"/>
      <c r="JG104" s="211"/>
      <c r="JH104" s="211"/>
      <c r="JI104" s="211"/>
      <c r="JJ104" s="211"/>
      <c r="JK104" s="211"/>
      <c r="JL104" s="211"/>
      <c r="JM104" s="211"/>
      <c r="JN104" s="211"/>
      <c r="JO104" s="483"/>
      <c r="JP104" s="483"/>
      <c r="JQ104" s="483"/>
      <c r="JR104" s="483"/>
      <c r="JS104" s="483"/>
      <c r="JT104" s="483"/>
      <c r="JU104" s="483"/>
      <c r="JV104" s="483"/>
      <c r="JW104" s="483"/>
      <c r="JX104" s="483"/>
      <c r="JY104" s="483"/>
      <c r="JZ104" s="483"/>
      <c r="KA104" s="483"/>
      <c r="KB104" s="483">
        <v>30</v>
      </c>
      <c r="KC104" s="483">
        <v>30</v>
      </c>
      <c r="KD104" s="483">
        <v>30</v>
      </c>
      <c r="KE104" s="483">
        <v>30</v>
      </c>
      <c r="KF104" s="483">
        <v>30</v>
      </c>
      <c r="KG104" s="483">
        <v>30</v>
      </c>
      <c r="KH104" s="483">
        <v>30</v>
      </c>
      <c r="KI104" s="483">
        <v>30</v>
      </c>
      <c r="KJ104" s="483">
        <v>30</v>
      </c>
      <c r="KK104" s="483">
        <v>30</v>
      </c>
      <c r="KL104" s="483">
        <v>30</v>
      </c>
      <c r="KM104" s="483">
        <v>30</v>
      </c>
      <c r="KN104" s="483">
        <v>30</v>
      </c>
      <c r="KO104" s="483">
        <v>30</v>
      </c>
      <c r="KP104" s="483">
        <v>30</v>
      </c>
      <c r="KQ104" s="483">
        <v>30</v>
      </c>
      <c r="KR104" s="483">
        <v>30</v>
      </c>
      <c r="KS104" s="483">
        <v>30</v>
      </c>
      <c r="KT104" s="483">
        <v>30</v>
      </c>
      <c r="KU104" s="483">
        <v>30</v>
      </c>
      <c r="KV104" s="483">
        <v>30</v>
      </c>
      <c r="KW104" s="483">
        <v>30</v>
      </c>
      <c r="KX104" s="483">
        <v>30</v>
      </c>
      <c r="KY104" s="483">
        <v>30</v>
      </c>
      <c r="KZ104" s="483">
        <v>30</v>
      </c>
      <c r="LA104" s="483">
        <v>30</v>
      </c>
      <c r="LB104" s="483">
        <v>30</v>
      </c>
      <c r="LC104" s="483">
        <v>30</v>
      </c>
      <c r="LD104" s="483">
        <v>30</v>
      </c>
      <c r="LE104" s="483">
        <v>30</v>
      </c>
      <c r="LF104" s="483">
        <v>30</v>
      </c>
      <c r="LG104" s="483">
        <v>30</v>
      </c>
      <c r="LH104" s="483">
        <v>30</v>
      </c>
      <c r="LI104" s="483">
        <v>30</v>
      </c>
      <c r="LJ104" s="483">
        <v>30</v>
      </c>
      <c r="LK104" s="483">
        <v>30</v>
      </c>
      <c r="LL104" s="483">
        <v>30</v>
      </c>
      <c r="LM104" s="483">
        <v>30</v>
      </c>
      <c r="LN104" s="483">
        <v>30</v>
      </c>
      <c r="LO104" s="483">
        <v>30</v>
      </c>
      <c r="LP104" s="483">
        <v>30</v>
      </c>
      <c r="LQ104" s="483">
        <v>30</v>
      </c>
      <c r="LR104" s="483">
        <v>30</v>
      </c>
      <c r="LS104" s="483">
        <v>30</v>
      </c>
      <c r="LT104" s="483">
        <v>30</v>
      </c>
      <c r="LU104" s="483">
        <v>30</v>
      </c>
      <c r="LV104" s="483">
        <v>30</v>
      </c>
      <c r="LW104" s="483">
        <v>30</v>
      </c>
      <c r="LX104" s="483">
        <v>30</v>
      </c>
      <c r="LY104" s="483">
        <v>30</v>
      </c>
      <c r="LZ104" s="483">
        <v>30</v>
      </c>
      <c r="MA104" s="483">
        <v>30</v>
      </c>
      <c r="MB104" s="483">
        <v>30</v>
      </c>
      <c r="MC104" s="483">
        <v>30</v>
      </c>
      <c r="MD104" s="483">
        <v>30</v>
      </c>
      <c r="ME104" s="483">
        <v>30</v>
      </c>
      <c r="MF104" s="483">
        <v>30</v>
      </c>
      <c r="MG104" s="483">
        <v>30</v>
      </c>
      <c r="MH104" s="483">
        <v>30</v>
      </c>
      <c r="MI104" s="483">
        <v>30</v>
      </c>
      <c r="MJ104" s="483">
        <v>30</v>
      </c>
      <c r="MK104" s="483">
        <v>30</v>
      </c>
      <c r="ML104" s="483">
        <v>30</v>
      </c>
      <c r="MM104" s="483">
        <v>30</v>
      </c>
      <c r="MN104" s="483">
        <v>30</v>
      </c>
      <c r="MO104" s="483">
        <v>30</v>
      </c>
      <c r="MP104" s="483">
        <v>30</v>
      </c>
      <c r="MQ104" s="483">
        <v>30</v>
      </c>
      <c r="MR104" s="483">
        <v>30</v>
      </c>
      <c r="MS104" s="483">
        <v>30</v>
      </c>
      <c r="MT104" s="483">
        <v>30</v>
      </c>
      <c r="MU104" s="483">
        <v>30</v>
      </c>
      <c r="MV104" s="483">
        <v>30</v>
      </c>
      <c r="MW104" s="483">
        <v>30</v>
      </c>
      <c r="MX104" s="483">
        <v>30</v>
      </c>
      <c r="MY104" s="483">
        <v>30</v>
      </c>
      <c r="MZ104" s="483">
        <v>30</v>
      </c>
      <c r="NA104" s="483">
        <v>30</v>
      </c>
      <c r="NB104" s="483">
        <v>30</v>
      </c>
      <c r="NC104" s="483">
        <v>30</v>
      </c>
      <c r="ND104" s="483">
        <v>30</v>
      </c>
      <c r="NE104" s="483">
        <v>30</v>
      </c>
      <c r="NF104" s="483">
        <v>30</v>
      </c>
      <c r="NG104" s="483">
        <v>30</v>
      </c>
      <c r="NH104" s="483">
        <v>30</v>
      </c>
      <c r="NI104" s="483">
        <v>30</v>
      </c>
      <c r="NJ104" s="483">
        <v>30</v>
      </c>
      <c r="NK104" s="483">
        <v>30</v>
      </c>
      <c r="NL104" s="483">
        <v>30</v>
      </c>
      <c r="NM104" s="483">
        <v>30</v>
      </c>
      <c r="NN104" s="483">
        <v>30</v>
      </c>
      <c r="NO104" s="483">
        <v>30</v>
      </c>
      <c r="NP104" s="483">
        <v>30</v>
      </c>
      <c r="NQ104" s="483">
        <v>30</v>
      </c>
      <c r="NR104" s="483">
        <v>30</v>
      </c>
      <c r="NS104" s="483">
        <v>30</v>
      </c>
      <c r="NT104" s="483">
        <v>30</v>
      </c>
      <c r="NU104" s="483">
        <v>30</v>
      </c>
      <c r="NV104" s="483">
        <v>30</v>
      </c>
      <c r="NW104" s="483">
        <v>30</v>
      </c>
      <c r="NX104" s="483">
        <v>30</v>
      </c>
      <c r="NY104" s="483">
        <v>30</v>
      </c>
      <c r="NZ104" s="483">
        <v>30</v>
      </c>
      <c r="OA104" s="483">
        <v>30</v>
      </c>
      <c r="OB104" s="483">
        <v>30</v>
      </c>
      <c r="OC104" s="483">
        <v>30</v>
      </c>
      <c r="OD104" s="483">
        <v>30</v>
      </c>
      <c r="OE104" s="483">
        <v>30</v>
      </c>
      <c r="OF104" s="483">
        <v>30</v>
      </c>
      <c r="OG104" s="483">
        <v>30</v>
      </c>
      <c r="OH104" s="483">
        <v>30</v>
      </c>
      <c r="OI104" s="483">
        <v>30</v>
      </c>
      <c r="OJ104" s="483">
        <v>30</v>
      </c>
      <c r="OK104" s="483">
        <v>30</v>
      </c>
      <c r="OL104" s="483">
        <v>30</v>
      </c>
      <c r="OM104" s="483">
        <v>30</v>
      </c>
      <c r="ON104" s="483">
        <v>30</v>
      </c>
      <c r="OO104" s="483">
        <v>30</v>
      </c>
      <c r="OP104" s="483">
        <v>30</v>
      </c>
      <c r="OQ104" s="483">
        <v>30</v>
      </c>
      <c r="OR104" s="483">
        <v>30</v>
      </c>
      <c r="OS104" s="483">
        <v>30</v>
      </c>
      <c r="OT104" s="483">
        <v>30</v>
      </c>
      <c r="OU104" s="483">
        <v>30</v>
      </c>
      <c r="OV104" s="483">
        <v>30</v>
      </c>
      <c r="OW104" s="483">
        <v>30</v>
      </c>
      <c r="OX104" s="483">
        <v>30</v>
      </c>
      <c r="OY104" s="483">
        <v>30</v>
      </c>
      <c r="OZ104" s="483">
        <v>30</v>
      </c>
      <c r="PA104" s="483">
        <v>30</v>
      </c>
      <c r="PB104" s="483">
        <v>30</v>
      </c>
      <c r="PC104" s="483">
        <v>30</v>
      </c>
      <c r="PD104" s="483">
        <v>30</v>
      </c>
      <c r="PE104" s="483">
        <v>30</v>
      </c>
      <c r="PF104" s="483">
        <v>30</v>
      </c>
      <c r="PG104" s="483">
        <v>30</v>
      </c>
      <c r="PH104" s="483">
        <v>30</v>
      </c>
      <c r="PI104" s="483">
        <v>30</v>
      </c>
      <c r="PJ104" s="483">
        <v>30</v>
      </c>
      <c r="PK104" s="483">
        <v>30</v>
      </c>
      <c r="PL104" s="483">
        <v>30</v>
      </c>
    </row>
    <row r="105" spans="1:428" x14ac:dyDescent="0.25">
      <c r="A105" s="866"/>
      <c r="B105" s="868"/>
      <c r="C105" s="869"/>
      <c r="D105" s="870"/>
      <c r="E105" s="206" t="s">
        <v>1377</v>
      </c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  <c r="BX105" s="212"/>
      <c r="BY105" s="212"/>
      <c r="BZ105" s="212"/>
      <c r="CA105" s="212"/>
      <c r="CB105" s="212"/>
      <c r="CC105" s="212"/>
      <c r="CD105" s="212"/>
      <c r="CE105" s="212"/>
      <c r="CF105" s="212"/>
      <c r="CG105" s="212"/>
      <c r="CH105" s="212"/>
      <c r="CI105" s="212"/>
      <c r="CJ105" s="212"/>
      <c r="CK105" s="212"/>
      <c r="CL105" s="212"/>
      <c r="CM105" s="212"/>
      <c r="CN105" s="212"/>
      <c r="CO105" s="212"/>
      <c r="CP105" s="212"/>
      <c r="CQ105" s="212"/>
      <c r="CR105" s="212"/>
      <c r="CS105" s="212"/>
      <c r="CT105" s="212"/>
      <c r="CU105" s="212"/>
      <c r="CV105" s="212"/>
      <c r="CW105" s="212"/>
      <c r="CX105" s="212"/>
      <c r="CY105" s="212"/>
      <c r="CZ105" s="212"/>
      <c r="DA105" s="212"/>
      <c r="DB105" s="212"/>
      <c r="DC105" s="212"/>
      <c r="DD105" s="212"/>
      <c r="DE105" s="212"/>
      <c r="DF105" s="212"/>
      <c r="DG105" s="212"/>
      <c r="DH105" s="212"/>
      <c r="DI105" s="212"/>
      <c r="DJ105" s="212"/>
      <c r="DK105" s="212"/>
      <c r="DL105" s="212"/>
      <c r="DM105" s="212"/>
      <c r="DN105" s="212"/>
      <c r="DO105" s="212"/>
      <c r="DP105" s="212"/>
      <c r="DQ105" s="212"/>
      <c r="DR105" s="212"/>
      <c r="DS105" s="212"/>
      <c r="DT105" s="212"/>
      <c r="DU105" s="212"/>
      <c r="DV105" s="212"/>
      <c r="DW105" s="212"/>
      <c r="DX105" s="212"/>
      <c r="DY105" s="212"/>
      <c r="DZ105" s="212"/>
      <c r="EA105" s="212"/>
      <c r="EB105" s="212"/>
      <c r="EC105" s="212"/>
      <c r="ED105" s="212"/>
      <c r="EE105" s="212"/>
      <c r="EF105" s="212"/>
      <c r="EG105" s="212"/>
      <c r="EH105" s="212"/>
      <c r="EI105" s="212"/>
      <c r="EJ105" s="212"/>
      <c r="EK105" s="212"/>
      <c r="EL105" s="212"/>
      <c r="EM105" s="212"/>
      <c r="EN105" s="212"/>
      <c r="EO105" s="212"/>
      <c r="EP105" s="212"/>
      <c r="EQ105" s="212"/>
      <c r="ER105" s="212"/>
      <c r="ES105" s="212"/>
      <c r="ET105" s="212"/>
      <c r="EU105" s="212"/>
      <c r="EV105" s="212"/>
      <c r="EW105" s="212"/>
      <c r="EX105" s="212"/>
      <c r="EY105" s="212"/>
      <c r="EZ105" s="212"/>
      <c r="FA105" s="212"/>
      <c r="FB105" s="212"/>
      <c r="FC105" s="212"/>
      <c r="FD105" s="212"/>
      <c r="FE105" s="212"/>
      <c r="FF105" s="212"/>
      <c r="FG105" s="212"/>
      <c r="FH105" s="212"/>
      <c r="FI105" s="212"/>
      <c r="FJ105" s="212"/>
      <c r="FK105" s="212"/>
      <c r="FL105" s="212"/>
      <c r="FM105" s="212"/>
      <c r="FN105" s="212"/>
      <c r="FO105" s="212"/>
      <c r="FP105" s="212"/>
      <c r="FQ105" s="212"/>
      <c r="FR105" s="212"/>
      <c r="FS105" s="212"/>
      <c r="FT105" s="212"/>
      <c r="FU105" s="212"/>
      <c r="FV105" s="212"/>
      <c r="FW105" s="212"/>
      <c r="FX105" s="212"/>
      <c r="FY105" s="212"/>
      <c r="FZ105" s="212"/>
      <c r="GA105" s="212"/>
      <c r="GB105" s="212"/>
      <c r="GC105" s="212"/>
      <c r="GD105" s="212"/>
      <c r="GE105" s="212"/>
      <c r="GF105" s="212"/>
      <c r="GG105" s="212"/>
      <c r="GH105" s="212"/>
      <c r="GI105" s="212"/>
      <c r="GJ105" s="212"/>
      <c r="GK105" s="212"/>
      <c r="GL105" s="212"/>
      <c r="GM105" s="212"/>
      <c r="GN105" s="212"/>
      <c r="GO105" s="212"/>
      <c r="GP105" s="212"/>
      <c r="GQ105" s="212"/>
      <c r="GR105" s="212"/>
      <c r="GS105" s="212"/>
      <c r="GT105" s="212"/>
      <c r="GU105" s="212"/>
      <c r="GV105" s="212"/>
      <c r="GW105" s="212"/>
      <c r="GX105" s="212"/>
      <c r="GY105" s="212"/>
      <c r="GZ105" s="212"/>
      <c r="HA105" s="212"/>
      <c r="HB105" s="212"/>
      <c r="HC105" s="212"/>
      <c r="HD105" s="212"/>
      <c r="HE105" s="212"/>
      <c r="HF105" s="212"/>
      <c r="HG105" s="212"/>
      <c r="HH105" s="212"/>
      <c r="HI105" s="212"/>
      <c r="HJ105" s="212"/>
      <c r="HK105" s="212"/>
      <c r="HL105" s="212"/>
      <c r="HM105" s="212"/>
      <c r="HN105" s="212"/>
      <c r="HO105" s="212"/>
      <c r="HP105" s="212"/>
      <c r="HQ105" s="212"/>
      <c r="HR105" s="212"/>
      <c r="HS105" s="212"/>
      <c r="HT105" s="212"/>
      <c r="HU105" s="212"/>
      <c r="HV105" s="212"/>
      <c r="HW105" s="212"/>
      <c r="HX105" s="212"/>
      <c r="HY105" s="212"/>
      <c r="HZ105" s="212"/>
      <c r="IA105" s="212"/>
      <c r="IB105" s="212"/>
      <c r="IC105" s="212"/>
      <c r="ID105" s="212"/>
      <c r="IE105" s="212"/>
      <c r="IF105" s="212"/>
      <c r="IG105" s="212"/>
      <c r="IH105" s="212"/>
      <c r="II105" s="212"/>
      <c r="IJ105" s="212"/>
      <c r="IK105" s="212"/>
      <c r="IL105" s="212"/>
      <c r="IM105" s="212"/>
      <c r="IN105" s="212"/>
      <c r="IO105" s="212"/>
      <c r="IP105" s="212"/>
      <c r="IQ105" s="212"/>
      <c r="IR105" s="212"/>
      <c r="IS105" s="212"/>
      <c r="IT105" s="212"/>
      <c r="IU105" s="212"/>
      <c r="IV105" s="212"/>
      <c r="IW105" s="212"/>
      <c r="IX105" s="212"/>
      <c r="IY105" s="212"/>
      <c r="IZ105" s="212"/>
      <c r="JA105" s="212"/>
      <c r="JB105" s="212"/>
      <c r="JC105" s="212"/>
      <c r="JD105" s="212"/>
      <c r="JE105" s="212"/>
      <c r="JF105" s="212"/>
      <c r="JG105" s="212"/>
      <c r="JH105" s="212"/>
      <c r="JI105" s="212"/>
      <c r="JJ105" s="212"/>
      <c r="JK105" s="212"/>
      <c r="JL105" s="212"/>
      <c r="JM105" s="212"/>
      <c r="JN105" s="212"/>
      <c r="JO105" s="484"/>
      <c r="JP105" s="484"/>
      <c r="JQ105" s="484"/>
      <c r="JR105" s="484"/>
      <c r="JS105" s="484"/>
      <c r="JT105" s="484"/>
      <c r="JU105" s="484"/>
      <c r="JV105" s="484"/>
      <c r="JW105" s="484"/>
      <c r="JX105" s="484"/>
      <c r="JY105" s="484"/>
      <c r="JZ105" s="484"/>
      <c r="KA105" s="484"/>
      <c r="KB105" s="484">
        <v>18</v>
      </c>
      <c r="KC105" s="484">
        <v>18</v>
      </c>
      <c r="KD105" s="484">
        <v>18</v>
      </c>
      <c r="KE105" s="484">
        <v>18</v>
      </c>
      <c r="KF105" s="484">
        <v>18</v>
      </c>
      <c r="KG105" s="484">
        <v>18</v>
      </c>
      <c r="KH105" s="484">
        <v>18</v>
      </c>
      <c r="KI105" s="484">
        <v>18</v>
      </c>
      <c r="KJ105" s="484">
        <v>18</v>
      </c>
      <c r="KK105" s="484">
        <v>18</v>
      </c>
      <c r="KL105" s="484">
        <v>18</v>
      </c>
      <c r="KM105" s="484">
        <v>18</v>
      </c>
      <c r="KN105" s="484">
        <v>18</v>
      </c>
      <c r="KO105" s="484">
        <v>18</v>
      </c>
      <c r="KP105" s="484">
        <v>18</v>
      </c>
      <c r="KQ105" s="484">
        <v>18</v>
      </c>
      <c r="KR105" s="484">
        <v>18</v>
      </c>
      <c r="KS105" s="484">
        <v>18</v>
      </c>
      <c r="KT105" s="484">
        <v>18</v>
      </c>
      <c r="KU105" s="484">
        <v>18</v>
      </c>
      <c r="KV105" s="484">
        <v>18</v>
      </c>
      <c r="KW105" s="484">
        <v>18</v>
      </c>
      <c r="KX105" s="484">
        <v>18</v>
      </c>
      <c r="KY105" s="484">
        <v>18</v>
      </c>
      <c r="KZ105" s="484">
        <v>18</v>
      </c>
      <c r="LA105" s="484">
        <v>18</v>
      </c>
      <c r="LB105" s="484">
        <v>18</v>
      </c>
      <c r="LC105" s="484">
        <v>18</v>
      </c>
      <c r="LD105" s="484">
        <v>18</v>
      </c>
      <c r="LE105" s="484">
        <v>18</v>
      </c>
      <c r="LF105" s="484">
        <v>18</v>
      </c>
      <c r="LG105" s="484">
        <v>18</v>
      </c>
      <c r="LH105" s="484">
        <v>18</v>
      </c>
      <c r="LI105" s="484">
        <v>18</v>
      </c>
      <c r="LJ105" s="484">
        <v>18</v>
      </c>
      <c r="LK105" s="484">
        <v>18</v>
      </c>
      <c r="LL105" s="484">
        <v>18</v>
      </c>
      <c r="LM105" s="484">
        <v>18</v>
      </c>
      <c r="LN105" s="484">
        <v>18</v>
      </c>
      <c r="LO105" s="484">
        <v>18</v>
      </c>
      <c r="LP105" s="484">
        <v>18</v>
      </c>
      <c r="LQ105" s="484">
        <v>18</v>
      </c>
      <c r="LR105" s="484">
        <v>18</v>
      </c>
      <c r="LS105" s="484">
        <v>18</v>
      </c>
      <c r="LT105" s="484">
        <v>18</v>
      </c>
      <c r="LU105" s="484">
        <v>18</v>
      </c>
      <c r="LV105" s="484">
        <v>18</v>
      </c>
      <c r="LW105" s="484">
        <v>18</v>
      </c>
      <c r="LX105" s="484">
        <v>18</v>
      </c>
      <c r="LY105" s="484">
        <v>18</v>
      </c>
      <c r="LZ105" s="484">
        <v>18</v>
      </c>
      <c r="MA105" s="484">
        <v>18</v>
      </c>
      <c r="MB105" s="484">
        <v>18</v>
      </c>
      <c r="MC105" s="484">
        <v>18</v>
      </c>
      <c r="MD105" s="484">
        <v>18</v>
      </c>
      <c r="ME105" s="484">
        <v>18</v>
      </c>
      <c r="MF105" s="484">
        <v>18</v>
      </c>
      <c r="MG105" s="484">
        <v>18</v>
      </c>
      <c r="MH105" s="484">
        <v>18</v>
      </c>
      <c r="MI105" s="484">
        <v>18</v>
      </c>
      <c r="MJ105" s="484">
        <v>18</v>
      </c>
      <c r="MK105" s="484">
        <v>18</v>
      </c>
      <c r="ML105" s="484">
        <v>18</v>
      </c>
      <c r="MM105" s="484">
        <v>18</v>
      </c>
      <c r="MN105" s="484">
        <v>18</v>
      </c>
      <c r="MO105" s="484">
        <v>18</v>
      </c>
      <c r="MP105" s="484">
        <v>18</v>
      </c>
      <c r="MQ105" s="484">
        <v>18</v>
      </c>
      <c r="MR105" s="484">
        <v>18</v>
      </c>
      <c r="MS105" s="484">
        <v>18</v>
      </c>
      <c r="MT105" s="484">
        <v>18</v>
      </c>
      <c r="MU105" s="484">
        <v>18</v>
      </c>
      <c r="MV105" s="484">
        <v>18</v>
      </c>
      <c r="MW105" s="484">
        <v>18</v>
      </c>
      <c r="MX105" s="484">
        <v>18</v>
      </c>
      <c r="MY105" s="484">
        <v>18</v>
      </c>
      <c r="MZ105" s="484">
        <v>18</v>
      </c>
      <c r="NA105" s="484">
        <v>18</v>
      </c>
      <c r="NB105" s="484">
        <v>18</v>
      </c>
      <c r="NC105" s="484">
        <v>18</v>
      </c>
      <c r="ND105" s="484">
        <v>18</v>
      </c>
      <c r="NE105" s="484">
        <v>18</v>
      </c>
      <c r="NF105" s="484">
        <v>18</v>
      </c>
      <c r="NG105" s="484">
        <v>18</v>
      </c>
      <c r="NH105" s="484">
        <v>18</v>
      </c>
      <c r="NI105" s="484">
        <v>18</v>
      </c>
      <c r="NJ105" s="484">
        <v>18</v>
      </c>
      <c r="NK105" s="484">
        <v>18</v>
      </c>
      <c r="NL105" s="484">
        <v>18</v>
      </c>
      <c r="NM105" s="484">
        <v>18</v>
      </c>
      <c r="NN105" s="484">
        <v>18</v>
      </c>
      <c r="NO105" s="484">
        <v>18</v>
      </c>
      <c r="NP105" s="484">
        <v>18</v>
      </c>
      <c r="NQ105" s="484">
        <v>18</v>
      </c>
      <c r="NR105" s="484">
        <v>18</v>
      </c>
      <c r="NS105" s="484">
        <v>18</v>
      </c>
      <c r="NT105" s="484">
        <v>18</v>
      </c>
      <c r="NU105" s="484">
        <v>18</v>
      </c>
      <c r="NV105" s="484">
        <v>18</v>
      </c>
      <c r="NW105" s="484">
        <v>18</v>
      </c>
      <c r="NX105" s="484">
        <v>18</v>
      </c>
      <c r="NY105" s="484">
        <v>18</v>
      </c>
      <c r="NZ105" s="484">
        <v>18</v>
      </c>
      <c r="OA105" s="484">
        <v>18</v>
      </c>
      <c r="OB105" s="484">
        <v>18</v>
      </c>
      <c r="OC105" s="484">
        <v>18</v>
      </c>
      <c r="OD105" s="484">
        <v>18</v>
      </c>
      <c r="OE105" s="484">
        <v>18</v>
      </c>
      <c r="OF105" s="484">
        <v>18</v>
      </c>
      <c r="OG105" s="484">
        <v>18</v>
      </c>
      <c r="OH105" s="484">
        <v>18</v>
      </c>
      <c r="OI105" s="484">
        <v>18</v>
      </c>
      <c r="OJ105" s="484">
        <v>18</v>
      </c>
      <c r="OK105" s="484">
        <v>18</v>
      </c>
      <c r="OL105" s="484">
        <v>18</v>
      </c>
      <c r="OM105" s="484">
        <v>18</v>
      </c>
      <c r="ON105" s="484">
        <v>18</v>
      </c>
      <c r="OO105" s="484">
        <v>18</v>
      </c>
      <c r="OP105" s="484">
        <v>18</v>
      </c>
      <c r="OQ105" s="484">
        <v>18</v>
      </c>
      <c r="OR105" s="484">
        <v>18</v>
      </c>
      <c r="OS105" s="484">
        <v>18</v>
      </c>
      <c r="OT105" s="484">
        <v>18</v>
      </c>
      <c r="OU105" s="484">
        <v>18</v>
      </c>
      <c r="OV105" s="484">
        <v>18</v>
      </c>
      <c r="OW105" s="484">
        <v>18</v>
      </c>
      <c r="OX105" s="484">
        <v>18</v>
      </c>
      <c r="OY105" s="484">
        <v>18</v>
      </c>
      <c r="OZ105" s="484">
        <v>18</v>
      </c>
      <c r="PA105" s="484">
        <v>18</v>
      </c>
      <c r="PB105" s="484">
        <v>18</v>
      </c>
      <c r="PC105" s="484">
        <v>18</v>
      </c>
      <c r="PD105" s="484">
        <v>18</v>
      </c>
      <c r="PE105" s="484">
        <v>18</v>
      </c>
      <c r="PF105" s="484">
        <v>18</v>
      </c>
      <c r="PG105" s="484">
        <v>18</v>
      </c>
      <c r="PH105" s="484">
        <v>18</v>
      </c>
      <c r="PI105" s="484">
        <v>18</v>
      </c>
      <c r="PJ105" s="484">
        <v>18</v>
      </c>
      <c r="PK105" s="484">
        <v>18</v>
      </c>
      <c r="PL105" s="484">
        <v>18</v>
      </c>
    </row>
    <row r="106" spans="1:428" x14ac:dyDescent="0.25">
      <c r="A106" s="866">
        <v>51</v>
      </c>
      <c r="B106" s="867" t="s">
        <v>1435</v>
      </c>
      <c r="C106" s="869" t="s">
        <v>1375</v>
      </c>
      <c r="D106" s="870" t="s">
        <v>1434</v>
      </c>
      <c r="E106" s="205" t="s">
        <v>1376</v>
      </c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  <c r="BD106" s="211"/>
      <c r="BE106" s="211"/>
      <c r="BF106" s="211"/>
      <c r="BG106" s="211"/>
      <c r="BH106" s="211"/>
      <c r="BI106" s="211"/>
      <c r="BJ106" s="211"/>
      <c r="BK106" s="211"/>
      <c r="BL106" s="211"/>
      <c r="BM106" s="211"/>
      <c r="BN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  <c r="BX106" s="211"/>
      <c r="BY106" s="211"/>
      <c r="BZ106" s="211"/>
      <c r="CA106" s="211"/>
      <c r="CB106" s="211"/>
      <c r="CC106" s="211"/>
      <c r="CD106" s="211"/>
      <c r="CE106" s="211"/>
      <c r="CF106" s="211"/>
      <c r="CG106" s="211"/>
      <c r="CH106" s="211"/>
      <c r="CI106" s="211"/>
      <c r="CJ106" s="211"/>
      <c r="CK106" s="211"/>
      <c r="CL106" s="211"/>
      <c r="CM106" s="211"/>
      <c r="CN106" s="211"/>
      <c r="CO106" s="211"/>
      <c r="CP106" s="211"/>
      <c r="CQ106" s="211"/>
      <c r="CR106" s="211"/>
      <c r="CS106" s="211"/>
      <c r="CT106" s="211"/>
      <c r="CU106" s="211"/>
      <c r="CV106" s="211"/>
      <c r="CW106" s="211"/>
      <c r="CX106" s="211"/>
      <c r="CY106" s="211"/>
      <c r="CZ106" s="211"/>
      <c r="DA106" s="211"/>
      <c r="DB106" s="211"/>
      <c r="DC106" s="211"/>
      <c r="DD106" s="211"/>
      <c r="DE106" s="211"/>
      <c r="DF106" s="211"/>
      <c r="DG106" s="211"/>
      <c r="DH106" s="211"/>
      <c r="DI106" s="211"/>
      <c r="DJ106" s="211"/>
      <c r="DK106" s="211"/>
      <c r="DL106" s="211"/>
      <c r="DM106" s="211"/>
      <c r="DN106" s="211"/>
      <c r="DO106" s="211"/>
      <c r="DP106" s="211"/>
      <c r="DQ106" s="211"/>
      <c r="DR106" s="211"/>
      <c r="DS106" s="211"/>
      <c r="DT106" s="211"/>
      <c r="DU106" s="211"/>
      <c r="DV106" s="211"/>
      <c r="DW106" s="211"/>
      <c r="DX106" s="211"/>
      <c r="DY106" s="211"/>
      <c r="DZ106" s="211"/>
      <c r="EA106" s="211"/>
      <c r="EB106" s="211"/>
      <c r="EC106" s="211"/>
      <c r="ED106" s="211"/>
      <c r="EE106" s="211"/>
      <c r="EF106" s="211"/>
      <c r="EG106" s="211"/>
      <c r="EH106" s="211"/>
      <c r="EI106" s="211"/>
      <c r="EJ106" s="211"/>
      <c r="EK106" s="211"/>
      <c r="EL106" s="211"/>
      <c r="EM106" s="211"/>
      <c r="EN106" s="211"/>
      <c r="EO106" s="211"/>
      <c r="EP106" s="211"/>
      <c r="EQ106" s="211"/>
      <c r="ER106" s="211"/>
      <c r="ES106" s="211"/>
      <c r="ET106" s="211"/>
      <c r="EU106" s="211"/>
      <c r="EV106" s="211"/>
      <c r="EW106" s="211"/>
      <c r="EX106" s="211"/>
      <c r="EY106" s="211"/>
      <c r="EZ106" s="211"/>
      <c r="FA106" s="211"/>
      <c r="FB106" s="211"/>
      <c r="FC106" s="211"/>
      <c r="FD106" s="211"/>
      <c r="FE106" s="211"/>
      <c r="FF106" s="211"/>
      <c r="FG106" s="211"/>
      <c r="FH106" s="211"/>
      <c r="FI106" s="211"/>
      <c r="FJ106" s="211"/>
      <c r="FK106" s="211"/>
      <c r="FL106" s="211"/>
      <c r="FM106" s="211"/>
      <c r="FN106" s="211"/>
      <c r="FO106" s="211"/>
      <c r="FP106" s="211"/>
      <c r="FQ106" s="211"/>
      <c r="FR106" s="211"/>
      <c r="FS106" s="211"/>
      <c r="FT106" s="211"/>
      <c r="FU106" s="211"/>
      <c r="FV106" s="211"/>
      <c r="FW106" s="211"/>
      <c r="FX106" s="211"/>
      <c r="FY106" s="211"/>
      <c r="FZ106" s="211"/>
      <c r="GA106" s="211"/>
      <c r="GB106" s="211"/>
      <c r="GC106" s="211"/>
      <c r="GD106" s="211"/>
      <c r="GE106" s="211"/>
      <c r="GF106" s="211"/>
      <c r="GG106" s="211"/>
      <c r="GH106" s="211"/>
      <c r="GI106" s="211"/>
      <c r="GJ106" s="211"/>
      <c r="GK106" s="211"/>
      <c r="GL106" s="211"/>
      <c r="GM106" s="211"/>
      <c r="GN106" s="211"/>
      <c r="GO106" s="211"/>
      <c r="GP106" s="211"/>
      <c r="GQ106" s="211"/>
      <c r="GR106" s="211"/>
      <c r="GS106" s="211"/>
      <c r="GT106" s="211"/>
      <c r="GU106" s="211"/>
      <c r="GV106" s="211"/>
      <c r="GW106" s="211"/>
      <c r="GX106" s="211"/>
      <c r="GY106" s="211"/>
      <c r="GZ106" s="211"/>
      <c r="HA106" s="211"/>
      <c r="HB106" s="211"/>
      <c r="HC106" s="211"/>
      <c r="HD106" s="211"/>
      <c r="HE106" s="211"/>
      <c r="HF106" s="211"/>
      <c r="HG106" s="211"/>
      <c r="HH106" s="211"/>
      <c r="HI106" s="211"/>
      <c r="HJ106" s="211"/>
      <c r="HK106" s="211"/>
      <c r="HL106" s="211"/>
      <c r="HM106" s="211"/>
      <c r="HN106" s="211"/>
      <c r="HO106" s="211"/>
      <c r="HP106" s="211"/>
      <c r="HQ106" s="211"/>
      <c r="HR106" s="211"/>
      <c r="HS106" s="211"/>
      <c r="HT106" s="211"/>
      <c r="HU106" s="211"/>
      <c r="HV106" s="211"/>
      <c r="HW106" s="211"/>
      <c r="HX106" s="211"/>
      <c r="HY106" s="211"/>
      <c r="HZ106" s="211"/>
      <c r="IA106" s="211"/>
      <c r="IB106" s="211"/>
      <c r="IC106" s="211"/>
      <c r="ID106" s="211"/>
      <c r="IE106" s="211"/>
      <c r="IF106" s="211"/>
      <c r="IG106" s="211"/>
      <c r="IH106" s="211"/>
      <c r="II106" s="211"/>
      <c r="IJ106" s="211"/>
      <c r="IK106" s="211"/>
      <c r="IL106" s="211"/>
      <c r="IM106" s="211"/>
      <c r="IN106" s="211"/>
      <c r="IO106" s="211"/>
      <c r="IP106" s="211"/>
      <c r="IQ106" s="211"/>
      <c r="IR106" s="211"/>
      <c r="IS106" s="211"/>
      <c r="IT106" s="211"/>
      <c r="IU106" s="211"/>
      <c r="IV106" s="211"/>
      <c r="IW106" s="211"/>
      <c r="IX106" s="211"/>
      <c r="IY106" s="211"/>
      <c r="IZ106" s="211"/>
      <c r="JA106" s="211"/>
      <c r="JB106" s="211"/>
      <c r="JC106" s="211"/>
      <c r="JD106" s="211"/>
      <c r="JE106" s="211"/>
      <c r="JF106" s="211"/>
      <c r="JG106" s="211"/>
      <c r="JH106" s="211"/>
      <c r="JI106" s="211"/>
      <c r="JJ106" s="211"/>
      <c r="JK106" s="211"/>
      <c r="JL106" s="211"/>
      <c r="JM106" s="211"/>
      <c r="JN106" s="211"/>
      <c r="JO106" s="483"/>
      <c r="JP106" s="483"/>
      <c r="JQ106" s="483"/>
      <c r="JR106" s="483"/>
      <c r="JS106" s="483"/>
      <c r="JT106" s="483"/>
      <c r="JU106" s="483"/>
      <c r="JV106" s="483"/>
      <c r="JW106" s="483"/>
      <c r="JX106" s="483"/>
      <c r="JY106" s="483"/>
      <c r="JZ106" s="483"/>
      <c r="KA106" s="483"/>
      <c r="KB106" s="483">
        <v>20</v>
      </c>
      <c r="KC106" s="483">
        <v>20</v>
      </c>
      <c r="KD106" s="483">
        <v>20</v>
      </c>
      <c r="KE106" s="483">
        <v>20</v>
      </c>
      <c r="KF106" s="483">
        <v>20</v>
      </c>
      <c r="KG106" s="483">
        <v>20</v>
      </c>
      <c r="KH106" s="483">
        <v>20</v>
      </c>
      <c r="KI106" s="483">
        <v>20</v>
      </c>
      <c r="KJ106" s="483">
        <v>20</v>
      </c>
      <c r="KK106" s="483">
        <v>20</v>
      </c>
      <c r="KL106" s="483">
        <v>20</v>
      </c>
      <c r="KM106" s="483">
        <v>20</v>
      </c>
      <c r="KN106" s="483">
        <v>20</v>
      </c>
      <c r="KO106" s="483">
        <v>20</v>
      </c>
      <c r="KP106" s="483">
        <v>20</v>
      </c>
      <c r="KQ106" s="483">
        <v>20</v>
      </c>
      <c r="KR106" s="483">
        <v>20</v>
      </c>
      <c r="KS106" s="483">
        <v>20</v>
      </c>
      <c r="KT106" s="483">
        <v>20</v>
      </c>
      <c r="KU106" s="483">
        <v>20</v>
      </c>
      <c r="KV106" s="483">
        <v>20</v>
      </c>
      <c r="KW106" s="483">
        <v>20</v>
      </c>
      <c r="KX106" s="483">
        <v>20</v>
      </c>
      <c r="KY106" s="483">
        <v>20</v>
      </c>
      <c r="KZ106" s="483">
        <v>20</v>
      </c>
      <c r="LA106" s="483">
        <v>20</v>
      </c>
      <c r="LB106" s="483">
        <v>20</v>
      </c>
      <c r="LC106" s="483">
        <v>20</v>
      </c>
      <c r="LD106" s="483">
        <v>20</v>
      </c>
      <c r="LE106" s="483">
        <v>20</v>
      </c>
      <c r="LF106" s="483">
        <v>20</v>
      </c>
      <c r="LG106" s="483">
        <v>20</v>
      </c>
      <c r="LH106" s="483">
        <v>20</v>
      </c>
      <c r="LI106" s="483">
        <v>20</v>
      </c>
      <c r="LJ106" s="483">
        <v>20</v>
      </c>
      <c r="LK106" s="483">
        <v>20</v>
      </c>
      <c r="LL106" s="483">
        <v>20</v>
      </c>
      <c r="LM106" s="483">
        <v>20</v>
      </c>
      <c r="LN106" s="483">
        <v>20</v>
      </c>
      <c r="LO106" s="483">
        <v>20</v>
      </c>
      <c r="LP106" s="483">
        <v>20</v>
      </c>
      <c r="LQ106" s="483">
        <v>20</v>
      </c>
      <c r="LR106" s="483">
        <v>20</v>
      </c>
      <c r="LS106" s="483">
        <v>20</v>
      </c>
      <c r="LT106" s="483">
        <v>20</v>
      </c>
      <c r="LU106" s="483">
        <v>20</v>
      </c>
      <c r="LV106" s="483">
        <v>20</v>
      </c>
      <c r="LW106" s="483">
        <v>20</v>
      </c>
      <c r="LX106" s="483">
        <v>20</v>
      </c>
      <c r="LY106" s="483">
        <v>20</v>
      </c>
      <c r="LZ106" s="483">
        <v>20</v>
      </c>
      <c r="MA106" s="483">
        <v>20</v>
      </c>
      <c r="MB106" s="483">
        <v>20</v>
      </c>
      <c r="MC106" s="483">
        <v>20</v>
      </c>
      <c r="MD106" s="483">
        <v>20</v>
      </c>
      <c r="ME106" s="483">
        <v>20</v>
      </c>
      <c r="MF106" s="483">
        <v>20</v>
      </c>
      <c r="MG106" s="483">
        <v>20</v>
      </c>
      <c r="MH106" s="483">
        <v>20</v>
      </c>
      <c r="MI106" s="483">
        <v>20</v>
      </c>
      <c r="MJ106" s="483">
        <v>20</v>
      </c>
      <c r="MK106" s="483">
        <v>20</v>
      </c>
      <c r="ML106" s="483">
        <v>20</v>
      </c>
      <c r="MM106" s="483">
        <v>20</v>
      </c>
      <c r="MN106" s="483">
        <v>20</v>
      </c>
      <c r="MO106" s="483">
        <v>20</v>
      </c>
      <c r="MP106" s="483">
        <v>20</v>
      </c>
      <c r="MQ106" s="483">
        <v>20</v>
      </c>
      <c r="MR106" s="483">
        <v>20</v>
      </c>
      <c r="MS106" s="483">
        <v>20</v>
      </c>
      <c r="MT106" s="483">
        <v>20</v>
      </c>
      <c r="MU106" s="483">
        <v>20</v>
      </c>
      <c r="MV106" s="483">
        <v>20</v>
      </c>
      <c r="MW106" s="483">
        <v>20</v>
      </c>
      <c r="MX106" s="483">
        <v>20</v>
      </c>
      <c r="MY106" s="483">
        <v>20</v>
      </c>
      <c r="MZ106" s="483">
        <v>20</v>
      </c>
      <c r="NA106" s="483">
        <v>20</v>
      </c>
      <c r="NB106" s="483">
        <v>20</v>
      </c>
      <c r="NC106" s="483">
        <v>20</v>
      </c>
      <c r="ND106" s="483">
        <v>20</v>
      </c>
      <c r="NE106" s="483">
        <v>20</v>
      </c>
      <c r="NF106" s="483">
        <v>20</v>
      </c>
      <c r="NG106" s="483">
        <v>20</v>
      </c>
      <c r="NH106" s="483">
        <v>20</v>
      </c>
      <c r="NI106" s="483">
        <v>20</v>
      </c>
      <c r="NJ106" s="483">
        <v>20</v>
      </c>
      <c r="NK106" s="483">
        <v>20</v>
      </c>
      <c r="NL106" s="483">
        <v>20</v>
      </c>
      <c r="NM106" s="483">
        <v>20</v>
      </c>
      <c r="NN106" s="483">
        <v>20</v>
      </c>
      <c r="NO106" s="483">
        <v>20</v>
      </c>
      <c r="NP106" s="483">
        <v>20</v>
      </c>
      <c r="NQ106" s="483">
        <v>20</v>
      </c>
      <c r="NR106" s="483">
        <v>20</v>
      </c>
      <c r="NS106" s="483">
        <v>20</v>
      </c>
      <c r="NT106" s="483">
        <v>20</v>
      </c>
      <c r="NU106" s="483">
        <v>20</v>
      </c>
      <c r="NV106" s="483">
        <v>20</v>
      </c>
      <c r="NW106" s="483">
        <v>20</v>
      </c>
      <c r="NX106" s="483">
        <v>20</v>
      </c>
      <c r="NY106" s="483">
        <v>20</v>
      </c>
      <c r="NZ106" s="483">
        <v>20</v>
      </c>
      <c r="OA106" s="483">
        <v>20</v>
      </c>
      <c r="OB106" s="483">
        <v>20</v>
      </c>
      <c r="OC106" s="483">
        <v>20</v>
      </c>
      <c r="OD106" s="483">
        <v>20</v>
      </c>
      <c r="OE106" s="483">
        <v>20</v>
      </c>
      <c r="OF106" s="483">
        <v>20</v>
      </c>
      <c r="OG106" s="483">
        <v>20</v>
      </c>
      <c r="OH106" s="483">
        <v>20</v>
      </c>
      <c r="OI106" s="483">
        <v>20</v>
      </c>
      <c r="OJ106" s="483">
        <v>20</v>
      </c>
      <c r="OK106" s="483">
        <v>20</v>
      </c>
      <c r="OL106" s="483">
        <v>20</v>
      </c>
      <c r="OM106" s="483">
        <v>20</v>
      </c>
      <c r="ON106" s="483">
        <v>20</v>
      </c>
      <c r="OO106" s="483">
        <v>20</v>
      </c>
      <c r="OP106" s="483">
        <v>20</v>
      </c>
      <c r="OQ106" s="483">
        <v>20</v>
      </c>
      <c r="OR106" s="483">
        <v>20</v>
      </c>
      <c r="OS106" s="483">
        <v>20</v>
      </c>
      <c r="OT106" s="483">
        <v>20</v>
      </c>
      <c r="OU106" s="483">
        <v>20</v>
      </c>
      <c r="OV106" s="483">
        <v>20</v>
      </c>
      <c r="OW106" s="483">
        <v>20</v>
      </c>
      <c r="OX106" s="483">
        <v>20</v>
      </c>
      <c r="OY106" s="483">
        <v>20</v>
      </c>
      <c r="OZ106" s="483">
        <v>20</v>
      </c>
      <c r="PA106" s="483">
        <v>20</v>
      </c>
      <c r="PB106" s="483">
        <v>20</v>
      </c>
      <c r="PC106" s="483">
        <v>20</v>
      </c>
      <c r="PD106" s="483">
        <v>20</v>
      </c>
      <c r="PE106" s="483">
        <v>20</v>
      </c>
      <c r="PF106" s="483">
        <v>20</v>
      </c>
      <c r="PG106" s="483">
        <v>20</v>
      </c>
      <c r="PH106" s="483">
        <v>20</v>
      </c>
      <c r="PI106" s="483">
        <v>20</v>
      </c>
      <c r="PJ106" s="483">
        <v>20</v>
      </c>
      <c r="PK106" s="483">
        <v>20</v>
      </c>
      <c r="PL106" s="483">
        <v>20</v>
      </c>
    </row>
    <row r="107" spans="1:428" x14ac:dyDescent="0.25">
      <c r="A107" s="866"/>
      <c r="B107" s="868"/>
      <c r="C107" s="869"/>
      <c r="D107" s="870"/>
      <c r="E107" s="206" t="s">
        <v>1377</v>
      </c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  <c r="CB107" s="212"/>
      <c r="CC107" s="212"/>
      <c r="CD107" s="212"/>
      <c r="CE107" s="212"/>
      <c r="CF107" s="212"/>
      <c r="CG107" s="212"/>
      <c r="CH107" s="212"/>
      <c r="CI107" s="212"/>
      <c r="CJ107" s="212"/>
      <c r="CK107" s="212"/>
      <c r="CL107" s="212"/>
      <c r="CM107" s="212"/>
      <c r="CN107" s="212"/>
      <c r="CO107" s="212"/>
      <c r="CP107" s="212"/>
      <c r="CQ107" s="212"/>
      <c r="CR107" s="212"/>
      <c r="CS107" s="212"/>
      <c r="CT107" s="212"/>
      <c r="CU107" s="212"/>
      <c r="CV107" s="212"/>
      <c r="CW107" s="212"/>
      <c r="CX107" s="212"/>
      <c r="CY107" s="212"/>
      <c r="CZ107" s="212"/>
      <c r="DA107" s="212"/>
      <c r="DB107" s="212"/>
      <c r="DC107" s="212"/>
      <c r="DD107" s="212"/>
      <c r="DE107" s="212"/>
      <c r="DF107" s="212"/>
      <c r="DG107" s="212"/>
      <c r="DH107" s="212"/>
      <c r="DI107" s="212"/>
      <c r="DJ107" s="212"/>
      <c r="DK107" s="212"/>
      <c r="DL107" s="212"/>
      <c r="DM107" s="212"/>
      <c r="DN107" s="212"/>
      <c r="DO107" s="212"/>
      <c r="DP107" s="212"/>
      <c r="DQ107" s="212"/>
      <c r="DR107" s="212"/>
      <c r="DS107" s="212"/>
      <c r="DT107" s="212"/>
      <c r="DU107" s="212"/>
      <c r="DV107" s="212"/>
      <c r="DW107" s="212"/>
      <c r="DX107" s="212"/>
      <c r="DY107" s="212"/>
      <c r="DZ107" s="212"/>
      <c r="EA107" s="212"/>
      <c r="EB107" s="212"/>
      <c r="EC107" s="212"/>
      <c r="ED107" s="212"/>
      <c r="EE107" s="212"/>
      <c r="EF107" s="212"/>
      <c r="EG107" s="212"/>
      <c r="EH107" s="212"/>
      <c r="EI107" s="212"/>
      <c r="EJ107" s="212"/>
      <c r="EK107" s="212"/>
      <c r="EL107" s="212"/>
      <c r="EM107" s="212"/>
      <c r="EN107" s="212"/>
      <c r="EO107" s="212"/>
      <c r="EP107" s="212"/>
      <c r="EQ107" s="212"/>
      <c r="ER107" s="212"/>
      <c r="ES107" s="212"/>
      <c r="ET107" s="212"/>
      <c r="EU107" s="212"/>
      <c r="EV107" s="212"/>
      <c r="EW107" s="212"/>
      <c r="EX107" s="212"/>
      <c r="EY107" s="212"/>
      <c r="EZ107" s="212"/>
      <c r="FA107" s="212"/>
      <c r="FB107" s="212"/>
      <c r="FC107" s="212"/>
      <c r="FD107" s="212"/>
      <c r="FE107" s="212"/>
      <c r="FF107" s="212"/>
      <c r="FG107" s="212"/>
      <c r="FH107" s="212"/>
      <c r="FI107" s="212"/>
      <c r="FJ107" s="212"/>
      <c r="FK107" s="212"/>
      <c r="FL107" s="212"/>
      <c r="FM107" s="212"/>
      <c r="FN107" s="212"/>
      <c r="FO107" s="212"/>
      <c r="FP107" s="212"/>
      <c r="FQ107" s="212"/>
      <c r="FR107" s="212"/>
      <c r="FS107" s="212"/>
      <c r="FT107" s="212"/>
      <c r="FU107" s="212"/>
      <c r="FV107" s="212"/>
      <c r="FW107" s="212"/>
      <c r="FX107" s="212"/>
      <c r="FY107" s="212"/>
      <c r="FZ107" s="212"/>
      <c r="GA107" s="212"/>
      <c r="GB107" s="212"/>
      <c r="GC107" s="212"/>
      <c r="GD107" s="212"/>
      <c r="GE107" s="212"/>
      <c r="GF107" s="212"/>
      <c r="GG107" s="212"/>
      <c r="GH107" s="212"/>
      <c r="GI107" s="212"/>
      <c r="GJ107" s="212"/>
      <c r="GK107" s="212"/>
      <c r="GL107" s="212"/>
      <c r="GM107" s="212"/>
      <c r="GN107" s="212"/>
      <c r="GO107" s="212"/>
      <c r="GP107" s="212"/>
      <c r="GQ107" s="212"/>
      <c r="GR107" s="212"/>
      <c r="GS107" s="212"/>
      <c r="GT107" s="212"/>
      <c r="GU107" s="212"/>
      <c r="GV107" s="212"/>
      <c r="GW107" s="212"/>
      <c r="GX107" s="212"/>
      <c r="GY107" s="212"/>
      <c r="GZ107" s="212"/>
      <c r="HA107" s="212"/>
      <c r="HB107" s="212"/>
      <c r="HC107" s="212"/>
      <c r="HD107" s="212"/>
      <c r="HE107" s="212"/>
      <c r="HF107" s="212"/>
      <c r="HG107" s="212"/>
      <c r="HH107" s="212"/>
      <c r="HI107" s="212"/>
      <c r="HJ107" s="212"/>
      <c r="HK107" s="212"/>
      <c r="HL107" s="212"/>
      <c r="HM107" s="212"/>
      <c r="HN107" s="212"/>
      <c r="HO107" s="212"/>
      <c r="HP107" s="212"/>
      <c r="HQ107" s="212"/>
      <c r="HR107" s="212"/>
      <c r="HS107" s="212"/>
      <c r="HT107" s="212"/>
      <c r="HU107" s="212"/>
      <c r="HV107" s="212"/>
      <c r="HW107" s="212"/>
      <c r="HX107" s="212"/>
      <c r="HY107" s="212"/>
      <c r="HZ107" s="212"/>
      <c r="IA107" s="212"/>
      <c r="IB107" s="212"/>
      <c r="IC107" s="212"/>
      <c r="ID107" s="212"/>
      <c r="IE107" s="212"/>
      <c r="IF107" s="212"/>
      <c r="IG107" s="212"/>
      <c r="IH107" s="212"/>
      <c r="II107" s="212"/>
      <c r="IJ107" s="212"/>
      <c r="IK107" s="212"/>
      <c r="IL107" s="212"/>
      <c r="IM107" s="212"/>
      <c r="IN107" s="212"/>
      <c r="IO107" s="212"/>
      <c r="IP107" s="212"/>
      <c r="IQ107" s="212"/>
      <c r="IR107" s="212"/>
      <c r="IS107" s="212"/>
      <c r="IT107" s="212"/>
      <c r="IU107" s="212"/>
      <c r="IV107" s="212"/>
      <c r="IW107" s="212"/>
      <c r="IX107" s="212"/>
      <c r="IY107" s="212"/>
      <c r="IZ107" s="212"/>
      <c r="JA107" s="212"/>
      <c r="JB107" s="212"/>
      <c r="JC107" s="212"/>
      <c r="JD107" s="212"/>
      <c r="JE107" s="212"/>
      <c r="JF107" s="212"/>
      <c r="JG107" s="212"/>
      <c r="JH107" s="212"/>
      <c r="JI107" s="212"/>
      <c r="JJ107" s="212"/>
      <c r="JK107" s="212"/>
      <c r="JL107" s="212"/>
      <c r="JM107" s="212"/>
      <c r="JN107" s="212"/>
      <c r="JO107" s="484"/>
      <c r="JP107" s="484"/>
      <c r="JQ107" s="484"/>
      <c r="JR107" s="484"/>
      <c r="JS107" s="484"/>
      <c r="JT107" s="484"/>
      <c r="JU107" s="484"/>
      <c r="JV107" s="484"/>
      <c r="JW107" s="484"/>
      <c r="JX107" s="484"/>
      <c r="JY107" s="484"/>
      <c r="JZ107" s="484"/>
      <c r="KA107" s="484"/>
      <c r="KB107" s="484">
        <v>17</v>
      </c>
      <c r="KC107" s="484">
        <v>17</v>
      </c>
      <c r="KD107" s="484">
        <v>17</v>
      </c>
      <c r="KE107" s="484">
        <v>17</v>
      </c>
      <c r="KF107" s="484">
        <v>17</v>
      </c>
      <c r="KG107" s="484">
        <v>14</v>
      </c>
      <c r="KH107" s="484">
        <v>12</v>
      </c>
      <c r="KI107" s="484">
        <v>12</v>
      </c>
      <c r="KJ107" s="484">
        <v>10</v>
      </c>
      <c r="KK107" s="484">
        <v>10</v>
      </c>
      <c r="KL107" s="484">
        <v>10</v>
      </c>
      <c r="KM107" s="484">
        <v>10</v>
      </c>
      <c r="KN107" s="484">
        <v>10</v>
      </c>
      <c r="KO107" s="484">
        <v>10</v>
      </c>
      <c r="KP107" s="484">
        <v>10</v>
      </c>
      <c r="KQ107" s="484">
        <v>10</v>
      </c>
      <c r="KR107" s="484">
        <v>10</v>
      </c>
      <c r="KS107" s="484">
        <v>10</v>
      </c>
      <c r="KT107" s="484">
        <v>10</v>
      </c>
      <c r="KU107" s="484">
        <v>10</v>
      </c>
      <c r="KV107" s="484">
        <v>10</v>
      </c>
      <c r="KW107" s="484">
        <v>10</v>
      </c>
      <c r="KX107" s="484">
        <v>10</v>
      </c>
      <c r="KY107" s="484">
        <v>10</v>
      </c>
      <c r="KZ107" s="484">
        <v>10</v>
      </c>
      <c r="LA107" s="484">
        <v>10</v>
      </c>
      <c r="LB107" s="484">
        <v>10</v>
      </c>
      <c r="LC107" s="484">
        <v>10</v>
      </c>
      <c r="LD107" s="484">
        <v>10</v>
      </c>
      <c r="LE107" s="484">
        <v>10</v>
      </c>
      <c r="LF107" s="484">
        <v>10</v>
      </c>
      <c r="LG107" s="484">
        <v>10</v>
      </c>
      <c r="LH107" s="484">
        <v>10</v>
      </c>
      <c r="LI107" s="484">
        <v>10</v>
      </c>
      <c r="LJ107" s="484">
        <v>10</v>
      </c>
      <c r="LK107" s="484">
        <v>10</v>
      </c>
      <c r="LL107" s="484">
        <v>10</v>
      </c>
      <c r="LM107" s="484">
        <v>10</v>
      </c>
      <c r="LN107" s="484">
        <v>10</v>
      </c>
      <c r="LO107" s="484">
        <v>10</v>
      </c>
      <c r="LP107" s="484">
        <v>10</v>
      </c>
      <c r="LQ107" s="484">
        <v>10</v>
      </c>
      <c r="LR107" s="484">
        <v>10</v>
      </c>
      <c r="LS107" s="484">
        <v>10</v>
      </c>
      <c r="LT107" s="484">
        <v>10</v>
      </c>
      <c r="LU107" s="484">
        <v>10</v>
      </c>
      <c r="LV107" s="484">
        <v>10</v>
      </c>
      <c r="LW107" s="484">
        <v>10</v>
      </c>
      <c r="LX107" s="484">
        <v>10</v>
      </c>
      <c r="LY107" s="484">
        <v>13</v>
      </c>
      <c r="LZ107" s="484">
        <v>13</v>
      </c>
      <c r="MA107" s="484">
        <v>13</v>
      </c>
      <c r="MB107" s="484">
        <v>13</v>
      </c>
      <c r="MC107" s="484">
        <v>13</v>
      </c>
      <c r="MD107" s="484">
        <v>13</v>
      </c>
      <c r="ME107" s="484">
        <v>13</v>
      </c>
      <c r="MF107" s="484">
        <v>13</v>
      </c>
      <c r="MG107" s="484">
        <v>13</v>
      </c>
      <c r="MH107" s="484">
        <v>13</v>
      </c>
      <c r="MI107" s="484">
        <v>13</v>
      </c>
      <c r="MJ107" s="484">
        <v>13</v>
      </c>
      <c r="MK107" s="484">
        <v>13</v>
      </c>
      <c r="ML107" s="484">
        <v>13</v>
      </c>
      <c r="MM107" s="484">
        <v>13</v>
      </c>
      <c r="MN107" s="484">
        <v>13</v>
      </c>
      <c r="MO107" s="484">
        <v>13</v>
      </c>
      <c r="MP107" s="484">
        <v>13</v>
      </c>
      <c r="MQ107" s="484">
        <v>13</v>
      </c>
      <c r="MR107" s="484">
        <v>13</v>
      </c>
      <c r="MS107" s="484">
        <v>13</v>
      </c>
      <c r="MT107" s="484">
        <v>13</v>
      </c>
      <c r="MU107" s="484">
        <v>13</v>
      </c>
      <c r="MV107" s="484">
        <v>13</v>
      </c>
      <c r="MW107" s="484">
        <v>13</v>
      </c>
      <c r="MX107" s="484">
        <v>13</v>
      </c>
      <c r="MY107" s="484">
        <v>13</v>
      </c>
      <c r="MZ107" s="484">
        <v>13</v>
      </c>
      <c r="NA107" s="484">
        <v>13</v>
      </c>
      <c r="NB107" s="484">
        <v>13</v>
      </c>
      <c r="NC107" s="484">
        <v>13</v>
      </c>
      <c r="ND107" s="484">
        <v>13</v>
      </c>
      <c r="NE107" s="484">
        <v>13</v>
      </c>
      <c r="NF107" s="484">
        <v>13</v>
      </c>
      <c r="NG107" s="484">
        <v>13</v>
      </c>
      <c r="NH107" s="484">
        <v>13</v>
      </c>
      <c r="NI107" s="484">
        <v>13</v>
      </c>
      <c r="NJ107" s="484">
        <v>13</v>
      </c>
      <c r="NK107" s="484">
        <v>13</v>
      </c>
      <c r="NL107" s="484">
        <v>13</v>
      </c>
      <c r="NM107" s="484">
        <v>13</v>
      </c>
      <c r="NN107" s="484">
        <v>13</v>
      </c>
      <c r="NO107" s="484">
        <v>13</v>
      </c>
      <c r="NP107" s="484">
        <v>13</v>
      </c>
      <c r="NQ107" s="484">
        <v>13</v>
      </c>
      <c r="NR107" s="484">
        <v>13</v>
      </c>
      <c r="NS107" s="484">
        <v>13</v>
      </c>
      <c r="NT107" s="484">
        <v>13</v>
      </c>
      <c r="NU107" s="484">
        <v>13</v>
      </c>
      <c r="NV107" s="484">
        <v>13</v>
      </c>
      <c r="NW107" s="484">
        <v>13</v>
      </c>
      <c r="NX107" s="484">
        <v>13</v>
      </c>
      <c r="NY107" s="484">
        <v>13</v>
      </c>
      <c r="NZ107" s="484">
        <v>13</v>
      </c>
      <c r="OA107" s="484">
        <v>13</v>
      </c>
      <c r="OB107" s="484">
        <v>13</v>
      </c>
      <c r="OC107" s="484">
        <v>13</v>
      </c>
      <c r="OD107" s="484">
        <v>13</v>
      </c>
      <c r="OE107" s="484">
        <v>13</v>
      </c>
      <c r="OF107" s="484">
        <v>13</v>
      </c>
      <c r="OG107" s="484">
        <v>13</v>
      </c>
      <c r="OH107" s="484">
        <v>13</v>
      </c>
      <c r="OI107" s="484">
        <v>13</v>
      </c>
      <c r="OJ107" s="484">
        <v>13</v>
      </c>
      <c r="OK107" s="484">
        <v>13</v>
      </c>
      <c r="OL107" s="484">
        <v>13</v>
      </c>
      <c r="OM107" s="484">
        <v>13</v>
      </c>
      <c r="ON107" s="484">
        <v>13</v>
      </c>
      <c r="OO107" s="484">
        <v>13</v>
      </c>
      <c r="OP107" s="484">
        <v>13</v>
      </c>
      <c r="OQ107" s="484">
        <v>13</v>
      </c>
      <c r="OR107" s="484">
        <v>13</v>
      </c>
      <c r="OS107" s="484">
        <v>13</v>
      </c>
      <c r="OT107" s="484">
        <v>13</v>
      </c>
      <c r="OU107" s="484">
        <v>13</v>
      </c>
      <c r="OV107" s="484">
        <v>13</v>
      </c>
      <c r="OW107" s="484">
        <v>13</v>
      </c>
      <c r="OX107" s="484">
        <v>13</v>
      </c>
      <c r="OY107" s="484">
        <v>13</v>
      </c>
      <c r="OZ107" s="484">
        <v>13</v>
      </c>
      <c r="PA107" s="484">
        <v>13</v>
      </c>
      <c r="PB107" s="484">
        <v>13</v>
      </c>
      <c r="PC107" s="484">
        <v>13</v>
      </c>
      <c r="PD107" s="484">
        <v>13</v>
      </c>
      <c r="PE107" s="484">
        <v>13</v>
      </c>
      <c r="PF107" s="484">
        <v>13</v>
      </c>
      <c r="PG107" s="484">
        <v>13</v>
      </c>
      <c r="PH107" s="484">
        <v>13</v>
      </c>
      <c r="PI107" s="484">
        <v>13</v>
      </c>
      <c r="PJ107" s="484">
        <v>13</v>
      </c>
      <c r="PK107" s="484">
        <v>13</v>
      </c>
      <c r="PL107" s="484">
        <v>13</v>
      </c>
    </row>
    <row r="108" spans="1:428" x14ac:dyDescent="0.25">
      <c r="A108" s="866">
        <v>52</v>
      </c>
      <c r="B108" s="867" t="s">
        <v>1436</v>
      </c>
      <c r="C108" s="869" t="s">
        <v>1375</v>
      </c>
      <c r="D108" s="870" t="s">
        <v>1434</v>
      </c>
      <c r="E108" s="205" t="s">
        <v>1376</v>
      </c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  <c r="BX108" s="211"/>
      <c r="BY108" s="211"/>
      <c r="BZ108" s="211"/>
      <c r="CA108" s="211"/>
      <c r="CB108" s="211"/>
      <c r="CC108" s="211"/>
      <c r="CD108" s="211"/>
      <c r="CE108" s="211"/>
      <c r="CF108" s="211"/>
      <c r="CG108" s="211"/>
      <c r="CH108" s="211"/>
      <c r="CI108" s="211"/>
      <c r="CJ108" s="211"/>
      <c r="CK108" s="211"/>
      <c r="CL108" s="211"/>
      <c r="CM108" s="211"/>
      <c r="CN108" s="211"/>
      <c r="CO108" s="211"/>
      <c r="CP108" s="211"/>
      <c r="CQ108" s="211"/>
      <c r="CR108" s="211"/>
      <c r="CS108" s="211"/>
      <c r="CT108" s="211"/>
      <c r="CU108" s="211"/>
      <c r="CV108" s="211"/>
      <c r="CW108" s="211"/>
      <c r="CX108" s="211"/>
      <c r="CY108" s="211"/>
      <c r="CZ108" s="211"/>
      <c r="DA108" s="211"/>
      <c r="DB108" s="211"/>
      <c r="DC108" s="211"/>
      <c r="DD108" s="211"/>
      <c r="DE108" s="211"/>
      <c r="DF108" s="211"/>
      <c r="DG108" s="211"/>
      <c r="DH108" s="211"/>
      <c r="DI108" s="211"/>
      <c r="DJ108" s="211"/>
      <c r="DK108" s="211"/>
      <c r="DL108" s="211"/>
      <c r="DM108" s="211"/>
      <c r="DN108" s="211"/>
      <c r="DO108" s="211"/>
      <c r="DP108" s="211"/>
      <c r="DQ108" s="211"/>
      <c r="DR108" s="211"/>
      <c r="DS108" s="211"/>
      <c r="DT108" s="211"/>
      <c r="DU108" s="211"/>
      <c r="DV108" s="211"/>
      <c r="DW108" s="211"/>
      <c r="DX108" s="211"/>
      <c r="DY108" s="211"/>
      <c r="DZ108" s="211"/>
      <c r="EA108" s="211"/>
      <c r="EB108" s="211"/>
      <c r="EC108" s="211"/>
      <c r="ED108" s="211"/>
      <c r="EE108" s="211"/>
      <c r="EF108" s="211"/>
      <c r="EG108" s="211"/>
      <c r="EH108" s="211"/>
      <c r="EI108" s="211"/>
      <c r="EJ108" s="211"/>
      <c r="EK108" s="211"/>
      <c r="EL108" s="211"/>
      <c r="EM108" s="211"/>
      <c r="EN108" s="211"/>
      <c r="EO108" s="211"/>
      <c r="EP108" s="211"/>
      <c r="EQ108" s="211"/>
      <c r="ER108" s="211"/>
      <c r="ES108" s="211"/>
      <c r="ET108" s="211"/>
      <c r="EU108" s="211"/>
      <c r="EV108" s="211"/>
      <c r="EW108" s="211"/>
      <c r="EX108" s="211"/>
      <c r="EY108" s="211"/>
      <c r="EZ108" s="211"/>
      <c r="FA108" s="211"/>
      <c r="FB108" s="211"/>
      <c r="FC108" s="211"/>
      <c r="FD108" s="211"/>
      <c r="FE108" s="211"/>
      <c r="FF108" s="211"/>
      <c r="FG108" s="211"/>
      <c r="FH108" s="211"/>
      <c r="FI108" s="211"/>
      <c r="FJ108" s="211"/>
      <c r="FK108" s="211"/>
      <c r="FL108" s="211"/>
      <c r="FM108" s="211"/>
      <c r="FN108" s="211"/>
      <c r="FO108" s="211"/>
      <c r="FP108" s="211"/>
      <c r="FQ108" s="211"/>
      <c r="FR108" s="211"/>
      <c r="FS108" s="211"/>
      <c r="FT108" s="211"/>
      <c r="FU108" s="211"/>
      <c r="FV108" s="211"/>
      <c r="FW108" s="211"/>
      <c r="FX108" s="211"/>
      <c r="FY108" s="211"/>
      <c r="FZ108" s="211"/>
      <c r="GA108" s="211"/>
      <c r="GB108" s="211"/>
      <c r="GC108" s="211"/>
      <c r="GD108" s="211"/>
      <c r="GE108" s="211"/>
      <c r="GF108" s="211"/>
      <c r="GG108" s="211"/>
      <c r="GH108" s="211"/>
      <c r="GI108" s="211"/>
      <c r="GJ108" s="211"/>
      <c r="GK108" s="211"/>
      <c r="GL108" s="211"/>
      <c r="GM108" s="211"/>
      <c r="GN108" s="211"/>
      <c r="GO108" s="211"/>
      <c r="GP108" s="211"/>
      <c r="GQ108" s="211"/>
      <c r="GR108" s="211"/>
      <c r="GS108" s="211"/>
      <c r="GT108" s="211"/>
      <c r="GU108" s="211"/>
      <c r="GV108" s="211"/>
      <c r="GW108" s="211"/>
      <c r="GX108" s="211"/>
      <c r="GY108" s="211"/>
      <c r="GZ108" s="211"/>
      <c r="HA108" s="211"/>
      <c r="HB108" s="211"/>
      <c r="HC108" s="211"/>
      <c r="HD108" s="211"/>
      <c r="HE108" s="211"/>
      <c r="HF108" s="211"/>
      <c r="HG108" s="211"/>
      <c r="HH108" s="211"/>
      <c r="HI108" s="211"/>
      <c r="HJ108" s="211"/>
      <c r="HK108" s="211"/>
      <c r="HL108" s="211"/>
      <c r="HM108" s="211"/>
      <c r="HN108" s="211"/>
      <c r="HO108" s="211"/>
      <c r="HP108" s="211"/>
      <c r="HQ108" s="211"/>
      <c r="HR108" s="211"/>
      <c r="HS108" s="211"/>
      <c r="HT108" s="211"/>
      <c r="HU108" s="211"/>
      <c r="HV108" s="211"/>
      <c r="HW108" s="211"/>
      <c r="HX108" s="211"/>
      <c r="HY108" s="211"/>
      <c r="HZ108" s="211"/>
      <c r="IA108" s="211"/>
      <c r="IB108" s="211"/>
      <c r="IC108" s="211"/>
      <c r="ID108" s="211"/>
      <c r="IE108" s="211"/>
      <c r="IF108" s="211"/>
      <c r="IG108" s="211"/>
      <c r="IH108" s="211"/>
      <c r="II108" s="211"/>
      <c r="IJ108" s="211"/>
      <c r="IK108" s="211"/>
      <c r="IL108" s="211"/>
      <c r="IM108" s="211"/>
      <c r="IN108" s="211"/>
      <c r="IO108" s="211"/>
      <c r="IP108" s="211"/>
      <c r="IQ108" s="211"/>
      <c r="IR108" s="211"/>
      <c r="IS108" s="211"/>
      <c r="IT108" s="211"/>
      <c r="IU108" s="211"/>
      <c r="IV108" s="211"/>
      <c r="IW108" s="211"/>
      <c r="IX108" s="211"/>
      <c r="IY108" s="211"/>
      <c r="IZ108" s="211"/>
      <c r="JA108" s="211"/>
      <c r="JB108" s="211"/>
      <c r="JC108" s="211"/>
      <c r="JD108" s="211"/>
      <c r="JE108" s="211"/>
      <c r="JF108" s="211"/>
      <c r="JG108" s="211"/>
      <c r="JH108" s="211"/>
      <c r="JI108" s="211"/>
      <c r="JJ108" s="211"/>
      <c r="JK108" s="211"/>
      <c r="JL108" s="211"/>
      <c r="JM108" s="211"/>
      <c r="JN108" s="211"/>
      <c r="JO108" s="483"/>
      <c r="JP108" s="483"/>
      <c r="JQ108" s="483"/>
      <c r="JR108" s="483"/>
      <c r="JS108" s="483"/>
      <c r="JT108" s="483"/>
      <c r="JU108" s="483"/>
      <c r="JV108" s="483"/>
      <c r="JW108" s="483"/>
      <c r="JX108" s="483"/>
      <c r="JY108" s="483"/>
      <c r="JZ108" s="483"/>
      <c r="KA108" s="483"/>
      <c r="KB108" s="483">
        <v>4</v>
      </c>
      <c r="KC108" s="483">
        <v>4</v>
      </c>
      <c r="KD108" s="483">
        <v>4</v>
      </c>
      <c r="KE108" s="483">
        <v>4</v>
      </c>
      <c r="KF108" s="483">
        <v>4</v>
      </c>
      <c r="KG108" s="483">
        <v>4</v>
      </c>
      <c r="KH108" s="483">
        <v>4</v>
      </c>
      <c r="KI108" s="483">
        <v>4</v>
      </c>
      <c r="KJ108" s="483">
        <v>4</v>
      </c>
      <c r="KK108" s="483">
        <v>4</v>
      </c>
      <c r="KL108" s="483">
        <v>4</v>
      </c>
      <c r="KM108" s="483">
        <v>4</v>
      </c>
      <c r="KN108" s="483">
        <v>4</v>
      </c>
      <c r="KO108" s="483">
        <v>4</v>
      </c>
      <c r="KP108" s="483">
        <v>4</v>
      </c>
      <c r="KQ108" s="483">
        <v>4</v>
      </c>
      <c r="KR108" s="483">
        <v>4</v>
      </c>
      <c r="KS108" s="483">
        <v>4</v>
      </c>
      <c r="KT108" s="483">
        <v>4</v>
      </c>
      <c r="KU108" s="483">
        <v>4</v>
      </c>
      <c r="KV108" s="483">
        <v>4</v>
      </c>
      <c r="KW108" s="483">
        <v>4</v>
      </c>
      <c r="KX108" s="483">
        <v>4</v>
      </c>
      <c r="KY108" s="483">
        <v>4</v>
      </c>
      <c r="KZ108" s="483">
        <v>4</v>
      </c>
      <c r="LA108" s="483">
        <v>4</v>
      </c>
      <c r="LB108" s="483">
        <v>4</v>
      </c>
      <c r="LC108" s="483">
        <v>4</v>
      </c>
      <c r="LD108" s="483">
        <v>4</v>
      </c>
      <c r="LE108" s="483">
        <v>4</v>
      </c>
      <c r="LF108" s="483">
        <v>4</v>
      </c>
      <c r="LG108" s="483">
        <v>4</v>
      </c>
      <c r="LH108" s="483">
        <v>4</v>
      </c>
      <c r="LI108" s="483">
        <v>4</v>
      </c>
      <c r="LJ108" s="483">
        <v>4</v>
      </c>
      <c r="LK108" s="483">
        <v>4</v>
      </c>
      <c r="LL108" s="483">
        <v>4</v>
      </c>
      <c r="LM108" s="483">
        <v>4</v>
      </c>
      <c r="LN108" s="483">
        <v>4</v>
      </c>
      <c r="LO108" s="483">
        <v>4</v>
      </c>
      <c r="LP108" s="483">
        <v>4</v>
      </c>
      <c r="LQ108" s="483">
        <v>4</v>
      </c>
      <c r="LR108" s="483">
        <v>4</v>
      </c>
      <c r="LS108" s="483">
        <v>4</v>
      </c>
      <c r="LT108" s="483">
        <v>4</v>
      </c>
      <c r="LU108" s="483">
        <v>4</v>
      </c>
      <c r="LV108" s="483">
        <v>4</v>
      </c>
      <c r="LW108" s="483">
        <v>4</v>
      </c>
      <c r="LX108" s="483">
        <v>4</v>
      </c>
      <c r="LY108" s="483">
        <v>4</v>
      </c>
      <c r="LZ108" s="483">
        <v>4</v>
      </c>
      <c r="MA108" s="483">
        <v>4</v>
      </c>
      <c r="MB108" s="483">
        <v>4</v>
      </c>
      <c r="MC108" s="483">
        <v>4</v>
      </c>
      <c r="MD108" s="483">
        <v>4</v>
      </c>
      <c r="ME108" s="483">
        <v>4</v>
      </c>
      <c r="MF108" s="483">
        <v>4</v>
      </c>
      <c r="MG108" s="483">
        <v>4</v>
      </c>
      <c r="MH108" s="483">
        <v>4</v>
      </c>
      <c r="MI108" s="483">
        <v>4</v>
      </c>
      <c r="MJ108" s="483">
        <v>4</v>
      </c>
      <c r="MK108" s="483">
        <v>4</v>
      </c>
      <c r="ML108" s="483">
        <v>4</v>
      </c>
      <c r="MM108" s="483">
        <v>4</v>
      </c>
      <c r="MN108" s="483">
        <v>4</v>
      </c>
      <c r="MO108" s="483">
        <v>4</v>
      </c>
      <c r="MP108" s="483">
        <v>4</v>
      </c>
      <c r="MQ108" s="483">
        <v>4</v>
      </c>
      <c r="MR108" s="483">
        <v>4</v>
      </c>
      <c r="MS108" s="483">
        <v>4</v>
      </c>
      <c r="MT108" s="483">
        <v>4</v>
      </c>
      <c r="MU108" s="483">
        <v>4</v>
      </c>
      <c r="MV108" s="483">
        <v>4</v>
      </c>
      <c r="MW108" s="483">
        <v>4</v>
      </c>
      <c r="MX108" s="483">
        <v>4</v>
      </c>
      <c r="MY108" s="483">
        <v>4</v>
      </c>
      <c r="MZ108" s="483">
        <v>4</v>
      </c>
      <c r="NA108" s="483">
        <v>4</v>
      </c>
      <c r="NB108" s="483">
        <v>4</v>
      </c>
      <c r="NC108" s="483">
        <v>4</v>
      </c>
      <c r="ND108" s="483">
        <v>4</v>
      </c>
      <c r="NE108" s="483">
        <v>4</v>
      </c>
      <c r="NF108" s="483">
        <v>4</v>
      </c>
      <c r="NG108" s="483">
        <v>4</v>
      </c>
      <c r="NH108" s="483">
        <v>4</v>
      </c>
      <c r="NI108" s="483">
        <v>4</v>
      </c>
      <c r="NJ108" s="483">
        <v>4</v>
      </c>
      <c r="NK108" s="483">
        <v>4</v>
      </c>
      <c r="NL108" s="483">
        <v>4</v>
      </c>
      <c r="NM108" s="483">
        <v>4</v>
      </c>
      <c r="NN108" s="483">
        <v>4</v>
      </c>
      <c r="NO108" s="483">
        <v>4</v>
      </c>
      <c r="NP108" s="483">
        <v>4</v>
      </c>
      <c r="NQ108" s="483">
        <v>4</v>
      </c>
      <c r="NR108" s="483">
        <v>4</v>
      </c>
      <c r="NS108" s="483">
        <v>4</v>
      </c>
      <c r="NT108" s="483">
        <v>4</v>
      </c>
      <c r="NU108" s="483">
        <v>4</v>
      </c>
      <c r="NV108" s="483">
        <v>4</v>
      </c>
      <c r="NW108" s="483">
        <v>4</v>
      </c>
      <c r="NX108" s="483">
        <v>4</v>
      </c>
      <c r="NY108" s="483">
        <v>4</v>
      </c>
      <c r="NZ108" s="483">
        <v>4</v>
      </c>
      <c r="OA108" s="483">
        <v>4</v>
      </c>
      <c r="OB108" s="483">
        <v>4</v>
      </c>
      <c r="OC108" s="483">
        <v>4</v>
      </c>
      <c r="OD108" s="483">
        <v>4</v>
      </c>
      <c r="OE108" s="483">
        <v>4</v>
      </c>
      <c r="OF108" s="483">
        <v>4</v>
      </c>
      <c r="OG108" s="483">
        <v>4</v>
      </c>
      <c r="OH108" s="483">
        <v>4</v>
      </c>
      <c r="OI108" s="483">
        <v>4</v>
      </c>
      <c r="OJ108" s="483">
        <v>4</v>
      </c>
      <c r="OK108" s="483">
        <v>4</v>
      </c>
      <c r="OL108" s="483">
        <v>4</v>
      </c>
      <c r="OM108" s="483">
        <v>4</v>
      </c>
      <c r="ON108" s="483">
        <v>4</v>
      </c>
      <c r="OO108" s="483">
        <v>4</v>
      </c>
      <c r="OP108" s="483">
        <v>4</v>
      </c>
      <c r="OQ108" s="483">
        <v>4</v>
      </c>
      <c r="OR108" s="483">
        <v>4</v>
      </c>
      <c r="OS108" s="483">
        <v>4</v>
      </c>
      <c r="OT108" s="483">
        <v>4</v>
      </c>
      <c r="OU108" s="483">
        <v>4</v>
      </c>
      <c r="OV108" s="483">
        <v>4</v>
      </c>
      <c r="OW108" s="483">
        <v>4</v>
      </c>
      <c r="OX108" s="483">
        <v>4</v>
      </c>
      <c r="OY108" s="483">
        <v>4</v>
      </c>
      <c r="OZ108" s="483">
        <v>4</v>
      </c>
      <c r="PA108" s="483">
        <v>4</v>
      </c>
      <c r="PB108" s="483">
        <v>4</v>
      </c>
      <c r="PC108" s="483">
        <v>4</v>
      </c>
      <c r="PD108" s="483">
        <v>4</v>
      </c>
      <c r="PE108" s="483">
        <v>4</v>
      </c>
      <c r="PF108" s="483">
        <v>4</v>
      </c>
      <c r="PG108" s="483">
        <v>4</v>
      </c>
      <c r="PH108" s="483">
        <v>4</v>
      </c>
      <c r="PI108" s="483">
        <v>4</v>
      </c>
      <c r="PJ108" s="483">
        <v>4</v>
      </c>
      <c r="PK108" s="483">
        <v>4</v>
      </c>
      <c r="PL108" s="483">
        <v>4</v>
      </c>
    </row>
    <row r="109" spans="1:428" x14ac:dyDescent="0.25">
      <c r="A109" s="866"/>
      <c r="B109" s="868"/>
      <c r="C109" s="869"/>
      <c r="D109" s="870"/>
      <c r="E109" s="206" t="s">
        <v>1377</v>
      </c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  <c r="BX109" s="212"/>
      <c r="BY109" s="212"/>
      <c r="BZ109" s="212"/>
      <c r="CA109" s="212"/>
      <c r="CB109" s="212"/>
      <c r="CC109" s="212"/>
      <c r="CD109" s="212"/>
      <c r="CE109" s="212"/>
      <c r="CF109" s="212"/>
      <c r="CG109" s="212"/>
      <c r="CH109" s="212"/>
      <c r="CI109" s="212"/>
      <c r="CJ109" s="212"/>
      <c r="CK109" s="212"/>
      <c r="CL109" s="212"/>
      <c r="CM109" s="212"/>
      <c r="CN109" s="212"/>
      <c r="CO109" s="212"/>
      <c r="CP109" s="212"/>
      <c r="CQ109" s="212"/>
      <c r="CR109" s="212"/>
      <c r="CS109" s="212"/>
      <c r="CT109" s="212"/>
      <c r="CU109" s="212"/>
      <c r="CV109" s="212"/>
      <c r="CW109" s="212"/>
      <c r="CX109" s="212"/>
      <c r="CY109" s="212"/>
      <c r="CZ109" s="212"/>
      <c r="DA109" s="212"/>
      <c r="DB109" s="212"/>
      <c r="DC109" s="212"/>
      <c r="DD109" s="212"/>
      <c r="DE109" s="212"/>
      <c r="DF109" s="212"/>
      <c r="DG109" s="212"/>
      <c r="DH109" s="212"/>
      <c r="DI109" s="212"/>
      <c r="DJ109" s="212"/>
      <c r="DK109" s="212"/>
      <c r="DL109" s="212"/>
      <c r="DM109" s="212"/>
      <c r="DN109" s="212"/>
      <c r="DO109" s="212"/>
      <c r="DP109" s="212"/>
      <c r="DQ109" s="212"/>
      <c r="DR109" s="212"/>
      <c r="DS109" s="212"/>
      <c r="DT109" s="212"/>
      <c r="DU109" s="212"/>
      <c r="DV109" s="212"/>
      <c r="DW109" s="212"/>
      <c r="DX109" s="212"/>
      <c r="DY109" s="212"/>
      <c r="DZ109" s="212"/>
      <c r="EA109" s="212"/>
      <c r="EB109" s="212"/>
      <c r="EC109" s="212"/>
      <c r="ED109" s="212"/>
      <c r="EE109" s="212"/>
      <c r="EF109" s="212"/>
      <c r="EG109" s="212"/>
      <c r="EH109" s="212"/>
      <c r="EI109" s="212"/>
      <c r="EJ109" s="212"/>
      <c r="EK109" s="212"/>
      <c r="EL109" s="212"/>
      <c r="EM109" s="212"/>
      <c r="EN109" s="212"/>
      <c r="EO109" s="212"/>
      <c r="EP109" s="212"/>
      <c r="EQ109" s="212"/>
      <c r="ER109" s="212"/>
      <c r="ES109" s="212"/>
      <c r="ET109" s="212"/>
      <c r="EU109" s="212"/>
      <c r="EV109" s="212"/>
      <c r="EW109" s="212"/>
      <c r="EX109" s="212"/>
      <c r="EY109" s="212"/>
      <c r="EZ109" s="212"/>
      <c r="FA109" s="212"/>
      <c r="FB109" s="212"/>
      <c r="FC109" s="212"/>
      <c r="FD109" s="212"/>
      <c r="FE109" s="212"/>
      <c r="FF109" s="212"/>
      <c r="FG109" s="212"/>
      <c r="FH109" s="212"/>
      <c r="FI109" s="212"/>
      <c r="FJ109" s="212"/>
      <c r="FK109" s="212"/>
      <c r="FL109" s="212"/>
      <c r="FM109" s="212"/>
      <c r="FN109" s="212"/>
      <c r="FO109" s="212"/>
      <c r="FP109" s="212"/>
      <c r="FQ109" s="212"/>
      <c r="FR109" s="212"/>
      <c r="FS109" s="212"/>
      <c r="FT109" s="212"/>
      <c r="FU109" s="212"/>
      <c r="FV109" s="212"/>
      <c r="FW109" s="212"/>
      <c r="FX109" s="212"/>
      <c r="FY109" s="212"/>
      <c r="FZ109" s="212"/>
      <c r="GA109" s="212"/>
      <c r="GB109" s="212"/>
      <c r="GC109" s="212"/>
      <c r="GD109" s="212"/>
      <c r="GE109" s="212"/>
      <c r="GF109" s="212"/>
      <c r="GG109" s="212"/>
      <c r="GH109" s="212"/>
      <c r="GI109" s="212"/>
      <c r="GJ109" s="212"/>
      <c r="GK109" s="212"/>
      <c r="GL109" s="212"/>
      <c r="GM109" s="212"/>
      <c r="GN109" s="212"/>
      <c r="GO109" s="212"/>
      <c r="GP109" s="212"/>
      <c r="GQ109" s="212"/>
      <c r="GR109" s="212"/>
      <c r="GS109" s="212"/>
      <c r="GT109" s="212"/>
      <c r="GU109" s="212"/>
      <c r="GV109" s="212"/>
      <c r="GW109" s="212"/>
      <c r="GX109" s="212"/>
      <c r="GY109" s="212"/>
      <c r="GZ109" s="212"/>
      <c r="HA109" s="212"/>
      <c r="HB109" s="212"/>
      <c r="HC109" s="212"/>
      <c r="HD109" s="212"/>
      <c r="HE109" s="212"/>
      <c r="HF109" s="212"/>
      <c r="HG109" s="212"/>
      <c r="HH109" s="212"/>
      <c r="HI109" s="212"/>
      <c r="HJ109" s="212"/>
      <c r="HK109" s="212"/>
      <c r="HL109" s="212"/>
      <c r="HM109" s="212"/>
      <c r="HN109" s="212"/>
      <c r="HO109" s="212"/>
      <c r="HP109" s="212"/>
      <c r="HQ109" s="212"/>
      <c r="HR109" s="212"/>
      <c r="HS109" s="212"/>
      <c r="HT109" s="212"/>
      <c r="HU109" s="212"/>
      <c r="HV109" s="212"/>
      <c r="HW109" s="212"/>
      <c r="HX109" s="212"/>
      <c r="HY109" s="212"/>
      <c r="HZ109" s="212"/>
      <c r="IA109" s="212"/>
      <c r="IB109" s="212"/>
      <c r="IC109" s="212"/>
      <c r="ID109" s="212"/>
      <c r="IE109" s="212"/>
      <c r="IF109" s="212"/>
      <c r="IG109" s="212"/>
      <c r="IH109" s="212"/>
      <c r="II109" s="212"/>
      <c r="IJ109" s="212"/>
      <c r="IK109" s="212"/>
      <c r="IL109" s="212"/>
      <c r="IM109" s="212"/>
      <c r="IN109" s="212"/>
      <c r="IO109" s="212"/>
      <c r="IP109" s="212"/>
      <c r="IQ109" s="212"/>
      <c r="IR109" s="212"/>
      <c r="IS109" s="212"/>
      <c r="IT109" s="212"/>
      <c r="IU109" s="212"/>
      <c r="IV109" s="212"/>
      <c r="IW109" s="212"/>
      <c r="IX109" s="212"/>
      <c r="IY109" s="212"/>
      <c r="IZ109" s="212"/>
      <c r="JA109" s="212"/>
      <c r="JB109" s="212"/>
      <c r="JC109" s="212"/>
      <c r="JD109" s="212"/>
      <c r="JE109" s="212"/>
      <c r="JF109" s="212"/>
      <c r="JG109" s="212"/>
      <c r="JH109" s="212"/>
      <c r="JI109" s="212"/>
      <c r="JJ109" s="212"/>
      <c r="JK109" s="212"/>
      <c r="JL109" s="212"/>
      <c r="JM109" s="212"/>
      <c r="JN109" s="212"/>
      <c r="JO109" s="484"/>
      <c r="JP109" s="484"/>
      <c r="JQ109" s="484"/>
      <c r="JR109" s="484"/>
      <c r="JS109" s="484"/>
      <c r="JT109" s="484"/>
      <c r="JU109" s="484"/>
      <c r="JV109" s="484"/>
      <c r="JW109" s="484"/>
      <c r="JX109" s="484"/>
      <c r="JY109" s="484"/>
      <c r="JZ109" s="484"/>
      <c r="KA109" s="484"/>
      <c r="KB109" s="484">
        <v>4</v>
      </c>
      <c r="KC109" s="484">
        <v>4</v>
      </c>
      <c r="KD109" s="484">
        <v>4</v>
      </c>
      <c r="KE109" s="484">
        <v>4</v>
      </c>
      <c r="KF109" s="484">
        <v>4</v>
      </c>
      <c r="KG109" s="484">
        <v>4</v>
      </c>
      <c r="KH109" s="484">
        <v>4</v>
      </c>
      <c r="KI109" s="484">
        <v>4</v>
      </c>
      <c r="KJ109" s="484">
        <v>4</v>
      </c>
      <c r="KK109" s="484">
        <v>4</v>
      </c>
      <c r="KL109" s="484">
        <v>4</v>
      </c>
      <c r="KM109" s="484">
        <v>4</v>
      </c>
      <c r="KN109" s="484">
        <v>4</v>
      </c>
      <c r="KO109" s="484">
        <v>4</v>
      </c>
      <c r="KP109" s="484">
        <v>4</v>
      </c>
      <c r="KQ109" s="484">
        <v>4</v>
      </c>
      <c r="KR109" s="484">
        <v>4</v>
      </c>
      <c r="KS109" s="484">
        <v>4</v>
      </c>
      <c r="KT109" s="484">
        <v>4</v>
      </c>
      <c r="KU109" s="484">
        <v>4</v>
      </c>
      <c r="KV109" s="484">
        <v>4</v>
      </c>
      <c r="KW109" s="484">
        <v>4</v>
      </c>
      <c r="KX109" s="484">
        <v>4</v>
      </c>
      <c r="KY109" s="484">
        <v>4</v>
      </c>
      <c r="KZ109" s="484">
        <v>4</v>
      </c>
      <c r="LA109" s="484">
        <v>4</v>
      </c>
      <c r="LB109" s="484">
        <v>4</v>
      </c>
      <c r="LC109" s="484">
        <v>4</v>
      </c>
      <c r="LD109" s="484">
        <v>4</v>
      </c>
      <c r="LE109" s="484">
        <v>4</v>
      </c>
      <c r="LF109" s="484">
        <v>4</v>
      </c>
      <c r="LG109" s="484">
        <v>4</v>
      </c>
      <c r="LH109" s="484">
        <v>4</v>
      </c>
      <c r="LI109" s="484">
        <v>4</v>
      </c>
      <c r="LJ109" s="484">
        <v>4</v>
      </c>
      <c r="LK109" s="484">
        <v>4</v>
      </c>
      <c r="LL109" s="484">
        <v>4</v>
      </c>
      <c r="LM109" s="484">
        <v>4</v>
      </c>
      <c r="LN109" s="484">
        <v>4</v>
      </c>
      <c r="LO109" s="484">
        <v>4</v>
      </c>
      <c r="LP109" s="484">
        <v>4</v>
      </c>
      <c r="LQ109" s="484">
        <v>4</v>
      </c>
      <c r="LR109" s="484">
        <v>4</v>
      </c>
      <c r="LS109" s="484">
        <v>4</v>
      </c>
      <c r="LT109" s="484">
        <v>4</v>
      </c>
      <c r="LU109" s="484">
        <v>4</v>
      </c>
      <c r="LV109" s="484">
        <v>4</v>
      </c>
      <c r="LW109" s="484">
        <v>4</v>
      </c>
      <c r="LX109" s="484">
        <v>4</v>
      </c>
      <c r="LY109" s="484">
        <v>4</v>
      </c>
      <c r="LZ109" s="484">
        <v>4</v>
      </c>
      <c r="MA109" s="484">
        <v>4</v>
      </c>
      <c r="MB109" s="484">
        <v>4</v>
      </c>
      <c r="MC109" s="484">
        <v>4</v>
      </c>
      <c r="MD109" s="484">
        <v>4</v>
      </c>
      <c r="ME109" s="484">
        <v>4</v>
      </c>
      <c r="MF109" s="484">
        <v>4</v>
      </c>
      <c r="MG109" s="484">
        <v>4</v>
      </c>
      <c r="MH109" s="484">
        <v>4</v>
      </c>
      <c r="MI109" s="484">
        <v>4</v>
      </c>
      <c r="MJ109" s="484">
        <v>4</v>
      </c>
      <c r="MK109" s="484">
        <v>4</v>
      </c>
      <c r="ML109" s="484">
        <v>4</v>
      </c>
      <c r="MM109" s="484">
        <v>4</v>
      </c>
      <c r="MN109" s="484">
        <v>4</v>
      </c>
      <c r="MO109" s="484">
        <v>4</v>
      </c>
      <c r="MP109" s="484">
        <v>4</v>
      </c>
      <c r="MQ109" s="484">
        <v>4</v>
      </c>
      <c r="MR109" s="484">
        <v>4</v>
      </c>
      <c r="MS109" s="484">
        <v>4</v>
      </c>
      <c r="MT109" s="484">
        <v>4</v>
      </c>
      <c r="MU109" s="484">
        <v>4</v>
      </c>
      <c r="MV109" s="484">
        <v>4</v>
      </c>
      <c r="MW109" s="484">
        <v>4</v>
      </c>
      <c r="MX109" s="484">
        <v>4</v>
      </c>
      <c r="MY109" s="484">
        <v>4</v>
      </c>
      <c r="MZ109" s="484">
        <v>4</v>
      </c>
      <c r="NA109" s="484">
        <v>4</v>
      </c>
      <c r="NB109" s="484">
        <v>4</v>
      </c>
      <c r="NC109" s="484">
        <v>4</v>
      </c>
      <c r="ND109" s="484">
        <v>4</v>
      </c>
      <c r="NE109" s="484">
        <v>4</v>
      </c>
      <c r="NF109" s="484">
        <v>4</v>
      </c>
      <c r="NG109" s="484">
        <v>4</v>
      </c>
      <c r="NH109" s="484">
        <v>4</v>
      </c>
      <c r="NI109" s="484">
        <v>4</v>
      </c>
      <c r="NJ109" s="484">
        <v>4</v>
      </c>
      <c r="NK109" s="484">
        <v>4</v>
      </c>
      <c r="NL109" s="484">
        <v>4</v>
      </c>
      <c r="NM109" s="484">
        <v>4</v>
      </c>
      <c r="NN109" s="484">
        <v>4</v>
      </c>
      <c r="NO109" s="484">
        <v>4</v>
      </c>
      <c r="NP109" s="484">
        <v>4</v>
      </c>
      <c r="NQ109" s="484">
        <v>4</v>
      </c>
      <c r="NR109" s="484">
        <v>4</v>
      </c>
      <c r="NS109" s="484">
        <v>4</v>
      </c>
      <c r="NT109" s="484">
        <v>4</v>
      </c>
      <c r="NU109" s="484">
        <v>4</v>
      </c>
      <c r="NV109" s="484">
        <v>4</v>
      </c>
      <c r="NW109" s="484">
        <v>4</v>
      </c>
      <c r="NX109" s="484">
        <v>4</v>
      </c>
      <c r="NY109" s="484">
        <v>4</v>
      </c>
      <c r="NZ109" s="484">
        <v>4</v>
      </c>
      <c r="OA109" s="484">
        <v>4</v>
      </c>
      <c r="OB109" s="484">
        <v>4</v>
      </c>
      <c r="OC109" s="484">
        <v>4</v>
      </c>
      <c r="OD109" s="484">
        <v>4</v>
      </c>
      <c r="OE109" s="484">
        <v>4</v>
      </c>
      <c r="OF109" s="484">
        <v>4</v>
      </c>
      <c r="OG109" s="484">
        <v>4</v>
      </c>
      <c r="OH109" s="484">
        <v>4</v>
      </c>
      <c r="OI109" s="484">
        <v>4</v>
      </c>
      <c r="OJ109" s="484">
        <v>4</v>
      </c>
      <c r="OK109" s="484">
        <v>4</v>
      </c>
      <c r="OL109" s="484">
        <v>4</v>
      </c>
      <c r="OM109" s="484">
        <v>4</v>
      </c>
      <c r="ON109" s="484">
        <v>4</v>
      </c>
      <c r="OO109" s="484">
        <v>4</v>
      </c>
      <c r="OP109" s="484">
        <v>4</v>
      </c>
      <c r="OQ109" s="484">
        <v>4</v>
      </c>
      <c r="OR109" s="484">
        <v>4</v>
      </c>
      <c r="OS109" s="484">
        <v>4</v>
      </c>
      <c r="OT109" s="484">
        <v>4</v>
      </c>
      <c r="OU109" s="484">
        <v>4</v>
      </c>
      <c r="OV109" s="484">
        <v>4</v>
      </c>
      <c r="OW109" s="484">
        <v>4</v>
      </c>
      <c r="OX109" s="484">
        <v>4</v>
      </c>
      <c r="OY109" s="484">
        <v>4</v>
      </c>
      <c r="OZ109" s="484">
        <v>4</v>
      </c>
      <c r="PA109" s="484">
        <v>4</v>
      </c>
      <c r="PB109" s="484">
        <v>4</v>
      </c>
      <c r="PC109" s="484">
        <v>4</v>
      </c>
      <c r="PD109" s="484">
        <v>4</v>
      </c>
      <c r="PE109" s="484">
        <v>4</v>
      </c>
      <c r="PF109" s="484">
        <v>4</v>
      </c>
      <c r="PG109" s="484">
        <v>4</v>
      </c>
      <c r="PH109" s="484">
        <v>4</v>
      </c>
      <c r="PI109" s="484">
        <v>4</v>
      </c>
      <c r="PJ109" s="484">
        <v>4</v>
      </c>
      <c r="PK109" s="484">
        <v>4</v>
      </c>
      <c r="PL109" s="484">
        <v>4</v>
      </c>
    </row>
    <row r="110" spans="1:428" x14ac:dyDescent="0.25">
      <c r="A110" s="866">
        <v>53</v>
      </c>
      <c r="B110" s="867" t="s">
        <v>1437</v>
      </c>
      <c r="C110" s="869" t="s">
        <v>1375</v>
      </c>
      <c r="D110" s="870" t="s">
        <v>1434</v>
      </c>
      <c r="E110" s="205" t="s">
        <v>1376</v>
      </c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211"/>
      <c r="CG110" s="211"/>
      <c r="CH110" s="211"/>
      <c r="CI110" s="211"/>
      <c r="CJ110" s="211"/>
      <c r="CK110" s="211"/>
      <c r="CL110" s="211"/>
      <c r="CM110" s="211"/>
      <c r="CN110" s="211"/>
      <c r="CO110" s="211"/>
      <c r="CP110" s="211"/>
      <c r="CQ110" s="211"/>
      <c r="CR110" s="211"/>
      <c r="CS110" s="211"/>
      <c r="CT110" s="211"/>
      <c r="CU110" s="211"/>
      <c r="CV110" s="211"/>
      <c r="CW110" s="211"/>
      <c r="CX110" s="211"/>
      <c r="CY110" s="211"/>
      <c r="CZ110" s="211"/>
      <c r="DA110" s="211"/>
      <c r="DB110" s="211"/>
      <c r="DC110" s="211"/>
      <c r="DD110" s="211"/>
      <c r="DE110" s="211"/>
      <c r="DF110" s="211"/>
      <c r="DG110" s="211"/>
      <c r="DH110" s="211"/>
      <c r="DI110" s="211"/>
      <c r="DJ110" s="211"/>
      <c r="DK110" s="211"/>
      <c r="DL110" s="211"/>
      <c r="DM110" s="211"/>
      <c r="DN110" s="211"/>
      <c r="DO110" s="211"/>
      <c r="DP110" s="211"/>
      <c r="DQ110" s="211"/>
      <c r="DR110" s="211"/>
      <c r="DS110" s="211"/>
      <c r="DT110" s="211"/>
      <c r="DU110" s="211"/>
      <c r="DV110" s="211"/>
      <c r="DW110" s="211"/>
      <c r="DX110" s="211"/>
      <c r="DY110" s="211"/>
      <c r="DZ110" s="211"/>
      <c r="EA110" s="211"/>
      <c r="EB110" s="211"/>
      <c r="EC110" s="211"/>
      <c r="ED110" s="211"/>
      <c r="EE110" s="211"/>
      <c r="EF110" s="211"/>
      <c r="EG110" s="211"/>
      <c r="EH110" s="211"/>
      <c r="EI110" s="211"/>
      <c r="EJ110" s="211"/>
      <c r="EK110" s="211"/>
      <c r="EL110" s="211"/>
      <c r="EM110" s="211"/>
      <c r="EN110" s="211"/>
      <c r="EO110" s="211"/>
      <c r="EP110" s="211"/>
      <c r="EQ110" s="211"/>
      <c r="ER110" s="211"/>
      <c r="ES110" s="211"/>
      <c r="ET110" s="211"/>
      <c r="EU110" s="211"/>
      <c r="EV110" s="211"/>
      <c r="EW110" s="211"/>
      <c r="EX110" s="211"/>
      <c r="EY110" s="211"/>
      <c r="EZ110" s="211"/>
      <c r="FA110" s="211"/>
      <c r="FB110" s="211"/>
      <c r="FC110" s="211"/>
      <c r="FD110" s="211"/>
      <c r="FE110" s="211"/>
      <c r="FF110" s="211"/>
      <c r="FG110" s="211"/>
      <c r="FH110" s="211"/>
      <c r="FI110" s="211"/>
      <c r="FJ110" s="211"/>
      <c r="FK110" s="211"/>
      <c r="FL110" s="211"/>
      <c r="FM110" s="211"/>
      <c r="FN110" s="211"/>
      <c r="FO110" s="211"/>
      <c r="FP110" s="211"/>
      <c r="FQ110" s="211"/>
      <c r="FR110" s="211"/>
      <c r="FS110" s="211"/>
      <c r="FT110" s="211"/>
      <c r="FU110" s="211"/>
      <c r="FV110" s="211"/>
      <c r="FW110" s="211"/>
      <c r="FX110" s="211"/>
      <c r="FY110" s="211"/>
      <c r="FZ110" s="211"/>
      <c r="GA110" s="211"/>
      <c r="GB110" s="211"/>
      <c r="GC110" s="211"/>
      <c r="GD110" s="211"/>
      <c r="GE110" s="211"/>
      <c r="GF110" s="211"/>
      <c r="GG110" s="211"/>
      <c r="GH110" s="211"/>
      <c r="GI110" s="211"/>
      <c r="GJ110" s="211"/>
      <c r="GK110" s="211"/>
      <c r="GL110" s="211"/>
      <c r="GM110" s="211"/>
      <c r="GN110" s="211"/>
      <c r="GO110" s="211"/>
      <c r="GP110" s="211"/>
      <c r="GQ110" s="211"/>
      <c r="GR110" s="211"/>
      <c r="GS110" s="211"/>
      <c r="GT110" s="211"/>
      <c r="GU110" s="211"/>
      <c r="GV110" s="211"/>
      <c r="GW110" s="211"/>
      <c r="GX110" s="211"/>
      <c r="GY110" s="211"/>
      <c r="GZ110" s="211"/>
      <c r="HA110" s="211"/>
      <c r="HB110" s="211"/>
      <c r="HC110" s="211"/>
      <c r="HD110" s="211"/>
      <c r="HE110" s="211"/>
      <c r="HF110" s="211"/>
      <c r="HG110" s="211"/>
      <c r="HH110" s="211"/>
      <c r="HI110" s="211"/>
      <c r="HJ110" s="211"/>
      <c r="HK110" s="211"/>
      <c r="HL110" s="211"/>
      <c r="HM110" s="211"/>
      <c r="HN110" s="211"/>
      <c r="HO110" s="211"/>
      <c r="HP110" s="211"/>
      <c r="HQ110" s="211"/>
      <c r="HR110" s="211"/>
      <c r="HS110" s="211"/>
      <c r="HT110" s="211"/>
      <c r="HU110" s="211"/>
      <c r="HV110" s="211"/>
      <c r="HW110" s="211"/>
      <c r="HX110" s="211"/>
      <c r="HY110" s="211"/>
      <c r="HZ110" s="211"/>
      <c r="IA110" s="211"/>
      <c r="IB110" s="211"/>
      <c r="IC110" s="211"/>
      <c r="ID110" s="211"/>
      <c r="IE110" s="211"/>
      <c r="IF110" s="211"/>
      <c r="IG110" s="211"/>
      <c r="IH110" s="211"/>
      <c r="II110" s="211"/>
      <c r="IJ110" s="211"/>
      <c r="IK110" s="211"/>
      <c r="IL110" s="211"/>
      <c r="IM110" s="211"/>
      <c r="IN110" s="211"/>
      <c r="IO110" s="211"/>
      <c r="IP110" s="211"/>
      <c r="IQ110" s="211"/>
      <c r="IR110" s="211"/>
      <c r="IS110" s="211"/>
      <c r="IT110" s="211"/>
      <c r="IU110" s="211"/>
      <c r="IV110" s="211"/>
      <c r="IW110" s="211"/>
      <c r="IX110" s="211"/>
      <c r="IY110" s="211"/>
      <c r="IZ110" s="211"/>
      <c r="JA110" s="211"/>
      <c r="JB110" s="211"/>
      <c r="JC110" s="211"/>
      <c r="JD110" s="211"/>
      <c r="JE110" s="211"/>
      <c r="JF110" s="211"/>
      <c r="JG110" s="211"/>
      <c r="JH110" s="211"/>
      <c r="JI110" s="211"/>
      <c r="JJ110" s="211"/>
      <c r="JK110" s="211"/>
      <c r="JL110" s="211"/>
      <c r="JM110" s="211"/>
      <c r="JN110" s="211"/>
      <c r="JO110" s="483"/>
      <c r="JP110" s="483"/>
      <c r="JQ110" s="483"/>
      <c r="JR110" s="483"/>
      <c r="JS110" s="483"/>
      <c r="JT110" s="483"/>
      <c r="JU110" s="483"/>
      <c r="JV110" s="483"/>
      <c r="JW110" s="483"/>
      <c r="JX110" s="483"/>
      <c r="JY110" s="483"/>
      <c r="JZ110" s="483"/>
      <c r="KA110" s="483"/>
      <c r="KB110" s="483"/>
      <c r="KC110" s="483"/>
      <c r="KD110" s="483"/>
      <c r="KE110" s="483"/>
      <c r="KF110" s="483"/>
      <c r="KG110" s="483"/>
      <c r="KH110" s="483">
        <v>2</v>
      </c>
      <c r="KI110" s="483">
        <v>2</v>
      </c>
      <c r="KJ110" s="483">
        <v>2</v>
      </c>
      <c r="KK110" s="483">
        <v>2</v>
      </c>
      <c r="KL110" s="483">
        <v>2</v>
      </c>
      <c r="KM110" s="483">
        <v>2</v>
      </c>
      <c r="KN110" s="483">
        <v>2</v>
      </c>
      <c r="KO110" s="483">
        <v>2</v>
      </c>
      <c r="KP110" s="483">
        <v>2</v>
      </c>
      <c r="KQ110" s="483">
        <v>2</v>
      </c>
      <c r="KR110" s="483">
        <v>2</v>
      </c>
      <c r="KS110" s="483">
        <v>2</v>
      </c>
      <c r="KT110" s="483">
        <v>2</v>
      </c>
      <c r="KU110" s="483">
        <v>2</v>
      </c>
      <c r="KV110" s="483">
        <v>2</v>
      </c>
      <c r="KW110" s="483">
        <v>2</v>
      </c>
      <c r="KX110" s="483">
        <v>2</v>
      </c>
      <c r="KY110" s="483">
        <v>2</v>
      </c>
      <c r="KZ110" s="483">
        <v>2</v>
      </c>
      <c r="LA110" s="483">
        <v>2</v>
      </c>
      <c r="LB110" s="483">
        <v>2</v>
      </c>
      <c r="LC110" s="483">
        <v>2</v>
      </c>
      <c r="LD110" s="483">
        <v>2</v>
      </c>
      <c r="LE110" s="483">
        <v>2</v>
      </c>
      <c r="LF110" s="483">
        <v>2</v>
      </c>
      <c r="LG110" s="483">
        <v>2</v>
      </c>
      <c r="LH110" s="483">
        <v>2</v>
      </c>
      <c r="LI110" s="483">
        <v>2</v>
      </c>
      <c r="LJ110" s="483">
        <v>2</v>
      </c>
      <c r="LK110" s="483">
        <v>2</v>
      </c>
      <c r="LL110" s="483">
        <v>2</v>
      </c>
      <c r="LM110" s="483">
        <v>2</v>
      </c>
      <c r="LN110" s="483">
        <v>2</v>
      </c>
      <c r="LO110" s="483">
        <v>2</v>
      </c>
      <c r="LP110" s="483">
        <v>2</v>
      </c>
      <c r="LQ110" s="483">
        <v>2</v>
      </c>
      <c r="LR110" s="483">
        <v>2</v>
      </c>
      <c r="LS110" s="483">
        <v>2</v>
      </c>
      <c r="LT110" s="483">
        <v>2</v>
      </c>
      <c r="LU110" s="483">
        <v>2</v>
      </c>
      <c r="LV110" s="483">
        <v>2</v>
      </c>
      <c r="LW110" s="483">
        <v>2</v>
      </c>
      <c r="LX110" s="483">
        <v>2</v>
      </c>
      <c r="LY110" s="483">
        <v>2</v>
      </c>
      <c r="LZ110" s="483">
        <v>2</v>
      </c>
      <c r="MA110" s="483">
        <v>2</v>
      </c>
      <c r="MB110" s="483">
        <v>2</v>
      </c>
      <c r="MC110" s="483">
        <v>2</v>
      </c>
      <c r="MD110" s="483">
        <v>2</v>
      </c>
      <c r="ME110" s="483">
        <v>2</v>
      </c>
      <c r="MF110" s="483">
        <v>2</v>
      </c>
      <c r="MG110" s="483">
        <v>2</v>
      </c>
      <c r="MH110" s="483">
        <v>2</v>
      </c>
      <c r="MI110" s="483">
        <v>2</v>
      </c>
      <c r="MJ110" s="483">
        <v>2</v>
      </c>
      <c r="MK110" s="483">
        <v>2</v>
      </c>
      <c r="ML110" s="483">
        <v>2</v>
      </c>
      <c r="MM110" s="483">
        <v>2</v>
      </c>
      <c r="MN110" s="483">
        <v>2</v>
      </c>
      <c r="MO110" s="483">
        <v>2</v>
      </c>
      <c r="MP110" s="483">
        <v>2</v>
      </c>
      <c r="MQ110" s="483">
        <v>2</v>
      </c>
      <c r="MR110" s="483">
        <v>2</v>
      </c>
      <c r="MS110" s="483">
        <v>2</v>
      </c>
      <c r="MT110" s="483">
        <v>2</v>
      </c>
      <c r="MU110" s="483">
        <v>2</v>
      </c>
      <c r="MV110" s="483">
        <v>2</v>
      </c>
      <c r="MW110" s="483">
        <v>2</v>
      </c>
      <c r="MX110" s="483">
        <v>2</v>
      </c>
      <c r="MY110" s="483">
        <v>2</v>
      </c>
      <c r="MZ110" s="483">
        <v>2</v>
      </c>
      <c r="NA110" s="483">
        <v>2</v>
      </c>
      <c r="NB110" s="483">
        <v>2</v>
      </c>
      <c r="NC110" s="483">
        <v>2</v>
      </c>
      <c r="ND110" s="483">
        <v>2</v>
      </c>
      <c r="NE110" s="483">
        <v>2</v>
      </c>
      <c r="NF110" s="483">
        <v>2</v>
      </c>
      <c r="NG110" s="483">
        <v>2</v>
      </c>
      <c r="NH110" s="483">
        <v>2</v>
      </c>
      <c r="NI110" s="483">
        <v>2</v>
      </c>
      <c r="NJ110" s="483">
        <v>2</v>
      </c>
      <c r="NK110" s="483">
        <v>2</v>
      </c>
      <c r="NL110" s="483">
        <v>2</v>
      </c>
      <c r="NM110" s="483">
        <v>2</v>
      </c>
      <c r="NN110" s="483">
        <v>2</v>
      </c>
      <c r="NO110" s="483">
        <v>2</v>
      </c>
      <c r="NP110" s="483">
        <v>2</v>
      </c>
      <c r="NQ110" s="483">
        <v>2</v>
      </c>
      <c r="NR110" s="483">
        <v>2</v>
      </c>
      <c r="NS110" s="483">
        <v>2</v>
      </c>
      <c r="NT110" s="483">
        <v>2</v>
      </c>
      <c r="NU110" s="483">
        <v>2</v>
      </c>
      <c r="NV110" s="483">
        <v>2</v>
      </c>
      <c r="NW110" s="483">
        <v>2</v>
      </c>
      <c r="NX110" s="483">
        <v>2</v>
      </c>
      <c r="NY110" s="483">
        <v>2</v>
      </c>
      <c r="NZ110" s="483">
        <v>2</v>
      </c>
      <c r="OA110" s="483">
        <v>2</v>
      </c>
      <c r="OB110" s="483">
        <v>2</v>
      </c>
      <c r="OC110" s="483">
        <v>2</v>
      </c>
      <c r="OD110" s="483">
        <v>2</v>
      </c>
      <c r="OE110" s="483">
        <v>2</v>
      </c>
      <c r="OF110" s="483">
        <v>2</v>
      </c>
      <c r="OG110" s="483">
        <v>2</v>
      </c>
      <c r="OH110" s="483">
        <v>2</v>
      </c>
      <c r="OI110" s="483">
        <v>2</v>
      </c>
      <c r="OJ110" s="483">
        <v>2</v>
      </c>
      <c r="OK110" s="483">
        <v>2</v>
      </c>
      <c r="OL110" s="483">
        <v>2</v>
      </c>
      <c r="OM110" s="483">
        <v>2</v>
      </c>
      <c r="ON110" s="483">
        <v>2</v>
      </c>
      <c r="OO110" s="483">
        <v>2</v>
      </c>
      <c r="OP110" s="483">
        <v>2</v>
      </c>
      <c r="OQ110" s="483">
        <v>2</v>
      </c>
      <c r="OR110" s="483">
        <v>2</v>
      </c>
      <c r="OS110" s="483">
        <v>2</v>
      </c>
      <c r="OT110" s="483">
        <v>2</v>
      </c>
      <c r="OU110" s="483">
        <v>2</v>
      </c>
      <c r="OV110" s="483">
        <v>2</v>
      </c>
      <c r="OW110" s="483">
        <v>2</v>
      </c>
      <c r="OX110" s="483">
        <v>2</v>
      </c>
      <c r="OY110" s="483">
        <v>2</v>
      </c>
      <c r="OZ110" s="483">
        <v>2</v>
      </c>
      <c r="PA110" s="483">
        <v>2</v>
      </c>
      <c r="PB110" s="483">
        <v>2</v>
      </c>
      <c r="PC110" s="483">
        <v>2</v>
      </c>
      <c r="PD110" s="483">
        <v>2</v>
      </c>
      <c r="PE110" s="483">
        <v>2</v>
      </c>
      <c r="PF110" s="483">
        <v>2</v>
      </c>
      <c r="PG110" s="483">
        <v>2</v>
      </c>
      <c r="PH110" s="483">
        <v>2</v>
      </c>
      <c r="PI110" s="483">
        <v>2</v>
      </c>
      <c r="PJ110" s="483">
        <v>2</v>
      </c>
      <c r="PK110" s="483">
        <v>2</v>
      </c>
      <c r="PL110" s="483">
        <v>2</v>
      </c>
    </row>
    <row r="111" spans="1:428" x14ac:dyDescent="0.25">
      <c r="A111" s="866"/>
      <c r="B111" s="868"/>
      <c r="C111" s="869"/>
      <c r="D111" s="870"/>
      <c r="E111" s="206" t="s">
        <v>1377</v>
      </c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212"/>
      <c r="CG111" s="212"/>
      <c r="CH111" s="212"/>
      <c r="CI111" s="212"/>
      <c r="CJ111" s="212"/>
      <c r="CK111" s="212"/>
      <c r="CL111" s="212"/>
      <c r="CM111" s="212"/>
      <c r="CN111" s="212"/>
      <c r="CO111" s="212"/>
      <c r="CP111" s="212"/>
      <c r="CQ111" s="212"/>
      <c r="CR111" s="212"/>
      <c r="CS111" s="212"/>
      <c r="CT111" s="212"/>
      <c r="CU111" s="212"/>
      <c r="CV111" s="212"/>
      <c r="CW111" s="212"/>
      <c r="CX111" s="212"/>
      <c r="CY111" s="212"/>
      <c r="CZ111" s="212"/>
      <c r="DA111" s="212"/>
      <c r="DB111" s="212"/>
      <c r="DC111" s="212"/>
      <c r="DD111" s="212"/>
      <c r="DE111" s="212"/>
      <c r="DF111" s="212"/>
      <c r="DG111" s="212"/>
      <c r="DH111" s="212"/>
      <c r="DI111" s="212"/>
      <c r="DJ111" s="212"/>
      <c r="DK111" s="212"/>
      <c r="DL111" s="212"/>
      <c r="DM111" s="212"/>
      <c r="DN111" s="212"/>
      <c r="DO111" s="212"/>
      <c r="DP111" s="212"/>
      <c r="DQ111" s="212"/>
      <c r="DR111" s="212"/>
      <c r="DS111" s="212"/>
      <c r="DT111" s="212"/>
      <c r="DU111" s="212"/>
      <c r="DV111" s="212"/>
      <c r="DW111" s="212"/>
      <c r="DX111" s="212"/>
      <c r="DY111" s="212"/>
      <c r="DZ111" s="212"/>
      <c r="EA111" s="212"/>
      <c r="EB111" s="212"/>
      <c r="EC111" s="212"/>
      <c r="ED111" s="212"/>
      <c r="EE111" s="212"/>
      <c r="EF111" s="212"/>
      <c r="EG111" s="212"/>
      <c r="EH111" s="212"/>
      <c r="EI111" s="212"/>
      <c r="EJ111" s="212"/>
      <c r="EK111" s="212"/>
      <c r="EL111" s="212"/>
      <c r="EM111" s="212"/>
      <c r="EN111" s="212"/>
      <c r="EO111" s="212"/>
      <c r="EP111" s="212"/>
      <c r="EQ111" s="212"/>
      <c r="ER111" s="212"/>
      <c r="ES111" s="212"/>
      <c r="ET111" s="212"/>
      <c r="EU111" s="212"/>
      <c r="EV111" s="212"/>
      <c r="EW111" s="212"/>
      <c r="EX111" s="212"/>
      <c r="EY111" s="212"/>
      <c r="EZ111" s="212"/>
      <c r="FA111" s="212"/>
      <c r="FB111" s="212"/>
      <c r="FC111" s="212"/>
      <c r="FD111" s="212"/>
      <c r="FE111" s="212"/>
      <c r="FF111" s="212"/>
      <c r="FG111" s="212"/>
      <c r="FH111" s="212"/>
      <c r="FI111" s="212"/>
      <c r="FJ111" s="212"/>
      <c r="FK111" s="212"/>
      <c r="FL111" s="212"/>
      <c r="FM111" s="212"/>
      <c r="FN111" s="212"/>
      <c r="FO111" s="212"/>
      <c r="FP111" s="212"/>
      <c r="FQ111" s="212"/>
      <c r="FR111" s="212"/>
      <c r="FS111" s="212"/>
      <c r="FT111" s="212"/>
      <c r="FU111" s="212"/>
      <c r="FV111" s="212"/>
      <c r="FW111" s="212"/>
      <c r="FX111" s="212"/>
      <c r="FY111" s="212"/>
      <c r="FZ111" s="212"/>
      <c r="GA111" s="212"/>
      <c r="GB111" s="212"/>
      <c r="GC111" s="212"/>
      <c r="GD111" s="212"/>
      <c r="GE111" s="212"/>
      <c r="GF111" s="212"/>
      <c r="GG111" s="212"/>
      <c r="GH111" s="212"/>
      <c r="GI111" s="212"/>
      <c r="GJ111" s="212"/>
      <c r="GK111" s="212"/>
      <c r="GL111" s="212"/>
      <c r="GM111" s="212"/>
      <c r="GN111" s="212"/>
      <c r="GO111" s="212"/>
      <c r="GP111" s="212"/>
      <c r="GQ111" s="212"/>
      <c r="GR111" s="212"/>
      <c r="GS111" s="212"/>
      <c r="GT111" s="212"/>
      <c r="GU111" s="212"/>
      <c r="GV111" s="212"/>
      <c r="GW111" s="212"/>
      <c r="GX111" s="212"/>
      <c r="GY111" s="212"/>
      <c r="GZ111" s="212"/>
      <c r="HA111" s="212"/>
      <c r="HB111" s="212"/>
      <c r="HC111" s="212"/>
      <c r="HD111" s="212"/>
      <c r="HE111" s="212"/>
      <c r="HF111" s="212"/>
      <c r="HG111" s="212"/>
      <c r="HH111" s="212"/>
      <c r="HI111" s="212"/>
      <c r="HJ111" s="212"/>
      <c r="HK111" s="212"/>
      <c r="HL111" s="212"/>
      <c r="HM111" s="212"/>
      <c r="HN111" s="212"/>
      <c r="HO111" s="212"/>
      <c r="HP111" s="212"/>
      <c r="HQ111" s="212"/>
      <c r="HR111" s="212"/>
      <c r="HS111" s="212"/>
      <c r="HT111" s="212"/>
      <c r="HU111" s="212"/>
      <c r="HV111" s="212"/>
      <c r="HW111" s="212"/>
      <c r="HX111" s="212"/>
      <c r="HY111" s="212"/>
      <c r="HZ111" s="212"/>
      <c r="IA111" s="212"/>
      <c r="IB111" s="212"/>
      <c r="IC111" s="212"/>
      <c r="ID111" s="212"/>
      <c r="IE111" s="212"/>
      <c r="IF111" s="212"/>
      <c r="IG111" s="212"/>
      <c r="IH111" s="212"/>
      <c r="II111" s="212"/>
      <c r="IJ111" s="212"/>
      <c r="IK111" s="212"/>
      <c r="IL111" s="212"/>
      <c r="IM111" s="212"/>
      <c r="IN111" s="212"/>
      <c r="IO111" s="212"/>
      <c r="IP111" s="212"/>
      <c r="IQ111" s="212"/>
      <c r="IR111" s="212"/>
      <c r="IS111" s="212"/>
      <c r="IT111" s="212"/>
      <c r="IU111" s="212"/>
      <c r="IV111" s="212"/>
      <c r="IW111" s="212"/>
      <c r="IX111" s="212"/>
      <c r="IY111" s="212"/>
      <c r="IZ111" s="212"/>
      <c r="JA111" s="212"/>
      <c r="JB111" s="212"/>
      <c r="JC111" s="212"/>
      <c r="JD111" s="212"/>
      <c r="JE111" s="212"/>
      <c r="JF111" s="212"/>
      <c r="JG111" s="212"/>
      <c r="JH111" s="212"/>
      <c r="JI111" s="212"/>
      <c r="JJ111" s="212"/>
      <c r="JK111" s="212"/>
      <c r="JL111" s="212"/>
      <c r="JM111" s="212"/>
      <c r="JN111" s="212"/>
      <c r="JO111" s="484"/>
      <c r="JP111" s="484"/>
      <c r="JQ111" s="484"/>
      <c r="JR111" s="484"/>
      <c r="JS111" s="484"/>
      <c r="JT111" s="484"/>
      <c r="JU111" s="484"/>
      <c r="JV111" s="484"/>
      <c r="JW111" s="484"/>
      <c r="JX111" s="484"/>
      <c r="JY111" s="484"/>
      <c r="JZ111" s="484"/>
      <c r="KA111" s="484"/>
      <c r="KB111" s="484"/>
      <c r="KC111" s="484"/>
      <c r="KD111" s="484"/>
      <c r="KE111" s="484"/>
      <c r="KF111" s="484"/>
      <c r="KG111" s="484"/>
      <c r="KH111" s="484">
        <v>2</v>
      </c>
      <c r="KI111" s="484">
        <v>2</v>
      </c>
      <c r="KJ111" s="484">
        <v>2</v>
      </c>
      <c r="KK111" s="484">
        <v>2</v>
      </c>
      <c r="KL111" s="484">
        <v>2</v>
      </c>
      <c r="KM111" s="484">
        <v>2</v>
      </c>
      <c r="KN111" s="484">
        <v>2</v>
      </c>
      <c r="KO111" s="484">
        <v>2</v>
      </c>
      <c r="KP111" s="484">
        <v>2</v>
      </c>
      <c r="KQ111" s="484">
        <v>2</v>
      </c>
      <c r="KR111" s="484">
        <v>2</v>
      </c>
      <c r="KS111" s="484">
        <v>2</v>
      </c>
      <c r="KT111" s="484">
        <v>2</v>
      </c>
      <c r="KU111" s="484">
        <v>2</v>
      </c>
      <c r="KV111" s="484">
        <v>2</v>
      </c>
      <c r="KW111" s="484">
        <v>2</v>
      </c>
      <c r="KX111" s="484">
        <v>2</v>
      </c>
      <c r="KY111" s="484">
        <v>2</v>
      </c>
      <c r="KZ111" s="484">
        <v>2</v>
      </c>
      <c r="LA111" s="484">
        <v>2</v>
      </c>
      <c r="LB111" s="484">
        <v>2</v>
      </c>
      <c r="LC111" s="484">
        <v>2</v>
      </c>
      <c r="LD111" s="484">
        <v>2</v>
      </c>
      <c r="LE111" s="484">
        <v>2</v>
      </c>
      <c r="LF111" s="484">
        <v>2</v>
      </c>
      <c r="LG111" s="484">
        <v>2</v>
      </c>
      <c r="LH111" s="484">
        <v>2</v>
      </c>
      <c r="LI111" s="484">
        <v>2</v>
      </c>
      <c r="LJ111" s="484">
        <v>2</v>
      </c>
      <c r="LK111" s="484">
        <v>2</v>
      </c>
      <c r="LL111" s="484">
        <v>2</v>
      </c>
      <c r="LM111" s="484">
        <v>2</v>
      </c>
      <c r="LN111" s="484">
        <v>2</v>
      </c>
      <c r="LO111" s="484">
        <v>2</v>
      </c>
      <c r="LP111" s="484">
        <v>2</v>
      </c>
      <c r="LQ111" s="484">
        <v>2</v>
      </c>
      <c r="LR111" s="484">
        <v>2</v>
      </c>
      <c r="LS111" s="484">
        <v>2</v>
      </c>
      <c r="LT111" s="484">
        <v>2</v>
      </c>
      <c r="LU111" s="484">
        <v>2</v>
      </c>
      <c r="LV111" s="484">
        <v>2</v>
      </c>
      <c r="LW111" s="484">
        <v>2</v>
      </c>
      <c r="LX111" s="484">
        <v>2</v>
      </c>
      <c r="LY111" s="484">
        <v>2</v>
      </c>
      <c r="LZ111" s="484">
        <v>2</v>
      </c>
      <c r="MA111" s="484">
        <v>2</v>
      </c>
      <c r="MB111" s="484">
        <v>2</v>
      </c>
      <c r="MC111" s="484">
        <v>2</v>
      </c>
      <c r="MD111" s="484">
        <v>2</v>
      </c>
      <c r="ME111" s="484">
        <v>2</v>
      </c>
      <c r="MF111" s="484">
        <v>2</v>
      </c>
      <c r="MG111" s="484">
        <v>2</v>
      </c>
      <c r="MH111" s="484">
        <v>2</v>
      </c>
      <c r="MI111" s="484">
        <v>2</v>
      </c>
      <c r="MJ111" s="484">
        <v>2</v>
      </c>
      <c r="MK111" s="484">
        <v>2</v>
      </c>
      <c r="ML111" s="484">
        <v>2</v>
      </c>
      <c r="MM111" s="484">
        <v>2</v>
      </c>
      <c r="MN111" s="484">
        <v>2</v>
      </c>
      <c r="MO111" s="484">
        <v>2</v>
      </c>
      <c r="MP111" s="484">
        <v>2</v>
      </c>
      <c r="MQ111" s="484">
        <v>2</v>
      </c>
      <c r="MR111" s="484">
        <v>2</v>
      </c>
      <c r="MS111" s="484">
        <v>2</v>
      </c>
      <c r="MT111" s="484">
        <v>2</v>
      </c>
      <c r="MU111" s="484">
        <v>2</v>
      </c>
      <c r="MV111" s="484">
        <v>2</v>
      </c>
      <c r="MW111" s="484">
        <v>2</v>
      </c>
      <c r="MX111" s="484">
        <v>2</v>
      </c>
      <c r="MY111" s="484">
        <v>2</v>
      </c>
      <c r="MZ111" s="484">
        <v>2</v>
      </c>
      <c r="NA111" s="484">
        <v>2</v>
      </c>
      <c r="NB111" s="484">
        <v>2</v>
      </c>
      <c r="NC111" s="484">
        <v>2</v>
      </c>
      <c r="ND111" s="484">
        <v>2</v>
      </c>
      <c r="NE111" s="484">
        <v>2</v>
      </c>
      <c r="NF111" s="484">
        <v>2</v>
      </c>
      <c r="NG111" s="484">
        <v>2</v>
      </c>
      <c r="NH111" s="484">
        <v>2</v>
      </c>
      <c r="NI111" s="484">
        <v>2</v>
      </c>
      <c r="NJ111" s="484">
        <v>2</v>
      </c>
      <c r="NK111" s="484">
        <v>2</v>
      </c>
      <c r="NL111" s="484">
        <v>2</v>
      </c>
      <c r="NM111" s="484">
        <v>2</v>
      </c>
      <c r="NN111" s="484">
        <v>2</v>
      </c>
      <c r="NO111" s="484">
        <v>2</v>
      </c>
      <c r="NP111" s="484">
        <v>2</v>
      </c>
      <c r="NQ111" s="484">
        <v>2</v>
      </c>
      <c r="NR111" s="484">
        <v>2</v>
      </c>
      <c r="NS111" s="484">
        <v>2</v>
      </c>
      <c r="NT111" s="484">
        <v>2</v>
      </c>
      <c r="NU111" s="484">
        <v>2</v>
      </c>
      <c r="NV111" s="484">
        <v>2</v>
      </c>
      <c r="NW111" s="484">
        <v>2</v>
      </c>
      <c r="NX111" s="484">
        <v>2</v>
      </c>
      <c r="NY111" s="484">
        <v>2</v>
      </c>
      <c r="NZ111" s="484">
        <v>2</v>
      </c>
      <c r="OA111" s="484">
        <v>2</v>
      </c>
      <c r="OB111" s="484">
        <v>2</v>
      </c>
      <c r="OC111" s="484">
        <v>2</v>
      </c>
      <c r="OD111" s="484">
        <v>2</v>
      </c>
      <c r="OE111" s="484">
        <v>2</v>
      </c>
      <c r="OF111" s="484">
        <v>2</v>
      </c>
      <c r="OG111" s="484">
        <v>2</v>
      </c>
      <c r="OH111" s="484">
        <v>2</v>
      </c>
      <c r="OI111" s="484">
        <v>2</v>
      </c>
      <c r="OJ111" s="484">
        <v>2</v>
      </c>
      <c r="OK111" s="484">
        <v>2</v>
      </c>
      <c r="OL111" s="484">
        <v>2</v>
      </c>
      <c r="OM111" s="484">
        <v>2</v>
      </c>
      <c r="ON111" s="484">
        <v>2</v>
      </c>
      <c r="OO111" s="484">
        <v>2</v>
      </c>
      <c r="OP111" s="484">
        <v>2</v>
      </c>
      <c r="OQ111" s="484">
        <v>2</v>
      </c>
      <c r="OR111" s="484">
        <v>2</v>
      </c>
      <c r="OS111" s="484">
        <v>2</v>
      </c>
      <c r="OT111" s="484">
        <v>2</v>
      </c>
      <c r="OU111" s="484">
        <v>2</v>
      </c>
      <c r="OV111" s="484">
        <v>2</v>
      </c>
      <c r="OW111" s="484">
        <v>2</v>
      </c>
      <c r="OX111" s="484">
        <v>2</v>
      </c>
      <c r="OY111" s="484">
        <v>2</v>
      </c>
      <c r="OZ111" s="484">
        <v>2</v>
      </c>
      <c r="PA111" s="484">
        <v>2</v>
      </c>
      <c r="PB111" s="484">
        <v>2</v>
      </c>
      <c r="PC111" s="484">
        <v>2</v>
      </c>
      <c r="PD111" s="484">
        <v>2</v>
      </c>
      <c r="PE111" s="484">
        <v>2</v>
      </c>
      <c r="PF111" s="484">
        <v>2</v>
      </c>
      <c r="PG111" s="484">
        <v>2</v>
      </c>
      <c r="PH111" s="484">
        <v>2</v>
      </c>
      <c r="PI111" s="484">
        <v>2</v>
      </c>
      <c r="PJ111" s="484">
        <v>2</v>
      </c>
      <c r="PK111" s="484">
        <v>2</v>
      </c>
      <c r="PL111" s="484">
        <v>2</v>
      </c>
    </row>
    <row r="112" spans="1:428" x14ac:dyDescent="0.25">
      <c r="A112" s="866">
        <v>54</v>
      </c>
      <c r="B112" s="867" t="s">
        <v>1438</v>
      </c>
      <c r="C112" s="869" t="s">
        <v>1375</v>
      </c>
      <c r="D112" s="870" t="s">
        <v>1434</v>
      </c>
      <c r="E112" s="205" t="s">
        <v>1376</v>
      </c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  <c r="BD112" s="211"/>
      <c r="BE112" s="211"/>
      <c r="BF112" s="211"/>
      <c r="BG112" s="211"/>
      <c r="BH112" s="211"/>
      <c r="BI112" s="211"/>
      <c r="BJ112" s="211"/>
      <c r="BK112" s="211"/>
      <c r="BL112" s="211"/>
      <c r="BM112" s="211"/>
      <c r="BN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  <c r="BX112" s="211"/>
      <c r="BY112" s="211"/>
      <c r="BZ112" s="211"/>
      <c r="CA112" s="211"/>
      <c r="CB112" s="211"/>
      <c r="CC112" s="211"/>
      <c r="CD112" s="211"/>
      <c r="CE112" s="211"/>
      <c r="CF112" s="211"/>
      <c r="CG112" s="211"/>
      <c r="CH112" s="211"/>
      <c r="CI112" s="211"/>
      <c r="CJ112" s="211"/>
      <c r="CK112" s="211"/>
      <c r="CL112" s="211"/>
      <c r="CM112" s="211"/>
      <c r="CN112" s="211"/>
      <c r="CO112" s="211"/>
      <c r="CP112" s="211"/>
      <c r="CQ112" s="211"/>
      <c r="CR112" s="211"/>
      <c r="CS112" s="211"/>
      <c r="CT112" s="211"/>
      <c r="CU112" s="211"/>
      <c r="CV112" s="211"/>
      <c r="CW112" s="211"/>
      <c r="CX112" s="211"/>
      <c r="CY112" s="211"/>
      <c r="CZ112" s="211"/>
      <c r="DA112" s="211"/>
      <c r="DB112" s="211"/>
      <c r="DC112" s="211"/>
      <c r="DD112" s="211"/>
      <c r="DE112" s="211"/>
      <c r="DF112" s="211"/>
      <c r="DG112" s="211"/>
      <c r="DH112" s="211"/>
      <c r="DI112" s="211"/>
      <c r="DJ112" s="211"/>
      <c r="DK112" s="211"/>
      <c r="DL112" s="211"/>
      <c r="DM112" s="211"/>
      <c r="DN112" s="211"/>
      <c r="DO112" s="211"/>
      <c r="DP112" s="211"/>
      <c r="DQ112" s="211"/>
      <c r="DR112" s="211"/>
      <c r="DS112" s="211"/>
      <c r="DT112" s="211"/>
      <c r="DU112" s="211"/>
      <c r="DV112" s="211"/>
      <c r="DW112" s="211"/>
      <c r="DX112" s="211"/>
      <c r="DY112" s="211"/>
      <c r="DZ112" s="211"/>
      <c r="EA112" s="211"/>
      <c r="EB112" s="211"/>
      <c r="EC112" s="211"/>
      <c r="ED112" s="211"/>
      <c r="EE112" s="211"/>
      <c r="EF112" s="211"/>
      <c r="EG112" s="211"/>
      <c r="EH112" s="211"/>
      <c r="EI112" s="211"/>
      <c r="EJ112" s="211"/>
      <c r="EK112" s="211"/>
      <c r="EL112" s="211"/>
      <c r="EM112" s="211"/>
      <c r="EN112" s="211"/>
      <c r="EO112" s="211"/>
      <c r="EP112" s="211"/>
      <c r="EQ112" s="211"/>
      <c r="ER112" s="211"/>
      <c r="ES112" s="211"/>
      <c r="ET112" s="211"/>
      <c r="EU112" s="211"/>
      <c r="EV112" s="211"/>
      <c r="EW112" s="211"/>
      <c r="EX112" s="211"/>
      <c r="EY112" s="211"/>
      <c r="EZ112" s="211"/>
      <c r="FA112" s="211"/>
      <c r="FB112" s="211"/>
      <c r="FC112" s="211"/>
      <c r="FD112" s="211"/>
      <c r="FE112" s="211"/>
      <c r="FF112" s="211"/>
      <c r="FG112" s="211"/>
      <c r="FH112" s="211"/>
      <c r="FI112" s="211"/>
      <c r="FJ112" s="211"/>
      <c r="FK112" s="211"/>
      <c r="FL112" s="211"/>
      <c r="FM112" s="211"/>
      <c r="FN112" s="211"/>
      <c r="FO112" s="211"/>
      <c r="FP112" s="211"/>
      <c r="FQ112" s="211"/>
      <c r="FR112" s="211"/>
      <c r="FS112" s="211"/>
      <c r="FT112" s="211"/>
      <c r="FU112" s="211"/>
      <c r="FV112" s="211"/>
      <c r="FW112" s="211"/>
      <c r="FX112" s="211"/>
      <c r="FY112" s="211"/>
      <c r="FZ112" s="211"/>
      <c r="GA112" s="211"/>
      <c r="GB112" s="211"/>
      <c r="GC112" s="211"/>
      <c r="GD112" s="211"/>
      <c r="GE112" s="211"/>
      <c r="GF112" s="211"/>
      <c r="GG112" s="211"/>
      <c r="GH112" s="211"/>
      <c r="GI112" s="211"/>
      <c r="GJ112" s="211"/>
      <c r="GK112" s="211"/>
      <c r="GL112" s="211"/>
      <c r="GM112" s="211"/>
      <c r="GN112" s="211"/>
      <c r="GO112" s="211"/>
      <c r="GP112" s="211"/>
      <c r="GQ112" s="211"/>
      <c r="GR112" s="211"/>
      <c r="GS112" s="211"/>
      <c r="GT112" s="211"/>
      <c r="GU112" s="211"/>
      <c r="GV112" s="211"/>
      <c r="GW112" s="211"/>
      <c r="GX112" s="211"/>
      <c r="GY112" s="211"/>
      <c r="GZ112" s="211"/>
      <c r="HA112" s="211"/>
      <c r="HB112" s="211"/>
      <c r="HC112" s="211"/>
      <c r="HD112" s="211"/>
      <c r="HE112" s="211"/>
      <c r="HF112" s="211"/>
      <c r="HG112" s="211"/>
      <c r="HH112" s="211"/>
      <c r="HI112" s="211"/>
      <c r="HJ112" s="211"/>
      <c r="HK112" s="211"/>
      <c r="HL112" s="211"/>
      <c r="HM112" s="211"/>
      <c r="HN112" s="211"/>
      <c r="HO112" s="211"/>
      <c r="HP112" s="211"/>
      <c r="HQ112" s="211"/>
      <c r="HR112" s="211"/>
      <c r="HS112" s="211"/>
      <c r="HT112" s="211"/>
      <c r="HU112" s="211"/>
      <c r="HV112" s="211"/>
      <c r="HW112" s="211"/>
      <c r="HX112" s="211"/>
      <c r="HY112" s="211"/>
      <c r="HZ112" s="211"/>
      <c r="IA112" s="211"/>
      <c r="IB112" s="211"/>
      <c r="IC112" s="211"/>
      <c r="ID112" s="211"/>
      <c r="IE112" s="211"/>
      <c r="IF112" s="211"/>
      <c r="IG112" s="211"/>
      <c r="IH112" s="211"/>
      <c r="II112" s="211"/>
      <c r="IJ112" s="211"/>
      <c r="IK112" s="211"/>
      <c r="IL112" s="211"/>
      <c r="IM112" s="211"/>
      <c r="IN112" s="211"/>
      <c r="IO112" s="211"/>
      <c r="IP112" s="211"/>
      <c r="IQ112" s="211"/>
      <c r="IR112" s="211"/>
      <c r="IS112" s="211"/>
      <c r="IT112" s="211"/>
      <c r="IU112" s="211"/>
      <c r="IV112" s="211"/>
      <c r="IW112" s="211"/>
      <c r="IX112" s="211"/>
      <c r="IY112" s="211"/>
      <c r="IZ112" s="211"/>
      <c r="JA112" s="211"/>
      <c r="JB112" s="211"/>
      <c r="JC112" s="211"/>
      <c r="JD112" s="211"/>
      <c r="JE112" s="211"/>
      <c r="JF112" s="211"/>
      <c r="JG112" s="211"/>
      <c r="JH112" s="211"/>
      <c r="JI112" s="211"/>
      <c r="JJ112" s="211"/>
      <c r="JK112" s="211"/>
      <c r="JL112" s="211"/>
      <c r="JM112" s="211"/>
      <c r="JN112" s="211"/>
      <c r="JO112" s="483"/>
      <c r="JP112" s="483"/>
      <c r="JQ112" s="483"/>
      <c r="JR112" s="483"/>
      <c r="JS112" s="483"/>
      <c r="JT112" s="483"/>
      <c r="JU112" s="483"/>
      <c r="JV112" s="483"/>
      <c r="JW112" s="483"/>
      <c r="JX112" s="483"/>
      <c r="JY112" s="483"/>
      <c r="JZ112" s="483"/>
      <c r="KA112" s="483"/>
      <c r="KB112" s="483">
        <v>90</v>
      </c>
      <c r="KC112" s="483">
        <v>90</v>
      </c>
      <c r="KD112" s="483">
        <v>90</v>
      </c>
      <c r="KE112" s="483">
        <v>90</v>
      </c>
      <c r="KF112" s="483">
        <v>90</v>
      </c>
      <c r="KG112" s="483">
        <v>120</v>
      </c>
      <c r="KH112" s="483">
        <v>120</v>
      </c>
      <c r="KI112" s="483">
        <v>120</v>
      </c>
      <c r="KJ112" s="483">
        <v>120</v>
      </c>
      <c r="KK112" s="483">
        <v>120</v>
      </c>
      <c r="KL112" s="483">
        <v>120</v>
      </c>
      <c r="KM112" s="483">
        <v>120</v>
      </c>
      <c r="KN112" s="483">
        <v>120</v>
      </c>
      <c r="KO112" s="483">
        <v>120</v>
      </c>
      <c r="KP112" s="483">
        <v>120</v>
      </c>
      <c r="KQ112" s="483">
        <v>120</v>
      </c>
      <c r="KR112" s="483">
        <v>120</v>
      </c>
      <c r="KS112" s="483">
        <v>120</v>
      </c>
      <c r="KT112" s="483">
        <v>120</v>
      </c>
      <c r="KU112" s="483">
        <v>120</v>
      </c>
      <c r="KV112" s="483">
        <v>120</v>
      </c>
      <c r="KW112" s="483">
        <v>120</v>
      </c>
      <c r="KX112" s="483">
        <v>120</v>
      </c>
      <c r="KY112" s="483">
        <v>120</v>
      </c>
      <c r="KZ112" s="483">
        <v>120</v>
      </c>
      <c r="LA112" s="483">
        <v>120</v>
      </c>
      <c r="LB112" s="483">
        <v>120</v>
      </c>
      <c r="LC112" s="483">
        <v>120</v>
      </c>
      <c r="LD112" s="483">
        <v>120</v>
      </c>
      <c r="LE112" s="483">
        <v>120</v>
      </c>
      <c r="LF112" s="483">
        <v>120</v>
      </c>
      <c r="LG112" s="483">
        <v>120</v>
      </c>
      <c r="LH112" s="483">
        <v>120</v>
      </c>
      <c r="LI112" s="483">
        <v>120</v>
      </c>
      <c r="LJ112" s="483">
        <v>120</v>
      </c>
      <c r="LK112" s="483">
        <v>120</v>
      </c>
      <c r="LL112" s="483">
        <v>120</v>
      </c>
      <c r="LM112" s="483">
        <v>120</v>
      </c>
      <c r="LN112" s="483">
        <v>120</v>
      </c>
      <c r="LO112" s="483">
        <v>120</v>
      </c>
      <c r="LP112" s="483">
        <v>120</v>
      </c>
      <c r="LQ112" s="483">
        <v>120</v>
      </c>
      <c r="LR112" s="483">
        <v>120</v>
      </c>
      <c r="LS112" s="483">
        <v>120</v>
      </c>
      <c r="LT112" s="483">
        <v>120</v>
      </c>
      <c r="LU112" s="483">
        <v>120</v>
      </c>
      <c r="LV112" s="483">
        <v>120</v>
      </c>
      <c r="LW112" s="483">
        <v>120</v>
      </c>
      <c r="LX112" s="483">
        <v>120</v>
      </c>
      <c r="LY112" s="483">
        <v>120</v>
      </c>
      <c r="LZ112" s="483">
        <v>120</v>
      </c>
      <c r="MA112" s="483">
        <v>120</v>
      </c>
      <c r="MB112" s="483">
        <v>120</v>
      </c>
      <c r="MC112" s="483">
        <v>120</v>
      </c>
      <c r="MD112" s="483">
        <v>120</v>
      </c>
      <c r="ME112" s="483">
        <v>120</v>
      </c>
      <c r="MF112" s="483">
        <v>120</v>
      </c>
      <c r="MG112" s="483">
        <v>120</v>
      </c>
      <c r="MH112" s="483">
        <v>120</v>
      </c>
      <c r="MI112" s="483">
        <v>120</v>
      </c>
      <c r="MJ112" s="483">
        <v>120</v>
      </c>
      <c r="MK112" s="483">
        <v>120</v>
      </c>
      <c r="ML112" s="483">
        <v>120</v>
      </c>
      <c r="MM112" s="483">
        <v>120</v>
      </c>
      <c r="MN112" s="483">
        <v>120</v>
      </c>
      <c r="MO112" s="483">
        <v>120</v>
      </c>
      <c r="MP112" s="483">
        <v>120</v>
      </c>
      <c r="MQ112" s="483">
        <v>120</v>
      </c>
      <c r="MR112" s="483">
        <v>120</v>
      </c>
      <c r="MS112" s="483">
        <v>120</v>
      </c>
      <c r="MT112" s="483">
        <v>120</v>
      </c>
      <c r="MU112" s="483">
        <v>120</v>
      </c>
      <c r="MV112" s="483">
        <v>120</v>
      </c>
      <c r="MW112" s="483">
        <v>120</v>
      </c>
      <c r="MX112" s="483">
        <v>120</v>
      </c>
      <c r="MY112" s="483">
        <v>120</v>
      </c>
      <c r="MZ112" s="483">
        <v>120</v>
      </c>
      <c r="NA112" s="483">
        <v>120</v>
      </c>
      <c r="NB112" s="483">
        <v>120</v>
      </c>
      <c r="NC112" s="483">
        <v>120</v>
      </c>
      <c r="ND112" s="483">
        <v>120</v>
      </c>
      <c r="NE112" s="483">
        <v>120</v>
      </c>
      <c r="NF112" s="483">
        <v>120</v>
      </c>
      <c r="NG112" s="483">
        <v>120</v>
      </c>
      <c r="NH112" s="483">
        <v>120</v>
      </c>
      <c r="NI112" s="483">
        <v>120</v>
      </c>
      <c r="NJ112" s="483">
        <v>120</v>
      </c>
      <c r="NK112" s="483">
        <v>120</v>
      </c>
      <c r="NL112" s="483">
        <v>120</v>
      </c>
      <c r="NM112" s="483">
        <v>120</v>
      </c>
      <c r="NN112" s="483">
        <v>120</v>
      </c>
      <c r="NO112" s="483">
        <v>120</v>
      </c>
      <c r="NP112" s="483">
        <v>120</v>
      </c>
      <c r="NQ112" s="483">
        <v>120</v>
      </c>
      <c r="NR112" s="483">
        <v>120</v>
      </c>
      <c r="NS112" s="483">
        <v>120</v>
      </c>
      <c r="NT112" s="483">
        <v>120</v>
      </c>
      <c r="NU112" s="483">
        <v>120</v>
      </c>
      <c r="NV112" s="483">
        <v>120</v>
      </c>
      <c r="NW112" s="483">
        <v>120</v>
      </c>
      <c r="NX112" s="483">
        <v>120</v>
      </c>
      <c r="NY112" s="483">
        <v>120</v>
      </c>
      <c r="NZ112" s="483">
        <v>120</v>
      </c>
      <c r="OA112" s="483">
        <v>120</v>
      </c>
      <c r="OB112" s="483">
        <v>120</v>
      </c>
      <c r="OC112" s="483">
        <v>120</v>
      </c>
      <c r="OD112" s="483">
        <v>120</v>
      </c>
      <c r="OE112" s="483">
        <v>120</v>
      </c>
      <c r="OF112" s="483">
        <v>120</v>
      </c>
      <c r="OG112" s="483">
        <v>120</v>
      </c>
      <c r="OH112" s="483">
        <v>120</v>
      </c>
      <c r="OI112" s="483">
        <v>120</v>
      </c>
      <c r="OJ112" s="483">
        <v>120</v>
      </c>
      <c r="OK112" s="483">
        <v>120</v>
      </c>
      <c r="OL112" s="483">
        <v>120</v>
      </c>
      <c r="OM112" s="483">
        <v>120</v>
      </c>
      <c r="ON112" s="483">
        <v>120</v>
      </c>
      <c r="OO112" s="483">
        <v>120</v>
      </c>
      <c r="OP112" s="483">
        <v>120</v>
      </c>
      <c r="OQ112" s="483">
        <v>120</v>
      </c>
      <c r="OR112" s="483">
        <v>120</v>
      </c>
      <c r="OS112" s="483">
        <v>120</v>
      </c>
      <c r="OT112" s="483">
        <v>120</v>
      </c>
      <c r="OU112" s="483">
        <v>120</v>
      </c>
      <c r="OV112" s="483">
        <v>120</v>
      </c>
      <c r="OW112" s="483">
        <v>120</v>
      </c>
      <c r="OX112" s="483">
        <v>120</v>
      </c>
      <c r="OY112" s="483">
        <v>120</v>
      </c>
      <c r="OZ112" s="483">
        <v>120</v>
      </c>
      <c r="PA112" s="483">
        <v>120</v>
      </c>
      <c r="PB112" s="483">
        <v>120</v>
      </c>
      <c r="PC112" s="483">
        <v>120</v>
      </c>
      <c r="PD112" s="483">
        <v>120</v>
      </c>
      <c r="PE112" s="483">
        <v>120</v>
      </c>
      <c r="PF112" s="483">
        <v>120</v>
      </c>
      <c r="PG112" s="483">
        <v>120</v>
      </c>
      <c r="PH112" s="483">
        <v>120</v>
      </c>
      <c r="PI112" s="483">
        <v>120</v>
      </c>
      <c r="PJ112" s="483">
        <v>120</v>
      </c>
      <c r="PK112" s="483">
        <v>120</v>
      </c>
      <c r="PL112" s="483">
        <v>120</v>
      </c>
    </row>
    <row r="113" spans="1:428" x14ac:dyDescent="0.25">
      <c r="A113" s="866"/>
      <c r="B113" s="868"/>
      <c r="C113" s="869"/>
      <c r="D113" s="870"/>
      <c r="E113" s="206" t="s">
        <v>1377</v>
      </c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  <c r="BX113" s="212"/>
      <c r="BY113" s="212"/>
      <c r="BZ113" s="212"/>
      <c r="CA113" s="212"/>
      <c r="CB113" s="212"/>
      <c r="CC113" s="212"/>
      <c r="CD113" s="212"/>
      <c r="CE113" s="212"/>
      <c r="CF113" s="212"/>
      <c r="CG113" s="212"/>
      <c r="CH113" s="212"/>
      <c r="CI113" s="212"/>
      <c r="CJ113" s="212"/>
      <c r="CK113" s="212"/>
      <c r="CL113" s="212"/>
      <c r="CM113" s="212"/>
      <c r="CN113" s="212"/>
      <c r="CO113" s="212"/>
      <c r="CP113" s="212"/>
      <c r="CQ113" s="212"/>
      <c r="CR113" s="212"/>
      <c r="CS113" s="212"/>
      <c r="CT113" s="212"/>
      <c r="CU113" s="212"/>
      <c r="CV113" s="212"/>
      <c r="CW113" s="212"/>
      <c r="CX113" s="212"/>
      <c r="CY113" s="212"/>
      <c r="CZ113" s="212"/>
      <c r="DA113" s="212"/>
      <c r="DB113" s="212"/>
      <c r="DC113" s="212"/>
      <c r="DD113" s="212"/>
      <c r="DE113" s="212"/>
      <c r="DF113" s="212"/>
      <c r="DG113" s="212"/>
      <c r="DH113" s="212"/>
      <c r="DI113" s="212"/>
      <c r="DJ113" s="212"/>
      <c r="DK113" s="212"/>
      <c r="DL113" s="212"/>
      <c r="DM113" s="212"/>
      <c r="DN113" s="212"/>
      <c r="DO113" s="212"/>
      <c r="DP113" s="212"/>
      <c r="DQ113" s="212"/>
      <c r="DR113" s="212"/>
      <c r="DS113" s="212"/>
      <c r="DT113" s="212"/>
      <c r="DU113" s="212"/>
      <c r="DV113" s="212"/>
      <c r="DW113" s="212"/>
      <c r="DX113" s="212"/>
      <c r="DY113" s="212"/>
      <c r="DZ113" s="212"/>
      <c r="EA113" s="212"/>
      <c r="EB113" s="212"/>
      <c r="EC113" s="212"/>
      <c r="ED113" s="212"/>
      <c r="EE113" s="212"/>
      <c r="EF113" s="212"/>
      <c r="EG113" s="212"/>
      <c r="EH113" s="212"/>
      <c r="EI113" s="212"/>
      <c r="EJ113" s="212"/>
      <c r="EK113" s="212"/>
      <c r="EL113" s="212"/>
      <c r="EM113" s="212"/>
      <c r="EN113" s="212"/>
      <c r="EO113" s="212"/>
      <c r="EP113" s="212"/>
      <c r="EQ113" s="212"/>
      <c r="ER113" s="212"/>
      <c r="ES113" s="212"/>
      <c r="ET113" s="212"/>
      <c r="EU113" s="212"/>
      <c r="EV113" s="212"/>
      <c r="EW113" s="212"/>
      <c r="EX113" s="212"/>
      <c r="EY113" s="212"/>
      <c r="EZ113" s="212"/>
      <c r="FA113" s="212"/>
      <c r="FB113" s="212"/>
      <c r="FC113" s="212"/>
      <c r="FD113" s="212"/>
      <c r="FE113" s="212"/>
      <c r="FF113" s="212"/>
      <c r="FG113" s="212"/>
      <c r="FH113" s="212"/>
      <c r="FI113" s="212"/>
      <c r="FJ113" s="212"/>
      <c r="FK113" s="212"/>
      <c r="FL113" s="212"/>
      <c r="FM113" s="212"/>
      <c r="FN113" s="212"/>
      <c r="FO113" s="212"/>
      <c r="FP113" s="212"/>
      <c r="FQ113" s="212"/>
      <c r="FR113" s="212"/>
      <c r="FS113" s="212"/>
      <c r="FT113" s="212"/>
      <c r="FU113" s="212"/>
      <c r="FV113" s="212"/>
      <c r="FW113" s="212"/>
      <c r="FX113" s="212"/>
      <c r="FY113" s="212"/>
      <c r="FZ113" s="212"/>
      <c r="GA113" s="212"/>
      <c r="GB113" s="212"/>
      <c r="GC113" s="212"/>
      <c r="GD113" s="212"/>
      <c r="GE113" s="212"/>
      <c r="GF113" s="212"/>
      <c r="GG113" s="212"/>
      <c r="GH113" s="212"/>
      <c r="GI113" s="212"/>
      <c r="GJ113" s="212"/>
      <c r="GK113" s="212"/>
      <c r="GL113" s="212"/>
      <c r="GM113" s="212"/>
      <c r="GN113" s="212"/>
      <c r="GO113" s="212"/>
      <c r="GP113" s="212"/>
      <c r="GQ113" s="212"/>
      <c r="GR113" s="212"/>
      <c r="GS113" s="212"/>
      <c r="GT113" s="212"/>
      <c r="GU113" s="212"/>
      <c r="GV113" s="212"/>
      <c r="GW113" s="212"/>
      <c r="GX113" s="212"/>
      <c r="GY113" s="212"/>
      <c r="GZ113" s="212"/>
      <c r="HA113" s="212"/>
      <c r="HB113" s="212"/>
      <c r="HC113" s="212"/>
      <c r="HD113" s="212"/>
      <c r="HE113" s="212"/>
      <c r="HF113" s="212"/>
      <c r="HG113" s="212"/>
      <c r="HH113" s="212"/>
      <c r="HI113" s="212"/>
      <c r="HJ113" s="212"/>
      <c r="HK113" s="212"/>
      <c r="HL113" s="212"/>
      <c r="HM113" s="212"/>
      <c r="HN113" s="212"/>
      <c r="HO113" s="212"/>
      <c r="HP113" s="212"/>
      <c r="HQ113" s="212"/>
      <c r="HR113" s="212"/>
      <c r="HS113" s="212"/>
      <c r="HT113" s="212"/>
      <c r="HU113" s="212"/>
      <c r="HV113" s="212"/>
      <c r="HW113" s="212"/>
      <c r="HX113" s="212"/>
      <c r="HY113" s="212"/>
      <c r="HZ113" s="212"/>
      <c r="IA113" s="212"/>
      <c r="IB113" s="212"/>
      <c r="IC113" s="212"/>
      <c r="ID113" s="212"/>
      <c r="IE113" s="212"/>
      <c r="IF113" s="212"/>
      <c r="IG113" s="212"/>
      <c r="IH113" s="212"/>
      <c r="II113" s="212"/>
      <c r="IJ113" s="212"/>
      <c r="IK113" s="212"/>
      <c r="IL113" s="212"/>
      <c r="IM113" s="212"/>
      <c r="IN113" s="212"/>
      <c r="IO113" s="212"/>
      <c r="IP113" s="212"/>
      <c r="IQ113" s="212"/>
      <c r="IR113" s="212"/>
      <c r="IS113" s="212"/>
      <c r="IT113" s="212"/>
      <c r="IU113" s="212"/>
      <c r="IV113" s="212"/>
      <c r="IW113" s="212"/>
      <c r="IX113" s="212"/>
      <c r="IY113" s="212"/>
      <c r="IZ113" s="212"/>
      <c r="JA113" s="212"/>
      <c r="JB113" s="212"/>
      <c r="JC113" s="212"/>
      <c r="JD113" s="212"/>
      <c r="JE113" s="212"/>
      <c r="JF113" s="212"/>
      <c r="JG113" s="212"/>
      <c r="JH113" s="212"/>
      <c r="JI113" s="212"/>
      <c r="JJ113" s="212"/>
      <c r="JK113" s="212"/>
      <c r="JL113" s="212"/>
      <c r="JM113" s="212"/>
      <c r="JN113" s="212"/>
      <c r="JO113" s="484"/>
      <c r="JP113" s="484"/>
      <c r="JQ113" s="484"/>
      <c r="JR113" s="484"/>
      <c r="JS113" s="484"/>
      <c r="JT113" s="484"/>
      <c r="JU113" s="484"/>
      <c r="JV113" s="484"/>
      <c r="JW113" s="484"/>
      <c r="JX113" s="484"/>
      <c r="JY113" s="484"/>
      <c r="JZ113" s="484"/>
      <c r="KA113" s="484"/>
      <c r="KB113" s="484">
        <v>75</v>
      </c>
      <c r="KC113" s="484">
        <v>75</v>
      </c>
      <c r="KD113" s="484">
        <v>75</v>
      </c>
      <c r="KE113" s="484">
        <v>75</v>
      </c>
      <c r="KF113" s="484">
        <v>75</v>
      </c>
      <c r="KG113" s="484">
        <v>115</v>
      </c>
      <c r="KH113" s="484">
        <v>115</v>
      </c>
      <c r="KI113" s="484">
        <v>115</v>
      </c>
      <c r="KJ113" s="484">
        <v>115</v>
      </c>
      <c r="KK113" s="484">
        <v>115</v>
      </c>
      <c r="KL113" s="484">
        <v>115</v>
      </c>
      <c r="KM113" s="484">
        <v>115</v>
      </c>
      <c r="KN113" s="484">
        <v>115</v>
      </c>
      <c r="KO113" s="484">
        <v>115</v>
      </c>
      <c r="KP113" s="484">
        <v>115</v>
      </c>
      <c r="KQ113" s="484">
        <v>115</v>
      </c>
      <c r="KR113" s="484">
        <v>115</v>
      </c>
      <c r="KS113" s="484">
        <v>115</v>
      </c>
      <c r="KT113" s="484">
        <v>115</v>
      </c>
      <c r="KU113" s="484">
        <v>115</v>
      </c>
      <c r="KV113" s="484">
        <v>115</v>
      </c>
      <c r="KW113" s="484">
        <v>115</v>
      </c>
      <c r="KX113" s="484">
        <v>115</v>
      </c>
      <c r="KY113" s="484">
        <v>115</v>
      </c>
      <c r="KZ113" s="484">
        <v>115</v>
      </c>
      <c r="LA113" s="484">
        <v>115</v>
      </c>
      <c r="LB113" s="484">
        <v>115</v>
      </c>
      <c r="LC113" s="484">
        <v>115</v>
      </c>
      <c r="LD113" s="484">
        <v>115</v>
      </c>
      <c r="LE113" s="484">
        <v>115</v>
      </c>
      <c r="LF113" s="484">
        <v>115</v>
      </c>
      <c r="LG113" s="484">
        <v>115</v>
      </c>
      <c r="LH113" s="484">
        <v>115</v>
      </c>
      <c r="LI113" s="484">
        <v>115</v>
      </c>
      <c r="LJ113" s="484">
        <v>115</v>
      </c>
      <c r="LK113" s="484">
        <v>115</v>
      </c>
      <c r="LL113" s="484">
        <v>115</v>
      </c>
      <c r="LM113" s="484">
        <v>115</v>
      </c>
      <c r="LN113" s="484">
        <v>115</v>
      </c>
      <c r="LO113" s="484">
        <v>115</v>
      </c>
      <c r="LP113" s="484">
        <v>115</v>
      </c>
      <c r="LQ113" s="484">
        <v>115</v>
      </c>
      <c r="LR113" s="484">
        <v>115</v>
      </c>
      <c r="LS113" s="484">
        <v>115</v>
      </c>
      <c r="LT113" s="484">
        <v>115</v>
      </c>
      <c r="LU113" s="484">
        <v>115</v>
      </c>
      <c r="LV113" s="484">
        <v>115</v>
      </c>
      <c r="LW113" s="484">
        <v>115</v>
      </c>
      <c r="LX113" s="484">
        <v>115</v>
      </c>
      <c r="LY113" s="484">
        <v>115</v>
      </c>
      <c r="LZ113" s="484">
        <v>115</v>
      </c>
      <c r="MA113" s="484">
        <v>115</v>
      </c>
      <c r="MB113" s="484">
        <v>115</v>
      </c>
      <c r="MC113" s="484">
        <v>115</v>
      </c>
      <c r="MD113" s="484">
        <v>115</v>
      </c>
      <c r="ME113" s="484">
        <v>118</v>
      </c>
      <c r="MF113" s="484">
        <v>118</v>
      </c>
      <c r="MG113" s="484">
        <v>118</v>
      </c>
      <c r="MH113" s="484">
        <v>118</v>
      </c>
      <c r="MI113" s="484">
        <v>118</v>
      </c>
      <c r="MJ113" s="484">
        <v>118</v>
      </c>
      <c r="MK113" s="484">
        <v>118</v>
      </c>
      <c r="ML113" s="484">
        <v>118</v>
      </c>
      <c r="MM113" s="484">
        <v>118</v>
      </c>
      <c r="MN113" s="484">
        <v>118</v>
      </c>
      <c r="MO113" s="484">
        <v>118</v>
      </c>
      <c r="MP113" s="484">
        <v>118</v>
      </c>
      <c r="MQ113" s="484">
        <v>118</v>
      </c>
      <c r="MR113" s="484">
        <v>118</v>
      </c>
      <c r="MS113" s="484">
        <v>118</v>
      </c>
      <c r="MT113" s="484">
        <v>118</v>
      </c>
      <c r="MU113" s="484">
        <v>118</v>
      </c>
      <c r="MV113" s="484">
        <v>118</v>
      </c>
      <c r="MW113" s="484">
        <v>118</v>
      </c>
      <c r="MX113" s="484">
        <v>118</v>
      </c>
      <c r="MY113" s="484">
        <v>118</v>
      </c>
      <c r="MZ113" s="484">
        <v>118</v>
      </c>
      <c r="NA113" s="484">
        <v>118</v>
      </c>
      <c r="NB113" s="484">
        <v>118</v>
      </c>
      <c r="NC113" s="484">
        <v>118</v>
      </c>
      <c r="ND113" s="484">
        <v>118</v>
      </c>
      <c r="NE113" s="484">
        <v>118</v>
      </c>
      <c r="NF113" s="484">
        <v>118</v>
      </c>
      <c r="NG113" s="484">
        <v>118</v>
      </c>
      <c r="NH113" s="484">
        <v>118</v>
      </c>
      <c r="NI113" s="484">
        <v>118</v>
      </c>
      <c r="NJ113" s="484">
        <v>118</v>
      </c>
      <c r="NK113" s="484">
        <v>118</v>
      </c>
      <c r="NL113" s="484">
        <v>118</v>
      </c>
      <c r="NM113" s="484">
        <v>118</v>
      </c>
      <c r="NN113" s="484">
        <v>118</v>
      </c>
      <c r="NO113" s="484">
        <v>118</v>
      </c>
      <c r="NP113" s="484">
        <v>118</v>
      </c>
      <c r="NQ113" s="484">
        <v>118</v>
      </c>
      <c r="NR113" s="484">
        <v>118</v>
      </c>
      <c r="NS113" s="484">
        <v>118</v>
      </c>
      <c r="NT113" s="484">
        <v>118</v>
      </c>
      <c r="NU113" s="484">
        <v>118</v>
      </c>
      <c r="NV113" s="484">
        <v>118</v>
      </c>
      <c r="NW113" s="484">
        <v>118</v>
      </c>
      <c r="NX113" s="484">
        <v>118</v>
      </c>
      <c r="NY113" s="484">
        <v>118</v>
      </c>
      <c r="NZ113" s="484">
        <v>118</v>
      </c>
      <c r="OA113" s="484">
        <v>118</v>
      </c>
      <c r="OB113" s="484">
        <v>118</v>
      </c>
      <c r="OC113" s="484">
        <v>118</v>
      </c>
      <c r="OD113" s="484">
        <v>118</v>
      </c>
      <c r="OE113" s="484">
        <v>118</v>
      </c>
      <c r="OF113" s="484">
        <v>118</v>
      </c>
      <c r="OG113" s="484">
        <v>118</v>
      </c>
      <c r="OH113" s="484">
        <v>118</v>
      </c>
      <c r="OI113" s="484">
        <v>118</v>
      </c>
      <c r="OJ113" s="484">
        <v>118</v>
      </c>
      <c r="OK113" s="484">
        <v>118</v>
      </c>
      <c r="OL113" s="484">
        <v>118</v>
      </c>
      <c r="OM113" s="484">
        <v>118</v>
      </c>
      <c r="ON113" s="484">
        <v>118</v>
      </c>
      <c r="OO113" s="484">
        <v>118</v>
      </c>
      <c r="OP113" s="484">
        <v>118</v>
      </c>
      <c r="OQ113" s="484">
        <v>118</v>
      </c>
      <c r="OR113" s="484">
        <v>118</v>
      </c>
      <c r="OS113" s="484">
        <v>118</v>
      </c>
      <c r="OT113" s="484">
        <v>118</v>
      </c>
      <c r="OU113" s="484">
        <v>118</v>
      </c>
      <c r="OV113" s="484">
        <v>118</v>
      </c>
      <c r="OW113" s="484">
        <v>118</v>
      </c>
      <c r="OX113" s="484">
        <v>118</v>
      </c>
      <c r="OY113" s="484">
        <v>118</v>
      </c>
      <c r="OZ113" s="484">
        <v>118</v>
      </c>
      <c r="PA113" s="484">
        <v>118</v>
      </c>
      <c r="PB113" s="484">
        <v>118</v>
      </c>
      <c r="PC113" s="484">
        <v>118</v>
      </c>
      <c r="PD113" s="484">
        <v>118</v>
      </c>
      <c r="PE113" s="484">
        <v>118</v>
      </c>
      <c r="PF113" s="484">
        <v>118</v>
      </c>
      <c r="PG113" s="484">
        <v>118</v>
      </c>
      <c r="PH113" s="484">
        <v>118</v>
      </c>
      <c r="PI113" s="484">
        <v>118</v>
      </c>
      <c r="PJ113" s="484">
        <v>118</v>
      </c>
      <c r="PK113" s="484">
        <v>118</v>
      </c>
      <c r="PL113" s="484">
        <v>118</v>
      </c>
    </row>
    <row r="114" spans="1:428" x14ac:dyDescent="0.25">
      <c r="A114" s="866">
        <v>55</v>
      </c>
      <c r="B114" s="867" t="s">
        <v>1439</v>
      </c>
      <c r="C114" s="869" t="s">
        <v>1375</v>
      </c>
      <c r="D114" s="870" t="s">
        <v>1434</v>
      </c>
      <c r="E114" s="205" t="s">
        <v>1376</v>
      </c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  <c r="BX114" s="211"/>
      <c r="BY114" s="211"/>
      <c r="BZ114" s="211"/>
      <c r="CA114" s="211"/>
      <c r="CB114" s="211"/>
      <c r="CC114" s="211"/>
      <c r="CD114" s="211"/>
      <c r="CE114" s="211"/>
      <c r="CF114" s="211"/>
      <c r="CG114" s="211"/>
      <c r="CH114" s="211"/>
      <c r="CI114" s="211"/>
      <c r="CJ114" s="211"/>
      <c r="CK114" s="211"/>
      <c r="CL114" s="211"/>
      <c r="CM114" s="211"/>
      <c r="CN114" s="211"/>
      <c r="CO114" s="211"/>
      <c r="CP114" s="211"/>
      <c r="CQ114" s="211"/>
      <c r="CR114" s="211"/>
      <c r="CS114" s="211"/>
      <c r="CT114" s="211"/>
      <c r="CU114" s="211"/>
      <c r="CV114" s="211"/>
      <c r="CW114" s="211"/>
      <c r="CX114" s="211"/>
      <c r="CY114" s="211"/>
      <c r="CZ114" s="211"/>
      <c r="DA114" s="211"/>
      <c r="DB114" s="211"/>
      <c r="DC114" s="211"/>
      <c r="DD114" s="211"/>
      <c r="DE114" s="211"/>
      <c r="DF114" s="211"/>
      <c r="DG114" s="211"/>
      <c r="DH114" s="211"/>
      <c r="DI114" s="211"/>
      <c r="DJ114" s="211"/>
      <c r="DK114" s="211"/>
      <c r="DL114" s="211"/>
      <c r="DM114" s="211"/>
      <c r="DN114" s="211"/>
      <c r="DO114" s="211"/>
      <c r="DP114" s="211"/>
      <c r="DQ114" s="211"/>
      <c r="DR114" s="211"/>
      <c r="DS114" s="211"/>
      <c r="DT114" s="211"/>
      <c r="DU114" s="211"/>
      <c r="DV114" s="211"/>
      <c r="DW114" s="211"/>
      <c r="DX114" s="211"/>
      <c r="DY114" s="211"/>
      <c r="DZ114" s="211"/>
      <c r="EA114" s="211"/>
      <c r="EB114" s="211"/>
      <c r="EC114" s="211"/>
      <c r="ED114" s="211"/>
      <c r="EE114" s="211"/>
      <c r="EF114" s="211"/>
      <c r="EG114" s="211"/>
      <c r="EH114" s="211"/>
      <c r="EI114" s="211"/>
      <c r="EJ114" s="211"/>
      <c r="EK114" s="211"/>
      <c r="EL114" s="211"/>
      <c r="EM114" s="211"/>
      <c r="EN114" s="211"/>
      <c r="EO114" s="211"/>
      <c r="EP114" s="211"/>
      <c r="EQ114" s="211"/>
      <c r="ER114" s="211"/>
      <c r="ES114" s="211"/>
      <c r="ET114" s="211"/>
      <c r="EU114" s="211"/>
      <c r="EV114" s="211"/>
      <c r="EW114" s="211"/>
      <c r="EX114" s="211"/>
      <c r="EY114" s="211"/>
      <c r="EZ114" s="211"/>
      <c r="FA114" s="211"/>
      <c r="FB114" s="211"/>
      <c r="FC114" s="211"/>
      <c r="FD114" s="211"/>
      <c r="FE114" s="211"/>
      <c r="FF114" s="211"/>
      <c r="FG114" s="211"/>
      <c r="FH114" s="211"/>
      <c r="FI114" s="211"/>
      <c r="FJ114" s="211"/>
      <c r="FK114" s="211"/>
      <c r="FL114" s="211"/>
      <c r="FM114" s="211"/>
      <c r="FN114" s="211"/>
      <c r="FO114" s="211"/>
      <c r="FP114" s="211"/>
      <c r="FQ114" s="211"/>
      <c r="FR114" s="211"/>
      <c r="FS114" s="211"/>
      <c r="FT114" s="211"/>
      <c r="FU114" s="211"/>
      <c r="FV114" s="211"/>
      <c r="FW114" s="211"/>
      <c r="FX114" s="211"/>
      <c r="FY114" s="211"/>
      <c r="FZ114" s="211"/>
      <c r="GA114" s="211"/>
      <c r="GB114" s="211"/>
      <c r="GC114" s="211"/>
      <c r="GD114" s="211"/>
      <c r="GE114" s="211"/>
      <c r="GF114" s="211"/>
      <c r="GG114" s="211"/>
      <c r="GH114" s="211"/>
      <c r="GI114" s="211"/>
      <c r="GJ114" s="211"/>
      <c r="GK114" s="211"/>
      <c r="GL114" s="211"/>
      <c r="GM114" s="211"/>
      <c r="GN114" s="211"/>
      <c r="GO114" s="211"/>
      <c r="GP114" s="211"/>
      <c r="GQ114" s="211"/>
      <c r="GR114" s="211"/>
      <c r="GS114" s="211"/>
      <c r="GT114" s="211"/>
      <c r="GU114" s="211"/>
      <c r="GV114" s="211"/>
      <c r="GW114" s="211"/>
      <c r="GX114" s="211"/>
      <c r="GY114" s="211"/>
      <c r="GZ114" s="211"/>
      <c r="HA114" s="211"/>
      <c r="HB114" s="211"/>
      <c r="HC114" s="211"/>
      <c r="HD114" s="211"/>
      <c r="HE114" s="211"/>
      <c r="HF114" s="211"/>
      <c r="HG114" s="211"/>
      <c r="HH114" s="211"/>
      <c r="HI114" s="211"/>
      <c r="HJ114" s="211"/>
      <c r="HK114" s="211"/>
      <c r="HL114" s="211"/>
      <c r="HM114" s="211"/>
      <c r="HN114" s="211"/>
      <c r="HO114" s="211"/>
      <c r="HP114" s="211"/>
      <c r="HQ114" s="211"/>
      <c r="HR114" s="211"/>
      <c r="HS114" s="211"/>
      <c r="HT114" s="211"/>
      <c r="HU114" s="211"/>
      <c r="HV114" s="211"/>
      <c r="HW114" s="211"/>
      <c r="HX114" s="211"/>
      <c r="HY114" s="211"/>
      <c r="HZ114" s="211"/>
      <c r="IA114" s="211"/>
      <c r="IB114" s="211"/>
      <c r="IC114" s="211"/>
      <c r="ID114" s="211"/>
      <c r="IE114" s="211"/>
      <c r="IF114" s="211"/>
      <c r="IG114" s="211"/>
      <c r="IH114" s="211"/>
      <c r="II114" s="211"/>
      <c r="IJ114" s="211"/>
      <c r="IK114" s="211"/>
      <c r="IL114" s="211"/>
      <c r="IM114" s="211"/>
      <c r="IN114" s="211"/>
      <c r="IO114" s="211"/>
      <c r="IP114" s="211"/>
      <c r="IQ114" s="211"/>
      <c r="IR114" s="211"/>
      <c r="IS114" s="211"/>
      <c r="IT114" s="211"/>
      <c r="IU114" s="211"/>
      <c r="IV114" s="211"/>
      <c r="IW114" s="211"/>
      <c r="IX114" s="211"/>
      <c r="IY114" s="211"/>
      <c r="IZ114" s="211"/>
      <c r="JA114" s="211"/>
      <c r="JB114" s="211"/>
      <c r="JC114" s="211"/>
      <c r="JD114" s="211"/>
      <c r="JE114" s="211"/>
      <c r="JF114" s="211"/>
      <c r="JG114" s="211"/>
      <c r="JH114" s="211"/>
      <c r="JI114" s="211"/>
      <c r="JJ114" s="211"/>
      <c r="JK114" s="211"/>
      <c r="JL114" s="211"/>
      <c r="JM114" s="211"/>
      <c r="JN114" s="211"/>
      <c r="JO114" s="483"/>
      <c r="JP114" s="483"/>
      <c r="JQ114" s="483"/>
      <c r="JR114" s="483"/>
      <c r="JS114" s="483"/>
      <c r="JT114" s="483"/>
      <c r="JU114" s="483"/>
      <c r="JV114" s="483"/>
      <c r="JW114" s="483"/>
      <c r="JX114" s="483"/>
      <c r="JY114" s="483"/>
      <c r="JZ114" s="483"/>
      <c r="KA114" s="483"/>
      <c r="KB114" s="483">
        <v>30</v>
      </c>
      <c r="KC114" s="483">
        <v>30</v>
      </c>
      <c r="KD114" s="483">
        <v>30</v>
      </c>
      <c r="KE114" s="483">
        <v>30</v>
      </c>
      <c r="KF114" s="483">
        <v>30</v>
      </c>
      <c r="KG114" s="483">
        <v>30</v>
      </c>
      <c r="KH114" s="483">
        <v>30</v>
      </c>
      <c r="KI114" s="483">
        <v>30</v>
      </c>
      <c r="KJ114" s="483">
        <v>30</v>
      </c>
      <c r="KK114" s="483">
        <v>30</v>
      </c>
      <c r="KL114" s="483">
        <v>30</v>
      </c>
      <c r="KM114" s="483">
        <v>30</v>
      </c>
      <c r="KN114" s="483">
        <v>30</v>
      </c>
      <c r="KO114" s="483">
        <v>30</v>
      </c>
      <c r="KP114" s="483">
        <v>30</v>
      </c>
      <c r="KQ114" s="483">
        <v>30</v>
      </c>
      <c r="KR114" s="483">
        <v>30</v>
      </c>
      <c r="KS114" s="483">
        <v>30</v>
      </c>
      <c r="KT114" s="483">
        <v>30</v>
      </c>
      <c r="KU114" s="483">
        <v>30</v>
      </c>
      <c r="KV114" s="483">
        <v>30</v>
      </c>
      <c r="KW114" s="483">
        <v>30</v>
      </c>
      <c r="KX114" s="483">
        <v>30</v>
      </c>
      <c r="KY114" s="483">
        <v>30</v>
      </c>
      <c r="KZ114" s="483">
        <v>30</v>
      </c>
      <c r="LA114" s="483">
        <v>30</v>
      </c>
      <c r="LB114" s="483">
        <v>30</v>
      </c>
      <c r="LC114" s="483">
        <v>30</v>
      </c>
      <c r="LD114" s="483">
        <v>30</v>
      </c>
      <c r="LE114" s="483">
        <v>30</v>
      </c>
      <c r="LF114" s="483">
        <v>30</v>
      </c>
      <c r="LG114" s="483">
        <v>30</v>
      </c>
      <c r="LH114" s="483">
        <v>30</v>
      </c>
      <c r="LI114" s="483">
        <v>30</v>
      </c>
      <c r="LJ114" s="483">
        <v>30</v>
      </c>
      <c r="LK114" s="483">
        <v>30</v>
      </c>
      <c r="LL114" s="483">
        <v>30</v>
      </c>
      <c r="LM114" s="483">
        <v>30</v>
      </c>
      <c r="LN114" s="483">
        <v>30</v>
      </c>
      <c r="LO114" s="483">
        <v>30</v>
      </c>
      <c r="LP114" s="483">
        <v>30</v>
      </c>
      <c r="LQ114" s="483">
        <v>30</v>
      </c>
      <c r="LR114" s="483">
        <v>30</v>
      </c>
      <c r="LS114" s="483">
        <v>30</v>
      </c>
      <c r="LT114" s="483">
        <v>30</v>
      </c>
      <c r="LU114" s="483">
        <v>30</v>
      </c>
      <c r="LV114" s="483">
        <v>30</v>
      </c>
      <c r="LW114" s="483">
        <v>30</v>
      </c>
      <c r="LX114" s="483">
        <v>30</v>
      </c>
      <c r="LY114" s="483">
        <v>30</v>
      </c>
      <c r="LZ114" s="483">
        <v>30</v>
      </c>
      <c r="MA114" s="483">
        <v>30</v>
      </c>
      <c r="MB114" s="483">
        <v>30</v>
      </c>
      <c r="MC114" s="483">
        <v>30</v>
      </c>
      <c r="MD114" s="483">
        <v>30</v>
      </c>
      <c r="ME114" s="483">
        <v>30</v>
      </c>
      <c r="MF114" s="483">
        <v>30</v>
      </c>
      <c r="MG114" s="483">
        <v>30</v>
      </c>
      <c r="MH114" s="483">
        <v>30</v>
      </c>
      <c r="MI114" s="483">
        <v>30</v>
      </c>
      <c r="MJ114" s="483">
        <v>30</v>
      </c>
      <c r="MK114" s="483">
        <v>30</v>
      </c>
      <c r="ML114" s="483">
        <v>30</v>
      </c>
      <c r="MM114" s="483">
        <v>30</v>
      </c>
      <c r="MN114" s="483">
        <v>30</v>
      </c>
      <c r="MO114" s="483">
        <v>30</v>
      </c>
      <c r="MP114" s="483">
        <v>30</v>
      </c>
      <c r="MQ114" s="483">
        <v>30</v>
      </c>
      <c r="MR114" s="483">
        <v>30</v>
      </c>
      <c r="MS114" s="483">
        <v>30</v>
      </c>
      <c r="MT114" s="483">
        <v>30</v>
      </c>
      <c r="MU114" s="483">
        <v>30</v>
      </c>
      <c r="MV114" s="483">
        <v>30</v>
      </c>
      <c r="MW114" s="483">
        <v>30</v>
      </c>
      <c r="MX114" s="483">
        <v>30</v>
      </c>
      <c r="MY114" s="483">
        <v>30</v>
      </c>
      <c r="MZ114" s="483">
        <v>30</v>
      </c>
      <c r="NA114" s="483">
        <v>30</v>
      </c>
      <c r="NB114" s="483">
        <v>30</v>
      </c>
      <c r="NC114" s="483">
        <v>30</v>
      </c>
      <c r="ND114" s="483">
        <v>30</v>
      </c>
      <c r="NE114" s="483">
        <v>30</v>
      </c>
      <c r="NF114" s="483">
        <v>30</v>
      </c>
      <c r="NG114" s="483">
        <v>30</v>
      </c>
      <c r="NH114" s="483">
        <v>30</v>
      </c>
      <c r="NI114" s="483">
        <v>30</v>
      </c>
      <c r="NJ114" s="483">
        <v>30</v>
      </c>
      <c r="NK114" s="483">
        <v>30</v>
      </c>
      <c r="NL114" s="483">
        <v>30</v>
      </c>
      <c r="NM114" s="483">
        <v>30</v>
      </c>
      <c r="NN114" s="483">
        <v>30</v>
      </c>
      <c r="NO114" s="483">
        <v>30</v>
      </c>
      <c r="NP114" s="483">
        <v>30</v>
      </c>
      <c r="NQ114" s="483">
        <v>30</v>
      </c>
      <c r="NR114" s="483">
        <v>30</v>
      </c>
      <c r="NS114" s="483">
        <v>30</v>
      </c>
      <c r="NT114" s="483">
        <v>30</v>
      </c>
      <c r="NU114" s="483">
        <v>30</v>
      </c>
      <c r="NV114" s="483">
        <v>30</v>
      </c>
      <c r="NW114" s="483">
        <v>30</v>
      </c>
      <c r="NX114" s="483">
        <v>30</v>
      </c>
      <c r="NY114" s="483">
        <v>30</v>
      </c>
      <c r="NZ114" s="483">
        <v>30</v>
      </c>
      <c r="OA114" s="483">
        <v>30</v>
      </c>
      <c r="OB114" s="483">
        <v>30</v>
      </c>
      <c r="OC114" s="483">
        <v>30</v>
      </c>
      <c r="OD114" s="483">
        <v>30</v>
      </c>
      <c r="OE114" s="483">
        <v>30</v>
      </c>
      <c r="OF114" s="483">
        <v>30</v>
      </c>
      <c r="OG114" s="483">
        <v>30</v>
      </c>
      <c r="OH114" s="483">
        <v>30</v>
      </c>
      <c r="OI114" s="483">
        <v>30</v>
      </c>
      <c r="OJ114" s="483">
        <v>30</v>
      </c>
      <c r="OK114" s="483">
        <v>30</v>
      </c>
      <c r="OL114" s="483">
        <v>30</v>
      </c>
      <c r="OM114" s="483">
        <v>30</v>
      </c>
      <c r="ON114" s="483">
        <v>30</v>
      </c>
      <c r="OO114" s="483">
        <v>30</v>
      </c>
      <c r="OP114" s="483">
        <v>30</v>
      </c>
      <c r="OQ114" s="483">
        <v>30</v>
      </c>
      <c r="OR114" s="483">
        <v>30</v>
      </c>
      <c r="OS114" s="483">
        <v>30</v>
      </c>
      <c r="OT114" s="483">
        <v>30</v>
      </c>
      <c r="OU114" s="483">
        <v>30</v>
      </c>
      <c r="OV114" s="483">
        <v>30</v>
      </c>
      <c r="OW114" s="483">
        <v>30</v>
      </c>
      <c r="OX114" s="483">
        <v>30</v>
      </c>
      <c r="OY114" s="483">
        <v>30</v>
      </c>
      <c r="OZ114" s="483">
        <v>30</v>
      </c>
      <c r="PA114" s="483">
        <v>30</v>
      </c>
      <c r="PB114" s="483">
        <v>30</v>
      </c>
      <c r="PC114" s="483">
        <v>30</v>
      </c>
      <c r="PD114" s="483">
        <v>30</v>
      </c>
      <c r="PE114" s="483">
        <v>30</v>
      </c>
      <c r="PF114" s="483">
        <v>30</v>
      </c>
      <c r="PG114" s="483">
        <v>30</v>
      </c>
      <c r="PH114" s="483">
        <v>30</v>
      </c>
      <c r="PI114" s="483">
        <v>30</v>
      </c>
      <c r="PJ114" s="483">
        <v>30</v>
      </c>
      <c r="PK114" s="483">
        <v>30</v>
      </c>
      <c r="PL114" s="483">
        <v>30</v>
      </c>
    </row>
    <row r="115" spans="1:428" x14ac:dyDescent="0.25">
      <c r="A115" s="866"/>
      <c r="B115" s="868"/>
      <c r="C115" s="869"/>
      <c r="D115" s="870"/>
      <c r="E115" s="206" t="s">
        <v>1377</v>
      </c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  <c r="BX115" s="212"/>
      <c r="BY115" s="212"/>
      <c r="BZ115" s="212"/>
      <c r="CA115" s="212"/>
      <c r="CB115" s="212"/>
      <c r="CC115" s="212"/>
      <c r="CD115" s="212"/>
      <c r="CE115" s="212"/>
      <c r="CF115" s="212"/>
      <c r="CG115" s="212"/>
      <c r="CH115" s="212"/>
      <c r="CI115" s="212"/>
      <c r="CJ115" s="212"/>
      <c r="CK115" s="212"/>
      <c r="CL115" s="212"/>
      <c r="CM115" s="212"/>
      <c r="CN115" s="212"/>
      <c r="CO115" s="212"/>
      <c r="CP115" s="212"/>
      <c r="CQ115" s="212"/>
      <c r="CR115" s="212"/>
      <c r="CS115" s="212"/>
      <c r="CT115" s="212"/>
      <c r="CU115" s="212"/>
      <c r="CV115" s="212"/>
      <c r="CW115" s="212"/>
      <c r="CX115" s="212"/>
      <c r="CY115" s="212"/>
      <c r="CZ115" s="212"/>
      <c r="DA115" s="212"/>
      <c r="DB115" s="212"/>
      <c r="DC115" s="212"/>
      <c r="DD115" s="212"/>
      <c r="DE115" s="212"/>
      <c r="DF115" s="212"/>
      <c r="DG115" s="212"/>
      <c r="DH115" s="212"/>
      <c r="DI115" s="212"/>
      <c r="DJ115" s="212"/>
      <c r="DK115" s="212"/>
      <c r="DL115" s="212"/>
      <c r="DM115" s="212"/>
      <c r="DN115" s="212"/>
      <c r="DO115" s="212"/>
      <c r="DP115" s="212"/>
      <c r="DQ115" s="212"/>
      <c r="DR115" s="212"/>
      <c r="DS115" s="212"/>
      <c r="DT115" s="212"/>
      <c r="DU115" s="212"/>
      <c r="DV115" s="212"/>
      <c r="DW115" s="212"/>
      <c r="DX115" s="212"/>
      <c r="DY115" s="212"/>
      <c r="DZ115" s="212"/>
      <c r="EA115" s="212"/>
      <c r="EB115" s="212"/>
      <c r="EC115" s="212"/>
      <c r="ED115" s="212"/>
      <c r="EE115" s="212"/>
      <c r="EF115" s="212"/>
      <c r="EG115" s="212"/>
      <c r="EH115" s="212"/>
      <c r="EI115" s="212"/>
      <c r="EJ115" s="212"/>
      <c r="EK115" s="212"/>
      <c r="EL115" s="212"/>
      <c r="EM115" s="212"/>
      <c r="EN115" s="212"/>
      <c r="EO115" s="212"/>
      <c r="EP115" s="212"/>
      <c r="EQ115" s="212"/>
      <c r="ER115" s="212"/>
      <c r="ES115" s="212"/>
      <c r="ET115" s="212"/>
      <c r="EU115" s="212"/>
      <c r="EV115" s="212"/>
      <c r="EW115" s="212"/>
      <c r="EX115" s="212"/>
      <c r="EY115" s="212"/>
      <c r="EZ115" s="212"/>
      <c r="FA115" s="212"/>
      <c r="FB115" s="212"/>
      <c r="FC115" s="212"/>
      <c r="FD115" s="212"/>
      <c r="FE115" s="212"/>
      <c r="FF115" s="212"/>
      <c r="FG115" s="212"/>
      <c r="FH115" s="212"/>
      <c r="FI115" s="212"/>
      <c r="FJ115" s="212"/>
      <c r="FK115" s="212"/>
      <c r="FL115" s="212"/>
      <c r="FM115" s="212"/>
      <c r="FN115" s="212"/>
      <c r="FO115" s="212"/>
      <c r="FP115" s="212"/>
      <c r="FQ115" s="212"/>
      <c r="FR115" s="212"/>
      <c r="FS115" s="212"/>
      <c r="FT115" s="212"/>
      <c r="FU115" s="212"/>
      <c r="FV115" s="212"/>
      <c r="FW115" s="212"/>
      <c r="FX115" s="212"/>
      <c r="FY115" s="212"/>
      <c r="FZ115" s="212"/>
      <c r="GA115" s="212"/>
      <c r="GB115" s="212"/>
      <c r="GC115" s="212"/>
      <c r="GD115" s="212"/>
      <c r="GE115" s="212"/>
      <c r="GF115" s="212"/>
      <c r="GG115" s="212"/>
      <c r="GH115" s="212"/>
      <c r="GI115" s="212"/>
      <c r="GJ115" s="212"/>
      <c r="GK115" s="212"/>
      <c r="GL115" s="212"/>
      <c r="GM115" s="212"/>
      <c r="GN115" s="212"/>
      <c r="GO115" s="212"/>
      <c r="GP115" s="212"/>
      <c r="GQ115" s="212"/>
      <c r="GR115" s="212"/>
      <c r="GS115" s="212"/>
      <c r="GT115" s="212"/>
      <c r="GU115" s="212"/>
      <c r="GV115" s="212"/>
      <c r="GW115" s="212"/>
      <c r="GX115" s="212"/>
      <c r="GY115" s="212"/>
      <c r="GZ115" s="212"/>
      <c r="HA115" s="212"/>
      <c r="HB115" s="212"/>
      <c r="HC115" s="212"/>
      <c r="HD115" s="212"/>
      <c r="HE115" s="212"/>
      <c r="HF115" s="212"/>
      <c r="HG115" s="212"/>
      <c r="HH115" s="212"/>
      <c r="HI115" s="212"/>
      <c r="HJ115" s="212"/>
      <c r="HK115" s="212"/>
      <c r="HL115" s="212"/>
      <c r="HM115" s="212"/>
      <c r="HN115" s="212"/>
      <c r="HO115" s="212"/>
      <c r="HP115" s="212"/>
      <c r="HQ115" s="212"/>
      <c r="HR115" s="212"/>
      <c r="HS115" s="212"/>
      <c r="HT115" s="212"/>
      <c r="HU115" s="212"/>
      <c r="HV115" s="212"/>
      <c r="HW115" s="212"/>
      <c r="HX115" s="212"/>
      <c r="HY115" s="212"/>
      <c r="HZ115" s="212"/>
      <c r="IA115" s="212"/>
      <c r="IB115" s="212"/>
      <c r="IC115" s="212"/>
      <c r="ID115" s="212"/>
      <c r="IE115" s="212"/>
      <c r="IF115" s="212"/>
      <c r="IG115" s="212"/>
      <c r="IH115" s="212"/>
      <c r="II115" s="212"/>
      <c r="IJ115" s="212"/>
      <c r="IK115" s="212"/>
      <c r="IL115" s="212"/>
      <c r="IM115" s="212"/>
      <c r="IN115" s="212"/>
      <c r="IO115" s="212"/>
      <c r="IP115" s="212"/>
      <c r="IQ115" s="212"/>
      <c r="IR115" s="212"/>
      <c r="IS115" s="212"/>
      <c r="IT115" s="212"/>
      <c r="IU115" s="212"/>
      <c r="IV115" s="212"/>
      <c r="IW115" s="212"/>
      <c r="IX115" s="212"/>
      <c r="IY115" s="212"/>
      <c r="IZ115" s="212"/>
      <c r="JA115" s="212"/>
      <c r="JB115" s="212"/>
      <c r="JC115" s="212"/>
      <c r="JD115" s="212"/>
      <c r="JE115" s="212"/>
      <c r="JF115" s="212"/>
      <c r="JG115" s="212"/>
      <c r="JH115" s="212"/>
      <c r="JI115" s="212"/>
      <c r="JJ115" s="212"/>
      <c r="JK115" s="212"/>
      <c r="JL115" s="212"/>
      <c r="JM115" s="212"/>
      <c r="JN115" s="212"/>
      <c r="JO115" s="484"/>
      <c r="JP115" s="484"/>
      <c r="JQ115" s="484"/>
      <c r="JR115" s="484"/>
      <c r="JS115" s="484"/>
      <c r="JT115" s="484"/>
      <c r="JU115" s="484"/>
      <c r="JV115" s="484"/>
      <c r="JW115" s="484"/>
      <c r="JX115" s="484"/>
      <c r="JY115" s="484"/>
      <c r="JZ115" s="484"/>
      <c r="KA115" s="484"/>
      <c r="KB115" s="484">
        <v>21</v>
      </c>
      <c r="KC115" s="484">
        <v>21</v>
      </c>
      <c r="KD115" s="484">
        <v>21</v>
      </c>
      <c r="KE115" s="484">
        <v>21</v>
      </c>
      <c r="KF115" s="484">
        <v>21</v>
      </c>
      <c r="KG115" s="484">
        <v>24</v>
      </c>
      <c r="KH115" s="484">
        <v>24</v>
      </c>
      <c r="KI115" s="484">
        <v>24</v>
      </c>
      <c r="KJ115" s="484">
        <v>24</v>
      </c>
      <c r="KK115" s="484">
        <v>24</v>
      </c>
      <c r="KL115" s="484">
        <v>24</v>
      </c>
      <c r="KM115" s="484">
        <v>26</v>
      </c>
      <c r="KN115" s="484">
        <v>26</v>
      </c>
      <c r="KO115" s="484">
        <v>26</v>
      </c>
      <c r="KP115" s="484">
        <v>26</v>
      </c>
      <c r="KQ115" s="484">
        <v>26</v>
      </c>
      <c r="KR115" s="484">
        <v>28</v>
      </c>
      <c r="KS115" s="484">
        <v>29</v>
      </c>
      <c r="KT115" s="484">
        <v>27</v>
      </c>
      <c r="KU115" s="484">
        <v>27</v>
      </c>
      <c r="KV115" s="484">
        <v>27</v>
      </c>
      <c r="KW115" s="484">
        <v>28</v>
      </c>
      <c r="KX115" s="484">
        <v>28</v>
      </c>
      <c r="KY115" s="484">
        <v>28</v>
      </c>
      <c r="KZ115" s="484">
        <v>29</v>
      </c>
      <c r="LA115" s="484">
        <v>29</v>
      </c>
      <c r="LB115" s="484">
        <v>29</v>
      </c>
      <c r="LC115" s="484">
        <v>29</v>
      </c>
      <c r="LD115" s="484">
        <v>31</v>
      </c>
      <c r="LE115" s="484">
        <v>31</v>
      </c>
      <c r="LF115" s="484">
        <v>31</v>
      </c>
      <c r="LG115" s="484">
        <v>31</v>
      </c>
      <c r="LH115" s="484">
        <v>30</v>
      </c>
      <c r="LI115" s="484">
        <v>30</v>
      </c>
      <c r="LJ115" s="484">
        <v>30</v>
      </c>
      <c r="LK115" s="484">
        <v>30</v>
      </c>
      <c r="LL115" s="484">
        <v>30</v>
      </c>
      <c r="LM115" s="484">
        <v>30</v>
      </c>
      <c r="LN115" s="484">
        <v>30</v>
      </c>
      <c r="LO115" s="484">
        <v>30</v>
      </c>
      <c r="LP115" s="484">
        <v>30</v>
      </c>
      <c r="LQ115" s="484">
        <v>30</v>
      </c>
      <c r="LR115" s="484">
        <v>30</v>
      </c>
      <c r="LS115" s="484">
        <v>30</v>
      </c>
      <c r="LT115" s="484">
        <v>30</v>
      </c>
      <c r="LU115" s="484">
        <v>30</v>
      </c>
      <c r="LV115" s="484">
        <v>30</v>
      </c>
      <c r="LW115" s="484">
        <v>30</v>
      </c>
      <c r="LX115" s="484">
        <v>30</v>
      </c>
      <c r="LY115" s="484">
        <v>30</v>
      </c>
      <c r="LZ115" s="484">
        <v>30</v>
      </c>
      <c r="MA115" s="484">
        <v>30</v>
      </c>
      <c r="MB115" s="484">
        <v>30</v>
      </c>
      <c r="MC115" s="484">
        <v>30</v>
      </c>
      <c r="MD115" s="484">
        <v>30</v>
      </c>
      <c r="ME115" s="484">
        <v>30</v>
      </c>
      <c r="MF115" s="484">
        <v>30</v>
      </c>
      <c r="MG115" s="484">
        <v>30</v>
      </c>
      <c r="MH115" s="484">
        <v>30</v>
      </c>
      <c r="MI115" s="484">
        <v>30</v>
      </c>
      <c r="MJ115" s="484">
        <v>30</v>
      </c>
      <c r="MK115" s="484">
        <v>30</v>
      </c>
      <c r="ML115" s="484">
        <v>30</v>
      </c>
      <c r="MM115" s="484">
        <v>30</v>
      </c>
      <c r="MN115" s="484">
        <v>30</v>
      </c>
      <c r="MO115" s="484">
        <v>30</v>
      </c>
      <c r="MP115" s="484">
        <v>30</v>
      </c>
      <c r="MQ115" s="484">
        <v>30</v>
      </c>
      <c r="MR115" s="484">
        <v>30</v>
      </c>
      <c r="MS115" s="484">
        <v>30</v>
      </c>
      <c r="MT115" s="484">
        <v>30</v>
      </c>
      <c r="MU115" s="484">
        <v>30</v>
      </c>
      <c r="MV115" s="484">
        <v>30</v>
      </c>
      <c r="MW115" s="484">
        <v>30</v>
      </c>
      <c r="MX115" s="484">
        <v>30</v>
      </c>
      <c r="MY115" s="484">
        <v>30</v>
      </c>
      <c r="MZ115" s="484">
        <v>30</v>
      </c>
      <c r="NA115" s="484">
        <v>30</v>
      </c>
      <c r="NB115" s="484">
        <v>30</v>
      </c>
      <c r="NC115" s="484">
        <v>30</v>
      </c>
      <c r="ND115" s="484">
        <v>30</v>
      </c>
      <c r="NE115" s="484">
        <v>30</v>
      </c>
      <c r="NF115" s="484">
        <v>30</v>
      </c>
      <c r="NG115" s="484">
        <v>30</v>
      </c>
      <c r="NH115" s="484">
        <v>30</v>
      </c>
      <c r="NI115" s="484">
        <v>30</v>
      </c>
      <c r="NJ115" s="484">
        <v>30</v>
      </c>
      <c r="NK115" s="484">
        <v>30</v>
      </c>
      <c r="NL115" s="484">
        <v>30</v>
      </c>
      <c r="NM115" s="484">
        <v>30</v>
      </c>
      <c r="NN115" s="484">
        <v>30</v>
      </c>
      <c r="NO115" s="484">
        <v>30</v>
      </c>
      <c r="NP115" s="484">
        <v>30</v>
      </c>
      <c r="NQ115" s="484">
        <v>30</v>
      </c>
      <c r="NR115" s="484">
        <v>30</v>
      </c>
      <c r="NS115" s="484">
        <v>30</v>
      </c>
      <c r="NT115" s="484">
        <v>30</v>
      </c>
      <c r="NU115" s="484">
        <v>30</v>
      </c>
      <c r="NV115" s="484">
        <v>30</v>
      </c>
      <c r="NW115" s="484">
        <v>30</v>
      </c>
      <c r="NX115" s="484">
        <v>30</v>
      </c>
      <c r="NY115" s="484">
        <v>30</v>
      </c>
      <c r="NZ115" s="484">
        <v>30</v>
      </c>
      <c r="OA115" s="484">
        <v>30</v>
      </c>
      <c r="OB115" s="484">
        <v>30</v>
      </c>
      <c r="OC115" s="484">
        <v>30</v>
      </c>
      <c r="OD115" s="484">
        <v>30</v>
      </c>
      <c r="OE115" s="484">
        <v>30</v>
      </c>
      <c r="OF115" s="484">
        <v>30</v>
      </c>
      <c r="OG115" s="484">
        <v>30</v>
      </c>
      <c r="OH115" s="484">
        <v>30</v>
      </c>
      <c r="OI115" s="484">
        <v>30</v>
      </c>
      <c r="OJ115" s="484">
        <v>30</v>
      </c>
      <c r="OK115" s="484">
        <v>30</v>
      </c>
      <c r="OL115" s="484">
        <v>30</v>
      </c>
      <c r="OM115" s="484">
        <v>30</v>
      </c>
      <c r="ON115" s="484">
        <v>30</v>
      </c>
      <c r="OO115" s="484">
        <v>30</v>
      </c>
      <c r="OP115" s="484">
        <v>30</v>
      </c>
      <c r="OQ115" s="484">
        <v>30</v>
      </c>
      <c r="OR115" s="484">
        <v>30</v>
      </c>
      <c r="OS115" s="484">
        <v>30</v>
      </c>
      <c r="OT115" s="484">
        <v>30</v>
      </c>
      <c r="OU115" s="484">
        <v>30</v>
      </c>
      <c r="OV115" s="484">
        <v>30</v>
      </c>
      <c r="OW115" s="484">
        <v>30</v>
      </c>
      <c r="OX115" s="484">
        <v>30</v>
      </c>
      <c r="OY115" s="484">
        <v>30</v>
      </c>
      <c r="OZ115" s="484">
        <v>30</v>
      </c>
      <c r="PA115" s="484">
        <v>30</v>
      </c>
      <c r="PB115" s="484">
        <v>30</v>
      </c>
      <c r="PC115" s="484">
        <v>30</v>
      </c>
      <c r="PD115" s="484">
        <v>30</v>
      </c>
      <c r="PE115" s="484">
        <v>30</v>
      </c>
      <c r="PF115" s="484">
        <v>30</v>
      </c>
      <c r="PG115" s="484">
        <v>30</v>
      </c>
      <c r="PH115" s="484">
        <v>30</v>
      </c>
      <c r="PI115" s="484">
        <v>30</v>
      </c>
      <c r="PJ115" s="484">
        <v>30</v>
      </c>
      <c r="PK115" s="484">
        <v>30</v>
      </c>
      <c r="PL115" s="484">
        <v>30</v>
      </c>
    </row>
    <row r="116" spans="1:428" x14ac:dyDescent="0.25">
      <c r="A116" s="866">
        <v>56</v>
      </c>
      <c r="B116" s="867" t="s">
        <v>1440</v>
      </c>
      <c r="C116" s="869" t="s">
        <v>1375</v>
      </c>
      <c r="D116" s="870" t="s">
        <v>1434</v>
      </c>
      <c r="E116" s="205" t="s">
        <v>1376</v>
      </c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A116" s="211"/>
      <c r="BB116" s="211"/>
      <c r="BC116" s="211"/>
      <c r="BD116" s="211"/>
      <c r="BE116" s="211"/>
      <c r="BF116" s="211"/>
      <c r="BG116" s="211"/>
      <c r="BH116" s="211"/>
      <c r="BI116" s="211"/>
      <c r="BJ116" s="211"/>
      <c r="BK116" s="211"/>
      <c r="BL116" s="211"/>
      <c r="BM116" s="211"/>
      <c r="BN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  <c r="BX116" s="211"/>
      <c r="BY116" s="211"/>
      <c r="BZ116" s="211"/>
      <c r="CA116" s="211"/>
      <c r="CB116" s="211"/>
      <c r="CC116" s="211"/>
      <c r="CD116" s="211"/>
      <c r="CE116" s="211"/>
      <c r="CF116" s="211"/>
      <c r="CG116" s="211"/>
      <c r="CH116" s="211"/>
      <c r="CI116" s="211"/>
      <c r="CJ116" s="211"/>
      <c r="CK116" s="211"/>
      <c r="CL116" s="211"/>
      <c r="CM116" s="211"/>
      <c r="CN116" s="211"/>
      <c r="CO116" s="211"/>
      <c r="CP116" s="211"/>
      <c r="CQ116" s="211"/>
      <c r="CR116" s="211"/>
      <c r="CS116" s="211"/>
      <c r="CT116" s="211"/>
      <c r="CU116" s="211"/>
      <c r="CV116" s="211"/>
      <c r="CW116" s="211"/>
      <c r="CX116" s="211"/>
      <c r="CY116" s="211"/>
      <c r="CZ116" s="211"/>
      <c r="DA116" s="211"/>
      <c r="DB116" s="211"/>
      <c r="DC116" s="211"/>
      <c r="DD116" s="211"/>
      <c r="DE116" s="211"/>
      <c r="DF116" s="211"/>
      <c r="DG116" s="211"/>
      <c r="DH116" s="211"/>
      <c r="DI116" s="211"/>
      <c r="DJ116" s="211"/>
      <c r="DK116" s="211"/>
      <c r="DL116" s="211"/>
      <c r="DM116" s="211"/>
      <c r="DN116" s="211"/>
      <c r="DO116" s="211"/>
      <c r="DP116" s="211"/>
      <c r="DQ116" s="211"/>
      <c r="DR116" s="211"/>
      <c r="DS116" s="211"/>
      <c r="DT116" s="211"/>
      <c r="DU116" s="211"/>
      <c r="DV116" s="211"/>
      <c r="DW116" s="211"/>
      <c r="DX116" s="211"/>
      <c r="DY116" s="211"/>
      <c r="DZ116" s="211"/>
      <c r="EA116" s="211"/>
      <c r="EB116" s="211"/>
      <c r="EC116" s="211"/>
      <c r="ED116" s="211"/>
      <c r="EE116" s="211"/>
      <c r="EF116" s="211"/>
      <c r="EG116" s="211"/>
      <c r="EH116" s="211"/>
      <c r="EI116" s="211"/>
      <c r="EJ116" s="211"/>
      <c r="EK116" s="211"/>
      <c r="EL116" s="211"/>
      <c r="EM116" s="211"/>
      <c r="EN116" s="211"/>
      <c r="EO116" s="211"/>
      <c r="EP116" s="211"/>
      <c r="EQ116" s="211"/>
      <c r="ER116" s="211"/>
      <c r="ES116" s="211"/>
      <c r="ET116" s="211"/>
      <c r="EU116" s="211"/>
      <c r="EV116" s="211"/>
      <c r="EW116" s="211"/>
      <c r="EX116" s="211"/>
      <c r="EY116" s="211"/>
      <c r="EZ116" s="211"/>
      <c r="FA116" s="211"/>
      <c r="FB116" s="211"/>
      <c r="FC116" s="211"/>
      <c r="FD116" s="211"/>
      <c r="FE116" s="211"/>
      <c r="FF116" s="211"/>
      <c r="FG116" s="211"/>
      <c r="FH116" s="211"/>
      <c r="FI116" s="211"/>
      <c r="FJ116" s="211"/>
      <c r="FK116" s="211"/>
      <c r="FL116" s="211"/>
      <c r="FM116" s="211"/>
      <c r="FN116" s="211"/>
      <c r="FO116" s="211"/>
      <c r="FP116" s="211"/>
      <c r="FQ116" s="211"/>
      <c r="FR116" s="211"/>
      <c r="FS116" s="211"/>
      <c r="FT116" s="211"/>
      <c r="FU116" s="211"/>
      <c r="FV116" s="211"/>
      <c r="FW116" s="211"/>
      <c r="FX116" s="211"/>
      <c r="FY116" s="211"/>
      <c r="FZ116" s="211"/>
      <c r="GA116" s="211"/>
      <c r="GB116" s="211"/>
      <c r="GC116" s="211"/>
      <c r="GD116" s="211"/>
      <c r="GE116" s="211"/>
      <c r="GF116" s="211"/>
      <c r="GG116" s="211"/>
      <c r="GH116" s="211"/>
      <c r="GI116" s="211"/>
      <c r="GJ116" s="211"/>
      <c r="GK116" s="211"/>
      <c r="GL116" s="211"/>
      <c r="GM116" s="211"/>
      <c r="GN116" s="211"/>
      <c r="GO116" s="211"/>
      <c r="GP116" s="211"/>
      <c r="GQ116" s="211"/>
      <c r="GR116" s="211"/>
      <c r="GS116" s="211"/>
      <c r="GT116" s="211"/>
      <c r="GU116" s="211"/>
      <c r="GV116" s="211"/>
      <c r="GW116" s="211"/>
      <c r="GX116" s="211"/>
      <c r="GY116" s="211"/>
      <c r="GZ116" s="211"/>
      <c r="HA116" s="211"/>
      <c r="HB116" s="211"/>
      <c r="HC116" s="211"/>
      <c r="HD116" s="211"/>
      <c r="HE116" s="211"/>
      <c r="HF116" s="211"/>
      <c r="HG116" s="211"/>
      <c r="HH116" s="211"/>
      <c r="HI116" s="211"/>
      <c r="HJ116" s="211"/>
      <c r="HK116" s="211"/>
      <c r="HL116" s="211"/>
      <c r="HM116" s="211"/>
      <c r="HN116" s="211"/>
      <c r="HO116" s="211"/>
      <c r="HP116" s="211"/>
      <c r="HQ116" s="211"/>
      <c r="HR116" s="211"/>
      <c r="HS116" s="211"/>
      <c r="HT116" s="211"/>
      <c r="HU116" s="211"/>
      <c r="HV116" s="211"/>
      <c r="HW116" s="211"/>
      <c r="HX116" s="211"/>
      <c r="HY116" s="211"/>
      <c r="HZ116" s="211"/>
      <c r="IA116" s="211"/>
      <c r="IB116" s="211"/>
      <c r="IC116" s="211"/>
      <c r="ID116" s="211"/>
      <c r="IE116" s="211"/>
      <c r="IF116" s="211"/>
      <c r="IG116" s="211"/>
      <c r="IH116" s="211"/>
      <c r="II116" s="211"/>
      <c r="IJ116" s="211"/>
      <c r="IK116" s="211"/>
      <c r="IL116" s="211"/>
      <c r="IM116" s="211"/>
      <c r="IN116" s="211"/>
      <c r="IO116" s="211"/>
      <c r="IP116" s="211"/>
      <c r="IQ116" s="211"/>
      <c r="IR116" s="211"/>
      <c r="IS116" s="211"/>
      <c r="IT116" s="211"/>
      <c r="IU116" s="211"/>
      <c r="IV116" s="211"/>
      <c r="IW116" s="211"/>
      <c r="IX116" s="211"/>
      <c r="IY116" s="211"/>
      <c r="IZ116" s="211"/>
      <c r="JA116" s="211"/>
      <c r="JB116" s="211"/>
      <c r="JC116" s="211"/>
      <c r="JD116" s="211"/>
      <c r="JE116" s="211"/>
      <c r="JF116" s="211"/>
      <c r="JG116" s="211"/>
      <c r="JH116" s="211"/>
      <c r="JI116" s="211"/>
      <c r="JJ116" s="211"/>
      <c r="JK116" s="211"/>
      <c r="JL116" s="211"/>
      <c r="JM116" s="211"/>
      <c r="JN116" s="211"/>
      <c r="JO116" s="483"/>
      <c r="JP116" s="483"/>
      <c r="JQ116" s="483"/>
      <c r="JR116" s="483"/>
      <c r="JS116" s="483"/>
      <c r="JT116" s="483"/>
      <c r="JU116" s="483"/>
      <c r="JV116" s="483"/>
      <c r="JW116" s="483"/>
      <c r="JX116" s="483"/>
      <c r="JY116" s="483"/>
      <c r="JZ116" s="483"/>
      <c r="KA116" s="483"/>
      <c r="KB116" s="483">
        <v>5</v>
      </c>
      <c r="KC116" s="483">
        <v>5</v>
      </c>
      <c r="KD116" s="483">
        <v>5</v>
      </c>
      <c r="KE116" s="483">
        <v>5</v>
      </c>
      <c r="KF116" s="483">
        <v>5</v>
      </c>
      <c r="KG116" s="483">
        <v>5</v>
      </c>
      <c r="KH116" s="483">
        <v>15</v>
      </c>
      <c r="KI116" s="483">
        <v>15</v>
      </c>
      <c r="KJ116" s="483">
        <v>15</v>
      </c>
      <c r="KK116" s="483">
        <v>15</v>
      </c>
      <c r="KL116" s="483">
        <v>15</v>
      </c>
      <c r="KM116" s="483">
        <v>15</v>
      </c>
      <c r="KN116" s="483">
        <v>15</v>
      </c>
      <c r="KO116" s="483">
        <v>15</v>
      </c>
      <c r="KP116" s="483">
        <v>15</v>
      </c>
      <c r="KQ116" s="483">
        <v>15</v>
      </c>
      <c r="KR116" s="483">
        <v>15</v>
      </c>
      <c r="KS116" s="483">
        <v>15</v>
      </c>
      <c r="KT116" s="483">
        <v>15</v>
      </c>
      <c r="KU116" s="483">
        <v>15</v>
      </c>
      <c r="KV116" s="483">
        <v>15</v>
      </c>
      <c r="KW116" s="483">
        <v>15</v>
      </c>
      <c r="KX116" s="483">
        <v>15</v>
      </c>
      <c r="KY116" s="483">
        <v>15</v>
      </c>
      <c r="KZ116" s="483">
        <v>15</v>
      </c>
      <c r="LA116" s="483">
        <v>15</v>
      </c>
      <c r="LB116" s="483">
        <v>15</v>
      </c>
      <c r="LC116" s="483">
        <v>15</v>
      </c>
      <c r="LD116" s="483">
        <v>15</v>
      </c>
      <c r="LE116" s="483">
        <v>15</v>
      </c>
      <c r="LF116" s="483">
        <v>15</v>
      </c>
      <c r="LG116" s="483">
        <v>15</v>
      </c>
      <c r="LH116" s="483">
        <v>15</v>
      </c>
      <c r="LI116" s="483">
        <v>15</v>
      </c>
      <c r="LJ116" s="483">
        <v>15</v>
      </c>
      <c r="LK116" s="483">
        <v>15</v>
      </c>
      <c r="LL116" s="483">
        <v>15</v>
      </c>
      <c r="LM116" s="483">
        <v>15</v>
      </c>
      <c r="LN116" s="483">
        <v>15</v>
      </c>
      <c r="LO116" s="483">
        <v>15</v>
      </c>
      <c r="LP116" s="483">
        <v>15</v>
      </c>
      <c r="LQ116" s="483">
        <v>15</v>
      </c>
      <c r="LR116" s="483">
        <v>15</v>
      </c>
      <c r="LS116" s="483">
        <v>15</v>
      </c>
      <c r="LT116" s="483">
        <v>15</v>
      </c>
      <c r="LU116" s="483">
        <v>15</v>
      </c>
      <c r="LV116" s="483">
        <v>15</v>
      </c>
      <c r="LW116" s="483">
        <v>15</v>
      </c>
      <c r="LX116" s="483">
        <v>15</v>
      </c>
      <c r="LY116" s="483">
        <v>15</v>
      </c>
      <c r="LZ116" s="483">
        <v>15</v>
      </c>
      <c r="MA116" s="483">
        <v>15</v>
      </c>
      <c r="MB116" s="483">
        <v>15</v>
      </c>
      <c r="MC116" s="483">
        <v>15</v>
      </c>
      <c r="MD116" s="483">
        <v>15</v>
      </c>
      <c r="ME116" s="483">
        <v>15</v>
      </c>
      <c r="MF116" s="483">
        <v>15</v>
      </c>
      <c r="MG116" s="483">
        <v>15</v>
      </c>
      <c r="MH116" s="483">
        <v>15</v>
      </c>
      <c r="MI116" s="483">
        <v>15</v>
      </c>
      <c r="MJ116" s="483">
        <v>15</v>
      </c>
      <c r="MK116" s="483">
        <v>15</v>
      </c>
      <c r="ML116" s="483">
        <v>15</v>
      </c>
      <c r="MM116" s="483">
        <v>15</v>
      </c>
      <c r="MN116" s="483">
        <v>15</v>
      </c>
      <c r="MO116" s="483">
        <v>15</v>
      </c>
      <c r="MP116" s="483">
        <v>15</v>
      </c>
      <c r="MQ116" s="483">
        <v>15</v>
      </c>
      <c r="MR116" s="483">
        <v>15</v>
      </c>
      <c r="MS116" s="483">
        <v>15</v>
      </c>
      <c r="MT116" s="483">
        <v>15</v>
      </c>
      <c r="MU116" s="483">
        <v>15</v>
      </c>
      <c r="MV116" s="483">
        <v>15</v>
      </c>
      <c r="MW116" s="483">
        <v>15</v>
      </c>
      <c r="MX116" s="483">
        <v>15</v>
      </c>
      <c r="MY116" s="483">
        <v>15</v>
      </c>
      <c r="MZ116" s="483">
        <v>15</v>
      </c>
      <c r="NA116" s="483">
        <v>15</v>
      </c>
      <c r="NB116" s="483">
        <v>15</v>
      </c>
      <c r="NC116" s="483">
        <v>15</v>
      </c>
      <c r="ND116" s="483">
        <v>15</v>
      </c>
      <c r="NE116" s="483">
        <v>15</v>
      </c>
      <c r="NF116" s="483">
        <v>15</v>
      </c>
      <c r="NG116" s="483">
        <v>15</v>
      </c>
      <c r="NH116" s="483">
        <v>15</v>
      </c>
      <c r="NI116" s="483">
        <v>15</v>
      </c>
      <c r="NJ116" s="483">
        <v>15</v>
      </c>
      <c r="NK116" s="483">
        <v>15</v>
      </c>
      <c r="NL116" s="483">
        <v>15</v>
      </c>
      <c r="NM116" s="483">
        <v>15</v>
      </c>
      <c r="NN116" s="483">
        <v>15</v>
      </c>
      <c r="NO116" s="483">
        <v>15</v>
      </c>
      <c r="NP116" s="483">
        <v>15</v>
      </c>
      <c r="NQ116" s="483">
        <v>15</v>
      </c>
      <c r="NR116" s="483">
        <v>15</v>
      </c>
      <c r="NS116" s="483">
        <v>15</v>
      </c>
      <c r="NT116" s="483">
        <v>15</v>
      </c>
      <c r="NU116" s="483">
        <v>15</v>
      </c>
      <c r="NV116" s="483">
        <v>15</v>
      </c>
      <c r="NW116" s="483">
        <v>15</v>
      </c>
      <c r="NX116" s="483">
        <v>15</v>
      </c>
      <c r="NY116" s="483">
        <v>15</v>
      </c>
      <c r="NZ116" s="483">
        <v>15</v>
      </c>
      <c r="OA116" s="483">
        <v>15</v>
      </c>
      <c r="OB116" s="483">
        <v>15</v>
      </c>
      <c r="OC116" s="483">
        <v>15</v>
      </c>
      <c r="OD116" s="483">
        <v>15</v>
      </c>
      <c r="OE116" s="483">
        <v>15</v>
      </c>
      <c r="OF116" s="483">
        <v>15</v>
      </c>
      <c r="OG116" s="483">
        <v>15</v>
      </c>
      <c r="OH116" s="483">
        <v>15</v>
      </c>
      <c r="OI116" s="483">
        <v>15</v>
      </c>
      <c r="OJ116" s="483">
        <v>15</v>
      </c>
      <c r="OK116" s="483">
        <v>15</v>
      </c>
      <c r="OL116" s="483">
        <v>15</v>
      </c>
      <c r="OM116" s="483">
        <v>15</v>
      </c>
      <c r="ON116" s="483">
        <v>15</v>
      </c>
      <c r="OO116" s="483">
        <v>15</v>
      </c>
      <c r="OP116" s="483">
        <v>15</v>
      </c>
      <c r="OQ116" s="483">
        <v>15</v>
      </c>
      <c r="OR116" s="483">
        <v>15</v>
      </c>
      <c r="OS116" s="483">
        <v>15</v>
      </c>
      <c r="OT116" s="483">
        <v>15</v>
      </c>
      <c r="OU116" s="483">
        <v>15</v>
      </c>
      <c r="OV116" s="483">
        <v>15</v>
      </c>
      <c r="OW116" s="483">
        <v>15</v>
      </c>
      <c r="OX116" s="483">
        <v>15</v>
      </c>
      <c r="OY116" s="483">
        <v>15</v>
      </c>
      <c r="OZ116" s="483">
        <v>15</v>
      </c>
      <c r="PA116" s="483">
        <v>15</v>
      </c>
      <c r="PB116" s="483">
        <v>15</v>
      </c>
      <c r="PC116" s="483">
        <v>15</v>
      </c>
      <c r="PD116" s="483">
        <v>15</v>
      </c>
      <c r="PE116" s="483">
        <v>15</v>
      </c>
      <c r="PF116" s="483">
        <v>15</v>
      </c>
      <c r="PG116" s="483">
        <v>15</v>
      </c>
      <c r="PH116" s="483">
        <v>15</v>
      </c>
      <c r="PI116" s="483">
        <v>15</v>
      </c>
      <c r="PJ116" s="483">
        <v>15</v>
      </c>
      <c r="PK116" s="483">
        <v>15</v>
      </c>
      <c r="PL116" s="483">
        <v>15</v>
      </c>
    </row>
    <row r="117" spans="1:428" x14ac:dyDescent="0.25">
      <c r="A117" s="866"/>
      <c r="B117" s="868"/>
      <c r="C117" s="869"/>
      <c r="D117" s="870"/>
      <c r="E117" s="206" t="s">
        <v>1377</v>
      </c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12"/>
      <c r="CA117" s="212"/>
      <c r="CB117" s="212"/>
      <c r="CC117" s="212"/>
      <c r="CD117" s="212"/>
      <c r="CE117" s="212"/>
      <c r="CF117" s="212"/>
      <c r="CG117" s="212"/>
      <c r="CH117" s="212"/>
      <c r="CI117" s="212"/>
      <c r="CJ117" s="212"/>
      <c r="CK117" s="212"/>
      <c r="CL117" s="212"/>
      <c r="CM117" s="212"/>
      <c r="CN117" s="212"/>
      <c r="CO117" s="212"/>
      <c r="CP117" s="212"/>
      <c r="CQ117" s="212"/>
      <c r="CR117" s="212"/>
      <c r="CS117" s="212"/>
      <c r="CT117" s="212"/>
      <c r="CU117" s="212"/>
      <c r="CV117" s="212"/>
      <c r="CW117" s="212"/>
      <c r="CX117" s="212"/>
      <c r="CY117" s="212"/>
      <c r="CZ117" s="212"/>
      <c r="DA117" s="212"/>
      <c r="DB117" s="212"/>
      <c r="DC117" s="212"/>
      <c r="DD117" s="212"/>
      <c r="DE117" s="212"/>
      <c r="DF117" s="212"/>
      <c r="DG117" s="212"/>
      <c r="DH117" s="212"/>
      <c r="DI117" s="212"/>
      <c r="DJ117" s="212"/>
      <c r="DK117" s="212"/>
      <c r="DL117" s="212"/>
      <c r="DM117" s="212"/>
      <c r="DN117" s="212"/>
      <c r="DO117" s="212"/>
      <c r="DP117" s="212"/>
      <c r="DQ117" s="212"/>
      <c r="DR117" s="212"/>
      <c r="DS117" s="212"/>
      <c r="DT117" s="212"/>
      <c r="DU117" s="212"/>
      <c r="DV117" s="212"/>
      <c r="DW117" s="212"/>
      <c r="DX117" s="212"/>
      <c r="DY117" s="212"/>
      <c r="DZ117" s="212"/>
      <c r="EA117" s="212"/>
      <c r="EB117" s="212"/>
      <c r="EC117" s="212"/>
      <c r="ED117" s="212"/>
      <c r="EE117" s="212"/>
      <c r="EF117" s="212"/>
      <c r="EG117" s="212"/>
      <c r="EH117" s="212"/>
      <c r="EI117" s="212"/>
      <c r="EJ117" s="212"/>
      <c r="EK117" s="212"/>
      <c r="EL117" s="212"/>
      <c r="EM117" s="212"/>
      <c r="EN117" s="212"/>
      <c r="EO117" s="212"/>
      <c r="EP117" s="212"/>
      <c r="EQ117" s="212"/>
      <c r="ER117" s="212"/>
      <c r="ES117" s="212"/>
      <c r="ET117" s="212"/>
      <c r="EU117" s="212"/>
      <c r="EV117" s="212"/>
      <c r="EW117" s="212"/>
      <c r="EX117" s="212"/>
      <c r="EY117" s="212"/>
      <c r="EZ117" s="212"/>
      <c r="FA117" s="212"/>
      <c r="FB117" s="212"/>
      <c r="FC117" s="212"/>
      <c r="FD117" s="212"/>
      <c r="FE117" s="212"/>
      <c r="FF117" s="212"/>
      <c r="FG117" s="212"/>
      <c r="FH117" s="212"/>
      <c r="FI117" s="212"/>
      <c r="FJ117" s="212"/>
      <c r="FK117" s="212"/>
      <c r="FL117" s="212"/>
      <c r="FM117" s="212"/>
      <c r="FN117" s="212"/>
      <c r="FO117" s="212"/>
      <c r="FP117" s="212"/>
      <c r="FQ117" s="212"/>
      <c r="FR117" s="212"/>
      <c r="FS117" s="212"/>
      <c r="FT117" s="212"/>
      <c r="FU117" s="212"/>
      <c r="FV117" s="212"/>
      <c r="FW117" s="212"/>
      <c r="FX117" s="212"/>
      <c r="FY117" s="212"/>
      <c r="FZ117" s="212"/>
      <c r="GA117" s="212"/>
      <c r="GB117" s="212"/>
      <c r="GC117" s="212"/>
      <c r="GD117" s="212"/>
      <c r="GE117" s="212"/>
      <c r="GF117" s="212"/>
      <c r="GG117" s="212"/>
      <c r="GH117" s="212"/>
      <c r="GI117" s="212"/>
      <c r="GJ117" s="212"/>
      <c r="GK117" s="212"/>
      <c r="GL117" s="212"/>
      <c r="GM117" s="212"/>
      <c r="GN117" s="212"/>
      <c r="GO117" s="212"/>
      <c r="GP117" s="212"/>
      <c r="GQ117" s="212"/>
      <c r="GR117" s="212"/>
      <c r="GS117" s="212"/>
      <c r="GT117" s="212"/>
      <c r="GU117" s="212"/>
      <c r="GV117" s="212"/>
      <c r="GW117" s="212"/>
      <c r="GX117" s="212"/>
      <c r="GY117" s="212"/>
      <c r="GZ117" s="212"/>
      <c r="HA117" s="212"/>
      <c r="HB117" s="212"/>
      <c r="HC117" s="212"/>
      <c r="HD117" s="212"/>
      <c r="HE117" s="212"/>
      <c r="HF117" s="212"/>
      <c r="HG117" s="212"/>
      <c r="HH117" s="212"/>
      <c r="HI117" s="212"/>
      <c r="HJ117" s="212"/>
      <c r="HK117" s="212"/>
      <c r="HL117" s="212"/>
      <c r="HM117" s="212"/>
      <c r="HN117" s="212"/>
      <c r="HO117" s="212"/>
      <c r="HP117" s="212"/>
      <c r="HQ117" s="212"/>
      <c r="HR117" s="212"/>
      <c r="HS117" s="212"/>
      <c r="HT117" s="212"/>
      <c r="HU117" s="212"/>
      <c r="HV117" s="212"/>
      <c r="HW117" s="212"/>
      <c r="HX117" s="212"/>
      <c r="HY117" s="212"/>
      <c r="HZ117" s="212"/>
      <c r="IA117" s="212"/>
      <c r="IB117" s="212"/>
      <c r="IC117" s="212"/>
      <c r="ID117" s="212"/>
      <c r="IE117" s="212"/>
      <c r="IF117" s="212"/>
      <c r="IG117" s="212"/>
      <c r="IH117" s="212"/>
      <c r="II117" s="212"/>
      <c r="IJ117" s="212"/>
      <c r="IK117" s="212"/>
      <c r="IL117" s="212"/>
      <c r="IM117" s="212"/>
      <c r="IN117" s="212"/>
      <c r="IO117" s="212"/>
      <c r="IP117" s="212"/>
      <c r="IQ117" s="212"/>
      <c r="IR117" s="212"/>
      <c r="IS117" s="212"/>
      <c r="IT117" s="212"/>
      <c r="IU117" s="212"/>
      <c r="IV117" s="212"/>
      <c r="IW117" s="212"/>
      <c r="IX117" s="212"/>
      <c r="IY117" s="212"/>
      <c r="IZ117" s="212"/>
      <c r="JA117" s="212"/>
      <c r="JB117" s="212"/>
      <c r="JC117" s="212"/>
      <c r="JD117" s="212"/>
      <c r="JE117" s="212"/>
      <c r="JF117" s="212"/>
      <c r="JG117" s="212"/>
      <c r="JH117" s="212"/>
      <c r="JI117" s="212"/>
      <c r="JJ117" s="212"/>
      <c r="JK117" s="212"/>
      <c r="JL117" s="212"/>
      <c r="JM117" s="212"/>
      <c r="JN117" s="212"/>
      <c r="JO117" s="484"/>
      <c r="JP117" s="484"/>
      <c r="JQ117" s="484"/>
      <c r="JR117" s="484"/>
      <c r="JS117" s="484"/>
      <c r="JT117" s="484"/>
      <c r="JU117" s="484"/>
      <c r="JV117" s="484"/>
      <c r="JW117" s="484"/>
      <c r="JX117" s="484"/>
      <c r="JY117" s="484"/>
      <c r="JZ117" s="484"/>
      <c r="KA117" s="484"/>
      <c r="KB117" s="484">
        <v>4</v>
      </c>
      <c r="KC117" s="484">
        <v>4</v>
      </c>
      <c r="KD117" s="484">
        <v>4</v>
      </c>
      <c r="KE117" s="484">
        <v>4</v>
      </c>
      <c r="KF117" s="484">
        <v>4</v>
      </c>
      <c r="KG117" s="484">
        <v>4</v>
      </c>
      <c r="KH117" s="484">
        <v>14</v>
      </c>
      <c r="KI117" s="484">
        <v>14</v>
      </c>
      <c r="KJ117" s="484">
        <v>12</v>
      </c>
      <c r="KK117" s="484">
        <v>12</v>
      </c>
      <c r="KL117" s="484">
        <v>12</v>
      </c>
      <c r="KM117" s="484">
        <v>12</v>
      </c>
      <c r="KN117" s="484">
        <v>12</v>
      </c>
      <c r="KO117" s="484">
        <v>12</v>
      </c>
      <c r="KP117" s="484">
        <v>12</v>
      </c>
      <c r="KQ117" s="484">
        <v>12</v>
      </c>
      <c r="KR117" s="484">
        <v>12</v>
      </c>
      <c r="KS117" s="484">
        <v>12</v>
      </c>
      <c r="KT117" s="484">
        <v>14</v>
      </c>
      <c r="KU117" s="484">
        <v>14</v>
      </c>
      <c r="KV117" s="484">
        <v>14</v>
      </c>
      <c r="KW117" s="484">
        <v>14</v>
      </c>
      <c r="KX117" s="484">
        <v>14</v>
      </c>
      <c r="KY117" s="484">
        <v>14</v>
      </c>
      <c r="KZ117" s="484">
        <v>14</v>
      </c>
      <c r="LA117" s="484">
        <v>14</v>
      </c>
      <c r="LB117" s="484">
        <v>14</v>
      </c>
      <c r="LC117" s="484">
        <v>14</v>
      </c>
      <c r="LD117" s="484">
        <v>16</v>
      </c>
      <c r="LE117" s="484">
        <v>16</v>
      </c>
      <c r="LF117" s="484">
        <v>16</v>
      </c>
      <c r="LG117" s="484">
        <v>16</v>
      </c>
      <c r="LH117" s="484">
        <v>16</v>
      </c>
      <c r="LI117" s="484">
        <v>16</v>
      </c>
      <c r="LJ117" s="484">
        <v>16</v>
      </c>
      <c r="LK117" s="484">
        <v>16</v>
      </c>
      <c r="LL117" s="484">
        <v>16</v>
      </c>
      <c r="LM117" s="484">
        <v>16</v>
      </c>
      <c r="LN117" s="484">
        <v>16</v>
      </c>
      <c r="LO117" s="484">
        <v>16</v>
      </c>
      <c r="LP117" s="484">
        <v>16</v>
      </c>
      <c r="LQ117" s="484">
        <v>16</v>
      </c>
      <c r="LR117" s="484">
        <v>16</v>
      </c>
      <c r="LS117" s="484">
        <v>16</v>
      </c>
      <c r="LT117" s="484">
        <v>16</v>
      </c>
      <c r="LU117" s="484">
        <v>16</v>
      </c>
      <c r="LV117" s="484">
        <v>16</v>
      </c>
      <c r="LW117" s="484">
        <v>16</v>
      </c>
      <c r="LX117" s="484">
        <v>16</v>
      </c>
      <c r="LY117" s="484">
        <v>19</v>
      </c>
      <c r="LZ117" s="484">
        <v>19</v>
      </c>
      <c r="MA117" s="484">
        <v>19</v>
      </c>
      <c r="MB117" s="484">
        <v>19</v>
      </c>
      <c r="MC117" s="484">
        <v>19</v>
      </c>
      <c r="MD117" s="484">
        <v>19</v>
      </c>
      <c r="ME117" s="484">
        <v>15</v>
      </c>
      <c r="MF117" s="484">
        <v>15</v>
      </c>
      <c r="MG117" s="484">
        <v>15</v>
      </c>
      <c r="MH117" s="484">
        <v>15</v>
      </c>
      <c r="MI117" s="484">
        <v>15</v>
      </c>
      <c r="MJ117" s="484">
        <v>15</v>
      </c>
      <c r="MK117" s="484">
        <v>15</v>
      </c>
      <c r="ML117" s="484">
        <v>15</v>
      </c>
      <c r="MM117" s="484">
        <v>15</v>
      </c>
      <c r="MN117" s="484">
        <v>15</v>
      </c>
      <c r="MO117" s="484">
        <v>15</v>
      </c>
      <c r="MP117" s="484">
        <v>15</v>
      </c>
      <c r="MQ117" s="484">
        <v>15</v>
      </c>
      <c r="MR117" s="484">
        <v>15</v>
      </c>
      <c r="MS117" s="484">
        <v>15</v>
      </c>
      <c r="MT117" s="484">
        <v>15</v>
      </c>
      <c r="MU117" s="484">
        <v>15</v>
      </c>
      <c r="MV117" s="484">
        <v>15</v>
      </c>
      <c r="MW117" s="484">
        <v>15</v>
      </c>
      <c r="MX117" s="484">
        <v>15</v>
      </c>
      <c r="MY117" s="484">
        <v>15</v>
      </c>
      <c r="MZ117" s="484">
        <v>15</v>
      </c>
      <c r="NA117" s="484">
        <v>15</v>
      </c>
      <c r="NB117" s="484">
        <v>15</v>
      </c>
      <c r="NC117" s="484">
        <v>15</v>
      </c>
      <c r="ND117" s="484">
        <v>15</v>
      </c>
      <c r="NE117" s="484">
        <v>15</v>
      </c>
      <c r="NF117" s="484">
        <v>15</v>
      </c>
      <c r="NG117" s="484">
        <v>15</v>
      </c>
      <c r="NH117" s="484">
        <v>15</v>
      </c>
      <c r="NI117" s="484">
        <v>15</v>
      </c>
      <c r="NJ117" s="484">
        <v>15</v>
      </c>
      <c r="NK117" s="484">
        <v>15</v>
      </c>
      <c r="NL117" s="484">
        <v>15</v>
      </c>
      <c r="NM117" s="484">
        <v>15</v>
      </c>
      <c r="NN117" s="484">
        <v>15</v>
      </c>
      <c r="NO117" s="484">
        <v>15</v>
      </c>
      <c r="NP117" s="484">
        <v>15</v>
      </c>
      <c r="NQ117" s="484">
        <v>15</v>
      </c>
      <c r="NR117" s="484">
        <v>15</v>
      </c>
      <c r="NS117" s="484">
        <v>15</v>
      </c>
      <c r="NT117" s="484">
        <v>15</v>
      </c>
      <c r="NU117" s="484">
        <v>15</v>
      </c>
      <c r="NV117" s="484">
        <v>15</v>
      </c>
      <c r="NW117" s="484">
        <v>15</v>
      </c>
      <c r="NX117" s="484">
        <v>15</v>
      </c>
      <c r="NY117" s="484">
        <v>15</v>
      </c>
      <c r="NZ117" s="484">
        <v>15</v>
      </c>
      <c r="OA117" s="484">
        <v>15</v>
      </c>
      <c r="OB117" s="484">
        <v>15</v>
      </c>
      <c r="OC117" s="484">
        <v>15</v>
      </c>
      <c r="OD117" s="484">
        <v>15</v>
      </c>
      <c r="OE117" s="484">
        <v>15</v>
      </c>
      <c r="OF117" s="484">
        <v>15</v>
      </c>
      <c r="OG117" s="484">
        <v>15</v>
      </c>
      <c r="OH117" s="484">
        <v>15</v>
      </c>
      <c r="OI117" s="484">
        <v>15</v>
      </c>
      <c r="OJ117" s="484">
        <v>15</v>
      </c>
      <c r="OK117" s="484">
        <v>15</v>
      </c>
      <c r="OL117" s="484">
        <v>15</v>
      </c>
      <c r="OM117" s="484">
        <v>15</v>
      </c>
      <c r="ON117" s="484">
        <v>15</v>
      </c>
      <c r="OO117" s="484">
        <v>15</v>
      </c>
      <c r="OP117" s="484">
        <v>15</v>
      </c>
      <c r="OQ117" s="484">
        <v>15</v>
      </c>
      <c r="OR117" s="484">
        <v>15</v>
      </c>
      <c r="OS117" s="484">
        <v>15</v>
      </c>
      <c r="OT117" s="484">
        <v>15</v>
      </c>
      <c r="OU117" s="484">
        <v>15</v>
      </c>
      <c r="OV117" s="484">
        <v>15</v>
      </c>
      <c r="OW117" s="484">
        <v>15</v>
      </c>
      <c r="OX117" s="484">
        <v>15</v>
      </c>
      <c r="OY117" s="484">
        <v>15</v>
      </c>
      <c r="OZ117" s="484">
        <v>15</v>
      </c>
      <c r="PA117" s="484">
        <v>15</v>
      </c>
      <c r="PB117" s="484">
        <v>15</v>
      </c>
      <c r="PC117" s="484">
        <v>15</v>
      </c>
      <c r="PD117" s="484">
        <v>15</v>
      </c>
      <c r="PE117" s="484">
        <v>15</v>
      </c>
      <c r="PF117" s="484">
        <v>15</v>
      </c>
      <c r="PG117" s="484">
        <v>15</v>
      </c>
      <c r="PH117" s="484">
        <v>15</v>
      </c>
      <c r="PI117" s="484">
        <v>15</v>
      </c>
      <c r="PJ117" s="484">
        <v>15</v>
      </c>
      <c r="PK117" s="484">
        <v>15</v>
      </c>
      <c r="PL117" s="484">
        <v>15</v>
      </c>
    </row>
    <row r="118" spans="1:428" x14ac:dyDescent="0.25">
      <c r="A118" s="866">
        <v>24</v>
      </c>
      <c r="B118" s="867" t="s">
        <v>1441</v>
      </c>
      <c r="C118" s="869" t="s">
        <v>1375</v>
      </c>
      <c r="D118" s="870" t="s">
        <v>1434</v>
      </c>
      <c r="E118" s="205" t="s">
        <v>1376</v>
      </c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A118" s="211"/>
      <c r="BB118" s="211"/>
      <c r="BC118" s="211"/>
      <c r="BD118" s="211"/>
      <c r="BE118" s="211"/>
      <c r="BF118" s="211"/>
      <c r="BG118" s="211"/>
      <c r="BH118" s="211"/>
      <c r="BI118" s="211"/>
      <c r="BJ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  <c r="BX118" s="211"/>
      <c r="BY118" s="211"/>
      <c r="BZ118" s="211"/>
      <c r="CA118" s="211"/>
      <c r="CB118" s="211"/>
      <c r="CC118" s="211"/>
      <c r="CD118" s="211"/>
      <c r="CE118" s="211"/>
      <c r="CF118" s="211"/>
      <c r="CG118" s="211"/>
      <c r="CH118" s="211"/>
      <c r="CI118" s="211"/>
      <c r="CJ118" s="211"/>
      <c r="CK118" s="211"/>
      <c r="CL118" s="211"/>
      <c r="CM118" s="211"/>
      <c r="CN118" s="211"/>
      <c r="CO118" s="211"/>
      <c r="CP118" s="211"/>
      <c r="CQ118" s="211"/>
      <c r="CR118" s="211"/>
      <c r="CS118" s="211"/>
      <c r="CT118" s="211"/>
      <c r="CU118" s="211"/>
      <c r="CV118" s="211"/>
      <c r="CW118" s="211"/>
      <c r="CX118" s="211"/>
      <c r="CY118" s="211"/>
      <c r="CZ118" s="211"/>
      <c r="DA118" s="211"/>
      <c r="DB118" s="211"/>
      <c r="DC118" s="211"/>
      <c r="DD118" s="211"/>
      <c r="DE118" s="211"/>
      <c r="DF118" s="211"/>
      <c r="DG118" s="211"/>
      <c r="DH118" s="211"/>
      <c r="DI118" s="211"/>
      <c r="DJ118" s="211"/>
      <c r="DK118" s="211"/>
      <c r="DL118" s="211"/>
      <c r="DM118" s="211"/>
      <c r="DN118" s="211"/>
      <c r="DO118" s="211"/>
      <c r="DP118" s="211"/>
      <c r="DQ118" s="211"/>
      <c r="DR118" s="211"/>
      <c r="DS118" s="211"/>
      <c r="DT118" s="211"/>
      <c r="DU118" s="211"/>
      <c r="DV118" s="211"/>
      <c r="DW118" s="211"/>
      <c r="DX118" s="211"/>
      <c r="DY118" s="211"/>
      <c r="DZ118" s="211"/>
      <c r="EA118" s="211"/>
      <c r="EB118" s="211"/>
      <c r="EC118" s="211"/>
      <c r="ED118" s="211"/>
      <c r="EE118" s="211"/>
      <c r="EF118" s="211"/>
      <c r="EG118" s="211"/>
      <c r="EH118" s="211"/>
      <c r="EI118" s="211"/>
      <c r="EJ118" s="211"/>
      <c r="EK118" s="211"/>
      <c r="EL118" s="211"/>
      <c r="EM118" s="211"/>
      <c r="EN118" s="211"/>
      <c r="EO118" s="211"/>
      <c r="EP118" s="211"/>
      <c r="EQ118" s="211"/>
      <c r="ER118" s="211"/>
      <c r="ES118" s="211"/>
      <c r="ET118" s="211"/>
      <c r="EU118" s="211"/>
      <c r="EV118" s="211"/>
      <c r="EW118" s="211"/>
      <c r="EX118" s="211"/>
      <c r="EY118" s="211"/>
      <c r="EZ118" s="211"/>
      <c r="FA118" s="211"/>
      <c r="FB118" s="211"/>
      <c r="FC118" s="211"/>
      <c r="FD118" s="211"/>
      <c r="FE118" s="211"/>
      <c r="FF118" s="211"/>
      <c r="FG118" s="211"/>
      <c r="FH118" s="211"/>
      <c r="FI118" s="211"/>
      <c r="FJ118" s="211"/>
      <c r="FK118" s="211"/>
      <c r="FL118" s="211"/>
      <c r="FM118" s="211"/>
      <c r="FN118" s="211"/>
      <c r="FO118" s="211"/>
      <c r="FP118" s="211"/>
      <c r="FQ118" s="211"/>
      <c r="FR118" s="211"/>
      <c r="FS118" s="211"/>
      <c r="FT118" s="211"/>
      <c r="FU118" s="211"/>
      <c r="FV118" s="211"/>
      <c r="FW118" s="211"/>
      <c r="FX118" s="211"/>
      <c r="FY118" s="211"/>
      <c r="FZ118" s="211"/>
      <c r="GA118" s="211"/>
      <c r="GB118" s="211"/>
      <c r="GC118" s="211"/>
      <c r="GD118" s="211"/>
      <c r="GE118" s="211"/>
      <c r="GF118" s="211"/>
      <c r="GG118" s="211"/>
      <c r="GH118" s="211"/>
      <c r="GI118" s="211"/>
      <c r="GJ118" s="211"/>
      <c r="GK118" s="211"/>
      <c r="GL118" s="211"/>
      <c r="GM118" s="211"/>
      <c r="GN118" s="211"/>
      <c r="GO118" s="211"/>
      <c r="GP118" s="211"/>
      <c r="GQ118" s="211"/>
      <c r="GR118" s="211"/>
      <c r="GS118" s="211"/>
      <c r="GT118" s="211"/>
      <c r="GU118" s="211"/>
      <c r="GV118" s="211"/>
      <c r="GW118" s="211"/>
      <c r="GX118" s="211"/>
      <c r="GY118" s="211"/>
      <c r="GZ118" s="211"/>
      <c r="HA118" s="211"/>
      <c r="HB118" s="211"/>
      <c r="HC118" s="211"/>
      <c r="HD118" s="211"/>
      <c r="HE118" s="211"/>
      <c r="HF118" s="211"/>
      <c r="HG118" s="211"/>
      <c r="HH118" s="211"/>
      <c r="HI118" s="211"/>
      <c r="HJ118" s="211"/>
      <c r="HK118" s="211"/>
      <c r="HL118" s="211"/>
      <c r="HM118" s="211"/>
      <c r="HN118" s="211"/>
      <c r="HO118" s="211"/>
      <c r="HP118" s="211"/>
      <c r="HQ118" s="211"/>
      <c r="HR118" s="211"/>
      <c r="HS118" s="211"/>
      <c r="HT118" s="211"/>
      <c r="HU118" s="211"/>
      <c r="HV118" s="211"/>
      <c r="HW118" s="211"/>
      <c r="HX118" s="211"/>
      <c r="HY118" s="211"/>
      <c r="HZ118" s="211"/>
      <c r="IA118" s="211"/>
      <c r="IB118" s="211"/>
      <c r="IC118" s="211"/>
      <c r="ID118" s="211"/>
      <c r="IE118" s="211"/>
      <c r="IF118" s="211"/>
      <c r="IG118" s="211"/>
      <c r="IH118" s="211"/>
      <c r="II118" s="211"/>
      <c r="IJ118" s="211"/>
      <c r="IK118" s="211"/>
      <c r="IL118" s="211"/>
      <c r="IM118" s="211"/>
      <c r="IN118" s="211"/>
      <c r="IO118" s="211"/>
      <c r="IP118" s="211"/>
      <c r="IQ118" s="211"/>
      <c r="IR118" s="211"/>
      <c r="IS118" s="211"/>
      <c r="IT118" s="211"/>
      <c r="IU118" s="211"/>
      <c r="IV118" s="211"/>
      <c r="IW118" s="211"/>
      <c r="IX118" s="211"/>
      <c r="IY118" s="211"/>
      <c r="IZ118" s="211"/>
      <c r="JA118" s="211"/>
      <c r="JB118" s="211"/>
      <c r="JC118" s="211"/>
      <c r="JD118" s="211"/>
      <c r="JE118" s="211"/>
      <c r="JF118" s="211"/>
      <c r="JG118" s="211"/>
      <c r="JH118" s="211"/>
      <c r="JI118" s="211"/>
      <c r="JJ118" s="211"/>
      <c r="JK118" s="211"/>
      <c r="JL118" s="211"/>
      <c r="JM118" s="211"/>
      <c r="JN118" s="211"/>
      <c r="JO118" s="483"/>
      <c r="JP118" s="483"/>
      <c r="JQ118" s="483"/>
      <c r="JR118" s="483"/>
      <c r="JS118" s="483"/>
      <c r="JT118" s="483"/>
      <c r="JU118" s="483"/>
      <c r="JV118" s="483"/>
      <c r="JW118" s="483"/>
      <c r="JX118" s="483"/>
      <c r="JY118" s="483"/>
      <c r="JZ118" s="483"/>
      <c r="KA118" s="483"/>
      <c r="KB118" s="483"/>
      <c r="KC118" s="483"/>
      <c r="KD118" s="483"/>
      <c r="KE118" s="483"/>
      <c r="KF118" s="483"/>
      <c r="KG118" s="483"/>
      <c r="KH118" s="483"/>
      <c r="KI118" s="483"/>
      <c r="KJ118" s="483"/>
      <c r="KK118" s="483"/>
      <c r="KL118" s="483"/>
      <c r="KM118" s="483"/>
      <c r="KN118" s="483"/>
      <c r="KO118" s="483"/>
      <c r="KP118" s="483"/>
      <c r="KQ118" s="483"/>
      <c r="KR118" s="483"/>
      <c r="KS118" s="483"/>
      <c r="KT118" s="483"/>
      <c r="KU118" s="483"/>
      <c r="KV118" s="483"/>
      <c r="KW118" s="483"/>
      <c r="KX118" s="483"/>
      <c r="KY118" s="483"/>
      <c r="KZ118" s="483"/>
      <c r="LA118" s="483"/>
      <c r="LB118" s="483"/>
      <c r="LC118" s="483"/>
      <c r="LD118" s="483">
        <v>30</v>
      </c>
      <c r="LE118" s="483">
        <v>30</v>
      </c>
      <c r="LF118" s="483">
        <v>30</v>
      </c>
      <c r="LG118" s="483">
        <v>30</v>
      </c>
      <c r="LH118" s="483">
        <v>30</v>
      </c>
      <c r="LI118" s="483">
        <v>30</v>
      </c>
      <c r="LJ118" s="483">
        <v>30</v>
      </c>
      <c r="LK118" s="483">
        <v>30</v>
      </c>
      <c r="LL118" s="483">
        <v>30</v>
      </c>
      <c r="LM118" s="483">
        <v>30</v>
      </c>
      <c r="LN118" s="483">
        <v>30</v>
      </c>
      <c r="LO118" s="483">
        <v>30</v>
      </c>
      <c r="LP118" s="483">
        <v>30</v>
      </c>
      <c r="LQ118" s="483">
        <v>30</v>
      </c>
      <c r="LR118" s="483">
        <v>30</v>
      </c>
      <c r="LS118" s="483">
        <v>30</v>
      </c>
      <c r="LT118" s="483">
        <v>30</v>
      </c>
      <c r="LU118" s="483">
        <v>30</v>
      </c>
      <c r="LV118" s="483">
        <v>30</v>
      </c>
      <c r="LW118" s="483">
        <v>30</v>
      </c>
      <c r="LX118" s="483">
        <v>30</v>
      </c>
      <c r="LY118" s="483">
        <v>30</v>
      </c>
      <c r="LZ118" s="483">
        <v>30</v>
      </c>
      <c r="MA118" s="483">
        <v>30</v>
      </c>
      <c r="MB118" s="483">
        <v>30</v>
      </c>
      <c r="MC118" s="483">
        <v>30</v>
      </c>
      <c r="MD118" s="483">
        <v>30</v>
      </c>
      <c r="ME118" s="483">
        <v>30</v>
      </c>
      <c r="MF118" s="483">
        <v>30</v>
      </c>
      <c r="MG118" s="483">
        <v>30</v>
      </c>
      <c r="MH118" s="483">
        <v>30</v>
      </c>
      <c r="MI118" s="483">
        <v>30</v>
      </c>
      <c r="MJ118" s="483">
        <v>30</v>
      </c>
      <c r="MK118" s="483">
        <v>30</v>
      </c>
      <c r="ML118" s="483">
        <v>30</v>
      </c>
      <c r="MM118" s="483">
        <v>30</v>
      </c>
      <c r="MN118" s="483">
        <v>30</v>
      </c>
      <c r="MO118" s="483">
        <v>30</v>
      </c>
      <c r="MP118" s="483">
        <v>30</v>
      </c>
      <c r="MQ118" s="483">
        <v>30</v>
      </c>
      <c r="MR118" s="483">
        <v>30</v>
      </c>
      <c r="MS118" s="483">
        <v>30</v>
      </c>
      <c r="MT118" s="483">
        <v>30</v>
      </c>
      <c r="MU118" s="483">
        <v>30</v>
      </c>
      <c r="MV118" s="483">
        <v>30</v>
      </c>
      <c r="MW118" s="483">
        <v>30</v>
      </c>
      <c r="MX118" s="483">
        <v>30</v>
      </c>
      <c r="MY118" s="483">
        <v>30</v>
      </c>
      <c r="MZ118" s="483">
        <v>30</v>
      </c>
      <c r="NA118" s="483">
        <v>30</v>
      </c>
      <c r="NB118" s="483">
        <v>30</v>
      </c>
      <c r="NC118" s="483">
        <v>30</v>
      </c>
      <c r="ND118" s="483">
        <v>30</v>
      </c>
      <c r="NE118" s="483">
        <v>30</v>
      </c>
      <c r="NF118" s="483">
        <v>30</v>
      </c>
      <c r="NG118" s="483">
        <v>30</v>
      </c>
      <c r="NH118" s="483">
        <v>30</v>
      </c>
      <c r="NI118" s="483">
        <v>30</v>
      </c>
      <c r="NJ118" s="483">
        <v>30</v>
      </c>
      <c r="NK118" s="483">
        <v>30</v>
      </c>
      <c r="NL118" s="483">
        <v>30</v>
      </c>
      <c r="NM118" s="483">
        <v>30</v>
      </c>
      <c r="NN118" s="483">
        <v>30</v>
      </c>
      <c r="NO118" s="483">
        <v>30</v>
      </c>
      <c r="NP118" s="483">
        <v>30</v>
      </c>
      <c r="NQ118" s="483">
        <v>30</v>
      </c>
      <c r="NR118" s="483">
        <v>30</v>
      </c>
      <c r="NS118" s="483">
        <v>30</v>
      </c>
      <c r="NT118" s="483">
        <v>30</v>
      </c>
      <c r="NU118" s="483">
        <v>30</v>
      </c>
      <c r="NV118" s="483">
        <v>30</v>
      </c>
      <c r="NW118" s="483">
        <v>30</v>
      </c>
      <c r="NX118" s="483">
        <v>30</v>
      </c>
      <c r="NY118" s="483">
        <v>30</v>
      </c>
      <c r="NZ118" s="483">
        <v>30</v>
      </c>
      <c r="OA118" s="483">
        <v>30</v>
      </c>
      <c r="OB118" s="483">
        <v>30</v>
      </c>
      <c r="OC118" s="483">
        <v>30</v>
      </c>
      <c r="OD118" s="483">
        <v>30</v>
      </c>
      <c r="OE118" s="483">
        <v>30</v>
      </c>
      <c r="OF118" s="483">
        <v>30</v>
      </c>
      <c r="OG118" s="483">
        <v>30</v>
      </c>
      <c r="OH118" s="483">
        <v>30</v>
      </c>
      <c r="OI118" s="483">
        <v>30</v>
      </c>
      <c r="OJ118" s="483">
        <v>30</v>
      </c>
      <c r="OK118" s="483">
        <v>30</v>
      </c>
      <c r="OL118" s="483">
        <v>30</v>
      </c>
      <c r="OM118" s="483">
        <v>30</v>
      </c>
      <c r="ON118" s="483">
        <v>30</v>
      </c>
      <c r="OO118" s="483">
        <v>30</v>
      </c>
      <c r="OP118" s="483">
        <v>30</v>
      </c>
      <c r="OQ118" s="483">
        <v>30</v>
      </c>
      <c r="OR118" s="483">
        <v>30</v>
      </c>
      <c r="OS118" s="483">
        <v>30</v>
      </c>
      <c r="OT118" s="483">
        <v>30</v>
      </c>
      <c r="OU118" s="483">
        <v>30</v>
      </c>
      <c r="OV118" s="483">
        <v>30</v>
      </c>
      <c r="OW118" s="483">
        <v>30</v>
      </c>
      <c r="OX118" s="483">
        <v>30</v>
      </c>
      <c r="OY118" s="483">
        <v>30</v>
      </c>
      <c r="OZ118" s="483">
        <v>30</v>
      </c>
      <c r="PA118" s="483">
        <v>30</v>
      </c>
      <c r="PB118" s="483">
        <v>30</v>
      </c>
      <c r="PC118" s="483">
        <v>30</v>
      </c>
      <c r="PD118" s="483">
        <v>30</v>
      </c>
      <c r="PE118" s="483">
        <v>30</v>
      </c>
      <c r="PF118" s="483">
        <v>30</v>
      </c>
      <c r="PG118" s="483">
        <v>30</v>
      </c>
      <c r="PH118" s="483">
        <v>30</v>
      </c>
      <c r="PI118" s="483">
        <v>30</v>
      </c>
      <c r="PJ118" s="483">
        <v>30</v>
      </c>
      <c r="PK118" s="483">
        <v>30</v>
      </c>
      <c r="PL118" s="483">
        <v>30</v>
      </c>
    </row>
    <row r="119" spans="1:428" x14ac:dyDescent="0.25">
      <c r="A119" s="866"/>
      <c r="B119" s="868"/>
      <c r="C119" s="869"/>
      <c r="D119" s="870"/>
      <c r="E119" s="206" t="s">
        <v>1377</v>
      </c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2"/>
      <c r="CG119" s="212"/>
      <c r="CH119" s="212"/>
      <c r="CI119" s="212"/>
      <c r="CJ119" s="212"/>
      <c r="CK119" s="212"/>
      <c r="CL119" s="212"/>
      <c r="CM119" s="212"/>
      <c r="CN119" s="212"/>
      <c r="CO119" s="212"/>
      <c r="CP119" s="212"/>
      <c r="CQ119" s="212"/>
      <c r="CR119" s="212"/>
      <c r="CS119" s="212"/>
      <c r="CT119" s="212"/>
      <c r="CU119" s="212"/>
      <c r="CV119" s="212"/>
      <c r="CW119" s="212"/>
      <c r="CX119" s="212"/>
      <c r="CY119" s="212"/>
      <c r="CZ119" s="212"/>
      <c r="DA119" s="212"/>
      <c r="DB119" s="212"/>
      <c r="DC119" s="212"/>
      <c r="DD119" s="212"/>
      <c r="DE119" s="212"/>
      <c r="DF119" s="212"/>
      <c r="DG119" s="212"/>
      <c r="DH119" s="212"/>
      <c r="DI119" s="212"/>
      <c r="DJ119" s="212"/>
      <c r="DK119" s="212"/>
      <c r="DL119" s="212"/>
      <c r="DM119" s="212"/>
      <c r="DN119" s="212"/>
      <c r="DO119" s="212"/>
      <c r="DP119" s="212"/>
      <c r="DQ119" s="212"/>
      <c r="DR119" s="212"/>
      <c r="DS119" s="212"/>
      <c r="DT119" s="212"/>
      <c r="DU119" s="212"/>
      <c r="DV119" s="212"/>
      <c r="DW119" s="212"/>
      <c r="DX119" s="212"/>
      <c r="DY119" s="212"/>
      <c r="DZ119" s="212"/>
      <c r="EA119" s="212"/>
      <c r="EB119" s="212"/>
      <c r="EC119" s="212"/>
      <c r="ED119" s="212"/>
      <c r="EE119" s="212"/>
      <c r="EF119" s="212"/>
      <c r="EG119" s="212"/>
      <c r="EH119" s="212"/>
      <c r="EI119" s="212"/>
      <c r="EJ119" s="212"/>
      <c r="EK119" s="212"/>
      <c r="EL119" s="212"/>
      <c r="EM119" s="212"/>
      <c r="EN119" s="212"/>
      <c r="EO119" s="212"/>
      <c r="EP119" s="212"/>
      <c r="EQ119" s="212"/>
      <c r="ER119" s="212"/>
      <c r="ES119" s="212"/>
      <c r="ET119" s="212"/>
      <c r="EU119" s="212"/>
      <c r="EV119" s="212"/>
      <c r="EW119" s="212"/>
      <c r="EX119" s="212"/>
      <c r="EY119" s="212"/>
      <c r="EZ119" s="212"/>
      <c r="FA119" s="212"/>
      <c r="FB119" s="212"/>
      <c r="FC119" s="212"/>
      <c r="FD119" s="212"/>
      <c r="FE119" s="212"/>
      <c r="FF119" s="212"/>
      <c r="FG119" s="212"/>
      <c r="FH119" s="212"/>
      <c r="FI119" s="212"/>
      <c r="FJ119" s="212"/>
      <c r="FK119" s="212"/>
      <c r="FL119" s="212"/>
      <c r="FM119" s="212"/>
      <c r="FN119" s="212"/>
      <c r="FO119" s="212"/>
      <c r="FP119" s="212"/>
      <c r="FQ119" s="212"/>
      <c r="FR119" s="212"/>
      <c r="FS119" s="212"/>
      <c r="FT119" s="212"/>
      <c r="FU119" s="212"/>
      <c r="FV119" s="212"/>
      <c r="FW119" s="212"/>
      <c r="FX119" s="212"/>
      <c r="FY119" s="212"/>
      <c r="FZ119" s="212"/>
      <c r="GA119" s="212"/>
      <c r="GB119" s="212"/>
      <c r="GC119" s="212"/>
      <c r="GD119" s="212"/>
      <c r="GE119" s="212"/>
      <c r="GF119" s="212"/>
      <c r="GG119" s="212"/>
      <c r="GH119" s="212"/>
      <c r="GI119" s="212"/>
      <c r="GJ119" s="212"/>
      <c r="GK119" s="212"/>
      <c r="GL119" s="212"/>
      <c r="GM119" s="212"/>
      <c r="GN119" s="212"/>
      <c r="GO119" s="212"/>
      <c r="GP119" s="212"/>
      <c r="GQ119" s="212"/>
      <c r="GR119" s="212"/>
      <c r="GS119" s="212"/>
      <c r="GT119" s="212"/>
      <c r="GU119" s="212"/>
      <c r="GV119" s="212"/>
      <c r="GW119" s="212"/>
      <c r="GX119" s="212"/>
      <c r="GY119" s="212"/>
      <c r="GZ119" s="212"/>
      <c r="HA119" s="212"/>
      <c r="HB119" s="212"/>
      <c r="HC119" s="212"/>
      <c r="HD119" s="212"/>
      <c r="HE119" s="212"/>
      <c r="HF119" s="212"/>
      <c r="HG119" s="212"/>
      <c r="HH119" s="212"/>
      <c r="HI119" s="212"/>
      <c r="HJ119" s="212"/>
      <c r="HK119" s="212"/>
      <c r="HL119" s="212"/>
      <c r="HM119" s="212"/>
      <c r="HN119" s="212"/>
      <c r="HO119" s="212"/>
      <c r="HP119" s="212"/>
      <c r="HQ119" s="212"/>
      <c r="HR119" s="212"/>
      <c r="HS119" s="212"/>
      <c r="HT119" s="212"/>
      <c r="HU119" s="212"/>
      <c r="HV119" s="212"/>
      <c r="HW119" s="212"/>
      <c r="HX119" s="212"/>
      <c r="HY119" s="212"/>
      <c r="HZ119" s="212"/>
      <c r="IA119" s="212"/>
      <c r="IB119" s="212"/>
      <c r="IC119" s="212"/>
      <c r="ID119" s="212"/>
      <c r="IE119" s="212"/>
      <c r="IF119" s="212"/>
      <c r="IG119" s="212"/>
      <c r="IH119" s="212"/>
      <c r="II119" s="212"/>
      <c r="IJ119" s="212"/>
      <c r="IK119" s="212"/>
      <c r="IL119" s="212"/>
      <c r="IM119" s="212"/>
      <c r="IN119" s="212"/>
      <c r="IO119" s="212"/>
      <c r="IP119" s="212"/>
      <c r="IQ119" s="212"/>
      <c r="IR119" s="212"/>
      <c r="IS119" s="212"/>
      <c r="IT119" s="212"/>
      <c r="IU119" s="212"/>
      <c r="IV119" s="212"/>
      <c r="IW119" s="212"/>
      <c r="IX119" s="212"/>
      <c r="IY119" s="212"/>
      <c r="IZ119" s="212"/>
      <c r="JA119" s="212"/>
      <c r="JB119" s="212"/>
      <c r="JC119" s="212"/>
      <c r="JD119" s="212"/>
      <c r="JE119" s="212"/>
      <c r="JF119" s="212"/>
      <c r="JG119" s="212"/>
      <c r="JH119" s="212"/>
      <c r="JI119" s="212"/>
      <c r="JJ119" s="212"/>
      <c r="JK119" s="212"/>
      <c r="JL119" s="212"/>
      <c r="JM119" s="212"/>
      <c r="JN119" s="212"/>
      <c r="JO119" s="484"/>
      <c r="JP119" s="484"/>
      <c r="JQ119" s="484"/>
      <c r="JR119" s="484"/>
      <c r="JS119" s="484"/>
      <c r="JT119" s="484"/>
      <c r="JU119" s="484"/>
      <c r="JV119" s="484"/>
      <c r="JW119" s="484"/>
      <c r="JX119" s="484"/>
      <c r="JY119" s="484"/>
      <c r="JZ119" s="484"/>
      <c r="KA119" s="484"/>
      <c r="KB119" s="484"/>
      <c r="KC119" s="484"/>
      <c r="KD119" s="484"/>
      <c r="KE119" s="484"/>
      <c r="KF119" s="484"/>
      <c r="KG119" s="484"/>
      <c r="KH119" s="484"/>
      <c r="KI119" s="484"/>
      <c r="KJ119" s="484"/>
      <c r="KK119" s="484"/>
      <c r="KL119" s="484"/>
      <c r="KM119" s="484"/>
      <c r="KN119" s="484"/>
      <c r="KO119" s="484"/>
      <c r="KP119" s="484"/>
      <c r="KQ119" s="484"/>
      <c r="KR119" s="484"/>
      <c r="KS119" s="484"/>
      <c r="KT119" s="484"/>
      <c r="KU119" s="484"/>
      <c r="KV119" s="484"/>
      <c r="KW119" s="484"/>
      <c r="KX119" s="484"/>
      <c r="KY119" s="484"/>
      <c r="KZ119" s="484"/>
      <c r="LA119" s="484"/>
      <c r="LB119" s="484"/>
      <c r="LC119" s="484"/>
      <c r="LD119" s="484">
        <v>23</v>
      </c>
      <c r="LE119" s="484">
        <v>23</v>
      </c>
      <c r="LF119" s="484">
        <v>23</v>
      </c>
      <c r="LG119" s="484">
        <v>23</v>
      </c>
      <c r="LH119" s="484">
        <v>23</v>
      </c>
      <c r="LI119" s="484">
        <v>23</v>
      </c>
      <c r="LJ119" s="484">
        <v>23</v>
      </c>
      <c r="LK119" s="484">
        <v>23</v>
      </c>
      <c r="LL119" s="484">
        <v>23</v>
      </c>
      <c r="LM119" s="484">
        <v>23</v>
      </c>
      <c r="LN119" s="484">
        <v>23</v>
      </c>
      <c r="LO119" s="484">
        <v>23</v>
      </c>
      <c r="LP119" s="484">
        <v>23</v>
      </c>
      <c r="LQ119" s="484">
        <v>23</v>
      </c>
      <c r="LR119" s="484">
        <v>23</v>
      </c>
      <c r="LS119" s="484">
        <v>23</v>
      </c>
      <c r="LT119" s="484">
        <v>23</v>
      </c>
      <c r="LU119" s="484">
        <v>23</v>
      </c>
      <c r="LV119" s="484">
        <v>23</v>
      </c>
      <c r="LW119" s="484">
        <v>23</v>
      </c>
      <c r="LX119" s="484">
        <v>23</v>
      </c>
      <c r="LY119" s="484">
        <v>23</v>
      </c>
      <c r="LZ119" s="484">
        <v>23</v>
      </c>
      <c r="MA119" s="484">
        <v>23</v>
      </c>
      <c r="MB119" s="484">
        <v>23</v>
      </c>
      <c r="MC119" s="484">
        <v>23</v>
      </c>
      <c r="MD119" s="484">
        <v>23</v>
      </c>
      <c r="ME119" s="484">
        <v>23</v>
      </c>
      <c r="MF119" s="484">
        <v>23</v>
      </c>
      <c r="MG119" s="484">
        <v>23</v>
      </c>
      <c r="MH119" s="484">
        <v>23</v>
      </c>
      <c r="MI119" s="484">
        <v>23</v>
      </c>
      <c r="MJ119" s="484">
        <v>23</v>
      </c>
      <c r="MK119" s="484">
        <v>23</v>
      </c>
      <c r="ML119" s="484">
        <v>23</v>
      </c>
      <c r="MM119" s="484">
        <v>23</v>
      </c>
      <c r="MN119" s="484">
        <v>23</v>
      </c>
      <c r="MO119" s="484">
        <v>23</v>
      </c>
      <c r="MP119" s="484">
        <v>23</v>
      </c>
      <c r="MQ119" s="484">
        <v>23</v>
      </c>
      <c r="MR119" s="484">
        <v>23</v>
      </c>
      <c r="MS119" s="484">
        <v>23</v>
      </c>
      <c r="MT119" s="484">
        <v>23</v>
      </c>
      <c r="MU119" s="484">
        <v>23</v>
      </c>
      <c r="MV119" s="484">
        <v>23</v>
      </c>
      <c r="MW119" s="484">
        <v>23</v>
      </c>
      <c r="MX119" s="484">
        <v>23</v>
      </c>
      <c r="MY119" s="484">
        <v>23</v>
      </c>
      <c r="MZ119" s="484">
        <v>23</v>
      </c>
      <c r="NA119" s="484">
        <v>23</v>
      </c>
      <c r="NB119" s="484">
        <v>23</v>
      </c>
      <c r="NC119" s="484">
        <v>23</v>
      </c>
      <c r="ND119" s="484">
        <v>23</v>
      </c>
      <c r="NE119" s="484">
        <v>23</v>
      </c>
      <c r="NF119" s="484">
        <v>23</v>
      </c>
      <c r="NG119" s="484">
        <v>23</v>
      </c>
      <c r="NH119" s="484">
        <v>23</v>
      </c>
      <c r="NI119" s="484">
        <v>23</v>
      </c>
      <c r="NJ119" s="484">
        <v>23</v>
      </c>
      <c r="NK119" s="484">
        <v>23</v>
      </c>
      <c r="NL119" s="484">
        <v>23</v>
      </c>
      <c r="NM119" s="484">
        <v>23</v>
      </c>
      <c r="NN119" s="484">
        <v>23</v>
      </c>
      <c r="NO119" s="484">
        <v>23</v>
      </c>
      <c r="NP119" s="484">
        <v>23</v>
      </c>
      <c r="NQ119" s="484">
        <v>23</v>
      </c>
      <c r="NR119" s="484">
        <v>23</v>
      </c>
      <c r="NS119" s="484">
        <v>23</v>
      </c>
      <c r="NT119" s="484">
        <v>23</v>
      </c>
      <c r="NU119" s="484">
        <v>23</v>
      </c>
      <c r="NV119" s="484">
        <v>23</v>
      </c>
      <c r="NW119" s="484">
        <v>23</v>
      </c>
      <c r="NX119" s="484">
        <v>23</v>
      </c>
      <c r="NY119" s="484">
        <v>23</v>
      </c>
      <c r="NZ119" s="484">
        <v>23</v>
      </c>
      <c r="OA119" s="484">
        <v>23</v>
      </c>
      <c r="OB119" s="484">
        <v>23</v>
      </c>
      <c r="OC119" s="484">
        <v>23</v>
      </c>
      <c r="OD119" s="484">
        <v>23</v>
      </c>
      <c r="OE119" s="484">
        <v>23</v>
      </c>
      <c r="OF119" s="484">
        <v>23</v>
      </c>
      <c r="OG119" s="484">
        <v>23</v>
      </c>
      <c r="OH119" s="484">
        <v>23</v>
      </c>
      <c r="OI119" s="484">
        <v>23</v>
      </c>
      <c r="OJ119" s="484">
        <v>23</v>
      </c>
      <c r="OK119" s="484">
        <v>23</v>
      </c>
      <c r="OL119" s="484">
        <v>23</v>
      </c>
      <c r="OM119" s="484">
        <v>23</v>
      </c>
      <c r="ON119" s="484">
        <v>23</v>
      </c>
      <c r="OO119" s="484">
        <v>23</v>
      </c>
      <c r="OP119" s="484">
        <v>23</v>
      </c>
      <c r="OQ119" s="484">
        <v>23</v>
      </c>
      <c r="OR119" s="484">
        <v>23</v>
      </c>
      <c r="OS119" s="484">
        <v>23</v>
      </c>
      <c r="OT119" s="484">
        <v>23</v>
      </c>
      <c r="OU119" s="484">
        <v>23</v>
      </c>
      <c r="OV119" s="484">
        <v>23</v>
      </c>
      <c r="OW119" s="484">
        <v>23</v>
      </c>
      <c r="OX119" s="484">
        <v>23</v>
      </c>
      <c r="OY119" s="484">
        <v>23</v>
      </c>
      <c r="OZ119" s="484">
        <v>23</v>
      </c>
      <c r="PA119" s="484">
        <v>23</v>
      </c>
      <c r="PB119" s="484">
        <v>23</v>
      </c>
      <c r="PC119" s="484">
        <v>23</v>
      </c>
      <c r="PD119" s="484">
        <v>23</v>
      </c>
      <c r="PE119" s="484">
        <v>23</v>
      </c>
      <c r="PF119" s="484">
        <v>23</v>
      </c>
      <c r="PG119" s="484">
        <v>23</v>
      </c>
      <c r="PH119" s="484">
        <v>23</v>
      </c>
      <c r="PI119" s="484">
        <v>23</v>
      </c>
      <c r="PJ119" s="484">
        <v>23</v>
      </c>
      <c r="PK119" s="484">
        <v>23</v>
      </c>
      <c r="PL119" s="484">
        <v>23</v>
      </c>
    </row>
    <row r="120" spans="1:428" x14ac:dyDescent="0.25">
      <c r="A120" s="866">
        <v>57</v>
      </c>
      <c r="B120" s="867" t="s">
        <v>1442</v>
      </c>
      <c r="C120" s="869" t="s">
        <v>1375</v>
      </c>
      <c r="D120" s="871" t="s">
        <v>1443</v>
      </c>
      <c r="E120" s="205" t="s">
        <v>1376</v>
      </c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202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A120" s="211"/>
      <c r="BB120" s="211"/>
      <c r="BC120" s="211"/>
      <c r="BD120" s="211"/>
      <c r="BE120" s="211"/>
      <c r="BF120" s="211"/>
      <c r="BG120" s="211"/>
      <c r="BH120" s="211"/>
      <c r="BI120" s="211"/>
      <c r="BJ120" s="211"/>
      <c r="BK120" s="211"/>
      <c r="BL120" s="211"/>
      <c r="BM120" s="211"/>
      <c r="BN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  <c r="BX120" s="211"/>
      <c r="BY120" s="211"/>
      <c r="BZ120" s="211"/>
      <c r="CA120" s="211"/>
      <c r="CB120" s="211"/>
      <c r="CC120" s="211"/>
      <c r="CD120" s="211"/>
      <c r="CE120" s="211"/>
      <c r="CF120" s="211"/>
      <c r="CG120" s="211"/>
      <c r="CH120" s="211"/>
      <c r="CI120" s="211"/>
      <c r="CJ120" s="211"/>
      <c r="CK120" s="211"/>
      <c r="CL120" s="211"/>
      <c r="CM120" s="211"/>
      <c r="CN120" s="211"/>
      <c r="CO120" s="211"/>
      <c r="CP120" s="211"/>
      <c r="CQ120" s="211"/>
      <c r="CR120" s="211"/>
      <c r="CS120" s="211"/>
      <c r="CT120" s="211"/>
      <c r="CU120" s="211"/>
      <c r="CV120" s="211"/>
      <c r="CW120" s="211"/>
      <c r="CX120" s="211"/>
      <c r="CY120" s="211"/>
      <c r="CZ120" s="211"/>
      <c r="DA120" s="211"/>
      <c r="DB120" s="211"/>
      <c r="DC120" s="211"/>
      <c r="DD120" s="211"/>
      <c r="DE120" s="211"/>
      <c r="DF120" s="211"/>
      <c r="DG120" s="211"/>
      <c r="DH120" s="211"/>
      <c r="DI120" s="211"/>
      <c r="DJ120" s="211"/>
      <c r="DK120" s="211"/>
      <c r="DL120" s="211"/>
      <c r="DM120" s="211"/>
      <c r="DN120" s="211"/>
      <c r="DO120" s="211"/>
      <c r="DP120" s="211"/>
      <c r="DQ120" s="211"/>
      <c r="DR120" s="211"/>
      <c r="DS120" s="211"/>
      <c r="DT120" s="211"/>
      <c r="DU120" s="211"/>
      <c r="DV120" s="211"/>
      <c r="DW120" s="211"/>
      <c r="DX120" s="211"/>
      <c r="DY120" s="211"/>
      <c r="DZ120" s="211"/>
      <c r="EA120" s="211"/>
      <c r="EB120" s="211"/>
      <c r="EC120" s="211"/>
      <c r="ED120" s="211"/>
      <c r="EE120" s="211"/>
      <c r="EF120" s="211"/>
      <c r="EG120" s="211"/>
      <c r="EH120" s="211"/>
      <c r="EI120" s="211"/>
      <c r="EJ120" s="211"/>
      <c r="EK120" s="211"/>
      <c r="EL120" s="211"/>
      <c r="EM120" s="211"/>
      <c r="EN120" s="211"/>
      <c r="EO120" s="211"/>
      <c r="EP120" s="211"/>
      <c r="EQ120" s="211"/>
      <c r="ER120" s="211"/>
      <c r="ES120" s="211"/>
      <c r="ET120" s="211"/>
      <c r="EU120" s="211"/>
      <c r="EV120" s="211"/>
      <c r="EW120" s="211"/>
      <c r="EX120" s="211"/>
      <c r="EY120" s="211"/>
      <c r="EZ120" s="211"/>
      <c r="FA120" s="211"/>
      <c r="FB120" s="211"/>
      <c r="FC120" s="211"/>
      <c r="FD120" s="211"/>
      <c r="FE120" s="211"/>
      <c r="FF120" s="211"/>
      <c r="FG120" s="211"/>
      <c r="FH120" s="211"/>
      <c r="FI120" s="211"/>
      <c r="FJ120" s="211"/>
      <c r="FK120" s="211">
        <v>50</v>
      </c>
      <c r="FL120" s="211">
        <v>50</v>
      </c>
      <c r="FM120" s="211">
        <v>50</v>
      </c>
      <c r="FN120" s="211">
        <v>50</v>
      </c>
      <c r="FO120" s="211">
        <v>50</v>
      </c>
      <c r="FP120" s="211">
        <v>50</v>
      </c>
      <c r="FQ120" s="211">
        <v>50</v>
      </c>
      <c r="FR120" s="211">
        <v>50</v>
      </c>
      <c r="FS120" s="211">
        <v>50</v>
      </c>
      <c r="FT120" s="211">
        <v>50</v>
      </c>
      <c r="FU120" s="211">
        <v>50</v>
      </c>
      <c r="FV120" s="211">
        <v>50</v>
      </c>
      <c r="FW120" s="211">
        <v>50</v>
      </c>
      <c r="FX120" s="211">
        <v>50</v>
      </c>
      <c r="FY120" s="211">
        <v>50</v>
      </c>
      <c r="FZ120" s="211">
        <v>50</v>
      </c>
      <c r="GA120" s="211">
        <v>50</v>
      </c>
      <c r="GB120" s="211">
        <v>50</v>
      </c>
      <c r="GC120" s="211">
        <v>50</v>
      </c>
      <c r="GD120" s="211">
        <v>50</v>
      </c>
      <c r="GE120" s="211">
        <v>50</v>
      </c>
      <c r="GF120" s="211">
        <v>50</v>
      </c>
      <c r="GG120" s="211">
        <v>50</v>
      </c>
      <c r="GH120" s="211">
        <v>50</v>
      </c>
      <c r="GI120" s="211">
        <v>50</v>
      </c>
      <c r="GJ120" s="211">
        <v>50</v>
      </c>
      <c r="GK120" s="211">
        <v>50</v>
      </c>
      <c r="GL120" s="211">
        <v>50</v>
      </c>
      <c r="GM120" s="211">
        <v>50</v>
      </c>
      <c r="GN120" s="211">
        <v>50</v>
      </c>
      <c r="GO120" s="211">
        <v>50</v>
      </c>
      <c r="GP120" s="211">
        <v>50</v>
      </c>
      <c r="GQ120" s="211">
        <v>50</v>
      </c>
      <c r="GR120" s="211">
        <v>50</v>
      </c>
      <c r="GS120" s="211">
        <v>50</v>
      </c>
      <c r="GT120" s="211">
        <v>0</v>
      </c>
      <c r="GU120" s="211">
        <v>0</v>
      </c>
      <c r="GV120" s="211">
        <v>0</v>
      </c>
      <c r="GW120" s="211">
        <v>0</v>
      </c>
      <c r="GX120" s="211">
        <v>0</v>
      </c>
      <c r="GY120" s="211">
        <v>0</v>
      </c>
      <c r="GZ120" s="211">
        <v>0</v>
      </c>
      <c r="HA120" s="211">
        <v>0</v>
      </c>
      <c r="HB120" s="211">
        <v>0</v>
      </c>
      <c r="HC120" s="211">
        <v>0</v>
      </c>
      <c r="HD120" s="211">
        <v>0</v>
      </c>
      <c r="HE120" s="211">
        <v>0</v>
      </c>
      <c r="HF120" s="211">
        <v>0</v>
      </c>
      <c r="HG120" s="211">
        <v>0</v>
      </c>
      <c r="HH120" s="211">
        <v>0</v>
      </c>
      <c r="HI120" s="211">
        <v>0</v>
      </c>
      <c r="HJ120" s="211">
        <v>0</v>
      </c>
      <c r="HK120" s="211">
        <v>0</v>
      </c>
      <c r="HL120" s="211">
        <v>0</v>
      </c>
      <c r="HM120" s="211">
        <v>0</v>
      </c>
      <c r="HN120" s="211">
        <v>0</v>
      </c>
      <c r="HO120" s="211">
        <v>0</v>
      </c>
      <c r="HP120" s="211">
        <v>0</v>
      </c>
      <c r="HQ120" s="211">
        <v>0</v>
      </c>
      <c r="HR120" s="211">
        <v>0</v>
      </c>
      <c r="HS120" s="211">
        <v>0</v>
      </c>
      <c r="HT120" s="211">
        <v>0</v>
      </c>
      <c r="HU120" s="211">
        <v>0</v>
      </c>
      <c r="HV120" s="211">
        <v>0</v>
      </c>
      <c r="HW120" s="211">
        <v>0</v>
      </c>
      <c r="HX120" s="211">
        <v>0</v>
      </c>
      <c r="HY120" s="211">
        <v>0</v>
      </c>
      <c r="HZ120" s="211">
        <v>0</v>
      </c>
      <c r="IA120" s="211">
        <v>0</v>
      </c>
      <c r="IB120" s="211">
        <v>0</v>
      </c>
      <c r="IC120" s="211">
        <v>0</v>
      </c>
      <c r="ID120" s="211">
        <v>0</v>
      </c>
      <c r="IE120" s="211">
        <v>0</v>
      </c>
      <c r="IF120" s="211">
        <v>0</v>
      </c>
      <c r="IG120" s="211">
        <v>0</v>
      </c>
      <c r="IH120" s="211">
        <v>0</v>
      </c>
      <c r="II120" s="211">
        <v>0</v>
      </c>
      <c r="IJ120" s="211">
        <v>0</v>
      </c>
      <c r="IK120" s="211">
        <v>0</v>
      </c>
      <c r="IL120" s="211">
        <v>0</v>
      </c>
      <c r="IM120" s="211">
        <v>0</v>
      </c>
      <c r="IN120" s="211">
        <v>0</v>
      </c>
      <c r="IO120" s="211">
        <v>60</v>
      </c>
      <c r="IP120" s="211">
        <v>60</v>
      </c>
      <c r="IQ120" s="211">
        <v>60</v>
      </c>
      <c r="IR120" s="211">
        <v>60</v>
      </c>
      <c r="IS120" s="211">
        <v>60</v>
      </c>
      <c r="IT120" s="211">
        <v>60</v>
      </c>
      <c r="IU120" s="211">
        <v>60</v>
      </c>
      <c r="IV120" s="211">
        <v>60</v>
      </c>
      <c r="IW120" s="211">
        <v>60</v>
      </c>
      <c r="IX120" s="211">
        <v>60</v>
      </c>
      <c r="IY120" s="211">
        <v>60</v>
      </c>
      <c r="IZ120" s="211">
        <v>60</v>
      </c>
      <c r="JA120" s="211">
        <v>60</v>
      </c>
      <c r="JB120" s="211">
        <v>60</v>
      </c>
      <c r="JC120" s="211">
        <v>60</v>
      </c>
      <c r="JD120" s="211">
        <v>60</v>
      </c>
      <c r="JE120" s="211">
        <v>60</v>
      </c>
      <c r="JF120" s="211">
        <v>60</v>
      </c>
      <c r="JG120" s="211">
        <v>60</v>
      </c>
      <c r="JH120" s="211">
        <v>60</v>
      </c>
      <c r="JI120" s="211">
        <v>60</v>
      </c>
      <c r="JJ120" s="211">
        <v>60</v>
      </c>
      <c r="JK120" s="211">
        <v>60</v>
      </c>
      <c r="JL120" s="211">
        <v>60</v>
      </c>
      <c r="JM120" s="211">
        <v>60</v>
      </c>
      <c r="JN120" s="211">
        <v>60</v>
      </c>
      <c r="JO120" s="211">
        <v>60</v>
      </c>
      <c r="JP120" s="211">
        <v>60</v>
      </c>
      <c r="JQ120" s="211">
        <v>60</v>
      </c>
      <c r="JR120" s="211">
        <v>60</v>
      </c>
      <c r="JS120" s="211">
        <v>60</v>
      </c>
      <c r="JT120" s="211">
        <v>60</v>
      </c>
      <c r="JU120" s="211">
        <v>60</v>
      </c>
      <c r="JV120" s="211">
        <v>60</v>
      </c>
      <c r="JW120" s="211">
        <v>60</v>
      </c>
      <c r="JX120" s="211">
        <v>60</v>
      </c>
      <c r="JY120" s="211">
        <v>60</v>
      </c>
      <c r="JZ120" s="211">
        <v>60</v>
      </c>
      <c r="KA120" s="211">
        <v>60</v>
      </c>
      <c r="KB120" s="483">
        <v>200</v>
      </c>
      <c r="KC120" s="483">
        <v>200</v>
      </c>
      <c r="KD120" s="483">
        <v>200</v>
      </c>
      <c r="KE120" s="483">
        <v>200</v>
      </c>
      <c r="KF120" s="483">
        <v>200</v>
      </c>
      <c r="KG120" s="483">
        <v>200</v>
      </c>
      <c r="KH120" s="483">
        <v>200</v>
      </c>
      <c r="KI120" s="483">
        <v>200</v>
      </c>
      <c r="KJ120" s="483">
        <v>200</v>
      </c>
      <c r="KK120" s="483">
        <v>200</v>
      </c>
      <c r="KL120" s="483">
        <v>200</v>
      </c>
      <c r="KM120" s="483">
        <v>200</v>
      </c>
      <c r="KN120" s="483">
        <v>200</v>
      </c>
      <c r="KO120" s="483">
        <v>200</v>
      </c>
      <c r="KP120" s="483">
        <v>200</v>
      </c>
      <c r="KQ120" s="483">
        <v>200</v>
      </c>
      <c r="KR120" s="483">
        <v>200</v>
      </c>
      <c r="KS120" s="483">
        <v>200</v>
      </c>
      <c r="KT120" s="483">
        <v>200</v>
      </c>
      <c r="KU120" s="483">
        <v>200</v>
      </c>
      <c r="KV120" s="483">
        <v>200</v>
      </c>
      <c r="KW120" s="483">
        <v>200</v>
      </c>
      <c r="KX120" s="483">
        <v>200</v>
      </c>
      <c r="KY120" s="483">
        <v>160</v>
      </c>
      <c r="KZ120" s="483">
        <v>160</v>
      </c>
      <c r="LA120" s="483">
        <v>160</v>
      </c>
      <c r="LB120" s="483">
        <v>160</v>
      </c>
      <c r="LC120" s="483">
        <v>160</v>
      </c>
      <c r="LD120" s="483">
        <v>160</v>
      </c>
      <c r="LE120" s="483">
        <v>160</v>
      </c>
      <c r="LF120" s="483">
        <v>160</v>
      </c>
      <c r="LG120" s="483">
        <v>160</v>
      </c>
      <c r="LH120" s="483">
        <v>160</v>
      </c>
      <c r="LI120" s="483">
        <v>160</v>
      </c>
      <c r="LJ120" s="483">
        <v>160</v>
      </c>
      <c r="LK120" s="483">
        <v>160</v>
      </c>
      <c r="LL120" s="483">
        <v>160</v>
      </c>
      <c r="LM120" s="483">
        <v>160</v>
      </c>
      <c r="LN120" s="483">
        <v>160</v>
      </c>
      <c r="LO120" s="483">
        <v>160</v>
      </c>
      <c r="LP120" s="483">
        <v>160</v>
      </c>
      <c r="LQ120" s="483">
        <v>160</v>
      </c>
      <c r="LR120" s="483">
        <v>160</v>
      </c>
      <c r="LS120" s="483">
        <v>160</v>
      </c>
      <c r="LT120" s="483">
        <v>160</v>
      </c>
      <c r="LU120" s="483">
        <v>160</v>
      </c>
      <c r="LV120" s="483">
        <v>160</v>
      </c>
      <c r="LW120" s="483">
        <v>160</v>
      </c>
      <c r="LX120" s="483">
        <v>160</v>
      </c>
      <c r="LY120" s="483">
        <v>160</v>
      </c>
      <c r="LZ120" s="483">
        <v>160</v>
      </c>
      <c r="MA120" s="483">
        <v>160</v>
      </c>
      <c r="MB120" s="483">
        <v>160</v>
      </c>
      <c r="MC120" s="483">
        <v>160</v>
      </c>
      <c r="MD120" s="483">
        <v>160</v>
      </c>
      <c r="ME120" s="483">
        <v>160</v>
      </c>
      <c r="MF120" s="483">
        <v>160</v>
      </c>
      <c r="MG120" s="483">
        <v>160</v>
      </c>
      <c r="MH120" s="483">
        <v>160</v>
      </c>
      <c r="MI120" s="483">
        <v>160</v>
      </c>
      <c r="MJ120" s="483">
        <v>160</v>
      </c>
      <c r="MK120" s="483">
        <v>160</v>
      </c>
      <c r="ML120" s="483">
        <v>160</v>
      </c>
      <c r="MM120" s="483">
        <v>160</v>
      </c>
      <c r="MN120" s="483">
        <v>160</v>
      </c>
      <c r="MO120" s="483">
        <v>160</v>
      </c>
      <c r="MP120" s="483">
        <v>160</v>
      </c>
      <c r="MQ120" s="483">
        <v>160</v>
      </c>
      <c r="MR120" s="483">
        <v>160</v>
      </c>
      <c r="MS120" s="483">
        <v>160</v>
      </c>
      <c r="MT120" s="483">
        <v>160</v>
      </c>
      <c r="MU120" s="483">
        <v>160</v>
      </c>
      <c r="MV120" s="483">
        <v>160</v>
      </c>
      <c r="MW120" s="483">
        <v>160</v>
      </c>
      <c r="MX120" s="483">
        <v>160</v>
      </c>
      <c r="MY120" s="483">
        <v>160</v>
      </c>
      <c r="MZ120" s="483">
        <v>160</v>
      </c>
      <c r="NA120" s="483">
        <v>160</v>
      </c>
      <c r="NB120" s="483">
        <v>160</v>
      </c>
      <c r="NC120" s="483">
        <v>160</v>
      </c>
      <c r="ND120" s="483">
        <v>160</v>
      </c>
      <c r="NE120" s="483">
        <v>160</v>
      </c>
      <c r="NF120" s="483">
        <v>160</v>
      </c>
      <c r="NG120" s="483">
        <v>160</v>
      </c>
      <c r="NH120" s="483">
        <v>160</v>
      </c>
      <c r="NI120" s="483">
        <v>160</v>
      </c>
      <c r="NJ120" s="483">
        <v>160</v>
      </c>
      <c r="NK120" s="483">
        <v>160</v>
      </c>
      <c r="NL120" s="483">
        <v>160</v>
      </c>
      <c r="NM120" s="483">
        <v>160</v>
      </c>
      <c r="NN120" s="483">
        <v>160</v>
      </c>
      <c r="NO120" s="483">
        <v>160</v>
      </c>
      <c r="NP120" s="483">
        <v>160</v>
      </c>
      <c r="NQ120" s="483">
        <v>160</v>
      </c>
      <c r="NR120" s="483">
        <v>160</v>
      </c>
      <c r="NS120" s="483">
        <v>160</v>
      </c>
      <c r="NT120" s="483">
        <v>160</v>
      </c>
      <c r="NU120" s="483">
        <v>160</v>
      </c>
      <c r="NV120" s="483">
        <v>160</v>
      </c>
      <c r="NW120" s="483">
        <v>160</v>
      </c>
      <c r="NX120" s="483">
        <v>160</v>
      </c>
      <c r="NY120" s="483">
        <v>160</v>
      </c>
      <c r="NZ120" s="483">
        <v>160</v>
      </c>
      <c r="OA120" s="483">
        <v>160</v>
      </c>
      <c r="OB120" s="483">
        <v>160</v>
      </c>
      <c r="OC120" s="483">
        <v>160</v>
      </c>
      <c r="OD120" s="483">
        <v>160</v>
      </c>
      <c r="OE120" s="483">
        <v>160</v>
      </c>
      <c r="OF120" s="483">
        <v>160</v>
      </c>
      <c r="OG120" s="483">
        <v>160</v>
      </c>
      <c r="OH120" s="483">
        <v>160</v>
      </c>
      <c r="OI120" s="483">
        <v>160</v>
      </c>
      <c r="OJ120" s="483">
        <v>160</v>
      </c>
      <c r="OK120" s="483">
        <v>160</v>
      </c>
      <c r="OL120" s="483">
        <v>160</v>
      </c>
      <c r="OM120" s="483">
        <v>160</v>
      </c>
      <c r="ON120" s="483">
        <v>160</v>
      </c>
      <c r="OO120" s="483">
        <v>160</v>
      </c>
      <c r="OP120" s="483">
        <v>160</v>
      </c>
      <c r="OQ120" s="483">
        <v>160</v>
      </c>
      <c r="OR120" s="483">
        <v>160</v>
      </c>
      <c r="OS120" s="483">
        <v>160</v>
      </c>
      <c r="OT120" s="483">
        <v>160</v>
      </c>
      <c r="OU120" s="483">
        <v>160</v>
      </c>
      <c r="OV120" s="483">
        <v>160</v>
      </c>
      <c r="OW120" s="483">
        <v>160</v>
      </c>
      <c r="OX120" s="483">
        <v>160</v>
      </c>
      <c r="OY120" s="483">
        <v>160</v>
      </c>
      <c r="OZ120" s="483">
        <v>160</v>
      </c>
      <c r="PA120" s="483">
        <v>160</v>
      </c>
      <c r="PB120" s="483">
        <v>160</v>
      </c>
      <c r="PC120" s="483">
        <v>160</v>
      </c>
      <c r="PD120" s="483">
        <v>160</v>
      </c>
      <c r="PE120" s="483">
        <v>160</v>
      </c>
      <c r="PF120" s="483">
        <v>160</v>
      </c>
      <c r="PG120" s="483">
        <v>160</v>
      </c>
      <c r="PH120" s="483">
        <v>160</v>
      </c>
      <c r="PI120" s="483">
        <v>160</v>
      </c>
      <c r="PJ120" s="483">
        <v>160</v>
      </c>
      <c r="PK120" s="483">
        <v>160</v>
      </c>
      <c r="PL120" s="483">
        <v>160</v>
      </c>
    </row>
    <row r="121" spans="1:428" x14ac:dyDescent="0.25">
      <c r="A121" s="866"/>
      <c r="B121" s="868"/>
      <c r="C121" s="869"/>
      <c r="D121" s="871"/>
      <c r="E121" s="206" t="s">
        <v>1377</v>
      </c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12"/>
      <c r="CA121" s="212"/>
      <c r="CB121" s="212"/>
      <c r="CC121" s="212"/>
      <c r="CD121" s="212"/>
      <c r="CE121" s="212"/>
      <c r="CF121" s="212"/>
      <c r="CG121" s="212"/>
      <c r="CH121" s="212"/>
      <c r="CI121" s="212"/>
      <c r="CJ121" s="212"/>
      <c r="CK121" s="212"/>
      <c r="CL121" s="212"/>
      <c r="CM121" s="212"/>
      <c r="CN121" s="212"/>
      <c r="CO121" s="212"/>
      <c r="CP121" s="212"/>
      <c r="CQ121" s="212"/>
      <c r="CR121" s="212"/>
      <c r="CS121" s="212"/>
      <c r="CT121" s="212"/>
      <c r="CU121" s="212"/>
      <c r="CV121" s="212"/>
      <c r="CW121" s="212"/>
      <c r="CX121" s="212"/>
      <c r="CY121" s="212"/>
      <c r="CZ121" s="212"/>
      <c r="DA121" s="212"/>
      <c r="DB121" s="212"/>
      <c r="DC121" s="212"/>
      <c r="DD121" s="212"/>
      <c r="DE121" s="212"/>
      <c r="DF121" s="212"/>
      <c r="DG121" s="212"/>
      <c r="DH121" s="212"/>
      <c r="DI121" s="212"/>
      <c r="DJ121" s="212"/>
      <c r="DK121" s="212"/>
      <c r="DL121" s="212"/>
      <c r="DM121" s="212"/>
      <c r="DN121" s="212"/>
      <c r="DO121" s="212"/>
      <c r="DP121" s="212"/>
      <c r="DQ121" s="212"/>
      <c r="DR121" s="212"/>
      <c r="DS121" s="212"/>
      <c r="DT121" s="212"/>
      <c r="DU121" s="212"/>
      <c r="DV121" s="212"/>
      <c r="DW121" s="212"/>
      <c r="DX121" s="212"/>
      <c r="DY121" s="212"/>
      <c r="DZ121" s="212"/>
      <c r="EA121" s="212"/>
      <c r="EB121" s="212"/>
      <c r="EC121" s="212"/>
      <c r="ED121" s="212"/>
      <c r="EE121" s="212"/>
      <c r="EF121" s="212"/>
      <c r="EG121" s="212"/>
      <c r="EH121" s="212"/>
      <c r="EI121" s="212"/>
      <c r="EJ121" s="212"/>
      <c r="EK121" s="212"/>
      <c r="EL121" s="212"/>
      <c r="EM121" s="212"/>
      <c r="EN121" s="212"/>
      <c r="EO121" s="212"/>
      <c r="EP121" s="212"/>
      <c r="EQ121" s="212"/>
      <c r="ER121" s="212"/>
      <c r="ES121" s="212"/>
      <c r="ET121" s="212"/>
      <c r="EU121" s="212"/>
      <c r="EV121" s="212"/>
      <c r="EW121" s="212"/>
      <c r="EX121" s="212"/>
      <c r="EY121" s="212"/>
      <c r="EZ121" s="212"/>
      <c r="FA121" s="212"/>
      <c r="FB121" s="212"/>
      <c r="FC121" s="212"/>
      <c r="FD121" s="212"/>
      <c r="FE121" s="212"/>
      <c r="FF121" s="212"/>
      <c r="FG121" s="212"/>
      <c r="FH121" s="212"/>
      <c r="FI121" s="212"/>
      <c r="FJ121" s="212"/>
      <c r="FK121" s="212">
        <v>40</v>
      </c>
      <c r="FL121" s="212">
        <v>40</v>
      </c>
      <c r="FM121" s="212">
        <v>36</v>
      </c>
      <c r="FN121" s="212">
        <v>39</v>
      </c>
      <c r="FO121" s="212">
        <v>40</v>
      </c>
      <c r="FP121" s="212">
        <v>38</v>
      </c>
      <c r="FQ121" s="212">
        <v>40</v>
      </c>
      <c r="FR121" s="212">
        <v>40</v>
      </c>
      <c r="FS121" s="212">
        <v>40</v>
      </c>
      <c r="FT121" s="212">
        <v>40</v>
      </c>
      <c r="FU121" s="212">
        <v>40</v>
      </c>
      <c r="FV121" s="212">
        <v>40</v>
      </c>
      <c r="FW121" s="212">
        <v>40</v>
      </c>
      <c r="FX121" s="212">
        <v>38</v>
      </c>
      <c r="FY121" s="212">
        <v>40</v>
      </c>
      <c r="FZ121" s="212">
        <v>38</v>
      </c>
      <c r="GA121" s="212">
        <v>18</v>
      </c>
      <c r="GB121" s="212">
        <v>40</v>
      </c>
      <c r="GC121" s="212">
        <v>18</v>
      </c>
      <c r="GD121" s="212">
        <v>38</v>
      </c>
      <c r="GE121" s="212">
        <v>0</v>
      </c>
      <c r="GF121" s="212">
        <v>0</v>
      </c>
      <c r="GG121" s="212">
        <v>0</v>
      </c>
      <c r="GH121" s="212">
        <v>0</v>
      </c>
      <c r="GI121" s="212">
        <v>0</v>
      </c>
      <c r="GJ121" s="212">
        <v>0</v>
      </c>
      <c r="GK121" s="212">
        <v>0</v>
      </c>
      <c r="GL121" s="212">
        <v>12</v>
      </c>
      <c r="GM121" s="212">
        <v>12</v>
      </c>
      <c r="GN121" s="212">
        <v>8</v>
      </c>
      <c r="GO121" s="212">
        <v>9</v>
      </c>
      <c r="GP121" s="212">
        <v>3</v>
      </c>
      <c r="GQ121" s="212">
        <v>9</v>
      </c>
      <c r="GR121" s="212">
        <v>2</v>
      </c>
      <c r="GS121" s="212">
        <v>2</v>
      </c>
      <c r="GT121" s="212">
        <v>0</v>
      </c>
      <c r="GU121" s="212">
        <v>0</v>
      </c>
      <c r="GV121" s="212">
        <v>0</v>
      </c>
      <c r="GW121" s="212">
        <v>0</v>
      </c>
      <c r="GX121" s="212">
        <v>0</v>
      </c>
      <c r="GY121" s="212">
        <v>0</v>
      </c>
      <c r="GZ121" s="212">
        <v>0</v>
      </c>
      <c r="HA121" s="212">
        <v>0</v>
      </c>
      <c r="HB121" s="212">
        <v>0</v>
      </c>
      <c r="HC121" s="212">
        <v>0</v>
      </c>
      <c r="HD121" s="212">
        <v>0</v>
      </c>
      <c r="HE121" s="212">
        <v>0</v>
      </c>
      <c r="HF121" s="212">
        <v>0</v>
      </c>
      <c r="HG121" s="212">
        <v>0</v>
      </c>
      <c r="HH121" s="212">
        <v>0</v>
      </c>
      <c r="HI121" s="212">
        <v>0</v>
      </c>
      <c r="HJ121" s="212">
        <v>0</v>
      </c>
      <c r="HK121" s="212">
        <v>0</v>
      </c>
      <c r="HL121" s="212">
        <v>0</v>
      </c>
      <c r="HM121" s="212">
        <v>0</v>
      </c>
      <c r="HN121" s="212">
        <v>0</v>
      </c>
      <c r="HO121" s="212">
        <v>0</v>
      </c>
      <c r="HP121" s="212">
        <v>0</v>
      </c>
      <c r="HQ121" s="212">
        <v>0</v>
      </c>
      <c r="HR121" s="212">
        <v>0</v>
      </c>
      <c r="HS121" s="212">
        <v>0</v>
      </c>
      <c r="HT121" s="212">
        <v>0</v>
      </c>
      <c r="HU121" s="212">
        <v>0</v>
      </c>
      <c r="HV121" s="212">
        <v>0</v>
      </c>
      <c r="HW121" s="212">
        <v>0</v>
      </c>
      <c r="HX121" s="212">
        <v>0</v>
      </c>
      <c r="HY121" s="212">
        <v>0</v>
      </c>
      <c r="HZ121" s="212">
        <v>0</v>
      </c>
      <c r="IA121" s="212">
        <v>0</v>
      </c>
      <c r="IB121" s="212">
        <v>0</v>
      </c>
      <c r="IC121" s="212">
        <v>0</v>
      </c>
      <c r="ID121" s="212">
        <v>8</v>
      </c>
      <c r="IE121" s="212">
        <v>50</v>
      </c>
      <c r="IF121" s="212">
        <v>42</v>
      </c>
      <c r="IG121" s="212">
        <v>47</v>
      </c>
      <c r="IH121" s="212">
        <v>0</v>
      </c>
      <c r="II121" s="212">
        <v>0</v>
      </c>
      <c r="IJ121" s="212">
        <v>0</v>
      </c>
      <c r="IK121" s="212">
        <v>0</v>
      </c>
      <c r="IL121" s="212">
        <v>54</v>
      </c>
      <c r="IM121" s="212">
        <v>55</v>
      </c>
      <c r="IN121" s="212">
        <v>51</v>
      </c>
      <c r="IO121" s="212">
        <v>33</v>
      </c>
      <c r="IP121" s="212">
        <v>16</v>
      </c>
      <c r="IQ121" s="212">
        <v>46</v>
      </c>
      <c r="IR121" s="212">
        <v>45</v>
      </c>
      <c r="IS121" s="212">
        <v>44</v>
      </c>
      <c r="IT121" s="212">
        <v>42</v>
      </c>
      <c r="IU121" s="212">
        <v>45</v>
      </c>
      <c r="IV121" s="212">
        <v>42</v>
      </c>
      <c r="IW121" s="212">
        <v>48</v>
      </c>
      <c r="IX121" s="212">
        <v>48</v>
      </c>
      <c r="IY121" s="212">
        <v>48</v>
      </c>
      <c r="IZ121" s="212">
        <v>86</v>
      </c>
      <c r="JA121" s="212">
        <v>42</v>
      </c>
      <c r="JB121" s="212">
        <v>70</v>
      </c>
      <c r="JC121" s="212">
        <v>23</v>
      </c>
      <c r="JD121" s="212">
        <v>23</v>
      </c>
      <c r="JE121" s="212">
        <v>20</v>
      </c>
      <c r="JF121" s="212">
        <v>23</v>
      </c>
      <c r="JG121" s="212">
        <v>51</v>
      </c>
      <c r="JH121" s="212">
        <v>34</v>
      </c>
      <c r="JI121" s="212">
        <v>29</v>
      </c>
      <c r="JJ121" s="212">
        <v>28</v>
      </c>
      <c r="JK121" s="212">
        <v>28</v>
      </c>
      <c r="JL121" s="212">
        <v>41</v>
      </c>
      <c r="JM121" s="212">
        <v>41</v>
      </c>
      <c r="JN121" s="212">
        <v>41</v>
      </c>
      <c r="JO121" s="212">
        <v>41</v>
      </c>
      <c r="JP121" s="212">
        <v>31</v>
      </c>
      <c r="JQ121" s="212">
        <v>31</v>
      </c>
      <c r="JR121" s="212">
        <v>31</v>
      </c>
      <c r="JS121" s="212">
        <v>31</v>
      </c>
      <c r="JT121" s="212">
        <v>31</v>
      </c>
      <c r="JU121" s="212">
        <v>31</v>
      </c>
      <c r="JV121" s="212">
        <v>47</v>
      </c>
      <c r="JW121" s="212">
        <v>51</v>
      </c>
      <c r="JX121" s="212">
        <v>57</v>
      </c>
      <c r="JY121" s="212">
        <v>44</v>
      </c>
      <c r="JZ121" s="212">
        <v>47</v>
      </c>
      <c r="KA121" s="212">
        <v>56</v>
      </c>
      <c r="KB121" s="484">
        <v>107</v>
      </c>
      <c r="KC121" s="484">
        <v>109</v>
      </c>
      <c r="KD121" s="484">
        <v>108</v>
      </c>
      <c r="KE121" s="484">
        <v>100</v>
      </c>
      <c r="KF121" s="484">
        <v>94</v>
      </c>
      <c r="KG121" s="484">
        <v>96</v>
      </c>
      <c r="KH121" s="484">
        <v>87</v>
      </c>
      <c r="KI121" s="484">
        <v>87</v>
      </c>
      <c r="KJ121" s="484">
        <v>93</v>
      </c>
      <c r="KK121" s="484">
        <v>107</v>
      </c>
      <c r="KL121" s="484">
        <v>82</v>
      </c>
      <c r="KM121" s="484">
        <v>72</v>
      </c>
      <c r="KN121" s="484">
        <v>89</v>
      </c>
      <c r="KO121" s="484">
        <v>85</v>
      </c>
      <c r="KP121" s="484">
        <v>97</v>
      </c>
      <c r="KQ121" s="484">
        <v>92</v>
      </c>
      <c r="KR121" s="484">
        <v>98</v>
      </c>
      <c r="KS121" s="484">
        <v>89</v>
      </c>
      <c r="KT121" s="484">
        <v>114</v>
      </c>
      <c r="KU121" s="484">
        <v>114</v>
      </c>
      <c r="KV121" s="484">
        <v>100</v>
      </c>
      <c r="KW121" s="484">
        <v>101</v>
      </c>
      <c r="KX121" s="484">
        <v>101</v>
      </c>
      <c r="KY121" s="484">
        <v>101</v>
      </c>
      <c r="KZ121" s="484">
        <v>101</v>
      </c>
      <c r="LA121" s="484">
        <v>53</v>
      </c>
      <c r="LB121" s="484">
        <v>53</v>
      </c>
      <c r="LC121" s="484">
        <v>126</v>
      </c>
      <c r="LD121" s="484">
        <v>126</v>
      </c>
      <c r="LE121" s="484">
        <v>126</v>
      </c>
      <c r="LF121" s="484">
        <v>126</v>
      </c>
      <c r="LG121" s="484">
        <v>98</v>
      </c>
      <c r="LH121" s="484">
        <v>83</v>
      </c>
      <c r="LI121" s="484">
        <v>83</v>
      </c>
      <c r="LJ121" s="484">
        <v>96</v>
      </c>
      <c r="LK121" s="484">
        <v>106</v>
      </c>
      <c r="LL121" s="484">
        <v>103</v>
      </c>
      <c r="LM121" s="484">
        <v>102</v>
      </c>
      <c r="LN121" s="484">
        <v>119</v>
      </c>
      <c r="LO121" s="484">
        <v>114</v>
      </c>
      <c r="LP121" s="484">
        <v>119</v>
      </c>
      <c r="LQ121" s="484">
        <v>120</v>
      </c>
      <c r="LR121" s="484">
        <v>120</v>
      </c>
      <c r="LS121" s="484">
        <v>103</v>
      </c>
      <c r="LT121" s="484">
        <v>111</v>
      </c>
      <c r="LU121" s="484">
        <v>109</v>
      </c>
      <c r="LV121" s="484">
        <v>114</v>
      </c>
      <c r="LW121" s="484">
        <v>106</v>
      </c>
      <c r="LX121" s="484">
        <v>102</v>
      </c>
      <c r="LY121" s="484">
        <v>120</v>
      </c>
      <c r="LZ121" s="484">
        <v>120</v>
      </c>
      <c r="MA121" s="484">
        <v>133</v>
      </c>
      <c r="MB121" s="484">
        <v>118</v>
      </c>
      <c r="MC121" s="484">
        <v>132</v>
      </c>
      <c r="MD121" s="484">
        <v>123</v>
      </c>
      <c r="ME121" s="484">
        <v>123</v>
      </c>
      <c r="MF121" s="484">
        <v>123</v>
      </c>
      <c r="MG121" s="484">
        <v>124</v>
      </c>
      <c r="MH121" s="484">
        <v>128</v>
      </c>
      <c r="MI121" s="484">
        <v>129</v>
      </c>
      <c r="MJ121" s="484">
        <v>143</v>
      </c>
      <c r="MK121" s="484">
        <v>126</v>
      </c>
      <c r="ML121" s="484">
        <v>127</v>
      </c>
      <c r="MM121" s="484">
        <v>133</v>
      </c>
      <c r="MN121" s="484">
        <v>127</v>
      </c>
      <c r="MO121" s="484">
        <v>130</v>
      </c>
      <c r="MP121" s="484">
        <v>127</v>
      </c>
      <c r="MQ121" s="484">
        <v>133</v>
      </c>
      <c r="MR121" s="484">
        <v>122</v>
      </c>
      <c r="MS121" s="484">
        <v>135</v>
      </c>
      <c r="MT121" s="484">
        <v>135</v>
      </c>
      <c r="MU121" s="484">
        <v>150</v>
      </c>
      <c r="MV121" s="484">
        <v>148</v>
      </c>
      <c r="MW121" s="484">
        <v>148</v>
      </c>
      <c r="MX121" s="484">
        <v>148</v>
      </c>
      <c r="MY121" s="484">
        <v>148</v>
      </c>
      <c r="MZ121" s="484">
        <v>149</v>
      </c>
      <c r="NA121" s="484">
        <v>146</v>
      </c>
      <c r="NB121" s="484">
        <v>147</v>
      </c>
      <c r="NC121" s="484">
        <v>147</v>
      </c>
      <c r="ND121" s="484">
        <v>147</v>
      </c>
      <c r="NE121" s="484">
        <v>151</v>
      </c>
      <c r="NF121" s="484">
        <v>146</v>
      </c>
      <c r="NG121" s="484">
        <v>146</v>
      </c>
      <c r="NH121" s="484">
        <v>149</v>
      </c>
      <c r="NI121" s="484">
        <v>140</v>
      </c>
      <c r="NJ121" s="484">
        <v>145</v>
      </c>
      <c r="NK121" s="484">
        <v>136</v>
      </c>
      <c r="NL121" s="484">
        <v>136</v>
      </c>
      <c r="NM121" s="484">
        <v>146</v>
      </c>
      <c r="NN121" s="484">
        <v>146</v>
      </c>
      <c r="NO121" s="484">
        <v>146</v>
      </c>
      <c r="NP121" s="484">
        <v>146</v>
      </c>
      <c r="NQ121" s="484">
        <v>144</v>
      </c>
      <c r="NR121" s="484">
        <v>146</v>
      </c>
      <c r="NS121" s="484">
        <v>138</v>
      </c>
      <c r="NT121" s="484">
        <v>133</v>
      </c>
      <c r="NU121" s="484">
        <v>138</v>
      </c>
      <c r="NV121" s="484">
        <v>138</v>
      </c>
      <c r="NW121" s="484">
        <v>131</v>
      </c>
      <c r="NX121" s="484">
        <v>129</v>
      </c>
      <c r="NY121" s="484">
        <v>132</v>
      </c>
      <c r="NZ121" s="484">
        <v>132</v>
      </c>
      <c r="OA121" s="484">
        <v>132</v>
      </c>
      <c r="OB121" s="484">
        <v>132</v>
      </c>
      <c r="OC121" s="484">
        <v>132</v>
      </c>
      <c r="OD121" s="484">
        <v>132</v>
      </c>
      <c r="OE121" s="484">
        <v>132</v>
      </c>
      <c r="OF121" s="484">
        <v>132</v>
      </c>
      <c r="OG121" s="484">
        <v>132</v>
      </c>
      <c r="OH121" s="484">
        <v>132</v>
      </c>
      <c r="OI121" s="484">
        <v>132</v>
      </c>
      <c r="OJ121" s="484">
        <v>132</v>
      </c>
      <c r="OK121" s="484">
        <v>132</v>
      </c>
      <c r="OL121" s="484">
        <v>107</v>
      </c>
      <c r="OM121" s="484">
        <v>98</v>
      </c>
      <c r="ON121" s="484">
        <v>100</v>
      </c>
      <c r="OO121" s="484">
        <v>100</v>
      </c>
      <c r="OP121" s="484">
        <v>113</v>
      </c>
      <c r="OQ121" s="484">
        <v>96</v>
      </c>
      <c r="OR121" s="484">
        <v>96</v>
      </c>
      <c r="OS121" s="484">
        <v>103</v>
      </c>
      <c r="OT121" s="484">
        <v>108</v>
      </c>
      <c r="OU121" s="484">
        <v>97</v>
      </c>
      <c r="OV121" s="484">
        <v>97</v>
      </c>
      <c r="OW121" s="484">
        <v>100</v>
      </c>
      <c r="OX121" s="484">
        <v>92</v>
      </c>
      <c r="OY121" s="484">
        <v>102</v>
      </c>
      <c r="OZ121" s="484">
        <v>104</v>
      </c>
      <c r="PA121" s="484">
        <v>104</v>
      </c>
      <c r="PB121" s="484">
        <v>92</v>
      </c>
      <c r="PC121" s="484">
        <v>97</v>
      </c>
      <c r="PD121" s="484">
        <v>90</v>
      </c>
      <c r="PE121" s="484">
        <v>89</v>
      </c>
      <c r="PF121" s="484">
        <v>89</v>
      </c>
      <c r="PG121" s="484">
        <v>100</v>
      </c>
      <c r="PH121" s="484">
        <v>97</v>
      </c>
      <c r="PI121" s="484">
        <v>92</v>
      </c>
      <c r="PJ121" s="484">
        <v>83</v>
      </c>
      <c r="PK121" s="484">
        <v>89</v>
      </c>
      <c r="PL121" s="484">
        <v>101</v>
      </c>
    </row>
    <row r="122" spans="1:428" x14ac:dyDescent="0.25">
      <c r="A122" s="866">
        <v>58</v>
      </c>
      <c r="B122" s="867" t="s">
        <v>1444</v>
      </c>
      <c r="C122" s="869" t="s">
        <v>1375</v>
      </c>
      <c r="D122" s="871" t="s">
        <v>1443</v>
      </c>
      <c r="E122" s="205" t="s">
        <v>1376</v>
      </c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A122" s="211"/>
      <c r="BB122" s="211"/>
      <c r="BC122" s="211"/>
      <c r="BD122" s="211"/>
      <c r="BE122" s="211"/>
      <c r="BF122" s="211"/>
      <c r="BG122" s="211"/>
      <c r="BH122" s="211"/>
      <c r="BI122" s="211"/>
      <c r="BJ122" s="211"/>
      <c r="BK122" s="211"/>
      <c r="BL122" s="211"/>
      <c r="BM122" s="211"/>
      <c r="BN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  <c r="BX122" s="211"/>
      <c r="BY122" s="211"/>
      <c r="BZ122" s="211"/>
      <c r="CA122" s="211"/>
      <c r="CB122" s="211"/>
      <c r="CC122" s="211"/>
      <c r="CD122" s="211"/>
      <c r="CE122" s="211"/>
      <c r="CF122" s="211"/>
      <c r="CG122" s="211"/>
      <c r="CH122" s="211"/>
      <c r="CI122" s="211"/>
      <c r="CJ122" s="211"/>
      <c r="CK122" s="211"/>
      <c r="CL122" s="211"/>
      <c r="CM122" s="211"/>
      <c r="CN122" s="211"/>
      <c r="CO122" s="211"/>
      <c r="CP122" s="211"/>
      <c r="CQ122" s="211"/>
      <c r="CR122" s="211"/>
      <c r="CS122" s="211"/>
      <c r="CT122" s="211"/>
      <c r="CU122" s="211"/>
      <c r="CV122" s="211"/>
      <c r="CW122" s="211"/>
      <c r="CX122" s="211"/>
      <c r="CY122" s="211"/>
      <c r="CZ122" s="211"/>
      <c r="DA122" s="211"/>
      <c r="DB122" s="211"/>
      <c r="DC122" s="211"/>
      <c r="DD122" s="211"/>
      <c r="DE122" s="211"/>
      <c r="DF122" s="211"/>
      <c r="DG122" s="211"/>
      <c r="DH122" s="211"/>
      <c r="DI122" s="211"/>
      <c r="DJ122" s="211"/>
      <c r="DK122" s="211"/>
      <c r="DL122" s="211"/>
      <c r="DM122" s="211"/>
      <c r="DN122" s="211"/>
      <c r="DO122" s="211"/>
      <c r="DP122" s="211"/>
      <c r="DQ122" s="211"/>
      <c r="DR122" s="211"/>
      <c r="DS122" s="211"/>
      <c r="DT122" s="211"/>
      <c r="DU122" s="211"/>
      <c r="DV122" s="211"/>
      <c r="DW122" s="211"/>
      <c r="DX122" s="211"/>
      <c r="DY122" s="211"/>
      <c r="DZ122" s="211"/>
      <c r="EA122" s="211"/>
      <c r="EB122" s="211"/>
      <c r="EC122" s="211"/>
      <c r="ED122" s="211"/>
      <c r="EE122" s="211"/>
      <c r="EF122" s="211"/>
      <c r="EG122" s="211"/>
      <c r="EH122" s="211"/>
      <c r="EI122" s="211"/>
      <c r="EJ122" s="211"/>
      <c r="EK122" s="211"/>
      <c r="EL122" s="211"/>
      <c r="EM122" s="211"/>
      <c r="EN122" s="211"/>
      <c r="EO122" s="211"/>
      <c r="EP122" s="211"/>
      <c r="EQ122" s="211"/>
      <c r="ER122" s="211"/>
      <c r="ES122" s="211"/>
      <c r="ET122" s="211"/>
      <c r="EU122" s="211"/>
      <c r="EV122" s="211"/>
      <c r="EW122" s="211"/>
      <c r="EX122" s="211"/>
      <c r="EY122" s="211"/>
      <c r="EZ122" s="211"/>
      <c r="FA122" s="211"/>
      <c r="FB122" s="211"/>
      <c r="FC122" s="211"/>
      <c r="FD122" s="211"/>
      <c r="FE122" s="211"/>
      <c r="FF122" s="211"/>
      <c r="FG122" s="211"/>
      <c r="FH122" s="211"/>
      <c r="FI122" s="211"/>
      <c r="FJ122" s="211"/>
      <c r="FK122" s="211"/>
      <c r="FL122" s="211"/>
      <c r="FM122" s="211">
        <v>40</v>
      </c>
      <c r="FN122" s="211">
        <v>40</v>
      </c>
      <c r="FO122" s="211">
        <v>40</v>
      </c>
      <c r="FP122" s="211">
        <v>40</v>
      </c>
      <c r="FQ122" s="211">
        <v>40</v>
      </c>
      <c r="FR122" s="211">
        <v>80</v>
      </c>
      <c r="FS122" s="211">
        <v>80</v>
      </c>
      <c r="FT122" s="211">
        <v>80</v>
      </c>
      <c r="FU122" s="211">
        <v>80</v>
      </c>
      <c r="FV122" s="211">
        <v>80</v>
      </c>
      <c r="FW122" s="211">
        <v>80</v>
      </c>
      <c r="FX122" s="211">
        <v>80</v>
      </c>
      <c r="FY122" s="211">
        <v>80</v>
      </c>
      <c r="FZ122" s="211">
        <v>80</v>
      </c>
      <c r="GA122" s="211">
        <v>80</v>
      </c>
      <c r="GB122" s="211">
        <v>80</v>
      </c>
      <c r="GC122" s="211">
        <v>80</v>
      </c>
      <c r="GD122" s="211">
        <v>80</v>
      </c>
      <c r="GE122" s="211">
        <v>80</v>
      </c>
      <c r="GF122" s="211">
        <v>80</v>
      </c>
      <c r="GG122" s="211">
        <v>80</v>
      </c>
      <c r="GH122" s="211">
        <v>80</v>
      </c>
      <c r="GI122" s="211">
        <v>80</v>
      </c>
      <c r="GJ122" s="211">
        <v>80</v>
      </c>
      <c r="GK122" s="211">
        <v>80</v>
      </c>
      <c r="GL122" s="211">
        <v>80</v>
      </c>
      <c r="GM122" s="211">
        <v>80</v>
      </c>
      <c r="GN122" s="211">
        <v>80</v>
      </c>
      <c r="GO122" s="211">
        <v>80</v>
      </c>
      <c r="GP122" s="211">
        <v>80</v>
      </c>
      <c r="GQ122" s="211">
        <v>80</v>
      </c>
      <c r="GR122" s="211">
        <v>80</v>
      </c>
      <c r="GS122" s="211">
        <v>80</v>
      </c>
      <c r="GT122" s="211">
        <v>80</v>
      </c>
      <c r="GU122" s="211">
        <v>80</v>
      </c>
      <c r="GV122" s="211">
        <v>80</v>
      </c>
      <c r="GW122" s="211">
        <v>80</v>
      </c>
      <c r="GX122" s="211">
        <v>80</v>
      </c>
      <c r="GY122" s="211">
        <v>50</v>
      </c>
      <c r="GZ122" s="211">
        <v>50</v>
      </c>
      <c r="HA122" s="211">
        <v>50</v>
      </c>
      <c r="HB122" s="211">
        <v>0</v>
      </c>
      <c r="HC122" s="211">
        <v>0</v>
      </c>
      <c r="HD122" s="211">
        <v>0</v>
      </c>
      <c r="HE122" s="211">
        <v>0</v>
      </c>
      <c r="HF122" s="211">
        <v>0</v>
      </c>
      <c r="HG122" s="211">
        <v>0</v>
      </c>
      <c r="HH122" s="211">
        <v>35</v>
      </c>
      <c r="HI122" s="211">
        <v>35</v>
      </c>
      <c r="HJ122" s="211">
        <v>35</v>
      </c>
      <c r="HK122" s="211">
        <v>35</v>
      </c>
      <c r="HL122" s="211">
        <v>35</v>
      </c>
      <c r="HM122" s="211">
        <v>35</v>
      </c>
      <c r="HN122" s="211">
        <v>35</v>
      </c>
      <c r="HO122" s="211">
        <v>35</v>
      </c>
      <c r="HP122" s="211">
        <v>35</v>
      </c>
      <c r="HQ122" s="211">
        <v>35</v>
      </c>
      <c r="HR122" s="211">
        <v>35</v>
      </c>
      <c r="HS122" s="211">
        <v>35</v>
      </c>
      <c r="HT122" s="211">
        <v>35</v>
      </c>
      <c r="HU122" s="211">
        <v>35</v>
      </c>
      <c r="HV122" s="211">
        <v>35</v>
      </c>
      <c r="HW122" s="211">
        <v>35</v>
      </c>
      <c r="HX122" s="211">
        <v>35</v>
      </c>
      <c r="HY122" s="211">
        <v>35</v>
      </c>
      <c r="HZ122" s="211">
        <v>35</v>
      </c>
      <c r="IA122" s="211">
        <v>70</v>
      </c>
      <c r="IB122" s="211">
        <v>70</v>
      </c>
      <c r="IC122" s="211">
        <v>70</v>
      </c>
      <c r="ID122" s="211">
        <v>70</v>
      </c>
      <c r="IE122" s="211">
        <v>70</v>
      </c>
      <c r="IF122" s="211">
        <v>70</v>
      </c>
      <c r="IG122" s="211">
        <v>70</v>
      </c>
      <c r="IH122" s="211">
        <v>70</v>
      </c>
      <c r="II122" s="211">
        <v>80</v>
      </c>
      <c r="IJ122" s="211">
        <v>70</v>
      </c>
      <c r="IK122" s="211">
        <v>70</v>
      </c>
      <c r="IL122" s="211">
        <v>70</v>
      </c>
      <c r="IM122" s="211">
        <v>70</v>
      </c>
      <c r="IN122" s="211">
        <v>70</v>
      </c>
      <c r="IO122" s="211">
        <v>70</v>
      </c>
      <c r="IP122" s="211">
        <v>70</v>
      </c>
      <c r="IQ122" s="211">
        <v>70</v>
      </c>
      <c r="IR122" s="211">
        <v>70</v>
      </c>
      <c r="IS122" s="211">
        <v>70</v>
      </c>
      <c r="IT122" s="211">
        <v>70</v>
      </c>
      <c r="IU122" s="211">
        <v>70</v>
      </c>
      <c r="IV122" s="211">
        <v>70</v>
      </c>
      <c r="IW122" s="211">
        <v>70</v>
      </c>
      <c r="IX122" s="211">
        <v>70</v>
      </c>
      <c r="IY122" s="211">
        <v>70</v>
      </c>
      <c r="IZ122" s="211">
        <v>70</v>
      </c>
      <c r="JA122" s="211">
        <v>70</v>
      </c>
      <c r="JB122" s="211">
        <v>70</v>
      </c>
      <c r="JC122" s="211">
        <v>70</v>
      </c>
      <c r="JD122" s="211">
        <v>70</v>
      </c>
      <c r="JE122" s="211">
        <v>70</v>
      </c>
      <c r="JF122" s="211">
        <v>70</v>
      </c>
      <c r="JG122" s="211">
        <v>70</v>
      </c>
      <c r="JH122" s="211">
        <v>70</v>
      </c>
      <c r="JI122" s="211">
        <v>70</v>
      </c>
      <c r="JJ122" s="211">
        <v>70</v>
      </c>
      <c r="JK122" s="211">
        <v>70</v>
      </c>
      <c r="JL122" s="211">
        <v>70</v>
      </c>
      <c r="JM122" s="211">
        <v>70</v>
      </c>
      <c r="JN122" s="211">
        <v>70</v>
      </c>
      <c r="JO122" s="211">
        <v>70</v>
      </c>
      <c r="JP122" s="211">
        <v>70</v>
      </c>
      <c r="JQ122" s="211">
        <v>70</v>
      </c>
      <c r="JR122" s="211">
        <v>70</v>
      </c>
      <c r="JS122" s="211">
        <v>70</v>
      </c>
      <c r="JT122" s="211">
        <v>70</v>
      </c>
      <c r="JU122" s="211">
        <v>70</v>
      </c>
      <c r="JV122" s="211">
        <v>70</v>
      </c>
      <c r="JW122" s="211">
        <v>70</v>
      </c>
      <c r="JX122" s="211">
        <v>70</v>
      </c>
      <c r="JY122" s="211">
        <v>70</v>
      </c>
      <c r="JZ122" s="211">
        <v>70</v>
      </c>
      <c r="KA122" s="211">
        <v>70</v>
      </c>
      <c r="KB122" s="483">
        <v>160</v>
      </c>
      <c r="KC122" s="483">
        <v>160</v>
      </c>
      <c r="KD122" s="483">
        <v>160</v>
      </c>
      <c r="KE122" s="483">
        <v>160</v>
      </c>
      <c r="KF122" s="483">
        <v>160</v>
      </c>
      <c r="KG122" s="483">
        <v>160</v>
      </c>
      <c r="KH122" s="483">
        <v>160</v>
      </c>
      <c r="KI122" s="483">
        <v>160</v>
      </c>
      <c r="KJ122" s="483">
        <v>160</v>
      </c>
      <c r="KK122" s="483">
        <v>160</v>
      </c>
      <c r="KL122" s="483">
        <v>160</v>
      </c>
      <c r="KM122" s="483">
        <v>160</v>
      </c>
      <c r="KN122" s="483">
        <v>160</v>
      </c>
      <c r="KO122" s="483">
        <v>160</v>
      </c>
      <c r="KP122" s="483">
        <v>160</v>
      </c>
      <c r="KQ122" s="483">
        <v>160</v>
      </c>
      <c r="KR122" s="483">
        <v>160</v>
      </c>
      <c r="KS122" s="483">
        <v>160</v>
      </c>
      <c r="KT122" s="483">
        <v>160</v>
      </c>
      <c r="KU122" s="483">
        <v>160</v>
      </c>
      <c r="KV122" s="483">
        <v>160</v>
      </c>
      <c r="KW122" s="483">
        <v>160</v>
      </c>
      <c r="KX122" s="483">
        <v>160</v>
      </c>
      <c r="KY122" s="483">
        <v>160</v>
      </c>
      <c r="KZ122" s="483">
        <v>160</v>
      </c>
      <c r="LA122" s="483">
        <v>160</v>
      </c>
      <c r="LB122" s="483">
        <v>160</v>
      </c>
      <c r="LC122" s="483">
        <v>160</v>
      </c>
      <c r="LD122" s="483">
        <v>160</v>
      </c>
      <c r="LE122" s="483">
        <v>160</v>
      </c>
      <c r="LF122" s="483">
        <v>160</v>
      </c>
      <c r="LG122" s="483">
        <v>160</v>
      </c>
      <c r="LH122" s="483">
        <v>160</v>
      </c>
      <c r="LI122" s="483">
        <v>160</v>
      </c>
      <c r="LJ122" s="483">
        <v>160</v>
      </c>
      <c r="LK122" s="483">
        <v>160</v>
      </c>
      <c r="LL122" s="483">
        <v>160</v>
      </c>
      <c r="LM122" s="483">
        <v>160</v>
      </c>
      <c r="LN122" s="483">
        <v>160</v>
      </c>
      <c r="LO122" s="483">
        <v>160</v>
      </c>
      <c r="LP122" s="483">
        <v>160</v>
      </c>
      <c r="LQ122" s="483">
        <v>160</v>
      </c>
      <c r="LR122" s="483">
        <v>160</v>
      </c>
      <c r="LS122" s="483">
        <v>160</v>
      </c>
      <c r="LT122" s="483">
        <v>160</v>
      </c>
      <c r="LU122" s="483">
        <v>160</v>
      </c>
      <c r="LV122" s="483">
        <v>160</v>
      </c>
      <c r="LW122" s="483">
        <v>160</v>
      </c>
      <c r="LX122" s="483">
        <v>160</v>
      </c>
      <c r="LY122" s="483">
        <v>160</v>
      </c>
      <c r="LZ122" s="483">
        <v>160</v>
      </c>
      <c r="MA122" s="483">
        <v>160</v>
      </c>
      <c r="MB122" s="483">
        <v>160</v>
      </c>
      <c r="MC122" s="483">
        <v>160</v>
      </c>
      <c r="MD122" s="483">
        <v>160</v>
      </c>
      <c r="ME122" s="483">
        <v>160</v>
      </c>
      <c r="MF122" s="483">
        <v>160</v>
      </c>
      <c r="MG122" s="483">
        <v>160</v>
      </c>
      <c r="MH122" s="483">
        <v>160</v>
      </c>
      <c r="MI122" s="483">
        <v>160</v>
      </c>
      <c r="MJ122" s="483">
        <v>160</v>
      </c>
      <c r="MK122" s="483">
        <v>160</v>
      </c>
      <c r="ML122" s="483">
        <v>160</v>
      </c>
      <c r="MM122" s="483">
        <v>160</v>
      </c>
      <c r="MN122" s="483">
        <v>160</v>
      </c>
      <c r="MO122" s="483">
        <v>160</v>
      </c>
      <c r="MP122" s="483">
        <v>160</v>
      </c>
      <c r="MQ122" s="483">
        <v>160</v>
      </c>
      <c r="MR122" s="483">
        <v>160</v>
      </c>
      <c r="MS122" s="483">
        <v>160</v>
      </c>
      <c r="MT122" s="483">
        <v>160</v>
      </c>
      <c r="MU122" s="483">
        <v>160</v>
      </c>
      <c r="MV122" s="483">
        <v>160</v>
      </c>
      <c r="MW122" s="483">
        <v>160</v>
      </c>
      <c r="MX122" s="483">
        <v>160</v>
      </c>
      <c r="MY122" s="483">
        <v>160</v>
      </c>
      <c r="MZ122" s="483">
        <v>160</v>
      </c>
      <c r="NA122" s="483">
        <v>160</v>
      </c>
      <c r="NB122" s="483">
        <v>160</v>
      </c>
      <c r="NC122" s="483">
        <v>160</v>
      </c>
      <c r="ND122" s="483">
        <v>160</v>
      </c>
      <c r="NE122" s="483">
        <v>160</v>
      </c>
      <c r="NF122" s="483">
        <v>160</v>
      </c>
      <c r="NG122" s="483">
        <v>160</v>
      </c>
      <c r="NH122" s="483">
        <v>160</v>
      </c>
      <c r="NI122" s="483">
        <v>160</v>
      </c>
      <c r="NJ122" s="483">
        <v>160</v>
      </c>
      <c r="NK122" s="483">
        <v>160</v>
      </c>
      <c r="NL122" s="483">
        <v>160</v>
      </c>
      <c r="NM122" s="483">
        <v>160</v>
      </c>
      <c r="NN122" s="483">
        <v>160</v>
      </c>
      <c r="NO122" s="483">
        <v>160</v>
      </c>
      <c r="NP122" s="483">
        <v>160</v>
      </c>
      <c r="NQ122" s="483">
        <v>160</v>
      </c>
      <c r="NR122" s="483">
        <v>160</v>
      </c>
      <c r="NS122" s="483">
        <v>160</v>
      </c>
      <c r="NT122" s="483">
        <v>160</v>
      </c>
      <c r="NU122" s="483">
        <v>160</v>
      </c>
      <c r="NV122" s="483">
        <v>160</v>
      </c>
      <c r="NW122" s="483">
        <v>160</v>
      </c>
      <c r="NX122" s="483">
        <v>160</v>
      </c>
      <c r="NY122" s="483">
        <v>160</v>
      </c>
      <c r="NZ122" s="483">
        <v>160</v>
      </c>
      <c r="OA122" s="483">
        <v>160</v>
      </c>
      <c r="OB122" s="483">
        <v>160</v>
      </c>
      <c r="OC122" s="483">
        <v>160</v>
      </c>
      <c r="OD122" s="483">
        <v>160</v>
      </c>
      <c r="OE122" s="483">
        <v>160</v>
      </c>
      <c r="OF122" s="483">
        <v>160</v>
      </c>
      <c r="OG122" s="483">
        <v>160</v>
      </c>
      <c r="OH122" s="483">
        <v>160</v>
      </c>
      <c r="OI122" s="483">
        <v>160</v>
      </c>
      <c r="OJ122" s="483">
        <v>160</v>
      </c>
      <c r="OK122" s="483">
        <v>160</v>
      </c>
      <c r="OL122" s="483">
        <v>160</v>
      </c>
      <c r="OM122" s="483">
        <v>160</v>
      </c>
      <c r="ON122" s="483">
        <v>160</v>
      </c>
      <c r="OO122" s="483">
        <v>160</v>
      </c>
      <c r="OP122" s="483">
        <v>160</v>
      </c>
      <c r="OQ122" s="483">
        <v>160</v>
      </c>
      <c r="OR122" s="483">
        <v>160</v>
      </c>
      <c r="OS122" s="483">
        <v>160</v>
      </c>
      <c r="OT122" s="483">
        <v>160</v>
      </c>
      <c r="OU122" s="483">
        <v>160</v>
      </c>
      <c r="OV122" s="483">
        <v>160</v>
      </c>
      <c r="OW122" s="483">
        <v>160</v>
      </c>
      <c r="OX122" s="483">
        <v>160</v>
      </c>
      <c r="OY122" s="483">
        <v>160</v>
      </c>
      <c r="OZ122" s="483">
        <v>160</v>
      </c>
      <c r="PA122" s="483">
        <v>160</v>
      </c>
      <c r="PB122" s="483">
        <v>160</v>
      </c>
      <c r="PC122" s="483">
        <v>160</v>
      </c>
      <c r="PD122" s="483">
        <v>160</v>
      </c>
      <c r="PE122" s="483">
        <v>160</v>
      </c>
      <c r="PF122" s="483">
        <v>160</v>
      </c>
      <c r="PG122" s="483">
        <v>160</v>
      </c>
      <c r="PH122" s="483">
        <v>160</v>
      </c>
      <c r="PI122" s="483">
        <v>160</v>
      </c>
      <c r="PJ122" s="483">
        <v>160</v>
      </c>
      <c r="PK122" s="483">
        <v>160</v>
      </c>
      <c r="PL122" s="483">
        <v>160</v>
      </c>
    </row>
    <row r="123" spans="1:428" x14ac:dyDescent="0.25">
      <c r="A123" s="866"/>
      <c r="B123" s="868"/>
      <c r="C123" s="869"/>
      <c r="D123" s="871"/>
      <c r="E123" s="206" t="s">
        <v>1377</v>
      </c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12"/>
      <c r="CA123" s="212"/>
      <c r="CB123" s="212"/>
      <c r="CC123" s="212"/>
      <c r="CD123" s="212"/>
      <c r="CE123" s="212"/>
      <c r="CF123" s="212"/>
      <c r="CG123" s="212"/>
      <c r="CH123" s="212"/>
      <c r="CI123" s="212"/>
      <c r="CJ123" s="212"/>
      <c r="CK123" s="212"/>
      <c r="CL123" s="212"/>
      <c r="CM123" s="212"/>
      <c r="CN123" s="212"/>
      <c r="CO123" s="212"/>
      <c r="CP123" s="212"/>
      <c r="CQ123" s="212"/>
      <c r="CR123" s="212"/>
      <c r="CS123" s="212"/>
      <c r="CT123" s="212"/>
      <c r="CU123" s="212"/>
      <c r="CV123" s="212"/>
      <c r="CW123" s="212"/>
      <c r="CX123" s="212"/>
      <c r="CY123" s="212"/>
      <c r="CZ123" s="212"/>
      <c r="DA123" s="212"/>
      <c r="DB123" s="212"/>
      <c r="DC123" s="212"/>
      <c r="DD123" s="212"/>
      <c r="DE123" s="212"/>
      <c r="DF123" s="212"/>
      <c r="DG123" s="212"/>
      <c r="DH123" s="212"/>
      <c r="DI123" s="212"/>
      <c r="DJ123" s="212"/>
      <c r="DK123" s="212"/>
      <c r="DL123" s="212"/>
      <c r="DM123" s="212"/>
      <c r="DN123" s="212"/>
      <c r="DO123" s="212"/>
      <c r="DP123" s="212"/>
      <c r="DQ123" s="212"/>
      <c r="DR123" s="212"/>
      <c r="DS123" s="212"/>
      <c r="DT123" s="212"/>
      <c r="DU123" s="212"/>
      <c r="DV123" s="212"/>
      <c r="DW123" s="212"/>
      <c r="DX123" s="212"/>
      <c r="DY123" s="212"/>
      <c r="DZ123" s="212"/>
      <c r="EA123" s="212"/>
      <c r="EB123" s="212"/>
      <c r="EC123" s="212"/>
      <c r="ED123" s="212"/>
      <c r="EE123" s="212"/>
      <c r="EF123" s="212"/>
      <c r="EG123" s="212"/>
      <c r="EH123" s="212"/>
      <c r="EI123" s="212"/>
      <c r="EJ123" s="212"/>
      <c r="EK123" s="212"/>
      <c r="EL123" s="212"/>
      <c r="EM123" s="212"/>
      <c r="EN123" s="212"/>
      <c r="EO123" s="212"/>
      <c r="EP123" s="212"/>
      <c r="EQ123" s="212"/>
      <c r="ER123" s="212"/>
      <c r="ES123" s="212"/>
      <c r="ET123" s="212"/>
      <c r="EU123" s="212"/>
      <c r="EV123" s="212"/>
      <c r="EW123" s="212"/>
      <c r="EX123" s="212"/>
      <c r="EY123" s="212"/>
      <c r="EZ123" s="212"/>
      <c r="FA123" s="212"/>
      <c r="FB123" s="212"/>
      <c r="FC123" s="212"/>
      <c r="FD123" s="212"/>
      <c r="FE123" s="212"/>
      <c r="FF123" s="212"/>
      <c r="FG123" s="212"/>
      <c r="FH123" s="212"/>
      <c r="FI123" s="212"/>
      <c r="FJ123" s="212"/>
      <c r="FK123" s="212"/>
      <c r="FL123" s="212"/>
      <c r="FM123" s="212">
        <v>32</v>
      </c>
      <c r="FN123" s="212">
        <v>30</v>
      </c>
      <c r="FO123" s="212">
        <v>23</v>
      </c>
      <c r="FP123" s="212">
        <v>54</v>
      </c>
      <c r="FQ123" s="212">
        <v>36</v>
      </c>
      <c r="FR123" s="212">
        <v>78</v>
      </c>
      <c r="FS123" s="212">
        <v>63</v>
      </c>
      <c r="FT123" s="212">
        <v>75</v>
      </c>
      <c r="FU123" s="212">
        <v>73</v>
      </c>
      <c r="FV123" s="212">
        <v>76</v>
      </c>
      <c r="FW123" s="212">
        <v>74</v>
      </c>
      <c r="FX123" s="212">
        <v>77</v>
      </c>
      <c r="FY123" s="212">
        <v>77</v>
      </c>
      <c r="FZ123" s="212">
        <v>76</v>
      </c>
      <c r="GA123" s="212">
        <v>76</v>
      </c>
      <c r="GB123" s="212">
        <v>74</v>
      </c>
      <c r="GC123" s="212">
        <v>75</v>
      </c>
      <c r="GD123" s="212">
        <v>76</v>
      </c>
      <c r="GE123" s="212">
        <v>77</v>
      </c>
      <c r="GF123" s="212">
        <v>79</v>
      </c>
      <c r="GG123" s="212">
        <v>79</v>
      </c>
      <c r="GH123" s="212">
        <v>78</v>
      </c>
      <c r="GI123" s="212">
        <v>74</v>
      </c>
      <c r="GJ123" s="212">
        <v>74</v>
      </c>
      <c r="GK123" s="212">
        <v>64</v>
      </c>
      <c r="GL123" s="212">
        <v>91</v>
      </c>
      <c r="GM123" s="212">
        <v>91</v>
      </c>
      <c r="GN123" s="212">
        <v>68</v>
      </c>
      <c r="GO123" s="212">
        <v>70</v>
      </c>
      <c r="GP123" s="212">
        <v>84</v>
      </c>
      <c r="GQ123" s="212">
        <v>76</v>
      </c>
      <c r="GR123" s="212">
        <v>90</v>
      </c>
      <c r="GS123" s="212">
        <v>90</v>
      </c>
      <c r="GT123" s="212">
        <v>44</v>
      </c>
      <c r="GU123" s="212">
        <v>45</v>
      </c>
      <c r="GV123" s="212">
        <v>38</v>
      </c>
      <c r="GW123" s="212">
        <v>38</v>
      </c>
      <c r="GX123" s="212">
        <v>38</v>
      </c>
      <c r="GY123" s="212">
        <v>36</v>
      </c>
      <c r="GZ123" s="212">
        <v>0</v>
      </c>
      <c r="HA123" s="212">
        <v>36</v>
      </c>
      <c r="HB123" s="212">
        <v>0</v>
      </c>
      <c r="HC123" s="212">
        <v>0</v>
      </c>
      <c r="HD123" s="212">
        <v>0</v>
      </c>
      <c r="HE123" s="212">
        <v>0</v>
      </c>
      <c r="HF123" s="212">
        <v>0</v>
      </c>
      <c r="HG123" s="212">
        <v>0</v>
      </c>
      <c r="HH123" s="212">
        <v>25</v>
      </c>
      <c r="HI123" s="212">
        <v>19</v>
      </c>
      <c r="HJ123" s="212">
        <v>20</v>
      </c>
      <c r="HK123" s="212">
        <v>36</v>
      </c>
      <c r="HL123" s="212">
        <v>19</v>
      </c>
      <c r="HM123" s="212">
        <v>17</v>
      </c>
      <c r="HN123" s="212">
        <v>18</v>
      </c>
      <c r="HO123" s="212">
        <v>22</v>
      </c>
      <c r="HP123" s="212">
        <v>39</v>
      </c>
      <c r="HQ123" s="212">
        <v>35</v>
      </c>
      <c r="HR123" s="212">
        <v>37</v>
      </c>
      <c r="HS123" s="212">
        <v>34</v>
      </c>
      <c r="HT123" s="212">
        <v>32</v>
      </c>
      <c r="HU123" s="212">
        <v>35</v>
      </c>
      <c r="HV123" s="212">
        <v>34</v>
      </c>
      <c r="HW123" s="212">
        <v>31</v>
      </c>
      <c r="HX123" s="212">
        <v>28</v>
      </c>
      <c r="HY123" s="212">
        <v>31</v>
      </c>
      <c r="HZ123" s="212">
        <v>34</v>
      </c>
      <c r="IA123" s="212">
        <v>68</v>
      </c>
      <c r="IB123" s="212">
        <v>68</v>
      </c>
      <c r="IC123" s="212">
        <v>69</v>
      </c>
      <c r="ID123" s="212">
        <v>69</v>
      </c>
      <c r="IE123" s="212">
        <v>56</v>
      </c>
      <c r="IF123" s="212">
        <v>57</v>
      </c>
      <c r="IG123" s="212">
        <v>51</v>
      </c>
      <c r="IH123" s="212">
        <v>80</v>
      </c>
      <c r="II123" s="212">
        <v>76</v>
      </c>
      <c r="IJ123" s="212">
        <v>77</v>
      </c>
      <c r="IK123" s="212">
        <v>75</v>
      </c>
      <c r="IL123" s="212">
        <v>60</v>
      </c>
      <c r="IM123" s="212">
        <v>65</v>
      </c>
      <c r="IN123" s="212">
        <v>69</v>
      </c>
      <c r="IO123" s="212">
        <v>70</v>
      </c>
      <c r="IP123" s="212">
        <v>40</v>
      </c>
      <c r="IQ123" s="212">
        <v>36</v>
      </c>
      <c r="IR123" s="212">
        <v>41</v>
      </c>
      <c r="IS123" s="212">
        <v>47</v>
      </c>
      <c r="IT123" s="212">
        <v>45</v>
      </c>
      <c r="IU123" s="212">
        <v>48</v>
      </c>
      <c r="IV123" s="212">
        <v>45</v>
      </c>
      <c r="IW123" s="212">
        <v>39</v>
      </c>
      <c r="IX123" s="212">
        <v>40</v>
      </c>
      <c r="IY123" s="212">
        <v>40</v>
      </c>
      <c r="IZ123" s="212">
        <v>39</v>
      </c>
      <c r="JA123" s="212">
        <v>39</v>
      </c>
      <c r="JB123" s="212">
        <v>39</v>
      </c>
      <c r="JC123" s="212">
        <v>41</v>
      </c>
      <c r="JD123" s="212">
        <v>41</v>
      </c>
      <c r="JE123" s="212">
        <v>38</v>
      </c>
      <c r="JF123" s="212">
        <v>40</v>
      </c>
      <c r="JG123" s="212">
        <v>0</v>
      </c>
      <c r="JH123" s="212">
        <v>4</v>
      </c>
      <c r="JI123" s="212">
        <v>10</v>
      </c>
      <c r="JJ123" s="212">
        <v>46</v>
      </c>
      <c r="JK123" s="212">
        <v>45</v>
      </c>
      <c r="JL123" s="212">
        <v>87</v>
      </c>
      <c r="JM123" s="212">
        <v>76</v>
      </c>
      <c r="JN123" s="212">
        <v>92</v>
      </c>
      <c r="JO123" s="212">
        <v>73</v>
      </c>
      <c r="JP123" s="212">
        <v>76</v>
      </c>
      <c r="JQ123" s="212">
        <v>76</v>
      </c>
      <c r="JR123" s="212">
        <v>76</v>
      </c>
      <c r="JS123" s="212">
        <v>76</v>
      </c>
      <c r="JT123" s="212">
        <v>76</v>
      </c>
      <c r="JU123" s="212">
        <v>76</v>
      </c>
      <c r="JV123" s="212">
        <v>92</v>
      </c>
      <c r="JW123" s="212">
        <v>90</v>
      </c>
      <c r="JX123" s="212">
        <v>86</v>
      </c>
      <c r="JY123" s="212">
        <v>90</v>
      </c>
      <c r="JZ123" s="212">
        <v>82</v>
      </c>
      <c r="KA123" s="212">
        <v>69</v>
      </c>
      <c r="KB123" s="484">
        <v>137</v>
      </c>
      <c r="KC123" s="484">
        <v>126</v>
      </c>
      <c r="KD123" s="484">
        <v>120</v>
      </c>
      <c r="KE123" s="484">
        <v>123</v>
      </c>
      <c r="KF123" s="484">
        <v>107</v>
      </c>
      <c r="KG123" s="484">
        <v>107</v>
      </c>
      <c r="KH123" s="484">
        <v>110</v>
      </c>
      <c r="KI123" s="484">
        <v>110</v>
      </c>
      <c r="KJ123" s="484">
        <v>96</v>
      </c>
      <c r="KK123" s="484">
        <v>114</v>
      </c>
      <c r="KL123" s="484">
        <v>112</v>
      </c>
      <c r="KM123" s="484">
        <v>112</v>
      </c>
      <c r="KN123" s="484">
        <v>111</v>
      </c>
      <c r="KO123" s="484">
        <v>111</v>
      </c>
      <c r="KP123" s="484">
        <v>110</v>
      </c>
      <c r="KQ123" s="484">
        <v>109</v>
      </c>
      <c r="KR123" s="484">
        <v>106</v>
      </c>
      <c r="KS123" s="484">
        <v>104</v>
      </c>
      <c r="KT123" s="484">
        <v>126</v>
      </c>
      <c r="KU123" s="484">
        <v>126</v>
      </c>
      <c r="KV123" s="484">
        <v>117</v>
      </c>
      <c r="KW123" s="484">
        <v>124</v>
      </c>
      <c r="KX123" s="484">
        <v>124</v>
      </c>
      <c r="KY123" s="484">
        <v>124</v>
      </c>
      <c r="KZ123" s="484">
        <v>124</v>
      </c>
      <c r="LA123" s="484">
        <v>70</v>
      </c>
      <c r="LB123" s="484">
        <v>70</v>
      </c>
      <c r="LC123" s="484">
        <v>120</v>
      </c>
      <c r="LD123" s="484">
        <v>120</v>
      </c>
      <c r="LE123" s="484">
        <v>120</v>
      </c>
      <c r="LF123" s="484">
        <v>120</v>
      </c>
      <c r="LG123" s="484">
        <v>82</v>
      </c>
      <c r="LH123" s="484">
        <v>88</v>
      </c>
      <c r="LI123" s="484">
        <v>88</v>
      </c>
      <c r="LJ123" s="484">
        <v>73</v>
      </c>
      <c r="LK123" s="484">
        <v>92</v>
      </c>
      <c r="LL123" s="484">
        <v>99</v>
      </c>
      <c r="LM123" s="484">
        <v>99</v>
      </c>
      <c r="LN123" s="484">
        <v>117</v>
      </c>
      <c r="LO123" s="484">
        <v>113</v>
      </c>
      <c r="LP123" s="484">
        <v>107</v>
      </c>
      <c r="LQ123" s="484">
        <v>112</v>
      </c>
      <c r="LR123" s="484">
        <v>112</v>
      </c>
      <c r="LS123" s="484">
        <v>106</v>
      </c>
      <c r="LT123" s="484">
        <v>106</v>
      </c>
      <c r="LU123" s="484">
        <v>116</v>
      </c>
      <c r="LV123" s="484">
        <v>100</v>
      </c>
      <c r="LW123" s="484">
        <v>116</v>
      </c>
      <c r="LX123" s="484">
        <v>122</v>
      </c>
      <c r="LY123" s="484">
        <v>132</v>
      </c>
      <c r="LZ123" s="484">
        <v>117</v>
      </c>
      <c r="MA123" s="484">
        <v>118</v>
      </c>
      <c r="MB123" s="484">
        <v>115</v>
      </c>
      <c r="MC123" s="484">
        <v>115</v>
      </c>
      <c r="MD123" s="484">
        <v>147</v>
      </c>
      <c r="ME123" s="484">
        <v>150</v>
      </c>
      <c r="MF123" s="484">
        <v>150</v>
      </c>
      <c r="MG123" s="484">
        <v>146</v>
      </c>
      <c r="MH123" s="484">
        <v>142</v>
      </c>
      <c r="MI123" s="484">
        <v>154</v>
      </c>
      <c r="MJ123" s="484">
        <v>152</v>
      </c>
      <c r="MK123" s="484">
        <v>157</v>
      </c>
      <c r="ML123" s="484">
        <v>161</v>
      </c>
      <c r="MM123" s="484">
        <v>160</v>
      </c>
      <c r="MN123" s="484">
        <v>150</v>
      </c>
      <c r="MO123" s="484">
        <v>152</v>
      </c>
      <c r="MP123" s="484">
        <v>153</v>
      </c>
      <c r="MQ123" s="484">
        <v>148</v>
      </c>
      <c r="MR123" s="484">
        <v>145</v>
      </c>
      <c r="MS123" s="484">
        <v>149</v>
      </c>
      <c r="MT123" s="484">
        <v>159</v>
      </c>
      <c r="MU123" s="484">
        <v>153</v>
      </c>
      <c r="MV123" s="484">
        <v>155</v>
      </c>
      <c r="MW123" s="484">
        <v>155</v>
      </c>
      <c r="MX123" s="484">
        <v>144</v>
      </c>
      <c r="MY123" s="484">
        <v>145</v>
      </c>
      <c r="MZ123" s="484">
        <v>155</v>
      </c>
      <c r="NA123" s="484">
        <v>155</v>
      </c>
      <c r="NB123" s="484">
        <v>155</v>
      </c>
      <c r="NC123" s="484">
        <v>157</v>
      </c>
      <c r="ND123" s="484">
        <v>157</v>
      </c>
      <c r="NE123" s="484">
        <v>154</v>
      </c>
      <c r="NF123" s="484">
        <v>147</v>
      </c>
      <c r="NG123" s="484">
        <v>147</v>
      </c>
      <c r="NH123" s="484">
        <v>141</v>
      </c>
      <c r="NI123" s="484">
        <v>143</v>
      </c>
      <c r="NJ123" s="484">
        <v>153</v>
      </c>
      <c r="NK123" s="484">
        <v>150</v>
      </c>
      <c r="NL123" s="484">
        <v>155</v>
      </c>
      <c r="NM123" s="484">
        <v>133</v>
      </c>
      <c r="NN123" s="484">
        <v>144</v>
      </c>
      <c r="NO123" s="484">
        <v>140</v>
      </c>
      <c r="NP123" s="484">
        <v>144</v>
      </c>
      <c r="NQ123" s="484">
        <v>143</v>
      </c>
      <c r="NR123" s="484">
        <v>144</v>
      </c>
      <c r="NS123" s="484">
        <v>148</v>
      </c>
      <c r="NT123" s="484">
        <v>147</v>
      </c>
      <c r="NU123" s="484">
        <v>148</v>
      </c>
      <c r="NV123" s="484">
        <v>148</v>
      </c>
      <c r="NW123" s="484">
        <v>162</v>
      </c>
      <c r="NX123" s="484">
        <v>146</v>
      </c>
      <c r="NY123" s="484">
        <v>146</v>
      </c>
      <c r="NZ123" s="484">
        <v>151</v>
      </c>
      <c r="OA123" s="484">
        <v>146</v>
      </c>
      <c r="OB123" s="484">
        <v>146</v>
      </c>
      <c r="OC123" s="484">
        <v>146</v>
      </c>
      <c r="OD123" s="484">
        <v>146</v>
      </c>
      <c r="OE123" s="484">
        <v>146</v>
      </c>
      <c r="OF123" s="484">
        <v>143</v>
      </c>
      <c r="OG123" s="484">
        <v>143</v>
      </c>
      <c r="OH123" s="484">
        <v>143</v>
      </c>
      <c r="OI123" s="484">
        <v>143</v>
      </c>
      <c r="OJ123" s="484">
        <v>143</v>
      </c>
      <c r="OK123" s="484">
        <v>143</v>
      </c>
      <c r="OL123" s="484">
        <v>112</v>
      </c>
      <c r="OM123" s="484">
        <v>64</v>
      </c>
      <c r="ON123" s="484">
        <v>143</v>
      </c>
      <c r="OO123" s="484">
        <v>143</v>
      </c>
      <c r="OP123" s="484">
        <v>89</v>
      </c>
      <c r="OQ123" s="484">
        <v>102</v>
      </c>
      <c r="OR123" s="484">
        <v>102</v>
      </c>
      <c r="OS123" s="484">
        <v>130</v>
      </c>
      <c r="OT123" s="484">
        <v>141</v>
      </c>
      <c r="OU123" s="484">
        <v>142</v>
      </c>
      <c r="OV123" s="484">
        <v>142</v>
      </c>
      <c r="OW123" s="484">
        <v>135</v>
      </c>
      <c r="OX123" s="484">
        <v>135</v>
      </c>
      <c r="OY123" s="484">
        <v>139</v>
      </c>
      <c r="OZ123" s="484">
        <v>102</v>
      </c>
      <c r="PA123" s="484">
        <v>106</v>
      </c>
      <c r="PB123" s="484">
        <v>135</v>
      </c>
      <c r="PC123" s="484">
        <v>130</v>
      </c>
      <c r="PD123" s="484">
        <v>125</v>
      </c>
      <c r="PE123" s="484">
        <v>143</v>
      </c>
      <c r="PF123" s="484">
        <v>143</v>
      </c>
      <c r="PG123" s="484">
        <v>141</v>
      </c>
      <c r="PH123" s="484">
        <v>132</v>
      </c>
      <c r="PI123" s="484">
        <v>123</v>
      </c>
      <c r="PJ123" s="484">
        <v>127</v>
      </c>
      <c r="PK123" s="484">
        <v>115</v>
      </c>
      <c r="PL123" s="484">
        <v>131</v>
      </c>
    </row>
    <row r="124" spans="1:428" x14ac:dyDescent="0.25">
      <c r="A124" s="866">
        <v>59</v>
      </c>
      <c r="B124" s="867" t="s">
        <v>1445</v>
      </c>
      <c r="C124" s="869" t="s">
        <v>1375</v>
      </c>
      <c r="D124" s="871" t="s">
        <v>1443</v>
      </c>
      <c r="E124" s="205" t="s">
        <v>1376</v>
      </c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A124" s="211"/>
      <c r="BB124" s="211"/>
      <c r="BC124" s="211"/>
      <c r="BD124" s="211"/>
      <c r="BE124" s="211"/>
      <c r="BF124" s="211"/>
      <c r="BG124" s="211"/>
      <c r="BH124" s="211"/>
      <c r="BI124" s="211"/>
      <c r="BJ124" s="211"/>
      <c r="BK124" s="211"/>
      <c r="BL124" s="211"/>
      <c r="BM124" s="211"/>
      <c r="BN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  <c r="BX124" s="211"/>
      <c r="BY124" s="211"/>
      <c r="BZ124" s="211"/>
      <c r="CA124" s="211"/>
      <c r="CB124" s="211"/>
      <c r="CC124" s="211"/>
      <c r="CD124" s="211"/>
      <c r="CE124" s="211"/>
      <c r="CF124" s="211"/>
      <c r="CG124" s="211"/>
      <c r="CH124" s="211"/>
      <c r="CI124" s="211"/>
      <c r="CJ124" s="211"/>
      <c r="CK124" s="211"/>
      <c r="CL124" s="211"/>
      <c r="CM124" s="211"/>
      <c r="CN124" s="211"/>
      <c r="CO124" s="211"/>
      <c r="CP124" s="211"/>
      <c r="CQ124" s="211"/>
      <c r="CR124" s="211"/>
      <c r="CS124" s="211"/>
      <c r="CT124" s="211"/>
      <c r="CU124" s="211"/>
      <c r="CV124" s="211"/>
      <c r="CW124" s="211"/>
      <c r="CX124" s="211"/>
      <c r="CY124" s="211"/>
      <c r="CZ124" s="211"/>
      <c r="DA124" s="211"/>
      <c r="DB124" s="211"/>
      <c r="DC124" s="211"/>
      <c r="DD124" s="211"/>
      <c r="DE124" s="211"/>
      <c r="DF124" s="211"/>
      <c r="DG124" s="211"/>
      <c r="DH124" s="211"/>
      <c r="DI124" s="211"/>
      <c r="DJ124" s="211"/>
      <c r="DK124" s="211"/>
      <c r="DL124" s="211"/>
      <c r="DM124" s="211"/>
      <c r="DN124" s="211"/>
      <c r="DO124" s="211"/>
      <c r="DP124" s="211"/>
      <c r="DQ124" s="211"/>
      <c r="DR124" s="211"/>
      <c r="DS124" s="211"/>
      <c r="DT124" s="211"/>
      <c r="DU124" s="211"/>
      <c r="DV124" s="211"/>
      <c r="DW124" s="211"/>
      <c r="DX124" s="211"/>
      <c r="DY124" s="211"/>
      <c r="DZ124" s="211"/>
      <c r="EA124" s="211"/>
      <c r="EB124" s="211"/>
      <c r="EC124" s="211"/>
      <c r="ED124" s="211"/>
      <c r="EE124" s="211"/>
      <c r="EF124" s="211"/>
      <c r="EG124" s="211"/>
      <c r="EH124" s="211"/>
      <c r="EI124" s="211"/>
      <c r="EJ124" s="211"/>
      <c r="EK124" s="211"/>
      <c r="EL124" s="211"/>
      <c r="EM124" s="211"/>
      <c r="EN124" s="211"/>
      <c r="EO124" s="211"/>
      <c r="EP124" s="211"/>
      <c r="EQ124" s="211"/>
      <c r="ER124" s="211"/>
      <c r="ES124" s="211"/>
      <c r="ET124" s="211"/>
      <c r="EU124" s="211"/>
      <c r="EV124" s="211"/>
      <c r="EW124" s="211"/>
      <c r="EX124" s="211"/>
      <c r="EY124" s="211"/>
      <c r="EZ124" s="211"/>
      <c r="FA124" s="211"/>
      <c r="FB124" s="211"/>
      <c r="FC124" s="211"/>
      <c r="FD124" s="211"/>
      <c r="FE124" s="211"/>
      <c r="FF124" s="211"/>
      <c r="FG124" s="211"/>
      <c r="FH124" s="211"/>
      <c r="FI124" s="211"/>
      <c r="FJ124" s="211"/>
      <c r="FK124" s="211"/>
      <c r="FL124" s="211"/>
      <c r="FM124" s="211">
        <v>40</v>
      </c>
      <c r="FN124" s="211">
        <v>40</v>
      </c>
      <c r="FO124" s="211">
        <v>40</v>
      </c>
      <c r="FP124" s="211">
        <v>40</v>
      </c>
      <c r="FQ124" s="211">
        <v>40</v>
      </c>
      <c r="FR124" s="211">
        <v>80</v>
      </c>
      <c r="FS124" s="211">
        <v>80</v>
      </c>
      <c r="FT124" s="211">
        <v>80</v>
      </c>
      <c r="FU124" s="211">
        <v>80</v>
      </c>
      <c r="FV124" s="211">
        <v>80</v>
      </c>
      <c r="FW124" s="211">
        <v>80</v>
      </c>
      <c r="FX124" s="211">
        <v>80</v>
      </c>
      <c r="FY124" s="211">
        <v>80</v>
      </c>
      <c r="FZ124" s="211">
        <v>80</v>
      </c>
      <c r="GA124" s="211">
        <v>80</v>
      </c>
      <c r="GB124" s="211">
        <v>80</v>
      </c>
      <c r="GC124" s="211">
        <v>80</v>
      </c>
      <c r="GD124" s="211">
        <v>80</v>
      </c>
      <c r="GE124" s="211"/>
      <c r="GF124" s="211"/>
      <c r="GG124" s="211"/>
      <c r="GH124" s="211"/>
      <c r="GI124" s="211"/>
      <c r="GJ124" s="211"/>
      <c r="GK124" s="211"/>
      <c r="GL124" s="211"/>
      <c r="GM124" s="211"/>
      <c r="GN124" s="211"/>
      <c r="GO124" s="211"/>
      <c r="GP124" s="211"/>
      <c r="GQ124" s="211"/>
      <c r="GR124" s="211"/>
      <c r="GS124" s="211"/>
      <c r="GT124" s="211"/>
      <c r="GU124" s="211"/>
      <c r="GV124" s="211"/>
      <c r="GW124" s="211"/>
      <c r="GX124" s="211"/>
      <c r="GY124" s="211"/>
      <c r="GZ124" s="211"/>
      <c r="HA124" s="211"/>
      <c r="HB124" s="211"/>
      <c r="HC124" s="211"/>
      <c r="HD124" s="211"/>
      <c r="HE124" s="211"/>
      <c r="HF124" s="211"/>
      <c r="HG124" s="211"/>
      <c r="HH124" s="211"/>
      <c r="HI124" s="211"/>
      <c r="HJ124" s="211"/>
      <c r="HK124" s="211"/>
      <c r="HL124" s="211"/>
      <c r="HM124" s="211"/>
      <c r="HN124" s="211"/>
      <c r="HO124" s="211"/>
      <c r="HP124" s="211"/>
      <c r="HQ124" s="211"/>
      <c r="HR124" s="211"/>
      <c r="HS124" s="211"/>
      <c r="HT124" s="211"/>
      <c r="HU124" s="211"/>
      <c r="HV124" s="211"/>
      <c r="HW124" s="211"/>
      <c r="HX124" s="211"/>
      <c r="HY124" s="211"/>
      <c r="HZ124" s="211"/>
      <c r="IA124" s="211"/>
      <c r="IB124" s="211"/>
      <c r="IC124" s="211"/>
      <c r="ID124" s="211"/>
      <c r="IE124" s="211"/>
      <c r="IF124" s="211"/>
      <c r="IG124" s="211"/>
      <c r="IH124" s="211"/>
      <c r="II124" s="211"/>
      <c r="IJ124" s="211"/>
      <c r="IK124" s="211"/>
      <c r="IL124" s="211"/>
      <c r="IM124" s="211"/>
      <c r="IN124" s="211"/>
      <c r="IO124" s="211"/>
      <c r="IP124" s="211"/>
      <c r="IQ124" s="211"/>
      <c r="IR124" s="211"/>
      <c r="IS124" s="211"/>
      <c r="IT124" s="211"/>
      <c r="IU124" s="211"/>
      <c r="IV124" s="211"/>
      <c r="IW124" s="211"/>
      <c r="IX124" s="211"/>
      <c r="IY124" s="211"/>
      <c r="IZ124" s="211"/>
      <c r="JA124" s="211"/>
      <c r="JB124" s="211"/>
      <c r="JC124" s="211"/>
      <c r="JD124" s="211"/>
      <c r="JE124" s="211"/>
      <c r="JF124" s="211"/>
      <c r="JG124" s="211"/>
      <c r="JH124" s="211"/>
      <c r="JI124" s="211"/>
      <c r="JJ124" s="211"/>
      <c r="JK124" s="211"/>
      <c r="JL124" s="211"/>
      <c r="JM124" s="211"/>
      <c r="JN124" s="211"/>
      <c r="JO124" s="211"/>
      <c r="JP124" s="211"/>
      <c r="JQ124" s="211"/>
      <c r="JR124" s="211"/>
      <c r="JS124" s="211"/>
      <c r="JT124" s="211"/>
      <c r="JU124" s="211"/>
      <c r="JV124" s="211"/>
      <c r="JW124" s="211"/>
      <c r="JX124" s="211"/>
      <c r="JY124" s="211"/>
      <c r="JZ124" s="211"/>
      <c r="KA124" s="211"/>
      <c r="KB124" s="211">
        <v>40</v>
      </c>
      <c r="KC124" s="211">
        <v>40</v>
      </c>
      <c r="KD124" s="211">
        <v>40</v>
      </c>
      <c r="KE124" s="211">
        <v>40</v>
      </c>
      <c r="KF124" s="211">
        <v>40</v>
      </c>
      <c r="KG124" s="211">
        <v>40</v>
      </c>
      <c r="KH124" s="211">
        <v>40</v>
      </c>
      <c r="KI124" s="211">
        <v>40</v>
      </c>
      <c r="KJ124" s="211">
        <v>40</v>
      </c>
      <c r="KK124" s="211">
        <v>40</v>
      </c>
      <c r="KL124" s="211">
        <v>40</v>
      </c>
      <c r="KM124" s="211">
        <v>40</v>
      </c>
      <c r="KN124" s="211">
        <v>40</v>
      </c>
      <c r="KO124" s="211">
        <v>40</v>
      </c>
      <c r="KP124" s="211">
        <v>40</v>
      </c>
      <c r="KQ124" s="211">
        <v>40</v>
      </c>
      <c r="KR124" s="211">
        <v>40</v>
      </c>
      <c r="KS124" s="211">
        <v>40</v>
      </c>
      <c r="KT124" s="211">
        <v>40</v>
      </c>
      <c r="KU124" s="211">
        <v>40</v>
      </c>
      <c r="KV124" s="211">
        <v>40</v>
      </c>
      <c r="KW124" s="211">
        <v>40</v>
      </c>
      <c r="KX124" s="211">
        <v>40</v>
      </c>
      <c r="KY124" s="211">
        <v>40</v>
      </c>
      <c r="KZ124" s="211">
        <v>40</v>
      </c>
      <c r="LA124" s="211">
        <v>40</v>
      </c>
      <c r="LB124" s="211">
        <v>80</v>
      </c>
      <c r="LC124" s="211">
        <v>80</v>
      </c>
      <c r="LD124" s="211">
        <v>80</v>
      </c>
      <c r="LE124" s="211">
        <v>80</v>
      </c>
      <c r="LF124" s="211">
        <v>80</v>
      </c>
      <c r="LG124" s="211">
        <v>80</v>
      </c>
      <c r="LH124" s="211">
        <v>80</v>
      </c>
      <c r="LI124" s="211">
        <v>80</v>
      </c>
      <c r="LJ124" s="211">
        <v>80</v>
      </c>
      <c r="LK124" s="211">
        <v>80</v>
      </c>
      <c r="LL124" s="211">
        <v>80</v>
      </c>
      <c r="LM124" s="211">
        <v>80</v>
      </c>
      <c r="LN124" s="211">
        <v>80</v>
      </c>
      <c r="LO124" s="211">
        <v>80</v>
      </c>
      <c r="LP124" s="211">
        <v>80</v>
      </c>
      <c r="LQ124" s="211">
        <v>80</v>
      </c>
      <c r="LR124" s="211">
        <v>80</v>
      </c>
      <c r="LS124" s="211">
        <v>80</v>
      </c>
      <c r="LT124" s="211">
        <v>80</v>
      </c>
      <c r="LU124" s="211">
        <v>80</v>
      </c>
      <c r="LV124" s="211">
        <v>80</v>
      </c>
      <c r="LW124" s="211">
        <v>80</v>
      </c>
      <c r="LX124" s="211">
        <v>80</v>
      </c>
      <c r="LY124" s="211">
        <v>80</v>
      </c>
      <c r="LZ124" s="211">
        <v>80</v>
      </c>
      <c r="MA124" s="211">
        <v>80</v>
      </c>
      <c r="MB124" s="211">
        <v>80</v>
      </c>
      <c r="MC124" s="211">
        <v>80</v>
      </c>
      <c r="MD124" s="211">
        <v>80</v>
      </c>
      <c r="ME124" s="211">
        <v>80</v>
      </c>
      <c r="MF124" s="211">
        <v>80</v>
      </c>
      <c r="MG124" s="211">
        <v>80</v>
      </c>
      <c r="MH124" s="211">
        <v>80</v>
      </c>
      <c r="MI124" s="211">
        <v>80</v>
      </c>
      <c r="MJ124" s="211">
        <v>80</v>
      </c>
      <c r="MK124" s="211">
        <v>80</v>
      </c>
      <c r="ML124" s="211">
        <v>80</v>
      </c>
      <c r="MM124" s="211">
        <v>80</v>
      </c>
      <c r="MN124" s="211">
        <v>80</v>
      </c>
      <c r="MO124" s="211">
        <v>80</v>
      </c>
      <c r="MP124" s="211">
        <v>80</v>
      </c>
      <c r="MQ124" s="211">
        <v>80</v>
      </c>
      <c r="MR124" s="211">
        <v>80</v>
      </c>
      <c r="MS124" s="211">
        <v>80</v>
      </c>
      <c r="MT124" s="211">
        <v>80</v>
      </c>
      <c r="MU124" s="211">
        <v>80</v>
      </c>
      <c r="MV124" s="211">
        <v>80</v>
      </c>
      <c r="MW124" s="211">
        <v>80</v>
      </c>
      <c r="MX124" s="211">
        <v>80</v>
      </c>
      <c r="MY124" s="211">
        <v>80</v>
      </c>
      <c r="MZ124" s="211">
        <v>80</v>
      </c>
      <c r="NA124" s="211">
        <v>80</v>
      </c>
      <c r="NB124" s="211">
        <v>80</v>
      </c>
      <c r="NC124" s="211">
        <v>80</v>
      </c>
      <c r="ND124" s="211">
        <v>80</v>
      </c>
      <c r="NE124" s="211">
        <v>80</v>
      </c>
      <c r="NF124" s="211">
        <v>80</v>
      </c>
      <c r="NG124" s="211">
        <v>80</v>
      </c>
      <c r="NH124" s="211">
        <v>80</v>
      </c>
      <c r="NI124" s="211">
        <v>80</v>
      </c>
      <c r="NJ124" s="211">
        <v>80</v>
      </c>
      <c r="NK124" s="211">
        <v>80</v>
      </c>
      <c r="NL124" s="211">
        <v>80</v>
      </c>
      <c r="NM124" s="211">
        <v>80</v>
      </c>
      <c r="NN124" s="211">
        <v>80</v>
      </c>
      <c r="NO124" s="211">
        <v>80</v>
      </c>
      <c r="NP124" s="211">
        <v>80</v>
      </c>
      <c r="NQ124" s="211">
        <v>80</v>
      </c>
      <c r="NR124" s="211">
        <v>80</v>
      </c>
      <c r="NS124" s="211">
        <v>80</v>
      </c>
      <c r="NT124" s="211">
        <v>80</v>
      </c>
      <c r="NU124" s="211">
        <v>80</v>
      </c>
      <c r="NV124" s="211">
        <v>80</v>
      </c>
      <c r="NW124" s="211">
        <v>80</v>
      </c>
      <c r="NX124" s="211">
        <v>80</v>
      </c>
      <c r="NY124" s="211">
        <v>80</v>
      </c>
      <c r="NZ124" s="211">
        <v>80</v>
      </c>
      <c r="OA124" s="211">
        <v>80</v>
      </c>
      <c r="OB124" s="211">
        <v>80</v>
      </c>
      <c r="OC124" s="211">
        <v>80</v>
      </c>
      <c r="OD124" s="211">
        <v>80</v>
      </c>
      <c r="OE124" s="211">
        <v>80</v>
      </c>
      <c r="OF124" s="211">
        <v>80</v>
      </c>
      <c r="OG124" s="211">
        <v>80</v>
      </c>
      <c r="OH124" s="211">
        <v>80</v>
      </c>
      <c r="OI124" s="211">
        <v>80</v>
      </c>
      <c r="OJ124" s="211">
        <v>80</v>
      </c>
      <c r="OK124" s="211">
        <v>80</v>
      </c>
      <c r="OL124" s="211">
        <v>80</v>
      </c>
      <c r="OM124" s="211">
        <v>80</v>
      </c>
      <c r="ON124" s="211">
        <v>80</v>
      </c>
      <c r="OO124" s="211">
        <v>80</v>
      </c>
      <c r="OP124" s="211">
        <v>80</v>
      </c>
      <c r="OQ124" s="211">
        <v>80</v>
      </c>
      <c r="OR124" s="211">
        <v>80</v>
      </c>
      <c r="OS124" s="211">
        <v>80</v>
      </c>
      <c r="OT124" s="211">
        <v>80</v>
      </c>
      <c r="OU124" s="211">
        <v>80</v>
      </c>
      <c r="OV124" s="211">
        <v>80</v>
      </c>
      <c r="OW124" s="211">
        <v>80</v>
      </c>
      <c r="OX124" s="211">
        <v>80</v>
      </c>
      <c r="OY124" s="211">
        <v>80</v>
      </c>
      <c r="OZ124" s="211">
        <v>80</v>
      </c>
      <c r="PA124" s="211">
        <v>80</v>
      </c>
      <c r="PB124" s="211">
        <v>80</v>
      </c>
      <c r="PC124" s="211">
        <v>80</v>
      </c>
      <c r="PD124" s="211">
        <v>80</v>
      </c>
      <c r="PE124" s="211">
        <v>80</v>
      </c>
      <c r="PF124" s="211">
        <v>80</v>
      </c>
      <c r="PG124" s="211">
        <v>80</v>
      </c>
      <c r="PH124" s="211">
        <v>80</v>
      </c>
      <c r="PI124" s="211">
        <v>80</v>
      </c>
      <c r="PJ124" s="211">
        <v>80</v>
      </c>
      <c r="PK124" s="211">
        <v>80</v>
      </c>
      <c r="PL124" s="211">
        <v>80</v>
      </c>
    </row>
    <row r="125" spans="1:428" x14ac:dyDescent="0.25">
      <c r="A125" s="866"/>
      <c r="B125" s="868"/>
      <c r="C125" s="869"/>
      <c r="D125" s="871"/>
      <c r="E125" s="206" t="s">
        <v>1377</v>
      </c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  <c r="CB125" s="212"/>
      <c r="CC125" s="212"/>
      <c r="CD125" s="212"/>
      <c r="CE125" s="212"/>
      <c r="CF125" s="212"/>
      <c r="CG125" s="212"/>
      <c r="CH125" s="212"/>
      <c r="CI125" s="212"/>
      <c r="CJ125" s="212"/>
      <c r="CK125" s="212"/>
      <c r="CL125" s="212"/>
      <c r="CM125" s="212"/>
      <c r="CN125" s="212"/>
      <c r="CO125" s="212"/>
      <c r="CP125" s="212"/>
      <c r="CQ125" s="212"/>
      <c r="CR125" s="212"/>
      <c r="CS125" s="212"/>
      <c r="CT125" s="212"/>
      <c r="CU125" s="212"/>
      <c r="CV125" s="212"/>
      <c r="CW125" s="212"/>
      <c r="CX125" s="212"/>
      <c r="CY125" s="212"/>
      <c r="CZ125" s="212"/>
      <c r="DA125" s="212"/>
      <c r="DB125" s="212"/>
      <c r="DC125" s="212"/>
      <c r="DD125" s="212"/>
      <c r="DE125" s="212"/>
      <c r="DF125" s="212"/>
      <c r="DG125" s="212"/>
      <c r="DH125" s="212"/>
      <c r="DI125" s="212"/>
      <c r="DJ125" s="212"/>
      <c r="DK125" s="212"/>
      <c r="DL125" s="212"/>
      <c r="DM125" s="212"/>
      <c r="DN125" s="212"/>
      <c r="DO125" s="212"/>
      <c r="DP125" s="212"/>
      <c r="DQ125" s="212"/>
      <c r="DR125" s="212"/>
      <c r="DS125" s="212"/>
      <c r="DT125" s="212"/>
      <c r="DU125" s="212"/>
      <c r="DV125" s="212"/>
      <c r="DW125" s="212"/>
      <c r="DX125" s="212"/>
      <c r="DY125" s="212"/>
      <c r="DZ125" s="212"/>
      <c r="EA125" s="212"/>
      <c r="EB125" s="212"/>
      <c r="EC125" s="212"/>
      <c r="ED125" s="212"/>
      <c r="EE125" s="212"/>
      <c r="EF125" s="212"/>
      <c r="EG125" s="212"/>
      <c r="EH125" s="212"/>
      <c r="EI125" s="212"/>
      <c r="EJ125" s="212"/>
      <c r="EK125" s="212"/>
      <c r="EL125" s="212"/>
      <c r="EM125" s="212"/>
      <c r="EN125" s="212"/>
      <c r="EO125" s="212"/>
      <c r="EP125" s="212"/>
      <c r="EQ125" s="212"/>
      <c r="ER125" s="212"/>
      <c r="ES125" s="212"/>
      <c r="ET125" s="212"/>
      <c r="EU125" s="212"/>
      <c r="EV125" s="212"/>
      <c r="EW125" s="212"/>
      <c r="EX125" s="212"/>
      <c r="EY125" s="212"/>
      <c r="EZ125" s="212"/>
      <c r="FA125" s="212"/>
      <c r="FB125" s="212"/>
      <c r="FC125" s="212"/>
      <c r="FD125" s="212"/>
      <c r="FE125" s="212"/>
      <c r="FF125" s="212"/>
      <c r="FG125" s="212"/>
      <c r="FH125" s="212"/>
      <c r="FI125" s="212"/>
      <c r="FJ125" s="212"/>
      <c r="FK125" s="212"/>
      <c r="FL125" s="212"/>
      <c r="FM125" s="212">
        <v>32</v>
      </c>
      <c r="FN125" s="212">
        <v>30</v>
      </c>
      <c r="FO125" s="212">
        <v>23</v>
      </c>
      <c r="FP125" s="212">
        <v>54</v>
      </c>
      <c r="FQ125" s="212">
        <v>36</v>
      </c>
      <c r="FR125" s="212">
        <v>78</v>
      </c>
      <c r="FS125" s="212">
        <v>63</v>
      </c>
      <c r="FT125" s="212">
        <v>75</v>
      </c>
      <c r="FU125" s="212">
        <v>73</v>
      </c>
      <c r="FV125" s="212">
        <v>76</v>
      </c>
      <c r="FW125" s="212">
        <v>74</v>
      </c>
      <c r="FX125" s="212">
        <v>77</v>
      </c>
      <c r="FY125" s="212">
        <v>77</v>
      </c>
      <c r="FZ125" s="212">
        <v>76</v>
      </c>
      <c r="GA125" s="212">
        <v>76</v>
      </c>
      <c r="GB125" s="212">
        <v>74</v>
      </c>
      <c r="GC125" s="212">
        <v>75</v>
      </c>
      <c r="GD125" s="212">
        <v>76</v>
      </c>
      <c r="GE125" s="212"/>
      <c r="GF125" s="212"/>
      <c r="GG125" s="212"/>
      <c r="GH125" s="212"/>
      <c r="GI125" s="212"/>
      <c r="GJ125" s="212"/>
      <c r="GK125" s="212"/>
      <c r="GL125" s="212"/>
      <c r="GM125" s="212"/>
      <c r="GN125" s="212"/>
      <c r="GO125" s="212"/>
      <c r="GP125" s="212"/>
      <c r="GQ125" s="212"/>
      <c r="GR125" s="212"/>
      <c r="GS125" s="212"/>
      <c r="GT125" s="212"/>
      <c r="GU125" s="212"/>
      <c r="GV125" s="212"/>
      <c r="GW125" s="212"/>
      <c r="GX125" s="212"/>
      <c r="GY125" s="212"/>
      <c r="GZ125" s="212"/>
      <c r="HA125" s="212"/>
      <c r="HB125" s="212"/>
      <c r="HC125" s="212"/>
      <c r="HD125" s="212"/>
      <c r="HE125" s="212"/>
      <c r="HF125" s="212"/>
      <c r="HG125" s="212"/>
      <c r="HH125" s="212"/>
      <c r="HI125" s="212"/>
      <c r="HJ125" s="212"/>
      <c r="HK125" s="212"/>
      <c r="HL125" s="212"/>
      <c r="HM125" s="212"/>
      <c r="HN125" s="212"/>
      <c r="HO125" s="212"/>
      <c r="HP125" s="212"/>
      <c r="HQ125" s="212"/>
      <c r="HR125" s="212"/>
      <c r="HS125" s="212"/>
      <c r="HT125" s="212"/>
      <c r="HU125" s="212"/>
      <c r="HV125" s="212"/>
      <c r="HW125" s="212"/>
      <c r="HX125" s="212"/>
      <c r="HY125" s="212"/>
      <c r="HZ125" s="212"/>
      <c r="IA125" s="212"/>
      <c r="IB125" s="212"/>
      <c r="IC125" s="212"/>
      <c r="ID125" s="212"/>
      <c r="IE125" s="212"/>
      <c r="IF125" s="212"/>
      <c r="IG125" s="212"/>
      <c r="IH125" s="212"/>
      <c r="II125" s="212"/>
      <c r="IJ125" s="212"/>
      <c r="IK125" s="212"/>
      <c r="IL125" s="212"/>
      <c r="IM125" s="212"/>
      <c r="IN125" s="212"/>
      <c r="IO125" s="212"/>
      <c r="IP125" s="212"/>
      <c r="IQ125" s="212"/>
      <c r="IR125" s="212"/>
      <c r="IS125" s="212"/>
      <c r="IT125" s="212"/>
      <c r="IU125" s="212"/>
      <c r="IV125" s="212"/>
      <c r="IW125" s="212"/>
      <c r="IX125" s="212"/>
      <c r="IY125" s="212"/>
      <c r="IZ125" s="212"/>
      <c r="JA125" s="212"/>
      <c r="JB125" s="212"/>
      <c r="JC125" s="212"/>
      <c r="JD125" s="212"/>
      <c r="JE125" s="212"/>
      <c r="JF125" s="212"/>
      <c r="JG125" s="212"/>
      <c r="JH125" s="212"/>
      <c r="JI125" s="212"/>
      <c r="JJ125" s="212"/>
      <c r="JK125" s="212"/>
      <c r="JL125" s="212"/>
      <c r="JM125" s="212"/>
      <c r="JN125" s="212"/>
      <c r="JO125" s="212"/>
      <c r="JP125" s="212"/>
      <c r="JQ125" s="212"/>
      <c r="JR125" s="212"/>
      <c r="JS125" s="212"/>
      <c r="JT125" s="212"/>
      <c r="JU125" s="212"/>
      <c r="JV125" s="212"/>
      <c r="JW125" s="212"/>
      <c r="JX125" s="212"/>
      <c r="JY125" s="212"/>
      <c r="JZ125" s="212"/>
      <c r="KA125" s="212"/>
      <c r="KB125" s="212">
        <v>33</v>
      </c>
      <c r="KC125" s="212">
        <v>39</v>
      </c>
      <c r="KD125" s="212">
        <v>39</v>
      </c>
      <c r="KE125" s="212">
        <v>39</v>
      </c>
      <c r="KF125" s="212">
        <v>39</v>
      </c>
      <c r="KG125" s="212">
        <v>39</v>
      </c>
      <c r="KH125" s="212">
        <v>29</v>
      </c>
      <c r="KI125" s="212">
        <v>29</v>
      </c>
      <c r="KJ125" s="212">
        <v>35</v>
      </c>
      <c r="KK125" s="212">
        <v>34</v>
      </c>
      <c r="KL125" s="212">
        <v>32</v>
      </c>
      <c r="KM125" s="212">
        <v>32</v>
      </c>
      <c r="KN125" s="212">
        <v>34</v>
      </c>
      <c r="KO125" s="212">
        <v>32</v>
      </c>
      <c r="KP125" s="212">
        <v>31</v>
      </c>
      <c r="KQ125" s="212">
        <v>33</v>
      </c>
      <c r="KR125" s="212">
        <v>32</v>
      </c>
      <c r="KS125" s="212">
        <v>32</v>
      </c>
      <c r="KT125" s="212">
        <v>44</v>
      </c>
      <c r="KU125" s="212">
        <v>44</v>
      </c>
      <c r="KV125" s="212">
        <v>35</v>
      </c>
      <c r="KW125" s="212">
        <v>36</v>
      </c>
      <c r="KX125" s="212">
        <v>36</v>
      </c>
      <c r="KY125" s="212">
        <v>36</v>
      </c>
      <c r="KZ125" s="212">
        <v>36</v>
      </c>
      <c r="LA125" s="212">
        <v>52</v>
      </c>
      <c r="LB125" s="212">
        <v>52</v>
      </c>
      <c r="LC125" s="212">
        <v>78</v>
      </c>
      <c r="LD125" s="212">
        <v>78</v>
      </c>
      <c r="LE125" s="212">
        <v>78</v>
      </c>
      <c r="LF125" s="212">
        <v>78</v>
      </c>
      <c r="LG125" s="212">
        <v>66</v>
      </c>
      <c r="LH125" s="212">
        <v>63</v>
      </c>
      <c r="LI125" s="212">
        <v>63</v>
      </c>
      <c r="LJ125" s="212">
        <v>62</v>
      </c>
      <c r="LK125" s="212">
        <v>64</v>
      </c>
      <c r="LL125" s="212">
        <v>61</v>
      </c>
      <c r="LM125" s="212">
        <v>63</v>
      </c>
      <c r="LN125" s="212">
        <v>58</v>
      </c>
      <c r="LO125" s="212">
        <v>38</v>
      </c>
      <c r="LP125" s="212">
        <v>53</v>
      </c>
      <c r="LQ125" s="212">
        <v>57</v>
      </c>
      <c r="LR125" s="212">
        <v>57</v>
      </c>
      <c r="LS125" s="212">
        <v>53</v>
      </c>
      <c r="LT125" s="212">
        <v>50</v>
      </c>
      <c r="LU125" s="212">
        <v>63</v>
      </c>
      <c r="LV125" s="212">
        <v>65</v>
      </c>
      <c r="LW125" s="212">
        <v>60</v>
      </c>
      <c r="LX125" s="212">
        <v>60</v>
      </c>
      <c r="LY125" s="212">
        <v>58</v>
      </c>
      <c r="LZ125" s="212">
        <v>59</v>
      </c>
      <c r="MA125" s="212">
        <v>59</v>
      </c>
      <c r="MB125" s="212">
        <v>59</v>
      </c>
      <c r="MC125" s="212">
        <v>59</v>
      </c>
      <c r="MD125" s="212">
        <v>57</v>
      </c>
      <c r="ME125" s="212">
        <v>56</v>
      </c>
      <c r="MF125" s="212">
        <v>56</v>
      </c>
      <c r="MG125" s="212">
        <v>57</v>
      </c>
      <c r="MH125" s="212">
        <v>66</v>
      </c>
      <c r="MI125" s="212">
        <v>58</v>
      </c>
      <c r="MJ125" s="212">
        <v>149</v>
      </c>
      <c r="MK125" s="212">
        <v>53</v>
      </c>
      <c r="ML125" s="212">
        <v>58</v>
      </c>
      <c r="MM125" s="212">
        <v>63</v>
      </c>
      <c r="MN125" s="212">
        <v>45</v>
      </c>
      <c r="MO125" s="212">
        <v>44</v>
      </c>
      <c r="MP125" s="212">
        <v>48</v>
      </c>
      <c r="MQ125" s="212">
        <v>49</v>
      </c>
      <c r="MR125" s="212">
        <v>54</v>
      </c>
      <c r="MS125" s="212">
        <v>52</v>
      </c>
      <c r="MT125" s="212">
        <v>57</v>
      </c>
      <c r="MU125" s="212">
        <v>48</v>
      </c>
      <c r="MV125" s="212">
        <v>57</v>
      </c>
      <c r="MW125" s="212">
        <v>57</v>
      </c>
      <c r="MX125" s="212">
        <v>54</v>
      </c>
      <c r="MY125" s="212">
        <v>57</v>
      </c>
      <c r="MZ125" s="212">
        <v>53</v>
      </c>
      <c r="NA125" s="212">
        <v>53</v>
      </c>
      <c r="NB125" s="212">
        <v>57</v>
      </c>
      <c r="NC125" s="212">
        <v>56</v>
      </c>
      <c r="ND125" s="212">
        <v>56</v>
      </c>
      <c r="NE125" s="212">
        <v>50</v>
      </c>
      <c r="NF125" s="212">
        <v>55</v>
      </c>
      <c r="NG125" s="212">
        <v>55</v>
      </c>
      <c r="NH125" s="212">
        <v>49</v>
      </c>
      <c r="NI125" s="212">
        <v>50</v>
      </c>
      <c r="NJ125" s="212">
        <v>50</v>
      </c>
      <c r="NK125" s="212">
        <v>49</v>
      </c>
      <c r="NL125" s="212">
        <v>51</v>
      </c>
      <c r="NM125" s="212">
        <v>52</v>
      </c>
      <c r="NN125" s="212">
        <v>52</v>
      </c>
      <c r="NO125" s="212">
        <v>52</v>
      </c>
      <c r="NP125" s="212">
        <v>52</v>
      </c>
      <c r="NQ125" s="212">
        <v>45</v>
      </c>
      <c r="NR125" s="212">
        <v>50</v>
      </c>
      <c r="NS125" s="212">
        <v>54</v>
      </c>
      <c r="NT125" s="212">
        <v>54</v>
      </c>
      <c r="NU125" s="212">
        <v>54</v>
      </c>
      <c r="NV125" s="212">
        <v>54</v>
      </c>
      <c r="NW125" s="212">
        <v>57</v>
      </c>
      <c r="NX125" s="212">
        <v>57</v>
      </c>
      <c r="NY125" s="212">
        <v>61</v>
      </c>
      <c r="NZ125" s="212">
        <v>55</v>
      </c>
      <c r="OA125" s="212">
        <v>61</v>
      </c>
      <c r="OB125" s="212">
        <v>61</v>
      </c>
      <c r="OC125" s="212">
        <v>61</v>
      </c>
      <c r="OD125" s="212">
        <v>61</v>
      </c>
      <c r="OE125" s="212">
        <v>61</v>
      </c>
      <c r="OF125" s="212">
        <v>60</v>
      </c>
      <c r="OG125" s="212">
        <v>60</v>
      </c>
      <c r="OH125" s="212">
        <v>60</v>
      </c>
      <c r="OI125" s="212">
        <v>60</v>
      </c>
      <c r="OJ125" s="212">
        <v>60</v>
      </c>
      <c r="OK125" s="212">
        <v>60</v>
      </c>
      <c r="OL125" s="212">
        <v>70</v>
      </c>
      <c r="OM125" s="212">
        <v>56</v>
      </c>
      <c r="ON125" s="212">
        <v>60</v>
      </c>
      <c r="OO125" s="212">
        <v>60</v>
      </c>
      <c r="OP125" s="212">
        <v>60</v>
      </c>
      <c r="OQ125" s="212">
        <v>70</v>
      </c>
      <c r="OR125" s="212">
        <v>70</v>
      </c>
      <c r="OS125" s="212">
        <v>70</v>
      </c>
      <c r="OT125" s="212">
        <v>66</v>
      </c>
      <c r="OU125" s="212">
        <v>70</v>
      </c>
      <c r="OV125" s="212">
        <v>71</v>
      </c>
      <c r="OW125" s="212">
        <v>74</v>
      </c>
      <c r="OX125" s="212">
        <v>74</v>
      </c>
      <c r="OY125" s="212">
        <v>70</v>
      </c>
      <c r="OZ125" s="212">
        <v>73</v>
      </c>
      <c r="PA125" s="212">
        <v>58</v>
      </c>
      <c r="PB125" s="212">
        <v>41</v>
      </c>
      <c r="PC125" s="212">
        <v>60</v>
      </c>
      <c r="PD125" s="212">
        <v>55</v>
      </c>
      <c r="PE125" s="212">
        <v>60</v>
      </c>
      <c r="PF125" s="212">
        <v>60</v>
      </c>
      <c r="PG125" s="212">
        <v>70</v>
      </c>
      <c r="PH125" s="212">
        <v>66</v>
      </c>
      <c r="PI125" s="212">
        <v>61</v>
      </c>
      <c r="PJ125" s="212">
        <v>62</v>
      </c>
      <c r="PK125" s="212">
        <v>61</v>
      </c>
      <c r="PL125" s="212">
        <v>61</v>
      </c>
    </row>
    <row r="126" spans="1:428" x14ac:dyDescent="0.25">
      <c r="A126" s="866">
        <v>60</v>
      </c>
      <c r="B126" s="867" t="s">
        <v>1446</v>
      </c>
      <c r="C126" s="869" t="s">
        <v>1375</v>
      </c>
      <c r="D126" s="871" t="s">
        <v>1443</v>
      </c>
      <c r="E126" s="205" t="s">
        <v>1376</v>
      </c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11"/>
      <c r="AP126" s="211"/>
      <c r="AQ126" s="211"/>
      <c r="AR126" s="211"/>
      <c r="AS126" s="211"/>
      <c r="AT126" s="211"/>
      <c r="AU126" s="211"/>
      <c r="AV126" s="211"/>
      <c r="AW126" s="211"/>
      <c r="AX126" s="211"/>
      <c r="AY126" s="211"/>
      <c r="AZ126" s="211"/>
      <c r="BA126" s="211"/>
      <c r="BB126" s="211"/>
      <c r="BC126" s="211"/>
      <c r="BD126" s="211"/>
      <c r="BE126" s="211"/>
      <c r="BF126" s="211"/>
      <c r="BG126" s="211"/>
      <c r="BH126" s="211"/>
      <c r="BI126" s="211"/>
      <c r="BJ126" s="211"/>
      <c r="BK126" s="211"/>
      <c r="BL126" s="211"/>
      <c r="BM126" s="211"/>
      <c r="BN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  <c r="BX126" s="211"/>
      <c r="BY126" s="211"/>
      <c r="BZ126" s="211"/>
      <c r="CA126" s="211"/>
      <c r="CB126" s="211"/>
      <c r="CC126" s="211"/>
      <c r="CD126" s="211"/>
      <c r="CE126" s="211"/>
      <c r="CF126" s="211"/>
      <c r="CG126" s="211"/>
      <c r="CH126" s="211"/>
      <c r="CI126" s="211"/>
      <c r="CJ126" s="211"/>
      <c r="CK126" s="211"/>
      <c r="CL126" s="211"/>
      <c r="CM126" s="211"/>
      <c r="CN126" s="211"/>
      <c r="CO126" s="211"/>
      <c r="CP126" s="211"/>
      <c r="CQ126" s="211"/>
      <c r="CR126" s="211"/>
      <c r="CS126" s="211"/>
      <c r="CT126" s="211"/>
      <c r="CU126" s="211"/>
      <c r="CV126" s="211"/>
      <c r="CW126" s="211"/>
      <c r="CX126" s="211"/>
      <c r="CY126" s="211"/>
      <c r="CZ126" s="211"/>
      <c r="DA126" s="211"/>
      <c r="DB126" s="211"/>
      <c r="DC126" s="211"/>
      <c r="DD126" s="211"/>
      <c r="DE126" s="211"/>
      <c r="DF126" s="211"/>
      <c r="DG126" s="211"/>
      <c r="DH126" s="211"/>
      <c r="DI126" s="211"/>
      <c r="DJ126" s="211"/>
      <c r="DK126" s="211"/>
      <c r="DL126" s="211"/>
      <c r="DM126" s="211"/>
      <c r="DN126" s="211"/>
      <c r="DO126" s="211"/>
      <c r="DP126" s="211"/>
      <c r="DQ126" s="211"/>
      <c r="DR126" s="211"/>
      <c r="DS126" s="211"/>
      <c r="DT126" s="211"/>
      <c r="DU126" s="211"/>
      <c r="DV126" s="211"/>
      <c r="DW126" s="211"/>
      <c r="DX126" s="211"/>
      <c r="DY126" s="211"/>
      <c r="DZ126" s="211"/>
      <c r="EA126" s="211"/>
      <c r="EB126" s="211"/>
      <c r="EC126" s="211"/>
      <c r="ED126" s="211"/>
      <c r="EE126" s="211"/>
      <c r="EF126" s="211"/>
      <c r="EG126" s="211"/>
      <c r="EH126" s="211"/>
      <c r="EI126" s="211"/>
      <c r="EJ126" s="211"/>
      <c r="EK126" s="211"/>
      <c r="EL126" s="211"/>
      <c r="EM126" s="211"/>
      <c r="EN126" s="211"/>
      <c r="EO126" s="211"/>
      <c r="EP126" s="211"/>
      <c r="EQ126" s="211"/>
      <c r="ER126" s="211"/>
      <c r="ES126" s="211"/>
      <c r="ET126" s="211"/>
      <c r="EU126" s="211"/>
      <c r="EV126" s="211"/>
      <c r="EW126" s="211"/>
      <c r="EX126" s="211"/>
      <c r="EY126" s="211"/>
      <c r="EZ126" s="211"/>
      <c r="FA126" s="211"/>
      <c r="FB126" s="211"/>
      <c r="FC126" s="211"/>
      <c r="FD126" s="211"/>
      <c r="FE126" s="211"/>
      <c r="FF126" s="211"/>
      <c r="FG126" s="211"/>
      <c r="FH126" s="211"/>
      <c r="FI126" s="211"/>
      <c r="FJ126" s="211"/>
      <c r="FK126" s="211"/>
      <c r="FL126" s="211"/>
      <c r="FM126" s="211"/>
      <c r="FN126" s="211"/>
      <c r="FO126" s="211"/>
      <c r="FP126" s="211">
        <v>40</v>
      </c>
      <c r="FQ126" s="211">
        <v>40</v>
      </c>
      <c r="FR126" s="211">
        <v>40</v>
      </c>
      <c r="FS126" s="211">
        <v>40</v>
      </c>
      <c r="FT126" s="211">
        <v>40</v>
      </c>
      <c r="FU126" s="211">
        <v>40</v>
      </c>
      <c r="FV126" s="211">
        <v>40</v>
      </c>
      <c r="FW126" s="211">
        <v>40</v>
      </c>
      <c r="FX126" s="211">
        <v>40</v>
      </c>
      <c r="FY126" s="211">
        <v>40</v>
      </c>
      <c r="FZ126" s="211">
        <v>40</v>
      </c>
      <c r="GA126" s="211">
        <v>40</v>
      </c>
      <c r="GB126" s="211">
        <v>40</v>
      </c>
      <c r="GC126" s="211">
        <v>40</v>
      </c>
      <c r="GD126" s="211">
        <v>40</v>
      </c>
      <c r="GE126" s="211">
        <v>40</v>
      </c>
      <c r="GF126" s="211">
        <v>40</v>
      </c>
      <c r="GG126" s="211">
        <v>40</v>
      </c>
      <c r="GH126" s="211">
        <v>40</v>
      </c>
      <c r="GI126" s="211">
        <v>40</v>
      </c>
      <c r="GJ126" s="211">
        <v>40</v>
      </c>
      <c r="GK126" s="211">
        <v>40</v>
      </c>
      <c r="GL126" s="211">
        <v>40</v>
      </c>
      <c r="GM126" s="211">
        <v>40</v>
      </c>
      <c r="GN126" s="211">
        <v>40</v>
      </c>
      <c r="GO126" s="211">
        <v>40</v>
      </c>
      <c r="GP126" s="211">
        <v>40</v>
      </c>
      <c r="GQ126" s="211">
        <v>40</v>
      </c>
      <c r="GR126" s="211">
        <v>40</v>
      </c>
      <c r="GS126" s="211">
        <v>40</v>
      </c>
      <c r="GT126" s="211">
        <v>40</v>
      </c>
      <c r="GU126" s="211">
        <v>40</v>
      </c>
      <c r="GV126" s="211">
        <v>40</v>
      </c>
      <c r="GW126" s="211">
        <v>40</v>
      </c>
      <c r="GX126" s="211">
        <v>40</v>
      </c>
      <c r="GY126" s="211">
        <v>40</v>
      </c>
      <c r="GZ126" s="211">
        <v>40</v>
      </c>
      <c r="HA126" s="211">
        <v>40</v>
      </c>
      <c r="HB126" s="211">
        <v>0</v>
      </c>
      <c r="HC126" s="211">
        <v>0</v>
      </c>
      <c r="HD126" s="211">
        <v>0</v>
      </c>
      <c r="HE126" s="211">
        <v>0</v>
      </c>
      <c r="HF126" s="211">
        <v>0</v>
      </c>
      <c r="HG126" s="211">
        <v>0</v>
      </c>
      <c r="HH126" s="211">
        <v>0</v>
      </c>
      <c r="HI126" s="211">
        <v>0</v>
      </c>
      <c r="HJ126" s="211">
        <v>0</v>
      </c>
      <c r="HK126" s="211">
        <v>0</v>
      </c>
      <c r="HL126" s="211">
        <v>0</v>
      </c>
      <c r="HM126" s="211">
        <v>0</v>
      </c>
      <c r="HN126" s="211">
        <v>0</v>
      </c>
      <c r="HO126" s="211">
        <v>0</v>
      </c>
      <c r="HP126" s="211">
        <v>0</v>
      </c>
      <c r="HQ126" s="211">
        <v>0</v>
      </c>
      <c r="HR126" s="211">
        <v>0</v>
      </c>
      <c r="HS126" s="211">
        <v>0</v>
      </c>
      <c r="HT126" s="211">
        <v>0</v>
      </c>
      <c r="HU126" s="211">
        <v>0</v>
      </c>
      <c r="HV126" s="211">
        <v>0</v>
      </c>
      <c r="HW126" s="211">
        <v>0</v>
      </c>
      <c r="HX126" s="211">
        <v>0</v>
      </c>
      <c r="HY126" s="211">
        <v>0</v>
      </c>
      <c r="HZ126" s="211">
        <v>0</v>
      </c>
      <c r="IA126" s="211">
        <v>70</v>
      </c>
      <c r="IB126" s="211">
        <v>70</v>
      </c>
      <c r="IC126" s="211">
        <v>70</v>
      </c>
      <c r="ID126" s="211">
        <v>70</v>
      </c>
      <c r="IE126" s="211">
        <v>70</v>
      </c>
      <c r="IF126" s="211">
        <v>70</v>
      </c>
      <c r="IG126" s="211">
        <v>70</v>
      </c>
      <c r="IH126" s="211">
        <v>70</v>
      </c>
      <c r="II126" s="211">
        <v>0</v>
      </c>
      <c r="IJ126" s="211">
        <v>70</v>
      </c>
      <c r="IK126" s="211">
        <v>70</v>
      </c>
      <c r="IL126" s="211">
        <v>70</v>
      </c>
      <c r="IM126" s="211">
        <v>70</v>
      </c>
      <c r="IN126" s="211">
        <v>70</v>
      </c>
      <c r="IO126" s="211">
        <v>40</v>
      </c>
      <c r="IP126" s="211">
        <v>40</v>
      </c>
      <c r="IQ126" s="211">
        <v>40</v>
      </c>
      <c r="IR126" s="211">
        <v>40</v>
      </c>
      <c r="IS126" s="211">
        <v>40</v>
      </c>
      <c r="IT126" s="211">
        <v>40</v>
      </c>
      <c r="IU126" s="211">
        <v>40</v>
      </c>
      <c r="IV126" s="211">
        <v>40</v>
      </c>
      <c r="IW126" s="211">
        <v>40</v>
      </c>
      <c r="IX126" s="211">
        <v>40</v>
      </c>
      <c r="IY126" s="211">
        <v>40</v>
      </c>
      <c r="IZ126" s="211">
        <v>40</v>
      </c>
      <c r="JA126" s="211">
        <v>40</v>
      </c>
      <c r="JB126" s="211">
        <v>40</v>
      </c>
      <c r="JC126" s="211">
        <v>40</v>
      </c>
      <c r="JD126" s="211">
        <v>40</v>
      </c>
      <c r="JE126" s="211">
        <v>40</v>
      </c>
      <c r="JF126" s="211">
        <v>40</v>
      </c>
      <c r="JG126" s="211">
        <v>40</v>
      </c>
      <c r="JH126" s="211">
        <v>40</v>
      </c>
      <c r="JI126" s="211">
        <v>40</v>
      </c>
      <c r="JJ126" s="211">
        <v>40</v>
      </c>
      <c r="JK126" s="211">
        <v>40</v>
      </c>
      <c r="JL126" s="211">
        <v>40</v>
      </c>
      <c r="JM126" s="211">
        <v>40</v>
      </c>
      <c r="JN126" s="211">
        <v>40</v>
      </c>
      <c r="JO126" s="211">
        <v>40</v>
      </c>
      <c r="JP126" s="211">
        <v>40</v>
      </c>
      <c r="JQ126" s="211">
        <v>40</v>
      </c>
      <c r="JR126" s="211">
        <v>40</v>
      </c>
      <c r="JS126" s="211">
        <v>40</v>
      </c>
      <c r="JT126" s="211">
        <v>40</v>
      </c>
      <c r="JU126" s="211">
        <v>40</v>
      </c>
      <c r="JV126" s="211">
        <v>40</v>
      </c>
      <c r="JW126" s="211">
        <v>40</v>
      </c>
      <c r="JX126" s="211">
        <v>40</v>
      </c>
      <c r="JY126" s="211">
        <v>40</v>
      </c>
      <c r="JZ126" s="211">
        <v>40</v>
      </c>
      <c r="KA126" s="211">
        <v>40</v>
      </c>
      <c r="KB126" s="483">
        <v>120</v>
      </c>
      <c r="KC126" s="483">
        <v>120</v>
      </c>
      <c r="KD126" s="483">
        <v>120</v>
      </c>
      <c r="KE126" s="483">
        <v>120</v>
      </c>
      <c r="KF126" s="483">
        <v>120</v>
      </c>
      <c r="KG126" s="483">
        <v>120</v>
      </c>
      <c r="KH126" s="483">
        <v>120</v>
      </c>
      <c r="KI126" s="483">
        <v>120</v>
      </c>
      <c r="KJ126" s="483">
        <v>120</v>
      </c>
      <c r="KK126" s="483">
        <v>120</v>
      </c>
      <c r="KL126" s="483">
        <v>120</v>
      </c>
      <c r="KM126" s="483">
        <v>120</v>
      </c>
      <c r="KN126" s="483">
        <v>120</v>
      </c>
      <c r="KO126" s="483">
        <v>120</v>
      </c>
      <c r="KP126" s="483">
        <v>120</v>
      </c>
      <c r="KQ126" s="483">
        <v>120</v>
      </c>
      <c r="KR126" s="483">
        <v>120</v>
      </c>
      <c r="KS126" s="483">
        <v>120</v>
      </c>
      <c r="KT126" s="483">
        <v>120</v>
      </c>
      <c r="KU126" s="483">
        <v>120</v>
      </c>
      <c r="KV126" s="483">
        <v>120</v>
      </c>
      <c r="KW126" s="483">
        <v>120</v>
      </c>
      <c r="KX126" s="483">
        <v>120</v>
      </c>
      <c r="KY126" s="483">
        <v>120</v>
      </c>
      <c r="KZ126" s="483">
        <v>120</v>
      </c>
      <c r="LA126" s="483">
        <v>120</v>
      </c>
      <c r="LB126" s="211">
        <v>80</v>
      </c>
      <c r="LC126" s="211">
        <v>80</v>
      </c>
      <c r="LD126" s="211">
        <v>80</v>
      </c>
      <c r="LE126" s="211">
        <v>80</v>
      </c>
      <c r="LF126" s="211">
        <v>80</v>
      </c>
      <c r="LG126" s="211">
        <v>80</v>
      </c>
      <c r="LH126" s="211">
        <v>80</v>
      </c>
      <c r="LI126" s="211">
        <v>80</v>
      </c>
      <c r="LJ126" s="211">
        <v>80</v>
      </c>
      <c r="LK126" s="211">
        <v>80</v>
      </c>
      <c r="LL126" s="211">
        <v>80</v>
      </c>
      <c r="LM126" s="211">
        <v>80</v>
      </c>
      <c r="LN126" s="211">
        <v>80</v>
      </c>
      <c r="LO126" s="211">
        <v>80</v>
      </c>
      <c r="LP126" s="211">
        <v>80</v>
      </c>
      <c r="LQ126" s="211">
        <v>80</v>
      </c>
      <c r="LR126" s="211">
        <v>80</v>
      </c>
      <c r="LS126" s="211">
        <v>80</v>
      </c>
      <c r="LT126" s="211">
        <v>80</v>
      </c>
      <c r="LU126" s="211">
        <v>80</v>
      </c>
      <c r="LV126" s="211">
        <v>80</v>
      </c>
      <c r="LW126" s="211">
        <v>80</v>
      </c>
      <c r="LX126" s="211">
        <v>80</v>
      </c>
      <c r="LY126" s="211">
        <v>80</v>
      </c>
      <c r="LZ126" s="211">
        <v>80</v>
      </c>
      <c r="MA126" s="211">
        <v>80</v>
      </c>
      <c r="MB126" s="211">
        <v>80</v>
      </c>
      <c r="MC126" s="211">
        <v>80</v>
      </c>
      <c r="MD126" s="211">
        <v>80</v>
      </c>
      <c r="ME126" s="211">
        <v>80</v>
      </c>
      <c r="MF126" s="211">
        <v>80</v>
      </c>
      <c r="MG126" s="211">
        <v>80</v>
      </c>
      <c r="MH126" s="211">
        <v>80</v>
      </c>
      <c r="MI126" s="211">
        <v>80</v>
      </c>
      <c r="MJ126" s="211">
        <v>80</v>
      </c>
      <c r="MK126" s="211">
        <v>80</v>
      </c>
      <c r="ML126" s="211">
        <v>80</v>
      </c>
      <c r="MM126" s="211">
        <v>80</v>
      </c>
      <c r="MN126" s="211">
        <v>80</v>
      </c>
      <c r="MO126" s="211">
        <v>80</v>
      </c>
      <c r="MP126" s="211">
        <v>80</v>
      </c>
      <c r="MQ126" s="211">
        <v>80</v>
      </c>
      <c r="MR126" s="211">
        <v>80</v>
      </c>
      <c r="MS126" s="211">
        <v>80</v>
      </c>
      <c r="MT126" s="211">
        <v>80</v>
      </c>
      <c r="MU126" s="211">
        <v>80</v>
      </c>
      <c r="MV126" s="211">
        <v>80</v>
      </c>
      <c r="MW126" s="211">
        <v>80</v>
      </c>
      <c r="MX126" s="211">
        <v>80</v>
      </c>
      <c r="MY126" s="211">
        <v>80</v>
      </c>
      <c r="MZ126" s="211">
        <v>80</v>
      </c>
      <c r="NA126" s="211">
        <v>80</v>
      </c>
      <c r="NB126" s="211">
        <v>80</v>
      </c>
      <c r="NC126" s="211">
        <v>80</v>
      </c>
      <c r="ND126" s="211">
        <v>80</v>
      </c>
      <c r="NE126" s="211">
        <v>80</v>
      </c>
      <c r="NF126" s="211">
        <v>80</v>
      </c>
      <c r="NG126" s="211">
        <v>80</v>
      </c>
      <c r="NH126" s="211">
        <v>80</v>
      </c>
      <c r="NI126" s="211">
        <v>80</v>
      </c>
      <c r="NJ126" s="211">
        <v>80</v>
      </c>
      <c r="NK126" s="211">
        <v>80</v>
      </c>
      <c r="NL126" s="211">
        <v>80</v>
      </c>
      <c r="NM126" s="211">
        <v>80</v>
      </c>
      <c r="NN126" s="211">
        <v>80</v>
      </c>
      <c r="NO126" s="211">
        <v>80</v>
      </c>
      <c r="NP126" s="211">
        <v>80</v>
      </c>
      <c r="NQ126" s="211">
        <v>80</v>
      </c>
      <c r="NR126" s="211">
        <v>80</v>
      </c>
      <c r="NS126" s="211">
        <v>80</v>
      </c>
      <c r="NT126" s="211">
        <v>80</v>
      </c>
      <c r="NU126" s="211">
        <v>80</v>
      </c>
      <c r="NV126" s="211">
        <v>80</v>
      </c>
      <c r="NW126" s="211">
        <v>80</v>
      </c>
      <c r="NX126" s="211">
        <v>80</v>
      </c>
      <c r="NY126" s="211">
        <v>80</v>
      </c>
      <c r="NZ126" s="211">
        <v>80</v>
      </c>
      <c r="OA126" s="211">
        <v>80</v>
      </c>
      <c r="OB126" s="211">
        <v>80</v>
      </c>
      <c r="OC126" s="211">
        <v>80</v>
      </c>
      <c r="OD126" s="211">
        <v>80</v>
      </c>
      <c r="OE126" s="211">
        <v>80</v>
      </c>
      <c r="OF126" s="211">
        <v>80</v>
      </c>
      <c r="OG126" s="211">
        <v>80</v>
      </c>
      <c r="OH126" s="211">
        <v>80</v>
      </c>
      <c r="OI126" s="211">
        <v>80</v>
      </c>
      <c r="OJ126" s="211">
        <v>80</v>
      </c>
      <c r="OK126" s="211">
        <v>80</v>
      </c>
      <c r="OL126" s="211">
        <v>80</v>
      </c>
      <c r="OM126" s="211">
        <v>80</v>
      </c>
      <c r="ON126" s="211">
        <v>80</v>
      </c>
      <c r="OO126" s="211">
        <v>80</v>
      </c>
      <c r="OP126" s="211">
        <v>80</v>
      </c>
      <c r="OQ126" s="211">
        <v>80</v>
      </c>
      <c r="OR126" s="211">
        <v>80</v>
      </c>
      <c r="OS126" s="211">
        <v>80</v>
      </c>
      <c r="OT126" s="211">
        <v>80</v>
      </c>
      <c r="OU126" s="211">
        <v>80</v>
      </c>
      <c r="OV126" s="211">
        <v>80</v>
      </c>
      <c r="OW126" s="483">
        <v>80</v>
      </c>
      <c r="OX126" s="483">
        <v>80</v>
      </c>
      <c r="OY126" s="483">
        <v>80</v>
      </c>
      <c r="OZ126" s="483">
        <v>80</v>
      </c>
      <c r="PA126" s="483">
        <v>80</v>
      </c>
      <c r="PB126" s="483">
        <v>80</v>
      </c>
      <c r="PC126" s="483">
        <v>80</v>
      </c>
      <c r="PD126" s="483">
        <v>80</v>
      </c>
      <c r="PE126" s="483">
        <v>80</v>
      </c>
      <c r="PF126" s="483">
        <v>80</v>
      </c>
      <c r="PG126" s="483">
        <v>80</v>
      </c>
      <c r="PH126" s="483">
        <v>80</v>
      </c>
      <c r="PI126" s="483">
        <v>80</v>
      </c>
      <c r="PJ126" s="483">
        <v>80</v>
      </c>
      <c r="PK126" s="483">
        <v>80</v>
      </c>
      <c r="PL126" s="483">
        <v>80</v>
      </c>
    </row>
    <row r="127" spans="1:428" x14ac:dyDescent="0.25">
      <c r="A127" s="866"/>
      <c r="B127" s="868"/>
      <c r="C127" s="869"/>
      <c r="D127" s="871"/>
      <c r="E127" s="206" t="s">
        <v>1377</v>
      </c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12"/>
      <c r="CA127" s="212"/>
      <c r="CB127" s="212"/>
      <c r="CC127" s="212"/>
      <c r="CD127" s="212"/>
      <c r="CE127" s="212"/>
      <c r="CF127" s="212"/>
      <c r="CG127" s="212"/>
      <c r="CH127" s="212"/>
      <c r="CI127" s="212"/>
      <c r="CJ127" s="212"/>
      <c r="CK127" s="212"/>
      <c r="CL127" s="212"/>
      <c r="CM127" s="212"/>
      <c r="CN127" s="212"/>
      <c r="CO127" s="212"/>
      <c r="CP127" s="212"/>
      <c r="CQ127" s="212"/>
      <c r="CR127" s="212"/>
      <c r="CS127" s="212"/>
      <c r="CT127" s="212"/>
      <c r="CU127" s="212"/>
      <c r="CV127" s="212"/>
      <c r="CW127" s="212"/>
      <c r="CX127" s="212"/>
      <c r="CY127" s="212"/>
      <c r="CZ127" s="212"/>
      <c r="DA127" s="212"/>
      <c r="DB127" s="212"/>
      <c r="DC127" s="212"/>
      <c r="DD127" s="212"/>
      <c r="DE127" s="212"/>
      <c r="DF127" s="212"/>
      <c r="DG127" s="212"/>
      <c r="DH127" s="212"/>
      <c r="DI127" s="212"/>
      <c r="DJ127" s="212"/>
      <c r="DK127" s="212"/>
      <c r="DL127" s="212"/>
      <c r="DM127" s="212"/>
      <c r="DN127" s="212"/>
      <c r="DO127" s="212"/>
      <c r="DP127" s="212"/>
      <c r="DQ127" s="212"/>
      <c r="DR127" s="212"/>
      <c r="DS127" s="212"/>
      <c r="DT127" s="212"/>
      <c r="DU127" s="212"/>
      <c r="DV127" s="212"/>
      <c r="DW127" s="212"/>
      <c r="DX127" s="212"/>
      <c r="DY127" s="212"/>
      <c r="DZ127" s="212"/>
      <c r="EA127" s="212"/>
      <c r="EB127" s="212"/>
      <c r="EC127" s="212"/>
      <c r="ED127" s="212"/>
      <c r="EE127" s="212"/>
      <c r="EF127" s="212"/>
      <c r="EG127" s="212"/>
      <c r="EH127" s="212"/>
      <c r="EI127" s="212"/>
      <c r="EJ127" s="212"/>
      <c r="EK127" s="212"/>
      <c r="EL127" s="212"/>
      <c r="EM127" s="212"/>
      <c r="EN127" s="212"/>
      <c r="EO127" s="212"/>
      <c r="EP127" s="212"/>
      <c r="EQ127" s="212"/>
      <c r="ER127" s="212"/>
      <c r="ES127" s="212"/>
      <c r="ET127" s="212"/>
      <c r="EU127" s="212"/>
      <c r="EV127" s="212"/>
      <c r="EW127" s="212"/>
      <c r="EX127" s="212"/>
      <c r="EY127" s="212"/>
      <c r="EZ127" s="212"/>
      <c r="FA127" s="212"/>
      <c r="FB127" s="212"/>
      <c r="FC127" s="212"/>
      <c r="FD127" s="212"/>
      <c r="FE127" s="212"/>
      <c r="FF127" s="212"/>
      <c r="FG127" s="212"/>
      <c r="FH127" s="212"/>
      <c r="FI127" s="212"/>
      <c r="FJ127" s="212"/>
      <c r="FK127" s="212"/>
      <c r="FL127" s="212"/>
      <c r="FM127" s="212"/>
      <c r="FN127" s="212"/>
      <c r="FO127" s="212"/>
      <c r="FP127" s="212">
        <v>35</v>
      </c>
      <c r="FQ127" s="212">
        <v>33</v>
      </c>
      <c r="FR127" s="212">
        <v>38</v>
      </c>
      <c r="FS127" s="212">
        <v>33</v>
      </c>
      <c r="FT127" s="212">
        <v>31</v>
      </c>
      <c r="FU127" s="212">
        <v>30</v>
      </c>
      <c r="FV127" s="212">
        <v>30</v>
      </c>
      <c r="FW127" s="212">
        <v>28</v>
      </c>
      <c r="FX127" s="212">
        <v>30</v>
      </c>
      <c r="FY127" s="212">
        <v>32</v>
      </c>
      <c r="FZ127" s="212">
        <v>31</v>
      </c>
      <c r="GA127" s="212">
        <v>31</v>
      </c>
      <c r="GB127" s="212">
        <v>31</v>
      </c>
      <c r="GC127" s="212">
        <v>31</v>
      </c>
      <c r="GD127" s="212">
        <v>39</v>
      </c>
      <c r="GE127" s="212">
        <v>39</v>
      </c>
      <c r="GF127" s="212">
        <v>39</v>
      </c>
      <c r="GG127" s="212">
        <v>32</v>
      </c>
      <c r="GH127" s="212">
        <v>33</v>
      </c>
      <c r="GI127" s="212">
        <v>33</v>
      </c>
      <c r="GJ127" s="212">
        <v>33</v>
      </c>
      <c r="GK127" s="212">
        <v>37</v>
      </c>
      <c r="GL127" s="212">
        <v>34</v>
      </c>
      <c r="GM127" s="212">
        <v>34</v>
      </c>
      <c r="GN127" s="212">
        <v>35</v>
      </c>
      <c r="GO127" s="212">
        <v>35</v>
      </c>
      <c r="GP127" s="212">
        <v>39</v>
      </c>
      <c r="GQ127" s="212">
        <v>36</v>
      </c>
      <c r="GR127" s="212">
        <v>30</v>
      </c>
      <c r="GS127" s="212">
        <v>30</v>
      </c>
      <c r="GT127" s="212">
        <v>39</v>
      </c>
      <c r="GU127" s="212">
        <v>34</v>
      </c>
      <c r="GV127" s="212">
        <v>32</v>
      </c>
      <c r="GW127" s="212">
        <v>38</v>
      </c>
      <c r="GX127" s="212">
        <v>36</v>
      </c>
      <c r="GY127" s="212">
        <v>34</v>
      </c>
      <c r="GZ127" s="212">
        <v>40</v>
      </c>
      <c r="HA127" s="212">
        <v>40</v>
      </c>
      <c r="HB127" s="212">
        <v>0</v>
      </c>
      <c r="HC127" s="212">
        <v>0</v>
      </c>
      <c r="HD127" s="212">
        <v>0</v>
      </c>
      <c r="HE127" s="212">
        <v>0</v>
      </c>
      <c r="HF127" s="212">
        <v>0</v>
      </c>
      <c r="HG127" s="212">
        <v>0</v>
      </c>
      <c r="HH127" s="212">
        <v>0</v>
      </c>
      <c r="HI127" s="212">
        <v>0</v>
      </c>
      <c r="HJ127" s="212">
        <v>0</v>
      </c>
      <c r="HK127" s="212">
        <v>0</v>
      </c>
      <c r="HL127" s="212">
        <v>0</v>
      </c>
      <c r="HM127" s="212">
        <v>0</v>
      </c>
      <c r="HN127" s="212">
        <v>0</v>
      </c>
      <c r="HO127" s="212">
        <v>0</v>
      </c>
      <c r="HP127" s="212">
        <v>0</v>
      </c>
      <c r="HQ127" s="212">
        <v>0</v>
      </c>
      <c r="HR127" s="212">
        <v>0</v>
      </c>
      <c r="HS127" s="212">
        <v>0</v>
      </c>
      <c r="HT127" s="212">
        <v>0</v>
      </c>
      <c r="HU127" s="212">
        <v>0</v>
      </c>
      <c r="HV127" s="212">
        <v>0</v>
      </c>
      <c r="HW127" s="212">
        <v>0</v>
      </c>
      <c r="HX127" s="212">
        <v>0</v>
      </c>
      <c r="HY127" s="212">
        <v>0</v>
      </c>
      <c r="HZ127" s="212">
        <v>0</v>
      </c>
      <c r="IA127" s="212">
        <v>56</v>
      </c>
      <c r="IB127" s="212">
        <v>56</v>
      </c>
      <c r="IC127" s="212">
        <v>0</v>
      </c>
      <c r="ID127" s="212">
        <v>0</v>
      </c>
      <c r="IE127" s="212">
        <v>33</v>
      </c>
      <c r="IF127" s="212">
        <v>35</v>
      </c>
      <c r="IG127" s="212">
        <v>32</v>
      </c>
      <c r="IH127" s="212">
        <v>0</v>
      </c>
      <c r="II127" s="212">
        <v>0</v>
      </c>
      <c r="IJ127" s="212">
        <v>0</v>
      </c>
      <c r="IK127" s="212">
        <v>0</v>
      </c>
      <c r="IL127" s="212">
        <v>0</v>
      </c>
      <c r="IM127" s="212">
        <v>0</v>
      </c>
      <c r="IN127" s="212">
        <v>0</v>
      </c>
      <c r="IO127" s="212">
        <v>36</v>
      </c>
      <c r="IP127" s="212">
        <v>37</v>
      </c>
      <c r="IQ127" s="212">
        <v>37</v>
      </c>
      <c r="IR127" s="212">
        <v>37</v>
      </c>
      <c r="IS127" s="212">
        <v>37</v>
      </c>
      <c r="IT127" s="212">
        <v>36</v>
      </c>
      <c r="IU127" s="212">
        <v>37</v>
      </c>
      <c r="IV127" s="212">
        <v>30</v>
      </c>
      <c r="IW127" s="212">
        <v>37</v>
      </c>
      <c r="IX127" s="212">
        <v>37</v>
      </c>
      <c r="IY127" s="212">
        <v>37</v>
      </c>
      <c r="IZ127" s="212">
        <v>37</v>
      </c>
      <c r="JA127" s="212">
        <v>37</v>
      </c>
      <c r="JB127" s="212">
        <v>37</v>
      </c>
      <c r="JC127" s="212">
        <v>37</v>
      </c>
      <c r="JD127" s="212">
        <v>37</v>
      </c>
      <c r="JE127" s="212">
        <v>34</v>
      </c>
      <c r="JF127" s="212">
        <v>34</v>
      </c>
      <c r="JG127" s="212">
        <v>72</v>
      </c>
      <c r="JH127" s="212">
        <v>37</v>
      </c>
      <c r="JI127" s="212">
        <v>37</v>
      </c>
      <c r="JJ127" s="212">
        <v>74</v>
      </c>
      <c r="JK127" s="212">
        <v>74</v>
      </c>
      <c r="JL127" s="212">
        <v>74</v>
      </c>
      <c r="JM127" s="212">
        <v>74</v>
      </c>
      <c r="JN127" s="212">
        <v>57</v>
      </c>
      <c r="JO127" s="212">
        <v>73</v>
      </c>
      <c r="JP127" s="212">
        <v>72</v>
      </c>
      <c r="JQ127" s="212">
        <v>72</v>
      </c>
      <c r="JR127" s="212">
        <v>72</v>
      </c>
      <c r="JS127" s="212">
        <v>72</v>
      </c>
      <c r="JT127" s="212">
        <v>72</v>
      </c>
      <c r="JU127" s="212">
        <v>72</v>
      </c>
      <c r="JV127" s="212">
        <v>76</v>
      </c>
      <c r="JW127" s="212">
        <v>75</v>
      </c>
      <c r="JX127" s="212">
        <v>75</v>
      </c>
      <c r="JY127" s="212">
        <v>76</v>
      </c>
      <c r="JZ127" s="212">
        <v>75</v>
      </c>
      <c r="KA127" s="212">
        <v>76</v>
      </c>
      <c r="KB127" s="484">
        <v>83</v>
      </c>
      <c r="KC127" s="484">
        <v>81</v>
      </c>
      <c r="KD127" s="484">
        <v>83</v>
      </c>
      <c r="KE127" s="484">
        <v>49</v>
      </c>
      <c r="KF127" s="484">
        <v>37</v>
      </c>
      <c r="KG127" s="484">
        <v>40</v>
      </c>
      <c r="KH127" s="484">
        <v>41</v>
      </c>
      <c r="KI127" s="484">
        <v>41</v>
      </c>
      <c r="KJ127" s="484">
        <v>45</v>
      </c>
      <c r="KK127" s="484">
        <v>28</v>
      </c>
      <c r="KL127" s="484">
        <v>26</v>
      </c>
      <c r="KM127" s="484">
        <v>18</v>
      </c>
      <c r="KN127" s="484">
        <v>25</v>
      </c>
      <c r="KO127" s="484">
        <v>22</v>
      </c>
      <c r="KP127" s="484">
        <v>30</v>
      </c>
      <c r="KQ127" s="484">
        <v>28</v>
      </c>
      <c r="KR127" s="484">
        <v>26</v>
      </c>
      <c r="KS127" s="484">
        <v>26</v>
      </c>
      <c r="KT127" s="484">
        <v>36</v>
      </c>
      <c r="KU127" s="484">
        <v>36</v>
      </c>
      <c r="KV127" s="484">
        <v>37</v>
      </c>
      <c r="KW127" s="484">
        <v>35</v>
      </c>
      <c r="KX127" s="484">
        <v>35</v>
      </c>
      <c r="KY127" s="484">
        <v>35</v>
      </c>
      <c r="KZ127" s="484">
        <v>35</v>
      </c>
      <c r="LA127" s="484">
        <v>31</v>
      </c>
      <c r="LB127" s="484">
        <v>31</v>
      </c>
      <c r="LC127" s="484">
        <v>49</v>
      </c>
      <c r="LD127" s="484">
        <v>49</v>
      </c>
      <c r="LE127" s="484">
        <v>49</v>
      </c>
      <c r="LF127" s="484">
        <v>49</v>
      </c>
      <c r="LG127" s="484">
        <v>52</v>
      </c>
      <c r="LH127" s="484">
        <v>40</v>
      </c>
      <c r="LI127" s="484">
        <v>40</v>
      </c>
      <c r="LJ127" s="484">
        <v>41</v>
      </c>
      <c r="LK127" s="484">
        <v>38</v>
      </c>
      <c r="LL127" s="484">
        <v>28</v>
      </c>
      <c r="LM127" s="484">
        <v>29</v>
      </c>
      <c r="LN127" s="484">
        <v>31</v>
      </c>
      <c r="LO127" s="484">
        <v>43</v>
      </c>
      <c r="LP127" s="484">
        <v>43</v>
      </c>
      <c r="LQ127" s="484">
        <v>27</v>
      </c>
      <c r="LR127" s="484">
        <v>27</v>
      </c>
      <c r="LS127" s="484">
        <v>56</v>
      </c>
      <c r="LT127" s="484">
        <v>53</v>
      </c>
      <c r="LU127" s="484">
        <v>62</v>
      </c>
      <c r="LV127" s="484">
        <v>56</v>
      </c>
      <c r="LW127" s="484">
        <v>60</v>
      </c>
      <c r="LX127" s="484">
        <v>58</v>
      </c>
      <c r="LY127" s="484">
        <v>55</v>
      </c>
      <c r="LZ127" s="484">
        <v>62</v>
      </c>
      <c r="MA127" s="484">
        <v>62</v>
      </c>
      <c r="MB127" s="484">
        <v>53</v>
      </c>
      <c r="MC127" s="484">
        <v>53</v>
      </c>
      <c r="MD127" s="484">
        <v>57</v>
      </c>
      <c r="ME127" s="484">
        <v>53</v>
      </c>
      <c r="MF127" s="484">
        <v>53</v>
      </c>
      <c r="MG127" s="484">
        <v>51</v>
      </c>
      <c r="MH127" s="484">
        <v>60</v>
      </c>
      <c r="MI127" s="484">
        <v>47</v>
      </c>
      <c r="MJ127" s="484">
        <v>47</v>
      </c>
      <c r="MK127" s="484">
        <v>47</v>
      </c>
      <c r="ML127" s="484">
        <v>47</v>
      </c>
      <c r="MM127" s="484">
        <v>50</v>
      </c>
      <c r="MN127" s="484">
        <v>44</v>
      </c>
      <c r="MO127" s="484">
        <v>42</v>
      </c>
      <c r="MP127" s="484">
        <v>43</v>
      </c>
      <c r="MQ127" s="484">
        <v>41</v>
      </c>
      <c r="MR127" s="484">
        <v>42</v>
      </c>
      <c r="MS127" s="484">
        <v>43</v>
      </c>
      <c r="MT127" s="484">
        <v>47</v>
      </c>
      <c r="MU127" s="484">
        <v>62</v>
      </c>
      <c r="MV127" s="484">
        <v>57</v>
      </c>
      <c r="MW127" s="484">
        <v>57</v>
      </c>
      <c r="MX127" s="484">
        <v>36</v>
      </c>
      <c r="MY127" s="484">
        <v>57</v>
      </c>
      <c r="MZ127" s="484">
        <v>57</v>
      </c>
      <c r="NA127" s="484">
        <v>57</v>
      </c>
      <c r="NB127" s="484">
        <v>57</v>
      </c>
      <c r="NC127" s="484">
        <v>51</v>
      </c>
      <c r="ND127" s="484">
        <v>51</v>
      </c>
      <c r="NE127" s="484">
        <v>51</v>
      </c>
      <c r="NF127" s="484">
        <v>51</v>
      </c>
      <c r="NG127" s="484">
        <v>51</v>
      </c>
      <c r="NH127" s="484">
        <v>51</v>
      </c>
      <c r="NI127" s="484">
        <v>51</v>
      </c>
      <c r="NJ127" s="484">
        <v>40</v>
      </c>
      <c r="NK127" s="484">
        <v>44</v>
      </c>
      <c r="NL127" s="484">
        <v>47</v>
      </c>
      <c r="NM127" s="484">
        <v>42</v>
      </c>
      <c r="NN127" s="484">
        <v>42</v>
      </c>
      <c r="NO127" s="484">
        <v>42</v>
      </c>
      <c r="NP127" s="484">
        <v>42</v>
      </c>
      <c r="NQ127" s="484">
        <v>39</v>
      </c>
      <c r="NR127" s="484">
        <v>40</v>
      </c>
      <c r="NS127" s="484">
        <v>38</v>
      </c>
      <c r="NT127" s="484">
        <v>41</v>
      </c>
      <c r="NU127" s="484">
        <v>38</v>
      </c>
      <c r="NV127" s="484">
        <v>38</v>
      </c>
      <c r="NW127" s="484">
        <v>38</v>
      </c>
      <c r="NX127" s="484">
        <v>53</v>
      </c>
      <c r="NY127" s="484">
        <v>52</v>
      </c>
      <c r="NZ127" s="484">
        <v>54</v>
      </c>
      <c r="OA127" s="484">
        <v>52</v>
      </c>
      <c r="OB127" s="484">
        <v>52</v>
      </c>
      <c r="OC127" s="484">
        <v>52</v>
      </c>
      <c r="OD127" s="484">
        <v>52</v>
      </c>
      <c r="OE127" s="484">
        <v>52</v>
      </c>
      <c r="OF127" s="484">
        <v>48</v>
      </c>
      <c r="OG127" s="484">
        <v>48</v>
      </c>
      <c r="OH127" s="484">
        <v>48</v>
      </c>
      <c r="OI127" s="484">
        <v>48</v>
      </c>
      <c r="OJ127" s="484">
        <v>48</v>
      </c>
      <c r="OK127" s="484">
        <v>48</v>
      </c>
      <c r="OL127" s="484">
        <v>64</v>
      </c>
      <c r="OM127" s="484">
        <v>60</v>
      </c>
      <c r="ON127" s="484">
        <v>62</v>
      </c>
      <c r="OO127" s="484">
        <v>62</v>
      </c>
      <c r="OP127" s="484">
        <v>50</v>
      </c>
      <c r="OQ127" s="484">
        <v>42</v>
      </c>
      <c r="OR127" s="484">
        <v>42</v>
      </c>
      <c r="OS127" s="484">
        <v>49</v>
      </c>
      <c r="OT127" s="484">
        <v>40</v>
      </c>
      <c r="OU127" s="484">
        <v>42</v>
      </c>
      <c r="OV127" s="484">
        <v>52</v>
      </c>
      <c r="OW127" s="484">
        <v>50</v>
      </c>
      <c r="OX127" s="484">
        <v>55</v>
      </c>
      <c r="OY127" s="484">
        <v>26</v>
      </c>
      <c r="OZ127" s="484">
        <v>30</v>
      </c>
      <c r="PA127" s="484">
        <v>30</v>
      </c>
      <c r="PB127" s="484">
        <v>56</v>
      </c>
      <c r="PC127" s="484">
        <v>57</v>
      </c>
      <c r="PD127" s="484">
        <v>57</v>
      </c>
      <c r="PE127" s="484">
        <v>56</v>
      </c>
      <c r="PF127" s="484">
        <v>56</v>
      </c>
      <c r="PG127" s="484">
        <v>53</v>
      </c>
      <c r="PH127" s="484">
        <v>56</v>
      </c>
      <c r="PI127" s="484">
        <v>47</v>
      </c>
      <c r="PJ127" s="484">
        <v>41</v>
      </c>
      <c r="PK127" s="484">
        <v>33</v>
      </c>
      <c r="PL127" s="484">
        <v>37</v>
      </c>
    </row>
    <row r="128" spans="1:428" x14ac:dyDescent="0.25">
      <c r="A128" s="866">
        <v>61</v>
      </c>
      <c r="B128" s="867" t="s">
        <v>1447</v>
      </c>
      <c r="C128" s="869" t="s">
        <v>1375</v>
      </c>
      <c r="D128" s="871" t="s">
        <v>1443</v>
      </c>
      <c r="E128" s="205" t="s">
        <v>1376</v>
      </c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  <c r="AC128" s="202"/>
      <c r="AD128" s="202"/>
      <c r="AE128" s="202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11"/>
      <c r="AP128" s="211"/>
      <c r="AQ128" s="211"/>
      <c r="AR128" s="211"/>
      <c r="AS128" s="211"/>
      <c r="AT128" s="211"/>
      <c r="AU128" s="211"/>
      <c r="AV128" s="211"/>
      <c r="AW128" s="211"/>
      <c r="AX128" s="211"/>
      <c r="AY128" s="211"/>
      <c r="AZ128" s="211"/>
      <c r="BA128" s="211"/>
      <c r="BB128" s="211"/>
      <c r="BC128" s="211"/>
      <c r="BD128" s="211"/>
      <c r="BE128" s="211"/>
      <c r="BF128" s="211"/>
      <c r="BG128" s="211"/>
      <c r="BH128" s="211"/>
      <c r="BI128" s="211"/>
      <c r="BJ128" s="211"/>
      <c r="BK128" s="211"/>
      <c r="BL128" s="211"/>
      <c r="BM128" s="211"/>
      <c r="BN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  <c r="BX128" s="211"/>
      <c r="BY128" s="211"/>
      <c r="BZ128" s="211"/>
      <c r="CA128" s="211"/>
      <c r="CB128" s="211"/>
      <c r="CC128" s="211"/>
      <c r="CD128" s="211"/>
      <c r="CE128" s="211"/>
      <c r="CF128" s="211"/>
      <c r="CG128" s="211"/>
      <c r="CH128" s="211"/>
      <c r="CI128" s="211"/>
      <c r="CJ128" s="211"/>
      <c r="CK128" s="211"/>
      <c r="CL128" s="211"/>
      <c r="CM128" s="211"/>
      <c r="CN128" s="211"/>
      <c r="CO128" s="211"/>
      <c r="CP128" s="211"/>
      <c r="CQ128" s="211"/>
      <c r="CR128" s="211"/>
      <c r="CS128" s="211"/>
      <c r="CT128" s="211"/>
      <c r="CU128" s="211"/>
      <c r="CV128" s="211"/>
      <c r="CW128" s="211"/>
      <c r="CX128" s="211"/>
      <c r="CY128" s="211"/>
      <c r="CZ128" s="211"/>
      <c r="DA128" s="211"/>
      <c r="DB128" s="211"/>
      <c r="DC128" s="211"/>
      <c r="DD128" s="211"/>
      <c r="DE128" s="211"/>
      <c r="DF128" s="211"/>
      <c r="DG128" s="211"/>
      <c r="DH128" s="211"/>
      <c r="DI128" s="211"/>
      <c r="DJ128" s="211"/>
      <c r="DK128" s="211"/>
      <c r="DL128" s="211"/>
      <c r="DM128" s="211"/>
      <c r="DN128" s="211"/>
      <c r="DO128" s="211"/>
      <c r="DP128" s="211"/>
      <c r="DQ128" s="211"/>
      <c r="DR128" s="211"/>
      <c r="DS128" s="211"/>
      <c r="DT128" s="211"/>
      <c r="DU128" s="211"/>
      <c r="DV128" s="211"/>
      <c r="DW128" s="211"/>
      <c r="DX128" s="211"/>
      <c r="DY128" s="211"/>
      <c r="DZ128" s="211"/>
      <c r="EA128" s="211"/>
      <c r="EB128" s="211"/>
      <c r="EC128" s="211"/>
      <c r="ED128" s="211"/>
      <c r="EE128" s="211"/>
      <c r="EF128" s="211"/>
      <c r="EG128" s="211"/>
      <c r="EH128" s="211"/>
      <c r="EI128" s="211"/>
      <c r="EJ128" s="211"/>
      <c r="EK128" s="211"/>
      <c r="EL128" s="211"/>
      <c r="EM128" s="211"/>
      <c r="EN128" s="211"/>
      <c r="EO128" s="211"/>
      <c r="EP128" s="211"/>
      <c r="EQ128" s="211"/>
      <c r="ER128" s="211"/>
      <c r="ES128" s="211"/>
      <c r="ET128" s="211"/>
      <c r="EU128" s="211"/>
      <c r="EV128" s="211"/>
      <c r="EW128" s="211"/>
      <c r="EX128" s="211"/>
      <c r="EY128" s="211"/>
      <c r="EZ128" s="211"/>
      <c r="FA128" s="211"/>
      <c r="FB128" s="211"/>
      <c r="FC128" s="211"/>
      <c r="FD128" s="211"/>
      <c r="FE128" s="211"/>
      <c r="FF128" s="211"/>
      <c r="FG128" s="211"/>
      <c r="FH128" s="211"/>
      <c r="FI128" s="211"/>
      <c r="FJ128" s="211"/>
      <c r="FK128" s="211"/>
      <c r="FL128" s="211"/>
      <c r="FM128" s="211"/>
      <c r="FN128" s="211"/>
      <c r="FO128" s="211"/>
      <c r="FP128" s="211"/>
      <c r="FQ128" s="211"/>
      <c r="FR128" s="211">
        <v>40</v>
      </c>
      <c r="FS128" s="211">
        <v>40</v>
      </c>
      <c r="FT128" s="211">
        <v>40</v>
      </c>
      <c r="FU128" s="211">
        <v>40</v>
      </c>
      <c r="FV128" s="211">
        <v>40</v>
      </c>
      <c r="FW128" s="211">
        <v>40</v>
      </c>
      <c r="FX128" s="211">
        <v>40</v>
      </c>
      <c r="FY128" s="211">
        <v>40</v>
      </c>
      <c r="FZ128" s="211">
        <v>40</v>
      </c>
      <c r="GA128" s="211">
        <v>40</v>
      </c>
      <c r="GB128" s="211">
        <v>40</v>
      </c>
      <c r="GC128" s="211">
        <v>40</v>
      </c>
      <c r="GD128" s="211">
        <v>40</v>
      </c>
      <c r="GE128" s="211">
        <v>40</v>
      </c>
      <c r="GF128" s="211">
        <v>40</v>
      </c>
      <c r="GG128" s="211">
        <v>40</v>
      </c>
      <c r="GH128" s="211">
        <v>40</v>
      </c>
      <c r="GI128" s="211">
        <v>40</v>
      </c>
      <c r="GJ128" s="211">
        <v>40</v>
      </c>
      <c r="GK128" s="211">
        <v>40</v>
      </c>
      <c r="GL128" s="211">
        <v>40</v>
      </c>
      <c r="GM128" s="211">
        <v>40</v>
      </c>
      <c r="GN128" s="211">
        <v>40</v>
      </c>
      <c r="GO128" s="211">
        <v>40</v>
      </c>
      <c r="GP128" s="211">
        <v>40</v>
      </c>
      <c r="GQ128" s="211">
        <v>40</v>
      </c>
      <c r="GR128" s="211">
        <v>40</v>
      </c>
      <c r="GS128" s="211">
        <v>40</v>
      </c>
      <c r="GT128" s="211">
        <v>40</v>
      </c>
      <c r="GU128" s="211">
        <v>40</v>
      </c>
      <c r="GV128" s="211">
        <v>40</v>
      </c>
      <c r="GW128" s="211">
        <v>40</v>
      </c>
      <c r="GX128" s="211">
        <v>40</v>
      </c>
      <c r="GY128" s="211">
        <v>40</v>
      </c>
      <c r="GZ128" s="211">
        <v>40</v>
      </c>
      <c r="HA128" s="211">
        <v>40</v>
      </c>
      <c r="HB128" s="211">
        <v>40</v>
      </c>
      <c r="HC128" s="211">
        <v>40</v>
      </c>
      <c r="HD128" s="211">
        <v>40</v>
      </c>
      <c r="HE128" s="211">
        <v>40</v>
      </c>
      <c r="HF128" s="211">
        <v>40</v>
      </c>
      <c r="HG128" s="211">
        <v>40</v>
      </c>
      <c r="HH128" s="211">
        <v>40</v>
      </c>
      <c r="HI128" s="211">
        <v>40</v>
      </c>
      <c r="HJ128" s="211">
        <v>40</v>
      </c>
      <c r="HK128" s="211">
        <v>40</v>
      </c>
      <c r="HL128" s="211">
        <v>40</v>
      </c>
      <c r="HM128" s="211">
        <v>40</v>
      </c>
      <c r="HN128" s="211">
        <v>40</v>
      </c>
      <c r="HO128" s="211">
        <v>40</v>
      </c>
      <c r="HP128" s="211">
        <v>40</v>
      </c>
      <c r="HQ128" s="211">
        <v>40</v>
      </c>
      <c r="HR128" s="211">
        <v>40</v>
      </c>
      <c r="HS128" s="211">
        <v>40</v>
      </c>
      <c r="HT128" s="211">
        <v>40</v>
      </c>
      <c r="HU128" s="211">
        <v>40</v>
      </c>
      <c r="HV128" s="211">
        <v>40</v>
      </c>
      <c r="HW128" s="211">
        <v>40</v>
      </c>
      <c r="HX128" s="211">
        <v>40</v>
      </c>
      <c r="HY128" s="211">
        <v>40</v>
      </c>
      <c r="HZ128" s="211">
        <v>40</v>
      </c>
      <c r="IA128" s="211">
        <v>40</v>
      </c>
      <c r="IB128" s="211">
        <v>40</v>
      </c>
      <c r="IC128" s="211">
        <v>40</v>
      </c>
      <c r="ID128" s="211">
        <v>40</v>
      </c>
      <c r="IE128" s="211">
        <v>40</v>
      </c>
      <c r="IF128" s="211">
        <v>40</v>
      </c>
      <c r="IG128" s="211">
        <v>40</v>
      </c>
      <c r="IH128" s="211">
        <v>40</v>
      </c>
      <c r="II128" s="211">
        <v>40</v>
      </c>
      <c r="IJ128" s="211">
        <v>40</v>
      </c>
      <c r="IK128" s="211">
        <v>40</v>
      </c>
      <c r="IL128" s="211">
        <v>40</v>
      </c>
      <c r="IM128" s="211">
        <v>40</v>
      </c>
      <c r="IN128" s="211">
        <v>40</v>
      </c>
      <c r="IO128" s="211">
        <v>40</v>
      </c>
      <c r="IP128" s="211">
        <v>40</v>
      </c>
      <c r="IQ128" s="211">
        <v>40</v>
      </c>
      <c r="IR128" s="211">
        <v>40</v>
      </c>
      <c r="IS128" s="211">
        <v>40</v>
      </c>
      <c r="IT128" s="211">
        <v>40</v>
      </c>
      <c r="IU128" s="211">
        <v>40</v>
      </c>
      <c r="IV128" s="211">
        <v>40</v>
      </c>
      <c r="IW128" s="211">
        <v>40</v>
      </c>
      <c r="IX128" s="211">
        <v>40</v>
      </c>
      <c r="IY128" s="211">
        <v>40</v>
      </c>
      <c r="IZ128" s="211">
        <v>40</v>
      </c>
      <c r="JA128" s="211">
        <v>40</v>
      </c>
      <c r="JB128" s="211">
        <v>40</v>
      </c>
      <c r="JC128" s="211">
        <v>40</v>
      </c>
      <c r="JD128" s="211">
        <v>40</v>
      </c>
      <c r="JE128" s="211">
        <v>40</v>
      </c>
      <c r="JF128" s="211">
        <v>40</v>
      </c>
      <c r="JG128" s="211">
        <v>40</v>
      </c>
      <c r="JH128" s="211">
        <v>40</v>
      </c>
      <c r="JI128" s="211">
        <v>40</v>
      </c>
      <c r="JJ128" s="211">
        <v>40</v>
      </c>
      <c r="JK128" s="211">
        <v>40</v>
      </c>
      <c r="JL128" s="211">
        <v>40</v>
      </c>
      <c r="JM128" s="211">
        <v>40</v>
      </c>
      <c r="JN128" s="211">
        <v>40</v>
      </c>
      <c r="JO128" s="211">
        <v>40</v>
      </c>
      <c r="JP128" s="211">
        <v>40</v>
      </c>
      <c r="JQ128" s="211">
        <v>40</v>
      </c>
      <c r="JR128" s="211">
        <v>40</v>
      </c>
      <c r="JS128" s="211">
        <v>40</v>
      </c>
      <c r="JT128" s="211">
        <v>40</v>
      </c>
      <c r="JU128" s="211">
        <v>40</v>
      </c>
      <c r="JV128" s="211">
        <v>40</v>
      </c>
      <c r="JW128" s="211">
        <v>40</v>
      </c>
      <c r="JX128" s="211">
        <v>40</v>
      </c>
      <c r="JY128" s="211">
        <v>40</v>
      </c>
      <c r="JZ128" s="211">
        <v>40</v>
      </c>
      <c r="KA128" s="211">
        <v>40</v>
      </c>
      <c r="KB128" s="211">
        <v>40</v>
      </c>
      <c r="KC128" s="211">
        <v>40</v>
      </c>
      <c r="KD128" s="211">
        <v>40</v>
      </c>
      <c r="KE128" s="211">
        <v>40</v>
      </c>
      <c r="KF128" s="211">
        <v>40</v>
      </c>
      <c r="KG128" s="211">
        <v>40</v>
      </c>
      <c r="KH128" s="211">
        <v>40</v>
      </c>
      <c r="KI128" s="211">
        <v>40</v>
      </c>
      <c r="KJ128" s="211">
        <v>40</v>
      </c>
      <c r="KK128" s="211">
        <v>40</v>
      </c>
      <c r="KL128" s="211">
        <v>40</v>
      </c>
      <c r="KM128" s="211">
        <v>40</v>
      </c>
      <c r="KN128" s="211">
        <v>40</v>
      </c>
      <c r="KO128" s="211">
        <v>40</v>
      </c>
      <c r="KP128" s="211">
        <v>40</v>
      </c>
      <c r="KQ128" s="211">
        <v>40</v>
      </c>
      <c r="KR128" s="211">
        <v>40</v>
      </c>
      <c r="KS128" s="211">
        <v>40</v>
      </c>
      <c r="KT128" s="211">
        <v>40</v>
      </c>
      <c r="KU128" s="211">
        <v>40</v>
      </c>
      <c r="KV128" s="211">
        <v>40</v>
      </c>
      <c r="KW128" s="211">
        <v>40</v>
      </c>
      <c r="KX128" s="211">
        <v>40</v>
      </c>
      <c r="KY128" s="211">
        <v>40</v>
      </c>
      <c r="KZ128" s="211">
        <v>40</v>
      </c>
      <c r="LA128" s="211">
        <v>40</v>
      </c>
      <c r="LB128" s="211">
        <v>40</v>
      </c>
      <c r="LC128" s="211">
        <v>40</v>
      </c>
      <c r="LD128" s="211">
        <v>40</v>
      </c>
      <c r="LE128" s="211">
        <v>40</v>
      </c>
      <c r="LF128" s="211">
        <v>40</v>
      </c>
      <c r="LG128" s="211">
        <v>40</v>
      </c>
      <c r="LH128" s="211">
        <v>40</v>
      </c>
      <c r="LI128" s="211">
        <v>40</v>
      </c>
      <c r="LJ128" s="211">
        <v>40</v>
      </c>
      <c r="LK128" s="211">
        <v>40</v>
      </c>
      <c r="LL128" s="211">
        <v>40</v>
      </c>
      <c r="LM128" s="211">
        <v>40</v>
      </c>
      <c r="LN128" s="211">
        <v>40</v>
      </c>
      <c r="LO128" s="211">
        <v>40</v>
      </c>
      <c r="LP128" s="211">
        <v>40</v>
      </c>
      <c r="LQ128" s="211">
        <v>40</v>
      </c>
      <c r="LR128" s="211">
        <v>40</v>
      </c>
      <c r="LS128" s="211">
        <v>40</v>
      </c>
      <c r="LT128" s="211">
        <v>40</v>
      </c>
      <c r="LU128" s="211">
        <v>40</v>
      </c>
      <c r="LV128" s="211">
        <v>40</v>
      </c>
      <c r="LW128" s="211">
        <v>40</v>
      </c>
      <c r="LX128" s="211">
        <v>40</v>
      </c>
      <c r="LY128" s="211">
        <v>40</v>
      </c>
      <c r="LZ128" s="211">
        <v>40</v>
      </c>
      <c r="MA128" s="211">
        <v>40</v>
      </c>
      <c r="MB128" s="211">
        <v>40</v>
      </c>
      <c r="MC128" s="211">
        <v>40</v>
      </c>
      <c r="MD128" s="211">
        <v>40</v>
      </c>
      <c r="ME128" s="211">
        <v>40</v>
      </c>
      <c r="MF128" s="211">
        <v>40</v>
      </c>
      <c r="MG128" s="211">
        <v>40</v>
      </c>
      <c r="MH128" s="211">
        <v>40</v>
      </c>
      <c r="MI128" s="211">
        <v>40</v>
      </c>
      <c r="MJ128" s="211">
        <v>40</v>
      </c>
      <c r="MK128" s="211">
        <v>40</v>
      </c>
      <c r="ML128" s="211">
        <v>40</v>
      </c>
      <c r="MM128" s="211">
        <v>40</v>
      </c>
      <c r="MN128" s="211">
        <v>40</v>
      </c>
      <c r="MO128" s="211">
        <v>40</v>
      </c>
      <c r="MP128" s="211">
        <v>40</v>
      </c>
      <c r="MQ128" s="211">
        <v>40</v>
      </c>
      <c r="MR128" s="211">
        <v>40</v>
      </c>
      <c r="MS128" s="211">
        <v>40</v>
      </c>
      <c r="MT128" s="211">
        <v>40</v>
      </c>
      <c r="MU128" s="211">
        <v>40</v>
      </c>
      <c r="MV128" s="211">
        <v>40</v>
      </c>
      <c r="MW128" s="211">
        <v>40</v>
      </c>
      <c r="MX128" s="211">
        <v>40</v>
      </c>
      <c r="MY128" s="211">
        <v>40</v>
      </c>
      <c r="MZ128" s="211">
        <v>40</v>
      </c>
      <c r="NA128" s="211">
        <v>40</v>
      </c>
      <c r="NB128" s="211">
        <v>40</v>
      </c>
      <c r="NC128" s="211">
        <v>40</v>
      </c>
      <c r="ND128" s="211">
        <v>40</v>
      </c>
      <c r="NE128" s="211">
        <v>40</v>
      </c>
      <c r="NF128" s="211">
        <v>40</v>
      </c>
      <c r="NG128" s="211">
        <v>40</v>
      </c>
      <c r="NH128" s="211">
        <v>40</v>
      </c>
      <c r="NI128" s="211">
        <v>40</v>
      </c>
      <c r="NJ128" s="211">
        <v>40</v>
      </c>
      <c r="NK128" s="211">
        <v>40</v>
      </c>
      <c r="NL128" s="211">
        <v>40</v>
      </c>
      <c r="NM128" s="211">
        <v>40</v>
      </c>
      <c r="NN128" s="211">
        <v>40</v>
      </c>
      <c r="NO128" s="211">
        <v>40</v>
      </c>
      <c r="NP128" s="211">
        <v>40</v>
      </c>
      <c r="NQ128" s="211">
        <v>40</v>
      </c>
      <c r="NR128" s="211">
        <v>40</v>
      </c>
      <c r="NS128" s="211">
        <v>40</v>
      </c>
      <c r="NT128" s="211">
        <v>40</v>
      </c>
      <c r="NU128" s="211">
        <v>40</v>
      </c>
      <c r="NV128" s="211">
        <v>40</v>
      </c>
      <c r="NW128" s="211">
        <v>40</v>
      </c>
      <c r="NX128" s="211">
        <v>40</v>
      </c>
      <c r="NY128" s="211">
        <v>40</v>
      </c>
      <c r="NZ128" s="211">
        <v>40</v>
      </c>
      <c r="OA128" s="211">
        <v>40</v>
      </c>
      <c r="OB128" s="211">
        <v>40</v>
      </c>
      <c r="OC128" s="211">
        <v>40</v>
      </c>
      <c r="OD128" s="211">
        <v>40</v>
      </c>
      <c r="OE128" s="211">
        <v>40</v>
      </c>
      <c r="OF128" s="211">
        <v>40</v>
      </c>
      <c r="OG128" s="211">
        <v>40</v>
      </c>
      <c r="OH128" s="211">
        <v>40</v>
      </c>
      <c r="OI128" s="211">
        <v>40</v>
      </c>
      <c r="OJ128" s="211">
        <v>40</v>
      </c>
      <c r="OK128" s="211">
        <v>40</v>
      </c>
      <c r="OL128" s="211">
        <v>40</v>
      </c>
      <c r="OM128" s="211">
        <v>40</v>
      </c>
      <c r="ON128" s="211">
        <v>40</v>
      </c>
      <c r="OO128" s="211">
        <v>40</v>
      </c>
      <c r="OP128" s="211">
        <v>40</v>
      </c>
      <c r="OQ128" s="211">
        <v>40</v>
      </c>
      <c r="OR128" s="211">
        <v>40</v>
      </c>
      <c r="OS128" s="211">
        <v>40</v>
      </c>
      <c r="OT128" s="211">
        <v>40</v>
      </c>
      <c r="OU128" s="211">
        <v>40</v>
      </c>
      <c r="OV128" s="211">
        <v>40</v>
      </c>
      <c r="OW128" s="211">
        <v>40</v>
      </c>
      <c r="OX128" s="211">
        <v>40</v>
      </c>
      <c r="OY128" s="211">
        <v>40</v>
      </c>
      <c r="OZ128" s="211">
        <v>40</v>
      </c>
      <c r="PA128" s="211">
        <v>40</v>
      </c>
      <c r="PB128" s="211">
        <v>40</v>
      </c>
      <c r="PC128" s="211">
        <v>40</v>
      </c>
      <c r="PD128" s="211">
        <v>40</v>
      </c>
      <c r="PE128" s="211">
        <v>40</v>
      </c>
      <c r="PF128" s="211">
        <v>40</v>
      </c>
      <c r="PG128" s="211">
        <v>40</v>
      </c>
      <c r="PH128" s="211">
        <v>40</v>
      </c>
      <c r="PI128" s="211">
        <v>40</v>
      </c>
      <c r="PJ128" s="211">
        <v>40</v>
      </c>
      <c r="PK128" s="211">
        <v>40</v>
      </c>
      <c r="PL128" s="211">
        <v>40</v>
      </c>
    </row>
    <row r="129" spans="1:428" x14ac:dyDescent="0.25">
      <c r="A129" s="866"/>
      <c r="B129" s="868"/>
      <c r="C129" s="869"/>
      <c r="D129" s="871"/>
      <c r="E129" s="206" t="s">
        <v>1377</v>
      </c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12"/>
      <c r="CJ129" s="212"/>
      <c r="CK129" s="212"/>
      <c r="CL129" s="212"/>
      <c r="CM129" s="212"/>
      <c r="CN129" s="212"/>
      <c r="CO129" s="212"/>
      <c r="CP129" s="212"/>
      <c r="CQ129" s="212"/>
      <c r="CR129" s="212"/>
      <c r="CS129" s="212"/>
      <c r="CT129" s="212"/>
      <c r="CU129" s="212"/>
      <c r="CV129" s="212"/>
      <c r="CW129" s="212"/>
      <c r="CX129" s="212"/>
      <c r="CY129" s="212"/>
      <c r="CZ129" s="212"/>
      <c r="DA129" s="212"/>
      <c r="DB129" s="212"/>
      <c r="DC129" s="212"/>
      <c r="DD129" s="212"/>
      <c r="DE129" s="212"/>
      <c r="DF129" s="212"/>
      <c r="DG129" s="212"/>
      <c r="DH129" s="212"/>
      <c r="DI129" s="212"/>
      <c r="DJ129" s="212"/>
      <c r="DK129" s="212"/>
      <c r="DL129" s="212"/>
      <c r="DM129" s="212"/>
      <c r="DN129" s="212"/>
      <c r="DO129" s="212"/>
      <c r="DP129" s="212"/>
      <c r="DQ129" s="212"/>
      <c r="DR129" s="212"/>
      <c r="DS129" s="212"/>
      <c r="DT129" s="212"/>
      <c r="DU129" s="212"/>
      <c r="DV129" s="212"/>
      <c r="DW129" s="212"/>
      <c r="DX129" s="212"/>
      <c r="DY129" s="212"/>
      <c r="DZ129" s="212"/>
      <c r="EA129" s="212"/>
      <c r="EB129" s="212"/>
      <c r="EC129" s="212"/>
      <c r="ED129" s="212"/>
      <c r="EE129" s="212"/>
      <c r="EF129" s="212"/>
      <c r="EG129" s="212"/>
      <c r="EH129" s="212"/>
      <c r="EI129" s="212"/>
      <c r="EJ129" s="212"/>
      <c r="EK129" s="212"/>
      <c r="EL129" s="212"/>
      <c r="EM129" s="212"/>
      <c r="EN129" s="212"/>
      <c r="EO129" s="212"/>
      <c r="EP129" s="212"/>
      <c r="EQ129" s="212"/>
      <c r="ER129" s="212"/>
      <c r="ES129" s="212"/>
      <c r="ET129" s="212"/>
      <c r="EU129" s="212"/>
      <c r="EV129" s="212"/>
      <c r="EW129" s="212"/>
      <c r="EX129" s="212"/>
      <c r="EY129" s="212"/>
      <c r="EZ129" s="212"/>
      <c r="FA129" s="212"/>
      <c r="FB129" s="212"/>
      <c r="FC129" s="212"/>
      <c r="FD129" s="212"/>
      <c r="FE129" s="212"/>
      <c r="FF129" s="212"/>
      <c r="FG129" s="212"/>
      <c r="FH129" s="212"/>
      <c r="FI129" s="212"/>
      <c r="FJ129" s="212"/>
      <c r="FK129" s="212"/>
      <c r="FL129" s="212"/>
      <c r="FM129" s="212"/>
      <c r="FN129" s="212"/>
      <c r="FO129" s="212"/>
      <c r="FP129" s="212"/>
      <c r="FQ129" s="212"/>
      <c r="FR129" s="212">
        <v>32</v>
      </c>
      <c r="FS129" s="212">
        <v>33</v>
      </c>
      <c r="FT129" s="212">
        <v>35</v>
      </c>
      <c r="FU129" s="212">
        <v>30</v>
      </c>
      <c r="FV129" s="212">
        <v>32</v>
      </c>
      <c r="FW129" s="212">
        <v>31</v>
      </c>
      <c r="FX129" s="212">
        <v>36</v>
      </c>
      <c r="FY129" s="212">
        <v>38</v>
      </c>
      <c r="FZ129" s="212">
        <v>42</v>
      </c>
      <c r="GA129" s="212">
        <v>40</v>
      </c>
      <c r="GB129" s="212">
        <v>37</v>
      </c>
      <c r="GC129" s="212">
        <v>38</v>
      </c>
      <c r="GD129" s="212">
        <v>36</v>
      </c>
      <c r="GE129" s="212">
        <v>33</v>
      </c>
      <c r="GF129" s="212">
        <v>37</v>
      </c>
      <c r="GG129" s="212">
        <v>34</v>
      </c>
      <c r="GH129" s="212">
        <v>35</v>
      </c>
      <c r="GI129" s="212">
        <v>35</v>
      </c>
      <c r="GJ129" s="212">
        <v>35</v>
      </c>
      <c r="GK129" s="212">
        <v>42</v>
      </c>
      <c r="GL129" s="212">
        <v>41</v>
      </c>
      <c r="GM129" s="212">
        <v>41</v>
      </c>
      <c r="GN129" s="212">
        <v>31</v>
      </c>
      <c r="GO129" s="212">
        <v>35</v>
      </c>
      <c r="GP129" s="212">
        <v>49</v>
      </c>
      <c r="GQ129" s="212">
        <v>36</v>
      </c>
      <c r="GR129" s="212">
        <v>14</v>
      </c>
      <c r="GS129" s="212">
        <v>14</v>
      </c>
      <c r="GT129" s="212">
        <v>4</v>
      </c>
      <c r="GU129" s="212">
        <v>4</v>
      </c>
      <c r="GV129" s="212">
        <v>0</v>
      </c>
      <c r="GW129" s="212">
        <v>0</v>
      </c>
      <c r="GX129" s="212"/>
      <c r="GY129" s="212">
        <v>0</v>
      </c>
      <c r="GZ129" s="212">
        <v>0</v>
      </c>
      <c r="HA129" s="212">
        <v>0</v>
      </c>
      <c r="HB129" s="212">
        <v>0</v>
      </c>
      <c r="HC129" s="212">
        <v>0</v>
      </c>
      <c r="HD129" s="212">
        <v>0</v>
      </c>
      <c r="HE129" s="212">
        <v>0</v>
      </c>
      <c r="HF129" s="212">
        <v>0</v>
      </c>
      <c r="HG129" s="212">
        <v>0</v>
      </c>
      <c r="HH129" s="212">
        <v>34</v>
      </c>
      <c r="HI129" s="212">
        <v>26</v>
      </c>
      <c r="HJ129" s="212">
        <v>28</v>
      </c>
      <c r="HK129" s="212">
        <v>28</v>
      </c>
      <c r="HL129" s="212">
        <v>28</v>
      </c>
      <c r="HM129" s="212">
        <v>31</v>
      </c>
      <c r="HN129" s="212">
        <v>30</v>
      </c>
      <c r="HO129" s="212">
        <v>32</v>
      </c>
      <c r="HP129" s="212">
        <v>32</v>
      </c>
      <c r="HQ129" s="212">
        <v>30</v>
      </c>
      <c r="HR129" s="212">
        <v>29</v>
      </c>
      <c r="HS129" s="212">
        <v>31</v>
      </c>
      <c r="HT129" s="212">
        <v>29</v>
      </c>
      <c r="HU129" s="212">
        <v>30</v>
      </c>
      <c r="HV129" s="212">
        <v>29</v>
      </c>
      <c r="HW129" s="212">
        <v>27</v>
      </c>
      <c r="HX129" s="212">
        <v>29</v>
      </c>
      <c r="HY129" s="212">
        <v>29</v>
      </c>
      <c r="HZ129" s="212">
        <v>30</v>
      </c>
      <c r="IA129" s="212">
        <v>28</v>
      </c>
      <c r="IB129" s="212">
        <v>28</v>
      </c>
      <c r="IC129" s="212">
        <v>34</v>
      </c>
      <c r="ID129" s="212">
        <v>33</v>
      </c>
      <c r="IE129" s="212">
        <v>39</v>
      </c>
      <c r="IF129" s="212">
        <v>36</v>
      </c>
      <c r="IG129" s="212">
        <v>37</v>
      </c>
      <c r="IH129" s="212">
        <v>7</v>
      </c>
      <c r="II129" s="212">
        <v>34</v>
      </c>
      <c r="IJ129" s="212">
        <v>20</v>
      </c>
      <c r="IK129" s="212">
        <v>27</v>
      </c>
      <c r="IL129" s="212">
        <v>35</v>
      </c>
      <c r="IM129" s="212">
        <v>34</v>
      </c>
      <c r="IN129" s="212">
        <v>29</v>
      </c>
      <c r="IO129" s="212">
        <v>38</v>
      </c>
      <c r="IP129" s="212">
        <v>38</v>
      </c>
      <c r="IQ129" s="212">
        <v>38</v>
      </c>
      <c r="IR129" s="212">
        <v>38</v>
      </c>
      <c r="IS129" s="212">
        <v>38</v>
      </c>
      <c r="IT129" s="212">
        <v>39</v>
      </c>
      <c r="IU129" s="212">
        <v>41</v>
      </c>
      <c r="IV129" s="212">
        <v>40</v>
      </c>
      <c r="IW129" s="212">
        <v>36</v>
      </c>
      <c r="IX129" s="212">
        <v>37</v>
      </c>
      <c r="IY129" s="212">
        <v>37</v>
      </c>
      <c r="IZ129" s="212">
        <v>39</v>
      </c>
      <c r="JA129" s="212">
        <v>39</v>
      </c>
      <c r="JB129" s="212">
        <v>39</v>
      </c>
      <c r="JC129" s="212">
        <v>35</v>
      </c>
      <c r="JD129" s="212">
        <v>34</v>
      </c>
      <c r="JE129" s="212">
        <v>32</v>
      </c>
      <c r="JF129" s="212">
        <v>33</v>
      </c>
      <c r="JG129" s="212">
        <v>34</v>
      </c>
      <c r="JH129" s="212">
        <v>33</v>
      </c>
      <c r="JI129" s="212">
        <v>33</v>
      </c>
      <c r="JJ129" s="212">
        <v>33</v>
      </c>
      <c r="JK129" s="212">
        <v>22</v>
      </c>
      <c r="JL129" s="212">
        <v>28</v>
      </c>
      <c r="JM129" s="212">
        <v>27</v>
      </c>
      <c r="JN129" s="212">
        <v>27</v>
      </c>
      <c r="JO129" s="212">
        <v>27</v>
      </c>
      <c r="JP129" s="212">
        <v>17</v>
      </c>
      <c r="JQ129" s="212">
        <v>17</v>
      </c>
      <c r="JR129" s="212">
        <v>17</v>
      </c>
      <c r="JS129" s="212">
        <v>17</v>
      </c>
      <c r="JT129" s="212">
        <v>17</v>
      </c>
      <c r="JU129" s="212">
        <v>17</v>
      </c>
      <c r="JV129" s="212">
        <v>15</v>
      </c>
      <c r="JW129" s="212">
        <v>17</v>
      </c>
      <c r="JX129" s="212">
        <v>17</v>
      </c>
      <c r="JY129" s="212">
        <v>16</v>
      </c>
      <c r="JZ129" s="212">
        <v>20</v>
      </c>
      <c r="KA129" s="212">
        <v>20</v>
      </c>
      <c r="KB129" s="212">
        <v>17</v>
      </c>
      <c r="KC129" s="212">
        <v>17</v>
      </c>
      <c r="KD129" s="212">
        <v>17</v>
      </c>
      <c r="KE129" s="212">
        <v>16</v>
      </c>
      <c r="KF129" s="212">
        <v>16</v>
      </c>
      <c r="KG129" s="212">
        <v>16</v>
      </c>
      <c r="KH129" s="212">
        <v>14</v>
      </c>
      <c r="KI129" s="212">
        <v>14</v>
      </c>
      <c r="KJ129" s="212">
        <v>18</v>
      </c>
      <c r="KK129" s="212">
        <v>18</v>
      </c>
      <c r="KL129" s="212">
        <v>17</v>
      </c>
      <c r="KM129" s="212">
        <v>14</v>
      </c>
      <c r="KN129" s="212">
        <v>22</v>
      </c>
      <c r="KO129" s="212">
        <v>15</v>
      </c>
      <c r="KP129" s="212">
        <v>15</v>
      </c>
      <c r="KQ129" s="212">
        <v>14</v>
      </c>
      <c r="KR129" s="212">
        <v>14</v>
      </c>
      <c r="KS129" s="212">
        <v>15</v>
      </c>
      <c r="KT129" s="212">
        <v>18</v>
      </c>
      <c r="KU129" s="212">
        <v>18</v>
      </c>
      <c r="KV129" s="212">
        <v>18</v>
      </c>
      <c r="KW129" s="212">
        <v>25</v>
      </c>
      <c r="KX129" s="212">
        <v>25</v>
      </c>
      <c r="KY129" s="212">
        <v>25</v>
      </c>
      <c r="KZ129" s="212">
        <v>25</v>
      </c>
      <c r="LA129" s="212">
        <v>22</v>
      </c>
      <c r="LB129" s="212">
        <v>22</v>
      </c>
      <c r="LC129" s="212">
        <v>26</v>
      </c>
      <c r="LD129" s="212">
        <v>26</v>
      </c>
      <c r="LE129" s="212">
        <v>26</v>
      </c>
      <c r="LF129" s="212">
        <v>26</v>
      </c>
      <c r="LG129" s="212">
        <v>8</v>
      </c>
      <c r="LH129" s="212">
        <v>17</v>
      </c>
      <c r="LI129" s="212">
        <v>17</v>
      </c>
      <c r="LJ129" s="212">
        <v>16</v>
      </c>
      <c r="LK129" s="212">
        <v>8</v>
      </c>
      <c r="LL129" s="212">
        <v>16</v>
      </c>
      <c r="LM129" s="212">
        <v>34</v>
      </c>
      <c r="LN129" s="212">
        <v>34</v>
      </c>
      <c r="LO129" s="212">
        <v>20</v>
      </c>
      <c r="LP129" s="212">
        <v>20</v>
      </c>
      <c r="LQ129" s="212">
        <v>19</v>
      </c>
      <c r="LR129" s="212">
        <v>19</v>
      </c>
      <c r="LS129" s="212">
        <v>19</v>
      </c>
      <c r="LT129" s="212">
        <v>19</v>
      </c>
      <c r="LU129" s="212">
        <v>19</v>
      </c>
      <c r="LV129" s="212">
        <v>19</v>
      </c>
      <c r="LW129" s="212">
        <v>19</v>
      </c>
      <c r="LX129" s="212">
        <v>19</v>
      </c>
      <c r="LY129" s="212">
        <v>25</v>
      </c>
      <c r="LZ129" s="212">
        <v>27</v>
      </c>
      <c r="MA129" s="212">
        <v>30</v>
      </c>
      <c r="MB129" s="212">
        <v>32</v>
      </c>
      <c r="MC129" s="212">
        <v>32</v>
      </c>
      <c r="MD129" s="212">
        <v>25</v>
      </c>
      <c r="ME129" s="212">
        <v>31</v>
      </c>
      <c r="MF129" s="212">
        <v>31</v>
      </c>
      <c r="MG129" s="212">
        <v>34</v>
      </c>
      <c r="MH129" s="212">
        <v>33</v>
      </c>
      <c r="MI129" s="212">
        <v>33</v>
      </c>
      <c r="MJ129" s="212">
        <v>25</v>
      </c>
      <c r="MK129" s="212">
        <v>25</v>
      </c>
      <c r="ML129" s="212">
        <v>26</v>
      </c>
      <c r="MM129" s="212">
        <v>21</v>
      </c>
      <c r="MN129" s="212">
        <v>22</v>
      </c>
      <c r="MO129" s="212">
        <v>23</v>
      </c>
      <c r="MP129" s="212">
        <v>21</v>
      </c>
      <c r="MQ129" s="212">
        <v>24</v>
      </c>
      <c r="MR129" s="212">
        <v>22</v>
      </c>
      <c r="MS129" s="212">
        <v>21</v>
      </c>
      <c r="MT129" s="212">
        <v>15</v>
      </c>
      <c r="MU129" s="212">
        <v>18</v>
      </c>
      <c r="MV129" s="212">
        <v>18</v>
      </c>
      <c r="MW129" s="212">
        <v>18</v>
      </c>
      <c r="MX129" s="212">
        <v>22</v>
      </c>
      <c r="MY129" s="212">
        <v>18</v>
      </c>
      <c r="MZ129" s="212">
        <v>19</v>
      </c>
      <c r="NA129" s="212">
        <v>19</v>
      </c>
      <c r="NB129" s="212">
        <v>19</v>
      </c>
      <c r="NC129" s="212">
        <v>14</v>
      </c>
      <c r="ND129" s="212">
        <v>14</v>
      </c>
      <c r="NE129" s="212">
        <v>15</v>
      </c>
      <c r="NF129" s="212">
        <v>15</v>
      </c>
      <c r="NG129" s="212">
        <v>15</v>
      </c>
      <c r="NH129" s="212">
        <v>15</v>
      </c>
      <c r="NI129" s="212">
        <v>9</v>
      </c>
      <c r="NJ129" s="212">
        <v>11</v>
      </c>
      <c r="NK129" s="212">
        <v>10</v>
      </c>
      <c r="NL129" s="212">
        <v>7</v>
      </c>
      <c r="NM129" s="212">
        <v>14</v>
      </c>
      <c r="NN129" s="212">
        <v>14</v>
      </c>
      <c r="NO129" s="212">
        <v>14</v>
      </c>
      <c r="NP129" s="212">
        <v>14</v>
      </c>
      <c r="NQ129" s="212">
        <v>12</v>
      </c>
      <c r="NR129" s="212">
        <v>12</v>
      </c>
      <c r="NS129" s="212">
        <v>12</v>
      </c>
      <c r="NT129" s="212">
        <v>10</v>
      </c>
      <c r="NU129" s="212">
        <v>12</v>
      </c>
      <c r="NV129" s="212">
        <v>12</v>
      </c>
      <c r="NW129" s="212">
        <v>11</v>
      </c>
      <c r="NX129" s="212">
        <v>16</v>
      </c>
      <c r="NY129" s="212">
        <v>20</v>
      </c>
      <c r="NZ129" s="212">
        <v>21</v>
      </c>
      <c r="OA129" s="212">
        <v>20</v>
      </c>
      <c r="OB129" s="212">
        <v>20</v>
      </c>
      <c r="OC129" s="212">
        <v>20</v>
      </c>
      <c r="OD129" s="212">
        <v>20</v>
      </c>
      <c r="OE129" s="212">
        <v>20</v>
      </c>
      <c r="OF129" s="212">
        <v>18</v>
      </c>
      <c r="OG129" s="212">
        <v>18</v>
      </c>
      <c r="OH129" s="212">
        <v>18</v>
      </c>
      <c r="OI129" s="212">
        <v>18</v>
      </c>
      <c r="OJ129" s="212">
        <v>18</v>
      </c>
      <c r="OK129" s="212">
        <v>18</v>
      </c>
      <c r="OL129" s="212">
        <v>20</v>
      </c>
      <c r="OM129" s="212">
        <v>18</v>
      </c>
      <c r="ON129" s="212">
        <v>19</v>
      </c>
      <c r="OO129" s="212">
        <v>19</v>
      </c>
      <c r="OP129" s="212">
        <v>31</v>
      </c>
      <c r="OQ129" s="212">
        <v>22</v>
      </c>
      <c r="OR129" s="212">
        <v>22</v>
      </c>
      <c r="OS129" s="212">
        <v>30</v>
      </c>
      <c r="OT129" s="212">
        <v>31</v>
      </c>
      <c r="OU129" s="212">
        <v>29</v>
      </c>
      <c r="OV129" s="212">
        <v>26</v>
      </c>
      <c r="OW129" s="212">
        <v>29</v>
      </c>
      <c r="OX129" s="212">
        <v>30</v>
      </c>
      <c r="OY129" s="212">
        <v>28</v>
      </c>
      <c r="OZ129" s="212">
        <v>30</v>
      </c>
      <c r="PA129" s="212">
        <v>30</v>
      </c>
      <c r="PB129" s="212">
        <v>29</v>
      </c>
      <c r="PC129" s="212">
        <v>30</v>
      </c>
      <c r="PD129" s="212">
        <v>32</v>
      </c>
      <c r="PE129" s="212">
        <v>32</v>
      </c>
      <c r="PF129" s="212">
        <v>32</v>
      </c>
      <c r="PG129" s="212">
        <v>26</v>
      </c>
      <c r="PH129" s="212">
        <v>31</v>
      </c>
      <c r="PI129" s="212">
        <v>22</v>
      </c>
      <c r="PJ129" s="212">
        <v>28</v>
      </c>
      <c r="PK129" s="212">
        <v>29</v>
      </c>
      <c r="PL129" s="212">
        <v>20</v>
      </c>
    </row>
    <row r="130" spans="1:428" x14ac:dyDescent="0.25">
      <c r="A130" s="866">
        <v>62</v>
      </c>
      <c r="B130" s="867" t="s">
        <v>1448</v>
      </c>
      <c r="C130" s="869" t="s">
        <v>1375</v>
      </c>
      <c r="D130" s="871" t="s">
        <v>1443</v>
      </c>
      <c r="E130" s="205" t="s">
        <v>1376</v>
      </c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11"/>
      <c r="AP130" s="211"/>
      <c r="AQ130" s="211"/>
      <c r="AR130" s="211"/>
      <c r="AS130" s="211"/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1"/>
      <c r="BE130" s="211"/>
      <c r="BF130" s="211"/>
      <c r="BG130" s="211"/>
      <c r="BH130" s="211"/>
      <c r="BI130" s="211"/>
      <c r="BJ130" s="211"/>
      <c r="BK130" s="211"/>
      <c r="BL130" s="211"/>
      <c r="BM130" s="211"/>
      <c r="BN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  <c r="BX130" s="211"/>
      <c r="BY130" s="211"/>
      <c r="BZ130" s="211"/>
      <c r="CA130" s="211"/>
      <c r="CB130" s="211"/>
      <c r="CC130" s="211"/>
      <c r="CD130" s="211"/>
      <c r="CE130" s="211"/>
      <c r="CF130" s="211"/>
      <c r="CG130" s="211"/>
      <c r="CH130" s="211"/>
      <c r="CI130" s="211"/>
      <c r="CJ130" s="211"/>
      <c r="CK130" s="211"/>
      <c r="CL130" s="211"/>
      <c r="CM130" s="211"/>
      <c r="CN130" s="211"/>
      <c r="CO130" s="211"/>
      <c r="CP130" s="211"/>
      <c r="CQ130" s="211"/>
      <c r="CR130" s="211"/>
      <c r="CS130" s="211"/>
      <c r="CT130" s="211"/>
      <c r="CU130" s="211"/>
      <c r="CV130" s="211"/>
      <c r="CW130" s="211"/>
      <c r="CX130" s="211"/>
      <c r="CY130" s="211"/>
      <c r="CZ130" s="211"/>
      <c r="DA130" s="211"/>
      <c r="DB130" s="211"/>
      <c r="DC130" s="211"/>
      <c r="DD130" s="211"/>
      <c r="DE130" s="211"/>
      <c r="DF130" s="211"/>
      <c r="DG130" s="211"/>
      <c r="DH130" s="211"/>
      <c r="DI130" s="211"/>
      <c r="DJ130" s="211"/>
      <c r="DK130" s="211"/>
      <c r="DL130" s="211"/>
      <c r="DM130" s="211"/>
      <c r="DN130" s="211"/>
      <c r="DO130" s="211"/>
      <c r="DP130" s="211"/>
      <c r="DQ130" s="211"/>
      <c r="DR130" s="211"/>
      <c r="DS130" s="211"/>
      <c r="DT130" s="211"/>
      <c r="DU130" s="211"/>
      <c r="DV130" s="211"/>
      <c r="DW130" s="211"/>
      <c r="DX130" s="211"/>
      <c r="DY130" s="211"/>
      <c r="DZ130" s="211"/>
      <c r="EA130" s="211"/>
      <c r="EB130" s="211"/>
      <c r="EC130" s="211"/>
      <c r="ED130" s="211"/>
      <c r="EE130" s="211"/>
      <c r="EF130" s="211"/>
      <c r="EG130" s="211"/>
      <c r="EH130" s="211"/>
      <c r="EI130" s="211"/>
      <c r="EJ130" s="211"/>
      <c r="EK130" s="211"/>
      <c r="EL130" s="211"/>
      <c r="EM130" s="211"/>
      <c r="EN130" s="211"/>
      <c r="EO130" s="211"/>
      <c r="EP130" s="211"/>
      <c r="EQ130" s="211"/>
      <c r="ER130" s="211"/>
      <c r="ES130" s="211"/>
      <c r="ET130" s="211"/>
      <c r="EU130" s="211"/>
      <c r="EV130" s="211"/>
      <c r="EW130" s="211"/>
      <c r="EX130" s="211"/>
      <c r="EY130" s="211"/>
      <c r="EZ130" s="211"/>
      <c r="FA130" s="211"/>
      <c r="FB130" s="211"/>
      <c r="FC130" s="211"/>
      <c r="FD130" s="211"/>
      <c r="FE130" s="211"/>
      <c r="FF130" s="211"/>
      <c r="FG130" s="211"/>
      <c r="FH130" s="211"/>
      <c r="FI130" s="211"/>
      <c r="FJ130" s="211"/>
      <c r="FK130" s="211"/>
      <c r="FL130" s="211"/>
      <c r="FM130" s="211"/>
      <c r="FN130" s="211"/>
      <c r="FO130" s="211"/>
      <c r="FP130" s="211"/>
      <c r="FQ130" s="211"/>
      <c r="FR130" s="211"/>
      <c r="FS130" s="211"/>
      <c r="FT130" s="211"/>
      <c r="FU130" s="211"/>
      <c r="FV130" s="211"/>
      <c r="FW130" s="211"/>
      <c r="FX130" s="211"/>
      <c r="FY130" s="211"/>
      <c r="FZ130" s="211"/>
      <c r="GA130" s="211"/>
      <c r="GB130" s="211"/>
      <c r="GC130" s="211"/>
      <c r="GD130" s="211"/>
      <c r="GE130" s="211"/>
      <c r="GF130" s="211"/>
      <c r="GG130" s="211"/>
      <c r="GH130" s="211"/>
      <c r="GI130" s="211"/>
      <c r="GJ130" s="211"/>
      <c r="GK130" s="211"/>
      <c r="GL130" s="211"/>
      <c r="GM130" s="211"/>
      <c r="GN130" s="211"/>
      <c r="GO130" s="211"/>
      <c r="GP130" s="211"/>
      <c r="GQ130" s="211"/>
      <c r="GR130" s="211"/>
      <c r="GS130" s="211"/>
      <c r="GT130" s="211"/>
      <c r="GU130" s="211"/>
      <c r="GV130" s="211"/>
      <c r="GW130" s="211"/>
      <c r="GX130" s="211"/>
      <c r="GY130" s="211"/>
      <c r="GZ130" s="211"/>
      <c r="HA130" s="211"/>
      <c r="HB130" s="211"/>
      <c r="HC130" s="211"/>
      <c r="HD130" s="211"/>
      <c r="HE130" s="211"/>
      <c r="HF130" s="211"/>
      <c r="HG130" s="211"/>
      <c r="HH130" s="211"/>
      <c r="HI130" s="211"/>
      <c r="HJ130" s="211"/>
      <c r="HK130" s="211"/>
      <c r="HL130" s="211"/>
      <c r="HM130" s="211"/>
      <c r="HN130" s="211"/>
      <c r="HO130" s="211"/>
      <c r="HP130" s="211"/>
      <c r="HQ130" s="211"/>
      <c r="HR130" s="211"/>
      <c r="HS130" s="211"/>
      <c r="HT130" s="211"/>
      <c r="HU130" s="211"/>
      <c r="HV130" s="211"/>
      <c r="HW130" s="211"/>
      <c r="HX130" s="211"/>
      <c r="HY130" s="211"/>
      <c r="HZ130" s="211"/>
      <c r="IA130" s="211">
        <v>40</v>
      </c>
      <c r="IB130" s="211">
        <v>40</v>
      </c>
      <c r="IC130" s="211">
        <v>40</v>
      </c>
      <c r="ID130" s="211">
        <v>40</v>
      </c>
      <c r="IE130" s="211">
        <v>40</v>
      </c>
      <c r="IF130" s="211">
        <v>40</v>
      </c>
      <c r="IG130" s="211">
        <v>40</v>
      </c>
      <c r="IH130" s="211">
        <v>40</v>
      </c>
      <c r="II130" s="211">
        <v>40</v>
      </c>
      <c r="IJ130" s="211">
        <v>40</v>
      </c>
      <c r="IK130" s="211">
        <v>40</v>
      </c>
      <c r="IL130" s="211">
        <v>40</v>
      </c>
      <c r="IM130" s="211">
        <v>40</v>
      </c>
      <c r="IN130" s="211">
        <v>40</v>
      </c>
      <c r="IO130" s="211">
        <v>40</v>
      </c>
      <c r="IP130" s="211">
        <v>40</v>
      </c>
      <c r="IQ130" s="211">
        <v>40</v>
      </c>
      <c r="IR130" s="211">
        <v>40</v>
      </c>
      <c r="IS130" s="211">
        <v>40</v>
      </c>
      <c r="IT130" s="211">
        <v>40</v>
      </c>
      <c r="IU130" s="211">
        <v>40</v>
      </c>
      <c r="IV130" s="211">
        <v>40</v>
      </c>
      <c r="IW130" s="211">
        <v>40</v>
      </c>
      <c r="IX130" s="211">
        <v>40</v>
      </c>
      <c r="IY130" s="211">
        <v>40</v>
      </c>
      <c r="IZ130" s="211">
        <v>40</v>
      </c>
      <c r="JA130" s="211">
        <v>40</v>
      </c>
      <c r="JB130" s="211">
        <v>40</v>
      </c>
      <c r="JC130" s="211">
        <v>40</v>
      </c>
      <c r="JD130" s="211">
        <v>40</v>
      </c>
      <c r="JE130" s="211">
        <v>40</v>
      </c>
      <c r="JF130" s="211">
        <v>40</v>
      </c>
      <c r="JG130" s="211">
        <v>40</v>
      </c>
      <c r="JH130" s="211">
        <v>40</v>
      </c>
      <c r="JI130" s="211">
        <v>40</v>
      </c>
      <c r="JJ130" s="211">
        <v>40</v>
      </c>
      <c r="JK130" s="211">
        <v>40</v>
      </c>
      <c r="JL130" s="211">
        <v>40</v>
      </c>
      <c r="JM130" s="211">
        <v>40</v>
      </c>
      <c r="JN130" s="211">
        <v>40</v>
      </c>
      <c r="JO130" s="211">
        <v>40</v>
      </c>
      <c r="JP130" s="211">
        <v>40</v>
      </c>
      <c r="JQ130" s="211">
        <v>40</v>
      </c>
      <c r="JR130" s="211">
        <v>40</v>
      </c>
      <c r="JS130" s="211">
        <v>40</v>
      </c>
      <c r="JT130" s="211">
        <v>40</v>
      </c>
      <c r="JU130" s="211">
        <v>40</v>
      </c>
      <c r="JV130" s="211">
        <v>40</v>
      </c>
      <c r="JW130" s="211">
        <v>40</v>
      </c>
      <c r="JX130" s="211">
        <v>40</v>
      </c>
      <c r="JY130" s="211">
        <v>40</v>
      </c>
      <c r="JZ130" s="211">
        <v>40</v>
      </c>
      <c r="KA130" s="211">
        <v>40</v>
      </c>
      <c r="KB130" s="211">
        <v>80</v>
      </c>
      <c r="KC130" s="211">
        <v>40</v>
      </c>
      <c r="KD130" s="211">
        <v>40</v>
      </c>
      <c r="KE130" s="211">
        <v>40</v>
      </c>
      <c r="KF130" s="211">
        <v>40</v>
      </c>
      <c r="KG130" s="211">
        <v>40</v>
      </c>
      <c r="KH130" s="211">
        <v>40</v>
      </c>
      <c r="KI130" s="211">
        <v>40</v>
      </c>
      <c r="KJ130" s="211">
        <v>40</v>
      </c>
      <c r="KK130" s="211">
        <v>40</v>
      </c>
      <c r="KL130" s="211">
        <v>40</v>
      </c>
      <c r="KM130" s="211">
        <v>40</v>
      </c>
      <c r="KN130" s="211">
        <v>40</v>
      </c>
      <c r="KO130" s="211">
        <v>40</v>
      </c>
      <c r="KP130" s="211">
        <v>40</v>
      </c>
      <c r="KQ130" s="211">
        <v>40</v>
      </c>
      <c r="KR130" s="211">
        <v>40</v>
      </c>
      <c r="KS130" s="211">
        <v>40</v>
      </c>
      <c r="KT130" s="211">
        <v>40</v>
      </c>
      <c r="KU130" s="211">
        <v>40</v>
      </c>
      <c r="KV130" s="211">
        <v>40</v>
      </c>
      <c r="KW130" s="211">
        <v>40</v>
      </c>
      <c r="KX130" s="211">
        <v>40</v>
      </c>
      <c r="KY130" s="211">
        <v>40</v>
      </c>
      <c r="KZ130" s="211">
        <v>40</v>
      </c>
      <c r="LA130" s="211">
        <v>40</v>
      </c>
      <c r="LB130" s="211">
        <v>40</v>
      </c>
      <c r="LC130" s="211">
        <v>40</v>
      </c>
      <c r="LD130" s="211">
        <v>40</v>
      </c>
      <c r="LE130" s="211">
        <v>40</v>
      </c>
      <c r="LF130" s="211">
        <v>40</v>
      </c>
      <c r="LG130" s="211">
        <v>40</v>
      </c>
      <c r="LH130" s="211">
        <v>40</v>
      </c>
      <c r="LI130" s="211">
        <v>40</v>
      </c>
      <c r="LJ130" s="211">
        <v>40</v>
      </c>
      <c r="LK130" s="211">
        <v>40</v>
      </c>
      <c r="LL130" s="211">
        <v>40</v>
      </c>
      <c r="LM130" s="211">
        <v>40</v>
      </c>
      <c r="LN130" s="211">
        <v>40</v>
      </c>
      <c r="LO130" s="211">
        <v>40</v>
      </c>
      <c r="LP130" s="211">
        <v>40</v>
      </c>
      <c r="LQ130" s="211">
        <v>40</v>
      </c>
      <c r="LR130" s="211">
        <v>40</v>
      </c>
      <c r="LS130" s="211">
        <v>40</v>
      </c>
      <c r="LT130" s="211">
        <v>40</v>
      </c>
      <c r="LU130" s="211">
        <v>40</v>
      </c>
      <c r="LV130" s="211">
        <v>40</v>
      </c>
      <c r="LW130" s="211">
        <v>40</v>
      </c>
      <c r="LX130" s="211">
        <v>40</v>
      </c>
      <c r="LY130" s="211">
        <v>40</v>
      </c>
      <c r="LZ130" s="211">
        <v>40</v>
      </c>
      <c r="MA130" s="211">
        <v>40</v>
      </c>
      <c r="MB130" s="211">
        <v>40</v>
      </c>
      <c r="MC130" s="211">
        <v>40</v>
      </c>
      <c r="MD130" s="211">
        <v>40</v>
      </c>
      <c r="ME130" s="211">
        <v>40</v>
      </c>
      <c r="MF130" s="211">
        <v>40</v>
      </c>
      <c r="MG130" s="211">
        <v>40</v>
      </c>
      <c r="MH130" s="211">
        <v>40</v>
      </c>
      <c r="MI130" s="211">
        <v>40</v>
      </c>
      <c r="MJ130" s="211">
        <v>40</v>
      </c>
      <c r="MK130" s="211">
        <v>40</v>
      </c>
      <c r="ML130" s="211">
        <v>110</v>
      </c>
      <c r="MM130" s="211">
        <v>110</v>
      </c>
      <c r="MN130" s="211">
        <v>110</v>
      </c>
      <c r="MO130" s="211">
        <v>110</v>
      </c>
      <c r="MP130" s="211">
        <v>110</v>
      </c>
      <c r="MQ130" s="211">
        <v>110</v>
      </c>
      <c r="MR130" s="211">
        <v>110</v>
      </c>
      <c r="MS130" s="211">
        <v>110</v>
      </c>
      <c r="MT130" s="211">
        <v>110</v>
      </c>
      <c r="MU130" s="211">
        <v>110</v>
      </c>
      <c r="MV130" s="211">
        <v>110</v>
      </c>
      <c r="MW130" s="211">
        <v>110</v>
      </c>
      <c r="MX130" s="211">
        <v>110</v>
      </c>
      <c r="MY130" s="211">
        <v>110</v>
      </c>
      <c r="MZ130" s="211">
        <v>110</v>
      </c>
      <c r="NA130" s="211">
        <v>110</v>
      </c>
      <c r="NB130" s="211">
        <v>110</v>
      </c>
      <c r="NC130" s="211">
        <v>110</v>
      </c>
      <c r="ND130" s="211">
        <v>110</v>
      </c>
      <c r="NE130" s="211">
        <v>110</v>
      </c>
      <c r="NF130" s="211">
        <v>110</v>
      </c>
      <c r="NG130" s="211">
        <v>110</v>
      </c>
      <c r="NH130" s="211">
        <v>110</v>
      </c>
      <c r="NI130" s="211">
        <v>110</v>
      </c>
      <c r="NJ130" s="211">
        <v>110</v>
      </c>
      <c r="NK130" s="211">
        <v>110</v>
      </c>
      <c r="NL130" s="211">
        <v>110</v>
      </c>
      <c r="NM130" s="211">
        <v>110</v>
      </c>
      <c r="NN130" s="211">
        <v>110</v>
      </c>
      <c r="NO130" s="211">
        <v>110</v>
      </c>
      <c r="NP130" s="211">
        <v>110</v>
      </c>
      <c r="NQ130" s="211">
        <v>110</v>
      </c>
      <c r="NR130" s="211">
        <v>110</v>
      </c>
      <c r="NS130" s="211">
        <v>110</v>
      </c>
      <c r="NT130" s="211">
        <v>110</v>
      </c>
      <c r="NU130" s="211">
        <v>110</v>
      </c>
      <c r="NV130" s="211">
        <v>110</v>
      </c>
      <c r="NW130" s="211">
        <v>110</v>
      </c>
      <c r="NX130" s="211">
        <v>110</v>
      </c>
      <c r="NY130" s="211">
        <v>110</v>
      </c>
      <c r="NZ130" s="211">
        <v>110</v>
      </c>
      <c r="OA130" s="211">
        <v>110</v>
      </c>
      <c r="OB130" s="211">
        <v>110</v>
      </c>
      <c r="OC130" s="211">
        <v>110</v>
      </c>
      <c r="OD130" s="211">
        <v>110</v>
      </c>
      <c r="OE130" s="211">
        <v>110</v>
      </c>
      <c r="OF130" s="211">
        <v>110</v>
      </c>
      <c r="OG130" s="211">
        <v>110</v>
      </c>
      <c r="OH130" s="211">
        <v>110</v>
      </c>
      <c r="OI130" s="211">
        <v>110</v>
      </c>
      <c r="OJ130" s="211">
        <v>110</v>
      </c>
      <c r="OK130" s="211">
        <v>110</v>
      </c>
      <c r="OL130" s="211">
        <v>110</v>
      </c>
      <c r="OM130" s="211">
        <v>110</v>
      </c>
      <c r="ON130" s="211">
        <v>110</v>
      </c>
      <c r="OO130" s="211">
        <v>110</v>
      </c>
      <c r="OP130" s="211">
        <v>110</v>
      </c>
      <c r="OQ130" s="211">
        <v>110</v>
      </c>
      <c r="OR130" s="211">
        <v>110</v>
      </c>
      <c r="OS130" s="211">
        <v>110</v>
      </c>
      <c r="OT130" s="211">
        <v>110</v>
      </c>
      <c r="OU130" s="211">
        <v>110</v>
      </c>
      <c r="OV130" s="211">
        <v>110</v>
      </c>
      <c r="OW130" s="211">
        <v>110</v>
      </c>
      <c r="OX130" s="211">
        <v>110</v>
      </c>
      <c r="OY130" s="211">
        <v>110</v>
      </c>
      <c r="OZ130" s="211">
        <v>110</v>
      </c>
      <c r="PA130" s="211">
        <v>110</v>
      </c>
      <c r="PB130" s="211">
        <v>110</v>
      </c>
      <c r="PC130" s="211">
        <v>110</v>
      </c>
      <c r="PD130" s="211">
        <v>110</v>
      </c>
      <c r="PE130" s="211">
        <v>110</v>
      </c>
      <c r="PF130" s="211">
        <v>110</v>
      </c>
      <c r="PG130" s="211">
        <v>110</v>
      </c>
      <c r="PH130" s="211">
        <v>110</v>
      </c>
      <c r="PI130" s="211">
        <v>110</v>
      </c>
      <c r="PJ130" s="211">
        <v>110</v>
      </c>
      <c r="PK130" s="211">
        <v>110</v>
      </c>
      <c r="PL130" s="211">
        <v>110</v>
      </c>
    </row>
    <row r="131" spans="1:428" x14ac:dyDescent="0.25">
      <c r="A131" s="866"/>
      <c r="B131" s="868"/>
      <c r="C131" s="869"/>
      <c r="D131" s="871"/>
      <c r="E131" s="206" t="s">
        <v>1377</v>
      </c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12"/>
      <c r="AP131" s="212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  <c r="BX131" s="212"/>
      <c r="BY131" s="212"/>
      <c r="BZ131" s="212"/>
      <c r="CA131" s="212"/>
      <c r="CB131" s="212"/>
      <c r="CC131" s="212"/>
      <c r="CD131" s="212"/>
      <c r="CE131" s="212"/>
      <c r="CF131" s="212"/>
      <c r="CG131" s="212"/>
      <c r="CH131" s="212"/>
      <c r="CI131" s="212"/>
      <c r="CJ131" s="212"/>
      <c r="CK131" s="212"/>
      <c r="CL131" s="212"/>
      <c r="CM131" s="212"/>
      <c r="CN131" s="212"/>
      <c r="CO131" s="212"/>
      <c r="CP131" s="212"/>
      <c r="CQ131" s="212"/>
      <c r="CR131" s="212"/>
      <c r="CS131" s="212"/>
      <c r="CT131" s="212"/>
      <c r="CU131" s="212"/>
      <c r="CV131" s="212"/>
      <c r="CW131" s="212"/>
      <c r="CX131" s="212"/>
      <c r="CY131" s="212"/>
      <c r="CZ131" s="212"/>
      <c r="DA131" s="212"/>
      <c r="DB131" s="212"/>
      <c r="DC131" s="212"/>
      <c r="DD131" s="212"/>
      <c r="DE131" s="212"/>
      <c r="DF131" s="212"/>
      <c r="DG131" s="212"/>
      <c r="DH131" s="212"/>
      <c r="DI131" s="212"/>
      <c r="DJ131" s="212"/>
      <c r="DK131" s="212"/>
      <c r="DL131" s="212"/>
      <c r="DM131" s="212"/>
      <c r="DN131" s="212"/>
      <c r="DO131" s="212"/>
      <c r="DP131" s="212"/>
      <c r="DQ131" s="212"/>
      <c r="DR131" s="212"/>
      <c r="DS131" s="212"/>
      <c r="DT131" s="212"/>
      <c r="DU131" s="212"/>
      <c r="DV131" s="212"/>
      <c r="DW131" s="212"/>
      <c r="DX131" s="212"/>
      <c r="DY131" s="212"/>
      <c r="DZ131" s="212"/>
      <c r="EA131" s="212"/>
      <c r="EB131" s="212"/>
      <c r="EC131" s="212"/>
      <c r="ED131" s="212"/>
      <c r="EE131" s="212"/>
      <c r="EF131" s="212"/>
      <c r="EG131" s="212"/>
      <c r="EH131" s="212"/>
      <c r="EI131" s="212"/>
      <c r="EJ131" s="212"/>
      <c r="EK131" s="212"/>
      <c r="EL131" s="212"/>
      <c r="EM131" s="212"/>
      <c r="EN131" s="212"/>
      <c r="EO131" s="212"/>
      <c r="EP131" s="212"/>
      <c r="EQ131" s="212"/>
      <c r="ER131" s="212"/>
      <c r="ES131" s="212"/>
      <c r="ET131" s="212"/>
      <c r="EU131" s="212"/>
      <c r="EV131" s="212"/>
      <c r="EW131" s="212"/>
      <c r="EX131" s="212"/>
      <c r="EY131" s="212"/>
      <c r="EZ131" s="212"/>
      <c r="FA131" s="212"/>
      <c r="FB131" s="212"/>
      <c r="FC131" s="212"/>
      <c r="FD131" s="212"/>
      <c r="FE131" s="212"/>
      <c r="FF131" s="212"/>
      <c r="FG131" s="212"/>
      <c r="FH131" s="212"/>
      <c r="FI131" s="212"/>
      <c r="FJ131" s="212"/>
      <c r="FK131" s="212"/>
      <c r="FL131" s="212"/>
      <c r="FM131" s="212"/>
      <c r="FN131" s="212"/>
      <c r="FO131" s="212"/>
      <c r="FP131" s="212"/>
      <c r="FQ131" s="212"/>
      <c r="FR131" s="212"/>
      <c r="FS131" s="212"/>
      <c r="FT131" s="212"/>
      <c r="FU131" s="212"/>
      <c r="FV131" s="212"/>
      <c r="FW131" s="212"/>
      <c r="FX131" s="212"/>
      <c r="FY131" s="212"/>
      <c r="FZ131" s="212"/>
      <c r="GA131" s="212"/>
      <c r="GB131" s="212"/>
      <c r="GC131" s="212"/>
      <c r="GD131" s="212"/>
      <c r="GE131" s="212"/>
      <c r="GF131" s="212"/>
      <c r="GG131" s="212"/>
      <c r="GH131" s="212"/>
      <c r="GI131" s="212"/>
      <c r="GJ131" s="212"/>
      <c r="GK131" s="212"/>
      <c r="GL131" s="212"/>
      <c r="GM131" s="212"/>
      <c r="GN131" s="212"/>
      <c r="GO131" s="212"/>
      <c r="GP131" s="212"/>
      <c r="GQ131" s="212"/>
      <c r="GR131" s="212"/>
      <c r="GS131" s="212"/>
      <c r="GT131" s="212"/>
      <c r="GU131" s="212"/>
      <c r="GV131" s="212"/>
      <c r="GW131" s="212"/>
      <c r="GX131" s="212"/>
      <c r="GY131" s="212"/>
      <c r="GZ131" s="212"/>
      <c r="HA131" s="212"/>
      <c r="HB131" s="212"/>
      <c r="HC131" s="212"/>
      <c r="HD131" s="212"/>
      <c r="HE131" s="212"/>
      <c r="HF131" s="212"/>
      <c r="HG131" s="212"/>
      <c r="HH131" s="212"/>
      <c r="HI131" s="212"/>
      <c r="HJ131" s="212"/>
      <c r="HK131" s="212"/>
      <c r="HL131" s="212"/>
      <c r="HM131" s="212"/>
      <c r="HN131" s="212"/>
      <c r="HO131" s="212"/>
      <c r="HP131" s="212"/>
      <c r="HQ131" s="212"/>
      <c r="HR131" s="212"/>
      <c r="HS131" s="212"/>
      <c r="HT131" s="212"/>
      <c r="HU131" s="212"/>
      <c r="HV131" s="212"/>
      <c r="HW131" s="212"/>
      <c r="HX131" s="212"/>
      <c r="HY131" s="212"/>
      <c r="HZ131" s="212"/>
      <c r="IA131" s="212">
        <v>40</v>
      </c>
      <c r="IB131" s="212">
        <v>40</v>
      </c>
      <c r="IC131" s="212">
        <v>0</v>
      </c>
      <c r="ID131" s="212">
        <v>17</v>
      </c>
      <c r="IE131" s="212">
        <v>44</v>
      </c>
      <c r="IF131" s="212">
        <v>28</v>
      </c>
      <c r="IG131" s="212">
        <v>35</v>
      </c>
      <c r="IH131" s="212">
        <v>32</v>
      </c>
      <c r="II131" s="212">
        <v>30</v>
      </c>
      <c r="IJ131" s="212">
        <v>32</v>
      </c>
      <c r="IK131" s="212">
        <v>28</v>
      </c>
      <c r="IL131" s="212">
        <v>7</v>
      </c>
      <c r="IM131" s="212">
        <v>14</v>
      </c>
      <c r="IN131" s="212">
        <v>17</v>
      </c>
      <c r="IO131" s="212">
        <v>0</v>
      </c>
      <c r="IP131" s="212">
        <v>0</v>
      </c>
      <c r="IQ131" s="212">
        <v>27</v>
      </c>
      <c r="IR131" s="212">
        <v>37</v>
      </c>
      <c r="IS131" s="212">
        <v>37</v>
      </c>
      <c r="IT131" s="212">
        <v>34</v>
      </c>
      <c r="IU131" s="212">
        <v>36</v>
      </c>
      <c r="IV131" s="212">
        <v>34</v>
      </c>
      <c r="IW131" s="212">
        <v>36</v>
      </c>
      <c r="IX131" s="212">
        <v>37</v>
      </c>
      <c r="IY131" s="212">
        <v>37</v>
      </c>
      <c r="IZ131" s="212">
        <v>37</v>
      </c>
      <c r="JA131" s="212">
        <v>37</v>
      </c>
      <c r="JB131" s="212">
        <v>37</v>
      </c>
      <c r="JC131" s="212">
        <v>40</v>
      </c>
      <c r="JD131" s="212">
        <v>40</v>
      </c>
      <c r="JE131" s="212">
        <v>40</v>
      </c>
      <c r="JF131" s="212">
        <v>38</v>
      </c>
      <c r="JG131" s="212">
        <v>40</v>
      </c>
      <c r="JH131" s="212">
        <v>49</v>
      </c>
      <c r="JI131" s="212">
        <v>40</v>
      </c>
      <c r="JJ131" s="212">
        <v>66</v>
      </c>
      <c r="JK131" s="212">
        <v>38</v>
      </c>
      <c r="JL131" s="212">
        <v>33</v>
      </c>
      <c r="JM131" s="212">
        <v>37</v>
      </c>
      <c r="JN131" s="212">
        <v>37</v>
      </c>
      <c r="JO131" s="212">
        <v>37</v>
      </c>
      <c r="JP131" s="212">
        <v>37</v>
      </c>
      <c r="JQ131" s="212">
        <v>37</v>
      </c>
      <c r="JR131" s="212">
        <v>37</v>
      </c>
      <c r="JS131" s="212">
        <v>37</v>
      </c>
      <c r="JT131" s="212">
        <v>37</v>
      </c>
      <c r="JU131" s="212">
        <v>37</v>
      </c>
      <c r="JV131" s="212">
        <v>52</v>
      </c>
      <c r="JW131" s="212">
        <v>37</v>
      </c>
      <c r="JX131" s="212">
        <v>36</v>
      </c>
      <c r="JY131" s="212">
        <v>40</v>
      </c>
      <c r="JZ131" s="212">
        <v>34</v>
      </c>
      <c r="KA131" s="212">
        <v>34</v>
      </c>
      <c r="KB131" s="212">
        <v>36</v>
      </c>
      <c r="KC131" s="212">
        <v>26</v>
      </c>
      <c r="KD131" s="212">
        <v>36</v>
      </c>
      <c r="KE131" s="212">
        <v>49</v>
      </c>
      <c r="KF131" s="212">
        <v>57</v>
      </c>
      <c r="KG131" s="212">
        <v>54</v>
      </c>
      <c r="KH131" s="212">
        <v>68</v>
      </c>
      <c r="KI131" s="212">
        <v>68</v>
      </c>
      <c r="KJ131" s="212">
        <v>41</v>
      </c>
      <c r="KK131" s="212">
        <v>38</v>
      </c>
      <c r="KL131" s="212">
        <v>50</v>
      </c>
      <c r="KM131" s="212">
        <v>49</v>
      </c>
      <c r="KN131" s="212">
        <v>51</v>
      </c>
      <c r="KO131" s="212">
        <v>37</v>
      </c>
      <c r="KP131" s="212">
        <v>35</v>
      </c>
      <c r="KQ131" s="212">
        <v>38</v>
      </c>
      <c r="KR131" s="212">
        <v>37</v>
      </c>
      <c r="KS131" s="212">
        <v>45</v>
      </c>
      <c r="KT131" s="212">
        <v>30</v>
      </c>
      <c r="KU131" s="212">
        <v>30</v>
      </c>
      <c r="KV131" s="212">
        <v>30</v>
      </c>
      <c r="KW131" s="212">
        <v>30</v>
      </c>
      <c r="KX131" s="212">
        <v>30</v>
      </c>
      <c r="KY131" s="212">
        <v>63</v>
      </c>
      <c r="KZ131" s="212">
        <v>30</v>
      </c>
      <c r="LA131" s="212">
        <v>65</v>
      </c>
      <c r="LB131" s="212">
        <v>65</v>
      </c>
      <c r="LC131" s="212">
        <v>60</v>
      </c>
      <c r="LD131" s="212">
        <v>61</v>
      </c>
      <c r="LE131" s="212">
        <v>61</v>
      </c>
      <c r="LF131" s="212">
        <v>61</v>
      </c>
      <c r="LG131" s="212">
        <v>56</v>
      </c>
      <c r="LH131" s="212">
        <v>71</v>
      </c>
      <c r="LI131" s="212">
        <v>71</v>
      </c>
      <c r="LJ131" s="212">
        <v>49</v>
      </c>
      <c r="LK131" s="212">
        <v>63</v>
      </c>
      <c r="LL131" s="212">
        <v>62</v>
      </c>
      <c r="LM131" s="212">
        <v>68</v>
      </c>
      <c r="LN131" s="212">
        <v>62</v>
      </c>
      <c r="LO131" s="212">
        <v>61</v>
      </c>
      <c r="LP131" s="212">
        <v>60</v>
      </c>
      <c r="LQ131" s="212">
        <v>62</v>
      </c>
      <c r="LR131" s="212">
        <v>62</v>
      </c>
      <c r="LS131" s="212">
        <v>61</v>
      </c>
      <c r="LT131" s="212">
        <v>61</v>
      </c>
      <c r="LU131" s="212">
        <v>61</v>
      </c>
      <c r="LV131" s="212">
        <v>61</v>
      </c>
      <c r="LW131" s="212">
        <v>63</v>
      </c>
      <c r="LX131" s="212">
        <v>63</v>
      </c>
      <c r="LY131" s="212">
        <v>74</v>
      </c>
      <c r="LZ131" s="212">
        <v>69</v>
      </c>
      <c r="MA131" s="212">
        <v>78</v>
      </c>
      <c r="MB131" s="212">
        <v>77</v>
      </c>
      <c r="MC131" s="212">
        <v>77</v>
      </c>
      <c r="MD131" s="212">
        <v>77</v>
      </c>
      <c r="ME131" s="212">
        <v>82</v>
      </c>
      <c r="MF131" s="212">
        <v>82</v>
      </c>
      <c r="MG131" s="212">
        <v>78</v>
      </c>
      <c r="MH131" s="212">
        <v>76</v>
      </c>
      <c r="MI131" s="212">
        <v>66</v>
      </c>
      <c r="MJ131" s="212">
        <v>73</v>
      </c>
      <c r="MK131" s="212">
        <v>72</v>
      </c>
      <c r="ML131" s="212">
        <v>103</v>
      </c>
      <c r="MM131" s="212">
        <v>96</v>
      </c>
      <c r="MN131" s="212">
        <v>72</v>
      </c>
      <c r="MO131" s="212">
        <v>70</v>
      </c>
      <c r="MP131" s="212">
        <v>73</v>
      </c>
      <c r="MQ131" s="212">
        <v>75</v>
      </c>
      <c r="MR131" s="212">
        <v>70</v>
      </c>
      <c r="MS131" s="212">
        <v>77</v>
      </c>
      <c r="MT131" s="212">
        <v>72</v>
      </c>
      <c r="MU131" s="212">
        <v>90</v>
      </c>
      <c r="MV131" s="212">
        <v>92</v>
      </c>
      <c r="MW131" s="212">
        <v>92</v>
      </c>
      <c r="MX131" s="212">
        <v>79</v>
      </c>
      <c r="MY131" s="212">
        <v>92</v>
      </c>
      <c r="MZ131" s="212">
        <v>92</v>
      </c>
      <c r="NA131" s="212">
        <v>77</v>
      </c>
      <c r="NB131" s="212">
        <v>94</v>
      </c>
      <c r="NC131" s="212">
        <v>79</v>
      </c>
      <c r="ND131" s="212">
        <v>79</v>
      </c>
      <c r="NE131" s="212">
        <v>80</v>
      </c>
      <c r="NF131" s="212">
        <v>86</v>
      </c>
      <c r="NG131" s="212">
        <v>86</v>
      </c>
      <c r="NH131" s="212">
        <v>75</v>
      </c>
      <c r="NI131" s="212">
        <v>89</v>
      </c>
      <c r="NJ131" s="212">
        <v>87</v>
      </c>
      <c r="NK131" s="212">
        <v>83</v>
      </c>
      <c r="NL131" s="212">
        <v>78</v>
      </c>
      <c r="NM131" s="212">
        <v>79</v>
      </c>
      <c r="NN131" s="212">
        <v>70</v>
      </c>
      <c r="NO131" s="212">
        <v>79</v>
      </c>
      <c r="NP131" s="212">
        <v>79</v>
      </c>
      <c r="NQ131" s="212">
        <v>75</v>
      </c>
      <c r="NR131" s="212">
        <v>70</v>
      </c>
      <c r="NS131" s="212">
        <v>78</v>
      </c>
      <c r="NT131" s="212">
        <v>79</v>
      </c>
      <c r="NU131" s="212">
        <v>78</v>
      </c>
      <c r="NV131" s="212">
        <v>78</v>
      </c>
      <c r="NW131" s="212">
        <v>76</v>
      </c>
      <c r="NX131" s="212">
        <v>76</v>
      </c>
      <c r="NY131" s="212">
        <v>80</v>
      </c>
      <c r="NZ131" s="212">
        <v>77</v>
      </c>
      <c r="OA131" s="212">
        <v>80</v>
      </c>
      <c r="OB131" s="212">
        <v>80</v>
      </c>
      <c r="OC131" s="212">
        <v>80</v>
      </c>
      <c r="OD131" s="212">
        <v>80</v>
      </c>
      <c r="OE131" s="212">
        <v>80</v>
      </c>
      <c r="OF131" s="212">
        <v>75</v>
      </c>
      <c r="OG131" s="212">
        <v>75</v>
      </c>
      <c r="OH131" s="212">
        <v>75</v>
      </c>
      <c r="OI131" s="212">
        <v>75</v>
      </c>
      <c r="OJ131" s="212">
        <v>75</v>
      </c>
      <c r="OK131" s="212">
        <v>75</v>
      </c>
      <c r="OL131" s="212">
        <v>73</v>
      </c>
      <c r="OM131" s="212">
        <v>44</v>
      </c>
      <c r="ON131" s="212">
        <v>79</v>
      </c>
      <c r="OO131" s="212">
        <v>79</v>
      </c>
      <c r="OP131" s="212">
        <v>72</v>
      </c>
      <c r="OQ131" s="212">
        <v>85</v>
      </c>
      <c r="OR131" s="212">
        <v>85</v>
      </c>
      <c r="OS131" s="212">
        <v>79</v>
      </c>
      <c r="OT131" s="212">
        <v>76</v>
      </c>
      <c r="OU131" s="212">
        <v>84</v>
      </c>
      <c r="OV131" s="212">
        <v>81</v>
      </c>
      <c r="OW131" s="212">
        <v>81</v>
      </c>
      <c r="OX131" s="212">
        <v>81</v>
      </c>
      <c r="OY131" s="212">
        <v>80</v>
      </c>
      <c r="OZ131" s="212">
        <v>73</v>
      </c>
      <c r="PA131" s="212">
        <v>79</v>
      </c>
      <c r="PB131" s="212">
        <v>73</v>
      </c>
      <c r="PC131" s="212">
        <v>74</v>
      </c>
      <c r="PD131" s="212">
        <v>74</v>
      </c>
      <c r="PE131" s="212">
        <v>74</v>
      </c>
      <c r="PF131" s="212">
        <v>74</v>
      </c>
      <c r="PG131" s="212">
        <v>66</v>
      </c>
      <c r="PH131" s="212">
        <v>70</v>
      </c>
      <c r="PI131" s="212">
        <v>72</v>
      </c>
      <c r="PJ131" s="212">
        <v>71</v>
      </c>
      <c r="PK131" s="212">
        <v>96</v>
      </c>
      <c r="PL131" s="212">
        <v>81</v>
      </c>
    </row>
    <row r="132" spans="1:428" x14ac:dyDescent="0.25">
      <c r="A132" s="866">
        <v>63</v>
      </c>
      <c r="B132" s="867" t="s">
        <v>1449</v>
      </c>
      <c r="C132" s="869" t="s">
        <v>1375</v>
      </c>
      <c r="D132" s="871" t="s">
        <v>1443</v>
      </c>
      <c r="E132" s="205" t="s">
        <v>1376</v>
      </c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1"/>
      <c r="BE132" s="211"/>
      <c r="BF132" s="211"/>
      <c r="BG132" s="211"/>
      <c r="BH132" s="211"/>
      <c r="BI132" s="211"/>
      <c r="BJ132" s="211"/>
      <c r="BK132" s="211"/>
      <c r="BL132" s="211"/>
      <c r="BM132" s="211"/>
      <c r="BN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  <c r="BX132" s="211"/>
      <c r="BY132" s="211"/>
      <c r="BZ132" s="211"/>
      <c r="CA132" s="211"/>
      <c r="CB132" s="211"/>
      <c r="CC132" s="211"/>
      <c r="CD132" s="211"/>
      <c r="CE132" s="211"/>
      <c r="CF132" s="211"/>
      <c r="CG132" s="211"/>
      <c r="CH132" s="211"/>
      <c r="CI132" s="211"/>
      <c r="CJ132" s="211"/>
      <c r="CK132" s="211"/>
      <c r="CL132" s="211"/>
      <c r="CM132" s="211"/>
      <c r="CN132" s="211"/>
      <c r="CO132" s="211"/>
      <c r="CP132" s="211"/>
      <c r="CQ132" s="211"/>
      <c r="CR132" s="211"/>
      <c r="CS132" s="211"/>
      <c r="CT132" s="211"/>
      <c r="CU132" s="211"/>
      <c r="CV132" s="211"/>
      <c r="CW132" s="211"/>
      <c r="CX132" s="211"/>
      <c r="CY132" s="211"/>
      <c r="CZ132" s="211"/>
      <c r="DA132" s="211"/>
      <c r="DB132" s="211"/>
      <c r="DC132" s="211"/>
      <c r="DD132" s="211"/>
      <c r="DE132" s="211"/>
      <c r="DF132" s="211"/>
      <c r="DG132" s="211"/>
      <c r="DH132" s="211"/>
      <c r="DI132" s="211"/>
      <c r="DJ132" s="211"/>
      <c r="DK132" s="211"/>
      <c r="DL132" s="211"/>
      <c r="DM132" s="211"/>
      <c r="DN132" s="211"/>
      <c r="DO132" s="211"/>
      <c r="DP132" s="211"/>
      <c r="DQ132" s="211"/>
      <c r="DR132" s="211"/>
      <c r="DS132" s="211"/>
      <c r="DT132" s="211"/>
      <c r="DU132" s="211"/>
      <c r="DV132" s="211"/>
      <c r="DW132" s="211"/>
      <c r="DX132" s="211"/>
      <c r="DY132" s="211"/>
      <c r="DZ132" s="211"/>
      <c r="EA132" s="211"/>
      <c r="EB132" s="211"/>
      <c r="EC132" s="211"/>
      <c r="ED132" s="211"/>
      <c r="EE132" s="211"/>
      <c r="EF132" s="211"/>
      <c r="EG132" s="211"/>
      <c r="EH132" s="211"/>
      <c r="EI132" s="211"/>
      <c r="EJ132" s="211"/>
      <c r="EK132" s="211"/>
      <c r="EL132" s="211"/>
      <c r="EM132" s="211"/>
      <c r="EN132" s="211"/>
      <c r="EO132" s="211"/>
      <c r="EP132" s="211"/>
      <c r="EQ132" s="211"/>
      <c r="ER132" s="211"/>
      <c r="ES132" s="211"/>
      <c r="ET132" s="211"/>
      <c r="EU132" s="211"/>
      <c r="EV132" s="211"/>
      <c r="EW132" s="211"/>
      <c r="EX132" s="211"/>
      <c r="EY132" s="211"/>
      <c r="EZ132" s="211"/>
      <c r="FA132" s="211"/>
      <c r="FB132" s="211"/>
      <c r="FC132" s="211"/>
      <c r="FD132" s="211"/>
      <c r="FE132" s="211"/>
      <c r="FF132" s="211"/>
      <c r="FG132" s="211"/>
      <c r="FH132" s="211"/>
      <c r="FI132" s="211"/>
      <c r="FJ132" s="211"/>
      <c r="FK132" s="211"/>
      <c r="FL132" s="211"/>
      <c r="FM132" s="211">
        <v>40</v>
      </c>
      <c r="FN132" s="211">
        <v>40</v>
      </c>
      <c r="FO132" s="211">
        <v>40</v>
      </c>
      <c r="FP132" s="211">
        <v>40</v>
      </c>
      <c r="FQ132" s="211">
        <v>40</v>
      </c>
      <c r="FR132" s="211">
        <v>80</v>
      </c>
      <c r="FS132" s="211">
        <v>80</v>
      </c>
      <c r="FT132" s="211">
        <v>80</v>
      </c>
      <c r="FU132" s="211">
        <v>80</v>
      </c>
      <c r="FV132" s="211">
        <v>80</v>
      </c>
      <c r="FW132" s="211">
        <v>80</v>
      </c>
      <c r="FX132" s="211">
        <v>80</v>
      </c>
      <c r="FY132" s="211">
        <v>80</v>
      </c>
      <c r="FZ132" s="211">
        <v>80</v>
      </c>
      <c r="GA132" s="211">
        <v>80</v>
      </c>
      <c r="GB132" s="211">
        <v>80</v>
      </c>
      <c r="GC132" s="211">
        <v>80</v>
      </c>
      <c r="GD132" s="211">
        <v>80</v>
      </c>
      <c r="GE132" s="211"/>
      <c r="GF132" s="211"/>
      <c r="GG132" s="211"/>
      <c r="GH132" s="211"/>
      <c r="GI132" s="211"/>
      <c r="GJ132" s="211"/>
      <c r="GK132" s="211"/>
      <c r="GL132" s="211"/>
      <c r="GM132" s="211"/>
      <c r="GN132" s="211"/>
      <c r="GO132" s="211"/>
      <c r="GP132" s="211"/>
      <c r="GQ132" s="211"/>
      <c r="GR132" s="211"/>
      <c r="GS132" s="211"/>
      <c r="GT132" s="211"/>
      <c r="GU132" s="211"/>
      <c r="GV132" s="211"/>
      <c r="GW132" s="211"/>
      <c r="GX132" s="211"/>
      <c r="GY132" s="211"/>
      <c r="GZ132" s="211"/>
      <c r="HA132" s="211"/>
      <c r="HB132" s="211"/>
      <c r="HC132" s="211"/>
      <c r="HD132" s="211"/>
      <c r="HE132" s="211"/>
      <c r="HF132" s="211"/>
      <c r="HG132" s="211"/>
      <c r="HH132" s="211"/>
      <c r="HI132" s="211"/>
      <c r="HJ132" s="211"/>
      <c r="HK132" s="211"/>
      <c r="HL132" s="211"/>
      <c r="HM132" s="211"/>
      <c r="HN132" s="211"/>
      <c r="HO132" s="211"/>
      <c r="HP132" s="211"/>
      <c r="HQ132" s="211"/>
      <c r="HR132" s="211"/>
      <c r="HS132" s="211"/>
      <c r="HT132" s="211"/>
      <c r="HU132" s="211"/>
      <c r="HV132" s="211"/>
      <c r="HW132" s="211"/>
      <c r="HX132" s="211"/>
      <c r="HY132" s="211"/>
      <c r="HZ132" s="211"/>
      <c r="IA132" s="211"/>
      <c r="IB132" s="211"/>
      <c r="IC132" s="211"/>
      <c r="ID132" s="211"/>
      <c r="IE132" s="211"/>
      <c r="IF132" s="211"/>
      <c r="IG132" s="211"/>
      <c r="IH132" s="211"/>
      <c r="II132" s="211"/>
      <c r="IJ132" s="211"/>
      <c r="IK132" s="211"/>
      <c r="IL132" s="211"/>
      <c r="IM132" s="211"/>
      <c r="IN132" s="211"/>
      <c r="IO132" s="211"/>
      <c r="IP132" s="211"/>
      <c r="IQ132" s="211"/>
      <c r="IR132" s="211"/>
      <c r="IS132" s="211"/>
      <c r="IT132" s="211"/>
      <c r="IU132" s="211"/>
      <c r="IV132" s="211"/>
      <c r="IW132" s="211"/>
      <c r="IX132" s="211"/>
      <c r="IY132" s="211"/>
      <c r="IZ132" s="211"/>
      <c r="JA132" s="211"/>
      <c r="JB132" s="211"/>
      <c r="JC132" s="211"/>
      <c r="JD132" s="211"/>
      <c r="JE132" s="211"/>
      <c r="JF132" s="211"/>
      <c r="JG132" s="211"/>
      <c r="JH132" s="211"/>
      <c r="JI132" s="211"/>
      <c r="JJ132" s="211"/>
      <c r="JK132" s="211"/>
      <c r="JL132" s="211"/>
      <c r="JM132" s="211"/>
      <c r="JN132" s="211"/>
      <c r="JO132" s="211"/>
      <c r="JP132" s="211"/>
      <c r="JQ132" s="211"/>
      <c r="JR132" s="211"/>
      <c r="JS132" s="211"/>
      <c r="JT132" s="211"/>
      <c r="JU132" s="211"/>
      <c r="JV132" s="211"/>
      <c r="JW132" s="211"/>
      <c r="JX132" s="211"/>
      <c r="JY132" s="211"/>
      <c r="JZ132" s="211"/>
      <c r="KA132" s="211"/>
      <c r="KB132" s="211">
        <v>10</v>
      </c>
      <c r="KC132" s="211">
        <v>10</v>
      </c>
      <c r="KD132" s="211">
        <v>10</v>
      </c>
      <c r="KE132" s="211">
        <v>10</v>
      </c>
      <c r="KF132" s="211">
        <v>10</v>
      </c>
      <c r="KG132" s="211">
        <v>10</v>
      </c>
      <c r="KH132" s="211">
        <v>10</v>
      </c>
      <c r="KI132" s="211">
        <v>10</v>
      </c>
      <c r="KJ132" s="211">
        <v>10</v>
      </c>
      <c r="KK132" s="211">
        <v>10</v>
      </c>
      <c r="KL132" s="211">
        <v>10</v>
      </c>
      <c r="KM132" s="211">
        <v>10</v>
      </c>
      <c r="KN132" s="211">
        <v>10</v>
      </c>
      <c r="KO132" s="211">
        <v>10</v>
      </c>
      <c r="KP132" s="211">
        <v>10</v>
      </c>
      <c r="KQ132" s="211">
        <v>10</v>
      </c>
      <c r="KR132" s="211">
        <v>10</v>
      </c>
      <c r="KS132" s="211">
        <v>10</v>
      </c>
      <c r="KT132" s="211">
        <v>10</v>
      </c>
      <c r="KU132" s="211">
        <v>10</v>
      </c>
      <c r="KV132" s="211">
        <v>10</v>
      </c>
      <c r="KW132" s="211">
        <v>10</v>
      </c>
      <c r="KX132" s="211">
        <v>10</v>
      </c>
      <c r="KY132" s="211">
        <v>10</v>
      </c>
      <c r="KZ132" s="211">
        <v>10</v>
      </c>
      <c r="LA132" s="211">
        <v>10</v>
      </c>
      <c r="LB132" s="211">
        <v>10</v>
      </c>
      <c r="LC132" s="211">
        <v>10</v>
      </c>
      <c r="LD132" s="211">
        <v>10</v>
      </c>
      <c r="LE132" s="211">
        <v>10</v>
      </c>
      <c r="LF132" s="211">
        <v>10</v>
      </c>
      <c r="LG132" s="211">
        <v>10</v>
      </c>
      <c r="LH132" s="211">
        <v>10</v>
      </c>
      <c r="LI132" s="211">
        <v>10</v>
      </c>
      <c r="LJ132" s="211">
        <v>10</v>
      </c>
      <c r="LK132" s="211">
        <v>10</v>
      </c>
      <c r="LL132" s="211">
        <v>10</v>
      </c>
      <c r="LM132" s="211">
        <v>10</v>
      </c>
      <c r="LN132" s="211">
        <v>10</v>
      </c>
      <c r="LO132" s="211">
        <v>10</v>
      </c>
      <c r="LP132" s="211">
        <v>10</v>
      </c>
      <c r="LQ132" s="211">
        <v>10</v>
      </c>
      <c r="LR132" s="211">
        <v>10</v>
      </c>
      <c r="LS132" s="211">
        <v>10</v>
      </c>
      <c r="LT132" s="211">
        <v>10</v>
      </c>
      <c r="LU132" s="211">
        <v>10</v>
      </c>
      <c r="LV132" s="211">
        <v>10</v>
      </c>
      <c r="LW132" s="211">
        <v>10</v>
      </c>
      <c r="LX132" s="211">
        <v>10</v>
      </c>
      <c r="LY132" s="211">
        <v>10</v>
      </c>
      <c r="LZ132" s="211">
        <v>10</v>
      </c>
      <c r="MA132" s="211">
        <v>10</v>
      </c>
      <c r="MB132" s="211">
        <v>10</v>
      </c>
      <c r="MC132" s="211">
        <v>10</v>
      </c>
      <c r="MD132" s="211">
        <v>10</v>
      </c>
      <c r="ME132" s="211">
        <v>10</v>
      </c>
      <c r="MF132" s="211">
        <v>10</v>
      </c>
      <c r="MG132" s="211">
        <v>10</v>
      </c>
      <c r="MH132" s="211">
        <v>10</v>
      </c>
      <c r="MI132" s="211">
        <v>10</v>
      </c>
      <c r="MJ132" s="211">
        <v>10</v>
      </c>
      <c r="MK132" s="211">
        <v>10</v>
      </c>
      <c r="ML132" s="211">
        <v>10</v>
      </c>
      <c r="MM132" s="211">
        <v>10</v>
      </c>
      <c r="MN132" s="211">
        <v>10</v>
      </c>
      <c r="MO132" s="211">
        <v>10</v>
      </c>
      <c r="MP132" s="211">
        <v>10</v>
      </c>
      <c r="MQ132" s="211">
        <v>10</v>
      </c>
      <c r="MR132" s="211">
        <v>10</v>
      </c>
      <c r="MS132" s="211">
        <v>10</v>
      </c>
      <c r="MT132" s="211">
        <v>10</v>
      </c>
      <c r="MU132" s="211">
        <v>10</v>
      </c>
      <c r="MV132" s="211">
        <v>10</v>
      </c>
      <c r="MW132" s="211">
        <v>10</v>
      </c>
      <c r="MX132" s="211">
        <v>10</v>
      </c>
      <c r="MY132" s="211">
        <v>10</v>
      </c>
      <c r="MZ132" s="211">
        <v>10</v>
      </c>
      <c r="NA132" s="211">
        <v>10</v>
      </c>
      <c r="NB132" s="211">
        <v>10</v>
      </c>
      <c r="NC132" s="211">
        <v>10</v>
      </c>
      <c r="ND132" s="211">
        <v>10</v>
      </c>
      <c r="NE132" s="211">
        <v>10</v>
      </c>
      <c r="NF132" s="211">
        <v>10</v>
      </c>
      <c r="NG132" s="211">
        <v>10</v>
      </c>
      <c r="NH132" s="211">
        <v>10</v>
      </c>
      <c r="NI132" s="211">
        <v>10</v>
      </c>
      <c r="NJ132" s="211">
        <v>10</v>
      </c>
      <c r="NK132" s="211">
        <v>10</v>
      </c>
      <c r="NL132" s="211">
        <v>10</v>
      </c>
      <c r="NM132" s="211">
        <v>10</v>
      </c>
      <c r="NN132" s="211">
        <v>10</v>
      </c>
      <c r="NO132" s="211">
        <v>10</v>
      </c>
      <c r="NP132" s="211">
        <v>10</v>
      </c>
      <c r="NQ132" s="211">
        <v>10</v>
      </c>
      <c r="NR132" s="211">
        <v>10</v>
      </c>
      <c r="NS132" s="211">
        <v>10</v>
      </c>
      <c r="NT132" s="211">
        <v>10</v>
      </c>
      <c r="NU132" s="211">
        <v>10</v>
      </c>
      <c r="NV132" s="211">
        <v>10</v>
      </c>
      <c r="NW132" s="211">
        <v>10</v>
      </c>
      <c r="NX132" s="211">
        <v>10</v>
      </c>
      <c r="NY132" s="211">
        <v>10</v>
      </c>
      <c r="NZ132" s="211">
        <v>10</v>
      </c>
      <c r="OA132" s="211">
        <v>10</v>
      </c>
      <c r="OB132" s="211">
        <v>10</v>
      </c>
      <c r="OC132" s="211">
        <v>10</v>
      </c>
      <c r="OD132" s="211">
        <v>10</v>
      </c>
      <c r="OE132" s="211">
        <v>10</v>
      </c>
      <c r="OF132" s="211">
        <v>10</v>
      </c>
      <c r="OG132" s="211">
        <v>10</v>
      </c>
      <c r="OH132" s="211">
        <v>10</v>
      </c>
      <c r="OI132" s="211">
        <v>10</v>
      </c>
      <c r="OJ132" s="211">
        <v>10</v>
      </c>
      <c r="OK132" s="211">
        <v>10</v>
      </c>
      <c r="OL132" s="211">
        <v>10</v>
      </c>
      <c r="OM132" s="211">
        <v>10</v>
      </c>
      <c r="ON132" s="211">
        <v>10</v>
      </c>
      <c r="OO132" s="211">
        <v>10</v>
      </c>
      <c r="OP132" s="211">
        <v>10</v>
      </c>
      <c r="OQ132" s="211">
        <v>10</v>
      </c>
      <c r="OR132" s="211">
        <v>10</v>
      </c>
      <c r="OS132" s="211">
        <v>10</v>
      </c>
      <c r="OT132" s="211">
        <v>10</v>
      </c>
      <c r="OU132" s="211">
        <v>10</v>
      </c>
      <c r="OV132" s="211">
        <v>10</v>
      </c>
      <c r="OW132" s="211">
        <v>10</v>
      </c>
      <c r="OX132" s="211">
        <v>10</v>
      </c>
      <c r="OY132" s="211">
        <v>10</v>
      </c>
      <c r="OZ132" s="211">
        <v>10</v>
      </c>
      <c r="PA132" s="211">
        <v>10</v>
      </c>
      <c r="PB132" s="211">
        <v>10</v>
      </c>
      <c r="PC132" s="211">
        <v>10</v>
      </c>
      <c r="PD132" s="211">
        <v>10</v>
      </c>
      <c r="PE132" s="211">
        <v>10</v>
      </c>
      <c r="PF132" s="211">
        <v>10</v>
      </c>
      <c r="PG132" s="211">
        <v>10</v>
      </c>
      <c r="PH132" s="211">
        <v>10</v>
      </c>
      <c r="PI132" s="211">
        <v>10</v>
      </c>
      <c r="PJ132" s="211">
        <v>10</v>
      </c>
      <c r="PK132" s="211">
        <v>10</v>
      </c>
      <c r="PL132" s="211">
        <v>10</v>
      </c>
    </row>
    <row r="133" spans="1:428" x14ac:dyDescent="0.25">
      <c r="A133" s="866"/>
      <c r="B133" s="868"/>
      <c r="C133" s="869"/>
      <c r="D133" s="871"/>
      <c r="E133" s="206" t="s">
        <v>1377</v>
      </c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  <c r="CB133" s="212"/>
      <c r="CC133" s="212"/>
      <c r="CD133" s="212"/>
      <c r="CE133" s="212"/>
      <c r="CF133" s="212"/>
      <c r="CG133" s="212"/>
      <c r="CH133" s="212"/>
      <c r="CI133" s="212"/>
      <c r="CJ133" s="212"/>
      <c r="CK133" s="212"/>
      <c r="CL133" s="212"/>
      <c r="CM133" s="212"/>
      <c r="CN133" s="212"/>
      <c r="CO133" s="212"/>
      <c r="CP133" s="212"/>
      <c r="CQ133" s="212"/>
      <c r="CR133" s="212"/>
      <c r="CS133" s="212"/>
      <c r="CT133" s="212"/>
      <c r="CU133" s="212"/>
      <c r="CV133" s="212"/>
      <c r="CW133" s="212"/>
      <c r="CX133" s="212"/>
      <c r="CY133" s="212"/>
      <c r="CZ133" s="212"/>
      <c r="DA133" s="212"/>
      <c r="DB133" s="212"/>
      <c r="DC133" s="212"/>
      <c r="DD133" s="212"/>
      <c r="DE133" s="212"/>
      <c r="DF133" s="212"/>
      <c r="DG133" s="212"/>
      <c r="DH133" s="212"/>
      <c r="DI133" s="212"/>
      <c r="DJ133" s="212"/>
      <c r="DK133" s="212"/>
      <c r="DL133" s="212"/>
      <c r="DM133" s="212"/>
      <c r="DN133" s="212"/>
      <c r="DO133" s="212"/>
      <c r="DP133" s="212"/>
      <c r="DQ133" s="212"/>
      <c r="DR133" s="212"/>
      <c r="DS133" s="212"/>
      <c r="DT133" s="212"/>
      <c r="DU133" s="212"/>
      <c r="DV133" s="212"/>
      <c r="DW133" s="212"/>
      <c r="DX133" s="212"/>
      <c r="DY133" s="212"/>
      <c r="DZ133" s="212"/>
      <c r="EA133" s="212"/>
      <c r="EB133" s="212"/>
      <c r="EC133" s="212"/>
      <c r="ED133" s="212"/>
      <c r="EE133" s="212"/>
      <c r="EF133" s="212"/>
      <c r="EG133" s="212"/>
      <c r="EH133" s="212"/>
      <c r="EI133" s="212"/>
      <c r="EJ133" s="212"/>
      <c r="EK133" s="212"/>
      <c r="EL133" s="212"/>
      <c r="EM133" s="212"/>
      <c r="EN133" s="212"/>
      <c r="EO133" s="212"/>
      <c r="EP133" s="212"/>
      <c r="EQ133" s="212"/>
      <c r="ER133" s="212"/>
      <c r="ES133" s="212"/>
      <c r="ET133" s="212"/>
      <c r="EU133" s="212"/>
      <c r="EV133" s="212"/>
      <c r="EW133" s="212"/>
      <c r="EX133" s="212"/>
      <c r="EY133" s="212"/>
      <c r="EZ133" s="212"/>
      <c r="FA133" s="212"/>
      <c r="FB133" s="212"/>
      <c r="FC133" s="212"/>
      <c r="FD133" s="212"/>
      <c r="FE133" s="212"/>
      <c r="FF133" s="212"/>
      <c r="FG133" s="212"/>
      <c r="FH133" s="212"/>
      <c r="FI133" s="212"/>
      <c r="FJ133" s="212"/>
      <c r="FK133" s="212"/>
      <c r="FL133" s="212"/>
      <c r="FM133" s="212">
        <v>32</v>
      </c>
      <c r="FN133" s="212">
        <v>30</v>
      </c>
      <c r="FO133" s="212">
        <v>23</v>
      </c>
      <c r="FP133" s="212">
        <v>54</v>
      </c>
      <c r="FQ133" s="212">
        <v>36</v>
      </c>
      <c r="FR133" s="212">
        <v>78</v>
      </c>
      <c r="FS133" s="212">
        <v>63</v>
      </c>
      <c r="FT133" s="212">
        <v>75</v>
      </c>
      <c r="FU133" s="212">
        <v>73</v>
      </c>
      <c r="FV133" s="212">
        <v>76</v>
      </c>
      <c r="FW133" s="212">
        <v>74</v>
      </c>
      <c r="FX133" s="212">
        <v>77</v>
      </c>
      <c r="FY133" s="212">
        <v>77</v>
      </c>
      <c r="FZ133" s="212">
        <v>76</v>
      </c>
      <c r="GA133" s="212">
        <v>76</v>
      </c>
      <c r="GB133" s="212">
        <v>74</v>
      </c>
      <c r="GC133" s="212">
        <v>75</v>
      </c>
      <c r="GD133" s="212">
        <v>76</v>
      </c>
      <c r="GE133" s="212"/>
      <c r="GF133" s="212"/>
      <c r="GG133" s="212"/>
      <c r="GH133" s="212"/>
      <c r="GI133" s="212"/>
      <c r="GJ133" s="212"/>
      <c r="GK133" s="212"/>
      <c r="GL133" s="212"/>
      <c r="GM133" s="212"/>
      <c r="GN133" s="212"/>
      <c r="GO133" s="212"/>
      <c r="GP133" s="212"/>
      <c r="GQ133" s="212"/>
      <c r="GR133" s="212"/>
      <c r="GS133" s="212"/>
      <c r="GT133" s="212"/>
      <c r="GU133" s="212"/>
      <c r="GV133" s="212"/>
      <c r="GW133" s="212"/>
      <c r="GX133" s="212"/>
      <c r="GY133" s="212"/>
      <c r="GZ133" s="212"/>
      <c r="HA133" s="212"/>
      <c r="HB133" s="212"/>
      <c r="HC133" s="212"/>
      <c r="HD133" s="212"/>
      <c r="HE133" s="212"/>
      <c r="HF133" s="212"/>
      <c r="HG133" s="212"/>
      <c r="HH133" s="212"/>
      <c r="HI133" s="212"/>
      <c r="HJ133" s="212"/>
      <c r="HK133" s="212"/>
      <c r="HL133" s="212"/>
      <c r="HM133" s="212"/>
      <c r="HN133" s="212"/>
      <c r="HO133" s="212"/>
      <c r="HP133" s="212"/>
      <c r="HQ133" s="212"/>
      <c r="HR133" s="212"/>
      <c r="HS133" s="212"/>
      <c r="HT133" s="212"/>
      <c r="HU133" s="212"/>
      <c r="HV133" s="212"/>
      <c r="HW133" s="212"/>
      <c r="HX133" s="212"/>
      <c r="HY133" s="212"/>
      <c r="HZ133" s="212"/>
      <c r="IA133" s="212"/>
      <c r="IB133" s="212"/>
      <c r="IC133" s="212"/>
      <c r="ID133" s="212"/>
      <c r="IE133" s="212"/>
      <c r="IF133" s="212"/>
      <c r="IG133" s="212"/>
      <c r="IH133" s="212"/>
      <c r="II133" s="212"/>
      <c r="IJ133" s="212"/>
      <c r="IK133" s="212"/>
      <c r="IL133" s="212"/>
      <c r="IM133" s="212"/>
      <c r="IN133" s="212"/>
      <c r="IO133" s="212"/>
      <c r="IP133" s="212"/>
      <c r="IQ133" s="212"/>
      <c r="IR133" s="212"/>
      <c r="IS133" s="212"/>
      <c r="IT133" s="212"/>
      <c r="IU133" s="212"/>
      <c r="IV133" s="212"/>
      <c r="IW133" s="212"/>
      <c r="IX133" s="212"/>
      <c r="IY133" s="212"/>
      <c r="IZ133" s="212"/>
      <c r="JA133" s="212"/>
      <c r="JB133" s="212"/>
      <c r="JC133" s="212"/>
      <c r="JD133" s="212"/>
      <c r="JE133" s="212"/>
      <c r="JF133" s="212"/>
      <c r="JG133" s="212"/>
      <c r="JH133" s="212"/>
      <c r="JI133" s="212"/>
      <c r="JJ133" s="212"/>
      <c r="JK133" s="212"/>
      <c r="JL133" s="212"/>
      <c r="JM133" s="212"/>
      <c r="JN133" s="212"/>
      <c r="JO133" s="212"/>
      <c r="JP133" s="212"/>
      <c r="JQ133" s="212"/>
      <c r="JR133" s="212"/>
      <c r="JS133" s="212"/>
      <c r="JT133" s="212"/>
      <c r="JU133" s="212"/>
      <c r="JV133" s="212"/>
      <c r="JW133" s="212"/>
      <c r="JX133" s="212"/>
      <c r="JY133" s="212"/>
      <c r="JZ133" s="212"/>
      <c r="KA133" s="212"/>
      <c r="KB133" s="212">
        <v>6</v>
      </c>
      <c r="KC133" s="212">
        <v>6</v>
      </c>
      <c r="KD133" s="212">
        <v>5</v>
      </c>
      <c r="KE133" s="212">
        <v>7</v>
      </c>
      <c r="KF133" s="212">
        <v>7</v>
      </c>
      <c r="KG133" s="212">
        <v>7</v>
      </c>
      <c r="KH133" s="212">
        <v>8</v>
      </c>
      <c r="KI133" s="212">
        <v>8</v>
      </c>
      <c r="KJ133" s="212">
        <v>0</v>
      </c>
      <c r="KK133" s="212">
        <v>0</v>
      </c>
      <c r="KL133" s="212">
        <v>0</v>
      </c>
      <c r="KM133" s="212">
        <v>0</v>
      </c>
      <c r="KN133" s="212">
        <v>0</v>
      </c>
      <c r="KO133" s="212">
        <v>0</v>
      </c>
      <c r="KP133" s="212">
        <v>0</v>
      </c>
      <c r="KQ133" s="212">
        <v>0</v>
      </c>
      <c r="KR133" s="212">
        <v>0</v>
      </c>
      <c r="KS133" s="212">
        <v>0</v>
      </c>
      <c r="KT133" s="212">
        <v>7</v>
      </c>
      <c r="KU133" s="212">
        <v>7</v>
      </c>
      <c r="KV133" s="212">
        <v>7</v>
      </c>
      <c r="KW133" s="212">
        <v>8</v>
      </c>
      <c r="KX133" s="212">
        <v>8</v>
      </c>
      <c r="KY133" s="212">
        <v>8</v>
      </c>
      <c r="KZ133" s="212">
        <v>8</v>
      </c>
      <c r="LA133" s="212">
        <v>8</v>
      </c>
      <c r="LB133" s="212">
        <v>8</v>
      </c>
      <c r="LC133" s="212">
        <v>8</v>
      </c>
      <c r="LD133" s="212">
        <v>8</v>
      </c>
      <c r="LE133" s="212">
        <v>8</v>
      </c>
      <c r="LF133" s="212">
        <v>8</v>
      </c>
      <c r="LG133" s="212">
        <v>8</v>
      </c>
      <c r="LH133" s="212">
        <v>8</v>
      </c>
      <c r="LI133" s="212">
        <v>8</v>
      </c>
      <c r="LJ133" s="212">
        <v>8</v>
      </c>
      <c r="LK133" s="212">
        <v>8</v>
      </c>
      <c r="LL133" s="212">
        <v>8</v>
      </c>
      <c r="LM133" s="212">
        <v>8</v>
      </c>
      <c r="LN133" s="212">
        <v>8</v>
      </c>
      <c r="LO133" s="212">
        <v>8</v>
      </c>
      <c r="LP133" s="212">
        <v>8</v>
      </c>
      <c r="LQ133" s="212">
        <v>8</v>
      </c>
      <c r="LR133" s="212">
        <v>8</v>
      </c>
      <c r="LS133" s="212">
        <v>8</v>
      </c>
      <c r="LT133" s="212">
        <v>8</v>
      </c>
      <c r="LU133" s="212">
        <v>8</v>
      </c>
      <c r="LV133" s="212">
        <v>8</v>
      </c>
      <c r="LW133" s="212">
        <v>8</v>
      </c>
      <c r="LX133" s="212">
        <v>8</v>
      </c>
      <c r="LY133" s="212">
        <v>8</v>
      </c>
      <c r="LZ133" s="212">
        <v>8</v>
      </c>
      <c r="MA133" s="212">
        <v>8</v>
      </c>
      <c r="MB133" s="212">
        <v>8</v>
      </c>
      <c r="MC133" s="212">
        <v>8</v>
      </c>
      <c r="MD133" s="212">
        <v>8</v>
      </c>
      <c r="ME133" s="212">
        <v>8</v>
      </c>
      <c r="MF133" s="212">
        <v>8</v>
      </c>
      <c r="MG133" s="212">
        <v>8</v>
      </c>
      <c r="MH133" s="212">
        <v>8</v>
      </c>
      <c r="MI133" s="212">
        <v>8</v>
      </c>
      <c r="MJ133" s="212">
        <v>8</v>
      </c>
      <c r="MK133" s="212">
        <v>8</v>
      </c>
      <c r="ML133" s="212">
        <v>8</v>
      </c>
      <c r="MM133" s="212">
        <v>8</v>
      </c>
      <c r="MN133" s="212">
        <v>8</v>
      </c>
      <c r="MO133" s="212">
        <v>8</v>
      </c>
      <c r="MP133" s="212">
        <v>8</v>
      </c>
      <c r="MQ133" s="212">
        <v>8</v>
      </c>
      <c r="MR133" s="212">
        <v>8</v>
      </c>
      <c r="MS133" s="212">
        <v>8</v>
      </c>
      <c r="MT133" s="212">
        <v>8</v>
      </c>
      <c r="MU133" s="212">
        <v>8</v>
      </c>
      <c r="MV133" s="212">
        <v>8</v>
      </c>
      <c r="MW133" s="212">
        <v>8</v>
      </c>
      <c r="MX133" s="212">
        <v>8</v>
      </c>
      <c r="MY133" s="212">
        <v>8</v>
      </c>
      <c r="MZ133" s="212">
        <v>8</v>
      </c>
      <c r="NA133" s="212">
        <v>8</v>
      </c>
      <c r="NB133" s="212">
        <v>8</v>
      </c>
      <c r="NC133" s="212">
        <v>8</v>
      </c>
      <c r="ND133" s="212">
        <v>8</v>
      </c>
      <c r="NE133" s="212">
        <v>8</v>
      </c>
      <c r="NF133" s="212">
        <v>8</v>
      </c>
      <c r="NG133" s="212">
        <v>8</v>
      </c>
      <c r="NH133" s="212">
        <v>8</v>
      </c>
      <c r="NI133" s="212">
        <v>8</v>
      </c>
      <c r="NJ133" s="212">
        <v>8</v>
      </c>
      <c r="NK133" s="212">
        <v>8</v>
      </c>
      <c r="NL133" s="212">
        <v>8</v>
      </c>
      <c r="NM133" s="212">
        <v>8</v>
      </c>
      <c r="NN133" s="212">
        <v>8</v>
      </c>
      <c r="NO133" s="212">
        <v>8</v>
      </c>
      <c r="NP133" s="212">
        <v>8</v>
      </c>
      <c r="NQ133" s="212">
        <v>8</v>
      </c>
      <c r="NR133" s="212">
        <v>8</v>
      </c>
      <c r="NS133" s="212">
        <v>8</v>
      </c>
      <c r="NT133" s="212">
        <v>8</v>
      </c>
      <c r="NU133" s="212">
        <v>8</v>
      </c>
      <c r="NV133" s="212">
        <v>8</v>
      </c>
      <c r="NW133" s="212">
        <v>8</v>
      </c>
      <c r="NX133" s="212">
        <v>8</v>
      </c>
      <c r="NY133" s="212">
        <v>8</v>
      </c>
      <c r="NZ133" s="212">
        <v>8</v>
      </c>
      <c r="OA133" s="212">
        <v>8</v>
      </c>
      <c r="OB133" s="212">
        <v>8</v>
      </c>
      <c r="OC133" s="212">
        <v>8</v>
      </c>
      <c r="OD133" s="212">
        <v>8</v>
      </c>
      <c r="OE133" s="212">
        <v>8</v>
      </c>
      <c r="OF133" s="212">
        <v>8</v>
      </c>
      <c r="OG133" s="212">
        <v>8</v>
      </c>
      <c r="OH133" s="212">
        <v>8</v>
      </c>
      <c r="OI133" s="212">
        <v>8</v>
      </c>
      <c r="OJ133" s="212">
        <v>8</v>
      </c>
      <c r="OK133" s="212">
        <v>8</v>
      </c>
      <c r="OL133" s="212">
        <v>8</v>
      </c>
      <c r="OM133" s="212">
        <v>8</v>
      </c>
      <c r="ON133" s="212">
        <v>8</v>
      </c>
      <c r="OO133" s="212">
        <v>8</v>
      </c>
      <c r="OP133" s="212">
        <v>8</v>
      </c>
      <c r="OQ133" s="212">
        <v>9</v>
      </c>
      <c r="OR133" s="212">
        <v>9</v>
      </c>
      <c r="OS133" s="212">
        <v>9</v>
      </c>
      <c r="OT133" s="212">
        <v>9</v>
      </c>
      <c r="OU133" s="212">
        <v>9</v>
      </c>
      <c r="OV133" s="212">
        <v>9</v>
      </c>
      <c r="OW133" s="212">
        <v>9</v>
      </c>
      <c r="OX133" s="212">
        <v>9</v>
      </c>
      <c r="OY133" s="212">
        <v>9</v>
      </c>
      <c r="OZ133" s="212">
        <v>9</v>
      </c>
      <c r="PA133" s="212">
        <v>9</v>
      </c>
      <c r="PB133" s="212">
        <v>9</v>
      </c>
      <c r="PC133" s="212">
        <v>9</v>
      </c>
      <c r="PD133" s="212">
        <v>9</v>
      </c>
      <c r="PE133" s="212"/>
      <c r="PF133" s="212">
        <v>9</v>
      </c>
      <c r="PG133" s="212">
        <v>9</v>
      </c>
      <c r="PH133" s="212">
        <v>9</v>
      </c>
      <c r="PI133" s="212"/>
      <c r="PJ133" s="212"/>
      <c r="PK133" s="212">
        <v>9</v>
      </c>
      <c r="PL133" s="212">
        <v>9</v>
      </c>
    </row>
    <row r="134" spans="1:428" x14ac:dyDescent="0.25">
      <c r="A134" s="866">
        <v>64</v>
      </c>
      <c r="B134" s="867" t="s">
        <v>1450</v>
      </c>
      <c r="C134" s="869" t="s">
        <v>1375</v>
      </c>
      <c r="D134" s="871" t="s">
        <v>1443</v>
      </c>
      <c r="E134" s="205" t="s">
        <v>1376</v>
      </c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11"/>
      <c r="AP134" s="211"/>
      <c r="AQ134" s="211"/>
      <c r="AR134" s="211"/>
      <c r="AS134" s="211"/>
      <c r="AT134" s="211"/>
      <c r="AU134" s="211"/>
      <c r="AV134" s="211"/>
      <c r="AW134" s="211"/>
      <c r="AX134" s="211"/>
      <c r="AY134" s="211"/>
      <c r="AZ134" s="211"/>
      <c r="BA134" s="211"/>
      <c r="BB134" s="211"/>
      <c r="BC134" s="211"/>
      <c r="BD134" s="211"/>
      <c r="BE134" s="211"/>
      <c r="BF134" s="211"/>
      <c r="BG134" s="211"/>
      <c r="BH134" s="211"/>
      <c r="BI134" s="211"/>
      <c r="BJ134" s="211"/>
      <c r="BK134" s="211"/>
      <c r="BL134" s="211"/>
      <c r="BM134" s="211"/>
      <c r="BN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  <c r="BX134" s="211"/>
      <c r="BY134" s="211"/>
      <c r="BZ134" s="211"/>
      <c r="CA134" s="211"/>
      <c r="CB134" s="211"/>
      <c r="CC134" s="211"/>
      <c r="CD134" s="211"/>
      <c r="CE134" s="211"/>
      <c r="CF134" s="211"/>
      <c r="CG134" s="211"/>
      <c r="CH134" s="211"/>
      <c r="CI134" s="211"/>
      <c r="CJ134" s="211"/>
      <c r="CK134" s="211"/>
      <c r="CL134" s="211"/>
      <c r="CM134" s="211"/>
      <c r="CN134" s="211"/>
      <c r="CO134" s="211"/>
      <c r="CP134" s="211"/>
      <c r="CQ134" s="211"/>
      <c r="CR134" s="211"/>
      <c r="CS134" s="211"/>
      <c r="CT134" s="211"/>
      <c r="CU134" s="211"/>
      <c r="CV134" s="211"/>
      <c r="CW134" s="211"/>
      <c r="CX134" s="211"/>
      <c r="CY134" s="211"/>
      <c r="CZ134" s="211"/>
      <c r="DA134" s="211"/>
      <c r="DB134" s="211"/>
      <c r="DC134" s="211"/>
      <c r="DD134" s="211"/>
      <c r="DE134" s="211"/>
      <c r="DF134" s="211"/>
      <c r="DG134" s="211"/>
      <c r="DH134" s="211"/>
      <c r="DI134" s="211"/>
      <c r="DJ134" s="211"/>
      <c r="DK134" s="211"/>
      <c r="DL134" s="211"/>
      <c r="DM134" s="211"/>
      <c r="DN134" s="211"/>
      <c r="DO134" s="211"/>
      <c r="DP134" s="211"/>
      <c r="DQ134" s="211"/>
      <c r="DR134" s="211"/>
      <c r="DS134" s="211"/>
      <c r="DT134" s="211"/>
      <c r="DU134" s="211"/>
      <c r="DV134" s="211"/>
      <c r="DW134" s="211"/>
      <c r="DX134" s="211"/>
      <c r="DY134" s="211"/>
      <c r="DZ134" s="211"/>
      <c r="EA134" s="211"/>
      <c r="EB134" s="211"/>
      <c r="EC134" s="211"/>
      <c r="ED134" s="211"/>
      <c r="EE134" s="211"/>
      <c r="EF134" s="211"/>
      <c r="EG134" s="211"/>
      <c r="EH134" s="211"/>
      <c r="EI134" s="211"/>
      <c r="EJ134" s="211"/>
      <c r="EK134" s="211"/>
      <c r="EL134" s="211"/>
      <c r="EM134" s="211"/>
      <c r="EN134" s="211"/>
      <c r="EO134" s="211"/>
      <c r="EP134" s="211"/>
      <c r="EQ134" s="211"/>
      <c r="ER134" s="211"/>
      <c r="ES134" s="211"/>
      <c r="ET134" s="211"/>
      <c r="EU134" s="211"/>
      <c r="EV134" s="211"/>
      <c r="EW134" s="211"/>
      <c r="EX134" s="211"/>
      <c r="EY134" s="211"/>
      <c r="EZ134" s="211"/>
      <c r="FA134" s="211"/>
      <c r="FB134" s="211"/>
      <c r="FC134" s="211"/>
      <c r="FD134" s="211"/>
      <c r="FE134" s="211"/>
      <c r="FF134" s="211"/>
      <c r="FG134" s="211"/>
      <c r="FH134" s="211"/>
      <c r="FI134" s="211"/>
      <c r="FJ134" s="211"/>
      <c r="FK134" s="211"/>
      <c r="FL134" s="211"/>
      <c r="FM134" s="211">
        <v>40</v>
      </c>
      <c r="FN134" s="211">
        <v>40</v>
      </c>
      <c r="FO134" s="211">
        <v>40</v>
      </c>
      <c r="FP134" s="211">
        <v>40</v>
      </c>
      <c r="FQ134" s="211">
        <v>40</v>
      </c>
      <c r="FR134" s="211">
        <v>80</v>
      </c>
      <c r="FS134" s="211">
        <v>80</v>
      </c>
      <c r="FT134" s="211">
        <v>80</v>
      </c>
      <c r="FU134" s="211">
        <v>80</v>
      </c>
      <c r="FV134" s="211">
        <v>80</v>
      </c>
      <c r="FW134" s="211">
        <v>80</v>
      </c>
      <c r="FX134" s="211">
        <v>80</v>
      </c>
      <c r="FY134" s="211">
        <v>80</v>
      </c>
      <c r="FZ134" s="211">
        <v>80</v>
      </c>
      <c r="GA134" s="211">
        <v>80</v>
      </c>
      <c r="GB134" s="211">
        <v>80</v>
      </c>
      <c r="GC134" s="211">
        <v>80</v>
      </c>
      <c r="GD134" s="211">
        <v>80</v>
      </c>
      <c r="GE134" s="211"/>
      <c r="GF134" s="211"/>
      <c r="GG134" s="211"/>
      <c r="GH134" s="211"/>
      <c r="GI134" s="211"/>
      <c r="GJ134" s="211"/>
      <c r="GK134" s="211"/>
      <c r="GL134" s="211"/>
      <c r="GM134" s="211"/>
      <c r="GN134" s="211"/>
      <c r="GO134" s="211"/>
      <c r="GP134" s="211"/>
      <c r="GQ134" s="211"/>
      <c r="GR134" s="211"/>
      <c r="GS134" s="211"/>
      <c r="GT134" s="211"/>
      <c r="GU134" s="211"/>
      <c r="GV134" s="211"/>
      <c r="GW134" s="211"/>
      <c r="GX134" s="211"/>
      <c r="GY134" s="211"/>
      <c r="GZ134" s="211"/>
      <c r="HA134" s="211"/>
      <c r="HB134" s="211"/>
      <c r="HC134" s="211"/>
      <c r="HD134" s="211"/>
      <c r="HE134" s="211"/>
      <c r="HF134" s="211"/>
      <c r="HG134" s="211"/>
      <c r="HH134" s="211"/>
      <c r="HI134" s="211"/>
      <c r="HJ134" s="211"/>
      <c r="HK134" s="211"/>
      <c r="HL134" s="211"/>
      <c r="HM134" s="211"/>
      <c r="HN134" s="211"/>
      <c r="HO134" s="211"/>
      <c r="HP134" s="211"/>
      <c r="HQ134" s="211"/>
      <c r="HR134" s="211"/>
      <c r="HS134" s="211"/>
      <c r="HT134" s="211"/>
      <c r="HU134" s="211"/>
      <c r="HV134" s="211"/>
      <c r="HW134" s="211"/>
      <c r="HX134" s="211"/>
      <c r="HY134" s="211"/>
      <c r="HZ134" s="211"/>
      <c r="IA134" s="211"/>
      <c r="IB134" s="211"/>
      <c r="IC134" s="211"/>
      <c r="ID134" s="211"/>
      <c r="IE134" s="211"/>
      <c r="IF134" s="211"/>
      <c r="IG134" s="211"/>
      <c r="IH134" s="211"/>
      <c r="II134" s="211"/>
      <c r="IJ134" s="211"/>
      <c r="IK134" s="211"/>
      <c r="IL134" s="211"/>
      <c r="IM134" s="211"/>
      <c r="IN134" s="211"/>
      <c r="IO134" s="211"/>
      <c r="IP134" s="211"/>
      <c r="IQ134" s="211"/>
      <c r="IR134" s="211"/>
      <c r="IS134" s="211"/>
      <c r="IT134" s="211"/>
      <c r="IU134" s="211"/>
      <c r="IV134" s="211"/>
      <c r="IW134" s="211"/>
      <c r="IX134" s="211"/>
      <c r="IY134" s="211"/>
      <c r="IZ134" s="211"/>
      <c r="JA134" s="211"/>
      <c r="JB134" s="211"/>
      <c r="JC134" s="211"/>
      <c r="JD134" s="211"/>
      <c r="JE134" s="211"/>
      <c r="JF134" s="211"/>
      <c r="JG134" s="211"/>
      <c r="JH134" s="211"/>
      <c r="JI134" s="211"/>
      <c r="JJ134" s="211"/>
      <c r="JK134" s="211"/>
      <c r="JL134" s="211"/>
      <c r="JM134" s="211"/>
      <c r="JN134" s="211"/>
      <c r="JO134" s="211"/>
      <c r="JP134" s="211"/>
      <c r="JQ134" s="211"/>
      <c r="JR134" s="211"/>
      <c r="JS134" s="211"/>
      <c r="JT134" s="211"/>
      <c r="JU134" s="211"/>
      <c r="JV134" s="211"/>
      <c r="JW134" s="211"/>
      <c r="JX134" s="211"/>
      <c r="JY134" s="211"/>
      <c r="JZ134" s="211"/>
      <c r="KA134" s="211"/>
      <c r="KB134" s="211">
        <v>70</v>
      </c>
      <c r="KC134" s="211">
        <v>70</v>
      </c>
      <c r="KD134" s="211">
        <v>70</v>
      </c>
      <c r="KE134" s="211">
        <v>70</v>
      </c>
      <c r="KF134" s="211">
        <v>70</v>
      </c>
      <c r="KG134" s="211">
        <v>70</v>
      </c>
      <c r="KH134" s="211">
        <v>70</v>
      </c>
      <c r="KI134" s="211">
        <v>70</v>
      </c>
      <c r="KJ134" s="211">
        <v>70</v>
      </c>
      <c r="KK134" s="211">
        <v>70</v>
      </c>
      <c r="KL134" s="211">
        <v>70</v>
      </c>
      <c r="KM134" s="211">
        <v>70</v>
      </c>
      <c r="KN134" s="211">
        <v>70</v>
      </c>
      <c r="KO134" s="211">
        <v>70</v>
      </c>
      <c r="KP134" s="211">
        <v>70</v>
      </c>
      <c r="KQ134" s="211">
        <v>70</v>
      </c>
      <c r="KR134" s="211">
        <v>70</v>
      </c>
      <c r="KS134" s="211">
        <v>70</v>
      </c>
      <c r="KT134" s="211">
        <v>70</v>
      </c>
      <c r="KU134" s="211">
        <v>70</v>
      </c>
      <c r="KV134" s="211">
        <v>70</v>
      </c>
      <c r="KW134" s="211">
        <v>70</v>
      </c>
      <c r="KX134" s="211">
        <v>70</v>
      </c>
      <c r="KY134" s="211">
        <v>70</v>
      </c>
      <c r="KZ134" s="211">
        <v>70</v>
      </c>
      <c r="LA134" s="211">
        <v>70</v>
      </c>
      <c r="LB134" s="211">
        <v>70</v>
      </c>
      <c r="LC134" s="211">
        <v>70</v>
      </c>
      <c r="LD134" s="211">
        <v>70</v>
      </c>
      <c r="LE134" s="211">
        <v>70</v>
      </c>
      <c r="LF134" s="211">
        <v>70</v>
      </c>
      <c r="LG134" s="211">
        <v>70</v>
      </c>
      <c r="LH134" s="211">
        <v>70</v>
      </c>
      <c r="LI134" s="211">
        <v>70</v>
      </c>
      <c r="LJ134" s="211">
        <v>70</v>
      </c>
      <c r="LK134" s="211">
        <v>70</v>
      </c>
      <c r="LL134" s="211">
        <v>70</v>
      </c>
      <c r="LM134" s="211">
        <v>70</v>
      </c>
      <c r="LN134" s="211">
        <v>70</v>
      </c>
      <c r="LO134" s="211">
        <v>70</v>
      </c>
      <c r="LP134" s="211">
        <v>70</v>
      </c>
      <c r="LQ134" s="211">
        <v>70</v>
      </c>
      <c r="LR134" s="211">
        <v>70</v>
      </c>
      <c r="LS134" s="211">
        <v>70</v>
      </c>
      <c r="LT134" s="211">
        <v>70</v>
      </c>
      <c r="LU134" s="211">
        <v>70</v>
      </c>
      <c r="LV134" s="211">
        <v>70</v>
      </c>
      <c r="LW134" s="211">
        <v>70</v>
      </c>
      <c r="LX134" s="211">
        <v>70</v>
      </c>
      <c r="LY134" s="211">
        <v>70</v>
      </c>
      <c r="LZ134" s="211">
        <v>70</v>
      </c>
      <c r="MA134" s="211">
        <v>70</v>
      </c>
      <c r="MB134" s="211">
        <v>70</v>
      </c>
      <c r="MC134" s="211">
        <v>70</v>
      </c>
      <c r="MD134" s="211">
        <v>70</v>
      </c>
      <c r="ME134" s="211">
        <v>70</v>
      </c>
      <c r="MF134" s="211">
        <v>70</v>
      </c>
      <c r="MG134" s="211">
        <v>70</v>
      </c>
      <c r="MH134" s="211">
        <v>70</v>
      </c>
      <c r="MI134" s="211">
        <v>70</v>
      </c>
      <c r="MJ134" s="211">
        <v>70</v>
      </c>
      <c r="MK134" s="211">
        <v>70</v>
      </c>
      <c r="ML134" s="211">
        <v>70</v>
      </c>
      <c r="MM134" s="211">
        <v>70</v>
      </c>
      <c r="MN134" s="211">
        <v>70</v>
      </c>
      <c r="MO134" s="211">
        <v>70</v>
      </c>
      <c r="MP134" s="211">
        <v>70</v>
      </c>
      <c r="MQ134" s="211">
        <v>70</v>
      </c>
      <c r="MR134" s="211">
        <v>70</v>
      </c>
      <c r="MS134" s="211">
        <v>70</v>
      </c>
      <c r="MT134" s="211">
        <v>70</v>
      </c>
      <c r="MU134" s="211">
        <v>70</v>
      </c>
      <c r="MV134" s="211">
        <v>70</v>
      </c>
      <c r="MW134" s="211">
        <v>70</v>
      </c>
      <c r="MX134" s="211">
        <v>70</v>
      </c>
      <c r="MY134" s="211">
        <v>70</v>
      </c>
      <c r="MZ134" s="211">
        <v>70</v>
      </c>
      <c r="NA134" s="211">
        <v>70</v>
      </c>
      <c r="NB134" s="211">
        <v>70</v>
      </c>
      <c r="NC134" s="211">
        <v>70</v>
      </c>
      <c r="ND134" s="211">
        <v>70</v>
      </c>
      <c r="NE134" s="211">
        <v>70</v>
      </c>
      <c r="NF134" s="211">
        <v>70</v>
      </c>
      <c r="NG134" s="211">
        <v>70</v>
      </c>
      <c r="NH134" s="211">
        <v>70</v>
      </c>
      <c r="NI134" s="211">
        <v>70</v>
      </c>
      <c r="NJ134" s="211">
        <v>70</v>
      </c>
      <c r="NK134" s="211">
        <v>70</v>
      </c>
      <c r="NL134" s="211">
        <v>70</v>
      </c>
      <c r="NM134" s="211">
        <v>70</v>
      </c>
      <c r="NN134" s="211">
        <v>70</v>
      </c>
      <c r="NO134" s="211">
        <v>70</v>
      </c>
      <c r="NP134" s="211">
        <v>70</v>
      </c>
      <c r="NQ134" s="211">
        <v>70</v>
      </c>
      <c r="NR134" s="211">
        <v>70</v>
      </c>
      <c r="NS134" s="211">
        <v>70</v>
      </c>
      <c r="NT134" s="211">
        <v>70</v>
      </c>
      <c r="NU134" s="211">
        <v>70</v>
      </c>
      <c r="NV134" s="211">
        <v>70</v>
      </c>
      <c r="NW134" s="211">
        <v>70</v>
      </c>
      <c r="NX134" s="211">
        <v>70</v>
      </c>
      <c r="NY134" s="211">
        <v>70</v>
      </c>
      <c r="NZ134" s="211">
        <v>70</v>
      </c>
      <c r="OA134" s="211">
        <v>70</v>
      </c>
      <c r="OB134" s="211">
        <v>70</v>
      </c>
      <c r="OC134" s="211">
        <v>70</v>
      </c>
      <c r="OD134" s="211">
        <v>70</v>
      </c>
      <c r="OE134" s="211">
        <v>70</v>
      </c>
      <c r="OF134" s="211">
        <v>70</v>
      </c>
      <c r="OG134" s="211">
        <v>70</v>
      </c>
      <c r="OH134" s="211">
        <v>70</v>
      </c>
      <c r="OI134" s="211">
        <v>70</v>
      </c>
      <c r="OJ134" s="211">
        <v>70</v>
      </c>
      <c r="OK134" s="211">
        <v>70</v>
      </c>
      <c r="OL134" s="211">
        <v>70</v>
      </c>
      <c r="OM134" s="211">
        <v>70</v>
      </c>
      <c r="ON134" s="211">
        <v>70</v>
      </c>
      <c r="OO134" s="211">
        <v>70</v>
      </c>
      <c r="OP134" s="211">
        <v>70</v>
      </c>
      <c r="OQ134" s="211">
        <v>70</v>
      </c>
      <c r="OR134" s="211">
        <v>70</v>
      </c>
      <c r="OS134" s="211">
        <v>70</v>
      </c>
      <c r="OT134" s="211">
        <v>70</v>
      </c>
      <c r="OU134" s="211">
        <v>70</v>
      </c>
      <c r="OV134" s="211">
        <v>70</v>
      </c>
      <c r="OW134" s="211">
        <v>70</v>
      </c>
      <c r="OX134" s="211">
        <v>70</v>
      </c>
      <c r="OY134" s="211">
        <v>70</v>
      </c>
      <c r="OZ134" s="211">
        <v>70</v>
      </c>
      <c r="PA134" s="211">
        <v>70</v>
      </c>
      <c r="PB134" s="211">
        <v>70</v>
      </c>
      <c r="PC134" s="211">
        <v>70</v>
      </c>
      <c r="PD134" s="211">
        <v>70</v>
      </c>
      <c r="PE134" s="211">
        <v>70</v>
      </c>
      <c r="PF134" s="211">
        <v>70</v>
      </c>
      <c r="PG134" s="211">
        <v>70</v>
      </c>
      <c r="PH134" s="211">
        <v>70</v>
      </c>
      <c r="PI134" s="211">
        <v>70</v>
      </c>
      <c r="PJ134" s="211">
        <v>70</v>
      </c>
      <c r="PK134" s="211">
        <v>70</v>
      </c>
      <c r="PL134" s="211">
        <v>70</v>
      </c>
    </row>
    <row r="135" spans="1:428" x14ac:dyDescent="0.25">
      <c r="A135" s="866"/>
      <c r="B135" s="868"/>
      <c r="C135" s="869"/>
      <c r="D135" s="871"/>
      <c r="E135" s="206" t="s">
        <v>1377</v>
      </c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2"/>
      <c r="CG135" s="212"/>
      <c r="CH135" s="212"/>
      <c r="CI135" s="212"/>
      <c r="CJ135" s="212"/>
      <c r="CK135" s="212"/>
      <c r="CL135" s="212"/>
      <c r="CM135" s="212"/>
      <c r="CN135" s="212"/>
      <c r="CO135" s="212"/>
      <c r="CP135" s="212"/>
      <c r="CQ135" s="212"/>
      <c r="CR135" s="212"/>
      <c r="CS135" s="212"/>
      <c r="CT135" s="212"/>
      <c r="CU135" s="212"/>
      <c r="CV135" s="212"/>
      <c r="CW135" s="212"/>
      <c r="CX135" s="212"/>
      <c r="CY135" s="212"/>
      <c r="CZ135" s="212"/>
      <c r="DA135" s="212"/>
      <c r="DB135" s="212"/>
      <c r="DC135" s="212"/>
      <c r="DD135" s="212"/>
      <c r="DE135" s="212"/>
      <c r="DF135" s="212"/>
      <c r="DG135" s="212"/>
      <c r="DH135" s="212"/>
      <c r="DI135" s="212"/>
      <c r="DJ135" s="212"/>
      <c r="DK135" s="212"/>
      <c r="DL135" s="212"/>
      <c r="DM135" s="212"/>
      <c r="DN135" s="212"/>
      <c r="DO135" s="212"/>
      <c r="DP135" s="212"/>
      <c r="DQ135" s="212"/>
      <c r="DR135" s="212"/>
      <c r="DS135" s="212"/>
      <c r="DT135" s="212"/>
      <c r="DU135" s="212"/>
      <c r="DV135" s="212"/>
      <c r="DW135" s="212"/>
      <c r="DX135" s="212"/>
      <c r="DY135" s="212"/>
      <c r="DZ135" s="212"/>
      <c r="EA135" s="212"/>
      <c r="EB135" s="212"/>
      <c r="EC135" s="212"/>
      <c r="ED135" s="212"/>
      <c r="EE135" s="212"/>
      <c r="EF135" s="212"/>
      <c r="EG135" s="212"/>
      <c r="EH135" s="212"/>
      <c r="EI135" s="212"/>
      <c r="EJ135" s="212"/>
      <c r="EK135" s="212"/>
      <c r="EL135" s="212"/>
      <c r="EM135" s="212"/>
      <c r="EN135" s="212"/>
      <c r="EO135" s="212"/>
      <c r="EP135" s="212"/>
      <c r="EQ135" s="212"/>
      <c r="ER135" s="212"/>
      <c r="ES135" s="212"/>
      <c r="ET135" s="212"/>
      <c r="EU135" s="212"/>
      <c r="EV135" s="212"/>
      <c r="EW135" s="212"/>
      <c r="EX135" s="212"/>
      <c r="EY135" s="212"/>
      <c r="EZ135" s="212"/>
      <c r="FA135" s="212"/>
      <c r="FB135" s="212"/>
      <c r="FC135" s="212"/>
      <c r="FD135" s="212"/>
      <c r="FE135" s="212"/>
      <c r="FF135" s="212"/>
      <c r="FG135" s="212"/>
      <c r="FH135" s="212"/>
      <c r="FI135" s="212"/>
      <c r="FJ135" s="212"/>
      <c r="FK135" s="212"/>
      <c r="FL135" s="212"/>
      <c r="FM135" s="212">
        <v>32</v>
      </c>
      <c r="FN135" s="212">
        <v>30</v>
      </c>
      <c r="FO135" s="212">
        <v>23</v>
      </c>
      <c r="FP135" s="212">
        <v>54</v>
      </c>
      <c r="FQ135" s="212">
        <v>36</v>
      </c>
      <c r="FR135" s="212">
        <v>78</v>
      </c>
      <c r="FS135" s="212">
        <v>63</v>
      </c>
      <c r="FT135" s="212">
        <v>75</v>
      </c>
      <c r="FU135" s="212">
        <v>73</v>
      </c>
      <c r="FV135" s="212">
        <v>76</v>
      </c>
      <c r="FW135" s="212">
        <v>74</v>
      </c>
      <c r="FX135" s="212">
        <v>77</v>
      </c>
      <c r="FY135" s="212">
        <v>77</v>
      </c>
      <c r="FZ135" s="212">
        <v>76</v>
      </c>
      <c r="GA135" s="212">
        <v>76</v>
      </c>
      <c r="GB135" s="212">
        <v>74</v>
      </c>
      <c r="GC135" s="212">
        <v>75</v>
      </c>
      <c r="GD135" s="212">
        <v>76</v>
      </c>
      <c r="GE135" s="212"/>
      <c r="GF135" s="212"/>
      <c r="GG135" s="212"/>
      <c r="GH135" s="212"/>
      <c r="GI135" s="212"/>
      <c r="GJ135" s="212"/>
      <c r="GK135" s="212"/>
      <c r="GL135" s="212"/>
      <c r="GM135" s="212"/>
      <c r="GN135" s="212"/>
      <c r="GO135" s="212"/>
      <c r="GP135" s="212"/>
      <c r="GQ135" s="212"/>
      <c r="GR135" s="212"/>
      <c r="GS135" s="212"/>
      <c r="GT135" s="212"/>
      <c r="GU135" s="212"/>
      <c r="GV135" s="212"/>
      <c r="GW135" s="212"/>
      <c r="GX135" s="212"/>
      <c r="GY135" s="212"/>
      <c r="GZ135" s="212"/>
      <c r="HA135" s="212"/>
      <c r="HB135" s="212"/>
      <c r="HC135" s="212"/>
      <c r="HD135" s="212"/>
      <c r="HE135" s="212"/>
      <c r="HF135" s="212"/>
      <c r="HG135" s="212"/>
      <c r="HH135" s="212"/>
      <c r="HI135" s="212"/>
      <c r="HJ135" s="212"/>
      <c r="HK135" s="212"/>
      <c r="HL135" s="212"/>
      <c r="HM135" s="212"/>
      <c r="HN135" s="212"/>
      <c r="HO135" s="212"/>
      <c r="HP135" s="212"/>
      <c r="HQ135" s="212"/>
      <c r="HR135" s="212"/>
      <c r="HS135" s="212"/>
      <c r="HT135" s="212"/>
      <c r="HU135" s="212"/>
      <c r="HV135" s="212"/>
      <c r="HW135" s="212"/>
      <c r="HX135" s="212"/>
      <c r="HY135" s="212"/>
      <c r="HZ135" s="212"/>
      <c r="IA135" s="212"/>
      <c r="IB135" s="212"/>
      <c r="IC135" s="212"/>
      <c r="ID135" s="212"/>
      <c r="IE135" s="212"/>
      <c r="IF135" s="212"/>
      <c r="IG135" s="212"/>
      <c r="IH135" s="212"/>
      <c r="II135" s="212"/>
      <c r="IJ135" s="212"/>
      <c r="IK135" s="212"/>
      <c r="IL135" s="212"/>
      <c r="IM135" s="212"/>
      <c r="IN135" s="212"/>
      <c r="IO135" s="212"/>
      <c r="IP135" s="212"/>
      <c r="IQ135" s="212"/>
      <c r="IR135" s="212"/>
      <c r="IS135" s="212"/>
      <c r="IT135" s="212"/>
      <c r="IU135" s="212"/>
      <c r="IV135" s="212"/>
      <c r="IW135" s="212"/>
      <c r="IX135" s="212"/>
      <c r="IY135" s="212"/>
      <c r="IZ135" s="212"/>
      <c r="JA135" s="212"/>
      <c r="JB135" s="212"/>
      <c r="JC135" s="212"/>
      <c r="JD135" s="212"/>
      <c r="JE135" s="212"/>
      <c r="JF135" s="212"/>
      <c r="JG135" s="212"/>
      <c r="JH135" s="212"/>
      <c r="JI135" s="212"/>
      <c r="JJ135" s="212"/>
      <c r="JK135" s="212"/>
      <c r="JL135" s="212"/>
      <c r="JM135" s="212"/>
      <c r="JN135" s="212"/>
      <c r="JO135" s="212"/>
      <c r="JP135" s="212"/>
      <c r="JQ135" s="212"/>
      <c r="JR135" s="212"/>
      <c r="JS135" s="212"/>
      <c r="JT135" s="212"/>
      <c r="JU135" s="212"/>
      <c r="JV135" s="212"/>
      <c r="JW135" s="212"/>
      <c r="JX135" s="212"/>
      <c r="JY135" s="212"/>
      <c r="JZ135" s="212"/>
      <c r="KA135" s="212"/>
      <c r="KB135" s="212">
        <v>66</v>
      </c>
      <c r="KC135" s="212">
        <v>66</v>
      </c>
      <c r="KD135" s="212">
        <v>66</v>
      </c>
      <c r="KE135" s="212">
        <v>66</v>
      </c>
      <c r="KF135" s="212">
        <v>66</v>
      </c>
      <c r="KG135" s="212">
        <v>66</v>
      </c>
      <c r="KH135" s="212">
        <v>68</v>
      </c>
      <c r="KI135" s="212">
        <v>68</v>
      </c>
      <c r="KJ135" s="212">
        <v>68</v>
      </c>
      <c r="KK135" s="212">
        <v>0</v>
      </c>
      <c r="KL135" s="212">
        <v>68</v>
      </c>
      <c r="KM135" s="212">
        <v>68</v>
      </c>
      <c r="KN135" s="212">
        <v>68</v>
      </c>
      <c r="KO135" s="212">
        <v>68</v>
      </c>
      <c r="KP135" s="212">
        <v>68</v>
      </c>
      <c r="KQ135" s="212">
        <v>68</v>
      </c>
      <c r="KR135" s="212">
        <v>68</v>
      </c>
      <c r="KS135" s="212">
        <v>68</v>
      </c>
      <c r="KT135" s="212">
        <v>66</v>
      </c>
      <c r="KU135" s="212">
        <v>66</v>
      </c>
      <c r="KV135" s="212">
        <v>66</v>
      </c>
      <c r="KW135" s="212">
        <v>66</v>
      </c>
      <c r="KX135" s="212">
        <v>66</v>
      </c>
      <c r="KY135" s="212">
        <v>66</v>
      </c>
      <c r="KZ135" s="212">
        <v>66</v>
      </c>
      <c r="LA135" s="212">
        <v>57</v>
      </c>
      <c r="LB135" s="212">
        <v>57</v>
      </c>
      <c r="LC135" s="212">
        <v>57</v>
      </c>
      <c r="LD135" s="212">
        <v>57</v>
      </c>
      <c r="LE135" s="212">
        <v>57</v>
      </c>
      <c r="LF135" s="212">
        <v>57</v>
      </c>
      <c r="LG135" s="212">
        <v>63</v>
      </c>
      <c r="LH135" s="212">
        <v>63</v>
      </c>
      <c r="LI135" s="212">
        <v>63</v>
      </c>
      <c r="LJ135" s="212">
        <v>63</v>
      </c>
      <c r="LK135" s="212">
        <v>63</v>
      </c>
      <c r="LL135" s="212">
        <v>63</v>
      </c>
      <c r="LM135" s="212">
        <v>63</v>
      </c>
      <c r="LN135" s="212">
        <v>63</v>
      </c>
      <c r="LO135" s="212">
        <v>63</v>
      </c>
      <c r="LP135" s="212">
        <v>63</v>
      </c>
      <c r="LQ135" s="212">
        <v>63</v>
      </c>
      <c r="LR135" s="212">
        <v>63</v>
      </c>
      <c r="LS135" s="212">
        <v>63</v>
      </c>
      <c r="LT135" s="212">
        <v>63</v>
      </c>
      <c r="LU135" s="212">
        <v>63</v>
      </c>
      <c r="LV135" s="212">
        <v>63</v>
      </c>
      <c r="LW135" s="212">
        <v>63</v>
      </c>
      <c r="LX135" s="212">
        <v>63</v>
      </c>
      <c r="LY135" s="212">
        <v>63</v>
      </c>
      <c r="LZ135" s="212">
        <v>63</v>
      </c>
      <c r="MA135" s="212">
        <v>63</v>
      </c>
      <c r="MB135" s="212">
        <v>63</v>
      </c>
      <c r="MC135" s="212">
        <v>63</v>
      </c>
      <c r="MD135" s="212">
        <v>63</v>
      </c>
      <c r="ME135" s="212">
        <v>63</v>
      </c>
      <c r="MF135" s="212">
        <v>63</v>
      </c>
      <c r="MG135" s="212">
        <v>63</v>
      </c>
      <c r="MH135" s="212">
        <v>63</v>
      </c>
      <c r="MI135" s="212">
        <v>63</v>
      </c>
      <c r="MJ135" s="212">
        <v>63</v>
      </c>
      <c r="MK135" s="212">
        <v>63</v>
      </c>
      <c r="ML135" s="212">
        <v>63</v>
      </c>
      <c r="MM135" s="212">
        <v>63</v>
      </c>
      <c r="MN135" s="212">
        <v>63</v>
      </c>
      <c r="MO135" s="212">
        <v>63</v>
      </c>
      <c r="MP135" s="212">
        <v>63</v>
      </c>
      <c r="MQ135" s="212">
        <v>63</v>
      </c>
      <c r="MR135" s="212">
        <v>63</v>
      </c>
      <c r="MS135" s="212">
        <v>63</v>
      </c>
      <c r="MT135" s="212">
        <v>63</v>
      </c>
      <c r="MU135" s="212">
        <v>63</v>
      </c>
      <c r="MV135" s="212">
        <v>63</v>
      </c>
      <c r="MW135" s="212">
        <v>63</v>
      </c>
      <c r="MX135" s="212">
        <v>63</v>
      </c>
      <c r="MY135" s="212">
        <v>63</v>
      </c>
      <c r="MZ135" s="212">
        <v>63</v>
      </c>
      <c r="NA135" s="212">
        <v>63</v>
      </c>
      <c r="NB135" s="212">
        <v>63</v>
      </c>
      <c r="NC135" s="212">
        <v>63</v>
      </c>
      <c r="ND135" s="212">
        <v>63</v>
      </c>
      <c r="NE135" s="212">
        <v>63</v>
      </c>
      <c r="NF135" s="212">
        <v>63</v>
      </c>
      <c r="NG135" s="212">
        <v>63</v>
      </c>
      <c r="NH135" s="212">
        <v>63</v>
      </c>
      <c r="NI135" s="212">
        <v>63</v>
      </c>
      <c r="NJ135" s="212">
        <v>63</v>
      </c>
      <c r="NK135" s="212">
        <v>63</v>
      </c>
      <c r="NL135" s="212">
        <v>63</v>
      </c>
      <c r="NM135" s="212">
        <v>63</v>
      </c>
      <c r="NN135" s="212">
        <v>63</v>
      </c>
      <c r="NO135" s="212">
        <v>63</v>
      </c>
      <c r="NP135" s="212">
        <v>63</v>
      </c>
      <c r="NQ135" s="212">
        <v>63</v>
      </c>
      <c r="NR135" s="212">
        <v>63</v>
      </c>
      <c r="NS135" s="212">
        <v>64</v>
      </c>
      <c r="NT135" s="212">
        <v>64</v>
      </c>
      <c r="NU135" s="212">
        <v>64</v>
      </c>
      <c r="NV135" s="212">
        <v>64</v>
      </c>
      <c r="NW135" s="212">
        <v>64</v>
      </c>
      <c r="NX135" s="212">
        <v>64</v>
      </c>
      <c r="NY135" s="212">
        <v>64</v>
      </c>
      <c r="NZ135" s="212">
        <v>64</v>
      </c>
      <c r="OA135" s="212">
        <v>64</v>
      </c>
      <c r="OB135" s="212">
        <v>64</v>
      </c>
      <c r="OC135" s="212">
        <v>64</v>
      </c>
      <c r="OD135" s="212">
        <v>64</v>
      </c>
      <c r="OE135" s="212">
        <v>64</v>
      </c>
      <c r="OF135" s="212">
        <v>60</v>
      </c>
      <c r="OG135" s="212">
        <v>60</v>
      </c>
      <c r="OH135" s="212">
        <v>60</v>
      </c>
      <c r="OI135" s="212">
        <v>60</v>
      </c>
      <c r="OJ135" s="212">
        <v>60</v>
      </c>
      <c r="OK135" s="212">
        <v>60</v>
      </c>
      <c r="OL135" s="212">
        <v>60</v>
      </c>
      <c r="OM135" s="212">
        <v>60</v>
      </c>
      <c r="ON135" s="212">
        <v>60</v>
      </c>
      <c r="OO135" s="212">
        <v>60</v>
      </c>
      <c r="OP135" s="212">
        <v>60</v>
      </c>
      <c r="OQ135" s="212">
        <v>49</v>
      </c>
      <c r="OR135" s="212">
        <v>49</v>
      </c>
      <c r="OS135" s="212">
        <v>63</v>
      </c>
      <c r="OT135" s="212">
        <v>63</v>
      </c>
      <c r="OU135" s="212">
        <v>63</v>
      </c>
      <c r="OV135" s="212">
        <v>64</v>
      </c>
      <c r="OW135" s="212">
        <v>64</v>
      </c>
      <c r="OX135" s="212">
        <v>63</v>
      </c>
      <c r="OY135" s="212">
        <v>64</v>
      </c>
      <c r="OZ135" s="212">
        <v>63</v>
      </c>
      <c r="PA135" s="212">
        <v>63</v>
      </c>
      <c r="PB135" s="212">
        <v>64</v>
      </c>
      <c r="PC135" s="212">
        <v>62</v>
      </c>
      <c r="PD135" s="212">
        <v>60</v>
      </c>
      <c r="PE135" s="212">
        <v>60</v>
      </c>
      <c r="PF135" s="212">
        <v>60</v>
      </c>
      <c r="PG135" s="212">
        <v>64</v>
      </c>
      <c r="PH135" s="212">
        <v>64</v>
      </c>
      <c r="PI135" s="212">
        <v>64</v>
      </c>
      <c r="PJ135" s="212">
        <v>64</v>
      </c>
      <c r="PK135" s="212">
        <v>64</v>
      </c>
      <c r="PL135" s="212">
        <v>65</v>
      </c>
    </row>
    <row r="136" spans="1:428" x14ac:dyDescent="0.25">
      <c r="A136" s="866">
        <v>65</v>
      </c>
      <c r="B136" s="867" t="s">
        <v>1451</v>
      </c>
      <c r="C136" s="869" t="s">
        <v>1375</v>
      </c>
      <c r="D136" s="871" t="s">
        <v>1443</v>
      </c>
      <c r="E136" s="205" t="s">
        <v>1376</v>
      </c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11"/>
      <c r="AP136" s="211"/>
      <c r="AQ136" s="211"/>
      <c r="AR136" s="211"/>
      <c r="AS136" s="211"/>
      <c r="AT136" s="211"/>
      <c r="AU136" s="211"/>
      <c r="AV136" s="211"/>
      <c r="AW136" s="211"/>
      <c r="AX136" s="211"/>
      <c r="AY136" s="211"/>
      <c r="AZ136" s="211"/>
      <c r="BA136" s="211"/>
      <c r="BB136" s="211"/>
      <c r="BC136" s="211"/>
      <c r="BD136" s="211"/>
      <c r="BE136" s="211"/>
      <c r="BF136" s="211"/>
      <c r="BG136" s="211"/>
      <c r="BH136" s="211"/>
      <c r="BI136" s="211"/>
      <c r="BJ136" s="211"/>
      <c r="BK136" s="211"/>
      <c r="BL136" s="211"/>
      <c r="BM136" s="211"/>
      <c r="BN136" s="211"/>
      <c r="BO136" s="211"/>
      <c r="BP136" s="211"/>
      <c r="BQ136" s="211"/>
      <c r="BR136" s="211"/>
      <c r="BS136" s="211"/>
      <c r="BT136" s="211"/>
      <c r="BU136" s="211"/>
      <c r="BV136" s="211"/>
      <c r="BW136" s="211"/>
      <c r="BX136" s="211"/>
      <c r="BY136" s="211"/>
      <c r="BZ136" s="211"/>
      <c r="CA136" s="211"/>
      <c r="CB136" s="211"/>
      <c r="CC136" s="211"/>
      <c r="CD136" s="211"/>
      <c r="CE136" s="211"/>
      <c r="CF136" s="211"/>
      <c r="CG136" s="211"/>
      <c r="CH136" s="211"/>
      <c r="CI136" s="211"/>
      <c r="CJ136" s="211"/>
      <c r="CK136" s="211"/>
      <c r="CL136" s="211"/>
      <c r="CM136" s="211"/>
      <c r="CN136" s="211"/>
      <c r="CO136" s="211"/>
      <c r="CP136" s="211"/>
      <c r="CQ136" s="211"/>
      <c r="CR136" s="211"/>
      <c r="CS136" s="211"/>
      <c r="CT136" s="211"/>
      <c r="CU136" s="211"/>
      <c r="CV136" s="211"/>
      <c r="CW136" s="211"/>
      <c r="CX136" s="211"/>
      <c r="CY136" s="211"/>
      <c r="CZ136" s="211"/>
      <c r="DA136" s="211"/>
      <c r="DB136" s="211"/>
      <c r="DC136" s="211"/>
      <c r="DD136" s="211"/>
      <c r="DE136" s="211"/>
      <c r="DF136" s="211"/>
      <c r="DG136" s="211"/>
      <c r="DH136" s="211"/>
      <c r="DI136" s="211"/>
      <c r="DJ136" s="211"/>
      <c r="DK136" s="211"/>
      <c r="DL136" s="211"/>
      <c r="DM136" s="211"/>
      <c r="DN136" s="211"/>
      <c r="DO136" s="211"/>
      <c r="DP136" s="211"/>
      <c r="DQ136" s="211"/>
      <c r="DR136" s="211"/>
      <c r="DS136" s="211"/>
      <c r="DT136" s="211"/>
      <c r="DU136" s="211"/>
      <c r="DV136" s="211"/>
      <c r="DW136" s="211"/>
      <c r="DX136" s="211"/>
      <c r="DY136" s="211"/>
      <c r="DZ136" s="211"/>
      <c r="EA136" s="211"/>
      <c r="EB136" s="211"/>
      <c r="EC136" s="211"/>
      <c r="ED136" s="211"/>
      <c r="EE136" s="211"/>
      <c r="EF136" s="211"/>
      <c r="EG136" s="211"/>
      <c r="EH136" s="211"/>
      <c r="EI136" s="211"/>
      <c r="EJ136" s="211"/>
      <c r="EK136" s="211"/>
      <c r="EL136" s="211"/>
      <c r="EM136" s="211"/>
      <c r="EN136" s="211"/>
      <c r="EO136" s="211"/>
      <c r="EP136" s="211"/>
      <c r="EQ136" s="211"/>
      <c r="ER136" s="211"/>
      <c r="ES136" s="211"/>
      <c r="ET136" s="211"/>
      <c r="EU136" s="211"/>
      <c r="EV136" s="211"/>
      <c r="EW136" s="211"/>
      <c r="EX136" s="211"/>
      <c r="EY136" s="211"/>
      <c r="EZ136" s="211"/>
      <c r="FA136" s="211"/>
      <c r="FB136" s="211"/>
      <c r="FC136" s="211"/>
      <c r="FD136" s="211"/>
      <c r="FE136" s="211"/>
      <c r="FF136" s="211"/>
      <c r="FG136" s="211"/>
      <c r="FH136" s="211"/>
      <c r="FI136" s="211"/>
      <c r="FJ136" s="211"/>
      <c r="FK136" s="211"/>
      <c r="FL136" s="211"/>
      <c r="FM136" s="211">
        <v>40</v>
      </c>
      <c r="FN136" s="211">
        <v>40</v>
      </c>
      <c r="FO136" s="211">
        <v>40</v>
      </c>
      <c r="FP136" s="211">
        <v>40</v>
      </c>
      <c r="FQ136" s="211">
        <v>40</v>
      </c>
      <c r="FR136" s="211">
        <v>80</v>
      </c>
      <c r="FS136" s="211">
        <v>80</v>
      </c>
      <c r="FT136" s="211">
        <v>80</v>
      </c>
      <c r="FU136" s="211">
        <v>80</v>
      </c>
      <c r="FV136" s="211">
        <v>80</v>
      </c>
      <c r="FW136" s="211">
        <v>80</v>
      </c>
      <c r="FX136" s="211">
        <v>80</v>
      </c>
      <c r="FY136" s="211">
        <v>80</v>
      </c>
      <c r="FZ136" s="211">
        <v>80</v>
      </c>
      <c r="GA136" s="211">
        <v>80</v>
      </c>
      <c r="GB136" s="211">
        <v>80</v>
      </c>
      <c r="GC136" s="211">
        <v>80</v>
      </c>
      <c r="GD136" s="211">
        <v>80</v>
      </c>
      <c r="GE136" s="211"/>
      <c r="GF136" s="211"/>
      <c r="GG136" s="211"/>
      <c r="GH136" s="211"/>
      <c r="GI136" s="211"/>
      <c r="GJ136" s="211"/>
      <c r="GK136" s="211"/>
      <c r="GL136" s="211"/>
      <c r="GM136" s="211"/>
      <c r="GN136" s="211"/>
      <c r="GO136" s="211"/>
      <c r="GP136" s="211"/>
      <c r="GQ136" s="211"/>
      <c r="GR136" s="211"/>
      <c r="GS136" s="211"/>
      <c r="GT136" s="211"/>
      <c r="GU136" s="211"/>
      <c r="GV136" s="211"/>
      <c r="GW136" s="211"/>
      <c r="GX136" s="211"/>
      <c r="GY136" s="211"/>
      <c r="GZ136" s="211"/>
      <c r="HA136" s="211"/>
      <c r="HB136" s="211"/>
      <c r="HC136" s="211"/>
      <c r="HD136" s="211"/>
      <c r="HE136" s="211"/>
      <c r="HF136" s="211"/>
      <c r="HG136" s="211"/>
      <c r="HH136" s="211"/>
      <c r="HI136" s="211"/>
      <c r="HJ136" s="211"/>
      <c r="HK136" s="211"/>
      <c r="HL136" s="211"/>
      <c r="HM136" s="211"/>
      <c r="HN136" s="211"/>
      <c r="HO136" s="211"/>
      <c r="HP136" s="211"/>
      <c r="HQ136" s="211"/>
      <c r="HR136" s="211"/>
      <c r="HS136" s="211"/>
      <c r="HT136" s="211"/>
      <c r="HU136" s="211"/>
      <c r="HV136" s="211"/>
      <c r="HW136" s="211"/>
      <c r="HX136" s="211"/>
      <c r="HY136" s="211"/>
      <c r="HZ136" s="211"/>
      <c r="IA136" s="211"/>
      <c r="IB136" s="211"/>
      <c r="IC136" s="211"/>
      <c r="ID136" s="211"/>
      <c r="IE136" s="211"/>
      <c r="IF136" s="211"/>
      <c r="IG136" s="211"/>
      <c r="IH136" s="211"/>
      <c r="II136" s="211"/>
      <c r="IJ136" s="211"/>
      <c r="IK136" s="211"/>
      <c r="IL136" s="211"/>
      <c r="IM136" s="211"/>
      <c r="IN136" s="211"/>
      <c r="IO136" s="211"/>
      <c r="IP136" s="211"/>
      <c r="IQ136" s="211"/>
      <c r="IR136" s="211"/>
      <c r="IS136" s="211"/>
      <c r="IT136" s="211"/>
      <c r="IU136" s="211"/>
      <c r="IV136" s="211"/>
      <c r="IW136" s="211"/>
      <c r="IX136" s="211"/>
      <c r="IY136" s="211"/>
      <c r="IZ136" s="211"/>
      <c r="JA136" s="211"/>
      <c r="JB136" s="211"/>
      <c r="JC136" s="211"/>
      <c r="JD136" s="211"/>
      <c r="JE136" s="211"/>
      <c r="JF136" s="211"/>
      <c r="JG136" s="211"/>
      <c r="JH136" s="211"/>
      <c r="JI136" s="211"/>
      <c r="JJ136" s="211"/>
      <c r="JK136" s="211"/>
      <c r="JL136" s="211"/>
      <c r="JM136" s="211"/>
      <c r="JN136" s="211"/>
      <c r="JO136" s="211"/>
      <c r="JP136" s="211"/>
      <c r="JQ136" s="211"/>
      <c r="JR136" s="211"/>
      <c r="JS136" s="211"/>
      <c r="JT136" s="211"/>
      <c r="JU136" s="211"/>
      <c r="JV136" s="211"/>
      <c r="JW136" s="211"/>
      <c r="JX136" s="211"/>
      <c r="JY136" s="211"/>
      <c r="JZ136" s="211"/>
      <c r="KA136" s="211"/>
      <c r="KB136" s="211">
        <v>30</v>
      </c>
      <c r="KC136" s="211">
        <v>30</v>
      </c>
      <c r="KD136" s="211">
        <v>30</v>
      </c>
      <c r="KE136" s="211">
        <v>30</v>
      </c>
      <c r="KF136" s="211">
        <v>30</v>
      </c>
      <c r="KG136" s="211">
        <v>30</v>
      </c>
      <c r="KH136" s="211">
        <v>30</v>
      </c>
      <c r="KI136" s="211">
        <v>30</v>
      </c>
      <c r="KJ136" s="211">
        <v>30</v>
      </c>
      <c r="KK136" s="211">
        <v>30</v>
      </c>
      <c r="KL136" s="211">
        <v>30</v>
      </c>
      <c r="KM136" s="211">
        <v>30</v>
      </c>
      <c r="KN136" s="211">
        <v>30</v>
      </c>
      <c r="KO136" s="211">
        <v>30</v>
      </c>
      <c r="KP136" s="211">
        <v>30</v>
      </c>
      <c r="KQ136" s="211">
        <v>30</v>
      </c>
      <c r="KR136" s="211">
        <v>30</v>
      </c>
      <c r="KS136" s="211">
        <v>30</v>
      </c>
      <c r="KT136" s="211">
        <v>30</v>
      </c>
      <c r="KU136" s="211">
        <v>30</v>
      </c>
      <c r="KV136" s="211">
        <v>30</v>
      </c>
      <c r="KW136" s="211">
        <v>30</v>
      </c>
      <c r="KX136" s="211">
        <v>30</v>
      </c>
      <c r="KY136" s="211">
        <v>30</v>
      </c>
      <c r="KZ136" s="211">
        <v>30</v>
      </c>
      <c r="LA136" s="211">
        <v>30</v>
      </c>
      <c r="LB136" s="211">
        <v>30</v>
      </c>
      <c r="LC136" s="211">
        <v>30</v>
      </c>
      <c r="LD136" s="211">
        <v>30</v>
      </c>
      <c r="LE136" s="211">
        <v>30</v>
      </c>
      <c r="LF136" s="211">
        <v>30</v>
      </c>
      <c r="LG136" s="211">
        <v>30</v>
      </c>
      <c r="LH136" s="211">
        <v>30</v>
      </c>
      <c r="LI136" s="211">
        <v>30</v>
      </c>
      <c r="LJ136" s="211">
        <v>30</v>
      </c>
      <c r="LK136" s="211">
        <v>30</v>
      </c>
      <c r="LL136" s="211">
        <v>30</v>
      </c>
      <c r="LM136" s="211">
        <v>30</v>
      </c>
      <c r="LN136" s="211">
        <v>30</v>
      </c>
      <c r="LO136" s="211">
        <v>30</v>
      </c>
      <c r="LP136" s="211">
        <v>30</v>
      </c>
      <c r="LQ136" s="211">
        <v>30</v>
      </c>
      <c r="LR136" s="211">
        <v>30</v>
      </c>
      <c r="LS136" s="211">
        <v>30</v>
      </c>
      <c r="LT136" s="211">
        <v>30</v>
      </c>
      <c r="LU136" s="211">
        <v>30</v>
      </c>
      <c r="LV136" s="211">
        <v>30</v>
      </c>
      <c r="LW136" s="211">
        <v>30</v>
      </c>
      <c r="LX136" s="211">
        <v>30</v>
      </c>
      <c r="LY136" s="211">
        <v>30</v>
      </c>
      <c r="LZ136" s="211">
        <v>30</v>
      </c>
      <c r="MA136" s="211">
        <v>30</v>
      </c>
      <c r="MB136" s="211">
        <v>30</v>
      </c>
      <c r="MC136" s="211">
        <v>30</v>
      </c>
      <c r="MD136" s="211">
        <v>30</v>
      </c>
      <c r="ME136" s="211">
        <v>30</v>
      </c>
      <c r="MF136" s="211">
        <v>30</v>
      </c>
      <c r="MG136" s="211">
        <v>30</v>
      </c>
      <c r="MH136" s="211">
        <v>30</v>
      </c>
      <c r="MI136" s="211">
        <v>30</v>
      </c>
      <c r="MJ136" s="211">
        <v>30</v>
      </c>
      <c r="MK136" s="211">
        <v>30</v>
      </c>
      <c r="ML136" s="211">
        <v>30</v>
      </c>
      <c r="MM136" s="211">
        <v>30</v>
      </c>
      <c r="MN136" s="211">
        <v>30</v>
      </c>
      <c r="MO136" s="211">
        <v>30</v>
      </c>
      <c r="MP136" s="211">
        <v>30</v>
      </c>
      <c r="MQ136" s="211">
        <v>30</v>
      </c>
      <c r="MR136" s="211">
        <v>30</v>
      </c>
      <c r="MS136" s="211">
        <v>30</v>
      </c>
      <c r="MT136" s="211">
        <v>30</v>
      </c>
      <c r="MU136" s="211">
        <v>30</v>
      </c>
      <c r="MV136" s="211">
        <v>30</v>
      </c>
      <c r="MW136" s="211">
        <v>30</v>
      </c>
      <c r="MX136" s="211">
        <v>30</v>
      </c>
      <c r="MY136" s="211">
        <v>30</v>
      </c>
      <c r="MZ136" s="211">
        <v>30</v>
      </c>
      <c r="NA136" s="211">
        <v>30</v>
      </c>
      <c r="NB136" s="211">
        <v>30</v>
      </c>
      <c r="NC136" s="211">
        <v>30</v>
      </c>
      <c r="ND136" s="211">
        <v>30</v>
      </c>
      <c r="NE136" s="211">
        <v>30</v>
      </c>
      <c r="NF136" s="211">
        <v>30</v>
      </c>
      <c r="NG136" s="211">
        <v>30</v>
      </c>
      <c r="NH136" s="211">
        <v>30</v>
      </c>
      <c r="NI136" s="211">
        <v>30</v>
      </c>
      <c r="NJ136" s="211">
        <v>30</v>
      </c>
      <c r="NK136" s="211">
        <v>30</v>
      </c>
      <c r="NL136" s="211">
        <v>30</v>
      </c>
      <c r="NM136" s="211">
        <v>30</v>
      </c>
      <c r="NN136" s="211">
        <v>30</v>
      </c>
      <c r="NO136" s="211">
        <v>30</v>
      </c>
      <c r="NP136" s="211">
        <v>30</v>
      </c>
      <c r="NQ136" s="211">
        <v>30</v>
      </c>
      <c r="NR136" s="211">
        <v>30</v>
      </c>
      <c r="NS136" s="211">
        <v>30</v>
      </c>
      <c r="NT136" s="211">
        <v>30</v>
      </c>
      <c r="NU136" s="211">
        <v>30</v>
      </c>
      <c r="NV136" s="211">
        <v>30</v>
      </c>
      <c r="NW136" s="211">
        <v>30</v>
      </c>
      <c r="NX136" s="211">
        <v>30</v>
      </c>
      <c r="NY136" s="211">
        <v>30</v>
      </c>
      <c r="NZ136" s="211">
        <v>30</v>
      </c>
      <c r="OA136" s="211">
        <v>30</v>
      </c>
      <c r="OB136" s="211">
        <v>30</v>
      </c>
      <c r="OC136" s="211">
        <v>30</v>
      </c>
      <c r="OD136" s="211">
        <v>30</v>
      </c>
      <c r="OE136" s="211">
        <v>30</v>
      </c>
      <c r="OF136" s="211">
        <v>30</v>
      </c>
      <c r="OG136" s="211">
        <v>30</v>
      </c>
      <c r="OH136" s="211">
        <v>30</v>
      </c>
      <c r="OI136" s="211">
        <v>30</v>
      </c>
      <c r="OJ136" s="211">
        <v>30</v>
      </c>
      <c r="OK136" s="211">
        <v>30</v>
      </c>
      <c r="OL136" s="211">
        <v>30</v>
      </c>
      <c r="OM136" s="211">
        <v>30</v>
      </c>
      <c r="ON136" s="211">
        <v>30</v>
      </c>
      <c r="OO136" s="211">
        <v>30</v>
      </c>
      <c r="OP136" s="211">
        <v>30</v>
      </c>
      <c r="OQ136" s="211">
        <v>30</v>
      </c>
      <c r="OR136" s="211">
        <v>30</v>
      </c>
      <c r="OS136" s="211">
        <v>30</v>
      </c>
      <c r="OT136" s="211">
        <v>30</v>
      </c>
      <c r="OU136" s="211">
        <v>30</v>
      </c>
      <c r="OV136" s="211">
        <v>30</v>
      </c>
      <c r="OW136" s="211">
        <v>30</v>
      </c>
      <c r="OX136" s="211">
        <v>30</v>
      </c>
      <c r="OY136" s="211">
        <v>30</v>
      </c>
      <c r="OZ136" s="211">
        <v>30</v>
      </c>
      <c r="PA136" s="211">
        <v>30</v>
      </c>
      <c r="PB136" s="211">
        <v>30</v>
      </c>
      <c r="PC136" s="211">
        <v>30</v>
      </c>
      <c r="PD136" s="211">
        <v>30</v>
      </c>
      <c r="PE136" s="211">
        <v>30</v>
      </c>
      <c r="PF136" s="211">
        <v>30</v>
      </c>
      <c r="PG136" s="211">
        <v>30</v>
      </c>
      <c r="PH136" s="211">
        <v>30</v>
      </c>
      <c r="PI136" s="211">
        <v>30</v>
      </c>
      <c r="PJ136" s="211">
        <v>30</v>
      </c>
      <c r="PK136" s="211">
        <v>30</v>
      </c>
      <c r="PL136" s="211">
        <v>30</v>
      </c>
    </row>
    <row r="137" spans="1:428" x14ac:dyDescent="0.25">
      <c r="A137" s="866"/>
      <c r="B137" s="868"/>
      <c r="C137" s="869"/>
      <c r="D137" s="871"/>
      <c r="E137" s="206" t="s">
        <v>1377</v>
      </c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2"/>
      <c r="CG137" s="212"/>
      <c r="CH137" s="212"/>
      <c r="CI137" s="212"/>
      <c r="CJ137" s="212"/>
      <c r="CK137" s="212"/>
      <c r="CL137" s="212"/>
      <c r="CM137" s="212"/>
      <c r="CN137" s="212"/>
      <c r="CO137" s="212"/>
      <c r="CP137" s="212"/>
      <c r="CQ137" s="212"/>
      <c r="CR137" s="212"/>
      <c r="CS137" s="212"/>
      <c r="CT137" s="212"/>
      <c r="CU137" s="212"/>
      <c r="CV137" s="212"/>
      <c r="CW137" s="212"/>
      <c r="CX137" s="212"/>
      <c r="CY137" s="212"/>
      <c r="CZ137" s="212"/>
      <c r="DA137" s="212"/>
      <c r="DB137" s="212"/>
      <c r="DC137" s="212"/>
      <c r="DD137" s="212"/>
      <c r="DE137" s="212"/>
      <c r="DF137" s="212"/>
      <c r="DG137" s="212"/>
      <c r="DH137" s="212"/>
      <c r="DI137" s="212"/>
      <c r="DJ137" s="212"/>
      <c r="DK137" s="212"/>
      <c r="DL137" s="212"/>
      <c r="DM137" s="212"/>
      <c r="DN137" s="212"/>
      <c r="DO137" s="212"/>
      <c r="DP137" s="212"/>
      <c r="DQ137" s="212"/>
      <c r="DR137" s="212"/>
      <c r="DS137" s="212"/>
      <c r="DT137" s="212"/>
      <c r="DU137" s="212"/>
      <c r="DV137" s="212"/>
      <c r="DW137" s="212"/>
      <c r="DX137" s="212"/>
      <c r="DY137" s="212"/>
      <c r="DZ137" s="212"/>
      <c r="EA137" s="212"/>
      <c r="EB137" s="212"/>
      <c r="EC137" s="212"/>
      <c r="ED137" s="212"/>
      <c r="EE137" s="212"/>
      <c r="EF137" s="212"/>
      <c r="EG137" s="212"/>
      <c r="EH137" s="212"/>
      <c r="EI137" s="212"/>
      <c r="EJ137" s="212"/>
      <c r="EK137" s="212"/>
      <c r="EL137" s="212"/>
      <c r="EM137" s="212"/>
      <c r="EN137" s="212"/>
      <c r="EO137" s="212"/>
      <c r="EP137" s="212"/>
      <c r="EQ137" s="212"/>
      <c r="ER137" s="212"/>
      <c r="ES137" s="212"/>
      <c r="ET137" s="212"/>
      <c r="EU137" s="212"/>
      <c r="EV137" s="212"/>
      <c r="EW137" s="212"/>
      <c r="EX137" s="212"/>
      <c r="EY137" s="212"/>
      <c r="EZ137" s="212"/>
      <c r="FA137" s="212"/>
      <c r="FB137" s="212"/>
      <c r="FC137" s="212"/>
      <c r="FD137" s="212"/>
      <c r="FE137" s="212"/>
      <c r="FF137" s="212"/>
      <c r="FG137" s="212"/>
      <c r="FH137" s="212"/>
      <c r="FI137" s="212"/>
      <c r="FJ137" s="212"/>
      <c r="FK137" s="212"/>
      <c r="FL137" s="212"/>
      <c r="FM137" s="212">
        <v>32</v>
      </c>
      <c r="FN137" s="212">
        <v>30</v>
      </c>
      <c r="FO137" s="212">
        <v>23</v>
      </c>
      <c r="FP137" s="212">
        <v>54</v>
      </c>
      <c r="FQ137" s="212">
        <v>36</v>
      </c>
      <c r="FR137" s="212">
        <v>78</v>
      </c>
      <c r="FS137" s="212">
        <v>63</v>
      </c>
      <c r="FT137" s="212">
        <v>75</v>
      </c>
      <c r="FU137" s="212">
        <v>73</v>
      </c>
      <c r="FV137" s="212">
        <v>76</v>
      </c>
      <c r="FW137" s="212">
        <v>74</v>
      </c>
      <c r="FX137" s="212">
        <v>77</v>
      </c>
      <c r="FY137" s="212">
        <v>77</v>
      </c>
      <c r="FZ137" s="212">
        <v>76</v>
      </c>
      <c r="GA137" s="212">
        <v>76</v>
      </c>
      <c r="GB137" s="212">
        <v>74</v>
      </c>
      <c r="GC137" s="212">
        <v>75</v>
      </c>
      <c r="GD137" s="212">
        <v>76</v>
      </c>
      <c r="GE137" s="212"/>
      <c r="GF137" s="212"/>
      <c r="GG137" s="212"/>
      <c r="GH137" s="212"/>
      <c r="GI137" s="212"/>
      <c r="GJ137" s="212"/>
      <c r="GK137" s="212"/>
      <c r="GL137" s="212"/>
      <c r="GM137" s="212"/>
      <c r="GN137" s="212"/>
      <c r="GO137" s="212"/>
      <c r="GP137" s="212"/>
      <c r="GQ137" s="212"/>
      <c r="GR137" s="212"/>
      <c r="GS137" s="212"/>
      <c r="GT137" s="212"/>
      <c r="GU137" s="212"/>
      <c r="GV137" s="212"/>
      <c r="GW137" s="212"/>
      <c r="GX137" s="212"/>
      <c r="GY137" s="212"/>
      <c r="GZ137" s="212"/>
      <c r="HA137" s="212"/>
      <c r="HB137" s="212"/>
      <c r="HC137" s="212"/>
      <c r="HD137" s="212"/>
      <c r="HE137" s="212"/>
      <c r="HF137" s="212"/>
      <c r="HG137" s="212"/>
      <c r="HH137" s="212"/>
      <c r="HI137" s="212"/>
      <c r="HJ137" s="212"/>
      <c r="HK137" s="212"/>
      <c r="HL137" s="212"/>
      <c r="HM137" s="212"/>
      <c r="HN137" s="212"/>
      <c r="HO137" s="212"/>
      <c r="HP137" s="212"/>
      <c r="HQ137" s="212"/>
      <c r="HR137" s="212"/>
      <c r="HS137" s="212"/>
      <c r="HT137" s="212"/>
      <c r="HU137" s="212"/>
      <c r="HV137" s="212"/>
      <c r="HW137" s="212"/>
      <c r="HX137" s="212"/>
      <c r="HY137" s="212"/>
      <c r="HZ137" s="212"/>
      <c r="IA137" s="212"/>
      <c r="IB137" s="212"/>
      <c r="IC137" s="212"/>
      <c r="ID137" s="212"/>
      <c r="IE137" s="212"/>
      <c r="IF137" s="212"/>
      <c r="IG137" s="212"/>
      <c r="IH137" s="212"/>
      <c r="II137" s="212"/>
      <c r="IJ137" s="212"/>
      <c r="IK137" s="212"/>
      <c r="IL137" s="212"/>
      <c r="IM137" s="212"/>
      <c r="IN137" s="212"/>
      <c r="IO137" s="212"/>
      <c r="IP137" s="212"/>
      <c r="IQ137" s="212"/>
      <c r="IR137" s="212"/>
      <c r="IS137" s="212"/>
      <c r="IT137" s="212"/>
      <c r="IU137" s="212"/>
      <c r="IV137" s="212"/>
      <c r="IW137" s="212"/>
      <c r="IX137" s="212"/>
      <c r="IY137" s="212"/>
      <c r="IZ137" s="212"/>
      <c r="JA137" s="212"/>
      <c r="JB137" s="212"/>
      <c r="JC137" s="212"/>
      <c r="JD137" s="212"/>
      <c r="JE137" s="212"/>
      <c r="JF137" s="212"/>
      <c r="JG137" s="212"/>
      <c r="JH137" s="212"/>
      <c r="JI137" s="212"/>
      <c r="JJ137" s="212"/>
      <c r="JK137" s="212"/>
      <c r="JL137" s="212"/>
      <c r="JM137" s="212"/>
      <c r="JN137" s="212"/>
      <c r="JO137" s="212"/>
      <c r="JP137" s="212"/>
      <c r="JQ137" s="212"/>
      <c r="JR137" s="212"/>
      <c r="JS137" s="212"/>
      <c r="JT137" s="212"/>
      <c r="JU137" s="212"/>
      <c r="JV137" s="212"/>
      <c r="JW137" s="212"/>
      <c r="JX137" s="212"/>
      <c r="JY137" s="212"/>
      <c r="JZ137" s="212"/>
      <c r="KA137" s="212"/>
      <c r="KB137" s="212">
        <v>27</v>
      </c>
      <c r="KC137" s="212">
        <v>27</v>
      </c>
      <c r="KD137" s="212">
        <v>27</v>
      </c>
      <c r="KE137" s="212">
        <v>27</v>
      </c>
      <c r="KF137" s="212">
        <v>27</v>
      </c>
      <c r="KG137" s="212">
        <v>27</v>
      </c>
      <c r="KH137" s="212">
        <v>24</v>
      </c>
      <c r="KI137" s="212">
        <v>24</v>
      </c>
      <c r="KJ137" s="212">
        <v>29</v>
      </c>
      <c r="KK137" s="212">
        <v>0</v>
      </c>
      <c r="KL137" s="212">
        <v>24</v>
      </c>
      <c r="KM137" s="212">
        <v>24</v>
      </c>
      <c r="KN137" s="212">
        <v>24</v>
      </c>
      <c r="KO137" s="212">
        <v>24</v>
      </c>
      <c r="KP137" s="212">
        <v>24</v>
      </c>
      <c r="KQ137" s="212">
        <v>24</v>
      </c>
      <c r="KR137" s="212">
        <v>24</v>
      </c>
      <c r="KS137" s="212">
        <v>24</v>
      </c>
      <c r="KT137" s="212">
        <v>27</v>
      </c>
      <c r="KU137" s="212">
        <v>27</v>
      </c>
      <c r="KV137" s="212">
        <v>27</v>
      </c>
      <c r="KW137" s="212">
        <v>27</v>
      </c>
      <c r="KX137" s="212">
        <v>27</v>
      </c>
      <c r="KY137" s="212">
        <v>27</v>
      </c>
      <c r="KZ137" s="212">
        <v>27</v>
      </c>
      <c r="LA137" s="212">
        <v>20</v>
      </c>
      <c r="LB137" s="212">
        <v>20</v>
      </c>
      <c r="LC137" s="212">
        <v>20</v>
      </c>
      <c r="LD137" s="212">
        <v>20</v>
      </c>
      <c r="LE137" s="212">
        <v>20</v>
      </c>
      <c r="LF137" s="212">
        <v>20</v>
      </c>
      <c r="LG137" s="212">
        <v>24</v>
      </c>
      <c r="LH137" s="212">
        <v>24</v>
      </c>
      <c r="LI137" s="212">
        <v>24</v>
      </c>
      <c r="LJ137" s="212">
        <v>24</v>
      </c>
      <c r="LK137" s="212">
        <v>24</v>
      </c>
      <c r="LL137" s="212">
        <v>24</v>
      </c>
      <c r="LM137" s="212">
        <v>24</v>
      </c>
      <c r="LN137" s="212">
        <v>24</v>
      </c>
      <c r="LO137" s="212">
        <v>24</v>
      </c>
      <c r="LP137" s="212">
        <v>24</v>
      </c>
      <c r="LQ137" s="212">
        <v>24</v>
      </c>
      <c r="LR137" s="212">
        <v>24</v>
      </c>
      <c r="LS137" s="212">
        <v>24</v>
      </c>
      <c r="LT137" s="212">
        <v>24</v>
      </c>
      <c r="LU137" s="212">
        <v>24</v>
      </c>
      <c r="LV137" s="212">
        <v>24</v>
      </c>
      <c r="LW137" s="212">
        <v>24</v>
      </c>
      <c r="LX137" s="212">
        <v>24</v>
      </c>
      <c r="LY137" s="212">
        <v>24</v>
      </c>
      <c r="LZ137" s="212">
        <v>24</v>
      </c>
      <c r="MA137" s="212">
        <v>24</v>
      </c>
      <c r="MB137" s="212">
        <v>24</v>
      </c>
      <c r="MC137" s="212">
        <v>24</v>
      </c>
      <c r="MD137" s="212">
        <v>24</v>
      </c>
      <c r="ME137" s="212">
        <v>24</v>
      </c>
      <c r="MF137" s="212">
        <v>24</v>
      </c>
      <c r="MG137" s="212">
        <v>24</v>
      </c>
      <c r="MH137" s="212">
        <v>24</v>
      </c>
      <c r="MI137" s="212">
        <v>24</v>
      </c>
      <c r="MJ137" s="212">
        <v>24</v>
      </c>
      <c r="MK137" s="212">
        <v>24</v>
      </c>
      <c r="ML137" s="212">
        <v>24</v>
      </c>
      <c r="MM137" s="212">
        <v>24</v>
      </c>
      <c r="MN137" s="212">
        <v>24</v>
      </c>
      <c r="MO137" s="212">
        <v>24</v>
      </c>
      <c r="MP137" s="212">
        <v>24</v>
      </c>
      <c r="MQ137" s="212">
        <v>24</v>
      </c>
      <c r="MR137" s="212">
        <v>24</v>
      </c>
      <c r="MS137" s="212">
        <v>24</v>
      </c>
      <c r="MT137" s="212">
        <v>24</v>
      </c>
      <c r="MU137" s="212">
        <v>24</v>
      </c>
      <c r="MV137" s="212">
        <v>24</v>
      </c>
      <c r="MW137" s="212">
        <v>24</v>
      </c>
      <c r="MX137" s="212">
        <v>24</v>
      </c>
      <c r="MY137" s="212">
        <v>24</v>
      </c>
      <c r="MZ137" s="212">
        <v>24</v>
      </c>
      <c r="NA137" s="212">
        <v>24</v>
      </c>
      <c r="NB137" s="212">
        <v>24</v>
      </c>
      <c r="NC137" s="212">
        <v>24</v>
      </c>
      <c r="ND137" s="212">
        <v>24</v>
      </c>
      <c r="NE137" s="212">
        <v>24</v>
      </c>
      <c r="NF137" s="212">
        <v>24</v>
      </c>
      <c r="NG137" s="212">
        <v>24</v>
      </c>
      <c r="NH137" s="212">
        <v>24</v>
      </c>
      <c r="NI137" s="212">
        <v>24</v>
      </c>
      <c r="NJ137" s="212">
        <v>24</v>
      </c>
      <c r="NK137" s="212">
        <v>24</v>
      </c>
      <c r="NL137" s="212">
        <v>24</v>
      </c>
      <c r="NM137" s="212">
        <v>24</v>
      </c>
      <c r="NN137" s="212">
        <v>24</v>
      </c>
      <c r="NO137" s="212">
        <v>24</v>
      </c>
      <c r="NP137" s="212">
        <v>24</v>
      </c>
      <c r="NQ137" s="212">
        <v>24</v>
      </c>
      <c r="NR137" s="212">
        <v>24</v>
      </c>
      <c r="NS137" s="212">
        <v>29</v>
      </c>
      <c r="NT137" s="212">
        <v>29</v>
      </c>
      <c r="NU137" s="212">
        <v>29</v>
      </c>
      <c r="NV137" s="212">
        <v>29</v>
      </c>
      <c r="NW137" s="212">
        <v>29</v>
      </c>
      <c r="NX137" s="212">
        <v>29</v>
      </c>
      <c r="NY137" s="212">
        <v>29</v>
      </c>
      <c r="NZ137" s="212">
        <v>29</v>
      </c>
      <c r="OA137" s="212">
        <v>29</v>
      </c>
      <c r="OB137" s="212">
        <v>29</v>
      </c>
      <c r="OC137" s="212">
        <v>29</v>
      </c>
      <c r="OD137" s="212">
        <v>29</v>
      </c>
      <c r="OE137" s="212">
        <v>29</v>
      </c>
      <c r="OF137" s="212">
        <v>27</v>
      </c>
      <c r="OG137" s="212">
        <v>27</v>
      </c>
      <c r="OH137" s="212">
        <v>27</v>
      </c>
      <c r="OI137" s="212">
        <v>27</v>
      </c>
      <c r="OJ137" s="212">
        <v>27</v>
      </c>
      <c r="OK137" s="212">
        <v>27</v>
      </c>
      <c r="OL137" s="212">
        <v>27</v>
      </c>
      <c r="OM137" s="212">
        <v>27</v>
      </c>
      <c r="ON137" s="212">
        <v>27</v>
      </c>
      <c r="OO137" s="212">
        <v>27</v>
      </c>
      <c r="OP137" s="212">
        <v>27</v>
      </c>
      <c r="OQ137" s="212">
        <v>27</v>
      </c>
      <c r="OR137" s="212">
        <v>27</v>
      </c>
      <c r="OS137" s="212">
        <v>28</v>
      </c>
      <c r="OT137" s="212">
        <v>27</v>
      </c>
      <c r="OU137" s="212">
        <v>31</v>
      </c>
      <c r="OV137" s="212">
        <v>32</v>
      </c>
      <c r="OW137" s="212">
        <v>32</v>
      </c>
      <c r="OX137" s="212">
        <v>31</v>
      </c>
      <c r="OY137" s="212">
        <v>30</v>
      </c>
      <c r="OZ137" s="212">
        <v>31</v>
      </c>
      <c r="PA137" s="212">
        <v>31</v>
      </c>
      <c r="PB137" s="212">
        <v>32</v>
      </c>
      <c r="PC137" s="212">
        <v>31</v>
      </c>
      <c r="PD137" s="212">
        <v>31</v>
      </c>
      <c r="PE137" s="212">
        <v>31</v>
      </c>
      <c r="PF137" s="212">
        <v>31</v>
      </c>
      <c r="PG137" s="212">
        <v>32</v>
      </c>
      <c r="PH137" s="212">
        <v>32</v>
      </c>
      <c r="PI137" s="212">
        <v>32</v>
      </c>
      <c r="PJ137" s="212">
        <v>31</v>
      </c>
      <c r="PK137" s="212">
        <v>31</v>
      </c>
      <c r="PL137" s="212">
        <v>32</v>
      </c>
    </row>
    <row r="138" spans="1:428" x14ac:dyDescent="0.25">
      <c r="A138" s="866">
        <v>65</v>
      </c>
      <c r="B138" s="867" t="s">
        <v>1452</v>
      </c>
      <c r="C138" s="869" t="s">
        <v>1375</v>
      </c>
      <c r="D138" s="871" t="s">
        <v>1443</v>
      </c>
      <c r="E138" s="205" t="s">
        <v>1376</v>
      </c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11"/>
      <c r="AP138" s="211"/>
      <c r="AQ138" s="211"/>
      <c r="AR138" s="211"/>
      <c r="AS138" s="211"/>
      <c r="AT138" s="211"/>
      <c r="AU138" s="211"/>
      <c r="AV138" s="211"/>
      <c r="AW138" s="211"/>
      <c r="AX138" s="211"/>
      <c r="AY138" s="211"/>
      <c r="AZ138" s="211"/>
      <c r="BA138" s="211"/>
      <c r="BB138" s="211"/>
      <c r="BC138" s="211"/>
      <c r="BD138" s="211"/>
      <c r="BE138" s="211"/>
      <c r="BF138" s="211"/>
      <c r="BG138" s="211"/>
      <c r="BH138" s="211"/>
      <c r="BI138" s="211"/>
      <c r="BJ138" s="211"/>
      <c r="BK138" s="211"/>
      <c r="BL138" s="211"/>
      <c r="BM138" s="211"/>
      <c r="BN138" s="211"/>
      <c r="BO138" s="211"/>
      <c r="BP138" s="211"/>
      <c r="BQ138" s="211"/>
      <c r="BR138" s="211"/>
      <c r="BS138" s="211"/>
      <c r="BT138" s="211"/>
      <c r="BU138" s="211"/>
      <c r="BV138" s="211"/>
      <c r="BW138" s="211"/>
      <c r="BX138" s="211"/>
      <c r="BY138" s="211"/>
      <c r="BZ138" s="211"/>
      <c r="CA138" s="211"/>
      <c r="CB138" s="211"/>
      <c r="CC138" s="211"/>
      <c r="CD138" s="211"/>
      <c r="CE138" s="211"/>
      <c r="CF138" s="211"/>
      <c r="CG138" s="211"/>
      <c r="CH138" s="211"/>
      <c r="CI138" s="211"/>
      <c r="CJ138" s="211"/>
      <c r="CK138" s="211"/>
      <c r="CL138" s="211"/>
      <c r="CM138" s="211"/>
      <c r="CN138" s="211"/>
      <c r="CO138" s="211"/>
      <c r="CP138" s="211"/>
      <c r="CQ138" s="211"/>
      <c r="CR138" s="211"/>
      <c r="CS138" s="211"/>
      <c r="CT138" s="211"/>
      <c r="CU138" s="211"/>
      <c r="CV138" s="211"/>
      <c r="CW138" s="211"/>
      <c r="CX138" s="211"/>
      <c r="CY138" s="211"/>
      <c r="CZ138" s="211"/>
      <c r="DA138" s="211"/>
      <c r="DB138" s="211"/>
      <c r="DC138" s="211"/>
      <c r="DD138" s="211"/>
      <c r="DE138" s="211"/>
      <c r="DF138" s="211"/>
      <c r="DG138" s="211"/>
      <c r="DH138" s="211"/>
      <c r="DI138" s="211"/>
      <c r="DJ138" s="211"/>
      <c r="DK138" s="211"/>
      <c r="DL138" s="211"/>
      <c r="DM138" s="211"/>
      <c r="DN138" s="211"/>
      <c r="DO138" s="211"/>
      <c r="DP138" s="211"/>
      <c r="DQ138" s="211"/>
      <c r="DR138" s="211"/>
      <c r="DS138" s="211"/>
      <c r="DT138" s="211"/>
      <c r="DU138" s="211"/>
      <c r="DV138" s="211"/>
      <c r="DW138" s="211"/>
      <c r="DX138" s="211"/>
      <c r="DY138" s="211"/>
      <c r="DZ138" s="211"/>
      <c r="EA138" s="211"/>
      <c r="EB138" s="211"/>
      <c r="EC138" s="211"/>
      <c r="ED138" s="211"/>
      <c r="EE138" s="211"/>
      <c r="EF138" s="211"/>
      <c r="EG138" s="211"/>
      <c r="EH138" s="211"/>
      <c r="EI138" s="211"/>
      <c r="EJ138" s="211"/>
      <c r="EK138" s="211"/>
      <c r="EL138" s="211"/>
      <c r="EM138" s="211"/>
      <c r="EN138" s="211"/>
      <c r="EO138" s="211"/>
      <c r="EP138" s="211"/>
      <c r="EQ138" s="211"/>
      <c r="ER138" s="211"/>
      <c r="ES138" s="211"/>
      <c r="ET138" s="211"/>
      <c r="EU138" s="211"/>
      <c r="EV138" s="211"/>
      <c r="EW138" s="211"/>
      <c r="EX138" s="211"/>
      <c r="EY138" s="211"/>
      <c r="EZ138" s="211"/>
      <c r="FA138" s="211"/>
      <c r="FB138" s="211"/>
      <c r="FC138" s="211"/>
      <c r="FD138" s="211"/>
      <c r="FE138" s="211"/>
      <c r="FF138" s="211"/>
      <c r="FG138" s="211"/>
      <c r="FH138" s="211"/>
      <c r="FI138" s="211"/>
      <c r="FJ138" s="211"/>
      <c r="FK138" s="211"/>
      <c r="FL138" s="211"/>
      <c r="FM138" s="211">
        <v>40</v>
      </c>
      <c r="FN138" s="211">
        <v>40</v>
      </c>
      <c r="FO138" s="211">
        <v>40</v>
      </c>
      <c r="FP138" s="211">
        <v>40</v>
      </c>
      <c r="FQ138" s="211">
        <v>40</v>
      </c>
      <c r="FR138" s="211">
        <v>80</v>
      </c>
      <c r="FS138" s="211">
        <v>80</v>
      </c>
      <c r="FT138" s="211">
        <v>80</v>
      </c>
      <c r="FU138" s="211">
        <v>80</v>
      </c>
      <c r="FV138" s="211">
        <v>80</v>
      </c>
      <c r="FW138" s="211">
        <v>80</v>
      </c>
      <c r="FX138" s="211">
        <v>80</v>
      </c>
      <c r="FY138" s="211">
        <v>80</v>
      </c>
      <c r="FZ138" s="211">
        <v>80</v>
      </c>
      <c r="GA138" s="211">
        <v>80</v>
      </c>
      <c r="GB138" s="211">
        <v>80</v>
      </c>
      <c r="GC138" s="211">
        <v>80</v>
      </c>
      <c r="GD138" s="211">
        <v>80</v>
      </c>
      <c r="GE138" s="211"/>
      <c r="GF138" s="211"/>
      <c r="GG138" s="211"/>
      <c r="GH138" s="211"/>
      <c r="GI138" s="211"/>
      <c r="GJ138" s="211"/>
      <c r="GK138" s="211"/>
      <c r="GL138" s="211"/>
      <c r="GM138" s="211"/>
      <c r="GN138" s="211"/>
      <c r="GO138" s="211"/>
      <c r="GP138" s="211"/>
      <c r="GQ138" s="211"/>
      <c r="GR138" s="211"/>
      <c r="GS138" s="211"/>
      <c r="GT138" s="211"/>
      <c r="GU138" s="211"/>
      <c r="GV138" s="211"/>
      <c r="GW138" s="211"/>
      <c r="GX138" s="211"/>
      <c r="GY138" s="211"/>
      <c r="GZ138" s="211"/>
      <c r="HA138" s="211"/>
      <c r="HB138" s="211"/>
      <c r="HC138" s="211"/>
      <c r="HD138" s="211"/>
      <c r="HE138" s="211"/>
      <c r="HF138" s="211"/>
      <c r="HG138" s="211"/>
      <c r="HH138" s="211"/>
      <c r="HI138" s="211"/>
      <c r="HJ138" s="211"/>
      <c r="HK138" s="211"/>
      <c r="HL138" s="211"/>
      <c r="HM138" s="211"/>
      <c r="HN138" s="211"/>
      <c r="HO138" s="211"/>
      <c r="HP138" s="211"/>
      <c r="HQ138" s="211"/>
      <c r="HR138" s="211"/>
      <c r="HS138" s="211"/>
      <c r="HT138" s="211"/>
      <c r="HU138" s="211"/>
      <c r="HV138" s="211"/>
      <c r="HW138" s="211"/>
      <c r="HX138" s="211"/>
      <c r="HY138" s="211"/>
      <c r="HZ138" s="211"/>
      <c r="IA138" s="211"/>
      <c r="IB138" s="211"/>
      <c r="IC138" s="211"/>
      <c r="ID138" s="211"/>
      <c r="IE138" s="211"/>
      <c r="IF138" s="211"/>
      <c r="IG138" s="211"/>
      <c r="IH138" s="211"/>
      <c r="II138" s="211"/>
      <c r="IJ138" s="211"/>
      <c r="IK138" s="211"/>
      <c r="IL138" s="211"/>
      <c r="IM138" s="211"/>
      <c r="IN138" s="211"/>
      <c r="IO138" s="211"/>
      <c r="IP138" s="211"/>
      <c r="IQ138" s="211"/>
      <c r="IR138" s="211"/>
      <c r="IS138" s="211"/>
      <c r="IT138" s="211"/>
      <c r="IU138" s="211"/>
      <c r="IV138" s="211"/>
      <c r="IW138" s="211"/>
      <c r="IX138" s="211"/>
      <c r="IY138" s="211"/>
      <c r="IZ138" s="211"/>
      <c r="JA138" s="211"/>
      <c r="JB138" s="211"/>
      <c r="JC138" s="211"/>
      <c r="JD138" s="211"/>
      <c r="JE138" s="211"/>
      <c r="JF138" s="211"/>
      <c r="JG138" s="211"/>
      <c r="JH138" s="211"/>
      <c r="JI138" s="211"/>
      <c r="JJ138" s="211"/>
      <c r="JK138" s="211"/>
      <c r="JL138" s="211"/>
      <c r="JM138" s="211"/>
      <c r="JN138" s="211"/>
      <c r="JO138" s="211"/>
      <c r="JP138" s="211"/>
      <c r="JQ138" s="211"/>
      <c r="JR138" s="211"/>
      <c r="JS138" s="211"/>
      <c r="JT138" s="211"/>
      <c r="JU138" s="211"/>
      <c r="JV138" s="211"/>
      <c r="JW138" s="211"/>
      <c r="JX138" s="211"/>
      <c r="JY138" s="211"/>
      <c r="JZ138" s="211"/>
      <c r="KA138" s="211"/>
      <c r="KB138" s="211"/>
      <c r="KC138" s="211"/>
      <c r="KD138" s="211"/>
      <c r="KE138" s="211"/>
      <c r="KF138" s="211"/>
      <c r="KG138" s="211"/>
      <c r="KH138" s="211"/>
      <c r="KI138" s="211"/>
      <c r="KJ138" s="211"/>
      <c r="KK138" s="211"/>
      <c r="KL138" s="211"/>
      <c r="KM138" s="211"/>
      <c r="KN138" s="211"/>
      <c r="KO138" s="211"/>
      <c r="KP138" s="211"/>
      <c r="KQ138" s="211"/>
      <c r="KR138" s="211"/>
      <c r="KS138" s="211"/>
      <c r="KT138" s="211"/>
      <c r="KU138" s="211"/>
      <c r="KV138" s="211"/>
      <c r="KW138" s="211"/>
      <c r="KX138" s="211"/>
      <c r="KY138" s="211"/>
      <c r="KZ138" s="211"/>
      <c r="LA138" s="211"/>
      <c r="LB138" s="211"/>
      <c r="LC138" s="211"/>
      <c r="LD138" s="211"/>
      <c r="LE138" s="211"/>
      <c r="LF138" s="211"/>
      <c r="LG138" s="211"/>
      <c r="LH138" s="211"/>
      <c r="LI138" s="211"/>
      <c r="LJ138" s="211"/>
      <c r="LK138" s="211"/>
      <c r="LL138" s="211"/>
      <c r="LM138" s="211"/>
      <c r="LN138" s="211"/>
      <c r="LO138" s="211"/>
      <c r="LP138" s="211"/>
      <c r="LQ138" s="211"/>
      <c r="LR138" s="211"/>
      <c r="LS138" s="211"/>
      <c r="LT138" s="211"/>
      <c r="LU138" s="211"/>
      <c r="LV138" s="211"/>
      <c r="LW138" s="211"/>
      <c r="LX138" s="211"/>
      <c r="LY138" s="211"/>
      <c r="LZ138" s="211"/>
      <c r="MA138" s="211"/>
      <c r="MB138" s="211"/>
      <c r="MC138" s="211"/>
      <c r="MD138" s="211"/>
      <c r="ME138" s="211"/>
      <c r="MF138" s="211"/>
      <c r="MG138" s="211"/>
      <c r="MH138" s="211"/>
      <c r="MI138" s="211"/>
      <c r="MJ138" s="211"/>
      <c r="MK138" s="211"/>
      <c r="ML138" s="211"/>
      <c r="MM138" s="211"/>
      <c r="MN138" s="211"/>
      <c r="MO138" s="211"/>
      <c r="MP138" s="211"/>
      <c r="MQ138" s="211"/>
      <c r="MR138" s="211"/>
      <c r="MS138" s="211"/>
      <c r="MT138" s="211"/>
      <c r="MU138" s="211"/>
      <c r="MV138" s="211"/>
      <c r="MW138" s="211"/>
      <c r="MX138" s="211"/>
      <c r="MY138" s="211"/>
      <c r="MZ138" s="211"/>
      <c r="NA138" s="211"/>
      <c r="NB138" s="211"/>
      <c r="NC138" s="211"/>
      <c r="ND138" s="211"/>
      <c r="NE138" s="211">
        <v>8</v>
      </c>
      <c r="NF138" s="211">
        <v>8</v>
      </c>
      <c r="NG138" s="211">
        <v>8</v>
      </c>
      <c r="NH138" s="211">
        <v>8</v>
      </c>
      <c r="NI138" s="211">
        <v>8</v>
      </c>
      <c r="NJ138" s="211">
        <v>8</v>
      </c>
      <c r="NK138" s="211">
        <v>8</v>
      </c>
      <c r="NL138" s="211">
        <v>8</v>
      </c>
      <c r="NM138" s="211">
        <v>8</v>
      </c>
      <c r="NN138" s="211">
        <v>8</v>
      </c>
      <c r="NO138" s="211">
        <v>8</v>
      </c>
      <c r="NP138" s="211">
        <v>8</v>
      </c>
      <c r="NQ138" s="211">
        <v>8</v>
      </c>
      <c r="NR138" s="211">
        <v>8</v>
      </c>
      <c r="NS138" s="211">
        <v>8</v>
      </c>
      <c r="NT138" s="211">
        <v>8</v>
      </c>
      <c r="NU138" s="211">
        <v>8</v>
      </c>
      <c r="NV138" s="211">
        <v>8</v>
      </c>
      <c r="NW138" s="211">
        <v>8</v>
      </c>
      <c r="NX138" s="211">
        <v>8</v>
      </c>
      <c r="NY138" s="211">
        <v>8</v>
      </c>
      <c r="NZ138" s="211">
        <v>8</v>
      </c>
      <c r="OA138" s="211">
        <v>8</v>
      </c>
      <c r="OB138" s="211">
        <v>8</v>
      </c>
      <c r="OC138" s="211">
        <v>8</v>
      </c>
      <c r="OD138" s="211">
        <v>8</v>
      </c>
      <c r="OE138" s="211">
        <v>8</v>
      </c>
      <c r="OF138" s="211">
        <v>8</v>
      </c>
      <c r="OG138" s="211">
        <v>8</v>
      </c>
      <c r="OH138" s="211">
        <v>8</v>
      </c>
      <c r="OI138" s="211">
        <v>8</v>
      </c>
      <c r="OJ138" s="211">
        <v>8</v>
      </c>
      <c r="OK138" s="211">
        <v>8</v>
      </c>
      <c r="OL138" s="211">
        <v>8</v>
      </c>
      <c r="OM138" s="211">
        <v>8</v>
      </c>
      <c r="ON138" s="211">
        <v>8</v>
      </c>
      <c r="OO138" s="211">
        <v>8</v>
      </c>
      <c r="OP138" s="211">
        <v>8</v>
      </c>
      <c r="OQ138" s="211">
        <v>8</v>
      </c>
      <c r="OR138" s="211">
        <v>8</v>
      </c>
      <c r="OS138" s="211">
        <v>8</v>
      </c>
      <c r="OT138" s="211">
        <v>8</v>
      </c>
      <c r="OU138" s="211">
        <v>8</v>
      </c>
      <c r="OV138" s="211">
        <v>8</v>
      </c>
      <c r="OW138" s="211">
        <v>8</v>
      </c>
      <c r="OX138" s="211">
        <v>8</v>
      </c>
      <c r="OY138" s="211">
        <v>8</v>
      </c>
      <c r="OZ138" s="211">
        <v>8</v>
      </c>
      <c r="PA138" s="211">
        <v>8</v>
      </c>
      <c r="PB138" s="211">
        <v>8</v>
      </c>
      <c r="PC138" s="211">
        <v>8</v>
      </c>
      <c r="PD138" s="211">
        <v>8</v>
      </c>
      <c r="PE138" s="211">
        <v>8</v>
      </c>
      <c r="PF138" s="211">
        <v>8</v>
      </c>
      <c r="PG138" s="211">
        <v>8</v>
      </c>
      <c r="PH138" s="211">
        <v>8</v>
      </c>
      <c r="PI138" s="211">
        <v>8</v>
      </c>
      <c r="PJ138" s="211">
        <v>8</v>
      </c>
      <c r="PK138" s="211">
        <v>8</v>
      </c>
      <c r="PL138" s="211">
        <v>8</v>
      </c>
    </row>
    <row r="139" spans="1:428" x14ac:dyDescent="0.25">
      <c r="A139" s="866"/>
      <c r="B139" s="868"/>
      <c r="C139" s="869"/>
      <c r="D139" s="871"/>
      <c r="E139" s="206" t="s">
        <v>1377</v>
      </c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  <c r="BX139" s="212"/>
      <c r="BY139" s="212"/>
      <c r="BZ139" s="212"/>
      <c r="CA139" s="212"/>
      <c r="CB139" s="212"/>
      <c r="CC139" s="212"/>
      <c r="CD139" s="212"/>
      <c r="CE139" s="212"/>
      <c r="CF139" s="212"/>
      <c r="CG139" s="212"/>
      <c r="CH139" s="212"/>
      <c r="CI139" s="212"/>
      <c r="CJ139" s="212"/>
      <c r="CK139" s="212"/>
      <c r="CL139" s="212"/>
      <c r="CM139" s="212"/>
      <c r="CN139" s="212"/>
      <c r="CO139" s="212"/>
      <c r="CP139" s="212"/>
      <c r="CQ139" s="212"/>
      <c r="CR139" s="212"/>
      <c r="CS139" s="212"/>
      <c r="CT139" s="212"/>
      <c r="CU139" s="212"/>
      <c r="CV139" s="212"/>
      <c r="CW139" s="212"/>
      <c r="CX139" s="212"/>
      <c r="CY139" s="212"/>
      <c r="CZ139" s="212"/>
      <c r="DA139" s="212"/>
      <c r="DB139" s="212"/>
      <c r="DC139" s="212"/>
      <c r="DD139" s="212"/>
      <c r="DE139" s="212"/>
      <c r="DF139" s="212"/>
      <c r="DG139" s="212"/>
      <c r="DH139" s="212"/>
      <c r="DI139" s="212"/>
      <c r="DJ139" s="212"/>
      <c r="DK139" s="212"/>
      <c r="DL139" s="212"/>
      <c r="DM139" s="212"/>
      <c r="DN139" s="212"/>
      <c r="DO139" s="212"/>
      <c r="DP139" s="212"/>
      <c r="DQ139" s="212"/>
      <c r="DR139" s="212"/>
      <c r="DS139" s="212"/>
      <c r="DT139" s="212"/>
      <c r="DU139" s="212"/>
      <c r="DV139" s="212"/>
      <c r="DW139" s="212"/>
      <c r="DX139" s="212"/>
      <c r="DY139" s="212"/>
      <c r="DZ139" s="212"/>
      <c r="EA139" s="212"/>
      <c r="EB139" s="212"/>
      <c r="EC139" s="212"/>
      <c r="ED139" s="212"/>
      <c r="EE139" s="212"/>
      <c r="EF139" s="212"/>
      <c r="EG139" s="212"/>
      <c r="EH139" s="212"/>
      <c r="EI139" s="212"/>
      <c r="EJ139" s="212"/>
      <c r="EK139" s="212"/>
      <c r="EL139" s="212"/>
      <c r="EM139" s="212"/>
      <c r="EN139" s="212"/>
      <c r="EO139" s="212"/>
      <c r="EP139" s="212"/>
      <c r="EQ139" s="212"/>
      <c r="ER139" s="212"/>
      <c r="ES139" s="212"/>
      <c r="ET139" s="212"/>
      <c r="EU139" s="212"/>
      <c r="EV139" s="212"/>
      <c r="EW139" s="212"/>
      <c r="EX139" s="212"/>
      <c r="EY139" s="212"/>
      <c r="EZ139" s="212"/>
      <c r="FA139" s="212"/>
      <c r="FB139" s="212"/>
      <c r="FC139" s="212"/>
      <c r="FD139" s="212"/>
      <c r="FE139" s="212"/>
      <c r="FF139" s="212"/>
      <c r="FG139" s="212"/>
      <c r="FH139" s="212"/>
      <c r="FI139" s="212"/>
      <c r="FJ139" s="212"/>
      <c r="FK139" s="212"/>
      <c r="FL139" s="212"/>
      <c r="FM139" s="212">
        <v>32</v>
      </c>
      <c r="FN139" s="212">
        <v>30</v>
      </c>
      <c r="FO139" s="212">
        <v>23</v>
      </c>
      <c r="FP139" s="212">
        <v>54</v>
      </c>
      <c r="FQ139" s="212">
        <v>36</v>
      </c>
      <c r="FR139" s="212">
        <v>78</v>
      </c>
      <c r="FS139" s="212">
        <v>63</v>
      </c>
      <c r="FT139" s="212">
        <v>75</v>
      </c>
      <c r="FU139" s="212">
        <v>73</v>
      </c>
      <c r="FV139" s="212">
        <v>76</v>
      </c>
      <c r="FW139" s="212">
        <v>74</v>
      </c>
      <c r="FX139" s="212">
        <v>77</v>
      </c>
      <c r="FY139" s="212">
        <v>77</v>
      </c>
      <c r="FZ139" s="212">
        <v>76</v>
      </c>
      <c r="GA139" s="212">
        <v>76</v>
      </c>
      <c r="GB139" s="212">
        <v>74</v>
      </c>
      <c r="GC139" s="212">
        <v>75</v>
      </c>
      <c r="GD139" s="212">
        <v>76</v>
      </c>
      <c r="GE139" s="212"/>
      <c r="GF139" s="212"/>
      <c r="GG139" s="212"/>
      <c r="GH139" s="212"/>
      <c r="GI139" s="212"/>
      <c r="GJ139" s="212"/>
      <c r="GK139" s="212"/>
      <c r="GL139" s="212"/>
      <c r="GM139" s="212"/>
      <c r="GN139" s="212"/>
      <c r="GO139" s="212"/>
      <c r="GP139" s="212"/>
      <c r="GQ139" s="212"/>
      <c r="GR139" s="212"/>
      <c r="GS139" s="212"/>
      <c r="GT139" s="212"/>
      <c r="GU139" s="212"/>
      <c r="GV139" s="212"/>
      <c r="GW139" s="212"/>
      <c r="GX139" s="212"/>
      <c r="GY139" s="212"/>
      <c r="GZ139" s="212"/>
      <c r="HA139" s="212"/>
      <c r="HB139" s="212"/>
      <c r="HC139" s="212"/>
      <c r="HD139" s="212"/>
      <c r="HE139" s="212"/>
      <c r="HF139" s="212"/>
      <c r="HG139" s="212"/>
      <c r="HH139" s="212"/>
      <c r="HI139" s="212"/>
      <c r="HJ139" s="212"/>
      <c r="HK139" s="212"/>
      <c r="HL139" s="212"/>
      <c r="HM139" s="212"/>
      <c r="HN139" s="212"/>
      <c r="HO139" s="212"/>
      <c r="HP139" s="212"/>
      <c r="HQ139" s="212"/>
      <c r="HR139" s="212"/>
      <c r="HS139" s="212"/>
      <c r="HT139" s="212"/>
      <c r="HU139" s="212"/>
      <c r="HV139" s="212"/>
      <c r="HW139" s="212"/>
      <c r="HX139" s="212"/>
      <c r="HY139" s="212"/>
      <c r="HZ139" s="212"/>
      <c r="IA139" s="212"/>
      <c r="IB139" s="212"/>
      <c r="IC139" s="212"/>
      <c r="ID139" s="212"/>
      <c r="IE139" s="212"/>
      <c r="IF139" s="212"/>
      <c r="IG139" s="212"/>
      <c r="IH139" s="212"/>
      <c r="II139" s="212"/>
      <c r="IJ139" s="212"/>
      <c r="IK139" s="212"/>
      <c r="IL139" s="212"/>
      <c r="IM139" s="212"/>
      <c r="IN139" s="212"/>
      <c r="IO139" s="212"/>
      <c r="IP139" s="212"/>
      <c r="IQ139" s="212"/>
      <c r="IR139" s="212"/>
      <c r="IS139" s="212"/>
      <c r="IT139" s="212"/>
      <c r="IU139" s="212"/>
      <c r="IV139" s="212"/>
      <c r="IW139" s="212"/>
      <c r="IX139" s="212"/>
      <c r="IY139" s="212"/>
      <c r="IZ139" s="212"/>
      <c r="JA139" s="212"/>
      <c r="JB139" s="212"/>
      <c r="JC139" s="212"/>
      <c r="JD139" s="212"/>
      <c r="JE139" s="212"/>
      <c r="JF139" s="212"/>
      <c r="JG139" s="212"/>
      <c r="JH139" s="212"/>
      <c r="JI139" s="212"/>
      <c r="JJ139" s="212"/>
      <c r="JK139" s="212"/>
      <c r="JL139" s="212"/>
      <c r="JM139" s="212"/>
      <c r="JN139" s="212"/>
      <c r="JO139" s="212"/>
      <c r="JP139" s="212"/>
      <c r="JQ139" s="212"/>
      <c r="JR139" s="212"/>
      <c r="JS139" s="212"/>
      <c r="JT139" s="212"/>
      <c r="JU139" s="212"/>
      <c r="JV139" s="212"/>
      <c r="JW139" s="212"/>
      <c r="JX139" s="212"/>
      <c r="JY139" s="212"/>
      <c r="JZ139" s="212"/>
      <c r="KA139" s="212"/>
      <c r="KB139" s="212"/>
      <c r="KC139" s="212"/>
      <c r="KD139" s="212"/>
      <c r="KE139" s="212"/>
      <c r="KF139" s="212"/>
      <c r="KG139" s="212"/>
      <c r="KH139" s="212"/>
      <c r="KI139" s="212"/>
      <c r="KJ139" s="212"/>
      <c r="KK139" s="212"/>
      <c r="KL139" s="212"/>
      <c r="KM139" s="212"/>
      <c r="KN139" s="212"/>
      <c r="KO139" s="212"/>
      <c r="KP139" s="212"/>
      <c r="KQ139" s="212"/>
      <c r="KR139" s="212"/>
      <c r="KS139" s="212"/>
      <c r="KT139" s="212"/>
      <c r="KU139" s="212"/>
      <c r="KV139" s="212"/>
      <c r="KW139" s="212"/>
      <c r="KX139" s="212"/>
      <c r="KY139" s="212"/>
      <c r="KZ139" s="212"/>
      <c r="LA139" s="212"/>
      <c r="LB139" s="212"/>
      <c r="LC139" s="212"/>
      <c r="LD139" s="212"/>
      <c r="LE139" s="212"/>
      <c r="LF139" s="212"/>
      <c r="LG139" s="212"/>
      <c r="LH139" s="212"/>
      <c r="LI139" s="212"/>
      <c r="LJ139" s="212"/>
      <c r="LK139" s="212"/>
      <c r="LL139" s="212"/>
      <c r="LM139" s="212"/>
      <c r="LN139" s="212"/>
      <c r="LO139" s="212"/>
      <c r="LP139" s="212"/>
      <c r="LQ139" s="212"/>
      <c r="LR139" s="212"/>
      <c r="LS139" s="212"/>
      <c r="LT139" s="212"/>
      <c r="LU139" s="212"/>
      <c r="LV139" s="212"/>
      <c r="LW139" s="212"/>
      <c r="LX139" s="212"/>
      <c r="LY139" s="212"/>
      <c r="LZ139" s="212"/>
      <c r="MA139" s="212"/>
      <c r="MB139" s="212"/>
      <c r="MC139" s="212"/>
      <c r="MD139" s="212"/>
      <c r="ME139" s="212"/>
      <c r="MF139" s="212"/>
      <c r="MG139" s="212"/>
      <c r="MH139" s="212"/>
      <c r="MI139" s="212"/>
      <c r="MJ139" s="212"/>
      <c r="MK139" s="212"/>
      <c r="ML139" s="212"/>
      <c r="MM139" s="212"/>
      <c r="MN139" s="212"/>
      <c r="MO139" s="212"/>
      <c r="MP139" s="212"/>
      <c r="MQ139" s="212"/>
      <c r="MR139" s="212"/>
      <c r="MS139" s="212"/>
      <c r="MT139" s="212"/>
      <c r="MU139" s="212"/>
      <c r="MV139" s="212"/>
      <c r="MW139" s="212"/>
      <c r="MX139" s="212"/>
      <c r="MY139" s="212"/>
      <c r="MZ139" s="212"/>
      <c r="NA139" s="212"/>
      <c r="NB139" s="212"/>
      <c r="NC139" s="212"/>
      <c r="ND139" s="212"/>
      <c r="NE139" s="212">
        <v>7</v>
      </c>
      <c r="NF139" s="212">
        <v>7</v>
      </c>
      <c r="NG139" s="212">
        <v>7</v>
      </c>
      <c r="NH139" s="212">
        <v>7</v>
      </c>
      <c r="NI139" s="212">
        <v>7</v>
      </c>
      <c r="NJ139" s="212">
        <v>7</v>
      </c>
      <c r="NK139" s="212">
        <v>7</v>
      </c>
      <c r="NL139" s="212">
        <v>7</v>
      </c>
      <c r="NM139" s="212">
        <v>7</v>
      </c>
      <c r="NN139" s="212">
        <v>7</v>
      </c>
      <c r="NO139" s="212">
        <v>7</v>
      </c>
      <c r="NP139" s="212">
        <v>7</v>
      </c>
      <c r="NQ139" s="212">
        <v>7</v>
      </c>
      <c r="NR139" s="212">
        <v>7</v>
      </c>
      <c r="NS139" s="212">
        <v>7</v>
      </c>
      <c r="NT139" s="212">
        <v>7</v>
      </c>
      <c r="NU139" s="212">
        <v>7</v>
      </c>
      <c r="NV139" s="212">
        <v>7</v>
      </c>
      <c r="NW139" s="212">
        <v>7</v>
      </c>
      <c r="NX139" s="212">
        <v>7</v>
      </c>
      <c r="NY139" s="212">
        <v>7</v>
      </c>
      <c r="NZ139" s="212">
        <v>7</v>
      </c>
      <c r="OA139" s="212">
        <v>7</v>
      </c>
      <c r="OB139" s="212">
        <v>7</v>
      </c>
      <c r="OC139" s="212">
        <v>7</v>
      </c>
      <c r="OD139" s="212">
        <v>7</v>
      </c>
      <c r="OE139" s="212">
        <v>7</v>
      </c>
      <c r="OF139" s="212">
        <v>7</v>
      </c>
      <c r="OG139" s="212">
        <v>7</v>
      </c>
      <c r="OH139" s="212">
        <v>7</v>
      </c>
      <c r="OI139" s="212">
        <v>7</v>
      </c>
      <c r="OJ139" s="212">
        <v>7</v>
      </c>
      <c r="OK139" s="212">
        <v>7</v>
      </c>
      <c r="OL139" s="212">
        <v>7</v>
      </c>
      <c r="OM139" s="212">
        <v>7</v>
      </c>
      <c r="ON139" s="212">
        <v>7</v>
      </c>
      <c r="OO139" s="212">
        <v>7</v>
      </c>
      <c r="OP139" s="212">
        <v>7</v>
      </c>
      <c r="OQ139" s="212">
        <v>7</v>
      </c>
      <c r="OR139" s="212">
        <v>6</v>
      </c>
      <c r="OS139" s="212">
        <v>6</v>
      </c>
      <c r="OT139" s="212">
        <v>6</v>
      </c>
      <c r="OU139" s="212">
        <v>6</v>
      </c>
      <c r="OV139" s="212">
        <v>6</v>
      </c>
      <c r="OW139" s="212">
        <v>6</v>
      </c>
      <c r="OX139" s="212">
        <v>4</v>
      </c>
      <c r="OY139" s="212">
        <v>4</v>
      </c>
      <c r="OZ139" s="212">
        <v>4</v>
      </c>
      <c r="PA139" s="212">
        <v>4</v>
      </c>
      <c r="PB139" s="212">
        <v>4</v>
      </c>
      <c r="PC139" s="212">
        <v>4</v>
      </c>
      <c r="PD139" s="212">
        <v>4</v>
      </c>
      <c r="PE139" s="212">
        <v>4</v>
      </c>
      <c r="PF139" s="212">
        <v>4</v>
      </c>
      <c r="PG139" s="212">
        <v>4</v>
      </c>
      <c r="PH139" s="212">
        <v>4</v>
      </c>
      <c r="PI139" s="212">
        <v>4</v>
      </c>
      <c r="PJ139" s="212">
        <v>6</v>
      </c>
      <c r="PK139" s="212">
        <v>6</v>
      </c>
      <c r="PL139" s="212">
        <v>6</v>
      </c>
    </row>
    <row r="140" spans="1:428" x14ac:dyDescent="0.25">
      <c r="A140" s="866">
        <v>66</v>
      </c>
      <c r="B140" s="867" t="s">
        <v>1453</v>
      </c>
      <c r="C140" s="869" t="s">
        <v>1375</v>
      </c>
      <c r="D140" s="871" t="s">
        <v>1454</v>
      </c>
      <c r="E140" s="205" t="s">
        <v>1376</v>
      </c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11"/>
      <c r="AP140" s="211"/>
      <c r="AQ140" s="211"/>
      <c r="AR140" s="211"/>
      <c r="AS140" s="211"/>
      <c r="AT140" s="211"/>
      <c r="AU140" s="211"/>
      <c r="AV140" s="211"/>
      <c r="AW140" s="211"/>
      <c r="AX140" s="211"/>
      <c r="AY140" s="211"/>
      <c r="AZ140" s="211"/>
      <c r="BA140" s="211"/>
      <c r="BB140" s="211"/>
      <c r="BC140" s="211"/>
      <c r="BD140" s="211"/>
      <c r="BE140" s="211"/>
      <c r="BF140" s="211"/>
      <c r="BG140" s="211"/>
      <c r="BH140" s="211"/>
      <c r="BI140" s="211"/>
      <c r="BJ140" s="211"/>
      <c r="BK140" s="211"/>
      <c r="BL140" s="211"/>
      <c r="BM140" s="211"/>
      <c r="BN140" s="211"/>
      <c r="BO140" s="211"/>
      <c r="BP140" s="211"/>
      <c r="BQ140" s="211"/>
      <c r="BR140" s="211"/>
      <c r="BS140" s="211"/>
      <c r="BT140" s="211"/>
      <c r="BU140" s="211"/>
      <c r="BV140" s="211"/>
      <c r="BW140" s="211"/>
      <c r="BX140" s="211"/>
      <c r="BY140" s="211"/>
      <c r="BZ140" s="211"/>
      <c r="CA140" s="211"/>
      <c r="CB140" s="211"/>
      <c r="CC140" s="211"/>
      <c r="CD140" s="211"/>
      <c r="CE140" s="211"/>
      <c r="CF140" s="211"/>
      <c r="CG140" s="211"/>
      <c r="CH140" s="211"/>
      <c r="CI140" s="211"/>
      <c r="CJ140" s="211"/>
      <c r="CK140" s="211"/>
      <c r="CL140" s="211"/>
      <c r="CM140" s="211"/>
      <c r="CN140" s="211"/>
      <c r="CO140" s="211"/>
      <c r="CP140" s="211"/>
      <c r="CQ140" s="211"/>
      <c r="CR140" s="211"/>
      <c r="CS140" s="211"/>
      <c r="CT140" s="211"/>
      <c r="CU140" s="211"/>
      <c r="CV140" s="211"/>
      <c r="CW140" s="211"/>
      <c r="CX140" s="211"/>
      <c r="CY140" s="211"/>
      <c r="CZ140" s="211"/>
      <c r="DA140" s="211"/>
      <c r="DB140" s="211"/>
      <c r="DC140" s="211"/>
      <c r="DD140" s="211"/>
      <c r="DE140" s="211"/>
      <c r="DF140" s="211"/>
      <c r="DG140" s="211"/>
      <c r="DH140" s="211"/>
      <c r="DI140" s="211"/>
      <c r="DJ140" s="211"/>
      <c r="DK140" s="211"/>
      <c r="DL140" s="211"/>
      <c r="DM140" s="211"/>
      <c r="DN140" s="211"/>
      <c r="DO140" s="211"/>
      <c r="DP140" s="211"/>
      <c r="DQ140" s="211"/>
      <c r="DR140" s="211"/>
      <c r="DS140" s="211"/>
      <c r="DT140" s="211"/>
      <c r="DU140" s="211"/>
      <c r="DV140" s="211"/>
      <c r="DW140" s="211"/>
      <c r="DX140" s="211"/>
      <c r="DY140" s="211"/>
      <c r="DZ140" s="211"/>
      <c r="EA140" s="211"/>
      <c r="EB140" s="211"/>
      <c r="EC140" s="211"/>
      <c r="ED140" s="211"/>
      <c r="EE140" s="211"/>
      <c r="EF140" s="211"/>
      <c r="EG140" s="211"/>
      <c r="EH140" s="211"/>
      <c r="EI140" s="211"/>
      <c r="EJ140" s="211"/>
      <c r="EK140" s="211"/>
      <c r="EL140" s="211"/>
      <c r="EM140" s="211"/>
      <c r="EN140" s="211"/>
      <c r="EO140" s="211"/>
      <c r="EP140" s="211"/>
      <c r="EQ140" s="211"/>
      <c r="ER140" s="211"/>
      <c r="ES140" s="211"/>
      <c r="ET140" s="211"/>
      <c r="EU140" s="211"/>
      <c r="EV140" s="211"/>
      <c r="EW140" s="211"/>
      <c r="EX140" s="211"/>
      <c r="EY140" s="211"/>
      <c r="EZ140" s="211"/>
      <c r="FA140" s="211"/>
      <c r="FB140" s="211"/>
      <c r="FC140" s="211"/>
      <c r="FD140" s="211"/>
      <c r="FE140" s="211"/>
      <c r="FF140" s="211"/>
      <c r="FG140" s="211"/>
      <c r="FH140" s="211"/>
      <c r="FI140" s="211"/>
      <c r="FJ140" s="211"/>
      <c r="FK140" s="211"/>
      <c r="FL140" s="211"/>
      <c r="FM140" s="211">
        <v>40</v>
      </c>
      <c r="FN140" s="211">
        <v>40</v>
      </c>
      <c r="FO140" s="211">
        <v>40</v>
      </c>
      <c r="FP140" s="211">
        <v>40</v>
      </c>
      <c r="FQ140" s="211">
        <v>40</v>
      </c>
      <c r="FR140" s="211">
        <v>80</v>
      </c>
      <c r="FS140" s="211">
        <v>80</v>
      </c>
      <c r="FT140" s="211">
        <v>80</v>
      </c>
      <c r="FU140" s="211">
        <v>80</v>
      </c>
      <c r="FV140" s="211">
        <v>80</v>
      </c>
      <c r="FW140" s="211">
        <v>80</v>
      </c>
      <c r="FX140" s="211">
        <v>80</v>
      </c>
      <c r="FY140" s="211">
        <v>80</v>
      </c>
      <c r="FZ140" s="211">
        <v>80</v>
      </c>
      <c r="GA140" s="211">
        <v>80</v>
      </c>
      <c r="GB140" s="211">
        <v>80</v>
      </c>
      <c r="GC140" s="211">
        <v>80</v>
      </c>
      <c r="GD140" s="211">
        <v>80</v>
      </c>
      <c r="GE140" s="211"/>
      <c r="GF140" s="211"/>
      <c r="GG140" s="211"/>
      <c r="GH140" s="211"/>
      <c r="GI140" s="211"/>
      <c r="GJ140" s="211"/>
      <c r="GK140" s="211"/>
      <c r="GL140" s="211"/>
      <c r="GM140" s="211"/>
      <c r="GN140" s="211"/>
      <c r="GO140" s="211"/>
      <c r="GP140" s="211"/>
      <c r="GQ140" s="211"/>
      <c r="GR140" s="211"/>
      <c r="GS140" s="211"/>
      <c r="GT140" s="211"/>
      <c r="GU140" s="211"/>
      <c r="GV140" s="211"/>
      <c r="GW140" s="211"/>
      <c r="GX140" s="211"/>
      <c r="GY140" s="211"/>
      <c r="GZ140" s="211"/>
      <c r="HA140" s="211"/>
      <c r="HB140" s="211"/>
      <c r="HC140" s="211"/>
      <c r="HD140" s="211"/>
      <c r="HE140" s="211"/>
      <c r="HF140" s="211"/>
      <c r="HG140" s="211"/>
      <c r="HH140" s="211"/>
      <c r="HI140" s="211"/>
      <c r="HJ140" s="211"/>
      <c r="HK140" s="211"/>
      <c r="HL140" s="211"/>
      <c r="HM140" s="211"/>
      <c r="HN140" s="211"/>
      <c r="HO140" s="211"/>
      <c r="HP140" s="211"/>
      <c r="HQ140" s="211"/>
      <c r="HR140" s="211"/>
      <c r="HS140" s="211"/>
      <c r="HT140" s="211"/>
      <c r="HU140" s="211"/>
      <c r="HV140" s="211"/>
      <c r="HW140" s="211"/>
      <c r="HX140" s="211"/>
      <c r="HY140" s="211"/>
      <c r="HZ140" s="211"/>
      <c r="IA140" s="211"/>
      <c r="IB140" s="211"/>
      <c r="IC140" s="211"/>
      <c r="ID140" s="211"/>
      <c r="IE140" s="211"/>
      <c r="IF140" s="211"/>
      <c r="IG140" s="211"/>
      <c r="IH140" s="211"/>
      <c r="II140" s="211"/>
      <c r="IJ140" s="211"/>
      <c r="IK140" s="211"/>
      <c r="IL140" s="211"/>
      <c r="IM140" s="211"/>
      <c r="IN140" s="211"/>
      <c r="IO140" s="211"/>
      <c r="IP140" s="211"/>
      <c r="IQ140" s="211"/>
      <c r="IR140" s="211"/>
      <c r="IS140" s="211"/>
      <c r="IT140" s="211"/>
      <c r="IU140" s="211"/>
      <c r="IV140" s="211"/>
      <c r="IW140" s="211"/>
      <c r="IX140" s="211"/>
      <c r="IY140" s="211"/>
      <c r="IZ140" s="211"/>
      <c r="JA140" s="211"/>
      <c r="JB140" s="211"/>
      <c r="JC140" s="211"/>
      <c r="JD140" s="211"/>
      <c r="JE140" s="211"/>
      <c r="JF140" s="211"/>
      <c r="JG140" s="211"/>
      <c r="JH140" s="211"/>
      <c r="JI140" s="211"/>
      <c r="JJ140" s="211"/>
      <c r="JK140" s="211"/>
      <c r="JL140" s="211"/>
      <c r="JM140" s="211"/>
      <c r="JN140" s="211"/>
      <c r="JO140" s="211"/>
      <c r="JP140" s="211"/>
      <c r="JQ140" s="211"/>
      <c r="JR140" s="211"/>
      <c r="JS140" s="211"/>
      <c r="JT140" s="211"/>
      <c r="JU140" s="211"/>
      <c r="JV140" s="211"/>
      <c r="JW140" s="211"/>
      <c r="JX140" s="211"/>
      <c r="JY140" s="211"/>
      <c r="JZ140" s="211"/>
      <c r="KA140" s="211"/>
      <c r="KB140" s="211">
        <v>35</v>
      </c>
      <c r="KC140" s="211">
        <v>35</v>
      </c>
      <c r="KD140" s="211">
        <v>35</v>
      </c>
      <c r="KE140" s="211">
        <v>35</v>
      </c>
      <c r="KF140" s="211">
        <v>35</v>
      </c>
      <c r="KG140" s="211">
        <v>35</v>
      </c>
      <c r="KH140" s="211">
        <v>35</v>
      </c>
      <c r="KI140" s="211">
        <v>35</v>
      </c>
      <c r="KJ140" s="211">
        <v>35</v>
      </c>
      <c r="KK140" s="211">
        <v>35</v>
      </c>
      <c r="KL140" s="211">
        <v>35</v>
      </c>
      <c r="KM140" s="211">
        <v>35</v>
      </c>
      <c r="KN140" s="211">
        <v>35</v>
      </c>
      <c r="KO140" s="211">
        <v>35</v>
      </c>
      <c r="KP140" s="211">
        <v>35</v>
      </c>
      <c r="KQ140" s="211">
        <v>35</v>
      </c>
      <c r="KR140" s="211">
        <v>35</v>
      </c>
      <c r="KS140" s="211">
        <v>35</v>
      </c>
      <c r="KT140" s="211">
        <v>35</v>
      </c>
      <c r="KU140" s="211">
        <v>35</v>
      </c>
      <c r="KV140" s="211">
        <v>35</v>
      </c>
      <c r="KW140" s="211">
        <v>35</v>
      </c>
      <c r="KX140" s="211">
        <v>35</v>
      </c>
      <c r="KY140" s="211">
        <v>35</v>
      </c>
      <c r="KZ140" s="211">
        <v>35</v>
      </c>
      <c r="LA140" s="211">
        <v>35</v>
      </c>
      <c r="LB140" s="211">
        <v>35</v>
      </c>
      <c r="LC140" s="211">
        <v>35</v>
      </c>
      <c r="LD140" s="211">
        <v>35</v>
      </c>
      <c r="LE140" s="211">
        <v>35</v>
      </c>
      <c r="LF140" s="211">
        <v>35</v>
      </c>
      <c r="LG140" s="211">
        <v>35</v>
      </c>
      <c r="LH140" s="211">
        <v>35</v>
      </c>
      <c r="LI140" s="211">
        <v>35</v>
      </c>
      <c r="LJ140" s="211">
        <v>35</v>
      </c>
      <c r="LK140" s="211">
        <v>35</v>
      </c>
      <c r="LL140" s="211">
        <v>35</v>
      </c>
      <c r="LM140" s="211">
        <v>35</v>
      </c>
      <c r="LN140" s="211">
        <v>35</v>
      </c>
      <c r="LO140" s="211">
        <v>35</v>
      </c>
      <c r="LP140" s="211">
        <v>35</v>
      </c>
      <c r="LQ140" s="211">
        <v>35</v>
      </c>
      <c r="LR140" s="211">
        <v>35</v>
      </c>
      <c r="LS140" s="211">
        <v>35</v>
      </c>
      <c r="LT140" s="211">
        <v>35</v>
      </c>
      <c r="LU140" s="211">
        <v>35</v>
      </c>
      <c r="LV140" s="211">
        <v>35</v>
      </c>
      <c r="LW140" s="211">
        <v>35</v>
      </c>
      <c r="LX140" s="211">
        <v>35</v>
      </c>
      <c r="LY140" s="211">
        <v>35</v>
      </c>
      <c r="LZ140" s="211">
        <v>35</v>
      </c>
      <c r="MA140" s="211">
        <v>35</v>
      </c>
      <c r="MB140" s="211">
        <v>35</v>
      </c>
      <c r="MC140" s="211">
        <v>35</v>
      </c>
      <c r="MD140" s="211">
        <v>35</v>
      </c>
      <c r="ME140" s="211">
        <v>35</v>
      </c>
      <c r="MF140" s="211">
        <v>35</v>
      </c>
      <c r="MG140" s="211">
        <v>35</v>
      </c>
      <c r="MH140" s="211">
        <v>35</v>
      </c>
      <c r="MI140" s="211">
        <v>35</v>
      </c>
      <c r="MJ140" s="211">
        <v>35</v>
      </c>
      <c r="MK140" s="211">
        <v>35</v>
      </c>
      <c r="ML140" s="211">
        <v>35</v>
      </c>
      <c r="MM140" s="211">
        <v>35</v>
      </c>
      <c r="MN140" s="211">
        <v>35</v>
      </c>
      <c r="MO140" s="211">
        <v>35</v>
      </c>
      <c r="MP140" s="211">
        <v>35</v>
      </c>
      <c r="MQ140" s="211">
        <v>35</v>
      </c>
      <c r="MR140" s="211">
        <v>35</v>
      </c>
      <c r="MS140" s="211">
        <v>35</v>
      </c>
      <c r="MT140" s="211">
        <v>35</v>
      </c>
      <c r="MU140" s="211">
        <v>35</v>
      </c>
      <c r="MV140" s="211">
        <v>35</v>
      </c>
      <c r="MW140" s="211">
        <v>35</v>
      </c>
      <c r="MX140" s="211">
        <v>35</v>
      </c>
      <c r="MY140" s="211">
        <v>35</v>
      </c>
      <c r="MZ140" s="211">
        <v>35</v>
      </c>
      <c r="NA140" s="211">
        <v>35</v>
      </c>
      <c r="NB140" s="211">
        <v>35</v>
      </c>
      <c r="NC140" s="211">
        <v>35</v>
      </c>
      <c r="ND140" s="211">
        <v>35</v>
      </c>
      <c r="NE140" s="211">
        <v>35</v>
      </c>
      <c r="NF140" s="211">
        <v>35</v>
      </c>
      <c r="NG140" s="211">
        <v>35</v>
      </c>
      <c r="NH140" s="211">
        <v>35</v>
      </c>
      <c r="NI140" s="211">
        <v>35</v>
      </c>
      <c r="NJ140" s="211">
        <v>35</v>
      </c>
      <c r="NK140" s="211">
        <v>35</v>
      </c>
      <c r="NL140" s="211">
        <v>35</v>
      </c>
      <c r="NM140" s="211">
        <v>35</v>
      </c>
      <c r="NN140" s="211">
        <v>35</v>
      </c>
      <c r="NO140" s="211">
        <v>35</v>
      </c>
      <c r="NP140" s="211">
        <v>35</v>
      </c>
      <c r="NQ140" s="211">
        <v>35</v>
      </c>
      <c r="NR140" s="211">
        <v>35</v>
      </c>
      <c r="NS140" s="211">
        <v>35</v>
      </c>
      <c r="NT140" s="211">
        <v>35</v>
      </c>
      <c r="NU140" s="211">
        <v>35</v>
      </c>
      <c r="NV140" s="211">
        <v>35</v>
      </c>
      <c r="NW140" s="211">
        <v>35</v>
      </c>
      <c r="NX140" s="211">
        <v>35</v>
      </c>
      <c r="NY140" s="211">
        <v>35</v>
      </c>
      <c r="NZ140" s="211">
        <v>35</v>
      </c>
      <c r="OA140" s="211">
        <v>35</v>
      </c>
      <c r="OB140" s="211">
        <v>35</v>
      </c>
      <c r="OC140" s="211">
        <v>35</v>
      </c>
      <c r="OD140" s="211">
        <v>35</v>
      </c>
      <c r="OE140" s="211">
        <v>35</v>
      </c>
      <c r="OF140" s="211">
        <v>35</v>
      </c>
      <c r="OG140" s="211">
        <v>35</v>
      </c>
      <c r="OH140" s="211">
        <v>35</v>
      </c>
      <c r="OI140" s="211">
        <v>35</v>
      </c>
      <c r="OJ140" s="211">
        <v>35</v>
      </c>
      <c r="OK140" s="211">
        <v>35</v>
      </c>
      <c r="OL140" s="211">
        <v>35</v>
      </c>
      <c r="OM140" s="211">
        <v>35</v>
      </c>
      <c r="ON140" s="211">
        <v>35</v>
      </c>
      <c r="OO140" s="211">
        <v>35</v>
      </c>
      <c r="OP140" s="211">
        <v>35</v>
      </c>
      <c r="OQ140" s="211">
        <v>35</v>
      </c>
      <c r="OR140" s="211">
        <v>35</v>
      </c>
      <c r="OS140" s="211">
        <v>35</v>
      </c>
      <c r="OT140" s="211">
        <v>35</v>
      </c>
      <c r="OU140" s="211">
        <v>35</v>
      </c>
      <c r="OV140" s="211">
        <v>35</v>
      </c>
      <c r="OW140" s="211">
        <v>35</v>
      </c>
      <c r="OX140" s="211">
        <v>35</v>
      </c>
      <c r="OY140" s="211">
        <v>35</v>
      </c>
      <c r="OZ140" s="211">
        <v>35</v>
      </c>
      <c r="PA140" s="211">
        <v>35</v>
      </c>
      <c r="PB140" s="211">
        <v>35</v>
      </c>
      <c r="PC140" s="211">
        <v>35</v>
      </c>
      <c r="PD140" s="211">
        <v>35</v>
      </c>
      <c r="PE140" s="211">
        <v>35</v>
      </c>
      <c r="PF140" s="211">
        <v>35</v>
      </c>
      <c r="PG140" s="211">
        <v>35</v>
      </c>
      <c r="PH140" s="211">
        <v>35</v>
      </c>
      <c r="PI140" s="211">
        <v>35</v>
      </c>
      <c r="PJ140" s="211">
        <v>35</v>
      </c>
      <c r="PK140" s="211">
        <v>35</v>
      </c>
      <c r="PL140" s="211">
        <v>35</v>
      </c>
    </row>
    <row r="141" spans="1:428" x14ac:dyDescent="0.25">
      <c r="A141" s="866"/>
      <c r="B141" s="868"/>
      <c r="C141" s="869"/>
      <c r="D141" s="871"/>
      <c r="E141" s="206" t="s">
        <v>1377</v>
      </c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  <c r="BX141" s="212"/>
      <c r="BY141" s="212"/>
      <c r="BZ141" s="212"/>
      <c r="CA141" s="212"/>
      <c r="CB141" s="212"/>
      <c r="CC141" s="212"/>
      <c r="CD141" s="212"/>
      <c r="CE141" s="212"/>
      <c r="CF141" s="212"/>
      <c r="CG141" s="212"/>
      <c r="CH141" s="212"/>
      <c r="CI141" s="212"/>
      <c r="CJ141" s="212"/>
      <c r="CK141" s="212"/>
      <c r="CL141" s="212"/>
      <c r="CM141" s="212"/>
      <c r="CN141" s="212"/>
      <c r="CO141" s="212"/>
      <c r="CP141" s="212"/>
      <c r="CQ141" s="212"/>
      <c r="CR141" s="212"/>
      <c r="CS141" s="212"/>
      <c r="CT141" s="212"/>
      <c r="CU141" s="212"/>
      <c r="CV141" s="212"/>
      <c r="CW141" s="212"/>
      <c r="CX141" s="212"/>
      <c r="CY141" s="212"/>
      <c r="CZ141" s="212"/>
      <c r="DA141" s="212"/>
      <c r="DB141" s="212"/>
      <c r="DC141" s="212"/>
      <c r="DD141" s="212"/>
      <c r="DE141" s="212"/>
      <c r="DF141" s="212"/>
      <c r="DG141" s="212"/>
      <c r="DH141" s="212"/>
      <c r="DI141" s="212"/>
      <c r="DJ141" s="212"/>
      <c r="DK141" s="212"/>
      <c r="DL141" s="212"/>
      <c r="DM141" s="212"/>
      <c r="DN141" s="212"/>
      <c r="DO141" s="212"/>
      <c r="DP141" s="212"/>
      <c r="DQ141" s="212"/>
      <c r="DR141" s="212"/>
      <c r="DS141" s="212"/>
      <c r="DT141" s="212"/>
      <c r="DU141" s="212"/>
      <c r="DV141" s="212"/>
      <c r="DW141" s="212"/>
      <c r="DX141" s="212"/>
      <c r="DY141" s="212"/>
      <c r="DZ141" s="212"/>
      <c r="EA141" s="212"/>
      <c r="EB141" s="212"/>
      <c r="EC141" s="212"/>
      <c r="ED141" s="212"/>
      <c r="EE141" s="212"/>
      <c r="EF141" s="212"/>
      <c r="EG141" s="212"/>
      <c r="EH141" s="212"/>
      <c r="EI141" s="212"/>
      <c r="EJ141" s="212"/>
      <c r="EK141" s="212"/>
      <c r="EL141" s="212"/>
      <c r="EM141" s="212"/>
      <c r="EN141" s="212"/>
      <c r="EO141" s="212"/>
      <c r="EP141" s="212"/>
      <c r="EQ141" s="212"/>
      <c r="ER141" s="212"/>
      <c r="ES141" s="212"/>
      <c r="ET141" s="212"/>
      <c r="EU141" s="212"/>
      <c r="EV141" s="212"/>
      <c r="EW141" s="212"/>
      <c r="EX141" s="212"/>
      <c r="EY141" s="212"/>
      <c r="EZ141" s="212"/>
      <c r="FA141" s="212"/>
      <c r="FB141" s="212"/>
      <c r="FC141" s="212"/>
      <c r="FD141" s="212"/>
      <c r="FE141" s="212"/>
      <c r="FF141" s="212"/>
      <c r="FG141" s="212"/>
      <c r="FH141" s="212"/>
      <c r="FI141" s="212"/>
      <c r="FJ141" s="212"/>
      <c r="FK141" s="212"/>
      <c r="FL141" s="212"/>
      <c r="FM141" s="212">
        <v>32</v>
      </c>
      <c r="FN141" s="212">
        <v>30</v>
      </c>
      <c r="FO141" s="212">
        <v>23</v>
      </c>
      <c r="FP141" s="212">
        <v>54</v>
      </c>
      <c r="FQ141" s="212">
        <v>36</v>
      </c>
      <c r="FR141" s="212">
        <v>78</v>
      </c>
      <c r="FS141" s="212">
        <v>63</v>
      </c>
      <c r="FT141" s="212">
        <v>75</v>
      </c>
      <c r="FU141" s="212">
        <v>73</v>
      </c>
      <c r="FV141" s="212">
        <v>76</v>
      </c>
      <c r="FW141" s="212">
        <v>74</v>
      </c>
      <c r="FX141" s="212">
        <v>77</v>
      </c>
      <c r="FY141" s="212">
        <v>77</v>
      </c>
      <c r="FZ141" s="212">
        <v>76</v>
      </c>
      <c r="GA141" s="212">
        <v>76</v>
      </c>
      <c r="GB141" s="212">
        <v>74</v>
      </c>
      <c r="GC141" s="212">
        <v>75</v>
      </c>
      <c r="GD141" s="212">
        <v>76</v>
      </c>
      <c r="GE141" s="212"/>
      <c r="GF141" s="212"/>
      <c r="GG141" s="212"/>
      <c r="GH141" s="212"/>
      <c r="GI141" s="212"/>
      <c r="GJ141" s="212"/>
      <c r="GK141" s="212"/>
      <c r="GL141" s="212"/>
      <c r="GM141" s="212"/>
      <c r="GN141" s="212"/>
      <c r="GO141" s="212"/>
      <c r="GP141" s="212"/>
      <c r="GQ141" s="212"/>
      <c r="GR141" s="212"/>
      <c r="GS141" s="212"/>
      <c r="GT141" s="212"/>
      <c r="GU141" s="212"/>
      <c r="GV141" s="212"/>
      <c r="GW141" s="212"/>
      <c r="GX141" s="212"/>
      <c r="GY141" s="212"/>
      <c r="GZ141" s="212"/>
      <c r="HA141" s="212"/>
      <c r="HB141" s="212"/>
      <c r="HC141" s="212"/>
      <c r="HD141" s="212"/>
      <c r="HE141" s="212"/>
      <c r="HF141" s="212"/>
      <c r="HG141" s="212"/>
      <c r="HH141" s="212"/>
      <c r="HI141" s="212"/>
      <c r="HJ141" s="212"/>
      <c r="HK141" s="212"/>
      <c r="HL141" s="212"/>
      <c r="HM141" s="212"/>
      <c r="HN141" s="212"/>
      <c r="HO141" s="212"/>
      <c r="HP141" s="212"/>
      <c r="HQ141" s="212"/>
      <c r="HR141" s="212"/>
      <c r="HS141" s="212"/>
      <c r="HT141" s="212"/>
      <c r="HU141" s="212"/>
      <c r="HV141" s="212"/>
      <c r="HW141" s="212"/>
      <c r="HX141" s="212"/>
      <c r="HY141" s="212"/>
      <c r="HZ141" s="212"/>
      <c r="IA141" s="212"/>
      <c r="IB141" s="212"/>
      <c r="IC141" s="212"/>
      <c r="ID141" s="212"/>
      <c r="IE141" s="212"/>
      <c r="IF141" s="212"/>
      <c r="IG141" s="212"/>
      <c r="IH141" s="212"/>
      <c r="II141" s="212"/>
      <c r="IJ141" s="212"/>
      <c r="IK141" s="212"/>
      <c r="IL141" s="212"/>
      <c r="IM141" s="212"/>
      <c r="IN141" s="212"/>
      <c r="IO141" s="212"/>
      <c r="IP141" s="212"/>
      <c r="IQ141" s="212"/>
      <c r="IR141" s="212"/>
      <c r="IS141" s="212"/>
      <c r="IT141" s="212"/>
      <c r="IU141" s="212"/>
      <c r="IV141" s="212"/>
      <c r="IW141" s="212"/>
      <c r="IX141" s="212"/>
      <c r="IY141" s="212"/>
      <c r="IZ141" s="212"/>
      <c r="JA141" s="212"/>
      <c r="JB141" s="212"/>
      <c r="JC141" s="212"/>
      <c r="JD141" s="212"/>
      <c r="JE141" s="212"/>
      <c r="JF141" s="212"/>
      <c r="JG141" s="212"/>
      <c r="JH141" s="212"/>
      <c r="JI141" s="212"/>
      <c r="JJ141" s="212"/>
      <c r="JK141" s="212"/>
      <c r="JL141" s="212"/>
      <c r="JM141" s="212"/>
      <c r="JN141" s="212"/>
      <c r="JO141" s="212"/>
      <c r="JP141" s="212"/>
      <c r="JQ141" s="212"/>
      <c r="JR141" s="212"/>
      <c r="JS141" s="212"/>
      <c r="JT141" s="212"/>
      <c r="JU141" s="212"/>
      <c r="JV141" s="212"/>
      <c r="JW141" s="212"/>
      <c r="JX141" s="212"/>
      <c r="JY141" s="212"/>
      <c r="JZ141" s="212"/>
      <c r="KA141" s="212"/>
      <c r="KB141" s="212">
        <v>32</v>
      </c>
      <c r="KC141" s="212">
        <v>32</v>
      </c>
      <c r="KD141" s="212">
        <v>32</v>
      </c>
      <c r="KE141" s="212">
        <v>32</v>
      </c>
      <c r="KF141" s="212">
        <v>32</v>
      </c>
      <c r="KG141" s="212">
        <v>32</v>
      </c>
      <c r="KH141" s="212">
        <v>20</v>
      </c>
      <c r="KI141" s="212">
        <v>20</v>
      </c>
      <c r="KJ141" s="212">
        <v>0</v>
      </c>
      <c r="KK141" s="212">
        <v>0</v>
      </c>
      <c r="KL141" s="212">
        <v>35</v>
      </c>
      <c r="KM141" s="212">
        <v>35</v>
      </c>
      <c r="KN141" s="212">
        <v>35</v>
      </c>
      <c r="KO141" s="212">
        <v>35</v>
      </c>
      <c r="KP141" s="212">
        <v>35</v>
      </c>
      <c r="KQ141" s="212">
        <v>35</v>
      </c>
      <c r="KR141" s="212">
        <v>35</v>
      </c>
      <c r="KS141" s="212">
        <v>35</v>
      </c>
      <c r="KT141" s="212">
        <v>32</v>
      </c>
      <c r="KU141" s="212">
        <v>32</v>
      </c>
      <c r="KV141" s="212">
        <v>32</v>
      </c>
      <c r="KW141" s="212">
        <v>32</v>
      </c>
      <c r="KX141" s="212">
        <v>32</v>
      </c>
      <c r="KY141" s="212">
        <v>32</v>
      </c>
      <c r="KZ141" s="212">
        <v>32</v>
      </c>
      <c r="LA141" s="212">
        <v>32</v>
      </c>
      <c r="LB141" s="212">
        <v>32</v>
      </c>
      <c r="LC141" s="212">
        <v>32</v>
      </c>
      <c r="LD141" s="212">
        <v>32</v>
      </c>
      <c r="LE141" s="212">
        <v>32</v>
      </c>
      <c r="LF141" s="212">
        <v>32</v>
      </c>
      <c r="LG141" s="212">
        <v>32</v>
      </c>
      <c r="LH141" s="212">
        <v>32</v>
      </c>
      <c r="LI141" s="212">
        <v>32</v>
      </c>
      <c r="LJ141" s="212">
        <v>32</v>
      </c>
      <c r="LK141" s="212">
        <v>32</v>
      </c>
      <c r="LL141" s="212">
        <v>32</v>
      </c>
      <c r="LM141" s="212">
        <v>32</v>
      </c>
      <c r="LN141" s="212">
        <v>32</v>
      </c>
      <c r="LO141" s="212">
        <v>32</v>
      </c>
      <c r="LP141" s="212">
        <v>32</v>
      </c>
      <c r="LQ141" s="212">
        <v>32</v>
      </c>
      <c r="LR141" s="212">
        <v>32</v>
      </c>
      <c r="LS141" s="212">
        <v>32</v>
      </c>
      <c r="LT141" s="212">
        <v>32</v>
      </c>
      <c r="LU141" s="212">
        <v>32</v>
      </c>
      <c r="LV141" s="212">
        <v>32</v>
      </c>
      <c r="LW141" s="212">
        <v>32</v>
      </c>
      <c r="LX141" s="212">
        <v>32</v>
      </c>
      <c r="LY141" s="212">
        <v>32</v>
      </c>
      <c r="LZ141" s="212">
        <v>32</v>
      </c>
      <c r="MA141" s="212">
        <v>32</v>
      </c>
      <c r="MB141" s="212">
        <v>32</v>
      </c>
      <c r="MC141" s="212">
        <v>32</v>
      </c>
      <c r="MD141" s="212">
        <v>32</v>
      </c>
      <c r="ME141" s="212">
        <v>32</v>
      </c>
      <c r="MF141" s="212">
        <v>32</v>
      </c>
      <c r="MG141" s="212">
        <v>32</v>
      </c>
      <c r="MH141" s="212">
        <v>32</v>
      </c>
      <c r="MI141" s="212">
        <v>32</v>
      </c>
      <c r="MJ141" s="212">
        <v>32</v>
      </c>
      <c r="MK141" s="212">
        <v>32</v>
      </c>
      <c r="ML141" s="212">
        <v>32</v>
      </c>
      <c r="MM141" s="212">
        <v>32</v>
      </c>
      <c r="MN141" s="212">
        <v>32</v>
      </c>
      <c r="MO141" s="212">
        <v>32</v>
      </c>
      <c r="MP141" s="212">
        <v>32</v>
      </c>
      <c r="MQ141" s="212">
        <v>32</v>
      </c>
      <c r="MR141" s="212">
        <v>32</v>
      </c>
      <c r="MS141" s="212">
        <v>32</v>
      </c>
      <c r="MT141" s="212">
        <v>32</v>
      </c>
      <c r="MU141" s="212">
        <v>32</v>
      </c>
      <c r="MV141" s="212">
        <v>32</v>
      </c>
      <c r="MW141" s="212">
        <v>32</v>
      </c>
      <c r="MX141" s="212">
        <v>32</v>
      </c>
      <c r="MY141" s="212">
        <v>32</v>
      </c>
      <c r="MZ141" s="212">
        <v>32</v>
      </c>
      <c r="NA141" s="212">
        <v>32</v>
      </c>
      <c r="NB141" s="212">
        <v>32</v>
      </c>
      <c r="NC141" s="212">
        <v>32</v>
      </c>
      <c r="ND141" s="212">
        <v>32</v>
      </c>
      <c r="NE141" s="212">
        <v>32</v>
      </c>
      <c r="NF141" s="212">
        <v>32</v>
      </c>
      <c r="NG141" s="212">
        <v>32</v>
      </c>
      <c r="NH141" s="212">
        <v>32</v>
      </c>
      <c r="NI141" s="212">
        <v>32</v>
      </c>
      <c r="NJ141" s="212">
        <v>32</v>
      </c>
      <c r="NK141" s="212">
        <v>32</v>
      </c>
      <c r="NL141" s="212">
        <v>32</v>
      </c>
      <c r="NM141" s="212">
        <v>32</v>
      </c>
      <c r="NN141" s="212">
        <v>32</v>
      </c>
      <c r="NO141" s="212">
        <v>32</v>
      </c>
      <c r="NP141" s="212">
        <v>32</v>
      </c>
      <c r="NQ141" s="212">
        <v>32</v>
      </c>
      <c r="NR141" s="212">
        <v>32</v>
      </c>
      <c r="NS141" s="212">
        <v>35</v>
      </c>
      <c r="NT141" s="212">
        <v>35</v>
      </c>
      <c r="NU141" s="212">
        <v>35</v>
      </c>
      <c r="NV141" s="212">
        <v>35</v>
      </c>
      <c r="NW141" s="212">
        <v>35</v>
      </c>
      <c r="NX141" s="212">
        <v>35</v>
      </c>
      <c r="NY141" s="212">
        <v>35</v>
      </c>
      <c r="NZ141" s="212">
        <v>35</v>
      </c>
      <c r="OA141" s="212">
        <v>35</v>
      </c>
      <c r="OB141" s="212">
        <v>35</v>
      </c>
      <c r="OC141" s="212">
        <v>35</v>
      </c>
      <c r="OD141" s="212">
        <v>35</v>
      </c>
      <c r="OE141" s="212">
        <v>35</v>
      </c>
      <c r="OF141" s="212">
        <v>33</v>
      </c>
      <c r="OG141" s="212">
        <v>33</v>
      </c>
      <c r="OH141" s="212">
        <v>33</v>
      </c>
      <c r="OI141" s="212">
        <v>33</v>
      </c>
      <c r="OJ141" s="212">
        <v>33</v>
      </c>
      <c r="OK141" s="212">
        <v>33</v>
      </c>
      <c r="OL141" s="212">
        <v>33</v>
      </c>
      <c r="OM141" s="212">
        <v>33</v>
      </c>
      <c r="ON141" s="212">
        <v>33</v>
      </c>
      <c r="OO141" s="212">
        <v>33</v>
      </c>
      <c r="OP141" s="212">
        <v>33</v>
      </c>
      <c r="OQ141" s="212">
        <v>33</v>
      </c>
      <c r="OR141" s="212">
        <v>33</v>
      </c>
      <c r="OS141" s="212">
        <v>33</v>
      </c>
      <c r="OT141" s="212">
        <v>33</v>
      </c>
      <c r="OU141" s="212">
        <v>33</v>
      </c>
      <c r="OV141" s="212">
        <v>33</v>
      </c>
      <c r="OW141" s="212">
        <v>33</v>
      </c>
      <c r="OX141" s="212">
        <v>33</v>
      </c>
      <c r="OY141" s="212">
        <v>35</v>
      </c>
      <c r="OZ141" s="212">
        <v>33</v>
      </c>
      <c r="PA141" s="212">
        <v>33</v>
      </c>
      <c r="PB141" s="212">
        <v>30</v>
      </c>
      <c r="PC141" s="212">
        <v>30</v>
      </c>
      <c r="PD141" s="212">
        <v>30</v>
      </c>
      <c r="PE141" s="212">
        <v>30</v>
      </c>
      <c r="PF141" s="212">
        <v>30</v>
      </c>
      <c r="PG141" s="212">
        <v>30</v>
      </c>
      <c r="PH141" s="212">
        <v>35</v>
      </c>
      <c r="PI141" s="212">
        <v>35</v>
      </c>
      <c r="PJ141" s="212">
        <v>35</v>
      </c>
      <c r="PK141" s="212">
        <v>35</v>
      </c>
      <c r="PL141" s="212">
        <v>35</v>
      </c>
    </row>
    <row r="317" spans="6:21" x14ac:dyDescent="0.25"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</row>
  </sheetData>
  <autoFilter ref="A2:HI141" xr:uid="{36F54CEB-12C8-49BB-A520-6F98E47543FB}"/>
  <mergeCells count="277">
    <mergeCell ref="A124:A125"/>
    <mergeCell ref="B124:B125"/>
    <mergeCell ref="C124:C125"/>
    <mergeCell ref="D124:D125"/>
    <mergeCell ref="A78:A79"/>
    <mergeCell ref="B78:B79"/>
    <mergeCell ref="C78:C79"/>
    <mergeCell ref="D78:D79"/>
    <mergeCell ref="A76:A77"/>
    <mergeCell ref="B76:B77"/>
    <mergeCell ref="C76:C77"/>
    <mergeCell ref="D76:D77"/>
    <mergeCell ref="A88:A89"/>
    <mergeCell ref="B88:B89"/>
    <mergeCell ref="C88:C89"/>
    <mergeCell ref="D88:D89"/>
    <mergeCell ref="D84:D85"/>
    <mergeCell ref="A86:A87"/>
    <mergeCell ref="B86:B87"/>
    <mergeCell ref="C86:C87"/>
    <mergeCell ref="D86:D87"/>
    <mergeCell ref="A92:A93"/>
    <mergeCell ref="B92:B93"/>
    <mergeCell ref="C92:C93"/>
    <mergeCell ref="A130:A131"/>
    <mergeCell ref="B130:B131"/>
    <mergeCell ref="C130:C131"/>
    <mergeCell ref="D130:D13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B128:B129"/>
    <mergeCell ref="C128:C129"/>
    <mergeCell ref="D128:D129"/>
    <mergeCell ref="A120:A121"/>
    <mergeCell ref="B120:B121"/>
    <mergeCell ref="C120:C121"/>
    <mergeCell ref="D120:D121"/>
    <mergeCell ref="A126:A127"/>
    <mergeCell ref="B126:B127"/>
    <mergeCell ref="C126:C127"/>
    <mergeCell ref="D126:D127"/>
    <mergeCell ref="A122:A123"/>
    <mergeCell ref="C80:C81"/>
    <mergeCell ref="D80:D81"/>
    <mergeCell ref="A74:A75"/>
    <mergeCell ref="B74:B75"/>
    <mergeCell ref="C74:C75"/>
    <mergeCell ref="D74:D75"/>
    <mergeCell ref="A90:A91"/>
    <mergeCell ref="B90:B91"/>
    <mergeCell ref="C90:C91"/>
    <mergeCell ref="D90:D91"/>
    <mergeCell ref="A72:A73"/>
    <mergeCell ref="B72:B73"/>
    <mergeCell ref="C72:C73"/>
    <mergeCell ref="D72:D73"/>
    <mergeCell ref="A68:A69"/>
    <mergeCell ref="B68:B69"/>
    <mergeCell ref="C68:C69"/>
    <mergeCell ref="D68:D69"/>
    <mergeCell ref="A70:A71"/>
    <mergeCell ref="B70:B71"/>
    <mergeCell ref="C70:C71"/>
    <mergeCell ref="D70:D71"/>
    <mergeCell ref="A48:A49"/>
    <mergeCell ref="B48:B49"/>
    <mergeCell ref="C48:C49"/>
    <mergeCell ref="D48:D49"/>
    <mergeCell ref="A66:A67"/>
    <mergeCell ref="B66:B67"/>
    <mergeCell ref="C66:C67"/>
    <mergeCell ref="D66:D67"/>
    <mergeCell ref="A62:A63"/>
    <mergeCell ref="B62:B63"/>
    <mergeCell ref="C62:C63"/>
    <mergeCell ref="D62:D63"/>
    <mergeCell ref="A64:A65"/>
    <mergeCell ref="B64:B65"/>
    <mergeCell ref="C64:C65"/>
    <mergeCell ref="D64:D65"/>
    <mergeCell ref="A52:A53"/>
    <mergeCell ref="B52:B53"/>
    <mergeCell ref="C52:C53"/>
    <mergeCell ref="D52:D53"/>
    <mergeCell ref="A40:A41"/>
    <mergeCell ref="B40:B41"/>
    <mergeCell ref="C40:C41"/>
    <mergeCell ref="D40:D41"/>
    <mergeCell ref="C22:C23"/>
    <mergeCell ref="A22:A23"/>
    <mergeCell ref="A34:A35"/>
    <mergeCell ref="B32:B33"/>
    <mergeCell ref="C34:C35"/>
    <mergeCell ref="C28:C29"/>
    <mergeCell ref="C30:C31"/>
    <mergeCell ref="C32:C33"/>
    <mergeCell ref="B26:B27"/>
    <mergeCell ref="D32:D33"/>
    <mergeCell ref="D30:D31"/>
    <mergeCell ref="A38:A39"/>
    <mergeCell ref="B38:B39"/>
    <mergeCell ref="B36:B37"/>
    <mergeCell ref="C36:C37"/>
    <mergeCell ref="D38:D39"/>
    <mergeCell ref="B30:B31"/>
    <mergeCell ref="C38:C39"/>
    <mergeCell ref="A36:A37"/>
    <mergeCell ref="D36:D37"/>
    <mergeCell ref="A1:E1"/>
    <mergeCell ref="A6:A7"/>
    <mergeCell ref="A8:A9"/>
    <mergeCell ref="A10:A11"/>
    <mergeCell ref="A12:A13"/>
    <mergeCell ref="B12:B13"/>
    <mergeCell ref="D12:D13"/>
    <mergeCell ref="B6:B7"/>
    <mergeCell ref="B8:B9"/>
    <mergeCell ref="C2:C5"/>
    <mergeCell ref="B2:B5"/>
    <mergeCell ref="A2:A5"/>
    <mergeCell ref="B10:B11"/>
    <mergeCell ref="D2:D5"/>
    <mergeCell ref="C6:C7"/>
    <mergeCell ref="C8:C9"/>
    <mergeCell ref="C10:C11"/>
    <mergeCell ref="C12:C13"/>
    <mergeCell ref="D6:D7"/>
    <mergeCell ref="D8:D9"/>
    <mergeCell ref="D10:D11"/>
    <mergeCell ref="D42:D43"/>
    <mergeCell ref="D44:D45"/>
    <mergeCell ref="D14:D15"/>
    <mergeCell ref="D16:D17"/>
    <mergeCell ref="D18:D19"/>
    <mergeCell ref="A42:A43"/>
    <mergeCell ref="B42:B43"/>
    <mergeCell ref="C42:C43"/>
    <mergeCell ref="A44:A45"/>
    <mergeCell ref="B44:B45"/>
    <mergeCell ref="A14:A15"/>
    <mergeCell ref="B14:B15"/>
    <mergeCell ref="C14:C15"/>
    <mergeCell ref="A16:A17"/>
    <mergeCell ref="B16:B17"/>
    <mergeCell ref="C16:C17"/>
    <mergeCell ref="C18:C19"/>
    <mergeCell ref="A18:A19"/>
    <mergeCell ref="B34:B35"/>
    <mergeCell ref="B28:B29"/>
    <mergeCell ref="A24:A25"/>
    <mergeCell ref="A26:A27"/>
    <mergeCell ref="A28:A29"/>
    <mergeCell ref="A30:A31"/>
    <mergeCell ref="D34:D35"/>
    <mergeCell ref="D26:D27"/>
    <mergeCell ref="D28:D29"/>
    <mergeCell ref="A32:A33"/>
    <mergeCell ref="B18:B19"/>
    <mergeCell ref="A20:A21"/>
    <mergeCell ref="C20:C21"/>
    <mergeCell ref="B20:B21"/>
    <mergeCell ref="B24:B25"/>
    <mergeCell ref="B22:B23"/>
    <mergeCell ref="C26:C27"/>
    <mergeCell ref="C24:C25"/>
    <mergeCell ref="D20:D21"/>
    <mergeCell ref="D22:D23"/>
    <mergeCell ref="D24:D25"/>
    <mergeCell ref="C44:C45"/>
    <mergeCell ref="C46:C47"/>
    <mergeCell ref="A58:A59"/>
    <mergeCell ref="B58:B59"/>
    <mergeCell ref="C58:C59"/>
    <mergeCell ref="D58:D59"/>
    <mergeCell ref="A60:A61"/>
    <mergeCell ref="B60:B61"/>
    <mergeCell ref="C60:C61"/>
    <mergeCell ref="D60:D61"/>
    <mergeCell ref="A56:A57"/>
    <mergeCell ref="B56:B57"/>
    <mergeCell ref="C56:C57"/>
    <mergeCell ref="D56:D57"/>
    <mergeCell ref="A50:A51"/>
    <mergeCell ref="B50:B51"/>
    <mergeCell ref="C50:C51"/>
    <mergeCell ref="D50:D51"/>
    <mergeCell ref="A46:A47"/>
    <mergeCell ref="B46:B47"/>
    <mergeCell ref="D54:D55"/>
    <mergeCell ref="B54:B55"/>
    <mergeCell ref="C54:C55"/>
    <mergeCell ref="D46:D47"/>
    <mergeCell ref="A112:A113"/>
    <mergeCell ref="B112:B113"/>
    <mergeCell ref="C112:C113"/>
    <mergeCell ref="D112:D113"/>
    <mergeCell ref="A82:A83"/>
    <mergeCell ref="B82:B83"/>
    <mergeCell ref="C82:C83"/>
    <mergeCell ref="D82:D83"/>
    <mergeCell ref="A84:A85"/>
    <mergeCell ref="B84:B85"/>
    <mergeCell ref="C84:C85"/>
    <mergeCell ref="A98:A99"/>
    <mergeCell ref="B98:B99"/>
    <mergeCell ref="C98:C99"/>
    <mergeCell ref="D92:D93"/>
    <mergeCell ref="A136:A137"/>
    <mergeCell ref="B136:B137"/>
    <mergeCell ref="C136:C137"/>
    <mergeCell ref="D136:D137"/>
    <mergeCell ref="A140:A141"/>
    <mergeCell ref="B140:B141"/>
    <mergeCell ref="C140:C141"/>
    <mergeCell ref="D140:D141"/>
    <mergeCell ref="A132:A133"/>
    <mergeCell ref="B132:B133"/>
    <mergeCell ref="C132:C133"/>
    <mergeCell ref="D132:D133"/>
    <mergeCell ref="A138:A139"/>
    <mergeCell ref="B138:B139"/>
    <mergeCell ref="C138:C139"/>
    <mergeCell ref="D138:D139"/>
    <mergeCell ref="B122:B123"/>
    <mergeCell ref="C122:C123"/>
    <mergeCell ref="D122:D123"/>
    <mergeCell ref="D94:D95"/>
    <mergeCell ref="D98:D99"/>
    <mergeCell ref="A80:A81"/>
    <mergeCell ref="B80:B81"/>
    <mergeCell ref="A128:A129"/>
    <mergeCell ref="A134:A135"/>
    <mergeCell ref="B134:B135"/>
    <mergeCell ref="C134:C135"/>
    <mergeCell ref="D134:D135"/>
    <mergeCell ref="A96:A97"/>
    <mergeCell ref="B96:B97"/>
    <mergeCell ref="C96:C97"/>
    <mergeCell ref="D96:D97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18:A119"/>
    <mergeCell ref="B118:B119"/>
    <mergeCell ref="C118:C119"/>
    <mergeCell ref="D118:D119"/>
    <mergeCell ref="A110:A111"/>
    <mergeCell ref="B110:B111"/>
    <mergeCell ref="C110:C111"/>
    <mergeCell ref="D110:D111"/>
    <mergeCell ref="A54:A55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94:A95"/>
    <mergeCell ref="B94:B95"/>
    <mergeCell ref="C94:C9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4711-DEEA-498C-85DA-209EAAA400FF}">
  <sheetPr codeName="Sheet5"/>
  <dimension ref="A1:N188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86" sqref="I186:J186"/>
    </sheetView>
  </sheetViews>
  <sheetFormatPr defaultColWidth="9.140625" defaultRowHeight="15" x14ac:dyDescent="0.25"/>
  <cols>
    <col min="1" max="1" width="6.28515625" style="14" bestFit="1" customWidth="1"/>
    <col min="2" max="2" width="20.7109375" style="14" customWidth="1"/>
    <col min="3" max="3" width="17.7109375" style="14" customWidth="1"/>
    <col min="4" max="4" width="30.7109375" style="14" customWidth="1"/>
    <col min="5" max="5" width="75.7109375" style="14" customWidth="1"/>
    <col min="6" max="7" width="17.7109375" style="98" customWidth="1"/>
    <col min="8" max="8" width="11.42578125" style="14" customWidth="1"/>
    <col min="9" max="9" width="9.42578125" style="14" customWidth="1"/>
    <col min="10" max="10" width="5.85546875" style="14" customWidth="1"/>
    <col min="11" max="12" width="17.7109375" style="14" customWidth="1"/>
    <col min="13" max="14" width="25.7109375" style="14" customWidth="1"/>
    <col min="15" max="16384" width="9.140625" style="14"/>
  </cols>
  <sheetData>
    <row r="1" spans="1:14" ht="18.75" x14ac:dyDescent="0.25">
      <c r="A1" s="887" t="s">
        <v>1455</v>
      </c>
      <c r="B1" s="888"/>
      <c r="C1" s="888"/>
      <c r="D1" s="888"/>
      <c r="E1" s="888"/>
      <c r="F1" s="889"/>
      <c r="G1" s="214"/>
      <c r="H1" s="214"/>
      <c r="I1" s="892"/>
      <c r="J1" s="893"/>
      <c r="K1" s="214"/>
      <c r="L1" s="215"/>
      <c r="M1" s="215"/>
      <c r="N1" s="216"/>
    </row>
    <row r="2" spans="1:14" s="208" customFormat="1" ht="18.75" x14ac:dyDescent="0.25">
      <c r="A2" s="883" t="s">
        <v>1</v>
      </c>
      <c r="B2" s="883" t="s">
        <v>1456</v>
      </c>
      <c r="C2" s="883" t="s">
        <v>1457</v>
      </c>
      <c r="D2" s="883" t="s">
        <v>1458</v>
      </c>
      <c r="E2" s="883" t="s">
        <v>1459</v>
      </c>
      <c r="F2" s="890" t="s">
        <v>1460</v>
      </c>
      <c r="G2" s="890" t="s">
        <v>1461</v>
      </c>
      <c r="H2" s="896" t="s">
        <v>1462</v>
      </c>
      <c r="I2" s="217" t="s">
        <v>1463</v>
      </c>
      <c r="J2" s="209">
        <f>COUNTIF(I4:I1145,"Open")</f>
        <v>2</v>
      </c>
      <c r="K2" s="885" t="s">
        <v>288</v>
      </c>
      <c r="L2" s="883" t="s">
        <v>1464</v>
      </c>
      <c r="M2" s="883" t="s">
        <v>1465</v>
      </c>
      <c r="N2" s="883" t="s">
        <v>1466</v>
      </c>
    </row>
    <row r="3" spans="1:14" s="208" customFormat="1" ht="18.75" x14ac:dyDescent="0.25">
      <c r="A3" s="884"/>
      <c r="B3" s="884"/>
      <c r="C3" s="884"/>
      <c r="D3" s="884"/>
      <c r="E3" s="884"/>
      <c r="F3" s="891"/>
      <c r="G3" s="891"/>
      <c r="H3" s="896"/>
      <c r="I3" s="217" t="s">
        <v>1467</v>
      </c>
      <c r="J3" s="210">
        <f>COUNTIF(I4:I1145,"Closed")</f>
        <v>183</v>
      </c>
      <c r="K3" s="886"/>
      <c r="L3" s="884"/>
      <c r="M3" s="884"/>
      <c r="N3" s="884"/>
    </row>
    <row r="4" spans="1:14" s="208" customFormat="1" ht="15" customHeight="1" x14ac:dyDescent="0.25">
      <c r="A4" s="5">
        <v>1</v>
      </c>
      <c r="B4" s="54" t="s">
        <v>1468</v>
      </c>
      <c r="C4" s="5" t="s">
        <v>12</v>
      </c>
      <c r="D4" s="5" t="s">
        <v>60</v>
      </c>
      <c r="E4" s="11" t="s">
        <v>1469</v>
      </c>
      <c r="F4" s="97">
        <v>45693</v>
      </c>
      <c r="G4" s="97">
        <v>45740</v>
      </c>
      <c r="H4" s="5">
        <f>G4-F4</f>
        <v>47</v>
      </c>
      <c r="I4" s="894" t="s">
        <v>1467</v>
      </c>
      <c r="J4" s="895"/>
      <c r="K4" s="5" t="s">
        <v>289</v>
      </c>
      <c r="L4" s="5" t="s">
        <v>1470</v>
      </c>
      <c r="M4" s="5"/>
      <c r="N4" s="5" t="s">
        <v>12</v>
      </c>
    </row>
    <row r="5" spans="1:14" s="208" customFormat="1" ht="15" customHeight="1" x14ac:dyDescent="0.25">
      <c r="A5" s="5">
        <v>2</v>
      </c>
      <c r="B5" s="54" t="s">
        <v>1471</v>
      </c>
      <c r="C5" s="5" t="s">
        <v>12</v>
      </c>
      <c r="D5" s="5" t="s">
        <v>58</v>
      </c>
      <c r="E5" s="11" t="s">
        <v>1472</v>
      </c>
      <c r="F5" s="97">
        <v>45693</v>
      </c>
      <c r="G5" s="97">
        <v>45748</v>
      </c>
      <c r="H5" s="5">
        <f>G5-F5</f>
        <v>55</v>
      </c>
      <c r="I5" s="894" t="s">
        <v>1467</v>
      </c>
      <c r="J5" s="895"/>
      <c r="K5" s="5" t="s">
        <v>289</v>
      </c>
      <c r="L5" s="5" t="s">
        <v>1470</v>
      </c>
      <c r="M5" s="5" t="s">
        <v>1473</v>
      </c>
      <c r="N5" s="5" t="s">
        <v>12</v>
      </c>
    </row>
    <row r="6" spans="1:14" x14ac:dyDescent="0.25">
      <c r="A6" s="5">
        <v>3</v>
      </c>
      <c r="B6" s="54" t="s">
        <v>1474</v>
      </c>
      <c r="C6" s="5" t="s">
        <v>12</v>
      </c>
      <c r="D6" s="5" t="s">
        <v>1475</v>
      </c>
      <c r="E6" s="11" t="s">
        <v>1476</v>
      </c>
      <c r="F6" s="97">
        <v>45720</v>
      </c>
      <c r="G6" s="97">
        <v>45741</v>
      </c>
      <c r="H6" s="5">
        <f>G6-F6</f>
        <v>21</v>
      </c>
      <c r="I6" s="880" t="s">
        <v>1467</v>
      </c>
      <c r="J6" s="881"/>
      <c r="K6" s="5" t="s">
        <v>289</v>
      </c>
      <c r="L6" s="5" t="s">
        <v>418</v>
      </c>
      <c r="M6" s="5"/>
      <c r="N6" s="5" t="s">
        <v>12</v>
      </c>
    </row>
    <row r="7" spans="1:14" x14ac:dyDescent="0.25">
      <c r="A7" s="5">
        <v>4</v>
      </c>
      <c r="B7" s="54" t="s">
        <v>1477</v>
      </c>
      <c r="C7" s="5" t="s">
        <v>12</v>
      </c>
      <c r="D7" s="5" t="s">
        <v>1475</v>
      </c>
      <c r="E7" s="11" t="s">
        <v>1478</v>
      </c>
      <c r="F7" s="97">
        <v>45723</v>
      </c>
      <c r="G7" s="97">
        <v>45905</v>
      </c>
      <c r="H7" s="5"/>
      <c r="I7" s="880" t="s">
        <v>1467</v>
      </c>
      <c r="J7" s="881"/>
      <c r="K7" s="5" t="s">
        <v>289</v>
      </c>
      <c r="L7" s="5" t="s">
        <v>1479</v>
      </c>
      <c r="M7" s="5"/>
      <c r="N7" s="5" t="s">
        <v>12</v>
      </c>
    </row>
    <row r="8" spans="1:14" ht="30" x14ac:dyDescent="0.25">
      <c r="A8" s="5">
        <v>5</v>
      </c>
      <c r="B8" s="54" t="s">
        <v>1480</v>
      </c>
      <c r="C8" s="5" t="s">
        <v>12</v>
      </c>
      <c r="D8" s="5" t="s">
        <v>95</v>
      </c>
      <c r="E8" s="11" t="s">
        <v>1481</v>
      </c>
      <c r="F8" s="97">
        <v>45724</v>
      </c>
      <c r="G8" s="97">
        <v>45757</v>
      </c>
      <c r="H8" s="5">
        <f>G8-F8</f>
        <v>33</v>
      </c>
      <c r="I8" s="880" t="s">
        <v>1467</v>
      </c>
      <c r="J8" s="881"/>
      <c r="K8" s="5" t="s">
        <v>289</v>
      </c>
      <c r="L8" s="5" t="s">
        <v>404</v>
      </c>
      <c r="M8" s="24" t="s">
        <v>1482</v>
      </c>
      <c r="N8" s="5" t="s">
        <v>12</v>
      </c>
    </row>
    <row r="9" spans="1:14" x14ac:dyDescent="0.25">
      <c r="A9" s="5">
        <v>6</v>
      </c>
      <c r="B9" s="54" t="s">
        <v>1483</v>
      </c>
      <c r="C9" s="5" t="s">
        <v>12</v>
      </c>
      <c r="D9" s="5" t="s">
        <v>46</v>
      </c>
      <c r="E9" s="11" t="s">
        <v>1484</v>
      </c>
      <c r="F9" s="97">
        <v>45734</v>
      </c>
      <c r="G9" s="97">
        <v>45737</v>
      </c>
      <c r="H9" s="5">
        <f>G9-F9</f>
        <v>3</v>
      </c>
      <c r="I9" s="880" t="s">
        <v>1467</v>
      </c>
      <c r="J9" s="881"/>
      <c r="K9" s="5" t="s">
        <v>289</v>
      </c>
      <c r="L9" s="5" t="s">
        <v>440</v>
      </c>
      <c r="M9" s="5"/>
      <c r="N9" s="5" t="s">
        <v>12</v>
      </c>
    </row>
    <row r="10" spans="1:14" x14ac:dyDescent="0.25">
      <c r="A10" s="5">
        <v>7</v>
      </c>
      <c r="B10" s="54" t="s">
        <v>1485</v>
      </c>
      <c r="C10" s="5" t="s">
        <v>12</v>
      </c>
      <c r="D10" s="5" t="s">
        <v>46</v>
      </c>
      <c r="E10" s="11" t="s">
        <v>1486</v>
      </c>
      <c r="F10" s="97">
        <v>45740</v>
      </c>
      <c r="G10" s="97">
        <v>45742</v>
      </c>
      <c r="H10" s="5">
        <f>G10-F10</f>
        <v>2</v>
      </c>
      <c r="I10" s="880" t="s">
        <v>1467</v>
      </c>
      <c r="J10" s="881"/>
      <c r="K10" s="5" t="s">
        <v>289</v>
      </c>
      <c r="L10" s="5" t="s">
        <v>440</v>
      </c>
      <c r="M10" s="5"/>
      <c r="N10" s="5" t="s">
        <v>12</v>
      </c>
    </row>
    <row r="11" spans="1:14" x14ac:dyDescent="0.25">
      <c r="A11" s="5">
        <v>8</v>
      </c>
      <c r="B11" s="54" t="s">
        <v>1487</v>
      </c>
      <c r="C11" s="5" t="s">
        <v>12</v>
      </c>
      <c r="D11" s="5" t="s">
        <v>64</v>
      </c>
      <c r="E11" s="11" t="s">
        <v>1488</v>
      </c>
      <c r="F11" s="97">
        <v>45746</v>
      </c>
      <c r="G11" s="97">
        <v>45796</v>
      </c>
      <c r="H11" s="97"/>
      <c r="I11" s="894" t="s">
        <v>1467</v>
      </c>
      <c r="J11" s="895"/>
      <c r="K11" s="5" t="s">
        <v>289</v>
      </c>
      <c r="L11" s="5" t="s">
        <v>418</v>
      </c>
      <c r="M11" s="5"/>
      <c r="N11" s="5" t="s">
        <v>12</v>
      </c>
    </row>
    <row r="12" spans="1:14" s="208" customFormat="1" ht="15" customHeight="1" x14ac:dyDescent="0.25">
      <c r="A12" s="5">
        <v>9</v>
      </c>
      <c r="B12" s="54" t="s">
        <v>1489</v>
      </c>
      <c r="C12" s="5" t="s">
        <v>12</v>
      </c>
      <c r="D12" s="5" t="s">
        <v>131</v>
      </c>
      <c r="E12" s="11" t="s">
        <v>1490</v>
      </c>
      <c r="F12" s="97">
        <v>45747</v>
      </c>
      <c r="G12" s="97">
        <v>45749</v>
      </c>
      <c r="H12" s="5">
        <f>G12-F12</f>
        <v>2</v>
      </c>
      <c r="I12" s="894" t="s">
        <v>1467</v>
      </c>
      <c r="J12" s="895"/>
      <c r="K12" s="5" t="s">
        <v>289</v>
      </c>
      <c r="L12" s="5" t="s">
        <v>404</v>
      </c>
      <c r="M12" s="5"/>
      <c r="N12" s="5" t="s">
        <v>12</v>
      </c>
    </row>
    <row r="13" spans="1:14" x14ac:dyDescent="0.25">
      <c r="A13" s="5">
        <v>10</v>
      </c>
      <c r="B13" s="54" t="s">
        <v>1491</v>
      </c>
      <c r="C13" s="5" t="s">
        <v>12</v>
      </c>
      <c r="D13" s="5" t="s">
        <v>89</v>
      </c>
      <c r="E13" s="11" t="s">
        <v>1492</v>
      </c>
      <c r="F13" s="97">
        <v>45748</v>
      </c>
      <c r="G13" s="97">
        <v>45773</v>
      </c>
      <c r="H13" s="97"/>
      <c r="I13" s="894" t="s">
        <v>1467</v>
      </c>
      <c r="J13" s="895"/>
      <c r="K13" s="5" t="s">
        <v>289</v>
      </c>
      <c r="L13" s="5" t="s">
        <v>418</v>
      </c>
      <c r="M13" s="5"/>
      <c r="N13" s="5" t="s">
        <v>12</v>
      </c>
    </row>
    <row r="14" spans="1:14" x14ac:dyDescent="0.25">
      <c r="A14" s="5">
        <v>11</v>
      </c>
      <c r="B14" s="54" t="s">
        <v>1493</v>
      </c>
      <c r="C14" s="5" t="s">
        <v>12</v>
      </c>
      <c r="D14" s="5" t="s">
        <v>46</v>
      </c>
      <c r="E14" s="11" t="s">
        <v>1494</v>
      </c>
      <c r="F14" s="97">
        <v>45748</v>
      </c>
      <c r="G14" s="97">
        <v>45782</v>
      </c>
      <c r="H14" s="5">
        <f>G14-F14</f>
        <v>34</v>
      </c>
      <c r="I14" s="880" t="s">
        <v>1467</v>
      </c>
      <c r="J14" s="881"/>
      <c r="K14" s="5" t="s">
        <v>289</v>
      </c>
      <c r="L14" s="5" t="s">
        <v>440</v>
      </c>
      <c r="M14" s="5" t="s">
        <v>1495</v>
      </c>
      <c r="N14" s="5" t="s">
        <v>12</v>
      </c>
    </row>
    <row r="15" spans="1:14" x14ac:dyDescent="0.25">
      <c r="A15" s="5">
        <v>12</v>
      </c>
      <c r="B15" s="54" t="s">
        <v>1496</v>
      </c>
      <c r="C15" s="5" t="s">
        <v>12</v>
      </c>
      <c r="D15" s="5" t="s">
        <v>1475</v>
      </c>
      <c r="E15" s="11" t="s">
        <v>1476</v>
      </c>
      <c r="F15" s="97">
        <v>45750</v>
      </c>
      <c r="G15" s="97">
        <v>45772</v>
      </c>
      <c r="H15" s="5"/>
      <c r="I15" s="880" t="s">
        <v>1467</v>
      </c>
      <c r="J15" s="881"/>
      <c r="K15" s="5" t="s">
        <v>289</v>
      </c>
      <c r="L15" s="5" t="s">
        <v>418</v>
      </c>
      <c r="M15" s="5"/>
      <c r="N15" s="5" t="s">
        <v>12</v>
      </c>
    </row>
    <row r="16" spans="1:14" x14ac:dyDescent="0.25">
      <c r="A16" s="5">
        <v>13</v>
      </c>
      <c r="B16" s="54" t="s">
        <v>1497</v>
      </c>
      <c r="C16" s="5" t="s">
        <v>12</v>
      </c>
      <c r="D16" s="5" t="s">
        <v>1498</v>
      </c>
      <c r="E16" s="11" t="s">
        <v>1499</v>
      </c>
      <c r="F16" s="97">
        <v>45751</v>
      </c>
      <c r="G16" s="97">
        <v>45891</v>
      </c>
      <c r="H16" s="5"/>
      <c r="I16" s="880" t="s">
        <v>1467</v>
      </c>
      <c r="J16" s="881"/>
      <c r="K16" s="5"/>
      <c r="L16" s="5" t="s">
        <v>1500</v>
      </c>
      <c r="M16" s="5"/>
      <c r="N16" s="5" t="s">
        <v>12</v>
      </c>
    </row>
    <row r="17" spans="1:14" x14ac:dyDescent="0.25">
      <c r="A17" s="5">
        <v>14</v>
      </c>
      <c r="B17" s="54" t="s">
        <v>1501</v>
      </c>
      <c r="C17" s="5" t="s">
        <v>1385</v>
      </c>
      <c r="D17" s="5" t="s">
        <v>72</v>
      </c>
      <c r="E17" s="11" t="s">
        <v>1502</v>
      </c>
      <c r="F17" s="97">
        <v>45751</v>
      </c>
      <c r="G17" s="97">
        <v>45891</v>
      </c>
      <c r="H17" s="5"/>
      <c r="I17" s="880" t="s">
        <v>1467</v>
      </c>
      <c r="J17" s="881"/>
      <c r="K17" s="5"/>
      <c r="L17" s="5" t="s">
        <v>1500</v>
      </c>
      <c r="M17" s="5"/>
      <c r="N17" s="5" t="s">
        <v>1385</v>
      </c>
    </row>
    <row r="18" spans="1:14" x14ac:dyDescent="0.25">
      <c r="A18" s="5">
        <v>15</v>
      </c>
      <c r="B18" s="54" t="s">
        <v>1503</v>
      </c>
      <c r="C18" s="5" t="s">
        <v>1385</v>
      </c>
      <c r="D18" s="5" t="s">
        <v>78</v>
      </c>
      <c r="E18" s="11" t="s">
        <v>1504</v>
      </c>
      <c r="F18" s="97">
        <v>45751</v>
      </c>
      <c r="G18" s="97">
        <v>45891</v>
      </c>
      <c r="H18" s="5"/>
      <c r="I18" s="880" t="s">
        <v>1467</v>
      </c>
      <c r="J18" s="881"/>
      <c r="K18" s="5"/>
      <c r="L18" s="5" t="s">
        <v>1500</v>
      </c>
      <c r="M18" s="5"/>
      <c r="N18" s="5" t="s">
        <v>1385</v>
      </c>
    </row>
    <row r="19" spans="1:14" x14ac:dyDescent="0.25">
      <c r="A19" s="5">
        <v>16</v>
      </c>
      <c r="B19" s="54" t="s">
        <v>1505</v>
      </c>
      <c r="C19" s="5" t="s">
        <v>12</v>
      </c>
      <c r="D19" s="5" t="s">
        <v>107</v>
      </c>
      <c r="E19" s="11" t="s">
        <v>1506</v>
      </c>
      <c r="F19" s="97">
        <v>45754</v>
      </c>
      <c r="G19" s="97">
        <v>45757</v>
      </c>
      <c r="H19" s="5">
        <f>G19-F19</f>
        <v>3</v>
      </c>
      <c r="I19" s="880" t="s">
        <v>1467</v>
      </c>
      <c r="J19" s="881"/>
      <c r="K19" s="5" t="s">
        <v>289</v>
      </c>
      <c r="L19" s="5" t="s">
        <v>404</v>
      </c>
      <c r="M19" s="5"/>
      <c r="N19" s="5" t="s">
        <v>12</v>
      </c>
    </row>
    <row r="20" spans="1:14" x14ac:dyDescent="0.25">
      <c r="A20" s="5">
        <v>17</v>
      </c>
      <c r="B20" s="54" t="s">
        <v>1507</v>
      </c>
      <c r="C20" s="5" t="s">
        <v>12</v>
      </c>
      <c r="D20" s="5" t="s">
        <v>1508</v>
      </c>
      <c r="E20" s="11" t="s">
        <v>1509</v>
      </c>
      <c r="F20" s="97">
        <v>45757</v>
      </c>
      <c r="G20" s="97">
        <v>45758</v>
      </c>
      <c r="H20" s="5"/>
      <c r="I20" s="880" t="s">
        <v>1467</v>
      </c>
      <c r="J20" s="881"/>
      <c r="K20" s="5" t="s">
        <v>289</v>
      </c>
      <c r="L20" s="5" t="s">
        <v>404</v>
      </c>
      <c r="M20" s="5"/>
      <c r="N20" s="5" t="s">
        <v>12</v>
      </c>
    </row>
    <row r="21" spans="1:14" x14ac:dyDescent="0.25">
      <c r="A21" s="5">
        <v>18</v>
      </c>
      <c r="B21" s="54" t="s">
        <v>1510</v>
      </c>
      <c r="C21" s="5" t="s">
        <v>12</v>
      </c>
      <c r="D21" s="5" t="s">
        <v>106</v>
      </c>
      <c r="E21" s="11" t="s">
        <v>1509</v>
      </c>
      <c r="F21" s="97">
        <v>45757</v>
      </c>
      <c r="G21" s="97">
        <v>45758</v>
      </c>
      <c r="H21" s="5"/>
      <c r="I21" s="880" t="s">
        <v>1467</v>
      </c>
      <c r="J21" s="881"/>
      <c r="K21" s="5" t="s">
        <v>289</v>
      </c>
      <c r="L21" s="5" t="s">
        <v>440</v>
      </c>
      <c r="M21" s="5"/>
      <c r="N21" s="5" t="s">
        <v>12</v>
      </c>
    </row>
    <row r="22" spans="1:14" x14ac:dyDescent="0.25">
      <c r="A22" s="5">
        <v>19</v>
      </c>
      <c r="B22" s="54" t="s">
        <v>1511</v>
      </c>
      <c r="C22" s="5" t="s">
        <v>12</v>
      </c>
      <c r="D22" s="5" t="s">
        <v>107</v>
      </c>
      <c r="E22" s="11" t="s">
        <v>1512</v>
      </c>
      <c r="F22" s="97">
        <v>45758</v>
      </c>
      <c r="G22" s="97">
        <v>45783</v>
      </c>
      <c r="H22" s="5">
        <f>G22-F22</f>
        <v>25</v>
      </c>
      <c r="I22" s="880" t="s">
        <v>1467</v>
      </c>
      <c r="J22" s="881"/>
      <c r="K22" s="5" t="s">
        <v>289</v>
      </c>
      <c r="L22" s="5" t="s">
        <v>404</v>
      </c>
      <c r="M22" s="5"/>
      <c r="N22" s="5" t="s">
        <v>12</v>
      </c>
    </row>
    <row r="23" spans="1:14" x14ac:dyDescent="0.25">
      <c r="A23" s="5">
        <v>20</v>
      </c>
      <c r="B23" s="54" t="s">
        <v>1513</v>
      </c>
      <c r="C23" s="5" t="s">
        <v>12</v>
      </c>
      <c r="D23" s="5" t="s">
        <v>50</v>
      </c>
      <c r="E23" s="11" t="s">
        <v>1514</v>
      </c>
      <c r="F23" s="97">
        <v>45763</v>
      </c>
      <c r="G23" s="97">
        <v>45775</v>
      </c>
      <c r="H23" s="5">
        <f>G23-F23</f>
        <v>12</v>
      </c>
      <c r="I23" s="880" t="s">
        <v>1467</v>
      </c>
      <c r="J23" s="881"/>
      <c r="K23" s="5" t="s">
        <v>289</v>
      </c>
      <c r="L23" s="5" t="s">
        <v>542</v>
      </c>
      <c r="M23" s="5"/>
      <c r="N23" s="5" t="s">
        <v>12</v>
      </c>
    </row>
    <row r="24" spans="1:14" x14ac:dyDescent="0.25">
      <c r="A24" s="5">
        <v>21</v>
      </c>
      <c r="B24" s="54" t="s">
        <v>1515</v>
      </c>
      <c r="C24" s="5" t="s">
        <v>12</v>
      </c>
      <c r="D24" s="5" t="s">
        <v>57</v>
      </c>
      <c r="E24" s="11" t="s">
        <v>1516</v>
      </c>
      <c r="F24" s="97">
        <v>45780</v>
      </c>
      <c r="G24" s="97">
        <v>45784</v>
      </c>
      <c r="H24" s="5"/>
      <c r="I24" s="880" t="s">
        <v>1467</v>
      </c>
      <c r="J24" s="881"/>
      <c r="K24" s="5" t="s">
        <v>289</v>
      </c>
      <c r="L24" s="5" t="s">
        <v>392</v>
      </c>
      <c r="M24" s="5"/>
      <c r="N24" s="5" t="s">
        <v>12</v>
      </c>
    </row>
    <row r="25" spans="1:14" x14ac:dyDescent="0.25">
      <c r="A25" s="5">
        <v>22</v>
      </c>
      <c r="B25" s="54" t="s">
        <v>1517</v>
      </c>
      <c r="C25" s="5" t="s">
        <v>12</v>
      </c>
      <c r="D25" s="5" t="s">
        <v>106</v>
      </c>
      <c r="E25" s="11" t="s">
        <v>1518</v>
      </c>
      <c r="F25" s="97">
        <v>45781</v>
      </c>
      <c r="G25" s="97">
        <v>45787</v>
      </c>
      <c r="H25" s="5"/>
      <c r="I25" s="880" t="s">
        <v>1467</v>
      </c>
      <c r="J25" s="881"/>
      <c r="K25" s="5" t="s">
        <v>289</v>
      </c>
      <c r="L25" s="5" t="s">
        <v>440</v>
      </c>
      <c r="M25" s="5"/>
      <c r="N25" s="5" t="s">
        <v>12</v>
      </c>
    </row>
    <row r="26" spans="1:14" x14ac:dyDescent="0.25">
      <c r="A26" s="5">
        <v>23</v>
      </c>
      <c r="B26" s="54" t="s">
        <v>1519</v>
      </c>
      <c r="C26" s="5" t="s">
        <v>1520</v>
      </c>
      <c r="D26" s="5" t="s">
        <v>1521</v>
      </c>
      <c r="E26" s="11" t="s">
        <v>1522</v>
      </c>
      <c r="F26" s="97">
        <v>45785</v>
      </c>
      <c r="G26" s="97">
        <v>45789</v>
      </c>
      <c r="H26" s="5"/>
      <c r="I26" s="880" t="s">
        <v>1467</v>
      </c>
      <c r="J26" s="881"/>
      <c r="K26" s="5" t="s">
        <v>289</v>
      </c>
      <c r="L26" s="5" t="s">
        <v>1523</v>
      </c>
      <c r="M26" s="5"/>
      <c r="N26" s="5" t="s">
        <v>1524</v>
      </c>
    </row>
    <row r="27" spans="1:14" x14ac:dyDescent="0.25">
      <c r="A27" s="5">
        <v>24</v>
      </c>
      <c r="B27" s="54" t="s">
        <v>1525</v>
      </c>
      <c r="C27" s="5" t="s">
        <v>1520</v>
      </c>
      <c r="D27" s="5" t="s">
        <v>404</v>
      </c>
      <c r="E27" s="11" t="s">
        <v>1526</v>
      </c>
      <c r="F27" s="97">
        <v>45786</v>
      </c>
      <c r="G27" s="97">
        <v>45792</v>
      </c>
      <c r="H27" s="5"/>
      <c r="I27" s="880" t="s">
        <v>1467</v>
      </c>
      <c r="J27" s="881"/>
      <c r="K27" s="5" t="s">
        <v>289</v>
      </c>
      <c r="L27" s="5" t="s">
        <v>1523</v>
      </c>
      <c r="M27" s="5"/>
      <c r="N27" s="5" t="s">
        <v>1524</v>
      </c>
    </row>
    <row r="28" spans="1:14" x14ac:dyDescent="0.25">
      <c r="A28" s="5">
        <v>25</v>
      </c>
      <c r="B28" s="54" t="s">
        <v>1527</v>
      </c>
      <c r="C28" s="5" t="s">
        <v>1520</v>
      </c>
      <c r="D28" s="5" t="s">
        <v>542</v>
      </c>
      <c r="E28" s="11" t="s">
        <v>1528</v>
      </c>
      <c r="F28" s="97">
        <v>45786</v>
      </c>
      <c r="G28" s="97">
        <v>45804</v>
      </c>
      <c r="H28" s="5"/>
      <c r="I28" s="880" t="s">
        <v>1467</v>
      </c>
      <c r="J28" s="881"/>
      <c r="K28" s="5" t="s">
        <v>289</v>
      </c>
      <c r="L28" s="5" t="s">
        <v>1523</v>
      </c>
      <c r="M28" s="5"/>
      <c r="N28" s="5" t="s">
        <v>1524</v>
      </c>
    </row>
    <row r="29" spans="1:14" x14ac:dyDescent="0.25">
      <c r="A29" s="5">
        <v>26</v>
      </c>
      <c r="B29" s="54" t="s">
        <v>1529</v>
      </c>
      <c r="C29" s="5" t="s">
        <v>1520</v>
      </c>
      <c r="D29" s="5" t="s">
        <v>392</v>
      </c>
      <c r="E29" s="11" t="s">
        <v>1526</v>
      </c>
      <c r="F29" s="97">
        <v>45786</v>
      </c>
      <c r="G29" s="97">
        <v>45792</v>
      </c>
      <c r="H29" s="5"/>
      <c r="I29" s="880" t="s">
        <v>1467</v>
      </c>
      <c r="J29" s="881"/>
      <c r="K29" s="5" t="s">
        <v>289</v>
      </c>
      <c r="L29" s="5" t="s">
        <v>1523</v>
      </c>
      <c r="M29" s="5"/>
      <c r="N29" s="5" t="s">
        <v>1524</v>
      </c>
    </row>
    <row r="30" spans="1:14" x14ac:dyDescent="0.25">
      <c r="A30" s="5">
        <v>27</v>
      </c>
      <c r="B30" s="54" t="s">
        <v>1530</v>
      </c>
      <c r="C30" s="5" t="s">
        <v>1520</v>
      </c>
      <c r="D30" s="5" t="s">
        <v>106</v>
      </c>
      <c r="E30" s="11" t="s">
        <v>1518</v>
      </c>
      <c r="F30" s="97">
        <v>45792</v>
      </c>
      <c r="G30" s="97">
        <v>45796</v>
      </c>
      <c r="H30" s="5"/>
      <c r="I30" s="880" t="s">
        <v>1467</v>
      </c>
      <c r="J30" s="881"/>
      <c r="K30" s="5" t="s">
        <v>289</v>
      </c>
      <c r="L30" s="5" t="s">
        <v>440</v>
      </c>
      <c r="M30" s="5"/>
      <c r="N30" s="5" t="s">
        <v>1524</v>
      </c>
    </row>
    <row r="31" spans="1:14" x14ac:dyDescent="0.25">
      <c r="A31" s="5">
        <v>28</v>
      </c>
      <c r="B31" s="54" t="s">
        <v>1531</v>
      </c>
      <c r="C31" s="5" t="s">
        <v>1520</v>
      </c>
      <c r="D31" s="5" t="s">
        <v>1532</v>
      </c>
      <c r="E31" s="11" t="s">
        <v>1533</v>
      </c>
      <c r="F31" s="97">
        <v>45795</v>
      </c>
      <c r="G31" s="97">
        <v>45818</v>
      </c>
      <c r="H31" s="5"/>
      <c r="I31" s="880" t="s">
        <v>1467</v>
      </c>
      <c r="J31" s="881"/>
      <c r="K31" s="5" t="s">
        <v>1523</v>
      </c>
      <c r="L31" s="5" t="s">
        <v>1534</v>
      </c>
      <c r="M31" s="5"/>
      <c r="N31" s="5" t="s">
        <v>1524</v>
      </c>
    </row>
    <row r="32" spans="1:14" x14ac:dyDescent="0.25">
      <c r="A32" s="5">
        <v>29</v>
      </c>
      <c r="B32" s="54" t="s">
        <v>1535</v>
      </c>
      <c r="C32" s="5" t="s">
        <v>1520</v>
      </c>
      <c r="D32" s="5" t="s">
        <v>418</v>
      </c>
      <c r="E32" s="11" t="s">
        <v>1536</v>
      </c>
      <c r="F32" s="97">
        <v>45812</v>
      </c>
      <c r="G32" s="97">
        <v>45868</v>
      </c>
      <c r="H32" s="5"/>
      <c r="I32" s="880" t="s">
        <v>1467</v>
      </c>
      <c r="J32" s="881"/>
      <c r="K32" s="5" t="s">
        <v>1523</v>
      </c>
      <c r="L32" s="5" t="s">
        <v>418</v>
      </c>
      <c r="M32" s="5"/>
      <c r="N32" s="5" t="s">
        <v>1524</v>
      </c>
    </row>
    <row r="33" spans="1:14" x14ac:dyDescent="0.25">
      <c r="A33" s="5">
        <v>30</v>
      </c>
      <c r="B33" s="54" t="s">
        <v>1537</v>
      </c>
      <c r="C33" s="5" t="s">
        <v>1520</v>
      </c>
      <c r="D33" s="5" t="s">
        <v>418</v>
      </c>
      <c r="E33" s="11" t="s">
        <v>1538</v>
      </c>
      <c r="F33" s="97">
        <v>45816</v>
      </c>
      <c r="G33" s="97">
        <v>45868</v>
      </c>
      <c r="H33" s="5"/>
      <c r="I33" s="880" t="s">
        <v>1467</v>
      </c>
      <c r="J33" s="881"/>
      <c r="K33" s="5" t="s">
        <v>1523</v>
      </c>
      <c r="L33" s="5" t="s">
        <v>418</v>
      </c>
      <c r="M33" s="5"/>
      <c r="N33" s="5" t="s">
        <v>1524</v>
      </c>
    </row>
    <row r="34" spans="1:14" x14ac:dyDescent="0.25">
      <c r="A34" s="5">
        <v>31</v>
      </c>
      <c r="B34" s="54" t="s">
        <v>1539</v>
      </c>
      <c r="C34" s="5" t="s">
        <v>1520</v>
      </c>
      <c r="D34" s="5" t="s">
        <v>1420</v>
      </c>
      <c r="E34" s="11" t="s">
        <v>1540</v>
      </c>
      <c r="F34" s="97">
        <v>45818</v>
      </c>
      <c r="G34" s="97">
        <v>45976</v>
      </c>
      <c r="H34" s="5"/>
      <c r="I34" s="880" t="s">
        <v>1467</v>
      </c>
      <c r="J34" s="881"/>
      <c r="K34" s="5" t="s">
        <v>289</v>
      </c>
      <c r="L34" s="5" t="s">
        <v>1523</v>
      </c>
      <c r="M34" s="5"/>
      <c r="N34" s="5" t="s">
        <v>1524</v>
      </c>
    </row>
    <row r="35" spans="1:14" x14ac:dyDescent="0.25">
      <c r="A35" s="5">
        <v>32</v>
      </c>
      <c r="B35" s="54" t="s">
        <v>1541</v>
      </c>
      <c r="C35" s="5" t="s">
        <v>1520</v>
      </c>
      <c r="D35" s="5" t="s">
        <v>1542</v>
      </c>
      <c r="E35" s="11" t="s">
        <v>1543</v>
      </c>
      <c r="F35" s="97">
        <v>45820</v>
      </c>
      <c r="G35" s="97">
        <v>45821</v>
      </c>
      <c r="H35" s="5"/>
      <c r="I35" s="880" t="s">
        <v>1467</v>
      </c>
      <c r="J35" s="881"/>
      <c r="K35" s="5" t="s">
        <v>1523</v>
      </c>
      <c r="L35" s="5" t="s">
        <v>542</v>
      </c>
      <c r="M35" s="5"/>
      <c r="N35" s="5" t="s">
        <v>1524</v>
      </c>
    </row>
    <row r="36" spans="1:14" x14ac:dyDescent="0.25">
      <c r="A36" s="5">
        <v>33</v>
      </c>
      <c r="B36" s="54" t="s">
        <v>1544</v>
      </c>
      <c r="C36" s="5" t="s">
        <v>1520</v>
      </c>
      <c r="D36" s="5" t="s">
        <v>1545</v>
      </c>
      <c r="E36" s="11" t="s">
        <v>1546</v>
      </c>
      <c r="F36" s="97">
        <v>45821</v>
      </c>
      <c r="G36" s="97">
        <v>45854</v>
      </c>
      <c r="H36" s="5"/>
      <c r="I36" s="880" t="s">
        <v>1467</v>
      </c>
      <c r="J36" s="881"/>
      <c r="K36" s="5" t="s">
        <v>1523</v>
      </c>
      <c r="L36" s="5"/>
      <c r="M36" s="5"/>
      <c r="N36" s="5" t="s">
        <v>1524</v>
      </c>
    </row>
    <row r="37" spans="1:14" x14ac:dyDescent="0.25">
      <c r="A37" s="5">
        <v>34</v>
      </c>
      <c r="B37" s="54" t="s">
        <v>1547</v>
      </c>
      <c r="C37" s="5" t="s">
        <v>1520</v>
      </c>
      <c r="D37" s="5" t="s">
        <v>53</v>
      </c>
      <c r="E37" s="11" t="s">
        <v>1548</v>
      </c>
      <c r="F37" s="97">
        <v>45822</v>
      </c>
      <c r="G37" s="97">
        <v>45832</v>
      </c>
      <c r="H37" s="5"/>
      <c r="I37" s="880" t="s">
        <v>1467</v>
      </c>
      <c r="J37" s="881"/>
      <c r="K37" s="5" t="s">
        <v>289</v>
      </c>
      <c r="L37" s="5" t="s">
        <v>398</v>
      </c>
      <c r="M37" s="5"/>
      <c r="N37" s="5" t="s">
        <v>1524</v>
      </c>
    </row>
    <row r="38" spans="1:14" x14ac:dyDescent="0.25">
      <c r="A38" s="5">
        <v>35</v>
      </c>
      <c r="B38" s="54" t="s">
        <v>1549</v>
      </c>
      <c r="C38" s="5" t="s">
        <v>1520</v>
      </c>
      <c r="D38" s="5" t="s">
        <v>1545</v>
      </c>
      <c r="E38" s="11" t="s">
        <v>1550</v>
      </c>
      <c r="F38" s="97">
        <v>45854</v>
      </c>
      <c r="G38" s="97">
        <v>45902</v>
      </c>
      <c r="H38" s="5"/>
      <c r="I38" s="880" t="s">
        <v>1467</v>
      </c>
      <c r="J38" s="881"/>
      <c r="K38" s="5" t="s">
        <v>1523</v>
      </c>
      <c r="L38" s="5"/>
      <c r="M38" s="5"/>
      <c r="N38" s="5" t="s">
        <v>1524</v>
      </c>
    </row>
    <row r="39" spans="1:14" x14ac:dyDescent="0.25">
      <c r="A39" s="5">
        <v>36</v>
      </c>
      <c r="B39" s="54" t="s">
        <v>1551</v>
      </c>
      <c r="C39" s="5" t="s">
        <v>1520</v>
      </c>
      <c r="D39" s="5" t="s">
        <v>1552</v>
      </c>
      <c r="E39" s="11" t="s">
        <v>1553</v>
      </c>
      <c r="F39" s="97">
        <v>45824</v>
      </c>
      <c r="G39" s="97">
        <v>45842</v>
      </c>
      <c r="H39" s="5"/>
      <c r="I39" s="880" t="s">
        <v>1467</v>
      </c>
      <c r="J39" s="881"/>
      <c r="K39" s="5" t="s">
        <v>289</v>
      </c>
      <c r="L39" s="5" t="s">
        <v>392</v>
      </c>
      <c r="M39" s="5" t="s">
        <v>1554</v>
      </c>
      <c r="N39" s="5" t="s">
        <v>1524</v>
      </c>
    </row>
    <row r="40" spans="1:14" x14ac:dyDescent="0.25">
      <c r="A40" s="5">
        <v>37</v>
      </c>
      <c r="B40" s="54" t="s">
        <v>1555</v>
      </c>
      <c r="C40" s="5" t="s">
        <v>1520</v>
      </c>
      <c r="D40" s="5" t="s">
        <v>1521</v>
      </c>
      <c r="E40" s="11" t="s">
        <v>1556</v>
      </c>
      <c r="F40" s="97">
        <v>45824</v>
      </c>
      <c r="G40" s="97">
        <v>45826</v>
      </c>
      <c r="H40" s="5"/>
      <c r="I40" s="880" t="s">
        <v>1467</v>
      </c>
      <c r="J40" s="881"/>
      <c r="K40" s="5" t="s">
        <v>1523</v>
      </c>
      <c r="L40" s="5" t="s">
        <v>1523</v>
      </c>
      <c r="M40" s="5"/>
      <c r="N40" s="5" t="s">
        <v>1524</v>
      </c>
    </row>
    <row r="41" spans="1:14" x14ac:dyDescent="0.25">
      <c r="A41" s="5">
        <v>38</v>
      </c>
      <c r="B41" s="54" t="s">
        <v>1557</v>
      </c>
      <c r="C41" s="5" t="s">
        <v>1520</v>
      </c>
      <c r="D41" s="5" t="s">
        <v>73</v>
      </c>
      <c r="E41" s="11" t="s">
        <v>1558</v>
      </c>
      <c r="F41" s="97">
        <v>45825</v>
      </c>
      <c r="G41" s="97">
        <v>45826</v>
      </c>
      <c r="H41" s="5"/>
      <c r="I41" s="880" t="s">
        <v>1467</v>
      </c>
      <c r="J41" s="881"/>
      <c r="K41" s="5" t="s">
        <v>1523</v>
      </c>
      <c r="L41" s="5" t="s">
        <v>418</v>
      </c>
      <c r="M41" s="5"/>
      <c r="N41" s="5" t="s">
        <v>1524</v>
      </c>
    </row>
    <row r="42" spans="1:14" x14ac:dyDescent="0.25">
      <c r="A42" s="5">
        <v>39</v>
      </c>
      <c r="B42" s="54" t="s">
        <v>1559</v>
      </c>
      <c r="C42" s="5" t="s">
        <v>1520</v>
      </c>
      <c r="D42" s="5" t="s">
        <v>104</v>
      </c>
      <c r="E42" s="11" t="s">
        <v>1558</v>
      </c>
      <c r="F42" s="97">
        <v>45825</v>
      </c>
      <c r="G42" s="97">
        <v>45826</v>
      </c>
      <c r="H42" s="5"/>
      <c r="I42" s="880" t="s">
        <v>1467</v>
      </c>
      <c r="J42" s="881"/>
      <c r="K42" s="5" t="s">
        <v>1523</v>
      </c>
      <c r="L42" s="5" t="s">
        <v>418</v>
      </c>
      <c r="M42" s="5"/>
      <c r="N42" s="5" t="s">
        <v>1524</v>
      </c>
    </row>
    <row r="43" spans="1:14" x14ac:dyDescent="0.25">
      <c r="A43" s="5">
        <v>40</v>
      </c>
      <c r="B43" s="54" t="s">
        <v>1560</v>
      </c>
      <c r="C43" s="5" t="s">
        <v>1520</v>
      </c>
      <c r="D43" s="5" t="s">
        <v>1532</v>
      </c>
      <c r="E43" s="11" t="s">
        <v>1561</v>
      </c>
      <c r="F43" s="97">
        <v>45827</v>
      </c>
      <c r="G43" s="97">
        <v>45831</v>
      </c>
      <c r="H43" s="5"/>
      <c r="I43" s="880" t="s">
        <v>1467</v>
      </c>
      <c r="J43" s="881"/>
      <c r="K43" s="5" t="s">
        <v>1523</v>
      </c>
      <c r="L43" s="5" t="s">
        <v>1523</v>
      </c>
      <c r="M43" s="5"/>
      <c r="N43" s="5" t="s">
        <v>1524</v>
      </c>
    </row>
    <row r="44" spans="1:14" x14ac:dyDescent="0.25">
      <c r="A44" s="5">
        <v>41</v>
      </c>
      <c r="B44" s="54" t="s">
        <v>1562</v>
      </c>
      <c r="C44" s="5" t="s">
        <v>1520</v>
      </c>
      <c r="D44" s="5" t="s">
        <v>194</v>
      </c>
      <c r="E44" s="11" t="s">
        <v>1558</v>
      </c>
      <c r="F44" s="97">
        <v>45827</v>
      </c>
      <c r="G44" s="97">
        <v>45958</v>
      </c>
      <c r="H44" s="5"/>
      <c r="I44" s="880" t="s">
        <v>1467</v>
      </c>
      <c r="J44" s="881"/>
      <c r="K44" s="5" t="s">
        <v>1523</v>
      </c>
      <c r="L44" s="5" t="s">
        <v>418</v>
      </c>
      <c r="M44" s="5"/>
      <c r="N44" s="5" t="s">
        <v>1524</v>
      </c>
    </row>
    <row r="45" spans="1:14" x14ac:dyDescent="0.25">
      <c r="A45" s="5">
        <v>42</v>
      </c>
      <c r="B45" s="54" t="s">
        <v>1563</v>
      </c>
      <c r="C45" s="5" t="s">
        <v>1520</v>
      </c>
      <c r="D45" s="5" t="s">
        <v>41</v>
      </c>
      <c r="E45" s="11" t="s">
        <v>1548</v>
      </c>
      <c r="F45" s="97">
        <v>45828</v>
      </c>
      <c r="G45" s="97">
        <v>45831</v>
      </c>
      <c r="H45" s="5"/>
      <c r="I45" s="880" t="s">
        <v>1467</v>
      </c>
      <c r="J45" s="881"/>
      <c r="K45" s="5" t="s">
        <v>289</v>
      </c>
      <c r="L45" s="5" t="s">
        <v>416</v>
      </c>
      <c r="M45" s="5"/>
      <c r="N45" s="5" t="s">
        <v>1524</v>
      </c>
    </row>
    <row r="46" spans="1:14" x14ac:dyDescent="0.25">
      <c r="A46" s="5">
        <v>43</v>
      </c>
      <c r="B46" s="54" t="s">
        <v>1564</v>
      </c>
      <c r="C46" s="5" t="s">
        <v>1520</v>
      </c>
      <c r="D46" s="5" t="s">
        <v>1565</v>
      </c>
      <c r="E46" s="11" t="s">
        <v>1566</v>
      </c>
      <c r="F46" s="97">
        <v>45828</v>
      </c>
      <c r="G46" s="97">
        <v>45831</v>
      </c>
      <c r="H46" s="5"/>
      <c r="I46" s="880" t="s">
        <v>1467</v>
      </c>
      <c r="J46" s="881"/>
      <c r="K46" s="5" t="s">
        <v>289</v>
      </c>
      <c r="L46" s="5" t="s">
        <v>404</v>
      </c>
      <c r="M46" s="5"/>
      <c r="N46" s="5" t="s">
        <v>1524</v>
      </c>
    </row>
    <row r="47" spans="1:14" x14ac:dyDescent="0.25">
      <c r="A47" s="5">
        <v>44</v>
      </c>
      <c r="B47" s="54" t="s">
        <v>1567</v>
      </c>
      <c r="C47" s="5" t="s">
        <v>1520</v>
      </c>
      <c r="D47" s="5" t="s">
        <v>73</v>
      </c>
      <c r="E47" s="11" t="s">
        <v>1558</v>
      </c>
      <c r="F47" s="97">
        <v>45830</v>
      </c>
      <c r="G47" s="97">
        <v>45897</v>
      </c>
      <c r="H47" s="5"/>
      <c r="I47" s="880" t="s">
        <v>1467</v>
      </c>
      <c r="J47" s="881"/>
      <c r="K47" s="5" t="s">
        <v>1523</v>
      </c>
      <c r="L47" s="5" t="s">
        <v>418</v>
      </c>
      <c r="M47" s="5"/>
      <c r="N47" s="5" t="s">
        <v>1524</v>
      </c>
    </row>
    <row r="48" spans="1:14" x14ac:dyDescent="0.25">
      <c r="A48" s="5">
        <v>45</v>
      </c>
      <c r="B48" s="54" t="s">
        <v>1568</v>
      </c>
      <c r="C48" s="5" t="s">
        <v>1520</v>
      </c>
      <c r="D48" s="5" t="s">
        <v>12</v>
      </c>
      <c r="E48" s="11" t="s">
        <v>1569</v>
      </c>
      <c r="F48" s="97">
        <v>45832</v>
      </c>
      <c r="G48" s="97">
        <v>45899</v>
      </c>
      <c r="H48" s="5"/>
      <c r="I48" s="880" t="s">
        <v>1467</v>
      </c>
      <c r="J48" s="881"/>
      <c r="K48" s="5" t="s">
        <v>289</v>
      </c>
      <c r="L48" s="5" t="s">
        <v>1523</v>
      </c>
      <c r="M48" s="5" t="s">
        <v>1570</v>
      </c>
      <c r="N48" s="5" t="s">
        <v>1524</v>
      </c>
    </row>
    <row r="49" spans="1:14" x14ac:dyDescent="0.25">
      <c r="A49" s="5">
        <v>46</v>
      </c>
      <c r="B49" s="54" t="s">
        <v>1571</v>
      </c>
      <c r="C49" s="5" t="s">
        <v>1520</v>
      </c>
      <c r="D49" s="5" t="s">
        <v>1521</v>
      </c>
      <c r="E49" s="11" t="s">
        <v>1572</v>
      </c>
      <c r="F49" s="97">
        <v>45834</v>
      </c>
      <c r="G49" s="97">
        <v>45977</v>
      </c>
      <c r="H49" s="5"/>
      <c r="I49" s="880" t="s">
        <v>1467</v>
      </c>
      <c r="J49" s="881"/>
      <c r="K49" s="5" t="s">
        <v>289</v>
      </c>
      <c r="L49" s="5" t="s">
        <v>1523</v>
      </c>
      <c r="M49" s="5"/>
      <c r="N49" s="5" t="s">
        <v>1524</v>
      </c>
    </row>
    <row r="50" spans="1:14" x14ac:dyDescent="0.25">
      <c r="A50" s="5">
        <v>47</v>
      </c>
      <c r="B50" s="54" t="s">
        <v>1573</v>
      </c>
      <c r="C50" s="5" t="s">
        <v>1520</v>
      </c>
      <c r="D50" s="5" t="s">
        <v>57</v>
      </c>
      <c r="E50" s="11" t="s">
        <v>1574</v>
      </c>
      <c r="F50" s="97">
        <v>45834</v>
      </c>
      <c r="G50" s="97">
        <v>45847</v>
      </c>
      <c r="H50" s="5"/>
      <c r="I50" s="880" t="s">
        <v>1467</v>
      </c>
      <c r="J50" s="881"/>
      <c r="K50" s="5" t="s">
        <v>289</v>
      </c>
      <c r="L50" s="5" t="s">
        <v>590</v>
      </c>
      <c r="M50" s="5"/>
      <c r="N50" s="5" t="s">
        <v>1524</v>
      </c>
    </row>
    <row r="51" spans="1:14" x14ac:dyDescent="0.25">
      <c r="A51" s="5">
        <v>48</v>
      </c>
      <c r="B51" s="54" t="s">
        <v>1575</v>
      </c>
      <c r="C51" s="5" t="s">
        <v>1520</v>
      </c>
      <c r="D51" s="5" t="s">
        <v>440</v>
      </c>
      <c r="E51" s="11" t="s">
        <v>1576</v>
      </c>
      <c r="F51" s="97">
        <v>45835</v>
      </c>
      <c r="G51" s="97">
        <v>45839</v>
      </c>
      <c r="H51" s="5"/>
      <c r="I51" s="880" t="s">
        <v>1467</v>
      </c>
      <c r="J51" s="881"/>
      <c r="K51" s="5" t="s">
        <v>289</v>
      </c>
      <c r="L51" s="5" t="s">
        <v>440</v>
      </c>
      <c r="M51" s="5"/>
      <c r="N51" s="5" t="s">
        <v>1524</v>
      </c>
    </row>
    <row r="52" spans="1:14" x14ac:dyDescent="0.25">
      <c r="A52" s="5">
        <v>49</v>
      </c>
      <c r="B52" s="54" t="s">
        <v>1577</v>
      </c>
      <c r="C52" s="5" t="s">
        <v>1520</v>
      </c>
      <c r="D52" s="5" t="s">
        <v>112</v>
      </c>
      <c r="E52" s="11" t="s">
        <v>1558</v>
      </c>
      <c r="F52" s="97">
        <v>45843</v>
      </c>
      <c r="G52" s="97">
        <v>45877</v>
      </c>
      <c r="H52" s="5"/>
      <c r="I52" s="880" t="s">
        <v>1467</v>
      </c>
      <c r="J52" s="881"/>
      <c r="K52" s="5" t="s">
        <v>1523</v>
      </c>
      <c r="L52" s="5" t="s">
        <v>418</v>
      </c>
      <c r="M52" s="5"/>
      <c r="N52" s="5" t="s">
        <v>1524</v>
      </c>
    </row>
    <row r="53" spans="1:14" x14ac:dyDescent="0.25">
      <c r="A53" s="5">
        <v>50</v>
      </c>
      <c r="B53" s="54" t="s">
        <v>1578</v>
      </c>
      <c r="C53" s="5" t="s">
        <v>1520</v>
      </c>
      <c r="D53" s="5" t="s">
        <v>1579</v>
      </c>
      <c r="E53" s="11" t="s">
        <v>1580</v>
      </c>
      <c r="F53" s="97">
        <v>45843</v>
      </c>
      <c r="G53" s="97">
        <v>45874</v>
      </c>
      <c r="H53" s="5"/>
      <c r="I53" s="880" t="s">
        <v>1467</v>
      </c>
      <c r="J53" s="881"/>
      <c r="K53" s="5" t="s">
        <v>1523</v>
      </c>
      <c r="L53" s="5" t="s">
        <v>590</v>
      </c>
      <c r="M53" s="5"/>
      <c r="N53" s="5" t="s">
        <v>1579</v>
      </c>
    </row>
    <row r="54" spans="1:14" x14ac:dyDescent="0.25">
      <c r="A54" s="5">
        <v>51</v>
      </c>
      <c r="B54" s="54" t="s">
        <v>1581</v>
      </c>
      <c r="C54" s="5" t="s">
        <v>1520</v>
      </c>
      <c r="D54" s="5" t="s">
        <v>1579</v>
      </c>
      <c r="E54" s="11" t="s">
        <v>1582</v>
      </c>
      <c r="F54" s="97">
        <v>45843</v>
      </c>
      <c r="G54" s="97">
        <v>45874</v>
      </c>
      <c r="H54" s="5"/>
      <c r="I54" s="880" t="s">
        <v>1467</v>
      </c>
      <c r="J54" s="881"/>
      <c r="K54" s="5" t="s">
        <v>1523</v>
      </c>
      <c r="L54" s="5" t="s">
        <v>589</v>
      </c>
      <c r="M54" s="5"/>
      <c r="N54" s="5" t="s">
        <v>1579</v>
      </c>
    </row>
    <row r="55" spans="1:14" x14ac:dyDescent="0.25">
      <c r="A55" s="5">
        <v>52</v>
      </c>
      <c r="B55" s="54" t="s">
        <v>1583</v>
      </c>
      <c r="C55" s="5" t="s">
        <v>1520</v>
      </c>
      <c r="D55" s="5" t="s">
        <v>102</v>
      </c>
      <c r="E55" s="11" t="s">
        <v>1558</v>
      </c>
      <c r="F55" s="97">
        <v>45844</v>
      </c>
      <c r="G55" s="97">
        <v>45872</v>
      </c>
      <c r="H55" s="5"/>
      <c r="I55" s="880" t="s">
        <v>1467</v>
      </c>
      <c r="J55" s="881"/>
      <c r="K55" s="5" t="s">
        <v>1523</v>
      </c>
      <c r="L55" s="5" t="s">
        <v>418</v>
      </c>
      <c r="M55" s="5"/>
      <c r="N55" s="5" t="s">
        <v>1524</v>
      </c>
    </row>
    <row r="56" spans="1:14" x14ac:dyDescent="0.25">
      <c r="A56" s="5">
        <v>53</v>
      </c>
      <c r="B56" s="54" t="s">
        <v>1584</v>
      </c>
      <c r="C56" s="5" t="s">
        <v>1520</v>
      </c>
      <c r="D56" s="5" t="s">
        <v>98</v>
      </c>
      <c r="E56" s="11" t="s">
        <v>1585</v>
      </c>
      <c r="F56" s="97">
        <v>45847</v>
      </c>
      <c r="G56" s="97">
        <v>45857</v>
      </c>
      <c r="H56" s="5"/>
      <c r="I56" s="880" t="s">
        <v>1467</v>
      </c>
      <c r="J56" s="881"/>
      <c r="K56" s="5" t="s">
        <v>1523</v>
      </c>
      <c r="L56" s="5" t="s">
        <v>440</v>
      </c>
      <c r="M56" s="5"/>
      <c r="N56" s="5" t="s">
        <v>12</v>
      </c>
    </row>
    <row r="57" spans="1:14" x14ac:dyDescent="0.25">
      <c r="A57" s="5">
        <v>54</v>
      </c>
      <c r="B57" s="54" t="s">
        <v>1586</v>
      </c>
      <c r="C57" s="5" t="s">
        <v>1520</v>
      </c>
      <c r="D57" s="5" t="s">
        <v>1587</v>
      </c>
      <c r="E57" s="11" t="s">
        <v>1588</v>
      </c>
      <c r="F57" s="97">
        <v>45854</v>
      </c>
      <c r="G57" s="97">
        <v>45866</v>
      </c>
      <c r="H57" s="5"/>
      <c r="I57" s="880" t="s">
        <v>1467</v>
      </c>
      <c r="J57" s="881"/>
      <c r="K57" s="5" t="s">
        <v>1523</v>
      </c>
      <c r="L57" s="5" t="s">
        <v>392</v>
      </c>
      <c r="M57" s="5"/>
      <c r="N57" s="5" t="s">
        <v>12</v>
      </c>
    </row>
    <row r="58" spans="1:14" x14ac:dyDescent="0.25">
      <c r="A58" s="5">
        <v>55</v>
      </c>
      <c r="B58" s="54" t="s">
        <v>1589</v>
      </c>
      <c r="C58" s="5" t="s">
        <v>1520</v>
      </c>
      <c r="D58" s="5" t="s">
        <v>98</v>
      </c>
      <c r="E58" s="11" t="s">
        <v>1590</v>
      </c>
      <c r="F58" s="97">
        <v>45862</v>
      </c>
      <c r="G58" s="97">
        <v>45867</v>
      </c>
      <c r="H58" s="5"/>
      <c r="I58" s="880" t="s">
        <v>1467</v>
      </c>
      <c r="J58" s="881"/>
      <c r="K58" s="5" t="s">
        <v>1523</v>
      </c>
      <c r="L58" s="5" t="s">
        <v>440</v>
      </c>
      <c r="M58" s="5"/>
      <c r="N58" s="5" t="s">
        <v>12</v>
      </c>
    </row>
    <row r="59" spans="1:14" x14ac:dyDescent="0.25">
      <c r="A59" s="5">
        <v>56</v>
      </c>
      <c r="B59" s="54" t="s">
        <v>1591</v>
      </c>
      <c r="C59" s="5" t="s">
        <v>1520</v>
      </c>
      <c r="D59" s="5" t="s">
        <v>1579</v>
      </c>
      <c r="E59" s="11" t="s">
        <v>1592</v>
      </c>
      <c r="F59" s="97">
        <v>45879</v>
      </c>
      <c r="G59" s="97">
        <v>45948</v>
      </c>
      <c r="H59" s="5"/>
      <c r="I59" s="880" t="s">
        <v>1467</v>
      </c>
      <c r="J59" s="881"/>
      <c r="K59" s="5" t="s">
        <v>1523</v>
      </c>
      <c r="L59" s="5" t="s">
        <v>590</v>
      </c>
      <c r="M59" s="5"/>
      <c r="N59" s="5" t="s">
        <v>1579</v>
      </c>
    </row>
    <row r="60" spans="1:14" ht="30" x14ac:dyDescent="0.25">
      <c r="A60" s="5">
        <v>57</v>
      </c>
      <c r="B60" s="54" t="s">
        <v>1593</v>
      </c>
      <c r="C60" s="5" t="s">
        <v>1520</v>
      </c>
      <c r="D60" s="24" t="s">
        <v>1594</v>
      </c>
      <c r="E60" s="5" t="s">
        <v>1595</v>
      </c>
      <c r="F60" s="97">
        <v>45901</v>
      </c>
      <c r="G60" s="97">
        <v>45948</v>
      </c>
      <c r="H60" s="5"/>
      <c r="I60" s="880" t="s">
        <v>1467</v>
      </c>
      <c r="J60" s="881"/>
      <c r="K60" s="5" t="s">
        <v>289</v>
      </c>
      <c r="L60" s="5" t="s">
        <v>1523</v>
      </c>
      <c r="M60" s="5"/>
      <c r="N60" s="5" t="s">
        <v>1524</v>
      </c>
    </row>
    <row r="61" spans="1:14" x14ac:dyDescent="0.25">
      <c r="A61" s="5">
        <v>58</v>
      </c>
      <c r="B61" s="54" t="s">
        <v>1596</v>
      </c>
      <c r="C61" s="5" t="s">
        <v>1520</v>
      </c>
      <c r="D61" s="24" t="s">
        <v>1597</v>
      </c>
      <c r="E61" s="5" t="s">
        <v>1598</v>
      </c>
      <c r="F61" s="97">
        <v>45901</v>
      </c>
      <c r="G61" s="97">
        <v>45935</v>
      </c>
      <c r="H61" s="5"/>
      <c r="I61" s="880" t="s">
        <v>1467</v>
      </c>
      <c r="J61" s="881"/>
      <c r="K61" s="5" t="s">
        <v>289</v>
      </c>
      <c r="L61" s="5" t="s">
        <v>1523</v>
      </c>
      <c r="M61" s="5"/>
      <c r="N61" s="5" t="s">
        <v>1524</v>
      </c>
    </row>
    <row r="62" spans="1:14" x14ac:dyDescent="0.25">
      <c r="A62" s="5">
        <v>59</v>
      </c>
      <c r="B62" s="54" t="s">
        <v>1599</v>
      </c>
      <c r="C62" s="5" t="s">
        <v>1520</v>
      </c>
      <c r="D62" s="14" t="s">
        <v>1600</v>
      </c>
      <c r="E62" s="11" t="s">
        <v>1601</v>
      </c>
      <c r="F62" s="97">
        <v>45901</v>
      </c>
      <c r="G62" s="97">
        <v>45930</v>
      </c>
      <c r="H62" s="5"/>
      <c r="I62" s="880" t="s">
        <v>1467</v>
      </c>
      <c r="J62" s="881"/>
      <c r="K62" s="5" t="s">
        <v>289</v>
      </c>
      <c r="L62" s="5" t="s">
        <v>1523</v>
      </c>
      <c r="M62" s="5"/>
      <c r="N62" s="5" t="s">
        <v>1524</v>
      </c>
    </row>
    <row r="63" spans="1:14" ht="16.5" customHeight="1" x14ac:dyDescent="0.25">
      <c r="A63" s="5">
        <v>60</v>
      </c>
      <c r="B63" s="54" t="s">
        <v>1602</v>
      </c>
      <c r="C63" s="5" t="s">
        <v>1520</v>
      </c>
      <c r="D63" s="24" t="s">
        <v>1603</v>
      </c>
      <c r="E63" s="5" t="s">
        <v>1598</v>
      </c>
      <c r="F63" s="97">
        <v>45901</v>
      </c>
      <c r="G63" s="97">
        <v>46000</v>
      </c>
      <c r="H63" s="5"/>
      <c r="I63" s="880" t="s">
        <v>1467</v>
      </c>
      <c r="J63" s="881"/>
      <c r="K63" s="5" t="s">
        <v>1523</v>
      </c>
      <c r="L63" s="5" t="s">
        <v>1523</v>
      </c>
      <c r="M63" s="5" t="s">
        <v>1604</v>
      </c>
      <c r="N63" s="5" t="s">
        <v>1524</v>
      </c>
    </row>
    <row r="64" spans="1:14" ht="16.5" customHeight="1" x14ac:dyDescent="0.25">
      <c r="A64" s="5">
        <v>61</v>
      </c>
      <c r="B64" s="54" t="s">
        <v>1605</v>
      </c>
      <c r="C64" s="5" t="s">
        <v>1520</v>
      </c>
      <c r="D64" s="24" t="s">
        <v>193</v>
      </c>
      <c r="E64" s="5" t="s">
        <v>1598</v>
      </c>
      <c r="F64" s="97">
        <v>45901</v>
      </c>
      <c r="G64" s="97">
        <v>45986</v>
      </c>
      <c r="H64" s="5"/>
      <c r="I64" s="882" t="s">
        <v>1467</v>
      </c>
      <c r="J64" s="882"/>
      <c r="K64" s="5" t="s">
        <v>1523</v>
      </c>
      <c r="L64" s="5" t="s">
        <v>1523</v>
      </c>
      <c r="M64" s="5" t="s">
        <v>1604</v>
      </c>
      <c r="N64" s="5" t="s">
        <v>1524</v>
      </c>
    </row>
    <row r="65" spans="1:14" x14ac:dyDescent="0.25">
      <c r="A65" s="5">
        <v>62</v>
      </c>
      <c r="B65" s="54" t="s">
        <v>1606</v>
      </c>
      <c r="C65" s="5" t="s">
        <v>1520</v>
      </c>
      <c r="D65" s="24" t="s">
        <v>1607</v>
      </c>
      <c r="E65" s="5" t="s">
        <v>1601</v>
      </c>
      <c r="F65" s="97">
        <v>45901</v>
      </c>
      <c r="G65" s="97">
        <v>45995</v>
      </c>
      <c r="H65" s="5"/>
      <c r="I65" s="880" t="s">
        <v>1467</v>
      </c>
      <c r="J65" s="881"/>
      <c r="K65" s="5" t="s">
        <v>1523</v>
      </c>
      <c r="L65" s="5" t="s">
        <v>1523</v>
      </c>
      <c r="M65" s="5" t="s">
        <v>1604</v>
      </c>
      <c r="N65" s="5" t="s">
        <v>1524</v>
      </c>
    </row>
    <row r="66" spans="1:14" ht="30" x14ac:dyDescent="0.25">
      <c r="A66" s="5">
        <v>63</v>
      </c>
      <c r="B66" s="54" t="s">
        <v>1608</v>
      </c>
      <c r="C66" s="5" t="s">
        <v>1520</v>
      </c>
      <c r="D66" s="24" t="s">
        <v>1609</v>
      </c>
      <c r="E66" s="5" t="s">
        <v>1601</v>
      </c>
      <c r="F66" s="97">
        <v>45901</v>
      </c>
      <c r="G66" s="97">
        <v>46018</v>
      </c>
      <c r="H66" s="5"/>
      <c r="I66" s="880" t="s">
        <v>1467</v>
      </c>
      <c r="J66" s="881"/>
      <c r="K66" s="5" t="s">
        <v>1523</v>
      </c>
      <c r="L66" s="5" t="s">
        <v>1523</v>
      </c>
      <c r="M66" s="5" t="s">
        <v>1604</v>
      </c>
      <c r="N66" s="5" t="s">
        <v>1524</v>
      </c>
    </row>
    <row r="67" spans="1:14" x14ac:dyDescent="0.25">
      <c r="A67" s="5">
        <v>64</v>
      </c>
      <c r="B67" s="54" t="s">
        <v>1610</v>
      </c>
      <c r="C67" s="5" t="s">
        <v>1520</v>
      </c>
      <c r="D67" s="24" t="s">
        <v>1611</v>
      </c>
      <c r="E67" s="5" t="s">
        <v>1612</v>
      </c>
      <c r="F67" s="97">
        <v>45901</v>
      </c>
      <c r="G67" s="97">
        <v>46035</v>
      </c>
      <c r="H67" s="5"/>
      <c r="I67" s="880" t="s">
        <v>1467</v>
      </c>
      <c r="J67" s="881"/>
      <c r="K67" s="5" t="s">
        <v>1523</v>
      </c>
      <c r="L67" s="5" t="s">
        <v>1523</v>
      </c>
      <c r="M67" s="5" t="s">
        <v>1604</v>
      </c>
      <c r="N67" s="5" t="s">
        <v>1524</v>
      </c>
    </row>
    <row r="68" spans="1:14" x14ac:dyDescent="0.25">
      <c r="A68" s="5">
        <v>65</v>
      </c>
      <c r="B68" s="54" t="s">
        <v>1613</v>
      </c>
      <c r="C68" s="5" t="s">
        <v>1520</v>
      </c>
      <c r="D68" s="24" t="s">
        <v>165</v>
      </c>
      <c r="E68" s="507" t="s">
        <v>1612</v>
      </c>
      <c r="F68" s="97">
        <v>45901</v>
      </c>
      <c r="G68" s="97">
        <v>46053</v>
      </c>
      <c r="H68" s="5"/>
      <c r="I68" s="880" t="s">
        <v>1467</v>
      </c>
      <c r="J68" s="881"/>
      <c r="K68" s="5" t="s">
        <v>1523</v>
      </c>
      <c r="L68" s="5" t="s">
        <v>1523</v>
      </c>
      <c r="M68" s="5" t="s">
        <v>1604</v>
      </c>
      <c r="N68" s="5" t="s">
        <v>1524</v>
      </c>
    </row>
    <row r="69" spans="1:14" x14ac:dyDescent="0.25">
      <c r="A69" s="5">
        <v>66</v>
      </c>
      <c r="B69" s="54" t="s">
        <v>1614</v>
      </c>
      <c r="C69" s="5" t="s">
        <v>1520</v>
      </c>
      <c r="D69" s="24" t="s">
        <v>193</v>
      </c>
      <c r="E69" s="507" t="s">
        <v>1612</v>
      </c>
      <c r="F69" s="97">
        <v>45901</v>
      </c>
      <c r="G69" s="97">
        <v>46078</v>
      </c>
      <c r="H69" s="5"/>
      <c r="I69" s="880" t="s">
        <v>1467</v>
      </c>
      <c r="J69" s="881"/>
      <c r="K69" s="5" t="s">
        <v>1523</v>
      </c>
      <c r="L69" s="5" t="s">
        <v>1523</v>
      </c>
      <c r="M69" s="5" t="s">
        <v>1604</v>
      </c>
      <c r="N69" s="5" t="s">
        <v>1524</v>
      </c>
    </row>
    <row r="70" spans="1:14" x14ac:dyDescent="0.25">
      <c r="A70" s="5">
        <v>67</v>
      </c>
      <c r="B70" s="54" t="s">
        <v>1616</v>
      </c>
      <c r="C70" s="5" t="s">
        <v>1520</v>
      </c>
      <c r="D70" s="24" t="s">
        <v>149</v>
      </c>
      <c r="E70" s="507" t="s">
        <v>1612</v>
      </c>
      <c r="F70" s="97">
        <v>45901</v>
      </c>
      <c r="G70" s="97"/>
      <c r="H70" s="5"/>
      <c r="I70" s="880" t="s">
        <v>1463</v>
      </c>
      <c r="J70" s="881"/>
      <c r="K70" s="5" t="s">
        <v>1523</v>
      </c>
      <c r="L70" s="5" t="s">
        <v>1523</v>
      </c>
      <c r="M70" s="5" t="s">
        <v>1604</v>
      </c>
      <c r="N70" s="5" t="s">
        <v>1524</v>
      </c>
    </row>
    <row r="71" spans="1:14" x14ac:dyDescent="0.25">
      <c r="A71" s="5">
        <v>68</v>
      </c>
      <c r="B71" s="54" t="s">
        <v>1618</v>
      </c>
      <c r="C71" s="5" t="s">
        <v>1520</v>
      </c>
      <c r="D71" s="5" t="s">
        <v>127</v>
      </c>
      <c r="E71" s="11" t="s">
        <v>1615</v>
      </c>
      <c r="F71" s="97">
        <v>45902</v>
      </c>
      <c r="G71" s="97">
        <v>45905</v>
      </c>
      <c r="H71" s="5"/>
      <c r="I71" s="880" t="s">
        <v>1467</v>
      </c>
      <c r="J71" s="881"/>
      <c r="K71" s="5" t="s">
        <v>1523</v>
      </c>
      <c r="L71" s="5" t="s">
        <v>1523</v>
      </c>
      <c r="M71" s="5"/>
      <c r="N71" s="5" t="s">
        <v>24</v>
      </c>
    </row>
    <row r="72" spans="1:14" x14ac:dyDescent="0.25">
      <c r="A72" s="5">
        <v>69</v>
      </c>
      <c r="B72" s="54" t="s">
        <v>1621</v>
      </c>
      <c r="C72" s="5" t="s">
        <v>1520</v>
      </c>
      <c r="D72" s="5" t="s">
        <v>73</v>
      </c>
      <c r="E72" s="11" t="s">
        <v>1617</v>
      </c>
      <c r="F72" s="97">
        <v>45902</v>
      </c>
      <c r="G72" s="97">
        <v>45964</v>
      </c>
      <c r="H72" s="5"/>
      <c r="I72" s="880" t="s">
        <v>1467</v>
      </c>
      <c r="J72" s="881"/>
      <c r="K72" s="5" t="s">
        <v>1523</v>
      </c>
      <c r="L72" s="5" t="s">
        <v>418</v>
      </c>
      <c r="M72" s="5"/>
      <c r="N72" s="5" t="s">
        <v>12</v>
      </c>
    </row>
    <row r="73" spans="1:14" x14ac:dyDescent="0.25">
      <c r="A73" s="5">
        <v>70</v>
      </c>
      <c r="B73" s="54" t="s">
        <v>1624</v>
      </c>
      <c r="C73" s="5" t="s">
        <v>1520</v>
      </c>
      <c r="D73" s="5" t="s">
        <v>1619</v>
      </c>
      <c r="E73" s="11" t="s">
        <v>1620</v>
      </c>
      <c r="F73" s="97">
        <v>45902</v>
      </c>
      <c r="G73" s="97">
        <v>45927</v>
      </c>
      <c r="H73" s="5"/>
      <c r="I73" s="880" t="s">
        <v>1467</v>
      </c>
      <c r="J73" s="881"/>
      <c r="K73" s="5" t="s">
        <v>1523</v>
      </c>
      <c r="L73" s="5" t="s">
        <v>414</v>
      </c>
      <c r="M73" s="5"/>
      <c r="N73" s="5" t="s">
        <v>12</v>
      </c>
    </row>
    <row r="74" spans="1:14" x14ac:dyDescent="0.25">
      <c r="A74" s="5">
        <v>71</v>
      </c>
      <c r="B74" s="54" t="s">
        <v>1628</v>
      </c>
      <c r="C74" s="5" t="s">
        <v>1520</v>
      </c>
      <c r="D74" s="5" t="s">
        <v>56</v>
      </c>
      <c r="E74" s="11" t="s">
        <v>1622</v>
      </c>
      <c r="F74" s="97">
        <v>45905</v>
      </c>
      <c r="G74" s="97">
        <v>45948</v>
      </c>
      <c r="H74" s="5"/>
      <c r="I74" s="880" t="s">
        <v>1467</v>
      </c>
      <c r="J74" s="881"/>
      <c r="K74" s="5" t="s">
        <v>289</v>
      </c>
      <c r="L74" s="5" t="s">
        <v>440</v>
      </c>
      <c r="M74" s="5" t="s">
        <v>1623</v>
      </c>
      <c r="N74" s="5" t="s">
        <v>1524</v>
      </c>
    </row>
    <row r="75" spans="1:14" x14ac:dyDescent="0.25">
      <c r="A75" s="5">
        <v>72</v>
      </c>
      <c r="B75" s="54" t="s">
        <v>1630</v>
      </c>
      <c r="C75" s="5" t="s">
        <v>1520</v>
      </c>
      <c r="D75" s="5" t="s">
        <v>1625</v>
      </c>
      <c r="E75" s="11" t="s">
        <v>1626</v>
      </c>
      <c r="F75" s="97">
        <v>45906</v>
      </c>
      <c r="G75" s="97">
        <v>45978</v>
      </c>
      <c r="H75" s="5"/>
      <c r="I75" s="880" t="s">
        <v>1467</v>
      </c>
      <c r="J75" s="881"/>
      <c r="K75" s="5" t="s">
        <v>289</v>
      </c>
      <c r="L75" s="5" t="s">
        <v>590</v>
      </c>
      <c r="M75" s="5" t="s">
        <v>1627</v>
      </c>
      <c r="N75" s="5" t="s">
        <v>1524</v>
      </c>
    </row>
    <row r="76" spans="1:14" x14ac:dyDescent="0.25">
      <c r="A76" s="5">
        <v>73</v>
      </c>
      <c r="B76" s="54" t="s">
        <v>1632</v>
      </c>
      <c r="C76" s="5" t="s">
        <v>1520</v>
      </c>
      <c r="D76" s="5" t="s">
        <v>121</v>
      </c>
      <c r="E76" s="11" t="s">
        <v>1629</v>
      </c>
      <c r="F76" s="97">
        <v>45905</v>
      </c>
      <c r="G76" s="97">
        <v>45923</v>
      </c>
      <c r="H76" s="5"/>
      <c r="I76" s="880" t="s">
        <v>1467</v>
      </c>
      <c r="J76" s="881"/>
      <c r="K76" s="5" t="s">
        <v>1523</v>
      </c>
      <c r="L76" s="5" t="s">
        <v>428</v>
      </c>
      <c r="M76" s="5"/>
      <c r="N76" s="5" t="s">
        <v>24</v>
      </c>
    </row>
    <row r="77" spans="1:14" x14ac:dyDescent="0.25">
      <c r="A77" s="5">
        <v>74</v>
      </c>
      <c r="B77" s="54" t="s">
        <v>1635</v>
      </c>
      <c r="C77" s="5" t="s">
        <v>1520</v>
      </c>
      <c r="D77" s="5" t="s">
        <v>127</v>
      </c>
      <c r="E77" s="11" t="s">
        <v>1629</v>
      </c>
      <c r="F77" s="97">
        <v>45905</v>
      </c>
      <c r="G77" s="97">
        <v>45926</v>
      </c>
      <c r="H77" s="5"/>
      <c r="I77" s="880" t="s">
        <v>1467</v>
      </c>
      <c r="J77" s="881"/>
      <c r="K77" s="5" t="s">
        <v>1523</v>
      </c>
      <c r="L77" s="5" t="s">
        <v>1631</v>
      </c>
      <c r="M77" s="5"/>
      <c r="N77" s="5" t="s">
        <v>24</v>
      </c>
    </row>
    <row r="78" spans="1:14" x14ac:dyDescent="0.25">
      <c r="A78" s="5">
        <v>75</v>
      </c>
      <c r="B78" s="54" t="s">
        <v>1636</v>
      </c>
      <c r="C78" s="5" t="s">
        <v>1520</v>
      </c>
      <c r="D78" s="5" t="s">
        <v>1633</v>
      </c>
      <c r="E78" s="11" t="s">
        <v>1634</v>
      </c>
      <c r="F78" s="97">
        <v>45907</v>
      </c>
      <c r="G78" s="97">
        <v>45976</v>
      </c>
      <c r="H78" s="5"/>
      <c r="I78" s="880" t="s">
        <v>1467</v>
      </c>
      <c r="J78" s="881"/>
      <c r="K78" s="5" t="s">
        <v>289</v>
      </c>
      <c r="L78" s="5" t="s">
        <v>1523</v>
      </c>
      <c r="M78" s="5" t="s">
        <v>1623</v>
      </c>
      <c r="N78" s="5" t="s">
        <v>1524</v>
      </c>
    </row>
    <row r="79" spans="1:14" x14ac:dyDescent="0.25">
      <c r="A79" s="5">
        <v>76</v>
      </c>
      <c r="B79" s="54" t="s">
        <v>1637</v>
      </c>
      <c r="C79" s="5" t="s">
        <v>1520</v>
      </c>
      <c r="D79" s="5" t="s">
        <v>84</v>
      </c>
      <c r="E79" s="11" t="s">
        <v>1622</v>
      </c>
      <c r="F79" s="97">
        <v>45907</v>
      </c>
      <c r="G79" s="97">
        <v>45912</v>
      </c>
      <c r="H79" s="5"/>
      <c r="I79" s="880" t="s">
        <v>1467</v>
      </c>
      <c r="J79" s="881"/>
      <c r="K79" s="5" t="s">
        <v>289</v>
      </c>
      <c r="L79" s="5" t="s">
        <v>404</v>
      </c>
      <c r="M79" s="5" t="s">
        <v>1623</v>
      </c>
      <c r="N79" s="5" t="s">
        <v>1524</v>
      </c>
    </row>
    <row r="80" spans="1:14" x14ac:dyDescent="0.25">
      <c r="A80" s="5">
        <v>77</v>
      </c>
      <c r="B80" s="54" t="s">
        <v>1638</v>
      </c>
      <c r="C80" s="5" t="s">
        <v>1520</v>
      </c>
      <c r="D80" s="5" t="s">
        <v>468</v>
      </c>
      <c r="E80" s="11" t="s">
        <v>1622</v>
      </c>
      <c r="F80" s="97">
        <v>45907</v>
      </c>
      <c r="G80" s="97">
        <v>45915</v>
      </c>
      <c r="H80" s="5"/>
      <c r="I80" s="880" t="s">
        <v>1467</v>
      </c>
      <c r="J80" s="881"/>
      <c r="K80" s="5" t="s">
        <v>289</v>
      </c>
      <c r="L80" s="5" t="s">
        <v>392</v>
      </c>
      <c r="M80" s="5" t="s">
        <v>1623</v>
      </c>
      <c r="N80" s="5" t="s">
        <v>1524</v>
      </c>
    </row>
    <row r="81" spans="1:14" x14ac:dyDescent="0.25">
      <c r="A81" s="5">
        <v>78</v>
      </c>
      <c r="B81" s="54" t="s">
        <v>1639</v>
      </c>
      <c r="C81" s="5" t="s">
        <v>1520</v>
      </c>
      <c r="D81" s="5" t="s">
        <v>469</v>
      </c>
      <c r="E81" s="11" t="s">
        <v>1622</v>
      </c>
      <c r="F81" s="97">
        <v>45907</v>
      </c>
      <c r="G81" s="97">
        <v>45910</v>
      </c>
      <c r="H81" s="5"/>
      <c r="I81" s="880" t="s">
        <v>1467</v>
      </c>
      <c r="J81" s="881"/>
      <c r="K81" s="5" t="s">
        <v>289</v>
      </c>
      <c r="L81" s="5" t="s">
        <v>392</v>
      </c>
      <c r="M81" s="5"/>
      <c r="N81" s="5" t="s">
        <v>1524</v>
      </c>
    </row>
    <row r="82" spans="1:14" x14ac:dyDescent="0.25">
      <c r="A82" s="5">
        <v>79</v>
      </c>
      <c r="B82" s="54" t="s">
        <v>1642</v>
      </c>
      <c r="C82" s="5" t="s">
        <v>1520</v>
      </c>
      <c r="D82" s="5" t="s">
        <v>502</v>
      </c>
      <c r="E82" s="11" t="s">
        <v>1622</v>
      </c>
      <c r="F82" s="97">
        <v>45907</v>
      </c>
      <c r="G82" s="97">
        <v>45909</v>
      </c>
      <c r="H82" s="5"/>
      <c r="I82" s="880" t="s">
        <v>1467</v>
      </c>
      <c r="J82" s="881"/>
      <c r="K82" s="5" t="s">
        <v>289</v>
      </c>
      <c r="L82" s="5" t="s">
        <v>404</v>
      </c>
      <c r="M82" s="5"/>
      <c r="N82" s="5" t="s">
        <v>1524</v>
      </c>
    </row>
    <row r="83" spans="1:14" s="481" customFormat="1" ht="30" x14ac:dyDescent="0.25">
      <c r="A83" s="5">
        <v>80</v>
      </c>
      <c r="B83" s="54" t="s">
        <v>1644</v>
      </c>
      <c r="C83" s="5" t="s">
        <v>1520</v>
      </c>
      <c r="D83" s="24" t="s">
        <v>505</v>
      </c>
      <c r="E83" s="489" t="s">
        <v>1640</v>
      </c>
      <c r="F83" s="97">
        <v>45925</v>
      </c>
      <c r="G83" s="490">
        <v>45932</v>
      </c>
      <c r="H83" s="24"/>
      <c r="I83" s="882" t="s">
        <v>1467</v>
      </c>
      <c r="J83" s="882"/>
      <c r="K83" s="24" t="s">
        <v>1523</v>
      </c>
      <c r="L83" s="5" t="s">
        <v>1523</v>
      </c>
      <c r="M83" s="24" t="s">
        <v>1641</v>
      </c>
      <c r="N83" s="5" t="s">
        <v>1524</v>
      </c>
    </row>
    <row r="84" spans="1:14" s="481" customFormat="1" x14ac:dyDescent="0.25">
      <c r="A84" s="5">
        <v>81</v>
      </c>
      <c r="B84" s="54" t="s">
        <v>1648</v>
      </c>
      <c r="C84" s="5" t="s">
        <v>1520</v>
      </c>
      <c r="D84" s="24" t="s">
        <v>56</v>
      </c>
      <c r="E84" s="489" t="s">
        <v>1643</v>
      </c>
      <c r="F84" s="97">
        <v>45954</v>
      </c>
      <c r="G84" s="490">
        <v>45973</v>
      </c>
      <c r="H84" s="24"/>
      <c r="I84" s="882" t="s">
        <v>1467</v>
      </c>
      <c r="J84" s="882"/>
      <c r="K84" s="24" t="s">
        <v>289</v>
      </c>
      <c r="L84" s="5" t="s">
        <v>440</v>
      </c>
      <c r="M84" s="24"/>
      <c r="N84" s="5" t="s">
        <v>1524</v>
      </c>
    </row>
    <row r="85" spans="1:14" s="481" customFormat="1" ht="30" x14ac:dyDescent="0.25">
      <c r="A85" s="5">
        <v>82</v>
      </c>
      <c r="B85" s="54" t="s">
        <v>1652</v>
      </c>
      <c r="C85" s="5" t="s">
        <v>1520</v>
      </c>
      <c r="D85" s="24" t="s">
        <v>55</v>
      </c>
      <c r="E85" s="489" t="s">
        <v>1645</v>
      </c>
      <c r="F85" s="97">
        <v>45961</v>
      </c>
      <c r="G85" s="490">
        <v>45973</v>
      </c>
      <c r="H85" s="24"/>
      <c r="I85" s="882" t="s">
        <v>1467</v>
      </c>
      <c r="J85" s="882"/>
      <c r="K85" s="24" t="s">
        <v>1523</v>
      </c>
      <c r="L85" s="5" t="s">
        <v>1646</v>
      </c>
      <c r="M85" s="24" t="s">
        <v>1647</v>
      </c>
      <c r="N85" s="5" t="s">
        <v>1524</v>
      </c>
    </row>
    <row r="86" spans="1:14" s="481" customFormat="1" x14ac:dyDescent="0.25">
      <c r="A86" s="5">
        <v>83</v>
      </c>
      <c r="B86" s="54" t="s">
        <v>1656</v>
      </c>
      <c r="C86" s="5" t="s">
        <v>1520</v>
      </c>
      <c r="D86" s="24" t="s">
        <v>1649</v>
      </c>
      <c r="E86" s="489" t="s">
        <v>1650</v>
      </c>
      <c r="F86" s="97">
        <v>45961</v>
      </c>
      <c r="G86" s="490">
        <v>46022</v>
      </c>
      <c r="H86" s="24"/>
      <c r="I86" s="882" t="s">
        <v>1467</v>
      </c>
      <c r="J86" s="882"/>
      <c r="K86" s="24" t="s">
        <v>1523</v>
      </c>
      <c r="L86" s="5" t="s">
        <v>1651</v>
      </c>
      <c r="M86" s="24"/>
      <c r="N86" s="5" t="s">
        <v>1524</v>
      </c>
    </row>
    <row r="87" spans="1:14" x14ac:dyDescent="0.25">
      <c r="A87" s="5">
        <v>84</v>
      </c>
      <c r="B87" s="54" t="s">
        <v>1658</v>
      </c>
      <c r="C87" s="5" t="s">
        <v>1520</v>
      </c>
      <c r="D87" s="24" t="s">
        <v>1649</v>
      </c>
      <c r="E87" s="11" t="s">
        <v>1653</v>
      </c>
      <c r="F87" s="98">
        <v>45964</v>
      </c>
      <c r="G87" s="98">
        <v>45991</v>
      </c>
      <c r="I87" s="882" t="s">
        <v>1467</v>
      </c>
      <c r="J87" s="882"/>
      <c r="K87" s="24" t="s">
        <v>1523</v>
      </c>
      <c r="L87" s="14" t="s">
        <v>1654</v>
      </c>
      <c r="M87" s="24" t="s">
        <v>1655</v>
      </c>
      <c r="N87" s="5" t="s">
        <v>1524</v>
      </c>
    </row>
    <row r="88" spans="1:14" s="481" customFormat="1" x14ac:dyDescent="0.25">
      <c r="A88" s="5">
        <v>85</v>
      </c>
      <c r="B88" s="54" t="s">
        <v>1660</v>
      </c>
      <c r="C88" s="5" t="s">
        <v>1520</v>
      </c>
      <c r="D88" s="24" t="s">
        <v>93</v>
      </c>
      <c r="E88" s="489" t="s">
        <v>1657</v>
      </c>
      <c r="F88" s="97">
        <v>45966</v>
      </c>
      <c r="G88" s="490">
        <v>45969</v>
      </c>
      <c r="H88" s="24"/>
      <c r="I88" s="882" t="s">
        <v>1467</v>
      </c>
      <c r="J88" s="882"/>
      <c r="K88" s="24" t="s">
        <v>1523</v>
      </c>
      <c r="L88" s="5"/>
      <c r="M88" s="24" t="s">
        <v>1647</v>
      </c>
      <c r="N88" s="5" t="s">
        <v>1524</v>
      </c>
    </row>
    <row r="89" spans="1:14" s="481" customFormat="1" x14ac:dyDescent="0.25">
      <c r="A89" s="5">
        <v>86</v>
      </c>
      <c r="B89" s="54" t="s">
        <v>1662</v>
      </c>
      <c r="C89" s="5" t="s">
        <v>1520</v>
      </c>
      <c r="D89" s="24" t="s">
        <v>58</v>
      </c>
      <c r="E89" s="489" t="s">
        <v>1659</v>
      </c>
      <c r="F89" s="97">
        <v>45977</v>
      </c>
      <c r="G89" s="490">
        <v>45980</v>
      </c>
      <c r="H89" s="24"/>
      <c r="I89" s="882" t="s">
        <v>1467</v>
      </c>
      <c r="J89" s="882"/>
      <c r="K89" s="24" t="s">
        <v>1523</v>
      </c>
      <c r="L89" s="5"/>
      <c r="M89" s="24" t="s">
        <v>1604</v>
      </c>
      <c r="N89" s="5" t="s">
        <v>1524</v>
      </c>
    </row>
    <row r="90" spans="1:14" s="481" customFormat="1" ht="30.75" customHeight="1" x14ac:dyDescent="0.25">
      <c r="A90" s="5">
        <v>87</v>
      </c>
      <c r="B90" s="54" t="s">
        <v>1665</v>
      </c>
      <c r="C90" s="5" t="s">
        <v>1520</v>
      </c>
      <c r="D90" s="24" t="s">
        <v>86</v>
      </c>
      <c r="E90" s="507" t="s">
        <v>1661</v>
      </c>
      <c r="F90" s="97">
        <v>45978</v>
      </c>
      <c r="G90" s="490">
        <v>45984</v>
      </c>
      <c r="H90" s="24"/>
      <c r="I90" s="882" t="s">
        <v>1467</v>
      </c>
      <c r="J90" s="882"/>
      <c r="K90" s="24" t="s">
        <v>1523</v>
      </c>
      <c r="L90" s="5"/>
      <c r="M90" s="24" t="s">
        <v>1604</v>
      </c>
      <c r="N90" s="5" t="s">
        <v>1524</v>
      </c>
    </row>
    <row r="91" spans="1:14" s="481" customFormat="1" x14ac:dyDescent="0.25">
      <c r="A91" s="5">
        <v>88</v>
      </c>
      <c r="B91" s="54" t="s">
        <v>1667</v>
      </c>
      <c r="C91" s="5" t="s">
        <v>1520</v>
      </c>
      <c r="D91" s="24" t="s">
        <v>77</v>
      </c>
      <c r="E91" s="507" t="s">
        <v>1663</v>
      </c>
      <c r="F91" s="97">
        <v>45979</v>
      </c>
      <c r="G91" s="490">
        <v>45982</v>
      </c>
      <c r="H91" s="24"/>
      <c r="I91" s="882" t="s">
        <v>1467</v>
      </c>
      <c r="J91" s="882"/>
      <c r="K91" s="24" t="s">
        <v>1523</v>
      </c>
      <c r="L91" s="5"/>
      <c r="M91" s="24" t="s">
        <v>1664</v>
      </c>
      <c r="N91" s="5" t="s">
        <v>1524</v>
      </c>
    </row>
    <row r="92" spans="1:14" s="481" customFormat="1" x14ac:dyDescent="0.25">
      <c r="A92" s="5">
        <v>89</v>
      </c>
      <c r="B92" s="54" t="s">
        <v>1669</v>
      </c>
      <c r="C92" s="5" t="s">
        <v>1520</v>
      </c>
      <c r="D92" s="24" t="s">
        <v>60</v>
      </c>
      <c r="E92" s="489" t="s">
        <v>1666</v>
      </c>
      <c r="F92" s="97">
        <v>45979</v>
      </c>
      <c r="G92" s="490">
        <v>45982</v>
      </c>
      <c r="H92" s="24"/>
      <c r="I92" s="882" t="s">
        <v>1467</v>
      </c>
      <c r="J92" s="882"/>
      <c r="K92" s="24" t="s">
        <v>1523</v>
      </c>
      <c r="L92" s="5"/>
      <c r="M92" s="24" t="s">
        <v>1664</v>
      </c>
      <c r="N92" s="5" t="s">
        <v>1524</v>
      </c>
    </row>
    <row r="93" spans="1:14" s="481" customFormat="1" x14ac:dyDescent="0.25">
      <c r="A93" s="5">
        <v>90</v>
      </c>
      <c r="B93" s="54" t="s">
        <v>1671</v>
      </c>
      <c r="C93" s="5" t="s">
        <v>1520</v>
      </c>
      <c r="D93" s="24" t="s">
        <v>75</v>
      </c>
      <c r="E93" s="507" t="s">
        <v>1668</v>
      </c>
      <c r="F93" s="97">
        <v>45979</v>
      </c>
      <c r="G93" s="490">
        <v>46012</v>
      </c>
      <c r="H93" s="24"/>
      <c r="I93" s="882" t="s">
        <v>1467</v>
      </c>
      <c r="J93" s="882"/>
      <c r="K93" s="24" t="s">
        <v>1523</v>
      </c>
      <c r="L93" s="5"/>
      <c r="M93" s="24" t="s">
        <v>1664</v>
      </c>
      <c r="N93" s="5" t="s">
        <v>1524</v>
      </c>
    </row>
    <row r="94" spans="1:14" s="481" customFormat="1" x14ac:dyDescent="0.25">
      <c r="A94" s="5">
        <v>91</v>
      </c>
      <c r="B94" s="54" t="s">
        <v>1673</v>
      </c>
      <c r="C94" s="5" t="s">
        <v>1520</v>
      </c>
      <c r="D94" s="24" t="s">
        <v>85</v>
      </c>
      <c r="E94" s="507" t="s">
        <v>1670</v>
      </c>
      <c r="F94" s="97">
        <v>45979</v>
      </c>
      <c r="G94" s="490">
        <v>45980</v>
      </c>
      <c r="H94" s="24"/>
      <c r="I94" s="882" t="s">
        <v>1467</v>
      </c>
      <c r="J94" s="882"/>
      <c r="K94" s="24" t="s">
        <v>1523</v>
      </c>
      <c r="L94" s="5"/>
      <c r="M94" s="24" t="s">
        <v>1664</v>
      </c>
      <c r="N94" s="5" t="s">
        <v>1524</v>
      </c>
    </row>
    <row r="95" spans="1:14" s="481" customFormat="1" x14ac:dyDescent="0.25">
      <c r="A95" s="5">
        <v>92</v>
      </c>
      <c r="B95" s="54" t="s">
        <v>1675</v>
      </c>
      <c r="C95" s="5" t="s">
        <v>1520</v>
      </c>
      <c r="D95" s="24" t="s">
        <v>109</v>
      </c>
      <c r="E95" s="507" t="s">
        <v>1672</v>
      </c>
      <c r="F95" s="97">
        <v>45979</v>
      </c>
      <c r="G95" s="490">
        <v>45987</v>
      </c>
      <c r="H95" s="24"/>
      <c r="I95" s="882" t="s">
        <v>1467</v>
      </c>
      <c r="J95" s="882"/>
      <c r="K95" s="24" t="s">
        <v>1523</v>
      </c>
      <c r="L95" s="5"/>
      <c r="M95" s="24" t="s">
        <v>1664</v>
      </c>
      <c r="N95" s="5" t="s">
        <v>1524</v>
      </c>
    </row>
    <row r="96" spans="1:14" s="481" customFormat="1" x14ac:dyDescent="0.25">
      <c r="A96" s="5">
        <v>93</v>
      </c>
      <c r="B96" s="54" t="s">
        <v>1677</v>
      </c>
      <c r="C96" s="5" t="s">
        <v>1520</v>
      </c>
      <c r="D96" s="24" t="s">
        <v>66</v>
      </c>
      <c r="E96" s="507" t="s">
        <v>1674</v>
      </c>
      <c r="F96" s="97">
        <v>45981</v>
      </c>
      <c r="G96" s="490">
        <v>45987</v>
      </c>
      <c r="H96" s="24"/>
      <c r="I96" s="882" t="s">
        <v>1467</v>
      </c>
      <c r="J96" s="882"/>
      <c r="K96" s="24" t="s">
        <v>1523</v>
      </c>
      <c r="L96" s="5"/>
      <c r="M96" s="24" t="s">
        <v>1604</v>
      </c>
      <c r="N96" s="5" t="s">
        <v>1524</v>
      </c>
    </row>
    <row r="97" spans="1:14" s="481" customFormat="1" x14ac:dyDescent="0.25">
      <c r="A97" s="5">
        <v>94</v>
      </c>
      <c r="B97" s="54" t="s">
        <v>1679</v>
      </c>
      <c r="C97" s="5" t="s">
        <v>1520</v>
      </c>
      <c r="D97" s="24" t="s">
        <v>103</v>
      </c>
      <c r="E97" s="507" t="s">
        <v>1676</v>
      </c>
      <c r="F97" s="97">
        <v>45981</v>
      </c>
      <c r="G97" s="490">
        <v>45986</v>
      </c>
      <c r="H97" s="24"/>
      <c r="I97" s="882" t="s">
        <v>1467</v>
      </c>
      <c r="J97" s="882"/>
      <c r="K97" s="24" t="s">
        <v>1523</v>
      </c>
      <c r="L97" s="5"/>
      <c r="M97" s="24" t="s">
        <v>1604</v>
      </c>
      <c r="N97" s="5" t="s">
        <v>1524</v>
      </c>
    </row>
    <row r="98" spans="1:14" s="481" customFormat="1" x14ac:dyDescent="0.25">
      <c r="A98" s="5">
        <v>95</v>
      </c>
      <c r="B98" s="54" t="s">
        <v>1680</v>
      </c>
      <c r="C98" s="5" t="s">
        <v>1520</v>
      </c>
      <c r="D98" s="24" t="s">
        <v>90</v>
      </c>
      <c r="E98" s="507" t="s">
        <v>1678</v>
      </c>
      <c r="F98" s="97">
        <v>45991</v>
      </c>
      <c r="G98" s="490">
        <v>46002</v>
      </c>
      <c r="H98" s="24"/>
      <c r="I98" s="882" t="s">
        <v>1467</v>
      </c>
      <c r="J98" s="882"/>
      <c r="K98" s="24" t="s">
        <v>1523</v>
      </c>
      <c r="L98" s="5"/>
      <c r="M98" s="24" t="s">
        <v>1664</v>
      </c>
      <c r="N98" s="5" t="s">
        <v>1524</v>
      </c>
    </row>
    <row r="99" spans="1:14" s="481" customFormat="1" x14ac:dyDescent="0.25">
      <c r="A99" s="5">
        <v>96</v>
      </c>
      <c r="B99" s="54" t="s">
        <v>1681</v>
      </c>
      <c r="C99" s="5" t="s">
        <v>1520</v>
      </c>
      <c r="D99" s="24" t="s">
        <v>102</v>
      </c>
      <c r="E99" s="507" t="s">
        <v>1678</v>
      </c>
      <c r="F99" s="97">
        <v>45991</v>
      </c>
      <c r="G99" s="490">
        <v>45998</v>
      </c>
      <c r="H99" s="24"/>
      <c r="I99" s="882" t="s">
        <v>1467</v>
      </c>
      <c r="J99" s="882"/>
      <c r="K99" s="24" t="s">
        <v>1523</v>
      </c>
      <c r="L99" s="5"/>
      <c r="M99" s="24" t="s">
        <v>1664</v>
      </c>
      <c r="N99" s="5" t="s">
        <v>1524</v>
      </c>
    </row>
    <row r="100" spans="1:14" s="481" customFormat="1" x14ac:dyDescent="0.25">
      <c r="A100" s="5">
        <v>97</v>
      </c>
      <c r="B100" s="54" t="s">
        <v>1684</v>
      </c>
      <c r="C100" s="5" t="s">
        <v>1520</v>
      </c>
      <c r="D100" s="24" t="s">
        <v>471</v>
      </c>
      <c r="E100" s="507" t="s">
        <v>1678</v>
      </c>
      <c r="F100" s="97">
        <v>45991</v>
      </c>
      <c r="G100" s="490">
        <v>46002</v>
      </c>
      <c r="H100" s="24"/>
      <c r="I100" s="882" t="s">
        <v>1467</v>
      </c>
      <c r="J100" s="882"/>
      <c r="K100" s="24" t="s">
        <v>1523</v>
      </c>
      <c r="L100" s="5"/>
      <c r="M100" s="24" t="s">
        <v>1664</v>
      </c>
      <c r="N100" s="5" t="s">
        <v>1524</v>
      </c>
    </row>
    <row r="101" spans="1:14" s="481" customFormat="1" x14ac:dyDescent="0.25">
      <c r="A101" s="5">
        <v>98</v>
      </c>
      <c r="B101" s="54" t="s">
        <v>1686</v>
      </c>
      <c r="C101" s="5" t="s">
        <v>1520</v>
      </c>
      <c r="D101" s="24" t="s">
        <v>51</v>
      </c>
      <c r="E101" s="507" t="s">
        <v>1682</v>
      </c>
      <c r="F101" s="97">
        <v>45996</v>
      </c>
      <c r="G101" s="490">
        <v>46000</v>
      </c>
      <c r="H101" s="24"/>
      <c r="I101" s="882" t="s">
        <v>1467</v>
      </c>
      <c r="J101" s="882"/>
      <c r="K101" s="24" t="s">
        <v>1683</v>
      </c>
      <c r="L101" s="5"/>
      <c r="M101" s="24" t="s">
        <v>1683</v>
      </c>
      <c r="N101" s="5" t="s">
        <v>1524</v>
      </c>
    </row>
    <row r="102" spans="1:14" s="481" customFormat="1" x14ac:dyDescent="0.25">
      <c r="A102" s="5">
        <v>99</v>
      </c>
      <c r="B102" s="54" t="s">
        <v>1689</v>
      </c>
      <c r="C102" s="5" t="s">
        <v>1520</v>
      </c>
      <c r="D102" s="24" t="s">
        <v>1649</v>
      </c>
      <c r="E102" s="507" t="s">
        <v>1685</v>
      </c>
      <c r="F102" s="97">
        <v>46003</v>
      </c>
      <c r="G102" s="490">
        <v>46051</v>
      </c>
      <c r="H102" s="24"/>
      <c r="I102" s="882" t="s">
        <v>1467</v>
      </c>
      <c r="J102" s="882"/>
      <c r="K102" s="24" t="s">
        <v>1523</v>
      </c>
      <c r="L102" s="5"/>
      <c r="M102" s="24" t="s">
        <v>1523</v>
      </c>
      <c r="N102" s="5" t="s">
        <v>1524</v>
      </c>
    </row>
    <row r="103" spans="1:14" s="481" customFormat="1" x14ac:dyDescent="0.25">
      <c r="A103" s="5">
        <v>100</v>
      </c>
      <c r="B103" s="54" t="s">
        <v>1691</v>
      </c>
      <c r="C103" s="5" t="s">
        <v>1520</v>
      </c>
      <c r="D103" s="24" t="s">
        <v>1687</v>
      </c>
      <c r="E103" s="507" t="s">
        <v>1688</v>
      </c>
      <c r="F103" s="97">
        <v>46003</v>
      </c>
      <c r="G103" s="490">
        <v>46009</v>
      </c>
      <c r="H103" s="24"/>
      <c r="I103" s="882" t="s">
        <v>1467</v>
      </c>
      <c r="J103" s="882"/>
      <c r="K103" s="24" t="s">
        <v>1523</v>
      </c>
      <c r="L103" s="5"/>
      <c r="M103" s="24" t="s">
        <v>1664</v>
      </c>
      <c r="N103" s="5" t="s">
        <v>1524</v>
      </c>
    </row>
    <row r="104" spans="1:14" s="481" customFormat="1" x14ac:dyDescent="0.25">
      <c r="A104" s="5">
        <v>101</v>
      </c>
      <c r="B104" s="54" t="s">
        <v>1693</v>
      </c>
      <c r="C104" s="5" t="s">
        <v>1520</v>
      </c>
      <c r="D104" s="24" t="s">
        <v>213</v>
      </c>
      <c r="E104" s="507" t="s">
        <v>1690</v>
      </c>
      <c r="F104" s="97">
        <v>46008</v>
      </c>
      <c r="G104" s="490">
        <v>46019</v>
      </c>
      <c r="H104" s="24"/>
      <c r="I104" s="882" t="s">
        <v>1467</v>
      </c>
      <c r="J104" s="882"/>
      <c r="K104" s="24" t="s">
        <v>1523</v>
      </c>
      <c r="L104" s="5"/>
      <c r="M104" s="24" t="s">
        <v>1664</v>
      </c>
      <c r="N104" s="5" t="s">
        <v>1524</v>
      </c>
    </row>
    <row r="105" spans="1:14" s="481" customFormat="1" x14ac:dyDescent="0.25">
      <c r="A105" s="5">
        <v>102</v>
      </c>
      <c r="B105" s="54" t="s">
        <v>1695</v>
      </c>
      <c r="C105" s="5" t="s">
        <v>1520</v>
      </c>
      <c r="D105" s="24" t="s">
        <v>1692</v>
      </c>
      <c r="E105" s="507" t="s">
        <v>1690</v>
      </c>
      <c r="F105" s="97">
        <v>46008</v>
      </c>
      <c r="G105" s="490">
        <v>46058</v>
      </c>
      <c r="H105" s="24"/>
      <c r="I105" s="882" t="s">
        <v>1467</v>
      </c>
      <c r="J105" s="882"/>
      <c r="K105" s="24" t="s">
        <v>1523</v>
      </c>
      <c r="L105" s="5"/>
      <c r="M105" s="24" t="s">
        <v>1664</v>
      </c>
      <c r="N105" s="5" t="s">
        <v>1524</v>
      </c>
    </row>
    <row r="106" spans="1:14" s="481" customFormat="1" x14ac:dyDescent="0.25">
      <c r="A106" s="5">
        <v>103</v>
      </c>
      <c r="B106" s="54" t="s">
        <v>1696</v>
      </c>
      <c r="C106" s="5" t="s">
        <v>1520</v>
      </c>
      <c r="D106" s="24" t="s">
        <v>213</v>
      </c>
      <c r="E106" s="507" t="s">
        <v>1694</v>
      </c>
      <c r="F106" s="97">
        <v>46011</v>
      </c>
      <c r="G106" s="490">
        <v>46031</v>
      </c>
      <c r="H106" s="24"/>
      <c r="I106" s="882" t="s">
        <v>1467</v>
      </c>
      <c r="J106" s="882"/>
      <c r="K106" s="24" t="s">
        <v>289</v>
      </c>
      <c r="L106" s="5"/>
      <c r="M106" s="24" t="s">
        <v>289</v>
      </c>
      <c r="N106" s="5" t="s">
        <v>1524</v>
      </c>
    </row>
    <row r="107" spans="1:14" s="481" customFormat="1" x14ac:dyDescent="0.25">
      <c r="A107" s="5">
        <v>104</v>
      </c>
      <c r="B107" s="54" t="s">
        <v>1699</v>
      </c>
      <c r="C107" s="5" t="s">
        <v>1520</v>
      </c>
      <c r="D107" s="24" t="s">
        <v>1692</v>
      </c>
      <c r="E107" s="507" t="s">
        <v>1694</v>
      </c>
      <c r="F107" s="97">
        <v>46011</v>
      </c>
      <c r="G107" s="490">
        <v>46035</v>
      </c>
      <c r="H107" s="24"/>
      <c r="I107" s="882" t="s">
        <v>1467</v>
      </c>
      <c r="J107" s="882"/>
      <c r="K107" s="24" t="s">
        <v>289</v>
      </c>
      <c r="L107" s="5"/>
      <c r="M107" s="24" t="s">
        <v>289</v>
      </c>
      <c r="N107" s="5" t="s">
        <v>1524</v>
      </c>
    </row>
    <row r="108" spans="1:14" s="481" customFormat="1" x14ac:dyDescent="0.25">
      <c r="A108" s="5">
        <v>105</v>
      </c>
      <c r="B108" s="54" t="s">
        <v>1701</v>
      </c>
      <c r="C108" s="5" t="s">
        <v>1520</v>
      </c>
      <c r="D108" s="24" t="s">
        <v>1697</v>
      </c>
      <c r="E108" s="507" t="s">
        <v>1698</v>
      </c>
      <c r="F108" s="97">
        <v>46016</v>
      </c>
      <c r="G108" s="490">
        <v>46022</v>
      </c>
      <c r="H108" s="24"/>
      <c r="I108" s="882" t="s">
        <v>1467</v>
      </c>
      <c r="J108" s="882"/>
      <c r="K108" s="24" t="s">
        <v>289</v>
      </c>
      <c r="L108" s="5" t="s">
        <v>497</v>
      </c>
      <c r="M108" s="5" t="s">
        <v>497</v>
      </c>
      <c r="N108" s="5" t="s">
        <v>1524</v>
      </c>
    </row>
    <row r="109" spans="1:14" s="481" customFormat="1" x14ac:dyDescent="0.25">
      <c r="A109" s="5">
        <v>106</v>
      </c>
      <c r="B109" s="54" t="s">
        <v>1702</v>
      </c>
      <c r="C109" s="5" t="s">
        <v>1520</v>
      </c>
      <c r="D109" s="24" t="s">
        <v>192</v>
      </c>
      <c r="E109" s="507" t="s">
        <v>1700</v>
      </c>
      <c r="F109" s="97">
        <v>46019</v>
      </c>
      <c r="G109" s="490">
        <v>46031</v>
      </c>
      <c r="H109" s="24"/>
      <c r="I109" s="882" t="s">
        <v>1467</v>
      </c>
      <c r="J109" s="882"/>
      <c r="K109" s="24" t="s">
        <v>1523</v>
      </c>
      <c r="L109" s="5"/>
      <c r="M109" s="24" t="s">
        <v>1523</v>
      </c>
      <c r="N109" s="5" t="s">
        <v>1524</v>
      </c>
    </row>
    <row r="110" spans="1:14" s="481" customFormat="1" x14ac:dyDescent="0.25">
      <c r="A110" s="5">
        <v>107</v>
      </c>
      <c r="B110" s="54" t="s">
        <v>1704</v>
      </c>
      <c r="C110" s="5" t="s">
        <v>1520</v>
      </c>
      <c r="D110" s="24" t="s">
        <v>49</v>
      </c>
      <c r="E110" s="507" t="s">
        <v>1682</v>
      </c>
      <c r="F110" s="97">
        <v>46021</v>
      </c>
      <c r="G110" s="490">
        <v>46026</v>
      </c>
      <c r="H110" s="24"/>
      <c r="I110" s="882" t="s">
        <v>1467</v>
      </c>
      <c r="J110" s="882"/>
      <c r="K110" s="24" t="s">
        <v>1683</v>
      </c>
      <c r="L110" s="5"/>
      <c r="M110" s="5" t="s">
        <v>1683</v>
      </c>
      <c r="N110" s="5" t="s">
        <v>1524</v>
      </c>
    </row>
    <row r="111" spans="1:14" s="481" customFormat="1" x14ac:dyDescent="0.25">
      <c r="A111" s="5">
        <v>108</v>
      </c>
      <c r="B111" s="54" t="s">
        <v>1706</v>
      </c>
      <c r="C111" s="5" t="s">
        <v>1520</v>
      </c>
      <c r="D111" s="24" t="s">
        <v>81</v>
      </c>
      <c r="E111" s="507" t="s">
        <v>1703</v>
      </c>
      <c r="F111" s="97">
        <v>46022</v>
      </c>
      <c r="G111" s="490">
        <v>46041</v>
      </c>
      <c r="H111" s="24"/>
      <c r="I111" s="882" t="s">
        <v>1467</v>
      </c>
      <c r="J111" s="882"/>
      <c r="K111" s="24" t="s">
        <v>1523</v>
      </c>
      <c r="L111" s="5"/>
      <c r="M111" s="5" t="s">
        <v>1523</v>
      </c>
      <c r="N111" s="5" t="s">
        <v>1524</v>
      </c>
    </row>
    <row r="112" spans="1:14" s="481" customFormat="1" x14ac:dyDescent="0.25">
      <c r="A112" s="5">
        <v>109</v>
      </c>
      <c r="B112" s="54" t="s">
        <v>1707</v>
      </c>
      <c r="C112" s="5" t="s">
        <v>1520</v>
      </c>
      <c r="D112" s="24" t="s">
        <v>1705</v>
      </c>
      <c r="E112" s="507" t="s">
        <v>1703</v>
      </c>
      <c r="F112" s="97">
        <v>46026</v>
      </c>
      <c r="G112" s="490">
        <v>46041</v>
      </c>
      <c r="H112" s="24"/>
      <c r="I112" s="882" t="s">
        <v>1467</v>
      </c>
      <c r="J112" s="882"/>
      <c r="K112" s="24" t="s">
        <v>1523</v>
      </c>
      <c r="L112" s="5"/>
      <c r="M112" s="5" t="s">
        <v>1523</v>
      </c>
      <c r="N112" s="5" t="s">
        <v>1524</v>
      </c>
    </row>
    <row r="113" spans="1:14" s="481" customFormat="1" x14ac:dyDescent="0.25">
      <c r="A113" s="5">
        <v>110</v>
      </c>
      <c r="B113" s="54" t="s">
        <v>1709</v>
      </c>
      <c r="C113" s="5" t="s">
        <v>1520</v>
      </c>
      <c r="D113" s="24" t="s">
        <v>151</v>
      </c>
      <c r="E113" s="507" t="s">
        <v>1703</v>
      </c>
      <c r="F113" s="97">
        <v>46026</v>
      </c>
      <c r="G113" s="490">
        <v>46041</v>
      </c>
      <c r="H113" s="24"/>
      <c r="I113" s="882" t="s">
        <v>1467</v>
      </c>
      <c r="J113" s="882"/>
      <c r="K113" s="24" t="s">
        <v>1523</v>
      </c>
      <c r="L113" s="5"/>
      <c r="M113" s="5" t="s">
        <v>1523</v>
      </c>
      <c r="N113" s="5" t="s">
        <v>1524</v>
      </c>
    </row>
    <row r="114" spans="1:14" s="481" customFormat="1" x14ac:dyDescent="0.25">
      <c r="A114" s="5">
        <v>111</v>
      </c>
      <c r="B114" s="54" t="s">
        <v>1710</v>
      </c>
      <c r="C114" s="5" t="s">
        <v>1520</v>
      </c>
      <c r="D114" s="24" t="s">
        <v>157</v>
      </c>
      <c r="E114" s="507" t="s">
        <v>1708</v>
      </c>
      <c r="F114" s="97">
        <v>46031</v>
      </c>
      <c r="G114" s="490">
        <v>46034</v>
      </c>
      <c r="H114" s="24"/>
      <c r="I114" s="882" t="s">
        <v>1467</v>
      </c>
      <c r="J114" s="882"/>
      <c r="K114" s="24" t="s">
        <v>1523</v>
      </c>
      <c r="L114" s="5"/>
      <c r="M114" s="5" t="s">
        <v>1523</v>
      </c>
      <c r="N114" s="5" t="s">
        <v>1524</v>
      </c>
    </row>
    <row r="115" spans="1:14" s="481" customFormat="1" x14ac:dyDescent="0.25">
      <c r="A115" s="5">
        <v>112</v>
      </c>
      <c r="B115" s="54" t="s">
        <v>1713</v>
      </c>
      <c r="C115" s="5" t="s">
        <v>1520</v>
      </c>
      <c r="D115" s="24" t="s">
        <v>475</v>
      </c>
      <c r="E115" s="507" t="s">
        <v>1703</v>
      </c>
      <c r="F115" s="97">
        <v>46032</v>
      </c>
      <c r="G115" s="490">
        <v>46040</v>
      </c>
      <c r="H115" s="24"/>
      <c r="I115" s="882" t="s">
        <v>1467</v>
      </c>
      <c r="J115" s="882"/>
      <c r="K115" s="24" t="s">
        <v>1523</v>
      </c>
      <c r="L115" s="5"/>
      <c r="M115" s="5" t="s">
        <v>1523</v>
      </c>
      <c r="N115" s="5" t="s">
        <v>1524</v>
      </c>
    </row>
    <row r="116" spans="1:14" s="481" customFormat="1" x14ac:dyDescent="0.25">
      <c r="A116" s="5">
        <v>113</v>
      </c>
      <c r="B116" s="54" t="s">
        <v>1714</v>
      </c>
      <c r="C116" s="5" t="s">
        <v>1520</v>
      </c>
      <c r="D116" s="24" t="s">
        <v>466</v>
      </c>
      <c r="E116" s="507" t="s">
        <v>1711</v>
      </c>
      <c r="F116" s="97">
        <v>46034</v>
      </c>
      <c r="G116" s="490">
        <v>46042</v>
      </c>
      <c r="H116" s="24"/>
      <c r="I116" s="882" t="s">
        <v>1467</v>
      </c>
      <c r="J116" s="882"/>
      <c r="K116" s="24" t="s">
        <v>1523</v>
      </c>
      <c r="L116" s="5" t="s">
        <v>1712</v>
      </c>
      <c r="M116" s="5" t="s">
        <v>1712</v>
      </c>
      <c r="N116" s="5" t="s">
        <v>1524</v>
      </c>
    </row>
    <row r="117" spans="1:14" s="481" customFormat="1" x14ac:dyDescent="0.25">
      <c r="A117" s="5">
        <v>114</v>
      </c>
      <c r="B117" s="54" t="s">
        <v>1715</v>
      </c>
      <c r="C117" s="5" t="s">
        <v>1520</v>
      </c>
      <c r="D117" s="24" t="s">
        <v>145</v>
      </c>
      <c r="E117" s="507" t="s">
        <v>1703</v>
      </c>
      <c r="F117" s="97">
        <v>46035</v>
      </c>
      <c r="G117" s="490">
        <v>46041</v>
      </c>
      <c r="H117" s="24"/>
      <c r="I117" s="882" t="s">
        <v>1467</v>
      </c>
      <c r="J117" s="882"/>
      <c r="K117" s="24" t="s">
        <v>1523</v>
      </c>
      <c r="L117" s="5"/>
      <c r="M117" s="5" t="s">
        <v>1523</v>
      </c>
      <c r="N117" s="5" t="s">
        <v>1524</v>
      </c>
    </row>
    <row r="118" spans="1:14" s="481" customFormat="1" x14ac:dyDescent="0.25">
      <c r="A118" s="5">
        <v>115</v>
      </c>
      <c r="B118" s="54" t="s">
        <v>1716</v>
      </c>
      <c r="C118" s="5" t="s">
        <v>1520</v>
      </c>
      <c r="D118" s="24" t="s">
        <v>73</v>
      </c>
      <c r="E118" s="507" t="s">
        <v>1711</v>
      </c>
      <c r="F118" s="97">
        <v>46035</v>
      </c>
      <c r="G118" s="490">
        <v>46042</v>
      </c>
      <c r="H118" s="24"/>
      <c r="I118" s="882" t="s">
        <v>1467</v>
      </c>
      <c r="J118" s="882"/>
      <c r="K118" s="24" t="s">
        <v>1523</v>
      </c>
      <c r="L118" s="5" t="s">
        <v>1712</v>
      </c>
      <c r="M118" s="5" t="s">
        <v>1712</v>
      </c>
      <c r="N118" s="5" t="s">
        <v>1524</v>
      </c>
    </row>
    <row r="119" spans="1:14" s="481" customFormat="1" x14ac:dyDescent="0.25">
      <c r="A119" s="5">
        <v>116</v>
      </c>
      <c r="B119" s="54" t="s">
        <v>1718</v>
      </c>
      <c r="C119" s="5" t="s">
        <v>1520</v>
      </c>
      <c r="D119" s="24" t="s">
        <v>41</v>
      </c>
      <c r="E119" s="507" t="s">
        <v>1711</v>
      </c>
      <c r="F119" s="97">
        <v>46037</v>
      </c>
      <c r="G119" s="490">
        <v>46044</v>
      </c>
      <c r="H119" s="24"/>
      <c r="I119" s="882" t="s">
        <v>1467</v>
      </c>
      <c r="J119" s="882"/>
      <c r="K119" s="24" t="s">
        <v>1523</v>
      </c>
      <c r="L119" s="5" t="s">
        <v>1712</v>
      </c>
      <c r="M119" s="5" t="s">
        <v>1712</v>
      </c>
      <c r="N119" s="5" t="s">
        <v>1524</v>
      </c>
    </row>
    <row r="120" spans="1:14" s="481" customFormat="1" x14ac:dyDescent="0.25">
      <c r="A120" s="5">
        <v>117</v>
      </c>
      <c r="B120" s="54" t="s">
        <v>1720</v>
      </c>
      <c r="C120" s="5" t="s">
        <v>1520</v>
      </c>
      <c r="D120" s="24" t="s">
        <v>88</v>
      </c>
      <c r="E120" s="507" t="s">
        <v>1717</v>
      </c>
      <c r="F120" s="97">
        <v>46037</v>
      </c>
      <c r="G120" s="490">
        <v>46039</v>
      </c>
      <c r="H120" s="24"/>
      <c r="I120" s="882" t="s">
        <v>1467</v>
      </c>
      <c r="J120" s="882"/>
      <c r="K120" s="24" t="s">
        <v>1523</v>
      </c>
      <c r="L120" s="5" t="s">
        <v>1712</v>
      </c>
      <c r="M120" s="5" t="s">
        <v>1712</v>
      </c>
      <c r="N120" s="5" t="s">
        <v>1524</v>
      </c>
    </row>
    <row r="121" spans="1:14" s="481" customFormat="1" x14ac:dyDescent="0.25">
      <c r="A121" s="5">
        <v>118</v>
      </c>
      <c r="B121" s="54" t="s">
        <v>1721</v>
      </c>
      <c r="C121" s="5" t="s">
        <v>1520</v>
      </c>
      <c r="D121" s="24" t="s">
        <v>484</v>
      </c>
      <c r="E121" s="507" t="s">
        <v>1719</v>
      </c>
      <c r="F121" s="97">
        <v>46037</v>
      </c>
      <c r="G121" s="490">
        <v>46040</v>
      </c>
      <c r="H121" s="24"/>
      <c r="I121" s="882" t="s">
        <v>1467</v>
      </c>
      <c r="J121" s="882"/>
      <c r="K121" s="24" t="s">
        <v>1523</v>
      </c>
      <c r="L121" s="5" t="s">
        <v>1712</v>
      </c>
      <c r="M121" s="5" t="s">
        <v>1712</v>
      </c>
      <c r="N121" s="5" t="s">
        <v>1524</v>
      </c>
    </row>
    <row r="122" spans="1:14" s="481" customFormat="1" x14ac:dyDescent="0.25">
      <c r="A122" s="5">
        <v>119</v>
      </c>
      <c r="B122" s="54" t="s">
        <v>1722</v>
      </c>
      <c r="C122" s="5" t="s">
        <v>1520</v>
      </c>
      <c r="D122" s="24" t="s">
        <v>500</v>
      </c>
      <c r="E122" s="507" t="s">
        <v>1719</v>
      </c>
      <c r="F122" s="97">
        <v>46037</v>
      </c>
      <c r="G122" s="490">
        <v>46040</v>
      </c>
      <c r="H122" s="24"/>
      <c r="I122" s="882" t="s">
        <v>1467</v>
      </c>
      <c r="J122" s="882"/>
      <c r="K122" s="24" t="s">
        <v>1523</v>
      </c>
      <c r="L122" s="5" t="s">
        <v>1712</v>
      </c>
      <c r="M122" s="5" t="s">
        <v>1712</v>
      </c>
      <c r="N122" s="5" t="s">
        <v>1524</v>
      </c>
    </row>
    <row r="123" spans="1:14" s="481" customFormat="1" x14ac:dyDescent="0.25">
      <c r="A123" s="5">
        <v>120</v>
      </c>
      <c r="B123" s="54" t="s">
        <v>1723</v>
      </c>
      <c r="C123" s="5" t="s">
        <v>1520</v>
      </c>
      <c r="D123" s="24" t="s">
        <v>180</v>
      </c>
      <c r="E123" s="507" t="s">
        <v>1703</v>
      </c>
      <c r="F123" s="97">
        <v>46037</v>
      </c>
      <c r="G123" s="490">
        <v>46043</v>
      </c>
      <c r="H123" s="24"/>
      <c r="I123" s="882" t="s">
        <v>1467</v>
      </c>
      <c r="J123" s="882"/>
      <c r="K123" s="24" t="s">
        <v>1523</v>
      </c>
      <c r="L123" s="5"/>
      <c r="M123" s="5" t="s">
        <v>1523</v>
      </c>
      <c r="N123" s="5" t="s">
        <v>1524</v>
      </c>
    </row>
    <row r="124" spans="1:14" s="481" customFormat="1" x14ac:dyDescent="0.25">
      <c r="A124" s="5">
        <v>121</v>
      </c>
      <c r="B124" s="54" t="s">
        <v>1724</v>
      </c>
      <c r="C124" s="5" t="s">
        <v>1520</v>
      </c>
      <c r="D124" s="24" t="s">
        <v>503</v>
      </c>
      <c r="E124" s="507" t="s">
        <v>1711</v>
      </c>
      <c r="F124" s="97">
        <v>46038</v>
      </c>
      <c r="G124" s="490">
        <v>46045</v>
      </c>
      <c r="H124" s="24"/>
      <c r="I124" s="882" t="s">
        <v>1467</v>
      </c>
      <c r="J124" s="882"/>
      <c r="K124" s="24" t="s">
        <v>1523</v>
      </c>
      <c r="L124" s="5" t="s">
        <v>1712</v>
      </c>
      <c r="M124" s="5" t="s">
        <v>1712</v>
      </c>
      <c r="N124" s="5" t="s">
        <v>1524</v>
      </c>
    </row>
    <row r="125" spans="1:14" s="481" customFormat="1" x14ac:dyDescent="0.25">
      <c r="A125" s="5">
        <v>122</v>
      </c>
      <c r="B125" s="54" t="s">
        <v>1725</v>
      </c>
      <c r="C125" s="5" t="s">
        <v>1520</v>
      </c>
      <c r="D125" s="24" t="s">
        <v>46</v>
      </c>
      <c r="E125" s="507" t="s">
        <v>1711</v>
      </c>
      <c r="F125" s="97">
        <v>46038</v>
      </c>
      <c r="G125" s="490">
        <v>46043</v>
      </c>
      <c r="H125" s="24"/>
      <c r="I125" s="882" t="s">
        <v>1467</v>
      </c>
      <c r="J125" s="882"/>
      <c r="K125" s="24" t="s">
        <v>1523</v>
      </c>
      <c r="L125" s="5" t="s">
        <v>1712</v>
      </c>
      <c r="M125" s="5" t="s">
        <v>1712</v>
      </c>
      <c r="N125" s="5" t="s">
        <v>1524</v>
      </c>
    </row>
    <row r="126" spans="1:14" s="481" customFormat="1" x14ac:dyDescent="0.25">
      <c r="A126" s="5">
        <v>123</v>
      </c>
      <c r="B126" s="54" t="s">
        <v>1727</v>
      </c>
      <c r="C126" s="5" t="s">
        <v>1520</v>
      </c>
      <c r="D126" s="24" t="s">
        <v>96</v>
      </c>
      <c r="E126" s="507" t="s">
        <v>1719</v>
      </c>
      <c r="F126" s="97">
        <v>46038</v>
      </c>
      <c r="G126" s="490">
        <v>46042</v>
      </c>
      <c r="H126" s="24"/>
      <c r="I126" s="882" t="s">
        <v>1467</v>
      </c>
      <c r="J126" s="882"/>
      <c r="K126" s="24" t="s">
        <v>1523</v>
      </c>
      <c r="L126" s="5" t="s">
        <v>1712</v>
      </c>
      <c r="M126" s="5" t="s">
        <v>1712</v>
      </c>
      <c r="N126" s="5" t="s">
        <v>1524</v>
      </c>
    </row>
    <row r="127" spans="1:14" s="481" customFormat="1" x14ac:dyDescent="0.25">
      <c r="A127" s="5">
        <v>124</v>
      </c>
      <c r="B127" s="54" t="s">
        <v>1728</v>
      </c>
      <c r="C127" s="5" t="s">
        <v>1520</v>
      </c>
      <c r="D127" s="24" t="s">
        <v>505</v>
      </c>
      <c r="E127" s="507" t="s">
        <v>1726</v>
      </c>
      <c r="F127" s="97">
        <v>46038</v>
      </c>
      <c r="G127" s="490">
        <v>46040</v>
      </c>
      <c r="H127" s="24"/>
      <c r="I127" s="882" t="s">
        <v>1467</v>
      </c>
      <c r="J127" s="882"/>
      <c r="K127" s="24" t="s">
        <v>1523</v>
      </c>
      <c r="L127" s="5" t="s">
        <v>1712</v>
      </c>
      <c r="M127" s="5" t="s">
        <v>1712</v>
      </c>
      <c r="N127" s="5" t="s">
        <v>1524</v>
      </c>
    </row>
    <row r="128" spans="1:14" s="481" customFormat="1" x14ac:dyDescent="0.25">
      <c r="A128" s="5">
        <v>125</v>
      </c>
      <c r="B128" s="54" t="s">
        <v>1729</v>
      </c>
      <c r="C128" s="5" t="s">
        <v>1520</v>
      </c>
      <c r="D128" s="308" t="s">
        <v>69</v>
      </c>
      <c r="E128" s="507" t="s">
        <v>1711</v>
      </c>
      <c r="F128" s="97">
        <v>46039</v>
      </c>
      <c r="G128" s="490">
        <v>46045</v>
      </c>
      <c r="H128" s="24"/>
      <c r="I128" s="882" t="s">
        <v>1467</v>
      </c>
      <c r="J128" s="882"/>
      <c r="K128" s="24" t="s">
        <v>1523</v>
      </c>
      <c r="L128" s="5" t="s">
        <v>1712</v>
      </c>
      <c r="M128" s="5" t="s">
        <v>1712</v>
      </c>
      <c r="N128" s="5" t="s">
        <v>1524</v>
      </c>
    </row>
    <row r="129" spans="1:14" s="481" customFormat="1" x14ac:dyDescent="0.25">
      <c r="A129" s="5">
        <v>126</v>
      </c>
      <c r="B129" s="54" t="s">
        <v>1731</v>
      </c>
      <c r="C129" s="5" t="s">
        <v>1520</v>
      </c>
      <c r="D129" s="308" t="s">
        <v>74</v>
      </c>
      <c r="E129" s="507" t="s">
        <v>1711</v>
      </c>
      <c r="F129" s="97">
        <v>46039</v>
      </c>
      <c r="G129" s="490">
        <v>46042</v>
      </c>
      <c r="H129" s="24"/>
      <c r="I129" s="882" t="s">
        <v>1467</v>
      </c>
      <c r="J129" s="882"/>
      <c r="K129" s="24" t="s">
        <v>1523</v>
      </c>
      <c r="L129" s="5" t="s">
        <v>1712</v>
      </c>
      <c r="M129" s="5" t="s">
        <v>1712</v>
      </c>
      <c r="N129" s="5" t="s">
        <v>1524</v>
      </c>
    </row>
    <row r="130" spans="1:14" s="481" customFormat="1" x14ac:dyDescent="0.25">
      <c r="A130" s="5">
        <v>127</v>
      </c>
      <c r="B130" s="54" t="s">
        <v>1732</v>
      </c>
      <c r="C130" s="5" t="s">
        <v>1520</v>
      </c>
      <c r="D130" s="308" t="s">
        <v>128</v>
      </c>
      <c r="E130" s="507" t="s">
        <v>1730</v>
      </c>
      <c r="F130" s="97">
        <v>46039</v>
      </c>
      <c r="G130" s="490">
        <v>46041</v>
      </c>
      <c r="H130" s="24"/>
      <c r="I130" s="882" t="s">
        <v>1467</v>
      </c>
      <c r="J130" s="882"/>
      <c r="K130" s="24" t="s">
        <v>1523</v>
      </c>
      <c r="L130" s="5"/>
      <c r="M130" s="5" t="s">
        <v>1523</v>
      </c>
      <c r="N130" s="5" t="s">
        <v>1524</v>
      </c>
    </row>
    <row r="131" spans="1:14" s="481" customFormat="1" x14ac:dyDescent="0.25">
      <c r="A131" s="5">
        <v>128</v>
      </c>
      <c r="B131" s="54" t="s">
        <v>1733</v>
      </c>
      <c r="C131" s="5" t="s">
        <v>1520</v>
      </c>
      <c r="D131" s="24" t="s">
        <v>194</v>
      </c>
      <c r="E131" s="507" t="s">
        <v>1703</v>
      </c>
      <c r="F131" s="97">
        <v>46041</v>
      </c>
      <c r="G131" s="490">
        <v>46041</v>
      </c>
      <c r="H131" s="24"/>
      <c r="I131" s="882" t="s">
        <v>1467</v>
      </c>
      <c r="J131" s="882"/>
      <c r="K131" s="24" t="s">
        <v>1523</v>
      </c>
      <c r="L131" s="5"/>
      <c r="M131" s="5" t="s">
        <v>1523</v>
      </c>
      <c r="N131" s="5" t="s">
        <v>1524</v>
      </c>
    </row>
    <row r="132" spans="1:14" s="481" customFormat="1" x14ac:dyDescent="0.25">
      <c r="A132" s="5">
        <v>129</v>
      </c>
      <c r="B132" s="54" t="s">
        <v>1735</v>
      </c>
      <c r="C132" s="5" t="s">
        <v>1520</v>
      </c>
      <c r="D132" s="308" t="s">
        <v>88</v>
      </c>
      <c r="E132" s="507" t="s">
        <v>1711</v>
      </c>
      <c r="F132" s="97">
        <v>46042</v>
      </c>
      <c r="G132" s="490">
        <v>46043</v>
      </c>
      <c r="H132" s="24"/>
      <c r="I132" s="882" t="s">
        <v>1467</v>
      </c>
      <c r="J132" s="882"/>
      <c r="K132" s="24" t="s">
        <v>1523</v>
      </c>
      <c r="L132" s="5" t="s">
        <v>1712</v>
      </c>
      <c r="M132" s="5" t="s">
        <v>1712</v>
      </c>
      <c r="N132" s="5" t="s">
        <v>1524</v>
      </c>
    </row>
    <row r="133" spans="1:14" s="481" customFormat="1" x14ac:dyDescent="0.25">
      <c r="A133" s="5">
        <v>130</v>
      </c>
      <c r="B133" s="54" t="s">
        <v>1736</v>
      </c>
      <c r="C133" s="5" t="s">
        <v>1520</v>
      </c>
      <c r="D133" s="24" t="s">
        <v>1734</v>
      </c>
      <c r="E133" s="507" t="s">
        <v>1703</v>
      </c>
      <c r="F133" s="97">
        <v>46042</v>
      </c>
      <c r="G133" s="490">
        <v>46048</v>
      </c>
      <c r="H133" s="24"/>
      <c r="I133" s="882" t="s">
        <v>1467</v>
      </c>
      <c r="J133" s="882"/>
      <c r="K133" s="24" t="s">
        <v>1523</v>
      </c>
      <c r="L133" s="5"/>
      <c r="M133" s="5" t="s">
        <v>1523</v>
      </c>
      <c r="N133" s="5" t="s">
        <v>1524</v>
      </c>
    </row>
    <row r="134" spans="1:14" s="481" customFormat="1" x14ac:dyDescent="0.25">
      <c r="A134" s="5">
        <v>131</v>
      </c>
      <c r="B134" s="54" t="s">
        <v>1737</v>
      </c>
      <c r="C134" s="5" t="s">
        <v>1520</v>
      </c>
      <c r="D134" s="308" t="s">
        <v>167</v>
      </c>
      <c r="E134" s="507" t="s">
        <v>1703</v>
      </c>
      <c r="F134" s="97">
        <v>46044</v>
      </c>
      <c r="G134" s="490">
        <v>46048</v>
      </c>
      <c r="H134" s="24"/>
      <c r="I134" s="882" t="s">
        <v>1467</v>
      </c>
      <c r="J134" s="882"/>
      <c r="K134" s="24" t="s">
        <v>1523</v>
      </c>
      <c r="L134" s="5"/>
      <c r="M134" s="5" t="s">
        <v>1523</v>
      </c>
      <c r="N134" s="5" t="s">
        <v>1524</v>
      </c>
    </row>
    <row r="135" spans="1:14" s="481" customFormat="1" x14ac:dyDescent="0.25">
      <c r="A135" s="5">
        <v>132</v>
      </c>
      <c r="B135" s="54" t="s">
        <v>1738</v>
      </c>
      <c r="C135" s="5" t="s">
        <v>1520</v>
      </c>
      <c r="D135" s="308" t="s">
        <v>128</v>
      </c>
      <c r="E135" s="507" t="s">
        <v>1711</v>
      </c>
      <c r="F135" s="97">
        <v>46043</v>
      </c>
      <c r="G135" s="490">
        <v>46048</v>
      </c>
      <c r="H135" s="24"/>
      <c r="I135" s="882" t="s">
        <v>1467</v>
      </c>
      <c r="J135" s="882"/>
      <c r="K135" s="24" t="s">
        <v>1523</v>
      </c>
      <c r="L135" s="5" t="s">
        <v>1712</v>
      </c>
      <c r="M135" s="5" t="s">
        <v>1712</v>
      </c>
      <c r="N135" s="5" t="s">
        <v>1524</v>
      </c>
    </row>
    <row r="136" spans="1:14" s="481" customFormat="1" x14ac:dyDescent="0.25">
      <c r="A136" s="5">
        <v>133</v>
      </c>
      <c r="B136" s="54" t="s">
        <v>1739</v>
      </c>
      <c r="C136" s="5" t="s">
        <v>1520</v>
      </c>
      <c r="D136" s="308" t="s">
        <v>472</v>
      </c>
      <c r="E136" s="507" t="s">
        <v>1711</v>
      </c>
      <c r="F136" s="97">
        <v>46043</v>
      </c>
      <c r="G136" s="490">
        <v>46048</v>
      </c>
      <c r="H136" s="24"/>
      <c r="I136" s="882" t="s">
        <v>1467</v>
      </c>
      <c r="J136" s="882"/>
      <c r="K136" s="24" t="s">
        <v>1523</v>
      </c>
      <c r="L136" s="5" t="s">
        <v>1712</v>
      </c>
      <c r="M136" s="5" t="s">
        <v>1712</v>
      </c>
      <c r="N136" s="5" t="s">
        <v>1524</v>
      </c>
    </row>
    <row r="137" spans="1:14" s="481" customFormat="1" x14ac:dyDescent="0.25">
      <c r="A137" s="5">
        <v>134</v>
      </c>
      <c r="B137" s="54" t="s">
        <v>1740</v>
      </c>
      <c r="C137" s="5" t="s">
        <v>1520</v>
      </c>
      <c r="D137" s="308" t="s">
        <v>500</v>
      </c>
      <c r="E137" s="507" t="s">
        <v>1711</v>
      </c>
      <c r="F137" s="97">
        <v>46044</v>
      </c>
      <c r="G137" s="490">
        <v>46048</v>
      </c>
      <c r="H137" s="24"/>
      <c r="I137" s="882" t="s">
        <v>1467</v>
      </c>
      <c r="J137" s="882"/>
      <c r="K137" s="24" t="s">
        <v>1523</v>
      </c>
      <c r="L137" s="5" t="s">
        <v>1712</v>
      </c>
      <c r="M137" s="5" t="s">
        <v>1712</v>
      </c>
      <c r="N137" s="5" t="s">
        <v>1524</v>
      </c>
    </row>
    <row r="138" spans="1:14" s="481" customFormat="1" x14ac:dyDescent="0.25">
      <c r="A138" s="5">
        <v>135</v>
      </c>
      <c r="B138" s="54" t="s">
        <v>1741</v>
      </c>
      <c r="C138" s="5" t="s">
        <v>1520</v>
      </c>
      <c r="D138" s="308" t="s">
        <v>54</v>
      </c>
      <c r="E138" s="507" t="s">
        <v>1365</v>
      </c>
      <c r="F138" s="97">
        <v>46049</v>
      </c>
      <c r="G138" s="490">
        <v>46062</v>
      </c>
      <c r="H138" s="24"/>
      <c r="I138" s="882" t="s">
        <v>1467</v>
      </c>
      <c r="J138" s="882"/>
      <c r="K138" s="24" t="s">
        <v>1523</v>
      </c>
      <c r="L138" s="5" t="s">
        <v>1712</v>
      </c>
      <c r="M138" s="5" t="s">
        <v>1712</v>
      </c>
      <c r="N138" s="5" t="s">
        <v>1524</v>
      </c>
    </row>
    <row r="139" spans="1:14" s="481" customFormat="1" x14ac:dyDescent="0.25">
      <c r="A139" s="5">
        <v>136</v>
      </c>
      <c r="B139" s="54" t="s">
        <v>1742</v>
      </c>
      <c r="C139" s="5" t="s">
        <v>1520</v>
      </c>
      <c r="D139" s="308" t="s">
        <v>473</v>
      </c>
      <c r="E139" s="507" t="s">
        <v>1365</v>
      </c>
      <c r="F139" s="97">
        <v>46051</v>
      </c>
      <c r="G139" s="490">
        <v>46057</v>
      </c>
      <c r="H139" s="24"/>
      <c r="I139" s="882" t="s">
        <v>1467</v>
      </c>
      <c r="J139" s="882"/>
      <c r="K139" s="24" t="s">
        <v>1523</v>
      </c>
      <c r="L139" s="5" t="s">
        <v>1712</v>
      </c>
      <c r="M139" s="5" t="s">
        <v>1712</v>
      </c>
      <c r="N139" s="5" t="s">
        <v>1524</v>
      </c>
    </row>
    <row r="140" spans="1:14" s="481" customFormat="1" x14ac:dyDescent="0.25">
      <c r="A140" s="5">
        <v>137</v>
      </c>
      <c r="B140" s="54" t="s">
        <v>1743</v>
      </c>
      <c r="C140" s="5" t="s">
        <v>1520</v>
      </c>
      <c r="D140" s="308" t="s">
        <v>502</v>
      </c>
      <c r="E140" s="507" t="s">
        <v>1365</v>
      </c>
      <c r="F140" s="97">
        <v>46051</v>
      </c>
      <c r="G140" s="490">
        <v>46060</v>
      </c>
      <c r="H140" s="24"/>
      <c r="I140" s="882" t="s">
        <v>1467</v>
      </c>
      <c r="J140" s="882"/>
      <c r="K140" s="24" t="s">
        <v>1523</v>
      </c>
      <c r="L140" s="5" t="s">
        <v>1712</v>
      </c>
      <c r="M140" s="5" t="s">
        <v>1712</v>
      </c>
      <c r="N140" s="5" t="s">
        <v>1524</v>
      </c>
    </row>
    <row r="141" spans="1:14" s="481" customFormat="1" x14ac:dyDescent="0.25">
      <c r="A141" s="5">
        <v>138</v>
      </c>
      <c r="B141" s="54" t="s">
        <v>1744</v>
      </c>
      <c r="C141" s="5" t="s">
        <v>1520</v>
      </c>
      <c r="D141" s="308" t="s">
        <v>96</v>
      </c>
      <c r="E141" s="507" t="s">
        <v>1711</v>
      </c>
      <c r="F141" s="97">
        <v>46051</v>
      </c>
      <c r="G141" s="490">
        <v>46056</v>
      </c>
      <c r="H141" s="24"/>
      <c r="I141" s="882" t="s">
        <v>1467</v>
      </c>
      <c r="J141" s="882"/>
      <c r="K141" s="24" t="s">
        <v>1523</v>
      </c>
      <c r="L141" s="5" t="s">
        <v>1712</v>
      </c>
      <c r="M141" s="5" t="s">
        <v>1712</v>
      </c>
      <c r="N141" s="5" t="s">
        <v>1524</v>
      </c>
    </row>
    <row r="142" spans="1:14" s="481" customFormat="1" ht="13.5" customHeight="1" x14ac:dyDescent="0.25">
      <c r="A142" s="5">
        <v>139</v>
      </c>
      <c r="B142" s="54" t="s">
        <v>1745</v>
      </c>
      <c r="C142" s="5" t="s">
        <v>1520</v>
      </c>
      <c r="D142" s="308" t="s">
        <v>81</v>
      </c>
      <c r="E142" s="507" t="s">
        <v>2319</v>
      </c>
      <c r="F142" s="97">
        <v>46051</v>
      </c>
      <c r="G142" s="490">
        <v>46067</v>
      </c>
      <c r="H142" s="24"/>
      <c r="I142" s="882" t="s">
        <v>1467</v>
      </c>
      <c r="J142" s="882"/>
      <c r="K142" s="24" t="s">
        <v>2320</v>
      </c>
      <c r="L142" s="5" t="s">
        <v>2320</v>
      </c>
      <c r="M142" s="5" t="s">
        <v>2320</v>
      </c>
      <c r="N142" s="5" t="s">
        <v>1524</v>
      </c>
    </row>
    <row r="143" spans="1:14" s="481" customFormat="1" x14ac:dyDescent="0.25">
      <c r="A143" s="5">
        <v>140</v>
      </c>
      <c r="B143" s="54" t="s">
        <v>1746</v>
      </c>
      <c r="C143" s="5" t="s">
        <v>1520</v>
      </c>
      <c r="D143" s="308" t="s">
        <v>110</v>
      </c>
      <c r="E143" s="507" t="s">
        <v>1711</v>
      </c>
      <c r="F143" s="97">
        <v>46053</v>
      </c>
      <c r="G143" s="490">
        <v>46059</v>
      </c>
      <c r="H143" s="24"/>
      <c r="I143" s="882" t="s">
        <v>1467</v>
      </c>
      <c r="J143" s="882"/>
      <c r="K143" s="24" t="s">
        <v>1523</v>
      </c>
      <c r="L143" s="5" t="s">
        <v>1712</v>
      </c>
      <c r="M143" s="5" t="s">
        <v>1712</v>
      </c>
      <c r="N143" s="5" t="s">
        <v>1524</v>
      </c>
    </row>
    <row r="144" spans="1:14" s="481" customFormat="1" x14ac:dyDescent="0.25">
      <c r="A144" s="5">
        <v>141</v>
      </c>
      <c r="B144" s="54" t="s">
        <v>1748</v>
      </c>
      <c r="C144" s="5" t="s">
        <v>1520</v>
      </c>
      <c r="D144" s="308" t="s">
        <v>45</v>
      </c>
      <c r="E144" s="507" t="s">
        <v>1362</v>
      </c>
      <c r="F144" s="97">
        <v>46054</v>
      </c>
      <c r="G144" s="490">
        <v>46065</v>
      </c>
      <c r="H144" s="24"/>
      <c r="I144" s="882" t="s">
        <v>1467</v>
      </c>
      <c r="J144" s="882"/>
      <c r="K144" s="24" t="s">
        <v>1523</v>
      </c>
      <c r="L144" s="5" t="s">
        <v>1712</v>
      </c>
      <c r="M144" s="5" t="s">
        <v>1712</v>
      </c>
      <c r="N144" s="5" t="s">
        <v>1524</v>
      </c>
    </row>
    <row r="145" spans="1:14" s="481" customFormat="1" x14ac:dyDescent="0.25">
      <c r="A145" s="5">
        <v>142</v>
      </c>
      <c r="B145" s="54" t="s">
        <v>1749</v>
      </c>
      <c r="C145" s="5" t="s">
        <v>1520</v>
      </c>
      <c r="D145" s="308" t="s">
        <v>504</v>
      </c>
      <c r="E145" s="507" t="s">
        <v>1362</v>
      </c>
      <c r="F145" s="97">
        <v>46054</v>
      </c>
      <c r="G145" s="490">
        <v>46057</v>
      </c>
      <c r="H145" s="24"/>
      <c r="I145" s="882" t="s">
        <v>1467</v>
      </c>
      <c r="J145" s="882"/>
      <c r="K145" s="24" t="s">
        <v>1523</v>
      </c>
      <c r="L145" s="5" t="s">
        <v>1712</v>
      </c>
      <c r="M145" s="5" t="s">
        <v>1712</v>
      </c>
      <c r="N145" s="5" t="s">
        <v>1524</v>
      </c>
    </row>
    <row r="146" spans="1:14" s="481" customFormat="1" x14ac:dyDescent="0.25">
      <c r="A146" s="5">
        <v>143</v>
      </c>
      <c r="B146" s="54" t="s">
        <v>1750</v>
      </c>
      <c r="C146" s="5" t="s">
        <v>1520</v>
      </c>
      <c r="D146" s="308" t="s">
        <v>476</v>
      </c>
      <c r="E146" s="507" t="s">
        <v>1747</v>
      </c>
      <c r="F146" s="97">
        <v>46054</v>
      </c>
      <c r="G146" s="490">
        <v>46056</v>
      </c>
      <c r="H146" s="24"/>
      <c r="I146" s="882" t="s">
        <v>1467</v>
      </c>
      <c r="J146" s="882"/>
      <c r="K146" s="24" t="s">
        <v>1523</v>
      </c>
      <c r="L146" s="5" t="s">
        <v>1712</v>
      </c>
      <c r="M146" s="5" t="s">
        <v>1712</v>
      </c>
      <c r="N146" s="5" t="s">
        <v>1524</v>
      </c>
    </row>
    <row r="147" spans="1:14" s="481" customFormat="1" x14ac:dyDescent="0.25">
      <c r="A147" s="5">
        <v>144</v>
      </c>
      <c r="B147" s="54" t="s">
        <v>1751</v>
      </c>
      <c r="C147" s="5" t="s">
        <v>1520</v>
      </c>
      <c r="D147" s="308" t="s">
        <v>479</v>
      </c>
      <c r="E147" s="507" t="s">
        <v>1365</v>
      </c>
      <c r="F147" s="97">
        <v>46054</v>
      </c>
      <c r="G147" s="490">
        <v>46060</v>
      </c>
      <c r="H147" s="24"/>
      <c r="I147" s="882" t="s">
        <v>1467</v>
      </c>
      <c r="J147" s="882"/>
      <c r="K147" s="24" t="s">
        <v>1523</v>
      </c>
      <c r="L147" s="5" t="s">
        <v>1712</v>
      </c>
      <c r="M147" s="5" t="s">
        <v>1712</v>
      </c>
      <c r="N147" s="5" t="s">
        <v>1524</v>
      </c>
    </row>
    <row r="148" spans="1:14" s="481" customFormat="1" x14ac:dyDescent="0.25">
      <c r="A148" s="5">
        <v>145</v>
      </c>
      <c r="B148" s="54" t="s">
        <v>1752</v>
      </c>
      <c r="C148" s="5" t="s">
        <v>1520</v>
      </c>
      <c r="D148" s="308" t="s">
        <v>495</v>
      </c>
      <c r="E148" s="507" t="s">
        <v>1365</v>
      </c>
      <c r="F148" s="97">
        <v>46055</v>
      </c>
      <c r="G148" s="490">
        <v>46060</v>
      </c>
      <c r="H148" s="24"/>
      <c r="I148" s="882" t="s">
        <v>1467</v>
      </c>
      <c r="J148" s="882"/>
      <c r="K148" s="24" t="s">
        <v>1523</v>
      </c>
      <c r="L148" s="5" t="s">
        <v>1712</v>
      </c>
      <c r="M148" s="5" t="s">
        <v>1712</v>
      </c>
      <c r="N148" s="5" t="s">
        <v>1524</v>
      </c>
    </row>
    <row r="149" spans="1:14" s="481" customFormat="1" x14ac:dyDescent="0.25">
      <c r="A149" s="5">
        <v>146</v>
      </c>
      <c r="B149" s="54" t="s">
        <v>1753</v>
      </c>
      <c r="C149" s="5" t="s">
        <v>1520</v>
      </c>
      <c r="D149" s="308" t="s">
        <v>72</v>
      </c>
      <c r="E149" s="507" t="s">
        <v>1747</v>
      </c>
      <c r="F149" s="97">
        <v>46056</v>
      </c>
      <c r="G149" s="490">
        <v>46057</v>
      </c>
      <c r="H149" s="24"/>
      <c r="I149" s="882" t="s">
        <v>1467</v>
      </c>
      <c r="J149" s="882"/>
      <c r="K149" s="24" t="s">
        <v>1523</v>
      </c>
      <c r="L149" s="5" t="s">
        <v>1712</v>
      </c>
      <c r="M149" s="5" t="s">
        <v>1712</v>
      </c>
      <c r="N149" s="5" t="s">
        <v>1524</v>
      </c>
    </row>
    <row r="150" spans="1:14" s="481" customFormat="1" x14ac:dyDescent="0.25">
      <c r="A150" s="5">
        <v>147</v>
      </c>
      <c r="B150" s="54" t="s">
        <v>1754</v>
      </c>
      <c r="C150" s="5" t="s">
        <v>1520</v>
      </c>
      <c r="D150" s="308" t="s">
        <v>476</v>
      </c>
      <c r="E150" s="507" t="s">
        <v>1363</v>
      </c>
      <c r="F150" s="97">
        <v>46057</v>
      </c>
      <c r="G150" s="490">
        <v>46064</v>
      </c>
      <c r="H150" s="24"/>
      <c r="I150" s="882" t="s">
        <v>1467</v>
      </c>
      <c r="J150" s="882"/>
      <c r="K150" s="24" t="s">
        <v>1523</v>
      </c>
      <c r="L150" s="5" t="s">
        <v>1712</v>
      </c>
      <c r="M150" s="5" t="s">
        <v>1712</v>
      </c>
      <c r="N150" s="5" t="s">
        <v>1524</v>
      </c>
    </row>
    <row r="151" spans="1:14" s="481" customFormat="1" x14ac:dyDescent="0.25">
      <c r="A151" s="5">
        <v>148</v>
      </c>
      <c r="B151" s="54" t="s">
        <v>1755</v>
      </c>
      <c r="C151" s="5" t="s">
        <v>1520</v>
      </c>
      <c r="D151" s="308" t="s">
        <v>504</v>
      </c>
      <c r="E151" s="507" t="s">
        <v>1363</v>
      </c>
      <c r="F151" s="97">
        <v>46057</v>
      </c>
      <c r="G151" s="490">
        <v>46066</v>
      </c>
      <c r="H151" s="24"/>
      <c r="I151" s="882" t="s">
        <v>1467</v>
      </c>
      <c r="J151" s="882"/>
      <c r="K151" s="24" t="s">
        <v>1523</v>
      </c>
      <c r="L151" s="5" t="s">
        <v>1712</v>
      </c>
      <c r="M151" s="5" t="s">
        <v>1712</v>
      </c>
      <c r="N151" s="5" t="s">
        <v>1524</v>
      </c>
    </row>
    <row r="152" spans="1:14" s="481" customFormat="1" x14ac:dyDescent="0.25">
      <c r="A152" s="5">
        <v>149</v>
      </c>
      <c r="B152" s="54" t="s">
        <v>1756</v>
      </c>
      <c r="C152" s="5" t="s">
        <v>1520</v>
      </c>
      <c r="D152" s="308" t="s">
        <v>98</v>
      </c>
      <c r="E152" s="507" t="s">
        <v>1365</v>
      </c>
      <c r="F152" s="97">
        <v>46058</v>
      </c>
      <c r="G152" s="490">
        <v>46062</v>
      </c>
      <c r="H152" s="24"/>
      <c r="I152" s="882" t="s">
        <v>1467</v>
      </c>
      <c r="J152" s="882"/>
      <c r="K152" s="24" t="s">
        <v>1523</v>
      </c>
      <c r="L152" s="5" t="s">
        <v>1712</v>
      </c>
      <c r="M152" s="5" t="s">
        <v>1712</v>
      </c>
      <c r="N152" s="5" t="s">
        <v>1524</v>
      </c>
    </row>
    <row r="153" spans="1:14" s="481" customFormat="1" x14ac:dyDescent="0.25">
      <c r="A153" s="5">
        <v>150</v>
      </c>
      <c r="B153" s="54" t="s">
        <v>1757</v>
      </c>
      <c r="C153" s="5" t="s">
        <v>1520</v>
      </c>
      <c r="D153" s="308" t="s">
        <v>72</v>
      </c>
      <c r="E153" s="507" t="s">
        <v>1363</v>
      </c>
      <c r="F153" s="97">
        <v>46059</v>
      </c>
      <c r="G153" s="490">
        <v>46063</v>
      </c>
      <c r="H153" s="24"/>
      <c r="I153" s="882" t="s">
        <v>1467</v>
      </c>
      <c r="J153" s="882"/>
      <c r="K153" s="24" t="s">
        <v>1523</v>
      </c>
      <c r="L153" s="5" t="s">
        <v>1712</v>
      </c>
      <c r="M153" s="5" t="s">
        <v>1712</v>
      </c>
      <c r="N153" s="5" t="s">
        <v>1524</v>
      </c>
    </row>
    <row r="154" spans="1:14" s="481" customFormat="1" x14ac:dyDescent="0.25">
      <c r="A154" s="5">
        <v>151</v>
      </c>
      <c r="B154" s="54" t="s">
        <v>1758</v>
      </c>
      <c r="C154" s="5" t="s">
        <v>1520</v>
      </c>
      <c r="D154" s="308" t="s">
        <v>473</v>
      </c>
      <c r="E154" s="507" t="s">
        <v>1363</v>
      </c>
      <c r="F154" s="97">
        <v>46059</v>
      </c>
      <c r="G154" s="490">
        <v>46067</v>
      </c>
      <c r="H154" s="24"/>
      <c r="I154" s="882" t="s">
        <v>1467</v>
      </c>
      <c r="J154" s="882"/>
      <c r="K154" s="24" t="s">
        <v>1523</v>
      </c>
      <c r="L154" s="5" t="s">
        <v>1712</v>
      </c>
      <c r="M154" s="5" t="s">
        <v>1712</v>
      </c>
      <c r="N154" s="5" t="s">
        <v>1524</v>
      </c>
    </row>
    <row r="155" spans="1:14" s="481" customFormat="1" x14ac:dyDescent="0.25">
      <c r="A155" s="5">
        <v>152</v>
      </c>
      <c r="B155" s="54" t="s">
        <v>1759</v>
      </c>
      <c r="C155" s="5" t="s">
        <v>1520</v>
      </c>
      <c r="D155" s="308" t="s">
        <v>111</v>
      </c>
      <c r="E155" s="507" t="s">
        <v>1363</v>
      </c>
      <c r="F155" s="97">
        <v>46059</v>
      </c>
      <c r="G155" s="490">
        <v>46063</v>
      </c>
      <c r="H155" s="24"/>
      <c r="I155" s="882" t="s">
        <v>1467</v>
      </c>
      <c r="J155" s="882"/>
      <c r="K155" s="24" t="s">
        <v>1523</v>
      </c>
      <c r="L155" s="5" t="s">
        <v>1712</v>
      </c>
      <c r="M155" s="5" t="s">
        <v>1712</v>
      </c>
      <c r="N155" s="5" t="s">
        <v>1524</v>
      </c>
    </row>
    <row r="156" spans="1:14" x14ac:dyDescent="0.25">
      <c r="A156" s="5">
        <v>153</v>
      </c>
      <c r="B156" s="54" t="s">
        <v>1760</v>
      </c>
      <c r="C156" s="5" t="s">
        <v>1520</v>
      </c>
      <c r="D156" s="306" t="s">
        <v>502</v>
      </c>
      <c r="E156" s="480" t="s">
        <v>1364</v>
      </c>
      <c r="F156" s="97">
        <v>46060</v>
      </c>
      <c r="G156" s="490">
        <v>46064</v>
      </c>
      <c r="H156" s="24"/>
      <c r="I156" s="880" t="s">
        <v>1467</v>
      </c>
      <c r="J156" s="881"/>
      <c r="K156" s="24" t="s">
        <v>1523</v>
      </c>
      <c r="L156" s="5" t="s">
        <v>1712</v>
      </c>
      <c r="M156" s="5" t="s">
        <v>1712</v>
      </c>
      <c r="N156" s="5" t="s">
        <v>1524</v>
      </c>
    </row>
    <row r="157" spans="1:14" s="481" customFormat="1" ht="12.75" customHeight="1" x14ac:dyDescent="0.25">
      <c r="A157" s="5">
        <v>154</v>
      </c>
      <c r="B157" s="54" t="s">
        <v>2308</v>
      </c>
      <c r="C157" s="5" t="s">
        <v>1520</v>
      </c>
      <c r="D157" s="308" t="s">
        <v>453</v>
      </c>
      <c r="E157" s="507" t="s">
        <v>2319</v>
      </c>
      <c r="F157" s="97">
        <v>46060</v>
      </c>
      <c r="G157" s="490">
        <v>46070</v>
      </c>
      <c r="H157" s="24"/>
      <c r="I157" s="882" t="s">
        <v>1467</v>
      </c>
      <c r="J157" s="882"/>
      <c r="K157" s="24" t="s">
        <v>2320</v>
      </c>
      <c r="L157" s="5" t="s">
        <v>2320</v>
      </c>
      <c r="M157" s="5" t="s">
        <v>2320</v>
      </c>
      <c r="N157" s="5" t="s">
        <v>1524</v>
      </c>
    </row>
    <row r="158" spans="1:14" s="481" customFormat="1" ht="12.75" customHeight="1" x14ac:dyDescent="0.25">
      <c r="A158" s="5">
        <v>155</v>
      </c>
      <c r="B158" s="54" t="s">
        <v>2309</v>
      </c>
      <c r="C158" s="5" t="s">
        <v>1520</v>
      </c>
      <c r="D158" s="308" t="s">
        <v>108</v>
      </c>
      <c r="E158" s="507" t="s">
        <v>2319</v>
      </c>
      <c r="F158" s="97">
        <v>46060</v>
      </c>
      <c r="G158" s="490">
        <v>46067</v>
      </c>
      <c r="H158" s="24"/>
      <c r="I158" s="882" t="s">
        <v>1467</v>
      </c>
      <c r="J158" s="882"/>
      <c r="K158" s="24" t="s">
        <v>2320</v>
      </c>
      <c r="L158" s="5" t="s">
        <v>2320</v>
      </c>
      <c r="M158" s="5" t="s">
        <v>2320</v>
      </c>
      <c r="N158" s="5" t="s">
        <v>1524</v>
      </c>
    </row>
    <row r="159" spans="1:14" s="481" customFormat="1" ht="12.75" customHeight="1" x14ac:dyDescent="0.25">
      <c r="A159" s="5">
        <v>156</v>
      </c>
      <c r="B159" s="54" t="s">
        <v>2310</v>
      </c>
      <c r="C159" s="5" t="s">
        <v>1520</v>
      </c>
      <c r="D159" s="308" t="s">
        <v>168</v>
      </c>
      <c r="E159" s="507" t="s">
        <v>2319</v>
      </c>
      <c r="F159" s="97">
        <v>46060</v>
      </c>
      <c r="G159" s="490">
        <v>46068</v>
      </c>
      <c r="H159" s="24"/>
      <c r="I159" s="882" t="s">
        <v>1467</v>
      </c>
      <c r="J159" s="882"/>
      <c r="K159" s="24" t="s">
        <v>2320</v>
      </c>
      <c r="L159" s="5" t="s">
        <v>2320</v>
      </c>
      <c r="M159" s="5" t="s">
        <v>2320</v>
      </c>
      <c r="N159" s="5" t="s">
        <v>1524</v>
      </c>
    </row>
    <row r="160" spans="1:14" x14ac:dyDescent="0.25">
      <c r="A160" s="5">
        <v>157</v>
      </c>
      <c r="B160" s="54" t="s">
        <v>2311</v>
      </c>
      <c r="C160" s="5" t="s">
        <v>1520</v>
      </c>
      <c r="D160" s="308" t="s">
        <v>479</v>
      </c>
      <c r="E160" s="480" t="s">
        <v>1364</v>
      </c>
      <c r="F160" s="97">
        <v>46061</v>
      </c>
      <c r="G160" s="490">
        <v>46063</v>
      </c>
      <c r="H160" s="24"/>
      <c r="I160" s="880" t="s">
        <v>1467</v>
      </c>
      <c r="J160" s="881"/>
      <c r="K160" s="24" t="s">
        <v>1523</v>
      </c>
      <c r="L160" s="5" t="s">
        <v>1712</v>
      </c>
      <c r="M160" s="5" t="s">
        <v>1712</v>
      </c>
      <c r="N160" s="5" t="s">
        <v>1524</v>
      </c>
    </row>
    <row r="161" spans="1:14" x14ac:dyDescent="0.25">
      <c r="A161" s="5">
        <v>158</v>
      </c>
      <c r="B161" s="54" t="s">
        <v>2312</v>
      </c>
      <c r="C161" s="5" t="s">
        <v>1520</v>
      </c>
      <c r="D161" s="306" t="s">
        <v>47</v>
      </c>
      <c r="E161" s="480" t="s">
        <v>1365</v>
      </c>
      <c r="F161" s="97">
        <v>46062</v>
      </c>
      <c r="G161" s="490">
        <v>46063</v>
      </c>
      <c r="H161" s="24"/>
      <c r="I161" s="880" t="s">
        <v>1467</v>
      </c>
      <c r="J161" s="881"/>
      <c r="K161" s="24" t="s">
        <v>1523</v>
      </c>
      <c r="L161" s="5" t="s">
        <v>1712</v>
      </c>
      <c r="M161" s="5" t="s">
        <v>1712</v>
      </c>
      <c r="N161" s="5" t="s">
        <v>1524</v>
      </c>
    </row>
    <row r="162" spans="1:14" x14ac:dyDescent="0.25">
      <c r="A162" s="5">
        <v>159</v>
      </c>
      <c r="B162" s="54" t="s">
        <v>2314</v>
      </c>
      <c r="C162" s="5" t="s">
        <v>1520</v>
      </c>
      <c r="D162" s="308" t="s">
        <v>54</v>
      </c>
      <c r="E162" s="480" t="s">
        <v>2327</v>
      </c>
      <c r="F162" s="97">
        <v>46062</v>
      </c>
      <c r="G162" s="490">
        <v>46069</v>
      </c>
      <c r="H162" s="24"/>
      <c r="I162" s="880" t="s">
        <v>1467</v>
      </c>
      <c r="J162" s="881"/>
      <c r="K162" s="24" t="s">
        <v>1523</v>
      </c>
      <c r="L162" s="5" t="s">
        <v>1712</v>
      </c>
      <c r="M162" s="5" t="s">
        <v>1712</v>
      </c>
      <c r="N162" s="5" t="s">
        <v>1524</v>
      </c>
    </row>
    <row r="163" spans="1:14" x14ac:dyDescent="0.25">
      <c r="A163" s="5">
        <v>160</v>
      </c>
      <c r="B163" s="54" t="s">
        <v>2315</v>
      </c>
      <c r="C163" s="5" t="s">
        <v>1520</v>
      </c>
      <c r="D163" s="308" t="s">
        <v>495</v>
      </c>
      <c r="E163" s="480" t="s">
        <v>1364</v>
      </c>
      <c r="F163" s="97">
        <v>46062</v>
      </c>
      <c r="G163" s="490">
        <v>46063</v>
      </c>
      <c r="H163" s="24"/>
      <c r="I163" s="880" t="s">
        <v>1467</v>
      </c>
      <c r="J163" s="881"/>
      <c r="K163" s="24" t="s">
        <v>1523</v>
      </c>
      <c r="L163" s="5" t="s">
        <v>1712</v>
      </c>
      <c r="M163" s="5" t="s">
        <v>1712</v>
      </c>
      <c r="N163" s="5" t="s">
        <v>1524</v>
      </c>
    </row>
    <row r="164" spans="1:14" x14ac:dyDescent="0.25">
      <c r="A164" s="5">
        <v>161</v>
      </c>
      <c r="B164" s="54" t="s">
        <v>2316</v>
      </c>
      <c r="C164" s="5" t="s">
        <v>1520</v>
      </c>
      <c r="D164" s="308" t="s">
        <v>479</v>
      </c>
      <c r="E164" s="480" t="s">
        <v>2307</v>
      </c>
      <c r="F164" s="97">
        <v>46063</v>
      </c>
      <c r="G164" s="490">
        <v>46068</v>
      </c>
      <c r="H164" s="24"/>
      <c r="I164" s="880" t="s">
        <v>1467</v>
      </c>
      <c r="J164" s="881"/>
      <c r="K164" s="24" t="s">
        <v>1523</v>
      </c>
      <c r="L164" s="5" t="s">
        <v>1712</v>
      </c>
      <c r="M164" s="5" t="s">
        <v>1712</v>
      </c>
      <c r="N164" s="5" t="s">
        <v>1524</v>
      </c>
    </row>
    <row r="165" spans="1:14" x14ac:dyDescent="0.25">
      <c r="A165" s="5">
        <v>162</v>
      </c>
      <c r="B165" s="54" t="s">
        <v>2317</v>
      </c>
      <c r="C165" s="5" t="s">
        <v>1520</v>
      </c>
      <c r="D165" s="306" t="s">
        <v>47</v>
      </c>
      <c r="E165" s="480" t="s">
        <v>1362</v>
      </c>
      <c r="F165" s="97">
        <v>46063</v>
      </c>
      <c r="G165" s="490">
        <v>46065</v>
      </c>
      <c r="H165" s="24"/>
      <c r="I165" s="880" t="s">
        <v>1467</v>
      </c>
      <c r="J165" s="881"/>
      <c r="K165" s="24" t="s">
        <v>1523</v>
      </c>
      <c r="L165" s="5" t="s">
        <v>1712</v>
      </c>
      <c r="M165" s="5" t="s">
        <v>1712</v>
      </c>
      <c r="N165" s="5" t="s">
        <v>1524</v>
      </c>
    </row>
    <row r="166" spans="1:14" x14ac:dyDescent="0.25">
      <c r="A166" s="5">
        <v>163</v>
      </c>
      <c r="B166" s="54" t="s">
        <v>2318</v>
      </c>
      <c r="C166" s="5" t="s">
        <v>1520</v>
      </c>
      <c r="D166" s="308" t="s">
        <v>502</v>
      </c>
      <c r="E166" s="480" t="s">
        <v>2307</v>
      </c>
      <c r="F166" s="97">
        <v>46064</v>
      </c>
      <c r="G166" s="490">
        <v>46068</v>
      </c>
      <c r="H166" s="24"/>
      <c r="I166" s="880" t="s">
        <v>1467</v>
      </c>
      <c r="J166" s="881"/>
      <c r="K166" s="24" t="s">
        <v>1523</v>
      </c>
      <c r="L166" s="5" t="s">
        <v>1712</v>
      </c>
      <c r="M166" s="5" t="s">
        <v>1712</v>
      </c>
      <c r="N166" s="5" t="s">
        <v>1524</v>
      </c>
    </row>
    <row r="167" spans="1:14" x14ac:dyDescent="0.25">
      <c r="A167" s="5">
        <v>164</v>
      </c>
      <c r="B167" s="54" t="s">
        <v>2321</v>
      </c>
      <c r="C167" s="5" t="s">
        <v>1520</v>
      </c>
      <c r="D167" s="306" t="s">
        <v>502</v>
      </c>
      <c r="E167" s="480" t="s">
        <v>2307</v>
      </c>
      <c r="F167" s="97">
        <v>46064</v>
      </c>
      <c r="G167" s="490">
        <v>46064</v>
      </c>
      <c r="H167" s="24"/>
      <c r="I167" s="880" t="s">
        <v>1467</v>
      </c>
      <c r="J167" s="881"/>
      <c r="K167" s="24" t="s">
        <v>1523</v>
      </c>
      <c r="L167" s="5" t="s">
        <v>1712</v>
      </c>
      <c r="M167" s="5" t="s">
        <v>1712</v>
      </c>
      <c r="N167" s="5" t="s">
        <v>1524</v>
      </c>
    </row>
    <row r="168" spans="1:14" x14ac:dyDescent="0.25">
      <c r="A168" s="5">
        <v>165</v>
      </c>
      <c r="B168" s="54" t="s">
        <v>2322</v>
      </c>
      <c r="C168" s="5" t="s">
        <v>1520</v>
      </c>
      <c r="D168" s="308" t="s">
        <v>495</v>
      </c>
      <c r="E168" s="480" t="s">
        <v>1363</v>
      </c>
      <c r="F168" s="97">
        <v>46064</v>
      </c>
      <c r="G168" s="490">
        <v>46067</v>
      </c>
      <c r="H168" s="24"/>
      <c r="I168" s="880" t="s">
        <v>1467</v>
      </c>
      <c r="J168" s="881"/>
      <c r="K168" s="24" t="s">
        <v>1523</v>
      </c>
      <c r="L168" s="5" t="s">
        <v>1712</v>
      </c>
      <c r="M168" s="5" t="s">
        <v>1712</v>
      </c>
      <c r="N168" s="5" t="s">
        <v>1524</v>
      </c>
    </row>
    <row r="169" spans="1:14" x14ac:dyDescent="0.25">
      <c r="A169" s="5">
        <v>166</v>
      </c>
      <c r="B169" s="54" t="s">
        <v>2323</v>
      </c>
      <c r="C169" s="5" t="s">
        <v>1520</v>
      </c>
      <c r="D169" s="308" t="s">
        <v>98</v>
      </c>
      <c r="E169" s="480" t="s">
        <v>2329</v>
      </c>
      <c r="F169" s="97">
        <v>46064</v>
      </c>
      <c r="G169" s="490">
        <v>46068</v>
      </c>
      <c r="H169" s="24"/>
      <c r="I169" s="880" t="s">
        <v>1467</v>
      </c>
      <c r="J169" s="881"/>
      <c r="K169" s="24" t="s">
        <v>1523</v>
      </c>
      <c r="L169" s="5" t="s">
        <v>1712</v>
      </c>
      <c r="M169" s="5" t="s">
        <v>1712</v>
      </c>
      <c r="N169" s="5" t="s">
        <v>1524</v>
      </c>
    </row>
    <row r="170" spans="1:14" x14ac:dyDescent="0.25">
      <c r="A170" s="5">
        <v>167</v>
      </c>
      <c r="B170" s="54" t="s">
        <v>2324</v>
      </c>
      <c r="C170" s="5" t="s">
        <v>1520</v>
      </c>
      <c r="D170" s="308" t="s">
        <v>47</v>
      </c>
      <c r="E170" s="480" t="s">
        <v>2307</v>
      </c>
      <c r="F170" s="97">
        <v>46066</v>
      </c>
      <c r="G170" s="490">
        <v>46068</v>
      </c>
      <c r="H170" s="24"/>
      <c r="I170" s="880" t="s">
        <v>1467</v>
      </c>
      <c r="J170" s="881"/>
      <c r="K170" s="24" t="s">
        <v>1523</v>
      </c>
      <c r="L170" s="5" t="s">
        <v>1712</v>
      </c>
      <c r="M170" s="5" t="s">
        <v>1712</v>
      </c>
      <c r="N170" s="5" t="s">
        <v>1524</v>
      </c>
    </row>
    <row r="171" spans="1:14" x14ac:dyDescent="0.25">
      <c r="A171" s="5">
        <v>168</v>
      </c>
      <c r="B171" s="54" t="s">
        <v>2328</v>
      </c>
      <c r="C171" s="5" t="s">
        <v>1520</v>
      </c>
      <c r="D171" s="308" t="s">
        <v>45</v>
      </c>
      <c r="E171" s="480" t="s">
        <v>1363</v>
      </c>
      <c r="F171" s="97">
        <v>46066</v>
      </c>
      <c r="G171" s="490">
        <v>46068</v>
      </c>
      <c r="H171" s="24"/>
      <c r="I171" s="880" t="s">
        <v>1467</v>
      </c>
      <c r="J171" s="881"/>
      <c r="K171" s="24" t="s">
        <v>1523</v>
      </c>
      <c r="L171" s="5" t="s">
        <v>1712</v>
      </c>
      <c r="M171" s="5" t="s">
        <v>1712</v>
      </c>
      <c r="N171" s="5" t="s">
        <v>1524</v>
      </c>
    </row>
    <row r="172" spans="1:14" x14ac:dyDescent="0.25">
      <c r="A172" s="5">
        <v>169</v>
      </c>
      <c r="B172" s="54" t="s">
        <v>2331</v>
      </c>
      <c r="C172" s="5" t="s">
        <v>1520</v>
      </c>
      <c r="D172" s="308" t="s">
        <v>494</v>
      </c>
      <c r="E172" s="480" t="s">
        <v>2313</v>
      </c>
      <c r="F172" s="97">
        <v>46066</v>
      </c>
      <c r="G172" s="490">
        <v>46068</v>
      </c>
      <c r="H172" s="24"/>
      <c r="I172" s="882" t="s">
        <v>1467</v>
      </c>
      <c r="J172" s="882"/>
      <c r="K172" s="24" t="s">
        <v>1523</v>
      </c>
      <c r="L172" s="5" t="s">
        <v>1712</v>
      </c>
      <c r="M172" s="5" t="s">
        <v>1712</v>
      </c>
      <c r="N172" s="5" t="s">
        <v>1524</v>
      </c>
    </row>
    <row r="173" spans="1:14" ht="15.75" customHeight="1" x14ac:dyDescent="0.25">
      <c r="A173" s="5">
        <v>170</v>
      </c>
      <c r="B173" s="54" t="s">
        <v>2332</v>
      </c>
      <c r="C173" s="5" t="s">
        <v>1520</v>
      </c>
      <c r="D173" s="308" t="s">
        <v>156</v>
      </c>
      <c r="E173" s="507" t="s">
        <v>2319</v>
      </c>
      <c r="F173" s="97">
        <v>46066</v>
      </c>
      <c r="G173" s="490">
        <v>46071</v>
      </c>
      <c r="H173" s="24"/>
      <c r="I173" s="882" t="s">
        <v>1467</v>
      </c>
      <c r="J173" s="882"/>
      <c r="K173" s="24" t="s">
        <v>1523</v>
      </c>
      <c r="L173" s="5" t="s">
        <v>1712</v>
      </c>
      <c r="M173" s="5" t="s">
        <v>1712</v>
      </c>
      <c r="N173" s="5" t="s">
        <v>1524</v>
      </c>
    </row>
    <row r="174" spans="1:14" x14ac:dyDescent="0.25">
      <c r="A174" s="5">
        <v>171</v>
      </c>
      <c r="B174" s="54" t="s">
        <v>2333</v>
      </c>
      <c r="C174" s="5" t="s">
        <v>1520</v>
      </c>
      <c r="D174" s="308" t="s">
        <v>98</v>
      </c>
      <c r="E174" s="480" t="s">
        <v>2330</v>
      </c>
      <c r="F174" s="97">
        <v>46069</v>
      </c>
      <c r="G174" s="490">
        <v>46071</v>
      </c>
      <c r="H174" s="24"/>
      <c r="I174" s="882" t="s">
        <v>1467</v>
      </c>
      <c r="J174" s="882"/>
      <c r="K174" s="24" t="s">
        <v>1523</v>
      </c>
      <c r="L174" s="5" t="s">
        <v>1712</v>
      </c>
      <c r="M174" s="5" t="s">
        <v>1712</v>
      </c>
      <c r="N174" s="5" t="s">
        <v>1524</v>
      </c>
    </row>
    <row r="175" spans="1:14" x14ac:dyDescent="0.25">
      <c r="A175" s="5">
        <v>172</v>
      </c>
      <c r="B175" s="54" t="s">
        <v>2336</v>
      </c>
      <c r="C175" s="5" t="s">
        <v>1520</v>
      </c>
      <c r="D175" s="308" t="s">
        <v>54</v>
      </c>
      <c r="E175" s="480" t="s">
        <v>1363</v>
      </c>
      <c r="F175" s="97">
        <v>46069</v>
      </c>
      <c r="G175" s="490">
        <v>46071</v>
      </c>
      <c r="H175" s="24"/>
      <c r="I175" s="880" t="s">
        <v>1467</v>
      </c>
      <c r="J175" s="881"/>
      <c r="K175" s="24" t="s">
        <v>1523</v>
      </c>
      <c r="L175" s="5" t="s">
        <v>1712</v>
      </c>
      <c r="M175" s="5" t="s">
        <v>1712</v>
      </c>
      <c r="N175" s="5" t="s">
        <v>1524</v>
      </c>
    </row>
    <row r="176" spans="1:14" x14ac:dyDescent="0.25">
      <c r="A176" s="5">
        <v>173</v>
      </c>
      <c r="B176" s="54" t="s">
        <v>2337</v>
      </c>
      <c r="C176" s="5" t="s">
        <v>1520</v>
      </c>
      <c r="D176" s="308" t="s">
        <v>147</v>
      </c>
      <c r="E176" s="480" t="s">
        <v>2319</v>
      </c>
      <c r="F176" s="97">
        <v>46070</v>
      </c>
      <c r="G176" s="490">
        <v>46074</v>
      </c>
      <c r="H176" s="24"/>
      <c r="I176" s="880" t="s">
        <v>1467</v>
      </c>
      <c r="J176" s="881"/>
      <c r="K176" s="24" t="s">
        <v>2320</v>
      </c>
      <c r="L176" s="5" t="s">
        <v>2320</v>
      </c>
      <c r="M176" s="5" t="s">
        <v>2320</v>
      </c>
      <c r="N176" s="5" t="s">
        <v>1524</v>
      </c>
    </row>
    <row r="177" spans="1:14" x14ac:dyDescent="0.25">
      <c r="A177" s="5">
        <v>174</v>
      </c>
      <c r="B177" s="54" t="s">
        <v>2338</v>
      </c>
      <c r="C177" s="5" t="s">
        <v>1520</v>
      </c>
      <c r="D177" s="308" t="s">
        <v>106</v>
      </c>
      <c r="E177" s="480" t="s">
        <v>2319</v>
      </c>
      <c r="F177" s="97">
        <v>46071</v>
      </c>
      <c r="G177" s="490">
        <v>46075</v>
      </c>
      <c r="H177" s="24"/>
      <c r="I177" s="880" t="s">
        <v>1467</v>
      </c>
      <c r="J177" s="881"/>
      <c r="K177" s="24" t="s">
        <v>2320</v>
      </c>
      <c r="L177" s="5" t="s">
        <v>2320</v>
      </c>
      <c r="M177" s="5" t="s">
        <v>2320</v>
      </c>
      <c r="N177" s="5" t="s">
        <v>1524</v>
      </c>
    </row>
    <row r="178" spans="1:14" x14ac:dyDescent="0.25">
      <c r="A178" s="5">
        <v>175</v>
      </c>
      <c r="B178" s="54" t="s">
        <v>2339</v>
      </c>
      <c r="C178" s="5" t="s">
        <v>1520</v>
      </c>
      <c r="D178" s="308" t="s">
        <v>98</v>
      </c>
      <c r="E178" s="480" t="s">
        <v>2344</v>
      </c>
      <c r="F178" s="97">
        <v>46072</v>
      </c>
      <c r="G178" s="490">
        <v>46074</v>
      </c>
      <c r="H178" s="24"/>
      <c r="I178" s="880" t="s">
        <v>1467</v>
      </c>
      <c r="J178" s="881"/>
      <c r="K178" s="24" t="s">
        <v>1523</v>
      </c>
      <c r="L178" s="5" t="s">
        <v>1712</v>
      </c>
      <c r="M178" s="5" t="s">
        <v>1712</v>
      </c>
      <c r="N178" s="5" t="s">
        <v>1524</v>
      </c>
    </row>
    <row r="179" spans="1:14" x14ac:dyDescent="0.25">
      <c r="A179" s="5">
        <v>176</v>
      </c>
      <c r="B179" s="54" t="s">
        <v>2340</v>
      </c>
      <c r="C179" s="5" t="s">
        <v>1520</v>
      </c>
      <c r="D179" s="308" t="s">
        <v>170</v>
      </c>
      <c r="E179" s="480" t="s">
        <v>2319</v>
      </c>
      <c r="F179" s="97">
        <v>46072</v>
      </c>
      <c r="G179" s="490">
        <v>46076</v>
      </c>
      <c r="H179" s="24"/>
      <c r="I179" s="880" t="s">
        <v>1467</v>
      </c>
      <c r="J179" s="881"/>
      <c r="K179" s="24" t="s">
        <v>2320</v>
      </c>
      <c r="L179" s="5" t="s">
        <v>2320</v>
      </c>
      <c r="M179" s="5" t="s">
        <v>2320</v>
      </c>
      <c r="N179" s="5" t="s">
        <v>1524</v>
      </c>
    </row>
    <row r="180" spans="1:14" x14ac:dyDescent="0.25">
      <c r="A180" s="5">
        <v>177</v>
      </c>
      <c r="B180" s="54" t="s">
        <v>2341</v>
      </c>
      <c r="C180" s="5" t="s">
        <v>1520</v>
      </c>
      <c r="D180" s="308" t="s">
        <v>54</v>
      </c>
      <c r="E180" s="480" t="s">
        <v>2344</v>
      </c>
      <c r="F180" s="97">
        <v>46072</v>
      </c>
      <c r="G180" s="490">
        <v>46075</v>
      </c>
      <c r="H180" s="24"/>
      <c r="I180" s="880" t="s">
        <v>1467</v>
      </c>
      <c r="J180" s="881"/>
      <c r="K180" s="24" t="s">
        <v>1523</v>
      </c>
      <c r="L180" s="5" t="s">
        <v>1712</v>
      </c>
      <c r="M180" s="5" t="s">
        <v>1712</v>
      </c>
      <c r="N180" s="5" t="s">
        <v>1524</v>
      </c>
    </row>
    <row r="181" spans="1:14" x14ac:dyDescent="0.25">
      <c r="A181" s="5">
        <v>178</v>
      </c>
      <c r="B181" s="54" t="s">
        <v>2342</v>
      </c>
      <c r="C181" s="5" t="s">
        <v>1520</v>
      </c>
      <c r="D181" s="308" t="s">
        <v>142</v>
      </c>
      <c r="E181" s="480" t="s">
        <v>2319</v>
      </c>
      <c r="F181" s="97">
        <v>46073</v>
      </c>
      <c r="G181" s="490">
        <v>46075</v>
      </c>
      <c r="H181" s="24"/>
      <c r="I181" s="880" t="s">
        <v>1467</v>
      </c>
      <c r="J181" s="881"/>
      <c r="K181" s="24" t="s">
        <v>2320</v>
      </c>
      <c r="L181" s="5" t="s">
        <v>2320</v>
      </c>
      <c r="M181" s="5" t="s">
        <v>2320</v>
      </c>
      <c r="N181" s="5" t="s">
        <v>1524</v>
      </c>
    </row>
    <row r="182" spans="1:14" x14ac:dyDescent="0.25">
      <c r="A182" s="5">
        <v>179</v>
      </c>
      <c r="B182" s="54" t="s">
        <v>2343</v>
      </c>
      <c r="C182" s="5" t="s">
        <v>1520</v>
      </c>
      <c r="D182" s="308" t="s">
        <v>148</v>
      </c>
      <c r="E182" s="480" t="s">
        <v>2319</v>
      </c>
      <c r="F182" s="97">
        <v>46073</v>
      </c>
      <c r="G182" s="490">
        <v>46073</v>
      </c>
      <c r="H182" s="24"/>
      <c r="I182" s="880" t="s">
        <v>1467</v>
      </c>
      <c r="J182" s="881"/>
      <c r="K182" s="24" t="s">
        <v>2320</v>
      </c>
      <c r="L182" s="5" t="s">
        <v>2320</v>
      </c>
      <c r="M182" s="5" t="s">
        <v>2320</v>
      </c>
      <c r="N182" s="5" t="s">
        <v>1524</v>
      </c>
    </row>
    <row r="183" spans="1:14" x14ac:dyDescent="0.25">
      <c r="A183" s="5">
        <v>180</v>
      </c>
      <c r="B183" s="54" t="s">
        <v>2347</v>
      </c>
      <c r="C183" s="5" t="s">
        <v>1520</v>
      </c>
      <c r="D183" s="73" t="s">
        <v>172</v>
      </c>
      <c r="E183" s="480" t="s">
        <v>2319</v>
      </c>
      <c r="F183" s="97">
        <v>46073</v>
      </c>
      <c r="G183" s="490"/>
      <c r="H183" s="24"/>
      <c r="I183" s="880" t="s">
        <v>1463</v>
      </c>
      <c r="J183" s="881"/>
      <c r="K183" s="24" t="s">
        <v>2320</v>
      </c>
      <c r="L183" s="5" t="s">
        <v>2320</v>
      </c>
      <c r="M183" s="5" t="s">
        <v>2320</v>
      </c>
      <c r="N183" s="5" t="s">
        <v>1524</v>
      </c>
    </row>
    <row r="184" spans="1:14" x14ac:dyDescent="0.25">
      <c r="A184" s="5">
        <v>181</v>
      </c>
      <c r="B184" s="54" t="s">
        <v>2348</v>
      </c>
      <c r="C184" s="5" t="s">
        <v>1520</v>
      </c>
      <c r="D184" s="308" t="s">
        <v>474</v>
      </c>
      <c r="E184" s="480" t="s">
        <v>2346</v>
      </c>
      <c r="F184" s="97">
        <v>46077</v>
      </c>
      <c r="G184" s="490">
        <v>46078</v>
      </c>
      <c r="H184" s="24"/>
      <c r="I184" s="880" t="s">
        <v>1467</v>
      </c>
      <c r="J184" s="881"/>
      <c r="K184" s="24" t="s">
        <v>1523</v>
      </c>
      <c r="L184" s="5" t="s">
        <v>1712</v>
      </c>
      <c r="M184" s="5" t="s">
        <v>1712</v>
      </c>
      <c r="N184" s="5" t="s">
        <v>1524</v>
      </c>
    </row>
    <row r="185" spans="1:14" x14ac:dyDescent="0.25">
      <c r="A185" s="5">
        <v>182</v>
      </c>
      <c r="B185" s="54" t="s">
        <v>2351</v>
      </c>
      <c r="C185" s="5" t="s">
        <v>1520</v>
      </c>
      <c r="D185" s="308" t="s">
        <v>39</v>
      </c>
      <c r="E185" s="480" t="s">
        <v>2350</v>
      </c>
      <c r="F185" s="97">
        <v>46077</v>
      </c>
      <c r="G185" s="490">
        <v>46078</v>
      </c>
      <c r="H185" s="24"/>
      <c r="I185" s="880" t="s">
        <v>1467</v>
      </c>
      <c r="J185" s="881"/>
      <c r="K185" s="24" t="s">
        <v>1523</v>
      </c>
      <c r="L185" s="5" t="s">
        <v>1712</v>
      </c>
      <c r="M185" s="5" t="s">
        <v>1712</v>
      </c>
      <c r="N185" s="5" t="s">
        <v>1524</v>
      </c>
    </row>
    <row r="186" spans="1:14" x14ac:dyDescent="0.25">
      <c r="A186" s="5">
        <v>183</v>
      </c>
      <c r="B186" s="54" t="s">
        <v>2352</v>
      </c>
      <c r="C186" s="5" t="s">
        <v>1520</v>
      </c>
      <c r="D186" s="308" t="s">
        <v>39</v>
      </c>
      <c r="E186" s="480" t="s">
        <v>2349</v>
      </c>
      <c r="F186" s="97">
        <v>46078</v>
      </c>
      <c r="G186" s="490">
        <v>46081</v>
      </c>
      <c r="H186" s="24"/>
      <c r="I186" s="880" t="s">
        <v>1467</v>
      </c>
      <c r="J186" s="881"/>
      <c r="K186" s="24" t="s">
        <v>1523</v>
      </c>
      <c r="L186" s="5" t="s">
        <v>1712</v>
      </c>
      <c r="M186" s="5" t="s">
        <v>1712</v>
      </c>
      <c r="N186" s="5" t="s">
        <v>1524</v>
      </c>
    </row>
    <row r="187" spans="1:14" x14ac:dyDescent="0.25">
      <c r="A187" s="5">
        <v>184</v>
      </c>
      <c r="B187" s="54" t="s">
        <v>2358</v>
      </c>
      <c r="C187" s="5" t="s">
        <v>1520</v>
      </c>
      <c r="D187" s="308" t="s">
        <v>2003</v>
      </c>
      <c r="E187" s="480" t="s">
        <v>2353</v>
      </c>
      <c r="F187" s="97">
        <v>46078</v>
      </c>
      <c r="G187" s="490">
        <v>46081</v>
      </c>
      <c r="H187" s="24"/>
      <c r="I187" s="880" t="s">
        <v>1467</v>
      </c>
      <c r="J187" s="881"/>
      <c r="K187" s="24" t="s">
        <v>1523</v>
      </c>
      <c r="L187" s="5" t="s">
        <v>1712</v>
      </c>
      <c r="M187" s="5" t="s">
        <v>1712</v>
      </c>
      <c r="N187" s="5" t="s">
        <v>1524</v>
      </c>
    </row>
    <row r="188" spans="1:14" x14ac:dyDescent="0.25">
      <c r="A188" s="5">
        <v>185</v>
      </c>
      <c r="B188" s="54" t="s">
        <v>2359</v>
      </c>
      <c r="C188" s="5" t="s">
        <v>1520</v>
      </c>
      <c r="D188" s="308" t="s">
        <v>480</v>
      </c>
      <c r="E188" s="480" t="s">
        <v>2356</v>
      </c>
      <c r="F188" s="97">
        <v>46079</v>
      </c>
      <c r="G188" s="490">
        <v>46080</v>
      </c>
      <c r="H188" s="24"/>
      <c r="I188" s="880" t="s">
        <v>1467</v>
      </c>
      <c r="J188" s="881"/>
      <c r="K188" s="24" t="s">
        <v>1523</v>
      </c>
      <c r="L188" s="5" t="s">
        <v>1712</v>
      </c>
      <c r="M188" s="5" t="s">
        <v>1712</v>
      </c>
      <c r="N188" s="5" t="s">
        <v>1524</v>
      </c>
    </row>
  </sheetData>
  <autoFilter ref="A3:N188" xr:uid="{28D34711-DEEA-498C-85DA-209EAAA400FF}"/>
  <mergeCells count="199">
    <mergeCell ref="I48:J48"/>
    <mergeCell ref="I88:J88"/>
    <mergeCell ref="I83:J83"/>
    <mergeCell ref="I89:J89"/>
    <mergeCell ref="I175:J175"/>
    <mergeCell ref="I155:J155"/>
    <mergeCell ref="I90:J90"/>
    <mergeCell ref="I138:J138"/>
    <mergeCell ref="I139:J139"/>
    <mergeCell ref="I123:J123"/>
    <mergeCell ref="I119:J119"/>
    <mergeCell ref="I116:J116"/>
    <mergeCell ref="I118:J118"/>
    <mergeCell ref="I134:J134"/>
    <mergeCell ref="I135:J135"/>
    <mergeCell ref="I136:J136"/>
    <mergeCell ref="I137:J137"/>
    <mergeCell ref="I121:J121"/>
    <mergeCell ref="I98:J98"/>
    <mergeCell ref="I91:J91"/>
    <mergeCell ref="I92:J92"/>
    <mergeCell ref="I93:J93"/>
    <mergeCell ref="I151:J151"/>
    <mergeCell ref="I153:J153"/>
    <mergeCell ref="I165:J165"/>
    <mergeCell ref="I166:J166"/>
    <mergeCell ref="I84:J84"/>
    <mergeCell ref="I79:J79"/>
    <mergeCell ref="I80:J80"/>
    <mergeCell ref="I81:J81"/>
    <mergeCell ref="I82:J82"/>
    <mergeCell ref="I52:J52"/>
    <mergeCell ref="I63:J63"/>
    <mergeCell ref="I66:J66"/>
    <mergeCell ref="I58:J58"/>
    <mergeCell ref="I70:J70"/>
    <mergeCell ref="I145:J145"/>
    <mergeCell ref="I154:J154"/>
    <mergeCell ref="I152:J152"/>
    <mergeCell ref="I131:J131"/>
    <mergeCell ref="I144:J144"/>
    <mergeCell ref="A1:F1"/>
    <mergeCell ref="A2:A3"/>
    <mergeCell ref="B2:B3"/>
    <mergeCell ref="C2:C3"/>
    <mergeCell ref="D2:D3"/>
    <mergeCell ref="E2:E3"/>
    <mergeCell ref="F2:F3"/>
    <mergeCell ref="I1:J1"/>
    <mergeCell ref="I19:J19"/>
    <mergeCell ref="I16:J16"/>
    <mergeCell ref="I15:J15"/>
    <mergeCell ref="I14:J14"/>
    <mergeCell ref="I12:J12"/>
    <mergeCell ref="I13:J13"/>
    <mergeCell ref="I11:J11"/>
    <mergeCell ref="I5:J5"/>
    <mergeCell ref="I17:J17"/>
    <mergeCell ref="I18:J18"/>
    <mergeCell ref="G2:G3"/>
    <mergeCell ref="I4:J4"/>
    <mergeCell ref="I8:J8"/>
    <mergeCell ref="H2:H3"/>
    <mergeCell ref="N2:N3"/>
    <mergeCell ref="I7:J7"/>
    <mergeCell ref="I6:J6"/>
    <mergeCell ref="I10:J10"/>
    <mergeCell ref="K2:K3"/>
    <mergeCell ref="L2:L3"/>
    <mergeCell ref="I9:J9"/>
    <mergeCell ref="M2:M3"/>
    <mergeCell ref="I22:J22"/>
    <mergeCell ref="I20:J20"/>
    <mergeCell ref="I21:J21"/>
    <mergeCell ref="I23:J23"/>
    <mergeCell ref="I38:J38"/>
    <mergeCell ref="I40:J40"/>
    <mergeCell ref="I30:J30"/>
    <mergeCell ref="I29:J29"/>
    <mergeCell ref="I32:J32"/>
    <mergeCell ref="I35:J35"/>
    <mergeCell ref="I31:J31"/>
    <mergeCell ref="I50:J50"/>
    <mergeCell ref="I49:J49"/>
    <mergeCell ref="I42:J42"/>
    <mergeCell ref="I39:J39"/>
    <mergeCell ref="I37:J37"/>
    <mergeCell ref="I34:J34"/>
    <mergeCell ref="I41:J41"/>
    <mergeCell ref="I36:J36"/>
    <mergeCell ref="I43:J43"/>
    <mergeCell ref="I25:J25"/>
    <mergeCell ref="I24:J24"/>
    <mergeCell ref="I26:J26"/>
    <mergeCell ref="I46:J46"/>
    <mergeCell ref="I28:J28"/>
    <mergeCell ref="I27:J27"/>
    <mergeCell ref="I45:J45"/>
    <mergeCell ref="I33:J33"/>
    <mergeCell ref="I51:J51"/>
    <mergeCell ref="I53:J53"/>
    <mergeCell ref="I77:J77"/>
    <mergeCell ref="I75:J75"/>
    <mergeCell ref="I74:J74"/>
    <mergeCell ref="I61:J61"/>
    <mergeCell ref="I67:J67"/>
    <mergeCell ref="I76:J76"/>
    <mergeCell ref="I59:J59"/>
    <mergeCell ref="I72:J72"/>
    <mergeCell ref="I60:J60"/>
    <mergeCell ref="I71:J71"/>
    <mergeCell ref="I64:J64"/>
    <mergeCell ref="I62:J62"/>
    <mergeCell ref="I44:J44"/>
    <mergeCell ref="I65:J65"/>
    <mergeCell ref="I47:J47"/>
    <mergeCell ref="I54:J54"/>
    <mergeCell ref="I57:J57"/>
    <mergeCell ref="I56:J56"/>
    <mergeCell ref="I73:J73"/>
    <mergeCell ref="I55:J55"/>
    <mergeCell ref="I69:J69"/>
    <mergeCell ref="I87:J87"/>
    <mergeCell ref="I86:J86"/>
    <mergeCell ref="I162:J162"/>
    <mergeCell ref="I78:J78"/>
    <mergeCell ref="I68:J68"/>
    <mergeCell ref="I173:J173"/>
    <mergeCell ref="I94:J94"/>
    <mergeCell ref="I95:J95"/>
    <mergeCell ref="I130:J130"/>
    <mergeCell ref="I103:J103"/>
    <mergeCell ref="I133:J133"/>
    <mergeCell ref="I96:J96"/>
    <mergeCell ref="I97:J97"/>
    <mergeCell ref="I102:J102"/>
    <mergeCell ref="I104:J104"/>
    <mergeCell ref="I107:J107"/>
    <mergeCell ref="I115:J115"/>
    <mergeCell ref="I114:J114"/>
    <mergeCell ref="I128:J128"/>
    <mergeCell ref="I127:J127"/>
    <mergeCell ref="I105:J105"/>
    <mergeCell ref="I106:J106"/>
    <mergeCell ref="I85:J85"/>
    <mergeCell ref="I122:J122"/>
    <mergeCell ref="I117:J117"/>
    <mergeCell ref="I108:J108"/>
    <mergeCell ref="I132:J132"/>
    <mergeCell ref="I129:J129"/>
    <mergeCell ref="I110:J110"/>
    <mergeCell ref="I125:J125"/>
    <mergeCell ref="I124:J124"/>
    <mergeCell ref="I126:J126"/>
    <mergeCell ref="I99:J99"/>
    <mergeCell ref="I100:J100"/>
    <mergeCell ref="I111:J111"/>
    <mergeCell ref="I113:J113"/>
    <mergeCell ref="I112:J112"/>
    <mergeCell ref="I109:J109"/>
    <mergeCell ref="I120:J120"/>
    <mergeCell ref="I101:J101"/>
    <mergeCell ref="I174:J174"/>
    <mergeCell ref="I141:J141"/>
    <mergeCell ref="I170:J170"/>
    <mergeCell ref="I171:J171"/>
    <mergeCell ref="I169:J169"/>
    <mergeCell ref="I150:J150"/>
    <mergeCell ref="I140:J140"/>
    <mergeCell ref="I143:J143"/>
    <mergeCell ref="I146:J146"/>
    <mergeCell ref="I147:J147"/>
    <mergeCell ref="I148:J148"/>
    <mergeCell ref="I149:J149"/>
    <mergeCell ref="I172:J172"/>
    <mergeCell ref="I142:J142"/>
    <mergeCell ref="I164:J164"/>
    <mergeCell ref="I168:J168"/>
    <mergeCell ref="I156:J156"/>
    <mergeCell ref="I160:J160"/>
    <mergeCell ref="I161:J161"/>
    <mergeCell ref="I163:J163"/>
    <mergeCell ref="I157:J157"/>
    <mergeCell ref="I158:J158"/>
    <mergeCell ref="I159:J159"/>
    <mergeCell ref="I167:J167"/>
    <mergeCell ref="I188:J188"/>
    <mergeCell ref="I178:J178"/>
    <mergeCell ref="I180:J180"/>
    <mergeCell ref="I177:J177"/>
    <mergeCell ref="I181:J181"/>
    <mergeCell ref="I176:J176"/>
    <mergeCell ref="I182:J182"/>
    <mergeCell ref="I179:J179"/>
    <mergeCell ref="I183:J183"/>
    <mergeCell ref="I187:J187"/>
    <mergeCell ref="I186:J186"/>
    <mergeCell ref="I184:J184"/>
    <mergeCell ref="I185:J185"/>
  </mergeCells>
  <phoneticPr fontId="6" type="noConversion"/>
  <conditionalFormatting sqref="D63:D64">
    <cfRule type="duplicateValues" dxfId="73" priority="125"/>
  </conditionalFormatting>
  <conditionalFormatting sqref="D65:D70">
    <cfRule type="duplicateValues" dxfId="72" priority="118"/>
  </conditionalFormatting>
  <conditionalFormatting sqref="D71:D82 D4:D61">
    <cfRule type="duplicateValues" dxfId="71" priority="1318"/>
  </conditionalFormatting>
  <conditionalFormatting sqref="D128:D130">
    <cfRule type="duplicateValues" dxfId="70" priority="98"/>
    <cfRule type="duplicateValues" dxfId="69" priority="99"/>
    <cfRule type="duplicateValues" dxfId="68" priority="100"/>
    <cfRule type="duplicateValues" dxfId="67" priority="101"/>
  </conditionalFormatting>
  <conditionalFormatting sqref="D132">
    <cfRule type="duplicateValues" dxfId="66" priority="90"/>
    <cfRule type="duplicateValues" dxfId="65" priority="91"/>
    <cfRule type="duplicateValues" dxfId="64" priority="92"/>
    <cfRule type="duplicateValues" dxfId="63" priority="93"/>
  </conditionalFormatting>
  <conditionalFormatting sqref="D134:D155">
    <cfRule type="duplicateValues" dxfId="62" priority="2498"/>
    <cfRule type="duplicateValues" dxfId="61" priority="2499"/>
    <cfRule type="duplicateValues" dxfId="60" priority="2500"/>
    <cfRule type="duplicateValues" dxfId="59" priority="2501"/>
  </conditionalFormatting>
  <conditionalFormatting sqref="D156 D160:D172 D175:D182">
    <cfRule type="duplicateValues" dxfId="58" priority="2806"/>
  </conditionalFormatting>
  <conditionalFormatting sqref="D157:D159">
    <cfRule type="duplicateValues" dxfId="57" priority="40"/>
    <cfRule type="duplicateValues" dxfId="56" priority="41"/>
    <cfRule type="duplicateValues" dxfId="55" priority="42"/>
    <cfRule type="duplicateValues" dxfId="54" priority="43"/>
  </conditionalFormatting>
  <conditionalFormatting sqref="D161">
    <cfRule type="duplicateValues" dxfId="53" priority="64"/>
    <cfRule type="duplicateValues" dxfId="52" priority="65"/>
    <cfRule type="duplicateValues" dxfId="51" priority="66"/>
  </conditionalFormatting>
  <conditionalFormatting sqref="D165">
    <cfRule type="duplicateValues" dxfId="50" priority="2609"/>
    <cfRule type="duplicateValues" dxfId="49" priority="2610"/>
    <cfRule type="duplicateValues" dxfId="48" priority="2611"/>
  </conditionalFormatting>
  <conditionalFormatting sqref="D166:D172 D156 D160 D162:D164 D175:D182">
    <cfRule type="duplicateValues" dxfId="47" priority="2810"/>
    <cfRule type="duplicateValues" dxfId="46" priority="2811"/>
    <cfRule type="duplicateValues" dxfId="45" priority="2812"/>
  </conditionalFormatting>
  <conditionalFormatting sqref="D173">
    <cfRule type="duplicateValues" dxfId="44" priority="31"/>
    <cfRule type="duplicateValues" dxfId="43" priority="32"/>
    <cfRule type="duplicateValues" dxfId="42" priority="33"/>
    <cfRule type="duplicateValues" dxfId="41" priority="34"/>
  </conditionalFormatting>
  <conditionalFormatting sqref="D174">
    <cfRule type="duplicateValues" dxfId="40" priority="27"/>
    <cfRule type="duplicateValues" dxfId="39" priority="28"/>
    <cfRule type="duplicateValues" dxfId="38" priority="29"/>
    <cfRule type="duplicateValues" dxfId="37" priority="30"/>
  </conditionalFormatting>
  <conditionalFormatting sqref="D183">
    <cfRule type="duplicateValues" dxfId="36" priority="13"/>
    <cfRule type="duplicateValues" dxfId="35" priority="14"/>
    <cfRule type="duplicateValues" dxfId="34" priority="15"/>
    <cfRule type="duplicateValues" dxfId="33" priority="16"/>
    <cfRule type="duplicateValues" dxfId="32" priority="17"/>
  </conditionalFormatting>
  <conditionalFormatting sqref="D184:D188">
    <cfRule type="duplicateValues" dxfId="31" priority="1"/>
    <cfRule type="duplicateValues" dxfId="30" priority="2"/>
    <cfRule type="duplicateValues" dxfId="29" priority="3"/>
    <cfRule type="duplicateValues" dxfId="28" priority="4"/>
  </conditionalFormatting>
  <conditionalFormatting sqref="I4:J16 I17:I18 I19:J1048576">
    <cfRule type="containsText" dxfId="27" priority="139" operator="containsText" text="Closed">
      <formula>NOT(ISERROR(SEARCH("Closed",I4)))</formula>
    </cfRule>
    <cfRule type="containsText" dxfId="26" priority="140" operator="containsText" text="Open">
      <formula>NOT(ISERROR(SEARCH("Open",I4)))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DE56-41A1-495F-9BF8-3BFC3817423F}">
  <sheetPr codeName="Sheet13">
    <pageSetUpPr fitToPage="1"/>
  </sheetPr>
  <dimension ref="A1:AN233"/>
  <sheetViews>
    <sheetView zoomScale="8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H16" sqref="AH16"/>
    </sheetView>
  </sheetViews>
  <sheetFormatPr defaultColWidth="9.140625" defaultRowHeight="15" x14ac:dyDescent="0.25"/>
  <cols>
    <col min="1" max="1" width="6" style="42" bestFit="1" customWidth="1"/>
    <col min="2" max="2" width="17.7109375" style="41" customWidth="1"/>
    <col min="3" max="3" width="6.28515625" style="41" bestFit="1" customWidth="1"/>
    <col min="4" max="4" width="7.140625" style="42" bestFit="1" customWidth="1"/>
    <col min="5" max="5" width="10.140625" style="50" bestFit="1" customWidth="1"/>
    <col min="6" max="6" width="9.42578125" style="50" bestFit="1" customWidth="1"/>
    <col min="7" max="7" width="1.42578125" style="41" customWidth="1"/>
    <col min="8" max="8" width="15.42578125" style="50" customWidth="1"/>
    <col min="9" max="9" width="15.42578125" style="42" customWidth="1"/>
    <col min="10" max="10" width="9.140625" style="41"/>
    <col min="11" max="11" width="5.42578125" style="41" hidden="1" customWidth="1"/>
    <col min="12" max="12" width="8.42578125" style="41" hidden="1" customWidth="1"/>
    <col min="13" max="13" width="15.28515625" style="41" hidden="1" customWidth="1"/>
    <col min="14" max="14" width="11" style="41" hidden="1" customWidth="1"/>
    <col min="15" max="15" width="6.5703125" style="41" hidden="1" customWidth="1"/>
    <col min="16" max="16" width="8.5703125" style="41" hidden="1" customWidth="1"/>
    <col min="17" max="21" width="7.85546875" style="50" hidden="1" customWidth="1"/>
    <col min="22" max="23" width="9.42578125" style="50" hidden="1" customWidth="1"/>
    <col min="24" max="25" width="7.85546875" style="50" hidden="1" customWidth="1"/>
    <col min="26" max="26" width="12.85546875" style="41" hidden="1" customWidth="1"/>
    <col min="27" max="27" width="5.42578125" style="50" hidden="1" customWidth="1"/>
    <col min="28" max="28" width="9"/>
    <col min="29" max="29" width="9.85546875" style="41" customWidth="1"/>
    <col min="30" max="30" width="11.7109375" style="41" bestFit="1" customWidth="1"/>
    <col min="31" max="31" width="11.140625" style="41" bestFit="1" customWidth="1"/>
    <col min="32" max="32" width="12.140625" style="41" bestFit="1" customWidth="1"/>
    <col min="33" max="33" width="11.140625" style="41" bestFit="1" customWidth="1"/>
    <col min="34" max="34" width="12.140625" style="41" bestFit="1" customWidth="1"/>
    <col min="35" max="35" width="11.140625" style="41" bestFit="1" customWidth="1"/>
    <col min="36" max="36" width="12.140625" style="41" bestFit="1" customWidth="1"/>
    <col min="37" max="16384" width="9.140625" style="41"/>
  </cols>
  <sheetData>
    <row r="1" spans="1:40" s="51" customFormat="1" ht="26.25" customHeight="1" thickBot="1" x14ac:dyDescent="0.3">
      <c r="A1" s="897" t="s">
        <v>1761</v>
      </c>
      <c r="B1" s="897"/>
      <c r="C1" s="897"/>
      <c r="D1" s="897"/>
      <c r="E1" s="897"/>
      <c r="F1" s="897"/>
      <c r="G1" s="91"/>
      <c r="H1" s="898" t="s">
        <v>1762</v>
      </c>
      <c r="I1" s="898"/>
      <c r="K1" s="52"/>
      <c r="L1" s="52"/>
      <c r="M1" s="52"/>
      <c r="N1" s="52"/>
      <c r="O1" s="52"/>
      <c r="P1" s="52"/>
      <c r="Q1" s="52">
        <f t="shared" ref="Q1:Y1" si="0">SUM(Q3:Q206)</f>
        <v>64</v>
      </c>
      <c r="R1" s="52">
        <f>SUM(R3:R206)</f>
        <v>66</v>
      </c>
      <c r="S1" s="52">
        <f t="shared" si="0"/>
        <v>70</v>
      </c>
      <c r="T1" s="52">
        <f t="shared" si="0"/>
        <v>67</v>
      </c>
      <c r="U1" s="52">
        <f t="shared" si="0"/>
        <v>67</v>
      </c>
      <c r="V1" s="52">
        <f t="shared" si="0"/>
        <v>58</v>
      </c>
      <c r="W1" s="52">
        <f t="shared" si="0"/>
        <v>61</v>
      </c>
      <c r="X1" s="52">
        <f t="shared" si="0"/>
        <v>58</v>
      </c>
      <c r="Y1" s="52">
        <f t="shared" si="0"/>
        <v>125</v>
      </c>
      <c r="Z1" s="52"/>
      <c r="AA1" s="52"/>
      <c r="AB1"/>
      <c r="AC1" s="52"/>
    </row>
    <row r="2" spans="1:40" s="53" customFormat="1" ht="45.75" thickBot="1" x14ac:dyDescent="0.3">
      <c r="A2" s="46" t="s">
        <v>1</v>
      </c>
      <c r="B2" s="46" t="s">
        <v>2</v>
      </c>
      <c r="C2" s="46" t="s">
        <v>1763</v>
      </c>
      <c r="D2" s="46" t="s">
        <v>288</v>
      </c>
      <c r="E2" s="46" t="s">
        <v>1764</v>
      </c>
      <c r="F2" s="46" t="s">
        <v>6</v>
      </c>
      <c r="G2" s="92"/>
      <c r="H2" s="88" t="s">
        <v>1765</v>
      </c>
      <c r="I2" s="88" t="s">
        <v>1766</v>
      </c>
      <c r="K2" s="38" t="s">
        <v>1767</v>
      </c>
      <c r="L2" s="38" t="s">
        <v>248</v>
      </c>
      <c r="M2" s="38" t="s">
        <v>202</v>
      </c>
      <c r="N2" s="27" t="s">
        <v>249</v>
      </c>
      <c r="O2" s="27" t="s">
        <v>1768</v>
      </c>
      <c r="P2" s="27" t="s">
        <v>250</v>
      </c>
      <c r="Q2" s="48" t="s">
        <v>1769</v>
      </c>
      <c r="R2" s="48" t="s">
        <v>1770</v>
      </c>
      <c r="S2" s="48" t="s">
        <v>1771</v>
      </c>
      <c r="T2" s="48" t="s">
        <v>1772</v>
      </c>
      <c r="U2" s="48" t="s">
        <v>1773</v>
      </c>
      <c r="V2" s="48" t="s">
        <v>1774</v>
      </c>
      <c r="W2" s="48" t="s">
        <v>1775</v>
      </c>
      <c r="X2" s="48" t="s">
        <v>1776</v>
      </c>
      <c r="Y2" s="48" t="s">
        <v>1777</v>
      </c>
      <c r="Z2" s="48" t="s">
        <v>1778</v>
      </c>
      <c r="AB2"/>
      <c r="AC2" s="544" t="s">
        <v>1779</v>
      </c>
      <c r="AD2" s="545" t="s">
        <v>1780</v>
      </c>
      <c r="AE2" s="545" t="s">
        <v>1781</v>
      </c>
      <c r="AF2" s="546" t="s">
        <v>1782</v>
      </c>
      <c r="AK2" s="86"/>
      <c r="AL2" s="86"/>
      <c r="AM2" s="86"/>
      <c r="AN2" s="86"/>
    </row>
    <row r="3" spans="1:40" s="43" customFormat="1" ht="16.5" x14ac:dyDescent="0.25">
      <c r="A3" s="46" t="s">
        <v>525</v>
      </c>
      <c r="B3" s="47" t="s">
        <v>1783</v>
      </c>
      <c r="C3" s="45"/>
      <c r="D3" s="44"/>
      <c r="E3" s="44"/>
      <c r="F3" s="49"/>
      <c r="G3" s="93"/>
      <c r="H3" s="87"/>
      <c r="I3" s="89"/>
      <c r="K3" s="38"/>
      <c r="L3" s="38"/>
      <c r="M3" s="38" t="s">
        <v>1784</v>
      </c>
      <c r="N3" s="27"/>
      <c r="O3" s="27"/>
      <c r="P3" s="27"/>
      <c r="Q3" s="49">
        <v>13</v>
      </c>
      <c r="R3" s="49">
        <v>11</v>
      </c>
      <c r="S3" s="49">
        <v>11</v>
      </c>
      <c r="T3" s="49">
        <v>12</v>
      </c>
      <c r="U3" s="49">
        <v>11</v>
      </c>
      <c r="V3" s="49">
        <v>2</v>
      </c>
      <c r="W3" s="49">
        <v>3</v>
      </c>
      <c r="X3" s="49">
        <v>6</v>
      </c>
      <c r="Y3" s="49">
        <v>2</v>
      </c>
      <c r="Z3" s="48"/>
      <c r="AA3" s="50">
        <f>SUM(Q3:Y3)</f>
        <v>71</v>
      </c>
      <c r="AB3"/>
      <c r="AC3" s="541"/>
      <c r="AD3" s="542"/>
      <c r="AE3" s="542"/>
      <c r="AF3" s="543"/>
    </row>
    <row r="4" spans="1:40" ht="16.5" x14ac:dyDescent="0.25">
      <c r="A4" s="44">
        <v>1</v>
      </c>
      <c r="B4" s="45" t="s">
        <v>1785</v>
      </c>
      <c r="C4" s="45" t="s">
        <v>1786</v>
      </c>
      <c r="D4" s="44">
        <v>194</v>
      </c>
      <c r="E4" s="44">
        <v>192</v>
      </c>
      <c r="F4" s="49">
        <f t="shared" ref="F4:F6" si="1">D4-E4</f>
        <v>2</v>
      </c>
      <c r="G4" s="94"/>
      <c r="H4" s="49">
        <f>SUMMARY!D12</f>
        <v>177</v>
      </c>
      <c r="I4" s="44">
        <f>E4-H4</f>
        <v>15</v>
      </c>
      <c r="K4" s="38"/>
      <c r="L4" s="38"/>
      <c r="M4" s="38" t="s">
        <v>1787</v>
      </c>
      <c r="N4" s="27"/>
      <c r="O4" s="27"/>
      <c r="P4" s="27"/>
      <c r="Q4" s="49"/>
      <c r="R4" s="49"/>
      <c r="S4" s="49"/>
      <c r="T4" s="49"/>
      <c r="U4" s="49"/>
      <c r="V4" s="49">
        <v>17</v>
      </c>
      <c r="W4" s="49">
        <v>12</v>
      </c>
      <c r="X4" s="49">
        <v>8</v>
      </c>
      <c r="Y4" s="49"/>
      <c r="Z4" s="48"/>
      <c r="AA4" s="50">
        <f>SUM(Q4:Y4)</f>
        <v>37</v>
      </c>
      <c r="AC4" s="547">
        <v>446</v>
      </c>
      <c r="AD4" s="45">
        <v>54</v>
      </c>
      <c r="AE4" s="45">
        <v>200</v>
      </c>
      <c r="AF4" s="538">
        <f>AC4-AD4-AE4</f>
        <v>192</v>
      </c>
    </row>
    <row r="5" spans="1:40" ht="16.5" x14ac:dyDescent="0.25">
      <c r="A5" s="44">
        <v>2</v>
      </c>
      <c r="B5" s="45" t="s">
        <v>1788</v>
      </c>
      <c r="C5" s="45" t="s">
        <v>1786</v>
      </c>
      <c r="D5" s="44">
        <v>194</v>
      </c>
      <c r="E5" s="44">
        <v>193</v>
      </c>
      <c r="F5" s="49">
        <f t="shared" si="1"/>
        <v>1</v>
      </c>
      <c r="G5" s="94"/>
      <c r="H5" s="49">
        <f>SUMMARY!D13</f>
        <v>173</v>
      </c>
      <c r="I5" s="44">
        <f>E5-H5</f>
        <v>20</v>
      </c>
      <c r="K5" s="38"/>
      <c r="L5" s="38"/>
      <c r="M5" s="38"/>
      <c r="N5" s="27"/>
      <c r="O5" s="27"/>
      <c r="P5" s="27"/>
      <c r="Q5" s="49"/>
      <c r="R5" s="49"/>
      <c r="S5" s="49"/>
      <c r="T5" s="49"/>
      <c r="U5" s="49"/>
      <c r="V5" s="49"/>
      <c r="W5" s="49"/>
      <c r="X5" s="49"/>
      <c r="Y5" s="49"/>
      <c r="Z5" s="48"/>
      <c r="AC5" s="547">
        <v>447</v>
      </c>
      <c r="AD5" s="45">
        <v>54</v>
      </c>
      <c r="AE5" s="45">
        <v>200</v>
      </c>
      <c r="AF5" s="538">
        <f t="shared" ref="AF5:AF6" si="2">AC5-AD5-AE5</f>
        <v>193</v>
      </c>
    </row>
    <row r="6" spans="1:40" ht="16.5" x14ac:dyDescent="0.25">
      <c r="A6" s="44">
        <v>3</v>
      </c>
      <c r="B6" s="45" t="s">
        <v>1789</v>
      </c>
      <c r="C6" s="45" t="s">
        <v>1786</v>
      </c>
      <c r="D6" s="44">
        <v>194</v>
      </c>
      <c r="E6" s="44">
        <v>176</v>
      </c>
      <c r="F6" s="49">
        <f t="shared" si="1"/>
        <v>18</v>
      </c>
      <c r="G6" s="94"/>
      <c r="H6" s="49">
        <f>SUMMARY!D13</f>
        <v>173</v>
      </c>
      <c r="I6" s="44">
        <f>E6-H6</f>
        <v>3</v>
      </c>
      <c r="K6" s="38"/>
      <c r="L6" s="38"/>
      <c r="M6" s="38" t="s">
        <v>1790</v>
      </c>
      <c r="N6" s="27"/>
      <c r="O6" s="27"/>
      <c r="P6" s="27"/>
      <c r="Q6" s="49">
        <v>1</v>
      </c>
      <c r="R6" s="49">
        <v>1</v>
      </c>
      <c r="S6" s="49">
        <v>1</v>
      </c>
      <c r="T6" s="49">
        <v>1</v>
      </c>
      <c r="U6" s="49">
        <v>1</v>
      </c>
      <c r="V6" s="49"/>
      <c r="W6" s="49"/>
      <c r="X6" s="49"/>
      <c r="Y6" s="49">
        <v>13</v>
      </c>
      <c r="Z6" s="48"/>
      <c r="AC6" s="547">
        <v>442</v>
      </c>
      <c r="AD6" s="45">
        <v>54</v>
      </c>
      <c r="AE6" s="45">
        <v>200</v>
      </c>
      <c r="AF6" s="538">
        <f t="shared" si="2"/>
        <v>188</v>
      </c>
    </row>
    <row r="7" spans="1:40" x14ac:dyDescent="0.25">
      <c r="A7" s="46" t="s">
        <v>678</v>
      </c>
      <c r="B7" s="47" t="s">
        <v>1791</v>
      </c>
      <c r="C7" s="45"/>
      <c r="D7" s="44"/>
      <c r="E7" s="44"/>
      <c r="F7" s="49"/>
      <c r="G7" s="93"/>
      <c r="H7" s="87"/>
      <c r="I7" s="89"/>
      <c r="K7" s="10">
        <v>1</v>
      </c>
      <c r="L7" s="5" t="s">
        <v>1792</v>
      </c>
      <c r="M7" s="66" t="s">
        <v>1793</v>
      </c>
      <c r="N7" s="67" t="s">
        <v>1794</v>
      </c>
      <c r="O7" s="67" t="s">
        <v>1795</v>
      </c>
      <c r="P7" s="12"/>
      <c r="Q7" s="49">
        <v>1</v>
      </c>
      <c r="R7" s="49">
        <v>1</v>
      </c>
      <c r="S7" s="49">
        <v>1</v>
      </c>
      <c r="T7" s="49">
        <v>1</v>
      </c>
      <c r="U7" s="49">
        <v>1</v>
      </c>
      <c r="V7" s="49">
        <v>1</v>
      </c>
      <c r="W7" s="49">
        <v>2</v>
      </c>
      <c r="X7" s="49">
        <v>1</v>
      </c>
      <c r="Y7" s="49"/>
      <c r="Z7" s="45"/>
      <c r="AA7" s="50">
        <f>SUM(Q7:Y7)</f>
        <v>9</v>
      </c>
      <c r="AC7" s="547"/>
      <c r="AD7" s="45"/>
      <c r="AE7" s="45"/>
      <c r="AF7" s="538"/>
    </row>
    <row r="8" spans="1:40" s="43" customFormat="1" x14ac:dyDescent="0.25">
      <c r="A8" s="44">
        <v>1</v>
      </c>
      <c r="B8" s="45" t="s">
        <v>1796</v>
      </c>
      <c r="C8" s="45" t="s">
        <v>1797</v>
      </c>
      <c r="D8" s="44">
        <v>194</v>
      </c>
      <c r="E8" s="44">
        <v>126</v>
      </c>
      <c r="F8" s="49">
        <f t="shared" ref="F8:F23" si="3">D8-E8</f>
        <v>68</v>
      </c>
      <c r="G8" s="94"/>
      <c r="H8" s="49">
        <f>SUMMARY!D20</f>
        <v>119</v>
      </c>
      <c r="I8" s="44">
        <f>E8-H8</f>
        <v>7</v>
      </c>
      <c r="K8" s="10">
        <v>2</v>
      </c>
      <c r="L8" s="5" t="s">
        <v>1792</v>
      </c>
      <c r="M8" s="66" t="s">
        <v>1793</v>
      </c>
      <c r="N8" s="67" t="s">
        <v>1798</v>
      </c>
      <c r="O8" s="67" t="s">
        <v>1795</v>
      </c>
      <c r="P8" s="12"/>
      <c r="Q8" s="49">
        <v>2</v>
      </c>
      <c r="R8" s="49">
        <v>2</v>
      </c>
      <c r="S8" s="49">
        <v>2</v>
      </c>
      <c r="T8" s="49">
        <v>3</v>
      </c>
      <c r="U8" s="49">
        <v>2</v>
      </c>
      <c r="V8" s="49">
        <v>1</v>
      </c>
      <c r="W8" s="49">
        <v>2</v>
      </c>
      <c r="X8" s="49">
        <v>1</v>
      </c>
      <c r="Y8" s="49">
        <v>3</v>
      </c>
      <c r="Z8" s="45"/>
      <c r="AA8" s="50">
        <f t="shared" ref="AA8:AA71" si="4">SUM(Q8:Y8)</f>
        <v>18</v>
      </c>
      <c r="AB8"/>
      <c r="AC8" s="547">
        <v>380</v>
      </c>
      <c r="AD8" s="45">
        <v>54</v>
      </c>
      <c r="AE8" s="45">
        <v>200</v>
      </c>
      <c r="AF8" s="538">
        <f t="shared" ref="AF8:AF23" si="5">AC8-AD8-AE8</f>
        <v>126</v>
      </c>
    </row>
    <row r="9" spans="1:40" x14ac:dyDescent="0.25">
      <c r="A9" s="44">
        <v>2</v>
      </c>
      <c r="B9" s="45" t="s">
        <v>1799</v>
      </c>
      <c r="C9" s="45" t="s">
        <v>1797</v>
      </c>
      <c r="D9" s="44">
        <v>194</v>
      </c>
      <c r="E9" s="44">
        <v>128</v>
      </c>
      <c r="F9" s="49">
        <f t="shared" si="3"/>
        <v>66</v>
      </c>
      <c r="G9" s="94"/>
      <c r="H9" s="49">
        <f>H8</f>
        <v>119</v>
      </c>
      <c r="I9" s="44">
        <f t="shared" ref="I9:I18" si="6">E9-H9</f>
        <v>9</v>
      </c>
      <c r="K9" s="10">
        <v>3</v>
      </c>
      <c r="L9" s="5" t="s">
        <v>1792</v>
      </c>
      <c r="M9" s="66" t="s">
        <v>1793</v>
      </c>
      <c r="N9" s="67" t="s">
        <v>1800</v>
      </c>
      <c r="O9" s="67" t="s">
        <v>1795</v>
      </c>
      <c r="P9" s="12"/>
      <c r="Q9" s="49">
        <v>1</v>
      </c>
      <c r="R9" s="49">
        <v>3</v>
      </c>
      <c r="S9" s="49">
        <v>3</v>
      </c>
      <c r="T9" s="49">
        <v>2</v>
      </c>
      <c r="U9" s="49">
        <v>3</v>
      </c>
      <c r="V9" s="49">
        <v>1</v>
      </c>
      <c r="W9" s="49">
        <v>1</v>
      </c>
      <c r="X9" s="49">
        <v>1</v>
      </c>
      <c r="Y9" s="49">
        <v>3</v>
      </c>
      <c r="Z9" s="45" t="s">
        <v>1801</v>
      </c>
      <c r="AA9" s="50">
        <f t="shared" si="4"/>
        <v>18</v>
      </c>
      <c r="AC9" s="547">
        <v>382</v>
      </c>
      <c r="AD9" s="45">
        <v>54</v>
      </c>
      <c r="AE9" s="45">
        <v>200</v>
      </c>
      <c r="AF9" s="538">
        <f t="shared" si="5"/>
        <v>128</v>
      </c>
    </row>
    <row r="10" spans="1:40" x14ac:dyDescent="0.25">
      <c r="A10" s="44">
        <v>3</v>
      </c>
      <c r="B10" s="45" t="s">
        <v>1802</v>
      </c>
      <c r="C10" s="45" t="s">
        <v>1797</v>
      </c>
      <c r="D10" s="44">
        <v>194</v>
      </c>
      <c r="E10" s="44">
        <v>127</v>
      </c>
      <c r="F10" s="49">
        <f t="shared" si="3"/>
        <v>67</v>
      </c>
      <c r="G10" s="94"/>
      <c r="H10" s="49">
        <f t="shared" ref="H10:H18" si="7">H9</f>
        <v>119</v>
      </c>
      <c r="I10" s="44">
        <f t="shared" si="6"/>
        <v>8</v>
      </c>
      <c r="K10" s="10">
        <v>4</v>
      </c>
      <c r="L10" s="5" t="s">
        <v>1792</v>
      </c>
      <c r="M10" s="66" t="s">
        <v>1793</v>
      </c>
      <c r="N10" s="7" t="s">
        <v>1803</v>
      </c>
      <c r="O10" s="7" t="s">
        <v>1795</v>
      </c>
      <c r="P10" s="12"/>
      <c r="Q10" s="49">
        <v>2</v>
      </c>
      <c r="R10" s="49">
        <v>2</v>
      </c>
      <c r="S10" s="49">
        <v>4</v>
      </c>
      <c r="T10" s="49">
        <v>1</v>
      </c>
      <c r="U10" s="49">
        <v>2</v>
      </c>
      <c r="V10" s="49">
        <v>1</v>
      </c>
      <c r="W10" s="49">
        <v>1</v>
      </c>
      <c r="X10" s="49">
        <v>1</v>
      </c>
      <c r="Y10" s="49">
        <v>3</v>
      </c>
      <c r="Z10" s="45"/>
      <c r="AA10" s="50">
        <f t="shared" si="4"/>
        <v>17</v>
      </c>
      <c r="AC10" s="547">
        <v>381</v>
      </c>
      <c r="AD10" s="45">
        <v>54</v>
      </c>
      <c r="AE10" s="45">
        <v>200</v>
      </c>
      <c r="AF10" s="538">
        <f t="shared" si="5"/>
        <v>127</v>
      </c>
    </row>
    <row r="11" spans="1:40" x14ac:dyDescent="0.25">
      <c r="A11" s="44">
        <v>4</v>
      </c>
      <c r="B11" s="45" t="s">
        <v>1804</v>
      </c>
      <c r="C11" s="45" t="s">
        <v>1797</v>
      </c>
      <c r="D11" s="44">
        <v>194</v>
      </c>
      <c r="E11" s="44">
        <v>128</v>
      </c>
      <c r="F11" s="49">
        <f t="shared" si="3"/>
        <v>66</v>
      </c>
      <c r="G11" s="94"/>
      <c r="H11" s="49">
        <f t="shared" si="7"/>
        <v>119</v>
      </c>
      <c r="I11" s="44">
        <f t="shared" si="6"/>
        <v>9</v>
      </c>
      <c r="K11" s="10">
        <v>5</v>
      </c>
      <c r="L11" s="5" t="s">
        <v>1792</v>
      </c>
      <c r="M11" s="66" t="s">
        <v>1793</v>
      </c>
      <c r="N11" s="67" t="s">
        <v>1805</v>
      </c>
      <c r="O11" s="67" t="s">
        <v>1795</v>
      </c>
      <c r="P11" s="12"/>
      <c r="Q11" s="49">
        <v>5</v>
      </c>
      <c r="R11" s="49">
        <v>3</v>
      </c>
      <c r="S11" s="49">
        <v>4</v>
      </c>
      <c r="T11" s="49">
        <v>3</v>
      </c>
      <c r="U11" s="49">
        <v>3</v>
      </c>
      <c r="V11" s="49">
        <v>1</v>
      </c>
      <c r="W11" s="49">
        <v>1</v>
      </c>
      <c r="X11" s="49">
        <v>1</v>
      </c>
      <c r="Y11" s="49">
        <v>3</v>
      </c>
      <c r="Z11" s="45"/>
      <c r="AA11" s="50">
        <f t="shared" si="4"/>
        <v>24</v>
      </c>
      <c r="AC11" s="547">
        <v>382</v>
      </c>
      <c r="AD11" s="45">
        <v>54</v>
      </c>
      <c r="AE11" s="45">
        <v>200</v>
      </c>
      <c r="AF11" s="538">
        <f t="shared" si="5"/>
        <v>128</v>
      </c>
    </row>
    <row r="12" spans="1:40" x14ac:dyDescent="0.25">
      <c r="A12" s="44">
        <v>5</v>
      </c>
      <c r="B12" s="45" t="s">
        <v>1806</v>
      </c>
      <c r="C12" s="45" t="s">
        <v>1797</v>
      </c>
      <c r="D12" s="44">
        <v>194</v>
      </c>
      <c r="E12" s="44">
        <v>127</v>
      </c>
      <c r="F12" s="49">
        <f t="shared" si="3"/>
        <v>67</v>
      </c>
      <c r="G12" s="94"/>
      <c r="H12" s="49">
        <f t="shared" si="7"/>
        <v>119</v>
      </c>
      <c r="I12" s="44">
        <f t="shared" si="6"/>
        <v>8</v>
      </c>
      <c r="K12" s="10">
        <v>6</v>
      </c>
      <c r="L12" s="5" t="s">
        <v>1792</v>
      </c>
      <c r="M12" s="66" t="s">
        <v>1793</v>
      </c>
      <c r="N12" s="7" t="s">
        <v>1807</v>
      </c>
      <c r="O12" s="7" t="s">
        <v>1795</v>
      </c>
      <c r="P12" s="12"/>
      <c r="Q12" s="49">
        <v>1</v>
      </c>
      <c r="R12" s="49">
        <v>1</v>
      </c>
      <c r="S12" s="49">
        <v>1</v>
      </c>
      <c r="T12" s="49">
        <v>1</v>
      </c>
      <c r="U12" s="49">
        <v>1</v>
      </c>
      <c r="V12" s="49">
        <v>1</v>
      </c>
      <c r="W12" s="49">
        <v>1</v>
      </c>
      <c r="X12" s="49">
        <v>1</v>
      </c>
      <c r="Y12" s="49">
        <v>3</v>
      </c>
      <c r="Z12" s="45"/>
      <c r="AA12" s="50">
        <f t="shared" si="4"/>
        <v>11</v>
      </c>
      <c r="AC12" s="547">
        <v>381</v>
      </c>
      <c r="AD12" s="45">
        <v>54</v>
      </c>
      <c r="AE12" s="45">
        <v>200</v>
      </c>
      <c r="AF12" s="538">
        <f t="shared" si="5"/>
        <v>127</v>
      </c>
    </row>
    <row r="13" spans="1:40" x14ac:dyDescent="0.25">
      <c r="A13" s="44">
        <v>6</v>
      </c>
      <c r="B13" s="45" t="s">
        <v>1774</v>
      </c>
      <c r="C13" s="45" t="s">
        <v>1797</v>
      </c>
      <c r="D13" s="44">
        <v>194</v>
      </c>
      <c r="E13" s="44">
        <v>128</v>
      </c>
      <c r="F13" s="49">
        <f t="shared" si="3"/>
        <v>66</v>
      </c>
      <c r="G13" s="94"/>
      <c r="H13" s="49">
        <f t="shared" si="7"/>
        <v>119</v>
      </c>
      <c r="I13" s="44">
        <f t="shared" si="6"/>
        <v>9</v>
      </c>
      <c r="K13" s="10">
        <v>7</v>
      </c>
      <c r="L13" s="5" t="s">
        <v>1792</v>
      </c>
      <c r="M13" s="66" t="s">
        <v>1793</v>
      </c>
      <c r="N13" s="67" t="s">
        <v>1808</v>
      </c>
      <c r="O13" s="67" t="s">
        <v>1795</v>
      </c>
      <c r="P13" s="12"/>
      <c r="Q13" s="49">
        <v>1</v>
      </c>
      <c r="R13" s="49">
        <v>1</v>
      </c>
      <c r="S13" s="49">
        <v>1</v>
      </c>
      <c r="T13" s="49">
        <v>1</v>
      </c>
      <c r="U13" s="49">
        <v>1</v>
      </c>
      <c r="V13" s="49">
        <v>1</v>
      </c>
      <c r="W13" s="49">
        <v>1</v>
      </c>
      <c r="X13" s="49">
        <v>1</v>
      </c>
      <c r="Y13" s="49">
        <v>3</v>
      </c>
      <c r="Z13" s="45"/>
      <c r="AA13" s="50">
        <f t="shared" si="4"/>
        <v>11</v>
      </c>
      <c r="AC13" s="547">
        <v>382</v>
      </c>
      <c r="AD13" s="45">
        <v>54</v>
      </c>
      <c r="AE13" s="45">
        <v>200</v>
      </c>
      <c r="AF13" s="538">
        <f t="shared" si="5"/>
        <v>128</v>
      </c>
    </row>
    <row r="14" spans="1:40" x14ac:dyDescent="0.25">
      <c r="A14" s="44">
        <v>7</v>
      </c>
      <c r="B14" s="45" t="s">
        <v>1809</v>
      </c>
      <c r="C14" s="45" t="s">
        <v>1797</v>
      </c>
      <c r="D14" s="44">
        <v>194</v>
      </c>
      <c r="E14" s="44">
        <v>140</v>
      </c>
      <c r="F14" s="49">
        <f t="shared" si="3"/>
        <v>54</v>
      </c>
      <c r="G14" s="94"/>
      <c r="H14" s="49">
        <f t="shared" si="7"/>
        <v>119</v>
      </c>
      <c r="I14" s="44">
        <f t="shared" si="6"/>
        <v>21</v>
      </c>
      <c r="K14" s="10">
        <v>8</v>
      </c>
      <c r="L14" s="5" t="s">
        <v>1792</v>
      </c>
      <c r="M14" s="66" t="s">
        <v>1793</v>
      </c>
      <c r="N14" s="7" t="s">
        <v>1810</v>
      </c>
      <c r="O14" s="7" t="s">
        <v>1795</v>
      </c>
      <c r="P14" s="12"/>
      <c r="Q14" s="49">
        <v>1</v>
      </c>
      <c r="R14" s="49">
        <v>1</v>
      </c>
      <c r="S14" s="49">
        <v>1</v>
      </c>
      <c r="T14" s="49">
        <v>1</v>
      </c>
      <c r="U14" s="49">
        <v>1</v>
      </c>
      <c r="V14" s="49">
        <v>1</v>
      </c>
      <c r="W14" s="49">
        <v>1</v>
      </c>
      <c r="X14" s="49">
        <v>1</v>
      </c>
      <c r="Y14" s="49">
        <v>3</v>
      </c>
      <c r="Z14" s="45"/>
      <c r="AA14" s="50">
        <f t="shared" si="4"/>
        <v>11</v>
      </c>
      <c r="AC14" s="547">
        <v>394</v>
      </c>
      <c r="AD14" s="45">
        <v>54</v>
      </c>
      <c r="AE14" s="45">
        <v>200</v>
      </c>
      <c r="AF14" s="538">
        <f t="shared" si="5"/>
        <v>140</v>
      </c>
    </row>
    <row r="15" spans="1:40" x14ac:dyDescent="0.25">
      <c r="A15" s="44">
        <v>8</v>
      </c>
      <c r="B15" s="45" t="s">
        <v>1776</v>
      </c>
      <c r="C15" s="45" t="s">
        <v>1797</v>
      </c>
      <c r="D15" s="44">
        <v>194</v>
      </c>
      <c r="E15" s="44">
        <v>121</v>
      </c>
      <c r="F15" s="49">
        <f t="shared" si="3"/>
        <v>73</v>
      </c>
      <c r="G15" s="94"/>
      <c r="H15" s="49">
        <f t="shared" si="7"/>
        <v>119</v>
      </c>
      <c r="I15" s="44">
        <f t="shared" si="6"/>
        <v>2</v>
      </c>
      <c r="K15" s="10">
        <v>9</v>
      </c>
      <c r="L15" s="5" t="s">
        <v>1792</v>
      </c>
      <c r="M15" s="66" t="s">
        <v>1793</v>
      </c>
      <c r="N15" s="7" t="s">
        <v>1811</v>
      </c>
      <c r="O15" s="7" t="s">
        <v>1795</v>
      </c>
      <c r="P15" s="12"/>
      <c r="Q15" s="49">
        <v>1</v>
      </c>
      <c r="R15" s="49">
        <v>1</v>
      </c>
      <c r="S15" s="49">
        <v>1</v>
      </c>
      <c r="T15" s="49">
        <v>1</v>
      </c>
      <c r="U15" s="49">
        <v>1</v>
      </c>
      <c r="V15" s="49">
        <v>1</v>
      </c>
      <c r="W15" s="49">
        <v>1</v>
      </c>
      <c r="X15" s="49">
        <v>1</v>
      </c>
      <c r="Y15" s="49">
        <v>6</v>
      </c>
      <c r="Z15" s="45"/>
      <c r="AA15" s="50">
        <f t="shared" si="4"/>
        <v>14</v>
      </c>
      <c r="AC15" s="547">
        <v>375</v>
      </c>
      <c r="AD15" s="45">
        <v>54</v>
      </c>
      <c r="AE15" s="45">
        <v>200</v>
      </c>
      <c r="AF15" s="538">
        <f t="shared" si="5"/>
        <v>121</v>
      </c>
    </row>
    <row r="16" spans="1:40" x14ac:dyDescent="0.25">
      <c r="A16" s="44">
        <v>9</v>
      </c>
      <c r="B16" s="45" t="s">
        <v>1812</v>
      </c>
      <c r="C16" s="45" t="s">
        <v>1797</v>
      </c>
      <c r="D16" s="44">
        <v>194</v>
      </c>
      <c r="E16" s="44">
        <v>117</v>
      </c>
      <c r="F16" s="49">
        <f t="shared" si="3"/>
        <v>77</v>
      </c>
      <c r="G16" s="94"/>
      <c r="H16" s="49">
        <f t="shared" si="7"/>
        <v>119</v>
      </c>
      <c r="I16" s="44">
        <f t="shared" si="6"/>
        <v>-2</v>
      </c>
      <c r="K16" s="10">
        <v>10</v>
      </c>
      <c r="L16" s="5" t="s">
        <v>1792</v>
      </c>
      <c r="M16" s="66" t="s">
        <v>1793</v>
      </c>
      <c r="N16" s="7" t="s">
        <v>1813</v>
      </c>
      <c r="O16" s="7" t="s">
        <v>1814</v>
      </c>
      <c r="P16" s="12"/>
      <c r="Q16" s="49">
        <v>1</v>
      </c>
      <c r="R16" s="49">
        <v>1</v>
      </c>
      <c r="S16" s="49">
        <v>1</v>
      </c>
      <c r="T16" s="49">
        <v>1</v>
      </c>
      <c r="U16" s="49">
        <v>1</v>
      </c>
      <c r="V16" s="49"/>
      <c r="W16" s="49">
        <v>1</v>
      </c>
      <c r="X16" s="49">
        <v>1</v>
      </c>
      <c r="Y16" s="49">
        <v>3</v>
      </c>
      <c r="Z16" s="45"/>
      <c r="AA16" s="50">
        <f t="shared" si="4"/>
        <v>10</v>
      </c>
      <c r="AC16" s="547">
        <v>371</v>
      </c>
      <c r="AD16" s="45">
        <v>54</v>
      </c>
      <c r="AE16" s="45">
        <v>200</v>
      </c>
      <c r="AF16" s="538">
        <f t="shared" si="5"/>
        <v>117</v>
      </c>
    </row>
    <row r="17" spans="1:32" x14ac:dyDescent="0.25">
      <c r="A17" s="44">
        <v>10</v>
      </c>
      <c r="B17" s="45" t="s">
        <v>1815</v>
      </c>
      <c r="C17" s="45" t="s">
        <v>1786</v>
      </c>
      <c r="D17" s="44">
        <v>194</v>
      </c>
      <c r="E17" s="44">
        <v>120</v>
      </c>
      <c r="F17" s="85">
        <f t="shared" si="3"/>
        <v>74</v>
      </c>
      <c r="G17" s="94"/>
      <c r="H17" s="49">
        <f t="shared" si="7"/>
        <v>119</v>
      </c>
      <c r="I17" s="44">
        <f t="shared" si="6"/>
        <v>1</v>
      </c>
      <c r="K17" s="10">
        <v>11</v>
      </c>
      <c r="L17" s="5" t="s">
        <v>1792</v>
      </c>
      <c r="M17" s="66" t="s">
        <v>1793</v>
      </c>
      <c r="N17" s="7" t="s">
        <v>1816</v>
      </c>
      <c r="O17" s="7" t="s">
        <v>1814</v>
      </c>
      <c r="P17" s="12"/>
      <c r="Q17" s="49">
        <v>1</v>
      </c>
      <c r="R17" s="49">
        <v>1</v>
      </c>
      <c r="S17" s="49">
        <v>3</v>
      </c>
      <c r="T17" s="49">
        <v>2</v>
      </c>
      <c r="U17" s="49">
        <v>1</v>
      </c>
      <c r="V17" s="49">
        <v>1</v>
      </c>
      <c r="W17" s="49">
        <v>1</v>
      </c>
      <c r="X17" s="49">
        <v>1</v>
      </c>
      <c r="Y17" s="49">
        <v>3</v>
      </c>
      <c r="Z17" s="45"/>
      <c r="AA17" s="50">
        <f t="shared" si="4"/>
        <v>14</v>
      </c>
      <c r="AC17" s="547">
        <v>374</v>
      </c>
      <c r="AD17" s="45">
        <v>54</v>
      </c>
      <c r="AE17" s="45">
        <v>200</v>
      </c>
      <c r="AF17" s="538">
        <f t="shared" si="5"/>
        <v>120</v>
      </c>
    </row>
    <row r="18" spans="1:32" x14ac:dyDescent="0.25">
      <c r="A18" s="44">
        <v>11</v>
      </c>
      <c r="B18" s="45" t="s">
        <v>1817</v>
      </c>
      <c r="C18" s="45" t="s">
        <v>1786</v>
      </c>
      <c r="D18" s="44">
        <v>194</v>
      </c>
      <c r="E18" s="44">
        <v>134</v>
      </c>
      <c r="F18" s="49">
        <f t="shared" si="3"/>
        <v>60</v>
      </c>
      <c r="G18" s="94"/>
      <c r="H18" s="49">
        <f t="shared" si="7"/>
        <v>119</v>
      </c>
      <c r="I18" s="44">
        <f t="shared" si="6"/>
        <v>15</v>
      </c>
      <c r="K18" s="10">
        <v>12</v>
      </c>
      <c r="L18" s="5" t="s">
        <v>1792</v>
      </c>
      <c r="M18" s="66" t="s">
        <v>1793</v>
      </c>
      <c r="N18" s="67" t="s">
        <v>1818</v>
      </c>
      <c r="O18" s="67" t="s">
        <v>1814</v>
      </c>
      <c r="P18" s="12"/>
      <c r="Q18" s="49">
        <v>1</v>
      </c>
      <c r="R18" s="49">
        <v>1</v>
      </c>
      <c r="S18" s="49">
        <v>1</v>
      </c>
      <c r="T18" s="49">
        <v>1</v>
      </c>
      <c r="U18" s="49">
        <v>1</v>
      </c>
      <c r="V18" s="49">
        <v>1</v>
      </c>
      <c r="W18" s="49">
        <v>1</v>
      </c>
      <c r="X18" s="49">
        <v>1</v>
      </c>
      <c r="Y18" s="49">
        <v>3</v>
      </c>
      <c r="Z18" s="45"/>
      <c r="AA18" s="50">
        <f t="shared" si="4"/>
        <v>11</v>
      </c>
      <c r="AC18" s="547">
        <v>388</v>
      </c>
      <c r="AD18" s="45">
        <v>54</v>
      </c>
      <c r="AE18" s="45">
        <v>200</v>
      </c>
      <c r="AF18" s="538">
        <f t="shared" si="5"/>
        <v>134</v>
      </c>
    </row>
    <row r="19" spans="1:32" x14ac:dyDescent="0.25">
      <c r="A19" s="46" t="s">
        <v>689</v>
      </c>
      <c r="B19" s="47" t="s">
        <v>1819</v>
      </c>
      <c r="C19" s="45"/>
      <c r="D19" s="44"/>
      <c r="E19" s="44"/>
      <c r="F19" s="49"/>
      <c r="G19" s="93"/>
      <c r="H19" s="47"/>
      <c r="I19" s="47"/>
      <c r="K19" s="10">
        <v>13</v>
      </c>
      <c r="L19" s="5" t="s">
        <v>1792</v>
      </c>
      <c r="M19" s="66" t="s">
        <v>1793</v>
      </c>
      <c r="N19" s="67" t="s">
        <v>1820</v>
      </c>
      <c r="O19" s="67" t="s">
        <v>1814</v>
      </c>
      <c r="P19" s="12"/>
      <c r="Q19" s="49">
        <v>1</v>
      </c>
      <c r="R19" s="49">
        <v>1</v>
      </c>
      <c r="S19" s="49">
        <v>1</v>
      </c>
      <c r="T19" s="49">
        <v>1</v>
      </c>
      <c r="U19" s="49">
        <v>1</v>
      </c>
      <c r="V19" s="49">
        <v>1</v>
      </c>
      <c r="W19" s="49">
        <v>1</v>
      </c>
      <c r="X19" s="49">
        <v>1</v>
      </c>
      <c r="Y19" s="49">
        <v>3</v>
      </c>
      <c r="Z19" s="45"/>
      <c r="AA19" s="50">
        <f t="shared" si="4"/>
        <v>11</v>
      </c>
      <c r="AC19" s="547"/>
      <c r="AD19" s="45"/>
      <c r="AE19" s="45"/>
      <c r="AF19" s="538"/>
    </row>
    <row r="20" spans="1:32" s="43" customFormat="1" x14ac:dyDescent="0.25">
      <c r="A20" s="44">
        <v>1</v>
      </c>
      <c r="B20" s="45" t="s">
        <v>1821</v>
      </c>
      <c r="C20" s="45" t="s">
        <v>1797</v>
      </c>
      <c r="D20" s="44">
        <v>194</v>
      </c>
      <c r="E20" s="44">
        <v>171</v>
      </c>
      <c r="F20" s="49">
        <f t="shared" si="3"/>
        <v>23</v>
      </c>
      <c r="G20" s="94"/>
      <c r="H20" s="49">
        <f>SUMMARY!D25</f>
        <v>117</v>
      </c>
      <c r="I20" s="44">
        <f>E20-H20</f>
        <v>54</v>
      </c>
      <c r="K20" s="10">
        <v>14</v>
      </c>
      <c r="L20" s="5" t="s">
        <v>1792</v>
      </c>
      <c r="M20" s="66" t="s">
        <v>1793</v>
      </c>
      <c r="N20" s="7" t="s">
        <v>1822</v>
      </c>
      <c r="O20" s="7" t="s">
        <v>1795</v>
      </c>
      <c r="P20" s="12"/>
      <c r="Q20" s="49">
        <v>1</v>
      </c>
      <c r="R20" s="49">
        <v>1</v>
      </c>
      <c r="S20" s="49">
        <v>1</v>
      </c>
      <c r="T20" s="49">
        <v>1</v>
      </c>
      <c r="U20" s="49">
        <v>1</v>
      </c>
      <c r="V20" s="49">
        <v>1</v>
      </c>
      <c r="W20" s="49">
        <v>1</v>
      </c>
      <c r="X20" s="49">
        <v>1</v>
      </c>
      <c r="Y20" s="49">
        <v>3</v>
      </c>
      <c r="Z20" s="45"/>
      <c r="AA20" s="50">
        <f t="shared" si="4"/>
        <v>11</v>
      </c>
      <c r="AB20"/>
      <c r="AC20" s="547">
        <v>427</v>
      </c>
      <c r="AD20" s="45">
        <v>54</v>
      </c>
      <c r="AE20" s="45">
        <v>200</v>
      </c>
      <c r="AF20" s="538">
        <f t="shared" si="5"/>
        <v>173</v>
      </c>
    </row>
    <row r="21" spans="1:32" x14ac:dyDescent="0.25">
      <c r="A21" s="44">
        <v>2</v>
      </c>
      <c r="B21" s="45" t="s">
        <v>1823</v>
      </c>
      <c r="C21" s="45" t="s">
        <v>1797</v>
      </c>
      <c r="D21" s="44">
        <v>194</v>
      </c>
      <c r="E21" s="44">
        <v>140</v>
      </c>
      <c r="F21" s="49">
        <f t="shared" si="3"/>
        <v>54</v>
      </c>
      <c r="G21" s="94"/>
      <c r="H21" s="49">
        <f>H20</f>
        <v>117</v>
      </c>
      <c r="I21" s="44">
        <f>E21-H21</f>
        <v>23</v>
      </c>
      <c r="K21" s="10">
        <v>15</v>
      </c>
      <c r="L21" s="5" t="s">
        <v>1792</v>
      </c>
      <c r="M21" s="66" t="s">
        <v>1793</v>
      </c>
      <c r="N21" s="67" t="s">
        <v>1824</v>
      </c>
      <c r="O21" s="67" t="s">
        <v>1814</v>
      </c>
      <c r="P21" s="12"/>
      <c r="Q21" s="49">
        <v>8</v>
      </c>
      <c r="R21" s="49">
        <v>13</v>
      </c>
      <c r="S21" s="49">
        <v>11</v>
      </c>
      <c r="T21" s="49">
        <v>11</v>
      </c>
      <c r="U21" s="49">
        <v>13</v>
      </c>
      <c r="V21" s="49">
        <v>9</v>
      </c>
      <c r="W21" s="49">
        <v>11</v>
      </c>
      <c r="X21" s="49">
        <v>10</v>
      </c>
      <c r="Y21" s="49">
        <v>11</v>
      </c>
      <c r="Z21" s="45"/>
      <c r="AA21" s="50">
        <f t="shared" si="4"/>
        <v>97</v>
      </c>
      <c r="AC21" s="547">
        <v>415</v>
      </c>
      <c r="AD21" s="45">
        <v>54</v>
      </c>
      <c r="AE21" s="45">
        <v>200</v>
      </c>
      <c r="AF21" s="538">
        <f t="shared" si="5"/>
        <v>161</v>
      </c>
    </row>
    <row r="22" spans="1:32" x14ac:dyDescent="0.25">
      <c r="A22" s="44">
        <v>3</v>
      </c>
      <c r="B22" s="45" t="s">
        <v>1825</v>
      </c>
      <c r="C22" s="45" t="s">
        <v>1826</v>
      </c>
      <c r="D22" s="44">
        <v>645</v>
      </c>
      <c r="E22" s="44">
        <v>556</v>
      </c>
      <c r="F22" s="49">
        <f t="shared" si="3"/>
        <v>89</v>
      </c>
      <c r="G22" s="94"/>
      <c r="H22" s="85">
        <f>(SUMMARY!D29+SUMMARY!D34+SUMMARY!D39+SUMMARY!D44+SUMMARY!D49)/1000</f>
        <v>422.30099999999999</v>
      </c>
      <c r="I22" s="90">
        <f>E22-H22</f>
        <v>133.69900000000001</v>
      </c>
      <c r="K22" s="10">
        <v>16</v>
      </c>
      <c r="L22" s="5" t="s">
        <v>1792</v>
      </c>
      <c r="M22" s="66" t="s">
        <v>1793</v>
      </c>
      <c r="N22" s="67" t="s">
        <v>1827</v>
      </c>
      <c r="O22" s="67" t="s">
        <v>1814</v>
      </c>
      <c r="P22" s="12"/>
      <c r="Q22" s="49">
        <v>1</v>
      </c>
      <c r="R22" s="49">
        <v>1</v>
      </c>
      <c r="S22" s="49">
        <v>1</v>
      </c>
      <c r="T22" s="49">
        <v>1</v>
      </c>
      <c r="U22" s="49">
        <v>1</v>
      </c>
      <c r="V22" s="49">
        <v>1</v>
      </c>
      <c r="W22" s="49">
        <v>1</v>
      </c>
      <c r="X22" s="49">
        <v>1</v>
      </c>
      <c r="Y22" s="49">
        <v>3</v>
      </c>
      <c r="Z22" s="45"/>
      <c r="AA22" s="50">
        <f t="shared" si="4"/>
        <v>11</v>
      </c>
      <c r="AC22" s="547">
        <f>70+619+556</f>
        <v>1245</v>
      </c>
      <c r="AD22" s="45">
        <v>70</v>
      </c>
      <c r="AE22" s="45">
        <v>619</v>
      </c>
      <c r="AF22" s="538">
        <f t="shared" si="5"/>
        <v>556</v>
      </c>
    </row>
    <row r="23" spans="1:32" ht="15.75" thickBot="1" x14ac:dyDescent="0.3">
      <c r="A23" s="44">
        <v>4</v>
      </c>
      <c r="B23" s="45" t="s">
        <v>1828</v>
      </c>
      <c r="C23" s="45" t="s">
        <v>1826</v>
      </c>
      <c r="D23" s="44">
        <v>490</v>
      </c>
      <c r="E23" s="44">
        <v>323</v>
      </c>
      <c r="F23" s="49">
        <f t="shared" si="3"/>
        <v>167</v>
      </c>
      <c r="G23" s="94"/>
      <c r="H23" s="85">
        <f>(SUMMARY!D30+SUMMARY!D35+SUMMARY!D40+SUMMARY!D45+SUMMARY!D50)/1000</f>
        <v>227.845</v>
      </c>
      <c r="I23" s="90">
        <f>E23-H23</f>
        <v>95.155000000000001</v>
      </c>
      <c r="K23" s="10">
        <v>17</v>
      </c>
      <c r="L23" s="5" t="s">
        <v>1792</v>
      </c>
      <c r="M23" s="66" t="s">
        <v>1793</v>
      </c>
      <c r="N23" s="67" t="s">
        <v>1829</v>
      </c>
      <c r="O23" s="67" t="s">
        <v>1795</v>
      </c>
      <c r="P23" s="12"/>
      <c r="Q23" s="49">
        <v>1</v>
      </c>
      <c r="R23" s="49">
        <v>1</v>
      </c>
      <c r="S23" s="49">
        <v>1</v>
      </c>
      <c r="T23" s="49">
        <v>1</v>
      </c>
      <c r="U23" s="49">
        <v>1</v>
      </c>
      <c r="V23" s="49">
        <v>1</v>
      </c>
      <c r="W23" s="49">
        <v>1</v>
      </c>
      <c r="X23" s="49">
        <v>1</v>
      </c>
      <c r="Y23" s="49">
        <v>3</v>
      </c>
      <c r="Z23" s="45"/>
      <c r="AA23" s="50">
        <f t="shared" si="4"/>
        <v>11</v>
      </c>
      <c r="AC23" s="548">
        <f>70+410+323</f>
        <v>803</v>
      </c>
      <c r="AD23" s="539">
        <v>70</v>
      </c>
      <c r="AE23" s="539">
        <v>410</v>
      </c>
      <c r="AF23" s="540">
        <f t="shared" si="5"/>
        <v>323</v>
      </c>
    </row>
    <row r="24" spans="1:32" x14ac:dyDescent="0.25">
      <c r="K24" s="10">
        <v>18</v>
      </c>
      <c r="L24" s="5" t="s">
        <v>1792</v>
      </c>
      <c r="M24" s="66" t="s">
        <v>1793</v>
      </c>
      <c r="N24" s="67" t="s">
        <v>1830</v>
      </c>
      <c r="O24" s="67" t="s">
        <v>1814</v>
      </c>
      <c r="P24" s="12"/>
      <c r="Q24" s="49">
        <v>1</v>
      </c>
      <c r="R24" s="49">
        <v>1</v>
      </c>
      <c r="S24" s="49">
        <v>1</v>
      </c>
      <c r="T24" s="49">
        <v>1</v>
      </c>
      <c r="U24" s="49">
        <v>1</v>
      </c>
      <c r="V24" s="49">
        <v>1</v>
      </c>
      <c r="W24" s="49">
        <v>1</v>
      </c>
      <c r="X24" s="49">
        <v>2</v>
      </c>
      <c r="Y24" s="49">
        <v>6</v>
      </c>
      <c r="Z24" s="45"/>
      <c r="AA24" s="50">
        <f t="shared" si="4"/>
        <v>15</v>
      </c>
    </row>
    <row r="25" spans="1:32" x14ac:dyDescent="0.25">
      <c r="K25" s="10">
        <v>19</v>
      </c>
      <c r="L25" s="5" t="s">
        <v>1792</v>
      </c>
      <c r="M25" s="66" t="s">
        <v>1793</v>
      </c>
      <c r="N25" s="67" t="s">
        <v>1831</v>
      </c>
      <c r="O25" s="67" t="s">
        <v>1795</v>
      </c>
      <c r="P25" s="12"/>
      <c r="Q25" s="49">
        <v>1</v>
      </c>
      <c r="R25" s="49">
        <v>1</v>
      </c>
      <c r="S25" s="49">
        <v>1</v>
      </c>
      <c r="T25" s="49">
        <v>1</v>
      </c>
      <c r="U25" s="49">
        <v>1</v>
      </c>
      <c r="V25" s="49">
        <v>1</v>
      </c>
      <c r="W25" s="49">
        <v>1</v>
      </c>
      <c r="X25" s="49">
        <v>1</v>
      </c>
      <c r="Y25" s="49">
        <v>3</v>
      </c>
      <c r="Z25" s="45"/>
      <c r="AA25" s="50">
        <f t="shared" si="4"/>
        <v>11</v>
      </c>
    </row>
    <row r="26" spans="1:32" x14ac:dyDescent="0.25">
      <c r="K26" s="10">
        <v>20</v>
      </c>
      <c r="L26" s="5" t="s">
        <v>1792</v>
      </c>
      <c r="M26" s="66" t="s">
        <v>1793</v>
      </c>
      <c r="N26" s="67" t="s">
        <v>1832</v>
      </c>
      <c r="O26" s="67" t="s">
        <v>1814</v>
      </c>
      <c r="P26" s="12"/>
      <c r="Q26" s="49">
        <v>3</v>
      </c>
      <c r="R26" s="49">
        <v>3</v>
      </c>
      <c r="S26" s="49">
        <v>2</v>
      </c>
      <c r="T26" s="49">
        <v>5</v>
      </c>
      <c r="U26" s="49">
        <v>3</v>
      </c>
      <c r="V26" s="49">
        <v>1</v>
      </c>
      <c r="W26" s="49">
        <v>1</v>
      </c>
      <c r="X26" s="49">
        <v>1</v>
      </c>
      <c r="Y26" s="49">
        <v>3</v>
      </c>
      <c r="Z26" s="45"/>
      <c r="AA26" s="50">
        <f t="shared" si="4"/>
        <v>22</v>
      </c>
    </row>
    <row r="27" spans="1:32" x14ac:dyDescent="0.25">
      <c r="K27" s="10">
        <v>21</v>
      </c>
      <c r="L27" s="5" t="s">
        <v>1792</v>
      </c>
      <c r="M27" s="66" t="s">
        <v>1793</v>
      </c>
      <c r="N27" s="67" t="s">
        <v>1833</v>
      </c>
      <c r="O27" s="67" t="s">
        <v>1795</v>
      </c>
      <c r="P27" s="12"/>
      <c r="Q27" s="49">
        <v>2</v>
      </c>
      <c r="R27" s="49">
        <v>2</v>
      </c>
      <c r="S27" s="49">
        <v>3</v>
      </c>
      <c r="T27" s="49">
        <v>2</v>
      </c>
      <c r="U27" s="49">
        <v>2</v>
      </c>
      <c r="V27" s="49">
        <v>1</v>
      </c>
      <c r="W27" s="49">
        <v>1</v>
      </c>
      <c r="X27" s="49">
        <v>1</v>
      </c>
      <c r="Y27" s="49">
        <v>3</v>
      </c>
      <c r="Z27" s="45"/>
      <c r="AA27" s="50">
        <f t="shared" si="4"/>
        <v>17</v>
      </c>
    </row>
    <row r="28" spans="1:32" x14ac:dyDescent="0.25">
      <c r="K28" s="10">
        <v>22</v>
      </c>
      <c r="L28" s="5" t="s">
        <v>1792</v>
      </c>
      <c r="M28" s="66" t="s">
        <v>1793</v>
      </c>
      <c r="N28" s="67" t="s">
        <v>1834</v>
      </c>
      <c r="O28" s="67" t="s">
        <v>1814</v>
      </c>
      <c r="P28" s="12"/>
      <c r="Q28" s="49">
        <v>1</v>
      </c>
      <c r="R28" s="49">
        <v>1</v>
      </c>
      <c r="S28" s="49">
        <v>1</v>
      </c>
      <c r="T28" s="49">
        <v>1</v>
      </c>
      <c r="U28" s="49">
        <v>1</v>
      </c>
      <c r="V28" s="49">
        <v>1</v>
      </c>
      <c r="W28" s="49">
        <v>1</v>
      </c>
      <c r="X28" s="49">
        <v>1</v>
      </c>
      <c r="Y28" s="49">
        <v>3</v>
      </c>
      <c r="Z28" s="45"/>
      <c r="AA28" s="50">
        <f t="shared" si="4"/>
        <v>11</v>
      </c>
    </row>
    <row r="29" spans="1:32" x14ac:dyDescent="0.25">
      <c r="K29" s="10">
        <v>23</v>
      </c>
      <c r="L29" s="5" t="s">
        <v>1792</v>
      </c>
      <c r="M29" s="66" t="s">
        <v>1793</v>
      </c>
      <c r="N29" s="67" t="s">
        <v>1835</v>
      </c>
      <c r="O29" s="67" t="s">
        <v>1814</v>
      </c>
      <c r="P29" s="12"/>
      <c r="Q29" s="49">
        <v>1</v>
      </c>
      <c r="R29" s="49">
        <v>1</v>
      </c>
      <c r="S29" s="49">
        <v>1</v>
      </c>
      <c r="T29" s="49">
        <v>1</v>
      </c>
      <c r="U29" s="49">
        <v>1</v>
      </c>
      <c r="V29" s="49">
        <v>1</v>
      </c>
      <c r="W29" s="49">
        <v>1</v>
      </c>
      <c r="X29" s="49">
        <v>1</v>
      </c>
      <c r="Y29" s="49">
        <v>3</v>
      </c>
      <c r="Z29" s="45"/>
      <c r="AA29" s="50">
        <f t="shared" si="4"/>
        <v>11</v>
      </c>
    </row>
    <row r="30" spans="1:32" x14ac:dyDescent="0.25">
      <c r="K30" s="10">
        <v>24</v>
      </c>
      <c r="L30" s="5" t="s">
        <v>1836</v>
      </c>
      <c r="M30" s="66" t="s">
        <v>1837</v>
      </c>
      <c r="N30" s="7" t="s">
        <v>1838</v>
      </c>
      <c r="O30" s="7" t="s">
        <v>1839</v>
      </c>
      <c r="P30" s="12"/>
      <c r="Q30" s="49">
        <v>1</v>
      </c>
      <c r="R30" s="49"/>
      <c r="S30" s="49">
        <v>1</v>
      </c>
      <c r="T30" s="49"/>
      <c r="U30" s="49">
        <v>1</v>
      </c>
      <c r="V30" s="49"/>
      <c r="W30" s="49"/>
      <c r="X30" s="49"/>
      <c r="Y30" s="49"/>
      <c r="Z30" s="45"/>
      <c r="AA30" s="50">
        <f t="shared" si="4"/>
        <v>3</v>
      </c>
    </row>
    <row r="31" spans="1:32" x14ac:dyDescent="0.25">
      <c r="K31" s="10">
        <v>25</v>
      </c>
      <c r="L31" s="5" t="s">
        <v>1836</v>
      </c>
      <c r="M31" s="66" t="s">
        <v>1837</v>
      </c>
      <c r="N31" s="7" t="s">
        <v>1840</v>
      </c>
      <c r="O31" s="7" t="s">
        <v>1839</v>
      </c>
      <c r="P31" s="12"/>
      <c r="Q31" s="49">
        <v>1</v>
      </c>
      <c r="R31" s="49">
        <v>1</v>
      </c>
      <c r="S31" s="49">
        <v>1</v>
      </c>
      <c r="T31" s="49">
        <v>1</v>
      </c>
      <c r="U31" s="49">
        <v>1</v>
      </c>
      <c r="V31" s="49">
        <v>1</v>
      </c>
      <c r="W31" s="49">
        <v>1</v>
      </c>
      <c r="X31" s="49">
        <v>1</v>
      </c>
      <c r="Y31" s="49">
        <v>3</v>
      </c>
      <c r="Z31" s="45"/>
      <c r="AA31" s="50">
        <f t="shared" si="4"/>
        <v>11</v>
      </c>
    </row>
    <row r="32" spans="1:32" x14ac:dyDescent="0.25">
      <c r="K32" s="10">
        <v>26</v>
      </c>
      <c r="L32" s="5" t="s">
        <v>1836</v>
      </c>
      <c r="M32" s="66" t="s">
        <v>1837</v>
      </c>
      <c r="N32" s="7" t="s">
        <v>1841</v>
      </c>
      <c r="O32" s="7" t="s">
        <v>1839</v>
      </c>
      <c r="P32" s="8"/>
      <c r="Q32" s="49">
        <v>1</v>
      </c>
      <c r="R32" s="49">
        <v>1</v>
      </c>
      <c r="S32" s="49">
        <v>1</v>
      </c>
      <c r="T32" s="49">
        <v>1</v>
      </c>
      <c r="U32" s="49">
        <v>1</v>
      </c>
      <c r="V32" s="49">
        <v>1</v>
      </c>
      <c r="W32" s="49">
        <v>1</v>
      </c>
      <c r="X32" s="49">
        <v>1</v>
      </c>
      <c r="Y32" s="49">
        <v>3</v>
      </c>
      <c r="Z32" s="45"/>
      <c r="AA32" s="50">
        <f t="shared" si="4"/>
        <v>11</v>
      </c>
    </row>
    <row r="33" spans="11:27" x14ac:dyDescent="0.25">
      <c r="K33" s="10">
        <v>27</v>
      </c>
      <c r="L33" s="5" t="s">
        <v>1836</v>
      </c>
      <c r="M33" s="66" t="s">
        <v>1837</v>
      </c>
      <c r="N33" s="7" t="s">
        <v>1842</v>
      </c>
      <c r="O33" s="7" t="s">
        <v>1839</v>
      </c>
      <c r="P33" s="12"/>
      <c r="Q33" s="49"/>
      <c r="R33" s="49"/>
      <c r="S33" s="49"/>
      <c r="T33" s="49"/>
      <c r="U33" s="49"/>
      <c r="V33" s="49"/>
      <c r="W33" s="49"/>
      <c r="X33" s="49"/>
      <c r="Y33" s="49"/>
      <c r="Z33" s="45"/>
      <c r="AA33" s="50">
        <f t="shared" si="4"/>
        <v>0</v>
      </c>
    </row>
    <row r="34" spans="11:27" x14ac:dyDescent="0.25">
      <c r="K34" s="10">
        <v>28</v>
      </c>
      <c r="L34" s="5" t="s">
        <v>1836</v>
      </c>
      <c r="M34" s="66" t="s">
        <v>1837</v>
      </c>
      <c r="N34" s="7" t="s">
        <v>1843</v>
      </c>
      <c r="O34" s="7" t="s">
        <v>1839</v>
      </c>
      <c r="P34" s="12"/>
      <c r="Q34" s="49"/>
      <c r="R34" s="49"/>
      <c r="S34" s="49"/>
      <c r="T34" s="49"/>
      <c r="U34" s="49"/>
      <c r="V34" s="49"/>
      <c r="W34" s="49"/>
      <c r="X34" s="49"/>
      <c r="Y34" s="49"/>
      <c r="Z34" s="45"/>
      <c r="AA34" s="50">
        <f t="shared" si="4"/>
        <v>0</v>
      </c>
    </row>
    <row r="35" spans="11:27" x14ac:dyDescent="0.25">
      <c r="K35" s="10">
        <v>29</v>
      </c>
      <c r="L35" s="5" t="s">
        <v>1836</v>
      </c>
      <c r="M35" s="66" t="s">
        <v>1837</v>
      </c>
      <c r="N35" s="7" t="s">
        <v>1844</v>
      </c>
      <c r="O35" s="7" t="s">
        <v>1839</v>
      </c>
      <c r="P35" s="8"/>
      <c r="Q35" s="49"/>
      <c r="R35" s="49"/>
      <c r="S35" s="49"/>
      <c r="T35" s="49"/>
      <c r="U35" s="49"/>
      <c r="V35" s="49"/>
      <c r="W35" s="49"/>
      <c r="X35" s="49"/>
      <c r="Y35" s="49"/>
      <c r="Z35" s="45"/>
      <c r="AA35" s="50">
        <f t="shared" si="4"/>
        <v>0</v>
      </c>
    </row>
    <row r="36" spans="11:27" x14ac:dyDescent="0.25">
      <c r="K36" s="10">
        <v>30</v>
      </c>
      <c r="L36" s="5" t="s">
        <v>1836</v>
      </c>
      <c r="M36" s="66" t="s">
        <v>1837</v>
      </c>
      <c r="N36" s="7" t="s">
        <v>1845</v>
      </c>
      <c r="O36" s="7" t="s">
        <v>1839</v>
      </c>
      <c r="P36" s="8"/>
      <c r="Q36" s="49"/>
      <c r="R36" s="49"/>
      <c r="S36" s="49"/>
      <c r="T36" s="49"/>
      <c r="U36" s="49"/>
      <c r="V36" s="49"/>
      <c r="W36" s="49"/>
      <c r="X36" s="49"/>
      <c r="Y36" s="49"/>
      <c r="Z36" s="45"/>
      <c r="AA36" s="50">
        <f t="shared" si="4"/>
        <v>0</v>
      </c>
    </row>
    <row r="37" spans="11:27" x14ac:dyDescent="0.25">
      <c r="K37" s="10">
        <v>31</v>
      </c>
      <c r="L37" s="5" t="s">
        <v>1836</v>
      </c>
      <c r="M37" s="66" t="s">
        <v>1837</v>
      </c>
      <c r="N37" s="7" t="s">
        <v>1846</v>
      </c>
      <c r="O37" s="7" t="s">
        <v>1839</v>
      </c>
      <c r="P37" s="8"/>
      <c r="Q37" s="49"/>
      <c r="R37" s="49"/>
      <c r="S37" s="49"/>
      <c r="T37" s="49"/>
      <c r="U37" s="49"/>
      <c r="V37" s="49"/>
      <c r="W37" s="49"/>
      <c r="X37" s="49"/>
      <c r="Y37" s="49"/>
      <c r="Z37" s="45"/>
      <c r="AA37" s="50">
        <f t="shared" si="4"/>
        <v>0</v>
      </c>
    </row>
    <row r="38" spans="11:27" x14ac:dyDescent="0.25">
      <c r="K38" s="10">
        <v>32</v>
      </c>
      <c r="L38" s="5" t="s">
        <v>1836</v>
      </c>
      <c r="M38" s="66" t="s">
        <v>1837</v>
      </c>
      <c r="N38" s="7" t="s">
        <v>1847</v>
      </c>
      <c r="O38" s="7" t="s">
        <v>1839</v>
      </c>
      <c r="P38" s="8"/>
      <c r="Q38" s="49"/>
      <c r="R38" s="49"/>
      <c r="S38" s="49"/>
      <c r="T38" s="49"/>
      <c r="U38" s="49"/>
      <c r="V38" s="49"/>
      <c r="W38" s="49"/>
      <c r="X38" s="49"/>
      <c r="Y38" s="49"/>
      <c r="Z38" s="45"/>
      <c r="AA38" s="50">
        <f t="shared" si="4"/>
        <v>0</v>
      </c>
    </row>
    <row r="39" spans="11:27" x14ac:dyDescent="0.25">
      <c r="K39" s="10">
        <v>33</v>
      </c>
      <c r="L39" s="5" t="s">
        <v>1836</v>
      </c>
      <c r="M39" s="66" t="s">
        <v>1837</v>
      </c>
      <c r="N39" s="7" t="s">
        <v>1848</v>
      </c>
      <c r="O39" s="7" t="s">
        <v>1839</v>
      </c>
      <c r="P39" s="8"/>
      <c r="Q39" s="49">
        <v>1</v>
      </c>
      <c r="R39" s="49">
        <v>1</v>
      </c>
      <c r="S39" s="49">
        <v>1</v>
      </c>
      <c r="T39" s="49">
        <v>1</v>
      </c>
      <c r="U39" s="49">
        <v>1</v>
      </c>
      <c r="V39" s="49"/>
      <c r="W39" s="49">
        <v>1</v>
      </c>
      <c r="X39" s="49">
        <v>1</v>
      </c>
      <c r="Y39" s="49"/>
      <c r="Z39" s="45"/>
      <c r="AA39" s="50">
        <f t="shared" si="4"/>
        <v>7</v>
      </c>
    </row>
    <row r="40" spans="11:27" x14ac:dyDescent="0.25">
      <c r="K40" s="10">
        <v>34</v>
      </c>
      <c r="L40" s="5" t="s">
        <v>1836</v>
      </c>
      <c r="M40" s="66" t="s">
        <v>1837</v>
      </c>
      <c r="N40" s="7" t="s">
        <v>1849</v>
      </c>
      <c r="O40" s="7" t="s">
        <v>1839</v>
      </c>
      <c r="P40" s="8"/>
      <c r="Q40" s="49"/>
      <c r="R40" s="49"/>
      <c r="S40" s="49"/>
      <c r="T40" s="49"/>
      <c r="U40" s="49"/>
      <c r="V40" s="49"/>
      <c r="W40" s="49">
        <v>1</v>
      </c>
      <c r="X40" s="49">
        <v>1</v>
      </c>
      <c r="Y40" s="49"/>
      <c r="Z40" s="45"/>
      <c r="AA40" s="50">
        <f t="shared" si="4"/>
        <v>2</v>
      </c>
    </row>
    <row r="41" spans="11:27" x14ac:dyDescent="0.25">
      <c r="K41" s="10">
        <v>35</v>
      </c>
      <c r="L41" s="5" t="s">
        <v>1836</v>
      </c>
      <c r="M41" s="66" t="s">
        <v>1837</v>
      </c>
      <c r="N41" s="7" t="s">
        <v>1850</v>
      </c>
      <c r="O41" s="7" t="s">
        <v>1851</v>
      </c>
      <c r="P41" s="8"/>
      <c r="Q41" s="49"/>
      <c r="R41" s="49"/>
      <c r="S41" s="49"/>
      <c r="T41" s="49"/>
      <c r="U41" s="49"/>
      <c r="V41" s="49"/>
      <c r="W41" s="49"/>
      <c r="X41" s="49"/>
      <c r="Y41" s="49"/>
      <c r="Z41" s="45"/>
      <c r="AA41" s="50">
        <f t="shared" si="4"/>
        <v>0</v>
      </c>
    </row>
    <row r="42" spans="11:27" x14ac:dyDescent="0.25">
      <c r="K42" s="10">
        <v>36</v>
      </c>
      <c r="L42" s="5" t="s">
        <v>1836</v>
      </c>
      <c r="M42" s="66" t="s">
        <v>1837</v>
      </c>
      <c r="N42" s="7" t="s">
        <v>1852</v>
      </c>
      <c r="O42" s="7" t="s">
        <v>1851</v>
      </c>
      <c r="P42" s="8"/>
      <c r="Q42" s="49"/>
      <c r="R42" s="49"/>
      <c r="S42" s="49"/>
      <c r="T42" s="49"/>
      <c r="U42" s="49"/>
      <c r="V42" s="49"/>
      <c r="W42" s="49"/>
      <c r="X42" s="49"/>
      <c r="Y42" s="49"/>
      <c r="Z42" s="45"/>
      <c r="AA42" s="50">
        <f t="shared" si="4"/>
        <v>0</v>
      </c>
    </row>
    <row r="43" spans="11:27" x14ac:dyDescent="0.25">
      <c r="K43" s="10">
        <v>37</v>
      </c>
      <c r="L43" s="5" t="s">
        <v>1836</v>
      </c>
      <c r="M43" s="66" t="s">
        <v>1837</v>
      </c>
      <c r="N43" s="7" t="s">
        <v>1853</v>
      </c>
      <c r="O43" s="7" t="s">
        <v>1851</v>
      </c>
      <c r="P43" s="8"/>
      <c r="Q43" s="49"/>
      <c r="R43" s="49"/>
      <c r="S43" s="49"/>
      <c r="T43" s="49"/>
      <c r="U43" s="49"/>
      <c r="V43" s="49"/>
      <c r="W43" s="49"/>
      <c r="X43" s="49"/>
      <c r="Y43" s="49"/>
      <c r="Z43" s="45"/>
      <c r="AA43" s="50">
        <f t="shared" si="4"/>
        <v>0</v>
      </c>
    </row>
    <row r="44" spans="11:27" x14ac:dyDescent="0.25">
      <c r="K44" s="10">
        <v>38</v>
      </c>
      <c r="L44" s="5" t="s">
        <v>1836</v>
      </c>
      <c r="M44" s="66" t="s">
        <v>1837</v>
      </c>
      <c r="N44" s="7" t="s">
        <v>1854</v>
      </c>
      <c r="O44" s="7" t="s">
        <v>1855</v>
      </c>
      <c r="P44" s="12"/>
      <c r="Q44" s="49"/>
      <c r="R44" s="49"/>
      <c r="S44" s="49"/>
      <c r="T44" s="49"/>
      <c r="U44" s="49"/>
      <c r="V44" s="49"/>
      <c r="W44" s="49"/>
      <c r="X44" s="49"/>
      <c r="Y44" s="49"/>
      <c r="Z44" s="45"/>
      <c r="AA44" s="50">
        <f t="shared" si="4"/>
        <v>0</v>
      </c>
    </row>
    <row r="45" spans="11:27" x14ac:dyDescent="0.25">
      <c r="K45" s="10">
        <v>39</v>
      </c>
      <c r="L45" s="5" t="s">
        <v>1836</v>
      </c>
      <c r="M45" s="66" t="s">
        <v>1837</v>
      </c>
      <c r="N45" s="7" t="s">
        <v>1856</v>
      </c>
      <c r="O45" s="7" t="s">
        <v>1855</v>
      </c>
      <c r="P45" s="12"/>
      <c r="Q45" s="49"/>
      <c r="R45" s="49"/>
      <c r="S45" s="49"/>
      <c r="T45" s="49"/>
      <c r="U45" s="49"/>
      <c r="V45" s="49"/>
      <c r="W45" s="49"/>
      <c r="X45" s="49"/>
      <c r="Y45" s="49"/>
      <c r="Z45" s="45"/>
      <c r="AA45" s="50">
        <f t="shared" si="4"/>
        <v>0</v>
      </c>
    </row>
    <row r="46" spans="11:27" x14ac:dyDescent="0.25">
      <c r="K46" s="10">
        <v>40</v>
      </c>
      <c r="L46" s="5" t="s">
        <v>1836</v>
      </c>
      <c r="M46" s="66" t="s">
        <v>1837</v>
      </c>
      <c r="N46" s="7" t="s">
        <v>1857</v>
      </c>
      <c r="O46" s="7" t="s">
        <v>1855</v>
      </c>
      <c r="P46" s="12"/>
      <c r="Q46" s="49"/>
      <c r="R46" s="49"/>
      <c r="S46" s="49"/>
      <c r="T46" s="49"/>
      <c r="U46" s="49"/>
      <c r="V46" s="49"/>
      <c r="W46" s="49"/>
      <c r="X46" s="49"/>
      <c r="Y46" s="49"/>
      <c r="Z46" s="45"/>
      <c r="AA46" s="50">
        <f t="shared" si="4"/>
        <v>0</v>
      </c>
    </row>
    <row r="47" spans="11:27" x14ac:dyDescent="0.25">
      <c r="K47" s="10">
        <v>41</v>
      </c>
      <c r="L47" s="5" t="s">
        <v>1836</v>
      </c>
      <c r="M47" s="66" t="s">
        <v>1837</v>
      </c>
      <c r="N47" s="7" t="s">
        <v>1858</v>
      </c>
      <c r="O47" s="7" t="s">
        <v>1855</v>
      </c>
      <c r="P47" s="12"/>
      <c r="Q47" s="49"/>
      <c r="R47" s="49"/>
      <c r="S47" s="49"/>
      <c r="T47" s="49"/>
      <c r="U47" s="49"/>
      <c r="V47" s="49"/>
      <c r="W47" s="49"/>
      <c r="X47" s="49"/>
      <c r="Y47" s="49"/>
      <c r="Z47" s="45"/>
      <c r="AA47" s="50">
        <f t="shared" si="4"/>
        <v>0</v>
      </c>
    </row>
    <row r="48" spans="11:27" x14ac:dyDescent="0.25">
      <c r="K48" s="10">
        <v>42</v>
      </c>
      <c r="L48" s="5" t="s">
        <v>1836</v>
      </c>
      <c r="M48" s="66" t="s">
        <v>1837</v>
      </c>
      <c r="N48" s="7" t="s">
        <v>1859</v>
      </c>
      <c r="O48" s="7" t="s">
        <v>1855</v>
      </c>
      <c r="P48" s="12"/>
      <c r="Q48" s="49"/>
      <c r="R48" s="49"/>
      <c r="S48" s="49"/>
      <c r="T48" s="49"/>
      <c r="U48" s="49"/>
      <c r="V48" s="49"/>
      <c r="W48" s="49"/>
      <c r="X48" s="49"/>
      <c r="Y48" s="49"/>
      <c r="Z48" s="45"/>
      <c r="AA48" s="50">
        <f t="shared" si="4"/>
        <v>0</v>
      </c>
    </row>
    <row r="49" spans="11:27" x14ac:dyDescent="0.25">
      <c r="K49" s="10">
        <v>43</v>
      </c>
      <c r="L49" s="5" t="s">
        <v>1836</v>
      </c>
      <c r="M49" s="66" t="s">
        <v>1837</v>
      </c>
      <c r="N49" s="7" t="s">
        <v>1860</v>
      </c>
      <c r="O49" s="7" t="s">
        <v>1855</v>
      </c>
      <c r="P49" s="12"/>
      <c r="Q49" s="49"/>
      <c r="R49" s="49"/>
      <c r="S49" s="49"/>
      <c r="T49" s="49"/>
      <c r="U49" s="49"/>
      <c r="V49" s="49"/>
      <c r="W49" s="49"/>
      <c r="X49" s="49"/>
      <c r="Y49" s="49"/>
      <c r="Z49" s="45"/>
      <c r="AA49" s="50">
        <f t="shared" si="4"/>
        <v>0</v>
      </c>
    </row>
    <row r="50" spans="11:27" x14ac:dyDescent="0.25">
      <c r="K50" s="10">
        <v>44</v>
      </c>
      <c r="L50" s="5" t="s">
        <v>1836</v>
      </c>
      <c r="M50" s="66" t="s">
        <v>1837</v>
      </c>
      <c r="N50" s="7" t="s">
        <v>1861</v>
      </c>
      <c r="O50" s="7" t="s">
        <v>1855</v>
      </c>
      <c r="P50" s="12"/>
      <c r="Q50" s="49"/>
      <c r="R50" s="49"/>
      <c r="S50" s="49"/>
      <c r="T50" s="49"/>
      <c r="U50" s="49"/>
      <c r="V50" s="49"/>
      <c r="W50" s="49"/>
      <c r="X50" s="49"/>
      <c r="Y50" s="49"/>
      <c r="Z50" s="45"/>
      <c r="AA50" s="50">
        <f t="shared" si="4"/>
        <v>0</v>
      </c>
    </row>
    <row r="51" spans="11:27" x14ac:dyDescent="0.25">
      <c r="K51" s="10">
        <v>45</v>
      </c>
      <c r="L51" s="5" t="s">
        <v>1836</v>
      </c>
      <c r="M51" s="66" t="s">
        <v>1837</v>
      </c>
      <c r="N51" s="7" t="s">
        <v>1862</v>
      </c>
      <c r="O51" s="7" t="s">
        <v>1855</v>
      </c>
      <c r="P51" s="12"/>
      <c r="Q51" s="49"/>
      <c r="R51" s="49"/>
      <c r="S51" s="49"/>
      <c r="T51" s="49"/>
      <c r="U51" s="49"/>
      <c r="V51" s="49"/>
      <c r="W51" s="49"/>
      <c r="X51" s="49"/>
      <c r="Y51" s="49"/>
      <c r="Z51" s="45"/>
      <c r="AA51" s="50">
        <f t="shared" si="4"/>
        <v>0</v>
      </c>
    </row>
    <row r="52" spans="11:27" x14ac:dyDescent="0.25">
      <c r="K52" s="10">
        <v>46</v>
      </c>
      <c r="L52" s="5" t="s">
        <v>1836</v>
      </c>
      <c r="M52" s="66" t="s">
        <v>1837</v>
      </c>
      <c r="N52" s="7" t="s">
        <v>1863</v>
      </c>
      <c r="O52" s="7" t="s">
        <v>1855</v>
      </c>
      <c r="P52" s="12"/>
      <c r="Q52" s="49"/>
      <c r="R52" s="49"/>
      <c r="S52" s="49"/>
      <c r="T52" s="49"/>
      <c r="U52" s="49"/>
      <c r="V52" s="49"/>
      <c r="W52" s="49"/>
      <c r="X52" s="49"/>
      <c r="Y52" s="49"/>
      <c r="Z52" s="45"/>
      <c r="AA52" s="50">
        <f t="shared" si="4"/>
        <v>0</v>
      </c>
    </row>
    <row r="53" spans="11:27" x14ac:dyDescent="0.25">
      <c r="K53" s="10">
        <v>47</v>
      </c>
      <c r="L53" s="5" t="s">
        <v>1836</v>
      </c>
      <c r="M53" s="66" t="s">
        <v>1837</v>
      </c>
      <c r="N53" s="7" t="s">
        <v>1864</v>
      </c>
      <c r="O53" s="7" t="s">
        <v>1865</v>
      </c>
      <c r="P53" s="12"/>
      <c r="Q53" s="49"/>
      <c r="R53" s="49"/>
      <c r="S53" s="49"/>
      <c r="T53" s="49"/>
      <c r="U53" s="49"/>
      <c r="V53" s="49"/>
      <c r="W53" s="49"/>
      <c r="X53" s="49"/>
      <c r="Y53" s="49"/>
      <c r="Z53" s="45"/>
      <c r="AA53" s="50">
        <f t="shared" si="4"/>
        <v>0</v>
      </c>
    </row>
    <row r="54" spans="11:27" x14ac:dyDescent="0.25">
      <c r="K54" s="10">
        <v>48</v>
      </c>
      <c r="L54" s="10" t="s">
        <v>31</v>
      </c>
      <c r="M54" s="63" t="s">
        <v>1866</v>
      </c>
      <c r="N54" s="7" t="s">
        <v>1867</v>
      </c>
      <c r="O54" s="7" t="s">
        <v>1865</v>
      </c>
      <c r="P54" s="12"/>
      <c r="Q54" s="49"/>
      <c r="R54" s="49"/>
      <c r="S54" s="49"/>
      <c r="T54" s="49"/>
      <c r="U54" s="49"/>
      <c r="V54" s="49"/>
      <c r="W54" s="49"/>
      <c r="X54" s="49"/>
      <c r="Y54" s="49"/>
      <c r="Z54" s="45"/>
      <c r="AA54" s="50">
        <f t="shared" si="4"/>
        <v>0</v>
      </c>
    </row>
    <row r="55" spans="11:27" x14ac:dyDescent="0.25">
      <c r="K55" s="10">
        <v>49</v>
      </c>
      <c r="L55" s="10" t="s">
        <v>31</v>
      </c>
      <c r="M55" s="66" t="s">
        <v>1868</v>
      </c>
      <c r="N55" s="7" t="s">
        <v>1869</v>
      </c>
      <c r="O55" s="7" t="s">
        <v>1865</v>
      </c>
      <c r="P55" s="12"/>
      <c r="Q55" s="49"/>
      <c r="R55" s="49"/>
      <c r="S55" s="49"/>
      <c r="T55" s="49"/>
      <c r="U55" s="49"/>
      <c r="V55" s="49"/>
      <c r="W55" s="49"/>
      <c r="X55" s="49"/>
      <c r="Y55" s="49"/>
      <c r="Z55" s="45"/>
      <c r="AA55" s="50">
        <f t="shared" si="4"/>
        <v>0</v>
      </c>
    </row>
    <row r="56" spans="11:27" x14ac:dyDescent="0.25">
      <c r="K56" s="10">
        <v>50</v>
      </c>
      <c r="L56" s="10" t="s">
        <v>31</v>
      </c>
      <c r="M56" s="63" t="s">
        <v>1866</v>
      </c>
      <c r="N56" s="7" t="s">
        <v>1870</v>
      </c>
      <c r="O56" s="7" t="s">
        <v>1865</v>
      </c>
      <c r="P56" s="12"/>
      <c r="Q56" s="49"/>
      <c r="R56" s="49"/>
      <c r="S56" s="49"/>
      <c r="T56" s="49"/>
      <c r="U56" s="49"/>
      <c r="V56" s="49"/>
      <c r="W56" s="49"/>
      <c r="X56" s="49"/>
      <c r="Y56" s="49"/>
      <c r="Z56" s="45"/>
      <c r="AA56" s="50">
        <f t="shared" si="4"/>
        <v>0</v>
      </c>
    </row>
    <row r="57" spans="11:27" x14ac:dyDescent="0.25">
      <c r="K57" s="10">
        <v>51</v>
      </c>
      <c r="L57" s="10" t="s">
        <v>31</v>
      </c>
      <c r="M57" s="63" t="s">
        <v>1866</v>
      </c>
      <c r="N57" s="7" t="s">
        <v>1871</v>
      </c>
      <c r="O57" s="7" t="s">
        <v>1865</v>
      </c>
      <c r="P57" s="12"/>
      <c r="Q57" s="49"/>
      <c r="R57" s="49"/>
      <c r="S57" s="49"/>
      <c r="T57" s="49"/>
      <c r="U57" s="49"/>
      <c r="V57" s="49"/>
      <c r="W57" s="49"/>
      <c r="X57" s="49"/>
      <c r="Y57" s="49"/>
      <c r="Z57" s="45"/>
      <c r="AA57" s="50">
        <f t="shared" si="4"/>
        <v>0</v>
      </c>
    </row>
    <row r="58" spans="11:27" x14ac:dyDescent="0.25">
      <c r="K58" s="10">
        <v>52</v>
      </c>
      <c r="L58" s="10" t="s">
        <v>31</v>
      </c>
      <c r="M58" s="63" t="s">
        <v>1866</v>
      </c>
      <c r="N58" s="7" t="s">
        <v>1872</v>
      </c>
      <c r="O58" s="7" t="s">
        <v>1865</v>
      </c>
      <c r="P58" s="12"/>
      <c r="Q58" s="49"/>
      <c r="R58" s="49"/>
      <c r="S58" s="49"/>
      <c r="T58" s="49"/>
      <c r="U58" s="49"/>
      <c r="V58" s="49"/>
      <c r="W58" s="49"/>
      <c r="X58" s="49"/>
      <c r="Y58" s="49"/>
      <c r="Z58" s="45"/>
      <c r="AA58" s="50">
        <f t="shared" si="4"/>
        <v>0</v>
      </c>
    </row>
    <row r="59" spans="11:27" x14ac:dyDescent="0.25">
      <c r="K59" s="10">
        <v>53</v>
      </c>
      <c r="L59" s="10" t="s">
        <v>31</v>
      </c>
      <c r="M59" s="63" t="s">
        <v>1866</v>
      </c>
      <c r="N59" s="7" t="s">
        <v>1873</v>
      </c>
      <c r="O59" s="7" t="s">
        <v>1865</v>
      </c>
      <c r="P59" s="12"/>
      <c r="Q59" s="49"/>
      <c r="R59" s="49"/>
      <c r="S59" s="49"/>
      <c r="T59" s="49"/>
      <c r="U59" s="49"/>
      <c r="V59" s="49"/>
      <c r="W59" s="49"/>
      <c r="X59" s="49"/>
      <c r="Y59" s="49"/>
      <c r="Z59" s="45"/>
      <c r="AA59" s="50">
        <f t="shared" si="4"/>
        <v>0</v>
      </c>
    </row>
    <row r="60" spans="11:27" x14ac:dyDescent="0.25">
      <c r="K60" s="10">
        <v>54</v>
      </c>
      <c r="L60" s="10" t="s">
        <v>31</v>
      </c>
      <c r="M60" s="63" t="s">
        <v>1866</v>
      </c>
      <c r="N60" s="7" t="s">
        <v>1874</v>
      </c>
      <c r="O60" s="7" t="s">
        <v>1865</v>
      </c>
      <c r="P60" s="12"/>
      <c r="Q60" s="49"/>
      <c r="R60" s="49"/>
      <c r="S60" s="49"/>
      <c r="T60" s="49"/>
      <c r="U60" s="49"/>
      <c r="V60" s="49"/>
      <c r="W60" s="49"/>
      <c r="X60" s="49"/>
      <c r="Y60" s="49"/>
      <c r="Z60" s="45"/>
      <c r="AA60" s="50">
        <f t="shared" si="4"/>
        <v>0</v>
      </c>
    </row>
    <row r="61" spans="11:27" x14ac:dyDescent="0.25">
      <c r="K61" s="10">
        <v>55</v>
      </c>
      <c r="L61" s="10" t="s">
        <v>31</v>
      </c>
      <c r="M61" s="63" t="s">
        <v>1866</v>
      </c>
      <c r="N61" s="7" t="s">
        <v>1875</v>
      </c>
      <c r="O61" s="7" t="s">
        <v>1865</v>
      </c>
      <c r="P61" s="12"/>
      <c r="Q61" s="49"/>
      <c r="R61" s="49"/>
      <c r="S61" s="49"/>
      <c r="T61" s="49"/>
      <c r="U61" s="49"/>
      <c r="V61" s="49"/>
      <c r="W61" s="49"/>
      <c r="X61" s="49"/>
      <c r="Y61" s="49"/>
      <c r="Z61" s="45"/>
      <c r="AA61" s="50">
        <f t="shared" si="4"/>
        <v>0</v>
      </c>
    </row>
    <row r="62" spans="11:27" x14ac:dyDescent="0.25">
      <c r="K62" s="10">
        <v>56</v>
      </c>
      <c r="L62" s="10" t="s">
        <v>31</v>
      </c>
      <c r="M62" s="63" t="s">
        <v>1866</v>
      </c>
      <c r="N62" s="7" t="s">
        <v>1876</v>
      </c>
      <c r="O62" s="7" t="s">
        <v>1865</v>
      </c>
      <c r="P62" s="12"/>
      <c r="Q62" s="49"/>
      <c r="R62" s="49"/>
      <c r="S62" s="49"/>
      <c r="T62" s="49"/>
      <c r="U62" s="49"/>
      <c r="V62" s="49"/>
      <c r="W62" s="49"/>
      <c r="X62" s="49"/>
      <c r="Y62" s="49"/>
      <c r="Z62" s="45"/>
      <c r="AA62" s="50">
        <f t="shared" si="4"/>
        <v>0</v>
      </c>
    </row>
    <row r="63" spans="11:27" x14ac:dyDescent="0.25">
      <c r="K63" s="10">
        <v>57</v>
      </c>
      <c r="L63" s="10" t="s">
        <v>31</v>
      </c>
      <c r="M63" s="66" t="s">
        <v>1868</v>
      </c>
      <c r="N63" s="7" t="s">
        <v>1877</v>
      </c>
      <c r="O63" s="7" t="s">
        <v>1865</v>
      </c>
      <c r="P63" s="12"/>
      <c r="Q63" s="49"/>
      <c r="R63" s="49"/>
      <c r="S63" s="49"/>
      <c r="T63" s="49"/>
      <c r="U63" s="49"/>
      <c r="V63" s="49"/>
      <c r="W63" s="49"/>
      <c r="X63" s="49"/>
      <c r="Y63" s="49"/>
      <c r="Z63" s="45"/>
      <c r="AA63" s="50">
        <f t="shared" si="4"/>
        <v>0</v>
      </c>
    </row>
    <row r="64" spans="11:27" x14ac:dyDescent="0.25">
      <c r="K64" s="10">
        <v>58</v>
      </c>
      <c r="L64" s="10" t="s">
        <v>31</v>
      </c>
      <c r="M64" s="66" t="s">
        <v>1868</v>
      </c>
      <c r="N64" s="7" t="s">
        <v>1878</v>
      </c>
      <c r="O64" s="7" t="s">
        <v>1839</v>
      </c>
      <c r="P64" s="8"/>
      <c r="Q64" s="49">
        <v>1</v>
      </c>
      <c r="R64" s="49">
        <v>1</v>
      </c>
      <c r="S64" s="49">
        <v>1</v>
      </c>
      <c r="T64" s="49">
        <v>1</v>
      </c>
      <c r="U64" s="49">
        <v>1</v>
      </c>
      <c r="V64" s="49">
        <v>1</v>
      </c>
      <c r="W64" s="49">
        <v>1</v>
      </c>
      <c r="X64" s="49">
        <v>1</v>
      </c>
      <c r="Y64" s="49">
        <v>3</v>
      </c>
      <c r="Z64" s="45"/>
      <c r="AA64" s="50">
        <f t="shared" si="4"/>
        <v>11</v>
      </c>
    </row>
    <row r="65" spans="11:27" x14ac:dyDescent="0.25">
      <c r="K65" s="10">
        <v>59</v>
      </c>
      <c r="L65" s="10" t="s">
        <v>31</v>
      </c>
      <c r="M65" s="62" t="s">
        <v>206</v>
      </c>
      <c r="N65" s="7" t="s">
        <v>1879</v>
      </c>
      <c r="O65" s="7" t="s">
        <v>1880</v>
      </c>
      <c r="P65" s="8"/>
      <c r="Q65" s="49"/>
      <c r="R65" s="49"/>
      <c r="S65" s="49"/>
      <c r="T65" s="49"/>
      <c r="U65" s="49"/>
      <c r="V65" s="49"/>
      <c r="W65" s="49"/>
      <c r="X65" s="49"/>
      <c r="Y65" s="49"/>
      <c r="Z65" s="45"/>
      <c r="AA65" s="50">
        <f t="shared" si="4"/>
        <v>0</v>
      </c>
    </row>
    <row r="66" spans="11:27" x14ac:dyDescent="0.25">
      <c r="K66" s="10">
        <v>60</v>
      </c>
      <c r="L66" s="10" t="s">
        <v>31</v>
      </c>
      <c r="M66" s="62" t="s">
        <v>206</v>
      </c>
      <c r="N66" s="7" t="s">
        <v>1881</v>
      </c>
      <c r="O66" s="7" t="s">
        <v>1880</v>
      </c>
      <c r="P66" s="8"/>
      <c r="Q66" s="49">
        <v>1</v>
      </c>
      <c r="R66" s="49">
        <v>1</v>
      </c>
      <c r="S66" s="49">
        <v>1</v>
      </c>
      <c r="T66" s="49">
        <v>1</v>
      </c>
      <c r="U66" s="49">
        <v>1</v>
      </c>
      <c r="V66" s="49">
        <v>1</v>
      </c>
      <c r="W66" s="49">
        <v>1</v>
      </c>
      <c r="X66" s="49">
        <v>1</v>
      </c>
      <c r="Y66" s="49">
        <v>3</v>
      </c>
      <c r="Z66" s="45"/>
      <c r="AA66" s="50">
        <f t="shared" si="4"/>
        <v>11</v>
      </c>
    </row>
    <row r="67" spans="11:27" x14ac:dyDescent="0.25">
      <c r="K67" s="10">
        <v>61</v>
      </c>
      <c r="L67" s="10" t="s">
        <v>31</v>
      </c>
      <c r="M67" s="66" t="s">
        <v>1868</v>
      </c>
      <c r="N67" s="7" t="s">
        <v>1882</v>
      </c>
      <c r="O67" s="7" t="s">
        <v>1880</v>
      </c>
      <c r="P67" s="8"/>
      <c r="Q67" s="49"/>
      <c r="R67" s="49"/>
      <c r="S67" s="49"/>
      <c r="T67" s="49"/>
      <c r="U67" s="49"/>
      <c r="V67" s="49"/>
      <c r="W67" s="49"/>
      <c r="X67" s="49"/>
      <c r="Y67" s="49"/>
      <c r="Z67" s="45"/>
      <c r="AA67" s="50">
        <f t="shared" si="4"/>
        <v>0</v>
      </c>
    </row>
    <row r="68" spans="11:27" x14ac:dyDescent="0.25">
      <c r="K68" s="10">
        <v>62</v>
      </c>
      <c r="L68" s="10" t="s">
        <v>31</v>
      </c>
      <c r="M68" s="66" t="s">
        <v>1868</v>
      </c>
      <c r="N68" s="7" t="s">
        <v>1883</v>
      </c>
      <c r="O68" s="7" t="s">
        <v>1880</v>
      </c>
      <c r="P68" s="8"/>
      <c r="Q68" s="49"/>
      <c r="R68" s="49"/>
      <c r="S68" s="49"/>
      <c r="T68" s="49"/>
      <c r="U68" s="49"/>
      <c r="V68" s="49"/>
      <c r="W68" s="49"/>
      <c r="X68" s="49"/>
      <c r="Y68" s="49"/>
      <c r="Z68" s="45"/>
      <c r="AA68" s="50">
        <f t="shared" si="4"/>
        <v>0</v>
      </c>
    </row>
    <row r="69" spans="11:27" x14ac:dyDescent="0.25">
      <c r="K69" s="10">
        <v>63</v>
      </c>
      <c r="L69" s="10" t="s">
        <v>31</v>
      </c>
      <c r="M69" s="64" t="s">
        <v>1884</v>
      </c>
      <c r="N69" s="7" t="s">
        <v>1885</v>
      </c>
      <c r="O69" s="7" t="s">
        <v>1880</v>
      </c>
      <c r="P69" s="8"/>
      <c r="Q69" s="49"/>
      <c r="R69" s="49"/>
      <c r="S69" s="49"/>
      <c r="T69" s="49"/>
      <c r="U69" s="49"/>
      <c r="V69" s="49"/>
      <c r="W69" s="49"/>
      <c r="X69" s="49"/>
      <c r="Y69" s="49"/>
      <c r="Z69" s="45"/>
      <c r="AA69" s="50">
        <f t="shared" si="4"/>
        <v>0</v>
      </c>
    </row>
    <row r="70" spans="11:27" x14ac:dyDescent="0.25">
      <c r="K70" s="10">
        <v>64</v>
      </c>
      <c r="L70" s="10" t="s">
        <v>31</v>
      </c>
      <c r="M70" s="64" t="s">
        <v>1884</v>
      </c>
      <c r="N70" s="7" t="s">
        <v>1886</v>
      </c>
      <c r="O70" s="7" t="s">
        <v>1880</v>
      </c>
      <c r="P70" s="8"/>
      <c r="Q70" s="49"/>
      <c r="R70" s="49"/>
      <c r="S70" s="49"/>
      <c r="T70" s="49"/>
      <c r="U70" s="49"/>
      <c r="V70" s="49"/>
      <c r="W70" s="49"/>
      <c r="X70" s="49"/>
      <c r="Y70" s="49"/>
      <c r="Z70" s="45"/>
      <c r="AA70" s="50">
        <f t="shared" si="4"/>
        <v>0</v>
      </c>
    </row>
    <row r="71" spans="11:27" x14ac:dyDescent="0.25">
      <c r="K71" s="10">
        <v>65</v>
      </c>
      <c r="L71" s="10" t="s">
        <v>31</v>
      </c>
      <c r="M71" s="66" t="s">
        <v>1868</v>
      </c>
      <c r="N71" s="7" t="s">
        <v>1887</v>
      </c>
      <c r="O71" s="7" t="s">
        <v>1888</v>
      </c>
      <c r="P71" s="8"/>
      <c r="Q71" s="49"/>
      <c r="R71" s="49"/>
      <c r="S71" s="49"/>
      <c r="T71" s="49"/>
      <c r="U71" s="49"/>
      <c r="V71" s="49"/>
      <c r="W71" s="49"/>
      <c r="X71" s="49"/>
      <c r="Y71" s="49"/>
      <c r="Z71" s="45"/>
      <c r="AA71" s="50">
        <f t="shared" si="4"/>
        <v>0</v>
      </c>
    </row>
    <row r="72" spans="11:27" x14ac:dyDescent="0.25">
      <c r="K72" s="10">
        <v>66</v>
      </c>
      <c r="L72" s="10" t="s">
        <v>31</v>
      </c>
      <c r="M72" s="63" t="s">
        <v>1866</v>
      </c>
      <c r="N72" s="7" t="s">
        <v>1889</v>
      </c>
      <c r="O72" s="7" t="s">
        <v>1880</v>
      </c>
      <c r="P72" s="8"/>
      <c r="Q72" s="49"/>
      <c r="R72" s="49"/>
      <c r="S72" s="49"/>
      <c r="T72" s="49"/>
      <c r="U72" s="49"/>
      <c r="V72" s="49"/>
      <c r="W72" s="49"/>
      <c r="X72" s="49"/>
      <c r="Y72" s="49"/>
      <c r="Z72" s="45"/>
      <c r="AA72" s="50">
        <f t="shared" ref="AA72:AA135" si="8">SUM(Q72:Y72)</f>
        <v>0</v>
      </c>
    </row>
    <row r="73" spans="11:27" x14ac:dyDescent="0.25">
      <c r="K73" s="10">
        <v>67</v>
      </c>
      <c r="L73" s="10" t="s">
        <v>31</v>
      </c>
      <c r="M73" s="63" t="s">
        <v>1866</v>
      </c>
      <c r="N73" s="7" t="s">
        <v>1890</v>
      </c>
      <c r="O73" s="7" t="s">
        <v>1888</v>
      </c>
      <c r="P73" s="8"/>
      <c r="Q73" s="49"/>
      <c r="R73" s="49"/>
      <c r="S73" s="49"/>
      <c r="T73" s="49"/>
      <c r="U73" s="49"/>
      <c r="V73" s="49"/>
      <c r="W73" s="49"/>
      <c r="X73" s="49"/>
      <c r="Y73" s="49"/>
      <c r="Z73" s="45"/>
      <c r="AA73" s="50">
        <f t="shared" si="8"/>
        <v>0</v>
      </c>
    </row>
    <row r="74" spans="11:27" x14ac:dyDescent="0.25">
      <c r="K74" s="10">
        <v>68</v>
      </c>
      <c r="L74" s="10" t="s">
        <v>31</v>
      </c>
      <c r="M74" s="63" t="s">
        <v>1866</v>
      </c>
      <c r="N74" s="7" t="s">
        <v>1891</v>
      </c>
      <c r="O74" s="7" t="s">
        <v>1880</v>
      </c>
      <c r="P74" s="8"/>
      <c r="Q74" s="49"/>
      <c r="R74" s="49"/>
      <c r="S74" s="49"/>
      <c r="T74" s="49"/>
      <c r="U74" s="49"/>
      <c r="V74" s="49"/>
      <c r="W74" s="49"/>
      <c r="X74" s="49"/>
      <c r="Y74" s="49"/>
      <c r="Z74" s="45"/>
      <c r="AA74" s="50">
        <f t="shared" si="8"/>
        <v>0</v>
      </c>
    </row>
    <row r="75" spans="11:27" x14ac:dyDescent="0.25">
      <c r="K75" s="10">
        <v>69</v>
      </c>
      <c r="L75" s="10" t="s">
        <v>31</v>
      </c>
      <c r="M75" s="63" t="s">
        <v>1866</v>
      </c>
      <c r="N75" s="7" t="s">
        <v>1892</v>
      </c>
      <c r="O75" s="7" t="s">
        <v>1893</v>
      </c>
      <c r="P75" s="8"/>
      <c r="Q75" s="49"/>
      <c r="R75" s="49"/>
      <c r="S75" s="49"/>
      <c r="T75" s="49"/>
      <c r="U75" s="49"/>
      <c r="V75" s="49"/>
      <c r="W75" s="49"/>
      <c r="X75" s="49"/>
      <c r="Y75" s="49"/>
      <c r="Z75" s="45"/>
      <c r="AA75" s="50">
        <f t="shared" si="8"/>
        <v>0</v>
      </c>
    </row>
    <row r="76" spans="11:27" x14ac:dyDescent="0.25">
      <c r="K76" s="10">
        <v>70</v>
      </c>
      <c r="L76" s="10" t="s">
        <v>31</v>
      </c>
      <c r="M76" s="63" t="s">
        <v>1866</v>
      </c>
      <c r="N76" s="7" t="s">
        <v>1894</v>
      </c>
      <c r="O76" s="7" t="s">
        <v>1893</v>
      </c>
      <c r="P76" s="8"/>
      <c r="Q76" s="49"/>
      <c r="R76" s="49"/>
      <c r="S76" s="49"/>
      <c r="T76" s="49"/>
      <c r="U76" s="49"/>
      <c r="V76" s="49"/>
      <c r="W76" s="49"/>
      <c r="X76" s="49"/>
      <c r="Y76" s="49"/>
      <c r="Z76" s="45"/>
      <c r="AA76" s="50">
        <f t="shared" si="8"/>
        <v>0</v>
      </c>
    </row>
    <row r="77" spans="11:27" x14ac:dyDescent="0.25">
      <c r="K77" s="10">
        <v>71</v>
      </c>
      <c r="L77" s="10" t="s">
        <v>31</v>
      </c>
      <c r="M77" s="63" t="s">
        <v>1866</v>
      </c>
      <c r="N77" s="7" t="s">
        <v>1895</v>
      </c>
      <c r="O77" s="7" t="s">
        <v>1896</v>
      </c>
      <c r="P77" s="8"/>
      <c r="Q77" s="49"/>
      <c r="R77" s="49"/>
      <c r="S77" s="49"/>
      <c r="T77" s="49"/>
      <c r="U77" s="49"/>
      <c r="V77" s="49"/>
      <c r="W77" s="49"/>
      <c r="X77" s="49"/>
      <c r="Y77" s="49"/>
      <c r="Z77" s="45"/>
      <c r="AA77" s="50">
        <f t="shared" si="8"/>
        <v>0</v>
      </c>
    </row>
    <row r="78" spans="11:27" x14ac:dyDescent="0.25">
      <c r="K78" s="10">
        <v>72</v>
      </c>
      <c r="L78" s="10" t="s">
        <v>31</v>
      </c>
      <c r="M78" s="63" t="s">
        <v>1866</v>
      </c>
      <c r="N78" s="7" t="s">
        <v>1897</v>
      </c>
      <c r="O78" s="7" t="s">
        <v>1896</v>
      </c>
      <c r="P78" s="8"/>
      <c r="Q78" s="49">
        <v>1</v>
      </c>
      <c r="R78" s="49">
        <v>1</v>
      </c>
      <c r="S78" s="49">
        <v>1</v>
      </c>
      <c r="T78" s="49">
        <v>1</v>
      </c>
      <c r="U78" s="49">
        <v>1</v>
      </c>
      <c r="V78" s="49">
        <v>1</v>
      </c>
      <c r="W78" s="49">
        <v>1</v>
      </c>
      <c r="X78" s="49">
        <v>1</v>
      </c>
      <c r="Y78" s="49">
        <v>3</v>
      </c>
      <c r="Z78" s="45"/>
      <c r="AA78" s="50">
        <f t="shared" si="8"/>
        <v>11</v>
      </c>
    </row>
    <row r="79" spans="11:27" x14ac:dyDescent="0.25">
      <c r="K79" s="10">
        <v>73</v>
      </c>
      <c r="L79" s="10" t="s">
        <v>31</v>
      </c>
      <c r="M79" s="63" t="s">
        <v>1866</v>
      </c>
      <c r="N79" s="7" t="s">
        <v>1898</v>
      </c>
      <c r="O79" s="7" t="s">
        <v>1896</v>
      </c>
      <c r="P79" s="8"/>
      <c r="Q79" s="49"/>
      <c r="R79" s="49"/>
      <c r="S79" s="49"/>
      <c r="T79" s="49"/>
      <c r="U79" s="49"/>
      <c r="V79" s="49"/>
      <c r="W79" s="49"/>
      <c r="X79" s="49"/>
      <c r="Y79" s="49"/>
      <c r="Z79" s="45"/>
      <c r="AA79" s="50">
        <f t="shared" si="8"/>
        <v>0</v>
      </c>
    </row>
    <row r="80" spans="11:27" x14ac:dyDescent="0.25">
      <c r="K80" s="10">
        <v>74</v>
      </c>
      <c r="L80" s="10" t="s">
        <v>31</v>
      </c>
      <c r="M80" s="63" t="s">
        <v>1866</v>
      </c>
      <c r="N80" s="7" t="s">
        <v>1899</v>
      </c>
      <c r="O80" s="7" t="s">
        <v>1896</v>
      </c>
      <c r="P80" s="8"/>
      <c r="Q80" s="49"/>
      <c r="R80" s="49"/>
      <c r="S80" s="49"/>
      <c r="T80" s="49"/>
      <c r="U80" s="49"/>
      <c r="V80" s="49"/>
      <c r="W80" s="49"/>
      <c r="X80" s="49"/>
      <c r="Y80" s="49"/>
      <c r="Z80" s="45"/>
      <c r="AA80" s="50">
        <f t="shared" si="8"/>
        <v>0</v>
      </c>
    </row>
    <row r="81" spans="11:27" x14ac:dyDescent="0.25">
      <c r="K81" s="10">
        <v>75</v>
      </c>
      <c r="L81" s="10" t="s">
        <v>31</v>
      </c>
      <c r="M81" s="63" t="s">
        <v>1866</v>
      </c>
      <c r="N81" s="7" t="s">
        <v>1900</v>
      </c>
      <c r="O81" s="7" t="s">
        <v>1888</v>
      </c>
      <c r="P81" s="8"/>
      <c r="Q81" s="49"/>
      <c r="R81" s="49"/>
      <c r="S81" s="49"/>
      <c r="T81" s="49"/>
      <c r="U81" s="49"/>
      <c r="V81" s="49"/>
      <c r="W81" s="49"/>
      <c r="X81" s="49"/>
      <c r="Y81" s="49"/>
      <c r="Z81" s="45"/>
      <c r="AA81" s="50">
        <f t="shared" si="8"/>
        <v>0</v>
      </c>
    </row>
    <row r="82" spans="11:27" x14ac:dyDescent="0.25">
      <c r="K82" s="10">
        <v>76</v>
      </c>
      <c r="L82" s="10" t="s">
        <v>31</v>
      </c>
      <c r="M82" s="63" t="s">
        <v>1866</v>
      </c>
      <c r="N82" s="7" t="s">
        <v>1901</v>
      </c>
      <c r="O82" s="7" t="s">
        <v>1880</v>
      </c>
      <c r="P82" s="8"/>
      <c r="Q82" s="49">
        <v>1</v>
      </c>
      <c r="R82" s="49">
        <v>1</v>
      </c>
      <c r="S82" s="49">
        <v>1</v>
      </c>
      <c r="T82" s="49">
        <v>1</v>
      </c>
      <c r="U82" s="49">
        <v>1</v>
      </c>
      <c r="V82" s="49">
        <v>1</v>
      </c>
      <c r="W82" s="49">
        <v>1</v>
      </c>
      <c r="X82" s="49">
        <v>1</v>
      </c>
      <c r="Y82" s="49">
        <v>6</v>
      </c>
      <c r="Z82" s="45"/>
      <c r="AA82" s="50">
        <f t="shared" si="8"/>
        <v>14</v>
      </c>
    </row>
    <row r="83" spans="11:27" x14ac:dyDescent="0.25">
      <c r="K83" s="10">
        <v>77</v>
      </c>
      <c r="L83" s="10" t="s">
        <v>31</v>
      </c>
      <c r="M83" s="66" t="s">
        <v>1868</v>
      </c>
      <c r="N83" s="7" t="s">
        <v>1902</v>
      </c>
      <c r="O83" s="7" t="s">
        <v>1880</v>
      </c>
      <c r="P83" s="8"/>
      <c r="Q83" s="49">
        <v>1</v>
      </c>
      <c r="R83" s="49">
        <v>1</v>
      </c>
      <c r="S83" s="49">
        <v>1</v>
      </c>
      <c r="T83" s="49">
        <v>1</v>
      </c>
      <c r="U83" s="49">
        <v>1</v>
      </c>
      <c r="V83" s="49">
        <v>1</v>
      </c>
      <c r="W83" s="49">
        <v>1</v>
      </c>
      <c r="X83" s="49">
        <v>1</v>
      </c>
      <c r="Y83" s="49">
        <v>3</v>
      </c>
      <c r="Z83" s="45"/>
      <c r="AA83" s="50">
        <f t="shared" si="8"/>
        <v>11</v>
      </c>
    </row>
    <row r="84" spans="11:27" x14ac:dyDescent="0.25">
      <c r="K84" s="10">
        <v>78</v>
      </c>
      <c r="L84" s="10" t="s">
        <v>31</v>
      </c>
      <c r="M84" s="64" t="s">
        <v>1884</v>
      </c>
      <c r="N84" s="7" t="s">
        <v>1903</v>
      </c>
      <c r="O84" s="7" t="s">
        <v>1904</v>
      </c>
      <c r="P84" s="8"/>
      <c r="Q84" s="49"/>
      <c r="R84" s="49"/>
      <c r="S84" s="49"/>
      <c r="T84" s="49"/>
      <c r="U84" s="49"/>
      <c r="V84" s="49"/>
      <c r="W84" s="49"/>
      <c r="X84" s="49"/>
      <c r="Y84" s="49"/>
      <c r="Z84" s="45"/>
      <c r="AA84" s="50">
        <f t="shared" si="8"/>
        <v>0</v>
      </c>
    </row>
    <row r="85" spans="11:27" x14ac:dyDescent="0.25">
      <c r="K85" s="10">
        <v>79</v>
      </c>
      <c r="L85" s="10" t="s">
        <v>31</v>
      </c>
      <c r="M85" s="62" t="s">
        <v>206</v>
      </c>
      <c r="N85" s="7" t="s">
        <v>1905</v>
      </c>
      <c r="O85" s="7" t="s">
        <v>1880</v>
      </c>
      <c r="P85" s="8"/>
      <c r="Q85" s="49"/>
      <c r="R85" s="49"/>
      <c r="S85" s="49"/>
      <c r="T85" s="49"/>
      <c r="U85" s="49"/>
      <c r="V85" s="49"/>
      <c r="W85" s="49"/>
      <c r="X85" s="49"/>
      <c r="Y85" s="49"/>
      <c r="Z85" s="45"/>
      <c r="AA85" s="50">
        <f t="shared" si="8"/>
        <v>0</v>
      </c>
    </row>
    <row r="86" spans="11:27" x14ac:dyDescent="0.25">
      <c r="K86" s="10">
        <v>80</v>
      </c>
      <c r="L86" s="10" t="s">
        <v>31</v>
      </c>
      <c r="M86" s="64" t="s">
        <v>1884</v>
      </c>
      <c r="N86" s="7" t="s">
        <v>1906</v>
      </c>
      <c r="O86" s="7" t="s">
        <v>1904</v>
      </c>
      <c r="P86" s="8"/>
      <c r="Q86" s="49">
        <v>1</v>
      </c>
      <c r="R86" s="49">
        <v>1</v>
      </c>
      <c r="S86" s="49">
        <v>1</v>
      </c>
      <c r="T86" s="49">
        <v>1</v>
      </c>
      <c r="U86" s="49">
        <v>1</v>
      </c>
      <c r="V86" s="49">
        <v>1</v>
      </c>
      <c r="W86" s="49">
        <v>1</v>
      </c>
      <c r="X86" s="49">
        <v>1</v>
      </c>
      <c r="Y86" s="49">
        <v>3</v>
      </c>
      <c r="Z86" s="45"/>
      <c r="AA86" s="50">
        <f t="shared" si="8"/>
        <v>11</v>
      </c>
    </row>
    <row r="87" spans="11:27" x14ac:dyDescent="0.25">
      <c r="K87" s="10">
        <v>81</v>
      </c>
      <c r="L87" s="10" t="s">
        <v>31</v>
      </c>
      <c r="M87" s="64" t="s">
        <v>1884</v>
      </c>
      <c r="N87" s="7" t="s">
        <v>1907</v>
      </c>
      <c r="O87" s="7" t="s">
        <v>1904</v>
      </c>
      <c r="P87" s="8"/>
      <c r="Q87" s="49"/>
      <c r="R87" s="49"/>
      <c r="S87" s="49"/>
      <c r="T87" s="49"/>
      <c r="U87" s="49"/>
      <c r="V87" s="49"/>
      <c r="W87" s="49"/>
      <c r="X87" s="49"/>
      <c r="Y87" s="49"/>
      <c r="Z87" s="45"/>
      <c r="AA87" s="50">
        <f t="shared" si="8"/>
        <v>0</v>
      </c>
    </row>
    <row r="88" spans="11:27" x14ac:dyDescent="0.25">
      <c r="K88" s="10">
        <v>82</v>
      </c>
      <c r="L88" s="10" t="s">
        <v>31</v>
      </c>
      <c r="M88" s="64" t="s">
        <v>1884</v>
      </c>
      <c r="N88" s="7" t="s">
        <v>1908</v>
      </c>
      <c r="O88" s="7" t="s">
        <v>1880</v>
      </c>
      <c r="P88" s="8"/>
      <c r="Q88" s="49"/>
      <c r="R88" s="49"/>
      <c r="S88" s="49"/>
      <c r="T88" s="49"/>
      <c r="U88" s="49"/>
      <c r="V88" s="49"/>
      <c r="W88" s="49"/>
      <c r="X88" s="49"/>
      <c r="Y88" s="49"/>
      <c r="Z88" s="45"/>
      <c r="AA88" s="50">
        <f t="shared" si="8"/>
        <v>0</v>
      </c>
    </row>
    <row r="89" spans="11:27" x14ac:dyDescent="0.25">
      <c r="K89" s="10">
        <v>83</v>
      </c>
      <c r="L89" s="10" t="s">
        <v>31</v>
      </c>
      <c r="M89" s="62" t="s">
        <v>206</v>
      </c>
      <c r="N89" s="7" t="s">
        <v>1909</v>
      </c>
      <c r="O89" s="7" t="s">
        <v>1904</v>
      </c>
      <c r="P89" s="8"/>
      <c r="Q89" s="49"/>
      <c r="R89" s="49"/>
      <c r="S89" s="49"/>
      <c r="T89" s="49"/>
      <c r="U89" s="49"/>
      <c r="V89" s="49"/>
      <c r="W89" s="49"/>
      <c r="X89" s="49"/>
      <c r="Y89" s="49"/>
      <c r="Z89" s="45"/>
      <c r="AA89" s="50">
        <f t="shared" si="8"/>
        <v>0</v>
      </c>
    </row>
    <row r="90" spans="11:27" x14ac:dyDescent="0.25">
      <c r="K90" s="10">
        <v>84</v>
      </c>
      <c r="L90" s="10" t="s">
        <v>31</v>
      </c>
      <c r="M90" s="66" t="s">
        <v>1868</v>
      </c>
      <c r="N90" s="7" t="s">
        <v>1910</v>
      </c>
      <c r="O90" s="7" t="s">
        <v>1904</v>
      </c>
      <c r="P90" s="8"/>
      <c r="Q90" s="49"/>
      <c r="R90" s="49"/>
      <c r="S90" s="49"/>
      <c r="T90" s="49"/>
      <c r="U90" s="49"/>
      <c r="V90" s="49"/>
      <c r="W90" s="49"/>
      <c r="X90" s="49"/>
      <c r="Y90" s="49"/>
      <c r="Z90" s="45"/>
      <c r="AA90" s="50">
        <f t="shared" si="8"/>
        <v>0</v>
      </c>
    </row>
    <row r="91" spans="11:27" x14ac:dyDescent="0.25">
      <c r="K91" s="10">
        <v>85</v>
      </c>
      <c r="L91" s="10" t="s">
        <v>31</v>
      </c>
      <c r="M91" s="62" t="s">
        <v>206</v>
      </c>
      <c r="N91" s="7" t="s">
        <v>1911</v>
      </c>
      <c r="O91" s="7" t="s">
        <v>1880</v>
      </c>
      <c r="P91" s="8"/>
      <c r="Q91" s="49"/>
      <c r="R91" s="49"/>
      <c r="S91" s="49"/>
      <c r="T91" s="49"/>
      <c r="U91" s="49"/>
      <c r="V91" s="49"/>
      <c r="W91" s="49"/>
      <c r="X91" s="49"/>
      <c r="Y91" s="49"/>
      <c r="Z91" s="45"/>
      <c r="AA91" s="50">
        <f t="shared" si="8"/>
        <v>0</v>
      </c>
    </row>
    <row r="92" spans="11:27" x14ac:dyDescent="0.25">
      <c r="K92" s="10">
        <v>86</v>
      </c>
      <c r="L92" s="10" t="s">
        <v>31</v>
      </c>
      <c r="M92" s="64" t="s">
        <v>1884</v>
      </c>
      <c r="N92" s="7" t="s">
        <v>1912</v>
      </c>
      <c r="O92" s="7" t="s">
        <v>1904</v>
      </c>
      <c r="P92" s="8"/>
      <c r="Q92" s="49"/>
      <c r="R92" s="49"/>
      <c r="S92" s="49"/>
      <c r="T92" s="49"/>
      <c r="U92" s="49"/>
      <c r="V92" s="49"/>
      <c r="W92" s="49"/>
      <c r="X92" s="49"/>
      <c r="Y92" s="49"/>
      <c r="Z92" s="45"/>
      <c r="AA92" s="50">
        <f t="shared" si="8"/>
        <v>0</v>
      </c>
    </row>
    <row r="93" spans="11:27" x14ac:dyDescent="0.25">
      <c r="K93" s="10">
        <v>87</v>
      </c>
      <c r="L93" s="10" t="s">
        <v>31</v>
      </c>
      <c r="M93" s="62" t="s">
        <v>206</v>
      </c>
      <c r="N93" s="7" t="s">
        <v>1913</v>
      </c>
      <c r="O93" s="7" t="s">
        <v>1880</v>
      </c>
      <c r="P93" s="8"/>
      <c r="Q93" s="49"/>
      <c r="R93" s="49"/>
      <c r="S93" s="49"/>
      <c r="T93" s="49"/>
      <c r="U93" s="49"/>
      <c r="V93" s="49"/>
      <c r="W93" s="49"/>
      <c r="X93" s="49"/>
      <c r="Y93" s="49"/>
      <c r="Z93" s="45"/>
      <c r="AA93" s="50">
        <f t="shared" si="8"/>
        <v>0</v>
      </c>
    </row>
    <row r="94" spans="11:27" x14ac:dyDescent="0.25">
      <c r="K94" s="10">
        <v>88</v>
      </c>
      <c r="L94" s="10" t="s">
        <v>31</v>
      </c>
      <c r="M94" s="64" t="s">
        <v>1884</v>
      </c>
      <c r="N94" s="7" t="s">
        <v>1914</v>
      </c>
      <c r="O94" s="7" t="s">
        <v>1893</v>
      </c>
      <c r="P94" s="8"/>
      <c r="Q94" s="49"/>
      <c r="R94" s="49"/>
      <c r="S94" s="49"/>
      <c r="T94" s="49"/>
      <c r="U94" s="49"/>
      <c r="V94" s="49"/>
      <c r="W94" s="49"/>
      <c r="X94" s="49"/>
      <c r="Y94" s="49"/>
      <c r="Z94" s="45"/>
      <c r="AA94" s="50">
        <f t="shared" si="8"/>
        <v>0</v>
      </c>
    </row>
    <row r="95" spans="11:27" x14ac:dyDescent="0.25">
      <c r="K95" s="10">
        <v>89</v>
      </c>
      <c r="L95" s="10" t="s">
        <v>31</v>
      </c>
      <c r="M95" s="62" t="s">
        <v>206</v>
      </c>
      <c r="N95" s="7" t="s">
        <v>1915</v>
      </c>
      <c r="O95" s="7" t="s">
        <v>1896</v>
      </c>
      <c r="P95" s="8"/>
      <c r="Q95" s="49"/>
      <c r="R95" s="49"/>
      <c r="S95" s="49"/>
      <c r="T95" s="49"/>
      <c r="U95" s="49"/>
      <c r="V95" s="49"/>
      <c r="W95" s="49"/>
      <c r="X95" s="49"/>
      <c r="Y95" s="49"/>
      <c r="Z95" s="45"/>
      <c r="AA95" s="50">
        <f t="shared" si="8"/>
        <v>0</v>
      </c>
    </row>
    <row r="96" spans="11:27" x14ac:dyDescent="0.25">
      <c r="K96" s="10">
        <v>90</v>
      </c>
      <c r="L96" s="10" t="s">
        <v>31</v>
      </c>
      <c r="M96" s="62" t="s">
        <v>206</v>
      </c>
      <c r="N96" s="7" t="s">
        <v>1916</v>
      </c>
      <c r="O96" s="7" t="s">
        <v>1893</v>
      </c>
      <c r="P96" s="8"/>
      <c r="Q96" s="49"/>
      <c r="R96" s="49"/>
      <c r="S96" s="49"/>
      <c r="T96" s="49"/>
      <c r="U96" s="49"/>
      <c r="V96" s="49"/>
      <c r="W96" s="49"/>
      <c r="X96" s="49"/>
      <c r="Y96" s="49"/>
      <c r="Z96" s="45"/>
      <c r="AA96" s="50">
        <f t="shared" si="8"/>
        <v>0</v>
      </c>
    </row>
    <row r="97" spans="11:27" x14ac:dyDescent="0.25">
      <c r="K97" s="10">
        <v>91</v>
      </c>
      <c r="L97" s="10" t="s">
        <v>31</v>
      </c>
      <c r="M97" s="62" t="s">
        <v>206</v>
      </c>
      <c r="N97" s="7" t="s">
        <v>1917</v>
      </c>
      <c r="O97" s="7" t="s">
        <v>1893</v>
      </c>
      <c r="P97" s="8"/>
      <c r="Q97" s="49"/>
      <c r="R97" s="49"/>
      <c r="S97" s="49"/>
      <c r="T97" s="49"/>
      <c r="U97" s="49"/>
      <c r="V97" s="49"/>
      <c r="W97" s="49"/>
      <c r="X97" s="49"/>
      <c r="Y97" s="49"/>
      <c r="Z97" s="45"/>
      <c r="AA97" s="50">
        <f t="shared" si="8"/>
        <v>0</v>
      </c>
    </row>
    <row r="98" spans="11:27" x14ac:dyDescent="0.25">
      <c r="K98" s="10">
        <v>92</v>
      </c>
      <c r="L98" s="10" t="s">
        <v>31</v>
      </c>
      <c r="M98" s="62" t="s">
        <v>206</v>
      </c>
      <c r="N98" s="7" t="s">
        <v>1918</v>
      </c>
      <c r="O98" s="7" t="s">
        <v>1893</v>
      </c>
      <c r="P98" s="8"/>
      <c r="Q98" s="49"/>
      <c r="R98" s="49"/>
      <c r="S98" s="49"/>
      <c r="T98" s="49"/>
      <c r="U98" s="49"/>
      <c r="V98" s="49"/>
      <c r="W98" s="49"/>
      <c r="X98" s="49"/>
      <c r="Y98" s="49"/>
      <c r="Z98" s="45"/>
      <c r="AA98" s="50">
        <f t="shared" si="8"/>
        <v>0</v>
      </c>
    </row>
    <row r="99" spans="11:27" x14ac:dyDescent="0.25">
      <c r="K99" s="10">
        <v>93</v>
      </c>
      <c r="L99" s="10" t="s">
        <v>31</v>
      </c>
      <c r="M99" s="66" t="s">
        <v>1868</v>
      </c>
      <c r="N99" s="7" t="s">
        <v>1919</v>
      </c>
      <c r="O99" s="7" t="s">
        <v>1896</v>
      </c>
      <c r="P99" s="8"/>
      <c r="Q99" s="49"/>
      <c r="R99" s="49"/>
      <c r="S99" s="49"/>
      <c r="T99" s="49"/>
      <c r="U99" s="49"/>
      <c r="V99" s="49"/>
      <c r="W99" s="49"/>
      <c r="X99" s="49"/>
      <c r="Y99" s="49"/>
      <c r="Z99" s="45"/>
      <c r="AA99" s="50">
        <f t="shared" si="8"/>
        <v>0</v>
      </c>
    </row>
    <row r="100" spans="11:27" x14ac:dyDescent="0.25">
      <c r="K100" s="10">
        <v>94</v>
      </c>
      <c r="L100" s="10" t="s">
        <v>31</v>
      </c>
      <c r="M100" s="66" t="s">
        <v>1868</v>
      </c>
      <c r="N100" s="7" t="s">
        <v>1920</v>
      </c>
      <c r="O100" s="7" t="s">
        <v>1896</v>
      </c>
      <c r="P100" s="8"/>
      <c r="Q100" s="49"/>
      <c r="R100" s="49"/>
      <c r="S100" s="49"/>
      <c r="T100" s="49"/>
      <c r="U100" s="49"/>
      <c r="V100" s="49"/>
      <c r="W100" s="49"/>
      <c r="X100" s="49"/>
      <c r="Y100" s="49"/>
      <c r="Z100" s="45"/>
      <c r="AA100" s="50">
        <f t="shared" si="8"/>
        <v>0</v>
      </c>
    </row>
    <row r="101" spans="11:27" x14ac:dyDescent="0.25">
      <c r="K101" s="10">
        <v>95</v>
      </c>
      <c r="L101" s="10" t="s">
        <v>31</v>
      </c>
      <c r="M101" s="64" t="s">
        <v>1884</v>
      </c>
      <c r="N101" s="7" t="s">
        <v>1921</v>
      </c>
      <c r="O101" s="7" t="s">
        <v>1896</v>
      </c>
      <c r="P101" s="8"/>
      <c r="Q101" s="49"/>
      <c r="R101" s="49"/>
      <c r="S101" s="49"/>
      <c r="T101" s="49"/>
      <c r="U101" s="49"/>
      <c r="V101" s="49"/>
      <c r="W101" s="49"/>
      <c r="X101" s="49"/>
      <c r="Y101" s="49"/>
      <c r="Z101" s="45"/>
      <c r="AA101" s="50">
        <f t="shared" si="8"/>
        <v>0</v>
      </c>
    </row>
    <row r="102" spans="11:27" x14ac:dyDescent="0.25">
      <c r="K102" s="10">
        <v>96</v>
      </c>
      <c r="L102" s="10" t="s">
        <v>31</v>
      </c>
      <c r="M102" s="62" t="s">
        <v>206</v>
      </c>
      <c r="N102" s="7" t="s">
        <v>1922</v>
      </c>
      <c r="O102" s="7" t="s">
        <v>1896</v>
      </c>
      <c r="P102" s="8"/>
      <c r="Q102" s="49"/>
      <c r="R102" s="49"/>
      <c r="S102" s="49"/>
      <c r="T102" s="49"/>
      <c r="U102" s="49"/>
      <c r="V102" s="49"/>
      <c r="W102" s="49"/>
      <c r="X102" s="49"/>
      <c r="Y102" s="49"/>
      <c r="Z102" s="45"/>
      <c r="AA102" s="50">
        <f t="shared" si="8"/>
        <v>0</v>
      </c>
    </row>
    <row r="103" spans="11:27" x14ac:dyDescent="0.25">
      <c r="K103" s="10">
        <v>97</v>
      </c>
      <c r="L103" s="10" t="s">
        <v>31</v>
      </c>
      <c r="M103" s="63" t="s">
        <v>1866</v>
      </c>
      <c r="N103" s="7" t="s">
        <v>1923</v>
      </c>
      <c r="O103" s="7" t="s">
        <v>1896</v>
      </c>
      <c r="P103" s="8"/>
      <c r="Q103" s="49"/>
      <c r="R103" s="49"/>
      <c r="S103" s="49"/>
      <c r="T103" s="49"/>
      <c r="U103" s="49"/>
      <c r="V103" s="49"/>
      <c r="W103" s="49"/>
      <c r="X103" s="49"/>
      <c r="Y103" s="49"/>
      <c r="Z103" s="45"/>
      <c r="AA103" s="50">
        <f t="shared" si="8"/>
        <v>0</v>
      </c>
    </row>
    <row r="104" spans="11:27" x14ac:dyDescent="0.25">
      <c r="K104" s="10">
        <v>98</v>
      </c>
      <c r="L104" s="10" t="s">
        <v>31</v>
      </c>
      <c r="M104" s="62" t="s">
        <v>206</v>
      </c>
      <c r="N104" s="7" t="s">
        <v>1924</v>
      </c>
      <c r="O104" s="7" t="s">
        <v>1896</v>
      </c>
      <c r="P104" s="8"/>
      <c r="Q104" s="49">
        <v>1</v>
      </c>
      <c r="R104" s="49">
        <v>1</v>
      </c>
      <c r="S104" s="49">
        <v>1</v>
      </c>
      <c r="T104" s="49">
        <v>1</v>
      </c>
      <c r="U104" s="49">
        <v>1</v>
      </c>
      <c r="V104" s="49">
        <v>1</v>
      </c>
      <c r="W104" s="49">
        <v>1</v>
      </c>
      <c r="X104" s="49">
        <v>1</v>
      </c>
      <c r="Y104" s="49">
        <v>3</v>
      </c>
      <c r="Z104" s="45"/>
      <c r="AA104" s="50">
        <f t="shared" si="8"/>
        <v>11</v>
      </c>
    </row>
    <row r="105" spans="11:27" x14ac:dyDescent="0.25">
      <c r="K105" s="10">
        <v>99</v>
      </c>
      <c r="L105" s="10" t="s">
        <v>31</v>
      </c>
      <c r="M105" s="64" t="s">
        <v>1884</v>
      </c>
      <c r="N105" s="7" t="s">
        <v>1925</v>
      </c>
      <c r="O105" s="7" t="s">
        <v>1926</v>
      </c>
      <c r="P105" s="8"/>
      <c r="Q105" s="49"/>
      <c r="R105" s="49"/>
      <c r="S105" s="49"/>
      <c r="T105" s="49"/>
      <c r="U105" s="49"/>
      <c r="V105" s="49"/>
      <c r="W105" s="49"/>
      <c r="X105" s="49"/>
      <c r="Y105" s="49"/>
      <c r="Z105" s="45"/>
      <c r="AA105" s="50">
        <f t="shared" si="8"/>
        <v>0</v>
      </c>
    </row>
    <row r="106" spans="11:27" x14ac:dyDescent="0.25">
      <c r="K106" s="10">
        <v>100</v>
      </c>
      <c r="L106" s="10" t="s">
        <v>33</v>
      </c>
      <c r="M106" s="64" t="s">
        <v>208</v>
      </c>
      <c r="N106" s="7" t="s">
        <v>1927</v>
      </c>
      <c r="O106" s="7" t="s">
        <v>1926</v>
      </c>
      <c r="P106" s="8"/>
      <c r="Q106" s="49"/>
      <c r="R106" s="49"/>
      <c r="S106" s="49"/>
      <c r="T106" s="49"/>
      <c r="U106" s="49"/>
      <c r="V106" s="49"/>
      <c r="W106" s="49"/>
      <c r="X106" s="49"/>
      <c r="Y106" s="49"/>
      <c r="Z106" s="45"/>
      <c r="AA106" s="50">
        <f t="shared" si="8"/>
        <v>0</v>
      </c>
    </row>
    <row r="107" spans="11:27" x14ac:dyDescent="0.25">
      <c r="K107" s="10">
        <v>101</v>
      </c>
      <c r="L107" s="10" t="s">
        <v>33</v>
      </c>
      <c r="M107" s="64" t="s">
        <v>208</v>
      </c>
      <c r="N107" s="7" t="s">
        <v>1928</v>
      </c>
      <c r="O107" s="7" t="s">
        <v>1926</v>
      </c>
      <c r="P107" s="8"/>
      <c r="Q107" s="49"/>
      <c r="R107" s="49"/>
      <c r="S107" s="49"/>
      <c r="T107" s="49"/>
      <c r="U107" s="49"/>
      <c r="V107" s="49"/>
      <c r="W107" s="49"/>
      <c r="X107" s="49"/>
      <c r="Y107" s="49"/>
      <c r="Z107" s="45"/>
      <c r="AA107" s="50">
        <f t="shared" si="8"/>
        <v>0</v>
      </c>
    </row>
    <row r="108" spans="11:27" x14ac:dyDescent="0.25">
      <c r="K108" s="10">
        <v>102</v>
      </c>
      <c r="L108" s="10" t="s">
        <v>33</v>
      </c>
      <c r="M108" s="64" t="s">
        <v>208</v>
      </c>
      <c r="N108" s="7" t="s">
        <v>1929</v>
      </c>
      <c r="O108" s="7" t="s">
        <v>1926</v>
      </c>
      <c r="P108" s="8"/>
      <c r="Q108" s="49"/>
      <c r="R108" s="49"/>
      <c r="S108" s="49"/>
      <c r="T108" s="49"/>
      <c r="U108" s="49"/>
      <c r="V108" s="49"/>
      <c r="W108" s="49"/>
      <c r="X108" s="49"/>
      <c r="Y108" s="49"/>
      <c r="Z108" s="45"/>
      <c r="AA108" s="50">
        <f t="shared" si="8"/>
        <v>0</v>
      </c>
    </row>
    <row r="109" spans="11:27" x14ac:dyDescent="0.25">
      <c r="K109" s="10">
        <v>103</v>
      </c>
      <c r="L109" s="10" t="s">
        <v>31</v>
      </c>
      <c r="M109" s="66" t="s">
        <v>1868</v>
      </c>
      <c r="N109" s="7" t="s">
        <v>1930</v>
      </c>
      <c r="O109" s="7" t="s">
        <v>1926</v>
      </c>
      <c r="P109" s="8"/>
      <c r="Q109" s="49"/>
      <c r="R109" s="49"/>
      <c r="S109" s="49"/>
      <c r="T109" s="49"/>
      <c r="U109" s="49"/>
      <c r="V109" s="49"/>
      <c r="W109" s="49"/>
      <c r="X109" s="49"/>
      <c r="Y109" s="49"/>
      <c r="Z109" s="45"/>
      <c r="AA109" s="50">
        <f t="shared" si="8"/>
        <v>0</v>
      </c>
    </row>
    <row r="110" spans="11:27" x14ac:dyDescent="0.25">
      <c r="K110" s="10">
        <v>104</v>
      </c>
      <c r="L110" s="10" t="s">
        <v>31</v>
      </c>
      <c r="M110" s="66" t="s">
        <v>1868</v>
      </c>
      <c r="N110" s="7" t="s">
        <v>1931</v>
      </c>
      <c r="O110" s="7" t="s">
        <v>1893</v>
      </c>
      <c r="P110" s="8"/>
      <c r="Q110" s="49"/>
      <c r="R110" s="49"/>
      <c r="S110" s="49"/>
      <c r="T110" s="49"/>
      <c r="U110" s="49"/>
      <c r="V110" s="49"/>
      <c r="W110" s="49"/>
      <c r="X110" s="49"/>
      <c r="Y110" s="49"/>
      <c r="Z110" s="45"/>
      <c r="AA110" s="50">
        <f t="shared" si="8"/>
        <v>0</v>
      </c>
    </row>
    <row r="111" spans="11:27" x14ac:dyDescent="0.25">
      <c r="K111" s="10">
        <v>105</v>
      </c>
      <c r="L111" s="65" t="s">
        <v>33</v>
      </c>
      <c r="M111" s="62" t="s">
        <v>1837</v>
      </c>
      <c r="N111" s="7" t="s">
        <v>1932</v>
      </c>
      <c r="O111" s="7" t="s">
        <v>1893</v>
      </c>
      <c r="P111" s="8"/>
      <c r="Q111" s="49"/>
      <c r="R111" s="49"/>
      <c r="S111" s="49"/>
      <c r="T111" s="49"/>
      <c r="U111" s="49"/>
      <c r="V111" s="49"/>
      <c r="W111" s="49"/>
      <c r="X111" s="49"/>
      <c r="Y111" s="49"/>
      <c r="Z111" s="45"/>
      <c r="AA111" s="50">
        <f t="shared" si="8"/>
        <v>0</v>
      </c>
    </row>
    <row r="112" spans="11:27" x14ac:dyDescent="0.25">
      <c r="K112" s="10">
        <v>106</v>
      </c>
      <c r="L112" s="65" t="s">
        <v>33</v>
      </c>
      <c r="M112" s="62" t="s">
        <v>1837</v>
      </c>
      <c r="N112" s="7" t="s">
        <v>1933</v>
      </c>
      <c r="O112" s="7" t="s">
        <v>1893</v>
      </c>
      <c r="P112" s="8"/>
      <c r="Q112" s="49"/>
      <c r="R112" s="49"/>
      <c r="S112" s="49"/>
      <c r="T112" s="49"/>
      <c r="U112" s="49"/>
      <c r="V112" s="49"/>
      <c r="W112" s="49"/>
      <c r="X112" s="49"/>
      <c r="Y112" s="49"/>
      <c r="Z112" s="45"/>
      <c r="AA112" s="50">
        <f t="shared" si="8"/>
        <v>0</v>
      </c>
    </row>
    <row r="113" spans="11:27" x14ac:dyDescent="0.25">
      <c r="K113" s="10">
        <v>107</v>
      </c>
      <c r="L113" s="65" t="s">
        <v>33</v>
      </c>
      <c r="M113" s="62" t="s">
        <v>1837</v>
      </c>
      <c r="N113" s="7" t="s">
        <v>1934</v>
      </c>
      <c r="O113" s="7" t="s">
        <v>1888</v>
      </c>
      <c r="P113" s="8"/>
      <c r="Q113" s="49"/>
      <c r="R113" s="49"/>
      <c r="S113" s="49"/>
      <c r="T113" s="49"/>
      <c r="U113" s="49"/>
      <c r="V113" s="49"/>
      <c r="W113" s="49"/>
      <c r="X113" s="49"/>
      <c r="Y113" s="49"/>
      <c r="Z113" s="45"/>
      <c r="AA113" s="50">
        <f t="shared" si="8"/>
        <v>0</v>
      </c>
    </row>
    <row r="114" spans="11:27" x14ac:dyDescent="0.25">
      <c r="K114" s="10">
        <v>108</v>
      </c>
      <c r="L114" s="65" t="s">
        <v>33</v>
      </c>
      <c r="M114" s="62" t="s">
        <v>1837</v>
      </c>
      <c r="N114" s="7" t="s">
        <v>1935</v>
      </c>
      <c r="O114" s="7" t="s">
        <v>1888</v>
      </c>
      <c r="P114" s="8"/>
      <c r="Q114" s="49"/>
      <c r="R114" s="49"/>
      <c r="S114" s="49"/>
      <c r="T114" s="49"/>
      <c r="U114" s="49"/>
      <c r="V114" s="49"/>
      <c r="W114" s="49"/>
      <c r="X114" s="49"/>
      <c r="Y114" s="49"/>
      <c r="Z114" s="45"/>
      <c r="AA114" s="50">
        <f t="shared" si="8"/>
        <v>0</v>
      </c>
    </row>
    <row r="115" spans="11:27" x14ac:dyDescent="0.25">
      <c r="K115" s="10">
        <v>109</v>
      </c>
      <c r="L115" s="65" t="s">
        <v>33</v>
      </c>
      <c r="M115" s="62" t="s">
        <v>1837</v>
      </c>
      <c r="N115" s="7" t="s">
        <v>1936</v>
      </c>
      <c r="O115" s="7" t="s">
        <v>1888</v>
      </c>
      <c r="P115" s="8"/>
      <c r="Q115" s="49"/>
      <c r="R115" s="49"/>
      <c r="S115" s="49"/>
      <c r="T115" s="49"/>
      <c r="U115" s="49"/>
      <c r="V115" s="49"/>
      <c r="W115" s="49"/>
      <c r="X115" s="49"/>
      <c r="Y115" s="49"/>
      <c r="Z115" s="45"/>
      <c r="AA115" s="50">
        <f t="shared" si="8"/>
        <v>0</v>
      </c>
    </row>
    <row r="116" spans="11:27" x14ac:dyDescent="0.25">
      <c r="K116" s="10">
        <v>110</v>
      </c>
      <c r="L116" s="65" t="s">
        <v>33</v>
      </c>
      <c r="M116" s="62" t="s">
        <v>1837</v>
      </c>
      <c r="N116" s="7" t="s">
        <v>1937</v>
      </c>
      <c r="O116" s="7" t="s">
        <v>1888</v>
      </c>
      <c r="P116" s="8"/>
      <c r="Q116" s="49"/>
      <c r="R116" s="49"/>
      <c r="S116" s="49"/>
      <c r="T116" s="49"/>
      <c r="U116" s="49"/>
      <c r="V116" s="49"/>
      <c r="W116" s="49"/>
      <c r="X116" s="49"/>
      <c r="Y116" s="49"/>
      <c r="Z116" s="45"/>
      <c r="AA116" s="50">
        <f t="shared" si="8"/>
        <v>0</v>
      </c>
    </row>
    <row r="117" spans="11:27" x14ac:dyDescent="0.25">
      <c r="K117" s="10">
        <v>111</v>
      </c>
      <c r="L117" s="10" t="s">
        <v>31</v>
      </c>
      <c r="M117" s="66" t="s">
        <v>1868</v>
      </c>
      <c r="N117" s="7" t="s">
        <v>1938</v>
      </c>
      <c r="O117" s="7" t="s">
        <v>1888</v>
      </c>
      <c r="P117" s="8"/>
      <c r="Q117" s="49"/>
      <c r="R117" s="49"/>
      <c r="S117" s="49"/>
      <c r="T117" s="49"/>
      <c r="U117" s="49"/>
      <c r="V117" s="49"/>
      <c r="W117" s="49"/>
      <c r="X117" s="49"/>
      <c r="Y117" s="49"/>
      <c r="Z117" s="45"/>
      <c r="AA117" s="50">
        <f t="shared" si="8"/>
        <v>0</v>
      </c>
    </row>
    <row r="118" spans="11:27" x14ac:dyDescent="0.25">
      <c r="K118" s="10">
        <v>112</v>
      </c>
      <c r="L118" s="65" t="s">
        <v>33</v>
      </c>
      <c r="M118" s="62" t="s">
        <v>1837</v>
      </c>
      <c r="N118" s="7" t="s">
        <v>1939</v>
      </c>
      <c r="O118" s="7" t="s">
        <v>1888</v>
      </c>
      <c r="P118" s="8"/>
      <c r="Q118" s="49"/>
      <c r="R118" s="49"/>
      <c r="S118" s="49"/>
      <c r="T118" s="49"/>
      <c r="U118" s="49"/>
      <c r="V118" s="49"/>
      <c r="W118" s="49"/>
      <c r="X118" s="49"/>
      <c r="Y118" s="49"/>
      <c r="Z118" s="45"/>
      <c r="AA118" s="50">
        <f t="shared" si="8"/>
        <v>0</v>
      </c>
    </row>
    <row r="119" spans="11:27" x14ac:dyDescent="0.25">
      <c r="K119" s="10">
        <v>113</v>
      </c>
      <c r="L119" s="65" t="s">
        <v>33</v>
      </c>
      <c r="M119" s="62" t="s">
        <v>1837</v>
      </c>
      <c r="N119" s="7" t="s">
        <v>1940</v>
      </c>
      <c r="O119" s="7" t="s">
        <v>1888</v>
      </c>
      <c r="P119" s="8"/>
      <c r="Q119" s="49"/>
      <c r="R119" s="49"/>
      <c r="S119" s="49"/>
      <c r="T119" s="49"/>
      <c r="U119" s="49"/>
      <c r="V119" s="49"/>
      <c r="W119" s="49"/>
      <c r="X119" s="49"/>
      <c r="Y119" s="49"/>
      <c r="Z119" s="45"/>
      <c r="AA119" s="50">
        <f t="shared" si="8"/>
        <v>0</v>
      </c>
    </row>
    <row r="120" spans="11:27" x14ac:dyDescent="0.25">
      <c r="K120" s="10">
        <v>114</v>
      </c>
      <c r="L120" s="65" t="s">
        <v>33</v>
      </c>
      <c r="M120" s="62" t="s">
        <v>206</v>
      </c>
      <c r="N120" s="7" t="s">
        <v>1941</v>
      </c>
      <c r="O120" s="7" t="s">
        <v>1888</v>
      </c>
      <c r="P120" s="8"/>
      <c r="Q120" s="49"/>
      <c r="R120" s="49"/>
      <c r="S120" s="49"/>
      <c r="T120" s="49"/>
      <c r="U120" s="49"/>
      <c r="V120" s="49"/>
      <c r="W120" s="49"/>
      <c r="X120" s="49"/>
      <c r="Y120" s="49"/>
      <c r="Z120" s="45"/>
      <c r="AA120" s="50">
        <f t="shared" si="8"/>
        <v>0</v>
      </c>
    </row>
    <row r="121" spans="11:27" x14ac:dyDescent="0.25">
      <c r="K121" s="10">
        <v>115</v>
      </c>
      <c r="L121" s="65" t="s">
        <v>33</v>
      </c>
      <c r="M121" s="62" t="s">
        <v>206</v>
      </c>
      <c r="N121" s="7" t="s">
        <v>1942</v>
      </c>
      <c r="O121" s="7" t="s">
        <v>1880</v>
      </c>
      <c r="P121" s="8"/>
      <c r="Q121" s="49"/>
      <c r="R121" s="49"/>
      <c r="S121" s="49"/>
      <c r="T121" s="49"/>
      <c r="U121" s="49"/>
      <c r="V121" s="49"/>
      <c r="W121" s="49"/>
      <c r="X121" s="49"/>
      <c r="Y121" s="49"/>
      <c r="Z121" s="45"/>
      <c r="AA121" s="50">
        <f t="shared" si="8"/>
        <v>0</v>
      </c>
    </row>
    <row r="122" spans="11:27" x14ac:dyDescent="0.25">
      <c r="K122" s="10">
        <v>116</v>
      </c>
      <c r="L122" s="65" t="s">
        <v>33</v>
      </c>
      <c r="M122" s="62" t="s">
        <v>1837</v>
      </c>
      <c r="N122" s="7" t="s">
        <v>1943</v>
      </c>
      <c r="O122" s="7" t="s">
        <v>1893</v>
      </c>
      <c r="P122" s="8"/>
      <c r="Q122" s="49"/>
      <c r="R122" s="49"/>
      <c r="S122" s="49"/>
      <c r="T122" s="49"/>
      <c r="U122" s="49"/>
      <c r="V122" s="49"/>
      <c r="W122" s="49"/>
      <c r="X122" s="49"/>
      <c r="Y122" s="49"/>
      <c r="Z122" s="45"/>
      <c r="AA122" s="50">
        <f t="shared" si="8"/>
        <v>0</v>
      </c>
    </row>
    <row r="123" spans="11:27" x14ac:dyDescent="0.25">
      <c r="K123" s="10">
        <v>117</v>
      </c>
      <c r="L123" s="65" t="s">
        <v>33</v>
      </c>
      <c r="M123" s="62" t="s">
        <v>1837</v>
      </c>
      <c r="N123" s="8" t="s">
        <v>1944</v>
      </c>
      <c r="O123" s="7" t="s">
        <v>1893</v>
      </c>
      <c r="P123" s="8"/>
      <c r="Q123" s="49"/>
      <c r="R123" s="49"/>
      <c r="S123" s="49"/>
      <c r="T123" s="49"/>
      <c r="U123" s="49"/>
      <c r="V123" s="49"/>
      <c r="W123" s="49"/>
      <c r="X123" s="49"/>
      <c r="Y123" s="49"/>
      <c r="Z123" s="45"/>
      <c r="AA123" s="50">
        <f t="shared" si="8"/>
        <v>0</v>
      </c>
    </row>
    <row r="124" spans="11:27" x14ac:dyDescent="0.25">
      <c r="K124" s="10">
        <v>118</v>
      </c>
      <c r="L124" s="65" t="s">
        <v>33</v>
      </c>
      <c r="M124" s="62" t="s">
        <v>1837</v>
      </c>
      <c r="N124" s="8" t="s">
        <v>1945</v>
      </c>
      <c r="O124" s="7" t="s">
        <v>1855</v>
      </c>
      <c r="P124" s="8"/>
      <c r="Q124" s="49"/>
      <c r="R124" s="49"/>
      <c r="S124" s="49"/>
      <c r="T124" s="49"/>
      <c r="U124" s="49"/>
      <c r="V124" s="49"/>
      <c r="W124" s="49"/>
      <c r="X124" s="49"/>
      <c r="Y124" s="49"/>
      <c r="Z124" s="45"/>
      <c r="AA124" s="50">
        <f t="shared" si="8"/>
        <v>0</v>
      </c>
    </row>
    <row r="125" spans="11:27" x14ac:dyDescent="0.25">
      <c r="K125" s="10">
        <v>119</v>
      </c>
      <c r="L125" s="65" t="s">
        <v>33</v>
      </c>
      <c r="M125" s="62" t="s">
        <v>1837</v>
      </c>
      <c r="N125" s="8" t="s">
        <v>1946</v>
      </c>
      <c r="O125" s="7" t="s">
        <v>1947</v>
      </c>
      <c r="P125" s="8"/>
      <c r="Q125" s="49"/>
      <c r="R125" s="49"/>
      <c r="S125" s="49"/>
      <c r="T125" s="49"/>
      <c r="U125" s="49"/>
      <c r="V125" s="49"/>
      <c r="W125" s="49"/>
      <c r="X125" s="49"/>
      <c r="Y125" s="49"/>
      <c r="Z125" s="45"/>
      <c r="AA125" s="50">
        <f t="shared" si="8"/>
        <v>0</v>
      </c>
    </row>
    <row r="126" spans="11:27" x14ac:dyDescent="0.25">
      <c r="K126" s="10">
        <v>120</v>
      </c>
      <c r="L126" s="65" t="s">
        <v>33</v>
      </c>
      <c r="M126" s="62" t="s">
        <v>1837</v>
      </c>
      <c r="N126" s="8" t="s">
        <v>1948</v>
      </c>
      <c r="O126" s="7" t="s">
        <v>1855</v>
      </c>
      <c r="P126" s="8"/>
      <c r="Q126" s="49"/>
      <c r="R126" s="49"/>
      <c r="S126" s="49"/>
      <c r="T126" s="49"/>
      <c r="U126" s="49"/>
      <c r="V126" s="49"/>
      <c r="W126" s="49"/>
      <c r="X126" s="49"/>
      <c r="Y126" s="49"/>
      <c r="Z126" s="45"/>
      <c r="AA126" s="50">
        <f t="shared" si="8"/>
        <v>0</v>
      </c>
    </row>
    <row r="127" spans="11:27" x14ac:dyDescent="0.25">
      <c r="K127" s="10">
        <v>121</v>
      </c>
      <c r="L127" s="10" t="s">
        <v>31</v>
      </c>
      <c r="M127" s="66" t="s">
        <v>1868</v>
      </c>
      <c r="N127" s="8" t="s">
        <v>1949</v>
      </c>
      <c r="O127" s="7" t="s">
        <v>1947</v>
      </c>
      <c r="P127" s="8"/>
      <c r="Q127" s="49"/>
      <c r="R127" s="49"/>
      <c r="S127" s="49"/>
      <c r="T127" s="49"/>
      <c r="U127" s="49"/>
      <c r="V127" s="49"/>
      <c r="W127" s="49"/>
      <c r="X127" s="49"/>
      <c r="Y127" s="49"/>
      <c r="Z127" s="45"/>
      <c r="AA127" s="50">
        <f t="shared" si="8"/>
        <v>0</v>
      </c>
    </row>
    <row r="128" spans="11:27" x14ac:dyDescent="0.25">
      <c r="K128" s="10">
        <v>122</v>
      </c>
      <c r="L128" s="10" t="s">
        <v>31</v>
      </c>
      <c r="M128" s="66" t="s">
        <v>1868</v>
      </c>
      <c r="N128" s="8" t="s">
        <v>1950</v>
      </c>
      <c r="O128" s="7" t="s">
        <v>1947</v>
      </c>
      <c r="P128" s="8"/>
      <c r="Q128" s="49"/>
      <c r="R128" s="49"/>
      <c r="S128" s="49"/>
      <c r="T128" s="49"/>
      <c r="U128" s="49"/>
      <c r="V128" s="49"/>
      <c r="W128" s="49"/>
      <c r="X128" s="49"/>
      <c r="Y128" s="49"/>
      <c r="Z128" s="45"/>
      <c r="AA128" s="50">
        <f t="shared" si="8"/>
        <v>0</v>
      </c>
    </row>
    <row r="129" spans="11:27" x14ac:dyDescent="0.25">
      <c r="K129" s="10">
        <v>123</v>
      </c>
      <c r="L129" s="10" t="s">
        <v>31</v>
      </c>
      <c r="M129" s="66" t="s">
        <v>1868</v>
      </c>
      <c r="N129" s="8" t="s">
        <v>1951</v>
      </c>
      <c r="O129" s="7" t="s">
        <v>1952</v>
      </c>
      <c r="P129" s="8"/>
      <c r="Q129" s="49"/>
      <c r="R129" s="49"/>
      <c r="S129" s="49"/>
      <c r="T129" s="49"/>
      <c r="U129" s="49"/>
      <c r="V129" s="49"/>
      <c r="W129" s="49"/>
      <c r="X129" s="49"/>
      <c r="Y129" s="49"/>
      <c r="Z129" s="45"/>
      <c r="AA129" s="50">
        <f t="shared" si="8"/>
        <v>0</v>
      </c>
    </row>
    <row r="130" spans="11:27" x14ac:dyDescent="0.25">
      <c r="K130" s="10">
        <v>124</v>
      </c>
      <c r="L130" s="10" t="s">
        <v>31</v>
      </c>
      <c r="M130" s="66" t="s">
        <v>1868</v>
      </c>
      <c r="N130" s="8" t="s">
        <v>1953</v>
      </c>
      <c r="O130" s="7" t="s">
        <v>1952</v>
      </c>
      <c r="P130" s="8"/>
      <c r="Q130" s="49"/>
      <c r="R130" s="49"/>
      <c r="S130" s="49"/>
      <c r="T130" s="49"/>
      <c r="U130" s="49"/>
      <c r="V130" s="49"/>
      <c r="W130" s="49"/>
      <c r="X130" s="49"/>
      <c r="Y130" s="49"/>
      <c r="Z130" s="45"/>
      <c r="AA130" s="50">
        <f t="shared" si="8"/>
        <v>0</v>
      </c>
    </row>
    <row r="131" spans="11:27" x14ac:dyDescent="0.25">
      <c r="K131" s="10">
        <v>125</v>
      </c>
      <c r="L131" s="10" t="s">
        <v>31</v>
      </c>
      <c r="M131" s="66" t="s">
        <v>1868</v>
      </c>
      <c r="N131" s="8" t="s">
        <v>1954</v>
      </c>
      <c r="O131" s="7" t="s">
        <v>1952</v>
      </c>
      <c r="P131" s="8"/>
      <c r="Q131" s="49"/>
      <c r="R131" s="49"/>
      <c r="S131" s="49"/>
      <c r="T131" s="49"/>
      <c r="U131" s="49"/>
      <c r="V131" s="49"/>
      <c r="W131" s="49"/>
      <c r="X131" s="49"/>
      <c r="Y131" s="49"/>
      <c r="Z131" s="45"/>
      <c r="AA131" s="50">
        <f t="shared" si="8"/>
        <v>0</v>
      </c>
    </row>
    <row r="132" spans="11:27" x14ac:dyDescent="0.25">
      <c r="K132" s="10">
        <v>126</v>
      </c>
      <c r="L132" s="65" t="s">
        <v>33</v>
      </c>
      <c r="M132" s="62" t="s">
        <v>1837</v>
      </c>
      <c r="N132" s="8" t="s">
        <v>1955</v>
      </c>
      <c r="O132" s="7" t="s">
        <v>1952</v>
      </c>
      <c r="P132" s="8"/>
      <c r="Q132" s="49"/>
      <c r="R132" s="49"/>
      <c r="S132" s="49"/>
      <c r="T132" s="49"/>
      <c r="U132" s="49"/>
      <c r="V132" s="49"/>
      <c r="W132" s="49"/>
      <c r="X132" s="49"/>
      <c r="Y132" s="49"/>
      <c r="Z132" s="45"/>
      <c r="AA132" s="50">
        <f t="shared" si="8"/>
        <v>0</v>
      </c>
    </row>
    <row r="133" spans="11:27" x14ac:dyDescent="0.25">
      <c r="K133" s="10">
        <v>127</v>
      </c>
      <c r="L133" s="65" t="s">
        <v>33</v>
      </c>
      <c r="M133" s="62" t="s">
        <v>1837</v>
      </c>
      <c r="N133" s="8" t="s">
        <v>1956</v>
      </c>
      <c r="O133" s="8" t="s">
        <v>1952</v>
      </c>
      <c r="P133" s="8"/>
      <c r="Q133" s="49"/>
      <c r="R133" s="49"/>
      <c r="S133" s="49"/>
      <c r="T133" s="49"/>
      <c r="U133" s="49"/>
      <c r="V133" s="49"/>
      <c r="W133" s="49"/>
      <c r="X133" s="49"/>
      <c r="Y133" s="49"/>
      <c r="Z133" s="45"/>
      <c r="AA133" s="50">
        <f t="shared" si="8"/>
        <v>0</v>
      </c>
    </row>
    <row r="134" spans="11:27" x14ac:dyDescent="0.25">
      <c r="K134" s="10">
        <v>128</v>
      </c>
      <c r="L134" s="65" t="s">
        <v>33</v>
      </c>
      <c r="M134" s="62" t="s">
        <v>1837</v>
      </c>
      <c r="N134" s="8" t="s">
        <v>1957</v>
      </c>
      <c r="O134" s="8" t="s">
        <v>1851</v>
      </c>
      <c r="P134" s="8"/>
      <c r="Q134" s="49"/>
      <c r="R134" s="49"/>
      <c r="S134" s="49"/>
      <c r="T134" s="49"/>
      <c r="U134" s="49"/>
      <c r="V134" s="49"/>
      <c r="W134" s="49"/>
      <c r="X134" s="49"/>
      <c r="Y134" s="49"/>
      <c r="Z134" s="45"/>
      <c r="AA134" s="50">
        <f t="shared" si="8"/>
        <v>0</v>
      </c>
    </row>
    <row r="135" spans="11:27" x14ac:dyDescent="0.25">
      <c r="K135" s="10">
        <v>129</v>
      </c>
      <c r="L135" s="65" t="s">
        <v>33</v>
      </c>
      <c r="M135" s="62" t="s">
        <v>1837</v>
      </c>
      <c r="N135" s="8" t="s">
        <v>1958</v>
      </c>
      <c r="O135" s="10" t="s">
        <v>1851</v>
      </c>
      <c r="P135" s="11"/>
      <c r="Q135" s="49"/>
      <c r="R135" s="49"/>
      <c r="S135" s="49"/>
      <c r="T135" s="49"/>
      <c r="U135" s="49"/>
      <c r="V135" s="49"/>
      <c r="W135" s="49"/>
      <c r="X135" s="49"/>
      <c r="Y135" s="49"/>
      <c r="Z135" s="45"/>
      <c r="AA135" s="50">
        <f t="shared" si="8"/>
        <v>0</v>
      </c>
    </row>
    <row r="136" spans="11:27" x14ac:dyDescent="0.25">
      <c r="K136" s="10">
        <v>130</v>
      </c>
      <c r="L136" s="65" t="s">
        <v>33</v>
      </c>
      <c r="M136" s="62" t="s">
        <v>1837</v>
      </c>
      <c r="N136" s="8" t="s">
        <v>1959</v>
      </c>
      <c r="O136" s="10" t="s">
        <v>1851</v>
      </c>
      <c r="P136" s="11"/>
      <c r="Q136" s="49"/>
      <c r="R136" s="49"/>
      <c r="S136" s="49"/>
      <c r="T136" s="49"/>
      <c r="U136" s="49"/>
      <c r="V136" s="49"/>
      <c r="W136" s="49"/>
      <c r="X136" s="49"/>
      <c r="Y136" s="49"/>
      <c r="Z136" s="45"/>
      <c r="AA136" s="50">
        <f t="shared" ref="AA136:AA199" si="9">SUM(Q136:Y136)</f>
        <v>0</v>
      </c>
    </row>
    <row r="137" spans="11:27" x14ac:dyDescent="0.25">
      <c r="K137" s="10">
        <v>131</v>
      </c>
      <c r="L137" s="10" t="s">
        <v>31</v>
      </c>
      <c r="M137" s="66" t="s">
        <v>1868</v>
      </c>
      <c r="N137" s="8" t="s">
        <v>1960</v>
      </c>
      <c r="O137" s="10" t="s">
        <v>1851</v>
      </c>
      <c r="P137" s="11"/>
      <c r="Q137" s="49"/>
      <c r="R137" s="49"/>
      <c r="S137" s="49"/>
      <c r="T137" s="49"/>
      <c r="U137" s="49"/>
      <c r="V137" s="49"/>
      <c r="W137" s="49"/>
      <c r="X137" s="49"/>
      <c r="Y137" s="49"/>
      <c r="Z137" s="45"/>
      <c r="AA137" s="50">
        <f t="shared" si="9"/>
        <v>0</v>
      </c>
    </row>
    <row r="138" spans="11:27" x14ac:dyDescent="0.25">
      <c r="K138" s="10">
        <v>132</v>
      </c>
      <c r="L138" s="65" t="s">
        <v>33</v>
      </c>
      <c r="M138" s="62" t="s">
        <v>1837</v>
      </c>
      <c r="N138" s="8" t="s">
        <v>1961</v>
      </c>
      <c r="O138" s="10" t="s">
        <v>1851</v>
      </c>
      <c r="P138" s="11"/>
      <c r="Q138" s="49"/>
      <c r="R138" s="49"/>
      <c r="S138" s="49"/>
      <c r="T138" s="49"/>
      <c r="U138" s="49"/>
      <c r="V138" s="49"/>
      <c r="W138" s="49"/>
      <c r="X138" s="49"/>
      <c r="Y138" s="49"/>
      <c r="Z138" s="45"/>
      <c r="AA138" s="50">
        <f t="shared" si="9"/>
        <v>0</v>
      </c>
    </row>
    <row r="139" spans="11:27" x14ac:dyDescent="0.25">
      <c r="K139" s="10">
        <v>133</v>
      </c>
      <c r="L139" s="65" t="s">
        <v>33</v>
      </c>
      <c r="M139" s="62" t="s">
        <v>1837</v>
      </c>
      <c r="N139" s="8" t="s">
        <v>1962</v>
      </c>
      <c r="O139" s="10" t="s">
        <v>1888</v>
      </c>
      <c r="P139" s="11"/>
      <c r="Q139" s="49"/>
      <c r="R139" s="49"/>
      <c r="S139" s="49"/>
      <c r="T139" s="49"/>
      <c r="U139" s="49"/>
      <c r="V139" s="49"/>
      <c r="W139" s="49"/>
      <c r="X139" s="49"/>
      <c r="Y139" s="49"/>
      <c r="Z139" s="45"/>
      <c r="AA139" s="50">
        <f t="shared" si="9"/>
        <v>0</v>
      </c>
    </row>
    <row r="140" spans="11:27" x14ac:dyDescent="0.25">
      <c r="K140" s="10">
        <v>134</v>
      </c>
      <c r="L140" s="65" t="s">
        <v>33</v>
      </c>
      <c r="M140" s="62" t="s">
        <v>1837</v>
      </c>
      <c r="N140" s="8" t="s">
        <v>1963</v>
      </c>
      <c r="O140" s="10" t="s">
        <v>1896</v>
      </c>
      <c r="P140" s="11"/>
      <c r="Q140" s="49"/>
      <c r="R140" s="49"/>
      <c r="S140" s="49"/>
      <c r="T140" s="49"/>
      <c r="U140" s="49"/>
      <c r="V140" s="49"/>
      <c r="W140" s="49"/>
      <c r="X140" s="49"/>
      <c r="Y140" s="49"/>
      <c r="Z140" s="45"/>
      <c r="AA140" s="50">
        <f t="shared" si="9"/>
        <v>0</v>
      </c>
    </row>
    <row r="141" spans="11:27" x14ac:dyDescent="0.25">
      <c r="K141" s="10">
        <v>135</v>
      </c>
      <c r="L141" s="65" t="s">
        <v>33</v>
      </c>
      <c r="M141" s="62" t="s">
        <v>1837</v>
      </c>
      <c r="N141" s="8" t="s">
        <v>1964</v>
      </c>
      <c r="O141" s="10" t="s">
        <v>1896</v>
      </c>
      <c r="P141" s="11"/>
      <c r="Q141" s="49"/>
      <c r="R141" s="49"/>
      <c r="S141" s="49"/>
      <c r="T141" s="49"/>
      <c r="U141" s="49"/>
      <c r="V141" s="49"/>
      <c r="W141" s="49"/>
      <c r="X141" s="49"/>
      <c r="Y141" s="49"/>
      <c r="Z141" s="45"/>
      <c r="AA141" s="50">
        <f t="shared" si="9"/>
        <v>0</v>
      </c>
    </row>
    <row r="142" spans="11:27" x14ac:dyDescent="0.25">
      <c r="K142" s="10">
        <v>136</v>
      </c>
      <c r="L142" s="65" t="s">
        <v>33</v>
      </c>
      <c r="M142" s="62" t="s">
        <v>1837</v>
      </c>
      <c r="N142" s="8" t="s">
        <v>1965</v>
      </c>
      <c r="O142" s="10" t="s">
        <v>1896</v>
      </c>
      <c r="P142" s="11"/>
      <c r="Q142" s="49"/>
      <c r="R142" s="49"/>
      <c r="S142" s="49"/>
      <c r="T142" s="49"/>
      <c r="U142" s="49"/>
      <c r="V142" s="49"/>
      <c r="W142" s="49"/>
      <c r="X142" s="49"/>
      <c r="Y142" s="49"/>
      <c r="Z142" s="45"/>
      <c r="AA142" s="50">
        <f t="shared" si="9"/>
        <v>0</v>
      </c>
    </row>
    <row r="143" spans="11:27" x14ac:dyDescent="0.25">
      <c r="K143" s="10">
        <v>137</v>
      </c>
      <c r="L143" s="65" t="s">
        <v>33</v>
      </c>
      <c r="M143" s="62" t="s">
        <v>1837</v>
      </c>
      <c r="N143" s="8" t="s">
        <v>1966</v>
      </c>
      <c r="O143" s="10" t="s">
        <v>1926</v>
      </c>
      <c r="P143" s="11"/>
      <c r="Q143" s="49"/>
      <c r="R143" s="49"/>
      <c r="S143" s="49"/>
      <c r="T143" s="49"/>
      <c r="U143" s="49"/>
      <c r="V143" s="49"/>
      <c r="W143" s="49"/>
      <c r="X143" s="49"/>
      <c r="Y143" s="49"/>
      <c r="Z143" s="45"/>
      <c r="AA143" s="50">
        <f t="shared" si="9"/>
        <v>0</v>
      </c>
    </row>
    <row r="144" spans="11:27" x14ac:dyDescent="0.25">
      <c r="K144" s="10">
        <v>138</v>
      </c>
      <c r="L144" s="65" t="s">
        <v>33</v>
      </c>
      <c r="M144" s="62" t="s">
        <v>1837</v>
      </c>
      <c r="N144" s="8" t="s">
        <v>1967</v>
      </c>
      <c r="O144" s="10" t="s">
        <v>1926</v>
      </c>
      <c r="P144" s="11"/>
      <c r="Q144" s="49"/>
      <c r="R144" s="49"/>
      <c r="S144" s="49"/>
      <c r="T144" s="49"/>
      <c r="U144" s="49"/>
      <c r="V144" s="49"/>
      <c r="W144" s="49"/>
      <c r="X144" s="49"/>
      <c r="Y144" s="49"/>
      <c r="Z144" s="45"/>
      <c r="AA144" s="50">
        <f t="shared" si="9"/>
        <v>0</v>
      </c>
    </row>
    <row r="145" spans="11:27" x14ac:dyDescent="0.25">
      <c r="K145" s="10">
        <v>139</v>
      </c>
      <c r="L145" s="65" t="s">
        <v>33</v>
      </c>
      <c r="M145" s="62" t="s">
        <v>206</v>
      </c>
      <c r="N145" s="8" t="s">
        <v>1968</v>
      </c>
      <c r="O145" s="10" t="s">
        <v>1926</v>
      </c>
      <c r="P145" s="11"/>
      <c r="Q145" s="49"/>
      <c r="R145" s="49"/>
      <c r="S145" s="49"/>
      <c r="T145" s="49"/>
      <c r="U145" s="49"/>
      <c r="V145" s="49"/>
      <c r="W145" s="49"/>
      <c r="X145" s="49"/>
      <c r="Y145" s="49"/>
      <c r="Z145" s="45"/>
      <c r="AA145" s="50">
        <f t="shared" si="9"/>
        <v>0</v>
      </c>
    </row>
    <row r="146" spans="11:27" x14ac:dyDescent="0.25">
      <c r="K146" s="10">
        <v>140</v>
      </c>
      <c r="L146" s="10" t="s">
        <v>31</v>
      </c>
      <c r="M146" s="66" t="s">
        <v>1868</v>
      </c>
      <c r="N146" s="8" t="s">
        <v>1969</v>
      </c>
      <c r="O146" s="10" t="s">
        <v>1926</v>
      </c>
      <c r="P146" s="11"/>
      <c r="Q146" s="49"/>
      <c r="R146" s="49"/>
      <c r="S146" s="49"/>
      <c r="T146" s="49"/>
      <c r="U146" s="49"/>
      <c r="V146" s="49"/>
      <c r="W146" s="49"/>
      <c r="X146" s="49"/>
      <c r="Y146" s="49"/>
      <c r="Z146" s="45"/>
      <c r="AA146" s="50">
        <f t="shared" si="9"/>
        <v>0</v>
      </c>
    </row>
    <row r="147" spans="11:27" x14ac:dyDescent="0.25">
      <c r="K147" s="10">
        <v>141</v>
      </c>
      <c r="L147" s="10" t="s">
        <v>31</v>
      </c>
      <c r="M147" s="66" t="s">
        <v>1868</v>
      </c>
      <c r="N147" s="8" t="s">
        <v>45</v>
      </c>
      <c r="O147" s="10" t="s">
        <v>1952</v>
      </c>
      <c r="P147" s="11"/>
      <c r="Q147" s="49"/>
      <c r="R147" s="49"/>
      <c r="S147" s="49"/>
      <c r="T147" s="49"/>
      <c r="U147" s="49"/>
      <c r="V147" s="49"/>
      <c r="W147" s="49"/>
      <c r="X147" s="49"/>
      <c r="Y147" s="49"/>
      <c r="Z147" s="45"/>
      <c r="AA147" s="50">
        <f t="shared" si="9"/>
        <v>0</v>
      </c>
    </row>
    <row r="148" spans="11:27" x14ac:dyDescent="0.25">
      <c r="K148" s="10">
        <v>142</v>
      </c>
      <c r="L148" s="10" t="s">
        <v>31</v>
      </c>
      <c r="M148" s="66" t="s">
        <v>1868</v>
      </c>
      <c r="N148" s="8" t="s">
        <v>43</v>
      </c>
      <c r="O148" s="10" t="s">
        <v>1952</v>
      </c>
      <c r="P148" s="11"/>
      <c r="Q148" s="49"/>
      <c r="R148" s="49"/>
      <c r="S148" s="49"/>
      <c r="T148" s="49"/>
      <c r="U148" s="49"/>
      <c r="V148" s="49"/>
      <c r="W148" s="49"/>
      <c r="X148" s="49"/>
      <c r="Y148" s="49"/>
      <c r="Z148" s="45"/>
      <c r="AA148" s="50">
        <f t="shared" si="9"/>
        <v>0</v>
      </c>
    </row>
    <row r="149" spans="11:27" x14ac:dyDescent="0.25">
      <c r="K149" s="10">
        <v>143</v>
      </c>
      <c r="L149" s="10" t="s">
        <v>31</v>
      </c>
      <c r="M149" s="66" t="s">
        <v>1868</v>
      </c>
      <c r="N149" s="8" t="s">
        <v>41</v>
      </c>
      <c r="O149" s="10" t="s">
        <v>1952</v>
      </c>
      <c r="P149" s="11"/>
      <c r="Q149" s="49"/>
      <c r="R149" s="49"/>
      <c r="S149" s="49"/>
      <c r="T149" s="49"/>
      <c r="U149" s="49"/>
      <c r="V149" s="49"/>
      <c r="W149" s="49"/>
      <c r="X149" s="49"/>
      <c r="Y149" s="49"/>
      <c r="Z149" s="45"/>
      <c r="AA149" s="50">
        <f t="shared" si="9"/>
        <v>0</v>
      </c>
    </row>
    <row r="150" spans="11:27" x14ac:dyDescent="0.25">
      <c r="K150" s="10">
        <v>144</v>
      </c>
      <c r="L150" s="10" t="s">
        <v>31</v>
      </c>
      <c r="M150" s="66" t="s">
        <v>1868</v>
      </c>
      <c r="N150" s="8" t="s">
        <v>39</v>
      </c>
      <c r="O150" s="10" t="s">
        <v>1851</v>
      </c>
      <c r="P150" s="11"/>
      <c r="Q150" s="49"/>
      <c r="R150" s="49"/>
      <c r="S150" s="49"/>
      <c r="T150" s="49"/>
      <c r="U150" s="49"/>
      <c r="V150" s="49"/>
      <c r="W150" s="49"/>
      <c r="X150" s="49"/>
      <c r="Y150" s="49"/>
      <c r="Z150" s="45"/>
      <c r="AA150" s="50">
        <f t="shared" si="9"/>
        <v>0</v>
      </c>
    </row>
    <row r="151" spans="11:27" x14ac:dyDescent="0.25">
      <c r="K151" s="10">
        <v>145</v>
      </c>
      <c r="L151" s="10" t="s">
        <v>31</v>
      </c>
      <c r="M151" s="66" t="s">
        <v>1868</v>
      </c>
      <c r="N151" s="8" t="s">
        <v>37</v>
      </c>
      <c r="O151" s="10" t="s">
        <v>1851</v>
      </c>
      <c r="P151" s="11"/>
      <c r="Q151" s="49"/>
      <c r="R151" s="49"/>
      <c r="S151" s="49"/>
      <c r="T151" s="49"/>
      <c r="U151" s="49"/>
      <c r="V151" s="49"/>
      <c r="W151" s="49"/>
      <c r="X151" s="49"/>
      <c r="Y151" s="49"/>
      <c r="Z151" s="45"/>
      <c r="AA151" s="50">
        <f t="shared" si="9"/>
        <v>0</v>
      </c>
    </row>
    <row r="152" spans="11:27" x14ac:dyDescent="0.25">
      <c r="K152" s="10">
        <v>146</v>
      </c>
      <c r="L152" s="65" t="s">
        <v>33</v>
      </c>
      <c r="M152" s="62" t="s">
        <v>206</v>
      </c>
      <c r="N152" s="8" t="s">
        <v>1970</v>
      </c>
      <c r="O152" s="10" t="s">
        <v>1896</v>
      </c>
      <c r="P152" s="11"/>
      <c r="Q152" s="49"/>
      <c r="R152" s="49"/>
      <c r="S152" s="49"/>
      <c r="T152" s="49"/>
      <c r="U152" s="49"/>
      <c r="V152" s="49"/>
      <c r="W152" s="49"/>
      <c r="X152" s="49"/>
      <c r="Y152" s="49"/>
      <c r="Z152" s="45"/>
      <c r="AA152" s="50">
        <f t="shared" si="9"/>
        <v>0</v>
      </c>
    </row>
    <row r="153" spans="11:27" x14ac:dyDescent="0.25">
      <c r="K153" s="10">
        <v>147</v>
      </c>
      <c r="L153" s="65" t="s">
        <v>33</v>
      </c>
      <c r="M153" s="62" t="s">
        <v>206</v>
      </c>
      <c r="N153" s="8" t="s">
        <v>1971</v>
      </c>
      <c r="O153" s="10" t="s">
        <v>1926</v>
      </c>
      <c r="P153" s="11"/>
      <c r="Q153" s="49"/>
      <c r="R153" s="49"/>
      <c r="S153" s="49"/>
      <c r="T153" s="49"/>
      <c r="U153" s="49"/>
      <c r="V153" s="49"/>
      <c r="W153" s="49"/>
      <c r="X153" s="49"/>
      <c r="Y153" s="49"/>
      <c r="Z153" s="45"/>
      <c r="AA153" s="50">
        <f t="shared" si="9"/>
        <v>0</v>
      </c>
    </row>
    <row r="154" spans="11:27" x14ac:dyDescent="0.25">
      <c r="K154" s="10">
        <v>148</v>
      </c>
      <c r="L154" s="65" t="s">
        <v>33</v>
      </c>
      <c r="M154" s="62" t="s">
        <v>206</v>
      </c>
      <c r="N154" s="8" t="s">
        <v>1972</v>
      </c>
      <c r="O154" s="10" t="s">
        <v>1926</v>
      </c>
      <c r="P154" s="11"/>
      <c r="Q154" s="49"/>
      <c r="R154" s="49"/>
      <c r="S154" s="49"/>
      <c r="T154" s="49"/>
      <c r="U154" s="49"/>
      <c r="V154" s="49"/>
      <c r="W154" s="49"/>
      <c r="X154" s="49"/>
      <c r="Y154" s="49"/>
      <c r="Z154" s="45"/>
      <c r="AA154" s="50">
        <f t="shared" si="9"/>
        <v>0</v>
      </c>
    </row>
    <row r="155" spans="11:27" x14ac:dyDescent="0.25">
      <c r="K155" s="10">
        <v>149</v>
      </c>
      <c r="L155" s="65" t="s">
        <v>33</v>
      </c>
      <c r="M155" s="62" t="s">
        <v>206</v>
      </c>
      <c r="N155" s="8" t="s">
        <v>1973</v>
      </c>
      <c r="O155" s="10" t="s">
        <v>1926</v>
      </c>
      <c r="P155" s="11"/>
      <c r="Q155" s="49"/>
      <c r="R155" s="49"/>
      <c r="S155" s="49"/>
      <c r="T155" s="49"/>
      <c r="U155" s="49"/>
      <c r="V155" s="49"/>
      <c r="W155" s="49"/>
      <c r="X155" s="49"/>
      <c r="Y155" s="49"/>
      <c r="Z155" s="45"/>
      <c r="AA155" s="50">
        <f t="shared" si="9"/>
        <v>0</v>
      </c>
    </row>
    <row r="156" spans="11:27" x14ac:dyDescent="0.25">
      <c r="K156" s="10">
        <v>150</v>
      </c>
      <c r="L156" s="65" t="s">
        <v>33</v>
      </c>
      <c r="M156" s="62" t="s">
        <v>206</v>
      </c>
      <c r="N156" s="8" t="s">
        <v>1974</v>
      </c>
      <c r="O156" s="10" t="s">
        <v>1926</v>
      </c>
      <c r="P156" s="11"/>
      <c r="Q156" s="49"/>
      <c r="R156" s="49"/>
      <c r="S156" s="49"/>
      <c r="T156" s="49"/>
      <c r="U156" s="49"/>
      <c r="V156" s="49"/>
      <c r="W156" s="49"/>
      <c r="X156" s="49"/>
      <c r="Y156" s="49"/>
      <c r="Z156" s="45"/>
      <c r="AA156" s="50">
        <f t="shared" si="9"/>
        <v>0</v>
      </c>
    </row>
    <row r="157" spans="11:27" x14ac:dyDescent="0.25">
      <c r="K157" s="10">
        <v>151</v>
      </c>
      <c r="L157" s="65" t="s">
        <v>33</v>
      </c>
      <c r="M157" s="62" t="s">
        <v>206</v>
      </c>
      <c r="N157" s="8" t="s">
        <v>1975</v>
      </c>
      <c r="O157" s="10" t="s">
        <v>1926</v>
      </c>
      <c r="P157" s="11"/>
      <c r="Q157" s="49"/>
      <c r="R157" s="49"/>
      <c r="S157" s="49"/>
      <c r="T157" s="49"/>
      <c r="U157" s="49"/>
      <c r="V157" s="49"/>
      <c r="W157" s="49"/>
      <c r="X157" s="49"/>
      <c r="Y157" s="49"/>
      <c r="Z157" s="45"/>
      <c r="AA157" s="50">
        <f t="shared" si="9"/>
        <v>0</v>
      </c>
    </row>
    <row r="158" spans="11:27" x14ac:dyDescent="0.25">
      <c r="K158" s="10">
        <v>152</v>
      </c>
      <c r="L158" s="65" t="s">
        <v>33</v>
      </c>
      <c r="M158" s="62" t="s">
        <v>206</v>
      </c>
      <c r="N158" s="8" t="s">
        <v>1976</v>
      </c>
      <c r="O158" s="10" t="s">
        <v>1952</v>
      </c>
      <c r="P158" s="11"/>
      <c r="Q158" s="49"/>
      <c r="R158" s="49"/>
      <c r="S158" s="49"/>
      <c r="T158" s="49"/>
      <c r="U158" s="49"/>
      <c r="V158" s="49"/>
      <c r="W158" s="49"/>
      <c r="X158" s="49"/>
      <c r="Y158" s="49"/>
      <c r="Z158" s="45"/>
      <c r="AA158" s="50">
        <f t="shared" si="9"/>
        <v>0</v>
      </c>
    </row>
    <row r="159" spans="11:27" x14ac:dyDescent="0.25">
      <c r="K159" s="10">
        <v>153</v>
      </c>
      <c r="L159" s="65" t="s">
        <v>33</v>
      </c>
      <c r="M159" s="62" t="s">
        <v>206</v>
      </c>
      <c r="N159" s="8" t="s">
        <v>1977</v>
      </c>
      <c r="O159" s="10" t="s">
        <v>1952</v>
      </c>
      <c r="P159" s="11"/>
      <c r="Q159" s="49"/>
      <c r="R159" s="49"/>
      <c r="S159" s="49"/>
      <c r="T159" s="49"/>
      <c r="U159" s="49"/>
      <c r="V159" s="49"/>
      <c r="W159" s="49"/>
      <c r="X159" s="49"/>
      <c r="Y159" s="49"/>
      <c r="Z159" s="45"/>
      <c r="AA159" s="50">
        <f t="shared" si="9"/>
        <v>0</v>
      </c>
    </row>
    <row r="160" spans="11:27" x14ac:dyDescent="0.25">
      <c r="K160" s="10">
        <v>154</v>
      </c>
      <c r="L160" s="65" t="s">
        <v>33</v>
      </c>
      <c r="M160" s="62" t="s">
        <v>206</v>
      </c>
      <c r="N160" s="8" t="s">
        <v>1978</v>
      </c>
      <c r="O160" s="10" t="s">
        <v>1952</v>
      </c>
      <c r="P160" s="11"/>
      <c r="Q160" s="49"/>
      <c r="R160" s="49"/>
      <c r="S160" s="49"/>
      <c r="T160" s="49"/>
      <c r="U160" s="49"/>
      <c r="V160" s="49"/>
      <c r="W160" s="49"/>
      <c r="X160" s="49"/>
      <c r="Y160" s="49"/>
      <c r="Z160" s="45"/>
      <c r="AA160" s="50">
        <f t="shared" si="9"/>
        <v>0</v>
      </c>
    </row>
    <row r="161" spans="11:27" x14ac:dyDescent="0.25">
      <c r="K161" s="10">
        <v>155</v>
      </c>
      <c r="L161" s="65" t="s">
        <v>33</v>
      </c>
      <c r="M161" s="62" t="s">
        <v>206</v>
      </c>
      <c r="N161" s="8" t="s">
        <v>1979</v>
      </c>
      <c r="O161" s="10" t="s">
        <v>1952</v>
      </c>
      <c r="P161" s="11"/>
      <c r="Q161" s="49"/>
      <c r="R161" s="49"/>
      <c r="S161" s="49"/>
      <c r="T161" s="49"/>
      <c r="U161" s="49"/>
      <c r="V161" s="49"/>
      <c r="W161" s="49"/>
      <c r="X161" s="49"/>
      <c r="Y161" s="49"/>
      <c r="Z161" s="45"/>
      <c r="AA161" s="50">
        <f t="shared" si="9"/>
        <v>0</v>
      </c>
    </row>
    <row r="162" spans="11:27" x14ac:dyDescent="0.25">
      <c r="K162" s="10">
        <v>156</v>
      </c>
      <c r="L162" s="5" t="s">
        <v>35</v>
      </c>
      <c r="M162" s="62" t="s">
        <v>1980</v>
      </c>
      <c r="N162" s="8" t="s">
        <v>1981</v>
      </c>
      <c r="O162" s="10" t="s">
        <v>1952</v>
      </c>
      <c r="P162" s="11"/>
      <c r="Q162" s="49"/>
      <c r="R162" s="49"/>
      <c r="S162" s="49"/>
      <c r="T162" s="49"/>
      <c r="U162" s="49"/>
      <c r="V162" s="49"/>
      <c r="W162" s="49"/>
      <c r="X162" s="49"/>
      <c r="Y162" s="49"/>
      <c r="Z162" s="45"/>
      <c r="AA162" s="50">
        <f t="shared" si="9"/>
        <v>0</v>
      </c>
    </row>
    <row r="163" spans="11:27" x14ac:dyDescent="0.25">
      <c r="K163" s="10">
        <v>157</v>
      </c>
      <c r="L163" s="5" t="s">
        <v>35</v>
      </c>
      <c r="M163" s="62" t="s">
        <v>1980</v>
      </c>
      <c r="N163" s="8" t="s">
        <v>1982</v>
      </c>
      <c r="O163" s="10" t="s">
        <v>1952</v>
      </c>
      <c r="P163" s="11"/>
      <c r="Q163" s="49"/>
      <c r="R163" s="49"/>
      <c r="S163" s="49"/>
      <c r="T163" s="49"/>
      <c r="U163" s="49"/>
      <c r="V163" s="49"/>
      <c r="W163" s="49"/>
      <c r="X163" s="49"/>
      <c r="Y163" s="49"/>
      <c r="Z163" s="45"/>
      <c r="AA163" s="50">
        <f t="shared" si="9"/>
        <v>0</v>
      </c>
    </row>
    <row r="164" spans="11:27" x14ac:dyDescent="0.25">
      <c r="K164" s="10">
        <v>158</v>
      </c>
      <c r="L164" s="5" t="s">
        <v>35</v>
      </c>
      <c r="M164" s="62" t="s">
        <v>1980</v>
      </c>
      <c r="N164" s="8" t="s">
        <v>1983</v>
      </c>
      <c r="O164" s="10" t="s">
        <v>1952</v>
      </c>
      <c r="P164" s="11"/>
      <c r="Q164" s="49"/>
      <c r="R164" s="49"/>
      <c r="S164" s="49"/>
      <c r="T164" s="49"/>
      <c r="U164" s="49"/>
      <c r="V164" s="49"/>
      <c r="W164" s="49"/>
      <c r="X164" s="49"/>
      <c r="Y164" s="49"/>
      <c r="Z164" s="45"/>
      <c r="AA164" s="50">
        <f t="shared" si="9"/>
        <v>0</v>
      </c>
    </row>
    <row r="165" spans="11:27" x14ac:dyDescent="0.25">
      <c r="K165" s="10">
        <v>159</v>
      </c>
      <c r="L165" s="5" t="s">
        <v>35</v>
      </c>
      <c r="M165" s="62" t="s">
        <v>1980</v>
      </c>
      <c r="N165" s="8" t="s">
        <v>1984</v>
      </c>
      <c r="O165" s="10" t="s">
        <v>1952</v>
      </c>
      <c r="P165" s="11"/>
      <c r="Q165" s="49"/>
      <c r="R165" s="49"/>
      <c r="S165" s="49"/>
      <c r="T165" s="49"/>
      <c r="U165" s="49"/>
      <c r="V165" s="49"/>
      <c r="W165" s="49"/>
      <c r="X165" s="49"/>
      <c r="Y165" s="49"/>
      <c r="Z165" s="45"/>
      <c r="AA165" s="50">
        <f t="shared" si="9"/>
        <v>0</v>
      </c>
    </row>
    <row r="166" spans="11:27" x14ac:dyDescent="0.25">
      <c r="K166" s="10">
        <v>160</v>
      </c>
      <c r="L166" s="5" t="s">
        <v>35</v>
      </c>
      <c r="M166" s="62" t="s">
        <v>1980</v>
      </c>
      <c r="N166" s="8" t="s">
        <v>1985</v>
      </c>
      <c r="O166" s="10" t="s">
        <v>1947</v>
      </c>
      <c r="P166" s="11"/>
      <c r="Q166" s="49"/>
      <c r="R166" s="49"/>
      <c r="S166" s="49"/>
      <c r="T166" s="49"/>
      <c r="U166" s="49"/>
      <c r="V166" s="49"/>
      <c r="W166" s="49"/>
      <c r="X166" s="49"/>
      <c r="Y166" s="49"/>
      <c r="Z166" s="45"/>
      <c r="AA166" s="50">
        <f t="shared" si="9"/>
        <v>0</v>
      </c>
    </row>
    <row r="167" spans="11:27" x14ac:dyDescent="0.25">
      <c r="K167" s="10">
        <v>161</v>
      </c>
      <c r="L167" s="5" t="s">
        <v>35</v>
      </c>
      <c r="M167" s="62" t="s">
        <v>1980</v>
      </c>
      <c r="N167" s="8" t="s">
        <v>1986</v>
      </c>
      <c r="O167" s="10" t="s">
        <v>1947</v>
      </c>
      <c r="P167" s="11"/>
      <c r="Q167" s="49"/>
      <c r="R167" s="49"/>
      <c r="S167" s="49"/>
      <c r="T167" s="49"/>
      <c r="U167" s="49"/>
      <c r="V167" s="49"/>
      <c r="W167" s="49"/>
      <c r="X167" s="49"/>
      <c r="Y167" s="49"/>
      <c r="Z167" s="45"/>
      <c r="AA167" s="50">
        <f t="shared" si="9"/>
        <v>0</v>
      </c>
    </row>
    <row r="168" spans="11:27" x14ac:dyDescent="0.25">
      <c r="K168" s="10">
        <v>162</v>
      </c>
      <c r="L168" s="5" t="s">
        <v>35</v>
      </c>
      <c r="M168" s="62" t="s">
        <v>1980</v>
      </c>
      <c r="N168" s="8" t="s">
        <v>1987</v>
      </c>
      <c r="O168" s="10" t="s">
        <v>1947</v>
      </c>
      <c r="P168" s="11"/>
      <c r="Q168" s="49"/>
      <c r="R168" s="49"/>
      <c r="S168" s="49"/>
      <c r="T168" s="49"/>
      <c r="U168" s="49"/>
      <c r="V168" s="49"/>
      <c r="W168" s="49"/>
      <c r="X168" s="49"/>
      <c r="Y168" s="49"/>
      <c r="Z168" s="45"/>
      <c r="AA168" s="50">
        <f t="shared" si="9"/>
        <v>0</v>
      </c>
    </row>
    <row r="169" spans="11:27" x14ac:dyDescent="0.25">
      <c r="K169" s="10">
        <v>163</v>
      </c>
      <c r="L169" s="5" t="s">
        <v>35</v>
      </c>
      <c r="M169" s="62" t="s">
        <v>1980</v>
      </c>
      <c r="N169" s="8" t="s">
        <v>1988</v>
      </c>
      <c r="O169" s="10" t="s">
        <v>1926</v>
      </c>
      <c r="P169" s="11"/>
      <c r="Q169" s="49"/>
      <c r="R169" s="49"/>
      <c r="S169" s="49"/>
      <c r="T169" s="49"/>
      <c r="U169" s="49"/>
      <c r="V169" s="49"/>
      <c r="W169" s="49"/>
      <c r="X169" s="49"/>
      <c r="Y169" s="49"/>
      <c r="Z169" s="45"/>
      <c r="AA169" s="50">
        <f t="shared" si="9"/>
        <v>0</v>
      </c>
    </row>
    <row r="170" spans="11:27" x14ac:dyDescent="0.25">
      <c r="K170" s="10">
        <v>164</v>
      </c>
      <c r="L170" s="5" t="s">
        <v>35</v>
      </c>
      <c r="M170" s="62" t="s">
        <v>1980</v>
      </c>
      <c r="N170" s="8" t="s">
        <v>1989</v>
      </c>
      <c r="O170" s="10" t="s">
        <v>1926</v>
      </c>
      <c r="P170" s="11"/>
      <c r="Q170" s="49"/>
      <c r="R170" s="49"/>
      <c r="S170" s="49"/>
      <c r="T170" s="49"/>
      <c r="U170" s="49"/>
      <c r="V170" s="49"/>
      <c r="W170" s="49"/>
      <c r="X170" s="49"/>
      <c r="Y170" s="49"/>
      <c r="Z170" s="45"/>
      <c r="AA170" s="50">
        <f t="shared" si="9"/>
        <v>0</v>
      </c>
    </row>
    <row r="171" spans="11:27" x14ac:dyDescent="0.25">
      <c r="K171" s="10">
        <v>165</v>
      </c>
      <c r="L171" s="5" t="s">
        <v>35</v>
      </c>
      <c r="M171" s="62" t="s">
        <v>1980</v>
      </c>
      <c r="N171" s="8" t="s">
        <v>1990</v>
      </c>
      <c r="O171" s="10" t="s">
        <v>1926</v>
      </c>
      <c r="P171" s="11"/>
      <c r="Q171" s="49"/>
      <c r="R171" s="49"/>
      <c r="S171" s="49"/>
      <c r="T171" s="49"/>
      <c r="U171" s="49"/>
      <c r="V171" s="49"/>
      <c r="W171" s="49"/>
      <c r="X171" s="49"/>
      <c r="Y171" s="49"/>
      <c r="Z171" s="45"/>
      <c r="AA171" s="50">
        <f t="shared" si="9"/>
        <v>0</v>
      </c>
    </row>
    <row r="172" spans="11:27" x14ac:dyDescent="0.25">
      <c r="K172" s="10">
        <v>166</v>
      </c>
      <c r="L172" s="5" t="s">
        <v>35</v>
      </c>
      <c r="M172" s="62" t="s">
        <v>1980</v>
      </c>
      <c r="N172" s="8" t="s">
        <v>1991</v>
      </c>
      <c r="O172" s="10" t="s">
        <v>1952</v>
      </c>
      <c r="P172" s="11"/>
      <c r="Q172" s="49"/>
      <c r="R172" s="49"/>
      <c r="S172" s="49"/>
      <c r="T172" s="49"/>
      <c r="U172" s="49"/>
      <c r="V172" s="49"/>
      <c r="W172" s="49"/>
      <c r="X172" s="49"/>
      <c r="Y172" s="49"/>
      <c r="Z172" s="45"/>
      <c r="AA172" s="50">
        <f t="shared" si="9"/>
        <v>0</v>
      </c>
    </row>
    <row r="173" spans="11:27" x14ac:dyDescent="0.25">
      <c r="K173" s="10">
        <v>167</v>
      </c>
      <c r="L173" s="5" t="s">
        <v>35</v>
      </c>
      <c r="M173" s="62" t="s">
        <v>1980</v>
      </c>
      <c r="N173" s="8" t="s">
        <v>1992</v>
      </c>
      <c r="O173" s="10" t="s">
        <v>1952</v>
      </c>
      <c r="P173" s="11"/>
      <c r="Q173" s="49"/>
      <c r="R173" s="49"/>
      <c r="S173" s="49"/>
      <c r="T173" s="49"/>
      <c r="U173" s="49"/>
      <c r="V173" s="49"/>
      <c r="W173" s="49"/>
      <c r="X173" s="49"/>
      <c r="Y173" s="49"/>
      <c r="Z173" s="45"/>
      <c r="AA173" s="50">
        <f t="shared" si="9"/>
        <v>0</v>
      </c>
    </row>
    <row r="174" spans="11:27" x14ac:dyDescent="0.25">
      <c r="K174" s="10">
        <v>168</v>
      </c>
      <c r="L174" s="5" t="s">
        <v>35</v>
      </c>
      <c r="M174" s="62" t="s">
        <v>1980</v>
      </c>
      <c r="N174" s="8" t="s">
        <v>1993</v>
      </c>
      <c r="O174" s="10" t="s">
        <v>1952</v>
      </c>
      <c r="P174" s="11"/>
      <c r="Q174" s="49"/>
      <c r="R174" s="49"/>
      <c r="S174" s="49"/>
      <c r="T174" s="49"/>
      <c r="U174" s="49"/>
      <c r="V174" s="49"/>
      <c r="W174" s="49"/>
      <c r="X174" s="49"/>
      <c r="Y174" s="49"/>
      <c r="Z174" s="45"/>
      <c r="AA174" s="50">
        <f t="shared" si="9"/>
        <v>0</v>
      </c>
    </row>
    <row r="175" spans="11:27" x14ac:dyDescent="0.25">
      <c r="K175" s="10">
        <v>169</v>
      </c>
      <c r="L175" s="5" t="s">
        <v>35</v>
      </c>
      <c r="M175" s="62" t="s">
        <v>1980</v>
      </c>
      <c r="N175" s="8" t="s">
        <v>1994</v>
      </c>
      <c r="O175" s="10" t="s">
        <v>1952</v>
      </c>
      <c r="P175" s="11"/>
      <c r="Q175" s="49"/>
      <c r="R175" s="49"/>
      <c r="S175" s="49"/>
      <c r="T175" s="49"/>
      <c r="U175" s="49"/>
      <c r="V175" s="49"/>
      <c r="W175" s="49"/>
      <c r="X175" s="49"/>
      <c r="Y175" s="49"/>
      <c r="Z175" s="45"/>
      <c r="AA175" s="50">
        <f t="shared" si="9"/>
        <v>0</v>
      </c>
    </row>
    <row r="176" spans="11:27" x14ac:dyDescent="0.25">
      <c r="K176" s="10">
        <v>170</v>
      </c>
      <c r="L176" s="5" t="s">
        <v>35</v>
      </c>
      <c r="M176" s="62" t="s">
        <v>1980</v>
      </c>
      <c r="N176" s="8" t="s">
        <v>1995</v>
      </c>
      <c r="O176" s="10" t="s">
        <v>1952</v>
      </c>
      <c r="P176" s="11"/>
      <c r="Q176" s="49"/>
      <c r="R176" s="49"/>
      <c r="S176" s="49"/>
      <c r="T176" s="49"/>
      <c r="U176" s="49"/>
      <c r="V176" s="49"/>
      <c r="W176" s="49"/>
      <c r="X176" s="49"/>
      <c r="Y176" s="49"/>
      <c r="Z176" s="45"/>
      <c r="AA176" s="50">
        <f t="shared" si="9"/>
        <v>0</v>
      </c>
    </row>
    <row r="177" spans="11:27" x14ac:dyDescent="0.25">
      <c r="K177" s="10">
        <v>171</v>
      </c>
      <c r="L177" s="5" t="s">
        <v>35</v>
      </c>
      <c r="M177" s="62" t="s">
        <v>1980</v>
      </c>
      <c r="N177" s="8" t="s">
        <v>1996</v>
      </c>
      <c r="O177" s="11"/>
      <c r="P177" s="11"/>
      <c r="Q177" s="49"/>
      <c r="R177" s="49"/>
      <c r="S177" s="49"/>
      <c r="T177" s="49"/>
      <c r="U177" s="49"/>
      <c r="V177" s="49"/>
      <c r="W177" s="49"/>
      <c r="X177" s="49"/>
      <c r="Y177" s="49"/>
      <c r="Z177" s="45"/>
      <c r="AA177" s="50">
        <f t="shared" si="9"/>
        <v>0</v>
      </c>
    </row>
    <row r="178" spans="11:27" x14ac:dyDescent="0.25">
      <c r="K178" s="10">
        <v>172</v>
      </c>
      <c r="L178" s="5" t="s">
        <v>35</v>
      </c>
      <c r="M178" s="62" t="s">
        <v>1980</v>
      </c>
      <c r="N178" s="8" t="s">
        <v>1997</v>
      </c>
      <c r="O178" s="11"/>
      <c r="P178" s="11"/>
      <c r="Q178" s="49"/>
      <c r="R178" s="49"/>
      <c r="S178" s="49"/>
      <c r="T178" s="49"/>
      <c r="U178" s="49"/>
      <c r="V178" s="49"/>
      <c r="W178" s="49"/>
      <c r="X178" s="49"/>
      <c r="Y178" s="49"/>
      <c r="Z178" s="45"/>
      <c r="AA178" s="50">
        <f t="shared" si="9"/>
        <v>0</v>
      </c>
    </row>
    <row r="179" spans="11:27" x14ac:dyDescent="0.25">
      <c r="K179" s="10">
        <v>173</v>
      </c>
      <c r="L179" s="5" t="s">
        <v>35</v>
      </c>
      <c r="M179" s="62" t="s">
        <v>1980</v>
      </c>
      <c r="N179" s="8" t="s">
        <v>1998</v>
      </c>
      <c r="O179" s="11"/>
      <c r="P179" s="11"/>
      <c r="Q179" s="49"/>
      <c r="R179" s="49"/>
      <c r="S179" s="49"/>
      <c r="T179" s="49"/>
      <c r="U179" s="49"/>
      <c r="V179" s="49"/>
      <c r="W179" s="49"/>
      <c r="X179" s="49"/>
      <c r="Y179" s="49"/>
      <c r="Z179" s="45"/>
      <c r="AA179" s="50">
        <f t="shared" si="9"/>
        <v>0</v>
      </c>
    </row>
    <row r="180" spans="11:27" x14ac:dyDescent="0.25">
      <c r="K180" s="10">
        <v>174</v>
      </c>
      <c r="L180" s="5" t="s">
        <v>35</v>
      </c>
      <c r="M180" s="62" t="s">
        <v>1980</v>
      </c>
      <c r="N180" s="8" t="s">
        <v>1999</v>
      </c>
      <c r="O180" s="11"/>
      <c r="P180" s="11"/>
      <c r="Q180" s="49"/>
      <c r="R180" s="49"/>
      <c r="S180" s="49"/>
      <c r="T180" s="49"/>
      <c r="U180" s="49"/>
      <c r="V180" s="49"/>
      <c r="W180" s="49"/>
      <c r="X180" s="49"/>
      <c r="Y180" s="49"/>
      <c r="Z180" s="45"/>
      <c r="AA180" s="50">
        <f t="shared" si="9"/>
        <v>0</v>
      </c>
    </row>
    <row r="181" spans="11:27" x14ac:dyDescent="0.25">
      <c r="K181" s="10">
        <v>175</v>
      </c>
      <c r="L181" s="5" t="s">
        <v>35</v>
      </c>
      <c r="M181" s="62" t="s">
        <v>1980</v>
      </c>
      <c r="N181" s="8" t="s">
        <v>2000</v>
      </c>
      <c r="O181" s="11"/>
      <c r="P181" s="11"/>
      <c r="Q181" s="49"/>
      <c r="R181" s="49"/>
      <c r="S181" s="49"/>
      <c r="T181" s="49"/>
      <c r="U181" s="49"/>
      <c r="V181" s="49"/>
      <c r="W181" s="49"/>
      <c r="X181" s="49"/>
      <c r="Y181" s="49"/>
      <c r="Z181" s="45"/>
      <c r="AA181" s="50">
        <f t="shared" si="9"/>
        <v>0</v>
      </c>
    </row>
    <row r="182" spans="11:27" x14ac:dyDescent="0.25">
      <c r="K182" s="10">
        <v>176</v>
      </c>
      <c r="L182" s="5" t="s">
        <v>35</v>
      </c>
      <c r="M182" s="62" t="s">
        <v>1980</v>
      </c>
      <c r="N182" s="8" t="s">
        <v>2001</v>
      </c>
      <c r="O182" s="11"/>
      <c r="P182" s="11"/>
      <c r="Q182" s="49"/>
      <c r="R182" s="49"/>
      <c r="S182" s="49"/>
      <c r="T182" s="49"/>
      <c r="U182" s="49"/>
      <c r="V182" s="49"/>
      <c r="W182" s="49"/>
      <c r="X182" s="49"/>
      <c r="Y182" s="49"/>
      <c r="Z182" s="45"/>
      <c r="AA182" s="50">
        <f t="shared" si="9"/>
        <v>0</v>
      </c>
    </row>
    <row r="183" spans="11:27" x14ac:dyDescent="0.25">
      <c r="K183" s="10">
        <v>177</v>
      </c>
      <c r="L183" s="5" t="s">
        <v>35</v>
      </c>
      <c r="M183" s="62" t="s">
        <v>1980</v>
      </c>
      <c r="N183" s="8" t="s">
        <v>2002</v>
      </c>
      <c r="O183" s="11"/>
      <c r="P183" s="11"/>
      <c r="Q183" s="49"/>
      <c r="R183" s="49"/>
      <c r="S183" s="49"/>
      <c r="T183" s="49"/>
      <c r="U183" s="49"/>
      <c r="V183" s="49"/>
      <c r="W183" s="49"/>
      <c r="X183" s="49"/>
      <c r="Y183" s="49"/>
      <c r="Z183" s="45"/>
      <c r="AA183" s="50">
        <f t="shared" si="9"/>
        <v>0</v>
      </c>
    </row>
    <row r="184" spans="11:27" x14ac:dyDescent="0.25">
      <c r="K184" s="10">
        <v>178</v>
      </c>
      <c r="L184" s="5" t="s">
        <v>35</v>
      </c>
      <c r="M184" s="62" t="s">
        <v>1980</v>
      </c>
      <c r="N184" s="8" t="s">
        <v>2003</v>
      </c>
      <c r="O184" s="11"/>
      <c r="P184" s="11"/>
      <c r="Q184" s="49"/>
      <c r="R184" s="49"/>
      <c r="S184" s="49"/>
      <c r="T184" s="49"/>
      <c r="U184" s="49"/>
      <c r="V184" s="49"/>
      <c r="W184" s="49"/>
      <c r="X184" s="49"/>
      <c r="Y184" s="49"/>
      <c r="Z184" s="45"/>
      <c r="AA184" s="50">
        <f t="shared" si="9"/>
        <v>0</v>
      </c>
    </row>
    <row r="185" spans="11:27" x14ac:dyDescent="0.25">
      <c r="K185" s="10">
        <v>179</v>
      </c>
      <c r="L185" s="5" t="s">
        <v>35</v>
      </c>
      <c r="M185" s="62" t="s">
        <v>1980</v>
      </c>
      <c r="N185" s="8" t="s">
        <v>2004</v>
      </c>
      <c r="O185" s="11"/>
      <c r="P185" s="11"/>
      <c r="Q185" s="49"/>
      <c r="R185" s="49"/>
      <c r="S185" s="49"/>
      <c r="T185" s="49"/>
      <c r="U185" s="49"/>
      <c r="V185" s="49"/>
      <c r="W185" s="49"/>
      <c r="X185" s="49"/>
      <c r="Y185" s="49"/>
      <c r="Z185" s="45"/>
      <c r="AA185" s="50">
        <f t="shared" si="9"/>
        <v>0</v>
      </c>
    </row>
    <row r="186" spans="11:27" x14ac:dyDescent="0.25">
      <c r="K186" s="10">
        <v>180</v>
      </c>
      <c r="L186" s="5" t="s">
        <v>35</v>
      </c>
      <c r="M186" s="62" t="s">
        <v>1980</v>
      </c>
      <c r="N186" s="8" t="s">
        <v>2005</v>
      </c>
      <c r="O186" s="11"/>
      <c r="P186" s="11"/>
      <c r="Q186" s="49"/>
      <c r="R186" s="49"/>
      <c r="S186" s="49"/>
      <c r="T186" s="49"/>
      <c r="U186" s="49"/>
      <c r="V186" s="49"/>
      <c r="W186" s="49"/>
      <c r="X186" s="49"/>
      <c r="Y186" s="49"/>
      <c r="Z186" s="45"/>
      <c r="AA186" s="50">
        <f t="shared" si="9"/>
        <v>0</v>
      </c>
    </row>
    <row r="187" spans="11:27" x14ac:dyDescent="0.25">
      <c r="K187" s="10">
        <v>181</v>
      </c>
      <c r="L187" s="5" t="s">
        <v>35</v>
      </c>
      <c r="M187" s="62" t="s">
        <v>1980</v>
      </c>
      <c r="N187" s="8" t="s">
        <v>2006</v>
      </c>
      <c r="O187" s="11"/>
      <c r="P187" s="11"/>
      <c r="Q187" s="49"/>
      <c r="R187" s="49"/>
      <c r="S187" s="49"/>
      <c r="T187" s="49"/>
      <c r="U187" s="49"/>
      <c r="V187" s="49"/>
      <c r="W187" s="49"/>
      <c r="X187" s="49"/>
      <c r="Y187" s="49"/>
      <c r="Z187" s="45"/>
      <c r="AA187" s="50">
        <f t="shared" si="9"/>
        <v>0</v>
      </c>
    </row>
    <row r="188" spans="11:27" x14ac:dyDescent="0.25">
      <c r="K188" s="10">
        <v>182</v>
      </c>
      <c r="L188" s="5" t="s">
        <v>35</v>
      </c>
      <c r="M188" s="62" t="s">
        <v>1980</v>
      </c>
      <c r="N188" s="8" t="s">
        <v>2007</v>
      </c>
      <c r="O188" s="11"/>
      <c r="P188" s="11"/>
      <c r="Q188" s="49"/>
      <c r="R188" s="49"/>
      <c r="S188" s="49"/>
      <c r="T188" s="49"/>
      <c r="U188" s="49"/>
      <c r="V188" s="49"/>
      <c r="W188" s="49"/>
      <c r="X188" s="49"/>
      <c r="Y188" s="49"/>
      <c r="Z188" s="45"/>
      <c r="AA188" s="50">
        <f t="shared" si="9"/>
        <v>0</v>
      </c>
    </row>
    <row r="189" spans="11:27" x14ac:dyDescent="0.25">
      <c r="K189" s="10">
        <v>183</v>
      </c>
      <c r="L189" s="5" t="s">
        <v>35</v>
      </c>
      <c r="M189" s="62" t="s">
        <v>1980</v>
      </c>
      <c r="N189" s="8" t="s">
        <v>2008</v>
      </c>
      <c r="O189" s="10" t="s">
        <v>2009</v>
      </c>
      <c r="P189" s="11"/>
      <c r="Q189" s="49"/>
      <c r="R189" s="49"/>
      <c r="S189" s="49"/>
      <c r="T189" s="49"/>
      <c r="U189" s="49"/>
      <c r="V189" s="49"/>
      <c r="W189" s="49"/>
      <c r="X189" s="49"/>
      <c r="Y189" s="49"/>
      <c r="Z189" s="45"/>
      <c r="AA189" s="50">
        <f t="shared" si="9"/>
        <v>0</v>
      </c>
    </row>
    <row r="190" spans="11:27" x14ac:dyDescent="0.25">
      <c r="K190" s="10">
        <v>184</v>
      </c>
      <c r="L190" s="5" t="s">
        <v>35</v>
      </c>
      <c r="M190" s="62" t="s">
        <v>1980</v>
      </c>
      <c r="N190" s="8" t="s">
        <v>2010</v>
      </c>
      <c r="O190" s="10" t="s">
        <v>2009</v>
      </c>
      <c r="P190" s="11"/>
      <c r="Q190" s="49"/>
      <c r="R190" s="49"/>
      <c r="S190" s="49"/>
      <c r="T190" s="49"/>
      <c r="U190" s="49"/>
      <c r="V190" s="49"/>
      <c r="W190" s="49"/>
      <c r="X190" s="49"/>
      <c r="Y190" s="49"/>
      <c r="Z190" s="45"/>
      <c r="AA190" s="50">
        <f t="shared" si="9"/>
        <v>0</v>
      </c>
    </row>
    <row r="191" spans="11:27" x14ac:dyDescent="0.25">
      <c r="K191" s="10">
        <v>185</v>
      </c>
      <c r="L191" s="5" t="s">
        <v>35</v>
      </c>
      <c r="M191" s="62" t="s">
        <v>1980</v>
      </c>
      <c r="N191" s="8" t="s">
        <v>2011</v>
      </c>
      <c r="O191" s="10" t="s">
        <v>2009</v>
      </c>
      <c r="P191" s="11"/>
      <c r="Q191" s="49"/>
      <c r="R191" s="49"/>
      <c r="S191" s="49"/>
      <c r="T191" s="49"/>
      <c r="U191" s="49"/>
      <c r="V191" s="49"/>
      <c r="W191" s="49"/>
      <c r="X191" s="49"/>
      <c r="Y191" s="49"/>
      <c r="Z191" s="45"/>
      <c r="AA191" s="50">
        <f t="shared" si="9"/>
        <v>0</v>
      </c>
    </row>
    <row r="192" spans="11:27" x14ac:dyDescent="0.25">
      <c r="K192" s="10">
        <v>186</v>
      </c>
      <c r="L192" s="5" t="s">
        <v>31</v>
      </c>
      <c r="M192" s="66" t="s">
        <v>1868</v>
      </c>
      <c r="N192" s="8" t="s">
        <v>2012</v>
      </c>
      <c r="O192" s="10" t="s">
        <v>2009</v>
      </c>
      <c r="P192" s="11"/>
      <c r="Q192" s="49"/>
      <c r="R192" s="49"/>
      <c r="S192" s="49"/>
      <c r="T192" s="49"/>
      <c r="U192" s="49"/>
      <c r="V192" s="49"/>
      <c r="W192" s="49"/>
      <c r="X192" s="49"/>
      <c r="Y192" s="49"/>
      <c r="Z192" s="45"/>
      <c r="AA192" s="50">
        <f t="shared" si="9"/>
        <v>0</v>
      </c>
    </row>
    <row r="193" spans="11:27" x14ac:dyDescent="0.25">
      <c r="K193" s="10">
        <v>187</v>
      </c>
      <c r="L193" s="5" t="s">
        <v>31</v>
      </c>
      <c r="M193" s="66" t="s">
        <v>1868</v>
      </c>
      <c r="N193" s="8" t="s">
        <v>2013</v>
      </c>
      <c r="O193" s="10" t="s">
        <v>2009</v>
      </c>
      <c r="P193" s="11"/>
      <c r="Q193" s="49"/>
      <c r="R193" s="49"/>
      <c r="S193" s="49"/>
      <c r="T193" s="49"/>
      <c r="U193" s="49"/>
      <c r="V193" s="49"/>
      <c r="W193" s="49"/>
      <c r="X193" s="49"/>
      <c r="Y193" s="49"/>
      <c r="Z193" s="45"/>
      <c r="AA193" s="50">
        <f t="shared" si="9"/>
        <v>0</v>
      </c>
    </row>
    <row r="194" spans="11:27" x14ac:dyDescent="0.25">
      <c r="K194" s="10">
        <v>188</v>
      </c>
      <c r="L194" s="5" t="s">
        <v>31</v>
      </c>
      <c r="M194" s="66" t="s">
        <v>1868</v>
      </c>
      <c r="N194" s="8" t="s">
        <v>2014</v>
      </c>
      <c r="O194" s="10" t="s">
        <v>2009</v>
      </c>
      <c r="P194" s="11"/>
      <c r="Q194" s="49"/>
      <c r="R194" s="49"/>
      <c r="S194" s="49"/>
      <c r="T194" s="49"/>
      <c r="U194" s="49"/>
      <c r="V194" s="49"/>
      <c r="W194" s="49"/>
      <c r="X194" s="49"/>
      <c r="Y194" s="49"/>
      <c r="Z194" s="45"/>
      <c r="AA194" s="50">
        <f t="shared" si="9"/>
        <v>0</v>
      </c>
    </row>
    <row r="195" spans="11:27" x14ac:dyDescent="0.25">
      <c r="K195" s="10">
        <v>189</v>
      </c>
      <c r="L195" s="5" t="s">
        <v>31</v>
      </c>
      <c r="M195" s="66" t="s">
        <v>1868</v>
      </c>
      <c r="N195" s="8" t="s">
        <v>2015</v>
      </c>
      <c r="O195" s="10" t="s">
        <v>2009</v>
      </c>
      <c r="P195" s="11"/>
      <c r="Q195" s="49"/>
      <c r="R195" s="49"/>
      <c r="S195" s="49"/>
      <c r="T195" s="49"/>
      <c r="U195" s="49"/>
      <c r="V195" s="49"/>
      <c r="W195" s="49"/>
      <c r="X195" s="49"/>
      <c r="Y195" s="49"/>
      <c r="Z195" s="45"/>
      <c r="AA195" s="50">
        <f t="shared" si="9"/>
        <v>0</v>
      </c>
    </row>
    <row r="196" spans="11:27" x14ac:dyDescent="0.25">
      <c r="K196" s="10">
        <v>190</v>
      </c>
      <c r="L196" s="5" t="s">
        <v>31</v>
      </c>
      <c r="M196" s="66" t="s">
        <v>1868</v>
      </c>
      <c r="N196" s="8" t="s">
        <v>2016</v>
      </c>
      <c r="O196" s="10" t="s">
        <v>2009</v>
      </c>
      <c r="P196" s="11"/>
      <c r="Q196" s="49"/>
      <c r="R196" s="49"/>
      <c r="S196" s="49"/>
      <c r="T196" s="49"/>
      <c r="U196" s="49"/>
      <c r="V196" s="49"/>
      <c r="W196" s="49"/>
      <c r="X196" s="49"/>
      <c r="Y196" s="49"/>
      <c r="Z196" s="45"/>
      <c r="AA196" s="50">
        <f t="shared" si="9"/>
        <v>0</v>
      </c>
    </row>
    <row r="197" spans="11:27" x14ac:dyDescent="0.25">
      <c r="K197" s="10">
        <v>191</v>
      </c>
      <c r="L197" s="10" t="s">
        <v>31</v>
      </c>
      <c r="M197" s="64" t="s">
        <v>1837</v>
      </c>
      <c r="N197" s="8" t="s">
        <v>2017</v>
      </c>
      <c r="O197" s="10" t="s">
        <v>2009</v>
      </c>
      <c r="P197" s="11"/>
      <c r="Q197" s="49"/>
      <c r="R197" s="49"/>
      <c r="S197" s="49"/>
      <c r="T197" s="49"/>
      <c r="U197" s="49"/>
      <c r="V197" s="49"/>
      <c r="W197" s="49"/>
      <c r="X197" s="49"/>
      <c r="Y197" s="49"/>
      <c r="Z197" s="45"/>
      <c r="AA197" s="50">
        <f t="shared" si="9"/>
        <v>0</v>
      </c>
    </row>
    <row r="198" spans="11:27" x14ac:dyDescent="0.25">
      <c r="K198" s="10">
        <v>192</v>
      </c>
      <c r="L198" s="10" t="s">
        <v>31</v>
      </c>
      <c r="M198" s="64" t="s">
        <v>1837</v>
      </c>
      <c r="N198" s="8" t="s">
        <v>2018</v>
      </c>
      <c r="O198" s="10" t="s">
        <v>1769</v>
      </c>
      <c r="P198" s="11"/>
      <c r="Q198" s="49"/>
      <c r="R198" s="49"/>
      <c r="S198" s="49"/>
      <c r="T198" s="49"/>
      <c r="U198" s="49"/>
      <c r="V198" s="49"/>
      <c r="W198" s="49"/>
      <c r="X198" s="49"/>
      <c r="Y198" s="49"/>
      <c r="Z198" s="45"/>
      <c r="AA198" s="50">
        <f t="shared" si="9"/>
        <v>0</v>
      </c>
    </row>
    <row r="199" spans="11:27" x14ac:dyDescent="0.25">
      <c r="K199" s="10">
        <v>193</v>
      </c>
      <c r="L199" s="10" t="s">
        <v>31</v>
      </c>
      <c r="M199" s="64" t="s">
        <v>1837</v>
      </c>
      <c r="N199" s="8" t="s">
        <v>2019</v>
      </c>
      <c r="O199" s="10" t="s">
        <v>2009</v>
      </c>
      <c r="P199" s="11"/>
      <c r="Q199" s="49"/>
      <c r="R199" s="49"/>
      <c r="S199" s="49"/>
      <c r="T199" s="49"/>
      <c r="U199" s="49"/>
      <c r="V199" s="49"/>
      <c r="W199" s="49"/>
      <c r="X199" s="49"/>
      <c r="Y199" s="49"/>
      <c r="Z199" s="45"/>
      <c r="AA199" s="50">
        <f t="shared" si="9"/>
        <v>0</v>
      </c>
    </row>
    <row r="200" spans="11:27" x14ac:dyDescent="0.25">
      <c r="K200" s="10">
        <v>194</v>
      </c>
      <c r="L200" s="10" t="s">
        <v>31</v>
      </c>
      <c r="M200" s="64" t="s">
        <v>1837</v>
      </c>
      <c r="N200" s="8" t="s">
        <v>2020</v>
      </c>
      <c r="O200" s="10" t="s">
        <v>2009</v>
      </c>
      <c r="P200" s="11"/>
      <c r="Q200" s="49"/>
      <c r="R200" s="49"/>
      <c r="S200" s="49"/>
      <c r="T200" s="49"/>
      <c r="U200" s="49"/>
      <c r="V200" s="49"/>
      <c r="W200" s="49"/>
      <c r="X200" s="49"/>
      <c r="Y200" s="49"/>
      <c r="Z200" s="45"/>
      <c r="AA200" s="50">
        <f t="shared" ref="AA200:AA206" si="10">SUM(Q200:Y200)</f>
        <v>0</v>
      </c>
    </row>
    <row r="201" spans="11:27" x14ac:dyDescent="0.25">
      <c r="K201" s="10">
        <v>195</v>
      </c>
      <c r="L201" s="10" t="s">
        <v>31</v>
      </c>
      <c r="M201" s="64" t="s">
        <v>1837</v>
      </c>
      <c r="N201" s="8" t="s">
        <v>2021</v>
      </c>
      <c r="O201" s="10" t="s">
        <v>2009</v>
      </c>
      <c r="P201" s="11"/>
      <c r="Q201" s="49"/>
      <c r="R201" s="49"/>
      <c r="S201" s="49"/>
      <c r="T201" s="49"/>
      <c r="U201" s="49"/>
      <c r="V201" s="49"/>
      <c r="W201" s="49"/>
      <c r="X201" s="49"/>
      <c r="Y201" s="49"/>
      <c r="Z201" s="45"/>
      <c r="AA201" s="50">
        <f t="shared" si="10"/>
        <v>0</v>
      </c>
    </row>
    <row r="202" spans="11:27" x14ac:dyDescent="0.25">
      <c r="K202" s="10">
        <v>196</v>
      </c>
      <c r="L202" s="10" t="s">
        <v>31</v>
      </c>
      <c r="M202" s="64" t="s">
        <v>1837</v>
      </c>
      <c r="N202" s="8" t="s">
        <v>2022</v>
      </c>
      <c r="O202" s="10" t="s">
        <v>2009</v>
      </c>
      <c r="P202" s="11"/>
      <c r="Q202" s="49"/>
      <c r="R202" s="49"/>
      <c r="S202" s="49"/>
      <c r="T202" s="49"/>
      <c r="U202" s="49"/>
      <c r="V202" s="49"/>
      <c r="W202" s="49"/>
      <c r="X202" s="49"/>
      <c r="Y202" s="49"/>
      <c r="Z202" s="45"/>
      <c r="AA202" s="50">
        <f t="shared" si="10"/>
        <v>0</v>
      </c>
    </row>
    <row r="203" spans="11:27" x14ac:dyDescent="0.25">
      <c r="K203" s="10">
        <v>197</v>
      </c>
      <c r="L203" s="10" t="s">
        <v>31</v>
      </c>
      <c r="M203" s="64" t="s">
        <v>1837</v>
      </c>
      <c r="N203" s="8" t="s">
        <v>2023</v>
      </c>
      <c r="O203" s="10" t="s">
        <v>2009</v>
      </c>
      <c r="P203" s="11"/>
      <c r="Q203" s="49"/>
      <c r="R203" s="49"/>
      <c r="S203" s="49"/>
      <c r="T203" s="49"/>
      <c r="U203" s="49"/>
      <c r="V203" s="49"/>
      <c r="W203" s="49"/>
      <c r="X203" s="49"/>
      <c r="Y203" s="49"/>
      <c r="Z203" s="45"/>
      <c r="AA203" s="50">
        <f t="shared" si="10"/>
        <v>0</v>
      </c>
    </row>
    <row r="204" spans="11:27" x14ac:dyDescent="0.25">
      <c r="K204" s="10">
        <v>198</v>
      </c>
      <c r="L204" s="10" t="s">
        <v>31</v>
      </c>
      <c r="M204" s="64" t="s">
        <v>1837</v>
      </c>
      <c r="N204" s="8" t="s">
        <v>2024</v>
      </c>
      <c r="O204" s="10" t="s">
        <v>1769</v>
      </c>
      <c r="P204" s="11"/>
      <c r="Q204" s="49"/>
      <c r="R204" s="49"/>
      <c r="S204" s="49"/>
      <c r="T204" s="49"/>
      <c r="U204" s="49"/>
      <c r="V204" s="49"/>
      <c r="W204" s="49"/>
      <c r="X204" s="49"/>
      <c r="Y204" s="49"/>
      <c r="Z204" s="45"/>
      <c r="AA204" s="50">
        <f t="shared" si="10"/>
        <v>0</v>
      </c>
    </row>
    <row r="205" spans="11:27" x14ac:dyDescent="0.25">
      <c r="K205" s="10">
        <v>199</v>
      </c>
      <c r="L205" s="10" t="s">
        <v>31</v>
      </c>
      <c r="M205" s="64" t="s">
        <v>1837</v>
      </c>
      <c r="N205" s="8" t="s">
        <v>2025</v>
      </c>
      <c r="O205" s="10" t="s">
        <v>2009</v>
      </c>
      <c r="P205" s="11"/>
      <c r="Q205" s="49"/>
      <c r="R205" s="49"/>
      <c r="S205" s="49"/>
      <c r="T205" s="49"/>
      <c r="U205" s="49"/>
      <c r="V205" s="49"/>
      <c r="W205" s="49"/>
      <c r="X205" s="49"/>
      <c r="Y205" s="49"/>
      <c r="Z205" s="45"/>
      <c r="AA205" s="50">
        <f t="shared" si="10"/>
        <v>0</v>
      </c>
    </row>
    <row r="206" spans="11:27" x14ac:dyDescent="0.25">
      <c r="K206" s="10">
        <v>200</v>
      </c>
      <c r="L206" s="10" t="s">
        <v>31</v>
      </c>
      <c r="M206" s="64" t="s">
        <v>1837</v>
      </c>
      <c r="N206" s="8" t="s">
        <v>2026</v>
      </c>
      <c r="O206" s="10" t="s">
        <v>2009</v>
      </c>
      <c r="P206" s="11"/>
      <c r="Q206" s="49"/>
      <c r="R206" s="49"/>
      <c r="S206" s="49"/>
      <c r="T206" s="49"/>
      <c r="U206" s="49"/>
      <c r="V206" s="49"/>
      <c r="W206" s="49"/>
      <c r="X206" s="49"/>
      <c r="Y206" s="49"/>
      <c r="Z206" s="45"/>
      <c r="AA206" s="50">
        <f t="shared" si="10"/>
        <v>0</v>
      </c>
    </row>
    <row r="207" spans="11:27" x14ac:dyDescent="0.25">
      <c r="L207" s="5" t="s">
        <v>33</v>
      </c>
      <c r="M207" s="66" t="s">
        <v>208</v>
      </c>
      <c r="N207" s="7" t="s">
        <v>55</v>
      </c>
    </row>
    <row r="208" spans="11:27" x14ac:dyDescent="0.25">
      <c r="L208" s="5" t="s">
        <v>33</v>
      </c>
      <c r="M208" s="66" t="s">
        <v>208</v>
      </c>
      <c r="N208" s="7" t="s">
        <v>49</v>
      </c>
    </row>
    <row r="209" spans="12:14" x14ac:dyDescent="0.25">
      <c r="L209" s="5" t="s">
        <v>33</v>
      </c>
      <c r="M209" s="66" t="s">
        <v>208</v>
      </c>
      <c r="N209" s="8" t="s">
        <v>53</v>
      </c>
    </row>
    <row r="210" spans="12:14" x14ac:dyDescent="0.25">
      <c r="L210" s="5" t="s">
        <v>33</v>
      </c>
      <c r="M210" s="66" t="s">
        <v>208</v>
      </c>
      <c r="N210" s="8" t="s">
        <v>47</v>
      </c>
    </row>
    <row r="211" spans="12:14" x14ac:dyDescent="0.25">
      <c r="L211" s="5" t="s">
        <v>33</v>
      </c>
      <c r="M211" s="66" t="s">
        <v>208</v>
      </c>
      <c r="N211" s="8" t="s">
        <v>51</v>
      </c>
    </row>
    <row r="212" spans="12:14" x14ac:dyDescent="0.25">
      <c r="L212" s="5" t="s">
        <v>33</v>
      </c>
      <c r="M212" s="66" t="s">
        <v>208</v>
      </c>
      <c r="N212" s="8" t="s">
        <v>2027</v>
      </c>
    </row>
    <row r="213" spans="12:14" x14ac:dyDescent="0.25">
      <c r="L213" s="5" t="s">
        <v>33</v>
      </c>
      <c r="M213" s="66" t="s">
        <v>208</v>
      </c>
      <c r="N213" s="8" t="s">
        <v>2028</v>
      </c>
    </row>
    <row r="214" spans="12:14" x14ac:dyDescent="0.25">
      <c r="L214" s="5" t="s">
        <v>33</v>
      </c>
      <c r="M214" s="66" t="s">
        <v>208</v>
      </c>
      <c r="N214" s="8" t="s">
        <v>2029</v>
      </c>
    </row>
    <row r="215" spans="12:14" x14ac:dyDescent="0.25">
      <c r="L215" s="5" t="s">
        <v>33</v>
      </c>
      <c r="M215" s="66" t="s">
        <v>208</v>
      </c>
      <c r="N215" s="8" t="s">
        <v>2030</v>
      </c>
    </row>
    <row r="216" spans="12:14" x14ac:dyDescent="0.25">
      <c r="L216" s="5" t="s">
        <v>33</v>
      </c>
      <c r="M216" s="66" t="s">
        <v>208</v>
      </c>
      <c r="N216" s="8" t="s">
        <v>2031</v>
      </c>
    </row>
    <row r="217" spans="12:14" x14ac:dyDescent="0.25">
      <c r="L217" s="5" t="s">
        <v>2032</v>
      </c>
      <c r="M217" s="66" t="s">
        <v>1309</v>
      </c>
      <c r="N217" s="7" t="s">
        <v>60</v>
      </c>
    </row>
    <row r="218" spans="12:14" x14ac:dyDescent="0.25">
      <c r="L218" s="5" t="s">
        <v>2032</v>
      </c>
      <c r="M218" s="66" t="s">
        <v>1309</v>
      </c>
      <c r="N218" s="7" t="s">
        <v>52</v>
      </c>
    </row>
    <row r="219" spans="12:14" x14ac:dyDescent="0.25">
      <c r="L219" s="5" t="s">
        <v>2032</v>
      </c>
      <c r="M219" s="66" t="s">
        <v>1309</v>
      </c>
      <c r="N219" s="7" t="s">
        <v>58</v>
      </c>
    </row>
    <row r="220" spans="12:14" x14ac:dyDescent="0.25">
      <c r="L220" s="5" t="s">
        <v>2032</v>
      </c>
      <c r="M220" s="66" t="s">
        <v>1309</v>
      </c>
      <c r="N220" s="7" t="s">
        <v>46</v>
      </c>
    </row>
    <row r="221" spans="12:14" x14ac:dyDescent="0.25">
      <c r="L221" s="5" t="s">
        <v>2032</v>
      </c>
      <c r="M221" s="66" t="s">
        <v>1309</v>
      </c>
      <c r="N221" s="7" t="s">
        <v>62</v>
      </c>
    </row>
    <row r="222" spans="12:14" x14ac:dyDescent="0.25">
      <c r="L222" s="5" t="s">
        <v>2032</v>
      </c>
      <c r="M222" s="66" t="s">
        <v>1309</v>
      </c>
      <c r="N222" s="7" t="s">
        <v>56</v>
      </c>
    </row>
    <row r="223" spans="12:14" x14ac:dyDescent="0.25">
      <c r="L223" s="5" t="s">
        <v>2032</v>
      </c>
      <c r="M223" s="66" t="s">
        <v>1309</v>
      </c>
      <c r="N223" s="7" t="s">
        <v>50</v>
      </c>
    </row>
    <row r="224" spans="12:14" x14ac:dyDescent="0.25">
      <c r="L224" s="5" t="s">
        <v>2032</v>
      </c>
      <c r="M224" s="66" t="s">
        <v>1309</v>
      </c>
      <c r="N224" s="7" t="s">
        <v>68</v>
      </c>
    </row>
    <row r="225" spans="12:14" x14ac:dyDescent="0.25">
      <c r="L225" s="5" t="s">
        <v>2032</v>
      </c>
      <c r="M225" s="66" t="s">
        <v>1309</v>
      </c>
      <c r="N225" s="7" t="s">
        <v>44</v>
      </c>
    </row>
    <row r="226" spans="12:14" x14ac:dyDescent="0.25">
      <c r="L226" s="5" t="s">
        <v>2032</v>
      </c>
      <c r="M226" s="66" t="s">
        <v>1309</v>
      </c>
      <c r="N226" s="7" t="s">
        <v>65</v>
      </c>
    </row>
    <row r="227" spans="12:14" x14ac:dyDescent="0.25">
      <c r="L227" s="5" t="s">
        <v>2032</v>
      </c>
      <c r="M227" s="66" t="s">
        <v>1309</v>
      </c>
      <c r="N227" s="8" t="s">
        <v>63</v>
      </c>
    </row>
    <row r="228" spans="12:14" x14ac:dyDescent="0.25">
      <c r="L228" s="5" t="s">
        <v>2032</v>
      </c>
      <c r="M228" s="66" t="s">
        <v>1309</v>
      </c>
      <c r="N228" s="8" t="s">
        <v>61</v>
      </c>
    </row>
    <row r="229" spans="12:14" x14ac:dyDescent="0.25">
      <c r="L229" s="5" t="s">
        <v>2032</v>
      </c>
      <c r="M229" s="66" t="s">
        <v>1309</v>
      </c>
      <c r="N229" s="8" t="s">
        <v>59</v>
      </c>
    </row>
    <row r="230" spans="12:14" x14ac:dyDescent="0.25">
      <c r="L230" s="5" t="s">
        <v>2032</v>
      </c>
      <c r="M230" s="66" t="s">
        <v>1309</v>
      </c>
      <c r="N230" s="8" t="s">
        <v>57</v>
      </c>
    </row>
    <row r="231" spans="12:14" x14ac:dyDescent="0.25">
      <c r="L231" s="5" t="s">
        <v>2032</v>
      </c>
      <c r="M231" s="66" t="s">
        <v>1309</v>
      </c>
      <c r="N231" s="8" t="s">
        <v>69</v>
      </c>
    </row>
    <row r="232" spans="12:14" x14ac:dyDescent="0.25">
      <c r="L232" s="5" t="s">
        <v>2032</v>
      </c>
      <c r="M232" s="66" t="s">
        <v>1309</v>
      </c>
      <c r="N232" s="8" t="s">
        <v>128</v>
      </c>
    </row>
    <row r="233" spans="12:14" x14ac:dyDescent="0.25">
      <c r="L233" s="5" t="s">
        <v>2032</v>
      </c>
      <c r="M233" s="66" t="s">
        <v>1309</v>
      </c>
      <c r="N233" s="8" t="s">
        <v>54</v>
      </c>
    </row>
  </sheetData>
  <autoFilter ref="K2:Z233" xr:uid="{1162DE56-41A1-495F-9BF8-3BFC3817423F}"/>
  <mergeCells count="2">
    <mergeCell ref="A1:F1"/>
    <mergeCell ref="H1:I1"/>
  </mergeCells>
  <phoneticPr fontId="6" type="noConversion"/>
  <conditionalFormatting sqref="N1:N1048576">
    <cfRule type="duplicateValues" dxfId="25" priority="525"/>
  </conditionalFormatting>
  <conditionalFormatting sqref="N7:N233">
    <cfRule type="duplicateValues" dxfId="24" priority="2"/>
    <cfRule type="duplicateValues" dxfId="23" priority="3"/>
    <cfRule type="duplicateValues" dxfId="22" priority="4"/>
  </conditionalFormatting>
  <conditionalFormatting sqref="Q2:Y2">
    <cfRule type="containsBlanks" dxfId="21" priority="5">
      <formula>LEN(TRIM(Q2))=0</formula>
    </cfRule>
  </conditionalFormatting>
  <pageMargins left="0.7" right="0.7" top="0.75" bottom="0.75" header="0.3" footer="0.3"/>
  <pageSetup paperSize="9" scale="86" fitToHeight="0" orientation="landscape" copies="2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9D3E-9594-43B2-BAC9-9BB12789DAFB}">
  <dimension ref="A1:AA36"/>
  <sheetViews>
    <sheetView topLeftCell="B12" zoomScale="82" workbookViewId="0">
      <selection activeCell="I23" sqref="I23"/>
    </sheetView>
  </sheetViews>
  <sheetFormatPr defaultRowHeight="15" x14ac:dyDescent="0.25"/>
  <cols>
    <col min="2" max="2" width="22.5703125" bestFit="1" customWidth="1"/>
    <col min="3" max="3" width="22.5703125" customWidth="1"/>
    <col min="4" max="4" width="9.85546875" customWidth="1"/>
    <col min="5" max="18" width="9.140625" style="19"/>
  </cols>
  <sheetData>
    <row r="1" spans="1:27" x14ac:dyDescent="0.25">
      <c r="B1" s="14"/>
      <c r="C1" s="14"/>
      <c r="D1" s="14"/>
      <c r="E1" s="240">
        <v>45713</v>
      </c>
      <c r="F1" s="240">
        <v>45741</v>
      </c>
      <c r="G1" s="240">
        <v>45772</v>
      </c>
      <c r="H1" s="240">
        <v>45802</v>
      </c>
      <c r="I1" s="240">
        <v>45833</v>
      </c>
      <c r="J1" s="240">
        <v>45863</v>
      </c>
      <c r="K1" s="240">
        <v>45894</v>
      </c>
      <c r="L1" s="240">
        <v>45925</v>
      </c>
      <c r="M1" s="240">
        <v>45955</v>
      </c>
      <c r="N1" s="240">
        <v>45986</v>
      </c>
      <c r="O1" s="240">
        <v>46016</v>
      </c>
      <c r="P1" s="240">
        <v>46047</v>
      </c>
      <c r="Q1" s="240">
        <v>46078</v>
      </c>
      <c r="R1" s="240">
        <v>46106</v>
      </c>
      <c r="S1" s="14"/>
    </row>
    <row r="2" spans="1:27" x14ac:dyDescent="0.2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240"/>
      <c r="U2">
        <v>1</v>
      </c>
      <c r="V2">
        <v>2</v>
      </c>
      <c r="W2">
        <v>1</v>
      </c>
      <c r="X2">
        <v>1</v>
      </c>
      <c r="Y2">
        <v>1</v>
      </c>
      <c r="Z2">
        <v>8</v>
      </c>
    </row>
    <row r="3" spans="1:27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U3">
        <v>2</v>
      </c>
      <c r="V3">
        <v>2</v>
      </c>
      <c r="W3">
        <v>1</v>
      </c>
      <c r="X3">
        <v>1</v>
      </c>
      <c r="Y3">
        <v>1</v>
      </c>
      <c r="Z3">
        <v>1</v>
      </c>
    </row>
    <row r="4" spans="1:27" x14ac:dyDescent="0.25">
      <c r="B4" s="14" t="s">
        <v>2033</v>
      </c>
      <c r="C4" s="14"/>
      <c r="D4" s="14"/>
      <c r="E4" s="14">
        <v>17</v>
      </c>
      <c r="F4" s="14">
        <v>19</v>
      </c>
      <c r="G4" s="14">
        <v>19</v>
      </c>
      <c r="H4" s="14">
        <v>19</v>
      </c>
      <c r="I4" s="14">
        <v>19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7" x14ac:dyDescent="0.25">
      <c r="B5" s="14" t="s">
        <v>2034</v>
      </c>
      <c r="C5" s="14"/>
      <c r="D5" s="14"/>
      <c r="E5" s="14"/>
      <c r="F5" s="14">
        <v>12</v>
      </c>
      <c r="G5" s="14">
        <v>24</v>
      </c>
      <c r="H5" s="14">
        <v>24</v>
      </c>
      <c r="I5" s="14">
        <v>24</v>
      </c>
      <c r="J5" s="14">
        <v>0</v>
      </c>
      <c r="K5" s="14">
        <v>0</v>
      </c>
      <c r="L5" s="14">
        <v>0</v>
      </c>
      <c r="M5" s="14">
        <v>15</v>
      </c>
      <c r="N5" s="14">
        <v>24</v>
      </c>
      <c r="O5" s="14">
        <v>3</v>
      </c>
      <c r="P5" s="14">
        <v>3</v>
      </c>
      <c r="Q5" s="14"/>
      <c r="R5" s="14"/>
      <c r="S5" s="14"/>
      <c r="W5">
        <f>SUMPRODUCT(U2:Z3)</f>
        <v>22</v>
      </c>
    </row>
    <row r="6" spans="1:27" x14ac:dyDescent="0.25">
      <c r="B6" s="14" t="s">
        <v>1579</v>
      </c>
      <c r="C6" s="14"/>
      <c r="D6" s="14"/>
      <c r="E6" s="14">
        <v>0.5</v>
      </c>
      <c r="F6" s="14">
        <v>1</v>
      </c>
      <c r="G6" s="14">
        <v>1</v>
      </c>
      <c r="H6" s="14">
        <v>1</v>
      </c>
      <c r="I6" s="14">
        <v>1</v>
      </c>
      <c r="J6" s="14">
        <v>0.5</v>
      </c>
      <c r="K6" s="14">
        <v>0.5</v>
      </c>
      <c r="L6" s="14">
        <v>0.5</v>
      </c>
      <c r="M6" s="14">
        <v>0.5</v>
      </c>
      <c r="N6" s="14">
        <v>1</v>
      </c>
      <c r="O6" s="14"/>
      <c r="P6" s="14"/>
      <c r="Q6" s="14"/>
      <c r="R6" s="14"/>
      <c r="S6" s="14"/>
    </row>
    <row r="7" spans="1:27" x14ac:dyDescent="0.25">
      <c r="A7" t="s">
        <v>2035</v>
      </c>
      <c r="B7" s="14" t="s">
        <v>2036</v>
      </c>
      <c r="C7" s="14"/>
      <c r="D7" s="14"/>
      <c r="E7" s="14"/>
      <c r="F7" s="14"/>
      <c r="G7" s="14">
        <v>2</v>
      </c>
      <c r="H7" s="14">
        <v>4</v>
      </c>
      <c r="I7" s="14">
        <v>4</v>
      </c>
      <c r="J7" s="14">
        <v>0</v>
      </c>
      <c r="K7" s="14">
        <v>0</v>
      </c>
      <c r="L7" s="14">
        <v>0</v>
      </c>
      <c r="M7" s="14">
        <v>2</v>
      </c>
      <c r="N7" s="14">
        <v>2</v>
      </c>
      <c r="O7" s="14"/>
      <c r="P7" s="14"/>
      <c r="Q7" s="14"/>
      <c r="R7" s="14"/>
      <c r="S7" s="14"/>
    </row>
    <row r="8" spans="1:27" x14ac:dyDescent="0.25">
      <c r="B8" s="14" t="s">
        <v>2037</v>
      </c>
      <c r="C8" s="14"/>
      <c r="D8" s="14"/>
      <c r="E8" s="14"/>
      <c r="F8" s="14"/>
      <c r="G8" s="14"/>
      <c r="H8" s="14">
        <v>8</v>
      </c>
      <c r="I8" s="14">
        <v>11</v>
      </c>
      <c r="J8" s="14">
        <v>0</v>
      </c>
      <c r="K8" s="14">
        <v>0</v>
      </c>
      <c r="L8" s="14">
        <v>0</v>
      </c>
      <c r="M8" s="14">
        <v>5</v>
      </c>
      <c r="N8" s="14">
        <v>13</v>
      </c>
      <c r="O8" s="14">
        <v>13</v>
      </c>
      <c r="P8" s="14">
        <v>13</v>
      </c>
      <c r="Q8" s="14">
        <v>2</v>
      </c>
      <c r="R8" s="14"/>
      <c r="S8" s="14"/>
    </row>
    <row r="9" spans="1:27" x14ac:dyDescent="0.25">
      <c r="B9" s="14" t="s">
        <v>2038</v>
      </c>
      <c r="C9" s="14"/>
      <c r="D9" s="14"/>
      <c r="E9" s="14"/>
      <c r="F9" s="14"/>
      <c r="G9" s="14"/>
      <c r="H9" s="14">
        <v>6</v>
      </c>
      <c r="I9" s="14">
        <v>6</v>
      </c>
      <c r="J9" s="14">
        <v>0</v>
      </c>
      <c r="K9" s="14">
        <v>0</v>
      </c>
      <c r="L9" s="14">
        <v>0</v>
      </c>
      <c r="M9" s="14">
        <v>3</v>
      </c>
      <c r="N9" s="14">
        <v>6</v>
      </c>
      <c r="O9" s="14">
        <v>6</v>
      </c>
      <c r="P9" s="14">
        <v>6</v>
      </c>
      <c r="Q9" s="14">
        <v>6</v>
      </c>
      <c r="R9" s="14"/>
      <c r="S9" s="14"/>
      <c r="U9" t="s">
        <v>1783</v>
      </c>
      <c r="V9">
        <v>4</v>
      </c>
      <c r="W9">
        <v>4</v>
      </c>
      <c r="X9">
        <v>2</v>
      </c>
      <c r="Y9">
        <v>4</v>
      </c>
      <c r="Z9">
        <v>2</v>
      </c>
      <c r="AA9">
        <f>SUM(V9:Z9)</f>
        <v>16</v>
      </c>
    </row>
    <row r="10" spans="1:27" x14ac:dyDescent="0.25">
      <c r="B10" s="14" t="s">
        <v>2039</v>
      </c>
      <c r="C10" s="14"/>
      <c r="D10" s="14"/>
      <c r="E10" s="14"/>
      <c r="F10" s="14"/>
      <c r="G10" s="14">
        <v>2</v>
      </c>
      <c r="H10" s="14">
        <v>9</v>
      </c>
      <c r="I10" s="14">
        <v>7</v>
      </c>
      <c r="J10" s="14">
        <v>0</v>
      </c>
      <c r="K10" s="14">
        <v>0</v>
      </c>
      <c r="L10" s="14">
        <v>0</v>
      </c>
      <c r="M10" s="14">
        <v>7</v>
      </c>
      <c r="N10" s="14">
        <v>7</v>
      </c>
      <c r="O10" s="14">
        <v>7</v>
      </c>
      <c r="P10" s="14">
        <v>7</v>
      </c>
      <c r="Q10" s="14"/>
      <c r="R10" s="14"/>
      <c r="S10" s="14"/>
    </row>
    <row r="11" spans="1:27" x14ac:dyDescent="0.25">
      <c r="B11" s="14" t="s">
        <v>2040</v>
      </c>
      <c r="C11" s="14"/>
      <c r="D11" s="14"/>
      <c r="E11" s="14"/>
      <c r="F11" s="14"/>
      <c r="G11" s="14"/>
      <c r="H11" s="14">
        <v>6</v>
      </c>
      <c r="I11" s="14">
        <v>15</v>
      </c>
      <c r="J11" s="14">
        <v>15</v>
      </c>
      <c r="K11" s="14">
        <v>10</v>
      </c>
      <c r="L11" s="14">
        <v>10</v>
      </c>
      <c r="M11" s="14">
        <v>10</v>
      </c>
      <c r="N11" s="14">
        <v>10</v>
      </c>
      <c r="O11" s="14">
        <v>10</v>
      </c>
      <c r="P11" s="14">
        <v>10</v>
      </c>
      <c r="Q11" s="14">
        <v>10</v>
      </c>
      <c r="R11" s="14"/>
      <c r="S11" s="14"/>
    </row>
    <row r="12" spans="1:27" x14ac:dyDescent="0.25">
      <c r="B12" s="14" t="s">
        <v>2041</v>
      </c>
      <c r="C12" s="14"/>
      <c r="D12" s="14"/>
      <c r="E12" s="14">
        <v>3</v>
      </c>
      <c r="F12" s="14">
        <v>3</v>
      </c>
      <c r="G12" s="14">
        <v>5</v>
      </c>
      <c r="H12" s="14">
        <v>5</v>
      </c>
      <c r="I12" s="14">
        <v>5</v>
      </c>
      <c r="J12" s="14">
        <v>2</v>
      </c>
      <c r="K12" s="14">
        <v>2</v>
      </c>
      <c r="L12" s="14">
        <v>2</v>
      </c>
      <c r="M12" s="14">
        <v>3</v>
      </c>
      <c r="N12" s="14">
        <v>5</v>
      </c>
      <c r="O12" s="14">
        <v>5</v>
      </c>
      <c r="P12" s="14">
        <v>5</v>
      </c>
      <c r="Q12" s="14">
        <v>5</v>
      </c>
      <c r="R12" s="14">
        <v>3</v>
      </c>
      <c r="S12" s="14"/>
    </row>
    <row r="13" spans="1:27" x14ac:dyDescent="0.25">
      <c r="B13" s="14" t="s">
        <v>2042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27" x14ac:dyDescent="0.25">
      <c r="B14" s="14" t="s">
        <v>2043</v>
      </c>
      <c r="C14" s="14"/>
      <c r="D14" s="14"/>
      <c r="E14" s="14"/>
      <c r="F14" s="14"/>
      <c r="G14" s="14"/>
      <c r="H14" s="14">
        <v>6</v>
      </c>
      <c r="I14" s="14">
        <v>8</v>
      </c>
      <c r="J14" s="14"/>
      <c r="K14" s="14"/>
      <c r="L14" s="14"/>
      <c r="M14" s="14">
        <v>4</v>
      </c>
      <c r="N14" s="14">
        <v>10</v>
      </c>
      <c r="O14" s="14">
        <v>10</v>
      </c>
      <c r="P14" s="14">
        <v>10</v>
      </c>
      <c r="Q14" s="14"/>
      <c r="R14" s="14"/>
      <c r="S14" s="14"/>
    </row>
    <row r="15" spans="1:27" x14ac:dyDescent="0.25">
      <c r="B15" s="14" t="s">
        <v>2044</v>
      </c>
      <c r="C15" s="14"/>
      <c r="D15" s="14"/>
      <c r="E15" s="14"/>
      <c r="F15" s="14"/>
      <c r="G15" s="14"/>
      <c r="H15" s="14">
        <v>1</v>
      </c>
      <c r="I15" s="14">
        <v>2</v>
      </c>
      <c r="J15" s="14">
        <v>0.5</v>
      </c>
      <c r="K15" s="14">
        <v>0.5</v>
      </c>
      <c r="L15" s="14">
        <v>0.5</v>
      </c>
      <c r="M15" s="14">
        <v>0.5</v>
      </c>
      <c r="N15" s="14">
        <v>2</v>
      </c>
      <c r="O15" s="14">
        <v>2.5</v>
      </c>
      <c r="P15" s="14">
        <v>3</v>
      </c>
      <c r="Q15" s="14">
        <v>2</v>
      </c>
      <c r="R15" s="14">
        <v>0.5</v>
      </c>
      <c r="S15" s="14"/>
    </row>
    <row r="16" spans="1:27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2:19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2:19" x14ac:dyDescent="0.25">
      <c r="B18" s="15" t="s">
        <v>2045</v>
      </c>
      <c r="C18" s="15" t="s">
        <v>2046</v>
      </c>
      <c r="D18" s="15" t="s">
        <v>2047</v>
      </c>
    </row>
    <row r="19" spans="2:19" x14ac:dyDescent="0.25">
      <c r="B19" s="14" t="s">
        <v>12</v>
      </c>
      <c r="C19" s="14">
        <v>30</v>
      </c>
      <c r="D19" s="14" t="s">
        <v>2048</v>
      </c>
      <c r="E19" s="19">
        <f t="shared" ref="E19:R19" si="0">E4*$C$19</f>
        <v>510</v>
      </c>
      <c r="F19" s="19">
        <f t="shared" si="0"/>
        <v>570</v>
      </c>
      <c r="G19" s="19">
        <f t="shared" si="0"/>
        <v>570</v>
      </c>
      <c r="H19" s="19">
        <f t="shared" si="0"/>
        <v>570</v>
      </c>
      <c r="I19" s="19">
        <f t="shared" si="0"/>
        <v>570</v>
      </c>
      <c r="J19" s="19">
        <f t="shared" si="0"/>
        <v>0</v>
      </c>
      <c r="K19" s="19">
        <f t="shared" si="0"/>
        <v>0</v>
      </c>
      <c r="L19" s="19">
        <f t="shared" si="0"/>
        <v>0</v>
      </c>
      <c r="M19" s="19">
        <f t="shared" si="0"/>
        <v>0</v>
      </c>
      <c r="N19" s="19">
        <f t="shared" si="0"/>
        <v>0</v>
      </c>
      <c r="O19" s="19">
        <f t="shared" si="0"/>
        <v>0</v>
      </c>
      <c r="P19" s="19">
        <f t="shared" si="0"/>
        <v>0</v>
      </c>
      <c r="Q19" s="19">
        <f t="shared" si="0"/>
        <v>0</v>
      </c>
      <c r="R19" s="19">
        <f t="shared" si="0"/>
        <v>0</v>
      </c>
    </row>
    <row r="20" spans="2:19" x14ac:dyDescent="0.25">
      <c r="B20" s="14" t="s">
        <v>1385</v>
      </c>
      <c r="C20" s="14">
        <v>40</v>
      </c>
      <c r="D20" s="14" t="s">
        <v>2049</v>
      </c>
      <c r="E20" s="19">
        <f t="shared" ref="E20:R20" si="1">E5*$C$20</f>
        <v>0</v>
      </c>
      <c r="F20" s="19">
        <f t="shared" si="1"/>
        <v>480</v>
      </c>
      <c r="G20" s="19">
        <f t="shared" si="1"/>
        <v>960</v>
      </c>
      <c r="H20" s="19">
        <f t="shared" si="1"/>
        <v>960</v>
      </c>
      <c r="I20" s="19">
        <f t="shared" si="1"/>
        <v>960</v>
      </c>
      <c r="J20" s="19">
        <f t="shared" si="1"/>
        <v>0</v>
      </c>
      <c r="K20" s="19">
        <f t="shared" si="1"/>
        <v>0</v>
      </c>
      <c r="L20" s="19">
        <f t="shared" si="1"/>
        <v>0</v>
      </c>
      <c r="M20" s="19">
        <f t="shared" si="1"/>
        <v>600</v>
      </c>
      <c r="N20" s="19">
        <f t="shared" si="1"/>
        <v>960</v>
      </c>
      <c r="O20" s="19">
        <f t="shared" si="1"/>
        <v>120</v>
      </c>
      <c r="P20" s="19">
        <f t="shared" si="1"/>
        <v>120</v>
      </c>
      <c r="Q20" s="19">
        <f t="shared" si="1"/>
        <v>0</v>
      </c>
      <c r="R20" s="19">
        <f t="shared" si="1"/>
        <v>0</v>
      </c>
    </row>
    <row r="21" spans="2:19" x14ac:dyDescent="0.25">
      <c r="B21" s="14" t="s">
        <v>2050</v>
      </c>
      <c r="C21" s="14">
        <v>30</v>
      </c>
      <c r="D21" s="14" t="s">
        <v>2051</v>
      </c>
      <c r="E21" s="19">
        <f>E6*$C$21</f>
        <v>15</v>
      </c>
      <c r="F21" s="19">
        <f t="shared" ref="F21:R21" si="2">F6*$C$21</f>
        <v>30</v>
      </c>
      <c r="G21" s="19">
        <f t="shared" si="2"/>
        <v>30</v>
      </c>
      <c r="H21" s="19">
        <f t="shared" si="2"/>
        <v>30</v>
      </c>
      <c r="I21" s="19">
        <f t="shared" si="2"/>
        <v>30</v>
      </c>
      <c r="J21" s="19">
        <f t="shared" si="2"/>
        <v>15</v>
      </c>
      <c r="K21" s="19">
        <f t="shared" si="2"/>
        <v>15</v>
      </c>
      <c r="L21" s="19">
        <f t="shared" si="2"/>
        <v>15</v>
      </c>
      <c r="M21" s="19">
        <f t="shared" si="2"/>
        <v>15</v>
      </c>
      <c r="N21" s="19">
        <f t="shared" si="2"/>
        <v>30</v>
      </c>
      <c r="O21" s="19">
        <f t="shared" si="2"/>
        <v>0</v>
      </c>
      <c r="P21" s="19">
        <f t="shared" si="2"/>
        <v>0</v>
      </c>
      <c r="Q21" s="19">
        <f t="shared" si="2"/>
        <v>0</v>
      </c>
      <c r="R21" s="19">
        <f t="shared" si="2"/>
        <v>0</v>
      </c>
    </row>
    <row r="22" spans="2:19" x14ac:dyDescent="0.25">
      <c r="B22" s="14" t="s">
        <v>2052</v>
      </c>
      <c r="C22" s="14">
        <v>10</v>
      </c>
      <c r="D22" s="14" t="s">
        <v>2053</v>
      </c>
      <c r="E22" s="19">
        <f t="shared" ref="E22:R22" si="3">E7*$C$22</f>
        <v>0</v>
      </c>
      <c r="F22" s="19">
        <f t="shared" si="3"/>
        <v>0</v>
      </c>
      <c r="G22" s="19">
        <f t="shared" si="3"/>
        <v>20</v>
      </c>
      <c r="H22" s="19">
        <f t="shared" si="3"/>
        <v>40</v>
      </c>
      <c r="I22" s="19">
        <f t="shared" si="3"/>
        <v>40</v>
      </c>
      <c r="J22" s="19">
        <f t="shared" si="3"/>
        <v>0</v>
      </c>
      <c r="K22" s="19">
        <f t="shared" si="3"/>
        <v>0</v>
      </c>
      <c r="L22" s="19">
        <f t="shared" si="3"/>
        <v>0</v>
      </c>
      <c r="M22" s="19">
        <f t="shared" si="3"/>
        <v>20</v>
      </c>
      <c r="N22" s="19">
        <f t="shared" si="3"/>
        <v>20</v>
      </c>
      <c r="O22" s="19">
        <f t="shared" si="3"/>
        <v>0</v>
      </c>
      <c r="P22" s="19">
        <f t="shared" si="3"/>
        <v>0</v>
      </c>
      <c r="Q22" s="19">
        <f t="shared" si="3"/>
        <v>0</v>
      </c>
      <c r="R22" s="19">
        <f t="shared" si="3"/>
        <v>0</v>
      </c>
    </row>
    <row r="23" spans="2:19" x14ac:dyDescent="0.25">
      <c r="B23" s="14" t="s">
        <v>217</v>
      </c>
      <c r="C23" s="14">
        <v>15</v>
      </c>
      <c r="D23" s="14"/>
      <c r="E23" s="19">
        <f>E8*$C$23</f>
        <v>0</v>
      </c>
      <c r="F23" s="19">
        <f t="shared" ref="F23:P23" si="4">F8*$C$23</f>
        <v>0</v>
      </c>
      <c r="G23" s="19">
        <f t="shared" si="4"/>
        <v>0</v>
      </c>
      <c r="H23" s="19">
        <f t="shared" si="4"/>
        <v>120</v>
      </c>
      <c r="I23" s="19">
        <f t="shared" si="4"/>
        <v>165</v>
      </c>
      <c r="J23" s="19">
        <f t="shared" si="4"/>
        <v>0</v>
      </c>
      <c r="K23" s="19">
        <f t="shared" si="4"/>
        <v>0</v>
      </c>
      <c r="L23" s="19">
        <f t="shared" si="4"/>
        <v>0</v>
      </c>
      <c r="M23" s="19">
        <f t="shared" si="4"/>
        <v>75</v>
      </c>
      <c r="N23" s="19">
        <f t="shared" si="4"/>
        <v>195</v>
      </c>
      <c r="O23" s="19">
        <f t="shared" si="4"/>
        <v>195</v>
      </c>
      <c r="P23" s="19">
        <f t="shared" si="4"/>
        <v>195</v>
      </c>
      <c r="Q23" s="19">
        <f>Q8*$C$23</f>
        <v>30</v>
      </c>
      <c r="R23" s="19">
        <f>R8*$C$23</f>
        <v>0</v>
      </c>
    </row>
    <row r="24" spans="2:19" x14ac:dyDescent="0.25">
      <c r="B24" s="14" t="s">
        <v>2054</v>
      </c>
      <c r="C24" s="14">
        <v>20</v>
      </c>
      <c r="D24" s="14"/>
      <c r="E24" s="19">
        <f>E9*$C$24</f>
        <v>0</v>
      </c>
      <c r="F24" s="19">
        <f t="shared" ref="F24:Q24" si="5">F9*$C$24</f>
        <v>0</v>
      </c>
      <c r="G24" s="19">
        <f t="shared" si="5"/>
        <v>0</v>
      </c>
      <c r="H24" s="19">
        <f t="shared" si="5"/>
        <v>120</v>
      </c>
      <c r="I24" s="19">
        <f t="shared" si="5"/>
        <v>120</v>
      </c>
      <c r="J24" s="19">
        <f t="shared" si="5"/>
        <v>0</v>
      </c>
      <c r="K24" s="19">
        <f t="shared" si="5"/>
        <v>0</v>
      </c>
      <c r="L24" s="19">
        <f t="shared" si="5"/>
        <v>0</v>
      </c>
      <c r="M24" s="19">
        <f t="shared" si="5"/>
        <v>60</v>
      </c>
      <c r="N24" s="19">
        <f t="shared" si="5"/>
        <v>120</v>
      </c>
      <c r="O24" s="19">
        <f t="shared" si="5"/>
        <v>120</v>
      </c>
      <c r="P24" s="19">
        <f t="shared" si="5"/>
        <v>120</v>
      </c>
      <c r="Q24" s="19">
        <f t="shared" si="5"/>
        <v>120</v>
      </c>
      <c r="R24" s="19">
        <f>R9*$C$24</f>
        <v>0</v>
      </c>
    </row>
    <row r="25" spans="2:19" x14ac:dyDescent="0.25">
      <c r="B25" s="14" t="s">
        <v>1420</v>
      </c>
      <c r="C25" s="14">
        <v>5</v>
      </c>
      <c r="D25" s="14"/>
      <c r="E25" s="19">
        <f>E10*$C$25</f>
        <v>0</v>
      </c>
      <c r="F25" s="19">
        <f t="shared" ref="F25:Q25" si="6">F10*$C$25</f>
        <v>0</v>
      </c>
      <c r="G25" s="19">
        <f t="shared" si="6"/>
        <v>10</v>
      </c>
      <c r="H25" s="19">
        <f t="shared" si="6"/>
        <v>45</v>
      </c>
      <c r="I25" s="19">
        <f t="shared" si="6"/>
        <v>35</v>
      </c>
      <c r="J25" s="19">
        <f t="shared" si="6"/>
        <v>0</v>
      </c>
      <c r="K25" s="19">
        <f t="shared" si="6"/>
        <v>0</v>
      </c>
      <c r="L25" s="19">
        <f t="shared" si="6"/>
        <v>0</v>
      </c>
      <c r="M25" s="19">
        <f t="shared" si="6"/>
        <v>35</v>
      </c>
      <c r="N25" s="19">
        <f t="shared" si="6"/>
        <v>35</v>
      </c>
      <c r="O25" s="19">
        <f t="shared" si="6"/>
        <v>35</v>
      </c>
      <c r="P25" s="19">
        <f t="shared" si="6"/>
        <v>35</v>
      </c>
      <c r="Q25" s="19">
        <f t="shared" si="6"/>
        <v>0</v>
      </c>
      <c r="R25" s="19">
        <f>R10*$C$25</f>
        <v>0</v>
      </c>
    </row>
    <row r="26" spans="2:19" x14ac:dyDescent="0.25">
      <c r="B26" s="14" t="s">
        <v>24</v>
      </c>
      <c r="C26" s="14">
        <v>45</v>
      </c>
      <c r="D26" s="14"/>
      <c r="E26" s="19">
        <f>E11*$C$26</f>
        <v>0</v>
      </c>
      <c r="F26" s="19">
        <f t="shared" ref="F26:Q26" si="7">F11*$C$26</f>
        <v>0</v>
      </c>
      <c r="G26" s="19">
        <f t="shared" si="7"/>
        <v>0</v>
      </c>
      <c r="H26" s="19">
        <f t="shared" si="7"/>
        <v>270</v>
      </c>
      <c r="I26" s="19">
        <f t="shared" si="7"/>
        <v>675</v>
      </c>
      <c r="J26" s="19">
        <f t="shared" si="7"/>
        <v>675</v>
      </c>
      <c r="K26" s="19">
        <f t="shared" si="7"/>
        <v>450</v>
      </c>
      <c r="L26" s="19">
        <f t="shared" si="7"/>
        <v>450</v>
      </c>
      <c r="M26" s="19">
        <f t="shared" si="7"/>
        <v>450</v>
      </c>
      <c r="N26" s="19">
        <f t="shared" si="7"/>
        <v>450</v>
      </c>
      <c r="O26" s="19">
        <f t="shared" si="7"/>
        <v>450</v>
      </c>
      <c r="P26" s="19">
        <f t="shared" si="7"/>
        <v>450</v>
      </c>
      <c r="Q26" s="19">
        <f t="shared" si="7"/>
        <v>450</v>
      </c>
      <c r="R26" s="19">
        <f>R11*$C$26</f>
        <v>0</v>
      </c>
    </row>
    <row r="27" spans="2:19" x14ac:dyDescent="0.25">
      <c r="B27" s="14" t="s">
        <v>2055</v>
      </c>
      <c r="C27" s="14">
        <v>10</v>
      </c>
      <c r="D27" s="14"/>
      <c r="E27" s="19">
        <f>E12*$C$27</f>
        <v>30</v>
      </c>
      <c r="F27" s="19">
        <f t="shared" ref="F27:R27" si="8">F12*$C$27</f>
        <v>30</v>
      </c>
      <c r="G27" s="19">
        <f t="shared" si="8"/>
        <v>50</v>
      </c>
      <c r="H27" s="19">
        <f t="shared" si="8"/>
        <v>50</v>
      </c>
      <c r="I27" s="19">
        <f t="shared" si="8"/>
        <v>50</v>
      </c>
      <c r="J27" s="19">
        <f t="shared" si="8"/>
        <v>20</v>
      </c>
      <c r="K27" s="19">
        <f t="shared" si="8"/>
        <v>20</v>
      </c>
      <c r="L27" s="19">
        <f t="shared" si="8"/>
        <v>20</v>
      </c>
      <c r="M27" s="19">
        <f t="shared" si="8"/>
        <v>30</v>
      </c>
      <c r="N27" s="19">
        <f t="shared" si="8"/>
        <v>50</v>
      </c>
      <c r="O27" s="19">
        <f t="shared" si="8"/>
        <v>50</v>
      </c>
      <c r="P27" s="19">
        <f t="shared" si="8"/>
        <v>50</v>
      </c>
      <c r="Q27" s="19">
        <f t="shared" si="8"/>
        <v>50</v>
      </c>
      <c r="R27" s="19">
        <f t="shared" si="8"/>
        <v>30</v>
      </c>
    </row>
    <row r="28" spans="2:19" x14ac:dyDescent="0.25">
      <c r="B28" s="14" t="s">
        <v>2056</v>
      </c>
      <c r="C28" s="14">
        <v>25</v>
      </c>
      <c r="D28" s="14"/>
      <c r="E28" s="14">
        <f>(E11*$C$28)+20</f>
        <v>20</v>
      </c>
      <c r="F28" s="14">
        <f t="shared" ref="F28:R28" si="9">(F11*$C$28)+20</f>
        <v>20</v>
      </c>
      <c r="G28" s="14">
        <f t="shared" si="9"/>
        <v>20</v>
      </c>
      <c r="H28" s="14">
        <f>(H11*$C$28)+20</f>
        <v>170</v>
      </c>
      <c r="I28" s="14">
        <f t="shared" si="9"/>
        <v>395</v>
      </c>
      <c r="J28" s="14">
        <f t="shared" si="9"/>
        <v>395</v>
      </c>
      <c r="K28" s="14">
        <f t="shared" si="9"/>
        <v>270</v>
      </c>
      <c r="L28" s="14">
        <f t="shared" si="9"/>
        <v>270</v>
      </c>
      <c r="M28" s="14">
        <f t="shared" si="9"/>
        <v>270</v>
      </c>
      <c r="N28" s="14">
        <f t="shared" si="9"/>
        <v>270</v>
      </c>
      <c r="O28" s="14">
        <f t="shared" si="9"/>
        <v>270</v>
      </c>
      <c r="P28" s="14">
        <f t="shared" si="9"/>
        <v>270</v>
      </c>
      <c r="Q28" s="14">
        <f t="shared" si="9"/>
        <v>270</v>
      </c>
      <c r="R28" s="14">
        <f t="shared" si="9"/>
        <v>20</v>
      </c>
    </row>
    <row r="29" spans="2:19" x14ac:dyDescent="0.25">
      <c r="B29" s="14" t="s">
        <v>2043</v>
      </c>
      <c r="C29" s="14">
        <v>4</v>
      </c>
      <c r="E29" s="19">
        <f>C29*E14</f>
        <v>0</v>
      </c>
      <c r="F29" s="19">
        <f>C29*F14</f>
        <v>0</v>
      </c>
      <c r="G29" s="19">
        <f>C29*G14</f>
        <v>0</v>
      </c>
      <c r="H29" s="19">
        <f>C29*H14</f>
        <v>24</v>
      </c>
      <c r="I29" s="19">
        <f>C29*I14</f>
        <v>32</v>
      </c>
      <c r="J29" s="19">
        <f>C29*J14</f>
        <v>0</v>
      </c>
      <c r="K29" s="19">
        <f>C29*K14</f>
        <v>0</v>
      </c>
      <c r="L29" s="19">
        <f>C29*L14</f>
        <v>0</v>
      </c>
      <c r="M29" s="19">
        <f>C29*M14</f>
        <v>16</v>
      </c>
      <c r="N29" s="19">
        <f>C29*N14</f>
        <v>40</v>
      </c>
      <c r="O29" s="19">
        <f>C29*O14</f>
        <v>40</v>
      </c>
      <c r="P29" s="19">
        <f>C29*P14</f>
        <v>40</v>
      </c>
      <c r="Q29" s="19">
        <f t="shared" ref="Q29:R29" si="10">O29*Q14</f>
        <v>0</v>
      </c>
      <c r="R29" s="19">
        <f t="shared" si="10"/>
        <v>0</v>
      </c>
    </row>
    <row r="30" spans="2:19" x14ac:dyDescent="0.25">
      <c r="B30" s="14" t="s">
        <v>2044</v>
      </c>
      <c r="C30" s="14">
        <v>15</v>
      </c>
      <c r="D30" t="s">
        <v>2057</v>
      </c>
      <c r="E30" s="14">
        <f>E15*$C$30</f>
        <v>0</v>
      </c>
      <c r="F30" s="14">
        <f t="shared" ref="F30:R30" si="11">F15*$C$30</f>
        <v>0</v>
      </c>
      <c r="G30" s="14">
        <f t="shared" si="11"/>
        <v>0</v>
      </c>
      <c r="H30" s="14">
        <f t="shared" si="11"/>
        <v>15</v>
      </c>
      <c r="I30" s="14">
        <f t="shared" si="11"/>
        <v>30</v>
      </c>
      <c r="J30" s="14">
        <f t="shared" si="11"/>
        <v>7.5</v>
      </c>
      <c r="K30" s="14">
        <f t="shared" si="11"/>
        <v>7.5</v>
      </c>
      <c r="L30" s="14">
        <f t="shared" si="11"/>
        <v>7.5</v>
      </c>
      <c r="M30" s="14">
        <f t="shared" si="11"/>
        <v>7.5</v>
      </c>
      <c r="N30" s="14">
        <f t="shared" si="11"/>
        <v>30</v>
      </c>
      <c r="O30" s="14">
        <f t="shared" si="11"/>
        <v>37.5</v>
      </c>
      <c r="P30" s="14">
        <f t="shared" si="11"/>
        <v>45</v>
      </c>
      <c r="Q30" s="14">
        <f t="shared" si="11"/>
        <v>30</v>
      </c>
      <c r="R30" s="14">
        <f t="shared" si="11"/>
        <v>7.5</v>
      </c>
    </row>
    <row r="33" spans="5:18" x14ac:dyDescent="0.25">
      <c r="E33" s="19">
        <f>SUM(E19:E30)</f>
        <v>575</v>
      </c>
      <c r="F33" s="19">
        <f t="shared" ref="F33:R33" si="12">SUM(F19:F30)</f>
        <v>1130</v>
      </c>
      <c r="G33" s="19">
        <f t="shared" si="12"/>
        <v>1660</v>
      </c>
      <c r="H33" s="19">
        <f t="shared" si="12"/>
        <v>2414</v>
      </c>
      <c r="I33" s="19">
        <f t="shared" si="12"/>
        <v>3102</v>
      </c>
      <c r="J33" s="19">
        <f t="shared" si="12"/>
        <v>1112.5</v>
      </c>
      <c r="K33" s="19">
        <f t="shared" si="12"/>
        <v>762.5</v>
      </c>
      <c r="L33" s="19">
        <f t="shared" si="12"/>
        <v>762.5</v>
      </c>
      <c r="M33" s="19">
        <f t="shared" si="12"/>
        <v>1578.5</v>
      </c>
      <c r="N33" s="19">
        <f t="shared" si="12"/>
        <v>2200</v>
      </c>
      <c r="O33" s="19">
        <f t="shared" si="12"/>
        <v>1317.5</v>
      </c>
      <c r="P33" s="19">
        <f t="shared" si="12"/>
        <v>1325</v>
      </c>
      <c r="Q33" s="19">
        <f t="shared" si="12"/>
        <v>950</v>
      </c>
      <c r="R33" s="19">
        <f t="shared" si="12"/>
        <v>57.5</v>
      </c>
    </row>
    <row r="36" spans="5:18" x14ac:dyDescent="0.25">
      <c r="F36" s="861" t="s">
        <v>2058</v>
      </c>
      <c r="G36" s="861"/>
      <c r="H36" s="19">
        <f>SUM(E33:R33)</f>
        <v>18947</v>
      </c>
    </row>
  </sheetData>
  <mergeCells count="1">
    <mergeCell ref="F36:G36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3E51-635B-4BAD-840C-F30108E1F556}">
  <dimension ref="A1:Q44"/>
  <sheetViews>
    <sheetView topLeftCell="A32" workbookViewId="0">
      <selection activeCell="G22" sqref="G22"/>
    </sheetView>
  </sheetViews>
  <sheetFormatPr defaultRowHeight="15" x14ac:dyDescent="0.25"/>
  <cols>
    <col min="1" max="16384" width="9.140625" style="19"/>
  </cols>
  <sheetData>
    <row r="1" spans="1:16" x14ac:dyDescent="0.25">
      <c r="A1" s="901" t="s">
        <v>2059</v>
      </c>
      <c r="B1" s="901"/>
      <c r="C1" s="901"/>
      <c r="D1" s="901"/>
      <c r="E1" s="901"/>
      <c r="F1" s="901"/>
      <c r="G1" s="901"/>
      <c r="H1" s="901"/>
      <c r="I1" s="901"/>
      <c r="J1" s="901"/>
      <c r="K1" s="901"/>
      <c r="L1" s="901"/>
      <c r="M1" s="901"/>
      <c r="N1" s="901"/>
      <c r="O1" s="901"/>
      <c r="P1" s="901"/>
    </row>
    <row r="2" spans="1:16" x14ac:dyDescent="0.2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</row>
    <row r="3" spans="1:16" x14ac:dyDescent="0.25">
      <c r="A3" s="900" t="s">
        <v>2060</v>
      </c>
      <c r="B3" s="900"/>
      <c r="C3" s="243">
        <v>45713</v>
      </c>
      <c r="D3" s="243">
        <v>45741</v>
      </c>
      <c r="E3" s="243">
        <v>45772</v>
      </c>
      <c r="F3" s="243">
        <v>45802</v>
      </c>
      <c r="G3" s="243">
        <v>45833</v>
      </c>
      <c r="H3" s="243">
        <v>45863</v>
      </c>
      <c r="I3" s="243">
        <v>45894</v>
      </c>
      <c r="J3" s="243">
        <v>45925</v>
      </c>
      <c r="K3" s="243">
        <v>45955</v>
      </c>
      <c r="L3" s="243">
        <v>45986</v>
      </c>
      <c r="M3" s="243">
        <v>46016</v>
      </c>
      <c r="N3" s="243">
        <v>46047</v>
      </c>
      <c r="O3" s="243">
        <v>46078</v>
      </c>
      <c r="P3" s="243">
        <v>46106</v>
      </c>
    </row>
    <row r="4" spans="1:16" x14ac:dyDescent="0.25">
      <c r="A4" s="899" t="s">
        <v>2061</v>
      </c>
      <c r="B4" s="899"/>
      <c r="C4" s="5">
        <v>17</v>
      </c>
      <c r="D4" s="5">
        <f>19+5+1</f>
        <v>25</v>
      </c>
      <c r="E4" s="5">
        <f>19+10+2</f>
        <v>31</v>
      </c>
      <c r="F4" s="5">
        <f>19+10+4+3+6+1</f>
        <v>43</v>
      </c>
      <c r="G4" s="5">
        <f>19+10+4+3+15+1</f>
        <v>52</v>
      </c>
      <c r="H4" s="5">
        <f>1+15+1</f>
        <v>17</v>
      </c>
      <c r="I4" s="5">
        <f>10+1</f>
        <v>11</v>
      </c>
      <c r="J4" s="5">
        <f>1+10+1</f>
        <v>12</v>
      </c>
      <c r="K4" s="5">
        <f>3+2+1+10+1</f>
        <v>17</v>
      </c>
      <c r="L4" s="5">
        <f>10+4+2+10+1</f>
        <v>27</v>
      </c>
      <c r="M4" s="5">
        <f>4+2+10+1</f>
        <v>17</v>
      </c>
      <c r="N4" s="5">
        <f>4+1+10+1</f>
        <v>16</v>
      </c>
      <c r="O4" s="5">
        <f>4+10+1</f>
        <v>15</v>
      </c>
      <c r="P4" s="5">
        <v>0</v>
      </c>
    </row>
    <row r="5" spans="1:16" x14ac:dyDescent="0.25">
      <c r="A5" s="899" t="s">
        <v>2062</v>
      </c>
      <c r="B5" s="899"/>
      <c r="C5" s="5">
        <v>17</v>
      </c>
      <c r="D5" s="5">
        <v>19</v>
      </c>
      <c r="E5" s="5">
        <v>19</v>
      </c>
      <c r="F5" s="5">
        <v>19</v>
      </c>
      <c r="G5" s="5">
        <v>19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x14ac:dyDescent="0.25">
      <c r="A6" s="899" t="s">
        <v>2063</v>
      </c>
      <c r="B6" s="899"/>
      <c r="C6" s="5">
        <v>5</v>
      </c>
      <c r="D6" s="5">
        <f>5+3</f>
        <v>8</v>
      </c>
      <c r="E6" s="5">
        <f>5+8</f>
        <v>13</v>
      </c>
      <c r="F6" s="5">
        <f>5+8+2+6+2</f>
        <v>23</v>
      </c>
      <c r="G6" s="5">
        <f>5+8+3+15+2</f>
        <v>33</v>
      </c>
      <c r="H6" s="5">
        <f>15+2</f>
        <v>17</v>
      </c>
      <c r="I6" s="5">
        <f>10+2</f>
        <v>12</v>
      </c>
      <c r="J6" s="5">
        <f>10+2</f>
        <v>12</v>
      </c>
      <c r="K6" s="5">
        <f>4+1+10+2</f>
        <v>17</v>
      </c>
      <c r="L6" s="5">
        <f>6+4+10+2</f>
        <v>22</v>
      </c>
      <c r="M6" s="5">
        <f>4+10+2</f>
        <v>16</v>
      </c>
      <c r="N6" s="5">
        <f>4+10+2</f>
        <v>16</v>
      </c>
      <c r="O6" s="5">
        <f>10+2</f>
        <v>12</v>
      </c>
      <c r="P6" s="5">
        <v>0</v>
      </c>
    </row>
    <row r="7" spans="1:16" x14ac:dyDescent="0.25">
      <c r="A7" s="899" t="s">
        <v>2064</v>
      </c>
      <c r="B7" s="899"/>
      <c r="C7" s="5">
        <v>6</v>
      </c>
      <c r="D7" s="5">
        <f>6+7+1</f>
        <v>14</v>
      </c>
      <c r="E7" s="5">
        <f>6+12+3</f>
        <v>21</v>
      </c>
      <c r="F7" s="5">
        <f>6+12+4+2+66+5</f>
        <v>95</v>
      </c>
      <c r="G7" s="5">
        <f>6+12+4+3+165+5</f>
        <v>195</v>
      </c>
      <c r="H7" s="5">
        <f>165+5</f>
        <v>170</v>
      </c>
      <c r="I7" s="5">
        <f>110+5</f>
        <v>115</v>
      </c>
      <c r="J7" s="5">
        <f>110+5</f>
        <v>115</v>
      </c>
      <c r="K7" s="5">
        <f>7+2+1+110+5</f>
        <v>125</v>
      </c>
      <c r="L7" s="5">
        <f>10+2+4+110+5</f>
        <v>131</v>
      </c>
      <c r="M7" s="5">
        <f>4+110+5</f>
        <v>119</v>
      </c>
      <c r="N7" s="5">
        <f>4+110+5</f>
        <v>119</v>
      </c>
      <c r="O7" s="5">
        <f>110+5</f>
        <v>115</v>
      </c>
      <c r="P7" s="5">
        <v>0</v>
      </c>
    </row>
    <row r="8" spans="1:16" x14ac:dyDescent="0.25">
      <c r="A8" s="899" t="s">
        <v>2065</v>
      </c>
      <c r="B8" s="899"/>
      <c r="C8" s="5">
        <v>8</v>
      </c>
      <c r="D8" s="5">
        <f>8+5</f>
        <v>13</v>
      </c>
      <c r="E8" s="5">
        <f>8+10</f>
        <v>18</v>
      </c>
      <c r="F8" s="5">
        <f>8+10</f>
        <v>18</v>
      </c>
      <c r="G8" s="5">
        <f>8+10</f>
        <v>18</v>
      </c>
      <c r="H8" s="5">
        <v>0</v>
      </c>
      <c r="I8" s="5">
        <v>0</v>
      </c>
      <c r="J8" s="5">
        <v>0</v>
      </c>
      <c r="K8" s="5">
        <v>3</v>
      </c>
      <c r="L8" s="5">
        <v>10</v>
      </c>
      <c r="M8" s="5">
        <v>0</v>
      </c>
      <c r="N8" s="5">
        <v>0</v>
      </c>
      <c r="O8" s="5">
        <v>0</v>
      </c>
      <c r="P8" s="5">
        <v>0</v>
      </c>
    </row>
    <row r="9" spans="1:16" x14ac:dyDescent="0.25">
      <c r="A9" s="899" t="s">
        <v>2066</v>
      </c>
      <c r="B9" s="899"/>
      <c r="C9" s="5">
        <v>17</v>
      </c>
      <c r="D9" s="5">
        <f>19+12</f>
        <v>31</v>
      </c>
      <c r="E9" s="5">
        <f>19+12</f>
        <v>31</v>
      </c>
      <c r="F9" s="5">
        <f>19+12+12</f>
        <v>43</v>
      </c>
      <c r="G9" s="5">
        <f>19+12+30</f>
        <v>61</v>
      </c>
      <c r="H9" s="5">
        <v>30</v>
      </c>
      <c r="I9" s="5">
        <v>20</v>
      </c>
      <c r="J9" s="5">
        <v>20</v>
      </c>
      <c r="K9" s="5">
        <f>12+20</f>
        <v>32</v>
      </c>
      <c r="L9" s="5">
        <f>12+20</f>
        <v>32</v>
      </c>
      <c r="M9" s="5">
        <v>20</v>
      </c>
      <c r="N9" s="5">
        <v>20</v>
      </c>
      <c r="O9" s="5">
        <v>20</v>
      </c>
      <c r="P9" s="5">
        <v>0</v>
      </c>
    </row>
    <row r="10" spans="1:16" x14ac:dyDescent="0.25">
      <c r="A10" s="899" t="s">
        <v>2067</v>
      </c>
      <c r="B10" s="899"/>
      <c r="C10" s="5">
        <v>0</v>
      </c>
      <c r="D10" s="5">
        <v>7</v>
      </c>
      <c r="E10" s="5">
        <v>12</v>
      </c>
      <c r="F10" s="5">
        <v>12</v>
      </c>
      <c r="G10" s="5">
        <v>12</v>
      </c>
      <c r="H10" s="5">
        <v>0</v>
      </c>
      <c r="I10" s="5">
        <v>0</v>
      </c>
      <c r="J10" s="5">
        <v>0</v>
      </c>
      <c r="K10" s="5">
        <v>7</v>
      </c>
      <c r="L10" s="5">
        <v>12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899" t="s">
        <v>2068</v>
      </c>
      <c r="B11" s="899"/>
      <c r="C11" s="5">
        <v>0</v>
      </c>
      <c r="D11" s="5">
        <v>6</v>
      </c>
      <c r="E11" s="5">
        <v>12</v>
      </c>
      <c r="F11" s="5">
        <v>12</v>
      </c>
      <c r="G11" s="5">
        <v>12</v>
      </c>
      <c r="H11" s="5">
        <v>0</v>
      </c>
      <c r="I11" s="5">
        <v>0</v>
      </c>
      <c r="J11" s="5">
        <v>0</v>
      </c>
      <c r="K11" s="5">
        <v>6</v>
      </c>
      <c r="L11" s="5">
        <v>8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899" t="s">
        <v>2069</v>
      </c>
      <c r="B12" s="899"/>
      <c r="C12" s="5">
        <v>0</v>
      </c>
      <c r="D12" s="5">
        <v>5</v>
      </c>
      <c r="E12" s="5">
        <v>10</v>
      </c>
      <c r="F12" s="5">
        <v>10</v>
      </c>
      <c r="G12" s="5">
        <v>10</v>
      </c>
      <c r="H12" s="5">
        <v>0</v>
      </c>
      <c r="I12" s="5">
        <v>0</v>
      </c>
      <c r="J12" s="5">
        <v>0</v>
      </c>
      <c r="K12" s="5">
        <v>3</v>
      </c>
      <c r="L12" s="5">
        <v>10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899" t="s">
        <v>2070</v>
      </c>
      <c r="B13" s="899"/>
      <c r="C13" s="5">
        <v>0</v>
      </c>
      <c r="D13" s="5">
        <f>2+1</f>
        <v>3</v>
      </c>
      <c r="E13" s="5">
        <f>5+3</f>
        <v>8</v>
      </c>
      <c r="F13" s="5">
        <f>5+4</f>
        <v>9</v>
      </c>
      <c r="G13" s="5">
        <f>5+4</f>
        <v>9</v>
      </c>
      <c r="H13" s="5">
        <v>0</v>
      </c>
      <c r="I13" s="5">
        <v>0</v>
      </c>
      <c r="J13" s="5">
        <v>0</v>
      </c>
      <c r="K13" s="5">
        <f>2+2</f>
        <v>4</v>
      </c>
      <c r="L13" s="5">
        <f>3+2</f>
        <v>5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899" t="s">
        <v>2071</v>
      </c>
      <c r="B14" s="899"/>
      <c r="C14" s="5">
        <v>0</v>
      </c>
      <c r="D14" s="5">
        <v>2</v>
      </c>
      <c r="E14" s="5">
        <v>5</v>
      </c>
      <c r="F14" s="5">
        <v>5</v>
      </c>
      <c r="G14" s="5">
        <v>5</v>
      </c>
      <c r="H14" s="5">
        <v>0</v>
      </c>
      <c r="I14" s="5">
        <v>0</v>
      </c>
      <c r="J14" s="5">
        <v>0</v>
      </c>
      <c r="K14" s="5">
        <v>2</v>
      </c>
      <c r="L14" s="5">
        <v>3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899" t="s">
        <v>2072</v>
      </c>
      <c r="B15" s="899"/>
      <c r="C15" s="5">
        <v>0</v>
      </c>
      <c r="D15" s="5">
        <f>1+2</f>
        <v>3</v>
      </c>
      <c r="E15" s="5">
        <f>5+4</f>
        <v>9</v>
      </c>
      <c r="F15" s="5">
        <f>5+3+4</f>
        <v>12</v>
      </c>
      <c r="G15" s="5">
        <f>5+3+4</f>
        <v>12</v>
      </c>
      <c r="H15" s="5">
        <v>2</v>
      </c>
      <c r="I15" s="5">
        <v>0</v>
      </c>
      <c r="J15" s="5">
        <v>2</v>
      </c>
      <c r="K15" s="5">
        <f>2+2+2</f>
        <v>6</v>
      </c>
      <c r="L15" s="5">
        <f>3+3+2</f>
        <v>8</v>
      </c>
      <c r="M15" s="5">
        <f>3+2</f>
        <v>5</v>
      </c>
      <c r="N15" s="5">
        <f>3+1</f>
        <v>4</v>
      </c>
      <c r="O15" s="5">
        <v>3</v>
      </c>
      <c r="P15" s="5">
        <v>0</v>
      </c>
    </row>
    <row r="16" spans="1:16" x14ac:dyDescent="0.25">
      <c r="A16" s="899" t="s">
        <v>2073</v>
      </c>
      <c r="B16" s="899"/>
      <c r="C16" s="5">
        <v>0</v>
      </c>
      <c r="D16" s="5">
        <v>1</v>
      </c>
      <c r="E16" s="5">
        <v>3</v>
      </c>
      <c r="F16" s="5">
        <v>3</v>
      </c>
      <c r="G16" s="5">
        <v>3</v>
      </c>
      <c r="H16" s="5">
        <v>0</v>
      </c>
      <c r="I16" s="5">
        <v>0</v>
      </c>
      <c r="J16" s="5">
        <v>0</v>
      </c>
      <c r="K16" s="5">
        <v>1</v>
      </c>
      <c r="L16" s="5">
        <v>2</v>
      </c>
      <c r="M16" s="5">
        <v>0</v>
      </c>
      <c r="N16" s="5">
        <v>0</v>
      </c>
      <c r="O16" s="5">
        <v>0</v>
      </c>
      <c r="P16" s="5">
        <v>0</v>
      </c>
    </row>
    <row r="17" spans="1:17" x14ac:dyDescent="0.25">
      <c r="A17" s="899" t="s">
        <v>2074</v>
      </c>
      <c r="B17" s="899"/>
      <c r="C17" s="5">
        <v>0</v>
      </c>
      <c r="D17" s="5">
        <f>2+1</f>
        <v>3</v>
      </c>
      <c r="E17" s="5">
        <f>9+3</f>
        <v>12</v>
      </c>
      <c r="F17" s="5">
        <f>9+4</f>
        <v>13</v>
      </c>
      <c r="G17" s="5">
        <f>9+4</f>
        <v>13</v>
      </c>
      <c r="H17" s="5">
        <v>2</v>
      </c>
      <c r="I17" s="5">
        <v>0</v>
      </c>
      <c r="J17" s="5">
        <v>1</v>
      </c>
      <c r="K17" s="5">
        <f>2+1</f>
        <v>3</v>
      </c>
      <c r="L17" s="5">
        <f>6+2</f>
        <v>8</v>
      </c>
      <c r="M17" s="5">
        <v>2</v>
      </c>
      <c r="N17" s="5">
        <v>1</v>
      </c>
      <c r="O17" s="5">
        <v>0</v>
      </c>
      <c r="P17" s="5">
        <v>0</v>
      </c>
    </row>
    <row r="18" spans="1:17" x14ac:dyDescent="0.25">
      <c r="A18" s="899" t="s">
        <v>2075</v>
      </c>
      <c r="B18" s="899"/>
      <c r="C18" s="5">
        <v>0</v>
      </c>
      <c r="D18" s="5">
        <v>6</v>
      </c>
      <c r="E18" s="5">
        <v>12</v>
      </c>
      <c r="F18" s="5">
        <v>12</v>
      </c>
      <c r="G18" s="5">
        <v>12</v>
      </c>
      <c r="H18" s="5">
        <v>0</v>
      </c>
      <c r="I18" s="5">
        <v>0</v>
      </c>
      <c r="J18" s="5">
        <v>0</v>
      </c>
      <c r="K18" s="5">
        <v>6</v>
      </c>
      <c r="L18" s="5">
        <v>8</v>
      </c>
      <c r="M18" s="5">
        <v>0</v>
      </c>
      <c r="N18" s="5">
        <v>0</v>
      </c>
      <c r="O18" s="5">
        <v>0</v>
      </c>
      <c r="P18" s="5">
        <v>0</v>
      </c>
    </row>
    <row r="19" spans="1:17" x14ac:dyDescent="0.25">
      <c r="A19" s="899" t="s">
        <v>2076</v>
      </c>
      <c r="B19" s="899"/>
      <c r="C19" s="5">
        <v>0</v>
      </c>
      <c r="D19" s="5">
        <v>0</v>
      </c>
      <c r="E19" s="5">
        <v>0</v>
      </c>
      <c r="F19" s="5">
        <v>2</v>
      </c>
      <c r="G19" s="5">
        <v>2</v>
      </c>
      <c r="H19" s="5">
        <v>0</v>
      </c>
      <c r="I19" s="5">
        <v>0</v>
      </c>
      <c r="J19" s="5">
        <v>0</v>
      </c>
      <c r="K19" s="5">
        <v>1</v>
      </c>
      <c r="L19" s="5">
        <v>2</v>
      </c>
      <c r="M19" s="5">
        <v>2</v>
      </c>
      <c r="N19" s="5">
        <v>2</v>
      </c>
      <c r="O19" s="5">
        <v>0</v>
      </c>
      <c r="P19" s="5">
        <v>0</v>
      </c>
    </row>
    <row r="20" spans="1:17" x14ac:dyDescent="0.25">
      <c r="A20" s="899" t="s">
        <v>2077</v>
      </c>
      <c r="B20" s="899"/>
      <c r="C20" s="5">
        <v>0</v>
      </c>
      <c r="D20" s="5">
        <v>1</v>
      </c>
      <c r="E20" s="5">
        <v>2</v>
      </c>
      <c r="F20" s="5">
        <v>3</v>
      </c>
      <c r="G20" s="5">
        <v>3</v>
      </c>
      <c r="H20" s="5">
        <v>1</v>
      </c>
      <c r="I20" s="5">
        <v>0</v>
      </c>
      <c r="J20" s="5">
        <v>1</v>
      </c>
      <c r="K20" s="5">
        <v>1</v>
      </c>
      <c r="L20" s="5">
        <v>2</v>
      </c>
      <c r="M20" s="5">
        <v>2</v>
      </c>
      <c r="N20" s="5">
        <v>1</v>
      </c>
      <c r="O20" s="5">
        <v>0</v>
      </c>
      <c r="P20" s="5">
        <v>0</v>
      </c>
    </row>
    <row r="21" spans="1:17" x14ac:dyDescent="0.25">
      <c r="A21" s="899" t="s">
        <v>1426</v>
      </c>
      <c r="B21" s="899"/>
      <c r="C21" s="5">
        <v>0</v>
      </c>
      <c r="D21" s="5">
        <v>0</v>
      </c>
      <c r="E21" s="5">
        <v>0</v>
      </c>
      <c r="F21" s="5">
        <v>6</v>
      </c>
      <c r="G21" s="5">
        <v>15</v>
      </c>
      <c r="H21" s="5">
        <v>15</v>
      </c>
      <c r="I21" s="5">
        <v>10</v>
      </c>
      <c r="J21" s="5">
        <v>10</v>
      </c>
      <c r="K21" s="5">
        <v>10</v>
      </c>
      <c r="L21" s="5">
        <v>10</v>
      </c>
      <c r="M21" s="5">
        <v>10</v>
      </c>
      <c r="N21" s="5">
        <v>10</v>
      </c>
      <c r="O21" s="5">
        <v>10</v>
      </c>
      <c r="P21" s="5">
        <v>0</v>
      </c>
    </row>
    <row r="22" spans="1:17" x14ac:dyDescent="0.25">
      <c r="A22" s="899" t="s">
        <v>2078</v>
      </c>
      <c r="B22" s="899"/>
      <c r="C22" s="5">
        <v>0</v>
      </c>
      <c r="D22" s="5">
        <v>0</v>
      </c>
      <c r="E22" s="5">
        <v>0</v>
      </c>
      <c r="F22" s="5">
        <v>12</v>
      </c>
      <c r="G22" s="5">
        <v>30</v>
      </c>
      <c r="H22" s="5">
        <v>30</v>
      </c>
      <c r="I22" s="5">
        <v>20</v>
      </c>
      <c r="J22" s="5">
        <v>20</v>
      </c>
      <c r="K22" s="5">
        <v>20</v>
      </c>
      <c r="L22" s="5">
        <v>20</v>
      </c>
      <c r="M22" s="5">
        <v>20</v>
      </c>
      <c r="N22" s="5">
        <v>20</v>
      </c>
      <c r="O22" s="5">
        <v>20</v>
      </c>
      <c r="P22" s="5">
        <v>0</v>
      </c>
    </row>
    <row r="23" spans="1:17" x14ac:dyDescent="0.25">
      <c r="A23" s="899" t="s">
        <v>2079</v>
      </c>
      <c r="B23" s="899"/>
      <c r="C23" s="5">
        <v>0</v>
      </c>
      <c r="D23" s="5">
        <v>0</v>
      </c>
      <c r="E23" s="5">
        <v>0</v>
      </c>
      <c r="F23" s="5">
        <v>6</v>
      </c>
      <c r="G23" s="5">
        <v>15</v>
      </c>
      <c r="H23" s="5">
        <v>15</v>
      </c>
      <c r="I23" s="5">
        <v>10</v>
      </c>
      <c r="J23" s="5">
        <v>10</v>
      </c>
      <c r="K23" s="5">
        <v>10</v>
      </c>
      <c r="L23" s="5">
        <v>10</v>
      </c>
      <c r="M23" s="5">
        <v>10</v>
      </c>
      <c r="N23" s="5">
        <v>10</v>
      </c>
      <c r="O23" s="5">
        <v>10</v>
      </c>
      <c r="P23" s="5">
        <v>0</v>
      </c>
    </row>
    <row r="24" spans="1:17" x14ac:dyDescent="0.25">
      <c r="A24" s="899" t="s">
        <v>2080</v>
      </c>
      <c r="B24" s="899"/>
      <c r="C24" s="5">
        <v>0</v>
      </c>
      <c r="D24" s="5">
        <v>0</v>
      </c>
      <c r="E24" s="5">
        <v>0</v>
      </c>
      <c r="F24" s="5">
        <f>12+2</f>
        <v>14</v>
      </c>
      <c r="G24" s="5">
        <f>30+2</f>
        <v>32</v>
      </c>
      <c r="H24" s="5">
        <f>30+2</f>
        <v>32</v>
      </c>
      <c r="I24" s="5">
        <f t="shared" ref="I24:O24" si="0">20+2</f>
        <v>22</v>
      </c>
      <c r="J24" s="5">
        <f t="shared" si="0"/>
        <v>22</v>
      </c>
      <c r="K24" s="5">
        <f t="shared" si="0"/>
        <v>22</v>
      </c>
      <c r="L24" s="5">
        <f t="shared" si="0"/>
        <v>22</v>
      </c>
      <c r="M24" s="5">
        <f t="shared" si="0"/>
        <v>22</v>
      </c>
      <c r="N24" s="5">
        <f t="shared" si="0"/>
        <v>22</v>
      </c>
      <c r="O24" s="5">
        <f t="shared" si="0"/>
        <v>22</v>
      </c>
      <c r="P24" s="5">
        <v>0</v>
      </c>
    </row>
    <row r="25" spans="1:17" x14ac:dyDescent="0.25">
      <c r="A25" s="899" t="s">
        <v>2081</v>
      </c>
      <c r="B25" s="899"/>
      <c r="C25" s="5">
        <v>0</v>
      </c>
      <c r="D25" s="5">
        <v>0</v>
      </c>
      <c r="E25" s="5">
        <v>0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>
        <v>2</v>
      </c>
      <c r="P25" s="5">
        <v>0</v>
      </c>
    </row>
    <row r="26" spans="1:17" x14ac:dyDescent="0.25">
      <c r="A26" s="899" t="s">
        <v>2082</v>
      </c>
      <c r="B26" s="899"/>
      <c r="C26" s="5">
        <v>0</v>
      </c>
      <c r="D26" s="5">
        <v>0</v>
      </c>
      <c r="E26" s="5">
        <v>0</v>
      </c>
      <c r="F26" s="5">
        <v>2</v>
      </c>
      <c r="G26" s="5">
        <v>2</v>
      </c>
      <c r="H26" s="5">
        <v>2</v>
      </c>
      <c r="I26" s="5">
        <v>2</v>
      </c>
      <c r="J26" s="5">
        <v>2</v>
      </c>
      <c r="K26" s="5">
        <v>2</v>
      </c>
      <c r="L26" s="5">
        <v>2</v>
      </c>
      <c r="M26" s="5">
        <v>2</v>
      </c>
      <c r="N26" s="5">
        <v>2</v>
      </c>
      <c r="O26" s="5">
        <v>2</v>
      </c>
      <c r="P26" s="5">
        <v>0</v>
      </c>
    </row>
    <row r="27" spans="1:17" x14ac:dyDescent="0.25">
      <c r="A27" s="903" t="s">
        <v>618</v>
      </c>
      <c r="B27" s="903"/>
      <c r="C27" s="19">
        <f>SUM(C4:C26)</f>
        <v>70</v>
      </c>
      <c r="D27" s="19">
        <f t="shared" ref="D27:P27" si="1">SUM(D4:D26)</f>
        <v>147</v>
      </c>
      <c r="E27" s="19">
        <f t="shared" si="1"/>
        <v>218</v>
      </c>
      <c r="F27" s="19">
        <f t="shared" si="1"/>
        <v>376</v>
      </c>
      <c r="G27" s="19">
        <f t="shared" si="1"/>
        <v>567</v>
      </c>
      <c r="H27" s="19">
        <f t="shared" si="1"/>
        <v>335</v>
      </c>
      <c r="I27" s="19">
        <f t="shared" si="1"/>
        <v>224</v>
      </c>
      <c r="J27" s="19">
        <f t="shared" si="1"/>
        <v>229</v>
      </c>
      <c r="K27" s="19">
        <f t="shared" si="1"/>
        <v>300</v>
      </c>
      <c r="L27" s="19">
        <f t="shared" si="1"/>
        <v>356</v>
      </c>
      <c r="M27" s="19">
        <f t="shared" si="1"/>
        <v>249</v>
      </c>
      <c r="N27" s="19">
        <f t="shared" si="1"/>
        <v>245</v>
      </c>
      <c r="O27" s="19">
        <f t="shared" si="1"/>
        <v>231</v>
      </c>
      <c r="P27" s="19">
        <f t="shared" si="1"/>
        <v>0</v>
      </c>
    </row>
    <row r="30" spans="1:17" x14ac:dyDescent="0.25">
      <c r="G30" s="861"/>
      <c r="H30" s="861"/>
      <c r="I30" s="861"/>
      <c r="J30" s="861"/>
    </row>
    <row r="31" spans="1:17" x14ac:dyDescent="0.25">
      <c r="A31" s="902" t="s">
        <v>2083</v>
      </c>
      <c r="B31" s="902"/>
      <c r="C31" s="902"/>
      <c r="D31" s="902"/>
      <c r="E31" s="902"/>
      <c r="F31" s="902"/>
      <c r="G31" s="902"/>
      <c r="H31" s="902"/>
      <c r="I31" s="902"/>
      <c r="J31" s="902"/>
      <c r="K31" s="902"/>
      <c r="L31" s="902"/>
      <c r="M31" s="902"/>
      <c r="N31" s="902"/>
      <c r="O31" s="902"/>
      <c r="P31" s="902"/>
      <c r="Q31" s="902"/>
    </row>
    <row r="32" spans="1:17" x14ac:dyDescent="0.25">
      <c r="A32" s="900" t="s">
        <v>1370</v>
      </c>
      <c r="B32" s="900"/>
      <c r="C32" s="245">
        <v>45713</v>
      </c>
      <c r="D32" s="245">
        <v>45741</v>
      </c>
      <c r="E32" s="245">
        <v>45772</v>
      </c>
      <c r="F32" s="245">
        <v>45802</v>
      </c>
      <c r="G32" s="245">
        <v>45833</v>
      </c>
      <c r="H32" s="245">
        <v>45863</v>
      </c>
      <c r="I32" s="245">
        <v>45894</v>
      </c>
      <c r="J32" s="245">
        <v>45925</v>
      </c>
      <c r="K32" s="245">
        <v>45955</v>
      </c>
      <c r="L32" s="245">
        <v>45986</v>
      </c>
      <c r="M32" s="245">
        <v>46016</v>
      </c>
      <c r="N32" s="245">
        <v>46047</v>
      </c>
      <c r="O32" s="245">
        <v>46078</v>
      </c>
      <c r="P32" s="245">
        <v>46106</v>
      </c>
    </row>
    <row r="33" spans="1:16" x14ac:dyDescent="0.25">
      <c r="A33" s="882" t="s">
        <v>12</v>
      </c>
      <c r="B33" s="882"/>
      <c r="C33" s="18">
        <v>510</v>
      </c>
      <c r="D33" s="18">
        <v>570</v>
      </c>
      <c r="E33" s="18">
        <v>570</v>
      </c>
      <c r="F33" s="18">
        <v>570</v>
      </c>
      <c r="G33" s="18">
        <v>570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</row>
    <row r="34" spans="1:16" x14ac:dyDescent="0.25">
      <c r="A34" s="882" t="s">
        <v>1385</v>
      </c>
      <c r="B34" s="882"/>
      <c r="C34" s="18">
        <v>0</v>
      </c>
      <c r="D34" s="18">
        <v>480</v>
      </c>
      <c r="E34" s="18">
        <v>960</v>
      </c>
      <c r="F34" s="18">
        <v>960</v>
      </c>
      <c r="G34" s="18">
        <v>960</v>
      </c>
      <c r="H34" s="18">
        <v>0</v>
      </c>
      <c r="I34" s="18">
        <v>0</v>
      </c>
      <c r="J34" s="18">
        <v>0</v>
      </c>
      <c r="K34" s="18">
        <v>600</v>
      </c>
      <c r="L34" s="18">
        <v>960</v>
      </c>
      <c r="M34" s="18">
        <v>120</v>
      </c>
      <c r="N34" s="18">
        <v>120</v>
      </c>
      <c r="O34" s="18">
        <v>0</v>
      </c>
      <c r="P34" s="18">
        <v>0</v>
      </c>
    </row>
    <row r="35" spans="1:16" x14ac:dyDescent="0.25">
      <c r="A35" s="882" t="s">
        <v>2050</v>
      </c>
      <c r="B35" s="882"/>
      <c r="C35" s="18">
        <v>15</v>
      </c>
      <c r="D35" s="18">
        <v>30</v>
      </c>
      <c r="E35" s="18">
        <v>30</v>
      </c>
      <c r="F35" s="18">
        <v>30</v>
      </c>
      <c r="G35" s="18">
        <v>30</v>
      </c>
      <c r="H35" s="18">
        <v>15</v>
      </c>
      <c r="I35" s="18">
        <v>15</v>
      </c>
      <c r="J35" s="18">
        <v>15</v>
      </c>
      <c r="K35" s="18">
        <v>15</v>
      </c>
      <c r="L35" s="18">
        <v>30</v>
      </c>
      <c r="M35" s="18">
        <v>0</v>
      </c>
      <c r="N35" s="18">
        <v>0</v>
      </c>
      <c r="O35" s="18">
        <v>0</v>
      </c>
      <c r="P35" s="18">
        <v>0</v>
      </c>
    </row>
    <row r="36" spans="1:16" x14ac:dyDescent="0.25">
      <c r="A36" s="882" t="s">
        <v>2052</v>
      </c>
      <c r="B36" s="882"/>
      <c r="C36" s="18">
        <v>0</v>
      </c>
      <c r="D36" s="18">
        <v>0</v>
      </c>
      <c r="E36" s="18">
        <v>20</v>
      </c>
      <c r="F36" s="18">
        <v>40</v>
      </c>
      <c r="G36" s="18">
        <v>40</v>
      </c>
      <c r="H36" s="18">
        <v>0</v>
      </c>
      <c r="I36" s="18">
        <v>0</v>
      </c>
      <c r="J36" s="18">
        <v>0</v>
      </c>
      <c r="K36" s="18">
        <v>20</v>
      </c>
      <c r="L36" s="18">
        <v>20</v>
      </c>
      <c r="M36" s="18">
        <v>0</v>
      </c>
      <c r="N36" s="18">
        <v>0</v>
      </c>
      <c r="O36" s="18">
        <v>0</v>
      </c>
      <c r="P36" s="18">
        <v>0</v>
      </c>
    </row>
    <row r="37" spans="1:16" x14ac:dyDescent="0.25">
      <c r="A37" s="882" t="s">
        <v>217</v>
      </c>
      <c r="B37" s="882"/>
      <c r="C37" s="18">
        <v>0</v>
      </c>
      <c r="D37" s="18">
        <v>0</v>
      </c>
      <c r="E37" s="18">
        <v>0</v>
      </c>
      <c r="F37" s="18">
        <v>120</v>
      </c>
      <c r="G37" s="18">
        <v>165</v>
      </c>
      <c r="H37" s="18">
        <v>0</v>
      </c>
      <c r="I37" s="18">
        <v>0</v>
      </c>
      <c r="J37" s="18">
        <v>0</v>
      </c>
      <c r="K37" s="18">
        <v>75</v>
      </c>
      <c r="L37" s="18">
        <v>195</v>
      </c>
      <c r="M37" s="18">
        <v>195</v>
      </c>
      <c r="N37" s="18">
        <v>195</v>
      </c>
      <c r="O37" s="18">
        <v>30</v>
      </c>
      <c r="P37" s="18">
        <v>0</v>
      </c>
    </row>
    <row r="38" spans="1:16" x14ac:dyDescent="0.25">
      <c r="A38" s="882" t="s">
        <v>2054</v>
      </c>
      <c r="B38" s="882"/>
      <c r="C38" s="18">
        <v>0</v>
      </c>
      <c r="D38" s="18">
        <v>0</v>
      </c>
      <c r="E38" s="18">
        <v>0</v>
      </c>
      <c r="F38" s="18">
        <v>120</v>
      </c>
      <c r="G38" s="18">
        <v>120</v>
      </c>
      <c r="H38" s="18">
        <v>0</v>
      </c>
      <c r="I38" s="18">
        <v>0</v>
      </c>
      <c r="J38" s="18">
        <v>0</v>
      </c>
      <c r="K38" s="18">
        <v>60</v>
      </c>
      <c r="L38" s="18">
        <v>120</v>
      </c>
      <c r="M38" s="18">
        <v>120</v>
      </c>
      <c r="N38" s="18">
        <v>120</v>
      </c>
      <c r="O38" s="18">
        <v>120</v>
      </c>
      <c r="P38" s="18">
        <v>0</v>
      </c>
    </row>
    <row r="39" spans="1:16" x14ac:dyDescent="0.25">
      <c r="A39" s="882" t="s">
        <v>1420</v>
      </c>
      <c r="B39" s="882"/>
      <c r="C39" s="18">
        <v>0</v>
      </c>
      <c r="D39" s="18">
        <v>0</v>
      </c>
      <c r="E39" s="18">
        <v>10</v>
      </c>
      <c r="F39" s="18">
        <v>45</v>
      </c>
      <c r="G39" s="18">
        <v>35</v>
      </c>
      <c r="H39" s="18">
        <v>0</v>
      </c>
      <c r="I39" s="18">
        <v>0</v>
      </c>
      <c r="J39" s="18">
        <v>0</v>
      </c>
      <c r="K39" s="18">
        <v>35</v>
      </c>
      <c r="L39" s="18">
        <v>35</v>
      </c>
      <c r="M39" s="18">
        <v>35</v>
      </c>
      <c r="N39" s="18">
        <v>35</v>
      </c>
      <c r="O39" s="18">
        <v>0</v>
      </c>
      <c r="P39" s="18">
        <v>0</v>
      </c>
    </row>
    <row r="40" spans="1:16" x14ac:dyDescent="0.25">
      <c r="A40" s="882" t="s">
        <v>24</v>
      </c>
      <c r="B40" s="882"/>
      <c r="C40" s="18">
        <v>0</v>
      </c>
      <c r="D40" s="18">
        <v>0</v>
      </c>
      <c r="E40" s="18">
        <v>0</v>
      </c>
      <c r="F40" s="18">
        <v>270</v>
      </c>
      <c r="G40" s="18">
        <v>675</v>
      </c>
      <c r="H40" s="18">
        <v>675</v>
      </c>
      <c r="I40" s="18">
        <v>450</v>
      </c>
      <c r="J40" s="18">
        <v>450</v>
      </c>
      <c r="K40" s="18">
        <v>450</v>
      </c>
      <c r="L40" s="18">
        <v>450</v>
      </c>
      <c r="M40" s="18">
        <v>450</v>
      </c>
      <c r="N40" s="18">
        <v>450</v>
      </c>
      <c r="O40" s="18">
        <v>450</v>
      </c>
      <c r="P40" s="18">
        <v>0</v>
      </c>
    </row>
    <row r="41" spans="1:16" x14ac:dyDescent="0.25">
      <c r="A41" s="882" t="s">
        <v>2055</v>
      </c>
      <c r="B41" s="882"/>
      <c r="C41" s="18">
        <v>30</v>
      </c>
      <c r="D41" s="18">
        <v>30</v>
      </c>
      <c r="E41" s="18">
        <v>50</v>
      </c>
      <c r="F41" s="18">
        <v>50</v>
      </c>
      <c r="G41" s="18">
        <v>50</v>
      </c>
      <c r="H41" s="18">
        <v>20</v>
      </c>
      <c r="I41" s="18">
        <v>20</v>
      </c>
      <c r="J41" s="18">
        <v>20</v>
      </c>
      <c r="K41" s="18">
        <v>30</v>
      </c>
      <c r="L41" s="18">
        <v>50</v>
      </c>
      <c r="M41" s="18">
        <v>50</v>
      </c>
      <c r="N41" s="18">
        <v>50</v>
      </c>
      <c r="O41" s="18">
        <v>50</v>
      </c>
      <c r="P41" s="18">
        <v>30</v>
      </c>
    </row>
    <row r="42" spans="1:16" x14ac:dyDescent="0.25">
      <c r="A42" s="882" t="s">
        <v>2056</v>
      </c>
      <c r="B42" s="882"/>
      <c r="C42" s="5">
        <v>20</v>
      </c>
      <c r="D42" s="5">
        <v>20</v>
      </c>
      <c r="E42" s="5">
        <v>20</v>
      </c>
      <c r="F42" s="5">
        <v>170</v>
      </c>
      <c r="G42" s="5">
        <v>395</v>
      </c>
      <c r="H42" s="5">
        <v>395</v>
      </c>
      <c r="I42" s="5">
        <v>270</v>
      </c>
      <c r="J42" s="5">
        <v>270</v>
      </c>
      <c r="K42" s="5">
        <v>270</v>
      </c>
      <c r="L42" s="5">
        <v>270</v>
      </c>
      <c r="M42" s="5">
        <v>270</v>
      </c>
      <c r="N42" s="5">
        <v>270</v>
      </c>
      <c r="O42" s="5">
        <v>270</v>
      </c>
      <c r="P42" s="5">
        <v>20</v>
      </c>
    </row>
    <row r="43" spans="1:16" x14ac:dyDescent="0.25">
      <c r="A43" s="882" t="s">
        <v>2043</v>
      </c>
      <c r="B43" s="882"/>
      <c r="C43" s="18">
        <v>0</v>
      </c>
      <c r="D43" s="18">
        <v>0</v>
      </c>
      <c r="E43" s="18">
        <v>0</v>
      </c>
      <c r="F43" s="18">
        <v>24</v>
      </c>
      <c r="G43" s="18">
        <v>32</v>
      </c>
      <c r="H43" s="18">
        <v>0</v>
      </c>
      <c r="I43" s="18">
        <v>0</v>
      </c>
      <c r="J43" s="18">
        <v>0</v>
      </c>
      <c r="K43" s="18">
        <v>16</v>
      </c>
      <c r="L43" s="18">
        <v>40</v>
      </c>
      <c r="M43" s="18">
        <v>40</v>
      </c>
      <c r="N43" s="18">
        <v>40</v>
      </c>
      <c r="O43" s="18">
        <v>0</v>
      </c>
      <c r="P43" s="18">
        <v>0</v>
      </c>
    </row>
    <row r="44" spans="1:16" x14ac:dyDescent="0.25">
      <c r="A44" s="882" t="s">
        <v>2044</v>
      </c>
      <c r="B44" s="882"/>
      <c r="C44" s="5">
        <v>0</v>
      </c>
      <c r="D44" s="5">
        <v>0</v>
      </c>
      <c r="E44" s="5">
        <v>0</v>
      </c>
      <c r="F44" s="5">
        <v>15</v>
      </c>
      <c r="G44" s="5">
        <v>30</v>
      </c>
      <c r="H44" s="5">
        <v>7.5</v>
      </c>
      <c r="I44" s="5">
        <v>7.5</v>
      </c>
      <c r="J44" s="5">
        <v>7.5</v>
      </c>
      <c r="K44" s="5">
        <v>7.5</v>
      </c>
      <c r="L44" s="5">
        <v>30</v>
      </c>
      <c r="M44" s="5">
        <v>37.5</v>
      </c>
      <c r="N44" s="5">
        <v>45</v>
      </c>
      <c r="O44" s="5">
        <v>30</v>
      </c>
      <c r="P44" s="5">
        <v>7.5</v>
      </c>
    </row>
  </sheetData>
  <mergeCells count="41">
    <mergeCell ref="A43:B43"/>
    <mergeCell ref="A44:B44"/>
    <mergeCell ref="A32:B32"/>
    <mergeCell ref="A31:Q31"/>
    <mergeCell ref="A27:B27"/>
    <mergeCell ref="A37:B37"/>
    <mergeCell ref="A38:B38"/>
    <mergeCell ref="A39:B39"/>
    <mergeCell ref="A40:B40"/>
    <mergeCell ref="A41:B41"/>
    <mergeCell ref="A42:B42"/>
    <mergeCell ref="A36:B36"/>
    <mergeCell ref="A1:P1"/>
    <mergeCell ref="G30:J30"/>
    <mergeCell ref="A33:B33"/>
    <mergeCell ref="A34:B34"/>
    <mergeCell ref="A35:B35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7427-0730-405B-85EA-7143200E09AE}">
  <dimension ref="A1:AH81"/>
  <sheetViews>
    <sheetView zoomScale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defaultRowHeight="15" x14ac:dyDescent="0.25"/>
  <sheetData>
    <row r="1" spans="1:34" x14ac:dyDescent="0.25">
      <c r="C1" s="240">
        <v>45713</v>
      </c>
      <c r="D1" s="240">
        <v>45741</v>
      </c>
      <c r="E1" s="240">
        <v>45772</v>
      </c>
      <c r="F1" s="240">
        <v>45802</v>
      </c>
      <c r="G1" s="240">
        <v>45833</v>
      </c>
      <c r="H1" s="240">
        <v>45863</v>
      </c>
      <c r="I1" s="240">
        <v>45894</v>
      </c>
      <c r="J1" s="240">
        <v>45925</v>
      </c>
      <c r="K1" s="240">
        <v>45955</v>
      </c>
      <c r="L1" s="240">
        <v>45986</v>
      </c>
      <c r="M1" s="240">
        <v>46016</v>
      </c>
      <c r="N1" s="240">
        <v>46047</v>
      </c>
      <c r="O1" s="240">
        <v>46078</v>
      </c>
      <c r="P1" s="240">
        <v>46106</v>
      </c>
      <c r="S1" s="900" t="s">
        <v>2060</v>
      </c>
      <c r="T1" s="900"/>
      <c r="U1" s="243">
        <v>45713</v>
      </c>
      <c r="V1" s="243">
        <v>45741</v>
      </c>
      <c r="W1" s="243">
        <v>45772</v>
      </c>
      <c r="X1" s="243">
        <v>45802</v>
      </c>
      <c r="Y1" s="243">
        <v>45833</v>
      </c>
      <c r="Z1" s="243">
        <v>45863</v>
      </c>
      <c r="AA1" s="243">
        <v>45894</v>
      </c>
      <c r="AB1" s="243">
        <v>45925</v>
      </c>
      <c r="AC1" s="243">
        <v>45955</v>
      </c>
      <c r="AD1" s="243">
        <v>45986</v>
      </c>
      <c r="AE1" s="243">
        <v>46016</v>
      </c>
      <c r="AF1" s="243">
        <v>46047</v>
      </c>
      <c r="AG1" s="243">
        <v>46078</v>
      </c>
      <c r="AH1" s="243">
        <v>46106</v>
      </c>
    </row>
    <row r="2" spans="1:34" x14ac:dyDescent="0.25">
      <c r="A2" s="904" t="s">
        <v>12</v>
      </c>
      <c r="B2" s="904"/>
      <c r="S2" s="899" t="s">
        <v>2061</v>
      </c>
      <c r="T2" s="899"/>
      <c r="U2" s="13">
        <v>17</v>
      </c>
      <c r="V2" s="13">
        <f>19+5+1</f>
        <v>25</v>
      </c>
      <c r="W2" s="13">
        <f>19+10+2</f>
        <v>31</v>
      </c>
      <c r="X2" s="13">
        <f>19+10+4+3+6+1</f>
        <v>43</v>
      </c>
      <c r="Y2" s="13">
        <f>19+10+4+3+15+1</f>
        <v>52</v>
      </c>
      <c r="Z2" s="13">
        <f>1+15+1</f>
        <v>17</v>
      </c>
      <c r="AA2" s="13">
        <f>10+1</f>
        <v>11</v>
      </c>
      <c r="AB2" s="13">
        <f>1+10+1</f>
        <v>12</v>
      </c>
      <c r="AC2" s="13">
        <f>3+2+1+10+1</f>
        <v>17</v>
      </c>
      <c r="AD2" s="13">
        <f>10+4+2+10+1</f>
        <v>27</v>
      </c>
      <c r="AE2" s="13">
        <f>4+2+10+1</f>
        <v>17</v>
      </c>
      <c r="AF2" s="13">
        <f>4+1+10+1</f>
        <v>16</v>
      </c>
      <c r="AG2" s="13">
        <f>4+10+1</f>
        <v>15</v>
      </c>
      <c r="AH2" s="13">
        <v>0</v>
      </c>
    </row>
    <row r="3" spans="1:34" x14ac:dyDescent="0.25">
      <c r="A3" t="s">
        <v>2061</v>
      </c>
      <c r="C3">
        <v>17</v>
      </c>
      <c r="D3">
        <v>19</v>
      </c>
      <c r="E3">
        <v>19</v>
      </c>
      <c r="F3">
        <v>19</v>
      </c>
      <c r="G3">
        <v>19</v>
      </c>
      <c r="S3" s="899" t="s">
        <v>2062</v>
      </c>
      <c r="T3" s="899"/>
      <c r="U3" s="13">
        <v>17</v>
      </c>
      <c r="V3" s="13">
        <v>19</v>
      </c>
      <c r="W3" s="13">
        <v>19</v>
      </c>
      <c r="X3" s="13">
        <v>19</v>
      </c>
      <c r="Y3" s="13">
        <v>19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</row>
    <row r="4" spans="1:34" x14ac:dyDescent="0.25">
      <c r="A4" t="s">
        <v>2062</v>
      </c>
      <c r="C4">
        <v>17</v>
      </c>
      <c r="D4">
        <v>19</v>
      </c>
      <c r="E4">
        <v>19</v>
      </c>
      <c r="F4">
        <v>19</v>
      </c>
      <c r="G4">
        <v>19</v>
      </c>
      <c r="S4" s="899" t="s">
        <v>2063</v>
      </c>
      <c r="T4" s="899"/>
      <c r="U4" s="13">
        <v>5</v>
      </c>
      <c r="V4" s="13">
        <f>5+3</f>
        <v>8</v>
      </c>
      <c r="W4" s="13">
        <f>5+8</f>
        <v>13</v>
      </c>
      <c r="X4" s="13">
        <f>5+8+2+6+2</f>
        <v>23</v>
      </c>
      <c r="Y4" s="13">
        <f>5+8+3+15+2</f>
        <v>33</v>
      </c>
      <c r="Z4" s="13">
        <f>15+2</f>
        <v>17</v>
      </c>
      <c r="AA4" s="13">
        <f>10+2</f>
        <v>12</v>
      </c>
      <c r="AB4" s="13">
        <f>10+2</f>
        <v>12</v>
      </c>
      <c r="AC4" s="13">
        <f>4+1+10+2</f>
        <v>17</v>
      </c>
      <c r="AD4" s="13">
        <f>6+4+10+2</f>
        <v>22</v>
      </c>
      <c r="AE4" s="13">
        <f>4+10+2</f>
        <v>16</v>
      </c>
      <c r="AF4" s="13">
        <f>4+10+2</f>
        <v>16</v>
      </c>
      <c r="AG4" s="13">
        <f>10+2</f>
        <v>12</v>
      </c>
      <c r="AH4" s="13">
        <v>0</v>
      </c>
    </row>
    <row r="5" spans="1:34" x14ac:dyDescent="0.25">
      <c r="A5" t="s">
        <v>2063</v>
      </c>
      <c r="C5">
        <v>5</v>
      </c>
      <c r="D5">
        <v>5</v>
      </c>
      <c r="E5">
        <v>5</v>
      </c>
      <c r="F5">
        <v>5</v>
      </c>
      <c r="G5">
        <v>5</v>
      </c>
      <c r="S5" s="899" t="s">
        <v>2064</v>
      </c>
      <c r="T5" s="899"/>
      <c r="U5" s="13">
        <v>6</v>
      </c>
      <c r="V5" s="13">
        <f>6+7+1</f>
        <v>14</v>
      </c>
      <c r="W5" s="13">
        <f>6+12+3</f>
        <v>21</v>
      </c>
      <c r="X5" s="13">
        <f>6+12+4+2+66+5</f>
        <v>95</v>
      </c>
      <c r="Y5" s="13">
        <f>6+12+4+3+165+5</f>
        <v>195</v>
      </c>
      <c r="Z5" s="13">
        <f>165+5</f>
        <v>170</v>
      </c>
      <c r="AA5" s="13">
        <f>110+5</f>
        <v>115</v>
      </c>
      <c r="AB5" s="13">
        <f>110+5</f>
        <v>115</v>
      </c>
      <c r="AC5" s="13">
        <f>7+2+1+110+5</f>
        <v>125</v>
      </c>
      <c r="AD5" s="13">
        <f>10+2+4+110+5</f>
        <v>131</v>
      </c>
      <c r="AE5" s="13">
        <f>4+110+5</f>
        <v>119</v>
      </c>
      <c r="AF5" s="13">
        <f>4+110+5</f>
        <v>119</v>
      </c>
      <c r="AG5" s="13">
        <f>110+5</f>
        <v>115</v>
      </c>
      <c r="AH5" s="13">
        <v>0</v>
      </c>
    </row>
    <row r="6" spans="1:34" x14ac:dyDescent="0.25">
      <c r="A6" t="s">
        <v>2064</v>
      </c>
      <c r="C6">
        <v>6</v>
      </c>
      <c r="D6">
        <v>6</v>
      </c>
      <c r="E6">
        <v>6</v>
      </c>
      <c r="F6">
        <v>6</v>
      </c>
      <c r="G6">
        <v>6</v>
      </c>
      <c r="S6" s="899" t="s">
        <v>2065</v>
      </c>
      <c r="T6" s="899"/>
      <c r="U6" s="13">
        <v>8</v>
      </c>
      <c r="V6" s="13">
        <f>8+5</f>
        <v>13</v>
      </c>
      <c r="W6" s="13">
        <f>8+10</f>
        <v>18</v>
      </c>
      <c r="X6" s="13">
        <f>8+10</f>
        <v>18</v>
      </c>
      <c r="Y6" s="13">
        <f>8+10</f>
        <v>18</v>
      </c>
      <c r="Z6" s="13">
        <v>0</v>
      </c>
      <c r="AA6" s="13">
        <v>0</v>
      </c>
      <c r="AB6" s="13">
        <v>0</v>
      </c>
      <c r="AC6" s="13">
        <v>3</v>
      </c>
      <c r="AD6" s="13">
        <v>10</v>
      </c>
      <c r="AE6" s="13">
        <v>0</v>
      </c>
      <c r="AF6" s="13">
        <v>0</v>
      </c>
      <c r="AG6" s="13">
        <v>0</v>
      </c>
      <c r="AH6" s="13">
        <v>0</v>
      </c>
    </row>
    <row r="7" spans="1:34" x14ac:dyDescent="0.25">
      <c r="A7" t="s">
        <v>2065</v>
      </c>
      <c r="C7">
        <v>8</v>
      </c>
      <c r="D7">
        <v>8</v>
      </c>
      <c r="E7">
        <v>8</v>
      </c>
      <c r="F7">
        <v>8</v>
      </c>
      <c r="G7">
        <v>8</v>
      </c>
      <c r="S7" s="899" t="s">
        <v>2066</v>
      </c>
      <c r="T7" s="899"/>
      <c r="U7" s="13">
        <v>17</v>
      </c>
      <c r="V7" s="13">
        <f>19+12</f>
        <v>31</v>
      </c>
      <c r="W7" s="13">
        <f>19+12</f>
        <v>31</v>
      </c>
      <c r="X7" s="13">
        <f>19+12+12</f>
        <v>43</v>
      </c>
      <c r="Y7" s="13">
        <f>19+12+30</f>
        <v>61</v>
      </c>
      <c r="Z7" s="13">
        <v>30</v>
      </c>
      <c r="AA7" s="13">
        <v>20</v>
      </c>
      <c r="AB7" s="13">
        <v>20</v>
      </c>
      <c r="AC7" s="13">
        <f>12+20</f>
        <v>32</v>
      </c>
      <c r="AD7" s="13">
        <f>12+20</f>
        <v>32</v>
      </c>
      <c r="AE7" s="13">
        <v>20</v>
      </c>
      <c r="AF7" s="13">
        <v>20</v>
      </c>
      <c r="AG7" s="13">
        <v>20</v>
      </c>
      <c r="AH7" s="13">
        <v>0</v>
      </c>
    </row>
    <row r="8" spans="1:34" x14ac:dyDescent="0.25">
      <c r="A8" t="s">
        <v>2066</v>
      </c>
      <c r="C8">
        <v>17</v>
      </c>
      <c r="D8">
        <v>19</v>
      </c>
      <c r="E8">
        <v>19</v>
      </c>
      <c r="F8">
        <v>19</v>
      </c>
      <c r="G8">
        <v>19</v>
      </c>
      <c r="S8" s="899" t="s">
        <v>2067</v>
      </c>
      <c r="T8" s="899"/>
      <c r="U8" s="13">
        <v>0</v>
      </c>
      <c r="V8" s="13">
        <v>7</v>
      </c>
      <c r="W8" s="13">
        <v>12</v>
      </c>
      <c r="X8" s="13">
        <v>12</v>
      </c>
      <c r="Y8" s="13">
        <v>12</v>
      </c>
      <c r="Z8" s="13">
        <v>0</v>
      </c>
      <c r="AA8" s="13">
        <v>0</v>
      </c>
      <c r="AB8" s="13">
        <v>0</v>
      </c>
      <c r="AC8" s="13">
        <v>7</v>
      </c>
      <c r="AD8" s="13">
        <v>12</v>
      </c>
      <c r="AE8" s="13">
        <v>0</v>
      </c>
      <c r="AF8" s="13">
        <v>0</v>
      </c>
      <c r="AG8" s="13">
        <v>0</v>
      </c>
      <c r="AH8" s="13">
        <v>0</v>
      </c>
    </row>
    <row r="9" spans="1:34" x14ac:dyDescent="0.25">
      <c r="A9" s="19"/>
      <c r="B9" s="19"/>
      <c r="C9" s="241">
        <f>SUM(C3:C8)</f>
        <v>70</v>
      </c>
      <c r="D9" s="241">
        <f t="shared" ref="D9:G9" si="0">SUM(D3:D8)</f>
        <v>76</v>
      </c>
      <c r="E9" s="241">
        <f t="shared" si="0"/>
        <v>76</v>
      </c>
      <c r="F9" s="241">
        <f t="shared" si="0"/>
        <v>76</v>
      </c>
      <c r="G9" s="241">
        <f t="shared" si="0"/>
        <v>76</v>
      </c>
      <c r="S9" s="899" t="s">
        <v>2068</v>
      </c>
      <c r="T9" s="899"/>
      <c r="U9" s="13">
        <v>0</v>
      </c>
      <c r="V9" s="13">
        <v>6</v>
      </c>
      <c r="W9" s="13">
        <v>12</v>
      </c>
      <c r="X9" s="13">
        <v>12</v>
      </c>
      <c r="Y9" s="13">
        <v>12</v>
      </c>
      <c r="Z9" s="13">
        <v>0</v>
      </c>
      <c r="AA9" s="13">
        <v>0</v>
      </c>
      <c r="AB9" s="13">
        <v>0</v>
      </c>
      <c r="AC9" s="13">
        <v>6</v>
      </c>
      <c r="AD9" s="13">
        <v>8</v>
      </c>
      <c r="AE9" s="13">
        <v>0</v>
      </c>
      <c r="AF9" s="13">
        <v>0</v>
      </c>
      <c r="AG9" s="13">
        <v>0</v>
      </c>
      <c r="AH9" s="13">
        <v>0</v>
      </c>
    </row>
    <row r="10" spans="1:34" x14ac:dyDescent="0.25">
      <c r="S10" s="899" t="s">
        <v>2069</v>
      </c>
      <c r="T10" s="899"/>
      <c r="U10" s="13">
        <v>0</v>
      </c>
      <c r="V10" s="13">
        <v>5</v>
      </c>
      <c r="W10" s="13">
        <v>10</v>
      </c>
      <c r="X10" s="13">
        <v>10</v>
      </c>
      <c r="Y10" s="13">
        <v>10</v>
      </c>
      <c r="Z10" s="13">
        <v>0</v>
      </c>
      <c r="AA10" s="13">
        <v>0</v>
      </c>
      <c r="AB10" s="13">
        <v>0</v>
      </c>
      <c r="AC10" s="13">
        <v>3</v>
      </c>
      <c r="AD10" s="13">
        <v>10</v>
      </c>
      <c r="AE10" s="13">
        <v>0</v>
      </c>
      <c r="AF10" s="13">
        <v>0</v>
      </c>
      <c r="AG10" s="13">
        <v>0</v>
      </c>
      <c r="AH10" s="13">
        <v>0</v>
      </c>
    </row>
    <row r="11" spans="1:34" x14ac:dyDescent="0.25">
      <c r="A11" s="241" t="s">
        <v>1385</v>
      </c>
      <c r="B11" s="241"/>
      <c r="D11" s="241">
        <v>12</v>
      </c>
      <c r="E11" s="241">
        <v>45</v>
      </c>
      <c r="F11" s="241">
        <v>45</v>
      </c>
      <c r="G11" s="241">
        <v>45</v>
      </c>
      <c r="H11" s="241"/>
      <c r="I11" s="241"/>
      <c r="J11" s="241"/>
      <c r="K11" s="241">
        <v>15</v>
      </c>
      <c r="L11" s="241">
        <v>30</v>
      </c>
      <c r="M11" s="241"/>
      <c r="S11" s="899" t="s">
        <v>2070</v>
      </c>
      <c r="T11" s="899"/>
      <c r="U11" s="13">
        <v>0</v>
      </c>
      <c r="V11" s="13">
        <f>2+1</f>
        <v>3</v>
      </c>
      <c r="W11" s="13">
        <f>5+3</f>
        <v>8</v>
      </c>
      <c r="X11" s="13">
        <f>5+4</f>
        <v>9</v>
      </c>
      <c r="Y11" s="13">
        <f>5+4</f>
        <v>9</v>
      </c>
      <c r="Z11" s="13">
        <v>0</v>
      </c>
      <c r="AA11" s="13">
        <v>0</v>
      </c>
      <c r="AB11" s="13">
        <v>0</v>
      </c>
      <c r="AC11" s="13">
        <f>2+2</f>
        <v>4</v>
      </c>
      <c r="AD11" s="13">
        <f>3+2</f>
        <v>5</v>
      </c>
      <c r="AE11" s="13">
        <v>0</v>
      </c>
      <c r="AF11" s="13">
        <v>0</v>
      </c>
      <c r="AG11" s="13">
        <v>0</v>
      </c>
      <c r="AH11" s="13">
        <v>0</v>
      </c>
    </row>
    <row r="12" spans="1:34" x14ac:dyDescent="0.25">
      <c r="A12" t="s">
        <v>2067</v>
      </c>
      <c r="D12">
        <v>7</v>
      </c>
      <c r="E12">
        <v>12</v>
      </c>
      <c r="F12">
        <v>12</v>
      </c>
      <c r="G12">
        <v>12</v>
      </c>
      <c r="K12">
        <v>7</v>
      </c>
      <c r="L12">
        <v>12</v>
      </c>
      <c r="S12" s="899" t="s">
        <v>2071</v>
      </c>
      <c r="T12" s="899"/>
      <c r="U12" s="13">
        <v>0</v>
      </c>
      <c r="V12" s="13">
        <v>2</v>
      </c>
      <c r="W12" s="13">
        <v>5</v>
      </c>
      <c r="X12" s="13">
        <v>5</v>
      </c>
      <c r="Y12" s="13">
        <v>5</v>
      </c>
      <c r="Z12" s="13">
        <v>0</v>
      </c>
      <c r="AA12" s="13">
        <v>0</v>
      </c>
      <c r="AB12" s="13">
        <v>0</v>
      </c>
      <c r="AC12" s="13">
        <v>2</v>
      </c>
      <c r="AD12" s="13">
        <v>3</v>
      </c>
      <c r="AE12" s="13">
        <v>0</v>
      </c>
      <c r="AF12" s="13">
        <v>0</v>
      </c>
      <c r="AG12" s="13">
        <v>0</v>
      </c>
      <c r="AH12" s="13">
        <v>0</v>
      </c>
    </row>
    <row r="13" spans="1:34" x14ac:dyDescent="0.25">
      <c r="A13" t="s">
        <v>2061</v>
      </c>
      <c r="D13">
        <v>5</v>
      </c>
      <c r="E13">
        <v>10</v>
      </c>
      <c r="F13">
        <v>10</v>
      </c>
      <c r="G13">
        <v>10</v>
      </c>
      <c r="K13">
        <v>3</v>
      </c>
      <c r="L13">
        <v>10</v>
      </c>
      <c r="S13" s="899" t="s">
        <v>2072</v>
      </c>
      <c r="T13" s="899"/>
      <c r="U13" s="13">
        <v>0</v>
      </c>
      <c r="V13" s="13">
        <f>1+2</f>
        <v>3</v>
      </c>
      <c r="W13" s="13">
        <f>5+4</f>
        <v>9</v>
      </c>
      <c r="X13" s="13">
        <f>5+3+4</f>
        <v>12</v>
      </c>
      <c r="Y13" s="13">
        <f>5+3+4</f>
        <v>12</v>
      </c>
      <c r="Z13" s="13">
        <v>2</v>
      </c>
      <c r="AA13" s="13">
        <v>0</v>
      </c>
      <c r="AB13" s="13">
        <v>2</v>
      </c>
      <c r="AC13" s="13">
        <f>2+2+2</f>
        <v>6</v>
      </c>
      <c r="AD13" s="13">
        <f>3+3+2</f>
        <v>8</v>
      </c>
      <c r="AE13" s="13">
        <f>3+2</f>
        <v>5</v>
      </c>
      <c r="AF13" s="13">
        <f>3+1</f>
        <v>4</v>
      </c>
      <c r="AG13" s="13">
        <v>3</v>
      </c>
      <c r="AH13" s="13">
        <v>0</v>
      </c>
    </row>
    <row r="14" spans="1:34" x14ac:dyDescent="0.25">
      <c r="A14" t="s">
        <v>2084</v>
      </c>
      <c r="D14">
        <v>7</v>
      </c>
      <c r="E14">
        <v>12</v>
      </c>
      <c r="F14">
        <v>12</v>
      </c>
      <c r="G14">
        <v>12</v>
      </c>
      <c r="K14">
        <v>7</v>
      </c>
      <c r="L14">
        <v>10</v>
      </c>
      <c r="S14" s="899" t="s">
        <v>2085</v>
      </c>
      <c r="T14" s="899"/>
      <c r="U14" s="13">
        <v>0</v>
      </c>
      <c r="V14" s="13">
        <v>1</v>
      </c>
      <c r="W14" s="13">
        <v>3</v>
      </c>
      <c r="X14" s="13">
        <v>3</v>
      </c>
      <c r="Y14" s="13">
        <v>3</v>
      </c>
      <c r="Z14" s="13">
        <v>0</v>
      </c>
      <c r="AA14" s="13">
        <v>0</v>
      </c>
      <c r="AB14" s="13">
        <v>0</v>
      </c>
      <c r="AC14" s="13">
        <v>1</v>
      </c>
      <c r="AD14" s="13">
        <v>2</v>
      </c>
      <c r="AE14" s="13">
        <v>0</v>
      </c>
      <c r="AF14" s="13">
        <v>0</v>
      </c>
      <c r="AG14" s="13">
        <v>0</v>
      </c>
      <c r="AH14" s="13">
        <v>0</v>
      </c>
    </row>
    <row r="15" spans="1:34" x14ac:dyDescent="0.25">
      <c r="A15" t="s">
        <v>2086</v>
      </c>
      <c r="D15">
        <v>3</v>
      </c>
      <c r="E15">
        <v>8</v>
      </c>
      <c r="F15">
        <v>8</v>
      </c>
      <c r="G15">
        <v>8</v>
      </c>
      <c r="K15">
        <v>4</v>
      </c>
      <c r="L15">
        <v>6</v>
      </c>
      <c r="S15" s="899" t="s">
        <v>2074</v>
      </c>
      <c r="T15" s="899"/>
      <c r="U15" s="13">
        <v>0</v>
      </c>
      <c r="V15" s="13">
        <f>2+1</f>
        <v>3</v>
      </c>
      <c r="W15" s="13">
        <f>9+3</f>
        <v>12</v>
      </c>
      <c r="X15" s="13">
        <f>9+4</f>
        <v>13</v>
      </c>
      <c r="Y15" s="13">
        <f>9+4</f>
        <v>13</v>
      </c>
      <c r="Z15" s="13">
        <v>2</v>
      </c>
      <c r="AA15" s="13">
        <v>0</v>
      </c>
      <c r="AB15" s="13">
        <v>1</v>
      </c>
      <c r="AC15" s="13">
        <f>2+1</f>
        <v>3</v>
      </c>
      <c r="AD15" s="13">
        <f>6+2</f>
        <v>8</v>
      </c>
      <c r="AE15" s="13">
        <v>2</v>
      </c>
      <c r="AF15" s="13">
        <v>1</v>
      </c>
      <c r="AG15" s="13">
        <v>0</v>
      </c>
      <c r="AH15" s="13">
        <v>0</v>
      </c>
    </row>
    <row r="16" spans="1:34" x14ac:dyDescent="0.25">
      <c r="A16" t="s">
        <v>2068</v>
      </c>
      <c r="D16">
        <v>6</v>
      </c>
      <c r="E16">
        <v>12</v>
      </c>
      <c r="F16">
        <v>12</v>
      </c>
      <c r="G16">
        <v>12</v>
      </c>
      <c r="K16">
        <v>6</v>
      </c>
      <c r="L16">
        <v>8</v>
      </c>
      <c r="S16" s="899" t="s">
        <v>2075</v>
      </c>
      <c r="T16" s="899"/>
      <c r="U16" s="13">
        <v>0</v>
      </c>
      <c r="V16" s="13">
        <v>6</v>
      </c>
      <c r="W16" s="13">
        <v>12</v>
      </c>
      <c r="X16" s="13">
        <v>12</v>
      </c>
      <c r="Y16" s="13">
        <v>12</v>
      </c>
      <c r="Z16" s="13">
        <v>0</v>
      </c>
      <c r="AA16" s="13">
        <v>0</v>
      </c>
      <c r="AB16" s="13">
        <v>0</v>
      </c>
      <c r="AC16" s="13">
        <v>6</v>
      </c>
      <c r="AD16" s="13">
        <v>8</v>
      </c>
      <c r="AE16" s="13">
        <v>0</v>
      </c>
      <c r="AF16" s="13">
        <v>0</v>
      </c>
      <c r="AG16" s="13">
        <v>0</v>
      </c>
      <c r="AH16" s="13">
        <v>0</v>
      </c>
    </row>
    <row r="17" spans="1:34" x14ac:dyDescent="0.25">
      <c r="A17" t="s">
        <v>2087</v>
      </c>
      <c r="D17">
        <v>5</v>
      </c>
      <c r="E17">
        <v>10</v>
      </c>
      <c r="F17">
        <v>10</v>
      </c>
      <c r="G17">
        <v>10</v>
      </c>
      <c r="K17">
        <v>3</v>
      </c>
      <c r="L17">
        <v>10</v>
      </c>
      <c r="S17" s="899" t="s">
        <v>2076</v>
      </c>
      <c r="T17" s="899"/>
      <c r="U17" s="13">
        <v>0</v>
      </c>
      <c r="V17" s="13">
        <v>0</v>
      </c>
      <c r="W17" s="13">
        <v>0</v>
      </c>
      <c r="X17" s="13">
        <v>2</v>
      </c>
      <c r="Y17" s="13">
        <v>2</v>
      </c>
      <c r="Z17" s="13">
        <v>0</v>
      </c>
      <c r="AA17" s="13">
        <v>0</v>
      </c>
      <c r="AB17" s="13">
        <v>0</v>
      </c>
      <c r="AC17" s="13">
        <v>1</v>
      </c>
      <c r="AD17" s="13">
        <v>2</v>
      </c>
      <c r="AE17" s="13">
        <v>2</v>
      </c>
      <c r="AF17" s="13">
        <v>2</v>
      </c>
      <c r="AG17" s="13">
        <v>0</v>
      </c>
      <c r="AH17" s="13">
        <v>0</v>
      </c>
    </row>
    <row r="18" spans="1:34" x14ac:dyDescent="0.25">
      <c r="A18" t="s">
        <v>2069</v>
      </c>
      <c r="D18">
        <v>5</v>
      </c>
      <c r="E18">
        <v>10</v>
      </c>
      <c r="F18">
        <v>10</v>
      </c>
      <c r="G18">
        <v>10</v>
      </c>
      <c r="K18">
        <v>3</v>
      </c>
      <c r="L18">
        <v>10</v>
      </c>
      <c r="S18" s="899" t="s">
        <v>2077</v>
      </c>
      <c r="T18" s="899"/>
      <c r="U18" s="13">
        <v>0</v>
      </c>
      <c r="V18" s="13">
        <v>1</v>
      </c>
      <c r="W18" s="13">
        <v>2</v>
      </c>
      <c r="X18" s="13">
        <v>3</v>
      </c>
      <c r="Y18" s="13">
        <v>3</v>
      </c>
      <c r="Z18" s="13">
        <v>1</v>
      </c>
      <c r="AA18" s="13">
        <v>0</v>
      </c>
      <c r="AB18" s="13">
        <v>1</v>
      </c>
      <c r="AC18" s="13">
        <v>1</v>
      </c>
      <c r="AD18" s="13">
        <v>2</v>
      </c>
      <c r="AE18" s="13">
        <v>2</v>
      </c>
      <c r="AF18" s="13">
        <v>1</v>
      </c>
      <c r="AG18" s="13">
        <v>0</v>
      </c>
      <c r="AH18" s="13">
        <v>0</v>
      </c>
    </row>
    <row r="19" spans="1:34" x14ac:dyDescent="0.25">
      <c r="A19" t="s">
        <v>2070</v>
      </c>
      <c r="D19">
        <v>2</v>
      </c>
      <c r="E19">
        <v>5</v>
      </c>
      <c r="F19">
        <v>5</v>
      </c>
      <c r="G19">
        <v>5</v>
      </c>
      <c r="K19">
        <v>2</v>
      </c>
      <c r="L19">
        <v>3</v>
      </c>
      <c r="S19" s="899" t="s">
        <v>1426</v>
      </c>
      <c r="T19" s="899"/>
      <c r="U19" s="13">
        <v>0</v>
      </c>
      <c r="V19" s="13">
        <v>0</v>
      </c>
      <c r="W19" s="13">
        <v>0</v>
      </c>
      <c r="X19" s="13">
        <v>6</v>
      </c>
      <c r="Y19" s="13">
        <v>15</v>
      </c>
      <c r="Z19" s="13">
        <v>15</v>
      </c>
      <c r="AA19" s="13">
        <v>10</v>
      </c>
      <c r="AB19" s="13">
        <v>10</v>
      </c>
      <c r="AC19" s="13">
        <v>10</v>
      </c>
      <c r="AD19" s="13">
        <v>10</v>
      </c>
      <c r="AE19" s="13">
        <v>10</v>
      </c>
      <c r="AF19" s="13">
        <v>10</v>
      </c>
      <c r="AG19" s="13">
        <v>10</v>
      </c>
      <c r="AH19" s="13">
        <v>0</v>
      </c>
    </row>
    <row r="20" spans="1:34" x14ac:dyDescent="0.25">
      <c r="A20" t="s">
        <v>2071</v>
      </c>
      <c r="D20">
        <v>2</v>
      </c>
      <c r="E20">
        <v>5</v>
      </c>
      <c r="F20">
        <v>5</v>
      </c>
      <c r="G20">
        <v>5</v>
      </c>
      <c r="K20">
        <v>2</v>
      </c>
      <c r="L20">
        <v>3</v>
      </c>
      <c r="S20" s="899" t="s">
        <v>2078</v>
      </c>
      <c r="T20" s="899"/>
      <c r="U20" s="13">
        <v>0</v>
      </c>
      <c r="V20" s="13">
        <v>0</v>
      </c>
      <c r="W20" s="13">
        <v>0</v>
      </c>
      <c r="X20" s="13">
        <v>12</v>
      </c>
      <c r="Y20" s="13">
        <v>30</v>
      </c>
      <c r="Z20" s="13">
        <v>30</v>
      </c>
      <c r="AA20" s="13">
        <v>20</v>
      </c>
      <c r="AB20" s="13">
        <v>20</v>
      </c>
      <c r="AC20" s="13">
        <v>20</v>
      </c>
      <c r="AD20" s="13">
        <v>20</v>
      </c>
      <c r="AE20" s="13">
        <v>20</v>
      </c>
      <c r="AF20" s="13">
        <v>20</v>
      </c>
      <c r="AG20" s="13">
        <v>20</v>
      </c>
      <c r="AH20" s="13">
        <v>0</v>
      </c>
    </row>
    <row r="21" spans="1:34" x14ac:dyDescent="0.25">
      <c r="A21" t="s">
        <v>2072</v>
      </c>
      <c r="D21">
        <v>1</v>
      </c>
      <c r="E21">
        <v>5</v>
      </c>
      <c r="F21">
        <v>5</v>
      </c>
      <c r="G21">
        <v>5</v>
      </c>
      <c r="K21">
        <v>2</v>
      </c>
      <c r="L21">
        <v>3</v>
      </c>
      <c r="S21" s="899" t="s">
        <v>2079</v>
      </c>
      <c r="T21" s="899"/>
      <c r="U21" s="13">
        <v>0</v>
      </c>
      <c r="V21" s="13">
        <v>0</v>
      </c>
      <c r="W21" s="13">
        <v>0</v>
      </c>
      <c r="X21" s="13">
        <v>6</v>
      </c>
      <c r="Y21" s="13">
        <v>15</v>
      </c>
      <c r="Z21" s="13">
        <v>15</v>
      </c>
      <c r="AA21" s="13">
        <v>10</v>
      </c>
      <c r="AB21" s="13">
        <v>10</v>
      </c>
      <c r="AC21" s="13">
        <v>10</v>
      </c>
      <c r="AD21" s="13">
        <v>10</v>
      </c>
      <c r="AE21" s="13">
        <v>10</v>
      </c>
      <c r="AF21" s="13">
        <v>10</v>
      </c>
      <c r="AG21" s="13">
        <v>10</v>
      </c>
      <c r="AH21" s="13">
        <v>0</v>
      </c>
    </row>
    <row r="22" spans="1:34" x14ac:dyDescent="0.25">
      <c r="A22" t="s">
        <v>2088</v>
      </c>
      <c r="D22">
        <v>1</v>
      </c>
      <c r="E22">
        <v>3</v>
      </c>
      <c r="F22">
        <v>3</v>
      </c>
      <c r="G22">
        <v>3</v>
      </c>
      <c r="K22">
        <v>1</v>
      </c>
      <c r="L22">
        <v>2</v>
      </c>
      <c r="S22" s="899" t="s">
        <v>2080</v>
      </c>
      <c r="T22" s="899"/>
      <c r="U22" s="13">
        <v>0</v>
      </c>
      <c r="V22" s="13">
        <v>0</v>
      </c>
      <c r="W22" s="13">
        <v>0</v>
      </c>
      <c r="X22" s="13">
        <f>12+2</f>
        <v>14</v>
      </c>
      <c r="Y22" s="13">
        <f>30+2</f>
        <v>32</v>
      </c>
      <c r="Z22" s="13">
        <f>30+2</f>
        <v>32</v>
      </c>
      <c r="AA22" s="13">
        <f t="shared" ref="AA22:AG22" si="1">20+2</f>
        <v>22</v>
      </c>
      <c r="AB22" s="13">
        <f t="shared" si="1"/>
        <v>22</v>
      </c>
      <c r="AC22" s="13">
        <f t="shared" si="1"/>
        <v>22</v>
      </c>
      <c r="AD22" s="13">
        <f t="shared" si="1"/>
        <v>22</v>
      </c>
      <c r="AE22" s="13">
        <f t="shared" si="1"/>
        <v>22</v>
      </c>
      <c r="AF22" s="13">
        <f t="shared" si="1"/>
        <v>22</v>
      </c>
      <c r="AG22" s="13">
        <f t="shared" si="1"/>
        <v>22</v>
      </c>
      <c r="AH22" s="13">
        <v>0</v>
      </c>
    </row>
    <row r="23" spans="1:34" x14ac:dyDescent="0.25">
      <c r="A23" t="s">
        <v>2074</v>
      </c>
      <c r="D23">
        <v>2</v>
      </c>
      <c r="E23">
        <v>9</v>
      </c>
      <c r="F23">
        <v>9</v>
      </c>
      <c r="G23">
        <v>9</v>
      </c>
      <c r="K23">
        <v>2</v>
      </c>
      <c r="L23">
        <v>6</v>
      </c>
      <c r="S23" s="899" t="s">
        <v>2081</v>
      </c>
      <c r="T23" s="899"/>
      <c r="U23" s="13">
        <v>0</v>
      </c>
      <c r="V23" s="13">
        <v>0</v>
      </c>
      <c r="W23" s="13">
        <v>0</v>
      </c>
      <c r="X23" s="13">
        <v>2</v>
      </c>
      <c r="Y23" s="13">
        <v>2</v>
      </c>
      <c r="Z23" s="13">
        <v>2</v>
      </c>
      <c r="AA23" s="13">
        <v>2</v>
      </c>
      <c r="AB23" s="13">
        <v>2</v>
      </c>
      <c r="AC23" s="13">
        <v>2</v>
      </c>
      <c r="AD23" s="13">
        <v>2</v>
      </c>
      <c r="AE23" s="13">
        <v>2</v>
      </c>
      <c r="AF23" s="13">
        <v>2</v>
      </c>
      <c r="AG23" s="13">
        <v>2</v>
      </c>
      <c r="AH23" s="13">
        <v>0</v>
      </c>
    </row>
    <row r="24" spans="1:34" x14ac:dyDescent="0.25">
      <c r="A24" t="s">
        <v>2066</v>
      </c>
      <c r="D24">
        <v>12</v>
      </c>
      <c r="E24">
        <v>12</v>
      </c>
      <c r="F24">
        <v>12</v>
      </c>
      <c r="G24">
        <v>12</v>
      </c>
      <c r="K24">
        <v>12</v>
      </c>
      <c r="L24">
        <v>12</v>
      </c>
      <c r="S24" s="899" t="s">
        <v>2082</v>
      </c>
      <c r="T24" s="899"/>
      <c r="U24" s="13">
        <v>0</v>
      </c>
      <c r="V24" s="13">
        <v>0</v>
      </c>
      <c r="W24" s="13">
        <v>0</v>
      </c>
      <c r="X24" s="13">
        <v>2</v>
      </c>
      <c r="Y24" s="13">
        <v>2</v>
      </c>
      <c r="Z24" s="13">
        <v>2</v>
      </c>
      <c r="AA24" s="13">
        <v>2</v>
      </c>
      <c r="AB24" s="13">
        <v>2</v>
      </c>
      <c r="AC24" s="13">
        <v>2</v>
      </c>
      <c r="AD24" s="13">
        <v>2</v>
      </c>
      <c r="AE24" s="13">
        <v>2</v>
      </c>
      <c r="AF24" s="13">
        <v>2</v>
      </c>
      <c r="AG24" s="13">
        <v>2</v>
      </c>
      <c r="AH24" s="13">
        <v>0</v>
      </c>
    </row>
    <row r="25" spans="1:34" x14ac:dyDescent="0.25">
      <c r="A25" t="s">
        <v>2075</v>
      </c>
      <c r="D25">
        <v>6</v>
      </c>
      <c r="E25">
        <v>12</v>
      </c>
      <c r="F25">
        <v>12</v>
      </c>
      <c r="G25">
        <v>12</v>
      </c>
      <c r="K25">
        <v>6</v>
      </c>
      <c r="L25">
        <v>8</v>
      </c>
      <c r="S25" s="861"/>
      <c r="T25" s="861"/>
    </row>
    <row r="26" spans="1:34" x14ac:dyDescent="0.25">
      <c r="A26" s="19"/>
      <c r="B26" s="19"/>
      <c r="D26" s="241">
        <f t="shared" ref="D26:L26" si="2">SUM(D12:D25)</f>
        <v>64</v>
      </c>
      <c r="E26" s="241">
        <f t="shared" si="2"/>
        <v>125</v>
      </c>
      <c r="F26" s="241">
        <f t="shared" si="2"/>
        <v>125</v>
      </c>
      <c r="G26" s="241">
        <f t="shared" si="2"/>
        <v>125</v>
      </c>
      <c r="H26" s="241">
        <f t="shared" si="2"/>
        <v>0</v>
      </c>
      <c r="I26" s="241">
        <f t="shared" si="2"/>
        <v>0</v>
      </c>
      <c r="J26" s="241">
        <f t="shared" si="2"/>
        <v>0</v>
      </c>
      <c r="K26" s="241">
        <f t="shared" si="2"/>
        <v>60</v>
      </c>
      <c r="L26" s="241">
        <f t="shared" si="2"/>
        <v>103</v>
      </c>
    </row>
    <row r="28" spans="1:34" x14ac:dyDescent="0.25">
      <c r="A28" s="241"/>
      <c r="B28" s="241"/>
    </row>
    <row r="29" spans="1:34" x14ac:dyDescent="0.25">
      <c r="A29" s="241" t="s">
        <v>2089</v>
      </c>
      <c r="B29" s="241"/>
      <c r="E29" s="241">
        <v>35</v>
      </c>
      <c r="F29" s="241">
        <v>56</v>
      </c>
      <c r="G29" s="241">
        <v>56</v>
      </c>
      <c r="H29" s="241"/>
      <c r="I29" s="241"/>
      <c r="J29" s="241"/>
      <c r="K29" s="241">
        <v>20</v>
      </c>
      <c r="L29" s="241">
        <v>25</v>
      </c>
      <c r="M29" s="241"/>
    </row>
    <row r="30" spans="1:34" x14ac:dyDescent="0.25">
      <c r="A30" t="s">
        <v>2084</v>
      </c>
      <c r="D30">
        <v>1</v>
      </c>
      <c r="E30">
        <v>3</v>
      </c>
      <c r="F30">
        <v>4</v>
      </c>
      <c r="G30">
        <v>4</v>
      </c>
      <c r="K30">
        <v>2</v>
      </c>
      <c r="L30">
        <v>2</v>
      </c>
    </row>
    <row r="31" spans="1:34" x14ac:dyDescent="0.25">
      <c r="A31" t="s">
        <v>2086</v>
      </c>
    </row>
    <row r="32" spans="1:34" x14ac:dyDescent="0.25">
      <c r="A32" t="s">
        <v>2070</v>
      </c>
      <c r="D32">
        <v>1</v>
      </c>
      <c r="E32">
        <v>3</v>
      </c>
      <c r="F32">
        <v>4</v>
      </c>
      <c r="G32">
        <v>4</v>
      </c>
      <c r="K32">
        <v>2</v>
      </c>
      <c r="L32">
        <v>2</v>
      </c>
    </row>
    <row r="33" spans="1:15" x14ac:dyDescent="0.25">
      <c r="D33" s="241">
        <f t="shared" ref="D33:L33" si="3">SUM(D30:D32)</f>
        <v>2</v>
      </c>
      <c r="E33" s="241">
        <f t="shared" si="3"/>
        <v>6</v>
      </c>
      <c r="F33" s="241">
        <f t="shared" si="3"/>
        <v>8</v>
      </c>
      <c r="G33" s="241">
        <f t="shared" si="3"/>
        <v>8</v>
      </c>
      <c r="H33" s="241">
        <f t="shared" si="3"/>
        <v>0</v>
      </c>
      <c r="I33" s="241">
        <f t="shared" si="3"/>
        <v>0</v>
      </c>
      <c r="J33" s="241">
        <f t="shared" si="3"/>
        <v>0</v>
      </c>
      <c r="K33" s="241">
        <f t="shared" si="3"/>
        <v>4</v>
      </c>
      <c r="L33" s="241">
        <f t="shared" si="3"/>
        <v>4</v>
      </c>
    </row>
    <row r="36" spans="1:15" x14ac:dyDescent="0.25">
      <c r="A36" s="241" t="s">
        <v>2090</v>
      </c>
      <c r="B36" s="241"/>
      <c r="C36" s="241"/>
      <c r="D36" s="241"/>
      <c r="E36" s="241"/>
      <c r="F36" s="241">
        <v>24</v>
      </c>
      <c r="G36" s="241">
        <v>33</v>
      </c>
      <c r="H36" s="241"/>
      <c r="I36" s="241"/>
      <c r="J36" s="241"/>
      <c r="K36" s="241">
        <v>15</v>
      </c>
      <c r="L36" s="241">
        <v>40</v>
      </c>
      <c r="M36" s="241">
        <v>40</v>
      </c>
      <c r="N36" s="241">
        <v>40</v>
      </c>
      <c r="O36" s="241"/>
    </row>
    <row r="37" spans="1:15" x14ac:dyDescent="0.25">
      <c r="A37" t="s">
        <v>2084</v>
      </c>
      <c r="F37">
        <v>2</v>
      </c>
      <c r="G37">
        <v>3</v>
      </c>
      <c r="K37">
        <v>1</v>
      </c>
      <c r="L37">
        <v>4</v>
      </c>
      <c r="M37">
        <v>4</v>
      </c>
      <c r="N37">
        <v>4</v>
      </c>
    </row>
    <row r="38" spans="1:15" x14ac:dyDescent="0.25">
      <c r="A38" t="s">
        <v>2086</v>
      </c>
      <c r="F38">
        <v>2</v>
      </c>
      <c r="G38">
        <v>3</v>
      </c>
      <c r="K38">
        <v>1</v>
      </c>
      <c r="L38">
        <v>4</v>
      </c>
      <c r="M38">
        <v>4</v>
      </c>
      <c r="N38">
        <v>4</v>
      </c>
    </row>
    <row r="39" spans="1:15" x14ac:dyDescent="0.25">
      <c r="A39" t="s">
        <v>2061</v>
      </c>
    </row>
    <row r="40" spans="1:15" x14ac:dyDescent="0.25">
      <c r="A40" t="s">
        <v>2076</v>
      </c>
      <c r="F40">
        <v>2</v>
      </c>
      <c r="G40">
        <v>2</v>
      </c>
      <c r="K40">
        <v>1</v>
      </c>
      <c r="L40">
        <v>2</v>
      </c>
      <c r="M40">
        <v>2</v>
      </c>
      <c r="N40">
        <v>2</v>
      </c>
    </row>
    <row r="41" spans="1:15" x14ac:dyDescent="0.25">
      <c r="F41" s="241">
        <f t="shared" ref="F41:N41" si="4">SUM(F37:F40)</f>
        <v>6</v>
      </c>
      <c r="G41" s="241">
        <f t="shared" si="4"/>
        <v>8</v>
      </c>
      <c r="H41" s="241">
        <f t="shared" si="4"/>
        <v>0</v>
      </c>
      <c r="I41" s="241">
        <f t="shared" si="4"/>
        <v>0</v>
      </c>
      <c r="J41" s="241">
        <f t="shared" si="4"/>
        <v>0</v>
      </c>
      <c r="K41" s="241">
        <f t="shared" si="4"/>
        <v>3</v>
      </c>
      <c r="L41" s="241">
        <f t="shared" si="4"/>
        <v>10</v>
      </c>
      <c r="M41" s="241">
        <f t="shared" si="4"/>
        <v>10</v>
      </c>
      <c r="N41" s="241">
        <f t="shared" si="4"/>
        <v>10</v>
      </c>
    </row>
    <row r="42" spans="1:15" x14ac:dyDescent="0.25">
      <c r="A42" s="241" t="s">
        <v>2091</v>
      </c>
      <c r="B42" s="241"/>
    </row>
    <row r="43" spans="1:15" x14ac:dyDescent="0.25">
      <c r="A43" t="s">
        <v>2061</v>
      </c>
      <c r="F43">
        <v>4</v>
      </c>
      <c r="G43">
        <v>4</v>
      </c>
      <c r="K43">
        <v>2</v>
      </c>
      <c r="L43">
        <v>4</v>
      </c>
      <c r="M43">
        <v>4</v>
      </c>
      <c r="N43">
        <v>4</v>
      </c>
      <c r="O43">
        <v>4</v>
      </c>
    </row>
    <row r="44" spans="1:15" x14ac:dyDescent="0.25">
      <c r="A44" t="s">
        <v>2072</v>
      </c>
      <c r="F44">
        <v>3</v>
      </c>
      <c r="G44">
        <v>3</v>
      </c>
      <c r="K44">
        <v>2</v>
      </c>
      <c r="L44">
        <v>3</v>
      </c>
      <c r="M44">
        <v>3</v>
      </c>
      <c r="N44">
        <v>3</v>
      </c>
      <c r="O44">
        <v>3</v>
      </c>
    </row>
    <row r="45" spans="1:15" x14ac:dyDescent="0.25">
      <c r="F45" s="241">
        <f t="shared" ref="F45:O45" si="5">SUM(F37:F44)</f>
        <v>19</v>
      </c>
      <c r="G45" s="241">
        <f t="shared" si="5"/>
        <v>23</v>
      </c>
      <c r="H45" s="241">
        <f t="shared" si="5"/>
        <v>0</v>
      </c>
      <c r="I45" s="241">
        <f t="shared" si="5"/>
        <v>0</v>
      </c>
      <c r="J45" s="241">
        <f t="shared" si="5"/>
        <v>0</v>
      </c>
      <c r="K45" s="241">
        <f t="shared" si="5"/>
        <v>10</v>
      </c>
      <c r="L45" s="241">
        <f t="shared" si="5"/>
        <v>27</v>
      </c>
      <c r="M45" s="241">
        <f t="shared" si="5"/>
        <v>27</v>
      </c>
      <c r="N45" s="241">
        <f t="shared" si="5"/>
        <v>27</v>
      </c>
      <c r="O45" s="241">
        <f t="shared" si="5"/>
        <v>7</v>
      </c>
    </row>
    <row r="47" spans="1:15" x14ac:dyDescent="0.25">
      <c r="A47" s="241" t="s">
        <v>1420</v>
      </c>
      <c r="B47" s="241"/>
      <c r="D47" s="241">
        <v>2</v>
      </c>
      <c r="E47" s="241">
        <v>28</v>
      </c>
      <c r="F47" s="241">
        <v>45</v>
      </c>
      <c r="G47" s="241">
        <v>47</v>
      </c>
      <c r="H47" s="241">
        <v>14</v>
      </c>
      <c r="I47" s="241"/>
      <c r="J47" s="241">
        <v>1</v>
      </c>
      <c r="K47" s="241">
        <v>11</v>
      </c>
      <c r="L47" s="241">
        <v>20</v>
      </c>
      <c r="M47" s="241">
        <v>21</v>
      </c>
      <c r="N47" s="241">
        <v>3</v>
      </c>
    </row>
    <row r="48" spans="1:15" x14ac:dyDescent="0.25">
      <c r="A48" t="s">
        <v>2074</v>
      </c>
      <c r="D48">
        <v>1</v>
      </c>
      <c r="E48">
        <v>3</v>
      </c>
      <c r="F48">
        <v>4</v>
      </c>
      <c r="G48">
        <v>4</v>
      </c>
      <c r="H48">
        <v>2</v>
      </c>
      <c r="J48">
        <v>1</v>
      </c>
      <c r="K48">
        <v>1</v>
      </c>
      <c r="L48">
        <v>2</v>
      </c>
      <c r="M48">
        <v>2</v>
      </c>
      <c r="N48">
        <v>1</v>
      </c>
    </row>
    <row r="49" spans="1:15" x14ac:dyDescent="0.25">
      <c r="A49" t="s">
        <v>2077</v>
      </c>
      <c r="D49">
        <v>1</v>
      </c>
      <c r="E49">
        <v>2</v>
      </c>
      <c r="F49">
        <v>3</v>
      </c>
      <c r="G49">
        <v>3</v>
      </c>
      <c r="H49">
        <v>1</v>
      </c>
      <c r="J49">
        <v>1</v>
      </c>
      <c r="K49">
        <v>1</v>
      </c>
      <c r="L49">
        <v>2</v>
      </c>
      <c r="M49">
        <v>2</v>
      </c>
      <c r="N49">
        <v>1</v>
      </c>
    </row>
    <row r="50" spans="1:15" x14ac:dyDescent="0.25">
      <c r="A50" t="s">
        <v>2061</v>
      </c>
      <c r="D50">
        <v>1</v>
      </c>
      <c r="E50">
        <v>2</v>
      </c>
      <c r="F50">
        <v>3</v>
      </c>
      <c r="G50">
        <v>3</v>
      </c>
      <c r="H50">
        <v>1</v>
      </c>
      <c r="J50">
        <v>1</v>
      </c>
      <c r="K50">
        <v>1</v>
      </c>
      <c r="L50">
        <v>2</v>
      </c>
      <c r="M50">
        <v>2</v>
      </c>
      <c r="N50">
        <v>1</v>
      </c>
    </row>
    <row r="51" spans="1:15" x14ac:dyDescent="0.25">
      <c r="A51" t="s">
        <v>2067</v>
      </c>
    </row>
    <row r="52" spans="1:15" x14ac:dyDescent="0.25">
      <c r="A52" t="s">
        <v>2072</v>
      </c>
      <c r="D52">
        <v>2</v>
      </c>
      <c r="E52">
        <v>4</v>
      </c>
      <c r="F52">
        <v>4</v>
      </c>
      <c r="G52">
        <v>4</v>
      </c>
      <c r="H52">
        <v>2</v>
      </c>
      <c r="J52">
        <v>2</v>
      </c>
      <c r="K52">
        <v>2</v>
      </c>
      <c r="L52">
        <v>2</v>
      </c>
      <c r="M52">
        <v>2</v>
      </c>
      <c r="N52">
        <v>1</v>
      </c>
    </row>
    <row r="53" spans="1:15" x14ac:dyDescent="0.25">
      <c r="D53" s="241">
        <f t="shared" ref="D53:N53" si="6">SUM(D48:D52)</f>
        <v>5</v>
      </c>
      <c r="E53" s="241">
        <f t="shared" si="6"/>
        <v>11</v>
      </c>
      <c r="F53" s="241">
        <f t="shared" si="6"/>
        <v>14</v>
      </c>
      <c r="G53" s="241">
        <f t="shared" si="6"/>
        <v>14</v>
      </c>
      <c r="H53" s="241">
        <f t="shared" si="6"/>
        <v>6</v>
      </c>
      <c r="I53" s="241">
        <f t="shared" si="6"/>
        <v>0</v>
      </c>
      <c r="J53" s="241">
        <f t="shared" si="6"/>
        <v>5</v>
      </c>
      <c r="K53" s="241">
        <f t="shared" si="6"/>
        <v>5</v>
      </c>
      <c r="L53" s="241">
        <f t="shared" si="6"/>
        <v>8</v>
      </c>
      <c r="M53" s="241">
        <f t="shared" si="6"/>
        <v>8</v>
      </c>
      <c r="N53" s="241">
        <f t="shared" si="6"/>
        <v>4</v>
      </c>
    </row>
    <row r="54" spans="1:15" x14ac:dyDescent="0.25">
      <c r="A54" s="861"/>
      <c r="B54" s="861"/>
    </row>
    <row r="55" spans="1:15" x14ac:dyDescent="0.25">
      <c r="A55" s="861"/>
      <c r="B55" s="861"/>
    </row>
    <row r="56" spans="1:15" x14ac:dyDescent="0.25">
      <c r="A56" s="904" t="s">
        <v>24</v>
      </c>
      <c r="B56" s="904"/>
      <c r="F56" s="241">
        <v>6</v>
      </c>
      <c r="G56" s="241">
        <v>33</v>
      </c>
      <c r="H56" s="241">
        <v>8</v>
      </c>
      <c r="I56" s="241">
        <v>5</v>
      </c>
      <c r="J56" s="241">
        <v>5</v>
      </c>
      <c r="K56" s="241">
        <v>15</v>
      </c>
      <c r="L56" s="241">
        <v>30</v>
      </c>
      <c r="M56" s="241">
        <v>30</v>
      </c>
      <c r="N56" s="241">
        <v>30</v>
      </c>
      <c r="O56" s="241">
        <v>30</v>
      </c>
    </row>
    <row r="57" spans="1:15" x14ac:dyDescent="0.25">
      <c r="A57" s="861" t="s">
        <v>1426</v>
      </c>
      <c r="B57" s="861"/>
      <c r="F57">
        <v>6</v>
      </c>
      <c r="G57">
        <v>15</v>
      </c>
      <c r="H57">
        <v>15</v>
      </c>
      <c r="I57">
        <v>10</v>
      </c>
      <c r="J57">
        <v>10</v>
      </c>
      <c r="K57">
        <v>10</v>
      </c>
      <c r="L57">
        <v>10</v>
      </c>
      <c r="M57">
        <v>10</v>
      </c>
      <c r="N57">
        <v>10</v>
      </c>
      <c r="O57">
        <v>10</v>
      </c>
    </row>
    <row r="58" spans="1:15" x14ac:dyDescent="0.25">
      <c r="A58" s="861" t="s">
        <v>2078</v>
      </c>
      <c r="B58" s="861"/>
      <c r="E58">
        <v>2</v>
      </c>
      <c r="F58">
        <f t="shared" ref="F58:O64" si="7">F$57*$E58</f>
        <v>12</v>
      </c>
      <c r="G58">
        <f t="shared" si="7"/>
        <v>30</v>
      </c>
      <c r="H58">
        <f t="shared" si="7"/>
        <v>30</v>
      </c>
      <c r="I58">
        <f t="shared" si="7"/>
        <v>20</v>
      </c>
      <c r="J58">
        <f t="shared" si="7"/>
        <v>20</v>
      </c>
      <c r="K58">
        <f t="shared" si="7"/>
        <v>20</v>
      </c>
      <c r="L58">
        <f t="shared" si="7"/>
        <v>20</v>
      </c>
      <c r="M58">
        <f t="shared" si="7"/>
        <v>20</v>
      </c>
      <c r="N58">
        <f t="shared" si="7"/>
        <v>20</v>
      </c>
      <c r="O58">
        <f t="shared" si="7"/>
        <v>20</v>
      </c>
    </row>
    <row r="59" spans="1:15" x14ac:dyDescent="0.25">
      <c r="A59" s="861" t="s">
        <v>2086</v>
      </c>
      <c r="B59" s="861"/>
      <c r="E59">
        <v>1</v>
      </c>
      <c r="F59">
        <f t="shared" si="7"/>
        <v>6</v>
      </c>
      <c r="G59">
        <f t="shared" si="7"/>
        <v>15</v>
      </c>
      <c r="H59">
        <f t="shared" si="7"/>
        <v>15</v>
      </c>
      <c r="I59">
        <f t="shared" si="7"/>
        <v>10</v>
      </c>
      <c r="J59">
        <f t="shared" si="7"/>
        <v>10</v>
      </c>
      <c r="K59">
        <f t="shared" si="7"/>
        <v>10</v>
      </c>
      <c r="L59">
        <f t="shared" si="7"/>
        <v>10</v>
      </c>
      <c r="M59">
        <f t="shared" si="7"/>
        <v>10</v>
      </c>
      <c r="N59">
        <f t="shared" si="7"/>
        <v>10</v>
      </c>
      <c r="O59">
        <f t="shared" si="7"/>
        <v>10</v>
      </c>
    </row>
    <row r="60" spans="1:15" x14ac:dyDescent="0.25">
      <c r="A60" s="861" t="s">
        <v>2084</v>
      </c>
      <c r="B60" s="861"/>
      <c r="E60">
        <v>11</v>
      </c>
      <c r="F60">
        <f t="shared" si="7"/>
        <v>66</v>
      </c>
      <c r="G60">
        <f t="shared" si="7"/>
        <v>165</v>
      </c>
      <c r="H60">
        <f t="shared" si="7"/>
        <v>165</v>
      </c>
      <c r="I60">
        <f t="shared" si="7"/>
        <v>110</v>
      </c>
      <c r="J60">
        <f t="shared" si="7"/>
        <v>110</v>
      </c>
      <c r="K60">
        <f t="shared" si="7"/>
        <v>110</v>
      </c>
      <c r="L60">
        <f t="shared" si="7"/>
        <v>110</v>
      </c>
      <c r="M60">
        <f t="shared" si="7"/>
        <v>110</v>
      </c>
      <c r="N60">
        <f t="shared" si="7"/>
        <v>110</v>
      </c>
      <c r="O60">
        <f t="shared" si="7"/>
        <v>110</v>
      </c>
    </row>
    <row r="61" spans="1:15" x14ac:dyDescent="0.25">
      <c r="A61" s="861" t="s">
        <v>2079</v>
      </c>
      <c r="B61" s="861"/>
      <c r="E61">
        <v>1</v>
      </c>
      <c r="F61">
        <f t="shared" si="7"/>
        <v>6</v>
      </c>
      <c r="G61">
        <f t="shared" si="7"/>
        <v>15</v>
      </c>
      <c r="H61">
        <f t="shared" si="7"/>
        <v>15</v>
      </c>
      <c r="I61">
        <f t="shared" si="7"/>
        <v>10</v>
      </c>
      <c r="J61">
        <f t="shared" si="7"/>
        <v>10</v>
      </c>
      <c r="K61">
        <f t="shared" si="7"/>
        <v>10</v>
      </c>
      <c r="L61">
        <f t="shared" si="7"/>
        <v>10</v>
      </c>
      <c r="M61">
        <f t="shared" si="7"/>
        <v>10</v>
      </c>
      <c r="N61">
        <f t="shared" si="7"/>
        <v>10</v>
      </c>
      <c r="O61">
        <f t="shared" si="7"/>
        <v>10</v>
      </c>
    </row>
    <row r="62" spans="1:15" x14ac:dyDescent="0.25">
      <c r="A62" s="861" t="s">
        <v>2066</v>
      </c>
      <c r="B62" s="861"/>
      <c r="E62">
        <v>2</v>
      </c>
      <c r="F62">
        <f t="shared" si="7"/>
        <v>12</v>
      </c>
      <c r="G62">
        <f t="shared" si="7"/>
        <v>30</v>
      </c>
      <c r="H62">
        <f t="shared" si="7"/>
        <v>30</v>
      </c>
      <c r="I62">
        <f t="shared" si="7"/>
        <v>20</v>
      </c>
      <c r="J62">
        <f t="shared" si="7"/>
        <v>20</v>
      </c>
      <c r="K62">
        <f t="shared" si="7"/>
        <v>20</v>
      </c>
      <c r="L62">
        <f t="shared" si="7"/>
        <v>20</v>
      </c>
      <c r="M62">
        <f t="shared" si="7"/>
        <v>20</v>
      </c>
      <c r="N62">
        <f t="shared" si="7"/>
        <v>20</v>
      </c>
      <c r="O62">
        <f t="shared" si="7"/>
        <v>20</v>
      </c>
    </row>
    <row r="63" spans="1:15" x14ac:dyDescent="0.25">
      <c r="A63" s="861" t="s">
        <v>2061</v>
      </c>
      <c r="B63" s="861"/>
      <c r="E63">
        <v>1</v>
      </c>
      <c r="F63">
        <f t="shared" si="7"/>
        <v>6</v>
      </c>
      <c r="G63">
        <f t="shared" si="7"/>
        <v>15</v>
      </c>
      <c r="H63">
        <f t="shared" si="7"/>
        <v>15</v>
      </c>
      <c r="I63">
        <f t="shared" si="7"/>
        <v>10</v>
      </c>
      <c r="J63">
        <f t="shared" si="7"/>
        <v>10</v>
      </c>
      <c r="K63">
        <f t="shared" si="7"/>
        <v>10</v>
      </c>
      <c r="L63">
        <f t="shared" si="7"/>
        <v>10</v>
      </c>
      <c r="M63">
        <f t="shared" si="7"/>
        <v>10</v>
      </c>
      <c r="N63">
        <f t="shared" si="7"/>
        <v>10</v>
      </c>
      <c r="O63">
        <f t="shared" si="7"/>
        <v>10</v>
      </c>
    </row>
    <row r="64" spans="1:15" x14ac:dyDescent="0.25">
      <c r="A64" s="861" t="s">
        <v>2080</v>
      </c>
      <c r="B64" s="861"/>
      <c r="E64">
        <v>2</v>
      </c>
      <c r="F64">
        <f t="shared" si="7"/>
        <v>12</v>
      </c>
      <c r="G64">
        <f t="shared" si="7"/>
        <v>30</v>
      </c>
      <c r="H64">
        <f t="shared" si="7"/>
        <v>30</v>
      </c>
      <c r="I64">
        <f t="shared" si="7"/>
        <v>20</v>
      </c>
      <c r="J64">
        <f t="shared" si="7"/>
        <v>20</v>
      </c>
      <c r="K64">
        <f t="shared" si="7"/>
        <v>20</v>
      </c>
      <c r="L64">
        <f t="shared" si="7"/>
        <v>20</v>
      </c>
      <c r="M64">
        <f t="shared" si="7"/>
        <v>20</v>
      </c>
      <c r="N64">
        <f t="shared" si="7"/>
        <v>20</v>
      </c>
      <c r="O64">
        <f t="shared" si="7"/>
        <v>20</v>
      </c>
    </row>
    <row r="66" spans="1:16" x14ac:dyDescent="0.25">
      <c r="E66" s="241">
        <f t="shared" ref="E66:O66" si="8">SUM(E58:E64)</f>
        <v>20</v>
      </c>
      <c r="F66" s="241">
        <f t="shared" si="8"/>
        <v>120</v>
      </c>
      <c r="G66" s="241">
        <f t="shared" si="8"/>
        <v>300</v>
      </c>
      <c r="H66" s="241">
        <f t="shared" si="8"/>
        <v>300</v>
      </c>
      <c r="I66" s="241">
        <f t="shared" si="8"/>
        <v>200</v>
      </c>
      <c r="J66" s="241">
        <f t="shared" si="8"/>
        <v>200</v>
      </c>
      <c r="K66" s="241">
        <f t="shared" si="8"/>
        <v>200</v>
      </c>
      <c r="L66" s="241">
        <f t="shared" si="8"/>
        <v>200</v>
      </c>
      <c r="M66" s="241">
        <f t="shared" si="8"/>
        <v>200</v>
      </c>
      <c r="N66" s="241">
        <f t="shared" si="8"/>
        <v>200</v>
      </c>
      <c r="O66" s="241">
        <f t="shared" si="8"/>
        <v>200</v>
      </c>
    </row>
    <row r="68" spans="1:16" x14ac:dyDescent="0.25">
      <c r="A68" s="241" t="s">
        <v>1454</v>
      </c>
    </row>
    <row r="69" spans="1:16" x14ac:dyDescent="0.25">
      <c r="A69" t="s">
        <v>2081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</row>
    <row r="70" spans="1:16" x14ac:dyDescent="0.25">
      <c r="A70" t="s">
        <v>2082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</row>
    <row r="71" spans="1:16" x14ac:dyDescent="0.25">
      <c r="A71" t="s">
        <v>2086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</row>
    <row r="72" spans="1:16" x14ac:dyDescent="0.25">
      <c r="A72" t="s">
        <v>2061</v>
      </c>
      <c r="B72" s="241"/>
      <c r="D72" s="241"/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6" x14ac:dyDescent="0.25">
      <c r="A73" t="s">
        <v>2080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</row>
    <row r="74" spans="1:16" x14ac:dyDescent="0.25">
      <c r="A74" t="s">
        <v>2084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</row>
    <row r="75" spans="1:16" x14ac:dyDescent="0.25">
      <c r="B75" s="861"/>
      <c r="C75" s="861"/>
      <c r="F75" s="241">
        <f t="shared" ref="F75:O75" si="9">SUM(F69:F74)</f>
        <v>14</v>
      </c>
      <c r="G75" s="241">
        <f t="shared" si="9"/>
        <v>14</v>
      </c>
      <c r="H75" s="241">
        <f t="shared" si="9"/>
        <v>14</v>
      </c>
      <c r="I75" s="241">
        <f t="shared" si="9"/>
        <v>14</v>
      </c>
      <c r="J75" s="241">
        <f t="shared" si="9"/>
        <v>14</v>
      </c>
      <c r="K75" s="241">
        <f t="shared" si="9"/>
        <v>14</v>
      </c>
      <c r="L75" s="241">
        <f t="shared" si="9"/>
        <v>14</v>
      </c>
      <c r="M75" s="241">
        <f t="shared" si="9"/>
        <v>14</v>
      </c>
      <c r="N75" s="241">
        <f t="shared" si="9"/>
        <v>14</v>
      </c>
      <c r="O75" s="241">
        <f t="shared" si="9"/>
        <v>14</v>
      </c>
    </row>
    <row r="76" spans="1:16" x14ac:dyDescent="0.25">
      <c r="B76" s="861"/>
      <c r="C76" s="861"/>
    </row>
    <row r="77" spans="1:16" x14ac:dyDescent="0.25">
      <c r="B77" s="861"/>
      <c r="C77" s="861"/>
    </row>
    <row r="78" spans="1:16" x14ac:dyDescent="0.25">
      <c r="B78" s="861"/>
      <c r="C78" s="861"/>
    </row>
    <row r="79" spans="1:16" x14ac:dyDescent="0.25">
      <c r="C79" s="241">
        <f>C9</f>
        <v>70</v>
      </c>
      <c r="D79" s="241">
        <f>D9+D26+D33+D53</f>
        <v>147</v>
      </c>
      <c r="E79" s="241">
        <f>E9+E26+E33+E53+E66</f>
        <v>238</v>
      </c>
      <c r="F79" s="241">
        <f t="shared" ref="F79:P79" si="10">F9+F26+F33+F53+F66+F41+F45+F75</f>
        <v>382</v>
      </c>
      <c r="G79" s="241">
        <f t="shared" si="10"/>
        <v>568</v>
      </c>
      <c r="H79" s="241">
        <f t="shared" si="10"/>
        <v>320</v>
      </c>
      <c r="I79" s="241">
        <f t="shared" si="10"/>
        <v>214</v>
      </c>
      <c r="J79" s="241">
        <f t="shared" si="10"/>
        <v>219</v>
      </c>
      <c r="K79" s="241">
        <f t="shared" si="10"/>
        <v>296</v>
      </c>
      <c r="L79" s="241">
        <f t="shared" si="10"/>
        <v>366</v>
      </c>
      <c r="M79" s="241">
        <f t="shared" si="10"/>
        <v>259</v>
      </c>
      <c r="N79" s="241">
        <f t="shared" si="10"/>
        <v>255</v>
      </c>
      <c r="O79" s="241">
        <f t="shared" si="10"/>
        <v>221</v>
      </c>
      <c r="P79" s="241">
        <f t="shared" si="10"/>
        <v>0</v>
      </c>
    </row>
    <row r="81" spans="3:16" x14ac:dyDescent="0.25">
      <c r="C81" s="19">
        <f t="shared" ref="C81:P81" si="11">SUM(C67:C78)</f>
        <v>0</v>
      </c>
      <c r="D81" s="19">
        <f t="shared" si="11"/>
        <v>0</v>
      </c>
      <c r="E81" s="19">
        <f t="shared" si="11"/>
        <v>0</v>
      </c>
      <c r="F81" s="19">
        <f t="shared" si="11"/>
        <v>28</v>
      </c>
      <c r="G81" s="19">
        <f t="shared" si="11"/>
        <v>28</v>
      </c>
      <c r="H81" s="19">
        <f t="shared" si="11"/>
        <v>28</v>
      </c>
      <c r="I81" s="19">
        <f t="shared" si="11"/>
        <v>28</v>
      </c>
      <c r="J81" s="19">
        <f t="shared" si="11"/>
        <v>28</v>
      </c>
      <c r="K81" s="19">
        <f t="shared" si="11"/>
        <v>28</v>
      </c>
      <c r="L81" s="19">
        <f t="shared" si="11"/>
        <v>28</v>
      </c>
      <c r="M81" s="19">
        <f t="shared" si="11"/>
        <v>28</v>
      </c>
      <c r="N81" s="19">
        <f t="shared" si="11"/>
        <v>28</v>
      </c>
      <c r="O81" s="19">
        <f t="shared" si="11"/>
        <v>28</v>
      </c>
      <c r="P81" s="19">
        <f t="shared" si="11"/>
        <v>0</v>
      </c>
    </row>
  </sheetData>
  <mergeCells count="41">
    <mergeCell ref="S23:T23"/>
    <mergeCell ref="S24:T24"/>
    <mergeCell ref="S25:T25"/>
    <mergeCell ref="S1:T1"/>
    <mergeCell ref="S18:T18"/>
    <mergeCell ref="S19:T19"/>
    <mergeCell ref="S20:T20"/>
    <mergeCell ref="S21:T21"/>
    <mergeCell ref="S22:T22"/>
    <mergeCell ref="S13:T13"/>
    <mergeCell ref="S14:T14"/>
    <mergeCell ref="S15:T15"/>
    <mergeCell ref="S16:T16"/>
    <mergeCell ref="S17:T17"/>
    <mergeCell ref="S8:T8"/>
    <mergeCell ref="S9:T9"/>
    <mergeCell ref="S10:T10"/>
    <mergeCell ref="S11:T11"/>
    <mergeCell ref="S12:T12"/>
    <mergeCell ref="S2:T2"/>
    <mergeCell ref="S3:T3"/>
    <mergeCell ref="S4:T4"/>
    <mergeCell ref="S5:T5"/>
    <mergeCell ref="S6:T6"/>
    <mergeCell ref="S7:T7"/>
    <mergeCell ref="B76:C76"/>
    <mergeCell ref="B77:C77"/>
    <mergeCell ref="B78:C78"/>
    <mergeCell ref="A57:B57"/>
    <mergeCell ref="A63:B63"/>
    <mergeCell ref="B75:C75"/>
    <mergeCell ref="A2:B2"/>
    <mergeCell ref="A55:B55"/>
    <mergeCell ref="A54:B54"/>
    <mergeCell ref="A62:B62"/>
    <mergeCell ref="A64:B64"/>
    <mergeCell ref="A56:B56"/>
    <mergeCell ref="A58:B58"/>
    <mergeCell ref="A59:B59"/>
    <mergeCell ref="A60:B60"/>
    <mergeCell ref="A61:B61"/>
  </mergeCells>
  <phoneticPr fontId="6" type="noConversion"/>
  <pageMargins left="0.7" right="0.7" top="0.75" bottom="0.75" header="0.3" footer="0.3"/>
  <pageSetup orientation="portrait" r:id="rId1"/>
  <ignoredErrors>
    <ignoredError sqref="D26:L26 D33:L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50FB-7AE9-4978-8784-9431886B76F1}">
  <sheetPr codeName="Sheet12"/>
  <dimension ref="A1:FF315"/>
  <sheetViews>
    <sheetView zoomScale="81" workbookViewId="0">
      <pane xSplit="6" ySplit="4" topLeftCell="ET5" activePane="bottomRight" state="frozen"/>
      <selection pane="topRight" activeCell="H1" sqref="H1"/>
      <selection pane="bottomLeft" activeCell="A5" sqref="A5"/>
      <selection pane="bottomRight" activeCell="FF1" sqref="FF1:FF1048576"/>
    </sheetView>
  </sheetViews>
  <sheetFormatPr defaultColWidth="6.85546875" defaultRowHeight="13.5" outlineLevelCol="1" x14ac:dyDescent="0.25"/>
  <cols>
    <col min="1" max="1" width="4.7109375" style="23" customWidth="1"/>
    <col min="2" max="2" width="25.7109375" style="23" customWidth="1"/>
    <col min="3" max="3" width="14.42578125" style="23" customWidth="1"/>
    <col min="4" max="6" width="9.140625" style="23" customWidth="1"/>
    <col min="7" max="37" width="7.7109375" style="21" hidden="1" customWidth="1" outlineLevel="1"/>
    <col min="38" max="38" width="7.7109375" style="21" customWidth="1" collapsed="1"/>
    <col min="39" max="65" width="7.7109375" style="21" hidden="1" customWidth="1" outlineLevel="1"/>
    <col min="66" max="66" width="7.7109375" style="21" customWidth="1" collapsed="1"/>
    <col min="67" max="96" width="7.7109375" style="21" hidden="1" customWidth="1" outlineLevel="1"/>
    <col min="97" max="97" width="7.7109375" style="21" customWidth="1" collapsed="1"/>
    <col min="98" max="126" width="7.7109375" style="21" hidden="1" customWidth="1" outlineLevel="1"/>
    <col min="127" max="127" width="7.7109375" style="21" customWidth="1" collapsed="1"/>
    <col min="128" max="162" width="7.7109375" style="21" customWidth="1" outlineLevel="1"/>
    <col min="163" max="16384" width="6.85546875" style="23"/>
  </cols>
  <sheetData>
    <row r="1" spans="1:162" ht="19.5" thickBot="1" x14ac:dyDescent="0.3">
      <c r="A1" s="914" t="s">
        <v>2092</v>
      </c>
      <c r="B1" s="914"/>
      <c r="C1" s="914"/>
      <c r="D1" s="914"/>
      <c r="E1" s="914"/>
      <c r="F1" s="914"/>
      <c r="G1" s="21">
        <v>0</v>
      </c>
    </row>
    <row r="2" spans="1:162" s="191" customFormat="1" ht="60" customHeight="1" thickBot="1" x14ac:dyDescent="0.3">
      <c r="A2" s="915" t="s">
        <v>2093</v>
      </c>
      <c r="B2" s="916" t="s">
        <v>2094</v>
      </c>
      <c r="C2" s="916" t="s">
        <v>1369</v>
      </c>
      <c r="D2" s="917" t="s">
        <v>2095</v>
      </c>
      <c r="E2" s="917"/>
      <c r="F2" s="917"/>
      <c r="G2" s="190">
        <v>45658</v>
      </c>
      <c r="H2" s="190">
        <f>G2+1</f>
        <v>45659</v>
      </c>
      <c r="I2" s="190">
        <f>H2+1</f>
        <v>45660</v>
      </c>
      <c r="J2" s="190">
        <f t="shared" ref="J2" si="0">I2+1</f>
        <v>45661</v>
      </c>
      <c r="K2" s="190">
        <f t="shared" ref="K2:AP2" si="1">J2+1</f>
        <v>45662</v>
      </c>
      <c r="L2" s="190">
        <f t="shared" si="1"/>
        <v>45663</v>
      </c>
      <c r="M2" s="190">
        <f t="shared" si="1"/>
        <v>45664</v>
      </c>
      <c r="N2" s="190">
        <f t="shared" si="1"/>
        <v>45665</v>
      </c>
      <c r="O2" s="190">
        <f t="shared" si="1"/>
        <v>45666</v>
      </c>
      <c r="P2" s="190">
        <f t="shared" si="1"/>
        <v>45667</v>
      </c>
      <c r="Q2" s="190">
        <f t="shared" si="1"/>
        <v>45668</v>
      </c>
      <c r="R2" s="190">
        <f t="shared" si="1"/>
        <v>45669</v>
      </c>
      <c r="S2" s="190">
        <f t="shared" si="1"/>
        <v>45670</v>
      </c>
      <c r="T2" s="190">
        <f t="shared" si="1"/>
        <v>45671</v>
      </c>
      <c r="U2" s="190">
        <f t="shared" si="1"/>
        <v>45672</v>
      </c>
      <c r="V2" s="190">
        <f t="shared" si="1"/>
        <v>45673</v>
      </c>
      <c r="W2" s="190">
        <f t="shared" si="1"/>
        <v>45674</v>
      </c>
      <c r="X2" s="190">
        <f t="shared" si="1"/>
        <v>45675</v>
      </c>
      <c r="Y2" s="190">
        <f t="shared" si="1"/>
        <v>45676</v>
      </c>
      <c r="Z2" s="190">
        <f t="shared" si="1"/>
        <v>45677</v>
      </c>
      <c r="AA2" s="190">
        <f t="shared" si="1"/>
        <v>45678</v>
      </c>
      <c r="AB2" s="190">
        <f t="shared" si="1"/>
        <v>45679</v>
      </c>
      <c r="AC2" s="190">
        <f t="shared" si="1"/>
        <v>45680</v>
      </c>
      <c r="AD2" s="190">
        <f t="shared" si="1"/>
        <v>45681</v>
      </c>
      <c r="AE2" s="190">
        <f t="shared" si="1"/>
        <v>45682</v>
      </c>
      <c r="AF2" s="190">
        <f t="shared" si="1"/>
        <v>45683</v>
      </c>
      <c r="AG2" s="190">
        <f t="shared" si="1"/>
        <v>45684</v>
      </c>
      <c r="AH2" s="190">
        <f t="shared" si="1"/>
        <v>45685</v>
      </c>
      <c r="AI2" s="190">
        <f t="shared" si="1"/>
        <v>45686</v>
      </c>
      <c r="AJ2" s="190">
        <f t="shared" si="1"/>
        <v>45687</v>
      </c>
      <c r="AK2" s="190">
        <f t="shared" si="1"/>
        <v>45688</v>
      </c>
      <c r="AL2" s="190">
        <f t="shared" si="1"/>
        <v>45689</v>
      </c>
      <c r="AM2" s="190">
        <f t="shared" si="1"/>
        <v>45690</v>
      </c>
      <c r="AN2" s="190">
        <f t="shared" si="1"/>
        <v>45691</v>
      </c>
      <c r="AO2" s="190">
        <f t="shared" si="1"/>
        <v>45692</v>
      </c>
      <c r="AP2" s="190">
        <f t="shared" si="1"/>
        <v>45693</v>
      </c>
      <c r="AQ2" s="190">
        <f t="shared" ref="AQ2:BV2" si="2">AP2+1</f>
        <v>45694</v>
      </c>
      <c r="AR2" s="190">
        <f t="shared" si="2"/>
        <v>45695</v>
      </c>
      <c r="AS2" s="190">
        <f t="shared" si="2"/>
        <v>45696</v>
      </c>
      <c r="AT2" s="190">
        <f t="shared" si="2"/>
        <v>45697</v>
      </c>
      <c r="AU2" s="190">
        <f t="shared" si="2"/>
        <v>45698</v>
      </c>
      <c r="AV2" s="190">
        <f t="shared" si="2"/>
        <v>45699</v>
      </c>
      <c r="AW2" s="190">
        <f t="shared" si="2"/>
        <v>45700</v>
      </c>
      <c r="AX2" s="190">
        <f t="shared" si="2"/>
        <v>45701</v>
      </c>
      <c r="AY2" s="190">
        <f t="shared" si="2"/>
        <v>45702</v>
      </c>
      <c r="AZ2" s="190">
        <f t="shared" si="2"/>
        <v>45703</v>
      </c>
      <c r="BA2" s="190">
        <f t="shared" si="2"/>
        <v>45704</v>
      </c>
      <c r="BB2" s="190">
        <f t="shared" si="2"/>
        <v>45705</v>
      </c>
      <c r="BC2" s="190">
        <f t="shared" si="2"/>
        <v>45706</v>
      </c>
      <c r="BD2" s="190">
        <f t="shared" si="2"/>
        <v>45707</v>
      </c>
      <c r="BE2" s="190">
        <f t="shared" si="2"/>
        <v>45708</v>
      </c>
      <c r="BF2" s="190">
        <f t="shared" si="2"/>
        <v>45709</v>
      </c>
      <c r="BG2" s="190">
        <f t="shared" si="2"/>
        <v>45710</v>
      </c>
      <c r="BH2" s="190">
        <f t="shared" si="2"/>
        <v>45711</v>
      </c>
      <c r="BI2" s="190">
        <f t="shared" si="2"/>
        <v>45712</v>
      </c>
      <c r="BJ2" s="190">
        <f t="shared" si="2"/>
        <v>45713</v>
      </c>
      <c r="BK2" s="190">
        <f t="shared" si="2"/>
        <v>45714</v>
      </c>
      <c r="BL2" s="190">
        <f t="shared" si="2"/>
        <v>45715</v>
      </c>
      <c r="BM2" s="190">
        <f t="shared" si="2"/>
        <v>45716</v>
      </c>
      <c r="BN2" s="190">
        <f t="shared" si="2"/>
        <v>45717</v>
      </c>
      <c r="BO2" s="190">
        <f t="shared" si="2"/>
        <v>45718</v>
      </c>
      <c r="BP2" s="190">
        <f t="shared" si="2"/>
        <v>45719</v>
      </c>
      <c r="BQ2" s="190">
        <f t="shared" si="2"/>
        <v>45720</v>
      </c>
      <c r="BR2" s="190">
        <f t="shared" si="2"/>
        <v>45721</v>
      </c>
      <c r="BS2" s="190">
        <f t="shared" si="2"/>
        <v>45722</v>
      </c>
      <c r="BT2" s="190">
        <f t="shared" si="2"/>
        <v>45723</v>
      </c>
      <c r="BU2" s="190">
        <f t="shared" si="2"/>
        <v>45724</v>
      </c>
      <c r="BV2" s="190">
        <f t="shared" si="2"/>
        <v>45725</v>
      </c>
      <c r="BW2" s="190">
        <f t="shared" ref="BW2:CN2" si="3">BV2+1</f>
        <v>45726</v>
      </c>
      <c r="BX2" s="190">
        <f t="shared" si="3"/>
        <v>45727</v>
      </c>
      <c r="BY2" s="190">
        <f t="shared" si="3"/>
        <v>45728</v>
      </c>
      <c r="BZ2" s="190">
        <f t="shared" si="3"/>
        <v>45729</v>
      </c>
      <c r="CA2" s="190">
        <f t="shared" si="3"/>
        <v>45730</v>
      </c>
      <c r="CB2" s="190">
        <f t="shared" si="3"/>
        <v>45731</v>
      </c>
      <c r="CC2" s="190">
        <f t="shared" si="3"/>
        <v>45732</v>
      </c>
      <c r="CD2" s="190">
        <f t="shared" si="3"/>
        <v>45733</v>
      </c>
      <c r="CE2" s="190">
        <f t="shared" si="3"/>
        <v>45734</v>
      </c>
      <c r="CF2" s="190">
        <f t="shared" si="3"/>
        <v>45735</v>
      </c>
      <c r="CG2" s="190">
        <f t="shared" si="3"/>
        <v>45736</v>
      </c>
      <c r="CH2" s="190">
        <f t="shared" si="3"/>
        <v>45737</v>
      </c>
      <c r="CI2" s="190">
        <f t="shared" si="3"/>
        <v>45738</v>
      </c>
      <c r="CJ2" s="190">
        <f t="shared" si="3"/>
        <v>45739</v>
      </c>
      <c r="CK2" s="190">
        <f t="shared" si="3"/>
        <v>45740</v>
      </c>
      <c r="CL2" s="190">
        <f t="shared" si="3"/>
        <v>45741</v>
      </c>
      <c r="CM2" s="190">
        <f t="shared" si="3"/>
        <v>45742</v>
      </c>
      <c r="CN2" s="190">
        <f t="shared" si="3"/>
        <v>45743</v>
      </c>
      <c r="CO2" s="190">
        <f t="shared" ref="CO2:CZ2" si="4">CN2+1</f>
        <v>45744</v>
      </c>
      <c r="CP2" s="190">
        <f t="shared" si="4"/>
        <v>45745</v>
      </c>
      <c r="CQ2" s="190">
        <f t="shared" si="4"/>
        <v>45746</v>
      </c>
      <c r="CR2" s="190">
        <f t="shared" si="4"/>
        <v>45747</v>
      </c>
      <c r="CS2" s="190">
        <f t="shared" si="4"/>
        <v>45748</v>
      </c>
      <c r="CT2" s="190">
        <f t="shared" si="4"/>
        <v>45749</v>
      </c>
      <c r="CU2" s="190">
        <f t="shared" si="4"/>
        <v>45750</v>
      </c>
      <c r="CV2" s="190">
        <f t="shared" si="4"/>
        <v>45751</v>
      </c>
      <c r="CW2" s="190">
        <f t="shared" si="4"/>
        <v>45752</v>
      </c>
      <c r="CX2" s="190">
        <f t="shared" si="4"/>
        <v>45753</v>
      </c>
      <c r="CY2" s="190">
        <f t="shared" si="4"/>
        <v>45754</v>
      </c>
      <c r="CZ2" s="190">
        <f t="shared" si="4"/>
        <v>45755</v>
      </c>
      <c r="DA2" s="190">
        <f t="shared" ref="DA2:DJ2" si="5">CZ2+1</f>
        <v>45756</v>
      </c>
      <c r="DB2" s="190">
        <f t="shared" si="5"/>
        <v>45757</v>
      </c>
      <c r="DC2" s="190">
        <f t="shared" si="5"/>
        <v>45758</v>
      </c>
      <c r="DD2" s="190">
        <f t="shared" si="5"/>
        <v>45759</v>
      </c>
      <c r="DE2" s="190">
        <f t="shared" si="5"/>
        <v>45760</v>
      </c>
      <c r="DF2" s="190">
        <f t="shared" si="5"/>
        <v>45761</v>
      </c>
      <c r="DG2" s="190">
        <f t="shared" si="5"/>
        <v>45762</v>
      </c>
      <c r="DH2" s="190">
        <f t="shared" si="5"/>
        <v>45763</v>
      </c>
      <c r="DI2" s="190">
        <f t="shared" si="5"/>
        <v>45764</v>
      </c>
      <c r="DJ2" s="190">
        <f t="shared" si="5"/>
        <v>45765</v>
      </c>
      <c r="DK2" s="190">
        <f t="shared" ref="DK2:EH2" si="6">DJ2+1</f>
        <v>45766</v>
      </c>
      <c r="DL2" s="190">
        <f t="shared" si="6"/>
        <v>45767</v>
      </c>
      <c r="DM2" s="190">
        <f t="shared" si="6"/>
        <v>45768</v>
      </c>
      <c r="DN2" s="190">
        <f t="shared" si="6"/>
        <v>45769</v>
      </c>
      <c r="DO2" s="190">
        <f t="shared" si="6"/>
        <v>45770</v>
      </c>
      <c r="DP2" s="190">
        <f t="shared" si="6"/>
        <v>45771</v>
      </c>
      <c r="DQ2" s="190">
        <f t="shared" si="6"/>
        <v>45772</v>
      </c>
      <c r="DR2" s="190">
        <f t="shared" si="6"/>
        <v>45773</v>
      </c>
      <c r="DS2" s="190">
        <f t="shared" si="6"/>
        <v>45774</v>
      </c>
      <c r="DT2" s="190">
        <f t="shared" si="6"/>
        <v>45775</v>
      </c>
      <c r="DU2" s="190">
        <f t="shared" si="6"/>
        <v>45776</v>
      </c>
      <c r="DV2" s="190">
        <f t="shared" si="6"/>
        <v>45777</v>
      </c>
      <c r="DW2" s="190">
        <f t="shared" si="6"/>
        <v>45778</v>
      </c>
      <c r="DX2" s="190">
        <f t="shared" si="6"/>
        <v>45779</v>
      </c>
      <c r="DY2" s="190">
        <f t="shared" si="6"/>
        <v>45780</v>
      </c>
      <c r="DZ2" s="190">
        <f t="shared" si="6"/>
        <v>45781</v>
      </c>
      <c r="EA2" s="190">
        <f t="shared" si="6"/>
        <v>45782</v>
      </c>
      <c r="EB2" s="190">
        <f t="shared" si="6"/>
        <v>45783</v>
      </c>
      <c r="EC2" s="190">
        <f t="shared" si="6"/>
        <v>45784</v>
      </c>
      <c r="ED2" s="190">
        <f t="shared" si="6"/>
        <v>45785</v>
      </c>
      <c r="EE2" s="190">
        <f t="shared" si="6"/>
        <v>45786</v>
      </c>
      <c r="EF2" s="190">
        <f t="shared" si="6"/>
        <v>45787</v>
      </c>
      <c r="EG2" s="190">
        <f t="shared" si="6"/>
        <v>45788</v>
      </c>
      <c r="EH2" s="190">
        <f t="shared" si="6"/>
        <v>45789</v>
      </c>
      <c r="EI2" s="190">
        <f t="shared" ref="EI2" si="7">EH2+1</f>
        <v>45790</v>
      </c>
      <c r="EJ2" s="190">
        <f t="shared" ref="EJ2:FF2" si="8">EI2+1</f>
        <v>45791</v>
      </c>
      <c r="EK2" s="190">
        <f t="shared" si="8"/>
        <v>45792</v>
      </c>
      <c r="EL2" s="190">
        <f t="shared" si="8"/>
        <v>45793</v>
      </c>
      <c r="EM2" s="190">
        <f t="shared" si="8"/>
        <v>45794</v>
      </c>
      <c r="EN2" s="190">
        <f t="shared" si="8"/>
        <v>45795</v>
      </c>
      <c r="EO2" s="190">
        <f t="shared" si="8"/>
        <v>45796</v>
      </c>
      <c r="EP2" s="190">
        <f t="shared" si="8"/>
        <v>45797</v>
      </c>
      <c r="EQ2" s="190">
        <f t="shared" si="8"/>
        <v>45798</v>
      </c>
      <c r="ER2" s="190">
        <f t="shared" si="8"/>
        <v>45799</v>
      </c>
      <c r="ES2" s="190">
        <f t="shared" si="8"/>
        <v>45800</v>
      </c>
      <c r="ET2" s="190">
        <f t="shared" si="8"/>
        <v>45801</v>
      </c>
      <c r="EU2" s="190">
        <f t="shared" si="8"/>
        <v>45802</v>
      </c>
      <c r="EV2" s="190">
        <f t="shared" si="8"/>
        <v>45803</v>
      </c>
      <c r="EW2" s="190">
        <f t="shared" si="8"/>
        <v>45804</v>
      </c>
      <c r="EX2" s="190">
        <f t="shared" si="8"/>
        <v>45805</v>
      </c>
      <c r="EY2" s="190">
        <f t="shared" si="8"/>
        <v>45806</v>
      </c>
      <c r="EZ2" s="190">
        <f t="shared" si="8"/>
        <v>45807</v>
      </c>
      <c r="FA2" s="190">
        <f t="shared" si="8"/>
        <v>45808</v>
      </c>
      <c r="FB2" s="190">
        <f t="shared" si="8"/>
        <v>45809</v>
      </c>
      <c r="FC2" s="190">
        <f t="shared" si="8"/>
        <v>45810</v>
      </c>
      <c r="FD2" s="190">
        <f t="shared" si="8"/>
        <v>45811</v>
      </c>
      <c r="FE2" s="190">
        <f t="shared" si="8"/>
        <v>45812</v>
      </c>
      <c r="FF2" s="190">
        <f t="shared" si="8"/>
        <v>45813</v>
      </c>
    </row>
    <row r="3" spans="1:162" s="191" customFormat="1" ht="13.5" customHeight="1" thickBot="1" x14ac:dyDescent="0.3">
      <c r="A3" s="915"/>
      <c r="B3" s="916"/>
      <c r="C3" s="916"/>
      <c r="D3" s="918" t="s">
        <v>1371</v>
      </c>
      <c r="E3" s="918"/>
      <c r="F3" s="918"/>
      <c r="G3" s="188" t="str">
        <f t="shared" ref="G3:AL3" si="9">TEXT(G2,"ddd")</f>
        <v>Wed</v>
      </c>
      <c r="H3" s="188" t="str">
        <f t="shared" si="9"/>
        <v>Thu</v>
      </c>
      <c r="I3" s="188" t="str">
        <f t="shared" si="9"/>
        <v>Fri</v>
      </c>
      <c r="J3" s="188" t="str">
        <f t="shared" si="9"/>
        <v>Sat</v>
      </c>
      <c r="K3" s="188" t="str">
        <f t="shared" si="9"/>
        <v>Sun</v>
      </c>
      <c r="L3" s="188" t="str">
        <f t="shared" si="9"/>
        <v>Mon</v>
      </c>
      <c r="M3" s="188" t="str">
        <f t="shared" si="9"/>
        <v>Tue</v>
      </c>
      <c r="N3" s="188" t="str">
        <f t="shared" si="9"/>
        <v>Wed</v>
      </c>
      <c r="O3" s="188" t="str">
        <f t="shared" si="9"/>
        <v>Thu</v>
      </c>
      <c r="P3" s="188" t="str">
        <f t="shared" si="9"/>
        <v>Fri</v>
      </c>
      <c r="Q3" s="188" t="str">
        <f t="shared" si="9"/>
        <v>Sat</v>
      </c>
      <c r="R3" s="188" t="str">
        <f t="shared" si="9"/>
        <v>Sun</v>
      </c>
      <c r="S3" s="188" t="str">
        <f t="shared" si="9"/>
        <v>Mon</v>
      </c>
      <c r="T3" s="188" t="str">
        <f t="shared" si="9"/>
        <v>Tue</v>
      </c>
      <c r="U3" s="188" t="str">
        <f t="shared" si="9"/>
        <v>Wed</v>
      </c>
      <c r="V3" s="188" t="str">
        <f t="shared" si="9"/>
        <v>Thu</v>
      </c>
      <c r="W3" s="188" t="str">
        <f t="shared" si="9"/>
        <v>Fri</v>
      </c>
      <c r="X3" s="188" t="str">
        <f t="shared" si="9"/>
        <v>Sat</v>
      </c>
      <c r="Y3" s="188" t="str">
        <f t="shared" si="9"/>
        <v>Sun</v>
      </c>
      <c r="Z3" s="188" t="str">
        <f t="shared" si="9"/>
        <v>Mon</v>
      </c>
      <c r="AA3" s="188" t="str">
        <f t="shared" si="9"/>
        <v>Tue</v>
      </c>
      <c r="AB3" s="188" t="str">
        <f t="shared" si="9"/>
        <v>Wed</v>
      </c>
      <c r="AC3" s="188" t="str">
        <f t="shared" si="9"/>
        <v>Thu</v>
      </c>
      <c r="AD3" s="188" t="str">
        <f t="shared" si="9"/>
        <v>Fri</v>
      </c>
      <c r="AE3" s="188" t="str">
        <f t="shared" si="9"/>
        <v>Sat</v>
      </c>
      <c r="AF3" s="188" t="str">
        <f t="shared" si="9"/>
        <v>Sun</v>
      </c>
      <c r="AG3" s="188" t="str">
        <f t="shared" si="9"/>
        <v>Mon</v>
      </c>
      <c r="AH3" s="188" t="str">
        <f t="shared" si="9"/>
        <v>Tue</v>
      </c>
      <c r="AI3" s="188" t="str">
        <f t="shared" si="9"/>
        <v>Wed</v>
      </c>
      <c r="AJ3" s="188" t="str">
        <f t="shared" si="9"/>
        <v>Thu</v>
      </c>
      <c r="AK3" s="188" t="str">
        <f t="shared" si="9"/>
        <v>Fri</v>
      </c>
      <c r="AL3" s="188" t="str">
        <f t="shared" si="9"/>
        <v>Sat</v>
      </c>
      <c r="AM3" s="188" t="str">
        <f t="shared" ref="AM3:BR3" si="10">TEXT(AM2,"ddd")</f>
        <v>Sun</v>
      </c>
      <c r="AN3" s="188" t="str">
        <f t="shared" si="10"/>
        <v>Mon</v>
      </c>
      <c r="AO3" s="188" t="str">
        <f t="shared" si="10"/>
        <v>Tue</v>
      </c>
      <c r="AP3" s="188" t="str">
        <f t="shared" si="10"/>
        <v>Wed</v>
      </c>
      <c r="AQ3" s="188" t="str">
        <f t="shared" si="10"/>
        <v>Thu</v>
      </c>
      <c r="AR3" s="188" t="str">
        <f t="shared" si="10"/>
        <v>Fri</v>
      </c>
      <c r="AS3" s="188" t="str">
        <f t="shared" si="10"/>
        <v>Sat</v>
      </c>
      <c r="AT3" s="188" t="str">
        <f t="shared" si="10"/>
        <v>Sun</v>
      </c>
      <c r="AU3" s="188" t="str">
        <f t="shared" si="10"/>
        <v>Mon</v>
      </c>
      <c r="AV3" s="188" t="str">
        <f t="shared" si="10"/>
        <v>Tue</v>
      </c>
      <c r="AW3" s="188" t="str">
        <f t="shared" si="10"/>
        <v>Wed</v>
      </c>
      <c r="AX3" s="188" t="str">
        <f t="shared" si="10"/>
        <v>Thu</v>
      </c>
      <c r="AY3" s="188" t="str">
        <f t="shared" si="10"/>
        <v>Fri</v>
      </c>
      <c r="AZ3" s="188" t="str">
        <f t="shared" si="10"/>
        <v>Sat</v>
      </c>
      <c r="BA3" s="188" t="str">
        <f t="shared" si="10"/>
        <v>Sun</v>
      </c>
      <c r="BB3" s="188" t="str">
        <f t="shared" si="10"/>
        <v>Mon</v>
      </c>
      <c r="BC3" s="188" t="str">
        <f t="shared" si="10"/>
        <v>Tue</v>
      </c>
      <c r="BD3" s="188" t="str">
        <f t="shared" si="10"/>
        <v>Wed</v>
      </c>
      <c r="BE3" s="188" t="str">
        <f t="shared" si="10"/>
        <v>Thu</v>
      </c>
      <c r="BF3" s="188" t="str">
        <f t="shared" si="10"/>
        <v>Fri</v>
      </c>
      <c r="BG3" s="188" t="str">
        <f t="shared" si="10"/>
        <v>Sat</v>
      </c>
      <c r="BH3" s="188" t="str">
        <f t="shared" si="10"/>
        <v>Sun</v>
      </c>
      <c r="BI3" s="188" t="str">
        <f t="shared" si="10"/>
        <v>Mon</v>
      </c>
      <c r="BJ3" s="188" t="str">
        <f t="shared" si="10"/>
        <v>Tue</v>
      </c>
      <c r="BK3" s="188" t="str">
        <f t="shared" si="10"/>
        <v>Wed</v>
      </c>
      <c r="BL3" s="188" t="str">
        <f t="shared" si="10"/>
        <v>Thu</v>
      </c>
      <c r="BM3" s="188" t="str">
        <f t="shared" si="10"/>
        <v>Fri</v>
      </c>
      <c r="BN3" s="188" t="str">
        <f t="shared" si="10"/>
        <v>Sat</v>
      </c>
      <c r="BO3" s="188" t="str">
        <f t="shared" si="10"/>
        <v>Sun</v>
      </c>
      <c r="BP3" s="188" t="str">
        <f t="shared" si="10"/>
        <v>Mon</v>
      </c>
      <c r="BQ3" s="188" t="str">
        <f t="shared" si="10"/>
        <v>Tue</v>
      </c>
      <c r="BR3" s="188" t="str">
        <f t="shared" si="10"/>
        <v>Wed</v>
      </c>
      <c r="BS3" s="188" t="str">
        <f t="shared" ref="BS3:CM3" si="11">TEXT(BS2,"ddd")</f>
        <v>Thu</v>
      </c>
      <c r="BT3" s="188" t="str">
        <f t="shared" si="11"/>
        <v>Fri</v>
      </c>
      <c r="BU3" s="188" t="str">
        <f t="shared" si="11"/>
        <v>Sat</v>
      </c>
      <c r="BV3" s="188" t="str">
        <f t="shared" si="11"/>
        <v>Sun</v>
      </c>
      <c r="BW3" s="188" t="str">
        <f t="shared" si="11"/>
        <v>Mon</v>
      </c>
      <c r="BX3" s="188" t="str">
        <f t="shared" si="11"/>
        <v>Tue</v>
      </c>
      <c r="BY3" s="188" t="str">
        <f t="shared" si="11"/>
        <v>Wed</v>
      </c>
      <c r="BZ3" s="188" t="str">
        <f t="shared" si="11"/>
        <v>Thu</v>
      </c>
      <c r="CA3" s="188" t="str">
        <f t="shared" si="11"/>
        <v>Fri</v>
      </c>
      <c r="CB3" s="188" t="str">
        <f t="shared" si="11"/>
        <v>Sat</v>
      </c>
      <c r="CC3" s="188" t="str">
        <f t="shared" si="11"/>
        <v>Sun</v>
      </c>
      <c r="CD3" s="188" t="str">
        <f t="shared" si="11"/>
        <v>Mon</v>
      </c>
      <c r="CE3" s="188" t="str">
        <f t="shared" si="11"/>
        <v>Tue</v>
      </c>
      <c r="CF3" s="188" t="str">
        <f t="shared" si="11"/>
        <v>Wed</v>
      </c>
      <c r="CG3" s="188" t="str">
        <f t="shared" si="11"/>
        <v>Thu</v>
      </c>
      <c r="CH3" s="188" t="str">
        <f t="shared" si="11"/>
        <v>Fri</v>
      </c>
      <c r="CI3" s="188" t="str">
        <f t="shared" si="11"/>
        <v>Sat</v>
      </c>
      <c r="CJ3" s="188" t="str">
        <f t="shared" si="11"/>
        <v>Sun</v>
      </c>
      <c r="CK3" s="188" t="str">
        <f t="shared" si="11"/>
        <v>Mon</v>
      </c>
      <c r="CL3" s="188" t="str">
        <f t="shared" si="11"/>
        <v>Tue</v>
      </c>
      <c r="CM3" s="188" t="str">
        <f t="shared" si="11"/>
        <v>Wed</v>
      </c>
      <c r="CN3" s="188" t="str">
        <f t="shared" ref="CN3" si="12">TEXT(CN2,"ddd")</f>
        <v>Thu</v>
      </c>
      <c r="CO3" s="188" t="str">
        <f t="shared" ref="CO3:CT3" si="13">TEXT(CO2,"ddd")</f>
        <v>Fri</v>
      </c>
      <c r="CP3" s="188" t="str">
        <f t="shared" si="13"/>
        <v>Sat</v>
      </c>
      <c r="CQ3" s="188" t="str">
        <f t="shared" si="13"/>
        <v>Sun</v>
      </c>
      <c r="CR3" s="188" t="str">
        <f t="shared" si="13"/>
        <v>Mon</v>
      </c>
      <c r="CS3" s="188" t="str">
        <f t="shared" si="13"/>
        <v>Tue</v>
      </c>
      <c r="CT3" s="188" t="str">
        <f t="shared" si="13"/>
        <v>Wed</v>
      </c>
      <c r="CU3" s="188" t="str">
        <f t="shared" ref="CU3:CV3" si="14">TEXT(CU2,"ddd")</f>
        <v>Thu</v>
      </c>
      <c r="CV3" s="188" t="str">
        <f t="shared" si="14"/>
        <v>Fri</v>
      </c>
      <c r="CW3" s="188" t="str">
        <f t="shared" ref="CW3:CZ3" si="15">TEXT(CW2,"ddd")</f>
        <v>Sat</v>
      </c>
      <c r="CX3" s="188" t="str">
        <f t="shared" si="15"/>
        <v>Sun</v>
      </c>
      <c r="CY3" s="188" t="str">
        <f t="shared" si="15"/>
        <v>Mon</v>
      </c>
      <c r="CZ3" s="188" t="str">
        <f t="shared" si="15"/>
        <v>Tue</v>
      </c>
      <c r="DA3" s="188" t="str">
        <f t="shared" ref="DA3:DF3" si="16">TEXT(DA2,"ddd")</f>
        <v>Wed</v>
      </c>
      <c r="DB3" s="188" t="str">
        <f t="shared" si="16"/>
        <v>Thu</v>
      </c>
      <c r="DC3" s="188" t="str">
        <f t="shared" si="16"/>
        <v>Fri</v>
      </c>
      <c r="DD3" s="188" t="str">
        <f t="shared" si="16"/>
        <v>Sat</v>
      </c>
      <c r="DE3" s="188" t="str">
        <f t="shared" si="16"/>
        <v>Sun</v>
      </c>
      <c r="DF3" s="188" t="str">
        <f t="shared" si="16"/>
        <v>Mon</v>
      </c>
      <c r="DG3" s="188" t="str">
        <f t="shared" ref="DG3:DH3" si="17">TEXT(DG2,"ddd")</f>
        <v>Tue</v>
      </c>
      <c r="DH3" s="188" t="str">
        <f t="shared" si="17"/>
        <v>Wed</v>
      </c>
      <c r="DI3" s="188" t="str">
        <f t="shared" ref="DI3:DJ3" si="18">TEXT(DI2,"ddd")</f>
        <v>Thu</v>
      </c>
      <c r="DJ3" s="188" t="str">
        <f t="shared" si="18"/>
        <v>Fri</v>
      </c>
      <c r="DK3" s="188" t="str">
        <f t="shared" ref="DK3:DQ3" si="19">TEXT(DK2,"ddd")</f>
        <v>Sat</v>
      </c>
      <c r="DL3" s="188" t="str">
        <f t="shared" si="19"/>
        <v>Sun</v>
      </c>
      <c r="DM3" s="188" t="str">
        <f t="shared" si="19"/>
        <v>Mon</v>
      </c>
      <c r="DN3" s="188" t="str">
        <f t="shared" si="19"/>
        <v>Tue</v>
      </c>
      <c r="DO3" s="188" t="str">
        <f t="shared" si="19"/>
        <v>Wed</v>
      </c>
      <c r="DP3" s="188" t="str">
        <f t="shared" si="19"/>
        <v>Thu</v>
      </c>
      <c r="DQ3" s="188" t="str">
        <f t="shared" si="19"/>
        <v>Fri</v>
      </c>
      <c r="DR3" s="188" t="str">
        <f t="shared" ref="DR3:DT3" si="20">TEXT(DR2,"ddd")</f>
        <v>Sat</v>
      </c>
      <c r="DS3" s="188" t="str">
        <f t="shared" si="20"/>
        <v>Sun</v>
      </c>
      <c r="DT3" s="188" t="str">
        <f t="shared" si="20"/>
        <v>Mon</v>
      </c>
      <c r="DU3" s="188" t="str">
        <f t="shared" ref="DU3:DV3" si="21">TEXT(DU2,"ddd")</f>
        <v>Tue</v>
      </c>
      <c r="DV3" s="188" t="str">
        <f t="shared" si="21"/>
        <v>Wed</v>
      </c>
      <c r="DW3" s="188" t="str">
        <f t="shared" ref="DW3:DX3" si="22">TEXT(DW2,"ddd")</f>
        <v>Thu</v>
      </c>
      <c r="DX3" s="188" t="str">
        <f t="shared" si="22"/>
        <v>Fri</v>
      </c>
      <c r="DY3" s="188" t="str">
        <f t="shared" ref="DY3:DZ3" si="23">TEXT(DY2,"ddd")</f>
        <v>Sat</v>
      </c>
      <c r="DZ3" s="188" t="str">
        <f t="shared" si="23"/>
        <v>Sun</v>
      </c>
      <c r="EA3" s="188" t="str">
        <f t="shared" ref="EA3:EB3" si="24">TEXT(EA2,"ddd")</f>
        <v>Mon</v>
      </c>
      <c r="EB3" s="188" t="str">
        <f t="shared" si="24"/>
        <v>Tue</v>
      </c>
      <c r="EC3" s="188" t="str">
        <f t="shared" ref="EC3:ED3" si="25">TEXT(EC2,"ddd")</f>
        <v>Wed</v>
      </c>
      <c r="ED3" s="188" t="str">
        <f t="shared" si="25"/>
        <v>Thu</v>
      </c>
      <c r="EE3" s="188" t="str">
        <f t="shared" ref="EE3:EF3" si="26">TEXT(EE2,"ddd")</f>
        <v>Fri</v>
      </c>
      <c r="EF3" s="188" t="str">
        <f t="shared" si="26"/>
        <v>Sat</v>
      </c>
      <c r="EG3" s="188" t="str">
        <f t="shared" ref="EG3:EH3" si="27">TEXT(EG2,"ddd")</f>
        <v>Sun</v>
      </c>
      <c r="EH3" s="188" t="str">
        <f t="shared" si="27"/>
        <v>Mon</v>
      </c>
      <c r="EI3" s="188" t="str">
        <f t="shared" ref="EI3:EJ3" si="28">TEXT(EI2,"ddd")</f>
        <v>Tue</v>
      </c>
      <c r="EJ3" s="188" t="str">
        <f t="shared" si="28"/>
        <v>Wed</v>
      </c>
      <c r="EK3" s="188" t="str">
        <f t="shared" ref="EK3:EL3" si="29">TEXT(EK2,"ddd")</f>
        <v>Thu</v>
      </c>
      <c r="EL3" s="188" t="str">
        <f t="shared" si="29"/>
        <v>Fri</v>
      </c>
      <c r="EM3" s="188" t="str">
        <f t="shared" ref="EM3:EO3" si="30">TEXT(EM2,"ddd")</f>
        <v>Sat</v>
      </c>
      <c r="EN3" s="188" t="str">
        <f t="shared" si="30"/>
        <v>Sun</v>
      </c>
      <c r="EO3" s="188" t="str">
        <f t="shared" si="30"/>
        <v>Mon</v>
      </c>
      <c r="EP3" s="188" t="str">
        <f t="shared" ref="EP3:EQ3" si="31">TEXT(EP2,"ddd")</f>
        <v>Tue</v>
      </c>
      <c r="EQ3" s="188" t="str">
        <f t="shared" si="31"/>
        <v>Wed</v>
      </c>
      <c r="ER3" s="188" t="str">
        <f t="shared" ref="ER3:ES3" si="32">TEXT(ER2,"ddd")</f>
        <v>Thu</v>
      </c>
      <c r="ES3" s="188" t="str">
        <f t="shared" si="32"/>
        <v>Fri</v>
      </c>
      <c r="ET3" s="188" t="str">
        <f t="shared" ref="ET3:EU3" si="33">TEXT(ET2,"ddd")</f>
        <v>Sat</v>
      </c>
      <c r="EU3" s="188" t="str">
        <f t="shared" si="33"/>
        <v>Sun</v>
      </c>
      <c r="EV3" s="188" t="str">
        <f t="shared" ref="EV3:EW3" si="34">TEXT(EV2,"ddd")</f>
        <v>Mon</v>
      </c>
      <c r="EW3" s="188" t="str">
        <f t="shared" si="34"/>
        <v>Tue</v>
      </c>
      <c r="EX3" s="188" t="str">
        <f t="shared" ref="EX3:EY3" si="35">TEXT(EX2,"ddd")</f>
        <v>Wed</v>
      </c>
      <c r="EY3" s="188" t="str">
        <f t="shared" si="35"/>
        <v>Thu</v>
      </c>
      <c r="EZ3" s="188" t="str">
        <f t="shared" ref="EZ3:FA3" si="36">TEXT(EZ2,"ddd")</f>
        <v>Fri</v>
      </c>
      <c r="FA3" s="188" t="str">
        <f t="shared" si="36"/>
        <v>Sat</v>
      </c>
      <c r="FB3" s="188" t="str">
        <f t="shared" ref="FB3:FC3" si="37">TEXT(FB2,"ddd")</f>
        <v>Sun</v>
      </c>
      <c r="FC3" s="188" t="str">
        <f t="shared" si="37"/>
        <v>Mon</v>
      </c>
      <c r="FD3" s="188" t="str">
        <f t="shared" ref="FD3:FF3" si="38">TEXT(FD2,"ddd")</f>
        <v>Tue</v>
      </c>
      <c r="FE3" s="188" t="str">
        <f t="shared" si="38"/>
        <v>Wed</v>
      </c>
      <c r="FF3" s="188" t="str">
        <f t="shared" si="38"/>
        <v>Thu</v>
      </c>
    </row>
    <row r="4" spans="1:162" s="191" customFormat="1" ht="14.25" customHeight="1" thickBot="1" x14ac:dyDescent="0.3">
      <c r="A4" s="915"/>
      <c r="B4" s="916"/>
      <c r="C4" s="916"/>
      <c r="D4" s="919" t="s">
        <v>2096</v>
      </c>
      <c r="E4" s="919"/>
      <c r="F4" s="919"/>
      <c r="G4" s="189">
        <f t="shared" ref="G4:AL4" si="39">SUM(G5:G213)</f>
        <v>0</v>
      </c>
      <c r="H4" s="189">
        <f t="shared" si="39"/>
        <v>0</v>
      </c>
      <c r="I4" s="189">
        <f t="shared" si="39"/>
        <v>0</v>
      </c>
      <c r="J4" s="189">
        <f t="shared" si="39"/>
        <v>0</v>
      </c>
      <c r="K4" s="189">
        <f t="shared" si="39"/>
        <v>0</v>
      </c>
      <c r="L4" s="189">
        <f t="shared" si="39"/>
        <v>0</v>
      </c>
      <c r="M4" s="189">
        <f t="shared" si="39"/>
        <v>0</v>
      </c>
      <c r="N4" s="189">
        <f t="shared" si="39"/>
        <v>0</v>
      </c>
      <c r="O4" s="189">
        <f t="shared" si="39"/>
        <v>0</v>
      </c>
      <c r="P4" s="189">
        <f t="shared" si="39"/>
        <v>0</v>
      </c>
      <c r="Q4" s="189">
        <f t="shared" si="39"/>
        <v>0</v>
      </c>
      <c r="R4" s="189">
        <f t="shared" si="39"/>
        <v>0</v>
      </c>
      <c r="S4" s="189">
        <f t="shared" si="39"/>
        <v>0</v>
      </c>
      <c r="T4" s="189">
        <f t="shared" si="39"/>
        <v>0</v>
      </c>
      <c r="U4" s="189">
        <f t="shared" si="39"/>
        <v>18</v>
      </c>
      <c r="V4" s="189">
        <f t="shared" si="39"/>
        <v>18</v>
      </c>
      <c r="W4" s="189">
        <f t="shared" si="39"/>
        <v>18</v>
      </c>
      <c r="X4" s="189">
        <f t="shared" si="39"/>
        <v>18</v>
      </c>
      <c r="Y4" s="189">
        <f t="shared" si="39"/>
        <v>18</v>
      </c>
      <c r="Z4" s="189">
        <f t="shared" si="39"/>
        <v>18</v>
      </c>
      <c r="AA4" s="189">
        <f t="shared" si="39"/>
        <v>18</v>
      </c>
      <c r="AB4" s="189">
        <f t="shared" si="39"/>
        <v>18</v>
      </c>
      <c r="AC4" s="189">
        <f t="shared" si="39"/>
        <v>18</v>
      </c>
      <c r="AD4" s="189">
        <f t="shared" si="39"/>
        <v>18</v>
      </c>
      <c r="AE4" s="189">
        <f t="shared" si="39"/>
        <v>18</v>
      </c>
      <c r="AF4" s="189">
        <f t="shared" si="39"/>
        <v>18</v>
      </c>
      <c r="AG4" s="189">
        <f t="shared" si="39"/>
        <v>18</v>
      </c>
      <c r="AH4" s="189">
        <f t="shared" si="39"/>
        <v>18</v>
      </c>
      <c r="AI4" s="189">
        <f t="shared" si="39"/>
        <v>27</v>
      </c>
      <c r="AJ4" s="189">
        <f t="shared" si="39"/>
        <v>27</v>
      </c>
      <c r="AK4" s="189">
        <f t="shared" si="39"/>
        <v>27</v>
      </c>
      <c r="AL4" s="189">
        <f t="shared" si="39"/>
        <v>34</v>
      </c>
      <c r="AM4" s="189">
        <f t="shared" ref="AM4:BR4" si="40">SUM(AM5:AM213)</f>
        <v>34</v>
      </c>
      <c r="AN4" s="189">
        <f t="shared" si="40"/>
        <v>34</v>
      </c>
      <c r="AO4" s="189">
        <f t="shared" si="40"/>
        <v>42</v>
      </c>
      <c r="AP4" s="189">
        <f t="shared" si="40"/>
        <v>34</v>
      </c>
      <c r="AQ4" s="189">
        <f t="shared" si="40"/>
        <v>43</v>
      </c>
      <c r="AR4" s="189">
        <f t="shared" si="40"/>
        <v>51</v>
      </c>
      <c r="AS4" s="189">
        <f t="shared" si="40"/>
        <v>59</v>
      </c>
      <c r="AT4" s="189">
        <f t="shared" si="40"/>
        <v>59</v>
      </c>
      <c r="AU4" s="189">
        <f t="shared" si="40"/>
        <v>59</v>
      </c>
      <c r="AV4" s="189">
        <f t="shared" si="40"/>
        <v>59</v>
      </c>
      <c r="AW4" s="189">
        <f t="shared" si="40"/>
        <v>59</v>
      </c>
      <c r="AX4" s="189">
        <f t="shared" si="40"/>
        <v>59</v>
      </c>
      <c r="AY4" s="189">
        <f t="shared" si="40"/>
        <v>60</v>
      </c>
      <c r="AZ4" s="189">
        <f t="shared" si="40"/>
        <v>60</v>
      </c>
      <c r="BA4" s="189">
        <f t="shared" si="40"/>
        <v>60</v>
      </c>
      <c r="BB4" s="189">
        <f t="shared" si="40"/>
        <v>60</v>
      </c>
      <c r="BC4" s="189">
        <f t="shared" si="40"/>
        <v>68</v>
      </c>
      <c r="BD4" s="189">
        <f t="shared" si="40"/>
        <v>66</v>
      </c>
      <c r="BE4" s="189">
        <f t="shared" si="40"/>
        <v>66</v>
      </c>
      <c r="BF4" s="189">
        <f t="shared" si="40"/>
        <v>72</v>
      </c>
      <c r="BG4" s="189">
        <f t="shared" si="40"/>
        <v>73</v>
      </c>
      <c r="BH4" s="189">
        <f t="shared" si="40"/>
        <v>83</v>
      </c>
      <c r="BI4" s="189">
        <f t="shared" si="40"/>
        <v>92</v>
      </c>
      <c r="BJ4" s="189">
        <f t="shared" si="40"/>
        <v>92</v>
      </c>
      <c r="BK4" s="189">
        <f t="shared" si="40"/>
        <v>97</v>
      </c>
      <c r="BL4" s="189">
        <f t="shared" si="40"/>
        <v>98</v>
      </c>
      <c r="BM4" s="189">
        <f t="shared" si="40"/>
        <v>107</v>
      </c>
      <c r="BN4" s="189">
        <f t="shared" si="40"/>
        <v>106</v>
      </c>
      <c r="BO4" s="189">
        <f t="shared" si="40"/>
        <v>134</v>
      </c>
      <c r="BP4" s="189">
        <f t="shared" si="40"/>
        <v>129</v>
      </c>
      <c r="BQ4" s="189">
        <f t="shared" si="40"/>
        <v>138</v>
      </c>
      <c r="BR4" s="189">
        <f t="shared" si="40"/>
        <v>138</v>
      </c>
      <c r="BS4" s="189">
        <f t="shared" ref="BS4:CX4" si="41">SUM(BS5:BS213)</f>
        <v>145</v>
      </c>
      <c r="BT4" s="189">
        <f t="shared" si="41"/>
        <v>145</v>
      </c>
      <c r="BU4" s="189">
        <f t="shared" si="41"/>
        <v>145</v>
      </c>
      <c r="BV4" s="189">
        <f t="shared" si="41"/>
        <v>156</v>
      </c>
      <c r="BW4" s="189">
        <f t="shared" si="41"/>
        <v>156</v>
      </c>
      <c r="BX4" s="189">
        <f t="shared" si="41"/>
        <v>171</v>
      </c>
      <c r="BY4" s="189">
        <f t="shared" si="41"/>
        <v>171</v>
      </c>
      <c r="BZ4" s="189">
        <f t="shared" si="41"/>
        <v>171</v>
      </c>
      <c r="CA4" s="189">
        <f t="shared" si="41"/>
        <v>161</v>
      </c>
      <c r="CB4" s="189">
        <f t="shared" si="41"/>
        <v>161</v>
      </c>
      <c r="CC4" s="189">
        <f t="shared" si="41"/>
        <v>161</v>
      </c>
      <c r="CD4" s="189">
        <f t="shared" si="41"/>
        <v>161</v>
      </c>
      <c r="CE4" s="189">
        <f t="shared" si="41"/>
        <v>161</v>
      </c>
      <c r="CF4" s="189">
        <f t="shared" si="41"/>
        <v>161</v>
      </c>
      <c r="CG4" s="189">
        <f t="shared" si="41"/>
        <v>161</v>
      </c>
      <c r="CH4" s="189">
        <f t="shared" si="41"/>
        <v>142</v>
      </c>
      <c r="CI4" s="189">
        <f t="shared" si="41"/>
        <v>142</v>
      </c>
      <c r="CJ4" s="189">
        <f t="shared" si="41"/>
        <v>142</v>
      </c>
      <c r="CK4" s="189">
        <f t="shared" si="41"/>
        <v>159</v>
      </c>
      <c r="CL4" s="189">
        <f t="shared" si="41"/>
        <v>168</v>
      </c>
      <c r="CM4" s="189">
        <f t="shared" si="41"/>
        <v>187</v>
      </c>
      <c r="CN4" s="189">
        <f t="shared" si="41"/>
        <v>189</v>
      </c>
      <c r="CO4" s="189">
        <f t="shared" si="41"/>
        <v>189</v>
      </c>
      <c r="CP4" s="189">
        <f t="shared" si="41"/>
        <v>210</v>
      </c>
      <c r="CQ4" s="189">
        <f t="shared" si="41"/>
        <v>210</v>
      </c>
      <c r="CR4" s="189">
        <f t="shared" si="41"/>
        <v>210</v>
      </c>
      <c r="CS4" s="189">
        <f t="shared" si="41"/>
        <v>212</v>
      </c>
      <c r="CT4" s="189">
        <f t="shared" si="41"/>
        <v>212</v>
      </c>
      <c r="CU4" s="189">
        <f t="shared" si="41"/>
        <v>212</v>
      </c>
      <c r="CV4" s="189">
        <f t="shared" si="41"/>
        <v>182</v>
      </c>
      <c r="CW4" s="189">
        <f t="shared" si="41"/>
        <v>182</v>
      </c>
      <c r="CX4" s="189">
        <f t="shared" si="41"/>
        <v>182</v>
      </c>
      <c r="CY4" s="189">
        <f t="shared" ref="CY4:EB4" si="42">SUM(CY5:CY213)</f>
        <v>189</v>
      </c>
      <c r="CZ4" s="189">
        <f t="shared" si="42"/>
        <v>189</v>
      </c>
      <c r="DA4" s="189">
        <f t="shared" si="42"/>
        <v>189</v>
      </c>
      <c r="DB4" s="189">
        <f t="shared" si="42"/>
        <v>190</v>
      </c>
      <c r="DC4" s="189">
        <f t="shared" si="42"/>
        <v>180</v>
      </c>
      <c r="DD4" s="189">
        <f t="shared" si="42"/>
        <v>180</v>
      </c>
      <c r="DE4" s="189">
        <f t="shared" si="42"/>
        <v>180</v>
      </c>
      <c r="DF4" s="189">
        <f t="shared" si="42"/>
        <v>180</v>
      </c>
      <c r="DG4" s="189">
        <f t="shared" si="42"/>
        <v>180</v>
      </c>
      <c r="DH4" s="189">
        <f t="shared" si="42"/>
        <v>180</v>
      </c>
      <c r="DI4" s="189">
        <f t="shared" si="42"/>
        <v>202</v>
      </c>
      <c r="DJ4" s="189">
        <f t="shared" si="42"/>
        <v>203</v>
      </c>
      <c r="DK4" s="189">
        <f t="shared" si="42"/>
        <v>204</v>
      </c>
      <c r="DL4" s="189">
        <f t="shared" si="42"/>
        <v>204</v>
      </c>
      <c r="DM4" s="189">
        <f t="shared" si="42"/>
        <v>212</v>
      </c>
      <c r="DN4" s="189">
        <f t="shared" si="42"/>
        <v>212</v>
      </c>
      <c r="DO4" s="189">
        <f t="shared" si="42"/>
        <v>212</v>
      </c>
      <c r="DP4" s="189">
        <f t="shared" si="42"/>
        <v>212</v>
      </c>
      <c r="DQ4" s="189">
        <f t="shared" si="42"/>
        <v>212</v>
      </c>
      <c r="DR4" s="189">
        <f t="shared" si="42"/>
        <v>212</v>
      </c>
      <c r="DS4" s="189">
        <f t="shared" si="42"/>
        <v>212</v>
      </c>
      <c r="DT4" s="189">
        <f t="shared" si="42"/>
        <v>212</v>
      </c>
      <c r="DU4" s="189">
        <f t="shared" si="42"/>
        <v>212</v>
      </c>
      <c r="DV4" s="189">
        <f t="shared" si="42"/>
        <v>212</v>
      </c>
      <c r="DW4" s="189">
        <f t="shared" si="42"/>
        <v>258</v>
      </c>
      <c r="DX4" s="189">
        <f t="shared" si="42"/>
        <v>258</v>
      </c>
      <c r="DY4" s="189">
        <f t="shared" si="42"/>
        <v>258</v>
      </c>
      <c r="DZ4" s="189">
        <f t="shared" si="42"/>
        <v>258</v>
      </c>
      <c r="EA4" s="189">
        <f t="shared" si="42"/>
        <v>258</v>
      </c>
      <c r="EB4" s="189">
        <f t="shared" si="42"/>
        <v>285</v>
      </c>
      <c r="EC4" s="189">
        <f t="shared" ref="EC4:ED4" si="43">SUM(EC5:EC213)</f>
        <v>285</v>
      </c>
      <c r="ED4" s="189">
        <f t="shared" si="43"/>
        <v>285</v>
      </c>
      <c r="EE4" s="189">
        <f t="shared" ref="EE4:EF4" si="44">SUM(EE5:EE213)</f>
        <v>285</v>
      </c>
      <c r="EF4" s="189">
        <f t="shared" si="44"/>
        <v>285</v>
      </c>
      <c r="EG4" s="189">
        <f t="shared" ref="EG4:EH4" si="45">SUM(EG5:EG213)</f>
        <v>285</v>
      </c>
      <c r="EH4" s="189">
        <f t="shared" si="45"/>
        <v>285</v>
      </c>
      <c r="EI4" s="189">
        <f t="shared" ref="EI4:EJ4" si="46">SUM(EI5:EI213)</f>
        <v>285</v>
      </c>
      <c r="EJ4" s="189">
        <f t="shared" si="46"/>
        <v>285</v>
      </c>
      <c r="EK4" s="189">
        <f t="shared" ref="EK4:EL4" si="47">SUM(EK5:EK213)</f>
        <v>285</v>
      </c>
      <c r="EL4" s="189">
        <f t="shared" si="47"/>
        <v>285</v>
      </c>
      <c r="EM4" s="189">
        <f t="shared" ref="EM4:EO4" si="48">SUM(EM5:EM213)</f>
        <v>285</v>
      </c>
      <c r="EN4" s="189">
        <f t="shared" si="48"/>
        <v>285</v>
      </c>
      <c r="EO4" s="189">
        <f t="shared" si="48"/>
        <v>285</v>
      </c>
      <c r="EP4" s="189">
        <f t="shared" ref="EP4:EQ4" si="49">SUM(EP5:EP213)</f>
        <v>285</v>
      </c>
      <c r="EQ4" s="189">
        <f t="shared" si="49"/>
        <v>285</v>
      </c>
      <c r="ER4" s="189">
        <f t="shared" ref="ER4:ES4" si="50">SUM(ER5:ER213)</f>
        <v>285</v>
      </c>
      <c r="ES4" s="189">
        <f t="shared" si="50"/>
        <v>285</v>
      </c>
      <c r="ET4" s="189">
        <f t="shared" ref="ET4:EU4" si="51">SUM(ET5:ET213)</f>
        <v>285</v>
      </c>
      <c r="EU4" s="189">
        <f t="shared" si="51"/>
        <v>285</v>
      </c>
      <c r="EV4" s="189">
        <f t="shared" ref="EV4:EW4" si="52">SUM(EV5:EV213)</f>
        <v>285</v>
      </c>
      <c r="EW4" s="189">
        <f t="shared" si="52"/>
        <v>285</v>
      </c>
      <c r="EX4" s="189">
        <f t="shared" ref="EX4:EY4" si="53">SUM(EX5:EX213)</f>
        <v>285</v>
      </c>
      <c r="EY4" s="189">
        <f t="shared" si="53"/>
        <v>285</v>
      </c>
      <c r="EZ4" s="189">
        <f t="shared" ref="EZ4:FA4" si="54">SUM(EZ5:EZ213)</f>
        <v>285</v>
      </c>
      <c r="FA4" s="189">
        <f t="shared" si="54"/>
        <v>285</v>
      </c>
      <c r="FB4" s="189">
        <f t="shared" ref="FB4:FC4" si="55">SUM(FB5:FB213)</f>
        <v>285</v>
      </c>
      <c r="FC4" s="189">
        <f t="shared" si="55"/>
        <v>285</v>
      </c>
      <c r="FD4" s="189">
        <f t="shared" ref="FD4:FF4" si="56">SUM(FD5:FD213)</f>
        <v>285</v>
      </c>
      <c r="FE4" s="189">
        <f t="shared" si="56"/>
        <v>285</v>
      </c>
      <c r="FF4" s="189">
        <f t="shared" si="56"/>
        <v>285</v>
      </c>
    </row>
    <row r="5" spans="1:162" x14ac:dyDescent="0.25">
      <c r="A5" s="196">
        <v>1</v>
      </c>
      <c r="B5" s="32" t="s">
        <v>1374</v>
      </c>
      <c r="C5" s="32" t="s">
        <v>12</v>
      </c>
      <c r="D5" s="909" t="s">
        <v>2097</v>
      </c>
      <c r="E5" s="909"/>
      <c r="F5" s="910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>
        <v>1</v>
      </c>
      <c r="V5" s="192">
        <v>1</v>
      </c>
      <c r="W5" s="192">
        <v>1</v>
      </c>
      <c r="X5" s="192">
        <v>1</v>
      </c>
      <c r="Y5" s="192">
        <v>1</v>
      </c>
      <c r="Z5" s="192">
        <v>1</v>
      </c>
      <c r="AA5" s="192">
        <v>1</v>
      </c>
      <c r="AB5" s="192">
        <v>1</v>
      </c>
      <c r="AC5" s="192">
        <v>1</v>
      </c>
      <c r="AD5" s="192">
        <v>1</v>
      </c>
      <c r="AE5" s="192">
        <v>1</v>
      </c>
      <c r="AF5" s="192">
        <v>1</v>
      </c>
      <c r="AG5" s="192">
        <v>1</v>
      </c>
      <c r="AH5" s="192">
        <v>1</v>
      </c>
      <c r="AI5" s="192">
        <v>1</v>
      </c>
      <c r="AJ5" s="192">
        <v>1</v>
      </c>
      <c r="AK5" s="192">
        <v>1</v>
      </c>
      <c r="AL5" s="192">
        <v>1</v>
      </c>
      <c r="AM5" s="192">
        <v>1</v>
      </c>
      <c r="AN5" s="192">
        <v>1</v>
      </c>
      <c r="AO5" s="192">
        <v>1</v>
      </c>
      <c r="AP5" s="192">
        <v>1</v>
      </c>
      <c r="AQ5" s="192">
        <v>1</v>
      </c>
      <c r="AR5" s="192">
        <v>1</v>
      </c>
      <c r="AS5" s="192">
        <v>1</v>
      </c>
      <c r="AT5" s="192">
        <v>1</v>
      </c>
      <c r="AU5" s="192">
        <v>1</v>
      </c>
      <c r="AV5" s="192">
        <v>1</v>
      </c>
      <c r="AW5" s="192">
        <v>1</v>
      </c>
      <c r="AX5" s="192">
        <v>1</v>
      </c>
      <c r="AY5" s="192">
        <v>1</v>
      </c>
      <c r="AZ5" s="192">
        <v>1</v>
      </c>
      <c r="BA5" s="192">
        <v>1</v>
      </c>
      <c r="BB5" s="192">
        <v>1</v>
      </c>
      <c r="BC5" s="192">
        <v>1</v>
      </c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  <c r="BS5" s="192"/>
      <c r="BT5" s="192"/>
      <c r="BU5" s="192"/>
      <c r="BV5" s="192"/>
      <c r="BW5" s="192"/>
      <c r="BX5" s="192"/>
      <c r="BY5" s="192"/>
      <c r="BZ5" s="192"/>
      <c r="CA5" s="192"/>
      <c r="CB5" s="192"/>
      <c r="CC5" s="192"/>
      <c r="CD5" s="192"/>
      <c r="CE5" s="192"/>
      <c r="CF5" s="192"/>
      <c r="CG5" s="192"/>
      <c r="CH5" s="192"/>
      <c r="CI5" s="192"/>
      <c r="CJ5" s="192"/>
      <c r="CK5" s="192"/>
      <c r="CL5" s="192">
        <v>1</v>
      </c>
      <c r="CM5" s="192">
        <v>1</v>
      </c>
      <c r="CN5" s="192">
        <v>1</v>
      </c>
      <c r="CO5" s="192">
        <v>1</v>
      </c>
      <c r="CP5" s="192">
        <v>4</v>
      </c>
      <c r="CQ5" s="192">
        <v>4</v>
      </c>
      <c r="CR5" s="192">
        <v>4</v>
      </c>
      <c r="CS5" s="192">
        <v>4</v>
      </c>
      <c r="CT5" s="192">
        <v>4</v>
      </c>
      <c r="CU5" s="192">
        <v>4</v>
      </c>
      <c r="CV5" s="192"/>
      <c r="CW5" s="192"/>
      <c r="CX5" s="192"/>
      <c r="CY5" s="192"/>
      <c r="CZ5" s="192"/>
      <c r="DA5" s="192"/>
      <c r="DB5" s="192"/>
      <c r="DC5" s="192"/>
      <c r="DD5" s="192"/>
      <c r="DE5" s="192"/>
      <c r="DF5" s="192"/>
      <c r="DG5" s="192"/>
      <c r="DH5" s="192"/>
      <c r="DI5" s="192"/>
      <c r="DJ5" s="192"/>
      <c r="DK5" s="192"/>
      <c r="DL5" s="192"/>
      <c r="DM5" s="192"/>
      <c r="DN5" s="192"/>
      <c r="DO5" s="192"/>
      <c r="DP5" s="192"/>
      <c r="DQ5" s="192"/>
      <c r="DR5" s="192"/>
      <c r="DS5" s="192"/>
      <c r="DT5" s="192"/>
      <c r="DU5" s="192"/>
      <c r="DV5" s="192"/>
      <c r="DW5" s="192">
        <v>4</v>
      </c>
      <c r="DX5" s="192">
        <v>4</v>
      </c>
      <c r="DY5" s="192">
        <v>4</v>
      </c>
      <c r="DZ5" s="192">
        <v>4</v>
      </c>
      <c r="EA5" s="192">
        <v>4</v>
      </c>
      <c r="EB5" s="192">
        <v>4</v>
      </c>
      <c r="EC5" s="192">
        <v>4</v>
      </c>
      <c r="ED5" s="192">
        <v>4</v>
      </c>
      <c r="EE5" s="192">
        <v>4</v>
      </c>
      <c r="EF5" s="192">
        <v>4</v>
      </c>
      <c r="EG5" s="192">
        <v>4</v>
      </c>
      <c r="EH5" s="192">
        <v>4</v>
      </c>
      <c r="EI5" s="192">
        <v>4</v>
      </c>
      <c r="EJ5" s="192">
        <v>4</v>
      </c>
      <c r="EK5" s="192">
        <v>4</v>
      </c>
      <c r="EL5" s="192">
        <v>4</v>
      </c>
      <c r="EM5" s="192">
        <v>4</v>
      </c>
      <c r="EN5" s="192">
        <v>4</v>
      </c>
      <c r="EO5" s="192">
        <v>4</v>
      </c>
      <c r="EP5" s="192">
        <v>4</v>
      </c>
      <c r="EQ5" s="192">
        <v>4</v>
      </c>
      <c r="ER5" s="192">
        <v>4</v>
      </c>
      <c r="ES5" s="192">
        <v>4</v>
      </c>
      <c r="ET5" s="192">
        <v>4</v>
      </c>
      <c r="EU5" s="192">
        <v>4</v>
      </c>
      <c r="EV5" s="192">
        <v>4</v>
      </c>
      <c r="EW5" s="192">
        <v>4</v>
      </c>
      <c r="EX5" s="192">
        <v>4</v>
      </c>
      <c r="EY5" s="192">
        <v>4</v>
      </c>
      <c r="EZ5" s="192">
        <v>4</v>
      </c>
      <c r="FA5" s="192">
        <v>4</v>
      </c>
      <c r="FB5" s="192">
        <v>4</v>
      </c>
      <c r="FC5" s="192">
        <v>4</v>
      </c>
      <c r="FD5" s="192">
        <v>4</v>
      </c>
      <c r="FE5" s="192">
        <v>4</v>
      </c>
      <c r="FF5" s="192">
        <v>4</v>
      </c>
    </row>
    <row r="6" spans="1:162" x14ac:dyDescent="0.25">
      <c r="A6" s="31">
        <v>1</v>
      </c>
      <c r="B6" s="21" t="s">
        <v>1374</v>
      </c>
      <c r="C6" s="21" t="s">
        <v>12</v>
      </c>
      <c r="D6" s="905" t="s">
        <v>2098</v>
      </c>
      <c r="E6" s="905"/>
      <c r="F6" s="906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>
        <v>1</v>
      </c>
      <c r="V6" s="192">
        <v>1</v>
      </c>
      <c r="W6" s="192">
        <v>1</v>
      </c>
      <c r="X6" s="192">
        <v>1</v>
      </c>
      <c r="Y6" s="192">
        <v>1</v>
      </c>
      <c r="Z6" s="192">
        <v>1</v>
      </c>
      <c r="AA6" s="192">
        <v>1</v>
      </c>
      <c r="AB6" s="192">
        <v>1</v>
      </c>
      <c r="AC6" s="192">
        <v>1</v>
      </c>
      <c r="AD6" s="192">
        <v>1</v>
      </c>
      <c r="AE6" s="192">
        <v>1</v>
      </c>
      <c r="AF6" s="192">
        <v>1</v>
      </c>
      <c r="AG6" s="192">
        <v>1</v>
      </c>
      <c r="AH6" s="192">
        <v>1</v>
      </c>
      <c r="AI6" s="192">
        <v>1</v>
      </c>
      <c r="AJ6" s="192">
        <v>1</v>
      </c>
      <c r="AK6" s="192">
        <v>1</v>
      </c>
      <c r="AL6" s="192">
        <v>1</v>
      </c>
      <c r="AM6" s="192">
        <v>1</v>
      </c>
      <c r="AN6" s="192">
        <v>1</v>
      </c>
      <c r="AO6" s="192">
        <v>1</v>
      </c>
      <c r="AP6" s="192">
        <v>1</v>
      </c>
      <c r="AQ6" s="192">
        <v>1</v>
      </c>
      <c r="AR6" s="192">
        <v>1</v>
      </c>
      <c r="AS6" s="192">
        <v>1</v>
      </c>
      <c r="AT6" s="192">
        <v>1</v>
      </c>
      <c r="AU6" s="192">
        <v>1</v>
      </c>
      <c r="AV6" s="192">
        <v>1</v>
      </c>
      <c r="AW6" s="192">
        <v>1</v>
      </c>
      <c r="AX6" s="192">
        <v>1</v>
      </c>
      <c r="AY6" s="192">
        <v>1</v>
      </c>
      <c r="AZ6" s="192">
        <v>1</v>
      </c>
      <c r="BA6" s="192">
        <v>1</v>
      </c>
      <c r="BB6" s="192">
        <v>1</v>
      </c>
      <c r="BC6" s="192">
        <v>1</v>
      </c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>
        <v>1</v>
      </c>
      <c r="CM6" s="192">
        <v>1</v>
      </c>
      <c r="CN6" s="192">
        <v>1</v>
      </c>
      <c r="CO6" s="192">
        <v>1</v>
      </c>
      <c r="CP6" s="192">
        <v>4</v>
      </c>
      <c r="CQ6" s="192">
        <v>4</v>
      </c>
      <c r="CR6" s="192">
        <v>4</v>
      </c>
      <c r="CS6" s="192">
        <v>4</v>
      </c>
      <c r="CT6" s="192">
        <v>4</v>
      </c>
      <c r="CU6" s="192">
        <v>4</v>
      </c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  <c r="DJ6" s="192"/>
      <c r="DK6" s="192"/>
      <c r="DL6" s="192"/>
      <c r="DM6" s="192"/>
      <c r="DN6" s="192"/>
      <c r="DO6" s="192"/>
      <c r="DP6" s="192"/>
      <c r="DQ6" s="192"/>
      <c r="DR6" s="192"/>
      <c r="DS6" s="192"/>
      <c r="DT6" s="192"/>
      <c r="DU6" s="192"/>
      <c r="DV6" s="192"/>
      <c r="DW6" s="192">
        <v>4</v>
      </c>
      <c r="DX6" s="192">
        <v>4</v>
      </c>
      <c r="DY6" s="192">
        <v>4</v>
      </c>
      <c r="DZ6" s="192">
        <v>4</v>
      </c>
      <c r="EA6" s="192">
        <v>4</v>
      </c>
      <c r="EB6" s="192">
        <v>4</v>
      </c>
      <c r="EC6" s="192">
        <v>4</v>
      </c>
      <c r="ED6" s="192">
        <v>4</v>
      </c>
      <c r="EE6" s="192">
        <v>4</v>
      </c>
      <c r="EF6" s="192">
        <v>4</v>
      </c>
      <c r="EG6" s="192">
        <v>4</v>
      </c>
      <c r="EH6" s="192">
        <v>4</v>
      </c>
      <c r="EI6" s="192">
        <v>4</v>
      </c>
      <c r="EJ6" s="192">
        <v>4</v>
      </c>
      <c r="EK6" s="192">
        <v>4</v>
      </c>
      <c r="EL6" s="192">
        <v>4</v>
      </c>
      <c r="EM6" s="192">
        <v>4</v>
      </c>
      <c r="EN6" s="192">
        <v>4</v>
      </c>
      <c r="EO6" s="192">
        <v>4</v>
      </c>
      <c r="EP6" s="192">
        <v>4</v>
      </c>
      <c r="EQ6" s="192">
        <v>4</v>
      </c>
      <c r="ER6" s="192">
        <v>4</v>
      </c>
      <c r="ES6" s="192">
        <v>4</v>
      </c>
      <c r="ET6" s="192">
        <v>4</v>
      </c>
      <c r="EU6" s="192">
        <v>4</v>
      </c>
      <c r="EV6" s="192">
        <v>4</v>
      </c>
      <c r="EW6" s="192">
        <v>4</v>
      </c>
      <c r="EX6" s="192">
        <v>4</v>
      </c>
      <c r="EY6" s="192">
        <v>4</v>
      </c>
      <c r="EZ6" s="192">
        <v>4</v>
      </c>
      <c r="FA6" s="192">
        <v>4</v>
      </c>
      <c r="FB6" s="192">
        <v>4</v>
      </c>
      <c r="FC6" s="192">
        <v>4</v>
      </c>
      <c r="FD6" s="192">
        <v>4</v>
      </c>
      <c r="FE6" s="192">
        <v>4</v>
      </c>
      <c r="FF6" s="192">
        <v>4</v>
      </c>
    </row>
    <row r="7" spans="1:162" x14ac:dyDescent="0.25">
      <c r="A7" s="31">
        <v>1</v>
      </c>
      <c r="B7" s="21" t="s">
        <v>1374</v>
      </c>
      <c r="C7" s="21" t="s">
        <v>12</v>
      </c>
      <c r="D7" s="905" t="s">
        <v>2099</v>
      </c>
      <c r="E7" s="905"/>
      <c r="F7" s="906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>
        <v>1</v>
      </c>
      <c r="V7" s="192">
        <v>1</v>
      </c>
      <c r="W7" s="192">
        <v>1</v>
      </c>
      <c r="X7" s="192">
        <v>1</v>
      </c>
      <c r="Y7" s="192">
        <v>1</v>
      </c>
      <c r="Z7" s="192">
        <v>1</v>
      </c>
      <c r="AA7" s="192">
        <v>1</v>
      </c>
      <c r="AB7" s="192">
        <v>1</v>
      </c>
      <c r="AC7" s="192">
        <v>1</v>
      </c>
      <c r="AD7" s="192">
        <v>1</v>
      </c>
      <c r="AE7" s="192">
        <v>1</v>
      </c>
      <c r="AF7" s="192">
        <v>1</v>
      </c>
      <c r="AG7" s="192">
        <v>1</v>
      </c>
      <c r="AH7" s="192">
        <v>1</v>
      </c>
      <c r="AI7" s="192">
        <v>1</v>
      </c>
      <c r="AJ7" s="192">
        <v>1</v>
      </c>
      <c r="AK7" s="192">
        <v>1</v>
      </c>
      <c r="AL7" s="192">
        <v>1</v>
      </c>
      <c r="AM7" s="192">
        <v>1</v>
      </c>
      <c r="AN7" s="192">
        <v>1</v>
      </c>
      <c r="AO7" s="192">
        <v>1</v>
      </c>
      <c r="AP7" s="192">
        <v>1</v>
      </c>
      <c r="AQ7" s="192">
        <v>1</v>
      </c>
      <c r="AR7" s="192">
        <v>1</v>
      </c>
      <c r="AS7" s="192">
        <v>1</v>
      </c>
      <c r="AT7" s="192">
        <v>1</v>
      </c>
      <c r="AU7" s="192">
        <v>1</v>
      </c>
      <c r="AV7" s="192">
        <v>1</v>
      </c>
      <c r="AW7" s="192">
        <v>1</v>
      </c>
      <c r="AX7" s="192">
        <v>1</v>
      </c>
      <c r="AY7" s="192">
        <v>1</v>
      </c>
      <c r="AZ7" s="192">
        <v>1</v>
      </c>
      <c r="BA7" s="192">
        <v>1</v>
      </c>
      <c r="BB7" s="192">
        <v>1</v>
      </c>
      <c r="BC7" s="192">
        <v>1</v>
      </c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192"/>
      <c r="BW7" s="192"/>
      <c r="BX7" s="192"/>
      <c r="BY7" s="192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>
        <v>1</v>
      </c>
      <c r="CM7" s="192">
        <v>1</v>
      </c>
      <c r="CN7" s="192">
        <v>1</v>
      </c>
      <c r="CO7" s="192">
        <v>1</v>
      </c>
      <c r="CP7" s="192">
        <v>4</v>
      </c>
      <c r="CQ7" s="192">
        <v>4</v>
      </c>
      <c r="CR7" s="192">
        <v>4</v>
      </c>
      <c r="CS7" s="192">
        <v>4</v>
      </c>
      <c r="CT7" s="192">
        <v>4</v>
      </c>
      <c r="CU7" s="192">
        <v>4</v>
      </c>
      <c r="CV7" s="192"/>
      <c r="CW7" s="192"/>
      <c r="CX7" s="192"/>
      <c r="CY7" s="192"/>
      <c r="CZ7" s="192"/>
      <c r="DA7" s="192"/>
      <c r="DB7" s="192"/>
      <c r="DC7" s="192"/>
      <c r="DD7" s="192"/>
      <c r="DE7" s="192"/>
      <c r="DF7" s="192"/>
      <c r="DG7" s="192"/>
      <c r="DH7" s="192"/>
      <c r="DI7" s="192"/>
      <c r="DJ7" s="192"/>
      <c r="DK7" s="192"/>
      <c r="DL7" s="192"/>
      <c r="DM7" s="192"/>
      <c r="DN7" s="192"/>
      <c r="DO7" s="192"/>
      <c r="DP7" s="192"/>
      <c r="DQ7" s="192"/>
      <c r="DR7" s="192"/>
      <c r="DS7" s="192"/>
      <c r="DT7" s="192"/>
      <c r="DU7" s="192"/>
      <c r="DV7" s="192"/>
      <c r="DW7" s="192">
        <v>4</v>
      </c>
      <c r="DX7" s="192">
        <v>4</v>
      </c>
      <c r="DY7" s="192">
        <v>4</v>
      </c>
      <c r="DZ7" s="192">
        <v>4</v>
      </c>
      <c r="EA7" s="192">
        <v>4</v>
      </c>
      <c r="EB7" s="192">
        <v>4</v>
      </c>
      <c r="EC7" s="192">
        <v>4</v>
      </c>
      <c r="ED7" s="192">
        <v>4</v>
      </c>
      <c r="EE7" s="192">
        <v>4</v>
      </c>
      <c r="EF7" s="192">
        <v>4</v>
      </c>
      <c r="EG7" s="192">
        <v>4</v>
      </c>
      <c r="EH7" s="192">
        <v>4</v>
      </c>
      <c r="EI7" s="192">
        <v>4</v>
      </c>
      <c r="EJ7" s="192">
        <v>4</v>
      </c>
      <c r="EK7" s="192">
        <v>4</v>
      </c>
      <c r="EL7" s="192">
        <v>4</v>
      </c>
      <c r="EM7" s="192">
        <v>4</v>
      </c>
      <c r="EN7" s="192">
        <v>4</v>
      </c>
      <c r="EO7" s="192">
        <v>4</v>
      </c>
      <c r="EP7" s="192">
        <v>4</v>
      </c>
      <c r="EQ7" s="192">
        <v>4</v>
      </c>
      <c r="ER7" s="192">
        <v>4</v>
      </c>
      <c r="ES7" s="192">
        <v>4</v>
      </c>
      <c r="ET7" s="192">
        <v>4</v>
      </c>
      <c r="EU7" s="192">
        <v>4</v>
      </c>
      <c r="EV7" s="192">
        <v>4</v>
      </c>
      <c r="EW7" s="192">
        <v>4</v>
      </c>
      <c r="EX7" s="192">
        <v>4</v>
      </c>
      <c r="EY7" s="192">
        <v>4</v>
      </c>
      <c r="EZ7" s="192">
        <v>4</v>
      </c>
      <c r="FA7" s="192">
        <v>4</v>
      </c>
      <c r="FB7" s="192">
        <v>4</v>
      </c>
      <c r="FC7" s="192">
        <v>4</v>
      </c>
      <c r="FD7" s="192">
        <v>4</v>
      </c>
      <c r="FE7" s="192">
        <v>4</v>
      </c>
      <c r="FF7" s="192">
        <v>4</v>
      </c>
    </row>
    <row r="8" spans="1:162" x14ac:dyDescent="0.25">
      <c r="A8" s="31">
        <v>1</v>
      </c>
      <c r="B8" s="21" t="s">
        <v>1374</v>
      </c>
      <c r="C8" s="21" t="s">
        <v>12</v>
      </c>
      <c r="D8" s="905" t="s">
        <v>2100</v>
      </c>
      <c r="E8" s="905"/>
      <c r="F8" s="906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>
        <v>1</v>
      </c>
      <c r="V8" s="192">
        <v>1</v>
      </c>
      <c r="W8" s="192">
        <v>1</v>
      </c>
      <c r="X8" s="192">
        <v>1</v>
      </c>
      <c r="Y8" s="192">
        <v>1</v>
      </c>
      <c r="Z8" s="192">
        <v>1</v>
      </c>
      <c r="AA8" s="192">
        <v>1</v>
      </c>
      <c r="AB8" s="192">
        <v>1</v>
      </c>
      <c r="AC8" s="192">
        <v>1</v>
      </c>
      <c r="AD8" s="192">
        <v>1</v>
      </c>
      <c r="AE8" s="192">
        <v>1</v>
      </c>
      <c r="AF8" s="192">
        <v>1</v>
      </c>
      <c r="AG8" s="192">
        <v>1</v>
      </c>
      <c r="AH8" s="192">
        <v>1</v>
      </c>
      <c r="AI8" s="192">
        <v>1</v>
      </c>
      <c r="AJ8" s="192">
        <v>1</v>
      </c>
      <c r="AK8" s="192">
        <v>1</v>
      </c>
      <c r="AL8" s="192">
        <v>1</v>
      </c>
      <c r="AM8" s="192">
        <v>1</v>
      </c>
      <c r="AN8" s="192">
        <v>1</v>
      </c>
      <c r="AO8" s="192">
        <v>1</v>
      </c>
      <c r="AP8" s="192">
        <v>1</v>
      </c>
      <c r="AQ8" s="192">
        <v>1</v>
      </c>
      <c r="AR8" s="192">
        <v>1</v>
      </c>
      <c r="AS8" s="192">
        <v>1</v>
      </c>
      <c r="AT8" s="192">
        <v>1</v>
      </c>
      <c r="AU8" s="192">
        <v>1</v>
      </c>
      <c r="AV8" s="192">
        <v>1</v>
      </c>
      <c r="AW8" s="192">
        <v>1</v>
      </c>
      <c r="AX8" s="192">
        <v>1</v>
      </c>
      <c r="AY8" s="192">
        <v>1</v>
      </c>
      <c r="AZ8" s="192">
        <v>1</v>
      </c>
      <c r="BA8" s="192">
        <v>1</v>
      </c>
      <c r="BB8" s="192">
        <v>1</v>
      </c>
      <c r="BC8" s="192">
        <v>1</v>
      </c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>
        <v>1</v>
      </c>
      <c r="CM8" s="192">
        <v>1</v>
      </c>
      <c r="CN8" s="192">
        <v>1</v>
      </c>
      <c r="CO8" s="192">
        <v>1</v>
      </c>
      <c r="CP8" s="192">
        <v>4</v>
      </c>
      <c r="CQ8" s="192">
        <v>4</v>
      </c>
      <c r="CR8" s="192">
        <v>4</v>
      </c>
      <c r="CS8" s="192">
        <v>4</v>
      </c>
      <c r="CT8" s="192">
        <v>4</v>
      </c>
      <c r="CU8" s="192">
        <v>4</v>
      </c>
      <c r="CV8" s="192"/>
      <c r="CW8" s="192"/>
      <c r="CX8" s="192"/>
      <c r="CY8" s="192"/>
      <c r="CZ8" s="192"/>
      <c r="DA8" s="192"/>
      <c r="DB8" s="192"/>
      <c r="DC8" s="192"/>
      <c r="DD8" s="192"/>
      <c r="DE8" s="192"/>
      <c r="DF8" s="192"/>
      <c r="DG8" s="192"/>
      <c r="DH8" s="192"/>
      <c r="DI8" s="192"/>
      <c r="DJ8" s="192"/>
      <c r="DK8" s="192"/>
      <c r="DL8" s="192"/>
      <c r="DM8" s="192"/>
      <c r="DN8" s="192"/>
      <c r="DO8" s="192"/>
      <c r="DP8" s="192"/>
      <c r="DQ8" s="192"/>
      <c r="DR8" s="192"/>
      <c r="DS8" s="192"/>
      <c r="DT8" s="192"/>
      <c r="DU8" s="192"/>
      <c r="DV8" s="192"/>
      <c r="DW8" s="192">
        <v>4</v>
      </c>
      <c r="DX8" s="192">
        <v>4</v>
      </c>
      <c r="DY8" s="192">
        <v>4</v>
      </c>
      <c r="DZ8" s="192">
        <v>4</v>
      </c>
      <c r="EA8" s="192">
        <v>4</v>
      </c>
      <c r="EB8" s="192">
        <v>4</v>
      </c>
      <c r="EC8" s="192">
        <v>4</v>
      </c>
      <c r="ED8" s="192">
        <v>4</v>
      </c>
      <c r="EE8" s="192">
        <v>4</v>
      </c>
      <c r="EF8" s="192">
        <v>4</v>
      </c>
      <c r="EG8" s="192">
        <v>4</v>
      </c>
      <c r="EH8" s="192">
        <v>4</v>
      </c>
      <c r="EI8" s="192">
        <v>4</v>
      </c>
      <c r="EJ8" s="192">
        <v>4</v>
      </c>
      <c r="EK8" s="192">
        <v>4</v>
      </c>
      <c r="EL8" s="192">
        <v>4</v>
      </c>
      <c r="EM8" s="192">
        <v>4</v>
      </c>
      <c r="EN8" s="192">
        <v>4</v>
      </c>
      <c r="EO8" s="192">
        <v>4</v>
      </c>
      <c r="EP8" s="192">
        <v>4</v>
      </c>
      <c r="EQ8" s="192">
        <v>4</v>
      </c>
      <c r="ER8" s="192">
        <v>4</v>
      </c>
      <c r="ES8" s="192">
        <v>4</v>
      </c>
      <c r="ET8" s="192">
        <v>4</v>
      </c>
      <c r="EU8" s="192">
        <v>4</v>
      </c>
      <c r="EV8" s="192">
        <v>4</v>
      </c>
      <c r="EW8" s="192">
        <v>4</v>
      </c>
      <c r="EX8" s="192">
        <v>4</v>
      </c>
      <c r="EY8" s="192">
        <v>4</v>
      </c>
      <c r="EZ8" s="192">
        <v>4</v>
      </c>
      <c r="FA8" s="192">
        <v>4</v>
      </c>
      <c r="FB8" s="192">
        <v>4</v>
      </c>
      <c r="FC8" s="192">
        <v>4</v>
      </c>
      <c r="FD8" s="192">
        <v>4</v>
      </c>
      <c r="FE8" s="192">
        <v>4</v>
      </c>
      <c r="FF8" s="192">
        <v>4</v>
      </c>
    </row>
    <row r="9" spans="1:162" x14ac:dyDescent="0.25">
      <c r="A9" s="31">
        <v>1</v>
      </c>
      <c r="B9" s="21" t="s">
        <v>1374</v>
      </c>
      <c r="C9" s="21" t="s">
        <v>12</v>
      </c>
      <c r="D9" s="905" t="s">
        <v>2066</v>
      </c>
      <c r="E9" s="905"/>
      <c r="F9" s="906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>
        <v>1</v>
      </c>
      <c r="V9" s="192">
        <v>1</v>
      </c>
      <c r="W9" s="192">
        <v>1</v>
      </c>
      <c r="X9" s="192">
        <v>1</v>
      </c>
      <c r="Y9" s="192">
        <v>1</v>
      </c>
      <c r="Z9" s="192">
        <v>1</v>
      </c>
      <c r="AA9" s="192">
        <v>1</v>
      </c>
      <c r="AB9" s="192">
        <v>1</v>
      </c>
      <c r="AC9" s="192">
        <v>1</v>
      </c>
      <c r="AD9" s="192">
        <v>1</v>
      </c>
      <c r="AE9" s="192">
        <v>1</v>
      </c>
      <c r="AF9" s="192">
        <v>1</v>
      </c>
      <c r="AG9" s="192">
        <v>1</v>
      </c>
      <c r="AH9" s="192">
        <v>1</v>
      </c>
      <c r="AI9" s="192">
        <v>1</v>
      </c>
      <c r="AJ9" s="192">
        <v>1</v>
      </c>
      <c r="AK9" s="192">
        <v>1</v>
      </c>
      <c r="AL9" s="192">
        <v>1</v>
      </c>
      <c r="AM9" s="192">
        <v>1</v>
      </c>
      <c r="AN9" s="192">
        <v>1</v>
      </c>
      <c r="AO9" s="192">
        <v>1</v>
      </c>
      <c r="AP9" s="192">
        <v>1</v>
      </c>
      <c r="AQ9" s="192">
        <v>1</v>
      </c>
      <c r="AR9" s="192">
        <v>1</v>
      </c>
      <c r="AS9" s="192">
        <v>1</v>
      </c>
      <c r="AT9" s="192">
        <v>1</v>
      </c>
      <c r="AU9" s="192">
        <v>1</v>
      </c>
      <c r="AV9" s="192">
        <v>1</v>
      </c>
      <c r="AW9" s="192">
        <v>1</v>
      </c>
      <c r="AX9" s="192">
        <v>1</v>
      </c>
      <c r="AY9" s="192">
        <v>1</v>
      </c>
      <c r="AZ9" s="192">
        <v>1</v>
      </c>
      <c r="BA9" s="192">
        <v>1</v>
      </c>
      <c r="BB9" s="192">
        <v>1</v>
      </c>
      <c r="BC9" s="192">
        <v>1</v>
      </c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192"/>
      <c r="BW9" s="192"/>
      <c r="BX9" s="192"/>
      <c r="BY9" s="192"/>
      <c r="BZ9" s="192"/>
      <c r="CA9" s="192"/>
      <c r="CB9" s="192"/>
      <c r="CC9" s="192"/>
      <c r="CD9" s="192"/>
      <c r="CE9" s="192"/>
      <c r="CF9" s="192"/>
      <c r="CG9" s="192"/>
      <c r="CH9" s="192"/>
      <c r="CI9" s="192"/>
      <c r="CJ9" s="192"/>
      <c r="CK9" s="192"/>
      <c r="CL9" s="192">
        <v>1</v>
      </c>
      <c r="CM9" s="192">
        <v>1</v>
      </c>
      <c r="CN9" s="192">
        <v>1</v>
      </c>
      <c r="CO9" s="192">
        <v>1</v>
      </c>
      <c r="CP9" s="192">
        <v>4</v>
      </c>
      <c r="CQ9" s="192">
        <v>4</v>
      </c>
      <c r="CR9" s="192">
        <v>4</v>
      </c>
      <c r="CS9" s="192">
        <v>4</v>
      </c>
      <c r="CT9" s="192">
        <v>4</v>
      </c>
      <c r="CU9" s="192">
        <v>4</v>
      </c>
      <c r="CV9" s="192"/>
      <c r="CW9" s="192"/>
      <c r="CX9" s="192"/>
      <c r="CY9" s="192"/>
      <c r="CZ9" s="192"/>
      <c r="DA9" s="192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2"/>
      <c r="DO9" s="192"/>
      <c r="DP9" s="192"/>
      <c r="DQ9" s="192"/>
      <c r="DR9" s="192"/>
      <c r="DS9" s="192"/>
      <c r="DT9" s="192"/>
      <c r="DU9" s="192"/>
      <c r="DV9" s="192"/>
      <c r="DW9" s="192">
        <v>4</v>
      </c>
      <c r="DX9" s="192">
        <v>4</v>
      </c>
      <c r="DY9" s="192">
        <v>4</v>
      </c>
      <c r="DZ9" s="192">
        <v>4</v>
      </c>
      <c r="EA9" s="192">
        <v>4</v>
      </c>
      <c r="EB9" s="192">
        <v>4</v>
      </c>
      <c r="EC9" s="192">
        <v>4</v>
      </c>
      <c r="ED9" s="192">
        <v>4</v>
      </c>
      <c r="EE9" s="192">
        <v>4</v>
      </c>
      <c r="EF9" s="192">
        <v>4</v>
      </c>
      <c r="EG9" s="192">
        <v>4</v>
      </c>
      <c r="EH9" s="192">
        <v>4</v>
      </c>
      <c r="EI9" s="192">
        <v>4</v>
      </c>
      <c r="EJ9" s="192">
        <v>4</v>
      </c>
      <c r="EK9" s="192">
        <v>4</v>
      </c>
      <c r="EL9" s="192">
        <v>4</v>
      </c>
      <c r="EM9" s="192">
        <v>4</v>
      </c>
      <c r="EN9" s="192">
        <v>4</v>
      </c>
      <c r="EO9" s="192">
        <v>4</v>
      </c>
      <c r="EP9" s="192">
        <v>4</v>
      </c>
      <c r="EQ9" s="192">
        <v>4</v>
      </c>
      <c r="ER9" s="192">
        <v>4</v>
      </c>
      <c r="ES9" s="192">
        <v>4</v>
      </c>
      <c r="ET9" s="192">
        <v>4</v>
      </c>
      <c r="EU9" s="192">
        <v>4</v>
      </c>
      <c r="EV9" s="192">
        <v>4</v>
      </c>
      <c r="EW9" s="192">
        <v>4</v>
      </c>
      <c r="EX9" s="192">
        <v>4</v>
      </c>
      <c r="EY9" s="192">
        <v>4</v>
      </c>
      <c r="EZ9" s="192">
        <v>4</v>
      </c>
      <c r="FA9" s="192">
        <v>4</v>
      </c>
      <c r="FB9" s="192">
        <v>4</v>
      </c>
      <c r="FC9" s="192">
        <v>4</v>
      </c>
      <c r="FD9" s="192">
        <v>4</v>
      </c>
      <c r="FE9" s="192">
        <v>4</v>
      </c>
      <c r="FF9" s="192">
        <v>4</v>
      </c>
    </row>
    <row r="10" spans="1:162" x14ac:dyDescent="0.25">
      <c r="A10" s="31">
        <v>1</v>
      </c>
      <c r="B10" s="21" t="s">
        <v>1374</v>
      </c>
      <c r="C10" s="21" t="s">
        <v>12</v>
      </c>
      <c r="D10" s="905" t="s">
        <v>2101</v>
      </c>
      <c r="E10" s="905"/>
      <c r="F10" s="906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>
        <v>1</v>
      </c>
      <c r="V10" s="192">
        <v>1</v>
      </c>
      <c r="W10" s="192">
        <v>1</v>
      </c>
      <c r="X10" s="192">
        <v>1</v>
      </c>
      <c r="Y10" s="192">
        <v>1</v>
      </c>
      <c r="Z10" s="192">
        <v>1</v>
      </c>
      <c r="AA10" s="192">
        <v>1</v>
      </c>
      <c r="AB10" s="192">
        <v>1</v>
      </c>
      <c r="AC10" s="192">
        <v>1</v>
      </c>
      <c r="AD10" s="192">
        <v>1</v>
      </c>
      <c r="AE10" s="192">
        <v>1</v>
      </c>
      <c r="AF10" s="192">
        <v>1</v>
      </c>
      <c r="AG10" s="192">
        <v>1</v>
      </c>
      <c r="AH10" s="192">
        <v>1</v>
      </c>
      <c r="AI10" s="192">
        <v>1</v>
      </c>
      <c r="AJ10" s="192">
        <v>1</v>
      </c>
      <c r="AK10" s="192">
        <v>1</v>
      </c>
      <c r="AL10" s="192">
        <v>1</v>
      </c>
      <c r="AM10" s="192">
        <v>1</v>
      </c>
      <c r="AN10" s="192">
        <v>1</v>
      </c>
      <c r="AO10" s="192">
        <v>1</v>
      </c>
      <c r="AP10" s="192">
        <v>1</v>
      </c>
      <c r="AQ10" s="192">
        <v>1</v>
      </c>
      <c r="AR10" s="192">
        <v>1</v>
      </c>
      <c r="AS10" s="192">
        <v>1</v>
      </c>
      <c r="AT10" s="192">
        <v>1</v>
      </c>
      <c r="AU10" s="192">
        <v>1</v>
      </c>
      <c r="AV10" s="192">
        <v>1</v>
      </c>
      <c r="AW10" s="192">
        <v>1</v>
      </c>
      <c r="AX10" s="192">
        <v>1</v>
      </c>
      <c r="AY10" s="192">
        <v>1</v>
      </c>
      <c r="AZ10" s="192">
        <v>1</v>
      </c>
      <c r="BA10" s="192">
        <v>1</v>
      </c>
      <c r="BB10" s="192">
        <v>1</v>
      </c>
      <c r="BC10" s="192">
        <v>1</v>
      </c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>
        <v>1</v>
      </c>
      <c r="CM10" s="192">
        <v>1</v>
      </c>
      <c r="CN10" s="192">
        <v>1</v>
      </c>
      <c r="CO10" s="192">
        <v>1</v>
      </c>
      <c r="CP10" s="192">
        <v>4</v>
      </c>
      <c r="CQ10" s="192">
        <v>4</v>
      </c>
      <c r="CR10" s="192">
        <v>4</v>
      </c>
      <c r="CS10" s="192">
        <v>4</v>
      </c>
      <c r="CT10" s="192">
        <v>4</v>
      </c>
      <c r="CU10" s="192">
        <v>4</v>
      </c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2"/>
      <c r="DQ10" s="192"/>
      <c r="DR10" s="192"/>
      <c r="DS10" s="192"/>
      <c r="DT10" s="192"/>
      <c r="DU10" s="192"/>
      <c r="DV10" s="192"/>
      <c r="DW10" s="192">
        <v>4</v>
      </c>
      <c r="DX10" s="192">
        <v>4</v>
      </c>
      <c r="DY10" s="192">
        <v>4</v>
      </c>
      <c r="DZ10" s="192">
        <v>4</v>
      </c>
      <c r="EA10" s="192">
        <v>4</v>
      </c>
      <c r="EB10" s="192">
        <v>4</v>
      </c>
      <c r="EC10" s="192">
        <v>4</v>
      </c>
      <c r="ED10" s="192">
        <v>4</v>
      </c>
      <c r="EE10" s="192">
        <v>4</v>
      </c>
      <c r="EF10" s="192">
        <v>4</v>
      </c>
      <c r="EG10" s="192">
        <v>4</v>
      </c>
      <c r="EH10" s="192">
        <v>4</v>
      </c>
      <c r="EI10" s="192">
        <v>4</v>
      </c>
      <c r="EJ10" s="192">
        <v>4</v>
      </c>
      <c r="EK10" s="192">
        <v>4</v>
      </c>
      <c r="EL10" s="192">
        <v>4</v>
      </c>
      <c r="EM10" s="192">
        <v>4</v>
      </c>
      <c r="EN10" s="192">
        <v>4</v>
      </c>
      <c r="EO10" s="192">
        <v>4</v>
      </c>
      <c r="EP10" s="192">
        <v>4</v>
      </c>
      <c r="EQ10" s="192">
        <v>4</v>
      </c>
      <c r="ER10" s="192">
        <v>4</v>
      </c>
      <c r="ES10" s="192">
        <v>4</v>
      </c>
      <c r="ET10" s="192">
        <v>4</v>
      </c>
      <c r="EU10" s="192">
        <v>4</v>
      </c>
      <c r="EV10" s="192">
        <v>4</v>
      </c>
      <c r="EW10" s="192">
        <v>4</v>
      </c>
      <c r="EX10" s="192">
        <v>4</v>
      </c>
      <c r="EY10" s="192">
        <v>4</v>
      </c>
      <c r="EZ10" s="192">
        <v>4</v>
      </c>
      <c r="FA10" s="192">
        <v>4</v>
      </c>
      <c r="FB10" s="192">
        <v>4</v>
      </c>
      <c r="FC10" s="192">
        <v>4</v>
      </c>
      <c r="FD10" s="192">
        <v>4</v>
      </c>
      <c r="FE10" s="192">
        <v>4</v>
      </c>
      <c r="FF10" s="192">
        <v>4</v>
      </c>
    </row>
    <row r="11" spans="1:162" x14ac:dyDescent="0.25">
      <c r="A11" s="31">
        <v>1</v>
      </c>
      <c r="B11" s="21" t="s">
        <v>1374</v>
      </c>
      <c r="C11" s="21" t="s">
        <v>12</v>
      </c>
      <c r="D11" s="905" t="s">
        <v>2102</v>
      </c>
      <c r="E11" s="905"/>
      <c r="F11" s="906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>
        <v>1</v>
      </c>
      <c r="V11" s="192">
        <v>1</v>
      </c>
      <c r="W11" s="192">
        <v>1</v>
      </c>
      <c r="X11" s="192">
        <v>1</v>
      </c>
      <c r="Y11" s="192">
        <v>1</v>
      </c>
      <c r="Z11" s="192">
        <v>1</v>
      </c>
      <c r="AA11" s="192">
        <v>1</v>
      </c>
      <c r="AB11" s="192">
        <v>1</v>
      </c>
      <c r="AC11" s="192">
        <v>1</v>
      </c>
      <c r="AD11" s="192">
        <v>1</v>
      </c>
      <c r="AE11" s="192">
        <v>1</v>
      </c>
      <c r="AF11" s="192">
        <v>1</v>
      </c>
      <c r="AG11" s="192">
        <v>1</v>
      </c>
      <c r="AH11" s="192">
        <v>1</v>
      </c>
      <c r="AI11" s="192">
        <v>1</v>
      </c>
      <c r="AJ11" s="192">
        <v>1</v>
      </c>
      <c r="AK11" s="192">
        <v>1</v>
      </c>
      <c r="AL11" s="192">
        <v>1</v>
      </c>
      <c r="AM11" s="192">
        <v>1</v>
      </c>
      <c r="AN11" s="192">
        <v>1</v>
      </c>
      <c r="AO11" s="192">
        <v>1</v>
      </c>
      <c r="AP11" s="192">
        <v>1</v>
      </c>
      <c r="AQ11" s="192">
        <v>1</v>
      </c>
      <c r="AR11" s="192">
        <v>1</v>
      </c>
      <c r="AS11" s="192">
        <v>1</v>
      </c>
      <c r="AT11" s="192">
        <v>1</v>
      </c>
      <c r="AU11" s="192">
        <v>1</v>
      </c>
      <c r="AV11" s="192">
        <v>1</v>
      </c>
      <c r="AW11" s="192">
        <v>1</v>
      </c>
      <c r="AX11" s="192">
        <v>1</v>
      </c>
      <c r="AY11" s="192">
        <v>1</v>
      </c>
      <c r="AZ11" s="192">
        <v>1</v>
      </c>
      <c r="BA11" s="192">
        <v>1</v>
      </c>
      <c r="BB11" s="192">
        <v>1</v>
      </c>
      <c r="BC11" s="192">
        <v>1</v>
      </c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>
        <v>1</v>
      </c>
      <c r="CM11" s="192">
        <v>1</v>
      </c>
      <c r="CN11" s="192">
        <v>1</v>
      </c>
      <c r="CO11" s="192">
        <v>1</v>
      </c>
      <c r="CP11" s="192">
        <v>1</v>
      </c>
      <c r="CQ11" s="192">
        <v>1</v>
      </c>
      <c r="CR11" s="192">
        <v>1</v>
      </c>
      <c r="CS11" s="192">
        <v>1</v>
      </c>
      <c r="CT11" s="192">
        <v>1</v>
      </c>
      <c r="CU11" s="192">
        <v>1</v>
      </c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>
        <v>1</v>
      </c>
      <c r="DX11" s="192">
        <v>1</v>
      </c>
      <c r="DY11" s="192">
        <v>1</v>
      </c>
      <c r="DZ11" s="192">
        <v>1</v>
      </c>
      <c r="EA11" s="192">
        <v>1</v>
      </c>
      <c r="EB11" s="192">
        <v>1</v>
      </c>
      <c r="EC11" s="192">
        <v>1</v>
      </c>
      <c r="ED11" s="192">
        <v>1</v>
      </c>
      <c r="EE11" s="192">
        <v>1</v>
      </c>
      <c r="EF11" s="192">
        <v>1</v>
      </c>
      <c r="EG11" s="192">
        <v>1</v>
      </c>
      <c r="EH11" s="192">
        <v>1</v>
      </c>
      <c r="EI11" s="192">
        <v>1</v>
      </c>
      <c r="EJ11" s="192">
        <v>1</v>
      </c>
      <c r="EK11" s="192">
        <v>1</v>
      </c>
      <c r="EL11" s="192">
        <v>1</v>
      </c>
      <c r="EM11" s="192">
        <v>1</v>
      </c>
      <c r="EN11" s="192">
        <v>1</v>
      </c>
      <c r="EO11" s="192">
        <v>1</v>
      </c>
      <c r="EP11" s="192">
        <v>1</v>
      </c>
      <c r="EQ11" s="192">
        <v>1</v>
      </c>
      <c r="ER11" s="192">
        <v>1</v>
      </c>
      <c r="ES11" s="192">
        <v>1</v>
      </c>
      <c r="ET11" s="192">
        <v>1</v>
      </c>
      <c r="EU11" s="192">
        <v>1</v>
      </c>
      <c r="EV11" s="192">
        <v>1</v>
      </c>
      <c r="EW11" s="192">
        <v>1</v>
      </c>
      <c r="EX11" s="192">
        <v>1</v>
      </c>
      <c r="EY11" s="192">
        <v>1</v>
      </c>
      <c r="EZ11" s="192">
        <v>1</v>
      </c>
      <c r="FA11" s="192">
        <v>1</v>
      </c>
      <c r="FB11" s="192">
        <v>1</v>
      </c>
      <c r="FC11" s="192">
        <v>1</v>
      </c>
      <c r="FD11" s="192">
        <v>1</v>
      </c>
      <c r="FE11" s="192">
        <v>1</v>
      </c>
      <c r="FF11" s="192">
        <v>1</v>
      </c>
    </row>
    <row r="12" spans="1:162" x14ac:dyDescent="0.25">
      <c r="A12" s="31">
        <v>1</v>
      </c>
      <c r="B12" s="21" t="s">
        <v>1374</v>
      </c>
      <c r="C12" s="21" t="s">
        <v>12</v>
      </c>
      <c r="D12" s="905" t="s">
        <v>2087</v>
      </c>
      <c r="E12" s="905"/>
      <c r="F12" s="906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>
        <v>1</v>
      </c>
      <c r="V12" s="192">
        <v>1</v>
      </c>
      <c r="W12" s="192">
        <v>1</v>
      </c>
      <c r="X12" s="192">
        <v>1</v>
      </c>
      <c r="Y12" s="192">
        <v>1</v>
      </c>
      <c r="Z12" s="192">
        <v>1</v>
      </c>
      <c r="AA12" s="192">
        <v>1</v>
      </c>
      <c r="AB12" s="192">
        <v>1</v>
      </c>
      <c r="AC12" s="192">
        <v>1</v>
      </c>
      <c r="AD12" s="192">
        <v>1</v>
      </c>
      <c r="AE12" s="192">
        <v>1</v>
      </c>
      <c r="AF12" s="192">
        <v>1</v>
      </c>
      <c r="AG12" s="192">
        <v>1</v>
      </c>
      <c r="AH12" s="192">
        <v>1</v>
      </c>
      <c r="AI12" s="192">
        <v>1</v>
      </c>
      <c r="AJ12" s="192">
        <v>1</v>
      </c>
      <c r="AK12" s="192">
        <v>1</v>
      </c>
      <c r="AL12" s="192">
        <v>1</v>
      </c>
      <c r="AM12" s="192">
        <v>1</v>
      </c>
      <c r="AN12" s="192">
        <v>1</v>
      </c>
      <c r="AO12" s="192">
        <v>1</v>
      </c>
      <c r="AP12" s="192">
        <v>1</v>
      </c>
      <c r="AQ12" s="192">
        <v>1</v>
      </c>
      <c r="AR12" s="192">
        <v>1</v>
      </c>
      <c r="AS12" s="192">
        <v>1</v>
      </c>
      <c r="AT12" s="192">
        <v>1</v>
      </c>
      <c r="AU12" s="192">
        <v>1</v>
      </c>
      <c r="AV12" s="192">
        <v>1</v>
      </c>
      <c r="AW12" s="192">
        <v>1</v>
      </c>
      <c r="AX12" s="192">
        <v>1</v>
      </c>
      <c r="AY12" s="192">
        <v>1</v>
      </c>
      <c r="AZ12" s="192">
        <v>1</v>
      </c>
      <c r="BA12" s="192">
        <v>1</v>
      </c>
      <c r="BB12" s="192">
        <v>1</v>
      </c>
      <c r="BC12" s="192">
        <v>1</v>
      </c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>
        <v>1</v>
      </c>
      <c r="CM12" s="192">
        <v>1</v>
      </c>
      <c r="CN12" s="192">
        <v>1</v>
      </c>
      <c r="CO12" s="192">
        <v>1</v>
      </c>
      <c r="CP12" s="192">
        <v>1</v>
      </c>
      <c r="CQ12" s="192">
        <v>1</v>
      </c>
      <c r="CR12" s="192">
        <v>1</v>
      </c>
      <c r="CS12" s="192">
        <v>1</v>
      </c>
      <c r="CT12" s="192">
        <v>1</v>
      </c>
      <c r="CU12" s="192">
        <v>1</v>
      </c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>
        <v>1</v>
      </c>
      <c r="DX12" s="192">
        <v>1</v>
      </c>
      <c r="DY12" s="192">
        <v>1</v>
      </c>
      <c r="DZ12" s="192">
        <v>1</v>
      </c>
      <c r="EA12" s="192">
        <v>1</v>
      </c>
      <c r="EB12" s="192">
        <v>1</v>
      </c>
      <c r="EC12" s="192">
        <v>1</v>
      </c>
      <c r="ED12" s="192">
        <v>1</v>
      </c>
      <c r="EE12" s="192">
        <v>1</v>
      </c>
      <c r="EF12" s="192">
        <v>1</v>
      </c>
      <c r="EG12" s="192">
        <v>1</v>
      </c>
      <c r="EH12" s="192">
        <v>1</v>
      </c>
      <c r="EI12" s="192">
        <v>1</v>
      </c>
      <c r="EJ12" s="192">
        <v>1</v>
      </c>
      <c r="EK12" s="192">
        <v>1</v>
      </c>
      <c r="EL12" s="192">
        <v>1</v>
      </c>
      <c r="EM12" s="192">
        <v>1</v>
      </c>
      <c r="EN12" s="192">
        <v>1</v>
      </c>
      <c r="EO12" s="192">
        <v>1</v>
      </c>
      <c r="EP12" s="192">
        <v>1</v>
      </c>
      <c r="EQ12" s="192">
        <v>1</v>
      </c>
      <c r="ER12" s="192">
        <v>1</v>
      </c>
      <c r="ES12" s="192">
        <v>1</v>
      </c>
      <c r="ET12" s="192">
        <v>1</v>
      </c>
      <c r="EU12" s="192">
        <v>1</v>
      </c>
      <c r="EV12" s="192">
        <v>1</v>
      </c>
      <c r="EW12" s="192">
        <v>1</v>
      </c>
      <c r="EX12" s="192">
        <v>1</v>
      </c>
      <c r="EY12" s="192">
        <v>1</v>
      </c>
      <c r="EZ12" s="192">
        <v>1</v>
      </c>
      <c r="FA12" s="192">
        <v>1</v>
      </c>
      <c r="FB12" s="192">
        <v>1</v>
      </c>
      <c r="FC12" s="192">
        <v>1</v>
      </c>
      <c r="FD12" s="192">
        <v>1</v>
      </c>
      <c r="FE12" s="192">
        <v>1</v>
      </c>
      <c r="FF12" s="192">
        <v>1</v>
      </c>
    </row>
    <row r="13" spans="1:162" ht="14.25" thickBot="1" x14ac:dyDescent="0.3">
      <c r="A13" s="177">
        <v>1</v>
      </c>
      <c r="B13" s="178" t="s">
        <v>1374</v>
      </c>
      <c r="C13" s="178" t="s">
        <v>12</v>
      </c>
      <c r="D13" s="907" t="s">
        <v>2103</v>
      </c>
      <c r="E13" s="907"/>
      <c r="F13" s="908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>
        <v>1</v>
      </c>
      <c r="V13" s="192">
        <v>1</v>
      </c>
      <c r="W13" s="192">
        <v>1</v>
      </c>
      <c r="X13" s="192">
        <v>1</v>
      </c>
      <c r="Y13" s="192">
        <v>1</v>
      </c>
      <c r="Z13" s="192">
        <v>1</v>
      </c>
      <c r="AA13" s="192">
        <v>1</v>
      </c>
      <c r="AB13" s="192">
        <v>1</v>
      </c>
      <c r="AC13" s="192">
        <v>1</v>
      </c>
      <c r="AD13" s="192">
        <v>1</v>
      </c>
      <c r="AE13" s="192">
        <v>1</v>
      </c>
      <c r="AF13" s="192">
        <v>1</v>
      </c>
      <c r="AG13" s="192">
        <v>1</v>
      </c>
      <c r="AH13" s="192">
        <v>1</v>
      </c>
      <c r="AI13" s="192">
        <v>1</v>
      </c>
      <c r="AJ13" s="192">
        <v>1</v>
      </c>
      <c r="AK13" s="192">
        <v>1</v>
      </c>
      <c r="AL13" s="192">
        <v>1</v>
      </c>
      <c r="AM13" s="192">
        <v>1</v>
      </c>
      <c r="AN13" s="192">
        <v>1</v>
      </c>
      <c r="AO13" s="192">
        <v>1</v>
      </c>
      <c r="AP13" s="192">
        <v>1</v>
      </c>
      <c r="AQ13" s="192">
        <v>1</v>
      </c>
      <c r="AR13" s="192">
        <v>1</v>
      </c>
      <c r="AS13" s="192">
        <v>1</v>
      </c>
      <c r="AT13" s="192">
        <v>1</v>
      </c>
      <c r="AU13" s="192">
        <v>1</v>
      </c>
      <c r="AV13" s="192">
        <v>1</v>
      </c>
      <c r="AW13" s="192">
        <v>1</v>
      </c>
      <c r="AX13" s="192">
        <v>1</v>
      </c>
      <c r="AY13" s="192">
        <v>1</v>
      </c>
      <c r="AZ13" s="192">
        <v>1</v>
      </c>
      <c r="BA13" s="192">
        <v>1</v>
      </c>
      <c r="BB13" s="192">
        <v>1</v>
      </c>
      <c r="BC13" s="192">
        <v>1</v>
      </c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2"/>
      <c r="CH13" s="192"/>
      <c r="CI13" s="192"/>
      <c r="CJ13" s="192"/>
      <c r="CK13" s="192"/>
      <c r="CL13" s="192">
        <v>1</v>
      </c>
      <c r="CM13" s="192">
        <v>1</v>
      </c>
      <c r="CN13" s="192">
        <v>1</v>
      </c>
      <c r="CO13" s="192">
        <v>1</v>
      </c>
      <c r="CP13" s="192">
        <v>4</v>
      </c>
      <c r="CQ13" s="192">
        <v>4</v>
      </c>
      <c r="CR13" s="192">
        <v>4</v>
      </c>
      <c r="CS13" s="192">
        <v>4</v>
      </c>
      <c r="CT13" s="192">
        <v>4</v>
      </c>
      <c r="CU13" s="192">
        <v>4</v>
      </c>
      <c r="CV13" s="192"/>
      <c r="CW13" s="192"/>
      <c r="CX13" s="192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2"/>
      <c r="DQ13" s="192"/>
      <c r="DR13" s="192"/>
      <c r="DS13" s="192"/>
      <c r="DT13" s="192"/>
      <c r="DU13" s="192"/>
      <c r="DV13" s="192"/>
      <c r="DW13" s="192">
        <v>4</v>
      </c>
      <c r="DX13" s="192">
        <v>4</v>
      </c>
      <c r="DY13" s="192">
        <v>4</v>
      </c>
      <c r="DZ13" s="192">
        <v>4</v>
      </c>
      <c r="EA13" s="192">
        <v>4</v>
      </c>
      <c r="EB13" s="192">
        <v>4</v>
      </c>
      <c r="EC13" s="192">
        <v>4</v>
      </c>
      <c r="ED13" s="192">
        <v>4</v>
      </c>
      <c r="EE13" s="192">
        <v>4</v>
      </c>
      <c r="EF13" s="192">
        <v>4</v>
      </c>
      <c r="EG13" s="192">
        <v>4</v>
      </c>
      <c r="EH13" s="192">
        <v>4</v>
      </c>
      <c r="EI13" s="192">
        <v>4</v>
      </c>
      <c r="EJ13" s="192">
        <v>4</v>
      </c>
      <c r="EK13" s="192">
        <v>4</v>
      </c>
      <c r="EL13" s="192">
        <v>4</v>
      </c>
      <c r="EM13" s="192">
        <v>4</v>
      </c>
      <c r="EN13" s="192">
        <v>4</v>
      </c>
      <c r="EO13" s="192">
        <v>4</v>
      </c>
      <c r="EP13" s="192">
        <v>4</v>
      </c>
      <c r="EQ13" s="192">
        <v>4</v>
      </c>
      <c r="ER13" s="192">
        <v>4</v>
      </c>
      <c r="ES13" s="192">
        <v>4</v>
      </c>
      <c r="ET13" s="192">
        <v>4</v>
      </c>
      <c r="EU13" s="192">
        <v>4</v>
      </c>
      <c r="EV13" s="192">
        <v>4</v>
      </c>
      <c r="EW13" s="192">
        <v>4</v>
      </c>
      <c r="EX13" s="192">
        <v>4</v>
      </c>
      <c r="EY13" s="192">
        <v>4</v>
      </c>
      <c r="EZ13" s="192">
        <v>4</v>
      </c>
      <c r="FA13" s="192">
        <v>4</v>
      </c>
      <c r="FB13" s="192">
        <v>4</v>
      </c>
      <c r="FC13" s="192">
        <v>4</v>
      </c>
      <c r="FD13" s="192">
        <v>4</v>
      </c>
      <c r="FE13" s="192">
        <v>4</v>
      </c>
      <c r="FF13" s="192">
        <v>4</v>
      </c>
    </row>
    <row r="14" spans="1:162" x14ac:dyDescent="0.25">
      <c r="A14" s="196">
        <v>2</v>
      </c>
      <c r="B14" s="207" t="s">
        <v>2104</v>
      </c>
      <c r="C14" s="32" t="s">
        <v>12</v>
      </c>
      <c r="D14" s="909" t="s">
        <v>2097</v>
      </c>
      <c r="E14" s="909"/>
      <c r="F14" s="910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>
        <v>1</v>
      </c>
      <c r="CL14" s="192">
        <v>1</v>
      </c>
      <c r="CM14" s="192">
        <v>1</v>
      </c>
      <c r="CN14" s="192">
        <v>1</v>
      </c>
      <c r="CO14" s="192">
        <v>1</v>
      </c>
      <c r="CP14" s="192">
        <v>1</v>
      </c>
      <c r="CQ14" s="192">
        <v>1</v>
      </c>
      <c r="CR14" s="192">
        <v>1</v>
      </c>
      <c r="CS14" s="192">
        <v>1</v>
      </c>
      <c r="CT14" s="192">
        <v>1</v>
      </c>
      <c r="CU14" s="192">
        <v>1</v>
      </c>
      <c r="CV14" s="192">
        <v>1</v>
      </c>
      <c r="CW14" s="192">
        <v>1</v>
      </c>
      <c r="CX14" s="192">
        <v>1</v>
      </c>
      <c r="CY14" s="192">
        <v>1</v>
      </c>
      <c r="CZ14" s="192">
        <v>1</v>
      </c>
      <c r="DA14" s="192">
        <v>1</v>
      </c>
      <c r="DB14" s="192">
        <v>1</v>
      </c>
      <c r="DC14" s="192">
        <v>1</v>
      </c>
      <c r="DD14" s="192">
        <v>1</v>
      </c>
      <c r="DE14" s="192">
        <v>1</v>
      </c>
      <c r="DF14" s="192">
        <v>1</v>
      </c>
      <c r="DG14" s="192">
        <v>1</v>
      </c>
      <c r="DH14" s="192">
        <v>1</v>
      </c>
      <c r="DI14" s="192">
        <v>1</v>
      </c>
      <c r="DJ14" s="192">
        <v>1</v>
      </c>
      <c r="DK14" s="192">
        <v>1</v>
      </c>
      <c r="DL14" s="192">
        <v>1</v>
      </c>
      <c r="DM14" s="192">
        <v>1</v>
      </c>
      <c r="DN14" s="192">
        <v>1</v>
      </c>
      <c r="DO14" s="192">
        <v>1</v>
      </c>
      <c r="DP14" s="192">
        <v>1</v>
      </c>
      <c r="DQ14" s="192">
        <v>1</v>
      </c>
      <c r="DR14" s="192">
        <v>1</v>
      </c>
      <c r="DS14" s="192">
        <v>1</v>
      </c>
      <c r="DT14" s="192">
        <v>1</v>
      </c>
      <c r="DU14" s="192">
        <v>1</v>
      </c>
      <c r="DV14" s="192">
        <v>1</v>
      </c>
      <c r="DW14" s="192">
        <v>1</v>
      </c>
      <c r="DX14" s="192">
        <v>1</v>
      </c>
      <c r="DY14" s="192">
        <v>1</v>
      </c>
      <c r="DZ14" s="192">
        <v>1</v>
      </c>
      <c r="EA14" s="192">
        <v>1</v>
      </c>
      <c r="EB14" s="192">
        <v>1</v>
      </c>
      <c r="EC14" s="192">
        <v>1</v>
      </c>
      <c r="ED14" s="192">
        <v>1</v>
      </c>
      <c r="EE14" s="192">
        <v>1</v>
      </c>
      <c r="EF14" s="192">
        <v>1</v>
      </c>
      <c r="EG14" s="192">
        <v>1</v>
      </c>
      <c r="EH14" s="192">
        <v>1</v>
      </c>
      <c r="EI14" s="192">
        <v>1</v>
      </c>
      <c r="EJ14" s="192">
        <v>1</v>
      </c>
      <c r="EK14" s="192">
        <v>1</v>
      </c>
      <c r="EL14" s="192">
        <v>1</v>
      </c>
      <c r="EM14" s="192">
        <v>1</v>
      </c>
      <c r="EN14" s="192">
        <v>1</v>
      </c>
      <c r="EO14" s="192">
        <v>1</v>
      </c>
      <c r="EP14" s="192">
        <v>1</v>
      </c>
      <c r="EQ14" s="192">
        <v>1</v>
      </c>
      <c r="ER14" s="192">
        <v>1</v>
      </c>
      <c r="ES14" s="192">
        <v>1</v>
      </c>
      <c r="ET14" s="192">
        <v>1</v>
      </c>
      <c r="EU14" s="192">
        <v>1</v>
      </c>
      <c r="EV14" s="192">
        <v>1</v>
      </c>
      <c r="EW14" s="192">
        <v>1</v>
      </c>
      <c r="EX14" s="192">
        <v>1</v>
      </c>
      <c r="EY14" s="192">
        <v>1</v>
      </c>
      <c r="EZ14" s="192">
        <v>1</v>
      </c>
      <c r="FA14" s="192">
        <v>1</v>
      </c>
      <c r="FB14" s="192">
        <v>1</v>
      </c>
      <c r="FC14" s="192">
        <v>1</v>
      </c>
      <c r="FD14" s="192">
        <v>1</v>
      </c>
      <c r="FE14" s="192">
        <v>1</v>
      </c>
      <c r="FF14" s="192">
        <v>1</v>
      </c>
    </row>
    <row r="15" spans="1:162" x14ac:dyDescent="0.25">
      <c r="A15" s="31">
        <v>2</v>
      </c>
      <c r="B15" s="194" t="s">
        <v>2104</v>
      </c>
      <c r="C15" s="21" t="s">
        <v>12</v>
      </c>
      <c r="D15" s="905" t="s">
        <v>2098</v>
      </c>
      <c r="E15" s="905"/>
      <c r="F15" s="906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>
        <v>1</v>
      </c>
      <c r="CL15" s="192">
        <v>1</v>
      </c>
      <c r="CM15" s="192">
        <v>1</v>
      </c>
      <c r="CN15" s="192">
        <v>1</v>
      </c>
      <c r="CO15" s="192">
        <v>1</v>
      </c>
      <c r="CP15" s="192">
        <v>1</v>
      </c>
      <c r="CQ15" s="192">
        <v>1</v>
      </c>
      <c r="CR15" s="192">
        <v>1</v>
      </c>
      <c r="CS15" s="192">
        <v>1</v>
      </c>
      <c r="CT15" s="192">
        <v>1</v>
      </c>
      <c r="CU15" s="192">
        <v>1</v>
      </c>
      <c r="CV15" s="192">
        <v>1</v>
      </c>
      <c r="CW15" s="192">
        <v>1</v>
      </c>
      <c r="CX15" s="192">
        <v>1</v>
      </c>
      <c r="CY15" s="192">
        <v>1</v>
      </c>
      <c r="CZ15" s="192">
        <v>1</v>
      </c>
      <c r="DA15" s="192">
        <v>1</v>
      </c>
      <c r="DB15" s="192">
        <v>1</v>
      </c>
      <c r="DC15" s="192">
        <v>1</v>
      </c>
      <c r="DD15" s="192">
        <v>1</v>
      </c>
      <c r="DE15" s="192">
        <v>1</v>
      </c>
      <c r="DF15" s="192">
        <v>1</v>
      </c>
      <c r="DG15" s="192">
        <v>1</v>
      </c>
      <c r="DH15" s="192">
        <v>1</v>
      </c>
      <c r="DI15" s="192">
        <v>1</v>
      </c>
      <c r="DJ15" s="192">
        <v>1</v>
      </c>
      <c r="DK15" s="192">
        <v>1</v>
      </c>
      <c r="DL15" s="192">
        <v>1</v>
      </c>
      <c r="DM15" s="192">
        <v>1</v>
      </c>
      <c r="DN15" s="192">
        <v>1</v>
      </c>
      <c r="DO15" s="192">
        <v>1</v>
      </c>
      <c r="DP15" s="192">
        <v>1</v>
      </c>
      <c r="DQ15" s="192">
        <v>1</v>
      </c>
      <c r="DR15" s="192">
        <v>1</v>
      </c>
      <c r="DS15" s="192">
        <v>1</v>
      </c>
      <c r="DT15" s="192">
        <v>1</v>
      </c>
      <c r="DU15" s="192">
        <v>1</v>
      </c>
      <c r="DV15" s="192">
        <v>1</v>
      </c>
      <c r="DW15" s="192">
        <v>1</v>
      </c>
      <c r="DX15" s="192">
        <v>1</v>
      </c>
      <c r="DY15" s="192">
        <v>1</v>
      </c>
      <c r="DZ15" s="192">
        <v>1</v>
      </c>
      <c r="EA15" s="192">
        <v>1</v>
      </c>
      <c r="EB15" s="192">
        <v>1</v>
      </c>
      <c r="EC15" s="192">
        <v>1</v>
      </c>
      <c r="ED15" s="192">
        <v>1</v>
      </c>
      <c r="EE15" s="192">
        <v>1</v>
      </c>
      <c r="EF15" s="192">
        <v>1</v>
      </c>
      <c r="EG15" s="192">
        <v>1</v>
      </c>
      <c r="EH15" s="192">
        <v>1</v>
      </c>
      <c r="EI15" s="192">
        <v>1</v>
      </c>
      <c r="EJ15" s="192">
        <v>1</v>
      </c>
      <c r="EK15" s="192">
        <v>1</v>
      </c>
      <c r="EL15" s="192">
        <v>1</v>
      </c>
      <c r="EM15" s="192">
        <v>1</v>
      </c>
      <c r="EN15" s="192">
        <v>1</v>
      </c>
      <c r="EO15" s="192">
        <v>1</v>
      </c>
      <c r="EP15" s="192">
        <v>1</v>
      </c>
      <c r="EQ15" s="192">
        <v>1</v>
      </c>
      <c r="ER15" s="192">
        <v>1</v>
      </c>
      <c r="ES15" s="192">
        <v>1</v>
      </c>
      <c r="ET15" s="192">
        <v>1</v>
      </c>
      <c r="EU15" s="192">
        <v>1</v>
      </c>
      <c r="EV15" s="192">
        <v>1</v>
      </c>
      <c r="EW15" s="192">
        <v>1</v>
      </c>
      <c r="EX15" s="192">
        <v>1</v>
      </c>
      <c r="EY15" s="192">
        <v>1</v>
      </c>
      <c r="EZ15" s="192">
        <v>1</v>
      </c>
      <c r="FA15" s="192">
        <v>1</v>
      </c>
      <c r="FB15" s="192">
        <v>1</v>
      </c>
      <c r="FC15" s="192">
        <v>1</v>
      </c>
      <c r="FD15" s="192">
        <v>1</v>
      </c>
      <c r="FE15" s="192">
        <v>1</v>
      </c>
      <c r="FF15" s="192">
        <v>1</v>
      </c>
    </row>
    <row r="16" spans="1:162" x14ac:dyDescent="0.25">
      <c r="A16" s="31">
        <v>2</v>
      </c>
      <c r="B16" s="194" t="s">
        <v>2104</v>
      </c>
      <c r="C16" s="21" t="s">
        <v>12</v>
      </c>
      <c r="D16" s="905" t="s">
        <v>2099</v>
      </c>
      <c r="E16" s="905"/>
      <c r="F16" s="906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>
        <v>1</v>
      </c>
      <c r="CL16" s="192">
        <v>1</v>
      </c>
      <c r="CM16" s="192">
        <v>1</v>
      </c>
      <c r="CN16" s="192">
        <v>1</v>
      </c>
      <c r="CO16" s="192">
        <v>1</v>
      </c>
      <c r="CP16" s="192">
        <v>1</v>
      </c>
      <c r="CQ16" s="192">
        <v>1</v>
      </c>
      <c r="CR16" s="192">
        <v>1</v>
      </c>
      <c r="CS16" s="192">
        <v>1</v>
      </c>
      <c r="CT16" s="192">
        <v>1</v>
      </c>
      <c r="CU16" s="192">
        <v>1</v>
      </c>
      <c r="CV16" s="192">
        <v>1</v>
      </c>
      <c r="CW16" s="192">
        <v>1</v>
      </c>
      <c r="CX16" s="192">
        <v>1</v>
      </c>
      <c r="CY16" s="192">
        <v>1</v>
      </c>
      <c r="CZ16" s="192">
        <v>1</v>
      </c>
      <c r="DA16" s="192">
        <v>1</v>
      </c>
      <c r="DB16" s="192">
        <v>1</v>
      </c>
      <c r="DC16" s="192">
        <v>1</v>
      </c>
      <c r="DD16" s="192">
        <v>1</v>
      </c>
      <c r="DE16" s="192">
        <v>1</v>
      </c>
      <c r="DF16" s="192">
        <v>1</v>
      </c>
      <c r="DG16" s="192">
        <v>1</v>
      </c>
      <c r="DH16" s="192">
        <v>1</v>
      </c>
      <c r="DI16" s="192">
        <v>1</v>
      </c>
      <c r="DJ16" s="192">
        <v>1</v>
      </c>
      <c r="DK16" s="192">
        <v>1</v>
      </c>
      <c r="DL16" s="192">
        <v>1</v>
      </c>
      <c r="DM16" s="192">
        <v>1</v>
      </c>
      <c r="DN16" s="192">
        <v>1</v>
      </c>
      <c r="DO16" s="192">
        <v>1</v>
      </c>
      <c r="DP16" s="192">
        <v>1</v>
      </c>
      <c r="DQ16" s="192">
        <v>1</v>
      </c>
      <c r="DR16" s="192">
        <v>1</v>
      </c>
      <c r="DS16" s="192">
        <v>1</v>
      </c>
      <c r="DT16" s="192">
        <v>1</v>
      </c>
      <c r="DU16" s="192">
        <v>1</v>
      </c>
      <c r="DV16" s="192">
        <v>1</v>
      </c>
      <c r="DW16" s="192">
        <v>1</v>
      </c>
      <c r="DX16" s="192">
        <v>1</v>
      </c>
      <c r="DY16" s="192">
        <v>1</v>
      </c>
      <c r="DZ16" s="192">
        <v>1</v>
      </c>
      <c r="EA16" s="192">
        <v>1</v>
      </c>
      <c r="EB16" s="192">
        <v>1</v>
      </c>
      <c r="EC16" s="192">
        <v>1</v>
      </c>
      <c r="ED16" s="192">
        <v>1</v>
      </c>
      <c r="EE16" s="192">
        <v>1</v>
      </c>
      <c r="EF16" s="192">
        <v>1</v>
      </c>
      <c r="EG16" s="192">
        <v>1</v>
      </c>
      <c r="EH16" s="192">
        <v>1</v>
      </c>
      <c r="EI16" s="192">
        <v>1</v>
      </c>
      <c r="EJ16" s="192">
        <v>1</v>
      </c>
      <c r="EK16" s="192">
        <v>1</v>
      </c>
      <c r="EL16" s="192">
        <v>1</v>
      </c>
      <c r="EM16" s="192">
        <v>1</v>
      </c>
      <c r="EN16" s="192">
        <v>1</v>
      </c>
      <c r="EO16" s="192">
        <v>1</v>
      </c>
      <c r="EP16" s="192">
        <v>1</v>
      </c>
      <c r="EQ16" s="192">
        <v>1</v>
      </c>
      <c r="ER16" s="192">
        <v>1</v>
      </c>
      <c r="ES16" s="192">
        <v>1</v>
      </c>
      <c r="ET16" s="192">
        <v>1</v>
      </c>
      <c r="EU16" s="192">
        <v>1</v>
      </c>
      <c r="EV16" s="192">
        <v>1</v>
      </c>
      <c r="EW16" s="192">
        <v>1</v>
      </c>
      <c r="EX16" s="192">
        <v>1</v>
      </c>
      <c r="EY16" s="192">
        <v>1</v>
      </c>
      <c r="EZ16" s="192">
        <v>1</v>
      </c>
      <c r="FA16" s="192">
        <v>1</v>
      </c>
      <c r="FB16" s="192">
        <v>1</v>
      </c>
      <c r="FC16" s="192">
        <v>1</v>
      </c>
      <c r="FD16" s="192">
        <v>1</v>
      </c>
      <c r="FE16" s="192">
        <v>1</v>
      </c>
      <c r="FF16" s="192">
        <v>1</v>
      </c>
    </row>
    <row r="17" spans="1:162" x14ac:dyDescent="0.25">
      <c r="A17" s="31">
        <v>2</v>
      </c>
      <c r="B17" s="194" t="s">
        <v>2104</v>
      </c>
      <c r="C17" s="21" t="s">
        <v>12</v>
      </c>
      <c r="D17" s="905" t="s">
        <v>2100</v>
      </c>
      <c r="E17" s="905"/>
      <c r="F17" s="906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>
        <v>1</v>
      </c>
      <c r="CL17" s="192">
        <v>1</v>
      </c>
      <c r="CM17" s="192">
        <v>1</v>
      </c>
      <c r="CN17" s="192">
        <v>1</v>
      </c>
      <c r="CO17" s="192">
        <v>1</v>
      </c>
      <c r="CP17" s="192">
        <v>1</v>
      </c>
      <c r="CQ17" s="192">
        <v>1</v>
      </c>
      <c r="CR17" s="192">
        <v>1</v>
      </c>
      <c r="CS17" s="192">
        <v>1</v>
      </c>
      <c r="CT17" s="192">
        <v>1</v>
      </c>
      <c r="CU17" s="192">
        <v>1</v>
      </c>
      <c r="CV17" s="192">
        <v>1</v>
      </c>
      <c r="CW17" s="192">
        <v>1</v>
      </c>
      <c r="CX17" s="192">
        <v>1</v>
      </c>
      <c r="CY17" s="192">
        <v>1</v>
      </c>
      <c r="CZ17" s="192">
        <v>1</v>
      </c>
      <c r="DA17" s="192">
        <v>1</v>
      </c>
      <c r="DB17" s="192">
        <v>1</v>
      </c>
      <c r="DC17" s="192">
        <v>1</v>
      </c>
      <c r="DD17" s="192">
        <v>1</v>
      </c>
      <c r="DE17" s="192">
        <v>1</v>
      </c>
      <c r="DF17" s="192">
        <v>1</v>
      </c>
      <c r="DG17" s="192">
        <v>1</v>
      </c>
      <c r="DH17" s="192">
        <v>1</v>
      </c>
      <c r="DI17" s="192">
        <v>1</v>
      </c>
      <c r="DJ17" s="192">
        <v>1</v>
      </c>
      <c r="DK17" s="192">
        <v>1</v>
      </c>
      <c r="DL17" s="192">
        <v>1</v>
      </c>
      <c r="DM17" s="192">
        <v>1</v>
      </c>
      <c r="DN17" s="192">
        <v>1</v>
      </c>
      <c r="DO17" s="192">
        <v>1</v>
      </c>
      <c r="DP17" s="192">
        <v>1</v>
      </c>
      <c r="DQ17" s="192">
        <v>1</v>
      </c>
      <c r="DR17" s="192">
        <v>1</v>
      </c>
      <c r="DS17" s="192">
        <v>1</v>
      </c>
      <c r="DT17" s="192">
        <v>1</v>
      </c>
      <c r="DU17" s="192">
        <v>1</v>
      </c>
      <c r="DV17" s="192">
        <v>1</v>
      </c>
      <c r="DW17" s="192">
        <v>1</v>
      </c>
      <c r="DX17" s="192">
        <v>1</v>
      </c>
      <c r="DY17" s="192">
        <v>1</v>
      </c>
      <c r="DZ17" s="192">
        <v>1</v>
      </c>
      <c r="EA17" s="192">
        <v>1</v>
      </c>
      <c r="EB17" s="192">
        <v>1</v>
      </c>
      <c r="EC17" s="192">
        <v>1</v>
      </c>
      <c r="ED17" s="192">
        <v>1</v>
      </c>
      <c r="EE17" s="192">
        <v>1</v>
      </c>
      <c r="EF17" s="192">
        <v>1</v>
      </c>
      <c r="EG17" s="192">
        <v>1</v>
      </c>
      <c r="EH17" s="192">
        <v>1</v>
      </c>
      <c r="EI17" s="192">
        <v>1</v>
      </c>
      <c r="EJ17" s="192">
        <v>1</v>
      </c>
      <c r="EK17" s="192">
        <v>1</v>
      </c>
      <c r="EL17" s="192">
        <v>1</v>
      </c>
      <c r="EM17" s="192">
        <v>1</v>
      </c>
      <c r="EN17" s="192">
        <v>1</v>
      </c>
      <c r="EO17" s="192">
        <v>1</v>
      </c>
      <c r="EP17" s="192">
        <v>1</v>
      </c>
      <c r="EQ17" s="192">
        <v>1</v>
      </c>
      <c r="ER17" s="192">
        <v>1</v>
      </c>
      <c r="ES17" s="192">
        <v>1</v>
      </c>
      <c r="ET17" s="192">
        <v>1</v>
      </c>
      <c r="EU17" s="192">
        <v>1</v>
      </c>
      <c r="EV17" s="192">
        <v>1</v>
      </c>
      <c r="EW17" s="192">
        <v>1</v>
      </c>
      <c r="EX17" s="192">
        <v>1</v>
      </c>
      <c r="EY17" s="192">
        <v>1</v>
      </c>
      <c r="EZ17" s="192">
        <v>1</v>
      </c>
      <c r="FA17" s="192">
        <v>1</v>
      </c>
      <c r="FB17" s="192">
        <v>1</v>
      </c>
      <c r="FC17" s="192">
        <v>1</v>
      </c>
      <c r="FD17" s="192">
        <v>1</v>
      </c>
      <c r="FE17" s="192">
        <v>1</v>
      </c>
      <c r="FF17" s="192">
        <v>1</v>
      </c>
    </row>
    <row r="18" spans="1:162" x14ac:dyDescent="0.25">
      <c r="A18" s="31">
        <v>2</v>
      </c>
      <c r="B18" s="194" t="s">
        <v>2104</v>
      </c>
      <c r="C18" s="21" t="s">
        <v>12</v>
      </c>
      <c r="D18" s="905" t="s">
        <v>2066</v>
      </c>
      <c r="E18" s="905"/>
      <c r="F18" s="906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2"/>
      <c r="BU18" s="192"/>
      <c r="BV18" s="192"/>
      <c r="BW18" s="192"/>
      <c r="BX18" s="192"/>
      <c r="BY18" s="192"/>
      <c r="BZ18" s="192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2">
        <v>1</v>
      </c>
      <c r="CL18" s="192">
        <v>1</v>
      </c>
      <c r="CM18" s="192">
        <v>1</v>
      </c>
      <c r="CN18" s="192">
        <v>1</v>
      </c>
      <c r="CO18" s="192">
        <v>1</v>
      </c>
      <c r="CP18" s="192">
        <v>1</v>
      </c>
      <c r="CQ18" s="192">
        <v>1</v>
      </c>
      <c r="CR18" s="192">
        <v>1</v>
      </c>
      <c r="CS18" s="192">
        <v>1</v>
      </c>
      <c r="CT18" s="192">
        <v>1</v>
      </c>
      <c r="CU18" s="192">
        <v>1</v>
      </c>
      <c r="CV18" s="192">
        <v>1</v>
      </c>
      <c r="CW18" s="192">
        <v>1</v>
      </c>
      <c r="CX18" s="192">
        <v>1</v>
      </c>
      <c r="CY18" s="192">
        <v>1</v>
      </c>
      <c r="CZ18" s="192">
        <v>1</v>
      </c>
      <c r="DA18" s="192">
        <v>1</v>
      </c>
      <c r="DB18" s="192">
        <v>1</v>
      </c>
      <c r="DC18" s="192">
        <v>1</v>
      </c>
      <c r="DD18" s="192">
        <v>1</v>
      </c>
      <c r="DE18" s="192">
        <v>1</v>
      </c>
      <c r="DF18" s="192">
        <v>1</v>
      </c>
      <c r="DG18" s="192">
        <v>1</v>
      </c>
      <c r="DH18" s="192">
        <v>1</v>
      </c>
      <c r="DI18" s="192">
        <v>1</v>
      </c>
      <c r="DJ18" s="192">
        <v>1</v>
      </c>
      <c r="DK18" s="192">
        <v>1</v>
      </c>
      <c r="DL18" s="192">
        <v>1</v>
      </c>
      <c r="DM18" s="192">
        <v>1</v>
      </c>
      <c r="DN18" s="192">
        <v>1</v>
      </c>
      <c r="DO18" s="192">
        <v>1</v>
      </c>
      <c r="DP18" s="192">
        <v>1</v>
      </c>
      <c r="DQ18" s="192">
        <v>1</v>
      </c>
      <c r="DR18" s="192">
        <v>1</v>
      </c>
      <c r="DS18" s="192">
        <v>1</v>
      </c>
      <c r="DT18" s="192">
        <v>1</v>
      </c>
      <c r="DU18" s="192">
        <v>1</v>
      </c>
      <c r="DV18" s="192">
        <v>1</v>
      </c>
      <c r="DW18" s="192">
        <v>1</v>
      </c>
      <c r="DX18" s="192">
        <v>1</v>
      </c>
      <c r="DY18" s="192">
        <v>1</v>
      </c>
      <c r="DZ18" s="192">
        <v>1</v>
      </c>
      <c r="EA18" s="192">
        <v>1</v>
      </c>
      <c r="EB18" s="192">
        <v>1</v>
      </c>
      <c r="EC18" s="192">
        <v>1</v>
      </c>
      <c r="ED18" s="192">
        <v>1</v>
      </c>
      <c r="EE18" s="192">
        <v>1</v>
      </c>
      <c r="EF18" s="192">
        <v>1</v>
      </c>
      <c r="EG18" s="192">
        <v>1</v>
      </c>
      <c r="EH18" s="192">
        <v>1</v>
      </c>
      <c r="EI18" s="192">
        <v>1</v>
      </c>
      <c r="EJ18" s="192">
        <v>1</v>
      </c>
      <c r="EK18" s="192">
        <v>1</v>
      </c>
      <c r="EL18" s="192">
        <v>1</v>
      </c>
      <c r="EM18" s="192">
        <v>1</v>
      </c>
      <c r="EN18" s="192">
        <v>1</v>
      </c>
      <c r="EO18" s="192">
        <v>1</v>
      </c>
      <c r="EP18" s="192">
        <v>1</v>
      </c>
      <c r="EQ18" s="192">
        <v>1</v>
      </c>
      <c r="ER18" s="192">
        <v>1</v>
      </c>
      <c r="ES18" s="192">
        <v>1</v>
      </c>
      <c r="ET18" s="192">
        <v>1</v>
      </c>
      <c r="EU18" s="192">
        <v>1</v>
      </c>
      <c r="EV18" s="192">
        <v>1</v>
      </c>
      <c r="EW18" s="192">
        <v>1</v>
      </c>
      <c r="EX18" s="192">
        <v>1</v>
      </c>
      <c r="EY18" s="192">
        <v>1</v>
      </c>
      <c r="EZ18" s="192">
        <v>1</v>
      </c>
      <c r="FA18" s="192">
        <v>1</v>
      </c>
      <c r="FB18" s="192">
        <v>1</v>
      </c>
      <c r="FC18" s="192">
        <v>1</v>
      </c>
      <c r="FD18" s="192">
        <v>1</v>
      </c>
      <c r="FE18" s="192">
        <v>1</v>
      </c>
      <c r="FF18" s="192">
        <v>1</v>
      </c>
    </row>
    <row r="19" spans="1:162" x14ac:dyDescent="0.25">
      <c r="A19" s="31">
        <v>2</v>
      </c>
      <c r="B19" s="194" t="s">
        <v>2104</v>
      </c>
      <c r="C19" s="21" t="s">
        <v>12</v>
      </c>
      <c r="D19" s="905" t="s">
        <v>2101</v>
      </c>
      <c r="E19" s="905"/>
      <c r="F19" s="906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2"/>
      <c r="BU19" s="192"/>
      <c r="BV19" s="192"/>
      <c r="BW19" s="192"/>
      <c r="BX19" s="192"/>
      <c r="BY19" s="192"/>
      <c r="BZ19" s="192"/>
      <c r="CA19" s="192"/>
      <c r="CB19" s="192"/>
      <c r="CC19" s="192"/>
      <c r="CD19" s="192"/>
      <c r="CE19" s="192"/>
      <c r="CF19" s="192"/>
      <c r="CG19" s="192"/>
      <c r="CH19" s="192"/>
      <c r="CI19" s="192"/>
      <c r="CJ19" s="192"/>
      <c r="CK19" s="192">
        <v>1</v>
      </c>
      <c r="CL19" s="192">
        <v>1</v>
      </c>
      <c r="CM19" s="192">
        <v>1</v>
      </c>
      <c r="CN19" s="192">
        <v>1</v>
      </c>
      <c r="CO19" s="192">
        <v>1</v>
      </c>
      <c r="CP19" s="192">
        <v>1</v>
      </c>
      <c r="CQ19" s="192">
        <v>1</v>
      </c>
      <c r="CR19" s="192">
        <v>1</v>
      </c>
      <c r="CS19" s="192">
        <v>1</v>
      </c>
      <c r="CT19" s="192">
        <v>1</v>
      </c>
      <c r="CU19" s="192">
        <v>1</v>
      </c>
      <c r="CV19" s="192">
        <v>1</v>
      </c>
      <c r="CW19" s="192">
        <v>1</v>
      </c>
      <c r="CX19" s="192">
        <v>1</v>
      </c>
      <c r="CY19" s="192">
        <v>1</v>
      </c>
      <c r="CZ19" s="192">
        <v>1</v>
      </c>
      <c r="DA19" s="192">
        <v>1</v>
      </c>
      <c r="DB19" s="192">
        <v>1</v>
      </c>
      <c r="DC19" s="192">
        <v>1</v>
      </c>
      <c r="DD19" s="192">
        <v>1</v>
      </c>
      <c r="DE19" s="192">
        <v>1</v>
      </c>
      <c r="DF19" s="192">
        <v>1</v>
      </c>
      <c r="DG19" s="192">
        <v>1</v>
      </c>
      <c r="DH19" s="192">
        <v>1</v>
      </c>
      <c r="DI19" s="192">
        <v>1</v>
      </c>
      <c r="DJ19" s="192">
        <v>1</v>
      </c>
      <c r="DK19" s="192">
        <v>1</v>
      </c>
      <c r="DL19" s="192">
        <v>1</v>
      </c>
      <c r="DM19" s="192">
        <v>1</v>
      </c>
      <c r="DN19" s="192">
        <v>1</v>
      </c>
      <c r="DO19" s="192">
        <v>1</v>
      </c>
      <c r="DP19" s="192">
        <v>1</v>
      </c>
      <c r="DQ19" s="192">
        <v>1</v>
      </c>
      <c r="DR19" s="192">
        <v>1</v>
      </c>
      <c r="DS19" s="192">
        <v>1</v>
      </c>
      <c r="DT19" s="192">
        <v>1</v>
      </c>
      <c r="DU19" s="192">
        <v>1</v>
      </c>
      <c r="DV19" s="192">
        <v>1</v>
      </c>
      <c r="DW19" s="192">
        <v>1</v>
      </c>
      <c r="DX19" s="192">
        <v>1</v>
      </c>
      <c r="DY19" s="192">
        <v>1</v>
      </c>
      <c r="DZ19" s="192">
        <v>1</v>
      </c>
      <c r="EA19" s="192">
        <v>1</v>
      </c>
      <c r="EB19" s="192">
        <v>1</v>
      </c>
      <c r="EC19" s="192">
        <v>1</v>
      </c>
      <c r="ED19" s="192">
        <v>1</v>
      </c>
      <c r="EE19" s="192">
        <v>1</v>
      </c>
      <c r="EF19" s="192">
        <v>1</v>
      </c>
      <c r="EG19" s="192">
        <v>1</v>
      </c>
      <c r="EH19" s="192">
        <v>1</v>
      </c>
      <c r="EI19" s="192">
        <v>1</v>
      </c>
      <c r="EJ19" s="192">
        <v>1</v>
      </c>
      <c r="EK19" s="192">
        <v>1</v>
      </c>
      <c r="EL19" s="192">
        <v>1</v>
      </c>
      <c r="EM19" s="192">
        <v>1</v>
      </c>
      <c r="EN19" s="192">
        <v>1</v>
      </c>
      <c r="EO19" s="192">
        <v>1</v>
      </c>
      <c r="EP19" s="192">
        <v>1</v>
      </c>
      <c r="EQ19" s="192">
        <v>1</v>
      </c>
      <c r="ER19" s="192">
        <v>1</v>
      </c>
      <c r="ES19" s="192">
        <v>1</v>
      </c>
      <c r="ET19" s="192">
        <v>1</v>
      </c>
      <c r="EU19" s="192">
        <v>1</v>
      </c>
      <c r="EV19" s="192">
        <v>1</v>
      </c>
      <c r="EW19" s="192">
        <v>1</v>
      </c>
      <c r="EX19" s="192">
        <v>1</v>
      </c>
      <c r="EY19" s="192">
        <v>1</v>
      </c>
      <c r="EZ19" s="192">
        <v>1</v>
      </c>
      <c r="FA19" s="192">
        <v>1</v>
      </c>
      <c r="FB19" s="192">
        <v>1</v>
      </c>
      <c r="FC19" s="192">
        <v>1</v>
      </c>
      <c r="FD19" s="192">
        <v>1</v>
      </c>
      <c r="FE19" s="192">
        <v>1</v>
      </c>
      <c r="FF19" s="192">
        <v>1</v>
      </c>
    </row>
    <row r="20" spans="1:162" x14ac:dyDescent="0.25">
      <c r="A20" s="31">
        <v>2</v>
      </c>
      <c r="B20" s="194" t="s">
        <v>2104</v>
      </c>
      <c r="C20" s="21" t="s">
        <v>12</v>
      </c>
      <c r="D20" s="905" t="s">
        <v>2102</v>
      </c>
      <c r="E20" s="905"/>
      <c r="F20" s="906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>
        <v>1</v>
      </c>
      <c r="CL20" s="192">
        <v>1</v>
      </c>
      <c r="CM20" s="192">
        <v>1</v>
      </c>
      <c r="CN20" s="192">
        <v>1</v>
      </c>
      <c r="CO20" s="192">
        <v>1</v>
      </c>
      <c r="CP20" s="192">
        <v>1</v>
      </c>
      <c r="CQ20" s="192">
        <v>1</v>
      </c>
      <c r="CR20" s="192">
        <v>1</v>
      </c>
      <c r="CS20" s="192">
        <v>1</v>
      </c>
      <c r="CT20" s="192">
        <v>1</v>
      </c>
      <c r="CU20" s="192">
        <v>1</v>
      </c>
      <c r="CV20" s="192">
        <v>1</v>
      </c>
      <c r="CW20" s="192">
        <v>1</v>
      </c>
      <c r="CX20" s="192">
        <v>1</v>
      </c>
      <c r="CY20" s="192">
        <v>1</v>
      </c>
      <c r="CZ20" s="192">
        <v>1</v>
      </c>
      <c r="DA20" s="192">
        <v>1</v>
      </c>
      <c r="DB20" s="192">
        <v>1</v>
      </c>
      <c r="DC20" s="192">
        <v>1</v>
      </c>
      <c r="DD20" s="192">
        <v>1</v>
      </c>
      <c r="DE20" s="192">
        <v>1</v>
      </c>
      <c r="DF20" s="192">
        <v>1</v>
      </c>
      <c r="DG20" s="192">
        <v>1</v>
      </c>
      <c r="DH20" s="192">
        <v>1</v>
      </c>
      <c r="DI20" s="192">
        <v>1</v>
      </c>
      <c r="DJ20" s="192">
        <v>1</v>
      </c>
      <c r="DK20" s="192">
        <v>1</v>
      </c>
      <c r="DL20" s="192">
        <v>1</v>
      </c>
      <c r="DM20" s="192">
        <v>1</v>
      </c>
      <c r="DN20" s="192">
        <v>1</v>
      </c>
      <c r="DO20" s="192">
        <v>1</v>
      </c>
      <c r="DP20" s="192">
        <v>1</v>
      </c>
      <c r="DQ20" s="192">
        <v>1</v>
      </c>
      <c r="DR20" s="192">
        <v>1</v>
      </c>
      <c r="DS20" s="192">
        <v>1</v>
      </c>
      <c r="DT20" s="192">
        <v>1</v>
      </c>
      <c r="DU20" s="192">
        <v>1</v>
      </c>
      <c r="DV20" s="192">
        <v>1</v>
      </c>
      <c r="DW20" s="192">
        <v>1</v>
      </c>
      <c r="DX20" s="192">
        <v>1</v>
      </c>
      <c r="DY20" s="192">
        <v>1</v>
      </c>
      <c r="DZ20" s="192">
        <v>1</v>
      </c>
      <c r="EA20" s="192">
        <v>1</v>
      </c>
      <c r="EB20" s="192">
        <v>1</v>
      </c>
      <c r="EC20" s="192">
        <v>1</v>
      </c>
      <c r="ED20" s="192">
        <v>1</v>
      </c>
      <c r="EE20" s="192">
        <v>1</v>
      </c>
      <c r="EF20" s="192">
        <v>1</v>
      </c>
      <c r="EG20" s="192">
        <v>1</v>
      </c>
      <c r="EH20" s="192">
        <v>1</v>
      </c>
      <c r="EI20" s="192">
        <v>1</v>
      </c>
      <c r="EJ20" s="192">
        <v>1</v>
      </c>
      <c r="EK20" s="192">
        <v>1</v>
      </c>
      <c r="EL20" s="192">
        <v>1</v>
      </c>
      <c r="EM20" s="192">
        <v>1</v>
      </c>
      <c r="EN20" s="192">
        <v>1</v>
      </c>
      <c r="EO20" s="192">
        <v>1</v>
      </c>
      <c r="EP20" s="192">
        <v>1</v>
      </c>
      <c r="EQ20" s="192">
        <v>1</v>
      </c>
      <c r="ER20" s="192">
        <v>1</v>
      </c>
      <c r="ES20" s="192">
        <v>1</v>
      </c>
      <c r="ET20" s="192">
        <v>1</v>
      </c>
      <c r="EU20" s="192">
        <v>1</v>
      </c>
      <c r="EV20" s="192">
        <v>1</v>
      </c>
      <c r="EW20" s="192">
        <v>1</v>
      </c>
      <c r="EX20" s="192">
        <v>1</v>
      </c>
      <c r="EY20" s="192">
        <v>1</v>
      </c>
      <c r="EZ20" s="192">
        <v>1</v>
      </c>
      <c r="FA20" s="192">
        <v>1</v>
      </c>
      <c r="FB20" s="192">
        <v>1</v>
      </c>
      <c r="FC20" s="192">
        <v>1</v>
      </c>
      <c r="FD20" s="192">
        <v>1</v>
      </c>
      <c r="FE20" s="192">
        <v>1</v>
      </c>
      <c r="FF20" s="192">
        <v>1</v>
      </c>
    </row>
    <row r="21" spans="1:162" x14ac:dyDescent="0.25">
      <c r="A21" s="31">
        <v>2</v>
      </c>
      <c r="B21" s="194" t="s">
        <v>2104</v>
      </c>
      <c r="C21" s="21" t="s">
        <v>12</v>
      </c>
      <c r="D21" s="911" t="s">
        <v>2087</v>
      </c>
      <c r="E21" s="912"/>
      <c r="F21" s="913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>
        <v>1</v>
      </c>
      <c r="CL21" s="192">
        <v>1</v>
      </c>
      <c r="CM21" s="192">
        <v>1</v>
      </c>
      <c r="CN21" s="192">
        <v>1</v>
      </c>
      <c r="CO21" s="192">
        <v>1</v>
      </c>
      <c r="CP21" s="192">
        <v>1</v>
      </c>
      <c r="CQ21" s="192">
        <v>1</v>
      </c>
      <c r="CR21" s="192">
        <v>1</v>
      </c>
      <c r="CS21" s="192">
        <v>1</v>
      </c>
      <c r="CT21" s="192">
        <v>1</v>
      </c>
      <c r="CU21" s="192">
        <v>1</v>
      </c>
      <c r="CV21" s="192">
        <v>1</v>
      </c>
      <c r="CW21" s="192">
        <v>1</v>
      </c>
      <c r="CX21" s="192">
        <v>1</v>
      </c>
      <c r="CY21" s="192">
        <v>1</v>
      </c>
      <c r="CZ21" s="192">
        <v>1</v>
      </c>
      <c r="DA21" s="192">
        <v>1</v>
      </c>
      <c r="DB21" s="192">
        <v>1</v>
      </c>
      <c r="DC21" s="192">
        <v>1</v>
      </c>
      <c r="DD21" s="192">
        <v>1</v>
      </c>
      <c r="DE21" s="192">
        <v>1</v>
      </c>
      <c r="DF21" s="192">
        <v>1</v>
      </c>
      <c r="DG21" s="192">
        <v>1</v>
      </c>
      <c r="DH21" s="192">
        <v>1</v>
      </c>
      <c r="DI21" s="192">
        <v>1</v>
      </c>
      <c r="DJ21" s="192">
        <v>1</v>
      </c>
      <c r="DK21" s="192">
        <v>1</v>
      </c>
      <c r="DL21" s="192">
        <v>1</v>
      </c>
      <c r="DM21" s="192">
        <v>1</v>
      </c>
      <c r="DN21" s="192">
        <v>1</v>
      </c>
      <c r="DO21" s="192">
        <v>1</v>
      </c>
      <c r="DP21" s="192">
        <v>1</v>
      </c>
      <c r="DQ21" s="192">
        <v>1</v>
      </c>
      <c r="DR21" s="192">
        <v>1</v>
      </c>
      <c r="DS21" s="192">
        <v>1</v>
      </c>
      <c r="DT21" s="192">
        <v>1</v>
      </c>
      <c r="DU21" s="192">
        <v>1</v>
      </c>
      <c r="DV21" s="192">
        <v>1</v>
      </c>
      <c r="DW21" s="192">
        <v>1</v>
      </c>
      <c r="DX21" s="192">
        <v>1</v>
      </c>
      <c r="DY21" s="192">
        <v>1</v>
      </c>
      <c r="DZ21" s="192">
        <v>1</v>
      </c>
      <c r="EA21" s="192">
        <v>1</v>
      </c>
      <c r="EB21" s="192">
        <v>1</v>
      </c>
      <c r="EC21" s="192">
        <v>1</v>
      </c>
      <c r="ED21" s="192">
        <v>1</v>
      </c>
      <c r="EE21" s="192">
        <v>1</v>
      </c>
      <c r="EF21" s="192">
        <v>1</v>
      </c>
      <c r="EG21" s="192">
        <v>1</v>
      </c>
      <c r="EH21" s="192">
        <v>1</v>
      </c>
      <c r="EI21" s="192">
        <v>1</v>
      </c>
      <c r="EJ21" s="192">
        <v>1</v>
      </c>
      <c r="EK21" s="192">
        <v>1</v>
      </c>
      <c r="EL21" s="192">
        <v>1</v>
      </c>
      <c r="EM21" s="192">
        <v>1</v>
      </c>
      <c r="EN21" s="192">
        <v>1</v>
      </c>
      <c r="EO21" s="192">
        <v>1</v>
      </c>
      <c r="EP21" s="192">
        <v>1</v>
      </c>
      <c r="EQ21" s="192">
        <v>1</v>
      </c>
      <c r="ER21" s="192">
        <v>1</v>
      </c>
      <c r="ES21" s="192">
        <v>1</v>
      </c>
      <c r="ET21" s="192">
        <v>1</v>
      </c>
      <c r="EU21" s="192">
        <v>1</v>
      </c>
      <c r="EV21" s="192">
        <v>1</v>
      </c>
      <c r="EW21" s="192">
        <v>1</v>
      </c>
      <c r="EX21" s="192">
        <v>1</v>
      </c>
      <c r="EY21" s="192">
        <v>1</v>
      </c>
      <c r="EZ21" s="192">
        <v>1</v>
      </c>
      <c r="FA21" s="192">
        <v>1</v>
      </c>
      <c r="FB21" s="192">
        <v>1</v>
      </c>
      <c r="FC21" s="192">
        <v>1</v>
      </c>
      <c r="FD21" s="192">
        <v>1</v>
      </c>
      <c r="FE21" s="192">
        <v>1</v>
      </c>
      <c r="FF21" s="192">
        <v>1</v>
      </c>
    </row>
    <row r="22" spans="1:162" ht="14.25" thickBot="1" x14ac:dyDescent="0.3">
      <c r="A22" s="177">
        <v>2</v>
      </c>
      <c r="B22" s="195" t="s">
        <v>2104</v>
      </c>
      <c r="C22" s="178" t="s">
        <v>12</v>
      </c>
      <c r="D22" s="907" t="s">
        <v>2103</v>
      </c>
      <c r="E22" s="907"/>
      <c r="F22" s="908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>
        <v>1</v>
      </c>
      <c r="CL22" s="192">
        <v>1</v>
      </c>
      <c r="CM22" s="192">
        <v>1</v>
      </c>
      <c r="CN22" s="192">
        <v>1</v>
      </c>
      <c r="CO22" s="192">
        <v>1</v>
      </c>
      <c r="CP22" s="192">
        <v>1</v>
      </c>
      <c r="CQ22" s="192">
        <v>1</v>
      </c>
      <c r="CR22" s="192">
        <v>1</v>
      </c>
      <c r="CS22" s="192">
        <v>1</v>
      </c>
      <c r="CT22" s="192">
        <v>1</v>
      </c>
      <c r="CU22" s="192">
        <v>1</v>
      </c>
      <c r="CV22" s="192">
        <v>1</v>
      </c>
      <c r="CW22" s="192">
        <v>1</v>
      </c>
      <c r="CX22" s="192">
        <v>1</v>
      </c>
      <c r="CY22" s="192">
        <v>1</v>
      </c>
      <c r="CZ22" s="192">
        <v>1</v>
      </c>
      <c r="DA22" s="192">
        <v>1</v>
      </c>
      <c r="DB22" s="192">
        <v>1</v>
      </c>
      <c r="DC22" s="192">
        <v>1</v>
      </c>
      <c r="DD22" s="192">
        <v>1</v>
      </c>
      <c r="DE22" s="192">
        <v>1</v>
      </c>
      <c r="DF22" s="192">
        <v>1</v>
      </c>
      <c r="DG22" s="192">
        <v>1</v>
      </c>
      <c r="DH22" s="192">
        <v>1</v>
      </c>
      <c r="DI22" s="192">
        <v>1</v>
      </c>
      <c r="DJ22" s="192">
        <v>1</v>
      </c>
      <c r="DK22" s="192">
        <v>1</v>
      </c>
      <c r="DL22" s="192">
        <v>1</v>
      </c>
      <c r="DM22" s="192">
        <v>1</v>
      </c>
      <c r="DN22" s="192">
        <v>1</v>
      </c>
      <c r="DO22" s="192">
        <v>1</v>
      </c>
      <c r="DP22" s="192">
        <v>1</v>
      </c>
      <c r="DQ22" s="192">
        <v>1</v>
      </c>
      <c r="DR22" s="192">
        <v>1</v>
      </c>
      <c r="DS22" s="192">
        <v>1</v>
      </c>
      <c r="DT22" s="192">
        <v>1</v>
      </c>
      <c r="DU22" s="192">
        <v>1</v>
      </c>
      <c r="DV22" s="192">
        <v>1</v>
      </c>
      <c r="DW22" s="192">
        <v>1</v>
      </c>
      <c r="DX22" s="192">
        <v>1</v>
      </c>
      <c r="DY22" s="192">
        <v>1</v>
      </c>
      <c r="DZ22" s="192">
        <v>1</v>
      </c>
      <c r="EA22" s="192">
        <v>1</v>
      </c>
      <c r="EB22" s="192">
        <v>1</v>
      </c>
      <c r="EC22" s="192">
        <v>1</v>
      </c>
      <c r="ED22" s="192">
        <v>1</v>
      </c>
      <c r="EE22" s="192">
        <v>1</v>
      </c>
      <c r="EF22" s="192">
        <v>1</v>
      </c>
      <c r="EG22" s="192">
        <v>1</v>
      </c>
      <c r="EH22" s="192">
        <v>1</v>
      </c>
      <c r="EI22" s="192">
        <v>1</v>
      </c>
      <c r="EJ22" s="192">
        <v>1</v>
      </c>
      <c r="EK22" s="192">
        <v>1</v>
      </c>
      <c r="EL22" s="192">
        <v>1</v>
      </c>
      <c r="EM22" s="192">
        <v>1</v>
      </c>
      <c r="EN22" s="192">
        <v>1</v>
      </c>
      <c r="EO22" s="192">
        <v>1</v>
      </c>
      <c r="EP22" s="192">
        <v>1</v>
      </c>
      <c r="EQ22" s="192">
        <v>1</v>
      </c>
      <c r="ER22" s="192">
        <v>1</v>
      </c>
      <c r="ES22" s="192">
        <v>1</v>
      </c>
      <c r="ET22" s="192">
        <v>1</v>
      </c>
      <c r="EU22" s="192">
        <v>1</v>
      </c>
      <c r="EV22" s="192">
        <v>1</v>
      </c>
      <c r="EW22" s="192">
        <v>1</v>
      </c>
      <c r="EX22" s="192">
        <v>1</v>
      </c>
      <c r="EY22" s="192">
        <v>1</v>
      </c>
      <c r="EZ22" s="192">
        <v>1</v>
      </c>
      <c r="FA22" s="192">
        <v>1</v>
      </c>
      <c r="FB22" s="192">
        <v>1</v>
      </c>
      <c r="FC22" s="192">
        <v>1</v>
      </c>
      <c r="FD22" s="192">
        <v>1</v>
      </c>
      <c r="FE22" s="192">
        <v>1</v>
      </c>
      <c r="FF22" s="192">
        <v>1</v>
      </c>
    </row>
    <row r="23" spans="1:162" x14ac:dyDescent="0.25">
      <c r="A23" s="196">
        <v>3</v>
      </c>
      <c r="B23" s="32" t="s">
        <v>1379</v>
      </c>
      <c r="C23" s="32" t="s">
        <v>12</v>
      </c>
      <c r="D23" s="909" t="s">
        <v>2097</v>
      </c>
      <c r="E23" s="909"/>
      <c r="F23" s="910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>
        <v>1</v>
      </c>
      <c r="V23" s="192">
        <v>1</v>
      </c>
      <c r="W23" s="192">
        <v>1</v>
      </c>
      <c r="X23" s="192">
        <v>1</v>
      </c>
      <c r="Y23" s="192">
        <v>1</v>
      </c>
      <c r="Z23" s="192">
        <v>1</v>
      </c>
      <c r="AA23" s="192">
        <v>1</v>
      </c>
      <c r="AB23" s="192">
        <v>1</v>
      </c>
      <c r="AC23" s="192">
        <v>1</v>
      </c>
      <c r="AD23" s="192">
        <v>1</v>
      </c>
      <c r="AE23" s="192">
        <v>1</v>
      </c>
      <c r="AF23" s="192">
        <v>1</v>
      </c>
      <c r="AG23" s="192">
        <v>1</v>
      </c>
      <c r="AH23" s="192">
        <v>1</v>
      </c>
      <c r="AI23" s="192">
        <v>1</v>
      </c>
      <c r="AJ23" s="192">
        <v>1</v>
      </c>
      <c r="AK23" s="192">
        <v>1</v>
      </c>
      <c r="AL23" s="192">
        <v>1</v>
      </c>
      <c r="AM23" s="192">
        <v>1</v>
      </c>
      <c r="AN23" s="192">
        <v>1</v>
      </c>
      <c r="AO23" s="192">
        <v>2</v>
      </c>
      <c r="AP23" s="192">
        <v>3</v>
      </c>
      <c r="AQ23" s="192">
        <v>3</v>
      </c>
      <c r="AR23" s="192">
        <v>4</v>
      </c>
      <c r="AS23" s="192">
        <v>4</v>
      </c>
      <c r="AT23" s="192">
        <v>4</v>
      </c>
      <c r="AU23" s="192">
        <v>4</v>
      </c>
      <c r="AV23" s="192">
        <v>4</v>
      </c>
      <c r="AW23" s="192">
        <v>4</v>
      </c>
      <c r="AX23" s="192">
        <v>4</v>
      </c>
      <c r="AY23" s="192">
        <v>4</v>
      </c>
      <c r="AZ23" s="192">
        <v>4</v>
      </c>
      <c r="BA23" s="192">
        <v>4</v>
      </c>
      <c r="BB23" s="192">
        <v>4</v>
      </c>
      <c r="BC23" s="192">
        <v>4</v>
      </c>
      <c r="BD23" s="192">
        <v>5</v>
      </c>
      <c r="BE23" s="192">
        <v>5</v>
      </c>
      <c r="BF23" s="192">
        <v>5</v>
      </c>
      <c r="BG23" s="192">
        <v>5</v>
      </c>
      <c r="BH23" s="192">
        <v>5</v>
      </c>
      <c r="BI23" s="192">
        <v>5</v>
      </c>
      <c r="BJ23" s="192">
        <v>5</v>
      </c>
      <c r="BK23" s="192">
        <v>5</v>
      </c>
      <c r="BL23" s="192">
        <v>5</v>
      </c>
      <c r="BM23" s="192">
        <v>5</v>
      </c>
      <c r="BN23" s="192">
        <v>5</v>
      </c>
      <c r="BO23" s="192">
        <v>5</v>
      </c>
      <c r="BP23" s="192">
        <v>5</v>
      </c>
      <c r="BQ23" s="192">
        <v>5</v>
      </c>
      <c r="BR23" s="192">
        <v>5</v>
      </c>
      <c r="BS23" s="192">
        <v>6</v>
      </c>
      <c r="BT23" s="192">
        <v>6</v>
      </c>
      <c r="BU23" s="192">
        <v>6</v>
      </c>
      <c r="BV23" s="192">
        <v>6</v>
      </c>
      <c r="BW23" s="192">
        <v>6</v>
      </c>
      <c r="BX23" s="192">
        <v>6</v>
      </c>
      <c r="BY23" s="192">
        <v>6</v>
      </c>
      <c r="BZ23" s="192">
        <v>6</v>
      </c>
      <c r="CA23" s="192">
        <v>6</v>
      </c>
      <c r="CB23" s="192">
        <v>6</v>
      </c>
      <c r="CC23" s="192">
        <v>6</v>
      </c>
      <c r="CD23" s="192">
        <v>6</v>
      </c>
      <c r="CE23" s="192">
        <v>6</v>
      </c>
      <c r="CF23" s="192">
        <v>6</v>
      </c>
      <c r="CG23" s="192">
        <v>6</v>
      </c>
      <c r="CH23" s="192">
        <v>6</v>
      </c>
      <c r="CI23" s="192">
        <v>6</v>
      </c>
      <c r="CJ23" s="192">
        <v>6</v>
      </c>
      <c r="CK23" s="192">
        <v>6</v>
      </c>
      <c r="CL23" s="192">
        <v>6</v>
      </c>
      <c r="CM23" s="192">
        <v>6</v>
      </c>
      <c r="CN23" s="192">
        <v>6</v>
      </c>
      <c r="CO23" s="192">
        <v>6</v>
      </c>
      <c r="CP23" s="192">
        <v>6</v>
      </c>
      <c r="CQ23" s="192">
        <v>6</v>
      </c>
      <c r="CR23" s="192">
        <v>6</v>
      </c>
      <c r="CS23" s="192">
        <v>6</v>
      </c>
      <c r="CT23" s="192">
        <v>6</v>
      </c>
      <c r="CU23" s="192">
        <v>6</v>
      </c>
      <c r="CV23" s="192">
        <v>6</v>
      </c>
      <c r="CW23" s="192">
        <v>6</v>
      </c>
      <c r="CX23" s="192">
        <v>6</v>
      </c>
      <c r="CY23" s="192">
        <v>6</v>
      </c>
      <c r="CZ23" s="192">
        <v>6</v>
      </c>
      <c r="DA23" s="192">
        <v>6</v>
      </c>
      <c r="DB23" s="192">
        <v>6</v>
      </c>
      <c r="DC23" s="192">
        <v>6</v>
      </c>
      <c r="DD23" s="192">
        <v>6</v>
      </c>
      <c r="DE23" s="192">
        <v>6</v>
      </c>
      <c r="DF23" s="192">
        <v>6</v>
      </c>
      <c r="DG23" s="192">
        <v>6</v>
      </c>
      <c r="DH23" s="192">
        <v>6</v>
      </c>
      <c r="DI23" s="192">
        <v>6</v>
      </c>
      <c r="DJ23" s="192">
        <v>6</v>
      </c>
      <c r="DK23" s="192">
        <v>6</v>
      </c>
      <c r="DL23" s="192">
        <v>6</v>
      </c>
      <c r="DM23" s="192">
        <v>6</v>
      </c>
      <c r="DN23" s="192">
        <v>6</v>
      </c>
      <c r="DO23" s="192">
        <v>6</v>
      </c>
      <c r="DP23" s="192">
        <v>6</v>
      </c>
      <c r="DQ23" s="192">
        <v>6</v>
      </c>
      <c r="DR23" s="192">
        <v>6</v>
      </c>
      <c r="DS23" s="192">
        <v>6</v>
      </c>
      <c r="DT23" s="192">
        <v>6</v>
      </c>
      <c r="DU23" s="192">
        <v>6</v>
      </c>
      <c r="DV23" s="192">
        <v>6</v>
      </c>
      <c r="DW23" s="192">
        <v>8</v>
      </c>
      <c r="DX23" s="192">
        <v>8</v>
      </c>
      <c r="DY23" s="192">
        <v>8</v>
      </c>
      <c r="DZ23" s="192">
        <v>8</v>
      </c>
      <c r="EA23" s="192">
        <v>8</v>
      </c>
      <c r="EB23" s="192">
        <v>8</v>
      </c>
      <c r="EC23" s="192">
        <v>8</v>
      </c>
      <c r="ED23" s="192">
        <v>8</v>
      </c>
      <c r="EE23" s="192">
        <v>8</v>
      </c>
      <c r="EF23" s="192">
        <v>8</v>
      </c>
      <c r="EG23" s="192">
        <v>8</v>
      </c>
      <c r="EH23" s="192">
        <v>8</v>
      </c>
      <c r="EI23" s="192">
        <v>8</v>
      </c>
      <c r="EJ23" s="192">
        <v>8</v>
      </c>
      <c r="EK23" s="192">
        <v>8</v>
      </c>
      <c r="EL23" s="192">
        <v>8</v>
      </c>
      <c r="EM23" s="192">
        <v>8</v>
      </c>
      <c r="EN23" s="192">
        <v>8</v>
      </c>
      <c r="EO23" s="192">
        <v>8</v>
      </c>
      <c r="EP23" s="192">
        <v>8</v>
      </c>
      <c r="EQ23" s="192">
        <v>8</v>
      </c>
      <c r="ER23" s="192">
        <v>8</v>
      </c>
      <c r="ES23" s="192">
        <v>8</v>
      </c>
      <c r="ET23" s="192">
        <v>8</v>
      </c>
      <c r="EU23" s="192">
        <v>8</v>
      </c>
      <c r="EV23" s="192">
        <v>8</v>
      </c>
      <c r="EW23" s="192">
        <v>8</v>
      </c>
      <c r="EX23" s="192">
        <v>8</v>
      </c>
      <c r="EY23" s="192">
        <v>8</v>
      </c>
      <c r="EZ23" s="192">
        <v>8</v>
      </c>
      <c r="FA23" s="192">
        <v>8</v>
      </c>
      <c r="FB23" s="192">
        <v>8</v>
      </c>
      <c r="FC23" s="192">
        <v>8</v>
      </c>
      <c r="FD23" s="192">
        <v>8</v>
      </c>
      <c r="FE23" s="192">
        <v>8</v>
      </c>
      <c r="FF23" s="192">
        <v>8</v>
      </c>
    </row>
    <row r="24" spans="1:162" x14ac:dyDescent="0.25">
      <c r="A24" s="31">
        <v>3</v>
      </c>
      <c r="B24" s="21" t="s">
        <v>1379</v>
      </c>
      <c r="C24" s="21" t="s">
        <v>12</v>
      </c>
      <c r="D24" s="905" t="s">
        <v>2098</v>
      </c>
      <c r="E24" s="905"/>
      <c r="F24" s="906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>
        <v>1</v>
      </c>
      <c r="V24" s="192">
        <v>1</v>
      </c>
      <c r="W24" s="192">
        <v>1</v>
      </c>
      <c r="X24" s="192">
        <v>1</v>
      </c>
      <c r="Y24" s="192">
        <v>1</v>
      </c>
      <c r="Z24" s="192">
        <v>1</v>
      </c>
      <c r="AA24" s="192">
        <v>1</v>
      </c>
      <c r="AB24" s="192">
        <v>1</v>
      </c>
      <c r="AC24" s="192">
        <v>1</v>
      </c>
      <c r="AD24" s="192">
        <v>1</v>
      </c>
      <c r="AE24" s="192">
        <v>1</v>
      </c>
      <c r="AF24" s="192">
        <v>1</v>
      </c>
      <c r="AG24" s="192">
        <v>1</v>
      </c>
      <c r="AH24" s="192">
        <v>1</v>
      </c>
      <c r="AI24" s="192">
        <v>1</v>
      </c>
      <c r="AJ24" s="192">
        <v>1</v>
      </c>
      <c r="AK24" s="192">
        <v>1</v>
      </c>
      <c r="AL24" s="192">
        <v>1</v>
      </c>
      <c r="AM24" s="192">
        <v>1</v>
      </c>
      <c r="AN24" s="192">
        <v>1</v>
      </c>
      <c r="AO24" s="192">
        <v>2</v>
      </c>
      <c r="AP24" s="192">
        <v>3</v>
      </c>
      <c r="AQ24" s="192">
        <v>3</v>
      </c>
      <c r="AR24" s="192">
        <v>4</v>
      </c>
      <c r="AS24" s="192">
        <v>4</v>
      </c>
      <c r="AT24" s="192">
        <v>4</v>
      </c>
      <c r="AU24" s="192">
        <v>4</v>
      </c>
      <c r="AV24" s="192">
        <v>4</v>
      </c>
      <c r="AW24" s="192">
        <v>4</v>
      </c>
      <c r="AX24" s="192">
        <v>4</v>
      </c>
      <c r="AY24" s="192">
        <v>4</v>
      </c>
      <c r="AZ24" s="192">
        <v>4</v>
      </c>
      <c r="BA24" s="192">
        <v>4</v>
      </c>
      <c r="BB24" s="192">
        <v>4</v>
      </c>
      <c r="BC24" s="192">
        <v>4</v>
      </c>
      <c r="BD24" s="192">
        <v>5</v>
      </c>
      <c r="BE24" s="192">
        <v>5</v>
      </c>
      <c r="BF24" s="192">
        <v>5</v>
      </c>
      <c r="BG24" s="192">
        <v>5</v>
      </c>
      <c r="BH24" s="192">
        <v>5</v>
      </c>
      <c r="BI24" s="192">
        <v>5</v>
      </c>
      <c r="BJ24" s="192">
        <v>5</v>
      </c>
      <c r="BK24" s="192">
        <v>5</v>
      </c>
      <c r="BL24" s="192">
        <v>5</v>
      </c>
      <c r="BM24" s="192">
        <v>5</v>
      </c>
      <c r="BN24" s="192">
        <v>5</v>
      </c>
      <c r="BO24" s="192">
        <v>5</v>
      </c>
      <c r="BP24" s="192">
        <v>5</v>
      </c>
      <c r="BQ24" s="192">
        <v>5</v>
      </c>
      <c r="BR24" s="192">
        <v>5</v>
      </c>
      <c r="BS24" s="192">
        <v>6</v>
      </c>
      <c r="BT24" s="192">
        <v>6</v>
      </c>
      <c r="BU24" s="192">
        <v>6</v>
      </c>
      <c r="BV24" s="192">
        <v>6</v>
      </c>
      <c r="BW24" s="192">
        <v>6</v>
      </c>
      <c r="BX24" s="192">
        <v>6</v>
      </c>
      <c r="BY24" s="192">
        <v>6</v>
      </c>
      <c r="BZ24" s="192">
        <v>6</v>
      </c>
      <c r="CA24" s="192">
        <v>6</v>
      </c>
      <c r="CB24" s="192">
        <v>6</v>
      </c>
      <c r="CC24" s="192">
        <v>6</v>
      </c>
      <c r="CD24" s="192">
        <v>6</v>
      </c>
      <c r="CE24" s="192">
        <v>6</v>
      </c>
      <c r="CF24" s="192">
        <v>6</v>
      </c>
      <c r="CG24" s="192">
        <v>6</v>
      </c>
      <c r="CH24" s="192">
        <v>6</v>
      </c>
      <c r="CI24" s="192">
        <v>6</v>
      </c>
      <c r="CJ24" s="192">
        <v>6</v>
      </c>
      <c r="CK24" s="192">
        <v>6</v>
      </c>
      <c r="CL24" s="192">
        <v>6</v>
      </c>
      <c r="CM24" s="192">
        <v>6</v>
      </c>
      <c r="CN24" s="192">
        <v>6</v>
      </c>
      <c r="CO24" s="192">
        <v>6</v>
      </c>
      <c r="CP24" s="192">
        <v>6</v>
      </c>
      <c r="CQ24" s="192">
        <v>6</v>
      </c>
      <c r="CR24" s="192">
        <v>6</v>
      </c>
      <c r="CS24" s="192">
        <v>6</v>
      </c>
      <c r="CT24" s="192">
        <v>6</v>
      </c>
      <c r="CU24" s="192">
        <v>6</v>
      </c>
      <c r="CV24" s="192">
        <v>6</v>
      </c>
      <c r="CW24" s="192">
        <v>6</v>
      </c>
      <c r="CX24" s="192">
        <v>6</v>
      </c>
      <c r="CY24" s="192">
        <v>6</v>
      </c>
      <c r="CZ24" s="192">
        <v>6</v>
      </c>
      <c r="DA24" s="192">
        <v>6</v>
      </c>
      <c r="DB24" s="192">
        <v>6</v>
      </c>
      <c r="DC24" s="192">
        <v>6</v>
      </c>
      <c r="DD24" s="192">
        <v>6</v>
      </c>
      <c r="DE24" s="192">
        <v>6</v>
      </c>
      <c r="DF24" s="192">
        <v>6</v>
      </c>
      <c r="DG24" s="192">
        <v>6</v>
      </c>
      <c r="DH24" s="192">
        <v>6</v>
      </c>
      <c r="DI24" s="192">
        <v>6</v>
      </c>
      <c r="DJ24" s="192">
        <v>6</v>
      </c>
      <c r="DK24" s="192">
        <v>6</v>
      </c>
      <c r="DL24" s="192">
        <v>6</v>
      </c>
      <c r="DM24" s="192">
        <v>6</v>
      </c>
      <c r="DN24" s="192">
        <v>6</v>
      </c>
      <c r="DO24" s="192">
        <v>6</v>
      </c>
      <c r="DP24" s="192">
        <v>6</v>
      </c>
      <c r="DQ24" s="192">
        <v>6</v>
      </c>
      <c r="DR24" s="192">
        <v>6</v>
      </c>
      <c r="DS24" s="192">
        <v>6</v>
      </c>
      <c r="DT24" s="192">
        <v>6</v>
      </c>
      <c r="DU24" s="192">
        <v>6</v>
      </c>
      <c r="DV24" s="192">
        <v>6</v>
      </c>
      <c r="DW24" s="192">
        <v>8</v>
      </c>
      <c r="DX24" s="192">
        <v>8</v>
      </c>
      <c r="DY24" s="192">
        <v>8</v>
      </c>
      <c r="DZ24" s="192">
        <v>8</v>
      </c>
      <c r="EA24" s="192">
        <v>8</v>
      </c>
      <c r="EB24" s="192">
        <v>8</v>
      </c>
      <c r="EC24" s="192">
        <v>8</v>
      </c>
      <c r="ED24" s="192">
        <v>8</v>
      </c>
      <c r="EE24" s="192">
        <v>8</v>
      </c>
      <c r="EF24" s="192">
        <v>8</v>
      </c>
      <c r="EG24" s="192">
        <v>8</v>
      </c>
      <c r="EH24" s="192">
        <v>8</v>
      </c>
      <c r="EI24" s="192">
        <v>8</v>
      </c>
      <c r="EJ24" s="192">
        <v>8</v>
      </c>
      <c r="EK24" s="192">
        <v>8</v>
      </c>
      <c r="EL24" s="192">
        <v>8</v>
      </c>
      <c r="EM24" s="192">
        <v>8</v>
      </c>
      <c r="EN24" s="192">
        <v>8</v>
      </c>
      <c r="EO24" s="192">
        <v>8</v>
      </c>
      <c r="EP24" s="192">
        <v>8</v>
      </c>
      <c r="EQ24" s="192">
        <v>8</v>
      </c>
      <c r="ER24" s="192">
        <v>8</v>
      </c>
      <c r="ES24" s="192">
        <v>8</v>
      </c>
      <c r="ET24" s="192">
        <v>8</v>
      </c>
      <c r="EU24" s="192">
        <v>8</v>
      </c>
      <c r="EV24" s="192">
        <v>8</v>
      </c>
      <c r="EW24" s="192">
        <v>8</v>
      </c>
      <c r="EX24" s="192">
        <v>8</v>
      </c>
      <c r="EY24" s="192">
        <v>8</v>
      </c>
      <c r="EZ24" s="192">
        <v>8</v>
      </c>
      <c r="FA24" s="192">
        <v>8</v>
      </c>
      <c r="FB24" s="192">
        <v>8</v>
      </c>
      <c r="FC24" s="192">
        <v>8</v>
      </c>
      <c r="FD24" s="192">
        <v>8</v>
      </c>
      <c r="FE24" s="192">
        <v>8</v>
      </c>
      <c r="FF24" s="192">
        <v>8</v>
      </c>
    </row>
    <row r="25" spans="1:162" x14ac:dyDescent="0.25">
      <c r="A25" s="31">
        <v>3</v>
      </c>
      <c r="B25" s="21" t="s">
        <v>1379</v>
      </c>
      <c r="C25" s="21" t="s">
        <v>12</v>
      </c>
      <c r="D25" s="905" t="s">
        <v>2099</v>
      </c>
      <c r="E25" s="905"/>
      <c r="F25" s="906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>
        <v>1</v>
      </c>
      <c r="V25" s="192">
        <v>1</v>
      </c>
      <c r="W25" s="192">
        <v>1</v>
      </c>
      <c r="X25" s="192">
        <v>1</v>
      </c>
      <c r="Y25" s="192">
        <v>1</v>
      </c>
      <c r="Z25" s="192">
        <v>1</v>
      </c>
      <c r="AA25" s="192">
        <v>1</v>
      </c>
      <c r="AB25" s="192">
        <v>1</v>
      </c>
      <c r="AC25" s="192">
        <v>1</v>
      </c>
      <c r="AD25" s="192">
        <v>1</v>
      </c>
      <c r="AE25" s="192">
        <v>1</v>
      </c>
      <c r="AF25" s="192">
        <v>1</v>
      </c>
      <c r="AG25" s="192">
        <v>1</v>
      </c>
      <c r="AH25" s="192">
        <v>1</v>
      </c>
      <c r="AI25" s="192">
        <v>1</v>
      </c>
      <c r="AJ25" s="192">
        <v>1</v>
      </c>
      <c r="AK25" s="192">
        <v>1</v>
      </c>
      <c r="AL25" s="192">
        <v>1</v>
      </c>
      <c r="AM25" s="192">
        <v>1</v>
      </c>
      <c r="AN25" s="192">
        <v>1</v>
      </c>
      <c r="AO25" s="192">
        <v>2</v>
      </c>
      <c r="AP25" s="192">
        <v>3</v>
      </c>
      <c r="AQ25" s="192">
        <v>3</v>
      </c>
      <c r="AR25" s="192">
        <v>4</v>
      </c>
      <c r="AS25" s="192">
        <v>4</v>
      </c>
      <c r="AT25" s="192">
        <v>4</v>
      </c>
      <c r="AU25" s="192">
        <v>4</v>
      </c>
      <c r="AV25" s="192">
        <v>4</v>
      </c>
      <c r="AW25" s="192">
        <v>4</v>
      </c>
      <c r="AX25" s="192">
        <v>4</v>
      </c>
      <c r="AY25" s="192">
        <v>4</v>
      </c>
      <c r="AZ25" s="192">
        <v>4</v>
      </c>
      <c r="BA25" s="192">
        <v>4</v>
      </c>
      <c r="BB25" s="192">
        <v>4</v>
      </c>
      <c r="BC25" s="192">
        <v>4</v>
      </c>
      <c r="BD25" s="192">
        <v>5</v>
      </c>
      <c r="BE25" s="192">
        <v>5</v>
      </c>
      <c r="BF25" s="192">
        <v>5</v>
      </c>
      <c r="BG25" s="192">
        <v>5</v>
      </c>
      <c r="BH25" s="192">
        <v>5</v>
      </c>
      <c r="BI25" s="192">
        <v>5</v>
      </c>
      <c r="BJ25" s="192">
        <v>5</v>
      </c>
      <c r="BK25" s="192">
        <v>5</v>
      </c>
      <c r="BL25" s="192">
        <v>5</v>
      </c>
      <c r="BM25" s="192">
        <v>5</v>
      </c>
      <c r="BN25" s="192">
        <v>5</v>
      </c>
      <c r="BO25" s="192">
        <v>5</v>
      </c>
      <c r="BP25" s="192">
        <v>5</v>
      </c>
      <c r="BQ25" s="192">
        <v>5</v>
      </c>
      <c r="BR25" s="192">
        <v>5</v>
      </c>
      <c r="BS25" s="192">
        <v>6</v>
      </c>
      <c r="BT25" s="192">
        <v>6</v>
      </c>
      <c r="BU25" s="192">
        <v>6</v>
      </c>
      <c r="BV25" s="192">
        <v>6</v>
      </c>
      <c r="BW25" s="192">
        <v>6</v>
      </c>
      <c r="BX25" s="192">
        <v>6</v>
      </c>
      <c r="BY25" s="192">
        <v>6</v>
      </c>
      <c r="BZ25" s="192">
        <v>6</v>
      </c>
      <c r="CA25" s="192">
        <v>6</v>
      </c>
      <c r="CB25" s="192">
        <v>6</v>
      </c>
      <c r="CC25" s="192">
        <v>6</v>
      </c>
      <c r="CD25" s="192">
        <v>6</v>
      </c>
      <c r="CE25" s="192">
        <v>6</v>
      </c>
      <c r="CF25" s="192">
        <v>6</v>
      </c>
      <c r="CG25" s="192">
        <v>6</v>
      </c>
      <c r="CH25" s="192">
        <v>6</v>
      </c>
      <c r="CI25" s="192">
        <v>6</v>
      </c>
      <c r="CJ25" s="192">
        <v>6</v>
      </c>
      <c r="CK25" s="192">
        <v>6</v>
      </c>
      <c r="CL25" s="192">
        <v>6</v>
      </c>
      <c r="CM25" s="192">
        <v>6</v>
      </c>
      <c r="CN25" s="192">
        <v>6</v>
      </c>
      <c r="CO25" s="192">
        <v>6</v>
      </c>
      <c r="CP25" s="192">
        <v>6</v>
      </c>
      <c r="CQ25" s="192">
        <v>6</v>
      </c>
      <c r="CR25" s="192">
        <v>6</v>
      </c>
      <c r="CS25" s="192">
        <v>6</v>
      </c>
      <c r="CT25" s="192">
        <v>6</v>
      </c>
      <c r="CU25" s="192">
        <v>6</v>
      </c>
      <c r="CV25" s="192">
        <v>6</v>
      </c>
      <c r="CW25" s="192">
        <v>6</v>
      </c>
      <c r="CX25" s="192">
        <v>6</v>
      </c>
      <c r="CY25" s="192">
        <v>6</v>
      </c>
      <c r="CZ25" s="192">
        <v>6</v>
      </c>
      <c r="DA25" s="192">
        <v>6</v>
      </c>
      <c r="DB25" s="192">
        <v>6</v>
      </c>
      <c r="DC25" s="192">
        <v>6</v>
      </c>
      <c r="DD25" s="192">
        <v>6</v>
      </c>
      <c r="DE25" s="192">
        <v>6</v>
      </c>
      <c r="DF25" s="192">
        <v>6</v>
      </c>
      <c r="DG25" s="192">
        <v>6</v>
      </c>
      <c r="DH25" s="192">
        <v>6</v>
      </c>
      <c r="DI25" s="192">
        <v>6</v>
      </c>
      <c r="DJ25" s="192">
        <v>6</v>
      </c>
      <c r="DK25" s="192">
        <v>6</v>
      </c>
      <c r="DL25" s="192">
        <v>6</v>
      </c>
      <c r="DM25" s="192">
        <v>6</v>
      </c>
      <c r="DN25" s="192">
        <v>6</v>
      </c>
      <c r="DO25" s="192">
        <v>6</v>
      </c>
      <c r="DP25" s="192">
        <v>6</v>
      </c>
      <c r="DQ25" s="192">
        <v>6</v>
      </c>
      <c r="DR25" s="192">
        <v>6</v>
      </c>
      <c r="DS25" s="192">
        <v>6</v>
      </c>
      <c r="DT25" s="192">
        <v>6</v>
      </c>
      <c r="DU25" s="192">
        <v>6</v>
      </c>
      <c r="DV25" s="192">
        <v>6</v>
      </c>
      <c r="DW25" s="192">
        <v>8</v>
      </c>
      <c r="DX25" s="192">
        <v>8</v>
      </c>
      <c r="DY25" s="192">
        <v>8</v>
      </c>
      <c r="DZ25" s="192">
        <v>8</v>
      </c>
      <c r="EA25" s="192">
        <v>8</v>
      </c>
      <c r="EB25" s="192">
        <v>8</v>
      </c>
      <c r="EC25" s="192">
        <v>8</v>
      </c>
      <c r="ED25" s="192">
        <v>8</v>
      </c>
      <c r="EE25" s="192">
        <v>8</v>
      </c>
      <c r="EF25" s="192">
        <v>8</v>
      </c>
      <c r="EG25" s="192">
        <v>8</v>
      </c>
      <c r="EH25" s="192">
        <v>8</v>
      </c>
      <c r="EI25" s="192">
        <v>8</v>
      </c>
      <c r="EJ25" s="192">
        <v>8</v>
      </c>
      <c r="EK25" s="192">
        <v>8</v>
      </c>
      <c r="EL25" s="192">
        <v>8</v>
      </c>
      <c r="EM25" s="192">
        <v>8</v>
      </c>
      <c r="EN25" s="192">
        <v>8</v>
      </c>
      <c r="EO25" s="192">
        <v>8</v>
      </c>
      <c r="EP25" s="192">
        <v>8</v>
      </c>
      <c r="EQ25" s="192">
        <v>8</v>
      </c>
      <c r="ER25" s="192">
        <v>8</v>
      </c>
      <c r="ES25" s="192">
        <v>8</v>
      </c>
      <c r="ET25" s="192">
        <v>8</v>
      </c>
      <c r="EU25" s="192">
        <v>8</v>
      </c>
      <c r="EV25" s="192">
        <v>8</v>
      </c>
      <c r="EW25" s="192">
        <v>8</v>
      </c>
      <c r="EX25" s="192">
        <v>8</v>
      </c>
      <c r="EY25" s="192">
        <v>8</v>
      </c>
      <c r="EZ25" s="192">
        <v>8</v>
      </c>
      <c r="FA25" s="192">
        <v>8</v>
      </c>
      <c r="FB25" s="192">
        <v>8</v>
      </c>
      <c r="FC25" s="192">
        <v>8</v>
      </c>
      <c r="FD25" s="192">
        <v>8</v>
      </c>
      <c r="FE25" s="192">
        <v>8</v>
      </c>
      <c r="FF25" s="192">
        <v>8</v>
      </c>
    </row>
    <row r="26" spans="1:162" x14ac:dyDescent="0.25">
      <c r="A26" s="31">
        <v>3</v>
      </c>
      <c r="B26" s="21" t="s">
        <v>1379</v>
      </c>
      <c r="C26" s="21" t="s">
        <v>12</v>
      </c>
      <c r="D26" s="905" t="s">
        <v>2100</v>
      </c>
      <c r="E26" s="905"/>
      <c r="F26" s="906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>
        <v>1</v>
      </c>
      <c r="V26" s="192">
        <v>1</v>
      </c>
      <c r="W26" s="192">
        <v>1</v>
      </c>
      <c r="X26" s="192">
        <v>1</v>
      </c>
      <c r="Y26" s="192">
        <v>1</v>
      </c>
      <c r="Z26" s="192">
        <v>1</v>
      </c>
      <c r="AA26" s="192">
        <v>1</v>
      </c>
      <c r="AB26" s="192">
        <v>1</v>
      </c>
      <c r="AC26" s="192">
        <v>1</v>
      </c>
      <c r="AD26" s="192">
        <v>1</v>
      </c>
      <c r="AE26" s="192">
        <v>1</v>
      </c>
      <c r="AF26" s="192">
        <v>1</v>
      </c>
      <c r="AG26" s="192">
        <v>1</v>
      </c>
      <c r="AH26" s="192">
        <v>1</v>
      </c>
      <c r="AI26" s="192">
        <v>1</v>
      </c>
      <c r="AJ26" s="192">
        <v>1</v>
      </c>
      <c r="AK26" s="192">
        <v>1</v>
      </c>
      <c r="AL26" s="192">
        <v>1</v>
      </c>
      <c r="AM26" s="192">
        <v>1</v>
      </c>
      <c r="AN26" s="192">
        <v>1</v>
      </c>
      <c r="AO26" s="192">
        <v>2</v>
      </c>
      <c r="AP26" s="192">
        <v>3</v>
      </c>
      <c r="AQ26" s="192">
        <v>3</v>
      </c>
      <c r="AR26" s="192">
        <v>4</v>
      </c>
      <c r="AS26" s="192">
        <v>4</v>
      </c>
      <c r="AT26" s="192">
        <v>4</v>
      </c>
      <c r="AU26" s="192">
        <v>4</v>
      </c>
      <c r="AV26" s="192">
        <v>4</v>
      </c>
      <c r="AW26" s="192">
        <v>4</v>
      </c>
      <c r="AX26" s="192">
        <v>4</v>
      </c>
      <c r="AY26" s="192">
        <v>4</v>
      </c>
      <c r="AZ26" s="192">
        <v>4</v>
      </c>
      <c r="BA26" s="192">
        <v>4</v>
      </c>
      <c r="BB26" s="192">
        <v>4</v>
      </c>
      <c r="BC26" s="192">
        <v>4</v>
      </c>
      <c r="BD26" s="192">
        <v>5</v>
      </c>
      <c r="BE26" s="192">
        <v>5</v>
      </c>
      <c r="BF26" s="192">
        <v>5</v>
      </c>
      <c r="BG26" s="192">
        <v>5</v>
      </c>
      <c r="BH26" s="192">
        <v>5</v>
      </c>
      <c r="BI26" s="192">
        <v>5</v>
      </c>
      <c r="BJ26" s="192">
        <v>5</v>
      </c>
      <c r="BK26" s="192">
        <v>5</v>
      </c>
      <c r="BL26" s="192">
        <v>5</v>
      </c>
      <c r="BM26" s="192">
        <v>5</v>
      </c>
      <c r="BN26" s="192">
        <v>5</v>
      </c>
      <c r="BO26" s="192">
        <v>5</v>
      </c>
      <c r="BP26" s="192">
        <v>5</v>
      </c>
      <c r="BQ26" s="192">
        <v>5</v>
      </c>
      <c r="BR26" s="192">
        <v>5</v>
      </c>
      <c r="BS26" s="192">
        <v>6</v>
      </c>
      <c r="BT26" s="192">
        <v>6</v>
      </c>
      <c r="BU26" s="192">
        <v>6</v>
      </c>
      <c r="BV26" s="192">
        <v>6</v>
      </c>
      <c r="BW26" s="192">
        <v>6</v>
      </c>
      <c r="BX26" s="192">
        <v>6</v>
      </c>
      <c r="BY26" s="192">
        <v>6</v>
      </c>
      <c r="BZ26" s="192">
        <v>6</v>
      </c>
      <c r="CA26" s="192">
        <v>6</v>
      </c>
      <c r="CB26" s="192">
        <v>6</v>
      </c>
      <c r="CC26" s="192">
        <v>6</v>
      </c>
      <c r="CD26" s="192">
        <v>6</v>
      </c>
      <c r="CE26" s="192">
        <v>6</v>
      </c>
      <c r="CF26" s="192">
        <v>6</v>
      </c>
      <c r="CG26" s="192">
        <v>6</v>
      </c>
      <c r="CH26" s="192">
        <v>6</v>
      </c>
      <c r="CI26" s="192">
        <v>6</v>
      </c>
      <c r="CJ26" s="192">
        <v>6</v>
      </c>
      <c r="CK26" s="192">
        <v>6</v>
      </c>
      <c r="CL26" s="192">
        <v>6</v>
      </c>
      <c r="CM26" s="192">
        <v>6</v>
      </c>
      <c r="CN26" s="192">
        <v>6</v>
      </c>
      <c r="CO26" s="192">
        <v>6</v>
      </c>
      <c r="CP26" s="192">
        <v>6</v>
      </c>
      <c r="CQ26" s="192">
        <v>6</v>
      </c>
      <c r="CR26" s="192">
        <v>6</v>
      </c>
      <c r="CS26" s="192">
        <v>6</v>
      </c>
      <c r="CT26" s="192">
        <v>6</v>
      </c>
      <c r="CU26" s="192">
        <v>6</v>
      </c>
      <c r="CV26" s="192">
        <v>6</v>
      </c>
      <c r="CW26" s="192">
        <v>6</v>
      </c>
      <c r="CX26" s="192">
        <v>6</v>
      </c>
      <c r="CY26" s="192">
        <v>6</v>
      </c>
      <c r="CZ26" s="192">
        <v>6</v>
      </c>
      <c r="DA26" s="192">
        <v>6</v>
      </c>
      <c r="DB26" s="192">
        <v>6</v>
      </c>
      <c r="DC26" s="192">
        <v>6</v>
      </c>
      <c r="DD26" s="192">
        <v>6</v>
      </c>
      <c r="DE26" s="192">
        <v>6</v>
      </c>
      <c r="DF26" s="192">
        <v>6</v>
      </c>
      <c r="DG26" s="192">
        <v>6</v>
      </c>
      <c r="DH26" s="192">
        <v>6</v>
      </c>
      <c r="DI26" s="192">
        <v>6</v>
      </c>
      <c r="DJ26" s="192">
        <v>6</v>
      </c>
      <c r="DK26" s="192">
        <v>6</v>
      </c>
      <c r="DL26" s="192">
        <v>6</v>
      </c>
      <c r="DM26" s="192">
        <v>6</v>
      </c>
      <c r="DN26" s="192">
        <v>6</v>
      </c>
      <c r="DO26" s="192">
        <v>6</v>
      </c>
      <c r="DP26" s="192">
        <v>6</v>
      </c>
      <c r="DQ26" s="192">
        <v>6</v>
      </c>
      <c r="DR26" s="192">
        <v>6</v>
      </c>
      <c r="DS26" s="192">
        <v>6</v>
      </c>
      <c r="DT26" s="192">
        <v>6</v>
      </c>
      <c r="DU26" s="192">
        <v>6</v>
      </c>
      <c r="DV26" s="192">
        <v>6</v>
      </c>
      <c r="DW26" s="192">
        <v>8</v>
      </c>
      <c r="DX26" s="192">
        <v>8</v>
      </c>
      <c r="DY26" s="192">
        <v>8</v>
      </c>
      <c r="DZ26" s="192">
        <v>8</v>
      </c>
      <c r="EA26" s="192">
        <v>8</v>
      </c>
      <c r="EB26" s="192">
        <v>8</v>
      </c>
      <c r="EC26" s="192">
        <v>8</v>
      </c>
      <c r="ED26" s="192">
        <v>8</v>
      </c>
      <c r="EE26" s="192">
        <v>8</v>
      </c>
      <c r="EF26" s="192">
        <v>8</v>
      </c>
      <c r="EG26" s="192">
        <v>8</v>
      </c>
      <c r="EH26" s="192">
        <v>8</v>
      </c>
      <c r="EI26" s="192">
        <v>8</v>
      </c>
      <c r="EJ26" s="192">
        <v>8</v>
      </c>
      <c r="EK26" s="192">
        <v>8</v>
      </c>
      <c r="EL26" s="192">
        <v>8</v>
      </c>
      <c r="EM26" s="192">
        <v>8</v>
      </c>
      <c r="EN26" s="192">
        <v>8</v>
      </c>
      <c r="EO26" s="192">
        <v>8</v>
      </c>
      <c r="EP26" s="192">
        <v>8</v>
      </c>
      <c r="EQ26" s="192">
        <v>8</v>
      </c>
      <c r="ER26" s="192">
        <v>8</v>
      </c>
      <c r="ES26" s="192">
        <v>8</v>
      </c>
      <c r="ET26" s="192">
        <v>8</v>
      </c>
      <c r="EU26" s="192">
        <v>8</v>
      </c>
      <c r="EV26" s="192">
        <v>8</v>
      </c>
      <c r="EW26" s="192">
        <v>8</v>
      </c>
      <c r="EX26" s="192">
        <v>8</v>
      </c>
      <c r="EY26" s="192">
        <v>8</v>
      </c>
      <c r="EZ26" s="192">
        <v>8</v>
      </c>
      <c r="FA26" s="192">
        <v>8</v>
      </c>
      <c r="FB26" s="192">
        <v>8</v>
      </c>
      <c r="FC26" s="192">
        <v>8</v>
      </c>
      <c r="FD26" s="192">
        <v>8</v>
      </c>
      <c r="FE26" s="192">
        <v>8</v>
      </c>
      <c r="FF26" s="192">
        <v>8</v>
      </c>
    </row>
    <row r="27" spans="1:162" x14ac:dyDescent="0.25">
      <c r="A27" s="31">
        <v>3</v>
      </c>
      <c r="B27" s="21" t="s">
        <v>1379</v>
      </c>
      <c r="C27" s="21" t="s">
        <v>12</v>
      </c>
      <c r="D27" s="905" t="s">
        <v>2066</v>
      </c>
      <c r="E27" s="905"/>
      <c r="F27" s="906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>
        <v>1</v>
      </c>
      <c r="V27" s="192">
        <v>1</v>
      </c>
      <c r="W27" s="192">
        <v>1</v>
      </c>
      <c r="X27" s="192">
        <v>1</v>
      </c>
      <c r="Y27" s="192">
        <v>1</v>
      </c>
      <c r="Z27" s="192">
        <v>1</v>
      </c>
      <c r="AA27" s="192">
        <v>1</v>
      </c>
      <c r="AB27" s="192">
        <v>1</v>
      </c>
      <c r="AC27" s="192">
        <v>1</v>
      </c>
      <c r="AD27" s="192">
        <v>1</v>
      </c>
      <c r="AE27" s="192">
        <v>1</v>
      </c>
      <c r="AF27" s="192">
        <v>1</v>
      </c>
      <c r="AG27" s="192">
        <v>1</v>
      </c>
      <c r="AH27" s="192">
        <v>1</v>
      </c>
      <c r="AI27" s="192">
        <v>1</v>
      </c>
      <c r="AJ27" s="192">
        <v>1</v>
      </c>
      <c r="AK27" s="192">
        <v>1</v>
      </c>
      <c r="AL27" s="192">
        <v>1</v>
      </c>
      <c r="AM27" s="192">
        <v>1</v>
      </c>
      <c r="AN27" s="192">
        <v>1</v>
      </c>
      <c r="AO27" s="192">
        <v>2</v>
      </c>
      <c r="AP27" s="192">
        <v>3</v>
      </c>
      <c r="AQ27" s="192">
        <v>3</v>
      </c>
      <c r="AR27" s="192">
        <v>4</v>
      </c>
      <c r="AS27" s="192">
        <v>4</v>
      </c>
      <c r="AT27" s="192">
        <v>4</v>
      </c>
      <c r="AU27" s="192">
        <v>4</v>
      </c>
      <c r="AV27" s="192">
        <v>4</v>
      </c>
      <c r="AW27" s="192">
        <v>4</v>
      </c>
      <c r="AX27" s="192">
        <v>4</v>
      </c>
      <c r="AY27" s="192">
        <v>4</v>
      </c>
      <c r="AZ27" s="192">
        <v>4</v>
      </c>
      <c r="BA27" s="192">
        <v>4</v>
      </c>
      <c r="BB27" s="192">
        <v>4</v>
      </c>
      <c r="BC27" s="192">
        <v>4</v>
      </c>
      <c r="BD27" s="192">
        <v>5</v>
      </c>
      <c r="BE27" s="192">
        <v>5</v>
      </c>
      <c r="BF27" s="192">
        <v>5</v>
      </c>
      <c r="BG27" s="192">
        <v>5</v>
      </c>
      <c r="BH27" s="192">
        <v>5</v>
      </c>
      <c r="BI27" s="192">
        <v>5</v>
      </c>
      <c r="BJ27" s="192">
        <v>5</v>
      </c>
      <c r="BK27" s="192">
        <v>5</v>
      </c>
      <c r="BL27" s="192">
        <v>5</v>
      </c>
      <c r="BM27" s="192">
        <v>5</v>
      </c>
      <c r="BN27" s="192">
        <v>5</v>
      </c>
      <c r="BO27" s="192">
        <v>5</v>
      </c>
      <c r="BP27" s="192">
        <v>5</v>
      </c>
      <c r="BQ27" s="192">
        <v>5</v>
      </c>
      <c r="BR27" s="192">
        <v>5</v>
      </c>
      <c r="BS27" s="192">
        <v>6</v>
      </c>
      <c r="BT27" s="192">
        <v>6</v>
      </c>
      <c r="BU27" s="192">
        <v>6</v>
      </c>
      <c r="BV27" s="192">
        <v>6</v>
      </c>
      <c r="BW27" s="192">
        <v>6</v>
      </c>
      <c r="BX27" s="192">
        <v>6</v>
      </c>
      <c r="BY27" s="192">
        <v>6</v>
      </c>
      <c r="BZ27" s="192">
        <v>6</v>
      </c>
      <c r="CA27" s="192">
        <v>6</v>
      </c>
      <c r="CB27" s="192">
        <v>6</v>
      </c>
      <c r="CC27" s="192">
        <v>6</v>
      </c>
      <c r="CD27" s="192">
        <v>6</v>
      </c>
      <c r="CE27" s="192">
        <v>6</v>
      </c>
      <c r="CF27" s="192">
        <v>6</v>
      </c>
      <c r="CG27" s="192">
        <v>6</v>
      </c>
      <c r="CH27" s="192">
        <v>6</v>
      </c>
      <c r="CI27" s="192">
        <v>6</v>
      </c>
      <c r="CJ27" s="192">
        <v>6</v>
      </c>
      <c r="CK27" s="192">
        <v>6</v>
      </c>
      <c r="CL27" s="192">
        <v>6</v>
      </c>
      <c r="CM27" s="192">
        <v>6</v>
      </c>
      <c r="CN27" s="192">
        <v>6</v>
      </c>
      <c r="CO27" s="192">
        <v>6</v>
      </c>
      <c r="CP27" s="192">
        <v>6</v>
      </c>
      <c r="CQ27" s="192">
        <v>6</v>
      </c>
      <c r="CR27" s="192">
        <v>6</v>
      </c>
      <c r="CS27" s="192">
        <v>6</v>
      </c>
      <c r="CT27" s="192">
        <v>6</v>
      </c>
      <c r="CU27" s="192">
        <v>6</v>
      </c>
      <c r="CV27" s="192">
        <v>6</v>
      </c>
      <c r="CW27" s="192">
        <v>6</v>
      </c>
      <c r="CX27" s="192">
        <v>6</v>
      </c>
      <c r="CY27" s="192">
        <v>6</v>
      </c>
      <c r="CZ27" s="192">
        <v>6</v>
      </c>
      <c r="DA27" s="192">
        <v>6</v>
      </c>
      <c r="DB27" s="192">
        <v>6</v>
      </c>
      <c r="DC27" s="192">
        <v>6</v>
      </c>
      <c r="DD27" s="192">
        <v>6</v>
      </c>
      <c r="DE27" s="192">
        <v>6</v>
      </c>
      <c r="DF27" s="192">
        <v>6</v>
      </c>
      <c r="DG27" s="192">
        <v>6</v>
      </c>
      <c r="DH27" s="192">
        <v>6</v>
      </c>
      <c r="DI27" s="192">
        <v>6</v>
      </c>
      <c r="DJ27" s="192">
        <v>6</v>
      </c>
      <c r="DK27" s="192">
        <v>6</v>
      </c>
      <c r="DL27" s="192">
        <v>6</v>
      </c>
      <c r="DM27" s="192">
        <v>6</v>
      </c>
      <c r="DN27" s="192">
        <v>6</v>
      </c>
      <c r="DO27" s="192">
        <v>6</v>
      </c>
      <c r="DP27" s="192">
        <v>6</v>
      </c>
      <c r="DQ27" s="192">
        <v>6</v>
      </c>
      <c r="DR27" s="192">
        <v>6</v>
      </c>
      <c r="DS27" s="192">
        <v>6</v>
      </c>
      <c r="DT27" s="192">
        <v>6</v>
      </c>
      <c r="DU27" s="192">
        <v>6</v>
      </c>
      <c r="DV27" s="192">
        <v>6</v>
      </c>
      <c r="DW27" s="192">
        <v>8</v>
      </c>
      <c r="DX27" s="192">
        <v>8</v>
      </c>
      <c r="DY27" s="192">
        <v>8</v>
      </c>
      <c r="DZ27" s="192">
        <v>8</v>
      </c>
      <c r="EA27" s="192">
        <v>8</v>
      </c>
      <c r="EB27" s="192">
        <v>8</v>
      </c>
      <c r="EC27" s="192">
        <v>8</v>
      </c>
      <c r="ED27" s="192">
        <v>8</v>
      </c>
      <c r="EE27" s="192">
        <v>8</v>
      </c>
      <c r="EF27" s="192">
        <v>8</v>
      </c>
      <c r="EG27" s="192">
        <v>8</v>
      </c>
      <c r="EH27" s="192">
        <v>8</v>
      </c>
      <c r="EI27" s="192">
        <v>8</v>
      </c>
      <c r="EJ27" s="192">
        <v>8</v>
      </c>
      <c r="EK27" s="192">
        <v>8</v>
      </c>
      <c r="EL27" s="192">
        <v>8</v>
      </c>
      <c r="EM27" s="192">
        <v>8</v>
      </c>
      <c r="EN27" s="192">
        <v>8</v>
      </c>
      <c r="EO27" s="192">
        <v>8</v>
      </c>
      <c r="EP27" s="192">
        <v>8</v>
      </c>
      <c r="EQ27" s="192">
        <v>8</v>
      </c>
      <c r="ER27" s="192">
        <v>8</v>
      </c>
      <c r="ES27" s="192">
        <v>8</v>
      </c>
      <c r="ET27" s="192">
        <v>8</v>
      </c>
      <c r="EU27" s="192">
        <v>8</v>
      </c>
      <c r="EV27" s="192">
        <v>8</v>
      </c>
      <c r="EW27" s="192">
        <v>8</v>
      </c>
      <c r="EX27" s="192">
        <v>8</v>
      </c>
      <c r="EY27" s="192">
        <v>8</v>
      </c>
      <c r="EZ27" s="192">
        <v>8</v>
      </c>
      <c r="FA27" s="192">
        <v>8</v>
      </c>
      <c r="FB27" s="192">
        <v>8</v>
      </c>
      <c r="FC27" s="192">
        <v>8</v>
      </c>
      <c r="FD27" s="192">
        <v>8</v>
      </c>
      <c r="FE27" s="192">
        <v>8</v>
      </c>
      <c r="FF27" s="192">
        <v>8</v>
      </c>
    </row>
    <row r="28" spans="1:162" x14ac:dyDescent="0.25">
      <c r="A28" s="31">
        <v>3</v>
      </c>
      <c r="B28" s="21" t="s">
        <v>1379</v>
      </c>
      <c r="C28" s="21" t="s">
        <v>12</v>
      </c>
      <c r="D28" s="905" t="s">
        <v>2101</v>
      </c>
      <c r="E28" s="905"/>
      <c r="F28" s="906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>
        <v>1</v>
      </c>
      <c r="V28" s="192">
        <v>1</v>
      </c>
      <c r="W28" s="192">
        <v>1</v>
      </c>
      <c r="X28" s="192">
        <v>1</v>
      </c>
      <c r="Y28" s="192">
        <v>1</v>
      </c>
      <c r="Z28" s="192">
        <v>1</v>
      </c>
      <c r="AA28" s="192">
        <v>1</v>
      </c>
      <c r="AB28" s="192">
        <v>1</v>
      </c>
      <c r="AC28" s="192">
        <v>1</v>
      </c>
      <c r="AD28" s="192">
        <v>1</v>
      </c>
      <c r="AE28" s="192">
        <v>1</v>
      </c>
      <c r="AF28" s="192">
        <v>1</v>
      </c>
      <c r="AG28" s="192">
        <v>1</v>
      </c>
      <c r="AH28" s="192">
        <v>1</v>
      </c>
      <c r="AI28" s="192">
        <v>1</v>
      </c>
      <c r="AJ28" s="192">
        <v>1</v>
      </c>
      <c r="AK28" s="192">
        <v>1</v>
      </c>
      <c r="AL28" s="192">
        <v>1</v>
      </c>
      <c r="AM28" s="192">
        <v>1</v>
      </c>
      <c r="AN28" s="192">
        <v>1</v>
      </c>
      <c r="AO28" s="192">
        <v>2</v>
      </c>
      <c r="AP28" s="192">
        <v>3</v>
      </c>
      <c r="AQ28" s="192">
        <v>3</v>
      </c>
      <c r="AR28" s="192">
        <v>4</v>
      </c>
      <c r="AS28" s="192">
        <v>4</v>
      </c>
      <c r="AT28" s="192">
        <v>4</v>
      </c>
      <c r="AU28" s="192">
        <v>4</v>
      </c>
      <c r="AV28" s="192">
        <v>4</v>
      </c>
      <c r="AW28" s="192">
        <v>4</v>
      </c>
      <c r="AX28" s="192">
        <v>4</v>
      </c>
      <c r="AY28" s="192">
        <v>4</v>
      </c>
      <c r="AZ28" s="192">
        <v>4</v>
      </c>
      <c r="BA28" s="192">
        <v>4</v>
      </c>
      <c r="BB28" s="192">
        <v>4</v>
      </c>
      <c r="BC28" s="192">
        <v>4</v>
      </c>
      <c r="BD28" s="192">
        <v>5</v>
      </c>
      <c r="BE28" s="192">
        <v>5</v>
      </c>
      <c r="BF28" s="192">
        <v>5</v>
      </c>
      <c r="BG28" s="192">
        <v>5</v>
      </c>
      <c r="BH28" s="192">
        <v>5</v>
      </c>
      <c r="BI28" s="192">
        <v>5</v>
      </c>
      <c r="BJ28" s="192">
        <v>5</v>
      </c>
      <c r="BK28" s="192">
        <v>5</v>
      </c>
      <c r="BL28" s="192">
        <v>5</v>
      </c>
      <c r="BM28" s="192">
        <v>5</v>
      </c>
      <c r="BN28" s="192">
        <v>5</v>
      </c>
      <c r="BO28" s="192">
        <v>5</v>
      </c>
      <c r="BP28" s="192">
        <v>5</v>
      </c>
      <c r="BQ28" s="192">
        <v>5</v>
      </c>
      <c r="BR28" s="192">
        <v>5</v>
      </c>
      <c r="BS28" s="192">
        <v>6</v>
      </c>
      <c r="BT28" s="192">
        <v>6</v>
      </c>
      <c r="BU28" s="192">
        <v>6</v>
      </c>
      <c r="BV28" s="192">
        <v>6</v>
      </c>
      <c r="BW28" s="192">
        <v>6</v>
      </c>
      <c r="BX28" s="192">
        <v>6</v>
      </c>
      <c r="BY28" s="192">
        <v>6</v>
      </c>
      <c r="BZ28" s="192">
        <v>6</v>
      </c>
      <c r="CA28" s="192">
        <v>6</v>
      </c>
      <c r="CB28" s="192">
        <v>6</v>
      </c>
      <c r="CC28" s="192">
        <v>6</v>
      </c>
      <c r="CD28" s="192">
        <v>6</v>
      </c>
      <c r="CE28" s="192">
        <v>6</v>
      </c>
      <c r="CF28" s="192">
        <v>6</v>
      </c>
      <c r="CG28" s="192">
        <v>6</v>
      </c>
      <c r="CH28" s="192">
        <v>6</v>
      </c>
      <c r="CI28" s="192">
        <v>6</v>
      </c>
      <c r="CJ28" s="192">
        <v>6</v>
      </c>
      <c r="CK28" s="192">
        <v>6</v>
      </c>
      <c r="CL28" s="192">
        <v>6</v>
      </c>
      <c r="CM28" s="192">
        <v>6</v>
      </c>
      <c r="CN28" s="192">
        <v>6</v>
      </c>
      <c r="CO28" s="192">
        <v>6</v>
      </c>
      <c r="CP28" s="192">
        <v>6</v>
      </c>
      <c r="CQ28" s="192">
        <v>6</v>
      </c>
      <c r="CR28" s="192">
        <v>6</v>
      </c>
      <c r="CS28" s="192">
        <v>6</v>
      </c>
      <c r="CT28" s="192">
        <v>6</v>
      </c>
      <c r="CU28" s="192">
        <v>6</v>
      </c>
      <c r="CV28" s="192">
        <v>6</v>
      </c>
      <c r="CW28" s="192">
        <v>6</v>
      </c>
      <c r="CX28" s="192">
        <v>6</v>
      </c>
      <c r="CY28" s="192">
        <v>6</v>
      </c>
      <c r="CZ28" s="192">
        <v>6</v>
      </c>
      <c r="DA28" s="192">
        <v>6</v>
      </c>
      <c r="DB28" s="192">
        <v>6</v>
      </c>
      <c r="DC28" s="192">
        <v>6</v>
      </c>
      <c r="DD28" s="192">
        <v>6</v>
      </c>
      <c r="DE28" s="192">
        <v>6</v>
      </c>
      <c r="DF28" s="192">
        <v>6</v>
      </c>
      <c r="DG28" s="192">
        <v>6</v>
      </c>
      <c r="DH28" s="192">
        <v>6</v>
      </c>
      <c r="DI28" s="192">
        <v>6</v>
      </c>
      <c r="DJ28" s="192">
        <v>6</v>
      </c>
      <c r="DK28" s="192">
        <v>6</v>
      </c>
      <c r="DL28" s="192">
        <v>6</v>
      </c>
      <c r="DM28" s="192">
        <v>6</v>
      </c>
      <c r="DN28" s="192">
        <v>6</v>
      </c>
      <c r="DO28" s="192">
        <v>6</v>
      </c>
      <c r="DP28" s="192">
        <v>6</v>
      </c>
      <c r="DQ28" s="192">
        <v>6</v>
      </c>
      <c r="DR28" s="192">
        <v>6</v>
      </c>
      <c r="DS28" s="192">
        <v>6</v>
      </c>
      <c r="DT28" s="192">
        <v>6</v>
      </c>
      <c r="DU28" s="192">
        <v>6</v>
      </c>
      <c r="DV28" s="192">
        <v>6</v>
      </c>
      <c r="DW28" s="192">
        <v>8</v>
      </c>
      <c r="DX28" s="192">
        <v>8</v>
      </c>
      <c r="DY28" s="192">
        <v>8</v>
      </c>
      <c r="DZ28" s="192">
        <v>8</v>
      </c>
      <c r="EA28" s="192">
        <v>8</v>
      </c>
      <c r="EB28" s="192">
        <v>8</v>
      </c>
      <c r="EC28" s="192">
        <v>8</v>
      </c>
      <c r="ED28" s="192">
        <v>8</v>
      </c>
      <c r="EE28" s="192">
        <v>8</v>
      </c>
      <c r="EF28" s="192">
        <v>8</v>
      </c>
      <c r="EG28" s="192">
        <v>8</v>
      </c>
      <c r="EH28" s="192">
        <v>8</v>
      </c>
      <c r="EI28" s="192">
        <v>8</v>
      </c>
      <c r="EJ28" s="192">
        <v>8</v>
      </c>
      <c r="EK28" s="192">
        <v>8</v>
      </c>
      <c r="EL28" s="192">
        <v>8</v>
      </c>
      <c r="EM28" s="192">
        <v>8</v>
      </c>
      <c r="EN28" s="192">
        <v>8</v>
      </c>
      <c r="EO28" s="192">
        <v>8</v>
      </c>
      <c r="EP28" s="192">
        <v>8</v>
      </c>
      <c r="EQ28" s="192">
        <v>8</v>
      </c>
      <c r="ER28" s="192">
        <v>8</v>
      </c>
      <c r="ES28" s="192">
        <v>8</v>
      </c>
      <c r="ET28" s="192">
        <v>8</v>
      </c>
      <c r="EU28" s="192">
        <v>8</v>
      </c>
      <c r="EV28" s="192">
        <v>8</v>
      </c>
      <c r="EW28" s="192">
        <v>8</v>
      </c>
      <c r="EX28" s="192">
        <v>8</v>
      </c>
      <c r="EY28" s="192">
        <v>8</v>
      </c>
      <c r="EZ28" s="192">
        <v>8</v>
      </c>
      <c r="FA28" s="192">
        <v>8</v>
      </c>
      <c r="FB28" s="192">
        <v>8</v>
      </c>
      <c r="FC28" s="192">
        <v>8</v>
      </c>
      <c r="FD28" s="192">
        <v>8</v>
      </c>
      <c r="FE28" s="192">
        <v>8</v>
      </c>
      <c r="FF28" s="192">
        <v>8</v>
      </c>
    </row>
    <row r="29" spans="1:162" x14ac:dyDescent="0.25">
      <c r="A29" s="31">
        <v>3</v>
      </c>
      <c r="B29" s="21" t="s">
        <v>1379</v>
      </c>
      <c r="C29" s="21" t="s">
        <v>12</v>
      </c>
      <c r="D29" s="905" t="s">
        <v>2102</v>
      </c>
      <c r="E29" s="905"/>
      <c r="F29" s="906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>
        <v>1</v>
      </c>
      <c r="V29" s="192">
        <v>1</v>
      </c>
      <c r="W29" s="192">
        <v>1</v>
      </c>
      <c r="X29" s="192">
        <v>1</v>
      </c>
      <c r="Y29" s="192">
        <v>1</v>
      </c>
      <c r="Z29" s="192">
        <v>1</v>
      </c>
      <c r="AA29" s="192">
        <v>1</v>
      </c>
      <c r="AB29" s="192">
        <v>1</v>
      </c>
      <c r="AC29" s="192">
        <v>1</v>
      </c>
      <c r="AD29" s="192">
        <v>1</v>
      </c>
      <c r="AE29" s="192">
        <v>1</v>
      </c>
      <c r="AF29" s="192">
        <v>1</v>
      </c>
      <c r="AG29" s="192">
        <v>1</v>
      </c>
      <c r="AH29" s="192">
        <v>1</v>
      </c>
      <c r="AI29" s="192">
        <v>1</v>
      </c>
      <c r="AJ29" s="192">
        <v>1</v>
      </c>
      <c r="AK29" s="192">
        <v>1</v>
      </c>
      <c r="AL29" s="192">
        <v>1</v>
      </c>
      <c r="AM29" s="192">
        <v>1</v>
      </c>
      <c r="AN29" s="192">
        <v>1</v>
      </c>
      <c r="AO29" s="192">
        <v>2</v>
      </c>
      <c r="AP29" s="192">
        <v>3</v>
      </c>
      <c r="AQ29" s="192">
        <v>3</v>
      </c>
      <c r="AR29" s="192">
        <v>4</v>
      </c>
      <c r="AS29" s="192">
        <v>4</v>
      </c>
      <c r="AT29" s="192">
        <v>4</v>
      </c>
      <c r="AU29" s="192">
        <v>4</v>
      </c>
      <c r="AV29" s="192">
        <v>4</v>
      </c>
      <c r="AW29" s="192">
        <v>4</v>
      </c>
      <c r="AX29" s="192">
        <v>4</v>
      </c>
      <c r="AY29" s="192">
        <v>4</v>
      </c>
      <c r="AZ29" s="192">
        <v>4</v>
      </c>
      <c r="BA29" s="192">
        <v>4</v>
      </c>
      <c r="BB29" s="192">
        <v>4</v>
      </c>
      <c r="BC29" s="192">
        <v>4</v>
      </c>
      <c r="BD29" s="192">
        <v>5</v>
      </c>
      <c r="BE29" s="192">
        <v>5</v>
      </c>
      <c r="BF29" s="192">
        <v>5</v>
      </c>
      <c r="BG29" s="192">
        <v>5</v>
      </c>
      <c r="BH29" s="192">
        <v>5</v>
      </c>
      <c r="BI29" s="192">
        <v>5</v>
      </c>
      <c r="BJ29" s="192">
        <v>5</v>
      </c>
      <c r="BK29" s="192">
        <v>5</v>
      </c>
      <c r="BL29" s="192">
        <v>5</v>
      </c>
      <c r="BM29" s="192">
        <v>5</v>
      </c>
      <c r="BN29" s="192">
        <v>5</v>
      </c>
      <c r="BO29" s="192">
        <v>5</v>
      </c>
      <c r="BP29" s="192">
        <v>5</v>
      </c>
      <c r="BQ29" s="192">
        <v>5</v>
      </c>
      <c r="BR29" s="192">
        <v>5</v>
      </c>
      <c r="BS29" s="192">
        <v>6</v>
      </c>
      <c r="BT29" s="192">
        <v>6</v>
      </c>
      <c r="BU29" s="192">
        <v>6</v>
      </c>
      <c r="BV29" s="192">
        <v>6</v>
      </c>
      <c r="BW29" s="192">
        <v>6</v>
      </c>
      <c r="BX29" s="192">
        <v>6</v>
      </c>
      <c r="BY29" s="192">
        <v>6</v>
      </c>
      <c r="BZ29" s="192">
        <v>6</v>
      </c>
      <c r="CA29" s="192">
        <v>6</v>
      </c>
      <c r="CB29" s="192">
        <v>6</v>
      </c>
      <c r="CC29" s="192">
        <v>6</v>
      </c>
      <c r="CD29" s="192">
        <v>6</v>
      </c>
      <c r="CE29" s="192">
        <v>6</v>
      </c>
      <c r="CF29" s="192">
        <v>6</v>
      </c>
      <c r="CG29" s="192">
        <v>6</v>
      </c>
      <c r="CH29" s="192">
        <v>6</v>
      </c>
      <c r="CI29" s="192">
        <v>6</v>
      </c>
      <c r="CJ29" s="192">
        <v>6</v>
      </c>
      <c r="CK29" s="192">
        <v>6</v>
      </c>
      <c r="CL29" s="192">
        <v>6</v>
      </c>
      <c r="CM29" s="192">
        <v>6</v>
      </c>
      <c r="CN29" s="192">
        <v>6</v>
      </c>
      <c r="CO29" s="192">
        <v>6</v>
      </c>
      <c r="CP29" s="192">
        <v>6</v>
      </c>
      <c r="CQ29" s="192">
        <v>6</v>
      </c>
      <c r="CR29" s="192">
        <v>6</v>
      </c>
      <c r="CS29" s="192">
        <v>6</v>
      </c>
      <c r="CT29" s="192">
        <v>6</v>
      </c>
      <c r="CU29" s="192">
        <v>6</v>
      </c>
      <c r="CV29" s="192">
        <v>6</v>
      </c>
      <c r="CW29" s="192">
        <v>6</v>
      </c>
      <c r="CX29" s="192">
        <v>6</v>
      </c>
      <c r="CY29" s="192">
        <v>6</v>
      </c>
      <c r="CZ29" s="192">
        <v>6</v>
      </c>
      <c r="DA29" s="192">
        <v>6</v>
      </c>
      <c r="DB29" s="192">
        <v>6</v>
      </c>
      <c r="DC29" s="192">
        <v>6</v>
      </c>
      <c r="DD29" s="192">
        <v>6</v>
      </c>
      <c r="DE29" s="192">
        <v>6</v>
      </c>
      <c r="DF29" s="192">
        <v>6</v>
      </c>
      <c r="DG29" s="192">
        <v>6</v>
      </c>
      <c r="DH29" s="192">
        <v>6</v>
      </c>
      <c r="DI29" s="192">
        <v>6</v>
      </c>
      <c r="DJ29" s="192">
        <v>6</v>
      </c>
      <c r="DK29" s="192">
        <v>6</v>
      </c>
      <c r="DL29" s="192">
        <v>6</v>
      </c>
      <c r="DM29" s="192">
        <v>6</v>
      </c>
      <c r="DN29" s="192">
        <v>6</v>
      </c>
      <c r="DO29" s="192">
        <v>6</v>
      </c>
      <c r="DP29" s="192">
        <v>6</v>
      </c>
      <c r="DQ29" s="192">
        <v>6</v>
      </c>
      <c r="DR29" s="192">
        <v>6</v>
      </c>
      <c r="DS29" s="192">
        <v>6</v>
      </c>
      <c r="DT29" s="192">
        <v>6</v>
      </c>
      <c r="DU29" s="192">
        <v>6</v>
      </c>
      <c r="DV29" s="192">
        <v>6</v>
      </c>
      <c r="DW29" s="192">
        <v>8</v>
      </c>
      <c r="DX29" s="192">
        <v>8</v>
      </c>
      <c r="DY29" s="192">
        <v>8</v>
      </c>
      <c r="DZ29" s="192">
        <v>8</v>
      </c>
      <c r="EA29" s="192">
        <v>8</v>
      </c>
      <c r="EB29" s="192">
        <v>8</v>
      </c>
      <c r="EC29" s="192">
        <v>8</v>
      </c>
      <c r="ED29" s="192">
        <v>8</v>
      </c>
      <c r="EE29" s="192">
        <v>8</v>
      </c>
      <c r="EF29" s="192">
        <v>8</v>
      </c>
      <c r="EG29" s="192">
        <v>8</v>
      </c>
      <c r="EH29" s="192">
        <v>8</v>
      </c>
      <c r="EI29" s="192">
        <v>8</v>
      </c>
      <c r="EJ29" s="192">
        <v>8</v>
      </c>
      <c r="EK29" s="192">
        <v>8</v>
      </c>
      <c r="EL29" s="192">
        <v>8</v>
      </c>
      <c r="EM29" s="192">
        <v>8</v>
      </c>
      <c r="EN29" s="192">
        <v>8</v>
      </c>
      <c r="EO29" s="192">
        <v>8</v>
      </c>
      <c r="EP29" s="192">
        <v>8</v>
      </c>
      <c r="EQ29" s="192">
        <v>8</v>
      </c>
      <c r="ER29" s="192">
        <v>8</v>
      </c>
      <c r="ES29" s="192">
        <v>8</v>
      </c>
      <c r="ET29" s="192">
        <v>8</v>
      </c>
      <c r="EU29" s="192">
        <v>8</v>
      </c>
      <c r="EV29" s="192">
        <v>8</v>
      </c>
      <c r="EW29" s="192">
        <v>8</v>
      </c>
      <c r="EX29" s="192">
        <v>8</v>
      </c>
      <c r="EY29" s="192">
        <v>8</v>
      </c>
      <c r="EZ29" s="192">
        <v>8</v>
      </c>
      <c r="FA29" s="192">
        <v>8</v>
      </c>
      <c r="FB29" s="192">
        <v>8</v>
      </c>
      <c r="FC29" s="192">
        <v>8</v>
      </c>
      <c r="FD29" s="192">
        <v>8</v>
      </c>
      <c r="FE29" s="192">
        <v>8</v>
      </c>
      <c r="FF29" s="192">
        <v>8</v>
      </c>
    </row>
    <row r="30" spans="1:162" x14ac:dyDescent="0.25">
      <c r="A30" s="31">
        <v>3</v>
      </c>
      <c r="B30" s="21" t="s">
        <v>1379</v>
      </c>
      <c r="C30" s="21" t="s">
        <v>12</v>
      </c>
      <c r="D30" s="911" t="s">
        <v>2087</v>
      </c>
      <c r="E30" s="912"/>
      <c r="F30" s="913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>
        <v>1</v>
      </c>
      <c r="V30" s="192">
        <v>1</v>
      </c>
      <c r="W30" s="192">
        <v>1</v>
      </c>
      <c r="X30" s="192">
        <v>1</v>
      </c>
      <c r="Y30" s="192">
        <v>1</v>
      </c>
      <c r="Z30" s="192">
        <v>1</v>
      </c>
      <c r="AA30" s="192">
        <v>1</v>
      </c>
      <c r="AB30" s="192">
        <v>1</v>
      </c>
      <c r="AC30" s="192">
        <v>1</v>
      </c>
      <c r="AD30" s="192">
        <v>1</v>
      </c>
      <c r="AE30" s="192">
        <v>1</v>
      </c>
      <c r="AF30" s="192">
        <v>1</v>
      </c>
      <c r="AG30" s="192">
        <v>1</v>
      </c>
      <c r="AH30" s="192">
        <v>1</v>
      </c>
      <c r="AI30" s="192">
        <v>1</v>
      </c>
      <c r="AJ30" s="192">
        <v>1</v>
      </c>
      <c r="AK30" s="192">
        <v>1</v>
      </c>
      <c r="AL30" s="192">
        <v>1</v>
      </c>
      <c r="AM30" s="192">
        <v>1</v>
      </c>
      <c r="AN30" s="192">
        <v>1</v>
      </c>
      <c r="AO30" s="192">
        <v>1</v>
      </c>
      <c r="AP30" s="192">
        <v>1</v>
      </c>
      <c r="AQ30" s="192">
        <v>1</v>
      </c>
      <c r="AR30" s="192">
        <v>1</v>
      </c>
      <c r="AS30" s="192">
        <v>1</v>
      </c>
      <c r="AT30" s="192">
        <v>1</v>
      </c>
      <c r="AU30" s="192">
        <v>1</v>
      </c>
      <c r="AV30" s="192">
        <v>1</v>
      </c>
      <c r="AW30" s="192">
        <v>1</v>
      </c>
      <c r="AX30" s="192">
        <v>1</v>
      </c>
      <c r="AY30" s="192">
        <v>1</v>
      </c>
      <c r="AZ30" s="192">
        <v>1</v>
      </c>
      <c r="BA30" s="192">
        <v>1</v>
      </c>
      <c r="BB30" s="192">
        <v>1</v>
      </c>
      <c r="BC30" s="192">
        <v>1</v>
      </c>
      <c r="BD30" s="192">
        <v>1</v>
      </c>
      <c r="BE30" s="192">
        <v>1</v>
      </c>
      <c r="BF30" s="192">
        <v>1</v>
      </c>
      <c r="BG30" s="192">
        <v>1</v>
      </c>
      <c r="BH30" s="192">
        <v>1</v>
      </c>
      <c r="BI30" s="192">
        <v>1</v>
      </c>
      <c r="BJ30" s="192">
        <v>1</v>
      </c>
      <c r="BK30" s="192">
        <v>1</v>
      </c>
      <c r="BL30" s="192">
        <v>1</v>
      </c>
      <c r="BM30" s="192">
        <v>1</v>
      </c>
      <c r="BN30" s="192">
        <v>1</v>
      </c>
      <c r="BO30" s="192">
        <v>1</v>
      </c>
      <c r="BP30" s="192">
        <v>1</v>
      </c>
      <c r="BQ30" s="192">
        <v>1</v>
      </c>
      <c r="BR30" s="192">
        <v>1</v>
      </c>
      <c r="BS30" s="192">
        <v>1</v>
      </c>
      <c r="BT30" s="192">
        <v>1</v>
      </c>
      <c r="BU30" s="192">
        <v>1</v>
      </c>
      <c r="BV30" s="192">
        <v>1</v>
      </c>
      <c r="BW30" s="192">
        <v>1</v>
      </c>
      <c r="BX30" s="192">
        <v>1</v>
      </c>
      <c r="BY30" s="192">
        <v>1</v>
      </c>
      <c r="BZ30" s="192">
        <v>1</v>
      </c>
      <c r="CA30" s="192">
        <v>1</v>
      </c>
      <c r="CB30" s="192">
        <v>1</v>
      </c>
      <c r="CC30" s="192">
        <v>1</v>
      </c>
      <c r="CD30" s="192">
        <v>1</v>
      </c>
      <c r="CE30" s="192">
        <v>1</v>
      </c>
      <c r="CF30" s="192">
        <v>1</v>
      </c>
      <c r="CG30" s="192">
        <v>1</v>
      </c>
      <c r="CH30" s="192">
        <v>1</v>
      </c>
      <c r="CI30" s="192">
        <v>1</v>
      </c>
      <c r="CJ30" s="192">
        <v>1</v>
      </c>
      <c r="CK30" s="192">
        <v>1</v>
      </c>
      <c r="CL30" s="192">
        <v>1</v>
      </c>
      <c r="CM30" s="192">
        <v>1</v>
      </c>
      <c r="CN30" s="192">
        <v>1</v>
      </c>
      <c r="CO30" s="192">
        <v>1</v>
      </c>
      <c r="CP30" s="192">
        <v>1</v>
      </c>
      <c r="CQ30" s="192">
        <v>1</v>
      </c>
      <c r="CR30" s="192">
        <v>1</v>
      </c>
      <c r="CS30" s="192">
        <v>1</v>
      </c>
      <c r="CT30" s="192">
        <v>1</v>
      </c>
      <c r="CU30" s="192">
        <v>1</v>
      </c>
      <c r="CV30" s="192">
        <v>1</v>
      </c>
      <c r="CW30" s="192">
        <v>1</v>
      </c>
      <c r="CX30" s="192">
        <v>1</v>
      </c>
      <c r="CY30" s="192">
        <v>1</v>
      </c>
      <c r="CZ30" s="192">
        <v>1</v>
      </c>
      <c r="DA30" s="192">
        <v>1</v>
      </c>
      <c r="DB30" s="192">
        <v>1</v>
      </c>
      <c r="DC30" s="192">
        <v>1</v>
      </c>
      <c r="DD30" s="192">
        <v>1</v>
      </c>
      <c r="DE30" s="192">
        <v>1</v>
      </c>
      <c r="DF30" s="192">
        <v>1</v>
      </c>
      <c r="DG30" s="192">
        <v>1</v>
      </c>
      <c r="DH30" s="192">
        <v>1</v>
      </c>
      <c r="DI30" s="192">
        <v>1</v>
      </c>
      <c r="DJ30" s="192">
        <v>1</v>
      </c>
      <c r="DK30" s="192">
        <v>1</v>
      </c>
      <c r="DL30" s="192">
        <v>1</v>
      </c>
      <c r="DM30" s="192">
        <v>1</v>
      </c>
      <c r="DN30" s="192">
        <v>1</v>
      </c>
      <c r="DO30" s="192">
        <v>1</v>
      </c>
      <c r="DP30" s="192">
        <v>1</v>
      </c>
      <c r="DQ30" s="192">
        <v>1</v>
      </c>
      <c r="DR30" s="192">
        <v>1</v>
      </c>
      <c r="DS30" s="192">
        <v>1</v>
      </c>
      <c r="DT30" s="192">
        <v>1</v>
      </c>
      <c r="DU30" s="192">
        <v>1</v>
      </c>
      <c r="DV30" s="192">
        <v>1</v>
      </c>
      <c r="DW30" s="192">
        <v>1</v>
      </c>
      <c r="DX30" s="192">
        <v>1</v>
      </c>
      <c r="DY30" s="192">
        <v>1</v>
      </c>
      <c r="DZ30" s="192">
        <v>1</v>
      </c>
      <c r="EA30" s="192">
        <v>1</v>
      </c>
      <c r="EB30" s="192">
        <v>1</v>
      </c>
      <c r="EC30" s="192">
        <v>1</v>
      </c>
      <c r="ED30" s="192">
        <v>1</v>
      </c>
      <c r="EE30" s="192">
        <v>1</v>
      </c>
      <c r="EF30" s="192">
        <v>1</v>
      </c>
      <c r="EG30" s="192">
        <v>1</v>
      </c>
      <c r="EH30" s="192">
        <v>1</v>
      </c>
      <c r="EI30" s="192">
        <v>1</v>
      </c>
      <c r="EJ30" s="192">
        <v>1</v>
      </c>
      <c r="EK30" s="192">
        <v>1</v>
      </c>
      <c r="EL30" s="192">
        <v>1</v>
      </c>
      <c r="EM30" s="192">
        <v>1</v>
      </c>
      <c r="EN30" s="192">
        <v>1</v>
      </c>
      <c r="EO30" s="192">
        <v>1</v>
      </c>
      <c r="EP30" s="192">
        <v>1</v>
      </c>
      <c r="EQ30" s="192">
        <v>1</v>
      </c>
      <c r="ER30" s="192">
        <v>1</v>
      </c>
      <c r="ES30" s="192">
        <v>1</v>
      </c>
      <c r="ET30" s="192">
        <v>1</v>
      </c>
      <c r="EU30" s="192">
        <v>1</v>
      </c>
      <c r="EV30" s="192">
        <v>1</v>
      </c>
      <c r="EW30" s="192">
        <v>1</v>
      </c>
      <c r="EX30" s="192">
        <v>1</v>
      </c>
      <c r="EY30" s="192">
        <v>1</v>
      </c>
      <c r="EZ30" s="192">
        <v>1</v>
      </c>
      <c r="FA30" s="192">
        <v>1</v>
      </c>
      <c r="FB30" s="192">
        <v>1</v>
      </c>
      <c r="FC30" s="192">
        <v>1</v>
      </c>
      <c r="FD30" s="192">
        <v>1</v>
      </c>
      <c r="FE30" s="192">
        <v>1</v>
      </c>
      <c r="FF30" s="192">
        <v>1</v>
      </c>
    </row>
    <row r="31" spans="1:162" ht="14.25" thickBot="1" x14ac:dyDescent="0.3">
      <c r="A31" s="177">
        <v>3</v>
      </c>
      <c r="B31" s="178" t="s">
        <v>1379</v>
      </c>
      <c r="C31" s="178" t="s">
        <v>12</v>
      </c>
      <c r="D31" s="907" t="s">
        <v>2103</v>
      </c>
      <c r="E31" s="907"/>
      <c r="F31" s="908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>
        <v>1</v>
      </c>
      <c r="V31" s="192">
        <v>1</v>
      </c>
      <c r="W31" s="192">
        <v>1</v>
      </c>
      <c r="X31" s="192">
        <v>1</v>
      </c>
      <c r="Y31" s="192">
        <v>1</v>
      </c>
      <c r="Z31" s="192">
        <v>1</v>
      </c>
      <c r="AA31" s="192">
        <v>1</v>
      </c>
      <c r="AB31" s="192">
        <v>1</v>
      </c>
      <c r="AC31" s="192">
        <v>1</v>
      </c>
      <c r="AD31" s="192">
        <v>1</v>
      </c>
      <c r="AE31" s="192">
        <v>1</v>
      </c>
      <c r="AF31" s="192">
        <v>1</v>
      </c>
      <c r="AG31" s="192">
        <v>1</v>
      </c>
      <c r="AH31" s="192">
        <v>1</v>
      </c>
      <c r="AI31" s="192">
        <v>1</v>
      </c>
      <c r="AJ31" s="192">
        <v>1</v>
      </c>
      <c r="AK31" s="192">
        <v>1</v>
      </c>
      <c r="AL31" s="192">
        <v>1</v>
      </c>
      <c r="AM31" s="192">
        <v>1</v>
      </c>
      <c r="AN31" s="192">
        <v>1</v>
      </c>
      <c r="AO31" s="192">
        <v>2</v>
      </c>
      <c r="AP31" s="192">
        <v>3</v>
      </c>
      <c r="AQ31" s="192">
        <v>3</v>
      </c>
      <c r="AR31" s="192">
        <v>4</v>
      </c>
      <c r="AS31" s="192">
        <v>4</v>
      </c>
      <c r="AT31" s="192">
        <v>4</v>
      </c>
      <c r="AU31" s="192">
        <v>4</v>
      </c>
      <c r="AV31" s="192">
        <v>4</v>
      </c>
      <c r="AW31" s="192">
        <v>4</v>
      </c>
      <c r="AX31" s="192">
        <v>4</v>
      </c>
      <c r="AY31" s="192">
        <v>4</v>
      </c>
      <c r="AZ31" s="192">
        <v>4</v>
      </c>
      <c r="BA31" s="192">
        <v>4</v>
      </c>
      <c r="BB31" s="192">
        <v>4</v>
      </c>
      <c r="BC31" s="192">
        <v>4</v>
      </c>
      <c r="BD31" s="192">
        <v>4</v>
      </c>
      <c r="BE31" s="192">
        <v>4</v>
      </c>
      <c r="BF31" s="192">
        <v>4</v>
      </c>
      <c r="BG31" s="192">
        <v>4</v>
      </c>
      <c r="BH31" s="192">
        <v>4</v>
      </c>
      <c r="BI31" s="192">
        <v>4</v>
      </c>
      <c r="BJ31" s="192">
        <v>4</v>
      </c>
      <c r="BK31" s="192">
        <v>4</v>
      </c>
      <c r="BL31" s="192">
        <v>4</v>
      </c>
      <c r="BM31" s="192">
        <v>4</v>
      </c>
      <c r="BN31" s="192">
        <v>4</v>
      </c>
      <c r="BO31" s="192">
        <v>4</v>
      </c>
      <c r="BP31" s="192">
        <v>4</v>
      </c>
      <c r="BQ31" s="192">
        <v>4</v>
      </c>
      <c r="BR31" s="192">
        <v>4</v>
      </c>
      <c r="BS31" s="192">
        <v>4</v>
      </c>
      <c r="BT31" s="192">
        <v>4</v>
      </c>
      <c r="BU31" s="192">
        <v>4</v>
      </c>
      <c r="BV31" s="192">
        <v>4</v>
      </c>
      <c r="BW31" s="192">
        <v>4</v>
      </c>
      <c r="BX31" s="192">
        <v>4</v>
      </c>
      <c r="BY31" s="192">
        <v>4</v>
      </c>
      <c r="BZ31" s="192">
        <v>4</v>
      </c>
      <c r="CA31" s="192">
        <v>4</v>
      </c>
      <c r="CB31" s="192">
        <v>4</v>
      </c>
      <c r="CC31" s="192">
        <v>4</v>
      </c>
      <c r="CD31" s="192">
        <v>4</v>
      </c>
      <c r="CE31" s="192">
        <v>4</v>
      </c>
      <c r="CF31" s="192">
        <v>4</v>
      </c>
      <c r="CG31" s="192">
        <v>4</v>
      </c>
      <c r="CH31" s="192">
        <v>4</v>
      </c>
      <c r="CI31" s="192">
        <v>4</v>
      </c>
      <c r="CJ31" s="192">
        <v>4</v>
      </c>
      <c r="CK31" s="192">
        <v>4</v>
      </c>
      <c r="CL31" s="192">
        <v>4</v>
      </c>
      <c r="CM31" s="192">
        <v>4</v>
      </c>
      <c r="CN31" s="192">
        <v>6</v>
      </c>
      <c r="CO31" s="192">
        <v>6</v>
      </c>
      <c r="CP31" s="192">
        <v>6</v>
      </c>
      <c r="CQ31" s="192">
        <v>6</v>
      </c>
      <c r="CR31" s="192">
        <v>6</v>
      </c>
      <c r="CS31" s="192">
        <v>6</v>
      </c>
      <c r="CT31" s="192">
        <v>6</v>
      </c>
      <c r="CU31" s="192">
        <v>6</v>
      </c>
      <c r="CV31" s="192">
        <v>6</v>
      </c>
      <c r="CW31" s="192">
        <v>6</v>
      </c>
      <c r="CX31" s="192">
        <v>6</v>
      </c>
      <c r="CY31" s="192">
        <v>6</v>
      </c>
      <c r="CZ31" s="192">
        <v>6</v>
      </c>
      <c r="DA31" s="192">
        <v>6</v>
      </c>
      <c r="DB31" s="192">
        <v>6</v>
      </c>
      <c r="DC31" s="192">
        <v>6</v>
      </c>
      <c r="DD31" s="192">
        <v>6</v>
      </c>
      <c r="DE31" s="192">
        <v>6</v>
      </c>
      <c r="DF31" s="192">
        <v>6</v>
      </c>
      <c r="DG31" s="192">
        <v>6</v>
      </c>
      <c r="DH31" s="192">
        <v>6</v>
      </c>
      <c r="DI31" s="192">
        <v>6</v>
      </c>
      <c r="DJ31" s="192">
        <v>6</v>
      </c>
      <c r="DK31" s="192">
        <v>6</v>
      </c>
      <c r="DL31" s="192">
        <v>6</v>
      </c>
      <c r="DM31" s="192">
        <v>6</v>
      </c>
      <c r="DN31" s="192">
        <v>6</v>
      </c>
      <c r="DO31" s="192">
        <v>6</v>
      </c>
      <c r="DP31" s="192">
        <v>6</v>
      </c>
      <c r="DQ31" s="192">
        <v>6</v>
      </c>
      <c r="DR31" s="192">
        <v>6</v>
      </c>
      <c r="DS31" s="192">
        <v>6</v>
      </c>
      <c r="DT31" s="192">
        <v>6</v>
      </c>
      <c r="DU31" s="192">
        <v>6</v>
      </c>
      <c r="DV31" s="192">
        <v>6</v>
      </c>
      <c r="DW31" s="192">
        <v>8</v>
      </c>
      <c r="DX31" s="192">
        <v>8</v>
      </c>
      <c r="DY31" s="192">
        <v>8</v>
      </c>
      <c r="DZ31" s="192">
        <v>8</v>
      </c>
      <c r="EA31" s="192">
        <v>8</v>
      </c>
      <c r="EB31" s="192">
        <v>8</v>
      </c>
      <c r="EC31" s="192">
        <v>8</v>
      </c>
      <c r="ED31" s="192">
        <v>8</v>
      </c>
      <c r="EE31" s="192">
        <v>8</v>
      </c>
      <c r="EF31" s="192">
        <v>8</v>
      </c>
      <c r="EG31" s="192">
        <v>8</v>
      </c>
      <c r="EH31" s="192">
        <v>8</v>
      </c>
      <c r="EI31" s="192">
        <v>8</v>
      </c>
      <c r="EJ31" s="192">
        <v>8</v>
      </c>
      <c r="EK31" s="192">
        <v>8</v>
      </c>
      <c r="EL31" s="192">
        <v>8</v>
      </c>
      <c r="EM31" s="192">
        <v>8</v>
      </c>
      <c r="EN31" s="192">
        <v>8</v>
      </c>
      <c r="EO31" s="192">
        <v>8</v>
      </c>
      <c r="EP31" s="192">
        <v>8</v>
      </c>
      <c r="EQ31" s="192">
        <v>8</v>
      </c>
      <c r="ER31" s="192">
        <v>8</v>
      </c>
      <c r="ES31" s="192">
        <v>8</v>
      </c>
      <c r="ET31" s="192">
        <v>8</v>
      </c>
      <c r="EU31" s="192">
        <v>8</v>
      </c>
      <c r="EV31" s="192">
        <v>8</v>
      </c>
      <c r="EW31" s="192">
        <v>8</v>
      </c>
      <c r="EX31" s="192">
        <v>8</v>
      </c>
      <c r="EY31" s="192">
        <v>8</v>
      </c>
      <c r="EZ31" s="192">
        <v>8</v>
      </c>
      <c r="FA31" s="192">
        <v>8</v>
      </c>
      <c r="FB31" s="192">
        <v>8</v>
      </c>
      <c r="FC31" s="192">
        <v>8</v>
      </c>
      <c r="FD31" s="192">
        <v>8</v>
      </c>
      <c r="FE31" s="192">
        <v>8</v>
      </c>
      <c r="FF31" s="192">
        <v>8</v>
      </c>
    </row>
    <row r="32" spans="1:162" hidden="1" x14ac:dyDescent="0.25">
      <c r="A32" s="196">
        <v>4</v>
      </c>
      <c r="B32" s="32" t="s">
        <v>1381</v>
      </c>
      <c r="C32" s="32" t="s">
        <v>12</v>
      </c>
      <c r="D32" s="909" t="s">
        <v>2097</v>
      </c>
      <c r="E32" s="909"/>
      <c r="F32" s="910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>
        <v>1</v>
      </c>
      <c r="AJ32" s="192">
        <v>1</v>
      </c>
      <c r="AK32" s="192">
        <v>1</v>
      </c>
      <c r="AL32" s="192">
        <v>2</v>
      </c>
      <c r="AM32" s="192">
        <v>2</v>
      </c>
      <c r="AN32" s="192">
        <v>2</v>
      </c>
      <c r="AO32" s="192">
        <v>2</v>
      </c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2"/>
      <c r="DN32" s="192"/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2"/>
      <c r="EC32" s="192"/>
      <c r="ED32" s="192"/>
      <c r="EE32" s="192"/>
      <c r="EF32" s="192"/>
      <c r="EG32" s="192"/>
      <c r="EH32" s="192"/>
      <c r="EI32" s="192"/>
      <c r="EJ32" s="192"/>
      <c r="EK32" s="192"/>
      <c r="EL32" s="192"/>
      <c r="EM32" s="192"/>
      <c r="EN32" s="192"/>
      <c r="EO32" s="192"/>
      <c r="EP32" s="192"/>
      <c r="EQ32" s="192"/>
      <c r="ER32" s="192"/>
      <c r="ES32" s="192"/>
      <c r="ET32" s="192"/>
      <c r="EU32" s="192"/>
      <c r="EV32" s="192"/>
      <c r="EW32" s="192"/>
      <c r="EX32" s="192"/>
      <c r="EY32" s="192"/>
      <c r="EZ32" s="192"/>
      <c r="FA32" s="192"/>
      <c r="FB32" s="192"/>
      <c r="FC32" s="192"/>
      <c r="FD32" s="192"/>
      <c r="FE32" s="192"/>
      <c r="FF32" s="192"/>
    </row>
    <row r="33" spans="1:162" hidden="1" x14ac:dyDescent="0.25">
      <c r="A33" s="31">
        <v>4</v>
      </c>
      <c r="B33" s="21" t="s">
        <v>1381</v>
      </c>
      <c r="C33" s="21" t="s">
        <v>12</v>
      </c>
      <c r="D33" s="905" t="s">
        <v>2098</v>
      </c>
      <c r="E33" s="905"/>
      <c r="F33" s="906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>
        <v>1</v>
      </c>
      <c r="AJ33" s="192">
        <v>1</v>
      </c>
      <c r="AK33" s="192">
        <v>1</v>
      </c>
      <c r="AL33" s="192">
        <v>2</v>
      </c>
      <c r="AM33" s="192">
        <v>2</v>
      </c>
      <c r="AN33" s="192">
        <v>2</v>
      </c>
      <c r="AO33" s="192">
        <v>2</v>
      </c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192"/>
      <c r="CO33" s="192"/>
      <c r="CP33" s="192"/>
      <c r="CQ33" s="192"/>
      <c r="CR33" s="192"/>
      <c r="CS33" s="192"/>
      <c r="CT33" s="192"/>
      <c r="CU33" s="192"/>
      <c r="CV33" s="192"/>
      <c r="CW33" s="192"/>
      <c r="CX33" s="192"/>
      <c r="CY33" s="192"/>
      <c r="CZ33" s="192"/>
      <c r="DA33" s="192"/>
      <c r="DB33" s="192"/>
      <c r="DC33" s="192"/>
      <c r="DD33" s="192"/>
      <c r="DE33" s="192"/>
      <c r="DF33" s="192"/>
      <c r="DG33" s="192"/>
      <c r="DH33" s="192"/>
      <c r="DI33" s="192"/>
      <c r="DJ33" s="192"/>
      <c r="DK33" s="192"/>
      <c r="DL33" s="192"/>
      <c r="DM33" s="192"/>
      <c r="DN33" s="192"/>
      <c r="DO33" s="192"/>
      <c r="DP33" s="192"/>
      <c r="DQ33" s="192"/>
      <c r="DR33" s="192"/>
      <c r="DS33" s="192"/>
      <c r="DT33" s="192"/>
      <c r="DU33" s="192"/>
      <c r="DV33" s="192"/>
      <c r="DW33" s="192"/>
      <c r="DX33" s="192"/>
      <c r="DY33" s="192"/>
      <c r="DZ33" s="192"/>
      <c r="EA33" s="192"/>
      <c r="EB33" s="192"/>
      <c r="EC33" s="192"/>
      <c r="ED33" s="192"/>
      <c r="EE33" s="192"/>
      <c r="EF33" s="192"/>
      <c r="EG33" s="192"/>
      <c r="EH33" s="192"/>
      <c r="EI33" s="192"/>
      <c r="EJ33" s="192"/>
      <c r="EK33" s="192"/>
      <c r="EL33" s="192"/>
      <c r="EM33" s="192"/>
      <c r="EN33" s="192"/>
      <c r="EO33" s="192"/>
      <c r="EP33" s="192"/>
      <c r="EQ33" s="192"/>
      <c r="ER33" s="192"/>
      <c r="ES33" s="192"/>
      <c r="ET33" s="192"/>
      <c r="EU33" s="192"/>
      <c r="EV33" s="192"/>
      <c r="EW33" s="192"/>
      <c r="EX33" s="192"/>
      <c r="EY33" s="192"/>
      <c r="EZ33" s="192"/>
      <c r="FA33" s="192"/>
      <c r="FB33" s="192"/>
      <c r="FC33" s="192"/>
      <c r="FD33" s="192"/>
      <c r="FE33" s="192"/>
      <c r="FF33" s="192"/>
    </row>
    <row r="34" spans="1:162" hidden="1" x14ac:dyDescent="0.25">
      <c r="A34" s="31">
        <v>4</v>
      </c>
      <c r="B34" s="21" t="s">
        <v>1381</v>
      </c>
      <c r="C34" s="21" t="s">
        <v>12</v>
      </c>
      <c r="D34" s="905" t="s">
        <v>2099</v>
      </c>
      <c r="E34" s="905"/>
      <c r="F34" s="906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>
        <v>1</v>
      </c>
      <c r="AJ34" s="192">
        <v>1</v>
      </c>
      <c r="AK34" s="192">
        <v>1</v>
      </c>
      <c r="AL34" s="192">
        <v>2</v>
      </c>
      <c r="AM34" s="192">
        <v>2</v>
      </c>
      <c r="AN34" s="192">
        <v>2</v>
      </c>
      <c r="AO34" s="192">
        <v>2</v>
      </c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2"/>
      <c r="CY34" s="192"/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2"/>
      <c r="DN34" s="192"/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2"/>
      <c r="EC34" s="192"/>
      <c r="ED34" s="192"/>
      <c r="EE34" s="192"/>
      <c r="EF34" s="192"/>
      <c r="EG34" s="192"/>
      <c r="EH34" s="192"/>
      <c r="EI34" s="192"/>
      <c r="EJ34" s="192"/>
      <c r="EK34" s="192"/>
      <c r="EL34" s="192"/>
      <c r="EM34" s="192"/>
      <c r="EN34" s="192"/>
      <c r="EO34" s="192"/>
      <c r="EP34" s="192"/>
      <c r="EQ34" s="192"/>
      <c r="ER34" s="192"/>
      <c r="ES34" s="192"/>
      <c r="ET34" s="192"/>
      <c r="EU34" s="192"/>
      <c r="EV34" s="192"/>
      <c r="EW34" s="192"/>
      <c r="EX34" s="192"/>
      <c r="EY34" s="192"/>
      <c r="EZ34" s="192"/>
      <c r="FA34" s="192"/>
      <c r="FB34" s="192"/>
      <c r="FC34" s="192"/>
      <c r="FD34" s="192"/>
      <c r="FE34" s="192"/>
      <c r="FF34" s="192"/>
    </row>
    <row r="35" spans="1:162" hidden="1" x14ac:dyDescent="0.25">
      <c r="A35" s="31">
        <v>4</v>
      </c>
      <c r="B35" s="21" t="s">
        <v>1381</v>
      </c>
      <c r="C35" s="21" t="s">
        <v>12</v>
      </c>
      <c r="D35" s="905" t="s">
        <v>2100</v>
      </c>
      <c r="E35" s="905"/>
      <c r="F35" s="906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>
        <v>1</v>
      </c>
      <c r="AJ35" s="192">
        <v>1</v>
      </c>
      <c r="AK35" s="192">
        <v>1</v>
      </c>
      <c r="AL35" s="192">
        <v>2</v>
      </c>
      <c r="AM35" s="192">
        <v>2</v>
      </c>
      <c r="AN35" s="192">
        <v>2</v>
      </c>
      <c r="AO35" s="192">
        <v>2</v>
      </c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  <c r="CA35" s="192"/>
      <c r="CB35" s="192"/>
      <c r="CC35" s="192"/>
      <c r="CD35" s="192"/>
      <c r="CE35" s="192"/>
      <c r="CF35" s="192"/>
      <c r="CG35" s="192"/>
      <c r="CH35" s="192"/>
      <c r="CI35" s="192"/>
      <c r="CJ35" s="192"/>
      <c r="CK35" s="192"/>
      <c r="CL35" s="192"/>
      <c r="CM35" s="192"/>
      <c r="CN35" s="192"/>
      <c r="CO35" s="192"/>
      <c r="CP35" s="192"/>
      <c r="CQ35" s="192"/>
      <c r="CR35" s="192"/>
      <c r="CS35" s="192"/>
      <c r="CT35" s="192"/>
      <c r="CU35" s="192"/>
      <c r="CV35" s="192"/>
      <c r="CW35" s="192"/>
      <c r="CX35" s="192"/>
      <c r="CY35" s="192"/>
      <c r="CZ35" s="192"/>
      <c r="DA35" s="192"/>
      <c r="DB35" s="192"/>
      <c r="DC35" s="192"/>
      <c r="DD35" s="192"/>
      <c r="DE35" s="192"/>
      <c r="DF35" s="192"/>
      <c r="DG35" s="192"/>
      <c r="DH35" s="192"/>
      <c r="DI35" s="192"/>
      <c r="DJ35" s="192"/>
      <c r="DK35" s="192"/>
      <c r="DL35" s="192"/>
      <c r="DM35" s="192"/>
      <c r="DN35" s="192"/>
      <c r="DO35" s="192"/>
      <c r="DP35" s="192"/>
      <c r="DQ35" s="192"/>
      <c r="DR35" s="192"/>
      <c r="DS35" s="192"/>
      <c r="DT35" s="192"/>
      <c r="DU35" s="192"/>
      <c r="DV35" s="192"/>
      <c r="DW35" s="192"/>
      <c r="DX35" s="192"/>
      <c r="DY35" s="192"/>
      <c r="DZ35" s="192"/>
      <c r="EA35" s="192"/>
      <c r="EB35" s="192"/>
      <c r="EC35" s="192"/>
      <c r="ED35" s="192"/>
      <c r="EE35" s="192"/>
      <c r="EF35" s="192"/>
      <c r="EG35" s="192"/>
      <c r="EH35" s="192"/>
      <c r="EI35" s="192"/>
      <c r="EJ35" s="192"/>
      <c r="EK35" s="192"/>
      <c r="EL35" s="192"/>
      <c r="EM35" s="192"/>
      <c r="EN35" s="192"/>
      <c r="EO35" s="192"/>
      <c r="EP35" s="192"/>
      <c r="EQ35" s="192"/>
      <c r="ER35" s="192"/>
      <c r="ES35" s="192"/>
      <c r="ET35" s="192"/>
      <c r="EU35" s="192"/>
      <c r="EV35" s="192"/>
      <c r="EW35" s="192"/>
      <c r="EX35" s="192"/>
      <c r="EY35" s="192"/>
      <c r="EZ35" s="192"/>
      <c r="FA35" s="192"/>
      <c r="FB35" s="192"/>
      <c r="FC35" s="192"/>
      <c r="FD35" s="192"/>
      <c r="FE35" s="192"/>
      <c r="FF35" s="192"/>
    </row>
    <row r="36" spans="1:162" hidden="1" x14ac:dyDescent="0.25">
      <c r="A36" s="31">
        <v>4</v>
      </c>
      <c r="B36" s="21" t="s">
        <v>1381</v>
      </c>
      <c r="C36" s="21" t="s">
        <v>12</v>
      </c>
      <c r="D36" s="905" t="s">
        <v>2066</v>
      </c>
      <c r="E36" s="905"/>
      <c r="F36" s="906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>
        <v>1</v>
      </c>
      <c r="AJ36" s="192">
        <v>1</v>
      </c>
      <c r="AK36" s="192">
        <v>1</v>
      </c>
      <c r="AL36" s="192">
        <v>2</v>
      </c>
      <c r="AM36" s="192">
        <v>2</v>
      </c>
      <c r="AN36" s="192">
        <v>2</v>
      </c>
      <c r="AO36" s="192">
        <v>2</v>
      </c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2"/>
      <c r="DF36" s="192"/>
      <c r="DG36" s="192"/>
      <c r="DH36" s="192"/>
      <c r="DI36" s="192"/>
      <c r="DJ36" s="192"/>
      <c r="DK36" s="192"/>
      <c r="DL36" s="192"/>
      <c r="DM36" s="192"/>
      <c r="DN36" s="192"/>
      <c r="DO36" s="192"/>
      <c r="DP36" s="192"/>
      <c r="DQ36" s="192"/>
      <c r="DR36" s="192"/>
      <c r="DS36" s="192"/>
      <c r="DT36" s="192"/>
      <c r="DU36" s="192"/>
      <c r="DV36" s="192"/>
      <c r="DW36" s="192"/>
      <c r="DX36" s="192"/>
      <c r="DY36" s="192"/>
      <c r="DZ36" s="192"/>
      <c r="EA36" s="192"/>
      <c r="EB36" s="192"/>
      <c r="EC36" s="192"/>
      <c r="ED36" s="192"/>
      <c r="EE36" s="192"/>
      <c r="EF36" s="192"/>
      <c r="EG36" s="192"/>
      <c r="EH36" s="192"/>
      <c r="EI36" s="192"/>
      <c r="EJ36" s="192"/>
      <c r="EK36" s="192"/>
      <c r="EL36" s="192"/>
      <c r="EM36" s="192"/>
      <c r="EN36" s="192"/>
      <c r="EO36" s="192"/>
      <c r="EP36" s="192"/>
      <c r="EQ36" s="192"/>
      <c r="ER36" s="192"/>
      <c r="ES36" s="192"/>
      <c r="ET36" s="192"/>
      <c r="EU36" s="192"/>
      <c r="EV36" s="192"/>
      <c r="EW36" s="192"/>
      <c r="EX36" s="192"/>
      <c r="EY36" s="192"/>
      <c r="EZ36" s="192"/>
      <c r="FA36" s="192"/>
      <c r="FB36" s="192"/>
      <c r="FC36" s="192"/>
      <c r="FD36" s="192"/>
      <c r="FE36" s="192"/>
      <c r="FF36" s="192"/>
    </row>
    <row r="37" spans="1:162" hidden="1" x14ac:dyDescent="0.25">
      <c r="A37" s="31">
        <v>4</v>
      </c>
      <c r="B37" s="21" t="s">
        <v>1381</v>
      </c>
      <c r="C37" s="21" t="s">
        <v>12</v>
      </c>
      <c r="D37" s="905" t="s">
        <v>2101</v>
      </c>
      <c r="E37" s="905"/>
      <c r="F37" s="906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>
        <v>1</v>
      </c>
      <c r="AJ37" s="192">
        <v>1</v>
      </c>
      <c r="AK37" s="192">
        <v>1</v>
      </c>
      <c r="AL37" s="192">
        <v>2</v>
      </c>
      <c r="AM37" s="192">
        <v>2</v>
      </c>
      <c r="AN37" s="192">
        <v>2</v>
      </c>
      <c r="AO37" s="192">
        <v>2</v>
      </c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2"/>
      <c r="CL37" s="192"/>
      <c r="CM37" s="192"/>
      <c r="CN37" s="192"/>
      <c r="CO37" s="192"/>
      <c r="CP37" s="192"/>
      <c r="CQ37" s="192"/>
      <c r="CR37" s="192"/>
      <c r="CS37" s="192"/>
      <c r="CT37" s="192"/>
      <c r="CU37" s="192"/>
      <c r="CV37" s="192"/>
      <c r="CW37" s="192"/>
      <c r="CX37" s="192"/>
      <c r="CY37" s="192"/>
      <c r="CZ37" s="192"/>
      <c r="DA37" s="192"/>
      <c r="DB37" s="192"/>
      <c r="DC37" s="192"/>
      <c r="DD37" s="192"/>
      <c r="DE37" s="192"/>
      <c r="DF37" s="192"/>
      <c r="DG37" s="192"/>
      <c r="DH37" s="192"/>
      <c r="DI37" s="192"/>
      <c r="DJ37" s="192"/>
      <c r="DK37" s="192"/>
      <c r="DL37" s="192"/>
      <c r="DM37" s="192"/>
      <c r="DN37" s="192"/>
      <c r="DO37" s="192"/>
      <c r="DP37" s="192"/>
      <c r="DQ37" s="192"/>
      <c r="DR37" s="192"/>
      <c r="DS37" s="192"/>
      <c r="DT37" s="192"/>
      <c r="DU37" s="192"/>
      <c r="DV37" s="192"/>
      <c r="DW37" s="192"/>
      <c r="DX37" s="192"/>
      <c r="DY37" s="192"/>
      <c r="DZ37" s="192"/>
      <c r="EA37" s="192"/>
      <c r="EB37" s="192"/>
      <c r="EC37" s="192"/>
      <c r="ED37" s="192"/>
      <c r="EE37" s="192"/>
      <c r="EF37" s="192"/>
      <c r="EG37" s="192"/>
      <c r="EH37" s="192"/>
      <c r="EI37" s="192"/>
      <c r="EJ37" s="192"/>
      <c r="EK37" s="192"/>
      <c r="EL37" s="192"/>
      <c r="EM37" s="192"/>
      <c r="EN37" s="192"/>
      <c r="EO37" s="192"/>
      <c r="EP37" s="192"/>
      <c r="EQ37" s="192"/>
      <c r="ER37" s="192"/>
      <c r="ES37" s="192"/>
      <c r="ET37" s="192"/>
      <c r="EU37" s="192"/>
      <c r="EV37" s="192"/>
      <c r="EW37" s="192"/>
      <c r="EX37" s="192"/>
      <c r="EY37" s="192"/>
      <c r="EZ37" s="192"/>
      <c r="FA37" s="192"/>
      <c r="FB37" s="192"/>
      <c r="FC37" s="192"/>
      <c r="FD37" s="192"/>
      <c r="FE37" s="192"/>
      <c r="FF37" s="192"/>
    </row>
    <row r="38" spans="1:162" hidden="1" x14ac:dyDescent="0.25">
      <c r="A38" s="31">
        <v>4</v>
      </c>
      <c r="B38" s="21" t="s">
        <v>1381</v>
      </c>
      <c r="C38" s="21" t="s">
        <v>12</v>
      </c>
      <c r="D38" s="905" t="s">
        <v>2102</v>
      </c>
      <c r="E38" s="905"/>
      <c r="F38" s="906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>
        <v>1</v>
      </c>
      <c r="AJ38" s="192">
        <v>1</v>
      </c>
      <c r="AK38" s="192">
        <v>1</v>
      </c>
      <c r="AL38" s="192">
        <v>1</v>
      </c>
      <c r="AM38" s="192">
        <v>1</v>
      </c>
      <c r="AN38" s="192">
        <v>1</v>
      </c>
      <c r="AO38" s="192">
        <v>1</v>
      </c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192"/>
      <c r="DA38" s="192"/>
      <c r="DB38" s="192"/>
      <c r="DC38" s="192"/>
      <c r="DD38" s="192"/>
      <c r="DE38" s="192"/>
      <c r="DF38" s="192"/>
      <c r="DG38" s="192"/>
      <c r="DH38" s="192"/>
      <c r="DI38" s="192"/>
      <c r="DJ38" s="192"/>
      <c r="DK38" s="192"/>
      <c r="DL38" s="192"/>
      <c r="DM38" s="192"/>
      <c r="DN38" s="192"/>
      <c r="DO38" s="192"/>
      <c r="DP38" s="192"/>
      <c r="DQ38" s="192"/>
      <c r="DR38" s="192"/>
      <c r="DS38" s="192"/>
      <c r="DT38" s="192"/>
      <c r="DU38" s="192"/>
      <c r="DV38" s="192"/>
      <c r="DW38" s="192"/>
      <c r="DX38" s="192"/>
      <c r="DY38" s="192"/>
      <c r="DZ38" s="192"/>
      <c r="EA38" s="192"/>
      <c r="EB38" s="192"/>
      <c r="EC38" s="192"/>
      <c r="ED38" s="192"/>
      <c r="EE38" s="192"/>
      <c r="EF38" s="192"/>
      <c r="EG38" s="192"/>
      <c r="EH38" s="192"/>
      <c r="EI38" s="192"/>
      <c r="EJ38" s="192"/>
      <c r="EK38" s="192"/>
      <c r="EL38" s="192"/>
      <c r="EM38" s="192"/>
      <c r="EN38" s="192"/>
      <c r="EO38" s="192"/>
      <c r="EP38" s="192"/>
      <c r="EQ38" s="192"/>
      <c r="ER38" s="192"/>
      <c r="ES38" s="192"/>
      <c r="ET38" s="192"/>
      <c r="EU38" s="192"/>
      <c r="EV38" s="192"/>
      <c r="EW38" s="192"/>
      <c r="EX38" s="192"/>
      <c r="EY38" s="192"/>
      <c r="EZ38" s="192"/>
      <c r="FA38" s="192"/>
      <c r="FB38" s="192"/>
      <c r="FC38" s="192"/>
      <c r="FD38" s="192"/>
      <c r="FE38" s="192"/>
      <c r="FF38" s="192"/>
    </row>
    <row r="39" spans="1:162" hidden="1" x14ac:dyDescent="0.25">
      <c r="A39" s="31">
        <v>4</v>
      </c>
      <c r="B39" s="21" t="s">
        <v>1381</v>
      </c>
      <c r="C39" s="21" t="s">
        <v>12</v>
      </c>
      <c r="D39" s="911" t="s">
        <v>2087</v>
      </c>
      <c r="E39" s="912"/>
      <c r="F39" s="913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>
        <v>1</v>
      </c>
      <c r="AJ39" s="192">
        <v>1</v>
      </c>
      <c r="AK39" s="192">
        <v>1</v>
      </c>
      <c r="AL39" s="192">
        <v>1</v>
      </c>
      <c r="AM39" s="192">
        <v>1</v>
      </c>
      <c r="AN39" s="192">
        <v>1</v>
      </c>
      <c r="AO39" s="192">
        <v>1</v>
      </c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BP39" s="192"/>
      <c r="BQ39" s="192"/>
      <c r="BR39" s="192"/>
      <c r="BS39" s="192"/>
      <c r="BT39" s="192"/>
      <c r="BU39" s="192"/>
      <c r="BV39" s="192"/>
      <c r="BW39" s="192"/>
      <c r="BX39" s="192"/>
      <c r="BY39" s="192"/>
      <c r="BZ39" s="192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92"/>
      <c r="CN39" s="192"/>
      <c r="CO39" s="192"/>
      <c r="CP39" s="192"/>
      <c r="CQ39" s="192"/>
      <c r="CR39" s="192"/>
      <c r="CS39" s="192"/>
      <c r="CT39" s="192"/>
      <c r="CU39" s="192"/>
      <c r="CV39" s="192"/>
      <c r="CW39" s="192"/>
      <c r="CX39" s="192"/>
      <c r="CY39" s="192"/>
      <c r="CZ39" s="192"/>
      <c r="DA39" s="192"/>
      <c r="DB39" s="192"/>
      <c r="DC39" s="192"/>
      <c r="DD39" s="192"/>
      <c r="DE39" s="192"/>
      <c r="DF39" s="192"/>
      <c r="DG39" s="192"/>
      <c r="DH39" s="192"/>
      <c r="DI39" s="192"/>
      <c r="DJ39" s="192"/>
      <c r="DK39" s="192"/>
      <c r="DL39" s="192"/>
      <c r="DM39" s="192"/>
      <c r="DN39" s="192"/>
      <c r="DO39" s="192"/>
      <c r="DP39" s="192"/>
      <c r="DQ39" s="192"/>
      <c r="DR39" s="192"/>
      <c r="DS39" s="192"/>
      <c r="DT39" s="192"/>
      <c r="DU39" s="192"/>
      <c r="DV39" s="192"/>
      <c r="DW39" s="192"/>
      <c r="DX39" s="192"/>
      <c r="DY39" s="192"/>
      <c r="DZ39" s="192"/>
      <c r="EA39" s="192"/>
      <c r="EB39" s="192"/>
      <c r="EC39" s="192"/>
      <c r="ED39" s="192"/>
      <c r="EE39" s="192"/>
      <c r="EF39" s="192"/>
      <c r="EG39" s="192"/>
      <c r="EH39" s="192"/>
      <c r="EI39" s="192"/>
      <c r="EJ39" s="192"/>
      <c r="EK39" s="192"/>
      <c r="EL39" s="192"/>
      <c r="EM39" s="192"/>
      <c r="EN39" s="192"/>
      <c r="EO39" s="192"/>
      <c r="EP39" s="192"/>
      <c r="EQ39" s="192"/>
      <c r="ER39" s="192"/>
      <c r="ES39" s="192"/>
      <c r="ET39" s="192"/>
      <c r="EU39" s="192"/>
      <c r="EV39" s="192"/>
      <c r="EW39" s="192"/>
      <c r="EX39" s="192"/>
      <c r="EY39" s="192"/>
      <c r="EZ39" s="192"/>
      <c r="FA39" s="192"/>
      <c r="FB39" s="192"/>
      <c r="FC39" s="192"/>
      <c r="FD39" s="192"/>
      <c r="FE39" s="192"/>
      <c r="FF39" s="192"/>
    </row>
    <row r="40" spans="1:162" ht="14.25" hidden="1" thickBot="1" x14ac:dyDescent="0.3">
      <c r="A40" s="177">
        <v>4</v>
      </c>
      <c r="B40" s="178" t="s">
        <v>1381</v>
      </c>
      <c r="C40" s="178" t="s">
        <v>12</v>
      </c>
      <c r="D40" s="907" t="s">
        <v>2103</v>
      </c>
      <c r="E40" s="907"/>
      <c r="F40" s="908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>
        <v>1</v>
      </c>
      <c r="AJ40" s="192">
        <v>1</v>
      </c>
      <c r="AK40" s="192">
        <v>1</v>
      </c>
      <c r="AL40" s="192">
        <v>2</v>
      </c>
      <c r="AM40" s="192">
        <v>2</v>
      </c>
      <c r="AN40" s="192">
        <v>2</v>
      </c>
      <c r="AO40" s="192">
        <v>2</v>
      </c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2"/>
      <c r="DN40" s="192"/>
      <c r="DO40" s="192"/>
      <c r="DP40" s="192"/>
      <c r="DQ40" s="192"/>
      <c r="DR40" s="192"/>
      <c r="DS40" s="192"/>
      <c r="DT40" s="192"/>
      <c r="DU40" s="192"/>
      <c r="DV40" s="192"/>
      <c r="DW40" s="192"/>
      <c r="DX40" s="192"/>
      <c r="DY40" s="192"/>
      <c r="DZ40" s="192"/>
      <c r="EA40" s="192"/>
      <c r="EB40" s="192"/>
      <c r="EC40" s="192"/>
      <c r="ED40" s="192"/>
      <c r="EE40" s="192"/>
      <c r="EF40" s="192"/>
      <c r="EG40" s="192"/>
      <c r="EH40" s="192"/>
      <c r="EI40" s="192"/>
      <c r="EJ40" s="192"/>
      <c r="EK40" s="192"/>
      <c r="EL40" s="192"/>
      <c r="EM40" s="192"/>
      <c r="EN40" s="192"/>
      <c r="EO40" s="192"/>
      <c r="EP40" s="192"/>
      <c r="EQ40" s="192"/>
      <c r="ER40" s="192"/>
      <c r="ES40" s="192"/>
      <c r="ET40" s="192"/>
      <c r="EU40" s="192"/>
      <c r="EV40" s="192"/>
      <c r="EW40" s="192"/>
      <c r="EX40" s="192"/>
      <c r="EY40" s="192"/>
      <c r="EZ40" s="192"/>
      <c r="FA40" s="192"/>
      <c r="FB40" s="192"/>
      <c r="FC40" s="192"/>
      <c r="FD40" s="192"/>
      <c r="FE40" s="192"/>
      <c r="FF40" s="192"/>
    </row>
    <row r="41" spans="1:162" x14ac:dyDescent="0.25">
      <c r="A41" s="196">
        <v>5</v>
      </c>
      <c r="B41" s="32" t="s">
        <v>1380</v>
      </c>
      <c r="C41" s="32" t="s">
        <v>12</v>
      </c>
      <c r="D41" s="909" t="s">
        <v>2097</v>
      </c>
      <c r="E41" s="909"/>
      <c r="F41" s="910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>
        <v>1</v>
      </c>
      <c r="AR41" s="192">
        <v>1</v>
      </c>
      <c r="AS41" s="192">
        <v>2</v>
      </c>
      <c r="AT41" s="192">
        <v>2</v>
      </c>
      <c r="AU41" s="192">
        <v>2</v>
      </c>
      <c r="AV41" s="192">
        <v>2</v>
      </c>
      <c r="AW41" s="192">
        <v>2</v>
      </c>
      <c r="AX41" s="192">
        <v>2</v>
      </c>
      <c r="AY41" s="192">
        <v>2</v>
      </c>
      <c r="AZ41" s="192">
        <v>2</v>
      </c>
      <c r="BA41" s="192">
        <v>2</v>
      </c>
      <c r="BB41" s="192">
        <v>2</v>
      </c>
      <c r="BC41" s="192">
        <v>2</v>
      </c>
      <c r="BD41" s="192">
        <v>2</v>
      </c>
      <c r="BE41" s="192">
        <v>2</v>
      </c>
      <c r="BF41" s="192">
        <v>2</v>
      </c>
      <c r="BG41" s="192">
        <v>2</v>
      </c>
      <c r="BH41" s="192">
        <v>2</v>
      </c>
      <c r="BI41" s="192">
        <v>2</v>
      </c>
      <c r="BJ41" s="192">
        <v>2</v>
      </c>
      <c r="BK41" s="192">
        <v>2</v>
      </c>
      <c r="BL41" s="192">
        <v>2</v>
      </c>
      <c r="BM41" s="192">
        <v>2</v>
      </c>
      <c r="BN41" s="192">
        <v>2</v>
      </c>
      <c r="BO41" s="192">
        <v>2</v>
      </c>
      <c r="BP41" s="192">
        <v>2</v>
      </c>
      <c r="BQ41" s="192">
        <v>2</v>
      </c>
      <c r="BR41" s="192">
        <v>2</v>
      </c>
      <c r="BS41" s="192">
        <v>2</v>
      </c>
      <c r="BT41" s="192">
        <v>2</v>
      </c>
      <c r="BU41" s="192">
        <v>2</v>
      </c>
      <c r="BV41" s="192">
        <v>2</v>
      </c>
      <c r="BW41" s="192">
        <v>2</v>
      </c>
      <c r="BX41" s="192">
        <v>2</v>
      </c>
      <c r="BY41" s="192">
        <v>2</v>
      </c>
      <c r="BZ41" s="192">
        <v>2</v>
      </c>
      <c r="CA41" s="192">
        <v>2</v>
      </c>
      <c r="CB41" s="192">
        <v>2</v>
      </c>
      <c r="CC41" s="192">
        <v>2</v>
      </c>
      <c r="CD41" s="192">
        <v>2</v>
      </c>
      <c r="CE41" s="192">
        <v>2</v>
      </c>
      <c r="CF41" s="192">
        <v>2</v>
      </c>
      <c r="CG41" s="192">
        <v>2</v>
      </c>
      <c r="CH41" s="192">
        <v>2</v>
      </c>
      <c r="CI41" s="192">
        <v>2</v>
      </c>
      <c r="CJ41" s="192">
        <v>2</v>
      </c>
      <c r="CK41" s="192">
        <v>3</v>
      </c>
      <c r="CL41" s="192">
        <v>3</v>
      </c>
      <c r="CM41" s="192">
        <v>3</v>
      </c>
      <c r="CN41" s="192">
        <v>3</v>
      </c>
      <c r="CO41" s="192">
        <v>3</v>
      </c>
      <c r="CP41" s="192">
        <v>3</v>
      </c>
      <c r="CQ41" s="192">
        <v>3</v>
      </c>
      <c r="CR41" s="192">
        <v>3</v>
      </c>
      <c r="CS41" s="192">
        <v>3</v>
      </c>
      <c r="CT41" s="192">
        <v>3</v>
      </c>
      <c r="CU41" s="192">
        <v>3</v>
      </c>
      <c r="CV41" s="192">
        <v>3</v>
      </c>
      <c r="CW41" s="192">
        <v>3</v>
      </c>
      <c r="CX41" s="192">
        <v>3</v>
      </c>
      <c r="CY41" s="192">
        <v>4</v>
      </c>
      <c r="CZ41" s="192">
        <v>4</v>
      </c>
      <c r="DA41" s="192">
        <v>4</v>
      </c>
      <c r="DB41" s="192">
        <v>4</v>
      </c>
      <c r="DC41" s="192">
        <v>4</v>
      </c>
      <c r="DD41" s="192">
        <v>4</v>
      </c>
      <c r="DE41" s="192">
        <v>4</v>
      </c>
      <c r="DF41" s="192">
        <v>4</v>
      </c>
      <c r="DG41" s="192">
        <v>4</v>
      </c>
      <c r="DH41" s="192">
        <v>4</v>
      </c>
      <c r="DI41" s="192">
        <v>4</v>
      </c>
      <c r="DJ41" s="192">
        <v>4</v>
      </c>
      <c r="DK41" s="192">
        <v>4</v>
      </c>
      <c r="DL41" s="192">
        <v>4</v>
      </c>
      <c r="DM41" s="192">
        <v>4</v>
      </c>
      <c r="DN41" s="192">
        <v>4</v>
      </c>
      <c r="DO41" s="192">
        <v>4</v>
      </c>
      <c r="DP41" s="192">
        <v>4</v>
      </c>
      <c r="DQ41" s="192">
        <v>4</v>
      </c>
      <c r="DR41" s="192">
        <v>4</v>
      </c>
      <c r="DS41" s="192">
        <v>4</v>
      </c>
      <c r="DT41" s="192">
        <v>4</v>
      </c>
      <c r="DU41" s="192">
        <v>4</v>
      </c>
      <c r="DV41" s="192">
        <v>4</v>
      </c>
      <c r="DW41" s="192">
        <v>4</v>
      </c>
      <c r="DX41" s="192">
        <v>4</v>
      </c>
      <c r="DY41" s="192">
        <v>4</v>
      </c>
      <c r="DZ41" s="192">
        <v>4</v>
      </c>
      <c r="EA41" s="192">
        <v>4</v>
      </c>
      <c r="EB41" s="192">
        <v>4</v>
      </c>
      <c r="EC41" s="192">
        <v>4</v>
      </c>
      <c r="ED41" s="192">
        <v>4</v>
      </c>
      <c r="EE41" s="192">
        <v>4</v>
      </c>
      <c r="EF41" s="192">
        <v>4</v>
      </c>
      <c r="EG41" s="192">
        <v>4</v>
      </c>
      <c r="EH41" s="192">
        <v>4</v>
      </c>
      <c r="EI41" s="192">
        <v>4</v>
      </c>
      <c r="EJ41" s="192">
        <v>4</v>
      </c>
      <c r="EK41" s="192">
        <v>4</v>
      </c>
      <c r="EL41" s="192">
        <v>4</v>
      </c>
      <c r="EM41" s="192">
        <v>4</v>
      </c>
      <c r="EN41" s="192">
        <v>4</v>
      </c>
      <c r="EO41" s="192">
        <v>4</v>
      </c>
      <c r="EP41" s="192">
        <v>4</v>
      </c>
      <c r="EQ41" s="192">
        <v>4</v>
      </c>
      <c r="ER41" s="192">
        <v>4</v>
      </c>
      <c r="ES41" s="192">
        <v>4</v>
      </c>
      <c r="ET41" s="192">
        <v>4</v>
      </c>
      <c r="EU41" s="192">
        <v>4</v>
      </c>
      <c r="EV41" s="192">
        <v>4</v>
      </c>
      <c r="EW41" s="192">
        <v>4</v>
      </c>
      <c r="EX41" s="192">
        <v>4</v>
      </c>
      <c r="EY41" s="192">
        <v>4</v>
      </c>
      <c r="EZ41" s="192">
        <v>4</v>
      </c>
      <c r="FA41" s="192">
        <v>4</v>
      </c>
      <c r="FB41" s="192">
        <v>4</v>
      </c>
      <c r="FC41" s="192">
        <v>4</v>
      </c>
      <c r="FD41" s="192">
        <v>4</v>
      </c>
      <c r="FE41" s="192">
        <v>4</v>
      </c>
      <c r="FF41" s="192">
        <v>4</v>
      </c>
    </row>
    <row r="42" spans="1:162" x14ac:dyDescent="0.25">
      <c r="A42" s="31">
        <v>5</v>
      </c>
      <c r="B42" s="21" t="s">
        <v>1380</v>
      </c>
      <c r="C42" s="21" t="s">
        <v>12</v>
      </c>
      <c r="D42" s="905" t="s">
        <v>2098</v>
      </c>
      <c r="E42" s="905"/>
      <c r="F42" s="906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>
        <v>1</v>
      </c>
      <c r="AR42" s="192">
        <v>1</v>
      </c>
      <c r="AS42" s="192">
        <v>2</v>
      </c>
      <c r="AT42" s="192">
        <v>2</v>
      </c>
      <c r="AU42" s="192">
        <v>2</v>
      </c>
      <c r="AV42" s="192">
        <v>2</v>
      </c>
      <c r="AW42" s="192">
        <v>2</v>
      </c>
      <c r="AX42" s="192">
        <v>2</v>
      </c>
      <c r="AY42" s="192">
        <v>2</v>
      </c>
      <c r="AZ42" s="192">
        <v>2</v>
      </c>
      <c r="BA42" s="192">
        <v>2</v>
      </c>
      <c r="BB42" s="192">
        <v>2</v>
      </c>
      <c r="BC42" s="192">
        <v>2</v>
      </c>
      <c r="BD42" s="192">
        <v>2</v>
      </c>
      <c r="BE42" s="192">
        <v>2</v>
      </c>
      <c r="BF42" s="192">
        <v>2</v>
      </c>
      <c r="BG42" s="192">
        <v>2</v>
      </c>
      <c r="BH42" s="192">
        <v>2</v>
      </c>
      <c r="BI42" s="192">
        <v>2</v>
      </c>
      <c r="BJ42" s="192">
        <v>2</v>
      </c>
      <c r="BK42" s="192">
        <v>2</v>
      </c>
      <c r="BL42" s="192">
        <v>2</v>
      </c>
      <c r="BM42" s="192">
        <v>2</v>
      </c>
      <c r="BN42" s="192">
        <v>2</v>
      </c>
      <c r="BO42" s="192">
        <v>2</v>
      </c>
      <c r="BP42" s="192">
        <v>2</v>
      </c>
      <c r="BQ42" s="192">
        <v>2</v>
      </c>
      <c r="BR42" s="192">
        <v>2</v>
      </c>
      <c r="BS42" s="192">
        <v>2</v>
      </c>
      <c r="BT42" s="192">
        <v>2</v>
      </c>
      <c r="BU42" s="192">
        <v>2</v>
      </c>
      <c r="BV42" s="192">
        <v>2</v>
      </c>
      <c r="BW42" s="192">
        <v>2</v>
      </c>
      <c r="BX42" s="192">
        <v>2</v>
      </c>
      <c r="BY42" s="192">
        <v>2</v>
      </c>
      <c r="BZ42" s="192">
        <v>2</v>
      </c>
      <c r="CA42" s="192">
        <v>2</v>
      </c>
      <c r="CB42" s="192">
        <v>2</v>
      </c>
      <c r="CC42" s="192">
        <v>2</v>
      </c>
      <c r="CD42" s="192">
        <v>2</v>
      </c>
      <c r="CE42" s="192">
        <v>2</v>
      </c>
      <c r="CF42" s="192">
        <v>2</v>
      </c>
      <c r="CG42" s="192">
        <v>2</v>
      </c>
      <c r="CH42" s="192">
        <v>2</v>
      </c>
      <c r="CI42" s="192">
        <v>2</v>
      </c>
      <c r="CJ42" s="192">
        <v>2</v>
      </c>
      <c r="CK42" s="192">
        <v>3</v>
      </c>
      <c r="CL42" s="192">
        <v>3</v>
      </c>
      <c r="CM42" s="192">
        <v>3</v>
      </c>
      <c r="CN42" s="192">
        <v>3</v>
      </c>
      <c r="CO42" s="192">
        <v>3</v>
      </c>
      <c r="CP42" s="192">
        <v>3</v>
      </c>
      <c r="CQ42" s="192">
        <v>3</v>
      </c>
      <c r="CR42" s="192">
        <v>3</v>
      </c>
      <c r="CS42" s="192">
        <v>3</v>
      </c>
      <c r="CT42" s="192">
        <v>3</v>
      </c>
      <c r="CU42" s="192">
        <v>3</v>
      </c>
      <c r="CV42" s="192">
        <v>3</v>
      </c>
      <c r="CW42" s="192">
        <v>3</v>
      </c>
      <c r="CX42" s="192">
        <v>3</v>
      </c>
      <c r="CY42" s="192">
        <v>4</v>
      </c>
      <c r="CZ42" s="192">
        <v>4</v>
      </c>
      <c r="DA42" s="192">
        <v>4</v>
      </c>
      <c r="DB42" s="192">
        <v>4</v>
      </c>
      <c r="DC42" s="192">
        <v>4</v>
      </c>
      <c r="DD42" s="192">
        <v>4</v>
      </c>
      <c r="DE42" s="192">
        <v>4</v>
      </c>
      <c r="DF42" s="192">
        <v>4</v>
      </c>
      <c r="DG42" s="192">
        <v>4</v>
      </c>
      <c r="DH42" s="192">
        <v>4</v>
      </c>
      <c r="DI42" s="192">
        <v>4</v>
      </c>
      <c r="DJ42" s="192">
        <v>4</v>
      </c>
      <c r="DK42" s="192">
        <v>4</v>
      </c>
      <c r="DL42" s="192">
        <v>4</v>
      </c>
      <c r="DM42" s="192">
        <v>4</v>
      </c>
      <c r="DN42" s="192">
        <v>4</v>
      </c>
      <c r="DO42" s="192">
        <v>4</v>
      </c>
      <c r="DP42" s="192">
        <v>4</v>
      </c>
      <c r="DQ42" s="192">
        <v>4</v>
      </c>
      <c r="DR42" s="192">
        <v>4</v>
      </c>
      <c r="DS42" s="192">
        <v>4</v>
      </c>
      <c r="DT42" s="192">
        <v>4</v>
      </c>
      <c r="DU42" s="192">
        <v>4</v>
      </c>
      <c r="DV42" s="192">
        <v>4</v>
      </c>
      <c r="DW42" s="192">
        <v>4</v>
      </c>
      <c r="DX42" s="192">
        <v>4</v>
      </c>
      <c r="DY42" s="192">
        <v>4</v>
      </c>
      <c r="DZ42" s="192">
        <v>4</v>
      </c>
      <c r="EA42" s="192">
        <v>4</v>
      </c>
      <c r="EB42" s="192">
        <v>4</v>
      </c>
      <c r="EC42" s="192">
        <v>4</v>
      </c>
      <c r="ED42" s="192">
        <v>4</v>
      </c>
      <c r="EE42" s="192">
        <v>4</v>
      </c>
      <c r="EF42" s="192">
        <v>4</v>
      </c>
      <c r="EG42" s="192">
        <v>4</v>
      </c>
      <c r="EH42" s="192">
        <v>4</v>
      </c>
      <c r="EI42" s="192">
        <v>4</v>
      </c>
      <c r="EJ42" s="192">
        <v>4</v>
      </c>
      <c r="EK42" s="192">
        <v>4</v>
      </c>
      <c r="EL42" s="192">
        <v>4</v>
      </c>
      <c r="EM42" s="192">
        <v>4</v>
      </c>
      <c r="EN42" s="192">
        <v>4</v>
      </c>
      <c r="EO42" s="192">
        <v>4</v>
      </c>
      <c r="EP42" s="192">
        <v>4</v>
      </c>
      <c r="EQ42" s="192">
        <v>4</v>
      </c>
      <c r="ER42" s="192">
        <v>4</v>
      </c>
      <c r="ES42" s="192">
        <v>4</v>
      </c>
      <c r="ET42" s="192">
        <v>4</v>
      </c>
      <c r="EU42" s="192">
        <v>4</v>
      </c>
      <c r="EV42" s="192">
        <v>4</v>
      </c>
      <c r="EW42" s="192">
        <v>4</v>
      </c>
      <c r="EX42" s="192">
        <v>4</v>
      </c>
      <c r="EY42" s="192">
        <v>4</v>
      </c>
      <c r="EZ42" s="192">
        <v>4</v>
      </c>
      <c r="FA42" s="192">
        <v>4</v>
      </c>
      <c r="FB42" s="192">
        <v>4</v>
      </c>
      <c r="FC42" s="192">
        <v>4</v>
      </c>
      <c r="FD42" s="192">
        <v>4</v>
      </c>
      <c r="FE42" s="192">
        <v>4</v>
      </c>
      <c r="FF42" s="192">
        <v>4</v>
      </c>
    </row>
    <row r="43" spans="1:162" x14ac:dyDescent="0.25">
      <c r="A43" s="31">
        <v>5</v>
      </c>
      <c r="B43" s="21" t="s">
        <v>1380</v>
      </c>
      <c r="C43" s="21" t="s">
        <v>12</v>
      </c>
      <c r="D43" s="905" t="s">
        <v>2099</v>
      </c>
      <c r="E43" s="905"/>
      <c r="F43" s="906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>
        <v>1</v>
      </c>
      <c r="AR43" s="192">
        <v>1</v>
      </c>
      <c r="AS43" s="192">
        <v>2</v>
      </c>
      <c r="AT43" s="192">
        <v>2</v>
      </c>
      <c r="AU43" s="192">
        <v>2</v>
      </c>
      <c r="AV43" s="192">
        <v>2</v>
      </c>
      <c r="AW43" s="192">
        <v>2</v>
      </c>
      <c r="AX43" s="192">
        <v>2</v>
      </c>
      <c r="AY43" s="192">
        <v>2</v>
      </c>
      <c r="AZ43" s="192">
        <v>2</v>
      </c>
      <c r="BA43" s="192">
        <v>2</v>
      </c>
      <c r="BB43" s="192">
        <v>2</v>
      </c>
      <c r="BC43" s="192">
        <v>2</v>
      </c>
      <c r="BD43" s="192">
        <v>2</v>
      </c>
      <c r="BE43" s="192">
        <v>2</v>
      </c>
      <c r="BF43" s="192">
        <v>2</v>
      </c>
      <c r="BG43" s="192">
        <v>2</v>
      </c>
      <c r="BH43" s="192">
        <v>2</v>
      </c>
      <c r="BI43" s="192">
        <v>2</v>
      </c>
      <c r="BJ43" s="192">
        <v>2</v>
      </c>
      <c r="BK43" s="192">
        <v>2</v>
      </c>
      <c r="BL43" s="192">
        <v>2</v>
      </c>
      <c r="BM43" s="192">
        <v>2</v>
      </c>
      <c r="BN43" s="192">
        <v>2</v>
      </c>
      <c r="BO43" s="192">
        <v>2</v>
      </c>
      <c r="BP43" s="192">
        <v>2</v>
      </c>
      <c r="BQ43" s="192">
        <v>2</v>
      </c>
      <c r="BR43" s="192">
        <v>2</v>
      </c>
      <c r="BS43" s="192">
        <v>2</v>
      </c>
      <c r="BT43" s="192">
        <v>2</v>
      </c>
      <c r="BU43" s="192">
        <v>2</v>
      </c>
      <c r="BV43" s="192">
        <v>2</v>
      </c>
      <c r="BW43" s="192">
        <v>2</v>
      </c>
      <c r="BX43" s="192">
        <v>2</v>
      </c>
      <c r="BY43" s="192">
        <v>2</v>
      </c>
      <c r="BZ43" s="192">
        <v>2</v>
      </c>
      <c r="CA43" s="192">
        <v>2</v>
      </c>
      <c r="CB43" s="192">
        <v>2</v>
      </c>
      <c r="CC43" s="192">
        <v>2</v>
      </c>
      <c r="CD43" s="192">
        <v>2</v>
      </c>
      <c r="CE43" s="192">
        <v>2</v>
      </c>
      <c r="CF43" s="192">
        <v>2</v>
      </c>
      <c r="CG43" s="192">
        <v>2</v>
      </c>
      <c r="CH43" s="192">
        <v>2</v>
      </c>
      <c r="CI43" s="192">
        <v>2</v>
      </c>
      <c r="CJ43" s="192">
        <v>2</v>
      </c>
      <c r="CK43" s="192">
        <v>3</v>
      </c>
      <c r="CL43" s="192">
        <v>3</v>
      </c>
      <c r="CM43" s="192">
        <v>3</v>
      </c>
      <c r="CN43" s="192">
        <v>3</v>
      </c>
      <c r="CO43" s="192">
        <v>3</v>
      </c>
      <c r="CP43" s="192">
        <v>3</v>
      </c>
      <c r="CQ43" s="192">
        <v>3</v>
      </c>
      <c r="CR43" s="192">
        <v>3</v>
      </c>
      <c r="CS43" s="192">
        <v>3</v>
      </c>
      <c r="CT43" s="192">
        <v>3</v>
      </c>
      <c r="CU43" s="192">
        <v>3</v>
      </c>
      <c r="CV43" s="192">
        <v>3</v>
      </c>
      <c r="CW43" s="192">
        <v>3</v>
      </c>
      <c r="CX43" s="192">
        <v>3</v>
      </c>
      <c r="CY43" s="192">
        <v>4</v>
      </c>
      <c r="CZ43" s="192">
        <v>4</v>
      </c>
      <c r="DA43" s="192">
        <v>4</v>
      </c>
      <c r="DB43" s="192">
        <v>4</v>
      </c>
      <c r="DC43" s="192">
        <v>4</v>
      </c>
      <c r="DD43" s="192">
        <v>4</v>
      </c>
      <c r="DE43" s="192">
        <v>4</v>
      </c>
      <c r="DF43" s="192">
        <v>4</v>
      </c>
      <c r="DG43" s="192">
        <v>4</v>
      </c>
      <c r="DH43" s="192">
        <v>4</v>
      </c>
      <c r="DI43" s="192">
        <v>4</v>
      </c>
      <c r="DJ43" s="192">
        <v>4</v>
      </c>
      <c r="DK43" s="192">
        <v>4</v>
      </c>
      <c r="DL43" s="192">
        <v>4</v>
      </c>
      <c r="DM43" s="192">
        <v>4</v>
      </c>
      <c r="DN43" s="192">
        <v>4</v>
      </c>
      <c r="DO43" s="192">
        <v>4</v>
      </c>
      <c r="DP43" s="192">
        <v>4</v>
      </c>
      <c r="DQ43" s="192">
        <v>4</v>
      </c>
      <c r="DR43" s="192">
        <v>4</v>
      </c>
      <c r="DS43" s="192">
        <v>4</v>
      </c>
      <c r="DT43" s="192">
        <v>4</v>
      </c>
      <c r="DU43" s="192">
        <v>4</v>
      </c>
      <c r="DV43" s="192">
        <v>4</v>
      </c>
      <c r="DW43" s="192">
        <v>4</v>
      </c>
      <c r="DX43" s="192">
        <v>4</v>
      </c>
      <c r="DY43" s="192">
        <v>4</v>
      </c>
      <c r="DZ43" s="192">
        <v>4</v>
      </c>
      <c r="EA43" s="192">
        <v>4</v>
      </c>
      <c r="EB43" s="192">
        <v>4</v>
      </c>
      <c r="EC43" s="192">
        <v>4</v>
      </c>
      <c r="ED43" s="192">
        <v>4</v>
      </c>
      <c r="EE43" s="192">
        <v>4</v>
      </c>
      <c r="EF43" s="192">
        <v>4</v>
      </c>
      <c r="EG43" s="192">
        <v>4</v>
      </c>
      <c r="EH43" s="192">
        <v>4</v>
      </c>
      <c r="EI43" s="192">
        <v>4</v>
      </c>
      <c r="EJ43" s="192">
        <v>4</v>
      </c>
      <c r="EK43" s="192">
        <v>4</v>
      </c>
      <c r="EL43" s="192">
        <v>4</v>
      </c>
      <c r="EM43" s="192">
        <v>4</v>
      </c>
      <c r="EN43" s="192">
        <v>4</v>
      </c>
      <c r="EO43" s="192">
        <v>4</v>
      </c>
      <c r="EP43" s="192">
        <v>4</v>
      </c>
      <c r="EQ43" s="192">
        <v>4</v>
      </c>
      <c r="ER43" s="192">
        <v>4</v>
      </c>
      <c r="ES43" s="192">
        <v>4</v>
      </c>
      <c r="ET43" s="192">
        <v>4</v>
      </c>
      <c r="EU43" s="192">
        <v>4</v>
      </c>
      <c r="EV43" s="192">
        <v>4</v>
      </c>
      <c r="EW43" s="192">
        <v>4</v>
      </c>
      <c r="EX43" s="192">
        <v>4</v>
      </c>
      <c r="EY43" s="192">
        <v>4</v>
      </c>
      <c r="EZ43" s="192">
        <v>4</v>
      </c>
      <c r="FA43" s="192">
        <v>4</v>
      </c>
      <c r="FB43" s="192">
        <v>4</v>
      </c>
      <c r="FC43" s="192">
        <v>4</v>
      </c>
      <c r="FD43" s="192">
        <v>4</v>
      </c>
      <c r="FE43" s="192">
        <v>4</v>
      </c>
      <c r="FF43" s="192">
        <v>4</v>
      </c>
    </row>
    <row r="44" spans="1:162" x14ac:dyDescent="0.25">
      <c r="A44" s="31">
        <v>5</v>
      </c>
      <c r="B44" s="21" t="s">
        <v>1380</v>
      </c>
      <c r="C44" s="21" t="s">
        <v>12</v>
      </c>
      <c r="D44" s="905" t="s">
        <v>2100</v>
      </c>
      <c r="E44" s="905"/>
      <c r="F44" s="906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>
        <v>1</v>
      </c>
      <c r="AR44" s="192">
        <v>1</v>
      </c>
      <c r="AS44" s="192">
        <v>2</v>
      </c>
      <c r="AT44" s="192">
        <v>2</v>
      </c>
      <c r="AU44" s="192">
        <v>2</v>
      </c>
      <c r="AV44" s="192">
        <v>2</v>
      </c>
      <c r="AW44" s="192">
        <v>2</v>
      </c>
      <c r="AX44" s="192">
        <v>2</v>
      </c>
      <c r="AY44" s="192">
        <v>2</v>
      </c>
      <c r="AZ44" s="192">
        <v>2</v>
      </c>
      <c r="BA44" s="192">
        <v>2</v>
      </c>
      <c r="BB44" s="192">
        <v>2</v>
      </c>
      <c r="BC44" s="192">
        <v>2</v>
      </c>
      <c r="BD44" s="192">
        <v>2</v>
      </c>
      <c r="BE44" s="192">
        <v>2</v>
      </c>
      <c r="BF44" s="192">
        <v>2</v>
      </c>
      <c r="BG44" s="192">
        <v>2</v>
      </c>
      <c r="BH44" s="192">
        <v>2</v>
      </c>
      <c r="BI44" s="192">
        <v>2</v>
      </c>
      <c r="BJ44" s="192">
        <v>2</v>
      </c>
      <c r="BK44" s="192">
        <v>2</v>
      </c>
      <c r="BL44" s="192">
        <v>2</v>
      </c>
      <c r="BM44" s="192">
        <v>2</v>
      </c>
      <c r="BN44" s="192">
        <v>2</v>
      </c>
      <c r="BO44" s="192">
        <v>2</v>
      </c>
      <c r="BP44" s="192">
        <v>2</v>
      </c>
      <c r="BQ44" s="192">
        <v>2</v>
      </c>
      <c r="BR44" s="192">
        <v>2</v>
      </c>
      <c r="BS44" s="192">
        <v>2</v>
      </c>
      <c r="BT44" s="192">
        <v>2</v>
      </c>
      <c r="BU44" s="192">
        <v>2</v>
      </c>
      <c r="BV44" s="192">
        <v>2</v>
      </c>
      <c r="BW44" s="192">
        <v>2</v>
      </c>
      <c r="BX44" s="192">
        <v>2</v>
      </c>
      <c r="BY44" s="192">
        <v>2</v>
      </c>
      <c r="BZ44" s="192">
        <v>2</v>
      </c>
      <c r="CA44" s="192">
        <v>2</v>
      </c>
      <c r="CB44" s="192">
        <v>2</v>
      </c>
      <c r="CC44" s="192">
        <v>2</v>
      </c>
      <c r="CD44" s="192">
        <v>2</v>
      </c>
      <c r="CE44" s="192">
        <v>2</v>
      </c>
      <c r="CF44" s="192">
        <v>2</v>
      </c>
      <c r="CG44" s="192">
        <v>2</v>
      </c>
      <c r="CH44" s="192">
        <v>2</v>
      </c>
      <c r="CI44" s="192">
        <v>2</v>
      </c>
      <c r="CJ44" s="192">
        <v>2</v>
      </c>
      <c r="CK44" s="192">
        <v>3</v>
      </c>
      <c r="CL44" s="192">
        <v>3</v>
      </c>
      <c r="CM44" s="192">
        <v>3</v>
      </c>
      <c r="CN44" s="192">
        <v>3</v>
      </c>
      <c r="CO44" s="192">
        <v>3</v>
      </c>
      <c r="CP44" s="192">
        <v>3</v>
      </c>
      <c r="CQ44" s="192">
        <v>3</v>
      </c>
      <c r="CR44" s="192">
        <v>3</v>
      </c>
      <c r="CS44" s="192">
        <v>3</v>
      </c>
      <c r="CT44" s="192">
        <v>3</v>
      </c>
      <c r="CU44" s="192">
        <v>3</v>
      </c>
      <c r="CV44" s="192">
        <v>3</v>
      </c>
      <c r="CW44" s="192">
        <v>3</v>
      </c>
      <c r="CX44" s="192">
        <v>3</v>
      </c>
      <c r="CY44" s="192">
        <v>4</v>
      </c>
      <c r="CZ44" s="192">
        <v>4</v>
      </c>
      <c r="DA44" s="192">
        <v>4</v>
      </c>
      <c r="DB44" s="192">
        <v>4</v>
      </c>
      <c r="DC44" s="192">
        <v>4</v>
      </c>
      <c r="DD44" s="192">
        <v>4</v>
      </c>
      <c r="DE44" s="192">
        <v>4</v>
      </c>
      <c r="DF44" s="192">
        <v>4</v>
      </c>
      <c r="DG44" s="192">
        <v>4</v>
      </c>
      <c r="DH44" s="192">
        <v>4</v>
      </c>
      <c r="DI44" s="192">
        <v>4</v>
      </c>
      <c r="DJ44" s="192">
        <v>4</v>
      </c>
      <c r="DK44" s="192">
        <v>4</v>
      </c>
      <c r="DL44" s="192">
        <v>4</v>
      </c>
      <c r="DM44" s="192">
        <v>4</v>
      </c>
      <c r="DN44" s="192">
        <v>4</v>
      </c>
      <c r="DO44" s="192">
        <v>4</v>
      </c>
      <c r="DP44" s="192">
        <v>4</v>
      </c>
      <c r="DQ44" s="192">
        <v>4</v>
      </c>
      <c r="DR44" s="192">
        <v>4</v>
      </c>
      <c r="DS44" s="192">
        <v>4</v>
      </c>
      <c r="DT44" s="192">
        <v>4</v>
      </c>
      <c r="DU44" s="192">
        <v>4</v>
      </c>
      <c r="DV44" s="192">
        <v>4</v>
      </c>
      <c r="DW44" s="192">
        <v>4</v>
      </c>
      <c r="DX44" s="192">
        <v>4</v>
      </c>
      <c r="DY44" s="192">
        <v>4</v>
      </c>
      <c r="DZ44" s="192">
        <v>4</v>
      </c>
      <c r="EA44" s="192">
        <v>4</v>
      </c>
      <c r="EB44" s="192">
        <v>4</v>
      </c>
      <c r="EC44" s="192">
        <v>4</v>
      </c>
      <c r="ED44" s="192">
        <v>4</v>
      </c>
      <c r="EE44" s="192">
        <v>4</v>
      </c>
      <c r="EF44" s="192">
        <v>4</v>
      </c>
      <c r="EG44" s="192">
        <v>4</v>
      </c>
      <c r="EH44" s="192">
        <v>4</v>
      </c>
      <c r="EI44" s="192">
        <v>4</v>
      </c>
      <c r="EJ44" s="192">
        <v>4</v>
      </c>
      <c r="EK44" s="192">
        <v>4</v>
      </c>
      <c r="EL44" s="192">
        <v>4</v>
      </c>
      <c r="EM44" s="192">
        <v>4</v>
      </c>
      <c r="EN44" s="192">
        <v>4</v>
      </c>
      <c r="EO44" s="192">
        <v>4</v>
      </c>
      <c r="EP44" s="192">
        <v>4</v>
      </c>
      <c r="EQ44" s="192">
        <v>4</v>
      </c>
      <c r="ER44" s="192">
        <v>4</v>
      </c>
      <c r="ES44" s="192">
        <v>4</v>
      </c>
      <c r="ET44" s="192">
        <v>4</v>
      </c>
      <c r="EU44" s="192">
        <v>4</v>
      </c>
      <c r="EV44" s="192">
        <v>4</v>
      </c>
      <c r="EW44" s="192">
        <v>4</v>
      </c>
      <c r="EX44" s="192">
        <v>4</v>
      </c>
      <c r="EY44" s="192">
        <v>4</v>
      </c>
      <c r="EZ44" s="192">
        <v>4</v>
      </c>
      <c r="FA44" s="192">
        <v>4</v>
      </c>
      <c r="FB44" s="192">
        <v>4</v>
      </c>
      <c r="FC44" s="192">
        <v>4</v>
      </c>
      <c r="FD44" s="192">
        <v>4</v>
      </c>
      <c r="FE44" s="192">
        <v>4</v>
      </c>
      <c r="FF44" s="192">
        <v>4</v>
      </c>
    </row>
    <row r="45" spans="1:162" x14ac:dyDescent="0.25">
      <c r="A45" s="31">
        <v>5</v>
      </c>
      <c r="B45" s="21" t="s">
        <v>1380</v>
      </c>
      <c r="C45" s="21" t="s">
        <v>12</v>
      </c>
      <c r="D45" s="905" t="s">
        <v>2066</v>
      </c>
      <c r="E45" s="905"/>
      <c r="F45" s="906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>
        <v>1</v>
      </c>
      <c r="AR45" s="192">
        <v>1</v>
      </c>
      <c r="AS45" s="192">
        <v>2</v>
      </c>
      <c r="AT45" s="192">
        <v>2</v>
      </c>
      <c r="AU45" s="192">
        <v>2</v>
      </c>
      <c r="AV45" s="192">
        <v>2</v>
      </c>
      <c r="AW45" s="192">
        <v>2</v>
      </c>
      <c r="AX45" s="192">
        <v>2</v>
      </c>
      <c r="AY45" s="192">
        <v>2</v>
      </c>
      <c r="AZ45" s="192">
        <v>2</v>
      </c>
      <c r="BA45" s="192">
        <v>2</v>
      </c>
      <c r="BB45" s="192">
        <v>2</v>
      </c>
      <c r="BC45" s="192">
        <v>2</v>
      </c>
      <c r="BD45" s="192">
        <v>2</v>
      </c>
      <c r="BE45" s="192">
        <v>2</v>
      </c>
      <c r="BF45" s="192">
        <v>2</v>
      </c>
      <c r="BG45" s="192">
        <v>2</v>
      </c>
      <c r="BH45" s="192">
        <v>2</v>
      </c>
      <c r="BI45" s="192">
        <v>2</v>
      </c>
      <c r="BJ45" s="192">
        <v>2</v>
      </c>
      <c r="BK45" s="192">
        <v>2</v>
      </c>
      <c r="BL45" s="192">
        <v>2</v>
      </c>
      <c r="BM45" s="192">
        <v>2</v>
      </c>
      <c r="BN45" s="192">
        <v>2</v>
      </c>
      <c r="BO45" s="192">
        <v>2</v>
      </c>
      <c r="BP45" s="192">
        <v>2</v>
      </c>
      <c r="BQ45" s="192">
        <v>2</v>
      </c>
      <c r="BR45" s="192">
        <v>2</v>
      </c>
      <c r="BS45" s="192">
        <v>2</v>
      </c>
      <c r="BT45" s="192">
        <v>2</v>
      </c>
      <c r="BU45" s="192">
        <v>2</v>
      </c>
      <c r="BV45" s="192">
        <v>2</v>
      </c>
      <c r="BW45" s="192">
        <v>2</v>
      </c>
      <c r="BX45" s="192">
        <v>2</v>
      </c>
      <c r="BY45" s="192">
        <v>2</v>
      </c>
      <c r="BZ45" s="192">
        <v>2</v>
      </c>
      <c r="CA45" s="192">
        <v>2</v>
      </c>
      <c r="CB45" s="192">
        <v>2</v>
      </c>
      <c r="CC45" s="192">
        <v>2</v>
      </c>
      <c r="CD45" s="192">
        <v>2</v>
      </c>
      <c r="CE45" s="192">
        <v>2</v>
      </c>
      <c r="CF45" s="192">
        <v>2</v>
      </c>
      <c r="CG45" s="192">
        <v>2</v>
      </c>
      <c r="CH45" s="192">
        <v>2</v>
      </c>
      <c r="CI45" s="192">
        <v>2</v>
      </c>
      <c r="CJ45" s="192">
        <v>2</v>
      </c>
      <c r="CK45" s="192">
        <v>3</v>
      </c>
      <c r="CL45" s="192">
        <v>3</v>
      </c>
      <c r="CM45" s="192">
        <v>3</v>
      </c>
      <c r="CN45" s="192">
        <v>3</v>
      </c>
      <c r="CO45" s="192">
        <v>3</v>
      </c>
      <c r="CP45" s="192">
        <v>3</v>
      </c>
      <c r="CQ45" s="192">
        <v>3</v>
      </c>
      <c r="CR45" s="192">
        <v>3</v>
      </c>
      <c r="CS45" s="192">
        <v>3</v>
      </c>
      <c r="CT45" s="192">
        <v>3</v>
      </c>
      <c r="CU45" s="192">
        <v>3</v>
      </c>
      <c r="CV45" s="192">
        <v>3</v>
      </c>
      <c r="CW45" s="192">
        <v>3</v>
      </c>
      <c r="CX45" s="192">
        <v>3</v>
      </c>
      <c r="CY45" s="192">
        <v>4</v>
      </c>
      <c r="CZ45" s="192">
        <v>4</v>
      </c>
      <c r="DA45" s="192">
        <v>4</v>
      </c>
      <c r="DB45" s="192">
        <v>4</v>
      </c>
      <c r="DC45" s="192">
        <v>4</v>
      </c>
      <c r="DD45" s="192">
        <v>4</v>
      </c>
      <c r="DE45" s="192">
        <v>4</v>
      </c>
      <c r="DF45" s="192">
        <v>4</v>
      </c>
      <c r="DG45" s="192">
        <v>4</v>
      </c>
      <c r="DH45" s="192">
        <v>4</v>
      </c>
      <c r="DI45" s="192">
        <v>4</v>
      </c>
      <c r="DJ45" s="192">
        <v>4</v>
      </c>
      <c r="DK45" s="192">
        <v>4</v>
      </c>
      <c r="DL45" s="192">
        <v>4</v>
      </c>
      <c r="DM45" s="192">
        <v>4</v>
      </c>
      <c r="DN45" s="192">
        <v>4</v>
      </c>
      <c r="DO45" s="192">
        <v>4</v>
      </c>
      <c r="DP45" s="192">
        <v>4</v>
      </c>
      <c r="DQ45" s="192">
        <v>4</v>
      </c>
      <c r="DR45" s="192">
        <v>4</v>
      </c>
      <c r="DS45" s="192">
        <v>4</v>
      </c>
      <c r="DT45" s="192">
        <v>4</v>
      </c>
      <c r="DU45" s="192">
        <v>4</v>
      </c>
      <c r="DV45" s="192">
        <v>4</v>
      </c>
      <c r="DW45" s="192">
        <v>4</v>
      </c>
      <c r="DX45" s="192">
        <v>4</v>
      </c>
      <c r="DY45" s="192">
        <v>4</v>
      </c>
      <c r="DZ45" s="192">
        <v>4</v>
      </c>
      <c r="EA45" s="192">
        <v>4</v>
      </c>
      <c r="EB45" s="192">
        <v>4</v>
      </c>
      <c r="EC45" s="192">
        <v>4</v>
      </c>
      <c r="ED45" s="192">
        <v>4</v>
      </c>
      <c r="EE45" s="192">
        <v>4</v>
      </c>
      <c r="EF45" s="192">
        <v>4</v>
      </c>
      <c r="EG45" s="192">
        <v>4</v>
      </c>
      <c r="EH45" s="192">
        <v>4</v>
      </c>
      <c r="EI45" s="192">
        <v>4</v>
      </c>
      <c r="EJ45" s="192">
        <v>4</v>
      </c>
      <c r="EK45" s="192">
        <v>4</v>
      </c>
      <c r="EL45" s="192">
        <v>4</v>
      </c>
      <c r="EM45" s="192">
        <v>4</v>
      </c>
      <c r="EN45" s="192">
        <v>4</v>
      </c>
      <c r="EO45" s="192">
        <v>4</v>
      </c>
      <c r="EP45" s="192">
        <v>4</v>
      </c>
      <c r="EQ45" s="192">
        <v>4</v>
      </c>
      <c r="ER45" s="192">
        <v>4</v>
      </c>
      <c r="ES45" s="192">
        <v>4</v>
      </c>
      <c r="ET45" s="192">
        <v>4</v>
      </c>
      <c r="EU45" s="192">
        <v>4</v>
      </c>
      <c r="EV45" s="192">
        <v>4</v>
      </c>
      <c r="EW45" s="192">
        <v>4</v>
      </c>
      <c r="EX45" s="192">
        <v>4</v>
      </c>
      <c r="EY45" s="192">
        <v>4</v>
      </c>
      <c r="EZ45" s="192">
        <v>4</v>
      </c>
      <c r="FA45" s="192">
        <v>4</v>
      </c>
      <c r="FB45" s="192">
        <v>4</v>
      </c>
      <c r="FC45" s="192">
        <v>4</v>
      </c>
      <c r="FD45" s="192">
        <v>4</v>
      </c>
      <c r="FE45" s="192">
        <v>4</v>
      </c>
      <c r="FF45" s="192">
        <v>4</v>
      </c>
    </row>
    <row r="46" spans="1:162" x14ac:dyDescent="0.25">
      <c r="A46" s="31">
        <v>5</v>
      </c>
      <c r="B46" s="21" t="s">
        <v>1380</v>
      </c>
      <c r="C46" s="21" t="s">
        <v>12</v>
      </c>
      <c r="D46" s="905" t="s">
        <v>2101</v>
      </c>
      <c r="E46" s="905"/>
      <c r="F46" s="906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>
        <v>1</v>
      </c>
      <c r="AR46" s="192">
        <v>1</v>
      </c>
      <c r="AS46" s="192">
        <v>2</v>
      </c>
      <c r="AT46" s="192">
        <v>2</v>
      </c>
      <c r="AU46" s="192">
        <v>2</v>
      </c>
      <c r="AV46" s="192">
        <v>2</v>
      </c>
      <c r="AW46" s="192">
        <v>2</v>
      </c>
      <c r="AX46" s="192">
        <v>2</v>
      </c>
      <c r="AY46" s="192">
        <v>2</v>
      </c>
      <c r="AZ46" s="192">
        <v>2</v>
      </c>
      <c r="BA46" s="192">
        <v>2</v>
      </c>
      <c r="BB46" s="192">
        <v>2</v>
      </c>
      <c r="BC46" s="192">
        <v>2</v>
      </c>
      <c r="BD46" s="192">
        <v>2</v>
      </c>
      <c r="BE46" s="192">
        <v>2</v>
      </c>
      <c r="BF46" s="192">
        <v>2</v>
      </c>
      <c r="BG46" s="192">
        <v>2</v>
      </c>
      <c r="BH46" s="192">
        <v>2</v>
      </c>
      <c r="BI46" s="192">
        <v>2</v>
      </c>
      <c r="BJ46" s="192">
        <v>2</v>
      </c>
      <c r="BK46" s="192">
        <v>2</v>
      </c>
      <c r="BL46" s="192">
        <v>2</v>
      </c>
      <c r="BM46" s="192">
        <v>2</v>
      </c>
      <c r="BN46" s="192">
        <v>2</v>
      </c>
      <c r="BO46" s="192">
        <v>2</v>
      </c>
      <c r="BP46" s="192">
        <v>2</v>
      </c>
      <c r="BQ46" s="192">
        <v>2</v>
      </c>
      <c r="BR46" s="192">
        <v>2</v>
      </c>
      <c r="BS46" s="192">
        <v>2</v>
      </c>
      <c r="BT46" s="192">
        <v>2</v>
      </c>
      <c r="BU46" s="192">
        <v>2</v>
      </c>
      <c r="BV46" s="192">
        <v>2</v>
      </c>
      <c r="BW46" s="192">
        <v>2</v>
      </c>
      <c r="BX46" s="192">
        <v>2</v>
      </c>
      <c r="BY46" s="192">
        <v>2</v>
      </c>
      <c r="BZ46" s="192">
        <v>2</v>
      </c>
      <c r="CA46" s="192">
        <v>2</v>
      </c>
      <c r="CB46" s="192">
        <v>2</v>
      </c>
      <c r="CC46" s="192">
        <v>2</v>
      </c>
      <c r="CD46" s="192">
        <v>2</v>
      </c>
      <c r="CE46" s="192">
        <v>2</v>
      </c>
      <c r="CF46" s="192">
        <v>2</v>
      </c>
      <c r="CG46" s="192">
        <v>2</v>
      </c>
      <c r="CH46" s="192">
        <v>2</v>
      </c>
      <c r="CI46" s="192">
        <v>2</v>
      </c>
      <c r="CJ46" s="192">
        <v>2</v>
      </c>
      <c r="CK46" s="192">
        <v>3</v>
      </c>
      <c r="CL46" s="192">
        <v>3</v>
      </c>
      <c r="CM46" s="192">
        <v>3</v>
      </c>
      <c r="CN46" s="192">
        <v>3</v>
      </c>
      <c r="CO46" s="192">
        <v>3</v>
      </c>
      <c r="CP46" s="192">
        <v>3</v>
      </c>
      <c r="CQ46" s="192">
        <v>3</v>
      </c>
      <c r="CR46" s="192">
        <v>3</v>
      </c>
      <c r="CS46" s="192">
        <v>3</v>
      </c>
      <c r="CT46" s="192">
        <v>3</v>
      </c>
      <c r="CU46" s="192">
        <v>3</v>
      </c>
      <c r="CV46" s="192">
        <v>3</v>
      </c>
      <c r="CW46" s="192">
        <v>3</v>
      </c>
      <c r="CX46" s="192">
        <v>3</v>
      </c>
      <c r="CY46" s="192">
        <v>4</v>
      </c>
      <c r="CZ46" s="192">
        <v>4</v>
      </c>
      <c r="DA46" s="192">
        <v>4</v>
      </c>
      <c r="DB46" s="192">
        <v>4</v>
      </c>
      <c r="DC46" s="192">
        <v>4</v>
      </c>
      <c r="DD46" s="192">
        <v>4</v>
      </c>
      <c r="DE46" s="192">
        <v>4</v>
      </c>
      <c r="DF46" s="192">
        <v>4</v>
      </c>
      <c r="DG46" s="192">
        <v>4</v>
      </c>
      <c r="DH46" s="192">
        <v>4</v>
      </c>
      <c r="DI46" s="192">
        <v>4</v>
      </c>
      <c r="DJ46" s="192">
        <v>4</v>
      </c>
      <c r="DK46" s="192">
        <v>4</v>
      </c>
      <c r="DL46" s="192">
        <v>4</v>
      </c>
      <c r="DM46" s="192">
        <v>4</v>
      </c>
      <c r="DN46" s="192">
        <v>4</v>
      </c>
      <c r="DO46" s="192">
        <v>4</v>
      </c>
      <c r="DP46" s="192">
        <v>4</v>
      </c>
      <c r="DQ46" s="192">
        <v>4</v>
      </c>
      <c r="DR46" s="192">
        <v>4</v>
      </c>
      <c r="DS46" s="192">
        <v>4</v>
      </c>
      <c r="DT46" s="192">
        <v>4</v>
      </c>
      <c r="DU46" s="192">
        <v>4</v>
      </c>
      <c r="DV46" s="192">
        <v>4</v>
      </c>
      <c r="DW46" s="192">
        <v>4</v>
      </c>
      <c r="DX46" s="192">
        <v>4</v>
      </c>
      <c r="DY46" s="192">
        <v>4</v>
      </c>
      <c r="DZ46" s="192">
        <v>4</v>
      </c>
      <c r="EA46" s="192">
        <v>4</v>
      </c>
      <c r="EB46" s="192">
        <v>4</v>
      </c>
      <c r="EC46" s="192">
        <v>4</v>
      </c>
      <c r="ED46" s="192">
        <v>4</v>
      </c>
      <c r="EE46" s="192">
        <v>4</v>
      </c>
      <c r="EF46" s="192">
        <v>4</v>
      </c>
      <c r="EG46" s="192">
        <v>4</v>
      </c>
      <c r="EH46" s="192">
        <v>4</v>
      </c>
      <c r="EI46" s="192">
        <v>4</v>
      </c>
      <c r="EJ46" s="192">
        <v>4</v>
      </c>
      <c r="EK46" s="192">
        <v>4</v>
      </c>
      <c r="EL46" s="192">
        <v>4</v>
      </c>
      <c r="EM46" s="192">
        <v>4</v>
      </c>
      <c r="EN46" s="192">
        <v>4</v>
      </c>
      <c r="EO46" s="192">
        <v>4</v>
      </c>
      <c r="EP46" s="192">
        <v>4</v>
      </c>
      <c r="EQ46" s="192">
        <v>4</v>
      </c>
      <c r="ER46" s="192">
        <v>4</v>
      </c>
      <c r="ES46" s="192">
        <v>4</v>
      </c>
      <c r="ET46" s="192">
        <v>4</v>
      </c>
      <c r="EU46" s="192">
        <v>4</v>
      </c>
      <c r="EV46" s="192">
        <v>4</v>
      </c>
      <c r="EW46" s="192">
        <v>4</v>
      </c>
      <c r="EX46" s="192">
        <v>4</v>
      </c>
      <c r="EY46" s="192">
        <v>4</v>
      </c>
      <c r="EZ46" s="192">
        <v>4</v>
      </c>
      <c r="FA46" s="192">
        <v>4</v>
      </c>
      <c r="FB46" s="192">
        <v>4</v>
      </c>
      <c r="FC46" s="192">
        <v>4</v>
      </c>
      <c r="FD46" s="192">
        <v>4</v>
      </c>
      <c r="FE46" s="192">
        <v>4</v>
      </c>
      <c r="FF46" s="192">
        <v>4</v>
      </c>
    </row>
    <row r="47" spans="1:162" x14ac:dyDescent="0.25">
      <c r="A47" s="31">
        <v>5</v>
      </c>
      <c r="B47" s="21" t="s">
        <v>1380</v>
      </c>
      <c r="C47" s="21" t="s">
        <v>12</v>
      </c>
      <c r="D47" s="905" t="s">
        <v>2102</v>
      </c>
      <c r="E47" s="905"/>
      <c r="F47" s="906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>
        <v>1</v>
      </c>
      <c r="AR47" s="192">
        <v>1</v>
      </c>
      <c r="AS47" s="192">
        <v>2</v>
      </c>
      <c r="AT47" s="192">
        <v>2</v>
      </c>
      <c r="AU47" s="192">
        <v>2</v>
      </c>
      <c r="AV47" s="192">
        <v>2</v>
      </c>
      <c r="AW47" s="192">
        <v>2</v>
      </c>
      <c r="AX47" s="192">
        <v>2</v>
      </c>
      <c r="AY47" s="192">
        <v>2</v>
      </c>
      <c r="AZ47" s="192">
        <v>2</v>
      </c>
      <c r="BA47" s="192">
        <v>2</v>
      </c>
      <c r="BB47" s="192">
        <v>2</v>
      </c>
      <c r="BC47" s="192">
        <v>2</v>
      </c>
      <c r="BD47" s="192">
        <v>2</v>
      </c>
      <c r="BE47" s="192">
        <v>2</v>
      </c>
      <c r="BF47" s="192">
        <v>2</v>
      </c>
      <c r="BG47" s="192">
        <v>2</v>
      </c>
      <c r="BH47" s="192">
        <v>2</v>
      </c>
      <c r="BI47" s="192">
        <v>2</v>
      </c>
      <c r="BJ47" s="192">
        <v>2</v>
      </c>
      <c r="BK47" s="192">
        <v>2</v>
      </c>
      <c r="BL47" s="192">
        <v>2</v>
      </c>
      <c r="BM47" s="192">
        <v>2</v>
      </c>
      <c r="BN47" s="192">
        <v>2</v>
      </c>
      <c r="BO47" s="192">
        <v>2</v>
      </c>
      <c r="BP47" s="192">
        <v>2</v>
      </c>
      <c r="BQ47" s="192">
        <v>2</v>
      </c>
      <c r="BR47" s="192">
        <v>2</v>
      </c>
      <c r="BS47" s="192">
        <v>2</v>
      </c>
      <c r="BT47" s="192">
        <v>2</v>
      </c>
      <c r="BU47" s="192">
        <v>2</v>
      </c>
      <c r="BV47" s="192">
        <v>2</v>
      </c>
      <c r="BW47" s="192">
        <v>2</v>
      </c>
      <c r="BX47" s="192">
        <v>2</v>
      </c>
      <c r="BY47" s="192">
        <v>2</v>
      </c>
      <c r="BZ47" s="192">
        <v>2</v>
      </c>
      <c r="CA47" s="192">
        <v>2</v>
      </c>
      <c r="CB47" s="192">
        <v>2</v>
      </c>
      <c r="CC47" s="192">
        <v>2</v>
      </c>
      <c r="CD47" s="192">
        <v>2</v>
      </c>
      <c r="CE47" s="192">
        <v>2</v>
      </c>
      <c r="CF47" s="192">
        <v>2</v>
      </c>
      <c r="CG47" s="192">
        <v>2</v>
      </c>
      <c r="CH47" s="192">
        <v>2</v>
      </c>
      <c r="CI47" s="192">
        <v>2</v>
      </c>
      <c r="CJ47" s="192">
        <v>2</v>
      </c>
      <c r="CK47" s="192">
        <v>3</v>
      </c>
      <c r="CL47" s="192">
        <v>3</v>
      </c>
      <c r="CM47" s="192">
        <v>3</v>
      </c>
      <c r="CN47" s="192">
        <v>3</v>
      </c>
      <c r="CO47" s="192">
        <v>3</v>
      </c>
      <c r="CP47" s="192">
        <v>3</v>
      </c>
      <c r="CQ47" s="192">
        <v>3</v>
      </c>
      <c r="CR47" s="192">
        <v>3</v>
      </c>
      <c r="CS47" s="192">
        <v>3</v>
      </c>
      <c r="CT47" s="192">
        <v>3</v>
      </c>
      <c r="CU47" s="192">
        <v>3</v>
      </c>
      <c r="CV47" s="192">
        <v>3</v>
      </c>
      <c r="CW47" s="192">
        <v>3</v>
      </c>
      <c r="CX47" s="192">
        <v>3</v>
      </c>
      <c r="CY47" s="192">
        <v>3</v>
      </c>
      <c r="CZ47" s="192">
        <v>3</v>
      </c>
      <c r="DA47" s="192">
        <v>3</v>
      </c>
      <c r="DB47" s="192">
        <v>3</v>
      </c>
      <c r="DC47" s="192">
        <v>3</v>
      </c>
      <c r="DD47" s="192">
        <v>3</v>
      </c>
      <c r="DE47" s="192">
        <v>3</v>
      </c>
      <c r="DF47" s="192">
        <v>3</v>
      </c>
      <c r="DG47" s="192">
        <v>3</v>
      </c>
      <c r="DH47" s="192">
        <v>3</v>
      </c>
      <c r="DI47" s="192">
        <v>3</v>
      </c>
      <c r="DJ47" s="192">
        <v>3</v>
      </c>
      <c r="DK47" s="192">
        <v>3</v>
      </c>
      <c r="DL47" s="192">
        <v>3</v>
      </c>
      <c r="DM47" s="192">
        <v>3</v>
      </c>
      <c r="DN47" s="192">
        <v>3</v>
      </c>
      <c r="DO47" s="192">
        <v>3</v>
      </c>
      <c r="DP47" s="192">
        <v>3</v>
      </c>
      <c r="DQ47" s="192">
        <v>3</v>
      </c>
      <c r="DR47" s="192">
        <v>3</v>
      </c>
      <c r="DS47" s="192">
        <v>3</v>
      </c>
      <c r="DT47" s="192">
        <v>3</v>
      </c>
      <c r="DU47" s="192">
        <v>3</v>
      </c>
      <c r="DV47" s="192">
        <v>3</v>
      </c>
      <c r="DW47" s="192">
        <v>3</v>
      </c>
      <c r="DX47" s="192">
        <v>3</v>
      </c>
      <c r="DY47" s="192">
        <v>3</v>
      </c>
      <c r="DZ47" s="192">
        <v>3</v>
      </c>
      <c r="EA47" s="192">
        <v>3</v>
      </c>
      <c r="EB47" s="192">
        <v>3</v>
      </c>
      <c r="EC47" s="192">
        <v>3</v>
      </c>
      <c r="ED47" s="192">
        <v>3</v>
      </c>
      <c r="EE47" s="192">
        <v>3</v>
      </c>
      <c r="EF47" s="192">
        <v>3</v>
      </c>
      <c r="EG47" s="192">
        <v>3</v>
      </c>
      <c r="EH47" s="192">
        <v>3</v>
      </c>
      <c r="EI47" s="192">
        <v>3</v>
      </c>
      <c r="EJ47" s="192">
        <v>3</v>
      </c>
      <c r="EK47" s="192">
        <v>3</v>
      </c>
      <c r="EL47" s="192">
        <v>3</v>
      </c>
      <c r="EM47" s="192">
        <v>3</v>
      </c>
      <c r="EN47" s="192">
        <v>3</v>
      </c>
      <c r="EO47" s="192">
        <v>3</v>
      </c>
      <c r="EP47" s="192">
        <v>3</v>
      </c>
      <c r="EQ47" s="192">
        <v>3</v>
      </c>
      <c r="ER47" s="192">
        <v>3</v>
      </c>
      <c r="ES47" s="192">
        <v>3</v>
      </c>
      <c r="ET47" s="192">
        <v>3</v>
      </c>
      <c r="EU47" s="192">
        <v>3</v>
      </c>
      <c r="EV47" s="192">
        <v>3</v>
      </c>
      <c r="EW47" s="192">
        <v>3</v>
      </c>
      <c r="EX47" s="192">
        <v>3</v>
      </c>
      <c r="EY47" s="192">
        <v>3</v>
      </c>
      <c r="EZ47" s="192">
        <v>3</v>
      </c>
      <c r="FA47" s="192">
        <v>3</v>
      </c>
      <c r="FB47" s="192">
        <v>3</v>
      </c>
      <c r="FC47" s="192">
        <v>3</v>
      </c>
      <c r="FD47" s="192">
        <v>3</v>
      </c>
      <c r="FE47" s="192">
        <v>3</v>
      </c>
      <c r="FF47" s="192">
        <v>3</v>
      </c>
    </row>
    <row r="48" spans="1:162" x14ac:dyDescent="0.25">
      <c r="A48" s="31">
        <v>5</v>
      </c>
      <c r="B48" s="21" t="s">
        <v>1380</v>
      </c>
      <c r="C48" s="21" t="s">
        <v>12</v>
      </c>
      <c r="D48" s="911" t="s">
        <v>2087</v>
      </c>
      <c r="E48" s="912"/>
      <c r="F48" s="913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>
        <v>1</v>
      </c>
      <c r="AR48" s="192">
        <v>1</v>
      </c>
      <c r="AS48" s="192">
        <v>1</v>
      </c>
      <c r="AT48" s="192">
        <v>1</v>
      </c>
      <c r="AU48" s="192">
        <v>1</v>
      </c>
      <c r="AV48" s="192">
        <v>1</v>
      </c>
      <c r="AW48" s="192">
        <v>1</v>
      </c>
      <c r="AX48" s="192">
        <v>1</v>
      </c>
      <c r="AY48" s="192">
        <v>1</v>
      </c>
      <c r="AZ48" s="192">
        <v>1</v>
      </c>
      <c r="BA48" s="192">
        <v>1</v>
      </c>
      <c r="BB48" s="192">
        <v>1</v>
      </c>
      <c r="BC48" s="192">
        <v>1</v>
      </c>
      <c r="BD48" s="192">
        <v>1</v>
      </c>
      <c r="BE48" s="192">
        <v>1</v>
      </c>
      <c r="BF48" s="192">
        <v>1</v>
      </c>
      <c r="BG48" s="192">
        <v>1</v>
      </c>
      <c r="BH48" s="192">
        <v>1</v>
      </c>
      <c r="BI48" s="192">
        <v>1</v>
      </c>
      <c r="BJ48" s="192">
        <v>1</v>
      </c>
      <c r="BK48" s="192">
        <v>1</v>
      </c>
      <c r="BL48" s="192">
        <v>1</v>
      </c>
      <c r="BM48" s="192">
        <v>1</v>
      </c>
      <c r="BN48" s="192">
        <v>1</v>
      </c>
      <c r="BO48" s="192">
        <v>1</v>
      </c>
      <c r="BP48" s="192">
        <v>1</v>
      </c>
      <c r="BQ48" s="192">
        <v>1</v>
      </c>
      <c r="BR48" s="192">
        <v>1</v>
      </c>
      <c r="BS48" s="192">
        <v>1</v>
      </c>
      <c r="BT48" s="192">
        <v>1</v>
      </c>
      <c r="BU48" s="192">
        <v>1</v>
      </c>
      <c r="BV48" s="192">
        <v>1</v>
      </c>
      <c r="BW48" s="192">
        <v>1</v>
      </c>
      <c r="BX48" s="192">
        <v>1</v>
      </c>
      <c r="BY48" s="192">
        <v>1</v>
      </c>
      <c r="BZ48" s="192">
        <v>1</v>
      </c>
      <c r="CA48" s="192">
        <v>1</v>
      </c>
      <c r="CB48" s="192">
        <v>1</v>
      </c>
      <c r="CC48" s="192">
        <v>1</v>
      </c>
      <c r="CD48" s="192">
        <v>1</v>
      </c>
      <c r="CE48" s="192">
        <v>1</v>
      </c>
      <c r="CF48" s="192">
        <v>1</v>
      </c>
      <c r="CG48" s="192">
        <v>1</v>
      </c>
      <c r="CH48" s="192">
        <v>1</v>
      </c>
      <c r="CI48" s="192">
        <v>1</v>
      </c>
      <c r="CJ48" s="192">
        <v>1</v>
      </c>
      <c r="CK48" s="192">
        <v>1</v>
      </c>
      <c r="CL48" s="192">
        <v>1</v>
      </c>
      <c r="CM48" s="192">
        <v>1</v>
      </c>
      <c r="CN48" s="192">
        <v>1</v>
      </c>
      <c r="CO48" s="192">
        <v>1</v>
      </c>
      <c r="CP48" s="192">
        <v>1</v>
      </c>
      <c r="CQ48" s="192">
        <v>1</v>
      </c>
      <c r="CR48" s="192">
        <v>1</v>
      </c>
      <c r="CS48" s="192">
        <v>3</v>
      </c>
      <c r="CT48" s="192">
        <v>3</v>
      </c>
      <c r="CU48" s="192">
        <v>3</v>
      </c>
      <c r="CV48" s="192">
        <v>3</v>
      </c>
      <c r="CW48" s="192">
        <v>3</v>
      </c>
      <c r="CX48" s="192">
        <v>3</v>
      </c>
      <c r="CY48" s="192">
        <v>3</v>
      </c>
      <c r="CZ48" s="192">
        <v>3</v>
      </c>
      <c r="DA48" s="192">
        <v>3</v>
      </c>
      <c r="DB48" s="192">
        <v>3</v>
      </c>
      <c r="DC48" s="192">
        <v>3</v>
      </c>
      <c r="DD48" s="192">
        <v>3</v>
      </c>
      <c r="DE48" s="192">
        <v>3</v>
      </c>
      <c r="DF48" s="192">
        <v>3</v>
      </c>
      <c r="DG48" s="192">
        <v>3</v>
      </c>
      <c r="DH48" s="192">
        <v>3</v>
      </c>
      <c r="DI48" s="192">
        <v>3</v>
      </c>
      <c r="DJ48" s="192">
        <v>3</v>
      </c>
      <c r="DK48" s="192">
        <v>3</v>
      </c>
      <c r="DL48" s="192">
        <v>3</v>
      </c>
      <c r="DM48" s="192">
        <v>3</v>
      </c>
      <c r="DN48" s="192">
        <v>3</v>
      </c>
      <c r="DO48" s="192">
        <v>3</v>
      </c>
      <c r="DP48" s="192">
        <v>3</v>
      </c>
      <c r="DQ48" s="192">
        <v>3</v>
      </c>
      <c r="DR48" s="192">
        <v>3</v>
      </c>
      <c r="DS48" s="192">
        <v>3</v>
      </c>
      <c r="DT48" s="192">
        <v>3</v>
      </c>
      <c r="DU48" s="192">
        <v>3</v>
      </c>
      <c r="DV48" s="192">
        <v>3</v>
      </c>
      <c r="DW48" s="192">
        <v>3</v>
      </c>
      <c r="DX48" s="192">
        <v>3</v>
      </c>
      <c r="DY48" s="192">
        <v>3</v>
      </c>
      <c r="DZ48" s="192">
        <v>3</v>
      </c>
      <c r="EA48" s="192">
        <v>3</v>
      </c>
      <c r="EB48" s="192">
        <v>3</v>
      </c>
      <c r="EC48" s="192">
        <v>3</v>
      </c>
      <c r="ED48" s="192">
        <v>3</v>
      </c>
      <c r="EE48" s="192">
        <v>3</v>
      </c>
      <c r="EF48" s="192">
        <v>3</v>
      </c>
      <c r="EG48" s="192">
        <v>3</v>
      </c>
      <c r="EH48" s="192">
        <v>3</v>
      </c>
      <c r="EI48" s="192">
        <v>3</v>
      </c>
      <c r="EJ48" s="192">
        <v>3</v>
      </c>
      <c r="EK48" s="192">
        <v>3</v>
      </c>
      <c r="EL48" s="192">
        <v>3</v>
      </c>
      <c r="EM48" s="192">
        <v>3</v>
      </c>
      <c r="EN48" s="192">
        <v>3</v>
      </c>
      <c r="EO48" s="192">
        <v>3</v>
      </c>
      <c r="EP48" s="192">
        <v>3</v>
      </c>
      <c r="EQ48" s="192">
        <v>3</v>
      </c>
      <c r="ER48" s="192">
        <v>3</v>
      </c>
      <c r="ES48" s="192">
        <v>3</v>
      </c>
      <c r="ET48" s="192">
        <v>3</v>
      </c>
      <c r="EU48" s="192">
        <v>3</v>
      </c>
      <c r="EV48" s="192">
        <v>3</v>
      </c>
      <c r="EW48" s="192">
        <v>3</v>
      </c>
      <c r="EX48" s="192">
        <v>3</v>
      </c>
      <c r="EY48" s="192">
        <v>3</v>
      </c>
      <c r="EZ48" s="192">
        <v>3</v>
      </c>
      <c r="FA48" s="192">
        <v>3</v>
      </c>
      <c r="FB48" s="192">
        <v>3</v>
      </c>
      <c r="FC48" s="192">
        <v>3</v>
      </c>
      <c r="FD48" s="192">
        <v>3</v>
      </c>
      <c r="FE48" s="192">
        <v>3</v>
      </c>
      <c r="FF48" s="192">
        <v>3</v>
      </c>
    </row>
    <row r="49" spans="1:162" ht="14.25" thickBot="1" x14ac:dyDescent="0.3">
      <c r="A49" s="177">
        <v>5</v>
      </c>
      <c r="B49" s="178" t="s">
        <v>1380</v>
      </c>
      <c r="C49" s="178" t="s">
        <v>12</v>
      </c>
      <c r="D49" s="907" t="s">
        <v>2103</v>
      </c>
      <c r="E49" s="907"/>
      <c r="F49" s="908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>
        <v>1</v>
      </c>
      <c r="AR49" s="192">
        <v>1</v>
      </c>
      <c r="AS49" s="192">
        <v>2</v>
      </c>
      <c r="AT49" s="192">
        <v>2</v>
      </c>
      <c r="AU49" s="192">
        <v>2</v>
      </c>
      <c r="AV49" s="192">
        <v>2</v>
      </c>
      <c r="AW49" s="192">
        <v>2</v>
      </c>
      <c r="AX49" s="192">
        <v>2</v>
      </c>
      <c r="AY49" s="192">
        <v>2</v>
      </c>
      <c r="AZ49" s="192">
        <v>2</v>
      </c>
      <c r="BA49" s="192">
        <v>2</v>
      </c>
      <c r="BB49" s="192">
        <v>2</v>
      </c>
      <c r="BC49" s="192">
        <v>2</v>
      </c>
      <c r="BD49" s="192">
        <v>2</v>
      </c>
      <c r="BE49" s="192">
        <v>2</v>
      </c>
      <c r="BF49" s="192">
        <v>2</v>
      </c>
      <c r="BG49" s="192">
        <v>2</v>
      </c>
      <c r="BH49" s="192">
        <v>2</v>
      </c>
      <c r="BI49" s="192">
        <v>2</v>
      </c>
      <c r="BJ49" s="192">
        <v>2</v>
      </c>
      <c r="BK49" s="192">
        <v>2</v>
      </c>
      <c r="BL49" s="192">
        <v>2</v>
      </c>
      <c r="BM49" s="192">
        <v>2</v>
      </c>
      <c r="BN49" s="192">
        <v>2</v>
      </c>
      <c r="BO49" s="192">
        <v>2</v>
      </c>
      <c r="BP49" s="192">
        <v>2</v>
      </c>
      <c r="BQ49" s="192">
        <v>2</v>
      </c>
      <c r="BR49" s="192">
        <v>2</v>
      </c>
      <c r="BS49" s="192">
        <v>2</v>
      </c>
      <c r="BT49" s="192">
        <v>2</v>
      </c>
      <c r="BU49" s="192">
        <v>2</v>
      </c>
      <c r="BV49" s="192">
        <v>2</v>
      </c>
      <c r="BW49" s="192">
        <v>2</v>
      </c>
      <c r="BX49" s="192">
        <v>2</v>
      </c>
      <c r="BY49" s="192">
        <v>2</v>
      </c>
      <c r="BZ49" s="192">
        <v>2</v>
      </c>
      <c r="CA49" s="192">
        <v>2</v>
      </c>
      <c r="CB49" s="192">
        <v>2</v>
      </c>
      <c r="CC49" s="192">
        <v>2</v>
      </c>
      <c r="CD49" s="192">
        <v>2</v>
      </c>
      <c r="CE49" s="192">
        <v>2</v>
      </c>
      <c r="CF49" s="192">
        <v>2</v>
      </c>
      <c r="CG49" s="192">
        <v>2</v>
      </c>
      <c r="CH49" s="192">
        <v>2</v>
      </c>
      <c r="CI49" s="192">
        <v>2</v>
      </c>
      <c r="CJ49" s="192">
        <v>2</v>
      </c>
      <c r="CK49" s="192">
        <v>3</v>
      </c>
      <c r="CL49" s="192">
        <v>3</v>
      </c>
      <c r="CM49" s="192">
        <v>3</v>
      </c>
      <c r="CN49" s="192">
        <v>3</v>
      </c>
      <c r="CO49" s="192">
        <v>3</v>
      </c>
      <c r="CP49" s="192">
        <v>3</v>
      </c>
      <c r="CQ49" s="192">
        <v>3</v>
      </c>
      <c r="CR49" s="192">
        <v>3</v>
      </c>
      <c r="CS49" s="192">
        <v>3</v>
      </c>
      <c r="CT49" s="192">
        <v>3</v>
      </c>
      <c r="CU49" s="192">
        <v>3</v>
      </c>
      <c r="CV49" s="192">
        <v>3</v>
      </c>
      <c r="CW49" s="192">
        <v>3</v>
      </c>
      <c r="CX49" s="192">
        <v>3</v>
      </c>
      <c r="CY49" s="192">
        <v>3</v>
      </c>
      <c r="CZ49" s="192">
        <v>3</v>
      </c>
      <c r="DA49" s="192">
        <v>3</v>
      </c>
      <c r="DB49" s="192">
        <v>3</v>
      </c>
      <c r="DC49" s="192">
        <v>3</v>
      </c>
      <c r="DD49" s="192">
        <v>3</v>
      </c>
      <c r="DE49" s="192">
        <v>3</v>
      </c>
      <c r="DF49" s="192">
        <v>3</v>
      </c>
      <c r="DG49" s="192">
        <v>3</v>
      </c>
      <c r="DH49" s="192">
        <v>3</v>
      </c>
      <c r="DI49" s="192">
        <v>3</v>
      </c>
      <c r="DJ49" s="192">
        <v>3</v>
      </c>
      <c r="DK49" s="192">
        <v>3</v>
      </c>
      <c r="DL49" s="192">
        <v>3</v>
      </c>
      <c r="DM49" s="192">
        <v>3</v>
      </c>
      <c r="DN49" s="192">
        <v>3</v>
      </c>
      <c r="DO49" s="192">
        <v>3</v>
      </c>
      <c r="DP49" s="192">
        <v>3</v>
      </c>
      <c r="DQ49" s="192">
        <v>3</v>
      </c>
      <c r="DR49" s="192">
        <v>3</v>
      </c>
      <c r="DS49" s="192">
        <v>3</v>
      </c>
      <c r="DT49" s="192">
        <v>3</v>
      </c>
      <c r="DU49" s="192">
        <v>3</v>
      </c>
      <c r="DV49" s="192">
        <v>3</v>
      </c>
      <c r="DW49" s="192">
        <v>3</v>
      </c>
      <c r="DX49" s="192">
        <v>3</v>
      </c>
      <c r="DY49" s="192">
        <v>3</v>
      </c>
      <c r="DZ49" s="192">
        <v>3</v>
      </c>
      <c r="EA49" s="192">
        <v>3</v>
      </c>
      <c r="EB49" s="192">
        <v>3</v>
      </c>
      <c r="EC49" s="192">
        <v>3</v>
      </c>
      <c r="ED49" s="192">
        <v>3</v>
      </c>
      <c r="EE49" s="192">
        <v>3</v>
      </c>
      <c r="EF49" s="192">
        <v>3</v>
      </c>
      <c r="EG49" s="192">
        <v>3</v>
      </c>
      <c r="EH49" s="192">
        <v>3</v>
      </c>
      <c r="EI49" s="192">
        <v>3</v>
      </c>
      <c r="EJ49" s="192">
        <v>3</v>
      </c>
      <c r="EK49" s="192">
        <v>3</v>
      </c>
      <c r="EL49" s="192">
        <v>3</v>
      </c>
      <c r="EM49" s="192">
        <v>3</v>
      </c>
      <c r="EN49" s="192">
        <v>3</v>
      </c>
      <c r="EO49" s="192">
        <v>3</v>
      </c>
      <c r="EP49" s="192">
        <v>3</v>
      </c>
      <c r="EQ49" s="192">
        <v>3</v>
      </c>
      <c r="ER49" s="192">
        <v>3</v>
      </c>
      <c r="ES49" s="192">
        <v>3</v>
      </c>
      <c r="ET49" s="192">
        <v>3</v>
      </c>
      <c r="EU49" s="192">
        <v>3</v>
      </c>
      <c r="EV49" s="192">
        <v>3</v>
      </c>
      <c r="EW49" s="192">
        <v>3</v>
      </c>
      <c r="EX49" s="192">
        <v>3</v>
      </c>
      <c r="EY49" s="192">
        <v>3</v>
      </c>
      <c r="EZ49" s="192">
        <v>3</v>
      </c>
      <c r="FA49" s="192">
        <v>3</v>
      </c>
      <c r="FB49" s="192">
        <v>3</v>
      </c>
      <c r="FC49" s="192">
        <v>3</v>
      </c>
      <c r="FD49" s="192">
        <v>3</v>
      </c>
      <c r="FE49" s="192">
        <v>3</v>
      </c>
      <c r="FF49" s="192">
        <v>3</v>
      </c>
    </row>
    <row r="50" spans="1:162" x14ac:dyDescent="0.25">
      <c r="A50" s="196">
        <v>6</v>
      </c>
      <c r="B50" s="32" t="s">
        <v>1383</v>
      </c>
      <c r="C50" s="32" t="s">
        <v>12</v>
      </c>
      <c r="D50" s="909" t="s">
        <v>2097</v>
      </c>
      <c r="E50" s="909"/>
      <c r="F50" s="910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>
        <v>1</v>
      </c>
      <c r="BJ50" s="192">
        <v>1</v>
      </c>
      <c r="BK50" s="192">
        <v>1</v>
      </c>
      <c r="BL50" s="192">
        <v>1</v>
      </c>
      <c r="BM50" s="192">
        <v>1</v>
      </c>
      <c r="BN50" s="192">
        <v>1</v>
      </c>
      <c r="BO50" s="192">
        <v>1</v>
      </c>
      <c r="BP50" s="192">
        <v>1</v>
      </c>
      <c r="BQ50" s="192">
        <v>1</v>
      </c>
      <c r="BR50" s="192">
        <v>1</v>
      </c>
      <c r="BS50" s="192">
        <v>1</v>
      </c>
      <c r="BT50" s="192">
        <v>1</v>
      </c>
      <c r="BU50" s="192">
        <v>1</v>
      </c>
      <c r="BV50" s="192">
        <v>1</v>
      </c>
      <c r="BW50" s="192">
        <v>1</v>
      </c>
      <c r="BX50" s="192">
        <v>1</v>
      </c>
      <c r="BY50" s="192">
        <v>1</v>
      </c>
      <c r="BZ50" s="192">
        <v>1</v>
      </c>
      <c r="CA50" s="192">
        <v>1</v>
      </c>
      <c r="CB50" s="192">
        <v>1</v>
      </c>
      <c r="CC50" s="192">
        <v>1</v>
      </c>
      <c r="CD50" s="192">
        <v>1</v>
      </c>
      <c r="CE50" s="192">
        <v>1</v>
      </c>
      <c r="CF50" s="192">
        <v>1</v>
      </c>
      <c r="CG50" s="192">
        <v>1</v>
      </c>
      <c r="CH50" s="192">
        <v>1</v>
      </c>
      <c r="CI50" s="192">
        <v>1</v>
      </c>
      <c r="CJ50" s="192">
        <v>1</v>
      </c>
      <c r="CK50" s="192">
        <v>1</v>
      </c>
      <c r="CL50" s="192">
        <v>1</v>
      </c>
      <c r="CM50" s="192">
        <v>1</v>
      </c>
      <c r="CN50" s="192">
        <v>1</v>
      </c>
      <c r="CO50" s="192">
        <v>1</v>
      </c>
      <c r="CP50" s="192">
        <v>1</v>
      </c>
      <c r="CQ50" s="192">
        <v>1</v>
      </c>
      <c r="CR50" s="192">
        <v>1</v>
      </c>
      <c r="CS50" s="192">
        <v>1</v>
      </c>
      <c r="CT50" s="192">
        <v>1</v>
      </c>
      <c r="CU50" s="192">
        <v>1</v>
      </c>
      <c r="CV50" s="192">
        <v>1</v>
      </c>
      <c r="CW50" s="192">
        <v>1</v>
      </c>
      <c r="CX50" s="192">
        <v>1</v>
      </c>
      <c r="CY50" s="192">
        <v>1</v>
      </c>
      <c r="CZ50" s="192">
        <v>1</v>
      </c>
      <c r="DA50" s="192">
        <v>1</v>
      </c>
      <c r="DB50" s="192">
        <v>1</v>
      </c>
      <c r="DC50" s="192">
        <v>1</v>
      </c>
      <c r="DD50" s="192">
        <v>1</v>
      </c>
      <c r="DE50" s="192">
        <v>1</v>
      </c>
      <c r="DF50" s="192">
        <v>1</v>
      </c>
      <c r="DG50" s="192">
        <v>1</v>
      </c>
      <c r="DH50" s="192">
        <v>1</v>
      </c>
      <c r="DI50" s="192">
        <v>1</v>
      </c>
      <c r="DJ50" s="192">
        <v>1</v>
      </c>
      <c r="DK50" s="192">
        <v>1</v>
      </c>
      <c r="DL50" s="192">
        <v>1</v>
      </c>
      <c r="DM50" s="192">
        <v>1</v>
      </c>
      <c r="DN50" s="192">
        <v>1</v>
      </c>
      <c r="DO50" s="192">
        <v>1</v>
      </c>
      <c r="DP50" s="192">
        <v>1</v>
      </c>
      <c r="DQ50" s="192">
        <v>1</v>
      </c>
      <c r="DR50" s="192">
        <v>1</v>
      </c>
      <c r="DS50" s="192">
        <v>1</v>
      </c>
      <c r="DT50" s="192">
        <v>1</v>
      </c>
      <c r="DU50" s="192">
        <v>1</v>
      </c>
      <c r="DV50" s="192">
        <v>1</v>
      </c>
      <c r="DW50" s="192">
        <v>1</v>
      </c>
      <c r="DX50" s="192">
        <v>1</v>
      </c>
      <c r="DY50" s="192">
        <v>1</v>
      </c>
      <c r="DZ50" s="192">
        <v>1</v>
      </c>
      <c r="EA50" s="192">
        <v>1</v>
      </c>
      <c r="EB50" s="192">
        <v>1</v>
      </c>
      <c r="EC50" s="192">
        <v>1</v>
      </c>
      <c r="ED50" s="192">
        <v>1</v>
      </c>
      <c r="EE50" s="192">
        <v>1</v>
      </c>
      <c r="EF50" s="192">
        <v>1</v>
      </c>
      <c r="EG50" s="192">
        <v>1</v>
      </c>
      <c r="EH50" s="192">
        <v>1</v>
      </c>
      <c r="EI50" s="192">
        <v>1</v>
      </c>
      <c r="EJ50" s="192">
        <v>1</v>
      </c>
      <c r="EK50" s="192">
        <v>1</v>
      </c>
      <c r="EL50" s="192">
        <v>1</v>
      </c>
      <c r="EM50" s="192">
        <v>1</v>
      </c>
      <c r="EN50" s="192">
        <v>1</v>
      </c>
      <c r="EO50" s="192">
        <v>1</v>
      </c>
      <c r="EP50" s="192">
        <v>1</v>
      </c>
      <c r="EQ50" s="192">
        <v>1</v>
      </c>
      <c r="ER50" s="192">
        <v>1</v>
      </c>
      <c r="ES50" s="192">
        <v>1</v>
      </c>
      <c r="ET50" s="192">
        <v>1</v>
      </c>
      <c r="EU50" s="192">
        <v>1</v>
      </c>
      <c r="EV50" s="192">
        <v>1</v>
      </c>
      <c r="EW50" s="192">
        <v>1</v>
      </c>
      <c r="EX50" s="192">
        <v>1</v>
      </c>
      <c r="EY50" s="192">
        <v>1</v>
      </c>
      <c r="EZ50" s="192">
        <v>1</v>
      </c>
      <c r="FA50" s="192">
        <v>1</v>
      </c>
      <c r="FB50" s="192">
        <v>1</v>
      </c>
      <c r="FC50" s="192">
        <v>1</v>
      </c>
      <c r="FD50" s="192">
        <v>1</v>
      </c>
      <c r="FE50" s="192">
        <v>1</v>
      </c>
      <c r="FF50" s="192">
        <v>1</v>
      </c>
    </row>
    <row r="51" spans="1:162" x14ac:dyDescent="0.25">
      <c r="A51" s="31">
        <v>6</v>
      </c>
      <c r="B51" s="21" t="s">
        <v>1383</v>
      </c>
      <c r="C51" s="21" t="s">
        <v>12</v>
      </c>
      <c r="D51" s="905" t="s">
        <v>2098</v>
      </c>
      <c r="E51" s="905"/>
      <c r="F51" s="906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>
        <v>1</v>
      </c>
      <c r="BJ51" s="192">
        <v>1</v>
      </c>
      <c r="BK51" s="192">
        <v>1</v>
      </c>
      <c r="BL51" s="192">
        <v>1</v>
      </c>
      <c r="BM51" s="192">
        <v>1</v>
      </c>
      <c r="BN51" s="192">
        <v>1</v>
      </c>
      <c r="BO51" s="192">
        <v>1</v>
      </c>
      <c r="BP51" s="192">
        <v>1</v>
      </c>
      <c r="BQ51" s="192">
        <v>1</v>
      </c>
      <c r="BR51" s="192">
        <v>1</v>
      </c>
      <c r="BS51" s="192">
        <v>1</v>
      </c>
      <c r="BT51" s="192">
        <v>1</v>
      </c>
      <c r="BU51" s="192">
        <v>1</v>
      </c>
      <c r="BV51" s="192">
        <v>1</v>
      </c>
      <c r="BW51" s="192">
        <v>1</v>
      </c>
      <c r="BX51" s="192">
        <v>1</v>
      </c>
      <c r="BY51" s="192">
        <v>1</v>
      </c>
      <c r="BZ51" s="192">
        <v>1</v>
      </c>
      <c r="CA51" s="192">
        <v>1</v>
      </c>
      <c r="CB51" s="192">
        <v>1</v>
      </c>
      <c r="CC51" s="192">
        <v>1</v>
      </c>
      <c r="CD51" s="192">
        <v>1</v>
      </c>
      <c r="CE51" s="192">
        <v>1</v>
      </c>
      <c r="CF51" s="192">
        <v>1</v>
      </c>
      <c r="CG51" s="192">
        <v>1</v>
      </c>
      <c r="CH51" s="192">
        <v>1</v>
      </c>
      <c r="CI51" s="192">
        <v>1</v>
      </c>
      <c r="CJ51" s="192">
        <v>1</v>
      </c>
      <c r="CK51" s="192">
        <v>1</v>
      </c>
      <c r="CL51" s="192">
        <v>1</v>
      </c>
      <c r="CM51" s="192">
        <v>1</v>
      </c>
      <c r="CN51" s="192">
        <v>1</v>
      </c>
      <c r="CO51" s="192">
        <v>1</v>
      </c>
      <c r="CP51" s="192">
        <v>1</v>
      </c>
      <c r="CQ51" s="192">
        <v>1</v>
      </c>
      <c r="CR51" s="192">
        <v>1</v>
      </c>
      <c r="CS51" s="192">
        <v>1</v>
      </c>
      <c r="CT51" s="192">
        <v>1</v>
      </c>
      <c r="CU51" s="192">
        <v>1</v>
      </c>
      <c r="CV51" s="192">
        <v>1</v>
      </c>
      <c r="CW51" s="192">
        <v>1</v>
      </c>
      <c r="CX51" s="192">
        <v>1</v>
      </c>
      <c r="CY51" s="192">
        <v>1</v>
      </c>
      <c r="CZ51" s="192">
        <v>1</v>
      </c>
      <c r="DA51" s="192">
        <v>1</v>
      </c>
      <c r="DB51" s="192">
        <v>1</v>
      </c>
      <c r="DC51" s="192">
        <v>1</v>
      </c>
      <c r="DD51" s="192">
        <v>1</v>
      </c>
      <c r="DE51" s="192">
        <v>1</v>
      </c>
      <c r="DF51" s="192">
        <v>1</v>
      </c>
      <c r="DG51" s="192">
        <v>1</v>
      </c>
      <c r="DH51" s="192">
        <v>1</v>
      </c>
      <c r="DI51" s="192">
        <v>1</v>
      </c>
      <c r="DJ51" s="192">
        <v>1</v>
      </c>
      <c r="DK51" s="192">
        <v>1</v>
      </c>
      <c r="DL51" s="192">
        <v>1</v>
      </c>
      <c r="DM51" s="192">
        <v>1</v>
      </c>
      <c r="DN51" s="192">
        <v>1</v>
      </c>
      <c r="DO51" s="192">
        <v>1</v>
      </c>
      <c r="DP51" s="192">
        <v>1</v>
      </c>
      <c r="DQ51" s="192">
        <v>1</v>
      </c>
      <c r="DR51" s="192">
        <v>1</v>
      </c>
      <c r="DS51" s="192">
        <v>1</v>
      </c>
      <c r="DT51" s="192">
        <v>1</v>
      </c>
      <c r="DU51" s="192">
        <v>1</v>
      </c>
      <c r="DV51" s="192">
        <v>1</v>
      </c>
      <c r="DW51" s="192">
        <v>1</v>
      </c>
      <c r="DX51" s="192">
        <v>1</v>
      </c>
      <c r="DY51" s="192">
        <v>1</v>
      </c>
      <c r="DZ51" s="192">
        <v>1</v>
      </c>
      <c r="EA51" s="192">
        <v>1</v>
      </c>
      <c r="EB51" s="192">
        <v>1</v>
      </c>
      <c r="EC51" s="192">
        <v>1</v>
      </c>
      <c r="ED51" s="192">
        <v>1</v>
      </c>
      <c r="EE51" s="192">
        <v>1</v>
      </c>
      <c r="EF51" s="192">
        <v>1</v>
      </c>
      <c r="EG51" s="192">
        <v>1</v>
      </c>
      <c r="EH51" s="192">
        <v>1</v>
      </c>
      <c r="EI51" s="192">
        <v>1</v>
      </c>
      <c r="EJ51" s="192">
        <v>1</v>
      </c>
      <c r="EK51" s="192">
        <v>1</v>
      </c>
      <c r="EL51" s="192">
        <v>1</v>
      </c>
      <c r="EM51" s="192">
        <v>1</v>
      </c>
      <c r="EN51" s="192">
        <v>1</v>
      </c>
      <c r="EO51" s="192">
        <v>1</v>
      </c>
      <c r="EP51" s="192">
        <v>1</v>
      </c>
      <c r="EQ51" s="192">
        <v>1</v>
      </c>
      <c r="ER51" s="192">
        <v>1</v>
      </c>
      <c r="ES51" s="192">
        <v>1</v>
      </c>
      <c r="ET51" s="192">
        <v>1</v>
      </c>
      <c r="EU51" s="192">
        <v>1</v>
      </c>
      <c r="EV51" s="192">
        <v>1</v>
      </c>
      <c r="EW51" s="192">
        <v>1</v>
      </c>
      <c r="EX51" s="192">
        <v>1</v>
      </c>
      <c r="EY51" s="192">
        <v>1</v>
      </c>
      <c r="EZ51" s="192">
        <v>1</v>
      </c>
      <c r="FA51" s="192">
        <v>1</v>
      </c>
      <c r="FB51" s="192">
        <v>1</v>
      </c>
      <c r="FC51" s="192">
        <v>1</v>
      </c>
      <c r="FD51" s="192">
        <v>1</v>
      </c>
      <c r="FE51" s="192">
        <v>1</v>
      </c>
      <c r="FF51" s="192">
        <v>1</v>
      </c>
    </row>
    <row r="52" spans="1:162" x14ac:dyDescent="0.25">
      <c r="A52" s="31">
        <v>6</v>
      </c>
      <c r="B52" s="21" t="s">
        <v>1383</v>
      </c>
      <c r="C52" s="21" t="s">
        <v>12</v>
      </c>
      <c r="D52" s="905" t="s">
        <v>2099</v>
      </c>
      <c r="E52" s="905"/>
      <c r="F52" s="906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>
        <v>1</v>
      </c>
      <c r="BJ52" s="192">
        <v>1</v>
      </c>
      <c r="BK52" s="192">
        <v>1</v>
      </c>
      <c r="BL52" s="192">
        <v>1</v>
      </c>
      <c r="BM52" s="192">
        <v>1</v>
      </c>
      <c r="BN52" s="192">
        <v>1</v>
      </c>
      <c r="BO52" s="192">
        <v>1</v>
      </c>
      <c r="BP52" s="192">
        <v>1</v>
      </c>
      <c r="BQ52" s="192">
        <v>1</v>
      </c>
      <c r="BR52" s="192">
        <v>1</v>
      </c>
      <c r="BS52" s="192">
        <v>1</v>
      </c>
      <c r="BT52" s="192">
        <v>1</v>
      </c>
      <c r="BU52" s="192">
        <v>1</v>
      </c>
      <c r="BV52" s="192">
        <v>1</v>
      </c>
      <c r="BW52" s="192">
        <v>1</v>
      </c>
      <c r="BX52" s="192">
        <v>1</v>
      </c>
      <c r="BY52" s="192">
        <v>1</v>
      </c>
      <c r="BZ52" s="192">
        <v>1</v>
      </c>
      <c r="CA52" s="192">
        <v>1</v>
      </c>
      <c r="CB52" s="192">
        <v>1</v>
      </c>
      <c r="CC52" s="192">
        <v>1</v>
      </c>
      <c r="CD52" s="192">
        <v>1</v>
      </c>
      <c r="CE52" s="192">
        <v>1</v>
      </c>
      <c r="CF52" s="192">
        <v>1</v>
      </c>
      <c r="CG52" s="192">
        <v>1</v>
      </c>
      <c r="CH52" s="192">
        <v>1</v>
      </c>
      <c r="CI52" s="192">
        <v>1</v>
      </c>
      <c r="CJ52" s="192">
        <v>1</v>
      </c>
      <c r="CK52" s="192">
        <v>1</v>
      </c>
      <c r="CL52" s="192">
        <v>1</v>
      </c>
      <c r="CM52" s="192">
        <v>1</v>
      </c>
      <c r="CN52" s="192">
        <v>1</v>
      </c>
      <c r="CO52" s="192">
        <v>1</v>
      </c>
      <c r="CP52" s="192">
        <v>1</v>
      </c>
      <c r="CQ52" s="192">
        <v>1</v>
      </c>
      <c r="CR52" s="192">
        <v>1</v>
      </c>
      <c r="CS52" s="192">
        <v>1</v>
      </c>
      <c r="CT52" s="192">
        <v>1</v>
      </c>
      <c r="CU52" s="192">
        <v>1</v>
      </c>
      <c r="CV52" s="192">
        <v>1</v>
      </c>
      <c r="CW52" s="192">
        <v>1</v>
      </c>
      <c r="CX52" s="192">
        <v>1</v>
      </c>
      <c r="CY52" s="192">
        <v>1</v>
      </c>
      <c r="CZ52" s="192">
        <v>1</v>
      </c>
      <c r="DA52" s="192">
        <v>1</v>
      </c>
      <c r="DB52" s="192">
        <v>1</v>
      </c>
      <c r="DC52" s="192">
        <v>1</v>
      </c>
      <c r="DD52" s="192">
        <v>1</v>
      </c>
      <c r="DE52" s="192">
        <v>1</v>
      </c>
      <c r="DF52" s="192">
        <v>1</v>
      </c>
      <c r="DG52" s="192">
        <v>1</v>
      </c>
      <c r="DH52" s="192">
        <v>1</v>
      </c>
      <c r="DI52" s="192">
        <v>1</v>
      </c>
      <c r="DJ52" s="192">
        <v>1</v>
      </c>
      <c r="DK52" s="192">
        <v>1</v>
      </c>
      <c r="DL52" s="192">
        <v>1</v>
      </c>
      <c r="DM52" s="192">
        <v>1</v>
      </c>
      <c r="DN52" s="192">
        <v>1</v>
      </c>
      <c r="DO52" s="192">
        <v>1</v>
      </c>
      <c r="DP52" s="192">
        <v>1</v>
      </c>
      <c r="DQ52" s="192">
        <v>1</v>
      </c>
      <c r="DR52" s="192">
        <v>1</v>
      </c>
      <c r="DS52" s="192">
        <v>1</v>
      </c>
      <c r="DT52" s="192">
        <v>1</v>
      </c>
      <c r="DU52" s="192">
        <v>1</v>
      </c>
      <c r="DV52" s="192">
        <v>1</v>
      </c>
      <c r="DW52" s="192">
        <v>1</v>
      </c>
      <c r="DX52" s="192">
        <v>1</v>
      </c>
      <c r="DY52" s="192">
        <v>1</v>
      </c>
      <c r="DZ52" s="192">
        <v>1</v>
      </c>
      <c r="EA52" s="192">
        <v>1</v>
      </c>
      <c r="EB52" s="192">
        <v>1</v>
      </c>
      <c r="EC52" s="192">
        <v>1</v>
      </c>
      <c r="ED52" s="192">
        <v>1</v>
      </c>
      <c r="EE52" s="192">
        <v>1</v>
      </c>
      <c r="EF52" s="192">
        <v>1</v>
      </c>
      <c r="EG52" s="192">
        <v>1</v>
      </c>
      <c r="EH52" s="192">
        <v>1</v>
      </c>
      <c r="EI52" s="192">
        <v>1</v>
      </c>
      <c r="EJ52" s="192">
        <v>1</v>
      </c>
      <c r="EK52" s="192">
        <v>1</v>
      </c>
      <c r="EL52" s="192">
        <v>1</v>
      </c>
      <c r="EM52" s="192">
        <v>1</v>
      </c>
      <c r="EN52" s="192">
        <v>1</v>
      </c>
      <c r="EO52" s="192">
        <v>1</v>
      </c>
      <c r="EP52" s="192">
        <v>1</v>
      </c>
      <c r="EQ52" s="192">
        <v>1</v>
      </c>
      <c r="ER52" s="192">
        <v>1</v>
      </c>
      <c r="ES52" s="192">
        <v>1</v>
      </c>
      <c r="ET52" s="192">
        <v>1</v>
      </c>
      <c r="EU52" s="192">
        <v>1</v>
      </c>
      <c r="EV52" s="192">
        <v>1</v>
      </c>
      <c r="EW52" s="192">
        <v>1</v>
      </c>
      <c r="EX52" s="192">
        <v>1</v>
      </c>
      <c r="EY52" s="192">
        <v>1</v>
      </c>
      <c r="EZ52" s="192">
        <v>1</v>
      </c>
      <c r="FA52" s="192">
        <v>1</v>
      </c>
      <c r="FB52" s="192">
        <v>1</v>
      </c>
      <c r="FC52" s="192">
        <v>1</v>
      </c>
      <c r="FD52" s="192">
        <v>1</v>
      </c>
      <c r="FE52" s="192">
        <v>1</v>
      </c>
      <c r="FF52" s="192">
        <v>1</v>
      </c>
    </row>
    <row r="53" spans="1:162" x14ac:dyDescent="0.25">
      <c r="A53" s="31">
        <v>6</v>
      </c>
      <c r="B53" s="21" t="s">
        <v>1383</v>
      </c>
      <c r="C53" s="21" t="s">
        <v>12</v>
      </c>
      <c r="D53" s="905" t="s">
        <v>2100</v>
      </c>
      <c r="E53" s="905"/>
      <c r="F53" s="906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>
        <v>1</v>
      </c>
      <c r="BJ53" s="192">
        <v>1</v>
      </c>
      <c r="BK53" s="192">
        <v>1</v>
      </c>
      <c r="BL53" s="192">
        <v>1</v>
      </c>
      <c r="BM53" s="192">
        <v>1</v>
      </c>
      <c r="BN53" s="192">
        <v>1</v>
      </c>
      <c r="BO53" s="192">
        <v>1</v>
      </c>
      <c r="BP53" s="192">
        <v>1</v>
      </c>
      <c r="BQ53" s="192">
        <v>1</v>
      </c>
      <c r="BR53" s="192">
        <v>1</v>
      </c>
      <c r="BS53" s="192">
        <v>1</v>
      </c>
      <c r="BT53" s="192">
        <v>1</v>
      </c>
      <c r="BU53" s="192">
        <v>1</v>
      </c>
      <c r="BV53" s="192">
        <v>1</v>
      </c>
      <c r="BW53" s="192">
        <v>1</v>
      </c>
      <c r="BX53" s="192">
        <v>1</v>
      </c>
      <c r="BY53" s="192">
        <v>1</v>
      </c>
      <c r="BZ53" s="192">
        <v>1</v>
      </c>
      <c r="CA53" s="192">
        <v>1</v>
      </c>
      <c r="CB53" s="192">
        <v>1</v>
      </c>
      <c r="CC53" s="192">
        <v>1</v>
      </c>
      <c r="CD53" s="192">
        <v>1</v>
      </c>
      <c r="CE53" s="192">
        <v>1</v>
      </c>
      <c r="CF53" s="192">
        <v>1</v>
      </c>
      <c r="CG53" s="192">
        <v>1</v>
      </c>
      <c r="CH53" s="192">
        <v>1</v>
      </c>
      <c r="CI53" s="192">
        <v>1</v>
      </c>
      <c r="CJ53" s="192">
        <v>1</v>
      </c>
      <c r="CK53" s="192">
        <v>1</v>
      </c>
      <c r="CL53" s="192">
        <v>1</v>
      </c>
      <c r="CM53" s="192">
        <v>1</v>
      </c>
      <c r="CN53" s="192">
        <v>1</v>
      </c>
      <c r="CO53" s="192">
        <v>1</v>
      </c>
      <c r="CP53" s="192">
        <v>1</v>
      </c>
      <c r="CQ53" s="192">
        <v>1</v>
      </c>
      <c r="CR53" s="192">
        <v>1</v>
      </c>
      <c r="CS53" s="192">
        <v>1</v>
      </c>
      <c r="CT53" s="192">
        <v>1</v>
      </c>
      <c r="CU53" s="192">
        <v>1</v>
      </c>
      <c r="CV53" s="192">
        <v>1</v>
      </c>
      <c r="CW53" s="192">
        <v>1</v>
      </c>
      <c r="CX53" s="192">
        <v>1</v>
      </c>
      <c r="CY53" s="192">
        <v>1</v>
      </c>
      <c r="CZ53" s="192">
        <v>1</v>
      </c>
      <c r="DA53" s="192">
        <v>1</v>
      </c>
      <c r="DB53" s="192">
        <v>1</v>
      </c>
      <c r="DC53" s="192">
        <v>1</v>
      </c>
      <c r="DD53" s="192">
        <v>1</v>
      </c>
      <c r="DE53" s="192">
        <v>1</v>
      </c>
      <c r="DF53" s="192">
        <v>1</v>
      </c>
      <c r="DG53" s="192">
        <v>1</v>
      </c>
      <c r="DH53" s="192">
        <v>1</v>
      </c>
      <c r="DI53" s="192">
        <v>1</v>
      </c>
      <c r="DJ53" s="192">
        <v>1</v>
      </c>
      <c r="DK53" s="192">
        <v>1</v>
      </c>
      <c r="DL53" s="192">
        <v>1</v>
      </c>
      <c r="DM53" s="192">
        <v>1</v>
      </c>
      <c r="DN53" s="192">
        <v>1</v>
      </c>
      <c r="DO53" s="192">
        <v>1</v>
      </c>
      <c r="DP53" s="192">
        <v>1</v>
      </c>
      <c r="DQ53" s="192">
        <v>1</v>
      </c>
      <c r="DR53" s="192">
        <v>1</v>
      </c>
      <c r="DS53" s="192">
        <v>1</v>
      </c>
      <c r="DT53" s="192">
        <v>1</v>
      </c>
      <c r="DU53" s="192">
        <v>1</v>
      </c>
      <c r="DV53" s="192">
        <v>1</v>
      </c>
      <c r="DW53" s="192">
        <v>1</v>
      </c>
      <c r="DX53" s="192">
        <v>1</v>
      </c>
      <c r="DY53" s="192">
        <v>1</v>
      </c>
      <c r="DZ53" s="192">
        <v>1</v>
      </c>
      <c r="EA53" s="192">
        <v>1</v>
      </c>
      <c r="EB53" s="192">
        <v>1</v>
      </c>
      <c r="EC53" s="192">
        <v>1</v>
      </c>
      <c r="ED53" s="192">
        <v>1</v>
      </c>
      <c r="EE53" s="192">
        <v>1</v>
      </c>
      <c r="EF53" s="192">
        <v>1</v>
      </c>
      <c r="EG53" s="192">
        <v>1</v>
      </c>
      <c r="EH53" s="192">
        <v>1</v>
      </c>
      <c r="EI53" s="192">
        <v>1</v>
      </c>
      <c r="EJ53" s="192">
        <v>1</v>
      </c>
      <c r="EK53" s="192">
        <v>1</v>
      </c>
      <c r="EL53" s="192">
        <v>1</v>
      </c>
      <c r="EM53" s="192">
        <v>1</v>
      </c>
      <c r="EN53" s="192">
        <v>1</v>
      </c>
      <c r="EO53" s="192">
        <v>1</v>
      </c>
      <c r="EP53" s="192">
        <v>1</v>
      </c>
      <c r="EQ53" s="192">
        <v>1</v>
      </c>
      <c r="ER53" s="192">
        <v>1</v>
      </c>
      <c r="ES53" s="192">
        <v>1</v>
      </c>
      <c r="ET53" s="192">
        <v>1</v>
      </c>
      <c r="EU53" s="192">
        <v>1</v>
      </c>
      <c r="EV53" s="192">
        <v>1</v>
      </c>
      <c r="EW53" s="192">
        <v>1</v>
      </c>
      <c r="EX53" s="192">
        <v>1</v>
      </c>
      <c r="EY53" s="192">
        <v>1</v>
      </c>
      <c r="EZ53" s="192">
        <v>1</v>
      </c>
      <c r="FA53" s="192">
        <v>1</v>
      </c>
      <c r="FB53" s="192">
        <v>1</v>
      </c>
      <c r="FC53" s="192">
        <v>1</v>
      </c>
      <c r="FD53" s="192">
        <v>1</v>
      </c>
      <c r="FE53" s="192">
        <v>1</v>
      </c>
      <c r="FF53" s="192">
        <v>1</v>
      </c>
    </row>
    <row r="54" spans="1:162" x14ac:dyDescent="0.25">
      <c r="A54" s="31">
        <v>6</v>
      </c>
      <c r="B54" s="21" t="s">
        <v>1383</v>
      </c>
      <c r="C54" s="21" t="s">
        <v>12</v>
      </c>
      <c r="D54" s="905" t="s">
        <v>2066</v>
      </c>
      <c r="E54" s="905"/>
      <c r="F54" s="906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>
        <v>1</v>
      </c>
      <c r="BJ54" s="192">
        <v>1</v>
      </c>
      <c r="BK54" s="192">
        <v>1</v>
      </c>
      <c r="BL54" s="192">
        <v>1</v>
      </c>
      <c r="BM54" s="192">
        <v>1</v>
      </c>
      <c r="BN54" s="192">
        <v>1</v>
      </c>
      <c r="BO54" s="192">
        <v>1</v>
      </c>
      <c r="BP54" s="192">
        <v>1</v>
      </c>
      <c r="BQ54" s="192">
        <v>1</v>
      </c>
      <c r="BR54" s="192">
        <v>1</v>
      </c>
      <c r="BS54" s="192">
        <v>1</v>
      </c>
      <c r="BT54" s="192">
        <v>1</v>
      </c>
      <c r="BU54" s="192">
        <v>1</v>
      </c>
      <c r="BV54" s="192">
        <v>1</v>
      </c>
      <c r="BW54" s="192">
        <v>1</v>
      </c>
      <c r="BX54" s="192">
        <v>1</v>
      </c>
      <c r="BY54" s="192">
        <v>1</v>
      </c>
      <c r="BZ54" s="192">
        <v>1</v>
      </c>
      <c r="CA54" s="192">
        <v>1</v>
      </c>
      <c r="CB54" s="192">
        <v>1</v>
      </c>
      <c r="CC54" s="192">
        <v>1</v>
      </c>
      <c r="CD54" s="192">
        <v>1</v>
      </c>
      <c r="CE54" s="192">
        <v>1</v>
      </c>
      <c r="CF54" s="192">
        <v>1</v>
      </c>
      <c r="CG54" s="192">
        <v>1</v>
      </c>
      <c r="CH54" s="192">
        <v>1</v>
      </c>
      <c r="CI54" s="192">
        <v>1</v>
      </c>
      <c r="CJ54" s="192">
        <v>1</v>
      </c>
      <c r="CK54" s="192">
        <v>1</v>
      </c>
      <c r="CL54" s="192">
        <v>1</v>
      </c>
      <c r="CM54" s="192">
        <v>1</v>
      </c>
      <c r="CN54" s="192">
        <v>1</v>
      </c>
      <c r="CO54" s="192">
        <v>1</v>
      </c>
      <c r="CP54" s="192">
        <v>1</v>
      </c>
      <c r="CQ54" s="192">
        <v>1</v>
      </c>
      <c r="CR54" s="192">
        <v>1</v>
      </c>
      <c r="CS54" s="192">
        <v>1</v>
      </c>
      <c r="CT54" s="192">
        <v>1</v>
      </c>
      <c r="CU54" s="192">
        <v>1</v>
      </c>
      <c r="CV54" s="192">
        <v>1</v>
      </c>
      <c r="CW54" s="192">
        <v>1</v>
      </c>
      <c r="CX54" s="192">
        <v>1</v>
      </c>
      <c r="CY54" s="192">
        <v>1</v>
      </c>
      <c r="CZ54" s="192">
        <v>1</v>
      </c>
      <c r="DA54" s="192">
        <v>1</v>
      </c>
      <c r="DB54" s="192">
        <v>1</v>
      </c>
      <c r="DC54" s="192">
        <v>1</v>
      </c>
      <c r="DD54" s="192">
        <v>1</v>
      </c>
      <c r="DE54" s="192">
        <v>1</v>
      </c>
      <c r="DF54" s="192">
        <v>1</v>
      </c>
      <c r="DG54" s="192">
        <v>1</v>
      </c>
      <c r="DH54" s="192">
        <v>1</v>
      </c>
      <c r="DI54" s="192">
        <v>1</v>
      </c>
      <c r="DJ54" s="192">
        <v>1</v>
      </c>
      <c r="DK54" s="192">
        <v>2</v>
      </c>
      <c r="DL54" s="192">
        <v>2</v>
      </c>
      <c r="DM54" s="192">
        <v>2</v>
      </c>
      <c r="DN54" s="192">
        <v>2</v>
      </c>
      <c r="DO54" s="192">
        <v>2</v>
      </c>
      <c r="DP54" s="192">
        <v>2</v>
      </c>
      <c r="DQ54" s="192">
        <v>2</v>
      </c>
      <c r="DR54" s="192">
        <v>2</v>
      </c>
      <c r="DS54" s="192">
        <v>2</v>
      </c>
      <c r="DT54" s="192">
        <v>2</v>
      </c>
      <c r="DU54" s="192">
        <v>2</v>
      </c>
      <c r="DV54" s="192">
        <v>2</v>
      </c>
      <c r="DW54" s="192">
        <v>2</v>
      </c>
      <c r="DX54" s="192">
        <v>2</v>
      </c>
      <c r="DY54" s="192">
        <v>2</v>
      </c>
      <c r="DZ54" s="192">
        <v>2</v>
      </c>
      <c r="EA54" s="192">
        <v>2</v>
      </c>
      <c r="EB54" s="192">
        <v>2</v>
      </c>
      <c r="EC54" s="192">
        <v>2</v>
      </c>
      <c r="ED54" s="192">
        <v>2</v>
      </c>
      <c r="EE54" s="192">
        <v>2</v>
      </c>
      <c r="EF54" s="192">
        <v>2</v>
      </c>
      <c r="EG54" s="192">
        <v>2</v>
      </c>
      <c r="EH54" s="192">
        <v>2</v>
      </c>
      <c r="EI54" s="192">
        <v>2</v>
      </c>
      <c r="EJ54" s="192">
        <v>2</v>
      </c>
      <c r="EK54" s="192">
        <v>2</v>
      </c>
      <c r="EL54" s="192">
        <v>2</v>
      </c>
      <c r="EM54" s="192">
        <v>2</v>
      </c>
      <c r="EN54" s="192">
        <v>2</v>
      </c>
      <c r="EO54" s="192">
        <v>2</v>
      </c>
      <c r="EP54" s="192">
        <v>2</v>
      </c>
      <c r="EQ54" s="192">
        <v>2</v>
      </c>
      <c r="ER54" s="192">
        <v>2</v>
      </c>
      <c r="ES54" s="192">
        <v>2</v>
      </c>
      <c r="ET54" s="192">
        <v>2</v>
      </c>
      <c r="EU54" s="192">
        <v>2</v>
      </c>
      <c r="EV54" s="192">
        <v>2</v>
      </c>
      <c r="EW54" s="192">
        <v>2</v>
      </c>
      <c r="EX54" s="192">
        <v>2</v>
      </c>
      <c r="EY54" s="192">
        <v>2</v>
      </c>
      <c r="EZ54" s="192">
        <v>2</v>
      </c>
      <c r="FA54" s="192">
        <v>2</v>
      </c>
      <c r="FB54" s="192">
        <v>2</v>
      </c>
      <c r="FC54" s="192">
        <v>2</v>
      </c>
      <c r="FD54" s="192">
        <v>2</v>
      </c>
      <c r="FE54" s="192">
        <v>2</v>
      </c>
      <c r="FF54" s="192">
        <v>2</v>
      </c>
    </row>
    <row r="55" spans="1:162" x14ac:dyDescent="0.25">
      <c r="A55" s="31">
        <v>6</v>
      </c>
      <c r="B55" s="21" t="s">
        <v>1383</v>
      </c>
      <c r="C55" s="21" t="s">
        <v>12</v>
      </c>
      <c r="D55" s="905" t="s">
        <v>2101</v>
      </c>
      <c r="E55" s="905"/>
      <c r="F55" s="906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>
        <v>1</v>
      </c>
      <c r="BJ55" s="192">
        <v>1</v>
      </c>
      <c r="BK55" s="192">
        <v>1</v>
      </c>
      <c r="BL55" s="192">
        <v>1</v>
      </c>
      <c r="BM55" s="192">
        <v>1</v>
      </c>
      <c r="BN55" s="192">
        <v>1</v>
      </c>
      <c r="BO55" s="192">
        <v>1</v>
      </c>
      <c r="BP55" s="192">
        <v>1</v>
      </c>
      <c r="BQ55" s="192">
        <v>1</v>
      </c>
      <c r="BR55" s="192">
        <v>1</v>
      </c>
      <c r="BS55" s="192">
        <v>1</v>
      </c>
      <c r="BT55" s="192">
        <v>1</v>
      </c>
      <c r="BU55" s="192">
        <v>1</v>
      </c>
      <c r="BV55" s="192">
        <v>1</v>
      </c>
      <c r="BW55" s="192">
        <v>1</v>
      </c>
      <c r="BX55" s="192">
        <v>1</v>
      </c>
      <c r="BY55" s="192">
        <v>1</v>
      </c>
      <c r="BZ55" s="192">
        <v>1</v>
      </c>
      <c r="CA55" s="192">
        <v>1</v>
      </c>
      <c r="CB55" s="192">
        <v>1</v>
      </c>
      <c r="CC55" s="192">
        <v>1</v>
      </c>
      <c r="CD55" s="192">
        <v>1</v>
      </c>
      <c r="CE55" s="192">
        <v>1</v>
      </c>
      <c r="CF55" s="192">
        <v>1</v>
      </c>
      <c r="CG55" s="192">
        <v>1</v>
      </c>
      <c r="CH55" s="192">
        <v>1</v>
      </c>
      <c r="CI55" s="192">
        <v>1</v>
      </c>
      <c r="CJ55" s="192">
        <v>1</v>
      </c>
      <c r="CK55" s="192">
        <v>1</v>
      </c>
      <c r="CL55" s="192">
        <v>1</v>
      </c>
      <c r="CM55" s="192">
        <v>1</v>
      </c>
      <c r="CN55" s="192">
        <v>1</v>
      </c>
      <c r="CO55" s="192">
        <v>1</v>
      </c>
      <c r="CP55" s="192">
        <v>1</v>
      </c>
      <c r="CQ55" s="192">
        <v>1</v>
      </c>
      <c r="CR55" s="192">
        <v>1</v>
      </c>
      <c r="CS55" s="192">
        <v>1</v>
      </c>
      <c r="CT55" s="192">
        <v>1</v>
      </c>
      <c r="CU55" s="192">
        <v>1</v>
      </c>
      <c r="CV55" s="192">
        <v>1</v>
      </c>
      <c r="CW55" s="192">
        <v>1</v>
      </c>
      <c r="CX55" s="192">
        <v>1</v>
      </c>
      <c r="CY55" s="192">
        <v>1</v>
      </c>
      <c r="CZ55" s="192">
        <v>1</v>
      </c>
      <c r="DA55" s="192">
        <v>1</v>
      </c>
      <c r="DB55" s="192">
        <v>1</v>
      </c>
      <c r="DC55" s="192">
        <v>1</v>
      </c>
      <c r="DD55" s="192">
        <v>1</v>
      </c>
      <c r="DE55" s="192">
        <v>1</v>
      </c>
      <c r="DF55" s="192">
        <v>1</v>
      </c>
      <c r="DG55" s="192">
        <v>1</v>
      </c>
      <c r="DH55" s="192">
        <v>1</v>
      </c>
      <c r="DI55" s="192">
        <v>1</v>
      </c>
      <c r="DJ55" s="192">
        <v>1</v>
      </c>
      <c r="DK55" s="192">
        <v>1</v>
      </c>
      <c r="DL55" s="192">
        <v>1</v>
      </c>
      <c r="DM55" s="192">
        <v>1</v>
      </c>
      <c r="DN55" s="192">
        <v>1</v>
      </c>
      <c r="DO55" s="192">
        <v>1</v>
      </c>
      <c r="DP55" s="192">
        <v>1</v>
      </c>
      <c r="DQ55" s="192">
        <v>1</v>
      </c>
      <c r="DR55" s="192">
        <v>1</v>
      </c>
      <c r="DS55" s="192">
        <v>1</v>
      </c>
      <c r="DT55" s="192">
        <v>1</v>
      </c>
      <c r="DU55" s="192">
        <v>1</v>
      </c>
      <c r="DV55" s="192">
        <v>1</v>
      </c>
      <c r="DW55" s="192">
        <v>1</v>
      </c>
      <c r="DX55" s="192">
        <v>1</v>
      </c>
      <c r="DY55" s="192">
        <v>1</v>
      </c>
      <c r="DZ55" s="192">
        <v>1</v>
      </c>
      <c r="EA55" s="192">
        <v>1</v>
      </c>
      <c r="EB55" s="192">
        <v>1</v>
      </c>
      <c r="EC55" s="192">
        <v>1</v>
      </c>
      <c r="ED55" s="192">
        <v>1</v>
      </c>
      <c r="EE55" s="192">
        <v>1</v>
      </c>
      <c r="EF55" s="192">
        <v>1</v>
      </c>
      <c r="EG55" s="192">
        <v>1</v>
      </c>
      <c r="EH55" s="192">
        <v>1</v>
      </c>
      <c r="EI55" s="192">
        <v>1</v>
      </c>
      <c r="EJ55" s="192">
        <v>1</v>
      </c>
      <c r="EK55" s="192">
        <v>1</v>
      </c>
      <c r="EL55" s="192">
        <v>1</v>
      </c>
      <c r="EM55" s="192">
        <v>1</v>
      </c>
      <c r="EN55" s="192">
        <v>1</v>
      </c>
      <c r="EO55" s="192">
        <v>1</v>
      </c>
      <c r="EP55" s="192">
        <v>1</v>
      </c>
      <c r="EQ55" s="192">
        <v>1</v>
      </c>
      <c r="ER55" s="192">
        <v>1</v>
      </c>
      <c r="ES55" s="192">
        <v>1</v>
      </c>
      <c r="ET55" s="192">
        <v>1</v>
      </c>
      <c r="EU55" s="192">
        <v>1</v>
      </c>
      <c r="EV55" s="192">
        <v>1</v>
      </c>
      <c r="EW55" s="192">
        <v>1</v>
      </c>
      <c r="EX55" s="192">
        <v>1</v>
      </c>
      <c r="EY55" s="192">
        <v>1</v>
      </c>
      <c r="EZ55" s="192">
        <v>1</v>
      </c>
      <c r="FA55" s="192">
        <v>1</v>
      </c>
      <c r="FB55" s="192">
        <v>1</v>
      </c>
      <c r="FC55" s="192">
        <v>1</v>
      </c>
      <c r="FD55" s="192">
        <v>1</v>
      </c>
      <c r="FE55" s="192">
        <v>1</v>
      </c>
      <c r="FF55" s="192">
        <v>1</v>
      </c>
    </row>
    <row r="56" spans="1:162" x14ac:dyDescent="0.25">
      <c r="A56" s="31">
        <v>6</v>
      </c>
      <c r="B56" s="21" t="s">
        <v>1383</v>
      </c>
      <c r="C56" s="21" t="s">
        <v>12</v>
      </c>
      <c r="D56" s="911" t="s">
        <v>2084</v>
      </c>
      <c r="E56" s="912"/>
      <c r="F56" s="913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2"/>
      <c r="CY56" s="192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>
        <v>1</v>
      </c>
      <c r="DK56" s="192">
        <v>1</v>
      </c>
      <c r="DL56" s="192">
        <v>1</v>
      </c>
      <c r="DM56" s="192">
        <v>1</v>
      </c>
      <c r="DN56" s="192">
        <v>1</v>
      </c>
      <c r="DO56" s="192">
        <v>1</v>
      </c>
      <c r="DP56" s="192">
        <v>1</v>
      </c>
      <c r="DQ56" s="192">
        <v>1</v>
      </c>
      <c r="DR56" s="192">
        <v>1</v>
      </c>
      <c r="DS56" s="192">
        <v>1</v>
      </c>
      <c r="DT56" s="192">
        <v>1</v>
      </c>
      <c r="DU56" s="192">
        <v>1</v>
      </c>
      <c r="DV56" s="192">
        <v>1</v>
      </c>
      <c r="DW56" s="192">
        <v>1</v>
      </c>
      <c r="DX56" s="192">
        <v>1</v>
      </c>
      <c r="DY56" s="192">
        <v>1</v>
      </c>
      <c r="DZ56" s="192">
        <v>1</v>
      </c>
      <c r="EA56" s="192">
        <v>1</v>
      </c>
      <c r="EB56" s="192">
        <v>1</v>
      </c>
      <c r="EC56" s="192">
        <v>1</v>
      </c>
      <c r="ED56" s="192">
        <v>1</v>
      </c>
      <c r="EE56" s="192">
        <v>1</v>
      </c>
      <c r="EF56" s="192">
        <v>1</v>
      </c>
      <c r="EG56" s="192">
        <v>1</v>
      </c>
      <c r="EH56" s="192">
        <v>1</v>
      </c>
      <c r="EI56" s="192">
        <v>1</v>
      </c>
      <c r="EJ56" s="192">
        <v>1</v>
      </c>
      <c r="EK56" s="192">
        <v>1</v>
      </c>
      <c r="EL56" s="192">
        <v>1</v>
      </c>
      <c r="EM56" s="192">
        <v>1</v>
      </c>
      <c r="EN56" s="192">
        <v>1</v>
      </c>
      <c r="EO56" s="192">
        <v>1</v>
      </c>
      <c r="EP56" s="192">
        <v>1</v>
      </c>
      <c r="EQ56" s="192">
        <v>1</v>
      </c>
      <c r="ER56" s="192">
        <v>1</v>
      </c>
      <c r="ES56" s="192">
        <v>1</v>
      </c>
      <c r="ET56" s="192">
        <v>1</v>
      </c>
      <c r="EU56" s="192">
        <v>1</v>
      </c>
      <c r="EV56" s="192">
        <v>1</v>
      </c>
      <c r="EW56" s="192">
        <v>1</v>
      </c>
      <c r="EX56" s="192">
        <v>1</v>
      </c>
      <c r="EY56" s="192">
        <v>1</v>
      </c>
      <c r="EZ56" s="192">
        <v>1</v>
      </c>
      <c r="FA56" s="192">
        <v>1</v>
      </c>
      <c r="FB56" s="192">
        <v>1</v>
      </c>
      <c r="FC56" s="192">
        <v>1</v>
      </c>
      <c r="FD56" s="192">
        <v>1</v>
      </c>
      <c r="FE56" s="192">
        <v>1</v>
      </c>
      <c r="FF56" s="192">
        <v>1</v>
      </c>
    </row>
    <row r="57" spans="1:162" x14ac:dyDescent="0.25">
      <c r="A57" s="31">
        <v>6</v>
      </c>
      <c r="B57" s="21" t="s">
        <v>1383</v>
      </c>
      <c r="C57" s="21" t="s">
        <v>12</v>
      </c>
      <c r="D57" s="905" t="s">
        <v>2102</v>
      </c>
      <c r="E57" s="905"/>
      <c r="F57" s="906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>
        <v>1</v>
      </c>
      <c r="BJ57" s="192">
        <v>1</v>
      </c>
      <c r="BK57" s="192">
        <v>1</v>
      </c>
      <c r="BL57" s="192">
        <v>1</v>
      </c>
      <c r="BM57" s="192">
        <v>1</v>
      </c>
      <c r="BN57" s="192">
        <v>1</v>
      </c>
      <c r="BO57" s="192">
        <v>1</v>
      </c>
      <c r="BP57" s="192">
        <v>1</v>
      </c>
      <c r="BQ57" s="192">
        <v>1</v>
      </c>
      <c r="BR57" s="192">
        <v>1</v>
      </c>
      <c r="BS57" s="192">
        <v>1</v>
      </c>
      <c r="BT57" s="192">
        <v>1</v>
      </c>
      <c r="BU57" s="192">
        <v>1</v>
      </c>
      <c r="BV57" s="192">
        <v>1</v>
      </c>
      <c r="BW57" s="192">
        <v>1</v>
      </c>
      <c r="BX57" s="192">
        <v>1</v>
      </c>
      <c r="BY57" s="192">
        <v>1</v>
      </c>
      <c r="BZ57" s="192">
        <v>1</v>
      </c>
      <c r="CA57" s="192">
        <v>1</v>
      </c>
      <c r="CB57" s="192">
        <v>1</v>
      </c>
      <c r="CC57" s="192">
        <v>1</v>
      </c>
      <c r="CD57" s="192">
        <v>1</v>
      </c>
      <c r="CE57" s="192">
        <v>1</v>
      </c>
      <c r="CF57" s="192">
        <v>1</v>
      </c>
      <c r="CG57" s="192">
        <v>1</v>
      </c>
      <c r="CH57" s="192">
        <v>1</v>
      </c>
      <c r="CI57" s="192">
        <v>1</v>
      </c>
      <c r="CJ57" s="192">
        <v>1</v>
      </c>
      <c r="CK57" s="192">
        <v>1</v>
      </c>
      <c r="CL57" s="192">
        <v>1</v>
      </c>
      <c r="CM57" s="192">
        <v>1</v>
      </c>
      <c r="CN57" s="192">
        <v>1</v>
      </c>
      <c r="CO57" s="192">
        <v>1</v>
      </c>
      <c r="CP57" s="192">
        <v>1</v>
      </c>
      <c r="CQ57" s="192">
        <v>1</v>
      </c>
      <c r="CR57" s="192">
        <v>1</v>
      </c>
      <c r="CS57" s="192">
        <v>1</v>
      </c>
      <c r="CT57" s="192">
        <v>1</v>
      </c>
      <c r="CU57" s="192">
        <v>1</v>
      </c>
      <c r="CV57" s="192">
        <v>1</v>
      </c>
      <c r="CW57" s="192">
        <v>1</v>
      </c>
      <c r="CX57" s="192">
        <v>1</v>
      </c>
      <c r="CY57" s="192">
        <v>1</v>
      </c>
      <c r="CZ57" s="192">
        <v>1</v>
      </c>
      <c r="DA57" s="192">
        <v>1</v>
      </c>
      <c r="DB57" s="192">
        <v>1</v>
      </c>
      <c r="DC57" s="192">
        <v>1</v>
      </c>
      <c r="DD57" s="192">
        <v>1</v>
      </c>
      <c r="DE57" s="192">
        <v>1</v>
      </c>
      <c r="DF57" s="192">
        <v>1</v>
      </c>
      <c r="DG57" s="192">
        <v>1</v>
      </c>
      <c r="DH57" s="192">
        <v>1</v>
      </c>
      <c r="DI57" s="192">
        <v>1</v>
      </c>
      <c r="DJ57" s="192">
        <v>1</v>
      </c>
      <c r="DK57" s="192">
        <v>1</v>
      </c>
      <c r="DL57" s="192">
        <v>1</v>
      </c>
      <c r="DM57" s="192">
        <v>1</v>
      </c>
      <c r="DN57" s="192">
        <v>1</v>
      </c>
      <c r="DO57" s="192">
        <v>1</v>
      </c>
      <c r="DP57" s="192">
        <v>1</v>
      </c>
      <c r="DQ57" s="192">
        <v>1</v>
      </c>
      <c r="DR57" s="192">
        <v>1</v>
      </c>
      <c r="DS57" s="192">
        <v>1</v>
      </c>
      <c r="DT57" s="192">
        <v>1</v>
      </c>
      <c r="DU57" s="192">
        <v>1</v>
      </c>
      <c r="DV57" s="192">
        <v>1</v>
      </c>
      <c r="DW57" s="192">
        <v>1</v>
      </c>
      <c r="DX57" s="192">
        <v>1</v>
      </c>
      <c r="DY57" s="192">
        <v>1</v>
      </c>
      <c r="DZ57" s="192">
        <v>1</v>
      </c>
      <c r="EA57" s="192">
        <v>1</v>
      </c>
      <c r="EB57" s="192">
        <v>1</v>
      </c>
      <c r="EC57" s="192">
        <v>1</v>
      </c>
      <c r="ED57" s="192">
        <v>1</v>
      </c>
      <c r="EE57" s="192">
        <v>1</v>
      </c>
      <c r="EF57" s="192">
        <v>1</v>
      </c>
      <c r="EG57" s="192">
        <v>1</v>
      </c>
      <c r="EH57" s="192">
        <v>1</v>
      </c>
      <c r="EI57" s="192">
        <v>1</v>
      </c>
      <c r="EJ57" s="192">
        <v>1</v>
      </c>
      <c r="EK57" s="192">
        <v>1</v>
      </c>
      <c r="EL57" s="192">
        <v>1</v>
      </c>
      <c r="EM57" s="192">
        <v>1</v>
      </c>
      <c r="EN57" s="192">
        <v>1</v>
      </c>
      <c r="EO57" s="192">
        <v>1</v>
      </c>
      <c r="EP57" s="192">
        <v>1</v>
      </c>
      <c r="EQ57" s="192">
        <v>1</v>
      </c>
      <c r="ER57" s="192">
        <v>1</v>
      </c>
      <c r="ES57" s="192">
        <v>1</v>
      </c>
      <c r="ET57" s="192">
        <v>1</v>
      </c>
      <c r="EU57" s="192">
        <v>1</v>
      </c>
      <c r="EV57" s="192">
        <v>1</v>
      </c>
      <c r="EW57" s="192">
        <v>1</v>
      </c>
      <c r="EX57" s="192">
        <v>1</v>
      </c>
      <c r="EY57" s="192">
        <v>1</v>
      </c>
      <c r="EZ57" s="192">
        <v>1</v>
      </c>
      <c r="FA57" s="192">
        <v>1</v>
      </c>
      <c r="FB57" s="192">
        <v>1</v>
      </c>
      <c r="FC57" s="192">
        <v>1</v>
      </c>
      <c r="FD57" s="192">
        <v>1</v>
      </c>
      <c r="FE57" s="192">
        <v>1</v>
      </c>
      <c r="FF57" s="192">
        <v>1</v>
      </c>
    </row>
    <row r="58" spans="1:162" x14ac:dyDescent="0.25">
      <c r="A58" s="31">
        <v>6</v>
      </c>
      <c r="B58" s="21" t="s">
        <v>1383</v>
      </c>
      <c r="C58" s="21" t="s">
        <v>12</v>
      </c>
      <c r="D58" s="911" t="s">
        <v>2087</v>
      </c>
      <c r="E58" s="912"/>
      <c r="F58" s="913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  <c r="BG58" s="192"/>
      <c r="BH58" s="192"/>
      <c r="BI58" s="192">
        <v>1</v>
      </c>
      <c r="BJ58" s="192">
        <v>1</v>
      </c>
      <c r="BK58" s="192">
        <v>1</v>
      </c>
      <c r="BL58" s="192">
        <v>1</v>
      </c>
      <c r="BM58" s="192">
        <v>1</v>
      </c>
      <c r="BN58" s="192">
        <v>1</v>
      </c>
      <c r="BO58" s="192">
        <v>1</v>
      </c>
      <c r="BP58" s="192">
        <v>1</v>
      </c>
      <c r="BQ58" s="192">
        <v>1</v>
      </c>
      <c r="BR58" s="192">
        <v>1</v>
      </c>
      <c r="BS58" s="192">
        <v>1</v>
      </c>
      <c r="BT58" s="192">
        <v>1</v>
      </c>
      <c r="BU58" s="192">
        <v>1</v>
      </c>
      <c r="BV58" s="192">
        <v>1</v>
      </c>
      <c r="BW58" s="192">
        <v>1</v>
      </c>
      <c r="BX58" s="192">
        <v>1</v>
      </c>
      <c r="BY58" s="192">
        <v>1</v>
      </c>
      <c r="BZ58" s="192">
        <v>1</v>
      </c>
      <c r="CA58" s="192">
        <v>1</v>
      </c>
      <c r="CB58" s="192">
        <v>1</v>
      </c>
      <c r="CC58" s="192">
        <v>1</v>
      </c>
      <c r="CD58" s="192">
        <v>1</v>
      </c>
      <c r="CE58" s="192">
        <v>1</v>
      </c>
      <c r="CF58" s="192">
        <v>1</v>
      </c>
      <c r="CG58" s="192">
        <v>1</v>
      </c>
      <c r="CH58" s="192">
        <v>1</v>
      </c>
      <c r="CI58" s="192">
        <v>1</v>
      </c>
      <c r="CJ58" s="192">
        <v>1</v>
      </c>
      <c r="CK58" s="192">
        <v>1</v>
      </c>
      <c r="CL58" s="192">
        <v>1</v>
      </c>
      <c r="CM58" s="192">
        <v>1</v>
      </c>
      <c r="CN58" s="192">
        <v>1</v>
      </c>
      <c r="CO58" s="192">
        <v>1</v>
      </c>
      <c r="CP58" s="192">
        <v>1</v>
      </c>
      <c r="CQ58" s="192">
        <v>1</v>
      </c>
      <c r="CR58" s="192">
        <v>1</v>
      </c>
      <c r="CS58" s="192">
        <v>1</v>
      </c>
      <c r="CT58" s="192">
        <v>1</v>
      </c>
      <c r="CU58" s="192">
        <v>1</v>
      </c>
      <c r="CV58" s="192">
        <v>1</v>
      </c>
      <c r="CW58" s="192">
        <v>1</v>
      </c>
      <c r="CX58" s="192">
        <v>1</v>
      </c>
      <c r="CY58" s="192">
        <v>1</v>
      </c>
      <c r="CZ58" s="192">
        <v>1</v>
      </c>
      <c r="DA58" s="192">
        <v>1</v>
      </c>
      <c r="DB58" s="192">
        <v>1</v>
      </c>
      <c r="DC58" s="192">
        <v>1</v>
      </c>
      <c r="DD58" s="192">
        <v>1</v>
      </c>
      <c r="DE58" s="192">
        <v>1</v>
      </c>
      <c r="DF58" s="192">
        <v>1</v>
      </c>
      <c r="DG58" s="192">
        <v>1</v>
      </c>
      <c r="DH58" s="192">
        <v>1</v>
      </c>
      <c r="DI58" s="192">
        <v>1</v>
      </c>
      <c r="DJ58" s="192">
        <v>1</v>
      </c>
      <c r="DK58" s="192">
        <v>1</v>
      </c>
      <c r="DL58" s="192">
        <v>1</v>
      </c>
      <c r="DM58" s="192">
        <v>1</v>
      </c>
      <c r="DN58" s="192">
        <v>1</v>
      </c>
      <c r="DO58" s="192">
        <v>1</v>
      </c>
      <c r="DP58" s="192">
        <v>1</v>
      </c>
      <c r="DQ58" s="192">
        <v>1</v>
      </c>
      <c r="DR58" s="192">
        <v>1</v>
      </c>
      <c r="DS58" s="192">
        <v>1</v>
      </c>
      <c r="DT58" s="192">
        <v>1</v>
      </c>
      <c r="DU58" s="192">
        <v>1</v>
      </c>
      <c r="DV58" s="192">
        <v>1</v>
      </c>
      <c r="DW58" s="192">
        <v>1</v>
      </c>
      <c r="DX58" s="192">
        <v>1</v>
      </c>
      <c r="DY58" s="192">
        <v>1</v>
      </c>
      <c r="DZ58" s="192">
        <v>1</v>
      </c>
      <c r="EA58" s="192">
        <v>1</v>
      </c>
      <c r="EB58" s="192">
        <v>1</v>
      </c>
      <c r="EC58" s="192">
        <v>1</v>
      </c>
      <c r="ED58" s="192">
        <v>1</v>
      </c>
      <c r="EE58" s="192">
        <v>1</v>
      </c>
      <c r="EF58" s="192">
        <v>1</v>
      </c>
      <c r="EG58" s="192">
        <v>1</v>
      </c>
      <c r="EH58" s="192">
        <v>1</v>
      </c>
      <c r="EI58" s="192">
        <v>1</v>
      </c>
      <c r="EJ58" s="192">
        <v>1</v>
      </c>
      <c r="EK58" s="192">
        <v>1</v>
      </c>
      <c r="EL58" s="192">
        <v>1</v>
      </c>
      <c r="EM58" s="192">
        <v>1</v>
      </c>
      <c r="EN58" s="192">
        <v>1</v>
      </c>
      <c r="EO58" s="192">
        <v>1</v>
      </c>
      <c r="EP58" s="192">
        <v>1</v>
      </c>
      <c r="EQ58" s="192">
        <v>1</v>
      </c>
      <c r="ER58" s="192">
        <v>1</v>
      </c>
      <c r="ES58" s="192">
        <v>1</v>
      </c>
      <c r="ET58" s="192">
        <v>1</v>
      </c>
      <c r="EU58" s="192">
        <v>1</v>
      </c>
      <c r="EV58" s="192">
        <v>1</v>
      </c>
      <c r="EW58" s="192">
        <v>1</v>
      </c>
      <c r="EX58" s="192">
        <v>1</v>
      </c>
      <c r="EY58" s="192">
        <v>1</v>
      </c>
      <c r="EZ58" s="192">
        <v>1</v>
      </c>
      <c r="FA58" s="192">
        <v>1</v>
      </c>
      <c r="FB58" s="192">
        <v>1</v>
      </c>
      <c r="FC58" s="192">
        <v>1</v>
      </c>
      <c r="FD58" s="192">
        <v>1</v>
      </c>
      <c r="FE58" s="192">
        <v>1</v>
      </c>
      <c r="FF58" s="192">
        <v>1</v>
      </c>
    </row>
    <row r="59" spans="1:162" ht="14.25" thickBot="1" x14ac:dyDescent="0.3">
      <c r="A59" s="177">
        <v>6</v>
      </c>
      <c r="B59" s="178" t="s">
        <v>1383</v>
      </c>
      <c r="C59" s="178" t="s">
        <v>12</v>
      </c>
      <c r="D59" s="907" t="s">
        <v>2103</v>
      </c>
      <c r="E59" s="907"/>
      <c r="F59" s="908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>
        <v>1</v>
      </c>
      <c r="BJ59" s="197">
        <v>1</v>
      </c>
      <c r="BK59" s="197">
        <v>1</v>
      </c>
      <c r="BL59" s="197">
        <v>1</v>
      </c>
      <c r="BM59" s="197">
        <v>1</v>
      </c>
      <c r="BN59" s="197">
        <v>1</v>
      </c>
      <c r="BO59" s="197">
        <v>1</v>
      </c>
      <c r="BP59" s="197">
        <v>1</v>
      </c>
      <c r="BQ59" s="197">
        <v>1</v>
      </c>
      <c r="BR59" s="197">
        <v>1</v>
      </c>
      <c r="BS59" s="197">
        <v>1</v>
      </c>
      <c r="BT59" s="197">
        <v>1</v>
      </c>
      <c r="BU59" s="197">
        <v>1</v>
      </c>
      <c r="BV59" s="197">
        <v>1</v>
      </c>
      <c r="BW59" s="197">
        <v>1</v>
      </c>
      <c r="BX59" s="197">
        <v>1</v>
      </c>
      <c r="BY59" s="197">
        <v>1</v>
      </c>
      <c r="BZ59" s="197">
        <v>1</v>
      </c>
      <c r="CA59" s="197">
        <v>1</v>
      </c>
      <c r="CB59" s="197">
        <v>1</v>
      </c>
      <c r="CC59" s="197">
        <v>1</v>
      </c>
      <c r="CD59" s="197">
        <v>1</v>
      </c>
      <c r="CE59" s="197">
        <v>1</v>
      </c>
      <c r="CF59" s="197">
        <v>1</v>
      </c>
      <c r="CG59" s="197">
        <v>1</v>
      </c>
      <c r="CH59" s="197">
        <v>1</v>
      </c>
      <c r="CI59" s="197">
        <v>1</v>
      </c>
      <c r="CJ59" s="197">
        <v>1</v>
      </c>
      <c r="CK59" s="197">
        <v>1</v>
      </c>
      <c r="CL59" s="197">
        <v>1</v>
      </c>
      <c r="CM59" s="197">
        <v>1</v>
      </c>
      <c r="CN59" s="197">
        <v>1</v>
      </c>
      <c r="CO59" s="197">
        <v>1</v>
      </c>
      <c r="CP59" s="197">
        <v>1</v>
      </c>
      <c r="CQ59" s="197">
        <v>1</v>
      </c>
      <c r="CR59" s="197">
        <v>1</v>
      </c>
      <c r="CS59" s="197">
        <v>1</v>
      </c>
      <c r="CT59" s="197">
        <v>1</v>
      </c>
      <c r="CU59" s="197">
        <v>1</v>
      </c>
      <c r="CV59" s="197">
        <v>1</v>
      </c>
      <c r="CW59" s="197">
        <v>1</v>
      </c>
      <c r="CX59" s="197">
        <v>1</v>
      </c>
      <c r="CY59" s="197">
        <v>1</v>
      </c>
      <c r="CZ59" s="197">
        <v>1</v>
      </c>
      <c r="DA59" s="197">
        <v>1</v>
      </c>
      <c r="DB59" s="197">
        <v>1</v>
      </c>
      <c r="DC59" s="197">
        <v>1</v>
      </c>
      <c r="DD59" s="197">
        <v>1</v>
      </c>
      <c r="DE59" s="197">
        <v>1</v>
      </c>
      <c r="DF59" s="197">
        <v>1</v>
      </c>
      <c r="DG59" s="197">
        <v>1</v>
      </c>
      <c r="DH59" s="197">
        <v>1</v>
      </c>
      <c r="DI59" s="197">
        <v>1</v>
      </c>
      <c r="DJ59" s="197">
        <v>1</v>
      </c>
      <c r="DK59" s="197">
        <v>1</v>
      </c>
      <c r="DL59" s="197">
        <v>1</v>
      </c>
      <c r="DM59" s="197">
        <v>1</v>
      </c>
      <c r="DN59" s="197">
        <v>1</v>
      </c>
      <c r="DO59" s="197">
        <v>1</v>
      </c>
      <c r="DP59" s="197">
        <v>1</v>
      </c>
      <c r="DQ59" s="197">
        <v>1</v>
      </c>
      <c r="DR59" s="197">
        <v>1</v>
      </c>
      <c r="DS59" s="197">
        <v>1</v>
      </c>
      <c r="DT59" s="197">
        <v>1</v>
      </c>
      <c r="DU59" s="197">
        <v>1</v>
      </c>
      <c r="DV59" s="197">
        <v>1</v>
      </c>
      <c r="DW59" s="197">
        <v>1</v>
      </c>
      <c r="DX59" s="197">
        <v>1</v>
      </c>
      <c r="DY59" s="197">
        <v>1</v>
      </c>
      <c r="DZ59" s="197">
        <v>1</v>
      </c>
      <c r="EA59" s="197">
        <v>1</v>
      </c>
      <c r="EB59" s="197">
        <v>1</v>
      </c>
      <c r="EC59" s="197">
        <v>1</v>
      </c>
      <c r="ED59" s="197">
        <v>1</v>
      </c>
      <c r="EE59" s="197">
        <v>1</v>
      </c>
      <c r="EF59" s="197">
        <v>1</v>
      </c>
      <c r="EG59" s="197">
        <v>1</v>
      </c>
      <c r="EH59" s="197">
        <v>1</v>
      </c>
      <c r="EI59" s="197">
        <v>1</v>
      </c>
      <c r="EJ59" s="197">
        <v>1</v>
      </c>
      <c r="EK59" s="197">
        <v>1</v>
      </c>
      <c r="EL59" s="197">
        <v>1</v>
      </c>
      <c r="EM59" s="197">
        <v>1</v>
      </c>
      <c r="EN59" s="197">
        <v>1</v>
      </c>
      <c r="EO59" s="197">
        <v>1</v>
      </c>
      <c r="EP59" s="197">
        <v>1</v>
      </c>
      <c r="EQ59" s="197">
        <v>1</v>
      </c>
      <c r="ER59" s="197">
        <v>1</v>
      </c>
      <c r="ES59" s="197">
        <v>1</v>
      </c>
      <c r="ET59" s="197">
        <v>1</v>
      </c>
      <c r="EU59" s="197">
        <v>1</v>
      </c>
      <c r="EV59" s="197">
        <v>1</v>
      </c>
      <c r="EW59" s="197">
        <v>1</v>
      </c>
      <c r="EX59" s="197">
        <v>1</v>
      </c>
      <c r="EY59" s="197">
        <v>1</v>
      </c>
      <c r="EZ59" s="197">
        <v>1</v>
      </c>
      <c r="FA59" s="197">
        <v>1</v>
      </c>
      <c r="FB59" s="197">
        <v>1</v>
      </c>
      <c r="FC59" s="197">
        <v>1</v>
      </c>
      <c r="FD59" s="197">
        <v>1</v>
      </c>
      <c r="FE59" s="197">
        <v>1</v>
      </c>
      <c r="FF59" s="197">
        <v>1</v>
      </c>
    </row>
    <row r="60" spans="1:162" x14ac:dyDescent="0.25">
      <c r="A60" s="196">
        <v>7</v>
      </c>
      <c r="B60" s="32" t="s">
        <v>1384</v>
      </c>
      <c r="C60" s="32" t="s">
        <v>1385</v>
      </c>
      <c r="D60" s="909" t="s">
        <v>2067</v>
      </c>
      <c r="E60" s="909"/>
      <c r="F60" s="910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>
        <v>1</v>
      </c>
      <c r="BL60" s="198">
        <v>1</v>
      </c>
      <c r="BM60" s="198">
        <v>1</v>
      </c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  <c r="CJ60" s="198"/>
      <c r="CK60" s="198"/>
      <c r="CL60" s="198"/>
      <c r="CM60" s="198"/>
      <c r="CN60" s="198"/>
      <c r="CO60" s="198"/>
      <c r="CP60" s="198"/>
      <c r="CQ60" s="198"/>
      <c r="CR60" s="198"/>
      <c r="CS60" s="198"/>
      <c r="CT60" s="198"/>
      <c r="CU60" s="198"/>
      <c r="CV60" s="198"/>
      <c r="CW60" s="198"/>
      <c r="CX60" s="198"/>
      <c r="CY60" s="198"/>
      <c r="CZ60" s="198"/>
      <c r="DA60" s="198"/>
      <c r="DB60" s="198">
        <v>1</v>
      </c>
      <c r="DC60" s="198">
        <v>1</v>
      </c>
      <c r="DD60" s="198">
        <v>1</v>
      </c>
      <c r="DE60" s="198">
        <v>1</v>
      </c>
      <c r="DF60" s="198">
        <v>1</v>
      </c>
      <c r="DG60" s="198">
        <v>1</v>
      </c>
      <c r="DH60" s="198">
        <v>1</v>
      </c>
      <c r="DI60" s="198">
        <v>1</v>
      </c>
      <c r="DJ60" s="198">
        <v>1</v>
      </c>
      <c r="DK60" s="198">
        <v>1</v>
      </c>
      <c r="DL60" s="198">
        <v>1</v>
      </c>
      <c r="DM60" s="198">
        <v>1</v>
      </c>
      <c r="DN60" s="198">
        <v>1</v>
      </c>
      <c r="DO60" s="198">
        <v>1</v>
      </c>
      <c r="DP60" s="198">
        <v>1</v>
      </c>
      <c r="DQ60" s="198">
        <v>1</v>
      </c>
      <c r="DR60" s="198">
        <v>1</v>
      </c>
      <c r="DS60" s="198">
        <v>1</v>
      </c>
      <c r="DT60" s="198">
        <v>1</v>
      </c>
      <c r="DU60" s="198">
        <v>1</v>
      </c>
      <c r="DV60" s="198">
        <v>1</v>
      </c>
      <c r="DW60" s="198">
        <v>1</v>
      </c>
      <c r="DX60" s="198">
        <v>1</v>
      </c>
      <c r="DY60" s="198">
        <v>1</v>
      </c>
      <c r="DZ60" s="198">
        <v>1</v>
      </c>
      <c r="EA60" s="198">
        <v>1</v>
      </c>
      <c r="EB60" s="198">
        <v>1</v>
      </c>
      <c r="EC60" s="198">
        <v>1</v>
      </c>
      <c r="ED60" s="198">
        <v>1</v>
      </c>
      <c r="EE60" s="198">
        <v>1</v>
      </c>
      <c r="EF60" s="198">
        <v>1</v>
      </c>
      <c r="EG60" s="198">
        <v>1</v>
      </c>
      <c r="EH60" s="198">
        <v>1</v>
      </c>
      <c r="EI60" s="198">
        <v>1</v>
      </c>
      <c r="EJ60" s="198">
        <v>1</v>
      </c>
      <c r="EK60" s="198">
        <v>1</v>
      </c>
      <c r="EL60" s="198">
        <v>1</v>
      </c>
      <c r="EM60" s="198">
        <v>1</v>
      </c>
      <c r="EN60" s="198">
        <v>1</v>
      </c>
      <c r="EO60" s="198">
        <v>1</v>
      </c>
      <c r="EP60" s="198">
        <v>1</v>
      </c>
      <c r="EQ60" s="198">
        <v>1</v>
      </c>
      <c r="ER60" s="198">
        <v>1</v>
      </c>
      <c r="ES60" s="198">
        <v>1</v>
      </c>
      <c r="ET60" s="198">
        <v>1</v>
      </c>
      <c r="EU60" s="198">
        <v>1</v>
      </c>
      <c r="EV60" s="198">
        <v>1</v>
      </c>
      <c r="EW60" s="198">
        <v>1</v>
      </c>
      <c r="EX60" s="198">
        <v>1</v>
      </c>
      <c r="EY60" s="198">
        <v>1</v>
      </c>
      <c r="EZ60" s="198">
        <v>1</v>
      </c>
      <c r="FA60" s="198">
        <v>1</v>
      </c>
      <c r="FB60" s="198">
        <v>1</v>
      </c>
      <c r="FC60" s="198">
        <v>1</v>
      </c>
      <c r="FD60" s="198">
        <v>1</v>
      </c>
      <c r="FE60" s="198">
        <v>1</v>
      </c>
      <c r="FF60" s="198">
        <v>1</v>
      </c>
    </row>
    <row r="61" spans="1:162" x14ac:dyDescent="0.25">
      <c r="A61" s="31">
        <v>7</v>
      </c>
      <c r="B61" s="21" t="s">
        <v>1384</v>
      </c>
      <c r="C61" s="21" t="s">
        <v>1385</v>
      </c>
      <c r="D61" s="905" t="s">
        <v>2087</v>
      </c>
      <c r="E61" s="905"/>
      <c r="F61" s="906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>
        <v>2</v>
      </c>
      <c r="BL61" s="192">
        <v>2</v>
      </c>
      <c r="BM61" s="192">
        <v>2</v>
      </c>
      <c r="BN61" s="192">
        <v>2</v>
      </c>
      <c r="BO61" s="192">
        <v>2</v>
      </c>
      <c r="BP61" s="192">
        <v>2</v>
      </c>
      <c r="BQ61" s="192">
        <v>2</v>
      </c>
      <c r="BR61" s="192">
        <v>2</v>
      </c>
      <c r="BS61" s="192">
        <v>2</v>
      </c>
      <c r="BT61" s="192">
        <v>2</v>
      </c>
      <c r="BU61" s="192">
        <v>2</v>
      </c>
      <c r="BV61" s="192">
        <v>2</v>
      </c>
      <c r="BW61" s="192">
        <v>2</v>
      </c>
      <c r="BX61" s="192">
        <v>2</v>
      </c>
      <c r="BY61" s="192">
        <v>2</v>
      </c>
      <c r="BZ61" s="192">
        <v>2</v>
      </c>
      <c r="CA61" s="192">
        <v>2</v>
      </c>
      <c r="CB61" s="192">
        <v>2</v>
      </c>
      <c r="CC61" s="192">
        <v>2</v>
      </c>
      <c r="CD61" s="192">
        <v>2</v>
      </c>
      <c r="CE61" s="192">
        <v>2</v>
      </c>
      <c r="CF61" s="192">
        <v>2</v>
      </c>
      <c r="CG61" s="192">
        <v>2</v>
      </c>
      <c r="CH61" s="192">
        <v>2</v>
      </c>
      <c r="CI61" s="192">
        <v>2</v>
      </c>
      <c r="CJ61" s="192">
        <v>2</v>
      </c>
      <c r="CK61" s="192">
        <v>2</v>
      </c>
      <c r="CL61" s="192">
        <v>2</v>
      </c>
      <c r="CM61" s="192">
        <v>2</v>
      </c>
      <c r="CN61" s="192">
        <v>2</v>
      </c>
      <c r="CO61" s="192">
        <v>2</v>
      </c>
      <c r="CP61" s="192">
        <v>2</v>
      </c>
      <c r="CQ61" s="192">
        <v>2</v>
      </c>
      <c r="CR61" s="192">
        <v>2</v>
      </c>
      <c r="CS61" s="192">
        <v>2</v>
      </c>
      <c r="CT61" s="192">
        <v>2</v>
      </c>
      <c r="CU61" s="192">
        <v>2</v>
      </c>
      <c r="CV61" s="192">
        <v>2</v>
      </c>
      <c r="CW61" s="192">
        <v>2</v>
      </c>
      <c r="CX61" s="192">
        <v>2</v>
      </c>
      <c r="CY61" s="192">
        <v>2</v>
      </c>
      <c r="CZ61" s="192">
        <v>2</v>
      </c>
      <c r="DA61" s="192">
        <v>2</v>
      </c>
      <c r="DB61" s="192">
        <v>2</v>
      </c>
      <c r="DC61" s="192">
        <v>2</v>
      </c>
      <c r="DD61" s="192">
        <v>2</v>
      </c>
      <c r="DE61" s="192">
        <v>2</v>
      </c>
      <c r="DF61" s="192">
        <v>2</v>
      </c>
      <c r="DG61" s="192">
        <v>2</v>
      </c>
      <c r="DH61" s="192">
        <v>2</v>
      </c>
      <c r="DI61" s="192">
        <v>2</v>
      </c>
      <c r="DJ61" s="192">
        <v>2</v>
      </c>
      <c r="DK61" s="192">
        <v>2</v>
      </c>
      <c r="DL61" s="192">
        <v>2</v>
      </c>
      <c r="DM61" s="192">
        <v>2</v>
      </c>
      <c r="DN61" s="192">
        <v>2</v>
      </c>
      <c r="DO61" s="192">
        <v>2</v>
      </c>
      <c r="DP61" s="192">
        <v>2</v>
      </c>
      <c r="DQ61" s="192">
        <v>2</v>
      </c>
      <c r="DR61" s="192">
        <v>2</v>
      </c>
      <c r="DS61" s="192">
        <v>2</v>
      </c>
      <c r="DT61" s="192">
        <v>2</v>
      </c>
      <c r="DU61" s="192">
        <v>2</v>
      </c>
      <c r="DV61" s="192">
        <v>2</v>
      </c>
      <c r="DW61" s="192">
        <v>2</v>
      </c>
      <c r="DX61" s="192">
        <v>2</v>
      </c>
      <c r="DY61" s="192">
        <v>2</v>
      </c>
      <c r="DZ61" s="192">
        <v>2</v>
      </c>
      <c r="EA61" s="192">
        <v>2</v>
      </c>
      <c r="EB61" s="192">
        <v>2</v>
      </c>
      <c r="EC61" s="192">
        <v>2</v>
      </c>
      <c r="ED61" s="192">
        <v>2</v>
      </c>
      <c r="EE61" s="192">
        <v>2</v>
      </c>
      <c r="EF61" s="192">
        <v>2</v>
      </c>
      <c r="EG61" s="192">
        <v>2</v>
      </c>
      <c r="EH61" s="192">
        <v>2</v>
      </c>
      <c r="EI61" s="192">
        <v>2</v>
      </c>
      <c r="EJ61" s="192">
        <v>2</v>
      </c>
      <c r="EK61" s="192">
        <v>2</v>
      </c>
      <c r="EL61" s="192">
        <v>2</v>
      </c>
      <c r="EM61" s="192">
        <v>2</v>
      </c>
      <c r="EN61" s="192">
        <v>2</v>
      </c>
      <c r="EO61" s="192">
        <v>2</v>
      </c>
      <c r="EP61" s="192">
        <v>2</v>
      </c>
      <c r="EQ61" s="192">
        <v>2</v>
      </c>
      <c r="ER61" s="192">
        <v>2</v>
      </c>
      <c r="ES61" s="192">
        <v>2</v>
      </c>
      <c r="ET61" s="192">
        <v>2</v>
      </c>
      <c r="EU61" s="192">
        <v>2</v>
      </c>
      <c r="EV61" s="192">
        <v>2</v>
      </c>
      <c r="EW61" s="192">
        <v>2</v>
      </c>
      <c r="EX61" s="192">
        <v>2</v>
      </c>
      <c r="EY61" s="192">
        <v>2</v>
      </c>
      <c r="EZ61" s="192">
        <v>2</v>
      </c>
      <c r="FA61" s="192">
        <v>2</v>
      </c>
      <c r="FB61" s="192">
        <v>2</v>
      </c>
      <c r="FC61" s="192">
        <v>2</v>
      </c>
      <c r="FD61" s="192">
        <v>2</v>
      </c>
      <c r="FE61" s="192">
        <v>2</v>
      </c>
      <c r="FF61" s="192">
        <v>2</v>
      </c>
    </row>
    <row r="62" spans="1:162" ht="13.5" customHeight="1" x14ac:dyDescent="0.25">
      <c r="A62" s="31">
        <v>7</v>
      </c>
      <c r="B62" s="21" t="s">
        <v>1384</v>
      </c>
      <c r="C62" s="21" t="s">
        <v>1385</v>
      </c>
      <c r="D62" s="911" t="s">
        <v>2068</v>
      </c>
      <c r="E62" s="912"/>
      <c r="F62" s="913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>
        <v>1</v>
      </c>
      <c r="BR62" s="192">
        <v>1</v>
      </c>
      <c r="BS62" s="192">
        <v>1</v>
      </c>
      <c r="BT62" s="192">
        <v>1</v>
      </c>
      <c r="BU62" s="192">
        <v>1</v>
      </c>
      <c r="BV62" s="192">
        <v>1</v>
      </c>
      <c r="BW62" s="192">
        <v>1</v>
      </c>
      <c r="BX62" s="192">
        <v>1</v>
      </c>
      <c r="BY62" s="192">
        <v>1</v>
      </c>
      <c r="BZ62" s="192">
        <v>1</v>
      </c>
      <c r="CA62" s="192">
        <v>1</v>
      </c>
      <c r="CB62" s="192">
        <v>1</v>
      </c>
      <c r="CC62" s="192">
        <v>1</v>
      </c>
      <c r="CD62" s="192">
        <v>1</v>
      </c>
      <c r="CE62" s="192">
        <v>1</v>
      </c>
      <c r="CF62" s="192">
        <v>1</v>
      </c>
      <c r="CG62" s="192">
        <v>1</v>
      </c>
      <c r="CH62" s="192">
        <v>1</v>
      </c>
      <c r="CI62" s="192">
        <v>1</v>
      </c>
      <c r="CJ62" s="192">
        <v>1</v>
      </c>
      <c r="CK62" s="192">
        <v>1</v>
      </c>
      <c r="CL62" s="192">
        <v>1</v>
      </c>
      <c r="CM62" s="192">
        <v>1</v>
      </c>
      <c r="CN62" s="192">
        <v>1</v>
      </c>
      <c r="CO62" s="192">
        <v>1</v>
      </c>
      <c r="CP62" s="192">
        <v>1</v>
      </c>
      <c r="CQ62" s="192">
        <v>1</v>
      </c>
      <c r="CR62" s="192">
        <v>1</v>
      </c>
      <c r="CS62" s="192">
        <v>1</v>
      </c>
      <c r="CT62" s="192">
        <v>1</v>
      </c>
      <c r="CU62" s="192">
        <v>1</v>
      </c>
      <c r="CV62" s="192">
        <v>1</v>
      </c>
      <c r="CW62" s="192">
        <v>1</v>
      </c>
      <c r="CX62" s="192">
        <v>1</v>
      </c>
      <c r="CY62" s="192">
        <v>1</v>
      </c>
      <c r="CZ62" s="192">
        <v>1</v>
      </c>
      <c r="DA62" s="192">
        <v>1</v>
      </c>
      <c r="DB62" s="192">
        <v>1</v>
      </c>
      <c r="DC62" s="192">
        <v>1</v>
      </c>
      <c r="DD62" s="192">
        <v>1</v>
      </c>
      <c r="DE62" s="192">
        <v>1</v>
      </c>
      <c r="DF62" s="192">
        <v>1</v>
      </c>
      <c r="DG62" s="192">
        <v>1</v>
      </c>
      <c r="DH62" s="192">
        <v>1</v>
      </c>
      <c r="DI62" s="192">
        <v>1</v>
      </c>
      <c r="DJ62" s="192">
        <v>1</v>
      </c>
      <c r="DK62" s="192">
        <v>1</v>
      </c>
      <c r="DL62" s="192">
        <v>1</v>
      </c>
      <c r="DM62" s="192">
        <v>1</v>
      </c>
      <c r="DN62" s="192">
        <v>1</v>
      </c>
      <c r="DO62" s="192">
        <v>1</v>
      </c>
      <c r="DP62" s="192">
        <v>1</v>
      </c>
      <c r="DQ62" s="192">
        <v>1</v>
      </c>
      <c r="DR62" s="192">
        <v>1</v>
      </c>
      <c r="DS62" s="192">
        <v>1</v>
      </c>
      <c r="DT62" s="192">
        <v>1</v>
      </c>
      <c r="DU62" s="192">
        <v>1</v>
      </c>
      <c r="DV62" s="192">
        <v>1</v>
      </c>
      <c r="DW62" s="192">
        <v>1</v>
      </c>
      <c r="DX62" s="192">
        <v>1</v>
      </c>
      <c r="DY62" s="192">
        <v>1</v>
      </c>
      <c r="DZ62" s="192">
        <v>1</v>
      </c>
      <c r="EA62" s="192">
        <v>1</v>
      </c>
      <c r="EB62" s="192">
        <v>1</v>
      </c>
      <c r="EC62" s="192">
        <v>1</v>
      </c>
      <c r="ED62" s="192">
        <v>1</v>
      </c>
      <c r="EE62" s="192">
        <v>1</v>
      </c>
      <c r="EF62" s="192">
        <v>1</v>
      </c>
      <c r="EG62" s="192">
        <v>1</v>
      </c>
      <c r="EH62" s="192">
        <v>1</v>
      </c>
      <c r="EI62" s="192">
        <v>1</v>
      </c>
      <c r="EJ62" s="192">
        <v>1</v>
      </c>
      <c r="EK62" s="192">
        <v>1</v>
      </c>
      <c r="EL62" s="192">
        <v>1</v>
      </c>
      <c r="EM62" s="192">
        <v>1</v>
      </c>
      <c r="EN62" s="192">
        <v>1</v>
      </c>
      <c r="EO62" s="192">
        <v>1</v>
      </c>
      <c r="EP62" s="192">
        <v>1</v>
      </c>
      <c r="EQ62" s="192">
        <v>1</v>
      </c>
      <c r="ER62" s="192">
        <v>1</v>
      </c>
      <c r="ES62" s="192">
        <v>1</v>
      </c>
      <c r="ET62" s="192">
        <v>1</v>
      </c>
      <c r="EU62" s="192">
        <v>1</v>
      </c>
      <c r="EV62" s="192">
        <v>1</v>
      </c>
      <c r="EW62" s="192">
        <v>1</v>
      </c>
      <c r="EX62" s="192">
        <v>1</v>
      </c>
      <c r="EY62" s="192">
        <v>1</v>
      </c>
      <c r="EZ62" s="192">
        <v>1</v>
      </c>
      <c r="FA62" s="192">
        <v>1</v>
      </c>
      <c r="FB62" s="192">
        <v>1</v>
      </c>
      <c r="FC62" s="192">
        <v>1</v>
      </c>
      <c r="FD62" s="192">
        <v>1</v>
      </c>
      <c r="FE62" s="192">
        <v>1</v>
      </c>
      <c r="FF62" s="192">
        <v>1</v>
      </c>
    </row>
    <row r="63" spans="1:162" x14ac:dyDescent="0.25">
      <c r="A63" s="31">
        <v>7</v>
      </c>
      <c r="B63" s="21" t="s">
        <v>1384</v>
      </c>
      <c r="C63" s="21" t="s">
        <v>1385</v>
      </c>
      <c r="D63" s="905" t="s">
        <v>2105</v>
      </c>
      <c r="E63" s="905"/>
      <c r="F63" s="906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>
        <v>1</v>
      </c>
      <c r="BN63" s="192">
        <v>1</v>
      </c>
      <c r="BO63" s="192">
        <v>1</v>
      </c>
      <c r="BP63" s="192">
        <v>1</v>
      </c>
      <c r="BQ63" s="192">
        <v>1</v>
      </c>
      <c r="BR63" s="192">
        <v>1</v>
      </c>
      <c r="BS63" s="192">
        <v>1</v>
      </c>
      <c r="BT63" s="192">
        <v>1</v>
      </c>
      <c r="BU63" s="192">
        <v>1</v>
      </c>
      <c r="BV63" s="192">
        <v>1</v>
      </c>
      <c r="BW63" s="192">
        <v>1</v>
      </c>
      <c r="BX63" s="192">
        <v>1</v>
      </c>
      <c r="BY63" s="192">
        <v>1</v>
      </c>
      <c r="BZ63" s="192">
        <v>1</v>
      </c>
      <c r="CA63" s="192">
        <v>1</v>
      </c>
      <c r="CB63" s="192">
        <v>1</v>
      </c>
      <c r="CC63" s="192">
        <v>1</v>
      </c>
      <c r="CD63" s="192">
        <v>1</v>
      </c>
      <c r="CE63" s="192">
        <v>1</v>
      </c>
      <c r="CF63" s="192">
        <v>1</v>
      </c>
      <c r="CG63" s="192">
        <v>1</v>
      </c>
      <c r="CH63" s="192">
        <v>1</v>
      </c>
      <c r="CI63" s="192">
        <v>1</v>
      </c>
      <c r="CJ63" s="192">
        <v>1</v>
      </c>
      <c r="CK63" s="192">
        <v>1</v>
      </c>
      <c r="CL63" s="192">
        <v>1</v>
      </c>
      <c r="CM63" s="192">
        <v>1</v>
      </c>
      <c r="CN63" s="192">
        <v>1</v>
      </c>
      <c r="CO63" s="192">
        <v>1</v>
      </c>
      <c r="CP63" s="192">
        <v>1</v>
      </c>
      <c r="CQ63" s="192">
        <v>1</v>
      </c>
      <c r="CR63" s="192">
        <v>1</v>
      </c>
      <c r="CS63" s="192">
        <v>1</v>
      </c>
      <c r="CT63" s="192">
        <v>1</v>
      </c>
      <c r="CU63" s="192">
        <v>1</v>
      </c>
      <c r="CV63" s="192">
        <v>1</v>
      </c>
      <c r="CW63" s="192">
        <v>1</v>
      </c>
      <c r="CX63" s="192">
        <v>1</v>
      </c>
      <c r="CY63" s="192">
        <v>1</v>
      </c>
      <c r="CZ63" s="192">
        <v>1</v>
      </c>
      <c r="DA63" s="192">
        <v>1</v>
      </c>
      <c r="DB63" s="192">
        <v>1</v>
      </c>
      <c r="DC63" s="192">
        <v>1</v>
      </c>
      <c r="DD63" s="192">
        <v>1</v>
      </c>
      <c r="DE63" s="192">
        <v>1</v>
      </c>
      <c r="DF63" s="192">
        <v>1</v>
      </c>
      <c r="DG63" s="192">
        <v>1</v>
      </c>
      <c r="DH63" s="192">
        <v>1</v>
      </c>
      <c r="DI63" s="192">
        <v>1</v>
      </c>
      <c r="DJ63" s="192">
        <v>1</v>
      </c>
      <c r="DK63" s="192">
        <v>1</v>
      </c>
      <c r="DL63" s="192">
        <v>1</v>
      </c>
      <c r="DM63" s="192">
        <v>1</v>
      </c>
      <c r="DN63" s="192">
        <v>1</v>
      </c>
      <c r="DO63" s="192">
        <v>1</v>
      </c>
      <c r="DP63" s="192">
        <v>1</v>
      </c>
      <c r="DQ63" s="192">
        <v>1</v>
      </c>
      <c r="DR63" s="192">
        <v>1</v>
      </c>
      <c r="DS63" s="192">
        <v>1</v>
      </c>
      <c r="DT63" s="192">
        <v>1</v>
      </c>
      <c r="DU63" s="192">
        <v>1</v>
      </c>
      <c r="DV63" s="192">
        <v>1</v>
      </c>
      <c r="DW63" s="192">
        <v>1</v>
      </c>
      <c r="DX63" s="192">
        <v>1</v>
      </c>
      <c r="DY63" s="192">
        <v>1</v>
      </c>
      <c r="DZ63" s="192">
        <v>1</v>
      </c>
      <c r="EA63" s="192">
        <v>1</v>
      </c>
      <c r="EB63" s="192">
        <v>1</v>
      </c>
      <c r="EC63" s="192">
        <v>1</v>
      </c>
      <c r="ED63" s="192">
        <v>1</v>
      </c>
      <c r="EE63" s="192">
        <v>1</v>
      </c>
      <c r="EF63" s="192">
        <v>1</v>
      </c>
      <c r="EG63" s="192">
        <v>1</v>
      </c>
      <c r="EH63" s="192">
        <v>1</v>
      </c>
      <c r="EI63" s="192">
        <v>1</v>
      </c>
      <c r="EJ63" s="192">
        <v>1</v>
      </c>
      <c r="EK63" s="192">
        <v>1</v>
      </c>
      <c r="EL63" s="192">
        <v>1</v>
      </c>
      <c r="EM63" s="192">
        <v>1</v>
      </c>
      <c r="EN63" s="192">
        <v>1</v>
      </c>
      <c r="EO63" s="192">
        <v>1</v>
      </c>
      <c r="EP63" s="192">
        <v>1</v>
      </c>
      <c r="EQ63" s="192">
        <v>1</v>
      </c>
      <c r="ER63" s="192">
        <v>1</v>
      </c>
      <c r="ES63" s="192">
        <v>1</v>
      </c>
      <c r="ET63" s="192">
        <v>1</v>
      </c>
      <c r="EU63" s="192">
        <v>1</v>
      </c>
      <c r="EV63" s="192">
        <v>1</v>
      </c>
      <c r="EW63" s="192">
        <v>1</v>
      </c>
      <c r="EX63" s="192">
        <v>1</v>
      </c>
      <c r="EY63" s="192">
        <v>1</v>
      </c>
      <c r="EZ63" s="192">
        <v>1</v>
      </c>
      <c r="FA63" s="192">
        <v>1</v>
      </c>
      <c r="FB63" s="192">
        <v>1</v>
      </c>
      <c r="FC63" s="192">
        <v>1</v>
      </c>
      <c r="FD63" s="192">
        <v>1</v>
      </c>
      <c r="FE63" s="192">
        <v>1</v>
      </c>
      <c r="FF63" s="192">
        <v>1</v>
      </c>
    </row>
    <row r="64" spans="1:162" x14ac:dyDescent="0.25">
      <c r="A64" s="31">
        <v>7</v>
      </c>
      <c r="B64" s="21" t="s">
        <v>1384</v>
      </c>
      <c r="C64" s="21" t="s">
        <v>1385</v>
      </c>
      <c r="D64" s="905" t="s">
        <v>2106</v>
      </c>
      <c r="E64" s="905"/>
      <c r="F64" s="906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192"/>
      <c r="BV64" s="192"/>
      <c r="BW64" s="192"/>
      <c r="BX64" s="192"/>
      <c r="BY64" s="192"/>
      <c r="BZ64" s="192"/>
      <c r="CA64" s="192"/>
      <c r="CB64" s="192"/>
      <c r="CC64" s="192"/>
      <c r="CD64" s="192"/>
      <c r="CE64" s="192"/>
      <c r="CF64" s="192"/>
      <c r="CG64" s="192"/>
      <c r="CH64" s="192"/>
      <c r="CI64" s="192"/>
      <c r="CJ64" s="192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2"/>
      <c r="CY64" s="192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  <c r="DJ64" s="192"/>
      <c r="DK64" s="192"/>
      <c r="DL64" s="192"/>
      <c r="DM64" s="192"/>
      <c r="DN64" s="192"/>
      <c r="DO64" s="192"/>
      <c r="DP64" s="192"/>
      <c r="DQ64" s="192"/>
      <c r="DR64" s="192"/>
      <c r="DS64" s="192"/>
      <c r="DT64" s="192"/>
      <c r="DU64" s="192"/>
      <c r="DV64" s="192"/>
      <c r="DW64" s="192"/>
      <c r="DX64" s="192"/>
      <c r="DY64" s="192"/>
      <c r="DZ64" s="192"/>
      <c r="EA64" s="192"/>
      <c r="EB64" s="192"/>
      <c r="EC64" s="192"/>
      <c r="ED64" s="192"/>
      <c r="EE64" s="192"/>
      <c r="EF64" s="192"/>
      <c r="EG64" s="192"/>
      <c r="EH64" s="192"/>
      <c r="EI64" s="192"/>
      <c r="EJ64" s="192"/>
      <c r="EK64" s="192"/>
      <c r="EL64" s="192"/>
      <c r="EM64" s="192"/>
      <c r="EN64" s="192"/>
      <c r="EO64" s="192"/>
      <c r="EP64" s="192"/>
      <c r="EQ64" s="192"/>
      <c r="ER64" s="192"/>
      <c r="ES64" s="192"/>
      <c r="ET64" s="192"/>
      <c r="EU64" s="192"/>
      <c r="EV64" s="192"/>
      <c r="EW64" s="192"/>
      <c r="EX64" s="192"/>
      <c r="EY64" s="192"/>
      <c r="EZ64" s="192"/>
      <c r="FA64" s="192"/>
      <c r="FB64" s="192"/>
      <c r="FC64" s="192"/>
      <c r="FD64" s="192"/>
      <c r="FE64" s="192"/>
      <c r="FF64" s="192"/>
    </row>
    <row r="65" spans="1:162" x14ac:dyDescent="0.25">
      <c r="A65" s="31">
        <v>7</v>
      </c>
      <c r="B65" s="21" t="s">
        <v>1384</v>
      </c>
      <c r="C65" s="21" t="s">
        <v>1385</v>
      </c>
      <c r="D65" s="905" t="s">
        <v>2061</v>
      </c>
      <c r="E65" s="905"/>
      <c r="F65" s="906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>
        <v>1</v>
      </c>
      <c r="BL65" s="192">
        <v>1</v>
      </c>
      <c r="BM65" s="192">
        <v>1</v>
      </c>
      <c r="BN65" s="192">
        <v>1</v>
      </c>
      <c r="BO65" s="192">
        <v>1</v>
      </c>
      <c r="BP65" s="192">
        <v>1</v>
      </c>
      <c r="BQ65" s="192">
        <v>1</v>
      </c>
      <c r="BR65" s="192">
        <v>1</v>
      </c>
      <c r="BS65" s="192">
        <v>1</v>
      </c>
      <c r="BT65" s="192">
        <v>1</v>
      </c>
      <c r="BU65" s="192">
        <v>1</v>
      </c>
      <c r="BV65" s="192">
        <v>1</v>
      </c>
      <c r="BW65" s="192">
        <v>1</v>
      </c>
      <c r="BX65" s="192">
        <v>1</v>
      </c>
      <c r="BY65" s="192">
        <v>1</v>
      </c>
      <c r="BZ65" s="192">
        <v>1</v>
      </c>
      <c r="CA65" s="192">
        <v>1</v>
      </c>
      <c r="CB65" s="192">
        <v>1</v>
      </c>
      <c r="CC65" s="192">
        <v>1</v>
      </c>
      <c r="CD65" s="192">
        <v>1</v>
      </c>
      <c r="CE65" s="192">
        <v>1</v>
      </c>
      <c r="CF65" s="192">
        <v>1</v>
      </c>
      <c r="CG65" s="192">
        <v>1</v>
      </c>
      <c r="CH65" s="192">
        <v>1</v>
      </c>
      <c r="CI65" s="192">
        <v>1</v>
      </c>
      <c r="CJ65" s="192">
        <v>1</v>
      </c>
      <c r="CK65" s="192">
        <v>1</v>
      </c>
      <c r="CL65" s="192">
        <v>1</v>
      </c>
      <c r="CM65" s="192">
        <v>1</v>
      </c>
      <c r="CN65" s="192">
        <v>1</v>
      </c>
      <c r="CO65" s="192">
        <v>1</v>
      </c>
      <c r="CP65" s="192">
        <v>1</v>
      </c>
      <c r="CQ65" s="192">
        <v>1</v>
      </c>
      <c r="CR65" s="192">
        <v>1</v>
      </c>
      <c r="CS65" s="192">
        <v>1</v>
      </c>
      <c r="CT65" s="192">
        <v>1</v>
      </c>
      <c r="CU65" s="192">
        <v>1</v>
      </c>
      <c r="CV65" s="192">
        <v>1</v>
      </c>
      <c r="CW65" s="192">
        <v>1</v>
      </c>
      <c r="CX65" s="192">
        <v>1</v>
      </c>
      <c r="CY65" s="192">
        <v>1</v>
      </c>
      <c r="CZ65" s="192">
        <v>1</v>
      </c>
      <c r="DA65" s="192">
        <v>1</v>
      </c>
      <c r="DB65" s="192">
        <v>1</v>
      </c>
      <c r="DC65" s="192">
        <v>1</v>
      </c>
      <c r="DD65" s="192">
        <v>1</v>
      </c>
      <c r="DE65" s="192">
        <v>1</v>
      </c>
      <c r="DF65" s="192">
        <v>1</v>
      </c>
      <c r="DG65" s="192">
        <v>1</v>
      </c>
      <c r="DH65" s="192">
        <v>1</v>
      </c>
      <c r="DI65" s="192">
        <v>1</v>
      </c>
      <c r="DJ65" s="192">
        <v>1</v>
      </c>
      <c r="DK65" s="192">
        <v>1</v>
      </c>
      <c r="DL65" s="192">
        <v>1</v>
      </c>
      <c r="DM65" s="192">
        <v>1</v>
      </c>
      <c r="DN65" s="192">
        <v>1</v>
      </c>
      <c r="DO65" s="192">
        <v>1</v>
      </c>
      <c r="DP65" s="192">
        <v>1</v>
      </c>
      <c r="DQ65" s="192">
        <v>1</v>
      </c>
      <c r="DR65" s="192">
        <v>1</v>
      </c>
      <c r="DS65" s="192">
        <v>1</v>
      </c>
      <c r="DT65" s="192">
        <v>1</v>
      </c>
      <c r="DU65" s="192">
        <v>1</v>
      </c>
      <c r="DV65" s="192">
        <v>1</v>
      </c>
      <c r="DW65" s="192">
        <v>1</v>
      </c>
      <c r="DX65" s="192">
        <v>1</v>
      </c>
      <c r="DY65" s="192">
        <v>1</v>
      </c>
      <c r="DZ65" s="192">
        <v>1</v>
      </c>
      <c r="EA65" s="192">
        <v>1</v>
      </c>
      <c r="EB65" s="192">
        <v>1</v>
      </c>
      <c r="EC65" s="192">
        <v>1</v>
      </c>
      <c r="ED65" s="192">
        <v>1</v>
      </c>
      <c r="EE65" s="192">
        <v>1</v>
      </c>
      <c r="EF65" s="192">
        <v>1</v>
      </c>
      <c r="EG65" s="192">
        <v>1</v>
      </c>
      <c r="EH65" s="192">
        <v>1</v>
      </c>
      <c r="EI65" s="192">
        <v>1</v>
      </c>
      <c r="EJ65" s="192">
        <v>1</v>
      </c>
      <c r="EK65" s="192">
        <v>1</v>
      </c>
      <c r="EL65" s="192">
        <v>1</v>
      </c>
      <c r="EM65" s="192">
        <v>1</v>
      </c>
      <c r="EN65" s="192">
        <v>1</v>
      </c>
      <c r="EO65" s="192">
        <v>1</v>
      </c>
      <c r="EP65" s="192">
        <v>1</v>
      </c>
      <c r="EQ65" s="192">
        <v>1</v>
      </c>
      <c r="ER65" s="192">
        <v>1</v>
      </c>
      <c r="ES65" s="192">
        <v>1</v>
      </c>
      <c r="ET65" s="192">
        <v>1</v>
      </c>
      <c r="EU65" s="192">
        <v>1</v>
      </c>
      <c r="EV65" s="192">
        <v>1</v>
      </c>
      <c r="EW65" s="192">
        <v>1</v>
      </c>
      <c r="EX65" s="192">
        <v>1</v>
      </c>
      <c r="EY65" s="192">
        <v>1</v>
      </c>
      <c r="EZ65" s="192">
        <v>1</v>
      </c>
      <c r="FA65" s="192">
        <v>1</v>
      </c>
      <c r="FB65" s="192">
        <v>1</v>
      </c>
      <c r="FC65" s="192">
        <v>1</v>
      </c>
      <c r="FD65" s="192">
        <v>1</v>
      </c>
      <c r="FE65" s="192">
        <v>1</v>
      </c>
      <c r="FF65" s="192">
        <v>1</v>
      </c>
    </row>
    <row r="66" spans="1:162" x14ac:dyDescent="0.25">
      <c r="A66" s="31">
        <v>7</v>
      </c>
      <c r="B66" s="21" t="s">
        <v>1384</v>
      </c>
      <c r="C66" s="21" t="s">
        <v>1385</v>
      </c>
      <c r="D66" s="905" t="s">
        <v>2084</v>
      </c>
      <c r="E66" s="905"/>
      <c r="F66" s="906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>
        <v>1</v>
      </c>
      <c r="BP66" s="192">
        <v>1</v>
      </c>
      <c r="BQ66" s="192">
        <v>1</v>
      </c>
      <c r="BR66" s="192">
        <v>1</v>
      </c>
      <c r="BS66" s="192">
        <v>1</v>
      </c>
      <c r="BT66" s="192">
        <v>1</v>
      </c>
      <c r="BU66" s="192">
        <v>1</v>
      </c>
      <c r="BV66" s="192">
        <v>1</v>
      </c>
      <c r="BW66" s="192">
        <v>1</v>
      </c>
      <c r="BX66" s="192">
        <v>1</v>
      </c>
      <c r="BY66" s="192">
        <v>1</v>
      </c>
      <c r="BZ66" s="192">
        <v>1</v>
      </c>
      <c r="CA66" s="192">
        <v>1</v>
      </c>
      <c r="CB66" s="192">
        <v>1</v>
      </c>
      <c r="CC66" s="192">
        <v>1</v>
      </c>
      <c r="CD66" s="192">
        <v>1</v>
      </c>
      <c r="CE66" s="192">
        <v>1</v>
      </c>
      <c r="CF66" s="192">
        <v>1</v>
      </c>
      <c r="CG66" s="192">
        <v>1</v>
      </c>
      <c r="CH66" s="192">
        <v>1</v>
      </c>
      <c r="CI66" s="192">
        <v>1</v>
      </c>
      <c r="CJ66" s="192">
        <v>1</v>
      </c>
      <c r="CK66" s="192">
        <v>1</v>
      </c>
      <c r="CL66" s="192">
        <v>1</v>
      </c>
      <c r="CM66" s="192">
        <v>1</v>
      </c>
      <c r="CN66" s="192">
        <v>1</v>
      </c>
      <c r="CO66" s="192">
        <v>1</v>
      </c>
      <c r="CP66" s="192">
        <v>1</v>
      </c>
      <c r="CQ66" s="192">
        <v>1</v>
      </c>
      <c r="CR66" s="192">
        <v>1</v>
      </c>
      <c r="CS66" s="192">
        <v>1</v>
      </c>
      <c r="CT66" s="192">
        <v>1</v>
      </c>
      <c r="CU66" s="192">
        <v>1</v>
      </c>
      <c r="CV66" s="192">
        <v>1</v>
      </c>
      <c r="CW66" s="192">
        <v>1</v>
      </c>
      <c r="CX66" s="192">
        <v>1</v>
      </c>
      <c r="CY66" s="192">
        <v>1</v>
      </c>
      <c r="CZ66" s="192">
        <v>1</v>
      </c>
      <c r="DA66" s="192">
        <v>1</v>
      </c>
      <c r="DB66" s="192">
        <v>1</v>
      </c>
      <c r="DC66" s="192">
        <v>1</v>
      </c>
      <c r="DD66" s="192">
        <v>1</v>
      </c>
      <c r="DE66" s="192">
        <v>1</v>
      </c>
      <c r="DF66" s="192">
        <v>1</v>
      </c>
      <c r="DG66" s="192">
        <v>1</v>
      </c>
      <c r="DH66" s="192">
        <v>1</v>
      </c>
      <c r="DI66" s="192">
        <v>1</v>
      </c>
      <c r="DJ66" s="192">
        <v>1</v>
      </c>
      <c r="DK66" s="192">
        <v>1</v>
      </c>
      <c r="DL66" s="192">
        <v>1</v>
      </c>
      <c r="DM66" s="192">
        <v>1</v>
      </c>
      <c r="DN66" s="192">
        <v>1</v>
      </c>
      <c r="DO66" s="192">
        <v>1</v>
      </c>
      <c r="DP66" s="192">
        <v>1</v>
      </c>
      <c r="DQ66" s="192">
        <v>1</v>
      </c>
      <c r="DR66" s="192">
        <v>1</v>
      </c>
      <c r="DS66" s="192">
        <v>1</v>
      </c>
      <c r="DT66" s="192">
        <v>1</v>
      </c>
      <c r="DU66" s="192">
        <v>1</v>
      </c>
      <c r="DV66" s="192">
        <v>1</v>
      </c>
      <c r="DW66" s="192">
        <v>1</v>
      </c>
      <c r="DX66" s="192">
        <v>1</v>
      </c>
      <c r="DY66" s="192">
        <v>1</v>
      </c>
      <c r="DZ66" s="192">
        <v>1</v>
      </c>
      <c r="EA66" s="192">
        <v>1</v>
      </c>
      <c r="EB66" s="192">
        <v>1</v>
      </c>
      <c r="EC66" s="192">
        <v>1</v>
      </c>
      <c r="ED66" s="192">
        <v>1</v>
      </c>
      <c r="EE66" s="192">
        <v>1</v>
      </c>
      <c r="EF66" s="192">
        <v>1</v>
      </c>
      <c r="EG66" s="192">
        <v>1</v>
      </c>
      <c r="EH66" s="192">
        <v>1</v>
      </c>
      <c r="EI66" s="192">
        <v>1</v>
      </c>
      <c r="EJ66" s="192">
        <v>1</v>
      </c>
      <c r="EK66" s="192">
        <v>1</v>
      </c>
      <c r="EL66" s="192">
        <v>1</v>
      </c>
      <c r="EM66" s="192">
        <v>1</v>
      </c>
      <c r="EN66" s="192">
        <v>1</v>
      </c>
      <c r="EO66" s="192">
        <v>1</v>
      </c>
      <c r="EP66" s="192">
        <v>1</v>
      </c>
      <c r="EQ66" s="192">
        <v>1</v>
      </c>
      <c r="ER66" s="192">
        <v>1</v>
      </c>
      <c r="ES66" s="192">
        <v>1</v>
      </c>
      <c r="ET66" s="192">
        <v>1</v>
      </c>
      <c r="EU66" s="192">
        <v>1</v>
      </c>
      <c r="EV66" s="192">
        <v>1</v>
      </c>
      <c r="EW66" s="192">
        <v>1</v>
      </c>
      <c r="EX66" s="192">
        <v>1</v>
      </c>
      <c r="EY66" s="192">
        <v>1</v>
      </c>
      <c r="EZ66" s="192">
        <v>1</v>
      </c>
      <c r="FA66" s="192">
        <v>1</v>
      </c>
      <c r="FB66" s="192">
        <v>1</v>
      </c>
      <c r="FC66" s="192">
        <v>1</v>
      </c>
      <c r="FD66" s="192">
        <v>1</v>
      </c>
      <c r="FE66" s="192">
        <v>1</v>
      </c>
      <c r="FF66" s="192">
        <v>1</v>
      </c>
    </row>
    <row r="67" spans="1:162" x14ac:dyDescent="0.25">
      <c r="A67" s="31">
        <v>7</v>
      </c>
      <c r="B67" s="21" t="s">
        <v>1384</v>
      </c>
      <c r="C67" s="21" t="s">
        <v>1385</v>
      </c>
      <c r="D67" s="905" t="s">
        <v>2107</v>
      </c>
      <c r="E67" s="905"/>
      <c r="F67" s="906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192"/>
      <c r="BW67" s="192"/>
      <c r="BX67" s="192"/>
      <c r="BY67" s="192"/>
      <c r="BZ67" s="192"/>
      <c r="CA67" s="192"/>
      <c r="CB67" s="192"/>
      <c r="CC67" s="192"/>
      <c r="CD67" s="192"/>
      <c r="CE67" s="192"/>
      <c r="CF67" s="192"/>
      <c r="CG67" s="192"/>
      <c r="CH67" s="192"/>
      <c r="CI67" s="192"/>
      <c r="CJ67" s="192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2"/>
      <c r="CY67" s="192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2"/>
      <c r="DN67" s="192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2"/>
      <c r="EC67" s="192"/>
      <c r="ED67" s="192"/>
      <c r="EE67" s="192"/>
      <c r="EF67" s="192"/>
      <c r="EG67" s="192"/>
      <c r="EH67" s="192"/>
      <c r="EI67" s="192"/>
      <c r="EJ67" s="192"/>
      <c r="EK67" s="192"/>
      <c r="EL67" s="192"/>
      <c r="EM67" s="192"/>
      <c r="EN67" s="192"/>
      <c r="EO67" s="192"/>
      <c r="EP67" s="192"/>
      <c r="EQ67" s="192"/>
      <c r="ER67" s="192"/>
      <c r="ES67" s="192"/>
      <c r="ET67" s="192"/>
      <c r="EU67" s="192"/>
      <c r="EV67" s="192"/>
      <c r="EW67" s="192"/>
      <c r="EX67" s="192"/>
      <c r="EY67" s="192"/>
      <c r="EZ67" s="192"/>
      <c r="FA67" s="192"/>
      <c r="FB67" s="192"/>
      <c r="FC67" s="192"/>
      <c r="FD67" s="192"/>
      <c r="FE67" s="192"/>
      <c r="FF67" s="192"/>
    </row>
    <row r="68" spans="1:162" x14ac:dyDescent="0.25">
      <c r="A68" s="31">
        <v>7</v>
      </c>
      <c r="B68" s="21" t="s">
        <v>1384</v>
      </c>
      <c r="C68" s="21" t="s">
        <v>1385</v>
      </c>
      <c r="D68" s="905" t="s">
        <v>2072</v>
      </c>
      <c r="E68" s="905"/>
      <c r="F68" s="906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>
        <v>1</v>
      </c>
      <c r="BN68" s="192">
        <v>1</v>
      </c>
      <c r="BO68" s="192">
        <v>1</v>
      </c>
      <c r="BP68" s="192">
        <v>1</v>
      </c>
      <c r="BQ68" s="192">
        <v>1</v>
      </c>
      <c r="BR68" s="192">
        <v>1</v>
      </c>
      <c r="BS68" s="192">
        <v>1</v>
      </c>
      <c r="BT68" s="192">
        <v>1</v>
      </c>
      <c r="BU68" s="192">
        <v>1</v>
      </c>
      <c r="BV68" s="192">
        <v>1</v>
      </c>
      <c r="BW68" s="192">
        <v>1</v>
      </c>
      <c r="BX68" s="192">
        <v>1</v>
      </c>
      <c r="BY68" s="192">
        <v>1</v>
      </c>
      <c r="BZ68" s="192">
        <v>1</v>
      </c>
      <c r="CA68" s="192">
        <v>1</v>
      </c>
      <c r="CB68" s="192">
        <v>1</v>
      </c>
      <c r="CC68" s="192">
        <v>1</v>
      </c>
      <c r="CD68" s="192">
        <v>1</v>
      </c>
      <c r="CE68" s="192">
        <v>1</v>
      </c>
      <c r="CF68" s="192">
        <v>1</v>
      </c>
      <c r="CG68" s="192">
        <v>1</v>
      </c>
      <c r="CH68" s="192">
        <v>1</v>
      </c>
      <c r="CI68" s="192">
        <v>1</v>
      </c>
      <c r="CJ68" s="192">
        <v>1</v>
      </c>
      <c r="CK68" s="192">
        <v>1</v>
      </c>
      <c r="CL68" s="192">
        <v>1</v>
      </c>
      <c r="CM68" s="192">
        <v>1</v>
      </c>
      <c r="CN68" s="192">
        <v>1</v>
      </c>
      <c r="CO68" s="192">
        <v>1</v>
      </c>
      <c r="CP68" s="192">
        <v>1</v>
      </c>
      <c r="CQ68" s="192">
        <v>1</v>
      </c>
      <c r="CR68" s="192">
        <v>1</v>
      </c>
      <c r="CS68" s="192">
        <v>1</v>
      </c>
      <c r="CT68" s="192">
        <v>1</v>
      </c>
      <c r="CU68" s="192">
        <v>1</v>
      </c>
      <c r="CV68" s="192">
        <v>1</v>
      </c>
      <c r="CW68" s="192">
        <v>1</v>
      </c>
      <c r="CX68" s="192">
        <v>1</v>
      </c>
      <c r="CY68" s="192">
        <v>1</v>
      </c>
      <c r="CZ68" s="192">
        <v>1</v>
      </c>
      <c r="DA68" s="192">
        <v>1</v>
      </c>
      <c r="DB68" s="192">
        <v>1</v>
      </c>
      <c r="DC68" s="192">
        <v>1</v>
      </c>
      <c r="DD68" s="192">
        <v>1</v>
      </c>
      <c r="DE68" s="192">
        <v>1</v>
      </c>
      <c r="DF68" s="192">
        <v>1</v>
      </c>
      <c r="DG68" s="192">
        <v>1</v>
      </c>
      <c r="DH68" s="192">
        <v>1</v>
      </c>
      <c r="DI68" s="192">
        <v>1</v>
      </c>
      <c r="DJ68" s="192">
        <v>1</v>
      </c>
      <c r="DK68" s="192">
        <v>1</v>
      </c>
      <c r="DL68" s="192">
        <v>1</v>
      </c>
      <c r="DM68" s="192">
        <v>1</v>
      </c>
      <c r="DN68" s="192">
        <v>1</v>
      </c>
      <c r="DO68" s="192">
        <v>1</v>
      </c>
      <c r="DP68" s="192">
        <v>1</v>
      </c>
      <c r="DQ68" s="192">
        <v>1</v>
      </c>
      <c r="DR68" s="192">
        <v>1</v>
      </c>
      <c r="DS68" s="192">
        <v>1</v>
      </c>
      <c r="DT68" s="192">
        <v>1</v>
      </c>
      <c r="DU68" s="192">
        <v>1</v>
      </c>
      <c r="DV68" s="192">
        <v>1</v>
      </c>
      <c r="DW68" s="192">
        <v>1</v>
      </c>
      <c r="DX68" s="192">
        <v>1</v>
      </c>
      <c r="DY68" s="192">
        <v>1</v>
      </c>
      <c r="DZ68" s="192">
        <v>1</v>
      </c>
      <c r="EA68" s="192">
        <v>1</v>
      </c>
      <c r="EB68" s="192">
        <v>1</v>
      </c>
      <c r="EC68" s="192">
        <v>1</v>
      </c>
      <c r="ED68" s="192">
        <v>1</v>
      </c>
      <c r="EE68" s="192">
        <v>1</v>
      </c>
      <c r="EF68" s="192">
        <v>1</v>
      </c>
      <c r="EG68" s="192">
        <v>1</v>
      </c>
      <c r="EH68" s="192">
        <v>1</v>
      </c>
      <c r="EI68" s="192">
        <v>1</v>
      </c>
      <c r="EJ68" s="192">
        <v>1</v>
      </c>
      <c r="EK68" s="192">
        <v>1</v>
      </c>
      <c r="EL68" s="192">
        <v>1</v>
      </c>
      <c r="EM68" s="192">
        <v>1</v>
      </c>
      <c r="EN68" s="192">
        <v>1</v>
      </c>
      <c r="EO68" s="192">
        <v>1</v>
      </c>
      <c r="EP68" s="192">
        <v>1</v>
      </c>
      <c r="EQ68" s="192">
        <v>1</v>
      </c>
      <c r="ER68" s="192">
        <v>1</v>
      </c>
      <c r="ES68" s="192">
        <v>1</v>
      </c>
      <c r="ET68" s="192">
        <v>1</v>
      </c>
      <c r="EU68" s="192">
        <v>1</v>
      </c>
      <c r="EV68" s="192">
        <v>1</v>
      </c>
      <c r="EW68" s="192">
        <v>1</v>
      </c>
      <c r="EX68" s="192">
        <v>1</v>
      </c>
      <c r="EY68" s="192">
        <v>1</v>
      </c>
      <c r="EZ68" s="192">
        <v>1</v>
      </c>
      <c r="FA68" s="192">
        <v>1</v>
      </c>
      <c r="FB68" s="192">
        <v>1</v>
      </c>
      <c r="FC68" s="192">
        <v>1</v>
      </c>
      <c r="FD68" s="192">
        <v>1</v>
      </c>
      <c r="FE68" s="192">
        <v>1</v>
      </c>
      <c r="FF68" s="192">
        <v>1</v>
      </c>
    </row>
    <row r="69" spans="1:162" x14ac:dyDescent="0.25">
      <c r="A69" s="31">
        <v>7</v>
      </c>
      <c r="B69" s="21" t="s">
        <v>1384</v>
      </c>
      <c r="C69" s="21" t="s">
        <v>1385</v>
      </c>
      <c r="D69" s="905" t="s">
        <v>2108</v>
      </c>
      <c r="E69" s="905"/>
      <c r="F69" s="906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>
        <v>8</v>
      </c>
      <c r="BR69" s="192">
        <v>8</v>
      </c>
      <c r="BS69" s="192">
        <v>8</v>
      </c>
      <c r="BT69" s="192">
        <v>8</v>
      </c>
      <c r="BU69" s="192">
        <v>8</v>
      </c>
      <c r="BV69" s="192">
        <v>8</v>
      </c>
      <c r="BW69" s="192">
        <v>8</v>
      </c>
      <c r="BX69" s="192">
        <v>8</v>
      </c>
      <c r="BY69" s="192">
        <v>8</v>
      </c>
      <c r="BZ69" s="192">
        <v>8</v>
      </c>
      <c r="CA69" s="192">
        <v>8</v>
      </c>
      <c r="CB69" s="192">
        <v>8</v>
      </c>
      <c r="CC69" s="192">
        <v>8</v>
      </c>
      <c r="CD69" s="192">
        <v>8</v>
      </c>
      <c r="CE69" s="192">
        <v>8</v>
      </c>
      <c r="CF69" s="192">
        <v>8</v>
      </c>
      <c r="CG69" s="192">
        <v>8</v>
      </c>
      <c r="CH69" s="192">
        <v>8</v>
      </c>
      <c r="CI69" s="192">
        <v>8</v>
      </c>
      <c r="CJ69" s="192">
        <v>8</v>
      </c>
      <c r="CK69" s="192">
        <v>8</v>
      </c>
      <c r="CL69" s="192">
        <v>8</v>
      </c>
      <c r="CM69" s="192">
        <v>8</v>
      </c>
      <c r="CN69" s="192">
        <v>8</v>
      </c>
      <c r="CO69" s="192">
        <v>8</v>
      </c>
      <c r="CP69" s="192">
        <v>8</v>
      </c>
      <c r="CQ69" s="192">
        <v>8</v>
      </c>
      <c r="CR69" s="192">
        <v>8</v>
      </c>
      <c r="CS69" s="192">
        <v>8</v>
      </c>
      <c r="CT69" s="192">
        <v>8</v>
      </c>
      <c r="CU69" s="192">
        <v>8</v>
      </c>
      <c r="CV69" s="192">
        <v>8</v>
      </c>
      <c r="CW69" s="192">
        <v>8</v>
      </c>
      <c r="CX69" s="192">
        <v>8</v>
      </c>
      <c r="CY69" s="192">
        <v>8</v>
      </c>
      <c r="CZ69" s="192">
        <v>8</v>
      </c>
      <c r="DA69" s="192">
        <v>8</v>
      </c>
      <c r="DB69" s="192">
        <v>8</v>
      </c>
      <c r="DC69" s="192">
        <v>8</v>
      </c>
      <c r="DD69" s="192">
        <v>8</v>
      </c>
      <c r="DE69" s="192">
        <v>8</v>
      </c>
      <c r="DF69" s="192">
        <v>8</v>
      </c>
      <c r="DG69" s="192">
        <v>8</v>
      </c>
      <c r="DH69" s="192">
        <v>8</v>
      </c>
      <c r="DI69" s="192">
        <v>8</v>
      </c>
      <c r="DJ69" s="192">
        <v>8</v>
      </c>
      <c r="DK69" s="192">
        <v>8</v>
      </c>
      <c r="DL69" s="192">
        <v>8</v>
      </c>
      <c r="DM69" s="192">
        <v>8</v>
      </c>
      <c r="DN69" s="192">
        <v>8</v>
      </c>
      <c r="DO69" s="192">
        <v>8</v>
      </c>
      <c r="DP69" s="192">
        <v>8</v>
      </c>
      <c r="DQ69" s="192">
        <v>8</v>
      </c>
      <c r="DR69" s="192">
        <v>8</v>
      </c>
      <c r="DS69" s="192">
        <v>8</v>
      </c>
      <c r="DT69" s="192">
        <v>8</v>
      </c>
      <c r="DU69" s="192">
        <v>8</v>
      </c>
      <c r="DV69" s="192">
        <v>8</v>
      </c>
      <c r="DW69" s="192">
        <v>8</v>
      </c>
      <c r="DX69" s="192">
        <v>8</v>
      </c>
      <c r="DY69" s="192">
        <v>8</v>
      </c>
      <c r="DZ69" s="192">
        <v>8</v>
      </c>
      <c r="EA69" s="192">
        <v>8</v>
      </c>
      <c r="EB69" s="192">
        <v>8</v>
      </c>
      <c r="EC69" s="192">
        <v>8</v>
      </c>
      <c r="ED69" s="192">
        <v>8</v>
      </c>
      <c r="EE69" s="192">
        <v>8</v>
      </c>
      <c r="EF69" s="192">
        <v>8</v>
      </c>
      <c r="EG69" s="192">
        <v>8</v>
      </c>
      <c r="EH69" s="192">
        <v>8</v>
      </c>
      <c r="EI69" s="192">
        <v>8</v>
      </c>
      <c r="EJ69" s="192">
        <v>8</v>
      </c>
      <c r="EK69" s="192">
        <v>8</v>
      </c>
      <c r="EL69" s="192">
        <v>8</v>
      </c>
      <c r="EM69" s="192">
        <v>8</v>
      </c>
      <c r="EN69" s="192">
        <v>8</v>
      </c>
      <c r="EO69" s="192">
        <v>8</v>
      </c>
      <c r="EP69" s="192">
        <v>8</v>
      </c>
      <c r="EQ69" s="192">
        <v>8</v>
      </c>
      <c r="ER69" s="192">
        <v>8</v>
      </c>
      <c r="ES69" s="192">
        <v>8</v>
      </c>
      <c r="ET69" s="192">
        <v>8</v>
      </c>
      <c r="EU69" s="192">
        <v>8</v>
      </c>
      <c r="EV69" s="192">
        <v>8</v>
      </c>
      <c r="EW69" s="192">
        <v>8</v>
      </c>
      <c r="EX69" s="192">
        <v>8</v>
      </c>
      <c r="EY69" s="192">
        <v>8</v>
      </c>
      <c r="EZ69" s="192">
        <v>8</v>
      </c>
      <c r="FA69" s="192">
        <v>8</v>
      </c>
      <c r="FB69" s="192">
        <v>8</v>
      </c>
      <c r="FC69" s="192">
        <v>8</v>
      </c>
      <c r="FD69" s="192">
        <v>8</v>
      </c>
      <c r="FE69" s="192">
        <v>8</v>
      </c>
      <c r="FF69" s="192">
        <v>8</v>
      </c>
    </row>
    <row r="70" spans="1:162" ht="14.25" thickBot="1" x14ac:dyDescent="0.3">
      <c r="A70" s="177">
        <v>7</v>
      </c>
      <c r="B70" s="178" t="s">
        <v>1384</v>
      </c>
      <c r="C70" s="178" t="s">
        <v>1385</v>
      </c>
      <c r="D70" s="907" t="s">
        <v>2066</v>
      </c>
      <c r="E70" s="907"/>
      <c r="F70" s="908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  <c r="BI70" s="192"/>
      <c r="BJ70" s="192"/>
      <c r="BK70" s="192"/>
      <c r="BL70" s="192"/>
      <c r="BM70" s="192">
        <v>1</v>
      </c>
      <c r="BN70" s="192">
        <v>1</v>
      </c>
      <c r="BO70" s="192">
        <v>1</v>
      </c>
      <c r="BP70" s="192">
        <v>1</v>
      </c>
      <c r="BQ70" s="192">
        <v>1</v>
      </c>
      <c r="BR70" s="192">
        <v>1</v>
      </c>
      <c r="BS70" s="192">
        <v>1</v>
      </c>
      <c r="BT70" s="192">
        <v>1</v>
      </c>
      <c r="BU70" s="192">
        <v>1</v>
      </c>
      <c r="BV70" s="192">
        <v>1</v>
      </c>
      <c r="BW70" s="192">
        <v>1</v>
      </c>
      <c r="BX70" s="192">
        <v>1</v>
      </c>
      <c r="BY70" s="192">
        <v>1</v>
      </c>
      <c r="BZ70" s="192">
        <v>1</v>
      </c>
      <c r="CA70" s="192">
        <v>1</v>
      </c>
      <c r="CB70" s="192">
        <v>1</v>
      </c>
      <c r="CC70" s="192">
        <v>1</v>
      </c>
      <c r="CD70" s="192">
        <v>1</v>
      </c>
      <c r="CE70" s="192">
        <v>1</v>
      </c>
      <c r="CF70" s="192">
        <v>1</v>
      </c>
      <c r="CG70" s="192">
        <v>1</v>
      </c>
      <c r="CH70" s="192">
        <v>1</v>
      </c>
      <c r="CI70" s="192">
        <v>1</v>
      </c>
      <c r="CJ70" s="192">
        <v>1</v>
      </c>
      <c r="CK70" s="192">
        <v>1</v>
      </c>
      <c r="CL70" s="192">
        <v>1</v>
      </c>
      <c r="CM70" s="192">
        <v>1</v>
      </c>
      <c r="CN70" s="192">
        <v>1</v>
      </c>
      <c r="CO70" s="192">
        <v>1</v>
      </c>
      <c r="CP70" s="192">
        <v>1</v>
      </c>
      <c r="CQ70" s="192">
        <v>1</v>
      </c>
      <c r="CR70" s="192">
        <v>1</v>
      </c>
      <c r="CS70" s="192">
        <v>1</v>
      </c>
      <c r="CT70" s="192">
        <v>1</v>
      </c>
      <c r="CU70" s="192">
        <v>1</v>
      </c>
      <c r="CV70" s="192">
        <v>1</v>
      </c>
      <c r="CW70" s="192">
        <v>1</v>
      </c>
      <c r="CX70" s="192">
        <v>1</v>
      </c>
      <c r="CY70" s="192">
        <v>1</v>
      </c>
      <c r="CZ70" s="192">
        <v>1</v>
      </c>
      <c r="DA70" s="192">
        <v>1</v>
      </c>
      <c r="DB70" s="192">
        <v>1</v>
      </c>
      <c r="DC70" s="192">
        <v>1</v>
      </c>
      <c r="DD70" s="192">
        <v>1</v>
      </c>
      <c r="DE70" s="192">
        <v>1</v>
      </c>
      <c r="DF70" s="192">
        <v>1</v>
      </c>
      <c r="DG70" s="192">
        <v>1</v>
      </c>
      <c r="DH70" s="192">
        <v>1</v>
      </c>
      <c r="DI70" s="192">
        <v>1</v>
      </c>
      <c r="DJ70" s="192">
        <v>1</v>
      </c>
      <c r="DK70" s="192">
        <v>1</v>
      </c>
      <c r="DL70" s="192">
        <v>1</v>
      </c>
      <c r="DM70" s="192">
        <v>1</v>
      </c>
      <c r="DN70" s="192">
        <v>1</v>
      </c>
      <c r="DO70" s="192">
        <v>1</v>
      </c>
      <c r="DP70" s="192">
        <v>1</v>
      </c>
      <c r="DQ70" s="192">
        <v>1</v>
      </c>
      <c r="DR70" s="192">
        <v>1</v>
      </c>
      <c r="DS70" s="192">
        <v>1</v>
      </c>
      <c r="DT70" s="192">
        <v>1</v>
      </c>
      <c r="DU70" s="192">
        <v>1</v>
      </c>
      <c r="DV70" s="192">
        <v>1</v>
      </c>
      <c r="DW70" s="192">
        <v>1</v>
      </c>
      <c r="DX70" s="192">
        <v>1</v>
      </c>
      <c r="DY70" s="192">
        <v>1</v>
      </c>
      <c r="DZ70" s="192">
        <v>1</v>
      </c>
      <c r="EA70" s="192">
        <v>1</v>
      </c>
      <c r="EB70" s="192">
        <v>1</v>
      </c>
      <c r="EC70" s="192">
        <v>1</v>
      </c>
      <c r="ED70" s="192">
        <v>1</v>
      </c>
      <c r="EE70" s="192">
        <v>1</v>
      </c>
      <c r="EF70" s="192">
        <v>1</v>
      </c>
      <c r="EG70" s="192">
        <v>1</v>
      </c>
      <c r="EH70" s="192">
        <v>1</v>
      </c>
      <c r="EI70" s="192">
        <v>1</v>
      </c>
      <c r="EJ70" s="192">
        <v>1</v>
      </c>
      <c r="EK70" s="192">
        <v>1</v>
      </c>
      <c r="EL70" s="192">
        <v>1</v>
      </c>
      <c r="EM70" s="192">
        <v>1</v>
      </c>
      <c r="EN70" s="192">
        <v>1</v>
      </c>
      <c r="EO70" s="192">
        <v>1</v>
      </c>
      <c r="EP70" s="192">
        <v>1</v>
      </c>
      <c r="EQ70" s="192">
        <v>1</v>
      </c>
      <c r="ER70" s="192">
        <v>1</v>
      </c>
      <c r="ES70" s="192">
        <v>1</v>
      </c>
      <c r="ET70" s="192">
        <v>1</v>
      </c>
      <c r="EU70" s="192">
        <v>1</v>
      </c>
      <c r="EV70" s="192">
        <v>1</v>
      </c>
      <c r="EW70" s="192">
        <v>1</v>
      </c>
      <c r="EX70" s="192">
        <v>1</v>
      </c>
      <c r="EY70" s="192">
        <v>1</v>
      </c>
      <c r="EZ70" s="192">
        <v>1</v>
      </c>
      <c r="FA70" s="192">
        <v>1</v>
      </c>
      <c r="FB70" s="192">
        <v>1</v>
      </c>
      <c r="FC70" s="192">
        <v>1</v>
      </c>
      <c r="FD70" s="192">
        <v>1</v>
      </c>
      <c r="FE70" s="192">
        <v>1</v>
      </c>
      <c r="FF70" s="192">
        <v>1</v>
      </c>
    </row>
    <row r="71" spans="1:162" x14ac:dyDescent="0.25">
      <c r="A71" s="196">
        <v>8</v>
      </c>
      <c r="B71" s="32" t="s">
        <v>1386</v>
      </c>
      <c r="C71" s="32" t="s">
        <v>1385</v>
      </c>
      <c r="D71" s="909" t="s">
        <v>2067</v>
      </c>
      <c r="E71" s="909"/>
      <c r="F71" s="910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>
        <v>1</v>
      </c>
      <c r="BN71" s="192">
        <v>1</v>
      </c>
      <c r="BO71" s="192">
        <v>1</v>
      </c>
      <c r="BP71" s="192">
        <v>1</v>
      </c>
      <c r="BQ71" s="192">
        <v>1</v>
      </c>
      <c r="BR71" s="192">
        <v>1</v>
      </c>
      <c r="BS71" s="192">
        <v>1</v>
      </c>
      <c r="BT71" s="192">
        <v>1</v>
      </c>
      <c r="BU71" s="192">
        <v>1</v>
      </c>
      <c r="BV71" s="192">
        <v>1</v>
      </c>
      <c r="BW71" s="192">
        <v>1</v>
      </c>
      <c r="BX71" s="192">
        <v>1</v>
      </c>
      <c r="BY71" s="192">
        <v>1</v>
      </c>
      <c r="BZ71" s="192">
        <v>1</v>
      </c>
      <c r="CA71" s="192">
        <v>1</v>
      </c>
      <c r="CB71" s="192">
        <v>1</v>
      </c>
      <c r="CC71" s="192">
        <v>1</v>
      </c>
      <c r="CD71" s="192">
        <v>1</v>
      </c>
      <c r="CE71" s="192">
        <v>1</v>
      </c>
      <c r="CF71" s="192">
        <v>1</v>
      </c>
      <c r="CG71" s="192">
        <v>1</v>
      </c>
      <c r="CH71" s="192"/>
      <c r="CI71" s="192"/>
      <c r="CJ71" s="192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2"/>
      <c r="CY71" s="192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2"/>
      <c r="DN71" s="192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2"/>
      <c r="EC71" s="192"/>
      <c r="ED71" s="192"/>
      <c r="EE71" s="192"/>
      <c r="EF71" s="192"/>
      <c r="EG71" s="192"/>
      <c r="EH71" s="192"/>
      <c r="EI71" s="192"/>
      <c r="EJ71" s="192"/>
      <c r="EK71" s="192"/>
      <c r="EL71" s="192"/>
      <c r="EM71" s="192"/>
      <c r="EN71" s="192"/>
      <c r="EO71" s="192"/>
      <c r="EP71" s="192"/>
      <c r="EQ71" s="192"/>
      <c r="ER71" s="192"/>
      <c r="ES71" s="192"/>
      <c r="ET71" s="192"/>
      <c r="EU71" s="192"/>
      <c r="EV71" s="192"/>
      <c r="EW71" s="192"/>
      <c r="EX71" s="192"/>
      <c r="EY71" s="192"/>
      <c r="EZ71" s="192"/>
      <c r="FA71" s="192"/>
      <c r="FB71" s="192"/>
      <c r="FC71" s="192"/>
      <c r="FD71" s="192"/>
      <c r="FE71" s="192"/>
      <c r="FF71" s="192"/>
    </row>
    <row r="72" spans="1:162" x14ac:dyDescent="0.25">
      <c r="A72" s="31">
        <v>8</v>
      </c>
      <c r="B72" s="21" t="s">
        <v>1386</v>
      </c>
      <c r="C72" s="21" t="s">
        <v>1385</v>
      </c>
      <c r="D72" s="905" t="s">
        <v>2087</v>
      </c>
      <c r="E72" s="905"/>
      <c r="F72" s="906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>
        <v>1</v>
      </c>
      <c r="BN72" s="192">
        <v>1</v>
      </c>
      <c r="BO72" s="192">
        <v>1</v>
      </c>
      <c r="BP72" s="192">
        <v>1</v>
      </c>
      <c r="BQ72" s="192">
        <v>1</v>
      </c>
      <c r="BR72" s="192">
        <v>1</v>
      </c>
      <c r="BS72" s="192">
        <v>1</v>
      </c>
      <c r="BT72" s="192">
        <v>1</v>
      </c>
      <c r="BU72" s="192">
        <v>1</v>
      </c>
      <c r="BV72" s="192">
        <v>1</v>
      </c>
      <c r="BW72" s="192">
        <v>1</v>
      </c>
      <c r="BX72" s="192">
        <v>1</v>
      </c>
      <c r="BY72" s="192">
        <v>1</v>
      </c>
      <c r="BZ72" s="192">
        <v>1</v>
      </c>
      <c r="CA72" s="192">
        <v>1</v>
      </c>
      <c r="CB72" s="192">
        <v>1</v>
      </c>
      <c r="CC72" s="192">
        <v>1</v>
      </c>
      <c r="CD72" s="192">
        <v>1</v>
      </c>
      <c r="CE72" s="192">
        <v>1</v>
      </c>
      <c r="CF72" s="192">
        <v>1</v>
      </c>
      <c r="CG72" s="192">
        <v>1</v>
      </c>
      <c r="CH72" s="192"/>
      <c r="CI72" s="192"/>
      <c r="CJ72" s="192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2"/>
      <c r="CY72" s="192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  <c r="DJ72" s="192"/>
      <c r="DK72" s="192"/>
      <c r="DL72" s="192"/>
      <c r="DM72" s="192"/>
      <c r="DN72" s="192"/>
      <c r="DO72" s="192"/>
      <c r="DP72" s="192"/>
      <c r="DQ72" s="192"/>
      <c r="DR72" s="192"/>
      <c r="DS72" s="192"/>
      <c r="DT72" s="192"/>
      <c r="DU72" s="192"/>
      <c r="DV72" s="192"/>
      <c r="DW72" s="192"/>
      <c r="DX72" s="192"/>
      <c r="DY72" s="192"/>
      <c r="DZ72" s="192"/>
      <c r="EA72" s="192"/>
      <c r="EB72" s="192"/>
      <c r="EC72" s="192"/>
      <c r="ED72" s="192"/>
      <c r="EE72" s="192"/>
      <c r="EF72" s="192"/>
      <c r="EG72" s="192"/>
      <c r="EH72" s="192"/>
      <c r="EI72" s="192"/>
      <c r="EJ72" s="192"/>
      <c r="EK72" s="192"/>
      <c r="EL72" s="192"/>
      <c r="EM72" s="192"/>
      <c r="EN72" s="192"/>
      <c r="EO72" s="192"/>
      <c r="EP72" s="192"/>
      <c r="EQ72" s="192"/>
      <c r="ER72" s="192"/>
      <c r="ES72" s="192"/>
      <c r="ET72" s="192"/>
      <c r="EU72" s="192"/>
      <c r="EV72" s="192"/>
      <c r="EW72" s="192"/>
      <c r="EX72" s="192"/>
      <c r="EY72" s="192"/>
      <c r="EZ72" s="192"/>
      <c r="FA72" s="192"/>
      <c r="FB72" s="192"/>
      <c r="FC72" s="192"/>
      <c r="FD72" s="192"/>
      <c r="FE72" s="192"/>
      <c r="FF72" s="192"/>
    </row>
    <row r="73" spans="1:162" x14ac:dyDescent="0.25">
      <c r="A73" s="31">
        <v>8</v>
      </c>
      <c r="B73" s="21" t="s">
        <v>1386</v>
      </c>
      <c r="C73" s="21" t="s">
        <v>1385</v>
      </c>
      <c r="D73" s="905" t="s">
        <v>2105</v>
      </c>
      <c r="E73" s="905"/>
      <c r="F73" s="906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>
        <v>1</v>
      </c>
      <c r="BQ73" s="192">
        <v>1</v>
      </c>
      <c r="BR73" s="192">
        <v>1</v>
      </c>
      <c r="BS73" s="192">
        <v>1</v>
      </c>
      <c r="BT73" s="192">
        <v>1</v>
      </c>
      <c r="BU73" s="192">
        <v>1</v>
      </c>
      <c r="BV73" s="192">
        <v>1</v>
      </c>
      <c r="BW73" s="192">
        <v>1</v>
      </c>
      <c r="BX73" s="192">
        <v>1</v>
      </c>
      <c r="BY73" s="192">
        <v>1</v>
      </c>
      <c r="BZ73" s="192">
        <v>1</v>
      </c>
      <c r="CA73" s="192">
        <v>1</v>
      </c>
      <c r="CB73" s="192">
        <v>1</v>
      </c>
      <c r="CC73" s="192">
        <v>1</v>
      </c>
      <c r="CD73" s="192">
        <v>1</v>
      </c>
      <c r="CE73" s="192">
        <v>1</v>
      </c>
      <c r="CF73" s="192">
        <v>1</v>
      </c>
      <c r="CG73" s="192">
        <v>1</v>
      </c>
      <c r="CH73" s="192"/>
      <c r="CI73" s="192"/>
      <c r="CJ73" s="192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2"/>
      <c r="DE73" s="192"/>
      <c r="DF73" s="192"/>
      <c r="DG73" s="192"/>
      <c r="DH73" s="192"/>
      <c r="DI73" s="192"/>
      <c r="DJ73" s="192"/>
      <c r="DK73" s="192"/>
      <c r="DL73" s="192"/>
      <c r="DM73" s="192"/>
      <c r="DN73" s="192"/>
      <c r="DO73" s="192"/>
      <c r="DP73" s="192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92"/>
      <c r="EF73" s="192"/>
      <c r="EG73" s="192"/>
      <c r="EH73" s="192"/>
      <c r="EI73" s="192"/>
      <c r="EJ73" s="192"/>
      <c r="EK73" s="192"/>
      <c r="EL73" s="192"/>
      <c r="EM73" s="192"/>
      <c r="EN73" s="192"/>
      <c r="EO73" s="192"/>
      <c r="EP73" s="192"/>
      <c r="EQ73" s="192"/>
      <c r="ER73" s="192"/>
      <c r="ES73" s="192"/>
      <c r="ET73" s="192"/>
      <c r="EU73" s="192"/>
      <c r="EV73" s="192"/>
      <c r="EW73" s="192"/>
      <c r="EX73" s="192"/>
      <c r="EY73" s="192"/>
      <c r="EZ73" s="192"/>
      <c r="FA73" s="192"/>
      <c r="FB73" s="192"/>
      <c r="FC73" s="192"/>
      <c r="FD73" s="192"/>
      <c r="FE73" s="192"/>
      <c r="FF73" s="192"/>
    </row>
    <row r="74" spans="1:162" x14ac:dyDescent="0.25">
      <c r="A74" s="31">
        <v>8</v>
      </c>
      <c r="B74" s="21" t="s">
        <v>1386</v>
      </c>
      <c r="C74" s="21" t="s">
        <v>1385</v>
      </c>
      <c r="D74" s="911" t="s">
        <v>2068</v>
      </c>
      <c r="E74" s="912"/>
      <c r="F74" s="913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>
        <v>1</v>
      </c>
      <c r="BQ74" s="192">
        <v>1</v>
      </c>
      <c r="BR74" s="192">
        <v>1</v>
      </c>
      <c r="BS74" s="192">
        <v>1</v>
      </c>
      <c r="BT74" s="192">
        <v>1</v>
      </c>
      <c r="BU74" s="192">
        <v>1</v>
      </c>
      <c r="BV74" s="192">
        <v>1</v>
      </c>
      <c r="BW74" s="192">
        <v>1</v>
      </c>
      <c r="BX74" s="192">
        <v>1</v>
      </c>
      <c r="BY74" s="192">
        <v>1</v>
      </c>
      <c r="BZ74" s="192">
        <v>1</v>
      </c>
      <c r="CA74" s="192">
        <v>1</v>
      </c>
      <c r="CB74" s="192">
        <v>1</v>
      </c>
      <c r="CC74" s="192">
        <v>1</v>
      </c>
      <c r="CD74" s="192">
        <v>1</v>
      </c>
      <c r="CE74" s="192">
        <v>1</v>
      </c>
      <c r="CF74" s="192">
        <v>1</v>
      </c>
      <c r="CG74" s="192">
        <v>1</v>
      </c>
      <c r="CH74" s="192"/>
      <c r="CI74" s="192"/>
      <c r="CJ74" s="192"/>
      <c r="CK74" s="192"/>
      <c r="CL74" s="192"/>
      <c r="CM74" s="192"/>
      <c r="CN74" s="192"/>
      <c r="CO74" s="192"/>
      <c r="CP74" s="192"/>
      <c r="CQ74" s="192"/>
      <c r="CR74" s="192"/>
      <c r="CS74" s="192"/>
      <c r="CT74" s="192"/>
      <c r="CU74" s="192"/>
      <c r="CV74" s="192"/>
      <c r="CW74" s="192"/>
      <c r="CX74" s="192"/>
      <c r="CY74" s="192"/>
      <c r="CZ74" s="192"/>
      <c r="DA74" s="192"/>
      <c r="DB74" s="192"/>
      <c r="DC74" s="192"/>
      <c r="DD74" s="192"/>
      <c r="DE74" s="192"/>
      <c r="DF74" s="192"/>
      <c r="DG74" s="192"/>
      <c r="DH74" s="192"/>
      <c r="DI74" s="192"/>
      <c r="DJ74" s="192"/>
      <c r="DK74" s="192"/>
      <c r="DL74" s="192"/>
      <c r="DM74" s="192"/>
      <c r="DN74" s="192"/>
      <c r="DO74" s="192"/>
      <c r="DP74" s="192"/>
      <c r="DQ74" s="192"/>
      <c r="DR74" s="192"/>
      <c r="DS74" s="192"/>
      <c r="DT74" s="192"/>
      <c r="DU74" s="192"/>
      <c r="DV74" s="192"/>
      <c r="DW74" s="192"/>
      <c r="DX74" s="192"/>
      <c r="DY74" s="192"/>
      <c r="DZ74" s="192"/>
      <c r="EA74" s="192"/>
      <c r="EB74" s="192"/>
      <c r="EC74" s="192"/>
      <c r="ED74" s="192"/>
      <c r="EE74" s="192"/>
      <c r="EF74" s="192"/>
      <c r="EG74" s="192"/>
      <c r="EH74" s="192"/>
      <c r="EI74" s="192"/>
      <c r="EJ74" s="192"/>
      <c r="EK74" s="192"/>
      <c r="EL74" s="192"/>
      <c r="EM74" s="192"/>
      <c r="EN74" s="192"/>
      <c r="EO74" s="192"/>
      <c r="EP74" s="192"/>
      <c r="EQ74" s="192"/>
      <c r="ER74" s="192"/>
      <c r="ES74" s="192"/>
      <c r="ET74" s="192"/>
      <c r="EU74" s="192"/>
      <c r="EV74" s="192"/>
      <c r="EW74" s="192"/>
      <c r="EX74" s="192"/>
      <c r="EY74" s="192"/>
      <c r="EZ74" s="192"/>
      <c r="FA74" s="192"/>
      <c r="FB74" s="192"/>
      <c r="FC74" s="192"/>
      <c r="FD74" s="192"/>
      <c r="FE74" s="192"/>
      <c r="FF74" s="192"/>
    </row>
    <row r="75" spans="1:162" x14ac:dyDescent="0.25">
      <c r="A75" s="31">
        <v>8</v>
      </c>
      <c r="B75" s="21" t="s">
        <v>1386</v>
      </c>
      <c r="C75" s="21" t="s">
        <v>1385</v>
      </c>
      <c r="D75" s="905" t="s">
        <v>2106</v>
      </c>
      <c r="E75" s="905"/>
      <c r="F75" s="906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>
        <v>1</v>
      </c>
      <c r="BQ75" s="192">
        <v>1</v>
      </c>
      <c r="BR75" s="192">
        <v>1</v>
      </c>
      <c r="BS75" s="192">
        <v>1</v>
      </c>
      <c r="BT75" s="192">
        <v>1</v>
      </c>
      <c r="BU75" s="192">
        <v>1</v>
      </c>
      <c r="BV75" s="192">
        <v>1</v>
      </c>
      <c r="BW75" s="192">
        <v>1</v>
      </c>
      <c r="BX75" s="192">
        <v>1</v>
      </c>
      <c r="BY75" s="192">
        <v>1</v>
      </c>
      <c r="BZ75" s="192">
        <v>1</v>
      </c>
      <c r="CA75" s="192">
        <v>1</v>
      </c>
      <c r="CB75" s="192">
        <v>1</v>
      </c>
      <c r="CC75" s="192">
        <v>1</v>
      </c>
      <c r="CD75" s="192">
        <v>1</v>
      </c>
      <c r="CE75" s="192">
        <v>1</v>
      </c>
      <c r="CF75" s="192">
        <v>1</v>
      </c>
      <c r="CG75" s="192">
        <v>1</v>
      </c>
      <c r="CH75" s="192"/>
      <c r="CI75" s="192"/>
      <c r="CJ75" s="192"/>
      <c r="CK75" s="192"/>
      <c r="CL75" s="192"/>
      <c r="CM75" s="192"/>
      <c r="CN75" s="192"/>
      <c r="CO75" s="192"/>
      <c r="CP75" s="192"/>
      <c r="CQ75" s="192"/>
      <c r="CR75" s="192"/>
      <c r="CS75" s="192"/>
      <c r="CT75" s="192"/>
      <c r="CU75" s="192"/>
      <c r="CV75" s="192"/>
      <c r="CW75" s="192"/>
      <c r="CX75" s="192"/>
      <c r="CY75" s="192"/>
      <c r="CZ75" s="192"/>
      <c r="DA75" s="192"/>
      <c r="DB75" s="192"/>
      <c r="DC75" s="192"/>
      <c r="DD75" s="192"/>
      <c r="DE75" s="192"/>
      <c r="DF75" s="192"/>
      <c r="DG75" s="192"/>
      <c r="DH75" s="192"/>
      <c r="DI75" s="192"/>
      <c r="DJ75" s="192"/>
      <c r="DK75" s="192"/>
      <c r="DL75" s="192"/>
      <c r="DM75" s="192"/>
      <c r="DN75" s="192"/>
      <c r="DO75" s="192"/>
      <c r="DP75" s="192"/>
      <c r="DQ75" s="192"/>
      <c r="DR75" s="192"/>
      <c r="DS75" s="192"/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92"/>
      <c r="EF75" s="192"/>
      <c r="EG75" s="192"/>
      <c r="EH75" s="192"/>
      <c r="EI75" s="192"/>
      <c r="EJ75" s="192"/>
      <c r="EK75" s="192"/>
      <c r="EL75" s="192"/>
      <c r="EM75" s="192"/>
      <c r="EN75" s="192"/>
      <c r="EO75" s="192"/>
      <c r="EP75" s="192"/>
      <c r="EQ75" s="192"/>
      <c r="ER75" s="192"/>
      <c r="ES75" s="192"/>
      <c r="ET75" s="192"/>
      <c r="EU75" s="192"/>
      <c r="EV75" s="192"/>
      <c r="EW75" s="192"/>
      <c r="EX75" s="192"/>
      <c r="EY75" s="192"/>
      <c r="EZ75" s="192"/>
      <c r="FA75" s="192"/>
      <c r="FB75" s="192"/>
      <c r="FC75" s="192"/>
      <c r="FD75" s="192"/>
      <c r="FE75" s="192"/>
      <c r="FF75" s="192"/>
    </row>
    <row r="76" spans="1:162" x14ac:dyDescent="0.25">
      <c r="A76" s="31">
        <v>8</v>
      </c>
      <c r="B76" s="21" t="s">
        <v>1386</v>
      </c>
      <c r="C76" s="21" t="s">
        <v>1385</v>
      </c>
      <c r="D76" s="905" t="s">
        <v>2061</v>
      </c>
      <c r="E76" s="905"/>
      <c r="F76" s="906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>
        <v>1</v>
      </c>
      <c r="BN76" s="192">
        <v>1</v>
      </c>
      <c r="BO76" s="192">
        <v>1</v>
      </c>
      <c r="BP76" s="192">
        <v>1</v>
      </c>
      <c r="BQ76" s="192">
        <v>1</v>
      </c>
      <c r="BR76" s="192">
        <v>1</v>
      </c>
      <c r="BS76" s="192">
        <v>1</v>
      </c>
      <c r="BT76" s="192">
        <v>1</v>
      </c>
      <c r="BU76" s="192">
        <v>1</v>
      </c>
      <c r="BV76" s="192">
        <v>1</v>
      </c>
      <c r="BW76" s="192">
        <v>1</v>
      </c>
      <c r="BX76" s="192">
        <v>1</v>
      </c>
      <c r="BY76" s="192">
        <v>1</v>
      </c>
      <c r="BZ76" s="192">
        <v>1</v>
      </c>
      <c r="CA76" s="192">
        <v>1</v>
      </c>
      <c r="CB76" s="192">
        <v>1</v>
      </c>
      <c r="CC76" s="192">
        <v>1</v>
      </c>
      <c r="CD76" s="192">
        <v>1</v>
      </c>
      <c r="CE76" s="192">
        <v>1</v>
      </c>
      <c r="CF76" s="192">
        <v>1</v>
      </c>
      <c r="CG76" s="192">
        <v>1</v>
      </c>
      <c r="CH76" s="192"/>
      <c r="CI76" s="192"/>
      <c r="CJ76" s="192"/>
      <c r="CK76" s="192"/>
      <c r="CL76" s="192"/>
      <c r="CM76" s="192"/>
      <c r="CN76" s="192"/>
      <c r="CO76" s="192"/>
      <c r="CP76" s="192"/>
      <c r="CQ76" s="192"/>
      <c r="CR76" s="192"/>
      <c r="CS76" s="192"/>
      <c r="CT76" s="192"/>
      <c r="CU76" s="192"/>
      <c r="CV76" s="192"/>
      <c r="CW76" s="192"/>
      <c r="CX76" s="192"/>
      <c r="CY76" s="192"/>
      <c r="CZ76" s="192"/>
      <c r="DA76" s="192"/>
      <c r="DB76" s="192"/>
      <c r="DC76" s="192"/>
      <c r="DD76" s="192"/>
      <c r="DE76" s="192"/>
      <c r="DF76" s="192"/>
      <c r="DG76" s="192"/>
      <c r="DH76" s="192"/>
      <c r="DI76" s="192"/>
      <c r="DJ76" s="192"/>
      <c r="DK76" s="192"/>
      <c r="DL76" s="192"/>
      <c r="DM76" s="192"/>
      <c r="DN76" s="192"/>
      <c r="DO76" s="192"/>
      <c r="DP76" s="192"/>
      <c r="DQ76" s="192"/>
      <c r="DR76" s="192"/>
      <c r="DS76" s="192"/>
      <c r="DT76" s="192"/>
      <c r="DU76" s="192"/>
      <c r="DV76" s="192"/>
      <c r="DW76" s="192"/>
      <c r="DX76" s="192"/>
      <c r="DY76" s="192"/>
      <c r="DZ76" s="192"/>
      <c r="EA76" s="192"/>
      <c r="EB76" s="192"/>
      <c r="EC76" s="192"/>
      <c r="ED76" s="192"/>
      <c r="EE76" s="192"/>
      <c r="EF76" s="192"/>
      <c r="EG76" s="192"/>
      <c r="EH76" s="192"/>
      <c r="EI76" s="192"/>
      <c r="EJ76" s="192"/>
      <c r="EK76" s="192"/>
      <c r="EL76" s="192"/>
      <c r="EM76" s="192"/>
      <c r="EN76" s="192"/>
      <c r="EO76" s="192"/>
      <c r="EP76" s="192"/>
      <c r="EQ76" s="192"/>
      <c r="ER76" s="192"/>
      <c r="ES76" s="192"/>
      <c r="ET76" s="192"/>
      <c r="EU76" s="192"/>
      <c r="EV76" s="192"/>
      <c r="EW76" s="192"/>
      <c r="EX76" s="192"/>
      <c r="EY76" s="192"/>
      <c r="EZ76" s="192"/>
      <c r="FA76" s="192"/>
      <c r="FB76" s="192"/>
      <c r="FC76" s="192"/>
      <c r="FD76" s="192"/>
      <c r="FE76" s="192"/>
      <c r="FF76" s="192"/>
    </row>
    <row r="77" spans="1:162" x14ac:dyDescent="0.25">
      <c r="A77" s="31">
        <v>8</v>
      </c>
      <c r="B77" s="21" t="s">
        <v>1386</v>
      </c>
      <c r="C77" s="21" t="s">
        <v>1385</v>
      </c>
      <c r="D77" s="905" t="s">
        <v>2084</v>
      </c>
      <c r="E77" s="905"/>
      <c r="F77" s="906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>
        <v>1</v>
      </c>
      <c r="BQ77" s="192">
        <v>1</v>
      </c>
      <c r="BR77" s="192">
        <v>1</v>
      </c>
      <c r="BS77" s="192">
        <v>1</v>
      </c>
      <c r="BT77" s="192">
        <v>1</v>
      </c>
      <c r="BU77" s="192">
        <v>1</v>
      </c>
      <c r="BV77" s="192">
        <v>1</v>
      </c>
      <c r="BW77" s="192">
        <v>1</v>
      </c>
      <c r="BX77" s="192">
        <v>1</v>
      </c>
      <c r="BY77" s="192">
        <v>1</v>
      </c>
      <c r="BZ77" s="192">
        <v>1</v>
      </c>
      <c r="CA77" s="192">
        <v>1</v>
      </c>
      <c r="CB77" s="192">
        <v>1</v>
      </c>
      <c r="CC77" s="192">
        <v>1</v>
      </c>
      <c r="CD77" s="192">
        <v>1</v>
      </c>
      <c r="CE77" s="192">
        <v>1</v>
      </c>
      <c r="CF77" s="192">
        <v>1</v>
      </c>
      <c r="CG77" s="192">
        <v>1</v>
      </c>
      <c r="CH77" s="192"/>
      <c r="CI77" s="192"/>
      <c r="CJ77" s="192"/>
      <c r="CK77" s="192"/>
      <c r="CL77" s="192"/>
      <c r="CM77" s="192"/>
      <c r="CN77" s="192"/>
      <c r="CO77" s="192"/>
      <c r="CP77" s="192"/>
      <c r="CQ77" s="192"/>
      <c r="CR77" s="192"/>
      <c r="CS77" s="192"/>
      <c r="CT77" s="192"/>
      <c r="CU77" s="192"/>
      <c r="CV77" s="192"/>
      <c r="CW77" s="192"/>
      <c r="CX77" s="192"/>
      <c r="CY77" s="192"/>
      <c r="CZ77" s="192"/>
      <c r="DA77" s="192"/>
      <c r="DB77" s="192"/>
      <c r="DC77" s="192"/>
      <c r="DD77" s="192"/>
      <c r="DE77" s="192"/>
      <c r="DF77" s="192"/>
      <c r="DG77" s="192"/>
      <c r="DH77" s="192"/>
      <c r="DI77" s="192"/>
      <c r="DJ77" s="192"/>
      <c r="DK77" s="192"/>
      <c r="DL77" s="192"/>
      <c r="DM77" s="192"/>
      <c r="DN77" s="192"/>
      <c r="DO77" s="192"/>
      <c r="DP77" s="192"/>
      <c r="DQ77" s="192"/>
      <c r="DR77" s="192"/>
      <c r="DS77" s="192"/>
      <c r="DT77" s="192"/>
      <c r="DU77" s="192"/>
      <c r="DV77" s="192"/>
      <c r="DW77" s="192"/>
      <c r="DX77" s="192"/>
      <c r="DY77" s="192"/>
      <c r="DZ77" s="192"/>
      <c r="EA77" s="192"/>
      <c r="EB77" s="192"/>
      <c r="EC77" s="192"/>
      <c r="ED77" s="192"/>
      <c r="EE77" s="192"/>
      <c r="EF77" s="192"/>
      <c r="EG77" s="192"/>
      <c r="EH77" s="192"/>
      <c r="EI77" s="192"/>
      <c r="EJ77" s="192"/>
      <c r="EK77" s="192"/>
      <c r="EL77" s="192"/>
      <c r="EM77" s="192"/>
      <c r="EN77" s="192"/>
      <c r="EO77" s="192"/>
      <c r="EP77" s="192"/>
      <c r="EQ77" s="192"/>
      <c r="ER77" s="192"/>
      <c r="ES77" s="192"/>
      <c r="ET77" s="192"/>
      <c r="EU77" s="192"/>
      <c r="EV77" s="192"/>
      <c r="EW77" s="192"/>
      <c r="EX77" s="192"/>
      <c r="EY77" s="192"/>
      <c r="EZ77" s="192"/>
      <c r="FA77" s="192"/>
      <c r="FB77" s="192"/>
      <c r="FC77" s="192"/>
      <c r="FD77" s="192"/>
      <c r="FE77" s="192"/>
      <c r="FF77" s="192"/>
    </row>
    <row r="78" spans="1:162" x14ac:dyDescent="0.25">
      <c r="A78" s="31">
        <v>8</v>
      </c>
      <c r="B78" s="21" t="s">
        <v>1386</v>
      </c>
      <c r="C78" s="21" t="s">
        <v>1385</v>
      </c>
      <c r="D78" s="905" t="s">
        <v>2107</v>
      </c>
      <c r="E78" s="905"/>
      <c r="F78" s="906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>
        <v>1</v>
      </c>
      <c r="BQ78" s="192">
        <v>1</v>
      </c>
      <c r="BR78" s="192">
        <v>1</v>
      </c>
      <c r="BS78" s="192">
        <v>1</v>
      </c>
      <c r="BT78" s="192">
        <v>1</v>
      </c>
      <c r="BU78" s="192">
        <v>1</v>
      </c>
      <c r="BV78" s="192">
        <v>1</v>
      </c>
      <c r="BW78" s="192">
        <v>1</v>
      </c>
      <c r="BX78" s="192">
        <v>1</v>
      </c>
      <c r="BY78" s="192">
        <v>1</v>
      </c>
      <c r="BZ78" s="192">
        <v>1</v>
      </c>
      <c r="CA78" s="192">
        <v>1</v>
      </c>
      <c r="CB78" s="192">
        <v>1</v>
      </c>
      <c r="CC78" s="192">
        <v>1</v>
      </c>
      <c r="CD78" s="192">
        <v>1</v>
      </c>
      <c r="CE78" s="192">
        <v>1</v>
      </c>
      <c r="CF78" s="192">
        <v>1</v>
      </c>
      <c r="CG78" s="192">
        <v>1</v>
      </c>
      <c r="CH78" s="192"/>
      <c r="CI78" s="192"/>
      <c r="CJ78" s="192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2"/>
      <c r="DE78" s="192"/>
      <c r="DF78" s="192"/>
      <c r="DG78" s="192"/>
      <c r="DH78" s="192"/>
      <c r="DI78" s="192"/>
      <c r="DJ78" s="192"/>
      <c r="DK78" s="192"/>
      <c r="DL78" s="192"/>
      <c r="DM78" s="192"/>
      <c r="DN78" s="192"/>
      <c r="DO78" s="192"/>
      <c r="DP78" s="192"/>
      <c r="DQ78" s="192"/>
      <c r="DR78" s="192"/>
      <c r="DS78" s="192"/>
      <c r="DT78" s="192"/>
      <c r="DU78" s="192"/>
      <c r="DV78" s="192"/>
      <c r="DW78" s="192"/>
      <c r="DX78" s="192"/>
      <c r="DY78" s="192"/>
      <c r="DZ78" s="192"/>
      <c r="EA78" s="192"/>
      <c r="EB78" s="192"/>
      <c r="EC78" s="192"/>
      <c r="ED78" s="192"/>
      <c r="EE78" s="192"/>
      <c r="EF78" s="192"/>
      <c r="EG78" s="192"/>
      <c r="EH78" s="192"/>
      <c r="EI78" s="192"/>
      <c r="EJ78" s="192"/>
      <c r="EK78" s="192"/>
      <c r="EL78" s="192"/>
      <c r="EM78" s="192"/>
      <c r="EN78" s="192"/>
      <c r="EO78" s="192"/>
      <c r="EP78" s="192"/>
      <c r="EQ78" s="192"/>
      <c r="ER78" s="192"/>
      <c r="ES78" s="192"/>
      <c r="ET78" s="192"/>
      <c r="EU78" s="192"/>
      <c r="EV78" s="192"/>
      <c r="EW78" s="192"/>
      <c r="EX78" s="192"/>
      <c r="EY78" s="192"/>
      <c r="EZ78" s="192"/>
      <c r="FA78" s="192"/>
      <c r="FB78" s="192"/>
      <c r="FC78" s="192"/>
      <c r="FD78" s="192"/>
      <c r="FE78" s="192"/>
      <c r="FF78" s="192"/>
    </row>
    <row r="79" spans="1:162" x14ac:dyDescent="0.25">
      <c r="A79" s="31">
        <v>8</v>
      </c>
      <c r="B79" s="21" t="s">
        <v>1386</v>
      </c>
      <c r="C79" s="21" t="s">
        <v>1385</v>
      </c>
      <c r="D79" s="905" t="s">
        <v>2072</v>
      </c>
      <c r="E79" s="905"/>
      <c r="F79" s="906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>
        <v>1</v>
      </c>
      <c r="BN79" s="192">
        <v>1</v>
      </c>
      <c r="BO79" s="192">
        <v>1</v>
      </c>
      <c r="BP79" s="192">
        <v>1</v>
      </c>
      <c r="BQ79" s="192">
        <v>1</v>
      </c>
      <c r="BR79" s="192">
        <v>1</v>
      </c>
      <c r="BS79" s="192">
        <v>1</v>
      </c>
      <c r="BT79" s="192">
        <v>1</v>
      </c>
      <c r="BU79" s="192">
        <v>1</v>
      </c>
      <c r="BV79" s="192">
        <v>1</v>
      </c>
      <c r="BW79" s="192">
        <v>1</v>
      </c>
      <c r="BX79" s="192">
        <v>1</v>
      </c>
      <c r="BY79" s="192">
        <v>1</v>
      </c>
      <c r="BZ79" s="192">
        <v>1</v>
      </c>
      <c r="CA79" s="192">
        <v>1</v>
      </c>
      <c r="CB79" s="192">
        <v>1</v>
      </c>
      <c r="CC79" s="192">
        <v>1</v>
      </c>
      <c r="CD79" s="192">
        <v>1</v>
      </c>
      <c r="CE79" s="192">
        <v>1</v>
      </c>
      <c r="CF79" s="192">
        <v>1</v>
      </c>
      <c r="CG79" s="192">
        <v>1</v>
      </c>
      <c r="CH79" s="192"/>
      <c r="CI79" s="192"/>
      <c r="CJ79" s="192"/>
      <c r="CK79" s="192"/>
      <c r="CL79" s="192"/>
      <c r="CM79" s="192"/>
      <c r="CN79" s="192"/>
      <c r="CO79" s="192"/>
      <c r="CP79" s="192"/>
      <c r="CQ79" s="192"/>
      <c r="CR79" s="192"/>
      <c r="CS79" s="192"/>
      <c r="CT79" s="192"/>
      <c r="CU79" s="192"/>
      <c r="CV79" s="192"/>
      <c r="CW79" s="192"/>
      <c r="CX79" s="192"/>
      <c r="CY79" s="192"/>
      <c r="CZ79" s="192"/>
      <c r="DA79" s="192"/>
      <c r="DB79" s="192"/>
      <c r="DC79" s="192"/>
      <c r="DD79" s="192"/>
      <c r="DE79" s="192"/>
      <c r="DF79" s="192"/>
      <c r="DG79" s="192"/>
      <c r="DH79" s="192"/>
      <c r="DI79" s="192"/>
      <c r="DJ79" s="192"/>
      <c r="DK79" s="192"/>
      <c r="DL79" s="192"/>
      <c r="DM79" s="192"/>
      <c r="DN79" s="192"/>
      <c r="DO79" s="192"/>
      <c r="DP79" s="192"/>
      <c r="DQ79" s="192"/>
      <c r="DR79" s="192"/>
      <c r="DS79" s="192"/>
      <c r="DT79" s="192"/>
      <c r="DU79" s="192"/>
      <c r="DV79" s="192"/>
      <c r="DW79" s="192"/>
      <c r="DX79" s="192"/>
      <c r="DY79" s="192"/>
      <c r="DZ79" s="192"/>
      <c r="EA79" s="192"/>
      <c r="EB79" s="192"/>
      <c r="EC79" s="192"/>
      <c r="ED79" s="192"/>
      <c r="EE79" s="192"/>
      <c r="EF79" s="192"/>
      <c r="EG79" s="192"/>
      <c r="EH79" s="192"/>
      <c r="EI79" s="192"/>
      <c r="EJ79" s="192"/>
      <c r="EK79" s="192"/>
      <c r="EL79" s="192"/>
      <c r="EM79" s="192"/>
      <c r="EN79" s="192"/>
      <c r="EO79" s="192"/>
      <c r="EP79" s="192"/>
      <c r="EQ79" s="192"/>
      <c r="ER79" s="192"/>
      <c r="ES79" s="192"/>
      <c r="ET79" s="192"/>
      <c r="EU79" s="192"/>
      <c r="EV79" s="192"/>
      <c r="EW79" s="192"/>
      <c r="EX79" s="192"/>
      <c r="EY79" s="192"/>
      <c r="EZ79" s="192"/>
      <c r="FA79" s="192"/>
      <c r="FB79" s="192"/>
      <c r="FC79" s="192"/>
      <c r="FD79" s="192"/>
      <c r="FE79" s="192"/>
      <c r="FF79" s="192"/>
    </row>
    <row r="80" spans="1:162" x14ac:dyDescent="0.25">
      <c r="A80" s="31">
        <v>8</v>
      </c>
      <c r="B80" s="21" t="s">
        <v>1386</v>
      </c>
      <c r="C80" s="21" t="s">
        <v>1385</v>
      </c>
      <c r="D80" s="905" t="s">
        <v>2108</v>
      </c>
      <c r="E80" s="905"/>
      <c r="F80" s="906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>
        <v>8</v>
      </c>
      <c r="BQ80" s="192">
        <v>8</v>
      </c>
      <c r="BR80" s="192">
        <v>8</v>
      </c>
      <c r="BS80" s="192">
        <v>8</v>
      </c>
      <c r="BT80" s="192">
        <v>8</v>
      </c>
      <c r="BU80" s="192">
        <v>8</v>
      </c>
      <c r="BV80" s="192">
        <v>8</v>
      </c>
      <c r="BW80" s="192">
        <v>8</v>
      </c>
      <c r="BX80" s="192">
        <v>8</v>
      </c>
      <c r="BY80" s="192">
        <v>8</v>
      </c>
      <c r="BZ80" s="192">
        <v>8</v>
      </c>
      <c r="CA80" s="192">
        <v>8</v>
      </c>
      <c r="CB80" s="192">
        <v>8</v>
      </c>
      <c r="CC80" s="192">
        <v>8</v>
      </c>
      <c r="CD80" s="192">
        <v>8</v>
      </c>
      <c r="CE80" s="192">
        <v>8</v>
      </c>
      <c r="CF80" s="192">
        <v>8</v>
      </c>
      <c r="CG80" s="192">
        <v>8</v>
      </c>
      <c r="CH80" s="192"/>
      <c r="CI80" s="192"/>
      <c r="CJ80" s="192"/>
      <c r="CK80" s="192"/>
      <c r="CL80" s="192"/>
      <c r="CM80" s="192"/>
      <c r="CN80" s="192"/>
      <c r="CO80" s="192"/>
      <c r="CP80" s="192"/>
      <c r="CQ80" s="192"/>
      <c r="CR80" s="192"/>
      <c r="CS80" s="192"/>
      <c r="CT80" s="192"/>
      <c r="CU80" s="192"/>
      <c r="CV80" s="192"/>
      <c r="CW80" s="192"/>
      <c r="CX80" s="192"/>
      <c r="CY80" s="192"/>
      <c r="CZ80" s="192"/>
      <c r="DA80" s="192"/>
      <c r="DB80" s="192"/>
      <c r="DC80" s="192"/>
      <c r="DD80" s="192"/>
      <c r="DE80" s="192"/>
      <c r="DF80" s="192"/>
      <c r="DG80" s="192"/>
      <c r="DH80" s="192"/>
      <c r="DI80" s="192"/>
      <c r="DJ80" s="192"/>
      <c r="DK80" s="192"/>
      <c r="DL80" s="192"/>
      <c r="DM80" s="192"/>
      <c r="DN80" s="192"/>
      <c r="DO80" s="192"/>
      <c r="DP80" s="192"/>
      <c r="DQ80" s="192"/>
      <c r="DR80" s="192"/>
      <c r="DS80" s="192"/>
      <c r="DT80" s="192"/>
      <c r="DU80" s="192"/>
      <c r="DV80" s="192"/>
      <c r="DW80" s="192"/>
      <c r="DX80" s="192"/>
      <c r="DY80" s="192"/>
      <c r="DZ80" s="192"/>
      <c r="EA80" s="192"/>
      <c r="EB80" s="192"/>
      <c r="EC80" s="192"/>
      <c r="ED80" s="192"/>
      <c r="EE80" s="192"/>
      <c r="EF80" s="192"/>
      <c r="EG80" s="192"/>
      <c r="EH80" s="192"/>
      <c r="EI80" s="192"/>
      <c r="EJ80" s="192"/>
      <c r="EK80" s="192"/>
      <c r="EL80" s="192"/>
      <c r="EM80" s="192"/>
      <c r="EN80" s="192"/>
      <c r="EO80" s="192"/>
      <c r="EP80" s="192"/>
      <c r="EQ80" s="192"/>
      <c r="ER80" s="192"/>
      <c r="ES80" s="192"/>
      <c r="ET80" s="192"/>
      <c r="EU80" s="192"/>
      <c r="EV80" s="192"/>
      <c r="EW80" s="192"/>
      <c r="EX80" s="192"/>
      <c r="EY80" s="192"/>
      <c r="EZ80" s="192"/>
      <c r="FA80" s="192"/>
      <c r="FB80" s="192"/>
      <c r="FC80" s="192"/>
      <c r="FD80" s="192"/>
      <c r="FE80" s="192"/>
      <c r="FF80" s="192"/>
    </row>
    <row r="81" spans="1:162" ht="14.25" thickBot="1" x14ac:dyDescent="0.3">
      <c r="A81" s="177">
        <v>8</v>
      </c>
      <c r="B81" s="178" t="s">
        <v>1386</v>
      </c>
      <c r="C81" s="178" t="s">
        <v>1385</v>
      </c>
      <c r="D81" s="907" t="s">
        <v>2066</v>
      </c>
      <c r="E81" s="907"/>
      <c r="F81" s="908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  <c r="BG81" s="192"/>
      <c r="BH81" s="192"/>
      <c r="BI81" s="192"/>
      <c r="BJ81" s="192"/>
      <c r="BK81" s="192"/>
      <c r="BL81" s="192"/>
      <c r="BM81" s="192">
        <v>1</v>
      </c>
      <c r="BN81" s="192">
        <v>1</v>
      </c>
      <c r="BO81" s="192">
        <v>1</v>
      </c>
      <c r="BP81" s="192">
        <v>2</v>
      </c>
      <c r="BQ81" s="192">
        <v>2</v>
      </c>
      <c r="BR81" s="192">
        <v>2</v>
      </c>
      <c r="BS81" s="192">
        <v>2</v>
      </c>
      <c r="BT81" s="192">
        <v>2</v>
      </c>
      <c r="BU81" s="192">
        <v>2</v>
      </c>
      <c r="BV81" s="192">
        <v>2</v>
      </c>
      <c r="BW81" s="192">
        <v>2</v>
      </c>
      <c r="BX81" s="192">
        <v>2</v>
      </c>
      <c r="BY81" s="192">
        <v>2</v>
      </c>
      <c r="BZ81" s="192">
        <v>2</v>
      </c>
      <c r="CA81" s="192">
        <v>2</v>
      </c>
      <c r="CB81" s="192">
        <v>2</v>
      </c>
      <c r="CC81" s="192">
        <v>2</v>
      </c>
      <c r="CD81" s="192">
        <v>2</v>
      </c>
      <c r="CE81" s="192">
        <v>2</v>
      </c>
      <c r="CF81" s="192">
        <v>2</v>
      </c>
      <c r="CG81" s="192">
        <v>2</v>
      </c>
      <c r="CH81" s="192"/>
      <c r="CI81" s="192"/>
      <c r="CJ81" s="192"/>
      <c r="CK81" s="192"/>
      <c r="CL81" s="192"/>
      <c r="CM81" s="192"/>
      <c r="CN81" s="192"/>
      <c r="CO81" s="192"/>
      <c r="CP81" s="192"/>
      <c r="CQ81" s="192"/>
      <c r="CR81" s="192"/>
      <c r="CS81" s="192"/>
      <c r="CT81" s="192"/>
      <c r="CU81" s="192"/>
      <c r="CV81" s="192"/>
      <c r="CW81" s="192"/>
      <c r="CX81" s="192"/>
      <c r="CY81" s="192"/>
      <c r="CZ81" s="192"/>
      <c r="DA81" s="192"/>
      <c r="DB81" s="192"/>
      <c r="DC81" s="192"/>
      <c r="DD81" s="192"/>
      <c r="DE81" s="192"/>
      <c r="DF81" s="192"/>
      <c r="DG81" s="192"/>
      <c r="DH81" s="192"/>
      <c r="DI81" s="192"/>
      <c r="DJ81" s="192"/>
      <c r="DK81" s="192"/>
      <c r="DL81" s="192"/>
      <c r="DM81" s="192"/>
      <c r="DN81" s="192"/>
      <c r="DO81" s="192"/>
      <c r="DP81" s="192"/>
      <c r="DQ81" s="192"/>
      <c r="DR81" s="192"/>
      <c r="DS81" s="192"/>
      <c r="DT81" s="192"/>
      <c r="DU81" s="192"/>
      <c r="DV81" s="192"/>
      <c r="DW81" s="192"/>
      <c r="DX81" s="192"/>
      <c r="DY81" s="192"/>
      <c r="DZ81" s="192"/>
      <c r="EA81" s="192"/>
      <c r="EB81" s="192"/>
      <c r="EC81" s="192"/>
      <c r="ED81" s="192"/>
      <c r="EE81" s="192"/>
      <c r="EF81" s="192"/>
      <c r="EG81" s="192"/>
      <c r="EH81" s="192"/>
      <c r="EI81" s="192"/>
      <c r="EJ81" s="192"/>
      <c r="EK81" s="192"/>
      <c r="EL81" s="192"/>
      <c r="EM81" s="192"/>
      <c r="EN81" s="192"/>
      <c r="EO81" s="192"/>
      <c r="EP81" s="192"/>
      <c r="EQ81" s="192"/>
      <c r="ER81" s="192"/>
      <c r="ES81" s="192"/>
      <c r="ET81" s="192"/>
      <c r="EU81" s="192"/>
      <c r="EV81" s="192"/>
      <c r="EW81" s="192"/>
      <c r="EX81" s="192"/>
      <c r="EY81" s="192"/>
      <c r="EZ81" s="192"/>
      <c r="FA81" s="192"/>
      <c r="FB81" s="192"/>
      <c r="FC81" s="192"/>
      <c r="FD81" s="192"/>
      <c r="FE81" s="192"/>
      <c r="FF81" s="192"/>
    </row>
    <row r="82" spans="1:162" x14ac:dyDescent="0.25">
      <c r="A82" s="196">
        <v>9</v>
      </c>
      <c r="B82" s="32" t="s">
        <v>1387</v>
      </c>
      <c r="C82" s="32" t="s">
        <v>1385</v>
      </c>
      <c r="D82" s="909" t="s">
        <v>2067</v>
      </c>
      <c r="E82" s="909"/>
      <c r="F82" s="910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>
        <v>1</v>
      </c>
      <c r="BG82" s="192">
        <v>1</v>
      </c>
      <c r="BH82" s="192">
        <v>1</v>
      </c>
      <c r="BI82" s="192">
        <v>1</v>
      </c>
      <c r="BJ82" s="192">
        <v>1</v>
      </c>
      <c r="BK82" s="192">
        <v>1</v>
      </c>
      <c r="BL82" s="192">
        <v>1</v>
      </c>
      <c r="BM82" s="192">
        <v>1</v>
      </c>
      <c r="BN82" s="192">
        <v>1</v>
      </c>
      <c r="BO82" s="192">
        <v>1</v>
      </c>
      <c r="BP82" s="192"/>
      <c r="BQ82" s="192"/>
      <c r="BR82" s="192"/>
      <c r="BS82" s="192"/>
      <c r="BT82" s="192"/>
      <c r="BU82" s="192"/>
      <c r="BV82" s="192"/>
      <c r="BW82" s="192"/>
      <c r="BX82" s="192"/>
      <c r="BY82" s="192"/>
      <c r="BZ82" s="192"/>
      <c r="CA82" s="192"/>
      <c r="CB82" s="192"/>
      <c r="CC82" s="192"/>
      <c r="CD82" s="192"/>
      <c r="CE82" s="192"/>
      <c r="CF82" s="192"/>
      <c r="CG82" s="192"/>
      <c r="CH82" s="192"/>
      <c r="CI82" s="192"/>
      <c r="CJ82" s="192"/>
      <c r="CK82" s="192"/>
      <c r="CL82" s="192"/>
      <c r="CM82" s="192">
        <v>1</v>
      </c>
      <c r="CN82" s="192">
        <v>1</v>
      </c>
      <c r="CO82" s="192">
        <v>1</v>
      </c>
      <c r="CP82" s="192">
        <v>1</v>
      </c>
      <c r="CQ82" s="192">
        <v>1</v>
      </c>
      <c r="CR82" s="192">
        <v>1</v>
      </c>
      <c r="CS82" s="192">
        <v>1</v>
      </c>
      <c r="CT82" s="192">
        <v>1</v>
      </c>
      <c r="CU82" s="192">
        <v>1</v>
      </c>
      <c r="CV82" s="192">
        <v>1</v>
      </c>
      <c r="CW82" s="192">
        <v>1</v>
      </c>
      <c r="CX82" s="192">
        <v>1</v>
      </c>
      <c r="CY82" s="192">
        <v>1</v>
      </c>
      <c r="CZ82" s="192">
        <v>1</v>
      </c>
      <c r="DA82" s="192">
        <v>1</v>
      </c>
      <c r="DB82" s="192">
        <v>1</v>
      </c>
      <c r="DC82" s="192">
        <v>2</v>
      </c>
      <c r="DD82" s="192">
        <v>2</v>
      </c>
      <c r="DE82" s="192">
        <v>2</v>
      </c>
      <c r="DF82" s="192">
        <v>2</v>
      </c>
      <c r="DG82" s="192">
        <v>2</v>
      </c>
      <c r="DH82" s="192">
        <v>2</v>
      </c>
      <c r="DI82" s="192">
        <v>2</v>
      </c>
      <c r="DJ82" s="192">
        <v>2</v>
      </c>
      <c r="DK82" s="192">
        <v>2</v>
      </c>
      <c r="DL82" s="192">
        <v>2</v>
      </c>
      <c r="DM82" s="192">
        <v>2</v>
      </c>
      <c r="DN82" s="192">
        <v>2</v>
      </c>
      <c r="DO82" s="192">
        <v>2</v>
      </c>
      <c r="DP82" s="192">
        <v>2</v>
      </c>
      <c r="DQ82" s="192">
        <v>2</v>
      </c>
      <c r="DR82" s="192">
        <v>2</v>
      </c>
      <c r="DS82" s="192">
        <v>2</v>
      </c>
      <c r="DT82" s="192">
        <v>2</v>
      </c>
      <c r="DU82" s="192">
        <v>2</v>
      </c>
      <c r="DV82" s="192">
        <v>2</v>
      </c>
      <c r="DW82" s="192">
        <v>2</v>
      </c>
      <c r="DX82" s="192">
        <v>2</v>
      </c>
      <c r="DY82" s="192">
        <v>2</v>
      </c>
      <c r="DZ82" s="192">
        <v>2</v>
      </c>
      <c r="EA82" s="192">
        <v>2</v>
      </c>
      <c r="EB82" s="192">
        <v>2</v>
      </c>
      <c r="EC82" s="192">
        <v>2</v>
      </c>
      <c r="ED82" s="192">
        <v>2</v>
      </c>
      <c r="EE82" s="192">
        <v>2</v>
      </c>
      <c r="EF82" s="192">
        <v>2</v>
      </c>
      <c r="EG82" s="192">
        <v>2</v>
      </c>
      <c r="EH82" s="192">
        <v>2</v>
      </c>
      <c r="EI82" s="192">
        <v>2</v>
      </c>
      <c r="EJ82" s="192">
        <v>2</v>
      </c>
      <c r="EK82" s="192">
        <v>2</v>
      </c>
      <c r="EL82" s="192">
        <v>2</v>
      </c>
      <c r="EM82" s="192">
        <v>2</v>
      </c>
      <c r="EN82" s="192">
        <v>2</v>
      </c>
      <c r="EO82" s="192">
        <v>2</v>
      </c>
      <c r="EP82" s="192">
        <v>2</v>
      </c>
      <c r="EQ82" s="192">
        <v>2</v>
      </c>
      <c r="ER82" s="192">
        <v>2</v>
      </c>
      <c r="ES82" s="192">
        <v>2</v>
      </c>
      <c r="ET82" s="192">
        <v>2</v>
      </c>
      <c r="EU82" s="192">
        <v>2</v>
      </c>
      <c r="EV82" s="192">
        <v>2</v>
      </c>
      <c r="EW82" s="192">
        <v>2</v>
      </c>
      <c r="EX82" s="192">
        <v>2</v>
      </c>
      <c r="EY82" s="192">
        <v>2</v>
      </c>
      <c r="EZ82" s="192">
        <v>2</v>
      </c>
      <c r="FA82" s="192">
        <v>2</v>
      </c>
      <c r="FB82" s="192">
        <v>2</v>
      </c>
      <c r="FC82" s="192">
        <v>2</v>
      </c>
      <c r="FD82" s="192">
        <v>2</v>
      </c>
      <c r="FE82" s="192">
        <v>2</v>
      </c>
      <c r="FF82" s="192">
        <v>2</v>
      </c>
    </row>
    <row r="83" spans="1:162" x14ac:dyDescent="0.25">
      <c r="A83" s="31">
        <v>9</v>
      </c>
      <c r="B83" s="21" t="s">
        <v>1387</v>
      </c>
      <c r="C83" s="21" t="s">
        <v>1385</v>
      </c>
      <c r="D83" s="905" t="s">
        <v>2087</v>
      </c>
      <c r="E83" s="905"/>
      <c r="F83" s="906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>
        <v>1</v>
      </c>
      <c r="BG83" s="192">
        <v>1</v>
      </c>
      <c r="BH83" s="192">
        <v>1</v>
      </c>
      <c r="BI83" s="192">
        <v>1</v>
      </c>
      <c r="BJ83" s="192">
        <v>1</v>
      </c>
      <c r="BK83" s="192">
        <v>1</v>
      </c>
      <c r="BL83" s="192">
        <v>1</v>
      </c>
      <c r="BM83" s="192">
        <v>1</v>
      </c>
      <c r="BN83" s="192">
        <v>1</v>
      </c>
      <c r="BO83" s="192">
        <v>1</v>
      </c>
      <c r="BP83" s="192"/>
      <c r="BQ83" s="192"/>
      <c r="BR83" s="192"/>
      <c r="BS83" s="192"/>
      <c r="BT83" s="192"/>
      <c r="BU83" s="192"/>
      <c r="BV83" s="192"/>
      <c r="BW83" s="192"/>
      <c r="BX83" s="192"/>
      <c r="BY83" s="192"/>
      <c r="BZ83" s="192"/>
      <c r="CA83" s="192"/>
      <c r="CB83" s="192"/>
      <c r="CC83" s="192"/>
      <c r="CD83" s="192"/>
      <c r="CE83" s="192"/>
      <c r="CF83" s="192"/>
      <c r="CG83" s="192"/>
      <c r="CH83" s="192"/>
      <c r="CI83" s="192"/>
      <c r="CJ83" s="192"/>
      <c r="CK83" s="192"/>
      <c r="CL83" s="192"/>
      <c r="CM83" s="192">
        <v>1</v>
      </c>
      <c r="CN83" s="192">
        <v>1</v>
      </c>
      <c r="CO83" s="192">
        <v>1</v>
      </c>
      <c r="CP83" s="192">
        <v>1</v>
      </c>
      <c r="CQ83" s="192">
        <v>1</v>
      </c>
      <c r="CR83" s="192">
        <v>1</v>
      </c>
      <c r="CS83" s="192">
        <v>1</v>
      </c>
      <c r="CT83" s="192">
        <v>1</v>
      </c>
      <c r="CU83" s="192">
        <v>1</v>
      </c>
      <c r="CV83" s="192">
        <v>1</v>
      </c>
      <c r="CW83" s="192">
        <v>1</v>
      </c>
      <c r="CX83" s="192">
        <v>1</v>
      </c>
      <c r="CY83" s="192">
        <v>1</v>
      </c>
      <c r="CZ83" s="192">
        <v>1</v>
      </c>
      <c r="DA83" s="192">
        <v>1</v>
      </c>
      <c r="DB83" s="192">
        <v>1</v>
      </c>
      <c r="DC83" s="192">
        <v>1</v>
      </c>
      <c r="DD83" s="192">
        <v>1</v>
      </c>
      <c r="DE83" s="192">
        <v>1</v>
      </c>
      <c r="DF83" s="192">
        <v>1</v>
      </c>
      <c r="DG83" s="192">
        <v>1</v>
      </c>
      <c r="DH83" s="192">
        <v>1</v>
      </c>
      <c r="DI83" s="192">
        <v>1</v>
      </c>
      <c r="DJ83" s="192">
        <v>1</v>
      </c>
      <c r="DK83" s="192">
        <v>1</v>
      </c>
      <c r="DL83" s="192">
        <v>1</v>
      </c>
      <c r="DM83" s="192">
        <v>1</v>
      </c>
      <c r="DN83" s="192">
        <v>1</v>
      </c>
      <c r="DO83" s="192">
        <v>1</v>
      </c>
      <c r="DP83" s="192">
        <v>1</v>
      </c>
      <c r="DQ83" s="192">
        <v>1</v>
      </c>
      <c r="DR83" s="192">
        <v>1</v>
      </c>
      <c r="DS83" s="192">
        <v>1</v>
      </c>
      <c r="DT83" s="192">
        <v>1</v>
      </c>
      <c r="DU83" s="192">
        <v>1</v>
      </c>
      <c r="DV83" s="192">
        <v>1</v>
      </c>
      <c r="DW83" s="192">
        <v>1</v>
      </c>
      <c r="DX83" s="192">
        <v>1</v>
      </c>
      <c r="DY83" s="192">
        <v>1</v>
      </c>
      <c r="DZ83" s="192">
        <v>1</v>
      </c>
      <c r="EA83" s="192">
        <v>1</v>
      </c>
      <c r="EB83" s="192">
        <v>1</v>
      </c>
      <c r="EC83" s="192">
        <v>1</v>
      </c>
      <c r="ED83" s="192">
        <v>1</v>
      </c>
      <c r="EE83" s="192">
        <v>1</v>
      </c>
      <c r="EF83" s="192">
        <v>1</v>
      </c>
      <c r="EG83" s="192">
        <v>1</v>
      </c>
      <c r="EH83" s="192">
        <v>1</v>
      </c>
      <c r="EI83" s="192">
        <v>1</v>
      </c>
      <c r="EJ83" s="192">
        <v>1</v>
      </c>
      <c r="EK83" s="192">
        <v>1</v>
      </c>
      <c r="EL83" s="192">
        <v>1</v>
      </c>
      <c r="EM83" s="192">
        <v>1</v>
      </c>
      <c r="EN83" s="192">
        <v>1</v>
      </c>
      <c r="EO83" s="192">
        <v>1</v>
      </c>
      <c r="EP83" s="192">
        <v>1</v>
      </c>
      <c r="EQ83" s="192">
        <v>1</v>
      </c>
      <c r="ER83" s="192">
        <v>1</v>
      </c>
      <c r="ES83" s="192">
        <v>1</v>
      </c>
      <c r="ET83" s="192">
        <v>1</v>
      </c>
      <c r="EU83" s="192">
        <v>1</v>
      </c>
      <c r="EV83" s="192">
        <v>1</v>
      </c>
      <c r="EW83" s="192">
        <v>1</v>
      </c>
      <c r="EX83" s="192">
        <v>1</v>
      </c>
      <c r="EY83" s="192">
        <v>1</v>
      </c>
      <c r="EZ83" s="192">
        <v>1</v>
      </c>
      <c r="FA83" s="192">
        <v>1</v>
      </c>
      <c r="FB83" s="192">
        <v>1</v>
      </c>
      <c r="FC83" s="192">
        <v>1</v>
      </c>
      <c r="FD83" s="192">
        <v>1</v>
      </c>
      <c r="FE83" s="192">
        <v>1</v>
      </c>
      <c r="FF83" s="192">
        <v>1</v>
      </c>
    </row>
    <row r="84" spans="1:162" x14ac:dyDescent="0.25">
      <c r="A84" s="31">
        <v>9</v>
      </c>
      <c r="B84" s="21" t="s">
        <v>1387</v>
      </c>
      <c r="C84" s="21" t="s">
        <v>1385</v>
      </c>
      <c r="D84" s="911" t="s">
        <v>2068</v>
      </c>
      <c r="E84" s="912"/>
      <c r="F84" s="913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  <c r="BD84" s="192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>
        <v>1</v>
      </c>
      <c r="BP84" s="192"/>
      <c r="BQ84" s="192"/>
      <c r="BR84" s="192"/>
      <c r="BS84" s="192"/>
      <c r="BT84" s="192"/>
      <c r="BU84" s="192"/>
      <c r="BV84" s="192"/>
      <c r="BW84" s="192"/>
      <c r="BX84" s="192"/>
      <c r="BY84" s="192"/>
      <c r="BZ84" s="192"/>
      <c r="CA84" s="192"/>
      <c r="CB84" s="192"/>
      <c r="CC84" s="192"/>
      <c r="CD84" s="192"/>
      <c r="CE84" s="192"/>
      <c r="CF84" s="192"/>
      <c r="CG84" s="192"/>
      <c r="CH84" s="192"/>
      <c r="CI84" s="192"/>
      <c r="CJ84" s="192"/>
      <c r="CK84" s="192"/>
      <c r="CL84" s="192"/>
      <c r="CM84" s="192">
        <v>1</v>
      </c>
      <c r="CN84" s="192">
        <v>1</v>
      </c>
      <c r="CO84" s="192">
        <v>1</v>
      </c>
      <c r="CP84" s="192">
        <v>1</v>
      </c>
      <c r="CQ84" s="192">
        <v>1</v>
      </c>
      <c r="CR84" s="192">
        <v>1</v>
      </c>
      <c r="CS84" s="192">
        <v>1</v>
      </c>
      <c r="CT84" s="192">
        <v>1</v>
      </c>
      <c r="CU84" s="192">
        <v>1</v>
      </c>
      <c r="CV84" s="192">
        <v>1</v>
      </c>
      <c r="CW84" s="192">
        <v>1</v>
      </c>
      <c r="CX84" s="192">
        <v>1</v>
      </c>
      <c r="CY84" s="192">
        <v>1</v>
      </c>
      <c r="CZ84" s="192">
        <v>1</v>
      </c>
      <c r="DA84" s="192">
        <v>1</v>
      </c>
      <c r="DB84" s="192">
        <v>1</v>
      </c>
      <c r="DC84" s="192">
        <v>1</v>
      </c>
      <c r="DD84" s="192">
        <v>1</v>
      </c>
      <c r="DE84" s="192">
        <v>1</v>
      </c>
      <c r="DF84" s="192">
        <v>1</v>
      </c>
      <c r="DG84" s="192">
        <v>1</v>
      </c>
      <c r="DH84" s="192">
        <v>1</v>
      </c>
      <c r="DI84" s="192">
        <v>1</v>
      </c>
      <c r="DJ84" s="192">
        <v>1</v>
      </c>
      <c r="DK84" s="192">
        <v>1</v>
      </c>
      <c r="DL84" s="192">
        <v>1</v>
      </c>
      <c r="DM84" s="192">
        <v>1</v>
      </c>
      <c r="DN84" s="192">
        <v>1</v>
      </c>
      <c r="DO84" s="192">
        <v>1</v>
      </c>
      <c r="DP84" s="192">
        <v>1</v>
      </c>
      <c r="DQ84" s="192">
        <v>1</v>
      </c>
      <c r="DR84" s="192">
        <v>1</v>
      </c>
      <c r="DS84" s="192">
        <v>1</v>
      </c>
      <c r="DT84" s="192">
        <v>1</v>
      </c>
      <c r="DU84" s="192">
        <v>1</v>
      </c>
      <c r="DV84" s="192">
        <v>1</v>
      </c>
      <c r="DW84" s="192">
        <v>1</v>
      </c>
      <c r="DX84" s="192">
        <v>1</v>
      </c>
      <c r="DY84" s="192">
        <v>1</v>
      </c>
      <c r="DZ84" s="192">
        <v>1</v>
      </c>
      <c r="EA84" s="192">
        <v>1</v>
      </c>
      <c r="EB84" s="192">
        <v>1</v>
      </c>
      <c r="EC84" s="192">
        <v>1</v>
      </c>
      <c r="ED84" s="192">
        <v>1</v>
      </c>
      <c r="EE84" s="192">
        <v>1</v>
      </c>
      <c r="EF84" s="192">
        <v>1</v>
      </c>
      <c r="EG84" s="192">
        <v>1</v>
      </c>
      <c r="EH84" s="192">
        <v>1</v>
      </c>
      <c r="EI84" s="192">
        <v>1</v>
      </c>
      <c r="EJ84" s="192">
        <v>1</v>
      </c>
      <c r="EK84" s="192">
        <v>1</v>
      </c>
      <c r="EL84" s="192">
        <v>1</v>
      </c>
      <c r="EM84" s="192">
        <v>1</v>
      </c>
      <c r="EN84" s="192">
        <v>1</v>
      </c>
      <c r="EO84" s="192">
        <v>1</v>
      </c>
      <c r="EP84" s="192">
        <v>1</v>
      </c>
      <c r="EQ84" s="192">
        <v>1</v>
      </c>
      <c r="ER84" s="192">
        <v>1</v>
      </c>
      <c r="ES84" s="192">
        <v>1</v>
      </c>
      <c r="ET84" s="192">
        <v>1</v>
      </c>
      <c r="EU84" s="192">
        <v>1</v>
      </c>
      <c r="EV84" s="192">
        <v>1</v>
      </c>
      <c r="EW84" s="192">
        <v>1</v>
      </c>
      <c r="EX84" s="192">
        <v>1</v>
      </c>
      <c r="EY84" s="192">
        <v>1</v>
      </c>
      <c r="EZ84" s="192">
        <v>1</v>
      </c>
      <c r="FA84" s="192">
        <v>1</v>
      </c>
      <c r="FB84" s="192">
        <v>1</v>
      </c>
      <c r="FC84" s="192">
        <v>1</v>
      </c>
      <c r="FD84" s="192">
        <v>1</v>
      </c>
      <c r="FE84" s="192">
        <v>1</v>
      </c>
      <c r="FF84" s="192">
        <v>1</v>
      </c>
    </row>
    <row r="85" spans="1:162" x14ac:dyDescent="0.25">
      <c r="A85" s="31">
        <v>9</v>
      </c>
      <c r="B85" s="21" t="s">
        <v>1387</v>
      </c>
      <c r="C85" s="21" t="s">
        <v>1385</v>
      </c>
      <c r="D85" s="905" t="s">
        <v>2105</v>
      </c>
      <c r="E85" s="905"/>
      <c r="F85" s="906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  <c r="BD85" s="192"/>
      <c r="BE85" s="192"/>
      <c r="BF85" s="192"/>
      <c r="BG85" s="192">
        <v>1</v>
      </c>
      <c r="BH85" s="192">
        <v>1</v>
      </c>
      <c r="BI85" s="192">
        <v>1</v>
      </c>
      <c r="BJ85" s="192">
        <v>1</v>
      </c>
      <c r="BK85" s="192">
        <v>1</v>
      </c>
      <c r="BL85" s="192">
        <v>1</v>
      </c>
      <c r="BM85" s="192">
        <v>1</v>
      </c>
      <c r="BN85" s="192">
        <v>1</v>
      </c>
      <c r="BO85" s="192">
        <v>1</v>
      </c>
      <c r="BP85" s="192"/>
      <c r="BQ85" s="192"/>
      <c r="BR85" s="192"/>
      <c r="BS85" s="192"/>
      <c r="BT85" s="192"/>
      <c r="BU85" s="192"/>
      <c r="BV85" s="192"/>
      <c r="BW85" s="192"/>
      <c r="BX85" s="192"/>
      <c r="BY85" s="192"/>
      <c r="BZ85" s="192"/>
      <c r="CA85" s="192"/>
      <c r="CB85" s="192"/>
      <c r="CC85" s="192"/>
      <c r="CD85" s="192"/>
      <c r="CE85" s="192"/>
      <c r="CF85" s="192"/>
      <c r="CG85" s="192"/>
      <c r="CH85" s="192"/>
      <c r="CI85" s="192"/>
      <c r="CJ85" s="192"/>
      <c r="CK85" s="192"/>
      <c r="CL85" s="192"/>
      <c r="CM85" s="192">
        <v>1</v>
      </c>
      <c r="CN85" s="192">
        <v>1</v>
      </c>
      <c r="CO85" s="192">
        <v>1</v>
      </c>
      <c r="CP85" s="192">
        <v>1</v>
      </c>
      <c r="CQ85" s="192">
        <v>1</v>
      </c>
      <c r="CR85" s="192">
        <v>1</v>
      </c>
      <c r="CS85" s="192">
        <v>1</v>
      </c>
      <c r="CT85" s="192">
        <v>1</v>
      </c>
      <c r="CU85" s="192">
        <v>1</v>
      </c>
      <c r="CV85" s="192">
        <v>1</v>
      </c>
      <c r="CW85" s="192">
        <v>1</v>
      </c>
      <c r="CX85" s="192">
        <v>1</v>
      </c>
      <c r="CY85" s="192">
        <v>1</v>
      </c>
      <c r="CZ85" s="192">
        <v>1</v>
      </c>
      <c r="DA85" s="192">
        <v>1</v>
      </c>
      <c r="DB85" s="192">
        <v>1</v>
      </c>
      <c r="DC85" s="192">
        <v>1</v>
      </c>
      <c r="DD85" s="192">
        <v>1</v>
      </c>
      <c r="DE85" s="192">
        <v>1</v>
      </c>
      <c r="DF85" s="192">
        <v>1</v>
      </c>
      <c r="DG85" s="192">
        <v>1</v>
      </c>
      <c r="DH85" s="192">
        <v>1</v>
      </c>
      <c r="DI85" s="192">
        <v>1</v>
      </c>
      <c r="DJ85" s="192">
        <v>1</v>
      </c>
      <c r="DK85" s="192">
        <v>1</v>
      </c>
      <c r="DL85" s="192">
        <v>1</v>
      </c>
      <c r="DM85" s="192">
        <v>1</v>
      </c>
      <c r="DN85" s="192">
        <v>1</v>
      </c>
      <c r="DO85" s="192">
        <v>1</v>
      </c>
      <c r="DP85" s="192">
        <v>1</v>
      </c>
      <c r="DQ85" s="192">
        <v>1</v>
      </c>
      <c r="DR85" s="192">
        <v>1</v>
      </c>
      <c r="DS85" s="192">
        <v>1</v>
      </c>
      <c r="DT85" s="192">
        <v>1</v>
      </c>
      <c r="DU85" s="192">
        <v>1</v>
      </c>
      <c r="DV85" s="192">
        <v>1</v>
      </c>
      <c r="DW85" s="192">
        <v>1</v>
      </c>
      <c r="DX85" s="192">
        <v>1</v>
      </c>
      <c r="DY85" s="192">
        <v>1</v>
      </c>
      <c r="DZ85" s="192">
        <v>1</v>
      </c>
      <c r="EA85" s="192">
        <v>1</v>
      </c>
      <c r="EB85" s="192">
        <v>1</v>
      </c>
      <c r="EC85" s="192">
        <v>1</v>
      </c>
      <c r="ED85" s="192">
        <v>1</v>
      </c>
      <c r="EE85" s="192">
        <v>1</v>
      </c>
      <c r="EF85" s="192">
        <v>1</v>
      </c>
      <c r="EG85" s="192">
        <v>1</v>
      </c>
      <c r="EH85" s="192">
        <v>1</v>
      </c>
      <c r="EI85" s="192">
        <v>1</v>
      </c>
      <c r="EJ85" s="192">
        <v>1</v>
      </c>
      <c r="EK85" s="192">
        <v>1</v>
      </c>
      <c r="EL85" s="192">
        <v>1</v>
      </c>
      <c r="EM85" s="192">
        <v>1</v>
      </c>
      <c r="EN85" s="192">
        <v>1</v>
      </c>
      <c r="EO85" s="192">
        <v>1</v>
      </c>
      <c r="EP85" s="192">
        <v>1</v>
      </c>
      <c r="EQ85" s="192">
        <v>1</v>
      </c>
      <c r="ER85" s="192">
        <v>1</v>
      </c>
      <c r="ES85" s="192">
        <v>1</v>
      </c>
      <c r="ET85" s="192">
        <v>1</v>
      </c>
      <c r="EU85" s="192">
        <v>1</v>
      </c>
      <c r="EV85" s="192">
        <v>1</v>
      </c>
      <c r="EW85" s="192">
        <v>1</v>
      </c>
      <c r="EX85" s="192">
        <v>1</v>
      </c>
      <c r="EY85" s="192">
        <v>1</v>
      </c>
      <c r="EZ85" s="192">
        <v>1</v>
      </c>
      <c r="FA85" s="192">
        <v>1</v>
      </c>
      <c r="FB85" s="192">
        <v>1</v>
      </c>
      <c r="FC85" s="192">
        <v>1</v>
      </c>
      <c r="FD85" s="192">
        <v>1</v>
      </c>
      <c r="FE85" s="192">
        <v>1</v>
      </c>
      <c r="FF85" s="192">
        <v>1</v>
      </c>
    </row>
    <row r="86" spans="1:162" x14ac:dyDescent="0.25">
      <c r="A86" s="31">
        <v>9</v>
      </c>
      <c r="B86" s="21" t="s">
        <v>1387</v>
      </c>
      <c r="C86" s="21" t="s">
        <v>1385</v>
      </c>
      <c r="D86" s="905" t="s">
        <v>2106</v>
      </c>
      <c r="E86" s="905"/>
      <c r="F86" s="906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  <c r="BD86" s="192"/>
      <c r="BE86" s="192"/>
      <c r="BF86" s="192">
        <v>1</v>
      </c>
      <c r="BG86" s="192">
        <v>1</v>
      </c>
      <c r="BH86" s="192">
        <v>1</v>
      </c>
      <c r="BI86" s="192">
        <v>1</v>
      </c>
      <c r="BJ86" s="192">
        <v>1</v>
      </c>
      <c r="BK86" s="192">
        <v>1</v>
      </c>
      <c r="BL86" s="192">
        <v>1</v>
      </c>
      <c r="BM86" s="192">
        <v>1</v>
      </c>
      <c r="BN86" s="192">
        <v>1</v>
      </c>
      <c r="BO86" s="192">
        <v>1</v>
      </c>
      <c r="BP86" s="192"/>
      <c r="BQ86" s="192"/>
      <c r="BR86" s="192"/>
      <c r="BS86" s="192"/>
      <c r="BT86" s="192"/>
      <c r="BU86" s="192"/>
      <c r="BV86" s="192"/>
      <c r="BW86" s="192"/>
      <c r="BX86" s="192"/>
      <c r="BY86" s="192"/>
      <c r="BZ86" s="192"/>
      <c r="CA86" s="192"/>
      <c r="CB86" s="192"/>
      <c r="CC86" s="192"/>
      <c r="CD86" s="192"/>
      <c r="CE86" s="192"/>
      <c r="CF86" s="192"/>
      <c r="CG86" s="192"/>
      <c r="CH86" s="192"/>
      <c r="CI86" s="192"/>
      <c r="CJ86" s="192"/>
      <c r="CK86" s="192"/>
      <c r="CL86" s="192"/>
      <c r="CM86" s="192">
        <v>1</v>
      </c>
      <c r="CN86" s="192">
        <v>1</v>
      </c>
      <c r="CO86" s="192">
        <v>1</v>
      </c>
      <c r="CP86" s="192">
        <v>1</v>
      </c>
      <c r="CQ86" s="192">
        <v>1</v>
      </c>
      <c r="CR86" s="192">
        <v>1</v>
      </c>
      <c r="CS86" s="192">
        <v>1</v>
      </c>
      <c r="CT86" s="192">
        <v>1</v>
      </c>
      <c r="CU86" s="192">
        <v>1</v>
      </c>
      <c r="CV86" s="192">
        <v>1</v>
      </c>
      <c r="CW86" s="192">
        <v>1</v>
      </c>
      <c r="CX86" s="192">
        <v>1</v>
      </c>
      <c r="CY86" s="192">
        <v>1</v>
      </c>
      <c r="CZ86" s="192">
        <v>1</v>
      </c>
      <c r="DA86" s="192">
        <v>1</v>
      </c>
      <c r="DB86" s="192">
        <v>1</v>
      </c>
      <c r="DC86" s="192">
        <v>1</v>
      </c>
      <c r="DD86" s="192">
        <v>1</v>
      </c>
      <c r="DE86" s="192">
        <v>1</v>
      </c>
      <c r="DF86" s="192">
        <v>1</v>
      </c>
      <c r="DG86" s="192">
        <v>1</v>
      </c>
      <c r="DH86" s="192">
        <v>1</v>
      </c>
      <c r="DI86" s="192">
        <v>1</v>
      </c>
      <c r="DJ86" s="192">
        <v>1</v>
      </c>
      <c r="DK86" s="192">
        <v>1</v>
      </c>
      <c r="DL86" s="192">
        <v>1</v>
      </c>
      <c r="DM86" s="192">
        <v>1</v>
      </c>
      <c r="DN86" s="192">
        <v>1</v>
      </c>
      <c r="DO86" s="192">
        <v>1</v>
      </c>
      <c r="DP86" s="192">
        <v>1</v>
      </c>
      <c r="DQ86" s="192">
        <v>1</v>
      </c>
      <c r="DR86" s="192">
        <v>1</v>
      </c>
      <c r="DS86" s="192">
        <v>1</v>
      </c>
      <c r="DT86" s="192">
        <v>1</v>
      </c>
      <c r="DU86" s="192">
        <v>1</v>
      </c>
      <c r="DV86" s="192">
        <v>1</v>
      </c>
      <c r="DW86" s="192">
        <v>1</v>
      </c>
      <c r="DX86" s="192">
        <v>1</v>
      </c>
      <c r="DY86" s="192">
        <v>1</v>
      </c>
      <c r="DZ86" s="192">
        <v>1</v>
      </c>
      <c r="EA86" s="192">
        <v>1</v>
      </c>
      <c r="EB86" s="192">
        <v>1</v>
      </c>
      <c r="EC86" s="192">
        <v>1</v>
      </c>
      <c r="ED86" s="192">
        <v>1</v>
      </c>
      <c r="EE86" s="192">
        <v>1</v>
      </c>
      <c r="EF86" s="192">
        <v>1</v>
      </c>
      <c r="EG86" s="192">
        <v>1</v>
      </c>
      <c r="EH86" s="192">
        <v>1</v>
      </c>
      <c r="EI86" s="192">
        <v>1</v>
      </c>
      <c r="EJ86" s="192">
        <v>1</v>
      </c>
      <c r="EK86" s="192">
        <v>1</v>
      </c>
      <c r="EL86" s="192">
        <v>1</v>
      </c>
      <c r="EM86" s="192">
        <v>1</v>
      </c>
      <c r="EN86" s="192">
        <v>1</v>
      </c>
      <c r="EO86" s="192">
        <v>1</v>
      </c>
      <c r="EP86" s="192">
        <v>1</v>
      </c>
      <c r="EQ86" s="192">
        <v>1</v>
      </c>
      <c r="ER86" s="192">
        <v>1</v>
      </c>
      <c r="ES86" s="192">
        <v>1</v>
      </c>
      <c r="ET86" s="192">
        <v>1</v>
      </c>
      <c r="EU86" s="192">
        <v>1</v>
      </c>
      <c r="EV86" s="192">
        <v>1</v>
      </c>
      <c r="EW86" s="192">
        <v>1</v>
      </c>
      <c r="EX86" s="192">
        <v>1</v>
      </c>
      <c r="EY86" s="192">
        <v>1</v>
      </c>
      <c r="EZ86" s="192">
        <v>1</v>
      </c>
      <c r="FA86" s="192">
        <v>1</v>
      </c>
      <c r="FB86" s="192">
        <v>1</v>
      </c>
      <c r="FC86" s="192">
        <v>1</v>
      </c>
      <c r="FD86" s="192">
        <v>1</v>
      </c>
      <c r="FE86" s="192">
        <v>1</v>
      </c>
      <c r="FF86" s="192">
        <v>1</v>
      </c>
    </row>
    <row r="87" spans="1:162" x14ac:dyDescent="0.25">
      <c r="A87" s="31">
        <v>9</v>
      </c>
      <c r="B87" s="21" t="s">
        <v>1387</v>
      </c>
      <c r="C87" s="21" t="s">
        <v>1385</v>
      </c>
      <c r="D87" s="905" t="s">
        <v>2061</v>
      </c>
      <c r="E87" s="905"/>
      <c r="F87" s="906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>
        <v>1</v>
      </c>
      <c r="BG87" s="192">
        <v>1</v>
      </c>
      <c r="BH87" s="192">
        <v>1</v>
      </c>
      <c r="BI87" s="192">
        <v>1</v>
      </c>
      <c r="BJ87" s="192">
        <v>1</v>
      </c>
      <c r="BK87" s="192">
        <v>1</v>
      </c>
      <c r="BL87" s="192">
        <v>1</v>
      </c>
      <c r="BM87" s="192">
        <v>1</v>
      </c>
      <c r="BN87" s="192">
        <v>1</v>
      </c>
      <c r="BO87" s="192">
        <v>1</v>
      </c>
      <c r="BP87" s="192"/>
      <c r="BQ87" s="192"/>
      <c r="BR87" s="192"/>
      <c r="BS87" s="192"/>
      <c r="BT87" s="192"/>
      <c r="BU87" s="192"/>
      <c r="BV87" s="192"/>
      <c r="BW87" s="192"/>
      <c r="BX87" s="192"/>
      <c r="BY87" s="192"/>
      <c r="BZ87" s="192"/>
      <c r="CA87" s="192"/>
      <c r="CB87" s="192"/>
      <c r="CC87" s="192"/>
      <c r="CD87" s="192"/>
      <c r="CE87" s="192"/>
      <c r="CF87" s="192"/>
      <c r="CG87" s="192"/>
      <c r="CH87" s="192"/>
      <c r="CI87" s="192"/>
      <c r="CJ87" s="192"/>
      <c r="CK87" s="192"/>
      <c r="CL87" s="192"/>
      <c r="CM87" s="192">
        <v>1</v>
      </c>
      <c r="CN87" s="192">
        <v>1</v>
      </c>
      <c r="CO87" s="192">
        <v>1</v>
      </c>
      <c r="CP87" s="192">
        <v>1</v>
      </c>
      <c r="CQ87" s="192">
        <v>1</v>
      </c>
      <c r="CR87" s="192">
        <v>1</v>
      </c>
      <c r="CS87" s="192">
        <v>1</v>
      </c>
      <c r="CT87" s="192">
        <v>1</v>
      </c>
      <c r="CU87" s="192">
        <v>1</v>
      </c>
      <c r="CV87" s="192">
        <v>1</v>
      </c>
      <c r="CW87" s="192">
        <v>1</v>
      </c>
      <c r="CX87" s="192">
        <v>1</v>
      </c>
      <c r="CY87" s="192">
        <v>1</v>
      </c>
      <c r="CZ87" s="192">
        <v>1</v>
      </c>
      <c r="DA87" s="192">
        <v>1</v>
      </c>
      <c r="DB87" s="192">
        <v>1</v>
      </c>
      <c r="DC87" s="192">
        <v>1</v>
      </c>
      <c r="DD87" s="192">
        <v>1</v>
      </c>
      <c r="DE87" s="192">
        <v>1</v>
      </c>
      <c r="DF87" s="192">
        <v>1</v>
      </c>
      <c r="DG87" s="192">
        <v>1</v>
      </c>
      <c r="DH87" s="192">
        <v>1</v>
      </c>
      <c r="DI87" s="192">
        <v>1</v>
      </c>
      <c r="DJ87" s="192">
        <v>1</v>
      </c>
      <c r="DK87" s="192">
        <v>1</v>
      </c>
      <c r="DL87" s="192">
        <v>1</v>
      </c>
      <c r="DM87" s="192">
        <v>1</v>
      </c>
      <c r="DN87" s="192">
        <v>1</v>
      </c>
      <c r="DO87" s="192">
        <v>1</v>
      </c>
      <c r="DP87" s="192">
        <v>1</v>
      </c>
      <c r="DQ87" s="192">
        <v>1</v>
      </c>
      <c r="DR87" s="192">
        <v>1</v>
      </c>
      <c r="DS87" s="192">
        <v>1</v>
      </c>
      <c r="DT87" s="192">
        <v>1</v>
      </c>
      <c r="DU87" s="192">
        <v>1</v>
      </c>
      <c r="DV87" s="192">
        <v>1</v>
      </c>
      <c r="DW87" s="192">
        <v>1</v>
      </c>
      <c r="DX87" s="192">
        <v>1</v>
      </c>
      <c r="DY87" s="192">
        <v>1</v>
      </c>
      <c r="DZ87" s="192">
        <v>1</v>
      </c>
      <c r="EA87" s="192">
        <v>1</v>
      </c>
      <c r="EB87" s="192">
        <v>1</v>
      </c>
      <c r="EC87" s="192">
        <v>1</v>
      </c>
      <c r="ED87" s="192">
        <v>1</v>
      </c>
      <c r="EE87" s="192">
        <v>1</v>
      </c>
      <c r="EF87" s="192">
        <v>1</v>
      </c>
      <c r="EG87" s="192">
        <v>1</v>
      </c>
      <c r="EH87" s="192">
        <v>1</v>
      </c>
      <c r="EI87" s="192">
        <v>1</v>
      </c>
      <c r="EJ87" s="192">
        <v>1</v>
      </c>
      <c r="EK87" s="192">
        <v>1</v>
      </c>
      <c r="EL87" s="192">
        <v>1</v>
      </c>
      <c r="EM87" s="192">
        <v>1</v>
      </c>
      <c r="EN87" s="192">
        <v>1</v>
      </c>
      <c r="EO87" s="192">
        <v>1</v>
      </c>
      <c r="EP87" s="192">
        <v>1</v>
      </c>
      <c r="EQ87" s="192">
        <v>1</v>
      </c>
      <c r="ER87" s="192">
        <v>1</v>
      </c>
      <c r="ES87" s="192">
        <v>1</v>
      </c>
      <c r="ET87" s="192">
        <v>1</v>
      </c>
      <c r="EU87" s="192">
        <v>1</v>
      </c>
      <c r="EV87" s="192">
        <v>1</v>
      </c>
      <c r="EW87" s="192">
        <v>1</v>
      </c>
      <c r="EX87" s="192">
        <v>1</v>
      </c>
      <c r="EY87" s="192">
        <v>1</v>
      </c>
      <c r="EZ87" s="192">
        <v>1</v>
      </c>
      <c r="FA87" s="192">
        <v>1</v>
      </c>
      <c r="FB87" s="192">
        <v>1</v>
      </c>
      <c r="FC87" s="192">
        <v>1</v>
      </c>
      <c r="FD87" s="192">
        <v>1</v>
      </c>
      <c r="FE87" s="192">
        <v>1</v>
      </c>
      <c r="FF87" s="192">
        <v>1</v>
      </c>
    </row>
    <row r="88" spans="1:162" x14ac:dyDescent="0.25">
      <c r="A88" s="31">
        <v>9</v>
      </c>
      <c r="B88" s="21" t="s">
        <v>1387</v>
      </c>
      <c r="C88" s="21" t="s">
        <v>1385</v>
      </c>
      <c r="D88" s="905" t="s">
        <v>2084</v>
      </c>
      <c r="E88" s="905"/>
      <c r="F88" s="906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  <c r="BG88" s="192"/>
      <c r="BH88" s="192"/>
      <c r="BI88" s="192"/>
      <c r="BJ88" s="192"/>
      <c r="BK88" s="192">
        <v>1</v>
      </c>
      <c r="BL88" s="192">
        <v>1</v>
      </c>
      <c r="BM88" s="192">
        <v>1</v>
      </c>
      <c r="BN88" s="192">
        <v>1</v>
      </c>
      <c r="BO88" s="192">
        <v>1</v>
      </c>
      <c r="BP88" s="192"/>
      <c r="BQ88" s="192"/>
      <c r="BR88" s="192"/>
      <c r="BS88" s="192"/>
      <c r="BT88" s="192"/>
      <c r="BU88" s="192"/>
      <c r="BV88" s="192"/>
      <c r="BW88" s="192"/>
      <c r="BX88" s="192"/>
      <c r="BY88" s="192"/>
      <c r="BZ88" s="192"/>
      <c r="CA88" s="192"/>
      <c r="CB88" s="192"/>
      <c r="CC88" s="192"/>
      <c r="CD88" s="192"/>
      <c r="CE88" s="192"/>
      <c r="CF88" s="192"/>
      <c r="CG88" s="192"/>
      <c r="CH88" s="192"/>
      <c r="CI88" s="192"/>
      <c r="CJ88" s="192"/>
      <c r="CK88" s="192"/>
      <c r="CL88" s="192"/>
      <c r="CM88" s="192">
        <v>1</v>
      </c>
      <c r="CN88" s="192">
        <v>1</v>
      </c>
      <c r="CO88" s="192">
        <v>1</v>
      </c>
      <c r="CP88" s="192">
        <v>1</v>
      </c>
      <c r="CQ88" s="192">
        <v>1</v>
      </c>
      <c r="CR88" s="192">
        <v>1</v>
      </c>
      <c r="CS88" s="192">
        <v>1</v>
      </c>
      <c r="CT88" s="192">
        <v>1</v>
      </c>
      <c r="CU88" s="192">
        <v>1</v>
      </c>
      <c r="CV88" s="192">
        <v>1</v>
      </c>
      <c r="CW88" s="192">
        <v>1</v>
      </c>
      <c r="CX88" s="192">
        <v>1</v>
      </c>
      <c r="CY88" s="192">
        <v>1</v>
      </c>
      <c r="CZ88" s="192">
        <v>1</v>
      </c>
      <c r="DA88" s="192">
        <v>1</v>
      </c>
      <c r="DB88" s="192">
        <v>1</v>
      </c>
      <c r="DC88" s="192">
        <v>1</v>
      </c>
      <c r="DD88" s="192">
        <v>1</v>
      </c>
      <c r="DE88" s="192">
        <v>1</v>
      </c>
      <c r="DF88" s="192">
        <v>1</v>
      </c>
      <c r="DG88" s="192">
        <v>1</v>
      </c>
      <c r="DH88" s="192">
        <v>1</v>
      </c>
      <c r="DI88" s="192">
        <v>1</v>
      </c>
      <c r="DJ88" s="192">
        <v>1</v>
      </c>
      <c r="DK88" s="192">
        <v>1</v>
      </c>
      <c r="DL88" s="192">
        <v>1</v>
      </c>
      <c r="DM88" s="192">
        <v>1</v>
      </c>
      <c r="DN88" s="192">
        <v>1</v>
      </c>
      <c r="DO88" s="192">
        <v>1</v>
      </c>
      <c r="DP88" s="192">
        <v>1</v>
      </c>
      <c r="DQ88" s="192">
        <v>1</v>
      </c>
      <c r="DR88" s="192">
        <v>1</v>
      </c>
      <c r="DS88" s="192">
        <v>1</v>
      </c>
      <c r="DT88" s="192">
        <v>1</v>
      </c>
      <c r="DU88" s="192">
        <v>1</v>
      </c>
      <c r="DV88" s="192">
        <v>1</v>
      </c>
      <c r="DW88" s="192">
        <v>1</v>
      </c>
      <c r="DX88" s="192">
        <v>1</v>
      </c>
      <c r="DY88" s="192">
        <v>1</v>
      </c>
      <c r="DZ88" s="192">
        <v>1</v>
      </c>
      <c r="EA88" s="192">
        <v>1</v>
      </c>
      <c r="EB88" s="192">
        <v>1</v>
      </c>
      <c r="EC88" s="192">
        <v>1</v>
      </c>
      <c r="ED88" s="192">
        <v>1</v>
      </c>
      <c r="EE88" s="192">
        <v>1</v>
      </c>
      <c r="EF88" s="192">
        <v>1</v>
      </c>
      <c r="EG88" s="192">
        <v>1</v>
      </c>
      <c r="EH88" s="192">
        <v>1</v>
      </c>
      <c r="EI88" s="192">
        <v>1</v>
      </c>
      <c r="EJ88" s="192">
        <v>1</v>
      </c>
      <c r="EK88" s="192">
        <v>1</v>
      </c>
      <c r="EL88" s="192">
        <v>1</v>
      </c>
      <c r="EM88" s="192">
        <v>1</v>
      </c>
      <c r="EN88" s="192">
        <v>1</v>
      </c>
      <c r="EO88" s="192">
        <v>1</v>
      </c>
      <c r="EP88" s="192">
        <v>1</v>
      </c>
      <c r="EQ88" s="192">
        <v>1</v>
      </c>
      <c r="ER88" s="192">
        <v>1</v>
      </c>
      <c r="ES88" s="192">
        <v>1</v>
      </c>
      <c r="ET88" s="192">
        <v>1</v>
      </c>
      <c r="EU88" s="192">
        <v>1</v>
      </c>
      <c r="EV88" s="192">
        <v>1</v>
      </c>
      <c r="EW88" s="192">
        <v>1</v>
      </c>
      <c r="EX88" s="192">
        <v>1</v>
      </c>
      <c r="EY88" s="192">
        <v>1</v>
      </c>
      <c r="EZ88" s="192">
        <v>1</v>
      </c>
      <c r="FA88" s="192">
        <v>1</v>
      </c>
      <c r="FB88" s="192">
        <v>1</v>
      </c>
      <c r="FC88" s="192">
        <v>1</v>
      </c>
      <c r="FD88" s="192">
        <v>1</v>
      </c>
      <c r="FE88" s="192">
        <v>1</v>
      </c>
      <c r="FF88" s="192">
        <v>1</v>
      </c>
    </row>
    <row r="89" spans="1:162" x14ac:dyDescent="0.25">
      <c r="A89" s="31">
        <v>9</v>
      </c>
      <c r="B89" s="21" t="s">
        <v>1387</v>
      </c>
      <c r="C89" s="21" t="s">
        <v>1385</v>
      </c>
      <c r="D89" s="905" t="s">
        <v>2107</v>
      </c>
      <c r="E89" s="905"/>
      <c r="F89" s="906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  <c r="BG89" s="192"/>
      <c r="BH89" s="192"/>
      <c r="BI89" s="192"/>
      <c r="BJ89" s="192"/>
      <c r="BK89" s="192"/>
      <c r="BL89" s="192"/>
      <c r="BM89" s="192">
        <v>1</v>
      </c>
      <c r="BN89" s="192">
        <v>1</v>
      </c>
      <c r="BO89" s="192">
        <v>1</v>
      </c>
      <c r="BP89" s="192"/>
      <c r="BQ89" s="192"/>
      <c r="BR89" s="192"/>
      <c r="BS89" s="192"/>
      <c r="BT89" s="192"/>
      <c r="BU89" s="192"/>
      <c r="BV89" s="192"/>
      <c r="BW89" s="192"/>
      <c r="BX89" s="192"/>
      <c r="BY89" s="192"/>
      <c r="BZ89" s="192"/>
      <c r="CA89" s="192"/>
      <c r="CB89" s="192"/>
      <c r="CC89" s="192"/>
      <c r="CD89" s="192"/>
      <c r="CE89" s="192"/>
      <c r="CF89" s="192"/>
      <c r="CG89" s="192"/>
      <c r="CH89" s="192"/>
      <c r="CI89" s="192"/>
      <c r="CJ89" s="192"/>
      <c r="CK89" s="192"/>
      <c r="CL89" s="192"/>
      <c r="CM89" s="192">
        <v>1</v>
      </c>
      <c r="CN89" s="192">
        <v>1</v>
      </c>
      <c r="CO89" s="192">
        <v>1</v>
      </c>
      <c r="CP89" s="192">
        <v>1</v>
      </c>
      <c r="CQ89" s="192">
        <v>1</v>
      </c>
      <c r="CR89" s="192">
        <v>1</v>
      </c>
      <c r="CS89" s="192">
        <v>1</v>
      </c>
      <c r="CT89" s="192">
        <v>1</v>
      </c>
      <c r="CU89" s="192">
        <v>1</v>
      </c>
      <c r="CV89" s="192">
        <v>1</v>
      </c>
      <c r="CW89" s="192">
        <v>1</v>
      </c>
      <c r="CX89" s="192">
        <v>1</v>
      </c>
      <c r="CY89" s="192">
        <v>1</v>
      </c>
      <c r="CZ89" s="192">
        <v>1</v>
      </c>
      <c r="DA89" s="192">
        <v>1</v>
      </c>
      <c r="DB89" s="192">
        <v>1</v>
      </c>
      <c r="DC89" s="192">
        <v>1</v>
      </c>
      <c r="DD89" s="192">
        <v>1</v>
      </c>
      <c r="DE89" s="192">
        <v>1</v>
      </c>
      <c r="DF89" s="192">
        <v>1</v>
      </c>
      <c r="DG89" s="192">
        <v>1</v>
      </c>
      <c r="DH89" s="192">
        <v>1</v>
      </c>
      <c r="DI89" s="192">
        <v>1</v>
      </c>
      <c r="DJ89" s="192">
        <v>1</v>
      </c>
      <c r="DK89" s="192">
        <v>1</v>
      </c>
      <c r="DL89" s="192">
        <v>1</v>
      </c>
      <c r="DM89" s="192">
        <v>1</v>
      </c>
      <c r="DN89" s="192">
        <v>1</v>
      </c>
      <c r="DO89" s="192">
        <v>1</v>
      </c>
      <c r="DP89" s="192">
        <v>1</v>
      </c>
      <c r="DQ89" s="192">
        <v>1</v>
      </c>
      <c r="DR89" s="192">
        <v>1</v>
      </c>
      <c r="DS89" s="192">
        <v>1</v>
      </c>
      <c r="DT89" s="192">
        <v>1</v>
      </c>
      <c r="DU89" s="192">
        <v>1</v>
      </c>
      <c r="DV89" s="192">
        <v>1</v>
      </c>
      <c r="DW89" s="192">
        <v>1</v>
      </c>
      <c r="DX89" s="192">
        <v>1</v>
      </c>
      <c r="DY89" s="192">
        <v>1</v>
      </c>
      <c r="DZ89" s="192">
        <v>1</v>
      </c>
      <c r="EA89" s="192">
        <v>1</v>
      </c>
      <c r="EB89" s="192">
        <v>1</v>
      </c>
      <c r="EC89" s="192">
        <v>1</v>
      </c>
      <c r="ED89" s="192">
        <v>1</v>
      </c>
      <c r="EE89" s="192">
        <v>1</v>
      </c>
      <c r="EF89" s="192">
        <v>1</v>
      </c>
      <c r="EG89" s="192">
        <v>1</v>
      </c>
      <c r="EH89" s="192">
        <v>1</v>
      </c>
      <c r="EI89" s="192">
        <v>1</v>
      </c>
      <c r="EJ89" s="192">
        <v>1</v>
      </c>
      <c r="EK89" s="192">
        <v>1</v>
      </c>
      <c r="EL89" s="192">
        <v>1</v>
      </c>
      <c r="EM89" s="192">
        <v>1</v>
      </c>
      <c r="EN89" s="192">
        <v>1</v>
      </c>
      <c r="EO89" s="192">
        <v>1</v>
      </c>
      <c r="EP89" s="192">
        <v>1</v>
      </c>
      <c r="EQ89" s="192">
        <v>1</v>
      </c>
      <c r="ER89" s="192">
        <v>1</v>
      </c>
      <c r="ES89" s="192">
        <v>1</v>
      </c>
      <c r="ET89" s="192">
        <v>1</v>
      </c>
      <c r="EU89" s="192">
        <v>1</v>
      </c>
      <c r="EV89" s="192">
        <v>1</v>
      </c>
      <c r="EW89" s="192">
        <v>1</v>
      </c>
      <c r="EX89" s="192">
        <v>1</v>
      </c>
      <c r="EY89" s="192">
        <v>1</v>
      </c>
      <c r="EZ89" s="192">
        <v>1</v>
      </c>
      <c r="FA89" s="192">
        <v>1</v>
      </c>
      <c r="FB89" s="192">
        <v>1</v>
      </c>
      <c r="FC89" s="192">
        <v>1</v>
      </c>
      <c r="FD89" s="192">
        <v>1</v>
      </c>
      <c r="FE89" s="192">
        <v>1</v>
      </c>
      <c r="FF89" s="192">
        <v>1</v>
      </c>
    </row>
    <row r="90" spans="1:162" x14ac:dyDescent="0.25">
      <c r="A90" s="31">
        <v>9</v>
      </c>
      <c r="B90" s="21" t="s">
        <v>1387</v>
      </c>
      <c r="C90" s="21" t="s">
        <v>1385</v>
      </c>
      <c r="D90" s="905" t="s">
        <v>2072</v>
      </c>
      <c r="E90" s="905"/>
      <c r="F90" s="906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>
        <v>1</v>
      </c>
      <c r="BG90" s="192">
        <v>1</v>
      </c>
      <c r="BH90" s="192">
        <v>1</v>
      </c>
      <c r="BI90" s="192">
        <v>1</v>
      </c>
      <c r="BJ90" s="192">
        <v>1</v>
      </c>
      <c r="BK90" s="192">
        <v>1</v>
      </c>
      <c r="BL90" s="192">
        <v>1</v>
      </c>
      <c r="BM90" s="192">
        <v>1</v>
      </c>
      <c r="BN90" s="192">
        <v>1</v>
      </c>
      <c r="BO90" s="192">
        <v>1</v>
      </c>
      <c r="BP90" s="192"/>
      <c r="BQ90" s="192"/>
      <c r="BR90" s="192"/>
      <c r="BS90" s="192"/>
      <c r="BT90" s="192"/>
      <c r="BU90" s="192"/>
      <c r="BV90" s="192"/>
      <c r="BW90" s="192"/>
      <c r="BX90" s="192"/>
      <c r="BY90" s="192"/>
      <c r="BZ90" s="192"/>
      <c r="CA90" s="192"/>
      <c r="CB90" s="192"/>
      <c r="CC90" s="192"/>
      <c r="CD90" s="192"/>
      <c r="CE90" s="192"/>
      <c r="CF90" s="192"/>
      <c r="CG90" s="192"/>
      <c r="CH90" s="192"/>
      <c r="CI90" s="192"/>
      <c r="CJ90" s="192"/>
      <c r="CK90" s="192"/>
      <c r="CL90" s="192"/>
      <c r="CM90" s="192">
        <v>1</v>
      </c>
      <c r="CN90" s="192">
        <v>1</v>
      </c>
      <c r="CO90" s="192">
        <v>1</v>
      </c>
      <c r="CP90" s="192">
        <v>1</v>
      </c>
      <c r="CQ90" s="192">
        <v>1</v>
      </c>
      <c r="CR90" s="192">
        <v>1</v>
      </c>
      <c r="CS90" s="192">
        <v>1</v>
      </c>
      <c r="CT90" s="192">
        <v>1</v>
      </c>
      <c r="CU90" s="192">
        <v>1</v>
      </c>
      <c r="CV90" s="192">
        <v>1</v>
      </c>
      <c r="CW90" s="192">
        <v>1</v>
      </c>
      <c r="CX90" s="192">
        <v>1</v>
      </c>
      <c r="CY90" s="192">
        <v>1</v>
      </c>
      <c r="CZ90" s="192">
        <v>1</v>
      </c>
      <c r="DA90" s="192">
        <v>1</v>
      </c>
      <c r="DB90" s="192">
        <v>1</v>
      </c>
      <c r="DC90" s="192">
        <v>1</v>
      </c>
      <c r="DD90" s="192">
        <v>1</v>
      </c>
      <c r="DE90" s="192">
        <v>1</v>
      </c>
      <c r="DF90" s="192">
        <v>1</v>
      </c>
      <c r="DG90" s="192">
        <v>1</v>
      </c>
      <c r="DH90" s="192">
        <v>1</v>
      </c>
      <c r="DI90" s="192">
        <v>1</v>
      </c>
      <c r="DJ90" s="192">
        <v>1</v>
      </c>
      <c r="DK90" s="192">
        <v>1</v>
      </c>
      <c r="DL90" s="192">
        <v>1</v>
      </c>
      <c r="DM90" s="192">
        <v>1</v>
      </c>
      <c r="DN90" s="192">
        <v>1</v>
      </c>
      <c r="DO90" s="192">
        <v>1</v>
      </c>
      <c r="DP90" s="192">
        <v>1</v>
      </c>
      <c r="DQ90" s="192">
        <v>1</v>
      </c>
      <c r="DR90" s="192">
        <v>1</v>
      </c>
      <c r="DS90" s="192">
        <v>1</v>
      </c>
      <c r="DT90" s="192">
        <v>1</v>
      </c>
      <c r="DU90" s="192">
        <v>1</v>
      </c>
      <c r="DV90" s="192">
        <v>1</v>
      </c>
      <c r="DW90" s="192">
        <v>1</v>
      </c>
      <c r="DX90" s="192">
        <v>1</v>
      </c>
      <c r="DY90" s="192">
        <v>1</v>
      </c>
      <c r="DZ90" s="192">
        <v>1</v>
      </c>
      <c r="EA90" s="192">
        <v>1</v>
      </c>
      <c r="EB90" s="192">
        <v>1</v>
      </c>
      <c r="EC90" s="192">
        <v>1</v>
      </c>
      <c r="ED90" s="192">
        <v>1</v>
      </c>
      <c r="EE90" s="192">
        <v>1</v>
      </c>
      <c r="EF90" s="192">
        <v>1</v>
      </c>
      <c r="EG90" s="192">
        <v>1</v>
      </c>
      <c r="EH90" s="192">
        <v>1</v>
      </c>
      <c r="EI90" s="192">
        <v>1</v>
      </c>
      <c r="EJ90" s="192">
        <v>1</v>
      </c>
      <c r="EK90" s="192">
        <v>1</v>
      </c>
      <c r="EL90" s="192">
        <v>1</v>
      </c>
      <c r="EM90" s="192">
        <v>1</v>
      </c>
      <c r="EN90" s="192">
        <v>1</v>
      </c>
      <c r="EO90" s="192">
        <v>1</v>
      </c>
      <c r="EP90" s="192">
        <v>1</v>
      </c>
      <c r="EQ90" s="192">
        <v>1</v>
      </c>
      <c r="ER90" s="192">
        <v>1</v>
      </c>
      <c r="ES90" s="192">
        <v>1</v>
      </c>
      <c r="ET90" s="192">
        <v>1</v>
      </c>
      <c r="EU90" s="192">
        <v>1</v>
      </c>
      <c r="EV90" s="192">
        <v>1</v>
      </c>
      <c r="EW90" s="192">
        <v>1</v>
      </c>
      <c r="EX90" s="192">
        <v>1</v>
      </c>
      <c r="EY90" s="192">
        <v>1</v>
      </c>
      <c r="EZ90" s="192">
        <v>1</v>
      </c>
      <c r="FA90" s="192">
        <v>1</v>
      </c>
      <c r="FB90" s="192">
        <v>1</v>
      </c>
      <c r="FC90" s="192">
        <v>1</v>
      </c>
      <c r="FD90" s="192">
        <v>1</v>
      </c>
      <c r="FE90" s="192">
        <v>1</v>
      </c>
      <c r="FF90" s="192">
        <v>1</v>
      </c>
    </row>
    <row r="91" spans="1:162" x14ac:dyDescent="0.25">
      <c r="A91" s="31">
        <v>9</v>
      </c>
      <c r="B91" s="21" t="s">
        <v>1387</v>
      </c>
      <c r="C91" s="21" t="s">
        <v>1385</v>
      </c>
      <c r="D91" s="905" t="s">
        <v>2108</v>
      </c>
      <c r="E91" s="905"/>
      <c r="F91" s="906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>
        <v>8</v>
      </c>
      <c r="BP91" s="192"/>
      <c r="BQ91" s="192"/>
      <c r="BR91" s="192"/>
      <c r="BS91" s="192"/>
      <c r="BT91" s="192"/>
      <c r="BU91" s="192"/>
      <c r="BV91" s="192"/>
      <c r="BW91" s="192"/>
      <c r="BX91" s="192"/>
      <c r="BY91" s="192"/>
      <c r="BZ91" s="192"/>
      <c r="CA91" s="192"/>
      <c r="CB91" s="192"/>
      <c r="CC91" s="192"/>
      <c r="CD91" s="192"/>
      <c r="CE91" s="192"/>
      <c r="CF91" s="192"/>
      <c r="CG91" s="192"/>
      <c r="CH91" s="192"/>
      <c r="CI91" s="192"/>
      <c r="CJ91" s="192"/>
      <c r="CK91" s="192"/>
      <c r="CL91" s="192"/>
      <c r="CM91" s="192">
        <v>8</v>
      </c>
      <c r="CN91" s="192">
        <v>8</v>
      </c>
      <c r="CO91" s="192">
        <v>8</v>
      </c>
      <c r="CP91" s="192">
        <v>8</v>
      </c>
      <c r="CQ91" s="192">
        <v>8</v>
      </c>
      <c r="CR91" s="192">
        <v>8</v>
      </c>
      <c r="CS91" s="192">
        <v>8</v>
      </c>
      <c r="CT91" s="192">
        <v>8</v>
      </c>
      <c r="CU91" s="192">
        <v>8</v>
      </c>
      <c r="CV91" s="192">
        <v>8</v>
      </c>
      <c r="CW91" s="192">
        <v>8</v>
      </c>
      <c r="CX91" s="192">
        <v>8</v>
      </c>
      <c r="CY91" s="192">
        <v>8</v>
      </c>
      <c r="CZ91" s="192">
        <v>8</v>
      </c>
      <c r="DA91" s="192">
        <v>8</v>
      </c>
      <c r="DB91" s="192">
        <v>8</v>
      </c>
      <c r="DC91" s="192">
        <v>8</v>
      </c>
      <c r="DD91" s="192">
        <v>8</v>
      </c>
      <c r="DE91" s="192">
        <v>8</v>
      </c>
      <c r="DF91" s="192">
        <v>8</v>
      </c>
      <c r="DG91" s="192">
        <v>8</v>
      </c>
      <c r="DH91" s="192">
        <v>8</v>
      </c>
      <c r="DI91" s="192">
        <v>8</v>
      </c>
      <c r="DJ91" s="192">
        <v>8</v>
      </c>
      <c r="DK91" s="192">
        <v>8</v>
      </c>
      <c r="DL91" s="192">
        <v>8</v>
      </c>
      <c r="DM91" s="192">
        <v>8</v>
      </c>
      <c r="DN91" s="192">
        <v>8</v>
      </c>
      <c r="DO91" s="192">
        <v>8</v>
      </c>
      <c r="DP91" s="192">
        <v>8</v>
      </c>
      <c r="DQ91" s="192">
        <v>8</v>
      </c>
      <c r="DR91" s="192">
        <v>8</v>
      </c>
      <c r="DS91" s="192">
        <v>8</v>
      </c>
      <c r="DT91" s="192">
        <v>8</v>
      </c>
      <c r="DU91" s="192">
        <v>8</v>
      </c>
      <c r="DV91" s="192">
        <v>8</v>
      </c>
      <c r="DW91" s="192">
        <v>8</v>
      </c>
      <c r="DX91" s="192">
        <v>8</v>
      </c>
      <c r="DY91" s="192">
        <v>8</v>
      </c>
      <c r="DZ91" s="192">
        <v>8</v>
      </c>
      <c r="EA91" s="192">
        <v>8</v>
      </c>
      <c r="EB91" s="192">
        <v>8</v>
      </c>
      <c r="EC91" s="192">
        <v>8</v>
      </c>
      <c r="ED91" s="192">
        <v>8</v>
      </c>
      <c r="EE91" s="192">
        <v>8</v>
      </c>
      <c r="EF91" s="192">
        <v>8</v>
      </c>
      <c r="EG91" s="192">
        <v>8</v>
      </c>
      <c r="EH91" s="192">
        <v>8</v>
      </c>
      <c r="EI91" s="192">
        <v>8</v>
      </c>
      <c r="EJ91" s="192">
        <v>8</v>
      </c>
      <c r="EK91" s="192">
        <v>8</v>
      </c>
      <c r="EL91" s="192">
        <v>8</v>
      </c>
      <c r="EM91" s="192">
        <v>8</v>
      </c>
      <c r="EN91" s="192">
        <v>8</v>
      </c>
      <c r="EO91" s="192">
        <v>8</v>
      </c>
      <c r="EP91" s="192">
        <v>8</v>
      </c>
      <c r="EQ91" s="192">
        <v>8</v>
      </c>
      <c r="ER91" s="192">
        <v>8</v>
      </c>
      <c r="ES91" s="192">
        <v>8</v>
      </c>
      <c r="ET91" s="192">
        <v>8</v>
      </c>
      <c r="EU91" s="192">
        <v>8</v>
      </c>
      <c r="EV91" s="192">
        <v>8</v>
      </c>
      <c r="EW91" s="192">
        <v>8</v>
      </c>
      <c r="EX91" s="192">
        <v>8</v>
      </c>
      <c r="EY91" s="192">
        <v>8</v>
      </c>
      <c r="EZ91" s="192">
        <v>8</v>
      </c>
      <c r="FA91" s="192">
        <v>8</v>
      </c>
      <c r="FB91" s="192">
        <v>8</v>
      </c>
      <c r="FC91" s="192">
        <v>8</v>
      </c>
      <c r="FD91" s="192">
        <v>8</v>
      </c>
      <c r="FE91" s="192">
        <v>8</v>
      </c>
      <c r="FF91" s="192">
        <v>8</v>
      </c>
    </row>
    <row r="92" spans="1:162" ht="14.25" thickBot="1" x14ac:dyDescent="0.3">
      <c r="A92" s="177">
        <v>9</v>
      </c>
      <c r="B92" s="178" t="s">
        <v>1387</v>
      </c>
      <c r="C92" s="178" t="s">
        <v>1385</v>
      </c>
      <c r="D92" s="907" t="s">
        <v>2066</v>
      </c>
      <c r="E92" s="907"/>
      <c r="F92" s="908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>
        <v>1</v>
      </c>
      <c r="BG92" s="192">
        <v>1</v>
      </c>
      <c r="BH92" s="192">
        <v>1</v>
      </c>
      <c r="BI92" s="192">
        <v>1</v>
      </c>
      <c r="BJ92" s="192">
        <v>1</v>
      </c>
      <c r="BK92" s="192">
        <v>1</v>
      </c>
      <c r="BL92" s="192">
        <v>2</v>
      </c>
      <c r="BM92" s="192">
        <v>2</v>
      </c>
      <c r="BN92" s="192">
        <v>2</v>
      </c>
      <c r="BO92" s="192">
        <v>2</v>
      </c>
      <c r="BP92" s="192"/>
      <c r="BQ92" s="192"/>
      <c r="BR92" s="192"/>
      <c r="BS92" s="192"/>
      <c r="BT92" s="192"/>
      <c r="BU92" s="192"/>
      <c r="BV92" s="192"/>
      <c r="BW92" s="192"/>
      <c r="BX92" s="192"/>
      <c r="BY92" s="192"/>
      <c r="BZ92" s="192"/>
      <c r="CA92" s="192"/>
      <c r="CB92" s="192"/>
      <c r="CC92" s="192"/>
      <c r="CD92" s="192"/>
      <c r="CE92" s="192"/>
      <c r="CF92" s="192"/>
      <c r="CG92" s="192"/>
      <c r="CH92" s="192"/>
      <c r="CI92" s="192"/>
      <c r="CJ92" s="192"/>
      <c r="CK92" s="192"/>
      <c r="CL92" s="192"/>
      <c r="CM92" s="192">
        <v>2</v>
      </c>
      <c r="CN92" s="192">
        <v>2</v>
      </c>
      <c r="CO92" s="192">
        <v>2</v>
      </c>
      <c r="CP92" s="192">
        <v>2</v>
      </c>
      <c r="CQ92" s="192">
        <v>2</v>
      </c>
      <c r="CR92" s="192">
        <v>2</v>
      </c>
      <c r="CS92" s="192">
        <v>2</v>
      </c>
      <c r="CT92" s="192">
        <v>2</v>
      </c>
      <c r="CU92" s="192">
        <v>2</v>
      </c>
      <c r="CV92" s="192">
        <v>2</v>
      </c>
      <c r="CW92" s="192">
        <v>2</v>
      </c>
      <c r="CX92" s="192">
        <v>2</v>
      </c>
      <c r="CY92" s="192">
        <v>2</v>
      </c>
      <c r="CZ92" s="192">
        <v>2</v>
      </c>
      <c r="DA92" s="192">
        <v>2</v>
      </c>
      <c r="DB92" s="192">
        <v>2</v>
      </c>
      <c r="DC92" s="192">
        <v>2</v>
      </c>
      <c r="DD92" s="192">
        <v>2</v>
      </c>
      <c r="DE92" s="192">
        <v>2</v>
      </c>
      <c r="DF92" s="192">
        <v>2</v>
      </c>
      <c r="DG92" s="192">
        <v>2</v>
      </c>
      <c r="DH92" s="192">
        <v>2</v>
      </c>
      <c r="DI92" s="192">
        <v>2</v>
      </c>
      <c r="DJ92" s="192">
        <v>2</v>
      </c>
      <c r="DK92" s="192">
        <v>2</v>
      </c>
      <c r="DL92" s="192">
        <v>2</v>
      </c>
      <c r="DM92" s="192">
        <v>2</v>
      </c>
      <c r="DN92" s="192">
        <v>2</v>
      </c>
      <c r="DO92" s="192">
        <v>2</v>
      </c>
      <c r="DP92" s="192">
        <v>2</v>
      </c>
      <c r="DQ92" s="192">
        <v>2</v>
      </c>
      <c r="DR92" s="192">
        <v>2</v>
      </c>
      <c r="DS92" s="192">
        <v>2</v>
      </c>
      <c r="DT92" s="192">
        <v>2</v>
      </c>
      <c r="DU92" s="192">
        <v>2</v>
      </c>
      <c r="DV92" s="192">
        <v>2</v>
      </c>
      <c r="DW92" s="192">
        <v>2</v>
      </c>
      <c r="DX92" s="192">
        <v>2</v>
      </c>
      <c r="DY92" s="192">
        <v>2</v>
      </c>
      <c r="DZ92" s="192">
        <v>2</v>
      </c>
      <c r="EA92" s="192">
        <v>2</v>
      </c>
      <c r="EB92" s="192">
        <v>2</v>
      </c>
      <c r="EC92" s="192">
        <v>2</v>
      </c>
      <c r="ED92" s="192">
        <v>2</v>
      </c>
      <c r="EE92" s="192">
        <v>2</v>
      </c>
      <c r="EF92" s="192">
        <v>2</v>
      </c>
      <c r="EG92" s="192">
        <v>2</v>
      </c>
      <c r="EH92" s="192">
        <v>2</v>
      </c>
      <c r="EI92" s="192">
        <v>2</v>
      </c>
      <c r="EJ92" s="192">
        <v>2</v>
      </c>
      <c r="EK92" s="192">
        <v>2</v>
      </c>
      <c r="EL92" s="192">
        <v>2</v>
      </c>
      <c r="EM92" s="192">
        <v>2</v>
      </c>
      <c r="EN92" s="192">
        <v>2</v>
      </c>
      <c r="EO92" s="192">
        <v>2</v>
      </c>
      <c r="EP92" s="192">
        <v>2</v>
      </c>
      <c r="EQ92" s="192">
        <v>2</v>
      </c>
      <c r="ER92" s="192">
        <v>2</v>
      </c>
      <c r="ES92" s="192">
        <v>2</v>
      </c>
      <c r="ET92" s="192">
        <v>2</v>
      </c>
      <c r="EU92" s="192">
        <v>2</v>
      </c>
      <c r="EV92" s="192">
        <v>2</v>
      </c>
      <c r="EW92" s="192">
        <v>2</v>
      </c>
      <c r="EX92" s="192">
        <v>2</v>
      </c>
      <c r="EY92" s="192">
        <v>2</v>
      </c>
      <c r="EZ92" s="192">
        <v>2</v>
      </c>
      <c r="FA92" s="192">
        <v>2</v>
      </c>
      <c r="FB92" s="192">
        <v>2</v>
      </c>
      <c r="FC92" s="192">
        <v>2</v>
      </c>
      <c r="FD92" s="192">
        <v>2</v>
      </c>
      <c r="FE92" s="192">
        <v>2</v>
      </c>
      <c r="FF92" s="192">
        <v>2</v>
      </c>
    </row>
    <row r="93" spans="1:162" x14ac:dyDescent="0.25">
      <c r="A93" s="196">
        <v>10</v>
      </c>
      <c r="B93" s="32" t="s">
        <v>1388</v>
      </c>
      <c r="C93" s="32" t="s">
        <v>1385</v>
      </c>
      <c r="D93" s="909" t="s">
        <v>2067</v>
      </c>
      <c r="E93" s="909"/>
      <c r="F93" s="910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>
        <v>1</v>
      </c>
      <c r="BP93" s="192">
        <v>1</v>
      </c>
      <c r="BQ93" s="192">
        <v>1</v>
      </c>
      <c r="BR93" s="192">
        <v>1</v>
      </c>
      <c r="BS93" s="192">
        <v>1</v>
      </c>
      <c r="BT93" s="192">
        <v>1</v>
      </c>
      <c r="BU93" s="192">
        <v>1</v>
      </c>
      <c r="BV93" s="192">
        <v>1</v>
      </c>
      <c r="BW93" s="192">
        <v>1</v>
      </c>
      <c r="BX93" s="192">
        <v>1</v>
      </c>
      <c r="BY93" s="192">
        <v>1</v>
      </c>
      <c r="BZ93" s="192">
        <v>1</v>
      </c>
      <c r="CA93" s="192">
        <v>1</v>
      </c>
      <c r="CB93" s="192">
        <v>1</v>
      </c>
      <c r="CC93" s="192">
        <v>1</v>
      </c>
      <c r="CD93" s="192">
        <v>1</v>
      </c>
      <c r="CE93" s="192">
        <v>1</v>
      </c>
      <c r="CF93" s="192">
        <v>1</v>
      </c>
      <c r="CG93" s="192">
        <v>1</v>
      </c>
      <c r="CH93" s="192">
        <v>1</v>
      </c>
      <c r="CI93" s="192">
        <v>1</v>
      </c>
      <c r="CJ93" s="192">
        <v>1</v>
      </c>
      <c r="CK93" s="192">
        <v>1</v>
      </c>
      <c r="CL93" s="192">
        <v>1</v>
      </c>
      <c r="CM93" s="192">
        <v>1</v>
      </c>
      <c r="CN93" s="192">
        <v>1</v>
      </c>
      <c r="CO93" s="192">
        <v>1</v>
      </c>
      <c r="CP93" s="192">
        <v>1</v>
      </c>
      <c r="CQ93" s="192">
        <v>1</v>
      </c>
      <c r="CR93" s="192">
        <v>1</v>
      </c>
      <c r="CS93" s="192">
        <v>1</v>
      </c>
      <c r="CT93" s="192">
        <v>1</v>
      </c>
      <c r="CU93" s="192">
        <v>1</v>
      </c>
      <c r="CV93" s="192">
        <v>1</v>
      </c>
      <c r="CW93" s="192">
        <v>1</v>
      </c>
      <c r="CX93" s="192">
        <v>1</v>
      </c>
      <c r="CY93" s="192">
        <v>1</v>
      </c>
      <c r="CZ93" s="192">
        <v>1</v>
      </c>
      <c r="DA93" s="192">
        <v>1</v>
      </c>
      <c r="DB93" s="192">
        <v>1</v>
      </c>
      <c r="DC93" s="192"/>
      <c r="DD93" s="192"/>
      <c r="DE93" s="192"/>
      <c r="DF93" s="192"/>
      <c r="DG93" s="192"/>
      <c r="DH93" s="192"/>
      <c r="DI93" s="192"/>
      <c r="DJ93" s="192"/>
      <c r="DK93" s="192"/>
      <c r="DL93" s="192"/>
      <c r="DM93" s="192"/>
      <c r="DN93" s="192"/>
      <c r="DO93" s="192"/>
      <c r="DP93" s="192"/>
      <c r="DQ93" s="192"/>
      <c r="DR93" s="192"/>
      <c r="DS93" s="192"/>
      <c r="DT93" s="192"/>
      <c r="DU93" s="192"/>
      <c r="DV93" s="192"/>
      <c r="DW93" s="192"/>
      <c r="DX93" s="192"/>
      <c r="DY93" s="192"/>
      <c r="DZ93" s="192"/>
      <c r="EA93" s="192"/>
      <c r="EB93" s="192"/>
      <c r="EC93" s="192"/>
      <c r="ED93" s="192"/>
      <c r="EE93" s="192"/>
      <c r="EF93" s="192"/>
      <c r="EG93" s="192"/>
      <c r="EH93" s="192"/>
      <c r="EI93" s="192"/>
      <c r="EJ93" s="192"/>
      <c r="EK93" s="192"/>
      <c r="EL93" s="192"/>
      <c r="EM93" s="192"/>
      <c r="EN93" s="192"/>
      <c r="EO93" s="192"/>
      <c r="EP93" s="192"/>
      <c r="EQ93" s="192"/>
      <c r="ER93" s="192"/>
      <c r="ES93" s="192"/>
      <c r="ET93" s="192"/>
      <c r="EU93" s="192"/>
      <c r="EV93" s="192"/>
      <c r="EW93" s="192"/>
      <c r="EX93" s="192"/>
      <c r="EY93" s="192"/>
      <c r="EZ93" s="192"/>
      <c r="FA93" s="192"/>
      <c r="FB93" s="192"/>
      <c r="FC93" s="192"/>
      <c r="FD93" s="192"/>
      <c r="FE93" s="192"/>
      <c r="FF93" s="192"/>
    </row>
    <row r="94" spans="1:162" x14ac:dyDescent="0.25">
      <c r="A94" s="31">
        <v>10</v>
      </c>
      <c r="B94" s="21" t="s">
        <v>1388</v>
      </c>
      <c r="C94" s="21" t="s">
        <v>1385</v>
      </c>
      <c r="D94" s="905" t="s">
        <v>2087</v>
      </c>
      <c r="E94" s="905"/>
      <c r="F94" s="906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>
        <v>2</v>
      </c>
      <c r="BP94" s="192">
        <v>2</v>
      </c>
      <c r="BQ94" s="192">
        <v>2</v>
      </c>
      <c r="BR94" s="192">
        <v>2</v>
      </c>
      <c r="BS94" s="192">
        <v>2</v>
      </c>
      <c r="BT94" s="192">
        <v>2</v>
      </c>
      <c r="BU94" s="192">
        <v>2</v>
      </c>
      <c r="BV94" s="192">
        <v>2</v>
      </c>
      <c r="BW94" s="192">
        <v>2</v>
      </c>
      <c r="BX94" s="192">
        <v>2</v>
      </c>
      <c r="BY94" s="192">
        <v>2</v>
      </c>
      <c r="BZ94" s="192">
        <v>2</v>
      </c>
      <c r="CA94" s="192">
        <v>2</v>
      </c>
      <c r="CB94" s="192">
        <v>2</v>
      </c>
      <c r="CC94" s="192">
        <v>2</v>
      </c>
      <c r="CD94" s="192">
        <v>2</v>
      </c>
      <c r="CE94" s="192">
        <v>2</v>
      </c>
      <c r="CF94" s="192">
        <v>2</v>
      </c>
      <c r="CG94" s="192">
        <v>2</v>
      </c>
      <c r="CH94" s="192">
        <v>2</v>
      </c>
      <c r="CI94" s="192">
        <v>2</v>
      </c>
      <c r="CJ94" s="192">
        <v>2</v>
      </c>
      <c r="CK94" s="192">
        <v>2</v>
      </c>
      <c r="CL94" s="192">
        <v>2</v>
      </c>
      <c r="CM94" s="192">
        <v>2</v>
      </c>
      <c r="CN94" s="192">
        <v>2</v>
      </c>
      <c r="CO94" s="192">
        <v>2</v>
      </c>
      <c r="CP94" s="192">
        <v>2</v>
      </c>
      <c r="CQ94" s="192">
        <v>2</v>
      </c>
      <c r="CR94" s="192">
        <v>2</v>
      </c>
      <c r="CS94" s="192">
        <v>2</v>
      </c>
      <c r="CT94" s="192">
        <v>2</v>
      </c>
      <c r="CU94" s="192">
        <v>2</v>
      </c>
      <c r="CV94" s="192">
        <v>2</v>
      </c>
      <c r="CW94" s="192">
        <v>2</v>
      </c>
      <c r="CX94" s="192">
        <v>2</v>
      </c>
      <c r="CY94" s="192">
        <v>2</v>
      </c>
      <c r="CZ94" s="192">
        <v>2</v>
      </c>
      <c r="DA94" s="192">
        <v>2</v>
      </c>
      <c r="DB94" s="192">
        <v>2</v>
      </c>
      <c r="DC94" s="192"/>
      <c r="DD94" s="192"/>
      <c r="DE94" s="192"/>
      <c r="DF94" s="192"/>
      <c r="DG94" s="192"/>
      <c r="DH94" s="192"/>
      <c r="DI94" s="192"/>
      <c r="DJ94" s="192"/>
      <c r="DK94" s="192"/>
      <c r="DL94" s="192"/>
      <c r="DM94" s="192"/>
      <c r="DN94" s="192"/>
      <c r="DO94" s="192"/>
      <c r="DP94" s="192"/>
      <c r="DQ94" s="192"/>
      <c r="DR94" s="192"/>
      <c r="DS94" s="192"/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  <c r="EE94" s="192"/>
      <c r="EF94" s="192"/>
      <c r="EG94" s="192"/>
      <c r="EH94" s="192"/>
      <c r="EI94" s="192"/>
      <c r="EJ94" s="192"/>
      <c r="EK94" s="192"/>
      <c r="EL94" s="192"/>
      <c r="EM94" s="192"/>
      <c r="EN94" s="192"/>
      <c r="EO94" s="192"/>
      <c r="EP94" s="192"/>
      <c r="EQ94" s="192"/>
      <c r="ER94" s="192"/>
      <c r="ES94" s="192"/>
      <c r="ET94" s="192"/>
      <c r="EU94" s="192"/>
      <c r="EV94" s="192"/>
      <c r="EW94" s="192"/>
      <c r="EX94" s="192"/>
      <c r="EY94" s="192"/>
      <c r="EZ94" s="192"/>
      <c r="FA94" s="192"/>
      <c r="FB94" s="192"/>
      <c r="FC94" s="192"/>
      <c r="FD94" s="192"/>
      <c r="FE94" s="192"/>
      <c r="FF94" s="192"/>
    </row>
    <row r="95" spans="1:162" x14ac:dyDescent="0.25">
      <c r="A95" s="31">
        <v>10</v>
      </c>
      <c r="B95" s="21" t="s">
        <v>1388</v>
      </c>
      <c r="C95" s="21" t="s">
        <v>1385</v>
      </c>
      <c r="D95" s="911" t="s">
        <v>2068</v>
      </c>
      <c r="E95" s="912"/>
      <c r="F95" s="913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  <c r="BP95" s="192"/>
      <c r="BQ95" s="192"/>
      <c r="BR95" s="192"/>
      <c r="BS95" s="192"/>
      <c r="BT95" s="192"/>
      <c r="BU95" s="192"/>
      <c r="BV95" s="192"/>
      <c r="BW95" s="192"/>
      <c r="BX95" s="192">
        <v>1</v>
      </c>
      <c r="BY95" s="192">
        <v>1</v>
      </c>
      <c r="BZ95" s="192">
        <v>1</v>
      </c>
      <c r="CA95" s="192">
        <v>1</v>
      </c>
      <c r="CB95" s="192">
        <v>1</v>
      </c>
      <c r="CC95" s="192">
        <v>1</v>
      </c>
      <c r="CD95" s="192">
        <v>1</v>
      </c>
      <c r="CE95" s="192">
        <v>1</v>
      </c>
      <c r="CF95" s="192">
        <v>1</v>
      </c>
      <c r="CG95" s="192">
        <v>1</v>
      </c>
      <c r="CH95" s="192">
        <v>1</v>
      </c>
      <c r="CI95" s="192">
        <v>1</v>
      </c>
      <c r="CJ95" s="192">
        <v>1</v>
      </c>
      <c r="CK95" s="192">
        <v>1</v>
      </c>
      <c r="CL95" s="192">
        <v>1</v>
      </c>
      <c r="CM95" s="192">
        <v>1</v>
      </c>
      <c r="CN95" s="192">
        <v>1</v>
      </c>
      <c r="CO95" s="192">
        <v>1</v>
      </c>
      <c r="CP95" s="192">
        <v>1</v>
      </c>
      <c r="CQ95" s="192">
        <v>1</v>
      </c>
      <c r="CR95" s="192">
        <v>1</v>
      </c>
      <c r="CS95" s="192">
        <v>1</v>
      </c>
      <c r="CT95" s="192">
        <v>1</v>
      </c>
      <c r="CU95" s="192">
        <v>1</v>
      </c>
      <c r="CV95" s="192">
        <v>1</v>
      </c>
      <c r="CW95" s="192">
        <v>1</v>
      </c>
      <c r="CX95" s="192">
        <v>1</v>
      </c>
      <c r="CY95" s="192">
        <v>1</v>
      </c>
      <c r="CZ95" s="192">
        <v>1</v>
      </c>
      <c r="DA95" s="192">
        <v>1</v>
      </c>
      <c r="DB95" s="192">
        <v>1</v>
      </c>
      <c r="DC95" s="192"/>
      <c r="DD95" s="192"/>
      <c r="DE95" s="192"/>
      <c r="DF95" s="192"/>
      <c r="DG95" s="192"/>
      <c r="DH95" s="192"/>
      <c r="DI95" s="192"/>
      <c r="DJ95" s="192"/>
      <c r="DK95" s="192"/>
      <c r="DL95" s="192"/>
      <c r="DM95" s="192"/>
      <c r="DN95" s="192"/>
      <c r="DO95" s="192"/>
      <c r="DP95" s="192"/>
      <c r="DQ95" s="192"/>
      <c r="DR95" s="192"/>
      <c r="DS95" s="192"/>
      <c r="DT95" s="192"/>
      <c r="DU95" s="192"/>
      <c r="DV95" s="192"/>
      <c r="DW95" s="192"/>
      <c r="DX95" s="192"/>
      <c r="DY95" s="192"/>
      <c r="DZ95" s="192"/>
      <c r="EA95" s="192"/>
      <c r="EB95" s="192"/>
      <c r="EC95" s="192"/>
      <c r="ED95" s="192"/>
      <c r="EE95" s="192"/>
      <c r="EF95" s="192"/>
      <c r="EG95" s="192"/>
      <c r="EH95" s="192"/>
      <c r="EI95" s="192"/>
      <c r="EJ95" s="192"/>
      <c r="EK95" s="192"/>
      <c r="EL95" s="192"/>
      <c r="EM95" s="192"/>
      <c r="EN95" s="192"/>
      <c r="EO95" s="192"/>
      <c r="EP95" s="192"/>
      <c r="EQ95" s="192"/>
      <c r="ER95" s="192"/>
      <c r="ES95" s="192"/>
      <c r="ET95" s="192"/>
      <c r="EU95" s="192"/>
      <c r="EV95" s="192"/>
      <c r="EW95" s="192"/>
      <c r="EX95" s="192"/>
      <c r="EY95" s="192"/>
      <c r="EZ95" s="192"/>
      <c r="FA95" s="192"/>
      <c r="FB95" s="192"/>
      <c r="FC95" s="192"/>
      <c r="FD95" s="192"/>
      <c r="FE95" s="192"/>
      <c r="FF95" s="192"/>
    </row>
    <row r="96" spans="1:162" x14ac:dyDescent="0.25">
      <c r="A96" s="31">
        <v>10</v>
      </c>
      <c r="B96" s="21" t="s">
        <v>1388</v>
      </c>
      <c r="C96" s="21" t="s">
        <v>1385</v>
      </c>
      <c r="D96" s="905" t="s">
        <v>2105</v>
      </c>
      <c r="E96" s="905"/>
      <c r="F96" s="906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>
        <v>1</v>
      </c>
      <c r="BP96" s="192">
        <v>1</v>
      </c>
      <c r="BQ96" s="192">
        <v>1</v>
      </c>
      <c r="BR96" s="192">
        <v>1</v>
      </c>
      <c r="BS96" s="192">
        <v>1</v>
      </c>
      <c r="BT96" s="192">
        <v>1</v>
      </c>
      <c r="BU96" s="192">
        <v>1</v>
      </c>
      <c r="BV96" s="192">
        <v>1</v>
      </c>
      <c r="BW96" s="192">
        <v>1</v>
      </c>
      <c r="BX96" s="192">
        <v>1</v>
      </c>
      <c r="BY96" s="192">
        <v>1</v>
      </c>
      <c r="BZ96" s="192">
        <v>1</v>
      </c>
      <c r="CA96" s="192">
        <v>1</v>
      </c>
      <c r="CB96" s="192">
        <v>1</v>
      </c>
      <c r="CC96" s="192">
        <v>1</v>
      </c>
      <c r="CD96" s="192">
        <v>1</v>
      </c>
      <c r="CE96" s="192">
        <v>1</v>
      </c>
      <c r="CF96" s="192">
        <v>1</v>
      </c>
      <c r="CG96" s="192">
        <v>1</v>
      </c>
      <c r="CH96" s="192">
        <v>1</v>
      </c>
      <c r="CI96" s="192">
        <v>1</v>
      </c>
      <c r="CJ96" s="192">
        <v>1</v>
      </c>
      <c r="CK96" s="192">
        <v>1</v>
      </c>
      <c r="CL96" s="192">
        <v>1</v>
      </c>
      <c r="CM96" s="192">
        <v>1</v>
      </c>
      <c r="CN96" s="192">
        <v>1</v>
      </c>
      <c r="CO96" s="192">
        <v>1</v>
      </c>
      <c r="CP96" s="192">
        <v>1</v>
      </c>
      <c r="CQ96" s="192">
        <v>1</v>
      </c>
      <c r="CR96" s="192">
        <v>1</v>
      </c>
      <c r="CS96" s="192">
        <v>1</v>
      </c>
      <c r="CT96" s="192">
        <v>1</v>
      </c>
      <c r="CU96" s="192">
        <v>1</v>
      </c>
      <c r="CV96" s="192">
        <v>1</v>
      </c>
      <c r="CW96" s="192">
        <v>1</v>
      </c>
      <c r="CX96" s="192">
        <v>1</v>
      </c>
      <c r="CY96" s="192">
        <v>1</v>
      </c>
      <c r="CZ96" s="192">
        <v>1</v>
      </c>
      <c r="DA96" s="192">
        <v>1</v>
      </c>
      <c r="DB96" s="192">
        <v>1</v>
      </c>
      <c r="DC96" s="192"/>
      <c r="DD96" s="192"/>
      <c r="DE96" s="192"/>
      <c r="DF96" s="192"/>
      <c r="DG96" s="192"/>
      <c r="DH96" s="192"/>
      <c r="DI96" s="192"/>
      <c r="DJ96" s="192"/>
      <c r="DK96" s="192"/>
      <c r="DL96" s="192"/>
      <c r="DM96" s="192"/>
      <c r="DN96" s="192"/>
      <c r="DO96" s="192"/>
      <c r="DP96" s="192"/>
      <c r="DQ96" s="192"/>
      <c r="DR96" s="192"/>
      <c r="DS96" s="192"/>
      <c r="DT96" s="192"/>
      <c r="DU96" s="192"/>
      <c r="DV96" s="192"/>
      <c r="DW96" s="192"/>
      <c r="DX96" s="192"/>
      <c r="DY96" s="192"/>
      <c r="DZ96" s="192"/>
      <c r="EA96" s="192"/>
      <c r="EB96" s="192"/>
      <c r="EC96" s="192"/>
      <c r="ED96" s="192"/>
      <c r="EE96" s="192"/>
      <c r="EF96" s="192"/>
      <c r="EG96" s="192"/>
      <c r="EH96" s="192"/>
      <c r="EI96" s="192"/>
      <c r="EJ96" s="192"/>
      <c r="EK96" s="192"/>
      <c r="EL96" s="192"/>
      <c r="EM96" s="192"/>
      <c r="EN96" s="192"/>
      <c r="EO96" s="192"/>
      <c r="EP96" s="192"/>
      <c r="EQ96" s="192"/>
      <c r="ER96" s="192"/>
      <c r="ES96" s="192"/>
      <c r="ET96" s="192"/>
      <c r="EU96" s="192"/>
      <c r="EV96" s="192"/>
      <c r="EW96" s="192"/>
      <c r="EX96" s="192"/>
      <c r="EY96" s="192"/>
      <c r="EZ96" s="192"/>
      <c r="FA96" s="192"/>
      <c r="FB96" s="192"/>
      <c r="FC96" s="192"/>
      <c r="FD96" s="192"/>
      <c r="FE96" s="192"/>
      <c r="FF96" s="192"/>
    </row>
    <row r="97" spans="1:162" x14ac:dyDescent="0.25">
      <c r="A97" s="31">
        <v>10</v>
      </c>
      <c r="B97" s="21" t="s">
        <v>1388</v>
      </c>
      <c r="C97" s="21" t="s">
        <v>1385</v>
      </c>
      <c r="D97" s="905" t="s">
        <v>2106</v>
      </c>
      <c r="E97" s="905"/>
      <c r="F97" s="906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  <c r="BP97" s="192"/>
      <c r="BQ97" s="192"/>
      <c r="BR97" s="192"/>
      <c r="BS97" s="192"/>
      <c r="BT97" s="192"/>
      <c r="BU97" s="192"/>
      <c r="BV97" s="192"/>
      <c r="BW97" s="192"/>
      <c r="BX97" s="192"/>
      <c r="BY97" s="192"/>
      <c r="BZ97" s="192"/>
      <c r="CA97" s="192"/>
      <c r="CB97" s="192"/>
      <c r="CC97" s="192"/>
      <c r="CD97" s="192"/>
      <c r="CE97" s="192"/>
      <c r="CF97" s="192"/>
      <c r="CG97" s="192"/>
      <c r="CH97" s="192"/>
      <c r="CI97" s="192"/>
      <c r="CJ97" s="192"/>
      <c r="CK97" s="192"/>
      <c r="CL97" s="192"/>
      <c r="CM97" s="192"/>
      <c r="CN97" s="192"/>
      <c r="CO97" s="192"/>
      <c r="CP97" s="192"/>
      <c r="CQ97" s="192"/>
      <c r="CR97" s="192"/>
      <c r="CS97" s="192"/>
      <c r="CT97" s="192"/>
      <c r="CU97" s="192"/>
      <c r="CV97" s="192"/>
      <c r="CW97" s="192"/>
      <c r="CX97" s="192"/>
      <c r="CY97" s="192"/>
      <c r="CZ97" s="192"/>
      <c r="DA97" s="192"/>
      <c r="DB97" s="192"/>
      <c r="DC97" s="192"/>
      <c r="DD97" s="192"/>
      <c r="DE97" s="192"/>
      <c r="DF97" s="192"/>
      <c r="DG97" s="192"/>
      <c r="DH97" s="192"/>
      <c r="DI97" s="192"/>
      <c r="DJ97" s="192"/>
      <c r="DK97" s="192"/>
      <c r="DL97" s="192"/>
      <c r="DM97" s="192"/>
      <c r="DN97" s="192"/>
      <c r="DO97" s="192"/>
      <c r="DP97" s="192"/>
      <c r="DQ97" s="192"/>
      <c r="DR97" s="192"/>
      <c r="DS97" s="192"/>
      <c r="DT97" s="192"/>
      <c r="DU97" s="192"/>
      <c r="DV97" s="192"/>
      <c r="DW97" s="192"/>
      <c r="DX97" s="192"/>
      <c r="DY97" s="192"/>
      <c r="DZ97" s="192"/>
      <c r="EA97" s="192"/>
      <c r="EB97" s="192"/>
      <c r="EC97" s="192"/>
      <c r="ED97" s="192"/>
      <c r="EE97" s="192"/>
      <c r="EF97" s="192"/>
      <c r="EG97" s="192"/>
      <c r="EH97" s="192"/>
      <c r="EI97" s="192"/>
      <c r="EJ97" s="192"/>
      <c r="EK97" s="192"/>
      <c r="EL97" s="192"/>
      <c r="EM97" s="192"/>
      <c r="EN97" s="192"/>
      <c r="EO97" s="192"/>
      <c r="EP97" s="192"/>
      <c r="EQ97" s="192"/>
      <c r="ER97" s="192"/>
      <c r="ES97" s="192"/>
      <c r="ET97" s="192"/>
      <c r="EU97" s="192"/>
      <c r="EV97" s="192"/>
      <c r="EW97" s="192"/>
      <c r="EX97" s="192"/>
      <c r="EY97" s="192"/>
      <c r="EZ97" s="192"/>
      <c r="FA97" s="192"/>
      <c r="FB97" s="192"/>
      <c r="FC97" s="192"/>
      <c r="FD97" s="192"/>
      <c r="FE97" s="192"/>
      <c r="FF97" s="192"/>
    </row>
    <row r="98" spans="1:162" x14ac:dyDescent="0.25">
      <c r="A98" s="31">
        <v>10</v>
      </c>
      <c r="B98" s="21" t="s">
        <v>1388</v>
      </c>
      <c r="C98" s="21" t="s">
        <v>1385</v>
      </c>
      <c r="D98" s="905" t="s">
        <v>2061</v>
      </c>
      <c r="E98" s="905"/>
      <c r="F98" s="906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  <c r="BG98" s="192"/>
      <c r="BH98" s="192"/>
      <c r="BI98" s="192"/>
      <c r="BJ98" s="192"/>
      <c r="BK98" s="192"/>
      <c r="BL98" s="192"/>
      <c r="BM98" s="192"/>
      <c r="BN98" s="192"/>
      <c r="BO98" s="192">
        <v>1</v>
      </c>
      <c r="BP98" s="192">
        <v>1</v>
      </c>
      <c r="BQ98" s="192">
        <v>1</v>
      </c>
      <c r="BR98" s="192">
        <v>1</v>
      </c>
      <c r="BS98" s="192">
        <v>1</v>
      </c>
      <c r="BT98" s="192">
        <v>1</v>
      </c>
      <c r="BU98" s="192">
        <v>1</v>
      </c>
      <c r="BV98" s="192">
        <v>1</v>
      </c>
      <c r="BW98" s="192">
        <v>1</v>
      </c>
      <c r="BX98" s="192">
        <v>1</v>
      </c>
      <c r="BY98" s="192">
        <v>1</v>
      </c>
      <c r="BZ98" s="192">
        <v>1</v>
      </c>
      <c r="CA98" s="192">
        <v>1</v>
      </c>
      <c r="CB98" s="192">
        <v>1</v>
      </c>
      <c r="CC98" s="192">
        <v>1</v>
      </c>
      <c r="CD98" s="192">
        <v>1</v>
      </c>
      <c r="CE98" s="192">
        <v>1</v>
      </c>
      <c r="CF98" s="192">
        <v>1</v>
      </c>
      <c r="CG98" s="192">
        <v>1</v>
      </c>
      <c r="CH98" s="192">
        <v>1</v>
      </c>
      <c r="CI98" s="192">
        <v>1</v>
      </c>
      <c r="CJ98" s="192">
        <v>1</v>
      </c>
      <c r="CK98" s="192">
        <v>1</v>
      </c>
      <c r="CL98" s="192">
        <v>1</v>
      </c>
      <c r="CM98" s="192">
        <v>1</v>
      </c>
      <c r="CN98" s="192">
        <v>1</v>
      </c>
      <c r="CO98" s="192">
        <v>1</v>
      </c>
      <c r="CP98" s="192">
        <v>1</v>
      </c>
      <c r="CQ98" s="192">
        <v>1</v>
      </c>
      <c r="CR98" s="192">
        <v>1</v>
      </c>
      <c r="CS98" s="192">
        <v>1</v>
      </c>
      <c r="CT98" s="192">
        <v>1</v>
      </c>
      <c r="CU98" s="192">
        <v>1</v>
      </c>
      <c r="CV98" s="192">
        <v>1</v>
      </c>
      <c r="CW98" s="192">
        <v>1</v>
      </c>
      <c r="CX98" s="192">
        <v>1</v>
      </c>
      <c r="CY98" s="192">
        <v>1</v>
      </c>
      <c r="CZ98" s="192">
        <v>1</v>
      </c>
      <c r="DA98" s="192">
        <v>1</v>
      </c>
      <c r="DB98" s="192">
        <v>1</v>
      </c>
      <c r="DC98" s="192"/>
      <c r="DD98" s="192"/>
      <c r="DE98" s="192"/>
      <c r="DF98" s="192"/>
      <c r="DG98" s="192"/>
      <c r="DH98" s="192"/>
      <c r="DI98" s="192"/>
      <c r="DJ98" s="192"/>
      <c r="DK98" s="192"/>
      <c r="DL98" s="192"/>
      <c r="DM98" s="192"/>
      <c r="DN98" s="192"/>
      <c r="DO98" s="192"/>
      <c r="DP98" s="192"/>
      <c r="DQ98" s="192"/>
      <c r="DR98" s="192"/>
      <c r="DS98" s="192"/>
      <c r="DT98" s="192"/>
      <c r="DU98" s="192"/>
      <c r="DV98" s="192"/>
      <c r="DW98" s="192"/>
      <c r="DX98" s="192"/>
      <c r="DY98" s="192"/>
      <c r="DZ98" s="192"/>
      <c r="EA98" s="192"/>
      <c r="EB98" s="192"/>
      <c r="EC98" s="192"/>
      <c r="ED98" s="192"/>
      <c r="EE98" s="192"/>
      <c r="EF98" s="192"/>
      <c r="EG98" s="192"/>
      <c r="EH98" s="192"/>
      <c r="EI98" s="192"/>
      <c r="EJ98" s="192"/>
      <c r="EK98" s="192"/>
      <c r="EL98" s="192"/>
      <c r="EM98" s="192"/>
      <c r="EN98" s="192"/>
      <c r="EO98" s="192"/>
      <c r="EP98" s="192"/>
      <c r="EQ98" s="192"/>
      <c r="ER98" s="192"/>
      <c r="ES98" s="192"/>
      <c r="ET98" s="192"/>
      <c r="EU98" s="192"/>
      <c r="EV98" s="192"/>
      <c r="EW98" s="192"/>
      <c r="EX98" s="192"/>
      <c r="EY98" s="192"/>
      <c r="EZ98" s="192"/>
      <c r="FA98" s="192"/>
      <c r="FB98" s="192"/>
      <c r="FC98" s="192"/>
      <c r="FD98" s="192"/>
      <c r="FE98" s="192"/>
      <c r="FF98" s="192"/>
    </row>
    <row r="99" spans="1:162" x14ac:dyDescent="0.25">
      <c r="A99" s="31">
        <v>10</v>
      </c>
      <c r="B99" s="21" t="s">
        <v>1388</v>
      </c>
      <c r="C99" s="21" t="s">
        <v>1385</v>
      </c>
      <c r="D99" s="905" t="s">
        <v>2084</v>
      </c>
      <c r="E99" s="905"/>
      <c r="F99" s="906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  <c r="BD99" s="192"/>
      <c r="BE99" s="192"/>
      <c r="BF99" s="192"/>
      <c r="BG99" s="192"/>
      <c r="BH99" s="192"/>
      <c r="BI99" s="192"/>
      <c r="BJ99" s="192"/>
      <c r="BK99" s="192"/>
      <c r="BL99" s="192"/>
      <c r="BM99" s="192"/>
      <c r="BN99" s="192"/>
      <c r="BO99" s="192"/>
      <c r="BP99" s="192"/>
      <c r="BQ99" s="192"/>
      <c r="BR99" s="192"/>
      <c r="BS99" s="192"/>
      <c r="BT99" s="192"/>
      <c r="BU99" s="192"/>
      <c r="BV99" s="192"/>
      <c r="BW99" s="192"/>
      <c r="BX99" s="192"/>
      <c r="BY99" s="192"/>
      <c r="BZ99" s="192"/>
      <c r="CA99" s="192"/>
      <c r="CB99" s="192"/>
      <c r="CC99" s="192"/>
      <c r="CD99" s="192"/>
      <c r="CE99" s="192"/>
      <c r="CF99" s="192"/>
      <c r="CG99" s="192"/>
      <c r="CH99" s="192"/>
      <c r="CI99" s="192"/>
      <c r="CJ99" s="192"/>
      <c r="CK99" s="192"/>
      <c r="CL99" s="192"/>
      <c r="CM99" s="192"/>
      <c r="CN99" s="192"/>
      <c r="CO99" s="192"/>
      <c r="CP99" s="192"/>
      <c r="CQ99" s="192"/>
      <c r="CR99" s="192"/>
      <c r="CS99" s="192"/>
      <c r="CT99" s="192"/>
      <c r="CU99" s="192"/>
      <c r="CV99" s="192"/>
      <c r="CW99" s="192"/>
      <c r="CX99" s="192"/>
      <c r="CY99" s="192"/>
      <c r="CZ99" s="192"/>
      <c r="DA99" s="192"/>
      <c r="DB99" s="192"/>
      <c r="DC99" s="192"/>
      <c r="DD99" s="192"/>
      <c r="DE99" s="192"/>
      <c r="DF99" s="192"/>
      <c r="DG99" s="192"/>
      <c r="DH99" s="192"/>
      <c r="DI99" s="192"/>
      <c r="DJ99" s="192"/>
      <c r="DK99" s="192"/>
      <c r="DL99" s="192"/>
      <c r="DM99" s="192"/>
      <c r="DN99" s="192"/>
      <c r="DO99" s="192"/>
      <c r="DP99" s="192"/>
      <c r="DQ99" s="192"/>
      <c r="DR99" s="192"/>
      <c r="DS99" s="192"/>
      <c r="DT99" s="192"/>
      <c r="DU99" s="192"/>
      <c r="DV99" s="192"/>
      <c r="DW99" s="192"/>
      <c r="DX99" s="192"/>
      <c r="DY99" s="192"/>
      <c r="DZ99" s="192"/>
      <c r="EA99" s="192"/>
      <c r="EB99" s="192"/>
      <c r="EC99" s="192"/>
      <c r="ED99" s="192"/>
      <c r="EE99" s="192"/>
      <c r="EF99" s="192"/>
      <c r="EG99" s="192"/>
      <c r="EH99" s="192"/>
      <c r="EI99" s="192"/>
      <c r="EJ99" s="192"/>
      <c r="EK99" s="192"/>
      <c r="EL99" s="192"/>
      <c r="EM99" s="192"/>
      <c r="EN99" s="192"/>
      <c r="EO99" s="192"/>
      <c r="EP99" s="192"/>
      <c r="EQ99" s="192"/>
      <c r="ER99" s="192"/>
      <c r="ES99" s="192"/>
      <c r="ET99" s="192"/>
      <c r="EU99" s="192"/>
      <c r="EV99" s="192"/>
      <c r="EW99" s="192"/>
      <c r="EX99" s="192"/>
      <c r="EY99" s="192"/>
      <c r="EZ99" s="192"/>
      <c r="FA99" s="192"/>
      <c r="FB99" s="192"/>
      <c r="FC99" s="192"/>
      <c r="FD99" s="192"/>
      <c r="FE99" s="192"/>
      <c r="FF99" s="192"/>
    </row>
    <row r="100" spans="1:162" x14ac:dyDescent="0.25">
      <c r="A100" s="31">
        <v>10</v>
      </c>
      <c r="B100" s="21" t="s">
        <v>1388</v>
      </c>
      <c r="C100" s="21" t="s">
        <v>1385</v>
      </c>
      <c r="D100" s="905" t="s">
        <v>2107</v>
      </c>
      <c r="E100" s="905"/>
      <c r="F100" s="906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  <c r="BD100" s="192"/>
      <c r="BE100" s="192"/>
      <c r="BF100" s="192"/>
      <c r="BG100" s="192"/>
      <c r="BH100" s="192"/>
      <c r="BI100" s="192"/>
      <c r="BJ100" s="192"/>
      <c r="BK100" s="192"/>
      <c r="BL100" s="192"/>
      <c r="BM100" s="192"/>
      <c r="BN100" s="192"/>
      <c r="BO100" s="192">
        <v>1</v>
      </c>
      <c r="BP100" s="192">
        <v>1</v>
      </c>
      <c r="BQ100" s="192">
        <v>1</v>
      </c>
      <c r="BR100" s="192">
        <v>1</v>
      </c>
      <c r="BS100" s="192">
        <v>1</v>
      </c>
      <c r="BT100" s="192">
        <v>1</v>
      </c>
      <c r="BU100" s="192">
        <v>1</v>
      </c>
      <c r="BV100" s="192">
        <v>1</v>
      </c>
      <c r="BW100" s="192">
        <v>1</v>
      </c>
      <c r="BX100" s="192">
        <v>1</v>
      </c>
      <c r="BY100" s="192">
        <v>1</v>
      </c>
      <c r="BZ100" s="192">
        <v>1</v>
      </c>
      <c r="CA100" s="192">
        <v>1</v>
      </c>
      <c r="CB100" s="192">
        <v>1</v>
      </c>
      <c r="CC100" s="192">
        <v>1</v>
      </c>
      <c r="CD100" s="192">
        <v>1</v>
      </c>
      <c r="CE100" s="192">
        <v>1</v>
      </c>
      <c r="CF100" s="192">
        <v>1</v>
      </c>
      <c r="CG100" s="192">
        <v>1</v>
      </c>
      <c r="CH100" s="192">
        <v>1</v>
      </c>
      <c r="CI100" s="192">
        <v>1</v>
      </c>
      <c r="CJ100" s="192">
        <v>1</v>
      </c>
      <c r="CK100" s="192">
        <v>1</v>
      </c>
      <c r="CL100" s="192">
        <v>1</v>
      </c>
      <c r="CM100" s="192">
        <v>1</v>
      </c>
      <c r="CN100" s="192">
        <v>1</v>
      </c>
      <c r="CO100" s="192">
        <v>1</v>
      </c>
      <c r="CP100" s="192">
        <v>1</v>
      </c>
      <c r="CQ100" s="192">
        <v>1</v>
      </c>
      <c r="CR100" s="192">
        <v>1</v>
      </c>
      <c r="CS100" s="192">
        <v>1</v>
      </c>
      <c r="CT100" s="192">
        <v>1</v>
      </c>
      <c r="CU100" s="192">
        <v>1</v>
      </c>
      <c r="CV100" s="192">
        <v>1</v>
      </c>
      <c r="CW100" s="192">
        <v>1</v>
      </c>
      <c r="CX100" s="192">
        <v>1</v>
      </c>
      <c r="CY100" s="192">
        <v>1</v>
      </c>
      <c r="CZ100" s="192">
        <v>1</v>
      </c>
      <c r="DA100" s="192">
        <v>1</v>
      </c>
      <c r="DB100" s="192">
        <v>1</v>
      </c>
      <c r="DC100" s="192"/>
      <c r="DD100" s="192"/>
      <c r="DE100" s="192"/>
      <c r="DF100" s="192"/>
      <c r="DG100" s="192"/>
      <c r="DH100" s="192"/>
      <c r="DI100" s="192"/>
      <c r="DJ100" s="192"/>
      <c r="DK100" s="192"/>
      <c r="DL100" s="192"/>
      <c r="DM100" s="192"/>
      <c r="DN100" s="192"/>
      <c r="DO100" s="192"/>
      <c r="DP100" s="192"/>
      <c r="DQ100" s="192"/>
      <c r="DR100" s="192"/>
      <c r="DS100" s="192"/>
      <c r="DT100" s="192"/>
      <c r="DU100" s="192"/>
      <c r="DV100" s="192"/>
      <c r="DW100" s="192"/>
      <c r="DX100" s="192"/>
      <c r="DY100" s="192"/>
      <c r="DZ100" s="192"/>
      <c r="EA100" s="192"/>
      <c r="EB100" s="192"/>
      <c r="EC100" s="192"/>
      <c r="ED100" s="192"/>
      <c r="EE100" s="192"/>
      <c r="EF100" s="192"/>
      <c r="EG100" s="192"/>
      <c r="EH100" s="192"/>
      <c r="EI100" s="192"/>
      <c r="EJ100" s="192"/>
      <c r="EK100" s="192"/>
      <c r="EL100" s="192"/>
      <c r="EM100" s="192"/>
      <c r="EN100" s="192"/>
      <c r="EO100" s="192"/>
      <c r="EP100" s="192"/>
      <c r="EQ100" s="192"/>
      <c r="ER100" s="192"/>
      <c r="ES100" s="192"/>
      <c r="ET100" s="192"/>
      <c r="EU100" s="192"/>
      <c r="EV100" s="192"/>
      <c r="EW100" s="192"/>
      <c r="EX100" s="192"/>
      <c r="EY100" s="192"/>
      <c r="EZ100" s="192"/>
      <c r="FA100" s="192"/>
      <c r="FB100" s="192"/>
      <c r="FC100" s="192"/>
      <c r="FD100" s="192"/>
      <c r="FE100" s="192"/>
      <c r="FF100" s="192"/>
    </row>
    <row r="101" spans="1:162" x14ac:dyDescent="0.25">
      <c r="A101" s="31">
        <v>10</v>
      </c>
      <c r="B101" s="21" t="s">
        <v>1388</v>
      </c>
      <c r="C101" s="21" t="s">
        <v>1385</v>
      </c>
      <c r="D101" s="905" t="s">
        <v>2072</v>
      </c>
      <c r="E101" s="905"/>
      <c r="F101" s="906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  <c r="BD101" s="192"/>
      <c r="BE101" s="192"/>
      <c r="BF101" s="192"/>
      <c r="BG101" s="192"/>
      <c r="BH101" s="192"/>
      <c r="BI101" s="192"/>
      <c r="BJ101" s="192"/>
      <c r="BK101" s="192"/>
      <c r="BL101" s="192"/>
      <c r="BM101" s="192"/>
      <c r="BN101" s="192"/>
      <c r="BO101" s="192"/>
      <c r="BP101" s="192"/>
      <c r="BQ101" s="192"/>
      <c r="BR101" s="192"/>
      <c r="BS101" s="192"/>
      <c r="BT101" s="192"/>
      <c r="BU101" s="192"/>
      <c r="BV101" s="192"/>
      <c r="BW101" s="192"/>
      <c r="BX101" s="192"/>
      <c r="BY101" s="192"/>
      <c r="BZ101" s="192"/>
      <c r="CA101" s="192"/>
      <c r="CB101" s="192"/>
      <c r="CC101" s="192"/>
      <c r="CD101" s="192"/>
      <c r="CE101" s="192"/>
      <c r="CF101" s="192"/>
      <c r="CG101" s="192"/>
      <c r="CH101" s="192"/>
      <c r="CI101" s="192"/>
      <c r="CJ101" s="192"/>
      <c r="CK101" s="192"/>
      <c r="CL101" s="192"/>
      <c r="CM101" s="192"/>
      <c r="CN101" s="192"/>
      <c r="CO101" s="192"/>
      <c r="CP101" s="192"/>
      <c r="CQ101" s="192"/>
      <c r="CR101" s="192"/>
      <c r="CS101" s="192"/>
      <c r="CT101" s="192"/>
      <c r="CU101" s="192"/>
      <c r="CV101" s="192"/>
      <c r="CW101" s="192"/>
      <c r="CX101" s="192"/>
      <c r="CY101" s="192"/>
      <c r="CZ101" s="192"/>
      <c r="DA101" s="192"/>
      <c r="DB101" s="192"/>
      <c r="DC101" s="192"/>
      <c r="DD101" s="192"/>
      <c r="DE101" s="192"/>
      <c r="DF101" s="192"/>
      <c r="DG101" s="192"/>
      <c r="DH101" s="192"/>
      <c r="DI101" s="192"/>
      <c r="DJ101" s="192"/>
      <c r="DK101" s="192"/>
      <c r="DL101" s="192"/>
      <c r="DM101" s="192"/>
      <c r="DN101" s="192"/>
      <c r="DO101" s="192"/>
      <c r="DP101" s="192"/>
      <c r="DQ101" s="192"/>
      <c r="DR101" s="192"/>
      <c r="DS101" s="192"/>
      <c r="DT101" s="192"/>
      <c r="DU101" s="192"/>
      <c r="DV101" s="192"/>
      <c r="DW101" s="192"/>
      <c r="DX101" s="192"/>
      <c r="DY101" s="192"/>
      <c r="DZ101" s="192"/>
      <c r="EA101" s="192"/>
      <c r="EB101" s="192"/>
      <c r="EC101" s="192"/>
      <c r="ED101" s="192"/>
      <c r="EE101" s="192"/>
      <c r="EF101" s="192"/>
      <c r="EG101" s="192"/>
      <c r="EH101" s="192"/>
      <c r="EI101" s="192"/>
      <c r="EJ101" s="192"/>
      <c r="EK101" s="192"/>
      <c r="EL101" s="192"/>
      <c r="EM101" s="192"/>
      <c r="EN101" s="192"/>
      <c r="EO101" s="192"/>
      <c r="EP101" s="192"/>
      <c r="EQ101" s="192"/>
      <c r="ER101" s="192"/>
      <c r="ES101" s="192"/>
      <c r="ET101" s="192"/>
      <c r="EU101" s="192"/>
      <c r="EV101" s="192"/>
      <c r="EW101" s="192"/>
      <c r="EX101" s="192"/>
      <c r="EY101" s="192"/>
      <c r="EZ101" s="192"/>
      <c r="FA101" s="192"/>
      <c r="FB101" s="192"/>
      <c r="FC101" s="192"/>
      <c r="FD101" s="192"/>
      <c r="FE101" s="192"/>
      <c r="FF101" s="192"/>
    </row>
    <row r="102" spans="1:162" x14ac:dyDescent="0.25">
      <c r="A102" s="31">
        <v>10</v>
      </c>
      <c r="B102" s="21" t="s">
        <v>1388</v>
      </c>
      <c r="C102" s="21" t="s">
        <v>1385</v>
      </c>
      <c r="D102" s="905" t="s">
        <v>2108</v>
      </c>
      <c r="E102" s="905"/>
      <c r="F102" s="906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  <c r="BG102" s="192"/>
      <c r="BH102" s="192"/>
      <c r="BI102" s="192"/>
      <c r="BJ102" s="192"/>
      <c r="BK102" s="192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>
        <v>4</v>
      </c>
      <c r="BY102" s="192">
        <v>4</v>
      </c>
      <c r="BZ102" s="192">
        <v>4</v>
      </c>
      <c r="CA102" s="192">
        <v>4</v>
      </c>
      <c r="CB102" s="192">
        <v>4</v>
      </c>
      <c r="CC102" s="192">
        <v>4</v>
      </c>
      <c r="CD102" s="192">
        <v>4</v>
      </c>
      <c r="CE102" s="192">
        <v>4</v>
      </c>
      <c r="CF102" s="192">
        <v>4</v>
      </c>
      <c r="CG102" s="192">
        <v>4</v>
      </c>
      <c r="CH102" s="192">
        <v>4</v>
      </c>
      <c r="CI102" s="192">
        <v>4</v>
      </c>
      <c r="CJ102" s="192">
        <v>4</v>
      </c>
      <c r="CK102" s="192">
        <v>4</v>
      </c>
      <c r="CL102" s="192">
        <v>4</v>
      </c>
      <c r="CM102" s="192">
        <v>4</v>
      </c>
      <c r="CN102" s="192">
        <v>4</v>
      </c>
      <c r="CO102" s="192">
        <v>4</v>
      </c>
      <c r="CP102" s="192">
        <v>4</v>
      </c>
      <c r="CQ102" s="192">
        <v>4</v>
      </c>
      <c r="CR102" s="192">
        <v>4</v>
      </c>
      <c r="CS102" s="192">
        <v>4</v>
      </c>
      <c r="CT102" s="192">
        <v>4</v>
      </c>
      <c r="CU102" s="192">
        <v>4</v>
      </c>
      <c r="CV102" s="192">
        <v>4</v>
      </c>
      <c r="CW102" s="192">
        <v>4</v>
      </c>
      <c r="CX102" s="192">
        <v>4</v>
      </c>
      <c r="CY102" s="192">
        <v>4</v>
      </c>
      <c r="CZ102" s="192">
        <v>4</v>
      </c>
      <c r="DA102" s="192">
        <v>4</v>
      </c>
      <c r="DB102" s="192">
        <v>4</v>
      </c>
      <c r="DC102" s="192"/>
      <c r="DD102" s="192"/>
      <c r="DE102" s="192"/>
      <c r="DF102" s="192"/>
      <c r="DG102" s="192"/>
      <c r="DH102" s="192"/>
      <c r="DI102" s="192"/>
      <c r="DJ102" s="192"/>
      <c r="DK102" s="192"/>
      <c r="DL102" s="192"/>
      <c r="DM102" s="192"/>
      <c r="DN102" s="192"/>
      <c r="DO102" s="192"/>
      <c r="DP102" s="192"/>
      <c r="DQ102" s="192"/>
      <c r="DR102" s="192"/>
      <c r="DS102" s="192"/>
      <c r="DT102" s="192"/>
      <c r="DU102" s="192"/>
      <c r="DV102" s="192"/>
      <c r="DW102" s="192"/>
      <c r="DX102" s="192"/>
      <c r="DY102" s="192"/>
      <c r="DZ102" s="192"/>
      <c r="EA102" s="192"/>
      <c r="EB102" s="192"/>
      <c r="EC102" s="192"/>
      <c r="ED102" s="192"/>
      <c r="EE102" s="192"/>
      <c r="EF102" s="192"/>
      <c r="EG102" s="192"/>
      <c r="EH102" s="192"/>
      <c r="EI102" s="192"/>
      <c r="EJ102" s="192"/>
      <c r="EK102" s="192"/>
      <c r="EL102" s="192"/>
      <c r="EM102" s="192"/>
      <c r="EN102" s="192"/>
      <c r="EO102" s="192"/>
      <c r="EP102" s="192"/>
      <c r="EQ102" s="192"/>
      <c r="ER102" s="192"/>
      <c r="ES102" s="192"/>
      <c r="ET102" s="192"/>
      <c r="EU102" s="192"/>
      <c r="EV102" s="192"/>
      <c r="EW102" s="192"/>
      <c r="EX102" s="192"/>
      <c r="EY102" s="192"/>
      <c r="EZ102" s="192"/>
      <c r="FA102" s="192"/>
      <c r="FB102" s="192"/>
      <c r="FC102" s="192"/>
      <c r="FD102" s="192"/>
      <c r="FE102" s="192"/>
      <c r="FF102" s="192"/>
    </row>
    <row r="103" spans="1:162" ht="14.25" thickBot="1" x14ac:dyDescent="0.3">
      <c r="A103" s="177">
        <v>10</v>
      </c>
      <c r="B103" s="178" t="s">
        <v>1388</v>
      </c>
      <c r="C103" s="178" t="s">
        <v>1385</v>
      </c>
      <c r="D103" s="907" t="s">
        <v>2066</v>
      </c>
      <c r="E103" s="907"/>
      <c r="F103" s="908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  <c r="BG103" s="192"/>
      <c r="BH103" s="192"/>
      <c r="BI103" s="192"/>
      <c r="BJ103" s="192"/>
      <c r="BK103" s="192"/>
      <c r="BL103" s="192"/>
      <c r="BM103" s="192"/>
      <c r="BN103" s="192"/>
      <c r="BO103" s="192">
        <v>1</v>
      </c>
      <c r="BP103" s="192">
        <v>1</v>
      </c>
      <c r="BQ103" s="192">
        <v>1</v>
      </c>
      <c r="BR103" s="192">
        <v>1</v>
      </c>
      <c r="BS103" s="192">
        <v>1</v>
      </c>
      <c r="BT103" s="192">
        <v>1</v>
      </c>
      <c r="BU103" s="192">
        <v>1</v>
      </c>
      <c r="BV103" s="192">
        <v>1</v>
      </c>
      <c r="BW103" s="192">
        <v>1</v>
      </c>
      <c r="BX103" s="192">
        <v>1</v>
      </c>
      <c r="BY103" s="192">
        <v>1</v>
      </c>
      <c r="BZ103" s="192">
        <v>1</v>
      </c>
      <c r="CA103" s="192">
        <v>1</v>
      </c>
      <c r="CB103" s="192">
        <v>1</v>
      </c>
      <c r="CC103" s="192">
        <v>1</v>
      </c>
      <c r="CD103" s="192">
        <v>1</v>
      </c>
      <c r="CE103" s="192">
        <v>1</v>
      </c>
      <c r="CF103" s="192">
        <v>1</v>
      </c>
      <c r="CG103" s="192">
        <v>1</v>
      </c>
      <c r="CH103" s="192">
        <v>1</v>
      </c>
      <c r="CI103" s="192">
        <v>1</v>
      </c>
      <c r="CJ103" s="192">
        <v>1</v>
      </c>
      <c r="CK103" s="192">
        <v>1</v>
      </c>
      <c r="CL103" s="192">
        <v>1</v>
      </c>
      <c r="CM103" s="192">
        <v>1</v>
      </c>
      <c r="CN103" s="192">
        <v>1</v>
      </c>
      <c r="CO103" s="192">
        <v>1</v>
      </c>
      <c r="CP103" s="192">
        <v>1</v>
      </c>
      <c r="CQ103" s="192">
        <v>1</v>
      </c>
      <c r="CR103" s="192">
        <v>1</v>
      </c>
      <c r="CS103" s="192">
        <v>1</v>
      </c>
      <c r="CT103" s="192">
        <v>1</v>
      </c>
      <c r="CU103" s="192">
        <v>1</v>
      </c>
      <c r="CV103" s="192">
        <v>1</v>
      </c>
      <c r="CW103" s="192">
        <v>1</v>
      </c>
      <c r="CX103" s="192">
        <v>1</v>
      </c>
      <c r="CY103" s="192">
        <v>1</v>
      </c>
      <c r="CZ103" s="192">
        <v>1</v>
      </c>
      <c r="DA103" s="192">
        <v>1</v>
      </c>
      <c r="DB103" s="192">
        <v>1</v>
      </c>
      <c r="DC103" s="192"/>
      <c r="DD103" s="192"/>
      <c r="DE103" s="192"/>
      <c r="DF103" s="192"/>
      <c r="DG103" s="192"/>
      <c r="DH103" s="192"/>
      <c r="DI103" s="192"/>
      <c r="DJ103" s="192"/>
      <c r="DK103" s="192"/>
      <c r="DL103" s="192"/>
      <c r="DM103" s="192"/>
      <c r="DN103" s="192"/>
      <c r="DO103" s="192"/>
      <c r="DP103" s="192"/>
      <c r="DQ103" s="192"/>
      <c r="DR103" s="192"/>
      <c r="DS103" s="192"/>
      <c r="DT103" s="192"/>
      <c r="DU103" s="192"/>
      <c r="DV103" s="192"/>
      <c r="DW103" s="192"/>
      <c r="DX103" s="192"/>
      <c r="DY103" s="192"/>
      <c r="DZ103" s="192"/>
      <c r="EA103" s="192"/>
      <c r="EB103" s="192"/>
      <c r="EC103" s="192"/>
      <c r="ED103" s="192"/>
      <c r="EE103" s="192"/>
      <c r="EF103" s="192"/>
      <c r="EG103" s="192"/>
      <c r="EH103" s="192"/>
      <c r="EI103" s="192"/>
      <c r="EJ103" s="192"/>
      <c r="EK103" s="192"/>
      <c r="EL103" s="192"/>
      <c r="EM103" s="192"/>
      <c r="EN103" s="192"/>
      <c r="EO103" s="192"/>
      <c r="EP103" s="192"/>
      <c r="EQ103" s="192"/>
      <c r="ER103" s="192"/>
      <c r="ES103" s="192"/>
      <c r="ET103" s="192"/>
      <c r="EU103" s="192"/>
      <c r="EV103" s="192"/>
      <c r="EW103" s="192"/>
      <c r="EX103" s="192"/>
      <c r="EY103" s="192"/>
      <c r="EZ103" s="192"/>
      <c r="FA103" s="192"/>
      <c r="FB103" s="192"/>
      <c r="FC103" s="192"/>
      <c r="FD103" s="192"/>
      <c r="FE103" s="192"/>
      <c r="FF103" s="192"/>
    </row>
    <row r="104" spans="1:162" x14ac:dyDescent="0.25">
      <c r="A104" s="196">
        <v>11</v>
      </c>
      <c r="B104" s="32" t="s">
        <v>1389</v>
      </c>
      <c r="C104" s="32" t="s">
        <v>1385</v>
      </c>
      <c r="D104" s="909" t="s">
        <v>2067</v>
      </c>
      <c r="E104" s="909"/>
      <c r="F104" s="910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>
        <v>1</v>
      </c>
      <c r="AZ104" s="192">
        <v>1</v>
      </c>
      <c r="BA104" s="192">
        <v>1</v>
      </c>
      <c r="BB104" s="192">
        <v>1</v>
      </c>
      <c r="BC104" s="192">
        <v>1</v>
      </c>
      <c r="BD104" s="192">
        <v>1</v>
      </c>
      <c r="BE104" s="192">
        <v>1</v>
      </c>
      <c r="BF104" s="192">
        <v>1</v>
      </c>
      <c r="BG104" s="192">
        <v>1</v>
      </c>
      <c r="BH104" s="192">
        <v>1</v>
      </c>
      <c r="BI104" s="192">
        <v>1</v>
      </c>
      <c r="BJ104" s="192">
        <v>1</v>
      </c>
      <c r="BK104" s="192">
        <v>1</v>
      </c>
      <c r="BL104" s="192">
        <v>1</v>
      </c>
      <c r="BM104" s="192">
        <v>1</v>
      </c>
      <c r="BN104" s="192">
        <v>1</v>
      </c>
      <c r="BO104" s="192">
        <v>1</v>
      </c>
      <c r="BP104" s="192">
        <v>1</v>
      </c>
      <c r="BQ104" s="192">
        <v>1</v>
      </c>
      <c r="BR104" s="192">
        <v>1</v>
      </c>
      <c r="BS104" s="192">
        <v>1</v>
      </c>
      <c r="BT104" s="192">
        <v>1</v>
      </c>
      <c r="BU104" s="192">
        <v>1</v>
      </c>
      <c r="BV104" s="192">
        <v>1</v>
      </c>
      <c r="BW104" s="192">
        <v>1</v>
      </c>
      <c r="BX104" s="192">
        <v>1</v>
      </c>
      <c r="BY104" s="192">
        <v>1</v>
      </c>
      <c r="BZ104" s="192">
        <v>1</v>
      </c>
      <c r="CA104" s="192">
        <v>1</v>
      </c>
      <c r="CB104" s="192">
        <v>1</v>
      </c>
      <c r="CC104" s="192">
        <v>1</v>
      </c>
      <c r="CD104" s="192">
        <v>1</v>
      </c>
      <c r="CE104" s="192">
        <v>1</v>
      </c>
      <c r="CF104" s="192">
        <v>1</v>
      </c>
      <c r="CG104" s="192">
        <v>1</v>
      </c>
      <c r="CH104" s="192">
        <v>1</v>
      </c>
      <c r="CI104" s="192">
        <v>1</v>
      </c>
      <c r="CJ104" s="192">
        <v>1</v>
      </c>
      <c r="CK104" s="192">
        <v>1</v>
      </c>
      <c r="CL104" s="192">
        <v>1</v>
      </c>
      <c r="CM104" s="192">
        <v>1</v>
      </c>
      <c r="CN104" s="192">
        <v>1</v>
      </c>
      <c r="CO104" s="192">
        <v>1</v>
      </c>
      <c r="CP104" s="192">
        <v>1</v>
      </c>
      <c r="CQ104" s="192">
        <v>1</v>
      </c>
      <c r="CR104" s="192">
        <v>1</v>
      </c>
      <c r="CS104" s="192">
        <v>1</v>
      </c>
      <c r="CT104" s="192">
        <v>1</v>
      </c>
      <c r="CU104" s="192">
        <v>1</v>
      </c>
      <c r="CV104" s="192">
        <v>1</v>
      </c>
      <c r="CW104" s="192">
        <v>1</v>
      </c>
      <c r="CX104" s="192">
        <v>1</v>
      </c>
      <c r="CY104" s="192">
        <v>1</v>
      </c>
      <c r="CZ104" s="192">
        <v>1</v>
      </c>
      <c r="DA104" s="192">
        <v>1</v>
      </c>
      <c r="DB104" s="192">
        <v>1</v>
      </c>
      <c r="DC104" s="192">
        <v>1</v>
      </c>
      <c r="DD104" s="192">
        <v>1</v>
      </c>
      <c r="DE104" s="192">
        <v>1</v>
      </c>
      <c r="DF104" s="192">
        <v>1</v>
      </c>
      <c r="DG104" s="192">
        <v>1</v>
      </c>
      <c r="DH104" s="192">
        <v>1</v>
      </c>
      <c r="DI104" s="192">
        <v>1</v>
      </c>
      <c r="DJ104" s="192">
        <v>1</v>
      </c>
      <c r="DK104" s="192">
        <v>1</v>
      </c>
      <c r="DL104" s="192">
        <v>1</v>
      </c>
      <c r="DM104" s="192">
        <v>1</v>
      </c>
      <c r="DN104" s="192">
        <v>1</v>
      </c>
      <c r="DO104" s="192">
        <v>1</v>
      </c>
      <c r="DP104" s="192">
        <v>1</v>
      </c>
      <c r="DQ104" s="192">
        <v>1</v>
      </c>
      <c r="DR104" s="192">
        <v>1</v>
      </c>
      <c r="DS104" s="192">
        <v>1</v>
      </c>
      <c r="DT104" s="192">
        <v>1</v>
      </c>
      <c r="DU104" s="192">
        <v>1</v>
      </c>
      <c r="DV104" s="192">
        <v>1</v>
      </c>
      <c r="DW104" s="192">
        <v>1</v>
      </c>
      <c r="DX104" s="192">
        <v>1</v>
      </c>
      <c r="DY104" s="192">
        <v>1</v>
      </c>
      <c r="DZ104" s="192">
        <v>1</v>
      </c>
      <c r="EA104" s="192">
        <v>1</v>
      </c>
      <c r="EB104" s="192">
        <v>1</v>
      </c>
      <c r="EC104" s="192">
        <v>1</v>
      </c>
      <c r="ED104" s="192">
        <v>1</v>
      </c>
      <c r="EE104" s="192">
        <v>1</v>
      </c>
      <c r="EF104" s="192">
        <v>1</v>
      </c>
      <c r="EG104" s="192">
        <v>1</v>
      </c>
      <c r="EH104" s="192">
        <v>1</v>
      </c>
      <c r="EI104" s="192">
        <v>1</v>
      </c>
      <c r="EJ104" s="192">
        <v>1</v>
      </c>
      <c r="EK104" s="192">
        <v>1</v>
      </c>
      <c r="EL104" s="192">
        <v>1</v>
      </c>
      <c r="EM104" s="192">
        <v>1</v>
      </c>
      <c r="EN104" s="192">
        <v>1</v>
      </c>
      <c r="EO104" s="192">
        <v>1</v>
      </c>
      <c r="EP104" s="192">
        <v>1</v>
      </c>
      <c r="EQ104" s="192">
        <v>1</v>
      </c>
      <c r="ER104" s="192">
        <v>1</v>
      </c>
      <c r="ES104" s="192">
        <v>1</v>
      </c>
      <c r="ET104" s="192">
        <v>1</v>
      </c>
      <c r="EU104" s="192">
        <v>1</v>
      </c>
      <c r="EV104" s="192">
        <v>1</v>
      </c>
      <c r="EW104" s="192">
        <v>1</v>
      </c>
      <c r="EX104" s="192">
        <v>1</v>
      </c>
      <c r="EY104" s="192">
        <v>1</v>
      </c>
      <c r="EZ104" s="192">
        <v>1</v>
      </c>
      <c r="FA104" s="192">
        <v>1</v>
      </c>
      <c r="FB104" s="192">
        <v>1</v>
      </c>
      <c r="FC104" s="192">
        <v>1</v>
      </c>
      <c r="FD104" s="192">
        <v>1</v>
      </c>
      <c r="FE104" s="192">
        <v>1</v>
      </c>
      <c r="FF104" s="192">
        <v>1</v>
      </c>
    </row>
    <row r="105" spans="1:162" x14ac:dyDescent="0.25">
      <c r="A105" s="31">
        <v>11</v>
      </c>
      <c r="B105" s="21" t="s">
        <v>1389</v>
      </c>
      <c r="C105" s="21" t="s">
        <v>1385</v>
      </c>
      <c r="D105" s="905" t="s">
        <v>2087</v>
      </c>
      <c r="E105" s="905"/>
      <c r="F105" s="906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  <c r="BG105" s="192"/>
      <c r="BH105" s="192"/>
      <c r="BI105" s="192"/>
      <c r="BJ105" s="192"/>
      <c r="BK105" s="192"/>
      <c r="BL105" s="192"/>
      <c r="BM105" s="192"/>
      <c r="BN105" s="192"/>
      <c r="BO105" s="192">
        <v>1</v>
      </c>
      <c r="BP105" s="192">
        <v>1</v>
      </c>
      <c r="BQ105" s="192">
        <v>1</v>
      </c>
      <c r="BR105" s="192">
        <v>1</v>
      </c>
      <c r="BS105" s="192">
        <v>1</v>
      </c>
      <c r="BT105" s="192">
        <v>1</v>
      </c>
      <c r="BU105" s="192">
        <v>1</v>
      </c>
      <c r="BV105" s="192">
        <v>1</v>
      </c>
      <c r="BW105" s="192">
        <v>1</v>
      </c>
      <c r="BX105" s="192">
        <v>1</v>
      </c>
      <c r="BY105" s="192">
        <v>1</v>
      </c>
      <c r="BZ105" s="192">
        <v>1</v>
      </c>
      <c r="CA105" s="192">
        <v>1</v>
      </c>
      <c r="CB105" s="192">
        <v>1</v>
      </c>
      <c r="CC105" s="192">
        <v>1</v>
      </c>
      <c r="CD105" s="192">
        <v>1</v>
      </c>
      <c r="CE105" s="192">
        <v>1</v>
      </c>
      <c r="CF105" s="192">
        <v>1</v>
      </c>
      <c r="CG105" s="192">
        <v>1</v>
      </c>
      <c r="CH105" s="192">
        <v>1</v>
      </c>
      <c r="CI105" s="192">
        <v>1</v>
      </c>
      <c r="CJ105" s="192">
        <v>1</v>
      </c>
      <c r="CK105" s="192">
        <v>1</v>
      </c>
      <c r="CL105" s="192">
        <v>1</v>
      </c>
      <c r="CM105" s="192">
        <v>1</v>
      </c>
      <c r="CN105" s="192">
        <v>1</v>
      </c>
      <c r="CO105" s="192">
        <v>1</v>
      </c>
      <c r="CP105" s="192">
        <v>1</v>
      </c>
      <c r="CQ105" s="192">
        <v>1</v>
      </c>
      <c r="CR105" s="192">
        <v>1</v>
      </c>
      <c r="CS105" s="192">
        <v>1</v>
      </c>
      <c r="CT105" s="192">
        <v>1</v>
      </c>
      <c r="CU105" s="192">
        <v>1</v>
      </c>
      <c r="CV105" s="192">
        <v>1</v>
      </c>
      <c r="CW105" s="192">
        <v>1</v>
      </c>
      <c r="CX105" s="192">
        <v>1</v>
      </c>
      <c r="CY105" s="192">
        <v>1</v>
      </c>
      <c r="CZ105" s="192">
        <v>1</v>
      </c>
      <c r="DA105" s="192">
        <v>1</v>
      </c>
      <c r="DB105" s="192">
        <v>1</v>
      </c>
      <c r="DC105" s="192">
        <v>1</v>
      </c>
      <c r="DD105" s="192">
        <v>1</v>
      </c>
      <c r="DE105" s="192">
        <v>1</v>
      </c>
      <c r="DF105" s="192">
        <v>1</v>
      </c>
      <c r="DG105" s="192">
        <v>1</v>
      </c>
      <c r="DH105" s="192">
        <v>1</v>
      </c>
      <c r="DI105" s="192">
        <v>1</v>
      </c>
      <c r="DJ105" s="192">
        <v>1</v>
      </c>
      <c r="DK105" s="192">
        <v>1</v>
      </c>
      <c r="DL105" s="192">
        <v>1</v>
      </c>
      <c r="DM105" s="192">
        <v>1</v>
      </c>
      <c r="DN105" s="192">
        <v>1</v>
      </c>
      <c r="DO105" s="192">
        <v>1</v>
      </c>
      <c r="DP105" s="192">
        <v>1</v>
      </c>
      <c r="DQ105" s="192">
        <v>1</v>
      </c>
      <c r="DR105" s="192">
        <v>1</v>
      </c>
      <c r="DS105" s="192">
        <v>1</v>
      </c>
      <c r="DT105" s="192">
        <v>1</v>
      </c>
      <c r="DU105" s="192">
        <v>1</v>
      </c>
      <c r="DV105" s="192">
        <v>1</v>
      </c>
      <c r="DW105" s="192">
        <v>1</v>
      </c>
      <c r="DX105" s="192">
        <v>1</v>
      </c>
      <c r="DY105" s="192">
        <v>1</v>
      </c>
      <c r="DZ105" s="192">
        <v>1</v>
      </c>
      <c r="EA105" s="192">
        <v>1</v>
      </c>
      <c r="EB105" s="192">
        <v>1</v>
      </c>
      <c r="EC105" s="192">
        <v>1</v>
      </c>
      <c r="ED105" s="192">
        <v>1</v>
      </c>
      <c r="EE105" s="192">
        <v>1</v>
      </c>
      <c r="EF105" s="192">
        <v>1</v>
      </c>
      <c r="EG105" s="192">
        <v>1</v>
      </c>
      <c r="EH105" s="192">
        <v>1</v>
      </c>
      <c r="EI105" s="192">
        <v>1</v>
      </c>
      <c r="EJ105" s="192">
        <v>1</v>
      </c>
      <c r="EK105" s="192">
        <v>1</v>
      </c>
      <c r="EL105" s="192">
        <v>1</v>
      </c>
      <c r="EM105" s="192">
        <v>1</v>
      </c>
      <c r="EN105" s="192">
        <v>1</v>
      </c>
      <c r="EO105" s="192">
        <v>1</v>
      </c>
      <c r="EP105" s="192">
        <v>1</v>
      </c>
      <c r="EQ105" s="192">
        <v>1</v>
      </c>
      <c r="ER105" s="192">
        <v>1</v>
      </c>
      <c r="ES105" s="192">
        <v>1</v>
      </c>
      <c r="ET105" s="192">
        <v>1</v>
      </c>
      <c r="EU105" s="192">
        <v>1</v>
      </c>
      <c r="EV105" s="192">
        <v>1</v>
      </c>
      <c r="EW105" s="192">
        <v>1</v>
      </c>
      <c r="EX105" s="192">
        <v>1</v>
      </c>
      <c r="EY105" s="192">
        <v>1</v>
      </c>
      <c r="EZ105" s="192">
        <v>1</v>
      </c>
      <c r="FA105" s="192">
        <v>1</v>
      </c>
      <c r="FB105" s="192">
        <v>1</v>
      </c>
      <c r="FC105" s="192">
        <v>1</v>
      </c>
      <c r="FD105" s="192">
        <v>1</v>
      </c>
      <c r="FE105" s="192">
        <v>1</v>
      </c>
      <c r="FF105" s="192">
        <v>1</v>
      </c>
    </row>
    <row r="106" spans="1:162" x14ac:dyDescent="0.25">
      <c r="A106" s="31">
        <v>11</v>
      </c>
      <c r="B106" s="21" t="s">
        <v>1389</v>
      </c>
      <c r="C106" s="21" t="s">
        <v>1385</v>
      </c>
      <c r="D106" s="911" t="s">
        <v>2068</v>
      </c>
      <c r="E106" s="912"/>
      <c r="F106" s="913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  <c r="BG106" s="192"/>
      <c r="BH106" s="192"/>
      <c r="BI106" s="192"/>
      <c r="BJ106" s="192"/>
      <c r="BK106" s="192"/>
      <c r="BL106" s="192"/>
      <c r="BM106" s="192"/>
      <c r="BN106" s="192"/>
      <c r="BO106" s="192"/>
      <c r="BP106" s="192"/>
      <c r="BQ106" s="192"/>
      <c r="BR106" s="192"/>
      <c r="BS106" s="192"/>
      <c r="BT106" s="192"/>
      <c r="BU106" s="192"/>
      <c r="BV106" s="192"/>
      <c r="BW106" s="192"/>
      <c r="BX106" s="192"/>
      <c r="BY106" s="192"/>
      <c r="BZ106" s="192"/>
      <c r="CA106" s="192"/>
      <c r="CB106" s="192"/>
      <c r="CC106" s="192"/>
      <c r="CD106" s="192"/>
      <c r="CE106" s="192"/>
      <c r="CF106" s="192"/>
      <c r="CG106" s="192"/>
      <c r="CH106" s="192"/>
      <c r="CI106" s="192"/>
      <c r="CJ106" s="192"/>
      <c r="CK106" s="192"/>
      <c r="CL106" s="192"/>
      <c r="CM106" s="192"/>
      <c r="CN106" s="192"/>
      <c r="CO106" s="192"/>
      <c r="CP106" s="192"/>
      <c r="CQ106" s="192"/>
      <c r="CR106" s="192"/>
      <c r="CS106" s="192"/>
      <c r="CT106" s="192"/>
      <c r="CU106" s="192"/>
      <c r="CV106" s="192"/>
      <c r="CW106" s="192"/>
      <c r="CX106" s="192"/>
      <c r="CY106" s="192"/>
      <c r="CZ106" s="192"/>
      <c r="DA106" s="192"/>
      <c r="DB106" s="192"/>
      <c r="DC106" s="192"/>
      <c r="DD106" s="192"/>
      <c r="DE106" s="192"/>
      <c r="DF106" s="192"/>
      <c r="DG106" s="192"/>
      <c r="DH106" s="192"/>
      <c r="DI106" s="192"/>
      <c r="DJ106" s="192"/>
      <c r="DK106" s="192"/>
      <c r="DL106" s="192"/>
      <c r="DM106" s="192"/>
      <c r="DN106" s="192"/>
      <c r="DO106" s="192"/>
      <c r="DP106" s="192"/>
      <c r="DQ106" s="192"/>
      <c r="DR106" s="192"/>
      <c r="DS106" s="192"/>
      <c r="DT106" s="192"/>
      <c r="DU106" s="192"/>
      <c r="DV106" s="192"/>
      <c r="DW106" s="192"/>
      <c r="DX106" s="192"/>
      <c r="DY106" s="192"/>
      <c r="DZ106" s="192"/>
      <c r="EA106" s="192"/>
      <c r="EB106" s="192"/>
      <c r="EC106" s="192"/>
      <c r="ED106" s="192"/>
      <c r="EE106" s="192"/>
      <c r="EF106" s="192"/>
      <c r="EG106" s="192"/>
      <c r="EH106" s="192"/>
      <c r="EI106" s="192"/>
      <c r="EJ106" s="192"/>
      <c r="EK106" s="192"/>
      <c r="EL106" s="192"/>
      <c r="EM106" s="192"/>
      <c r="EN106" s="192"/>
      <c r="EO106" s="192"/>
      <c r="EP106" s="192"/>
      <c r="EQ106" s="192"/>
      <c r="ER106" s="192"/>
      <c r="ES106" s="192"/>
      <c r="ET106" s="192"/>
      <c r="EU106" s="192"/>
      <c r="EV106" s="192"/>
      <c r="EW106" s="192"/>
      <c r="EX106" s="192"/>
      <c r="EY106" s="192"/>
      <c r="EZ106" s="192"/>
      <c r="FA106" s="192"/>
      <c r="FB106" s="192"/>
      <c r="FC106" s="192"/>
      <c r="FD106" s="192"/>
      <c r="FE106" s="192"/>
      <c r="FF106" s="192"/>
    </row>
    <row r="107" spans="1:162" x14ac:dyDescent="0.25">
      <c r="A107" s="31">
        <v>11</v>
      </c>
      <c r="B107" s="21" t="s">
        <v>1389</v>
      </c>
      <c r="C107" s="21" t="s">
        <v>1385</v>
      </c>
      <c r="D107" s="905" t="s">
        <v>2105</v>
      </c>
      <c r="E107" s="905"/>
      <c r="F107" s="906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>
        <v>1</v>
      </c>
      <c r="BP107" s="192">
        <v>1</v>
      </c>
      <c r="BQ107" s="192">
        <v>1</v>
      </c>
      <c r="BR107" s="192">
        <v>1</v>
      </c>
      <c r="BS107" s="192">
        <v>1</v>
      </c>
      <c r="BT107" s="192">
        <v>1</v>
      </c>
      <c r="BU107" s="192">
        <v>1</v>
      </c>
      <c r="BV107" s="192">
        <v>1</v>
      </c>
      <c r="BW107" s="192">
        <v>1</v>
      </c>
      <c r="BX107" s="192">
        <v>1</v>
      </c>
      <c r="BY107" s="192">
        <v>1</v>
      </c>
      <c r="BZ107" s="192">
        <v>1</v>
      </c>
      <c r="CA107" s="192">
        <v>1</v>
      </c>
      <c r="CB107" s="192">
        <v>1</v>
      </c>
      <c r="CC107" s="192">
        <v>1</v>
      </c>
      <c r="CD107" s="192">
        <v>1</v>
      </c>
      <c r="CE107" s="192">
        <v>1</v>
      </c>
      <c r="CF107" s="192">
        <v>1</v>
      </c>
      <c r="CG107" s="192">
        <v>1</v>
      </c>
      <c r="CH107" s="192">
        <v>1</v>
      </c>
      <c r="CI107" s="192">
        <v>1</v>
      </c>
      <c r="CJ107" s="192">
        <v>1</v>
      </c>
      <c r="CK107" s="192">
        <v>1</v>
      </c>
      <c r="CL107" s="192">
        <v>1</v>
      </c>
      <c r="CM107" s="192">
        <v>1</v>
      </c>
      <c r="CN107" s="192">
        <v>1</v>
      </c>
      <c r="CO107" s="192">
        <v>1</v>
      </c>
      <c r="CP107" s="192">
        <v>1</v>
      </c>
      <c r="CQ107" s="192">
        <v>1</v>
      </c>
      <c r="CR107" s="192">
        <v>1</v>
      </c>
      <c r="CS107" s="192">
        <v>1</v>
      </c>
      <c r="CT107" s="192">
        <v>1</v>
      </c>
      <c r="CU107" s="192">
        <v>1</v>
      </c>
      <c r="CV107" s="192">
        <v>1</v>
      </c>
      <c r="CW107" s="192">
        <v>1</v>
      </c>
      <c r="CX107" s="192">
        <v>1</v>
      </c>
      <c r="CY107" s="192">
        <v>1</v>
      </c>
      <c r="CZ107" s="192">
        <v>1</v>
      </c>
      <c r="DA107" s="192">
        <v>1</v>
      </c>
      <c r="DB107" s="192">
        <v>1</v>
      </c>
      <c r="DC107" s="192">
        <v>1</v>
      </c>
      <c r="DD107" s="192">
        <v>1</v>
      </c>
      <c r="DE107" s="192">
        <v>1</v>
      </c>
      <c r="DF107" s="192">
        <v>1</v>
      </c>
      <c r="DG107" s="192">
        <v>1</v>
      </c>
      <c r="DH107" s="192">
        <v>1</v>
      </c>
      <c r="DI107" s="192">
        <v>1</v>
      </c>
      <c r="DJ107" s="192">
        <v>1</v>
      </c>
      <c r="DK107" s="192">
        <v>1</v>
      </c>
      <c r="DL107" s="192">
        <v>1</v>
      </c>
      <c r="DM107" s="192">
        <v>1</v>
      </c>
      <c r="DN107" s="192">
        <v>1</v>
      </c>
      <c r="DO107" s="192">
        <v>1</v>
      </c>
      <c r="DP107" s="192">
        <v>1</v>
      </c>
      <c r="DQ107" s="192">
        <v>1</v>
      </c>
      <c r="DR107" s="192">
        <v>1</v>
      </c>
      <c r="DS107" s="192">
        <v>1</v>
      </c>
      <c r="DT107" s="192">
        <v>1</v>
      </c>
      <c r="DU107" s="192">
        <v>1</v>
      </c>
      <c r="DV107" s="192">
        <v>1</v>
      </c>
      <c r="DW107" s="192">
        <v>1</v>
      </c>
      <c r="DX107" s="192">
        <v>1</v>
      </c>
      <c r="DY107" s="192">
        <v>1</v>
      </c>
      <c r="DZ107" s="192">
        <v>1</v>
      </c>
      <c r="EA107" s="192">
        <v>1</v>
      </c>
      <c r="EB107" s="192">
        <v>1</v>
      </c>
      <c r="EC107" s="192">
        <v>1</v>
      </c>
      <c r="ED107" s="192">
        <v>1</v>
      </c>
      <c r="EE107" s="192">
        <v>1</v>
      </c>
      <c r="EF107" s="192">
        <v>1</v>
      </c>
      <c r="EG107" s="192">
        <v>1</v>
      </c>
      <c r="EH107" s="192">
        <v>1</v>
      </c>
      <c r="EI107" s="192">
        <v>1</v>
      </c>
      <c r="EJ107" s="192">
        <v>1</v>
      </c>
      <c r="EK107" s="192">
        <v>1</v>
      </c>
      <c r="EL107" s="192">
        <v>1</v>
      </c>
      <c r="EM107" s="192">
        <v>1</v>
      </c>
      <c r="EN107" s="192">
        <v>1</v>
      </c>
      <c r="EO107" s="192">
        <v>1</v>
      </c>
      <c r="EP107" s="192">
        <v>1</v>
      </c>
      <c r="EQ107" s="192">
        <v>1</v>
      </c>
      <c r="ER107" s="192">
        <v>1</v>
      </c>
      <c r="ES107" s="192">
        <v>1</v>
      </c>
      <c r="ET107" s="192">
        <v>1</v>
      </c>
      <c r="EU107" s="192">
        <v>1</v>
      </c>
      <c r="EV107" s="192">
        <v>1</v>
      </c>
      <c r="EW107" s="192">
        <v>1</v>
      </c>
      <c r="EX107" s="192">
        <v>1</v>
      </c>
      <c r="EY107" s="192">
        <v>1</v>
      </c>
      <c r="EZ107" s="192">
        <v>1</v>
      </c>
      <c r="FA107" s="192">
        <v>1</v>
      </c>
      <c r="FB107" s="192">
        <v>1</v>
      </c>
      <c r="FC107" s="192">
        <v>1</v>
      </c>
      <c r="FD107" s="192">
        <v>1</v>
      </c>
      <c r="FE107" s="192">
        <v>1</v>
      </c>
      <c r="FF107" s="192">
        <v>1</v>
      </c>
    </row>
    <row r="108" spans="1:162" x14ac:dyDescent="0.25">
      <c r="A108" s="31">
        <v>11</v>
      </c>
      <c r="B108" s="21" t="s">
        <v>1389</v>
      </c>
      <c r="C108" s="21" t="s">
        <v>1385</v>
      </c>
      <c r="D108" s="905" t="s">
        <v>2106</v>
      </c>
      <c r="E108" s="905"/>
      <c r="F108" s="906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>
        <v>1</v>
      </c>
      <c r="BP108" s="192">
        <v>1</v>
      </c>
      <c r="BQ108" s="192">
        <v>1</v>
      </c>
      <c r="BR108" s="192">
        <v>1</v>
      </c>
      <c r="BS108" s="192">
        <v>1</v>
      </c>
      <c r="BT108" s="192">
        <v>1</v>
      </c>
      <c r="BU108" s="192">
        <v>1</v>
      </c>
      <c r="BV108" s="192">
        <v>1</v>
      </c>
      <c r="BW108" s="192">
        <v>1</v>
      </c>
      <c r="BX108" s="192">
        <v>1</v>
      </c>
      <c r="BY108" s="192">
        <v>1</v>
      </c>
      <c r="BZ108" s="192">
        <v>1</v>
      </c>
      <c r="CA108" s="192">
        <v>1</v>
      </c>
      <c r="CB108" s="192">
        <v>1</v>
      </c>
      <c r="CC108" s="192">
        <v>1</v>
      </c>
      <c r="CD108" s="192">
        <v>1</v>
      </c>
      <c r="CE108" s="192">
        <v>1</v>
      </c>
      <c r="CF108" s="192">
        <v>1</v>
      </c>
      <c r="CG108" s="192">
        <v>1</v>
      </c>
      <c r="CH108" s="192">
        <v>1</v>
      </c>
      <c r="CI108" s="192">
        <v>1</v>
      </c>
      <c r="CJ108" s="192">
        <v>1</v>
      </c>
      <c r="CK108" s="192">
        <v>1</v>
      </c>
      <c r="CL108" s="192">
        <v>1</v>
      </c>
      <c r="CM108" s="192">
        <v>1</v>
      </c>
      <c r="CN108" s="192">
        <v>1</v>
      </c>
      <c r="CO108" s="192">
        <v>1</v>
      </c>
      <c r="CP108" s="192">
        <v>1</v>
      </c>
      <c r="CQ108" s="192">
        <v>1</v>
      </c>
      <c r="CR108" s="192">
        <v>1</v>
      </c>
      <c r="CS108" s="192">
        <v>1</v>
      </c>
      <c r="CT108" s="192">
        <v>1</v>
      </c>
      <c r="CU108" s="192">
        <v>1</v>
      </c>
      <c r="CV108" s="192">
        <v>1</v>
      </c>
      <c r="CW108" s="192">
        <v>1</v>
      </c>
      <c r="CX108" s="192">
        <v>1</v>
      </c>
      <c r="CY108" s="192">
        <v>1</v>
      </c>
      <c r="CZ108" s="192">
        <v>1</v>
      </c>
      <c r="DA108" s="192">
        <v>1</v>
      </c>
      <c r="DB108" s="192">
        <v>1</v>
      </c>
      <c r="DC108" s="192">
        <v>1</v>
      </c>
      <c r="DD108" s="192">
        <v>1</v>
      </c>
      <c r="DE108" s="192">
        <v>1</v>
      </c>
      <c r="DF108" s="192">
        <v>1</v>
      </c>
      <c r="DG108" s="192">
        <v>1</v>
      </c>
      <c r="DH108" s="192">
        <v>1</v>
      </c>
      <c r="DI108" s="192">
        <v>1</v>
      </c>
      <c r="DJ108" s="192">
        <v>1</v>
      </c>
      <c r="DK108" s="192">
        <v>1</v>
      </c>
      <c r="DL108" s="192">
        <v>1</v>
      </c>
      <c r="DM108" s="192">
        <v>1</v>
      </c>
      <c r="DN108" s="192">
        <v>1</v>
      </c>
      <c r="DO108" s="192">
        <v>1</v>
      </c>
      <c r="DP108" s="192">
        <v>1</v>
      </c>
      <c r="DQ108" s="192">
        <v>1</v>
      </c>
      <c r="DR108" s="192">
        <v>1</v>
      </c>
      <c r="DS108" s="192">
        <v>1</v>
      </c>
      <c r="DT108" s="192">
        <v>1</v>
      </c>
      <c r="DU108" s="192">
        <v>1</v>
      </c>
      <c r="DV108" s="192">
        <v>1</v>
      </c>
      <c r="DW108" s="192">
        <v>1</v>
      </c>
      <c r="DX108" s="192">
        <v>1</v>
      </c>
      <c r="DY108" s="192">
        <v>1</v>
      </c>
      <c r="DZ108" s="192">
        <v>1</v>
      </c>
      <c r="EA108" s="192">
        <v>1</v>
      </c>
      <c r="EB108" s="192">
        <v>1</v>
      </c>
      <c r="EC108" s="192">
        <v>1</v>
      </c>
      <c r="ED108" s="192">
        <v>1</v>
      </c>
      <c r="EE108" s="192">
        <v>1</v>
      </c>
      <c r="EF108" s="192">
        <v>1</v>
      </c>
      <c r="EG108" s="192">
        <v>1</v>
      </c>
      <c r="EH108" s="192">
        <v>1</v>
      </c>
      <c r="EI108" s="192">
        <v>1</v>
      </c>
      <c r="EJ108" s="192">
        <v>1</v>
      </c>
      <c r="EK108" s="192">
        <v>1</v>
      </c>
      <c r="EL108" s="192">
        <v>1</v>
      </c>
      <c r="EM108" s="192">
        <v>1</v>
      </c>
      <c r="EN108" s="192">
        <v>1</v>
      </c>
      <c r="EO108" s="192">
        <v>1</v>
      </c>
      <c r="EP108" s="192">
        <v>1</v>
      </c>
      <c r="EQ108" s="192">
        <v>1</v>
      </c>
      <c r="ER108" s="192">
        <v>1</v>
      </c>
      <c r="ES108" s="192">
        <v>1</v>
      </c>
      <c r="ET108" s="192">
        <v>1</v>
      </c>
      <c r="EU108" s="192">
        <v>1</v>
      </c>
      <c r="EV108" s="192">
        <v>1</v>
      </c>
      <c r="EW108" s="192">
        <v>1</v>
      </c>
      <c r="EX108" s="192">
        <v>1</v>
      </c>
      <c r="EY108" s="192">
        <v>1</v>
      </c>
      <c r="EZ108" s="192">
        <v>1</v>
      </c>
      <c r="FA108" s="192">
        <v>1</v>
      </c>
      <c r="FB108" s="192">
        <v>1</v>
      </c>
      <c r="FC108" s="192">
        <v>1</v>
      </c>
      <c r="FD108" s="192">
        <v>1</v>
      </c>
      <c r="FE108" s="192">
        <v>1</v>
      </c>
      <c r="FF108" s="192">
        <v>1</v>
      </c>
    </row>
    <row r="109" spans="1:162" x14ac:dyDescent="0.25">
      <c r="A109" s="31">
        <v>11</v>
      </c>
      <c r="B109" s="21" t="s">
        <v>1389</v>
      </c>
      <c r="C109" s="21" t="s">
        <v>1385</v>
      </c>
      <c r="D109" s="905" t="s">
        <v>2061</v>
      </c>
      <c r="E109" s="905"/>
      <c r="F109" s="906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>
        <v>1</v>
      </c>
      <c r="BP109" s="192">
        <v>1</v>
      </c>
      <c r="BQ109" s="192">
        <v>1</v>
      </c>
      <c r="BR109" s="192">
        <v>1</v>
      </c>
      <c r="BS109" s="192">
        <v>1</v>
      </c>
      <c r="BT109" s="192">
        <v>1</v>
      </c>
      <c r="BU109" s="192">
        <v>1</v>
      </c>
      <c r="BV109" s="192">
        <v>1</v>
      </c>
      <c r="BW109" s="192">
        <v>1</v>
      </c>
      <c r="BX109" s="192">
        <v>1</v>
      </c>
      <c r="BY109" s="192">
        <v>1</v>
      </c>
      <c r="BZ109" s="192">
        <v>1</v>
      </c>
      <c r="CA109" s="192">
        <v>1</v>
      </c>
      <c r="CB109" s="192">
        <v>1</v>
      </c>
      <c r="CC109" s="192">
        <v>1</v>
      </c>
      <c r="CD109" s="192">
        <v>1</v>
      </c>
      <c r="CE109" s="192">
        <v>1</v>
      </c>
      <c r="CF109" s="192">
        <v>1</v>
      </c>
      <c r="CG109" s="192">
        <v>1</v>
      </c>
      <c r="CH109" s="192">
        <v>1</v>
      </c>
      <c r="CI109" s="192">
        <v>1</v>
      </c>
      <c r="CJ109" s="192">
        <v>1</v>
      </c>
      <c r="CK109" s="192">
        <v>1</v>
      </c>
      <c r="CL109" s="192">
        <v>1</v>
      </c>
      <c r="CM109" s="192">
        <v>1</v>
      </c>
      <c r="CN109" s="192">
        <v>1</v>
      </c>
      <c r="CO109" s="192">
        <v>1</v>
      </c>
      <c r="CP109" s="192">
        <v>1</v>
      </c>
      <c r="CQ109" s="192">
        <v>1</v>
      </c>
      <c r="CR109" s="192">
        <v>1</v>
      </c>
      <c r="CS109" s="192">
        <v>1</v>
      </c>
      <c r="CT109" s="192">
        <v>1</v>
      </c>
      <c r="CU109" s="192">
        <v>1</v>
      </c>
      <c r="CV109" s="192">
        <v>1</v>
      </c>
      <c r="CW109" s="192">
        <v>1</v>
      </c>
      <c r="CX109" s="192">
        <v>1</v>
      </c>
      <c r="CY109" s="192">
        <v>1</v>
      </c>
      <c r="CZ109" s="192">
        <v>1</v>
      </c>
      <c r="DA109" s="192">
        <v>1</v>
      </c>
      <c r="DB109" s="192">
        <v>1</v>
      </c>
      <c r="DC109" s="192">
        <v>1</v>
      </c>
      <c r="DD109" s="192">
        <v>1</v>
      </c>
      <c r="DE109" s="192">
        <v>1</v>
      </c>
      <c r="DF109" s="192">
        <v>1</v>
      </c>
      <c r="DG109" s="192">
        <v>1</v>
      </c>
      <c r="DH109" s="192">
        <v>1</v>
      </c>
      <c r="DI109" s="192">
        <v>1</v>
      </c>
      <c r="DJ109" s="192">
        <v>1</v>
      </c>
      <c r="DK109" s="192">
        <v>1</v>
      </c>
      <c r="DL109" s="192">
        <v>1</v>
      </c>
      <c r="DM109" s="192">
        <v>1</v>
      </c>
      <c r="DN109" s="192">
        <v>1</v>
      </c>
      <c r="DO109" s="192">
        <v>1</v>
      </c>
      <c r="DP109" s="192">
        <v>1</v>
      </c>
      <c r="DQ109" s="192">
        <v>1</v>
      </c>
      <c r="DR109" s="192">
        <v>1</v>
      </c>
      <c r="DS109" s="192">
        <v>1</v>
      </c>
      <c r="DT109" s="192">
        <v>1</v>
      </c>
      <c r="DU109" s="192">
        <v>1</v>
      </c>
      <c r="DV109" s="192">
        <v>1</v>
      </c>
      <c r="DW109" s="192">
        <v>1</v>
      </c>
      <c r="DX109" s="192">
        <v>1</v>
      </c>
      <c r="DY109" s="192">
        <v>1</v>
      </c>
      <c r="DZ109" s="192">
        <v>1</v>
      </c>
      <c r="EA109" s="192">
        <v>1</v>
      </c>
      <c r="EB109" s="192">
        <v>1</v>
      </c>
      <c r="EC109" s="192">
        <v>1</v>
      </c>
      <c r="ED109" s="192">
        <v>1</v>
      </c>
      <c r="EE109" s="192">
        <v>1</v>
      </c>
      <c r="EF109" s="192">
        <v>1</v>
      </c>
      <c r="EG109" s="192">
        <v>1</v>
      </c>
      <c r="EH109" s="192">
        <v>1</v>
      </c>
      <c r="EI109" s="192">
        <v>1</v>
      </c>
      <c r="EJ109" s="192">
        <v>1</v>
      </c>
      <c r="EK109" s="192">
        <v>1</v>
      </c>
      <c r="EL109" s="192">
        <v>1</v>
      </c>
      <c r="EM109" s="192">
        <v>1</v>
      </c>
      <c r="EN109" s="192">
        <v>1</v>
      </c>
      <c r="EO109" s="192">
        <v>1</v>
      </c>
      <c r="EP109" s="192">
        <v>1</v>
      </c>
      <c r="EQ109" s="192">
        <v>1</v>
      </c>
      <c r="ER109" s="192">
        <v>1</v>
      </c>
      <c r="ES109" s="192">
        <v>1</v>
      </c>
      <c r="ET109" s="192">
        <v>1</v>
      </c>
      <c r="EU109" s="192">
        <v>1</v>
      </c>
      <c r="EV109" s="192">
        <v>1</v>
      </c>
      <c r="EW109" s="192">
        <v>1</v>
      </c>
      <c r="EX109" s="192">
        <v>1</v>
      </c>
      <c r="EY109" s="192">
        <v>1</v>
      </c>
      <c r="EZ109" s="192">
        <v>1</v>
      </c>
      <c r="FA109" s="192">
        <v>1</v>
      </c>
      <c r="FB109" s="192">
        <v>1</v>
      </c>
      <c r="FC109" s="192">
        <v>1</v>
      </c>
      <c r="FD109" s="192">
        <v>1</v>
      </c>
      <c r="FE109" s="192">
        <v>1</v>
      </c>
      <c r="FF109" s="192">
        <v>1</v>
      </c>
    </row>
    <row r="110" spans="1:162" x14ac:dyDescent="0.25">
      <c r="A110" s="31">
        <v>11</v>
      </c>
      <c r="B110" s="21" t="s">
        <v>1389</v>
      </c>
      <c r="C110" s="21" t="s">
        <v>1385</v>
      </c>
      <c r="D110" s="905" t="s">
        <v>2084</v>
      </c>
      <c r="E110" s="905"/>
      <c r="F110" s="906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  <c r="BD110" s="192"/>
      <c r="BE110" s="192"/>
      <c r="BF110" s="192"/>
      <c r="BG110" s="192"/>
      <c r="BH110" s="192"/>
      <c r="BI110" s="192"/>
      <c r="BJ110" s="192"/>
      <c r="BK110" s="192"/>
      <c r="BL110" s="192"/>
      <c r="BM110" s="192"/>
      <c r="BN110" s="192"/>
      <c r="BO110" s="192">
        <v>1</v>
      </c>
      <c r="BP110" s="192">
        <v>1</v>
      </c>
      <c r="BQ110" s="192">
        <v>1</v>
      </c>
      <c r="BR110" s="192">
        <v>1</v>
      </c>
      <c r="BS110" s="192">
        <v>1</v>
      </c>
      <c r="BT110" s="192">
        <v>1</v>
      </c>
      <c r="BU110" s="192">
        <v>1</v>
      </c>
      <c r="BV110" s="192">
        <v>1</v>
      </c>
      <c r="BW110" s="192">
        <v>1</v>
      </c>
      <c r="BX110" s="192">
        <v>1</v>
      </c>
      <c r="BY110" s="192">
        <v>1</v>
      </c>
      <c r="BZ110" s="192">
        <v>1</v>
      </c>
      <c r="CA110" s="192">
        <v>1</v>
      </c>
      <c r="CB110" s="192">
        <v>1</v>
      </c>
      <c r="CC110" s="192">
        <v>1</v>
      </c>
      <c r="CD110" s="192">
        <v>1</v>
      </c>
      <c r="CE110" s="192">
        <v>1</v>
      </c>
      <c r="CF110" s="192">
        <v>1</v>
      </c>
      <c r="CG110" s="192">
        <v>1</v>
      </c>
      <c r="CH110" s="192">
        <v>1</v>
      </c>
      <c r="CI110" s="192">
        <v>1</v>
      </c>
      <c r="CJ110" s="192">
        <v>1</v>
      </c>
      <c r="CK110" s="192">
        <v>1</v>
      </c>
      <c r="CL110" s="192">
        <v>1</v>
      </c>
      <c r="CM110" s="192">
        <v>1</v>
      </c>
      <c r="CN110" s="192">
        <v>1</v>
      </c>
      <c r="CO110" s="192">
        <v>1</v>
      </c>
      <c r="CP110" s="192">
        <v>1</v>
      </c>
      <c r="CQ110" s="192">
        <v>1</v>
      </c>
      <c r="CR110" s="192">
        <v>1</v>
      </c>
      <c r="CS110" s="192">
        <v>1</v>
      </c>
      <c r="CT110" s="192">
        <v>1</v>
      </c>
      <c r="CU110" s="192">
        <v>1</v>
      </c>
      <c r="CV110" s="192">
        <v>1</v>
      </c>
      <c r="CW110" s="192">
        <v>1</v>
      </c>
      <c r="CX110" s="192">
        <v>1</v>
      </c>
      <c r="CY110" s="192">
        <v>1</v>
      </c>
      <c r="CZ110" s="192">
        <v>1</v>
      </c>
      <c r="DA110" s="192">
        <v>1</v>
      </c>
      <c r="DB110" s="192">
        <v>1</v>
      </c>
      <c r="DC110" s="192">
        <v>1</v>
      </c>
      <c r="DD110" s="192">
        <v>1</v>
      </c>
      <c r="DE110" s="192">
        <v>1</v>
      </c>
      <c r="DF110" s="192">
        <v>1</v>
      </c>
      <c r="DG110" s="192">
        <v>1</v>
      </c>
      <c r="DH110" s="192">
        <v>1</v>
      </c>
      <c r="DI110" s="192">
        <v>1</v>
      </c>
      <c r="DJ110" s="192">
        <v>1</v>
      </c>
      <c r="DK110" s="192">
        <v>1</v>
      </c>
      <c r="DL110" s="192">
        <v>1</v>
      </c>
      <c r="DM110" s="192">
        <v>1</v>
      </c>
      <c r="DN110" s="192">
        <v>1</v>
      </c>
      <c r="DO110" s="192">
        <v>1</v>
      </c>
      <c r="DP110" s="192">
        <v>1</v>
      </c>
      <c r="DQ110" s="192">
        <v>1</v>
      </c>
      <c r="DR110" s="192">
        <v>1</v>
      </c>
      <c r="DS110" s="192">
        <v>1</v>
      </c>
      <c r="DT110" s="192">
        <v>1</v>
      </c>
      <c r="DU110" s="192">
        <v>1</v>
      </c>
      <c r="DV110" s="192">
        <v>1</v>
      </c>
      <c r="DW110" s="192">
        <v>1</v>
      </c>
      <c r="DX110" s="192">
        <v>1</v>
      </c>
      <c r="DY110" s="192">
        <v>1</v>
      </c>
      <c r="DZ110" s="192">
        <v>1</v>
      </c>
      <c r="EA110" s="192">
        <v>1</v>
      </c>
      <c r="EB110" s="192">
        <v>1</v>
      </c>
      <c r="EC110" s="192">
        <v>1</v>
      </c>
      <c r="ED110" s="192">
        <v>1</v>
      </c>
      <c r="EE110" s="192">
        <v>1</v>
      </c>
      <c r="EF110" s="192">
        <v>1</v>
      </c>
      <c r="EG110" s="192">
        <v>1</v>
      </c>
      <c r="EH110" s="192">
        <v>1</v>
      </c>
      <c r="EI110" s="192">
        <v>1</v>
      </c>
      <c r="EJ110" s="192">
        <v>1</v>
      </c>
      <c r="EK110" s="192">
        <v>1</v>
      </c>
      <c r="EL110" s="192">
        <v>1</v>
      </c>
      <c r="EM110" s="192">
        <v>1</v>
      </c>
      <c r="EN110" s="192">
        <v>1</v>
      </c>
      <c r="EO110" s="192">
        <v>1</v>
      </c>
      <c r="EP110" s="192">
        <v>1</v>
      </c>
      <c r="EQ110" s="192">
        <v>1</v>
      </c>
      <c r="ER110" s="192">
        <v>1</v>
      </c>
      <c r="ES110" s="192">
        <v>1</v>
      </c>
      <c r="ET110" s="192">
        <v>1</v>
      </c>
      <c r="EU110" s="192">
        <v>1</v>
      </c>
      <c r="EV110" s="192">
        <v>1</v>
      </c>
      <c r="EW110" s="192">
        <v>1</v>
      </c>
      <c r="EX110" s="192">
        <v>1</v>
      </c>
      <c r="EY110" s="192">
        <v>1</v>
      </c>
      <c r="EZ110" s="192">
        <v>1</v>
      </c>
      <c r="FA110" s="192">
        <v>1</v>
      </c>
      <c r="FB110" s="192">
        <v>1</v>
      </c>
      <c r="FC110" s="192">
        <v>1</v>
      </c>
      <c r="FD110" s="192">
        <v>1</v>
      </c>
      <c r="FE110" s="192">
        <v>1</v>
      </c>
      <c r="FF110" s="192">
        <v>1</v>
      </c>
    </row>
    <row r="111" spans="1:162" x14ac:dyDescent="0.25">
      <c r="A111" s="31">
        <v>11</v>
      </c>
      <c r="B111" s="21" t="s">
        <v>1389</v>
      </c>
      <c r="C111" s="21" t="s">
        <v>1385</v>
      </c>
      <c r="D111" s="905" t="s">
        <v>2107</v>
      </c>
      <c r="E111" s="905"/>
      <c r="F111" s="906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  <c r="BP111" s="192"/>
      <c r="BQ111" s="192"/>
      <c r="BR111" s="192"/>
      <c r="BS111" s="192"/>
      <c r="BT111" s="192"/>
      <c r="BU111" s="192"/>
      <c r="BV111" s="192"/>
      <c r="BW111" s="192"/>
      <c r="BX111" s="192"/>
      <c r="BY111" s="192"/>
      <c r="BZ111" s="192"/>
      <c r="CA111" s="192"/>
      <c r="CB111" s="192"/>
      <c r="CC111" s="192"/>
      <c r="CD111" s="192"/>
      <c r="CE111" s="192"/>
      <c r="CF111" s="192"/>
      <c r="CG111" s="192"/>
      <c r="CH111" s="192"/>
      <c r="CI111" s="192"/>
      <c r="CJ111" s="192"/>
      <c r="CK111" s="192"/>
      <c r="CL111" s="192"/>
      <c r="CM111" s="192"/>
      <c r="CN111" s="192"/>
      <c r="CO111" s="192"/>
      <c r="CP111" s="192"/>
      <c r="CQ111" s="192"/>
      <c r="CR111" s="192"/>
      <c r="CS111" s="192"/>
      <c r="CT111" s="192"/>
      <c r="CU111" s="192"/>
      <c r="CV111" s="192"/>
      <c r="CW111" s="192"/>
      <c r="CX111" s="192"/>
      <c r="CY111" s="192"/>
      <c r="CZ111" s="192"/>
      <c r="DA111" s="192"/>
      <c r="DB111" s="192"/>
      <c r="DC111" s="192"/>
      <c r="DD111" s="192"/>
      <c r="DE111" s="192"/>
      <c r="DF111" s="192"/>
      <c r="DG111" s="192"/>
      <c r="DH111" s="192"/>
      <c r="DI111" s="192"/>
      <c r="DJ111" s="192"/>
      <c r="DK111" s="192"/>
      <c r="DL111" s="192"/>
      <c r="DM111" s="192"/>
      <c r="DN111" s="192"/>
      <c r="DO111" s="192"/>
      <c r="DP111" s="192"/>
      <c r="DQ111" s="192"/>
      <c r="DR111" s="192"/>
      <c r="DS111" s="192"/>
      <c r="DT111" s="192"/>
      <c r="DU111" s="192"/>
      <c r="DV111" s="192"/>
      <c r="DW111" s="192"/>
      <c r="DX111" s="192"/>
      <c r="DY111" s="192"/>
      <c r="DZ111" s="192"/>
      <c r="EA111" s="192"/>
      <c r="EB111" s="192"/>
      <c r="EC111" s="192"/>
      <c r="ED111" s="192"/>
      <c r="EE111" s="192"/>
      <c r="EF111" s="192"/>
      <c r="EG111" s="192"/>
      <c r="EH111" s="192"/>
      <c r="EI111" s="192"/>
      <c r="EJ111" s="192"/>
      <c r="EK111" s="192"/>
      <c r="EL111" s="192"/>
      <c r="EM111" s="192"/>
      <c r="EN111" s="192"/>
      <c r="EO111" s="192"/>
      <c r="EP111" s="192"/>
      <c r="EQ111" s="192"/>
      <c r="ER111" s="192"/>
      <c r="ES111" s="192"/>
      <c r="ET111" s="192"/>
      <c r="EU111" s="192"/>
      <c r="EV111" s="192"/>
      <c r="EW111" s="192"/>
      <c r="EX111" s="192"/>
      <c r="EY111" s="192"/>
      <c r="EZ111" s="192"/>
      <c r="FA111" s="192"/>
      <c r="FB111" s="192"/>
      <c r="FC111" s="192"/>
      <c r="FD111" s="192"/>
      <c r="FE111" s="192"/>
      <c r="FF111" s="192"/>
    </row>
    <row r="112" spans="1:162" x14ac:dyDescent="0.25">
      <c r="A112" s="31">
        <v>11</v>
      </c>
      <c r="B112" s="21" t="s">
        <v>1389</v>
      </c>
      <c r="C112" s="21" t="s">
        <v>1385</v>
      </c>
      <c r="D112" s="905" t="s">
        <v>2072</v>
      </c>
      <c r="E112" s="905"/>
      <c r="F112" s="906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  <c r="BP112" s="192"/>
      <c r="BQ112" s="192"/>
      <c r="BR112" s="192"/>
      <c r="BS112" s="192"/>
      <c r="BT112" s="192"/>
      <c r="BU112" s="192"/>
      <c r="BV112" s="192"/>
      <c r="BW112" s="192"/>
      <c r="BX112" s="192"/>
      <c r="BY112" s="192"/>
      <c r="BZ112" s="192"/>
      <c r="CA112" s="192"/>
      <c r="CB112" s="192"/>
      <c r="CC112" s="192"/>
      <c r="CD112" s="192"/>
      <c r="CE112" s="192"/>
      <c r="CF112" s="192"/>
      <c r="CG112" s="192"/>
      <c r="CH112" s="192"/>
      <c r="CI112" s="192"/>
      <c r="CJ112" s="192"/>
      <c r="CK112" s="192"/>
      <c r="CL112" s="192"/>
      <c r="CM112" s="192"/>
      <c r="CN112" s="192"/>
      <c r="CO112" s="192"/>
      <c r="CP112" s="192"/>
      <c r="CQ112" s="192"/>
      <c r="CR112" s="192"/>
      <c r="CS112" s="192"/>
      <c r="CT112" s="192"/>
      <c r="CU112" s="192"/>
      <c r="CV112" s="192"/>
      <c r="CW112" s="192"/>
      <c r="CX112" s="192"/>
      <c r="CY112" s="192"/>
      <c r="CZ112" s="192"/>
      <c r="DA112" s="192"/>
      <c r="DB112" s="192"/>
      <c r="DC112" s="192"/>
      <c r="DD112" s="192"/>
      <c r="DE112" s="192"/>
      <c r="DF112" s="192"/>
      <c r="DG112" s="192"/>
      <c r="DH112" s="192"/>
      <c r="DI112" s="192"/>
      <c r="DJ112" s="192"/>
      <c r="DK112" s="192"/>
      <c r="DL112" s="192"/>
      <c r="DM112" s="192"/>
      <c r="DN112" s="192"/>
      <c r="DO112" s="192"/>
      <c r="DP112" s="192"/>
      <c r="DQ112" s="192"/>
      <c r="DR112" s="192"/>
      <c r="DS112" s="192"/>
      <c r="DT112" s="192"/>
      <c r="DU112" s="192"/>
      <c r="DV112" s="192"/>
      <c r="DW112" s="192"/>
      <c r="DX112" s="192"/>
      <c r="DY112" s="192"/>
      <c r="DZ112" s="192"/>
      <c r="EA112" s="192"/>
      <c r="EB112" s="192"/>
      <c r="EC112" s="192"/>
      <c r="ED112" s="192"/>
      <c r="EE112" s="192"/>
      <c r="EF112" s="192"/>
      <c r="EG112" s="192"/>
      <c r="EH112" s="192"/>
      <c r="EI112" s="192"/>
      <c r="EJ112" s="192"/>
      <c r="EK112" s="192"/>
      <c r="EL112" s="192"/>
      <c r="EM112" s="192"/>
      <c r="EN112" s="192"/>
      <c r="EO112" s="192"/>
      <c r="EP112" s="192"/>
      <c r="EQ112" s="192"/>
      <c r="ER112" s="192"/>
      <c r="ES112" s="192"/>
      <c r="ET112" s="192"/>
      <c r="EU112" s="192"/>
      <c r="EV112" s="192"/>
      <c r="EW112" s="192"/>
      <c r="EX112" s="192"/>
      <c r="EY112" s="192"/>
      <c r="EZ112" s="192"/>
      <c r="FA112" s="192"/>
      <c r="FB112" s="192"/>
      <c r="FC112" s="192"/>
      <c r="FD112" s="192"/>
      <c r="FE112" s="192"/>
      <c r="FF112" s="192"/>
    </row>
    <row r="113" spans="1:162" x14ac:dyDescent="0.25">
      <c r="A113" s="31">
        <v>11</v>
      </c>
      <c r="B113" s="21" t="s">
        <v>1389</v>
      </c>
      <c r="C113" s="21" t="s">
        <v>1385</v>
      </c>
      <c r="D113" s="905" t="s">
        <v>2108</v>
      </c>
      <c r="E113" s="905"/>
      <c r="F113" s="906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>
        <v>4</v>
      </c>
      <c r="BP113" s="192">
        <v>4</v>
      </c>
      <c r="BQ113" s="192">
        <v>4</v>
      </c>
      <c r="BR113" s="192">
        <v>4</v>
      </c>
      <c r="BS113" s="192">
        <v>4</v>
      </c>
      <c r="BT113" s="192">
        <v>4</v>
      </c>
      <c r="BU113" s="192">
        <v>4</v>
      </c>
      <c r="BV113" s="192">
        <v>4</v>
      </c>
      <c r="BW113" s="192">
        <v>4</v>
      </c>
      <c r="BX113" s="192">
        <v>4</v>
      </c>
      <c r="BY113" s="192">
        <v>4</v>
      </c>
      <c r="BZ113" s="192">
        <v>4</v>
      </c>
      <c r="CA113" s="192">
        <v>4</v>
      </c>
      <c r="CB113" s="192">
        <v>4</v>
      </c>
      <c r="CC113" s="192">
        <v>4</v>
      </c>
      <c r="CD113" s="192">
        <v>4</v>
      </c>
      <c r="CE113" s="192">
        <v>4</v>
      </c>
      <c r="CF113" s="192">
        <v>4</v>
      </c>
      <c r="CG113" s="192">
        <v>4</v>
      </c>
      <c r="CH113" s="192">
        <v>4</v>
      </c>
      <c r="CI113" s="192">
        <v>4</v>
      </c>
      <c r="CJ113" s="192">
        <v>4</v>
      </c>
      <c r="CK113" s="192">
        <v>4</v>
      </c>
      <c r="CL113" s="192">
        <v>4</v>
      </c>
      <c r="CM113" s="192">
        <v>4</v>
      </c>
      <c r="CN113" s="192">
        <v>4</v>
      </c>
      <c r="CO113" s="192">
        <v>4</v>
      </c>
      <c r="CP113" s="192">
        <v>4</v>
      </c>
      <c r="CQ113" s="192">
        <v>4</v>
      </c>
      <c r="CR113" s="192">
        <v>4</v>
      </c>
      <c r="CS113" s="192">
        <v>4</v>
      </c>
      <c r="CT113" s="192">
        <v>4</v>
      </c>
      <c r="CU113" s="192">
        <v>4</v>
      </c>
      <c r="CV113" s="192">
        <v>4</v>
      </c>
      <c r="CW113" s="192">
        <v>4</v>
      </c>
      <c r="CX113" s="192">
        <v>4</v>
      </c>
      <c r="CY113" s="192">
        <v>4</v>
      </c>
      <c r="CZ113" s="192">
        <v>4</v>
      </c>
      <c r="DA113" s="192">
        <v>4</v>
      </c>
      <c r="DB113" s="192">
        <v>4</v>
      </c>
      <c r="DC113" s="192">
        <v>4</v>
      </c>
      <c r="DD113" s="192">
        <v>4</v>
      </c>
      <c r="DE113" s="192">
        <v>4</v>
      </c>
      <c r="DF113" s="192">
        <v>4</v>
      </c>
      <c r="DG113" s="192">
        <v>4</v>
      </c>
      <c r="DH113" s="192">
        <v>4</v>
      </c>
      <c r="DI113" s="192">
        <v>4</v>
      </c>
      <c r="DJ113" s="192">
        <v>4</v>
      </c>
      <c r="DK113" s="192">
        <v>4</v>
      </c>
      <c r="DL113" s="192">
        <v>4</v>
      </c>
      <c r="DM113" s="192">
        <v>4</v>
      </c>
      <c r="DN113" s="192">
        <v>4</v>
      </c>
      <c r="DO113" s="192">
        <v>4</v>
      </c>
      <c r="DP113" s="192">
        <v>4</v>
      </c>
      <c r="DQ113" s="192">
        <v>4</v>
      </c>
      <c r="DR113" s="192">
        <v>4</v>
      </c>
      <c r="DS113" s="192">
        <v>4</v>
      </c>
      <c r="DT113" s="192">
        <v>4</v>
      </c>
      <c r="DU113" s="192">
        <v>4</v>
      </c>
      <c r="DV113" s="192">
        <v>4</v>
      </c>
      <c r="DW113" s="192">
        <v>4</v>
      </c>
      <c r="DX113" s="192">
        <v>4</v>
      </c>
      <c r="DY113" s="192">
        <v>4</v>
      </c>
      <c r="DZ113" s="192">
        <v>4</v>
      </c>
      <c r="EA113" s="192">
        <v>4</v>
      </c>
      <c r="EB113" s="192">
        <v>4</v>
      </c>
      <c r="EC113" s="192">
        <v>4</v>
      </c>
      <c r="ED113" s="192">
        <v>4</v>
      </c>
      <c r="EE113" s="192">
        <v>4</v>
      </c>
      <c r="EF113" s="192">
        <v>4</v>
      </c>
      <c r="EG113" s="192">
        <v>4</v>
      </c>
      <c r="EH113" s="192">
        <v>4</v>
      </c>
      <c r="EI113" s="192">
        <v>4</v>
      </c>
      <c r="EJ113" s="192">
        <v>4</v>
      </c>
      <c r="EK113" s="192">
        <v>4</v>
      </c>
      <c r="EL113" s="192">
        <v>4</v>
      </c>
      <c r="EM113" s="192">
        <v>4</v>
      </c>
      <c r="EN113" s="192">
        <v>4</v>
      </c>
      <c r="EO113" s="192">
        <v>4</v>
      </c>
      <c r="EP113" s="192">
        <v>4</v>
      </c>
      <c r="EQ113" s="192">
        <v>4</v>
      </c>
      <c r="ER113" s="192">
        <v>4</v>
      </c>
      <c r="ES113" s="192">
        <v>4</v>
      </c>
      <c r="ET113" s="192">
        <v>4</v>
      </c>
      <c r="EU113" s="192">
        <v>4</v>
      </c>
      <c r="EV113" s="192">
        <v>4</v>
      </c>
      <c r="EW113" s="192">
        <v>4</v>
      </c>
      <c r="EX113" s="192">
        <v>4</v>
      </c>
      <c r="EY113" s="192">
        <v>4</v>
      </c>
      <c r="EZ113" s="192">
        <v>4</v>
      </c>
      <c r="FA113" s="192">
        <v>4</v>
      </c>
      <c r="FB113" s="192">
        <v>4</v>
      </c>
      <c r="FC113" s="192">
        <v>4</v>
      </c>
      <c r="FD113" s="192">
        <v>4</v>
      </c>
      <c r="FE113" s="192">
        <v>4</v>
      </c>
      <c r="FF113" s="192">
        <v>4</v>
      </c>
    </row>
    <row r="114" spans="1:162" ht="14.25" thickBot="1" x14ac:dyDescent="0.3">
      <c r="A114" s="177">
        <v>11</v>
      </c>
      <c r="B114" s="178" t="s">
        <v>1389</v>
      </c>
      <c r="C114" s="178" t="s">
        <v>1385</v>
      </c>
      <c r="D114" s="907" t="s">
        <v>2066</v>
      </c>
      <c r="E114" s="907"/>
      <c r="F114" s="908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>
        <v>2</v>
      </c>
      <c r="BP114" s="192">
        <v>2</v>
      </c>
      <c r="BQ114" s="192">
        <v>2</v>
      </c>
      <c r="BR114" s="192">
        <v>2</v>
      </c>
      <c r="BS114" s="192">
        <v>2</v>
      </c>
      <c r="BT114" s="192">
        <v>2</v>
      </c>
      <c r="BU114" s="192">
        <v>2</v>
      </c>
      <c r="BV114" s="192">
        <v>2</v>
      </c>
      <c r="BW114" s="192">
        <v>2</v>
      </c>
      <c r="BX114" s="192">
        <v>2</v>
      </c>
      <c r="BY114" s="192">
        <v>2</v>
      </c>
      <c r="BZ114" s="192">
        <v>2</v>
      </c>
      <c r="CA114" s="192">
        <v>2</v>
      </c>
      <c r="CB114" s="192">
        <v>2</v>
      </c>
      <c r="CC114" s="192">
        <v>2</v>
      </c>
      <c r="CD114" s="192">
        <v>2</v>
      </c>
      <c r="CE114" s="192">
        <v>2</v>
      </c>
      <c r="CF114" s="192">
        <v>2</v>
      </c>
      <c r="CG114" s="192">
        <v>2</v>
      </c>
      <c r="CH114" s="192">
        <v>2</v>
      </c>
      <c r="CI114" s="192">
        <v>2</v>
      </c>
      <c r="CJ114" s="192">
        <v>2</v>
      </c>
      <c r="CK114" s="192">
        <v>2</v>
      </c>
      <c r="CL114" s="192">
        <v>2</v>
      </c>
      <c r="CM114" s="192">
        <v>2</v>
      </c>
      <c r="CN114" s="192">
        <v>2</v>
      </c>
      <c r="CO114" s="192">
        <v>2</v>
      </c>
      <c r="CP114" s="192">
        <v>2</v>
      </c>
      <c r="CQ114" s="192">
        <v>2</v>
      </c>
      <c r="CR114" s="192">
        <v>2</v>
      </c>
      <c r="CS114" s="192">
        <v>2</v>
      </c>
      <c r="CT114" s="192">
        <v>2</v>
      </c>
      <c r="CU114" s="192">
        <v>2</v>
      </c>
      <c r="CV114" s="192">
        <v>2</v>
      </c>
      <c r="CW114" s="192">
        <v>2</v>
      </c>
      <c r="CX114" s="192">
        <v>2</v>
      </c>
      <c r="CY114" s="192">
        <v>2</v>
      </c>
      <c r="CZ114" s="192">
        <v>2</v>
      </c>
      <c r="DA114" s="192">
        <v>2</v>
      </c>
      <c r="DB114" s="192">
        <v>2</v>
      </c>
      <c r="DC114" s="192">
        <v>2</v>
      </c>
      <c r="DD114" s="192">
        <v>2</v>
      </c>
      <c r="DE114" s="192">
        <v>2</v>
      </c>
      <c r="DF114" s="192">
        <v>2</v>
      </c>
      <c r="DG114" s="192">
        <v>2</v>
      </c>
      <c r="DH114" s="192">
        <v>2</v>
      </c>
      <c r="DI114" s="192">
        <v>2</v>
      </c>
      <c r="DJ114" s="192">
        <v>2</v>
      </c>
      <c r="DK114" s="192">
        <v>2</v>
      </c>
      <c r="DL114" s="192">
        <v>2</v>
      </c>
      <c r="DM114" s="192">
        <v>2</v>
      </c>
      <c r="DN114" s="192">
        <v>2</v>
      </c>
      <c r="DO114" s="192">
        <v>2</v>
      </c>
      <c r="DP114" s="192">
        <v>2</v>
      </c>
      <c r="DQ114" s="192">
        <v>2</v>
      </c>
      <c r="DR114" s="192">
        <v>2</v>
      </c>
      <c r="DS114" s="192">
        <v>2</v>
      </c>
      <c r="DT114" s="192">
        <v>2</v>
      </c>
      <c r="DU114" s="192">
        <v>2</v>
      </c>
      <c r="DV114" s="192">
        <v>2</v>
      </c>
      <c r="DW114" s="192">
        <v>2</v>
      </c>
      <c r="DX114" s="192">
        <v>2</v>
      </c>
      <c r="DY114" s="192">
        <v>2</v>
      </c>
      <c r="DZ114" s="192">
        <v>2</v>
      </c>
      <c r="EA114" s="192">
        <v>2</v>
      </c>
      <c r="EB114" s="192">
        <v>2</v>
      </c>
      <c r="EC114" s="192">
        <v>2</v>
      </c>
      <c r="ED114" s="192">
        <v>2</v>
      </c>
      <c r="EE114" s="192">
        <v>2</v>
      </c>
      <c r="EF114" s="192">
        <v>2</v>
      </c>
      <c r="EG114" s="192">
        <v>2</v>
      </c>
      <c r="EH114" s="192">
        <v>2</v>
      </c>
      <c r="EI114" s="192">
        <v>2</v>
      </c>
      <c r="EJ114" s="192">
        <v>2</v>
      </c>
      <c r="EK114" s="192">
        <v>2</v>
      </c>
      <c r="EL114" s="192">
        <v>2</v>
      </c>
      <c r="EM114" s="192">
        <v>2</v>
      </c>
      <c r="EN114" s="192">
        <v>2</v>
      </c>
      <c r="EO114" s="192">
        <v>2</v>
      </c>
      <c r="EP114" s="192">
        <v>2</v>
      </c>
      <c r="EQ114" s="192">
        <v>2</v>
      </c>
      <c r="ER114" s="192">
        <v>2</v>
      </c>
      <c r="ES114" s="192">
        <v>2</v>
      </c>
      <c r="ET114" s="192">
        <v>2</v>
      </c>
      <c r="EU114" s="192">
        <v>2</v>
      </c>
      <c r="EV114" s="192">
        <v>2</v>
      </c>
      <c r="EW114" s="192">
        <v>2</v>
      </c>
      <c r="EX114" s="192">
        <v>2</v>
      </c>
      <c r="EY114" s="192">
        <v>2</v>
      </c>
      <c r="EZ114" s="192">
        <v>2</v>
      </c>
      <c r="FA114" s="192">
        <v>2</v>
      </c>
      <c r="FB114" s="192">
        <v>2</v>
      </c>
      <c r="FC114" s="192">
        <v>2</v>
      </c>
      <c r="FD114" s="192">
        <v>2</v>
      </c>
      <c r="FE114" s="192">
        <v>2</v>
      </c>
      <c r="FF114" s="192">
        <v>2</v>
      </c>
    </row>
    <row r="115" spans="1:162" x14ac:dyDescent="0.25">
      <c r="A115" s="196">
        <v>12</v>
      </c>
      <c r="B115" s="32" t="s">
        <v>2109</v>
      </c>
      <c r="C115" s="32" t="s">
        <v>1385</v>
      </c>
      <c r="D115" s="909" t="s">
        <v>2067</v>
      </c>
      <c r="E115" s="909"/>
      <c r="F115" s="910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  <c r="BD115" s="192"/>
      <c r="BE115" s="192"/>
      <c r="BF115" s="192"/>
      <c r="BG115" s="192"/>
      <c r="BH115" s="192">
        <v>1</v>
      </c>
      <c r="BI115" s="192">
        <v>1</v>
      </c>
      <c r="BJ115" s="192">
        <v>1</v>
      </c>
      <c r="BK115" s="192">
        <v>1</v>
      </c>
      <c r="BL115" s="192">
        <v>1</v>
      </c>
      <c r="BM115" s="192">
        <v>1</v>
      </c>
      <c r="BN115" s="192">
        <v>1</v>
      </c>
      <c r="BO115" s="192">
        <v>1</v>
      </c>
      <c r="BP115" s="192">
        <v>1</v>
      </c>
      <c r="BQ115" s="192">
        <v>1</v>
      </c>
      <c r="BR115" s="192">
        <v>1</v>
      </c>
      <c r="BS115" s="192">
        <v>1</v>
      </c>
      <c r="BT115" s="192">
        <v>1</v>
      </c>
      <c r="BU115" s="192">
        <v>1</v>
      </c>
      <c r="BV115" s="192">
        <v>1</v>
      </c>
      <c r="BW115" s="192">
        <v>1</v>
      </c>
      <c r="BX115" s="192">
        <v>1</v>
      </c>
      <c r="BY115" s="192">
        <v>1</v>
      </c>
      <c r="BZ115" s="192">
        <v>1</v>
      </c>
      <c r="CA115" s="192"/>
      <c r="CB115" s="192"/>
      <c r="CC115" s="192"/>
      <c r="CD115" s="192"/>
      <c r="CE115" s="192"/>
      <c r="CF115" s="192"/>
      <c r="CG115" s="192"/>
      <c r="CH115" s="192"/>
      <c r="CI115" s="192"/>
      <c r="CJ115" s="192"/>
      <c r="CK115" s="192"/>
      <c r="CL115" s="192"/>
      <c r="CM115" s="192"/>
      <c r="CN115" s="192"/>
      <c r="CO115" s="192"/>
      <c r="CP115" s="192"/>
      <c r="CQ115" s="192"/>
      <c r="CR115" s="192"/>
      <c r="CS115" s="192"/>
      <c r="CT115" s="192"/>
      <c r="CU115" s="192"/>
      <c r="CV115" s="192"/>
      <c r="CW115" s="192"/>
      <c r="CX115" s="192"/>
      <c r="CY115" s="192"/>
      <c r="CZ115" s="192"/>
      <c r="DA115" s="192"/>
      <c r="DB115" s="192"/>
      <c r="DC115" s="192"/>
      <c r="DD115" s="192"/>
      <c r="DE115" s="192"/>
      <c r="DF115" s="192"/>
      <c r="DG115" s="192"/>
      <c r="DH115" s="192"/>
      <c r="DI115" s="192"/>
      <c r="DJ115" s="192"/>
      <c r="DK115" s="192"/>
      <c r="DL115" s="192"/>
      <c r="DM115" s="192"/>
      <c r="DN115" s="192"/>
      <c r="DO115" s="192"/>
      <c r="DP115" s="192"/>
      <c r="DQ115" s="192"/>
      <c r="DR115" s="192"/>
      <c r="DS115" s="192"/>
      <c r="DT115" s="192"/>
      <c r="DU115" s="192"/>
      <c r="DV115" s="192"/>
      <c r="DW115" s="192"/>
      <c r="DX115" s="192"/>
      <c r="DY115" s="192"/>
      <c r="DZ115" s="192"/>
      <c r="EA115" s="192"/>
      <c r="EB115" s="192"/>
      <c r="EC115" s="192"/>
      <c r="ED115" s="192"/>
      <c r="EE115" s="192"/>
      <c r="EF115" s="192"/>
      <c r="EG115" s="192"/>
      <c r="EH115" s="192"/>
      <c r="EI115" s="192"/>
      <c r="EJ115" s="192"/>
      <c r="EK115" s="192"/>
      <c r="EL115" s="192"/>
      <c r="EM115" s="192"/>
      <c r="EN115" s="192"/>
      <c r="EO115" s="192"/>
      <c r="EP115" s="192"/>
      <c r="EQ115" s="192"/>
      <c r="ER115" s="192"/>
      <c r="ES115" s="192"/>
      <c r="ET115" s="192"/>
      <c r="EU115" s="192"/>
      <c r="EV115" s="192"/>
      <c r="EW115" s="192"/>
      <c r="EX115" s="192"/>
      <c r="EY115" s="192"/>
      <c r="EZ115" s="192"/>
      <c r="FA115" s="192"/>
      <c r="FB115" s="192"/>
      <c r="FC115" s="192"/>
      <c r="FD115" s="192"/>
      <c r="FE115" s="192"/>
      <c r="FF115" s="192"/>
    </row>
    <row r="116" spans="1:162" x14ac:dyDescent="0.25">
      <c r="A116" s="31">
        <v>12</v>
      </c>
      <c r="B116" s="21" t="s">
        <v>2109</v>
      </c>
      <c r="C116" s="21" t="s">
        <v>1385</v>
      </c>
      <c r="D116" s="905" t="s">
        <v>2087</v>
      </c>
      <c r="E116" s="905"/>
      <c r="F116" s="906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  <c r="BG116" s="192"/>
      <c r="BH116" s="192">
        <v>2</v>
      </c>
      <c r="BI116" s="192">
        <v>2</v>
      </c>
      <c r="BJ116" s="192">
        <v>2</v>
      </c>
      <c r="BK116" s="192">
        <v>2</v>
      </c>
      <c r="BL116" s="192">
        <v>2</v>
      </c>
      <c r="BM116" s="192">
        <v>2</v>
      </c>
      <c r="BN116" s="192">
        <v>2</v>
      </c>
      <c r="BO116" s="192">
        <v>2</v>
      </c>
      <c r="BP116" s="192">
        <v>2</v>
      </c>
      <c r="BQ116" s="192">
        <v>2</v>
      </c>
      <c r="BR116" s="192">
        <v>2</v>
      </c>
      <c r="BS116" s="192">
        <v>2</v>
      </c>
      <c r="BT116" s="192">
        <v>2</v>
      </c>
      <c r="BU116" s="192">
        <v>2</v>
      </c>
      <c r="BV116" s="192">
        <v>2</v>
      </c>
      <c r="BW116" s="192">
        <v>2</v>
      </c>
      <c r="BX116" s="192">
        <v>2</v>
      </c>
      <c r="BY116" s="192">
        <v>2</v>
      </c>
      <c r="BZ116" s="192">
        <v>2</v>
      </c>
      <c r="CA116" s="192"/>
      <c r="CB116" s="192"/>
      <c r="CC116" s="192"/>
      <c r="CD116" s="192"/>
      <c r="CE116" s="192"/>
      <c r="CF116" s="192"/>
      <c r="CG116" s="192"/>
      <c r="CH116" s="192"/>
      <c r="CI116" s="192"/>
      <c r="CJ116" s="192"/>
      <c r="CK116" s="192"/>
      <c r="CL116" s="192"/>
      <c r="CM116" s="192"/>
      <c r="CN116" s="192"/>
      <c r="CO116" s="192"/>
      <c r="CP116" s="192"/>
      <c r="CQ116" s="192"/>
      <c r="CR116" s="192"/>
      <c r="CS116" s="192"/>
      <c r="CT116" s="192"/>
      <c r="CU116" s="192"/>
      <c r="CV116" s="192"/>
      <c r="CW116" s="192"/>
      <c r="CX116" s="192"/>
      <c r="CY116" s="192"/>
      <c r="CZ116" s="192"/>
      <c r="DA116" s="192"/>
      <c r="DB116" s="192"/>
      <c r="DC116" s="192"/>
      <c r="DD116" s="192"/>
      <c r="DE116" s="192"/>
      <c r="DF116" s="192"/>
      <c r="DG116" s="192"/>
      <c r="DH116" s="192"/>
      <c r="DI116" s="192"/>
      <c r="DJ116" s="192"/>
      <c r="DK116" s="192"/>
      <c r="DL116" s="192"/>
      <c r="DM116" s="192"/>
      <c r="DN116" s="192"/>
      <c r="DO116" s="192"/>
      <c r="DP116" s="192"/>
      <c r="DQ116" s="192"/>
      <c r="DR116" s="192"/>
      <c r="DS116" s="192"/>
      <c r="DT116" s="192"/>
      <c r="DU116" s="192"/>
      <c r="DV116" s="192"/>
      <c r="DW116" s="192"/>
      <c r="DX116" s="192"/>
      <c r="DY116" s="192"/>
      <c r="DZ116" s="192"/>
      <c r="EA116" s="192"/>
      <c r="EB116" s="192"/>
      <c r="EC116" s="192"/>
      <c r="ED116" s="192"/>
      <c r="EE116" s="192"/>
      <c r="EF116" s="192"/>
      <c r="EG116" s="192"/>
      <c r="EH116" s="192"/>
      <c r="EI116" s="192"/>
      <c r="EJ116" s="192"/>
      <c r="EK116" s="192"/>
      <c r="EL116" s="192"/>
      <c r="EM116" s="192"/>
      <c r="EN116" s="192"/>
      <c r="EO116" s="192"/>
      <c r="EP116" s="192"/>
      <c r="EQ116" s="192"/>
      <c r="ER116" s="192"/>
      <c r="ES116" s="192"/>
      <c r="ET116" s="192"/>
      <c r="EU116" s="192"/>
      <c r="EV116" s="192"/>
      <c r="EW116" s="192"/>
      <c r="EX116" s="192"/>
      <c r="EY116" s="192"/>
      <c r="EZ116" s="192"/>
      <c r="FA116" s="192"/>
      <c r="FB116" s="192"/>
      <c r="FC116" s="192"/>
      <c r="FD116" s="192"/>
      <c r="FE116" s="192"/>
      <c r="FF116" s="192"/>
    </row>
    <row r="117" spans="1:162" x14ac:dyDescent="0.25">
      <c r="A117" s="31">
        <v>12</v>
      </c>
      <c r="B117" s="21" t="s">
        <v>2109</v>
      </c>
      <c r="C117" s="21" t="s">
        <v>1385</v>
      </c>
      <c r="D117" s="911" t="s">
        <v>2068</v>
      </c>
      <c r="E117" s="912"/>
      <c r="F117" s="913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2"/>
      <c r="BZ117" s="192"/>
      <c r="CA117" s="192"/>
      <c r="CB117" s="192"/>
      <c r="CC117" s="192"/>
      <c r="CD117" s="192"/>
      <c r="CE117" s="192"/>
      <c r="CF117" s="192"/>
      <c r="CG117" s="192"/>
      <c r="CH117" s="192"/>
      <c r="CI117" s="192"/>
      <c r="CJ117" s="192"/>
      <c r="CK117" s="192"/>
      <c r="CL117" s="192"/>
      <c r="CM117" s="192"/>
      <c r="CN117" s="192"/>
      <c r="CO117" s="192"/>
      <c r="CP117" s="192"/>
      <c r="CQ117" s="192"/>
      <c r="CR117" s="192"/>
      <c r="CS117" s="192"/>
      <c r="CT117" s="192"/>
      <c r="CU117" s="192"/>
      <c r="CV117" s="192"/>
      <c r="CW117" s="192"/>
      <c r="CX117" s="192"/>
      <c r="CY117" s="192"/>
      <c r="CZ117" s="192"/>
      <c r="DA117" s="192"/>
      <c r="DB117" s="192"/>
      <c r="DC117" s="192"/>
      <c r="DD117" s="192"/>
      <c r="DE117" s="192"/>
      <c r="DF117" s="192"/>
      <c r="DG117" s="192"/>
      <c r="DH117" s="192"/>
      <c r="DI117" s="192"/>
      <c r="DJ117" s="192"/>
      <c r="DK117" s="192"/>
      <c r="DL117" s="192"/>
      <c r="DM117" s="192"/>
      <c r="DN117" s="192"/>
      <c r="DO117" s="192"/>
      <c r="DP117" s="192"/>
      <c r="DQ117" s="192"/>
      <c r="DR117" s="192"/>
      <c r="DS117" s="192"/>
      <c r="DT117" s="192"/>
      <c r="DU117" s="192"/>
      <c r="DV117" s="192"/>
      <c r="DW117" s="192"/>
      <c r="DX117" s="192"/>
      <c r="DY117" s="192"/>
      <c r="DZ117" s="192"/>
      <c r="EA117" s="192"/>
      <c r="EB117" s="192"/>
      <c r="EC117" s="192"/>
      <c r="ED117" s="192"/>
      <c r="EE117" s="192"/>
      <c r="EF117" s="192"/>
      <c r="EG117" s="192"/>
      <c r="EH117" s="192"/>
      <c r="EI117" s="192"/>
      <c r="EJ117" s="192"/>
      <c r="EK117" s="192"/>
      <c r="EL117" s="192"/>
      <c r="EM117" s="192"/>
      <c r="EN117" s="192"/>
      <c r="EO117" s="192"/>
      <c r="EP117" s="192"/>
      <c r="EQ117" s="192"/>
      <c r="ER117" s="192"/>
      <c r="ES117" s="192"/>
      <c r="ET117" s="192"/>
      <c r="EU117" s="192"/>
      <c r="EV117" s="192"/>
      <c r="EW117" s="192"/>
      <c r="EX117" s="192"/>
      <c r="EY117" s="192"/>
      <c r="EZ117" s="192"/>
      <c r="FA117" s="192"/>
      <c r="FB117" s="192"/>
      <c r="FC117" s="192"/>
      <c r="FD117" s="192"/>
      <c r="FE117" s="192"/>
      <c r="FF117" s="192"/>
    </row>
    <row r="118" spans="1:162" x14ac:dyDescent="0.25">
      <c r="A118" s="31">
        <v>12</v>
      </c>
      <c r="B118" s="21" t="s">
        <v>2109</v>
      </c>
      <c r="C118" s="21" t="s">
        <v>1385</v>
      </c>
      <c r="D118" s="905" t="s">
        <v>2105</v>
      </c>
      <c r="E118" s="905"/>
      <c r="F118" s="906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92"/>
      <c r="BG118" s="192"/>
      <c r="BH118" s="192">
        <v>1</v>
      </c>
      <c r="BI118" s="192">
        <v>1</v>
      </c>
      <c r="BJ118" s="192">
        <v>1</v>
      </c>
      <c r="BK118" s="192">
        <v>1</v>
      </c>
      <c r="BL118" s="192">
        <v>1</v>
      </c>
      <c r="BM118" s="192">
        <v>1</v>
      </c>
      <c r="BN118" s="192">
        <v>1</v>
      </c>
      <c r="BO118" s="192">
        <v>1</v>
      </c>
      <c r="BP118" s="192">
        <v>1</v>
      </c>
      <c r="BQ118" s="192">
        <v>1</v>
      </c>
      <c r="BR118" s="192">
        <v>1</v>
      </c>
      <c r="BS118" s="192">
        <v>1</v>
      </c>
      <c r="BT118" s="192">
        <v>1</v>
      </c>
      <c r="BU118" s="192">
        <v>1</v>
      </c>
      <c r="BV118" s="192">
        <v>1</v>
      </c>
      <c r="BW118" s="192">
        <v>1</v>
      </c>
      <c r="BX118" s="192">
        <v>1</v>
      </c>
      <c r="BY118" s="192">
        <v>1</v>
      </c>
      <c r="BZ118" s="192">
        <v>1</v>
      </c>
      <c r="CA118" s="192"/>
      <c r="CB118" s="192"/>
      <c r="CC118" s="192"/>
      <c r="CD118" s="192"/>
      <c r="CE118" s="192"/>
      <c r="CF118" s="192"/>
      <c r="CG118" s="192"/>
      <c r="CH118" s="192"/>
      <c r="CI118" s="192"/>
      <c r="CJ118" s="192"/>
      <c r="CK118" s="192"/>
      <c r="CL118" s="192"/>
      <c r="CM118" s="192"/>
      <c r="CN118" s="192"/>
      <c r="CO118" s="192"/>
      <c r="CP118" s="192"/>
      <c r="CQ118" s="192"/>
      <c r="CR118" s="192"/>
      <c r="CS118" s="192"/>
      <c r="CT118" s="192"/>
      <c r="CU118" s="192"/>
      <c r="CV118" s="192"/>
      <c r="CW118" s="192"/>
      <c r="CX118" s="192"/>
      <c r="CY118" s="192"/>
      <c r="CZ118" s="192"/>
      <c r="DA118" s="192"/>
      <c r="DB118" s="192"/>
      <c r="DC118" s="192"/>
      <c r="DD118" s="192"/>
      <c r="DE118" s="192"/>
      <c r="DF118" s="192"/>
      <c r="DG118" s="192"/>
      <c r="DH118" s="192"/>
      <c r="DI118" s="192"/>
      <c r="DJ118" s="192"/>
      <c r="DK118" s="192"/>
      <c r="DL118" s="192"/>
      <c r="DM118" s="192"/>
      <c r="DN118" s="192"/>
      <c r="DO118" s="192"/>
      <c r="DP118" s="192"/>
      <c r="DQ118" s="192"/>
      <c r="DR118" s="192"/>
      <c r="DS118" s="192"/>
      <c r="DT118" s="192"/>
      <c r="DU118" s="192"/>
      <c r="DV118" s="192"/>
      <c r="DW118" s="192"/>
      <c r="DX118" s="192"/>
      <c r="DY118" s="192"/>
      <c r="DZ118" s="192"/>
      <c r="EA118" s="192"/>
      <c r="EB118" s="192"/>
      <c r="EC118" s="192"/>
      <c r="ED118" s="192"/>
      <c r="EE118" s="192"/>
      <c r="EF118" s="192"/>
      <c r="EG118" s="192"/>
      <c r="EH118" s="192"/>
      <c r="EI118" s="192"/>
      <c r="EJ118" s="192"/>
      <c r="EK118" s="192"/>
      <c r="EL118" s="192"/>
      <c r="EM118" s="192"/>
      <c r="EN118" s="192"/>
      <c r="EO118" s="192"/>
      <c r="EP118" s="192"/>
      <c r="EQ118" s="192"/>
      <c r="ER118" s="192"/>
      <c r="ES118" s="192"/>
      <c r="ET118" s="192"/>
      <c r="EU118" s="192"/>
      <c r="EV118" s="192"/>
      <c r="EW118" s="192"/>
      <c r="EX118" s="192"/>
      <c r="EY118" s="192"/>
      <c r="EZ118" s="192"/>
      <c r="FA118" s="192"/>
      <c r="FB118" s="192"/>
      <c r="FC118" s="192"/>
      <c r="FD118" s="192"/>
      <c r="FE118" s="192"/>
      <c r="FF118" s="192"/>
    </row>
    <row r="119" spans="1:162" x14ac:dyDescent="0.25">
      <c r="A119" s="31">
        <v>12</v>
      </c>
      <c r="B119" s="21" t="s">
        <v>2109</v>
      </c>
      <c r="C119" s="21" t="s">
        <v>1385</v>
      </c>
      <c r="D119" s="905" t="s">
        <v>2106</v>
      </c>
      <c r="E119" s="905"/>
      <c r="F119" s="906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92"/>
      <c r="BG119" s="192"/>
      <c r="BH119" s="192"/>
      <c r="BI119" s="192"/>
      <c r="BJ119" s="192"/>
      <c r="BK119" s="192"/>
      <c r="BL119" s="192"/>
      <c r="BM119" s="192"/>
      <c r="BN119" s="192"/>
      <c r="BO119" s="192"/>
      <c r="BP119" s="192"/>
      <c r="BQ119" s="192"/>
      <c r="BR119" s="192"/>
      <c r="BS119" s="192"/>
      <c r="BT119" s="192"/>
      <c r="BU119" s="192"/>
      <c r="BV119" s="192"/>
      <c r="BW119" s="192"/>
      <c r="BX119" s="192"/>
      <c r="BY119" s="192"/>
      <c r="BZ119" s="192"/>
      <c r="CA119" s="192"/>
      <c r="CB119" s="192"/>
      <c r="CC119" s="192"/>
      <c r="CD119" s="192"/>
      <c r="CE119" s="192"/>
      <c r="CF119" s="192"/>
      <c r="CG119" s="192"/>
      <c r="CH119" s="192"/>
      <c r="CI119" s="192"/>
      <c r="CJ119" s="192"/>
      <c r="CK119" s="192"/>
      <c r="CL119" s="192"/>
      <c r="CM119" s="192"/>
      <c r="CN119" s="192"/>
      <c r="CO119" s="192"/>
      <c r="CP119" s="192"/>
      <c r="CQ119" s="192"/>
      <c r="CR119" s="192"/>
      <c r="CS119" s="192"/>
      <c r="CT119" s="192"/>
      <c r="CU119" s="192"/>
      <c r="CV119" s="192"/>
      <c r="CW119" s="192"/>
      <c r="CX119" s="192"/>
      <c r="CY119" s="192"/>
      <c r="CZ119" s="192"/>
      <c r="DA119" s="192"/>
      <c r="DB119" s="192"/>
      <c r="DC119" s="192"/>
      <c r="DD119" s="192"/>
      <c r="DE119" s="192"/>
      <c r="DF119" s="192"/>
      <c r="DG119" s="192"/>
      <c r="DH119" s="192"/>
      <c r="DI119" s="192"/>
      <c r="DJ119" s="192"/>
      <c r="DK119" s="192"/>
      <c r="DL119" s="192"/>
      <c r="DM119" s="192"/>
      <c r="DN119" s="192"/>
      <c r="DO119" s="192"/>
      <c r="DP119" s="192"/>
      <c r="DQ119" s="192"/>
      <c r="DR119" s="192"/>
      <c r="DS119" s="192"/>
      <c r="DT119" s="192"/>
      <c r="DU119" s="192"/>
      <c r="DV119" s="192"/>
      <c r="DW119" s="192"/>
      <c r="DX119" s="192"/>
      <c r="DY119" s="192"/>
      <c r="DZ119" s="192"/>
      <c r="EA119" s="192"/>
      <c r="EB119" s="192"/>
      <c r="EC119" s="192"/>
      <c r="ED119" s="192"/>
      <c r="EE119" s="192"/>
      <c r="EF119" s="192"/>
      <c r="EG119" s="192"/>
      <c r="EH119" s="192"/>
      <c r="EI119" s="192"/>
      <c r="EJ119" s="192"/>
      <c r="EK119" s="192"/>
      <c r="EL119" s="192"/>
      <c r="EM119" s="192"/>
      <c r="EN119" s="192"/>
      <c r="EO119" s="192"/>
      <c r="EP119" s="192"/>
      <c r="EQ119" s="192"/>
      <c r="ER119" s="192"/>
      <c r="ES119" s="192"/>
      <c r="ET119" s="192"/>
      <c r="EU119" s="192"/>
      <c r="EV119" s="192"/>
      <c r="EW119" s="192"/>
      <c r="EX119" s="192"/>
      <c r="EY119" s="192"/>
      <c r="EZ119" s="192"/>
      <c r="FA119" s="192"/>
      <c r="FB119" s="192"/>
      <c r="FC119" s="192"/>
      <c r="FD119" s="192"/>
      <c r="FE119" s="192"/>
      <c r="FF119" s="192"/>
    </row>
    <row r="120" spans="1:162" x14ac:dyDescent="0.25">
      <c r="A120" s="31">
        <v>12</v>
      </c>
      <c r="B120" s="21" t="s">
        <v>2109</v>
      </c>
      <c r="C120" s="21" t="s">
        <v>1385</v>
      </c>
      <c r="D120" s="905" t="s">
        <v>2061</v>
      </c>
      <c r="E120" s="905"/>
      <c r="F120" s="906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92"/>
      <c r="BG120" s="192"/>
      <c r="BH120" s="192">
        <v>1</v>
      </c>
      <c r="BI120" s="192">
        <v>1</v>
      </c>
      <c r="BJ120" s="192">
        <v>1</v>
      </c>
      <c r="BK120" s="192">
        <v>1</v>
      </c>
      <c r="BL120" s="192">
        <v>1</v>
      </c>
      <c r="BM120" s="192">
        <v>1</v>
      </c>
      <c r="BN120" s="192">
        <v>1</v>
      </c>
      <c r="BO120" s="192">
        <v>1</v>
      </c>
      <c r="BP120" s="192">
        <v>1</v>
      </c>
      <c r="BQ120" s="192">
        <v>1</v>
      </c>
      <c r="BR120" s="192">
        <v>1</v>
      </c>
      <c r="BS120" s="192">
        <v>1</v>
      </c>
      <c r="BT120" s="192">
        <v>1</v>
      </c>
      <c r="BU120" s="192">
        <v>1</v>
      </c>
      <c r="BV120" s="192">
        <v>1</v>
      </c>
      <c r="BW120" s="192">
        <v>1</v>
      </c>
      <c r="BX120" s="192">
        <v>1</v>
      </c>
      <c r="BY120" s="192">
        <v>1</v>
      </c>
      <c r="BZ120" s="192">
        <v>1</v>
      </c>
      <c r="CA120" s="192"/>
      <c r="CB120" s="192"/>
      <c r="CC120" s="192"/>
      <c r="CD120" s="192"/>
      <c r="CE120" s="192"/>
      <c r="CF120" s="192"/>
      <c r="CG120" s="192"/>
      <c r="CH120" s="192"/>
      <c r="CI120" s="192"/>
      <c r="CJ120" s="192"/>
      <c r="CK120" s="192"/>
      <c r="CL120" s="192"/>
      <c r="CM120" s="192"/>
      <c r="CN120" s="192"/>
      <c r="CO120" s="192"/>
      <c r="CP120" s="192"/>
      <c r="CQ120" s="192"/>
      <c r="CR120" s="192"/>
      <c r="CS120" s="192"/>
      <c r="CT120" s="192"/>
      <c r="CU120" s="192"/>
      <c r="CV120" s="192"/>
      <c r="CW120" s="192"/>
      <c r="CX120" s="192"/>
      <c r="CY120" s="192"/>
      <c r="CZ120" s="192"/>
      <c r="DA120" s="192"/>
      <c r="DB120" s="192"/>
      <c r="DC120" s="192"/>
      <c r="DD120" s="192"/>
      <c r="DE120" s="192"/>
      <c r="DF120" s="192"/>
      <c r="DG120" s="192"/>
      <c r="DH120" s="192"/>
      <c r="DI120" s="192"/>
      <c r="DJ120" s="192"/>
      <c r="DK120" s="192"/>
      <c r="DL120" s="192"/>
      <c r="DM120" s="192"/>
      <c r="DN120" s="192"/>
      <c r="DO120" s="192"/>
      <c r="DP120" s="192"/>
      <c r="DQ120" s="192"/>
      <c r="DR120" s="192"/>
      <c r="DS120" s="192"/>
      <c r="DT120" s="192"/>
      <c r="DU120" s="192"/>
      <c r="DV120" s="192"/>
      <c r="DW120" s="192"/>
      <c r="DX120" s="192"/>
      <c r="DY120" s="192"/>
      <c r="DZ120" s="192"/>
      <c r="EA120" s="192"/>
      <c r="EB120" s="192"/>
      <c r="EC120" s="192"/>
      <c r="ED120" s="192"/>
      <c r="EE120" s="192"/>
      <c r="EF120" s="192"/>
      <c r="EG120" s="192"/>
      <c r="EH120" s="192"/>
      <c r="EI120" s="192"/>
      <c r="EJ120" s="192"/>
      <c r="EK120" s="192"/>
      <c r="EL120" s="192"/>
      <c r="EM120" s="192"/>
      <c r="EN120" s="192"/>
      <c r="EO120" s="192"/>
      <c r="EP120" s="192"/>
      <c r="EQ120" s="192"/>
      <c r="ER120" s="192"/>
      <c r="ES120" s="192"/>
      <c r="ET120" s="192"/>
      <c r="EU120" s="192"/>
      <c r="EV120" s="192"/>
      <c r="EW120" s="192"/>
      <c r="EX120" s="192"/>
      <c r="EY120" s="192"/>
      <c r="EZ120" s="192"/>
      <c r="FA120" s="192"/>
      <c r="FB120" s="192"/>
      <c r="FC120" s="192"/>
      <c r="FD120" s="192"/>
      <c r="FE120" s="192"/>
      <c r="FF120" s="192"/>
    </row>
    <row r="121" spans="1:162" x14ac:dyDescent="0.25">
      <c r="A121" s="31">
        <v>12</v>
      </c>
      <c r="B121" s="21" t="s">
        <v>2109</v>
      </c>
      <c r="C121" s="21" t="s">
        <v>1385</v>
      </c>
      <c r="D121" s="905" t="s">
        <v>2084</v>
      </c>
      <c r="E121" s="905"/>
      <c r="F121" s="906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  <c r="BG121" s="192"/>
      <c r="BH121" s="192"/>
      <c r="BI121" s="192"/>
      <c r="BJ121" s="192"/>
      <c r="BK121" s="192"/>
      <c r="BL121" s="192"/>
      <c r="BM121" s="192"/>
      <c r="BN121" s="192"/>
      <c r="BO121" s="192"/>
      <c r="BP121" s="192"/>
      <c r="BQ121" s="192"/>
      <c r="BR121" s="192"/>
      <c r="BS121" s="192"/>
      <c r="BT121" s="192"/>
      <c r="BU121" s="192"/>
      <c r="BV121" s="192"/>
      <c r="BW121" s="192"/>
      <c r="BX121" s="192"/>
      <c r="BY121" s="192"/>
      <c r="BZ121" s="192"/>
      <c r="CA121" s="192"/>
      <c r="CB121" s="192"/>
      <c r="CC121" s="192"/>
      <c r="CD121" s="192"/>
      <c r="CE121" s="192"/>
      <c r="CF121" s="192"/>
      <c r="CG121" s="192"/>
      <c r="CH121" s="192"/>
      <c r="CI121" s="192"/>
      <c r="CJ121" s="192"/>
      <c r="CK121" s="192"/>
      <c r="CL121" s="192"/>
      <c r="CM121" s="192"/>
      <c r="CN121" s="192"/>
      <c r="CO121" s="192"/>
      <c r="CP121" s="192"/>
      <c r="CQ121" s="192"/>
      <c r="CR121" s="192"/>
      <c r="CS121" s="192"/>
      <c r="CT121" s="192"/>
      <c r="CU121" s="192"/>
      <c r="CV121" s="192"/>
      <c r="CW121" s="192"/>
      <c r="CX121" s="192"/>
      <c r="CY121" s="192"/>
      <c r="CZ121" s="192"/>
      <c r="DA121" s="192"/>
      <c r="DB121" s="192"/>
      <c r="DC121" s="192"/>
      <c r="DD121" s="192"/>
      <c r="DE121" s="192"/>
      <c r="DF121" s="192"/>
      <c r="DG121" s="192"/>
      <c r="DH121" s="192"/>
      <c r="DI121" s="192"/>
      <c r="DJ121" s="192"/>
      <c r="DK121" s="192"/>
      <c r="DL121" s="192"/>
      <c r="DM121" s="192"/>
      <c r="DN121" s="192"/>
      <c r="DO121" s="192"/>
      <c r="DP121" s="192"/>
      <c r="DQ121" s="192"/>
      <c r="DR121" s="192"/>
      <c r="DS121" s="192"/>
      <c r="DT121" s="192"/>
      <c r="DU121" s="192"/>
      <c r="DV121" s="192"/>
      <c r="DW121" s="192"/>
      <c r="DX121" s="192"/>
      <c r="DY121" s="192"/>
      <c r="DZ121" s="192"/>
      <c r="EA121" s="192"/>
      <c r="EB121" s="192"/>
      <c r="EC121" s="192"/>
      <c r="ED121" s="192"/>
      <c r="EE121" s="192"/>
      <c r="EF121" s="192"/>
      <c r="EG121" s="192"/>
      <c r="EH121" s="192"/>
      <c r="EI121" s="192"/>
      <c r="EJ121" s="192"/>
      <c r="EK121" s="192"/>
      <c r="EL121" s="192"/>
      <c r="EM121" s="192"/>
      <c r="EN121" s="192"/>
      <c r="EO121" s="192"/>
      <c r="EP121" s="192"/>
      <c r="EQ121" s="192"/>
      <c r="ER121" s="192"/>
      <c r="ES121" s="192"/>
      <c r="ET121" s="192"/>
      <c r="EU121" s="192"/>
      <c r="EV121" s="192"/>
      <c r="EW121" s="192"/>
      <c r="EX121" s="192"/>
      <c r="EY121" s="192"/>
      <c r="EZ121" s="192"/>
      <c r="FA121" s="192"/>
      <c r="FB121" s="192"/>
      <c r="FC121" s="192"/>
      <c r="FD121" s="192"/>
      <c r="FE121" s="192"/>
      <c r="FF121" s="192"/>
    </row>
    <row r="122" spans="1:162" x14ac:dyDescent="0.25">
      <c r="A122" s="31">
        <v>12</v>
      </c>
      <c r="B122" s="21" t="s">
        <v>2109</v>
      </c>
      <c r="C122" s="21" t="s">
        <v>1385</v>
      </c>
      <c r="D122" s="905" t="s">
        <v>2107</v>
      </c>
      <c r="E122" s="905"/>
      <c r="F122" s="906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  <c r="BG122" s="192"/>
      <c r="BH122" s="192"/>
      <c r="BI122" s="192"/>
      <c r="BJ122" s="192"/>
      <c r="BK122" s="192"/>
      <c r="BL122" s="192"/>
      <c r="BM122" s="192"/>
      <c r="BN122" s="192"/>
      <c r="BO122" s="192"/>
      <c r="BP122" s="192"/>
      <c r="BQ122" s="192"/>
      <c r="BR122" s="192"/>
      <c r="BS122" s="192"/>
      <c r="BT122" s="192"/>
      <c r="BU122" s="192"/>
      <c r="BV122" s="192"/>
      <c r="BW122" s="192"/>
      <c r="BX122" s="192"/>
      <c r="BY122" s="192"/>
      <c r="BZ122" s="192"/>
      <c r="CA122" s="192"/>
      <c r="CB122" s="192"/>
      <c r="CC122" s="192"/>
      <c r="CD122" s="192"/>
      <c r="CE122" s="192"/>
      <c r="CF122" s="192"/>
      <c r="CG122" s="192"/>
      <c r="CH122" s="192"/>
      <c r="CI122" s="192"/>
      <c r="CJ122" s="192"/>
      <c r="CK122" s="192"/>
      <c r="CL122" s="192"/>
      <c r="CM122" s="192"/>
      <c r="CN122" s="192"/>
      <c r="CO122" s="192"/>
      <c r="CP122" s="192"/>
      <c r="CQ122" s="192"/>
      <c r="CR122" s="192"/>
      <c r="CS122" s="192"/>
      <c r="CT122" s="192"/>
      <c r="CU122" s="192"/>
      <c r="CV122" s="192"/>
      <c r="CW122" s="192"/>
      <c r="CX122" s="192"/>
      <c r="CY122" s="192"/>
      <c r="CZ122" s="192"/>
      <c r="DA122" s="192"/>
      <c r="DB122" s="192"/>
      <c r="DC122" s="192"/>
      <c r="DD122" s="192"/>
      <c r="DE122" s="192"/>
      <c r="DF122" s="192"/>
      <c r="DG122" s="192"/>
      <c r="DH122" s="192"/>
      <c r="DI122" s="192"/>
      <c r="DJ122" s="192"/>
      <c r="DK122" s="192"/>
      <c r="DL122" s="192"/>
      <c r="DM122" s="192"/>
      <c r="DN122" s="192"/>
      <c r="DO122" s="192"/>
      <c r="DP122" s="192"/>
      <c r="DQ122" s="192"/>
      <c r="DR122" s="192"/>
      <c r="DS122" s="192"/>
      <c r="DT122" s="192"/>
      <c r="DU122" s="192"/>
      <c r="DV122" s="192"/>
      <c r="DW122" s="192"/>
      <c r="DX122" s="192"/>
      <c r="DY122" s="192"/>
      <c r="DZ122" s="192"/>
      <c r="EA122" s="192"/>
      <c r="EB122" s="192"/>
      <c r="EC122" s="192"/>
      <c r="ED122" s="192"/>
      <c r="EE122" s="192"/>
      <c r="EF122" s="192"/>
      <c r="EG122" s="192"/>
      <c r="EH122" s="192"/>
      <c r="EI122" s="192"/>
      <c r="EJ122" s="192"/>
      <c r="EK122" s="192"/>
      <c r="EL122" s="192"/>
      <c r="EM122" s="192"/>
      <c r="EN122" s="192"/>
      <c r="EO122" s="192"/>
      <c r="EP122" s="192"/>
      <c r="EQ122" s="192"/>
      <c r="ER122" s="192"/>
      <c r="ES122" s="192"/>
      <c r="ET122" s="192"/>
      <c r="EU122" s="192"/>
      <c r="EV122" s="192"/>
      <c r="EW122" s="192"/>
      <c r="EX122" s="192"/>
      <c r="EY122" s="192"/>
      <c r="EZ122" s="192"/>
      <c r="FA122" s="192"/>
      <c r="FB122" s="192"/>
      <c r="FC122" s="192"/>
      <c r="FD122" s="192"/>
      <c r="FE122" s="192"/>
      <c r="FF122" s="192"/>
    </row>
    <row r="123" spans="1:162" x14ac:dyDescent="0.25">
      <c r="A123" s="31">
        <v>12</v>
      </c>
      <c r="B123" s="21" t="s">
        <v>2109</v>
      </c>
      <c r="C123" s="21" t="s">
        <v>1385</v>
      </c>
      <c r="D123" s="905" t="s">
        <v>2072</v>
      </c>
      <c r="E123" s="905"/>
      <c r="F123" s="906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92"/>
      <c r="BG123" s="192"/>
      <c r="BH123" s="192"/>
      <c r="BI123" s="192"/>
      <c r="BJ123" s="192"/>
      <c r="BK123" s="192"/>
      <c r="BL123" s="192"/>
      <c r="BM123" s="192"/>
      <c r="BN123" s="192"/>
      <c r="BO123" s="192"/>
      <c r="BP123" s="192"/>
      <c r="BQ123" s="192"/>
      <c r="BR123" s="192"/>
      <c r="BS123" s="192"/>
      <c r="BT123" s="192"/>
      <c r="BU123" s="192"/>
      <c r="BV123" s="192"/>
      <c r="BW123" s="192"/>
      <c r="BX123" s="192"/>
      <c r="BY123" s="192"/>
      <c r="BZ123" s="192"/>
      <c r="CA123" s="192"/>
      <c r="CB123" s="192"/>
      <c r="CC123" s="192"/>
      <c r="CD123" s="192"/>
      <c r="CE123" s="192"/>
      <c r="CF123" s="192"/>
      <c r="CG123" s="192"/>
      <c r="CH123" s="192"/>
      <c r="CI123" s="192"/>
      <c r="CJ123" s="192"/>
      <c r="CK123" s="192"/>
      <c r="CL123" s="192"/>
      <c r="CM123" s="192"/>
      <c r="CN123" s="192"/>
      <c r="CO123" s="192"/>
      <c r="CP123" s="192"/>
      <c r="CQ123" s="192"/>
      <c r="CR123" s="192"/>
      <c r="CS123" s="192"/>
      <c r="CT123" s="192"/>
      <c r="CU123" s="192"/>
      <c r="CV123" s="192"/>
      <c r="CW123" s="192"/>
      <c r="CX123" s="192"/>
      <c r="CY123" s="192"/>
      <c r="CZ123" s="192"/>
      <c r="DA123" s="192"/>
      <c r="DB123" s="192"/>
      <c r="DC123" s="192"/>
      <c r="DD123" s="192"/>
      <c r="DE123" s="192"/>
      <c r="DF123" s="192"/>
      <c r="DG123" s="192"/>
      <c r="DH123" s="192"/>
      <c r="DI123" s="192"/>
      <c r="DJ123" s="192"/>
      <c r="DK123" s="192"/>
      <c r="DL123" s="192"/>
      <c r="DM123" s="192"/>
      <c r="DN123" s="192"/>
      <c r="DO123" s="192"/>
      <c r="DP123" s="192"/>
      <c r="DQ123" s="192"/>
      <c r="DR123" s="192"/>
      <c r="DS123" s="192"/>
      <c r="DT123" s="192"/>
      <c r="DU123" s="192"/>
      <c r="DV123" s="192"/>
      <c r="DW123" s="192"/>
      <c r="DX123" s="192"/>
      <c r="DY123" s="192"/>
      <c r="DZ123" s="192"/>
      <c r="EA123" s="192"/>
      <c r="EB123" s="192"/>
      <c r="EC123" s="192"/>
      <c r="ED123" s="192"/>
      <c r="EE123" s="192"/>
      <c r="EF123" s="192"/>
      <c r="EG123" s="192"/>
      <c r="EH123" s="192"/>
      <c r="EI123" s="192"/>
      <c r="EJ123" s="192"/>
      <c r="EK123" s="192"/>
      <c r="EL123" s="192"/>
      <c r="EM123" s="192"/>
      <c r="EN123" s="192"/>
      <c r="EO123" s="192"/>
      <c r="EP123" s="192"/>
      <c r="EQ123" s="192"/>
      <c r="ER123" s="192"/>
      <c r="ES123" s="192"/>
      <c r="ET123" s="192"/>
      <c r="EU123" s="192"/>
      <c r="EV123" s="192"/>
      <c r="EW123" s="192"/>
      <c r="EX123" s="192"/>
      <c r="EY123" s="192"/>
      <c r="EZ123" s="192"/>
      <c r="FA123" s="192"/>
      <c r="FB123" s="192"/>
      <c r="FC123" s="192"/>
      <c r="FD123" s="192"/>
      <c r="FE123" s="192"/>
      <c r="FF123" s="192"/>
    </row>
    <row r="124" spans="1:162" x14ac:dyDescent="0.25">
      <c r="A124" s="31">
        <v>12</v>
      </c>
      <c r="B124" s="21" t="s">
        <v>2109</v>
      </c>
      <c r="C124" s="21" t="s">
        <v>1385</v>
      </c>
      <c r="D124" s="905" t="s">
        <v>2108</v>
      </c>
      <c r="E124" s="905"/>
      <c r="F124" s="906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92"/>
      <c r="BG124" s="192"/>
      <c r="BH124" s="192">
        <v>4</v>
      </c>
      <c r="BI124" s="192">
        <v>4</v>
      </c>
      <c r="BJ124" s="192">
        <v>4</v>
      </c>
      <c r="BK124" s="192">
        <v>4</v>
      </c>
      <c r="BL124" s="192">
        <v>4</v>
      </c>
      <c r="BM124" s="192">
        <v>4</v>
      </c>
      <c r="BN124" s="192">
        <v>4</v>
      </c>
      <c r="BO124" s="192">
        <v>4</v>
      </c>
      <c r="BP124" s="192">
        <v>4</v>
      </c>
      <c r="BQ124" s="192">
        <v>4</v>
      </c>
      <c r="BR124" s="192">
        <v>4</v>
      </c>
      <c r="BS124" s="192">
        <v>4</v>
      </c>
      <c r="BT124" s="192">
        <v>4</v>
      </c>
      <c r="BU124" s="192">
        <v>4</v>
      </c>
      <c r="BV124" s="192">
        <v>4</v>
      </c>
      <c r="BW124" s="192">
        <v>4</v>
      </c>
      <c r="BX124" s="192">
        <v>4</v>
      </c>
      <c r="BY124" s="192">
        <v>4</v>
      </c>
      <c r="BZ124" s="192">
        <v>4</v>
      </c>
      <c r="CA124" s="192"/>
      <c r="CB124" s="192"/>
      <c r="CC124" s="192"/>
      <c r="CD124" s="192"/>
      <c r="CE124" s="192"/>
      <c r="CF124" s="192"/>
      <c r="CG124" s="192"/>
      <c r="CH124" s="192"/>
      <c r="CI124" s="192"/>
      <c r="CJ124" s="192"/>
      <c r="CK124" s="192"/>
      <c r="CL124" s="192"/>
      <c r="CM124" s="192"/>
      <c r="CN124" s="192"/>
      <c r="CO124" s="192"/>
      <c r="CP124" s="192"/>
      <c r="CQ124" s="192"/>
      <c r="CR124" s="192"/>
      <c r="CS124" s="192"/>
      <c r="CT124" s="192"/>
      <c r="CU124" s="192"/>
      <c r="CV124" s="192"/>
      <c r="CW124" s="192"/>
      <c r="CX124" s="192"/>
      <c r="CY124" s="192"/>
      <c r="CZ124" s="192"/>
      <c r="DA124" s="192"/>
      <c r="DB124" s="192"/>
      <c r="DC124" s="192"/>
      <c r="DD124" s="192"/>
      <c r="DE124" s="192"/>
      <c r="DF124" s="192"/>
      <c r="DG124" s="192"/>
      <c r="DH124" s="192"/>
      <c r="DI124" s="192"/>
      <c r="DJ124" s="192"/>
      <c r="DK124" s="192"/>
      <c r="DL124" s="192"/>
      <c r="DM124" s="192"/>
      <c r="DN124" s="192"/>
      <c r="DO124" s="192"/>
      <c r="DP124" s="192"/>
      <c r="DQ124" s="192"/>
      <c r="DR124" s="192"/>
      <c r="DS124" s="192"/>
      <c r="DT124" s="192"/>
      <c r="DU124" s="192"/>
      <c r="DV124" s="192"/>
      <c r="DW124" s="192"/>
      <c r="DX124" s="192"/>
      <c r="DY124" s="192"/>
      <c r="DZ124" s="192"/>
      <c r="EA124" s="192"/>
      <c r="EB124" s="192"/>
      <c r="EC124" s="192"/>
      <c r="ED124" s="192"/>
      <c r="EE124" s="192"/>
      <c r="EF124" s="192"/>
      <c r="EG124" s="192"/>
      <c r="EH124" s="192"/>
      <c r="EI124" s="192"/>
      <c r="EJ124" s="192"/>
      <c r="EK124" s="192"/>
      <c r="EL124" s="192"/>
      <c r="EM124" s="192"/>
      <c r="EN124" s="192"/>
      <c r="EO124" s="192"/>
      <c r="EP124" s="192"/>
      <c r="EQ124" s="192"/>
      <c r="ER124" s="192"/>
      <c r="ES124" s="192"/>
      <c r="ET124" s="192"/>
      <c r="EU124" s="192"/>
      <c r="EV124" s="192"/>
      <c r="EW124" s="192"/>
      <c r="EX124" s="192"/>
      <c r="EY124" s="192"/>
      <c r="EZ124" s="192"/>
      <c r="FA124" s="192"/>
      <c r="FB124" s="192"/>
      <c r="FC124" s="192"/>
      <c r="FD124" s="192"/>
      <c r="FE124" s="192"/>
      <c r="FF124" s="192"/>
    </row>
    <row r="125" spans="1:162" ht="14.25" thickBot="1" x14ac:dyDescent="0.3">
      <c r="A125" s="177">
        <v>12</v>
      </c>
      <c r="B125" s="178" t="s">
        <v>2109</v>
      </c>
      <c r="C125" s="178" t="s">
        <v>1385</v>
      </c>
      <c r="D125" s="907" t="s">
        <v>2066</v>
      </c>
      <c r="E125" s="907"/>
      <c r="F125" s="908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92"/>
      <c r="BG125" s="192"/>
      <c r="BH125" s="192">
        <v>1</v>
      </c>
      <c r="BI125" s="192">
        <v>1</v>
      </c>
      <c r="BJ125" s="192">
        <v>1</v>
      </c>
      <c r="BK125" s="192">
        <v>1</v>
      </c>
      <c r="BL125" s="192">
        <v>1</v>
      </c>
      <c r="BM125" s="192">
        <v>1</v>
      </c>
      <c r="BN125" s="192">
        <v>1</v>
      </c>
      <c r="BO125" s="192">
        <v>1</v>
      </c>
      <c r="BP125" s="192">
        <v>1</v>
      </c>
      <c r="BQ125" s="192">
        <v>1</v>
      </c>
      <c r="BR125" s="192">
        <v>1</v>
      </c>
      <c r="BS125" s="192">
        <v>1</v>
      </c>
      <c r="BT125" s="192">
        <v>1</v>
      </c>
      <c r="BU125" s="192">
        <v>1</v>
      </c>
      <c r="BV125" s="192">
        <v>1</v>
      </c>
      <c r="BW125" s="192">
        <v>1</v>
      </c>
      <c r="BX125" s="192">
        <v>1</v>
      </c>
      <c r="BY125" s="192">
        <v>1</v>
      </c>
      <c r="BZ125" s="192">
        <v>1</v>
      </c>
      <c r="CA125" s="192"/>
      <c r="CB125" s="192"/>
      <c r="CC125" s="192"/>
      <c r="CD125" s="192"/>
      <c r="CE125" s="192"/>
      <c r="CF125" s="192"/>
      <c r="CG125" s="192"/>
      <c r="CH125" s="192"/>
      <c r="CI125" s="192"/>
      <c r="CJ125" s="192"/>
      <c r="CK125" s="192"/>
      <c r="CL125" s="192"/>
      <c r="CM125" s="192"/>
      <c r="CN125" s="192"/>
      <c r="CO125" s="192"/>
      <c r="CP125" s="192"/>
      <c r="CQ125" s="192"/>
      <c r="CR125" s="192"/>
      <c r="CS125" s="192"/>
      <c r="CT125" s="192"/>
      <c r="CU125" s="192"/>
      <c r="CV125" s="192"/>
      <c r="CW125" s="192"/>
      <c r="CX125" s="192"/>
      <c r="CY125" s="192"/>
      <c r="CZ125" s="192"/>
      <c r="DA125" s="192"/>
      <c r="DB125" s="192"/>
      <c r="DC125" s="192"/>
      <c r="DD125" s="192"/>
      <c r="DE125" s="192"/>
      <c r="DF125" s="192"/>
      <c r="DG125" s="192"/>
      <c r="DH125" s="192"/>
      <c r="DI125" s="192"/>
      <c r="DJ125" s="192"/>
      <c r="DK125" s="192"/>
      <c r="DL125" s="192"/>
      <c r="DM125" s="192"/>
      <c r="DN125" s="192"/>
      <c r="DO125" s="192"/>
      <c r="DP125" s="192"/>
      <c r="DQ125" s="192"/>
      <c r="DR125" s="192"/>
      <c r="DS125" s="192"/>
      <c r="DT125" s="192"/>
      <c r="DU125" s="192"/>
      <c r="DV125" s="192"/>
      <c r="DW125" s="192"/>
      <c r="DX125" s="192"/>
      <c r="DY125" s="192"/>
      <c r="DZ125" s="192"/>
      <c r="EA125" s="192"/>
      <c r="EB125" s="192"/>
      <c r="EC125" s="192"/>
      <c r="ED125" s="192"/>
      <c r="EE125" s="192"/>
      <c r="EF125" s="192"/>
      <c r="EG125" s="192"/>
      <c r="EH125" s="192"/>
      <c r="EI125" s="192"/>
      <c r="EJ125" s="192"/>
      <c r="EK125" s="192"/>
      <c r="EL125" s="192"/>
      <c r="EM125" s="192"/>
      <c r="EN125" s="192"/>
      <c r="EO125" s="192"/>
      <c r="EP125" s="192"/>
      <c r="EQ125" s="192"/>
      <c r="ER125" s="192"/>
      <c r="ES125" s="192"/>
      <c r="ET125" s="192"/>
      <c r="EU125" s="192"/>
      <c r="EV125" s="192"/>
      <c r="EW125" s="192"/>
      <c r="EX125" s="192"/>
      <c r="EY125" s="192"/>
      <c r="EZ125" s="192"/>
      <c r="FA125" s="192"/>
      <c r="FB125" s="192"/>
      <c r="FC125" s="192"/>
      <c r="FD125" s="192"/>
      <c r="FE125" s="192"/>
      <c r="FF125" s="192"/>
    </row>
    <row r="126" spans="1:162" x14ac:dyDescent="0.25">
      <c r="A126" s="196">
        <v>13</v>
      </c>
      <c r="B126" s="32" t="s">
        <v>1398</v>
      </c>
      <c r="C126" s="32" t="s">
        <v>1385</v>
      </c>
      <c r="D126" s="909" t="s">
        <v>2067</v>
      </c>
      <c r="E126" s="909"/>
      <c r="F126" s="910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>
        <v>1</v>
      </c>
      <c r="BD126" s="192">
        <v>1</v>
      </c>
      <c r="BE126" s="192">
        <v>1</v>
      </c>
      <c r="BF126" s="192">
        <v>1</v>
      </c>
      <c r="BG126" s="192">
        <v>1</v>
      </c>
      <c r="BH126" s="192">
        <v>1</v>
      </c>
      <c r="BI126" s="192">
        <v>1</v>
      </c>
      <c r="BJ126" s="192">
        <v>1</v>
      </c>
      <c r="BK126" s="192">
        <v>1</v>
      </c>
      <c r="BL126" s="192">
        <v>1</v>
      </c>
      <c r="BM126" s="192">
        <v>1</v>
      </c>
      <c r="BN126" s="192">
        <v>1</v>
      </c>
      <c r="BO126" s="192">
        <v>1</v>
      </c>
      <c r="BP126" s="192">
        <v>1</v>
      </c>
      <c r="BQ126" s="192">
        <v>1</v>
      </c>
      <c r="BR126" s="192">
        <v>1</v>
      </c>
      <c r="BS126" s="192">
        <v>1</v>
      </c>
      <c r="BT126" s="192">
        <v>1</v>
      </c>
      <c r="BU126" s="192">
        <v>1</v>
      </c>
      <c r="BV126" s="192">
        <v>1</v>
      </c>
      <c r="BW126" s="192">
        <v>1</v>
      </c>
      <c r="BX126" s="192">
        <v>1</v>
      </c>
      <c r="BY126" s="192">
        <v>1</v>
      </c>
      <c r="BZ126" s="192">
        <v>1</v>
      </c>
      <c r="CA126" s="192">
        <v>1</v>
      </c>
      <c r="CB126" s="192">
        <v>1</v>
      </c>
      <c r="CC126" s="192">
        <v>1</v>
      </c>
      <c r="CD126" s="192">
        <v>1</v>
      </c>
      <c r="CE126" s="192">
        <v>1</v>
      </c>
      <c r="CF126" s="192">
        <v>1</v>
      </c>
      <c r="CG126" s="192">
        <v>1</v>
      </c>
      <c r="CH126" s="192">
        <v>1</v>
      </c>
      <c r="CI126" s="192">
        <v>1</v>
      </c>
      <c r="CJ126" s="192">
        <v>1</v>
      </c>
      <c r="CK126" s="192">
        <v>1</v>
      </c>
      <c r="CL126" s="192">
        <v>1</v>
      </c>
      <c r="CM126" s="192">
        <v>1</v>
      </c>
      <c r="CN126" s="192">
        <v>1</v>
      </c>
      <c r="CO126" s="192">
        <v>1</v>
      </c>
      <c r="CP126" s="192">
        <v>1</v>
      </c>
      <c r="CQ126" s="192">
        <v>1</v>
      </c>
      <c r="CR126" s="192">
        <v>1</v>
      </c>
      <c r="CS126" s="192">
        <v>1</v>
      </c>
      <c r="CT126" s="192">
        <v>1</v>
      </c>
      <c r="CU126" s="192">
        <v>1</v>
      </c>
      <c r="CV126" s="192">
        <v>1</v>
      </c>
      <c r="CW126" s="192">
        <v>1</v>
      </c>
      <c r="CX126" s="192">
        <v>1</v>
      </c>
      <c r="CY126" s="192">
        <v>1</v>
      </c>
      <c r="CZ126" s="192">
        <v>1</v>
      </c>
      <c r="DA126" s="192">
        <v>1</v>
      </c>
      <c r="DB126" s="192">
        <v>1</v>
      </c>
      <c r="DC126" s="192">
        <v>1</v>
      </c>
      <c r="DD126" s="192">
        <v>1</v>
      </c>
      <c r="DE126" s="192">
        <v>1</v>
      </c>
      <c r="DF126" s="192">
        <v>1</v>
      </c>
      <c r="DG126" s="192">
        <v>1</v>
      </c>
      <c r="DH126" s="192">
        <v>1</v>
      </c>
      <c r="DI126" s="192">
        <v>1</v>
      </c>
      <c r="DJ126" s="192">
        <v>1</v>
      </c>
      <c r="DK126" s="192">
        <v>1</v>
      </c>
      <c r="DL126" s="192">
        <v>1</v>
      </c>
      <c r="DM126" s="192">
        <v>1</v>
      </c>
      <c r="DN126" s="192">
        <v>1</v>
      </c>
      <c r="DO126" s="192">
        <v>1</v>
      </c>
      <c r="DP126" s="192">
        <v>1</v>
      </c>
      <c r="DQ126" s="192">
        <v>1</v>
      </c>
      <c r="DR126" s="192">
        <v>1</v>
      </c>
      <c r="DS126" s="192">
        <v>1</v>
      </c>
      <c r="DT126" s="192">
        <v>1</v>
      </c>
      <c r="DU126" s="192">
        <v>1</v>
      </c>
      <c r="DV126" s="192">
        <v>1</v>
      </c>
      <c r="DW126" s="192">
        <v>1</v>
      </c>
      <c r="DX126" s="192">
        <v>1</v>
      </c>
      <c r="DY126" s="192">
        <v>1</v>
      </c>
      <c r="DZ126" s="192">
        <v>1</v>
      </c>
      <c r="EA126" s="192">
        <v>1</v>
      </c>
      <c r="EB126" s="192">
        <v>1</v>
      </c>
      <c r="EC126" s="192">
        <v>1</v>
      </c>
      <c r="ED126" s="192">
        <v>1</v>
      </c>
      <c r="EE126" s="192">
        <v>1</v>
      </c>
      <c r="EF126" s="192">
        <v>1</v>
      </c>
      <c r="EG126" s="192">
        <v>1</v>
      </c>
      <c r="EH126" s="192">
        <v>1</v>
      </c>
      <c r="EI126" s="192">
        <v>1</v>
      </c>
      <c r="EJ126" s="192">
        <v>1</v>
      </c>
      <c r="EK126" s="192">
        <v>1</v>
      </c>
      <c r="EL126" s="192">
        <v>1</v>
      </c>
      <c r="EM126" s="192">
        <v>1</v>
      </c>
      <c r="EN126" s="192">
        <v>1</v>
      </c>
      <c r="EO126" s="192">
        <v>1</v>
      </c>
      <c r="EP126" s="192">
        <v>1</v>
      </c>
      <c r="EQ126" s="192">
        <v>1</v>
      </c>
      <c r="ER126" s="192">
        <v>1</v>
      </c>
      <c r="ES126" s="192">
        <v>1</v>
      </c>
      <c r="ET126" s="192">
        <v>1</v>
      </c>
      <c r="EU126" s="192">
        <v>1</v>
      </c>
      <c r="EV126" s="192">
        <v>1</v>
      </c>
      <c r="EW126" s="192">
        <v>1</v>
      </c>
      <c r="EX126" s="192">
        <v>1</v>
      </c>
      <c r="EY126" s="192">
        <v>1</v>
      </c>
      <c r="EZ126" s="192">
        <v>1</v>
      </c>
      <c r="FA126" s="192">
        <v>1</v>
      </c>
      <c r="FB126" s="192">
        <v>1</v>
      </c>
      <c r="FC126" s="192">
        <v>1</v>
      </c>
      <c r="FD126" s="192">
        <v>1</v>
      </c>
      <c r="FE126" s="192">
        <v>1</v>
      </c>
      <c r="FF126" s="192">
        <v>1</v>
      </c>
    </row>
    <row r="127" spans="1:162" x14ac:dyDescent="0.25">
      <c r="A127" s="31">
        <v>13</v>
      </c>
      <c r="B127" s="21" t="s">
        <v>1398</v>
      </c>
      <c r="C127" s="21" t="s">
        <v>1385</v>
      </c>
      <c r="D127" s="905" t="s">
        <v>2087</v>
      </c>
      <c r="E127" s="905"/>
      <c r="F127" s="906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>
        <v>1</v>
      </c>
      <c r="BD127" s="192">
        <v>1</v>
      </c>
      <c r="BE127" s="192">
        <v>1</v>
      </c>
      <c r="BF127" s="192">
        <v>1</v>
      </c>
      <c r="BG127" s="192">
        <v>1</v>
      </c>
      <c r="BH127" s="192">
        <v>1</v>
      </c>
      <c r="BI127" s="192">
        <v>1</v>
      </c>
      <c r="BJ127" s="192">
        <v>1</v>
      </c>
      <c r="BK127" s="192">
        <v>1</v>
      </c>
      <c r="BL127" s="192">
        <v>1</v>
      </c>
      <c r="BM127" s="192">
        <v>1</v>
      </c>
      <c r="BN127" s="192">
        <v>1</v>
      </c>
      <c r="BO127" s="192">
        <v>1</v>
      </c>
      <c r="BP127" s="192">
        <v>1</v>
      </c>
      <c r="BQ127" s="192">
        <v>1</v>
      </c>
      <c r="BR127" s="192">
        <v>1</v>
      </c>
      <c r="BS127" s="192">
        <v>1</v>
      </c>
      <c r="BT127" s="192">
        <v>1</v>
      </c>
      <c r="BU127" s="192">
        <v>1</v>
      </c>
      <c r="BV127" s="192">
        <v>1</v>
      </c>
      <c r="BW127" s="192">
        <v>1</v>
      </c>
      <c r="BX127" s="192">
        <v>1</v>
      </c>
      <c r="BY127" s="192">
        <v>1</v>
      </c>
      <c r="BZ127" s="192">
        <v>1</v>
      </c>
      <c r="CA127" s="192">
        <v>1</v>
      </c>
      <c r="CB127" s="192">
        <v>1</v>
      </c>
      <c r="CC127" s="192">
        <v>1</v>
      </c>
      <c r="CD127" s="192">
        <v>1</v>
      </c>
      <c r="CE127" s="192">
        <v>1</v>
      </c>
      <c r="CF127" s="192">
        <v>1</v>
      </c>
      <c r="CG127" s="192">
        <v>1</v>
      </c>
      <c r="CH127" s="192">
        <v>1</v>
      </c>
      <c r="CI127" s="192">
        <v>1</v>
      </c>
      <c r="CJ127" s="192">
        <v>1</v>
      </c>
      <c r="CK127" s="192">
        <v>1</v>
      </c>
      <c r="CL127" s="192">
        <v>1</v>
      </c>
      <c r="CM127" s="192">
        <v>1</v>
      </c>
      <c r="CN127" s="192">
        <v>1</v>
      </c>
      <c r="CO127" s="192">
        <v>1</v>
      </c>
      <c r="CP127" s="192">
        <v>1</v>
      </c>
      <c r="CQ127" s="192">
        <v>1</v>
      </c>
      <c r="CR127" s="192">
        <v>1</v>
      </c>
      <c r="CS127" s="192">
        <v>1</v>
      </c>
      <c r="CT127" s="192">
        <v>1</v>
      </c>
      <c r="CU127" s="192">
        <v>1</v>
      </c>
      <c r="CV127" s="192">
        <v>1</v>
      </c>
      <c r="CW127" s="192">
        <v>1</v>
      </c>
      <c r="CX127" s="192">
        <v>1</v>
      </c>
      <c r="CY127" s="192">
        <v>1</v>
      </c>
      <c r="CZ127" s="192">
        <v>1</v>
      </c>
      <c r="DA127" s="192">
        <v>1</v>
      </c>
      <c r="DB127" s="192">
        <v>1</v>
      </c>
      <c r="DC127" s="192">
        <v>1</v>
      </c>
      <c r="DD127" s="192">
        <v>1</v>
      </c>
      <c r="DE127" s="192">
        <v>1</v>
      </c>
      <c r="DF127" s="192">
        <v>1</v>
      </c>
      <c r="DG127" s="192">
        <v>1</v>
      </c>
      <c r="DH127" s="192">
        <v>1</v>
      </c>
      <c r="DI127" s="192">
        <v>1</v>
      </c>
      <c r="DJ127" s="192">
        <v>1</v>
      </c>
      <c r="DK127" s="192">
        <v>1</v>
      </c>
      <c r="DL127" s="192">
        <v>1</v>
      </c>
      <c r="DM127" s="192">
        <v>1</v>
      </c>
      <c r="DN127" s="192">
        <v>1</v>
      </c>
      <c r="DO127" s="192">
        <v>1</v>
      </c>
      <c r="DP127" s="192">
        <v>1</v>
      </c>
      <c r="DQ127" s="192">
        <v>1</v>
      </c>
      <c r="DR127" s="192">
        <v>1</v>
      </c>
      <c r="DS127" s="192">
        <v>1</v>
      </c>
      <c r="DT127" s="192">
        <v>1</v>
      </c>
      <c r="DU127" s="192">
        <v>1</v>
      </c>
      <c r="DV127" s="192">
        <v>1</v>
      </c>
      <c r="DW127" s="192">
        <v>1</v>
      </c>
      <c r="DX127" s="192">
        <v>1</v>
      </c>
      <c r="DY127" s="192">
        <v>1</v>
      </c>
      <c r="DZ127" s="192">
        <v>1</v>
      </c>
      <c r="EA127" s="192">
        <v>1</v>
      </c>
      <c r="EB127" s="192">
        <v>1</v>
      </c>
      <c r="EC127" s="192">
        <v>1</v>
      </c>
      <c r="ED127" s="192">
        <v>1</v>
      </c>
      <c r="EE127" s="192">
        <v>1</v>
      </c>
      <c r="EF127" s="192">
        <v>1</v>
      </c>
      <c r="EG127" s="192">
        <v>1</v>
      </c>
      <c r="EH127" s="192">
        <v>1</v>
      </c>
      <c r="EI127" s="192">
        <v>1</v>
      </c>
      <c r="EJ127" s="192">
        <v>1</v>
      </c>
      <c r="EK127" s="192">
        <v>1</v>
      </c>
      <c r="EL127" s="192">
        <v>1</v>
      </c>
      <c r="EM127" s="192">
        <v>1</v>
      </c>
      <c r="EN127" s="192">
        <v>1</v>
      </c>
      <c r="EO127" s="192">
        <v>1</v>
      </c>
      <c r="EP127" s="192">
        <v>1</v>
      </c>
      <c r="EQ127" s="192">
        <v>1</v>
      </c>
      <c r="ER127" s="192">
        <v>1</v>
      </c>
      <c r="ES127" s="192">
        <v>1</v>
      </c>
      <c r="ET127" s="192">
        <v>1</v>
      </c>
      <c r="EU127" s="192">
        <v>1</v>
      </c>
      <c r="EV127" s="192">
        <v>1</v>
      </c>
      <c r="EW127" s="192">
        <v>1</v>
      </c>
      <c r="EX127" s="192">
        <v>1</v>
      </c>
      <c r="EY127" s="192">
        <v>1</v>
      </c>
      <c r="EZ127" s="192">
        <v>1</v>
      </c>
      <c r="FA127" s="192">
        <v>1</v>
      </c>
      <c r="FB127" s="192">
        <v>1</v>
      </c>
      <c r="FC127" s="192">
        <v>1</v>
      </c>
      <c r="FD127" s="192">
        <v>1</v>
      </c>
      <c r="FE127" s="192">
        <v>1</v>
      </c>
      <c r="FF127" s="192">
        <v>1</v>
      </c>
    </row>
    <row r="128" spans="1:162" x14ac:dyDescent="0.25">
      <c r="A128" s="31">
        <v>13</v>
      </c>
      <c r="B128" s="21" t="s">
        <v>1398</v>
      </c>
      <c r="C128" s="21" t="s">
        <v>1385</v>
      </c>
      <c r="D128" s="905" t="s">
        <v>2105</v>
      </c>
      <c r="E128" s="905"/>
      <c r="F128" s="906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  <c r="BG128" s="192"/>
      <c r="BH128" s="192"/>
      <c r="BI128" s="192"/>
      <c r="BJ128" s="192"/>
      <c r="BK128" s="192"/>
      <c r="BL128" s="192"/>
      <c r="BM128" s="192"/>
      <c r="BN128" s="192"/>
      <c r="BO128" s="192"/>
      <c r="BP128" s="192"/>
      <c r="BQ128" s="192"/>
      <c r="BR128" s="192"/>
      <c r="BS128" s="192"/>
      <c r="BT128" s="192"/>
      <c r="BU128" s="192"/>
      <c r="BV128" s="192"/>
      <c r="BW128" s="192"/>
      <c r="BX128" s="192"/>
      <c r="BY128" s="192"/>
      <c r="BZ128" s="192"/>
      <c r="CA128" s="192"/>
      <c r="CB128" s="192"/>
      <c r="CC128" s="192"/>
      <c r="CD128" s="192"/>
      <c r="CE128" s="192"/>
      <c r="CF128" s="192"/>
      <c r="CG128" s="192"/>
      <c r="CH128" s="192"/>
      <c r="CI128" s="192"/>
      <c r="CJ128" s="192"/>
      <c r="CK128" s="192"/>
      <c r="CL128" s="192"/>
      <c r="CM128" s="192"/>
      <c r="CN128" s="192"/>
      <c r="CO128" s="192"/>
      <c r="CP128" s="192"/>
      <c r="CQ128" s="192"/>
      <c r="CR128" s="192"/>
      <c r="CS128" s="192"/>
      <c r="CT128" s="192"/>
      <c r="CU128" s="192"/>
      <c r="CV128" s="192"/>
      <c r="CW128" s="192"/>
      <c r="CX128" s="192"/>
      <c r="CY128" s="192"/>
      <c r="CZ128" s="192"/>
      <c r="DA128" s="192"/>
      <c r="DB128" s="192"/>
      <c r="DC128" s="192"/>
      <c r="DD128" s="192"/>
      <c r="DE128" s="192"/>
      <c r="DF128" s="192"/>
      <c r="DG128" s="192"/>
      <c r="DH128" s="192"/>
      <c r="DI128" s="192"/>
      <c r="DJ128" s="192"/>
      <c r="DK128" s="192"/>
      <c r="DL128" s="192"/>
      <c r="DM128" s="192"/>
      <c r="DN128" s="192"/>
      <c r="DO128" s="192"/>
      <c r="DP128" s="192"/>
      <c r="DQ128" s="192"/>
      <c r="DR128" s="192"/>
      <c r="DS128" s="192"/>
      <c r="DT128" s="192"/>
      <c r="DU128" s="192"/>
      <c r="DV128" s="192"/>
      <c r="DW128" s="192"/>
      <c r="DX128" s="192"/>
      <c r="DY128" s="192"/>
      <c r="DZ128" s="192"/>
      <c r="EA128" s="192"/>
      <c r="EB128" s="192"/>
      <c r="EC128" s="192"/>
      <c r="ED128" s="192"/>
      <c r="EE128" s="192"/>
      <c r="EF128" s="192"/>
      <c r="EG128" s="192"/>
      <c r="EH128" s="192"/>
      <c r="EI128" s="192"/>
      <c r="EJ128" s="192"/>
      <c r="EK128" s="192"/>
      <c r="EL128" s="192"/>
      <c r="EM128" s="192"/>
      <c r="EN128" s="192"/>
      <c r="EO128" s="192"/>
      <c r="EP128" s="192"/>
      <c r="EQ128" s="192"/>
      <c r="ER128" s="192"/>
      <c r="ES128" s="192"/>
      <c r="ET128" s="192"/>
      <c r="EU128" s="192"/>
      <c r="EV128" s="192"/>
      <c r="EW128" s="192"/>
      <c r="EX128" s="192"/>
      <c r="EY128" s="192"/>
      <c r="EZ128" s="192"/>
      <c r="FA128" s="192"/>
      <c r="FB128" s="192"/>
      <c r="FC128" s="192"/>
      <c r="FD128" s="192"/>
      <c r="FE128" s="192"/>
      <c r="FF128" s="192"/>
    </row>
    <row r="129" spans="1:162" x14ac:dyDescent="0.25">
      <c r="A129" s="31">
        <v>13</v>
      </c>
      <c r="B129" s="21" t="s">
        <v>1398</v>
      </c>
      <c r="C129" s="21" t="s">
        <v>1385</v>
      </c>
      <c r="D129" s="911" t="s">
        <v>2068</v>
      </c>
      <c r="E129" s="912"/>
      <c r="F129" s="913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  <c r="BG129" s="192"/>
      <c r="BH129" s="192"/>
      <c r="BI129" s="192"/>
      <c r="BJ129" s="192"/>
      <c r="BK129" s="192"/>
      <c r="BL129" s="192"/>
      <c r="BM129" s="192"/>
      <c r="BN129" s="192"/>
      <c r="BO129" s="192"/>
      <c r="BP129" s="192"/>
      <c r="BQ129" s="192"/>
      <c r="BR129" s="192"/>
      <c r="BS129" s="192"/>
      <c r="BT129" s="192"/>
      <c r="BU129" s="192"/>
      <c r="BV129" s="192"/>
      <c r="BW129" s="192"/>
      <c r="BX129" s="192"/>
      <c r="BY129" s="192"/>
      <c r="BZ129" s="192"/>
      <c r="CA129" s="192"/>
      <c r="CB129" s="192"/>
      <c r="CC129" s="192"/>
      <c r="CD129" s="192"/>
      <c r="CE129" s="192"/>
      <c r="CF129" s="192"/>
      <c r="CG129" s="192"/>
      <c r="CH129" s="192"/>
      <c r="CI129" s="192"/>
      <c r="CJ129" s="192"/>
      <c r="CK129" s="192"/>
      <c r="CL129" s="192"/>
      <c r="CM129" s="192"/>
      <c r="CN129" s="192"/>
      <c r="CO129" s="192"/>
      <c r="CP129" s="192"/>
      <c r="CQ129" s="192"/>
      <c r="CR129" s="192"/>
      <c r="CS129" s="192"/>
      <c r="CT129" s="192"/>
      <c r="CU129" s="192"/>
      <c r="CV129" s="192"/>
      <c r="CW129" s="192"/>
      <c r="CX129" s="192"/>
      <c r="CY129" s="192"/>
      <c r="CZ129" s="192"/>
      <c r="DA129" s="192"/>
      <c r="DB129" s="192"/>
      <c r="DC129" s="192"/>
      <c r="DD129" s="192"/>
      <c r="DE129" s="192"/>
      <c r="DF129" s="192"/>
      <c r="DG129" s="192"/>
      <c r="DH129" s="192"/>
      <c r="DI129" s="192"/>
      <c r="DJ129" s="192"/>
      <c r="DK129" s="192"/>
      <c r="DL129" s="192"/>
      <c r="DM129" s="192"/>
      <c r="DN129" s="192"/>
      <c r="DO129" s="192"/>
      <c r="DP129" s="192"/>
      <c r="DQ129" s="192"/>
      <c r="DR129" s="192"/>
      <c r="DS129" s="192"/>
      <c r="DT129" s="192"/>
      <c r="DU129" s="192"/>
      <c r="DV129" s="192"/>
      <c r="DW129" s="192"/>
      <c r="DX129" s="192"/>
      <c r="DY129" s="192"/>
      <c r="DZ129" s="192"/>
      <c r="EA129" s="192"/>
      <c r="EB129" s="192"/>
      <c r="EC129" s="192"/>
      <c r="ED129" s="192"/>
      <c r="EE129" s="192"/>
      <c r="EF129" s="192"/>
      <c r="EG129" s="192"/>
      <c r="EH129" s="192"/>
      <c r="EI129" s="192"/>
      <c r="EJ129" s="192"/>
      <c r="EK129" s="192"/>
      <c r="EL129" s="192"/>
      <c r="EM129" s="192"/>
      <c r="EN129" s="192"/>
      <c r="EO129" s="192"/>
      <c r="EP129" s="192"/>
      <c r="EQ129" s="192"/>
      <c r="ER129" s="192"/>
      <c r="ES129" s="192"/>
      <c r="ET129" s="192"/>
      <c r="EU129" s="192"/>
      <c r="EV129" s="192"/>
      <c r="EW129" s="192"/>
      <c r="EX129" s="192"/>
      <c r="EY129" s="192"/>
      <c r="EZ129" s="192"/>
      <c r="FA129" s="192"/>
      <c r="FB129" s="192"/>
      <c r="FC129" s="192"/>
      <c r="FD129" s="192"/>
      <c r="FE129" s="192"/>
      <c r="FF129" s="192"/>
    </row>
    <row r="130" spans="1:162" x14ac:dyDescent="0.25">
      <c r="A130" s="31">
        <v>13</v>
      </c>
      <c r="B130" s="21" t="s">
        <v>1398</v>
      </c>
      <c r="C130" s="21" t="s">
        <v>1385</v>
      </c>
      <c r="D130" s="905" t="s">
        <v>2106</v>
      </c>
      <c r="E130" s="905"/>
      <c r="F130" s="906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192"/>
      <c r="BG130" s="192"/>
      <c r="BH130" s="192"/>
      <c r="BI130" s="192"/>
      <c r="BJ130" s="192"/>
      <c r="BK130" s="192"/>
      <c r="BL130" s="192"/>
      <c r="BM130" s="192"/>
      <c r="BN130" s="192"/>
      <c r="BO130" s="192"/>
      <c r="BP130" s="192"/>
      <c r="BQ130" s="192"/>
      <c r="BR130" s="192"/>
      <c r="BS130" s="192"/>
      <c r="BT130" s="192"/>
      <c r="BU130" s="192"/>
      <c r="BV130" s="192"/>
      <c r="BW130" s="192"/>
      <c r="BX130" s="192"/>
      <c r="BY130" s="192"/>
      <c r="BZ130" s="192"/>
      <c r="CA130" s="192"/>
      <c r="CB130" s="192"/>
      <c r="CC130" s="192"/>
      <c r="CD130" s="192"/>
      <c r="CE130" s="192"/>
      <c r="CF130" s="192"/>
      <c r="CG130" s="192"/>
      <c r="CH130" s="192"/>
      <c r="CI130" s="192"/>
      <c r="CJ130" s="192"/>
      <c r="CK130" s="192"/>
      <c r="CL130" s="192"/>
      <c r="CM130" s="192"/>
      <c r="CN130" s="192"/>
      <c r="CO130" s="192"/>
      <c r="CP130" s="192"/>
      <c r="CQ130" s="192"/>
      <c r="CR130" s="192"/>
      <c r="CS130" s="192"/>
      <c r="CT130" s="192"/>
      <c r="CU130" s="192"/>
      <c r="CV130" s="192"/>
      <c r="CW130" s="192"/>
      <c r="CX130" s="192"/>
      <c r="CY130" s="192"/>
      <c r="CZ130" s="192"/>
      <c r="DA130" s="192"/>
      <c r="DB130" s="192"/>
      <c r="DC130" s="192"/>
      <c r="DD130" s="192"/>
      <c r="DE130" s="192"/>
      <c r="DF130" s="192"/>
      <c r="DG130" s="192"/>
      <c r="DH130" s="192"/>
      <c r="DI130" s="192"/>
      <c r="DJ130" s="192"/>
      <c r="DK130" s="192"/>
      <c r="DL130" s="192"/>
      <c r="DM130" s="192"/>
      <c r="DN130" s="192"/>
      <c r="DO130" s="192"/>
      <c r="DP130" s="192"/>
      <c r="DQ130" s="192"/>
      <c r="DR130" s="192"/>
      <c r="DS130" s="192"/>
      <c r="DT130" s="192"/>
      <c r="DU130" s="192"/>
      <c r="DV130" s="192"/>
      <c r="DW130" s="192"/>
      <c r="DX130" s="192"/>
      <c r="DY130" s="192"/>
      <c r="DZ130" s="192"/>
      <c r="EA130" s="192"/>
      <c r="EB130" s="192"/>
      <c r="EC130" s="192"/>
      <c r="ED130" s="192"/>
      <c r="EE130" s="192"/>
      <c r="EF130" s="192"/>
      <c r="EG130" s="192"/>
      <c r="EH130" s="192"/>
      <c r="EI130" s="192"/>
      <c r="EJ130" s="192"/>
      <c r="EK130" s="192"/>
      <c r="EL130" s="192"/>
      <c r="EM130" s="192"/>
      <c r="EN130" s="192"/>
      <c r="EO130" s="192"/>
      <c r="EP130" s="192"/>
      <c r="EQ130" s="192"/>
      <c r="ER130" s="192"/>
      <c r="ES130" s="192"/>
      <c r="ET130" s="192"/>
      <c r="EU130" s="192"/>
      <c r="EV130" s="192"/>
      <c r="EW130" s="192"/>
      <c r="EX130" s="192"/>
      <c r="EY130" s="192"/>
      <c r="EZ130" s="192"/>
      <c r="FA130" s="192"/>
      <c r="FB130" s="192"/>
      <c r="FC130" s="192"/>
      <c r="FD130" s="192"/>
      <c r="FE130" s="192"/>
      <c r="FF130" s="192"/>
    </row>
    <row r="131" spans="1:162" x14ac:dyDescent="0.25">
      <c r="A131" s="31">
        <v>13</v>
      </c>
      <c r="B131" s="21" t="s">
        <v>1398</v>
      </c>
      <c r="C131" s="21" t="s">
        <v>1385</v>
      </c>
      <c r="D131" s="905" t="s">
        <v>2061</v>
      </c>
      <c r="E131" s="905"/>
      <c r="F131" s="906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>
        <v>1</v>
      </c>
      <c r="BD131" s="192">
        <v>1</v>
      </c>
      <c r="BE131" s="192">
        <v>1</v>
      </c>
      <c r="BF131" s="192">
        <v>1</v>
      </c>
      <c r="BG131" s="192">
        <v>1</v>
      </c>
      <c r="BH131" s="192">
        <v>1</v>
      </c>
      <c r="BI131" s="192">
        <v>1</v>
      </c>
      <c r="BJ131" s="192">
        <v>1</v>
      </c>
      <c r="BK131" s="192">
        <v>1</v>
      </c>
      <c r="BL131" s="192">
        <v>1</v>
      </c>
      <c r="BM131" s="192">
        <v>1</v>
      </c>
      <c r="BN131" s="192">
        <v>1</v>
      </c>
      <c r="BO131" s="192">
        <v>1</v>
      </c>
      <c r="BP131" s="192">
        <v>1</v>
      </c>
      <c r="BQ131" s="192">
        <v>1</v>
      </c>
      <c r="BR131" s="192">
        <v>1</v>
      </c>
      <c r="BS131" s="192">
        <v>1</v>
      </c>
      <c r="BT131" s="192">
        <v>1</v>
      </c>
      <c r="BU131" s="192">
        <v>1</v>
      </c>
      <c r="BV131" s="192">
        <v>1</v>
      </c>
      <c r="BW131" s="192">
        <v>1</v>
      </c>
      <c r="BX131" s="192">
        <v>1</v>
      </c>
      <c r="BY131" s="192">
        <v>1</v>
      </c>
      <c r="BZ131" s="192">
        <v>1</v>
      </c>
      <c r="CA131" s="192">
        <v>1</v>
      </c>
      <c r="CB131" s="192">
        <v>1</v>
      </c>
      <c r="CC131" s="192">
        <v>1</v>
      </c>
      <c r="CD131" s="192">
        <v>1</v>
      </c>
      <c r="CE131" s="192">
        <v>1</v>
      </c>
      <c r="CF131" s="192">
        <v>1</v>
      </c>
      <c r="CG131" s="192">
        <v>1</v>
      </c>
      <c r="CH131" s="192">
        <v>1</v>
      </c>
      <c r="CI131" s="192">
        <v>1</v>
      </c>
      <c r="CJ131" s="192">
        <v>1</v>
      </c>
      <c r="CK131" s="192">
        <v>1</v>
      </c>
      <c r="CL131" s="192">
        <v>1</v>
      </c>
      <c r="CM131" s="192">
        <v>1</v>
      </c>
      <c r="CN131" s="192">
        <v>1</v>
      </c>
      <c r="CO131" s="192">
        <v>1</v>
      </c>
      <c r="CP131" s="192">
        <v>1</v>
      </c>
      <c r="CQ131" s="192">
        <v>1</v>
      </c>
      <c r="CR131" s="192">
        <v>1</v>
      </c>
      <c r="CS131" s="192">
        <v>1</v>
      </c>
      <c r="CT131" s="192">
        <v>1</v>
      </c>
      <c r="CU131" s="192">
        <v>1</v>
      </c>
      <c r="CV131" s="192">
        <v>1</v>
      </c>
      <c r="CW131" s="192">
        <v>1</v>
      </c>
      <c r="CX131" s="192">
        <v>1</v>
      </c>
      <c r="CY131" s="192">
        <v>1</v>
      </c>
      <c r="CZ131" s="192">
        <v>1</v>
      </c>
      <c r="DA131" s="192">
        <v>1</v>
      </c>
      <c r="DB131" s="192">
        <v>1</v>
      </c>
      <c r="DC131" s="192">
        <v>1</v>
      </c>
      <c r="DD131" s="192">
        <v>1</v>
      </c>
      <c r="DE131" s="192">
        <v>1</v>
      </c>
      <c r="DF131" s="192">
        <v>1</v>
      </c>
      <c r="DG131" s="192">
        <v>1</v>
      </c>
      <c r="DH131" s="192">
        <v>1</v>
      </c>
      <c r="DI131" s="192">
        <v>1</v>
      </c>
      <c r="DJ131" s="192">
        <v>1</v>
      </c>
      <c r="DK131" s="192">
        <v>1</v>
      </c>
      <c r="DL131" s="192">
        <v>1</v>
      </c>
      <c r="DM131" s="192">
        <v>1</v>
      </c>
      <c r="DN131" s="192">
        <v>1</v>
      </c>
      <c r="DO131" s="192">
        <v>1</v>
      </c>
      <c r="DP131" s="192">
        <v>1</v>
      </c>
      <c r="DQ131" s="192">
        <v>1</v>
      </c>
      <c r="DR131" s="192">
        <v>1</v>
      </c>
      <c r="DS131" s="192">
        <v>1</v>
      </c>
      <c r="DT131" s="192">
        <v>1</v>
      </c>
      <c r="DU131" s="192">
        <v>1</v>
      </c>
      <c r="DV131" s="192">
        <v>1</v>
      </c>
      <c r="DW131" s="192">
        <v>1</v>
      </c>
      <c r="DX131" s="192">
        <v>1</v>
      </c>
      <c r="DY131" s="192">
        <v>1</v>
      </c>
      <c r="DZ131" s="192">
        <v>1</v>
      </c>
      <c r="EA131" s="192">
        <v>1</v>
      </c>
      <c r="EB131" s="192">
        <v>1</v>
      </c>
      <c r="EC131" s="192">
        <v>1</v>
      </c>
      <c r="ED131" s="192">
        <v>1</v>
      </c>
      <c r="EE131" s="192">
        <v>1</v>
      </c>
      <c r="EF131" s="192">
        <v>1</v>
      </c>
      <c r="EG131" s="192">
        <v>1</v>
      </c>
      <c r="EH131" s="192">
        <v>1</v>
      </c>
      <c r="EI131" s="192">
        <v>1</v>
      </c>
      <c r="EJ131" s="192">
        <v>1</v>
      </c>
      <c r="EK131" s="192">
        <v>1</v>
      </c>
      <c r="EL131" s="192">
        <v>1</v>
      </c>
      <c r="EM131" s="192">
        <v>1</v>
      </c>
      <c r="EN131" s="192">
        <v>1</v>
      </c>
      <c r="EO131" s="192">
        <v>1</v>
      </c>
      <c r="EP131" s="192">
        <v>1</v>
      </c>
      <c r="EQ131" s="192">
        <v>1</v>
      </c>
      <c r="ER131" s="192">
        <v>1</v>
      </c>
      <c r="ES131" s="192">
        <v>1</v>
      </c>
      <c r="ET131" s="192">
        <v>1</v>
      </c>
      <c r="EU131" s="192">
        <v>1</v>
      </c>
      <c r="EV131" s="192">
        <v>1</v>
      </c>
      <c r="EW131" s="192">
        <v>1</v>
      </c>
      <c r="EX131" s="192">
        <v>1</v>
      </c>
      <c r="EY131" s="192">
        <v>1</v>
      </c>
      <c r="EZ131" s="192">
        <v>1</v>
      </c>
      <c r="FA131" s="192">
        <v>1</v>
      </c>
      <c r="FB131" s="192">
        <v>1</v>
      </c>
      <c r="FC131" s="192">
        <v>1</v>
      </c>
      <c r="FD131" s="192">
        <v>1</v>
      </c>
      <c r="FE131" s="192">
        <v>1</v>
      </c>
      <c r="FF131" s="192">
        <v>1</v>
      </c>
    </row>
    <row r="132" spans="1:162" x14ac:dyDescent="0.25">
      <c r="A132" s="31">
        <v>13</v>
      </c>
      <c r="B132" s="21" t="s">
        <v>1398</v>
      </c>
      <c r="C132" s="21" t="s">
        <v>1385</v>
      </c>
      <c r="D132" s="905" t="s">
        <v>2084</v>
      </c>
      <c r="E132" s="905"/>
      <c r="F132" s="906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>
        <v>1</v>
      </c>
      <c r="BD132" s="192">
        <v>1</v>
      </c>
      <c r="BE132" s="192">
        <v>1</v>
      </c>
      <c r="BF132" s="192">
        <v>1</v>
      </c>
      <c r="BG132" s="192">
        <v>1</v>
      </c>
      <c r="BH132" s="192">
        <v>1</v>
      </c>
      <c r="BI132" s="192">
        <v>1</v>
      </c>
      <c r="BJ132" s="192">
        <v>1</v>
      </c>
      <c r="BK132" s="192">
        <v>1</v>
      </c>
      <c r="BL132" s="192">
        <v>1</v>
      </c>
      <c r="BM132" s="192">
        <v>1</v>
      </c>
      <c r="BN132" s="192">
        <v>1</v>
      </c>
      <c r="BO132" s="192">
        <v>1</v>
      </c>
      <c r="BP132" s="192">
        <v>1</v>
      </c>
      <c r="BQ132" s="192">
        <v>1</v>
      </c>
      <c r="BR132" s="192">
        <v>1</v>
      </c>
      <c r="BS132" s="192">
        <v>1</v>
      </c>
      <c r="BT132" s="192">
        <v>1</v>
      </c>
      <c r="BU132" s="192">
        <v>1</v>
      </c>
      <c r="BV132" s="192">
        <v>1</v>
      </c>
      <c r="BW132" s="192">
        <v>1</v>
      </c>
      <c r="BX132" s="192">
        <v>1</v>
      </c>
      <c r="BY132" s="192">
        <v>1</v>
      </c>
      <c r="BZ132" s="192">
        <v>1</v>
      </c>
      <c r="CA132" s="192">
        <v>1</v>
      </c>
      <c r="CB132" s="192">
        <v>1</v>
      </c>
      <c r="CC132" s="192">
        <v>1</v>
      </c>
      <c r="CD132" s="192">
        <v>1</v>
      </c>
      <c r="CE132" s="192">
        <v>1</v>
      </c>
      <c r="CF132" s="192">
        <v>1</v>
      </c>
      <c r="CG132" s="192">
        <v>1</v>
      </c>
      <c r="CH132" s="192">
        <v>1</v>
      </c>
      <c r="CI132" s="192">
        <v>1</v>
      </c>
      <c r="CJ132" s="192">
        <v>1</v>
      </c>
      <c r="CK132" s="192">
        <v>1</v>
      </c>
      <c r="CL132" s="192">
        <v>1</v>
      </c>
      <c r="CM132" s="192">
        <v>1</v>
      </c>
      <c r="CN132" s="192">
        <v>1</v>
      </c>
      <c r="CO132" s="192">
        <v>1</v>
      </c>
      <c r="CP132" s="192">
        <v>1</v>
      </c>
      <c r="CQ132" s="192">
        <v>1</v>
      </c>
      <c r="CR132" s="192">
        <v>1</v>
      </c>
      <c r="CS132" s="192">
        <v>1</v>
      </c>
      <c r="CT132" s="192">
        <v>1</v>
      </c>
      <c r="CU132" s="192">
        <v>1</v>
      </c>
      <c r="CV132" s="192">
        <v>1</v>
      </c>
      <c r="CW132" s="192">
        <v>1</v>
      </c>
      <c r="CX132" s="192">
        <v>1</v>
      </c>
      <c r="CY132" s="192">
        <v>1</v>
      </c>
      <c r="CZ132" s="192">
        <v>1</v>
      </c>
      <c r="DA132" s="192">
        <v>1</v>
      </c>
      <c r="DB132" s="192">
        <v>1</v>
      </c>
      <c r="DC132" s="192">
        <v>1</v>
      </c>
      <c r="DD132" s="192">
        <v>1</v>
      </c>
      <c r="DE132" s="192">
        <v>1</v>
      </c>
      <c r="DF132" s="192">
        <v>1</v>
      </c>
      <c r="DG132" s="192">
        <v>1</v>
      </c>
      <c r="DH132" s="192">
        <v>1</v>
      </c>
      <c r="DI132" s="192">
        <v>1</v>
      </c>
      <c r="DJ132" s="192">
        <v>1</v>
      </c>
      <c r="DK132" s="192">
        <v>1</v>
      </c>
      <c r="DL132" s="192">
        <v>1</v>
      </c>
      <c r="DM132" s="192">
        <v>1</v>
      </c>
      <c r="DN132" s="192">
        <v>1</v>
      </c>
      <c r="DO132" s="192">
        <v>1</v>
      </c>
      <c r="DP132" s="192">
        <v>1</v>
      </c>
      <c r="DQ132" s="192">
        <v>1</v>
      </c>
      <c r="DR132" s="192">
        <v>1</v>
      </c>
      <c r="DS132" s="192">
        <v>1</v>
      </c>
      <c r="DT132" s="192">
        <v>1</v>
      </c>
      <c r="DU132" s="192">
        <v>1</v>
      </c>
      <c r="DV132" s="192">
        <v>1</v>
      </c>
      <c r="DW132" s="192">
        <v>1</v>
      </c>
      <c r="DX132" s="192">
        <v>1</v>
      </c>
      <c r="DY132" s="192">
        <v>1</v>
      </c>
      <c r="DZ132" s="192">
        <v>1</v>
      </c>
      <c r="EA132" s="192">
        <v>1</v>
      </c>
      <c r="EB132" s="192">
        <v>1</v>
      </c>
      <c r="EC132" s="192">
        <v>1</v>
      </c>
      <c r="ED132" s="192">
        <v>1</v>
      </c>
      <c r="EE132" s="192">
        <v>1</v>
      </c>
      <c r="EF132" s="192">
        <v>1</v>
      </c>
      <c r="EG132" s="192">
        <v>1</v>
      </c>
      <c r="EH132" s="192">
        <v>1</v>
      </c>
      <c r="EI132" s="192">
        <v>1</v>
      </c>
      <c r="EJ132" s="192">
        <v>1</v>
      </c>
      <c r="EK132" s="192">
        <v>1</v>
      </c>
      <c r="EL132" s="192">
        <v>1</v>
      </c>
      <c r="EM132" s="192">
        <v>1</v>
      </c>
      <c r="EN132" s="192">
        <v>1</v>
      </c>
      <c r="EO132" s="192">
        <v>1</v>
      </c>
      <c r="EP132" s="192">
        <v>1</v>
      </c>
      <c r="EQ132" s="192">
        <v>1</v>
      </c>
      <c r="ER132" s="192">
        <v>1</v>
      </c>
      <c r="ES132" s="192">
        <v>1</v>
      </c>
      <c r="ET132" s="192">
        <v>1</v>
      </c>
      <c r="EU132" s="192">
        <v>1</v>
      </c>
      <c r="EV132" s="192">
        <v>1</v>
      </c>
      <c r="EW132" s="192">
        <v>1</v>
      </c>
      <c r="EX132" s="192">
        <v>1</v>
      </c>
      <c r="EY132" s="192">
        <v>1</v>
      </c>
      <c r="EZ132" s="192">
        <v>1</v>
      </c>
      <c r="FA132" s="192">
        <v>1</v>
      </c>
      <c r="FB132" s="192">
        <v>1</v>
      </c>
      <c r="FC132" s="192">
        <v>1</v>
      </c>
      <c r="FD132" s="192">
        <v>1</v>
      </c>
      <c r="FE132" s="192">
        <v>1</v>
      </c>
      <c r="FF132" s="192">
        <v>1</v>
      </c>
    </row>
    <row r="133" spans="1:162" x14ac:dyDescent="0.25">
      <c r="A133" s="31">
        <v>13</v>
      </c>
      <c r="B133" s="21" t="s">
        <v>1398</v>
      </c>
      <c r="C133" s="21" t="s">
        <v>1385</v>
      </c>
      <c r="D133" s="905" t="s">
        <v>2107</v>
      </c>
      <c r="E133" s="905"/>
      <c r="F133" s="906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>
        <v>1</v>
      </c>
      <c r="BD133" s="192">
        <v>1</v>
      </c>
      <c r="BE133" s="192">
        <v>1</v>
      </c>
      <c r="BF133" s="192">
        <v>1</v>
      </c>
      <c r="BG133" s="192">
        <v>1</v>
      </c>
      <c r="BH133" s="192">
        <v>1</v>
      </c>
      <c r="BI133" s="192">
        <v>1</v>
      </c>
      <c r="BJ133" s="192">
        <v>1</v>
      </c>
      <c r="BK133" s="192">
        <v>1</v>
      </c>
      <c r="BL133" s="192">
        <v>1</v>
      </c>
      <c r="BM133" s="192">
        <v>1</v>
      </c>
      <c r="BN133" s="192">
        <v>1</v>
      </c>
      <c r="BO133" s="192">
        <v>1</v>
      </c>
      <c r="BP133" s="192">
        <v>1</v>
      </c>
      <c r="BQ133" s="192">
        <v>1</v>
      </c>
      <c r="BR133" s="192">
        <v>1</v>
      </c>
      <c r="BS133" s="192">
        <v>1</v>
      </c>
      <c r="BT133" s="192">
        <v>1</v>
      </c>
      <c r="BU133" s="192">
        <v>1</v>
      </c>
      <c r="BV133" s="192">
        <v>1</v>
      </c>
      <c r="BW133" s="192">
        <v>1</v>
      </c>
      <c r="BX133" s="192">
        <v>1</v>
      </c>
      <c r="BY133" s="192">
        <v>1</v>
      </c>
      <c r="BZ133" s="192">
        <v>1</v>
      </c>
      <c r="CA133" s="192">
        <v>1</v>
      </c>
      <c r="CB133" s="192">
        <v>1</v>
      </c>
      <c r="CC133" s="192">
        <v>1</v>
      </c>
      <c r="CD133" s="192">
        <v>1</v>
      </c>
      <c r="CE133" s="192">
        <v>1</v>
      </c>
      <c r="CF133" s="192">
        <v>1</v>
      </c>
      <c r="CG133" s="192">
        <v>1</v>
      </c>
      <c r="CH133" s="192">
        <v>1</v>
      </c>
      <c r="CI133" s="192">
        <v>1</v>
      </c>
      <c r="CJ133" s="192">
        <v>1</v>
      </c>
      <c r="CK133" s="192">
        <v>1</v>
      </c>
      <c r="CL133" s="192">
        <v>1</v>
      </c>
      <c r="CM133" s="192">
        <v>1</v>
      </c>
      <c r="CN133" s="192">
        <v>1</v>
      </c>
      <c r="CO133" s="192">
        <v>1</v>
      </c>
      <c r="CP133" s="192">
        <v>1</v>
      </c>
      <c r="CQ133" s="192">
        <v>1</v>
      </c>
      <c r="CR133" s="192">
        <v>1</v>
      </c>
      <c r="CS133" s="192">
        <v>1</v>
      </c>
      <c r="CT133" s="192">
        <v>1</v>
      </c>
      <c r="CU133" s="192">
        <v>1</v>
      </c>
      <c r="CV133" s="192">
        <v>1</v>
      </c>
      <c r="CW133" s="192">
        <v>1</v>
      </c>
      <c r="CX133" s="192">
        <v>1</v>
      </c>
      <c r="CY133" s="192">
        <v>1</v>
      </c>
      <c r="CZ133" s="192">
        <v>1</v>
      </c>
      <c r="DA133" s="192">
        <v>1</v>
      </c>
      <c r="DB133" s="192">
        <v>1</v>
      </c>
      <c r="DC133" s="192">
        <v>1</v>
      </c>
      <c r="DD133" s="192">
        <v>1</v>
      </c>
      <c r="DE133" s="192">
        <v>1</v>
      </c>
      <c r="DF133" s="192">
        <v>1</v>
      </c>
      <c r="DG133" s="192">
        <v>1</v>
      </c>
      <c r="DH133" s="192">
        <v>1</v>
      </c>
      <c r="DI133" s="192">
        <v>1</v>
      </c>
      <c r="DJ133" s="192">
        <v>1</v>
      </c>
      <c r="DK133" s="192">
        <v>1</v>
      </c>
      <c r="DL133" s="192">
        <v>1</v>
      </c>
      <c r="DM133" s="192">
        <v>1</v>
      </c>
      <c r="DN133" s="192">
        <v>1</v>
      </c>
      <c r="DO133" s="192">
        <v>1</v>
      </c>
      <c r="DP133" s="192">
        <v>1</v>
      </c>
      <c r="DQ133" s="192">
        <v>1</v>
      </c>
      <c r="DR133" s="192">
        <v>1</v>
      </c>
      <c r="DS133" s="192">
        <v>1</v>
      </c>
      <c r="DT133" s="192">
        <v>1</v>
      </c>
      <c r="DU133" s="192">
        <v>1</v>
      </c>
      <c r="DV133" s="192">
        <v>1</v>
      </c>
      <c r="DW133" s="192">
        <v>1</v>
      </c>
      <c r="DX133" s="192">
        <v>1</v>
      </c>
      <c r="DY133" s="192">
        <v>1</v>
      </c>
      <c r="DZ133" s="192">
        <v>1</v>
      </c>
      <c r="EA133" s="192">
        <v>1</v>
      </c>
      <c r="EB133" s="192">
        <v>1</v>
      </c>
      <c r="EC133" s="192">
        <v>1</v>
      </c>
      <c r="ED133" s="192">
        <v>1</v>
      </c>
      <c r="EE133" s="192">
        <v>1</v>
      </c>
      <c r="EF133" s="192">
        <v>1</v>
      </c>
      <c r="EG133" s="192">
        <v>1</v>
      </c>
      <c r="EH133" s="192">
        <v>1</v>
      </c>
      <c r="EI133" s="192">
        <v>1</v>
      </c>
      <c r="EJ133" s="192">
        <v>1</v>
      </c>
      <c r="EK133" s="192">
        <v>1</v>
      </c>
      <c r="EL133" s="192">
        <v>1</v>
      </c>
      <c r="EM133" s="192">
        <v>1</v>
      </c>
      <c r="EN133" s="192">
        <v>1</v>
      </c>
      <c r="EO133" s="192">
        <v>1</v>
      </c>
      <c r="EP133" s="192">
        <v>1</v>
      </c>
      <c r="EQ133" s="192">
        <v>1</v>
      </c>
      <c r="ER133" s="192">
        <v>1</v>
      </c>
      <c r="ES133" s="192">
        <v>1</v>
      </c>
      <c r="ET133" s="192">
        <v>1</v>
      </c>
      <c r="EU133" s="192">
        <v>1</v>
      </c>
      <c r="EV133" s="192">
        <v>1</v>
      </c>
      <c r="EW133" s="192">
        <v>1</v>
      </c>
      <c r="EX133" s="192">
        <v>1</v>
      </c>
      <c r="EY133" s="192">
        <v>1</v>
      </c>
      <c r="EZ133" s="192">
        <v>1</v>
      </c>
      <c r="FA133" s="192">
        <v>1</v>
      </c>
      <c r="FB133" s="192">
        <v>1</v>
      </c>
      <c r="FC133" s="192">
        <v>1</v>
      </c>
      <c r="FD133" s="192">
        <v>1</v>
      </c>
      <c r="FE133" s="192">
        <v>1</v>
      </c>
      <c r="FF133" s="192">
        <v>1</v>
      </c>
    </row>
    <row r="134" spans="1:162" x14ac:dyDescent="0.25">
      <c r="A134" s="31">
        <v>13</v>
      </c>
      <c r="B134" s="21" t="s">
        <v>1398</v>
      </c>
      <c r="C134" s="21" t="s">
        <v>1385</v>
      </c>
      <c r="D134" s="905" t="s">
        <v>2072</v>
      </c>
      <c r="E134" s="905"/>
      <c r="F134" s="906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  <c r="BD134" s="192"/>
      <c r="BE134" s="192"/>
      <c r="BF134" s="192"/>
      <c r="BG134" s="192"/>
      <c r="BH134" s="192"/>
      <c r="BI134" s="192"/>
      <c r="BJ134" s="192"/>
      <c r="BK134" s="192"/>
      <c r="BL134" s="192"/>
      <c r="BM134" s="192"/>
      <c r="BN134" s="192"/>
      <c r="BO134" s="192"/>
      <c r="BP134" s="192"/>
      <c r="BQ134" s="192"/>
      <c r="BR134" s="192"/>
      <c r="BS134" s="192"/>
      <c r="BT134" s="192"/>
      <c r="BU134" s="192"/>
      <c r="BV134" s="192"/>
      <c r="BW134" s="192"/>
      <c r="BX134" s="192"/>
      <c r="BY134" s="192"/>
      <c r="BZ134" s="192"/>
      <c r="CA134" s="192"/>
      <c r="CB134" s="192"/>
      <c r="CC134" s="192"/>
      <c r="CD134" s="192"/>
      <c r="CE134" s="192"/>
      <c r="CF134" s="192"/>
      <c r="CG134" s="192"/>
      <c r="CH134" s="192"/>
      <c r="CI134" s="192"/>
      <c r="CJ134" s="192"/>
      <c r="CK134" s="192"/>
      <c r="CL134" s="192"/>
      <c r="CM134" s="192"/>
      <c r="CN134" s="192"/>
      <c r="CO134" s="192"/>
      <c r="CP134" s="192"/>
      <c r="CQ134" s="192"/>
      <c r="CR134" s="192"/>
      <c r="CS134" s="192"/>
      <c r="CT134" s="192"/>
      <c r="CU134" s="192"/>
      <c r="CV134" s="192"/>
      <c r="CW134" s="192"/>
      <c r="CX134" s="192"/>
      <c r="CY134" s="192"/>
      <c r="CZ134" s="192"/>
      <c r="DA134" s="192"/>
      <c r="DB134" s="192"/>
      <c r="DC134" s="192"/>
      <c r="DD134" s="192"/>
      <c r="DE134" s="192"/>
      <c r="DF134" s="192"/>
      <c r="DG134" s="192"/>
      <c r="DH134" s="192"/>
      <c r="DI134" s="192"/>
      <c r="DJ134" s="192"/>
      <c r="DK134" s="192"/>
      <c r="DL134" s="192"/>
      <c r="DM134" s="192"/>
      <c r="DN134" s="192"/>
      <c r="DO134" s="192"/>
      <c r="DP134" s="192"/>
      <c r="DQ134" s="192"/>
      <c r="DR134" s="192"/>
      <c r="DS134" s="192"/>
      <c r="DT134" s="192"/>
      <c r="DU134" s="192"/>
      <c r="DV134" s="192"/>
      <c r="DW134" s="192"/>
      <c r="DX134" s="192"/>
      <c r="DY134" s="192"/>
      <c r="DZ134" s="192"/>
      <c r="EA134" s="192"/>
      <c r="EB134" s="192"/>
      <c r="EC134" s="192"/>
      <c r="ED134" s="192"/>
      <c r="EE134" s="192"/>
      <c r="EF134" s="192"/>
      <c r="EG134" s="192"/>
      <c r="EH134" s="192"/>
      <c r="EI134" s="192"/>
      <c r="EJ134" s="192"/>
      <c r="EK134" s="192"/>
      <c r="EL134" s="192"/>
      <c r="EM134" s="192"/>
      <c r="EN134" s="192"/>
      <c r="EO134" s="192"/>
      <c r="EP134" s="192"/>
      <c r="EQ134" s="192"/>
      <c r="ER134" s="192"/>
      <c r="ES134" s="192"/>
      <c r="ET134" s="192"/>
      <c r="EU134" s="192"/>
      <c r="EV134" s="192"/>
      <c r="EW134" s="192"/>
      <c r="EX134" s="192"/>
      <c r="EY134" s="192"/>
      <c r="EZ134" s="192"/>
      <c r="FA134" s="192"/>
      <c r="FB134" s="192"/>
      <c r="FC134" s="192"/>
      <c r="FD134" s="192"/>
      <c r="FE134" s="192"/>
      <c r="FF134" s="192"/>
    </row>
    <row r="135" spans="1:162" x14ac:dyDescent="0.25">
      <c r="A135" s="31">
        <v>13</v>
      </c>
      <c r="B135" s="21" t="s">
        <v>1398</v>
      </c>
      <c r="C135" s="21" t="s">
        <v>1385</v>
      </c>
      <c r="D135" s="905" t="s">
        <v>2108</v>
      </c>
      <c r="E135" s="905"/>
      <c r="F135" s="906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>
        <v>2</v>
      </c>
      <c r="BD135" s="192">
        <v>2</v>
      </c>
      <c r="BE135" s="192">
        <v>2</v>
      </c>
      <c r="BF135" s="192">
        <v>2</v>
      </c>
      <c r="BG135" s="192">
        <v>2</v>
      </c>
      <c r="BH135" s="192">
        <v>2</v>
      </c>
      <c r="BI135" s="192">
        <v>2</v>
      </c>
      <c r="BJ135" s="192">
        <v>2</v>
      </c>
      <c r="BK135" s="192">
        <v>2</v>
      </c>
      <c r="BL135" s="192">
        <v>2</v>
      </c>
      <c r="BM135" s="192">
        <v>2</v>
      </c>
      <c r="BN135" s="192">
        <v>2</v>
      </c>
      <c r="BO135" s="192">
        <v>2</v>
      </c>
      <c r="BP135" s="192">
        <v>2</v>
      </c>
      <c r="BQ135" s="192">
        <v>2</v>
      </c>
      <c r="BR135" s="192">
        <v>2</v>
      </c>
      <c r="BS135" s="192">
        <v>2</v>
      </c>
      <c r="BT135" s="192">
        <v>2</v>
      </c>
      <c r="BU135" s="192">
        <v>2</v>
      </c>
      <c r="BV135" s="192">
        <v>2</v>
      </c>
      <c r="BW135" s="192">
        <v>2</v>
      </c>
      <c r="BX135" s="192">
        <v>2</v>
      </c>
      <c r="BY135" s="192">
        <v>2</v>
      </c>
      <c r="BZ135" s="192">
        <v>2</v>
      </c>
      <c r="CA135" s="192">
        <v>2</v>
      </c>
      <c r="CB135" s="192">
        <v>2</v>
      </c>
      <c r="CC135" s="192">
        <v>2</v>
      </c>
      <c r="CD135" s="192">
        <v>2</v>
      </c>
      <c r="CE135" s="192">
        <v>2</v>
      </c>
      <c r="CF135" s="192">
        <v>2</v>
      </c>
      <c r="CG135" s="192">
        <v>2</v>
      </c>
      <c r="CH135" s="192">
        <v>2</v>
      </c>
      <c r="CI135" s="192">
        <v>2</v>
      </c>
      <c r="CJ135" s="192">
        <v>2</v>
      </c>
      <c r="CK135" s="192">
        <v>2</v>
      </c>
      <c r="CL135" s="192">
        <v>2</v>
      </c>
      <c r="CM135" s="192">
        <v>2</v>
      </c>
      <c r="CN135" s="192">
        <v>2</v>
      </c>
      <c r="CO135" s="192">
        <v>2</v>
      </c>
      <c r="CP135" s="192">
        <v>2</v>
      </c>
      <c r="CQ135" s="192">
        <v>2</v>
      </c>
      <c r="CR135" s="192">
        <v>2</v>
      </c>
      <c r="CS135" s="192">
        <v>2</v>
      </c>
      <c r="CT135" s="192">
        <v>2</v>
      </c>
      <c r="CU135" s="192">
        <v>2</v>
      </c>
      <c r="CV135" s="192">
        <v>2</v>
      </c>
      <c r="CW135" s="192">
        <v>2</v>
      </c>
      <c r="CX135" s="192">
        <v>2</v>
      </c>
      <c r="CY135" s="192">
        <v>2</v>
      </c>
      <c r="CZ135" s="192">
        <v>2</v>
      </c>
      <c r="DA135" s="192">
        <v>2</v>
      </c>
      <c r="DB135" s="192">
        <v>2</v>
      </c>
      <c r="DC135" s="192">
        <v>2</v>
      </c>
      <c r="DD135" s="192">
        <v>2</v>
      </c>
      <c r="DE135" s="192">
        <v>2</v>
      </c>
      <c r="DF135" s="192">
        <v>2</v>
      </c>
      <c r="DG135" s="192">
        <v>2</v>
      </c>
      <c r="DH135" s="192">
        <v>2</v>
      </c>
      <c r="DI135" s="192">
        <v>2</v>
      </c>
      <c r="DJ135" s="192">
        <v>2</v>
      </c>
      <c r="DK135" s="192">
        <v>2</v>
      </c>
      <c r="DL135" s="192">
        <v>2</v>
      </c>
      <c r="DM135" s="192">
        <v>2</v>
      </c>
      <c r="DN135" s="192">
        <v>2</v>
      </c>
      <c r="DO135" s="192">
        <v>2</v>
      </c>
      <c r="DP135" s="192">
        <v>2</v>
      </c>
      <c r="DQ135" s="192">
        <v>2</v>
      </c>
      <c r="DR135" s="192">
        <v>2</v>
      </c>
      <c r="DS135" s="192">
        <v>2</v>
      </c>
      <c r="DT135" s="192">
        <v>2</v>
      </c>
      <c r="DU135" s="192">
        <v>2</v>
      </c>
      <c r="DV135" s="192">
        <v>2</v>
      </c>
      <c r="DW135" s="192">
        <v>2</v>
      </c>
      <c r="DX135" s="192">
        <v>2</v>
      </c>
      <c r="DY135" s="192">
        <v>2</v>
      </c>
      <c r="DZ135" s="192">
        <v>2</v>
      </c>
      <c r="EA135" s="192">
        <v>2</v>
      </c>
      <c r="EB135" s="192">
        <v>2</v>
      </c>
      <c r="EC135" s="192">
        <v>2</v>
      </c>
      <c r="ED135" s="192">
        <v>2</v>
      </c>
      <c r="EE135" s="192">
        <v>2</v>
      </c>
      <c r="EF135" s="192">
        <v>2</v>
      </c>
      <c r="EG135" s="192">
        <v>2</v>
      </c>
      <c r="EH135" s="192">
        <v>2</v>
      </c>
      <c r="EI135" s="192">
        <v>2</v>
      </c>
      <c r="EJ135" s="192">
        <v>2</v>
      </c>
      <c r="EK135" s="192">
        <v>2</v>
      </c>
      <c r="EL135" s="192">
        <v>2</v>
      </c>
      <c r="EM135" s="192">
        <v>2</v>
      </c>
      <c r="EN135" s="192">
        <v>2</v>
      </c>
      <c r="EO135" s="192">
        <v>2</v>
      </c>
      <c r="EP135" s="192">
        <v>2</v>
      </c>
      <c r="EQ135" s="192">
        <v>2</v>
      </c>
      <c r="ER135" s="192">
        <v>2</v>
      </c>
      <c r="ES135" s="192">
        <v>2</v>
      </c>
      <c r="ET135" s="192">
        <v>2</v>
      </c>
      <c r="EU135" s="192">
        <v>2</v>
      </c>
      <c r="EV135" s="192">
        <v>2</v>
      </c>
      <c r="EW135" s="192">
        <v>2</v>
      </c>
      <c r="EX135" s="192">
        <v>2</v>
      </c>
      <c r="EY135" s="192">
        <v>2</v>
      </c>
      <c r="EZ135" s="192">
        <v>2</v>
      </c>
      <c r="FA135" s="192">
        <v>2</v>
      </c>
      <c r="FB135" s="192">
        <v>2</v>
      </c>
      <c r="FC135" s="192">
        <v>2</v>
      </c>
      <c r="FD135" s="192">
        <v>2</v>
      </c>
      <c r="FE135" s="192">
        <v>2</v>
      </c>
      <c r="FF135" s="192">
        <v>2</v>
      </c>
    </row>
    <row r="136" spans="1:162" ht="14.25" thickBot="1" x14ac:dyDescent="0.3">
      <c r="A136" s="177">
        <v>13</v>
      </c>
      <c r="B136" s="178" t="s">
        <v>1398</v>
      </c>
      <c r="C136" s="178" t="s">
        <v>1385</v>
      </c>
      <c r="D136" s="907" t="s">
        <v>2066</v>
      </c>
      <c r="E136" s="907"/>
      <c r="F136" s="908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>
        <v>1</v>
      </c>
      <c r="BD136" s="192">
        <v>1</v>
      </c>
      <c r="BE136" s="192">
        <v>1</v>
      </c>
      <c r="BF136" s="192">
        <v>1</v>
      </c>
      <c r="BG136" s="192">
        <v>1</v>
      </c>
      <c r="BH136" s="192">
        <v>1</v>
      </c>
      <c r="BI136" s="192">
        <v>1</v>
      </c>
      <c r="BJ136" s="192">
        <v>1</v>
      </c>
      <c r="BK136" s="192">
        <v>1</v>
      </c>
      <c r="BL136" s="192">
        <v>1</v>
      </c>
      <c r="BM136" s="192">
        <v>1</v>
      </c>
      <c r="BN136" s="192">
        <v>1</v>
      </c>
      <c r="BO136" s="192">
        <v>1</v>
      </c>
      <c r="BP136" s="192">
        <v>1</v>
      </c>
      <c r="BQ136" s="192">
        <v>1</v>
      </c>
      <c r="BR136" s="192">
        <v>1</v>
      </c>
      <c r="BS136" s="192">
        <v>1</v>
      </c>
      <c r="BT136" s="192">
        <v>1</v>
      </c>
      <c r="BU136" s="192">
        <v>1</v>
      </c>
      <c r="BV136" s="192">
        <v>1</v>
      </c>
      <c r="BW136" s="192">
        <v>1</v>
      </c>
      <c r="BX136" s="192">
        <v>1</v>
      </c>
      <c r="BY136" s="192">
        <v>1</v>
      </c>
      <c r="BZ136" s="192">
        <v>1</v>
      </c>
      <c r="CA136" s="192">
        <v>1</v>
      </c>
      <c r="CB136" s="192">
        <v>1</v>
      </c>
      <c r="CC136" s="192">
        <v>1</v>
      </c>
      <c r="CD136" s="192">
        <v>1</v>
      </c>
      <c r="CE136" s="192">
        <v>1</v>
      </c>
      <c r="CF136" s="192">
        <v>1</v>
      </c>
      <c r="CG136" s="192">
        <v>1</v>
      </c>
      <c r="CH136" s="192">
        <v>1</v>
      </c>
      <c r="CI136" s="192">
        <v>1</v>
      </c>
      <c r="CJ136" s="192">
        <v>1</v>
      </c>
      <c r="CK136" s="192">
        <v>1</v>
      </c>
      <c r="CL136" s="192">
        <v>1</v>
      </c>
      <c r="CM136" s="192">
        <v>1</v>
      </c>
      <c r="CN136" s="192">
        <v>1</v>
      </c>
      <c r="CO136" s="192">
        <v>1</v>
      </c>
      <c r="CP136" s="192">
        <v>1</v>
      </c>
      <c r="CQ136" s="192">
        <v>1</v>
      </c>
      <c r="CR136" s="192">
        <v>1</v>
      </c>
      <c r="CS136" s="192">
        <v>1</v>
      </c>
      <c r="CT136" s="192">
        <v>1</v>
      </c>
      <c r="CU136" s="192">
        <v>1</v>
      </c>
      <c r="CV136" s="192">
        <v>1</v>
      </c>
      <c r="CW136" s="192">
        <v>1</v>
      </c>
      <c r="CX136" s="192">
        <v>1</v>
      </c>
      <c r="CY136" s="192">
        <v>1</v>
      </c>
      <c r="CZ136" s="192">
        <v>1</v>
      </c>
      <c r="DA136" s="192">
        <v>1</v>
      </c>
      <c r="DB136" s="192">
        <v>1</v>
      </c>
      <c r="DC136" s="192">
        <v>1</v>
      </c>
      <c r="DD136" s="192">
        <v>1</v>
      </c>
      <c r="DE136" s="192">
        <v>1</v>
      </c>
      <c r="DF136" s="192">
        <v>1</v>
      </c>
      <c r="DG136" s="192">
        <v>1</v>
      </c>
      <c r="DH136" s="192">
        <v>1</v>
      </c>
      <c r="DI136" s="192">
        <v>1</v>
      </c>
      <c r="DJ136" s="192">
        <v>1</v>
      </c>
      <c r="DK136" s="192">
        <v>1</v>
      </c>
      <c r="DL136" s="192">
        <v>1</v>
      </c>
      <c r="DM136" s="192">
        <v>1</v>
      </c>
      <c r="DN136" s="192">
        <v>1</v>
      </c>
      <c r="DO136" s="192">
        <v>1</v>
      </c>
      <c r="DP136" s="192">
        <v>1</v>
      </c>
      <c r="DQ136" s="192">
        <v>1</v>
      </c>
      <c r="DR136" s="192">
        <v>1</v>
      </c>
      <c r="DS136" s="192">
        <v>1</v>
      </c>
      <c r="DT136" s="192">
        <v>1</v>
      </c>
      <c r="DU136" s="192">
        <v>1</v>
      </c>
      <c r="DV136" s="192">
        <v>1</v>
      </c>
      <c r="DW136" s="192">
        <v>1</v>
      </c>
      <c r="DX136" s="192">
        <v>1</v>
      </c>
      <c r="DY136" s="192">
        <v>1</v>
      </c>
      <c r="DZ136" s="192">
        <v>1</v>
      </c>
      <c r="EA136" s="192">
        <v>1</v>
      </c>
      <c r="EB136" s="192">
        <v>1</v>
      </c>
      <c r="EC136" s="192">
        <v>1</v>
      </c>
      <c r="ED136" s="192">
        <v>1</v>
      </c>
      <c r="EE136" s="192">
        <v>1</v>
      </c>
      <c r="EF136" s="192">
        <v>1</v>
      </c>
      <c r="EG136" s="192">
        <v>1</v>
      </c>
      <c r="EH136" s="192">
        <v>1</v>
      </c>
      <c r="EI136" s="192">
        <v>1</v>
      </c>
      <c r="EJ136" s="192">
        <v>1</v>
      </c>
      <c r="EK136" s="192">
        <v>1</v>
      </c>
      <c r="EL136" s="192">
        <v>1</v>
      </c>
      <c r="EM136" s="192">
        <v>1</v>
      </c>
      <c r="EN136" s="192">
        <v>1</v>
      </c>
      <c r="EO136" s="192">
        <v>1</v>
      </c>
      <c r="EP136" s="192">
        <v>1</v>
      </c>
      <c r="EQ136" s="192">
        <v>1</v>
      </c>
      <c r="ER136" s="192">
        <v>1</v>
      </c>
      <c r="ES136" s="192">
        <v>1</v>
      </c>
      <c r="ET136" s="192">
        <v>1</v>
      </c>
      <c r="EU136" s="192">
        <v>1</v>
      </c>
      <c r="EV136" s="192">
        <v>1</v>
      </c>
      <c r="EW136" s="192">
        <v>1</v>
      </c>
      <c r="EX136" s="192">
        <v>1</v>
      </c>
      <c r="EY136" s="192">
        <v>1</v>
      </c>
      <c r="EZ136" s="192">
        <v>1</v>
      </c>
      <c r="FA136" s="192">
        <v>1</v>
      </c>
      <c r="FB136" s="192">
        <v>1</v>
      </c>
      <c r="FC136" s="192">
        <v>1</v>
      </c>
      <c r="FD136" s="192">
        <v>1</v>
      </c>
      <c r="FE136" s="192">
        <v>1</v>
      </c>
      <c r="FF136" s="192">
        <v>1</v>
      </c>
    </row>
    <row r="137" spans="1:162" x14ac:dyDescent="0.25">
      <c r="A137" s="196">
        <v>14</v>
      </c>
      <c r="B137" s="32" t="s">
        <v>1390</v>
      </c>
      <c r="C137" s="32" t="s">
        <v>1385</v>
      </c>
      <c r="D137" s="909" t="s">
        <v>2067</v>
      </c>
      <c r="E137" s="909"/>
      <c r="F137" s="910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  <c r="BG137" s="192"/>
      <c r="BH137" s="192"/>
      <c r="BI137" s="192"/>
      <c r="BJ137" s="192"/>
      <c r="BK137" s="192"/>
      <c r="BL137" s="192"/>
      <c r="BM137" s="192"/>
      <c r="BN137" s="192"/>
      <c r="BO137" s="192"/>
      <c r="BP137" s="192"/>
      <c r="BQ137" s="192"/>
      <c r="BR137" s="192"/>
      <c r="BS137" s="192"/>
      <c r="BT137" s="192"/>
      <c r="BU137" s="192"/>
      <c r="BV137" s="192">
        <v>1</v>
      </c>
      <c r="BW137" s="192">
        <v>1</v>
      </c>
      <c r="BX137" s="192">
        <v>1</v>
      </c>
      <c r="BY137" s="192">
        <v>1</v>
      </c>
      <c r="BZ137" s="192">
        <v>1</v>
      </c>
      <c r="CA137" s="192">
        <v>1</v>
      </c>
      <c r="CB137" s="192">
        <v>1</v>
      </c>
      <c r="CC137" s="192">
        <v>1</v>
      </c>
      <c r="CD137" s="192">
        <v>1</v>
      </c>
      <c r="CE137" s="192">
        <v>1</v>
      </c>
      <c r="CF137" s="192">
        <v>1</v>
      </c>
      <c r="CG137" s="192">
        <v>1</v>
      </c>
      <c r="CH137" s="192">
        <v>1</v>
      </c>
      <c r="CI137" s="192">
        <v>1</v>
      </c>
      <c r="CJ137" s="192">
        <v>1</v>
      </c>
      <c r="CK137" s="192">
        <v>1</v>
      </c>
      <c r="CL137" s="192">
        <v>1</v>
      </c>
      <c r="CM137" s="192">
        <v>1</v>
      </c>
      <c r="CN137" s="192">
        <v>1</v>
      </c>
      <c r="CO137" s="192">
        <v>1</v>
      </c>
      <c r="CP137" s="192">
        <v>1</v>
      </c>
      <c r="CQ137" s="192">
        <v>1</v>
      </c>
      <c r="CR137" s="192">
        <v>1</v>
      </c>
      <c r="CS137" s="192">
        <v>1</v>
      </c>
      <c r="CT137" s="192">
        <v>1</v>
      </c>
      <c r="CU137" s="192">
        <v>1</v>
      </c>
      <c r="CV137" s="192">
        <v>1</v>
      </c>
      <c r="CW137" s="192">
        <v>1</v>
      </c>
      <c r="CX137" s="192">
        <v>1</v>
      </c>
      <c r="CY137" s="192">
        <v>1</v>
      </c>
      <c r="CZ137" s="192">
        <v>1</v>
      </c>
      <c r="DA137" s="192">
        <v>1</v>
      </c>
      <c r="DB137" s="192">
        <v>1</v>
      </c>
      <c r="DC137" s="192">
        <v>1</v>
      </c>
      <c r="DD137" s="192">
        <v>1</v>
      </c>
      <c r="DE137" s="192">
        <v>1</v>
      </c>
      <c r="DF137" s="192">
        <v>1</v>
      </c>
      <c r="DG137" s="192">
        <v>1</v>
      </c>
      <c r="DH137" s="192">
        <v>1</v>
      </c>
      <c r="DI137" s="192">
        <v>1</v>
      </c>
      <c r="DJ137" s="192">
        <v>1</v>
      </c>
      <c r="DK137" s="192">
        <v>1</v>
      </c>
      <c r="DL137" s="192">
        <v>1</v>
      </c>
      <c r="DM137" s="192">
        <v>1</v>
      </c>
      <c r="DN137" s="192">
        <v>1</v>
      </c>
      <c r="DO137" s="192">
        <v>1</v>
      </c>
      <c r="DP137" s="192">
        <v>1</v>
      </c>
      <c r="DQ137" s="192">
        <v>1</v>
      </c>
      <c r="DR137" s="192">
        <v>1</v>
      </c>
      <c r="DS137" s="192">
        <v>1</v>
      </c>
      <c r="DT137" s="192">
        <v>1</v>
      </c>
      <c r="DU137" s="192">
        <v>1</v>
      </c>
      <c r="DV137" s="192">
        <v>1</v>
      </c>
      <c r="DW137" s="192">
        <v>1</v>
      </c>
      <c r="DX137" s="192">
        <v>1</v>
      </c>
      <c r="DY137" s="192">
        <v>1</v>
      </c>
      <c r="DZ137" s="192">
        <v>1</v>
      </c>
      <c r="EA137" s="192">
        <v>1</v>
      </c>
      <c r="EB137" s="192">
        <v>1</v>
      </c>
      <c r="EC137" s="192">
        <v>1</v>
      </c>
      <c r="ED137" s="192">
        <v>1</v>
      </c>
      <c r="EE137" s="192">
        <v>1</v>
      </c>
      <c r="EF137" s="192">
        <v>1</v>
      </c>
      <c r="EG137" s="192">
        <v>1</v>
      </c>
      <c r="EH137" s="192">
        <v>1</v>
      </c>
      <c r="EI137" s="192">
        <v>1</v>
      </c>
      <c r="EJ137" s="192">
        <v>1</v>
      </c>
      <c r="EK137" s="192">
        <v>1</v>
      </c>
      <c r="EL137" s="192">
        <v>1</v>
      </c>
      <c r="EM137" s="192">
        <v>1</v>
      </c>
      <c r="EN137" s="192">
        <v>1</v>
      </c>
      <c r="EO137" s="192">
        <v>1</v>
      </c>
      <c r="EP137" s="192">
        <v>1</v>
      </c>
      <c r="EQ137" s="192">
        <v>1</v>
      </c>
      <c r="ER137" s="192">
        <v>1</v>
      </c>
      <c r="ES137" s="192">
        <v>1</v>
      </c>
      <c r="ET137" s="192">
        <v>1</v>
      </c>
      <c r="EU137" s="192">
        <v>1</v>
      </c>
      <c r="EV137" s="192">
        <v>1</v>
      </c>
      <c r="EW137" s="192">
        <v>1</v>
      </c>
      <c r="EX137" s="192">
        <v>1</v>
      </c>
      <c r="EY137" s="192">
        <v>1</v>
      </c>
      <c r="EZ137" s="192">
        <v>1</v>
      </c>
      <c r="FA137" s="192">
        <v>1</v>
      </c>
      <c r="FB137" s="192">
        <v>1</v>
      </c>
      <c r="FC137" s="192">
        <v>1</v>
      </c>
      <c r="FD137" s="192">
        <v>1</v>
      </c>
      <c r="FE137" s="192">
        <v>1</v>
      </c>
      <c r="FF137" s="192">
        <v>1</v>
      </c>
    </row>
    <row r="138" spans="1:162" x14ac:dyDescent="0.25">
      <c r="A138" s="31">
        <v>14</v>
      </c>
      <c r="B138" s="21" t="s">
        <v>1390</v>
      </c>
      <c r="C138" s="21" t="s">
        <v>1385</v>
      </c>
      <c r="D138" s="905" t="s">
        <v>2087</v>
      </c>
      <c r="E138" s="905"/>
      <c r="F138" s="906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  <c r="BG138" s="192"/>
      <c r="BH138" s="192"/>
      <c r="BI138" s="192"/>
      <c r="BJ138" s="192"/>
      <c r="BK138" s="192"/>
      <c r="BL138" s="192"/>
      <c r="BM138" s="192"/>
      <c r="BN138" s="192"/>
      <c r="BO138" s="192"/>
      <c r="BP138" s="192"/>
      <c r="BQ138" s="192"/>
      <c r="BR138" s="192"/>
      <c r="BS138" s="192"/>
      <c r="BT138" s="192"/>
      <c r="BU138" s="192"/>
      <c r="BV138" s="192">
        <v>1</v>
      </c>
      <c r="BW138" s="192">
        <v>1</v>
      </c>
      <c r="BX138" s="192">
        <v>1</v>
      </c>
      <c r="BY138" s="192">
        <v>1</v>
      </c>
      <c r="BZ138" s="192">
        <v>1</v>
      </c>
      <c r="CA138" s="192">
        <v>1</v>
      </c>
      <c r="CB138" s="192">
        <v>1</v>
      </c>
      <c r="CC138" s="192">
        <v>1</v>
      </c>
      <c r="CD138" s="192">
        <v>1</v>
      </c>
      <c r="CE138" s="192">
        <v>1</v>
      </c>
      <c r="CF138" s="192">
        <v>1</v>
      </c>
      <c r="CG138" s="192">
        <v>1</v>
      </c>
      <c r="CH138" s="192">
        <v>1</v>
      </c>
      <c r="CI138" s="192">
        <v>1</v>
      </c>
      <c r="CJ138" s="192">
        <v>1</v>
      </c>
      <c r="CK138" s="192">
        <v>1</v>
      </c>
      <c r="CL138" s="192">
        <v>1</v>
      </c>
      <c r="CM138" s="192">
        <v>1</v>
      </c>
      <c r="CN138" s="192">
        <v>1</v>
      </c>
      <c r="CO138" s="192">
        <v>1</v>
      </c>
      <c r="CP138" s="192">
        <v>1</v>
      </c>
      <c r="CQ138" s="192">
        <v>1</v>
      </c>
      <c r="CR138" s="192">
        <v>1</v>
      </c>
      <c r="CS138" s="192">
        <v>1</v>
      </c>
      <c r="CT138" s="192">
        <v>1</v>
      </c>
      <c r="CU138" s="192">
        <v>1</v>
      </c>
      <c r="CV138" s="192">
        <v>1</v>
      </c>
      <c r="CW138" s="192">
        <v>1</v>
      </c>
      <c r="CX138" s="192">
        <v>1</v>
      </c>
      <c r="CY138" s="192">
        <v>1</v>
      </c>
      <c r="CZ138" s="192">
        <v>1</v>
      </c>
      <c r="DA138" s="192">
        <v>1</v>
      </c>
      <c r="DB138" s="192">
        <v>1</v>
      </c>
      <c r="DC138" s="192">
        <v>1</v>
      </c>
      <c r="DD138" s="192">
        <v>1</v>
      </c>
      <c r="DE138" s="192">
        <v>1</v>
      </c>
      <c r="DF138" s="192">
        <v>1</v>
      </c>
      <c r="DG138" s="192">
        <v>1</v>
      </c>
      <c r="DH138" s="192">
        <v>1</v>
      </c>
      <c r="DI138" s="192">
        <v>1</v>
      </c>
      <c r="DJ138" s="192">
        <v>1</v>
      </c>
      <c r="DK138" s="192">
        <v>1</v>
      </c>
      <c r="DL138" s="192">
        <v>1</v>
      </c>
      <c r="DM138" s="192">
        <v>1</v>
      </c>
      <c r="DN138" s="192">
        <v>1</v>
      </c>
      <c r="DO138" s="192">
        <v>1</v>
      </c>
      <c r="DP138" s="192">
        <v>1</v>
      </c>
      <c r="DQ138" s="192">
        <v>1</v>
      </c>
      <c r="DR138" s="192">
        <v>1</v>
      </c>
      <c r="DS138" s="192">
        <v>1</v>
      </c>
      <c r="DT138" s="192">
        <v>1</v>
      </c>
      <c r="DU138" s="192">
        <v>1</v>
      </c>
      <c r="DV138" s="192">
        <v>1</v>
      </c>
      <c r="DW138" s="192">
        <v>1</v>
      </c>
      <c r="DX138" s="192">
        <v>1</v>
      </c>
      <c r="DY138" s="192">
        <v>1</v>
      </c>
      <c r="DZ138" s="192">
        <v>1</v>
      </c>
      <c r="EA138" s="192">
        <v>1</v>
      </c>
      <c r="EB138" s="192">
        <v>1</v>
      </c>
      <c r="EC138" s="192">
        <v>1</v>
      </c>
      <c r="ED138" s="192">
        <v>1</v>
      </c>
      <c r="EE138" s="192">
        <v>1</v>
      </c>
      <c r="EF138" s="192">
        <v>1</v>
      </c>
      <c r="EG138" s="192">
        <v>1</v>
      </c>
      <c r="EH138" s="192">
        <v>1</v>
      </c>
      <c r="EI138" s="192">
        <v>1</v>
      </c>
      <c r="EJ138" s="192">
        <v>1</v>
      </c>
      <c r="EK138" s="192">
        <v>1</v>
      </c>
      <c r="EL138" s="192">
        <v>1</v>
      </c>
      <c r="EM138" s="192">
        <v>1</v>
      </c>
      <c r="EN138" s="192">
        <v>1</v>
      </c>
      <c r="EO138" s="192">
        <v>1</v>
      </c>
      <c r="EP138" s="192">
        <v>1</v>
      </c>
      <c r="EQ138" s="192">
        <v>1</v>
      </c>
      <c r="ER138" s="192">
        <v>1</v>
      </c>
      <c r="ES138" s="192">
        <v>1</v>
      </c>
      <c r="ET138" s="192">
        <v>1</v>
      </c>
      <c r="EU138" s="192">
        <v>1</v>
      </c>
      <c r="EV138" s="192">
        <v>1</v>
      </c>
      <c r="EW138" s="192">
        <v>1</v>
      </c>
      <c r="EX138" s="192">
        <v>1</v>
      </c>
      <c r="EY138" s="192">
        <v>1</v>
      </c>
      <c r="EZ138" s="192">
        <v>1</v>
      </c>
      <c r="FA138" s="192">
        <v>1</v>
      </c>
      <c r="FB138" s="192">
        <v>1</v>
      </c>
      <c r="FC138" s="192">
        <v>1</v>
      </c>
      <c r="FD138" s="192">
        <v>1</v>
      </c>
      <c r="FE138" s="192">
        <v>1</v>
      </c>
      <c r="FF138" s="192">
        <v>1</v>
      </c>
    </row>
    <row r="139" spans="1:162" x14ac:dyDescent="0.25">
      <c r="A139" s="31">
        <v>14</v>
      </c>
      <c r="B139" s="21" t="s">
        <v>1390</v>
      </c>
      <c r="C139" s="21" t="s">
        <v>1385</v>
      </c>
      <c r="D139" s="911" t="s">
        <v>2068</v>
      </c>
      <c r="E139" s="912"/>
      <c r="F139" s="913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  <c r="BG139" s="192"/>
      <c r="BH139" s="192"/>
      <c r="BI139" s="192"/>
      <c r="BJ139" s="192"/>
      <c r="BK139" s="192"/>
      <c r="BL139" s="192"/>
      <c r="BM139" s="192"/>
      <c r="BN139" s="192"/>
      <c r="BO139" s="192"/>
      <c r="BP139" s="192"/>
      <c r="BQ139" s="192"/>
      <c r="BR139" s="192"/>
      <c r="BS139" s="192"/>
      <c r="BT139" s="192"/>
      <c r="BU139" s="192"/>
      <c r="BV139" s="192"/>
      <c r="BW139" s="192"/>
      <c r="BX139" s="192"/>
      <c r="BY139" s="192"/>
      <c r="BZ139" s="192"/>
      <c r="CA139" s="192"/>
      <c r="CB139" s="192"/>
      <c r="CC139" s="192"/>
      <c r="CD139" s="192"/>
      <c r="CE139" s="192"/>
      <c r="CF139" s="192"/>
      <c r="CG139" s="192"/>
      <c r="CH139" s="192"/>
      <c r="CI139" s="192"/>
      <c r="CJ139" s="192"/>
      <c r="CK139" s="192"/>
      <c r="CL139" s="192"/>
      <c r="CM139" s="192"/>
      <c r="CN139" s="192"/>
      <c r="CO139" s="192"/>
      <c r="CP139" s="192"/>
      <c r="CQ139" s="192"/>
      <c r="CR139" s="192"/>
      <c r="CS139" s="192"/>
      <c r="CT139" s="192"/>
      <c r="CU139" s="192"/>
      <c r="CV139" s="192"/>
      <c r="CW139" s="192"/>
      <c r="CX139" s="192"/>
      <c r="CY139" s="192"/>
      <c r="CZ139" s="192"/>
      <c r="DA139" s="192"/>
      <c r="DB139" s="192"/>
      <c r="DC139" s="192"/>
      <c r="DD139" s="192"/>
      <c r="DE139" s="192"/>
      <c r="DF139" s="192"/>
      <c r="DG139" s="192"/>
      <c r="DH139" s="192"/>
      <c r="DI139" s="192"/>
      <c r="DJ139" s="192"/>
      <c r="DK139" s="192"/>
      <c r="DL139" s="192"/>
      <c r="DM139" s="192"/>
      <c r="DN139" s="192"/>
      <c r="DO139" s="192"/>
      <c r="DP139" s="192"/>
      <c r="DQ139" s="192"/>
      <c r="DR139" s="192"/>
      <c r="DS139" s="192"/>
      <c r="DT139" s="192"/>
      <c r="DU139" s="192"/>
      <c r="DV139" s="192"/>
      <c r="DW139" s="192"/>
      <c r="DX139" s="192"/>
      <c r="DY139" s="192"/>
      <c r="DZ139" s="192"/>
      <c r="EA139" s="192"/>
      <c r="EB139" s="192"/>
      <c r="EC139" s="192"/>
      <c r="ED139" s="192"/>
      <c r="EE139" s="192"/>
      <c r="EF139" s="192"/>
      <c r="EG139" s="192"/>
      <c r="EH139" s="192"/>
      <c r="EI139" s="192"/>
      <c r="EJ139" s="192"/>
      <c r="EK139" s="192"/>
      <c r="EL139" s="192"/>
      <c r="EM139" s="192"/>
      <c r="EN139" s="192"/>
      <c r="EO139" s="192"/>
      <c r="EP139" s="192"/>
      <c r="EQ139" s="192"/>
      <c r="ER139" s="192"/>
      <c r="ES139" s="192"/>
      <c r="ET139" s="192"/>
      <c r="EU139" s="192"/>
      <c r="EV139" s="192"/>
      <c r="EW139" s="192"/>
      <c r="EX139" s="192"/>
      <c r="EY139" s="192"/>
      <c r="EZ139" s="192"/>
      <c r="FA139" s="192"/>
      <c r="FB139" s="192"/>
      <c r="FC139" s="192"/>
      <c r="FD139" s="192"/>
      <c r="FE139" s="192"/>
      <c r="FF139" s="192"/>
    </row>
    <row r="140" spans="1:162" x14ac:dyDescent="0.25">
      <c r="A140" s="31">
        <v>14</v>
      </c>
      <c r="B140" s="21" t="s">
        <v>1390</v>
      </c>
      <c r="C140" s="21" t="s">
        <v>1385</v>
      </c>
      <c r="D140" s="905" t="s">
        <v>2105</v>
      </c>
      <c r="E140" s="905"/>
      <c r="F140" s="906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  <c r="BG140" s="192"/>
      <c r="BH140" s="192"/>
      <c r="BI140" s="192"/>
      <c r="BJ140" s="192"/>
      <c r="BK140" s="192"/>
      <c r="BL140" s="192"/>
      <c r="BM140" s="192"/>
      <c r="BN140" s="192"/>
      <c r="BO140" s="192"/>
      <c r="BP140" s="192"/>
      <c r="BQ140" s="192"/>
      <c r="BR140" s="192"/>
      <c r="BS140" s="192"/>
      <c r="BT140" s="192"/>
      <c r="BU140" s="192"/>
      <c r="BV140" s="192"/>
      <c r="BW140" s="192"/>
      <c r="BX140" s="192"/>
      <c r="BY140" s="192"/>
      <c r="BZ140" s="192"/>
      <c r="CA140" s="192"/>
      <c r="CB140" s="192"/>
      <c r="CC140" s="192"/>
      <c r="CD140" s="192"/>
      <c r="CE140" s="192"/>
      <c r="CF140" s="192"/>
      <c r="CG140" s="192"/>
      <c r="CH140" s="192"/>
      <c r="CI140" s="192"/>
      <c r="CJ140" s="192"/>
      <c r="CK140" s="192"/>
      <c r="CL140" s="192"/>
      <c r="CM140" s="192"/>
      <c r="CN140" s="192"/>
      <c r="CO140" s="192"/>
      <c r="CP140" s="192"/>
      <c r="CQ140" s="192"/>
      <c r="CR140" s="192"/>
      <c r="CS140" s="192"/>
      <c r="CT140" s="192"/>
      <c r="CU140" s="192"/>
      <c r="CV140" s="192"/>
      <c r="CW140" s="192"/>
      <c r="CX140" s="192"/>
      <c r="CY140" s="192"/>
      <c r="CZ140" s="192"/>
      <c r="DA140" s="192"/>
      <c r="DB140" s="192"/>
      <c r="DC140" s="192"/>
      <c r="DD140" s="192"/>
      <c r="DE140" s="192"/>
      <c r="DF140" s="192"/>
      <c r="DG140" s="192"/>
      <c r="DH140" s="192"/>
      <c r="DI140" s="192"/>
      <c r="DJ140" s="192"/>
      <c r="DK140" s="192"/>
      <c r="DL140" s="192"/>
      <c r="DM140" s="192"/>
      <c r="DN140" s="192"/>
      <c r="DO140" s="192"/>
      <c r="DP140" s="192"/>
      <c r="DQ140" s="192"/>
      <c r="DR140" s="192"/>
      <c r="DS140" s="192"/>
      <c r="DT140" s="192"/>
      <c r="DU140" s="192"/>
      <c r="DV140" s="192"/>
      <c r="DW140" s="192"/>
      <c r="DX140" s="192"/>
      <c r="DY140" s="192"/>
      <c r="DZ140" s="192"/>
      <c r="EA140" s="192"/>
      <c r="EB140" s="192"/>
      <c r="EC140" s="192"/>
      <c r="ED140" s="192"/>
      <c r="EE140" s="192"/>
      <c r="EF140" s="192"/>
      <c r="EG140" s="192"/>
      <c r="EH140" s="192"/>
      <c r="EI140" s="192"/>
      <c r="EJ140" s="192"/>
      <c r="EK140" s="192"/>
      <c r="EL140" s="192"/>
      <c r="EM140" s="192"/>
      <c r="EN140" s="192"/>
      <c r="EO140" s="192"/>
      <c r="EP140" s="192"/>
      <c r="EQ140" s="192"/>
      <c r="ER140" s="192"/>
      <c r="ES140" s="192"/>
      <c r="ET140" s="192"/>
      <c r="EU140" s="192"/>
      <c r="EV140" s="192"/>
      <c r="EW140" s="192"/>
      <c r="EX140" s="192"/>
      <c r="EY140" s="192"/>
      <c r="EZ140" s="192"/>
      <c r="FA140" s="192"/>
      <c r="FB140" s="192"/>
      <c r="FC140" s="192"/>
      <c r="FD140" s="192"/>
      <c r="FE140" s="192"/>
      <c r="FF140" s="192"/>
    </row>
    <row r="141" spans="1:162" x14ac:dyDescent="0.25">
      <c r="A141" s="31">
        <v>14</v>
      </c>
      <c r="B141" s="21" t="s">
        <v>1390</v>
      </c>
      <c r="C141" s="21" t="s">
        <v>1385</v>
      </c>
      <c r="D141" s="905" t="s">
        <v>2106</v>
      </c>
      <c r="E141" s="905"/>
      <c r="F141" s="906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  <c r="BG141" s="192"/>
      <c r="BH141" s="192"/>
      <c r="BI141" s="192"/>
      <c r="BJ141" s="192"/>
      <c r="BK141" s="192"/>
      <c r="BL141" s="192"/>
      <c r="BM141" s="192"/>
      <c r="BN141" s="192"/>
      <c r="BO141" s="192"/>
      <c r="BP141" s="192"/>
      <c r="BQ141" s="192"/>
      <c r="BR141" s="192"/>
      <c r="BS141" s="192"/>
      <c r="BT141" s="192"/>
      <c r="BU141" s="192"/>
      <c r="BV141" s="192"/>
      <c r="BW141" s="192"/>
      <c r="BX141" s="192"/>
      <c r="BY141" s="192"/>
      <c r="BZ141" s="192"/>
      <c r="CA141" s="192"/>
      <c r="CB141" s="192"/>
      <c r="CC141" s="192"/>
      <c r="CD141" s="192"/>
      <c r="CE141" s="192"/>
      <c r="CF141" s="192"/>
      <c r="CG141" s="192"/>
      <c r="CH141" s="192"/>
      <c r="CI141" s="192"/>
      <c r="CJ141" s="192"/>
      <c r="CK141" s="192"/>
      <c r="CL141" s="192"/>
      <c r="CM141" s="192"/>
      <c r="CN141" s="192"/>
      <c r="CO141" s="192"/>
      <c r="CP141" s="192"/>
      <c r="CQ141" s="192"/>
      <c r="CR141" s="192"/>
      <c r="CS141" s="192"/>
      <c r="CT141" s="192"/>
      <c r="CU141" s="192"/>
      <c r="CV141" s="192"/>
      <c r="CW141" s="192"/>
      <c r="CX141" s="192"/>
      <c r="CY141" s="192"/>
      <c r="CZ141" s="192"/>
      <c r="DA141" s="192"/>
      <c r="DB141" s="192"/>
      <c r="DC141" s="192"/>
      <c r="DD141" s="192"/>
      <c r="DE141" s="192"/>
      <c r="DF141" s="192"/>
      <c r="DG141" s="192"/>
      <c r="DH141" s="192"/>
      <c r="DI141" s="192"/>
      <c r="DJ141" s="192"/>
      <c r="DK141" s="192"/>
      <c r="DL141" s="192"/>
      <c r="DM141" s="192"/>
      <c r="DN141" s="192"/>
      <c r="DO141" s="192"/>
      <c r="DP141" s="192"/>
      <c r="DQ141" s="192"/>
      <c r="DR141" s="192"/>
      <c r="DS141" s="192"/>
      <c r="DT141" s="192"/>
      <c r="DU141" s="192"/>
      <c r="DV141" s="192"/>
      <c r="DW141" s="192"/>
      <c r="DX141" s="192"/>
      <c r="DY141" s="192"/>
      <c r="DZ141" s="192"/>
      <c r="EA141" s="192"/>
      <c r="EB141" s="192"/>
      <c r="EC141" s="192"/>
      <c r="ED141" s="192"/>
      <c r="EE141" s="192"/>
      <c r="EF141" s="192"/>
      <c r="EG141" s="192"/>
      <c r="EH141" s="192"/>
      <c r="EI141" s="192"/>
      <c r="EJ141" s="192"/>
      <c r="EK141" s="192"/>
      <c r="EL141" s="192"/>
      <c r="EM141" s="192"/>
      <c r="EN141" s="192"/>
      <c r="EO141" s="192"/>
      <c r="EP141" s="192"/>
      <c r="EQ141" s="192"/>
      <c r="ER141" s="192"/>
      <c r="ES141" s="192"/>
      <c r="ET141" s="192"/>
      <c r="EU141" s="192"/>
      <c r="EV141" s="192"/>
      <c r="EW141" s="192"/>
      <c r="EX141" s="192"/>
      <c r="EY141" s="192"/>
      <c r="EZ141" s="192"/>
      <c r="FA141" s="192"/>
      <c r="FB141" s="192"/>
      <c r="FC141" s="192"/>
      <c r="FD141" s="192"/>
      <c r="FE141" s="192"/>
      <c r="FF141" s="192"/>
    </row>
    <row r="142" spans="1:162" x14ac:dyDescent="0.25">
      <c r="A142" s="31">
        <v>14</v>
      </c>
      <c r="B142" s="21" t="s">
        <v>1390</v>
      </c>
      <c r="C142" s="21" t="s">
        <v>1385</v>
      </c>
      <c r="D142" s="905" t="s">
        <v>2061</v>
      </c>
      <c r="E142" s="905"/>
      <c r="F142" s="906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  <c r="BG142" s="192"/>
      <c r="BH142" s="192"/>
      <c r="BI142" s="192"/>
      <c r="BJ142" s="192"/>
      <c r="BK142" s="192"/>
      <c r="BL142" s="192"/>
      <c r="BM142" s="192"/>
      <c r="BN142" s="192"/>
      <c r="BO142" s="192"/>
      <c r="BP142" s="192"/>
      <c r="BQ142" s="192"/>
      <c r="BR142" s="192"/>
      <c r="BS142" s="192"/>
      <c r="BT142" s="192"/>
      <c r="BU142" s="192"/>
      <c r="BV142" s="192">
        <v>1</v>
      </c>
      <c r="BW142" s="192">
        <v>1</v>
      </c>
      <c r="BX142" s="192">
        <v>1</v>
      </c>
      <c r="BY142" s="192">
        <v>1</v>
      </c>
      <c r="BZ142" s="192">
        <v>1</v>
      </c>
      <c r="CA142" s="192">
        <v>1</v>
      </c>
      <c r="CB142" s="192">
        <v>1</v>
      </c>
      <c r="CC142" s="192">
        <v>1</v>
      </c>
      <c r="CD142" s="192">
        <v>1</v>
      </c>
      <c r="CE142" s="192">
        <v>1</v>
      </c>
      <c r="CF142" s="192">
        <v>1</v>
      </c>
      <c r="CG142" s="192">
        <v>1</v>
      </c>
      <c r="CH142" s="192">
        <v>1</v>
      </c>
      <c r="CI142" s="192">
        <v>1</v>
      </c>
      <c r="CJ142" s="192">
        <v>1</v>
      </c>
      <c r="CK142" s="192">
        <v>1</v>
      </c>
      <c r="CL142" s="192">
        <v>1</v>
      </c>
      <c r="CM142" s="192">
        <v>1</v>
      </c>
      <c r="CN142" s="192">
        <v>1</v>
      </c>
      <c r="CO142" s="192">
        <v>1</v>
      </c>
      <c r="CP142" s="192">
        <v>1</v>
      </c>
      <c r="CQ142" s="192">
        <v>1</v>
      </c>
      <c r="CR142" s="192">
        <v>1</v>
      </c>
      <c r="CS142" s="192">
        <v>1</v>
      </c>
      <c r="CT142" s="192">
        <v>1</v>
      </c>
      <c r="CU142" s="192">
        <v>1</v>
      </c>
      <c r="CV142" s="192">
        <v>1</v>
      </c>
      <c r="CW142" s="192">
        <v>1</v>
      </c>
      <c r="CX142" s="192">
        <v>1</v>
      </c>
      <c r="CY142" s="192">
        <v>1</v>
      </c>
      <c r="CZ142" s="192">
        <v>1</v>
      </c>
      <c r="DA142" s="192">
        <v>1</v>
      </c>
      <c r="DB142" s="192">
        <v>1</v>
      </c>
      <c r="DC142" s="192">
        <v>1</v>
      </c>
      <c r="DD142" s="192">
        <v>1</v>
      </c>
      <c r="DE142" s="192">
        <v>1</v>
      </c>
      <c r="DF142" s="192">
        <v>1</v>
      </c>
      <c r="DG142" s="192">
        <v>1</v>
      </c>
      <c r="DH142" s="192">
        <v>1</v>
      </c>
      <c r="DI142" s="192">
        <v>1</v>
      </c>
      <c r="DJ142" s="192">
        <v>1</v>
      </c>
      <c r="DK142" s="192">
        <v>1</v>
      </c>
      <c r="DL142" s="192">
        <v>1</v>
      </c>
      <c r="DM142" s="192">
        <v>1</v>
      </c>
      <c r="DN142" s="192">
        <v>1</v>
      </c>
      <c r="DO142" s="192">
        <v>1</v>
      </c>
      <c r="DP142" s="192">
        <v>1</v>
      </c>
      <c r="DQ142" s="192">
        <v>1</v>
      </c>
      <c r="DR142" s="192">
        <v>1</v>
      </c>
      <c r="DS142" s="192">
        <v>1</v>
      </c>
      <c r="DT142" s="192">
        <v>1</v>
      </c>
      <c r="DU142" s="192">
        <v>1</v>
      </c>
      <c r="DV142" s="192">
        <v>1</v>
      </c>
      <c r="DW142" s="192">
        <v>1</v>
      </c>
      <c r="DX142" s="192">
        <v>1</v>
      </c>
      <c r="DY142" s="192">
        <v>1</v>
      </c>
      <c r="DZ142" s="192">
        <v>1</v>
      </c>
      <c r="EA142" s="192">
        <v>1</v>
      </c>
      <c r="EB142" s="192">
        <v>1</v>
      </c>
      <c r="EC142" s="192">
        <v>1</v>
      </c>
      <c r="ED142" s="192">
        <v>1</v>
      </c>
      <c r="EE142" s="192">
        <v>1</v>
      </c>
      <c r="EF142" s="192">
        <v>1</v>
      </c>
      <c r="EG142" s="192">
        <v>1</v>
      </c>
      <c r="EH142" s="192">
        <v>1</v>
      </c>
      <c r="EI142" s="192">
        <v>1</v>
      </c>
      <c r="EJ142" s="192">
        <v>1</v>
      </c>
      <c r="EK142" s="192">
        <v>1</v>
      </c>
      <c r="EL142" s="192">
        <v>1</v>
      </c>
      <c r="EM142" s="192">
        <v>1</v>
      </c>
      <c r="EN142" s="192">
        <v>1</v>
      </c>
      <c r="EO142" s="192">
        <v>1</v>
      </c>
      <c r="EP142" s="192">
        <v>1</v>
      </c>
      <c r="EQ142" s="192">
        <v>1</v>
      </c>
      <c r="ER142" s="192">
        <v>1</v>
      </c>
      <c r="ES142" s="192">
        <v>1</v>
      </c>
      <c r="ET142" s="192">
        <v>1</v>
      </c>
      <c r="EU142" s="192">
        <v>1</v>
      </c>
      <c r="EV142" s="192">
        <v>1</v>
      </c>
      <c r="EW142" s="192">
        <v>1</v>
      </c>
      <c r="EX142" s="192">
        <v>1</v>
      </c>
      <c r="EY142" s="192">
        <v>1</v>
      </c>
      <c r="EZ142" s="192">
        <v>1</v>
      </c>
      <c r="FA142" s="192">
        <v>1</v>
      </c>
      <c r="FB142" s="192">
        <v>1</v>
      </c>
      <c r="FC142" s="192">
        <v>1</v>
      </c>
      <c r="FD142" s="192">
        <v>1</v>
      </c>
      <c r="FE142" s="192">
        <v>1</v>
      </c>
      <c r="FF142" s="192">
        <v>1</v>
      </c>
    </row>
    <row r="143" spans="1:162" x14ac:dyDescent="0.25">
      <c r="A143" s="31">
        <v>14</v>
      </c>
      <c r="B143" s="21" t="s">
        <v>1390</v>
      </c>
      <c r="C143" s="21" t="s">
        <v>1385</v>
      </c>
      <c r="D143" s="905" t="s">
        <v>2084</v>
      </c>
      <c r="E143" s="905"/>
      <c r="F143" s="906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192"/>
      <c r="BG143" s="192"/>
      <c r="BH143" s="192"/>
      <c r="BI143" s="192"/>
      <c r="BJ143" s="192"/>
      <c r="BK143" s="192"/>
      <c r="BL143" s="192"/>
      <c r="BM143" s="192"/>
      <c r="BN143" s="192"/>
      <c r="BO143" s="192"/>
      <c r="BP143" s="192"/>
      <c r="BQ143" s="192"/>
      <c r="BR143" s="192"/>
      <c r="BS143" s="192"/>
      <c r="BT143" s="192"/>
      <c r="BU143" s="192"/>
      <c r="BV143" s="192"/>
      <c r="BW143" s="192"/>
      <c r="BX143" s="192"/>
      <c r="BY143" s="192"/>
      <c r="BZ143" s="192"/>
      <c r="CA143" s="192"/>
      <c r="CB143" s="192"/>
      <c r="CC143" s="192"/>
      <c r="CD143" s="192"/>
      <c r="CE143" s="192"/>
      <c r="CF143" s="192"/>
      <c r="CG143" s="192"/>
      <c r="CH143" s="192"/>
      <c r="CI143" s="192"/>
      <c r="CJ143" s="192"/>
      <c r="CK143" s="192"/>
      <c r="CL143" s="192"/>
      <c r="CM143" s="192"/>
      <c r="CN143" s="192"/>
      <c r="CO143" s="192"/>
      <c r="CP143" s="192"/>
      <c r="CQ143" s="192"/>
      <c r="CR143" s="192"/>
      <c r="CS143" s="192"/>
      <c r="CT143" s="192"/>
      <c r="CU143" s="192"/>
      <c r="CV143" s="192"/>
      <c r="CW143" s="192"/>
      <c r="CX143" s="192"/>
      <c r="CY143" s="192"/>
      <c r="CZ143" s="192"/>
      <c r="DA143" s="192"/>
      <c r="DB143" s="192"/>
      <c r="DC143" s="192"/>
      <c r="DD143" s="192"/>
      <c r="DE143" s="192"/>
      <c r="DF143" s="192"/>
      <c r="DG143" s="192"/>
      <c r="DH143" s="192"/>
      <c r="DI143" s="192"/>
      <c r="DJ143" s="192"/>
      <c r="DK143" s="192"/>
      <c r="DL143" s="192"/>
      <c r="DM143" s="192"/>
      <c r="DN143" s="192"/>
      <c r="DO143" s="192"/>
      <c r="DP143" s="192"/>
      <c r="DQ143" s="192"/>
      <c r="DR143" s="192"/>
      <c r="DS143" s="192"/>
      <c r="DT143" s="192"/>
      <c r="DU143" s="192"/>
      <c r="DV143" s="192"/>
      <c r="DW143" s="192"/>
      <c r="DX143" s="192"/>
      <c r="DY143" s="192"/>
      <c r="DZ143" s="192"/>
      <c r="EA143" s="192"/>
      <c r="EB143" s="192"/>
      <c r="EC143" s="192"/>
      <c r="ED143" s="192"/>
      <c r="EE143" s="192"/>
      <c r="EF143" s="192"/>
      <c r="EG143" s="192"/>
      <c r="EH143" s="192"/>
      <c r="EI143" s="192"/>
      <c r="EJ143" s="192"/>
      <c r="EK143" s="192"/>
      <c r="EL143" s="192"/>
      <c r="EM143" s="192"/>
      <c r="EN143" s="192"/>
      <c r="EO143" s="192"/>
      <c r="EP143" s="192"/>
      <c r="EQ143" s="192"/>
      <c r="ER143" s="192"/>
      <c r="ES143" s="192"/>
      <c r="ET143" s="192"/>
      <c r="EU143" s="192"/>
      <c r="EV143" s="192"/>
      <c r="EW143" s="192"/>
      <c r="EX143" s="192"/>
      <c r="EY143" s="192"/>
      <c r="EZ143" s="192"/>
      <c r="FA143" s="192"/>
      <c r="FB143" s="192"/>
      <c r="FC143" s="192"/>
      <c r="FD143" s="192"/>
      <c r="FE143" s="192"/>
      <c r="FF143" s="192"/>
    </row>
    <row r="144" spans="1:162" x14ac:dyDescent="0.25">
      <c r="A144" s="31">
        <v>14</v>
      </c>
      <c r="B144" s="21" t="s">
        <v>1390</v>
      </c>
      <c r="C144" s="21" t="s">
        <v>1385</v>
      </c>
      <c r="D144" s="905" t="s">
        <v>2107</v>
      </c>
      <c r="E144" s="905"/>
      <c r="F144" s="906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  <c r="BG144" s="192"/>
      <c r="BH144" s="192"/>
      <c r="BI144" s="192"/>
      <c r="BJ144" s="192"/>
      <c r="BK144" s="192"/>
      <c r="BL144" s="192"/>
      <c r="BM144" s="192"/>
      <c r="BN144" s="192"/>
      <c r="BO144" s="192"/>
      <c r="BP144" s="192"/>
      <c r="BQ144" s="192"/>
      <c r="BR144" s="192"/>
      <c r="BS144" s="192"/>
      <c r="BT144" s="192"/>
      <c r="BU144" s="192"/>
      <c r="BV144" s="192">
        <v>1</v>
      </c>
      <c r="BW144" s="192">
        <v>1</v>
      </c>
      <c r="BX144" s="192">
        <v>1</v>
      </c>
      <c r="BY144" s="192">
        <v>1</v>
      </c>
      <c r="BZ144" s="192">
        <v>1</v>
      </c>
      <c r="CA144" s="192">
        <v>1</v>
      </c>
      <c r="CB144" s="192">
        <v>1</v>
      </c>
      <c r="CC144" s="192">
        <v>1</v>
      </c>
      <c r="CD144" s="192">
        <v>1</v>
      </c>
      <c r="CE144" s="192">
        <v>1</v>
      </c>
      <c r="CF144" s="192">
        <v>1</v>
      </c>
      <c r="CG144" s="192">
        <v>1</v>
      </c>
      <c r="CH144" s="192">
        <v>1</v>
      </c>
      <c r="CI144" s="192">
        <v>1</v>
      </c>
      <c r="CJ144" s="192">
        <v>1</v>
      </c>
      <c r="CK144" s="192">
        <v>1</v>
      </c>
      <c r="CL144" s="192">
        <v>1</v>
      </c>
      <c r="CM144" s="192">
        <v>1</v>
      </c>
      <c r="CN144" s="192">
        <v>1</v>
      </c>
      <c r="CO144" s="192">
        <v>1</v>
      </c>
      <c r="CP144" s="192">
        <v>1</v>
      </c>
      <c r="CQ144" s="192">
        <v>1</v>
      </c>
      <c r="CR144" s="192">
        <v>1</v>
      </c>
      <c r="CS144" s="192">
        <v>1</v>
      </c>
      <c r="CT144" s="192">
        <v>1</v>
      </c>
      <c r="CU144" s="192">
        <v>1</v>
      </c>
      <c r="CV144" s="192">
        <v>1</v>
      </c>
      <c r="CW144" s="192">
        <v>1</v>
      </c>
      <c r="CX144" s="192">
        <v>1</v>
      </c>
      <c r="CY144" s="192">
        <v>1</v>
      </c>
      <c r="CZ144" s="192">
        <v>1</v>
      </c>
      <c r="DA144" s="192">
        <v>1</v>
      </c>
      <c r="DB144" s="192">
        <v>1</v>
      </c>
      <c r="DC144" s="192">
        <v>1</v>
      </c>
      <c r="DD144" s="192">
        <v>1</v>
      </c>
      <c r="DE144" s="192">
        <v>1</v>
      </c>
      <c r="DF144" s="192">
        <v>1</v>
      </c>
      <c r="DG144" s="192">
        <v>1</v>
      </c>
      <c r="DH144" s="192">
        <v>1</v>
      </c>
      <c r="DI144" s="192">
        <v>1</v>
      </c>
      <c r="DJ144" s="192">
        <v>1</v>
      </c>
      <c r="DK144" s="192">
        <v>1</v>
      </c>
      <c r="DL144" s="192">
        <v>1</v>
      </c>
      <c r="DM144" s="192">
        <v>1</v>
      </c>
      <c r="DN144" s="192">
        <v>1</v>
      </c>
      <c r="DO144" s="192">
        <v>1</v>
      </c>
      <c r="DP144" s="192">
        <v>1</v>
      </c>
      <c r="DQ144" s="192">
        <v>1</v>
      </c>
      <c r="DR144" s="192">
        <v>1</v>
      </c>
      <c r="DS144" s="192">
        <v>1</v>
      </c>
      <c r="DT144" s="192">
        <v>1</v>
      </c>
      <c r="DU144" s="192">
        <v>1</v>
      </c>
      <c r="DV144" s="192">
        <v>1</v>
      </c>
      <c r="DW144" s="192">
        <v>1</v>
      </c>
      <c r="DX144" s="192">
        <v>1</v>
      </c>
      <c r="DY144" s="192">
        <v>1</v>
      </c>
      <c r="DZ144" s="192">
        <v>1</v>
      </c>
      <c r="EA144" s="192">
        <v>1</v>
      </c>
      <c r="EB144" s="192">
        <v>1</v>
      </c>
      <c r="EC144" s="192">
        <v>1</v>
      </c>
      <c r="ED144" s="192">
        <v>1</v>
      </c>
      <c r="EE144" s="192">
        <v>1</v>
      </c>
      <c r="EF144" s="192">
        <v>1</v>
      </c>
      <c r="EG144" s="192">
        <v>1</v>
      </c>
      <c r="EH144" s="192">
        <v>1</v>
      </c>
      <c r="EI144" s="192">
        <v>1</v>
      </c>
      <c r="EJ144" s="192">
        <v>1</v>
      </c>
      <c r="EK144" s="192">
        <v>1</v>
      </c>
      <c r="EL144" s="192">
        <v>1</v>
      </c>
      <c r="EM144" s="192">
        <v>1</v>
      </c>
      <c r="EN144" s="192">
        <v>1</v>
      </c>
      <c r="EO144" s="192">
        <v>1</v>
      </c>
      <c r="EP144" s="192">
        <v>1</v>
      </c>
      <c r="EQ144" s="192">
        <v>1</v>
      </c>
      <c r="ER144" s="192">
        <v>1</v>
      </c>
      <c r="ES144" s="192">
        <v>1</v>
      </c>
      <c r="ET144" s="192">
        <v>1</v>
      </c>
      <c r="EU144" s="192">
        <v>1</v>
      </c>
      <c r="EV144" s="192">
        <v>1</v>
      </c>
      <c r="EW144" s="192">
        <v>1</v>
      </c>
      <c r="EX144" s="192">
        <v>1</v>
      </c>
      <c r="EY144" s="192">
        <v>1</v>
      </c>
      <c r="EZ144" s="192">
        <v>1</v>
      </c>
      <c r="FA144" s="192">
        <v>1</v>
      </c>
      <c r="FB144" s="192">
        <v>1</v>
      </c>
      <c r="FC144" s="192">
        <v>1</v>
      </c>
      <c r="FD144" s="192">
        <v>1</v>
      </c>
      <c r="FE144" s="192">
        <v>1</v>
      </c>
      <c r="FF144" s="192">
        <v>1</v>
      </c>
    </row>
    <row r="145" spans="1:162" x14ac:dyDescent="0.25">
      <c r="A145" s="31">
        <v>14</v>
      </c>
      <c r="B145" s="21" t="s">
        <v>1390</v>
      </c>
      <c r="C145" s="21" t="s">
        <v>1385</v>
      </c>
      <c r="D145" s="905" t="s">
        <v>2072</v>
      </c>
      <c r="E145" s="905"/>
      <c r="F145" s="906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  <c r="BG145" s="192"/>
      <c r="BH145" s="192"/>
      <c r="BI145" s="192"/>
      <c r="BJ145" s="192"/>
      <c r="BK145" s="192"/>
      <c r="BL145" s="192"/>
      <c r="BM145" s="192"/>
      <c r="BN145" s="192"/>
      <c r="BO145" s="192"/>
      <c r="BP145" s="192"/>
      <c r="BQ145" s="192"/>
      <c r="BR145" s="192"/>
      <c r="BS145" s="192"/>
      <c r="BT145" s="192"/>
      <c r="BU145" s="192"/>
      <c r="BV145" s="192">
        <v>1</v>
      </c>
      <c r="BW145" s="192">
        <v>1</v>
      </c>
      <c r="BX145" s="192">
        <v>1</v>
      </c>
      <c r="BY145" s="192">
        <v>1</v>
      </c>
      <c r="BZ145" s="192">
        <v>1</v>
      </c>
      <c r="CA145" s="192">
        <v>1</v>
      </c>
      <c r="CB145" s="192">
        <v>1</v>
      </c>
      <c r="CC145" s="192">
        <v>1</v>
      </c>
      <c r="CD145" s="192">
        <v>1</v>
      </c>
      <c r="CE145" s="192">
        <v>1</v>
      </c>
      <c r="CF145" s="192">
        <v>1</v>
      </c>
      <c r="CG145" s="192">
        <v>1</v>
      </c>
      <c r="CH145" s="192">
        <v>1</v>
      </c>
      <c r="CI145" s="192">
        <v>1</v>
      </c>
      <c r="CJ145" s="192">
        <v>1</v>
      </c>
      <c r="CK145" s="192">
        <v>1</v>
      </c>
      <c r="CL145" s="192">
        <v>1</v>
      </c>
      <c r="CM145" s="192">
        <v>1</v>
      </c>
      <c r="CN145" s="192">
        <v>1</v>
      </c>
      <c r="CO145" s="192">
        <v>1</v>
      </c>
      <c r="CP145" s="192">
        <v>1</v>
      </c>
      <c r="CQ145" s="192">
        <v>1</v>
      </c>
      <c r="CR145" s="192">
        <v>1</v>
      </c>
      <c r="CS145" s="192">
        <v>1</v>
      </c>
      <c r="CT145" s="192">
        <v>1</v>
      </c>
      <c r="CU145" s="192">
        <v>1</v>
      </c>
      <c r="CV145" s="192">
        <v>1</v>
      </c>
      <c r="CW145" s="192">
        <v>1</v>
      </c>
      <c r="CX145" s="192">
        <v>1</v>
      </c>
      <c r="CY145" s="192">
        <v>1</v>
      </c>
      <c r="CZ145" s="192">
        <v>1</v>
      </c>
      <c r="DA145" s="192">
        <v>1</v>
      </c>
      <c r="DB145" s="192">
        <v>1</v>
      </c>
      <c r="DC145" s="192">
        <v>1</v>
      </c>
      <c r="DD145" s="192">
        <v>1</v>
      </c>
      <c r="DE145" s="192">
        <v>1</v>
      </c>
      <c r="DF145" s="192">
        <v>1</v>
      </c>
      <c r="DG145" s="192">
        <v>1</v>
      </c>
      <c r="DH145" s="192">
        <v>1</v>
      </c>
      <c r="DI145" s="192">
        <v>1</v>
      </c>
      <c r="DJ145" s="192">
        <v>1</v>
      </c>
      <c r="DK145" s="192">
        <v>1</v>
      </c>
      <c r="DL145" s="192">
        <v>1</v>
      </c>
      <c r="DM145" s="192">
        <v>1</v>
      </c>
      <c r="DN145" s="192">
        <v>1</v>
      </c>
      <c r="DO145" s="192">
        <v>1</v>
      </c>
      <c r="DP145" s="192">
        <v>1</v>
      </c>
      <c r="DQ145" s="192">
        <v>1</v>
      </c>
      <c r="DR145" s="192">
        <v>1</v>
      </c>
      <c r="DS145" s="192">
        <v>1</v>
      </c>
      <c r="DT145" s="192">
        <v>1</v>
      </c>
      <c r="DU145" s="192">
        <v>1</v>
      </c>
      <c r="DV145" s="192">
        <v>1</v>
      </c>
      <c r="DW145" s="192">
        <v>1</v>
      </c>
      <c r="DX145" s="192">
        <v>1</v>
      </c>
      <c r="DY145" s="192">
        <v>1</v>
      </c>
      <c r="DZ145" s="192">
        <v>1</v>
      </c>
      <c r="EA145" s="192">
        <v>1</v>
      </c>
      <c r="EB145" s="192">
        <v>1</v>
      </c>
      <c r="EC145" s="192">
        <v>1</v>
      </c>
      <c r="ED145" s="192">
        <v>1</v>
      </c>
      <c r="EE145" s="192">
        <v>1</v>
      </c>
      <c r="EF145" s="192">
        <v>1</v>
      </c>
      <c r="EG145" s="192">
        <v>1</v>
      </c>
      <c r="EH145" s="192">
        <v>1</v>
      </c>
      <c r="EI145" s="192">
        <v>1</v>
      </c>
      <c r="EJ145" s="192">
        <v>1</v>
      </c>
      <c r="EK145" s="192">
        <v>1</v>
      </c>
      <c r="EL145" s="192">
        <v>1</v>
      </c>
      <c r="EM145" s="192">
        <v>1</v>
      </c>
      <c r="EN145" s="192">
        <v>1</v>
      </c>
      <c r="EO145" s="192">
        <v>1</v>
      </c>
      <c r="EP145" s="192">
        <v>1</v>
      </c>
      <c r="EQ145" s="192">
        <v>1</v>
      </c>
      <c r="ER145" s="192">
        <v>1</v>
      </c>
      <c r="ES145" s="192">
        <v>1</v>
      </c>
      <c r="ET145" s="192">
        <v>1</v>
      </c>
      <c r="EU145" s="192">
        <v>1</v>
      </c>
      <c r="EV145" s="192">
        <v>1</v>
      </c>
      <c r="EW145" s="192">
        <v>1</v>
      </c>
      <c r="EX145" s="192">
        <v>1</v>
      </c>
      <c r="EY145" s="192">
        <v>1</v>
      </c>
      <c r="EZ145" s="192">
        <v>1</v>
      </c>
      <c r="FA145" s="192">
        <v>1</v>
      </c>
      <c r="FB145" s="192">
        <v>1</v>
      </c>
      <c r="FC145" s="192">
        <v>1</v>
      </c>
      <c r="FD145" s="192">
        <v>1</v>
      </c>
      <c r="FE145" s="192">
        <v>1</v>
      </c>
      <c r="FF145" s="192">
        <v>1</v>
      </c>
    </row>
    <row r="146" spans="1:162" x14ac:dyDescent="0.25">
      <c r="A146" s="31">
        <v>14</v>
      </c>
      <c r="B146" s="21" t="s">
        <v>1390</v>
      </c>
      <c r="C146" s="21" t="s">
        <v>1385</v>
      </c>
      <c r="D146" s="905" t="s">
        <v>2108</v>
      </c>
      <c r="E146" s="905"/>
      <c r="F146" s="906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  <c r="BG146" s="192"/>
      <c r="BH146" s="192"/>
      <c r="BI146" s="192"/>
      <c r="BJ146" s="192"/>
      <c r="BK146" s="192"/>
      <c r="BL146" s="192"/>
      <c r="BM146" s="192"/>
      <c r="BN146" s="192"/>
      <c r="BO146" s="192"/>
      <c r="BP146" s="192"/>
      <c r="BQ146" s="192"/>
      <c r="BR146" s="192"/>
      <c r="BS146" s="192"/>
      <c r="BT146" s="192"/>
      <c r="BU146" s="192"/>
      <c r="BV146" s="192">
        <v>4</v>
      </c>
      <c r="BW146" s="192">
        <v>4</v>
      </c>
      <c r="BX146" s="192">
        <v>4</v>
      </c>
      <c r="BY146" s="192">
        <v>4</v>
      </c>
      <c r="BZ146" s="192">
        <v>4</v>
      </c>
      <c r="CA146" s="192">
        <v>4</v>
      </c>
      <c r="CB146" s="192">
        <v>4</v>
      </c>
      <c r="CC146" s="192">
        <v>4</v>
      </c>
      <c r="CD146" s="192">
        <v>4</v>
      </c>
      <c r="CE146" s="192">
        <v>4</v>
      </c>
      <c r="CF146" s="192">
        <v>4</v>
      </c>
      <c r="CG146" s="192">
        <v>4</v>
      </c>
      <c r="CH146" s="192">
        <v>4</v>
      </c>
      <c r="CI146" s="192">
        <v>4</v>
      </c>
      <c r="CJ146" s="192">
        <v>4</v>
      </c>
      <c r="CK146" s="192">
        <v>4</v>
      </c>
      <c r="CL146" s="192">
        <v>4</v>
      </c>
      <c r="CM146" s="192">
        <v>4</v>
      </c>
      <c r="CN146" s="192">
        <v>4</v>
      </c>
      <c r="CO146" s="192">
        <v>4</v>
      </c>
      <c r="CP146" s="192">
        <v>4</v>
      </c>
      <c r="CQ146" s="192">
        <v>4</v>
      </c>
      <c r="CR146" s="192">
        <v>4</v>
      </c>
      <c r="CS146" s="192">
        <v>4</v>
      </c>
      <c r="CT146" s="192">
        <v>4</v>
      </c>
      <c r="CU146" s="192">
        <v>4</v>
      </c>
      <c r="CV146" s="192">
        <v>4</v>
      </c>
      <c r="CW146" s="192">
        <v>4</v>
      </c>
      <c r="CX146" s="192">
        <v>4</v>
      </c>
      <c r="CY146" s="192">
        <v>4</v>
      </c>
      <c r="CZ146" s="192">
        <v>4</v>
      </c>
      <c r="DA146" s="192">
        <v>4</v>
      </c>
      <c r="DB146" s="192">
        <v>4</v>
      </c>
      <c r="DC146" s="192">
        <v>4</v>
      </c>
      <c r="DD146" s="192">
        <v>4</v>
      </c>
      <c r="DE146" s="192">
        <v>4</v>
      </c>
      <c r="DF146" s="192">
        <v>4</v>
      </c>
      <c r="DG146" s="192">
        <v>4</v>
      </c>
      <c r="DH146" s="192">
        <v>4</v>
      </c>
      <c r="DI146" s="192">
        <v>4</v>
      </c>
      <c r="DJ146" s="192">
        <v>4</v>
      </c>
      <c r="DK146" s="192">
        <v>4</v>
      </c>
      <c r="DL146" s="192">
        <v>4</v>
      </c>
      <c r="DM146" s="192">
        <v>4</v>
      </c>
      <c r="DN146" s="192">
        <v>4</v>
      </c>
      <c r="DO146" s="192">
        <v>4</v>
      </c>
      <c r="DP146" s="192">
        <v>4</v>
      </c>
      <c r="DQ146" s="192">
        <v>4</v>
      </c>
      <c r="DR146" s="192">
        <v>4</v>
      </c>
      <c r="DS146" s="192">
        <v>4</v>
      </c>
      <c r="DT146" s="192">
        <v>4</v>
      </c>
      <c r="DU146" s="192">
        <v>4</v>
      </c>
      <c r="DV146" s="192">
        <v>4</v>
      </c>
      <c r="DW146" s="192">
        <v>4</v>
      </c>
      <c r="DX146" s="192">
        <v>4</v>
      </c>
      <c r="DY146" s="192">
        <v>4</v>
      </c>
      <c r="DZ146" s="192">
        <v>4</v>
      </c>
      <c r="EA146" s="192">
        <v>4</v>
      </c>
      <c r="EB146" s="192">
        <v>4</v>
      </c>
      <c r="EC146" s="192">
        <v>4</v>
      </c>
      <c r="ED146" s="192">
        <v>4</v>
      </c>
      <c r="EE146" s="192">
        <v>4</v>
      </c>
      <c r="EF146" s="192">
        <v>4</v>
      </c>
      <c r="EG146" s="192">
        <v>4</v>
      </c>
      <c r="EH146" s="192">
        <v>4</v>
      </c>
      <c r="EI146" s="192">
        <v>4</v>
      </c>
      <c r="EJ146" s="192">
        <v>4</v>
      </c>
      <c r="EK146" s="192">
        <v>4</v>
      </c>
      <c r="EL146" s="192">
        <v>4</v>
      </c>
      <c r="EM146" s="192">
        <v>4</v>
      </c>
      <c r="EN146" s="192">
        <v>4</v>
      </c>
      <c r="EO146" s="192">
        <v>4</v>
      </c>
      <c r="EP146" s="192">
        <v>4</v>
      </c>
      <c r="EQ146" s="192">
        <v>4</v>
      </c>
      <c r="ER146" s="192">
        <v>4</v>
      </c>
      <c r="ES146" s="192">
        <v>4</v>
      </c>
      <c r="ET146" s="192">
        <v>4</v>
      </c>
      <c r="EU146" s="192">
        <v>4</v>
      </c>
      <c r="EV146" s="192">
        <v>4</v>
      </c>
      <c r="EW146" s="192">
        <v>4</v>
      </c>
      <c r="EX146" s="192">
        <v>4</v>
      </c>
      <c r="EY146" s="192">
        <v>4</v>
      </c>
      <c r="EZ146" s="192">
        <v>4</v>
      </c>
      <c r="FA146" s="192">
        <v>4</v>
      </c>
      <c r="FB146" s="192">
        <v>4</v>
      </c>
      <c r="FC146" s="192">
        <v>4</v>
      </c>
      <c r="FD146" s="192">
        <v>4</v>
      </c>
      <c r="FE146" s="192">
        <v>4</v>
      </c>
      <c r="FF146" s="192">
        <v>4</v>
      </c>
    </row>
    <row r="147" spans="1:162" ht="14.25" thickBot="1" x14ac:dyDescent="0.3">
      <c r="A147" s="177">
        <v>14</v>
      </c>
      <c r="B147" s="178" t="s">
        <v>1390</v>
      </c>
      <c r="C147" s="178" t="s">
        <v>1385</v>
      </c>
      <c r="D147" s="907" t="s">
        <v>2066</v>
      </c>
      <c r="E147" s="907"/>
      <c r="F147" s="908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  <c r="BG147" s="192"/>
      <c r="BH147" s="192"/>
      <c r="BI147" s="192"/>
      <c r="BJ147" s="192"/>
      <c r="BK147" s="192"/>
      <c r="BL147" s="192"/>
      <c r="BM147" s="192"/>
      <c r="BN147" s="192"/>
      <c r="BO147" s="192"/>
      <c r="BP147" s="192"/>
      <c r="BQ147" s="192"/>
      <c r="BR147" s="192"/>
      <c r="BS147" s="192"/>
      <c r="BT147" s="192"/>
      <c r="BU147" s="192"/>
      <c r="BV147" s="192">
        <v>2</v>
      </c>
      <c r="BW147" s="192">
        <v>2</v>
      </c>
      <c r="BX147" s="192">
        <v>2</v>
      </c>
      <c r="BY147" s="192">
        <v>2</v>
      </c>
      <c r="BZ147" s="192">
        <v>2</v>
      </c>
      <c r="CA147" s="192">
        <v>2</v>
      </c>
      <c r="CB147" s="192">
        <v>2</v>
      </c>
      <c r="CC147" s="192">
        <v>2</v>
      </c>
      <c r="CD147" s="192">
        <v>2</v>
      </c>
      <c r="CE147" s="192">
        <v>2</v>
      </c>
      <c r="CF147" s="192">
        <v>2</v>
      </c>
      <c r="CG147" s="192">
        <v>2</v>
      </c>
      <c r="CH147" s="192">
        <v>2</v>
      </c>
      <c r="CI147" s="192">
        <v>2</v>
      </c>
      <c r="CJ147" s="192">
        <v>2</v>
      </c>
      <c r="CK147" s="192">
        <v>2</v>
      </c>
      <c r="CL147" s="192">
        <v>2</v>
      </c>
      <c r="CM147" s="192">
        <v>2</v>
      </c>
      <c r="CN147" s="192">
        <v>2</v>
      </c>
      <c r="CO147" s="192">
        <v>2</v>
      </c>
      <c r="CP147" s="192">
        <v>2</v>
      </c>
      <c r="CQ147" s="192">
        <v>2</v>
      </c>
      <c r="CR147" s="192">
        <v>2</v>
      </c>
      <c r="CS147" s="192">
        <v>2</v>
      </c>
      <c r="CT147" s="192">
        <v>2</v>
      </c>
      <c r="CU147" s="192">
        <v>2</v>
      </c>
      <c r="CV147" s="192">
        <v>2</v>
      </c>
      <c r="CW147" s="192">
        <v>2</v>
      </c>
      <c r="CX147" s="192">
        <v>2</v>
      </c>
      <c r="CY147" s="192">
        <v>2</v>
      </c>
      <c r="CZ147" s="192">
        <v>2</v>
      </c>
      <c r="DA147" s="192">
        <v>2</v>
      </c>
      <c r="DB147" s="192">
        <v>2</v>
      </c>
      <c r="DC147" s="192">
        <v>2</v>
      </c>
      <c r="DD147" s="192">
        <v>2</v>
      </c>
      <c r="DE147" s="192">
        <v>2</v>
      </c>
      <c r="DF147" s="192">
        <v>2</v>
      </c>
      <c r="DG147" s="192">
        <v>2</v>
      </c>
      <c r="DH147" s="192">
        <v>2</v>
      </c>
      <c r="DI147" s="192">
        <v>2</v>
      </c>
      <c r="DJ147" s="192">
        <v>2</v>
      </c>
      <c r="DK147" s="192">
        <v>2</v>
      </c>
      <c r="DL147" s="192">
        <v>2</v>
      </c>
      <c r="DM147" s="192">
        <v>2</v>
      </c>
      <c r="DN147" s="192">
        <v>2</v>
      </c>
      <c r="DO147" s="192">
        <v>2</v>
      </c>
      <c r="DP147" s="192">
        <v>2</v>
      </c>
      <c r="DQ147" s="192">
        <v>2</v>
      </c>
      <c r="DR147" s="192">
        <v>2</v>
      </c>
      <c r="DS147" s="192">
        <v>2</v>
      </c>
      <c r="DT147" s="192">
        <v>2</v>
      </c>
      <c r="DU147" s="192">
        <v>2</v>
      </c>
      <c r="DV147" s="192">
        <v>2</v>
      </c>
      <c r="DW147" s="192">
        <v>2</v>
      </c>
      <c r="DX147" s="192">
        <v>2</v>
      </c>
      <c r="DY147" s="192">
        <v>2</v>
      </c>
      <c r="DZ147" s="192">
        <v>2</v>
      </c>
      <c r="EA147" s="192">
        <v>2</v>
      </c>
      <c r="EB147" s="192">
        <v>2</v>
      </c>
      <c r="EC147" s="192">
        <v>2</v>
      </c>
      <c r="ED147" s="192">
        <v>2</v>
      </c>
      <c r="EE147" s="192">
        <v>2</v>
      </c>
      <c r="EF147" s="192">
        <v>2</v>
      </c>
      <c r="EG147" s="192">
        <v>2</v>
      </c>
      <c r="EH147" s="192">
        <v>2</v>
      </c>
      <c r="EI147" s="192">
        <v>2</v>
      </c>
      <c r="EJ147" s="192">
        <v>2</v>
      </c>
      <c r="EK147" s="192">
        <v>2</v>
      </c>
      <c r="EL147" s="192">
        <v>2</v>
      </c>
      <c r="EM147" s="192">
        <v>2</v>
      </c>
      <c r="EN147" s="192">
        <v>2</v>
      </c>
      <c r="EO147" s="192">
        <v>2</v>
      </c>
      <c r="EP147" s="192">
        <v>2</v>
      </c>
      <c r="EQ147" s="192">
        <v>2</v>
      </c>
      <c r="ER147" s="192">
        <v>2</v>
      </c>
      <c r="ES147" s="192">
        <v>2</v>
      </c>
      <c r="ET147" s="192">
        <v>2</v>
      </c>
      <c r="EU147" s="192">
        <v>2</v>
      </c>
      <c r="EV147" s="192">
        <v>2</v>
      </c>
      <c r="EW147" s="192">
        <v>2</v>
      </c>
      <c r="EX147" s="192">
        <v>2</v>
      </c>
      <c r="EY147" s="192">
        <v>2</v>
      </c>
      <c r="EZ147" s="192">
        <v>2</v>
      </c>
      <c r="FA147" s="192">
        <v>2</v>
      </c>
      <c r="FB147" s="192">
        <v>2</v>
      </c>
      <c r="FC147" s="192">
        <v>2</v>
      </c>
      <c r="FD147" s="192">
        <v>2</v>
      </c>
      <c r="FE147" s="192">
        <v>2</v>
      </c>
      <c r="FF147" s="192">
        <v>2</v>
      </c>
    </row>
    <row r="148" spans="1:162" ht="14.25" thickBot="1" x14ac:dyDescent="0.3">
      <c r="A148" s="196">
        <v>15</v>
      </c>
      <c r="B148" s="32" t="s">
        <v>1393</v>
      </c>
      <c r="C148" s="32" t="s">
        <v>1385</v>
      </c>
      <c r="D148" s="909" t="s">
        <v>2067</v>
      </c>
      <c r="E148" s="909"/>
      <c r="F148" s="910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  <c r="BG148" s="192"/>
      <c r="BH148" s="192"/>
      <c r="BI148" s="192"/>
      <c r="BJ148" s="192"/>
      <c r="BK148" s="192"/>
      <c r="BL148" s="192"/>
      <c r="BM148" s="192"/>
      <c r="BN148" s="192"/>
      <c r="BO148" s="192"/>
      <c r="BP148" s="192"/>
      <c r="BQ148" s="192"/>
      <c r="BR148" s="192"/>
      <c r="BS148" s="192"/>
      <c r="BT148" s="192"/>
      <c r="BU148" s="192"/>
      <c r="BV148" s="192"/>
      <c r="BW148" s="192"/>
      <c r="BX148" s="192"/>
      <c r="BY148" s="192"/>
      <c r="BZ148" s="192"/>
      <c r="CA148" s="192"/>
      <c r="CB148" s="192"/>
      <c r="CC148" s="192"/>
      <c r="CD148" s="192"/>
      <c r="CE148" s="192"/>
      <c r="CF148" s="192"/>
      <c r="CG148" s="192"/>
      <c r="CH148" s="192"/>
      <c r="CI148" s="192"/>
      <c r="CJ148" s="192"/>
      <c r="CK148" s="192"/>
      <c r="CL148" s="192"/>
      <c r="CM148" s="192"/>
      <c r="CN148" s="192"/>
      <c r="CO148" s="192"/>
      <c r="CP148" s="192"/>
      <c r="CQ148" s="192"/>
      <c r="CR148" s="192"/>
      <c r="CS148" s="192"/>
      <c r="CT148" s="192"/>
      <c r="CU148" s="192"/>
      <c r="CV148" s="192"/>
      <c r="CW148" s="192"/>
      <c r="CX148" s="192"/>
      <c r="CY148" s="192">
        <v>1</v>
      </c>
      <c r="CZ148" s="192">
        <v>1</v>
      </c>
      <c r="DA148" s="192">
        <v>1</v>
      </c>
      <c r="DB148" s="192">
        <v>1</v>
      </c>
      <c r="DC148" s="192">
        <v>1</v>
      </c>
      <c r="DD148" s="192">
        <v>1</v>
      </c>
      <c r="DE148" s="192">
        <v>1</v>
      </c>
      <c r="DF148" s="192">
        <v>1</v>
      </c>
      <c r="DG148" s="192">
        <v>1</v>
      </c>
      <c r="DH148" s="192">
        <v>1</v>
      </c>
      <c r="DI148" s="192">
        <v>1</v>
      </c>
      <c r="DJ148" s="192">
        <v>1</v>
      </c>
      <c r="DK148" s="192">
        <v>1</v>
      </c>
      <c r="DL148" s="192">
        <v>1</v>
      </c>
      <c r="DM148" s="192">
        <v>1</v>
      </c>
      <c r="DN148" s="192">
        <v>1</v>
      </c>
      <c r="DO148" s="192">
        <v>1</v>
      </c>
      <c r="DP148" s="192">
        <v>1</v>
      </c>
      <c r="DQ148" s="192">
        <v>1</v>
      </c>
      <c r="DR148" s="192">
        <v>1</v>
      </c>
      <c r="DS148" s="192">
        <v>1</v>
      </c>
      <c r="DT148" s="192">
        <v>1</v>
      </c>
      <c r="DU148" s="192">
        <v>1</v>
      </c>
      <c r="DV148" s="192">
        <v>1</v>
      </c>
      <c r="DW148" s="192">
        <v>1</v>
      </c>
      <c r="DX148" s="192">
        <v>1</v>
      </c>
      <c r="DY148" s="192">
        <v>1</v>
      </c>
      <c r="DZ148" s="192">
        <v>1</v>
      </c>
      <c r="EA148" s="192">
        <v>1</v>
      </c>
      <c r="EB148" s="192">
        <v>1</v>
      </c>
      <c r="EC148" s="192">
        <v>1</v>
      </c>
      <c r="ED148" s="192">
        <v>1</v>
      </c>
      <c r="EE148" s="192">
        <v>1</v>
      </c>
      <c r="EF148" s="192">
        <v>1</v>
      </c>
      <c r="EG148" s="192">
        <v>1</v>
      </c>
      <c r="EH148" s="192">
        <v>1</v>
      </c>
      <c r="EI148" s="192">
        <v>1</v>
      </c>
      <c r="EJ148" s="192">
        <v>1</v>
      </c>
      <c r="EK148" s="192">
        <v>1</v>
      </c>
      <c r="EL148" s="192">
        <v>1</v>
      </c>
      <c r="EM148" s="192">
        <v>1</v>
      </c>
      <c r="EN148" s="192">
        <v>1</v>
      </c>
      <c r="EO148" s="192">
        <v>1</v>
      </c>
      <c r="EP148" s="192">
        <v>1</v>
      </c>
      <c r="EQ148" s="192">
        <v>1</v>
      </c>
      <c r="ER148" s="192">
        <v>1</v>
      </c>
      <c r="ES148" s="192">
        <v>1</v>
      </c>
      <c r="ET148" s="192">
        <v>1</v>
      </c>
      <c r="EU148" s="192">
        <v>1</v>
      </c>
      <c r="EV148" s="192">
        <v>1</v>
      </c>
      <c r="EW148" s="192">
        <v>1</v>
      </c>
      <c r="EX148" s="192">
        <v>1</v>
      </c>
      <c r="EY148" s="192">
        <v>1</v>
      </c>
      <c r="EZ148" s="192">
        <v>1</v>
      </c>
      <c r="FA148" s="192">
        <v>1</v>
      </c>
      <c r="FB148" s="192">
        <v>1</v>
      </c>
      <c r="FC148" s="192">
        <v>1</v>
      </c>
      <c r="FD148" s="192">
        <v>1</v>
      </c>
      <c r="FE148" s="192">
        <v>1</v>
      </c>
      <c r="FF148" s="192">
        <v>1</v>
      </c>
    </row>
    <row r="149" spans="1:162" ht="14.25" thickBot="1" x14ac:dyDescent="0.3">
      <c r="A149" s="31">
        <v>15</v>
      </c>
      <c r="B149" s="32" t="s">
        <v>1393</v>
      </c>
      <c r="C149" s="21" t="s">
        <v>1385</v>
      </c>
      <c r="D149" s="905" t="s">
        <v>2087</v>
      </c>
      <c r="E149" s="905"/>
      <c r="F149" s="906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  <c r="BD149" s="192"/>
      <c r="BE149" s="192"/>
      <c r="BF149" s="192"/>
      <c r="BG149" s="192"/>
      <c r="BH149" s="192"/>
      <c r="BI149" s="192"/>
      <c r="BJ149" s="192"/>
      <c r="BK149" s="192"/>
      <c r="BL149" s="192"/>
      <c r="BM149" s="192"/>
      <c r="BN149" s="192"/>
      <c r="BO149" s="192"/>
      <c r="BP149" s="192"/>
      <c r="BQ149" s="192"/>
      <c r="BR149" s="192"/>
      <c r="BS149" s="192"/>
      <c r="BT149" s="192"/>
      <c r="BU149" s="192"/>
      <c r="BV149" s="192"/>
      <c r="BW149" s="192"/>
      <c r="BX149" s="192"/>
      <c r="BY149" s="192"/>
      <c r="BZ149" s="192"/>
      <c r="CA149" s="192"/>
      <c r="CB149" s="192"/>
      <c r="CC149" s="192"/>
      <c r="CD149" s="192"/>
      <c r="CE149" s="192"/>
      <c r="CF149" s="192"/>
      <c r="CG149" s="192"/>
      <c r="CH149" s="192"/>
      <c r="CI149" s="192"/>
      <c r="CJ149" s="192"/>
      <c r="CK149" s="192"/>
      <c r="CL149" s="192"/>
      <c r="CM149" s="192"/>
      <c r="CN149" s="192"/>
      <c r="CO149" s="192"/>
      <c r="CP149" s="192"/>
      <c r="CQ149" s="192"/>
      <c r="CR149" s="192"/>
      <c r="CS149" s="192"/>
      <c r="CT149" s="192"/>
      <c r="CU149" s="192"/>
      <c r="CV149" s="192"/>
      <c r="CW149" s="192"/>
      <c r="CX149" s="192"/>
      <c r="CY149" s="192"/>
      <c r="CZ149" s="192"/>
      <c r="DA149" s="192"/>
      <c r="DB149" s="192"/>
      <c r="DC149" s="192"/>
      <c r="DD149" s="192"/>
      <c r="DE149" s="192"/>
      <c r="DF149" s="192"/>
      <c r="DG149" s="192"/>
      <c r="DH149" s="192"/>
      <c r="DI149" s="192"/>
      <c r="DJ149" s="192"/>
      <c r="DK149" s="192"/>
      <c r="DL149" s="192"/>
      <c r="DM149" s="192"/>
      <c r="DN149" s="192"/>
      <c r="DO149" s="192"/>
      <c r="DP149" s="192"/>
      <c r="DQ149" s="192"/>
      <c r="DR149" s="192"/>
      <c r="DS149" s="192"/>
      <c r="DT149" s="192"/>
      <c r="DU149" s="192"/>
      <c r="DV149" s="192"/>
      <c r="DW149" s="192"/>
      <c r="DX149" s="192"/>
      <c r="DY149" s="192"/>
      <c r="DZ149" s="192"/>
      <c r="EA149" s="192"/>
      <c r="EB149" s="192"/>
      <c r="EC149" s="192"/>
      <c r="ED149" s="192"/>
      <c r="EE149" s="192"/>
      <c r="EF149" s="192"/>
      <c r="EG149" s="192"/>
      <c r="EH149" s="192"/>
      <c r="EI149" s="192"/>
      <c r="EJ149" s="192"/>
      <c r="EK149" s="192"/>
      <c r="EL149" s="192"/>
      <c r="EM149" s="192"/>
      <c r="EN149" s="192"/>
      <c r="EO149" s="192"/>
      <c r="EP149" s="192"/>
      <c r="EQ149" s="192"/>
      <c r="ER149" s="192"/>
      <c r="ES149" s="192"/>
      <c r="ET149" s="192"/>
      <c r="EU149" s="192"/>
      <c r="EV149" s="192"/>
      <c r="EW149" s="192"/>
      <c r="EX149" s="192"/>
      <c r="EY149" s="192"/>
      <c r="EZ149" s="192"/>
      <c r="FA149" s="192"/>
      <c r="FB149" s="192"/>
      <c r="FC149" s="192"/>
      <c r="FD149" s="192"/>
      <c r="FE149" s="192"/>
      <c r="FF149" s="192"/>
    </row>
    <row r="150" spans="1:162" ht="14.25" thickBot="1" x14ac:dyDescent="0.3">
      <c r="A150" s="31">
        <v>15</v>
      </c>
      <c r="B150" s="32" t="s">
        <v>1393</v>
      </c>
      <c r="C150" s="21" t="s">
        <v>1385</v>
      </c>
      <c r="D150" s="911" t="s">
        <v>2068</v>
      </c>
      <c r="E150" s="912"/>
      <c r="F150" s="913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  <c r="BD150" s="192"/>
      <c r="BE150" s="192"/>
      <c r="BF150" s="192"/>
      <c r="BG150" s="192"/>
      <c r="BH150" s="192"/>
      <c r="BI150" s="192"/>
      <c r="BJ150" s="192"/>
      <c r="BK150" s="192"/>
      <c r="BL150" s="192"/>
      <c r="BM150" s="192"/>
      <c r="BN150" s="192"/>
      <c r="BO150" s="192"/>
      <c r="BP150" s="192"/>
      <c r="BQ150" s="192"/>
      <c r="BR150" s="192"/>
      <c r="BS150" s="192"/>
      <c r="BT150" s="192"/>
      <c r="BU150" s="192"/>
      <c r="BV150" s="192"/>
      <c r="BW150" s="192"/>
      <c r="BX150" s="192"/>
      <c r="BY150" s="192"/>
      <c r="BZ150" s="192"/>
      <c r="CA150" s="192"/>
      <c r="CB150" s="192"/>
      <c r="CC150" s="192"/>
      <c r="CD150" s="192"/>
      <c r="CE150" s="192"/>
      <c r="CF150" s="192"/>
      <c r="CG150" s="192"/>
      <c r="CH150" s="192"/>
      <c r="CI150" s="192"/>
      <c r="CJ150" s="192"/>
      <c r="CK150" s="192"/>
      <c r="CL150" s="192"/>
      <c r="CM150" s="192"/>
      <c r="CN150" s="192"/>
      <c r="CO150" s="192"/>
      <c r="CP150" s="192"/>
      <c r="CQ150" s="192"/>
      <c r="CR150" s="192"/>
      <c r="CS150" s="192"/>
      <c r="CT150" s="192"/>
      <c r="CU150" s="192"/>
      <c r="CV150" s="192"/>
      <c r="CW150" s="192"/>
      <c r="CX150" s="192"/>
      <c r="CY150" s="192"/>
      <c r="CZ150" s="192"/>
      <c r="DA150" s="192"/>
      <c r="DB150" s="192"/>
      <c r="DC150" s="192"/>
      <c r="DD150" s="192"/>
      <c r="DE150" s="192"/>
      <c r="DF150" s="192"/>
      <c r="DG150" s="192"/>
      <c r="DH150" s="192"/>
      <c r="DI150" s="192"/>
      <c r="DJ150" s="192"/>
      <c r="DK150" s="192"/>
      <c r="DL150" s="192"/>
      <c r="DM150" s="192"/>
      <c r="DN150" s="192"/>
      <c r="DO150" s="192"/>
      <c r="DP150" s="192"/>
      <c r="DQ150" s="192"/>
      <c r="DR150" s="192"/>
      <c r="DS150" s="192"/>
      <c r="DT150" s="192"/>
      <c r="DU150" s="192"/>
      <c r="DV150" s="192"/>
      <c r="DW150" s="192"/>
      <c r="DX150" s="192"/>
      <c r="DY150" s="192"/>
      <c r="DZ150" s="192"/>
      <c r="EA150" s="192"/>
      <c r="EB150" s="192"/>
      <c r="EC150" s="192"/>
      <c r="ED150" s="192"/>
      <c r="EE150" s="192"/>
      <c r="EF150" s="192"/>
      <c r="EG150" s="192"/>
      <c r="EH150" s="192"/>
      <c r="EI150" s="192"/>
      <c r="EJ150" s="192"/>
      <c r="EK150" s="192"/>
      <c r="EL150" s="192"/>
      <c r="EM150" s="192"/>
      <c r="EN150" s="192"/>
      <c r="EO150" s="192"/>
      <c r="EP150" s="192"/>
      <c r="EQ150" s="192"/>
      <c r="ER150" s="192"/>
      <c r="ES150" s="192"/>
      <c r="ET150" s="192"/>
      <c r="EU150" s="192"/>
      <c r="EV150" s="192"/>
      <c r="EW150" s="192"/>
      <c r="EX150" s="192"/>
      <c r="EY150" s="192"/>
      <c r="EZ150" s="192"/>
      <c r="FA150" s="192"/>
      <c r="FB150" s="192"/>
      <c r="FC150" s="192"/>
      <c r="FD150" s="192"/>
      <c r="FE150" s="192"/>
      <c r="FF150" s="192"/>
    </row>
    <row r="151" spans="1:162" ht="14.25" thickBot="1" x14ac:dyDescent="0.3">
      <c r="A151" s="31">
        <v>15</v>
      </c>
      <c r="B151" s="32" t="s">
        <v>1393</v>
      </c>
      <c r="C151" s="21" t="s">
        <v>1385</v>
      </c>
      <c r="D151" s="905" t="s">
        <v>2105</v>
      </c>
      <c r="E151" s="905"/>
      <c r="F151" s="906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  <c r="BG151" s="192"/>
      <c r="BH151" s="192"/>
      <c r="BI151" s="192"/>
      <c r="BJ151" s="192"/>
      <c r="BK151" s="192"/>
      <c r="BL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192"/>
      <c r="CO151" s="192"/>
      <c r="CP151" s="192"/>
      <c r="CQ151" s="192"/>
      <c r="CR151" s="192"/>
      <c r="CS151" s="192"/>
      <c r="CT151" s="192"/>
      <c r="CU151" s="192"/>
      <c r="CV151" s="192"/>
      <c r="CW151" s="192"/>
      <c r="CX151" s="192"/>
      <c r="CY151" s="192"/>
      <c r="CZ151" s="192"/>
      <c r="DA151" s="192"/>
      <c r="DB151" s="192"/>
      <c r="DC151" s="192"/>
      <c r="DD151" s="192"/>
      <c r="DE151" s="192"/>
      <c r="DF151" s="192"/>
      <c r="DG151" s="192"/>
      <c r="DH151" s="192"/>
      <c r="DI151" s="192"/>
      <c r="DJ151" s="192"/>
      <c r="DK151" s="192"/>
      <c r="DL151" s="192"/>
      <c r="DM151" s="192"/>
      <c r="DN151" s="192"/>
      <c r="DO151" s="192"/>
      <c r="DP151" s="192"/>
      <c r="DQ151" s="192"/>
      <c r="DR151" s="192"/>
      <c r="DS151" s="192"/>
      <c r="DT151" s="192"/>
      <c r="DU151" s="192"/>
      <c r="DV151" s="192"/>
      <c r="DW151" s="192"/>
      <c r="DX151" s="192"/>
      <c r="DY151" s="192"/>
      <c r="DZ151" s="192"/>
      <c r="EA151" s="192"/>
      <c r="EB151" s="192"/>
      <c r="EC151" s="192"/>
      <c r="ED151" s="192"/>
      <c r="EE151" s="192"/>
      <c r="EF151" s="192"/>
      <c r="EG151" s="192"/>
      <c r="EH151" s="192"/>
      <c r="EI151" s="192"/>
      <c r="EJ151" s="192"/>
      <c r="EK151" s="192"/>
      <c r="EL151" s="192"/>
      <c r="EM151" s="192"/>
      <c r="EN151" s="192"/>
      <c r="EO151" s="192"/>
      <c r="EP151" s="192"/>
      <c r="EQ151" s="192"/>
      <c r="ER151" s="192"/>
      <c r="ES151" s="192"/>
      <c r="ET151" s="192"/>
      <c r="EU151" s="192"/>
      <c r="EV151" s="192"/>
      <c r="EW151" s="192"/>
      <c r="EX151" s="192"/>
      <c r="EY151" s="192"/>
      <c r="EZ151" s="192"/>
      <c r="FA151" s="192"/>
      <c r="FB151" s="192"/>
      <c r="FC151" s="192"/>
      <c r="FD151" s="192"/>
      <c r="FE151" s="192"/>
      <c r="FF151" s="192"/>
    </row>
    <row r="152" spans="1:162" ht="14.25" thickBot="1" x14ac:dyDescent="0.3">
      <c r="A152" s="31">
        <v>15</v>
      </c>
      <c r="B152" s="32" t="s">
        <v>1393</v>
      </c>
      <c r="C152" s="21" t="s">
        <v>1385</v>
      </c>
      <c r="D152" s="905" t="s">
        <v>2106</v>
      </c>
      <c r="E152" s="905"/>
      <c r="F152" s="906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  <c r="BG152" s="192"/>
      <c r="BH152" s="192"/>
      <c r="BI152" s="192"/>
      <c r="BJ152" s="192"/>
      <c r="BK152" s="192"/>
      <c r="BL152" s="192"/>
      <c r="BM152" s="192"/>
      <c r="BN152" s="192"/>
      <c r="BO152" s="192"/>
      <c r="BP152" s="192"/>
      <c r="BQ152" s="192"/>
      <c r="BR152" s="192"/>
      <c r="BS152" s="192"/>
      <c r="BT152" s="192"/>
      <c r="BU152" s="192"/>
      <c r="BV152" s="192"/>
      <c r="BW152" s="192"/>
      <c r="BX152" s="192"/>
      <c r="BY152" s="192"/>
      <c r="BZ152" s="192"/>
      <c r="CA152" s="192"/>
      <c r="CB152" s="192"/>
      <c r="CC152" s="192"/>
      <c r="CD152" s="192"/>
      <c r="CE152" s="192"/>
      <c r="CF152" s="192"/>
      <c r="CG152" s="192"/>
      <c r="CH152" s="192"/>
      <c r="CI152" s="192"/>
      <c r="CJ152" s="192"/>
      <c r="CK152" s="192"/>
      <c r="CL152" s="192"/>
      <c r="CM152" s="192"/>
      <c r="CN152" s="192"/>
      <c r="CO152" s="192"/>
      <c r="CP152" s="192"/>
      <c r="CQ152" s="192"/>
      <c r="CR152" s="192"/>
      <c r="CS152" s="192"/>
      <c r="CT152" s="192"/>
      <c r="CU152" s="192"/>
      <c r="CV152" s="192"/>
      <c r="CW152" s="192"/>
      <c r="CX152" s="192"/>
      <c r="CY152" s="192"/>
      <c r="CZ152" s="192"/>
      <c r="DA152" s="192"/>
      <c r="DB152" s="192"/>
      <c r="DC152" s="192"/>
      <c r="DD152" s="192"/>
      <c r="DE152" s="192"/>
      <c r="DF152" s="192"/>
      <c r="DG152" s="192"/>
      <c r="DH152" s="192"/>
      <c r="DI152" s="192"/>
      <c r="DJ152" s="192"/>
      <c r="DK152" s="192"/>
      <c r="DL152" s="192"/>
      <c r="DM152" s="192"/>
      <c r="DN152" s="192"/>
      <c r="DO152" s="192"/>
      <c r="DP152" s="192"/>
      <c r="DQ152" s="192"/>
      <c r="DR152" s="192"/>
      <c r="DS152" s="192"/>
      <c r="DT152" s="192"/>
      <c r="DU152" s="192"/>
      <c r="DV152" s="192"/>
      <c r="DW152" s="192"/>
      <c r="DX152" s="192"/>
      <c r="DY152" s="192"/>
      <c r="DZ152" s="192"/>
      <c r="EA152" s="192"/>
      <c r="EB152" s="192"/>
      <c r="EC152" s="192"/>
      <c r="ED152" s="192"/>
      <c r="EE152" s="192"/>
      <c r="EF152" s="192"/>
      <c r="EG152" s="192"/>
      <c r="EH152" s="192"/>
      <c r="EI152" s="192"/>
      <c r="EJ152" s="192"/>
      <c r="EK152" s="192"/>
      <c r="EL152" s="192"/>
      <c r="EM152" s="192"/>
      <c r="EN152" s="192"/>
      <c r="EO152" s="192"/>
      <c r="EP152" s="192"/>
      <c r="EQ152" s="192"/>
      <c r="ER152" s="192"/>
      <c r="ES152" s="192"/>
      <c r="ET152" s="192"/>
      <c r="EU152" s="192"/>
      <c r="EV152" s="192"/>
      <c r="EW152" s="192"/>
      <c r="EX152" s="192"/>
      <c r="EY152" s="192"/>
      <c r="EZ152" s="192"/>
      <c r="FA152" s="192"/>
      <c r="FB152" s="192"/>
      <c r="FC152" s="192"/>
      <c r="FD152" s="192"/>
      <c r="FE152" s="192"/>
      <c r="FF152" s="192"/>
    </row>
    <row r="153" spans="1:162" ht="14.25" thickBot="1" x14ac:dyDescent="0.3">
      <c r="A153" s="31">
        <v>15</v>
      </c>
      <c r="B153" s="32" t="s">
        <v>1393</v>
      </c>
      <c r="C153" s="21" t="s">
        <v>1385</v>
      </c>
      <c r="D153" s="905" t="s">
        <v>2061</v>
      </c>
      <c r="E153" s="905"/>
      <c r="F153" s="906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  <c r="BG153" s="192"/>
      <c r="BH153" s="192"/>
      <c r="BI153" s="192"/>
      <c r="BJ153" s="192"/>
      <c r="BK153" s="192"/>
      <c r="BL153" s="192"/>
      <c r="BM153" s="192"/>
      <c r="BN153" s="192"/>
      <c r="BO153" s="192"/>
      <c r="BP153" s="192"/>
      <c r="BQ153" s="192"/>
      <c r="BR153" s="192"/>
      <c r="BS153" s="192"/>
      <c r="BT153" s="192"/>
      <c r="BU153" s="192"/>
      <c r="BV153" s="192"/>
      <c r="BW153" s="192"/>
      <c r="BX153" s="192"/>
      <c r="BY153" s="192"/>
      <c r="BZ153" s="192"/>
      <c r="CA153" s="192"/>
      <c r="CB153" s="192"/>
      <c r="CC153" s="192"/>
      <c r="CD153" s="192"/>
      <c r="CE153" s="192"/>
      <c r="CF153" s="192"/>
      <c r="CG153" s="192"/>
      <c r="CH153" s="192"/>
      <c r="CI153" s="192"/>
      <c r="CJ153" s="192"/>
      <c r="CK153" s="192"/>
      <c r="CL153" s="192"/>
      <c r="CM153" s="192"/>
      <c r="CN153" s="192"/>
      <c r="CO153" s="192"/>
      <c r="CP153" s="192"/>
      <c r="CQ153" s="192"/>
      <c r="CR153" s="192"/>
      <c r="CS153" s="192"/>
      <c r="CT153" s="192"/>
      <c r="CU153" s="192"/>
      <c r="CV153" s="192"/>
      <c r="CW153" s="192"/>
      <c r="CX153" s="192"/>
      <c r="CY153" s="192"/>
      <c r="CZ153" s="192"/>
      <c r="DA153" s="192"/>
      <c r="DB153" s="192"/>
      <c r="DC153" s="192">
        <v>1</v>
      </c>
      <c r="DD153" s="192">
        <v>1</v>
      </c>
      <c r="DE153" s="192">
        <v>1</v>
      </c>
      <c r="DF153" s="192">
        <v>1</v>
      </c>
      <c r="DG153" s="192">
        <v>1</v>
      </c>
      <c r="DH153" s="192">
        <v>1</v>
      </c>
      <c r="DI153" s="192">
        <v>1</v>
      </c>
      <c r="DJ153" s="192">
        <v>1</v>
      </c>
      <c r="DK153" s="192">
        <v>1</v>
      </c>
      <c r="DL153" s="192">
        <v>1</v>
      </c>
      <c r="DM153" s="192">
        <v>1</v>
      </c>
      <c r="DN153" s="192">
        <v>1</v>
      </c>
      <c r="DO153" s="192">
        <v>1</v>
      </c>
      <c r="DP153" s="192">
        <v>1</v>
      </c>
      <c r="DQ153" s="192">
        <v>1</v>
      </c>
      <c r="DR153" s="192">
        <v>1</v>
      </c>
      <c r="DS153" s="192">
        <v>1</v>
      </c>
      <c r="DT153" s="192">
        <v>1</v>
      </c>
      <c r="DU153" s="192">
        <v>1</v>
      </c>
      <c r="DV153" s="192">
        <v>1</v>
      </c>
      <c r="DW153" s="192">
        <v>1</v>
      </c>
      <c r="DX153" s="192">
        <v>1</v>
      </c>
      <c r="DY153" s="192">
        <v>1</v>
      </c>
      <c r="DZ153" s="192">
        <v>1</v>
      </c>
      <c r="EA153" s="192">
        <v>1</v>
      </c>
      <c r="EB153" s="192">
        <v>1</v>
      </c>
      <c r="EC153" s="192">
        <v>1</v>
      </c>
      <c r="ED153" s="192">
        <v>1</v>
      </c>
      <c r="EE153" s="192">
        <v>1</v>
      </c>
      <c r="EF153" s="192">
        <v>1</v>
      </c>
      <c r="EG153" s="192">
        <v>1</v>
      </c>
      <c r="EH153" s="192">
        <v>1</v>
      </c>
      <c r="EI153" s="192">
        <v>1</v>
      </c>
      <c r="EJ153" s="192">
        <v>1</v>
      </c>
      <c r="EK153" s="192">
        <v>1</v>
      </c>
      <c r="EL153" s="192">
        <v>1</v>
      </c>
      <c r="EM153" s="192">
        <v>1</v>
      </c>
      <c r="EN153" s="192">
        <v>1</v>
      </c>
      <c r="EO153" s="192">
        <v>1</v>
      </c>
      <c r="EP153" s="192">
        <v>1</v>
      </c>
      <c r="EQ153" s="192">
        <v>1</v>
      </c>
      <c r="ER153" s="192">
        <v>1</v>
      </c>
      <c r="ES153" s="192">
        <v>1</v>
      </c>
      <c r="ET153" s="192">
        <v>1</v>
      </c>
      <c r="EU153" s="192">
        <v>1</v>
      </c>
      <c r="EV153" s="192">
        <v>1</v>
      </c>
      <c r="EW153" s="192">
        <v>1</v>
      </c>
      <c r="EX153" s="192">
        <v>1</v>
      </c>
      <c r="EY153" s="192">
        <v>1</v>
      </c>
      <c r="EZ153" s="192">
        <v>1</v>
      </c>
      <c r="FA153" s="192">
        <v>1</v>
      </c>
      <c r="FB153" s="192">
        <v>1</v>
      </c>
      <c r="FC153" s="192">
        <v>1</v>
      </c>
      <c r="FD153" s="192">
        <v>1</v>
      </c>
      <c r="FE153" s="192">
        <v>1</v>
      </c>
      <c r="FF153" s="192">
        <v>1</v>
      </c>
    </row>
    <row r="154" spans="1:162" ht="14.25" thickBot="1" x14ac:dyDescent="0.3">
      <c r="A154" s="31">
        <v>15</v>
      </c>
      <c r="B154" s="32" t="s">
        <v>1393</v>
      </c>
      <c r="C154" s="21" t="s">
        <v>1385</v>
      </c>
      <c r="D154" s="905" t="s">
        <v>2084</v>
      </c>
      <c r="E154" s="905"/>
      <c r="F154" s="906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  <c r="BG154" s="192"/>
      <c r="BH154" s="192"/>
      <c r="BI154" s="192"/>
      <c r="BJ154" s="192"/>
      <c r="BK154" s="192"/>
      <c r="BL154" s="192"/>
      <c r="BM154" s="192"/>
      <c r="BN154" s="192"/>
      <c r="BO154" s="192"/>
      <c r="BP154" s="192"/>
      <c r="BQ154" s="192"/>
      <c r="BR154" s="192"/>
      <c r="BS154" s="192"/>
      <c r="BT154" s="192"/>
      <c r="BU154" s="192"/>
      <c r="BV154" s="192"/>
      <c r="BW154" s="192"/>
      <c r="BX154" s="192"/>
      <c r="BY154" s="192"/>
      <c r="BZ154" s="192"/>
      <c r="CA154" s="192"/>
      <c r="CB154" s="192"/>
      <c r="CC154" s="192"/>
      <c r="CD154" s="192"/>
      <c r="CE154" s="192"/>
      <c r="CF154" s="192"/>
      <c r="CG154" s="192"/>
      <c r="CH154" s="192"/>
      <c r="CI154" s="192"/>
      <c r="CJ154" s="192"/>
      <c r="CK154" s="192"/>
      <c r="CL154" s="192"/>
      <c r="CM154" s="192"/>
      <c r="CN154" s="192"/>
      <c r="CO154" s="192"/>
      <c r="CP154" s="192"/>
      <c r="CQ154" s="192"/>
      <c r="CR154" s="192"/>
      <c r="CS154" s="192"/>
      <c r="CT154" s="192"/>
      <c r="CU154" s="192"/>
      <c r="CV154" s="192"/>
      <c r="CW154" s="192"/>
      <c r="CX154" s="192"/>
      <c r="CY154" s="192"/>
      <c r="CZ154" s="192"/>
      <c r="DA154" s="192"/>
      <c r="DB154" s="192"/>
      <c r="DC154" s="192"/>
      <c r="DD154" s="192"/>
      <c r="DE154" s="192"/>
      <c r="DF154" s="192"/>
      <c r="DG154" s="192"/>
      <c r="DH154" s="192"/>
      <c r="DI154" s="192"/>
      <c r="DJ154" s="192"/>
      <c r="DK154" s="192"/>
      <c r="DL154" s="192"/>
      <c r="DM154" s="192"/>
      <c r="DN154" s="192"/>
      <c r="DO154" s="192"/>
      <c r="DP154" s="192"/>
      <c r="DQ154" s="192"/>
      <c r="DR154" s="192"/>
      <c r="DS154" s="192"/>
      <c r="DT154" s="192"/>
      <c r="DU154" s="192"/>
      <c r="DV154" s="192"/>
      <c r="DW154" s="192"/>
      <c r="DX154" s="192"/>
      <c r="DY154" s="192"/>
      <c r="DZ154" s="192"/>
      <c r="EA154" s="192"/>
      <c r="EB154" s="192"/>
      <c r="EC154" s="192"/>
      <c r="ED154" s="192"/>
      <c r="EE154" s="192"/>
      <c r="EF154" s="192"/>
      <c r="EG154" s="192"/>
      <c r="EH154" s="192"/>
      <c r="EI154" s="192"/>
      <c r="EJ154" s="192"/>
      <c r="EK154" s="192"/>
      <c r="EL154" s="192"/>
      <c r="EM154" s="192"/>
      <c r="EN154" s="192"/>
      <c r="EO154" s="192"/>
      <c r="EP154" s="192"/>
      <c r="EQ154" s="192"/>
      <c r="ER154" s="192"/>
      <c r="ES154" s="192"/>
      <c r="ET154" s="192"/>
      <c r="EU154" s="192"/>
      <c r="EV154" s="192"/>
      <c r="EW154" s="192"/>
      <c r="EX154" s="192"/>
      <c r="EY154" s="192"/>
      <c r="EZ154" s="192"/>
      <c r="FA154" s="192"/>
      <c r="FB154" s="192"/>
      <c r="FC154" s="192"/>
      <c r="FD154" s="192"/>
      <c r="FE154" s="192"/>
      <c r="FF154" s="192"/>
    </row>
    <row r="155" spans="1:162" ht="14.25" thickBot="1" x14ac:dyDescent="0.3">
      <c r="A155" s="31">
        <v>15</v>
      </c>
      <c r="B155" s="32" t="s">
        <v>1393</v>
      </c>
      <c r="C155" s="21" t="s">
        <v>1385</v>
      </c>
      <c r="D155" s="905" t="s">
        <v>2107</v>
      </c>
      <c r="E155" s="905"/>
      <c r="F155" s="906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  <c r="BG155" s="192"/>
      <c r="BH155" s="192"/>
      <c r="BI155" s="192"/>
      <c r="BJ155" s="192"/>
      <c r="BK155" s="192"/>
      <c r="BL155" s="192"/>
      <c r="BM155" s="192"/>
      <c r="BN155" s="192"/>
      <c r="BO155" s="192"/>
      <c r="BP155" s="192"/>
      <c r="BQ155" s="192"/>
      <c r="BR155" s="192"/>
      <c r="BS155" s="192"/>
      <c r="BT155" s="192"/>
      <c r="BU155" s="192"/>
      <c r="BV155" s="192"/>
      <c r="BW155" s="192"/>
      <c r="BX155" s="192"/>
      <c r="BY155" s="192"/>
      <c r="BZ155" s="192"/>
      <c r="CA155" s="192"/>
      <c r="CB155" s="192"/>
      <c r="CC155" s="192"/>
      <c r="CD155" s="192"/>
      <c r="CE155" s="192"/>
      <c r="CF155" s="192"/>
      <c r="CG155" s="192"/>
      <c r="CH155" s="192"/>
      <c r="CI155" s="192"/>
      <c r="CJ155" s="192"/>
      <c r="CK155" s="192"/>
      <c r="CL155" s="192"/>
      <c r="CM155" s="192"/>
      <c r="CN155" s="192"/>
      <c r="CO155" s="192"/>
      <c r="CP155" s="192"/>
      <c r="CQ155" s="192"/>
      <c r="CR155" s="192"/>
      <c r="CS155" s="192"/>
      <c r="CT155" s="192"/>
      <c r="CU155" s="192"/>
      <c r="CV155" s="192"/>
      <c r="CW155" s="192"/>
      <c r="CX155" s="192"/>
      <c r="CY155" s="192"/>
      <c r="CZ155" s="192"/>
      <c r="DA155" s="192"/>
      <c r="DB155" s="192"/>
      <c r="DC155" s="192"/>
      <c r="DD155" s="192"/>
      <c r="DE155" s="192"/>
      <c r="DF155" s="192"/>
      <c r="DG155" s="192"/>
      <c r="DH155" s="192"/>
      <c r="DI155" s="192"/>
      <c r="DJ155" s="192"/>
      <c r="DK155" s="192"/>
      <c r="DL155" s="192"/>
      <c r="DM155" s="192"/>
      <c r="DN155" s="192"/>
      <c r="DO155" s="192"/>
      <c r="DP155" s="192"/>
      <c r="DQ155" s="192"/>
      <c r="DR155" s="192"/>
      <c r="DS155" s="192"/>
      <c r="DT155" s="192"/>
      <c r="DU155" s="192"/>
      <c r="DV155" s="192"/>
      <c r="DW155" s="192"/>
      <c r="DX155" s="192"/>
      <c r="DY155" s="192"/>
      <c r="DZ155" s="192"/>
      <c r="EA155" s="192"/>
      <c r="EB155" s="192"/>
      <c r="EC155" s="192"/>
      <c r="ED155" s="192"/>
      <c r="EE155" s="192"/>
      <c r="EF155" s="192"/>
      <c r="EG155" s="192"/>
      <c r="EH155" s="192"/>
      <c r="EI155" s="192"/>
      <c r="EJ155" s="192"/>
      <c r="EK155" s="192"/>
      <c r="EL155" s="192"/>
      <c r="EM155" s="192"/>
      <c r="EN155" s="192"/>
      <c r="EO155" s="192"/>
      <c r="EP155" s="192"/>
      <c r="EQ155" s="192"/>
      <c r="ER155" s="192"/>
      <c r="ES155" s="192"/>
      <c r="ET155" s="192"/>
      <c r="EU155" s="192"/>
      <c r="EV155" s="192"/>
      <c r="EW155" s="192"/>
      <c r="EX155" s="192"/>
      <c r="EY155" s="192"/>
      <c r="EZ155" s="192"/>
      <c r="FA155" s="192"/>
      <c r="FB155" s="192"/>
      <c r="FC155" s="192"/>
      <c r="FD155" s="192"/>
      <c r="FE155" s="192"/>
      <c r="FF155" s="192"/>
    </row>
    <row r="156" spans="1:162" ht="14.25" thickBot="1" x14ac:dyDescent="0.3">
      <c r="A156" s="31">
        <v>15</v>
      </c>
      <c r="B156" s="32" t="s">
        <v>1393</v>
      </c>
      <c r="C156" s="21" t="s">
        <v>1385</v>
      </c>
      <c r="D156" s="905" t="s">
        <v>2072</v>
      </c>
      <c r="E156" s="905"/>
      <c r="F156" s="906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  <c r="BD156" s="192"/>
      <c r="BE156" s="192"/>
      <c r="BF156" s="192"/>
      <c r="BG156" s="192"/>
      <c r="BH156" s="192"/>
      <c r="BI156" s="192"/>
      <c r="BJ156" s="192"/>
      <c r="BK156" s="192"/>
      <c r="BL156" s="192"/>
      <c r="BM156" s="192"/>
      <c r="BN156" s="192"/>
      <c r="BO156" s="192"/>
      <c r="BP156" s="192"/>
      <c r="BQ156" s="192"/>
      <c r="BR156" s="192"/>
      <c r="BS156" s="192"/>
      <c r="BT156" s="192"/>
      <c r="BU156" s="192"/>
      <c r="BV156" s="192"/>
      <c r="BW156" s="192"/>
      <c r="BX156" s="192"/>
      <c r="BY156" s="192"/>
      <c r="BZ156" s="192"/>
      <c r="CA156" s="192"/>
      <c r="CB156" s="192"/>
      <c r="CC156" s="192"/>
      <c r="CD156" s="192"/>
      <c r="CE156" s="192"/>
      <c r="CF156" s="192"/>
      <c r="CG156" s="192"/>
      <c r="CH156" s="192"/>
      <c r="CI156" s="192"/>
      <c r="CJ156" s="192"/>
      <c r="CK156" s="192"/>
      <c r="CL156" s="192"/>
      <c r="CM156" s="192"/>
      <c r="CN156" s="192"/>
      <c r="CO156" s="192"/>
      <c r="CP156" s="192"/>
      <c r="CQ156" s="192"/>
      <c r="CR156" s="192"/>
      <c r="CS156" s="192"/>
      <c r="CT156" s="192"/>
      <c r="CU156" s="192"/>
      <c r="CV156" s="192"/>
      <c r="CW156" s="192"/>
      <c r="CX156" s="192"/>
      <c r="CY156" s="192"/>
      <c r="CZ156" s="192"/>
      <c r="DA156" s="192"/>
      <c r="DB156" s="192"/>
      <c r="DC156" s="192"/>
      <c r="DD156" s="192"/>
      <c r="DE156" s="192"/>
      <c r="DF156" s="192"/>
      <c r="DG156" s="192"/>
      <c r="DH156" s="192"/>
      <c r="DI156" s="192"/>
      <c r="DJ156" s="192"/>
      <c r="DK156" s="192"/>
      <c r="DL156" s="192"/>
      <c r="DM156" s="192"/>
      <c r="DN156" s="192"/>
      <c r="DO156" s="192"/>
      <c r="DP156" s="192"/>
      <c r="DQ156" s="192"/>
      <c r="DR156" s="192"/>
      <c r="DS156" s="192"/>
      <c r="DT156" s="192"/>
      <c r="DU156" s="192"/>
      <c r="DV156" s="192"/>
      <c r="DW156" s="192"/>
      <c r="DX156" s="192"/>
      <c r="DY156" s="192"/>
      <c r="DZ156" s="192"/>
      <c r="EA156" s="192"/>
      <c r="EB156" s="192"/>
      <c r="EC156" s="192"/>
      <c r="ED156" s="192"/>
      <c r="EE156" s="192"/>
      <c r="EF156" s="192"/>
      <c r="EG156" s="192"/>
      <c r="EH156" s="192"/>
      <c r="EI156" s="192"/>
      <c r="EJ156" s="192"/>
      <c r="EK156" s="192"/>
      <c r="EL156" s="192"/>
      <c r="EM156" s="192"/>
      <c r="EN156" s="192"/>
      <c r="EO156" s="192"/>
      <c r="EP156" s="192"/>
      <c r="EQ156" s="192"/>
      <c r="ER156" s="192"/>
      <c r="ES156" s="192"/>
      <c r="ET156" s="192"/>
      <c r="EU156" s="192"/>
      <c r="EV156" s="192"/>
      <c r="EW156" s="192"/>
      <c r="EX156" s="192"/>
      <c r="EY156" s="192"/>
      <c r="EZ156" s="192"/>
      <c r="FA156" s="192"/>
      <c r="FB156" s="192"/>
      <c r="FC156" s="192"/>
      <c r="FD156" s="192"/>
      <c r="FE156" s="192"/>
      <c r="FF156" s="192"/>
    </row>
    <row r="157" spans="1:162" ht="14.25" thickBot="1" x14ac:dyDescent="0.3">
      <c r="A157" s="31">
        <v>15</v>
      </c>
      <c r="B157" s="32" t="s">
        <v>1393</v>
      </c>
      <c r="C157" s="21" t="s">
        <v>1385</v>
      </c>
      <c r="D157" s="905" t="s">
        <v>2108</v>
      </c>
      <c r="E157" s="905"/>
      <c r="F157" s="906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  <c r="BD157" s="192"/>
      <c r="BE157" s="192"/>
      <c r="BF157" s="192"/>
      <c r="BG157" s="192"/>
      <c r="BH157" s="192"/>
      <c r="BI157" s="192"/>
      <c r="BJ157" s="192"/>
      <c r="BK157" s="192"/>
      <c r="BL157" s="192"/>
      <c r="BM157" s="192"/>
      <c r="BN157" s="192"/>
      <c r="BO157" s="192"/>
      <c r="BP157" s="192"/>
      <c r="BQ157" s="192"/>
      <c r="BR157" s="192"/>
      <c r="BS157" s="192"/>
      <c r="BT157" s="192"/>
      <c r="BU157" s="192"/>
      <c r="BV157" s="192"/>
      <c r="BW157" s="192"/>
      <c r="BX157" s="192"/>
      <c r="BY157" s="192"/>
      <c r="BZ157" s="192"/>
      <c r="CA157" s="192"/>
      <c r="CB157" s="192"/>
      <c r="CC157" s="192"/>
      <c r="CD157" s="192"/>
      <c r="CE157" s="192"/>
      <c r="CF157" s="192"/>
      <c r="CG157" s="192"/>
      <c r="CH157" s="192"/>
      <c r="CI157" s="192"/>
      <c r="CJ157" s="192"/>
      <c r="CK157" s="192"/>
      <c r="CL157" s="192"/>
      <c r="CM157" s="192"/>
      <c r="CN157" s="192"/>
      <c r="CO157" s="192"/>
      <c r="CP157" s="192"/>
      <c r="CQ157" s="192"/>
      <c r="CR157" s="192"/>
      <c r="CS157" s="192"/>
      <c r="CT157" s="192"/>
      <c r="CU157" s="192"/>
      <c r="CV157" s="192"/>
      <c r="CW157" s="192"/>
      <c r="CX157" s="192"/>
      <c r="CY157" s="192"/>
      <c r="CZ157" s="192"/>
      <c r="DA157" s="192"/>
      <c r="DB157" s="192"/>
      <c r="DC157" s="192"/>
      <c r="DD157" s="192"/>
      <c r="DE157" s="192"/>
      <c r="DF157" s="192"/>
      <c r="DG157" s="192"/>
      <c r="DH157" s="192"/>
      <c r="DI157" s="192"/>
      <c r="DJ157" s="192"/>
      <c r="DK157" s="192"/>
      <c r="DL157" s="192"/>
      <c r="DM157" s="192"/>
      <c r="DN157" s="192"/>
      <c r="DO157" s="192"/>
      <c r="DP157" s="192"/>
      <c r="DQ157" s="192"/>
      <c r="DR157" s="192"/>
      <c r="DS157" s="192"/>
      <c r="DT157" s="192"/>
      <c r="DU157" s="192"/>
      <c r="DV157" s="192"/>
      <c r="DW157" s="192"/>
      <c r="DX157" s="192"/>
      <c r="DY157" s="192"/>
      <c r="DZ157" s="192"/>
      <c r="EA157" s="192"/>
      <c r="EB157" s="192"/>
      <c r="EC157" s="192"/>
      <c r="ED157" s="192"/>
      <c r="EE157" s="192"/>
      <c r="EF157" s="192"/>
      <c r="EG157" s="192"/>
      <c r="EH157" s="192"/>
      <c r="EI157" s="192"/>
      <c r="EJ157" s="192"/>
      <c r="EK157" s="192"/>
      <c r="EL157" s="192"/>
      <c r="EM157" s="192"/>
      <c r="EN157" s="192"/>
      <c r="EO157" s="192"/>
      <c r="EP157" s="192"/>
      <c r="EQ157" s="192"/>
      <c r="ER157" s="192"/>
      <c r="ES157" s="192"/>
      <c r="ET157" s="192"/>
      <c r="EU157" s="192"/>
      <c r="EV157" s="192"/>
      <c r="EW157" s="192"/>
      <c r="EX157" s="192"/>
      <c r="EY157" s="192"/>
      <c r="EZ157" s="192"/>
      <c r="FA157" s="192"/>
      <c r="FB157" s="192"/>
      <c r="FC157" s="192"/>
      <c r="FD157" s="192"/>
      <c r="FE157" s="192"/>
      <c r="FF157" s="192"/>
    </row>
    <row r="158" spans="1:162" ht="14.25" thickBot="1" x14ac:dyDescent="0.3">
      <c r="A158" s="177">
        <v>15</v>
      </c>
      <c r="B158" s="32" t="s">
        <v>1393</v>
      </c>
      <c r="C158" s="178" t="s">
        <v>1385</v>
      </c>
      <c r="D158" s="907" t="s">
        <v>2066</v>
      </c>
      <c r="E158" s="907"/>
      <c r="F158" s="908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  <c r="AS158" s="197"/>
      <c r="AT158" s="197"/>
      <c r="AU158" s="197"/>
      <c r="AV158" s="197"/>
      <c r="AW158" s="197"/>
      <c r="AX158" s="197"/>
      <c r="AY158" s="197"/>
      <c r="AZ158" s="197"/>
      <c r="BA158" s="197"/>
      <c r="BB158" s="197"/>
      <c r="BC158" s="197"/>
      <c r="BD158" s="197"/>
      <c r="BE158" s="197"/>
      <c r="BF158" s="197"/>
      <c r="BG158" s="197"/>
      <c r="BH158" s="197"/>
      <c r="BI158" s="197"/>
      <c r="BJ158" s="197"/>
      <c r="BK158" s="197"/>
      <c r="BL158" s="197"/>
      <c r="BM158" s="197"/>
      <c r="BN158" s="197"/>
      <c r="BO158" s="197"/>
      <c r="BP158" s="197"/>
      <c r="BQ158" s="197"/>
      <c r="BR158" s="197"/>
      <c r="BS158" s="197"/>
      <c r="BT158" s="197"/>
      <c r="BU158" s="197"/>
      <c r="BV158" s="197"/>
      <c r="BW158" s="197"/>
      <c r="BX158" s="197"/>
      <c r="BY158" s="197"/>
      <c r="BZ158" s="197"/>
      <c r="CA158" s="197"/>
      <c r="CB158" s="197"/>
      <c r="CC158" s="197"/>
      <c r="CD158" s="197"/>
      <c r="CE158" s="197"/>
      <c r="CF158" s="197"/>
      <c r="CG158" s="197"/>
      <c r="CH158" s="197"/>
      <c r="CI158" s="197"/>
      <c r="CJ158" s="197"/>
      <c r="CK158" s="197"/>
      <c r="CL158" s="197"/>
      <c r="CM158" s="197"/>
      <c r="CN158" s="197"/>
      <c r="CO158" s="197"/>
      <c r="CP158" s="197"/>
      <c r="CQ158" s="197"/>
      <c r="CR158" s="197"/>
      <c r="CS158" s="197"/>
      <c r="CT158" s="197"/>
      <c r="CU158" s="197"/>
      <c r="CV158" s="197"/>
      <c r="CW158" s="197"/>
      <c r="CX158" s="197"/>
      <c r="CY158" s="197"/>
      <c r="CZ158" s="197"/>
      <c r="DA158" s="197"/>
      <c r="DB158" s="197"/>
      <c r="DC158" s="197"/>
      <c r="DD158" s="197"/>
      <c r="DE158" s="197"/>
      <c r="DF158" s="197"/>
      <c r="DG158" s="197"/>
      <c r="DH158" s="197"/>
      <c r="DI158" s="197"/>
      <c r="DJ158" s="197"/>
      <c r="DK158" s="197"/>
      <c r="DL158" s="197"/>
      <c r="DM158" s="197"/>
      <c r="DN158" s="197"/>
      <c r="DO158" s="197"/>
      <c r="DP158" s="197"/>
      <c r="DQ158" s="197"/>
      <c r="DR158" s="197"/>
      <c r="DS158" s="197"/>
      <c r="DT158" s="197"/>
      <c r="DU158" s="197"/>
      <c r="DV158" s="197"/>
      <c r="DW158" s="197"/>
      <c r="DX158" s="197"/>
      <c r="DY158" s="197"/>
      <c r="DZ158" s="197"/>
      <c r="EA158" s="197"/>
      <c r="EB158" s="197"/>
      <c r="EC158" s="197"/>
      <c r="ED158" s="197"/>
      <c r="EE158" s="197"/>
      <c r="EF158" s="197"/>
      <c r="EG158" s="197"/>
      <c r="EH158" s="197"/>
      <c r="EI158" s="197"/>
      <c r="EJ158" s="197"/>
      <c r="EK158" s="197"/>
      <c r="EL158" s="197"/>
      <c r="EM158" s="197"/>
      <c r="EN158" s="197"/>
      <c r="EO158" s="197"/>
      <c r="EP158" s="197"/>
      <c r="EQ158" s="197"/>
      <c r="ER158" s="197"/>
      <c r="ES158" s="197"/>
      <c r="ET158" s="197"/>
      <c r="EU158" s="197"/>
      <c r="EV158" s="197"/>
      <c r="EW158" s="197"/>
      <c r="EX158" s="197"/>
      <c r="EY158" s="197"/>
      <c r="EZ158" s="197"/>
      <c r="FA158" s="197"/>
      <c r="FB158" s="197"/>
      <c r="FC158" s="197"/>
      <c r="FD158" s="197"/>
      <c r="FE158" s="197"/>
      <c r="FF158" s="197"/>
    </row>
    <row r="159" spans="1:162" ht="14.25" thickBot="1" x14ac:dyDescent="0.3">
      <c r="A159" s="257">
        <v>16</v>
      </c>
      <c r="B159" s="32" t="s">
        <v>2110</v>
      </c>
      <c r="C159" s="178" t="s">
        <v>1385</v>
      </c>
      <c r="D159" s="909" t="s">
        <v>2067</v>
      </c>
      <c r="E159" s="909"/>
      <c r="F159" s="910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  <c r="AS159" s="197"/>
      <c r="AT159" s="197"/>
      <c r="AU159" s="197"/>
      <c r="AV159" s="197"/>
      <c r="AW159" s="197"/>
      <c r="AX159" s="197"/>
      <c r="AY159" s="197"/>
      <c r="AZ159" s="197"/>
      <c r="BA159" s="197"/>
      <c r="BB159" s="197"/>
      <c r="BC159" s="197"/>
      <c r="BD159" s="197"/>
      <c r="BE159" s="197"/>
      <c r="BF159" s="197"/>
      <c r="BG159" s="197"/>
      <c r="BH159" s="197"/>
      <c r="BI159" s="197"/>
      <c r="BJ159" s="197"/>
      <c r="BK159" s="197"/>
      <c r="BL159" s="197"/>
      <c r="BM159" s="197"/>
      <c r="BN159" s="197"/>
      <c r="BO159" s="197"/>
      <c r="BP159" s="197"/>
      <c r="BQ159" s="197"/>
      <c r="BR159" s="197"/>
      <c r="BS159" s="197"/>
      <c r="BT159" s="197"/>
      <c r="BU159" s="197"/>
      <c r="BV159" s="197"/>
      <c r="BW159" s="197"/>
      <c r="BX159" s="197"/>
      <c r="BY159" s="197"/>
      <c r="BZ159" s="197"/>
      <c r="CA159" s="197"/>
      <c r="CB159" s="197"/>
      <c r="CC159" s="197"/>
      <c r="CD159" s="197"/>
      <c r="CE159" s="197"/>
      <c r="CF159" s="197"/>
      <c r="CG159" s="197"/>
      <c r="CH159" s="197"/>
      <c r="CI159" s="197"/>
      <c r="CJ159" s="197"/>
      <c r="CK159" s="197"/>
      <c r="CL159" s="197"/>
      <c r="CM159" s="197"/>
      <c r="CN159" s="197"/>
      <c r="CO159" s="197"/>
      <c r="CP159" s="197"/>
      <c r="CQ159" s="197"/>
      <c r="CR159" s="197"/>
      <c r="CS159" s="197"/>
      <c r="CT159" s="197"/>
      <c r="CU159" s="197"/>
      <c r="CV159" s="197"/>
      <c r="CW159" s="197"/>
      <c r="CX159" s="197"/>
      <c r="CY159" s="197"/>
      <c r="CZ159" s="197"/>
      <c r="DA159" s="197"/>
      <c r="DB159" s="197"/>
      <c r="DC159" s="197"/>
      <c r="DD159" s="197"/>
      <c r="DE159" s="197"/>
      <c r="DF159" s="197"/>
      <c r="DG159" s="197"/>
      <c r="DH159" s="197"/>
      <c r="DI159" s="197">
        <v>1</v>
      </c>
      <c r="DJ159" s="197">
        <v>1</v>
      </c>
      <c r="DK159" s="197">
        <v>1</v>
      </c>
      <c r="DL159" s="197">
        <v>1</v>
      </c>
      <c r="DM159" s="197">
        <v>1</v>
      </c>
      <c r="DN159" s="197">
        <v>1</v>
      </c>
      <c r="DO159" s="197">
        <v>1</v>
      </c>
      <c r="DP159" s="197">
        <v>1</v>
      </c>
      <c r="DQ159" s="197">
        <v>1</v>
      </c>
      <c r="DR159" s="197">
        <v>1</v>
      </c>
      <c r="DS159" s="197">
        <v>1</v>
      </c>
      <c r="DT159" s="197">
        <v>1</v>
      </c>
      <c r="DU159" s="197">
        <v>1</v>
      </c>
      <c r="DV159" s="197">
        <v>1</v>
      </c>
      <c r="DW159" s="197">
        <v>1</v>
      </c>
      <c r="DX159" s="197">
        <v>1</v>
      </c>
      <c r="DY159" s="197">
        <v>1</v>
      </c>
      <c r="DZ159" s="197">
        <v>1</v>
      </c>
      <c r="EA159" s="197">
        <v>1</v>
      </c>
      <c r="EB159" s="197">
        <v>1</v>
      </c>
      <c r="EC159" s="197">
        <v>1</v>
      </c>
      <c r="ED159" s="197">
        <v>1</v>
      </c>
      <c r="EE159" s="197">
        <v>1</v>
      </c>
      <c r="EF159" s="197">
        <v>1</v>
      </c>
      <c r="EG159" s="197">
        <v>1</v>
      </c>
      <c r="EH159" s="197">
        <v>1</v>
      </c>
      <c r="EI159" s="197">
        <v>1</v>
      </c>
      <c r="EJ159" s="197">
        <v>1</v>
      </c>
      <c r="EK159" s="197">
        <v>1</v>
      </c>
      <c r="EL159" s="197">
        <v>1</v>
      </c>
      <c r="EM159" s="197">
        <v>1</v>
      </c>
      <c r="EN159" s="197">
        <v>1</v>
      </c>
      <c r="EO159" s="197">
        <v>1</v>
      </c>
      <c r="EP159" s="197">
        <v>1</v>
      </c>
      <c r="EQ159" s="197">
        <v>1</v>
      </c>
      <c r="ER159" s="197">
        <v>1</v>
      </c>
      <c r="ES159" s="197">
        <v>1</v>
      </c>
      <c r="ET159" s="197">
        <v>1</v>
      </c>
      <c r="EU159" s="197">
        <v>1</v>
      </c>
      <c r="EV159" s="197">
        <v>1</v>
      </c>
      <c r="EW159" s="197">
        <v>1</v>
      </c>
      <c r="EX159" s="197">
        <v>1</v>
      </c>
      <c r="EY159" s="197">
        <v>1</v>
      </c>
      <c r="EZ159" s="197">
        <v>1</v>
      </c>
      <c r="FA159" s="197">
        <v>1</v>
      </c>
      <c r="FB159" s="197">
        <v>1</v>
      </c>
      <c r="FC159" s="197">
        <v>1</v>
      </c>
      <c r="FD159" s="197">
        <v>1</v>
      </c>
      <c r="FE159" s="197">
        <v>1</v>
      </c>
      <c r="FF159" s="197">
        <v>1</v>
      </c>
    </row>
    <row r="160" spans="1:162" ht="14.25" thickBot="1" x14ac:dyDescent="0.3">
      <c r="A160" s="257">
        <v>16</v>
      </c>
      <c r="B160" s="32" t="s">
        <v>2110</v>
      </c>
      <c r="C160" s="178" t="s">
        <v>1385</v>
      </c>
      <c r="D160" s="905" t="s">
        <v>2087</v>
      </c>
      <c r="E160" s="905"/>
      <c r="F160" s="906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  <c r="AS160" s="197"/>
      <c r="AT160" s="197"/>
      <c r="AU160" s="197"/>
      <c r="AV160" s="197"/>
      <c r="AW160" s="197"/>
      <c r="AX160" s="197"/>
      <c r="AY160" s="197"/>
      <c r="AZ160" s="197"/>
      <c r="BA160" s="197"/>
      <c r="BB160" s="197"/>
      <c r="BC160" s="197"/>
      <c r="BD160" s="197"/>
      <c r="BE160" s="197"/>
      <c r="BF160" s="197"/>
      <c r="BG160" s="197"/>
      <c r="BH160" s="197"/>
      <c r="BI160" s="197"/>
      <c r="BJ160" s="197"/>
      <c r="BK160" s="197"/>
      <c r="BL160" s="197"/>
      <c r="BM160" s="197"/>
      <c r="BN160" s="197"/>
      <c r="BO160" s="197"/>
      <c r="BP160" s="197"/>
      <c r="BQ160" s="197"/>
      <c r="BR160" s="197"/>
      <c r="BS160" s="197"/>
      <c r="BT160" s="197"/>
      <c r="BU160" s="197"/>
      <c r="BV160" s="197"/>
      <c r="BW160" s="197"/>
      <c r="BX160" s="197"/>
      <c r="BY160" s="197"/>
      <c r="BZ160" s="197"/>
      <c r="CA160" s="197"/>
      <c r="CB160" s="197"/>
      <c r="CC160" s="197"/>
      <c r="CD160" s="197"/>
      <c r="CE160" s="197"/>
      <c r="CF160" s="197"/>
      <c r="CG160" s="197"/>
      <c r="CH160" s="197"/>
      <c r="CI160" s="197"/>
      <c r="CJ160" s="197"/>
      <c r="CK160" s="197"/>
      <c r="CL160" s="197"/>
      <c r="CM160" s="197"/>
      <c r="CN160" s="197"/>
      <c r="CO160" s="197"/>
      <c r="CP160" s="197"/>
      <c r="CQ160" s="197"/>
      <c r="CR160" s="197"/>
      <c r="CS160" s="197"/>
      <c r="CT160" s="197"/>
      <c r="CU160" s="197"/>
      <c r="CV160" s="197"/>
      <c r="CW160" s="197"/>
      <c r="CX160" s="197"/>
      <c r="CY160" s="197"/>
      <c r="CZ160" s="197"/>
      <c r="DA160" s="197"/>
      <c r="DB160" s="197"/>
      <c r="DC160" s="197"/>
      <c r="DD160" s="197"/>
      <c r="DE160" s="197"/>
      <c r="DF160" s="197"/>
      <c r="DG160" s="197"/>
      <c r="DH160" s="197"/>
      <c r="DI160" s="197">
        <v>2</v>
      </c>
      <c r="DJ160" s="197">
        <v>2</v>
      </c>
      <c r="DK160" s="197">
        <v>2</v>
      </c>
      <c r="DL160" s="197">
        <v>2</v>
      </c>
      <c r="DM160" s="197">
        <v>2</v>
      </c>
      <c r="DN160" s="197">
        <v>2</v>
      </c>
      <c r="DO160" s="197">
        <v>2</v>
      </c>
      <c r="DP160" s="197">
        <v>2</v>
      </c>
      <c r="DQ160" s="197">
        <v>2</v>
      </c>
      <c r="DR160" s="197">
        <v>2</v>
      </c>
      <c r="DS160" s="197">
        <v>2</v>
      </c>
      <c r="DT160" s="197">
        <v>2</v>
      </c>
      <c r="DU160" s="197">
        <v>2</v>
      </c>
      <c r="DV160" s="197">
        <v>2</v>
      </c>
      <c r="DW160" s="197">
        <v>2</v>
      </c>
      <c r="DX160" s="197">
        <v>2</v>
      </c>
      <c r="DY160" s="197">
        <v>2</v>
      </c>
      <c r="DZ160" s="197">
        <v>2</v>
      </c>
      <c r="EA160" s="197">
        <v>2</v>
      </c>
      <c r="EB160" s="197">
        <v>2</v>
      </c>
      <c r="EC160" s="197">
        <v>2</v>
      </c>
      <c r="ED160" s="197">
        <v>2</v>
      </c>
      <c r="EE160" s="197">
        <v>2</v>
      </c>
      <c r="EF160" s="197">
        <v>2</v>
      </c>
      <c r="EG160" s="197">
        <v>2</v>
      </c>
      <c r="EH160" s="197">
        <v>2</v>
      </c>
      <c r="EI160" s="197">
        <v>2</v>
      </c>
      <c r="EJ160" s="197">
        <v>2</v>
      </c>
      <c r="EK160" s="197">
        <v>2</v>
      </c>
      <c r="EL160" s="197">
        <v>2</v>
      </c>
      <c r="EM160" s="197">
        <v>2</v>
      </c>
      <c r="EN160" s="197">
        <v>2</v>
      </c>
      <c r="EO160" s="197">
        <v>2</v>
      </c>
      <c r="EP160" s="197">
        <v>2</v>
      </c>
      <c r="EQ160" s="197">
        <v>2</v>
      </c>
      <c r="ER160" s="197">
        <v>2</v>
      </c>
      <c r="ES160" s="197">
        <v>2</v>
      </c>
      <c r="ET160" s="197">
        <v>2</v>
      </c>
      <c r="EU160" s="197">
        <v>2</v>
      </c>
      <c r="EV160" s="197">
        <v>2</v>
      </c>
      <c r="EW160" s="197">
        <v>2</v>
      </c>
      <c r="EX160" s="197">
        <v>2</v>
      </c>
      <c r="EY160" s="197">
        <v>2</v>
      </c>
      <c r="EZ160" s="197">
        <v>2</v>
      </c>
      <c r="FA160" s="197">
        <v>2</v>
      </c>
      <c r="FB160" s="197">
        <v>2</v>
      </c>
      <c r="FC160" s="197">
        <v>2</v>
      </c>
      <c r="FD160" s="197">
        <v>2</v>
      </c>
      <c r="FE160" s="197">
        <v>2</v>
      </c>
      <c r="FF160" s="197">
        <v>2</v>
      </c>
    </row>
    <row r="161" spans="1:162" ht="14.25" thickBot="1" x14ac:dyDescent="0.3">
      <c r="A161" s="257">
        <v>16</v>
      </c>
      <c r="B161" s="32" t="s">
        <v>2110</v>
      </c>
      <c r="C161" s="178" t="s">
        <v>1385</v>
      </c>
      <c r="D161" s="911" t="s">
        <v>2068</v>
      </c>
      <c r="E161" s="912"/>
      <c r="F161" s="913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  <c r="AS161" s="197"/>
      <c r="AT161" s="197"/>
      <c r="AU161" s="197"/>
      <c r="AV161" s="197"/>
      <c r="AW161" s="197"/>
      <c r="AX161" s="197"/>
      <c r="AY161" s="197"/>
      <c r="AZ161" s="197"/>
      <c r="BA161" s="197"/>
      <c r="BB161" s="197"/>
      <c r="BC161" s="197"/>
      <c r="BD161" s="197"/>
      <c r="BE161" s="197"/>
      <c r="BF161" s="197"/>
      <c r="BG161" s="197"/>
      <c r="BH161" s="197"/>
      <c r="BI161" s="197"/>
      <c r="BJ161" s="197"/>
      <c r="BK161" s="197"/>
      <c r="BL161" s="197"/>
      <c r="BM161" s="197"/>
      <c r="BN161" s="197"/>
      <c r="BO161" s="197"/>
      <c r="BP161" s="197"/>
      <c r="BQ161" s="197"/>
      <c r="BR161" s="197"/>
      <c r="BS161" s="197"/>
      <c r="BT161" s="197"/>
      <c r="BU161" s="197"/>
      <c r="BV161" s="197"/>
      <c r="BW161" s="197"/>
      <c r="BX161" s="197"/>
      <c r="BY161" s="197"/>
      <c r="BZ161" s="197"/>
      <c r="CA161" s="197"/>
      <c r="CB161" s="197"/>
      <c r="CC161" s="197"/>
      <c r="CD161" s="197"/>
      <c r="CE161" s="197"/>
      <c r="CF161" s="197"/>
      <c r="CG161" s="197"/>
      <c r="CH161" s="197"/>
      <c r="CI161" s="197"/>
      <c r="CJ161" s="197"/>
      <c r="CK161" s="197"/>
      <c r="CL161" s="197"/>
      <c r="CM161" s="197"/>
      <c r="CN161" s="197"/>
      <c r="CO161" s="197"/>
      <c r="CP161" s="197"/>
      <c r="CQ161" s="197"/>
      <c r="CR161" s="197"/>
      <c r="CS161" s="197"/>
      <c r="CT161" s="197"/>
      <c r="CU161" s="197"/>
      <c r="CV161" s="197"/>
      <c r="CW161" s="197"/>
      <c r="CX161" s="197"/>
      <c r="CY161" s="197"/>
      <c r="CZ161" s="197"/>
      <c r="DA161" s="197"/>
      <c r="DB161" s="197"/>
      <c r="DC161" s="197"/>
      <c r="DD161" s="197"/>
      <c r="DE161" s="197"/>
      <c r="DF161" s="197"/>
      <c r="DG161" s="197"/>
      <c r="DH161" s="197"/>
      <c r="DI161" s="197">
        <v>1</v>
      </c>
      <c r="DJ161" s="197">
        <v>1</v>
      </c>
      <c r="DK161" s="197">
        <v>1</v>
      </c>
      <c r="DL161" s="197">
        <v>1</v>
      </c>
      <c r="DM161" s="197">
        <v>1</v>
      </c>
      <c r="DN161" s="197">
        <v>1</v>
      </c>
      <c r="DO161" s="197">
        <v>1</v>
      </c>
      <c r="DP161" s="197">
        <v>1</v>
      </c>
      <c r="DQ161" s="197">
        <v>1</v>
      </c>
      <c r="DR161" s="197">
        <v>1</v>
      </c>
      <c r="DS161" s="197">
        <v>1</v>
      </c>
      <c r="DT161" s="197">
        <v>1</v>
      </c>
      <c r="DU161" s="197">
        <v>1</v>
      </c>
      <c r="DV161" s="197">
        <v>1</v>
      </c>
      <c r="DW161" s="197">
        <v>1</v>
      </c>
      <c r="DX161" s="197">
        <v>1</v>
      </c>
      <c r="DY161" s="197">
        <v>1</v>
      </c>
      <c r="DZ161" s="197">
        <v>1</v>
      </c>
      <c r="EA161" s="197">
        <v>1</v>
      </c>
      <c r="EB161" s="197">
        <v>1</v>
      </c>
      <c r="EC161" s="197">
        <v>1</v>
      </c>
      <c r="ED161" s="197">
        <v>1</v>
      </c>
      <c r="EE161" s="197">
        <v>1</v>
      </c>
      <c r="EF161" s="197">
        <v>1</v>
      </c>
      <c r="EG161" s="197">
        <v>1</v>
      </c>
      <c r="EH161" s="197">
        <v>1</v>
      </c>
      <c r="EI161" s="197">
        <v>1</v>
      </c>
      <c r="EJ161" s="197">
        <v>1</v>
      </c>
      <c r="EK161" s="197">
        <v>1</v>
      </c>
      <c r="EL161" s="197">
        <v>1</v>
      </c>
      <c r="EM161" s="197">
        <v>1</v>
      </c>
      <c r="EN161" s="197">
        <v>1</v>
      </c>
      <c r="EO161" s="197">
        <v>1</v>
      </c>
      <c r="EP161" s="197">
        <v>1</v>
      </c>
      <c r="EQ161" s="197">
        <v>1</v>
      </c>
      <c r="ER161" s="197">
        <v>1</v>
      </c>
      <c r="ES161" s="197">
        <v>1</v>
      </c>
      <c r="ET161" s="197">
        <v>1</v>
      </c>
      <c r="EU161" s="197">
        <v>1</v>
      </c>
      <c r="EV161" s="197">
        <v>1</v>
      </c>
      <c r="EW161" s="197">
        <v>1</v>
      </c>
      <c r="EX161" s="197">
        <v>1</v>
      </c>
      <c r="EY161" s="197">
        <v>1</v>
      </c>
      <c r="EZ161" s="197">
        <v>1</v>
      </c>
      <c r="FA161" s="197">
        <v>1</v>
      </c>
      <c r="FB161" s="197">
        <v>1</v>
      </c>
      <c r="FC161" s="197">
        <v>1</v>
      </c>
      <c r="FD161" s="197">
        <v>1</v>
      </c>
      <c r="FE161" s="197">
        <v>1</v>
      </c>
      <c r="FF161" s="197">
        <v>1</v>
      </c>
    </row>
    <row r="162" spans="1:162" ht="14.25" thickBot="1" x14ac:dyDescent="0.3">
      <c r="A162" s="257">
        <v>16</v>
      </c>
      <c r="B162" s="32" t="s">
        <v>2110</v>
      </c>
      <c r="C162" s="178" t="s">
        <v>1385</v>
      </c>
      <c r="D162" s="905" t="s">
        <v>2105</v>
      </c>
      <c r="E162" s="905"/>
      <c r="F162" s="906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  <c r="AS162" s="197"/>
      <c r="AT162" s="197"/>
      <c r="AU162" s="197"/>
      <c r="AV162" s="197"/>
      <c r="AW162" s="197"/>
      <c r="AX162" s="197"/>
      <c r="AY162" s="197"/>
      <c r="AZ162" s="197"/>
      <c r="BA162" s="197"/>
      <c r="BB162" s="197"/>
      <c r="BC162" s="197"/>
      <c r="BD162" s="197"/>
      <c r="BE162" s="197"/>
      <c r="BF162" s="197"/>
      <c r="BG162" s="197"/>
      <c r="BH162" s="197"/>
      <c r="BI162" s="197"/>
      <c r="BJ162" s="197"/>
      <c r="BK162" s="197"/>
      <c r="BL162" s="197"/>
      <c r="BM162" s="197"/>
      <c r="BN162" s="197"/>
      <c r="BO162" s="197"/>
      <c r="BP162" s="197"/>
      <c r="BQ162" s="197"/>
      <c r="BR162" s="197"/>
      <c r="BS162" s="197"/>
      <c r="BT162" s="197"/>
      <c r="BU162" s="197"/>
      <c r="BV162" s="197"/>
      <c r="BW162" s="197"/>
      <c r="BX162" s="197"/>
      <c r="BY162" s="197"/>
      <c r="BZ162" s="197"/>
      <c r="CA162" s="197"/>
      <c r="CB162" s="197"/>
      <c r="CC162" s="197"/>
      <c r="CD162" s="197"/>
      <c r="CE162" s="197"/>
      <c r="CF162" s="197"/>
      <c r="CG162" s="197"/>
      <c r="CH162" s="197"/>
      <c r="CI162" s="197"/>
      <c r="CJ162" s="197"/>
      <c r="CK162" s="197"/>
      <c r="CL162" s="197"/>
      <c r="CM162" s="197"/>
      <c r="CN162" s="197"/>
      <c r="CO162" s="197"/>
      <c r="CP162" s="197"/>
      <c r="CQ162" s="197"/>
      <c r="CR162" s="197"/>
      <c r="CS162" s="197"/>
      <c r="CT162" s="197"/>
      <c r="CU162" s="197"/>
      <c r="CV162" s="197"/>
      <c r="CW162" s="197"/>
      <c r="CX162" s="197"/>
      <c r="CY162" s="197"/>
      <c r="CZ162" s="197"/>
      <c r="DA162" s="197"/>
      <c r="DB162" s="197"/>
      <c r="DC162" s="197"/>
      <c r="DD162" s="197"/>
      <c r="DE162" s="197"/>
      <c r="DF162" s="197"/>
      <c r="DG162" s="197"/>
      <c r="DH162" s="197"/>
      <c r="DI162" s="197">
        <v>1</v>
      </c>
      <c r="DJ162" s="197">
        <v>1</v>
      </c>
      <c r="DK162" s="197">
        <v>1</v>
      </c>
      <c r="DL162" s="197">
        <v>1</v>
      </c>
      <c r="DM162" s="197">
        <v>1</v>
      </c>
      <c r="DN162" s="197">
        <v>1</v>
      </c>
      <c r="DO162" s="197">
        <v>1</v>
      </c>
      <c r="DP162" s="197">
        <v>1</v>
      </c>
      <c r="DQ162" s="197">
        <v>1</v>
      </c>
      <c r="DR162" s="197">
        <v>1</v>
      </c>
      <c r="DS162" s="197">
        <v>1</v>
      </c>
      <c r="DT162" s="197">
        <v>1</v>
      </c>
      <c r="DU162" s="197">
        <v>1</v>
      </c>
      <c r="DV162" s="197">
        <v>1</v>
      </c>
      <c r="DW162" s="197">
        <v>1</v>
      </c>
      <c r="DX162" s="197">
        <v>1</v>
      </c>
      <c r="DY162" s="197">
        <v>1</v>
      </c>
      <c r="DZ162" s="197">
        <v>1</v>
      </c>
      <c r="EA162" s="197">
        <v>1</v>
      </c>
      <c r="EB162" s="197">
        <v>1</v>
      </c>
      <c r="EC162" s="197">
        <v>1</v>
      </c>
      <c r="ED162" s="197">
        <v>1</v>
      </c>
      <c r="EE162" s="197">
        <v>1</v>
      </c>
      <c r="EF162" s="197">
        <v>1</v>
      </c>
      <c r="EG162" s="197">
        <v>1</v>
      </c>
      <c r="EH162" s="197">
        <v>1</v>
      </c>
      <c r="EI162" s="197">
        <v>1</v>
      </c>
      <c r="EJ162" s="197">
        <v>1</v>
      </c>
      <c r="EK162" s="197">
        <v>1</v>
      </c>
      <c r="EL162" s="197">
        <v>1</v>
      </c>
      <c r="EM162" s="197">
        <v>1</v>
      </c>
      <c r="EN162" s="197">
        <v>1</v>
      </c>
      <c r="EO162" s="197">
        <v>1</v>
      </c>
      <c r="EP162" s="197">
        <v>1</v>
      </c>
      <c r="EQ162" s="197">
        <v>1</v>
      </c>
      <c r="ER162" s="197">
        <v>1</v>
      </c>
      <c r="ES162" s="197">
        <v>1</v>
      </c>
      <c r="ET162" s="197">
        <v>1</v>
      </c>
      <c r="EU162" s="197">
        <v>1</v>
      </c>
      <c r="EV162" s="197">
        <v>1</v>
      </c>
      <c r="EW162" s="197">
        <v>1</v>
      </c>
      <c r="EX162" s="197">
        <v>1</v>
      </c>
      <c r="EY162" s="197">
        <v>1</v>
      </c>
      <c r="EZ162" s="197">
        <v>1</v>
      </c>
      <c r="FA162" s="197">
        <v>1</v>
      </c>
      <c r="FB162" s="197">
        <v>1</v>
      </c>
      <c r="FC162" s="197">
        <v>1</v>
      </c>
      <c r="FD162" s="197">
        <v>1</v>
      </c>
      <c r="FE162" s="197">
        <v>1</v>
      </c>
      <c r="FF162" s="197">
        <v>1</v>
      </c>
    </row>
    <row r="163" spans="1:162" ht="14.25" thickBot="1" x14ac:dyDescent="0.3">
      <c r="A163" s="257">
        <v>16</v>
      </c>
      <c r="B163" s="32" t="s">
        <v>2110</v>
      </c>
      <c r="C163" s="178" t="s">
        <v>1385</v>
      </c>
      <c r="D163" s="905" t="s">
        <v>2106</v>
      </c>
      <c r="E163" s="905"/>
      <c r="F163" s="906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  <c r="AS163" s="197"/>
      <c r="AT163" s="197"/>
      <c r="AU163" s="197"/>
      <c r="AV163" s="197"/>
      <c r="AW163" s="197"/>
      <c r="AX163" s="197"/>
      <c r="AY163" s="197"/>
      <c r="AZ163" s="197"/>
      <c r="BA163" s="197"/>
      <c r="BB163" s="197"/>
      <c r="BC163" s="197"/>
      <c r="BD163" s="197"/>
      <c r="BE163" s="197"/>
      <c r="BF163" s="197"/>
      <c r="BG163" s="197"/>
      <c r="BH163" s="197"/>
      <c r="BI163" s="197"/>
      <c r="BJ163" s="197"/>
      <c r="BK163" s="197"/>
      <c r="BL163" s="197"/>
      <c r="BM163" s="197"/>
      <c r="BN163" s="197"/>
      <c r="BO163" s="197"/>
      <c r="BP163" s="197"/>
      <c r="BQ163" s="197"/>
      <c r="BR163" s="197"/>
      <c r="BS163" s="197"/>
      <c r="BT163" s="197"/>
      <c r="BU163" s="197"/>
      <c r="BV163" s="197"/>
      <c r="BW163" s="197"/>
      <c r="BX163" s="197"/>
      <c r="BY163" s="197"/>
      <c r="BZ163" s="197"/>
      <c r="CA163" s="197"/>
      <c r="CB163" s="197"/>
      <c r="CC163" s="197"/>
      <c r="CD163" s="197"/>
      <c r="CE163" s="197"/>
      <c r="CF163" s="197"/>
      <c r="CG163" s="197"/>
      <c r="CH163" s="197"/>
      <c r="CI163" s="197"/>
      <c r="CJ163" s="197"/>
      <c r="CK163" s="197"/>
      <c r="CL163" s="197"/>
      <c r="CM163" s="197"/>
      <c r="CN163" s="197"/>
      <c r="CO163" s="197"/>
      <c r="CP163" s="197"/>
      <c r="CQ163" s="197"/>
      <c r="CR163" s="197"/>
      <c r="CS163" s="197"/>
      <c r="CT163" s="197"/>
      <c r="CU163" s="197"/>
      <c r="CV163" s="197"/>
      <c r="CW163" s="197"/>
      <c r="CX163" s="197"/>
      <c r="CY163" s="197"/>
      <c r="CZ163" s="197"/>
      <c r="DA163" s="197"/>
      <c r="DB163" s="197"/>
      <c r="DC163" s="197"/>
      <c r="DD163" s="197"/>
      <c r="DE163" s="197"/>
      <c r="DF163" s="197"/>
      <c r="DG163" s="197"/>
      <c r="DH163" s="197"/>
      <c r="DI163" s="197"/>
      <c r="DJ163" s="197"/>
      <c r="DK163" s="197"/>
      <c r="DL163" s="197"/>
      <c r="DM163" s="197"/>
      <c r="DN163" s="197"/>
      <c r="DO163" s="197"/>
      <c r="DP163" s="197"/>
      <c r="DQ163" s="197"/>
      <c r="DR163" s="197"/>
      <c r="DS163" s="197"/>
      <c r="DT163" s="197"/>
      <c r="DU163" s="197"/>
      <c r="DV163" s="197"/>
      <c r="DW163" s="197"/>
      <c r="DX163" s="197"/>
      <c r="DY163" s="197"/>
      <c r="DZ163" s="197"/>
      <c r="EA163" s="197"/>
      <c r="EB163" s="197"/>
      <c r="EC163" s="197"/>
      <c r="ED163" s="197"/>
      <c r="EE163" s="197"/>
      <c r="EF163" s="197"/>
      <c r="EG163" s="197"/>
      <c r="EH163" s="197"/>
      <c r="EI163" s="197"/>
      <c r="EJ163" s="197"/>
      <c r="EK163" s="197"/>
      <c r="EL163" s="197"/>
      <c r="EM163" s="197"/>
      <c r="EN163" s="197"/>
      <c r="EO163" s="197"/>
      <c r="EP163" s="197"/>
      <c r="EQ163" s="197"/>
      <c r="ER163" s="197"/>
      <c r="ES163" s="197"/>
      <c r="ET163" s="197"/>
      <c r="EU163" s="197"/>
      <c r="EV163" s="197"/>
      <c r="EW163" s="197"/>
      <c r="EX163" s="197"/>
      <c r="EY163" s="197"/>
      <c r="EZ163" s="197"/>
      <c r="FA163" s="197"/>
      <c r="FB163" s="197"/>
      <c r="FC163" s="197"/>
      <c r="FD163" s="197"/>
      <c r="FE163" s="197"/>
      <c r="FF163" s="197"/>
    </row>
    <row r="164" spans="1:162" ht="14.25" thickBot="1" x14ac:dyDescent="0.3">
      <c r="A164" s="257">
        <v>16</v>
      </c>
      <c r="B164" s="32" t="s">
        <v>2110</v>
      </c>
      <c r="C164" s="178" t="s">
        <v>1385</v>
      </c>
      <c r="D164" s="905" t="s">
        <v>2061</v>
      </c>
      <c r="E164" s="905"/>
      <c r="F164" s="906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  <c r="AS164" s="197"/>
      <c r="AT164" s="197"/>
      <c r="AU164" s="197"/>
      <c r="AV164" s="197"/>
      <c r="AW164" s="197"/>
      <c r="AX164" s="197"/>
      <c r="AY164" s="197"/>
      <c r="AZ164" s="197"/>
      <c r="BA164" s="197"/>
      <c r="BB164" s="197"/>
      <c r="BC164" s="197"/>
      <c r="BD164" s="197"/>
      <c r="BE164" s="197"/>
      <c r="BF164" s="197"/>
      <c r="BG164" s="197"/>
      <c r="BH164" s="197"/>
      <c r="BI164" s="197"/>
      <c r="BJ164" s="197"/>
      <c r="BK164" s="197"/>
      <c r="BL164" s="197"/>
      <c r="BM164" s="197"/>
      <c r="BN164" s="197"/>
      <c r="BO164" s="197"/>
      <c r="BP164" s="197"/>
      <c r="BQ164" s="197"/>
      <c r="BR164" s="197"/>
      <c r="BS164" s="197"/>
      <c r="BT164" s="197"/>
      <c r="BU164" s="197"/>
      <c r="BV164" s="197"/>
      <c r="BW164" s="197"/>
      <c r="BX164" s="197"/>
      <c r="BY164" s="197"/>
      <c r="BZ164" s="197"/>
      <c r="CA164" s="197"/>
      <c r="CB164" s="197"/>
      <c r="CC164" s="197"/>
      <c r="CD164" s="197"/>
      <c r="CE164" s="197"/>
      <c r="CF164" s="197"/>
      <c r="CG164" s="197"/>
      <c r="CH164" s="197"/>
      <c r="CI164" s="197"/>
      <c r="CJ164" s="197"/>
      <c r="CK164" s="197"/>
      <c r="CL164" s="197"/>
      <c r="CM164" s="197"/>
      <c r="CN164" s="197"/>
      <c r="CO164" s="197"/>
      <c r="CP164" s="197"/>
      <c r="CQ164" s="197"/>
      <c r="CR164" s="197"/>
      <c r="CS164" s="197"/>
      <c r="CT164" s="197"/>
      <c r="CU164" s="197"/>
      <c r="CV164" s="197"/>
      <c r="CW164" s="197"/>
      <c r="CX164" s="197"/>
      <c r="CY164" s="197"/>
      <c r="CZ164" s="197"/>
      <c r="DA164" s="197"/>
      <c r="DB164" s="197"/>
      <c r="DC164" s="197"/>
      <c r="DD164" s="197"/>
      <c r="DE164" s="197"/>
      <c r="DF164" s="197"/>
      <c r="DG164" s="197"/>
      <c r="DH164" s="197"/>
      <c r="DI164" s="197">
        <v>2</v>
      </c>
      <c r="DJ164" s="197">
        <v>2</v>
      </c>
      <c r="DK164" s="197">
        <v>2</v>
      </c>
      <c r="DL164" s="197">
        <v>2</v>
      </c>
      <c r="DM164" s="197">
        <v>2</v>
      </c>
      <c r="DN164" s="197">
        <v>2</v>
      </c>
      <c r="DO164" s="197">
        <v>2</v>
      </c>
      <c r="DP164" s="197">
        <v>2</v>
      </c>
      <c r="DQ164" s="197">
        <v>2</v>
      </c>
      <c r="DR164" s="197">
        <v>2</v>
      </c>
      <c r="DS164" s="197">
        <v>2</v>
      </c>
      <c r="DT164" s="197">
        <v>2</v>
      </c>
      <c r="DU164" s="197">
        <v>2</v>
      </c>
      <c r="DV164" s="197">
        <v>2</v>
      </c>
      <c r="DW164" s="197">
        <v>2</v>
      </c>
      <c r="DX164" s="197">
        <v>2</v>
      </c>
      <c r="DY164" s="197">
        <v>2</v>
      </c>
      <c r="DZ164" s="197">
        <v>2</v>
      </c>
      <c r="EA164" s="197">
        <v>2</v>
      </c>
      <c r="EB164" s="197">
        <v>2</v>
      </c>
      <c r="EC164" s="197">
        <v>2</v>
      </c>
      <c r="ED164" s="197">
        <v>2</v>
      </c>
      <c r="EE164" s="197">
        <v>2</v>
      </c>
      <c r="EF164" s="197">
        <v>2</v>
      </c>
      <c r="EG164" s="197">
        <v>2</v>
      </c>
      <c r="EH164" s="197">
        <v>2</v>
      </c>
      <c r="EI164" s="197">
        <v>2</v>
      </c>
      <c r="EJ164" s="197">
        <v>2</v>
      </c>
      <c r="EK164" s="197">
        <v>2</v>
      </c>
      <c r="EL164" s="197">
        <v>2</v>
      </c>
      <c r="EM164" s="197">
        <v>2</v>
      </c>
      <c r="EN164" s="197">
        <v>2</v>
      </c>
      <c r="EO164" s="197">
        <v>2</v>
      </c>
      <c r="EP164" s="197">
        <v>2</v>
      </c>
      <c r="EQ164" s="197">
        <v>2</v>
      </c>
      <c r="ER164" s="197">
        <v>2</v>
      </c>
      <c r="ES164" s="197">
        <v>2</v>
      </c>
      <c r="ET164" s="197">
        <v>2</v>
      </c>
      <c r="EU164" s="197">
        <v>2</v>
      </c>
      <c r="EV164" s="197">
        <v>2</v>
      </c>
      <c r="EW164" s="197">
        <v>2</v>
      </c>
      <c r="EX164" s="197">
        <v>2</v>
      </c>
      <c r="EY164" s="197">
        <v>2</v>
      </c>
      <c r="EZ164" s="197">
        <v>2</v>
      </c>
      <c r="FA164" s="197">
        <v>2</v>
      </c>
      <c r="FB164" s="197">
        <v>2</v>
      </c>
      <c r="FC164" s="197">
        <v>2</v>
      </c>
      <c r="FD164" s="197">
        <v>2</v>
      </c>
      <c r="FE164" s="197">
        <v>2</v>
      </c>
      <c r="FF164" s="197">
        <v>2</v>
      </c>
    </row>
    <row r="165" spans="1:162" ht="14.25" thickBot="1" x14ac:dyDescent="0.3">
      <c r="A165" s="257">
        <v>16</v>
      </c>
      <c r="B165" s="32" t="s">
        <v>2110</v>
      </c>
      <c r="C165" s="178" t="s">
        <v>1385</v>
      </c>
      <c r="D165" s="905" t="s">
        <v>2084</v>
      </c>
      <c r="E165" s="905"/>
      <c r="F165" s="906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  <c r="AS165" s="197"/>
      <c r="AT165" s="197"/>
      <c r="AU165" s="197"/>
      <c r="AV165" s="197"/>
      <c r="AW165" s="197"/>
      <c r="AX165" s="197"/>
      <c r="AY165" s="197"/>
      <c r="AZ165" s="197"/>
      <c r="BA165" s="197"/>
      <c r="BB165" s="197"/>
      <c r="BC165" s="197"/>
      <c r="BD165" s="197"/>
      <c r="BE165" s="197"/>
      <c r="BF165" s="197"/>
      <c r="BG165" s="197"/>
      <c r="BH165" s="197"/>
      <c r="BI165" s="197"/>
      <c r="BJ165" s="197"/>
      <c r="BK165" s="197"/>
      <c r="BL165" s="197"/>
      <c r="BM165" s="197"/>
      <c r="BN165" s="197"/>
      <c r="BO165" s="197"/>
      <c r="BP165" s="197"/>
      <c r="BQ165" s="197"/>
      <c r="BR165" s="197"/>
      <c r="BS165" s="197"/>
      <c r="BT165" s="197"/>
      <c r="BU165" s="197"/>
      <c r="BV165" s="197"/>
      <c r="BW165" s="197"/>
      <c r="BX165" s="197"/>
      <c r="BY165" s="197"/>
      <c r="BZ165" s="197"/>
      <c r="CA165" s="197"/>
      <c r="CB165" s="197"/>
      <c r="CC165" s="197"/>
      <c r="CD165" s="197"/>
      <c r="CE165" s="197"/>
      <c r="CF165" s="197"/>
      <c r="CG165" s="197"/>
      <c r="CH165" s="197"/>
      <c r="CI165" s="197"/>
      <c r="CJ165" s="197"/>
      <c r="CK165" s="197"/>
      <c r="CL165" s="197"/>
      <c r="CM165" s="197"/>
      <c r="CN165" s="197"/>
      <c r="CO165" s="197"/>
      <c r="CP165" s="197"/>
      <c r="CQ165" s="197"/>
      <c r="CR165" s="197"/>
      <c r="CS165" s="197"/>
      <c r="CT165" s="197"/>
      <c r="CU165" s="197"/>
      <c r="CV165" s="197"/>
      <c r="CW165" s="197"/>
      <c r="CX165" s="197"/>
      <c r="CY165" s="197"/>
      <c r="CZ165" s="197"/>
      <c r="DA165" s="197"/>
      <c r="DB165" s="197"/>
      <c r="DC165" s="197"/>
      <c r="DD165" s="197"/>
      <c r="DE165" s="197"/>
      <c r="DF165" s="197"/>
      <c r="DG165" s="197"/>
      <c r="DH165" s="197"/>
      <c r="DI165" s="197">
        <v>3</v>
      </c>
      <c r="DJ165" s="197">
        <v>3</v>
      </c>
      <c r="DK165" s="197">
        <v>3</v>
      </c>
      <c r="DL165" s="197">
        <v>3</v>
      </c>
      <c r="DM165" s="197">
        <v>3</v>
      </c>
      <c r="DN165" s="197">
        <v>3</v>
      </c>
      <c r="DO165" s="197">
        <v>3</v>
      </c>
      <c r="DP165" s="197">
        <v>3</v>
      </c>
      <c r="DQ165" s="197">
        <v>3</v>
      </c>
      <c r="DR165" s="197">
        <v>3</v>
      </c>
      <c r="DS165" s="197">
        <v>3</v>
      </c>
      <c r="DT165" s="197">
        <v>3</v>
      </c>
      <c r="DU165" s="197">
        <v>3</v>
      </c>
      <c r="DV165" s="197">
        <v>3</v>
      </c>
      <c r="DW165" s="197">
        <v>3</v>
      </c>
      <c r="DX165" s="197">
        <v>3</v>
      </c>
      <c r="DY165" s="197">
        <v>3</v>
      </c>
      <c r="DZ165" s="197">
        <v>3</v>
      </c>
      <c r="EA165" s="197">
        <v>3</v>
      </c>
      <c r="EB165" s="197">
        <v>3</v>
      </c>
      <c r="EC165" s="197">
        <v>3</v>
      </c>
      <c r="ED165" s="197">
        <v>3</v>
      </c>
      <c r="EE165" s="197">
        <v>3</v>
      </c>
      <c r="EF165" s="197">
        <v>3</v>
      </c>
      <c r="EG165" s="197">
        <v>3</v>
      </c>
      <c r="EH165" s="197">
        <v>3</v>
      </c>
      <c r="EI165" s="197">
        <v>3</v>
      </c>
      <c r="EJ165" s="197">
        <v>3</v>
      </c>
      <c r="EK165" s="197">
        <v>3</v>
      </c>
      <c r="EL165" s="197">
        <v>3</v>
      </c>
      <c r="EM165" s="197">
        <v>3</v>
      </c>
      <c r="EN165" s="197">
        <v>3</v>
      </c>
      <c r="EO165" s="197">
        <v>3</v>
      </c>
      <c r="EP165" s="197">
        <v>3</v>
      </c>
      <c r="EQ165" s="197">
        <v>3</v>
      </c>
      <c r="ER165" s="197">
        <v>3</v>
      </c>
      <c r="ES165" s="197">
        <v>3</v>
      </c>
      <c r="ET165" s="197">
        <v>3</v>
      </c>
      <c r="EU165" s="197">
        <v>3</v>
      </c>
      <c r="EV165" s="197">
        <v>3</v>
      </c>
      <c r="EW165" s="197">
        <v>3</v>
      </c>
      <c r="EX165" s="197">
        <v>3</v>
      </c>
      <c r="EY165" s="197">
        <v>3</v>
      </c>
      <c r="EZ165" s="197">
        <v>3</v>
      </c>
      <c r="FA165" s="197">
        <v>3</v>
      </c>
      <c r="FB165" s="197">
        <v>3</v>
      </c>
      <c r="FC165" s="197">
        <v>3</v>
      </c>
      <c r="FD165" s="197">
        <v>3</v>
      </c>
      <c r="FE165" s="197">
        <v>3</v>
      </c>
      <c r="FF165" s="197">
        <v>3</v>
      </c>
    </row>
    <row r="166" spans="1:162" ht="14.25" thickBot="1" x14ac:dyDescent="0.3">
      <c r="A166" s="257">
        <v>16</v>
      </c>
      <c r="B166" s="32" t="s">
        <v>2110</v>
      </c>
      <c r="C166" s="178" t="s">
        <v>1385</v>
      </c>
      <c r="D166" s="905" t="s">
        <v>2107</v>
      </c>
      <c r="E166" s="905"/>
      <c r="F166" s="906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  <c r="AS166" s="197"/>
      <c r="AT166" s="197"/>
      <c r="AU166" s="197"/>
      <c r="AV166" s="197"/>
      <c r="AW166" s="197"/>
      <c r="AX166" s="197"/>
      <c r="AY166" s="197"/>
      <c r="AZ166" s="197"/>
      <c r="BA166" s="197"/>
      <c r="BB166" s="197"/>
      <c r="BC166" s="197"/>
      <c r="BD166" s="197"/>
      <c r="BE166" s="197"/>
      <c r="BF166" s="197"/>
      <c r="BG166" s="197"/>
      <c r="BH166" s="197"/>
      <c r="BI166" s="197"/>
      <c r="BJ166" s="197"/>
      <c r="BK166" s="197"/>
      <c r="BL166" s="197"/>
      <c r="BM166" s="197"/>
      <c r="BN166" s="197"/>
      <c r="BO166" s="197"/>
      <c r="BP166" s="197"/>
      <c r="BQ166" s="197"/>
      <c r="BR166" s="197"/>
      <c r="BS166" s="197"/>
      <c r="BT166" s="197"/>
      <c r="BU166" s="197"/>
      <c r="BV166" s="197"/>
      <c r="BW166" s="197"/>
      <c r="BX166" s="197"/>
      <c r="BY166" s="197"/>
      <c r="BZ166" s="197"/>
      <c r="CA166" s="197"/>
      <c r="CB166" s="197"/>
      <c r="CC166" s="197"/>
      <c r="CD166" s="197"/>
      <c r="CE166" s="197"/>
      <c r="CF166" s="197"/>
      <c r="CG166" s="197"/>
      <c r="CH166" s="197"/>
      <c r="CI166" s="197"/>
      <c r="CJ166" s="197"/>
      <c r="CK166" s="197"/>
      <c r="CL166" s="197"/>
      <c r="CM166" s="197"/>
      <c r="CN166" s="197"/>
      <c r="CO166" s="197"/>
      <c r="CP166" s="197"/>
      <c r="CQ166" s="197"/>
      <c r="CR166" s="197"/>
      <c r="CS166" s="197"/>
      <c r="CT166" s="197"/>
      <c r="CU166" s="197"/>
      <c r="CV166" s="197"/>
      <c r="CW166" s="197"/>
      <c r="CX166" s="197"/>
      <c r="CY166" s="197"/>
      <c r="CZ166" s="197"/>
      <c r="DA166" s="197"/>
      <c r="DB166" s="197"/>
      <c r="DC166" s="197"/>
      <c r="DD166" s="197"/>
      <c r="DE166" s="197"/>
      <c r="DF166" s="197"/>
      <c r="DG166" s="197"/>
      <c r="DH166" s="197"/>
      <c r="DI166" s="197">
        <v>1</v>
      </c>
      <c r="DJ166" s="197">
        <v>1</v>
      </c>
      <c r="DK166" s="197">
        <v>1</v>
      </c>
      <c r="DL166" s="197">
        <v>1</v>
      </c>
      <c r="DM166" s="197">
        <v>1</v>
      </c>
      <c r="DN166" s="197">
        <v>1</v>
      </c>
      <c r="DO166" s="197">
        <v>1</v>
      </c>
      <c r="DP166" s="197">
        <v>1</v>
      </c>
      <c r="DQ166" s="197">
        <v>1</v>
      </c>
      <c r="DR166" s="197">
        <v>1</v>
      </c>
      <c r="DS166" s="197">
        <v>1</v>
      </c>
      <c r="DT166" s="197">
        <v>1</v>
      </c>
      <c r="DU166" s="197">
        <v>1</v>
      </c>
      <c r="DV166" s="197">
        <v>1</v>
      </c>
      <c r="DW166" s="197">
        <v>1</v>
      </c>
      <c r="DX166" s="197">
        <v>1</v>
      </c>
      <c r="DY166" s="197">
        <v>1</v>
      </c>
      <c r="DZ166" s="197">
        <v>1</v>
      </c>
      <c r="EA166" s="197">
        <v>1</v>
      </c>
      <c r="EB166" s="197">
        <v>1</v>
      </c>
      <c r="EC166" s="197">
        <v>1</v>
      </c>
      <c r="ED166" s="197">
        <v>1</v>
      </c>
      <c r="EE166" s="197">
        <v>1</v>
      </c>
      <c r="EF166" s="197">
        <v>1</v>
      </c>
      <c r="EG166" s="197">
        <v>1</v>
      </c>
      <c r="EH166" s="197">
        <v>1</v>
      </c>
      <c r="EI166" s="197">
        <v>1</v>
      </c>
      <c r="EJ166" s="197">
        <v>1</v>
      </c>
      <c r="EK166" s="197">
        <v>1</v>
      </c>
      <c r="EL166" s="197">
        <v>1</v>
      </c>
      <c r="EM166" s="197">
        <v>1</v>
      </c>
      <c r="EN166" s="197">
        <v>1</v>
      </c>
      <c r="EO166" s="197">
        <v>1</v>
      </c>
      <c r="EP166" s="197">
        <v>1</v>
      </c>
      <c r="EQ166" s="197">
        <v>1</v>
      </c>
      <c r="ER166" s="197">
        <v>1</v>
      </c>
      <c r="ES166" s="197">
        <v>1</v>
      </c>
      <c r="ET166" s="197">
        <v>1</v>
      </c>
      <c r="EU166" s="197">
        <v>1</v>
      </c>
      <c r="EV166" s="197">
        <v>1</v>
      </c>
      <c r="EW166" s="197">
        <v>1</v>
      </c>
      <c r="EX166" s="197">
        <v>1</v>
      </c>
      <c r="EY166" s="197">
        <v>1</v>
      </c>
      <c r="EZ166" s="197">
        <v>1</v>
      </c>
      <c r="FA166" s="197">
        <v>1</v>
      </c>
      <c r="FB166" s="197">
        <v>1</v>
      </c>
      <c r="FC166" s="197">
        <v>1</v>
      </c>
      <c r="FD166" s="197">
        <v>1</v>
      </c>
      <c r="FE166" s="197">
        <v>1</v>
      </c>
      <c r="FF166" s="197">
        <v>1</v>
      </c>
    </row>
    <row r="167" spans="1:162" ht="14.25" thickBot="1" x14ac:dyDescent="0.3">
      <c r="A167" s="257">
        <v>16</v>
      </c>
      <c r="B167" s="32" t="s">
        <v>2110</v>
      </c>
      <c r="C167" s="178" t="s">
        <v>1385</v>
      </c>
      <c r="D167" s="905" t="s">
        <v>2072</v>
      </c>
      <c r="E167" s="905"/>
      <c r="F167" s="906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  <c r="AS167" s="197"/>
      <c r="AT167" s="197"/>
      <c r="AU167" s="197"/>
      <c r="AV167" s="197"/>
      <c r="AW167" s="197"/>
      <c r="AX167" s="197"/>
      <c r="AY167" s="197"/>
      <c r="AZ167" s="197"/>
      <c r="BA167" s="197"/>
      <c r="BB167" s="197"/>
      <c r="BC167" s="197"/>
      <c r="BD167" s="197"/>
      <c r="BE167" s="197"/>
      <c r="BF167" s="197"/>
      <c r="BG167" s="197"/>
      <c r="BH167" s="197"/>
      <c r="BI167" s="197"/>
      <c r="BJ167" s="197"/>
      <c r="BK167" s="197"/>
      <c r="BL167" s="197"/>
      <c r="BM167" s="197"/>
      <c r="BN167" s="197"/>
      <c r="BO167" s="197"/>
      <c r="BP167" s="197"/>
      <c r="BQ167" s="197"/>
      <c r="BR167" s="197"/>
      <c r="BS167" s="197"/>
      <c r="BT167" s="197"/>
      <c r="BU167" s="197"/>
      <c r="BV167" s="197"/>
      <c r="BW167" s="197"/>
      <c r="BX167" s="197"/>
      <c r="BY167" s="197"/>
      <c r="BZ167" s="197"/>
      <c r="CA167" s="197"/>
      <c r="CB167" s="197"/>
      <c r="CC167" s="197"/>
      <c r="CD167" s="197"/>
      <c r="CE167" s="197"/>
      <c r="CF167" s="197"/>
      <c r="CG167" s="197"/>
      <c r="CH167" s="197"/>
      <c r="CI167" s="197"/>
      <c r="CJ167" s="197"/>
      <c r="CK167" s="197"/>
      <c r="CL167" s="197"/>
      <c r="CM167" s="197"/>
      <c r="CN167" s="197"/>
      <c r="CO167" s="197"/>
      <c r="CP167" s="197"/>
      <c r="CQ167" s="197"/>
      <c r="CR167" s="197"/>
      <c r="CS167" s="197"/>
      <c r="CT167" s="197"/>
      <c r="CU167" s="197"/>
      <c r="CV167" s="197"/>
      <c r="CW167" s="197"/>
      <c r="CX167" s="197"/>
      <c r="CY167" s="197"/>
      <c r="CZ167" s="197"/>
      <c r="DA167" s="197"/>
      <c r="DB167" s="197"/>
      <c r="DC167" s="197"/>
      <c r="DD167" s="197"/>
      <c r="DE167" s="197"/>
      <c r="DF167" s="197"/>
      <c r="DG167" s="197"/>
      <c r="DH167" s="197"/>
      <c r="DI167" s="197">
        <v>1</v>
      </c>
      <c r="DJ167" s="197">
        <v>1</v>
      </c>
      <c r="DK167" s="197">
        <v>1</v>
      </c>
      <c r="DL167" s="197">
        <v>1</v>
      </c>
      <c r="DM167" s="197">
        <v>1</v>
      </c>
      <c r="DN167" s="197">
        <v>1</v>
      </c>
      <c r="DO167" s="197">
        <v>1</v>
      </c>
      <c r="DP167" s="197">
        <v>1</v>
      </c>
      <c r="DQ167" s="197">
        <v>1</v>
      </c>
      <c r="DR167" s="197">
        <v>1</v>
      </c>
      <c r="DS167" s="197">
        <v>1</v>
      </c>
      <c r="DT167" s="197">
        <v>1</v>
      </c>
      <c r="DU167" s="197">
        <v>1</v>
      </c>
      <c r="DV167" s="197">
        <v>1</v>
      </c>
      <c r="DW167" s="197">
        <v>1</v>
      </c>
      <c r="DX167" s="197">
        <v>1</v>
      </c>
      <c r="DY167" s="197">
        <v>1</v>
      </c>
      <c r="DZ167" s="197">
        <v>1</v>
      </c>
      <c r="EA167" s="197">
        <v>1</v>
      </c>
      <c r="EB167" s="197">
        <v>1</v>
      </c>
      <c r="EC167" s="197">
        <v>1</v>
      </c>
      <c r="ED167" s="197">
        <v>1</v>
      </c>
      <c r="EE167" s="197">
        <v>1</v>
      </c>
      <c r="EF167" s="197">
        <v>1</v>
      </c>
      <c r="EG167" s="197">
        <v>1</v>
      </c>
      <c r="EH167" s="197">
        <v>1</v>
      </c>
      <c r="EI167" s="197">
        <v>1</v>
      </c>
      <c r="EJ167" s="197">
        <v>1</v>
      </c>
      <c r="EK167" s="197">
        <v>1</v>
      </c>
      <c r="EL167" s="197">
        <v>1</v>
      </c>
      <c r="EM167" s="197">
        <v>1</v>
      </c>
      <c r="EN167" s="197">
        <v>1</v>
      </c>
      <c r="EO167" s="197">
        <v>1</v>
      </c>
      <c r="EP167" s="197">
        <v>1</v>
      </c>
      <c r="EQ167" s="197">
        <v>1</v>
      </c>
      <c r="ER167" s="197">
        <v>1</v>
      </c>
      <c r="ES167" s="197">
        <v>1</v>
      </c>
      <c r="ET167" s="197">
        <v>1</v>
      </c>
      <c r="EU167" s="197">
        <v>1</v>
      </c>
      <c r="EV167" s="197">
        <v>1</v>
      </c>
      <c r="EW167" s="197">
        <v>1</v>
      </c>
      <c r="EX167" s="197">
        <v>1</v>
      </c>
      <c r="EY167" s="197">
        <v>1</v>
      </c>
      <c r="EZ167" s="197">
        <v>1</v>
      </c>
      <c r="FA167" s="197">
        <v>1</v>
      </c>
      <c r="FB167" s="197">
        <v>1</v>
      </c>
      <c r="FC167" s="197">
        <v>1</v>
      </c>
      <c r="FD167" s="197">
        <v>1</v>
      </c>
      <c r="FE167" s="197">
        <v>1</v>
      </c>
      <c r="FF167" s="197">
        <v>1</v>
      </c>
    </row>
    <row r="168" spans="1:162" ht="14.25" thickBot="1" x14ac:dyDescent="0.3">
      <c r="A168" s="257">
        <v>16</v>
      </c>
      <c r="B168" s="32" t="s">
        <v>2110</v>
      </c>
      <c r="C168" s="178" t="s">
        <v>1385</v>
      </c>
      <c r="D168" s="905" t="s">
        <v>2108</v>
      </c>
      <c r="E168" s="905"/>
      <c r="F168" s="906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  <c r="AS168" s="197"/>
      <c r="AT168" s="197"/>
      <c r="AU168" s="197"/>
      <c r="AV168" s="197"/>
      <c r="AW168" s="197"/>
      <c r="AX168" s="197"/>
      <c r="AY168" s="197"/>
      <c r="AZ168" s="197"/>
      <c r="BA168" s="197"/>
      <c r="BB168" s="197"/>
      <c r="BC168" s="197"/>
      <c r="BD168" s="197"/>
      <c r="BE168" s="197"/>
      <c r="BF168" s="197"/>
      <c r="BG168" s="197"/>
      <c r="BH168" s="197"/>
      <c r="BI168" s="197"/>
      <c r="BJ168" s="197"/>
      <c r="BK168" s="197"/>
      <c r="BL168" s="197"/>
      <c r="BM168" s="197"/>
      <c r="BN168" s="197"/>
      <c r="BO168" s="197"/>
      <c r="BP168" s="197"/>
      <c r="BQ168" s="197"/>
      <c r="BR168" s="197"/>
      <c r="BS168" s="197"/>
      <c r="BT168" s="197"/>
      <c r="BU168" s="197"/>
      <c r="BV168" s="197"/>
      <c r="BW168" s="197"/>
      <c r="BX168" s="197"/>
      <c r="BY168" s="197"/>
      <c r="BZ168" s="197"/>
      <c r="CA168" s="197"/>
      <c r="CB168" s="197"/>
      <c r="CC168" s="197"/>
      <c r="CD168" s="197"/>
      <c r="CE168" s="197"/>
      <c r="CF168" s="197"/>
      <c r="CG168" s="197"/>
      <c r="CH168" s="197"/>
      <c r="CI168" s="197"/>
      <c r="CJ168" s="197"/>
      <c r="CK168" s="197"/>
      <c r="CL168" s="197"/>
      <c r="CM168" s="197"/>
      <c r="CN168" s="197"/>
      <c r="CO168" s="197"/>
      <c r="CP168" s="197"/>
      <c r="CQ168" s="197"/>
      <c r="CR168" s="197"/>
      <c r="CS168" s="197"/>
      <c r="CT168" s="197"/>
      <c r="CU168" s="197"/>
      <c r="CV168" s="197"/>
      <c r="CW168" s="197"/>
      <c r="CX168" s="197"/>
      <c r="CY168" s="197"/>
      <c r="CZ168" s="197"/>
      <c r="DA168" s="197"/>
      <c r="DB168" s="197"/>
      <c r="DC168" s="197"/>
      <c r="DD168" s="197"/>
      <c r="DE168" s="197"/>
      <c r="DF168" s="197"/>
      <c r="DG168" s="197"/>
      <c r="DH168" s="197"/>
      <c r="DI168" s="197">
        <v>6</v>
      </c>
      <c r="DJ168" s="197">
        <v>6</v>
      </c>
      <c r="DK168" s="197">
        <v>6</v>
      </c>
      <c r="DL168" s="197">
        <v>6</v>
      </c>
      <c r="DM168" s="197">
        <v>6</v>
      </c>
      <c r="DN168" s="197">
        <v>6</v>
      </c>
      <c r="DO168" s="197">
        <v>6</v>
      </c>
      <c r="DP168" s="197">
        <v>6</v>
      </c>
      <c r="DQ168" s="197">
        <v>6</v>
      </c>
      <c r="DR168" s="197">
        <v>6</v>
      </c>
      <c r="DS168" s="197">
        <v>6</v>
      </c>
      <c r="DT168" s="197">
        <v>6</v>
      </c>
      <c r="DU168" s="197">
        <v>6</v>
      </c>
      <c r="DV168" s="197">
        <v>6</v>
      </c>
      <c r="DW168" s="197">
        <v>6</v>
      </c>
      <c r="DX168" s="197">
        <v>6</v>
      </c>
      <c r="DY168" s="197">
        <v>6</v>
      </c>
      <c r="DZ168" s="197">
        <v>6</v>
      </c>
      <c r="EA168" s="197">
        <v>6</v>
      </c>
      <c r="EB168" s="197">
        <v>6</v>
      </c>
      <c r="EC168" s="197">
        <v>6</v>
      </c>
      <c r="ED168" s="197">
        <v>6</v>
      </c>
      <c r="EE168" s="197">
        <v>6</v>
      </c>
      <c r="EF168" s="197">
        <v>6</v>
      </c>
      <c r="EG168" s="197">
        <v>6</v>
      </c>
      <c r="EH168" s="197">
        <v>6</v>
      </c>
      <c r="EI168" s="197">
        <v>6</v>
      </c>
      <c r="EJ168" s="197">
        <v>6</v>
      </c>
      <c r="EK168" s="197">
        <v>6</v>
      </c>
      <c r="EL168" s="197">
        <v>6</v>
      </c>
      <c r="EM168" s="197">
        <v>6</v>
      </c>
      <c r="EN168" s="197">
        <v>6</v>
      </c>
      <c r="EO168" s="197">
        <v>6</v>
      </c>
      <c r="EP168" s="197">
        <v>6</v>
      </c>
      <c r="EQ168" s="197">
        <v>6</v>
      </c>
      <c r="ER168" s="197">
        <v>6</v>
      </c>
      <c r="ES168" s="197">
        <v>6</v>
      </c>
      <c r="ET168" s="197">
        <v>6</v>
      </c>
      <c r="EU168" s="197">
        <v>6</v>
      </c>
      <c r="EV168" s="197">
        <v>6</v>
      </c>
      <c r="EW168" s="197">
        <v>6</v>
      </c>
      <c r="EX168" s="197">
        <v>6</v>
      </c>
      <c r="EY168" s="197">
        <v>6</v>
      </c>
      <c r="EZ168" s="197">
        <v>6</v>
      </c>
      <c r="FA168" s="197">
        <v>6</v>
      </c>
      <c r="FB168" s="197">
        <v>6</v>
      </c>
      <c r="FC168" s="197">
        <v>6</v>
      </c>
      <c r="FD168" s="197">
        <v>6</v>
      </c>
      <c r="FE168" s="197">
        <v>6</v>
      </c>
      <c r="FF168" s="197">
        <v>6</v>
      </c>
    </row>
    <row r="169" spans="1:162" ht="14.25" thickBot="1" x14ac:dyDescent="0.3">
      <c r="A169" s="257">
        <v>16</v>
      </c>
      <c r="B169" s="32" t="s">
        <v>2110</v>
      </c>
      <c r="C169" s="178" t="s">
        <v>1385</v>
      </c>
      <c r="D169" s="907" t="s">
        <v>2066</v>
      </c>
      <c r="E169" s="907"/>
      <c r="F169" s="908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  <c r="AS169" s="197"/>
      <c r="AT169" s="197"/>
      <c r="AU169" s="197"/>
      <c r="AV169" s="197"/>
      <c r="AW169" s="197"/>
      <c r="AX169" s="197"/>
      <c r="AY169" s="197"/>
      <c r="AZ169" s="197"/>
      <c r="BA169" s="197"/>
      <c r="BB169" s="197"/>
      <c r="BC169" s="197"/>
      <c r="BD169" s="197"/>
      <c r="BE169" s="197"/>
      <c r="BF169" s="197"/>
      <c r="BG169" s="197"/>
      <c r="BH169" s="197"/>
      <c r="BI169" s="197"/>
      <c r="BJ169" s="197"/>
      <c r="BK169" s="197"/>
      <c r="BL169" s="197"/>
      <c r="BM169" s="197"/>
      <c r="BN169" s="197"/>
      <c r="BO169" s="197"/>
      <c r="BP169" s="197"/>
      <c r="BQ169" s="197"/>
      <c r="BR169" s="197"/>
      <c r="BS169" s="197"/>
      <c r="BT169" s="197"/>
      <c r="BU169" s="197"/>
      <c r="BV169" s="197"/>
      <c r="BW169" s="197"/>
      <c r="BX169" s="197"/>
      <c r="BY169" s="197"/>
      <c r="BZ169" s="197"/>
      <c r="CA169" s="197"/>
      <c r="CB169" s="197"/>
      <c r="CC169" s="197"/>
      <c r="CD169" s="197"/>
      <c r="CE169" s="197"/>
      <c r="CF169" s="197"/>
      <c r="CG169" s="197"/>
      <c r="CH169" s="197"/>
      <c r="CI169" s="197"/>
      <c r="CJ169" s="197"/>
      <c r="CK169" s="197"/>
      <c r="CL169" s="197"/>
      <c r="CM169" s="197"/>
      <c r="CN169" s="197"/>
      <c r="CO169" s="197"/>
      <c r="CP169" s="197"/>
      <c r="CQ169" s="197"/>
      <c r="CR169" s="197"/>
      <c r="CS169" s="197"/>
      <c r="CT169" s="197"/>
      <c r="CU169" s="197"/>
      <c r="CV169" s="197"/>
      <c r="CW169" s="197"/>
      <c r="CX169" s="197"/>
      <c r="CY169" s="197"/>
      <c r="CZ169" s="197"/>
      <c r="DA169" s="197"/>
      <c r="DB169" s="197"/>
      <c r="DC169" s="197"/>
      <c r="DD169" s="197"/>
      <c r="DE169" s="197"/>
      <c r="DF169" s="197"/>
      <c r="DG169" s="197"/>
      <c r="DH169" s="197"/>
      <c r="DI169" s="197">
        <v>4</v>
      </c>
      <c r="DJ169" s="197">
        <v>4</v>
      </c>
      <c r="DK169" s="197">
        <v>4</v>
      </c>
      <c r="DL169" s="197">
        <v>4</v>
      </c>
      <c r="DM169" s="197">
        <v>4</v>
      </c>
      <c r="DN169" s="197">
        <v>4</v>
      </c>
      <c r="DO169" s="197">
        <v>4</v>
      </c>
      <c r="DP169" s="197">
        <v>4</v>
      </c>
      <c r="DQ169" s="197">
        <v>4</v>
      </c>
      <c r="DR169" s="197">
        <v>4</v>
      </c>
      <c r="DS169" s="197">
        <v>4</v>
      </c>
      <c r="DT169" s="197">
        <v>4</v>
      </c>
      <c r="DU169" s="197">
        <v>4</v>
      </c>
      <c r="DV169" s="197">
        <v>4</v>
      </c>
      <c r="DW169" s="197">
        <v>4</v>
      </c>
      <c r="DX169" s="197">
        <v>4</v>
      </c>
      <c r="DY169" s="197">
        <v>4</v>
      </c>
      <c r="DZ169" s="197">
        <v>4</v>
      </c>
      <c r="EA169" s="197">
        <v>4</v>
      </c>
      <c r="EB169" s="197">
        <v>4</v>
      </c>
      <c r="EC169" s="197">
        <v>4</v>
      </c>
      <c r="ED169" s="197">
        <v>4</v>
      </c>
      <c r="EE169" s="197">
        <v>4</v>
      </c>
      <c r="EF169" s="197">
        <v>4</v>
      </c>
      <c r="EG169" s="197">
        <v>4</v>
      </c>
      <c r="EH169" s="197">
        <v>4</v>
      </c>
      <c r="EI169" s="197">
        <v>4</v>
      </c>
      <c r="EJ169" s="197">
        <v>4</v>
      </c>
      <c r="EK169" s="197">
        <v>4</v>
      </c>
      <c r="EL169" s="197">
        <v>4</v>
      </c>
      <c r="EM169" s="197">
        <v>4</v>
      </c>
      <c r="EN169" s="197">
        <v>4</v>
      </c>
      <c r="EO169" s="197">
        <v>4</v>
      </c>
      <c r="EP169" s="197">
        <v>4</v>
      </c>
      <c r="EQ169" s="197">
        <v>4</v>
      </c>
      <c r="ER169" s="197">
        <v>4</v>
      </c>
      <c r="ES169" s="197">
        <v>4</v>
      </c>
      <c r="ET169" s="197">
        <v>4</v>
      </c>
      <c r="EU169" s="197">
        <v>4</v>
      </c>
      <c r="EV169" s="197">
        <v>4</v>
      </c>
      <c r="EW169" s="197">
        <v>4</v>
      </c>
      <c r="EX169" s="197">
        <v>4</v>
      </c>
      <c r="EY169" s="197">
        <v>4</v>
      </c>
      <c r="EZ169" s="197">
        <v>4</v>
      </c>
      <c r="FA169" s="197">
        <v>4</v>
      </c>
      <c r="FB169" s="197">
        <v>4</v>
      </c>
      <c r="FC169" s="197">
        <v>4</v>
      </c>
      <c r="FD169" s="197">
        <v>4</v>
      </c>
      <c r="FE169" s="197">
        <v>4</v>
      </c>
      <c r="FF169" s="197">
        <v>4</v>
      </c>
    </row>
    <row r="170" spans="1:162" ht="14.25" thickBot="1" x14ac:dyDescent="0.3">
      <c r="A170" s="257">
        <v>17</v>
      </c>
      <c r="B170" s="32" t="s">
        <v>1395</v>
      </c>
      <c r="C170" s="281" t="s">
        <v>1385</v>
      </c>
      <c r="D170" s="909" t="s">
        <v>2067</v>
      </c>
      <c r="E170" s="909"/>
      <c r="F170" s="910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  <c r="AS170" s="197"/>
      <c r="AT170" s="197"/>
      <c r="AU170" s="197"/>
      <c r="AV170" s="197"/>
      <c r="AW170" s="197"/>
      <c r="AX170" s="197"/>
      <c r="AY170" s="197"/>
      <c r="AZ170" s="197"/>
      <c r="BA170" s="197"/>
      <c r="BB170" s="197"/>
      <c r="BC170" s="197"/>
      <c r="BD170" s="197"/>
      <c r="BE170" s="197"/>
      <c r="BF170" s="197"/>
      <c r="BG170" s="197"/>
      <c r="BH170" s="197"/>
      <c r="BI170" s="197"/>
      <c r="BJ170" s="197"/>
      <c r="BK170" s="197"/>
      <c r="BL170" s="197"/>
      <c r="BM170" s="197"/>
      <c r="BN170" s="197"/>
      <c r="BO170" s="197"/>
      <c r="BP170" s="197"/>
      <c r="BQ170" s="197"/>
      <c r="BR170" s="197"/>
      <c r="BS170" s="197"/>
      <c r="BT170" s="197"/>
      <c r="BU170" s="197"/>
      <c r="BV170" s="197"/>
      <c r="BW170" s="197"/>
      <c r="BX170" s="197"/>
      <c r="BY170" s="197"/>
      <c r="BZ170" s="197"/>
      <c r="CA170" s="197"/>
      <c r="CB170" s="197"/>
      <c r="CC170" s="197"/>
      <c r="CD170" s="197"/>
      <c r="CE170" s="197"/>
      <c r="CF170" s="197"/>
      <c r="CG170" s="197"/>
      <c r="CH170" s="197"/>
      <c r="CI170" s="197"/>
      <c r="CJ170" s="197"/>
      <c r="CK170" s="197"/>
      <c r="CL170" s="197"/>
      <c r="CM170" s="197"/>
      <c r="CN170" s="197"/>
      <c r="CO170" s="197"/>
      <c r="CP170" s="197"/>
      <c r="CQ170" s="197"/>
      <c r="CR170" s="197"/>
      <c r="CS170" s="197"/>
      <c r="CT170" s="197"/>
      <c r="CU170" s="197"/>
      <c r="CV170" s="197"/>
      <c r="CW170" s="197"/>
      <c r="CX170" s="197"/>
      <c r="CY170" s="197"/>
      <c r="CZ170" s="197"/>
      <c r="DA170" s="197"/>
      <c r="DB170" s="197"/>
      <c r="DC170" s="197"/>
      <c r="DD170" s="197"/>
      <c r="DE170" s="197"/>
      <c r="DF170" s="197"/>
      <c r="DG170" s="197"/>
      <c r="DH170" s="197"/>
      <c r="DI170" s="197"/>
      <c r="DJ170" s="197"/>
      <c r="DK170" s="197"/>
      <c r="DL170" s="197"/>
      <c r="DM170" s="197">
        <v>1</v>
      </c>
      <c r="DN170" s="197">
        <v>1</v>
      </c>
      <c r="DO170" s="197">
        <v>1</v>
      </c>
      <c r="DP170" s="197">
        <v>1</v>
      </c>
      <c r="DQ170" s="197">
        <v>1</v>
      </c>
      <c r="DR170" s="197">
        <v>1</v>
      </c>
      <c r="DS170" s="197">
        <v>1</v>
      </c>
      <c r="DT170" s="197">
        <v>1</v>
      </c>
      <c r="DU170" s="197">
        <v>1</v>
      </c>
      <c r="DV170" s="197">
        <v>1</v>
      </c>
      <c r="DW170" s="197">
        <v>1</v>
      </c>
      <c r="DX170" s="197">
        <v>1</v>
      </c>
      <c r="DY170" s="197">
        <v>1</v>
      </c>
      <c r="DZ170" s="197">
        <v>1</v>
      </c>
      <c r="EA170" s="197">
        <v>1</v>
      </c>
      <c r="EB170" s="197">
        <v>1</v>
      </c>
      <c r="EC170" s="197">
        <v>1</v>
      </c>
      <c r="ED170" s="197">
        <v>1</v>
      </c>
      <c r="EE170" s="197">
        <v>1</v>
      </c>
      <c r="EF170" s="197">
        <v>1</v>
      </c>
      <c r="EG170" s="197">
        <v>1</v>
      </c>
      <c r="EH170" s="197">
        <v>1</v>
      </c>
      <c r="EI170" s="197">
        <v>1</v>
      </c>
      <c r="EJ170" s="197">
        <v>1</v>
      </c>
      <c r="EK170" s="197">
        <v>1</v>
      </c>
      <c r="EL170" s="197">
        <v>1</v>
      </c>
      <c r="EM170" s="197">
        <v>1</v>
      </c>
      <c r="EN170" s="197">
        <v>1</v>
      </c>
      <c r="EO170" s="197">
        <v>1</v>
      </c>
      <c r="EP170" s="197">
        <v>1</v>
      </c>
      <c r="EQ170" s="197">
        <v>1</v>
      </c>
      <c r="ER170" s="197">
        <v>1</v>
      </c>
      <c r="ES170" s="197">
        <v>1</v>
      </c>
      <c r="ET170" s="197">
        <v>1</v>
      </c>
      <c r="EU170" s="197">
        <v>1</v>
      </c>
      <c r="EV170" s="197">
        <v>1</v>
      </c>
      <c r="EW170" s="197">
        <v>1</v>
      </c>
      <c r="EX170" s="197">
        <v>1</v>
      </c>
      <c r="EY170" s="197">
        <v>1</v>
      </c>
      <c r="EZ170" s="197">
        <v>1</v>
      </c>
      <c r="FA170" s="197">
        <v>1</v>
      </c>
      <c r="FB170" s="197">
        <v>1</v>
      </c>
      <c r="FC170" s="197">
        <v>1</v>
      </c>
      <c r="FD170" s="197">
        <v>1</v>
      </c>
      <c r="FE170" s="197">
        <v>1</v>
      </c>
      <c r="FF170" s="197">
        <v>1</v>
      </c>
    </row>
    <row r="171" spans="1:162" ht="14.25" thickBot="1" x14ac:dyDescent="0.3">
      <c r="A171" s="257">
        <v>17</v>
      </c>
      <c r="B171" s="32" t="s">
        <v>1395</v>
      </c>
      <c r="C171" s="281" t="s">
        <v>1385</v>
      </c>
      <c r="D171" s="905" t="s">
        <v>2087</v>
      </c>
      <c r="E171" s="905"/>
      <c r="F171" s="906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  <c r="AS171" s="197"/>
      <c r="AT171" s="197"/>
      <c r="AU171" s="197"/>
      <c r="AV171" s="197"/>
      <c r="AW171" s="197"/>
      <c r="AX171" s="197"/>
      <c r="AY171" s="197"/>
      <c r="AZ171" s="197"/>
      <c r="BA171" s="197"/>
      <c r="BB171" s="197"/>
      <c r="BC171" s="197"/>
      <c r="BD171" s="197"/>
      <c r="BE171" s="197"/>
      <c r="BF171" s="197"/>
      <c r="BG171" s="197"/>
      <c r="BH171" s="197"/>
      <c r="BI171" s="197"/>
      <c r="BJ171" s="197"/>
      <c r="BK171" s="197"/>
      <c r="BL171" s="197"/>
      <c r="BM171" s="197"/>
      <c r="BN171" s="197"/>
      <c r="BO171" s="197"/>
      <c r="BP171" s="197"/>
      <c r="BQ171" s="197"/>
      <c r="BR171" s="197"/>
      <c r="BS171" s="197"/>
      <c r="BT171" s="197"/>
      <c r="BU171" s="197"/>
      <c r="BV171" s="197"/>
      <c r="BW171" s="197"/>
      <c r="BX171" s="197"/>
      <c r="BY171" s="197"/>
      <c r="BZ171" s="197"/>
      <c r="CA171" s="197"/>
      <c r="CB171" s="197"/>
      <c r="CC171" s="197"/>
      <c r="CD171" s="197"/>
      <c r="CE171" s="197"/>
      <c r="CF171" s="197"/>
      <c r="CG171" s="197"/>
      <c r="CH171" s="197"/>
      <c r="CI171" s="197"/>
      <c r="CJ171" s="197"/>
      <c r="CK171" s="197"/>
      <c r="CL171" s="197"/>
      <c r="CM171" s="197"/>
      <c r="CN171" s="197"/>
      <c r="CO171" s="197"/>
      <c r="CP171" s="197"/>
      <c r="CQ171" s="197"/>
      <c r="CR171" s="197"/>
      <c r="CS171" s="197"/>
      <c r="CT171" s="197"/>
      <c r="CU171" s="197"/>
      <c r="CV171" s="197"/>
      <c r="CW171" s="197"/>
      <c r="CX171" s="197"/>
      <c r="CY171" s="197"/>
      <c r="CZ171" s="197"/>
      <c r="DA171" s="197"/>
      <c r="DB171" s="197"/>
      <c r="DC171" s="197"/>
      <c r="DD171" s="197"/>
      <c r="DE171" s="197"/>
      <c r="DF171" s="197"/>
      <c r="DG171" s="197"/>
      <c r="DH171" s="197"/>
      <c r="DI171" s="197"/>
      <c r="DJ171" s="197"/>
      <c r="DK171" s="197"/>
      <c r="DL171" s="197"/>
      <c r="DM171" s="197"/>
      <c r="DN171" s="197"/>
      <c r="DO171" s="197"/>
      <c r="DP171" s="197"/>
      <c r="DQ171" s="197"/>
      <c r="DR171" s="197"/>
      <c r="DS171" s="197"/>
      <c r="DT171" s="197"/>
      <c r="DU171" s="197"/>
      <c r="DV171" s="197"/>
      <c r="DW171" s="197"/>
      <c r="DX171" s="197"/>
      <c r="DY171" s="197"/>
      <c r="DZ171" s="197"/>
      <c r="EA171" s="197"/>
      <c r="EB171" s="197"/>
      <c r="EC171" s="197"/>
      <c r="ED171" s="197"/>
      <c r="EE171" s="197"/>
      <c r="EF171" s="197"/>
      <c r="EG171" s="197"/>
      <c r="EH171" s="197"/>
      <c r="EI171" s="197"/>
      <c r="EJ171" s="197"/>
      <c r="EK171" s="197"/>
      <c r="EL171" s="197"/>
      <c r="EM171" s="197"/>
      <c r="EN171" s="197"/>
      <c r="EO171" s="197"/>
      <c r="EP171" s="197"/>
      <c r="EQ171" s="197"/>
      <c r="ER171" s="197"/>
      <c r="ES171" s="197"/>
      <c r="ET171" s="197"/>
      <c r="EU171" s="197"/>
      <c r="EV171" s="197"/>
      <c r="EW171" s="197"/>
      <c r="EX171" s="197"/>
      <c r="EY171" s="197"/>
      <c r="EZ171" s="197"/>
      <c r="FA171" s="197"/>
      <c r="FB171" s="197"/>
      <c r="FC171" s="197"/>
      <c r="FD171" s="197"/>
      <c r="FE171" s="197"/>
      <c r="FF171" s="197"/>
    </row>
    <row r="172" spans="1:162" ht="14.25" thickBot="1" x14ac:dyDescent="0.3">
      <c r="A172" s="257">
        <v>17</v>
      </c>
      <c r="B172" s="32" t="s">
        <v>1395</v>
      </c>
      <c r="C172" s="281" t="s">
        <v>1385</v>
      </c>
      <c r="D172" s="911" t="s">
        <v>2068</v>
      </c>
      <c r="E172" s="912"/>
      <c r="F172" s="913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  <c r="AS172" s="197"/>
      <c r="AT172" s="197"/>
      <c r="AU172" s="197"/>
      <c r="AV172" s="197"/>
      <c r="AW172" s="197"/>
      <c r="AX172" s="197"/>
      <c r="AY172" s="197"/>
      <c r="AZ172" s="197"/>
      <c r="BA172" s="197"/>
      <c r="BB172" s="197"/>
      <c r="BC172" s="197"/>
      <c r="BD172" s="197"/>
      <c r="BE172" s="197"/>
      <c r="BF172" s="197"/>
      <c r="BG172" s="197"/>
      <c r="BH172" s="197"/>
      <c r="BI172" s="197"/>
      <c r="BJ172" s="197"/>
      <c r="BK172" s="197"/>
      <c r="BL172" s="197"/>
      <c r="BM172" s="197"/>
      <c r="BN172" s="197"/>
      <c r="BO172" s="197"/>
      <c r="BP172" s="197"/>
      <c r="BQ172" s="197"/>
      <c r="BR172" s="197"/>
      <c r="BS172" s="197"/>
      <c r="BT172" s="197"/>
      <c r="BU172" s="197"/>
      <c r="BV172" s="197"/>
      <c r="BW172" s="197"/>
      <c r="BX172" s="197"/>
      <c r="BY172" s="197"/>
      <c r="BZ172" s="197"/>
      <c r="CA172" s="197"/>
      <c r="CB172" s="197"/>
      <c r="CC172" s="197"/>
      <c r="CD172" s="197"/>
      <c r="CE172" s="197"/>
      <c r="CF172" s="197"/>
      <c r="CG172" s="197"/>
      <c r="CH172" s="197"/>
      <c r="CI172" s="197"/>
      <c r="CJ172" s="197"/>
      <c r="CK172" s="197"/>
      <c r="CL172" s="197"/>
      <c r="CM172" s="197"/>
      <c r="CN172" s="197"/>
      <c r="CO172" s="197"/>
      <c r="CP172" s="197"/>
      <c r="CQ172" s="197"/>
      <c r="CR172" s="197"/>
      <c r="CS172" s="197"/>
      <c r="CT172" s="197"/>
      <c r="CU172" s="197"/>
      <c r="CV172" s="197"/>
      <c r="CW172" s="197"/>
      <c r="CX172" s="197"/>
      <c r="CY172" s="197"/>
      <c r="CZ172" s="197"/>
      <c r="DA172" s="197"/>
      <c r="DB172" s="197"/>
      <c r="DC172" s="197"/>
      <c r="DD172" s="197"/>
      <c r="DE172" s="197"/>
      <c r="DF172" s="197"/>
      <c r="DG172" s="197"/>
      <c r="DH172" s="197"/>
      <c r="DI172" s="197"/>
      <c r="DJ172" s="197"/>
      <c r="DK172" s="197"/>
      <c r="DL172" s="197"/>
      <c r="DM172" s="197"/>
      <c r="DN172" s="197"/>
      <c r="DO172" s="197"/>
      <c r="DP172" s="197"/>
      <c r="DQ172" s="197"/>
      <c r="DR172" s="197"/>
      <c r="DS172" s="197"/>
      <c r="DT172" s="197"/>
      <c r="DU172" s="197"/>
      <c r="DV172" s="197"/>
      <c r="DW172" s="197"/>
      <c r="DX172" s="197"/>
      <c r="DY172" s="197"/>
      <c r="DZ172" s="197"/>
      <c r="EA172" s="197"/>
      <c r="EB172" s="197"/>
      <c r="EC172" s="197"/>
      <c r="ED172" s="197"/>
      <c r="EE172" s="197"/>
      <c r="EF172" s="197"/>
      <c r="EG172" s="197"/>
      <c r="EH172" s="197"/>
      <c r="EI172" s="197"/>
      <c r="EJ172" s="197"/>
      <c r="EK172" s="197"/>
      <c r="EL172" s="197"/>
      <c r="EM172" s="197"/>
      <c r="EN172" s="197"/>
      <c r="EO172" s="197"/>
      <c r="EP172" s="197"/>
      <c r="EQ172" s="197"/>
      <c r="ER172" s="197"/>
      <c r="ES172" s="197"/>
      <c r="ET172" s="197"/>
      <c r="EU172" s="197"/>
      <c r="EV172" s="197"/>
      <c r="EW172" s="197"/>
      <c r="EX172" s="197"/>
      <c r="EY172" s="197"/>
      <c r="EZ172" s="197"/>
      <c r="FA172" s="197"/>
      <c r="FB172" s="197"/>
      <c r="FC172" s="197"/>
      <c r="FD172" s="197"/>
      <c r="FE172" s="197"/>
      <c r="FF172" s="197"/>
    </row>
    <row r="173" spans="1:162" ht="14.25" thickBot="1" x14ac:dyDescent="0.3">
      <c r="A173" s="257">
        <v>17</v>
      </c>
      <c r="B173" s="32" t="s">
        <v>1395</v>
      </c>
      <c r="C173" s="281" t="s">
        <v>1385</v>
      </c>
      <c r="D173" s="905" t="s">
        <v>2105</v>
      </c>
      <c r="E173" s="905"/>
      <c r="F173" s="906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  <c r="AS173" s="197"/>
      <c r="AT173" s="197"/>
      <c r="AU173" s="197"/>
      <c r="AV173" s="197"/>
      <c r="AW173" s="197"/>
      <c r="AX173" s="197"/>
      <c r="AY173" s="197"/>
      <c r="AZ173" s="197"/>
      <c r="BA173" s="197"/>
      <c r="BB173" s="197"/>
      <c r="BC173" s="197"/>
      <c r="BD173" s="197"/>
      <c r="BE173" s="197"/>
      <c r="BF173" s="197"/>
      <c r="BG173" s="197"/>
      <c r="BH173" s="197"/>
      <c r="BI173" s="197"/>
      <c r="BJ173" s="197"/>
      <c r="BK173" s="197"/>
      <c r="BL173" s="197"/>
      <c r="BM173" s="197"/>
      <c r="BN173" s="197"/>
      <c r="BO173" s="197"/>
      <c r="BP173" s="197"/>
      <c r="BQ173" s="197"/>
      <c r="BR173" s="197"/>
      <c r="BS173" s="197"/>
      <c r="BT173" s="197"/>
      <c r="BU173" s="197"/>
      <c r="BV173" s="197"/>
      <c r="BW173" s="197"/>
      <c r="BX173" s="197"/>
      <c r="BY173" s="197"/>
      <c r="BZ173" s="197"/>
      <c r="CA173" s="197"/>
      <c r="CB173" s="197"/>
      <c r="CC173" s="197"/>
      <c r="CD173" s="197"/>
      <c r="CE173" s="197"/>
      <c r="CF173" s="197"/>
      <c r="CG173" s="197"/>
      <c r="CH173" s="197"/>
      <c r="CI173" s="197"/>
      <c r="CJ173" s="197"/>
      <c r="CK173" s="197"/>
      <c r="CL173" s="197"/>
      <c r="CM173" s="197"/>
      <c r="CN173" s="197"/>
      <c r="CO173" s="197"/>
      <c r="CP173" s="197"/>
      <c r="CQ173" s="197"/>
      <c r="CR173" s="197"/>
      <c r="CS173" s="197"/>
      <c r="CT173" s="197"/>
      <c r="CU173" s="197"/>
      <c r="CV173" s="197"/>
      <c r="CW173" s="197"/>
      <c r="CX173" s="197"/>
      <c r="CY173" s="197"/>
      <c r="CZ173" s="197"/>
      <c r="DA173" s="197"/>
      <c r="DB173" s="197"/>
      <c r="DC173" s="197"/>
      <c r="DD173" s="197"/>
      <c r="DE173" s="197"/>
      <c r="DF173" s="197"/>
      <c r="DG173" s="197"/>
      <c r="DH173" s="197"/>
      <c r="DI173" s="197"/>
      <c r="DJ173" s="197"/>
      <c r="DK173" s="197"/>
      <c r="DL173" s="197"/>
      <c r="DM173" s="197"/>
      <c r="DN173" s="197"/>
      <c r="DO173" s="197"/>
      <c r="DP173" s="197"/>
      <c r="DQ173" s="197"/>
      <c r="DR173" s="197"/>
      <c r="DS173" s="197"/>
      <c r="DT173" s="197"/>
      <c r="DU173" s="197"/>
      <c r="DV173" s="197"/>
      <c r="DW173" s="197"/>
      <c r="DX173" s="197"/>
      <c r="DY173" s="197"/>
      <c r="DZ173" s="197"/>
      <c r="EA173" s="197"/>
      <c r="EB173" s="197"/>
      <c r="EC173" s="197"/>
      <c r="ED173" s="197"/>
      <c r="EE173" s="197"/>
      <c r="EF173" s="197"/>
      <c r="EG173" s="197"/>
      <c r="EH173" s="197"/>
      <c r="EI173" s="197"/>
      <c r="EJ173" s="197"/>
      <c r="EK173" s="197"/>
      <c r="EL173" s="197"/>
      <c r="EM173" s="197"/>
      <c r="EN173" s="197"/>
      <c r="EO173" s="197"/>
      <c r="EP173" s="197"/>
      <c r="EQ173" s="197"/>
      <c r="ER173" s="197"/>
      <c r="ES173" s="197"/>
      <c r="ET173" s="197"/>
      <c r="EU173" s="197"/>
      <c r="EV173" s="197"/>
      <c r="EW173" s="197"/>
      <c r="EX173" s="197"/>
      <c r="EY173" s="197"/>
      <c r="EZ173" s="197"/>
      <c r="FA173" s="197"/>
      <c r="FB173" s="197"/>
      <c r="FC173" s="197"/>
      <c r="FD173" s="197"/>
      <c r="FE173" s="197"/>
      <c r="FF173" s="197"/>
    </row>
    <row r="174" spans="1:162" ht="14.25" thickBot="1" x14ac:dyDescent="0.3">
      <c r="A174" s="257">
        <v>17</v>
      </c>
      <c r="B174" s="32" t="s">
        <v>1395</v>
      </c>
      <c r="C174" s="281" t="s">
        <v>1385</v>
      </c>
      <c r="D174" s="905" t="s">
        <v>2106</v>
      </c>
      <c r="E174" s="905"/>
      <c r="F174" s="906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  <c r="AS174" s="197"/>
      <c r="AT174" s="197"/>
      <c r="AU174" s="197"/>
      <c r="AV174" s="197"/>
      <c r="AW174" s="197"/>
      <c r="AX174" s="197"/>
      <c r="AY174" s="197"/>
      <c r="AZ174" s="197"/>
      <c r="BA174" s="197"/>
      <c r="BB174" s="197"/>
      <c r="BC174" s="197"/>
      <c r="BD174" s="197"/>
      <c r="BE174" s="197"/>
      <c r="BF174" s="197"/>
      <c r="BG174" s="197"/>
      <c r="BH174" s="197"/>
      <c r="BI174" s="197"/>
      <c r="BJ174" s="197"/>
      <c r="BK174" s="197"/>
      <c r="BL174" s="197"/>
      <c r="BM174" s="197"/>
      <c r="BN174" s="197"/>
      <c r="BO174" s="197"/>
      <c r="BP174" s="197"/>
      <c r="BQ174" s="197"/>
      <c r="BR174" s="197"/>
      <c r="BS174" s="197"/>
      <c r="BT174" s="197"/>
      <c r="BU174" s="197"/>
      <c r="BV174" s="197"/>
      <c r="BW174" s="197"/>
      <c r="BX174" s="197"/>
      <c r="BY174" s="197"/>
      <c r="BZ174" s="197"/>
      <c r="CA174" s="197"/>
      <c r="CB174" s="197"/>
      <c r="CC174" s="197"/>
      <c r="CD174" s="197"/>
      <c r="CE174" s="197"/>
      <c r="CF174" s="197"/>
      <c r="CG174" s="197"/>
      <c r="CH174" s="197"/>
      <c r="CI174" s="197"/>
      <c r="CJ174" s="197"/>
      <c r="CK174" s="197"/>
      <c r="CL174" s="197"/>
      <c r="CM174" s="197"/>
      <c r="CN174" s="197"/>
      <c r="CO174" s="197"/>
      <c r="CP174" s="197"/>
      <c r="CQ174" s="197"/>
      <c r="CR174" s="197"/>
      <c r="CS174" s="197"/>
      <c r="CT174" s="197"/>
      <c r="CU174" s="197"/>
      <c r="CV174" s="197"/>
      <c r="CW174" s="197"/>
      <c r="CX174" s="197"/>
      <c r="CY174" s="197"/>
      <c r="CZ174" s="197"/>
      <c r="DA174" s="197"/>
      <c r="DB174" s="197"/>
      <c r="DC174" s="197"/>
      <c r="DD174" s="197"/>
      <c r="DE174" s="197"/>
      <c r="DF174" s="197"/>
      <c r="DG174" s="197"/>
      <c r="DH174" s="197"/>
      <c r="DI174" s="197"/>
      <c r="DJ174" s="197"/>
      <c r="DK174" s="197"/>
      <c r="DL174" s="197"/>
      <c r="DM174" s="197"/>
      <c r="DN174" s="197"/>
      <c r="DO174" s="197"/>
      <c r="DP174" s="197"/>
      <c r="DQ174" s="197"/>
      <c r="DR174" s="197"/>
      <c r="DS174" s="197"/>
      <c r="DT174" s="197"/>
      <c r="DU174" s="197"/>
      <c r="DV174" s="197"/>
      <c r="DW174" s="197"/>
      <c r="DX174" s="197"/>
      <c r="DY174" s="197"/>
      <c r="DZ174" s="197"/>
      <c r="EA174" s="197"/>
      <c r="EB174" s="197"/>
      <c r="EC174" s="197"/>
      <c r="ED174" s="197"/>
      <c r="EE174" s="197"/>
      <c r="EF174" s="197"/>
      <c r="EG174" s="197"/>
      <c r="EH174" s="197"/>
      <c r="EI174" s="197"/>
      <c r="EJ174" s="197"/>
      <c r="EK174" s="197"/>
      <c r="EL174" s="197"/>
      <c r="EM174" s="197"/>
      <c r="EN174" s="197"/>
      <c r="EO174" s="197"/>
      <c r="EP174" s="197"/>
      <c r="EQ174" s="197"/>
      <c r="ER174" s="197"/>
      <c r="ES174" s="197"/>
      <c r="ET174" s="197"/>
      <c r="EU174" s="197"/>
      <c r="EV174" s="197"/>
      <c r="EW174" s="197"/>
      <c r="EX174" s="197"/>
      <c r="EY174" s="197"/>
      <c r="EZ174" s="197"/>
      <c r="FA174" s="197"/>
      <c r="FB174" s="197"/>
      <c r="FC174" s="197"/>
      <c r="FD174" s="197"/>
      <c r="FE174" s="197"/>
      <c r="FF174" s="197"/>
    </row>
    <row r="175" spans="1:162" ht="14.25" thickBot="1" x14ac:dyDescent="0.3">
      <c r="A175" s="257">
        <v>17</v>
      </c>
      <c r="B175" s="32" t="s">
        <v>1395</v>
      </c>
      <c r="C175" s="281" t="s">
        <v>1385</v>
      </c>
      <c r="D175" s="905" t="s">
        <v>2061</v>
      </c>
      <c r="E175" s="905"/>
      <c r="F175" s="906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  <c r="AS175" s="197"/>
      <c r="AT175" s="197"/>
      <c r="AU175" s="197"/>
      <c r="AV175" s="197"/>
      <c r="AW175" s="197"/>
      <c r="AX175" s="197"/>
      <c r="AY175" s="197"/>
      <c r="AZ175" s="197"/>
      <c r="BA175" s="197"/>
      <c r="BB175" s="197"/>
      <c r="BC175" s="197"/>
      <c r="BD175" s="197"/>
      <c r="BE175" s="197"/>
      <c r="BF175" s="197"/>
      <c r="BG175" s="197"/>
      <c r="BH175" s="197"/>
      <c r="BI175" s="197"/>
      <c r="BJ175" s="197"/>
      <c r="BK175" s="197"/>
      <c r="BL175" s="197"/>
      <c r="BM175" s="197"/>
      <c r="BN175" s="197"/>
      <c r="BO175" s="197"/>
      <c r="BP175" s="197"/>
      <c r="BQ175" s="197"/>
      <c r="BR175" s="197"/>
      <c r="BS175" s="197"/>
      <c r="BT175" s="197"/>
      <c r="BU175" s="197"/>
      <c r="BV175" s="197"/>
      <c r="BW175" s="197"/>
      <c r="BX175" s="197"/>
      <c r="BY175" s="197"/>
      <c r="BZ175" s="197"/>
      <c r="CA175" s="197"/>
      <c r="CB175" s="197"/>
      <c r="CC175" s="197"/>
      <c r="CD175" s="197"/>
      <c r="CE175" s="197"/>
      <c r="CF175" s="197"/>
      <c r="CG175" s="197"/>
      <c r="CH175" s="197"/>
      <c r="CI175" s="197"/>
      <c r="CJ175" s="197"/>
      <c r="CK175" s="197"/>
      <c r="CL175" s="197"/>
      <c r="CM175" s="197"/>
      <c r="CN175" s="197"/>
      <c r="CO175" s="197"/>
      <c r="CP175" s="197"/>
      <c r="CQ175" s="197"/>
      <c r="CR175" s="197"/>
      <c r="CS175" s="197"/>
      <c r="CT175" s="197"/>
      <c r="CU175" s="197"/>
      <c r="CV175" s="197"/>
      <c r="CW175" s="197"/>
      <c r="CX175" s="197"/>
      <c r="CY175" s="197"/>
      <c r="CZ175" s="197"/>
      <c r="DA175" s="197"/>
      <c r="DB175" s="197"/>
      <c r="DC175" s="197"/>
      <c r="DD175" s="197"/>
      <c r="DE175" s="197"/>
      <c r="DF175" s="197"/>
      <c r="DG175" s="197"/>
      <c r="DH175" s="197"/>
      <c r="DI175" s="197"/>
      <c r="DJ175" s="197"/>
      <c r="DK175" s="197"/>
      <c r="DL175" s="197"/>
      <c r="DM175" s="197">
        <v>1</v>
      </c>
      <c r="DN175" s="197">
        <v>1</v>
      </c>
      <c r="DO175" s="197">
        <v>1</v>
      </c>
      <c r="DP175" s="197">
        <v>1</v>
      </c>
      <c r="DQ175" s="197">
        <v>1</v>
      </c>
      <c r="DR175" s="197">
        <v>1</v>
      </c>
      <c r="DS175" s="197">
        <v>1</v>
      </c>
      <c r="DT175" s="197">
        <v>1</v>
      </c>
      <c r="DU175" s="197">
        <v>1</v>
      </c>
      <c r="DV175" s="197">
        <v>1</v>
      </c>
      <c r="DW175" s="197">
        <v>1</v>
      </c>
      <c r="DX175" s="197">
        <v>1</v>
      </c>
      <c r="DY175" s="197">
        <v>1</v>
      </c>
      <c r="DZ175" s="197">
        <v>1</v>
      </c>
      <c r="EA175" s="197">
        <v>1</v>
      </c>
      <c r="EB175" s="197">
        <v>1</v>
      </c>
      <c r="EC175" s="197">
        <v>1</v>
      </c>
      <c r="ED175" s="197">
        <v>1</v>
      </c>
      <c r="EE175" s="197">
        <v>1</v>
      </c>
      <c r="EF175" s="197">
        <v>1</v>
      </c>
      <c r="EG175" s="197">
        <v>1</v>
      </c>
      <c r="EH175" s="197">
        <v>1</v>
      </c>
      <c r="EI175" s="197">
        <v>1</v>
      </c>
      <c r="EJ175" s="197">
        <v>1</v>
      </c>
      <c r="EK175" s="197">
        <v>1</v>
      </c>
      <c r="EL175" s="197">
        <v>1</v>
      </c>
      <c r="EM175" s="197">
        <v>1</v>
      </c>
      <c r="EN175" s="197">
        <v>1</v>
      </c>
      <c r="EO175" s="197">
        <v>1</v>
      </c>
      <c r="EP175" s="197">
        <v>1</v>
      </c>
      <c r="EQ175" s="197">
        <v>1</v>
      </c>
      <c r="ER175" s="197">
        <v>1</v>
      </c>
      <c r="ES175" s="197">
        <v>1</v>
      </c>
      <c r="ET175" s="197">
        <v>1</v>
      </c>
      <c r="EU175" s="197">
        <v>1</v>
      </c>
      <c r="EV175" s="197">
        <v>1</v>
      </c>
      <c r="EW175" s="197">
        <v>1</v>
      </c>
      <c r="EX175" s="197">
        <v>1</v>
      </c>
      <c r="EY175" s="197">
        <v>1</v>
      </c>
      <c r="EZ175" s="197">
        <v>1</v>
      </c>
      <c r="FA175" s="197">
        <v>1</v>
      </c>
      <c r="FB175" s="197">
        <v>1</v>
      </c>
      <c r="FC175" s="197">
        <v>1</v>
      </c>
      <c r="FD175" s="197">
        <v>1</v>
      </c>
      <c r="FE175" s="197">
        <v>1</v>
      </c>
      <c r="FF175" s="197">
        <v>1</v>
      </c>
    </row>
    <row r="176" spans="1:162" ht="14.25" thickBot="1" x14ac:dyDescent="0.3">
      <c r="A176" s="257">
        <v>17</v>
      </c>
      <c r="B176" s="32" t="s">
        <v>1395</v>
      </c>
      <c r="C176" s="281" t="s">
        <v>1385</v>
      </c>
      <c r="D176" s="905" t="s">
        <v>2084</v>
      </c>
      <c r="E176" s="905"/>
      <c r="F176" s="906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  <c r="AS176" s="197"/>
      <c r="AT176" s="197"/>
      <c r="AU176" s="197"/>
      <c r="AV176" s="197"/>
      <c r="AW176" s="197"/>
      <c r="AX176" s="197"/>
      <c r="AY176" s="197"/>
      <c r="AZ176" s="197"/>
      <c r="BA176" s="197"/>
      <c r="BB176" s="197"/>
      <c r="BC176" s="197"/>
      <c r="BD176" s="197"/>
      <c r="BE176" s="197"/>
      <c r="BF176" s="197"/>
      <c r="BG176" s="197"/>
      <c r="BH176" s="197"/>
      <c r="BI176" s="197"/>
      <c r="BJ176" s="197"/>
      <c r="BK176" s="197"/>
      <c r="BL176" s="197"/>
      <c r="BM176" s="197"/>
      <c r="BN176" s="197"/>
      <c r="BO176" s="197"/>
      <c r="BP176" s="197"/>
      <c r="BQ176" s="197"/>
      <c r="BR176" s="197"/>
      <c r="BS176" s="197"/>
      <c r="BT176" s="197"/>
      <c r="BU176" s="197"/>
      <c r="BV176" s="197"/>
      <c r="BW176" s="197"/>
      <c r="BX176" s="197"/>
      <c r="BY176" s="197"/>
      <c r="BZ176" s="197"/>
      <c r="CA176" s="197"/>
      <c r="CB176" s="197"/>
      <c r="CC176" s="197"/>
      <c r="CD176" s="197"/>
      <c r="CE176" s="197"/>
      <c r="CF176" s="197"/>
      <c r="CG176" s="197"/>
      <c r="CH176" s="197"/>
      <c r="CI176" s="197"/>
      <c r="CJ176" s="197"/>
      <c r="CK176" s="197"/>
      <c r="CL176" s="197"/>
      <c r="CM176" s="197"/>
      <c r="CN176" s="197"/>
      <c r="CO176" s="197"/>
      <c r="CP176" s="197"/>
      <c r="CQ176" s="197"/>
      <c r="CR176" s="197"/>
      <c r="CS176" s="197"/>
      <c r="CT176" s="197"/>
      <c r="CU176" s="197"/>
      <c r="CV176" s="197"/>
      <c r="CW176" s="197"/>
      <c r="CX176" s="197"/>
      <c r="CY176" s="197"/>
      <c r="CZ176" s="197"/>
      <c r="DA176" s="197"/>
      <c r="DB176" s="197"/>
      <c r="DC176" s="197"/>
      <c r="DD176" s="197"/>
      <c r="DE176" s="197"/>
      <c r="DF176" s="197"/>
      <c r="DG176" s="197"/>
      <c r="DH176" s="197"/>
      <c r="DI176" s="197"/>
      <c r="DJ176" s="197"/>
      <c r="DK176" s="197"/>
      <c r="DL176" s="197"/>
      <c r="DM176" s="197">
        <v>1</v>
      </c>
      <c r="DN176" s="197">
        <v>1</v>
      </c>
      <c r="DO176" s="197">
        <v>1</v>
      </c>
      <c r="DP176" s="197">
        <v>1</v>
      </c>
      <c r="DQ176" s="197">
        <v>1</v>
      </c>
      <c r="DR176" s="197">
        <v>1</v>
      </c>
      <c r="DS176" s="197">
        <v>1</v>
      </c>
      <c r="DT176" s="197">
        <v>1</v>
      </c>
      <c r="DU176" s="197">
        <v>1</v>
      </c>
      <c r="DV176" s="197">
        <v>1</v>
      </c>
      <c r="DW176" s="197">
        <v>1</v>
      </c>
      <c r="DX176" s="197">
        <v>1</v>
      </c>
      <c r="DY176" s="197">
        <v>1</v>
      </c>
      <c r="DZ176" s="197">
        <v>1</v>
      </c>
      <c r="EA176" s="197">
        <v>1</v>
      </c>
      <c r="EB176" s="197">
        <v>1</v>
      </c>
      <c r="EC176" s="197">
        <v>1</v>
      </c>
      <c r="ED176" s="197">
        <v>1</v>
      </c>
      <c r="EE176" s="197">
        <v>1</v>
      </c>
      <c r="EF176" s="197">
        <v>1</v>
      </c>
      <c r="EG176" s="197">
        <v>1</v>
      </c>
      <c r="EH176" s="197">
        <v>1</v>
      </c>
      <c r="EI176" s="197">
        <v>1</v>
      </c>
      <c r="EJ176" s="197">
        <v>1</v>
      </c>
      <c r="EK176" s="197">
        <v>1</v>
      </c>
      <c r="EL176" s="197">
        <v>1</v>
      </c>
      <c r="EM176" s="197">
        <v>1</v>
      </c>
      <c r="EN176" s="197">
        <v>1</v>
      </c>
      <c r="EO176" s="197">
        <v>1</v>
      </c>
      <c r="EP176" s="197">
        <v>1</v>
      </c>
      <c r="EQ176" s="197">
        <v>1</v>
      </c>
      <c r="ER176" s="197">
        <v>1</v>
      </c>
      <c r="ES176" s="197">
        <v>1</v>
      </c>
      <c r="ET176" s="197">
        <v>1</v>
      </c>
      <c r="EU176" s="197">
        <v>1</v>
      </c>
      <c r="EV176" s="197">
        <v>1</v>
      </c>
      <c r="EW176" s="197">
        <v>1</v>
      </c>
      <c r="EX176" s="197">
        <v>1</v>
      </c>
      <c r="EY176" s="197">
        <v>1</v>
      </c>
      <c r="EZ176" s="197">
        <v>1</v>
      </c>
      <c r="FA176" s="197">
        <v>1</v>
      </c>
      <c r="FB176" s="197">
        <v>1</v>
      </c>
      <c r="FC176" s="197">
        <v>1</v>
      </c>
      <c r="FD176" s="197">
        <v>1</v>
      </c>
      <c r="FE176" s="197">
        <v>1</v>
      </c>
      <c r="FF176" s="197">
        <v>1</v>
      </c>
    </row>
    <row r="177" spans="1:162" ht="14.25" thickBot="1" x14ac:dyDescent="0.3">
      <c r="A177" s="257">
        <v>17</v>
      </c>
      <c r="B177" s="32" t="s">
        <v>1395</v>
      </c>
      <c r="C177" s="281" t="s">
        <v>1385</v>
      </c>
      <c r="D177" s="905" t="s">
        <v>2107</v>
      </c>
      <c r="E177" s="905"/>
      <c r="F177" s="906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  <c r="AS177" s="197"/>
      <c r="AT177" s="197"/>
      <c r="AU177" s="197"/>
      <c r="AV177" s="197"/>
      <c r="AW177" s="197"/>
      <c r="AX177" s="197"/>
      <c r="AY177" s="197"/>
      <c r="AZ177" s="197"/>
      <c r="BA177" s="197"/>
      <c r="BB177" s="197"/>
      <c r="BC177" s="197"/>
      <c r="BD177" s="197"/>
      <c r="BE177" s="197"/>
      <c r="BF177" s="197"/>
      <c r="BG177" s="197"/>
      <c r="BH177" s="197"/>
      <c r="BI177" s="197"/>
      <c r="BJ177" s="197"/>
      <c r="BK177" s="197"/>
      <c r="BL177" s="197"/>
      <c r="BM177" s="197"/>
      <c r="BN177" s="197"/>
      <c r="BO177" s="197"/>
      <c r="BP177" s="197"/>
      <c r="BQ177" s="197"/>
      <c r="BR177" s="197"/>
      <c r="BS177" s="197"/>
      <c r="BT177" s="197"/>
      <c r="BU177" s="197"/>
      <c r="BV177" s="197"/>
      <c r="BW177" s="197"/>
      <c r="BX177" s="197"/>
      <c r="BY177" s="197"/>
      <c r="BZ177" s="197"/>
      <c r="CA177" s="197"/>
      <c r="CB177" s="197"/>
      <c r="CC177" s="197"/>
      <c r="CD177" s="197"/>
      <c r="CE177" s="197"/>
      <c r="CF177" s="197"/>
      <c r="CG177" s="197"/>
      <c r="CH177" s="197"/>
      <c r="CI177" s="197"/>
      <c r="CJ177" s="197"/>
      <c r="CK177" s="197"/>
      <c r="CL177" s="197"/>
      <c r="CM177" s="197"/>
      <c r="CN177" s="197"/>
      <c r="CO177" s="197"/>
      <c r="CP177" s="197"/>
      <c r="CQ177" s="197"/>
      <c r="CR177" s="197"/>
      <c r="CS177" s="197"/>
      <c r="CT177" s="197"/>
      <c r="CU177" s="197"/>
      <c r="CV177" s="197"/>
      <c r="CW177" s="197"/>
      <c r="CX177" s="197"/>
      <c r="CY177" s="197"/>
      <c r="CZ177" s="197"/>
      <c r="DA177" s="197"/>
      <c r="DB177" s="197"/>
      <c r="DC177" s="197"/>
      <c r="DD177" s="197"/>
      <c r="DE177" s="197"/>
      <c r="DF177" s="197"/>
      <c r="DG177" s="197"/>
      <c r="DH177" s="197"/>
      <c r="DI177" s="197"/>
      <c r="DJ177" s="197"/>
      <c r="DK177" s="197"/>
      <c r="DL177" s="197"/>
      <c r="DM177" s="197">
        <v>1</v>
      </c>
      <c r="DN177" s="197">
        <v>1</v>
      </c>
      <c r="DO177" s="197">
        <v>1</v>
      </c>
      <c r="DP177" s="197">
        <v>1</v>
      </c>
      <c r="DQ177" s="197">
        <v>1</v>
      </c>
      <c r="DR177" s="197">
        <v>1</v>
      </c>
      <c r="DS177" s="197">
        <v>1</v>
      </c>
      <c r="DT177" s="197">
        <v>1</v>
      </c>
      <c r="DU177" s="197">
        <v>1</v>
      </c>
      <c r="DV177" s="197">
        <v>1</v>
      </c>
      <c r="DW177" s="197">
        <v>1</v>
      </c>
      <c r="DX177" s="197">
        <v>1</v>
      </c>
      <c r="DY177" s="197">
        <v>1</v>
      </c>
      <c r="DZ177" s="197">
        <v>1</v>
      </c>
      <c r="EA177" s="197">
        <v>1</v>
      </c>
      <c r="EB177" s="197">
        <v>1</v>
      </c>
      <c r="EC177" s="197">
        <v>1</v>
      </c>
      <c r="ED177" s="197">
        <v>1</v>
      </c>
      <c r="EE177" s="197">
        <v>1</v>
      </c>
      <c r="EF177" s="197">
        <v>1</v>
      </c>
      <c r="EG177" s="197">
        <v>1</v>
      </c>
      <c r="EH177" s="197">
        <v>1</v>
      </c>
      <c r="EI177" s="197">
        <v>1</v>
      </c>
      <c r="EJ177" s="197">
        <v>1</v>
      </c>
      <c r="EK177" s="197">
        <v>1</v>
      </c>
      <c r="EL177" s="197">
        <v>1</v>
      </c>
      <c r="EM177" s="197">
        <v>1</v>
      </c>
      <c r="EN177" s="197">
        <v>1</v>
      </c>
      <c r="EO177" s="197">
        <v>1</v>
      </c>
      <c r="EP177" s="197">
        <v>1</v>
      </c>
      <c r="EQ177" s="197">
        <v>1</v>
      </c>
      <c r="ER177" s="197">
        <v>1</v>
      </c>
      <c r="ES177" s="197">
        <v>1</v>
      </c>
      <c r="ET177" s="197">
        <v>1</v>
      </c>
      <c r="EU177" s="197">
        <v>1</v>
      </c>
      <c r="EV177" s="197">
        <v>1</v>
      </c>
      <c r="EW177" s="197">
        <v>1</v>
      </c>
      <c r="EX177" s="197">
        <v>1</v>
      </c>
      <c r="EY177" s="197">
        <v>1</v>
      </c>
      <c r="EZ177" s="197">
        <v>1</v>
      </c>
      <c r="FA177" s="197">
        <v>1</v>
      </c>
      <c r="FB177" s="197">
        <v>1</v>
      </c>
      <c r="FC177" s="197">
        <v>1</v>
      </c>
      <c r="FD177" s="197">
        <v>1</v>
      </c>
      <c r="FE177" s="197">
        <v>1</v>
      </c>
      <c r="FF177" s="197">
        <v>1</v>
      </c>
    </row>
    <row r="178" spans="1:162" ht="14.25" thickBot="1" x14ac:dyDescent="0.3">
      <c r="A178" s="257">
        <v>17</v>
      </c>
      <c r="B178" s="32" t="s">
        <v>1395</v>
      </c>
      <c r="C178" s="281" t="s">
        <v>1385</v>
      </c>
      <c r="D178" s="905" t="s">
        <v>2072</v>
      </c>
      <c r="E178" s="905"/>
      <c r="F178" s="906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  <c r="AS178" s="197"/>
      <c r="AT178" s="197"/>
      <c r="AU178" s="197"/>
      <c r="AV178" s="197"/>
      <c r="AW178" s="197"/>
      <c r="AX178" s="197"/>
      <c r="AY178" s="197"/>
      <c r="AZ178" s="197"/>
      <c r="BA178" s="197"/>
      <c r="BB178" s="197"/>
      <c r="BC178" s="197"/>
      <c r="BD178" s="197"/>
      <c r="BE178" s="197"/>
      <c r="BF178" s="197"/>
      <c r="BG178" s="197"/>
      <c r="BH178" s="197"/>
      <c r="BI178" s="197"/>
      <c r="BJ178" s="197"/>
      <c r="BK178" s="197"/>
      <c r="BL178" s="197"/>
      <c r="BM178" s="197"/>
      <c r="BN178" s="197"/>
      <c r="BO178" s="197"/>
      <c r="BP178" s="197"/>
      <c r="BQ178" s="197"/>
      <c r="BR178" s="197"/>
      <c r="BS178" s="197"/>
      <c r="BT178" s="197"/>
      <c r="BU178" s="197"/>
      <c r="BV178" s="197"/>
      <c r="BW178" s="197"/>
      <c r="BX178" s="197"/>
      <c r="BY178" s="197"/>
      <c r="BZ178" s="197"/>
      <c r="CA178" s="197"/>
      <c r="CB178" s="197"/>
      <c r="CC178" s="197"/>
      <c r="CD178" s="197"/>
      <c r="CE178" s="197"/>
      <c r="CF178" s="197"/>
      <c r="CG178" s="197"/>
      <c r="CH178" s="197"/>
      <c r="CI178" s="197"/>
      <c r="CJ178" s="197"/>
      <c r="CK178" s="197"/>
      <c r="CL178" s="197"/>
      <c r="CM178" s="197"/>
      <c r="CN178" s="197"/>
      <c r="CO178" s="197"/>
      <c r="CP178" s="197"/>
      <c r="CQ178" s="197"/>
      <c r="CR178" s="197"/>
      <c r="CS178" s="197"/>
      <c r="CT178" s="197"/>
      <c r="CU178" s="197"/>
      <c r="CV178" s="197"/>
      <c r="CW178" s="197"/>
      <c r="CX178" s="197"/>
      <c r="CY178" s="197"/>
      <c r="CZ178" s="197"/>
      <c r="DA178" s="197"/>
      <c r="DB178" s="197"/>
      <c r="DC178" s="197"/>
      <c r="DD178" s="197"/>
      <c r="DE178" s="197"/>
      <c r="DF178" s="197"/>
      <c r="DG178" s="197"/>
      <c r="DH178" s="197"/>
      <c r="DI178" s="197"/>
      <c r="DJ178" s="197"/>
      <c r="DK178" s="197"/>
      <c r="DL178" s="197"/>
      <c r="DM178" s="197">
        <v>1</v>
      </c>
      <c r="DN178" s="197">
        <v>1</v>
      </c>
      <c r="DO178" s="197">
        <v>1</v>
      </c>
      <c r="DP178" s="197">
        <v>1</v>
      </c>
      <c r="DQ178" s="197">
        <v>1</v>
      </c>
      <c r="DR178" s="197">
        <v>1</v>
      </c>
      <c r="DS178" s="197">
        <v>1</v>
      </c>
      <c r="DT178" s="197">
        <v>1</v>
      </c>
      <c r="DU178" s="197">
        <v>1</v>
      </c>
      <c r="DV178" s="197">
        <v>1</v>
      </c>
      <c r="DW178" s="197">
        <v>1</v>
      </c>
      <c r="DX178" s="197">
        <v>1</v>
      </c>
      <c r="DY178" s="197">
        <v>1</v>
      </c>
      <c r="DZ178" s="197">
        <v>1</v>
      </c>
      <c r="EA178" s="197">
        <v>1</v>
      </c>
      <c r="EB178" s="197">
        <v>1</v>
      </c>
      <c r="EC178" s="197">
        <v>1</v>
      </c>
      <c r="ED178" s="197">
        <v>1</v>
      </c>
      <c r="EE178" s="197">
        <v>1</v>
      </c>
      <c r="EF178" s="197">
        <v>1</v>
      </c>
      <c r="EG178" s="197">
        <v>1</v>
      </c>
      <c r="EH178" s="197">
        <v>1</v>
      </c>
      <c r="EI178" s="197">
        <v>1</v>
      </c>
      <c r="EJ178" s="197">
        <v>1</v>
      </c>
      <c r="EK178" s="197">
        <v>1</v>
      </c>
      <c r="EL178" s="197">
        <v>1</v>
      </c>
      <c r="EM178" s="197">
        <v>1</v>
      </c>
      <c r="EN178" s="197">
        <v>1</v>
      </c>
      <c r="EO178" s="197">
        <v>1</v>
      </c>
      <c r="EP178" s="197">
        <v>1</v>
      </c>
      <c r="EQ178" s="197">
        <v>1</v>
      </c>
      <c r="ER178" s="197">
        <v>1</v>
      </c>
      <c r="ES178" s="197">
        <v>1</v>
      </c>
      <c r="ET178" s="197">
        <v>1</v>
      </c>
      <c r="EU178" s="197">
        <v>1</v>
      </c>
      <c r="EV178" s="197">
        <v>1</v>
      </c>
      <c r="EW178" s="197">
        <v>1</v>
      </c>
      <c r="EX178" s="197">
        <v>1</v>
      </c>
      <c r="EY178" s="197">
        <v>1</v>
      </c>
      <c r="EZ178" s="197">
        <v>1</v>
      </c>
      <c r="FA178" s="197">
        <v>1</v>
      </c>
      <c r="FB178" s="197">
        <v>1</v>
      </c>
      <c r="FC178" s="197">
        <v>1</v>
      </c>
      <c r="FD178" s="197">
        <v>1</v>
      </c>
      <c r="FE178" s="197">
        <v>1</v>
      </c>
      <c r="FF178" s="197">
        <v>1</v>
      </c>
    </row>
    <row r="179" spans="1:162" ht="14.25" thickBot="1" x14ac:dyDescent="0.3">
      <c r="A179" s="257">
        <v>17</v>
      </c>
      <c r="B179" s="32" t="s">
        <v>1395</v>
      </c>
      <c r="C179" s="281" t="s">
        <v>1385</v>
      </c>
      <c r="D179" s="905" t="s">
        <v>2108</v>
      </c>
      <c r="E179" s="905"/>
      <c r="F179" s="906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  <c r="AS179" s="197"/>
      <c r="AT179" s="197"/>
      <c r="AU179" s="197"/>
      <c r="AV179" s="197"/>
      <c r="AW179" s="197"/>
      <c r="AX179" s="197"/>
      <c r="AY179" s="197"/>
      <c r="AZ179" s="197"/>
      <c r="BA179" s="197"/>
      <c r="BB179" s="197"/>
      <c r="BC179" s="197"/>
      <c r="BD179" s="197"/>
      <c r="BE179" s="197"/>
      <c r="BF179" s="197"/>
      <c r="BG179" s="197"/>
      <c r="BH179" s="197"/>
      <c r="BI179" s="197"/>
      <c r="BJ179" s="197"/>
      <c r="BK179" s="197"/>
      <c r="BL179" s="197"/>
      <c r="BM179" s="197"/>
      <c r="BN179" s="197"/>
      <c r="BO179" s="197"/>
      <c r="BP179" s="197"/>
      <c r="BQ179" s="197"/>
      <c r="BR179" s="197"/>
      <c r="BS179" s="197"/>
      <c r="BT179" s="197"/>
      <c r="BU179" s="197"/>
      <c r="BV179" s="197"/>
      <c r="BW179" s="197"/>
      <c r="BX179" s="197"/>
      <c r="BY179" s="197"/>
      <c r="BZ179" s="197"/>
      <c r="CA179" s="197"/>
      <c r="CB179" s="197"/>
      <c r="CC179" s="197"/>
      <c r="CD179" s="197"/>
      <c r="CE179" s="197"/>
      <c r="CF179" s="197"/>
      <c r="CG179" s="197"/>
      <c r="CH179" s="197"/>
      <c r="CI179" s="197"/>
      <c r="CJ179" s="197"/>
      <c r="CK179" s="197"/>
      <c r="CL179" s="197"/>
      <c r="CM179" s="197"/>
      <c r="CN179" s="197"/>
      <c r="CO179" s="197"/>
      <c r="CP179" s="197"/>
      <c r="CQ179" s="197"/>
      <c r="CR179" s="197"/>
      <c r="CS179" s="197"/>
      <c r="CT179" s="197"/>
      <c r="CU179" s="197"/>
      <c r="CV179" s="197"/>
      <c r="CW179" s="197"/>
      <c r="CX179" s="197"/>
      <c r="CY179" s="197"/>
      <c r="CZ179" s="197"/>
      <c r="DA179" s="197"/>
      <c r="DB179" s="197"/>
      <c r="DC179" s="197"/>
      <c r="DD179" s="197"/>
      <c r="DE179" s="197"/>
      <c r="DF179" s="197"/>
      <c r="DG179" s="197"/>
      <c r="DH179" s="197"/>
      <c r="DI179" s="197"/>
      <c r="DJ179" s="197"/>
      <c r="DK179" s="197"/>
      <c r="DL179" s="197"/>
      <c r="DM179" s="197">
        <v>2</v>
      </c>
      <c r="DN179" s="197">
        <v>2</v>
      </c>
      <c r="DO179" s="197">
        <v>2</v>
      </c>
      <c r="DP179" s="197">
        <v>2</v>
      </c>
      <c r="DQ179" s="197">
        <v>2</v>
      </c>
      <c r="DR179" s="197">
        <v>2</v>
      </c>
      <c r="DS179" s="197">
        <v>2</v>
      </c>
      <c r="DT179" s="197">
        <v>2</v>
      </c>
      <c r="DU179" s="197">
        <v>2</v>
      </c>
      <c r="DV179" s="197">
        <v>2</v>
      </c>
      <c r="DW179" s="197">
        <v>2</v>
      </c>
      <c r="DX179" s="197">
        <v>2</v>
      </c>
      <c r="DY179" s="197">
        <v>2</v>
      </c>
      <c r="DZ179" s="197">
        <v>2</v>
      </c>
      <c r="EA179" s="197">
        <v>2</v>
      </c>
      <c r="EB179" s="197">
        <v>2</v>
      </c>
      <c r="EC179" s="197">
        <v>2</v>
      </c>
      <c r="ED179" s="197">
        <v>2</v>
      </c>
      <c r="EE179" s="197">
        <v>2</v>
      </c>
      <c r="EF179" s="197">
        <v>2</v>
      </c>
      <c r="EG179" s="197">
        <v>2</v>
      </c>
      <c r="EH179" s="197">
        <v>2</v>
      </c>
      <c r="EI179" s="197">
        <v>2</v>
      </c>
      <c r="EJ179" s="197">
        <v>2</v>
      </c>
      <c r="EK179" s="197">
        <v>2</v>
      </c>
      <c r="EL179" s="197">
        <v>2</v>
      </c>
      <c r="EM179" s="197">
        <v>2</v>
      </c>
      <c r="EN179" s="197">
        <v>2</v>
      </c>
      <c r="EO179" s="197">
        <v>2</v>
      </c>
      <c r="EP179" s="197">
        <v>2</v>
      </c>
      <c r="EQ179" s="197">
        <v>2</v>
      </c>
      <c r="ER179" s="197">
        <v>2</v>
      </c>
      <c r="ES179" s="197">
        <v>2</v>
      </c>
      <c r="ET179" s="197">
        <v>2</v>
      </c>
      <c r="EU179" s="197">
        <v>2</v>
      </c>
      <c r="EV179" s="197">
        <v>2</v>
      </c>
      <c r="EW179" s="197">
        <v>2</v>
      </c>
      <c r="EX179" s="197">
        <v>2</v>
      </c>
      <c r="EY179" s="197">
        <v>2</v>
      </c>
      <c r="EZ179" s="197">
        <v>2</v>
      </c>
      <c r="FA179" s="197">
        <v>2</v>
      </c>
      <c r="FB179" s="197">
        <v>2</v>
      </c>
      <c r="FC179" s="197">
        <v>2</v>
      </c>
      <c r="FD179" s="197">
        <v>2</v>
      </c>
      <c r="FE179" s="197">
        <v>2</v>
      </c>
      <c r="FF179" s="197">
        <v>2</v>
      </c>
    </row>
    <row r="180" spans="1:162" ht="14.25" thickBot="1" x14ac:dyDescent="0.3">
      <c r="A180" s="257">
        <v>17</v>
      </c>
      <c r="B180" s="32" t="s">
        <v>1395</v>
      </c>
      <c r="C180" s="281" t="s">
        <v>1385</v>
      </c>
      <c r="D180" s="907" t="s">
        <v>2066</v>
      </c>
      <c r="E180" s="907"/>
      <c r="F180" s="908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  <c r="AS180" s="197"/>
      <c r="AT180" s="197"/>
      <c r="AU180" s="197"/>
      <c r="AV180" s="197"/>
      <c r="AW180" s="197"/>
      <c r="AX180" s="197"/>
      <c r="AY180" s="197"/>
      <c r="AZ180" s="197"/>
      <c r="BA180" s="197"/>
      <c r="BB180" s="197"/>
      <c r="BC180" s="197"/>
      <c r="BD180" s="197"/>
      <c r="BE180" s="197"/>
      <c r="BF180" s="197"/>
      <c r="BG180" s="197"/>
      <c r="BH180" s="197"/>
      <c r="BI180" s="197"/>
      <c r="BJ180" s="197"/>
      <c r="BK180" s="197"/>
      <c r="BL180" s="197"/>
      <c r="BM180" s="197"/>
      <c r="BN180" s="197"/>
      <c r="BO180" s="197"/>
      <c r="BP180" s="197"/>
      <c r="BQ180" s="197"/>
      <c r="BR180" s="197"/>
      <c r="BS180" s="197"/>
      <c r="BT180" s="197"/>
      <c r="BU180" s="197"/>
      <c r="BV180" s="197"/>
      <c r="BW180" s="197"/>
      <c r="BX180" s="197"/>
      <c r="BY180" s="197"/>
      <c r="BZ180" s="197"/>
      <c r="CA180" s="197"/>
      <c r="CB180" s="197"/>
      <c r="CC180" s="197"/>
      <c r="CD180" s="197"/>
      <c r="CE180" s="197"/>
      <c r="CF180" s="197"/>
      <c r="CG180" s="197"/>
      <c r="CH180" s="197"/>
      <c r="CI180" s="197"/>
      <c r="CJ180" s="197"/>
      <c r="CK180" s="197"/>
      <c r="CL180" s="197"/>
      <c r="CM180" s="197"/>
      <c r="CN180" s="197"/>
      <c r="CO180" s="197"/>
      <c r="CP180" s="197"/>
      <c r="CQ180" s="197"/>
      <c r="CR180" s="197"/>
      <c r="CS180" s="197"/>
      <c r="CT180" s="197"/>
      <c r="CU180" s="197"/>
      <c r="CV180" s="197"/>
      <c r="CW180" s="197"/>
      <c r="CX180" s="197"/>
      <c r="CY180" s="197"/>
      <c r="CZ180" s="197"/>
      <c r="DA180" s="197"/>
      <c r="DB180" s="197"/>
      <c r="DC180" s="197"/>
      <c r="DD180" s="197"/>
      <c r="DE180" s="197"/>
      <c r="DF180" s="197"/>
      <c r="DG180" s="197"/>
      <c r="DH180" s="197"/>
      <c r="DI180" s="197"/>
      <c r="DJ180" s="197"/>
      <c r="DK180" s="197"/>
      <c r="DL180" s="197"/>
      <c r="DM180" s="197">
        <v>1</v>
      </c>
      <c r="DN180" s="197">
        <v>1</v>
      </c>
      <c r="DO180" s="197">
        <v>1</v>
      </c>
      <c r="DP180" s="197">
        <v>1</v>
      </c>
      <c r="DQ180" s="197">
        <v>1</v>
      </c>
      <c r="DR180" s="197">
        <v>1</v>
      </c>
      <c r="DS180" s="197">
        <v>1</v>
      </c>
      <c r="DT180" s="197">
        <v>1</v>
      </c>
      <c r="DU180" s="197">
        <v>1</v>
      </c>
      <c r="DV180" s="197">
        <v>1</v>
      </c>
      <c r="DW180" s="197">
        <v>1</v>
      </c>
      <c r="DX180" s="197">
        <v>1</v>
      </c>
      <c r="DY180" s="197">
        <v>1</v>
      </c>
      <c r="DZ180" s="197">
        <v>1</v>
      </c>
      <c r="EA180" s="197">
        <v>1</v>
      </c>
      <c r="EB180" s="197">
        <v>1</v>
      </c>
      <c r="EC180" s="197">
        <v>1</v>
      </c>
      <c r="ED180" s="197">
        <v>1</v>
      </c>
      <c r="EE180" s="197">
        <v>1</v>
      </c>
      <c r="EF180" s="197">
        <v>1</v>
      </c>
      <c r="EG180" s="197">
        <v>1</v>
      </c>
      <c r="EH180" s="197">
        <v>1</v>
      </c>
      <c r="EI180" s="197">
        <v>1</v>
      </c>
      <c r="EJ180" s="197">
        <v>1</v>
      </c>
      <c r="EK180" s="197">
        <v>1</v>
      </c>
      <c r="EL180" s="197">
        <v>1</v>
      </c>
      <c r="EM180" s="197">
        <v>1</v>
      </c>
      <c r="EN180" s="197">
        <v>1</v>
      </c>
      <c r="EO180" s="197">
        <v>1</v>
      </c>
      <c r="EP180" s="197">
        <v>1</v>
      </c>
      <c r="EQ180" s="197">
        <v>1</v>
      </c>
      <c r="ER180" s="197">
        <v>1</v>
      </c>
      <c r="ES180" s="197">
        <v>1</v>
      </c>
      <c r="ET180" s="197">
        <v>1</v>
      </c>
      <c r="EU180" s="197">
        <v>1</v>
      </c>
      <c r="EV180" s="197">
        <v>1</v>
      </c>
      <c r="EW180" s="197">
        <v>1</v>
      </c>
      <c r="EX180" s="197">
        <v>1</v>
      </c>
      <c r="EY180" s="197">
        <v>1</v>
      </c>
      <c r="EZ180" s="197">
        <v>1</v>
      </c>
      <c r="FA180" s="197">
        <v>1</v>
      </c>
      <c r="FB180" s="197">
        <v>1</v>
      </c>
      <c r="FC180" s="197">
        <v>1</v>
      </c>
      <c r="FD180" s="197">
        <v>1</v>
      </c>
      <c r="FE180" s="197">
        <v>1</v>
      </c>
      <c r="FF180" s="197">
        <v>1</v>
      </c>
    </row>
    <row r="181" spans="1:162" ht="14.25" thickBot="1" x14ac:dyDescent="0.3">
      <c r="A181" s="196">
        <v>18</v>
      </c>
      <c r="B181" s="32" t="s">
        <v>1396</v>
      </c>
      <c r="C181" s="32" t="s">
        <v>1385</v>
      </c>
      <c r="D181" s="909" t="s">
        <v>2067</v>
      </c>
      <c r="E181" s="909"/>
      <c r="F181" s="910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  <c r="BD181" s="192"/>
      <c r="BE181" s="192"/>
      <c r="BF181" s="192"/>
      <c r="BG181" s="192"/>
      <c r="BH181" s="192"/>
      <c r="BI181" s="192"/>
      <c r="BJ181" s="192"/>
      <c r="BK181" s="192"/>
      <c r="BL181" s="192"/>
      <c r="BM181" s="192"/>
      <c r="BN181" s="192"/>
      <c r="BO181" s="192"/>
      <c r="BP181" s="192"/>
      <c r="BQ181" s="192"/>
      <c r="BR181" s="192"/>
      <c r="BS181" s="192"/>
      <c r="BT181" s="192"/>
      <c r="BU181" s="192"/>
      <c r="BV181" s="192"/>
      <c r="BW181" s="192"/>
      <c r="BX181" s="192"/>
      <c r="BY181" s="192"/>
      <c r="BZ181" s="192"/>
      <c r="CA181" s="192"/>
      <c r="CB181" s="192"/>
      <c r="CC181" s="192"/>
      <c r="CD181" s="192"/>
      <c r="CE181" s="192"/>
      <c r="CF181" s="192"/>
      <c r="CG181" s="192"/>
      <c r="CH181" s="192"/>
      <c r="CI181" s="192"/>
      <c r="CJ181" s="192"/>
      <c r="CK181" s="192"/>
      <c r="CL181" s="192"/>
      <c r="CM181" s="192"/>
      <c r="CN181" s="192"/>
      <c r="CO181" s="192"/>
      <c r="CP181" s="192"/>
      <c r="CQ181" s="192"/>
      <c r="CR181" s="192"/>
      <c r="CS181" s="192"/>
      <c r="CT181" s="192"/>
      <c r="CU181" s="192"/>
      <c r="CV181" s="192"/>
      <c r="CW181" s="192"/>
      <c r="CX181" s="192"/>
      <c r="CY181" s="192"/>
      <c r="CZ181" s="192"/>
      <c r="DA181" s="192"/>
      <c r="DB181" s="192"/>
      <c r="DC181" s="192"/>
      <c r="DD181" s="192"/>
      <c r="DE181" s="192"/>
      <c r="DF181" s="192"/>
      <c r="DG181" s="192"/>
      <c r="DH181" s="192"/>
      <c r="DI181" s="192"/>
      <c r="DJ181" s="192"/>
      <c r="DK181" s="192"/>
      <c r="DL181" s="192"/>
      <c r="DM181" s="192"/>
      <c r="DN181" s="192"/>
      <c r="DO181" s="192"/>
      <c r="DP181" s="192"/>
      <c r="DQ181" s="192"/>
      <c r="DR181" s="192"/>
      <c r="DS181" s="192"/>
      <c r="DT181" s="192"/>
      <c r="DU181" s="192"/>
      <c r="DV181" s="192"/>
      <c r="DW181" s="192"/>
      <c r="DX181" s="192"/>
      <c r="DY181" s="192"/>
      <c r="DZ181" s="192"/>
      <c r="EA181" s="192"/>
      <c r="EB181" s="192">
        <v>1</v>
      </c>
      <c r="EC181" s="192">
        <v>1</v>
      </c>
      <c r="ED181" s="192">
        <v>1</v>
      </c>
      <c r="EE181" s="192">
        <v>1</v>
      </c>
      <c r="EF181" s="192">
        <v>1</v>
      </c>
      <c r="EG181" s="192">
        <v>1</v>
      </c>
      <c r="EH181" s="192">
        <v>1</v>
      </c>
      <c r="EI181" s="192">
        <v>1</v>
      </c>
      <c r="EJ181" s="192">
        <v>1</v>
      </c>
      <c r="EK181" s="192">
        <v>1</v>
      </c>
      <c r="EL181" s="192">
        <v>1</v>
      </c>
      <c r="EM181" s="192">
        <v>1</v>
      </c>
      <c r="EN181" s="192">
        <v>1</v>
      </c>
      <c r="EO181" s="192">
        <v>1</v>
      </c>
      <c r="EP181" s="192">
        <v>1</v>
      </c>
      <c r="EQ181" s="192">
        <v>1</v>
      </c>
      <c r="ER181" s="192">
        <v>1</v>
      </c>
      <c r="ES181" s="192">
        <v>1</v>
      </c>
      <c r="ET181" s="192">
        <v>1</v>
      </c>
      <c r="EU181" s="192">
        <v>1</v>
      </c>
      <c r="EV181" s="192">
        <v>1</v>
      </c>
      <c r="EW181" s="192">
        <v>1</v>
      </c>
      <c r="EX181" s="192">
        <v>1</v>
      </c>
      <c r="EY181" s="192">
        <v>1</v>
      </c>
      <c r="EZ181" s="192">
        <v>1</v>
      </c>
      <c r="FA181" s="192">
        <v>1</v>
      </c>
      <c r="FB181" s="192">
        <v>1</v>
      </c>
      <c r="FC181" s="192">
        <v>1</v>
      </c>
      <c r="FD181" s="192">
        <v>1</v>
      </c>
      <c r="FE181" s="192">
        <v>1</v>
      </c>
      <c r="FF181" s="192">
        <v>1</v>
      </c>
    </row>
    <row r="182" spans="1:162" ht="14.25" thickBot="1" x14ac:dyDescent="0.3">
      <c r="A182" s="31">
        <f>A181</f>
        <v>18</v>
      </c>
      <c r="B182" s="32" t="s">
        <v>1396</v>
      </c>
      <c r="C182" s="21" t="s">
        <v>1385</v>
      </c>
      <c r="D182" s="905" t="s">
        <v>2087</v>
      </c>
      <c r="E182" s="905"/>
      <c r="F182" s="906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  <c r="BD182" s="192"/>
      <c r="BE182" s="192"/>
      <c r="BF182" s="192"/>
      <c r="BG182" s="192"/>
      <c r="BH182" s="192"/>
      <c r="BI182" s="192"/>
      <c r="BJ182" s="192"/>
      <c r="BK182" s="192"/>
      <c r="BL182" s="192"/>
      <c r="BM182" s="192"/>
      <c r="BN182" s="192"/>
      <c r="BO182" s="192"/>
      <c r="BP182" s="192"/>
      <c r="BQ182" s="192"/>
      <c r="BR182" s="192"/>
      <c r="BS182" s="192"/>
      <c r="BT182" s="192"/>
      <c r="BU182" s="192"/>
      <c r="BV182" s="192"/>
      <c r="BW182" s="192"/>
      <c r="BX182" s="192"/>
      <c r="BY182" s="192"/>
      <c r="BZ182" s="192"/>
      <c r="CA182" s="192"/>
      <c r="CB182" s="192"/>
      <c r="CC182" s="192"/>
      <c r="CD182" s="192"/>
      <c r="CE182" s="192"/>
      <c r="CF182" s="192"/>
      <c r="CG182" s="192"/>
      <c r="CH182" s="192"/>
      <c r="CI182" s="192"/>
      <c r="CJ182" s="192"/>
      <c r="CK182" s="192"/>
      <c r="CL182" s="192"/>
      <c r="CM182" s="192"/>
      <c r="CN182" s="192"/>
      <c r="CO182" s="192"/>
      <c r="CP182" s="192"/>
      <c r="CQ182" s="192"/>
      <c r="CR182" s="192"/>
      <c r="CS182" s="192"/>
      <c r="CT182" s="192"/>
      <c r="CU182" s="192"/>
      <c r="CV182" s="192"/>
      <c r="CW182" s="192"/>
      <c r="CX182" s="192"/>
      <c r="CY182" s="192"/>
      <c r="CZ182" s="192"/>
      <c r="DA182" s="192"/>
      <c r="DB182" s="192"/>
      <c r="DC182" s="192"/>
      <c r="DD182" s="192"/>
      <c r="DE182" s="192"/>
      <c r="DF182" s="192"/>
      <c r="DG182" s="192"/>
      <c r="DH182" s="192"/>
      <c r="DI182" s="192"/>
      <c r="DJ182" s="192"/>
      <c r="DK182" s="192"/>
      <c r="DL182" s="192"/>
      <c r="DM182" s="192"/>
      <c r="DN182" s="192"/>
      <c r="DO182" s="192"/>
      <c r="DP182" s="192"/>
      <c r="DQ182" s="192"/>
      <c r="DR182" s="192"/>
      <c r="DS182" s="192"/>
      <c r="DT182" s="192"/>
      <c r="DU182" s="192"/>
      <c r="DV182" s="192"/>
      <c r="DW182" s="192"/>
      <c r="DX182" s="192"/>
      <c r="DY182" s="192"/>
      <c r="DZ182" s="192"/>
      <c r="EA182" s="192"/>
      <c r="EB182" s="192">
        <v>2</v>
      </c>
      <c r="EC182" s="192">
        <v>2</v>
      </c>
      <c r="ED182" s="192">
        <v>2</v>
      </c>
      <c r="EE182" s="192">
        <v>2</v>
      </c>
      <c r="EF182" s="192">
        <v>2</v>
      </c>
      <c r="EG182" s="192">
        <v>2</v>
      </c>
      <c r="EH182" s="192">
        <v>2</v>
      </c>
      <c r="EI182" s="192">
        <v>2</v>
      </c>
      <c r="EJ182" s="192">
        <v>2</v>
      </c>
      <c r="EK182" s="192">
        <v>2</v>
      </c>
      <c r="EL182" s="192">
        <v>2</v>
      </c>
      <c r="EM182" s="192">
        <v>2</v>
      </c>
      <c r="EN182" s="192">
        <v>2</v>
      </c>
      <c r="EO182" s="192">
        <v>2</v>
      </c>
      <c r="EP182" s="192">
        <v>2</v>
      </c>
      <c r="EQ182" s="192">
        <v>2</v>
      </c>
      <c r="ER182" s="192">
        <v>2</v>
      </c>
      <c r="ES182" s="192">
        <v>2</v>
      </c>
      <c r="ET182" s="192">
        <v>2</v>
      </c>
      <c r="EU182" s="192">
        <v>2</v>
      </c>
      <c r="EV182" s="192">
        <v>2</v>
      </c>
      <c r="EW182" s="192">
        <v>2</v>
      </c>
      <c r="EX182" s="192">
        <v>2</v>
      </c>
      <c r="EY182" s="192">
        <v>2</v>
      </c>
      <c r="EZ182" s="192">
        <v>2</v>
      </c>
      <c r="FA182" s="192">
        <v>2</v>
      </c>
      <c r="FB182" s="192">
        <v>2</v>
      </c>
      <c r="FC182" s="192">
        <v>2</v>
      </c>
      <c r="FD182" s="192">
        <v>2</v>
      </c>
      <c r="FE182" s="192">
        <v>2</v>
      </c>
      <c r="FF182" s="192">
        <v>2</v>
      </c>
    </row>
    <row r="183" spans="1:162" ht="14.25" thickBot="1" x14ac:dyDescent="0.3">
      <c r="A183" s="31">
        <f t="shared" ref="A183:A191" si="57">A182</f>
        <v>18</v>
      </c>
      <c r="B183" s="32" t="s">
        <v>1396</v>
      </c>
      <c r="C183" s="21" t="s">
        <v>1385</v>
      </c>
      <c r="D183" s="911" t="s">
        <v>2068</v>
      </c>
      <c r="E183" s="912"/>
      <c r="F183" s="913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  <c r="BD183" s="192"/>
      <c r="BE183" s="192"/>
      <c r="BF183" s="192"/>
      <c r="BG183" s="192"/>
      <c r="BH183" s="192"/>
      <c r="BI183" s="192"/>
      <c r="BJ183" s="192"/>
      <c r="BK183" s="192"/>
      <c r="BL183" s="192"/>
      <c r="BM183" s="192"/>
      <c r="BN183" s="192"/>
      <c r="BO183" s="192"/>
      <c r="BP183" s="192"/>
      <c r="BQ183" s="192"/>
      <c r="BR183" s="192"/>
      <c r="BS183" s="192"/>
      <c r="BT183" s="192"/>
      <c r="BU183" s="192"/>
      <c r="BV183" s="192"/>
      <c r="BW183" s="192"/>
      <c r="BX183" s="192"/>
      <c r="BY183" s="192"/>
      <c r="BZ183" s="192"/>
      <c r="CA183" s="192"/>
      <c r="CB183" s="192"/>
      <c r="CC183" s="192"/>
      <c r="CD183" s="192"/>
      <c r="CE183" s="192"/>
      <c r="CF183" s="192"/>
      <c r="CG183" s="192"/>
      <c r="CH183" s="192"/>
      <c r="CI183" s="192"/>
      <c r="CJ183" s="192"/>
      <c r="CK183" s="192"/>
      <c r="CL183" s="192"/>
      <c r="CM183" s="192"/>
      <c r="CN183" s="192"/>
      <c r="CO183" s="192"/>
      <c r="CP183" s="192"/>
      <c r="CQ183" s="192"/>
      <c r="CR183" s="192"/>
      <c r="CS183" s="192"/>
      <c r="CT183" s="192"/>
      <c r="CU183" s="192"/>
      <c r="CV183" s="192"/>
      <c r="CW183" s="192"/>
      <c r="CX183" s="192"/>
      <c r="CY183" s="192"/>
      <c r="CZ183" s="192"/>
      <c r="DA183" s="192"/>
      <c r="DB183" s="192"/>
      <c r="DC183" s="192"/>
      <c r="DD183" s="192"/>
      <c r="DE183" s="192"/>
      <c r="DF183" s="192"/>
      <c r="DG183" s="192"/>
      <c r="DH183" s="192"/>
      <c r="DI183" s="192"/>
      <c r="DJ183" s="192"/>
      <c r="DK183" s="192"/>
      <c r="DL183" s="192"/>
      <c r="DM183" s="192"/>
      <c r="DN183" s="192"/>
      <c r="DO183" s="192"/>
      <c r="DP183" s="192"/>
      <c r="DQ183" s="192"/>
      <c r="DR183" s="192"/>
      <c r="DS183" s="192"/>
      <c r="DT183" s="192"/>
      <c r="DU183" s="192"/>
      <c r="DV183" s="192"/>
      <c r="DW183" s="192"/>
      <c r="DX183" s="192"/>
      <c r="DY183" s="192"/>
      <c r="DZ183" s="192"/>
      <c r="EA183" s="192"/>
      <c r="EB183" s="192">
        <v>0</v>
      </c>
      <c r="EC183" s="192">
        <v>0</v>
      </c>
      <c r="ED183" s="192">
        <v>0</v>
      </c>
      <c r="EE183" s="192">
        <v>0</v>
      </c>
      <c r="EF183" s="192">
        <v>0</v>
      </c>
      <c r="EG183" s="192">
        <v>0</v>
      </c>
      <c r="EH183" s="192">
        <v>0</v>
      </c>
      <c r="EI183" s="192">
        <v>0</v>
      </c>
      <c r="EJ183" s="192">
        <v>0</v>
      </c>
      <c r="EK183" s="192">
        <v>0</v>
      </c>
      <c r="EL183" s="192">
        <v>0</v>
      </c>
      <c r="EM183" s="192">
        <v>0</v>
      </c>
      <c r="EN183" s="192">
        <v>0</v>
      </c>
      <c r="EO183" s="192">
        <v>0</v>
      </c>
      <c r="EP183" s="192">
        <v>0</v>
      </c>
      <c r="EQ183" s="192">
        <v>0</v>
      </c>
      <c r="ER183" s="192">
        <v>0</v>
      </c>
      <c r="ES183" s="192">
        <v>0</v>
      </c>
      <c r="ET183" s="192">
        <v>0</v>
      </c>
      <c r="EU183" s="192">
        <v>0</v>
      </c>
      <c r="EV183" s="192">
        <v>0</v>
      </c>
      <c r="EW183" s="192">
        <v>0</v>
      </c>
      <c r="EX183" s="192">
        <v>0</v>
      </c>
      <c r="EY183" s="192">
        <v>0</v>
      </c>
      <c r="EZ183" s="192">
        <v>0</v>
      </c>
      <c r="FA183" s="192">
        <v>0</v>
      </c>
      <c r="FB183" s="192">
        <v>0</v>
      </c>
      <c r="FC183" s="192">
        <v>0</v>
      </c>
      <c r="FD183" s="192">
        <v>0</v>
      </c>
      <c r="FE183" s="192">
        <v>0</v>
      </c>
      <c r="FF183" s="192">
        <v>0</v>
      </c>
    </row>
    <row r="184" spans="1:162" ht="14.25" thickBot="1" x14ac:dyDescent="0.3">
      <c r="A184" s="31">
        <f t="shared" si="57"/>
        <v>18</v>
      </c>
      <c r="B184" s="32" t="s">
        <v>1396</v>
      </c>
      <c r="C184" s="21" t="s">
        <v>1385</v>
      </c>
      <c r="D184" s="905" t="s">
        <v>2105</v>
      </c>
      <c r="E184" s="905"/>
      <c r="F184" s="906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  <c r="BD184" s="192"/>
      <c r="BE184" s="192"/>
      <c r="BF184" s="192"/>
      <c r="BG184" s="192"/>
      <c r="BH184" s="192"/>
      <c r="BI184" s="192"/>
      <c r="BJ184" s="192"/>
      <c r="BK184" s="192"/>
      <c r="BL184" s="192"/>
      <c r="BM184" s="192"/>
      <c r="BN184" s="192"/>
      <c r="BO184" s="192"/>
      <c r="BP184" s="192"/>
      <c r="BQ184" s="192"/>
      <c r="BR184" s="192"/>
      <c r="BS184" s="192"/>
      <c r="BT184" s="192"/>
      <c r="BU184" s="192"/>
      <c r="BV184" s="192"/>
      <c r="BW184" s="192"/>
      <c r="BX184" s="192"/>
      <c r="BY184" s="192"/>
      <c r="BZ184" s="192"/>
      <c r="CA184" s="192"/>
      <c r="CB184" s="192"/>
      <c r="CC184" s="192"/>
      <c r="CD184" s="192"/>
      <c r="CE184" s="192"/>
      <c r="CF184" s="192"/>
      <c r="CG184" s="192"/>
      <c r="CH184" s="192"/>
      <c r="CI184" s="192"/>
      <c r="CJ184" s="192"/>
      <c r="CK184" s="192"/>
      <c r="CL184" s="192"/>
      <c r="CM184" s="192"/>
      <c r="CN184" s="192"/>
      <c r="CO184" s="192"/>
      <c r="CP184" s="192"/>
      <c r="CQ184" s="192"/>
      <c r="CR184" s="192"/>
      <c r="CS184" s="192"/>
      <c r="CT184" s="192"/>
      <c r="CU184" s="192"/>
      <c r="CV184" s="192"/>
      <c r="CW184" s="192"/>
      <c r="CX184" s="192"/>
      <c r="CY184" s="192"/>
      <c r="CZ184" s="192"/>
      <c r="DA184" s="192"/>
      <c r="DB184" s="192"/>
      <c r="DC184" s="192"/>
      <c r="DD184" s="192"/>
      <c r="DE184" s="192"/>
      <c r="DF184" s="192"/>
      <c r="DG184" s="192"/>
      <c r="DH184" s="192"/>
      <c r="DI184" s="192"/>
      <c r="DJ184" s="192"/>
      <c r="DK184" s="192"/>
      <c r="DL184" s="192"/>
      <c r="DM184" s="192"/>
      <c r="DN184" s="192"/>
      <c r="DO184" s="192"/>
      <c r="DP184" s="192"/>
      <c r="DQ184" s="192"/>
      <c r="DR184" s="192"/>
      <c r="DS184" s="192"/>
      <c r="DT184" s="192"/>
      <c r="DU184" s="192"/>
      <c r="DV184" s="192"/>
      <c r="DW184" s="192"/>
      <c r="DX184" s="192"/>
      <c r="DY184" s="192"/>
      <c r="DZ184" s="192"/>
      <c r="EA184" s="192"/>
      <c r="EB184" s="192">
        <v>0</v>
      </c>
      <c r="EC184" s="192">
        <v>0</v>
      </c>
      <c r="ED184" s="192">
        <v>0</v>
      </c>
      <c r="EE184" s="192">
        <v>0</v>
      </c>
      <c r="EF184" s="192">
        <v>0</v>
      </c>
      <c r="EG184" s="192">
        <v>0</v>
      </c>
      <c r="EH184" s="192">
        <v>0</v>
      </c>
      <c r="EI184" s="192">
        <v>0</v>
      </c>
      <c r="EJ184" s="192">
        <v>0</v>
      </c>
      <c r="EK184" s="192">
        <v>0</v>
      </c>
      <c r="EL184" s="192">
        <v>0</v>
      </c>
      <c r="EM184" s="192">
        <v>0</v>
      </c>
      <c r="EN184" s="192">
        <v>0</v>
      </c>
      <c r="EO184" s="192">
        <v>0</v>
      </c>
      <c r="EP184" s="192">
        <v>0</v>
      </c>
      <c r="EQ184" s="192">
        <v>0</v>
      </c>
      <c r="ER184" s="192">
        <v>0</v>
      </c>
      <c r="ES184" s="192">
        <v>0</v>
      </c>
      <c r="ET184" s="192">
        <v>0</v>
      </c>
      <c r="EU184" s="192">
        <v>0</v>
      </c>
      <c r="EV184" s="192">
        <v>0</v>
      </c>
      <c r="EW184" s="192">
        <v>0</v>
      </c>
      <c r="EX184" s="192">
        <v>0</v>
      </c>
      <c r="EY184" s="192">
        <v>0</v>
      </c>
      <c r="EZ184" s="192">
        <v>0</v>
      </c>
      <c r="FA184" s="192">
        <v>0</v>
      </c>
      <c r="FB184" s="192">
        <v>0</v>
      </c>
      <c r="FC184" s="192">
        <v>0</v>
      </c>
      <c r="FD184" s="192">
        <v>0</v>
      </c>
      <c r="FE184" s="192">
        <v>0</v>
      </c>
      <c r="FF184" s="192">
        <v>0</v>
      </c>
    </row>
    <row r="185" spans="1:162" ht="14.25" thickBot="1" x14ac:dyDescent="0.3">
      <c r="A185" s="31">
        <f t="shared" si="57"/>
        <v>18</v>
      </c>
      <c r="B185" s="32" t="s">
        <v>1396</v>
      </c>
      <c r="C185" s="21" t="s">
        <v>1385</v>
      </c>
      <c r="D185" s="905" t="s">
        <v>2106</v>
      </c>
      <c r="E185" s="905"/>
      <c r="F185" s="906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  <c r="BD185" s="192"/>
      <c r="BE185" s="192"/>
      <c r="BF185" s="192"/>
      <c r="BG185" s="192"/>
      <c r="BH185" s="192"/>
      <c r="BI185" s="192"/>
      <c r="BJ185" s="192"/>
      <c r="BK185" s="192"/>
      <c r="BL185" s="192"/>
      <c r="BM185" s="192"/>
      <c r="BN185" s="192"/>
      <c r="BO185" s="192"/>
      <c r="BP185" s="192"/>
      <c r="BQ185" s="192"/>
      <c r="BR185" s="192"/>
      <c r="BS185" s="192"/>
      <c r="BT185" s="192"/>
      <c r="BU185" s="192"/>
      <c r="BV185" s="192"/>
      <c r="BW185" s="192"/>
      <c r="BX185" s="192"/>
      <c r="BY185" s="192"/>
      <c r="BZ185" s="192"/>
      <c r="CA185" s="192"/>
      <c r="CB185" s="192"/>
      <c r="CC185" s="192"/>
      <c r="CD185" s="192"/>
      <c r="CE185" s="192"/>
      <c r="CF185" s="192"/>
      <c r="CG185" s="192"/>
      <c r="CH185" s="192"/>
      <c r="CI185" s="192"/>
      <c r="CJ185" s="192"/>
      <c r="CK185" s="192"/>
      <c r="CL185" s="192"/>
      <c r="CM185" s="192"/>
      <c r="CN185" s="192"/>
      <c r="CO185" s="192"/>
      <c r="CP185" s="192"/>
      <c r="CQ185" s="192"/>
      <c r="CR185" s="192"/>
      <c r="CS185" s="192"/>
      <c r="CT185" s="192"/>
      <c r="CU185" s="192"/>
      <c r="CV185" s="192"/>
      <c r="CW185" s="192"/>
      <c r="CX185" s="192"/>
      <c r="CY185" s="192"/>
      <c r="CZ185" s="192"/>
      <c r="DA185" s="192"/>
      <c r="DB185" s="192"/>
      <c r="DC185" s="192"/>
      <c r="DD185" s="192"/>
      <c r="DE185" s="192"/>
      <c r="DF185" s="192"/>
      <c r="DG185" s="192"/>
      <c r="DH185" s="192"/>
      <c r="DI185" s="192"/>
      <c r="DJ185" s="192"/>
      <c r="DK185" s="192"/>
      <c r="DL185" s="192"/>
      <c r="DM185" s="192"/>
      <c r="DN185" s="192"/>
      <c r="DO185" s="192"/>
      <c r="DP185" s="192"/>
      <c r="DQ185" s="192"/>
      <c r="DR185" s="192"/>
      <c r="DS185" s="192"/>
      <c r="DT185" s="192"/>
      <c r="DU185" s="192"/>
      <c r="DV185" s="192"/>
      <c r="DW185" s="192"/>
      <c r="DX185" s="192"/>
      <c r="DY185" s="192"/>
      <c r="DZ185" s="192"/>
      <c r="EA185" s="192"/>
      <c r="EB185" s="192"/>
      <c r="EC185" s="192"/>
      <c r="ED185" s="192"/>
      <c r="EE185" s="192"/>
      <c r="EF185" s="192"/>
      <c r="EG185" s="192"/>
      <c r="EH185" s="192"/>
      <c r="EI185" s="192"/>
      <c r="EJ185" s="192"/>
      <c r="EK185" s="192"/>
      <c r="EL185" s="192"/>
      <c r="EM185" s="192"/>
      <c r="EN185" s="192"/>
      <c r="EO185" s="192"/>
      <c r="EP185" s="192"/>
      <c r="EQ185" s="192"/>
      <c r="ER185" s="192"/>
      <c r="ES185" s="192"/>
      <c r="ET185" s="192"/>
      <c r="EU185" s="192"/>
      <c r="EV185" s="192"/>
      <c r="EW185" s="192"/>
      <c r="EX185" s="192"/>
      <c r="EY185" s="192"/>
      <c r="EZ185" s="192"/>
      <c r="FA185" s="192"/>
      <c r="FB185" s="192"/>
      <c r="FC185" s="192"/>
      <c r="FD185" s="192"/>
      <c r="FE185" s="192"/>
      <c r="FF185" s="192"/>
    </row>
    <row r="186" spans="1:162" ht="14.25" thickBot="1" x14ac:dyDescent="0.3">
      <c r="A186" s="31">
        <f t="shared" si="57"/>
        <v>18</v>
      </c>
      <c r="B186" s="32" t="s">
        <v>1396</v>
      </c>
      <c r="C186" s="21" t="s">
        <v>1385</v>
      </c>
      <c r="D186" s="905" t="s">
        <v>2061</v>
      </c>
      <c r="E186" s="905"/>
      <c r="F186" s="906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  <c r="BD186" s="192"/>
      <c r="BE186" s="192"/>
      <c r="BF186" s="192"/>
      <c r="BG186" s="192"/>
      <c r="BH186" s="192"/>
      <c r="BI186" s="192"/>
      <c r="BJ186" s="192"/>
      <c r="BK186" s="192"/>
      <c r="BL186" s="192"/>
      <c r="BM186" s="192"/>
      <c r="BN186" s="192"/>
      <c r="BO186" s="192"/>
      <c r="BP186" s="192"/>
      <c r="BQ186" s="192"/>
      <c r="BR186" s="192"/>
      <c r="BS186" s="192"/>
      <c r="BT186" s="192"/>
      <c r="BU186" s="192"/>
      <c r="BV186" s="192"/>
      <c r="BW186" s="192"/>
      <c r="BX186" s="192"/>
      <c r="BY186" s="192"/>
      <c r="BZ186" s="192"/>
      <c r="CA186" s="192"/>
      <c r="CB186" s="192"/>
      <c r="CC186" s="192"/>
      <c r="CD186" s="192"/>
      <c r="CE186" s="192"/>
      <c r="CF186" s="192"/>
      <c r="CG186" s="192"/>
      <c r="CH186" s="192"/>
      <c r="CI186" s="192"/>
      <c r="CJ186" s="192"/>
      <c r="CK186" s="192"/>
      <c r="CL186" s="192"/>
      <c r="CM186" s="192"/>
      <c r="CN186" s="192"/>
      <c r="CO186" s="192"/>
      <c r="CP186" s="192"/>
      <c r="CQ186" s="192"/>
      <c r="CR186" s="192"/>
      <c r="CS186" s="192"/>
      <c r="CT186" s="192"/>
      <c r="CU186" s="192"/>
      <c r="CV186" s="192"/>
      <c r="CW186" s="192"/>
      <c r="CX186" s="192"/>
      <c r="CY186" s="192"/>
      <c r="CZ186" s="192"/>
      <c r="DA186" s="192"/>
      <c r="DB186" s="192"/>
      <c r="DC186" s="192"/>
      <c r="DD186" s="192"/>
      <c r="DE186" s="192"/>
      <c r="DF186" s="192"/>
      <c r="DG186" s="192"/>
      <c r="DH186" s="192"/>
      <c r="DI186" s="192"/>
      <c r="DJ186" s="192"/>
      <c r="DK186" s="192"/>
      <c r="DL186" s="192"/>
      <c r="DM186" s="192"/>
      <c r="DN186" s="192"/>
      <c r="DO186" s="192"/>
      <c r="DP186" s="192"/>
      <c r="DQ186" s="192"/>
      <c r="DR186" s="192"/>
      <c r="DS186" s="192"/>
      <c r="DT186" s="192"/>
      <c r="DU186" s="192"/>
      <c r="DV186" s="192"/>
      <c r="DW186" s="192"/>
      <c r="DX186" s="192"/>
      <c r="DY186" s="192"/>
      <c r="DZ186" s="192"/>
      <c r="EA186" s="192"/>
      <c r="EB186" s="192">
        <v>1</v>
      </c>
      <c r="EC186" s="192">
        <v>1</v>
      </c>
      <c r="ED186" s="192">
        <v>1</v>
      </c>
      <c r="EE186" s="192">
        <v>1</v>
      </c>
      <c r="EF186" s="192">
        <v>1</v>
      </c>
      <c r="EG186" s="192">
        <v>1</v>
      </c>
      <c r="EH186" s="192">
        <v>1</v>
      </c>
      <c r="EI186" s="192">
        <v>1</v>
      </c>
      <c r="EJ186" s="192">
        <v>1</v>
      </c>
      <c r="EK186" s="192">
        <v>1</v>
      </c>
      <c r="EL186" s="192">
        <v>1</v>
      </c>
      <c r="EM186" s="192">
        <v>1</v>
      </c>
      <c r="EN186" s="192">
        <v>1</v>
      </c>
      <c r="EO186" s="192">
        <v>1</v>
      </c>
      <c r="EP186" s="192">
        <v>1</v>
      </c>
      <c r="EQ186" s="192">
        <v>1</v>
      </c>
      <c r="ER186" s="192">
        <v>1</v>
      </c>
      <c r="ES186" s="192">
        <v>1</v>
      </c>
      <c r="ET186" s="192">
        <v>1</v>
      </c>
      <c r="EU186" s="192">
        <v>1</v>
      </c>
      <c r="EV186" s="192">
        <v>1</v>
      </c>
      <c r="EW186" s="192">
        <v>1</v>
      </c>
      <c r="EX186" s="192">
        <v>1</v>
      </c>
      <c r="EY186" s="192">
        <v>1</v>
      </c>
      <c r="EZ186" s="192">
        <v>1</v>
      </c>
      <c r="FA186" s="192">
        <v>1</v>
      </c>
      <c r="FB186" s="192">
        <v>1</v>
      </c>
      <c r="FC186" s="192">
        <v>1</v>
      </c>
      <c r="FD186" s="192">
        <v>1</v>
      </c>
      <c r="FE186" s="192">
        <v>1</v>
      </c>
      <c r="FF186" s="192">
        <v>1</v>
      </c>
    </row>
    <row r="187" spans="1:162" ht="14.25" thickBot="1" x14ac:dyDescent="0.3">
      <c r="A187" s="31">
        <f t="shared" si="57"/>
        <v>18</v>
      </c>
      <c r="B187" s="32" t="s">
        <v>1396</v>
      </c>
      <c r="C187" s="21" t="s">
        <v>1385</v>
      </c>
      <c r="D187" s="905" t="s">
        <v>2084</v>
      </c>
      <c r="E187" s="905"/>
      <c r="F187" s="906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  <c r="BD187" s="192"/>
      <c r="BE187" s="192"/>
      <c r="BF187" s="192"/>
      <c r="BG187" s="192"/>
      <c r="BH187" s="192"/>
      <c r="BI187" s="192"/>
      <c r="BJ187" s="192"/>
      <c r="BK187" s="192"/>
      <c r="BL187" s="192"/>
      <c r="BM187" s="192"/>
      <c r="BN187" s="192"/>
      <c r="BO187" s="192"/>
      <c r="BP187" s="192"/>
      <c r="BQ187" s="192"/>
      <c r="BR187" s="192"/>
      <c r="BS187" s="192"/>
      <c r="BT187" s="192"/>
      <c r="BU187" s="192"/>
      <c r="BV187" s="192"/>
      <c r="BW187" s="192"/>
      <c r="BX187" s="192"/>
      <c r="BY187" s="192"/>
      <c r="BZ187" s="192"/>
      <c r="CA187" s="192"/>
      <c r="CB187" s="192"/>
      <c r="CC187" s="192"/>
      <c r="CD187" s="192"/>
      <c r="CE187" s="192"/>
      <c r="CF187" s="192"/>
      <c r="CG187" s="192"/>
      <c r="CH187" s="192"/>
      <c r="CI187" s="192"/>
      <c r="CJ187" s="192"/>
      <c r="CK187" s="192"/>
      <c r="CL187" s="192"/>
      <c r="CM187" s="192"/>
      <c r="CN187" s="192"/>
      <c r="CO187" s="192"/>
      <c r="CP187" s="192"/>
      <c r="CQ187" s="192"/>
      <c r="CR187" s="192"/>
      <c r="CS187" s="192"/>
      <c r="CT187" s="192"/>
      <c r="CU187" s="192"/>
      <c r="CV187" s="192"/>
      <c r="CW187" s="192"/>
      <c r="CX187" s="192"/>
      <c r="CY187" s="192"/>
      <c r="CZ187" s="192"/>
      <c r="DA187" s="192"/>
      <c r="DB187" s="192"/>
      <c r="DC187" s="192"/>
      <c r="DD187" s="192"/>
      <c r="DE187" s="192"/>
      <c r="DF187" s="192"/>
      <c r="DG187" s="192"/>
      <c r="DH187" s="192"/>
      <c r="DI187" s="192"/>
      <c r="DJ187" s="192"/>
      <c r="DK187" s="192"/>
      <c r="DL187" s="192"/>
      <c r="DM187" s="192"/>
      <c r="DN187" s="192"/>
      <c r="DO187" s="192"/>
      <c r="DP187" s="192"/>
      <c r="DQ187" s="192"/>
      <c r="DR187" s="192"/>
      <c r="DS187" s="192"/>
      <c r="DT187" s="192"/>
      <c r="DU187" s="192"/>
      <c r="DV187" s="192"/>
      <c r="DW187" s="192"/>
      <c r="DX187" s="192"/>
      <c r="DY187" s="192"/>
      <c r="DZ187" s="192"/>
      <c r="EA187" s="192"/>
      <c r="EB187" s="192"/>
      <c r="EC187" s="192"/>
      <c r="ED187" s="192"/>
      <c r="EE187" s="192"/>
      <c r="EF187" s="192"/>
      <c r="EG187" s="192"/>
      <c r="EH187" s="192"/>
      <c r="EI187" s="192"/>
      <c r="EJ187" s="192"/>
      <c r="EK187" s="192"/>
      <c r="EL187" s="192"/>
      <c r="EM187" s="192"/>
      <c r="EN187" s="192"/>
      <c r="EO187" s="192"/>
      <c r="EP187" s="192"/>
      <c r="EQ187" s="192"/>
      <c r="ER187" s="192"/>
      <c r="ES187" s="192"/>
      <c r="ET187" s="192"/>
      <c r="EU187" s="192"/>
      <c r="EV187" s="192"/>
      <c r="EW187" s="192"/>
      <c r="EX187" s="192"/>
      <c r="EY187" s="192"/>
      <c r="EZ187" s="192"/>
      <c r="FA187" s="192"/>
      <c r="FB187" s="192"/>
      <c r="FC187" s="192"/>
      <c r="FD187" s="192"/>
      <c r="FE187" s="192"/>
      <c r="FF187" s="192"/>
    </row>
    <row r="188" spans="1:162" ht="14.25" thickBot="1" x14ac:dyDescent="0.3">
      <c r="A188" s="31">
        <f t="shared" si="57"/>
        <v>18</v>
      </c>
      <c r="B188" s="32" t="s">
        <v>1396</v>
      </c>
      <c r="C188" s="21" t="s">
        <v>1385</v>
      </c>
      <c r="D188" s="905" t="s">
        <v>2107</v>
      </c>
      <c r="E188" s="905"/>
      <c r="F188" s="906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  <c r="BD188" s="192"/>
      <c r="BE188" s="192"/>
      <c r="BF188" s="192"/>
      <c r="BG188" s="192"/>
      <c r="BH188" s="192"/>
      <c r="BI188" s="192"/>
      <c r="BJ188" s="192"/>
      <c r="BK188" s="192"/>
      <c r="BL188" s="192"/>
      <c r="BM188" s="192"/>
      <c r="BN188" s="192"/>
      <c r="BO188" s="192"/>
      <c r="BP188" s="192"/>
      <c r="BQ188" s="192"/>
      <c r="BR188" s="192"/>
      <c r="BS188" s="192"/>
      <c r="BT188" s="192"/>
      <c r="BU188" s="192"/>
      <c r="BV188" s="192"/>
      <c r="BW188" s="192"/>
      <c r="BX188" s="192"/>
      <c r="BY188" s="192"/>
      <c r="BZ188" s="192"/>
      <c r="CA188" s="192"/>
      <c r="CB188" s="192"/>
      <c r="CC188" s="192"/>
      <c r="CD188" s="192"/>
      <c r="CE188" s="192"/>
      <c r="CF188" s="192"/>
      <c r="CG188" s="192"/>
      <c r="CH188" s="192"/>
      <c r="CI188" s="192"/>
      <c r="CJ188" s="192"/>
      <c r="CK188" s="192"/>
      <c r="CL188" s="192"/>
      <c r="CM188" s="192"/>
      <c r="CN188" s="192"/>
      <c r="CO188" s="192"/>
      <c r="CP188" s="192"/>
      <c r="CQ188" s="192"/>
      <c r="CR188" s="192"/>
      <c r="CS188" s="192"/>
      <c r="CT188" s="192"/>
      <c r="CU188" s="192"/>
      <c r="CV188" s="192"/>
      <c r="CW188" s="192"/>
      <c r="CX188" s="192"/>
      <c r="CY188" s="192"/>
      <c r="CZ188" s="192"/>
      <c r="DA188" s="192"/>
      <c r="DB188" s="192"/>
      <c r="DC188" s="192"/>
      <c r="DD188" s="192"/>
      <c r="DE188" s="192"/>
      <c r="DF188" s="192"/>
      <c r="DG188" s="192"/>
      <c r="DH188" s="192"/>
      <c r="DI188" s="192"/>
      <c r="DJ188" s="192"/>
      <c r="DK188" s="192"/>
      <c r="DL188" s="192"/>
      <c r="DM188" s="192"/>
      <c r="DN188" s="192"/>
      <c r="DO188" s="192"/>
      <c r="DP188" s="192"/>
      <c r="DQ188" s="192"/>
      <c r="DR188" s="192"/>
      <c r="DS188" s="192"/>
      <c r="DT188" s="192"/>
      <c r="DU188" s="192"/>
      <c r="DV188" s="192"/>
      <c r="DW188" s="192"/>
      <c r="DX188" s="192"/>
      <c r="DY188" s="192"/>
      <c r="DZ188" s="192"/>
      <c r="EA188" s="192"/>
      <c r="EB188" s="192">
        <v>1</v>
      </c>
      <c r="EC188" s="192">
        <v>1</v>
      </c>
      <c r="ED188" s="192">
        <v>1</v>
      </c>
      <c r="EE188" s="192">
        <v>1</v>
      </c>
      <c r="EF188" s="192">
        <v>1</v>
      </c>
      <c r="EG188" s="192">
        <v>1</v>
      </c>
      <c r="EH188" s="192">
        <v>1</v>
      </c>
      <c r="EI188" s="192">
        <v>1</v>
      </c>
      <c r="EJ188" s="192">
        <v>1</v>
      </c>
      <c r="EK188" s="192">
        <v>1</v>
      </c>
      <c r="EL188" s="192">
        <v>1</v>
      </c>
      <c r="EM188" s="192">
        <v>1</v>
      </c>
      <c r="EN188" s="192">
        <v>1</v>
      </c>
      <c r="EO188" s="192">
        <v>1</v>
      </c>
      <c r="EP188" s="192">
        <v>1</v>
      </c>
      <c r="EQ188" s="192">
        <v>1</v>
      </c>
      <c r="ER188" s="192">
        <v>1</v>
      </c>
      <c r="ES188" s="192">
        <v>1</v>
      </c>
      <c r="ET188" s="192">
        <v>1</v>
      </c>
      <c r="EU188" s="192">
        <v>1</v>
      </c>
      <c r="EV188" s="192">
        <v>1</v>
      </c>
      <c r="EW188" s="192">
        <v>1</v>
      </c>
      <c r="EX188" s="192">
        <v>1</v>
      </c>
      <c r="EY188" s="192">
        <v>1</v>
      </c>
      <c r="EZ188" s="192">
        <v>1</v>
      </c>
      <c r="FA188" s="192">
        <v>1</v>
      </c>
      <c r="FB188" s="192">
        <v>1</v>
      </c>
      <c r="FC188" s="192">
        <v>1</v>
      </c>
      <c r="FD188" s="192">
        <v>1</v>
      </c>
      <c r="FE188" s="192">
        <v>1</v>
      </c>
      <c r="FF188" s="192">
        <v>1</v>
      </c>
    </row>
    <row r="189" spans="1:162" ht="14.25" thickBot="1" x14ac:dyDescent="0.3">
      <c r="A189" s="31">
        <f t="shared" si="57"/>
        <v>18</v>
      </c>
      <c r="B189" s="32" t="s">
        <v>1396</v>
      </c>
      <c r="C189" s="21" t="s">
        <v>1385</v>
      </c>
      <c r="D189" s="905" t="s">
        <v>2072</v>
      </c>
      <c r="E189" s="905"/>
      <c r="F189" s="906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  <c r="BD189" s="192"/>
      <c r="BE189" s="192"/>
      <c r="BF189" s="192"/>
      <c r="BG189" s="192"/>
      <c r="BH189" s="192"/>
      <c r="BI189" s="192"/>
      <c r="BJ189" s="192"/>
      <c r="BK189" s="192"/>
      <c r="BL189" s="192"/>
      <c r="BM189" s="192"/>
      <c r="BN189" s="192"/>
      <c r="BO189" s="192"/>
      <c r="BP189" s="192"/>
      <c r="BQ189" s="192"/>
      <c r="BR189" s="192"/>
      <c r="BS189" s="192"/>
      <c r="BT189" s="192"/>
      <c r="BU189" s="192"/>
      <c r="BV189" s="192"/>
      <c r="BW189" s="192"/>
      <c r="BX189" s="192"/>
      <c r="BY189" s="192"/>
      <c r="BZ189" s="192"/>
      <c r="CA189" s="192"/>
      <c r="CB189" s="192"/>
      <c r="CC189" s="192"/>
      <c r="CD189" s="192"/>
      <c r="CE189" s="192"/>
      <c r="CF189" s="192"/>
      <c r="CG189" s="192"/>
      <c r="CH189" s="192"/>
      <c r="CI189" s="192"/>
      <c r="CJ189" s="192"/>
      <c r="CK189" s="192"/>
      <c r="CL189" s="192"/>
      <c r="CM189" s="192"/>
      <c r="CN189" s="192"/>
      <c r="CO189" s="192"/>
      <c r="CP189" s="192"/>
      <c r="CQ189" s="192"/>
      <c r="CR189" s="192"/>
      <c r="CS189" s="192"/>
      <c r="CT189" s="192"/>
      <c r="CU189" s="192"/>
      <c r="CV189" s="192"/>
      <c r="CW189" s="192"/>
      <c r="CX189" s="192"/>
      <c r="CY189" s="192"/>
      <c r="CZ189" s="192"/>
      <c r="DA189" s="192"/>
      <c r="DB189" s="192"/>
      <c r="DC189" s="192"/>
      <c r="DD189" s="192"/>
      <c r="DE189" s="192"/>
      <c r="DF189" s="192"/>
      <c r="DG189" s="192"/>
      <c r="DH189" s="192"/>
      <c r="DI189" s="192"/>
      <c r="DJ189" s="192"/>
      <c r="DK189" s="192"/>
      <c r="DL189" s="192"/>
      <c r="DM189" s="192"/>
      <c r="DN189" s="192"/>
      <c r="DO189" s="192"/>
      <c r="DP189" s="192"/>
      <c r="DQ189" s="192"/>
      <c r="DR189" s="192"/>
      <c r="DS189" s="192"/>
      <c r="DT189" s="192"/>
      <c r="DU189" s="192"/>
      <c r="DV189" s="192"/>
      <c r="DW189" s="192"/>
      <c r="DX189" s="192"/>
      <c r="DY189" s="192"/>
      <c r="DZ189" s="192"/>
      <c r="EA189" s="192"/>
      <c r="EB189" s="192">
        <v>1</v>
      </c>
      <c r="EC189" s="192">
        <v>1</v>
      </c>
      <c r="ED189" s="192">
        <v>1</v>
      </c>
      <c r="EE189" s="192">
        <v>1</v>
      </c>
      <c r="EF189" s="192">
        <v>1</v>
      </c>
      <c r="EG189" s="192">
        <v>1</v>
      </c>
      <c r="EH189" s="192">
        <v>1</v>
      </c>
      <c r="EI189" s="192">
        <v>1</v>
      </c>
      <c r="EJ189" s="192">
        <v>1</v>
      </c>
      <c r="EK189" s="192">
        <v>1</v>
      </c>
      <c r="EL189" s="192">
        <v>1</v>
      </c>
      <c r="EM189" s="192">
        <v>1</v>
      </c>
      <c r="EN189" s="192">
        <v>1</v>
      </c>
      <c r="EO189" s="192">
        <v>1</v>
      </c>
      <c r="EP189" s="192">
        <v>1</v>
      </c>
      <c r="EQ189" s="192">
        <v>1</v>
      </c>
      <c r="ER189" s="192">
        <v>1</v>
      </c>
      <c r="ES189" s="192">
        <v>1</v>
      </c>
      <c r="ET189" s="192">
        <v>1</v>
      </c>
      <c r="EU189" s="192">
        <v>1</v>
      </c>
      <c r="EV189" s="192">
        <v>1</v>
      </c>
      <c r="EW189" s="192">
        <v>1</v>
      </c>
      <c r="EX189" s="192">
        <v>1</v>
      </c>
      <c r="EY189" s="192">
        <v>1</v>
      </c>
      <c r="EZ189" s="192">
        <v>1</v>
      </c>
      <c r="FA189" s="192">
        <v>1</v>
      </c>
      <c r="FB189" s="192">
        <v>1</v>
      </c>
      <c r="FC189" s="192">
        <v>1</v>
      </c>
      <c r="FD189" s="192">
        <v>1</v>
      </c>
      <c r="FE189" s="192">
        <v>1</v>
      </c>
      <c r="FF189" s="192">
        <v>1</v>
      </c>
    </row>
    <row r="190" spans="1:162" ht="14.25" thickBot="1" x14ac:dyDescent="0.3">
      <c r="A190" s="31">
        <f t="shared" si="57"/>
        <v>18</v>
      </c>
      <c r="B190" s="32" t="s">
        <v>1396</v>
      </c>
      <c r="C190" s="21" t="s">
        <v>1385</v>
      </c>
      <c r="D190" s="905" t="s">
        <v>2108</v>
      </c>
      <c r="E190" s="905"/>
      <c r="F190" s="906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  <c r="BD190" s="192"/>
      <c r="BE190" s="192"/>
      <c r="BF190" s="192"/>
      <c r="BG190" s="192"/>
      <c r="BH190" s="192"/>
      <c r="BI190" s="192"/>
      <c r="BJ190" s="192"/>
      <c r="BK190" s="192"/>
      <c r="BL190" s="192"/>
      <c r="BM190" s="192"/>
      <c r="BN190" s="192"/>
      <c r="BO190" s="192"/>
      <c r="BP190" s="192"/>
      <c r="BQ190" s="192"/>
      <c r="BR190" s="192"/>
      <c r="BS190" s="192"/>
      <c r="BT190" s="192"/>
      <c r="BU190" s="192"/>
      <c r="BV190" s="192"/>
      <c r="BW190" s="192"/>
      <c r="BX190" s="192"/>
      <c r="BY190" s="192"/>
      <c r="BZ190" s="192"/>
      <c r="CA190" s="192"/>
      <c r="CB190" s="192"/>
      <c r="CC190" s="192"/>
      <c r="CD190" s="192"/>
      <c r="CE190" s="192"/>
      <c r="CF190" s="192"/>
      <c r="CG190" s="192"/>
      <c r="CH190" s="192"/>
      <c r="CI190" s="192"/>
      <c r="CJ190" s="192"/>
      <c r="CK190" s="192"/>
      <c r="CL190" s="192"/>
      <c r="CM190" s="192"/>
      <c r="CN190" s="192"/>
      <c r="CO190" s="192"/>
      <c r="CP190" s="192"/>
      <c r="CQ190" s="192"/>
      <c r="CR190" s="192"/>
      <c r="CS190" s="192"/>
      <c r="CT190" s="192"/>
      <c r="CU190" s="192"/>
      <c r="CV190" s="192"/>
      <c r="CW190" s="192"/>
      <c r="CX190" s="192"/>
      <c r="CY190" s="192"/>
      <c r="CZ190" s="192"/>
      <c r="DA190" s="192"/>
      <c r="DB190" s="192"/>
      <c r="DC190" s="192"/>
      <c r="DD190" s="192"/>
      <c r="DE190" s="192"/>
      <c r="DF190" s="192"/>
      <c r="DG190" s="192"/>
      <c r="DH190" s="192"/>
      <c r="DI190" s="192"/>
      <c r="DJ190" s="192"/>
      <c r="DK190" s="192"/>
      <c r="DL190" s="192"/>
      <c r="DM190" s="192"/>
      <c r="DN190" s="192"/>
      <c r="DO190" s="192"/>
      <c r="DP190" s="192"/>
      <c r="DQ190" s="192"/>
      <c r="DR190" s="192"/>
      <c r="DS190" s="192"/>
      <c r="DT190" s="192"/>
      <c r="DU190" s="192"/>
      <c r="DV190" s="192"/>
      <c r="DW190" s="192"/>
      <c r="DX190" s="192"/>
      <c r="DY190" s="192"/>
      <c r="DZ190" s="192"/>
      <c r="EA190" s="192"/>
      <c r="EB190" s="192">
        <v>2</v>
      </c>
      <c r="EC190" s="192">
        <v>2</v>
      </c>
      <c r="ED190" s="192">
        <v>2</v>
      </c>
      <c r="EE190" s="192">
        <v>2</v>
      </c>
      <c r="EF190" s="192">
        <v>2</v>
      </c>
      <c r="EG190" s="192">
        <v>2</v>
      </c>
      <c r="EH190" s="192">
        <v>2</v>
      </c>
      <c r="EI190" s="192">
        <v>2</v>
      </c>
      <c r="EJ190" s="192">
        <v>2</v>
      </c>
      <c r="EK190" s="192">
        <v>2</v>
      </c>
      <c r="EL190" s="192">
        <v>2</v>
      </c>
      <c r="EM190" s="192">
        <v>2</v>
      </c>
      <c r="EN190" s="192">
        <v>2</v>
      </c>
      <c r="EO190" s="192">
        <v>2</v>
      </c>
      <c r="EP190" s="192">
        <v>2</v>
      </c>
      <c r="EQ190" s="192">
        <v>2</v>
      </c>
      <c r="ER190" s="192">
        <v>2</v>
      </c>
      <c r="ES190" s="192">
        <v>2</v>
      </c>
      <c r="ET190" s="192">
        <v>2</v>
      </c>
      <c r="EU190" s="192">
        <v>2</v>
      </c>
      <c r="EV190" s="192">
        <v>2</v>
      </c>
      <c r="EW190" s="192">
        <v>2</v>
      </c>
      <c r="EX190" s="192">
        <v>2</v>
      </c>
      <c r="EY190" s="192">
        <v>2</v>
      </c>
      <c r="EZ190" s="192">
        <v>2</v>
      </c>
      <c r="FA190" s="192">
        <v>2</v>
      </c>
      <c r="FB190" s="192">
        <v>2</v>
      </c>
      <c r="FC190" s="192">
        <v>2</v>
      </c>
      <c r="FD190" s="192">
        <v>2</v>
      </c>
      <c r="FE190" s="192">
        <v>2</v>
      </c>
      <c r="FF190" s="192">
        <v>2</v>
      </c>
    </row>
    <row r="191" spans="1:162" ht="14.25" thickBot="1" x14ac:dyDescent="0.3">
      <c r="A191" s="31">
        <f t="shared" si="57"/>
        <v>18</v>
      </c>
      <c r="B191" s="32" t="s">
        <v>1396</v>
      </c>
      <c r="C191" s="178" t="s">
        <v>1385</v>
      </c>
      <c r="D191" s="907" t="s">
        <v>2066</v>
      </c>
      <c r="E191" s="907"/>
      <c r="F191" s="908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  <c r="AS191" s="197"/>
      <c r="AT191" s="197"/>
      <c r="AU191" s="197"/>
      <c r="AV191" s="197"/>
      <c r="AW191" s="197"/>
      <c r="AX191" s="197"/>
      <c r="AY191" s="197"/>
      <c r="AZ191" s="197"/>
      <c r="BA191" s="197"/>
      <c r="BB191" s="197"/>
      <c r="BC191" s="197"/>
      <c r="BD191" s="197"/>
      <c r="BE191" s="197"/>
      <c r="BF191" s="197"/>
      <c r="BG191" s="197"/>
      <c r="BH191" s="197"/>
      <c r="BI191" s="197"/>
      <c r="BJ191" s="197"/>
      <c r="BK191" s="197"/>
      <c r="BL191" s="197"/>
      <c r="BM191" s="197"/>
      <c r="BN191" s="197"/>
      <c r="BO191" s="197"/>
      <c r="BP191" s="197"/>
      <c r="BQ191" s="197"/>
      <c r="BR191" s="197"/>
      <c r="BS191" s="197"/>
      <c r="BT191" s="197"/>
      <c r="BU191" s="197"/>
      <c r="BV191" s="197"/>
      <c r="BW191" s="197"/>
      <c r="BX191" s="197"/>
      <c r="BY191" s="197"/>
      <c r="BZ191" s="197"/>
      <c r="CA191" s="197"/>
      <c r="CB191" s="197"/>
      <c r="CC191" s="197"/>
      <c r="CD191" s="197"/>
      <c r="CE191" s="197"/>
      <c r="CF191" s="197"/>
      <c r="CG191" s="197"/>
      <c r="CH191" s="197"/>
      <c r="CI191" s="197"/>
      <c r="CJ191" s="197"/>
      <c r="CK191" s="197"/>
      <c r="CL191" s="197"/>
      <c r="CM191" s="197"/>
      <c r="CN191" s="197"/>
      <c r="CO191" s="197"/>
      <c r="CP191" s="197"/>
      <c r="CQ191" s="197"/>
      <c r="CR191" s="197"/>
      <c r="CS191" s="197"/>
      <c r="CT191" s="197"/>
      <c r="CU191" s="197"/>
      <c r="CV191" s="197"/>
      <c r="CW191" s="197"/>
      <c r="CX191" s="197"/>
      <c r="CY191" s="197"/>
      <c r="CZ191" s="197"/>
      <c r="DA191" s="197"/>
      <c r="DB191" s="197"/>
      <c r="DC191" s="197"/>
      <c r="DD191" s="197"/>
      <c r="DE191" s="197"/>
      <c r="DF191" s="197"/>
      <c r="DG191" s="197"/>
      <c r="DH191" s="197"/>
      <c r="DI191" s="197"/>
      <c r="DJ191" s="197"/>
      <c r="DK191" s="197"/>
      <c r="DL191" s="197"/>
      <c r="DM191" s="197"/>
      <c r="DN191" s="197"/>
      <c r="DO191" s="197"/>
      <c r="DP191" s="197"/>
      <c r="DQ191" s="197"/>
      <c r="DR191" s="197"/>
      <c r="DS191" s="197"/>
      <c r="DT191" s="197"/>
      <c r="DU191" s="197"/>
      <c r="DV191" s="197"/>
      <c r="DW191" s="197"/>
      <c r="DX191" s="197"/>
      <c r="DY191" s="197"/>
      <c r="DZ191" s="197"/>
      <c r="EA191" s="197"/>
      <c r="EB191" s="197">
        <v>2</v>
      </c>
      <c r="EC191" s="197">
        <v>2</v>
      </c>
      <c r="ED191" s="197">
        <v>2</v>
      </c>
      <c r="EE191" s="197">
        <v>2</v>
      </c>
      <c r="EF191" s="197">
        <v>2</v>
      </c>
      <c r="EG191" s="197">
        <v>2</v>
      </c>
      <c r="EH191" s="197">
        <v>2</v>
      </c>
      <c r="EI191" s="197">
        <v>2</v>
      </c>
      <c r="EJ191" s="197">
        <v>2</v>
      </c>
      <c r="EK191" s="197">
        <v>2</v>
      </c>
      <c r="EL191" s="197">
        <v>2</v>
      </c>
      <c r="EM191" s="197">
        <v>2</v>
      </c>
      <c r="EN191" s="197">
        <v>2</v>
      </c>
      <c r="EO191" s="197">
        <v>2</v>
      </c>
      <c r="EP191" s="197">
        <v>2</v>
      </c>
      <c r="EQ191" s="197">
        <v>2</v>
      </c>
      <c r="ER191" s="197">
        <v>2</v>
      </c>
      <c r="ES191" s="197">
        <v>2</v>
      </c>
      <c r="ET191" s="197">
        <v>2</v>
      </c>
      <c r="EU191" s="197">
        <v>2</v>
      </c>
      <c r="EV191" s="197">
        <v>2</v>
      </c>
      <c r="EW191" s="197">
        <v>2</v>
      </c>
      <c r="EX191" s="197">
        <v>2</v>
      </c>
      <c r="EY191" s="197">
        <v>2</v>
      </c>
      <c r="EZ191" s="197">
        <v>2</v>
      </c>
      <c r="FA191" s="197">
        <v>2</v>
      </c>
      <c r="FB191" s="197">
        <v>2</v>
      </c>
      <c r="FC191" s="197">
        <v>2</v>
      </c>
      <c r="FD191" s="197">
        <v>2</v>
      </c>
      <c r="FE191" s="197">
        <v>2</v>
      </c>
      <c r="FF191" s="197">
        <v>2</v>
      </c>
    </row>
    <row r="192" spans="1:162" ht="14.25" thickBot="1" x14ac:dyDescent="0.3">
      <c r="A192" s="196">
        <v>19</v>
      </c>
      <c r="B192" s="32" t="s">
        <v>1397</v>
      </c>
      <c r="C192" s="32" t="s">
        <v>1385</v>
      </c>
      <c r="D192" s="909" t="s">
        <v>2067</v>
      </c>
      <c r="E192" s="909"/>
      <c r="F192" s="910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  <c r="BD192" s="192"/>
      <c r="BE192" s="192"/>
      <c r="BF192" s="192"/>
      <c r="BG192" s="192"/>
      <c r="BH192" s="192"/>
      <c r="BI192" s="192"/>
      <c r="BJ192" s="192"/>
      <c r="BK192" s="192"/>
      <c r="BL192" s="192"/>
      <c r="BM192" s="192"/>
      <c r="BN192" s="192"/>
      <c r="BO192" s="192"/>
      <c r="BP192" s="192"/>
      <c r="BQ192" s="192"/>
      <c r="BR192" s="192"/>
      <c r="BS192" s="192"/>
      <c r="BT192" s="192"/>
      <c r="BU192" s="192"/>
      <c r="BV192" s="192"/>
      <c r="BW192" s="192"/>
      <c r="BX192" s="192"/>
      <c r="BY192" s="192"/>
      <c r="BZ192" s="192"/>
      <c r="CA192" s="192"/>
      <c r="CB192" s="192"/>
      <c r="CC192" s="192"/>
      <c r="CD192" s="192"/>
      <c r="CE192" s="192"/>
      <c r="CF192" s="192"/>
      <c r="CG192" s="192"/>
      <c r="CH192" s="192"/>
      <c r="CI192" s="192"/>
      <c r="CJ192" s="192"/>
      <c r="CK192" s="192"/>
      <c r="CL192" s="192"/>
      <c r="CM192" s="192"/>
      <c r="CN192" s="192"/>
      <c r="CO192" s="192"/>
      <c r="CP192" s="192"/>
      <c r="CQ192" s="192"/>
      <c r="CR192" s="192"/>
      <c r="CS192" s="192"/>
      <c r="CT192" s="192"/>
      <c r="CU192" s="192"/>
      <c r="CV192" s="192"/>
      <c r="CW192" s="192"/>
      <c r="CX192" s="192"/>
      <c r="CY192" s="192"/>
      <c r="CZ192" s="192"/>
      <c r="DA192" s="192"/>
      <c r="DB192" s="192"/>
      <c r="DC192" s="192"/>
      <c r="DD192" s="192"/>
      <c r="DE192" s="192"/>
      <c r="DF192" s="192"/>
      <c r="DG192" s="192"/>
      <c r="DH192" s="192"/>
      <c r="DI192" s="192"/>
      <c r="DJ192" s="192"/>
      <c r="DK192" s="192"/>
      <c r="DL192" s="192"/>
      <c r="DM192" s="192"/>
      <c r="DN192" s="192"/>
      <c r="DO192" s="192"/>
      <c r="DP192" s="192"/>
      <c r="DQ192" s="192"/>
      <c r="DR192" s="192"/>
      <c r="DS192" s="192"/>
      <c r="DT192" s="192"/>
      <c r="DU192" s="192"/>
      <c r="DV192" s="192"/>
      <c r="DW192" s="192"/>
      <c r="DX192" s="192"/>
      <c r="DY192" s="192"/>
      <c r="DZ192" s="192"/>
      <c r="EA192" s="192"/>
      <c r="EB192" s="192">
        <v>2</v>
      </c>
      <c r="EC192" s="192">
        <v>2</v>
      </c>
      <c r="ED192" s="192">
        <v>2</v>
      </c>
      <c r="EE192" s="192">
        <v>2</v>
      </c>
      <c r="EF192" s="192">
        <v>2</v>
      </c>
      <c r="EG192" s="192">
        <v>2</v>
      </c>
      <c r="EH192" s="192">
        <v>2</v>
      </c>
      <c r="EI192" s="192">
        <v>2</v>
      </c>
      <c r="EJ192" s="192">
        <v>2</v>
      </c>
      <c r="EK192" s="192">
        <v>2</v>
      </c>
      <c r="EL192" s="192">
        <v>2</v>
      </c>
      <c r="EM192" s="192">
        <v>2</v>
      </c>
      <c r="EN192" s="192">
        <v>2</v>
      </c>
      <c r="EO192" s="192">
        <v>2</v>
      </c>
      <c r="EP192" s="192">
        <v>2</v>
      </c>
      <c r="EQ192" s="192">
        <v>2</v>
      </c>
      <c r="ER192" s="192">
        <v>2</v>
      </c>
      <c r="ES192" s="192">
        <v>2</v>
      </c>
      <c r="ET192" s="192">
        <v>2</v>
      </c>
      <c r="EU192" s="192">
        <v>2</v>
      </c>
      <c r="EV192" s="192">
        <v>2</v>
      </c>
      <c r="EW192" s="192">
        <v>2</v>
      </c>
      <c r="EX192" s="192">
        <v>2</v>
      </c>
      <c r="EY192" s="192">
        <v>2</v>
      </c>
      <c r="EZ192" s="192">
        <v>2</v>
      </c>
      <c r="FA192" s="192">
        <v>2</v>
      </c>
      <c r="FB192" s="192">
        <v>2</v>
      </c>
      <c r="FC192" s="192">
        <v>2</v>
      </c>
      <c r="FD192" s="192">
        <v>2</v>
      </c>
      <c r="FE192" s="192">
        <v>2</v>
      </c>
      <c r="FF192" s="192">
        <v>2</v>
      </c>
    </row>
    <row r="193" spans="1:162" ht="14.25" thickBot="1" x14ac:dyDescent="0.3">
      <c r="A193" s="31">
        <f>A192</f>
        <v>19</v>
      </c>
      <c r="B193" s="32" t="s">
        <v>1397</v>
      </c>
      <c r="C193" s="21" t="s">
        <v>1385</v>
      </c>
      <c r="D193" s="905" t="s">
        <v>2087</v>
      </c>
      <c r="E193" s="905"/>
      <c r="F193" s="906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  <c r="BD193" s="192"/>
      <c r="BE193" s="192"/>
      <c r="BF193" s="192"/>
      <c r="BG193" s="192"/>
      <c r="BH193" s="192"/>
      <c r="BI193" s="192"/>
      <c r="BJ193" s="192"/>
      <c r="BK193" s="192"/>
      <c r="BL193" s="192"/>
      <c r="BM193" s="192"/>
      <c r="BN193" s="192"/>
      <c r="BO193" s="192"/>
      <c r="BP193" s="192"/>
      <c r="BQ193" s="192"/>
      <c r="BR193" s="192"/>
      <c r="BS193" s="192"/>
      <c r="BT193" s="192"/>
      <c r="BU193" s="192"/>
      <c r="BV193" s="192"/>
      <c r="BW193" s="192"/>
      <c r="BX193" s="192"/>
      <c r="BY193" s="192"/>
      <c r="BZ193" s="192"/>
      <c r="CA193" s="192"/>
      <c r="CB193" s="192"/>
      <c r="CC193" s="192"/>
      <c r="CD193" s="192"/>
      <c r="CE193" s="192"/>
      <c r="CF193" s="192"/>
      <c r="CG193" s="192"/>
      <c r="CH193" s="192"/>
      <c r="CI193" s="192"/>
      <c r="CJ193" s="192"/>
      <c r="CK193" s="192"/>
      <c r="CL193" s="192"/>
      <c r="CM193" s="192"/>
      <c r="CN193" s="192"/>
      <c r="CO193" s="192"/>
      <c r="CP193" s="192"/>
      <c r="CQ193" s="192"/>
      <c r="CR193" s="192"/>
      <c r="CS193" s="192"/>
      <c r="CT193" s="192"/>
      <c r="CU193" s="192"/>
      <c r="CV193" s="192"/>
      <c r="CW193" s="192"/>
      <c r="CX193" s="192"/>
      <c r="CY193" s="192"/>
      <c r="CZ193" s="192"/>
      <c r="DA193" s="192"/>
      <c r="DB193" s="192"/>
      <c r="DC193" s="192"/>
      <c r="DD193" s="192"/>
      <c r="DE193" s="192"/>
      <c r="DF193" s="192"/>
      <c r="DG193" s="192"/>
      <c r="DH193" s="192"/>
      <c r="DI193" s="192"/>
      <c r="DJ193" s="192"/>
      <c r="DK193" s="192"/>
      <c r="DL193" s="192"/>
      <c r="DM193" s="192"/>
      <c r="DN193" s="192"/>
      <c r="DO193" s="192"/>
      <c r="DP193" s="192"/>
      <c r="DQ193" s="192"/>
      <c r="DR193" s="192"/>
      <c r="DS193" s="192"/>
      <c r="DT193" s="192"/>
      <c r="DU193" s="192"/>
      <c r="DV193" s="192"/>
      <c r="DW193" s="192"/>
      <c r="DX193" s="192"/>
      <c r="DY193" s="192"/>
      <c r="DZ193" s="192"/>
      <c r="EA193" s="192"/>
      <c r="EB193" s="192">
        <v>3</v>
      </c>
      <c r="EC193" s="192">
        <v>3</v>
      </c>
      <c r="ED193" s="192">
        <v>3</v>
      </c>
      <c r="EE193" s="192">
        <v>3</v>
      </c>
      <c r="EF193" s="192">
        <v>3</v>
      </c>
      <c r="EG193" s="192">
        <v>3</v>
      </c>
      <c r="EH193" s="192">
        <v>3</v>
      </c>
      <c r="EI193" s="192">
        <v>3</v>
      </c>
      <c r="EJ193" s="192">
        <v>3</v>
      </c>
      <c r="EK193" s="192">
        <v>3</v>
      </c>
      <c r="EL193" s="192">
        <v>3</v>
      </c>
      <c r="EM193" s="192">
        <v>3</v>
      </c>
      <c r="EN193" s="192">
        <v>3</v>
      </c>
      <c r="EO193" s="192">
        <v>3</v>
      </c>
      <c r="EP193" s="192">
        <v>3</v>
      </c>
      <c r="EQ193" s="192">
        <v>3</v>
      </c>
      <c r="ER193" s="192">
        <v>3</v>
      </c>
      <c r="ES193" s="192">
        <v>3</v>
      </c>
      <c r="ET193" s="192">
        <v>3</v>
      </c>
      <c r="EU193" s="192">
        <v>3</v>
      </c>
      <c r="EV193" s="192">
        <v>3</v>
      </c>
      <c r="EW193" s="192">
        <v>3</v>
      </c>
      <c r="EX193" s="192">
        <v>3</v>
      </c>
      <c r="EY193" s="192">
        <v>3</v>
      </c>
      <c r="EZ193" s="192">
        <v>3</v>
      </c>
      <c r="FA193" s="192">
        <v>3</v>
      </c>
      <c r="FB193" s="192">
        <v>3</v>
      </c>
      <c r="FC193" s="192">
        <v>3</v>
      </c>
      <c r="FD193" s="192">
        <v>3</v>
      </c>
      <c r="FE193" s="192">
        <v>3</v>
      </c>
      <c r="FF193" s="192">
        <v>3</v>
      </c>
    </row>
    <row r="194" spans="1:162" ht="14.25" thickBot="1" x14ac:dyDescent="0.3">
      <c r="A194" s="31">
        <f t="shared" ref="A194:A202" si="58">A193</f>
        <v>19</v>
      </c>
      <c r="B194" s="32" t="s">
        <v>1397</v>
      </c>
      <c r="C194" s="21" t="s">
        <v>1385</v>
      </c>
      <c r="D194" s="911" t="s">
        <v>2068</v>
      </c>
      <c r="E194" s="912"/>
      <c r="F194" s="913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  <c r="BD194" s="192"/>
      <c r="BE194" s="192"/>
      <c r="BF194" s="192"/>
      <c r="BG194" s="192"/>
      <c r="BH194" s="192"/>
      <c r="BI194" s="192"/>
      <c r="BJ194" s="192"/>
      <c r="BK194" s="192"/>
      <c r="BL194" s="192"/>
      <c r="BM194" s="192"/>
      <c r="BN194" s="192"/>
      <c r="BO194" s="192"/>
      <c r="BP194" s="192"/>
      <c r="BQ194" s="192"/>
      <c r="BR194" s="192"/>
      <c r="BS194" s="192"/>
      <c r="BT194" s="192"/>
      <c r="BU194" s="192"/>
      <c r="BV194" s="192"/>
      <c r="BW194" s="192"/>
      <c r="BX194" s="192"/>
      <c r="BY194" s="192"/>
      <c r="BZ194" s="192"/>
      <c r="CA194" s="192"/>
      <c r="CB194" s="192"/>
      <c r="CC194" s="192"/>
      <c r="CD194" s="192"/>
      <c r="CE194" s="192"/>
      <c r="CF194" s="192"/>
      <c r="CG194" s="192"/>
      <c r="CH194" s="192"/>
      <c r="CI194" s="192"/>
      <c r="CJ194" s="192"/>
      <c r="CK194" s="192"/>
      <c r="CL194" s="192"/>
      <c r="CM194" s="192"/>
      <c r="CN194" s="192"/>
      <c r="CO194" s="192"/>
      <c r="CP194" s="192"/>
      <c r="CQ194" s="192"/>
      <c r="CR194" s="192"/>
      <c r="CS194" s="192"/>
      <c r="CT194" s="192"/>
      <c r="CU194" s="192"/>
      <c r="CV194" s="192"/>
      <c r="CW194" s="192"/>
      <c r="CX194" s="192"/>
      <c r="CY194" s="192"/>
      <c r="CZ194" s="192"/>
      <c r="DA194" s="192"/>
      <c r="DB194" s="192"/>
      <c r="DC194" s="192"/>
      <c r="DD194" s="192"/>
      <c r="DE194" s="192"/>
      <c r="DF194" s="192"/>
      <c r="DG194" s="192"/>
      <c r="DH194" s="192"/>
      <c r="DI194" s="192"/>
      <c r="DJ194" s="192"/>
      <c r="DK194" s="192"/>
      <c r="DL194" s="192"/>
      <c r="DM194" s="192"/>
      <c r="DN194" s="192"/>
      <c r="DO194" s="192"/>
      <c r="DP194" s="192"/>
      <c r="DQ194" s="192"/>
      <c r="DR194" s="192"/>
      <c r="DS194" s="192"/>
      <c r="DT194" s="192"/>
      <c r="DU194" s="192"/>
      <c r="DV194" s="192"/>
      <c r="DW194" s="192"/>
      <c r="DX194" s="192"/>
      <c r="DY194" s="192"/>
      <c r="DZ194" s="192"/>
      <c r="EA194" s="192"/>
      <c r="EB194" s="192">
        <v>1</v>
      </c>
      <c r="EC194" s="192">
        <v>1</v>
      </c>
      <c r="ED194" s="192">
        <v>1</v>
      </c>
      <c r="EE194" s="192">
        <v>1</v>
      </c>
      <c r="EF194" s="192">
        <v>1</v>
      </c>
      <c r="EG194" s="192">
        <v>1</v>
      </c>
      <c r="EH194" s="192">
        <v>1</v>
      </c>
      <c r="EI194" s="192">
        <v>1</v>
      </c>
      <c r="EJ194" s="192">
        <v>1</v>
      </c>
      <c r="EK194" s="192">
        <v>1</v>
      </c>
      <c r="EL194" s="192">
        <v>1</v>
      </c>
      <c r="EM194" s="192">
        <v>1</v>
      </c>
      <c r="EN194" s="192">
        <v>1</v>
      </c>
      <c r="EO194" s="192">
        <v>1</v>
      </c>
      <c r="EP194" s="192">
        <v>1</v>
      </c>
      <c r="EQ194" s="192">
        <v>1</v>
      </c>
      <c r="ER194" s="192">
        <v>1</v>
      </c>
      <c r="ES194" s="192">
        <v>1</v>
      </c>
      <c r="ET194" s="192">
        <v>1</v>
      </c>
      <c r="EU194" s="192">
        <v>1</v>
      </c>
      <c r="EV194" s="192">
        <v>1</v>
      </c>
      <c r="EW194" s="192">
        <v>1</v>
      </c>
      <c r="EX194" s="192">
        <v>1</v>
      </c>
      <c r="EY194" s="192">
        <v>1</v>
      </c>
      <c r="EZ194" s="192">
        <v>1</v>
      </c>
      <c r="FA194" s="192">
        <v>1</v>
      </c>
      <c r="FB194" s="192">
        <v>1</v>
      </c>
      <c r="FC194" s="192">
        <v>1</v>
      </c>
      <c r="FD194" s="192">
        <v>1</v>
      </c>
      <c r="FE194" s="192">
        <v>1</v>
      </c>
      <c r="FF194" s="192">
        <v>1</v>
      </c>
    </row>
    <row r="195" spans="1:162" ht="14.25" thickBot="1" x14ac:dyDescent="0.3">
      <c r="A195" s="31">
        <f t="shared" si="58"/>
        <v>19</v>
      </c>
      <c r="B195" s="32" t="s">
        <v>1397</v>
      </c>
      <c r="C195" s="21" t="s">
        <v>1385</v>
      </c>
      <c r="D195" s="905" t="s">
        <v>2105</v>
      </c>
      <c r="E195" s="905"/>
      <c r="F195" s="906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  <c r="BD195" s="192"/>
      <c r="BE195" s="192"/>
      <c r="BF195" s="192"/>
      <c r="BG195" s="192"/>
      <c r="BH195" s="192"/>
      <c r="BI195" s="192"/>
      <c r="BJ195" s="192"/>
      <c r="BK195" s="192"/>
      <c r="BL195" s="192"/>
      <c r="BM195" s="192"/>
      <c r="BN195" s="192"/>
      <c r="BO195" s="192"/>
      <c r="BP195" s="192"/>
      <c r="BQ195" s="192"/>
      <c r="BR195" s="192"/>
      <c r="BS195" s="192"/>
      <c r="BT195" s="192"/>
      <c r="BU195" s="192"/>
      <c r="BV195" s="192"/>
      <c r="BW195" s="192"/>
      <c r="BX195" s="192"/>
      <c r="BY195" s="192"/>
      <c r="BZ195" s="192"/>
      <c r="CA195" s="192"/>
      <c r="CB195" s="192"/>
      <c r="CC195" s="192"/>
      <c r="CD195" s="192"/>
      <c r="CE195" s="192"/>
      <c r="CF195" s="192"/>
      <c r="CG195" s="192"/>
      <c r="CH195" s="192"/>
      <c r="CI195" s="192"/>
      <c r="CJ195" s="192"/>
      <c r="CK195" s="192"/>
      <c r="CL195" s="192"/>
      <c r="CM195" s="192"/>
      <c r="CN195" s="192"/>
      <c r="CO195" s="192"/>
      <c r="CP195" s="192"/>
      <c r="CQ195" s="192"/>
      <c r="CR195" s="192"/>
      <c r="CS195" s="192"/>
      <c r="CT195" s="192"/>
      <c r="CU195" s="192"/>
      <c r="CV195" s="192"/>
      <c r="CW195" s="192"/>
      <c r="CX195" s="192"/>
      <c r="CY195" s="192"/>
      <c r="CZ195" s="192"/>
      <c r="DA195" s="192"/>
      <c r="DB195" s="192"/>
      <c r="DC195" s="192"/>
      <c r="DD195" s="192"/>
      <c r="DE195" s="192"/>
      <c r="DF195" s="192"/>
      <c r="DG195" s="192"/>
      <c r="DH195" s="192"/>
      <c r="DI195" s="192"/>
      <c r="DJ195" s="192"/>
      <c r="DK195" s="192"/>
      <c r="DL195" s="192"/>
      <c r="DM195" s="192"/>
      <c r="DN195" s="192"/>
      <c r="DO195" s="192"/>
      <c r="DP195" s="192"/>
      <c r="DQ195" s="192"/>
      <c r="DR195" s="192"/>
      <c r="DS195" s="192"/>
      <c r="DT195" s="192"/>
      <c r="DU195" s="192"/>
      <c r="DV195" s="192"/>
      <c r="DW195" s="192"/>
      <c r="DX195" s="192"/>
      <c r="DY195" s="192"/>
      <c r="DZ195" s="192"/>
      <c r="EA195" s="192"/>
      <c r="EB195" s="192">
        <v>1</v>
      </c>
      <c r="EC195" s="192">
        <v>1</v>
      </c>
      <c r="ED195" s="192">
        <v>1</v>
      </c>
      <c r="EE195" s="192">
        <v>1</v>
      </c>
      <c r="EF195" s="192">
        <v>1</v>
      </c>
      <c r="EG195" s="192">
        <v>1</v>
      </c>
      <c r="EH195" s="192">
        <v>1</v>
      </c>
      <c r="EI195" s="192">
        <v>1</v>
      </c>
      <c r="EJ195" s="192">
        <v>1</v>
      </c>
      <c r="EK195" s="192">
        <v>1</v>
      </c>
      <c r="EL195" s="192">
        <v>1</v>
      </c>
      <c r="EM195" s="192">
        <v>1</v>
      </c>
      <c r="EN195" s="192">
        <v>1</v>
      </c>
      <c r="EO195" s="192">
        <v>1</v>
      </c>
      <c r="EP195" s="192">
        <v>1</v>
      </c>
      <c r="EQ195" s="192">
        <v>1</v>
      </c>
      <c r="ER195" s="192">
        <v>1</v>
      </c>
      <c r="ES195" s="192">
        <v>1</v>
      </c>
      <c r="ET195" s="192">
        <v>1</v>
      </c>
      <c r="EU195" s="192">
        <v>1</v>
      </c>
      <c r="EV195" s="192">
        <v>1</v>
      </c>
      <c r="EW195" s="192">
        <v>1</v>
      </c>
      <c r="EX195" s="192">
        <v>1</v>
      </c>
      <c r="EY195" s="192">
        <v>1</v>
      </c>
      <c r="EZ195" s="192">
        <v>1</v>
      </c>
      <c r="FA195" s="192">
        <v>1</v>
      </c>
      <c r="FB195" s="192">
        <v>1</v>
      </c>
      <c r="FC195" s="192">
        <v>1</v>
      </c>
      <c r="FD195" s="192">
        <v>1</v>
      </c>
      <c r="FE195" s="192">
        <v>1</v>
      </c>
      <c r="FF195" s="192">
        <v>1</v>
      </c>
    </row>
    <row r="196" spans="1:162" ht="14.25" thickBot="1" x14ac:dyDescent="0.3">
      <c r="A196" s="31">
        <f t="shared" si="58"/>
        <v>19</v>
      </c>
      <c r="B196" s="32" t="s">
        <v>1397</v>
      </c>
      <c r="C196" s="21" t="s">
        <v>1385</v>
      </c>
      <c r="D196" s="905" t="s">
        <v>2106</v>
      </c>
      <c r="E196" s="905"/>
      <c r="F196" s="906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  <c r="BD196" s="192"/>
      <c r="BE196" s="192"/>
      <c r="BF196" s="192"/>
      <c r="BG196" s="192"/>
      <c r="BH196" s="192"/>
      <c r="BI196" s="192"/>
      <c r="BJ196" s="192"/>
      <c r="BK196" s="192"/>
      <c r="BL196" s="192"/>
      <c r="BM196" s="192"/>
      <c r="BN196" s="192"/>
      <c r="BO196" s="192"/>
      <c r="BP196" s="192"/>
      <c r="BQ196" s="192"/>
      <c r="BR196" s="192"/>
      <c r="BS196" s="192"/>
      <c r="BT196" s="192"/>
      <c r="BU196" s="192"/>
      <c r="BV196" s="192"/>
      <c r="BW196" s="192"/>
      <c r="BX196" s="192"/>
      <c r="BY196" s="192"/>
      <c r="BZ196" s="192"/>
      <c r="CA196" s="192"/>
      <c r="CB196" s="192"/>
      <c r="CC196" s="192"/>
      <c r="CD196" s="192"/>
      <c r="CE196" s="192"/>
      <c r="CF196" s="192"/>
      <c r="CG196" s="192"/>
      <c r="CH196" s="192"/>
      <c r="CI196" s="192"/>
      <c r="CJ196" s="192"/>
      <c r="CK196" s="192"/>
      <c r="CL196" s="192"/>
      <c r="CM196" s="192"/>
      <c r="CN196" s="192"/>
      <c r="CO196" s="192"/>
      <c r="CP196" s="192"/>
      <c r="CQ196" s="192"/>
      <c r="CR196" s="192"/>
      <c r="CS196" s="192"/>
      <c r="CT196" s="192"/>
      <c r="CU196" s="192"/>
      <c r="CV196" s="192"/>
      <c r="CW196" s="192"/>
      <c r="CX196" s="192"/>
      <c r="CY196" s="192"/>
      <c r="CZ196" s="192"/>
      <c r="DA196" s="192"/>
      <c r="DB196" s="192"/>
      <c r="DC196" s="192"/>
      <c r="DD196" s="192"/>
      <c r="DE196" s="192"/>
      <c r="DF196" s="192"/>
      <c r="DG196" s="192"/>
      <c r="DH196" s="192"/>
      <c r="DI196" s="192"/>
      <c r="DJ196" s="192"/>
      <c r="DK196" s="192"/>
      <c r="DL196" s="192"/>
      <c r="DM196" s="192"/>
      <c r="DN196" s="192"/>
      <c r="DO196" s="192"/>
      <c r="DP196" s="192"/>
      <c r="DQ196" s="192"/>
      <c r="DR196" s="192"/>
      <c r="DS196" s="192"/>
      <c r="DT196" s="192"/>
      <c r="DU196" s="192"/>
      <c r="DV196" s="192"/>
      <c r="DW196" s="192"/>
      <c r="DX196" s="192"/>
      <c r="DY196" s="192"/>
      <c r="DZ196" s="192"/>
      <c r="EA196" s="192"/>
      <c r="EB196" s="192"/>
      <c r="EC196" s="192"/>
      <c r="ED196" s="192"/>
      <c r="EE196" s="192"/>
      <c r="EF196" s="192"/>
      <c r="EG196" s="192"/>
      <c r="EH196" s="192"/>
      <c r="EI196" s="192"/>
      <c r="EJ196" s="192"/>
      <c r="EK196" s="192"/>
      <c r="EL196" s="192"/>
      <c r="EM196" s="192"/>
      <c r="EN196" s="192"/>
      <c r="EO196" s="192"/>
      <c r="EP196" s="192"/>
      <c r="EQ196" s="192"/>
      <c r="ER196" s="192"/>
      <c r="ES196" s="192"/>
      <c r="ET196" s="192"/>
      <c r="EU196" s="192"/>
      <c r="EV196" s="192"/>
      <c r="EW196" s="192"/>
      <c r="EX196" s="192"/>
      <c r="EY196" s="192"/>
      <c r="EZ196" s="192"/>
      <c r="FA196" s="192"/>
      <c r="FB196" s="192"/>
      <c r="FC196" s="192"/>
      <c r="FD196" s="192"/>
      <c r="FE196" s="192"/>
      <c r="FF196" s="192"/>
    </row>
    <row r="197" spans="1:162" ht="14.25" thickBot="1" x14ac:dyDescent="0.3">
      <c r="A197" s="31">
        <f t="shared" si="58"/>
        <v>19</v>
      </c>
      <c r="B197" s="32" t="s">
        <v>1397</v>
      </c>
      <c r="C197" s="21" t="s">
        <v>1385</v>
      </c>
      <c r="D197" s="905" t="s">
        <v>2061</v>
      </c>
      <c r="E197" s="905"/>
      <c r="F197" s="906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  <c r="BD197" s="192"/>
      <c r="BE197" s="192"/>
      <c r="BF197" s="192"/>
      <c r="BG197" s="192"/>
      <c r="BH197" s="192"/>
      <c r="BI197" s="192"/>
      <c r="BJ197" s="192"/>
      <c r="BK197" s="192"/>
      <c r="BL197" s="192"/>
      <c r="BM197" s="192"/>
      <c r="BN197" s="192"/>
      <c r="BO197" s="192"/>
      <c r="BP197" s="192"/>
      <c r="BQ197" s="192"/>
      <c r="BR197" s="192"/>
      <c r="BS197" s="192"/>
      <c r="BT197" s="192"/>
      <c r="BU197" s="192"/>
      <c r="BV197" s="192"/>
      <c r="BW197" s="192"/>
      <c r="BX197" s="192"/>
      <c r="BY197" s="192"/>
      <c r="BZ197" s="192"/>
      <c r="CA197" s="192"/>
      <c r="CB197" s="192"/>
      <c r="CC197" s="192"/>
      <c r="CD197" s="192"/>
      <c r="CE197" s="192"/>
      <c r="CF197" s="192"/>
      <c r="CG197" s="192"/>
      <c r="CH197" s="192"/>
      <c r="CI197" s="192"/>
      <c r="CJ197" s="192"/>
      <c r="CK197" s="192"/>
      <c r="CL197" s="192"/>
      <c r="CM197" s="192"/>
      <c r="CN197" s="192"/>
      <c r="CO197" s="192"/>
      <c r="CP197" s="192"/>
      <c r="CQ197" s="192"/>
      <c r="CR197" s="192"/>
      <c r="CS197" s="192"/>
      <c r="CT197" s="192"/>
      <c r="CU197" s="192"/>
      <c r="CV197" s="192"/>
      <c r="CW197" s="192"/>
      <c r="CX197" s="192"/>
      <c r="CY197" s="192"/>
      <c r="CZ197" s="192"/>
      <c r="DA197" s="192"/>
      <c r="DB197" s="192"/>
      <c r="DC197" s="192"/>
      <c r="DD197" s="192"/>
      <c r="DE197" s="192"/>
      <c r="DF197" s="192"/>
      <c r="DG197" s="192"/>
      <c r="DH197" s="192"/>
      <c r="DI197" s="192"/>
      <c r="DJ197" s="192"/>
      <c r="DK197" s="192"/>
      <c r="DL197" s="192"/>
      <c r="DM197" s="192"/>
      <c r="DN197" s="192"/>
      <c r="DO197" s="192"/>
      <c r="DP197" s="192"/>
      <c r="DQ197" s="192"/>
      <c r="DR197" s="192"/>
      <c r="DS197" s="192"/>
      <c r="DT197" s="192"/>
      <c r="DU197" s="192"/>
      <c r="DV197" s="192"/>
      <c r="DW197" s="192"/>
      <c r="DX197" s="192"/>
      <c r="DY197" s="192"/>
      <c r="DZ197" s="192"/>
      <c r="EA197" s="192"/>
      <c r="EB197" s="192">
        <v>1</v>
      </c>
      <c r="EC197" s="192">
        <v>1</v>
      </c>
      <c r="ED197" s="192">
        <v>1</v>
      </c>
      <c r="EE197" s="192">
        <v>1</v>
      </c>
      <c r="EF197" s="192">
        <v>1</v>
      </c>
      <c r="EG197" s="192">
        <v>1</v>
      </c>
      <c r="EH197" s="192">
        <v>1</v>
      </c>
      <c r="EI197" s="192">
        <v>1</v>
      </c>
      <c r="EJ197" s="192">
        <v>1</v>
      </c>
      <c r="EK197" s="192">
        <v>1</v>
      </c>
      <c r="EL197" s="192">
        <v>1</v>
      </c>
      <c r="EM197" s="192">
        <v>1</v>
      </c>
      <c r="EN197" s="192">
        <v>1</v>
      </c>
      <c r="EO197" s="192">
        <v>1</v>
      </c>
      <c r="EP197" s="192">
        <v>1</v>
      </c>
      <c r="EQ197" s="192">
        <v>1</v>
      </c>
      <c r="ER197" s="192">
        <v>1</v>
      </c>
      <c r="ES197" s="192">
        <v>1</v>
      </c>
      <c r="ET197" s="192">
        <v>1</v>
      </c>
      <c r="EU197" s="192">
        <v>1</v>
      </c>
      <c r="EV197" s="192">
        <v>1</v>
      </c>
      <c r="EW197" s="192">
        <v>1</v>
      </c>
      <c r="EX197" s="192">
        <v>1</v>
      </c>
      <c r="EY197" s="192">
        <v>1</v>
      </c>
      <c r="EZ197" s="192">
        <v>1</v>
      </c>
      <c r="FA197" s="192">
        <v>1</v>
      </c>
      <c r="FB197" s="192">
        <v>1</v>
      </c>
      <c r="FC197" s="192">
        <v>1</v>
      </c>
      <c r="FD197" s="192">
        <v>1</v>
      </c>
      <c r="FE197" s="192">
        <v>1</v>
      </c>
      <c r="FF197" s="192">
        <v>1</v>
      </c>
    </row>
    <row r="198" spans="1:162" ht="14.25" thickBot="1" x14ac:dyDescent="0.3">
      <c r="A198" s="31">
        <f t="shared" si="58"/>
        <v>19</v>
      </c>
      <c r="B198" s="32" t="s">
        <v>1397</v>
      </c>
      <c r="C198" s="21" t="s">
        <v>1385</v>
      </c>
      <c r="D198" s="905" t="s">
        <v>2084</v>
      </c>
      <c r="E198" s="905"/>
      <c r="F198" s="906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  <c r="BD198" s="192"/>
      <c r="BE198" s="192"/>
      <c r="BF198" s="192"/>
      <c r="BG198" s="192"/>
      <c r="BH198" s="192"/>
      <c r="BI198" s="192"/>
      <c r="BJ198" s="192"/>
      <c r="BK198" s="192"/>
      <c r="BL198" s="192"/>
      <c r="BM198" s="192"/>
      <c r="BN198" s="192"/>
      <c r="BO198" s="192"/>
      <c r="BP198" s="192"/>
      <c r="BQ198" s="192"/>
      <c r="BR198" s="192"/>
      <c r="BS198" s="192"/>
      <c r="BT198" s="192"/>
      <c r="BU198" s="192"/>
      <c r="BV198" s="192"/>
      <c r="BW198" s="192"/>
      <c r="BX198" s="192"/>
      <c r="BY198" s="192"/>
      <c r="BZ198" s="192"/>
      <c r="CA198" s="192"/>
      <c r="CB198" s="192"/>
      <c r="CC198" s="192"/>
      <c r="CD198" s="192"/>
      <c r="CE198" s="192"/>
      <c r="CF198" s="192"/>
      <c r="CG198" s="192"/>
      <c r="CH198" s="192"/>
      <c r="CI198" s="192"/>
      <c r="CJ198" s="192"/>
      <c r="CK198" s="192"/>
      <c r="CL198" s="192"/>
      <c r="CM198" s="192"/>
      <c r="CN198" s="192"/>
      <c r="CO198" s="192"/>
      <c r="CP198" s="192"/>
      <c r="CQ198" s="192"/>
      <c r="CR198" s="192"/>
      <c r="CS198" s="192"/>
      <c r="CT198" s="192"/>
      <c r="CU198" s="192"/>
      <c r="CV198" s="192"/>
      <c r="CW198" s="192"/>
      <c r="CX198" s="192"/>
      <c r="CY198" s="192"/>
      <c r="CZ198" s="192"/>
      <c r="DA198" s="192"/>
      <c r="DB198" s="192"/>
      <c r="DC198" s="192"/>
      <c r="DD198" s="192"/>
      <c r="DE198" s="192"/>
      <c r="DF198" s="192"/>
      <c r="DG198" s="192"/>
      <c r="DH198" s="192"/>
      <c r="DI198" s="192"/>
      <c r="DJ198" s="192"/>
      <c r="DK198" s="192"/>
      <c r="DL198" s="192"/>
      <c r="DM198" s="192"/>
      <c r="DN198" s="192"/>
      <c r="DO198" s="192"/>
      <c r="DP198" s="192"/>
      <c r="DQ198" s="192"/>
      <c r="DR198" s="192"/>
      <c r="DS198" s="192"/>
      <c r="DT198" s="192"/>
      <c r="DU198" s="192"/>
      <c r="DV198" s="192"/>
      <c r="DW198" s="192"/>
      <c r="DX198" s="192"/>
      <c r="DY198" s="192"/>
      <c r="DZ198" s="192"/>
      <c r="EA198" s="192"/>
      <c r="EB198" s="192">
        <v>1</v>
      </c>
      <c r="EC198" s="192">
        <v>1</v>
      </c>
      <c r="ED198" s="192">
        <v>1</v>
      </c>
      <c r="EE198" s="192">
        <v>1</v>
      </c>
      <c r="EF198" s="192">
        <v>1</v>
      </c>
      <c r="EG198" s="192">
        <v>1</v>
      </c>
      <c r="EH198" s="192">
        <v>1</v>
      </c>
      <c r="EI198" s="192">
        <v>1</v>
      </c>
      <c r="EJ198" s="192">
        <v>1</v>
      </c>
      <c r="EK198" s="192">
        <v>1</v>
      </c>
      <c r="EL198" s="192">
        <v>1</v>
      </c>
      <c r="EM198" s="192">
        <v>1</v>
      </c>
      <c r="EN198" s="192">
        <v>1</v>
      </c>
      <c r="EO198" s="192">
        <v>1</v>
      </c>
      <c r="EP198" s="192">
        <v>1</v>
      </c>
      <c r="EQ198" s="192">
        <v>1</v>
      </c>
      <c r="ER198" s="192">
        <v>1</v>
      </c>
      <c r="ES198" s="192">
        <v>1</v>
      </c>
      <c r="ET198" s="192">
        <v>1</v>
      </c>
      <c r="EU198" s="192">
        <v>1</v>
      </c>
      <c r="EV198" s="192">
        <v>1</v>
      </c>
      <c r="EW198" s="192">
        <v>1</v>
      </c>
      <c r="EX198" s="192">
        <v>1</v>
      </c>
      <c r="EY198" s="192">
        <v>1</v>
      </c>
      <c r="EZ198" s="192">
        <v>1</v>
      </c>
      <c r="FA198" s="192">
        <v>1</v>
      </c>
      <c r="FB198" s="192">
        <v>1</v>
      </c>
      <c r="FC198" s="192">
        <v>1</v>
      </c>
      <c r="FD198" s="192">
        <v>1</v>
      </c>
      <c r="FE198" s="192">
        <v>1</v>
      </c>
      <c r="FF198" s="192">
        <v>1</v>
      </c>
    </row>
    <row r="199" spans="1:162" ht="14.25" thickBot="1" x14ac:dyDescent="0.3">
      <c r="A199" s="31">
        <f t="shared" si="58"/>
        <v>19</v>
      </c>
      <c r="B199" s="32" t="s">
        <v>1397</v>
      </c>
      <c r="C199" s="21" t="s">
        <v>1385</v>
      </c>
      <c r="D199" s="905" t="s">
        <v>2107</v>
      </c>
      <c r="E199" s="905"/>
      <c r="F199" s="906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  <c r="BD199" s="192"/>
      <c r="BE199" s="192"/>
      <c r="BF199" s="192"/>
      <c r="BG199" s="192"/>
      <c r="BH199" s="192"/>
      <c r="BI199" s="192"/>
      <c r="BJ199" s="192"/>
      <c r="BK199" s="192"/>
      <c r="BL199" s="192"/>
      <c r="BM199" s="192"/>
      <c r="BN199" s="192"/>
      <c r="BO199" s="192"/>
      <c r="BP199" s="192"/>
      <c r="BQ199" s="192"/>
      <c r="BR199" s="192"/>
      <c r="BS199" s="192"/>
      <c r="BT199" s="192"/>
      <c r="BU199" s="192"/>
      <c r="BV199" s="192"/>
      <c r="BW199" s="192"/>
      <c r="BX199" s="192"/>
      <c r="BY199" s="192"/>
      <c r="BZ199" s="192"/>
      <c r="CA199" s="192"/>
      <c r="CB199" s="192"/>
      <c r="CC199" s="192"/>
      <c r="CD199" s="192"/>
      <c r="CE199" s="192"/>
      <c r="CF199" s="192"/>
      <c r="CG199" s="192"/>
      <c r="CH199" s="192"/>
      <c r="CI199" s="192"/>
      <c r="CJ199" s="192"/>
      <c r="CK199" s="192"/>
      <c r="CL199" s="192"/>
      <c r="CM199" s="192"/>
      <c r="CN199" s="192"/>
      <c r="CO199" s="192"/>
      <c r="CP199" s="192"/>
      <c r="CQ199" s="192"/>
      <c r="CR199" s="192"/>
      <c r="CS199" s="192"/>
      <c r="CT199" s="192"/>
      <c r="CU199" s="192"/>
      <c r="CV199" s="192"/>
      <c r="CW199" s="192"/>
      <c r="CX199" s="192"/>
      <c r="CY199" s="192"/>
      <c r="CZ199" s="192"/>
      <c r="DA199" s="192"/>
      <c r="DB199" s="192"/>
      <c r="DC199" s="192"/>
      <c r="DD199" s="192"/>
      <c r="DE199" s="192"/>
      <c r="DF199" s="192"/>
      <c r="DG199" s="192"/>
      <c r="DH199" s="192"/>
      <c r="DI199" s="192"/>
      <c r="DJ199" s="192"/>
      <c r="DK199" s="192"/>
      <c r="DL199" s="192"/>
      <c r="DM199" s="192"/>
      <c r="DN199" s="192"/>
      <c r="DO199" s="192"/>
      <c r="DP199" s="192"/>
      <c r="DQ199" s="192"/>
      <c r="DR199" s="192"/>
      <c r="DS199" s="192"/>
      <c r="DT199" s="192"/>
      <c r="DU199" s="192"/>
      <c r="DV199" s="192"/>
      <c r="DW199" s="192"/>
      <c r="DX199" s="192"/>
      <c r="DY199" s="192"/>
      <c r="DZ199" s="192"/>
      <c r="EA199" s="192"/>
      <c r="EB199" s="192">
        <v>2</v>
      </c>
      <c r="EC199" s="192">
        <v>2</v>
      </c>
      <c r="ED199" s="192">
        <v>2</v>
      </c>
      <c r="EE199" s="192">
        <v>2</v>
      </c>
      <c r="EF199" s="192">
        <v>2</v>
      </c>
      <c r="EG199" s="192">
        <v>2</v>
      </c>
      <c r="EH199" s="192">
        <v>2</v>
      </c>
      <c r="EI199" s="192">
        <v>2</v>
      </c>
      <c r="EJ199" s="192">
        <v>2</v>
      </c>
      <c r="EK199" s="192">
        <v>2</v>
      </c>
      <c r="EL199" s="192">
        <v>2</v>
      </c>
      <c r="EM199" s="192">
        <v>2</v>
      </c>
      <c r="EN199" s="192">
        <v>2</v>
      </c>
      <c r="EO199" s="192">
        <v>2</v>
      </c>
      <c r="EP199" s="192">
        <v>2</v>
      </c>
      <c r="EQ199" s="192">
        <v>2</v>
      </c>
      <c r="ER199" s="192">
        <v>2</v>
      </c>
      <c r="ES199" s="192">
        <v>2</v>
      </c>
      <c r="ET199" s="192">
        <v>2</v>
      </c>
      <c r="EU199" s="192">
        <v>2</v>
      </c>
      <c r="EV199" s="192">
        <v>2</v>
      </c>
      <c r="EW199" s="192">
        <v>2</v>
      </c>
      <c r="EX199" s="192">
        <v>2</v>
      </c>
      <c r="EY199" s="192">
        <v>2</v>
      </c>
      <c r="EZ199" s="192">
        <v>2</v>
      </c>
      <c r="FA199" s="192">
        <v>2</v>
      </c>
      <c r="FB199" s="192">
        <v>2</v>
      </c>
      <c r="FC199" s="192">
        <v>2</v>
      </c>
      <c r="FD199" s="192">
        <v>2</v>
      </c>
      <c r="FE199" s="192">
        <v>2</v>
      </c>
      <c r="FF199" s="192">
        <v>2</v>
      </c>
    </row>
    <row r="200" spans="1:162" ht="14.25" thickBot="1" x14ac:dyDescent="0.3">
      <c r="A200" s="31">
        <f t="shared" si="58"/>
        <v>19</v>
      </c>
      <c r="B200" s="32" t="s">
        <v>1397</v>
      </c>
      <c r="C200" s="21" t="s">
        <v>1385</v>
      </c>
      <c r="D200" s="905" t="s">
        <v>2072</v>
      </c>
      <c r="E200" s="905"/>
      <c r="F200" s="906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  <c r="BD200" s="192"/>
      <c r="BE200" s="192"/>
      <c r="BF200" s="192"/>
      <c r="BG200" s="192"/>
      <c r="BH200" s="192"/>
      <c r="BI200" s="192"/>
      <c r="BJ200" s="192"/>
      <c r="BK200" s="192"/>
      <c r="BL200" s="192"/>
      <c r="BM200" s="192"/>
      <c r="BN200" s="192"/>
      <c r="BO200" s="192"/>
      <c r="BP200" s="192"/>
      <c r="BQ200" s="192"/>
      <c r="BR200" s="192"/>
      <c r="BS200" s="192"/>
      <c r="BT200" s="192"/>
      <c r="BU200" s="192"/>
      <c r="BV200" s="192"/>
      <c r="BW200" s="192"/>
      <c r="BX200" s="192"/>
      <c r="BY200" s="192"/>
      <c r="BZ200" s="192"/>
      <c r="CA200" s="192"/>
      <c r="CB200" s="192"/>
      <c r="CC200" s="192"/>
      <c r="CD200" s="192"/>
      <c r="CE200" s="192"/>
      <c r="CF200" s="192"/>
      <c r="CG200" s="192"/>
      <c r="CH200" s="192"/>
      <c r="CI200" s="192"/>
      <c r="CJ200" s="192"/>
      <c r="CK200" s="192"/>
      <c r="CL200" s="192"/>
      <c r="CM200" s="192"/>
      <c r="CN200" s="192"/>
      <c r="CO200" s="192"/>
      <c r="CP200" s="192"/>
      <c r="CQ200" s="192"/>
      <c r="CR200" s="192"/>
      <c r="CS200" s="192"/>
      <c r="CT200" s="192"/>
      <c r="CU200" s="192"/>
      <c r="CV200" s="192"/>
      <c r="CW200" s="192"/>
      <c r="CX200" s="192"/>
      <c r="CY200" s="192"/>
      <c r="CZ200" s="192"/>
      <c r="DA200" s="192"/>
      <c r="DB200" s="192"/>
      <c r="DC200" s="192"/>
      <c r="DD200" s="192"/>
      <c r="DE200" s="192"/>
      <c r="DF200" s="192"/>
      <c r="DG200" s="192"/>
      <c r="DH200" s="192"/>
      <c r="DI200" s="192"/>
      <c r="DJ200" s="192"/>
      <c r="DK200" s="192"/>
      <c r="DL200" s="192"/>
      <c r="DM200" s="192"/>
      <c r="DN200" s="192"/>
      <c r="DO200" s="192"/>
      <c r="DP200" s="192"/>
      <c r="DQ200" s="192"/>
      <c r="DR200" s="192"/>
      <c r="DS200" s="192"/>
      <c r="DT200" s="192"/>
      <c r="DU200" s="192"/>
      <c r="DV200" s="192"/>
      <c r="DW200" s="192"/>
      <c r="DX200" s="192"/>
      <c r="DY200" s="192"/>
      <c r="DZ200" s="192"/>
      <c r="EA200" s="192"/>
      <c r="EB200" s="192">
        <v>1</v>
      </c>
      <c r="EC200" s="192">
        <v>1</v>
      </c>
      <c r="ED200" s="192">
        <v>1</v>
      </c>
      <c r="EE200" s="192">
        <v>1</v>
      </c>
      <c r="EF200" s="192">
        <v>1</v>
      </c>
      <c r="EG200" s="192">
        <v>1</v>
      </c>
      <c r="EH200" s="192">
        <v>1</v>
      </c>
      <c r="EI200" s="192">
        <v>1</v>
      </c>
      <c r="EJ200" s="192">
        <v>1</v>
      </c>
      <c r="EK200" s="192">
        <v>1</v>
      </c>
      <c r="EL200" s="192">
        <v>1</v>
      </c>
      <c r="EM200" s="192">
        <v>1</v>
      </c>
      <c r="EN200" s="192">
        <v>1</v>
      </c>
      <c r="EO200" s="192">
        <v>1</v>
      </c>
      <c r="EP200" s="192">
        <v>1</v>
      </c>
      <c r="EQ200" s="192">
        <v>1</v>
      </c>
      <c r="ER200" s="192">
        <v>1</v>
      </c>
      <c r="ES200" s="192">
        <v>1</v>
      </c>
      <c r="ET200" s="192">
        <v>1</v>
      </c>
      <c r="EU200" s="192">
        <v>1</v>
      </c>
      <c r="EV200" s="192">
        <v>1</v>
      </c>
      <c r="EW200" s="192">
        <v>1</v>
      </c>
      <c r="EX200" s="192">
        <v>1</v>
      </c>
      <c r="EY200" s="192">
        <v>1</v>
      </c>
      <c r="EZ200" s="192">
        <v>1</v>
      </c>
      <c r="FA200" s="192">
        <v>1</v>
      </c>
      <c r="FB200" s="192">
        <v>1</v>
      </c>
      <c r="FC200" s="192">
        <v>1</v>
      </c>
      <c r="FD200" s="192">
        <v>1</v>
      </c>
      <c r="FE200" s="192">
        <v>1</v>
      </c>
      <c r="FF200" s="192">
        <v>1</v>
      </c>
    </row>
    <row r="201" spans="1:162" ht="14.25" thickBot="1" x14ac:dyDescent="0.3">
      <c r="A201" s="31">
        <f t="shared" si="58"/>
        <v>19</v>
      </c>
      <c r="B201" s="32" t="s">
        <v>1397</v>
      </c>
      <c r="C201" s="21" t="s">
        <v>1385</v>
      </c>
      <c r="D201" s="905" t="s">
        <v>2108</v>
      </c>
      <c r="E201" s="905"/>
      <c r="F201" s="906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  <c r="BD201" s="192"/>
      <c r="BE201" s="192"/>
      <c r="BF201" s="192"/>
      <c r="BG201" s="192"/>
      <c r="BH201" s="192"/>
      <c r="BI201" s="192"/>
      <c r="BJ201" s="192"/>
      <c r="BK201" s="192"/>
      <c r="BL201" s="192"/>
      <c r="BM201" s="192"/>
      <c r="BN201" s="192"/>
      <c r="BO201" s="192"/>
      <c r="BP201" s="192"/>
      <c r="BQ201" s="192"/>
      <c r="BR201" s="192"/>
      <c r="BS201" s="192"/>
      <c r="BT201" s="192"/>
      <c r="BU201" s="192"/>
      <c r="BV201" s="192"/>
      <c r="BW201" s="192"/>
      <c r="BX201" s="192"/>
      <c r="BY201" s="192"/>
      <c r="BZ201" s="192"/>
      <c r="CA201" s="192"/>
      <c r="CB201" s="192"/>
      <c r="CC201" s="192"/>
      <c r="CD201" s="192"/>
      <c r="CE201" s="192"/>
      <c r="CF201" s="192"/>
      <c r="CG201" s="192"/>
      <c r="CH201" s="192"/>
      <c r="CI201" s="192"/>
      <c r="CJ201" s="192"/>
      <c r="CK201" s="192"/>
      <c r="CL201" s="192"/>
      <c r="CM201" s="192"/>
      <c r="CN201" s="192"/>
      <c r="CO201" s="192"/>
      <c r="CP201" s="192"/>
      <c r="CQ201" s="192"/>
      <c r="CR201" s="192"/>
      <c r="CS201" s="192"/>
      <c r="CT201" s="192"/>
      <c r="CU201" s="192"/>
      <c r="CV201" s="192"/>
      <c r="CW201" s="192"/>
      <c r="CX201" s="192"/>
      <c r="CY201" s="192"/>
      <c r="CZ201" s="192"/>
      <c r="DA201" s="192"/>
      <c r="DB201" s="192"/>
      <c r="DC201" s="192"/>
      <c r="DD201" s="192"/>
      <c r="DE201" s="192"/>
      <c r="DF201" s="192"/>
      <c r="DG201" s="192"/>
      <c r="DH201" s="192"/>
      <c r="DI201" s="192"/>
      <c r="DJ201" s="192"/>
      <c r="DK201" s="192"/>
      <c r="DL201" s="192"/>
      <c r="DM201" s="192"/>
      <c r="DN201" s="192"/>
      <c r="DO201" s="192"/>
      <c r="DP201" s="192"/>
      <c r="DQ201" s="192"/>
      <c r="DR201" s="192"/>
      <c r="DS201" s="192"/>
      <c r="DT201" s="192"/>
      <c r="DU201" s="192"/>
      <c r="DV201" s="192"/>
      <c r="DW201" s="192"/>
      <c r="DX201" s="192"/>
      <c r="DY201" s="192"/>
      <c r="DZ201" s="192"/>
      <c r="EA201" s="192"/>
      <c r="EB201" s="192">
        <v>3</v>
      </c>
      <c r="EC201" s="192">
        <v>3</v>
      </c>
      <c r="ED201" s="192">
        <v>3</v>
      </c>
      <c r="EE201" s="192">
        <v>3</v>
      </c>
      <c r="EF201" s="192">
        <v>3</v>
      </c>
      <c r="EG201" s="192">
        <v>3</v>
      </c>
      <c r="EH201" s="192">
        <v>3</v>
      </c>
      <c r="EI201" s="192">
        <v>3</v>
      </c>
      <c r="EJ201" s="192">
        <v>3</v>
      </c>
      <c r="EK201" s="192">
        <v>3</v>
      </c>
      <c r="EL201" s="192">
        <v>3</v>
      </c>
      <c r="EM201" s="192">
        <v>3</v>
      </c>
      <c r="EN201" s="192">
        <v>3</v>
      </c>
      <c r="EO201" s="192">
        <v>3</v>
      </c>
      <c r="EP201" s="192">
        <v>3</v>
      </c>
      <c r="EQ201" s="192">
        <v>3</v>
      </c>
      <c r="ER201" s="192">
        <v>3</v>
      </c>
      <c r="ES201" s="192">
        <v>3</v>
      </c>
      <c r="ET201" s="192">
        <v>3</v>
      </c>
      <c r="EU201" s="192">
        <v>3</v>
      </c>
      <c r="EV201" s="192">
        <v>3</v>
      </c>
      <c r="EW201" s="192">
        <v>3</v>
      </c>
      <c r="EX201" s="192">
        <v>3</v>
      </c>
      <c r="EY201" s="192">
        <v>3</v>
      </c>
      <c r="EZ201" s="192">
        <v>3</v>
      </c>
      <c r="FA201" s="192">
        <v>3</v>
      </c>
      <c r="FB201" s="192">
        <v>3</v>
      </c>
      <c r="FC201" s="192">
        <v>3</v>
      </c>
      <c r="FD201" s="192">
        <v>3</v>
      </c>
      <c r="FE201" s="192">
        <v>3</v>
      </c>
      <c r="FF201" s="192">
        <v>3</v>
      </c>
    </row>
    <row r="202" spans="1:162" ht="14.25" thickBot="1" x14ac:dyDescent="0.3">
      <c r="A202" s="31">
        <f t="shared" si="58"/>
        <v>19</v>
      </c>
      <c r="B202" s="32" t="s">
        <v>1397</v>
      </c>
      <c r="C202" s="178" t="s">
        <v>1385</v>
      </c>
      <c r="D202" s="907" t="s">
        <v>2066</v>
      </c>
      <c r="E202" s="907"/>
      <c r="F202" s="908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  <c r="AS202" s="197"/>
      <c r="AT202" s="197"/>
      <c r="AU202" s="197"/>
      <c r="AV202" s="197"/>
      <c r="AW202" s="197"/>
      <c r="AX202" s="197"/>
      <c r="AY202" s="197"/>
      <c r="AZ202" s="197"/>
      <c r="BA202" s="197"/>
      <c r="BB202" s="197"/>
      <c r="BC202" s="197"/>
      <c r="BD202" s="197"/>
      <c r="BE202" s="197"/>
      <c r="BF202" s="197"/>
      <c r="BG202" s="197"/>
      <c r="BH202" s="197"/>
      <c r="BI202" s="197"/>
      <c r="BJ202" s="197"/>
      <c r="BK202" s="197"/>
      <c r="BL202" s="197"/>
      <c r="BM202" s="197"/>
      <c r="BN202" s="197"/>
      <c r="BO202" s="197"/>
      <c r="BP202" s="197"/>
      <c r="BQ202" s="197"/>
      <c r="BR202" s="197"/>
      <c r="BS202" s="197"/>
      <c r="BT202" s="197"/>
      <c r="BU202" s="197"/>
      <c r="BV202" s="197"/>
      <c r="BW202" s="197"/>
      <c r="BX202" s="197"/>
      <c r="BY202" s="197"/>
      <c r="BZ202" s="197"/>
      <c r="CA202" s="197"/>
      <c r="CB202" s="197"/>
      <c r="CC202" s="197"/>
      <c r="CD202" s="197"/>
      <c r="CE202" s="197"/>
      <c r="CF202" s="197"/>
      <c r="CG202" s="197"/>
      <c r="CH202" s="197"/>
      <c r="CI202" s="197"/>
      <c r="CJ202" s="197"/>
      <c r="CK202" s="197"/>
      <c r="CL202" s="197"/>
      <c r="CM202" s="197"/>
      <c r="CN202" s="197"/>
      <c r="CO202" s="197"/>
      <c r="CP202" s="197"/>
      <c r="CQ202" s="197"/>
      <c r="CR202" s="197"/>
      <c r="CS202" s="197"/>
      <c r="CT202" s="197"/>
      <c r="CU202" s="197"/>
      <c r="CV202" s="197"/>
      <c r="CW202" s="197"/>
      <c r="CX202" s="197"/>
      <c r="CY202" s="197"/>
      <c r="CZ202" s="197"/>
      <c r="DA202" s="197"/>
      <c r="DB202" s="197"/>
      <c r="DC202" s="197"/>
      <c r="DD202" s="197"/>
      <c r="DE202" s="197"/>
      <c r="DF202" s="197"/>
      <c r="DG202" s="197"/>
      <c r="DH202" s="197"/>
      <c r="DI202" s="197"/>
      <c r="DJ202" s="197"/>
      <c r="DK202" s="197"/>
      <c r="DL202" s="197"/>
      <c r="DM202" s="197"/>
      <c r="DN202" s="197"/>
      <c r="DO202" s="197"/>
      <c r="DP202" s="197"/>
      <c r="DQ202" s="197"/>
      <c r="DR202" s="197"/>
      <c r="DS202" s="197"/>
      <c r="DT202" s="197"/>
      <c r="DU202" s="197"/>
      <c r="DV202" s="197"/>
      <c r="DW202" s="197"/>
      <c r="DX202" s="197"/>
      <c r="DY202" s="197"/>
      <c r="DZ202" s="197"/>
      <c r="EA202" s="197"/>
      <c r="EB202" s="197">
        <v>2</v>
      </c>
      <c r="EC202" s="197">
        <v>2</v>
      </c>
      <c r="ED202" s="197">
        <v>2</v>
      </c>
      <c r="EE202" s="197">
        <v>2</v>
      </c>
      <c r="EF202" s="197">
        <v>2</v>
      </c>
      <c r="EG202" s="197">
        <v>2</v>
      </c>
      <c r="EH202" s="197">
        <v>2</v>
      </c>
      <c r="EI202" s="197">
        <v>2</v>
      </c>
      <c r="EJ202" s="197">
        <v>2</v>
      </c>
      <c r="EK202" s="197">
        <v>2</v>
      </c>
      <c r="EL202" s="197">
        <v>2</v>
      </c>
      <c r="EM202" s="197">
        <v>2</v>
      </c>
      <c r="EN202" s="197">
        <v>2</v>
      </c>
      <c r="EO202" s="197">
        <v>2</v>
      </c>
      <c r="EP202" s="197">
        <v>2</v>
      </c>
      <c r="EQ202" s="197">
        <v>2</v>
      </c>
      <c r="ER202" s="197">
        <v>2</v>
      </c>
      <c r="ES202" s="197">
        <v>2</v>
      </c>
      <c r="ET202" s="197">
        <v>2</v>
      </c>
      <c r="EU202" s="197">
        <v>2</v>
      </c>
      <c r="EV202" s="197">
        <v>2</v>
      </c>
      <c r="EW202" s="197">
        <v>2</v>
      </c>
      <c r="EX202" s="197">
        <v>2</v>
      </c>
      <c r="EY202" s="197">
        <v>2</v>
      </c>
      <c r="EZ202" s="197">
        <v>2</v>
      </c>
      <c r="FA202" s="197">
        <v>2</v>
      </c>
      <c r="FB202" s="197">
        <v>2</v>
      </c>
      <c r="FC202" s="197">
        <v>2</v>
      </c>
      <c r="FD202" s="197">
        <v>2</v>
      </c>
      <c r="FE202" s="197">
        <v>2</v>
      </c>
      <c r="FF202" s="197">
        <v>2</v>
      </c>
    </row>
    <row r="203" spans="1:162" x14ac:dyDescent="0.25">
      <c r="A203" s="196">
        <v>20</v>
      </c>
      <c r="B203" s="32" t="s">
        <v>1392</v>
      </c>
      <c r="C203" s="32" t="s">
        <v>1385</v>
      </c>
      <c r="D203" s="909" t="s">
        <v>2067</v>
      </c>
      <c r="E203" s="909"/>
      <c r="F203" s="910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  <c r="BD203" s="192"/>
      <c r="BE203" s="192"/>
      <c r="BF203" s="192"/>
      <c r="BG203" s="192"/>
      <c r="BH203" s="192"/>
      <c r="BI203" s="192"/>
      <c r="BJ203" s="192"/>
      <c r="BK203" s="192"/>
      <c r="BL203" s="192"/>
      <c r="BM203" s="192"/>
      <c r="BN203" s="192"/>
      <c r="BO203" s="192"/>
      <c r="BP203" s="192"/>
      <c r="BQ203" s="192"/>
      <c r="BR203" s="192"/>
      <c r="BS203" s="192"/>
      <c r="BT203" s="192"/>
      <c r="BU203" s="192"/>
      <c r="BV203" s="192"/>
      <c r="BW203" s="192"/>
      <c r="BX203" s="192">
        <v>1</v>
      </c>
      <c r="BY203" s="192">
        <v>1</v>
      </c>
      <c r="BZ203" s="192">
        <v>1</v>
      </c>
      <c r="CA203" s="192">
        <v>1</v>
      </c>
      <c r="CB203" s="192">
        <v>1</v>
      </c>
      <c r="CC203" s="192">
        <v>1</v>
      </c>
      <c r="CD203" s="192">
        <v>1</v>
      </c>
      <c r="CE203" s="192">
        <v>1</v>
      </c>
      <c r="CF203" s="192">
        <v>1</v>
      </c>
      <c r="CG203" s="192">
        <v>1</v>
      </c>
      <c r="CH203" s="192">
        <v>1</v>
      </c>
      <c r="CI203" s="192">
        <v>1</v>
      </c>
      <c r="CJ203" s="192">
        <v>1</v>
      </c>
      <c r="CK203" s="192">
        <v>1</v>
      </c>
      <c r="CL203" s="192">
        <v>1</v>
      </c>
      <c r="CM203" s="192">
        <v>1</v>
      </c>
      <c r="CN203" s="192">
        <v>1</v>
      </c>
      <c r="CO203" s="192">
        <v>1</v>
      </c>
      <c r="CP203" s="192">
        <v>1</v>
      </c>
      <c r="CQ203" s="192">
        <v>1</v>
      </c>
      <c r="CR203" s="192">
        <v>1</v>
      </c>
      <c r="CS203" s="192">
        <v>1</v>
      </c>
      <c r="CT203" s="192">
        <v>1</v>
      </c>
      <c r="CU203" s="192">
        <v>1</v>
      </c>
      <c r="CV203" s="192">
        <v>1</v>
      </c>
      <c r="CW203" s="192">
        <v>1</v>
      </c>
      <c r="CX203" s="192">
        <v>1</v>
      </c>
      <c r="CY203" s="192">
        <v>1</v>
      </c>
      <c r="CZ203" s="192">
        <v>1</v>
      </c>
      <c r="DA203" s="192">
        <v>1</v>
      </c>
      <c r="DB203" s="192">
        <v>1</v>
      </c>
      <c r="DC203" s="192">
        <v>1</v>
      </c>
      <c r="DD203" s="192">
        <v>1</v>
      </c>
      <c r="DE203" s="192">
        <v>1</v>
      </c>
      <c r="DF203" s="192">
        <v>1</v>
      </c>
      <c r="DG203" s="192">
        <v>1</v>
      </c>
      <c r="DH203" s="192">
        <v>1</v>
      </c>
      <c r="DI203" s="192">
        <v>1</v>
      </c>
      <c r="DJ203" s="192">
        <v>1</v>
      </c>
      <c r="DK203" s="192">
        <v>1</v>
      </c>
      <c r="DL203" s="192">
        <v>1</v>
      </c>
      <c r="DM203" s="192">
        <v>1</v>
      </c>
      <c r="DN203" s="192">
        <v>1</v>
      </c>
      <c r="DO203" s="192">
        <v>1</v>
      </c>
      <c r="DP203" s="192">
        <v>1</v>
      </c>
      <c r="DQ203" s="192">
        <v>1</v>
      </c>
      <c r="DR203" s="192">
        <v>1</v>
      </c>
      <c r="DS203" s="192">
        <v>1</v>
      </c>
      <c r="DT203" s="192">
        <v>1</v>
      </c>
      <c r="DU203" s="192">
        <v>1</v>
      </c>
      <c r="DV203" s="192">
        <v>1</v>
      </c>
      <c r="DW203" s="192">
        <v>1</v>
      </c>
      <c r="DX203" s="192">
        <v>1</v>
      </c>
      <c r="DY203" s="192">
        <v>1</v>
      </c>
      <c r="DZ203" s="192">
        <v>1</v>
      </c>
      <c r="EA203" s="192">
        <v>1</v>
      </c>
      <c r="EB203" s="192">
        <v>1</v>
      </c>
      <c r="EC203" s="192">
        <v>1</v>
      </c>
      <c r="ED203" s="192">
        <v>1</v>
      </c>
      <c r="EE203" s="192">
        <v>1</v>
      </c>
      <c r="EF203" s="192">
        <v>1</v>
      </c>
      <c r="EG203" s="192">
        <v>1</v>
      </c>
      <c r="EH203" s="192">
        <v>1</v>
      </c>
      <c r="EI203" s="192">
        <v>1</v>
      </c>
      <c r="EJ203" s="192">
        <v>1</v>
      </c>
      <c r="EK203" s="192">
        <v>1</v>
      </c>
      <c r="EL203" s="192">
        <v>1</v>
      </c>
      <c r="EM203" s="192">
        <v>1</v>
      </c>
      <c r="EN203" s="192">
        <v>1</v>
      </c>
      <c r="EO203" s="192">
        <v>1</v>
      </c>
      <c r="EP203" s="192">
        <v>1</v>
      </c>
      <c r="EQ203" s="192">
        <v>1</v>
      </c>
      <c r="ER203" s="192">
        <v>1</v>
      </c>
      <c r="ES203" s="192">
        <v>1</v>
      </c>
      <c r="ET203" s="192">
        <v>1</v>
      </c>
      <c r="EU203" s="192">
        <v>1</v>
      </c>
      <c r="EV203" s="192">
        <v>1</v>
      </c>
      <c r="EW203" s="192">
        <v>1</v>
      </c>
      <c r="EX203" s="192">
        <v>1</v>
      </c>
      <c r="EY203" s="192">
        <v>1</v>
      </c>
      <c r="EZ203" s="192">
        <v>1</v>
      </c>
      <c r="FA203" s="192">
        <v>1</v>
      </c>
      <c r="FB203" s="192">
        <v>1</v>
      </c>
      <c r="FC203" s="192">
        <v>1</v>
      </c>
      <c r="FD203" s="192">
        <v>1</v>
      </c>
      <c r="FE203" s="192">
        <v>1</v>
      </c>
      <c r="FF203" s="192">
        <v>1</v>
      </c>
    </row>
    <row r="204" spans="1:162" x14ac:dyDescent="0.25">
      <c r="A204" s="31">
        <f>A203</f>
        <v>20</v>
      </c>
      <c r="B204" s="21" t="s">
        <v>1392</v>
      </c>
      <c r="C204" s="21" t="s">
        <v>1385</v>
      </c>
      <c r="D204" s="905" t="s">
        <v>2087</v>
      </c>
      <c r="E204" s="905"/>
      <c r="F204" s="906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  <c r="BD204" s="192"/>
      <c r="BE204" s="192"/>
      <c r="BF204" s="192"/>
      <c r="BG204" s="192"/>
      <c r="BH204" s="192"/>
      <c r="BI204" s="192"/>
      <c r="BJ204" s="192"/>
      <c r="BK204" s="192"/>
      <c r="BL204" s="192"/>
      <c r="BM204" s="192"/>
      <c r="BN204" s="192"/>
      <c r="BO204" s="192"/>
      <c r="BP204" s="192"/>
      <c r="BQ204" s="192"/>
      <c r="BR204" s="192"/>
      <c r="BS204" s="192"/>
      <c r="BT204" s="192"/>
      <c r="BU204" s="192"/>
      <c r="BV204" s="192"/>
      <c r="BW204" s="192"/>
      <c r="BX204" s="192">
        <v>1</v>
      </c>
      <c r="BY204" s="192">
        <v>1</v>
      </c>
      <c r="BZ204" s="192">
        <v>1</v>
      </c>
      <c r="CA204" s="192">
        <v>1</v>
      </c>
      <c r="CB204" s="192">
        <v>1</v>
      </c>
      <c r="CC204" s="192">
        <v>1</v>
      </c>
      <c r="CD204" s="192">
        <v>1</v>
      </c>
      <c r="CE204" s="192">
        <v>1</v>
      </c>
      <c r="CF204" s="192">
        <v>1</v>
      </c>
      <c r="CG204" s="192">
        <v>1</v>
      </c>
      <c r="CH204" s="192">
        <v>1</v>
      </c>
      <c r="CI204" s="192">
        <v>1</v>
      </c>
      <c r="CJ204" s="192">
        <v>1</v>
      </c>
      <c r="CK204" s="192">
        <v>1</v>
      </c>
      <c r="CL204" s="192">
        <v>1</v>
      </c>
      <c r="CM204" s="192">
        <v>1</v>
      </c>
      <c r="CN204" s="192">
        <v>1</v>
      </c>
      <c r="CO204" s="192">
        <v>1</v>
      </c>
      <c r="CP204" s="192">
        <v>1</v>
      </c>
      <c r="CQ204" s="192">
        <v>1</v>
      </c>
      <c r="CR204" s="192">
        <v>1</v>
      </c>
      <c r="CS204" s="192">
        <v>1</v>
      </c>
      <c r="CT204" s="192">
        <v>1</v>
      </c>
      <c r="CU204" s="192">
        <v>1</v>
      </c>
      <c r="CV204" s="192">
        <v>1</v>
      </c>
      <c r="CW204" s="192">
        <v>1</v>
      </c>
      <c r="CX204" s="192">
        <v>1</v>
      </c>
      <c r="CY204" s="192">
        <v>1</v>
      </c>
      <c r="CZ204" s="192">
        <v>1</v>
      </c>
      <c r="DA204" s="192">
        <v>1</v>
      </c>
      <c r="DB204" s="192">
        <v>1</v>
      </c>
      <c r="DC204" s="192">
        <v>1</v>
      </c>
      <c r="DD204" s="192">
        <v>1</v>
      </c>
      <c r="DE204" s="192">
        <v>1</v>
      </c>
      <c r="DF204" s="192">
        <v>1</v>
      </c>
      <c r="DG204" s="192">
        <v>1</v>
      </c>
      <c r="DH204" s="192">
        <v>1</v>
      </c>
      <c r="DI204" s="192">
        <v>1</v>
      </c>
      <c r="DJ204" s="192">
        <v>1</v>
      </c>
      <c r="DK204" s="192">
        <v>1</v>
      </c>
      <c r="DL204" s="192">
        <v>1</v>
      </c>
      <c r="DM204" s="192">
        <v>1</v>
      </c>
      <c r="DN204" s="192">
        <v>1</v>
      </c>
      <c r="DO204" s="192">
        <v>1</v>
      </c>
      <c r="DP204" s="192">
        <v>1</v>
      </c>
      <c r="DQ204" s="192">
        <v>1</v>
      </c>
      <c r="DR204" s="192">
        <v>1</v>
      </c>
      <c r="DS204" s="192">
        <v>1</v>
      </c>
      <c r="DT204" s="192">
        <v>1</v>
      </c>
      <c r="DU204" s="192">
        <v>1</v>
      </c>
      <c r="DV204" s="192">
        <v>1</v>
      </c>
      <c r="DW204" s="192">
        <v>1</v>
      </c>
      <c r="DX204" s="192">
        <v>1</v>
      </c>
      <c r="DY204" s="192">
        <v>1</v>
      </c>
      <c r="DZ204" s="192">
        <v>1</v>
      </c>
      <c r="EA204" s="192">
        <v>1</v>
      </c>
      <c r="EB204" s="192">
        <v>1</v>
      </c>
      <c r="EC204" s="192">
        <v>1</v>
      </c>
      <c r="ED204" s="192">
        <v>1</v>
      </c>
      <c r="EE204" s="192">
        <v>1</v>
      </c>
      <c r="EF204" s="192">
        <v>1</v>
      </c>
      <c r="EG204" s="192">
        <v>1</v>
      </c>
      <c r="EH204" s="192">
        <v>1</v>
      </c>
      <c r="EI204" s="192">
        <v>1</v>
      </c>
      <c r="EJ204" s="192">
        <v>1</v>
      </c>
      <c r="EK204" s="192">
        <v>1</v>
      </c>
      <c r="EL204" s="192">
        <v>1</v>
      </c>
      <c r="EM204" s="192">
        <v>1</v>
      </c>
      <c r="EN204" s="192">
        <v>1</v>
      </c>
      <c r="EO204" s="192">
        <v>1</v>
      </c>
      <c r="EP204" s="192">
        <v>1</v>
      </c>
      <c r="EQ204" s="192">
        <v>1</v>
      </c>
      <c r="ER204" s="192">
        <v>1</v>
      </c>
      <c r="ES204" s="192">
        <v>1</v>
      </c>
      <c r="ET204" s="192">
        <v>1</v>
      </c>
      <c r="EU204" s="192">
        <v>1</v>
      </c>
      <c r="EV204" s="192">
        <v>1</v>
      </c>
      <c r="EW204" s="192">
        <v>1</v>
      </c>
      <c r="EX204" s="192">
        <v>1</v>
      </c>
      <c r="EY204" s="192">
        <v>1</v>
      </c>
      <c r="EZ204" s="192">
        <v>1</v>
      </c>
      <c r="FA204" s="192">
        <v>1</v>
      </c>
      <c r="FB204" s="192">
        <v>1</v>
      </c>
      <c r="FC204" s="192">
        <v>1</v>
      </c>
      <c r="FD204" s="192">
        <v>1</v>
      </c>
      <c r="FE204" s="192">
        <v>1</v>
      </c>
      <c r="FF204" s="192">
        <v>1</v>
      </c>
    </row>
    <row r="205" spans="1:162" x14ac:dyDescent="0.25">
      <c r="A205" s="31">
        <f t="shared" ref="A205:A213" si="59">A204</f>
        <v>20</v>
      </c>
      <c r="B205" s="21" t="s">
        <v>1392</v>
      </c>
      <c r="C205" s="21" t="s">
        <v>1385</v>
      </c>
      <c r="D205" s="911" t="s">
        <v>2068</v>
      </c>
      <c r="E205" s="912"/>
      <c r="F205" s="913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  <c r="BD205" s="192"/>
      <c r="BE205" s="192"/>
      <c r="BF205" s="192"/>
      <c r="BG205" s="192"/>
      <c r="BH205" s="192"/>
      <c r="BI205" s="192"/>
      <c r="BJ205" s="192"/>
      <c r="BK205" s="192"/>
      <c r="BL205" s="192"/>
      <c r="BM205" s="192"/>
      <c r="BN205" s="192"/>
      <c r="BO205" s="192"/>
      <c r="BP205" s="192"/>
      <c r="BQ205" s="192"/>
      <c r="BR205" s="192"/>
      <c r="BS205" s="192"/>
      <c r="BT205" s="192"/>
      <c r="BU205" s="192"/>
      <c r="BV205" s="192"/>
      <c r="BW205" s="192"/>
      <c r="BX205" s="192">
        <v>1</v>
      </c>
      <c r="BY205" s="192">
        <v>1</v>
      </c>
      <c r="BZ205" s="192">
        <v>1</v>
      </c>
      <c r="CA205" s="192">
        <v>1</v>
      </c>
      <c r="CB205" s="192">
        <v>1</v>
      </c>
      <c r="CC205" s="192">
        <v>1</v>
      </c>
      <c r="CD205" s="192">
        <v>1</v>
      </c>
      <c r="CE205" s="192">
        <v>1</v>
      </c>
      <c r="CF205" s="192">
        <v>1</v>
      </c>
      <c r="CG205" s="192">
        <v>1</v>
      </c>
      <c r="CH205" s="192">
        <v>1</v>
      </c>
      <c r="CI205" s="192">
        <v>1</v>
      </c>
      <c r="CJ205" s="192">
        <v>1</v>
      </c>
      <c r="CK205" s="192">
        <v>1</v>
      </c>
      <c r="CL205" s="192">
        <v>1</v>
      </c>
      <c r="CM205" s="192">
        <v>1</v>
      </c>
      <c r="CN205" s="192">
        <v>1</v>
      </c>
      <c r="CO205" s="192">
        <v>1</v>
      </c>
      <c r="CP205" s="192">
        <v>1</v>
      </c>
      <c r="CQ205" s="192">
        <v>1</v>
      </c>
      <c r="CR205" s="192">
        <v>1</v>
      </c>
      <c r="CS205" s="192">
        <v>1</v>
      </c>
      <c r="CT205" s="192">
        <v>1</v>
      </c>
      <c r="CU205" s="192">
        <v>1</v>
      </c>
      <c r="CV205" s="192">
        <v>1</v>
      </c>
      <c r="CW205" s="192">
        <v>1</v>
      </c>
      <c r="CX205" s="192">
        <v>1</v>
      </c>
      <c r="CY205" s="192">
        <v>1</v>
      </c>
      <c r="CZ205" s="192">
        <v>1</v>
      </c>
      <c r="DA205" s="192">
        <v>1</v>
      </c>
      <c r="DB205" s="192">
        <v>1</v>
      </c>
      <c r="DC205" s="192">
        <v>1</v>
      </c>
      <c r="DD205" s="192">
        <v>1</v>
      </c>
      <c r="DE205" s="192">
        <v>1</v>
      </c>
      <c r="DF205" s="192">
        <v>1</v>
      </c>
      <c r="DG205" s="192">
        <v>1</v>
      </c>
      <c r="DH205" s="192">
        <v>1</v>
      </c>
      <c r="DI205" s="192">
        <v>1</v>
      </c>
      <c r="DJ205" s="192">
        <v>1</v>
      </c>
      <c r="DK205" s="192">
        <v>1</v>
      </c>
      <c r="DL205" s="192">
        <v>1</v>
      </c>
      <c r="DM205" s="192">
        <v>1</v>
      </c>
      <c r="DN205" s="192">
        <v>1</v>
      </c>
      <c r="DO205" s="192">
        <v>1</v>
      </c>
      <c r="DP205" s="192">
        <v>1</v>
      </c>
      <c r="DQ205" s="192">
        <v>1</v>
      </c>
      <c r="DR205" s="192">
        <v>1</v>
      </c>
      <c r="DS205" s="192">
        <v>1</v>
      </c>
      <c r="DT205" s="192">
        <v>1</v>
      </c>
      <c r="DU205" s="192">
        <v>1</v>
      </c>
      <c r="DV205" s="192">
        <v>1</v>
      </c>
      <c r="DW205" s="192">
        <v>1</v>
      </c>
      <c r="DX205" s="192">
        <v>1</v>
      </c>
      <c r="DY205" s="192">
        <v>1</v>
      </c>
      <c r="DZ205" s="192">
        <v>1</v>
      </c>
      <c r="EA205" s="192">
        <v>1</v>
      </c>
      <c r="EB205" s="192">
        <v>1</v>
      </c>
      <c r="EC205" s="192">
        <v>1</v>
      </c>
      <c r="ED205" s="192">
        <v>1</v>
      </c>
      <c r="EE205" s="192">
        <v>1</v>
      </c>
      <c r="EF205" s="192">
        <v>1</v>
      </c>
      <c r="EG205" s="192">
        <v>1</v>
      </c>
      <c r="EH205" s="192">
        <v>1</v>
      </c>
      <c r="EI205" s="192">
        <v>1</v>
      </c>
      <c r="EJ205" s="192">
        <v>1</v>
      </c>
      <c r="EK205" s="192">
        <v>1</v>
      </c>
      <c r="EL205" s="192">
        <v>1</v>
      </c>
      <c r="EM205" s="192">
        <v>1</v>
      </c>
      <c r="EN205" s="192">
        <v>1</v>
      </c>
      <c r="EO205" s="192">
        <v>1</v>
      </c>
      <c r="EP205" s="192">
        <v>1</v>
      </c>
      <c r="EQ205" s="192">
        <v>1</v>
      </c>
      <c r="ER205" s="192">
        <v>1</v>
      </c>
      <c r="ES205" s="192">
        <v>1</v>
      </c>
      <c r="ET205" s="192">
        <v>1</v>
      </c>
      <c r="EU205" s="192">
        <v>1</v>
      </c>
      <c r="EV205" s="192">
        <v>1</v>
      </c>
      <c r="EW205" s="192">
        <v>1</v>
      </c>
      <c r="EX205" s="192">
        <v>1</v>
      </c>
      <c r="EY205" s="192">
        <v>1</v>
      </c>
      <c r="EZ205" s="192">
        <v>1</v>
      </c>
      <c r="FA205" s="192">
        <v>1</v>
      </c>
      <c r="FB205" s="192">
        <v>1</v>
      </c>
      <c r="FC205" s="192">
        <v>1</v>
      </c>
      <c r="FD205" s="192">
        <v>1</v>
      </c>
      <c r="FE205" s="192">
        <v>1</v>
      </c>
      <c r="FF205" s="192">
        <v>1</v>
      </c>
    </row>
    <row r="206" spans="1:162" x14ac:dyDescent="0.25">
      <c r="A206" s="31">
        <f t="shared" si="59"/>
        <v>20</v>
      </c>
      <c r="B206" s="21" t="s">
        <v>1392</v>
      </c>
      <c r="C206" s="21" t="s">
        <v>1385</v>
      </c>
      <c r="D206" s="905" t="s">
        <v>2105</v>
      </c>
      <c r="E206" s="905"/>
      <c r="F206" s="906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  <c r="BD206" s="192"/>
      <c r="BE206" s="192"/>
      <c r="BF206" s="192"/>
      <c r="BG206" s="192"/>
      <c r="BH206" s="192"/>
      <c r="BI206" s="192"/>
      <c r="BJ206" s="192"/>
      <c r="BK206" s="192"/>
      <c r="BL206" s="192"/>
      <c r="BM206" s="192"/>
      <c r="BN206" s="192"/>
      <c r="BO206" s="192"/>
      <c r="BP206" s="192"/>
      <c r="BQ206" s="192"/>
      <c r="BR206" s="192"/>
      <c r="BS206" s="192"/>
      <c r="BT206" s="192"/>
      <c r="BU206" s="192"/>
      <c r="BV206" s="192"/>
      <c r="BW206" s="192"/>
      <c r="BX206" s="192">
        <v>1</v>
      </c>
      <c r="BY206" s="192">
        <v>1</v>
      </c>
      <c r="BZ206" s="192">
        <v>1</v>
      </c>
      <c r="CA206" s="192">
        <v>1</v>
      </c>
      <c r="CB206" s="192">
        <v>1</v>
      </c>
      <c r="CC206" s="192">
        <v>1</v>
      </c>
      <c r="CD206" s="192">
        <v>1</v>
      </c>
      <c r="CE206" s="192">
        <v>1</v>
      </c>
      <c r="CF206" s="192">
        <v>1</v>
      </c>
      <c r="CG206" s="192">
        <v>1</v>
      </c>
      <c r="CH206" s="192">
        <v>1</v>
      </c>
      <c r="CI206" s="192">
        <v>1</v>
      </c>
      <c r="CJ206" s="192">
        <v>1</v>
      </c>
      <c r="CK206" s="192">
        <v>1</v>
      </c>
      <c r="CL206" s="192">
        <v>1</v>
      </c>
      <c r="CM206" s="192">
        <v>1</v>
      </c>
      <c r="CN206" s="192">
        <v>1</v>
      </c>
      <c r="CO206" s="192">
        <v>1</v>
      </c>
      <c r="CP206" s="192">
        <v>1</v>
      </c>
      <c r="CQ206" s="192">
        <v>1</v>
      </c>
      <c r="CR206" s="192">
        <v>1</v>
      </c>
      <c r="CS206" s="192">
        <v>1</v>
      </c>
      <c r="CT206" s="192">
        <v>1</v>
      </c>
      <c r="CU206" s="192">
        <v>1</v>
      </c>
      <c r="CV206" s="192">
        <v>1</v>
      </c>
      <c r="CW206" s="192">
        <v>1</v>
      </c>
      <c r="CX206" s="192">
        <v>1</v>
      </c>
      <c r="CY206" s="192">
        <v>1</v>
      </c>
      <c r="CZ206" s="192">
        <v>1</v>
      </c>
      <c r="DA206" s="192">
        <v>1</v>
      </c>
      <c r="DB206" s="192">
        <v>1</v>
      </c>
      <c r="DC206" s="192">
        <v>1</v>
      </c>
      <c r="DD206" s="192">
        <v>1</v>
      </c>
      <c r="DE206" s="192">
        <v>1</v>
      </c>
      <c r="DF206" s="192">
        <v>1</v>
      </c>
      <c r="DG206" s="192">
        <v>1</v>
      </c>
      <c r="DH206" s="192">
        <v>1</v>
      </c>
      <c r="DI206" s="192">
        <v>1</v>
      </c>
      <c r="DJ206" s="192">
        <v>1</v>
      </c>
      <c r="DK206" s="192">
        <v>1</v>
      </c>
      <c r="DL206" s="192">
        <v>1</v>
      </c>
      <c r="DM206" s="192">
        <v>1</v>
      </c>
      <c r="DN206" s="192">
        <v>1</v>
      </c>
      <c r="DO206" s="192">
        <v>1</v>
      </c>
      <c r="DP206" s="192">
        <v>1</v>
      </c>
      <c r="DQ206" s="192">
        <v>1</v>
      </c>
      <c r="DR206" s="192">
        <v>1</v>
      </c>
      <c r="DS206" s="192">
        <v>1</v>
      </c>
      <c r="DT206" s="192">
        <v>1</v>
      </c>
      <c r="DU206" s="192">
        <v>1</v>
      </c>
      <c r="DV206" s="192">
        <v>1</v>
      </c>
      <c r="DW206" s="192">
        <v>1</v>
      </c>
      <c r="DX206" s="192">
        <v>1</v>
      </c>
      <c r="DY206" s="192">
        <v>1</v>
      </c>
      <c r="DZ206" s="192">
        <v>1</v>
      </c>
      <c r="EA206" s="192">
        <v>1</v>
      </c>
      <c r="EB206" s="192">
        <v>1</v>
      </c>
      <c r="EC206" s="192">
        <v>1</v>
      </c>
      <c r="ED206" s="192">
        <v>1</v>
      </c>
      <c r="EE206" s="192">
        <v>1</v>
      </c>
      <c r="EF206" s="192">
        <v>1</v>
      </c>
      <c r="EG206" s="192">
        <v>1</v>
      </c>
      <c r="EH206" s="192">
        <v>1</v>
      </c>
      <c r="EI206" s="192">
        <v>1</v>
      </c>
      <c r="EJ206" s="192">
        <v>1</v>
      </c>
      <c r="EK206" s="192">
        <v>1</v>
      </c>
      <c r="EL206" s="192">
        <v>1</v>
      </c>
      <c r="EM206" s="192">
        <v>1</v>
      </c>
      <c r="EN206" s="192">
        <v>1</v>
      </c>
      <c r="EO206" s="192">
        <v>1</v>
      </c>
      <c r="EP206" s="192">
        <v>1</v>
      </c>
      <c r="EQ206" s="192">
        <v>1</v>
      </c>
      <c r="ER206" s="192">
        <v>1</v>
      </c>
      <c r="ES206" s="192">
        <v>1</v>
      </c>
      <c r="ET206" s="192">
        <v>1</v>
      </c>
      <c r="EU206" s="192">
        <v>1</v>
      </c>
      <c r="EV206" s="192">
        <v>1</v>
      </c>
      <c r="EW206" s="192">
        <v>1</v>
      </c>
      <c r="EX206" s="192">
        <v>1</v>
      </c>
      <c r="EY206" s="192">
        <v>1</v>
      </c>
      <c r="EZ206" s="192">
        <v>1</v>
      </c>
      <c r="FA206" s="192">
        <v>1</v>
      </c>
      <c r="FB206" s="192">
        <v>1</v>
      </c>
      <c r="FC206" s="192">
        <v>1</v>
      </c>
      <c r="FD206" s="192">
        <v>1</v>
      </c>
      <c r="FE206" s="192">
        <v>1</v>
      </c>
      <c r="FF206" s="192">
        <v>1</v>
      </c>
    </row>
    <row r="207" spans="1:162" x14ac:dyDescent="0.25">
      <c r="A207" s="31">
        <f t="shared" si="59"/>
        <v>20</v>
      </c>
      <c r="B207" s="21" t="s">
        <v>1392</v>
      </c>
      <c r="C207" s="21" t="s">
        <v>1385</v>
      </c>
      <c r="D207" s="905" t="s">
        <v>2106</v>
      </c>
      <c r="E207" s="905"/>
      <c r="F207" s="906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  <c r="BD207" s="192"/>
      <c r="BE207" s="192"/>
      <c r="BF207" s="192"/>
      <c r="BG207" s="192"/>
      <c r="BH207" s="192"/>
      <c r="BI207" s="192"/>
      <c r="BJ207" s="192"/>
      <c r="BK207" s="192"/>
      <c r="BL207" s="192"/>
      <c r="BM207" s="192"/>
      <c r="BN207" s="192"/>
      <c r="BO207" s="192"/>
      <c r="BP207" s="192"/>
      <c r="BQ207" s="192"/>
      <c r="BR207" s="192"/>
      <c r="BS207" s="192"/>
      <c r="BT207" s="192"/>
      <c r="BU207" s="192"/>
      <c r="BV207" s="192"/>
      <c r="BW207" s="192"/>
      <c r="BX207" s="192"/>
      <c r="BY207" s="192"/>
      <c r="BZ207" s="192"/>
      <c r="CA207" s="192"/>
      <c r="CB207" s="192"/>
      <c r="CC207" s="192"/>
      <c r="CD207" s="192"/>
      <c r="CE207" s="192"/>
      <c r="CF207" s="192"/>
      <c r="CG207" s="192"/>
      <c r="CH207" s="192"/>
      <c r="CI207" s="192"/>
      <c r="CJ207" s="192"/>
      <c r="CK207" s="192"/>
      <c r="CL207" s="192"/>
      <c r="CM207" s="192"/>
      <c r="CN207" s="192"/>
      <c r="CO207" s="192"/>
      <c r="CP207" s="192"/>
      <c r="CQ207" s="192"/>
      <c r="CR207" s="192"/>
      <c r="CS207" s="192"/>
      <c r="CT207" s="192"/>
      <c r="CU207" s="192"/>
      <c r="CV207" s="192"/>
      <c r="CW207" s="192"/>
      <c r="CX207" s="192"/>
      <c r="CY207" s="192"/>
      <c r="CZ207" s="192"/>
      <c r="DA207" s="192"/>
      <c r="DB207" s="192"/>
      <c r="DC207" s="192"/>
      <c r="DD207" s="192"/>
      <c r="DE207" s="192"/>
      <c r="DF207" s="192"/>
      <c r="DG207" s="192"/>
      <c r="DH207" s="192"/>
      <c r="DI207" s="192"/>
      <c r="DJ207" s="192"/>
      <c r="DK207" s="192"/>
      <c r="DL207" s="192"/>
      <c r="DM207" s="192"/>
      <c r="DN207" s="192"/>
      <c r="DO207" s="192"/>
      <c r="DP207" s="192"/>
      <c r="DQ207" s="192"/>
      <c r="DR207" s="192"/>
      <c r="DS207" s="192"/>
      <c r="DT207" s="192"/>
      <c r="DU207" s="192"/>
      <c r="DV207" s="192"/>
      <c r="DW207" s="192"/>
      <c r="DX207" s="192"/>
      <c r="DY207" s="192"/>
      <c r="DZ207" s="192"/>
      <c r="EA207" s="192"/>
      <c r="EB207" s="192"/>
      <c r="EC207" s="192"/>
      <c r="ED207" s="192"/>
      <c r="EE207" s="192"/>
      <c r="EF207" s="192"/>
      <c r="EG207" s="192"/>
      <c r="EH207" s="192"/>
      <c r="EI207" s="192"/>
      <c r="EJ207" s="192"/>
      <c r="EK207" s="192"/>
      <c r="EL207" s="192"/>
      <c r="EM207" s="192"/>
      <c r="EN207" s="192"/>
      <c r="EO207" s="192"/>
      <c r="EP207" s="192"/>
      <c r="EQ207" s="192"/>
      <c r="ER207" s="192"/>
      <c r="ES207" s="192"/>
      <c r="ET207" s="192"/>
      <c r="EU207" s="192"/>
      <c r="EV207" s="192"/>
      <c r="EW207" s="192"/>
      <c r="EX207" s="192"/>
      <c r="EY207" s="192"/>
      <c r="EZ207" s="192"/>
      <c r="FA207" s="192"/>
      <c r="FB207" s="192"/>
      <c r="FC207" s="192"/>
      <c r="FD207" s="192"/>
      <c r="FE207" s="192"/>
      <c r="FF207" s="192"/>
    </row>
    <row r="208" spans="1:162" x14ac:dyDescent="0.25">
      <c r="A208" s="31">
        <f t="shared" si="59"/>
        <v>20</v>
      </c>
      <c r="B208" s="21" t="s">
        <v>1392</v>
      </c>
      <c r="C208" s="21" t="s">
        <v>1385</v>
      </c>
      <c r="D208" s="905" t="s">
        <v>2061</v>
      </c>
      <c r="E208" s="905"/>
      <c r="F208" s="906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  <c r="BD208" s="192"/>
      <c r="BE208" s="192"/>
      <c r="BF208" s="192"/>
      <c r="BG208" s="192"/>
      <c r="BH208" s="192"/>
      <c r="BI208" s="192"/>
      <c r="BJ208" s="192"/>
      <c r="BK208" s="192"/>
      <c r="BL208" s="192"/>
      <c r="BM208" s="192"/>
      <c r="BN208" s="192"/>
      <c r="BO208" s="192"/>
      <c r="BP208" s="192"/>
      <c r="BQ208" s="192"/>
      <c r="BR208" s="192"/>
      <c r="BS208" s="192"/>
      <c r="BT208" s="192"/>
      <c r="BU208" s="192"/>
      <c r="BV208" s="192"/>
      <c r="BW208" s="192"/>
      <c r="BX208" s="192">
        <v>1</v>
      </c>
      <c r="BY208" s="192">
        <v>1</v>
      </c>
      <c r="BZ208" s="192">
        <v>1</v>
      </c>
      <c r="CA208" s="192">
        <v>1</v>
      </c>
      <c r="CB208" s="192">
        <v>1</v>
      </c>
      <c r="CC208" s="192">
        <v>1</v>
      </c>
      <c r="CD208" s="192">
        <v>1</v>
      </c>
      <c r="CE208" s="192">
        <v>1</v>
      </c>
      <c r="CF208" s="192">
        <v>1</v>
      </c>
      <c r="CG208" s="192">
        <v>1</v>
      </c>
      <c r="CH208" s="192">
        <v>1</v>
      </c>
      <c r="CI208" s="192">
        <v>1</v>
      </c>
      <c r="CJ208" s="192">
        <v>1</v>
      </c>
      <c r="CK208" s="192">
        <v>1</v>
      </c>
      <c r="CL208" s="192">
        <v>1</v>
      </c>
      <c r="CM208" s="192">
        <v>1</v>
      </c>
      <c r="CN208" s="192">
        <v>1</v>
      </c>
      <c r="CO208" s="192">
        <v>1</v>
      </c>
      <c r="CP208" s="192">
        <v>1</v>
      </c>
      <c r="CQ208" s="192">
        <v>1</v>
      </c>
      <c r="CR208" s="192">
        <v>1</v>
      </c>
      <c r="CS208" s="192">
        <v>1</v>
      </c>
      <c r="CT208" s="192">
        <v>1</v>
      </c>
      <c r="CU208" s="192">
        <v>1</v>
      </c>
      <c r="CV208" s="192">
        <v>1</v>
      </c>
      <c r="CW208" s="192">
        <v>1</v>
      </c>
      <c r="CX208" s="192">
        <v>1</v>
      </c>
      <c r="CY208" s="192">
        <v>1</v>
      </c>
      <c r="CZ208" s="192">
        <v>1</v>
      </c>
      <c r="DA208" s="192">
        <v>1</v>
      </c>
      <c r="DB208" s="192">
        <v>1</v>
      </c>
      <c r="DC208" s="192">
        <v>1</v>
      </c>
      <c r="DD208" s="192">
        <v>1</v>
      </c>
      <c r="DE208" s="192">
        <v>1</v>
      </c>
      <c r="DF208" s="192">
        <v>1</v>
      </c>
      <c r="DG208" s="192">
        <v>1</v>
      </c>
      <c r="DH208" s="192">
        <v>1</v>
      </c>
      <c r="DI208" s="192">
        <v>1</v>
      </c>
      <c r="DJ208" s="192">
        <v>1</v>
      </c>
      <c r="DK208" s="192">
        <v>1</v>
      </c>
      <c r="DL208" s="192">
        <v>1</v>
      </c>
      <c r="DM208" s="192">
        <v>1</v>
      </c>
      <c r="DN208" s="192">
        <v>1</v>
      </c>
      <c r="DO208" s="192">
        <v>1</v>
      </c>
      <c r="DP208" s="192">
        <v>1</v>
      </c>
      <c r="DQ208" s="192">
        <v>1</v>
      </c>
      <c r="DR208" s="192">
        <v>1</v>
      </c>
      <c r="DS208" s="192">
        <v>1</v>
      </c>
      <c r="DT208" s="192">
        <v>1</v>
      </c>
      <c r="DU208" s="192">
        <v>1</v>
      </c>
      <c r="DV208" s="192">
        <v>1</v>
      </c>
      <c r="DW208" s="192">
        <v>1</v>
      </c>
      <c r="DX208" s="192">
        <v>1</v>
      </c>
      <c r="DY208" s="192">
        <v>1</v>
      </c>
      <c r="DZ208" s="192">
        <v>1</v>
      </c>
      <c r="EA208" s="192">
        <v>1</v>
      </c>
      <c r="EB208" s="192">
        <v>1</v>
      </c>
      <c r="EC208" s="192">
        <v>1</v>
      </c>
      <c r="ED208" s="192">
        <v>1</v>
      </c>
      <c r="EE208" s="192">
        <v>1</v>
      </c>
      <c r="EF208" s="192">
        <v>1</v>
      </c>
      <c r="EG208" s="192">
        <v>1</v>
      </c>
      <c r="EH208" s="192">
        <v>1</v>
      </c>
      <c r="EI208" s="192">
        <v>1</v>
      </c>
      <c r="EJ208" s="192">
        <v>1</v>
      </c>
      <c r="EK208" s="192">
        <v>1</v>
      </c>
      <c r="EL208" s="192">
        <v>1</v>
      </c>
      <c r="EM208" s="192">
        <v>1</v>
      </c>
      <c r="EN208" s="192">
        <v>1</v>
      </c>
      <c r="EO208" s="192">
        <v>1</v>
      </c>
      <c r="EP208" s="192">
        <v>1</v>
      </c>
      <c r="EQ208" s="192">
        <v>1</v>
      </c>
      <c r="ER208" s="192">
        <v>1</v>
      </c>
      <c r="ES208" s="192">
        <v>1</v>
      </c>
      <c r="ET208" s="192">
        <v>1</v>
      </c>
      <c r="EU208" s="192">
        <v>1</v>
      </c>
      <c r="EV208" s="192">
        <v>1</v>
      </c>
      <c r="EW208" s="192">
        <v>1</v>
      </c>
      <c r="EX208" s="192">
        <v>1</v>
      </c>
      <c r="EY208" s="192">
        <v>1</v>
      </c>
      <c r="EZ208" s="192">
        <v>1</v>
      </c>
      <c r="FA208" s="192">
        <v>1</v>
      </c>
      <c r="FB208" s="192">
        <v>1</v>
      </c>
      <c r="FC208" s="192">
        <v>1</v>
      </c>
      <c r="FD208" s="192">
        <v>1</v>
      </c>
      <c r="FE208" s="192">
        <v>1</v>
      </c>
      <c r="FF208" s="192">
        <v>1</v>
      </c>
    </row>
    <row r="209" spans="1:162" x14ac:dyDescent="0.25">
      <c r="A209" s="31">
        <f t="shared" si="59"/>
        <v>20</v>
      </c>
      <c r="B209" s="21" t="s">
        <v>1392</v>
      </c>
      <c r="C209" s="21" t="s">
        <v>1385</v>
      </c>
      <c r="D209" s="905" t="s">
        <v>2084</v>
      </c>
      <c r="E209" s="905"/>
      <c r="F209" s="906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  <c r="BD209" s="192"/>
      <c r="BE209" s="192"/>
      <c r="BF209" s="192"/>
      <c r="BG209" s="192"/>
      <c r="BH209" s="192"/>
      <c r="BI209" s="192"/>
      <c r="BJ209" s="192"/>
      <c r="BK209" s="192"/>
      <c r="BL209" s="192"/>
      <c r="BM209" s="192"/>
      <c r="BN209" s="192"/>
      <c r="BO209" s="192"/>
      <c r="BP209" s="192"/>
      <c r="BQ209" s="192"/>
      <c r="BR209" s="192"/>
      <c r="BS209" s="192"/>
      <c r="BT209" s="192"/>
      <c r="BU209" s="192"/>
      <c r="BV209" s="192"/>
      <c r="BW209" s="192"/>
      <c r="BX209" s="192"/>
      <c r="BY209" s="192"/>
      <c r="BZ209" s="192"/>
      <c r="CA209" s="192"/>
      <c r="CB209" s="192"/>
      <c r="CC209" s="192"/>
      <c r="CD209" s="192"/>
      <c r="CE209" s="192"/>
      <c r="CF209" s="192"/>
      <c r="CG209" s="192"/>
      <c r="CH209" s="192"/>
      <c r="CI209" s="192"/>
      <c r="CJ209" s="192"/>
      <c r="CK209" s="192"/>
      <c r="CL209" s="192"/>
      <c r="CM209" s="192"/>
      <c r="CN209" s="192"/>
      <c r="CO209" s="192"/>
      <c r="CP209" s="192"/>
      <c r="CQ209" s="192"/>
      <c r="CR209" s="192"/>
      <c r="CS209" s="192"/>
      <c r="CT209" s="192"/>
      <c r="CU209" s="192"/>
      <c r="CV209" s="192"/>
      <c r="CW209" s="192"/>
      <c r="CX209" s="192"/>
      <c r="CY209" s="192"/>
      <c r="CZ209" s="192"/>
      <c r="DA209" s="192"/>
      <c r="DB209" s="192"/>
      <c r="DC209" s="192"/>
      <c r="DD209" s="192"/>
      <c r="DE209" s="192"/>
      <c r="DF209" s="192"/>
      <c r="DG209" s="192"/>
      <c r="DH209" s="192"/>
      <c r="DI209" s="192"/>
      <c r="DJ209" s="192"/>
      <c r="DK209" s="192"/>
      <c r="DL209" s="192"/>
      <c r="DM209" s="192"/>
      <c r="DN209" s="192"/>
      <c r="DO209" s="192"/>
      <c r="DP209" s="192"/>
      <c r="DQ209" s="192"/>
      <c r="DR209" s="192"/>
      <c r="DS209" s="192"/>
      <c r="DT209" s="192"/>
      <c r="DU209" s="192"/>
      <c r="DV209" s="192"/>
      <c r="DW209" s="192"/>
      <c r="DX209" s="192"/>
      <c r="DY209" s="192"/>
      <c r="DZ209" s="192"/>
      <c r="EA209" s="192"/>
      <c r="EB209" s="192"/>
      <c r="EC209" s="192"/>
      <c r="ED209" s="192"/>
      <c r="EE209" s="192"/>
      <c r="EF209" s="192"/>
      <c r="EG209" s="192"/>
      <c r="EH209" s="192"/>
      <c r="EI209" s="192"/>
      <c r="EJ209" s="192"/>
      <c r="EK209" s="192"/>
      <c r="EL209" s="192"/>
      <c r="EM209" s="192"/>
      <c r="EN209" s="192"/>
      <c r="EO209" s="192"/>
      <c r="EP209" s="192"/>
      <c r="EQ209" s="192"/>
      <c r="ER209" s="192"/>
      <c r="ES209" s="192"/>
      <c r="ET209" s="192"/>
      <c r="EU209" s="192"/>
      <c r="EV209" s="192"/>
      <c r="EW209" s="192"/>
      <c r="EX209" s="192"/>
      <c r="EY209" s="192"/>
      <c r="EZ209" s="192"/>
      <c r="FA209" s="192"/>
      <c r="FB209" s="192"/>
      <c r="FC209" s="192"/>
      <c r="FD209" s="192"/>
      <c r="FE209" s="192"/>
      <c r="FF209" s="192"/>
    </row>
    <row r="210" spans="1:162" x14ac:dyDescent="0.25">
      <c r="A210" s="31">
        <f t="shared" si="59"/>
        <v>20</v>
      </c>
      <c r="B210" s="21" t="s">
        <v>1392</v>
      </c>
      <c r="C210" s="21" t="s">
        <v>1385</v>
      </c>
      <c r="D210" s="905" t="s">
        <v>2107</v>
      </c>
      <c r="E210" s="905"/>
      <c r="F210" s="906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  <c r="BD210" s="192"/>
      <c r="BE210" s="192"/>
      <c r="BF210" s="192"/>
      <c r="BG210" s="192"/>
      <c r="BH210" s="192"/>
      <c r="BI210" s="192"/>
      <c r="BJ210" s="192"/>
      <c r="BK210" s="192"/>
      <c r="BL210" s="192"/>
      <c r="BM210" s="192"/>
      <c r="BN210" s="192"/>
      <c r="BO210" s="192"/>
      <c r="BP210" s="192"/>
      <c r="BQ210" s="192"/>
      <c r="BR210" s="192"/>
      <c r="BS210" s="192"/>
      <c r="BT210" s="192"/>
      <c r="BU210" s="192"/>
      <c r="BV210" s="192"/>
      <c r="BW210" s="192"/>
      <c r="BX210" s="192">
        <v>1</v>
      </c>
      <c r="BY210" s="192">
        <v>1</v>
      </c>
      <c r="BZ210" s="192">
        <v>1</v>
      </c>
      <c r="CA210" s="192">
        <v>1</v>
      </c>
      <c r="CB210" s="192">
        <v>1</v>
      </c>
      <c r="CC210" s="192">
        <v>1</v>
      </c>
      <c r="CD210" s="192">
        <v>1</v>
      </c>
      <c r="CE210" s="192">
        <v>1</v>
      </c>
      <c r="CF210" s="192">
        <v>1</v>
      </c>
      <c r="CG210" s="192">
        <v>1</v>
      </c>
      <c r="CH210" s="192">
        <v>1</v>
      </c>
      <c r="CI210" s="192">
        <v>1</v>
      </c>
      <c r="CJ210" s="192">
        <v>1</v>
      </c>
      <c r="CK210" s="192">
        <v>1</v>
      </c>
      <c r="CL210" s="192">
        <v>1</v>
      </c>
      <c r="CM210" s="192">
        <v>1</v>
      </c>
      <c r="CN210" s="192">
        <v>1</v>
      </c>
      <c r="CO210" s="192">
        <v>1</v>
      </c>
      <c r="CP210" s="192">
        <v>1</v>
      </c>
      <c r="CQ210" s="192">
        <v>1</v>
      </c>
      <c r="CR210" s="192">
        <v>1</v>
      </c>
      <c r="CS210" s="192">
        <v>1</v>
      </c>
      <c r="CT210" s="192">
        <v>1</v>
      </c>
      <c r="CU210" s="192">
        <v>1</v>
      </c>
      <c r="CV210" s="192">
        <v>1</v>
      </c>
      <c r="CW210" s="192">
        <v>1</v>
      </c>
      <c r="CX210" s="192">
        <v>1</v>
      </c>
      <c r="CY210" s="192">
        <v>1</v>
      </c>
      <c r="CZ210" s="192">
        <v>1</v>
      </c>
      <c r="DA210" s="192">
        <v>1</v>
      </c>
      <c r="DB210" s="192">
        <v>1</v>
      </c>
      <c r="DC210" s="192">
        <v>1</v>
      </c>
      <c r="DD210" s="192">
        <v>1</v>
      </c>
      <c r="DE210" s="192">
        <v>1</v>
      </c>
      <c r="DF210" s="192">
        <v>1</v>
      </c>
      <c r="DG210" s="192">
        <v>1</v>
      </c>
      <c r="DH210" s="192">
        <v>1</v>
      </c>
      <c r="DI210" s="192">
        <v>1</v>
      </c>
      <c r="DJ210" s="192">
        <v>1</v>
      </c>
      <c r="DK210" s="192">
        <v>1</v>
      </c>
      <c r="DL210" s="192">
        <v>1</v>
      </c>
      <c r="DM210" s="192">
        <v>1</v>
      </c>
      <c r="DN210" s="192">
        <v>1</v>
      </c>
      <c r="DO210" s="192">
        <v>1</v>
      </c>
      <c r="DP210" s="192">
        <v>1</v>
      </c>
      <c r="DQ210" s="192">
        <v>1</v>
      </c>
      <c r="DR210" s="192">
        <v>1</v>
      </c>
      <c r="DS210" s="192">
        <v>1</v>
      </c>
      <c r="DT210" s="192">
        <v>1</v>
      </c>
      <c r="DU210" s="192">
        <v>1</v>
      </c>
      <c r="DV210" s="192">
        <v>1</v>
      </c>
      <c r="DW210" s="192">
        <v>1</v>
      </c>
      <c r="DX210" s="192">
        <v>1</v>
      </c>
      <c r="DY210" s="192">
        <v>1</v>
      </c>
      <c r="DZ210" s="192">
        <v>1</v>
      </c>
      <c r="EA210" s="192">
        <v>1</v>
      </c>
      <c r="EB210" s="192">
        <v>1</v>
      </c>
      <c r="EC210" s="192">
        <v>1</v>
      </c>
      <c r="ED210" s="192">
        <v>1</v>
      </c>
      <c r="EE210" s="192">
        <v>1</v>
      </c>
      <c r="EF210" s="192">
        <v>1</v>
      </c>
      <c r="EG210" s="192">
        <v>1</v>
      </c>
      <c r="EH210" s="192">
        <v>1</v>
      </c>
      <c r="EI210" s="192">
        <v>1</v>
      </c>
      <c r="EJ210" s="192">
        <v>1</v>
      </c>
      <c r="EK210" s="192">
        <v>1</v>
      </c>
      <c r="EL210" s="192">
        <v>1</v>
      </c>
      <c r="EM210" s="192">
        <v>1</v>
      </c>
      <c r="EN210" s="192">
        <v>1</v>
      </c>
      <c r="EO210" s="192">
        <v>1</v>
      </c>
      <c r="EP210" s="192">
        <v>1</v>
      </c>
      <c r="EQ210" s="192">
        <v>1</v>
      </c>
      <c r="ER210" s="192">
        <v>1</v>
      </c>
      <c r="ES210" s="192">
        <v>1</v>
      </c>
      <c r="ET210" s="192">
        <v>1</v>
      </c>
      <c r="EU210" s="192">
        <v>1</v>
      </c>
      <c r="EV210" s="192">
        <v>1</v>
      </c>
      <c r="EW210" s="192">
        <v>1</v>
      </c>
      <c r="EX210" s="192">
        <v>1</v>
      </c>
      <c r="EY210" s="192">
        <v>1</v>
      </c>
      <c r="EZ210" s="192">
        <v>1</v>
      </c>
      <c r="FA210" s="192">
        <v>1</v>
      </c>
      <c r="FB210" s="192">
        <v>1</v>
      </c>
      <c r="FC210" s="192">
        <v>1</v>
      </c>
      <c r="FD210" s="192">
        <v>1</v>
      </c>
      <c r="FE210" s="192">
        <v>1</v>
      </c>
      <c r="FF210" s="192">
        <v>1</v>
      </c>
    </row>
    <row r="211" spans="1:162" x14ac:dyDescent="0.25">
      <c r="A211" s="31">
        <f t="shared" si="59"/>
        <v>20</v>
      </c>
      <c r="B211" s="21" t="s">
        <v>1392</v>
      </c>
      <c r="C211" s="21" t="s">
        <v>1385</v>
      </c>
      <c r="D211" s="905" t="s">
        <v>2072</v>
      </c>
      <c r="E211" s="905"/>
      <c r="F211" s="906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  <c r="BD211" s="192"/>
      <c r="BE211" s="192"/>
      <c r="BF211" s="192"/>
      <c r="BG211" s="192"/>
      <c r="BH211" s="192"/>
      <c r="BI211" s="192"/>
      <c r="BJ211" s="192"/>
      <c r="BK211" s="192"/>
      <c r="BL211" s="192"/>
      <c r="BM211" s="192"/>
      <c r="BN211" s="192"/>
      <c r="BO211" s="192"/>
      <c r="BP211" s="192"/>
      <c r="BQ211" s="192"/>
      <c r="BR211" s="192"/>
      <c r="BS211" s="192"/>
      <c r="BT211" s="192"/>
      <c r="BU211" s="192"/>
      <c r="BV211" s="192"/>
      <c r="BW211" s="192"/>
      <c r="BX211" s="192">
        <v>1</v>
      </c>
      <c r="BY211" s="192">
        <v>1</v>
      </c>
      <c r="BZ211" s="192">
        <v>1</v>
      </c>
      <c r="CA211" s="192">
        <v>1</v>
      </c>
      <c r="CB211" s="192">
        <v>1</v>
      </c>
      <c r="CC211" s="192">
        <v>1</v>
      </c>
      <c r="CD211" s="192">
        <v>1</v>
      </c>
      <c r="CE211" s="192">
        <v>1</v>
      </c>
      <c r="CF211" s="192">
        <v>1</v>
      </c>
      <c r="CG211" s="192">
        <v>1</v>
      </c>
      <c r="CH211" s="192">
        <v>1</v>
      </c>
      <c r="CI211" s="192">
        <v>1</v>
      </c>
      <c r="CJ211" s="192">
        <v>1</v>
      </c>
      <c r="CK211" s="192">
        <v>1</v>
      </c>
      <c r="CL211" s="192">
        <v>1</v>
      </c>
      <c r="CM211" s="192">
        <v>1</v>
      </c>
      <c r="CN211" s="192">
        <v>1</v>
      </c>
      <c r="CO211" s="192">
        <v>1</v>
      </c>
      <c r="CP211" s="192">
        <v>1</v>
      </c>
      <c r="CQ211" s="192">
        <v>1</v>
      </c>
      <c r="CR211" s="192">
        <v>1</v>
      </c>
      <c r="CS211" s="192">
        <v>1</v>
      </c>
      <c r="CT211" s="192">
        <v>1</v>
      </c>
      <c r="CU211" s="192">
        <v>1</v>
      </c>
      <c r="CV211" s="192">
        <v>1</v>
      </c>
      <c r="CW211" s="192">
        <v>1</v>
      </c>
      <c r="CX211" s="192">
        <v>1</v>
      </c>
      <c r="CY211" s="192">
        <v>1</v>
      </c>
      <c r="CZ211" s="192">
        <v>1</v>
      </c>
      <c r="DA211" s="192">
        <v>1</v>
      </c>
      <c r="DB211" s="192">
        <v>1</v>
      </c>
      <c r="DC211" s="192">
        <v>1</v>
      </c>
      <c r="DD211" s="192">
        <v>1</v>
      </c>
      <c r="DE211" s="192">
        <v>1</v>
      </c>
      <c r="DF211" s="192">
        <v>1</v>
      </c>
      <c r="DG211" s="192">
        <v>1</v>
      </c>
      <c r="DH211" s="192">
        <v>1</v>
      </c>
      <c r="DI211" s="192">
        <v>1</v>
      </c>
      <c r="DJ211" s="192">
        <v>1</v>
      </c>
      <c r="DK211" s="192">
        <v>1</v>
      </c>
      <c r="DL211" s="192">
        <v>1</v>
      </c>
      <c r="DM211" s="192">
        <v>1</v>
      </c>
      <c r="DN211" s="192">
        <v>1</v>
      </c>
      <c r="DO211" s="192">
        <v>1</v>
      </c>
      <c r="DP211" s="192">
        <v>1</v>
      </c>
      <c r="DQ211" s="192">
        <v>1</v>
      </c>
      <c r="DR211" s="192">
        <v>1</v>
      </c>
      <c r="DS211" s="192">
        <v>1</v>
      </c>
      <c r="DT211" s="192">
        <v>1</v>
      </c>
      <c r="DU211" s="192">
        <v>1</v>
      </c>
      <c r="DV211" s="192">
        <v>1</v>
      </c>
      <c r="DW211" s="192">
        <v>1</v>
      </c>
      <c r="DX211" s="192">
        <v>1</v>
      </c>
      <c r="DY211" s="192">
        <v>1</v>
      </c>
      <c r="DZ211" s="192">
        <v>1</v>
      </c>
      <c r="EA211" s="192">
        <v>1</v>
      </c>
      <c r="EB211" s="192">
        <v>1</v>
      </c>
      <c r="EC211" s="192">
        <v>1</v>
      </c>
      <c r="ED211" s="192">
        <v>1</v>
      </c>
      <c r="EE211" s="192">
        <v>1</v>
      </c>
      <c r="EF211" s="192">
        <v>1</v>
      </c>
      <c r="EG211" s="192">
        <v>1</v>
      </c>
      <c r="EH211" s="192">
        <v>1</v>
      </c>
      <c r="EI211" s="192">
        <v>1</v>
      </c>
      <c r="EJ211" s="192">
        <v>1</v>
      </c>
      <c r="EK211" s="192">
        <v>1</v>
      </c>
      <c r="EL211" s="192">
        <v>1</v>
      </c>
      <c r="EM211" s="192">
        <v>1</v>
      </c>
      <c r="EN211" s="192">
        <v>1</v>
      </c>
      <c r="EO211" s="192">
        <v>1</v>
      </c>
      <c r="EP211" s="192">
        <v>1</v>
      </c>
      <c r="EQ211" s="192">
        <v>1</v>
      </c>
      <c r="ER211" s="192">
        <v>1</v>
      </c>
      <c r="ES211" s="192">
        <v>1</v>
      </c>
      <c r="ET211" s="192">
        <v>1</v>
      </c>
      <c r="EU211" s="192">
        <v>1</v>
      </c>
      <c r="EV211" s="192">
        <v>1</v>
      </c>
      <c r="EW211" s="192">
        <v>1</v>
      </c>
      <c r="EX211" s="192">
        <v>1</v>
      </c>
      <c r="EY211" s="192">
        <v>1</v>
      </c>
      <c r="EZ211" s="192">
        <v>1</v>
      </c>
      <c r="FA211" s="192">
        <v>1</v>
      </c>
      <c r="FB211" s="192">
        <v>1</v>
      </c>
      <c r="FC211" s="192">
        <v>1</v>
      </c>
      <c r="FD211" s="192">
        <v>1</v>
      </c>
      <c r="FE211" s="192">
        <v>1</v>
      </c>
      <c r="FF211" s="192">
        <v>1</v>
      </c>
    </row>
    <row r="212" spans="1:162" x14ac:dyDescent="0.25">
      <c r="A212" s="31">
        <f t="shared" si="59"/>
        <v>20</v>
      </c>
      <c r="B212" s="21" t="s">
        <v>1392</v>
      </c>
      <c r="C212" s="21" t="s">
        <v>1385</v>
      </c>
      <c r="D212" s="905" t="s">
        <v>2108</v>
      </c>
      <c r="E212" s="905"/>
      <c r="F212" s="906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  <c r="BD212" s="192"/>
      <c r="BE212" s="192"/>
      <c r="BF212" s="192"/>
      <c r="BG212" s="192"/>
      <c r="BH212" s="192"/>
      <c r="BI212" s="192"/>
      <c r="BJ212" s="192"/>
      <c r="BK212" s="192"/>
      <c r="BL212" s="192"/>
      <c r="BM212" s="192"/>
      <c r="BN212" s="192"/>
      <c r="BO212" s="192"/>
      <c r="BP212" s="192"/>
      <c r="BQ212" s="192"/>
      <c r="BR212" s="192"/>
      <c r="BS212" s="192"/>
      <c r="BT212" s="192"/>
      <c r="BU212" s="192"/>
      <c r="BV212" s="192"/>
      <c r="BW212" s="192"/>
      <c r="BX212" s="192">
        <v>2</v>
      </c>
      <c r="BY212" s="192">
        <v>2</v>
      </c>
      <c r="BZ212" s="192">
        <v>2</v>
      </c>
      <c r="CA212" s="192">
        <v>2</v>
      </c>
      <c r="CB212" s="192">
        <v>2</v>
      </c>
      <c r="CC212" s="192">
        <v>2</v>
      </c>
      <c r="CD212" s="192">
        <v>2</v>
      </c>
      <c r="CE212" s="192">
        <v>2</v>
      </c>
      <c r="CF212" s="192">
        <v>2</v>
      </c>
      <c r="CG212" s="192">
        <v>2</v>
      </c>
      <c r="CH212" s="192">
        <v>2</v>
      </c>
      <c r="CI212" s="192">
        <v>2</v>
      </c>
      <c r="CJ212" s="192">
        <v>2</v>
      </c>
      <c r="CK212" s="192">
        <v>2</v>
      </c>
      <c r="CL212" s="192">
        <v>2</v>
      </c>
      <c r="CM212" s="192">
        <v>2</v>
      </c>
      <c r="CN212" s="192">
        <v>2</v>
      </c>
      <c r="CO212" s="192">
        <v>2</v>
      </c>
      <c r="CP212" s="192">
        <v>2</v>
      </c>
      <c r="CQ212" s="192">
        <v>2</v>
      </c>
      <c r="CR212" s="192">
        <v>2</v>
      </c>
      <c r="CS212" s="192">
        <v>2</v>
      </c>
      <c r="CT212" s="192">
        <v>2</v>
      </c>
      <c r="CU212" s="192">
        <v>2</v>
      </c>
      <c r="CV212" s="192">
        <v>2</v>
      </c>
      <c r="CW212" s="192">
        <v>2</v>
      </c>
      <c r="CX212" s="192">
        <v>2</v>
      </c>
      <c r="CY212" s="192">
        <v>2</v>
      </c>
      <c r="CZ212" s="192">
        <v>2</v>
      </c>
      <c r="DA212" s="192">
        <v>2</v>
      </c>
      <c r="DB212" s="192">
        <v>2</v>
      </c>
      <c r="DC212" s="192">
        <v>2</v>
      </c>
      <c r="DD212" s="192">
        <v>2</v>
      </c>
      <c r="DE212" s="192">
        <v>2</v>
      </c>
      <c r="DF212" s="192">
        <v>2</v>
      </c>
      <c r="DG212" s="192">
        <v>2</v>
      </c>
      <c r="DH212" s="192">
        <v>2</v>
      </c>
      <c r="DI212" s="192">
        <v>2</v>
      </c>
      <c r="DJ212" s="192">
        <v>2</v>
      </c>
      <c r="DK212" s="192">
        <v>2</v>
      </c>
      <c r="DL212" s="192">
        <v>2</v>
      </c>
      <c r="DM212" s="192">
        <v>2</v>
      </c>
      <c r="DN212" s="192">
        <v>2</v>
      </c>
      <c r="DO212" s="192">
        <v>2</v>
      </c>
      <c r="DP212" s="192">
        <v>2</v>
      </c>
      <c r="DQ212" s="192">
        <v>2</v>
      </c>
      <c r="DR212" s="192">
        <v>2</v>
      </c>
      <c r="DS212" s="192">
        <v>2</v>
      </c>
      <c r="DT212" s="192">
        <v>2</v>
      </c>
      <c r="DU212" s="192">
        <v>2</v>
      </c>
      <c r="DV212" s="192">
        <v>2</v>
      </c>
      <c r="DW212" s="192">
        <v>2</v>
      </c>
      <c r="DX212" s="192">
        <v>2</v>
      </c>
      <c r="DY212" s="192">
        <v>2</v>
      </c>
      <c r="DZ212" s="192">
        <v>2</v>
      </c>
      <c r="EA212" s="192">
        <v>2</v>
      </c>
      <c r="EB212" s="192">
        <v>2</v>
      </c>
      <c r="EC212" s="192">
        <v>2</v>
      </c>
      <c r="ED212" s="192">
        <v>2</v>
      </c>
      <c r="EE212" s="192">
        <v>2</v>
      </c>
      <c r="EF212" s="192">
        <v>2</v>
      </c>
      <c r="EG212" s="192">
        <v>2</v>
      </c>
      <c r="EH212" s="192">
        <v>2</v>
      </c>
      <c r="EI212" s="192">
        <v>2</v>
      </c>
      <c r="EJ212" s="192">
        <v>2</v>
      </c>
      <c r="EK212" s="192">
        <v>2</v>
      </c>
      <c r="EL212" s="192">
        <v>2</v>
      </c>
      <c r="EM212" s="192">
        <v>2</v>
      </c>
      <c r="EN212" s="192">
        <v>2</v>
      </c>
      <c r="EO212" s="192">
        <v>2</v>
      </c>
      <c r="EP212" s="192">
        <v>2</v>
      </c>
      <c r="EQ212" s="192">
        <v>2</v>
      </c>
      <c r="ER212" s="192">
        <v>2</v>
      </c>
      <c r="ES212" s="192">
        <v>2</v>
      </c>
      <c r="ET212" s="192">
        <v>2</v>
      </c>
      <c r="EU212" s="192">
        <v>2</v>
      </c>
      <c r="EV212" s="192">
        <v>2</v>
      </c>
      <c r="EW212" s="192">
        <v>2</v>
      </c>
      <c r="EX212" s="192">
        <v>2</v>
      </c>
      <c r="EY212" s="192">
        <v>2</v>
      </c>
      <c r="EZ212" s="192">
        <v>2</v>
      </c>
      <c r="FA212" s="192">
        <v>2</v>
      </c>
      <c r="FB212" s="192">
        <v>2</v>
      </c>
      <c r="FC212" s="192">
        <v>2</v>
      </c>
      <c r="FD212" s="192">
        <v>2</v>
      </c>
      <c r="FE212" s="192">
        <v>2</v>
      </c>
      <c r="FF212" s="192">
        <v>2</v>
      </c>
    </row>
    <row r="213" spans="1:162" ht="14.25" thickBot="1" x14ac:dyDescent="0.3">
      <c r="A213" s="31">
        <f t="shared" si="59"/>
        <v>20</v>
      </c>
      <c r="B213" s="178" t="s">
        <v>1392</v>
      </c>
      <c r="C213" s="178" t="s">
        <v>1385</v>
      </c>
      <c r="D213" s="907" t="s">
        <v>2066</v>
      </c>
      <c r="E213" s="907"/>
      <c r="F213" s="908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  <c r="AS213" s="197"/>
      <c r="AT213" s="197"/>
      <c r="AU213" s="197"/>
      <c r="AV213" s="197"/>
      <c r="AW213" s="197"/>
      <c r="AX213" s="197"/>
      <c r="AY213" s="197"/>
      <c r="AZ213" s="197"/>
      <c r="BA213" s="197"/>
      <c r="BB213" s="197"/>
      <c r="BC213" s="197"/>
      <c r="BD213" s="197"/>
      <c r="BE213" s="197"/>
      <c r="BF213" s="197"/>
      <c r="BG213" s="197"/>
      <c r="BH213" s="197"/>
      <c r="BI213" s="197"/>
      <c r="BJ213" s="197"/>
      <c r="BK213" s="197"/>
      <c r="BL213" s="197"/>
      <c r="BM213" s="197"/>
      <c r="BN213" s="197"/>
      <c r="BO213" s="197"/>
      <c r="BP213" s="197"/>
      <c r="BQ213" s="197"/>
      <c r="BR213" s="197"/>
      <c r="BS213" s="197"/>
      <c r="BT213" s="197"/>
      <c r="BU213" s="197"/>
      <c r="BV213" s="197"/>
      <c r="BW213" s="197"/>
      <c r="BX213" s="197">
        <v>1</v>
      </c>
      <c r="BY213" s="197">
        <v>1</v>
      </c>
      <c r="BZ213" s="197">
        <v>1</v>
      </c>
      <c r="CA213" s="197">
        <v>1</v>
      </c>
      <c r="CB213" s="197">
        <v>1</v>
      </c>
      <c r="CC213" s="197">
        <v>1</v>
      </c>
      <c r="CD213" s="197">
        <v>1</v>
      </c>
      <c r="CE213" s="197">
        <v>1</v>
      </c>
      <c r="CF213" s="197">
        <v>1</v>
      </c>
      <c r="CG213" s="197">
        <v>1</v>
      </c>
      <c r="CH213" s="197">
        <v>1</v>
      </c>
      <c r="CI213" s="197">
        <v>1</v>
      </c>
      <c r="CJ213" s="197">
        <v>1</v>
      </c>
      <c r="CK213" s="197">
        <v>1</v>
      </c>
      <c r="CL213" s="197">
        <v>1</v>
      </c>
      <c r="CM213" s="197">
        <v>1</v>
      </c>
      <c r="CN213" s="197">
        <v>1</v>
      </c>
      <c r="CO213" s="197">
        <v>1</v>
      </c>
      <c r="CP213" s="197">
        <v>1</v>
      </c>
      <c r="CQ213" s="197">
        <v>1</v>
      </c>
      <c r="CR213" s="197">
        <v>1</v>
      </c>
      <c r="CS213" s="197">
        <v>1</v>
      </c>
      <c r="CT213" s="197">
        <v>1</v>
      </c>
      <c r="CU213" s="197">
        <v>1</v>
      </c>
      <c r="CV213" s="197">
        <v>1</v>
      </c>
      <c r="CW213" s="197">
        <v>1</v>
      </c>
      <c r="CX213" s="197">
        <v>1</v>
      </c>
      <c r="CY213" s="197">
        <v>1</v>
      </c>
      <c r="CZ213" s="197">
        <v>1</v>
      </c>
      <c r="DA213" s="197">
        <v>1</v>
      </c>
      <c r="DB213" s="197">
        <v>1</v>
      </c>
      <c r="DC213" s="197">
        <v>1</v>
      </c>
      <c r="DD213" s="197">
        <v>1</v>
      </c>
      <c r="DE213" s="197">
        <v>1</v>
      </c>
      <c r="DF213" s="197">
        <v>1</v>
      </c>
      <c r="DG213" s="197">
        <v>1</v>
      </c>
      <c r="DH213" s="197">
        <v>1</v>
      </c>
      <c r="DI213" s="197">
        <v>1</v>
      </c>
      <c r="DJ213" s="197">
        <v>1</v>
      </c>
      <c r="DK213" s="197">
        <v>1</v>
      </c>
      <c r="DL213" s="197">
        <v>1</v>
      </c>
      <c r="DM213" s="197">
        <v>1</v>
      </c>
      <c r="DN213" s="197">
        <v>1</v>
      </c>
      <c r="DO213" s="197">
        <v>1</v>
      </c>
      <c r="DP213" s="197">
        <v>1</v>
      </c>
      <c r="DQ213" s="197">
        <v>1</v>
      </c>
      <c r="DR213" s="197">
        <v>1</v>
      </c>
      <c r="DS213" s="197">
        <v>1</v>
      </c>
      <c r="DT213" s="197">
        <v>1</v>
      </c>
      <c r="DU213" s="197">
        <v>1</v>
      </c>
      <c r="DV213" s="197">
        <v>1</v>
      </c>
      <c r="DW213" s="197">
        <v>1</v>
      </c>
      <c r="DX213" s="197">
        <v>1</v>
      </c>
      <c r="DY213" s="197">
        <v>1</v>
      </c>
      <c r="DZ213" s="197">
        <v>1</v>
      </c>
      <c r="EA213" s="197">
        <v>1</v>
      </c>
      <c r="EB213" s="197">
        <v>1</v>
      </c>
      <c r="EC213" s="197">
        <v>1</v>
      </c>
      <c r="ED213" s="197">
        <v>1</v>
      </c>
      <c r="EE213" s="197">
        <v>1</v>
      </c>
      <c r="EF213" s="197">
        <v>1</v>
      </c>
      <c r="EG213" s="197">
        <v>1</v>
      </c>
      <c r="EH213" s="197">
        <v>1</v>
      </c>
      <c r="EI213" s="197">
        <v>1</v>
      </c>
      <c r="EJ213" s="197">
        <v>1</v>
      </c>
      <c r="EK213" s="197">
        <v>1</v>
      </c>
      <c r="EL213" s="197">
        <v>1</v>
      </c>
      <c r="EM213" s="197">
        <v>1</v>
      </c>
      <c r="EN213" s="197">
        <v>1</v>
      </c>
      <c r="EO213" s="197">
        <v>1</v>
      </c>
      <c r="EP213" s="197">
        <v>1</v>
      </c>
      <c r="EQ213" s="197">
        <v>1</v>
      </c>
      <c r="ER213" s="197">
        <v>1</v>
      </c>
      <c r="ES213" s="197">
        <v>1</v>
      </c>
      <c r="ET213" s="197">
        <v>1</v>
      </c>
      <c r="EU213" s="197">
        <v>1</v>
      </c>
      <c r="EV213" s="197">
        <v>1</v>
      </c>
      <c r="EW213" s="197">
        <v>1</v>
      </c>
      <c r="EX213" s="197">
        <v>1</v>
      </c>
      <c r="EY213" s="197">
        <v>1</v>
      </c>
      <c r="EZ213" s="197">
        <v>1</v>
      </c>
      <c r="FA213" s="197">
        <v>1</v>
      </c>
      <c r="FB213" s="197">
        <v>1</v>
      </c>
      <c r="FC213" s="197">
        <v>1</v>
      </c>
      <c r="FD213" s="197">
        <v>1</v>
      </c>
      <c r="FE213" s="197">
        <v>1</v>
      </c>
      <c r="FF213" s="197">
        <v>1</v>
      </c>
    </row>
    <row r="214" spans="1:162" x14ac:dyDescent="0.25"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</row>
    <row r="215" spans="1:162" x14ac:dyDescent="0.25"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</row>
    <row r="216" spans="1:162" x14ac:dyDescent="0.25"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</row>
    <row r="217" spans="1:162" x14ac:dyDescent="0.25"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</row>
    <row r="218" spans="1:162" x14ac:dyDescent="0.25"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</row>
    <row r="219" spans="1:162" x14ac:dyDescent="0.25"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</row>
    <row r="220" spans="1:162" x14ac:dyDescent="0.25"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</row>
    <row r="221" spans="1:162" x14ac:dyDescent="0.25"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</row>
    <row r="222" spans="1:162" x14ac:dyDescent="0.25"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</row>
    <row r="223" spans="1:162" x14ac:dyDescent="0.25"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</row>
    <row r="224" spans="1:162" x14ac:dyDescent="0.25"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</row>
    <row r="225" s="23" customFormat="1" x14ac:dyDescent="0.25"/>
    <row r="226" s="23" customFormat="1" x14ac:dyDescent="0.25"/>
    <row r="227" s="23" customFormat="1" x14ac:dyDescent="0.25"/>
    <row r="228" s="23" customFormat="1" x14ac:dyDescent="0.25"/>
    <row r="229" s="23" customFormat="1" x14ac:dyDescent="0.25"/>
    <row r="230" s="23" customFormat="1" x14ac:dyDescent="0.25"/>
    <row r="231" s="23" customFormat="1" x14ac:dyDescent="0.25"/>
    <row r="232" s="23" customFormat="1" x14ac:dyDescent="0.25"/>
    <row r="233" s="23" customFormat="1" x14ac:dyDescent="0.25"/>
    <row r="234" s="23" customFormat="1" x14ac:dyDescent="0.25"/>
    <row r="235" s="23" customFormat="1" x14ac:dyDescent="0.25"/>
    <row r="236" s="23" customFormat="1" x14ac:dyDescent="0.25"/>
    <row r="237" s="23" customFormat="1" x14ac:dyDescent="0.25"/>
    <row r="238" s="23" customFormat="1" x14ac:dyDescent="0.25"/>
    <row r="239" s="23" customFormat="1" x14ac:dyDescent="0.25"/>
    <row r="240" s="23" customFormat="1" x14ac:dyDescent="0.25"/>
    <row r="241" s="23" customFormat="1" x14ac:dyDescent="0.25"/>
    <row r="242" s="23" customFormat="1" x14ac:dyDescent="0.25"/>
    <row r="243" s="23" customFormat="1" x14ac:dyDescent="0.25"/>
    <row r="244" s="23" customFormat="1" x14ac:dyDescent="0.25"/>
    <row r="245" s="23" customFormat="1" x14ac:dyDescent="0.25"/>
    <row r="246" s="23" customFormat="1" x14ac:dyDescent="0.25"/>
    <row r="247" s="23" customFormat="1" x14ac:dyDescent="0.25"/>
    <row r="248" s="23" customFormat="1" x14ac:dyDescent="0.25"/>
    <row r="249" s="23" customFormat="1" x14ac:dyDescent="0.25"/>
    <row r="250" s="23" customFormat="1" x14ac:dyDescent="0.25"/>
    <row r="251" s="23" customFormat="1" x14ac:dyDescent="0.25"/>
    <row r="252" s="23" customFormat="1" x14ac:dyDescent="0.25"/>
    <row r="253" s="23" customFormat="1" x14ac:dyDescent="0.25"/>
    <row r="254" s="23" customFormat="1" x14ac:dyDescent="0.25"/>
    <row r="255" s="23" customFormat="1" x14ac:dyDescent="0.25"/>
    <row r="256" s="23" customFormat="1" x14ac:dyDescent="0.25"/>
    <row r="257" s="23" customFormat="1" x14ac:dyDescent="0.25"/>
    <row r="258" s="23" customFormat="1" x14ac:dyDescent="0.25"/>
    <row r="259" s="23" customFormat="1" x14ac:dyDescent="0.25"/>
    <row r="260" s="23" customFormat="1" x14ac:dyDescent="0.25"/>
    <row r="261" s="23" customFormat="1" x14ac:dyDescent="0.25"/>
    <row r="262" s="23" customFormat="1" x14ac:dyDescent="0.25"/>
    <row r="263" s="23" customFormat="1" x14ac:dyDescent="0.25"/>
    <row r="264" s="23" customFormat="1" x14ac:dyDescent="0.25"/>
    <row r="265" s="23" customFormat="1" x14ac:dyDescent="0.25"/>
    <row r="266" s="23" customFormat="1" x14ac:dyDescent="0.25"/>
    <row r="267" s="23" customFormat="1" x14ac:dyDescent="0.25"/>
    <row r="268" s="23" customFormat="1" x14ac:dyDescent="0.25"/>
    <row r="269" s="23" customFormat="1" x14ac:dyDescent="0.25"/>
    <row r="270" s="23" customFormat="1" x14ac:dyDescent="0.25"/>
    <row r="271" s="23" customFormat="1" x14ac:dyDescent="0.25"/>
    <row r="272" s="23" customFormat="1" x14ac:dyDescent="0.25"/>
    <row r="273" s="23" customFormat="1" x14ac:dyDescent="0.25"/>
    <row r="274" s="23" customFormat="1" x14ac:dyDescent="0.25"/>
    <row r="275" s="23" customFormat="1" x14ac:dyDescent="0.25"/>
    <row r="276" s="23" customFormat="1" x14ac:dyDescent="0.25"/>
    <row r="277" s="23" customFormat="1" x14ac:dyDescent="0.25"/>
    <row r="278" s="23" customFormat="1" x14ac:dyDescent="0.25"/>
    <row r="279" s="23" customFormat="1" x14ac:dyDescent="0.25"/>
    <row r="280" s="23" customFormat="1" x14ac:dyDescent="0.25"/>
    <row r="281" s="23" customFormat="1" x14ac:dyDescent="0.25"/>
    <row r="282" s="23" customFormat="1" x14ac:dyDescent="0.25"/>
    <row r="283" s="23" customFormat="1" x14ac:dyDescent="0.25"/>
    <row r="284" s="23" customFormat="1" x14ac:dyDescent="0.25"/>
    <row r="285" s="23" customFormat="1" x14ac:dyDescent="0.25"/>
    <row r="286" s="23" customFormat="1" x14ac:dyDescent="0.25"/>
    <row r="287" s="23" customFormat="1" x14ac:dyDescent="0.25"/>
    <row r="288" s="23" customFormat="1" x14ac:dyDescent="0.25"/>
    <row r="289" s="23" customFormat="1" x14ac:dyDescent="0.25"/>
    <row r="290" s="23" customFormat="1" x14ac:dyDescent="0.25"/>
    <row r="291" s="23" customFormat="1" x14ac:dyDescent="0.25"/>
    <row r="292" s="23" customFormat="1" x14ac:dyDescent="0.25"/>
    <row r="293" s="23" customFormat="1" x14ac:dyDescent="0.25"/>
    <row r="294" s="23" customFormat="1" x14ac:dyDescent="0.25"/>
    <row r="295" s="23" customFormat="1" x14ac:dyDescent="0.25"/>
    <row r="296" s="23" customFormat="1" x14ac:dyDescent="0.25"/>
    <row r="297" s="23" customFormat="1" x14ac:dyDescent="0.25"/>
    <row r="298" s="23" customFormat="1" x14ac:dyDescent="0.25"/>
    <row r="299" s="23" customFormat="1" x14ac:dyDescent="0.25"/>
    <row r="300" s="23" customFormat="1" x14ac:dyDescent="0.25"/>
    <row r="301" s="23" customFormat="1" x14ac:dyDescent="0.25"/>
    <row r="302" s="23" customFormat="1" x14ac:dyDescent="0.25"/>
    <row r="303" s="23" customFormat="1" x14ac:dyDescent="0.25"/>
    <row r="304" s="23" customFormat="1" x14ac:dyDescent="0.25"/>
    <row r="305" s="23" customFormat="1" x14ac:dyDescent="0.25"/>
    <row r="306" s="23" customFormat="1" x14ac:dyDescent="0.25"/>
    <row r="307" s="23" customFormat="1" x14ac:dyDescent="0.25"/>
    <row r="308" s="23" customFormat="1" x14ac:dyDescent="0.25"/>
    <row r="309" s="23" customFormat="1" x14ac:dyDescent="0.25"/>
    <row r="310" s="23" customFormat="1" x14ac:dyDescent="0.25"/>
    <row r="311" s="23" customFormat="1" x14ac:dyDescent="0.25"/>
    <row r="312" s="23" customFormat="1" x14ac:dyDescent="0.25"/>
    <row r="313" s="23" customFormat="1" x14ac:dyDescent="0.25"/>
    <row r="314" s="23" customFormat="1" x14ac:dyDescent="0.25"/>
    <row r="315" s="23" customFormat="1" x14ac:dyDescent="0.25"/>
  </sheetData>
  <autoFilter ref="A4:BX4" xr:uid="{72C150FB-7AE9-4978-8784-9431886B76F1}">
    <filterColumn colId="3" showButton="0"/>
    <filterColumn colId="4" showButton="0"/>
  </autoFilter>
  <mergeCells count="216">
    <mergeCell ref="D131:F131"/>
    <mergeCell ref="D157:F157"/>
    <mergeCell ref="D158:F158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39:F139"/>
    <mergeCell ref="D132:F132"/>
    <mergeCell ref="D133:F133"/>
    <mergeCell ref="D134:F134"/>
    <mergeCell ref="D135:F135"/>
    <mergeCell ref="D136:F136"/>
    <mergeCell ref="D203:F203"/>
    <mergeCell ref="D137:F137"/>
    <mergeCell ref="D138:F138"/>
    <mergeCell ref="D140:F140"/>
    <mergeCell ref="D141:F141"/>
    <mergeCell ref="D142:F142"/>
    <mergeCell ref="D143:F143"/>
    <mergeCell ref="D169:F169"/>
    <mergeCell ref="D175:F175"/>
    <mergeCell ref="D176:F176"/>
    <mergeCell ref="D177:F177"/>
    <mergeCell ref="D178:F178"/>
    <mergeCell ref="D179:F179"/>
    <mergeCell ref="D180:F180"/>
    <mergeCell ref="D170:F170"/>
    <mergeCell ref="D171:F171"/>
    <mergeCell ref="D172:F172"/>
    <mergeCell ref="D173:F173"/>
    <mergeCell ref="D174:F174"/>
    <mergeCell ref="D144:F144"/>
    <mergeCell ref="D145:F145"/>
    <mergeCell ref="D146:F146"/>
    <mergeCell ref="D147:F147"/>
    <mergeCell ref="D168:F16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212:F212"/>
    <mergeCell ref="D213:F213"/>
    <mergeCell ref="D204:F204"/>
    <mergeCell ref="D206:F206"/>
    <mergeCell ref="D207:F207"/>
    <mergeCell ref="D208:F208"/>
    <mergeCell ref="D209:F209"/>
    <mergeCell ref="D210:F210"/>
    <mergeCell ref="D205:F205"/>
    <mergeCell ref="D211:F211"/>
    <mergeCell ref="D130:F130"/>
    <mergeCell ref="D129:F129"/>
    <mergeCell ref="D108:F108"/>
    <mergeCell ref="D109:F109"/>
    <mergeCell ref="D110:F110"/>
    <mergeCell ref="D116:F116"/>
    <mergeCell ref="D118:F118"/>
    <mergeCell ref="D119:F119"/>
    <mergeCell ref="D120:F120"/>
    <mergeCell ref="D121:F121"/>
    <mergeCell ref="D122:F122"/>
    <mergeCell ref="D111:F111"/>
    <mergeCell ref="D112:F112"/>
    <mergeCell ref="D113:F113"/>
    <mergeCell ref="D114:F114"/>
    <mergeCell ref="D115:F115"/>
    <mergeCell ref="D117:F117"/>
    <mergeCell ref="D123:F123"/>
    <mergeCell ref="D124:F124"/>
    <mergeCell ref="D125:F125"/>
    <mergeCell ref="D126:F126"/>
    <mergeCell ref="D127:F127"/>
    <mergeCell ref="D128:F128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7:F107"/>
    <mergeCell ref="D106:F106"/>
    <mergeCell ref="D81:F81"/>
    <mergeCell ref="D94:F94"/>
    <mergeCell ref="D96:F96"/>
    <mergeCell ref="D97:F97"/>
    <mergeCell ref="D86:F86"/>
    <mergeCell ref="D87:F87"/>
    <mergeCell ref="D88:F88"/>
    <mergeCell ref="D89:F89"/>
    <mergeCell ref="D90:F90"/>
    <mergeCell ref="D91:F91"/>
    <mergeCell ref="D95:F95"/>
    <mergeCell ref="D16:F16"/>
    <mergeCell ref="D17:F17"/>
    <mergeCell ref="D18:F18"/>
    <mergeCell ref="D19:F19"/>
    <mergeCell ref="D27:F27"/>
    <mergeCell ref="D28:F28"/>
    <mergeCell ref="D29:F29"/>
    <mergeCell ref="D31:F31"/>
    <mergeCell ref="D30:F30"/>
    <mergeCell ref="D20:F20"/>
    <mergeCell ref="D21:F21"/>
    <mergeCell ref="D23:F23"/>
    <mergeCell ref="D24:F24"/>
    <mergeCell ref="D25:F25"/>
    <mergeCell ref="D26:F26"/>
    <mergeCell ref="D22:F22"/>
    <mergeCell ref="D57:F57"/>
    <mergeCell ref="D59:F59"/>
    <mergeCell ref="D58:F58"/>
    <mergeCell ref="D62:F62"/>
    <mergeCell ref="D32:F32"/>
    <mergeCell ref="D33:F33"/>
    <mergeCell ref="D34:F34"/>
    <mergeCell ref="D35:F35"/>
    <mergeCell ref="D36:F36"/>
    <mergeCell ref="D46:F46"/>
    <mergeCell ref="D47:F47"/>
    <mergeCell ref="D54:F54"/>
    <mergeCell ref="D55:F55"/>
    <mergeCell ref="D37:F37"/>
    <mergeCell ref="D50:F50"/>
    <mergeCell ref="D51:F51"/>
    <mergeCell ref="D52:F52"/>
    <mergeCell ref="D53:F53"/>
    <mergeCell ref="D48:F48"/>
    <mergeCell ref="D43:F43"/>
    <mergeCell ref="D44:F44"/>
    <mergeCell ref="D45:F45"/>
    <mergeCell ref="A1:F1"/>
    <mergeCell ref="D5:F5"/>
    <mergeCell ref="D6:F6"/>
    <mergeCell ref="D8:F8"/>
    <mergeCell ref="A2:A4"/>
    <mergeCell ref="B2:B4"/>
    <mergeCell ref="C2:C4"/>
    <mergeCell ref="D7:F7"/>
    <mergeCell ref="D2:F2"/>
    <mergeCell ref="D3:F3"/>
    <mergeCell ref="D4:F4"/>
    <mergeCell ref="D9:F9"/>
    <mergeCell ref="D12:F12"/>
    <mergeCell ref="D10:F10"/>
    <mergeCell ref="D11:F11"/>
    <mergeCell ref="D13:F13"/>
    <mergeCell ref="D14:F14"/>
    <mergeCell ref="D15:F15"/>
    <mergeCell ref="D56:F56"/>
    <mergeCell ref="D70:F70"/>
    <mergeCell ref="D60:F60"/>
    <mergeCell ref="D61:F61"/>
    <mergeCell ref="D63:F63"/>
    <mergeCell ref="D64:F64"/>
    <mergeCell ref="D65:F65"/>
    <mergeCell ref="D66:F66"/>
    <mergeCell ref="D67:F67"/>
    <mergeCell ref="D68:F68"/>
    <mergeCell ref="D69:F69"/>
    <mergeCell ref="D49:F49"/>
    <mergeCell ref="D38:F38"/>
    <mergeCell ref="D40:F40"/>
    <mergeCell ref="D41:F41"/>
    <mergeCell ref="D42:F42"/>
    <mergeCell ref="D39:F3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71:F71"/>
    <mergeCell ref="D72:F72"/>
    <mergeCell ref="D73:F73"/>
    <mergeCell ref="D75:F75"/>
    <mergeCell ref="D76:F76"/>
    <mergeCell ref="D82:F82"/>
    <mergeCell ref="D83:F83"/>
    <mergeCell ref="D85:F85"/>
    <mergeCell ref="D92:F92"/>
    <mergeCell ref="D93:F93"/>
    <mergeCell ref="D74:F74"/>
    <mergeCell ref="D84:F84"/>
    <mergeCell ref="D77:F77"/>
    <mergeCell ref="D78:F78"/>
    <mergeCell ref="D79:F79"/>
    <mergeCell ref="D80:F80"/>
    <mergeCell ref="D198:F198"/>
    <mergeCell ref="D199:F199"/>
    <mergeCell ref="D200:F200"/>
    <mergeCell ref="D201:F201"/>
    <mergeCell ref="D202:F202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D779-499A-4888-B289-5353A45BDE56}">
  <dimension ref="A1:E49"/>
  <sheetViews>
    <sheetView topLeftCell="A6" workbookViewId="0">
      <selection activeCell="S35" sqref="S35"/>
    </sheetView>
  </sheetViews>
  <sheetFormatPr defaultRowHeight="15" x14ac:dyDescent="0.25"/>
  <cols>
    <col min="2" max="2" width="9.7109375" bestFit="1" customWidth="1"/>
    <col min="3" max="4" width="11.28515625" bestFit="1" customWidth="1"/>
    <col min="5" max="5" width="20.28515625" style="14" customWidth="1"/>
  </cols>
  <sheetData>
    <row r="1" spans="1:5" x14ac:dyDescent="0.25">
      <c r="A1" s="5" t="s">
        <v>1</v>
      </c>
      <c r="B1" s="5" t="s">
        <v>2095</v>
      </c>
      <c r="C1" s="5" t="s">
        <v>2111</v>
      </c>
      <c r="D1" s="5" t="s">
        <v>2112</v>
      </c>
      <c r="E1" s="5" t="s">
        <v>271</v>
      </c>
    </row>
    <row r="2" spans="1:5" x14ac:dyDescent="0.25">
      <c r="A2" s="18">
        <f>+ROW()-1</f>
        <v>1</v>
      </c>
      <c r="B2" s="311">
        <v>45823</v>
      </c>
      <c r="C2" s="312" t="s">
        <v>2113</v>
      </c>
      <c r="D2" s="312" t="s">
        <v>2114</v>
      </c>
      <c r="E2" s="5" t="s">
        <v>2115</v>
      </c>
    </row>
    <row r="3" spans="1:5" x14ac:dyDescent="0.25">
      <c r="A3" s="18">
        <f>+ROW()-1</f>
        <v>2</v>
      </c>
      <c r="B3" s="920">
        <v>45824</v>
      </c>
      <c r="C3" s="312" t="s">
        <v>2116</v>
      </c>
      <c r="D3" s="312" t="s">
        <v>2117</v>
      </c>
      <c r="E3" s="5" t="s">
        <v>2118</v>
      </c>
    </row>
    <row r="4" spans="1:5" x14ac:dyDescent="0.25">
      <c r="A4" s="18">
        <f>+ROW()-1</f>
        <v>3</v>
      </c>
      <c r="B4" s="921"/>
      <c r="C4" s="312" t="s">
        <v>2119</v>
      </c>
      <c r="D4" s="312" t="s">
        <v>2120</v>
      </c>
      <c r="E4" s="5" t="s">
        <v>2121</v>
      </c>
    </row>
    <row r="5" spans="1:5" x14ac:dyDescent="0.25">
      <c r="A5" s="18">
        <f t="shared" ref="A5:A48" si="0">+ROW()-1</f>
        <v>4</v>
      </c>
      <c r="B5" s="311">
        <v>45834</v>
      </c>
      <c r="C5" s="312">
        <v>0.91666666666666663</v>
      </c>
      <c r="D5" s="312">
        <v>2.0833333333333332E-2</v>
      </c>
      <c r="E5" s="5" t="s">
        <v>2118</v>
      </c>
    </row>
    <row r="6" spans="1:5" x14ac:dyDescent="0.25">
      <c r="A6" s="18">
        <f t="shared" si="0"/>
        <v>5</v>
      </c>
      <c r="B6" s="311">
        <v>45835</v>
      </c>
      <c r="C6" s="312">
        <v>0.70833333333333337</v>
      </c>
      <c r="D6" s="312">
        <v>0.72916666666666663</v>
      </c>
      <c r="E6" s="5" t="s">
        <v>2122</v>
      </c>
    </row>
    <row r="7" spans="1:5" x14ac:dyDescent="0.25">
      <c r="A7" s="18">
        <f t="shared" si="0"/>
        <v>6</v>
      </c>
      <c r="B7" s="311">
        <v>45835</v>
      </c>
      <c r="C7" s="312">
        <v>0.39583333333333331</v>
      </c>
      <c r="D7" s="312">
        <v>0.95833333333333337</v>
      </c>
      <c r="E7" s="5" t="s">
        <v>2123</v>
      </c>
    </row>
    <row r="8" spans="1:5" x14ac:dyDescent="0.25">
      <c r="A8" s="18">
        <f t="shared" si="0"/>
        <v>7</v>
      </c>
      <c r="B8" s="920">
        <v>45836</v>
      </c>
      <c r="C8" s="312">
        <v>0.71875</v>
      </c>
      <c r="D8" s="312">
        <v>0.75</v>
      </c>
      <c r="E8" s="5" t="s">
        <v>2122</v>
      </c>
    </row>
    <row r="9" spans="1:5" x14ac:dyDescent="0.25">
      <c r="A9" s="18">
        <f t="shared" si="0"/>
        <v>8</v>
      </c>
      <c r="B9" s="921"/>
      <c r="C9" s="312">
        <v>0.93055555555555558</v>
      </c>
      <c r="D9" s="312">
        <v>0.96875</v>
      </c>
      <c r="E9" s="5" t="s">
        <v>2124</v>
      </c>
    </row>
    <row r="10" spans="1:5" x14ac:dyDescent="0.25">
      <c r="A10" s="18">
        <f t="shared" si="0"/>
        <v>9</v>
      </c>
      <c r="B10" s="313">
        <v>45839</v>
      </c>
      <c r="C10" s="312">
        <v>6.9444444444444441E-3</v>
      </c>
      <c r="D10" s="312">
        <v>2.0833333333333332E-2</v>
      </c>
      <c r="E10" s="5" t="s">
        <v>2123</v>
      </c>
    </row>
    <row r="11" spans="1:5" x14ac:dyDescent="0.25">
      <c r="A11" s="18">
        <f t="shared" si="0"/>
        <v>10</v>
      </c>
      <c r="B11" s="35">
        <v>45840</v>
      </c>
      <c r="C11" s="312">
        <v>0.16666666666666666</v>
      </c>
      <c r="D11" s="312">
        <v>0.20833333333333334</v>
      </c>
      <c r="E11" s="5" t="s">
        <v>2123</v>
      </c>
    </row>
    <row r="12" spans="1:5" x14ac:dyDescent="0.25">
      <c r="A12" s="18">
        <f t="shared" si="0"/>
        <v>11</v>
      </c>
      <c r="B12" s="311">
        <v>45842</v>
      </c>
      <c r="C12" s="397">
        <v>0.71527777777777779</v>
      </c>
      <c r="D12" s="397">
        <v>0.76388888888888884</v>
      </c>
      <c r="E12" s="5" t="s">
        <v>2125</v>
      </c>
    </row>
    <row r="13" spans="1:5" x14ac:dyDescent="0.25">
      <c r="A13" s="18">
        <f t="shared" si="0"/>
        <v>12</v>
      </c>
      <c r="B13" s="920">
        <v>45844</v>
      </c>
      <c r="C13" s="397">
        <v>0.49305555555555558</v>
      </c>
      <c r="D13" s="397">
        <v>0.52083333333333337</v>
      </c>
      <c r="E13" s="5" t="s">
        <v>2126</v>
      </c>
    </row>
    <row r="14" spans="1:5" x14ac:dyDescent="0.25">
      <c r="A14" s="18">
        <f t="shared" si="0"/>
        <v>13</v>
      </c>
      <c r="B14" s="921"/>
      <c r="C14" s="397">
        <v>0.94444444444444442</v>
      </c>
      <c r="D14" s="397">
        <v>0.14583333333333334</v>
      </c>
      <c r="E14" s="5" t="s">
        <v>2118</v>
      </c>
    </row>
    <row r="15" spans="1:5" x14ac:dyDescent="0.25">
      <c r="A15" s="18">
        <f t="shared" si="0"/>
        <v>14</v>
      </c>
      <c r="B15" s="311">
        <v>45845</v>
      </c>
      <c r="C15" s="397">
        <v>0.375</v>
      </c>
      <c r="D15" s="397">
        <v>0.45833333333333331</v>
      </c>
      <c r="E15" s="5" t="s">
        <v>2122</v>
      </c>
    </row>
    <row r="16" spans="1:5" x14ac:dyDescent="0.25">
      <c r="A16" s="18">
        <f t="shared" si="0"/>
        <v>15</v>
      </c>
      <c r="B16" s="311">
        <v>45846</v>
      </c>
      <c r="C16" s="397">
        <v>0.72916666666666663</v>
      </c>
      <c r="D16" s="397">
        <v>0.76388888888888884</v>
      </c>
      <c r="E16" s="5" t="s">
        <v>2122</v>
      </c>
    </row>
    <row r="17" spans="1:5" x14ac:dyDescent="0.25">
      <c r="A17" s="18">
        <f t="shared" si="0"/>
        <v>16</v>
      </c>
      <c r="B17" s="311">
        <v>45852</v>
      </c>
      <c r="C17" s="397">
        <v>0.8125</v>
      </c>
      <c r="D17" s="397">
        <v>0.81944444444444442</v>
      </c>
      <c r="E17" s="5" t="s">
        <v>2118</v>
      </c>
    </row>
    <row r="18" spans="1:5" x14ac:dyDescent="0.25">
      <c r="A18" s="18">
        <f t="shared" si="0"/>
        <v>17</v>
      </c>
      <c r="B18" s="311">
        <v>45857</v>
      </c>
      <c r="C18" s="397" t="s">
        <v>2127</v>
      </c>
      <c r="D18" s="397" t="s">
        <v>2128</v>
      </c>
      <c r="E18" s="5" t="s">
        <v>2118</v>
      </c>
    </row>
    <row r="19" spans="1:5" x14ac:dyDescent="0.25">
      <c r="A19" s="18">
        <f t="shared" si="0"/>
        <v>18</v>
      </c>
      <c r="B19" s="311">
        <v>45858</v>
      </c>
      <c r="C19" s="397" t="s">
        <v>2129</v>
      </c>
      <c r="D19" s="397" t="s">
        <v>2130</v>
      </c>
      <c r="E19" s="5" t="s">
        <v>2131</v>
      </c>
    </row>
    <row r="20" spans="1:5" x14ac:dyDescent="0.25">
      <c r="A20" s="18">
        <f t="shared" si="0"/>
        <v>19</v>
      </c>
      <c r="B20" s="311">
        <v>45859</v>
      </c>
      <c r="C20" s="397" t="s">
        <v>2127</v>
      </c>
      <c r="D20" s="397" t="s">
        <v>2132</v>
      </c>
      <c r="E20" s="5" t="s">
        <v>2131</v>
      </c>
    </row>
    <row r="21" spans="1:5" x14ac:dyDescent="0.25">
      <c r="A21" s="18">
        <f t="shared" si="0"/>
        <v>20</v>
      </c>
      <c r="B21" s="311">
        <v>45859</v>
      </c>
      <c r="C21" s="397">
        <v>0.45833333333333331</v>
      </c>
      <c r="D21" s="397">
        <v>0.60416666666666663</v>
      </c>
      <c r="E21" s="5" t="s">
        <v>2131</v>
      </c>
    </row>
    <row r="22" spans="1:5" x14ac:dyDescent="0.25">
      <c r="A22" s="18">
        <f t="shared" si="0"/>
        <v>21</v>
      </c>
      <c r="B22" s="311">
        <v>45883</v>
      </c>
      <c r="C22" s="397">
        <v>0.19097222222222221</v>
      </c>
      <c r="D22" s="397">
        <v>0.20833333333333334</v>
      </c>
      <c r="E22" s="5" t="s">
        <v>2122</v>
      </c>
    </row>
    <row r="23" spans="1:5" x14ac:dyDescent="0.25">
      <c r="A23" s="18">
        <f t="shared" si="0"/>
        <v>22</v>
      </c>
      <c r="B23" s="311">
        <v>45885</v>
      </c>
      <c r="C23" s="397">
        <v>0.69097222222222221</v>
      </c>
      <c r="D23" s="397">
        <v>0.20833333333333334</v>
      </c>
      <c r="E23" s="5" t="s">
        <v>2118</v>
      </c>
    </row>
    <row r="24" spans="1:5" x14ac:dyDescent="0.25">
      <c r="A24" s="18">
        <f t="shared" si="0"/>
        <v>23</v>
      </c>
      <c r="B24" s="311">
        <v>45886</v>
      </c>
      <c r="C24" s="397">
        <v>0.93055555555555558</v>
      </c>
      <c r="D24" s="397">
        <v>0.125</v>
      </c>
      <c r="E24" s="5" t="s">
        <v>2118</v>
      </c>
    </row>
    <row r="25" spans="1:5" x14ac:dyDescent="0.25">
      <c r="A25" s="18">
        <f t="shared" si="0"/>
        <v>24</v>
      </c>
      <c r="B25" s="311">
        <v>45859</v>
      </c>
      <c r="C25" s="397">
        <v>0.45833333333333331</v>
      </c>
      <c r="D25" s="397">
        <v>0.60416666666666663</v>
      </c>
      <c r="E25" s="5" t="s">
        <v>2131</v>
      </c>
    </row>
    <row r="26" spans="1:5" x14ac:dyDescent="0.25">
      <c r="A26" s="18">
        <f t="shared" si="0"/>
        <v>25</v>
      </c>
      <c r="B26" s="311">
        <v>45887</v>
      </c>
      <c r="C26" s="397">
        <v>0.70833333333333337</v>
      </c>
      <c r="D26" s="397">
        <v>0.75347222222222221</v>
      </c>
      <c r="E26" s="5" t="s">
        <v>2122</v>
      </c>
    </row>
    <row r="27" spans="1:5" x14ac:dyDescent="0.25">
      <c r="A27" s="18">
        <f t="shared" si="0"/>
        <v>26</v>
      </c>
      <c r="B27" s="311">
        <v>45887</v>
      </c>
      <c r="C27" s="397">
        <v>0.96527777777777779</v>
      </c>
      <c r="D27" s="397">
        <v>0</v>
      </c>
      <c r="E27" s="5" t="s">
        <v>2122</v>
      </c>
    </row>
    <row r="28" spans="1:5" x14ac:dyDescent="0.25">
      <c r="A28" s="18">
        <f t="shared" si="0"/>
        <v>27</v>
      </c>
      <c r="B28" s="311">
        <v>45888</v>
      </c>
      <c r="C28" s="397">
        <v>0.1388888888888889</v>
      </c>
      <c r="D28" s="397">
        <v>0.19444444444444445</v>
      </c>
      <c r="E28" s="5" t="s">
        <v>2122</v>
      </c>
    </row>
    <row r="29" spans="1:5" x14ac:dyDescent="0.25">
      <c r="A29" s="18">
        <f t="shared" si="0"/>
        <v>28</v>
      </c>
      <c r="B29" s="311">
        <v>45888</v>
      </c>
      <c r="C29" s="397">
        <v>0.68055555555555558</v>
      </c>
      <c r="D29" s="397">
        <v>0.86111111111111116</v>
      </c>
      <c r="E29" s="5" t="s">
        <v>2118</v>
      </c>
    </row>
    <row r="30" spans="1:5" x14ac:dyDescent="0.25">
      <c r="A30" s="18">
        <f t="shared" si="0"/>
        <v>29</v>
      </c>
      <c r="B30" s="311">
        <v>45888</v>
      </c>
      <c r="C30" s="397">
        <v>0.875</v>
      </c>
      <c r="D30" s="397">
        <v>0.99652777777777779</v>
      </c>
      <c r="E30" s="5" t="s">
        <v>2133</v>
      </c>
    </row>
    <row r="31" spans="1:5" x14ac:dyDescent="0.25">
      <c r="A31" s="18">
        <f t="shared" si="0"/>
        <v>30</v>
      </c>
      <c r="B31" s="311">
        <v>45889</v>
      </c>
      <c r="C31" s="397">
        <v>0.6875</v>
      </c>
      <c r="D31" s="397">
        <v>0.82638888888888884</v>
      </c>
      <c r="E31" s="5" t="s">
        <v>2122</v>
      </c>
    </row>
    <row r="32" spans="1:5" x14ac:dyDescent="0.25">
      <c r="A32" s="18">
        <f t="shared" si="0"/>
        <v>31</v>
      </c>
      <c r="B32" s="311">
        <v>45890</v>
      </c>
      <c r="C32" s="397">
        <v>0.70833333333333337</v>
      </c>
      <c r="D32" s="397">
        <v>6.9444444444444441E-3</v>
      </c>
      <c r="E32" s="5" t="s">
        <v>2118</v>
      </c>
    </row>
    <row r="33" spans="1:5" x14ac:dyDescent="0.25">
      <c r="A33" s="18">
        <f t="shared" si="0"/>
        <v>32</v>
      </c>
      <c r="B33" s="311">
        <v>45891</v>
      </c>
      <c r="C33" s="397">
        <v>0.75</v>
      </c>
      <c r="D33" s="397">
        <v>0.77777777777777779</v>
      </c>
      <c r="E33" s="5" t="s">
        <v>2134</v>
      </c>
    </row>
    <row r="34" spans="1:5" x14ac:dyDescent="0.25">
      <c r="A34" s="18">
        <f t="shared" si="0"/>
        <v>33</v>
      </c>
      <c r="B34" s="311">
        <v>45892</v>
      </c>
      <c r="C34" s="397">
        <v>0.79166666666666663</v>
      </c>
      <c r="D34" s="397" t="s">
        <v>2135</v>
      </c>
      <c r="E34" s="5" t="s">
        <v>2123</v>
      </c>
    </row>
    <row r="35" spans="1:5" x14ac:dyDescent="0.25">
      <c r="A35" s="18">
        <f t="shared" si="0"/>
        <v>34</v>
      </c>
      <c r="B35" s="311">
        <v>45893</v>
      </c>
      <c r="C35" s="397">
        <v>8.3333333333333329E-2</v>
      </c>
      <c r="D35" s="397">
        <v>0.10416666666666667</v>
      </c>
      <c r="E35" s="5" t="s">
        <v>2131</v>
      </c>
    </row>
    <row r="36" spans="1:5" x14ac:dyDescent="0.25">
      <c r="A36" s="18">
        <f t="shared" si="0"/>
        <v>35</v>
      </c>
      <c r="B36" s="311">
        <v>45904</v>
      </c>
      <c r="C36" s="397">
        <v>0.8125</v>
      </c>
      <c r="D36" s="397">
        <v>0.86458333333333337</v>
      </c>
      <c r="E36" s="5" t="s">
        <v>2125</v>
      </c>
    </row>
    <row r="37" spans="1:5" x14ac:dyDescent="0.25">
      <c r="A37" s="18">
        <f t="shared" si="0"/>
        <v>36</v>
      </c>
      <c r="B37" s="311">
        <v>45906</v>
      </c>
      <c r="C37" s="397">
        <v>0.8125</v>
      </c>
      <c r="D37" s="397">
        <v>0.875</v>
      </c>
      <c r="E37" s="5" t="s">
        <v>2125</v>
      </c>
    </row>
    <row r="38" spans="1:5" x14ac:dyDescent="0.25">
      <c r="A38" s="18">
        <f t="shared" si="0"/>
        <v>37</v>
      </c>
      <c r="B38" s="311">
        <v>45906</v>
      </c>
      <c r="C38" s="397">
        <v>0.88194444444444442</v>
      </c>
      <c r="D38" s="397">
        <v>0</v>
      </c>
      <c r="E38" s="5" t="s">
        <v>2118</v>
      </c>
    </row>
    <row r="39" spans="1:5" x14ac:dyDescent="0.25">
      <c r="A39" s="18">
        <f t="shared" si="0"/>
        <v>38</v>
      </c>
      <c r="B39" s="311">
        <v>45907</v>
      </c>
      <c r="C39" s="397">
        <v>4.1666666666666664E-2</v>
      </c>
      <c r="D39" s="397">
        <v>0.33333333333333331</v>
      </c>
      <c r="E39" s="5" t="s">
        <v>2118</v>
      </c>
    </row>
    <row r="40" spans="1:5" x14ac:dyDescent="0.25">
      <c r="A40" s="18">
        <f t="shared" si="0"/>
        <v>39</v>
      </c>
      <c r="B40" s="311">
        <v>45907</v>
      </c>
      <c r="C40" s="397">
        <v>0.35416666666666669</v>
      </c>
      <c r="D40" s="397">
        <v>0.95833333333333337</v>
      </c>
      <c r="E40" s="5" t="s">
        <v>2118</v>
      </c>
    </row>
    <row r="41" spans="1:5" x14ac:dyDescent="0.25">
      <c r="A41" s="18">
        <f t="shared" si="0"/>
        <v>40</v>
      </c>
      <c r="B41" s="311">
        <v>45908</v>
      </c>
      <c r="C41" s="397">
        <v>0.58333333333333337</v>
      </c>
      <c r="D41" s="397">
        <v>0.70833333333333337</v>
      </c>
      <c r="E41" s="5" t="s">
        <v>2123</v>
      </c>
    </row>
    <row r="42" spans="1:5" x14ac:dyDescent="0.25">
      <c r="A42" s="18">
        <f t="shared" si="0"/>
        <v>41</v>
      </c>
      <c r="B42" s="311">
        <v>45908</v>
      </c>
      <c r="C42" s="397">
        <v>0.8125</v>
      </c>
      <c r="D42" s="397">
        <v>0.98263888888888884</v>
      </c>
      <c r="E42" s="5" t="s">
        <v>2136</v>
      </c>
    </row>
    <row r="43" spans="1:5" x14ac:dyDescent="0.25">
      <c r="A43" s="18">
        <f t="shared" si="0"/>
        <v>42</v>
      </c>
      <c r="B43" s="311">
        <v>45909</v>
      </c>
      <c r="C43" s="397">
        <v>0.16666666666666666</v>
      </c>
      <c r="D43" s="397">
        <v>0.35416666666666669</v>
      </c>
      <c r="E43" s="5" t="s">
        <v>2137</v>
      </c>
    </row>
    <row r="44" spans="1:5" x14ac:dyDescent="0.25">
      <c r="A44" s="18">
        <f t="shared" si="0"/>
        <v>43</v>
      </c>
      <c r="B44" s="311">
        <v>45909</v>
      </c>
      <c r="C44" s="397">
        <v>0.52083333333333337</v>
      </c>
      <c r="D44" s="397">
        <v>0.5625</v>
      </c>
      <c r="E44" s="5" t="s">
        <v>2131</v>
      </c>
    </row>
    <row r="45" spans="1:5" x14ac:dyDescent="0.25">
      <c r="A45" s="18">
        <f>+ROW()-1</f>
        <v>44</v>
      </c>
      <c r="B45" s="311">
        <v>45931</v>
      </c>
      <c r="C45" s="397">
        <v>0.14583333333333334</v>
      </c>
      <c r="D45" s="397">
        <v>0.1875</v>
      </c>
      <c r="E45" s="5" t="s">
        <v>2137</v>
      </c>
    </row>
    <row r="46" spans="1:5" x14ac:dyDescent="0.25">
      <c r="A46" s="18">
        <f>+ROW()-1</f>
        <v>45</v>
      </c>
      <c r="B46" s="311">
        <v>45931</v>
      </c>
      <c r="C46" s="397">
        <v>0.39583333333333331</v>
      </c>
      <c r="D46" s="397">
        <v>0.4375</v>
      </c>
      <c r="E46" s="5" t="s">
        <v>2137</v>
      </c>
    </row>
    <row r="47" spans="1:5" x14ac:dyDescent="0.25">
      <c r="A47" s="18">
        <f t="shared" si="0"/>
        <v>46</v>
      </c>
      <c r="B47" s="311">
        <v>45932</v>
      </c>
      <c r="C47" s="397">
        <v>0.77083333333333337</v>
      </c>
      <c r="D47" s="397">
        <v>0.85416666666666663</v>
      </c>
      <c r="E47" s="5" t="s">
        <v>2137</v>
      </c>
    </row>
    <row r="48" spans="1:5" x14ac:dyDescent="0.25">
      <c r="A48" s="18">
        <f t="shared" si="0"/>
        <v>47</v>
      </c>
      <c r="B48" s="311">
        <v>45964</v>
      </c>
      <c r="C48" s="397">
        <v>0.375</v>
      </c>
      <c r="D48" s="397">
        <v>0.45833333333333331</v>
      </c>
      <c r="E48" s="5" t="s">
        <v>2137</v>
      </c>
    </row>
    <row r="49" spans="2:2" x14ac:dyDescent="0.25">
      <c r="B49" s="502"/>
    </row>
  </sheetData>
  <mergeCells count="3">
    <mergeCell ref="B3:B4"/>
    <mergeCell ref="B13:B14"/>
    <mergeCell ref="B8:B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3CD5-0D5A-4965-8DD0-CD45EDEA6627}">
  <sheetPr>
    <tabColor theme="4"/>
  </sheetPr>
  <dimension ref="A1:GG210"/>
  <sheetViews>
    <sheetView showGridLines="0" zoomScale="75" zoomScaleNormal="76" workbookViewId="0">
      <pane xSplit="7" ySplit="4" topLeftCell="DD177" activePane="bottomRight" state="frozen"/>
      <selection activeCell="F7" sqref="F7"/>
      <selection pane="topRight" activeCell="F7" sqref="F7"/>
      <selection pane="bottomLeft" activeCell="F7" sqref="F7"/>
      <selection pane="bottomRight" activeCell="DH208" sqref="DH208"/>
    </sheetView>
  </sheetViews>
  <sheetFormatPr defaultColWidth="9.140625" defaultRowHeight="16.5" customHeight="1" x14ac:dyDescent="0.25"/>
  <cols>
    <col min="1" max="1" width="20.140625" style="69" customWidth="1"/>
    <col min="2" max="2" width="7.140625" style="68" customWidth="1"/>
    <col min="3" max="3" width="8.42578125" style="70" customWidth="1"/>
    <col min="4" max="4" width="10.85546875" style="70" customWidth="1"/>
    <col min="5" max="5" width="11" style="68" bestFit="1" customWidth="1"/>
    <col min="6" max="6" width="15.7109375" style="68" customWidth="1"/>
    <col min="7" max="7" width="9.85546875" style="68" customWidth="1"/>
    <col min="8" max="8" width="16.42578125" style="69" customWidth="1"/>
    <col min="9" max="9" width="9.5703125" style="69" customWidth="1"/>
    <col min="10" max="10" width="10" style="68" customWidth="1"/>
    <col min="11" max="11" width="11.42578125" style="68" customWidth="1"/>
    <col min="12" max="13" width="13.42578125" style="68" customWidth="1"/>
    <col min="14" max="14" width="12.42578125" style="68" customWidth="1"/>
    <col min="15" max="15" width="13.42578125" style="68" customWidth="1"/>
    <col min="16" max="16" width="12.42578125" style="68" customWidth="1"/>
    <col min="17" max="17" width="18.42578125" style="68" customWidth="1"/>
    <col min="18" max="18" width="11.140625" style="68" customWidth="1"/>
    <col min="19" max="19" width="12.140625" style="68" customWidth="1"/>
    <col min="20" max="20" width="14" style="68" customWidth="1"/>
    <col min="21" max="21" width="13.7109375" style="68" customWidth="1"/>
    <col min="22" max="24" width="12.42578125" style="68" customWidth="1"/>
    <col min="25" max="25" width="13.42578125" style="68" customWidth="1"/>
    <col min="26" max="26" width="18.42578125" style="68" customWidth="1"/>
    <col min="27" max="27" width="10.28515625" style="68" customWidth="1"/>
    <col min="28" max="28" width="12.42578125" style="68" customWidth="1"/>
    <col min="29" max="29" width="13" style="68" customWidth="1"/>
    <col min="30" max="30" width="12.42578125" style="68" customWidth="1"/>
    <col min="31" max="31" width="17.42578125" style="68" customWidth="1"/>
    <col min="32" max="32" width="14" style="68" customWidth="1"/>
    <col min="33" max="33" width="18.42578125" style="68" customWidth="1"/>
    <col min="34" max="35" width="12.42578125" style="68" customWidth="1"/>
    <col min="36" max="36" width="12.5703125" style="68" customWidth="1"/>
    <col min="37" max="37" width="12.42578125" style="68" bestFit="1" customWidth="1"/>
    <col min="38" max="39" width="13.42578125" style="68" customWidth="1"/>
    <col min="40" max="40" width="18.140625" style="68" customWidth="1"/>
    <col min="41" max="42" width="12.42578125" style="68" customWidth="1"/>
    <col min="43" max="43" width="11.7109375" style="68" customWidth="1"/>
    <col min="44" max="45" width="12.42578125" style="68" bestFit="1" customWidth="1"/>
    <col min="46" max="47" width="13.42578125" style="68" customWidth="1"/>
    <col min="48" max="49" width="12.42578125" style="68" customWidth="1"/>
    <col min="50" max="50" width="11.28515625" style="68" customWidth="1"/>
    <col min="51" max="51" width="12.42578125" style="68" bestFit="1" customWidth="1"/>
    <col min="52" max="52" width="12.5703125" style="68" bestFit="1" customWidth="1"/>
    <col min="53" max="53" width="13.42578125" style="68" customWidth="1"/>
    <col min="54" max="54" width="18.140625" style="68" customWidth="1"/>
    <col min="55" max="57" width="12.42578125" style="68" customWidth="1"/>
    <col min="58" max="59" width="12.42578125" style="68" bestFit="1" customWidth="1"/>
    <col min="60" max="60" width="13.42578125" style="68" customWidth="1"/>
    <col min="61" max="61" width="17.140625" style="68" customWidth="1"/>
    <col min="62" max="63" width="12.42578125" style="68" customWidth="1"/>
    <col min="64" max="64" width="12.85546875" style="68" customWidth="1"/>
    <col min="65" max="65" width="12.42578125" style="68" bestFit="1" customWidth="1"/>
    <col min="66" max="66" width="12.5703125" style="68" bestFit="1" customWidth="1"/>
    <col min="67" max="67" width="13.42578125" style="68" customWidth="1"/>
    <col min="68" max="68" width="17.140625" style="68" customWidth="1"/>
    <col min="69" max="69" width="13.5703125" style="68" customWidth="1"/>
    <col min="70" max="70" width="12.5703125" style="68" customWidth="1"/>
    <col min="71" max="71" width="11.28515625" style="68" customWidth="1"/>
    <col min="72" max="73" width="12.5703125" style="68" bestFit="1" customWidth="1"/>
    <col min="74" max="75" width="13.42578125" style="68" customWidth="1"/>
    <col min="76" max="76" width="17.140625" style="68" customWidth="1"/>
    <col min="77" max="78" width="12.5703125" style="68" customWidth="1"/>
    <col min="79" max="79" width="11.28515625" style="68" customWidth="1"/>
    <col min="80" max="80" width="12.42578125" style="68" bestFit="1" customWidth="1"/>
    <col min="81" max="81" width="12.5703125" style="68" bestFit="1" customWidth="1"/>
    <col min="82" max="82" width="13.42578125" style="68" customWidth="1"/>
    <col min="83" max="83" width="17.140625" style="68" customWidth="1"/>
    <col min="84" max="85" width="12.42578125" style="68" customWidth="1"/>
    <col min="86" max="86" width="11.28515625" style="68" customWidth="1"/>
    <col min="87" max="88" width="12.28515625" style="68" customWidth="1"/>
    <col min="89" max="91" width="13.42578125" style="68" customWidth="1"/>
    <col min="92" max="92" width="17.140625" style="68" customWidth="1"/>
    <col min="93" max="94" width="12.42578125" style="68" customWidth="1"/>
    <col min="95" max="95" width="11.28515625" style="68" customWidth="1"/>
    <col min="96" max="96" width="16.140625" style="71" bestFit="1" customWidth="1"/>
    <col min="97" max="97" width="12.5703125" style="68" bestFit="1" customWidth="1"/>
    <col min="98" max="98" width="13.42578125" style="68" customWidth="1"/>
    <col min="99" max="104" width="17.140625" style="68" customWidth="1"/>
    <col min="105" max="105" width="12.42578125" style="68" customWidth="1"/>
    <col min="106" max="106" width="17.140625" style="68" customWidth="1"/>
    <col min="107" max="108" width="12.42578125" style="68" customWidth="1"/>
    <col min="109" max="109" width="11.28515625" style="68" customWidth="1"/>
    <col min="110" max="111" width="13.140625" style="68" customWidth="1"/>
    <col min="112" max="112" width="13.42578125" style="68" customWidth="1"/>
    <col min="113" max="113" width="17.140625" style="68" customWidth="1"/>
    <col min="114" max="114" width="17.140625" style="420" customWidth="1"/>
    <col min="115" max="116" width="12.42578125" style="68" customWidth="1"/>
    <col min="117" max="117" width="11.28515625" style="68" customWidth="1"/>
    <col min="118" max="119" width="12.42578125" style="68" customWidth="1"/>
    <col min="120" max="120" width="13.42578125" style="68" customWidth="1"/>
    <col min="121" max="121" width="17.140625" style="68" customWidth="1"/>
    <col min="122" max="123" width="12.42578125" style="68" bestFit="1" customWidth="1"/>
    <col min="124" max="124" width="11.28515625" style="68" bestFit="1" customWidth="1"/>
    <col min="125" max="125" width="13.7109375" style="68" bestFit="1" customWidth="1"/>
    <col min="126" max="126" width="12.7109375" style="68" bestFit="1" customWidth="1"/>
    <col min="127" max="127" width="13.42578125" style="68" customWidth="1"/>
    <col min="128" max="128" width="17.140625" style="68" bestFit="1" customWidth="1"/>
    <col min="129" max="130" width="12.42578125" style="68" bestFit="1" customWidth="1"/>
    <col min="131" max="131" width="11.28515625" style="68" bestFit="1" customWidth="1"/>
    <col min="132" max="132" width="12.7109375" style="68" customWidth="1"/>
    <col min="133" max="133" width="13.5703125" style="68" customWidth="1"/>
    <col min="134" max="134" width="13.42578125" style="68" customWidth="1"/>
    <col min="135" max="135" width="17.140625" style="68" bestFit="1" customWidth="1"/>
    <col min="136" max="137" width="12.42578125" style="68" bestFit="1" customWidth="1"/>
    <col min="138" max="138" width="11.28515625" style="68" bestFit="1" customWidth="1"/>
    <col min="139" max="139" width="12.5703125" style="68" bestFit="1" customWidth="1"/>
    <col min="140" max="140" width="12.28515625" style="68" bestFit="1" customWidth="1"/>
    <col min="141" max="141" width="13.42578125" style="68" customWidth="1"/>
    <col min="142" max="142" width="17.140625" style="68" bestFit="1" customWidth="1"/>
    <col min="143" max="144" width="12.42578125" style="68" bestFit="1" customWidth="1"/>
    <col min="145" max="145" width="11.28515625" style="68" bestFit="1" customWidth="1"/>
    <col min="146" max="147" width="12.42578125" style="68" bestFit="1" customWidth="1"/>
    <col min="148" max="148" width="13.42578125" style="68" customWidth="1"/>
    <col min="149" max="149" width="17.140625" style="68" bestFit="1" customWidth="1"/>
    <col min="150" max="154" width="17.140625" style="68" customWidth="1"/>
    <col min="155" max="155" width="13.42578125" style="68" customWidth="1"/>
    <col min="156" max="161" width="17.140625" style="68" customWidth="1"/>
    <col min="162" max="162" width="13.42578125" style="68" customWidth="1"/>
    <col min="163" max="168" width="17.140625" style="68" customWidth="1"/>
    <col min="169" max="169" width="13.42578125" style="68" customWidth="1"/>
    <col min="170" max="175" width="17.140625" style="68" customWidth="1"/>
    <col min="176" max="176" width="13.42578125" style="68" customWidth="1"/>
    <col min="177" max="177" width="17.140625" style="68" customWidth="1"/>
    <col min="178" max="179" width="12.42578125" style="68" bestFit="1" customWidth="1"/>
    <col min="180" max="180" width="11.28515625" style="68" bestFit="1" customWidth="1"/>
    <col min="181" max="181" width="12" style="68" bestFit="1" customWidth="1"/>
    <col min="182" max="182" width="12.28515625" style="68" bestFit="1" customWidth="1"/>
    <col min="183" max="183" width="13.42578125" style="68" customWidth="1"/>
    <col min="184" max="184" width="20" style="68" customWidth="1"/>
    <col min="185" max="185" width="33.140625" style="68" customWidth="1"/>
    <col min="186" max="16384" width="9.140625" style="68"/>
  </cols>
  <sheetData>
    <row r="1" spans="1:187" ht="16.5" customHeight="1" thickBot="1" x14ac:dyDescent="0.3">
      <c r="A1" s="559"/>
      <c r="E1" s="71">
        <f>COLUMN(A1)</f>
        <v>1</v>
      </c>
      <c r="F1" s="71">
        <f t="shared" ref="F1:BQ1" si="0">COLUMN(B1)</f>
        <v>2</v>
      </c>
      <c r="G1" s="71">
        <f t="shared" si="0"/>
        <v>3</v>
      </c>
      <c r="H1" s="71">
        <f t="shared" si="0"/>
        <v>4</v>
      </c>
      <c r="I1" s="71">
        <f t="shared" si="0"/>
        <v>5</v>
      </c>
      <c r="J1" s="71">
        <f t="shared" si="0"/>
        <v>6</v>
      </c>
      <c r="K1" s="71">
        <f t="shared" si="0"/>
        <v>7</v>
      </c>
      <c r="L1" s="71">
        <f t="shared" si="0"/>
        <v>8</v>
      </c>
      <c r="M1" s="71">
        <f t="shared" si="0"/>
        <v>9</v>
      </c>
      <c r="N1" s="71">
        <f t="shared" si="0"/>
        <v>10</v>
      </c>
      <c r="O1" s="71">
        <f t="shared" si="0"/>
        <v>11</v>
      </c>
      <c r="P1" s="71">
        <f t="shared" si="0"/>
        <v>12</v>
      </c>
      <c r="Q1" s="71">
        <f t="shared" si="0"/>
        <v>13</v>
      </c>
      <c r="R1" s="71">
        <f t="shared" si="0"/>
        <v>14</v>
      </c>
      <c r="S1" s="71">
        <f t="shared" si="0"/>
        <v>15</v>
      </c>
      <c r="T1" s="71">
        <f t="shared" si="0"/>
        <v>16</v>
      </c>
      <c r="U1" s="71">
        <f t="shared" si="0"/>
        <v>17</v>
      </c>
      <c r="V1" s="71">
        <f t="shared" si="0"/>
        <v>18</v>
      </c>
      <c r="W1" s="71">
        <f t="shared" si="0"/>
        <v>19</v>
      </c>
      <c r="X1" s="71">
        <f t="shared" si="0"/>
        <v>20</v>
      </c>
      <c r="Y1" s="71">
        <f t="shared" si="0"/>
        <v>21</v>
      </c>
      <c r="Z1" s="71">
        <f t="shared" si="0"/>
        <v>22</v>
      </c>
      <c r="AA1" s="71">
        <f t="shared" si="0"/>
        <v>23</v>
      </c>
      <c r="AB1" s="71">
        <f t="shared" si="0"/>
        <v>24</v>
      </c>
      <c r="AC1" s="71">
        <f t="shared" si="0"/>
        <v>25</v>
      </c>
      <c r="AD1" s="71">
        <f t="shared" si="0"/>
        <v>26</v>
      </c>
      <c r="AE1" s="71">
        <f t="shared" si="0"/>
        <v>27</v>
      </c>
      <c r="AF1" s="71">
        <f t="shared" si="0"/>
        <v>28</v>
      </c>
      <c r="AG1" s="71">
        <f t="shared" si="0"/>
        <v>29</v>
      </c>
      <c r="AH1" s="71">
        <f t="shared" si="0"/>
        <v>30</v>
      </c>
      <c r="AI1" s="71">
        <f t="shared" si="0"/>
        <v>31</v>
      </c>
      <c r="AJ1" s="71">
        <f t="shared" si="0"/>
        <v>32</v>
      </c>
      <c r="AK1" s="71">
        <f t="shared" si="0"/>
        <v>33</v>
      </c>
      <c r="AL1" s="71">
        <f t="shared" si="0"/>
        <v>34</v>
      </c>
      <c r="AM1" s="71">
        <f t="shared" si="0"/>
        <v>35</v>
      </c>
      <c r="AN1" s="71">
        <f t="shared" si="0"/>
        <v>36</v>
      </c>
      <c r="AO1" s="71">
        <f t="shared" si="0"/>
        <v>37</v>
      </c>
      <c r="AP1" s="71">
        <f t="shared" si="0"/>
        <v>38</v>
      </c>
      <c r="AQ1" s="71">
        <f t="shared" si="0"/>
        <v>39</v>
      </c>
      <c r="AR1" s="71">
        <f t="shared" si="0"/>
        <v>40</v>
      </c>
      <c r="AS1" s="71">
        <f t="shared" si="0"/>
        <v>41</v>
      </c>
      <c r="AT1" s="71">
        <f t="shared" si="0"/>
        <v>42</v>
      </c>
      <c r="AU1" s="71">
        <f t="shared" si="0"/>
        <v>43</v>
      </c>
      <c r="AV1" s="71">
        <f t="shared" si="0"/>
        <v>44</v>
      </c>
      <c r="AW1" s="71">
        <f t="shared" si="0"/>
        <v>45</v>
      </c>
      <c r="AX1" s="71">
        <f t="shared" si="0"/>
        <v>46</v>
      </c>
      <c r="AY1" s="71">
        <f t="shared" si="0"/>
        <v>47</v>
      </c>
      <c r="AZ1" s="71">
        <f t="shared" si="0"/>
        <v>48</v>
      </c>
      <c r="BA1" s="71">
        <f t="shared" si="0"/>
        <v>49</v>
      </c>
      <c r="BB1" s="71">
        <f t="shared" si="0"/>
        <v>50</v>
      </c>
      <c r="BC1" s="71">
        <f t="shared" si="0"/>
        <v>51</v>
      </c>
      <c r="BD1" s="71">
        <f t="shared" si="0"/>
        <v>52</v>
      </c>
      <c r="BE1" s="71">
        <f t="shared" si="0"/>
        <v>53</v>
      </c>
      <c r="BF1" s="71">
        <f t="shared" si="0"/>
        <v>54</v>
      </c>
      <c r="BG1" s="71">
        <f t="shared" si="0"/>
        <v>55</v>
      </c>
      <c r="BH1" s="71">
        <f t="shared" si="0"/>
        <v>56</v>
      </c>
      <c r="BI1" s="71">
        <f t="shared" si="0"/>
        <v>57</v>
      </c>
      <c r="BJ1" s="71">
        <f t="shared" si="0"/>
        <v>58</v>
      </c>
      <c r="BK1" s="71">
        <f t="shared" si="0"/>
        <v>59</v>
      </c>
      <c r="BL1" s="71">
        <f t="shared" si="0"/>
        <v>60</v>
      </c>
      <c r="BM1" s="71">
        <f t="shared" si="0"/>
        <v>61</v>
      </c>
      <c r="BN1" s="71">
        <f t="shared" si="0"/>
        <v>62</v>
      </c>
      <c r="BO1" s="71">
        <f t="shared" si="0"/>
        <v>63</v>
      </c>
      <c r="BP1" s="71">
        <f t="shared" si="0"/>
        <v>64</v>
      </c>
      <c r="BQ1" s="71">
        <f t="shared" si="0"/>
        <v>65</v>
      </c>
      <c r="BR1" s="71">
        <f t="shared" ref="BR1:DI1" si="1">COLUMN(BN1)</f>
        <v>66</v>
      </c>
      <c r="BS1" s="71">
        <f t="shared" si="1"/>
        <v>67</v>
      </c>
      <c r="BT1" s="71">
        <f t="shared" si="1"/>
        <v>68</v>
      </c>
      <c r="BU1" s="71">
        <f t="shared" si="1"/>
        <v>69</v>
      </c>
      <c r="BV1" s="71">
        <f t="shared" si="1"/>
        <v>70</v>
      </c>
      <c r="BW1" s="71">
        <f t="shared" si="1"/>
        <v>71</v>
      </c>
      <c r="BX1" s="71">
        <f t="shared" si="1"/>
        <v>72</v>
      </c>
      <c r="BY1" s="71">
        <f t="shared" si="1"/>
        <v>73</v>
      </c>
      <c r="BZ1" s="71">
        <f t="shared" si="1"/>
        <v>74</v>
      </c>
      <c r="CA1" s="71">
        <f t="shared" si="1"/>
        <v>75</v>
      </c>
      <c r="CB1" s="71">
        <f t="shared" si="1"/>
        <v>76</v>
      </c>
      <c r="CC1" s="71">
        <f t="shared" si="1"/>
        <v>77</v>
      </c>
      <c r="CD1" s="71">
        <f t="shared" si="1"/>
        <v>78</v>
      </c>
      <c r="CE1" s="71">
        <f t="shared" si="1"/>
        <v>79</v>
      </c>
      <c r="CF1" s="71">
        <f t="shared" si="1"/>
        <v>80</v>
      </c>
      <c r="CG1" s="71">
        <f t="shared" si="1"/>
        <v>81</v>
      </c>
      <c r="CH1" s="71">
        <f t="shared" si="1"/>
        <v>82</v>
      </c>
      <c r="CI1" s="71">
        <f t="shared" si="1"/>
        <v>83</v>
      </c>
      <c r="CJ1" s="71">
        <f t="shared" si="1"/>
        <v>84</v>
      </c>
      <c r="CK1" s="71">
        <f t="shared" si="1"/>
        <v>85</v>
      </c>
      <c r="CL1" s="71">
        <f t="shared" si="1"/>
        <v>86</v>
      </c>
      <c r="CM1" s="71">
        <f t="shared" si="1"/>
        <v>87</v>
      </c>
      <c r="CN1" s="71">
        <f t="shared" si="1"/>
        <v>88</v>
      </c>
      <c r="CO1" s="71">
        <f t="shared" si="1"/>
        <v>89</v>
      </c>
      <c r="CP1" s="71">
        <f t="shared" si="1"/>
        <v>90</v>
      </c>
      <c r="CQ1" s="71">
        <f t="shared" si="1"/>
        <v>91</v>
      </c>
      <c r="CR1" s="71">
        <f t="shared" si="1"/>
        <v>92</v>
      </c>
      <c r="CS1" s="71">
        <f t="shared" si="1"/>
        <v>93</v>
      </c>
      <c r="CT1" s="71">
        <f t="shared" si="1"/>
        <v>94</v>
      </c>
      <c r="CU1" s="71">
        <f t="shared" si="1"/>
        <v>95</v>
      </c>
      <c r="CV1" s="71">
        <f t="shared" si="1"/>
        <v>96</v>
      </c>
      <c r="CW1" s="71">
        <f t="shared" si="1"/>
        <v>97</v>
      </c>
      <c r="CX1" s="71">
        <f t="shared" si="1"/>
        <v>98</v>
      </c>
      <c r="CY1" s="71">
        <f t="shared" si="1"/>
        <v>99</v>
      </c>
      <c r="CZ1" s="71">
        <f t="shared" si="1"/>
        <v>100</v>
      </c>
      <c r="DA1" s="71">
        <f t="shared" si="1"/>
        <v>101</v>
      </c>
      <c r="DB1" s="71">
        <f t="shared" si="1"/>
        <v>102</v>
      </c>
      <c r="DC1" s="71">
        <f t="shared" si="1"/>
        <v>103</v>
      </c>
      <c r="DD1" s="71">
        <f t="shared" si="1"/>
        <v>104</v>
      </c>
      <c r="DE1" s="71">
        <f t="shared" si="1"/>
        <v>105</v>
      </c>
      <c r="DF1" s="71">
        <f t="shared" si="1"/>
        <v>106</v>
      </c>
      <c r="DG1" s="71">
        <f t="shared" si="1"/>
        <v>107</v>
      </c>
      <c r="DH1" s="71">
        <f t="shared" si="1"/>
        <v>108</v>
      </c>
      <c r="DI1" s="71">
        <f t="shared" si="1"/>
        <v>109</v>
      </c>
      <c r="DJ1" s="71"/>
      <c r="DK1" s="71">
        <f t="shared" ref="DK1:DN1" si="2">COLUMN(DF1)</f>
        <v>110</v>
      </c>
      <c r="DL1" s="71">
        <f t="shared" si="2"/>
        <v>111</v>
      </c>
      <c r="DM1" s="71">
        <f t="shared" si="2"/>
        <v>112</v>
      </c>
      <c r="DN1" s="71">
        <f t="shared" si="2"/>
        <v>113</v>
      </c>
      <c r="DO1" s="71">
        <f t="shared" ref="DO1:EI1" si="3">COLUMN(DK1)</f>
        <v>115</v>
      </c>
      <c r="DP1" s="71">
        <f t="shared" si="3"/>
        <v>116</v>
      </c>
      <c r="DQ1" s="71">
        <f t="shared" si="3"/>
        <v>117</v>
      </c>
      <c r="DR1" s="71">
        <f t="shared" si="3"/>
        <v>118</v>
      </c>
      <c r="DS1" s="71">
        <f t="shared" si="3"/>
        <v>119</v>
      </c>
      <c r="DT1" s="71">
        <f t="shared" si="3"/>
        <v>120</v>
      </c>
      <c r="DU1" s="71">
        <f t="shared" si="3"/>
        <v>121</v>
      </c>
      <c r="DV1" s="71">
        <f t="shared" si="3"/>
        <v>122</v>
      </c>
      <c r="DW1" s="71">
        <f t="shared" si="3"/>
        <v>123</v>
      </c>
      <c r="DX1" s="71">
        <f t="shared" si="3"/>
        <v>124</v>
      </c>
      <c r="DY1" s="71">
        <f t="shared" si="3"/>
        <v>125</v>
      </c>
      <c r="DZ1" s="71">
        <f t="shared" si="3"/>
        <v>126</v>
      </c>
      <c r="EA1" s="71">
        <f t="shared" si="3"/>
        <v>127</v>
      </c>
      <c r="EB1" s="71">
        <f t="shared" si="3"/>
        <v>128</v>
      </c>
      <c r="EC1" s="71">
        <f t="shared" si="3"/>
        <v>129</v>
      </c>
      <c r="ED1" s="71">
        <f t="shared" si="3"/>
        <v>130</v>
      </c>
      <c r="EE1" s="71">
        <f t="shared" si="3"/>
        <v>131</v>
      </c>
      <c r="EF1" s="71">
        <f t="shared" si="3"/>
        <v>132</v>
      </c>
      <c r="EG1" s="71">
        <f t="shared" si="3"/>
        <v>133</v>
      </c>
      <c r="EH1" s="71">
        <f t="shared" si="3"/>
        <v>134</v>
      </c>
      <c r="EI1" s="71">
        <f t="shared" si="3"/>
        <v>135</v>
      </c>
      <c r="EJ1" s="71">
        <f>COLUMN(EF1)</f>
        <v>136</v>
      </c>
      <c r="EK1" s="71">
        <f t="shared" ref="EK1:GB1" si="4">COLUMN(EG1)</f>
        <v>137</v>
      </c>
      <c r="EL1" s="71">
        <f t="shared" si="4"/>
        <v>138</v>
      </c>
      <c r="EM1" s="71">
        <f t="shared" si="4"/>
        <v>139</v>
      </c>
      <c r="EN1" s="71">
        <f t="shared" si="4"/>
        <v>140</v>
      </c>
      <c r="EO1" s="71">
        <f t="shared" si="4"/>
        <v>141</v>
      </c>
      <c r="EP1" s="71">
        <f t="shared" si="4"/>
        <v>142</v>
      </c>
      <c r="EQ1" s="71">
        <f t="shared" si="4"/>
        <v>143</v>
      </c>
      <c r="ER1" s="71">
        <f t="shared" si="4"/>
        <v>144</v>
      </c>
      <c r="ES1" s="71">
        <f t="shared" si="4"/>
        <v>145</v>
      </c>
      <c r="ET1" s="71">
        <f t="shared" si="4"/>
        <v>146</v>
      </c>
      <c r="EU1" s="71">
        <f t="shared" si="4"/>
        <v>147</v>
      </c>
      <c r="EV1" s="71">
        <f t="shared" si="4"/>
        <v>148</v>
      </c>
      <c r="EW1" s="71">
        <f t="shared" si="4"/>
        <v>149</v>
      </c>
      <c r="EX1" s="71">
        <f t="shared" si="4"/>
        <v>150</v>
      </c>
      <c r="EY1" s="71">
        <f t="shared" si="4"/>
        <v>151</v>
      </c>
      <c r="EZ1" s="71">
        <f t="shared" si="4"/>
        <v>152</v>
      </c>
      <c r="FA1" s="71">
        <f t="shared" si="4"/>
        <v>153</v>
      </c>
      <c r="FB1" s="71">
        <f t="shared" si="4"/>
        <v>154</v>
      </c>
      <c r="FC1" s="71">
        <f t="shared" si="4"/>
        <v>155</v>
      </c>
      <c r="FD1" s="71">
        <f t="shared" si="4"/>
        <v>156</v>
      </c>
      <c r="FE1" s="71">
        <f t="shared" si="4"/>
        <v>157</v>
      </c>
      <c r="FF1" s="71">
        <f t="shared" si="4"/>
        <v>158</v>
      </c>
      <c r="FG1" s="71">
        <f t="shared" si="4"/>
        <v>159</v>
      </c>
      <c r="FH1" s="71">
        <f t="shared" si="4"/>
        <v>160</v>
      </c>
      <c r="FI1" s="71">
        <f t="shared" si="4"/>
        <v>161</v>
      </c>
      <c r="FJ1" s="71">
        <f t="shared" si="4"/>
        <v>162</v>
      </c>
      <c r="FK1" s="71">
        <f t="shared" si="4"/>
        <v>163</v>
      </c>
      <c r="FL1" s="71">
        <f t="shared" si="4"/>
        <v>164</v>
      </c>
      <c r="FM1" s="71">
        <f t="shared" si="4"/>
        <v>165</v>
      </c>
      <c r="FN1" s="71">
        <f t="shared" si="4"/>
        <v>166</v>
      </c>
      <c r="FO1" s="71">
        <f t="shared" si="4"/>
        <v>167</v>
      </c>
      <c r="FP1" s="71">
        <f t="shared" si="4"/>
        <v>168</v>
      </c>
      <c r="FQ1" s="71">
        <f t="shared" si="4"/>
        <v>169</v>
      </c>
      <c r="FR1" s="71">
        <f t="shared" si="4"/>
        <v>170</v>
      </c>
      <c r="FS1" s="71">
        <f t="shared" si="4"/>
        <v>171</v>
      </c>
      <c r="FT1" s="71">
        <f t="shared" si="4"/>
        <v>172</v>
      </c>
      <c r="FU1" s="71">
        <f t="shared" si="4"/>
        <v>173</v>
      </c>
      <c r="FV1" s="71">
        <f t="shared" si="4"/>
        <v>174</v>
      </c>
      <c r="FW1" s="71">
        <f t="shared" si="4"/>
        <v>175</v>
      </c>
      <c r="FX1" s="71">
        <f t="shared" si="4"/>
        <v>176</v>
      </c>
      <c r="FY1" s="71">
        <f t="shared" si="4"/>
        <v>177</v>
      </c>
      <c r="FZ1" s="71">
        <f t="shared" si="4"/>
        <v>178</v>
      </c>
      <c r="GA1" s="71">
        <f t="shared" si="4"/>
        <v>179</v>
      </c>
      <c r="GB1" s="71">
        <f t="shared" si="4"/>
        <v>180</v>
      </c>
      <c r="GC1" s="71"/>
      <c r="GD1" s="71"/>
      <c r="GE1" s="71"/>
    </row>
    <row r="2" spans="1:187" s="78" customFormat="1" ht="16.5" customHeight="1" x14ac:dyDescent="0.3">
      <c r="A2" s="922" t="s">
        <v>251</v>
      </c>
      <c r="B2" s="638" t="s">
        <v>247</v>
      </c>
      <c r="C2" s="638" t="s">
        <v>248</v>
      </c>
      <c r="D2" s="638" t="s">
        <v>202</v>
      </c>
      <c r="E2" s="640" t="s">
        <v>249</v>
      </c>
      <c r="F2" s="638" t="s">
        <v>2194</v>
      </c>
      <c r="G2" s="632" t="s">
        <v>250</v>
      </c>
      <c r="H2" s="646" t="s">
        <v>253</v>
      </c>
      <c r="I2" s="634" t="s">
        <v>254</v>
      </c>
      <c r="J2" s="1" t="s">
        <v>255</v>
      </c>
      <c r="K2" s="624"/>
      <c r="L2" s="625" t="s">
        <v>10</v>
      </c>
      <c r="M2" s="626"/>
      <c r="N2" s="626"/>
      <c r="O2" s="626"/>
      <c r="P2" s="626"/>
      <c r="Q2" s="924"/>
      <c r="R2" s="625" t="s">
        <v>12</v>
      </c>
      <c r="S2" s="626"/>
      <c r="T2" s="626"/>
      <c r="U2" s="626"/>
      <c r="V2" s="626"/>
      <c r="W2" s="626"/>
      <c r="X2" s="626"/>
      <c r="Y2" s="626"/>
      <c r="Z2" s="627"/>
      <c r="AA2" s="628" t="s">
        <v>256</v>
      </c>
      <c r="AB2" s="626"/>
      <c r="AC2" s="626"/>
      <c r="AD2" s="626"/>
      <c r="AE2" s="626"/>
      <c r="AF2" s="626"/>
      <c r="AG2" s="924"/>
      <c r="AH2" s="629" t="s">
        <v>14</v>
      </c>
      <c r="AI2" s="630"/>
      <c r="AJ2" s="630"/>
      <c r="AK2" s="630"/>
      <c r="AL2" s="630"/>
      <c r="AM2" s="630"/>
      <c r="AN2" s="630"/>
      <c r="AO2" s="625" t="s">
        <v>257</v>
      </c>
      <c r="AP2" s="626"/>
      <c r="AQ2" s="626"/>
      <c r="AR2" s="626"/>
      <c r="AS2" s="626"/>
      <c r="AT2" s="626"/>
      <c r="AU2" s="924"/>
      <c r="AV2" s="625" t="s">
        <v>15</v>
      </c>
      <c r="AW2" s="626"/>
      <c r="AX2" s="626"/>
      <c r="AY2" s="626"/>
      <c r="AZ2" s="626"/>
      <c r="BA2" s="626"/>
      <c r="BB2" s="627"/>
      <c r="BC2" s="628" t="s">
        <v>258</v>
      </c>
      <c r="BD2" s="626"/>
      <c r="BE2" s="626"/>
      <c r="BF2" s="626"/>
      <c r="BG2" s="626"/>
      <c r="BH2" s="626"/>
      <c r="BI2" s="924"/>
      <c r="BJ2" s="625" t="s">
        <v>2195</v>
      </c>
      <c r="BK2" s="626"/>
      <c r="BL2" s="626"/>
      <c r="BM2" s="626"/>
      <c r="BN2" s="626"/>
      <c r="BO2" s="626"/>
      <c r="BP2" s="924"/>
      <c r="BQ2" s="625" t="s">
        <v>2196</v>
      </c>
      <c r="BR2" s="626"/>
      <c r="BS2" s="626"/>
      <c r="BT2" s="626"/>
      <c r="BU2" s="626"/>
      <c r="BV2" s="626"/>
      <c r="BW2" s="626"/>
      <c r="BX2" s="924"/>
      <c r="BY2" s="1" t="s">
        <v>260</v>
      </c>
      <c r="BZ2" s="623"/>
      <c r="CA2" s="623"/>
      <c r="CB2" s="623"/>
      <c r="CC2" s="623"/>
      <c r="CD2" s="623"/>
      <c r="CE2" s="925"/>
      <c r="CF2" s="1" t="s">
        <v>20</v>
      </c>
      <c r="CG2" s="623"/>
      <c r="CH2" s="623"/>
      <c r="CI2" s="623"/>
      <c r="CJ2" s="623"/>
      <c r="CK2" s="623"/>
      <c r="CL2" s="623"/>
      <c r="CM2" s="623"/>
      <c r="CN2" s="925"/>
      <c r="CO2" s="1" t="s">
        <v>2197</v>
      </c>
      <c r="CP2" s="623"/>
      <c r="CQ2" s="623"/>
      <c r="CR2" s="623"/>
      <c r="CS2" s="623"/>
      <c r="CT2" s="623"/>
      <c r="CU2" s="925"/>
      <c r="CV2" s="625" t="s">
        <v>22</v>
      </c>
      <c r="CW2" s="626"/>
      <c r="CX2" s="626"/>
      <c r="CY2" s="626"/>
      <c r="CZ2" s="626"/>
      <c r="DA2" s="626"/>
      <c r="DB2" s="924"/>
      <c r="DC2" s="625" t="s">
        <v>263</v>
      </c>
      <c r="DD2" s="626"/>
      <c r="DE2" s="626"/>
      <c r="DF2" s="626"/>
      <c r="DG2" s="626"/>
      <c r="DH2" s="626"/>
      <c r="DI2" s="627"/>
      <c r="DJ2" s="558"/>
      <c r="DK2" s="628" t="s">
        <v>2198</v>
      </c>
      <c r="DL2" s="626"/>
      <c r="DM2" s="626"/>
      <c r="DN2" s="626"/>
      <c r="DO2" s="626"/>
      <c r="DP2" s="626"/>
      <c r="DQ2" s="924"/>
      <c r="DR2" s="625" t="s">
        <v>24</v>
      </c>
      <c r="DS2" s="626"/>
      <c r="DT2" s="626"/>
      <c r="DU2" s="626"/>
      <c r="DV2" s="626"/>
      <c r="DW2" s="626"/>
      <c r="DX2" s="924"/>
      <c r="DY2" s="625" t="s">
        <v>2199</v>
      </c>
      <c r="DZ2" s="626"/>
      <c r="EA2" s="626"/>
      <c r="EB2" s="626"/>
      <c r="EC2" s="626"/>
      <c r="ED2" s="626"/>
      <c r="EE2" s="924"/>
      <c r="EF2" s="625" t="s">
        <v>265</v>
      </c>
      <c r="EG2" s="626"/>
      <c r="EH2" s="626"/>
      <c r="EI2" s="626"/>
      <c r="EJ2" s="626"/>
      <c r="EK2" s="626"/>
      <c r="EL2" s="924"/>
      <c r="EM2" s="625" t="s">
        <v>2200</v>
      </c>
      <c r="EN2" s="626"/>
      <c r="EO2" s="626"/>
      <c r="EP2" s="626"/>
      <c r="EQ2" s="626"/>
      <c r="ER2" s="626"/>
      <c r="ES2" s="924"/>
      <c r="ET2" s="625" t="s">
        <v>2201</v>
      </c>
      <c r="EU2" s="626"/>
      <c r="EV2" s="626"/>
      <c r="EW2" s="626"/>
      <c r="EX2" s="626"/>
      <c r="EY2" s="626"/>
      <c r="EZ2" s="924"/>
      <c r="FA2" s="625" t="s">
        <v>2202</v>
      </c>
      <c r="FB2" s="626"/>
      <c r="FC2" s="626"/>
      <c r="FD2" s="626"/>
      <c r="FE2" s="626"/>
      <c r="FF2" s="626"/>
      <c r="FG2" s="924"/>
      <c r="FH2" s="625" t="s">
        <v>268</v>
      </c>
      <c r="FI2" s="626"/>
      <c r="FJ2" s="626"/>
      <c r="FK2" s="626"/>
      <c r="FL2" s="626"/>
      <c r="FM2" s="626"/>
      <c r="FN2" s="627"/>
      <c r="FO2" s="926" t="s">
        <v>2203</v>
      </c>
      <c r="FP2" s="623"/>
      <c r="FQ2" s="623"/>
      <c r="FR2" s="623"/>
      <c r="FS2" s="623"/>
      <c r="FT2" s="623"/>
      <c r="FU2" s="925"/>
      <c r="FV2" s="1" t="s">
        <v>27</v>
      </c>
      <c r="FW2" s="623"/>
      <c r="FX2" s="623"/>
      <c r="FY2" s="623"/>
      <c r="FZ2" s="623"/>
      <c r="GA2" s="623"/>
      <c r="GB2" s="925"/>
      <c r="GC2" s="643" t="s">
        <v>271</v>
      </c>
    </row>
    <row r="3" spans="1:187" s="78" customFormat="1" ht="59.25" customHeight="1" x14ac:dyDescent="0.3">
      <c r="A3" s="923"/>
      <c r="B3" s="639"/>
      <c r="C3" s="639"/>
      <c r="D3" s="639"/>
      <c r="E3" s="641"/>
      <c r="F3" s="639"/>
      <c r="G3" s="633"/>
      <c r="H3" s="646"/>
      <c r="I3" s="634"/>
      <c r="J3" s="164" t="s">
        <v>272</v>
      </c>
      <c r="K3" s="165" t="s">
        <v>273</v>
      </c>
      <c r="L3" s="112" t="s">
        <v>2204</v>
      </c>
      <c r="M3" s="84" t="s">
        <v>2205</v>
      </c>
      <c r="N3" s="84" t="s">
        <v>276</v>
      </c>
      <c r="O3" s="84" t="s">
        <v>2206</v>
      </c>
      <c r="P3" s="84" t="s">
        <v>2207</v>
      </c>
      <c r="Q3" s="557" t="s">
        <v>279</v>
      </c>
      <c r="R3" s="112" t="s">
        <v>280</v>
      </c>
      <c r="S3" s="84" t="s">
        <v>281</v>
      </c>
      <c r="T3" s="84" t="s">
        <v>282</v>
      </c>
      <c r="U3" s="84" t="s">
        <v>283</v>
      </c>
      <c r="V3" s="84" t="s">
        <v>284</v>
      </c>
      <c r="W3" s="84" t="s">
        <v>285</v>
      </c>
      <c r="X3" s="84" t="s">
        <v>286</v>
      </c>
      <c r="Y3" s="84" t="s">
        <v>287</v>
      </c>
      <c r="Z3" s="142" t="s">
        <v>279</v>
      </c>
      <c r="AA3" s="152" t="s">
        <v>288</v>
      </c>
      <c r="AB3" s="84" t="s">
        <v>290</v>
      </c>
      <c r="AC3" s="84" t="s">
        <v>291</v>
      </c>
      <c r="AD3" s="84" t="s">
        <v>292</v>
      </c>
      <c r="AE3" s="84" t="s">
        <v>293</v>
      </c>
      <c r="AF3" s="84" t="s">
        <v>294</v>
      </c>
      <c r="AG3" s="557" t="s">
        <v>279</v>
      </c>
      <c r="AH3" s="112" t="s">
        <v>295</v>
      </c>
      <c r="AI3" s="84" t="s">
        <v>296</v>
      </c>
      <c r="AJ3" s="84" t="s">
        <v>297</v>
      </c>
      <c r="AK3" s="84" t="s">
        <v>298</v>
      </c>
      <c r="AL3" s="84" t="s">
        <v>299</v>
      </c>
      <c r="AM3" s="84" t="s">
        <v>287</v>
      </c>
      <c r="AN3" s="557" t="s">
        <v>279</v>
      </c>
      <c r="AO3" s="112" t="s">
        <v>300</v>
      </c>
      <c r="AP3" s="84" t="s">
        <v>301</v>
      </c>
      <c r="AQ3" s="84" t="s">
        <v>302</v>
      </c>
      <c r="AR3" s="84" t="s">
        <v>303</v>
      </c>
      <c r="AS3" s="84" t="s">
        <v>304</v>
      </c>
      <c r="AT3" s="84" t="s">
        <v>287</v>
      </c>
      <c r="AU3" s="557" t="s">
        <v>279</v>
      </c>
      <c r="AV3" s="112" t="s">
        <v>305</v>
      </c>
      <c r="AW3" s="84" t="s">
        <v>306</v>
      </c>
      <c r="AX3" s="84" t="s">
        <v>307</v>
      </c>
      <c r="AY3" s="84" t="s">
        <v>308</v>
      </c>
      <c r="AZ3" s="84" t="s">
        <v>309</v>
      </c>
      <c r="BA3" s="84" t="s">
        <v>287</v>
      </c>
      <c r="BB3" s="142" t="s">
        <v>279</v>
      </c>
      <c r="BC3" s="152" t="s">
        <v>310</v>
      </c>
      <c r="BD3" s="84" t="s">
        <v>311</v>
      </c>
      <c r="BE3" s="84" t="s">
        <v>307</v>
      </c>
      <c r="BF3" s="84" t="s">
        <v>312</v>
      </c>
      <c r="BG3" s="84" t="s">
        <v>313</v>
      </c>
      <c r="BH3" s="84" t="s">
        <v>287</v>
      </c>
      <c r="BI3" s="557" t="s">
        <v>314</v>
      </c>
      <c r="BJ3" s="112" t="s">
        <v>315</v>
      </c>
      <c r="BK3" s="84" t="s">
        <v>316</v>
      </c>
      <c r="BL3" s="84" t="s">
        <v>307</v>
      </c>
      <c r="BM3" s="84" t="s">
        <v>317</v>
      </c>
      <c r="BN3" s="84" t="s">
        <v>318</v>
      </c>
      <c r="BO3" s="84" t="s">
        <v>287</v>
      </c>
      <c r="BP3" s="557" t="s">
        <v>314</v>
      </c>
      <c r="BQ3" s="112" t="s">
        <v>319</v>
      </c>
      <c r="BR3" s="84" t="s">
        <v>320</v>
      </c>
      <c r="BS3" s="84" t="s">
        <v>307</v>
      </c>
      <c r="BT3" s="84" t="s">
        <v>321</v>
      </c>
      <c r="BU3" s="84" t="s">
        <v>322</v>
      </c>
      <c r="BV3" s="84" t="s">
        <v>287</v>
      </c>
      <c r="BW3" s="84" t="s">
        <v>323</v>
      </c>
      <c r="BX3" s="557" t="s">
        <v>314</v>
      </c>
      <c r="BY3" s="112" t="s">
        <v>324</v>
      </c>
      <c r="BZ3" s="84" t="s">
        <v>325</v>
      </c>
      <c r="CA3" s="84" t="s">
        <v>307</v>
      </c>
      <c r="CB3" s="84" t="s">
        <v>326</v>
      </c>
      <c r="CC3" s="84" t="s">
        <v>327</v>
      </c>
      <c r="CD3" s="84" t="s">
        <v>287</v>
      </c>
      <c r="CE3" s="557" t="s">
        <v>314</v>
      </c>
      <c r="CF3" s="112" t="s">
        <v>328</v>
      </c>
      <c r="CG3" s="84" t="s">
        <v>329</v>
      </c>
      <c r="CH3" s="84" t="s">
        <v>307</v>
      </c>
      <c r="CI3" s="84" t="s">
        <v>330</v>
      </c>
      <c r="CJ3" s="84" t="s">
        <v>331</v>
      </c>
      <c r="CK3" s="84" t="s">
        <v>287</v>
      </c>
      <c r="CL3" s="84"/>
      <c r="CM3" s="84" t="s">
        <v>332</v>
      </c>
      <c r="CN3" s="557" t="s">
        <v>314</v>
      </c>
      <c r="CO3" s="112" t="s">
        <v>333</v>
      </c>
      <c r="CP3" s="84" t="s">
        <v>334</v>
      </c>
      <c r="CQ3" s="84" t="s">
        <v>307</v>
      </c>
      <c r="CR3" s="84" t="s">
        <v>335</v>
      </c>
      <c r="CS3" s="84" t="s">
        <v>336</v>
      </c>
      <c r="CT3" s="84" t="s">
        <v>287</v>
      </c>
      <c r="CU3" s="557" t="s">
        <v>314</v>
      </c>
      <c r="CV3" s="112" t="s">
        <v>337</v>
      </c>
      <c r="CW3" s="84" t="s">
        <v>338</v>
      </c>
      <c r="CX3" s="84" t="s">
        <v>307</v>
      </c>
      <c r="CY3" s="84" t="s">
        <v>339</v>
      </c>
      <c r="CZ3" s="84" t="s">
        <v>340</v>
      </c>
      <c r="DA3" s="84" t="s">
        <v>287</v>
      </c>
      <c r="DB3" s="557" t="s">
        <v>314</v>
      </c>
      <c r="DC3" s="112" t="s">
        <v>341</v>
      </c>
      <c r="DD3" s="84" t="s">
        <v>342</v>
      </c>
      <c r="DE3" s="84" t="s">
        <v>307</v>
      </c>
      <c r="DF3" s="84" t="s">
        <v>343</v>
      </c>
      <c r="DG3" s="84" t="s">
        <v>344</v>
      </c>
      <c r="DH3" s="84" t="s">
        <v>287</v>
      </c>
      <c r="DI3" s="142" t="s">
        <v>314</v>
      </c>
      <c r="DJ3" s="152" t="s">
        <v>289</v>
      </c>
      <c r="DK3" s="152" t="s">
        <v>345</v>
      </c>
      <c r="DL3" s="84" t="s">
        <v>346</v>
      </c>
      <c r="DM3" s="84" t="s">
        <v>307</v>
      </c>
      <c r="DN3" s="84" t="s">
        <v>347</v>
      </c>
      <c r="DO3" s="84" t="s">
        <v>348</v>
      </c>
      <c r="DP3" s="84" t="s">
        <v>287</v>
      </c>
      <c r="DQ3" s="557" t="s">
        <v>314</v>
      </c>
      <c r="DR3" s="112" t="s">
        <v>349</v>
      </c>
      <c r="DS3" s="84" t="s">
        <v>350</v>
      </c>
      <c r="DT3" s="84" t="s">
        <v>307</v>
      </c>
      <c r="DU3" s="84" t="s">
        <v>351</v>
      </c>
      <c r="DV3" s="84" t="s">
        <v>352</v>
      </c>
      <c r="DW3" s="84" t="s">
        <v>287</v>
      </c>
      <c r="DX3" s="557" t="s">
        <v>314</v>
      </c>
      <c r="DY3" s="112" t="s">
        <v>353</v>
      </c>
      <c r="DZ3" s="84" t="s">
        <v>354</v>
      </c>
      <c r="EA3" s="84" t="s">
        <v>307</v>
      </c>
      <c r="EB3" s="84" t="s">
        <v>355</v>
      </c>
      <c r="EC3" s="84" t="s">
        <v>356</v>
      </c>
      <c r="ED3" s="84" t="s">
        <v>287</v>
      </c>
      <c r="EE3" s="557" t="s">
        <v>314</v>
      </c>
      <c r="EF3" s="112" t="s">
        <v>357</v>
      </c>
      <c r="EG3" s="84" t="s">
        <v>358</v>
      </c>
      <c r="EH3" s="84" t="s">
        <v>307</v>
      </c>
      <c r="EI3" s="84" t="s">
        <v>359</v>
      </c>
      <c r="EJ3" s="84" t="s">
        <v>360</v>
      </c>
      <c r="EK3" s="84" t="s">
        <v>287</v>
      </c>
      <c r="EL3" s="557" t="s">
        <v>314</v>
      </c>
      <c r="EM3" s="112" t="s">
        <v>361</v>
      </c>
      <c r="EN3" s="84" t="s">
        <v>362</v>
      </c>
      <c r="EO3" s="84" t="s">
        <v>307</v>
      </c>
      <c r="EP3" s="84" t="s">
        <v>363</v>
      </c>
      <c r="EQ3" s="84" t="s">
        <v>364</v>
      </c>
      <c r="ER3" s="84" t="s">
        <v>287</v>
      </c>
      <c r="ES3" s="557" t="s">
        <v>314</v>
      </c>
      <c r="ET3" s="112" t="s">
        <v>365</v>
      </c>
      <c r="EU3" s="84" t="s">
        <v>366</v>
      </c>
      <c r="EV3" s="84" t="s">
        <v>307</v>
      </c>
      <c r="EW3" s="84" t="s">
        <v>367</v>
      </c>
      <c r="EX3" s="84" t="s">
        <v>368</v>
      </c>
      <c r="EY3" s="84" t="s">
        <v>287</v>
      </c>
      <c r="EZ3" s="557" t="s">
        <v>314</v>
      </c>
      <c r="FA3" s="112" t="s">
        <v>369</v>
      </c>
      <c r="FB3" s="84" t="s">
        <v>370</v>
      </c>
      <c r="FC3" s="84" t="s">
        <v>307</v>
      </c>
      <c r="FD3" s="84" t="s">
        <v>371</v>
      </c>
      <c r="FE3" s="84" t="s">
        <v>372</v>
      </c>
      <c r="FF3" s="84" t="s">
        <v>287</v>
      </c>
      <c r="FG3" s="557" t="s">
        <v>314</v>
      </c>
      <c r="FH3" s="112" t="s">
        <v>373</v>
      </c>
      <c r="FI3" s="84" t="s">
        <v>374</v>
      </c>
      <c r="FJ3" s="84" t="s">
        <v>307</v>
      </c>
      <c r="FK3" s="84" t="s">
        <v>375</v>
      </c>
      <c r="FL3" s="84" t="s">
        <v>376</v>
      </c>
      <c r="FM3" s="84" t="s">
        <v>287</v>
      </c>
      <c r="FN3" s="142" t="s">
        <v>314</v>
      </c>
      <c r="FO3" s="152" t="s">
        <v>377</v>
      </c>
      <c r="FP3" s="84" t="s">
        <v>378</v>
      </c>
      <c r="FQ3" s="84" t="s">
        <v>307</v>
      </c>
      <c r="FR3" s="84" t="s">
        <v>379</v>
      </c>
      <c r="FS3" s="84" t="s">
        <v>380</v>
      </c>
      <c r="FT3" s="84" t="s">
        <v>287</v>
      </c>
      <c r="FU3" s="557" t="s">
        <v>314</v>
      </c>
      <c r="FV3" s="112" t="s">
        <v>381</v>
      </c>
      <c r="FW3" s="84" t="s">
        <v>382</v>
      </c>
      <c r="FX3" s="84" t="s">
        <v>307</v>
      </c>
      <c r="FY3" s="84" t="s">
        <v>383</v>
      </c>
      <c r="FZ3" s="84" t="s">
        <v>384</v>
      </c>
      <c r="GA3" s="84" t="s">
        <v>287</v>
      </c>
      <c r="GB3" s="557" t="s">
        <v>314</v>
      </c>
      <c r="GC3" s="644"/>
    </row>
    <row r="4" spans="1:187" s="78" customFormat="1" ht="16.5" customHeight="1" x14ac:dyDescent="0.3">
      <c r="A4" s="560">
        <f>SUBTOTAL(3, A5:A205)</f>
        <v>200</v>
      </c>
      <c r="B4" s="83"/>
      <c r="C4" s="83"/>
      <c r="D4" s="83"/>
      <c r="E4" s="81">
        <f>SUBTOTAL(3, E5:E205)</f>
        <v>200</v>
      </c>
      <c r="F4" s="81">
        <f>SUBTOTAL(3, F5:F205)</f>
        <v>200</v>
      </c>
      <c r="G4" s="299">
        <f>SUBTOTAL(3, G5:G205)</f>
        <v>200</v>
      </c>
      <c r="H4" s="154">
        <f>SUBTOTAL(3, H5:H205)</f>
        <v>200</v>
      </c>
      <c r="I4" s="561">
        <f t="shared" ref="I4:Q4" si="5">SUBTOTAL(3, I5:I205)</f>
        <v>200</v>
      </c>
      <c r="J4" s="113">
        <f t="shared" si="5"/>
        <v>200</v>
      </c>
      <c r="K4" s="166">
        <f t="shared" si="5"/>
        <v>200</v>
      </c>
      <c r="L4" s="113">
        <f t="shared" si="5"/>
        <v>200</v>
      </c>
      <c r="M4" s="82">
        <f t="shared" si="5"/>
        <v>200</v>
      </c>
      <c r="N4" s="82">
        <f t="shared" si="5"/>
        <v>0</v>
      </c>
      <c r="O4" s="81">
        <f t="shared" si="5"/>
        <v>200</v>
      </c>
      <c r="P4" s="81">
        <f t="shared" si="5"/>
        <v>200</v>
      </c>
      <c r="Q4" s="562">
        <f t="shared" si="5"/>
        <v>0</v>
      </c>
      <c r="R4" s="114">
        <f>SUM(R5:R205)</f>
        <v>44885</v>
      </c>
      <c r="S4" s="81">
        <f>SUM(S5:S205)</f>
        <v>45081</v>
      </c>
      <c r="T4" s="80">
        <f t="shared" ref="T4:Z4" si="6">SUBTOTAL(3, T5:T205)</f>
        <v>200</v>
      </c>
      <c r="U4" s="80">
        <f>SUBTOTAL(3, U5:U205)</f>
        <v>200</v>
      </c>
      <c r="V4" s="80">
        <f t="shared" si="6"/>
        <v>0</v>
      </c>
      <c r="W4" s="79">
        <f>SUBTOTAL(3, W5:W205)</f>
        <v>200</v>
      </c>
      <c r="X4" s="79">
        <f>SUBTOTAL(3, X5:X205)</f>
        <v>200</v>
      </c>
      <c r="Y4" s="79"/>
      <c r="Z4" s="143">
        <f t="shared" si="6"/>
        <v>0</v>
      </c>
      <c r="AA4" s="154">
        <f>COUNTIF(AA5:AA204,"Yes")</f>
        <v>46</v>
      </c>
      <c r="AB4" s="79">
        <f>SUBTOTAL(3, AB5:AB205)</f>
        <v>46</v>
      </c>
      <c r="AC4" s="79">
        <f t="shared" ref="AC4:AG4" si="7">SUBTOTAL(3, AC5:AC205)</f>
        <v>46</v>
      </c>
      <c r="AD4" s="79">
        <f>SUBTOTAL(3, AD5:AD205)</f>
        <v>0</v>
      </c>
      <c r="AE4" s="79">
        <f t="shared" si="7"/>
        <v>46</v>
      </c>
      <c r="AF4" s="79">
        <f>SUBTOTAL(3, AF5:AF205)</f>
        <v>46</v>
      </c>
      <c r="AG4" s="563">
        <f t="shared" si="7"/>
        <v>3</v>
      </c>
      <c r="AH4" s="115">
        <f>SUBTOTAL(3, AH5:AH205)</f>
        <v>200</v>
      </c>
      <c r="AI4" s="79">
        <f>SUBTOTAL(3, AI5:AI205)</f>
        <v>200</v>
      </c>
      <c r="AJ4" s="79">
        <f>SUBTOTAL(3, AJ5:AJ205)</f>
        <v>0</v>
      </c>
      <c r="AK4" s="79">
        <f>SUBTOTAL(3, AK5:AK205)</f>
        <v>199</v>
      </c>
      <c r="AL4" s="79">
        <f>SUBTOTAL(3, AL5:AL205)</f>
        <v>199</v>
      </c>
      <c r="AM4" s="79"/>
      <c r="AN4" s="563"/>
      <c r="AO4" s="115">
        <f>SUBTOTAL(3, AO5:AO205)</f>
        <v>200</v>
      </c>
      <c r="AP4" s="79">
        <f t="shared" ref="AP4:CX4" si="8">SUBTOTAL(3, AP5:AP205)</f>
        <v>200</v>
      </c>
      <c r="AQ4" s="79">
        <f t="shared" si="8"/>
        <v>0</v>
      </c>
      <c r="AR4" s="79">
        <f>SUBTOTAL(3, AR5:AR205)</f>
        <v>199</v>
      </c>
      <c r="AS4" s="79">
        <f>SUBTOTAL(3, AS5:AS205)</f>
        <v>199</v>
      </c>
      <c r="AT4" s="79"/>
      <c r="AU4" s="563">
        <f t="shared" si="8"/>
        <v>6</v>
      </c>
      <c r="AV4" s="115">
        <f t="shared" si="8"/>
        <v>200</v>
      </c>
      <c r="AW4" s="79">
        <f t="shared" si="8"/>
        <v>200</v>
      </c>
      <c r="AX4" s="79">
        <f t="shared" si="8"/>
        <v>0</v>
      </c>
      <c r="AY4" s="79">
        <f t="shared" si="8"/>
        <v>199</v>
      </c>
      <c r="AZ4" s="79">
        <f>SUBTOTAL(3, AZ5:AZ205)</f>
        <v>199</v>
      </c>
      <c r="BA4" s="79"/>
      <c r="BB4" s="143">
        <f t="shared" si="8"/>
        <v>3</v>
      </c>
      <c r="BC4" s="154">
        <f t="shared" si="8"/>
        <v>200</v>
      </c>
      <c r="BD4" s="79">
        <f t="shared" si="8"/>
        <v>200</v>
      </c>
      <c r="BE4" s="79">
        <f t="shared" si="8"/>
        <v>0</v>
      </c>
      <c r="BF4" s="79">
        <f t="shared" si="8"/>
        <v>199</v>
      </c>
      <c r="BG4" s="79">
        <f>SUBTOTAL(3, BG5:BG205)</f>
        <v>199</v>
      </c>
      <c r="BH4" s="79"/>
      <c r="BI4" s="563">
        <f t="shared" si="8"/>
        <v>2</v>
      </c>
      <c r="BJ4" s="115">
        <f t="shared" si="8"/>
        <v>200</v>
      </c>
      <c r="BK4" s="79">
        <f t="shared" si="8"/>
        <v>200</v>
      </c>
      <c r="BL4" s="79">
        <f t="shared" si="8"/>
        <v>0</v>
      </c>
      <c r="BM4" s="79">
        <f t="shared" si="8"/>
        <v>199</v>
      </c>
      <c r="BN4" s="79">
        <f>SUBTOTAL(3, BN5:BN205)</f>
        <v>199</v>
      </c>
      <c r="BO4" s="79"/>
      <c r="BP4" s="563">
        <f t="shared" si="8"/>
        <v>8</v>
      </c>
      <c r="BQ4" s="115">
        <f t="shared" si="8"/>
        <v>200</v>
      </c>
      <c r="BR4" s="79">
        <f t="shared" si="8"/>
        <v>200</v>
      </c>
      <c r="BS4" s="79">
        <f t="shared" si="8"/>
        <v>0</v>
      </c>
      <c r="BT4" s="79">
        <f>SUBTOTAL(3, BT5:BT205)</f>
        <v>199</v>
      </c>
      <c r="BU4" s="79">
        <f>SUBTOTAL(3, BU5:BU205)</f>
        <v>199</v>
      </c>
      <c r="BV4" s="79"/>
      <c r="BW4" s="79"/>
      <c r="BX4" s="563">
        <f t="shared" si="8"/>
        <v>1</v>
      </c>
      <c r="BY4" s="115">
        <f t="shared" si="8"/>
        <v>200</v>
      </c>
      <c r="BZ4" s="79">
        <f t="shared" si="8"/>
        <v>200</v>
      </c>
      <c r="CA4" s="79">
        <f t="shared" si="8"/>
        <v>0</v>
      </c>
      <c r="CB4" s="79">
        <f t="shared" si="8"/>
        <v>199</v>
      </c>
      <c r="CC4" s="79">
        <f>SUBTOTAL(3, CC5:CC205)</f>
        <v>198</v>
      </c>
      <c r="CD4" s="79"/>
      <c r="CE4" s="563">
        <f t="shared" si="8"/>
        <v>0</v>
      </c>
      <c r="CF4" s="115">
        <f t="shared" si="8"/>
        <v>200</v>
      </c>
      <c r="CG4" s="79">
        <f t="shared" si="8"/>
        <v>200</v>
      </c>
      <c r="CH4" s="79">
        <f t="shared" si="8"/>
        <v>0</v>
      </c>
      <c r="CI4" s="79">
        <f>SUBTOTAL(3, CI5:CI205)</f>
        <v>199</v>
      </c>
      <c r="CJ4" s="79">
        <f>SUBTOTAL(3, CJ5:CJ205)</f>
        <v>199</v>
      </c>
      <c r="CK4" s="79"/>
      <c r="CL4" s="79"/>
      <c r="CM4" s="79"/>
      <c r="CN4" s="563">
        <f t="shared" si="8"/>
        <v>0</v>
      </c>
      <c r="CO4" s="115">
        <f t="shared" si="8"/>
        <v>200</v>
      </c>
      <c r="CP4" s="79">
        <f t="shared" si="8"/>
        <v>200</v>
      </c>
      <c r="CQ4" s="79">
        <f>SUBTOTAL(3, CQ5:CQ205)</f>
        <v>0</v>
      </c>
      <c r="CR4" s="79">
        <f>SUBTOTAL(3, CR5:CR205)</f>
        <v>200</v>
      </c>
      <c r="CS4" s="79">
        <f>SUBTOTAL(3, CS5:CS205)</f>
        <v>200</v>
      </c>
      <c r="CT4" s="79"/>
      <c r="CU4" s="563">
        <f t="shared" si="8"/>
        <v>0</v>
      </c>
      <c r="CV4" s="115">
        <f>SUBTOTAL(3, CV5:CV205)</f>
        <v>200</v>
      </c>
      <c r="CW4" s="79">
        <f t="shared" si="8"/>
        <v>200</v>
      </c>
      <c r="CX4" s="79">
        <f t="shared" si="8"/>
        <v>0</v>
      </c>
      <c r="CY4" s="79">
        <f>SUBTOTAL(3, CY5:CY205)</f>
        <v>200</v>
      </c>
      <c r="CZ4" s="79">
        <f>SUBTOTAL(3, CZ5:CZ205)</f>
        <v>200</v>
      </c>
      <c r="DA4" s="79"/>
      <c r="DB4" s="563">
        <f t="shared" ref="DB4:DT4" si="9">SUBTOTAL(3, DB5:DB205)</f>
        <v>0</v>
      </c>
      <c r="DC4" s="115">
        <f t="shared" si="9"/>
        <v>200</v>
      </c>
      <c r="DD4" s="79">
        <f t="shared" si="9"/>
        <v>200</v>
      </c>
      <c r="DE4" s="79">
        <f t="shared" si="9"/>
        <v>0</v>
      </c>
      <c r="DF4" s="79">
        <f>SUBTOTAL(3, DF5:DF205)</f>
        <v>200</v>
      </c>
      <c r="DG4" s="79">
        <f>SUBTOTAL(3, DG5:DG205)</f>
        <v>199</v>
      </c>
      <c r="DH4" s="79"/>
      <c r="DI4" s="143">
        <f t="shared" ref="DI4" si="10">SUBTOTAL(3, DI5:DI205)</f>
        <v>0</v>
      </c>
      <c r="DJ4" s="154">
        <f t="shared" si="9"/>
        <v>200</v>
      </c>
      <c r="DK4" s="154">
        <f t="shared" si="9"/>
        <v>200</v>
      </c>
      <c r="DL4" s="79">
        <f t="shared" si="9"/>
        <v>200</v>
      </c>
      <c r="DM4" s="79">
        <f t="shared" si="9"/>
        <v>0</v>
      </c>
      <c r="DN4" s="79">
        <f>SUBTOTAL(3, DN5:DN205)</f>
        <v>199</v>
      </c>
      <c r="DO4" s="79">
        <f>SUBTOTAL(3, DO5:DO205)</f>
        <v>199</v>
      </c>
      <c r="DP4" s="79"/>
      <c r="DQ4" s="563">
        <f t="shared" si="9"/>
        <v>3</v>
      </c>
      <c r="DR4" s="115">
        <f t="shared" si="9"/>
        <v>200</v>
      </c>
      <c r="DS4" s="79">
        <f t="shared" si="9"/>
        <v>200</v>
      </c>
      <c r="DT4" s="79">
        <f t="shared" si="9"/>
        <v>0</v>
      </c>
      <c r="DU4" s="79">
        <f>SUBTOTAL(3, DU5:DU205)</f>
        <v>199</v>
      </c>
      <c r="DV4" s="79">
        <f>SUBTOTAL(3, DV5:DV205)</f>
        <v>198</v>
      </c>
      <c r="DW4" s="79"/>
      <c r="DX4" s="563">
        <f t="shared" ref="DX4:FI4" si="11">SUBTOTAL(3, DX5:DX205)</f>
        <v>0</v>
      </c>
      <c r="DY4" s="115">
        <f t="shared" si="11"/>
        <v>200</v>
      </c>
      <c r="DZ4" s="79">
        <f t="shared" si="11"/>
        <v>200</v>
      </c>
      <c r="EA4" s="79">
        <f t="shared" si="11"/>
        <v>0</v>
      </c>
      <c r="EB4" s="79">
        <f>SUBTOTAL(3, EB5:EB205)</f>
        <v>199</v>
      </c>
      <c r="EC4" s="79">
        <f t="shared" si="11"/>
        <v>198</v>
      </c>
      <c r="ED4" s="79"/>
      <c r="EE4" s="563">
        <f t="shared" si="11"/>
        <v>4</v>
      </c>
      <c r="EF4" s="115">
        <f t="shared" si="11"/>
        <v>200</v>
      </c>
      <c r="EG4" s="79">
        <f t="shared" si="11"/>
        <v>200</v>
      </c>
      <c r="EH4" s="79">
        <f t="shared" si="11"/>
        <v>0</v>
      </c>
      <c r="EI4" s="79">
        <f t="shared" si="11"/>
        <v>198</v>
      </c>
      <c r="EJ4" s="79">
        <f>SUBTOTAL(3, EJ5:EJ205)</f>
        <v>198</v>
      </c>
      <c r="EK4" s="79"/>
      <c r="EL4" s="563">
        <f t="shared" si="11"/>
        <v>7</v>
      </c>
      <c r="EM4" s="115">
        <f t="shared" si="11"/>
        <v>200</v>
      </c>
      <c r="EN4" s="79">
        <f t="shared" si="11"/>
        <v>200</v>
      </c>
      <c r="EO4" s="79">
        <f t="shared" si="11"/>
        <v>0</v>
      </c>
      <c r="EP4" s="79">
        <f>SUBTOTAL(3, EP5:EP204)</f>
        <v>198</v>
      </c>
      <c r="EQ4" s="79">
        <f>SUBTOTAL(3, EQ5:EQ205)</f>
        <v>198</v>
      </c>
      <c r="ER4" s="79"/>
      <c r="ES4" s="563">
        <f>SUBTOTAL(3, ES5:ES205)</f>
        <v>19</v>
      </c>
      <c r="ET4" s="115">
        <f t="shared" si="11"/>
        <v>200</v>
      </c>
      <c r="EU4" s="79">
        <f t="shared" si="11"/>
        <v>200</v>
      </c>
      <c r="EV4" s="79">
        <f t="shared" si="11"/>
        <v>0</v>
      </c>
      <c r="EW4" s="79">
        <f t="shared" si="11"/>
        <v>198</v>
      </c>
      <c r="EX4" s="79">
        <f t="shared" si="11"/>
        <v>198</v>
      </c>
      <c r="EY4" s="79"/>
      <c r="EZ4" s="563">
        <f t="shared" si="11"/>
        <v>4</v>
      </c>
      <c r="FA4" s="115">
        <f t="shared" si="11"/>
        <v>200</v>
      </c>
      <c r="FB4" s="79">
        <f t="shared" si="11"/>
        <v>200</v>
      </c>
      <c r="FC4" s="79">
        <f t="shared" si="11"/>
        <v>0</v>
      </c>
      <c r="FD4" s="79">
        <f t="shared" si="11"/>
        <v>200</v>
      </c>
      <c r="FE4" s="79">
        <f t="shared" si="11"/>
        <v>200</v>
      </c>
      <c r="FF4" s="79"/>
      <c r="FG4" s="563">
        <f t="shared" si="11"/>
        <v>0</v>
      </c>
      <c r="FH4" s="115">
        <f t="shared" si="11"/>
        <v>200</v>
      </c>
      <c r="FI4" s="79">
        <f t="shared" si="11"/>
        <v>200</v>
      </c>
      <c r="FJ4" s="79"/>
      <c r="FK4" s="79">
        <f>SUBTOTAL(3, FK5:FK205)</f>
        <v>200</v>
      </c>
      <c r="FL4" s="79">
        <f>SUBTOTAL(3, FL5:FL205)</f>
        <v>200</v>
      </c>
      <c r="FM4" s="79"/>
      <c r="FN4" s="143"/>
      <c r="FO4" s="154">
        <f t="shared" ref="FO4:GB4" si="12">SUBTOTAL(3, FO5:FO205)</f>
        <v>200</v>
      </c>
      <c r="FP4" s="79">
        <f t="shared" si="12"/>
        <v>200</v>
      </c>
      <c r="FQ4" s="79">
        <f t="shared" si="12"/>
        <v>0</v>
      </c>
      <c r="FR4" s="79">
        <f>SUBTOTAL(3, FR5:FR205)</f>
        <v>199</v>
      </c>
      <c r="FS4" s="79">
        <f t="shared" si="12"/>
        <v>199</v>
      </c>
      <c r="FT4" s="79"/>
      <c r="FU4" s="563">
        <f t="shared" si="12"/>
        <v>7</v>
      </c>
      <c r="FV4" s="115">
        <f t="shared" si="12"/>
        <v>200</v>
      </c>
      <c r="FW4" s="79">
        <f t="shared" si="12"/>
        <v>200</v>
      </c>
      <c r="FX4" s="79">
        <f t="shared" si="12"/>
        <v>0</v>
      </c>
      <c r="FY4" s="79">
        <f>SUBTOTAL(3, FY5:FY205)</f>
        <v>198</v>
      </c>
      <c r="FZ4" s="79">
        <f>SUBTOTAL(3, FZ5:FZ205)</f>
        <v>198</v>
      </c>
      <c r="GA4" s="79"/>
      <c r="GB4" s="563">
        <f t="shared" si="12"/>
        <v>4</v>
      </c>
      <c r="GC4" s="435"/>
    </row>
    <row r="5" spans="1:187" ht="16.5" customHeight="1" x14ac:dyDescent="0.25">
      <c r="A5" s="564" t="s">
        <v>398</v>
      </c>
      <c r="B5" s="73">
        <f>ROW(B1)</f>
        <v>1</v>
      </c>
      <c r="C5" s="72" t="s">
        <v>1792</v>
      </c>
      <c r="D5" s="72" t="s">
        <v>1793</v>
      </c>
      <c r="E5" s="95" t="s">
        <v>1794</v>
      </c>
      <c r="F5" s="565" t="s">
        <v>2160</v>
      </c>
      <c r="G5" s="167" t="s">
        <v>2208</v>
      </c>
      <c r="H5" s="566" t="str">
        <f>VLOOKUP('200WTG PH-II'!E5,'[1]Stone Column Progress'!$C$6:$D$205,2,0)</f>
        <v>Bauer</v>
      </c>
      <c r="I5" s="567" t="s">
        <v>390</v>
      </c>
      <c r="J5" s="568">
        <v>545090</v>
      </c>
      <c r="K5" s="569">
        <v>2659277</v>
      </c>
      <c r="L5" s="116">
        <v>45272</v>
      </c>
      <c r="M5" s="95">
        <v>45315</v>
      </c>
      <c r="N5" s="117"/>
      <c r="O5" s="95">
        <v>45272</v>
      </c>
      <c r="P5" s="95">
        <v>45315</v>
      </c>
      <c r="Q5" s="570"/>
      <c r="R5" s="118">
        <f>VLOOKUP(E5,'[1]Stone Column Progress'!$C$6:$K$205,6,0)</f>
        <v>207</v>
      </c>
      <c r="S5" s="73">
        <f>VLOOKUP(E5,'[1]Stone Column Progress'!$C$6:$K$205,8,0)</f>
        <v>199</v>
      </c>
      <c r="T5" s="95">
        <v>45364</v>
      </c>
      <c r="U5" s="95">
        <v>45373</v>
      </c>
      <c r="V5" s="117"/>
      <c r="W5" s="95">
        <v>45356</v>
      </c>
      <c r="X5" s="95">
        <v>45362</v>
      </c>
      <c r="Y5" s="119">
        <f t="shared" ref="Y5:Y68" si="13">IF(ISBLANK(X5),"",X5-W5+1)</f>
        <v>7</v>
      </c>
      <c r="Z5" s="144"/>
      <c r="AA5" s="155" t="s">
        <v>389</v>
      </c>
      <c r="AB5" s="95">
        <v>45432</v>
      </c>
      <c r="AC5" s="95">
        <v>45442</v>
      </c>
      <c r="AD5" s="117"/>
      <c r="AE5" s="95">
        <v>45440</v>
      </c>
      <c r="AF5" s="95">
        <v>45446</v>
      </c>
      <c r="AG5" s="570"/>
      <c r="AH5" s="116">
        <v>45389</v>
      </c>
      <c r="AI5" s="95">
        <v>45389</v>
      </c>
      <c r="AJ5" s="117"/>
      <c r="AK5" s="95">
        <v>45455</v>
      </c>
      <c r="AL5" s="95">
        <v>45460</v>
      </c>
      <c r="AM5" s="119">
        <f t="shared" ref="AM5:AM68" si="14">IF(ISBLANK(AL5),"",AL5-AK5+1)</f>
        <v>6</v>
      </c>
      <c r="AN5" s="120"/>
      <c r="AO5" s="158">
        <v>45390</v>
      </c>
      <c r="AP5" s="130">
        <v>45390</v>
      </c>
      <c r="AQ5" s="130"/>
      <c r="AR5" s="130">
        <v>45460</v>
      </c>
      <c r="AS5" s="130">
        <v>45471</v>
      </c>
      <c r="AT5" s="119">
        <f t="shared" ref="AT5:AT68" si="15">IF(ISBLANK(AS5),"",AS5-AR5+1)</f>
        <v>12</v>
      </c>
      <c r="AU5" s="571"/>
      <c r="AV5" s="116">
        <v>45391</v>
      </c>
      <c r="AW5" s="95">
        <v>45391</v>
      </c>
      <c r="AX5" s="117"/>
      <c r="AY5" s="95">
        <v>45580</v>
      </c>
      <c r="AZ5" s="95">
        <v>45580</v>
      </c>
      <c r="BA5" s="119">
        <f t="shared" ref="BA5:BA68" si="16">IF(ISBLANK(AZ5),"",AZ5-AY5+1)</f>
        <v>1</v>
      </c>
      <c r="BB5" s="144"/>
      <c r="BC5" s="155">
        <v>45392</v>
      </c>
      <c r="BD5" s="95">
        <v>45393</v>
      </c>
      <c r="BE5" s="95"/>
      <c r="BF5" s="95">
        <v>45581</v>
      </c>
      <c r="BG5" s="95">
        <v>45582</v>
      </c>
      <c r="BH5" s="119">
        <f t="shared" ref="BH5:BH68" si="17">IF(ISBLANK(BG5),"",BG5-BF5+1)</f>
        <v>2</v>
      </c>
      <c r="BI5" s="570"/>
      <c r="BJ5" s="116">
        <v>45395</v>
      </c>
      <c r="BK5" s="95">
        <v>45402</v>
      </c>
      <c r="BL5" s="95"/>
      <c r="BM5" s="95">
        <v>45584</v>
      </c>
      <c r="BN5" s="95">
        <v>45600</v>
      </c>
      <c r="BO5" s="119">
        <f t="shared" ref="BO5:BO68" si="18">IF(ISBLANK(BN5),"",BN5-BM5+1)</f>
        <v>17</v>
      </c>
      <c r="BP5" s="570"/>
      <c r="BQ5" s="116">
        <v>45405</v>
      </c>
      <c r="BR5" s="95">
        <v>45406</v>
      </c>
      <c r="BS5" s="95"/>
      <c r="BT5" s="95">
        <v>45605</v>
      </c>
      <c r="BU5" s="95">
        <v>45606</v>
      </c>
      <c r="BV5" s="119">
        <f>IF(ISBLANK(BU5),"",BU5-BT5+1)</f>
        <v>2</v>
      </c>
      <c r="BW5" s="119">
        <f t="shared" ref="BW5:BW68" si="19">IF(ISBLANK(BU5),"",BU5-AK5+1)</f>
        <v>152</v>
      </c>
      <c r="BX5" s="570"/>
      <c r="BY5" s="116">
        <v>45408</v>
      </c>
      <c r="BZ5" s="95">
        <v>45414</v>
      </c>
      <c r="CA5" s="117"/>
      <c r="CB5" s="95">
        <v>45614</v>
      </c>
      <c r="CC5" s="95">
        <v>45632</v>
      </c>
      <c r="CD5" s="119">
        <f t="shared" ref="CD5:CD68" si="20">IF(ISBLANK(CC5),"",CC5-CB5+1)</f>
        <v>19</v>
      </c>
      <c r="CE5" s="570"/>
      <c r="CF5" s="116">
        <v>45408</v>
      </c>
      <c r="CG5" s="95">
        <v>45414</v>
      </c>
      <c r="CH5" s="95"/>
      <c r="CI5" s="95">
        <v>45615</v>
      </c>
      <c r="CJ5" s="95">
        <v>45615</v>
      </c>
      <c r="CK5" s="119">
        <f t="shared" ref="CK5:CK68" si="21">IF(ISBLANK(CJ5),"",CJ5-CI5+1)</f>
        <v>1</v>
      </c>
      <c r="CL5" s="119"/>
      <c r="CM5" s="119"/>
      <c r="CN5" s="570"/>
      <c r="CO5" s="116">
        <v>45402</v>
      </c>
      <c r="CP5" s="95">
        <v>45416</v>
      </c>
      <c r="CQ5" s="117"/>
      <c r="CR5" s="95">
        <v>45621</v>
      </c>
      <c r="CS5" s="95">
        <v>45624</v>
      </c>
      <c r="CT5" s="119">
        <f t="shared" ref="CT5:CT68" si="22">IF(ISBLANK(CS5),"",CS5-CR5+1)</f>
        <v>4</v>
      </c>
      <c r="CU5" s="571"/>
      <c r="CV5" s="116">
        <v>45373</v>
      </c>
      <c r="CW5" s="95">
        <v>45379</v>
      </c>
      <c r="CX5" s="117"/>
      <c r="CY5" s="95">
        <v>45358</v>
      </c>
      <c r="CZ5" s="95">
        <v>45368</v>
      </c>
      <c r="DA5" s="119">
        <f t="shared" ref="DA5:DA68" si="23">IF(ISBLANK(CZ5),"",CZ5-CY5+1)</f>
        <v>11</v>
      </c>
      <c r="DB5" s="570"/>
      <c r="DC5" s="116">
        <v>45373</v>
      </c>
      <c r="DD5" s="95">
        <v>45379</v>
      </c>
      <c r="DE5" s="117"/>
      <c r="DF5" s="95">
        <v>45405</v>
      </c>
      <c r="DG5" s="95">
        <v>45413</v>
      </c>
      <c r="DH5" s="119">
        <f t="shared" ref="DH5:DH68" si="24">IF(ISBLANK(DG5),"",DG5-DF5+1)</f>
        <v>9</v>
      </c>
      <c r="DI5" s="144"/>
      <c r="DJ5" s="156" t="str">
        <f>_xlfn.XLOOKUP(E5,[1]CranePad!$D$4:$D$203,[1]CranePad!$E$4:$E$203,0,0,1)</f>
        <v>GP</v>
      </c>
      <c r="DK5" s="155">
        <v>45418</v>
      </c>
      <c r="DL5" s="95">
        <v>45424</v>
      </c>
      <c r="DM5" s="95"/>
      <c r="DN5" s="95">
        <v>45405</v>
      </c>
      <c r="DO5" s="95">
        <v>45413</v>
      </c>
      <c r="DP5" s="119">
        <f t="shared" ref="DP5:DP68" si="25">IF(ISBLANK(DO5),"",DO5-DN5+1)</f>
        <v>9</v>
      </c>
      <c r="DQ5" s="570"/>
      <c r="DR5" s="123">
        <v>45447</v>
      </c>
      <c r="DS5" s="124">
        <v>45452</v>
      </c>
      <c r="DT5" s="124"/>
      <c r="DU5" s="124">
        <v>45606</v>
      </c>
      <c r="DV5" s="124">
        <v>45626</v>
      </c>
      <c r="DW5" s="119">
        <f t="shared" ref="DW5:DW68" si="26">IF(ISBLANK(DV5),"",DV5-DU5+1)</f>
        <v>21</v>
      </c>
      <c r="DX5" s="570"/>
      <c r="DY5" s="123">
        <v>45438</v>
      </c>
      <c r="DZ5" s="124">
        <v>45444</v>
      </c>
      <c r="EA5" s="124"/>
      <c r="EB5" s="124">
        <v>45628</v>
      </c>
      <c r="EC5" s="124">
        <v>45634</v>
      </c>
      <c r="ED5" s="119">
        <f t="shared" ref="ED5:ED68" si="27">IF(ISBLANK(EC5),"",EC5-EB5+1)</f>
        <v>7</v>
      </c>
      <c r="EE5" s="570"/>
      <c r="EF5" s="123">
        <v>45454</v>
      </c>
      <c r="EG5" s="124">
        <v>45462</v>
      </c>
      <c r="EH5" s="124"/>
      <c r="EI5" s="124">
        <v>45634</v>
      </c>
      <c r="EJ5" s="124">
        <v>45642</v>
      </c>
      <c r="EK5" s="119">
        <f t="shared" ref="EK5:EK68" si="28">IF(ISBLANK(EJ5),"",EJ5-EI5+1)</f>
        <v>9</v>
      </c>
      <c r="EL5" s="570"/>
      <c r="EM5" s="116">
        <v>45463</v>
      </c>
      <c r="EN5" s="95">
        <v>45465</v>
      </c>
      <c r="EO5" s="95"/>
      <c r="EP5" s="95">
        <v>45645</v>
      </c>
      <c r="EQ5" s="95">
        <v>45649</v>
      </c>
      <c r="ER5" s="119">
        <f t="shared" ref="ER5:ER68" si="29">IF(ISBLANK(EQ5),"",EQ5-EP5+1)</f>
        <v>5</v>
      </c>
      <c r="ES5" s="570"/>
      <c r="ET5" s="116">
        <v>45450</v>
      </c>
      <c r="EU5" s="95">
        <v>45452</v>
      </c>
      <c r="EV5" s="95"/>
      <c r="EW5" s="95">
        <v>45635</v>
      </c>
      <c r="EX5" s="95">
        <v>45635</v>
      </c>
      <c r="EY5" s="119">
        <f t="shared" ref="EY5:EY68" si="30">IF(ISBLANK(EX5),"",EX5-EW5+1)</f>
        <v>1</v>
      </c>
      <c r="EZ5" s="570"/>
      <c r="FA5" s="116">
        <v>45438</v>
      </c>
      <c r="FB5" s="95">
        <v>45444</v>
      </c>
      <c r="FC5" s="95"/>
      <c r="FD5" s="95">
        <v>45438</v>
      </c>
      <c r="FE5" s="95">
        <v>45444</v>
      </c>
      <c r="FF5" s="119">
        <f t="shared" ref="FF5:FF68" si="31">IF(ISBLANK(FE5),"",FE5-FD5+1)</f>
        <v>7</v>
      </c>
      <c r="FG5" s="570"/>
      <c r="FH5" s="116">
        <v>45448</v>
      </c>
      <c r="FI5" s="95">
        <f>FH5+15</f>
        <v>45463</v>
      </c>
      <c r="FJ5" s="95"/>
      <c r="FK5" s="95">
        <v>45610</v>
      </c>
      <c r="FL5" s="95">
        <v>45631</v>
      </c>
      <c r="FM5" s="119">
        <f t="shared" ref="FM5:FM68" si="32">IF(ISBLANK(FL5),"",FL5-FK5+1)</f>
        <v>22</v>
      </c>
      <c r="FN5" s="144"/>
      <c r="FO5" s="155">
        <f>MAX(FB5,EU5,DZ5)</f>
        <v>45452</v>
      </c>
      <c r="FP5" s="95">
        <f>FO5+3</f>
        <v>45455</v>
      </c>
      <c r="FQ5" s="117"/>
      <c r="FR5" s="95">
        <v>45637</v>
      </c>
      <c r="FS5" s="95">
        <v>45641</v>
      </c>
      <c r="FT5" s="119">
        <f t="shared" ref="FT5:FT68" si="33">IF(ISBLANK(FS5),"",FS5-FR5+1)</f>
        <v>5</v>
      </c>
      <c r="FU5" s="570"/>
      <c r="FV5" s="116">
        <f>MAX(FP5,FI5,EN5)</f>
        <v>45465</v>
      </c>
      <c r="FW5" s="95">
        <f>FV5+1</f>
        <v>45466</v>
      </c>
      <c r="FX5" s="117"/>
      <c r="FY5" s="95">
        <v>45650</v>
      </c>
      <c r="FZ5" s="95">
        <v>45651</v>
      </c>
      <c r="GA5" s="119">
        <f t="shared" ref="GA5:GA68" si="34">IF(ISBLANK(FZ5),"",FZ5-FY5+1)</f>
        <v>2</v>
      </c>
      <c r="GB5" s="570"/>
      <c r="GC5" s="436"/>
      <c r="GD5" s="122"/>
      <c r="GE5" s="572">
        <v>45444</v>
      </c>
    </row>
    <row r="6" spans="1:187" ht="16.5" customHeight="1" x14ac:dyDescent="0.25">
      <c r="A6" s="564" t="s">
        <v>413</v>
      </c>
      <c r="B6" s="73">
        <f t="shared" ref="B6:B69" si="35">ROW(B2)</f>
        <v>2</v>
      </c>
      <c r="C6" s="72" t="s">
        <v>1792</v>
      </c>
      <c r="D6" s="72" t="s">
        <v>1793</v>
      </c>
      <c r="E6" s="95" t="s">
        <v>1798</v>
      </c>
      <c r="F6" s="565" t="s">
        <v>2160</v>
      </c>
      <c r="G6" s="167" t="s">
        <v>2208</v>
      </c>
      <c r="H6" s="566" t="str">
        <f>VLOOKUP('200WTG PH-II'!E6,'[1]Stone Column Progress'!$C$6:$D$205,2,0)</f>
        <v>Bauer</v>
      </c>
      <c r="I6" s="567" t="s">
        <v>390</v>
      </c>
      <c r="J6" s="568">
        <v>545741</v>
      </c>
      <c r="K6" s="569">
        <v>2659960</v>
      </c>
      <c r="L6" s="116">
        <v>45272</v>
      </c>
      <c r="M6" s="95">
        <v>45315</v>
      </c>
      <c r="N6" s="117"/>
      <c r="O6" s="95">
        <v>45272</v>
      </c>
      <c r="P6" s="95">
        <v>45315</v>
      </c>
      <c r="Q6" s="570"/>
      <c r="R6" s="118">
        <f>VLOOKUP(E6,'[1]Stone Column Progress'!$C$6:$K$205,6,0)</f>
        <v>211</v>
      </c>
      <c r="S6" s="73">
        <f>VLOOKUP(E6,'[1]Stone Column Progress'!$C$6:$K$205,8,0)</f>
        <v>211</v>
      </c>
      <c r="T6" s="95">
        <v>45344</v>
      </c>
      <c r="U6" s="95">
        <v>45353</v>
      </c>
      <c r="V6" s="117"/>
      <c r="W6" s="95">
        <v>45325</v>
      </c>
      <c r="X6" s="95">
        <v>45334</v>
      </c>
      <c r="Y6" s="119">
        <f t="shared" si="13"/>
        <v>10</v>
      </c>
      <c r="Z6" s="144"/>
      <c r="AA6" s="156"/>
      <c r="AB6" s="95"/>
      <c r="AC6" s="95"/>
      <c r="AD6" s="117"/>
      <c r="AE6" s="95"/>
      <c r="AF6" s="95"/>
      <c r="AG6" s="570"/>
      <c r="AH6" s="116">
        <v>45379</v>
      </c>
      <c r="AI6" s="95">
        <v>45379</v>
      </c>
      <c r="AJ6" s="117"/>
      <c r="AK6" s="95">
        <v>45419</v>
      </c>
      <c r="AL6" s="95">
        <v>45426</v>
      </c>
      <c r="AM6" s="119">
        <f t="shared" si="14"/>
        <v>8</v>
      </c>
      <c r="AN6" s="120"/>
      <c r="AO6" s="158">
        <v>45380</v>
      </c>
      <c r="AP6" s="130">
        <v>45380</v>
      </c>
      <c r="AQ6" s="130"/>
      <c r="AR6" s="130">
        <v>45427</v>
      </c>
      <c r="AS6" s="130">
        <v>45429</v>
      </c>
      <c r="AT6" s="119">
        <f t="shared" si="15"/>
        <v>3</v>
      </c>
      <c r="AU6" s="571"/>
      <c r="AV6" s="116">
        <v>45381</v>
      </c>
      <c r="AW6" s="95">
        <v>45381</v>
      </c>
      <c r="AX6" s="117"/>
      <c r="AY6" s="95">
        <v>45437</v>
      </c>
      <c r="AZ6" s="95">
        <v>45437</v>
      </c>
      <c r="BA6" s="119">
        <f t="shared" si="16"/>
        <v>1</v>
      </c>
      <c r="BB6" s="144"/>
      <c r="BC6" s="155">
        <v>45382</v>
      </c>
      <c r="BD6" s="95">
        <v>45383</v>
      </c>
      <c r="BE6" s="95"/>
      <c r="BF6" s="95">
        <v>45439</v>
      </c>
      <c r="BG6" s="95">
        <v>45450</v>
      </c>
      <c r="BH6" s="119">
        <f t="shared" si="17"/>
        <v>12</v>
      </c>
      <c r="BI6" s="570"/>
      <c r="BJ6" s="116">
        <v>45385</v>
      </c>
      <c r="BK6" s="95">
        <v>45392</v>
      </c>
      <c r="BL6" s="95"/>
      <c r="BM6" s="95">
        <v>45451</v>
      </c>
      <c r="BN6" s="95">
        <v>45460</v>
      </c>
      <c r="BO6" s="119">
        <f t="shared" si="18"/>
        <v>10</v>
      </c>
      <c r="BP6" s="570"/>
      <c r="BQ6" s="116">
        <v>45395</v>
      </c>
      <c r="BR6" s="95">
        <v>45396</v>
      </c>
      <c r="BS6" s="95"/>
      <c r="BT6" s="95">
        <v>45463</v>
      </c>
      <c r="BU6" s="95">
        <v>45464</v>
      </c>
      <c r="BV6" s="119">
        <f t="shared" ref="BV6:BV69" si="36">IF(ISBLANK(BU6),"",BU6-BT6+1)</f>
        <v>2</v>
      </c>
      <c r="BW6" s="119">
        <f t="shared" si="19"/>
        <v>46</v>
      </c>
      <c r="BX6" s="570"/>
      <c r="BY6" s="116">
        <v>45398</v>
      </c>
      <c r="BZ6" s="95">
        <v>45404</v>
      </c>
      <c r="CA6" s="117"/>
      <c r="CB6" s="95">
        <v>45474</v>
      </c>
      <c r="CC6" s="95">
        <v>45609</v>
      </c>
      <c r="CD6" s="119">
        <f t="shared" si="20"/>
        <v>136</v>
      </c>
      <c r="CE6" s="570"/>
      <c r="CF6" s="116">
        <v>45398</v>
      </c>
      <c r="CG6" s="95">
        <v>45404</v>
      </c>
      <c r="CH6" s="95"/>
      <c r="CI6" s="95">
        <v>45475</v>
      </c>
      <c r="CJ6" s="95">
        <v>45475</v>
      </c>
      <c r="CK6" s="119">
        <f t="shared" si="21"/>
        <v>1</v>
      </c>
      <c r="CL6" s="119"/>
      <c r="CM6" s="119"/>
      <c r="CN6" s="570"/>
      <c r="CO6" s="116">
        <v>45392</v>
      </c>
      <c r="CP6" s="95">
        <v>45406</v>
      </c>
      <c r="CQ6" s="117"/>
      <c r="CR6" s="95">
        <v>45553</v>
      </c>
      <c r="CS6" s="95">
        <v>45564</v>
      </c>
      <c r="CT6" s="119">
        <f t="shared" si="22"/>
        <v>12</v>
      </c>
      <c r="CU6" s="571"/>
      <c r="CV6" s="116">
        <v>45357</v>
      </c>
      <c r="CW6" s="95">
        <v>45363</v>
      </c>
      <c r="CX6" s="117"/>
      <c r="CY6" s="95">
        <v>45345</v>
      </c>
      <c r="CZ6" s="95">
        <v>45355</v>
      </c>
      <c r="DA6" s="119">
        <f t="shared" si="23"/>
        <v>11</v>
      </c>
      <c r="DB6" s="570"/>
      <c r="DC6" s="116">
        <v>45357</v>
      </c>
      <c r="DD6" s="95">
        <v>45363</v>
      </c>
      <c r="DE6" s="117"/>
      <c r="DF6" s="95">
        <v>45404</v>
      </c>
      <c r="DG6" s="95">
        <v>45412</v>
      </c>
      <c r="DH6" s="119">
        <f t="shared" si="24"/>
        <v>9</v>
      </c>
      <c r="DI6" s="144"/>
      <c r="DJ6" s="156" t="str">
        <f>_xlfn.XLOOKUP(E6,[1]CranePad!$D$4:$D$203,[1]CranePad!$E$4:$E$203,0,0,1)</f>
        <v>GP</v>
      </c>
      <c r="DK6" s="155">
        <v>45404</v>
      </c>
      <c r="DL6" s="95">
        <v>45410</v>
      </c>
      <c r="DM6" s="95"/>
      <c r="DN6" s="95">
        <v>45404</v>
      </c>
      <c r="DO6" s="95">
        <v>45412</v>
      </c>
      <c r="DP6" s="119">
        <f t="shared" si="25"/>
        <v>9</v>
      </c>
      <c r="DQ6" s="570"/>
      <c r="DR6" s="123">
        <v>45428</v>
      </c>
      <c r="DS6" s="124">
        <v>45433</v>
      </c>
      <c r="DT6" s="124"/>
      <c r="DU6" s="124">
        <v>45505</v>
      </c>
      <c r="DV6" s="124">
        <v>45522</v>
      </c>
      <c r="DW6" s="119">
        <f t="shared" si="26"/>
        <v>18</v>
      </c>
      <c r="DX6" s="570"/>
      <c r="DY6" s="123">
        <v>45422</v>
      </c>
      <c r="DZ6" s="124">
        <v>45428</v>
      </c>
      <c r="EA6" s="124"/>
      <c r="EB6" s="124">
        <v>45568</v>
      </c>
      <c r="EC6" s="124">
        <v>45580</v>
      </c>
      <c r="ED6" s="119">
        <f t="shared" si="27"/>
        <v>13</v>
      </c>
      <c r="EE6" s="570"/>
      <c r="EF6" s="123">
        <v>45435</v>
      </c>
      <c r="EG6" s="124">
        <v>45443</v>
      </c>
      <c r="EH6" s="124"/>
      <c r="EI6" s="124">
        <v>45527</v>
      </c>
      <c r="EJ6" s="124">
        <v>45562</v>
      </c>
      <c r="EK6" s="119">
        <f t="shared" si="28"/>
        <v>36</v>
      </c>
      <c r="EL6" s="570"/>
      <c r="EM6" s="116">
        <v>45444</v>
      </c>
      <c r="EN6" s="95">
        <v>45446</v>
      </c>
      <c r="EO6" s="95"/>
      <c r="EP6" s="95">
        <v>45565</v>
      </c>
      <c r="EQ6" s="95">
        <v>45573</v>
      </c>
      <c r="ER6" s="119">
        <f t="shared" si="29"/>
        <v>9</v>
      </c>
      <c r="ES6" s="570"/>
      <c r="ET6" s="116">
        <v>45434</v>
      </c>
      <c r="EU6" s="95">
        <v>45436</v>
      </c>
      <c r="EV6" s="95"/>
      <c r="EW6" s="95">
        <v>45581</v>
      </c>
      <c r="EX6" s="95">
        <v>45590</v>
      </c>
      <c r="EY6" s="119">
        <f t="shared" si="30"/>
        <v>10</v>
      </c>
      <c r="EZ6" s="573" t="s">
        <v>2209</v>
      </c>
      <c r="FA6" s="116">
        <v>45422</v>
      </c>
      <c r="FB6" s="95">
        <v>45428</v>
      </c>
      <c r="FC6" s="95"/>
      <c r="FD6" s="95">
        <v>45422</v>
      </c>
      <c r="FE6" s="95">
        <v>45428</v>
      </c>
      <c r="FF6" s="119">
        <f t="shared" si="31"/>
        <v>7</v>
      </c>
      <c r="FG6" s="570"/>
      <c r="FH6" s="116">
        <v>45415</v>
      </c>
      <c r="FI6" s="95">
        <f t="shared" ref="FI6:FI83" si="37">FH6+15</f>
        <v>45430</v>
      </c>
      <c r="FJ6" s="95"/>
      <c r="FK6" s="95">
        <v>45565</v>
      </c>
      <c r="FL6" s="95">
        <v>45593</v>
      </c>
      <c r="FM6" s="119">
        <f t="shared" si="32"/>
        <v>29</v>
      </c>
      <c r="FN6" s="144"/>
      <c r="FO6" s="155">
        <f t="shared" ref="FO6:FO69" si="38">MAX(FB6,EU6,DZ6)</f>
        <v>45436</v>
      </c>
      <c r="FP6" s="95">
        <f t="shared" ref="FP6:FP69" si="39">FO6+3</f>
        <v>45439</v>
      </c>
      <c r="FQ6" s="117"/>
      <c r="FR6" s="95">
        <v>45590</v>
      </c>
      <c r="FS6" s="95">
        <v>45614</v>
      </c>
      <c r="FT6" s="119">
        <f t="shared" si="33"/>
        <v>25</v>
      </c>
      <c r="FU6" s="573" t="s">
        <v>2210</v>
      </c>
      <c r="FV6" s="116">
        <f t="shared" ref="FV6:FV69" si="40">MAX(FP6,FI6,EN6)</f>
        <v>45446</v>
      </c>
      <c r="FW6" s="95">
        <f t="shared" ref="FW6:FW69" si="41">FV6+1</f>
        <v>45447</v>
      </c>
      <c r="FX6" s="117"/>
      <c r="FY6" s="95">
        <v>45614</v>
      </c>
      <c r="FZ6" s="95">
        <v>45617</v>
      </c>
      <c r="GA6" s="119">
        <f t="shared" si="34"/>
        <v>4</v>
      </c>
      <c r="GB6" s="570"/>
      <c r="GC6" s="436"/>
      <c r="GD6" s="122"/>
      <c r="GE6" s="572">
        <v>45444</v>
      </c>
    </row>
    <row r="7" spans="1:187" ht="16.5" customHeight="1" x14ac:dyDescent="0.25">
      <c r="A7" s="564" t="s">
        <v>398</v>
      </c>
      <c r="B7" s="73">
        <f t="shared" si="35"/>
        <v>3</v>
      </c>
      <c r="C7" s="72" t="s">
        <v>1792</v>
      </c>
      <c r="D7" s="72" t="s">
        <v>1793</v>
      </c>
      <c r="E7" s="95" t="s">
        <v>1800</v>
      </c>
      <c r="F7" s="565" t="s">
        <v>2160</v>
      </c>
      <c r="G7" s="167" t="s">
        <v>522</v>
      </c>
      <c r="H7" s="566" t="str">
        <f>VLOOKUP('200WTG PH-II'!E7,'[1]Stone Column Progress'!$C$6:$D$205,2,0)</f>
        <v>Bauer</v>
      </c>
      <c r="I7" s="567" t="s">
        <v>390</v>
      </c>
      <c r="J7" s="568">
        <v>544255</v>
      </c>
      <c r="K7" s="569">
        <v>2659542</v>
      </c>
      <c r="L7" s="116">
        <v>45278</v>
      </c>
      <c r="M7" s="95">
        <v>45316</v>
      </c>
      <c r="N7" s="117"/>
      <c r="O7" s="95">
        <v>45278</v>
      </c>
      <c r="P7" s="95">
        <v>45316</v>
      </c>
      <c r="Q7" s="570"/>
      <c r="R7" s="118">
        <f>VLOOKUP(E7,'[1]Stone Column Progress'!$C$6:$K$205,6,0)</f>
        <v>205</v>
      </c>
      <c r="S7" s="73">
        <f>VLOOKUP(E7,'[1]Stone Column Progress'!$C$6:$K$205,8,0)</f>
        <v>205</v>
      </c>
      <c r="T7" s="95">
        <v>45355</v>
      </c>
      <c r="U7" s="95">
        <v>45364</v>
      </c>
      <c r="V7" s="117"/>
      <c r="W7" s="95">
        <v>45347</v>
      </c>
      <c r="X7" s="95">
        <v>45356</v>
      </c>
      <c r="Y7" s="119">
        <f t="shared" si="13"/>
        <v>10</v>
      </c>
      <c r="Z7" s="144"/>
      <c r="AA7" s="156"/>
      <c r="AB7" s="95"/>
      <c r="AC7" s="95"/>
      <c r="AD7" s="117"/>
      <c r="AE7" s="95"/>
      <c r="AF7" s="95"/>
      <c r="AG7" s="570"/>
      <c r="AH7" s="116">
        <v>45385</v>
      </c>
      <c r="AI7" s="95">
        <v>45385</v>
      </c>
      <c r="AJ7" s="117"/>
      <c r="AK7" s="95">
        <v>45436</v>
      </c>
      <c r="AL7" s="95">
        <v>45442</v>
      </c>
      <c r="AM7" s="119">
        <f t="shared" si="14"/>
        <v>7</v>
      </c>
      <c r="AN7" s="120"/>
      <c r="AO7" s="158">
        <v>45386</v>
      </c>
      <c r="AP7" s="130">
        <v>45386</v>
      </c>
      <c r="AQ7" s="130"/>
      <c r="AR7" s="130">
        <v>45443</v>
      </c>
      <c r="AS7" s="130">
        <v>45452</v>
      </c>
      <c r="AT7" s="119">
        <f t="shared" si="15"/>
        <v>10</v>
      </c>
      <c r="AU7" s="571"/>
      <c r="AV7" s="116">
        <v>45387</v>
      </c>
      <c r="AW7" s="95">
        <v>45387</v>
      </c>
      <c r="AX7" s="117"/>
      <c r="AY7" s="95">
        <v>45457</v>
      </c>
      <c r="AZ7" s="95">
        <v>45457</v>
      </c>
      <c r="BA7" s="119">
        <f t="shared" si="16"/>
        <v>1</v>
      </c>
      <c r="BB7" s="144"/>
      <c r="BC7" s="155">
        <v>45388</v>
      </c>
      <c r="BD7" s="95">
        <v>45389</v>
      </c>
      <c r="BE7" s="95"/>
      <c r="BF7" s="95">
        <v>45458</v>
      </c>
      <c r="BG7" s="95">
        <v>45459</v>
      </c>
      <c r="BH7" s="119">
        <f t="shared" si="17"/>
        <v>2</v>
      </c>
      <c r="BI7" s="570"/>
      <c r="BJ7" s="116">
        <v>45391</v>
      </c>
      <c r="BK7" s="95">
        <v>45398</v>
      </c>
      <c r="BL7" s="95"/>
      <c r="BM7" s="95">
        <v>45460</v>
      </c>
      <c r="BN7" s="95">
        <v>45474</v>
      </c>
      <c r="BO7" s="119">
        <f t="shared" si="18"/>
        <v>15</v>
      </c>
      <c r="BP7" s="570"/>
      <c r="BQ7" s="116">
        <v>45401</v>
      </c>
      <c r="BR7" s="95">
        <v>45402</v>
      </c>
      <c r="BS7" s="95"/>
      <c r="BT7" s="95">
        <v>45475</v>
      </c>
      <c r="BU7" s="95">
        <v>45476</v>
      </c>
      <c r="BV7" s="119">
        <f t="shared" si="36"/>
        <v>2</v>
      </c>
      <c r="BW7" s="119">
        <f t="shared" si="19"/>
        <v>41</v>
      </c>
      <c r="BX7" s="570"/>
      <c r="BY7" s="116">
        <v>45404</v>
      </c>
      <c r="BZ7" s="95">
        <v>45410</v>
      </c>
      <c r="CA7" s="117"/>
      <c r="CB7" s="95">
        <v>45495</v>
      </c>
      <c r="CC7" s="95">
        <v>45621</v>
      </c>
      <c r="CD7" s="119">
        <f t="shared" si="20"/>
        <v>127</v>
      </c>
      <c r="CE7" s="570"/>
      <c r="CF7" s="116">
        <v>45404</v>
      </c>
      <c r="CG7" s="95">
        <v>45410</v>
      </c>
      <c r="CH7" s="95"/>
      <c r="CI7" s="95">
        <v>45490</v>
      </c>
      <c r="CJ7" s="95">
        <v>45490</v>
      </c>
      <c r="CK7" s="119">
        <f t="shared" si="21"/>
        <v>1</v>
      </c>
      <c r="CL7" s="119"/>
      <c r="CM7" s="119"/>
      <c r="CN7" s="570"/>
      <c r="CO7" s="116">
        <v>45398</v>
      </c>
      <c r="CP7" s="95">
        <v>45412</v>
      </c>
      <c r="CQ7" s="117"/>
      <c r="CR7" s="95">
        <v>45546</v>
      </c>
      <c r="CS7" s="95">
        <v>45574</v>
      </c>
      <c r="CT7" s="119">
        <f t="shared" si="22"/>
        <v>29</v>
      </c>
      <c r="CU7" s="571"/>
      <c r="CV7" s="116">
        <v>45365</v>
      </c>
      <c r="CW7" s="95">
        <v>45371</v>
      </c>
      <c r="CX7" s="117"/>
      <c r="CY7" s="95">
        <v>45345</v>
      </c>
      <c r="CZ7" s="95">
        <v>45355</v>
      </c>
      <c r="DA7" s="119">
        <f t="shared" si="23"/>
        <v>11</v>
      </c>
      <c r="DB7" s="570"/>
      <c r="DC7" s="116">
        <v>45365</v>
      </c>
      <c r="DD7" s="95">
        <v>45371</v>
      </c>
      <c r="DE7" s="117"/>
      <c r="DF7" s="95">
        <v>45393</v>
      </c>
      <c r="DG7" s="95">
        <v>45401</v>
      </c>
      <c r="DH7" s="119">
        <f t="shared" si="24"/>
        <v>9</v>
      </c>
      <c r="DI7" s="144"/>
      <c r="DJ7" s="156" t="str">
        <f>_xlfn.XLOOKUP(E7,[1]CranePad!$D$4:$D$203,[1]CranePad!$E$4:$E$203,0,0,1)</f>
        <v>Swastik</v>
      </c>
      <c r="DK7" s="155">
        <v>45412</v>
      </c>
      <c r="DL7" s="95">
        <v>45418</v>
      </c>
      <c r="DM7" s="95"/>
      <c r="DN7" s="95">
        <v>45393</v>
      </c>
      <c r="DO7" s="95">
        <v>45401</v>
      </c>
      <c r="DP7" s="119">
        <f t="shared" si="25"/>
        <v>9</v>
      </c>
      <c r="DQ7" s="570"/>
      <c r="DR7" s="123">
        <v>45437</v>
      </c>
      <c r="DS7" s="124">
        <v>45442</v>
      </c>
      <c r="DT7" s="124"/>
      <c r="DU7" s="124">
        <v>45506</v>
      </c>
      <c r="DV7" s="124">
        <v>45520</v>
      </c>
      <c r="DW7" s="119">
        <f t="shared" si="26"/>
        <v>15</v>
      </c>
      <c r="DX7" s="570"/>
      <c r="DY7" s="123">
        <v>45431</v>
      </c>
      <c r="DZ7" s="124">
        <v>45437</v>
      </c>
      <c r="EA7" s="124"/>
      <c r="EB7" s="124">
        <v>45571</v>
      </c>
      <c r="EC7" s="124">
        <v>45585</v>
      </c>
      <c r="ED7" s="119">
        <f t="shared" si="27"/>
        <v>15</v>
      </c>
      <c r="EE7" s="570"/>
      <c r="EF7" s="123">
        <v>45444</v>
      </c>
      <c r="EG7" s="124">
        <v>45452</v>
      </c>
      <c r="EH7" s="124"/>
      <c r="EI7" s="124">
        <v>45526</v>
      </c>
      <c r="EJ7" s="124">
        <v>45564</v>
      </c>
      <c r="EK7" s="119">
        <f t="shared" si="28"/>
        <v>39</v>
      </c>
      <c r="EL7" s="570"/>
      <c r="EM7" s="116">
        <v>45453</v>
      </c>
      <c r="EN7" s="95">
        <v>45455</v>
      </c>
      <c r="EO7" s="95"/>
      <c r="EP7" s="95">
        <v>45568</v>
      </c>
      <c r="EQ7" s="95">
        <v>45575</v>
      </c>
      <c r="ER7" s="119">
        <f t="shared" si="29"/>
        <v>8</v>
      </c>
      <c r="ES7" s="570"/>
      <c r="ET7" s="116">
        <v>45443</v>
      </c>
      <c r="EU7" s="95">
        <v>45445</v>
      </c>
      <c r="EV7" s="95"/>
      <c r="EW7" s="95">
        <v>45589</v>
      </c>
      <c r="EX7" s="95">
        <v>45589</v>
      </c>
      <c r="EY7" s="119">
        <f t="shared" si="30"/>
        <v>1</v>
      </c>
      <c r="EZ7" s="570"/>
      <c r="FA7" s="116">
        <v>45431</v>
      </c>
      <c r="FB7" s="95">
        <v>45437</v>
      </c>
      <c r="FC7" s="95"/>
      <c r="FD7" s="95">
        <v>45428</v>
      </c>
      <c r="FE7" s="95">
        <v>45434</v>
      </c>
      <c r="FF7" s="119">
        <f t="shared" si="31"/>
        <v>7</v>
      </c>
      <c r="FG7" s="570"/>
      <c r="FH7" s="116">
        <v>45415</v>
      </c>
      <c r="FI7" s="95">
        <f t="shared" si="37"/>
        <v>45430</v>
      </c>
      <c r="FJ7" s="95"/>
      <c r="FK7" s="95">
        <v>45565</v>
      </c>
      <c r="FL7" s="95">
        <v>45593</v>
      </c>
      <c r="FM7" s="119">
        <f t="shared" si="32"/>
        <v>29</v>
      </c>
      <c r="FN7" s="144"/>
      <c r="FO7" s="155">
        <f t="shared" si="38"/>
        <v>45445</v>
      </c>
      <c r="FP7" s="95">
        <f t="shared" si="39"/>
        <v>45448</v>
      </c>
      <c r="FQ7" s="117"/>
      <c r="FR7" s="95">
        <v>45602</v>
      </c>
      <c r="FS7" s="95">
        <v>45614</v>
      </c>
      <c r="FT7" s="119">
        <f t="shared" si="33"/>
        <v>13</v>
      </c>
      <c r="FU7" s="573" t="s">
        <v>2210</v>
      </c>
      <c r="FV7" s="116">
        <f t="shared" si="40"/>
        <v>45455</v>
      </c>
      <c r="FW7" s="95">
        <f t="shared" si="41"/>
        <v>45456</v>
      </c>
      <c r="FX7" s="117"/>
      <c r="FY7" s="95">
        <v>45614</v>
      </c>
      <c r="FZ7" s="95">
        <v>45621</v>
      </c>
      <c r="GA7" s="119">
        <f t="shared" si="34"/>
        <v>8</v>
      </c>
      <c r="GB7" s="570"/>
      <c r="GC7" s="436"/>
      <c r="GD7" s="122"/>
      <c r="GE7" s="572">
        <v>45444</v>
      </c>
    </row>
    <row r="8" spans="1:187" ht="16.5" customHeight="1" x14ac:dyDescent="0.25">
      <c r="A8" s="564" t="s">
        <v>395</v>
      </c>
      <c r="B8" s="73">
        <f t="shared" si="35"/>
        <v>4</v>
      </c>
      <c r="C8" s="72" t="s">
        <v>1792</v>
      </c>
      <c r="D8" s="72" t="s">
        <v>1793</v>
      </c>
      <c r="E8" s="95" t="s">
        <v>1803</v>
      </c>
      <c r="F8" s="565" t="s">
        <v>2160</v>
      </c>
      <c r="G8" s="167" t="s">
        <v>2208</v>
      </c>
      <c r="H8" s="566" t="str">
        <f>VLOOKUP('200WTG PH-II'!E8,'[1]Stone Column Progress'!$C$6:$D$205,2,0)</f>
        <v>Bauer</v>
      </c>
      <c r="I8" s="567" t="s">
        <v>390</v>
      </c>
      <c r="J8" s="568">
        <v>546576</v>
      </c>
      <c r="K8" s="569">
        <v>2659695</v>
      </c>
      <c r="L8" s="116">
        <v>45270</v>
      </c>
      <c r="M8" s="95">
        <v>45315</v>
      </c>
      <c r="N8" s="117"/>
      <c r="O8" s="95">
        <v>45270</v>
      </c>
      <c r="P8" s="95">
        <v>45315</v>
      </c>
      <c r="Q8" s="570"/>
      <c r="R8" s="118">
        <f>VLOOKUP(E8,'[1]Stone Column Progress'!$C$6:$K$205,6,0)</f>
        <v>199</v>
      </c>
      <c r="S8" s="73">
        <f>VLOOKUP(E8,'[1]Stone Column Progress'!$C$6:$K$205,8,0)</f>
        <v>199</v>
      </c>
      <c r="T8" s="95">
        <v>45341</v>
      </c>
      <c r="U8" s="95">
        <v>45350</v>
      </c>
      <c r="V8" s="117"/>
      <c r="W8" s="95">
        <v>45380</v>
      </c>
      <c r="X8" s="95">
        <v>45388</v>
      </c>
      <c r="Y8" s="119">
        <f t="shared" si="13"/>
        <v>9</v>
      </c>
      <c r="Z8" s="144"/>
      <c r="AA8" s="156"/>
      <c r="AB8" s="95"/>
      <c r="AC8" s="95"/>
      <c r="AD8" s="117"/>
      <c r="AE8" s="95"/>
      <c r="AF8" s="95"/>
      <c r="AG8" s="570"/>
      <c r="AH8" s="116">
        <v>45376</v>
      </c>
      <c r="AI8" s="95">
        <v>45376</v>
      </c>
      <c r="AJ8" s="117"/>
      <c r="AK8" s="95">
        <v>45419</v>
      </c>
      <c r="AL8" s="95">
        <v>45423</v>
      </c>
      <c r="AM8" s="119">
        <f t="shared" si="14"/>
        <v>5</v>
      </c>
      <c r="AN8" s="120"/>
      <c r="AO8" s="158">
        <v>45377</v>
      </c>
      <c r="AP8" s="130">
        <v>45377</v>
      </c>
      <c r="AQ8" s="130"/>
      <c r="AR8" s="130">
        <v>45424</v>
      </c>
      <c r="AS8" s="130">
        <v>45425</v>
      </c>
      <c r="AT8" s="119">
        <f t="shared" si="15"/>
        <v>2</v>
      </c>
      <c r="AU8" s="571"/>
      <c r="AV8" s="116">
        <v>45378</v>
      </c>
      <c r="AW8" s="95">
        <v>45378</v>
      </c>
      <c r="AX8" s="117"/>
      <c r="AY8" s="95">
        <v>45426</v>
      </c>
      <c r="AZ8" s="95">
        <v>45426</v>
      </c>
      <c r="BA8" s="119">
        <f t="shared" si="16"/>
        <v>1</v>
      </c>
      <c r="BB8" s="144"/>
      <c r="BC8" s="155">
        <v>45379</v>
      </c>
      <c r="BD8" s="95">
        <v>45380</v>
      </c>
      <c r="BE8" s="95"/>
      <c r="BF8" s="95">
        <v>45430</v>
      </c>
      <c r="BG8" s="95">
        <v>45431</v>
      </c>
      <c r="BH8" s="119">
        <f t="shared" si="17"/>
        <v>2</v>
      </c>
      <c r="BI8" s="570"/>
      <c r="BJ8" s="116">
        <v>45382</v>
      </c>
      <c r="BK8" s="95">
        <v>45389</v>
      </c>
      <c r="BL8" s="95"/>
      <c r="BM8" s="95">
        <v>45432</v>
      </c>
      <c r="BN8" s="95">
        <v>45453</v>
      </c>
      <c r="BO8" s="119">
        <f t="shared" si="18"/>
        <v>22</v>
      </c>
      <c r="BP8" s="570"/>
      <c r="BQ8" s="116">
        <v>45392</v>
      </c>
      <c r="BR8" s="95">
        <v>45393</v>
      </c>
      <c r="BS8" s="95"/>
      <c r="BT8" s="95">
        <v>45453</v>
      </c>
      <c r="BU8" s="95">
        <v>45454</v>
      </c>
      <c r="BV8" s="119">
        <f t="shared" si="36"/>
        <v>2</v>
      </c>
      <c r="BW8" s="119">
        <f t="shared" si="19"/>
        <v>36</v>
      </c>
      <c r="BX8" s="570"/>
      <c r="BY8" s="116">
        <v>45395</v>
      </c>
      <c r="BZ8" s="95">
        <v>45401</v>
      </c>
      <c r="CA8" s="117"/>
      <c r="CB8" s="95">
        <v>45466</v>
      </c>
      <c r="CC8" s="95">
        <v>45611</v>
      </c>
      <c r="CD8" s="119">
        <f t="shared" si="20"/>
        <v>146</v>
      </c>
      <c r="CE8" s="570"/>
      <c r="CF8" s="116">
        <v>45395</v>
      </c>
      <c r="CG8" s="95">
        <v>45401</v>
      </c>
      <c r="CH8" s="95"/>
      <c r="CI8" s="95">
        <v>45470</v>
      </c>
      <c r="CJ8" s="95">
        <v>45470</v>
      </c>
      <c r="CK8" s="119">
        <f t="shared" si="21"/>
        <v>1</v>
      </c>
      <c r="CL8" s="119"/>
      <c r="CM8" s="119"/>
      <c r="CN8" s="570"/>
      <c r="CO8" s="116">
        <v>45389</v>
      </c>
      <c r="CP8" s="95">
        <v>45403</v>
      </c>
      <c r="CQ8" s="117"/>
      <c r="CR8" s="95">
        <v>45517</v>
      </c>
      <c r="CS8" s="95">
        <v>45540</v>
      </c>
      <c r="CT8" s="119">
        <f t="shared" si="22"/>
        <v>24</v>
      </c>
      <c r="CU8" s="571"/>
      <c r="CV8" s="116">
        <v>45357</v>
      </c>
      <c r="CW8" s="95">
        <v>45363</v>
      </c>
      <c r="CX8" s="117"/>
      <c r="CY8" s="95">
        <v>45357</v>
      </c>
      <c r="CZ8" s="95">
        <v>45366</v>
      </c>
      <c r="DA8" s="119">
        <f t="shared" si="23"/>
        <v>10</v>
      </c>
      <c r="DB8" s="570"/>
      <c r="DC8" s="116">
        <v>45357</v>
      </c>
      <c r="DD8" s="95">
        <v>45363</v>
      </c>
      <c r="DE8" s="117"/>
      <c r="DF8" s="95">
        <v>45420</v>
      </c>
      <c r="DG8" s="95">
        <v>45432</v>
      </c>
      <c r="DH8" s="119">
        <f t="shared" si="24"/>
        <v>13</v>
      </c>
      <c r="DI8" s="144"/>
      <c r="DJ8" s="156" t="str">
        <f>_xlfn.XLOOKUP(E8,[1]CranePad!$D$4:$D$203,[1]CranePad!$E$4:$E$203,0,0,1)</f>
        <v>GP</v>
      </c>
      <c r="DK8" s="155">
        <v>45401</v>
      </c>
      <c r="DL8" s="95">
        <v>45407</v>
      </c>
      <c r="DM8" s="95"/>
      <c r="DN8" s="95">
        <v>45420</v>
      </c>
      <c r="DO8" s="95">
        <v>45432</v>
      </c>
      <c r="DP8" s="119">
        <f t="shared" si="25"/>
        <v>13</v>
      </c>
      <c r="DQ8" s="570"/>
      <c r="DR8" s="123">
        <v>45426</v>
      </c>
      <c r="DS8" s="124">
        <v>45431</v>
      </c>
      <c r="DT8" s="124"/>
      <c r="DU8" s="124">
        <v>45477</v>
      </c>
      <c r="DV8" s="124">
        <v>45501</v>
      </c>
      <c r="DW8" s="119">
        <f t="shared" si="26"/>
        <v>25</v>
      </c>
      <c r="DX8" s="570"/>
      <c r="DY8" s="123">
        <v>45414</v>
      </c>
      <c r="DZ8" s="124">
        <v>45420</v>
      </c>
      <c r="EA8" s="124"/>
      <c r="EB8" s="124">
        <v>45541</v>
      </c>
      <c r="EC8" s="124">
        <v>45565</v>
      </c>
      <c r="ED8" s="119">
        <f t="shared" si="27"/>
        <v>25</v>
      </c>
      <c r="EE8" s="570"/>
      <c r="EF8" s="123">
        <v>45433</v>
      </c>
      <c r="EG8" s="124">
        <v>45441</v>
      </c>
      <c r="EH8" s="124"/>
      <c r="EI8" s="124">
        <v>45502</v>
      </c>
      <c r="EJ8" s="124">
        <v>45513</v>
      </c>
      <c r="EK8" s="119">
        <f t="shared" si="28"/>
        <v>12</v>
      </c>
      <c r="EL8" s="570"/>
      <c r="EM8" s="116">
        <v>45442</v>
      </c>
      <c r="EN8" s="95">
        <v>45444</v>
      </c>
      <c r="EO8" s="95"/>
      <c r="EP8" s="95">
        <v>45514</v>
      </c>
      <c r="EQ8" s="95">
        <v>45520</v>
      </c>
      <c r="ER8" s="119">
        <f t="shared" si="29"/>
        <v>7</v>
      </c>
      <c r="ES8" s="570"/>
      <c r="ET8" s="116">
        <v>45426</v>
      </c>
      <c r="EU8" s="95">
        <v>45428</v>
      </c>
      <c r="EV8" s="95"/>
      <c r="EW8" s="95">
        <v>45580</v>
      </c>
      <c r="EX8" s="95">
        <v>45590</v>
      </c>
      <c r="EY8" s="119">
        <f t="shared" si="30"/>
        <v>11</v>
      </c>
      <c r="EZ8" s="573" t="s">
        <v>2209</v>
      </c>
      <c r="FA8" s="116">
        <v>45414</v>
      </c>
      <c r="FB8" s="95">
        <v>45420</v>
      </c>
      <c r="FC8" s="95"/>
      <c r="FD8" s="95">
        <v>45414</v>
      </c>
      <c r="FE8" s="95">
        <v>45420</v>
      </c>
      <c r="FF8" s="119">
        <f t="shared" si="31"/>
        <v>7</v>
      </c>
      <c r="FG8" s="570"/>
      <c r="FH8" s="116">
        <v>45415</v>
      </c>
      <c r="FI8" s="95">
        <f t="shared" si="37"/>
        <v>45430</v>
      </c>
      <c r="FJ8" s="95"/>
      <c r="FK8" s="95">
        <v>45565</v>
      </c>
      <c r="FL8" s="95">
        <v>45593</v>
      </c>
      <c r="FM8" s="119">
        <f t="shared" si="32"/>
        <v>29</v>
      </c>
      <c r="FN8" s="144"/>
      <c r="FO8" s="155">
        <f t="shared" si="38"/>
        <v>45428</v>
      </c>
      <c r="FP8" s="95">
        <f t="shared" si="39"/>
        <v>45431</v>
      </c>
      <c r="FQ8" s="117"/>
      <c r="FR8" s="95">
        <v>45590</v>
      </c>
      <c r="FS8" s="95">
        <v>45614</v>
      </c>
      <c r="FT8" s="119">
        <f t="shared" si="33"/>
        <v>25</v>
      </c>
      <c r="FU8" s="573" t="s">
        <v>2210</v>
      </c>
      <c r="FV8" s="116">
        <f t="shared" si="40"/>
        <v>45444</v>
      </c>
      <c r="FW8" s="95">
        <f t="shared" si="41"/>
        <v>45445</v>
      </c>
      <c r="FX8" s="117"/>
      <c r="FY8" s="95">
        <v>45614</v>
      </c>
      <c r="FZ8" s="95">
        <v>45618</v>
      </c>
      <c r="GA8" s="119">
        <f t="shared" si="34"/>
        <v>5</v>
      </c>
      <c r="GB8" s="570"/>
      <c r="GC8" s="436"/>
      <c r="GD8" s="122"/>
      <c r="GE8" s="572">
        <v>45444</v>
      </c>
    </row>
    <row r="9" spans="1:187" ht="16.5" customHeight="1" x14ac:dyDescent="0.25">
      <c r="A9" s="564" t="s">
        <v>413</v>
      </c>
      <c r="B9" s="73">
        <f t="shared" si="35"/>
        <v>5</v>
      </c>
      <c r="C9" s="72" t="s">
        <v>1792</v>
      </c>
      <c r="D9" s="72" t="s">
        <v>1793</v>
      </c>
      <c r="E9" s="95" t="s">
        <v>1805</v>
      </c>
      <c r="F9" s="565" t="s">
        <v>2160</v>
      </c>
      <c r="G9" s="167" t="s">
        <v>522</v>
      </c>
      <c r="H9" s="566" t="str">
        <f>VLOOKUP('200WTG PH-II'!E9,'[1]Stone Column Progress'!$C$6:$D$205,2,0)</f>
        <v>Sarita infra</v>
      </c>
      <c r="I9" s="567" t="s">
        <v>390</v>
      </c>
      <c r="J9" s="568">
        <v>544899</v>
      </c>
      <c r="K9" s="569">
        <v>2660264</v>
      </c>
      <c r="L9" s="116">
        <v>45275</v>
      </c>
      <c r="M9" s="95">
        <v>45316</v>
      </c>
      <c r="N9" s="117"/>
      <c r="O9" s="95">
        <v>45275</v>
      </c>
      <c r="P9" s="95">
        <v>45316</v>
      </c>
      <c r="Q9" s="570"/>
      <c r="R9" s="118">
        <f>VLOOKUP(E9,'[1]Stone Column Progress'!$C$6:$K$205,6,0)</f>
        <v>199</v>
      </c>
      <c r="S9" s="73">
        <f>VLOOKUP(E9,'[1]Stone Column Progress'!$C$6:$K$205,8,0)</f>
        <v>199</v>
      </c>
      <c r="T9" s="124">
        <v>45342</v>
      </c>
      <c r="U9" s="124">
        <v>45351</v>
      </c>
      <c r="V9" s="117"/>
      <c r="W9" s="95">
        <v>45357</v>
      </c>
      <c r="X9" s="95">
        <v>45371</v>
      </c>
      <c r="Y9" s="119">
        <f t="shared" si="13"/>
        <v>15</v>
      </c>
      <c r="Z9" s="144"/>
      <c r="AA9" s="156"/>
      <c r="AB9" s="124"/>
      <c r="AC9" s="124"/>
      <c r="AD9" s="117"/>
      <c r="AE9" s="95"/>
      <c r="AF9" s="95"/>
      <c r="AG9" s="570"/>
      <c r="AH9" s="123">
        <v>45377</v>
      </c>
      <c r="AI9" s="124">
        <v>45377</v>
      </c>
      <c r="AJ9" s="117"/>
      <c r="AK9" s="95">
        <v>45412</v>
      </c>
      <c r="AL9" s="95">
        <v>45414</v>
      </c>
      <c r="AM9" s="119">
        <f t="shared" si="14"/>
        <v>3</v>
      </c>
      <c r="AN9" s="120"/>
      <c r="AO9" s="158">
        <v>45378</v>
      </c>
      <c r="AP9" s="130">
        <v>45378</v>
      </c>
      <c r="AQ9" s="130"/>
      <c r="AR9" s="130">
        <v>45415</v>
      </c>
      <c r="AS9" s="130">
        <v>45417</v>
      </c>
      <c r="AT9" s="119">
        <f t="shared" si="15"/>
        <v>3</v>
      </c>
      <c r="AU9" s="571"/>
      <c r="AV9" s="123">
        <v>45379</v>
      </c>
      <c r="AW9" s="124">
        <v>45379</v>
      </c>
      <c r="AX9" s="117"/>
      <c r="AY9" s="95">
        <v>45420</v>
      </c>
      <c r="AZ9" s="95">
        <v>45420</v>
      </c>
      <c r="BA9" s="119">
        <f t="shared" si="16"/>
        <v>1</v>
      </c>
      <c r="BB9" s="144"/>
      <c r="BC9" s="155">
        <v>45380</v>
      </c>
      <c r="BD9" s="95">
        <v>45381</v>
      </c>
      <c r="BE9" s="95"/>
      <c r="BF9" s="95">
        <v>45429</v>
      </c>
      <c r="BG9" s="95">
        <v>45431</v>
      </c>
      <c r="BH9" s="119">
        <f t="shared" si="17"/>
        <v>3</v>
      </c>
      <c r="BI9" s="570"/>
      <c r="BJ9" s="116">
        <v>45383</v>
      </c>
      <c r="BK9" s="95">
        <v>45390</v>
      </c>
      <c r="BL9" s="95"/>
      <c r="BM9" s="95">
        <v>45432</v>
      </c>
      <c r="BN9" s="95">
        <v>45447</v>
      </c>
      <c r="BO9" s="119">
        <f t="shared" si="18"/>
        <v>16</v>
      </c>
      <c r="BP9" s="570"/>
      <c r="BQ9" s="116">
        <v>45393</v>
      </c>
      <c r="BR9" s="95">
        <v>45394</v>
      </c>
      <c r="BS9" s="95"/>
      <c r="BT9" s="95">
        <v>45469</v>
      </c>
      <c r="BU9" s="95">
        <v>45470</v>
      </c>
      <c r="BV9" s="119">
        <f t="shared" si="36"/>
        <v>2</v>
      </c>
      <c r="BW9" s="119">
        <f t="shared" si="19"/>
        <v>59</v>
      </c>
      <c r="BX9" s="570"/>
      <c r="BY9" s="116">
        <v>45396</v>
      </c>
      <c r="BZ9" s="95">
        <v>45402</v>
      </c>
      <c r="CA9" s="117"/>
      <c r="CB9" s="95">
        <v>45477</v>
      </c>
      <c r="CC9" s="95">
        <v>45617</v>
      </c>
      <c r="CD9" s="119">
        <f t="shared" si="20"/>
        <v>141</v>
      </c>
      <c r="CE9" s="570"/>
      <c r="CF9" s="116">
        <v>45396</v>
      </c>
      <c r="CG9" s="95">
        <v>45402</v>
      </c>
      <c r="CH9" s="95"/>
      <c r="CI9" s="95">
        <v>45479</v>
      </c>
      <c r="CJ9" s="95">
        <v>45479</v>
      </c>
      <c r="CK9" s="119">
        <f t="shared" si="21"/>
        <v>1</v>
      </c>
      <c r="CL9" s="119"/>
      <c r="CM9" s="119"/>
      <c r="CN9" s="570"/>
      <c r="CO9" s="123">
        <v>45390</v>
      </c>
      <c r="CP9" s="124">
        <v>45404</v>
      </c>
      <c r="CQ9" s="117"/>
      <c r="CR9" s="95">
        <v>45566</v>
      </c>
      <c r="CS9" s="95">
        <v>45583</v>
      </c>
      <c r="CT9" s="119">
        <f t="shared" si="22"/>
        <v>18</v>
      </c>
      <c r="CU9" s="571"/>
      <c r="CV9" s="123">
        <v>45357</v>
      </c>
      <c r="CW9" s="124">
        <v>45363</v>
      </c>
      <c r="CX9" s="117"/>
      <c r="CY9" s="95">
        <v>45345</v>
      </c>
      <c r="CZ9" s="95">
        <v>45353</v>
      </c>
      <c r="DA9" s="119">
        <f t="shared" si="23"/>
        <v>9</v>
      </c>
      <c r="DB9" s="570"/>
      <c r="DC9" s="123">
        <v>45357</v>
      </c>
      <c r="DD9" s="124">
        <v>45363</v>
      </c>
      <c r="DE9" s="117"/>
      <c r="DF9" s="95">
        <v>45419</v>
      </c>
      <c r="DG9" s="95">
        <v>45427</v>
      </c>
      <c r="DH9" s="119">
        <f t="shared" si="24"/>
        <v>9</v>
      </c>
      <c r="DI9" s="144"/>
      <c r="DJ9" s="156" t="str">
        <f>_xlfn.XLOOKUP(E9,[1]CranePad!$D$4:$D$203,[1]CranePad!$E$4:$E$203,0,0,1)</f>
        <v>Swastik</v>
      </c>
      <c r="DK9" s="155">
        <v>45402</v>
      </c>
      <c r="DL9" s="95">
        <v>45408</v>
      </c>
      <c r="DM9" s="95"/>
      <c r="DN9" s="95">
        <v>45419</v>
      </c>
      <c r="DO9" s="95">
        <v>45427</v>
      </c>
      <c r="DP9" s="119">
        <f t="shared" si="25"/>
        <v>9</v>
      </c>
      <c r="DQ9" s="570"/>
      <c r="DR9" s="123">
        <v>45426</v>
      </c>
      <c r="DS9" s="124">
        <v>45431</v>
      </c>
      <c r="DT9" s="124"/>
      <c r="DU9" s="124">
        <v>45521</v>
      </c>
      <c r="DV9" s="124">
        <v>45546</v>
      </c>
      <c r="DW9" s="119">
        <f t="shared" si="26"/>
        <v>26</v>
      </c>
      <c r="DX9" s="570"/>
      <c r="DY9" s="123">
        <v>45415</v>
      </c>
      <c r="DZ9" s="124">
        <v>45421</v>
      </c>
      <c r="EA9" s="124"/>
      <c r="EB9" s="124">
        <v>45578</v>
      </c>
      <c r="EC9" s="124">
        <v>45592</v>
      </c>
      <c r="ED9" s="119">
        <f t="shared" si="27"/>
        <v>15</v>
      </c>
      <c r="EE9" s="570"/>
      <c r="EF9" s="123">
        <v>45433</v>
      </c>
      <c r="EG9" s="124">
        <v>45441</v>
      </c>
      <c r="EH9" s="124"/>
      <c r="EI9" s="124">
        <v>45549</v>
      </c>
      <c r="EJ9" s="124">
        <v>45592</v>
      </c>
      <c r="EK9" s="119">
        <f t="shared" si="28"/>
        <v>44</v>
      </c>
      <c r="EL9" s="570"/>
      <c r="EM9" s="116">
        <v>45442</v>
      </c>
      <c r="EN9" s="95">
        <v>45444</v>
      </c>
      <c r="EO9" s="95"/>
      <c r="EP9" s="95">
        <v>45593</v>
      </c>
      <c r="EQ9" s="95">
        <v>45596</v>
      </c>
      <c r="ER9" s="119">
        <f t="shared" si="29"/>
        <v>4</v>
      </c>
      <c r="ES9" s="570"/>
      <c r="ET9" s="116">
        <v>45427</v>
      </c>
      <c r="EU9" s="95">
        <v>45429</v>
      </c>
      <c r="EV9" s="95"/>
      <c r="EW9" s="95">
        <v>45604</v>
      </c>
      <c r="EX9" s="95">
        <v>45605</v>
      </c>
      <c r="EY9" s="119">
        <f t="shared" si="30"/>
        <v>2</v>
      </c>
      <c r="EZ9" s="570"/>
      <c r="FA9" s="116">
        <v>45415</v>
      </c>
      <c r="FB9" s="95">
        <v>45421</v>
      </c>
      <c r="FC9" s="95"/>
      <c r="FD9" s="95">
        <v>45409</v>
      </c>
      <c r="FE9" s="95">
        <v>45422</v>
      </c>
      <c r="FF9" s="119">
        <f t="shared" si="31"/>
        <v>14</v>
      </c>
      <c r="FG9" s="570"/>
      <c r="FH9" s="116">
        <v>45415</v>
      </c>
      <c r="FI9" s="95">
        <f t="shared" si="37"/>
        <v>45430</v>
      </c>
      <c r="FJ9" s="95"/>
      <c r="FK9" s="95">
        <v>45565</v>
      </c>
      <c r="FL9" s="95">
        <v>45593</v>
      </c>
      <c r="FM9" s="119">
        <f t="shared" si="32"/>
        <v>29</v>
      </c>
      <c r="FN9" s="144"/>
      <c r="FO9" s="155">
        <f t="shared" si="38"/>
        <v>45429</v>
      </c>
      <c r="FP9" s="95">
        <f t="shared" si="39"/>
        <v>45432</v>
      </c>
      <c r="FQ9" s="117"/>
      <c r="FR9" s="95">
        <v>45608</v>
      </c>
      <c r="FS9" s="95">
        <v>45614</v>
      </c>
      <c r="FT9" s="119">
        <f t="shared" si="33"/>
        <v>7</v>
      </c>
      <c r="FU9" s="573"/>
      <c r="FV9" s="116">
        <f t="shared" si="40"/>
        <v>45444</v>
      </c>
      <c r="FW9" s="95">
        <f t="shared" si="41"/>
        <v>45445</v>
      </c>
      <c r="FX9" s="117"/>
      <c r="FY9" s="95">
        <v>45614</v>
      </c>
      <c r="FZ9" s="95">
        <v>45620</v>
      </c>
      <c r="GA9" s="119">
        <f t="shared" si="34"/>
        <v>7</v>
      </c>
      <c r="GB9" s="570"/>
      <c r="GC9" s="436"/>
      <c r="GD9" s="122"/>
      <c r="GE9" s="572">
        <v>45444</v>
      </c>
    </row>
    <row r="10" spans="1:187" ht="16.5" customHeight="1" x14ac:dyDescent="0.25">
      <c r="A10" s="564" t="s">
        <v>413</v>
      </c>
      <c r="B10" s="73">
        <f t="shared" si="35"/>
        <v>6</v>
      </c>
      <c r="C10" s="72" t="s">
        <v>1792</v>
      </c>
      <c r="D10" s="72" t="s">
        <v>1793</v>
      </c>
      <c r="E10" s="95" t="s">
        <v>1807</v>
      </c>
      <c r="F10" s="565" t="s">
        <v>2160</v>
      </c>
      <c r="G10" s="167" t="s">
        <v>2211</v>
      </c>
      <c r="H10" s="566" t="str">
        <f>VLOOKUP('200WTG PH-II'!E10,'[1]Stone Column Progress'!$C$6:$D$205,2,0)</f>
        <v>Sarita infra</v>
      </c>
      <c r="I10" s="567" t="s">
        <v>390</v>
      </c>
      <c r="J10" s="568">
        <v>546957</v>
      </c>
      <c r="K10" s="569">
        <v>2657722</v>
      </c>
      <c r="L10" s="116">
        <v>45269</v>
      </c>
      <c r="M10" s="95">
        <v>45302</v>
      </c>
      <c r="N10" s="117"/>
      <c r="O10" s="95">
        <v>45269</v>
      </c>
      <c r="P10" s="95">
        <v>45302</v>
      </c>
      <c r="Q10" s="570"/>
      <c r="R10" s="118">
        <f>VLOOKUP(E10,'[1]Stone Column Progress'!$C$6:$K$205,6,0)</f>
        <v>199</v>
      </c>
      <c r="S10" s="73">
        <f>VLOOKUP(E10,'[1]Stone Column Progress'!$C$6:$K$205,8,0)</f>
        <v>199</v>
      </c>
      <c r="T10" s="124">
        <v>45354</v>
      </c>
      <c r="U10" s="124">
        <v>45363</v>
      </c>
      <c r="V10" s="117"/>
      <c r="W10" s="95">
        <v>45374</v>
      </c>
      <c r="X10" s="95">
        <v>45398</v>
      </c>
      <c r="Y10" s="119">
        <f t="shared" si="13"/>
        <v>25</v>
      </c>
      <c r="Z10" s="144"/>
      <c r="AA10" s="156"/>
      <c r="AB10" s="124"/>
      <c r="AC10" s="124"/>
      <c r="AD10" s="117"/>
      <c r="AE10" s="95"/>
      <c r="AF10" s="95"/>
      <c r="AG10" s="570"/>
      <c r="AH10" s="123">
        <v>45384</v>
      </c>
      <c r="AI10" s="124">
        <v>45384</v>
      </c>
      <c r="AJ10" s="117"/>
      <c r="AK10" s="95">
        <v>45434</v>
      </c>
      <c r="AL10" s="95">
        <v>45438</v>
      </c>
      <c r="AM10" s="119">
        <f t="shared" si="14"/>
        <v>5</v>
      </c>
      <c r="AN10" s="120"/>
      <c r="AO10" s="158">
        <v>45385</v>
      </c>
      <c r="AP10" s="130">
        <v>45385</v>
      </c>
      <c r="AQ10" s="130"/>
      <c r="AR10" s="130">
        <v>45445</v>
      </c>
      <c r="AS10" s="130">
        <v>45452</v>
      </c>
      <c r="AT10" s="119">
        <f t="shared" si="15"/>
        <v>8</v>
      </c>
      <c r="AU10" s="571"/>
      <c r="AV10" s="123">
        <v>45386</v>
      </c>
      <c r="AW10" s="124">
        <v>45386</v>
      </c>
      <c r="AX10" s="117"/>
      <c r="AY10" s="95">
        <v>45456</v>
      </c>
      <c r="AZ10" s="95">
        <v>45456</v>
      </c>
      <c r="BA10" s="119">
        <f t="shared" si="16"/>
        <v>1</v>
      </c>
      <c r="BB10" s="144"/>
      <c r="BC10" s="155">
        <v>45387</v>
      </c>
      <c r="BD10" s="95">
        <v>45388</v>
      </c>
      <c r="BE10" s="95"/>
      <c r="BF10" s="95">
        <v>45463</v>
      </c>
      <c r="BG10" s="95">
        <v>45465</v>
      </c>
      <c r="BH10" s="119">
        <f t="shared" si="17"/>
        <v>3</v>
      </c>
      <c r="BI10" s="570"/>
      <c r="BJ10" s="116">
        <v>45390</v>
      </c>
      <c r="BK10" s="95">
        <v>45397</v>
      </c>
      <c r="BL10" s="95"/>
      <c r="BM10" s="95">
        <v>45467</v>
      </c>
      <c r="BN10" s="95">
        <v>45480</v>
      </c>
      <c r="BO10" s="119">
        <f t="shared" si="18"/>
        <v>14</v>
      </c>
      <c r="BP10" s="570"/>
      <c r="BQ10" s="116">
        <v>45400</v>
      </c>
      <c r="BR10" s="95">
        <v>45401</v>
      </c>
      <c r="BS10" s="95"/>
      <c r="BT10" s="95">
        <v>45481</v>
      </c>
      <c r="BU10" s="95">
        <v>45484</v>
      </c>
      <c r="BV10" s="119">
        <f t="shared" si="36"/>
        <v>4</v>
      </c>
      <c r="BW10" s="119">
        <f t="shared" si="19"/>
        <v>51</v>
      </c>
      <c r="BX10" s="570"/>
      <c r="BY10" s="116">
        <v>45403</v>
      </c>
      <c r="BZ10" s="95">
        <v>45409</v>
      </c>
      <c r="CA10" s="117"/>
      <c r="CB10" s="95">
        <v>45504</v>
      </c>
      <c r="CC10" s="95">
        <v>45615</v>
      </c>
      <c r="CD10" s="119">
        <f t="shared" si="20"/>
        <v>112</v>
      </c>
      <c r="CE10" s="570"/>
      <c r="CF10" s="116">
        <v>45403</v>
      </c>
      <c r="CG10" s="95">
        <v>45409</v>
      </c>
      <c r="CH10" s="95"/>
      <c r="CI10" s="95">
        <v>45506</v>
      </c>
      <c r="CJ10" s="95">
        <v>45506</v>
      </c>
      <c r="CK10" s="119">
        <f t="shared" si="21"/>
        <v>1</v>
      </c>
      <c r="CL10" s="119"/>
      <c r="CM10" s="119"/>
      <c r="CN10" s="570"/>
      <c r="CO10" s="123">
        <v>45397</v>
      </c>
      <c r="CP10" s="124">
        <v>45411</v>
      </c>
      <c r="CQ10" s="117"/>
      <c r="CR10" s="95">
        <v>45551</v>
      </c>
      <c r="CS10" s="95">
        <v>45576</v>
      </c>
      <c r="CT10" s="119">
        <f t="shared" si="22"/>
        <v>26</v>
      </c>
      <c r="CU10" s="571"/>
      <c r="CV10" s="123">
        <v>45365</v>
      </c>
      <c r="CW10" s="124">
        <v>45371</v>
      </c>
      <c r="CX10" s="117"/>
      <c r="CY10" s="95" t="s">
        <v>2142</v>
      </c>
      <c r="CZ10" s="95" t="s">
        <v>2142</v>
      </c>
      <c r="DA10" s="119" t="e">
        <f t="shared" si="23"/>
        <v>#VALUE!</v>
      </c>
      <c r="DB10" s="570"/>
      <c r="DC10" s="123">
        <v>45365</v>
      </c>
      <c r="DD10" s="124">
        <v>45371</v>
      </c>
      <c r="DE10" s="117"/>
      <c r="DF10" s="95">
        <v>45420</v>
      </c>
      <c r="DG10" s="95">
        <v>45440</v>
      </c>
      <c r="DH10" s="119">
        <f t="shared" si="24"/>
        <v>21</v>
      </c>
      <c r="DI10" s="144"/>
      <c r="DJ10" s="156" t="str">
        <f>_xlfn.XLOOKUP(E10,[1]CranePad!$D$4:$D$203,[1]CranePad!$E$4:$E$203,0,0,1)</f>
        <v>Vaibhav</v>
      </c>
      <c r="DK10" s="155">
        <v>45411</v>
      </c>
      <c r="DL10" s="95">
        <v>45417</v>
      </c>
      <c r="DM10" s="95"/>
      <c r="DN10" s="95">
        <v>45420</v>
      </c>
      <c r="DO10" s="95">
        <v>45440</v>
      </c>
      <c r="DP10" s="119">
        <f t="shared" si="25"/>
        <v>21</v>
      </c>
      <c r="DQ10" s="570"/>
      <c r="DR10" s="123">
        <v>45439</v>
      </c>
      <c r="DS10" s="124">
        <v>45444</v>
      </c>
      <c r="DT10" s="124"/>
      <c r="DU10" s="124">
        <v>45520</v>
      </c>
      <c r="DV10" s="124">
        <v>45543</v>
      </c>
      <c r="DW10" s="119">
        <f t="shared" si="26"/>
        <v>24</v>
      </c>
      <c r="DX10" s="570"/>
      <c r="DY10" s="123">
        <v>45430</v>
      </c>
      <c r="DZ10" s="124">
        <v>45436</v>
      </c>
      <c r="EA10" s="124"/>
      <c r="EB10" s="124">
        <v>45571</v>
      </c>
      <c r="EC10" s="124">
        <v>45593</v>
      </c>
      <c r="ED10" s="119">
        <f t="shared" si="27"/>
        <v>23</v>
      </c>
      <c r="EE10" s="570" t="s">
        <v>2212</v>
      </c>
      <c r="EF10" s="123">
        <v>45446</v>
      </c>
      <c r="EG10" s="124">
        <v>45454</v>
      </c>
      <c r="EH10" s="124"/>
      <c r="EI10" s="124">
        <v>45547</v>
      </c>
      <c r="EJ10" s="124">
        <v>45561</v>
      </c>
      <c r="EK10" s="119">
        <f t="shared" si="28"/>
        <v>15</v>
      </c>
      <c r="EL10" s="570"/>
      <c r="EM10" s="116">
        <v>45455</v>
      </c>
      <c r="EN10" s="95">
        <v>45457</v>
      </c>
      <c r="EO10" s="95"/>
      <c r="EP10" s="95">
        <v>45562</v>
      </c>
      <c r="EQ10" s="95">
        <v>45565</v>
      </c>
      <c r="ER10" s="119">
        <f t="shared" si="29"/>
        <v>4</v>
      </c>
      <c r="ES10" s="570"/>
      <c r="ET10" s="116">
        <v>45442</v>
      </c>
      <c r="EU10" s="95">
        <v>45444</v>
      </c>
      <c r="EV10" s="95"/>
      <c r="EW10" s="95">
        <v>45589</v>
      </c>
      <c r="EX10" s="95">
        <v>45589</v>
      </c>
      <c r="EY10" s="119">
        <f t="shared" si="30"/>
        <v>1</v>
      </c>
      <c r="EZ10" s="570"/>
      <c r="FA10" s="116">
        <v>45430</v>
      </c>
      <c r="FB10" s="95">
        <v>45436</v>
      </c>
      <c r="FC10" s="95"/>
      <c r="FD10" s="95">
        <v>45430</v>
      </c>
      <c r="FE10" s="95">
        <v>45436</v>
      </c>
      <c r="FF10" s="119">
        <f t="shared" si="31"/>
        <v>7</v>
      </c>
      <c r="FG10" s="570"/>
      <c r="FH10" s="116">
        <v>45448</v>
      </c>
      <c r="FI10" s="95">
        <f>FH10+15</f>
        <v>45463</v>
      </c>
      <c r="FJ10" s="95"/>
      <c r="FK10" s="95">
        <v>45565</v>
      </c>
      <c r="FL10" s="95">
        <v>45593</v>
      </c>
      <c r="FM10" s="119">
        <f t="shared" si="32"/>
        <v>29</v>
      </c>
      <c r="FN10" s="144"/>
      <c r="FO10" s="155">
        <f t="shared" si="38"/>
        <v>45444</v>
      </c>
      <c r="FP10" s="95">
        <f t="shared" si="39"/>
        <v>45447</v>
      </c>
      <c r="FQ10" s="117"/>
      <c r="FR10" s="95">
        <v>45602</v>
      </c>
      <c r="FS10" s="95">
        <v>45614</v>
      </c>
      <c r="FT10" s="119">
        <f t="shared" si="33"/>
        <v>13</v>
      </c>
      <c r="FU10" s="573" t="s">
        <v>2210</v>
      </c>
      <c r="FV10" s="116">
        <f t="shared" si="40"/>
        <v>45463</v>
      </c>
      <c r="FW10" s="95">
        <f t="shared" si="41"/>
        <v>45464</v>
      </c>
      <c r="FX10" s="117"/>
      <c r="FY10" s="95">
        <v>45614</v>
      </c>
      <c r="FZ10" s="95">
        <v>45620</v>
      </c>
      <c r="GA10" s="119">
        <f t="shared" si="34"/>
        <v>7</v>
      </c>
      <c r="GB10" s="570"/>
      <c r="GC10" s="436"/>
      <c r="GD10" s="122"/>
      <c r="GE10" s="572">
        <v>45444</v>
      </c>
    </row>
    <row r="11" spans="1:187" ht="16.5" customHeight="1" x14ac:dyDescent="0.25">
      <c r="A11" s="564" t="s">
        <v>413</v>
      </c>
      <c r="B11" s="73">
        <f t="shared" si="35"/>
        <v>7</v>
      </c>
      <c r="C11" s="72" t="s">
        <v>1792</v>
      </c>
      <c r="D11" s="72" t="s">
        <v>1793</v>
      </c>
      <c r="E11" s="95" t="s">
        <v>1808</v>
      </c>
      <c r="F11" s="565" t="s">
        <v>1385</v>
      </c>
      <c r="G11" s="167" t="s">
        <v>2211</v>
      </c>
      <c r="H11" s="566" t="str">
        <f>VLOOKUP('200WTG PH-II'!E11,'[1]Stone Column Progress'!$C$6:$D$205,2,0)</f>
        <v>Bauer</v>
      </c>
      <c r="I11" s="567" t="s">
        <v>390</v>
      </c>
      <c r="J11" s="568">
        <v>546122</v>
      </c>
      <c r="K11" s="569">
        <v>2657987</v>
      </c>
      <c r="L11" s="116">
        <v>45277</v>
      </c>
      <c r="M11" s="95">
        <v>45315</v>
      </c>
      <c r="N11" s="117"/>
      <c r="O11" s="95">
        <v>45277</v>
      </c>
      <c r="P11" s="95">
        <v>45315</v>
      </c>
      <c r="Q11" s="570"/>
      <c r="R11" s="118">
        <f>VLOOKUP(E11,'[1]Stone Column Progress'!$C$6:$K$205,6,0)</f>
        <v>211</v>
      </c>
      <c r="S11" s="73">
        <f>VLOOKUP(E11,'[1]Stone Column Progress'!$C$6:$K$205,8,0)</f>
        <v>199</v>
      </c>
      <c r="T11" s="124">
        <v>45374</v>
      </c>
      <c r="U11" s="124">
        <v>45383</v>
      </c>
      <c r="V11" s="117"/>
      <c r="W11" s="95">
        <v>45366</v>
      </c>
      <c r="X11" s="95">
        <v>45381</v>
      </c>
      <c r="Y11" s="119">
        <f t="shared" si="13"/>
        <v>16</v>
      </c>
      <c r="Z11" s="144"/>
      <c r="AA11" s="156"/>
      <c r="AB11" s="124"/>
      <c r="AC11" s="124"/>
      <c r="AD11" s="117"/>
      <c r="AE11" s="95"/>
      <c r="AF11" s="95"/>
      <c r="AG11" s="570"/>
      <c r="AH11" s="123">
        <v>45394</v>
      </c>
      <c r="AI11" s="124">
        <v>45394</v>
      </c>
      <c r="AJ11" s="117"/>
      <c r="AK11" s="95">
        <v>45474</v>
      </c>
      <c r="AL11" s="95">
        <v>45477</v>
      </c>
      <c r="AM11" s="119">
        <f t="shared" si="14"/>
        <v>4</v>
      </c>
      <c r="AN11" s="120"/>
      <c r="AO11" s="158">
        <v>45395</v>
      </c>
      <c r="AP11" s="130">
        <v>45395</v>
      </c>
      <c r="AQ11" s="130"/>
      <c r="AR11" s="130">
        <v>45478</v>
      </c>
      <c r="AS11" s="130">
        <v>45478</v>
      </c>
      <c r="AT11" s="119">
        <f t="shared" si="15"/>
        <v>1</v>
      </c>
      <c r="AU11" s="571"/>
      <c r="AV11" s="123">
        <v>45396</v>
      </c>
      <c r="AW11" s="124">
        <v>45396</v>
      </c>
      <c r="AX11" s="117"/>
      <c r="AY11" s="95">
        <v>45613</v>
      </c>
      <c r="AZ11" s="95">
        <v>45613</v>
      </c>
      <c r="BA11" s="119">
        <f t="shared" si="16"/>
        <v>1</v>
      </c>
      <c r="BB11" s="161"/>
      <c r="BC11" s="155">
        <v>45397</v>
      </c>
      <c r="BD11" s="95">
        <v>45398</v>
      </c>
      <c r="BE11" s="95"/>
      <c r="BF11" s="95">
        <v>45615</v>
      </c>
      <c r="BG11" s="95">
        <v>45616</v>
      </c>
      <c r="BH11" s="119">
        <f t="shared" si="17"/>
        <v>2</v>
      </c>
      <c r="BI11" s="570"/>
      <c r="BJ11" s="116">
        <v>45400</v>
      </c>
      <c r="BK11" s="95">
        <v>45407</v>
      </c>
      <c r="BL11" s="95"/>
      <c r="BM11" s="95">
        <v>45617</v>
      </c>
      <c r="BN11" s="95">
        <v>45626</v>
      </c>
      <c r="BO11" s="119">
        <f t="shared" si="18"/>
        <v>10</v>
      </c>
      <c r="BP11" s="570"/>
      <c r="BQ11" s="116">
        <v>45410</v>
      </c>
      <c r="BR11" s="95">
        <v>45411</v>
      </c>
      <c r="BS11" s="95"/>
      <c r="BT11" s="95">
        <v>45626</v>
      </c>
      <c r="BU11" s="95">
        <v>45626</v>
      </c>
      <c r="BV11" s="119">
        <f t="shared" si="36"/>
        <v>1</v>
      </c>
      <c r="BW11" s="119">
        <f t="shared" si="19"/>
        <v>153</v>
      </c>
      <c r="BX11" s="570"/>
      <c r="BY11" s="116">
        <v>45413</v>
      </c>
      <c r="BZ11" s="95">
        <v>45419</v>
      </c>
      <c r="CA11" s="117"/>
      <c r="CB11" s="95">
        <v>45630</v>
      </c>
      <c r="CC11" s="95">
        <v>45696</v>
      </c>
      <c r="CD11" s="119">
        <f t="shared" si="20"/>
        <v>67</v>
      </c>
      <c r="CE11" s="570"/>
      <c r="CF11" s="116">
        <v>45413</v>
      </c>
      <c r="CG11" s="95">
        <v>45419</v>
      </c>
      <c r="CH11" s="95"/>
      <c r="CI11" s="95">
        <v>45629</v>
      </c>
      <c r="CJ11" s="95">
        <v>45629</v>
      </c>
      <c r="CK11" s="119">
        <f t="shared" si="21"/>
        <v>1</v>
      </c>
      <c r="CL11" s="119"/>
      <c r="CM11" s="119"/>
      <c r="CN11" s="570"/>
      <c r="CO11" s="123">
        <v>45407</v>
      </c>
      <c r="CP11" s="124">
        <v>45421</v>
      </c>
      <c r="CQ11" s="117"/>
      <c r="CR11" s="95">
        <v>45621</v>
      </c>
      <c r="CS11" s="95">
        <v>45630</v>
      </c>
      <c r="CT11" s="119">
        <f t="shared" si="22"/>
        <v>10</v>
      </c>
      <c r="CU11" s="571"/>
      <c r="CV11" s="123">
        <v>45381</v>
      </c>
      <c r="CW11" s="124">
        <v>45387</v>
      </c>
      <c r="CX11" s="117"/>
      <c r="CY11" s="95" t="s">
        <v>2142</v>
      </c>
      <c r="CZ11" s="95" t="s">
        <v>2142</v>
      </c>
      <c r="DA11" s="119" t="e">
        <f t="shared" si="23"/>
        <v>#VALUE!</v>
      </c>
      <c r="DB11" s="570"/>
      <c r="DC11" s="123">
        <v>45381</v>
      </c>
      <c r="DD11" s="124">
        <v>45387</v>
      </c>
      <c r="DE11" s="117"/>
      <c r="DF11" s="95">
        <v>45408</v>
      </c>
      <c r="DG11" s="95">
        <v>45416</v>
      </c>
      <c r="DH11" s="119">
        <f t="shared" si="24"/>
        <v>9</v>
      </c>
      <c r="DI11" s="144"/>
      <c r="DJ11" s="156" t="str">
        <f>_xlfn.XLOOKUP(E11,[1]CranePad!$D$4:$D$203,[1]CranePad!$E$4:$E$203,0,0,1)</f>
        <v>Vaibhav</v>
      </c>
      <c r="DK11" s="155">
        <v>45425</v>
      </c>
      <c r="DL11" s="95">
        <v>45431</v>
      </c>
      <c r="DM11" s="95"/>
      <c r="DN11" s="95">
        <v>45408</v>
      </c>
      <c r="DO11" s="95">
        <v>45416</v>
      </c>
      <c r="DP11" s="119">
        <f t="shared" si="25"/>
        <v>9</v>
      </c>
      <c r="DQ11" s="570"/>
      <c r="DR11" s="123">
        <v>45453</v>
      </c>
      <c r="DS11" s="124">
        <v>45458</v>
      </c>
      <c r="DT11" s="124"/>
      <c r="DU11" s="124">
        <v>45643</v>
      </c>
      <c r="DV11" s="124">
        <v>45653</v>
      </c>
      <c r="DW11" s="119">
        <f t="shared" si="26"/>
        <v>11</v>
      </c>
      <c r="DX11" s="570"/>
      <c r="DY11" s="123">
        <v>45446</v>
      </c>
      <c r="DZ11" s="124">
        <v>45452</v>
      </c>
      <c r="EA11" s="124"/>
      <c r="EB11" s="124">
        <v>45644</v>
      </c>
      <c r="EC11" s="124">
        <v>45654</v>
      </c>
      <c r="ED11" s="119">
        <f t="shared" si="27"/>
        <v>11</v>
      </c>
      <c r="EE11" s="570"/>
      <c r="EF11" s="123">
        <v>45460</v>
      </c>
      <c r="EG11" s="124">
        <v>45468</v>
      </c>
      <c r="EH11" s="124"/>
      <c r="EI11" s="124">
        <v>45655</v>
      </c>
      <c r="EJ11" s="124">
        <v>45657</v>
      </c>
      <c r="EK11" s="119">
        <f t="shared" si="28"/>
        <v>3</v>
      </c>
      <c r="EL11" s="570"/>
      <c r="EM11" s="116">
        <v>45469</v>
      </c>
      <c r="EN11" s="95">
        <v>45471</v>
      </c>
      <c r="EO11" s="95"/>
      <c r="EP11" s="95">
        <v>45656</v>
      </c>
      <c r="EQ11" s="95">
        <v>45657</v>
      </c>
      <c r="ER11" s="119">
        <f t="shared" si="29"/>
        <v>2</v>
      </c>
      <c r="ES11" s="570"/>
      <c r="ET11" s="116">
        <v>45458</v>
      </c>
      <c r="EU11" s="95">
        <v>45460</v>
      </c>
      <c r="EV11" s="95"/>
      <c r="EW11" s="95">
        <v>45655</v>
      </c>
      <c r="EX11" s="95">
        <v>45655</v>
      </c>
      <c r="EY11" s="119">
        <f t="shared" si="30"/>
        <v>1</v>
      </c>
      <c r="EZ11" s="570"/>
      <c r="FA11" s="116">
        <v>45446</v>
      </c>
      <c r="FB11" s="95">
        <v>45452</v>
      </c>
      <c r="FC11" s="95"/>
      <c r="FD11" s="95">
        <v>45446</v>
      </c>
      <c r="FE11" s="95">
        <v>45452</v>
      </c>
      <c r="FF11" s="119">
        <f t="shared" si="31"/>
        <v>7</v>
      </c>
      <c r="FG11" s="570"/>
      <c r="FH11" s="116">
        <v>45448</v>
      </c>
      <c r="FI11" s="95">
        <f>FH11+15</f>
        <v>45463</v>
      </c>
      <c r="FJ11" s="95"/>
      <c r="FK11" s="95">
        <v>45610</v>
      </c>
      <c r="FL11" s="95">
        <v>45631</v>
      </c>
      <c r="FM11" s="119">
        <f t="shared" si="32"/>
        <v>22</v>
      </c>
      <c r="FN11" s="144"/>
      <c r="FO11" s="155">
        <f t="shared" si="38"/>
        <v>45460</v>
      </c>
      <c r="FP11" s="95">
        <f t="shared" si="39"/>
        <v>45463</v>
      </c>
      <c r="FQ11" s="117"/>
      <c r="FR11" s="95">
        <v>45656</v>
      </c>
      <c r="FS11" s="95">
        <v>45657</v>
      </c>
      <c r="FT11" s="119">
        <f t="shared" si="33"/>
        <v>2</v>
      </c>
      <c r="FU11" s="570"/>
      <c r="FV11" s="116">
        <f t="shared" si="40"/>
        <v>45471</v>
      </c>
      <c r="FW11" s="95">
        <f t="shared" si="41"/>
        <v>45472</v>
      </c>
      <c r="FX11" s="117"/>
      <c r="FY11" s="95">
        <v>45658</v>
      </c>
      <c r="FZ11" s="95">
        <v>45658</v>
      </c>
      <c r="GA11" s="119">
        <f t="shared" si="34"/>
        <v>1</v>
      </c>
      <c r="GB11" s="570"/>
      <c r="GC11" s="436"/>
      <c r="GD11" s="122"/>
      <c r="GE11" s="572">
        <v>45444</v>
      </c>
    </row>
    <row r="12" spans="1:187" ht="16.5" customHeight="1" x14ac:dyDescent="0.25">
      <c r="A12" s="564" t="s">
        <v>413</v>
      </c>
      <c r="B12" s="73">
        <f t="shared" si="35"/>
        <v>8</v>
      </c>
      <c r="C12" s="72" t="s">
        <v>1792</v>
      </c>
      <c r="D12" s="72" t="s">
        <v>1793</v>
      </c>
      <c r="E12" s="95" t="s">
        <v>1810</v>
      </c>
      <c r="F12" s="565" t="s">
        <v>1385</v>
      </c>
      <c r="G12" s="167" t="s">
        <v>2213</v>
      </c>
      <c r="H12" s="566" t="str">
        <f>VLOOKUP('200WTG PH-II'!E12,'[1]Stone Column Progress'!$C$6:$D$205,2,0)</f>
        <v>Sarita infra</v>
      </c>
      <c r="I12" s="567" t="s">
        <v>390</v>
      </c>
      <c r="J12" s="568">
        <v>544636</v>
      </c>
      <c r="K12" s="569">
        <v>2657570</v>
      </c>
      <c r="L12" s="116">
        <v>45282</v>
      </c>
      <c r="M12" s="95">
        <v>45316</v>
      </c>
      <c r="N12" s="117"/>
      <c r="O12" s="95">
        <v>45282</v>
      </c>
      <c r="P12" s="95">
        <v>45316</v>
      </c>
      <c r="Q12" s="570"/>
      <c r="R12" s="118">
        <f>VLOOKUP(E12,'[1]Stone Column Progress'!$C$6:$K$205,6,0)</f>
        <v>199</v>
      </c>
      <c r="S12" s="73">
        <f>VLOOKUP(E12,'[1]Stone Column Progress'!$C$6:$K$205,8,0)</f>
        <v>199</v>
      </c>
      <c r="T12" s="95">
        <v>45330</v>
      </c>
      <c r="U12" s="95">
        <v>45339</v>
      </c>
      <c r="V12" s="117"/>
      <c r="W12" s="95">
        <v>45374</v>
      </c>
      <c r="X12" s="95">
        <v>45392</v>
      </c>
      <c r="Y12" s="119">
        <f t="shared" si="13"/>
        <v>19</v>
      </c>
      <c r="Z12" s="144"/>
      <c r="AA12" s="156"/>
      <c r="AB12" s="95"/>
      <c r="AC12" s="95"/>
      <c r="AD12" s="117"/>
      <c r="AE12" s="95"/>
      <c r="AF12" s="95"/>
      <c r="AG12" s="570"/>
      <c r="AH12" s="116">
        <v>45370</v>
      </c>
      <c r="AI12" s="95">
        <v>45370</v>
      </c>
      <c r="AJ12" s="117"/>
      <c r="AK12" s="95">
        <v>45395</v>
      </c>
      <c r="AL12" s="95">
        <v>45400</v>
      </c>
      <c r="AM12" s="119">
        <f t="shared" si="14"/>
        <v>6</v>
      </c>
      <c r="AN12" s="120"/>
      <c r="AO12" s="158">
        <v>45371</v>
      </c>
      <c r="AP12" s="130">
        <v>45371</v>
      </c>
      <c r="AQ12" s="130"/>
      <c r="AR12" s="130">
        <v>45401</v>
      </c>
      <c r="AS12" s="130">
        <v>45401</v>
      </c>
      <c r="AT12" s="119">
        <f t="shared" si="15"/>
        <v>1</v>
      </c>
      <c r="AU12" s="571"/>
      <c r="AV12" s="116">
        <v>45372</v>
      </c>
      <c r="AW12" s="95">
        <v>45372</v>
      </c>
      <c r="AX12" s="117"/>
      <c r="AY12" s="95">
        <v>45403</v>
      </c>
      <c r="AZ12" s="95">
        <v>45403</v>
      </c>
      <c r="BA12" s="119">
        <f t="shared" si="16"/>
        <v>1</v>
      </c>
      <c r="BB12" s="144"/>
      <c r="BC12" s="155">
        <v>45373</v>
      </c>
      <c r="BD12" s="95">
        <v>45374</v>
      </c>
      <c r="BE12" s="95"/>
      <c r="BF12" s="95">
        <v>45406</v>
      </c>
      <c r="BG12" s="95">
        <v>45407</v>
      </c>
      <c r="BH12" s="119">
        <f t="shared" si="17"/>
        <v>2</v>
      </c>
      <c r="BI12" s="570"/>
      <c r="BJ12" s="116">
        <v>45376</v>
      </c>
      <c r="BK12" s="95">
        <v>45383</v>
      </c>
      <c r="BL12" s="95"/>
      <c r="BM12" s="95">
        <v>45408</v>
      </c>
      <c r="BN12" s="95">
        <v>45418</v>
      </c>
      <c r="BO12" s="119">
        <f t="shared" si="18"/>
        <v>11</v>
      </c>
      <c r="BP12" s="570"/>
      <c r="BQ12" s="116">
        <v>45386</v>
      </c>
      <c r="BR12" s="95">
        <v>45387</v>
      </c>
      <c r="BS12" s="95"/>
      <c r="BT12" s="95">
        <v>45420</v>
      </c>
      <c r="BU12" s="95">
        <v>45421</v>
      </c>
      <c r="BV12" s="119">
        <f t="shared" si="36"/>
        <v>2</v>
      </c>
      <c r="BW12" s="119">
        <f t="shared" si="19"/>
        <v>27</v>
      </c>
      <c r="BX12" s="570"/>
      <c r="BY12" s="116">
        <v>45389</v>
      </c>
      <c r="BZ12" s="95">
        <v>45394</v>
      </c>
      <c r="CA12" s="117"/>
      <c r="CB12" s="95">
        <v>45439</v>
      </c>
      <c r="CC12" s="95">
        <v>45636</v>
      </c>
      <c r="CD12" s="119">
        <f t="shared" si="20"/>
        <v>198</v>
      </c>
      <c r="CE12" s="570"/>
      <c r="CF12" s="116">
        <v>45395</v>
      </c>
      <c r="CG12" s="95">
        <v>45395</v>
      </c>
      <c r="CH12" s="95"/>
      <c r="CI12" s="95">
        <v>45466</v>
      </c>
      <c r="CJ12" s="95">
        <v>45466</v>
      </c>
      <c r="CK12" s="119">
        <f t="shared" si="21"/>
        <v>1</v>
      </c>
      <c r="CL12" s="119"/>
      <c r="CM12" s="119"/>
      <c r="CN12" s="570"/>
      <c r="CO12" s="116">
        <v>45383</v>
      </c>
      <c r="CP12" s="95">
        <v>45397</v>
      </c>
      <c r="CQ12" s="117"/>
      <c r="CR12" s="95">
        <v>45518</v>
      </c>
      <c r="CS12" s="95">
        <v>45626</v>
      </c>
      <c r="CT12" s="119">
        <f t="shared" si="22"/>
        <v>109</v>
      </c>
      <c r="CU12" s="571"/>
      <c r="CV12" s="116">
        <v>45349</v>
      </c>
      <c r="CW12" s="95">
        <v>45355</v>
      </c>
      <c r="CX12" s="117"/>
      <c r="CY12" s="95">
        <v>45342</v>
      </c>
      <c r="CZ12" s="95">
        <v>45369</v>
      </c>
      <c r="DA12" s="119">
        <f t="shared" si="23"/>
        <v>28</v>
      </c>
      <c r="DB12" s="570"/>
      <c r="DC12" s="116">
        <v>45349</v>
      </c>
      <c r="DD12" s="95">
        <v>45355</v>
      </c>
      <c r="DE12" s="117"/>
      <c r="DF12" s="95">
        <v>45414</v>
      </c>
      <c r="DG12" s="95">
        <v>45471</v>
      </c>
      <c r="DH12" s="119">
        <f t="shared" si="24"/>
        <v>58</v>
      </c>
      <c r="DI12" s="144"/>
      <c r="DJ12" s="156" t="str">
        <f>_xlfn.XLOOKUP(E12,[1]CranePad!$D$4:$D$203,[1]CranePad!$E$4:$E$203,0,0,1)</f>
        <v>Radhe Radhe</v>
      </c>
      <c r="DK12" s="155">
        <v>45393</v>
      </c>
      <c r="DL12" s="95">
        <v>45399</v>
      </c>
      <c r="DM12" s="95"/>
      <c r="DN12" s="95">
        <v>45414</v>
      </c>
      <c r="DO12" s="95">
        <v>45471</v>
      </c>
      <c r="DP12" s="119">
        <f t="shared" si="25"/>
        <v>58</v>
      </c>
      <c r="DQ12" s="570"/>
      <c r="DR12" s="123">
        <v>45417</v>
      </c>
      <c r="DS12" s="124">
        <v>45422</v>
      </c>
      <c r="DT12" s="124"/>
      <c r="DU12" s="124">
        <v>45497</v>
      </c>
      <c r="DV12" s="124">
        <v>45517</v>
      </c>
      <c r="DW12" s="119">
        <f t="shared" si="26"/>
        <v>21</v>
      </c>
      <c r="DX12" s="570"/>
      <c r="DY12" s="123">
        <v>45405</v>
      </c>
      <c r="DZ12" s="124">
        <v>45411</v>
      </c>
      <c r="EA12" s="124"/>
      <c r="EB12" s="124">
        <v>45626</v>
      </c>
      <c r="EC12" s="124">
        <v>45629</v>
      </c>
      <c r="ED12" s="119">
        <f t="shared" si="27"/>
        <v>4</v>
      </c>
      <c r="EE12" s="570"/>
      <c r="EF12" s="123">
        <v>45424</v>
      </c>
      <c r="EG12" s="124">
        <v>45432</v>
      </c>
      <c r="EH12" s="124"/>
      <c r="EI12" s="124">
        <v>45526</v>
      </c>
      <c r="EJ12" s="124">
        <v>45552</v>
      </c>
      <c r="EK12" s="119">
        <f t="shared" si="28"/>
        <v>27</v>
      </c>
      <c r="EL12" s="570"/>
      <c r="EM12" s="116">
        <v>45433</v>
      </c>
      <c r="EN12" s="95">
        <v>45435</v>
      </c>
      <c r="EO12" s="95"/>
      <c r="EP12" s="95">
        <v>45553</v>
      </c>
      <c r="EQ12" s="95">
        <v>45567</v>
      </c>
      <c r="ER12" s="119">
        <f t="shared" si="29"/>
        <v>15</v>
      </c>
      <c r="ES12" s="570"/>
      <c r="ET12" s="116">
        <v>45417</v>
      </c>
      <c r="EU12" s="95">
        <v>45419</v>
      </c>
      <c r="EV12" s="95"/>
      <c r="EW12" s="95">
        <v>45630</v>
      </c>
      <c r="EX12" s="95">
        <v>45630</v>
      </c>
      <c r="EY12" s="119">
        <f t="shared" si="30"/>
        <v>1</v>
      </c>
      <c r="EZ12" s="570"/>
      <c r="FA12" s="116">
        <v>45405</v>
      </c>
      <c r="FB12" s="95">
        <v>45411</v>
      </c>
      <c r="FC12" s="95"/>
      <c r="FD12" s="95">
        <v>45405</v>
      </c>
      <c r="FE12" s="95">
        <v>45411</v>
      </c>
      <c r="FF12" s="119">
        <f t="shared" si="31"/>
        <v>7</v>
      </c>
      <c r="FG12" s="570"/>
      <c r="FH12" s="116">
        <f t="shared" ref="FH12:FH20" si="42">FO12-23</f>
        <v>45396</v>
      </c>
      <c r="FI12" s="95">
        <f t="shared" si="37"/>
        <v>45411</v>
      </c>
      <c r="FJ12" s="95"/>
      <c r="FK12" s="95">
        <v>45565</v>
      </c>
      <c r="FL12" s="95">
        <v>45593</v>
      </c>
      <c r="FM12" s="119">
        <f t="shared" si="32"/>
        <v>29</v>
      </c>
      <c r="FN12" s="144"/>
      <c r="FO12" s="155">
        <f t="shared" si="38"/>
        <v>45419</v>
      </c>
      <c r="FP12" s="95">
        <f t="shared" si="39"/>
        <v>45422</v>
      </c>
      <c r="FQ12" s="117"/>
      <c r="FR12" s="95">
        <v>45632</v>
      </c>
      <c r="FS12" s="95">
        <v>45635</v>
      </c>
      <c r="FT12" s="119">
        <f t="shared" si="33"/>
        <v>4</v>
      </c>
      <c r="FU12" s="570"/>
      <c r="FV12" s="116">
        <f t="shared" si="40"/>
        <v>45435</v>
      </c>
      <c r="FW12" s="95">
        <f t="shared" si="41"/>
        <v>45436</v>
      </c>
      <c r="FX12" s="117"/>
      <c r="FY12" s="95">
        <v>45641</v>
      </c>
      <c r="FZ12" s="95">
        <v>45643</v>
      </c>
      <c r="GA12" s="119">
        <f t="shared" si="34"/>
        <v>3</v>
      </c>
      <c r="GB12" s="570"/>
      <c r="GC12" s="436"/>
      <c r="GD12" s="122"/>
      <c r="GE12" s="572">
        <v>45444</v>
      </c>
    </row>
    <row r="13" spans="1:187" ht="16.5" customHeight="1" x14ac:dyDescent="0.25">
      <c r="A13" s="564" t="s">
        <v>413</v>
      </c>
      <c r="B13" s="73">
        <f t="shared" si="35"/>
        <v>9</v>
      </c>
      <c r="C13" s="72" t="s">
        <v>1792</v>
      </c>
      <c r="D13" s="72" t="s">
        <v>1793</v>
      </c>
      <c r="E13" s="95" t="s">
        <v>1811</v>
      </c>
      <c r="F13" s="565" t="s">
        <v>1385</v>
      </c>
      <c r="G13" s="167" t="s">
        <v>2213</v>
      </c>
      <c r="H13" s="566" t="str">
        <f>VLOOKUP('200WTG PH-II'!E13,'[1]Stone Column Progress'!$C$6:$D$205,2,0)</f>
        <v>Sarita infra</v>
      </c>
      <c r="I13" s="574" t="s">
        <v>390</v>
      </c>
      <c r="J13" s="568">
        <v>543984</v>
      </c>
      <c r="K13" s="569">
        <v>2656888</v>
      </c>
      <c r="L13" s="116">
        <v>45314</v>
      </c>
      <c r="M13" s="95">
        <v>45339</v>
      </c>
      <c r="N13" s="117"/>
      <c r="O13" s="95">
        <v>45314</v>
      </c>
      <c r="P13" s="95">
        <v>45339</v>
      </c>
      <c r="Q13" s="570"/>
      <c r="R13" s="118">
        <f>VLOOKUP(E13,'[1]Stone Column Progress'!$C$6:$K$205,6,0)</f>
        <v>253</v>
      </c>
      <c r="S13" s="73">
        <f>VLOOKUP(E13,'[1]Stone Column Progress'!$C$6:$K$205,8,0)</f>
        <v>253</v>
      </c>
      <c r="T13" s="95">
        <v>45387</v>
      </c>
      <c r="U13" s="95">
        <v>45396</v>
      </c>
      <c r="V13" s="117"/>
      <c r="W13" s="95">
        <v>45476</v>
      </c>
      <c r="X13" s="95">
        <v>45549</v>
      </c>
      <c r="Y13" s="119">
        <f t="shared" si="13"/>
        <v>74</v>
      </c>
      <c r="Z13" s="144"/>
      <c r="AA13" s="156"/>
      <c r="AB13" s="95"/>
      <c r="AC13" s="95"/>
      <c r="AD13" s="117"/>
      <c r="AE13" s="95"/>
      <c r="AF13" s="95"/>
      <c r="AG13" s="570"/>
      <c r="AH13" s="116">
        <v>45402</v>
      </c>
      <c r="AI13" s="95">
        <v>45402</v>
      </c>
      <c r="AJ13" s="117"/>
      <c r="AK13" s="95">
        <v>45552</v>
      </c>
      <c r="AL13" s="95">
        <v>45556</v>
      </c>
      <c r="AM13" s="119">
        <f t="shared" si="14"/>
        <v>5</v>
      </c>
      <c r="AN13" s="120"/>
      <c r="AO13" s="158">
        <v>45403</v>
      </c>
      <c r="AP13" s="130">
        <v>45403</v>
      </c>
      <c r="AQ13" s="130"/>
      <c r="AR13" s="130">
        <v>45558</v>
      </c>
      <c r="AS13" s="130">
        <v>45559</v>
      </c>
      <c r="AT13" s="119">
        <f t="shared" si="15"/>
        <v>2</v>
      </c>
      <c r="AU13" s="571"/>
      <c r="AV13" s="116">
        <v>45404</v>
      </c>
      <c r="AW13" s="95">
        <v>45404</v>
      </c>
      <c r="AX13" s="117"/>
      <c r="AY13" s="95">
        <v>45560</v>
      </c>
      <c r="AZ13" s="95">
        <v>45560</v>
      </c>
      <c r="BA13" s="119">
        <f t="shared" si="16"/>
        <v>1</v>
      </c>
      <c r="BB13" s="144"/>
      <c r="BC13" s="155">
        <v>45405</v>
      </c>
      <c r="BD13" s="95">
        <v>45406</v>
      </c>
      <c r="BE13" s="95"/>
      <c r="BF13" s="95">
        <v>45562</v>
      </c>
      <c r="BG13" s="95">
        <v>45562</v>
      </c>
      <c r="BH13" s="119">
        <f t="shared" si="17"/>
        <v>1</v>
      </c>
      <c r="BI13" s="570"/>
      <c r="BJ13" s="116">
        <v>45408</v>
      </c>
      <c r="BK13" s="95">
        <v>45415</v>
      </c>
      <c r="BL13" s="95"/>
      <c r="BM13" s="95">
        <v>45564</v>
      </c>
      <c r="BN13" s="95">
        <v>45571</v>
      </c>
      <c r="BO13" s="119">
        <f t="shared" si="18"/>
        <v>8</v>
      </c>
      <c r="BP13" s="570"/>
      <c r="BQ13" s="116">
        <v>45419</v>
      </c>
      <c r="BR13" s="95">
        <v>45420</v>
      </c>
      <c r="BS13" s="95"/>
      <c r="BT13" s="95">
        <v>45573</v>
      </c>
      <c r="BU13" s="95">
        <v>45574</v>
      </c>
      <c r="BV13" s="119">
        <f t="shared" si="36"/>
        <v>2</v>
      </c>
      <c r="BW13" s="119">
        <f t="shared" si="19"/>
        <v>23</v>
      </c>
      <c r="BX13" s="570"/>
      <c r="BY13" s="116">
        <v>45422</v>
      </c>
      <c r="BZ13" s="95">
        <v>45428</v>
      </c>
      <c r="CA13" s="117"/>
      <c r="CB13" s="95">
        <v>45580</v>
      </c>
      <c r="CC13" s="95">
        <v>45640</v>
      </c>
      <c r="CD13" s="119">
        <f t="shared" si="20"/>
        <v>61</v>
      </c>
      <c r="CE13" s="570"/>
      <c r="CF13" s="116">
        <v>45422</v>
      </c>
      <c r="CG13" s="95">
        <v>45428</v>
      </c>
      <c r="CH13" s="95"/>
      <c r="CI13" s="95">
        <v>45588</v>
      </c>
      <c r="CJ13" s="95">
        <v>45588</v>
      </c>
      <c r="CK13" s="119">
        <f t="shared" si="21"/>
        <v>1</v>
      </c>
      <c r="CL13" s="119"/>
      <c r="CM13" s="119"/>
      <c r="CN13" s="570"/>
      <c r="CO13" s="116">
        <v>45415</v>
      </c>
      <c r="CP13" s="95">
        <v>45429</v>
      </c>
      <c r="CQ13" s="117"/>
      <c r="CR13" s="95">
        <v>45612</v>
      </c>
      <c r="CS13" s="95">
        <v>45620</v>
      </c>
      <c r="CT13" s="119">
        <f t="shared" si="22"/>
        <v>9</v>
      </c>
      <c r="CU13" s="571"/>
      <c r="CV13" s="116">
        <v>45389</v>
      </c>
      <c r="CW13" s="95">
        <v>45395</v>
      </c>
      <c r="CX13" s="117"/>
      <c r="CY13" s="95">
        <v>45358</v>
      </c>
      <c r="CZ13" s="95">
        <v>45374</v>
      </c>
      <c r="DA13" s="119">
        <f t="shared" si="23"/>
        <v>17</v>
      </c>
      <c r="DB13" s="570"/>
      <c r="DC13" s="116">
        <v>45389</v>
      </c>
      <c r="DD13" s="95">
        <v>45395</v>
      </c>
      <c r="DE13" s="117"/>
      <c r="DF13" s="95">
        <v>45426</v>
      </c>
      <c r="DG13" s="95">
        <v>45460</v>
      </c>
      <c r="DH13" s="119">
        <f t="shared" si="24"/>
        <v>35</v>
      </c>
      <c r="DI13" s="144"/>
      <c r="DJ13" s="156" t="str">
        <f>_xlfn.XLOOKUP(E13,[1]CranePad!$D$4:$D$203,[1]CranePad!$E$4:$E$203,0,0,1)</f>
        <v>Kesav</v>
      </c>
      <c r="DK13" s="155">
        <v>45441</v>
      </c>
      <c r="DL13" s="95">
        <v>45447</v>
      </c>
      <c r="DM13" s="95"/>
      <c r="DN13" s="95">
        <v>45426</v>
      </c>
      <c r="DO13" s="95">
        <v>45460</v>
      </c>
      <c r="DP13" s="119">
        <f t="shared" si="25"/>
        <v>35</v>
      </c>
      <c r="DQ13" s="570"/>
      <c r="DR13" s="123">
        <v>45466</v>
      </c>
      <c r="DS13" s="124">
        <v>45471</v>
      </c>
      <c r="DT13" s="124"/>
      <c r="DU13" s="124">
        <v>45591</v>
      </c>
      <c r="DV13" s="124">
        <v>45602</v>
      </c>
      <c r="DW13" s="119">
        <f t="shared" si="26"/>
        <v>12</v>
      </c>
      <c r="DX13" s="570"/>
      <c r="DY13" s="123">
        <v>45462</v>
      </c>
      <c r="DZ13" s="124">
        <v>45468</v>
      </c>
      <c r="EA13" s="124"/>
      <c r="EB13" s="124">
        <v>45623</v>
      </c>
      <c r="EC13" s="124">
        <v>45628</v>
      </c>
      <c r="ED13" s="119">
        <f t="shared" si="27"/>
        <v>6</v>
      </c>
      <c r="EE13" s="570"/>
      <c r="EF13" s="123">
        <v>45473</v>
      </c>
      <c r="EG13" s="124">
        <v>45481</v>
      </c>
      <c r="EH13" s="124"/>
      <c r="EI13" s="124">
        <v>45614</v>
      </c>
      <c r="EJ13" s="124">
        <v>45622</v>
      </c>
      <c r="EK13" s="119">
        <f t="shared" si="28"/>
        <v>9</v>
      </c>
      <c r="EL13" s="570"/>
      <c r="EM13" s="116">
        <v>45482</v>
      </c>
      <c r="EN13" s="95">
        <v>45484</v>
      </c>
      <c r="EO13" s="95"/>
      <c r="EP13" s="95">
        <v>45623</v>
      </c>
      <c r="EQ13" s="95">
        <v>45626</v>
      </c>
      <c r="ER13" s="119">
        <f t="shared" si="29"/>
        <v>4</v>
      </c>
      <c r="ES13" s="570"/>
      <c r="ET13" s="116">
        <v>45474</v>
      </c>
      <c r="EU13" s="95">
        <v>45476</v>
      </c>
      <c r="EV13" s="95"/>
      <c r="EW13" s="95">
        <v>45634</v>
      </c>
      <c r="EX13" s="95">
        <v>45634</v>
      </c>
      <c r="EY13" s="119">
        <f t="shared" si="30"/>
        <v>1</v>
      </c>
      <c r="EZ13" s="570"/>
      <c r="FA13" s="116">
        <v>45462</v>
      </c>
      <c r="FB13" s="95">
        <v>45468</v>
      </c>
      <c r="FC13" s="95"/>
      <c r="FD13" s="95">
        <v>45459</v>
      </c>
      <c r="FE13" s="95">
        <v>45465</v>
      </c>
      <c r="FF13" s="119">
        <f t="shared" si="31"/>
        <v>7</v>
      </c>
      <c r="FG13" s="570"/>
      <c r="FH13" s="116">
        <v>45448</v>
      </c>
      <c r="FI13" s="95">
        <f>FH13+15</f>
        <v>45463</v>
      </c>
      <c r="FJ13" s="95"/>
      <c r="FK13" s="95">
        <v>45610</v>
      </c>
      <c r="FL13" s="95">
        <v>45631</v>
      </c>
      <c r="FM13" s="119">
        <f t="shared" si="32"/>
        <v>22</v>
      </c>
      <c r="FN13" s="144"/>
      <c r="FO13" s="155">
        <f t="shared" si="38"/>
        <v>45476</v>
      </c>
      <c r="FP13" s="95">
        <f t="shared" si="39"/>
        <v>45479</v>
      </c>
      <c r="FQ13" s="117"/>
      <c r="FR13" s="95">
        <v>45637</v>
      </c>
      <c r="FS13" s="95">
        <v>45641</v>
      </c>
      <c r="FT13" s="119">
        <f t="shared" si="33"/>
        <v>5</v>
      </c>
      <c r="FU13" s="570"/>
      <c r="FV13" s="116">
        <f t="shared" si="40"/>
        <v>45484</v>
      </c>
      <c r="FW13" s="95">
        <f t="shared" si="41"/>
        <v>45485</v>
      </c>
      <c r="FX13" s="117"/>
      <c r="FY13" s="95">
        <v>45645</v>
      </c>
      <c r="FZ13" s="95">
        <v>45646</v>
      </c>
      <c r="GA13" s="119">
        <f t="shared" si="34"/>
        <v>2</v>
      </c>
      <c r="GB13" s="570"/>
      <c r="GC13" s="436"/>
      <c r="GD13" s="122"/>
      <c r="GE13" s="572">
        <v>45444</v>
      </c>
    </row>
    <row r="14" spans="1:187" ht="16.5" customHeight="1" x14ac:dyDescent="0.25">
      <c r="A14" s="564" t="s">
        <v>398</v>
      </c>
      <c r="B14" s="73">
        <f t="shared" si="35"/>
        <v>10</v>
      </c>
      <c r="C14" s="72" t="s">
        <v>1792</v>
      </c>
      <c r="D14" s="72" t="s">
        <v>1793</v>
      </c>
      <c r="E14" s="95" t="s">
        <v>1813</v>
      </c>
      <c r="F14" s="565" t="s">
        <v>2160</v>
      </c>
      <c r="G14" s="167" t="s">
        <v>2208</v>
      </c>
      <c r="H14" s="566" t="str">
        <f>VLOOKUP('200WTG PH-II'!E14,'[1]Stone Column Progress'!$C$6:$D$205,2,0)</f>
        <v>Bauer</v>
      </c>
      <c r="I14" s="574" t="s">
        <v>390</v>
      </c>
      <c r="J14" s="568">
        <v>545932</v>
      </c>
      <c r="K14" s="569">
        <v>2658973</v>
      </c>
      <c r="L14" s="116">
        <v>45271</v>
      </c>
      <c r="M14" s="95">
        <v>45315</v>
      </c>
      <c r="N14" s="117"/>
      <c r="O14" s="95">
        <v>45271</v>
      </c>
      <c r="P14" s="95">
        <v>45315</v>
      </c>
      <c r="Q14" s="570"/>
      <c r="R14" s="118">
        <f>VLOOKUP(E14,'[1]Stone Column Progress'!$C$6:$K$205,6,0)</f>
        <v>245</v>
      </c>
      <c r="S14" s="73">
        <f>VLOOKUP(E14,'[1]Stone Column Progress'!$C$6:$K$205,8,0)</f>
        <v>239</v>
      </c>
      <c r="T14" s="95">
        <v>45366</v>
      </c>
      <c r="U14" s="95">
        <v>45375</v>
      </c>
      <c r="V14" s="117"/>
      <c r="W14" s="95">
        <v>45363</v>
      </c>
      <c r="X14" s="95">
        <v>45370</v>
      </c>
      <c r="Y14" s="119">
        <f t="shared" si="13"/>
        <v>8</v>
      </c>
      <c r="Z14" s="144"/>
      <c r="AA14" s="155" t="s">
        <v>389</v>
      </c>
      <c r="AB14" s="95">
        <v>45411</v>
      </c>
      <c r="AC14" s="95">
        <v>45417</v>
      </c>
      <c r="AD14" s="117"/>
      <c r="AE14" s="95">
        <v>45439</v>
      </c>
      <c r="AF14" s="95">
        <v>45453</v>
      </c>
      <c r="AG14" s="570"/>
      <c r="AH14" s="116">
        <v>45391</v>
      </c>
      <c r="AI14" s="95">
        <v>45391</v>
      </c>
      <c r="AJ14" s="117"/>
      <c r="AK14" s="95">
        <v>45582</v>
      </c>
      <c r="AL14" s="95">
        <v>45588</v>
      </c>
      <c r="AM14" s="119">
        <f t="shared" si="14"/>
        <v>7</v>
      </c>
      <c r="AN14" s="120"/>
      <c r="AO14" s="158">
        <v>45392</v>
      </c>
      <c r="AP14" s="130">
        <v>45392</v>
      </c>
      <c r="AQ14" s="130"/>
      <c r="AR14" s="130">
        <v>45590</v>
      </c>
      <c r="AS14" s="130">
        <v>45591</v>
      </c>
      <c r="AT14" s="119">
        <f t="shared" si="15"/>
        <v>2</v>
      </c>
      <c r="AU14" s="571"/>
      <c r="AV14" s="116">
        <v>45393</v>
      </c>
      <c r="AW14" s="95">
        <v>45393</v>
      </c>
      <c r="AX14" s="117"/>
      <c r="AY14" s="95">
        <v>45593</v>
      </c>
      <c r="AZ14" s="95">
        <v>45593</v>
      </c>
      <c r="BA14" s="119">
        <f t="shared" si="16"/>
        <v>1</v>
      </c>
      <c r="BB14" s="144"/>
      <c r="BC14" s="155">
        <v>45394</v>
      </c>
      <c r="BD14" s="95">
        <v>45395</v>
      </c>
      <c r="BE14" s="95"/>
      <c r="BF14" s="95">
        <v>45594</v>
      </c>
      <c r="BG14" s="95">
        <v>45596</v>
      </c>
      <c r="BH14" s="119">
        <f t="shared" si="17"/>
        <v>3</v>
      </c>
      <c r="BI14" s="570"/>
      <c r="BJ14" s="116">
        <v>45397</v>
      </c>
      <c r="BK14" s="95">
        <v>45404</v>
      </c>
      <c r="BL14" s="95"/>
      <c r="BM14" s="95">
        <v>45600</v>
      </c>
      <c r="BN14" s="95">
        <v>45612</v>
      </c>
      <c r="BO14" s="119">
        <f t="shared" si="18"/>
        <v>13</v>
      </c>
      <c r="BP14" s="570"/>
      <c r="BQ14" s="116">
        <v>45407</v>
      </c>
      <c r="BR14" s="95">
        <v>45408</v>
      </c>
      <c r="BS14" s="95"/>
      <c r="BT14" s="95">
        <v>45613</v>
      </c>
      <c r="BU14" s="95">
        <v>45614</v>
      </c>
      <c r="BV14" s="119">
        <f t="shared" si="36"/>
        <v>2</v>
      </c>
      <c r="BW14" s="119">
        <f t="shared" si="19"/>
        <v>33</v>
      </c>
      <c r="BX14" s="570"/>
      <c r="BY14" s="116">
        <v>45410</v>
      </c>
      <c r="BZ14" s="95">
        <v>45416</v>
      </c>
      <c r="CA14" s="117"/>
      <c r="CB14" s="95">
        <v>45619</v>
      </c>
      <c r="CC14" s="95">
        <v>45651</v>
      </c>
      <c r="CD14" s="119">
        <f t="shared" si="20"/>
        <v>33</v>
      </c>
      <c r="CE14" s="570"/>
      <c r="CF14" s="116">
        <v>45410</v>
      </c>
      <c r="CG14" s="95">
        <v>45416</v>
      </c>
      <c r="CH14" s="95"/>
      <c r="CI14" s="95">
        <v>45621</v>
      </c>
      <c r="CJ14" s="95">
        <v>45621</v>
      </c>
      <c r="CK14" s="119">
        <f t="shared" si="21"/>
        <v>1</v>
      </c>
      <c r="CL14" s="119"/>
      <c r="CM14" s="119"/>
      <c r="CN14" s="570"/>
      <c r="CO14" s="116">
        <v>45404</v>
      </c>
      <c r="CP14" s="95">
        <v>45418</v>
      </c>
      <c r="CQ14" s="117"/>
      <c r="CR14" s="95">
        <v>45559</v>
      </c>
      <c r="CS14" s="95">
        <v>45586</v>
      </c>
      <c r="CT14" s="119">
        <f t="shared" si="22"/>
        <v>28</v>
      </c>
      <c r="CU14" s="571"/>
      <c r="CV14" s="116">
        <v>45373</v>
      </c>
      <c r="CW14" s="95">
        <v>45379</v>
      </c>
      <c r="CX14" s="117"/>
      <c r="CY14" s="95">
        <v>45345</v>
      </c>
      <c r="CZ14" s="95">
        <v>45357</v>
      </c>
      <c r="DA14" s="119">
        <f t="shared" si="23"/>
        <v>13</v>
      </c>
      <c r="DB14" s="570"/>
      <c r="DC14" s="116">
        <v>45373</v>
      </c>
      <c r="DD14" s="95">
        <v>45379</v>
      </c>
      <c r="DE14" s="117"/>
      <c r="DF14" s="95">
        <v>45422</v>
      </c>
      <c r="DG14" s="95">
        <v>45435</v>
      </c>
      <c r="DH14" s="119">
        <f t="shared" si="24"/>
        <v>14</v>
      </c>
      <c r="DI14" s="144"/>
      <c r="DJ14" s="156" t="str">
        <f>_xlfn.XLOOKUP(E14,[1]CranePad!$D$4:$D$203,[1]CranePad!$E$4:$E$203,0,0,1)</f>
        <v>GP</v>
      </c>
      <c r="DK14" s="155">
        <v>45420</v>
      </c>
      <c r="DL14" s="95">
        <v>45426</v>
      </c>
      <c r="DM14" s="95"/>
      <c r="DN14" s="95">
        <v>45422</v>
      </c>
      <c r="DO14" s="95">
        <v>45435</v>
      </c>
      <c r="DP14" s="119">
        <f t="shared" si="25"/>
        <v>14</v>
      </c>
      <c r="DQ14" s="570"/>
      <c r="DR14" s="123">
        <v>45446</v>
      </c>
      <c r="DS14" s="124">
        <v>45451</v>
      </c>
      <c r="DT14" s="124"/>
      <c r="DU14" s="124">
        <v>45631</v>
      </c>
      <c r="DV14" s="124">
        <v>45641</v>
      </c>
      <c r="DW14" s="119">
        <f t="shared" si="26"/>
        <v>11</v>
      </c>
      <c r="DX14" s="570"/>
      <c r="DY14" s="123">
        <v>45445</v>
      </c>
      <c r="DZ14" s="124">
        <v>45451</v>
      </c>
      <c r="EA14" s="124"/>
      <c r="EB14" s="124">
        <v>45629</v>
      </c>
      <c r="EC14" s="124">
        <v>45646</v>
      </c>
      <c r="ED14" s="119">
        <f t="shared" si="27"/>
        <v>18</v>
      </c>
      <c r="EE14" s="570"/>
      <c r="EF14" s="123">
        <v>45453</v>
      </c>
      <c r="EG14" s="124">
        <v>45461</v>
      </c>
      <c r="EH14" s="124"/>
      <c r="EI14" s="124">
        <v>45643</v>
      </c>
      <c r="EJ14" s="124">
        <v>45653</v>
      </c>
      <c r="EK14" s="119">
        <f t="shared" si="28"/>
        <v>11</v>
      </c>
      <c r="EL14" s="570"/>
      <c r="EM14" s="116">
        <v>45462</v>
      </c>
      <c r="EN14" s="95">
        <v>45464</v>
      </c>
      <c r="EO14" s="95"/>
      <c r="EP14" s="95">
        <v>45651</v>
      </c>
      <c r="EQ14" s="95">
        <v>45653</v>
      </c>
      <c r="ER14" s="119">
        <f t="shared" si="29"/>
        <v>3</v>
      </c>
      <c r="ES14" s="570"/>
      <c r="ET14" s="116">
        <v>45457</v>
      </c>
      <c r="EU14" s="95">
        <v>45459</v>
      </c>
      <c r="EV14" s="95"/>
      <c r="EW14" s="95">
        <v>45647</v>
      </c>
      <c r="EX14" s="95">
        <v>45647</v>
      </c>
      <c r="EY14" s="119">
        <f t="shared" si="30"/>
        <v>1</v>
      </c>
      <c r="EZ14" s="570"/>
      <c r="FA14" s="116">
        <v>45445</v>
      </c>
      <c r="FB14" s="95">
        <v>45451</v>
      </c>
      <c r="FC14" s="95"/>
      <c r="FD14" s="95">
        <v>45445</v>
      </c>
      <c r="FE14" s="95">
        <v>45465</v>
      </c>
      <c r="FF14" s="119">
        <f t="shared" si="31"/>
        <v>21</v>
      </c>
      <c r="FG14" s="570"/>
      <c r="FH14" s="116">
        <v>45448</v>
      </c>
      <c r="FI14" s="95">
        <f>FH14+15</f>
        <v>45463</v>
      </c>
      <c r="FJ14" s="95"/>
      <c r="FK14" s="95">
        <v>45610</v>
      </c>
      <c r="FL14" s="95">
        <v>45631</v>
      </c>
      <c r="FM14" s="119">
        <f t="shared" si="32"/>
        <v>22</v>
      </c>
      <c r="FN14" s="144"/>
      <c r="FO14" s="155">
        <f t="shared" si="38"/>
        <v>45459</v>
      </c>
      <c r="FP14" s="95">
        <f t="shared" si="39"/>
        <v>45462</v>
      </c>
      <c r="FQ14" s="117"/>
      <c r="FR14" s="95">
        <v>45646</v>
      </c>
      <c r="FS14" s="95">
        <v>45650</v>
      </c>
      <c r="FT14" s="119">
        <f t="shared" si="33"/>
        <v>5</v>
      </c>
      <c r="FU14" s="570"/>
      <c r="FV14" s="116">
        <f t="shared" si="40"/>
        <v>45464</v>
      </c>
      <c r="FW14" s="95">
        <f t="shared" si="41"/>
        <v>45465</v>
      </c>
      <c r="FX14" s="117"/>
      <c r="FY14" s="95">
        <v>45651</v>
      </c>
      <c r="FZ14" s="95">
        <v>45652</v>
      </c>
      <c r="GA14" s="119">
        <f t="shared" si="34"/>
        <v>2</v>
      </c>
      <c r="GB14" s="570"/>
      <c r="GC14" s="436"/>
      <c r="GD14" s="122"/>
      <c r="GE14" s="572">
        <v>45444</v>
      </c>
    </row>
    <row r="15" spans="1:187" ht="16.5" customHeight="1" x14ac:dyDescent="0.25">
      <c r="A15" s="564" t="s">
        <v>398</v>
      </c>
      <c r="B15" s="73">
        <f t="shared" si="35"/>
        <v>11</v>
      </c>
      <c r="C15" s="72" t="s">
        <v>1792</v>
      </c>
      <c r="D15" s="72" t="s">
        <v>1793</v>
      </c>
      <c r="E15" s="95" t="s">
        <v>1816</v>
      </c>
      <c r="F15" s="565" t="s">
        <v>2160</v>
      </c>
      <c r="G15" s="167" t="s">
        <v>2213</v>
      </c>
      <c r="H15" s="566" t="str">
        <f>VLOOKUP('200WTG PH-II'!E15,'[1]Stone Column Progress'!$C$6:$D$205,2,0)</f>
        <v>Bauer</v>
      </c>
      <c r="I15" s="574" t="s">
        <v>390</v>
      </c>
      <c r="J15" s="568">
        <v>543150</v>
      </c>
      <c r="K15" s="569">
        <v>2657152</v>
      </c>
      <c r="L15" s="116">
        <v>45313</v>
      </c>
      <c r="M15" s="95">
        <v>45325</v>
      </c>
      <c r="N15" s="117"/>
      <c r="O15" s="95">
        <v>45313</v>
      </c>
      <c r="P15" s="95">
        <v>45325</v>
      </c>
      <c r="Q15" s="570"/>
      <c r="R15" s="118">
        <f>VLOOKUP(E15,'[1]Stone Column Progress'!$C$6:$K$205,6,0)</f>
        <v>253</v>
      </c>
      <c r="S15" s="73">
        <f>VLOOKUP(E15,'[1]Stone Column Progress'!$C$6:$K$205,8,0)</f>
        <v>253</v>
      </c>
      <c r="T15" s="95">
        <v>45385</v>
      </c>
      <c r="U15" s="95">
        <v>45394</v>
      </c>
      <c r="V15" s="117"/>
      <c r="W15" s="95">
        <v>45453</v>
      </c>
      <c r="X15" s="95">
        <v>45495</v>
      </c>
      <c r="Y15" s="119">
        <f t="shared" si="13"/>
        <v>43</v>
      </c>
      <c r="Z15" s="144"/>
      <c r="AA15" s="156"/>
      <c r="AB15" s="95"/>
      <c r="AC15" s="95"/>
      <c r="AD15" s="117"/>
      <c r="AE15" s="95"/>
      <c r="AF15" s="95"/>
      <c r="AG15" s="570"/>
      <c r="AH15" s="116">
        <v>45400</v>
      </c>
      <c r="AI15" s="95">
        <v>45400</v>
      </c>
      <c r="AJ15" s="117"/>
      <c r="AK15" s="95">
        <v>45500</v>
      </c>
      <c r="AL15" s="95">
        <v>45504</v>
      </c>
      <c r="AM15" s="119">
        <f t="shared" si="14"/>
        <v>5</v>
      </c>
      <c r="AN15" s="120"/>
      <c r="AO15" s="158">
        <v>45401</v>
      </c>
      <c r="AP15" s="130">
        <v>45401</v>
      </c>
      <c r="AQ15" s="130"/>
      <c r="AR15" s="130">
        <v>45504</v>
      </c>
      <c r="AS15" s="130">
        <v>45506</v>
      </c>
      <c r="AT15" s="119">
        <f t="shared" si="15"/>
        <v>3</v>
      </c>
      <c r="AU15" s="571"/>
      <c r="AV15" s="116">
        <v>45402</v>
      </c>
      <c r="AW15" s="95">
        <v>45402</v>
      </c>
      <c r="AX15" s="117"/>
      <c r="AY15" s="95">
        <v>45506</v>
      </c>
      <c r="AZ15" s="95">
        <v>45506</v>
      </c>
      <c r="BA15" s="119">
        <f t="shared" si="16"/>
        <v>1</v>
      </c>
      <c r="BB15" s="144"/>
      <c r="BC15" s="155">
        <v>45403</v>
      </c>
      <c r="BD15" s="95">
        <v>45404</v>
      </c>
      <c r="BE15" s="95"/>
      <c r="BF15" s="95">
        <v>45509</v>
      </c>
      <c r="BG15" s="95">
        <v>45509</v>
      </c>
      <c r="BH15" s="119">
        <f t="shared" si="17"/>
        <v>1</v>
      </c>
      <c r="BI15" s="570"/>
      <c r="BJ15" s="116">
        <v>45406</v>
      </c>
      <c r="BK15" s="95">
        <v>45413</v>
      </c>
      <c r="BL15" s="95"/>
      <c r="BM15" s="95">
        <v>45511</v>
      </c>
      <c r="BN15" s="95">
        <v>45524</v>
      </c>
      <c r="BO15" s="119">
        <f t="shared" si="18"/>
        <v>14</v>
      </c>
      <c r="BP15" s="570"/>
      <c r="BQ15" s="116">
        <v>45416</v>
      </c>
      <c r="BR15" s="95">
        <v>45417</v>
      </c>
      <c r="BS15" s="95"/>
      <c r="BT15" s="95">
        <v>45525</v>
      </c>
      <c r="BU15" s="95">
        <v>45526</v>
      </c>
      <c r="BV15" s="119">
        <f t="shared" si="36"/>
        <v>2</v>
      </c>
      <c r="BW15" s="119">
        <f t="shared" si="19"/>
        <v>27</v>
      </c>
      <c r="BX15" s="570"/>
      <c r="BY15" s="116">
        <v>45419</v>
      </c>
      <c r="BZ15" s="95">
        <v>45425</v>
      </c>
      <c r="CA15" s="117"/>
      <c r="CB15" s="95">
        <v>45566</v>
      </c>
      <c r="CC15" s="95">
        <v>45633</v>
      </c>
      <c r="CD15" s="119">
        <f t="shared" si="20"/>
        <v>68</v>
      </c>
      <c r="CE15" s="570"/>
      <c r="CF15" s="116">
        <v>45419</v>
      </c>
      <c r="CG15" s="95">
        <v>45425</v>
      </c>
      <c r="CH15" s="95"/>
      <c r="CI15" s="95">
        <v>45552</v>
      </c>
      <c r="CJ15" s="95">
        <v>45552</v>
      </c>
      <c r="CK15" s="119">
        <f t="shared" si="21"/>
        <v>1</v>
      </c>
      <c r="CL15" s="119"/>
      <c r="CM15" s="119"/>
      <c r="CN15" s="570"/>
      <c r="CO15" s="116">
        <v>45413</v>
      </c>
      <c r="CP15" s="95">
        <v>45427</v>
      </c>
      <c r="CQ15" s="117"/>
      <c r="CR15" s="95">
        <v>45590</v>
      </c>
      <c r="CS15" s="95">
        <v>45608</v>
      </c>
      <c r="CT15" s="119">
        <f t="shared" si="22"/>
        <v>19</v>
      </c>
      <c r="CU15" s="571"/>
      <c r="CV15" s="116">
        <v>45381</v>
      </c>
      <c r="CW15" s="95">
        <v>45387</v>
      </c>
      <c r="CX15" s="117"/>
      <c r="CY15" s="95">
        <v>45350</v>
      </c>
      <c r="CZ15" s="95">
        <v>45387</v>
      </c>
      <c r="DA15" s="119">
        <f t="shared" si="23"/>
        <v>38</v>
      </c>
      <c r="DB15" s="570"/>
      <c r="DC15" s="116">
        <v>45381</v>
      </c>
      <c r="DD15" s="95">
        <v>45387</v>
      </c>
      <c r="DE15" s="117"/>
      <c r="DF15" s="95">
        <v>45428</v>
      </c>
      <c r="DG15" s="95">
        <v>45471</v>
      </c>
      <c r="DH15" s="119">
        <f t="shared" si="24"/>
        <v>44</v>
      </c>
      <c r="DI15" s="144"/>
      <c r="DJ15" s="156" t="str">
        <f>_xlfn.XLOOKUP(E15,[1]CranePad!$D$4:$D$203,[1]CranePad!$E$4:$E$203,0,0,1)</f>
        <v>Kesav</v>
      </c>
      <c r="DK15" s="155">
        <v>45434</v>
      </c>
      <c r="DL15" s="95">
        <v>45440</v>
      </c>
      <c r="DM15" s="95"/>
      <c r="DN15" s="95">
        <v>45428</v>
      </c>
      <c r="DO15" s="95">
        <v>45471</v>
      </c>
      <c r="DP15" s="119">
        <f t="shared" si="25"/>
        <v>44</v>
      </c>
      <c r="DQ15" s="570"/>
      <c r="DR15" s="123">
        <v>45462</v>
      </c>
      <c r="DS15" s="124">
        <v>45467</v>
      </c>
      <c r="DT15" s="124"/>
      <c r="DU15" s="124">
        <v>45569</v>
      </c>
      <c r="DV15" s="124">
        <v>45579</v>
      </c>
      <c r="DW15" s="119">
        <f t="shared" si="26"/>
        <v>11</v>
      </c>
      <c r="DX15" s="570"/>
      <c r="DY15" s="123">
        <v>45455</v>
      </c>
      <c r="DZ15" s="124">
        <v>45461</v>
      </c>
      <c r="EA15" s="124"/>
      <c r="EB15" s="124">
        <v>45610</v>
      </c>
      <c r="EC15" s="124">
        <v>45624</v>
      </c>
      <c r="ED15" s="119">
        <f t="shared" si="27"/>
        <v>15</v>
      </c>
      <c r="EE15" s="570"/>
      <c r="EF15" s="123">
        <v>45469</v>
      </c>
      <c r="EG15" s="124">
        <v>45477</v>
      </c>
      <c r="EH15" s="124"/>
      <c r="EI15" s="124">
        <v>45580</v>
      </c>
      <c r="EJ15" s="124">
        <v>45608</v>
      </c>
      <c r="EK15" s="119">
        <f t="shared" si="28"/>
        <v>29</v>
      </c>
      <c r="EL15" s="570"/>
      <c r="EM15" s="116">
        <v>45478</v>
      </c>
      <c r="EN15" s="95">
        <v>45480</v>
      </c>
      <c r="EO15" s="95"/>
      <c r="EP15" s="95">
        <v>45610</v>
      </c>
      <c r="EQ15" s="95">
        <v>45613</v>
      </c>
      <c r="ER15" s="119">
        <f t="shared" si="29"/>
        <v>4</v>
      </c>
      <c r="ES15" s="570"/>
      <c r="ET15" s="116">
        <v>45467</v>
      </c>
      <c r="EU15" s="95">
        <v>45469</v>
      </c>
      <c r="EV15" s="95"/>
      <c r="EW15" s="95">
        <v>45624</v>
      </c>
      <c r="EX15" s="95">
        <v>45627</v>
      </c>
      <c r="EY15" s="119">
        <f t="shared" si="30"/>
        <v>4</v>
      </c>
      <c r="EZ15" s="570"/>
      <c r="FA15" s="116">
        <v>45455</v>
      </c>
      <c r="FB15" s="95">
        <v>45461</v>
      </c>
      <c r="FC15" s="95"/>
      <c r="FD15" s="95">
        <v>45452</v>
      </c>
      <c r="FE15" s="95">
        <v>45458</v>
      </c>
      <c r="FF15" s="119">
        <f t="shared" si="31"/>
        <v>7</v>
      </c>
      <c r="FG15" s="570"/>
      <c r="FH15" s="116">
        <v>45448</v>
      </c>
      <c r="FI15" s="95">
        <f>FH15+15</f>
        <v>45463</v>
      </c>
      <c r="FJ15" s="95"/>
      <c r="FK15" s="95">
        <v>45610</v>
      </c>
      <c r="FL15" s="95">
        <v>45631</v>
      </c>
      <c r="FM15" s="119">
        <f t="shared" si="32"/>
        <v>22</v>
      </c>
      <c r="FN15" s="144"/>
      <c r="FO15" s="155">
        <f t="shared" si="38"/>
        <v>45469</v>
      </c>
      <c r="FP15" s="95">
        <f t="shared" si="39"/>
        <v>45472</v>
      </c>
      <c r="FQ15" s="117"/>
      <c r="FR15" s="95">
        <v>45625</v>
      </c>
      <c r="FS15" s="95">
        <v>45631</v>
      </c>
      <c r="FT15" s="119">
        <f t="shared" si="33"/>
        <v>7</v>
      </c>
      <c r="FU15" s="570"/>
      <c r="FV15" s="116">
        <f t="shared" si="40"/>
        <v>45480</v>
      </c>
      <c r="FW15" s="95">
        <f t="shared" si="41"/>
        <v>45481</v>
      </c>
      <c r="FX15" s="117"/>
      <c r="FY15" s="95">
        <v>45641</v>
      </c>
      <c r="FZ15" s="95">
        <v>45643</v>
      </c>
      <c r="GA15" s="119">
        <f t="shared" si="34"/>
        <v>3</v>
      </c>
      <c r="GB15" s="570"/>
      <c r="GC15" s="436"/>
      <c r="GD15" s="122"/>
      <c r="GE15" s="572">
        <v>45444</v>
      </c>
    </row>
    <row r="16" spans="1:187" ht="16.5" customHeight="1" x14ac:dyDescent="0.25">
      <c r="A16" s="564" t="s">
        <v>395</v>
      </c>
      <c r="B16" s="73">
        <f t="shared" si="35"/>
        <v>12</v>
      </c>
      <c r="C16" s="72" t="s">
        <v>1792</v>
      </c>
      <c r="D16" s="72" t="s">
        <v>1793</v>
      </c>
      <c r="E16" s="95" t="s">
        <v>1818</v>
      </c>
      <c r="F16" s="565" t="s">
        <v>2160</v>
      </c>
      <c r="G16" s="167" t="s">
        <v>2208</v>
      </c>
      <c r="H16" s="566" t="str">
        <f>VLOOKUP('200WTG PH-II'!E16,'[1]Stone Column Progress'!$C$6:$D$205,2,0)</f>
        <v>Bauer</v>
      </c>
      <c r="I16" s="574" t="s">
        <v>390</v>
      </c>
      <c r="J16" s="568">
        <v>546766</v>
      </c>
      <c r="K16" s="569">
        <v>2658709</v>
      </c>
      <c r="L16" s="116">
        <v>45271</v>
      </c>
      <c r="M16" s="95">
        <v>45315</v>
      </c>
      <c r="N16" s="117"/>
      <c r="O16" s="95">
        <v>45271</v>
      </c>
      <c r="P16" s="95">
        <v>45315</v>
      </c>
      <c r="Q16" s="570"/>
      <c r="R16" s="118">
        <f>VLOOKUP(E16,'[1]Stone Column Progress'!$C$6:$K$205,6,0)</f>
        <v>253</v>
      </c>
      <c r="S16" s="73">
        <f>VLOOKUP(E16,'[1]Stone Column Progress'!$C$6:$K$205,8,0)</f>
        <v>253</v>
      </c>
      <c r="T16" s="95">
        <v>45365</v>
      </c>
      <c r="U16" s="95">
        <v>45374</v>
      </c>
      <c r="V16" s="117"/>
      <c r="W16" s="95">
        <v>45357</v>
      </c>
      <c r="X16" s="95">
        <v>45366</v>
      </c>
      <c r="Y16" s="119">
        <f t="shared" si="13"/>
        <v>10</v>
      </c>
      <c r="Z16" s="144"/>
      <c r="AA16" s="155" t="s">
        <v>389</v>
      </c>
      <c r="AB16" s="95">
        <v>45390</v>
      </c>
      <c r="AC16" s="95">
        <v>45396</v>
      </c>
      <c r="AD16" s="117"/>
      <c r="AE16" s="95">
        <v>45393</v>
      </c>
      <c r="AF16" s="95">
        <v>45401</v>
      </c>
      <c r="AG16" s="570"/>
      <c r="AH16" s="116">
        <v>45390</v>
      </c>
      <c r="AI16" s="95">
        <v>45390</v>
      </c>
      <c r="AJ16" s="117"/>
      <c r="AK16" s="95">
        <v>45436</v>
      </c>
      <c r="AL16" s="95">
        <v>45439</v>
      </c>
      <c r="AM16" s="119">
        <f t="shared" si="14"/>
        <v>4</v>
      </c>
      <c r="AN16" s="120"/>
      <c r="AO16" s="158">
        <v>45391</v>
      </c>
      <c r="AP16" s="130">
        <v>45391</v>
      </c>
      <c r="AQ16" s="130"/>
      <c r="AR16" s="130">
        <v>45440</v>
      </c>
      <c r="AS16" s="130">
        <v>45441</v>
      </c>
      <c r="AT16" s="119">
        <f t="shared" si="15"/>
        <v>2</v>
      </c>
      <c r="AU16" s="571"/>
      <c r="AV16" s="116">
        <v>45392</v>
      </c>
      <c r="AW16" s="95">
        <v>45392</v>
      </c>
      <c r="AX16" s="117"/>
      <c r="AY16" s="95">
        <v>45441</v>
      </c>
      <c r="AZ16" s="95">
        <v>45441</v>
      </c>
      <c r="BA16" s="119">
        <f t="shared" si="16"/>
        <v>1</v>
      </c>
      <c r="BB16" s="144"/>
      <c r="BC16" s="155">
        <v>45393</v>
      </c>
      <c r="BD16" s="95">
        <v>45394</v>
      </c>
      <c r="BE16" s="95"/>
      <c r="BF16" s="95">
        <v>45458</v>
      </c>
      <c r="BG16" s="95">
        <v>45459</v>
      </c>
      <c r="BH16" s="119">
        <f t="shared" si="17"/>
        <v>2</v>
      </c>
      <c r="BI16" s="570"/>
      <c r="BJ16" s="116">
        <v>45396</v>
      </c>
      <c r="BK16" s="95">
        <v>45403</v>
      </c>
      <c r="BL16" s="95"/>
      <c r="BM16" s="95">
        <v>45460</v>
      </c>
      <c r="BN16" s="95">
        <v>45477</v>
      </c>
      <c r="BO16" s="119">
        <f t="shared" si="18"/>
        <v>18</v>
      </c>
      <c r="BP16" s="570"/>
      <c r="BQ16" s="116">
        <v>45406</v>
      </c>
      <c r="BR16" s="95">
        <v>45407</v>
      </c>
      <c r="BS16" s="95"/>
      <c r="BT16" s="95">
        <v>45479</v>
      </c>
      <c r="BU16" s="95">
        <v>45480</v>
      </c>
      <c r="BV16" s="119">
        <f t="shared" si="36"/>
        <v>2</v>
      </c>
      <c r="BW16" s="119">
        <f t="shared" si="19"/>
        <v>45</v>
      </c>
      <c r="BX16" s="570"/>
      <c r="BY16" s="116">
        <v>45409</v>
      </c>
      <c r="BZ16" s="95">
        <v>45415</v>
      </c>
      <c r="CA16" s="117"/>
      <c r="CB16" s="95">
        <v>45517</v>
      </c>
      <c r="CC16" s="95">
        <v>45611</v>
      </c>
      <c r="CD16" s="119">
        <f t="shared" si="20"/>
        <v>95</v>
      </c>
      <c r="CE16" s="570"/>
      <c r="CF16" s="116">
        <v>45409</v>
      </c>
      <c r="CG16" s="95">
        <v>45415</v>
      </c>
      <c r="CH16" s="95"/>
      <c r="CI16" s="95">
        <v>45509</v>
      </c>
      <c r="CJ16" s="95">
        <v>45509</v>
      </c>
      <c r="CK16" s="119">
        <f t="shared" si="21"/>
        <v>1</v>
      </c>
      <c r="CL16" s="119"/>
      <c r="CM16" s="119"/>
      <c r="CN16" s="570"/>
      <c r="CO16" s="116">
        <v>45403</v>
      </c>
      <c r="CP16" s="95">
        <v>45417</v>
      </c>
      <c r="CQ16" s="117"/>
      <c r="CR16" s="95">
        <v>45559</v>
      </c>
      <c r="CS16" s="95">
        <v>45576</v>
      </c>
      <c r="CT16" s="119">
        <f t="shared" si="22"/>
        <v>18</v>
      </c>
      <c r="CU16" s="571"/>
      <c r="CV16" s="116">
        <v>45373</v>
      </c>
      <c r="CW16" s="95">
        <v>45379</v>
      </c>
      <c r="CX16" s="117"/>
      <c r="CY16" s="95">
        <v>45342</v>
      </c>
      <c r="CZ16" s="95">
        <v>45375</v>
      </c>
      <c r="DA16" s="119">
        <f t="shared" si="23"/>
        <v>34</v>
      </c>
      <c r="DB16" s="570"/>
      <c r="DC16" s="116">
        <v>45373</v>
      </c>
      <c r="DD16" s="95">
        <v>45379</v>
      </c>
      <c r="DE16" s="117"/>
      <c r="DF16" s="95">
        <v>45419</v>
      </c>
      <c r="DG16" s="95">
        <v>45427</v>
      </c>
      <c r="DH16" s="119">
        <f t="shared" si="24"/>
        <v>9</v>
      </c>
      <c r="DI16" s="144"/>
      <c r="DJ16" s="156" t="str">
        <f>_xlfn.XLOOKUP(E16,[1]CranePad!$D$4:$D$203,[1]CranePad!$E$4:$E$203,0,0,1)</f>
        <v>Radhe Radhe</v>
      </c>
      <c r="DK16" s="155">
        <v>45419</v>
      </c>
      <c r="DL16" s="95">
        <v>45425</v>
      </c>
      <c r="DM16" s="95"/>
      <c r="DN16" s="95">
        <v>45419</v>
      </c>
      <c r="DO16" s="95">
        <v>45427</v>
      </c>
      <c r="DP16" s="119">
        <f t="shared" si="25"/>
        <v>9</v>
      </c>
      <c r="DQ16" s="570"/>
      <c r="DR16" s="123">
        <v>45448</v>
      </c>
      <c r="DS16" s="124">
        <v>45453</v>
      </c>
      <c r="DT16" s="124"/>
      <c r="DU16" s="124">
        <v>45525</v>
      </c>
      <c r="DV16" s="124">
        <v>45550</v>
      </c>
      <c r="DW16" s="119">
        <f t="shared" si="26"/>
        <v>26</v>
      </c>
      <c r="DX16" s="570"/>
      <c r="DY16" s="123">
        <v>45439</v>
      </c>
      <c r="DZ16" s="124">
        <v>45445</v>
      </c>
      <c r="EA16" s="124"/>
      <c r="EB16" s="124">
        <v>45573</v>
      </c>
      <c r="EC16" s="124">
        <v>45590</v>
      </c>
      <c r="ED16" s="119">
        <f t="shared" si="27"/>
        <v>18</v>
      </c>
      <c r="EE16" s="570"/>
      <c r="EF16" s="123">
        <v>45455</v>
      </c>
      <c r="EG16" s="124">
        <v>45463</v>
      </c>
      <c r="EH16" s="124"/>
      <c r="EI16" s="124">
        <v>45553</v>
      </c>
      <c r="EJ16" s="124">
        <v>45563</v>
      </c>
      <c r="EK16" s="119">
        <f t="shared" si="28"/>
        <v>11</v>
      </c>
      <c r="EL16" s="570"/>
      <c r="EM16" s="116">
        <v>45464</v>
      </c>
      <c r="EN16" s="95">
        <v>45466</v>
      </c>
      <c r="EO16" s="95"/>
      <c r="EP16" s="95">
        <v>45564</v>
      </c>
      <c r="EQ16" s="95">
        <v>45581</v>
      </c>
      <c r="ER16" s="119">
        <f t="shared" si="29"/>
        <v>18</v>
      </c>
      <c r="ES16" s="570"/>
      <c r="ET16" s="116">
        <v>45451</v>
      </c>
      <c r="EU16" s="95">
        <v>45453</v>
      </c>
      <c r="EV16" s="95"/>
      <c r="EW16" s="95">
        <v>45595</v>
      </c>
      <c r="EX16" s="95">
        <v>45595</v>
      </c>
      <c r="EY16" s="119">
        <f t="shared" si="30"/>
        <v>1</v>
      </c>
      <c r="EZ16" s="570"/>
      <c r="FA16" s="116">
        <v>45439</v>
      </c>
      <c r="FB16" s="95">
        <v>45445</v>
      </c>
      <c r="FC16" s="95"/>
      <c r="FD16" s="95">
        <v>45436</v>
      </c>
      <c r="FE16" s="95">
        <v>45442</v>
      </c>
      <c r="FF16" s="119">
        <f t="shared" si="31"/>
        <v>7</v>
      </c>
      <c r="FG16" s="570"/>
      <c r="FH16" s="116">
        <v>45448</v>
      </c>
      <c r="FI16" s="95">
        <f>FH16+15</f>
        <v>45463</v>
      </c>
      <c r="FJ16" s="95"/>
      <c r="FK16" s="95">
        <v>45565</v>
      </c>
      <c r="FL16" s="95">
        <v>45593</v>
      </c>
      <c r="FM16" s="119">
        <f t="shared" si="32"/>
        <v>29</v>
      </c>
      <c r="FN16" s="144"/>
      <c r="FO16" s="155">
        <f t="shared" si="38"/>
        <v>45453</v>
      </c>
      <c r="FP16" s="95">
        <f t="shared" si="39"/>
        <v>45456</v>
      </c>
      <c r="FQ16" s="117"/>
      <c r="FR16" s="95">
        <v>45608</v>
      </c>
      <c r="FS16" s="95">
        <v>45614</v>
      </c>
      <c r="FT16" s="119">
        <f t="shared" si="33"/>
        <v>7</v>
      </c>
      <c r="FU16" s="570"/>
      <c r="FV16" s="116">
        <f t="shared" si="40"/>
        <v>45466</v>
      </c>
      <c r="FW16" s="95">
        <f t="shared" si="41"/>
        <v>45467</v>
      </c>
      <c r="FX16" s="117"/>
      <c r="FY16" s="95">
        <v>45614</v>
      </c>
      <c r="FZ16" s="95">
        <v>45617</v>
      </c>
      <c r="GA16" s="119">
        <f t="shared" si="34"/>
        <v>4</v>
      </c>
      <c r="GB16" s="570"/>
      <c r="GC16" s="436"/>
      <c r="GD16" s="122"/>
      <c r="GE16" s="572">
        <v>45444</v>
      </c>
    </row>
    <row r="17" spans="1:189" ht="16.5" customHeight="1" x14ac:dyDescent="0.25">
      <c r="A17" s="564" t="s">
        <v>413</v>
      </c>
      <c r="B17" s="73">
        <f t="shared" si="35"/>
        <v>13</v>
      </c>
      <c r="C17" s="72" t="s">
        <v>1792</v>
      </c>
      <c r="D17" s="72" t="s">
        <v>1793</v>
      </c>
      <c r="E17" s="95" t="s">
        <v>1820</v>
      </c>
      <c r="F17" s="565" t="s">
        <v>2160</v>
      </c>
      <c r="G17" s="167" t="s">
        <v>2213</v>
      </c>
      <c r="H17" s="566" t="str">
        <f>VLOOKUP('200WTG PH-II'!E17,'[1]Stone Column Progress'!$C$6:$D$205,2,0)</f>
        <v>Sarita infra</v>
      </c>
      <c r="I17" s="574" t="s">
        <v>390</v>
      </c>
      <c r="J17" s="568">
        <v>544446</v>
      </c>
      <c r="K17" s="569">
        <v>2658556</v>
      </c>
      <c r="L17" s="116">
        <v>45283</v>
      </c>
      <c r="M17" s="95">
        <v>45316</v>
      </c>
      <c r="N17" s="117"/>
      <c r="O17" s="95">
        <v>45283</v>
      </c>
      <c r="P17" s="95">
        <v>45316</v>
      </c>
      <c r="Q17" s="570"/>
      <c r="R17" s="118">
        <f>VLOOKUP(E17,'[1]Stone Column Progress'!$C$6:$K$205,6,0)</f>
        <v>221</v>
      </c>
      <c r="S17" s="73">
        <f>VLOOKUP(E17,'[1]Stone Column Progress'!$C$6:$K$205,8,0)</f>
        <v>211</v>
      </c>
      <c r="T17" s="95">
        <v>45363</v>
      </c>
      <c r="U17" s="95">
        <v>45372</v>
      </c>
      <c r="V17" s="117"/>
      <c r="W17" s="95">
        <v>45346</v>
      </c>
      <c r="X17" s="95">
        <v>45372</v>
      </c>
      <c r="Y17" s="119">
        <f t="shared" si="13"/>
        <v>27</v>
      </c>
      <c r="Z17" s="144"/>
      <c r="AA17" s="156"/>
      <c r="AB17" s="95"/>
      <c r="AC17" s="95"/>
      <c r="AD17" s="117"/>
      <c r="AE17" s="95"/>
      <c r="AF17" s="95"/>
      <c r="AG17" s="570"/>
      <c r="AH17" s="116">
        <v>45388</v>
      </c>
      <c r="AI17" s="95">
        <v>45388</v>
      </c>
      <c r="AJ17" s="117"/>
      <c r="AK17" s="95">
        <v>45445</v>
      </c>
      <c r="AL17" s="95">
        <v>45470</v>
      </c>
      <c r="AM17" s="119">
        <f t="shared" si="14"/>
        <v>26</v>
      </c>
      <c r="AN17" s="120"/>
      <c r="AO17" s="158">
        <v>45389</v>
      </c>
      <c r="AP17" s="130">
        <v>45389</v>
      </c>
      <c r="AQ17" s="130"/>
      <c r="AR17" s="130">
        <v>45472</v>
      </c>
      <c r="AS17" s="130">
        <v>45474</v>
      </c>
      <c r="AT17" s="119">
        <f t="shared" si="15"/>
        <v>3</v>
      </c>
      <c r="AU17" s="571"/>
      <c r="AV17" s="116">
        <v>45390</v>
      </c>
      <c r="AW17" s="95">
        <v>45390</v>
      </c>
      <c r="AX17" s="117"/>
      <c r="AY17" s="95">
        <v>45528</v>
      </c>
      <c r="AZ17" s="95">
        <v>45528</v>
      </c>
      <c r="BA17" s="119">
        <f t="shared" si="16"/>
        <v>1</v>
      </c>
      <c r="BB17" s="144"/>
      <c r="BC17" s="155">
        <v>45391</v>
      </c>
      <c r="BD17" s="95">
        <v>45392</v>
      </c>
      <c r="BE17" s="95"/>
      <c r="BF17" s="95">
        <v>45529</v>
      </c>
      <c r="BG17" s="95">
        <v>45529</v>
      </c>
      <c r="BH17" s="119">
        <f t="shared" si="17"/>
        <v>1</v>
      </c>
      <c r="BI17" s="570"/>
      <c r="BJ17" s="116">
        <v>45394</v>
      </c>
      <c r="BK17" s="95">
        <v>45401</v>
      </c>
      <c r="BL17" s="95"/>
      <c r="BM17" s="95">
        <v>45554</v>
      </c>
      <c r="BN17" s="95">
        <v>45560</v>
      </c>
      <c r="BO17" s="119">
        <f t="shared" si="18"/>
        <v>7</v>
      </c>
      <c r="BP17" s="570"/>
      <c r="BQ17" s="116">
        <v>45404</v>
      </c>
      <c r="BR17" s="95">
        <v>45405</v>
      </c>
      <c r="BS17" s="95"/>
      <c r="BT17" s="95">
        <v>45561</v>
      </c>
      <c r="BU17" s="95">
        <v>45562</v>
      </c>
      <c r="BV17" s="119">
        <f t="shared" si="36"/>
        <v>2</v>
      </c>
      <c r="BW17" s="119">
        <f t="shared" si="19"/>
        <v>118</v>
      </c>
      <c r="BX17" s="570"/>
      <c r="BY17" s="116">
        <v>45407</v>
      </c>
      <c r="BZ17" s="95">
        <v>45413</v>
      </c>
      <c r="CA17" s="117"/>
      <c r="CB17" s="95">
        <v>45568</v>
      </c>
      <c r="CC17" s="95">
        <v>45633</v>
      </c>
      <c r="CD17" s="119">
        <f t="shared" si="20"/>
        <v>66</v>
      </c>
      <c r="CE17" s="570"/>
      <c r="CF17" s="116">
        <v>45407</v>
      </c>
      <c r="CG17" s="95">
        <v>45413</v>
      </c>
      <c r="CH17" s="95"/>
      <c r="CI17" s="95">
        <v>45569</v>
      </c>
      <c r="CJ17" s="95">
        <v>45569</v>
      </c>
      <c r="CK17" s="119">
        <f t="shared" si="21"/>
        <v>1</v>
      </c>
      <c r="CL17" s="119"/>
      <c r="CM17" s="119"/>
      <c r="CN17" s="570"/>
      <c r="CO17" s="116">
        <v>45401</v>
      </c>
      <c r="CP17" s="95">
        <v>45415</v>
      </c>
      <c r="CQ17" s="117"/>
      <c r="CR17" s="95">
        <v>45600</v>
      </c>
      <c r="CS17" s="95">
        <v>45615</v>
      </c>
      <c r="CT17" s="119">
        <f t="shared" si="22"/>
        <v>16</v>
      </c>
      <c r="CU17" s="571"/>
      <c r="CV17" s="116">
        <v>45373</v>
      </c>
      <c r="CW17" s="95">
        <v>45379</v>
      </c>
      <c r="CX17" s="117"/>
      <c r="CY17" s="95" t="s">
        <v>2142</v>
      </c>
      <c r="CZ17" s="95" t="s">
        <v>2142</v>
      </c>
      <c r="DA17" s="119" t="e">
        <f t="shared" si="23"/>
        <v>#VALUE!</v>
      </c>
      <c r="DB17" s="570"/>
      <c r="DC17" s="116">
        <v>45373</v>
      </c>
      <c r="DD17" s="95">
        <v>45379</v>
      </c>
      <c r="DE17" s="117"/>
      <c r="DF17" s="95">
        <v>45405</v>
      </c>
      <c r="DG17" s="95">
        <v>45413</v>
      </c>
      <c r="DH17" s="119">
        <f t="shared" si="24"/>
        <v>9</v>
      </c>
      <c r="DI17" s="144"/>
      <c r="DJ17" s="156" t="str">
        <f>_xlfn.XLOOKUP(E17,[1]CranePad!$D$4:$D$203,[1]CranePad!$E$4:$E$203,0,0,1)</f>
        <v>Vaibhav</v>
      </c>
      <c r="DK17" s="155">
        <v>45417</v>
      </c>
      <c r="DL17" s="95">
        <v>45423</v>
      </c>
      <c r="DM17" s="95"/>
      <c r="DN17" s="95">
        <v>45405</v>
      </c>
      <c r="DO17" s="95">
        <v>45413</v>
      </c>
      <c r="DP17" s="119">
        <f t="shared" si="25"/>
        <v>9</v>
      </c>
      <c r="DQ17" s="570"/>
      <c r="DR17" s="123">
        <v>45444</v>
      </c>
      <c r="DS17" s="124">
        <v>45449</v>
      </c>
      <c r="DT17" s="124"/>
      <c r="DU17" s="124">
        <v>45574</v>
      </c>
      <c r="DV17" s="124">
        <v>45588</v>
      </c>
      <c r="DW17" s="119">
        <f t="shared" si="26"/>
        <v>15</v>
      </c>
      <c r="DX17" s="570"/>
      <c r="DY17" s="123">
        <v>45437</v>
      </c>
      <c r="DZ17" s="124">
        <v>45443</v>
      </c>
      <c r="EA17" s="124"/>
      <c r="EB17" s="124">
        <v>45616</v>
      </c>
      <c r="EC17" s="124">
        <v>45622</v>
      </c>
      <c r="ED17" s="119">
        <f t="shared" si="27"/>
        <v>7</v>
      </c>
      <c r="EE17" s="570"/>
      <c r="EF17" s="123">
        <v>45451</v>
      </c>
      <c r="EG17" s="124">
        <v>45459</v>
      </c>
      <c r="EH17" s="124"/>
      <c r="EI17" s="124">
        <v>45593</v>
      </c>
      <c r="EJ17" s="124">
        <v>45610</v>
      </c>
      <c r="EK17" s="119">
        <f t="shared" si="28"/>
        <v>18</v>
      </c>
      <c r="EL17" s="570"/>
      <c r="EM17" s="116">
        <v>45460</v>
      </c>
      <c r="EN17" s="95">
        <v>45462</v>
      </c>
      <c r="EO17" s="95"/>
      <c r="EP17" s="95">
        <v>45624</v>
      </c>
      <c r="EQ17" s="95">
        <v>45627</v>
      </c>
      <c r="ER17" s="119">
        <f t="shared" si="29"/>
        <v>4</v>
      </c>
      <c r="ES17" s="570"/>
      <c r="ET17" s="116">
        <v>45449</v>
      </c>
      <c r="EU17" s="95">
        <v>45451</v>
      </c>
      <c r="EV17" s="95"/>
      <c r="EW17" s="95">
        <v>45624</v>
      </c>
      <c r="EX17" s="95">
        <v>45624</v>
      </c>
      <c r="EY17" s="119">
        <f t="shared" si="30"/>
        <v>1</v>
      </c>
      <c r="EZ17" s="570"/>
      <c r="FA17" s="116">
        <v>45437</v>
      </c>
      <c r="FB17" s="95">
        <v>45443</v>
      </c>
      <c r="FC17" s="95"/>
      <c r="FD17" s="95">
        <v>45437</v>
      </c>
      <c r="FE17" s="95">
        <v>45443</v>
      </c>
      <c r="FF17" s="119">
        <f t="shared" si="31"/>
        <v>7</v>
      </c>
      <c r="FG17" s="570"/>
      <c r="FH17" s="116">
        <v>45448</v>
      </c>
      <c r="FI17" s="95">
        <f>FH17+15</f>
        <v>45463</v>
      </c>
      <c r="FJ17" s="95"/>
      <c r="FK17" s="95">
        <v>45610</v>
      </c>
      <c r="FL17" s="95">
        <v>45631</v>
      </c>
      <c r="FM17" s="119">
        <f t="shared" si="32"/>
        <v>22</v>
      </c>
      <c r="FN17" s="144"/>
      <c r="FO17" s="155">
        <f t="shared" si="38"/>
        <v>45451</v>
      </c>
      <c r="FP17" s="95">
        <f t="shared" si="39"/>
        <v>45454</v>
      </c>
      <c r="FQ17" s="117"/>
      <c r="FR17" s="95">
        <v>45625</v>
      </c>
      <c r="FS17" s="95">
        <v>45631</v>
      </c>
      <c r="FT17" s="119">
        <f t="shared" si="33"/>
        <v>7</v>
      </c>
      <c r="FU17" s="570"/>
      <c r="FV17" s="116">
        <f t="shared" si="40"/>
        <v>45463</v>
      </c>
      <c r="FW17" s="95">
        <f t="shared" si="41"/>
        <v>45464</v>
      </c>
      <c r="FX17" s="117"/>
      <c r="FY17" s="95">
        <v>45641</v>
      </c>
      <c r="FZ17" s="95">
        <v>45642</v>
      </c>
      <c r="GA17" s="119">
        <f t="shared" si="34"/>
        <v>2</v>
      </c>
      <c r="GB17" s="570"/>
      <c r="GC17" s="436"/>
      <c r="GD17" s="122"/>
      <c r="GE17" s="572">
        <v>45444</v>
      </c>
    </row>
    <row r="18" spans="1:189" ht="16.5" customHeight="1" x14ac:dyDescent="0.25">
      <c r="A18" s="564" t="s">
        <v>413</v>
      </c>
      <c r="B18" s="73">
        <f t="shared" si="35"/>
        <v>14</v>
      </c>
      <c r="C18" s="72" t="s">
        <v>1792</v>
      </c>
      <c r="D18" s="72" t="s">
        <v>1793</v>
      </c>
      <c r="E18" s="95" t="s">
        <v>1822</v>
      </c>
      <c r="F18" s="565" t="s">
        <v>2160</v>
      </c>
      <c r="G18" s="167" t="s">
        <v>2213</v>
      </c>
      <c r="H18" s="566" t="str">
        <f>VLOOKUP('200WTG PH-II'!E18,'[1]Stone Column Progress'!$C$6:$D$205,2,0)</f>
        <v>Bauer</v>
      </c>
      <c r="I18" s="574" t="s">
        <v>390</v>
      </c>
      <c r="J18" s="568">
        <v>543794</v>
      </c>
      <c r="K18" s="569">
        <v>2657874</v>
      </c>
      <c r="L18" s="116">
        <v>45318</v>
      </c>
      <c r="M18" s="95">
        <v>45325</v>
      </c>
      <c r="N18" s="117"/>
      <c r="O18" s="95">
        <v>45318</v>
      </c>
      <c r="P18" s="95">
        <v>45325</v>
      </c>
      <c r="Q18" s="570"/>
      <c r="R18" s="118">
        <f>VLOOKUP(E18,'[1]Stone Column Progress'!$C$6:$K$205,6,0)</f>
        <v>243</v>
      </c>
      <c r="S18" s="73">
        <f>VLOOKUP(E18,'[1]Stone Column Progress'!$C$6:$K$205,8,0)</f>
        <v>243</v>
      </c>
      <c r="T18" s="95">
        <v>45353</v>
      </c>
      <c r="U18" s="95">
        <v>45362</v>
      </c>
      <c r="V18" s="117"/>
      <c r="W18" s="95">
        <v>45390</v>
      </c>
      <c r="X18" s="95">
        <v>45401</v>
      </c>
      <c r="Y18" s="119">
        <f t="shared" si="13"/>
        <v>12</v>
      </c>
      <c r="Z18" s="144"/>
      <c r="AA18" s="156"/>
      <c r="AB18" s="95"/>
      <c r="AC18" s="95"/>
      <c r="AD18" s="117"/>
      <c r="AE18" s="95"/>
      <c r="AF18" s="95"/>
      <c r="AG18" s="570"/>
      <c r="AH18" s="116">
        <v>45383</v>
      </c>
      <c r="AI18" s="95">
        <v>45383</v>
      </c>
      <c r="AJ18" s="117"/>
      <c r="AK18" s="95">
        <v>45429</v>
      </c>
      <c r="AL18" s="95">
        <v>45442</v>
      </c>
      <c r="AM18" s="119">
        <f t="shared" si="14"/>
        <v>14</v>
      </c>
      <c r="AN18" s="120"/>
      <c r="AO18" s="158">
        <v>45384</v>
      </c>
      <c r="AP18" s="130">
        <v>45384</v>
      </c>
      <c r="AQ18" s="130"/>
      <c r="AR18" s="130">
        <v>45443</v>
      </c>
      <c r="AS18" s="130">
        <v>45445</v>
      </c>
      <c r="AT18" s="119">
        <f t="shared" si="15"/>
        <v>3</v>
      </c>
      <c r="AU18" s="571"/>
      <c r="AV18" s="116">
        <v>45385</v>
      </c>
      <c r="AW18" s="95">
        <v>45385</v>
      </c>
      <c r="AX18" s="117"/>
      <c r="AY18" s="95">
        <v>45446</v>
      </c>
      <c r="AZ18" s="95">
        <v>45446</v>
      </c>
      <c r="BA18" s="119">
        <f t="shared" si="16"/>
        <v>1</v>
      </c>
      <c r="BB18" s="144"/>
      <c r="BC18" s="155">
        <v>45386</v>
      </c>
      <c r="BD18" s="95">
        <v>45387</v>
      </c>
      <c r="BE18" s="95"/>
      <c r="BF18" s="95">
        <v>45454</v>
      </c>
      <c r="BG18" s="95">
        <v>45459</v>
      </c>
      <c r="BH18" s="119">
        <f t="shared" si="17"/>
        <v>6</v>
      </c>
      <c r="BI18" s="570"/>
      <c r="BJ18" s="116">
        <v>45389</v>
      </c>
      <c r="BK18" s="95">
        <v>45396</v>
      </c>
      <c r="BL18" s="95"/>
      <c r="BM18" s="95">
        <v>45460</v>
      </c>
      <c r="BN18" s="95">
        <v>45470</v>
      </c>
      <c r="BO18" s="119">
        <f t="shared" si="18"/>
        <v>11</v>
      </c>
      <c r="BP18" s="570"/>
      <c r="BQ18" s="116">
        <v>45399</v>
      </c>
      <c r="BR18" s="95">
        <v>45400</v>
      </c>
      <c r="BS18" s="95"/>
      <c r="BT18" s="95">
        <v>45473</v>
      </c>
      <c r="BU18" s="95">
        <v>45473</v>
      </c>
      <c r="BV18" s="119">
        <f t="shared" si="36"/>
        <v>1</v>
      </c>
      <c r="BW18" s="119">
        <f t="shared" si="19"/>
        <v>45</v>
      </c>
      <c r="BX18" s="570"/>
      <c r="BY18" s="116">
        <v>45402</v>
      </c>
      <c r="BZ18" s="95">
        <v>45408</v>
      </c>
      <c r="CA18" s="117"/>
      <c r="CB18" s="95">
        <v>45504</v>
      </c>
      <c r="CC18" s="95">
        <v>45587</v>
      </c>
      <c r="CD18" s="119">
        <f t="shared" si="20"/>
        <v>84</v>
      </c>
      <c r="CE18" s="570"/>
      <c r="CF18" s="116">
        <v>45402</v>
      </c>
      <c r="CG18" s="95">
        <v>45408</v>
      </c>
      <c r="CH18" s="95"/>
      <c r="CI18" s="95">
        <v>45507</v>
      </c>
      <c r="CJ18" s="95">
        <v>45507</v>
      </c>
      <c r="CK18" s="119">
        <f t="shared" si="21"/>
        <v>1</v>
      </c>
      <c r="CL18" s="119"/>
      <c r="CM18" s="119"/>
      <c r="CN18" s="570"/>
      <c r="CO18" s="116">
        <v>45396</v>
      </c>
      <c r="CP18" s="95">
        <v>45410</v>
      </c>
      <c r="CQ18" s="117"/>
      <c r="CR18" s="95">
        <v>45559</v>
      </c>
      <c r="CS18" s="95">
        <v>45584</v>
      </c>
      <c r="CT18" s="119">
        <f t="shared" si="22"/>
        <v>26</v>
      </c>
      <c r="CU18" s="571"/>
      <c r="CV18" s="116">
        <v>45365</v>
      </c>
      <c r="CW18" s="95">
        <v>45371</v>
      </c>
      <c r="CX18" s="117"/>
      <c r="CY18" s="95">
        <v>45350</v>
      </c>
      <c r="CZ18" s="95">
        <v>45369</v>
      </c>
      <c r="DA18" s="119">
        <f t="shared" si="23"/>
        <v>20</v>
      </c>
      <c r="DB18" s="570"/>
      <c r="DC18" s="116">
        <v>45365</v>
      </c>
      <c r="DD18" s="95">
        <v>45371</v>
      </c>
      <c r="DE18" s="117"/>
      <c r="DF18" s="95">
        <v>45421</v>
      </c>
      <c r="DG18" s="95">
        <v>45445</v>
      </c>
      <c r="DH18" s="119">
        <f t="shared" si="24"/>
        <v>25</v>
      </c>
      <c r="DI18" s="144"/>
      <c r="DJ18" s="156" t="str">
        <f>_xlfn.XLOOKUP(E18,[1]CranePad!$D$4:$D$203,[1]CranePad!$E$4:$E$203,0,0,1)</f>
        <v>Swastik</v>
      </c>
      <c r="DK18" s="155">
        <v>45410</v>
      </c>
      <c r="DL18" s="95">
        <v>45416</v>
      </c>
      <c r="DM18" s="95"/>
      <c r="DN18" s="95">
        <v>45421</v>
      </c>
      <c r="DO18" s="95">
        <v>45445</v>
      </c>
      <c r="DP18" s="119">
        <f t="shared" si="25"/>
        <v>25</v>
      </c>
      <c r="DQ18" s="570"/>
      <c r="DR18" s="123">
        <v>45438</v>
      </c>
      <c r="DS18" s="124">
        <v>45443</v>
      </c>
      <c r="DT18" s="124"/>
      <c r="DU18" s="124">
        <v>45522</v>
      </c>
      <c r="DV18" s="124">
        <v>45550</v>
      </c>
      <c r="DW18" s="119">
        <f t="shared" si="26"/>
        <v>29</v>
      </c>
      <c r="DX18" s="570"/>
      <c r="DY18" s="123">
        <v>45429</v>
      </c>
      <c r="DZ18" s="124">
        <v>45435</v>
      </c>
      <c r="EA18" s="124"/>
      <c r="EB18" s="124">
        <v>45587</v>
      </c>
      <c r="EC18" s="124">
        <v>45593</v>
      </c>
      <c r="ED18" s="119">
        <f t="shared" si="27"/>
        <v>7</v>
      </c>
      <c r="EE18" s="570"/>
      <c r="EF18" s="123">
        <v>45445</v>
      </c>
      <c r="EG18" s="124">
        <v>45453</v>
      </c>
      <c r="EH18" s="124"/>
      <c r="EI18" s="124">
        <v>45553</v>
      </c>
      <c r="EJ18" s="124">
        <v>45561</v>
      </c>
      <c r="EK18" s="119">
        <f t="shared" si="28"/>
        <v>9</v>
      </c>
      <c r="EL18" s="570"/>
      <c r="EM18" s="116">
        <v>45454</v>
      </c>
      <c r="EN18" s="95">
        <v>45456</v>
      </c>
      <c r="EO18" s="95"/>
      <c r="EP18" s="95">
        <v>45562</v>
      </c>
      <c r="EQ18" s="95">
        <v>45565</v>
      </c>
      <c r="ER18" s="119">
        <f t="shared" si="29"/>
        <v>4</v>
      </c>
      <c r="ES18" s="570"/>
      <c r="ET18" s="116">
        <v>45441</v>
      </c>
      <c r="EU18" s="95">
        <v>45443</v>
      </c>
      <c r="EV18" s="95"/>
      <c r="EW18" s="95">
        <v>45603</v>
      </c>
      <c r="EX18" s="95">
        <v>45603</v>
      </c>
      <c r="EY18" s="119">
        <f t="shared" si="30"/>
        <v>1</v>
      </c>
      <c r="EZ18" s="570"/>
      <c r="FA18" s="116">
        <v>45429</v>
      </c>
      <c r="FB18" s="95">
        <v>45435</v>
      </c>
      <c r="FC18" s="95"/>
      <c r="FD18" s="95">
        <v>45429</v>
      </c>
      <c r="FE18" s="95">
        <v>45439</v>
      </c>
      <c r="FF18" s="119">
        <f t="shared" si="31"/>
        <v>11</v>
      </c>
      <c r="FG18" s="570"/>
      <c r="FH18" s="116">
        <v>45415</v>
      </c>
      <c r="FI18" s="95">
        <f t="shared" si="37"/>
        <v>45430</v>
      </c>
      <c r="FJ18" s="95"/>
      <c r="FK18" s="95">
        <v>45565</v>
      </c>
      <c r="FL18" s="95">
        <v>45593</v>
      </c>
      <c r="FM18" s="119">
        <f t="shared" si="32"/>
        <v>29</v>
      </c>
      <c r="FN18" s="144"/>
      <c r="FO18" s="155">
        <f t="shared" si="38"/>
        <v>45443</v>
      </c>
      <c r="FP18" s="95">
        <f t="shared" si="39"/>
        <v>45446</v>
      </c>
      <c r="FQ18" s="117"/>
      <c r="FR18" s="95">
        <v>45608</v>
      </c>
      <c r="FS18" s="95">
        <v>45614</v>
      </c>
      <c r="FT18" s="119">
        <f t="shared" si="33"/>
        <v>7</v>
      </c>
      <c r="FU18" s="570"/>
      <c r="FV18" s="116">
        <f t="shared" si="40"/>
        <v>45456</v>
      </c>
      <c r="FW18" s="95">
        <f t="shared" si="41"/>
        <v>45457</v>
      </c>
      <c r="FX18" s="117"/>
      <c r="FY18" s="95">
        <v>45614</v>
      </c>
      <c r="FZ18" s="95">
        <v>45619</v>
      </c>
      <c r="GA18" s="119">
        <f t="shared" si="34"/>
        <v>6</v>
      </c>
      <c r="GB18" s="570"/>
      <c r="GC18" s="436"/>
      <c r="GD18" s="122"/>
      <c r="GE18" s="572">
        <v>45444</v>
      </c>
    </row>
    <row r="19" spans="1:189" s="74" customFormat="1" ht="16.5" customHeight="1" x14ac:dyDescent="0.25">
      <c r="A19" s="564" t="s">
        <v>398</v>
      </c>
      <c r="B19" s="73">
        <f t="shared" si="35"/>
        <v>15</v>
      </c>
      <c r="C19" s="72" t="s">
        <v>1792</v>
      </c>
      <c r="D19" s="72" t="s">
        <v>1793</v>
      </c>
      <c r="E19" s="95" t="s">
        <v>1824</v>
      </c>
      <c r="F19" s="565" t="s">
        <v>2160</v>
      </c>
      <c r="G19" s="167" t="s">
        <v>522</v>
      </c>
      <c r="H19" s="566" t="str">
        <f>VLOOKUP('200WTG PH-II'!E19,'[1]Stone Column Progress'!$C$6:$D$205,2,0)</f>
        <v>Sarita infra</v>
      </c>
      <c r="I19" s="574" t="s">
        <v>390</v>
      </c>
      <c r="J19" s="568">
        <v>543413</v>
      </c>
      <c r="K19" s="569">
        <v>2659846</v>
      </c>
      <c r="L19" s="116">
        <v>45279</v>
      </c>
      <c r="M19" s="95">
        <v>45325</v>
      </c>
      <c r="N19" s="117"/>
      <c r="O19" s="95">
        <v>45279</v>
      </c>
      <c r="P19" s="95">
        <v>45325</v>
      </c>
      <c r="Q19" s="570"/>
      <c r="R19" s="118">
        <f>VLOOKUP(E19,'[1]Stone Column Progress'!$C$6:$K$205,6,0)</f>
        <v>253</v>
      </c>
      <c r="S19" s="73">
        <f>VLOOKUP(E19,'[1]Stone Column Progress'!$C$6:$K$205,8,0)</f>
        <v>253</v>
      </c>
      <c r="T19" s="95">
        <v>45377</v>
      </c>
      <c r="U19" s="95">
        <v>45386</v>
      </c>
      <c r="V19" s="117"/>
      <c r="W19" s="95">
        <v>45435</v>
      </c>
      <c r="X19" s="95">
        <v>45470</v>
      </c>
      <c r="Y19" s="119">
        <f t="shared" si="13"/>
        <v>36</v>
      </c>
      <c r="Z19" s="144"/>
      <c r="AA19" s="155" t="s">
        <v>389</v>
      </c>
      <c r="AB19" s="95">
        <v>45448</v>
      </c>
      <c r="AC19" s="95">
        <v>45460</v>
      </c>
      <c r="AD19" s="117"/>
      <c r="AE19" s="95">
        <v>45450</v>
      </c>
      <c r="AF19" s="95">
        <v>45471</v>
      </c>
      <c r="AG19" s="570"/>
      <c r="AH19" s="116">
        <v>45397</v>
      </c>
      <c r="AI19" s="95">
        <v>45397</v>
      </c>
      <c r="AJ19" s="117"/>
      <c r="AK19" s="95">
        <v>45481</v>
      </c>
      <c r="AL19" s="95">
        <v>45489</v>
      </c>
      <c r="AM19" s="119">
        <f t="shared" si="14"/>
        <v>9</v>
      </c>
      <c r="AN19" s="120"/>
      <c r="AO19" s="158">
        <v>45398</v>
      </c>
      <c r="AP19" s="130">
        <v>45398</v>
      </c>
      <c r="AQ19" s="130"/>
      <c r="AR19" s="130">
        <v>45490</v>
      </c>
      <c r="AS19" s="130">
        <v>45490</v>
      </c>
      <c r="AT19" s="119">
        <f t="shared" si="15"/>
        <v>1</v>
      </c>
      <c r="AU19" s="571"/>
      <c r="AV19" s="116">
        <v>45399</v>
      </c>
      <c r="AW19" s="95">
        <v>45399</v>
      </c>
      <c r="AX19" s="117"/>
      <c r="AY19" s="95">
        <v>45491</v>
      </c>
      <c r="AZ19" s="95">
        <v>45491</v>
      </c>
      <c r="BA19" s="119">
        <f t="shared" si="16"/>
        <v>1</v>
      </c>
      <c r="BB19" s="144"/>
      <c r="BC19" s="155">
        <v>45400</v>
      </c>
      <c r="BD19" s="95">
        <v>45401</v>
      </c>
      <c r="BE19" s="95"/>
      <c r="BF19" s="95">
        <v>45495</v>
      </c>
      <c r="BG19" s="95">
        <v>45497</v>
      </c>
      <c r="BH19" s="119">
        <f t="shared" si="17"/>
        <v>3</v>
      </c>
      <c r="BI19" s="570"/>
      <c r="BJ19" s="116">
        <v>45403</v>
      </c>
      <c r="BK19" s="95">
        <v>45410</v>
      </c>
      <c r="BL19" s="95"/>
      <c r="BM19" s="95">
        <v>45498</v>
      </c>
      <c r="BN19" s="95">
        <v>45510</v>
      </c>
      <c r="BO19" s="119">
        <f t="shared" si="18"/>
        <v>13</v>
      </c>
      <c r="BP19" s="570"/>
      <c r="BQ19" s="116">
        <v>45413</v>
      </c>
      <c r="BR19" s="95">
        <v>45414</v>
      </c>
      <c r="BS19" s="95"/>
      <c r="BT19" s="95">
        <v>45516</v>
      </c>
      <c r="BU19" s="95">
        <v>45517</v>
      </c>
      <c r="BV19" s="119">
        <f t="shared" si="36"/>
        <v>2</v>
      </c>
      <c r="BW19" s="119">
        <f t="shared" si="19"/>
        <v>37</v>
      </c>
      <c r="BX19" s="570"/>
      <c r="BY19" s="116">
        <v>45416</v>
      </c>
      <c r="BZ19" s="95">
        <v>45422</v>
      </c>
      <c r="CA19" s="117"/>
      <c r="CB19" s="95">
        <v>45528</v>
      </c>
      <c r="CC19" s="95">
        <v>45619</v>
      </c>
      <c r="CD19" s="119">
        <f t="shared" si="20"/>
        <v>92</v>
      </c>
      <c r="CE19" s="570"/>
      <c r="CF19" s="116">
        <v>45416</v>
      </c>
      <c r="CG19" s="95">
        <v>45422</v>
      </c>
      <c r="CH19" s="95"/>
      <c r="CI19" s="95">
        <v>45548</v>
      </c>
      <c r="CJ19" s="95">
        <v>45548</v>
      </c>
      <c r="CK19" s="119">
        <f t="shared" si="21"/>
        <v>1</v>
      </c>
      <c r="CL19" s="119"/>
      <c r="CM19" s="119"/>
      <c r="CN19" s="570"/>
      <c r="CO19" s="116">
        <v>45410</v>
      </c>
      <c r="CP19" s="95">
        <v>45424</v>
      </c>
      <c r="CQ19" s="117"/>
      <c r="CR19" s="95">
        <v>45554</v>
      </c>
      <c r="CS19" s="95">
        <v>45580</v>
      </c>
      <c r="CT19" s="119">
        <f t="shared" si="22"/>
        <v>27</v>
      </c>
      <c r="CU19" s="571"/>
      <c r="CV19" s="116">
        <v>45381</v>
      </c>
      <c r="CW19" s="95">
        <v>45387</v>
      </c>
      <c r="CX19" s="117"/>
      <c r="CY19" s="95">
        <v>45353</v>
      </c>
      <c r="CZ19" s="95">
        <v>45357</v>
      </c>
      <c r="DA19" s="119">
        <f t="shared" si="23"/>
        <v>5</v>
      </c>
      <c r="DB19" s="570"/>
      <c r="DC19" s="116">
        <v>45381</v>
      </c>
      <c r="DD19" s="95">
        <v>45387</v>
      </c>
      <c r="DE19" s="117"/>
      <c r="DF19" s="95">
        <v>45392</v>
      </c>
      <c r="DG19" s="95">
        <v>45400</v>
      </c>
      <c r="DH19" s="119">
        <f t="shared" si="24"/>
        <v>9</v>
      </c>
      <c r="DI19" s="144"/>
      <c r="DJ19" s="156" t="str">
        <f>_xlfn.XLOOKUP(E19,[1]CranePad!$D$4:$D$203,[1]CranePad!$E$4:$E$203,0,0,1)</f>
        <v>Swastik</v>
      </c>
      <c r="DK19" s="155">
        <v>45433</v>
      </c>
      <c r="DL19" s="95">
        <v>45439</v>
      </c>
      <c r="DM19" s="95"/>
      <c r="DN19" s="95">
        <v>45392</v>
      </c>
      <c r="DO19" s="95">
        <v>45400</v>
      </c>
      <c r="DP19" s="119">
        <f t="shared" si="25"/>
        <v>9</v>
      </c>
      <c r="DQ19" s="570"/>
      <c r="DR19" s="123">
        <v>45455</v>
      </c>
      <c r="DS19" s="124">
        <v>45460</v>
      </c>
      <c r="DT19" s="124"/>
      <c r="DU19" s="124">
        <v>45562</v>
      </c>
      <c r="DV19" s="124">
        <v>45571</v>
      </c>
      <c r="DW19" s="119">
        <f t="shared" si="26"/>
        <v>10</v>
      </c>
      <c r="DX19" s="570"/>
      <c r="DY19" s="123">
        <v>45454</v>
      </c>
      <c r="DZ19" s="124">
        <v>45460</v>
      </c>
      <c r="EA19" s="124"/>
      <c r="EB19" s="124">
        <v>45593</v>
      </c>
      <c r="EC19" s="124">
        <v>45599</v>
      </c>
      <c r="ED19" s="119">
        <f t="shared" si="27"/>
        <v>7</v>
      </c>
      <c r="EE19" s="570"/>
      <c r="EF19" s="123">
        <v>45462</v>
      </c>
      <c r="EG19" s="124">
        <v>45470</v>
      </c>
      <c r="EH19" s="124"/>
      <c r="EI19" s="124">
        <v>45575</v>
      </c>
      <c r="EJ19" s="124">
        <v>45604</v>
      </c>
      <c r="EK19" s="119">
        <f t="shared" si="28"/>
        <v>30</v>
      </c>
      <c r="EL19" s="570"/>
      <c r="EM19" s="116">
        <v>45471</v>
      </c>
      <c r="EN19" s="95">
        <v>45473</v>
      </c>
      <c r="EO19" s="95"/>
      <c r="EP19" s="95">
        <v>45605</v>
      </c>
      <c r="EQ19" s="95">
        <v>45610</v>
      </c>
      <c r="ER19" s="119">
        <f t="shared" si="29"/>
        <v>6</v>
      </c>
      <c r="ES19" s="570"/>
      <c r="ET19" s="116">
        <v>45466</v>
      </c>
      <c r="EU19" s="95">
        <v>45468</v>
      </c>
      <c r="EV19" s="95"/>
      <c r="EW19" s="95">
        <v>45603</v>
      </c>
      <c r="EX19" s="95">
        <v>45603</v>
      </c>
      <c r="EY19" s="119">
        <f t="shared" si="30"/>
        <v>1</v>
      </c>
      <c r="EZ19" s="570"/>
      <c r="FA19" s="116">
        <v>45454</v>
      </c>
      <c r="FB19" s="95">
        <v>45460</v>
      </c>
      <c r="FC19" s="95"/>
      <c r="FD19" s="95">
        <v>45454</v>
      </c>
      <c r="FE19" s="95">
        <v>45460</v>
      </c>
      <c r="FF19" s="119">
        <f t="shared" si="31"/>
        <v>7</v>
      </c>
      <c r="FG19" s="570"/>
      <c r="FH19" s="116">
        <v>45448</v>
      </c>
      <c r="FI19" s="95">
        <f>FH19+15</f>
        <v>45463</v>
      </c>
      <c r="FJ19" s="95"/>
      <c r="FK19" s="95">
        <v>45610</v>
      </c>
      <c r="FL19" s="95">
        <v>45631</v>
      </c>
      <c r="FM19" s="119">
        <f t="shared" si="32"/>
        <v>22</v>
      </c>
      <c r="FN19" s="144"/>
      <c r="FO19" s="155">
        <f t="shared" si="38"/>
        <v>45468</v>
      </c>
      <c r="FP19" s="95">
        <f t="shared" si="39"/>
        <v>45471</v>
      </c>
      <c r="FQ19" s="117"/>
      <c r="FR19" s="95">
        <v>45608</v>
      </c>
      <c r="FS19" s="95">
        <v>45614</v>
      </c>
      <c r="FT19" s="119">
        <f t="shared" si="33"/>
        <v>7</v>
      </c>
      <c r="FU19" s="570"/>
      <c r="FV19" s="116">
        <f t="shared" si="40"/>
        <v>45473</v>
      </c>
      <c r="FW19" s="95">
        <f t="shared" si="41"/>
        <v>45474</v>
      </c>
      <c r="FX19" s="117"/>
      <c r="FY19" s="95">
        <v>45641</v>
      </c>
      <c r="FZ19" s="95">
        <v>45644</v>
      </c>
      <c r="GA19" s="119">
        <f t="shared" si="34"/>
        <v>4</v>
      </c>
      <c r="GB19" s="570"/>
      <c r="GC19" s="437"/>
      <c r="GD19" s="575"/>
      <c r="GE19" s="572">
        <v>45444</v>
      </c>
      <c r="GG19" s="68"/>
    </row>
    <row r="20" spans="1:189" ht="16.5" customHeight="1" x14ac:dyDescent="0.25">
      <c r="A20" s="564" t="s">
        <v>413</v>
      </c>
      <c r="B20" s="73">
        <f t="shared" si="35"/>
        <v>16</v>
      </c>
      <c r="C20" s="72" t="s">
        <v>1792</v>
      </c>
      <c r="D20" s="72" t="s">
        <v>1793</v>
      </c>
      <c r="E20" s="95" t="s">
        <v>1827</v>
      </c>
      <c r="F20" s="565" t="s">
        <v>1385</v>
      </c>
      <c r="G20" s="167" t="s">
        <v>2211</v>
      </c>
      <c r="H20" s="566" t="str">
        <f>VLOOKUP('200WTG PH-II'!E20,'[1]Stone Column Progress'!$C$6:$D$205,2,0)</f>
        <v>Bauer</v>
      </c>
      <c r="I20" s="574" t="s">
        <v>390</v>
      </c>
      <c r="J20" s="568">
        <v>545471</v>
      </c>
      <c r="K20" s="569">
        <v>2657305</v>
      </c>
      <c r="L20" s="116">
        <v>45275</v>
      </c>
      <c r="M20" s="95">
        <v>45316</v>
      </c>
      <c r="N20" s="117"/>
      <c r="O20" s="95">
        <v>45275</v>
      </c>
      <c r="P20" s="95">
        <v>45316</v>
      </c>
      <c r="Q20" s="570"/>
      <c r="R20" s="118">
        <f>VLOOKUP(E20,'[1]Stone Column Progress'!$C$6:$K$205,6,0)</f>
        <v>223</v>
      </c>
      <c r="S20" s="73">
        <f>VLOOKUP(E20,'[1]Stone Column Progress'!$C$6:$K$205,8,0)</f>
        <v>223</v>
      </c>
      <c r="T20" s="95">
        <v>45331</v>
      </c>
      <c r="U20" s="95">
        <v>45340</v>
      </c>
      <c r="V20" s="117"/>
      <c r="W20" s="95">
        <v>45372</v>
      </c>
      <c r="X20" s="95">
        <v>45383</v>
      </c>
      <c r="Y20" s="119">
        <f t="shared" si="13"/>
        <v>12</v>
      </c>
      <c r="Z20" s="144"/>
      <c r="AA20" s="156"/>
      <c r="AB20" s="95"/>
      <c r="AC20" s="95"/>
      <c r="AD20" s="117"/>
      <c r="AE20" s="95"/>
      <c r="AF20" s="95"/>
      <c r="AG20" s="570"/>
      <c r="AH20" s="116">
        <v>45371</v>
      </c>
      <c r="AI20" s="95">
        <v>45371</v>
      </c>
      <c r="AJ20" s="117"/>
      <c r="AK20" s="95">
        <v>45404</v>
      </c>
      <c r="AL20" s="95">
        <v>45407</v>
      </c>
      <c r="AM20" s="119">
        <f t="shared" si="14"/>
        <v>4</v>
      </c>
      <c r="AN20" s="120"/>
      <c r="AO20" s="158">
        <v>45372</v>
      </c>
      <c r="AP20" s="130">
        <v>45372</v>
      </c>
      <c r="AQ20" s="130"/>
      <c r="AR20" s="130">
        <v>45409</v>
      </c>
      <c r="AS20" s="130">
        <v>45410</v>
      </c>
      <c r="AT20" s="119">
        <f t="shared" si="15"/>
        <v>2</v>
      </c>
      <c r="AU20" s="571"/>
      <c r="AV20" s="116">
        <v>45373</v>
      </c>
      <c r="AW20" s="95">
        <v>45373</v>
      </c>
      <c r="AX20" s="117"/>
      <c r="AY20" s="95">
        <v>45412</v>
      </c>
      <c r="AZ20" s="95">
        <v>45412</v>
      </c>
      <c r="BA20" s="119">
        <f t="shared" si="16"/>
        <v>1</v>
      </c>
      <c r="BB20" s="144"/>
      <c r="BC20" s="155">
        <v>45374</v>
      </c>
      <c r="BD20" s="95">
        <v>45375</v>
      </c>
      <c r="BE20" s="95"/>
      <c r="BF20" s="95">
        <v>45417</v>
      </c>
      <c r="BG20" s="95">
        <v>45419</v>
      </c>
      <c r="BH20" s="119">
        <f t="shared" si="17"/>
        <v>3</v>
      </c>
      <c r="BI20" s="570"/>
      <c r="BJ20" s="116">
        <v>45377</v>
      </c>
      <c r="BK20" s="95">
        <v>45384</v>
      </c>
      <c r="BL20" s="95"/>
      <c r="BM20" s="95">
        <v>45419</v>
      </c>
      <c r="BN20" s="95">
        <v>45433</v>
      </c>
      <c r="BO20" s="119">
        <f t="shared" si="18"/>
        <v>15</v>
      </c>
      <c r="BP20" s="570"/>
      <c r="BQ20" s="116">
        <v>45387</v>
      </c>
      <c r="BR20" s="95">
        <v>45388</v>
      </c>
      <c r="BS20" s="95"/>
      <c r="BT20" s="95">
        <v>45434</v>
      </c>
      <c r="BU20" s="95">
        <v>45435</v>
      </c>
      <c r="BV20" s="119">
        <f t="shared" si="36"/>
        <v>2</v>
      </c>
      <c r="BW20" s="119">
        <f t="shared" si="19"/>
        <v>32</v>
      </c>
      <c r="BX20" s="570"/>
      <c r="BY20" s="116">
        <v>45390</v>
      </c>
      <c r="BZ20" s="95">
        <v>45396</v>
      </c>
      <c r="CA20" s="117"/>
      <c r="CB20" s="95">
        <v>45463</v>
      </c>
      <c r="CC20" s="95">
        <v>45639</v>
      </c>
      <c r="CD20" s="119">
        <f t="shared" si="20"/>
        <v>177</v>
      </c>
      <c r="CE20" s="570"/>
      <c r="CF20" s="116">
        <v>45390</v>
      </c>
      <c r="CG20" s="95">
        <v>45396</v>
      </c>
      <c r="CH20" s="95"/>
      <c r="CI20" s="95">
        <v>45467</v>
      </c>
      <c r="CJ20" s="95">
        <v>45467</v>
      </c>
      <c r="CK20" s="119">
        <f t="shared" si="21"/>
        <v>1</v>
      </c>
      <c r="CL20" s="119"/>
      <c r="CM20" s="119"/>
      <c r="CN20" s="570"/>
      <c r="CO20" s="116">
        <v>45384</v>
      </c>
      <c r="CP20" s="95">
        <v>45398</v>
      </c>
      <c r="CQ20" s="117"/>
      <c r="CR20" s="95">
        <v>45617</v>
      </c>
      <c r="CS20" s="95">
        <v>45623</v>
      </c>
      <c r="CT20" s="119">
        <f t="shared" si="22"/>
        <v>7</v>
      </c>
      <c r="CU20" s="571"/>
      <c r="CV20" s="116">
        <v>45349</v>
      </c>
      <c r="CW20" s="95">
        <v>45355</v>
      </c>
      <c r="CX20" s="117"/>
      <c r="CY20" s="95">
        <v>45342</v>
      </c>
      <c r="CZ20" s="95">
        <v>45369</v>
      </c>
      <c r="DA20" s="119">
        <f t="shared" si="23"/>
        <v>28</v>
      </c>
      <c r="DB20" s="570"/>
      <c r="DC20" s="116">
        <v>45349</v>
      </c>
      <c r="DD20" s="95">
        <v>45355</v>
      </c>
      <c r="DE20" s="117"/>
      <c r="DF20" s="95">
        <v>45450</v>
      </c>
      <c r="DG20" s="95">
        <v>45471</v>
      </c>
      <c r="DH20" s="119">
        <f t="shared" si="24"/>
        <v>22</v>
      </c>
      <c r="DI20" s="144"/>
      <c r="DJ20" s="156" t="str">
        <f>_xlfn.XLOOKUP(E20,[1]CranePad!$D$4:$D$203,[1]CranePad!$E$4:$E$203,0,0,1)</f>
        <v>Radhe Radhe</v>
      </c>
      <c r="DK20" s="155">
        <v>45394</v>
      </c>
      <c r="DL20" s="95">
        <v>45400</v>
      </c>
      <c r="DM20" s="95"/>
      <c r="DN20" s="95">
        <v>45450</v>
      </c>
      <c r="DO20" s="95">
        <v>45471</v>
      </c>
      <c r="DP20" s="119">
        <f t="shared" si="25"/>
        <v>22</v>
      </c>
      <c r="DQ20" s="570"/>
      <c r="DR20" s="123">
        <v>45417</v>
      </c>
      <c r="DS20" s="124">
        <v>45422</v>
      </c>
      <c r="DT20" s="124"/>
      <c r="DU20" s="124">
        <v>45481</v>
      </c>
      <c r="DV20" s="124">
        <v>45503</v>
      </c>
      <c r="DW20" s="119">
        <f t="shared" si="26"/>
        <v>23</v>
      </c>
      <c r="DX20" s="570"/>
      <c r="DY20" s="123">
        <v>45406</v>
      </c>
      <c r="DZ20" s="124">
        <v>45412</v>
      </c>
      <c r="EA20" s="124"/>
      <c r="EB20" s="124">
        <v>45625</v>
      </c>
      <c r="EC20" s="124">
        <v>45628</v>
      </c>
      <c r="ED20" s="119">
        <f t="shared" si="27"/>
        <v>4</v>
      </c>
      <c r="EE20" s="570"/>
      <c r="EF20" s="123">
        <v>45424</v>
      </c>
      <c r="EG20" s="124">
        <v>45432</v>
      </c>
      <c r="EH20" s="124"/>
      <c r="EI20" s="124">
        <v>45508</v>
      </c>
      <c r="EJ20" s="124">
        <v>45547</v>
      </c>
      <c r="EK20" s="119">
        <f t="shared" si="28"/>
        <v>40</v>
      </c>
      <c r="EL20" s="570"/>
      <c r="EM20" s="116">
        <v>45433</v>
      </c>
      <c r="EN20" s="95">
        <v>45435</v>
      </c>
      <c r="EO20" s="95"/>
      <c r="EP20" s="95">
        <v>45548</v>
      </c>
      <c r="EQ20" s="95">
        <v>45625</v>
      </c>
      <c r="ER20" s="119">
        <f t="shared" si="29"/>
        <v>78</v>
      </c>
      <c r="ES20" s="576" t="s">
        <v>2214</v>
      </c>
      <c r="ET20" s="116">
        <v>45418</v>
      </c>
      <c r="EU20" s="95">
        <v>45420</v>
      </c>
      <c r="EV20" s="95"/>
      <c r="EW20" s="95">
        <v>45630</v>
      </c>
      <c r="EX20" s="95">
        <v>45630</v>
      </c>
      <c r="EY20" s="119">
        <f t="shared" si="30"/>
        <v>1</v>
      </c>
      <c r="EZ20" s="570"/>
      <c r="FA20" s="116">
        <v>45406</v>
      </c>
      <c r="FB20" s="95">
        <v>45412</v>
      </c>
      <c r="FC20" s="95"/>
      <c r="FD20" s="95">
        <v>45406</v>
      </c>
      <c r="FE20" s="95">
        <v>45412</v>
      </c>
      <c r="FF20" s="119">
        <f t="shared" si="31"/>
        <v>7</v>
      </c>
      <c r="FG20" s="570"/>
      <c r="FH20" s="116">
        <f t="shared" si="42"/>
        <v>45397</v>
      </c>
      <c r="FI20" s="95">
        <f t="shared" si="37"/>
        <v>45412</v>
      </c>
      <c r="FJ20" s="95"/>
      <c r="FK20" s="95">
        <v>45565</v>
      </c>
      <c r="FL20" s="95">
        <v>45593</v>
      </c>
      <c r="FM20" s="119">
        <f t="shared" si="32"/>
        <v>29</v>
      </c>
      <c r="FN20" s="144"/>
      <c r="FO20" s="155">
        <f t="shared" si="38"/>
        <v>45420</v>
      </c>
      <c r="FP20" s="95">
        <f t="shared" si="39"/>
        <v>45423</v>
      </c>
      <c r="FQ20" s="117"/>
      <c r="FR20" s="95">
        <v>45632</v>
      </c>
      <c r="FS20" s="95">
        <v>45635</v>
      </c>
      <c r="FT20" s="119">
        <f t="shared" si="33"/>
        <v>4</v>
      </c>
      <c r="FU20" s="570"/>
      <c r="FV20" s="116">
        <f t="shared" si="40"/>
        <v>45435</v>
      </c>
      <c r="FW20" s="95">
        <f t="shared" si="41"/>
        <v>45436</v>
      </c>
      <c r="FX20" s="117"/>
      <c r="FY20" s="95">
        <v>45641</v>
      </c>
      <c r="FZ20" s="95">
        <v>45644</v>
      </c>
      <c r="GA20" s="119">
        <f t="shared" si="34"/>
        <v>4</v>
      </c>
      <c r="GB20" s="570"/>
      <c r="GC20" s="436"/>
      <c r="GD20" s="122"/>
      <c r="GE20" s="572">
        <v>45444</v>
      </c>
    </row>
    <row r="21" spans="1:189" s="74" customFormat="1" ht="16.5" customHeight="1" x14ac:dyDescent="0.25">
      <c r="A21" s="564" t="s">
        <v>398</v>
      </c>
      <c r="B21" s="73">
        <f t="shared" si="35"/>
        <v>17</v>
      </c>
      <c r="C21" s="72" t="s">
        <v>1792</v>
      </c>
      <c r="D21" s="72" t="s">
        <v>1793</v>
      </c>
      <c r="E21" s="95" t="s">
        <v>1829</v>
      </c>
      <c r="F21" s="565" t="s">
        <v>2160</v>
      </c>
      <c r="G21" s="167" t="s">
        <v>522</v>
      </c>
      <c r="H21" s="566" t="str">
        <f>VLOOKUP('200WTG PH-II'!E21,'[1]Stone Column Progress'!$C$6:$D$205,2,0)</f>
        <v>Bauer</v>
      </c>
      <c r="I21" s="574" t="s">
        <v>390</v>
      </c>
      <c r="J21" s="568">
        <v>543604</v>
      </c>
      <c r="K21" s="569">
        <v>2658860</v>
      </c>
      <c r="L21" s="116">
        <v>45315</v>
      </c>
      <c r="M21" s="95">
        <v>45332</v>
      </c>
      <c r="N21" s="117"/>
      <c r="O21" s="95">
        <v>45315</v>
      </c>
      <c r="P21" s="95">
        <v>45332</v>
      </c>
      <c r="Q21" s="570"/>
      <c r="R21" s="118">
        <f>VLOOKUP(E21,'[1]Stone Column Progress'!$C$6:$K$205,6,0)</f>
        <v>253</v>
      </c>
      <c r="S21" s="73">
        <f>VLOOKUP(E21,'[1]Stone Column Progress'!$C$6:$K$205,8,0)</f>
        <v>253</v>
      </c>
      <c r="T21" s="95">
        <v>45386</v>
      </c>
      <c r="U21" s="95">
        <v>45395</v>
      </c>
      <c r="V21" s="117"/>
      <c r="W21" s="95">
        <v>45442</v>
      </c>
      <c r="X21" s="95">
        <v>45504</v>
      </c>
      <c r="Y21" s="119">
        <f t="shared" si="13"/>
        <v>63</v>
      </c>
      <c r="Z21" s="144"/>
      <c r="AA21" s="156"/>
      <c r="AB21" s="95"/>
      <c r="AC21" s="95"/>
      <c r="AD21" s="117"/>
      <c r="AE21" s="95"/>
      <c r="AF21" s="95"/>
      <c r="AG21" s="570"/>
      <c r="AH21" s="116">
        <v>45401</v>
      </c>
      <c r="AI21" s="95">
        <v>45401</v>
      </c>
      <c r="AJ21" s="117"/>
      <c r="AK21" s="95">
        <v>45508</v>
      </c>
      <c r="AL21" s="95">
        <v>45514</v>
      </c>
      <c r="AM21" s="119">
        <f t="shared" si="14"/>
        <v>7</v>
      </c>
      <c r="AN21" s="120"/>
      <c r="AO21" s="158">
        <v>45402</v>
      </c>
      <c r="AP21" s="130">
        <v>45402</v>
      </c>
      <c r="AQ21" s="130"/>
      <c r="AR21" s="130">
        <v>45517</v>
      </c>
      <c r="AS21" s="130">
        <v>45518</v>
      </c>
      <c r="AT21" s="119">
        <f t="shared" si="15"/>
        <v>2</v>
      </c>
      <c r="AU21" s="571"/>
      <c r="AV21" s="116">
        <v>45403</v>
      </c>
      <c r="AW21" s="95">
        <v>45403</v>
      </c>
      <c r="AX21" s="117"/>
      <c r="AY21" s="95">
        <v>45520</v>
      </c>
      <c r="AZ21" s="95">
        <v>45520</v>
      </c>
      <c r="BA21" s="119">
        <f t="shared" si="16"/>
        <v>1</v>
      </c>
      <c r="BB21" s="144"/>
      <c r="BC21" s="155">
        <v>45404</v>
      </c>
      <c r="BD21" s="95">
        <v>45405</v>
      </c>
      <c r="BE21" s="95"/>
      <c r="BF21" s="95">
        <v>45524</v>
      </c>
      <c r="BG21" s="95">
        <v>45525</v>
      </c>
      <c r="BH21" s="119">
        <f t="shared" si="17"/>
        <v>2</v>
      </c>
      <c r="BI21" s="570"/>
      <c r="BJ21" s="116">
        <v>45407</v>
      </c>
      <c r="BK21" s="95">
        <v>45414</v>
      </c>
      <c r="BL21" s="95"/>
      <c r="BM21" s="95">
        <v>45527</v>
      </c>
      <c r="BN21" s="95">
        <v>45562</v>
      </c>
      <c r="BO21" s="119">
        <f t="shared" si="18"/>
        <v>36</v>
      </c>
      <c r="BP21" s="573" t="s">
        <v>2215</v>
      </c>
      <c r="BQ21" s="116">
        <v>45417</v>
      </c>
      <c r="BR21" s="95">
        <v>45418</v>
      </c>
      <c r="BS21" s="95"/>
      <c r="BT21" s="95">
        <v>45564</v>
      </c>
      <c r="BU21" s="95">
        <v>45565</v>
      </c>
      <c r="BV21" s="119">
        <f t="shared" si="36"/>
        <v>2</v>
      </c>
      <c r="BW21" s="119">
        <f t="shared" si="19"/>
        <v>58</v>
      </c>
      <c r="BX21" s="570"/>
      <c r="BY21" s="116">
        <v>45420</v>
      </c>
      <c r="BZ21" s="95">
        <v>45426</v>
      </c>
      <c r="CA21" s="117"/>
      <c r="CB21" s="95">
        <v>45575</v>
      </c>
      <c r="CC21" s="95">
        <v>45632</v>
      </c>
      <c r="CD21" s="119">
        <f t="shared" si="20"/>
        <v>58</v>
      </c>
      <c r="CE21" s="570"/>
      <c r="CF21" s="116">
        <v>45420</v>
      </c>
      <c r="CG21" s="95">
        <v>45426</v>
      </c>
      <c r="CH21" s="95"/>
      <c r="CI21" s="95">
        <v>45575</v>
      </c>
      <c r="CJ21" s="95">
        <v>45575</v>
      </c>
      <c r="CK21" s="119">
        <f t="shared" si="21"/>
        <v>1</v>
      </c>
      <c r="CL21" s="119"/>
      <c r="CM21" s="119"/>
      <c r="CN21" s="570"/>
      <c r="CO21" s="116">
        <v>45414</v>
      </c>
      <c r="CP21" s="95">
        <v>45428</v>
      </c>
      <c r="CQ21" s="117"/>
      <c r="CR21" s="95">
        <v>45608</v>
      </c>
      <c r="CS21" s="95">
        <v>45618</v>
      </c>
      <c r="CT21" s="119">
        <f t="shared" si="22"/>
        <v>11</v>
      </c>
      <c r="CU21" s="571"/>
      <c r="CV21" s="116">
        <v>45381</v>
      </c>
      <c r="CW21" s="95">
        <v>45387</v>
      </c>
      <c r="CX21" s="117"/>
      <c r="CY21" s="95" t="s">
        <v>2142</v>
      </c>
      <c r="CZ21" s="95" t="s">
        <v>2142</v>
      </c>
      <c r="DA21" s="119" t="e">
        <f t="shared" si="23"/>
        <v>#VALUE!</v>
      </c>
      <c r="DB21" s="570"/>
      <c r="DC21" s="116">
        <v>45381</v>
      </c>
      <c r="DD21" s="95">
        <v>45387</v>
      </c>
      <c r="DE21" s="117"/>
      <c r="DF21" s="95">
        <v>45412</v>
      </c>
      <c r="DG21" s="95">
        <v>45420</v>
      </c>
      <c r="DH21" s="119">
        <f t="shared" si="24"/>
        <v>9</v>
      </c>
      <c r="DI21" s="144"/>
      <c r="DJ21" s="156" t="str">
        <f>_xlfn.XLOOKUP(E21,[1]CranePad!$D$4:$D$203,[1]CranePad!$E$4:$E$203,0,0,1)</f>
        <v>Vaibhav</v>
      </c>
      <c r="DK21" s="155">
        <v>45435</v>
      </c>
      <c r="DL21" s="95">
        <v>45441</v>
      </c>
      <c r="DM21" s="95"/>
      <c r="DN21" s="95">
        <v>45412</v>
      </c>
      <c r="DO21" s="95">
        <v>45420</v>
      </c>
      <c r="DP21" s="119">
        <f t="shared" si="25"/>
        <v>9</v>
      </c>
      <c r="DQ21" s="570"/>
      <c r="DR21" s="123">
        <v>45465</v>
      </c>
      <c r="DS21" s="124">
        <v>45470</v>
      </c>
      <c r="DT21" s="124"/>
      <c r="DU21" s="124">
        <v>45582</v>
      </c>
      <c r="DV21" s="124">
        <v>45591</v>
      </c>
      <c r="DW21" s="119">
        <f t="shared" si="26"/>
        <v>10</v>
      </c>
      <c r="DX21" s="570"/>
      <c r="DY21" s="123">
        <v>45461</v>
      </c>
      <c r="DZ21" s="124">
        <v>45467</v>
      </c>
      <c r="EA21" s="124"/>
      <c r="EB21" s="124">
        <v>45619</v>
      </c>
      <c r="EC21" s="124">
        <v>45622</v>
      </c>
      <c r="ED21" s="119">
        <f t="shared" si="27"/>
        <v>4</v>
      </c>
      <c r="EE21" s="570"/>
      <c r="EF21" s="123">
        <v>45472</v>
      </c>
      <c r="EG21" s="124">
        <v>45480</v>
      </c>
      <c r="EH21" s="124"/>
      <c r="EI21" s="124">
        <v>45593</v>
      </c>
      <c r="EJ21" s="124">
        <v>45621</v>
      </c>
      <c r="EK21" s="119">
        <f t="shared" si="28"/>
        <v>29</v>
      </c>
      <c r="EL21" s="570"/>
      <c r="EM21" s="116">
        <v>45481</v>
      </c>
      <c r="EN21" s="95">
        <v>45483</v>
      </c>
      <c r="EO21" s="95"/>
      <c r="EP21" s="95">
        <v>45624</v>
      </c>
      <c r="EQ21" s="95">
        <v>45626</v>
      </c>
      <c r="ER21" s="119">
        <f t="shared" si="29"/>
        <v>3</v>
      </c>
      <c r="ES21" s="570"/>
      <c r="ET21" s="116">
        <v>45473</v>
      </c>
      <c r="EU21" s="95">
        <v>45475</v>
      </c>
      <c r="EV21" s="95"/>
      <c r="EW21" s="95">
        <v>45624</v>
      </c>
      <c r="EX21" s="95">
        <v>45624</v>
      </c>
      <c r="EY21" s="119">
        <f t="shared" si="30"/>
        <v>1</v>
      </c>
      <c r="EZ21" s="570"/>
      <c r="FA21" s="116">
        <v>45461</v>
      </c>
      <c r="FB21" s="95">
        <v>45467</v>
      </c>
      <c r="FC21" s="95"/>
      <c r="FD21" s="95">
        <v>45461</v>
      </c>
      <c r="FE21" s="95">
        <v>45471</v>
      </c>
      <c r="FF21" s="119">
        <f t="shared" si="31"/>
        <v>11</v>
      </c>
      <c r="FG21" s="570"/>
      <c r="FH21" s="116">
        <v>45448</v>
      </c>
      <c r="FI21" s="95">
        <f>FH21+15</f>
        <v>45463</v>
      </c>
      <c r="FJ21" s="95"/>
      <c r="FK21" s="95">
        <v>45610</v>
      </c>
      <c r="FL21" s="95">
        <v>45631</v>
      </c>
      <c r="FM21" s="119">
        <f t="shared" si="32"/>
        <v>22</v>
      </c>
      <c r="FN21" s="144"/>
      <c r="FO21" s="155">
        <f t="shared" si="38"/>
        <v>45475</v>
      </c>
      <c r="FP21" s="95">
        <f t="shared" si="39"/>
        <v>45478</v>
      </c>
      <c r="FQ21" s="117"/>
      <c r="FR21" s="95">
        <v>45625</v>
      </c>
      <c r="FS21" s="95">
        <v>45631</v>
      </c>
      <c r="FT21" s="119">
        <f t="shared" si="33"/>
        <v>7</v>
      </c>
      <c r="FU21" s="570"/>
      <c r="FV21" s="116">
        <f t="shared" si="40"/>
        <v>45483</v>
      </c>
      <c r="FW21" s="95">
        <f t="shared" si="41"/>
        <v>45484</v>
      </c>
      <c r="FX21" s="117"/>
      <c r="FY21" s="95">
        <v>45641</v>
      </c>
      <c r="FZ21" s="95">
        <v>45643</v>
      </c>
      <c r="GA21" s="119">
        <f t="shared" si="34"/>
        <v>3</v>
      </c>
      <c r="GB21" s="570"/>
      <c r="GC21" s="437"/>
      <c r="GD21" s="575"/>
      <c r="GE21" s="572">
        <v>45444</v>
      </c>
      <c r="GG21" s="68"/>
    </row>
    <row r="22" spans="1:189" s="74" customFormat="1" ht="16.5" customHeight="1" x14ac:dyDescent="0.25">
      <c r="A22" s="564" t="s">
        <v>398</v>
      </c>
      <c r="B22" s="73">
        <f t="shared" si="35"/>
        <v>18</v>
      </c>
      <c r="C22" s="72" t="s">
        <v>1792</v>
      </c>
      <c r="D22" s="72" t="s">
        <v>1793</v>
      </c>
      <c r="E22" s="95" t="s">
        <v>1830</v>
      </c>
      <c r="F22" s="565" t="s">
        <v>2160</v>
      </c>
      <c r="G22" s="167" t="s">
        <v>2211</v>
      </c>
      <c r="H22" s="566" t="str">
        <f>VLOOKUP('200WTG PH-II'!E22,'[1]Stone Column Progress'!$C$6:$D$205,2,0)</f>
        <v>Bauer</v>
      </c>
      <c r="I22" s="574" t="s">
        <v>390</v>
      </c>
      <c r="J22" s="568">
        <v>545280</v>
      </c>
      <c r="K22" s="569">
        <v>2658291</v>
      </c>
      <c r="L22" s="116">
        <v>45275</v>
      </c>
      <c r="M22" s="95">
        <v>45315</v>
      </c>
      <c r="N22" s="117"/>
      <c r="O22" s="95">
        <v>45275</v>
      </c>
      <c r="P22" s="95">
        <v>45315</v>
      </c>
      <c r="Q22" s="570"/>
      <c r="R22" s="118">
        <f>VLOOKUP(E22,'[1]Stone Column Progress'!$C$6:$K$205,6,0)</f>
        <v>199</v>
      </c>
      <c r="S22" s="73">
        <f>VLOOKUP(E22,'[1]Stone Column Progress'!$C$6:$K$205,8,0)</f>
        <v>199</v>
      </c>
      <c r="T22" s="95">
        <v>45376</v>
      </c>
      <c r="U22" s="95">
        <v>45385</v>
      </c>
      <c r="V22" s="117"/>
      <c r="W22" s="95">
        <v>45384</v>
      </c>
      <c r="X22" s="95">
        <v>45388</v>
      </c>
      <c r="Y22" s="119">
        <f t="shared" si="13"/>
        <v>5</v>
      </c>
      <c r="Z22" s="144"/>
      <c r="AA22" s="155" t="s">
        <v>389</v>
      </c>
      <c r="AB22" s="95">
        <v>45397</v>
      </c>
      <c r="AC22" s="95">
        <v>45403</v>
      </c>
      <c r="AD22" s="117"/>
      <c r="AE22" s="95">
        <v>45434</v>
      </c>
      <c r="AF22" s="95">
        <v>45446</v>
      </c>
      <c r="AG22" s="570"/>
      <c r="AH22" s="116">
        <v>45396</v>
      </c>
      <c r="AI22" s="95">
        <v>45396</v>
      </c>
      <c r="AJ22" s="117"/>
      <c r="AK22" s="95">
        <v>45471</v>
      </c>
      <c r="AL22" s="95">
        <v>45474</v>
      </c>
      <c r="AM22" s="119">
        <f t="shared" si="14"/>
        <v>4</v>
      </c>
      <c r="AN22" s="120"/>
      <c r="AO22" s="158">
        <v>45397</v>
      </c>
      <c r="AP22" s="130">
        <v>45397</v>
      </c>
      <c r="AQ22" s="130"/>
      <c r="AR22" s="130">
        <v>45478</v>
      </c>
      <c r="AS22" s="130">
        <v>45478</v>
      </c>
      <c r="AT22" s="119">
        <f t="shared" si="15"/>
        <v>1</v>
      </c>
      <c r="AU22" s="571"/>
      <c r="AV22" s="116">
        <v>45398</v>
      </c>
      <c r="AW22" s="95">
        <v>45398</v>
      </c>
      <c r="AX22" s="117"/>
      <c r="AY22" s="95">
        <v>45480</v>
      </c>
      <c r="AZ22" s="95">
        <v>45480</v>
      </c>
      <c r="BA22" s="119">
        <f t="shared" si="16"/>
        <v>1</v>
      </c>
      <c r="BB22" s="144"/>
      <c r="BC22" s="155">
        <v>45399</v>
      </c>
      <c r="BD22" s="95">
        <v>45400</v>
      </c>
      <c r="BE22" s="95"/>
      <c r="BF22" s="95">
        <v>45485</v>
      </c>
      <c r="BG22" s="95">
        <v>45485</v>
      </c>
      <c r="BH22" s="119">
        <f t="shared" si="17"/>
        <v>1</v>
      </c>
      <c r="BI22" s="570"/>
      <c r="BJ22" s="116">
        <v>45402</v>
      </c>
      <c r="BK22" s="95">
        <v>45409</v>
      </c>
      <c r="BL22" s="95"/>
      <c r="BM22" s="95">
        <v>45485</v>
      </c>
      <c r="BN22" s="95">
        <v>45494</v>
      </c>
      <c r="BO22" s="119">
        <f t="shared" si="18"/>
        <v>10</v>
      </c>
      <c r="BP22" s="570"/>
      <c r="BQ22" s="116">
        <v>45412</v>
      </c>
      <c r="BR22" s="95">
        <v>45413</v>
      </c>
      <c r="BS22" s="95"/>
      <c r="BT22" s="95">
        <v>45512</v>
      </c>
      <c r="BU22" s="95">
        <v>45513</v>
      </c>
      <c r="BV22" s="119">
        <f t="shared" si="36"/>
        <v>2</v>
      </c>
      <c r="BW22" s="119">
        <f t="shared" si="19"/>
        <v>43</v>
      </c>
      <c r="BX22" s="570"/>
      <c r="BY22" s="116">
        <v>45415</v>
      </c>
      <c r="BZ22" s="95">
        <v>45421</v>
      </c>
      <c r="CA22" s="117"/>
      <c r="CB22" s="95">
        <v>45520</v>
      </c>
      <c r="CC22" s="95">
        <v>45618</v>
      </c>
      <c r="CD22" s="119">
        <f t="shared" si="20"/>
        <v>99</v>
      </c>
      <c r="CE22" s="570"/>
      <c r="CF22" s="116">
        <v>45415</v>
      </c>
      <c r="CG22" s="95">
        <v>45421</v>
      </c>
      <c r="CH22" s="95"/>
      <c r="CI22" s="95">
        <v>45527</v>
      </c>
      <c r="CJ22" s="95">
        <v>45527</v>
      </c>
      <c r="CK22" s="119">
        <f t="shared" si="21"/>
        <v>1</v>
      </c>
      <c r="CL22" s="119"/>
      <c r="CM22" s="119"/>
      <c r="CN22" s="570"/>
      <c r="CO22" s="116">
        <v>45409</v>
      </c>
      <c r="CP22" s="95">
        <v>45423</v>
      </c>
      <c r="CQ22" s="117"/>
      <c r="CR22" s="95">
        <v>45573</v>
      </c>
      <c r="CS22" s="95">
        <v>45588</v>
      </c>
      <c r="CT22" s="119">
        <f t="shared" si="22"/>
        <v>16</v>
      </c>
      <c r="CU22" s="571"/>
      <c r="CV22" s="116">
        <v>45381</v>
      </c>
      <c r="CW22" s="95">
        <v>45387</v>
      </c>
      <c r="CX22" s="117"/>
      <c r="CY22" s="95" t="s">
        <v>2142</v>
      </c>
      <c r="CZ22" s="95" t="s">
        <v>2142</v>
      </c>
      <c r="DA22" s="119" t="e">
        <f t="shared" si="23"/>
        <v>#VALUE!</v>
      </c>
      <c r="DB22" s="570"/>
      <c r="DC22" s="116">
        <v>45381</v>
      </c>
      <c r="DD22" s="95">
        <v>45387</v>
      </c>
      <c r="DE22" s="117"/>
      <c r="DF22" s="95">
        <v>45406</v>
      </c>
      <c r="DG22" s="95">
        <v>45414</v>
      </c>
      <c r="DH22" s="119">
        <f t="shared" si="24"/>
        <v>9</v>
      </c>
      <c r="DI22" s="144"/>
      <c r="DJ22" s="156" t="str">
        <f>_xlfn.XLOOKUP(E22,[1]CranePad!$D$4:$D$203,[1]CranePad!$E$4:$E$203,0,0,1)</f>
        <v>Vaibhav</v>
      </c>
      <c r="DK22" s="155">
        <v>45427</v>
      </c>
      <c r="DL22" s="95">
        <v>45433</v>
      </c>
      <c r="DM22" s="95"/>
      <c r="DN22" s="95">
        <v>45406</v>
      </c>
      <c r="DO22" s="95">
        <v>45414</v>
      </c>
      <c r="DP22" s="119">
        <f t="shared" si="25"/>
        <v>9</v>
      </c>
      <c r="DQ22" s="570"/>
      <c r="DR22" s="123">
        <v>45457</v>
      </c>
      <c r="DS22" s="124">
        <v>45462</v>
      </c>
      <c r="DT22" s="124"/>
      <c r="DU22" s="124">
        <v>45546</v>
      </c>
      <c r="DV22" s="124">
        <v>45564</v>
      </c>
      <c r="DW22" s="119">
        <f t="shared" si="26"/>
        <v>19</v>
      </c>
      <c r="DX22" s="570"/>
      <c r="DY22" s="123">
        <v>45453</v>
      </c>
      <c r="DZ22" s="124">
        <v>45459</v>
      </c>
      <c r="EA22" s="124"/>
      <c r="EB22" s="124">
        <v>45592</v>
      </c>
      <c r="EC22" s="124">
        <v>45607</v>
      </c>
      <c r="ED22" s="119">
        <f t="shared" si="27"/>
        <v>16</v>
      </c>
      <c r="EE22" s="570"/>
      <c r="EF22" s="123">
        <v>45464</v>
      </c>
      <c r="EG22" s="124">
        <v>45472</v>
      </c>
      <c r="EH22" s="124"/>
      <c r="EI22" s="124">
        <v>45568</v>
      </c>
      <c r="EJ22" s="124">
        <v>45574</v>
      </c>
      <c r="EK22" s="119">
        <f t="shared" si="28"/>
        <v>7</v>
      </c>
      <c r="EL22" s="570"/>
      <c r="EM22" s="116">
        <v>45473</v>
      </c>
      <c r="EN22" s="95">
        <v>45475</v>
      </c>
      <c r="EO22" s="95"/>
      <c r="EP22" s="95">
        <v>45575</v>
      </c>
      <c r="EQ22" s="95">
        <v>45583</v>
      </c>
      <c r="ER22" s="119">
        <f t="shared" si="29"/>
        <v>9</v>
      </c>
      <c r="ES22" s="570"/>
      <c r="ET22" s="116">
        <v>45465</v>
      </c>
      <c r="EU22" s="95">
        <v>45467</v>
      </c>
      <c r="EV22" s="95"/>
      <c r="EW22" s="95">
        <v>45607</v>
      </c>
      <c r="EX22" s="95">
        <v>45607</v>
      </c>
      <c r="EY22" s="119">
        <f t="shared" si="30"/>
        <v>1</v>
      </c>
      <c r="EZ22" s="570"/>
      <c r="FA22" s="116">
        <v>45453</v>
      </c>
      <c r="FB22" s="95">
        <v>45459</v>
      </c>
      <c r="FC22" s="95"/>
      <c r="FD22" s="95">
        <v>45453</v>
      </c>
      <c r="FE22" s="95">
        <v>45461</v>
      </c>
      <c r="FF22" s="119">
        <f t="shared" si="31"/>
        <v>9</v>
      </c>
      <c r="FG22" s="570"/>
      <c r="FH22" s="116">
        <v>45448</v>
      </c>
      <c r="FI22" s="95">
        <f>FH22+15</f>
        <v>45463</v>
      </c>
      <c r="FJ22" s="95"/>
      <c r="FK22" s="95">
        <v>45565</v>
      </c>
      <c r="FL22" s="95">
        <v>45593</v>
      </c>
      <c r="FM22" s="119">
        <f t="shared" si="32"/>
        <v>29</v>
      </c>
      <c r="FN22" s="144"/>
      <c r="FO22" s="155">
        <f t="shared" si="38"/>
        <v>45467</v>
      </c>
      <c r="FP22" s="95">
        <f t="shared" si="39"/>
        <v>45470</v>
      </c>
      <c r="FQ22" s="117"/>
      <c r="FR22" s="95">
        <v>45608</v>
      </c>
      <c r="FS22" s="95">
        <v>45614</v>
      </c>
      <c r="FT22" s="119">
        <f t="shared" si="33"/>
        <v>7</v>
      </c>
      <c r="FU22" s="570"/>
      <c r="FV22" s="116">
        <f t="shared" si="40"/>
        <v>45475</v>
      </c>
      <c r="FW22" s="95">
        <f t="shared" si="41"/>
        <v>45476</v>
      </c>
      <c r="FX22" s="117"/>
      <c r="FY22" s="95">
        <v>45614</v>
      </c>
      <c r="FZ22" s="95">
        <v>45619</v>
      </c>
      <c r="GA22" s="119">
        <f t="shared" si="34"/>
        <v>6</v>
      </c>
      <c r="GB22" s="570"/>
      <c r="GC22" s="437"/>
      <c r="GD22" s="575"/>
      <c r="GE22" s="572">
        <v>45444</v>
      </c>
      <c r="GG22" s="68"/>
    </row>
    <row r="23" spans="1:189" ht="16.5" customHeight="1" x14ac:dyDescent="0.25">
      <c r="A23" s="564" t="s">
        <v>395</v>
      </c>
      <c r="B23" s="73">
        <f t="shared" si="35"/>
        <v>19</v>
      </c>
      <c r="C23" s="72" t="s">
        <v>1792</v>
      </c>
      <c r="D23" s="72" t="s">
        <v>1793</v>
      </c>
      <c r="E23" s="95" t="s">
        <v>1831</v>
      </c>
      <c r="F23" s="565" t="s">
        <v>2160</v>
      </c>
      <c r="G23" s="167" t="s">
        <v>2216</v>
      </c>
      <c r="H23" s="566" t="str">
        <f>VLOOKUP('200WTG PH-II'!E23,'[1]Stone Column Progress'!$C$6:$D$205,2,0)</f>
        <v>Bauer</v>
      </c>
      <c r="I23" s="567" t="s">
        <v>390</v>
      </c>
      <c r="J23" s="568">
        <v>548252</v>
      </c>
      <c r="K23" s="569">
        <v>2659126</v>
      </c>
      <c r="L23" s="116">
        <v>45246</v>
      </c>
      <c r="M23" s="95">
        <v>45292</v>
      </c>
      <c r="N23" s="117"/>
      <c r="O23" s="95">
        <v>45246</v>
      </c>
      <c r="P23" s="95">
        <v>45292</v>
      </c>
      <c r="Q23" s="577"/>
      <c r="R23" s="118">
        <f>VLOOKUP(E23,'[1]Stone Column Progress'!$C$6:$K$205,6,0)</f>
        <v>223</v>
      </c>
      <c r="S23" s="73">
        <f>VLOOKUP(E23,'[1]Stone Column Progress'!$C$6:$K$205,8,0)</f>
        <v>223</v>
      </c>
      <c r="T23" s="95">
        <v>45352</v>
      </c>
      <c r="U23" s="95">
        <v>45361</v>
      </c>
      <c r="V23" s="117"/>
      <c r="W23" s="95">
        <v>45347</v>
      </c>
      <c r="X23" s="95">
        <v>45356</v>
      </c>
      <c r="Y23" s="119">
        <f t="shared" si="13"/>
        <v>10</v>
      </c>
      <c r="Z23" s="153"/>
      <c r="AA23" s="156"/>
      <c r="AB23" s="95"/>
      <c r="AC23" s="95"/>
      <c r="AD23" s="117"/>
      <c r="AE23" s="95"/>
      <c r="AF23" s="95"/>
      <c r="AG23" s="577"/>
      <c r="AH23" s="116">
        <v>45382</v>
      </c>
      <c r="AI23" s="95">
        <v>45382</v>
      </c>
      <c r="AJ23" s="117"/>
      <c r="AK23" s="95">
        <v>45426</v>
      </c>
      <c r="AL23" s="95">
        <v>45429</v>
      </c>
      <c r="AM23" s="119">
        <f t="shared" si="14"/>
        <v>4</v>
      </c>
      <c r="AN23" s="120"/>
      <c r="AO23" s="158">
        <v>45383</v>
      </c>
      <c r="AP23" s="130">
        <v>45383</v>
      </c>
      <c r="AQ23" s="130"/>
      <c r="AR23" s="130">
        <v>45430</v>
      </c>
      <c r="AS23" s="130">
        <v>45434</v>
      </c>
      <c r="AT23" s="119">
        <f t="shared" si="15"/>
        <v>5</v>
      </c>
      <c r="AU23" s="571"/>
      <c r="AV23" s="116">
        <v>45384</v>
      </c>
      <c r="AW23" s="95">
        <v>45384</v>
      </c>
      <c r="AX23" s="117"/>
      <c r="AY23" s="95">
        <v>45437</v>
      </c>
      <c r="AZ23" s="95">
        <v>45437</v>
      </c>
      <c r="BA23" s="119">
        <f t="shared" si="16"/>
        <v>1</v>
      </c>
      <c r="BB23" s="144"/>
      <c r="BC23" s="155">
        <v>45385</v>
      </c>
      <c r="BD23" s="95">
        <v>45386</v>
      </c>
      <c r="BE23" s="95"/>
      <c r="BF23" s="95">
        <v>45441</v>
      </c>
      <c r="BG23" s="95">
        <v>45446</v>
      </c>
      <c r="BH23" s="119">
        <f t="shared" si="17"/>
        <v>6</v>
      </c>
      <c r="BI23" s="570"/>
      <c r="BJ23" s="116">
        <v>45388</v>
      </c>
      <c r="BK23" s="95">
        <v>45395</v>
      </c>
      <c r="BL23" s="95"/>
      <c r="BM23" s="95">
        <v>45447</v>
      </c>
      <c r="BN23" s="95">
        <v>45459</v>
      </c>
      <c r="BO23" s="119">
        <f t="shared" si="18"/>
        <v>13</v>
      </c>
      <c r="BP23" s="570"/>
      <c r="BQ23" s="116">
        <v>45398</v>
      </c>
      <c r="BR23" s="95">
        <v>45399</v>
      </c>
      <c r="BS23" s="95"/>
      <c r="BT23" s="95">
        <v>45461</v>
      </c>
      <c r="BU23" s="95">
        <v>45462</v>
      </c>
      <c r="BV23" s="119">
        <f t="shared" si="36"/>
        <v>2</v>
      </c>
      <c r="BW23" s="119">
        <f t="shared" si="19"/>
        <v>37</v>
      </c>
      <c r="BX23" s="570"/>
      <c r="BY23" s="116">
        <v>45401</v>
      </c>
      <c r="BZ23" s="95">
        <v>45407</v>
      </c>
      <c r="CA23" s="117"/>
      <c r="CB23" s="95">
        <v>45476</v>
      </c>
      <c r="CC23" s="95">
        <v>45615</v>
      </c>
      <c r="CD23" s="119">
        <f t="shared" si="20"/>
        <v>140</v>
      </c>
      <c r="CE23" s="570"/>
      <c r="CF23" s="116">
        <v>45401</v>
      </c>
      <c r="CG23" s="95">
        <v>45407</v>
      </c>
      <c r="CH23" s="95"/>
      <c r="CI23" s="95">
        <v>45475</v>
      </c>
      <c r="CJ23" s="95">
        <v>45475</v>
      </c>
      <c r="CK23" s="119">
        <f t="shared" si="21"/>
        <v>1</v>
      </c>
      <c r="CL23" s="119"/>
      <c r="CM23" s="119"/>
      <c r="CN23" s="570"/>
      <c r="CO23" s="116">
        <v>45395</v>
      </c>
      <c r="CP23" s="95">
        <v>45409</v>
      </c>
      <c r="CQ23" s="117"/>
      <c r="CR23" s="95">
        <v>45526</v>
      </c>
      <c r="CS23" s="95">
        <v>45599</v>
      </c>
      <c r="CT23" s="119">
        <f t="shared" si="22"/>
        <v>74</v>
      </c>
      <c r="CU23" s="571"/>
      <c r="CV23" s="116">
        <v>45365</v>
      </c>
      <c r="CW23" s="95">
        <v>45371</v>
      </c>
      <c r="CX23" s="117"/>
      <c r="CY23" s="95">
        <v>45342</v>
      </c>
      <c r="CZ23" s="95">
        <v>45375</v>
      </c>
      <c r="DA23" s="119">
        <f t="shared" si="23"/>
        <v>34</v>
      </c>
      <c r="DB23" s="570"/>
      <c r="DC23" s="116">
        <v>45365</v>
      </c>
      <c r="DD23" s="95">
        <v>45371</v>
      </c>
      <c r="DE23" s="117"/>
      <c r="DF23" s="95">
        <v>45414</v>
      </c>
      <c r="DG23" s="95">
        <v>45422</v>
      </c>
      <c r="DH23" s="119">
        <f t="shared" si="24"/>
        <v>9</v>
      </c>
      <c r="DI23" s="144"/>
      <c r="DJ23" s="156" t="str">
        <f>_xlfn.XLOOKUP(E23,[1]CranePad!$D$4:$D$203,[1]CranePad!$E$4:$E$203,0,0,1)</f>
        <v>Radhe Radhe</v>
      </c>
      <c r="DK23" s="155">
        <v>45409</v>
      </c>
      <c r="DL23" s="95">
        <v>45415</v>
      </c>
      <c r="DM23" s="95"/>
      <c r="DN23" s="95">
        <v>45414</v>
      </c>
      <c r="DO23" s="95">
        <v>45422</v>
      </c>
      <c r="DP23" s="119">
        <f t="shared" si="25"/>
        <v>9</v>
      </c>
      <c r="DQ23" s="570"/>
      <c r="DR23" s="123">
        <v>45435</v>
      </c>
      <c r="DS23" s="124">
        <v>45440</v>
      </c>
      <c r="DT23" s="124"/>
      <c r="DU23" s="124">
        <v>45499</v>
      </c>
      <c r="DV23" s="124">
        <v>45518</v>
      </c>
      <c r="DW23" s="119">
        <f t="shared" si="26"/>
        <v>20</v>
      </c>
      <c r="DX23" s="570"/>
      <c r="DY23" s="123">
        <v>45423</v>
      </c>
      <c r="DZ23" s="124">
        <v>45429</v>
      </c>
      <c r="EA23" s="124"/>
      <c r="EB23" s="124">
        <v>45601</v>
      </c>
      <c r="EC23" s="124">
        <v>45612</v>
      </c>
      <c r="ED23" s="119">
        <f t="shared" si="27"/>
        <v>12</v>
      </c>
      <c r="EE23" s="570"/>
      <c r="EF23" s="123">
        <v>45442</v>
      </c>
      <c r="EG23" s="124">
        <v>45450</v>
      </c>
      <c r="EH23" s="124"/>
      <c r="EI23" s="124">
        <v>45526</v>
      </c>
      <c r="EJ23" s="124">
        <v>45547</v>
      </c>
      <c r="EK23" s="119">
        <f t="shared" si="28"/>
        <v>22</v>
      </c>
      <c r="EL23" s="570"/>
      <c r="EM23" s="116">
        <v>45451</v>
      </c>
      <c r="EN23" s="95">
        <v>45453</v>
      </c>
      <c r="EO23" s="95"/>
      <c r="EP23" s="95">
        <v>45548</v>
      </c>
      <c r="EQ23" s="95">
        <v>45554</v>
      </c>
      <c r="ER23" s="119">
        <f t="shared" si="29"/>
        <v>7</v>
      </c>
      <c r="ES23" s="570"/>
      <c r="ET23" s="116">
        <v>45435</v>
      </c>
      <c r="EU23" s="95">
        <v>45437</v>
      </c>
      <c r="EV23" s="95"/>
      <c r="EW23" s="95">
        <v>45608</v>
      </c>
      <c r="EX23" s="95">
        <v>45608</v>
      </c>
      <c r="EY23" s="119">
        <f t="shared" si="30"/>
        <v>1</v>
      </c>
      <c r="EZ23" s="570"/>
      <c r="FA23" s="116">
        <v>45423</v>
      </c>
      <c r="FB23" s="95">
        <v>45429</v>
      </c>
      <c r="FC23" s="95"/>
      <c r="FD23" s="95">
        <v>45407</v>
      </c>
      <c r="FE23" s="95">
        <v>45419</v>
      </c>
      <c r="FF23" s="119">
        <f t="shared" si="31"/>
        <v>13</v>
      </c>
      <c r="FG23" s="570"/>
      <c r="FH23" s="116">
        <v>45415</v>
      </c>
      <c r="FI23" s="95">
        <f t="shared" si="37"/>
        <v>45430</v>
      </c>
      <c r="FJ23" s="95"/>
      <c r="FK23" s="95">
        <v>45565</v>
      </c>
      <c r="FL23" s="95">
        <v>45593</v>
      </c>
      <c r="FM23" s="119">
        <f t="shared" si="32"/>
        <v>29</v>
      </c>
      <c r="FN23" s="144"/>
      <c r="FO23" s="155">
        <f t="shared" si="38"/>
        <v>45437</v>
      </c>
      <c r="FP23" s="95">
        <f t="shared" si="39"/>
        <v>45440</v>
      </c>
      <c r="FQ23" s="117"/>
      <c r="FR23" s="95">
        <v>45614</v>
      </c>
      <c r="FS23" s="95">
        <v>45618</v>
      </c>
      <c r="FT23" s="119">
        <f t="shared" si="33"/>
        <v>5</v>
      </c>
      <c r="FU23" s="570"/>
      <c r="FV23" s="116">
        <f t="shared" si="40"/>
        <v>45453</v>
      </c>
      <c r="FW23" s="95">
        <f t="shared" si="41"/>
        <v>45454</v>
      </c>
      <c r="FX23" s="117"/>
      <c r="FY23" s="95">
        <v>45618</v>
      </c>
      <c r="FZ23" s="95">
        <v>45620</v>
      </c>
      <c r="GA23" s="119">
        <f t="shared" si="34"/>
        <v>3</v>
      </c>
      <c r="GB23" s="570"/>
      <c r="GC23" s="436"/>
      <c r="GD23" s="122"/>
      <c r="GE23" s="572">
        <v>45536</v>
      </c>
    </row>
    <row r="24" spans="1:189" ht="16.5" customHeight="1" x14ac:dyDescent="0.25">
      <c r="A24" s="564" t="s">
        <v>398</v>
      </c>
      <c r="B24" s="73">
        <f t="shared" si="35"/>
        <v>20</v>
      </c>
      <c r="C24" s="72" t="s">
        <v>1792</v>
      </c>
      <c r="D24" s="72" t="s">
        <v>1793</v>
      </c>
      <c r="E24" s="95" t="s">
        <v>1832</v>
      </c>
      <c r="F24" s="565" t="s">
        <v>2160</v>
      </c>
      <c r="G24" s="167" t="s">
        <v>2216</v>
      </c>
      <c r="H24" s="566" t="str">
        <f>VLOOKUP('200WTG PH-II'!E24,'[1]Stone Column Progress'!$C$6:$D$205,2,0)</f>
        <v>Sarita infra</v>
      </c>
      <c r="I24" s="567" t="s">
        <v>390</v>
      </c>
      <c r="J24" s="568">
        <v>547227</v>
      </c>
      <c r="K24" s="569">
        <v>2660377</v>
      </c>
      <c r="L24" s="116">
        <v>45269</v>
      </c>
      <c r="M24" s="95">
        <v>45315</v>
      </c>
      <c r="N24" s="117"/>
      <c r="O24" s="95">
        <v>45269</v>
      </c>
      <c r="P24" s="95">
        <v>45315</v>
      </c>
      <c r="Q24" s="570"/>
      <c r="R24" s="118">
        <f>VLOOKUP(E24,'[1]Stone Column Progress'!$C$6:$K$205,6,0)</f>
        <v>199</v>
      </c>
      <c r="S24" s="73">
        <f>VLOOKUP(E24,'[1]Stone Column Progress'!$C$6:$K$205,8,0)</f>
        <v>199</v>
      </c>
      <c r="T24" s="95">
        <v>45343</v>
      </c>
      <c r="U24" s="95">
        <v>45352</v>
      </c>
      <c r="V24" s="117"/>
      <c r="W24" s="95">
        <v>45343</v>
      </c>
      <c r="X24" s="95">
        <v>45356</v>
      </c>
      <c r="Y24" s="119">
        <f t="shared" si="13"/>
        <v>14</v>
      </c>
      <c r="Z24" s="144"/>
      <c r="AA24" s="156"/>
      <c r="AB24" s="95"/>
      <c r="AC24" s="95"/>
      <c r="AD24" s="117"/>
      <c r="AE24" s="95"/>
      <c r="AF24" s="95"/>
      <c r="AG24" s="570"/>
      <c r="AH24" s="116">
        <v>45378</v>
      </c>
      <c r="AI24" s="95">
        <v>45378</v>
      </c>
      <c r="AJ24" s="117"/>
      <c r="AK24" s="95">
        <v>45417</v>
      </c>
      <c r="AL24" s="95">
        <v>45430</v>
      </c>
      <c r="AM24" s="119">
        <f t="shared" si="14"/>
        <v>14</v>
      </c>
      <c r="AN24" s="120"/>
      <c r="AO24" s="158">
        <v>45379</v>
      </c>
      <c r="AP24" s="130">
        <v>45379</v>
      </c>
      <c r="AQ24" s="130"/>
      <c r="AR24" s="130">
        <v>45432</v>
      </c>
      <c r="AS24" s="130">
        <v>45434</v>
      </c>
      <c r="AT24" s="119">
        <f t="shared" si="15"/>
        <v>3</v>
      </c>
      <c r="AU24" s="571"/>
      <c r="AV24" s="116">
        <v>45380</v>
      </c>
      <c r="AW24" s="95">
        <v>45380</v>
      </c>
      <c r="AX24" s="117"/>
      <c r="AY24" s="95">
        <v>45434</v>
      </c>
      <c r="AZ24" s="95">
        <v>45434</v>
      </c>
      <c r="BA24" s="119">
        <f t="shared" si="16"/>
        <v>1</v>
      </c>
      <c r="BB24" s="144"/>
      <c r="BC24" s="155">
        <v>45381</v>
      </c>
      <c r="BD24" s="95">
        <v>45382</v>
      </c>
      <c r="BE24" s="95"/>
      <c r="BF24" s="95">
        <v>45439</v>
      </c>
      <c r="BG24" s="95">
        <v>45441</v>
      </c>
      <c r="BH24" s="119">
        <f t="shared" si="17"/>
        <v>3</v>
      </c>
      <c r="BI24" s="570"/>
      <c r="BJ24" s="116">
        <v>45384</v>
      </c>
      <c r="BK24" s="95">
        <v>45391</v>
      </c>
      <c r="BL24" s="95"/>
      <c r="BM24" s="95">
        <v>45442</v>
      </c>
      <c r="BN24" s="95">
        <v>45457</v>
      </c>
      <c r="BO24" s="119">
        <f t="shared" si="18"/>
        <v>16</v>
      </c>
      <c r="BP24" s="570"/>
      <c r="BQ24" s="116">
        <v>45394</v>
      </c>
      <c r="BR24" s="95">
        <v>45395</v>
      </c>
      <c r="BS24" s="95"/>
      <c r="BT24" s="95">
        <v>45459</v>
      </c>
      <c r="BU24" s="95">
        <v>45459</v>
      </c>
      <c r="BV24" s="119">
        <f t="shared" si="36"/>
        <v>1</v>
      </c>
      <c r="BW24" s="119">
        <f t="shared" si="19"/>
        <v>43</v>
      </c>
      <c r="BX24" s="570"/>
      <c r="BY24" s="116">
        <v>45397</v>
      </c>
      <c r="BZ24" s="95">
        <v>45403</v>
      </c>
      <c r="CA24" s="117"/>
      <c r="CB24" s="95">
        <v>45470</v>
      </c>
      <c r="CC24" s="95">
        <v>45615</v>
      </c>
      <c r="CD24" s="119">
        <f t="shared" si="20"/>
        <v>146</v>
      </c>
      <c r="CE24" s="570"/>
      <c r="CF24" s="116">
        <v>45397</v>
      </c>
      <c r="CG24" s="95">
        <v>45403</v>
      </c>
      <c r="CH24" s="95"/>
      <c r="CI24" s="95">
        <v>45473</v>
      </c>
      <c r="CJ24" s="95">
        <v>45473</v>
      </c>
      <c r="CK24" s="119">
        <f t="shared" si="21"/>
        <v>1</v>
      </c>
      <c r="CL24" s="119"/>
      <c r="CM24" s="119"/>
      <c r="CN24" s="570"/>
      <c r="CO24" s="116">
        <v>45391</v>
      </c>
      <c r="CP24" s="95">
        <v>45405</v>
      </c>
      <c r="CQ24" s="117"/>
      <c r="CR24" s="95">
        <v>45522</v>
      </c>
      <c r="CS24" s="95">
        <v>45591</v>
      </c>
      <c r="CT24" s="119">
        <f t="shared" si="22"/>
        <v>70</v>
      </c>
      <c r="CU24" s="571"/>
      <c r="CV24" s="116">
        <v>45357</v>
      </c>
      <c r="CW24" s="95">
        <v>45363</v>
      </c>
      <c r="CX24" s="117"/>
      <c r="CY24" s="95">
        <v>45342</v>
      </c>
      <c r="CZ24" s="95">
        <v>45355</v>
      </c>
      <c r="DA24" s="119">
        <f t="shared" si="23"/>
        <v>14</v>
      </c>
      <c r="DB24" s="570"/>
      <c r="DC24" s="116">
        <v>45357</v>
      </c>
      <c r="DD24" s="95">
        <v>45363</v>
      </c>
      <c r="DE24" s="117"/>
      <c r="DF24" s="95">
        <v>45409</v>
      </c>
      <c r="DG24" s="95">
        <v>45417</v>
      </c>
      <c r="DH24" s="119">
        <f t="shared" si="24"/>
        <v>9</v>
      </c>
      <c r="DI24" s="144"/>
      <c r="DJ24" s="156" t="str">
        <f>_xlfn.XLOOKUP(E24,[1]CranePad!$D$4:$D$203,[1]CranePad!$E$4:$E$203,0,0,1)</f>
        <v>Radhe Radhe</v>
      </c>
      <c r="DK24" s="155">
        <v>45403</v>
      </c>
      <c r="DL24" s="95">
        <v>45409</v>
      </c>
      <c r="DM24" s="95"/>
      <c r="DN24" s="95">
        <v>45409</v>
      </c>
      <c r="DO24" s="95">
        <v>45417</v>
      </c>
      <c r="DP24" s="119">
        <f t="shared" si="25"/>
        <v>9</v>
      </c>
      <c r="DQ24" s="570"/>
      <c r="DR24" s="123">
        <v>45427</v>
      </c>
      <c r="DS24" s="124">
        <v>45432</v>
      </c>
      <c r="DT24" s="124"/>
      <c r="DU24" s="124">
        <v>45498</v>
      </c>
      <c r="DV24" s="124">
        <v>45517</v>
      </c>
      <c r="DW24" s="119">
        <f t="shared" si="26"/>
        <v>20</v>
      </c>
      <c r="DX24" s="570"/>
      <c r="DY24" s="123">
        <v>45421</v>
      </c>
      <c r="DZ24" s="124">
        <v>45427</v>
      </c>
      <c r="EA24" s="124"/>
      <c r="EB24" s="124">
        <v>45595</v>
      </c>
      <c r="EC24" s="124">
        <v>45602</v>
      </c>
      <c r="ED24" s="119">
        <f t="shared" si="27"/>
        <v>8</v>
      </c>
      <c r="EE24" s="570"/>
      <c r="EF24" s="123">
        <v>45434</v>
      </c>
      <c r="EG24" s="124">
        <v>45442</v>
      </c>
      <c r="EH24" s="124"/>
      <c r="EI24" s="124">
        <v>45520</v>
      </c>
      <c r="EJ24" s="124">
        <v>45587</v>
      </c>
      <c r="EK24" s="119">
        <f t="shared" si="28"/>
        <v>68</v>
      </c>
      <c r="EL24" s="570"/>
      <c r="EM24" s="116">
        <v>45443</v>
      </c>
      <c r="EN24" s="95">
        <v>45445</v>
      </c>
      <c r="EO24" s="95"/>
      <c r="EP24" s="95">
        <v>45588</v>
      </c>
      <c r="EQ24" s="95">
        <v>45593</v>
      </c>
      <c r="ER24" s="119">
        <f t="shared" si="29"/>
        <v>6</v>
      </c>
      <c r="ES24" s="570"/>
      <c r="ET24" s="116">
        <v>45433</v>
      </c>
      <c r="EU24" s="95">
        <v>45435</v>
      </c>
      <c r="EV24" s="95"/>
      <c r="EW24" s="95">
        <v>45606</v>
      </c>
      <c r="EX24" s="95">
        <v>45606</v>
      </c>
      <c r="EY24" s="119">
        <f t="shared" si="30"/>
        <v>1</v>
      </c>
      <c r="EZ24" s="570"/>
      <c r="FA24" s="116">
        <v>45421</v>
      </c>
      <c r="FB24" s="95">
        <v>45427</v>
      </c>
      <c r="FC24" s="95"/>
      <c r="FD24" s="95">
        <v>45418</v>
      </c>
      <c r="FE24" s="95">
        <v>45424</v>
      </c>
      <c r="FF24" s="119">
        <f t="shared" si="31"/>
        <v>7</v>
      </c>
      <c r="FG24" s="570"/>
      <c r="FH24" s="116">
        <v>45415</v>
      </c>
      <c r="FI24" s="95">
        <f t="shared" si="37"/>
        <v>45430</v>
      </c>
      <c r="FJ24" s="95"/>
      <c r="FK24" s="95">
        <v>45565</v>
      </c>
      <c r="FL24" s="95">
        <v>45593</v>
      </c>
      <c r="FM24" s="119">
        <f t="shared" si="32"/>
        <v>29</v>
      </c>
      <c r="FN24" s="144"/>
      <c r="FO24" s="155">
        <f t="shared" si="38"/>
        <v>45435</v>
      </c>
      <c r="FP24" s="95">
        <f t="shared" si="39"/>
        <v>45438</v>
      </c>
      <c r="FQ24" s="117"/>
      <c r="FR24" s="95">
        <v>45608</v>
      </c>
      <c r="FS24" s="95">
        <v>45614</v>
      </c>
      <c r="FT24" s="119">
        <f t="shared" si="33"/>
        <v>7</v>
      </c>
      <c r="FU24" s="570"/>
      <c r="FV24" s="116">
        <f t="shared" si="40"/>
        <v>45445</v>
      </c>
      <c r="FW24" s="95">
        <f t="shared" si="41"/>
        <v>45446</v>
      </c>
      <c r="FX24" s="117"/>
      <c r="FY24" s="95">
        <v>45614</v>
      </c>
      <c r="FZ24" s="95">
        <v>45620</v>
      </c>
      <c r="GA24" s="119">
        <f t="shared" si="34"/>
        <v>7</v>
      </c>
      <c r="GB24" s="570"/>
      <c r="GC24" s="436"/>
      <c r="GD24" s="122"/>
      <c r="GE24" s="572">
        <v>45536</v>
      </c>
    </row>
    <row r="25" spans="1:189" ht="16.5" customHeight="1" x14ac:dyDescent="0.25">
      <c r="A25" s="564" t="s">
        <v>395</v>
      </c>
      <c r="B25" s="73">
        <f t="shared" si="35"/>
        <v>21</v>
      </c>
      <c r="C25" s="72" t="s">
        <v>1792</v>
      </c>
      <c r="D25" s="72" t="s">
        <v>1793</v>
      </c>
      <c r="E25" s="95" t="s">
        <v>1833</v>
      </c>
      <c r="F25" s="565" t="s">
        <v>2160</v>
      </c>
      <c r="G25" s="167" t="s">
        <v>2216</v>
      </c>
      <c r="H25" s="566" t="str">
        <f>VLOOKUP('200WTG PH-II'!E25,'[1]Stone Column Progress'!$C$6:$D$205,2,0)</f>
        <v>Bauer</v>
      </c>
      <c r="I25" s="567" t="s">
        <v>390</v>
      </c>
      <c r="J25" s="568">
        <v>547418</v>
      </c>
      <c r="K25" s="569">
        <v>2659391</v>
      </c>
      <c r="L25" s="116">
        <v>45271</v>
      </c>
      <c r="M25" s="95">
        <v>45292</v>
      </c>
      <c r="N25" s="117"/>
      <c r="O25" s="95">
        <v>45271</v>
      </c>
      <c r="P25" s="95">
        <v>45292</v>
      </c>
      <c r="Q25" s="570"/>
      <c r="R25" s="118">
        <f>VLOOKUP(E25,'[1]Stone Column Progress'!$C$6:$K$205,6,0)</f>
        <v>211</v>
      </c>
      <c r="S25" s="73">
        <f>VLOOKUP(E25,'[1]Stone Column Progress'!$C$6:$K$205,8,0)</f>
        <v>211</v>
      </c>
      <c r="T25" s="95">
        <v>45333</v>
      </c>
      <c r="U25" s="95">
        <v>45342</v>
      </c>
      <c r="V25" s="117"/>
      <c r="W25" s="95">
        <v>45334</v>
      </c>
      <c r="X25" s="95">
        <v>45346</v>
      </c>
      <c r="Y25" s="119">
        <f t="shared" si="13"/>
        <v>13</v>
      </c>
      <c r="Z25" s="144"/>
      <c r="AA25" s="155" t="s">
        <v>389</v>
      </c>
      <c r="AB25" s="95">
        <v>45371</v>
      </c>
      <c r="AC25" s="95">
        <v>45378</v>
      </c>
      <c r="AD25" s="117"/>
      <c r="AE25" s="95">
        <v>45378</v>
      </c>
      <c r="AF25" s="95">
        <v>45379</v>
      </c>
      <c r="AG25" s="570"/>
      <c r="AH25" s="116">
        <v>45373</v>
      </c>
      <c r="AI25" s="95">
        <v>45373</v>
      </c>
      <c r="AJ25" s="117"/>
      <c r="AK25" s="95">
        <v>45393</v>
      </c>
      <c r="AL25" s="95">
        <v>45400</v>
      </c>
      <c r="AM25" s="119">
        <f t="shared" si="14"/>
        <v>8</v>
      </c>
      <c r="AN25" s="120"/>
      <c r="AO25" s="158">
        <v>45374</v>
      </c>
      <c r="AP25" s="130">
        <v>45374</v>
      </c>
      <c r="AQ25" s="130"/>
      <c r="AR25" s="130">
        <v>45401</v>
      </c>
      <c r="AS25" s="130">
        <v>45403</v>
      </c>
      <c r="AT25" s="119">
        <f t="shared" si="15"/>
        <v>3</v>
      </c>
      <c r="AU25" s="571"/>
      <c r="AV25" s="116">
        <v>45375</v>
      </c>
      <c r="AW25" s="95">
        <v>45375</v>
      </c>
      <c r="AX25" s="117"/>
      <c r="AY25" s="95">
        <v>45407</v>
      </c>
      <c r="AZ25" s="95">
        <v>45407</v>
      </c>
      <c r="BA25" s="119">
        <f t="shared" si="16"/>
        <v>1</v>
      </c>
      <c r="BB25" s="144"/>
      <c r="BC25" s="155">
        <v>45376</v>
      </c>
      <c r="BD25" s="95">
        <v>45377</v>
      </c>
      <c r="BE25" s="95"/>
      <c r="BF25" s="95">
        <v>45420</v>
      </c>
      <c r="BG25" s="95">
        <v>45423</v>
      </c>
      <c r="BH25" s="119">
        <f t="shared" si="17"/>
        <v>4</v>
      </c>
      <c r="BI25" s="570"/>
      <c r="BJ25" s="116">
        <v>45379</v>
      </c>
      <c r="BK25" s="95">
        <v>45386</v>
      </c>
      <c r="BL25" s="95"/>
      <c r="BM25" s="95">
        <v>45424</v>
      </c>
      <c r="BN25" s="95">
        <v>45442</v>
      </c>
      <c r="BO25" s="119">
        <f t="shared" si="18"/>
        <v>19</v>
      </c>
      <c r="BP25" s="570"/>
      <c r="BQ25" s="116">
        <v>45389</v>
      </c>
      <c r="BR25" s="95">
        <v>45390</v>
      </c>
      <c r="BS25" s="95"/>
      <c r="BT25" s="95">
        <v>45443</v>
      </c>
      <c r="BU25" s="95">
        <v>45444</v>
      </c>
      <c r="BV25" s="119">
        <f t="shared" si="36"/>
        <v>2</v>
      </c>
      <c r="BW25" s="119">
        <f t="shared" si="19"/>
        <v>52</v>
      </c>
      <c r="BX25" s="570"/>
      <c r="BY25" s="116">
        <v>45392</v>
      </c>
      <c r="BZ25" s="95">
        <v>45398</v>
      </c>
      <c r="CA25" s="117"/>
      <c r="CB25" s="95">
        <v>45456</v>
      </c>
      <c r="CC25" s="95">
        <v>45613</v>
      </c>
      <c r="CD25" s="119">
        <f t="shared" si="20"/>
        <v>158</v>
      </c>
      <c r="CE25" s="570"/>
      <c r="CF25" s="116">
        <v>45392</v>
      </c>
      <c r="CG25" s="95">
        <v>45398</v>
      </c>
      <c r="CH25" s="95"/>
      <c r="CI25" s="95">
        <v>45464</v>
      </c>
      <c r="CJ25" s="95">
        <v>45464</v>
      </c>
      <c r="CK25" s="119">
        <f t="shared" si="21"/>
        <v>1</v>
      </c>
      <c r="CL25" s="119"/>
      <c r="CM25" s="119"/>
      <c r="CN25" s="570"/>
      <c r="CO25" s="116">
        <v>45386</v>
      </c>
      <c r="CP25" s="95">
        <v>45400</v>
      </c>
      <c r="CQ25" s="117"/>
      <c r="CR25" s="95">
        <v>45521</v>
      </c>
      <c r="CS25" s="95">
        <v>45568</v>
      </c>
      <c r="CT25" s="119">
        <f t="shared" si="22"/>
        <v>48</v>
      </c>
      <c r="CU25" s="571"/>
      <c r="CV25" s="116">
        <v>45349</v>
      </c>
      <c r="CW25" s="95">
        <v>45355</v>
      </c>
      <c r="CX25" s="117"/>
      <c r="CY25" s="95">
        <v>45346</v>
      </c>
      <c r="CZ25" s="95">
        <v>45375</v>
      </c>
      <c r="DA25" s="119">
        <f t="shared" si="23"/>
        <v>30</v>
      </c>
      <c r="DB25" s="570"/>
      <c r="DC25" s="116">
        <v>45349</v>
      </c>
      <c r="DD25" s="95">
        <v>45355</v>
      </c>
      <c r="DE25" s="117"/>
      <c r="DF25" s="95">
        <v>45391</v>
      </c>
      <c r="DG25" s="95">
        <v>45399</v>
      </c>
      <c r="DH25" s="119">
        <f t="shared" si="24"/>
        <v>9</v>
      </c>
      <c r="DI25" s="144"/>
      <c r="DJ25" s="156" t="str">
        <f>_xlfn.XLOOKUP(E25,[1]CranePad!$D$4:$D$203,[1]CranePad!$E$4:$E$203,0,0,1)</f>
        <v>Radhe Radhe</v>
      </c>
      <c r="DK25" s="155">
        <v>45396</v>
      </c>
      <c r="DL25" s="95">
        <v>45402</v>
      </c>
      <c r="DM25" s="95"/>
      <c r="DN25" s="95">
        <v>45391</v>
      </c>
      <c r="DO25" s="95">
        <v>45399</v>
      </c>
      <c r="DP25" s="119">
        <f t="shared" si="25"/>
        <v>9</v>
      </c>
      <c r="DQ25" s="570"/>
      <c r="DR25" s="123">
        <v>45419</v>
      </c>
      <c r="DS25" s="124">
        <v>45424</v>
      </c>
      <c r="DT25" s="124"/>
      <c r="DU25" s="124">
        <v>45476</v>
      </c>
      <c r="DV25" s="124">
        <v>45494</v>
      </c>
      <c r="DW25" s="119">
        <f t="shared" si="26"/>
        <v>19</v>
      </c>
      <c r="DX25" s="570"/>
      <c r="DY25" s="123">
        <v>45413</v>
      </c>
      <c r="DZ25" s="124">
        <v>45419</v>
      </c>
      <c r="EA25" s="124"/>
      <c r="EB25" s="124">
        <v>45565</v>
      </c>
      <c r="EC25" s="124">
        <v>45588</v>
      </c>
      <c r="ED25" s="119">
        <f t="shared" si="27"/>
        <v>24</v>
      </c>
      <c r="EE25" s="570"/>
      <c r="EF25" s="123">
        <v>45426</v>
      </c>
      <c r="EG25" s="124">
        <v>45434</v>
      </c>
      <c r="EH25" s="124"/>
      <c r="EI25" s="124">
        <v>45495</v>
      </c>
      <c r="EJ25" s="124">
        <v>45513</v>
      </c>
      <c r="EK25" s="119">
        <f t="shared" si="28"/>
        <v>19</v>
      </c>
      <c r="EL25" s="570"/>
      <c r="EM25" s="116">
        <v>45435</v>
      </c>
      <c r="EN25" s="95">
        <v>45437</v>
      </c>
      <c r="EO25" s="95"/>
      <c r="EP25" s="95">
        <v>45514</v>
      </c>
      <c r="EQ25" s="95">
        <v>45520</v>
      </c>
      <c r="ER25" s="119">
        <f t="shared" si="29"/>
        <v>7</v>
      </c>
      <c r="ES25" s="570"/>
      <c r="ET25" s="116">
        <v>45425</v>
      </c>
      <c r="EU25" s="95">
        <v>45427</v>
      </c>
      <c r="EV25" s="95"/>
      <c r="EW25" s="95">
        <v>45588</v>
      </c>
      <c r="EX25" s="95">
        <v>45588</v>
      </c>
      <c r="EY25" s="119">
        <f t="shared" si="30"/>
        <v>1</v>
      </c>
      <c r="EZ25" s="570"/>
      <c r="FA25" s="116">
        <v>45413</v>
      </c>
      <c r="FB25" s="95">
        <v>45419</v>
      </c>
      <c r="FC25" s="95"/>
      <c r="FD25" s="95">
        <v>45414</v>
      </c>
      <c r="FE25" s="95">
        <v>45419</v>
      </c>
      <c r="FF25" s="119">
        <f t="shared" si="31"/>
        <v>6</v>
      </c>
      <c r="FG25" s="570"/>
      <c r="FH25" s="116">
        <v>45415</v>
      </c>
      <c r="FI25" s="95">
        <f t="shared" si="37"/>
        <v>45430</v>
      </c>
      <c r="FJ25" s="95"/>
      <c r="FK25" s="95">
        <v>45565</v>
      </c>
      <c r="FL25" s="95">
        <v>45593</v>
      </c>
      <c r="FM25" s="119">
        <f t="shared" si="32"/>
        <v>29</v>
      </c>
      <c r="FN25" s="144"/>
      <c r="FO25" s="155">
        <f t="shared" si="38"/>
        <v>45427</v>
      </c>
      <c r="FP25" s="95">
        <f t="shared" si="39"/>
        <v>45430</v>
      </c>
      <c r="FQ25" s="117"/>
      <c r="FR25" s="95">
        <v>45590</v>
      </c>
      <c r="FS25" s="95">
        <v>45614</v>
      </c>
      <c r="FT25" s="119">
        <f t="shared" si="33"/>
        <v>25</v>
      </c>
      <c r="FU25" s="573" t="s">
        <v>2210</v>
      </c>
      <c r="FV25" s="116">
        <f t="shared" si="40"/>
        <v>45437</v>
      </c>
      <c r="FW25" s="95">
        <f t="shared" si="41"/>
        <v>45438</v>
      </c>
      <c r="FX25" s="117"/>
      <c r="FY25" s="95">
        <v>45614</v>
      </c>
      <c r="FZ25" s="95">
        <v>45619</v>
      </c>
      <c r="GA25" s="119">
        <f t="shared" si="34"/>
        <v>6</v>
      </c>
      <c r="GB25" s="570"/>
      <c r="GC25" s="436"/>
      <c r="GD25" s="122"/>
      <c r="GE25" s="572">
        <v>45536</v>
      </c>
    </row>
    <row r="26" spans="1:189" ht="16.5" customHeight="1" x14ac:dyDescent="0.25">
      <c r="A26" s="564" t="s">
        <v>398</v>
      </c>
      <c r="B26" s="73">
        <f t="shared" si="35"/>
        <v>22</v>
      </c>
      <c r="C26" s="72" t="s">
        <v>1792</v>
      </c>
      <c r="D26" s="72" t="s">
        <v>1793</v>
      </c>
      <c r="E26" s="95" t="s">
        <v>1834</v>
      </c>
      <c r="F26" s="565" t="s">
        <v>2160</v>
      </c>
      <c r="G26" s="167" t="s">
        <v>2216</v>
      </c>
      <c r="H26" s="566" t="str">
        <f>VLOOKUP('200WTG PH-II'!E26,'[1]Stone Column Progress'!$C$6:$D$205,2,0)</f>
        <v>Sarita infra</v>
      </c>
      <c r="I26" s="567" t="s">
        <v>390</v>
      </c>
      <c r="J26" s="568">
        <v>548062</v>
      </c>
      <c r="K26" s="569">
        <v>2660112</v>
      </c>
      <c r="L26" s="116">
        <v>45246</v>
      </c>
      <c r="M26" s="95">
        <v>45292</v>
      </c>
      <c r="N26" s="117"/>
      <c r="O26" s="95">
        <v>45246</v>
      </c>
      <c r="P26" s="95">
        <v>45292</v>
      </c>
      <c r="Q26" s="570"/>
      <c r="R26" s="118">
        <f>VLOOKUP(E26,'[1]Stone Column Progress'!$C$6:$K$205,6,0)</f>
        <v>211</v>
      </c>
      <c r="S26" s="73">
        <f>VLOOKUP(E26,'[1]Stone Column Progress'!$C$6:$K$205,8,0)</f>
        <v>211</v>
      </c>
      <c r="T26" s="95">
        <v>45332</v>
      </c>
      <c r="U26" s="95">
        <v>45341</v>
      </c>
      <c r="V26" s="117"/>
      <c r="W26" s="95">
        <v>45329</v>
      </c>
      <c r="X26" s="95">
        <v>45339</v>
      </c>
      <c r="Y26" s="119">
        <f t="shared" si="13"/>
        <v>11</v>
      </c>
      <c r="Z26" s="144"/>
      <c r="AA26" s="155" t="s">
        <v>389</v>
      </c>
      <c r="AB26" s="95">
        <v>45386</v>
      </c>
      <c r="AC26" s="95">
        <v>45389</v>
      </c>
      <c r="AD26" s="117"/>
      <c r="AE26" s="95">
        <v>45386</v>
      </c>
      <c r="AF26" s="95">
        <v>45388</v>
      </c>
      <c r="AG26" s="570"/>
      <c r="AH26" s="116">
        <v>45372</v>
      </c>
      <c r="AI26" s="95">
        <v>45372</v>
      </c>
      <c r="AJ26" s="117"/>
      <c r="AK26" s="95">
        <v>45401</v>
      </c>
      <c r="AL26" s="95">
        <v>45413</v>
      </c>
      <c r="AM26" s="119">
        <f t="shared" si="14"/>
        <v>13</v>
      </c>
      <c r="AN26" s="120"/>
      <c r="AO26" s="158">
        <v>45373</v>
      </c>
      <c r="AP26" s="130">
        <v>45373</v>
      </c>
      <c r="AQ26" s="130"/>
      <c r="AR26" s="130">
        <v>45413</v>
      </c>
      <c r="AS26" s="130">
        <v>45414</v>
      </c>
      <c r="AT26" s="119">
        <f t="shared" si="15"/>
        <v>2</v>
      </c>
      <c r="AU26" s="571"/>
      <c r="AV26" s="116">
        <v>45374</v>
      </c>
      <c r="AW26" s="95">
        <v>45374</v>
      </c>
      <c r="AX26" s="117"/>
      <c r="AY26" s="95">
        <v>45416</v>
      </c>
      <c r="AZ26" s="95">
        <v>45417</v>
      </c>
      <c r="BA26" s="119">
        <f t="shared" si="16"/>
        <v>2</v>
      </c>
      <c r="BB26" s="144"/>
      <c r="BC26" s="155">
        <v>45375</v>
      </c>
      <c r="BD26" s="95">
        <v>45376</v>
      </c>
      <c r="BE26" s="95"/>
      <c r="BF26" s="95">
        <v>45418</v>
      </c>
      <c r="BG26" s="95">
        <v>45419</v>
      </c>
      <c r="BH26" s="119">
        <f t="shared" si="17"/>
        <v>2</v>
      </c>
      <c r="BI26" s="570"/>
      <c r="BJ26" s="116">
        <v>45378</v>
      </c>
      <c r="BK26" s="95">
        <v>45385</v>
      </c>
      <c r="BL26" s="95"/>
      <c r="BM26" s="95">
        <v>45419</v>
      </c>
      <c r="BN26" s="95">
        <v>45437</v>
      </c>
      <c r="BO26" s="119">
        <f t="shared" si="18"/>
        <v>19</v>
      </c>
      <c r="BP26" s="570"/>
      <c r="BQ26" s="116">
        <v>45388</v>
      </c>
      <c r="BR26" s="95">
        <v>45389</v>
      </c>
      <c r="BS26" s="95"/>
      <c r="BT26" s="95">
        <v>45439</v>
      </c>
      <c r="BU26" s="95">
        <v>45439</v>
      </c>
      <c r="BV26" s="119">
        <f t="shared" si="36"/>
        <v>1</v>
      </c>
      <c r="BW26" s="119">
        <f t="shared" si="19"/>
        <v>39</v>
      </c>
      <c r="BX26" s="570"/>
      <c r="BY26" s="116">
        <v>45391</v>
      </c>
      <c r="BZ26" s="95">
        <v>45397</v>
      </c>
      <c r="CA26" s="117"/>
      <c r="CB26" s="95">
        <v>45453</v>
      </c>
      <c r="CC26" s="95">
        <v>45617</v>
      </c>
      <c r="CD26" s="119">
        <f t="shared" si="20"/>
        <v>165</v>
      </c>
      <c r="CE26" s="570"/>
      <c r="CF26" s="116">
        <v>45391</v>
      </c>
      <c r="CG26" s="95">
        <v>45397</v>
      </c>
      <c r="CH26" s="95"/>
      <c r="CI26" s="95">
        <v>45464</v>
      </c>
      <c r="CJ26" s="95">
        <v>45464</v>
      </c>
      <c r="CK26" s="119">
        <f t="shared" si="21"/>
        <v>1</v>
      </c>
      <c r="CL26" s="119"/>
      <c r="CM26" s="119"/>
      <c r="CN26" s="570"/>
      <c r="CO26" s="116">
        <v>45385</v>
      </c>
      <c r="CP26" s="95">
        <v>45399</v>
      </c>
      <c r="CQ26" s="117"/>
      <c r="CR26" s="95">
        <v>45586</v>
      </c>
      <c r="CS26" s="95">
        <v>45594</v>
      </c>
      <c r="CT26" s="119">
        <f t="shared" si="22"/>
        <v>9</v>
      </c>
      <c r="CU26" s="571"/>
      <c r="CV26" s="116">
        <v>45349</v>
      </c>
      <c r="CW26" s="95">
        <v>45355</v>
      </c>
      <c r="CX26" s="117"/>
      <c r="CY26" s="95">
        <v>45342</v>
      </c>
      <c r="CZ26" s="95">
        <v>45355</v>
      </c>
      <c r="DA26" s="119">
        <f t="shared" si="23"/>
        <v>14</v>
      </c>
      <c r="DB26" s="570"/>
      <c r="DC26" s="116">
        <v>45349</v>
      </c>
      <c r="DD26" s="95">
        <v>45355</v>
      </c>
      <c r="DE26" s="117"/>
      <c r="DF26" s="95">
        <v>45391</v>
      </c>
      <c r="DG26" s="95">
        <v>45399</v>
      </c>
      <c r="DH26" s="119">
        <f t="shared" si="24"/>
        <v>9</v>
      </c>
      <c r="DI26" s="144"/>
      <c r="DJ26" s="156" t="str">
        <f>_xlfn.XLOOKUP(E26,[1]CranePad!$D$4:$D$203,[1]CranePad!$E$4:$E$203,0,0,1)</f>
        <v>Radhe Radhe</v>
      </c>
      <c r="DK26" s="155">
        <v>45395</v>
      </c>
      <c r="DL26" s="95">
        <v>45401</v>
      </c>
      <c r="DM26" s="95"/>
      <c r="DN26" s="95">
        <v>45391</v>
      </c>
      <c r="DO26" s="95">
        <v>45399</v>
      </c>
      <c r="DP26" s="119">
        <f t="shared" si="25"/>
        <v>9</v>
      </c>
      <c r="DQ26" s="570"/>
      <c r="DR26" s="123">
        <v>45418</v>
      </c>
      <c r="DS26" s="124">
        <v>45423</v>
      </c>
      <c r="DT26" s="124"/>
      <c r="DU26" s="124">
        <v>45562</v>
      </c>
      <c r="DV26" s="124">
        <v>45571</v>
      </c>
      <c r="DW26" s="119">
        <f t="shared" si="26"/>
        <v>10</v>
      </c>
      <c r="DX26" s="570"/>
      <c r="DY26" s="123">
        <v>45407</v>
      </c>
      <c r="DZ26" s="124">
        <v>45413</v>
      </c>
      <c r="EA26" s="124"/>
      <c r="EB26" s="124">
        <v>45599</v>
      </c>
      <c r="EC26" s="124">
        <v>45606</v>
      </c>
      <c r="ED26" s="119">
        <f t="shared" si="27"/>
        <v>8</v>
      </c>
      <c r="EE26" s="570"/>
      <c r="EF26" s="123">
        <v>45425</v>
      </c>
      <c r="EG26" s="124">
        <v>45433</v>
      </c>
      <c r="EH26" s="124"/>
      <c r="EI26" s="124">
        <v>45575</v>
      </c>
      <c r="EJ26" s="124">
        <v>45582</v>
      </c>
      <c r="EK26" s="119">
        <f t="shared" si="28"/>
        <v>8</v>
      </c>
      <c r="EL26" s="570"/>
      <c r="EM26" s="116">
        <v>45434</v>
      </c>
      <c r="EN26" s="95">
        <v>45436</v>
      </c>
      <c r="EO26" s="95"/>
      <c r="EP26" s="95">
        <v>45583</v>
      </c>
      <c r="EQ26" s="95">
        <v>45591</v>
      </c>
      <c r="ER26" s="119">
        <f t="shared" si="29"/>
        <v>9</v>
      </c>
      <c r="ES26" s="576" t="s">
        <v>2217</v>
      </c>
      <c r="ET26" s="116">
        <v>45419</v>
      </c>
      <c r="EU26" s="95">
        <v>45421</v>
      </c>
      <c r="EV26" s="95"/>
      <c r="EW26" s="95">
        <v>45607</v>
      </c>
      <c r="EX26" s="95">
        <v>45607</v>
      </c>
      <c r="EY26" s="119">
        <f t="shared" si="30"/>
        <v>1</v>
      </c>
      <c r="EZ26" s="570"/>
      <c r="FA26" s="116">
        <v>45407</v>
      </c>
      <c r="FB26" s="95">
        <v>45413</v>
      </c>
      <c r="FC26" s="95"/>
      <c r="FD26" s="95">
        <v>45404</v>
      </c>
      <c r="FE26" s="95">
        <v>45410</v>
      </c>
      <c r="FF26" s="119">
        <f t="shared" si="31"/>
        <v>7</v>
      </c>
      <c r="FG26" s="570"/>
      <c r="FH26" s="116">
        <v>45415</v>
      </c>
      <c r="FI26" s="95">
        <f t="shared" si="37"/>
        <v>45430</v>
      </c>
      <c r="FJ26" s="95"/>
      <c r="FK26" s="95">
        <v>45565</v>
      </c>
      <c r="FL26" s="95">
        <v>45593</v>
      </c>
      <c r="FM26" s="119">
        <f t="shared" si="32"/>
        <v>29</v>
      </c>
      <c r="FN26" s="144"/>
      <c r="FO26" s="155">
        <f t="shared" si="38"/>
        <v>45421</v>
      </c>
      <c r="FP26" s="95">
        <f t="shared" si="39"/>
        <v>45424</v>
      </c>
      <c r="FQ26" s="117"/>
      <c r="FR26" s="95">
        <v>45608</v>
      </c>
      <c r="FS26" s="95">
        <v>45614</v>
      </c>
      <c r="FT26" s="119">
        <f t="shared" si="33"/>
        <v>7</v>
      </c>
      <c r="FU26" s="573"/>
      <c r="FV26" s="116">
        <f t="shared" si="40"/>
        <v>45436</v>
      </c>
      <c r="FW26" s="95">
        <f t="shared" si="41"/>
        <v>45437</v>
      </c>
      <c r="FX26" s="117"/>
      <c r="FY26" s="95">
        <v>45614</v>
      </c>
      <c r="FZ26" s="95">
        <v>45618</v>
      </c>
      <c r="GA26" s="119">
        <f t="shared" si="34"/>
        <v>5</v>
      </c>
      <c r="GB26" s="570"/>
      <c r="GC26" s="436"/>
      <c r="GD26" s="122"/>
      <c r="GE26" s="572">
        <v>45536</v>
      </c>
    </row>
    <row r="27" spans="1:189" ht="16.5" customHeight="1" x14ac:dyDescent="0.25">
      <c r="A27" s="564" t="s">
        <v>395</v>
      </c>
      <c r="B27" s="73">
        <f t="shared" si="35"/>
        <v>23</v>
      </c>
      <c r="C27" s="72" t="s">
        <v>1792</v>
      </c>
      <c r="D27" s="72" t="s">
        <v>1793</v>
      </c>
      <c r="E27" s="95" t="s">
        <v>1835</v>
      </c>
      <c r="F27" s="565" t="s">
        <v>2160</v>
      </c>
      <c r="G27" s="167" t="s">
        <v>2216</v>
      </c>
      <c r="H27" s="566" t="str">
        <f>VLOOKUP('200WTG PH-II'!E27,'[1]Stone Column Progress'!$C$6:$D$205,2,0)</f>
        <v>Bauer</v>
      </c>
      <c r="I27" s="574" t="s">
        <v>390</v>
      </c>
      <c r="J27" s="568">
        <v>547608</v>
      </c>
      <c r="K27" s="569">
        <v>2658405</v>
      </c>
      <c r="L27" s="116">
        <v>45258</v>
      </c>
      <c r="M27" s="95">
        <v>45292</v>
      </c>
      <c r="N27" s="117"/>
      <c r="O27" s="95">
        <v>45258</v>
      </c>
      <c r="P27" s="95">
        <v>45292</v>
      </c>
      <c r="Q27" s="570"/>
      <c r="R27" s="118">
        <f>VLOOKUP(E27,'[1]Stone Column Progress'!$C$6:$K$205,6,0)</f>
        <v>253</v>
      </c>
      <c r="S27" s="73">
        <f>VLOOKUP(E27,'[1]Stone Column Progress'!$C$6:$K$205,8,0)</f>
        <v>253</v>
      </c>
      <c r="T27" s="95">
        <v>45375</v>
      </c>
      <c r="U27" s="95">
        <v>45384</v>
      </c>
      <c r="V27" s="117"/>
      <c r="W27" s="95">
        <v>45383</v>
      </c>
      <c r="X27" s="95">
        <v>45387</v>
      </c>
      <c r="Y27" s="119">
        <f t="shared" si="13"/>
        <v>5</v>
      </c>
      <c r="Z27" s="144"/>
      <c r="AA27" s="155" t="s">
        <v>389</v>
      </c>
      <c r="AB27" s="95">
        <v>45402</v>
      </c>
      <c r="AC27" s="95">
        <v>45409</v>
      </c>
      <c r="AD27" s="117"/>
      <c r="AE27" s="95">
        <v>45402</v>
      </c>
      <c r="AF27" s="95">
        <v>45431</v>
      </c>
      <c r="AG27" s="570"/>
      <c r="AH27" s="116">
        <v>45395</v>
      </c>
      <c r="AI27" s="95">
        <v>45395</v>
      </c>
      <c r="AJ27" s="117"/>
      <c r="AK27" s="95">
        <v>45442</v>
      </c>
      <c r="AL27" s="95">
        <v>45455</v>
      </c>
      <c r="AM27" s="119">
        <f t="shared" si="14"/>
        <v>14</v>
      </c>
      <c r="AN27" s="120"/>
      <c r="AO27" s="158">
        <v>45396</v>
      </c>
      <c r="AP27" s="130">
        <v>45396</v>
      </c>
      <c r="AQ27" s="130"/>
      <c r="AR27" s="130">
        <v>45455</v>
      </c>
      <c r="AS27" s="130">
        <v>45456</v>
      </c>
      <c r="AT27" s="119">
        <f t="shared" si="15"/>
        <v>2</v>
      </c>
      <c r="AU27" s="571"/>
      <c r="AV27" s="116">
        <v>45397</v>
      </c>
      <c r="AW27" s="95">
        <v>45397</v>
      </c>
      <c r="AX27" s="117"/>
      <c r="AY27" s="95">
        <v>45457</v>
      </c>
      <c r="AZ27" s="95">
        <v>45457</v>
      </c>
      <c r="BA27" s="119">
        <f t="shared" si="16"/>
        <v>1</v>
      </c>
      <c r="BB27" s="144"/>
      <c r="BC27" s="155">
        <v>45398</v>
      </c>
      <c r="BD27" s="95">
        <v>45399</v>
      </c>
      <c r="BE27" s="95"/>
      <c r="BF27" s="95">
        <v>45458</v>
      </c>
      <c r="BG27" s="95">
        <v>45459</v>
      </c>
      <c r="BH27" s="119">
        <f t="shared" si="17"/>
        <v>2</v>
      </c>
      <c r="BI27" s="570"/>
      <c r="BJ27" s="116">
        <v>45401</v>
      </c>
      <c r="BK27" s="95">
        <v>45408</v>
      </c>
      <c r="BL27" s="95"/>
      <c r="BM27" s="95">
        <v>45458</v>
      </c>
      <c r="BN27" s="95">
        <v>45468</v>
      </c>
      <c r="BO27" s="119">
        <f t="shared" si="18"/>
        <v>11</v>
      </c>
      <c r="BP27" s="570"/>
      <c r="BQ27" s="116">
        <v>45411</v>
      </c>
      <c r="BR27" s="95">
        <v>45412</v>
      </c>
      <c r="BS27" s="95"/>
      <c r="BT27" s="95">
        <v>45471</v>
      </c>
      <c r="BU27" s="95">
        <v>45472</v>
      </c>
      <c r="BV27" s="119">
        <f t="shared" si="36"/>
        <v>2</v>
      </c>
      <c r="BW27" s="119">
        <f t="shared" si="19"/>
        <v>31</v>
      </c>
      <c r="BX27" s="570"/>
      <c r="BY27" s="116">
        <v>45414</v>
      </c>
      <c r="BZ27" s="95">
        <v>45420</v>
      </c>
      <c r="CA27" s="117"/>
      <c r="CB27" s="95">
        <v>45504</v>
      </c>
      <c r="CC27" s="95">
        <v>45614</v>
      </c>
      <c r="CD27" s="119">
        <f t="shared" si="20"/>
        <v>111</v>
      </c>
      <c r="CE27" s="570"/>
      <c r="CF27" s="116">
        <v>45414</v>
      </c>
      <c r="CG27" s="95">
        <v>45420</v>
      </c>
      <c r="CH27" s="95"/>
      <c r="CI27" s="95">
        <v>45507</v>
      </c>
      <c r="CJ27" s="95">
        <v>45507</v>
      </c>
      <c r="CK27" s="119">
        <f t="shared" si="21"/>
        <v>1</v>
      </c>
      <c r="CL27" s="119"/>
      <c r="CM27" s="119"/>
      <c r="CN27" s="570"/>
      <c r="CO27" s="116">
        <v>45408</v>
      </c>
      <c r="CP27" s="95">
        <v>45422</v>
      </c>
      <c r="CQ27" s="117"/>
      <c r="CR27" s="95">
        <v>45553</v>
      </c>
      <c r="CS27" s="95">
        <v>45578</v>
      </c>
      <c r="CT27" s="119">
        <f t="shared" si="22"/>
        <v>26</v>
      </c>
      <c r="CU27" s="571"/>
      <c r="CV27" s="116">
        <v>45381</v>
      </c>
      <c r="CW27" s="95">
        <v>45387</v>
      </c>
      <c r="CX27" s="117"/>
      <c r="CY27" s="95">
        <v>45342</v>
      </c>
      <c r="CZ27" s="95">
        <v>45375</v>
      </c>
      <c r="DA27" s="119">
        <f t="shared" si="23"/>
        <v>34</v>
      </c>
      <c r="DB27" s="570"/>
      <c r="DC27" s="116">
        <v>45381</v>
      </c>
      <c r="DD27" s="95">
        <v>45387</v>
      </c>
      <c r="DE27" s="117"/>
      <c r="DF27" s="95">
        <v>45415</v>
      </c>
      <c r="DG27" s="95">
        <v>45445</v>
      </c>
      <c r="DH27" s="119">
        <f t="shared" si="24"/>
        <v>31</v>
      </c>
      <c r="DI27" s="144"/>
      <c r="DJ27" s="156" t="str">
        <f>_xlfn.XLOOKUP(E27,[1]CranePad!$D$4:$D$203,[1]CranePad!$E$4:$E$203,0,0,1)</f>
        <v>Radhe Radhe</v>
      </c>
      <c r="DK27" s="155">
        <v>45426</v>
      </c>
      <c r="DL27" s="95">
        <v>45432</v>
      </c>
      <c r="DM27" s="95"/>
      <c r="DN27" s="95">
        <v>45415</v>
      </c>
      <c r="DO27" s="95">
        <v>45445</v>
      </c>
      <c r="DP27" s="119">
        <f t="shared" si="25"/>
        <v>31</v>
      </c>
      <c r="DQ27" s="570"/>
      <c r="DR27" s="123">
        <v>45456</v>
      </c>
      <c r="DS27" s="124">
        <v>45461</v>
      </c>
      <c r="DT27" s="124"/>
      <c r="DU27" s="124">
        <v>45521</v>
      </c>
      <c r="DV27" s="124">
        <v>45548</v>
      </c>
      <c r="DW27" s="119">
        <f t="shared" si="26"/>
        <v>28</v>
      </c>
      <c r="DX27" s="570"/>
      <c r="DY27" s="123">
        <v>45447</v>
      </c>
      <c r="DZ27" s="124">
        <v>45453</v>
      </c>
      <c r="EA27" s="124"/>
      <c r="EB27" s="124">
        <v>45573</v>
      </c>
      <c r="EC27" s="124">
        <v>45586</v>
      </c>
      <c r="ED27" s="119">
        <f t="shared" si="27"/>
        <v>14</v>
      </c>
      <c r="EE27" s="570"/>
      <c r="EF27" s="123">
        <v>45463</v>
      </c>
      <c r="EG27" s="124">
        <v>45469</v>
      </c>
      <c r="EH27" s="124"/>
      <c r="EI27" s="124">
        <v>45551</v>
      </c>
      <c r="EJ27" s="124">
        <v>45567</v>
      </c>
      <c r="EK27" s="119">
        <f t="shared" si="28"/>
        <v>17</v>
      </c>
      <c r="EL27" s="570"/>
      <c r="EM27" s="116">
        <v>45470</v>
      </c>
      <c r="EN27" s="95">
        <v>45471</v>
      </c>
      <c r="EO27" s="95"/>
      <c r="EP27" s="95">
        <v>45568</v>
      </c>
      <c r="EQ27" s="95">
        <v>45579</v>
      </c>
      <c r="ER27" s="119">
        <f t="shared" si="29"/>
        <v>12</v>
      </c>
      <c r="ES27" s="570"/>
      <c r="ET27" s="116">
        <v>45455</v>
      </c>
      <c r="EU27" s="95">
        <v>45457</v>
      </c>
      <c r="EV27" s="95"/>
      <c r="EW27" s="95">
        <v>45587</v>
      </c>
      <c r="EX27" s="95">
        <v>45587</v>
      </c>
      <c r="EY27" s="119">
        <f t="shared" si="30"/>
        <v>1</v>
      </c>
      <c r="EZ27" s="570"/>
      <c r="FA27" s="116">
        <v>45447</v>
      </c>
      <c r="FB27" s="95">
        <v>45453</v>
      </c>
      <c r="FC27" s="95"/>
      <c r="FD27" s="95">
        <v>45444</v>
      </c>
      <c r="FE27" s="95">
        <v>45471</v>
      </c>
      <c r="FF27" s="119">
        <f t="shared" si="31"/>
        <v>28</v>
      </c>
      <c r="FG27" s="570"/>
      <c r="FH27" s="116">
        <v>45448</v>
      </c>
      <c r="FI27" s="95">
        <f>FH27+15</f>
        <v>45463</v>
      </c>
      <c r="FJ27" s="95"/>
      <c r="FK27" s="95">
        <v>45565</v>
      </c>
      <c r="FL27" s="95">
        <v>45593</v>
      </c>
      <c r="FM27" s="119">
        <f t="shared" si="32"/>
        <v>29</v>
      </c>
      <c r="FN27" s="144"/>
      <c r="FO27" s="155">
        <f t="shared" si="38"/>
        <v>45457</v>
      </c>
      <c r="FP27" s="95">
        <f t="shared" si="39"/>
        <v>45460</v>
      </c>
      <c r="FQ27" s="117"/>
      <c r="FR27" s="95">
        <v>45590</v>
      </c>
      <c r="FS27" s="95">
        <v>45614</v>
      </c>
      <c r="FT27" s="119">
        <f t="shared" si="33"/>
        <v>25</v>
      </c>
      <c r="FU27" s="573" t="s">
        <v>2210</v>
      </c>
      <c r="FV27" s="116">
        <f t="shared" si="40"/>
        <v>45471</v>
      </c>
      <c r="FW27" s="95">
        <f t="shared" si="41"/>
        <v>45472</v>
      </c>
      <c r="FX27" s="117"/>
      <c r="FY27" s="95">
        <v>45614</v>
      </c>
      <c r="FZ27" s="95">
        <v>45618</v>
      </c>
      <c r="GA27" s="119">
        <f t="shared" si="34"/>
        <v>5</v>
      </c>
      <c r="GB27" s="570"/>
      <c r="GC27" s="436"/>
      <c r="GD27" s="122"/>
      <c r="GE27" s="572">
        <v>45536</v>
      </c>
    </row>
    <row r="28" spans="1:189" s="74" customFormat="1" ht="16.5" customHeight="1" x14ac:dyDescent="0.25">
      <c r="A28" s="564" t="s">
        <v>398</v>
      </c>
      <c r="B28" s="73">
        <f t="shared" si="35"/>
        <v>24</v>
      </c>
      <c r="C28" s="72" t="s">
        <v>1836</v>
      </c>
      <c r="D28" s="72" t="s">
        <v>1837</v>
      </c>
      <c r="E28" s="95" t="s">
        <v>1838</v>
      </c>
      <c r="F28" s="565" t="s">
        <v>1385</v>
      </c>
      <c r="G28" s="167" t="s">
        <v>2208</v>
      </c>
      <c r="H28" s="566" t="str">
        <f>VLOOKUP('200WTG PH-II'!E28,'[1]Stone Column Progress'!$C$6:$D$205,2,0)</f>
        <v>Sarita infra</v>
      </c>
      <c r="I28" s="574" t="s">
        <v>390</v>
      </c>
      <c r="J28" s="568">
        <v>538545</v>
      </c>
      <c r="K28" s="569">
        <v>2668875</v>
      </c>
      <c r="L28" s="116">
        <v>45037</v>
      </c>
      <c r="M28" s="95">
        <v>45038</v>
      </c>
      <c r="N28" s="117"/>
      <c r="O28" s="95">
        <v>45037</v>
      </c>
      <c r="P28" s="95">
        <v>45038</v>
      </c>
      <c r="Q28" s="570"/>
      <c r="R28" s="118">
        <f>VLOOKUP(E28,'[1]Stone Column Progress'!$C$6:$K$205,6,0)</f>
        <v>219</v>
      </c>
      <c r="S28" s="73">
        <f>VLOOKUP(E28,'[1]Stone Column Progress'!$C$6:$K$205,8,0)</f>
        <v>219</v>
      </c>
      <c r="T28" s="95">
        <v>45346</v>
      </c>
      <c r="U28" s="95">
        <v>45355</v>
      </c>
      <c r="V28" s="117"/>
      <c r="W28" s="95">
        <v>45285</v>
      </c>
      <c r="X28" s="95">
        <v>45332</v>
      </c>
      <c r="Y28" s="119">
        <f t="shared" si="13"/>
        <v>48</v>
      </c>
      <c r="Z28" s="144"/>
      <c r="AA28" s="156"/>
      <c r="AB28" s="95"/>
      <c r="AC28" s="95"/>
      <c r="AD28" s="117"/>
      <c r="AE28" s="95"/>
      <c r="AF28" s="95"/>
      <c r="AG28" s="570"/>
      <c r="AH28" s="116">
        <v>45386</v>
      </c>
      <c r="AI28" s="95">
        <v>45386</v>
      </c>
      <c r="AJ28" s="117"/>
      <c r="AK28" s="95">
        <v>45346</v>
      </c>
      <c r="AL28" s="95">
        <v>45349</v>
      </c>
      <c r="AM28" s="119">
        <f t="shared" si="14"/>
        <v>4</v>
      </c>
      <c r="AN28" s="120"/>
      <c r="AO28" s="158">
        <v>45387</v>
      </c>
      <c r="AP28" s="130">
        <v>45387</v>
      </c>
      <c r="AQ28" s="130"/>
      <c r="AR28" s="130">
        <v>45351</v>
      </c>
      <c r="AS28" s="130">
        <v>45353</v>
      </c>
      <c r="AT28" s="119">
        <f t="shared" si="15"/>
        <v>3</v>
      </c>
      <c r="AU28" s="571"/>
      <c r="AV28" s="116">
        <v>45388</v>
      </c>
      <c r="AW28" s="95">
        <v>45388</v>
      </c>
      <c r="AX28" s="117"/>
      <c r="AY28" s="95">
        <v>45354</v>
      </c>
      <c r="AZ28" s="95">
        <v>45354</v>
      </c>
      <c r="BA28" s="119">
        <f t="shared" si="16"/>
        <v>1</v>
      </c>
      <c r="BB28" s="144"/>
      <c r="BC28" s="155">
        <v>45389</v>
      </c>
      <c r="BD28" s="95">
        <v>45390</v>
      </c>
      <c r="BE28" s="95"/>
      <c r="BF28" s="95">
        <v>45357</v>
      </c>
      <c r="BG28" s="95">
        <v>45358</v>
      </c>
      <c r="BH28" s="119">
        <f t="shared" si="17"/>
        <v>2</v>
      </c>
      <c r="BI28" s="570"/>
      <c r="BJ28" s="116">
        <v>45429</v>
      </c>
      <c r="BK28" s="95">
        <v>45436</v>
      </c>
      <c r="BL28" s="95"/>
      <c r="BM28" s="95">
        <v>45364</v>
      </c>
      <c r="BN28" s="95">
        <v>45378</v>
      </c>
      <c r="BO28" s="119">
        <f t="shared" si="18"/>
        <v>15</v>
      </c>
      <c r="BP28" s="570"/>
      <c r="BQ28" s="116">
        <v>45439</v>
      </c>
      <c r="BR28" s="95">
        <v>45440</v>
      </c>
      <c r="BS28" s="95"/>
      <c r="BT28" s="95">
        <v>45387</v>
      </c>
      <c r="BU28" s="95">
        <v>45387</v>
      </c>
      <c r="BV28" s="119">
        <f t="shared" si="36"/>
        <v>1</v>
      </c>
      <c r="BW28" s="119">
        <f t="shared" si="19"/>
        <v>42</v>
      </c>
      <c r="BX28" s="570"/>
      <c r="BY28" s="116">
        <v>45442</v>
      </c>
      <c r="BZ28" s="95">
        <v>45448</v>
      </c>
      <c r="CA28" s="117"/>
      <c r="CB28" s="95">
        <v>45396</v>
      </c>
      <c r="CC28" s="95">
        <v>45680</v>
      </c>
      <c r="CD28" s="119">
        <f t="shared" si="20"/>
        <v>285</v>
      </c>
      <c r="CE28" s="570"/>
      <c r="CF28" s="116">
        <v>45442</v>
      </c>
      <c r="CG28" s="95">
        <v>45448</v>
      </c>
      <c r="CH28" s="95"/>
      <c r="CI28" s="95">
        <v>45443</v>
      </c>
      <c r="CJ28" s="95">
        <v>45443</v>
      </c>
      <c r="CK28" s="119">
        <f t="shared" si="21"/>
        <v>1</v>
      </c>
      <c r="CL28" s="119"/>
      <c r="CM28" s="119"/>
      <c r="CN28" s="570"/>
      <c r="CO28" s="116">
        <v>45436</v>
      </c>
      <c r="CP28" s="95">
        <v>45450</v>
      </c>
      <c r="CQ28" s="117"/>
      <c r="CR28" s="95">
        <v>45493</v>
      </c>
      <c r="CS28" s="95">
        <v>45666</v>
      </c>
      <c r="CT28" s="119">
        <f t="shared" si="22"/>
        <v>174</v>
      </c>
      <c r="CU28" s="571"/>
      <c r="CV28" s="116">
        <v>45363</v>
      </c>
      <c r="CW28" s="95">
        <v>45369</v>
      </c>
      <c r="CX28" s="117"/>
      <c r="CY28" s="95" t="s">
        <v>2142</v>
      </c>
      <c r="CZ28" s="95" t="s">
        <v>2142</v>
      </c>
      <c r="DA28" s="119" t="e">
        <f t="shared" si="23"/>
        <v>#VALUE!</v>
      </c>
      <c r="DB28" s="570"/>
      <c r="DC28" s="116">
        <v>45363</v>
      </c>
      <c r="DD28" s="95">
        <v>45369</v>
      </c>
      <c r="DE28" s="117"/>
      <c r="DF28" s="95">
        <v>45602</v>
      </c>
      <c r="DG28" s="95">
        <v>45609</v>
      </c>
      <c r="DH28" s="119">
        <f t="shared" si="24"/>
        <v>8</v>
      </c>
      <c r="DI28" s="144"/>
      <c r="DJ28" s="156" t="str">
        <f>_xlfn.XLOOKUP(E28,[1]CranePad!$D$4:$D$203,[1]CranePad!$E$4:$E$203,0,0,1)</f>
        <v>Ontogeny / SS Jadeja</v>
      </c>
      <c r="DK28" s="155">
        <v>45446</v>
      </c>
      <c r="DL28" s="95">
        <v>45452</v>
      </c>
      <c r="DM28" s="95"/>
      <c r="DN28" s="95">
        <v>45602</v>
      </c>
      <c r="DO28" s="95">
        <v>45609</v>
      </c>
      <c r="DP28" s="119">
        <f t="shared" si="25"/>
        <v>8</v>
      </c>
      <c r="DQ28" s="570"/>
      <c r="DR28" s="123">
        <v>45466</v>
      </c>
      <c r="DS28" s="124">
        <v>45471</v>
      </c>
      <c r="DT28" s="124"/>
      <c r="DU28" s="124">
        <v>45611</v>
      </c>
      <c r="DV28" s="124">
        <v>45621</v>
      </c>
      <c r="DW28" s="119">
        <f t="shared" si="26"/>
        <v>11</v>
      </c>
      <c r="DX28" s="570"/>
      <c r="DY28" s="123">
        <v>45458</v>
      </c>
      <c r="DZ28" s="124">
        <v>45464</v>
      </c>
      <c r="EA28" s="124"/>
      <c r="EB28" s="124">
        <v>45656</v>
      </c>
      <c r="EC28" s="124">
        <v>45672</v>
      </c>
      <c r="ED28" s="119">
        <f t="shared" si="27"/>
        <v>17</v>
      </c>
      <c r="EE28" s="570"/>
      <c r="EF28" s="123">
        <v>45473</v>
      </c>
      <c r="EG28" s="124">
        <v>45481</v>
      </c>
      <c r="EH28" s="124"/>
      <c r="EI28" s="124">
        <v>45627</v>
      </c>
      <c r="EJ28" s="124">
        <v>45635</v>
      </c>
      <c r="EK28" s="119">
        <f t="shared" si="28"/>
        <v>9</v>
      </c>
      <c r="EL28" s="570"/>
      <c r="EM28" s="116">
        <v>45482</v>
      </c>
      <c r="EN28" s="95">
        <v>45484</v>
      </c>
      <c r="EO28" s="95"/>
      <c r="EP28" s="95">
        <v>45637</v>
      </c>
      <c r="EQ28" s="95">
        <v>45645</v>
      </c>
      <c r="ER28" s="119">
        <f t="shared" si="29"/>
        <v>9</v>
      </c>
      <c r="ES28" s="570"/>
      <c r="ET28" s="116">
        <v>45470</v>
      </c>
      <c r="EU28" s="95">
        <v>45472</v>
      </c>
      <c r="EV28" s="95"/>
      <c r="EW28" s="95">
        <v>45670</v>
      </c>
      <c r="EX28" s="95">
        <v>45670</v>
      </c>
      <c r="EY28" s="119">
        <f t="shared" si="30"/>
        <v>1</v>
      </c>
      <c r="EZ28" s="570"/>
      <c r="FA28" s="116">
        <v>45458</v>
      </c>
      <c r="FB28" s="95">
        <v>45464</v>
      </c>
      <c r="FC28" s="95"/>
      <c r="FD28" s="95">
        <v>45424</v>
      </c>
      <c r="FE28" s="95">
        <v>45543</v>
      </c>
      <c r="FF28" s="119">
        <f t="shared" si="31"/>
        <v>120</v>
      </c>
      <c r="FG28" s="570"/>
      <c r="FH28" s="116">
        <v>45448</v>
      </c>
      <c r="FI28" s="95">
        <f>FH28+15</f>
        <v>45463</v>
      </c>
      <c r="FJ28" s="95"/>
      <c r="FK28" s="95">
        <v>45626</v>
      </c>
      <c r="FL28" s="95">
        <v>45654</v>
      </c>
      <c r="FM28" s="119">
        <f t="shared" si="32"/>
        <v>29</v>
      </c>
      <c r="FN28" s="144"/>
      <c r="FO28" s="155">
        <f t="shared" si="38"/>
        <v>45472</v>
      </c>
      <c r="FP28" s="95">
        <f t="shared" si="39"/>
        <v>45475</v>
      </c>
      <c r="FQ28" s="121"/>
      <c r="FR28" s="95">
        <v>45672</v>
      </c>
      <c r="FS28" s="95">
        <v>45678</v>
      </c>
      <c r="FT28" s="119">
        <f t="shared" si="33"/>
        <v>7</v>
      </c>
      <c r="FU28" s="570"/>
      <c r="FV28" s="116">
        <f t="shared" si="40"/>
        <v>45484</v>
      </c>
      <c r="FW28" s="95">
        <f t="shared" si="41"/>
        <v>45485</v>
      </c>
      <c r="FX28" s="117"/>
      <c r="FY28" s="95">
        <v>45684</v>
      </c>
      <c r="FZ28" s="95">
        <v>45685</v>
      </c>
      <c r="GA28" s="119">
        <f t="shared" si="34"/>
        <v>2</v>
      </c>
      <c r="GB28" s="570"/>
      <c r="GC28" s="437"/>
      <c r="GD28" s="575"/>
      <c r="GE28" s="572">
        <v>45536</v>
      </c>
      <c r="GG28" s="68"/>
    </row>
    <row r="29" spans="1:189" s="74" customFormat="1" ht="16.5" customHeight="1" x14ac:dyDescent="0.25">
      <c r="A29" s="564" t="s">
        <v>2218</v>
      </c>
      <c r="B29" s="73">
        <f t="shared" si="35"/>
        <v>25</v>
      </c>
      <c r="C29" s="72" t="s">
        <v>1836</v>
      </c>
      <c r="D29" s="72" t="s">
        <v>1837</v>
      </c>
      <c r="E29" s="95" t="s">
        <v>1840</v>
      </c>
      <c r="F29" s="565" t="s">
        <v>2160</v>
      </c>
      <c r="G29" s="167" t="s">
        <v>522</v>
      </c>
      <c r="H29" s="566" t="str">
        <f>VLOOKUP('200WTG PH-II'!E29,'[1]Stone Column Progress'!$C$6:$D$205,2,0)</f>
        <v>Sarita infra</v>
      </c>
      <c r="I29" s="574" t="s">
        <v>390</v>
      </c>
      <c r="J29" s="568">
        <v>535385</v>
      </c>
      <c r="K29" s="569">
        <v>2669026</v>
      </c>
      <c r="L29" s="116">
        <v>45081</v>
      </c>
      <c r="M29" s="95">
        <v>45082</v>
      </c>
      <c r="N29" s="95"/>
      <c r="O29" s="95">
        <v>45081</v>
      </c>
      <c r="P29" s="95">
        <v>45082</v>
      </c>
      <c r="Q29" s="570"/>
      <c r="R29" s="118">
        <f>VLOOKUP(E29,'[1]Stone Column Progress'!$C$6:$K$205,6,0)</f>
        <v>199</v>
      </c>
      <c r="S29" s="73">
        <f>VLOOKUP(E29,'[1]Stone Column Progress'!$C$6:$K$205,8,0)</f>
        <v>199</v>
      </c>
      <c r="T29" s="95">
        <v>45345</v>
      </c>
      <c r="U29" s="95">
        <v>45354</v>
      </c>
      <c r="V29" s="95"/>
      <c r="W29" s="95">
        <v>45204</v>
      </c>
      <c r="X29" s="95">
        <v>45219</v>
      </c>
      <c r="Y29" s="119">
        <f t="shared" si="13"/>
        <v>16</v>
      </c>
      <c r="Z29" s="144"/>
      <c r="AA29" s="156"/>
      <c r="AB29" s="95"/>
      <c r="AC29" s="95"/>
      <c r="AD29" s="95"/>
      <c r="AE29" s="95"/>
      <c r="AF29" s="95"/>
      <c r="AG29" s="570"/>
      <c r="AH29" s="116">
        <v>45385</v>
      </c>
      <c r="AI29" s="95">
        <v>45385</v>
      </c>
      <c r="AJ29" s="95"/>
      <c r="AK29" s="95">
        <v>45348</v>
      </c>
      <c r="AL29" s="95">
        <v>45349</v>
      </c>
      <c r="AM29" s="119">
        <f t="shared" si="14"/>
        <v>2</v>
      </c>
      <c r="AN29" s="120"/>
      <c r="AO29" s="158">
        <v>45386</v>
      </c>
      <c r="AP29" s="130">
        <v>45386</v>
      </c>
      <c r="AQ29" s="130"/>
      <c r="AR29" s="130">
        <v>45351</v>
      </c>
      <c r="AS29" s="130">
        <v>45353</v>
      </c>
      <c r="AT29" s="119">
        <f t="shared" si="15"/>
        <v>3</v>
      </c>
      <c r="AU29" s="571"/>
      <c r="AV29" s="116">
        <v>45387</v>
      </c>
      <c r="AW29" s="95">
        <v>45387</v>
      </c>
      <c r="AX29" s="95"/>
      <c r="AY29" s="95">
        <v>45354</v>
      </c>
      <c r="AZ29" s="95">
        <v>45354</v>
      </c>
      <c r="BA29" s="119">
        <f t="shared" si="16"/>
        <v>1</v>
      </c>
      <c r="BB29" s="144"/>
      <c r="BC29" s="155">
        <v>45388</v>
      </c>
      <c r="BD29" s="95">
        <v>45389</v>
      </c>
      <c r="BE29" s="95"/>
      <c r="BF29" s="95">
        <v>45358</v>
      </c>
      <c r="BG29" s="95">
        <v>45359</v>
      </c>
      <c r="BH29" s="119">
        <f t="shared" si="17"/>
        <v>2</v>
      </c>
      <c r="BI29" s="570"/>
      <c r="BJ29" s="116">
        <v>45428</v>
      </c>
      <c r="BK29" s="95">
        <v>45435</v>
      </c>
      <c r="BL29" s="95"/>
      <c r="BM29" s="95">
        <v>45363</v>
      </c>
      <c r="BN29" s="95">
        <v>45378</v>
      </c>
      <c r="BO29" s="119">
        <f t="shared" si="18"/>
        <v>16</v>
      </c>
      <c r="BP29" s="570"/>
      <c r="BQ29" s="116">
        <v>45438</v>
      </c>
      <c r="BR29" s="95">
        <v>45439</v>
      </c>
      <c r="BS29" s="95"/>
      <c r="BT29" s="95">
        <v>45383</v>
      </c>
      <c r="BU29" s="95">
        <v>45384</v>
      </c>
      <c r="BV29" s="119">
        <f t="shared" si="36"/>
        <v>2</v>
      </c>
      <c r="BW29" s="119">
        <f t="shared" si="19"/>
        <v>37</v>
      </c>
      <c r="BX29" s="570"/>
      <c r="BY29" s="116">
        <v>45441</v>
      </c>
      <c r="BZ29" s="95">
        <v>45447</v>
      </c>
      <c r="CA29" s="95"/>
      <c r="CB29" s="95">
        <v>45394</v>
      </c>
      <c r="CC29" s="95">
        <v>45657</v>
      </c>
      <c r="CD29" s="119">
        <f t="shared" si="20"/>
        <v>264</v>
      </c>
      <c r="CE29" s="570"/>
      <c r="CF29" s="116">
        <v>45441</v>
      </c>
      <c r="CG29" s="95">
        <v>45447</v>
      </c>
      <c r="CH29" s="95"/>
      <c r="CI29" s="95">
        <v>45409</v>
      </c>
      <c r="CJ29" s="95">
        <v>45409</v>
      </c>
      <c r="CK29" s="119">
        <f t="shared" si="21"/>
        <v>1</v>
      </c>
      <c r="CL29" s="119"/>
      <c r="CM29" s="119"/>
      <c r="CN29" s="570"/>
      <c r="CO29" s="116">
        <v>45435</v>
      </c>
      <c r="CP29" s="95">
        <v>45449</v>
      </c>
      <c r="CQ29" s="95"/>
      <c r="CR29" s="95">
        <v>45623</v>
      </c>
      <c r="CS29" s="95">
        <v>45630</v>
      </c>
      <c r="CT29" s="119">
        <f t="shared" si="22"/>
        <v>8</v>
      </c>
      <c r="CU29" s="571"/>
      <c r="CV29" s="116">
        <v>45363</v>
      </c>
      <c r="CW29" s="95">
        <v>45369</v>
      </c>
      <c r="CX29" s="95"/>
      <c r="CY29" s="95" t="s">
        <v>2142</v>
      </c>
      <c r="CZ29" s="95" t="s">
        <v>2142</v>
      </c>
      <c r="DA29" s="119" t="e">
        <f t="shared" si="23"/>
        <v>#VALUE!</v>
      </c>
      <c r="DB29" s="570"/>
      <c r="DC29" s="116">
        <v>45363</v>
      </c>
      <c r="DD29" s="95">
        <v>45369</v>
      </c>
      <c r="DE29" s="95"/>
      <c r="DF29" s="95">
        <v>45449</v>
      </c>
      <c r="DG29" s="95">
        <v>45461</v>
      </c>
      <c r="DH29" s="119">
        <f t="shared" si="24"/>
        <v>13</v>
      </c>
      <c r="DI29" s="144"/>
      <c r="DJ29" s="156" t="str">
        <f>_xlfn.XLOOKUP(E29,[1]CranePad!$D$4:$D$203,[1]CranePad!$E$4:$E$203,0,0,1)</f>
        <v>GP</v>
      </c>
      <c r="DK29" s="155">
        <v>45445</v>
      </c>
      <c r="DL29" s="95">
        <v>45451</v>
      </c>
      <c r="DM29" s="95"/>
      <c r="DN29" s="95">
        <v>45449</v>
      </c>
      <c r="DO29" s="95">
        <v>45461</v>
      </c>
      <c r="DP29" s="119">
        <f t="shared" si="25"/>
        <v>13</v>
      </c>
      <c r="DQ29" s="570"/>
      <c r="DR29" s="123">
        <v>45464</v>
      </c>
      <c r="DS29" s="124">
        <v>45469</v>
      </c>
      <c r="DT29" s="124"/>
      <c r="DU29" s="124">
        <v>45474</v>
      </c>
      <c r="DV29" s="124">
        <v>45493</v>
      </c>
      <c r="DW29" s="119">
        <f t="shared" si="26"/>
        <v>20</v>
      </c>
      <c r="DX29" s="570"/>
      <c r="DY29" s="123">
        <v>45457</v>
      </c>
      <c r="DZ29" s="124">
        <v>45463</v>
      </c>
      <c r="EA29" s="124"/>
      <c r="EB29" s="124">
        <v>45638</v>
      </c>
      <c r="EC29" s="124">
        <v>45646</v>
      </c>
      <c r="ED29" s="119">
        <f t="shared" si="27"/>
        <v>9</v>
      </c>
      <c r="EE29" s="570"/>
      <c r="EF29" s="123">
        <v>45471</v>
      </c>
      <c r="EG29" s="124">
        <v>45479</v>
      </c>
      <c r="EH29" s="124"/>
      <c r="EI29" s="124">
        <v>45494</v>
      </c>
      <c r="EJ29" s="124">
        <v>45506</v>
      </c>
      <c r="EK29" s="119">
        <f t="shared" si="28"/>
        <v>13</v>
      </c>
      <c r="EL29" s="570"/>
      <c r="EM29" s="116">
        <v>45480</v>
      </c>
      <c r="EN29" s="95">
        <v>45482</v>
      </c>
      <c r="EO29" s="95"/>
      <c r="EP29" s="95">
        <v>45507</v>
      </c>
      <c r="EQ29" s="95">
        <v>45512</v>
      </c>
      <c r="ER29" s="119">
        <f t="shared" si="29"/>
        <v>6</v>
      </c>
      <c r="ES29" s="570"/>
      <c r="ET29" s="116">
        <v>45469</v>
      </c>
      <c r="EU29" s="95">
        <v>45471</v>
      </c>
      <c r="EV29" s="95"/>
      <c r="EW29" s="95">
        <v>45652</v>
      </c>
      <c r="EX29" s="95">
        <v>45652</v>
      </c>
      <c r="EY29" s="119">
        <f t="shared" si="30"/>
        <v>1</v>
      </c>
      <c r="EZ29" s="570"/>
      <c r="FA29" s="116">
        <v>45457</v>
      </c>
      <c r="FB29" s="95">
        <v>45463</v>
      </c>
      <c r="FC29" s="95"/>
      <c r="FD29" s="95">
        <v>45424</v>
      </c>
      <c r="FE29" s="95">
        <v>45430</v>
      </c>
      <c r="FF29" s="119">
        <f t="shared" si="31"/>
        <v>7</v>
      </c>
      <c r="FG29" s="570"/>
      <c r="FH29" s="116">
        <v>45448</v>
      </c>
      <c r="FI29" s="95">
        <f>FH29+15</f>
        <v>45463</v>
      </c>
      <c r="FJ29" s="95"/>
      <c r="FK29" s="95">
        <v>45626</v>
      </c>
      <c r="FL29" s="95">
        <v>45654</v>
      </c>
      <c r="FM29" s="119">
        <f t="shared" si="32"/>
        <v>29</v>
      </c>
      <c r="FN29" s="144"/>
      <c r="FO29" s="155">
        <f t="shared" si="38"/>
        <v>45471</v>
      </c>
      <c r="FP29" s="95">
        <f t="shared" si="39"/>
        <v>45474</v>
      </c>
      <c r="FQ29" s="121"/>
      <c r="FR29" s="95">
        <v>45657</v>
      </c>
      <c r="FS29" s="95">
        <v>45663</v>
      </c>
      <c r="FT29" s="119">
        <f t="shared" si="33"/>
        <v>7</v>
      </c>
      <c r="FU29" s="570"/>
      <c r="FV29" s="116">
        <f t="shared" si="40"/>
        <v>45482</v>
      </c>
      <c r="FW29" s="95">
        <f t="shared" si="41"/>
        <v>45483</v>
      </c>
      <c r="FX29" s="95"/>
      <c r="FY29" s="95">
        <v>45683</v>
      </c>
      <c r="FZ29" s="95">
        <v>45683</v>
      </c>
      <c r="GA29" s="119">
        <f t="shared" si="34"/>
        <v>1</v>
      </c>
      <c r="GB29" s="570"/>
      <c r="GC29" s="437"/>
      <c r="GD29" s="575"/>
      <c r="GE29" s="572">
        <v>45536</v>
      </c>
      <c r="GG29" s="68"/>
    </row>
    <row r="30" spans="1:189" s="74" customFormat="1" ht="16.5" customHeight="1" x14ac:dyDescent="0.25">
      <c r="A30" s="564" t="s">
        <v>2219</v>
      </c>
      <c r="B30" s="73">
        <f t="shared" si="35"/>
        <v>26</v>
      </c>
      <c r="C30" s="72" t="s">
        <v>1836</v>
      </c>
      <c r="D30" s="72" t="s">
        <v>1837</v>
      </c>
      <c r="E30" s="95" t="s">
        <v>1841</v>
      </c>
      <c r="F30" s="565" t="s">
        <v>2160</v>
      </c>
      <c r="G30" s="167" t="s">
        <v>522</v>
      </c>
      <c r="H30" s="566" t="str">
        <f>VLOOKUP('200WTG PH-II'!E30,'[1]Stone Column Progress'!$C$6:$D$205,2,0)</f>
        <v>Bauer</v>
      </c>
      <c r="I30" s="574" t="s">
        <v>390</v>
      </c>
      <c r="J30" s="568">
        <v>536037</v>
      </c>
      <c r="K30" s="569">
        <v>2669708</v>
      </c>
      <c r="L30" s="116">
        <v>45078</v>
      </c>
      <c r="M30" s="95">
        <v>45079</v>
      </c>
      <c r="N30" s="117"/>
      <c r="O30" s="95">
        <v>45078</v>
      </c>
      <c r="P30" s="95">
        <v>45079</v>
      </c>
      <c r="Q30" s="570"/>
      <c r="R30" s="118">
        <f>VLOOKUP(E30,'[1]Stone Column Progress'!$C$6:$K$205,6,0)</f>
        <v>219</v>
      </c>
      <c r="S30" s="73">
        <f>VLOOKUP(E30,'[1]Stone Column Progress'!$C$6:$K$205,8,0)</f>
        <v>219</v>
      </c>
      <c r="T30" s="95">
        <v>45347</v>
      </c>
      <c r="U30" s="95">
        <v>45356</v>
      </c>
      <c r="V30" s="117"/>
      <c r="W30" s="95">
        <v>45306</v>
      </c>
      <c r="X30" s="95">
        <v>45316</v>
      </c>
      <c r="Y30" s="119">
        <f t="shared" si="13"/>
        <v>11</v>
      </c>
      <c r="Z30" s="144"/>
      <c r="AA30" s="156"/>
      <c r="AB30" s="95"/>
      <c r="AC30" s="95"/>
      <c r="AD30" s="117"/>
      <c r="AE30" s="95"/>
      <c r="AF30" s="95"/>
      <c r="AG30" s="570"/>
      <c r="AH30" s="116">
        <v>45387</v>
      </c>
      <c r="AI30" s="95">
        <v>45387</v>
      </c>
      <c r="AJ30" s="117"/>
      <c r="AK30" s="95">
        <v>45353</v>
      </c>
      <c r="AL30" s="95">
        <v>45355</v>
      </c>
      <c r="AM30" s="119">
        <f t="shared" si="14"/>
        <v>3</v>
      </c>
      <c r="AN30" s="120"/>
      <c r="AO30" s="158">
        <v>45388</v>
      </c>
      <c r="AP30" s="130">
        <v>45388</v>
      </c>
      <c r="AQ30" s="130"/>
      <c r="AR30" s="130">
        <v>45356</v>
      </c>
      <c r="AS30" s="130">
        <v>45358</v>
      </c>
      <c r="AT30" s="119">
        <f t="shared" si="15"/>
        <v>3</v>
      </c>
      <c r="AU30" s="571"/>
      <c r="AV30" s="116">
        <v>45389</v>
      </c>
      <c r="AW30" s="95">
        <v>45389</v>
      </c>
      <c r="AX30" s="117"/>
      <c r="AY30" s="95">
        <v>45358</v>
      </c>
      <c r="AZ30" s="95">
        <v>45358</v>
      </c>
      <c r="BA30" s="119">
        <f t="shared" si="16"/>
        <v>1</v>
      </c>
      <c r="BB30" s="144"/>
      <c r="BC30" s="155">
        <v>45390</v>
      </c>
      <c r="BD30" s="95">
        <v>45391</v>
      </c>
      <c r="BE30" s="95"/>
      <c r="BF30" s="95">
        <v>45359</v>
      </c>
      <c r="BG30" s="95">
        <v>45360</v>
      </c>
      <c r="BH30" s="119">
        <f t="shared" si="17"/>
        <v>2</v>
      </c>
      <c r="BI30" s="570"/>
      <c r="BJ30" s="116">
        <v>45430</v>
      </c>
      <c r="BK30" s="95">
        <v>45437</v>
      </c>
      <c r="BL30" s="95"/>
      <c r="BM30" s="95">
        <v>45380</v>
      </c>
      <c r="BN30" s="95">
        <v>45412</v>
      </c>
      <c r="BO30" s="119">
        <f t="shared" si="18"/>
        <v>33</v>
      </c>
      <c r="BP30" s="570"/>
      <c r="BQ30" s="116">
        <v>45440</v>
      </c>
      <c r="BR30" s="95">
        <v>45441</v>
      </c>
      <c r="BS30" s="95"/>
      <c r="BT30" s="95">
        <v>45413</v>
      </c>
      <c r="BU30" s="95">
        <v>45413</v>
      </c>
      <c r="BV30" s="119">
        <f t="shared" si="36"/>
        <v>1</v>
      </c>
      <c r="BW30" s="119">
        <f t="shared" si="19"/>
        <v>61</v>
      </c>
      <c r="BX30" s="570"/>
      <c r="BY30" s="116">
        <v>45443</v>
      </c>
      <c r="BZ30" s="95">
        <v>45449</v>
      </c>
      <c r="CA30" s="117"/>
      <c r="CB30" s="95">
        <v>45420</v>
      </c>
      <c r="CC30" s="95">
        <v>45655</v>
      </c>
      <c r="CD30" s="119">
        <f t="shared" si="20"/>
        <v>236</v>
      </c>
      <c r="CE30" s="570"/>
      <c r="CF30" s="116">
        <v>45443</v>
      </c>
      <c r="CG30" s="95">
        <v>45449</v>
      </c>
      <c r="CH30" s="95"/>
      <c r="CI30" s="95">
        <v>45446</v>
      </c>
      <c r="CJ30" s="95">
        <v>45446</v>
      </c>
      <c r="CK30" s="119">
        <f t="shared" si="21"/>
        <v>1</v>
      </c>
      <c r="CL30" s="119"/>
      <c r="CM30" s="119"/>
      <c r="CN30" s="570"/>
      <c r="CO30" s="116">
        <v>45437</v>
      </c>
      <c r="CP30" s="95">
        <v>45451</v>
      </c>
      <c r="CQ30" s="117"/>
      <c r="CR30" s="95">
        <v>45622</v>
      </c>
      <c r="CS30" s="95">
        <v>45634</v>
      </c>
      <c r="CT30" s="119">
        <f t="shared" si="22"/>
        <v>13</v>
      </c>
      <c r="CU30" s="571"/>
      <c r="CV30" s="116">
        <v>45363</v>
      </c>
      <c r="CW30" s="95">
        <v>45369</v>
      </c>
      <c r="CX30" s="117"/>
      <c r="CY30" s="95" t="s">
        <v>2142</v>
      </c>
      <c r="CZ30" s="95" t="s">
        <v>2142</v>
      </c>
      <c r="DA30" s="119" t="e">
        <f t="shared" si="23"/>
        <v>#VALUE!</v>
      </c>
      <c r="DB30" s="570"/>
      <c r="DC30" s="116">
        <v>45363</v>
      </c>
      <c r="DD30" s="95">
        <v>45369</v>
      </c>
      <c r="DE30" s="117"/>
      <c r="DF30" s="95">
        <v>45451</v>
      </c>
      <c r="DG30" s="95">
        <v>45462</v>
      </c>
      <c r="DH30" s="119">
        <f t="shared" si="24"/>
        <v>12</v>
      </c>
      <c r="DI30" s="144"/>
      <c r="DJ30" s="156" t="str">
        <f>_xlfn.XLOOKUP(E30,[1]CranePad!$D$4:$D$203,[1]CranePad!$E$4:$E$203,0,0,1)</f>
        <v>Vipin</v>
      </c>
      <c r="DK30" s="155">
        <v>45447</v>
      </c>
      <c r="DL30" s="95">
        <v>45453</v>
      </c>
      <c r="DM30" s="95"/>
      <c r="DN30" s="95">
        <v>45451</v>
      </c>
      <c r="DO30" s="95">
        <v>45462</v>
      </c>
      <c r="DP30" s="119">
        <f t="shared" si="25"/>
        <v>12</v>
      </c>
      <c r="DQ30" s="570"/>
      <c r="DR30" s="123">
        <v>45470</v>
      </c>
      <c r="DS30" s="124">
        <v>45475</v>
      </c>
      <c r="DT30" s="124"/>
      <c r="DU30" s="124">
        <v>45475</v>
      </c>
      <c r="DV30" s="124">
        <v>45492</v>
      </c>
      <c r="DW30" s="119">
        <f t="shared" si="26"/>
        <v>18</v>
      </c>
      <c r="DX30" s="570"/>
      <c r="DY30" s="123">
        <v>45459</v>
      </c>
      <c r="DZ30" s="124">
        <v>45465</v>
      </c>
      <c r="EA30" s="124"/>
      <c r="EB30" s="124">
        <v>45636</v>
      </c>
      <c r="EC30" s="124">
        <v>45646</v>
      </c>
      <c r="ED30" s="119">
        <f t="shared" si="27"/>
        <v>11</v>
      </c>
      <c r="EE30" s="570"/>
      <c r="EF30" s="123">
        <v>45477</v>
      </c>
      <c r="EG30" s="124">
        <v>45485</v>
      </c>
      <c r="EH30" s="124"/>
      <c r="EI30" s="124">
        <v>45493</v>
      </c>
      <c r="EJ30" s="124">
        <v>45518</v>
      </c>
      <c r="EK30" s="119">
        <f t="shared" si="28"/>
        <v>26</v>
      </c>
      <c r="EL30" s="570"/>
      <c r="EM30" s="116">
        <v>45486</v>
      </c>
      <c r="EN30" s="95">
        <v>45488</v>
      </c>
      <c r="EO30" s="95"/>
      <c r="EP30" s="95">
        <v>45518</v>
      </c>
      <c r="EQ30" s="95">
        <v>45653</v>
      </c>
      <c r="ER30" s="119">
        <f t="shared" si="29"/>
        <v>136</v>
      </c>
      <c r="ES30" s="576" t="s">
        <v>2214</v>
      </c>
      <c r="ET30" s="116">
        <v>45471</v>
      </c>
      <c r="EU30" s="95">
        <v>45473</v>
      </c>
      <c r="EV30" s="95"/>
      <c r="EW30" s="95">
        <v>45653</v>
      </c>
      <c r="EX30" s="95">
        <v>45653</v>
      </c>
      <c r="EY30" s="119">
        <f t="shared" si="30"/>
        <v>1</v>
      </c>
      <c r="EZ30" s="570"/>
      <c r="FA30" s="116">
        <v>45459</v>
      </c>
      <c r="FB30" s="95">
        <v>45465</v>
      </c>
      <c r="FC30" s="95"/>
      <c r="FD30" s="95">
        <v>45424</v>
      </c>
      <c r="FE30" s="95">
        <v>45430</v>
      </c>
      <c r="FF30" s="119">
        <f t="shared" si="31"/>
        <v>7</v>
      </c>
      <c r="FG30" s="570"/>
      <c r="FH30" s="116">
        <v>45474</v>
      </c>
      <c r="FI30" s="95">
        <f t="shared" si="37"/>
        <v>45489</v>
      </c>
      <c r="FJ30" s="95"/>
      <c r="FK30" s="95">
        <v>45626</v>
      </c>
      <c r="FL30" s="95">
        <v>45654</v>
      </c>
      <c r="FM30" s="119">
        <f t="shared" si="32"/>
        <v>29</v>
      </c>
      <c r="FN30" s="144"/>
      <c r="FO30" s="155">
        <f t="shared" si="38"/>
        <v>45473</v>
      </c>
      <c r="FP30" s="95">
        <f t="shared" si="39"/>
        <v>45476</v>
      </c>
      <c r="FQ30" s="121"/>
      <c r="FR30" s="95">
        <v>45657</v>
      </c>
      <c r="FS30" s="95">
        <v>45663</v>
      </c>
      <c r="FT30" s="119">
        <f t="shared" si="33"/>
        <v>7</v>
      </c>
      <c r="FU30" s="570"/>
      <c r="FV30" s="116">
        <f t="shared" si="40"/>
        <v>45489</v>
      </c>
      <c r="FW30" s="95">
        <f t="shared" si="41"/>
        <v>45490</v>
      </c>
      <c r="FX30" s="117"/>
      <c r="FY30" s="95">
        <v>45683</v>
      </c>
      <c r="FZ30" s="95">
        <v>45684</v>
      </c>
      <c r="GA30" s="119">
        <f t="shared" si="34"/>
        <v>2</v>
      </c>
      <c r="GB30" s="570"/>
      <c r="GC30" s="437"/>
      <c r="GD30" s="575"/>
      <c r="GE30" s="572">
        <v>45536</v>
      </c>
      <c r="GG30" s="68"/>
    </row>
    <row r="31" spans="1:189" s="74" customFormat="1" ht="16.5" customHeight="1" x14ac:dyDescent="0.25">
      <c r="A31" s="564" t="s">
        <v>396</v>
      </c>
      <c r="B31" s="73">
        <f t="shared" si="35"/>
        <v>27</v>
      </c>
      <c r="C31" s="72" t="s">
        <v>1836</v>
      </c>
      <c r="D31" s="72" t="s">
        <v>1837</v>
      </c>
      <c r="E31" s="95" t="s">
        <v>1842</v>
      </c>
      <c r="F31" s="565" t="s">
        <v>1385</v>
      </c>
      <c r="G31" s="167" t="s">
        <v>522</v>
      </c>
      <c r="H31" s="566" t="str">
        <f>VLOOKUP('200WTG PH-II'!E31,'[1]Stone Column Progress'!$C$6:$D$205,2,0)</f>
        <v>Bauer</v>
      </c>
      <c r="I31" s="574" t="s">
        <v>390</v>
      </c>
      <c r="J31" s="568">
        <v>536680</v>
      </c>
      <c r="K31" s="569">
        <v>2670430</v>
      </c>
      <c r="L31" s="116">
        <v>45079</v>
      </c>
      <c r="M31" s="95">
        <v>45080</v>
      </c>
      <c r="N31" s="117"/>
      <c r="O31" s="95">
        <v>45079</v>
      </c>
      <c r="P31" s="95">
        <v>45080</v>
      </c>
      <c r="Q31" s="570"/>
      <c r="R31" s="118">
        <f>VLOOKUP(E31,'[1]Stone Column Progress'!$C$6:$K$205,6,0)</f>
        <v>199</v>
      </c>
      <c r="S31" s="73">
        <f>VLOOKUP(E31,'[1]Stone Column Progress'!$C$6:$K$205,8,0)</f>
        <v>199</v>
      </c>
      <c r="T31" s="95">
        <v>45348</v>
      </c>
      <c r="U31" s="95">
        <v>45357</v>
      </c>
      <c r="V31" s="117"/>
      <c r="W31" s="95">
        <v>45331</v>
      </c>
      <c r="X31" s="95">
        <v>45337</v>
      </c>
      <c r="Y31" s="119">
        <f t="shared" si="13"/>
        <v>7</v>
      </c>
      <c r="Z31" s="144"/>
      <c r="AA31" s="156"/>
      <c r="AB31" s="95"/>
      <c r="AC31" s="95"/>
      <c r="AD31" s="117"/>
      <c r="AE31" s="95"/>
      <c r="AF31" s="95"/>
      <c r="AG31" s="570"/>
      <c r="AH31" s="116">
        <v>45388</v>
      </c>
      <c r="AI31" s="95">
        <v>45388</v>
      </c>
      <c r="AJ31" s="117"/>
      <c r="AK31" s="95">
        <v>45391</v>
      </c>
      <c r="AL31" s="95">
        <v>45394</v>
      </c>
      <c r="AM31" s="119">
        <f t="shared" si="14"/>
        <v>4</v>
      </c>
      <c r="AN31" s="120"/>
      <c r="AO31" s="158">
        <v>45389</v>
      </c>
      <c r="AP31" s="130">
        <v>45389</v>
      </c>
      <c r="AQ31" s="130"/>
      <c r="AR31" s="130">
        <v>45399</v>
      </c>
      <c r="AS31" s="130">
        <v>45402</v>
      </c>
      <c r="AT31" s="119">
        <f t="shared" si="15"/>
        <v>4</v>
      </c>
      <c r="AU31" s="571"/>
      <c r="AV31" s="116">
        <v>45390</v>
      </c>
      <c r="AW31" s="95">
        <v>45390</v>
      </c>
      <c r="AX31" s="117"/>
      <c r="AY31" s="95">
        <v>45403</v>
      </c>
      <c r="AZ31" s="95">
        <v>45403</v>
      </c>
      <c r="BA31" s="119">
        <f t="shared" si="16"/>
        <v>1</v>
      </c>
      <c r="BB31" s="144"/>
      <c r="BC31" s="155">
        <v>45391</v>
      </c>
      <c r="BD31" s="95">
        <v>45392</v>
      </c>
      <c r="BE31" s="95"/>
      <c r="BF31" s="95">
        <v>45423</v>
      </c>
      <c r="BG31" s="95">
        <v>45424</v>
      </c>
      <c r="BH31" s="119">
        <f t="shared" si="17"/>
        <v>2</v>
      </c>
      <c r="BI31" s="570"/>
      <c r="BJ31" s="116">
        <v>45431</v>
      </c>
      <c r="BK31" s="95">
        <v>45438</v>
      </c>
      <c r="BL31" s="95"/>
      <c r="BM31" s="95">
        <v>45425</v>
      </c>
      <c r="BN31" s="95">
        <v>45521</v>
      </c>
      <c r="BO31" s="119">
        <f t="shared" si="18"/>
        <v>97</v>
      </c>
      <c r="BP31" s="570"/>
      <c r="BQ31" s="116">
        <v>45441</v>
      </c>
      <c r="BR31" s="95">
        <v>45442</v>
      </c>
      <c r="BS31" s="95"/>
      <c r="BT31" s="95">
        <v>45653</v>
      </c>
      <c r="BU31" s="95">
        <v>45654</v>
      </c>
      <c r="BV31" s="119">
        <f t="shared" si="36"/>
        <v>2</v>
      </c>
      <c r="BW31" s="119">
        <f t="shared" si="19"/>
        <v>264</v>
      </c>
      <c r="BX31" s="570"/>
      <c r="BY31" s="116">
        <v>45444</v>
      </c>
      <c r="BZ31" s="95">
        <v>45450</v>
      </c>
      <c r="CA31" s="117"/>
      <c r="CB31" s="95">
        <v>45661</v>
      </c>
      <c r="CC31" s="95">
        <v>45683</v>
      </c>
      <c r="CD31" s="119">
        <f t="shared" si="20"/>
        <v>23</v>
      </c>
      <c r="CE31" s="570"/>
      <c r="CF31" s="116">
        <v>45444</v>
      </c>
      <c r="CG31" s="95">
        <v>45450</v>
      </c>
      <c r="CH31" s="95"/>
      <c r="CI31" s="95">
        <v>45660</v>
      </c>
      <c r="CJ31" s="95">
        <v>45660</v>
      </c>
      <c r="CK31" s="119">
        <f t="shared" si="21"/>
        <v>1</v>
      </c>
      <c r="CL31" s="119"/>
      <c r="CM31" s="119"/>
      <c r="CN31" s="570"/>
      <c r="CO31" s="116">
        <v>45438</v>
      </c>
      <c r="CP31" s="95">
        <v>45452</v>
      </c>
      <c r="CQ31" s="117"/>
      <c r="CR31" s="95">
        <v>45633</v>
      </c>
      <c r="CS31" s="95">
        <v>45651</v>
      </c>
      <c r="CT31" s="119">
        <f t="shared" si="22"/>
        <v>19</v>
      </c>
      <c r="CU31" s="571"/>
      <c r="CV31" s="116">
        <v>45363</v>
      </c>
      <c r="CW31" s="95">
        <v>45369</v>
      </c>
      <c r="CX31" s="117"/>
      <c r="CY31" s="95" t="s">
        <v>2142</v>
      </c>
      <c r="CZ31" s="95" t="s">
        <v>2142</v>
      </c>
      <c r="DA31" s="119" t="e">
        <f t="shared" si="23"/>
        <v>#VALUE!</v>
      </c>
      <c r="DB31" s="570"/>
      <c r="DC31" s="116">
        <v>45363</v>
      </c>
      <c r="DD31" s="95">
        <v>45369</v>
      </c>
      <c r="DE31" s="117"/>
      <c r="DF31" s="95">
        <v>45661</v>
      </c>
      <c r="DG31" s="95">
        <v>45669</v>
      </c>
      <c r="DH31" s="119">
        <f t="shared" si="24"/>
        <v>9</v>
      </c>
      <c r="DI31" s="144"/>
      <c r="DJ31" s="156" t="str">
        <f>_xlfn.XLOOKUP(E31,[1]CranePad!$D$4:$D$203,[1]CranePad!$E$4:$E$203,0,0,1)</f>
        <v>GP (Reuse)</v>
      </c>
      <c r="DK31" s="155">
        <v>45448</v>
      </c>
      <c r="DL31" s="95">
        <v>45454</v>
      </c>
      <c r="DM31" s="95"/>
      <c r="DN31" s="95">
        <v>45656</v>
      </c>
      <c r="DO31" s="95">
        <v>45670</v>
      </c>
      <c r="DP31" s="119">
        <f t="shared" si="25"/>
        <v>15</v>
      </c>
      <c r="DQ31" s="570"/>
      <c r="DR31" s="123">
        <v>45471</v>
      </c>
      <c r="DS31" s="124">
        <v>45476</v>
      </c>
      <c r="DT31" s="124"/>
      <c r="DU31" s="124">
        <v>45670</v>
      </c>
      <c r="DV31" s="124">
        <v>45676</v>
      </c>
      <c r="DW31" s="119">
        <f t="shared" si="26"/>
        <v>7</v>
      </c>
      <c r="DX31" s="570"/>
      <c r="DY31" s="123">
        <v>45465</v>
      </c>
      <c r="DZ31" s="124">
        <v>45471</v>
      </c>
      <c r="EA31" s="124"/>
      <c r="EB31" s="124">
        <v>45652</v>
      </c>
      <c r="EC31" s="124">
        <v>45680</v>
      </c>
      <c r="ED31" s="119">
        <f t="shared" si="27"/>
        <v>29</v>
      </c>
      <c r="EE31" s="570"/>
      <c r="EF31" s="123">
        <v>45478</v>
      </c>
      <c r="EG31" s="124">
        <v>45486</v>
      </c>
      <c r="EH31" s="124"/>
      <c r="EI31" s="124">
        <v>45679</v>
      </c>
      <c r="EJ31" s="124">
        <v>45686</v>
      </c>
      <c r="EK31" s="119">
        <f t="shared" si="28"/>
        <v>8</v>
      </c>
      <c r="EL31" s="570"/>
      <c r="EM31" s="116">
        <v>45487</v>
      </c>
      <c r="EN31" s="95">
        <v>45489</v>
      </c>
      <c r="EO31" s="95"/>
      <c r="EP31" s="95">
        <v>45687</v>
      </c>
      <c r="EQ31" s="95">
        <v>45688</v>
      </c>
      <c r="ER31" s="119">
        <f t="shared" si="29"/>
        <v>2</v>
      </c>
      <c r="ES31" s="570"/>
      <c r="ET31" s="116">
        <v>45477</v>
      </c>
      <c r="EU31" s="95">
        <v>45479</v>
      </c>
      <c r="EV31" s="95"/>
      <c r="EW31" s="95">
        <v>45673</v>
      </c>
      <c r="EX31" s="95">
        <v>45673</v>
      </c>
      <c r="EY31" s="119">
        <f t="shared" si="30"/>
        <v>1</v>
      </c>
      <c r="EZ31" s="570"/>
      <c r="FA31" s="116">
        <v>45465</v>
      </c>
      <c r="FB31" s="95">
        <v>45471</v>
      </c>
      <c r="FC31" s="95"/>
      <c r="FD31" s="95">
        <v>45424</v>
      </c>
      <c r="FE31" s="95">
        <v>45430</v>
      </c>
      <c r="FF31" s="119">
        <f t="shared" si="31"/>
        <v>7</v>
      </c>
      <c r="FG31" s="570"/>
      <c r="FH31" s="116">
        <v>45474</v>
      </c>
      <c r="FI31" s="95">
        <f t="shared" si="37"/>
        <v>45489</v>
      </c>
      <c r="FJ31" s="95"/>
      <c r="FK31" s="95">
        <v>45626</v>
      </c>
      <c r="FL31" s="95">
        <v>45654</v>
      </c>
      <c r="FM31" s="119">
        <f t="shared" si="32"/>
        <v>29</v>
      </c>
      <c r="FN31" s="144"/>
      <c r="FO31" s="155">
        <f t="shared" si="38"/>
        <v>45479</v>
      </c>
      <c r="FP31" s="95">
        <f t="shared" si="39"/>
        <v>45482</v>
      </c>
      <c r="FQ31" s="121"/>
      <c r="FR31" s="95">
        <v>45681</v>
      </c>
      <c r="FS31" s="95">
        <v>45686</v>
      </c>
      <c r="FT31" s="119">
        <f t="shared" si="33"/>
        <v>6</v>
      </c>
      <c r="FU31" s="570"/>
      <c r="FV31" s="116">
        <f t="shared" si="40"/>
        <v>45489</v>
      </c>
      <c r="FW31" s="95">
        <f t="shared" si="41"/>
        <v>45490</v>
      </c>
      <c r="FX31" s="117"/>
      <c r="FY31" s="95">
        <v>45702</v>
      </c>
      <c r="FZ31" s="95">
        <v>45702</v>
      </c>
      <c r="GA31" s="119">
        <f t="shared" si="34"/>
        <v>1</v>
      </c>
      <c r="GB31" s="570"/>
      <c r="GC31" s="437"/>
      <c r="GD31" s="575"/>
      <c r="GE31" s="572">
        <v>45536</v>
      </c>
      <c r="GG31" s="68"/>
    </row>
    <row r="32" spans="1:189" s="74" customFormat="1" ht="16.5" customHeight="1" x14ac:dyDescent="0.25">
      <c r="A32" s="564" t="s">
        <v>2220</v>
      </c>
      <c r="B32" s="73">
        <f t="shared" si="35"/>
        <v>28</v>
      </c>
      <c r="C32" s="72" t="s">
        <v>1836</v>
      </c>
      <c r="D32" s="72" t="s">
        <v>1837</v>
      </c>
      <c r="E32" s="95" t="s">
        <v>1843</v>
      </c>
      <c r="F32" s="565" t="s">
        <v>1385</v>
      </c>
      <c r="G32" s="167" t="s">
        <v>522</v>
      </c>
      <c r="H32" s="566" t="str">
        <f>VLOOKUP('200WTG PH-II'!E32,'[1]Stone Column Progress'!$C$6:$D$205,2,0)</f>
        <v>Bauer</v>
      </c>
      <c r="I32" s="574" t="s">
        <v>390</v>
      </c>
      <c r="J32" s="568">
        <v>535847</v>
      </c>
      <c r="K32" s="569">
        <v>2670695</v>
      </c>
      <c r="L32" s="116">
        <v>45080</v>
      </c>
      <c r="M32" s="95">
        <v>45081</v>
      </c>
      <c r="N32" s="117"/>
      <c r="O32" s="95">
        <v>45080</v>
      </c>
      <c r="P32" s="95">
        <v>45081</v>
      </c>
      <c r="Q32" s="570"/>
      <c r="R32" s="118">
        <f>VLOOKUP(E32,'[1]Stone Column Progress'!$C$6:$K$205,6,0)</f>
        <v>163</v>
      </c>
      <c r="S32" s="73">
        <f>VLOOKUP(E32,'[1]Stone Column Progress'!$C$6:$K$205,8,0)</f>
        <v>163</v>
      </c>
      <c r="T32" s="95">
        <v>45359</v>
      </c>
      <c r="U32" s="95">
        <v>45368</v>
      </c>
      <c r="V32" s="117"/>
      <c r="W32" s="95">
        <v>45318</v>
      </c>
      <c r="X32" s="95">
        <v>45323</v>
      </c>
      <c r="Y32" s="119">
        <f t="shared" si="13"/>
        <v>6</v>
      </c>
      <c r="Z32" s="144"/>
      <c r="AA32" s="156"/>
      <c r="AB32" s="95"/>
      <c r="AC32" s="95"/>
      <c r="AD32" s="117"/>
      <c r="AE32" s="95"/>
      <c r="AF32" s="95"/>
      <c r="AG32" s="570"/>
      <c r="AH32" s="116">
        <v>45394</v>
      </c>
      <c r="AI32" s="95">
        <v>45394</v>
      </c>
      <c r="AJ32" s="117"/>
      <c r="AK32" s="95">
        <v>45421</v>
      </c>
      <c r="AL32" s="95">
        <v>45428</v>
      </c>
      <c r="AM32" s="119">
        <f t="shared" si="14"/>
        <v>8</v>
      </c>
      <c r="AN32" s="120"/>
      <c r="AO32" s="158">
        <v>45395</v>
      </c>
      <c r="AP32" s="130">
        <v>45395</v>
      </c>
      <c r="AQ32" s="130"/>
      <c r="AR32" s="130">
        <v>45437</v>
      </c>
      <c r="AS32" s="130">
        <v>45442</v>
      </c>
      <c r="AT32" s="119">
        <f t="shared" si="15"/>
        <v>6</v>
      </c>
      <c r="AU32" s="571"/>
      <c r="AV32" s="116">
        <v>45396</v>
      </c>
      <c r="AW32" s="95">
        <v>45396</v>
      </c>
      <c r="AX32" s="117"/>
      <c r="AY32" s="95">
        <v>45447</v>
      </c>
      <c r="AZ32" s="95">
        <v>45447</v>
      </c>
      <c r="BA32" s="119">
        <f t="shared" si="16"/>
        <v>1</v>
      </c>
      <c r="BB32" s="144"/>
      <c r="BC32" s="155">
        <v>45397</v>
      </c>
      <c r="BD32" s="95">
        <v>45398</v>
      </c>
      <c r="BE32" s="95"/>
      <c r="BF32" s="95">
        <v>45579</v>
      </c>
      <c r="BG32" s="95">
        <v>45585</v>
      </c>
      <c r="BH32" s="119">
        <f t="shared" si="17"/>
        <v>7</v>
      </c>
      <c r="BI32" s="570"/>
      <c r="BJ32" s="116">
        <v>45435</v>
      </c>
      <c r="BK32" s="95">
        <v>45442</v>
      </c>
      <c r="BL32" s="95"/>
      <c r="BM32" s="95">
        <v>45586</v>
      </c>
      <c r="BN32" s="95">
        <v>45613</v>
      </c>
      <c r="BO32" s="119">
        <f t="shared" si="18"/>
        <v>28</v>
      </c>
      <c r="BP32" s="570"/>
      <c r="BQ32" s="116">
        <v>45445</v>
      </c>
      <c r="BR32" s="95">
        <v>45446</v>
      </c>
      <c r="BS32" s="95"/>
      <c r="BT32" s="95">
        <v>45616</v>
      </c>
      <c r="BU32" s="95">
        <v>45616</v>
      </c>
      <c r="BV32" s="119">
        <f t="shared" si="36"/>
        <v>1</v>
      </c>
      <c r="BW32" s="119">
        <f t="shared" si="19"/>
        <v>196</v>
      </c>
      <c r="BX32" s="570"/>
      <c r="BY32" s="116">
        <v>45448</v>
      </c>
      <c r="BZ32" s="95">
        <v>45454</v>
      </c>
      <c r="CA32" s="117"/>
      <c r="CB32" s="95">
        <v>45625</v>
      </c>
      <c r="CC32" s="95">
        <v>45689</v>
      </c>
      <c r="CD32" s="119">
        <f t="shared" si="20"/>
        <v>65</v>
      </c>
      <c r="CE32" s="570"/>
      <c r="CF32" s="116">
        <v>45448</v>
      </c>
      <c r="CG32" s="95">
        <v>45454</v>
      </c>
      <c r="CH32" s="95"/>
      <c r="CI32" s="95">
        <v>45629</v>
      </c>
      <c r="CJ32" s="95">
        <v>45629</v>
      </c>
      <c r="CK32" s="119">
        <f t="shared" si="21"/>
        <v>1</v>
      </c>
      <c r="CL32" s="119"/>
      <c r="CM32" s="119"/>
      <c r="CN32" s="570"/>
      <c r="CO32" s="116">
        <v>45442</v>
      </c>
      <c r="CP32" s="95">
        <v>45456</v>
      </c>
      <c r="CQ32" s="117"/>
      <c r="CR32" s="95">
        <v>45631</v>
      </c>
      <c r="CS32" s="95">
        <v>45643</v>
      </c>
      <c r="CT32" s="119">
        <f t="shared" si="22"/>
        <v>13</v>
      </c>
      <c r="CU32" s="571"/>
      <c r="CV32" s="116">
        <v>45371</v>
      </c>
      <c r="CW32" s="95">
        <v>45377</v>
      </c>
      <c r="CX32" s="117"/>
      <c r="CY32" s="95" t="s">
        <v>2142</v>
      </c>
      <c r="CZ32" s="95" t="s">
        <v>2142</v>
      </c>
      <c r="DA32" s="119" t="e">
        <f t="shared" si="23"/>
        <v>#VALUE!</v>
      </c>
      <c r="DB32" s="570"/>
      <c r="DC32" s="116">
        <v>45371</v>
      </c>
      <c r="DD32" s="95">
        <v>45377</v>
      </c>
      <c r="DE32" s="117"/>
      <c r="DF32" s="95" t="s">
        <v>2142</v>
      </c>
      <c r="DG32" s="95" t="s">
        <v>2142</v>
      </c>
      <c r="DH32" s="119" t="e">
        <f t="shared" si="24"/>
        <v>#VALUE!</v>
      </c>
      <c r="DI32" s="144"/>
      <c r="DJ32" s="156" t="str">
        <f>_xlfn.XLOOKUP(E32,[1]CranePad!$D$4:$D$203,[1]CranePad!$E$4:$E$203,0,0,1)</f>
        <v>Vaibhav</v>
      </c>
      <c r="DK32" s="155">
        <v>45456</v>
      </c>
      <c r="DL32" s="95">
        <v>45462</v>
      </c>
      <c r="DM32" s="95"/>
      <c r="DN32" s="95">
        <v>45590</v>
      </c>
      <c r="DO32" s="95">
        <v>45642</v>
      </c>
      <c r="DP32" s="119">
        <f t="shared" si="25"/>
        <v>53</v>
      </c>
      <c r="DQ32" s="570"/>
      <c r="DR32" s="123">
        <v>45480</v>
      </c>
      <c r="DS32" s="124">
        <v>45485</v>
      </c>
      <c r="DT32" s="124"/>
      <c r="DU32" s="124">
        <v>45644</v>
      </c>
      <c r="DV32" s="124">
        <v>45654</v>
      </c>
      <c r="DW32" s="119">
        <f t="shared" si="26"/>
        <v>11</v>
      </c>
      <c r="DX32" s="570"/>
      <c r="DY32" s="123">
        <v>45474</v>
      </c>
      <c r="DZ32" s="124">
        <v>45480</v>
      </c>
      <c r="EA32" s="124"/>
      <c r="EB32" s="124">
        <v>45648</v>
      </c>
      <c r="EC32" s="124">
        <v>45664</v>
      </c>
      <c r="ED32" s="119">
        <f t="shared" si="27"/>
        <v>17</v>
      </c>
      <c r="EE32" s="570"/>
      <c r="EF32" s="123">
        <v>45487</v>
      </c>
      <c r="EG32" s="124">
        <v>45495</v>
      </c>
      <c r="EH32" s="124"/>
      <c r="EI32" s="124">
        <v>45667</v>
      </c>
      <c r="EJ32" s="124">
        <v>45678</v>
      </c>
      <c r="EK32" s="119">
        <f t="shared" si="28"/>
        <v>12</v>
      </c>
      <c r="EL32" s="570"/>
      <c r="EM32" s="116">
        <v>45496</v>
      </c>
      <c r="EN32" s="95">
        <v>45498</v>
      </c>
      <c r="EO32" s="95"/>
      <c r="EP32" s="95">
        <v>45678</v>
      </c>
      <c r="EQ32" s="95">
        <v>45679</v>
      </c>
      <c r="ER32" s="119">
        <f t="shared" si="29"/>
        <v>2</v>
      </c>
      <c r="ES32" s="570"/>
      <c r="ET32" s="116">
        <v>45486</v>
      </c>
      <c r="EU32" s="95">
        <v>45488</v>
      </c>
      <c r="EV32" s="95"/>
      <c r="EW32" s="95">
        <v>45665</v>
      </c>
      <c r="EX32" s="95">
        <v>45665</v>
      </c>
      <c r="EY32" s="119">
        <f t="shared" si="30"/>
        <v>1</v>
      </c>
      <c r="EZ32" s="570"/>
      <c r="FA32" s="116">
        <v>45474</v>
      </c>
      <c r="FB32" s="95">
        <v>45480</v>
      </c>
      <c r="FC32" s="95"/>
      <c r="FD32" s="95">
        <v>45424</v>
      </c>
      <c r="FE32" s="95">
        <v>45430</v>
      </c>
      <c r="FF32" s="119">
        <f t="shared" si="31"/>
        <v>7</v>
      </c>
      <c r="FG32" s="570"/>
      <c r="FH32" s="116">
        <v>45474</v>
      </c>
      <c r="FI32" s="95">
        <f t="shared" si="37"/>
        <v>45489</v>
      </c>
      <c r="FJ32" s="95"/>
      <c r="FK32" s="95">
        <v>45626</v>
      </c>
      <c r="FL32" s="95">
        <v>45654</v>
      </c>
      <c r="FM32" s="119">
        <f t="shared" si="32"/>
        <v>29</v>
      </c>
      <c r="FN32" s="144"/>
      <c r="FO32" s="155">
        <f t="shared" si="38"/>
        <v>45488</v>
      </c>
      <c r="FP32" s="95">
        <f t="shared" si="39"/>
        <v>45491</v>
      </c>
      <c r="FQ32" s="121"/>
      <c r="FR32" s="95">
        <v>45672</v>
      </c>
      <c r="FS32" s="95">
        <v>45678</v>
      </c>
      <c r="FT32" s="119">
        <f t="shared" si="33"/>
        <v>7</v>
      </c>
      <c r="FU32" s="570"/>
      <c r="FV32" s="116">
        <f t="shared" si="40"/>
        <v>45498</v>
      </c>
      <c r="FW32" s="95">
        <f t="shared" si="41"/>
        <v>45499</v>
      </c>
      <c r="FX32" s="117"/>
      <c r="FY32" s="95">
        <v>45702</v>
      </c>
      <c r="FZ32" s="95">
        <v>45702</v>
      </c>
      <c r="GA32" s="119">
        <f t="shared" si="34"/>
        <v>1</v>
      </c>
      <c r="GB32" s="570"/>
      <c r="GC32" s="437"/>
      <c r="GD32" s="575"/>
      <c r="GE32" s="572">
        <v>45536</v>
      </c>
      <c r="GG32" s="68"/>
    </row>
    <row r="33" spans="1:189" s="74" customFormat="1" ht="16.5" customHeight="1" x14ac:dyDescent="0.25">
      <c r="A33" s="564" t="s">
        <v>2221</v>
      </c>
      <c r="B33" s="73">
        <f t="shared" si="35"/>
        <v>29</v>
      </c>
      <c r="C33" s="72" t="s">
        <v>1836</v>
      </c>
      <c r="D33" s="72" t="s">
        <v>1837</v>
      </c>
      <c r="E33" s="95" t="s">
        <v>1844</v>
      </c>
      <c r="F33" s="565" t="s">
        <v>1385</v>
      </c>
      <c r="G33" s="167" t="s">
        <v>2208</v>
      </c>
      <c r="H33" s="566" t="str">
        <f>VLOOKUP('200WTG PH-II'!E33,'[1]Stone Column Progress'!$C$6:$D$205,2,0)</f>
        <v>Menard</v>
      </c>
      <c r="I33" s="574" t="s">
        <v>390</v>
      </c>
      <c r="J33" s="568">
        <v>537711</v>
      </c>
      <c r="K33" s="569">
        <v>2669139</v>
      </c>
      <c r="L33" s="116">
        <v>45037</v>
      </c>
      <c r="M33" s="95">
        <v>45038</v>
      </c>
      <c r="N33" s="117"/>
      <c r="O33" s="95">
        <v>45037</v>
      </c>
      <c r="P33" s="95">
        <v>45038</v>
      </c>
      <c r="Q33" s="570"/>
      <c r="R33" s="118">
        <f>VLOOKUP(E33,'[1]Stone Column Progress'!$C$6:$K$205,6,0)</f>
        <v>219</v>
      </c>
      <c r="S33" s="73">
        <f>VLOOKUP(E33,'[1]Stone Column Progress'!$C$6:$K$205,8,0)</f>
        <v>219</v>
      </c>
      <c r="T33" s="95">
        <v>45368</v>
      </c>
      <c r="U33" s="95">
        <v>45377</v>
      </c>
      <c r="V33" s="117"/>
      <c r="W33" s="95">
        <v>45342</v>
      </c>
      <c r="X33" s="95">
        <v>45351</v>
      </c>
      <c r="Y33" s="119">
        <f t="shared" si="13"/>
        <v>10</v>
      </c>
      <c r="Z33" s="144"/>
      <c r="AA33" s="156"/>
      <c r="AB33" s="95"/>
      <c r="AC33" s="95"/>
      <c r="AD33" s="117"/>
      <c r="AE33" s="95"/>
      <c r="AF33" s="95"/>
      <c r="AG33" s="570"/>
      <c r="AH33" s="116">
        <v>45398</v>
      </c>
      <c r="AI33" s="95">
        <v>45398</v>
      </c>
      <c r="AJ33" s="117"/>
      <c r="AK33" s="95">
        <v>45364</v>
      </c>
      <c r="AL33" s="95">
        <v>45366</v>
      </c>
      <c r="AM33" s="119">
        <f t="shared" si="14"/>
        <v>3</v>
      </c>
      <c r="AN33" s="120"/>
      <c r="AO33" s="158">
        <v>45399</v>
      </c>
      <c r="AP33" s="130">
        <v>45399</v>
      </c>
      <c r="AQ33" s="130"/>
      <c r="AR33" s="130">
        <v>45458</v>
      </c>
      <c r="AS33" s="130">
        <v>45465</v>
      </c>
      <c r="AT33" s="119">
        <f t="shared" si="15"/>
        <v>8</v>
      </c>
      <c r="AU33" s="571"/>
      <c r="AV33" s="116">
        <v>45400</v>
      </c>
      <c r="AW33" s="95">
        <v>45400</v>
      </c>
      <c r="AX33" s="117"/>
      <c r="AY33" s="95">
        <v>45466</v>
      </c>
      <c r="AZ33" s="95">
        <v>45466</v>
      </c>
      <c r="BA33" s="119">
        <f t="shared" si="16"/>
        <v>1</v>
      </c>
      <c r="BB33" s="144"/>
      <c r="BC33" s="155">
        <v>45401</v>
      </c>
      <c r="BD33" s="95">
        <v>45402</v>
      </c>
      <c r="BE33" s="95"/>
      <c r="BF33" s="95">
        <v>45474</v>
      </c>
      <c r="BG33" s="95">
        <v>45477</v>
      </c>
      <c r="BH33" s="119">
        <f t="shared" si="17"/>
        <v>4</v>
      </c>
      <c r="BI33" s="570"/>
      <c r="BJ33" s="116">
        <v>45437</v>
      </c>
      <c r="BK33" s="95">
        <v>45444</v>
      </c>
      <c r="BL33" s="95"/>
      <c r="BM33" s="95">
        <v>45479</v>
      </c>
      <c r="BN33" s="95">
        <v>45608</v>
      </c>
      <c r="BO33" s="119">
        <f t="shared" si="18"/>
        <v>130</v>
      </c>
      <c r="BP33" s="573" t="s">
        <v>2222</v>
      </c>
      <c r="BQ33" s="116">
        <v>45447</v>
      </c>
      <c r="BR33" s="95">
        <v>45448</v>
      </c>
      <c r="BS33" s="95"/>
      <c r="BT33" s="95">
        <v>45610</v>
      </c>
      <c r="BU33" s="95">
        <v>45611</v>
      </c>
      <c r="BV33" s="119">
        <f t="shared" si="36"/>
        <v>2</v>
      </c>
      <c r="BW33" s="119">
        <f t="shared" si="19"/>
        <v>248</v>
      </c>
      <c r="BX33" s="570"/>
      <c r="BY33" s="116">
        <v>45450</v>
      </c>
      <c r="BZ33" s="95">
        <v>45456</v>
      </c>
      <c r="CA33" s="117"/>
      <c r="CB33" s="95">
        <v>45642</v>
      </c>
      <c r="CC33" s="95">
        <v>45683</v>
      </c>
      <c r="CD33" s="119">
        <f t="shared" si="20"/>
        <v>42</v>
      </c>
      <c r="CE33" s="570"/>
      <c r="CF33" s="116">
        <v>45450</v>
      </c>
      <c r="CG33" s="95">
        <v>45456</v>
      </c>
      <c r="CH33" s="95"/>
      <c r="CI33" s="95">
        <v>45629</v>
      </c>
      <c r="CJ33" s="95">
        <v>45629</v>
      </c>
      <c r="CK33" s="119">
        <f t="shared" si="21"/>
        <v>1</v>
      </c>
      <c r="CL33" s="119"/>
      <c r="CM33" s="119"/>
      <c r="CN33" s="570"/>
      <c r="CO33" s="116">
        <v>45444</v>
      </c>
      <c r="CP33" s="95">
        <v>45458</v>
      </c>
      <c r="CQ33" s="117"/>
      <c r="CR33" s="95">
        <v>45644</v>
      </c>
      <c r="CS33" s="95">
        <v>45660</v>
      </c>
      <c r="CT33" s="119">
        <f t="shared" si="22"/>
        <v>17</v>
      </c>
      <c r="CU33" s="571"/>
      <c r="CV33" s="116">
        <v>45379</v>
      </c>
      <c r="CW33" s="95">
        <v>45385</v>
      </c>
      <c r="CX33" s="117"/>
      <c r="CY33" s="95" t="s">
        <v>2142</v>
      </c>
      <c r="CZ33" s="95" t="s">
        <v>2142</v>
      </c>
      <c r="DA33" s="119" t="e">
        <f t="shared" si="23"/>
        <v>#VALUE!</v>
      </c>
      <c r="DB33" s="570"/>
      <c r="DC33" s="116">
        <v>45379</v>
      </c>
      <c r="DD33" s="95">
        <v>45385</v>
      </c>
      <c r="DE33" s="117"/>
      <c r="DF33" s="95" t="s">
        <v>2142</v>
      </c>
      <c r="DG33" s="95" t="s">
        <v>2142</v>
      </c>
      <c r="DH33" s="119" t="e">
        <f t="shared" si="24"/>
        <v>#VALUE!</v>
      </c>
      <c r="DI33" s="144"/>
      <c r="DJ33" s="156" t="str">
        <f>_xlfn.XLOOKUP(E33,[1]CranePad!$D$4:$D$203,[1]CranePad!$E$4:$E$203,0,0,1)</f>
        <v>GP</v>
      </c>
      <c r="DK33" s="155">
        <v>45462</v>
      </c>
      <c r="DL33" s="95">
        <v>45468</v>
      </c>
      <c r="DM33" s="95"/>
      <c r="DN33" s="95">
        <v>45607</v>
      </c>
      <c r="DO33" s="95">
        <v>45648</v>
      </c>
      <c r="DP33" s="119">
        <f t="shared" si="25"/>
        <v>42</v>
      </c>
      <c r="DQ33" s="570"/>
      <c r="DR33" s="123">
        <v>45490</v>
      </c>
      <c r="DS33" s="124">
        <v>45495</v>
      </c>
      <c r="DT33" s="124"/>
      <c r="DU33" s="124">
        <v>45655</v>
      </c>
      <c r="DV33" s="124">
        <v>45665</v>
      </c>
      <c r="DW33" s="119">
        <f t="shared" si="26"/>
        <v>11</v>
      </c>
      <c r="DX33" s="570"/>
      <c r="DY33" s="123">
        <v>45481</v>
      </c>
      <c r="DZ33" s="124">
        <v>45487</v>
      </c>
      <c r="EA33" s="124"/>
      <c r="EB33" s="124">
        <v>45653</v>
      </c>
      <c r="EC33" s="124">
        <v>45675</v>
      </c>
      <c r="ED33" s="119">
        <f t="shared" si="27"/>
        <v>23</v>
      </c>
      <c r="EE33" s="570"/>
      <c r="EF33" s="123">
        <v>45497</v>
      </c>
      <c r="EG33" s="124">
        <v>45505</v>
      </c>
      <c r="EH33" s="124"/>
      <c r="EI33" s="124">
        <v>45670</v>
      </c>
      <c r="EJ33" s="124">
        <v>45676</v>
      </c>
      <c r="EK33" s="119">
        <f t="shared" si="28"/>
        <v>7</v>
      </c>
      <c r="EL33" s="570"/>
      <c r="EM33" s="116">
        <v>45506</v>
      </c>
      <c r="EN33" s="95">
        <v>45508</v>
      </c>
      <c r="EO33" s="95"/>
      <c r="EP33" s="95">
        <v>45675</v>
      </c>
      <c r="EQ33" s="95">
        <v>45678</v>
      </c>
      <c r="ER33" s="119">
        <f t="shared" si="29"/>
        <v>4</v>
      </c>
      <c r="ES33" s="570"/>
      <c r="ET33" s="116">
        <v>45493</v>
      </c>
      <c r="EU33" s="95">
        <v>45495</v>
      </c>
      <c r="EV33" s="95"/>
      <c r="EW33" s="95">
        <v>45675</v>
      </c>
      <c r="EX33" s="95">
        <v>45675</v>
      </c>
      <c r="EY33" s="119">
        <f t="shared" si="30"/>
        <v>1</v>
      </c>
      <c r="EZ33" s="570"/>
      <c r="FA33" s="116">
        <v>45481</v>
      </c>
      <c r="FB33" s="95">
        <v>45487</v>
      </c>
      <c r="FC33" s="95"/>
      <c r="FD33" s="95">
        <v>45424</v>
      </c>
      <c r="FE33" s="95">
        <v>45433</v>
      </c>
      <c r="FF33" s="119">
        <f t="shared" si="31"/>
        <v>10</v>
      </c>
      <c r="FG33" s="570"/>
      <c r="FH33" s="116">
        <v>45474</v>
      </c>
      <c r="FI33" s="95">
        <f t="shared" si="37"/>
        <v>45489</v>
      </c>
      <c r="FJ33" s="95"/>
      <c r="FK33" s="95">
        <v>45626</v>
      </c>
      <c r="FL33" s="95">
        <v>45654</v>
      </c>
      <c r="FM33" s="119">
        <f t="shared" si="32"/>
        <v>29</v>
      </c>
      <c r="FN33" s="144"/>
      <c r="FO33" s="155">
        <f t="shared" si="38"/>
        <v>45495</v>
      </c>
      <c r="FP33" s="95">
        <f t="shared" si="39"/>
        <v>45498</v>
      </c>
      <c r="FQ33" s="121"/>
      <c r="FR33" s="95">
        <v>45670</v>
      </c>
      <c r="FS33" s="95">
        <v>45678</v>
      </c>
      <c r="FT33" s="119">
        <f t="shared" si="33"/>
        <v>9</v>
      </c>
      <c r="FU33" s="570"/>
      <c r="FV33" s="116">
        <f t="shared" si="40"/>
        <v>45508</v>
      </c>
      <c r="FW33" s="95">
        <f t="shared" si="41"/>
        <v>45509</v>
      </c>
      <c r="FX33" s="117"/>
      <c r="FY33" s="95">
        <v>45684</v>
      </c>
      <c r="FZ33" s="95">
        <v>45685</v>
      </c>
      <c r="GA33" s="119">
        <f t="shared" si="34"/>
        <v>2</v>
      </c>
      <c r="GB33" s="570"/>
      <c r="GC33" s="439" t="s">
        <v>2223</v>
      </c>
      <c r="GD33" s="575"/>
      <c r="GE33" s="572">
        <v>45536</v>
      </c>
      <c r="GG33" s="68"/>
    </row>
    <row r="34" spans="1:189" s="74" customFormat="1" ht="16.5" customHeight="1" x14ac:dyDescent="0.25">
      <c r="A34" s="564" t="s">
        <v>407</v>
      </c>
      <c r="B34" s="73">
        <f t="shared" si="35"/>
        <v>30</v>
      </c>
      <c r="C34" s="72" t="s">
        <v>1836</v>
      </c>
      <c r="D34" s="72" t="s">
        <v>1837</v>
      </c>
      <c r="E34" s="95" t="s">
        <v>1845</v>
      </c>
      <c r="F34" s="565" t="s">
        <v>2160</v>
      </c>
      <c r="G34" s="167" t="s">
        <v>522</v>
      </c>
      <c r="H34" s="566" t="str">
        <f>VLOOKUP('200WTG PH-II'!E34,'[1]Stone Column Progress'!$C$6:$D$205,2,0)</f>
        <v>Bauer</v>
      </c>
      <c r="I34" s="574" t="s">
        <v>390</v>
      </c>
      <c r="J34" s="568">
        <v>536870</v>
      </c>
      <c r="K34" s="569">
        <v>2669444</v>
      </c>
      <c r="L34" s="116">
        <v>45075</v>
      </c>
      <c r="M34" s="95">
        <v>45076</v>
      </c>
      <c r="N34" s="117"/>
      <c r="O34" s="95">
        <v>45075</v>
      </c>
      <c r="P34" s="95">
        <v>45076</v>
      </c>
      <c r="Q34" s="570"/>
      <c r="R34" s="118">
        <f>VLOOKUP(E34,'[1]Stone Column Progress'!$C$6:$K$205,6,0)</f>
        <v>199</v>
      </c>
      <c r="S34" s="73">
        <f>VLOOKUP(E34,'[1]Stone Column Progress'!$C$6:$K$205,8,0)</f>
        <v>199</v>
      </c>
      <c r="T34" s="95">
        <v>45370</v>
      </c>
      <c r="U34" s="95">
        <v>45379</v>
      </c>
      <c r="V34" s="117"/>
      <c r="W34" s="95">
        <v>45324</v>
      </c>
      <c r="X34" s="95">
        <v>45330</v>
      </c>
      <c r="Y34" s="119">
        <f t="shared" si="13"/>
        <v>7</v>
      </c>
      <c r="Z34" s="144"/>
      <c r="AA34" s="155" t="s">
        <v>389</v>
      </c>
      <c r="AB34" s="95">
        <v>45404</v>
      </c>
      <c r="AC34" s="95">
        <v>45412</v>
      </c>
      <c r="AD34" s="117"/>
      <c r="AE34" s="95">
        <v>45406</v>
      </c>
      <c r="AF34" s="95">
        <v>45431</v>
      </c>
      <c r="AG34" s="570"/>
      <c r="AH34" s="116">
        <v>45400</v>
      </c>
      <c r="AI34" s="95">
        <v>45400</v>
      </c>
      <c r="AJ34" s="117"/>
      <c r="AK34" s="95">
        <v>45590</v>
      </c>
      <c r="AL34" s="95">
        <v>45593</v>
      </c>
      <c r="AM34" s="119">
        <f t="shared" si="14"/>
        <v>4</v>
      </c>
      <c r="AN34" s="120"/>
      <c r="AO34" s="158">
        <v>45401</v>
      </c>
      <c r="AP34" s="130">
        <v>45401</v>
      </c>
      <c r="AQ34" s="130"/>
      <c r="AR34" s="130">
        <v>45593</v>
      </c>
      <c r="AS34" s="130">
        <v>45594</v>
      </c>
      <c r="AT34" s="119">
        <f t="shared" si="15"/>
        <v>2</v>
      </c>
      <c r="AU34" s="571"/>
      <c r="AV34" s="116">
        <v>45402</v>
      </c>
      <c r="AW34" s="95">
        <v>45402</v>
      </c>
      <c r="AX34" s="117"/>
      <c r="AY34" s="95">
        <v>45594</v>
      </c>
      <c r="AZ34" s="95">
        <v>45594</v>
      </c>
      <c r="BA34" s="119">
        <f t="shared" si="16"/>
        <v>1</v>
      </c>
      <c r="BB34" s="144"/>
      <c r="BC34" s="155">
        <v>45403</v>
      </c>
      <c r="BD34" s="95">
        <v>45404</v>
      </c>
      <c r="BE34" s="95"/>
      <c r="BF34" s="95">
        <v>45595</v>
      </c>
      <c r="BG34" s="95">
        <v>45598</v>
      </c>
      <c r="BH34" s="119">
        <f t="shared" si="17"/>
        <v>4</v>
      </c>
      <c r="BI34" s="570"/>
      <c r="BJ34" s="116">
        <v>45439</v>
      </c>
      <c r="BK34" s="95">
        <v>45446</v>
      </c>
      <c r="BL34" s="95"/>
      <c r="BM34" s="95">
        <v>45599</v>
      </c>
      <c r="BN34" s="95">
        <v>45607</v>
      </c>
      <c r="BO34" s="119">
        <f t="shared" si="18"/>
        <v>9</v>
      </c>
      <c r="BP34" s="570"/>
      <c r="BQ34" s="116">
        <v>45449</v>
      </c>
      <c r="BR34" s="95">
        <v>45450</v>
      </c>
      <c r="BS34" s="95"/>
      <c r="BT34" s="95">
        <v>45608</v>
      </c>
      <c r="BU34" s="95">
        <v>45609</v>
      </c>
      <c r="BV34" s="119">
        <f t="shared" si="36"/>
        <v>2</v>
      </c>
      <c r="BW34" s="119">
        <f t="shared" si="19"/>
        <v>20</v>
      </c>
      <c r="BX34" s="570"/>
      <c r="BY34" s="116">
        <v>45452</v>
      </c>
      <c r="BZ34" s="95">
        <v>45458</v>
      </c>
      <c r="CA34" s="117"/>
      <c r="CB34" s="95">
        <v>45619</v>
      </c>
      <c r="CC34" s="95">
        <v>45682</v>
      </c>
      <c r="CD34" s="119">
        <f t="shared" si="20"/>
        <v>64</v>
      </c>
      <c r="CE34" s="570"/>
      <c r="CF34" s="116">
        <v>45452</v>
      </c>
      <c r="CG34" s="95">
        <v>45458</v>
      </c>
      <c r="CH34" s="95"/>
      <c r="CI34" s="95">
        <v>45622</v>
      </c>
      <c r="CJ34" s="95">
        <v>45622</v>
      </c>
      <c r="CK34" s="119">
        <f t="shared" si="21"/>
        <v>1</v>
      </c>
      <c r="CL34" s="119"/>
      <c r="CM34" s="119"/>
      <c r="CN34" s="570"/>
      <c r="CO34" s="116">
        <v>45446</v>
      </c>
      <c r="CP34" s="95">
        <v>45460</v>
      </c>
      <c r="CQ34" s="117"/>
      <c r="CR34" s="95">
        <v>45639</v>
      </c>
      <c r="CS34" s="95">
        <v>45644</v>
      </c>
      <c r="CT34" s="119">
        <f t="shared" si="22"/>
        <v>6</v>
      </c>
      <c r="CU34" s="571"/>
      <c r="CV34" s="116">
        <v>45379</v>
      </c>
      <c r="CW34" s="95">
        <v>45385</v>
      </c>
      <c r="CX34" s="117"/>
      <c r="CY34" s="95" t="s">
        <v>2142</v>
      </c>
      <c r="CZ34" s="95" t="s">
        <v>2142</v>
      </c>
      <c r="DA34" s="119" t="e">
        <f t="shared" si="23"/>
        <v>#VALUE!</v>
      </c>
      <c r="DB34" s="570"/>
      <c r="DC34" s="116">
        <v>45379</v>
      </c>
      <c r="DD34" s="95">
        <v>45385</v>
      </c>
      <c r="DE34" s="117"/>
      <c r="DF34" s="95" t="s">
        <v>2142</v>
      </c>
      <c r="DG34" s="95" t="s">
        <v>2142</v>
      </c>
      <c r="DH34" s="119" t="e">
        <f t="shared" si="24"/>
        <v>#VALUE!</v>
      </c>
      <c r="DI34" s="144"/>
      <c r="DJ34" s="156" t="str">
        <f>_xlfn.XLOOKUP(E34,[1]CranePad!$D$4:$D$203,[1]CranePad!$E$4:$E$203,0,0,1)</f>
        <v>GP</v>
      </c>
      <c r="DK34" s="155">
        <v>45464</v>
      </c>
      <c r="DL34" s="95">
        <v>45470</v>
      </c>
      <c r="DM34" s="95"/>
      <c r="DN34" s="95">
        <v>45633</v>
      </c>
      <c r="DO34" s="95">
        <v>45655</v>
      </c>
      <c r="DP34" s="119">
        <f t="shared" si="25"/>
        <v>23</v>
      </c>
      <c r="DQ34" s="570"/>
      <c r="DR34" s="123">
        <v>45489</v>
      </c>
      <c r="DS34" s="124">
        <v>45494</v>
      </c>
      <c r="DT34" s="124"/>
      <c r="DU34" s="124">
        <v>45656</v>
      </c>
      <c r="DV34" s="124">
        <v>45667</v>
      </c>
      <c r="DW34" s="119">
        <f t="shared" si="26"/>
        <v>12</v>
      </c>
      <c r="DX34" s="570"/>
      <c r="DY34" s="123">
        <v>45483</v>
      </c>
      <c r="DZ34" s="124">
        <v>45489</v>
      </c>
      <c r="EA34" s="124"/>
      <c r="EB34" s="124">
        <v>45648</v>
      </c>
      <c r="EC34" s="124">
        <v>45667</v>
      </c>
      <c r="ED34" s="119">
        <f t="shared" si="27"/>
        <v>20</v>
      </c>
      <c r="EE34" s="570"/>
      <c r="EF34" s="123">
        <v>45496</v>
      </c>
      <c r="EG34" s="124">
        <v>45504</v>
      </c>
      <c r="EH34" s="124"/>
      <c r="EI34" s="124">
        <v>45670</v>
      </c>
      <c r="EJ34" s="124">
        <v>45677</v>
      </c>
      <c r="EK34" s="119">
        <f t="shared" si="28"/>
        <v>8</v>
      </c>
      <c r="EL34" s="570"/>
      <c r="EM34" s="116">
        <v>45505</v>
      </c>
      <c r="EN34" s="95">
        <v>45507</v>
      </c>
      <c r="EO34" s="95"/>
      <c r="EP34" s="95">
        <v>45677</v>
      </c>
      <c r="EQ34" s="95">
        <v>45680</v>
      </c>
      <c r="ER34" s="119">
        <f t="shared" si="29"/>
        <v>4</v>
      </c>
      <c r="ES34" s="570"/>
      <c r="ET34" s="116">
        <v>45495</v>
      </c>
      <c r="EU34" s="95">
        <v>45497</v>
      </c>
      <c r="EV34" s="95"/>
      <c r="EW34" s="95">
        <v>45667</v>
      </c>
      <c r="EX34" s="95">
        <v>45667</v>
      </c>
      <c r="EY34" s="119">
        <f t="shared" si="30"/>
        <v>1</v>
      </c>
      <c r="EZ34" s="570"/>
      <c r="FA34" s="116">
        <v>45483</v>
      </c>
      <c r="FB34" s="95">
        <v>45489</v>
      </c>
      <c r="FC34" s="95"/>
      <c r="FD34" s="95">
        <v>45424</v>
      </c>
      <c r="FE34" s="95">
        <v>45430</v>
      </c>
      <c r="FF34" s="119">
        <f t="shared" si="31"/>
        <v>7</v>
      </c>
      <c r="FG34" s="570"/>
      <c r="FH34" s="116">
        <v>45474</v>
      </c>
      <c r="FI34" s="95">
        <f t="shared" si="37"/>
        <v>45489</v>
      </c>
      <c r="FJ34" s="95"/>
      <c r="FK34" s="95">
        <v>45626</v>
      </c>
      <c r="FL34" s="95">
        <v>45654</v>
      </c>
      <c r="FM34" s="119">
        <f t="shared" si="32"/>
        <v>29</v>
      </c>
      <c r="FN34" s="144"/>
      <c r="FO34" s="155">
        <f t="shared" si="38"/>
        <v>45497</v>
      </c>
      <c r="FP34" s="95">
        <f t="shared" si="39"/>
        <v>45500</v>
      </c>
      <c r="FQ34" s="121"/>
      <c r="FR34" s="95">
        <v>45672</v>
      </c>
      <c r="FS34" s="95">
        <v>45678</v>
      </c>
      <c r="FT34" s="119">
        <f t="shared" si="33"/>
        <v>7</v>
      </c>
      <c r="FU34" s="570"/>
      <c r="FV34" s="116">
        <f t="shared" si="40"/>
        <v>45507</v>
      </c>
      <c r="FW34" s="95">
        <f t="shared" si="41"/>
        <v>45508</v>
      </c>
      <c r="FX34" s="117"/>
      <c r="FY34" s="95">
        <v>45683</v>
      </c>
      <c r="FZ34" s="95">
        <v>45683</v>
      </c>
      <c r="GA34" s="119">
        <f t="shared" si="34"/>
        <v>1</v>
      </c>
      <c r="GB34" s="570"/>
      <c r="GC34" s="437"/>
      <c r="GD34" s="575"/>
      <c r="GE34" s="572">
        <v>45536</v>
      </c>
      <c r="GG34" s="68"/>
    </row>
    <row r="35" spans="1:189" s="74" customFormat="1" ht="16.5" customHeight="1" x14ac:dyDescent="0.25">
      <c r="A35" s="564" t="s">
        <v>2220</v>
      </c>
      <c r="B35" s="73">
        <f t="shared" si="35"/>
        <v>31</v>
      </c>
      <c r="C35" s="72" t="s">
        <v>1836</v>
      </c>
      <c r="D35" s="72" t="s">
        <v>1837</v>
      </c>
      <c r="E35" s="95" t="s">
        <v>1846</v>
      </c>
      <c r="F35" s="565" t="s">
        <v>2160</v>
      </c>
      <c r="G35" s="167" t="s">
        <v>2208</v>
      </c>
      <c r="H35" s="566" t="str">
        <f>VLOOKUP('200WTG PH-II'!E35,'[1]Stone Column Progress'!$C$6:$D$205,2,0)</f>
        <v>Menard</v>
      </c>
      <c r="I35" s="574" t="s">
        <v>390</v>
      </c>
      <c r="J35" s="568">
        <v>538355</v>
      </c>
      <c r="K35" s="569">
        <v>2669861</v>
      </c>
      <c r="L35" s="116">
        <v>45044</v>
      </c>
      <c r="M35" s="95">
        <v>45045</v>
      </c>
      <c r="N35" s="117"/>
      <c r="O35" s="95">
        <v>45044</v>
      </c>
      <c r="P35" s="95">
        <v>45045</v>
      </c>
      <c r="Q35" s="570"/>
      <c r="R35" s="118">
        <f>VLOOKUP(E35,'[1]Stone Column Progress'!$C$6:$K$205,6,0)</f>
        <v>219</v>
      </c>
      <c r="S35" s="73">
        <f>VLOOKUP(E35,'[1]Stone Column Progress'!$C$6:$K$205,8,0)</f>
        <v>219</v>
      </c>
      <c r="T35" s="95">
        <v>45357</v>
      </c>
      <c r="U35" s="95">
        <v>45366</v>
      </c>
      <c r="V35" s="117"/>
      <c r="W35" s="95">
        <v>45387</v>
      </c>
      <c r="X35" s="95">
        <v>45397</v>
      </c>
      <c r="Y35" s="119">
        <f t="shared" si="13"/>
        <v>11</v>
      </c>
      <c r="Z35" s="144"/>
      <c r="AA35" s="156"/>
      <c r="AB35" s="95"/>
      <c r="AC35" s="95"/>
      <c r="AD35" s="117"/>
      <c r="AE35" s="95"/>
      <c r="AF35" s="95"/>
      <c r="AG35" s="570"/>
      <c r="AH35" s="116">
        <v>45392</v>
      </c>
      <c r="AI35" s="95">
        <v>45392</v>
      </c>
      <c r="AJ35" s="117"/>
      <c r="AK35" s="95">
        <v>45412</v>
      </c>
      <c r="AL35" s="95">
        <v>45414</v>
      </c>
      <c r="AM35" s="119">
        <f t="shared" si="14"/>
        <v>3</v>
      </c>
      <c r="AN35" s="120"/>
      <c r="AO35" s="158">
        <v>45393</v>
      </c>
      <c r="AP35" s="130">
        <v>45393</v>
      </c>
      <c r="AQ35" s="130"/>
      <c r="AR35" s="130">
        <v>45423</v>
      </c>
      <c r="AS35" s="130">
        <v>45433</v>
      </c>
      <c r="AT35" s="119">
        <f t="shared" si="15"/>
        <v>11</v>
      </c>
      <c r="AU35" s="571"/>
      <c r="AV35" s="116">
        <v>45394</v>
      </c>
      <c r="AW35" s="95">
        <v>45394</v>
      </c>
      <c r="AX35" s="117"/>
      <c r="AY35" s="95">
        <v>45435</v>
      </c>
      <c r="AZ35" s="95">
        <v>45435</v>
      </c>
      <c r="BA35" s="119">
        <f t="shared" si="16"/>
        <v>1</v>
      </c>
      <c r="BB35" s="144"/>
      <c r="BC35" s="155">
        <v>45395</v>
      </c>
      <c r="BD35" s="95">
        <v>45396</v>
      </c>
      <c r="BE35" s="95"/>
      <c r="BF35" s="95">
        <v>45460</v>
      </c>
      <c r="BG35" s="95">
        <v>45468</v>
      </c>
      <c r="BH35" s="119">
        <f t="shared" si="17"/>
        <v>9</v>
      </c>
      <c r="BI35" s="570"/>
      <c r="BJ35" s="116">
        <v>45433</v>
      </c>
      <c r="BK35" s="95">
        <v>45440</v>
      </c>
      <c r="BL35" s="95"/>
      <c r="BM35" s="95">
        <v>45575</v>
      </c>
      <c r="BN35" s="95">
        <v>45599</v>
      </c>
      <c r="BO35" s="119">
        <f t="shared" si="18"/>
        <v>25</v>
      </c>
      <c r="BP35" s="570"/>
      <c r="BQ35" s="116">
        <v>45443</v>
      </c>
      <c r="BR35" s="95">
        <v>45444</v>
      </c>
      <c r="BS35" s="95"/>
      <c r="BT35" s="95">
        <v>45603</v>
      </c>
      <c r="BU35" s="95">
        <v>45605</v>
      </c>
      <c r="BV35" s="119">
        <f t="shared" si="36"/>
        <v>3</v>
      </c>
      <c r="BW35" s="119">
        <f t="shared" si="19"/>
        <v>194</v>
      </c>
      <c r="BX35" s="570"/>
      <c r="BY35" s="116">
        <v>45446</v>
      </c>
      <c r="BZ35" s="95">
        <v>45452</v>
      </c>
      <c r="CA35" s="117"/>
      <c r="CB35" s="95">
        <v>45631</v>
      </c>
      <c r="CC35" s="95">
        <v>45665</v>
      </c>
      <c r="CD35" s="119">
        <f t="shared" si="20"/>
        <v>35</v>
      </c>
      <c r="CE35" s="570"/>
      <c r="CF35" s="116">
        <v>45446</v>
      </c>
      <c r="CG35" s="95">
        <v>45452</v>
      </c>
      <c r="CH35" s="95"/>
      <c r="CI35" s="95">
        <v>45627</v>
      </c>
      <c r="CJ35" s="95">
        <v>45627</v>
      </c>
      <c r="CK35" s="119">
        <f t="shared" si="21"/>
        <v>1</v>
      </c>
      <c r="CL35" s="119"/>
      <c r="CM35" s="119"/>
      <c r="CN35" s="570"/>
      <c r="CO35" s="116">
        <v>45440</v>
      </c>
      <c r="CP35" s="95">
        <v>45454</v>
      </c>
      <c r="CQ35" s="117"/>
      <c r="CR35" s="95">
        <v>45619</v>
      </c>
      <c r="CS35" s="95">
        <v>45650</v>
      </c>
      <c r="CT35" s="119">
        <f t="shared" si="22"/>
        <v>32</v>
      </c>
      <c r="CU35" s="571"/>
      <c r="CV35" s="116">
        <v>45371</v>
      </c>
      <c r="CW35" s="95">
        <v>45377</v>
      </c>
      <c r="CX35" s="117"/>
      <c r="CY35" s="95" t="s">
        <v>2142</v>
      </c>
      <c r="CZ35" s="95" t="s">
        <v>2142</v>
      </c>
      <c r="DA35" s="119" t="e">
        <f t="shared" si="23"/>
        <v>#VALUE!</v>
      </c>
      <c r="DB35" s="570"/>
      <c r="DC35" s="116">
        <v>45371</v>
      </c>
      <c r="DD35" s="95">
        <v>45377</v>
      </c>
      <c r="DE35" s="117"/>
      <c r="DF35" s="95" t="s">
        <v>2142</v>
      </c>
      <c r="DG35" s="95" t="s">
        <v>2142</v>
      </c>
      <c r="DH35" s="119" t="e">
        <f t="shared" si="24"/>
        <v>#VALUE!</v>
      </c>
      <c r="DI35" s="144"/>
      <c r="DJ35" s="156" t="str">
        <f>_xlfn.XLOOKUP(E35,[1]CranePad!$D$4:$D$203,[1]CranePad!$E$4:$E$203,0,0,1)</f>
        <v>SS Jadeja</v>
      </c>
      <c r="DK35" s="155">
        <v>45454</v>
      </c>
      <c r="DL35" s="95">
        <v>45460</v>
      </c>
      <c r="DM35" s="95"/>
      <c r="DN35" s="95">
        <v>45620</v>
      </c>
      <c r="DO35" s="95">
        <v>45626</v>
      </c>
      <c r="DP35" s="119">
        <f t="shared" si="25"/>
        <v>7</v>
      </c>
      <c r="DQ35" s="570"/>
      <c r="DR35" s="123">
        <v>45475</v>
      </c>
      <c r="DS35" s="124">
        <v>45480</v>
      </c>
      <c r="DT35" s="124"/>
      <c r="DU35" s="124">
        <v>45626</v>
      </c>
      <c r="DV35" s="124">
        <v>45642</v>
      </c>
      <c r="DW35" s="119">
        <f t="shared" si="26"/>
        <v>17</v>
      </c>
      <c r="DX35" s="570"/>
      <c r="DY35" s="123">
        <v>45467</v>
      </c>
      <c r="DZ35" s="124">
        <v>45473</v>
      </c>
      <c r="EA35" s="124"/>
      <c r="EB35" s="124">
        <v>45653</v>
      </c>
      <c r="EC35" s="124">
        <v>45663</v>
      </c>
      <c r="ED35" s="119">
        <f t="shared" si="27"/>
        <v>11</v>
      </c>
      <c r="EE35" s="570"/>
      <c r="EF35" s="123">
        <v>45482</v>
      </c>
      <c r="EG35" s="124">
        <v>45490</v>
      </c>
      <c r="EH35" s="124"/>
      <c r="EI35" s="124">
        <v>45654</v>
      </c>
      <c r="EJ35" s="124">
        <v>45673</v>
      </c>
      <c r="EK35" s="119">
        <f t="shared" si="28"/>
        <v>20</v>
      </c>
      <c r="EL35" s="570"/>
      <c r="EM35" s="116">
        <v>45491</v>
      </c>
      <c r="EN35" s="95">
        <v>45493</v>
      </c>
      <c r="EO35" s="95"/>
      <c r="EP35" s="95">
        <v>45674</v>
      </c>
      <c r="EQ35" s="95">
        <v>45674</v>
      </c>
      <c r="ER35" s="119">
        <f t="shared" si="29"/>
        <v>1</v>
      </c>
      <c r="ES35" s="570"/>
      <c r="ET35" s="116">
        <v>45479</v>
      </c>
      <c r="EU35" s="95">
        <v>45481</v>
      </c>
      <c r="EV35" s="95"/>
      <c r="EW35" s="95">
        <v>45667</v>
      </c>
      <c r="EX35" s="95">
        <v>45667</v>
      </c>
      <c r="EY35" s="119">
        <f t="shared" si="30"/>
        <v>1</v>
      </c>
      <c r="EZ35" s="570"/>
      <c r="FA35" s="116">
        <v>45467</v>
      </c>
      <c r="FB35" s="95">
        <v>45473</v>
      </c>
      <c r="FC35" s="95"/>
      <c r="FD35" s="95">
        <v>45485</v>
      </c>
      <c r="FE35" s="95">
        <v>45585</v>
      </c>
      <c r="FF35" s="119">
        <f t="shared" si="31"/>
        <v>101</v>
      </c>
      <c r="FG35" s="570"/>
      <c r="FH35" s="116">
        <v>45474</v>
      </c>
      <c r="FI35" s="95">
        <f t="shared" si="37"/>
        <v>45489</v>
      </c>
      <c r="FJ35" s="95"/>
      <c r="FK35" s="95">
        <v>45626</v>
      </c>
      <c r="FL35" s="95">
        <v>45654</v>
      </c>
      <c r="FM35" s="119">
        <f t="shared" si="32"/>
        <v>29</v>
      </c>
      <c r="FN35" s="144"/>
      <c r="FO35" s="155">
        <f t="shared" si="38"/>
        <v>45481</v>
      </c>
      <c r="FP35" s="95">
        <f t="shared" si="39"/>
        <v>45484</v>
      </c>
      <c r="FQ35" s="121"/>
      <c r="FR35" s="95">
        <v>45670</v>
      </c>
      <c r="FS35" s="95">
        <v>45678</v>
      </c>
      <c r="FT35" s="119">
        <f t="shared" si="33"/>
        <v>9</v>
      </c>
      <c r="FU35" s="570"/>
      <c r="FV35" s="116">
        <f t="shared" si="40"/>
        <v>45493</v>
      </c>
      <c r="FW35" s="95">
        <f t="shared" si="41"/>
        <v>45494</v>
      </c>
      <c r="FX35" s="117"/>
      <c r="FY35" s="95">
        <v>45684</v>
      </c>
      <c r="FZ35" s="95">
        <v>45685</v>
      </c>
      <c r="GA35" s="119">
        <f t="shared" si="34"/>
        <v>2</v>
      </c>
      <c r="GB35" s="570"/>
      <c r="GC35" s="437"/>
      <c r="GD35" s="575"/>
      <c r="GE35" s="572">
        <v>45536</v>
      </c>
      <c r="GG35" s="68"/>
    </row>
    <row r="36" spans="1:189" s="74" customFormat="1" ht="16.5" customHeight="1" x14ac:dyDescent="0.25">
      <c r="A36" s="564" t="s">
        <v>396</v>
      </c>
      <c r="B36" s="73">
        <f t="shared" si="35"/>
        <v>32</v>
      </c>
      <c r="C36" s="72" t="s">
        <v>1836</v>
      </c>
      <c r="D36" s="72" t="s">
        <v>1837</v>
      </c>
      <c r="E36" s="95" t="s">
        <v>1847</v>
      </c>
      <c r="F36" s="565" t="s">
        <v>2160</v>
      </c>
      <c r="G36" s="167" t="s">
        <v>2208</v>
      </c>
      <c r="H36" s="566" t="str">
        <f>VLOOKUP('200WTG PH-II'!E36,'[1]Stone Column Progress'!$C$6:$D$205,2,0)</f>
        <v>Menard</v>
      </c>
      <c r="I36" s="574" t="s">
        <v>390</v>
      </c>
      <c r="J36" s="568">
        <v>537522</v>
      </c>
      <c r="K36" s="569">
        <v>2670126</v>
      </c>
      <c r="L36" s="116">
        <v>45079</v>
      </c>
      <c r="M36" s="95">
        <v>45080</v>
      </c>
      <c r="N36" s="117"/>
      <c r="O36" s="95">
        <v>45079</v>
      </c>
      <c r="P36" s="95">
        <v>45080</v>
      </c>
      <c r="Q36" s="570"/>
      <c r="R36" s="118">
        <f>VLOOKUP(E36,'[1]Stone Column Progress'!$C$6:$K$205,6,0)</f>
        <v>199</v>
      </c>
      <c r="S36" s="73">
        <f>VLOOKUP(E36,'[1]Stone Column Progress'!$C$6:$K$205,8,0)</f>
        <v>199</v>
      </c>
      <c r="T36" s="95">
        <v>45356</v>
      </c>
      <c r="U36" s="95">
        <v>45365</v>
      </c>
      <c r="V36" s="117"/>
      <c r="W36" s="95">
        <v>45373</v>
      </c>
      <c r="X36" s="95">
        <v>45385</v>
      </c>
      <c r="Y36" s="119">
        <f t="shared" si="13"/>
        <v>13</v>
      </c>
      <c r="Z36" s="144"/>
      <c r="AA36" s="156"/>
      <c r="AB36" s="95"/>
      <c r="AC36" s="95"/>
      <c r="AD36" s="117"/>
      <c r="AE36" s="95"/>
      <c r="AF36" s="95"/>
      <c r="AG36" s="570"/>
      <c r="AH36" s="116">
        <v>45391</v>
      </c>
      <c r="AI36" s="95">
        <v>45391</v>
      </c>
      <c r="AJ36" s="117"/>
      <c r="AK36" s="95">
        <v>45404</v>
      </c>
      <c r="AL36" s="95">
        <v>45415</v>
      </c>
      <c r="AM36" s="119">
        <f t="shared" si="14"/>
        <v>12</v>
      </c>
      <c r="AN36" s="120"/>
      <c r="AO36" s="158">
        <v>45392</v>
      </c>
      <c r="AP36" s="130">
        <v>45392</v>
      </c>
      <c r="AQ36" s="130"/>
      <c r="AR36" s="130">
        <v>45419</v>
      </c>
      <c r="AS36" s="130">
        <v>45427</v>
      </c>
      <c r="AT36" s="119">
        <f t="shared" si="15"/>
        <v>9</v>
      </c>
      <c r="AU36" s="571"/>
      <c r="AV36" s="116">
        <v>45393</v>
      </c>
      <c r="AW36" s="95">
        <v>45393</v>
      </c>
      <c r="AX36" s="117"/>
      <c r="AY36" s="95">
        <v>45427</v>
      </c>
      <c r="AZ36" s="95">
        <v>45427</v>
      </c>
      <c r="BA36" s="119">
        <f t="shared" si="16"/>
        <v>1</v>
      </c>
      <c r="BB36" s="144"/>
      <c r="BC36" s="155">
        <v>45394</v>
      </c>
      <c r="BD36" s="95">
        <v>45395</v>
      </c>
      <c r="BE36" s="95"/>
      <c r="BF36" s="95">
        <v>45450</v>
      </c>
      <c r="BG36" s="95">
        <v>45453</v>
      </c>
      <c r="BH36" s="119">
        <f t="shared" si="17"/>
        <v>4</v>
      </c>
      <c r="BI36" s="570"/>
      <c r="BJ36" s="116">
        <v>45432</v>
      </c>
      <c r="BK36" s="95">
        <v>45439</v>
      </c>
      <c r="BL36" s="95"/>
      <c r="BM36" s="95">
        <v>45456</v>
      </c>
      <c r="BN36" s="95">
        <v>45593</v>
      </c>
      <c r="BO36" s="119">
        <f t="shared" si="18"/>
        <v>138</v>
      </c>
      <c r="BP36" s="573" t="s">
        <v>2222</v>
      </c>
      <c r="BQ36" s="116">
        <v>45442</v>
      </c>
      <c r="BR36" s="95">
        <v>45443</v>
      </c>
      <c r="BS36" s="95"/>
      <c r="BT36" s="95">
        <v>45594</v>
      </c>
      <c r="BU36" s="95">
        <v>45595</v>
      </c>
      <c r="BV36" s="119">
        <f t="shared" si="36"/>
        <v>2</v>
      </c>
      <c r="BW36" s="119">
        <f t="shared" si="19"/>
        <v>192</v>
      </c>
      <c r="BX36" s="570"/>
      <c r="BY36" s="116">
        <v>45445</v>
      </c>
      <c r="BZ36" s="95">
        <v>45451</v>
      </c>
      <c r="CA36" s="117"/>
      <c r="CB36" s="95">
        <v>45618</v>
      </c>
      <c r="CC36" s="95">
        <v>45679</v>
      </c>
      <c r="CD36" s="119">
        <f t="shared" si="20"/>
        <v>62</v>
      </c>
      <c r="CE36" s="570"/>
      <c r="CF36" s="116">
        <v>45445</v>
      </c>
      <c r="CG36" s="95">
        <v>45451</v>
      </c>
      <c r="CH36" s="95"/>
      <c r="CI36" s="95">
        <v>45621</v>
      </c>
      <c r="CJ36" s="95">
        <v>45621</v>
      </c>
      <c r="CK36" s="119">
        <f t="shared" si="21"/>
        <v>1</v>
      </c>
      <c r="CL36" s="119"/>
      <c r="CM36" s="119"/>
      <c r="CN36" s="570"/>
      <c r="CO36" s="116">
        <v>45439</v>
      </c>
      <c r="CP36" s="95">
        <v>45453</v>
      </c>
      <c r="CQ36" s="117"/>
      <c r="CR36" s="95">
        <v>45620</v>
      </c>
      <c r="CS36" s="95">
        <v>45637</v>
      </c>
      <c r="CT36" s="119">
        <f t="shared" si="22"/>
        <v>18</v>
      </c>
      <c r="CU36" s="571"/>
      <c r="CV36" s="116">
        <v>45371</v>
      </c>
      <c r="CW36" s="95">
        <v>45377</v>
      </c>
      <c r="CX36" s="117"/>
      <c r="CY36" s="95" t="s">
        <v>2142</v>
      </c>
      <c r="CZ36" s="95" t="s">
        <v>2142</v>
      </c>
      <c r="DA36" s="119" t="e">
        <f t="shared" si="23"/>
        <v>#VALUE!</v>
      </c>
      <c r="DB36" s="570"/>
      <c r="DC36" s="116">
        <v>45371</v>
      </c>
      <c r="DD36" s="95">
        <v>45377</v>
      </c>
      <c r="DE36" s="117"/>
      <c r="DF36" s="95" t="s">
        <v>2142</v>
      </c>
      <c r="DG36" s="95" t="s">
        <v>2142</v>
      </c>
      <c r="DH36" s="119" t="e">
        <f t="shared" si="24"/>
        <v>#VALUE!</v>
      </c>
      <c r="DI36" s="144"/>
      <c r="DJ36" s="156" t="str">
        <f>_xlfn.XLOOKUP(E36,[1]CranePad!$D$4:$D$203,[1]CranePad!$E$4:$E$203,0,0,1)</f>
        <v>Vaibhav</v>
      </c>
      <c r="DK36" s="155">
        <v>45453</v>
      </c>
      <c r="DL36" s="95">
        <v>45459</v>
      </c>
      <c r="DM36" s="95"/>
      <c r="DN36" s="95">
        <v>45622</v>
      </c>
      <c r="DO36" s="95">
        <v>45633</v>
      </c>
      <c r="DP36" s="119">
        <f t="shared" si="25"/>
        <v>12</v>
      </c>
      <c r="DQ36" s="570"/>
      <c r="DR36" s="123">
        <v>45473</v>
      </c>
      <c r="DS36" s="124">
        <v>45478</v>
      </c>
      <c r="DT36" s="124"/>
      <c r="DU36" s="124">
        <v>45634</v>
      </c>
      <c r="DV36" s="124">
        <v>45644</v>
      </c>
      <c r="DW36" s="119">
        <f t="shared" si="26"/>
        <v>11</v>
      </c>
      <c r="DX36" s="570"/>
      <c r="DY36" s="123">
        <v>45466</v>
      </c>
      <c r="DZ36" s="124">
        <v>45472</v>
      </c>
      <c r="EA36" s="124"/>
      <c r="EB36" s="124">
        <v>45644</v>
      </c>
      <c r="EC36" s="124">
        <v>45650</v>
      </c>
      <c r="ED36" s="119">
        <f t="shared" si="27"/>
        <v>7</v>
      </c>
      <c r="EE36" s="570"/>
      <c r="EF36" s="123">
        <v>45480</v>
      </c>
      <c r="EG36" s="124">
        <v>45488</v>
      </c>
      <c r="EH36" s="124"/>
      <c r="EI36" s="124">
        <v>45646</v>
      </c>
      <c r="EJ36" s="124">
        <v>45652</v>
      </c>
      <c r="EK36" s="119">
        <f t="shared" si="28"/>
        <v>7</v>
      </c>
      <c r="EL36" s="570"/>
      <c r="EM36" s="116">
        <v>45489</v>
      </c>
      <c r="EN36" s="95">
        <v>45491</v>
      </c>
      <c r="EO36" s="95"/>
      <c r="EP36" s="95">
        <v>45653</v>
      </c>
      <c r="EQ36" s="95">
        <v>45655</v>
      </c>
      <c r="ER36" s="119">
        <f t="shared" si="29"/>
        <v>3</v>
      </c>
      <c r="ES36" s="570"/>
      <c r="ET36" s="116">
        <v>45478</v>
      </c>
      <c r="EU36" s="95">
        <v>45480</v>
      </c>
      <c r="EV36" s="95"/>
      <c r="EW36" s="95">
        <v>45655</v>
      </c>
      <c r="EX36" s="95">
        <v>45655</v>
      </c>
      <c r="EY36" s="119">
        <f t="shared" si="30"/>
        <v>1</v>
      </c>
      <c r="EZ36" s="570"/>
      <c r="FA36" s="116">
        <v>45466</v>
      </c>
      <c r="FB36" s="95">
        <v>45472</v>
      </c>
      <c r="FC36" s="95"/>
      <c r="FD36" s="95">
        <v>45424</v>
      </c>
      <c r="FE36" s="95">
        <v>45431</v>
      </c>
      <c r="FF36" s="119">
        <f t="shared" si="31"/>
        <v>8</v>
      </c>
      <c r="FG36" s="570"/>
      <c r="FH36" s="116">
        <v>45474</v>
      </c>
      <c r="FI36" s="95">
        <f t="shared" si="37"/>
        <v>45489</v>
      </c>
      <c r="FJ36" s="95"/>
      <c r="FK36" s="95">
        <v>45626</v>
      </c>
      <c r="FL36" s="95">
        <v>45654</v>
      </c>
      <c r="FM36" s="119">
        <f t="shared" si="32"/>
        <v>29</v>
      </c>
      <c r="FN36" s="144"/>
      <c r="FO36" s="155">
        <f t="shared" si="38"/>
        <v>45480</v>
      </c>
      <c r="FP36" s="95">
        <f t="shared" si="39"/>
        <v>45483</v>
      </c>
      <c r="FQ36" s="121"/>
      <c r="FR36" s="95">
        <v>45657</v>
      </c>
      <c r="FS36" s="95">
        <v>45663</v>
      </c>
      <c r="FT36" s="119">
        <f t="shared" si="33"/>
        <v>7</v>
      </c>
      <c r="FU36" s="570"/>
      <c r="FV36" s="116">
        <f t="shared" si="40"/>
        <v>45491</v>
      </c>
      <c r="FW36" s="95">
        <f t="shared" si="41"/>
        <v>45492</v>
      </c>
      <c r="FX36" s="117"/>
      <c r="FY36" s="95">
        <v>45683</v>
      </c>
      <c r="FZ36" s="95">
        <v>45685</v>
      </c>
      <c r="GA36" s="119">
        <f t="shared" si="34"/>
        <v>3</v>
      </c>
      <c r="GB36" s="570"/>
      <c r="GC36" s="437"/>
      <c r="GD36" s="575"/>
      <c r="GE36" s="572">
        <v>45536</v>
      </c>
      <c r="GG36" s="68"/>
    </row>
    <row r="37" spans="1:189" s="74" customFormat="1" ht="16.5" customHeight="1" x14ac:dyDescent="0.25">
      <c r="A37" s="564" t="s">
        <v>407</v>
      </c>
      <c r="B37" s="73">
        <f t="shared" si="35"/>
        <v>33</v>
      </c>
      <c r="C37" s="72" t="s">
        <v>1836</v>
      </c>
      <c r="D37" s="72" t="s">
        <v>1837</v>
      </c>
      <c r="E37" s="95" t="s">
        <v>1848</v>
      </c>
      <c r="F37" s="565" t="s">
        <v>2160</v>
      </c>
      <c r="G37" s="167" t="s">
        <v>2213</v>
      </c>
      <c r="H37" s="566" t="str">
        <f>VLOOKUP('200WTG PH-II'!E37,'[1]Stone Column Progress'!$C$6:$D$205,2,0)</f>
        <v>Menard</v>
      </c>
      <c r="I37" s="574" t="s">
        <v>390</v>
      </c>
      <c r="J37" s="568">
        <v>539006</v>
      </c>
      <c r="K37" s="569">
        <v>2670543</v>
      </c>
      <c r="L37" s="116">
        <v>45078</v>
      </c>
      <c r="M37" s="95">
        <v>45079</v>
      </c>
      <c r="N37" s="117"/>
      <c r="O37" s="95">
        <v>45078</v>
      </c>
      <c r="P37" s="95">
        <v>45079</v>
      </c>
      <c r="Q37" s="570"/>
      <c r="R37" s="118">
        <f>VLOOKUP(E37,'[1]Stone Column Progress'!$C$6:$K$205,6,0)</f>
        <v>163</v>
      </c>
      <c r="S37" s="73">
        <f>VLOOKUP(E37,'[1]Stone Column Progress'!$C$6:$K$205,8,0)</f>
        <v>163</v>
      </c>
      <c r="T37" s="95">
        <v>45378</v>
      </c>
      <c r="U37" s="95">
        <v>45387</v>
      </c>
      <c r="V37" s="117"/>
      <c r="W37" s="95">
        <v>45355</v>
      </c>
      <c r="X37" s="95">
        <v>45359</v>
      </c>
      <c r="Y37" s="119">
        <f t="shared" si="13"/>
        <v>5</v>
      </c>
      <c r="Z37" s="144"/>
      <c r="AA37" s="155" t="s">
        <v>389</v>
      </c>
      <c r="AB37" s="95">
        <v>45420</v>
      </c>
      <c r="AC37" s="95">
        <v>45427</v>
      </c>
      <c r="AD37" s="117"/>
      <c r="AE37" s="95">
        <v>45420</v>
      </c>
      <c r="AF37" s="95">
        <v>45437</v>
      </c>
      <c r="AG37" s="570"/>
      <c r="AH37" s="116">
        <v>45403</v>
      </c>
      <c r="AI37" s="95">
        <v>45403</v>
      </c>
      <c r="AJ37" s="117"/>
      <c r="AK37" s="95">
        <v>45599</v>
      </c>
      <c r="AL37" s="95">
        <v>45601</v>
      </c>
      <c r="AM37" s="119">
        <f t="shared" si="14"/>
        <v>3</v>
      </c>
      <c r="AN37" s="120"/>
      <c r="AO37" s="158">
        <v>45404</v>
      </c>
      <c r="AP37" s="130">
        <v>45404</v>
      </c>
      <c r="AQ37" s="130"/>
      <c r="AR37" s="130">
        <v>45602</v>
      </c>
      <c r="AS37" s="130">
        <v>45604</v>
      </c>
      <c r="AT37" s="119">
        <f t="shared" si="15"/>
        <v>3</v>
      </c>
      <c r="AU37" s="571"/>
      <c r="AV37" s="116">
        <v>45405</v>
      </c>
      <c r="AW37" s="95">
        <v>45405</v>
      </c>
      <c r="AX37" s="117"/>
      <c r="AY37" s="95">
        <v>45606</v>
      </c>
      <c r="AZ37" s="95">
        <v>45606</v>
      </c>
      <c r="BA37" s="119">
        <f t="shared" si="16"/>
        <v>1</v>
      </c>
      <c r="BB37" s="144"/>
      <c r="BC37" s="155">
        <v>45406</v>
      </c>
      <c r="BD37" s="95">
        <v>45407</v>
      </c>
      <c r="BE37" s="95"/>
      <c r="BF37" s="95">
        <v>45614</v>
      </c>
      <c r="BG37" s="95">
        <v>45614</v>
      </c>
      <c r="BH37" s="119">
        <f t="shared" si="17"/>
        <v>1</v>
      </c>
      <c r="BI37" s="570"/>
      <c r="BJ37" s="116">
        <v>45440</v>
      </c>
      <c r="BK37" s="95">
        <v>45447</v>
      </c>
      <c r="BL37" s="95"/>
      <c r="BM37" s="95">
        <v>45615</v>
      </c>
      <c r="BN37" s="95">
        <v>45626</v>
      </c>
      <c r="BO37" s="119">
        <f t="shared" si="18"/>
        <v>12</v>
      </c>
      <c r="BP37" s="570"/>
      <c r="BQ37" s="116">
        <v>45450</v>
      </c>
      <c r="BR37" s="95">
        <v>45451</v>
      </c>
      <c r="BS37" s="95"/>
      <c r="BT37" s="95">
        <v>45626</v>
      </c>
      <c r="BU37" s="95">
        <v>45627</v>
      </c>
      <c r="BV37" s="119">
        <f t="shared" si="36"/>
        <v>2</v>
      </c>
      <c r="BW37" s="119">
        <f t="shared" si="19"/>
        <v>29</v>
      </c>
      <c r="BX37" s="570"/>
      <c r="BY37" s="116">
        <v>45453</v>
      </c>
      <c r="BZ37" s="95">
        <v>45459</v>
      </c>
      <c r="CA37" s="117"/>
      <c r="CB37" s="95">
        <v>45632</v>
      </c>
      <c r="CC37" s="95">
        <v>45678</v>
      </c>
      <c r="CD37" s="119">
        <f t="shared" si="20"/>
        <v>47</v>
      </c>
      <c r="CE37" s="570"/>
      <c r="CF37" s="116">
        <v>45453</v>
      </c>
      <c r="CG37" s="95">
        <v>45459</v>
      </c>
      <c r="CH37" s="95"/>
      <c r="CI37" s="95">
        <v>45634</v>
      </c>
      <c r="CJ37" s="95">
        <v>45634</v>
      </c>
      <c r="CK37" s="119">
        <f t="shared" si="21"/>
        <v>1</v>
      </c>
      <c r="CL37" s="119"/>
      <c r="CM37" s="119"/>
      <c r="CN37" s="570"/>
      <c r="CO37" s="116">
        <v>45447</v>
      </c>
      <c r="CP37" s="95">
        <v>45461</v>
      </c>
      <c r="CQ37" s="117"/>
      <c r="CR37" s="95">
        <v>45619</v>
      </c>
      <c r="CS37" s="95">
        <v>45642</v>
      </c>
      <c r="CT37" s="119">
        <f t="shared" si="22"/>
        <v>24</v>
      </c>
      <c r="CU37" s="571"/>
      <c r="CV37" s="116">
        <v>45387</v>
      </c>
      <c r="CW37" s="95">
        <v>45393</v>
      </c>
      <c r="CX37" s="117"/>
      <c r="CY37" s="95">
        <v>45350</v>
      </c>
      <c r="CZ37" s="95">
        <v>45362</v>
      </c>
      <c r="DA37" s="119">
        <f t="shared" si="23"/>
        <v>13</v>
      </c>
      <c r="DB37" s="570"/>
      <c r="DC37" s="116">
        <v>45387</v>
      </c>
      <c r="DD37" s="95">
        <v>45393</v>
      </c>
      <c r="DE37" s="117"/>
      <c r="DF37" s="95" t="s">
        <v>2142</v>
      </c>
      <c r="DG37" s="95" t="s">
        <v>2142</v>
      </c>
      <c r="DH37" s="119" t="e">
        <f t="shared" si="24"/>
        <v>#VALUE!</v>
      </c>
      <c r="DI37" s="144"/>
      <c r="DJ37" s="156" t="str">
        <f>_xlfn.XLOOKUP(E37,[1]CranePad!$D$4:$D$203,[1]CranePad!$E$4:$E$203,0,0,1)</f>
        <v>Ontogeny</v>
      </c>
      <c r="DK37" s="155">
        <v>45469</v>
      </c>
      <c r="DL37" s="95">
        <v>45475</v>
      </c>
      <c r="DM37" s="95"/>
      <c r="DN37" s="95">
        <v>45428</v>
      </c>
      <c r="DO37" s="95">
        <v>45451</v>
      </c>
      <c r="DP37" s="119">
        <f t="shared" si="25"/>
        <v>24</v>
      </c>
      <c r="DQ37" s="570"/>
      <c r="DR37" s="123">
        <v>45491</v>
      </c>
      <c r="DS37" s="124">
        <v>45496</v>
      </c>
      <c r="DT37" s="124"/>
      <c r="DU37" s="124">
        <v>45644</v>
      </c>
      <c r="DV37" s="124">
        <v>45653</v>
      </c>
      <c r="DW37" s="119">
        <f t="shared" si="26"/>
        <v>10</v>
      </c>
      <c r="DX37" s="570"/>
      <c r="DY37" s="123">
        <v>45489</v>
      </c>
      <c r="DZ37" s="124">
        <v>45495</v>
      </c>
      <c r="EA37" s="124"/>
      <c r="EB37" s="124">
        <v>45647</v>
      </c>
      <c r="EC37" s="124">
        <v>45661</v>
      </c>
      <c r="ED37" s="119">
        <f t="shared" si="27"/>
        <v>15</v>
      </c>
      <c r="EE37" s="570"/>
      <c r="EF37" s="123">
        <v>45498</v>
      </c>
      <c r="EG37" s="124">
        <v>45506</v>
      </c>
      <c r="EH37" s="124"/>
      <c r="EI37" s="124">
        <v>45660</v>
      </c>
      <c r="EJ37" s="124">
        <v>45667</v>
      </c>
      <c r="EK37" s="119">
        <f t="shared" si="28"/>
        <v>8</v>
      </c>
      <c r="EL37" s="570"/>
      <c r="EM37" s="116">
        <v>45507</v>
      </c>
      <c r="EN37" s="95">
        <v>45509</v>
      </c>
      <c r="EO37" s="95"/>
      <c r="EP37" s="95">
        <v>45668</v>
      </c>
      <c r="EQ37" s="95">
        <v>45671</v>
      </c>
      <c r="ER37" s="119">
        <f t="shared" si="29"/>
        <v>4</v>
      </c>
      <c r="ES37" s="570"/>
      <c r="ET37" s="116">
        <v>45501</v>
      </c>
      <c r="EU37" s="95">
        <v>45503</v>
      </c>
      <c r="EV37" s="95"/>
      <c r="EW37" s="95">
        <v>45667</v>
      </c>
      <c r="EX37" s="95">
        <v>45667</v>
      </c>
      <c r="EY37" s="119">
        <f t="shared" si="30"/>
        <v>1</v>
      </c>
      <c r="EZ37" s="570"/>
      <c r="FA37" s="116">
        <v>45489</v>
      </c>
      <c r="FB37" s="95">
        <v>45495</v>
      </c>
      <c r="FC37" s="95"/>
      <c r="FD37" s="95">
        <v>45424</v>
      </c>
      <c r="FE37" s="95">
        <v>45552</v>
      </c>
      <c r="FF37" s="119">
        <f t="shared" si="31"/>
        <v>129</v>
      </c>
      <c r="FG37" s="570"/>
      <c r="FH37" s="116">
        <v>45474</v>
      </c>
      <c r="FI37" s="95">
        <f t="shared" si="37"/>
        <v>45489</v>
      </c>
      <c r="FJ37" s="95"/>
      <c r="FK37" s="95">
        <v>45626</v>
      </c>
      <c r="FL37" s="95">
        <v>45654</v>
      </c>
      <c r="FM37" s="119">
        <f t="shared" si="32"/>
        <v>29</v>
      </c>
      <c r="FN37" s="144"/>
      <c r="FO37" s="155">
        <f t="shared" si="38"/>
        <v>45503</v>
      </c>
      <c r="FP37" s="95">
        <f t="shared" si="39"/>
        <v>45506</v>
      </c>
      <c r="FQ37" s="121"/>
      <c r="FR37" s="95">
        <v>45670</v>
      </c>
      <c r="FS37" s="95">
        <v>45678</v>
      </c>
      <c r="FT37" s="119">
        <f t="shared" si="33"/>
        <v>9</v>
      </c>
      <c r="FU37" s="570"/>
      <c r="FV37" s="116">
        <f t="shared" si="40"/>
        <v>45509</v>
      </c>
      <c r="FW37" s="95">
        <f t="shared" si="41"/>
        <v>45510</v>
      </c>
      <c r="FX37" s="117"/>
      <c r="FY37" s="95">
        <v>45683</v>
      </c>
      <c r="FZ37" s="95">
        <v>45684</v>
      </c>
      <c r="GA37" s="119">
        <f t="shared" si="34"/>
        <v>2</v>
      </c>
      <c r="GB37" s="570"/>
      <c r="GC37" s="437"/>
      <c r="GD37" s="575"/>
      <c r="GE37" s="572">
        <v>45536</v>
      </c>
      <c r="GG37" s="68"/>
    </row>
    <row r="38" spans="1:189" s="74" customFormat="1" ht="16.5" customHeight="1" x14ac:dyDescent="0.25">
      <c r="A38" s="564" t="s">
        <v>407</v>
      </c>
      <c r="B38" s="73">
        <f t="shared" si="35"/>
        <v>34</v>
      </c>
      <c r="C38" s="72" t="s">
        <v>1836</v>
      </c>
      <c r="D38" s="72" t="s">
        <v>1837</v>
      </c>
      <c r="E38" s="95" t="s">
        <v>1849</v>
      </c>
      <c r="F38" s="565" t="s">
        <v>2160</v>
      </c>
      <c r="G38" s="167" t="s">
        <v>2213</v>
      </c>
      <c r="H38" s="566" t="str">
        <f>VLOOKUP('200WTG PH-II'!E38,'[1]Stone Column Progress'!$C$6:$D$205,2,0)</f>
        <v>Menard</v>
      </c>
      <c r="I38" s="574" t="s">
        <v>390</v>
      </c>
      <c r="J38" s="568">
        <v>539840</v>
      </c>
      <c r="K38" s="569">
        <v>2670278</v>
      </c>
      <c r="L38" s="116">
        <v>45294</v>
      </c>
      <c r="M38" s="95">
        <v>45321</v>
      </c>
      <c r="N38" s="117"/>
      <c r="O38" s="95">
        <v>45294</v>
      </c>
      <c r="P38" s="95">
        <v>45321</v>
      </c>
      <c r="Q38" s="570"/>
      <c r="R38" s="118">
        <f>VLOOKUP(E38,'[1]Stone Column Progress'!$C$6:$K$205,6,0)</f>
        <v>199</v>
      </c>
      <c r="S38" s="73">
        <f>VLOOKUP(E38,'[1]Stone Column Progress'!$C$6:$K$205,8,0)</f>
        <v>199</v>
      </c>
      <c r="T38" s="95">
        <v>45358</v>
      </c>
      <c r="U38" s="95">
        <v>45367</v>
      </c>
      <c r="V38" s="117"/>
      <c r="W38" s="95">
        <v>45408</v>
      </c>
      <c r="X38" s="95">
        <v>45416</v>
      </c>
      <c r="Y38" s="119">
        <f t="shared" si="13"/>
        <v>9</v>
      </c>
      <c r="Z38" s="144"/>
      <c r="AA38" s="156"/>
      <c r="AB38" s="95"/>
      <c r="AC38" s="95"/>
      <c r="AD38" s="117"/>
      <c r="AE38" s="95"/>
      <c r="AF38" s="95"/>
      <c r="AG38" s="570"/>
      <c r="AH38" s="116">
        <v>45393</v>
      </c>
      <c r="AI38" s="95">
        <v>45393</v>
      </c>
      <c r="AJ38" s="117"/>
      <c r="AK38" s="95">
        <v>45437</v>
      </c>
      <c r="AL38" s="95">
        <v>45439</v>
      </c>
      <c r="AM38" s="119">
        <f t="shared" si="14"/>
        <v>3</v>
      </c>
      <c r="AN38" s="120"/>
      <c r="AO38" s="158">
        <v>45394</v>
      </c>
      <c r="AP38" s="130">
        <v>45394</v>
      </c>
      <c r="AQ38" s="130"/>
      <c r="AR38" s="130">
        <v>45440</v>
      </c>
      <c r="AS38" s="130">
        <v>45441</v>
      </c>
      <c r="AT38" s="119">
        <f t="shared" si="15"/>
        <v>2</v>
      </c>
      <c r="AU38" s="571"/>
      <c r="AV38" s="116">
        <v>45395</v>
      </c>
      <c r="AW38" s="95">
        <v>45395</v>
      </c>
      <c r="AX38" s="117"/>
      <c r="AY38" s="95">
        <v>45442</v>
      </c>
      <c r="AZ38" s="95">
        <v>45442</v>
      </c>
      <c r="BA38" s="119">
        <f t="shared" si="16"/>
        <v>1</v>
      </c>
      <c r="BB38" s="144"/>
      <c r="BC38" s="155">
        <v>45396</v>
      </c>
      <c r="BD38" s="95">
        <v>45397</v>
      </c>
      <c r="BE38" s="95"/>
      <c r="BF38" s="95">
        <v>45448</v>
      </c>
      <c r="BG38" s="95">
        <v>45449</v>
      </c>
      <c r="BH38" s="119">
        <f t="shared" si="17"/>
        <v>2</v>
      </c>
      <c r="BI38" s="570"/>
      <c r="BJ38" s="116">
        <v>45434</v>
      </c>
      <c r="BK38" s="95">
        <v>45441</v>
      </c>
      <c r="BL38" s="95"/>
      <c r="BM38" s="95">
        <v>45450</v>
      </c>
      <c r="BN38" s="95">
        <v>45504</v>
      </c>
      <c r="BO38" s="119">
        <f t="shared" si="18"/>
        <v>55</v>
      </c>
      <c r="BP38" s="570"/>
      <c r="BQ38" s="116">
        <v>45444</v>
      </c>
      <c r="BR38" s="95">
        <v>45445</v>
      </c>
      <c r="BS38" s="95"/>
      <c r="BT38" s="95">
        <v>45515</v>
      </c>
      <c r="BU38" s="95">
        <v>45516</v>
      </c>
      <c r="BV38" s="119">
        <f t="shared" si="36"/>
        <v>2</v>
      </c>
      <c r="BW38" s="119">
        <f t="shared" si="19"/>
        <v>80</v>
      </c>
      <c r="BX38" s="570"/>
      <c r="BY38" s="116">
        <v>45447</v>
      </c>
      <c r="BZ38" s="95">
        <v>45453</v>
      </c>
      <c r="CA38" s="117"/>
      <c r="CB38" s="95">
        <v>45528</v>
      </c>
      <c r="CC38" s="95">
        <v>45678</v>
      </c>
      <c r="CD38" s="119">
        <f t="shared" si="20"/>
        <v>151</v>
      </c>
      <c r="CE38" s="570"/>
      <c r="CF38" s="116">
        <v>45447</v>
      </c>
      <c r="CG38" s="95">
        <v>45453</v>
      </c>
      <c r="CH38" s="95"/>
      <c r="CI38" s="95">
        <v>45531</v>
      </c>
      <c r="CJ38" s="95">
        <v>45531</v>
      </c>
      <c r="CK38" s="119">
        <f t="shared" si="21"/>
        <v>1</v>
      </c>
      <c r="CL38" s="119"/>
      <c r="CM38" s="119"/>
      <c r="CN38" s="570"/>
      <c r="CO38" s="116">
        <v>45441</v>
      </c>
      <c r="CP38" s="95">
        <v>45455</v>
      </c>
      <c r="CQ38" s="117"/>
      <c r="CR38" s="95">
        <v>45613</v>
      </c>
      <c r="CS38" s="95">
        <v>45630</v>
      </c>
      <c r="CT38" s="119">
        <f t="shared" si="22"/>
        <v>18</v>
      </c>
      <c r="CU38" s="571"/>
      <c r="CV38" s="116">
        <v>45371</v>
      </c>
      <c r="CW38" s="95">
        <v>45377</v>
      </c>
      <c r="CX38" s="117"/>
      <c r="CY38" s="95" t="s">
        <v>2142</v>
      </c>
      <c r="CZ38" s="95" t="s">
        <v>2142</v>
      </c>
      <c r="DA38" s="119" t="e">
        <f t="shared" si="23"/>
        <v>#VALUE!</v>
      </c>
      <c r="DB38" s="570"/>
      <c r="DC38" s="116">
        <v>45371</v>
      </c>
      <c r="DD38" s="95">
        <v>45377</v>
      </c>
      <c r="DE38" s="117"/>
      <c r="DF38" s="95">
        <v>45590</v>
      </c>
      <c r="DG38" s="95">
        <v>45609</v>
      </c>
      <c r="DH38" s="119">
        <f t="shared" si="24"/>
        <v>20</v>
      </c>
      <c r="DI38" s="144"/>
      <c r="DJ38" s="156" t="str">
        <f>_xlfn.XLOOKUP(E38,[1]CranePad!$D$4:$D$203,[1]CranePad!$E$4:$E$203,0,0,1)</f>
        <v>Radhe Radhe</v>
      </c>
      <c r="DK38" s="155">
        <v>45455</v>
      </c>
      <c r="DL38" s="95">
        <v>45461</v>
      </c>
      <c r="DM38" s="95"/>
      <c r="DN38" s="95">
        <v>45590</v>
      </c>
      <c r="DO38" s="95">
        <v>45609</v>
      </c>
      <c r="DP38" s="119">
        <f t="shared" si="25"/>
        <v>20</v>
      </c>
      <c r="DQ38" s="570"/>
      <c r="DR38" s="123">
        <v>45479</v>
      </c>
      <c r="DS38" s="124">
        <v>45484</v>
      </c>
      <c r="DT38" s="124"/>
      <c r="DU38" s="124">
        <v>45610</v>
      </c>
      <c r="DV38" s="124">
        <v>45623</v>
      </c>
      <c r="DW38" s="119">
        <f t="shared" si="26"/>
        <v>14</v>
      </c>
      <c r="DX38" s="570"/>
      <c r="DY38" s="123">
        <v>45473</v>
      </c>
      <c r="DZ38" s="124">
        <v>45479</v>
      </c>
      <c r="EA38" s="124"/>
      <c r="EB38" s="124">
        <v>45635</v>
      </c>
      <c r="EC38" s="124">
        <v>45643</v>
      </c>
      <c r="ED38" s="119">
        <f t="shared" si="27"/>
        <v>9</v>
      </c>
      <c r="EE38" s="570"/>
      <c r="EF38" s="123">
        <v>45486</v>
      </c>
      <c r="EG38" s="124">
        <v>45494</v>
      </c>
      <c r="EH38" s="124"/>
      <c r="EI38" s="124">
        <v>45627</v>
      </c>
      <c r="EJ38" s="124">
        <v>45633</v>
      </c>
      <c r="EK38" s="119">
        <f t="shared" si="28"/>
        <v>7</v>
      </c>
      <c r="EL38" s="570"/>
      <c r="EM38" s="116">
        <v>45495</v>
      </c>
      <c r="EN38" s="95">
        <v>45497</v>
      </c>
      <c r="EO38" s="95"/>
      <c r="EP38" s="95">
        <v>45637</v>
      </c>
      <c r="EQ38" s="95">
        <v>45640</v>
      </c>
      <c r="ER38" s="119">
        <f t="shared" si="29"/>
        <v>4</v>
      </c>
      <c r="ES38" s="570"/>
      <c r="ET38" s="116">
        <v>45485</v>
      </c>
      <c r="EU38" s="95">
        <v>45487</v>
      </c>
      <c r="EV38" s="95"/>
      <c r="EW38" s="95">
        <v>45656</v>
      </c>
      <c r="EX38" s="95">
        <v>45656</v>
      </c>
      <c r="EY38" s="119">
        <f t="shared" si="30"/>
        <v>1</v>
      </c>
      <c r="EZ38" s="570"/>
      <c r="FA38" s="116">
        <v>45473</v>
      </c>
      <c r="FB38" s="95">
        <v>45479</v>
      </c>
      <c r="FC38" s="95"/>
      <c r="FD38" s="95">
        <v>45424</v>
      </c>
      <c r="FE38" s="95">
        <v>45435</v>
      </c>
      <c r="FF38" s="119">
        <f t="shared" si="31"/>
        <v>12</v>
      </c>
      <c r="FG38" s="570"/>
      <c r="FH38" s="116">
        <v>45474</v>
      </c>
      <c r="FI38" s="95">
        <f t="shared" si="37"/>
        <v>45489</v>
      </c>
      <c r="FJ38" s="95"/>
      <c r="FK38" s="95">
        <v>45626</v>
      </c>
      <c r="FL38" s="95">
        <v>45654</v>
      </c>
      <c r="FM38" s="119">
        <f t="shared" si="32"/>
        <v>29</v>
      </c>
      <c r="FN38" s="144"/>
      <c r="FO38" s="155">
        <f t="shared" si="38"/>
        <v>45487</v>
      </c>
      <c r="FP38" s="95">
        <f t="shared" si="39"/>
        <v>45490</v>
      </c>
      <c r="FQ38" s="121"/>
      <c r="FR38" s="95">
        <v>45670</v>
      </c>
      <c r="FS38" s="95">
        <v>45678</v>
      </c>
      <c r="FT38" s="119">
        <f t="shared" si="33"/>
        <v>9</v>
      </c>
      <c r="FU38" s="570"/>
      <c r="FV38" s="116">
        <f t="shared" si="40"/>
        <v>45497</v>
      </c>
      <c r="FW38" s="95">
        <f t="shared" si="41"/>
        <v>45498</v>
      </c>
      <c r="FX38" s="117"/>
      <c r="FY38" s="95">
        <v>45683</v>
      </c>
      <c r="FZ38" s="95">
        <v>45684</v>
      </c>
      <c r="GA38" s="119">
        <f t="shared" si="34"/>
        <v>2</v>
      </c>
      <c r="GB38" s="570"/>
      <c r="GC38" s="437"/>
      <c r="GD38" s="575"/>
      <c r="GE38" s="572">
        <v>45536</v>
      </c>
      <c r="GG38" s="68"/>
    </row>
    <row r="39" spans="1:189" s="74" customFormat="1" ht="16.5" customHeight="1" x14ac:dyDescent="0.25">
      <c r="A39" s="564" t="s">
        <v>407</v>
      </c>
      <c r="B39" s="73">
        <f t="shared" si="35"/>
        <v>35</v>
      </c>
      <c r="C39" s="72" t="s">
        <v>1836</v>
      </c>
      <c r="D39" s="72" t="s">
        <v>1837</v>
      </c>
      <c r="E39" s="95" t="s">
        <v>1850</v>
      </c>
      <c r="F39" s="565" t="s">
        <v>2160</v>
      </c>
      <c r="G39" s="167" t="s">
        <v>2211</v>
      </c>
      <c r="H39" s="566" t="str">
        <f>VLOOKUP('200WTG PH-II'!E39,'[1]Stone Column Progress'!$C$6:$D$205,2,0)</f>
        <v>Menard</v>
      </c>
      <c r="I39" s="574" t="s">
        <v>390</v>
      </c>
      <c r="J39" s="568">
        <v>542736</v>
      </c>
      <c r="K39" s="569">
        <v>2667432</v>
      </c>
      <c r="L39" s="116">
        <v>44936</v>
      </c>
      <c r="M39" s="95">
        <v>44937</v>
      </c>
      <c r="N39" s="117"/>
      <c r="O39" s="95">
        <v>44936</v>
      </c>
      <c r="P39" s="95">
        <v>44937</v>
      </c>
      <c r="Q39" s="570"/>
      <c r="R39" s="118">
        <f>VLOOKUP(E39,'[1]Stone Column Progress'!$C$6:$K$205,6,0)</f>
        <v>219</v>
      </c>
      <c r="S39" s="73">
        <f>VLOOKUP(E39,'[1]Stone Column Progress'!$C$6:$K$205,8,0)</f>
        <v>219</v>
      </c>
      <c r="T39" s="95">
        <v>45379</v>
      </c>
      <c r="U39" s="95">
        <v>45388</v>
      </c>
      <c r="V39" s="117"/>
      <c r="W39" s="95">
        <v>45400</v>
      </c>
      <c r="X39" s="95">
        <v>45408</v>
      </c>
      <c r="Y39" s="119">
        <f t="shared" si="13"/>
        <v>9</v>
      </c>
      <c r="Z39" s="144"/>
      <c r="AA39" s="156"/>
      <c r="AB39" s="95"/>
      <c r="AC39" s="95"/>
      <c r="AD39" s="117"/>
      <c r="AE39" s="95"/>
      <c r="AF39" s="95"/>
      <c r="AG39" s="570"/>
      <c r="AH39" s="116">
        <v>45404</v>
      </c>
      <c r="AI39" s="95">
        <v>45404</v>
      </c>
      <c r="AJ39" s="117"/>
      <c r="AK39" s="95">
        <v>45623</v>
      </c>
      <c r="AL39" s="95">
        <v>45625</v>
      </c>
      <c r="AM39" s="119">
        <f t="shared" si="14"/>
        <v>3</v>
      </c>
      <c r="AN39" s="120"/>
      <c r="AO39" s="158">
        <v>45405</v>
      </c>
      <c r="AP39" s="130">
        <v>45405</v>
      </c>
      <c r="AQ39" s="130"/>
      <c r="AR39" s="130">
        <v>45626</v>
      </c>
      <c r="AS39" s="130">
        <v>45627</v>
      </c>
      <c r="AT39" s="119">
        <f t="shared" si="15"/>
        <v>2</v>
      </c>
      <c r="AU39" s="571"/>
      <c r="AV39" s="116">
        <v>45406</v>
      </c>
      <c r="AW39" s="95">
        <v>45406</v>
      </c>
      <c r="AX39" s="117"/>
      <c r="AY39" s="95">
        <v>45628</v>
      </c>
      <c r="AZ39" s="95">
        <v>45628</v>
      </c>
      <c r="BA39" s="119">
        <f t="shared" si="16"/>
        <v>1</v>
      </c>
      <c r="BB39" s="144"/>
      <c r="BC39" s="155">
        <v>45407</v>
      </c>
      <c r="BD39" s="95">
        <v>45408</v>
      </c>
      <c r="BE39" s="95"/>
      <c r="BF39" s="95">
        <v>45631</v>
      </c>
      <c r="BG39" s="95">
        <v>45631</v>
      </c>
      <c r="BH39" s="119">
        <f t="shared" si="17"/>
        <v>1</v>
      </c>
      <c r="BI39" s="570"/>
      <c r="BJ39" s="116">
        <v>45441</v>
      </c>
      <c r="BK39" s="95">
        <v>45448</v>
      </c>
      <c r="BL39" s="95"/>
      <c r="BM39" s="95">
        <v>45632</v>
      </c>
      <c r="BN39" s="95">
        <v>45642</v>
      </c>
      <c r="BO39" s="119">
        <f t="shared" si="18"/>
        <v>11</v>
      </c>
      <c r="BP39" s="570"/>
      <c r="BQ39" s="116">
        <v>45451</v>
      </c>
      <c r="BR39" s="95">
        <v>45452</v>
      </c>
      <c r="BS39" s="95"/>
      <c r="BT39" s="95">
        <v>45645</v>
      </c>
      <c r="BU39" s="95">
        <v>45646</v>
      </c>
      <c r="BV39" s="119">
        <f t="shared" si="36"/>
        <v>2</v>
      </c>
      <c r="BW39" s="119">
        <f t="shared" si="19"/>
        <v>24</v>
      </c>
      <c r="BX39" s="570"/>
      <c r="BY39" s="116">
        <v>45454</v>
      </c>
      <c r="BZ39" s="95">
        <v>45460</v>
      </c>
      <c r="CA39" s="117"/>
      <c r="CB39" s="95">
        <v>45650</v>
      </c>
      <c r="CC39" s="95">
        <v>45683</v>
      </c>
      <c r="CD39" s="119">
        <f t="shared" si="20"/>
        <v>34</v>
      </c>
      <c r="CE39" s="570"/>
      <c r="CF39" s="116">
        <v>45454</v>
      </c>
      <c r="CG39" s="95">
        <v>45460</v>
      </c>
      <c r="CH39" s="95"/>
      <c r="CI39" s="95">
        <v>45654</v>
      </c>
      <c r="CJ39" s="95">
        <v>45654</v>
      </c>
      <c r="CK39" s="119">
        <f t="shared" si="21"/>
        <v>1</v>
      </c>
      <c r="CL39" s="119"/>
      <c r="CM39" s="119"/>
      <c r="CN39" s="570"/>
      <c r="CO39" s="116">
        <v>45448</v>
      </c>
      <c r="CP39" s="95">
        <v>45462</v>
      </c>
      <c r="CQ39" s="117"/>
      <c r="CR39" s="95">
        <v>45628</v>
      </c>
      <c r="CS39" s="95">
        <v>45641</v>
      </c>
      <c r="CT39" s="119">
        <f t="shared" si="22"/>
        <v>14</v>
      </c>
      <c r="CU39" s="571"/>
      <c r="CV39" s="116">
        <v>45387</v>
      </c>
      <c r="CW39" s="95">
        <v>45393</v>
      </c>
      <c r="CX39" s="117"/>
      <c r="CY39" s="95" t="s">
        <v>2142</v>
      </c>
      <c r="CZ39" s="95" t="s">
        <v>2142</v>
      </c>
      <c r="DA39" s="119" t="e">
        <f t="shared" si="23"/>
        <v>#VALUE!</v>
      </c>
      <c r="DB39" s="570"/>
      <c r="DC39" s="116">
        <v>45387</v>
      </c>
      <c r="DD39" s="95">
        <v>45393</v>
      </c>
      <c r="DE39" s="117"/>
      <c r="DF39" s="95" t="s">
        <v>2142</v>
      </c>
      <c r="DG39" s="95" t="s">
        <v>2142</v>
      </c>
      <c r="DH39" s="119" t="e">
        <f t="shared" si="24"/>
        <v>#VALUE!</v>
      </c>
      <c r="DI39" s="144"/>
      <c r="DJ39" s="156" t="str">
        <f>_xlfn.XLOOKUP(E39,[1]CranePad!$D$4:$D$203,[1]CranePad!$E$4:$E$203,0,0,1)</f>
        <v>Odhav</v>
      </c>
      <c r="DK39" s="155">
        <v>45470</v>
      </c>
      <c r="DL39" s="95">
        <v>45476</v>
      </c>
      <c r="DM39" s="95"/>
      <c r="DN39" s="95">
        <v>45661</v>
      </c>
      <c r="DO39" s="95">
        <v>45693</v>
      </c>
      <c r="DP39" s="119">
        <f t="shared" si="25"/>
        <v>33</v>
      </c>
      <c r="DQ39" s="570"/>
      <c r="DR39" s="123">
        <v>45499</v>
      </c>
      <c r="DS39" s="124">
        <v>45504</v>
      </c>
      <c r="DT39" s="124"/>
      <c r="DU39" s="124">
        <v>45696</v>
      </c>
      <c r="DV39" s="124">
        <v>45705</v>
      </c>
      <c r="DW39" s="119">
        <f t="shared" si="26"/>
        <v>10</v>
      </c>
      <c r="DX39" s="570"/>
      <c r="DY39" s="123">
        <v>45490</v>
      </c>
      <c r="DZ39" s="124">
        <v>45496</v>
      </c>
      <c r="EA39" s="124"/>
      <c r="EB39" s="124">
        <v>45646</v>
      </c>
      <c r="EC39" s="124">
        <v>45672</v>
      </c>
      <c r="ED39" s="119">
        <f t="shared" si="27"/>
        <v>27</v>
      </c>
      <c r="EE39" s="570"/>
      <c r="EF39" s="123">
        <v>45506</v>
      </c>
      <c r="EG39" s="124">
        <v>45514</v>
      </c>
      <c r="EH39" s="124"/>
      <c r="EI39" s="124">
        <v>45711</v>
      </c>
      <c r="EJ39" s="124">
        <v>45715</v>
      </c>
      <c r="EK39" s="119">
        <f t="shared" si="28"/>
        <v>5</v>
      </c>
      <c r="EL39" s="570"/>
      <c r="EM39" s="116">
        <v>45515</v>
      </c>
      <c r="EN39" s="95">
        <v>45517</v>
      </c>
      <c r="EO39" s="95"/>
      <c r="EP39" s="95">
        <v>45716</v>
      </c>
      <c r="EQ39" s="95">
        <v>45717</v>
      </c>
      <c r="ER39" s="119">
        <f t="shared" si="29"/>
        <v>2</v>
      </c>
      <c r="ES39" s="570"/>
      <c r="ET39" s="116">
        <v>45502</v>
      </c>
      <c r="EU39" s="95">
        <v>45504</v>
      </c>
      <c r="EV39" s="95"/>
      <c r="EW39" s="95">
        <v>45673</v>
      </c>
      <c r="EX39" s="95">
        <v>45673</v>
      </c>
      <c r="EY39" s="119">
        <f t="shared" si="30"/>
        <v>1</v>
      </c>
      <c r="EZ39" s="570"/>
      <c r="FA39" s="116">
        <v>45490</v>
      </c>
      <c r="FB39" s="95">
        <v>45496</v>
      </c>
      <c r="FC39" s="95"/>
      <c r="FD39" s="95">
        <v>45428</v>
      </c>
      <c r="FE39" s="95">
        <v>45436</v>
      </c>
      <c r="FF39" s="119">
        <f t="shared" si="31"/>
        <v>9</v>
      </c>
      <c r="FG39" s="570"/>
      <c r="FH39" s="116">
        <v>45474</v>
      </c>
      <c r="FI39" s="95">
        <f t="shared" si="37"/>
        <v>45489</v>
      </c>
      <c r="FJ39" s="95"/>
      <c r="FK39" s="95">
        <v>45626</v>
      </c>
      <c r="FL39" s="95">
        <v>45654</v>
      </c>
      <c r="FM39" s="119">
        <f t="shared" si="32"/>
        <v>29</v>
      </c>
      <c r="FN39" s="144"/>
      <c r="FO39" s="155">
        <f t="shared" si="38"/>
        <v>45504</v>
      </c>
      <c r="FP39" s="95">
        <f t="shared" si="39"/>
        <v>45507</v>
      </c>
      <c r="FQ39" s="121"/>
      <c r="FR39" s="95">
        <v>45681</v>
      </c>
      <c r="FS39" s="95">
        <v>45687</v>
      </c>
      <c r="FT39" s="119">
        <f t="shared" si="33"/>
        <v>7</v>
      </c>
      <c r="FU39" s="570"/>
      <c r="FV39" s="116">
        <f t="shared" si="40"/>
        <v>45517</v>
      </c>
      <c r="FW39" s="95">
        <f t="shared" si="41"/>
        <v>45518</v>
      </c>
      <c r="FX39" s="117"/>
      <c r="FY39" s="95">
        <v>45722</v>
      </c>
      <c r="FZ39" s="95">
        <v>45722</v>
      </c>
      <c r="GA39" s="119">
        <f t="shared" si="34"/>
        <v>1</v>
      </c>
      <c r="GB39" s="570"/>
      <c r="GC39" s="437"/>
      <c r="GD39" s="575"/>
      <c r="GE39" s="572">
        <v>45536</v>
      </c>
      <c r="GG39" s="68"/>
    </row>
    <row r="40" spans="1:189" s="74" customFormat="1" ht="16.5" customHeight="1" x14ac:dyDescent="0.25">
      <c r="A40" s="564" t="s">
        <v>407</v>
      </c>
      <c r="B40" s="73">
        <f t="shared" si="35"/>
        <v>36</v>
      </c>
      <c r="C40" s="72" t="s">
        <v>1836</v>
      </c>
      <c r="D40" s="72" t="s">
        <v>1837</v>
      </c>
      <c r="E40" s="95" t="s">
        <v>1852</v>
      </c>
      <c r="F40" s="565" t="s">
        <v>2160</v>
      </c>
      <c r="G40" s="167" t="s">
        <v>2211</v>
      </c>
      <c r="H40" s="566" t="str">
        <f>VLOOKUP('200WTG PH-II'!E40,'[1]Stone Column Progress'!$C$6:$D$205,2,0)</f>
        <v>Menard</v>
      </c>
      <c r="I40" s="574" t="s">
        <v>390</v>
      </c>
      <c r="J40" s="568">
        <v>541895</v>
      </c>
      <c r="K40" s="569">
        <v>2667737</v>
      </c>
      <c r="L40" s="116">
        <v>44936</v>
      </c>
      <c r="M40" s="95">
        <v>44937</v>
      </c>
      <c r="N40" s="117"/>
      <c r="O40" s="95">
        <v>44936</v>
      </c>
      <c r="P40" s="95">
        <v>44937</v>
      </c>
      <c r="Q40" s="570"/>
      <c r="R40" s="118">
        <f>VLOOKUP(E40,'[1]Stone Column Progress'!$C$6:$K$205,6,0)</f>
        <v>199</v>
      </c>
      <c r="S40" s="73">
        <f>VLOOKUP(E40,'[1]Stone Column Progress'!$C$6:$K$205,8,0)</f>
        <v>199</v>
      </c>
      <c r="T40" s="95">
        <v>45380</v>
      </c>
      <c r="U40" s="95">
        <v>45389</v>
      </c>
      <c r="V40" s="117"/>
      <c r="W40" s="95">
        <v>45408</v>
      </c>
      <c r="X40" s="95">
        <v>45416</v>
      </c>
      <c r="Y40" s="119">
        <f t="shared" si="13"/>
        <v>9</v>
      </c>
      <c r="Z40" s="144"/>
      <c r="AA40" s="156"/>
      <c r="AB40" s="95"/>
      <c r="AC40" s="95"/>
      <c r="AD40" s="117"/>
      <c r="AE40" s="95"/>
      <c r="AF40" s="95"/>
      <c r="AG40" s="570"/>
      <c r="AH40" s="116">
        <v>45405</v>
      </c>
      <c r="AI40" s="95">
        <v>45405</v>
      </c>
      <c r="AJ40" s="117"/>
      <c r="AK40" s="95">
        <v>45587</v>
      </c>
      <c r="AL40" s="95">
        <v>45590</v>
      </c>
      <c r="AM40" s="119">
        <f t="shared" si="14"/>
        <v>4</v>
      </c>
      <c r="AN40" s="120"/>
      <c r="AO40" s="158">
        <v>45406</v>
      </c>
      <c r="AP40" s="130">
        <v>45406</v>
      </c>
      <c r="AQ40" s="130"/>
      <c r="AR40" s="130">
        <v>45591</v>
      </c>
      <c r="AS40" s="130">
        <v>45602</v>
      </c>
      <c r="AT40" s="119">
        <f t="shared" si="15"/>
        <v>12</v>
      </c>
      <c r="AU40" s="571"/>
      <c r="AV40" s="116">
        <v>45407</v>
      </c>
      <c r="AW40" s="95">
        <v>45407</v>
      </c>
      <c r="AX40" s="117"/>
      <c r="AY40" s="95">
        <v>45609</v>
      </c>
      <c r="AZ40" s="95">
        <v>45609</v>
      </c>
      <c r="BA40" s="119">
        <f t="shared" si="16"/>
        <v>1</v>
      </c>
      <c r="BB40" s="144"/>
      <c r="BC40" s="155">
        <v>45408</v>
      </c>
      <c r="BD40" s="95">
        <v>45409</v>
      </c>
      <c r="BE40" s="95"/>
      <c r="BF40" s="95">
        <v>45612</v>
      </c>
      <c r="BG40" s="95">
        <v>45613</v>
      </c>
      <c r="BH40" s="119">
        <f t="shared" si="17"/>
        <v>2</v>
      </c>
      <c r="BI40" s="570"/>
      <c r="BJ40" s="116">
        <v>45442</v>
      </c>
      <c r="BK40" s="95">
        <v>45449</v>
      </c>
      <c r="BL40" s="95"/>
      <c r="BM40" s="95">
        <v>45614</v>
      </c>
      <c r="BN40" s="95">
        <v>45623</v>
      </c>
      <c r="BO40" s="119">
        <f t="shared" si="18"/>
        <v>10</v>
      </c>
      <c r="BP40" s="570"/>
      <c r="BQ40" s="116">
        <v>45452</v>
      </c>
      <c r="BR40" s="95">
        <v>45453</v>
      </c>
      <c r="BS40" s="95"/>
      <c r="BT40" s="95">
        <v>45624</v>
      </c>
      <c r="BU40" s="95">
        <v>45625</v>
      </c>
      <c r="BV40" s="119">
        <f t="shared" si="36"/>
        <v>2</v>
      </c>
      <c r="BW40" s="119">
        <f t="shared" si="19"/>
        <v>39</v>
      </c>
      <c r="BX40" s="570"/>
      <c r="BY40" s="116">
        <v>45455</v>
      </c>
      <c r="BZ40" s="95">
        <v>45461</v>
      </c>
      <c r="CA40" s="117"/>
      <c r="CB40" s="95">
        <v>45631</v>
      </c>
      <c r="CC40" s="95">
        <v>45683</v>
      </c>
      <c r="CD40" s="119">
        <f t="shared" si="20"/>
        <v>53</v>
      </c>
      <c r="CE40" s="570"/>
      <c r="CF40" s="116">
        <v>45455</v>
      </c>
      <c r="CG40" s="95">
        <v>45461</v>
      </c>
      <c r="CH40" s="95"/>
      <c r="CI40" s="95">
        <v>45637</v>
      </c>
      <c r="CJ40" s="95">
        <v>45637</v>
      </c>
      <c r="CK40" s="119">
        <f t="shared" si="21"/>
        <v>1</v>
      </c>
      <c r="CL40" s="119"/>
      <c r="CM40" s="119"/>
      <c r="CN40" s="570"/>
      <c r="CO40" s="116">
        <v>45449</v>
      </c>
      <c r="CP40" s="95">
        <v>45463</v>
      </c>
      <c r="CQ40" s="117"/>
      <c r="CR40" s="95">
        <v>45631</v>
      </c>
      <c r="CS40" s="95">
        <v>45640</v>
      </c>
      <c r="CT40" s="119">
        <f t="shared" si="22"/>
        <v>10</v>
      </c>
      <c r="CU40" s="571"/>
      <c r="CV40" s="116">
        <v>45387</v>
      </c>
      <c r="CW40" s="95">
        <v>45393</v>
      </c>
      <c r="CX40" s="117"/>
      <c r="CY40" s="95" t="s">
        <v>2142</v>
      </c>
      <c r="CZ40" s="95" t="s">
        <v>2142</v>
      </c>
      <c r="DA40" s="119" t="e">
        <f t="shared" si="23"/>
        <v>#VALUE!</v>
      </c>
      <c r="DB40" s="570"/>
      <c r="DC40" s="116">
        <v>45387</v>
      </c>
      <c r="DD40" s="95">
        <v>45393</v>
      </c>
      <c r="DE40" s="117"/>
      <c r="DF40" s="95">
        <v>45656</v>
      </c>
      <c r="DG40" s="95">
        <v>45667</v>
      </c>
      <c r="DH40" s="119">
        <f t="shared" si="24"/>
        <v>12</v>
      </c>
      <c r="DI40" s="144"/>
      <c r="DJ40" s="156" t="str">
        <f>_xlfn.XLOOKUP(E40,[1]CranePad!$D$4:$D$203,[1]CranePad!$E$4:$E$203,0,0,1)</f>
        <v>Odhav</v>
      </c>
      <c r="DK40" s="155">
        <v>45471</v>
      </c>
      <c r="DL40" s="95">
        <v>45477</v>
      </c>
      <c r="DM40" s="95"/>
      <c r="DN40" s="95">
        <v>45634</v>
      </c>
      <c r="DO40" s="95">
        <v>45672</v>
      </c>
      <c r="DP40" s="119">
        <f t="shared" si="25"/>
        <v>39</v>
      </c>
      <c r="DQ40" s="570"/>
      <c r="DR40" s="123">
        <v>45500</v>
      </c>
      <c r="DS40" s="124">
        <v>45505</v>
      </c>
      <c r="DT40" s="124"/>
      <c r="DU40" s="124">
        <v>45710</v>
      </c>
      <c r="DV40" s="124">
        <v>45719</v>
      </c>
      <c r="DW40" s="119">
        <f t="shared" si="26"/>
        <v>10</v>
      </c>
      <c r="DX40" s="570"/>
      <c r="DY40" s="123">
        <v>45491</v>
      </c>
      <c r="DZ40" s="124">
        <v>45497</v>
      </c>
      <c r="EA40" s="124"/>
      <c r="EB40" s="124">
        <v>45642</v>
      </c>
      <c r="EC40" s="124">
        <v>45655</v>
      </c>
      <c r="ED40" s="119">
        <f t="shared" si="27"/>
        <v>14</v>
      </c>
      <c r="EE40" s="570"/>
      <c r="EF40" s="123">
        <v>45507</v>
      </c>
      <c r="EG40" s="124">
        <v>45515</v>
      </c>
      <c r="EH40" s="124"/>
      <c r="EI40" s="124">
        <v>45720</v>
      </c>
      <c r="EJ40" s="124">
        <v>45724</v>
      </c>
      <c r="EK40" s="119">
        <f t="shared" si="28"/>
        <v>5</v>
      </c>
      <c r="EL40" s="570"/>
      <c r="EM40" s="116">
        <v>45516</v>
      </c>
      <c r="EN40" s="95">
        <v>45518</v>
      </c>
      <c r="EO40" s="95"/>
      <c r="EP40" s="95">
        <v>45725</v>
      </c>
      <c r="EQ40" s="95">
        <v>45725</v>
      </c>
      <c r="ER40" s="119">
        <f t="shared" si="29"/>
        <v>1</v>
      </c>
      <c r="ES40" s="570"/>
      <c r="ET40" s="116">
        <v>45503</v>
      </c>
      <c r="EU40" s="95">
        <v>45505</v>
      </c>
      <c r="EV40" s="95"/>
      <c r="EW40" s="95">
        <v>45660</v>
      </c>
      <c r="EX40" s="95">
        <v>45660</v>
      </c>
      <c r="EY40" s="119">
        <f t="shared" si="30"/>
        <v>1</v>
      </c>
      <c r="EZ40" s="570"/>
      <c r="FA40" s="116">
        <v>45491</v>
      </c>
      <c r="FB40" s="95">
        <v>45497</v>
      </c>
      <c r="FC40" s="95"/>
      <c r="FD40" s="95">
        <v>45428</v>
      </c>
      <c r="FE40" s="95">
        <v>45550</v>
      </c>
      <c r="FF40" s="119">
        <f t="shared" si="31"/>
        <v>123</v>
      </c>
      <c r="FG40" s="570"/>
      <c r="FH40" s="116">
        <v>45498</v>
      </c>
      <c r="FI40" s="95">
        <f t="shared" si="37"/>
        <v>45513</v>
      </c>
      <c r="FJ40" s="95"/>
      <c r="FK40" s="95">
        <v>45626</v>
      </c>
      <c r="FL40" s="95">
        <v>45654</v>
      </c>
      <c r="FM40" s="119">
        <f t="shared" si="32"/>
        <v>29</v>
      </c>
      <c r="FN40" s="144"/>
      <c r="FO40" s="155">
        <f t="shared" si="38"/>
        <v>45505</v>
      </c>
      <c r="FP40" s="95">
        <f t="shared" si="39"/>
        <v>45508</v>
      </c>
      <c r="FQ40" s="121"/>
      <c r="FR40" s="95">
        <v>45670</v>
      </c>
      <c r="FS40" s="95">
        <v>45678</v>
      </c>
      <c r="FT40" s="119">
        <f t="shared" si="33"/>
        <v>9</v>
      </c>
      <c r="FU40" s="570"/>
      <c r="FV40" s="116">
        <f t="shared" si="40"/>
        <v>45518</v>
      </c>
      <c r="FW40" s="95">
        <f t="shared" si="41"/>
        <v>45519</v>
      </c>
      <c r="FX40" s="117"/>
      <c r="FY40" s="95">
        <v>45727</v>
      </c>
      <c r="FZ40" s="95">
        <v>45728</v>
      </c>
      <c r="GA40" s="119">
        <f t="shared" si="34"/>
        <v>2</v>
      </c>
      <c r="GB40" s="570"/>
      <c r="GC40" s="437"/>
      <c r="GD40" s="575"/>
      <c r="GE40" s="572">
        <v>45536</v>
      </c>
      <c r="GG40" s="68"/>
    </row>
    <row r="41" spans="1:189" s="74" customFormat="1" ht="16.5" customHeight="1" x14ac:dyDescent="0.25">
      <c r="A41" s="564" t="s">
        <v>407</v>
      </c>
      <c r="B41" s="73">
        <f t="shared" si="35"/>
        <v>37</v>
      </c>
      <c r="C41" s="72" t="s">
        <v>1836</v>
      </c>
      <c r="D41" s="72" t="s">
        <v>1837</v>
      </c>
      <c r="E41" s="95" t="s">
        <v>1853</v>
      </c>
      <c r="F41" s="565" t="s">
        <v>2160</v>
      </c>
      <c r="G41" s="167" t="s">
        <v>2216</v>
      </c>
      <c r="H41" s="566" t="str">
        <f>VLOOKUP('200WTG PH-II'!E41,'[1]Stone Column Progress'!$C$6:$D$205,2,0)</f>
        <v>Bauer</v>
      </c>
      <c r="I41" s="574" t="s">
        <v>390</v>
      </c>
      <c r="J41" s="568">
        <v>539196</v>
      </c>
      <c r="K41" s="569">
        <v>2669557</v>
      </c>
      <c r="L41" s="116">
        <v>45293</v>
      </c>
      <c r="M41" s="95">
        <v>45320</v>
      </c>
      <c r="N41" s="117"/>
      <c r="O41" s="95">
        <v>45293</v>
      </c>
      <c r="P41" s="95">
        <v>45320</v>
      </c>
      <c r="Q41" s="570"/>
      <c r="R41" s="118">
        <f>VLOOKUP(E41,'[1]Stone Column Progress'!$C$6:$K$205,6,0)</f>
        <v>211</v>
      </c>
      <c r="S41" s="73">
        <f>VLOOKUP(E41,'[1]Stone Column Progress'!$C$6:$K$205,8,0)</f>
        <v>211</v>
      </c>
      <c r="T41" s="95">
        <v>45381</v>
      </c>
      <c r="U41" s="95">
        <v>45390</v>
      </c>
      <c r="V41" s="117"/>
      <c r="W41" s="95">
        <v>45399</v>
      </c>
      <c r="X41" s="95">
        <v>45407</v>
      </c>
      <c r="Y41" s="119">
        <f t="shared" si="13"/>
        <v>9</v>
      </c>
      <c r="Z41" s="144"/>
      <c r="AA41" s="156"/>
      <c r="AB41" s="95"/>
      <c r="AC41" s="95"/>
      <c r="AD41" s="117"/>
      <c r="AE41" s="95"/>
      <c r="AF41" s="95"/>
      <c r="AG41" s="570"/>
      <c r="AH41" s="116">
        <v>45406</v>
      </c>
      <c r="AI41" s="95">
        <v>45406</v>
      </c>
      <c r="AJ41" s="117"/>
      <c r="AK41" s="95">
        <v>45553</v>
      </c>
      <c r="AL41" s="95">
        <v>45560</v>
      </c>
      <c r="AM41" s="119">
        <f t="shared" si="14"/>
        <v>8</v>
      </c>
      <c r="AN41" s="120"/>
      <c r="AO41" s="158">
        <v>45407</v>
      </c>
      <c r="AP41" s="130">
        <v>45407</v>
      </c>
      <c r="AQ41" s="130"/>
      <c r="AR41" s="130">
        <v>45567</v>
      </c>
      <c r="AS41" s="130">
        <v>45574</v>
      </c>
      <c r="AT41" s="119">
        <f t="shared" si="15"/>
        <v>8</v>
      </c>
      <c r="AU41" s="571"/>
      <c r="AV41" s="116">
        <v>45408</v>
      </c>
      <c r="AW41" s="95">
        <v>45408</v>
      </c>
      <c r="AX41" s="117"/>
      <c r="AY41" s="95">
        <v>45578</v>
      </c>
      <c r="AZ41" s="95">
        <v>45578</v>
      </c>
      <c r="BA41" s="119">
        <f t="shared" si="16"/>
        <v>1</v>
      </c>
      <c r="BB41" s="144"/>
      <c r="BC41" s="155">
        <v>45409</v>
      </c>
      <c r="BD41" s="95">
        <v>45410</v>
      </c>
      <c r="BE41" s="95"/>
      <c r="BF41" s="95">
        <v>45579</v>
      </c>
      <c r="BG41" s="95">
        <v>45580</v>
      </c>
      <c r="BH41" s="119">
        <f t="shared" si="17"/>
        <v>2</v>
      </c>
      <c r="BI41" s="570"/>
      <c r="BJ41" s="116">
        <v>45443</v>
      </c>
      <c r="BK41" s="95">
        <v>45450</v>
      </c>
      <c r="BL41" s="95"/>
      <c r="BM41" s="95">
        <v>45581</v>
      </c>
      <c r="BN41" s="95">
        <v>45590</v>
      </c>
      <c r="BO41" s="119">
        <f t="shared" si="18"/>
        <v>10</v>
      </c>
      <c r="BP41" s="570"/>
      <c r="BQ41" s="116">
        <v>45453</v>
      </c>
      <c r="BR41" s="95">
        <v>45454</v>
      </c>
      <c r="BS41" s="95"/>
      <c r="BT41" s="95">
        <v>45590</v>
      </c>
      <c r="BU41" s="95">
        <v>45591</v>
      </c>
      <c r="BV41" s="119">
        <f t="shared" si="36"/>
        <v>2</v>
      </c>
      <c r="BW41" s="119">
        <f t="shared" si="19"/>
        <v>39</v>
      </c>
      <c r="BX41" s="570"/>
      <c r="BY41" s="116">
        <v>45456</v>
      </c>
      <c r="BZ41" s="95">
        <v>45462</v>
      </c>
      <c r="CA41" s="117"/>
      <c r="CB41" s="95">
        <v>45615</v>
      </c>
      <c r="CC41" s="95">
        <v>45679</v>
      </c>
      <c r="CD41" s="119">
        <f t="shared" si="20"/>
        <v>65</v>
      </c>
      <c r="CE41" s="570"/>
      <c r="CF41" s="116">
        <v>45456</v>
      </c>
      <c r="CG41" s="95">
        <v>45462</v>
      </c>
      <c r="CH41" s="95"/>
      <c r="CI41" s="95">
        <v>45616</v>
      </c>
      <c r="CJ41" s="95">
        <v>45616</v>
      </c>
      <c r="CK41" s="119">
        <f t="shared" si="21"/>
        <v>1</v>
      </c>
      <c r="CL41" s="119"/>
      <c r="CM41" s="119"/>
      <c r="CN41" s="570"/>
      <c r="CO41" s="116">
        <v>45450</v>
      </c>
      <c r="CP41" s="95">
        <v>45464</v>
      </c>
      <c r="CQ41" s="117"/>
      <c r="CR41" s="95">
        <v>45615</v>
      </c>
      <c r="CS41" s="95">
        <v>45639</v>
      </c>
      <c r="CT41" s="119">
        <f t="shared" si="22"/>
        <v>25</v>
      </c>
      <c r="CU41" s="571"/>
      <c r="CV41" s="116">
        <v>45387</v>
      </c>
      <c r="CW41" s="95">
        <v>45393</v>
      </c>
      <c r="CX41" s="117"/>
      <c r="CY41" s="95">
        <v>45350</v>
      </c>
      <c r="CZ41" s="95">
        <v>45362</v>
      </c>
      <c r="DA41" s="119">
        <f t="shared" si="23"/>
        <v>13</v>
      </c>
      <c r="DB41" s="570"/>
      <c r="DC41" s="116">
        <v>45387</v>
      </c>
      <c r="DD41" s="95">
        <v>45393</v>
      </c>
      <c r="DE41" s="117"/>
      <c r="DF41" s="95" t="s">
        <v>2142</v>
      </c>
      <c r="DG41" s="95" t="s">
        <v>2142</v>
      </c>
      <c r="DH41" s="119" t="e">
        <f t="shared" si="24"/>
        <v>#VALUE!</v>
      </c>
      <c r="DI41" s="144"/>
      <c r="DJ41" s="156" t="str">
        <f>_xlfn.XLOOKUP(E41,[1]CranePad!$D$4:$D$203,[1]CranePad!$E$4:$E$203,0,0,1)</f>
        <v>Adani (Self Resue)</v>
      </c>
      <c r="DK41" s="155">
        <v>45472</v>
      </c>
      <c r="DL41" s="95">
        <v>45478</v>
      </c>
      <c r="DM41" s="95"/>
      <c r="DN41" s="95">
        <v>45640</v>
      </c>
      <c r="DO41" s="95">
        <v>45654</v>
      </c>
      <c r="DP41" s="119">
        <f t="shared" si="25"/>
        <v>15</v>
      </c>
      <c r="DQ41" s="570"/>
      <c r="DR41" s="123">
        <v>45498</v>
      </c>
      <c r="DS41" s="124">
        <v>45503</v>
      </c>
      <c r="DT41" s="124"/>
      <c r="DU41" s="124">
        <v>45656</v>
      </c>
      <c r="DV41" s="124">
        <v>45666</v>
      </c>
      <c r="DW41" s="119">
        <f t="shared" si="26"/>
        <v>11</v>
      </c>
      <c r="DX41" s="570"/>
      <c r="DY41" s="123">
        <v>45497</v>
      </c>
      <c r="DZ41" s="124">
        <v>45503</v>
      </c>
      <c r="EA41" s="124"/>
      <c r="EB41" s="124">
        <v>45642</v>
      </c>
      <c r="EC41" s="124">
        <v>45655</v>
      </c>
      <c r="ED41" s="119">
        <f t="shared" si="27"/>
        <v>14</v>
      </c>
      <c r="EE41" s="570"/>
      <c r="EF41" s="123">
        <v>45505</v>
      </c>
      <c r="EG41" s="124">
        <v>45513</v>
      </c>
      <c r="EH41" s="124"/>
      <c r="EI41" s="124">
        <v>45668</v>
      </c>
      <c r="EJ41" s="124">
        <v>45679</v>
      </c>
      <c r="EK41" s="119">
        <f t="shared" si="28"/>
        <v>12</v>
      </c>
      <c r="EL41" s="570"/>
      <c r="EM41" s="116">
        <v>45514</v>
      </c>
      <c r="EN41" s="95">
        <v>45516</v>
      </c>
      <c r="EO41" s="95"/>
      <c r="EP41" s="95">
        <v>45680</v>
      </c>
      <c r="EQ41" s="95">
        <v>45680</v>
      </c>
      <c r="ER41" s="119">
        <f t="shared" si="29"/>
        <v>1</v>
      </c>
      <c r="ES41" s="570"/>
      <c r="ET41" s="116">
        <v>45509</v>
      </c>
      <c r="EU41" s="95">
        <v>45511</v>
      </c>
      <c r="EV41" s="95"/>
      <c r="EW41" s="95">
        <v>45663</v>
      </c>
      <c r="EX41" s="95">
        <v>45663</v>
      </c>
      <c r="EY41" s="119">
        <f t="shared" si="30"/>
        <v>1</v>
      </c>
      <c r="EZ41" s="570"/>
      <c r="FA41" s="116">
        <v>45497</v>
      </c>
      <c r="FB41" s="95">
        <v>45503</v>
      </c>
      <c r="FC41" s="95"/>
      <c r="FD41" s="95">
        <v>45437</v>
      </c>
      <c r="FE41" s="95">
        <v>45443</v>
      </c>
      <c r="FF41" s="119">
        <f t="shared" si="31"/>
        <v>7</v>
      </c>
      <c r="FG41" s="570"/>
      <c r="FH41" s="116">
        <v>45474</v>
      </c>
      <c r="FI41" s="95">
        <f t="shared" si="37"/>
        <v>45489</v>
      </c>
      <c r="FJ41" s="95"/>
      <c r="FK41" s="95">
        <v>45626</v>
      </c>
      <c r="FL41" s="95">
        <v>45654</v>
      </c>
      <c r="FM41" s="119">
        <f t="shared" si="32"/>
        <v>29</v>
      </c>
      <c r="FN41" s="144"/>
      <c r="FO41" s="155">
        <f t="shared" si="38"/>
        <v>45511</v>
      </c>
      <c r="FP41" s="95">
        <f t="shared" si="39"/>
        <v>45514</v>
      </c>
      <c r="FQ41" s="121"/>
      <c r="FR41" s="95">
        <v>45670</v>
      </c>
      <c r="FS41" s="95">
        <v>45678</v>
      </c>
      <c r="FT41" s="119">
        <f t="shared" si="33"/>
        <v>9</v>
      </c>
      <c r="FU41" s="570"/>
      <c r="FV41" s="116">
        <f t="shared" si="40"/>
        <v>45516</v>
      </c>
      <c r="FW41" s="95">
        <f t="shared" si="41"/>
        <v>45517</v>
      </c>
      <c r="FX41" s="117"/>
      <c r="FY41" s="95">
        <v>45703</v>
      </c>
      <c r="FZ41" s="95">
        <v>45704</v>
      </c>
      <c r="GA41" s="119">
        <f t="shared" si="34"/>
        <v>2</v>
      </c>
      <c r="GB41" s="570"/>
      <c r="GC41" s="437"/>
      <c r="GD41" s="575"/>
      <c r="GE41" s="572">
        <v>45536</v>
      </c>
      <c r="GG41" s="68"/>
    </row>
    <row r="42" spans="1:189" s="74" customFormat="1" ht="16.5" customHeight="1" x14ac:dyDescent="0.25">
      <c r="A42" s="564" t="s">
        <v>407</v>
      </c>
      <c r="B42" s="73">
        <f t="shared" si="35"/>
        <v>38</v>
      </c>
      <c r="C42" s="72" t="s">
        <v>1836</v>
      </c>
      <c r="D42" s="72" t="s">
        <v>1837</v>
      </c>
      <c r="E42" s="95" t="s">
        <v>1854</v>
      </c>
      <c r="F42" s="565" t="s">
        <v>2160</v>
      </c>
      <c r="G42" s="167" t="s">
        <v>2216</v>
      </c>
      <c r="H42" s="566" t="str">
        <f>VLOOKUP('200WTG PH-II'!E42,'[1]Stone Column Progress'!$C$6:$D$205,2,0)</f>
        <v>Menard</v>
      </c>
      <c r="I42" s="574" t="s">
        <v>390</v>
      </c>
      <c r="J42" s="568">
        <v>540871</v>
      </c>
      <c r="K42" s="569">
        <v>2668988</v>
      </c>
      <c r="L42" s="116">
        <v>45288</v>
      </c>
      <c r="M42" s="95">
        <v>45319</v>
      </c>
      <c r="N42" s="117"/>
      <c r="O42" s="95">
        <v>45288</v>
      </c>
      <c r="P42" s="95">
        <v>45319</v>
      </c>
      <c r="Q42" s="570"/>
      <c r="R42" s="118">
        <f>VLOOKUP(E42,'[1]Stone Column Progress'!$C$6:$K$205,6,0)</f>
        <v>211</v>
      </c>
      <c r="S42" s="73">
        <f>VLOOKUP(E42,'[1]Stone Column Progress'!$C$6:$K$205,8,0)</f>
        <v>211</v>
      </c>
      <c r="T42" s="95">
        <v>45367</v>
      </c>
      <c r="U42" s="95">
        <v>45376</v>
      </c>
      <c r="V42" s="117"/>
      <c r="W42" s="95">
        <v>45419</v>
      </c>
      <c r="X42" s="95">
        <v>45430</v>
      </c>
      <c r="Y42" s="119">
        <f t="shared" si="13"/>
        <v>12</v>
      </c>
      <c r="Z42" s="144"/>
      <c r="AA42" s="156"/>
      <c r="AB42" s="95"/>
      <c r="AC42" s="95"/>
      <c r="AD42" s="117"/>
      <c r="AE42" s="95"/>
      <c r="AF42" s="95"/>
      <c r="AG42" s="570"/>
      <c r="AH42" s="116">
        <v>45397</v>
      </c>
      <c r="AI42" s="95">
        <v>45397</v>
      </c>
      <c r="AJ42" s="117"/>
      <c r="AK42" s="95">
        <v>45443</v>
      </c>
      <c r="AL42" s="95">
        <v>45445</v>
      </c>
      <c r="AM42" s="119">
        <f t="shared" si="14"/>
        <v>3</v>
      </c>
      <c r="AN42" s="120"/>
      <c r="AO42" s="158">
        <v>45398</v>
      </c>
      <c r="AP42" s="130">
        <v>45398</v>
      </c>
      <c r="AQ42" s="130"/>
      <c r="AR42" s="130">
        <v>45446</v>
      </c>
      <c r="AS42" s="130">
        <v>45447</v>
      </c>
      <c r="AT42" s="119">
        <f t="shared" si="15"/>
        <v>2</v>
      </c>
      <c r="AU42" s="571"/>
      <c r="AV42" s="116">
        <v>45399</v>
      </c>
      <c r="AW42" s="95">
        <v>45399</v>
      </c>
      <c r="AX42" s="117"/>
      <c r="AY42" s="95">
        <v>45448</v>
      </c>
      <c r="AZ42" s="95">
        <v>45448</v>
      </c>
      <c r="BA42" s="119">
        <f t="shared" si="16"/>
        <v>1</v>
      </c>
      <c r="BB42" s="144"/>
      <c r="BC42" s="155">
        <v>45400</v>
      </c>
      <c r="BD42" s="95">
        <v>45401</v>
      </c>
      <c r="BE42" s="95"/>
      <c r="BF42" s="95">
        <v>45465</v>
      </c>
      <c r="BG42" s="95">
        <v>45467</v>
      </c>
      <c r="BH42" s="119">
        <f t="shared" si="17"/>
        <v>3</v>
      </c>
      <c r="BI42" s="570"/>
      <c r="BJ42" s="116">
        <v>45436</v>
      </c>
      <c r="BK42" s="95">
        <v>45443</v>
      </c>
      <c r="BL42" s="95"/>
      <c r="BM42" s="95">
        <v>45468</v>
      </c>
      <c r="BN42" s="95">
        <v>45529</v>
      </c>
      <c r="BO42" s="119">
        <f t="shared" si="18"/>
        <v>62</v>
      </c>
      <c r="BP42" s="573" t="s">
        <v>2215</v>
      </c>
      <c r="BQ42" s="116">
        <v>45446</v>
      </c>
      <c r="BR42" s="95">
        <v>45447</v>
      </c>
      <c r="BS42" s="95"/>
      <c r="BT42" s="95">
        <v>45581</v>
      </c>
      <c r="BU42" s="95">
        <v>45589</v>
      </c>
      <c r="BV42" s="119">
        <f t="shared" si="36"/>
        <v>9</v>
      </c>
      <c r="BW42" s="119">
        <f t="shared" si="19"/>
        <v>147</v>
      </c>
      <c r="BX42" s="570" t="s">
        <v>2224</v>
      </c>
      <c r="BY42" s="116">
        <v>45449</v>
      </c>
      <c r="BZ42" s="95">
        <v>45455</v>
      </c>
      <c r="CA42" s="117"/>
      <c r="CB42" s="95">
        <v>45601</v>
      </c>
      <c r="CC42" s="95">
        <v>45679</v>
      </c>
      <c r="CD42" s="119">
        <f t="shared" si="20"/>
        <v>79</v>
      </c>
      <c r="CE42" s="570"/>
      <c r="CF42" s="116">
        <v>45449</v>
      </c>
      <c r="CG42" s="95">
        <v>45455</v>
      </c>
      <c r="CH42" s="95"/>
      <c r="CI42" s="95">
        <v>45603</v>
      </c>
      <c r="CJ42" s="95">
        <v>45603</v>
      </c>
      <c r="CK42" s="119">
        <f t="shared" si="21"/>
        <v>1</v>
      </c>
      <c r="CL42" s="119"/>
      <c r="CM42" s="119"/>
      <c r="CN42" s="570"/>
      <c r="CO42" s="116">
        <v>45443</v>
      </c>
      <c r="CP42" s="95">
        <v>45457</v>
      </c>
      <c r="CQ42" s="117"/>
      <c r="CR42" s="95">
        <v>45619</v>
      </c>
      <c r="CS42" s="95">
        <v>45647</v>
      </c>
      <c r="CT42" s="119">
        <f t="shared" si="22"/>
        <v>29</v>
      </c>
      <c r="CU42" s="571"/>
      <c r="CV42" s="116">
        <v>45379</v>
      </c>
      <c r="CW42" s="95">
        <v>45385</v>
      </c>
      <c r="CX42" s="117"/>
      <c r="CY42" s="95" t="s">
        <v>2142</v>
      </c>
      <c r="CZ42" s="95" t="s">
        <v>2142</v>
      </c>
      <c r="DA42" s="119" t="e">
        <f t="shared" si="23"/>
        <v>#VALUE!</v>
      </c>
      <c r="DB42" s="570"/>
      <c r="DC42" s="116">
        <v>45379</v>
      </c>
      <c r="DD42" s="95">
        <v>45385</v>
      </c>
      <c r="DE42" s="117"/>
      <c r="DF42" s="95">
        <v>45607</v>
      </c>
      <c r="DG42" s="95">
        <v>45614</v>
      </c>
      <c r="DH42" s="119">
        <f t="shared" si="24"/>
        <v>8</v>
      </c>
      <c r="DI42" s="144"/>
      <c r="DJ42" s="156" t="str">
        <f>_xlfn.XLOOKUP(E42,[1]CranePad!$D$4:$D$203,[1]CranePad!$E$4:$E$203,0,0,1)</f>
        <v>Vaibhav</v>
      </c>
      <c r="DK42" s="155">
        <v>45461</v>
      </c>
      <c r="DL42" s="95">
        <v>45467</v>
      </c>
      <c r="DM42" s="95"/>
      <c r="DN42" s="95">
        <v>45607</v>
      </c>
      <c r="DO42" s="95">
        <v>45614</v>
      </c>
      <c r="DP42" s="119">
        <f t="shared" si="25"/>
        <v>8</v>
      </c>
      <c r="DQ42" s="570"/>
      <c r="DR42" s="123">
        <v>45482</v>
      </c>
      <c r="DS42" s="124">
        <v>45487</v>
      </c>
      <c r="DT42" s="124"/>
      <c r="DU42" s="124">
        <v>45622</v>
      </c>
      <c r="DV42" s="124">
        <v>45641</v>
      </c>
      <c r="DW42" s="119">
        <f t="shared" si="26"/>
        <v>20</v>
      </c>
      <c r="DX42" s="570"/>
      <c r="DY42" s="123">
        <v>45475</v>
      </c>
      <c r="DZ42" s="124">
        <v>45481</v>
      </c>
      <c r="EA42" s="124"/>
      <c r="EB42" s="124">
        <v>45649</v>
      </c>
      <c r="EC42" s="124">
        <v>45662</v>
      </c>
      <c r="ED42" s="119">
        <f t="shared" si="27"/>
        <v>14</v>
      </c>
      <c r="EE42" s="570"/>
      <c r="EF42" s="123">
        <v>45489</v>
      </c>
      <c r="EG42" s="124">
        <v>45497</v>
      </c>
      <c r="EH42" s="124"/>
      <c r="EI42" s="124">
        <v>45650</v>
      </c>
      <c r="EJ42" s="124">
        <v>45665</v>
      </c>
      <c r="EK42" s="119">
        <f t="shared" si="28"/>
        <v>16</v>
      </c>
      <c r="EL42" s="570"/>
      <c r="EM42" s="116">
        <v>45498</v>
      </c>
      <c r="EN42" s="95">
        <v>45500</v>
      </c>
      <c r="EO42" s="95"/>
      <c r="EP42" s="95">
        <v>45667</v>
      </c>
      <c r="EQ42" s="95">
        <v>45668</v>
      </c>
      <c r="ER42" s="119">
        <f t="shared" si="29"/>
        <v>2</v>
      </c>
      <c r="ES42" s="570"/>
      <c r="ET42" s="116">
        <v>45487</v>
      </c>
      <c r="EU42" s="95">
        <v>45489</v>
      </c>
      <c r="EV42" s="95"/>
      <c r="EW42" s="95">
        <v>45667</v>
      </c>
      <c r="EX42" s="95">
        <v>45667</v>
      </c>
      <c r="EY42" s="119">
        <f t="shared" si="30"/>
        <v>1</v>
      </c>
      <c r="EZ42" s="570"/>
      <c r="FA42" s="116">
        <v>45475</v>
      </c>
      <c r="FB42" s="95">
        <v>45481</v>
      </c>
      <c r="FC42" s="95"/>
      <c r="FD42" s="95">
        <v>45437</v>
      </c>
      <c r="FE42" s="95">
        <v>45443</v>
      </c>
      <c r="FF42" s="119">
        <f t="shared" si="31"/>
        <v>7</v>
      </c>
      <c r="FG42" s="570"/>
      <c r="FH42" s="116">
        <v>45474</v>
      </c>
      <c r="FI42" s="95">
        <f t="shared" si="37"/>
        <v>45489</v>
      </c>
      <c r="FJ42" s="95"/>
      <c r="FK42" s="95">
        <v>45626</v>
      </c>
      <c r="FL42" s="95">
        <v>45654</v>
      </c>
      <c r="FM42" s="119">
        <f t="shared" si="32"/>
        <v>29</v>
      </c>
      <c r="FN42" s="144"/>
      <c r="FO42" s="155">
        <f t="shared" si="38"/>
        <v>45489</v>
      </c>
      <c r="FP42" s="95">
        <f t="shared" si="39"/>
        <v>45492</v>
      </c>
      <c r="FQ42" s="121"/>
      <c r="FR42" s="95">
        <v>45672</v>
      </c>
      <c r="FS42" s="95">
        <v>45678</v>
      </c>
      <c r="FT42" s="119">
        <f t="shared" si="33"/>
        <v>7</v>
      </c>
      <c r="FU42" s="570"/>
      <c r="FV42" s="116">
        <f t="shared" si="40"/>
        <v>45500</v>
      </c>
      <c r="FW42" s="95">
        <f t="shared" si="41"/>
        <v>45501</v>
      </c>
      <c r="FX42" s="117"/>
      <c r="FY42" s="95">
        <v>45684</v>
      </c>
      <c r="FZ42" s="95">
        <v>45684</v>
      </c>
      <c r="GA42" s="119">
        <f t="shared" si="34"/>
        <v>1</v>
      </c>
      <c r="GB42" s="570"/>
      <c r="GC42" s="437"/>
      <c r="GD42" s="575"/>
      <c r="GE42" s="572">
        <v>45536</v>
      </c>
      <c r="GG42" s="68"/>
    </row>
    <row r="43" spans="1:189" s="74" customFormat="1" ht="16.5" customHeight="1" x14ac:dyDescent="0.25">
      <c r="A43" s="564" t="s">
        <v>413</v>
      </c>
      <c r="B43" s="73">
        <f t="shared" si="35"/>
        <v>39</v>
      </c>
      <c r="C43" s="72" t="s">
        <v>1836</v>
      </c>
      <c r="D43" s="72" t="s">
        <v>1837</v>
      </c>
      <c r="E43" s="95" t="s">
        <v>1856</v>
      </c>
      <c r="F43" s="565" t="s">
        <v>2160</v>
      </c>
      <c r="G43" s="167" t="s">
        <v>2216</v>
      </c>
      <c r="H43" s="566" t="str">
        <f>VLOOKUP('200WTG PH-II'!E43,'[1]Stone Column Progress'!$C$6:$D$205,2,0)</f>
        <v>Sarita infra</v>
      </c>
      <c r="I43" s="574" t="s">
        <v>390</v>
      </c>
      <c r="J43" s="568">
        <v>540030</v>
      </c>
      <c r="K43" s="569">
        <v>2669292</v>
      </c>
      <c r="L43" s="116">
        <v>45289</v>
      </c>
      <c r="M43" s="95">
        <v>45319</v>
      </c>
      <c r="N43" s="117"/>
      <c r="O43" s="95">
        <v>45289</v>
      </c>
      <c r="P43" s="95">
        <v>45319</v>
      </c>
      <c r="Q43" s="570"/>
      <c r="R43" s="118">
        <f>VLOOKUP(E43,'[1]Stone Column Progress'!$C$6:$K$205,6,0)</f>
        <v>253</v>
      </c>
      <c r="S43" s="73">
        <f>VLOOKUP(E43,'[1]Stone Column Progress'!$C$6:$K$205,8,0)</f>
        <v>253</v>
      </c>
      <c r="T43" s="95">
        <v>45402</v>
      </c>
      <c r="U43" s="95">
        <v>45411</v>
      </c>
      <c r="V43" s="117"/>
      <c r="W43" s="95">
        <v>45493</v>
      </c>
      <c r="X43" s="95">
        <v>45580</v>
      </c>
      <c r="Y43" s="119">
        <f t="shared" si="13"/>
        <v>88</v>
      </c>
      <c r="Z43" s="157"/>
      <c r="AA43" s="156"/>
      <c r="AB43" s="95"/>
      <c r="AC43" s="95"/>
      <c r="AD43" s="117"/>
      <c r="AE43" s="95"/>
      <c r="AF43" s="95"/>
      <c r="AG43" s="570"/>
      <c r="AH43" s="116">
        <v>45417</v>
      </c>
      <c r="AI43" s="95">
        <v>45417</v>
      </c>
      <c r="AJ43" s="117"/>
      <c r="AK43" s="95">
        <v>45628</v>
      </c>
      <c r="AL43" s="95">
        <v>45635</v>
      </c>
      <c r="AM43" s="119">
        <f t="shared" si="14"/>
        <v>8</v>
      </c>
      <c r="AN43" s="120"/>
      <c r="AO43" s="158">
        <v>45418</v>
      </c>
      <c r="AP43" s="130">
        <v>45418</v>
      </c>
      <c r="AQ43" s="130"/>
      <c r="AR43" s="130">
        <v>45635</v>
      </c>
      <c r="AS43" s="130">
        <v>45636</v>
      </c>
      <c r="AT43" s="119">
        <f t="shared" si="15"/>
        <v>2</v>
      </c>
      <c r="AU43" s="571"/>
      <c r="AV43" s="116">
        <v>45419</v>
      </c>
      <c r="AW43" s="95">
        <v>45419</v>
      </c>
      <c r="AX43" s="117"/>
      <c r="AY43" s="95">
        <v>45644</v>
      </c>
      <c r="AZ43" s="95">
        <v>45644</v>
      </c>
      <c r="BA43" s="119">
        <f t="shared" si="16"/>
        <v>1</v>
      </c>
      <c r="BB43" s="144"/>
      <c r="BC43" s="155">
        <v>45420</v>
      </c>
      <c r="BD43" s="95">
        <v>45421</v>
      </c>
      <c r="BE43" s="95"/>
      <c r="BF43" s="95">
        <v>45647</v>
      </c>
      <c r="BG43" s="95">
        <v>45648</v>
      </c>
      <c r="BH43" s="119">
        <f t="shared" si="17"/>
        <v>2</v>
      </c>
      <c r="BI43" s="570"/>
      <c r="BJ43" s="116">
        <v>45450</v>
      </c>
      <c r="BK43" s="95">
        <v>45457</v>
      </c>
      <c r="BL43" s="95"/>
      <c r="BM43" s="95">
        <v>45652</v>
      </c>
      <c r="BN43" s="95">
        <v>45655</v>
      </c>
      <c r="BO43" s="119">
        <f t="shared" si="18"/>
        <v>4</v>
      </c>
      <c r="BP43" s="570"/>
      <c r="BQ43" s="116">
        <v>45460</v>
      </c>
      <c r="BR43" s="95">
        <v>45461</v>
      </c>
      <c r="BS43" s="95"/>
      <c r="BT43" s="95">
        <v>45656</v>
      </c>
      <c r="BU43" s="95">
        <v>45656</v>
      </c>
      <c r="BV43" s="119">
        <f t="shared" si="36"/>
        <v>1</v>
      </c>
      <c r="BW43" s="119">
        <f t="shared" si="19"/>
        <v>29</v>
      </c>
      <c r="BX43" s="570"/>
      <c r="BY43" s="116">
        <v>45463</v>
      </c>
      <c r="BZ43" s="95">
        <v>45469</v>
      </c>
      <c r="CA43" s="117"/>
      <c r="CB43" s="95">
        <v>45664</v>
      </c>
      <c r="CC43" s="95">
        <v>45676</v>
      </c>
      <c r="CD43" s="119">
        <f t="shared" si="20"/>
        <v>13</v>
      </c>
      <c r="CE43" s="570"/>
      <c r="CF43" s="116">
        <v>45463</v>
      </c>
      <c r="CG43" s="95">
        <v>45469</v>
      </c>
      <c r="CH43" s="95"/>
      <c r="CI43" s="95">
        <v>45663</v>
      </c>
      <c r="CJ43" s="95">
        <v>45663</v>
      </c>
      <c r="CK43" s="119">
        <f t="shared" si="21"/>
        <v>1</v>
      </c>
      <c r="CL43" s="119"/>
      <c r="CM43" s="119"/>
      <c r="CN43" s="570"/>
      <c r="CO43" s="116">
        <v>45457</v>
      </c>
      <c r="CP43" s="95">
        <v>45471</v>
      </c>
      <c r="CQ43" s="117"/>
      <c r="CR43" s="95">
        <v>45631</v>
      </c>
      <c r="CS43" s="95">
        <v>45663</v>
      </c>
      <c r="CT43" s="119">
        <f t="shared" si="22"/>
        <v>33</v>
      </c>
      <c r="CU43" s="571"/>
      <c r="CV43" s="116">
        <v>45403</v>
      </c>
      <c r="CW43" s="95">
        <v>45409</v>
      </c>
      <c r="CX43" s="117"/>
      <c r="CY43" s="95" t="s">
        <v>2142</v>
      </c>
      <c r="CZ43" s="95" t="s">
        <v>2142</v>
      </c>
      <c r="DA43" s="119" t="e">
        <f t="shared" si="23"/>
        <v>#VALUE!</v>
      </c>
      <c r="DB43" s="570"/>
      <c r="DC43" s="116">
        <v>45403</v>
      </c>
      <c r="DD43" s="95">
        <v>45409</v>
      </c>
      <c r="DE43" s="117"/>
      <c r="DF43" s="95">
        <v>45665</v>
      </c>
      <c r="DG43" s="95">
        <v>45675</v>
      </c>
      <c r="DH43" s="119">
        <f t="shared" si="24"/>
        <v>11</v>
      </c>
      <c r="DI43" s="144"/>
      <c r="DJ43" s="156" t="str">
        <f>_xlfn.XLOOKUP(E43,[1]CranePad!$D$4:$D$203,[1]CranePad!$E$4:$E$203,0,0,1)</f>
        <v>Odhav</v>
      </c>
      <c r="DK43" s="155">
        <v>45493</v>
      </c>
      <c r="DL43" s="95">
        <v>45499</v>
      </c>
      <c r="DM43" s="95"/>
      <c r="DN43" s="95">
        <v>45591</v>
      </c>
      <c r="DO43" s="95">
        <v>45662</v>
      </c>
      <c r="DP43" s="119">
        <f t="shared" si="25"/>
        <v>72</v>
      </c>
      <c r="DQ43" s="570"/>
      <c r="DR43" s="123">
        <v>45518</v>
      </c>
      <c r="DS43" s="124">
        <v>45523</v>
      </c>
      <c r="DT43" s="124"/>
      <c r="DU43" s="124">
        <v>45676</v>
      </c>
      <c r="DV43" s="124">
        <v>45685</v>
      </c>
      <c r="DW43" s="119">
        <f t="shared" si="26"/>
        <v>10</v>
      </c>
      <c r="DX43" s="570"/>
      <c r="DY43" s="123">
        <v>45514</v>
      </c>
      <c r="DZ43" s="124">
        <v>45520</v>
      </c>
      <c r="EA43" s="124"/>
      <c r="EB43" s="124">
        <v>45656</v>
      </c>
      <c r="EC43" s="124">
        <v>45671</v>
      </c>
      <c r="ED43" s="119">
        <f t="shared" si="27"/>
        <v>16</v>
      </c>
      <c r="EE43" s="570"/>
      <c r="EF43" s="123">
        <v>45525</v>
      </c>
      <c r="EG43" s="124">
        <v>45533</v>
      </c>
      <c r="EH43" s="124"/>
      <c r="EI43" s="124">
        <v>45687</v>
      </c>
      <c r="EJ43" s="124">
        <v>45692</v>
      </c>
      <c r="EK43" s="119">
        <f t="shared" si="28"/>
        <v>6</v>
      </c>
      <c r="EL43" s="570"/>
      <c r="EM43" s="116">
        <v>45534</v>
      </c>
      <c r="EN43" s="95">
        <v>45536</v>
      </c>
      <c r="EO43" s="95"/>
      <c r="EP43" s="95">
        <v>45693</v>
      </c>
      <c r="EQ43" s="95">
        <v>45694</v>
      </c>
      <c r="ER43" s="119">
        <f t="shared" si="29"/>
        <v>2</v>
      </c>
      <c r="ES43" s="570"/>
      <c r="ET43" s="116">
        <v>45526</v>
      </c>
      <c r="EU43" s="95">
        <v>45528</v>
      </c>
      <c r="EV43" s="95"/>
      <c r="EW43" s="95">
        <v>45693</v>
      </c>
      <c r="EX43" s="95">
        <v>45693</v>
      </c>
      <c r="EY43" s="119">
        <f t="shared" si="30"/>
        <v>1</v>
      </c>
      <c r="EZ43" s="570"/>
      <c r="FA43" s="116">
        <v>45514</v>
      </c>
      <c r="FB43" s="95">
        <v>45520</v>
      </c>
      <c r="FC43" s="95"/>
      <c r="FD43" s="95">
        <v>45501</v>
      </c>
      <c r="FE43" s="95">
        <v>45580</v>
      </c>
      <c r="FF43" s="119">
        <f t="shared" si="31"/>
        <v>80</v>
      </c>
      <c r="FG43" s="570"/>
      <c r="FH43" s="116">
        <v>45498</v>
      </c>
      <c r="FI43" s="95">
        <f t="shared" si="37"/>
        <v>45513</v>
      </c>
      <c r="FJ43" s="95"/>
      <c r="FK43" s="95">
        <v>45626</v>
      </c>
      <c r="FL43" s="95">
        <v>45654</v>
      </c>
      <c r="FM43" s="119">
        <f t="shared" si="32"/>
        <v>29</v>
      </c>
      <c r="FN43" s="144"/>
      <c r="FO43" s="155">
        <f t="shared" si="38"/>
        <v>45528</v>
      </c>
      <c r="FP43" s="95">
        <f t="shared" si="39"/>
        <v>45531</v>
      </c>
      <c r="FQ43" s="121"/>
      <c r="FR43" s="95">
        <v>45695</v>
      </c>
      <c r="FS43" s="95">
        <v>45695</v>
      </c>
      <c r="FT43" s="119">
        <f t="shared" si="33"/>
        <v>1</v>
      </c>
      <c r="FU43" s="570"/>
      <c r="FV43" s="116">
        <f t="shared" si="40"/>
        <v>45536</v>
      </c>
      <c r="FW43" s="95">
        <f t="shared" si="41"/>
        <v>45537</v>
      </c>
      <c r="FX43" s="117"/>
      <c r="FY43" s="95">
        <v>45704</v>
      </c>
      <c r="FZ43" s="95">
        <v>45704</v>
      </c>
      <c r="GA43" s="119">
        <f t="shared" si="34"/>
        <v>1</v>
      </c>
      <c r="GB43" s="570"/>
      <c r="GC43" s="437"/>
      <c r="GD43" s="575"/>
      <c r="GE43" s="572">
        <v>45536</v>
      </c>
      <c r="GG43" s="68"/>
    </row>
    <row r="44" spans="1:189" s="74" customFormat="1" ht="16.5" customHeight="1" x14ac:dyDescent="0.25">
      <c r="A44" s="564" t="s">
        <v>426</v>
      </c>
      <c r="B44" s="73">
        <f t="shared" si="35"/>
        <v>40</v>
      </c>
      <c r="C44" s="72" t="s">
        <v>1836</v>
      </c>
      <c r="D44" s="72" t="s">
        <v>1837</v>
      </c>
      <c r="E44" s="95" t="s">
        <v>1857</v>
      </c>
      <c r="F44" s="565" t="s">
        <v>2160</v>
      </c>
      <c r="G44" s="167" t="s">
        <v>2213</v>
      </c>
      <c r="H44" s="566" t="str">
        <f>VLOOKUP('200WTG PH-II'!E44,'[1]Stone Column Progress'!$C$6:$D$205,2,0)</f>
        <v>Sarita infra</v>
      </c>
      <c r="I44" s="574" t="s">
        <v>390</v>
      </c>
      <c r="J44" s="568">
        <v>542356</v>
      </c>
      <c r="K44" s="569">
        <v>2669405</v>
      </c>
      <c r="L44" s="116">
        <v>45291</v>
      </c>
      <c r="M44" s="95">
        <v>45320</v>
      </c>
      <c r="N44" s="117"/>
      <c r="O44" s="95">
        <v>45291</v>
      </c>
      <c r="P44" s="95">
        <v>45320</v>
      </c>
      <c r="Q44" s="570"/>
      <c r="R44" s="118">
        <f>VLOOKUP(E44,'[1]Stone Column Progress'!$C$6:$K$205,6,0)</f>
        <v>223</v>
      </c>
      <c r="S44" s="73">
        <f>VLOOKUP(E44,'[1]Stone Column Progress'!$C$6:$K$205,8,0)</f>
        <v>223</v>
      </c>
      <c r="T44" s="95">
        <v>45401</v>
      </c>
      <c r="U44" s="95">
        <v>45410</v>
      </c>
      <c r="V44" s="117"/>
      <c r="W44" s="95">
        <v>45486</v>
      </c>
      <c r="X44" s="95">
        <v>45524</v>
      </c>
      <c r="Y44" s="119">
        <f t="shared" si="13"/>
        <v>39</v>
      </c>
      <c r="Z44" s="144"/>
      <c r="AA44" s="156"/>
      <c r="AB44" s="95"/>
      <c r="AC44" s="95"/>
      <c r="AD44" s="117"/>
      <c r="AE44" s="95"/>
      <c r="AF44" s="95"/>
      <c r="AG44" s="570"/>
      <c r="AH44" s="116">
        <v>45416</v>
      </c>
      <c r="AI44" s="95">
        <v>45416</v>
      </c>
      <c r="AJ44" s="117"/>
      <c r="AK44" s="95">
        <v>45627</v>
      </c>
      <c r="AL44" s="95">
        <v>45631</v>
      </c>
      <c r="AM44" s="119">
        <f t="shared" si="14"/>
        <v>5</v>
      </c>
      <c r="AN44" s="120"/>
      <c r="AO44" s="158">
        <v>45417</v>
      </c>
      <c r="AP44" s="130">
        <v>45417</v>
      </c>
      <c r="AQ44" s="130"/>
      <c r="AR44" s="130">
        <v>45633</v>
      </c>
      <c r="AS44" s="130">
        <v>45635</v>
      </c>
      <c r="AT44" s="119">
        <f t="shared" si="15"/>
        <v>3</v>
      </c>
      <c r="AU44" s="571"/>
      <c r="AV44" s="116">
        <v>45418</v>
      </c>
      <c r="AW44" s="95">
        <v>45418</v>
      </c>
      <c r="AX44" s="117"/>
      <c r="AY44" s="95">
        <v>45635</v>
      </c>
      <c r="AZ44" s="95">
        <v>45635</v>
      </c>
      <c r="BA44" s="119">
        <f t="shared" si="16"/>
        <v>1</v>
      </c>
      <c r="BB44" s="144"/>
      <c r="BC44" s="155">
        <v>45419</v>
      </c>
      <c r="BD44" s="95">
        <v>45420</v>
      </c>
      <c r="BE44" s="95"/>
      <c r="BF44" s="95">
        <v>45647</v>
      </c>
      <c r="BG44" s="95">
        <v>45649</v>
      </c>
      <c r="BH44" s="119">
        <f t="shared" si="17"/>
        <v>3</v>
      </c>
      <c r="BI44" s="570"/>
      <c r="BJ44" s="116">
        <v>45449</v>
      </c>
      <c r="BK44" s="95">
        <v>45456</v>
      </c>
      <c r="BL44" s="95"/>
      <c r="BM44" s="95">
        <v>45649</v>
      </c>
      <c r="BN44" s="95">
        <v>45657</v>
      </c>
      <c r="BO44" s="119">
        <f t="shared" si="18"/>
        <v>9</v>
      </c>
      <c r="BP44" s="570"/>
      <c r="BQ44" s="116">
        <v>45459</v>
      </c>
      <c r="BR44" s="95">
        <v>45460</v>
      </c>
      <c r="BS44" s="95"/>
      <c r="BT44" s="95">
        <v>45663</v>
      </c>
      <c r="BU44" s="95">
        <v>45665</v>
      </c>
      <c r="BV44" s="119">
        <f t="shared" si="36"/>
        <v>3</v>
      </c>
      <c r="BW44" s="119">
        <f t="shared" si="19"/>
        <v>39</v>
      </c>
      <c r="BX44" s="570"/>
      <c r="BY44" s="116">
        <v>45462</v>
      </c>
      <c r="BZ44" s="95">
        <v>45468</v>
      </c>
      <c r="CA44" s="117"/>
      <c r="CB44" s="95">
        <v>45672</v>
      </c>
      <c r="CC44" s="95">
        <v>45717</v>
      </c>
      <c r="CD44" s="119">
        <f t="shared" si="20"/>
        <v>46</v>
      </c>
      <c r="CE44" s="570"/>
      <c r="CF44" s="116">
        <v>45462</v>
      </c>
      <c r="CG44" s="95">
        <v>45468</v>
      </c>
      <c r="CH44" s="95"/>
      <c r="CI44" s="95">
        <v>45678</v>
      </c>
      <c r="CJ44" s="95">
        <v>45678</v>
      </c>
      <c r="CK44" s="119">
        <f t="shared" si="21"/>
        <v>1</v>
      </c>
      <c r="CL44" s="119"/>
      <c r="CM44" s="119"/>
      <c r="CN44" s="570"/>
      <c r="CO44" s="116">
        <v>45456</v>
      </c>
      <c r="CP44" s="95">
        <v>45470</v>
      </c>
      <c r="CQ44" s="117"/>
      <c r="CR44" s="95">
        <v>45684</v>
      </c>
      <c r="CS44" s="95">
        <v>45687</v>
      </c>
      <c r="CT44" s="119">
        <f t="shared" si="22"/>
        <v>4</v>
      </c>
      <c r="CU44" s="571"/>
      <c r="CV44" s="116">
        <v>45395</v>
      </c>
      <c r="CW44" s="95">
        <v>45401</v>
      </c>
      <c r="CX44" s="117"/>
      <c r="CY44" s="95" t="s">
        <v>2142</v>
      </c>
      <c r="CZ44" s="95" t="s">
        <v>2142</v>
      </c>
      <c r="DA44" s="119" t="e">
        <f t="shared" si="23"/>
        <v>#VALUE!</v>
      </c>
      <c r="DB44" s="570"/>
      <c r="DC44" s="116">
        <v>45395</v>
      </c>
      <c r="DD44" s="95">
        <v>45401</v>
      </c>
      <c r="DE44" s="117"/>
      <c r="DF44" s="95">
        <v>45673</v>
      </c>
      <c r="DG44" s="95">
        <v>45680</v>
      </c>
      <c r="DH44" s="119">
        <f t="shared" si="24"/>
        <v>8</v>
      </c>
      <c r="DI44" s="144"/>
      <c r="DJ44" s="156" t="str">
        <f>_xlfn.XLOOKUP(E44,[1]CranePad!$D$4:$D$203,[1]CranePad!$E$4:$E$203,0,0,1)</f>
        <v>Odhav</v>
      </c>
      <c r="DK44" s="155">
        <v>45487</v>
      </c>
      <c r="DL44" s="95">
        <v>45493</v>
      </c>
      <c r="DM44" s="95"/>
      <c r="DN44" s="95">
        <v>45641</v>
      </c>
      <c r="DO44" s="95">
        <v>45673</v>
      </c>
      <c r="DP44" s="119">
        <f t="shared" si="25"/>
        <v>33</v>
      </c>
      <c r="DQ44" s="570"/>
      <c r="DR44" s="123">
        <v>45517</v>
      </c>
      <c r="DS44" s="124">
        <v>45522</v>
      </c>
      <c r="DT44" s="124"/>
      <c r="DU44" s="124">
        <v>45681</v>
      </c>
      <c r="DV44" s="124">
        <v>45692</v>
      </c>
      <c r="DW44" s="119">
        <f t="shared" si="26"/>
        <v>12</v>
      </c>
      <c r="DX44" s="570"/>
      <c r="DY44" s="123">
        <v>45513</v>
      </c>
      <c r="DZ44" s="124">
        <v>45519</v>
      </c>
      <c r="EA44" s="124"/>
      <c r="EB44" s="124">
        <v>45688</v>
      </c>
      <c r="EC44" s="124">
        <v>45695</v>
      </c>
      <c r="ED44" s="119">
        <f t="shared" si="27"/>
        <v>8</v>
      </c>
      <c r="EE44" s="570"/>
      <c r="EF44" s="123">
        <v>45524</v>
      </c>
      <c r="EG44" s="124">
        <v>45532</v>
      </c>
      <c r="EH44" s="124"/>
      <c r="EI44" s="124">
        <v>45694</v>
      </c>
      <c r="EJ44" s="124">
        <v>45698</v>
      </c>
      <c r="EK44" s="119">
        <f t="shared" si="28"/>
        <v>5</v>
      </c>
      <c r="EL44" s="570"/>
      <c r="EM44" s="116">
        <v>45533</v>
      </c>
      <c r="EN44" s="95">
        <v>45535</v>
      </c>
      <c r="EO44" s="95"/>
      <c r="EP44" s="95">
        <v>45699</v>
      </c>
      <c r="EQ44" s="95">
        <v>45701</v>
      </c>
      <c r="ER44" s="119">
        <f t="shared" si="29"/>
        <v>3</v>
      </c>
      <c r="ES44" s="570"/>
      <c r="ET44" s="116">
        <v>45525</v>
      </c>
      <c r="EU44" s="95">
        <v>45527</v>
      </c>
      <c r="EV44" s="95"/>
      <c r="EW44" s="95">
        <v>45693</v>
      </c>
      <c r="EX44" s="95">
        <v>45693</v>
      </c>
      <c r="EY44" s="119">
        <f t="shared" si="30"/>
        <v>1</v>
      </c>
      <c r="EZ44" s="570"/>
      <c r="FA44" s="116">
        <v>45513</v>
      </c>
      <c r="FB44" s="95">
        <v>45519</v>
      </c>
      <c r="FC44" s="95"/>
      <c r="FD44" s="95">
        <v>45424</v>
      </c>
      <c r="FE44" s="95">
        <v>45434</v>
      </c>
      <c r="FF44" s="119">
        <f t="shared" si="31"/>
        <v>11</v>
      </c>
      <c r="FG44" s="570"/>
      <c r="FH44" s="116">
        <v>45498</v>
      </c>
      <c r="FI44" s="95">
        <f t="shared" si="37"/>
        <v>45513</v>
      </c>
      <c r="FJ44" s="95"/>
      <c r="FK44" s="95">
        <v>45626</v>
      </c>
      <c r="FL44" s="95">
        <v>45654</v>
      </c>
      <c r="FM44" s="119">
        <f t="shared" si="32"/>
        <v>29</v>
      </c>
      <c r="FN44" s="144"/>
      <c r="FO44" s="155">
        <f t="shared" si="38"/>
        <v>45527</v>
      </c>
      <c r="FP44" s="95">
        <f t="shared" si="39"/>
        <v>45530</v>
      </c>
      <c r="FQ44" s="121"/>
      <c r="FR44" s="95">
        <v>45695</v>
      </c>
      <c r="FS44" s="95">
        <v>45695</v>
      </c>
      <c r="FT44" s="119">
        <f t="shared" si="33"/>
        <v>1</v>
      </c>
      <c r="FU44" s="570"/>
      <c r="FV44" s="116">
        <f t="shared" si="40"/>
        <v>45535</v>
      </c>
      <c r="FW44" s="95">
        <f t="shared" si="41"/>
        <v>45536</v>
      </c>
      <c r="FX44" s="117"/>
      <c r="FY44" s="95">
        <v>45704</v>
      </c>
      <c r="FZ44" s="95">
        <v>45704</v>
      </c>
      <c r="GA44" s="119">
        <f t="shared" si="34"/>
        <v>1</v>
      </c>
      <c r="GB44" s="570"/>
      <c r="GC44" s="437"/>
      <c r="GD44" s="575"/>
      <c r="GE44" s="572">
        <v>45536</v>
      </c>
      <c r="GG44" s="68"/>
    </row>
    <row r="45" spans="1:189" s="74" customFormat="1" ht="16.5" customHeight="1" x14ac:dyDescent="0.25">
      <c r="A45" s="564" t="s">
        <v>2225</v>
      </c>
      <c r="B45" s="73">
        <f t="shared" si="35"/>
        <v>41</v>
      </c>
      <c r="C45" s="72" t="s">
        <v>1836</v>
      </c>
      <c r="D45" s="72" t="s">
        <v>1837</v>
      </c>
      <c r="E45" s="95" t="s">
        <v>1858</v>
      </c>
      <c r="F45" s="565" t="s">
        <v>2160</v>
      </c>
      <c r="G45" s="167" t="s">
        <v>2211</v>
      </c>
      <c r="H45" s="566" t="str">
        <f>VLOOKUP('200WTG PH-II'!E45,'[1]Stone Column Progress'!$C$6:$D$205,2,0)</f>
        <v>Sarita infra</v>
      </c>
      <c r="I45" s="574" t="s">
        <v>390</v>
      </c>
      <c r="J45" s="568">
        <v>541061</v>
      </c>
      <c r="K45" s="569">
        <v>2668001</v>
      </c>
      <c r="L45" s="116">
        <v>45286</v>
      </c>
      <c r="M45" s="95">
        <v>45318</v>
      </c>
      <c r="N45" s="117"/>
      <c r="O45" s="95">
        <v>45286</v>
      </c>
      <c r="P45" s="95">
        <v>45318</v>
      </c>
      <c r="Q45" s="570"/>
      <c r="R45" s="118">
        <f>VLOOKUP(E45,'[1]Stone Column Progress'!$C$6:$K$205,6,0)</f>
        <v>223</v>
      </c>
      <c r="S45" s="73">
        <f>VLOOKUP(E45,'[1]Stone Column Progress'!$C$6:$K$205,8,0)</f>
        <v>223</v>
      </c>
      <c r="T45" s="95">
        <v>45391</v>
      </c>
      <c r="U45" s="95">
        <v>45400</v>
      </c>
      <c r="V45" s="117"/>
      <c r="W45" s="95">
        <v>45581</v>
      </c>
      <c r="X45" s="95">
        <v>45591</v>
      </c>
      <c r="Y45" s="119">
        <f t="shared" si="13"/>
        <v>11</v>
      </c>
      <c r="Z45" s="144"/>
      <c r="AA45" s="156"/>
      <c r="AB45" s="95"/>
      <c r="AC45" s="95"/>
      <c r="AD45" s="117"/>
      <c r="AE45" s="95"/>
      <c r="AF45" s="95"/>
      <c r="AG45" s="570"/>
      <c r="AH45" s="116">
        <v>45411</v>
      </c>
      <c r="AI45" s="95">
        <v>45411</v>
      </c>
      <c r="AJ45" s="117"/>
      <c r="AK45" s="95">
        <v>45605</v>
      </c>
      <c r="AL45" s="95">
        <v>45610</v>
      </c>
      <c r="AM45" s="119">
        <f t="shared" si="14"/>
        <v>6</v>
      </c>
      <c r="AN45" s="120"/>
      <c r="AO45" s="158">
        <v>45412</v>
      </c>
      <c r="AP45" s="130">
        <v>45412</v>
      </c>
      <c r="AQ45" s="130"/>
      <c r="AR45" s="130">
        <v>45613</v>
      </c>
      <c r="AS45" s="130">
        <v>45614</v>
      </c>
      <c r="AT45" s="119">
        <f t="shared" si="15"/>
        <v>2</v>
      </c>
      <c r="AU45" s="571"/>
      <c r="AV45" s="116">
        <v>45413</v>
      </c>
      <c r="AW45" s="95">
        <v>45413</v>
      </c>
      <c r="AX45" s="117"/>
      <c r="AY45" s="95">
        <v>45615</v>
      </c>
      <c r="AZ45" s="95">
        <v>45615</v>
      </c>
      <c r="BA45" s="119">
        <f t="shared" si="16"/>
        <v>1</v>
      </c>
      <c r="BB45" s="144"/>
      <c r="BC45" s="155">
        <v>45414</v>
      </c>
      <c r="BD45" s="95">
        <v>45415</v>
      </c>
      <c r="BE45" s="95"/>
      <c r="BF45" s="95">
        <v>45628</v>
      </c>
      <c r="BG45" s="95">
        <v>45629</v>
      </c>
      <c r="BH45" s="119">
        <f t="shared" si="17"/>
        <v>2</v>
      </c>
      <c r="BI45" s="570"/>
      <c r="BJ45" s="116">
        <v>45446</v>
      </c>
      <c r="BK45" s="95">
        <v>45453</v>
      </c>
      <c r="BL45" s="95"/>
      <c r="BM45" s="95">
        <v>45630</v>
      </c>
      <c r="BN45" s="95">
        <v>45639</v>
      </c>
      <c r="BO45" s="119">
        <f t="shared" si="18"/>
        <v>10</v>
      </c>
      <c r="BP45" s="570"/>
      <c r="BQ45" s="116">
        <v>45456</v>
      </c>
      <c r="BR45" s="95">
        <v>45457</v>
      </c>
      <c r="BS45" s="95"/>
      <c r="BT45" s="95">
        <v>45643</v>
      </c>
      <c r="BU45" s="95">
        <v>45644</v>
      </c>
      <c r="BV45" s="119">
        <f t="shared" si="36"/>
        <v>2</v>
      </c>
      <c r="BW45" s="119">
        <f t="shared" si="19"/>
        <v>40</v>
      </c>
      <c r="BX45" s="570"/>
      <c r="BY45" s="116">
        <v>45459</v>
      </c>
      <c r="BZ45" s="95">
        <v>45465</v>
      </c>
      <c r="CA45" s="117"/>
      <c r="CB45" s="95">
        <v>45648</v>
      </c>
      <c r="CC45" s="95">
        <v>45683</v>
      </c>
      <c r="CD45" s="119">
        <f t="shared" si="20"/>
        <v>36</v>
      </c>
      <c r="CE45" s="570"/>
      <c r="CF45" s="116">
        <v>45459</v>
      </c>
      <c r="CG45" s="95">
        <v>45465</v>
      </c>
      <c r="CH45" s="95"/>
      <c r="CI45" s="95">
        <v>45650</v>
      </c>
      <c r="CJ45" s="95">
        <v>45650</v>
      </c>
      <c r="CK45" s="119">
        <f t="shared" si="21"/>
        <v>1</v>
      </c>
      <c r="CL45" s="119"/>
      <c r="CM45" s="119"/>
      <c r="CN45" s="570"/>
      <c r="CO45" s="116">
        <v>45453</v>
      </c>
      <c r="CP45" s="95">
        <v>45467</v>
      </c>
      <c r="CQ45" s="117"/>
      <c r="CR45" s="95">
        <v>45639</v>
      </c>
      <c r="CS45" s="95">
        <v>45645</v>
      </c>
      <c r="CT45" s="119">
        <f t="shared" si="22"/>
        <v>7</v>
      </c>
      <c r="CU45" s="571"/>
      <c r="CV45" s="116">
        <v>45395</v>
      </c>
      <c r="CW45" s="95">
        <v>45401</v>
      </c>
      <c r="CX45" s="117"/>
      <c r="CY45" s="95" t="s">
        <v>2142</v>
      </c>
      <c r="CZ45" s="95" t="s">
        <v>2142</v>
      </c>
      <c r="DA45" s="119" t="e">
        <f t="shared" si="23"/>
        <v>#VALUE!</v>
      </c>
      <c r="DB45" s="570"/>
      <c r="DC45" s="116">
        <v>45395</v>
      </c>
      <c r="DD45" s="95">
        <v>45401</v>
      </c>
      <c r="DE45" s="117"/>
      <c r="DF45" s="95" t="s">
        <v>2142</v>
      </c>
      <c r="DG45" s="95" t="s">
        <v>2142</v>
      </c>
      <c r="DH45" s="119" t="e">
        <f t="shared" si="24"/>
        <v>#VALUE!</v>
      </c>
      <c r="DI45" s="144"/>
      <c r="DJ45" s="156" t="str">
        <f>_xlfn.XLOOKUP(E45,[1]CranePad!$D$4:$D$203,[1]CranePad!$E$4:$E$203,0,0,1)</f>
        <v>Odhav</v>
      </c>
      <c r="DK45" s="155">
        <v>45479</v>
      </c>
      <c r="DL45" s="95">
        <v>45485</v>
      </c>
      <c r="DM45" s="95"/>
      <c r="DN45" s="95">
        <v>45652</v>
      </c>
      <c r="DO45" s="95">
        <v>45659</v>
      </c>
      <c r="DP45" s="119">
        <f t="shared" si="25"/>
        <v>8</v>
      </c>
      <c r="DQ45" s="570"/>
      <c r="DR45" s="123">
        <v>45509</v>
      </c>
      <c r="DS45" s="124">
        <v>45510</v>
      </c>
      <c r="DT45" s="124"/>
      <c r="DU45" s="124">
        <v>45661</v>
      </c>
      <c r="DV45" s="124">
        <v>45673</v>
      </c>
      <c r="DW45" s="119">
        <f t="shared" si="26"/>
        <v>13</v>
      </c>
      <c r="DX45" s="570"/>
      <c r="DY45" s="123">
        <v>45505</v>
      </c>
      <c r="DZ45" s="124">
        <v>45511</v>
      </c>
      <c r="EA45" s="124"/>
      <c r="EB45" s="124">
        <v>45650</v>
      </c>
      <c r="EC45" s="124">
        <v>45677</v>
      </c>
      <c r="ED45" s="119">
        <f t="shared" si="27"/>
        <v>28</v>
      </c>
      <c r="EE45" s="570"/>
      <c r="EF45" s="123">
        <v>45516</v>
      </c>
      <c r="EG45" s="124">
        <v>45524</v>
      </c>
      <c r="EH45" s="124"/>
      <c r="EI45" s="124">
        <v>45677</v>
      </c>
      <c r="EJ45" s="124">
        <v>45682</v>
      </c>
      <c r="EK45" s="119">
        <f t="shared" si="28"/>
        <v>6</v>
      </c>
      <c r="EL45" s="570"/>
      <c r="EM45" s="116">
        <v>45525</v>
      </c>
      <c r="EN45" s="95">
        <v>45527</v>
      </c>
      <c r="EO45" s="95"/>
      <c r="EP45" s="95">
        <v>45683</v>
      </c>
      <c r="EQ45" s="95">
        <v>45684</v>
      </c>
      <c r="ER45" s="119">
        <f t="shared" si="29"/>
        <v>2</v>
      </c>
      <c r="ES45" s="570"/>
      <c r="ET45" s="116">
        <v>45517</v>
      </c>
      <c r="EU45" s="95">
        <v>45519</v>
      </c>
      <c r="EV45" s="95"/>
      <c r="EW45" s="95">
        <v>45672</v>
      </c>
      <c r="EX45" s="95">
        <v>45672</v>
      </c>
      <c r="EY45" s="119">
        <f t="shared" si="30"/>
        <v>1</v>
      </c>
      <c r="EZ45" s="570"/>
      <c r="FA45" s="116">
        <v>45505</v>
      </c>
      <c r="FB45" s="95">
        <v>45511</v>
      </c>
      <c r="FC45" s="95"/>
      <c r="FD45" s="95">
        <v>45428</v>
      </c>
      <c r="FE45" s="95">
        <v>45495</v>
      </c>
      <c r="FF45" s="119">
        <f t="shared" si="31"/>
        <v>68</v>
      </c>
      <c r="FG45" s="570"/>
      <c r="FH45" s="116">
        <v>45498</v>
      </c>
      <c r="FI45" s="95">
        <f t="shared" si="37"/>
        <v>45513</v>
      </c>
      <c r="FJ45" s="95"/>
      <c r="FK45" s="95">
        <v>45626</v>
      </c>
      <c r="FL45" s="95">
        <v>45654</v>
      </c>
      <c r="FM45" s="119">
        <f t="shared" si="32"/>
        <v>29</v>
      </c>
      <c r="FN45" s="144"/>
      <c r="FO45" s="155">
        <f t="shared" si="38"/>
        <v>45519</v>
      </c>
      <c r="FP45" s="95">
        <f t="shared" si="39"/>
        <v>45522</v>
      </c>
      <c r="FQ45" s="121"/>
      <c r="FR45" s="95">
        <v>45681</v>
      </c>
      <c r="FS45" s="95">
        <v>45687</v>
      </c>
      <c r="FT45" s="119">
        <f t="shared" si="33"/>
        <v>7</v>
      </c>
      <c r="FU45" s="570"/>
      <c r="FV45" s="116">
        <f t="shared" si="40"/>
        <v>45527</v>
      </c>
      <c r="FW45" s="95">
        <f t="shared" si="41"/>
        <v>45528</v>
      </c>
      <c r="FX45" s="117"/>
      <c r="FY45" s="95">
        <v>45721</v>
      </c>
      <c r="FZ45" s="95">
        <v>45721</v>
      </c>
      <c r="GA45" s="119">
        <f t="shared" si="34"/>
        <v>1</v>
      </c>
      <c r="GB45" s="570"/>
      <c r="GC45" s="437"/>
      <c r="GD45" s="575"/>
      <c r="GE45" s="572">
        <v>45536</v>
      </c>
      <c r="GG45" s="68"/>
    </row>
    <row r="46" spans="1:189" s="74" customFormat="1" ht="16.5" customHeight="1" x14ac:dyDescent="0.25">
      <c r="A46" s="564" t="s">
        <v>2226</v>
      </c>
      <c r="B46" s="73">
        <f t="shared" si="35"/>
        <v>42</v>
      </c>
      <c r="C46" s="72" t="s">
        <v>1836</v>
      </c>
      <c r="D46" s="72" t="s">
        <v>1837</v>
      </c>
      <c r="E46" s="95" t="s">
        <v>1859</v>
      </c>
      <c r="F46" s="565" t="s">
        <v>2160</v>
      </c>
      <c r="G46" s="167" t="s">
        <v>2216</v>
      </c>
      <c r="H46" s="566" t="str">
        <f>VLOOKUP('200WTG PH-II'!E46,'[1]Stone Column Progress'!$C$6:$D$205,2,0)</f>
        <v>Menard</v>
      </c>
      <c r="I46" s="574" t="s">
        <v>390</v>
      </c>
      <c r="J46" s="568">
        <v>540220</v>
      </c>
      <c r="K46" s="569">
        <v>2668306</v>
      </c>
      <c r="L46" s="116">
        <v>45292</v>
      </c>
      <c r="M46" s="95">
        <v>45320</v>
      </c>
      <c r="N46" s="117"/>
      <c r="O46" s="95">
        <v>45292</v>
      </c>
      <c r="P46" s="95">
        <v>45320</v>
      </c>
      <c r="Q46" s="570"/>
      <c r="R46" s="118">
        <f>VLOOKUP(E46,'[1]Stone Column Progress'!$C$6:$K$205,6,0)</f>
        <v>211</v>
      </c>
      <c r="S46" s="73">
        <f>VLOOKUP(E46,'[1]Stone Column Progress'!$C$6:$K$205,8,0)</f>
        <v>211</v>
      </c>
      <c r="T46" s="95">
        <v>45369</v>
      </c>
      <c r="U46" s="95">
        <v>45378</v>
      </c>
      <c r="V46" s="117"/>
      <c r="W46" s="95">
        <v>45398</v>
      </c>
      <c r="X46" s="95">
        <v>45406</v>
      </c>
      <c r="Y46" s="119">
        <f t="shared" si="13"/>
        <v>9</v>
      </c>
      <c r="Z46" s="144"/>
      <c r="AA46" s="156"/>
      <c r="AB46" s="95"/>
      <c r="AC46" s="95"/>
      <c r="AD46" s="117"/>
      <c r="AE46" s="95"/>
      <c r="AF46" s="95"/>
      <c r="AG46" s="570"/>
      <c r="AH46" s="116">
        <v>45399</v>
      </c>
      <c r="AI46" s="95">
        <v>45399</v>
      </c>
      <c r="AJ46" s="117"/>
      <c r="AK46" s="95">
        <v>45579</v>
      </c>
      <c r="AL46" s="95">
        <v>45590</v>
      </c>
      <c r="AM46" s="119">
        <f t="shared" si="14"/>
        <v>12</v>
      </c>
      <c r="AN46" s="120"/>
      <c r="AO46" s="158">
        <v>45400</v>
      </c>
      <c r="AP46" s="130">
        <v>45400</v>
      </c>
      <c r="AQ46" s="130"/>
      <c r="AR46" s="130">
        <v>45593</v>
      </c>
      <c r="AS46" s="130">
        <v>45602</v>
      </c>
      <c r="AT46" s="119">
        <f t="shared" si="15"/>
        <v>10</v>
      </c>
      <c r="AU46" s="571"/>
      <c r="AV46" s="116">
        <v>45401</v>
      </c>
      <c r="AW46" s="95">
        <v>45401</v>
      </c>
      <c r="AX46" s="117"/>
      <c r="AY46" s="95">
        <v>45605</v>
      </c>
      <c r="AZ46" s="95">
        <v>45605</v>
      </c>
      <c r="BA46" s="119">
        <f t="shared" si="16"/>
        <v>1</v>
      </c>
      <c r="BB46" s="144"/>
      <c r="BC46" s="155">
        <v>45402</v>
      </c>
      <c r="BD46" s="95">
        <v>45403</v>
      </c>
      <c r="BE46" s="95"/>
      <c r="BF46" s="95">
        <v>45609</v>
      </c>
      <c r="BG46" s="95">
        <v>45609</v>
      </c>
      <c r="BH46" s="119">
        <f t="shared" si="17"/>
        <v>1</v>
      </c>
      <c r="BI46" s="570"/>
      <c r="BJ46" s="116">
        <v>45438</v>
      </c>
      <c r="BK46" s="95">
        <v>45445</v>
      </c>
      <c r="BL46" s="95"/>
      <c r="BM46" s="95">
        <v>45610</v>
      </c>
      <c r="BN46" s="95">
        <v>45622</v>
      </c>
      <c r="BO46" s="119">
        <f t="shared" si="18"/>
        <v>13</v>
      </c>
      <c r="BP46" s="570"/>
      <c r="BQ46" s="116">
        <v>45448</v>
      </c>
      <c r="BR46" s="95">
        <v>45449</v>
      </c>
      <c r="BS46" s="95"/>
      <c r="BT46" s="95">
        <v>45623</v>
      </c>
      <c r="BU46" s="95">
        <v>45624</v>
      </c>
      <c r="BV46" s="119">
        <f t="shared" si="36"/>
        <v>2</v>
      </c>
      <c r="BW46" s="119">
        <f t="shared" si="19"/>
        <v>46</v>
      </c>
      <c r="BX46" s="570"/>
      <c r="BY46" s="116">
        <v>45451</v>
      </c>
      <c r="BZ46" s="95">
        <v>45457</v>
      </c>
      <c r="CA46" s="117"/>
      <c r="CB46" s="95">
        <v>45635</v>
      </c>
      <c r="CC46" s="95">
        <v>45685</v>
      </c>
      <c r="CD46" s="119">
        <f t="shared" si="20"/>
        <v>51</v>
      </c>
      <c r="CE46" s="570"/>
      <c r="CF46" s="116">
        <v>45451</v>
      </c>
      <c r="CG46" s="95">
        <v>45457</v>
      </c>
      <c r="CH46" s="95"/>
      <c r="CI46" s="95">
        <v>45631</v>
      </c>
      <c r="CJ46" s="95">
        <v>45631</v>
      </c>
      <c r="CK46" s="119">
        <f t="shared" si="21"/>
        <v>1</v>
      </c>
      <c r="CL46" s="119"/>
      <c r="CM46" s="119"/>
      <c r="CN46" s="570"/>
      <c r="CO46" s="116">
        <v>45445</v>
      </c>
      <c r="CP46" s="95">
        <v>45459</v>
      </c>
      <c r="CQ46" s="117"/>
      <c r="CR46" s="95">
        <v>45634</v>
      </c>
      <c r="CS46" s="95">
        <v>45637</v>
      </c>
      <c r="CT46" s="119">
        <f t="shared" si="22"/>
        <v>4</v>
      </c>
      <c r="CU46" s="571"/>
      <c r="CV46" s="116">
        <v>45379</v>
      </c>
      <c r="CW46" s="95">
        <v>45385</v>
      </c>
      <c r="CX46" s="117"/>
      <c r="CY46" s="95" t="s">
        <v>2142</v>
      </c>
      <c r="CZ46" s="95" t="s">
        <v>2142</v>
      </c>
      <c r="DA46" s="119" t="e">
        <f t="shared" si="23"/>
        <v>#VALUE!</v>
      </c>
      <c r="DB46" s="570"/>
      <c r="DC46" s="116">
        <v>45379</v>
      </c>
      <c r="DD46" s="95">
        <v>45385</v>
      </c>
      <c r="DE46" s="117"/>
      <c r="DF46" s="95" t="s">
        <v>2142</v>
      </c>
      <c r="DG46" s="95" t="s">
        <v>2142</v>
      </c>
      <c r="DH46" s="119" t="e">
        <f t="shared" si="24"/>
        <v>#VALUE!</v>
      </c>
      <c r="DI46" s="144"/>
      <c r="DJ46" s="156" t="str">
        <f>_xlfn.XLOOKUP(E46,[1]CranePad!$D$4:$D$203,[1]CranePad!$E$4:$E$203,0,0,1)</f>
        <v>SS Jadeja</v>
      </c>
      <c r="DK46" s="155">
        <v>45463</v>
      </c>
      <c r="DL46" s="95">
        <v>45469</v>
      </c>
      <c r="DM46" s="95"/>
      <c r="DN46" s="95">
        <v>45618</v>
      </c>
      <c r="DO46" s="95">
        <v>45648</v>
      </c>
      <c r="DP46" s="119">
        <f t="shared" si="25"/>
        <v>31</v>
      </c>
      <c r="DQ46" s="570"/>
      <c r="DR46" s="123">
        <v>45491</v>
      </c>
      <c r="DS46" s="124">
        <v>45496</v>
      </c>
      <c r="DT46" s="124"/>
      <c r="DU46" s="124">
        <v>45649</v>
      </c>
      <c r="DV46" s="124">
        <v>45659</v>
      </c>
      <c r="DW46" s="119">
        <f t="shared" si="26"/>
        <v>11</v>
      </c>
      <c r="DX46" s="570"/>
      <c r="DY46" s="123">
        <v>45482</v>
      </c>
      <c r="DZ46" s="124">
        <v>45488</v>
      </c>
      <c r="EA46" s="124"/>
      <c r="EB46" s="124">
        <v>45643</v>
      </c>
      <c r="EC46" s="124">
        <v>45665</v>
      </c>
      <c r="ED46" s="119">
        <f t="shared" si="27"/>
        <v>23</v>
      </c>
      <c r="EE46" s="570"/>
      <c r="EF46" s="123">
        <v>45498</v>
      </c>
      <c r="EG46" s="124">
        <v>45506</v>
      </c>
      <c r="EH46" s="124"/>
      <c r="EI46" s="124">
        <v>45665</v>
      </c>
      <c r="EJ46" s="124">
        <v>45676</v>
      </c>
      <c r="EK46" s="119">
        <f t="shared" si="28"/>
        <v>12</v>
      </c>
      <c r="EL46" s="570"/>
      <c r="EM46" s="116">
        <v>45507</v>
      </c>
      <c r="EN46" s="95">
        <v>45509</v>
      </c>
      <c r="EO46" s="95"/>
      <c r="EP46" s="95">
        <v>45675</v>
      </c>
      <c r="EQ46" s="95">
        <v>45677</v>
      </c>
      <c r="ER46" s="119">
        <f t="shared" si="29"/>
        <v>3</v>
      </c>
      <c r="ES46" s="570"/>
      <c r="ET46" s="116">
        <v>45494</v>
      </c>
      <c r="EU46" s="95">
        <v>45496</v>
      </c>
      <c r="EV46" s="95"/>
      <c r="EW46" s="95">
        <v>45661</v>
      </c>
      <c r="EX46" s="95">
        <v>45661</v>
      </c>
      <c r="EY46" s="119">
        <f t="shared" si="30"/>
        <v>1</v>
      </c>
      <c r="EZ46" s="570"/>
      <c r="FA46" s="116">
        <v>45482</v>
      </c>
      <c r="FB46" s="95">
        <v>45488</v>
      </c>
      <c r="FC46" s="95"/>
      <c r="FD46" s="95">
        <v>45437</v>
      </c>
      <c r="FE46" s="95">
        <v>45443</v>
      </c>
      <c r="FF46" s="119">
        <f t="shared" si="31"/>
        <v>7</v>
      </c>
      <c r="FG46" s="570"/>
      <c r="FH46" s="116">
        <v>45474</v>
      </c>
      <c r="FI46" s="95">
        <f t="shared" si="37"/>
        <v>45489</v>
      </c>
      <c r="FJ46" s="95"/>
      <c r="FK46" s="95">
        <v>45626</v>
      </c>
      <c r="FL46" s="95">
        <v>45654</v>
      </c>
      <c r="FM46" s="119">
        <f t="shared" si="32"/>
        <v>29</v>
      </c>
      <c r="FN46" s="144"/>
      <c r="FO46" s="155">
        <f t="shared" si="38"/>
        <v>45496</v>
      </c>
      <c r="FP46" s="95">
        <f t="shared" si="39"/>
        <v>45499</v>
      </c>
      <c r="FQ46" s="121"/>
      <c r="FR46" s="95">
        <v>45670</v>
      </c>
      <c r="FS46" s="95">
        <v>45678</v>
      </c>
      <c r="FT46" s="119">
        <f t="shared" si="33"/>
        <v>9</v>
      </c>
      <c r="FU46" s="570"/>
      <c r="FV46" s="116">
        <f t="shared" si="40"/>
        <v>45509</v>
      </c>
      <c r="FW46" s="95">
        <f t="shared" si="41"/>
        <v>45510</v>
      </c>
      <c r="FX46" s="117"/>
      <c r="FY46" s="95">
        <v>45703</v>
      </c>
      <c r="FZ46" s="95">
        <v>45704</v>
      </c>
      <c r="GA46" s="119">
        <f t="shared" si="34"/>
        <v>2</v>
      </c>
      <c r="GB46" s="570"/>
      <c r="GC46" s="437"/>
      <c r="GD46" s="575"/>
      <c r="GE46" s="572">
        <v>45536</v>
      </c>
      <c r="GG46" s="68"/>
    </row>
    <row r="47" spans="1:189" s="74" customFormat="1" ht="16.5" customHeight="1" x14ac:dyDescent="0.25">
      <c r="A47" s="564" t="s">
        <v>2227</v>
      </c>
      <c r="B47" s="73">
        <f t="shared" si="35"/>
        <v>43</v>
      </c>
      <c r="C47" s="72" t="s">
        <v>1836</v>
      </c>
      <c r="D47" s="72" t="s">
        <v>1837</v>
      </c>
      <c r="E47" s="95" t="s">
        <v>1860</v>
      </c>
      <c r="F47" s="565" t="s">
        <v>2160</v>
      </c>
      <c r="G47" s="167" t="s">
        <v>2211</v>
      </c>
      <c r="H47" s="566" t="str">
        <f>VLOOKUP('200WTG PH-II'!E47,'[1]Stone Column Progress'!$C$6:$D$205,2,0)</f>
        <v>Bauer</v>
      </c>
      <c r="I47" s="574" t="s">
        <v>390</v>
      </c>
      <c r="J47" s="568">
        <v>542546</v>
      </c>
      <c r="K47" s="569">
        <v>2668419</v>
      </c>
      <c r="L47" s="116">
        <v>45286</v>
      </c>
      <c r="M47" s="95">
        <v>45318</v>
      </c>
      <c r="N47" s="117"/>
      <c r="O47" s="95">
        <v>45286</v>
      </c>
      <c r="P47" s="95">
        <v>45318</v>
      </c>
      <c r="Q47" s="570"/>
      <c r="R47" s="118">
        <f>VLOOKUP(E47,'[1]Stone Column Progress'!$C$6:$K$205,6,0)</f>
        <v>211</v>
      </c>
      <c r="S47" s="73">
        <f>VLOOKUP(E47,'[1]Stone Column Progress'!$C$6:$K$205,8,0)</f>
        <v>211</v>
      </c>
      <c r="T47" s="95">
        <v>45403</v>
      </c>
      <c r="U47" s="95">
        <v>45412</v>
      </c>
      <c r="V47" s="117"/>
      <c r="W47" s="95">
        <v>45411</v>
      </c>
      <c r="X47" s="95">
        <v>45416</v>
      </c>
      <c r="Y47" s="119">
        <f t="shared" si="13"/>
        <v>6</v>
      </c>
      <c r="Z47" s="144"/>
      <c r="AA47" s="156"/>
      <c r="AB47" s="95"/>
      <c r="AC47" s="95"/>
      <c r="AD47" s="117"/>
      <c r="AE47" s="95"/>
      <c r="AF47" s="95"/>
      <c r="AG47" s="570"/>
      <c r="AH47" s="116">
        <v>45418</v>
      </c>
      <c r="AI47" s="95">
        <v>45418</v>
      </c>
      <c r="AJ47" s="117"/>
      <c r="AK47" s="95">
        <v>45486</v>
      </c>
      <c r="AL47" s="95">
        <v>45490</v>
      </c>
      <c r="AM47" s="119">
        <f t="shared" si="14"/>
        <v>5</v>
      </c>
      <c r="AN47" s="578"/>
      <c r="AO47" s="158">
        <v>45419</v>
      </c>
      <c r="AP47" s="130">
        <v>45419</v>
      </c>
      <c r="AQ47" s="130"/>
      <c r="AR47" s="130">
        <v>45665</v>
      </c>
      <c r="AS47" s="130">
        <v>45666</v>
      </c>
      <c r="AT47" s="119">
        <f t="shared" si="15"/>
        <v>2</v>
      </c>
      <c r="AU47" s="579" t="s">
        <v>2228</v>
      </c>
      <c r="AV47" s="116">
        <v>45420</v>
      </c>
      <c r="AW47" s="95">
        <v>45420</v>
      </c>
      <c r="AX47" s="117"/>
      <c r="AY47" s="95">
        <v>45666</v>
      </c>
      <c r="AZ47" s="95">
        <v>45666</v>
      </c>
      <c r="BA47" s="119">
        <f t="shared" si="16"/>
        <v>1</v>
      </c>
      <c r="BB47" s="144"/>
      <c r="BC47" s="155">
        <v>45421</v>
      </c>
      <c r="BD47" s="95">
        <v>45422</v>
      </c>
      <c r="BE47" s="95"/>
      <c r="BF47" s="95">
        <v>45669</v>
      </c>
      <c r="BG47" s="95">
        <v>45669</v>
      </c>
      <c r="BH47" s="119">
        <f t="shared" si="17"/>
        <v>1</v>
      </c>
      <c r="BI47" s="570"/>
      <c r="BJ47" s="116">
        <v>45451</v>
      </c>
      <c r="BK47" s="95">
        <v>45458</v>
      </c>
      <c r="BL47" s="95"/>
      <c r="BM47" s="95">
        <v>45670</v>
      </c>
      <c r="BN47" s="95">
        <v>45675</v>
      </c>
      <c r="BO47" s="119">
        <f t="shared" si="18"/>
        <v>6</v>
      </c>
      <c r="BP47" s="570"/>
      <c r="BQ47" s="116">
        <v>45461</v>
      </c>
      <c r="BR47" s="95">
        <v>45462</v>
      </c>
      <c r="BS47" s="95"/>
      <c r="BT47" s="95">
        <v>45677</v>
      </c>
      <c r="BU47" s="95">
        <v>45677</v>
      </c>
      <c r="BV47" s="119">
        <f t="shared" si="36"/>
        <v>1</v>
      </c>
      <c r="BW47" s="119">
        <f t="shared" si="19"/>
        <v>192</v>
      </c>
      <c r="BX47" s="570"/>
      <c r="BY47" s="116">
        <v>45464</v>
      </c>
      <c r="BZ47" s="95">
        <v>45470</v>
      </c>
      <c r="CA47" s="117"/>
      <c r="CB47" s="95">
        <v>45681</v>
      </c>
      <c r="CC47" s="95">
        <v>45708</v>
      </c>
      <c r="CD47" s="119">
        <f>IF(ISBLANK(CC47),"",CC47-CB47+1)</f>
        <v>28</v>
      </c>
      <c r="CE47" s="570"/>
      <c r="CF47" s="116">
        <v>45464</v>
      </c>
      <c r="CG47" s="95">
        <v>45470</v>
      </c>
      <c r="CH47" s="95"/>
      <c r="CI47" s="95">
        <v>45685</v>
      </c>
      <c r="CJ47" s="95">
        <v>45685</v>
      </c>
      <c r="CK47" s="119">
        <f t="shared" si="21"/>
        <v>1</v>
      </c>
      <c r="CL47" s="119"/>
      <c r="CM47" s="119"/>
      <c r="CN47" s="570"/>
      <c r="CO47" s="116">
        <v>45458</v>
      </c>
      <c r="CP47" s="95">
        <v>45472</v>
      </c>
      <c r="CQ47" s="117"/>
      <c r="CR47" s="95">
        <v>45687</v>
      </c>
      <c r="CS47" s="95">
        <v>45695</v>
      </c>
      <c r="CT47" s="119">
        <f t="shared" si="22"/>
        <v>9</v>
      </c>
      <c r="CU47" s="571"/>
      <c r="CV47" s="116">
        <v>45403</v>
      </c>
      <c r="CW47" s="95">
        <v>45409</v>
      </c>
      <c r="CX47" s="117"/>
      <c r="CY47" s="95">
        <v>45354</v>
      </c>
      <c r="CZ47" s="95">
        <v>45362</v>
      </c>
      <c r="DA47" s="119">
        <f t="shared" si="23"/>
        <v>9</v>
      </c>
      <c r="DB47" s="570"/>
      <c r="DC47" s="116">
        <v>45403</v>
      </c>
      <c r="DD47" s="95">
        <v>45409</v>
      </c>
      <c r="DE47" s="117"/>
      <c r="DF47" s="95">
        <v>45679</v>
      </c>
      <c r="DG47" s="95">
        <v>45693</v>
      </c>
      <c r="DH47" s="119">
        <f t="shared" si="24"/>
        <v>15</v>
      </c>
      <c r="DI47" s="144"/>
      <c r="DJ47" s="156" t="str">
        <f>_xlfn.XLOOKUP(E47,[1]CranePad!$D$4:$D$203,[1]CranePad!$E$4:$E$203,0,0,1)</f>
        <v>Odhav</v>
      </c>
      <c r="DK47" s="155">
        <v>45494</v>
      </c>
      <c r="DL47" s="95">
        <v>45500</v>
      </c>
      <c r="DM47" s="95"/>
      <c r="DN47" s="95">
        <v>45608</v>
      </c>
      <c r="DO47" s="95">
        <v>45691</v>
      </c>
      <c r="DP47" s="119">
        <f t="shared" si="25"/>
        <v>84</v>
      </c>
      <c r="DQ47" s="570"/>
      <c r="DR47" s="123">
        <v>45516</v>
      </c>
      <c r="DS47" s="124">
        <v>45521</v>
      </c>
      <c r="DT47" s="124"/>
      <c r="DU47" s="124">
        <v>45694</v>
      </c>
      <c r="DV47" s="124">
        <v>45708</v>
      </c>
      <c r="DW47" s="119">
        <f t="shared" si="26"/>
        <v>15</v>
      </c>
      <c r="DX47" s="570"/>
      <c r="DY47" s="123">
        <v>45515</v>
      </c>
      <c r="DZ47" s="124">
        <v>45521</v>
      </c>
      <c r="EA47" s="124"/>
      <c r="EB47" s="124">
        <v>45695</v>
      </c>
      <c r="EC47" s="124">
        <v>45701</v>
      </c>
      <c r="ED47" s="119">
        <f t="shared" si="27"/>
        <v>7</v>
      </c>
      <c r="EE47" s="570"/>
      <c r="EF47" s="123">
        <v>45523</v>
      </c>
      <c r="EG47" s="124">
        <v>45531</v>
      </c>
      <c r="EH47" s="124"/>
      <c r="EI47" s="124">
        <v>45711</v>
      </c>
      <c r="EJ47" s="124">
        <v>45715</v>
      </c>
      <c r="EK47" s="119">
        <f t="shared" si="28"/>
        <v>5</v>
      </c>
      <c r="EL47" s="570"/>
      <c r="EM47" s="116">
        <v>45532</v>
      </c>
      <c r="EN47" s="95">
        <v>45534</v>
      </c>
      <c r="EO47" s="95"/>
      <c r="EP47" s="95">
        <v>45716</v>
      </c>
      <c r="EQ47" s="95">
        <v>45717</v>
      </c>
      <c r="ER47" s="119">
        <f t="shared" si="29"/>
        <v>2</v>
      </c>
      <c r="ES47" s="570"/>
      <c r="ET47" s="116">
        <v>45527</v>
      </c>
      <c r="EU47" s="95">
        <v>45529</v>
      </c>
      <c r="EV47" s="95"/>
      <c r="EW47" s="95">
        <v>45714</v>
      </c>
      <c r="EX47" s="95">
        <v>45714</v>
      </c>
      <c r="EY47" s="119">
        <f t="shared" si="30"/>
        <v>1</v>
      </c>
      <c r="EZ47" s="570"/>
      <c r="FA47" s="116">
        <v>45515</v>
      </c>
      <c r="FB47" s="95">
        <v>45521</v>
      </c>
      <c r="FC47" s="95"/>
      <c r="FD47" s="95">
        <v>45428</v>
      </c>
      <c r="FE47" s="95">
        <v>45436</v>
      </c>
      <c r="FF47" s="119">
        <f t="shared" si="31"/>
        <v>9</v>
      </c>
      <c r="FG47" s="570"/>
      <c r="FH47" s="116">
        <v>45498</v>
      </c>
      <c r="FI47" s="95">
        <f t="shared" si="37"/>
        <v>45513</v>
      </c>
      <c r="FJ47" s="95"/>
      <c r="FK47" s="95">
        <v>45626</v>
      </c>
      <c r="FL47" s="95">
        <v>45654</v>
      </c>
      <c r="FM47" s="119">
        <f t="shared" si="32"/>
        <v>29</v>
      </c>
      <c r="FN47" s="144"/>
      <c r="FO47" s="155">
        <f t="shared" si="38"/>
        <v>45529</v>
      </c>
      <c r="FP47" s="95">
        <f t="shared" si="39"/>
        <v>45532</v>
      </c>
      <c r="FQ47" s="121"/>
      <c r="FR47" s="95">
        <v>45716</v>
      </c>
      <c r="FS47" s="95">
        <v>45719</v>
      </c>
      <c r="FT47" s="119">
        <f t="shared" si="33"/>
        <v>4</v>
      </c>
      <c r="FU47" s="570"/>
      <c r="FV47" s="116">
        <f t="shared" si="40"/>
        <v>45534</v>
      </c>
      <c r="FW47" s="95">
        <f t="shared" si="41"/>
        <v>45535</v>
      </c>
      <c r="FX47" s="117"/>
      <c r="FY47" s="95">
        <v>45723</v>
      </c>
      <c r="FZ47" s="95">
        <v>45723</v>
      </c>
      <c r="GA47" s="119">
        <f t="shared" si="34"/>
        <v>1</v>
      </c>
      <c r="GB47" s="570"/>
      <c r="GC47" s="437"/>
      <c r="GD47" s="575"/>
      <c r="GE47" s="572">
        <v>45536</v>
      </c>
      <c r="GG47" s="68"/>
    </row>
    <row r="48" spans="1:189" s="74" customFormat="1" ht="16.5" customHeight="1" x14ac:dyDescent="0.25">
      <c r="A48" s="564" t="s">
        <v>413</v>
      </c>
      <c r="B48" s="73">
        <f t="shared" si="35"/>
        <v>44</v>
      </c>
      <c r="C48" s="72" t="s">
        <v>1836</v>
      </c>
      <c r="D48" s="72" t="s">
        <v>1837</v>
      </c>
      <c r="E48" s="95" t="s">
        <v>1861</v>
      </c>
      <c r="F48" s="565" t="s">
        <v>1385</v>
      </c>
      <c r="G48" s="167" t="s">
        <v>2216</v>
      </c>
      <c r="H48" s="566" t="str">
        <f>VLOOKUP('200WTG PH-II'!E48,'[1]Stone Column Progress'!$C$6:$D$205,2,0)</f>
        <v>Sarita infra</v>
      </c>
      <c r="I48" s="574" t="s">
        <v>390</v>
      </c>
      <c r="J48" s="568">
        <v>539386</v>
      </c>
      <c r="K48" s="569">
        <v>2668570</v>
      </c>
      <c r="L48" s="116">
        <v>45293</v>
      </c>
      <c r="M48" s="95">
        <v>45320</v>
      </c>
      <c r="N48" s="117"/>
      <c r="O48" s="95">
        <v>45293</v>
      </c>
      <c r="P48" s="95">
        <v>45320</v>
      </c>
      <c r="Q48" s="570"/>
      <c r="R48" s="118">
        <f>VLOOKUP(E48,'[1]Stone Column Progress'!$C$6:$K$205,6,0)</f>
        <v>253</v>
      </c>
      <c r="S48" s="73">
        <f>VLOOKUP(E48,'[1]Stone Column Progress'!$C$6:$K$205,8,0)</f>
        <v>253</v>
      </c>
      <c r="T48" s="95">
        <v>45400</v>
      </c>
      <c r="U48" s="95">
        <v>45409</v>
      </c>
      <c r="V48" s="117"/>
      <c r="W48" s="95">
        <v>45526</v>
      </c>
      <c r="X48" s="95">
        <v>45572</v>
      </c>
      <c r="Y48" s="119">
        <f t="shared" si="13"/>
        <v>47</v>
      </c>
      <c r="Z48" s="144"/>
      <c r="AA48" s="155" t="s">
        <v>389</v>
      </c>
      <c r="AB48" s="95">
        <v>45582</v>
      </c>
      <c r="AC48" s="95">
        <v>45589</v>
      </c>
      <c r="AD48" s="117"/>
      <c r="AE48" s="95">
        <v>45579</v>
      </c>
      <c r="AF48" s="95">
        <v>45619</v>
      </c>
      <c r="AG48" s="580"/>
      <c r="AH48" s="116">
        <v>45415</v>
      </c>
      <c r="AI48" s="95">
        <v>45415</v>
      </c>
      <c r="AJ48" s="117"/>
      <c r="AK48" s="95">
        <v>45631</v>
      </c>
      <c r="AL48" s="95">
        <v>45633</v>
      </c>
      <c r="AM48" s="119">
        <f t="shared" si="14"/>
        <v>3</v>
      </c>
      <c r="AN48" s="120"/>
      <c r="AO48" s="158">
        <v>45416</v>
      </c>
      <c r="AP48" s="130">
        <v>45416</v>
      </c>
      <c r="AQ48" s="130"/>
      <c r="AR48" s="130">
        <v>45633</v>
      </c>
      <c r="AS48" s="130">
        <v>45633</v>
      </c>
      <c r="AT48" s="119">
        <f t="shared" si="15"/>
        <v>1</v>
      </c>
      <c r="AU48" s="571"/>
      <c r="AV48" s="116">
        <v>45417</v>
      </c>
      <c r="AW48" s="95">
        <v>45417</v>
      </c>
      <c r="AX48" s="117"/>
      <c r="AY48" s="95">
        <v>45634</v>
      </c>
      <c r="AZ48" s="95">
        <v>45634</v>
      </c>
      <c r="BA48" s="119">
        <f t="shared" si="16"/>
        <v>1</v>
      </c>
      <c r="BB48" s="144"/>
      <c r="BC48" s="155">
        <v>45418</v>
      </c>
      <c r="BD48" s="95">
        <v>45419</v>
      </c>
      <c r="BE48" s="95"/>
      <c r="BF48" s="95">
        <v>45635</v>
      </c>
      <c r="BG48" s="95">
        <v>45635</v>
      </c>
      <c r="BH48" s="119">
        <f t="shared" si="17"/>
        <v>1</v>
      </c>
      <c r="BI48" s="570"/>
      <c r="BJ48" s="116">
        <v>45448</v>
      </c>
      <c r="BK48" s="95">
        <v>45455</v>
      </c>
      <c r="BL48" s="95"/>
      <c r="BM48" s="95">
        <v>45647</v>
      </c>
      <c r="BN48" s="95">
        <v>45650</v>
      </c>
      <c r="BO48" s="119">
        <f t="shared" si="18"/>
        <v>4</v>
      </c>
      <c r="BP48" s="570"/>
      <c r="BQ48" s="116">
        <v>45458</v>
      </c>
      <c r="BR48" s="95">
        <v>45459</v>
      </c>
      <c r="BS48" s="95"/>
      <c r="BT48" s="95">
        <v>45650</v>
      </c>
      <c r="BU48" s="95">
        <v>45651</v>
      </c>
      <c r="BV48" s="119">
        <f t="shared" si="36"/>
        <v>2</v>
      </c>
      <c r="BW48" s="119">
        <f t="shared" si="19"/>
        <v>21</v>
      </c>
      <c r="BX48" s="570"/>
      <c r="BY48" s="116">
        <v>45461</v>
      </c>
      <c r="BZ48" s="95">
        <v>45467</v>
      </c>
      <c r="CA48" s="117"/>
      <c r="CB48" s="95">
        <v>45658</v>
      </c>
      <c r="CC48" s="95">
        <v>45685</v>
      </c>
      <c r="CD48" s="119">
        <f>IF(ISBLANK(CC48),"",CC48-CB48+1)</f>
        <v>28</v>
      </c>
      <c r="CE48" s="570"/>
      <c r="CF48" s="116">
        <v>45461</v>
      </c>
      <c r="CG48" s="95">
        <v>45467</v>
      </c>
      <c r="CH48" s="95"/>
      <c r="CI48" s="95">
        <v>45657</v>
      </c>
      <c r="CJ48" s="95">
        <v>45657</v>
      </c>
      <c r="CK48" s="119">
        <f t="shared" si="21"/>
        <v>1</v>
      </c>
      <c r="CL48" s="119"/>
      <c r="CM48" s="119"/>
      <c r="CN48" s="570"/>
      <c r="CO48" s="116">
        <v>45455</v>
      </c>
      <c r="CP48" s="95">
        <v>45469</v>
      </c>
      <c r="CQ48" s="117"/>
      <c r="CR48" s="95">
        <v>45633</v>
      </c>
      <c r="CS48" s="95">
        <v>45638</v>
      </c>
      <c r="CT48" s="119">
        <f t="shared" si="22"/>
        <v>6</v>
      </c>
      <c r="CU48" s="571"/>
      <c r="CV48" s="116">
        <v>45395</v>
      </c>
      <c r="CW48" s="95">
        <v>45401</v>
      </c>
      <c r="CX48" s="117"/>
      <c r="CY48" s="95" t="s">
        <v>2142</v>
      </c>
      <c r="CZ48" s="95" t="s">
        <v>2142</v>
      </c>
      <c r="DA48" s="119" t="e">
        <f t="shared" si="23"/>
        <v>#VALUE!</v>
      </c>
      <c r="DB48" s="570"/>
      <c r="DC48" s="116">
        <v>45395</v>
      </c>
      <c r="DD48" s="95">
        <v>45401</v>
      </c>
      <c r="DE48" s="117"/>
      <c r="DF48" s="95">
        <v>45659</v>
      </c>
      <c r="DG48" s="95">
        <v>45665</v>
      </c>
      <c r="DH48" s="119">
        <f t="shared" si="24"/>
        <v>7</v>
      </c>
      <c r="DI48" s="144"/>
      <c r="DJ48" s="156" t="str">
        <f>_xlfn.XLOOKUP(E48,[1]CranePad!$D$4:$D$203,[1]CranePad!$E$4:$E$203,0,0,1)</f>
        <v>Odhav</v>
      </c>
      <c r="DK48" s="155">
        <v>45486</v>
      </c>
      <c r="DL48" s="95">
        <v>45492</v>
      </c>
      <c r="DM48" s="95"/>
      <c r="DN48" s="95">
        <v>45655</v>
      </c>
      <c r="DO48" s="95">
        <v>45664</v>
      </c>
      <c r="DP48" s="119">
        <f t="shared" si="25"/>
        <v>10</v>
      </c>
      <c r="DQ48" s="570"/>
      <c r="DR48" s="123">
        <v>45509</v>
      </c>
      <c r="DS48" s="124">
        <v>45514</v>
      </c>
      <c r="DT48" s="124"/>
      <c r="DU48" s="124">
        <v>45666</v>
      </c>
      <c r="DV48" s="124">
        <v>45677</v>
      </c>
      <c r="DW48" s="119">
        <f t="shared" si="26"/>
        <v>12</v>
      </c>
      <c r="DX48" s="570"/>
      <c r="DY48" s="123">
        <v>45507</v>
      </c>
      <c r="DZ48" s="124">
        <v>45513</v>
      </c>
      <c r="EA48" s="124"/>
      <c r="EB48" s="124">
        <v>45646</v>
      </c>
      <c r="EC48" s="124">
        <v>45672</v>
      </c>
      <c r="ED48" s="119">
        <f t="shared" si="27"/>
        <v>27</v>
      </c>
      <c r="EE48" s="570"/>
      <c r="EF48" s="123">
        <v>45516</v>
      </c>
      <c r="EG48" s="124">
        <v>45524</v>
      </c>
      <c r="EH48" s="124"/>
      <c r="EI48" s="124">
        <v>45680</v>
      </c>
      <c r="EJ48" s="124">
        <v>45692</v>
      </c>
      <c r="EK48" s="119">
        <f t="shared" si="28"/>
        <v>13</v>
      </c>
      <c r="EL48" s="570"/>
      <c r="EM48" s="116">
        <v>45525</v>
      </c>
      <c r="EN48" s="95">
        <v>45527</v>
      </c>
      <c r="EO48" s="95"/>
      <c r="EP48" s="95">
        <v>45693</v>
      </c>
      <c r="EQ48" s="95">
        <v>45694</v>
      </c>
      <c r="ER48" s="119">
        <f t="shared" si="29"/>
        <v>2</v>
      </c>
      <c r="ES48" s="570"/>
      <c r="ET48" s="116">
        <v>45519</v>
      </c>
      <c r="EU48" s="95">
        <v>45521</v>
      </c>
      <c r="EV48" s="95"/>
      <c r="EW48" s="95">
        <v>45670</v>
      </c>
      <c r="EX48" s="95">
        <v>45670</v>
      </c>
      <c r="EY48" s="119">
        <f t="shared" si="30"/>
        <v>1</v>
      </c>
      <c r="EZ48" s="570"/>
      <c r="FA48" s="116">
        <v>45507</v>
      </c>
      <c r="FB48" s="95">
        <v>45513</v>
      </c>
      <c r="FC48" s="95"/>
      <c r="FD48" s="95">
        <v>45437</v>
      </c>
      <c r="FE48" s="95">
        <v>45443</v>
      </c>
      <c r="FF48" s="119">
        <f t="shared" si="31"/>
        <v>7</v>
      </c>
      <c r="FG48" s="570"/>
      <c r="FH48" s="116">
        <v>45498</v>
      </c>
      <c r="FI48" s="95">
        <f t="shared" si="37"/>
        <v>45513</v>
      </c>
      <c r="FJ48" s="95"/>
      <c r="FK48" s="95">
        <v>45626</v>
      </c>
      <c r="FL48" s="95">
        <v>45654</v>
      </c>
      <c r="FM48" s="119">
        <f t="shared" si="32"/>
        <v>29</v>
      </c>
      <c r="FN48" s="144"/>
      <c r="FO48" s="155">
        <f t="shared" si="38"/>
        <v>45521</v>
      </c>
      <c r="FP48" s="95">
        <f t="shared" si="39"/>
        <v>45524</v>
      </c>
      <c r="FQ48" s="121"/>
      <c r="FR48" s="95">
        <v>45672</v>
      </c>
      <c r="FS48" s="95">
        <v>45678</v>
      </c>
      <c r="FT48" s="119">
        <f t="shared" si="33"/>
        <v>7</v>
      </c>
      <c r="FU48" s="570"/>
      <c r="FV48" s="116">
        <f t="shared" si="40"/>
        <v>45527</v>
      </c>
      <c r="FW48" s="95">
        <f t="shared" si="41"/>
        <v>45528</v>
      </c>
      <c r="FX48" s="117"/>
      <c r="FY48" s="95">
        <v>45703</v>
      </c>
      <c r="FZ48" s="95">
        <v>45704</v>
      </c>
      <c r="GA48" s="119">
        <f t="shared" si="34"/>
        <v>2</v>
      </c>
      <c r="GB48" s="570"/>
      <c r="GC48" s="437"/>
      <c r="GD48" s="575"/>
      <c r="GE48" s="572">
        <v>45536</v>
      </c>
      <c r="GG48" s="68"/>
    </row>
    <row r="49" spans="1:189" s="74" customFormat="1" ht="16.5" customHeight="1" x14ac:dyDescent="0.25">
      <c r="A49" s="564" t="s">
        <v>407</v>
      </c>
      <c r="B49" s="73">
        <f t="shared" si="35"/>
        <v>45</v>
      </c>
      <c r="C49" s="72" t="s">
        <v>1836</v>
      </c>
      <c r="D49" s="72" t="s">
        <v>1837</v>
      </c>
      <c r="E49" s="95" t="s">
        <v>1862</v>
      </c>
      <c r="F49" s="565" t="s">
        <v>2160</v>
      </c>
      <c r="G49" s="167" t="s">
        <v>2211</v>
      </c>
      <c r="H49" s="566" t="str">
        <f>VLOOKUP('200WTG PH-II'!E49,'[1]Stone Column Progress'!$C$6:$D$205,2,0)</f>
        <v>Bauer</v>
      </c>
      <c r="I49" s="574" t="s">
        <v>390</v>
      </c>
      <c r="J49" s="568">
        <v>541705</v>
      </c>
      <c r="K49" s="569">
        <v>2668723</v>
      </c>
      <c r="L49" s="116">
        <v>45286</v>
      </c>
      <c r="M49" s="95">
        <v>45318</v>
      </c>
      <c r="N49" s="117"/>
      <c r="O49" s="95">
        <v>45286</v>
      </c>
      <c r="P49" s="95">
        <v>45318</v>
      </c>
      <c r="Q49" s="570"/>
      <c r="R49" s="118">
        <f>VLOOKUP(E49,'[1]Stone Column Progress'!$C$6:$K$205,6,0)</f>
        <v>211</v>
      </c>
      <c r="S49" s="73">
        <f>VLOOKUP(E49,'[1]Stone Column Progress'!$C$6:$K$205,8,0)</f>
        <v>211</v>
      </c>
      <c r="T49" s="95">
        <v>45389</v>
      </c>
      <c r="U49" s="95">
        <v>45398</v>
      </c>
      <c r="V49" s="117"/>
      <c r="W49" s="95">
        <v>45418</v>
      </c>
      <c r="X49" s="95">
        <v>45433</v>
      </c>
      <c r="Y49" s="119">
        <f t="shared" si="13"/>
        <v>16</v>
      </c>
      <c r="Z49" s="144"/>
      <c r="AA49" s="156"/>
      <c r="AB49" s="95"/>
      <c r="AC49" s="95"/>
      <c r="AD49" s="117"/>
      <c r="AE49" s="95"/>
      <c r="AF49" s="95"/>
      <c r="AG49" s="570"/>
      <c r="AH49" s="116">
        <v>45409</v>
      </c>
      <c r="AI49" s="95">
        <v>45409</v>
      </c>
      <c r="AJ49" s="117"/>
      <c r="AK49" s="95">
        <v>45465</v>
      </c>
      <c r="AL49" s="95">
        <v>45471</v>
      </c>
      <c r="AM49" s="119">
        <f t="shared" si="14"/>
        <v>7</v>
      </c>
      <c r="AN49" s="120"/>
      <c r="AO49" s="158">
        <v>45410</v>
      </c>
      <c r="AP49" s="130">
        <v>45410</v>
      </c>
      <c r="AQ49" s="130"/>
      <c r="AR49" s="130">
        <v>45628</v>
      </c>
      <c r="AS49" s="130">
        <v>45630</v>
      </c>
      <c r="AT49" s="119">
        <f t="shared" si="15"/>
        <v>3</v>
      </c>
      <c r="AU49" s="571"/>
      <c r="AV49" s="116">
        <v>45411</v>
      </c>
      <c r="AW49" s="95">
        <v>45411</v>
      </c>
      <c r="AX49" s="117"/>
      <c r="AY49" s="95">
        <v>45636</v>
      </c>
      <c r="AZ49" s="95">
        <v>45636</v>
      </c>
      <c r="BA49" s="119">
        <f t="shared" si="16"/>
        <v>1</v>
      </c>
      <c r="BB49" s="144"/>
      <c r="BC49" s="155">
        <v>45412</v>
      </c>
      <c r="BD49" s="95">
        <v>45413</v>
      </c>
      <c r="BE49" s="95"/>
      <c r="BF49" s="95">
        <v>45640</v>
      </c>
      <c r="BG49" s="95">
        <v>45641</v>
      </c>
      <c r="BH49" s="119">
        <f t="shared" si="17"/>
        <v>2</v>
      </c>
      <c r="BI49" s="570"/>
      <c r="BJ49" s="116">
        <v>45444</v>
      </c>
      <c r="BK49" s="95">
        <v>45451</v>
      </c>
      <c r="BL49" s="95"/>
      <c r="BM49" s="95">
        <v>45641</v>
      </c>
      <c r="BN49" s="95">
        <v>45652</v>
      </c>
      <c r="BO49" s="119">
        <f t="shared" si="18"/>
        <v>12</v>
      </c>
      <c r="BP49" s="570"/>
      <c r="BQ49" s="116">
        <v>45454</v>
      </c>
      <c r="BR49" s="95">
        <v>45455</v>
      </c>
      <c r="BS49" s="95"/>
      <c r="BT49" s="95">
        <v>45653</v>
      </c>
      <c r="BU49" s="95">
        <v>45654</v>
      </c>
      <c r="BV49" s="119">
        <f t="shared" si="36"/>
        <v>2</v>
      </c>
      <c r="BW49" s="119">
        <f t="shared" si="19"/>
        <v>190</v>
      </c>
      <c r="BX49" s="570"/>
      <c r="BY49" s="116">
        <v>45457</v>
      </c>
      <c r="BZ49" s="95">
        <v>45463</v>
      </c>
      <c r="CA49" s="117"/>
      <c r="CB49" s="95">
        <v>45663</v>
      </c>
      <c r="CC49" s="95">
        <v>45688</v>
      </c>
      <c r="CD49" s="119">
        <f t="shared" si="20"/>
        <v>26</v>
      </c>
      <c r="CE49" s="570"/>
      <c r="CF49" s="116">
        <v>45457</v>
      </c>
      <c r="CG49" s="95">
        <v>45463</v>
      </c>
      <c r="CH49" s="95"/>
      <c r="CI49" s="95">
        <v>45661</v>
      </c>
      <c r="CJ49" s="95">
        <v>45661</v>
      </c>
      <c r="CK49" s="119">
        <f t="shared" si="21"/>
        <v>1</v>
      </c>
      <c r="CL49" s="119"/>
      <c r="CM49" s="119"/>
      <c r="CN49" s="570"/>
      <c r="CO49" s="116">
        <v>45451</v>
      </c>
      <c r="CP49" s="95">
        <v>45465</v>
      </c>
      <c r="CQ49" s="117"/>
      <c r="CR49" s="95">
        <v>45635</v>
      </c>
      <c r="CS49" s="95">
        <v>45652</v>
      </c>
      <c r="CT49" s="119">
        <f t="shared" si="22"/>
        <v>18</v>
      </c>
      <c r="CU49" s="571"/>
      <c r="CV49" s="116">
        <v>45395</v>
      </c>
      <c r="CW49" s="95">
        <v>45401</v>
      </c>
      <c r="CX49" s="117"/>
      <c r="CY49" s="95" t="s">
        <v>2142</v>
      </c>
      <c r="CZ49" s="95" t="s">
        <v>2142</v>
      </c>
      <c r="DA49" s="119" t="e">
        <f t="shared" si="23"/>
        <v>#VALUE!</v>
      </c>
      <c r="DB49" s="570"/>
      <c r="DC49" s="116">
        <v>45395</v>
      </c>
      <c r="DD49" s="95">
        <v>45401</v>
      </c>
      <c r="DE49" s="117"/>
      <c r="DF49" s="95">
        <v>45662</v>
      </c>
      <c r="DG49" s="95">
        <v>45670</v>
      </c>
      <c r="DH49" s="119">
        <f t="shared" si="24"/>
        <v>9</v>
      </c>
      <c r="DI49" s="144"/>
      <c r="DJ49" s="156" t="str">
        <f>_xlfn.XLOOKUP(E49,[1]CranePad!$D$4:$D$203,[1]CranePad!$E$4:$E$203,0,0,1)</f>
        <v>Odhav</v>
      </c>
      <c r="DK49" s="155">
        <v>45477</v>
      </c>
      <c r="DL49" s="95">
        <v>45483</v>
      </c>
      <c r="DM49" s="95"/>
      <c r="DN49" s="95">
        <v>45591</v>
      </c>
      <c r="DO49" s="95">
        <v>45653</v>
      </c>
      <c r="DP49" s="119">
        <f t="shared" si="25"/>
        <v>63</v>
      </c>
      <c r="DQ49" s="570"/>
      <c r="DR49" s="123">
        <v>45500</v>
      </c>
      <c r="DS49" s="124">
        <v>45505</v>
      </c>
      <c r="DT49" s="124"/>
      <c r="DU49" s="124">
        <v>45671</v>
      </c>
      <c r="DV49" s="124">
        <v>45684</v>
      </c>
      <c r="DW49" s="119">
        <f t="shared" si="26"/>
        <v>14</v>
      </c>
      <c r="DX49" s="570"/>
      <c r="DY49" s="123">
        <v>45498</v>
      </c>
      <c r="DZ49" s="124">
        <v>45504</v>
      </c>
      <c r="EA49" s="124"/>
      <c r="EB49" s="124">
        <v>45656</v>
      </c>
      <c r="EC49" s="124">
        <v>45685</v>
      </c>
      <c r="ED49" s="119">
        <f t="shared" si="27"/>
        <v>30</v>
      </c>
      <c r="EE49" s="570"/>
      <c r="EF49" s="123">
        <v>45507</v>
      </c>
      <c r="EG49" s="124">
        <v>45515</v>
      </c>
      <c r="EH49" s="124"/>
      <c r="EI49" s="124">
        <v>45687</v>
      </c>
      <c r="EJ49" s="124">
        <v>45693</v>
      </c>
      <c r="EK49" s="119">
        <f t="shared" si="28"/>
        <v>7</v>
      </c>
      <c r="EL49" s="570"/>
      <c r="EM49" s="116">
        <v>45516</v>
      </c>
      <c r="EN49" s="95">
        <v>45518</v>
      </c>
      <c r="EO49" s="95"/>
      <c r="EP49" s="95">
        <v>45694</v>
      </c>
      <c r="EQ49" s="95">
        <v>45695</v>
      </c>
      <c r="ER49" s="119">
        <f t="shared" si="29"/>
        <v>2</v>
      </c>
      <c r="ES49" s="570"/>
      <c r="ET49" s="116">
        <v>45510</v>
      </c>
      <c r="EU49" s="95">
        <v>45512</v>
      </c>
      <c r="EV49" s="95"/>
      <c r="EW49" s="95">
        <v>45671</v>
      </c>
      <c r="EX49" s="95">
        <v>45671</v>
      </c>
      <c r="EY49" s="119">
        <f t="shared" si="30"/>
        <v>1</v>
      </c>
      <c r="EZ49" s="570"/>
      <c r="FA49" s="116">
        <v>45498</v>
      </c>
      <c r="FB49" s="95">
        <v>45504</v>
      </c>
      <c r="FC49" s="95"/>
      <c r="FD49" s="95">
        <v>45459</v>
      </c>
      <c r="FE49" s="95">
        <v>45521</v>
      </c>
      <c r="FF49" s="119">
        <f t="shared" si="31"/>
        <v>63</v>
      </c>
      <c r="FG49" s="570"/>
      <c r="FH49" s="116">
        <v>45498</v>
      </c>
      <c r="FI49" s="95">
        <f t="shared" si="37"/>
        <v>45513</v>
      </c>
      <c r="FJ49" s="95"/>
      <c r="FK49" s="95">
        <v>45626</v>
      </c>
      <c r="FL49" s="95">
        <v>45654</v>
      </c>
      <c r="FM49" s="119">
        <f t="shared" si="32"/>
        <v>29</v>
      </c>
      <c r="FN49" s="144"/>
      <c r="FO49" s="155">
        <f t="shared" si="38"/>
        <v>45512</v>
      </c>
      <c r="FP49" s="95">
        <f t="shared" si="39"/>
        <v>45515</v>
      </c>
      <c r="FQ49" s="121"/>
      <c r="FR49" s="95">
        <v>45672</v>
      </c>
      <c r="FS49" s="95">
        <v>45687</v>
      </c>
      <c r="FT49" s="119">
        <f t="shared" si="33"/>
        <v>16</v>
      </c>
      <c r="FU49" s="570"/>
      <c r="FV49" s="116">
        <f t="shared" si="40"/>
        <v>45518</v>
      </c>
      <c r="FW49" s="95">
        <f t="shared" si="41"/>
        <v>45519</v>
      </c>
      <c r="FX49" s="117"/>
      <c r="FY49" s="95">
        <v>45721</v>
      </c>
      <c r="FZ49" s="95">
        <v>45721</v>
      </c>
      <c r="GA49" s="119">
        <f t="shared" si="34"/>
        <v>1</v>
      </c>
      <c r="GB49" s="570"/>
      <c r="GC49" s="437"/>
      <c r="GD49" s="575"/>
      <c r="GE49" s="572">
        <v>45536</v>
      </c>
      <c r="GG49" s="68"/>
    </row>
    <row r="50" spans="1:189" s="74" customFormat="1" ht="16.5" customHeight="1" x14ac:dyDescent="0.25">
      <c r="A50" s="564" t="s">
        <v>407</v>
      </c>
      <c r="B50" s="73">
        <f t="shared" si="35"/>
        <v>46</v>
      </c>
      <c r="C50" s="72" t="s">
        <v>1836</v>
      </c>
      <c r="D50" s="72" t="s">
        <v>1837</v>
      </c>
      <c r="E50" s="95" t="s">
        <v>1863</v>
      </c>
      <c r="F50" s="565" t="s">
        <v>2160</v>
      </c>
      <c r="G50" s="167" t="s">
        <v>2213</v>
      </c>
      <c r="H50" s="566" t="str">
        <f>VLOOKUP('200WTG PH-II'!E50,'[1]Stone Column Progress'!$C$6:$D$205,2,0)</f>
        <v>Menard</v>
      </c>
      <c r="I50" s="574" t="s">
        <v>390</v>
      </c>
      <c r="J50" s="568">
        <v>541515</v>
      </c>
      <c r="K50" s="569">
        <v>2669709</v>
      </c>
      <c r="L50" s="116">
        <v>45289</v>
      </c>
      <c r="M50" s="95">
        <v>45319</v>
      </c>
      <c r="N50" s="117"/>
      <c r="O50" s="95">
        <v>45289</v>
      </c>
      <c r="P50" s="95">
        <v>45319</v>
      </c>
      <c r="Q50" s="570"/>
      <c r="R50" s="118">
        <f>VLOOKUP(E50,'[1]Stone Column Progress'!$C$6:$K$205,6,0)</f>
        <v>253</v>
      </c>
      <c r="S50" s="73">
        <f>VLOOKUP(E50,'[1]Stone Column Progress'!$C$6:$K$205,8,0)</f>
        <v>253</v>
      </c>
      <c r="T50" s="95">
        <v>45390</v>
      </c>
      <c r="U50" s="95">
        <v>45399</v>
      </c>
      <c r="V50" s="117"/>
      <c r="W50" s="95">
        <v>45418</v>
      </c>
      <c r="X50" s="95">
        <v>45436</v>
      </c>
      <c r="Y50" s="119">
        <f t="shared" si="13"/>
        <v>19</v>
      </c>
      <c r="Z50" s="144"/>
      <c r="AA50" s="156"/>
      <c r="AB50" s="95"/>
      <c r="AC50" s="95"/>
      <c r="AD50" s="117"/>
      <c r="AE50" s="95"/>
      <c r="AF50" s="95"/>
      <c r="AG50" s="570"/>
      <c r="AH50" s="116">
        <v>45410</v>
      </c>
      <c r="AI50" s="95">
        <v>45410</v>
      </c>
      <c r="AJ50" s="117"/>
      <c r="AK50" s="95">
        <v>45447</v>
      </c>
      <c r="AL50" s="95">
        <v>45456</v>
      </c>
      <c r="AM50" s="119">
        <f t="shared" si="14"/>
        <v>10</v>
      </c>
      <c r="AN50" s="120"/>
      <c r="AO50" s="158">
        <v>45411</v>
      </c>
      <c r="AP50" s="130">
        <v>45411</v>
      </c>
      <c r="AQ50" s="130"/>
      <c r="AR50" s="130">
        <v>45457</v>
      </c>
      <c r="AS50" s="130">
        <v>45459</v>
      </c>
      <c r="AT50" s="119">
        <f t="shared" si="15"/>
        <v>3</v>
      </c>
      <c r="AU50" s="571"/>
      <c r="AV50" s="116">
        <v>45412</v>
      </c>
      <c r="AW50" s="95">
        <v>45412</v>
      </c>
      <c r="AX50" s="117"/>
      <c r="AY50" s="95">
        <v>45463</v>
      </c>
      <c r="AZ50" s="95">
        <v>45463</v>
      </c>
      <c r="BA50" s="119">
        <f t="shared" si="16"/>
        <v>1</v>
      </c>
      <c r="BB50" s="144"/>
      <c r="BC50" s="155">
        <v>45413</v>
      </c>
      <c r="BD50" s="95">
        <v>45414</v>
      </c>
      <c r="BE50" s="95"/>
      <c r="BF50" s="95">
        <v>45616</v>
      </c>
      <c r="BG50" s="95">
        <v>45618</v>
      </c>
      <c r="BH50" s="119">
        <f t="shared" si="17"/>
        <v>3</v>
      </c>
      <c r="BI50" s="570"/>
      <c r="BJ50" s="116">
        <v>45445</v>
      </c>
      <c r="BK50" s="95">
        <v>45452</v>
      </c>
      <c r="BL50" s="95"/>
      <c r="BM50" s="95">
        <v>45619</v>
      </c>
      <c r="BN50" s="95">
        <v>45629</v>
      </c>
      <c r="BO50" s="119">
        <f t="shared" si="18"/>
        <v>11</v>
      </c>
      <c r="BP50" s="570"/>
      <c r="BQ50" s="116">
        <v>45455</v>
      </c>
      <c r="BR50" s="95">
        <v>45456</v>
      </c>
      <c r="BS50" s="95"/>
      <c r="BT50" s="95">
        <v>45631</v>
      </c>
      <c r="BU50" s="95">
        <v>45632</v>
      </c>
      <c r="BV50" s="119">
        <f t="shared" si="36"/>
        <v>2</v>
      </c>
      <c r="BW50" s="119">
        <f t="shared" si="19"/>
        <v>186</v>
      </c>
      <c r="BX50" s="570"/>
      <c r="BY50" s="116">
        <v>45458</v>
      </c>
      <c r="BZ50" s="95">
        <v>45464</v>
      </c>
      <c r="CA50" s="117"/>
      <c r="CB50" s="95">
        <v>45642</v>
      </c>
      <c r="CC50" s="95">
        <v>45686</v>
      </c>
      <c r="CD50" s="119">
        <f t="shared" si="20"/>
        <v>45</v>
      </c>
      <c r="CE50" s="570"/>
      <c r="CF50" s="116">
        <v>45458</v>
      </c>
      <c r="CG50" s="95">
        <v>45464</v>
      </c>
      <c r="CH50" s="95"/>
      <c r="CI50" s="95">
        <v>45644</v>
      </c>
      <c r="CJ50" s="95">
        <v>45644</v>
      </c>
      <c r="CK50" s="119">
        <f t="shared" si="21"/>
        <v>1</v>
      </c>
      <c r="CL50" s="119"/>
      <c r="CM50" s="119"/>
      <c r="CN50" s="570"/>
      <c r="CO50" s="116">
        <v>45452</v>
      </c>
      <c r="CP50" s="95">
        <v>45466</v>
      </c>
      <c r="CQ50" s="117"/>
      <c r="CR50" s="95">
        <v>45642</v>
      </c>
      <c r="CS50" s="95">
        <v>45648</v>
      </c>
      <c r="CT50" s="119">
        <f t="shared" si="22"/>
        <v>7</v>
      </c>
      <c r="CU50" s="571"/>
      <c r="CV50" s="116">
        <v>45395</v>
      </c>
      <c r="CW50" s="95">
        <v>45401</v>
      </c>
      <c r="CX50" s="117"/>
      <c r="CY50" s="95" t="s">
        <v>2142</v>
      </c>
      <c r="CZ50" s="95" t="s">
        <v>2142</v>
      </c>
      <c r="DA50" s="119" t="e">
        <f t="shared" si="23"/>
        <v>#VALUE!</v>
      </c>
      <c r="DB50" s="570"/>
      <c r="DC50" s="116">
        <v>45395</v>
      </c>
      <c r="DD50" s="95">
        <v>45401</v>
      </c>
      <c r="DE50" s="117"/>
      <c r="DF50" s="95">
        <v>45646</v>
      </c>
      <c r="DG50" s="95">
        <v>45654</v>
      </c>
      <c r="DH50" s="119">
        <f t="shared" si="24"/>
        <v>9</v>
      </c>
      <c r="DI50" s="144"/>
      <c r="DJ50" s="156" t="str">
        <f>_xlfn.XLOOKUP(E50,[1]CranePad!$D$4:$D$203,[1]CranePad!$E$4:$E$203,0,0,1)</f>
        <v>HARSH</v>
      </c>
      <c r="DK50" s="155">
        <v>45478</v>
      </c>
      <c r="DL50" s="95">
        <v>45484</v>
      </c>
      <c r="DM50" s="95"/>
      <c r="DN50" s="95">
        <v>45634</v>
      </c>
      <c r="DO50" s="95">
        <v>45658</v>
      </c>
      <c r="DP50" s="119">
        <f t="shared" si="25"/>
        <v>25</v>
      </c>
      <c r="DQ50" s="570"/>
      <c r="DR50" s="123">
        <v>45508</v>
      </c>
      <c r="DS50" s="124">
        <v>45513</v>
      </c>
      <c r="DT50" s="124"/>
      <c r="DU50" s="124">
        <v>45658</v>
      </c>
      <c r="DV50" s="124">
        <v>45673</v>
      </c>
      <c r="DW50" s="119">
        <f t="shared" si="26"/>
        <v>16</v>
      </c>
      <c r="DX50" s="570"/>
      <c r="DY50" s="123">
        <v>45499</v>
      </c>
      <c r="DZ50" s="124">
        <v>45505</v>
      </c>
      <c r="EA50" s="124"/>
      <c r="EB50" s="124">
        <v>45649</v>
      </c>
      <c r="EC50" s="124">
        <v>45666</v>
      </c>
      <c r="ED50" s="119">
        <f t="shared" si="27"/>
        <v>18</v>
      </c>
      <c r="EE50" s="570"/>
      <c r="EF50" s="123">
        <v>45515</v>
      </c>
      <c r="EG50" s="124">
        <v>45523</v>
      </c>
      <c r="EH50" s="124"/>
      <c r="EI50" s="124">
        <v>45677</v>
      </c>
      <c r="EJ50" s="124">
        <v>45685</v>
      </c>
      <c r="EK50" s="119">
        <f t="shared" si="28"/>
        <v>9</v>
      </c>
      <c r="EL50" s="570"/>
      <c r="EM50" s="116">
        <v>45524</v>
      </c>
      <c r="EN50" s="95">
        <v>45526</v>
      </c>
      <c r="EO50" s="95"/>
      <c r="EP50" s="95">
        <v>45687</v>
      </c>
      <c r="EQ50" s="95">
        <v>45688</v>
      </c>
      <c r="ER50" s="119">
        <f t="shared" si="29"/>
        <v>2</v>
      </c>
      <c r="ES50" s="570"/>
      <c r="ET50" s="116">
        <v>45511</v>
      </c>
      <c r="EU50" s="95">
        <v>45513</v>
      </c>
      <c r="EV50" s="95"/>
      <c r="EW50" s="95">
        <v>45669</v>
      </c>
      <c r="EX50" s="95">
        <v>45669</v>
      </c>
      <c r="EY50" s="119">
        <f t="shared" si="30"/>
        <v>1</v>
      </c>
      <c r="EZ50" s="570"/>
      <c r="FA50" s="116">
        <v>45499</v>
      </c>
      <c r="FB50" s="95">
        <v>45505</v>
      </c>
      <c r="FC50" s="95"/>
      <c r="FD50" s="95">
        <v>45455</v>
      </c>
      <c r="FE50" s="95">
        <v>45601</v>
      </c>
      <c r="FF50" s="119">
        <f t="shared" si="31"/>
        <v>147</v>
      </c>
      <c r="FG50" s="570"/>
      <c r="FH50" s="116">
        <v>45498</v>
      </c>
      <c r="FI50" s="95">
        <f t="shared" si="37"/>
        <v>45513</v>
      </c>
      <c r="FJ50" s="95"/>
      <c r="FK50" s="95">
        <v>45626</v>
      </c>
      <c r="FL50" s="95">
        <v>45654</v>
      </c>
      <c r="FM50" s="119">
        <f t="shared" si="32"/>
        <v>29</v>
      </c>
      <c r="FN50" s="144"/>
      <c r="FO50" s="155">
        <f t="shared" si="38"/>
        <v>45513</v>
      </c>
      <c r="FP50" s="95">
        <f t="shared" si="39"/>
        <v>45516</v>
      </c>
      <c r="FQ50" s="121"/>
      <c r="FR50" s="95">
        <v>45672</v>
      </c>
      <c r="FS50" s="95">
        <v>45686</v>
      </c>
      <c r="FT50" s="119">
        <f t="shared" si="33"/>
        <v>15</v>
      </c>
      <c r="FU50" s="570"/>
      <c r="FV50" s="116">
        <f t="shared" si="40"/>
        <v>45526</v>
      </c>
      <c r="FW50" s="95">
        <f t="shared" si="41"/>
        <v>45527</v>
      </c>
      <c r="FX50" s="117"/>
      <c r="FY50" s="95">
        <v>45703</v>
      </c>
      <c r="FZ50" s="95">
        <v>45704</v>
      </c>
      <c r="GA50" s="119">
        <f t="shared" si="34"/>
        <v>2</v>
      </c>
      <c r="GB50" s="570"/>
      <c r="GC50" s="437"/>
      <c r="GD50" s="575"/>
      <c r="GE50" s="572">
        <v>45536</v>
      </c>
      <c r="GG50" s="68"/>
    </row>
    <row r="51" spans="1:189" s="74" customFormat="1" ht="16.5" customHeight="1" x14ac:dyDescent="0.25">
      <c r="A51" s="564" t="s">
        <v>395</v>
      </c>
      <c r="B51" s="73">
        <f t="shared" si="35"/>
        <v>47</v>
      </c>
      <c r="C51" s="72" t="s">
        <v>1836</v>
      </c>
      <c r="D51" s="72" t="s">
        <v>1837</v>
      </c>
      <c r="E51" s="95" t="s">
        <v>1864</v>
      </c>
      <c r="F51" s="565" t="s">
        <v>1385</v>
      </c>
      <c r="G51" s="167" t="s">
        <v>2213</v>
      </c>
      <c r="H51" s="566" t="str">
        <f>VLOOKUP('200WTG PH-II'!E51,'[1]Stone Column Progress'!$C$6:$D$205,2,0)</f>
        <v>Sarita infra</v>
      </c>
      <c r="I51" s="574" t="s">
        <v>390</v>
      </c>
      <c r="J51" s="568">
        <v>540681</v>
      </c>
      <c r="K51" s="569">
        <v>2669974</v>
      </c>
      <c r="L51" s="116">
        <v>45291</v>
      </c>
      <c r="M51" s="95">
        <v>45319</v>
      </c>
      <c r="N51" s="117"/>
      <c r="O51" s="95">
        <v>45291</v>
      </c>
      <c r="P51" s="95">
        <v>45319</v>
      </c>
      <c r="Q51" s="570"/>
      <c r="R51" s="118">
        <f>VLOOKUP(E51,'[1]Stone Column Progress'!$C$6:$K$205,6,0)</f>
        <v>211</v>
      </c>
      <c r="S51" s="73">
        <f>VLOOKUP(E51,'[1]Stone Column Progress'!$C$6:$K$205,8,0)</f>
        <v>211</v>
      </c>
      <c r="T51" s="95">
        <v>45392</v>
      </c>
      <c r="U51" s="95">
        <v>45401</v>
      </c>
      <c r="V51" s="117"/>
      <c r="W51" s="95">
        <v>45465</v>
      </c>
      <c r="X51" s="95">
        <v>45479</v>
      </c>
      <c r="Y51" s="119">
        <f t="shared" si="13"/>
        <v>15</v>
      </c>
      <c r="Z51" s="144"/>
      <c r="AA51" s="156"/>
      <c r="AB51" s="95"/>
      <c r="AC51" s="95"/>
      <c r="AD51" s="117"/>
      <c r="AE51" s="95"/>
      <c r="AF51" s="95"/>
      <c r="AG51" s="570"/>
      <c r="AH51" s="116">
        <v>45412</v>
      </c>
      <c r="AI51" s="95">
        <v>45412</v>
      </c>
      <c r="AJ51" s="117"/>
      <c r="AK51" s="95">
        <v>45611</v>
      </c>
      <c r="AL51" s="95">
        <v>45616</v>
      </c>
      <c r="AM51" s="119">
        <f t="shared" si="14"/>
        <v>6</v>
      </c>
      <c r="AN51" s="120"/>
      <c r="AO51" s="158">
        <v>45413</v>
      </c>
      <c r="AP51" s="130">
        <v>45413</v>
      </c>
      <c r="AQ51" s="130"/>
      <c r="AR51" s="130">
        <v>45632</v>
      </c>
      <c r="AS51" s="130">
        <v>45634</v>
      </c>
      <c r="AT51" s="119">
        <f t="shared" si="15"/>
        <v>3</v>
      </c>
      <c r="AU51" s="571"/>
      <c r="AV51" s="116">
        <v>45414</v>
      </c>
      <c r="AW51" s="95">
        <v>45414</v>
      </c>
      <c r="AX51" s="117"/>
      <c r="AY51" s="95">
        <v>45635</v>
      </c>
      <c r="AZ51" s="95">
        <v>45635</v>
      </c>
      <c r="BA51" s="119">
        <f t="shared" si="16"/>
        <v>1</v>
      </c>
      <c r="BB51" s="144"/>
      <c r="BC51" s="155">
        <v>45415</v>
      </c>
      <c r="BD51" s="95">
        <v>45416</v>
      </c>
      <c r="BE51" s="95"/>
      <c r="BF51" s="95">
        <v>45637</v>
      </c>
      <c r="BG51" s="95">
        <v>45638</v>
      </c>
      <c r="BH51" s="119">
        <f t="shared" si="17"/>
        <v>2</v>
      </c>
      <c r="BI51" s="570"/>
      <c r="BJ51" s="116">
        <v>45447</v>
      </c>
      <c r="BK51" s="95">
        <v>45454</v>
      </c>
      <c r="BL51" s="95"/>
      <c r="BM51" s="95">
        <v>45639</v>
      </c>
      <c r="BN51" s="95">
        <v>45655</v>
      </c>
      <c r="BO51" s="119">
        <f t="shared" si="18"/>
        <v>17</v>
      </c>
      <c r="BP51" s="570"/>
      <c r="BQ51" s="116">
        <v>45457</v>
      </c>
      <c r="BR51" s="95">
        <v>45458</v>
      </c>
      <c r="BS51" s="95"/>
      <c r="BT51" s="95">
        <v>45656</v>
      </c>
      <c r="BU51" s="95">
        <v>45658</v>
      </c>
      <c r="BV51" s="119">
        <f t="shared" si="36"/>
        <v>3</v>
      </c>
      <c r="BW51" s="119">
        <f t="shared" si="19"/>
        <v>48</v>
      </c>
      <c r="BX51" s="570"/>
      <c r="BY51" s="116">
        <v>45460</v>
      </c>
      <c r="BZ51" s="95">
        <v>45466</v>
      </c>
      <c r="CA51" s="117"/>
      <c r="CB51" s="95">
        <v>45664</v>
      </c>
      <c r="CC51" s="95">
        <v>45715</v>
      </c>
      <c r="CD51" s="119">
        <f t="shared" si="20"/>
        <v>52</v>
      </c>
      <c r="CE51" s="570"/>
      <c r="CF51" s="116">
        <v>45460</v>
      </c>
      <c r="CG51" s="95">
        <v>45466</v>
      </c>
      <c r="CH51" s="95"/>
      <c r="CI51" s="95">
        <v>45669</v>
      </c>
      <c r="CJ51" s="95">
        <v>45669</v>
      </c>
      <c r="CK51" s="119">
        <f t="shared" si="21"/>
        <v>1</v>
      </c>
      <c r="CL51" s="119"/>
      <c r="CM51" s="119"/>
      <c r="CN51" s="570"/>
      <c r="CO51" s="116">
        <v>45454</v>
      </c>
      <c r="CP51" s="95">
        <v>45468</v>
      </c>
      <c r="CQ51" s="117"/>
      <c r="CR51" s="95">
        <v>45634</v>
      </c>
      <c r="CS51" s="95">
        <v>45649</v>
      </c>
      <c r="CT51" s="119">
        <f t="shared" si="22"/>
        <v>16</v>
      </c>
      <c r="CU51" s="571"/>
      <c r="CV51" s="116">
        <v>45395</v>
      </c>
      <c r="CW51" s="95">
        <v>45401</v>
      </c>
      <c r="CX51" s="117"/>
      <c r="CY51" s="95" t="s">
        <v>2142</v>
      </c>
      <c r="CZ51" s="95" t="s">
        <v>2142</v>
      </c>
      <c r="DA51" s="119" t="e">
        <f t="shared" si="23"/>
        <v>#VALUE!</v>
      </c>
      <c r="DB51" s="570"/>
      <c r="DC51" s="116">
        <v>45395</v>
      </c>
      <c r="DD51" s="95">
        <v>45401</v>
      </c>
      <c r="DE51" s="117"/>
      <c r="DF51" s="95">
        <v>45661</v>
      </c>
      <c r="DG51" s="95">
        <v>45669</v>
      </c>
      <c r="DH51" s="119">
        <f t="shared" si="24"/>
        <v>9</v>
      </c>
      <c r="DI51" s="144"/>
      <c r="DJ51" s="156" t="str">
        <f>_xlfn.XLOOKUP(E51,[1]CranePad!$D$4:$D$203,[1]CranePad!$E$4:$E$203,0,0,1)</f>
        <v>Vipin</v>
      </c>
      <c r="DK51" s="155">
        <v>45485</v>
      </c>
      <c r="DL51" s="95">
        <v>45491</v>
      </c>
      <c r="DM51" s="95"/>
      <c r="DN51" s="95">
        <v>45422</v>
      </c>
      <c r="DO51" s="95">
        <v>45452</v>
      </c>
      <c r="DP51" s="119">
        <f t="shared" si="25"/>
        <v>31</v>
      </c>
      <c r="DQ51" s="570"/>
      <c r="DR51" s="123">
        <v>45507</v>
      </c>
      <c r="DS51" s="124">
        <v>45512</v>
      </c>
      <c r="DT51" s="124"/>
      <c r="DU51" s="124">
        <v>45675</v>
      </c>
      <c r="DV51" s="124">
        <v>45685</v>
      </c>
      <c r="DW51" s="119">
        <f t="shared" si="26"/>
        <v>11</v>
      </c>
      <c r="DX51" s="570"/>
      <c r="DY51" s="123">
        <v>45506</v>
      </c>
      <c r="DZ51" s="124">
        <v>45512</v>
      </c>
      <c r="EA51" s="124"/>
      <c r="EB51" s="124">
        <v>45654</v>
      </c>
      <c r="EC51" s="124">
        <v>45671</v>
      </c>
      <c r="ED51" s="119">
        <f t="shared" si="27"/>
        <v>18</v>
      </c>
      <c r="EE51" s="570"/>
      <c r="EF51" s="123">
        <v>45514</v>
      </c>
      <c r="EG51" s="124">
        <v>45522</v>
      </c>
      <c r="EH51" s="124"/>
      <c r="EI51" s="124">
        <v>45691</v>
      </c>
      <c r="EJ51" s="124">
        <v>45694</v>
      </c>
      <c r="EK51" s="119">
        <f t="shared" si="28"/>
        <v>4</v>
      </c>
      <c r="EL51" s="570"/>
      <c r="EM51" s="116">
        <v>45523</v>
      </c>
      <c r="EN51" s="95">
        <v>45525</v>
      </c>
      <c r="EO51" s="95"/>
      <c r="EP51" s="95">
        <v>45695</v>
      </c>
      <c r="EQ51" s="95">
        <v>45698</v>
      </c>
      <c r="ER51" s="119">
        <f t="shared" si="29"/>
        <v>4</v>
      </c>
      <c r="ES51" s="570"/>
      <c r="ET51" s="116">
        <v>45518</v>
      </c>
      <c r="EU51" s="95">
        <v>45520</v>
      </c>
      <c r="EV51" s="95"/>
      <c r="EW51" s="95">
        <v>45668</v>
      </c>
      <c r="EX51" s="95">
        <v>45668</v>
      </c>
      <c r="EY51" s="119">
        <f t="shared" si="30"/>
        <v>1</v>
      </c>
      <c r="EZ51" s="570"/>
      <c r="FA51" s="116">
        <v>45506</v>
      </c>
      <c r="FB51" s="95">
        <v>45512</v>
      </c>
      <c r="FC51" s="95"/>
      <c r="FD51" s="95">
        <v>45424</v>
      </c>
      <c r="FE51" s="95">
        <v>45437</v>
      </c>
      <c r="FF51" s="119">
        <f t="shared" si="31"/>
        <v>14</v>
      </c>
      <c r="FG51" s="570"/>
      <c r="FH51" s="116">
        <v>45498</v>
      </c>
      <c r="FI51" s="95">
        <f t="shared" si="37"/>
        <v>45513</v>
      </c>
      <c r="FJ51" s="95"/>
      <c r="FK51" s="95">
        <v>45626</v>
      </c>
      <c r="FL51" s="95">
        <v>45654</v>
      </c>
      <c r="FM51" s="119">
        <f t="shared" si="32"/>
        <v>29</v>
      </c>
      <c r="FN51" s="144"/>
      <c r="FO51" s="155">
        <f t="shared" si="38"/>
        <v>45520</v>
      </c>
      <c r="FP51" s="95">
        <f t="shared" si="39"/>
        <v>45523</v>
      </c>
      <c r="FQ51" s="121"/>
      <c r="FR51" s="95">
        <v>45672</v>
      </c>
      <c r="FS51" s="95">
        <v>45686</v>
      </c>
      <c r="FT51" s="119">
        <f t="shared" si="33"/>
        <v>15</v>
      </c>
      <c r="FU51" s="570"/>
      <c r="FV51" s="116">
        <f t="shared" si="40"/>
        <v>45525</v>
      </c>
      <c r="FW51" s="95">
        <f t="shared" si="41"/>
        <v>45526</v>
      </c>
      <c r="FX51" s="117"/>
      <c r="FY51" s="95">
        <v>45703</v>
      </c>
      <c r="FZ51" s="95">
        <v>45704</v>
      </c>
      <c r="GA51" s="119">
        <f t="shared" si="34"/>
        <v>2</v>
      </c>
      <c r="GB51" s="580" t="s">
        <v>2229</v>
      </c>
      <c r="GC51" s="437"/>
      <c r="GD51" s="575"/>
      <c r="GE51" s="572">
        <v>45536</v>
      </c>
      <c r="GG51" s="68"/>
    </row>
    <row r="52" spans="1:189" s="74" customFormat="1" ht="16.5" customHeight="1" x14ac:dyDescent="0.25">
      <c r="A52" s="564" t="s">
        <v>413</v>
      </c>
      <c r="B52" s="73">
        <f t="shared" si="35"/>
        <v>48</v>
      </c>
      <c r="C52" s="73" t="s">
        <v>31</v>
      </c>
      <c r="D52" s="77" t="s">
        <v>1884</v>
      </c>
      <c r="E52" s="95" t="s">
        <v>1867</v>
      </c>
      <c r="F52" s="565" t="s">
        <v>2160</v>
      </c>
      <c r="G52" s="167" t="s">
        <v>450</v>
      </c>
      <c r="H52" s="566" t="str">
        <f>VLOOKUP('200WTG PH-II'!E52,'[1]Stone Column Progress'!$C$6:$D$205,2,0)</f>
        <v>Sarita infra</v>
      </c>
      <c r="I52" s="574" t="s">
        <v>390</v>
      </c>
      <c r="J52" s="568">
        <v>535196</v>
      </c>
      <c r="K52" s="569">
        <v>2670013</v>
      </c>
      <c r="L52" s="116">
        <v>45080</v>
      </c>
      <c r="M52" s="95">
        <v>45081</v>
      </c>
      <c r="N52" s="117"/>
      <c r="O52" s="95">
        <v>45080</v>
      </c>
      <c r="P52" s="95">
        <v>45081</v>
      </c>
      <c r="Q52" s="570"/>
      <c r="R52" s="118">
        <f>VLOOKUP(E52,'[1]Stone Column Progress'!$C$6:$K$205,6,0)</f>
        <v>219</v>
      </c>
      <c r="S52" s="73">
        <f>VLOOKUP(E52,'[1]Stone Column Progress'!$C$6:$K$205,8,0)</f>
        <v>219</v>
      </c>
      <c r="T52" s="95">
        <v>45350</v>
      </c>
      <c r="U52" s="95">
        <v>45359</v>
      </c>
      <c r="V52" s="117"/>
      <c r="W52" s="95">
        <v>45203</v>
      </c>
      <c r="X52" s="95">
        <v>45219</v>
      </c>
      <c r="Y52" s="119">
        <f t="shared" si="13"/>
        <v>17</v>
      </c>
      <c r="Z52" s="144"/>
      <c r="AA52" s="156"/>
      <c r="AB52" s="95"/>
      <c r="AC52" s="95"/>
      <c r="AD52" s="117"/>
      <c r="AE52" s="95"/>
      <c r="AF52" s="95"/>
      <c r="AG52" s="570"/>
      <c r="AH52" s="116">
        <v>45496</v>
      </c>
      <c r="AI52" s="95">
        <v>45496</v>
      </c>
      <c r="AJ52" s="117"/>
      <c r="AK52" s="95">
        <v>45615</v>
      </c>
      <c r="AL52" s="95">
        <v>45617</v>
      </c>
      <c r="AM52" s="119">
        <f t="shared" si="14"/>
        <v>3</v>
      </c>
      <c r="AN52" s="120"/>
      <c r="AO52" s="158">
        <v>45497</v>
      </c>
      <c r="AP52" s="130">
        <v>45497</v>
      </c>
      <c r="AQ52" s="130"/>
      <c r="AR52" s="130">
        <v>45617</v>
      </c>
      <c r="AS52" s="130">
        <v>45618</v>
      </c>
      <c r="AT52" s="119">
        <f t="shared" si="15"/>
        <v>2</v>
      </c>
      <c r="AU52" s="571"/>
      <c r="AV52" s="116">
        <v>45498</v>
      </c>
      <c r="AW52" s="95">
        <v>45498</v>
      </c>
      <c r="AX52" s="117"/>
      <c r="AY52" s="95">
        <v>45618</v>
      </c>
      <c r="AZ52" s="95">
        <v>45618</v>
      </c>
      <c r="BA52" s="119">
        <f t="shared" si="16"/>
        <v>1</v>
      </c>
      <c r="BB52" s="144"/>
      <c r="BC52" s="155">
        <v>45499</v>
      </c>
      <c r="BD52" s="95">
        <v>45500</v>
      </c>
      <c r="BE52" s="95"/>
      <c r="BF52" s="95">
        <v>45624</v>
      </c>
      <c r="BG52" s="95">
        <v>45624</v>
      </c>
      <c r="BH52" s="119">
        <f t="shared" si="17"/>
        <v>1</v>
      </c>
      <c r="BI52" s="570"/>
      <c r="BJ52" s="116">
        <v>45502</v>
      </c>
      <c r="BK52" s="95">
        <v>45511</v>
      </c>
      <c r="BL52" s="95"/>
      <c r="BM52" s="95">
        <v>45627</v>
      </c>
      <c r="BN52" s="95">
        <v>45633</v>
      </c>
      <c r="BO52" s="119">
        <f t="shared" si="18"/>
        <v>7</v>
      </c>
      <c r="BP52" s="570"/>
      <c r="BQ52" s="116">
        <v>45514</v>
      </c>
      <c r="BR52" s="95">
        <v>45515</v>
      </c>
      <c r="BS52" s="95"/>
      <c r="BT52" s="95">
        <v>45634</v>
      </c>
      <c r="BU52" s="95">
        <v>45634</v>
      </c>
      <c r="BV52" s="119">
        <f t="shared" si="36"/>
        <v>1</v>
      </c>
      <c r="BW52" s="119">
        <f t="shared" si="19"/>
        <v>20</v>
      </c>
      <c r="BX52" s="570"/>
      <c r="BY52" s="116">
        <v>45516</v>
      </c>
      <c r="BZ52" s="95">
        <v>45522</v>
      </c>
      <c r="CA52" s="117"/>
      <c r="CB52" s="95">
        <v>45636</v>
      </c>
      <c r="CC52" s="95">
        <v>45716</v>
      </c>
      <c r="CD52" s="119">
        <f t="shared" si="20"/>
        <v>81</v>
      </c>
      <c r="CE52" s="570"/>
      <c r="CF52" s="116">
        <v>45516</v>
      </c>
      <c r="CG52" s="95">
        <v>45522</v>
      </c>
      <c r="CH52" s="95"/>
      <c r="CI52" s="95">
        <v>45637</v>
      </c>
      <c r="CJ52" s="95">
        <v>45637</v>
      </c>
      <c r="CK52" s="119">
        <f t="shared" si="21"/>
        <v>1</v>
      </c>
      <c r="CL52" s="119"/>
      <c r="CM52" s="119"/>
      <c r="CN52" s="570"/>
      <c r="CO52" s="116">
        <v>45509</v>
      </c>
      <c r="CP52" s="95">
        <v>45523</v>
      </c>
      <c r="CQ52" s="117"/>
      <c r="CR52" s="95">
        <v>45618</v>
      </c>
      <c r="CS52" s="95">
        <v>45684</v>
      </c>
      <c r="CT52" s="119">
        <f t="shared" si="22"/>
        <v>67</v>
      </c>
      <c r="CU52" s="571"/>
      <c r="CV52" s="116">
        <v>45512</v>
      </c>
      <c r="CW52" s="95">
        <v>45518</v>
      </c>
      <c r="CX52" s="117"/>
      <c r="CY52" s="95" t="s">
        <v>2142</v>
      </c>
      <c r="CZ52" s="95" t="s">
        <v>2142</v>
      </c>
      <c r="DA52" s="119" t="e">
        <f t="shared" si="23"/>
        <v>#VALUE!</v>
      </c>
      <c r="DB52" s="570"/>
      <c r="DC52" s="116">
        <v>45512</v>
      </c>
      <c r="DD52" s="95">
        <v>45518</v>
      </c>
      <c r="DE52" s="117"/>
      <c r="DF52" s="95" t="s">
        <v>2142</v>
      </c>
      <c r="DG52" s="95" t="s">
        <v>2142</v>
      </c>
      <c r="DH52" s="119" t="e">
        <f t="shared" si="24"/>
        <v>#VALUE!</v>
      </c>
      <c r="DI52" s="144"/>
      <c r="DJ52" s="156" t="str">
        <f>_xlfn.XLOOKUP(E52,[1]CranePad!$D$4:$D$203,[1]CranePad!$E$4:$E$203,0,0,1)</f>
        <v>Vaibhav</v>
      </c>
      <c r="DK52" s="155">
        <v>45519</v>
      </c>
      <c r="DL52" s="95">
        <v>45525</v>
      </c>
      <c r="DM52" s="95"/>
      <c r="DN52" s="95">
        <v>45640</v>
      </c>
      <c r="DO52" s="95">
        <v>45649</v>
      </c>
      <c r="DP52" s="119">
        <f t="shared" si="25"/>
        <v>10</v>
      </c>
      <c r="DQ52" s="570"/>
      <c r="DR52" s="123">
        <v>45537</v>
      </c>
      <c r="DS52" s="124">
        <v>45542</v>
      </c>
      <c r="DT52" s="124"/>
      <c r="DU52" s="124">
        <v>45643</v>
      </c>
      <c r="DV52" s="124">
        <v>45670</v>
      </c>
      <c r="DW52" s="119">
        <f t="shared" si="26"/>
        <v>28</v>
      </c>
      <c r="DX52" s="570"/>
      <c r="DY52" s="123">
        <v>45543</v>
      </c>
      <c r="DZ52" s="124">
        <v>45549</v>
      </c>
      <c r="EA52" s="124"/>
      <c r="EB52" s="124">
        <v>45686</v>
      </c>
      <c r="EC52" s="124">
        <v>45722</v>
      </c>
      <c r="ED52" s="119">
        <f t="shared" si="27"/>
        <v>37</v>
      </c>
      <c r="EE52" s="570"/>
      <c r="EF52" s="123">
        <v>45545</v>
      </c>
      <c r="EG52" s="124">
        <v>45554</v>
      </c>
      <c r="EH52" s="124"/>
      <c r="EI52" s="124">
        <v>45715</v>
      </c>
      <c r="EJ52" s="124">
        <v>45723</v>
      </c>
      <c r="EK52" s="119">
        <f t="shared" si="28"/>
        <v>9</v>
      </c>
      <c r="EL52" s="570"/>
      <c r="EM52" s="116">
        <v>45556</v>
      </c>
      <c r="EN52" s="95">
        <v>45558</v>
      </c>
      <c r="EO52" s="95"/>
      <c r="EP52" s="95">
        <v>45724</v>
      </c>
      <c r="EQ52" s="95">
        <v>45729</v>
      </c>
      <c r="ER52" s="119">
        <f t="shared" si="29"/>
        <v>6</v>
      </c>
      <c r="ES52" s="570" t="s">
        <v>2230</v>
      </c>
      <c r="ET52" s="116">
        <v>45555</v>
      </c>
      <c r="EU52" s="95">
        <v>45556</v>
      </c>
      <c r="EV52" s="95"/>
      <c r="EW52" s="95">
        <v>45721</v>
      </c>
      <c r="EX52" s="95">
        <v>45721</v>
      </c>
      <c r="EY52" s="119">
        <f t="shared" si="30"/>
        <v>1</v>
      </c>
      <c r="EZ52" s="570"/>
      <c r="FA52" s="116">
        <v>45539</v>
      </c>
      <c r="FB52" s="95">
        <v>45545</v>
      </c>
      <c r="FC52" s="95"/>
      <c r="FD52" s="95">
        <v>45638</v>
      </c>
      <c r="FE52" s="95">
        <v>45688</v>
      </c>
      <c r="FF52" s="119">
        <f t="shared" si="31"/>
        <v>51</v>
      </c>
      <c r="FG52" s="570"/>
      <c r="FH52" s="116">
        <v>45547</v>
      </c>
      <c r="FI52" s="95">
        <f t="shared" si="37"/>
        <v>45562</v>
      </c>
      <c r="FJ52" s="95"/>
      <c r="FK52" s="95">
        <v>45658</v>
      </c>
      <c r="FL52" s="95">
        <v>45694</v>
      </c>
      <c r="FM52" s="119">
        <f t="shared" si="32"/>
        <v>37</v>
      </c>
      <c r="FN52" s="144"/>
      <c r="FO52" s="155">
        <f t="shared" si="38"/>
        <v>45556</v>
      </c>
      <c r="FP52" s="95">
        <f t="shared" si="39"/>
        <v>45559</v>
      </c>
      <c r="FQ52" s="121"/>
      <c r="FR52" s="95">
        <v>45726</v>
      </c>
      <c r="FS52" s="95">
        <v>45727</v>
      </c>
      <c r="FT52" s="119">
        <f t="shared" si="33"/>
        <v>2</v>
      </c>
      <c r="FU52" s="570"/>
      <c r="FV52" s="116">
        <f t="shared" si="40"/>
        <v>45562</v>
      </c>
      <c r="FW52" s="95">
        <f t="shared" si="41"/>
        <v>45563</v>
      </c>
      <c r="FX52" s="117"/>
      <c r="FY52" s="95">
        <v>45727</v>
      </c>
      <c r="FZ52" s="95">
        <v>45729</v>
      </c>
      <c r="GA52" s="119">
        <f t="shared" si="34"/>
        <v>3</v>
      </c>
      <c r="GB52" s="570"/>
      <c r="GC52" s="437"/>
      <c r="GD52" s="575"/>
      <c r="GE52" s="572">
        <v>45627</v>
      </c>
      <c r="GG52" s="68"/>
    </row>
    <row r="53" spans="1:189" s="74" customFormat="1" ht="16.5" customHeight="1" x14ac:dyDescent="0.25">
      <c r="A53" s="564" t="s">
        <v>416</v>
      </c>
      <c r="B53" s="73">
        <f t="shared" si="35"/>
        <v>49</v>
      </c>
      <c r="C53" s="73" t="s">
        <v>31</v>
      </c>
      <c r="D53" s="72" t="s">
        <v>1866</v>
      </c>
      <c r="E53" s="95" t="s">
        <v>1869</v>
      </c>
      <c r="F53" s="565" t="s">
        <v>2160</v>
      </c>
      <c r="G53" s="167" t="s">
        <v>430</v>
      </c>
      <c r="H53" s="566" t="str">
        <f>VLOOKUP('200WTG PH-II'!E53,'[1]Stone Column Progress'!$C$6:$D$205,2,0)</f>
        <v>Sarita infra</v>
      </c>
      <c r="I53" s="574" t="s">
        <v>390</v>
      </c>
      <c r="J53" s="568">
        <v>532037</v>
      </c>
      <c r="K53" s="569">
        <v>2670165</v>
      </c>
      <c r="L53" s="116">
        <v>45084</v>
      </c>
      <c r="M53" s="95">
        <v>45085</v>
      </c>
      <c r="N53" s="117"/>
      <c r="O53" s="95">
        <v>45084</v>
      </c>
      <c r="P53" s="95">
        <v>45085</v>
      </c>
      <c r="Q53" s="570"/>
      <c r="R53" s="118">
        <f>VLOOKUP(E53,'[1]Stone Column Progress'!$C$6:$K$205,6,0)</f>
        <v>163</v>
      </c>
      <c r="S53" s="73">
        <f>VLOOKUP(E53,'[1]Stone Column Progress'!$C$6:$K$205,8,0)</f>
        <v>163</v>
      </c>
      <c r="T53" s="95">
        <v>45440</v>
      </c>
      <c r="U53" s="95">
        <v>45449</v>
      </c>
      <c r="V53" s="117"/>
      <c r="W53" s="95">
        <v>45433</v>
      </c>
      <c r="X53" s="95">
        <v>45468</v>
      </c>
      <c r="Y53" s="119">
        <f t="shared" si="13"/>
        <v>36</v>
      </c>
      <c r="Z53" s="144"/>
      <c r="AA53" s="156"/>
      <c r="AB53" s="95"/>
      <c r="AC53" s="95"/>
      <c r="AD53" s="117"/>
      <c r="AE53" s="95"/>
      <c r="AF53" s="95"/>
      <c r="AG53" s="570"/>
      <c r="AH53" s="116">
        <v>45549</v>
      </c>
      <c r="AI53" s="95">
        <v>45549</v>
      </c>
      <c r="AJ53" s="117"/>
      <c r="AK53" s="95">
        <v>45584</v>
      </c>
      <c r="AL53" s="95">
        <v>45585</v>
      </c>
      <c r="AM53" s="119">
        <f t="shared" si="14"/>
        <v>2</v>
      </c>
      <c r="AN53" s="120"/>
      <c r="AO53" s="158">
        <v>45550</v>
      </c>
      <c r="AP53" s="130">
        <v>45550</v>
      </c>
      <c r="AQ53" s="130"/>
      <c r="AR53" s="130">
        <v>45588</v>
      </c>
      <c r="AS53" s="130">
        <v>45589</v>
      </c>
      <c r="AT53" s="119">
        <f t="shared" si="15"/>
        <v>2</v>
      </c>
      <c r="AU53" s="571"/>
      <c r="AV53" s="116">
        <v>45551</v>
      </c>
      <c r="AW53" s="95">
        <v>45551</v>
      </c>
      <c r="AX53" s="117"/>
      <c r="AY53" s="95">
        <v>45590</v>
      </c>
      <c r="AZ53" s="95">
        <v>45590</v>
      </c>
      <c r="BA53" s="119">
        <f t="shared" si="16"/>
        <v>1</v>
      </c>
      <c r="BB53" s="144"/>
      <c r="BC53" s="155">
        <v>45552</v>
      </c>
      <c r="BD53" s="95">
        <v>45553</v>
      </c>
      <c r="BE53" s="95"/>
      <c r="BF53" s="95">
        <v>45594</v>
      </c>
      <c r="BG53" s="95">
        <v>45595</v>
      </c>
      <c r="BH53" s="119">
        <f t="shared" si="17"/>
        <v>2</v>
      </c>
      <c r="BI53" s="570"/>
      <c r="BJ53" s="116">
        <v>45555</v>
      </c>
      <c r="BK53" s="95">
        <v>45564</v>
      </c>
      <c r="BL53" s="95"/>
      <c r="BM53" s="95">
        <v>45600</v>
      </c>
      <c r="BN53" s="95">
        <v>45622</v>
      </c>
      <c r="BO53" s="119">
        <f t="shared" si="18"/>
        <v>23</v>
      </c>
      <c r="BP53" s="570"/>
      <c r="BQ53" s="116">
        <v>45575</v>
      </c>
      <c r="BR53" s="95">
        <v>45576</v>
      </c>
      <c r="BS53" s="95"/>
      <c r="BT53" s="95">
        <v>45623</v>
      </c>
      <c r="BU53" s="95">
        <v>45623</v>
      </c>
      <c r="BV53" s="119">
        <f t="shared" si="36"/>
        <v>1</v>
      </c>
      <c r="BW53" s="119">
        <f t="shared" si="19"/>
        <v>40</v>
      </c>
      <c r="BX53" s="570"/>
      <c r="BY53" s="116">
        <v>45577</v>
      </c>
      <c r="BZ53" s="95">
        <v>45583</v>
      </c>
      <c r="CA53" s="117"/>
      <c r="CB53" s="95">
        <v>45634</v>
      </c>
      <c r="CC53" s="95">
        <v>45726</v>
      </c>
      <c r="CD53" s="119">
        <f t="shared" si="20"/>
        <v>93</v>
      </c>
      <c r="CE53" s="570"/>
      <c r="CF53" s="116">
        <v>45577</v>
      </c>
      <c r="CG53" s="95">
        <v>45583</v>
      </c>
      <c r="CH53" s="95"/>
      <c r="CI53" s="95">
        <v>45645</v>
      </c>
      <c r="CJ53" s="95">
        <v>45645</v>
      </c>
      <c r="CK53" s="119">
        <f t="shared" si="21"/>
        <v>1</v>
      </c>
      <c r="CL53" s="119"/>
      <c r="CM53" s="119"/>
      <c r="CN53" s="570"/>
      <c r="CO53" s="116">
        <v>45562</v>
      </c>
      <c r="CP53" s="95">
        <v>45576</v>
      </c>
      <c r="CQ53" s="117"/>
      <c r="CR53" s="95">
        <v>45671</v>
      </c>
      <c r="CS53" s="95">
        <v>45674</v>
      </c>
      <c r="CT53" s="119">
        <f t="shared" si="22"/>
        <v>4</v>
      </c>
      <c r="CU53" s="571"/>
      <c r="CV53" s="116">
        <v>45544</v>
      </c>
      <c r="CW53" s="95">
        <v>45550</v>
      </c>
      <c r="CX53" s="117"/>
      <c r="CY53" s="95" t="s">
        <v>2142</v>
      </c>
      <c r="CZ53" s="95" t="s">
        <v>2142</v>
      </c>
      <c r="DA53" s="119" t="e">
        <f t="shared" si="23"/>
        <v>#VALUE!</v>
      </c>
      <c r="DB53" s="570"/>
      <c r="DC53" s="116">
        <v>45544</v>
      </c>
      <c r="DD53" s="95">
        <v>45550</v>
      </c>
      <c r="DE53" s="117"/>
      <c r="DF53" s="95" t="s">
        <v>2142</v>
      </c>
      <c r="DG53" s="95" t="s">
        <v>2142</v>
      </c>
      <c r="DH53" s="119" t="e">
        <f t="shared" si="24"/>
        <v>#VALUE!</v>
      </c>
      <c r="DI53" s="144"/>
      <c r="DJ53" s="156" t="str">
        <f>_xlfn.XLOOKUP(E53,[1]CranePad!$D$4:$D$203,[1]CranePad!$E$4:$E$203,0,0,1)</f>
        <v>GP</v>
      </c>
      <c r="DK53" s="155">
        <v>45551</v>
      </c>
      <c r="DL53" s="95">
        <v>45557</v>
      </c>
      <c r="DM53" s="95"/>
      <c r="DN53" s="95">
        <v>45632</v>
      </c>
      <c r="DO53" s="95">
        <v>45643</v>
      </c>
      <c r="DP53" s="119">
        <f t="shared" si="25"/>
        <v>12</v>
      </c>
      <c r="DQ53" s="570"/>
      <c r="DR53" s="123">
        <v>45598</v>
      </c>
      <c r="DS53" s="124">
        <v>45603</v>
      </c>
      <c r="DT53" s="124"/>
      <c r="DU53" s="124">
        <v>45652</v>
      </c>
      <c r="DV53" s="124">
        <v>45661</v>
      </c>
      <c r="DW53" s="119">
        <f t="shared" si="26"/>
        <v>10</v>
      </c>
      <c r="DX53" s="570"/>
      <c r="DY53" s="123">
        <v>45584</v>
      </c>
      <c r="DZ53" s="124">
        <v>45590</v>
      </c>
      <c r="EA53" s="124"/>
      <c r="EB53" s="124">
        <v>45681</v>
      </c>
      <c r="EC53" s="124">
        <v>45711</v>
      </c>
      <c r="ED53" s="119">
        <f t="shared" si="27"/>
        <v>31</v>
      </c>
      <c r="EE53" s="570"/>
      <c r="EF53" s="123">
        <v>45606</v>
      </c>
      <c r="EG53" s="124">
        <v>45615</v>
      </c>
      <c r="EH53" s="124"/>
      <c r="EI53" s="124">
        <v>45704</v>
      </c>
      <c r="EJ53" s="124">
        <v>45708</v>
      </c>
      <c r="EK53" s="119">
        <f t="shared" si="28"/>
        <v>5</v>
      </c>
      <c r="EL53" s="570"/>
      <c r="EM53" s="116">
        <v>45617</v>
      </c>
      <c r="EN53" s="95">
        <v>45619</v>
      </c>
      <c r="EO53" s="95"/>
      <c r="EP53" s="95">
        <v>45709</v>
      </c>
      <c r="EQ53" s="95">
        <v>45711</v>
      </c>
      <c r="ER53" s="119">
        <f t="shared" si="29"/>
        <v>3</v>
      </c>
      <c r="ES53" s="570"/>
      <c r="ET53" s="116">
        <v>45596</v>
      </c>
      <c r="EU53" s="95">
        <v>45597</v>
      </c>
      <c r="EV53" s="95"/>
      <c r="EW53" s="95">
        <v>45713</v>
      </c>
      <c r="EX53" s="95">
        <v>45713</v>
      </c>
      <c r="EY53" s="119">
        <f t="shared" si="30"/>
        <v>1</v>
      </c>
      <c r="EZ53" s="570"/>
      <c r="FA53" s="116">
        <v>45584</v>
      </c>
      <c r="FB53" s="95">
        <v>45590</v>
      </c>
      <c r="FC53" s="95"/>
      <c r="FD53" s="95">
        <v>45637</v>
      </c>
      <c r="FE53" s="95">
        <v>45638</v>
      </c>
      <c r="FF53" s="119">
        <f t="shared" si="31"/>
        <v>2</v>
      </c>
      <c r="FG53" s="570"/>
      <c r="FH53" s="116">
        <v>45597</v>
      </c>
      <c r="FI53" s="95">
        <f t="shared" si="37"/>
        <v>45612</v>
      </c>
      <c r="FJ53" s="95"/>
      <c r="FK53" s="95">
        <v>45642</v>
      </c>
      <c r="FL53" s="95">
        <v>45666</v>
      </c>
      <c r="FM53" s="119">
        <f t="shared" si="32"/>
        <v>25</v>
      </c>
      <c r="FN53" s="144"/>
      <c r="FO53" s="155">
        <f t="shared" si="38"/>
        <v>45597</v>
      </c>
      <c r="FP53" s="95">
        <f t="shared" si="39"/>
        <v>45600</v>
      </c>
      <c r="FQ53" s="121"/>
      <c r="FR53" s="95">
        <v>45723</v>
      </c>
      <c r="FS53" s="95">
        <v>45725</v>
      </c>
      <c r="FT53" s="119">
        <f t="shared" si="33"/>
        <v>3</v>
      </c>
      <c r="FU53" s="570"/>
      <c r="FV53" s="116">
        <f t="shared" si="40"/>
        <v>45619</v>
      </c>
      <c r="FW53" s="95">
        <f t="shared" si="41"/>
        <v>45620</v>
      </c>
      <c r="FX53" s="117"/>
      <c r="FY53" s="95">
        <v>45726</v>
      </c>
      <c r="FZ53" s="95">
        <v>45727</v>
      </c>
      <c r="GA53" s="119">
        <f t="shared" si="34"/>
        <v>2</v>
      </c>
      <c r="GB53" s="570"/>
      <c r="GC53" s="437"/>
      <c r="GD53" s="575"/>
      <c r="GE53" s="572">
        <v>45627</v>
      </c>
      <c r="GG53" s="68"/>
    </row>
    <row r="54" spans="1:189" s="74" customFormat="1" ht="16.5" customHeight="1" x14ac:dyDescent="0.25">
      <c r="A54" s="564" t="s">
        <v>396</v>
      </c>
      <c r="B54" s="73">
        <f t="shared" si="35"/>
        <v>50</v>
      </c>
      <c r="C54" s="73" t="s">
        <v>31</v>
      </c>
      <c r="D54" s="77" t="s">
        <v>1884</v>
      </c>
      <c r="E54" s="95" t="s">
        <v>1870</v>
      </c>
      <c r="F54" s="565" t="s">
        <v>2160</v>
      </c>
      <c r="G54" s="167" t="s">
        <v>450</v>
      </c>
      <c r="H54" s="566" t="str">
        <f>VLOOKUP('200WTG PH-II'!E54,'[1]Stone Column Progress'!$C$6:$D$205,2,0)</f>
        <v>Sarita infra</v>
      </c>
      <c r="I54" s="574" t="s">
        <v>390</v>
      </c>
      <c r="J54" s="568">
        <v>535006</v>
      </c>
      <c r="K54" s="569">
        <v>2670999</v>
      </c>
      <c r="L54" s="116">
        <v>45081</v>
      </c>
      <c r="M54" s="95">
        <v>45082</v>
      </c>
      <c r="N54" s="117"/>
      <c r="O54" s="95">
        <v>45081</v>
      </c>
      <c r="P54" s="95">
        <v>45082</v>
      </c>
      <c r="Q54" s="570"/>
      <c r="R54" s="118">
        <f>VLOOKUP(E54,'[1]Stone Column Progress'!$C$6:$K$205,6,0)</f>
        <v>163</v>
      </c>
      <c r="S54" s="73">
        <f>VLOOKUP(E54,'[1]Stone Column Progress'!$C$6:$K$205,8,0)</f>
        <v>163</v>
      </c>
      <c r="T54" s="95">
        <v>45359</v>
      </c>
      <c r="U54" s="95">
        <v>45368</v>
      </c>
      <c r="V54" s="117"/>
      <c r="W54" s="95">
        <v>45271</v>
      </c>
      <c r="X54" s="95">
        <v>45281</v>
      </c>
      <c r="Y54" s="119">
        <f t="shared" si="13"/>
        <v>11</v>
      </c>
      <c r="Z54" s="144"/>
      <c r="AA54" s="156"/>
      <c r="AB54" s="95"/>
      <c r="AC54" s="95"/>
      <c r="AD54" s="117"/>
      <c r="AE54" s="95"/>
      <c r="AF54" s="95"/>
      <c r="AG54" s="570"/>
      <c r="AH54" s="116">
        <v>45502</v>
      </c>
      <c r="AI54" s="95">
        <v>45502</v>
      </c>
      <c r="AJ54" s="117"/>
      <c r="AK54" s="95">
        <v>45576</v>
      </c>
      <c r="AL54" s="95">
        <v>45578</v>
      </c>
      <c r="AM54" s="119">
        <f t="shared" si="14"/>
        <v>3</v>
      </c>
      <c r="AN54" s="120"/>
      <c r="AO54" s="158">
        <v>45503</v>
      </c>
      <c r="AP54" s="130">
        <v>45503</v>
      </c>
      <c r="AQ54" s="130"/>
      <c r="AR54" s="130">
        <v>45579</v>
      </c>
      <c r="AS54" s="130">
        <v>45583</v>
      </c>
      <c r="AT54" s="119">
        <f t="shared" si="15"/>
        <v>5</v>
      </c>
      <c r="AU54" s="571"/>
      <c r="AV54" s="116">
        <v>45504</v>
      </c>
      <c r="AW54" s="95">
        <v>45504</v>
      </c>
      <c r="AX54" s="117"/>
      <c r="AY54" s="95">
        <v>45583</v>
      </c>
      <c r="AZ54" s="95">
        <v>45584</v>
      </c>
      <c r="BA54" s="119">
        <f t="shared" si="16"/>
        <v>2</v>
      </c>
      <c r="BB54" s="144"/>
      <c r="BC54" s="155">
        <v>45505</v>
      </c>
      <c r="BD54" s="95">
        <v>45506</v>
      </c>
      <c r="BE54" s="95"/>
      <c r="BF54" s="95">
        <v>45586</v>
      </c>
      <c r="BG54" s="95">
        <v>45587</v>
      </c>
      <c r="BH54" s="119">
        <f t="shared" si="17"/>
        <v>2</v>
      </c>
      <c r="BI54" s="570"/>
      <c r="BJ54" s="116">
        <v>45508</v>
      </c>
      <c r="BK54" s="95">
        <v>45517</v>
      </c>
      <c r="BL54" s="95"/>
      <c r="BM54" s="95">
        <v>45589</v>
      </c>
      <c r="BN54" s="95">
        <v>45636</v>
      </c>
      <c r="BO54" s="119">
        <f t="shared" si="18"/>
        <v>48</v>
      </c>
      <c r="BP54" s="570"/>
      <c r="BQ54" s="116">
        <v>45520</v>
      </c>
      <c r="BR54" s="95">
        <v>45521</v>
      </c>
      <c r="BS54" s="95"/>
      <c r="BT54" s="95">
        <v>45640</v>
      </c>
      <c r="BU54" s="95">
        <v>45641</v>
      </c>
      <c r="BV54" s="119">
        <f t="shared" si="36"/>
        <v>2</v>
      </c>
      <c r="BW54" s="119">
        <f t="shared" si="19"/>
        <v>66</v>
      </c>
      <c r="BX54" s="570"/>
      <c r="BY54" s="116">
        <v>45522</v>
      </c>
      <c r="BZ54" s="95">
        <v>45528</v>
      </c>
      <c r="CA54" s="117"/>
      <c r="CB54" s="95">
        <v>45654</v>
      </c>
      <c r="CC54" s="95">
        <v>45727</v>
      </c>
      <c r="CD54" s="119">
        <f t="shared" si="20"/>
        <v>74</v>
      </c>
      <c r="CE54" s="570"/>
      <c r="CF54" s="116">
        <v>45522</v>
      </c>
      <c r="CG54" s="95">
        <v>45528</v>
      </c>
      <c r="CH54" s="95"/>
      <c r="CI54" s="95">
        <v>45652</v>
      </c>
      <c r="CJ54" s="95">
        <v>45652</v>
      </c>
      <c r="CK54" s="119">
        <f t="shared" si="21"/>
        <v>1</v>
      </c>
      <c r="CL54" s="119"/>
      <c r="CM54" s="119"/>
      <c r="CN54" s="570"/>
      <c r="CO54" s="116">
        <v>45515</v>
      </c>
      <c r="CP54" s="95">
        <v>45529</v>
      </c>
      <c r="CQ54" s="117"/>
      <c r="CR54" s="95">
        <v>45585</v>
      </c>
      <c r="CS54" s="95">
        <v>45689</v>
      </c>
      <c r="CT54" s="119">
        <f t="shared" si="22"/>
        <v>105</v>
      </c>
      <c r="CU54" s="571"/>
      <c r="CV54" s="116">
        <v>45520</v>
      </c>
      <c r="CW54" s="95">
        <v>45526</v>
      </c>
      <c r="CX54" s="117"/>
      <c r="CY54" s="95" t="s">
        <v>2142</v>
      </c>
      <c r="CZ54" s="95" t="s">
        <v>2142</v>
      </c>
      <c r="DA54" s="119" t="e">
        <f t="shared" si="23"/>
        <v>#VALUE!</v>
      </c>
      <c r="DB54" s="570"/>
      <c r="DC54" s="116">
        <v>45520</v>
      </c>
      <c r="DD54" s="95">
        <v>45526</v>
      </c>
      <c r="DE54" s="117"/>
      <c r="DF54" s="95" t="s">
        <v>2142</v>
      </c>
      <c r="DG54" s="95" t="s">
        <v>2142</v>
      </c>
      <c r="DH54" s="119" t="e">
        <f t="shared" si="24"/>
        <v>#VALUE!</v>
      </c>
      <c r="DI54" s="144"/>
      <c r="DJ54" s="156" t="str">
        <f>_xlfn.XLOOKUP(E54,[1]CranePad!$D$4:$D$203,[1]CranePad!$E$4:$E$203,0,0,1)</f>
        <v>SS Jadeja</v>
      </c>
      <c r="DK54" s="155">
        <v>45527</v>
      </c>
      <c r="DL54" s="95">
        <v>45533</v>
      </c>
      <c r="DM54" s="95"/>
      <c r="DN54" s="95">
        <v>45605</v>
      </c>
      <c r="DO54" s="95">
        <v>45634</v>
      </c>
      <c r="DP54" s="119">
        <f t="shared" si="25"/>
        <v>30</v>
      </c>
      <c r="DQ54" s="570"/>
      <c r="DR54" s="123">
        <v>45546</v>
      </c>
      <c r="DS54" s="124">
        <v>45551</v>
      </c>
      <c r="DT54" s="124"/>
      <c r="DU54" s="124">
        <v>45630</v>
      </c>
      <c r="DV54" s="124">
        <v>45691</v>
      </c>
      <c r="DW54" s="119">
        <f t="shared" si="26"/>
        <v>62</v>
      </c>
      <c r="DX54" s="570"/>
      <c r="DY54" s="123">
        <v>45542</v>
      </c>
      <c r="DZ54" s="124">
        <v>45548</v>
      </c>
      <c r="EA54" s="124"/>
      <c r="EB54" s="124">
        <v>45701</v>
      </c>
      <c r="EC54" s="124">
        <v>45721</v>
      </c>
      <c r="ED54" s="119">
        <f t="shared" si="27"/>
        <v>21</v>
      </c>
      <c r="EE54" s="570"/>
      <c r="EF54" s="123">
        <v>45554</v>
      </c>
      <c r="EG54" s="124">
        <v>45563</v>
      </c>
      <c r="EH54" s="124"/>
      <c r="EI54" s="124">
        <v>45698</v>
      </c>
      <c r="EJ54" s="124">
        <v>45704</v>
      </c>
      <c r="EK54" s="119">
        <f t="shared" si="28"/>
        <v>7</v>
      </c>
      <c r="EL54" s="570"/>
      <c r="EM54" s="116">
        <v>45565</v>
      </c>
      <c r="EN54" s="95">
        <v>45567</v>
      </c>
      <c r="EO54" s="95"/>
      <c r="EP54" s="95">
        <v>45705</v>
      </c>
      <c r="EQ54" s="95">
        <v>45706</v>
      </c>
      <c r="ER54" s="119">
        <f t="shared" si="29"/>
        <v>2</v>
      </c>
      <c r="ES54" s="570"/>
      <c r="ET54" s="116">
        <v>45554</v>
      </c>
      <c r="EU54" s="95">
        <v>45555</v>
      </c>
      <c r="EV54" s="95"/>
      <c r="EW54" s="95">
        <v>45721</v>
      </c>
      <c r="EX54" s="95">
        <v>45721</v>
      </c>
      <c r="EY54" s="119">
        <f t="shared" si="30"/>
        <v>1</v>
      </c>
      <c r="EZ54" s="570"/>
      <c r="FA54" s="116">
        <v>45539</v>
      </c>
      <c r="FB54" s="95">
        <v>45545</v>
      </c>
      <c r="FC54" s="95"/>
      <c r="FD54" s="95">
        <v>45626</v>
      </c>
      <c r="FE54" s="95">
        <v>45703</v>
      </c>
      <c r="FF54" s="119">
        <f t="shared" si="31"/>
        <v>78</v>
      </c>
      <c r="FG54" s="570"/>
      <c r="FH54" s="116">
        <v>45547</v>
      </c>
      <c r="FI54" s="95">
        <f t="shared" si="37"/>
        <v>45562</v>
      </c>
      <c r="FJ54" s="95"/>
      <c r="FK54" s="95">
        <v>45658</v>
      </c>
      <c r="FL54" s="95">
        <v>45694</v>
      </c>
      <c r="FM54" s="119">
        <f t="shared" si="32"/>
        <v>37</v>
      </c>
      <c r="FN54" s="144"/>
      <c r="FO54" s="155">
        <f t="shared" si="38"/>
        <v>45555</v>
      </c>
      <c r="FP54" s="95">
        <f t="shared" si="39"/>
        <v>45558</v>
      </c>
      <c r="FQ54" s="121"/>
      <c r="FR54" s="95">
        <v>45726</v>
      </c>
      <c r="FS54" s="95">
        <v>45727</v>
      </c>
      <c r="FT54" s="119">
        <f t="shared" si="33"/>
        <v>2</v>
      </c>
      <c r="FU54" s="570"/>
      <c r="FV54" s="116">
        <f t="shared" si="40"/>
        <v>45567</v>
      </c>
      <c r="FW54" s="95">
        <f t="shared" si="41"/>
        <v>45568</v>
      </c>
      <c r="FX54" s="117"/>
      <c r="FY54" s="95">
        <v>45727</v>
      </c>
      <c r="FZ54" s="95">
        <v>45729</v>
      </c>
      <c r="GA54" s="119">
        <f t="shared" si="34"/>
        <v>3</v>
      </c>
      <c r="GB54" s="570"/>
      <c r="GC54" s="437"/>
      <c r="GD54" s="575"/>
      <c r="GE54" s="572">
        <v>45627</v>
      </c>
      <c r="GG54" s="68"/>
    </row>
    <row r="55" spans="1:189" s="74" customFormat="1" ht="16.5" customHeight="1" x14ac:dyDescent="0.25">
      <c r="A55" s="564" t="s">
        <v>396</v>
      </c>
      <c r="B55" s="73">
        <f t="shared" si="35"/>
        <v>51</v>
      </c>
      <c r="C55" s="73" t="s">
        <v>31</v>
      </c>
      <c r="D55" s="77" t="s">
        <v>1884</v>
      </c>
      <c r="E55" s="95" t="s">
        <v>1871</v>
      </c>
      <c r="F55" s="565" t="s">
        <v>2160</v>
      </c>
      <c r="G55" s="167" t="s">
        <v>450</v>
      </c>
      <c r="H55" s="566" t="str">
        <f>VLOOKUP('200WTG PH-II'!E55,'[1]Stone Column Progress'!$C$6:$D$205,2,0)</f>
        <v>Sarita infra</v>
      </c>
      <c r="I55" s="574" t="s">
        <v>390</v>
      </c>
      <c r="J55" s="568">
        <v>534362</v>
      </c>
      <c r="K55" s="569">
        <v>2670278</v>
      </c>
      <c r="L55" s="116">
        <v>45082</v>
      </c>
      <c r="M55" s="95">
        <v>45083</v>
      </c>
      <c r="N55" s="117"/>
      <c r="O55" s="95">
        <v>45082</v>
      </c>
      <c r="P55" s="95">
        <v>45083</v>
      </c>
      <c r="Q55" s="570"/>
      <c r="R55" s="118">
        <f>VLOOKUP(E55,'[1]Stone Column Progress'!$C$6:$K$205,6,0)</f>
        <v>199</v>
      </c>
      <c r="S55" s="73">
        <f>VLOOKUP(E55,'[1]Stone Column Progress'!$C$6:$K$205,8,0)</f>
        <v>199</v>
      </c>
      <c r="T55" s="95">
        <v>45360</v>
      </c>
      <c r="U55" s="95">
        <v>45369</v>
      </c>
      <c r="V55" s="117"/>
      <c r="W55" s="95">
        <v>45220</v>
      </c>
      <c r="X55" s="95">
        <v>45232</v>
      </c>
      <c r="Y55" s="119">
        <f t="shared" si="13"/>
        <v>13</v>
      </c>
      <c r="Z55" s="144"/>
      <c r="AA55" s="156"/>
      <c r="AB55" s="95"/>
      <c r="AC55" s="95"/>
      <c r="AD55" s="117"/>
      <c r="AE55" s="95"/>
      <c r="AF55" s="95"/>
      <c r="AG55" s="570"/>
      <c r="AH55" s="116">
        <v>45502</v>
      </c>
      <c r="AI55" s="95">
        <v>45502</v>
      </c>
      <c r="AJ55" s="117"/>
      <c r="AK55" s="95">
        <v>45588</v>
      </c>
      <c r="AL55" s="95">
        <v>45590</v>
      </c>
      <c r="AM55" s="119">
        <f t="shared" si="14"/>
        <v>3</v>
      </c>
      <c r="AN55" s="120"/>
      <c r="AO55" s="158">
        <v>45503</v>
      </c>
      <c r="AP55" s="130">
        <v>45503</v>
      </c>
      <c r="AQ55" s="130"/>
      <c r="AR55" s="130">
        <v>45600</v>
      </c>
      <c r="AS55" s="130">
        <v>45602</v>
      </c>
      <c r="AT55" s="119">
        <f t="shared" si="15"/>
        <v>3</v>
      </c>
      <c r="AU55" s="571"/>
      <c r="AV55" s="116">
        <v>45504</v>
      </c>
      <c r="AW55" s="95">
        <v>45504</v>
      </c>
      <c r="AX55" s="117"/>
      <c r="AY55" s="95">
        <v>45602</v>
      </c>
      <c r="AZ55" s="95">
        <v>45602</v>
      </c>
      <c r="BA55" s="119">
        <f t="shared" si="16"/>
        <v>1</v>
      </c>
      <c r="BB55" s="144"/>
      <c r="BC55" s="155">
        <v>45505</v>
      </c>
      <c r="BD55" s="95">
        <v>45506</v>
      </c>
      <c r="BE55" s="95"/>
      <c r="BF55" s="95">
        <v>45604</v>
      </c>
      <c r="BG55" s="95">
        <v>45606</v>
      </c>
      <c r="BH55" s="119">
        <f t="shared" si="17"/>
        <v>3</v>
      </c>
      <c r="BI55" s="570"/>
      <c r="BJ55" s="116">
        <v>45508</v>
      </c>
      <c r="BK55" s="95">
        <v>45517</v>
      </c>
      <c r="BL55" s="95"/>
      <c r="BM55" s="95">
        <v>45615</v>
      </c>
      <c r="BN55" s="95">
        <v>45635</v>
      </c>
      <c r="BO55" s="119">
        <f t="shared" si="18"/>
        <v>21</v>
      </c>
      <c r="BP55" s="570"/>
      <c r="BQ55" s="116">
        <v>45520</v>
      </c>
      <c r="BR55" s="95">
        <v>45521</v>
      </c>
      <c r="BS55" s="95"/>
      <c r="BT55" s="95">
        <v>45635</v>
      </c>
      <c r="BU55" s="95">
        <v>45636</v>
      </c>
      <c r="BV55" s="119">
        <f t="shared" si="36"/>
        <v>2</v>
      </c>
      <c r="BW55" s="119">
        <f t="shared" si="19"/>
        <v>49</v>
      </c>
      <c r="BX55" s="570"/>
      <c r="BY55" s="116">
        <v>45522</v>
      </c>
      <c r="BZ55" s="95">
        <v>45528</v>
      </c>
      <c r="CA55" s="117"/>
      <c r="CB55" s="95">
        <v>45639</v>
      </c>
      <c r="CC55" s="95">
        <v>45704</v>
      </c>
      <c r="CD55" s="119">
        <f t="shared" si="20"/>
        <v>66</v>
      </c>
      <c r="CE55" s="570"/>
      <c r="CF55" s="116">
        <v>45522</v>
      </c>
      <c r="CG55" s="95">
        <v>45528</v>
      </c>
      <c r="CH55" s="95"/>
      <c r="CI55" s="95">
        <v>45646</v>
      </c>
      <c r="CJ55" s="95">
        <v>45646</v>
      </c>
      <c r="CK55" s="119">
        <f t="shared" si="21"/>
        <v>1</v>
      </c>
      <c r="CL55" s="119"/>
      <c r="CM55" s="119"/>
      <c r="CN55" s="570"/>
      <c r="CO55" s="116">
        <v>45515</v>
      </c>
      <c r="CP55" s="95">
        <v>45529</v>
      </c>
      <c r="CQ55" s="117"/>
      <c r="CR55" s="95">
        <v>45649</v>
      </c>
      <c r="CS55" s="95">
        <v>45682</v>
      </c>
      <c r="CT55" s="119">
        <f t="shared" si="22"/>
        <v>34</v>
      </c>
      <c r="CU55" s="571"/>
      <c r="CV55" s="116">
        <v>45520</v>
      </c>
      <c r="CW55" s="95">
        <v>45526</v>
      </c>
      <c r="CX55" s="117"/>
      <c r="CY55" s="95" t="s">
        <v>2142</v>
      </c>
      <c r="CZ55" s="95" t="s">
        <v>2142</v>
      </c>
      <c r="DA55" s="119" t="e">
        <f t="shared" si="23"/>
        <v>#VALUE!</v>
      </c>
      <c r="DB55" s="570"/>
      <c r="DC55" s="116">
        <v>45520</v>
      </c>
      <c r="DD55" s="95">
        <v>45526</v>
      </c>
      <c r="DE55" s="117"/>
      <c r="DF55" s="95" t="s">
        <v>2142</v>
      </c>
      <c r="DG55" s="95" t="s">
        <v>2142</v>
      </c>
      <c r="DH55" s="119" t="e">
        <f t="shared" si="24"/>
        <v>#VALUE!</v>
      </c>
      <c r="DI55" s="144"/>
      <c r="DJ55" s="156" t="str">
        <f>_xlfn.XLOOKUP(E55,[1]CranePad!$D$4:$D$203,[1]CranePad!$E$4:$E$203,0,0,1)</f>
        <v>Vaibhav</v>
      </c>
      <c r="DK55" s="155">
        <v>45527</v>
      </c>
      <c r="DL55" s="95">
        <v>45533</v>
      </c>
      <c r="DM55" s="95"/>
      <c r="DN55" s="95">
        <v>45616</v>
      </c>
      <c r="DO55" s="95">
        <v>45649</v>
      </c>
      <c r="DP55" s="119">
        <f t="shared" si="25"/>
        <v>34</v>
      </c>
      <c r="DQ55" s="570"/>
      <c r="DR55" s="123">
        <v>45546</v>
      </c>
      <c r="DS55" s="124">
        <v>45551</v>
      </c>
      <c r="DT55" s="124"/>
      <c r="DU55" s="124">
        <v>45643</v>
      </c>
      <c r="DV55" s="124">
        <v>45664</v>
      </c>
      <c r="DW55" s="119">
        <f t="shared" si="26"/>
        <v>22</v>
      </c>
      <c r="DX55" s="570"/>
      <c r="DY55" s="123">
        <v>45543</v>
      </c>
      <c r="DZ55" s="124">
        <v>45549</v>
      </c>
      <c r="EA55" s="124"/>
      <c r="EB55" s="124">
        <v>45685</v>
      </c>
      <c r="EC55" s="124">
        <v>45716</v>
      </c>
      <c r="ED55" s="119">
        <f t="shared" si="27"/>
        <v>32</v>
      </c>
      <c r="EE55" s="570"/>
      <c r="EF55" s="123">
        <v>45554</v>
      </c>
      <c r="EG55" s="124">
        <v>45563</v>
      </c>
      <c r="EH55" s="124"/>
      <c r="EI55" s="124">
        <v>45699</v>
      </c>
      <c r="EJ55" s="124">
        <v>45705</v>
      </c>
      <c r="EK55" s="119">
        <f t="shared" si="28"/>
        <v>7</v>
      </c>
      <c r="EL55" s="570"/>
      <c r="EM55" s="116">
        <v>45565</v>
      </c>
      <c r="EN55" s="95">
        <v>45567</v>
      </c>
      <c r="EO55" s="95"/>
      <c r="EP55" s="95">
        <v>45706</v>
      </c>
      <c r="EQ55" s="95">
        <v>45708</v>
      </c>
      <c r="ER55" s="119">
        <f t="shared" si="29"/>
        <v>3</v>
      </c>
      <c r="ES55" s="570"/>
      <c r="ET55" s="116">
        <v>45555</v>
      </c>
      <c r="EU55" s="95">
        <v>45556</v>
      </c>
      <c r="EV55" s="95"/>
      <c r="EW55" s="95">
        <v>45721</v>
      </c>
      <c r="EX55" s="95">
        <v>45721</v>
      </c>
      <c r="EY55" s="119">
        <f t="shared" si="30"/>
        <v>1</v>
      </c>
      <c r="EZ55" s="570"/>
      <c r="FA55" s="116">
        <v>45539</v>
      </c>
      <c r="FB55" s="95">
        <v>45545</v>
      </c>
      <c r="FC55" s="95"/>
      <c r="FD55" s="95">
        <v>45657</v>
      </c>
      <c r="FE55" s="95">
        <v>45703</v>
      </c>
      <c r="FF55" s="119">
        <f t="shared" si="31"/>
        <v>47</v>
      </c>
      <c r="FG55" s="570"/>
      <c r="FH55" s="116">
        <v>45547</v>
      </c>
      <c r="FI55" s="95">
        <f t="shared" si="37"/>
        <v>45562</v>
      </c>
      <c r="FJ55" s="95"/>
      <c r="FK55" s="95">
        <v>45658</v>
      </c>
      <c r="FL55" s="95">
        <v>45694</v>
      </c>
      <c r="FM55" s="119">
        <f t="shared" si="32"/>
        <v>37</v>
      </c>
      <c r="FN55" s="144"/>
      <c r="FO55" s="155">
        <f t="shared" si="38"/>
        <v>45556</v>
      </c>
      <c r="FP55" s="95">
        <f t="shared" si="39"/>
        <v>45559</v>
      </c>
      <c r="FQ55" s="121"/>
      <c r="FR55" s="95">
        <v>45726</v>
      </c>
      <c r="FS55" s="95">
        <v>45727</v>
      </c>
      <c r="FT55" s="119">
        <f t="shared" si="33"/>
        <v>2</v>
      </c>
      <c r="FU55" s="570"/>
      <c r="FV55" s="116">
        <f t="shared" si="40"/>
        <v>45567</v>
      </c>
      <c r="FW55" s="95">
        <f t="shared" si="41"/>
        <v>45568</v>
      </c>
      <c r="FX55" s="117"/>
      <c r="FY55" s="95">
        <v>45727</v>
      </c>
      <c r="FZ55" s="95">
        <v>45729</v>
      </c>
      <c r="GA55" s="119">
        <f t="shared" si="34"/>
        <v>3</v>
      </c>
      <c r="GB55" s="570"/>
      <c r="GC55" s="437"/>
      <c r="GD55" s="575"/>
      <c r="GE55" s="572">
        <v>45627</v>
      </c>
      <c r="GG55" s="68"/>
    </row>
    <row r="56" spans="1:189" s="74" customFormat="1" ht="16.5" customHeight="1" x14ac:dyDescent="0.25">
      <c r="A56" s="564" t="s">
        <v>413</v>
      </c>
      <c r="B56" s="73">
        <f t="shared" si="35"/>
        <v>52</v>
      </c>
      <c r="C56" s="73" t="s">
        <v>31</v>
      </c>
      <c r="D56" s="77" t="s">
        <v>1884</v>
      </c>
      <c r="E56" s="95" t="s">
        <v>1872</v>
      </c>
      <c r="F56" s="565" t="s">
        <v>2160</v>
      </c>
      <c r="G56" s="167" t="s">
        <v>450</v>
      </c>
      <c r="H56" s="566" t="str">
        <f>VLOOKUP('200WTG PH-II'!E56,'[1]Stone Column Progress'!$C$6:$D$205,2,0)</f>
        <v>Sarita infra</v>
      </c>
      <c r="I56" s="574" t="s">
        <v>390</v>
      </c>
      <c r="J56" s="568">
        <v>534552</v>
      </c>
      <c r="K56" s="569">
        <v>2669291</v>
      </c>
      <c r="L56" s="116">
        <v>45082</v>
      </c>
      <c r="M56" s="95">
        <v>45083</v>
      </c>
      <c r="N56" s="117"/>
      <c r="O56" s="95">
        <v>45082</v>
      </c>
      <c r="P56" s="95">
        <v>45083</v>
      </c>
      <c r="Q56" s="570"/>
      <c r="R56" s="118">
        <f>VLOOKUP(E56,'[1]Stone Column Progress'!$C$6:$K$205,6,0)</f>
        <v>199</v>
      </c>
      <c r="S56" s="73">
        <f>VLOOKUP(E56,'[1]Stone Column Progress'!$C$6:$K$205,8,0)</f>
        <v>199</v>
      </c>
      <c r="T56" s="95">
        <v>45361</v>
      </c>
      <c r="U56" s="95">
        <v>45370</v>
      </c>
      <c r="V56" s="117"/>
      <c r="W56" s="95">
        <v>45231</v>
      </c>
      <c r="X56" s="95">
        <v>45241</v>
      </c>
      <c r="Y56" s="119">
        <f t="shared" si="13"/>
        <v>11</v>
      </c>
      <c r="Z56" s="144"/>
      <c r="AA56" s="156"/>
      <c r="AB56" s="95"/>
      <c r="AC56" s="95"/>
      <c r="AD56" s="117"/>
      <c r="AE56" s="95"/>
      <c r="AF56" s="95"/>
      <c r="AG56" s="570"/>
      <c r="AH56" s="116">
        <v>45502</v>
      </c>
      <c r="AI56" s="95">
        <v>45502</v>
      </c>
      <c r="AJ56" s="117"/>
      <c r="AK56" s="95">
        <v>45618</v>
      </c>
      <c r="AL56" s="95">
        <v>45619</v>
      </c>
      <c r="AM56" s="119">
        <f t="shared" si="14"/>
        <v>2</v>
      </c>
      <c r="AN56" s="120"/>
      <c r="AO56" s="158">
        <v>45503</v>
      </c>
      <c r="AP56" s="130">
        <v>45503</v>
      </c>
      <c r="AQ56" s="130"/>
      <c r="AR56" s="130">
        <v>45619</v>
      </c>
      <c r="AS56" s="130">
        <v>45620</v>
      </c>
      <c r="AT56" s="119">
        <f t="shared" si="15"/>
        <v>2</v>
      </c>
      <c r="AU56" s="571"/>
      <c r="AV56" s="116">
        <v>45504</v>
      </c>
      <c r="AW56" s="95">
        <v>45504</v>
      </c>
      <c r="AX56" s="117"/>
      <c r="AY56" s="95">
        <v>45620</v>
      </c>
      <c r="AZ56" s="95">
        <v>45620</v>
      </c>
      <c r="BA56" s="119">
        <f t="shared" si="16"/>
        <v>1</v>
      </c>
      <c r="BB56" s="144"/>
      <c r="BC56" s="155">
        <v>45505</v>
      </c>
      <c r="BD56" s="95">
        <v>45506</v>
      </c>
      <c r="BE56" s="95"/>
      <c r="BF56" s="95">
        <v>45631</v>
      </c>
      <c r="BG56" s="95">
        <v>45631</v>
      </c>
      <c r="BH56" s="119">
        <f t="shared" si="17"/>
        <v>1</v>
      </c>
      <c r="BI56" s="570"/>
      <c r="BJ56" s="116">
        <v>45508</v>
      </c>
      <c r="BK56" s="95">
        <v>45517</v>
      </c>
      <c r="BL56" s="95"/>
      <c r="BM56" s="95">
        <v>45632</v>
      </c>
      <c r="BN56" s="95">
        <v>45638</v>
      </c>
      <c r="BO56" s="119">
        <f t="shared" si="18"/>
        <v>7</v>
      </c>
      <c r="BP56" s="570"/>
      <c r="BQ56" s="116">
        <v>45520</v>
      </c>
      <c r="BR56" s="95">
        <v>45521</v>
      </c>
      <c r="BS56" s="95"/>
      <c r="BT56" s="95">
        <v>45639</v>
      </c>
      <c r="BU56" s="95">
        <v>45640</v>
      </c>
      <c r="BV56" s="119">
        <f t="shared" si="36"/>
        <v>2</v>
      </c>
      <c r="BW56" s="119">
        <f t="shared" si="19"/>
        <v>23</v>
      </c>
      <c r="BX56" s="570"/>
      <c r="BY56" s="116">
        <v>45522</v>
      </c>
      <c r="BZ56" s="95">
        <v>45528</v>
      </c>
      <c r="CA56" s="117"/>
      <c r="CB56" s="95">
        <v>45643</v>
      </c>
      <c r="CC56" s="95">
        <v>45715</v>
      </c>
      <c r="CD56" s="119">
        <f t="shared" si="20"/>
        <v>73</v>
      </c>
      <c r="CE56" s="570"/>
      <c r="CF56" s="116">
        <v>45522</v>
      </c>
      <c r="CG56" s="95">
        <v>45528</v>
      </c>
      <c r="CH56" s="95"/>
      <c r="CI56" s="95">
        <v>45644</v>
      </c>
      <c r="CJ56" s="95">
        <v>45644</v>
      </c>
      <c r="CK56" s="119">
        <f t="shared" si="21"/>
        <v>1</v>
      </c>
      <c r="CL56" s="119"/>
      <c r="CM56" s="119"/>
      <c r="CN56" s="570"/>
      <c r="CO56" s="116">
        <v>45515</v>
      </c>
      <c r="CP56" s="95">
        <v>45529</v>
      </c>
      <c r="CQ56" s="117"/>
      <c r="CR56" s="95">
        <v>45619</v>
      </c>
      <c r="CS56" s="95">
        <v>45692</v>
      </c>
      <c r="CT56" s="119">
        <f t="shared" si="22"/>
        <v>74</v>
      </c>
      <c r="CU56" s="571"/>
      <c r="CV56" s="116">
        <v>45520</v>
      </c>
      <c r="CW56" s="95">
        <v>45526</v>
      </c>
      <c r="CX56" s="117"/>
      <c r="CY56" s="95" t="s">
        <v>2142</v>
      </c>
      <c r="CZ56" s="95" t="s">
        <v>2142</v>
      </c>
      <c r="DA56" s="119" t="e">
        <f t="shared" si="23"/>
        <v>#VALUE!</v>
      </c>
      <c r="DB56" s="570"/>
      <c r="DC56" s="116">
        <v>45520</v>
      </c>
      <c r="DD56" s="95">
        <v>45526</v>
      </c>
      <c r="DE56" s="117"/>
      <c r="DF56" s="95">
        <v>45658</v>
      </c>
      <c r="DG56" s="95">
        <v>45665</v>
      </c>
      <c r="DH56" s="119">
        <f t="shared" si="24"/>
        <v>8</v>
      </c>
      <c r="DI56" s="144"/>
      <c r="DJ56" s="156" t="str">
        <f>_xlfn.XLOOKUP(E56,[1]CranePad!$D$4:$D$203,[1]CranePad!$E$4:$E$203,0,0,1)</f>
        <v>GP</v>
      </c>
      <c r="DK56" s="155">
        <v>45527</v>
      </c>
      <c r="DL56" s="95">
        <v>45533</v>
      </c>
      <c r="DM56" s="95"/>
      <c r="DN56" s="95">
        <v>45650</v>
      </c>
      <c r="DO56" s="95">
        <v>45655</v>
      </c>
      <c r="DP56" s="119">
        <f t="shared" si="25"/>
        <v>6</v>
      </c>
      <c r="DQ56" s="570"/>
      <c r="DR56" s="123">
        <v>45546</v>
      </c>
      <c r="DS56" s="124">
        <v>45551</v>
      </c>
      <c r="DT56" s="124"/>
      <c r="DU56" s="124">
        <v>45674</v>
      </c>
      <c r="DV56" s="124">
        <v>45683</v>
      </c>
      <c r="DW56" s="119">
        <f t="shared" si="26"/>
        <v>10</v>
      </c>
      <c r="DX56" s="570"/>
      <c r="DY56" s="123">
        <v>45551</v>
      </c>
      <c r="DZ56" s="124">
        <v>45557</v>
      </c>
      <c r="EA56" s="124"/>
      <c r="EB56" s="124">
        <v>45696</v>
      </c>
      <c r="EC56" s="124">
        <v>45720</v>
      </c>
      <c r="ED56" s="119">
        <f t="shared" si="27"/>
        <v>25</v>
      </c>
      <c r="EE56" s="570"/>
      <c r="EF56" s="123">
        <v>45554</v>
      </c>
      <c r="EG56" s="124">
        <v>45563</v>
      </c>
      <c r="EH56" s="124"/>
      <c r="EI56" s="124">
        <v>45693</v>
      </c>
      <c r="EJ56" s="124">
        <v>45701</v>
      </c>
      <c r="EK56" s="119">
        <f t="shared" si="28"/>
        <v>9</v>
      </c>
      <c r="EL56" s="570"/>
      <c r="EM56" s="116">
        <v>45565</v>
      </c>
      <c r="EN56" s="95">
        <v>45567</v>
      </c>
      <c r="EO56" s="95"/>
      <c r="EP56" s="95">
        <v>45702</v>
      </c>
      <c r="EQ56" s="95">
        <v>45708</v>
      </c>
      <c r="ER56" s="119">
        <f t="shared" si="29"/>
        <v>7</v>
      </c>
      <c r="ES56" s="570" t="s">
        <v>2231</v>
      </c>
      <c r="ET56" s="116">
        <v>45563</v>
      </c>
      <c r="EU56" s="95">
        <v>45564</v>
      </c>
      <c r="EV56" s="95"/>
      <c r="EW56" s="95">
        <v>45721</v>
      </c>
      <c r="EX56" s="95">
        <v>45721</v>
      </c>
      <c r="EY56" s="119">
        <f t="shared" si="30"/>
        <v>1</v>
      </c>
      <c r="EZ56" s="570"/>
      <c r="FA56" s="116">
        <v>45547</v>
      </c>
      <c r="FB56" s="95">
        <v>45553</v>
      </c>
      <c r="FC56" s="95"/>
      <c r="FD56" s="95">
        <v>45647</v>
      </c>
      <c r="FE56" s="95">
        <v>45649</v>
      </c>
      <c r="FF56" s="119">
        <f t="shared" si="31"/>
        <v>3</v>
      </c>
      <c r="FG56" s="570"/>
      <c r="FH56" s="116">
        <v>45547</v>
      </c>
      <c r="FI56" s="95">
        <f t="shared" si="37"/>
        <v>45562</v>
      </c>
      <c r="FJ56" s="95"/>
      <c r="FK56" s="95">
        <v>45658</v>
      </c>
      <c r="FL56" s="95">
        <v>45694</v>
      </c>
      <c r="FM56" s="119">
        <f t="shared" si="32"/>
        <v>37</v>
      </c>
      <c r="FN56" s="144"/>
      <c r="FO56" s="155">
        <f t="shared" si="38"/>
        <v>45564</v>
      </c>
      <c r="FP56" s="95">
        <f t="shared" si="39"/>
        <v>45567</v>
      </c>
      <c r="FQ56" s="121"/>
      <c r="FR56" s="95">
        <v>45726</v>
      </c>
      <c r="FS56" s="95">
        <v>45727</v>
      </c>
      <c r="FT56" s="119">
        <f t="shared" si="33"/>
        <v>2</v>
      </c>
      <c r="FU56" s="570"/>
      <c r="FV56" s="116">
        <f t="shared" si="40"/>
        <v>45567</v>
      </c>
      <c r="FW56" s="95">
        <f t="shared" si="41"/>
        <v>45568</v>
      </c>
      <c r="FX56" s="117"/>
      <c r="FY56" s="95">
        <v>45727</v>
      </c>
      <c r="FZ56" s="95">
        <v>45729</v>
      </c>
      <c r="GA56" s="119">
        <f t="shared" si="34"/>
        <v>3</v>
      </c>
      <c r="GB56" s="570"/>
      <c r="GC56" s="437"/>
      <c r="GD56" s="575"/>
      <c r="GE56" s="572">
        <v>45627</v>
      </c>
      <c r="GG56" s="68"/>
    </row>
    <row r="57" spans="1:189" s="74" customFormat="1" ht="16.5" customHeight="1" x14ac:dyDescent="0.25">
      <c r="A57" s="564" t="s">
        <v>438</v>
      </c>
      <c r="B57" s="73">
        <f t="shared" si="35"/>
        <v>53</v>
      </c>
      <c r="C57" s="73" t="s">
        <v>31</v>
      </c>
      <c r="D57" s="77" t="s">
        <v>1884</v>
      </c>
      <c r="E57" s="95" t="s">
        <v>1873</v>
      </c>
      <c r="F57" s="565" t="s">
        <v>2160</v>
      </c>
      <c r="G57" s="167" t="s">
        <v>406</v>
      </c>
      <c r="H57" s="566" t="str">
        <f>VLOOKUP('200WTG PH-II'!E57,'[1]Stone Column Progress'!$C$6:$D$205,2,0)</f>
        <v>Sarita infra</v>
      </c>
      <c r="I57" s="574" t="s">
        <v>390</v>
      </c>
      <c r="J57" s="568">
        <v>533711</v>
      </c>
      <c r="K57" s="569">
        <v>2669596</v>
      </c>
      <c r="L57" s="116">
        <v>45082</v>
      </c>
      <c r="M57" s="95">
        <v>45083</v>
      </c>
      <c r="N57" s="117"/>
      <c r="O57" s="95">
        <v>45082</v>
      </c>
      <c r="P57" s="95">
        <v>45083</v>
      </c>
      <c r="Q57" s="570"/>
      <c r="R57" s="118">
        <f>VLOOKUP(E57,'[1]Stone Column Progress'!$C$6:$K$205,6,0)</f>
        <v>219</v>
      </c>
      <c r="S57" s="73">
        <f>VLOOKUP(E57,'[1]Stone Column Progress'!$C$6:$K$205,8,0)</f>
        <v>219</v>
      </c>
      <c r="T57" s="95">
        <v>45362</v>
      </c>
      <c r="U57" s="95">
        <v>45371</v>
      </c>
      <c r="V57" s="117"/>
      <c r="W57" s="95">
        <v>45287</v>
      </c>
      <c r="X57" s="95">
        <v>45316</v>
      </c>
      <c r="Y57" s="119">
        <f t="shared" si="13"/>
        <v>30</v>
      </c>
      <c r="Z57" s="144"/>
      <c r="AA57" s="156"/>
      <c r="AB57" s="95"/>
      <c r="AC57" s="95"/>
      <c r="AD57" s="117"/>
      <c r="AE57" s="95"/>
      <c r="AF57" s="95"/>
      <c r="AG57" s="570"/>
      <c r="AH57" s="116">
        <v>45502</v>
      </c>
      <c r="AI57" s="95">
        <v>45502</v>
      </c>
      <c r="AJ57" s="117"/>
      <c r="AK57" s="95">
        <v>45608</v>
      </c>
      <c r="AL57" s="95">
        <v>45610</v>
      </c>
      <c r="AM57" s="119">
        <f t="shared" si="14"/>
        <v>3</v>
      </c>
      <c r="AN57" s="120"/>
      <c r="AO57" s="158">
        <v>45503</v>
      </c>
      <c r="AP57" s="130">
        <v>45503</v>
      </c>
      <c r="AQ57" s="130"/>
      <c r="AR57" s="130">
        <v>45614</v>
      </c>
      <c r="AS57" s="130">
        <v>45620</v>
      </c>
      <c r="AT57" s="119">
        <f t="shared" si="15"/>
        <v>7</v>
      </c>
      <c r="AU57" s="571"/>
      <c r="AV57" s="116">
        <v>45504</v>
      </c>
      <c r="AW57" s="95">
        <v>45504</v>
      </c>
      <c r="AX57" s="117"/>
      <c r="AY57" s="95">
        <v>45621</v>
      </c>
      <c r="AZ57" s="95">
        <v>45621</v>
      </c>
      <c r="BA57" s="119">
        <f t="shared" si="16"/>
        <v>1</v>
      </c>
      <c r="BB57" s="144"/>
      <c r="BC57" s="155">
        <v>45505</v>
      </c>
      <c r="BD57" s="95">
        <v>45506</v>
      </c>
      <c r="BE57" s="95"/>
      <c r="BF57" s="95">
        <v>45632</v>
      </c>
      <c r="BG57" s="95">
        <v>45633</v>
      </c>
      <c r="BH57" s="119">
        <f t="shared" si="17"/>
        <v>2</v>
      </c>
      <c r="BI57" s="570"/>
      <c r="BJ57" s="116">
        <v>45508</v>
      </c>
      <c r="BK57" s="95">
        <v>45517</v>
      </c>
      <c r="BL57" s="95"/>
      <c r="BM57" s="95">
        <v>45642</v>
      </c>
      <c r="BN57" s="95">
        <v>45663</v>
      </c>
      <c r="BO57" s="119">
        <f t="shared" si="18"/>
        <v>22</v>
      </c>
      <c r="BP57" s="570"/>
      <c r="BQ57" s="116">
        <v>45520</v>
      </c>
      <c r="BR57" s="95">
        <v>45521</v>
      </c>
      <c r="BS57" s="95"/>
      <c r="BT57" s="95">
        <v>45664</v>
      </c>
      <c r="BU57" s="95">
        <v>45665</v>
      </c>
      <c r="BV57" s="119">
        <f t="shared" si="36"/>
        <v>2</v>
      </c>
      <c r="BW57" s="119">
        <f t="shared" si="19"/>
        <v>58</v>
      </c>
      <c r="BX57" s="570"/>
      <c r="BY57" s="116">
        <v>45522</v>
      </c>
      <c r="BZ57" s="95">
        <v>45528</v>
      </c>
      <c r="CA57" s="117"/>
      <c r="CB57" s="95">
        <v>45673</v>
      </c>
      <c r="CC57" s="95">
        <v>45745</v>
      </c>
      <c r="CD57" s="119">
        <f t="shared" si="20"/>
        <v>73</v>
      </c>
      <c r="CE57" s="570"/>
      <c r="CF57" s="116">
        <v>45522</v>
      </c>
      <c r="CG57" s="95">
        <v>45528</v>
      </c>
      <c r="CH57" s="95"/>
      <c r="CI57" s="95">
        <v>45679</v>
      </c>
      <c r="CJ57" s="95">
        <v>45679</v>
      </c>
      <c r="CK57" s="119">
        <f t="shared" si="21"/>
        <v>1</v>
      </c>
      <c r="CL57" s="119"/>
      <c r="CM57" s="119"/>
      <c r="CN57" s="570"/>
      <c r="CO57" s="116">
        <v>45515</v>
      </c>
      <c r="CP57" s="95">
        <v>45529</v>
      </c>
      <c r="CQ57" s="117"/>
      <c r="CR57" s="95">
        <v>45689</v>
      </c>
      <c r="CS57" s="95">
        <v>45692</v>
      </c>
      <c r="CT57" s="119">
        <f t="shared" si="22"/>
        <v>4</v>
      </c>
      <c r="CU57" s="571"/>
      <c r="CV57" s="116">
        <v>45520</v>
      </c>
      <c r="CW57" s="95">
        <v>45526</v>
      </c>
      <c r="CX57" s="117"/>
      <c r="CY57" s="95" t="s">
        <v>2142</v>
      </c>
      <c r="CZ57" s="95" t="s">
        <v>2142</v>
      </c>
      <c r="DA57" s="119" t="e">
        <f t="shared" si="23"/>
        <v>#VALUE!</v>
      </c>
      <c r="DB57" s="570"/>
      <c r="DC57" s="116">
        <v>45520</v>
      </c>
      <c r="DD57" s="95">
        <v>45526</v>
      </c>
      <c r="DE57" s="117"/>
      <c r="DF57" s="95">
        <v>45659</v>
      </c>
      <c r="DG57" s="95">
        <v>45669</v>
      </c>
      <c r="DH57" s="119">
        <f t="shared" si="24"/>
        <v>11</v>
      </c>
      <c r="DI57" s="144"/>
      <c r="DJ57" s="156" t="str">
        <f>_xlfn.XLOOKUP(E57,[1]CranePad!$D$4:$D$203,[1]CranePad!$E$4:$E$203,0,0,1)</f>
        <v>GP</v>
      </c>
      <c r="DK57" s="155">
        <v>45527</v>
      </c>
      <c r="DL57" s="95">
        <v>45533</v>
      </c>
      <c r="DM57" s="95"/>
      <c r="DN57" s="95">
        <v>45648</v>
      </c>
      <c r="DO57" s="95">
        <v>45657</v>
      </c>
      <c r="DP57" s="119">
        <f t="shared" si="25"/>
        <v>10</v>
      </c>
      <c r="DQ57" s="570"/>
      <c r="DR57" s="123">
        <v>45546</v>
      </c>
      <c r="DS57" s="124">
        <v>45551</v>
      </c>
      <c r="DT57" s="124"/>
      <c r="DU57" s="124">
        <v>45700</v>
      </c>
      <c r="DV57" s="124">
        <v>45708</v>
      </c>
      <c r="DW57" s="119">
        <f t="shared" si="26"/>
        <v>9</v>
      </c>
      <c r="DX57" s="570"/>
      <c r="DY57" s="123">
        <v>45550</v>
      </c>
      <c r="DZ57" s="124">
        <v>45556</v>
      </c>
      <c r="EA57" s="124"/>
      <c r="EB57" s="124">
        <v>45701</v>
      </c>
      <c r="EC57" s="124">
        <v>45718</v>
      </c>
      <c r="ED57" s="119">
        <f t="shared" si="27"/>
        <v>18</v>
      </c>
      <c r="EE57" s="570"/>
      <c r="EF57" s="123">
        <v>45554</v>
      </c>
      <c r="EG57" s="124">
        <v>45563</v>
      </c>
      <c r="EH57" s="124"/>
      <c r="EI57" s="124">
        <v>45718</v>
      </c>
      <c r="EJ57" s="124">
        <v>45722</v>
      </c>
      <c r="EK57" s="119">
        <f t="shared" si="28"/>
        <v>5</v>
      </c>
      <c r="EL57" s="570"/>
      <c r="EM57" s="116">
        <v>45565</v>
      </c>
      <c r="EN57" s="95">
        <v>45567</v>
      </c>
      <c r="EO57" s="95"/>
      <c r="EP57" s="95">
        <v>45723</v>
      </c>
      <c r="EQ57" s="95">
        <v>45729</v>
      </c>
      <c r="ER57" s="119">
        <f t="shared" si="29"/>
        <v>7</v>
      </c>
      <c r="ES57" s="570" t="s">
        <v>2230</v>
      </c>
      <c r="ET57" s="116">
        <v>45562</v>
      </c>
      <c r="EU57" s="95">
        <v>45563</v>
      </c>
      <c r="EV57" s="95"/>
      <c r="EW57" s="95">
        <v>45722</v>
      </c>
      <c r="EX57" s="95">
        <v>45722</v>
      </c>
      <c r="EY57" s="119">
        <f t="shared" si="30"/>
        <v>1</v>
      </c>
      <c r="EZ57" s="570"/>
      <c r="FA57" s="116">
        <v>45547</v>
      </c>
      <c r="FB57" s="95">
        <v>45553</v>
      </c>
      <c r="FC57" s="95"/>
      <c r="FD57" s="95">
        <v>45645</v>
      </c>
      <c r="FE57" s="95">
        <v>45660</v>
      </c>
      <c r="FF57" s="119">
        <f t="shared" si="31"/>
        <v>16</v>
      </c>
      <c r="FG57" s="570"/>
      <c r="FH57" s="116">
        <v>45547</v>
      </c>
      <c r="FI57" s="95">
        <f t="shared" si="37"/>
        <v>45562</v>
      </c>
      <c r="FJ57" s="95"/>
      <c r="FK57" s="95">
        <v>45658</v>
      </c>
      <c r="FL57" s="95">
        <v>45694</v>
      </c>
      <c r="FM57" s="119">
        <f t="shared" si="32"/>
        <v>37</v>
      </c>
      <c r="FN57" s="144"/>
      <c r="FO57" s="155">
        <f t="shared" si="38"/>
        <v>45563</v>
      </c>
      <c r="FP57" s="95">
        <f t="shared" si="39"/>
        <v>45566</v>
      </c>
      <c r="FQ57" s="121"/>
      <c r="FR57" s="95">
        <v>45726</v>
      </c>
      <c r="FS57" s="95">
        <v>45727</v>
      </c>
      <c r="FT57" s="119">
        <f t="shared" si="33"/>
        <v>2</v>
      </c>
      <c r="FU57" s="570"/>
      <c r="FV57" s="116">
        <f t="shared" si="40"/>
        <v>45567</v>
      </c>
      <c r="FW57" s="95">
        <f t="shared" si="41"/>
        <v>45568</v>
      </c>
      <c r="FX57" s="117"/>
      <c r="FY57" s="95">
        <v>45728</v>
      </c>
      <c r="FZ57" s="95">
        <v>45730</v>
      </c>
      <c r="GA57" s="119">
        <f t="shared" si="34"/>
        <v>3</v>
      </c>
      <c r="GB57" s="570"/>
      <c r="GC57" s="437"/>
      <c r="GD57" s="575"/>
      <c r="GE57" s="572">
        <v>45627</v>
      </c>
      <c r="GG57" s="68"/>
    </row>
    <row r="58" spans="1:189" s="74" customFormat="1" ht="16.5" customHeight="1" x14ac:dyDescent="0.25">
      <c r="A58" s="564" t="s">
        <v>438</v>
      </c>
      <c r="B58" s="73">
        <f t="shared" si="35"/>
        <v>54</v>
      </c>
      <c r="C58" s="73" t="s">
        <v>31</v>
      </c>
      <c r="D58" s="77" t="s">
        <v>1884</v>
      </c>
      <c r="E58" s="95" t="s">
        <v>1874</v>
      </c>
      <c r="F58" s="565" t="s">
        <v>1385</v>
      </c>
      <c r="G58" s="167" t="s">
        <v>406</v>
      </c>
      <c r="H58" s="566" t="str">
        <f>VLOOKUP('200WTG PH-II'!E58,'[1]Stone Column Progress'!$C$6:$D$205,2,0)</f>
        <v>Sarita infra</v>
      </c>
      <c r="I58" s="574" t="s">
        <v>390</v>
      </c>
      <c r="J58" s="568">
        <v>533522</v>
      </c>
      <c r="K58" s="569">
        <v>2670582</v>
      </c>
      <c r="L58" s="116">
        <v>45083</v>
      </c>
      <c r="M58" s="95">
        <v>45084</v>
      </c>
      <c r="N58" s="117"/>
      <c r="O58" s="95">
        <v>45083</v>
      </c>
      <c r="P58" s="95">
        <v>45084</v>
      </c>
      <c r="Q58" s="570"/>
      <c r="R58" s="118">
        <f>VLOOKUP(E58,'[1]Stone Column Progress'!$C$6:$K$205,6,0)</f>
        <v>163</v>
      </c>
      <c r="S58" s="73">
        <f>VLOOKUP(E58,'[1]Stone Column Progress'!$C$6:$K$205,8,0)</f>
        <v>163</v>
      </c>
      <c r="T58" s="95">
        <v>45371</v>
      </c>
      <c r="U58" s="95">
        <v>45380</v>
      </c>
      <c r="V58" s="117"/>
      <c r="W58" s="95">
        <v>45233</v>
      </c>
      <c r="X58" s="95">
        <v>45241</v>
      </c>
      <c r="Y58" s="119">
        <f t="shared" si="13"/>
        <v>9</v>
      </c>
      <c r="Z58" s="144"/>
      <c r="AA58" s="156"/>
      <c r="AB58" s="95"/>
      <c r="AC58" s="95"/>
      <c r="AD58" s="117"/>
      <c r="AE58" s="95"/>
      <c r="AF58" s="95"/>
      <c r="AG58" s="570"/>
      <c r="AH58" s="116">
        <v>45508</v>
      </c>
      <c r="AI58" s="95">
        <v>45508</v>
      </c>
      <c r="AJ58" s="117"/>
      <c r="AK58" s="95">
        <v>45604</v>
      </c>
      <c r="AL58" s="95">
        <v>45608</v>
      </c>
      <c r="AM58" s="119">
        <f t="shared" si="14"/>
        <v>5</v>
      </c>
      <c r="AN58" s="120"/>
      <c r="AO58" s="158">
        <v>45509</v>
      </c>
      <c r="AP58" s="130">
        <v>45509</v>
      </c>
      <c r="AQ58" s="130"/>
      <c r="AR58" s="130">
        <v>45614</v>
      </c>
      <c r="AS58" s="130">
        <v>45620</v>
      </c>
      <c r="AT58" s="119">
        <f t="shared" si="15"/>
        <v>7</v>
      </c>
      <c r="AU58" s="571"/>
      <c r="AV58" s="116">
        <v>45510</v>
      </c>
      <c r="AW58" s="95">
        <v>45510</v>
      </c>
      <c r="AX58" s="117"/>
      <c r="AY58" s="95">
        <v>45624</v>
      </c>
      <c r="AZ58" s="95">
        <v>45624</v>
      </c>
      <c r="BA58" s="119">
        <f t="shared" si="16"/>
        <v>1</v>
      </c>
      <c r="BB58" s="144"/>
      <c r="BC58" s="155">
        <v>45511</v>
      </c>
      <c r="BD58" s="95">
        <v>45512</v>
      </c>
      <c r="BE58" s="95"/>
      <c r="BF58" s="95">
        <v>45647</v>
      </c>
      <c r="BG58" s="95">
        <v>45647</v>
      </c>
      <c r="BH58" s="119">
        <f t="shared" si="17"/>
        <v>1</v>
      </c>
      <c r="BI58" s="573" t="s">
        <v>2232</v>
      </c>
      <c r="BJ58" s="116">
        <v>45514</v>
      </c>
      <c r="BK58" s="95">
        <v>45523</v>
      </c>
      <c r="BL58" s="95"/>
      <c r="BM58" s="95">
        <v>45667</v>
      </c>
      <c r="BN58" s="95">
        <v>45677</v>
      </c>
      <c r="BO58" s="119">
        <f t="shared" si="18"/>
        <v>11</v>
      </c>
      <c r="BP58" s="570"/>
      <c r="BQ58" s="116">
        <v>45526</v>
      </c>
      <c r="BR58" s="95">
        <v>45527</v>
      </c>
      <c r="BS58" s="95"/>
      <c r="BT58" s="95">
        <v>45678</v>
      </c>
      <c r="BU58" s="95">
        <v>45678</v>
      </c>
      <c r="BV58" s="119">
        <f t="shared" si="36"/>
        <v>1</v>
      </c>
      <c r="BW58" s="119">
        <f t="shared" si="19"/>
        <v>75</v>
      </c>
      <c r="BX58" s="570"/>
      <c r="BY58" s="116">
        <v>45528</v>
      </c>
      <c r="BZ58" s="95">
        <v>45534</v>
      </c>
      <c r="CA58" s="117"/>
      <c r="CB58" s="95">
        <v>45683</v>
      </c>
      <c r="CC58" s="95">
        <v>45744</v>
      </c>
      <c r="CD58" s="119">
        <f t="shared" si="20"/>
        <v>62</v>
      </c>
      <c r="CE58" s="570"/>
      <c r="CF58" s="116">
        <v>45528</v>
      </c>
      <c r="CG58" s="95">
        <v>45534</v>
      </c>
      <c r="CH58" s="95"/>
      <c r="CI58" s="95">
        <v>45688</v>
      </c>
      <c r="CJ58" s="95">
        <v>45688</v>
      </c>
      <c r="CK58" s="119">
        <f t="shared" si="21"/>
        <v>1</v>
      </c>
      <c r="CL58" s="119"/>
      <c r="CM58" s="119"/>
      <c r="CN58" s="570"/>
      <c r="CO58" s="116">
        <v>45521</v>
      </c>
      <c r="CP58" s="95">
        <v>45535</v>
      </c>
      <c r="CQ58" s="117"/>
      <c r="CR58" s="95">
        <v>45634</v>
      </c>
      <c r="CS58" s="95">
        <v>45708</v>
      </c>
      <c r="CT58" s="119">
        <f t="shared" si="22"/>
        <v>75</v>
      </c>
      <c r="CU58" s="571"/>
      <c r="CV58" s="116">
        <v>45528</v>
      </c>
      <c r="CW58" s="95">
        <v>45534</v>
      </c>
      <c r="CX58" s="117"/>
      <c r="CY58" s="95" t="s">
        <v>2142</v>
      </c>
      <c r="CZ58" s="95" t="s">
        <v>2142</v>
      </c>
      <c r="DA58" s="119" t="e">
        <f t="shared" si="23"/>
        <v>#VALUE!</v>
      </c>
      <c r="DB58" s="570"/>
      <c r="DC58" s="116">
        <v>45528</v>
      </c>
      <c r="DD58" s="95">
        <v>45534</v>
      </c>
      <c r="DE58" s="117"/>
      <c r="DF58" s="95" t="s">
        <v>2142</v>
      </c>
      <c r="DG58" s="95" t="s">
        <v>2142</v>
      </c>
      <c r="DH58" s="119" t="e">
        <f t="shared" si="24"/>
        <v>#VALUE!</v>
      </c>
      <c r="DI58" s="144"/>
      <c r="DJ58" s="156" t="str">
        <f>_xlfn.XLOOKUP(E58,[1]CranePad!$D$4:$D$203,[1]CranePad!$E$4:$E$203,0,0,1)</f>
        <v>Vaibhav</v>
      </c>
      <c r="DK58" s="155">
        <v>45535</v>
      </c>
      <c r="DL58" s="95">
        <v>45541</v>
      </c>
      <c r="DM58" s="95"/>
      <c r="DN58" s="95">
        <v>45620</v>
      </c>
      <c r="DO58" s="95">
        <v>45667</v>
      </c>
      <c r="DP58" s="119">
        <f t="shared" si="25"/>
        <v>48</v>
      </c>
      <c r="DQ58" s="570"/>
      <c r="DR58" s="123">
        <v>45555</v>
      </c>
      <c r="DS58" s="124">
        <v>45560</v>
      </c>
      <c r="DT58" s="124"/>
      <c r="DU58" s="124">
        <v>45690</v>
      </c>
      <c r="DV58" s="124">
        <v>45697</v>
      </c>
      <c r="DW58" s="119">
        <f t="shared" si="26"/>
        <v>8</v>
      </c>
      <c r="DX58" s="570"/>
      <c r="DY58" s="123">
        <v>45551</v>
      </c>
      <c r="DZ58" s="124">
        <v>45557</v>
      </c>
      <c r="EA58" s="124"/>
      <c r="EB58" s="124">
        <v>45711</v>
      </c>
      <c r="EC58" s="124">
        <v>45718</v>
      </c>
      <c r="ED58" s="119">
        <f t="shared" si="27"/>
        <v>8</v>
      </c>
      <c r="EE58" s="570"/>
      <c r="EF58" s="123">
        <v>45563</v>
      </c>
      <c r="EG58" s="124">
        <v>45572</v>
      </c>
      <c r="EH58" s="124"/>
      <c r="EI58" s="124">
        <v>45707</v>
      </c>
      <c r="EJ58" s="124">
        <v>45717</v>
      </c>
      <c r="EK58" s="119">
        <f t="shared" si="28"/>
        <v>11</v>
      </c>
      <c r="EL58" s="570"/>
      <c r="EM58" s="116">
        <v>45574</v>
      </c>
      <c r="EN58" s="95">
        <v>45576</v>
      </c>
      <c r="EO58" s="95"/>
      <c r="EP58" s="95">
        <v>45718</v>
      </c>
      <c r="EQ58" s="95">
        <v>45720</v>
      </c>
      <c r="ER58" s="119">
        <f t="shared" si="29"/>
        <v>3</v>
      </c>
      <c r="ES58" s="570"/>
      <c r="ET58" s="116">
        <v>45563</v>
      </c>
      <c r="EU58" s="95">
        <v>45564</v>
      </c>
      <c r="EV58" s="95"/>
      <c r="EW58" s="95">
        <v>45722</v>
      </c>
      <c r="EX58" s="95">
        <v>45722</v>
      </c>
      <c r="EY58" s="119">
        <f t="shared" si="30"/>
        <v>1</v>
      </c>
      <c r="EZ58" s="570"/>
      <c r="FA58" s="116">
        <v>45547</v>
      </c>
      <c r="FB58" s="95">
        <v>45553</v>
      </c>
      <c r="FC58" s="95"/>
      <c r="FD58" s="95">
        <v>45659</v>
      </c>
      <c r="FE58" s="95">
        <v>45690</v>
      </c>
      <c r="FF58" s="119">
        <f t="shared" si="31"/>
        <v>32</v>
      </c>
      <c r="FG58" s="570"/>
      <c r="FH58" s="116">
        <v>45547</v>
      </c>
      <c r="FI58" s="95">
        <f t="shared" si="37"/>
        <v>45562</v>
      </c>
      <c r="FJ58" s="95"/>
      <c r="FK58" s="95">
        <v>45658</v>
      </c>
      <c r="FL58" s="95">
        <v>45694</v>
      </c>
      <c r="FM58" s="119">
        <f t="shared" si="32"/>
        <v>37</v>
      </c>
      <c r="FN58" s="144"/>
      <c r="FO58" s="155">
        <f t="shared" si="38"/>
        <v>45564</v>
      </c>
      <c r="FP58" s="95">
        <f t="shared" si="39"/>
        <v>45567</v>
      </c>
      <c r="FQ58" s="121"/>
      <c r="FR58" s="95">
        <v>45726</v>
      </c>
      <c r="FS58" s="95">
        <v>45727</v>
      </c>
      <c r="FT58" s="119">
        <f t="shared" si="33"/>
        <v>2</v>
      </c>
      <c r="FU58" s="570"/>
      <c r="FV58" s="116">
        <f t="shared" si="40"/>
        <v>45576</v>
      </c>
      <c r="FW58" s="95">
        <f t="shared" si="41"/>
        <v>45577</v>
      </c>
      <c r="FX58" s="117"/>
      <c r="FY58" s="95">
        <v>45728</v>
      </c>
      <c r="FZ58" s="95">
        <v>45730</v>
      </c>
      <c r="GA58" s="119">
        <f t="shared" si="34"/>
        <v>3</v>
      </c>
      <c r="GB58" s="570"/>
      <c r="GC58" s="437"/>
      <c r="GD58" s="575"/>
      <c r="GE58" s="572">
        <v>45627</v>
      </c>
      <c r="GG58" s="68"/>
    </row>
    <row r="59" spans="1:189" s="74" customFormat="1" ht="16.5" customHeight="1" x14ac:dyDescent="0.25">
      <c r="A59" s="564" t="s">
        <v>413</v>
      </c>
      <c r="B59" s="73">
        <f t="shared" si="35"/>
        <v>55</v>
      </c>
      <c r="C59" s="73" t="s">
        <v>31</v>
      </c>
      <c r="D59" s="77" t="s">
        <v>1884</v>
      </c>
      <c r="E59" s="95" t="s">
        <v>1875</v>
      </c>
      <c r="F59" s="565" t="s">
        <v>2160</v>
      </c>
      <c r="G59" s="167" t="s">
        <v>406</v>
      </c>
      <c r="H59" s="566" t="str">
        <f>VLOOKUP('200WTG PH-II'!E59,'[1]Stone Column Progress'!$C$6:$D$205,2,0)</f>
        <v>Sarita infra</v>
      </c>
      <c r="I59" s="574" t="s">
        <v>390</v>
      </c>
      <c r="J59" s="568">
        <v>533332</v>
      </c>
      <c r="K59" s="569">
        <v>2671568</v>
      </c>
      <c r="L59" s="116">
        <v>45297</v>
      </c>
      <c r="M59" s="95">
        <v>45321</v>
      </c>
      <c r="N59" s="117"/>
      <c r="O59" s="95">
        <v>45297</v>
      </c>
      <c r="P59" s="95">
        <v>45321</v>
      </c>
      <c r="Q59" s="570"/>
      <c r="R59" s="118">
        <f>VLOOKUP(E59,'[1]Stone Column Progress'!$C$6:$K$205,6,0)</f>
        <v>253</v>
      </c>
      <c r="S59" s="73">
        <f>VLOOKUP(E59,'[1]Stone Column Progress'!$C$6:$K$205,8,0)</f>
        <v>253</v>
      </c>
      <c r="T59" s="95">
        <v>45372</v>
      </c>
      <c r="U59" s="95">
        <v>45381</v>
      </c>
      <c r="V59" s="117"/>
      <c r="W59" s="95">
        <v>45470</v>
      </c>
      <c r="X59" s="95">
        <v>45486</v>
      </c>
      <c r="Y59" s="119">
        <f t="shared" si="13"/>
        <v>17</v>
      </c>
      <c r="Z59" s="144"/>
      <c r="AA59" s="156"/>
      <c r="AB59" s="95"/>
      <c r="AC59" s="95"/>
      <c r="AD59" s="117"/>
      <c r="AE59" s="95"/>
      <c r="AF59" s="95"/>
      <c r="AG59" s="570"/>
      <c r="AH59" s="116">
        <v>45508</v>
      </c>
      <c r="AI59" s="95">
        <v>45508</v>
      </c>
      <c r="AJ59" s="117"/>
      <c r="AK59" s="95">
        <v>45609</v>
      </c>
      <c r="AL59" s="95">
        <v>45611</v>
      </c>
      <c r="AM59" s="119">
        <f t="shared" si="14"/>
        <v>3</v>
      </c>
      <c r="AN59" s="120"/>
      <c r="AO59" s="158">
        <v>45509</v>
      </c>
      <c r="AP59" s="130">
        <v>45509</v>
      </c>
      <c r="AQ59" s="130"/>
      <c r="AR59" s="130">
        <v>45620</v>
      </c>
      <c r="AS59" s="130">
        <v>45621</v>
      </c>
      <c r="AT59" s="119">
        <f t="shared" si="15"/>
        <v>2</v>
      </c>
      <c r="AU59" s="571"/>
      <c r="AV59" s="116">
        <v>45510</v>
      </c>
      <c r="AW59" s="95">
        <v>45510</v>
      </c>
      <c r="AX59" s="117"/>
      <c r="AY59" s="95">
        <v>45623</v>
      </c>
      <c r="AZ59" s="95">
        <v>45623</v>
      </c>
      <c r="BA59" s="119">
        <f t="shared" si="16"/>
        <v>1</v>
      </c>
      <c r="BB59" s="144"/>
      <c r="BC59" s="155">
        <v>45511</v>
      </c>
      <c r="BD59" s="95">
        <v>45512</v>
      </c>
      <c r="BE59" s="95"/>
      <c r="BF59" s="95">
        <v>45633</v>
      </c>
      <c r="BG59" s="95">
        <v>45634</v>
      </c>
      <c r="BH59" s="119">
        <f t="shared" si="17"/>
        <v>2</v>
      </c>
      <c r="BI59" s="570"/>
      <c r="BJ59" s="116">
        <v>45514</v>
      </c>
      <c r="BK59" s="95">
        <v>45523</v>
      </c>
      <c r="BL59" s="95"/>
      <c r="BM59" s="95">
        <v>45638</v>
      </c>
      <c r="BN59" s="95">
        <v>45642</v>
      </c>
      <c r="BO59" s="119">
        <f t="shared" si="18"/>
        <v>5</v>
      </c>
      <c r="BP59" s="570"/>
      <c r="BQ59" s="116">
        <v>45526</v>
      </c>
      <c r="BR59" s="95">
        <v>45527</v>
      </c>
      <c r="BS59" s="95"/>
      <c r="BT59" s="95">
        <v>45642</v>
      </c>
      <c r="BU59" s="95">
        <v>45642</v>
      </c>
      <c r="BV59" s="119">
        <f t="shared" si="36"/>
        <v>1</v>
      </c>
      <c r="BW59" s="119">
        <f t="shared" si="19"/>
        <v>34</v>
      </c>
      <c r="BX59" s="570"/>
      <c r="BY59" s="116">
        <v>45528</v>
      </c>
      <c r="BZ59" s="95">
        <v>45534</v>
      </c>
      <c r="CA59" s="117"/>
      <c r="CB59" s="95">
        <v>45645</v>
      </c>
      <c r="CC59" s="95">
        <v>45729</v>
      </c>
      <c r="CD59" s="119">
        <f t="shared" si="20"/>
        <v>85</v>
      </c>
      <c r="CE59" s="570"/>
      <c r="CF59" s="116">
        <v>45528</v>
      </c>
      <c r="CG59" s="95">
        <v>45534</v>
      </c>
      <c r="CH59" s="95"/>
      <c r="CI59" s="95">
        <v>45647</v>
      </c>
      <c r="CJ59" s="95">
        <v>45647</v>
      </c>
      <c r="CK59" s="119">
        <f t="shared" si="21"/>
        <v>1</v>
      </c>
      <c r="CL59" s="119"/>
      <c r="CM59" s="119"/>
      <c r="CN59" s="570"/>
      <c r="CO59" s="116">
        <v>45521</v>
      </c>
      <c r="CP59" s="95">
        <v>45535</v>
      </c>
      <c r="CQ59" s="117"/>
      <c r="CR59" s="95">
        <v>45621</v>
      </c>
      <c r="CS59" s="95">
        <v>45711</v>
      </c>
      <c r="CT59" s="119">
        <f t="shared" si="22"/>
        <v>91</v>
      </c>
      <c r="CU59" s="571"/>
      <c r="CV59" s="116">
        <v>45528</v>
      </c>
      <c r="CW59" s="95">
        <v>45534</v>
      </c>
      <c r="CX59" s="117"/>
      <c r="CY59" s="95" t="s">
        <v>2142</v>
      </c>
      <c r="CZ59" s="95" t="s">
        <v>2142</v>
      </c>
      <c r="DA59" s="119" t="e">
        <f t="shared" si="23"/>
        <v>#VALUE!</v>
      </c>
      <c r="DB59" s="570"/>
      <c r="DC59" s="116">
        <v>45528</v>
      </c>
      <c r="DD59" s="95">
        <v>45534</v>
      </c>
      <c r="DE59" s="117"/>
      <c r="DF59" s="95">
        <v>45651</v>
      </c>
      <c r="DG59" s="95">
        <v>45660</v>
      </c>
      <c r="DH59" s="119">
        <f t="shared" si="24"/>
        <v>10</v>
      </c>
      <c r="DI59" s="144"/>
      <c r="DJ59" s="156" t="str">
        <f>_xlfn.XLOOKUP(E59,[1]CranePad!$D$4:$D$203,[1]CranePad!$E$4:$E$203,0,0,1)</f>
        <v>GP</v>
      </c>
      <c r="DK59" s="155">
        <v>45535</v>
      </c>
      <c r="DL59" s="95">
        <v>45541</v>
      </c>
      <c r="DM59" s="95"/>
      <c r="DN59" s="95">
        <v>45649</v>
      </c>
      <c r="DO59" s="95">
        <v>45657</v>
      </c>
      <c r="DP59" s="119">
        <f t="shared" si="25"/>
        <v>9</v>
      </c>
      <c r="DQ59" s="570"/>
      <c r="DR59" s="123">
        <v>45555</v>
      </c>
      <c r="DS59" s="124">
        <v>45560</v>
      </c>
      <c r="DT59" s="124"/>
      <c r="DU59" s="124">
        <v>45673</v>
      </c>
      <c r="DV59" s="124">
        <v>45681</v>
      </c>
      <c r="DW59" s="119">
        <f t="shared" si="26"/>
        <v>9</v>
      </c>
      <c r="DX59" s="570"/>
      <c r="DY59" s="123">
        <v>45559</v>
      </c>
      <c r="DZ59" s="124">
        <v>45565</v>
      </c>
      <c r="EA59" s="124"/>
      <c r="EB59" s="124">
        <v>45716</v>
      </c>
      <c r="EC59" s="124">
        <v>45720</v>
      </c>
      <c r="ED59" s="119">
        <f t="shared" si="27"/>
        <v>5</v>
      </c>
      <c r="EE59" s="570"/>
      <c r="EF59" s="123">
        <v>45563</v>
      </c>
      <c r="EG59" s="124">
        <v>45572</v>
      </c>
      <c r="EH59" s="124"/>
      <c r="EI59" s="124">
        <v>45710</v>
      </c>
      <c r="EJ59" s="124">
        <v>45721</v>
      </c>
      <c r="EK59" s="119">
        <f t="shared" si="28"/>
        <v>12</v>
      </c>
      <c r="EL59" s="570"/>
      <c r="EM59" s="116">
        <v>45574</v>
      </c>
      <c r="EN59" s="95">
        <v>45576</v>
      </c>
      <c r="EO59" s="95"/>
      <c r="EP59" s="95">
        <v>45722</v>
      </c>
      <c r="EQ59" s="95">
        <v>45724</v>
      </c>
      <c r="ER59" s="119">
        <f t="shared" si="29"/>
        <v>3</v>
      </c>
      <c r="ES59" s="570"/>
      <c r="ET59" s="116">
        <v>45571</v>
      </c>
      <c r="EU59" s="95">
        <v>45572</v>
      </c>
      <c r="EV59" s="95"/>
      <c r="EW59" s="95">
        <v>45721</v>
      </c>
      <c r="EX59" s="95">
        <v>45721</v>
      </c>
      <c r="EY59" s="119">
        <f t="shared" si="30"/>
        <v>1</v>
      </c>
      <c r="EZ59" s="570"/>
      <c r="FA59" s="116">
        <v>45555</v>
      </c>
      <c r="FB59" s="95">
        <v>45561</v>
      </c>
      <c r="FC59" s="95"/>
      <c r="FD59" s="95">
        <v>45637</v>
      </c>
      <c r="FE59" s="95">
        <v>45692</v>
      </c>
      <c r="FF59" s="119">
        <f t="shared" si="31"/>
        <v>56</v>
      </c>
      <c r="FG59" s="570"/>
      <c r="FH59" s="116">
        <v>45547</v>
      </c>
      <c r="FI59" s="95">
        <f t="shared" si="37"/>
        <v>45562</v>
      </c>
      <c r="FJ59" s="95"/>
      <c r="FK59" s="95">
        <v>45658</v>
      </c>
      <c r="FL59" s="95">
        <v>45694</v>
      </c>
      <c r="FM59" s="119">
        <f t="shared" si="32"/>
        <v>37</v>
      </c>
      <c r="FN59" s="144"/>
      <c r="FO59" s="155">
        <f t="shared" si="38"/>
        <v>45572</v>
      </c>
      <c r="FP59" s="95">
        <f t="shared" si="39"/>
        <v>45575</v>
      </c>
      <c r="FQ59" s="121"/>
      <c r="FR59" s="95">
        <v>45726</v>
      </c>
      <c r="FS59" s="95">
        <v>45727</v>
      </c>
      <c r="FT59" s="119">
        <f t="shared" si="33"/>
        <v>2</v>
      </c>
      <c r="FU59" s="570"/>
      <c r="FV59" s="116">
        <f t="shared" si="40"/>
        <v>45576</v>
      </c>
      <c r="FW59" s="95">
        <f t="shared" si="41"/>
        <v>45577</v>
      </c>
      <c r="FX59" s="117"/>
      <c r="FY59" s="95">
        <v>45728</v>
      </c>
      <c r="FZ59" s="95">
        <v>45730</v>
      </c>
      <c r="GA59" s="119">
        <f t="shared" si="34"/>
        <v>3</v>
      </c>
      <c r="GB59" s="570"/>
      <c r="GC59" s="437"/>
      <c r="GD59" s="575"/>
      <c r="GE59" s="572">
        <v>45627</v>
      </c>
      <c r="GG59" s="68"/>
    </row>
    <row r="60" spans="1:189" s="74" customFormat="1" ht="16.5" customHeight="1" x14ac:dyDescent="0.25">
      <c r="A60" s="564" t="s">
        <v>416</v>
      </c>
      <c r="B60" s="73">
        <f t="shared" si="35"/>
        <v>56</v>
      </c>
      <c r="C60" s="73" t="s">
        <v>31</v>
      </c>
      <c r="D60" s="77" t="s">
        <v>1884</v>
      </c>
      <c r="E60" s="95" t="s">
        <v>1876</v>
      </c>
      <c r="F60" s="565" t="s">
        <v>2160</v>
      </c>
      <c r="G60" s="167" t="s">
        <v>406</v>
      </c>
      <c r="H60" s="566" t="str">
        <f>VLOOKUP('200WTG PH-II'!E60,'[1]Stone Column Progress'!$C$6:$D$205,2,0)</f>
        <v>Sarita infra</v>
      </c>
      <c r="I60" s="574" t="s">
        <v>390</v>
      </c>
      <c r="J60" s="568">
        <v>532688</v>
      </c>
      <c r="K60" s="569">
        <v>2670847</v>
      </c>
      <c r="L60" s="116">
        <v>45083</v>
      </c>
      <c r="M60" s="95">
        <v>45084</v>
      </c>
      <c r="N60" s="117"/>
      <c r="O60" s="95">
        <v>45083</v>
      </c>
      <c r="P60" s="95">
        <v>45084</v>
      </c>
      <c r="Q60" s="570"/>
      <c r="R60" s="118">
        <f>VLOOKUP(E60,'[1]Stone Column Progress'!$C$6:$K$205,6,0)</f>
        <v>163</v>
      </c>
      <c r="S60" s="73">
        <f>VLOOKUP(E60,'[1]Stone Column Progress'!$C$6:$K$205,8,0)</f>
        <v>163</v>
      </c>
      <c r="T60" s="95">
        <v>45349</v>
      </c>
      <c r="U60" s="95">
        <v>45358</v>
      </c>
      <c r="V60" s="117"/>
      <c r="W60" s="95">
        <v>45246</v>
      </c>
      <c r="X60" s="95">
        <v>45255</v>
      </c>
      <c r="Y60" s="119">
        <f t="shared" si="13"/>
        <v>10</v>
      </c>
      <c r="Z60" s="144"/>
      <c r="AA60" s="156"/>
      <c r="AB60" s="95"/>
      <c r="AC60" s="95"/>
      <c r="AD60" s="117"/>
      <c r="AE60" s="95"/>
      <c r="AF60" s="95"/>
      <c r="AG60" s="570"/>
      <c r="AH60" s="116">
        <v>45496</v>
      </c>
      <c r="AI60" s="95">
        <v>45496</v>
      </c>
      <c r="AJ60" s="117"/>
      <c r="AK60" s="95">
        <v>45422</v>
      </c>
      <c r="AL60" s="95">
        <v>45424</v>
      </c>
      <c r="AM60" s="119">
        <f t="shared" si="14"/>
        <v>3</v>
      </c>
      <c r="AN60" s="120"/>
      <c r="AO60" s="158">
        <v>45497</v>
      </c>
      <c r="AP60" s="130">
        <v>45497</v>
      </c>
      <c r="AQ60" s="130"/>
      <c r="AR60" s="130">
        <v>45426</v>
      </c>
      <c r="AS60" s="130">
        <v>45428</v>
      </c>
      <c r="AT60" s="119">
        <f t="shared" si="15"/>
        <v>3</v>
      </c>
      <c r="AU60" s="571"/>
      <c r="AV60" s="116">
        <v>45498</v>
      </c>
      <c r="AW60" s="95">
        <v>45498</v>
      </c>
      <c r="AX60" s="117"/>
      <c r="AY60" s="95">
        <v>45430</v>
      </c>
      <c r="AZ60" s="95">
        <v>45430</v>
      </c>
      <c r="BA60" s="119">
        <f t="shared" si="16"/>
        <v>1</v>
      </c>
      <c r="BB60" s="144"/>
      <c r="BC60" s="155">
        <v>45499</v>
      </c>
      <c r="BD60" s="95">
        <v>45500</v>
      </c>
      <c r="BE60" s="95"/>
      <c r="BF60" s="95">
        <v>45588</v>
      </c>
      <c r="BG60" s="95">
        <v>45588</v>
      </c>
      <c r="BH60" s="119">
        <f t="shared" si="17"/>
        <v>1</v>
      </c>
      <c r="BI60" s="570"/>
      <c r="BJ60" s="116">
        <v>45502</v>
      </c>
      <c r="BK60" s="95">
        <v>45511</v>
      </c>
      <c r="BL60" s="95"/>
      <c r="BM60" s="95">
        <v>45591</v>
      </c>
      <c r="BN60" s="95">
        <v>45607</v>
      </c>
      <c r="BO60" s="119">
        <f t="shared" si="18"/>
        <v>17</v>
      </c>
      <c r="BP60" s="570"/>
      <c r="BQ60" s="116">
        <v>45514</v>
      </c>
      <c r="BR60" s="95">
        <v>45515</v>
      </c>
      <c r="BS60" s="95"/>
      <c r="BT60" s="95">
        <v>45609</v>
      </c>
      <c r="BU60" s="95">
        <v>45609</v>
      </c>
      <c r="BV60" s="119">
        <f t="shared" si="36"/>
        <v>1</v>
      </c>
      <c r="BW60" s="119">
        <f t="shared" si="19"/>
        <v>188</v>
      </c>
      <c r="BX60" s="570"/>
      <c r="BY60" s="116">
        <v>45516</v>
      </c>
      <c r="BZ60" s="95">
        <v>45522</v>
      </c>
      <c r="CA60" s="117"/>
      <c r="CB60" s="95">
        <v>45622</v>
      </c>
      <c r="CC60" s="95">
        <v>45729</v>
      </c>
      <c r="CD60" s="119">
        <f t="shared" si="20"/>
        <v>108</v>
      </c>
      <c r="CE60" s="570"/>
      <c r="CF60" s="116">
        <v>45516</v>
      </c>
      <c r="CG60" s="95">
        <v>45522</v>
      </c>
      <c r="CH60" s="95"/>
      <c r="CI60" s="95">
        <v>45620</v>
      </c>
      <c r="CJ60" s="95">
        <v>45620</v>
      </c>
      <c r="CK60" s="119">
        <f t="shared" si="21"/>
        <v>1</v>
      </c>
      <c r="CL60" s="119"/>
      <c r="CM60" s="119"/>
      <c r="CN60" s="570"/>
      <c r="CO60" s="116">
        <v>45509</v>
      </c>
      <c r="CP60" s="95">
        <v>45523</v>
      </c>
      <c r="CQ60" s="117"/>
      <c r="CR60" s="95">
        <v>45623</v>
      </c>
      <c r="CS60" s="95">
        <v>45687</v>
      </c>
      <c r="CT60" s="119">
        <f t="shared" si="22"/>
        <v>65</v>
      </c>
      <c r="CU60" s="571"/>
      <c r="CV60" s="116">
        <v>45512</v>
      </c>
      <c r="CW60" s="95">
        <v>45518</v>
      </c>
      <c r="CX60" s="117"/>
      <c r="CY60" s="95" t="s">
        <v>2142</v>
      </c>
      <c r="CZ60" s="95" t="s">
        <v>2142</v>
      </c>
      <c r="DA60" s="119" t="e">
        <f t="shared" si="23"/>
        <v>#VALUE!</v>
      </c>
      <c r="DB60" s="570"/>
      <c r="DC60" s="116">
        <v>45512</v>
      </c>
      <c r="DD60" s="95">
        <v>45518</v>
      </c>
      <c r="DE60" s="117"/>
      <c r="DF60" s="95">
        <v>45591</v>
      </c>
      <c r="DG60" s="95">
        <v>45625</v>
      </c>
      <c r="DH60" s="119">
        <f t="shared" si="24"/>
        <v>35</v>
      </c>
      <c r="DI60" s="144"/>
      <c r="DJ60" s="156" t="str">
        <f>_xlfn.XLOOKUP(E60,[1]CranePad!$D$4:$D$203,[1]CranePad!$E$4:$E$203,0,0,1)</f>
        <v>GP</v>
      </c>
      <c r="DK60" s="155">
        <v>45519</v>
      </c>
      <c r="DL60" s="95">
        <v>45525</v>
      </c>
      <c r="DM60" s="95"/>
      <c r="DN60" s="95">
        <v>45591</v>
      </c>
      <c r="DO60" s="95">
        <v>45625</v>
      </c>
      <c r="DP60" s="119">
        <f t="shared" si="25"/>
        <v>35</v>
      </c>
      <c r="DQ60" s="570"/>
      <c r="DR60" s="123">
        <v>45537</v>
      </c>
      <c r="DS60" s="124">
        <v>45542</v>
      </c>
      <c r="DT60" s="124"/>
      <c r="DU60" s="124">
        <v>45642</v>
      </c>
      <c r="DV60" s="124">
        <v>45651</v>
      </c>
      <c r="DW60" s="119">
        <f t="shared" si="26"/>
        <v>10</v>
      </c>
      <c r="DX60" s="570"/>
      <c r="DY60" s="123">
        <v>45535</v>
      </c>
      <c r="DZ60" s="124">
        <v>45541</v>
      </c>
      <c r="EA60" s="124"/>
      <c r="EB60" s="124">
        <v>45697</v>
      </c>
      <c r="EC60" s="124">
        <v>45721</v>
      </c>
      <c r="ED60" s="119">
        <f t="shared" si="27"/>
        <v>25</v>
      </c>
      <c r="EE60" s="570"/>
      <c r="EF60" s="123">
        <v>45545</v>
      </c>
      <c r="EG60" s="124">
        <v>45554</v>
      </c>
      <c r="EH60" s="124"/>
      <c r="EI60" s="124">
        <v>45683</v>
      </c>
      <c r="EJ60" s="124">
        <v>45690</v>
      </c>
      <c r="EK60" s="119">
        <f t="shared" si="28"/>
        <v>8</v>
      </c>
      <c r="EL60" s="570"/>
      <c r="EM60" s="116">
        <v>45556</v>
      </c>
      <c r="EN60" s="95">
        <v>45558</v>
      </c>
      <c r="EO60" s="95"/>
      <c r="EP60" s="95">
        <v>45690</v>
      </c>
      <c r="EQ60" s="95">
        <v>45692</v>
      </c>
      <c r="ER60" s="119">
        <f t="shared" si="29"/>
        <v>3</v>
      </c>
      <c r="ES60" s="570"/>
      <c r="ET60" s="116">
        <v>45547</v>
      </c>
      <c r="EU60" s="95">
        <v>45548</v>
      </c>
      <c r="EV60" s="95"/>
      <c r="EW60" s="95">
        <v>45724</v>
      </c>
      <c r="EX60" s="95">
        <v>45724</v>
      </c>
      <c r="EY60" s="119">
        <f t="shared" si="30"/>
        <v>1</v>
      </c>
      <c r="EZ60" s="570"/>
      <c r="FA60" s="116">
        <v>45531</v>
      </c>
      <c r="FB60" s="95">
        <v>45537</v>
      </c>
      <c r="FC60" s="95"/>
      <c r="FD60" s="95">
        <v>45657</v>
      </c>
      <c r="FE60" s="95">
        <v>45702</v>
      </c>
      <c r="FF60" s="119">
        <f t="shared" si="31"/>
        <v>46</v>
      </c>
      <c r="FG60" s="570"/>
      <c r="FH60" s="116">
        <v>45547</v>
      </c>
      <c r="FI60" s="95">
        <f t="shared" si="37"/>
        <v>45562</v>
      </c>
      <c r="FJ60" s="95"/>
      <c r="FK60" s="95">
        <v>45658</v>
      </c>
      <c r="FL60" s="95">
        <v>45694</v>
      </c>
      <c r="FM60" s="119">
        <f t="shared" si="32"/>
        <v>37</v>
      </c>
      <c r="FN60" s="144"/>
      <c r="FO60" s="155">
        <f t="shared" si="38"/>
        <v>45548</v>
      </c>
      <c r="FP60" s="95">
        <f t="shared" si="39"/>
        <v>45551</v>
      </c>
      <c r="FQ60" s="121"/>
      <c r="FR60" s="95">
        <v>45726</v>
      </c>
      <c r="FS60" s="95">
        <v>45727</v>
      </c>
      <c r="FT60" s="119">
        <f t="shared" si="33"/>
        <v>2</v>
      </c>
      <c r="FU60" s="570"/>
      <c r="FV60" s="116">
        <f t="shared" si="40"/>
        <v>45562</v>
      </c>
      <c r="FW60" s="95">
        <f t="shared" si="41"/>
        <v>45563</v>
      </c>
      <c r="FX60" s="117"/>
      <c r="FY60" s="95">
        <v>45728</v>
      </c>
      <c r="FZ60" s="95">
        <v>45730</v>
      </c>
      <c r="GA60" s="119">
        <f t="shared" si="34"/>
        <v>3</v>
      </c>
      <c r="GB60" s="570"/>
      <c r="GC60" s="437"/>
      <c r="GD60" s="575"/>
      <c r="GE60" s="572">
        <v>45627</v>
      </c>
      <c r="GG60" s="68"/>
    </row>
    <row r="61" spans="1:189" s="74" customFormat="1" ht="16.5" customHeight="1" x14ac:dyDescent="0.25">
      <c r="A61" s="564" t="s">
        <v>416</v>
      </c>
      <c r="B61" s="73">
        <f t="shared" si="35"/>
        <v>57</v>
      </c>
      <c r="C61" s="73" t="s">
        <v>31</v>
      </c>
      <c r="D61" s="72" t="s">
        <v>1866</v>
      </c>
      <c r="E61" s="95" t="s">
        <v>1877</v>
      </c>
      <c r="F61" s="565" t="s">
        <v>2160</v>
      </c>
      <c r="G61" s="167" t="s">
        <v>430</v>
      </c>
      <c r="H61" s="566" t="str">
        <f>VLOOKUP('200WTG PH-II'!E61,'[1]Stone Column Progress'!$C$6:$D$205,2,0)</f>
        <v>Bauer</v>
      </c>
      <c r="I61" s="574" t="s">
        <v>390</v>
      </c>
      <c r="J61" s="568">
        <v>532499</v>
      </c>
      <c r="K61" s="569">
        <v>2671833</v>
      </c>
      <c r="L61" s="116">
        <v>45300</v>
      </c>
      <c r="M61" s="95">
        <v>45322</v>
      </c>
      <c r="N61" s="117"/>
      <c r="O61" s="95">
        <v>45300</v>
      </c>
      <c r="P61" s="95">
        <v>45322</v>
      </c>
      <c r="Q61" s="570"/>
      <c r="R61" s="118">
        <f>VLOOKUP(E61,'[1]Stone Column Progress'!$C$6:$K$205,6,0)</f>
        <v>253</v>
      </c>
      <c r="S61" s="73">
        <f>VLOOKUP(E61,'[1]Stone Column Progress'!$C$6:$K$205,8,0)</f>
        <v>253</v>
      </c>
      <c r="T61" s="95">
        <v>45441</v>
      </c>
      <c r="U61" s="95">
        <v>45450</v>
      </c>
      <c r="V61" s="117"/>
      <c r="W61" s="95">
        <v>45573</v>
      </c>
      <c r="X61" s="95">
        <v>45587</v>
      </c>
      <c r="Y61" s="119">
        <f t="shared" si="13"/>
        <v>15</v>
      </c>
      <c r="Z61" s="144"/>
      <c r="AA61" s="156"/>
      <c r="AB61" s="95"/>
      <c r="AC61" s="95"/>
      <c r="AD61" s="117"/>
      <c r="AE61" s="95"/>
      <c r="AF61" s="95"/>
      <c r="AG61" s="570"/>
      <c r="AH61" s="116">
        <v>45550</v>
      </c>
      <c r="AI61" s="95">
        <v>45550</v>
      </c>
      <c r="AJ61" s="117"/>
      <c r="AK61" s="95">
        <v>45598</v>
      </c>
      <c r="AL61" s="95">
        <v>45601</v>
      </c>
      <c r="AM61" s="119">
        <f t="shared" si="14"/>
        <v>4</v>
      </c>
      <c r="AN61" s="120"/>
      <c r="AO61" s="158">
        <v>45551</v>
      </c>
      <c r="AP61" s="130">
        <v>45551</v>
      </c>
      <c r="AQ61" s="130"/>
      <c r="AR61" s="130">
        <v>45610</v>
      </c>
      <c r="AS61" s="130">
        <v>45611</v>
      </c>
      <c r="AT61" s="119">
        <f t="shared" si="15"/>
        <v>2</v>
      </c>
      <c r="AU61" s="571"/>
      <c r="AV61" s="116">
        <v>45552</v>
      </c>
      <c r="AW61" s="95">
        <v>45552</v>
      </c>
      <c r="AX61" s="117"/>
      <c r="AY61" s="95">
        <v>45612</v>
      </c>
      <c r="AZ61" s="95">
        <v>45612</v>
      </c>
      <c r="BA61" s="119">
        <f t="shared" si="16"/>
        <v>1</v>
      </c>
      <c r="BB61" s="144"/>
      <c r="BC61" s="155">
        <v>45553</v>
      </c>
      <c r="BD61" s="95">
        <v>45554</v>
      </c>
      <c r="BE61" s="95"/>
      <c r="BF61" s="95">
        <v>45617</v>
      </c>
      <c r="BG61" s="95">
        <v>45619</v>
      </c>
      <c r="BH61" s="119">
        <f t="shared" si="17"/>
        <v>3</v>
      </c>
      <c r="BI61" s="570"/>
      <c r="BJ61" s="116">
        <v>45556</v>
      </c>
      <c r="BK61" s="95">
        <v>45565</v>
      </c>
      <c r="BL61" s="95"/>
      <c r="BM61" s="95">
        <v>45621</v>
      </c>
      <c r="BN61" s="95">
        <v>45626</v>
      </c>
      <c r="BO61" s="119">
        <f t="shared" si="18"/>
        <v>6</v>
      </c>
      <c r="BP61" s="570"/>
      <c r="BQ61" s="116">
        <v>45576</v>
      </c>
      <c r="BR61" s="95">
        <v>45577</v>
      </c>
      <c r="BS61" s="95"/>
      <c r="BT61" s="95">
        <v>45627</v>
      </c>
      <c r="BU61" s="95">
        <v>45628</v>
      </c>
      <c r="BV61" s="119">
        <f t="shared" si="36"/>
        <v>2</v>
      </c>
      <c r="BW61" s="119">
        <f t="shared" si="19"/>
        <v>31</v>
      </c>
      <c r="BX61" s="570"/>
      <c r="BY61" s="116">
        <v>45578</v>
      </c>
      <c r="BZ61" s="95">
        <v>45584</v>
      </c>
      <c r="CA61" s="117"/>
      <c r="CB61" s="95">
        <v>45638</v>
      </c>
      <c r="CC61" s="95">
        <v>45726</v>
      </c>
      <c r="CD61" s="119">
        <f t="shared" si="20"/>
        <v>89</v>
      </c>
      <c r="CE61" s="570"/>
      <c r="CF61" s="116">
        <v>45578</v>
      </c>
      <c r="CG61" s="95">
        <v>45584</v>
      </c>
      <c r="CH61" s="95"/>
      <c r="CI61" s="95">
        <v>45639</v>
      </c>
      <c r="CJ61" s="95">
        <v>45639</v>
      </c>
      <c r="CK61" s="119">
        <f t="shared" si="21"/>
        <v>1</v>
      </c>
      <c r="CL61" s="119"/>
      <c r="CM61" s="119"/>
      <c r="CN61" s="570"/>
      <c r="CO61" s="116">
        <v>45563</v>
      </c>
      <c r="CP61" s="95">
        <v>45577</v>
      </c>
      <c r="CQ61" s="117"/>
      <c r="CR61" s="95">
        <v>45640</v>
      </c>
      <c r="CS61" s="95">
        <v>45675</v>
      </c>
      <c r="CT61" s="119">
        <f t="shared" si="22"/>
        <v>36</v>
      </c>
      <c r="CU61" s="571"/>
      <c r="CV61" s="116">
        <v>45545</v>
      </c>
      <c r="CW61" s="95">
        <v>45551</v>
      </c>
      <c r="CX61" s="117"/>
      <c r="CY61" s="95" t="s">
        <v>2142</v>
      </c>
      <c r="CZ61" s="95" t="s">
        <v>2142</v>
      </c>
      <c r="DA61" s="119" t="e">
        <f t="shared" si="23"/>
        <v>#VALUE!</v>
      </c>
      <c r="DB61" s="570"/>
      <c r="DC61" s="116">
        <v>45545</v>
      </c>
      <c r="DD61" s="95">
        <v>45551</v>
      </c>
      <c r="DE61" s="117"/>
      <c r="DF61" s="95" t="s">
        <v>2142</v>
      </c>
      <c r="DG61" s="95" t="s">
        <v>2142</v>
      </c>
      <c r="DH61" s="119" t="e">
        <f t="shared" si="24"/>
        <v>#VALUE!</v>
      </c>
      <c r="DI61" s="144"/>
      <c r="DJ61" s="156" t="str">
        <f>_xlfn.XLOOKUP(E61,[1]CranePad!$D$4:$D$203,[1]CranePad!$E$4:$E$203,0,0,1)</f>
        <v>GP</v>
      </c>
      <c r="DK61" s="155">
        <v>45552</v>
      </c>
      <c r="DL61" s="95">
        <v>45558</v>
      </c>
      <c r="DM61" s="95"/>
      <c r="DN61" s="95">
        <v>45612</v>
      </c>
      <c r="DO61" s="95">
        <v>45650</v>
      </c>
      <c r="DP61" s="119">
        <f t="shared" si="25"/>
        <v>39</v>
      </c>
      <c r="DQ61" s="570"/>
      <c r="DR61" s="123">
        <v>45599</v>
      </c>
      <c r="DS61" s="124">
        <v>45604</v>
      </c>
      <c r="DT61" s="124"/>
      <c r="DU61" s="124">
        <v>45663</v>
      </c>
      <c r="DV61" s="124">
        <v>45671</v>
      </c>
      <c r="DW61" s="119">
        <f t="shared" si="26"/>
        <v>9</v>
      </c>
      <c r="DX61" s="570"/>
      <c r="DY61" s="123">
        <v>45590</v>
      </c>
      <c r="DZ61" s="124">
        <v>45596</v>
      </c>
      <c r="EA61" s="124"/>
      <c r="EB61" s="124">
        <v>45700</v>
      </c>
      <c r="EC61" s="124">
        <v>45715</v>
      </c>
      <c r="ED61" s="119">
        <f t="shared" si="27"/>
        <v>16</v>
      </c>
      <c r="EE61" s="570"/>
      <c r="EF61" s="123">
        <v>45607</v>
      </c>
      <c r="EG61" s="124">
        <v>45616</v>
      </c>
      <c r="EH61" s="124"/>
      <c r="EI61" s="124">
        <v>45693</v>
      </c>
      <c r="EJ61" s="124">
        <v>45701</v>
      </c>
      <c r="EK61" s="119">
        <f t="shared" si="28"/>
        <v>9</v>
      </c>
      <c r="EL61" s="570"/>
      <c r="EM61" s="116">
        <v>45618</v>
      </c>
      <c r="EN61" s="95">
        <v>45620</v>
      </c>
      <c r="EO61" s="95"/>
      <c r="EP61" s="95">
        <v>45702</v>
      </c>
      <c r="EQ61" s="95">
        <v>45706</v>
      </c>
      <c r="ER61" s="119">
        <f t="shared" si="29"/>
        <v>5</v>
      </c>
      <c r="ES61" s="570"/>
      <c r="ET61" s="116">
        <v>45602</v>
      </c>
      <c r="EU61" s="95">
        <v>45603</v>
      </c>
      <c r="EV61" s="95"/>
      <c r="EW61" s="95">
        <v>45716</v>
      </c>
      <c r="EX61" s="95">
        <v>45716</v>
      </c>
      <c r="EY61" s="119">
        <f t="shared" si="30"/>
        <v>1</v>
      </c>
      <c r="EZ61" s="570"/>
      <c r="FA61" s="116">
        <v>45590</v>
      </c>
      <c r="FB61" s="95">
        <v>45596</v>
      </c>
      <c r="FC61" s="95"/>
      <c r="FD61" s="95">
        <v>45632</v>
      </c>
      <c r="FE61" s="95">
        <v>45638</v>
      </c>
      <c r="FF61" s="119">
        <f t="shared" si="31"/>
        <v>7</v>
      </c>
      <c r="FG61" s="570"/>
      <c r="FH61" s="116">
        <v>45597</v>
      </c>
      <c r="FI61" s="95">
        <f t="shared" si="37"/>
        <v>45612</v>
      </c>
      <c r="FJ61" s="95"/>
      <c r="FK61" s="95">
        <v>45642</v>
      </c>
      <c r="FL61" s="95">
        <v>45666</v>
      </c>
      <c r="FM61" s="119">
        <f t="shared" si="32"/>
        <v>25</v>
      </c>
      <c r="FN61" s="144"/>
      <c r="FO61" s="155">
        <f t="shared" si="38"/>
        <v>45603</v>
      </c>
      <c r="FP61" s="95">
        <f t="shared" si="39"/>
        <v>45606</v>
      </c>
      <c r="FQ61" s="121"/>
      <c r="FR61" s="95">
        <v>45723</v>
      </c>
      <c r="FS61" s="95">
        <v>45725</v>
      </c>
      <c r="FT61" s="119">
        <f t="shared" si="33"/>
        <v>3</v>
      </c>
      <c r="FU61" s="570"/>
      <c r="FV61" s="116">
        <f t="shared" si="40"/>
        <v>45620</v>
      </c>
      <c r="FW61" s="95">
        <f t="shared" si="41"/>
        <v>45621</v>
      </c>
      <c r="FX61" s="117"/>
      <c r="FY61" s="95">
        <v>45726</v>
      </c>
      <c r="FZ61" s="95">
        <v>45727</v>
      </c>
      <c r="GA61" s="119">
        <f t="shared" si="34"/>
        <v>2</v>
      </c>
      <c r="GB61" s="570"/>
      <c r="GC61" s="437"/>
      <c r="GD61" s="575"/>
      <c r="GE61" s="572">
        <v>45627</v>
      </c>
      <c r="GG61" s="68"/>
    </row>
    <row r="62" spans="1:189" s="74" customFormat="1" ht="16.5" customHeight="1" x14ac:dyDescent="0.25">
      <c r="A62" s="564" t="s">
        <v>416</v>
      </c>
      <c r="B62" s="73">
        <f t="shared" si="35"/>
        <v>58</v>
      </c>
      <c r="C62" s="73" t="s">
        <v>31</v>
      </c>
      <c r="D62" s="72" t="s">
        <v>1866</v>
      </c>
      <c r="E62" s="95" t="s">
        <v>1878</v>
      </c>
      <c r="F62" s="565" t="s">
        <v>2160</v>
      </c>
      <c r="G62" s="167" t="s">
        <v>430</v>
      </c>
      <c r="H62" s="566" t="str">
        <f>VLOOKUP('200WTG PH-II'!E62,'[1]Stone Column Progress'!$C$6:$D$205,2,0)</f>
        <v>Sarita infra</v>
      </c>
      <c r="I62" s="574" t="s">
        <v>390</v>
      </c>
      <c r="J62" s="568">
        <v>531847</v>
      </c>
      <c r="K62" s="569">
        <v>2671151</v>
      </c>
      <c r="L62" s="116">
        <v>45085</v>
      </c>
      <c r="M62" s="95">
        <v>45086</v>
      </c>
      <c r="N62" s="117"/>
      <c r="O62" s="95">
        <v>45085</v>
      </c>
      <c r="P62" s="95">
        <v>45086</v>
      </c>
      <c r="Q62" s="570"/>
      <c r="R62" s="118">
        <f>VLOOKUP(E62,'[1]Stone Column Progress'!$C$6:$K$205,6,0)</f>
        <v>199</v>
      </c>
      <c r="S62" s="73">
        <f>VLOOKUP(E62,'[1]Stone Column Progress'!$C$6:$K$205,8,0)</f>
        <v>199</v>
      </c>
      <c r="T62" s="95">
        <v>45439</v>
      </c>
      <c r="U62" s="95">
        <v>45448</v>
      </c>
      <c r="V62" s="117"/>
      <c r="W62" s="95">
        <v>45258</v>
      </c>
      <c r="X62" s="95">
        <v>45273</v>
      </c>
      <c r="Y62" s="119">
        <f t="shared" si="13"/>
        <v>16</v>
      </c>
      <c r="Z62" s="144"/>
      <c r="AA62" s="156"/>
      <c r="AB62" s="95"/>
      <c r="AC62" s="95"/>
      <c r="AD62" s="117"/>
      <c r="AE62" s="95"/>
      <c r="AF62" s="95"/>
      <c r="AG62" s="570"/>
      <c r="AH62" s="116">
        <v>45548</v>
      </c>
      <c r="AI62" s="95">
        <v>45548</v>
      </c>
      <c r="AJ62" s="117"/>
      <c r="AK62" s="95">
        <v>45405</v>
      </c>
      <c r="AL62" s="95">
        <v>45408</v>
      </c>
      <c r="AM62" s="119">
        <f t="shared" si="14"/>
        <v>4</v>
      </c>
      <c r="AN62" s="120"/>
      <c r="AO62" s="158">
        <v>45549</v>
      </c>
      <c r="AP62" s="130">
        <v>45549</v>
      </c>
      <c r="AQ62" s="130"/>
      <c r="AR62" s="130">
        <v>45409</v>
      </c>
      <c r="AS62" s="130">
        <v>45410</v>
      </c>
      <c r="AT62" s="119">
        <f t="shared" si="15"/>
        <v>2</v>
      </c>
      <c r="AU62" s="571"/>
      <c r="AV62" s="116">
        <v>45550</v>
      </c>
      <c r="AW62" s="95">
        <v>45550</v>
      </c>
      <c r="AX62" s="117"/>
      <c r="AY62" s="95">
        <v>45411</v>
      </c>
      <c r="AZ62" s="95">
        <v>45411</v>
      </c>
      <c r="BA62" s="119">
        <f t="shared" si="16"/>
        <v>1</v>
      </c>
      <c r="BB62" s="144"/>
      <c r="BC62" s="155">
        <v>45551</v>
      </c>
      <c r="BD62" s="95">
        <v>45552</v>
      </c>
      <c r="BE62" s="95"/>
      <c r="BF62" s="95">
        <v>45414</v>
      </c>
      <c r="BG62" s="95">
        <v>45415</v>
      </c>
      <c r="BH62" s="119">
        <f t="shared" si="17"/>
        <v>2</v>
      </c>
      <c r="BI62" s="570"/>
      <c r="BJ62" s="116">
        <v>45554</v>
      </c>
      <c r="BK62" s="95">
        <v>45563</v>
      </c>
      <c r="BL62" s="95"/>
      <c r="BM62" s="95">
        <v>45419</v>
      </c>
      <c r="BN62" s="95">
        <v>45465</v>
      </c>
      <c r="BO62" s="119">
        <f t="shared" si="18"/>
        <v>47</v>
      </c>
      <c r="BP62" s="570"/>
      <c r="BQ62" s="116">
        <v>45574</v>
      </c>
      <c r="BR62" s="95">
        <v>45575</v>
      </c>
      <c r="BS62" s="95"/>
      <c r="BT62" s="95">
        <v>45466</v>
      </c>
      <c r="BU62" s="95">
        <v>45467</v>
      </c>
      <c r="BV62" s="119">
        <f t="shared" si="36"/>
        <v>2</v>
      </c>
      <c r="BW62" s="119">
        <f t="shared" si="19"/>
        <v>63</v>
      </c>
      <c r="BX62" s="570"/>
      <c r="BY62" s="116">
        <v>45576</v>
      </c>
      <c r="BZ62" s="95">
        <v>45582</v>
      </c>
      <c r="CA62" s="117"/>
      <c r="CB62" s="95">
        <v>45509</v>
      </c>
      <c r="CC62" s="95">
        <v>45726</v>
      </c>
      <c r="CD62" s="119">
        <f t="shared" si="20"/>
        <v>218</v>
      </c>
      <c r="CE62" s="570"/>
      <c r="CF62" s="116">
        <v>45576</v>
      </c>
      <c r="CG62" s="95">
        <v>45582</v>
      </c>
      <c r="CH62" s="95"/>
      <c r="CI62" s="95">
        <v>45513</v>
      </c>
      <c r="CJ62" s="95">
        <v>45513</v>
      </c>
      <c r="CK62" s="119">
        <f t="shared" si="21"/>
        <v>1</v>
      </c>
      <c r="CL62" s="119"/>
      <c r="CM62" s="119"/>
      <c r="CN62" s="570"/>
      <c r="CO62" s="116">
        <v>45561</v>
      </c>
      <c r="CP62" s="95">
        <v>45575</v>
      </c>
      <c r="CQ62" s="117"/>
      <c r="CR62" s="95">
        <v>45615</v>
      </c>
      <c r="CS62" s="95">
        <v>45655</v>
      </c>
      <c r="CT62" s="119">
        <f t="shared" si="22"/>
        <v>41</v>
      </c>
      <c r="CU62" s="571"/>
      <c r="CV62" s="116">
        <v>45543</v>
      </c>
      <c r="CW62" s="95">
        <v>45549</v>
      </c>
      <c r="CX62" s="117"/>
      <c r="CY62" s="95" t="s">
        <v>2142</v>
      </c>
      <c r="CZ62" s="95" t="s">
        <v>2142</v>
      </c>
      <c r="DA62" s="119" t="e">
        <f t="shared" si="23"/>
        <v>#VALUE!</v>
      </c>
      <c r="DB62" s="570"/>
      <c r="DC62" s="116">
        <v>45543</v>
      </c>
      <c r="DD62" s="95">
        <v>45549</v>
      </c>
      <c r="DE62" s="117"/>
      <c r="DF62" s="95">
        <v>45568</v>
      </c>
      <c r="DG62" s="95">
        <v>45577</v>
      </c>
      <c r="DH62" s="119">
        <f t="shared" si="24"/>
        <v>10</v>
      </c>
      <c r="DI62" s="144"/>
      <c r="DJ62" s="156" t="str">
        <f>_xlfn.XLOOKUP(E62,[1]CranePad!$D$4:$D$203,[1]CranePad!$E$4:$E$203,0,0,1)</f>
        <v>GP</v>
      </c>
      <c r="DK62" s="155">
        <v>45550</v>
      </c>
      <c r="DL62" s="95">
        <v>45556</v>
      </c>
      <c r="DM62" s="95"/>
      <c r="DN62" s="95">
        <v>45568</v>
      </c>
      <c r="DO62" s="95">
        <v>45577</v>
      </c>
      <c r="DP62" s="119">
        <f t="shared" si="25"/>
        <v>10</v>
      </c>
      <c r="DQ62" s="570"/>
      <c r="DR62" s="123">
        <v>45597</v>
      </c>
      <c r="DS62" s="124">
        <v>45602</v>
      </c>
      <c r="DT62" s="124"/>
      <c r="DU62" s="124">
        <v>45578</v>
      </c>
      <c r="DV62" s="124">
        <v>45585</v>
      </c>
      <c r="DW62" s="119">
        <f t="shared" si="26"/>
        <v>8</v>
      </c>
      <c r="DX62" s="570"/>
      <c r="DY62" s="123">
        <v>45583</v>
      </c>
      <c r="DZ62" s="124">
        <v>45589</v>
      </c>
      <c r="EA62" s="124"/>
      <c r="EB62" s="124">
        <v>45654</v>
      </c>
      <c r="EC62" s="124">
        <v>45712</v>
      </c>
      <c r="ED62" s="119">
        <f t="shared" si="27"/>
        <v>59</v>
      </c>
      <c r="EE62" s="570"/>
      <c r="EF62" s="123">
        <v>45605</v>
      </c>
      <c r="EG62" s="124">
        <v>45614</v>
      </c>
      <c r="EH62" s="124"/>
      <c r="EI62" s="124">
        <v>45588</v>
      </c>
      <c r="EJ62" s="124">
        <v>45621</v>
      </c>
      <c r="EK62" s="119">
        <f t="shared" si="28"/>
        <v>34</v>
      </c>
      <c r="EL62" s="570"/>
      <c r="EM62" s="116">
        <v>45616</v>
      </c>
      <c r="EN62" s="95">
        <v>45618</v>
      </c>
      <c r="EO62" s="95"/>
      <c r="EP62" s="95">
        <v>45638</v>
      </c>
      <c r="EQ62" s="95">
        <v>45646</v>
      </c>
      <c r="ER62" s="119">
        <f t="shared" si="29"/>
        <v>9</v>
      </c>
      <c r="ES62" s="570"/>
      <c r="ET62" s="116">
        <v>45595</v>
      </c>
      <c r="EU62" s="95">
        <v>45596</v>
      </c>
      <c r="EV62" s="95"/>
      <c r="EW62" s="95">
        <v>45717</v>
      </c>
      <c r="EX62" s="95">
        <v>45717</v>
      </c>
      <c r="EY62" s="119">
        <f t="shared" si="30"/>
        <v>1</v>
      </c>
      <c r="EZ62" s="570"/>
      <c r="FA62" s="116">
        <v>45583</v>
      </c>
      <c r="FB62" s="95">
        <v>45589</v>
      </c>
      <c r="FC62" s="95"/>
      <c r="FD62" s="95">
        <v>45649</v>
      </c>
      <c r="FE62" s="95">
        <v>45692</v>
      </c>
      <c r="FF62" s="119">
        <f t="shared" si="31"/>
        <v>44</v>
      </c>
      <c r="FG62" s="570"/>
      <c r="FH62" s="116">
        <v>45597</v>
      </c>
      <c r="FI62" s="95">
        <f t="shared" si="37"/>
        <v>45612</v>
      </c>
      <c r="FJ62" s="95"/>
      <c r="FK62" s="95">
        <v>45642</v>
      </c>
      <c r="FL62" s="95">
        <v>45666</v>
      </c>
      <c r="FM62" s="119">
        <f t="shared" si="32"/>
        <v>25</v>
      </c>
      <c r="FN62" s="144"/>
      <c r="FO62" s="155">
        <f t="shared" si="38"/>
        <v>45596</v>
      </c>
      <c r="FP62" s="95">
        <f t="shared" si="39"/>
        <v>45599</v>
      </c>
      <c r="FQ62" s="121"/>
      <c r="FR62" s="95">
        <v>45723</v>
      </c>
      <c r="FS62" s="95">
        <v>45725</v>
      </c>
      <c r="FT62" s="119">
        <f t="shared" si="33"/>
        <v>3</v>
      </c>
      <c r="FU62" s="570"/>
      <c r="FV62" s="116">
        <f t="shared" si="40"/>
        <v>45618</v>
      </c>
      <c r="FW62" s="95">
        <f t="shared" si="41"/>
        <v>45619</v>
      </c>
      <c r="FX62" s="117"/>
      <c r="FY62" s="95">
        <v>45726</v>
      </c>
      <c r="FZ62" s="95">
        <v>45728</v>
      </c>
      <c r="GA62" s="119">
        <f t="shared" si="34"/>
        <v>3</v>
      </c>
      <c r="GB62" s="570"/>
      <c r="GC62" s="437"/>
      <c r="GD62" s="575"/>
      <c r="GE62" s="572">
        <v>45627</v>
      </c>
      <c r="GG62" s="68"/>
    </row>
    <row r="63" spans="1:189" s="74" customFormat="1" ht="16.5" customHeight="1" x14ac:dyDescent="0.25">
      <c r="A63" s="564" t="s">
        <v>416</v>
      </c>
      <c r="B63" s="73">
        <f t="shared" si="35"/>
        <v>59</v>
      </c>
      <c r="C63" s="73" t="s">
        <v>31</v>
      </c>
      <c r="D63" s="75" t="s">
        <v>206</v>
      </c>
      <c r="E63" s="95" t="s">
        <v>1879</v>
      </c>
      <c r="F63" s="565" t="s">
        <v>2160</v>
      </c>
      <c r="G63" s="167" t="s">
        <v>386</v>
      </c>
      <c r="H63" s="566" t="str">
        <f>VLOOKUP('200WTG PH-II'!E63,'[1]Stone Column Progress'!$C$6:$D$205,2,0)</f>
        <v>Sarita infra</v>
      </c>
      <c r="I63" s="574" t="s">
        <v>390</v>
      </c>
      <c r="J63" s="568">
        <v>531204</v>
      </c>
      <c r="K63" s="569">
        <v>2670430</v>
      </c>
      <c r="L63" s="116">
        <v>45085</v>
      </c>
      <c r="M63" s="95">
        <v>45086</v>
      </c>
      <c r="N63" s="117"/>
      <c r="O63" s="95">
        <v>45085</v>
      </c>
      <c r="P63" s="95">
        <v>45086</v>
      </c>
      <c r="Q63" s="570"/>
      <c r="R63" s="118">
        <f>VLOOKUP(E63,'[1]Stone Column Progress'!$C$6:$K$205,6,0)</f>
        <v>163</v>
      </c>
      <c r="S63" s="73">
        <f>VLOOKUP(E63,'[1]Stone Column Progress'!$C$6:$K$205,8,0)</f>
        <v>163</v>
      </c>
      <c r="T63" s="95">
        <v>45419</v>
      </c>
      <c r="U63" s="95">
        <v>45428</v>
      </c>
      <c r="V63" s="117"/>
      <c r="W63" s="95">
        <v>45419</v>
      </c>
      <c r="X63" s="95">
        <v>45429</v>
      </c>
      <c r="Y63" s="119">
        <f t="shared" si="13"/>
        <v>11</v>
      </c>
      <c r="Z63" s="144"/>
      <c r="AA63" s="156"/>
      <c r="AB63" s="95"/>
      <c r="AC63" s="95"/>
      <c r="AD63" s="117"/>
      <c r="AE63" s="95"/>
      <c r="AF63" s="95"/>
      <c r="AG63" s="570"/>
      <c r="AH63" s="116">
        <v>45553</v>
      </c>
      <c r="AI63" s="95">
        <v>45553</v>
      </c>
      <c r="AJ63" s="117"/>
      <c r="AK63" s="95">
        <v>45437</v>
      </c>
      <c r="AL63" s="95">
        <v>45439</v>
      </c>
      <c r="AM63" s="119">
        <f t="shared" si="14"/>
        <v>3</v>
      </c>
      <c r="AN63" s="120"/>
      <c r="AO63" s="158">
        <v>45554</v>
      </c>
      <c r="AP63" s="130">
        <v>45554</v>
      </c>
      <c r="AQ63" s="130"/>
      <c r="AR63" s="130">
        <v>45441</v>
      </c>
      <c r="AS63" s="130">
        <v>45442</v>
      </c>
      <c r="AT63" s="119">
        <f t="shared" si="15"/>
        <v>2</v>
      </c>
      <c r="AU63" s="571"/>
      <c r="AV63" s="116">
        <v>45555</v>
      </c>
      <c r="AW63" s="95">
        <v>45555</v>
      </c>
      <c r="AX63" s="117"/>
      <c r="AY63" s="95">
        <v>45444</v>
      </c>
      <c r="AZ63" s="95">
        <v>45444</v>
      </c>
      <c r="BA63" s="119">
        <f t="shared" si="16"/>
        <v>1</v>
      </c>
      <c r="BB63" s="144"/>
      <c r="BC63" s="155">
        <v>45556</v>
      </c>
      <c r="BD63" s="95">
        <v>45557</v>
      </c>
      <c r="BE63" s="95"/>
      <c r="BF63" s="95">
        <v>45553</v>
      </c>
      <c r="BG63" s="95">
        <v>45560</v>
      </c>
      <c r="BH63" s="119">
        <f t="shared" si="17"/>
        <v>8</v>
      </c>
      <c r="BI63" s="570"/>
      <c r="BJ63" s="116">
        <v>45559</v>
      </c>
      <c r="BK63" s="95">
        <v>45566</v>
      </c>
      <c r="BL63" s="95"/>
      <c r="BM63" s="95">
        <v>45561</v>
      </c>
      <c r="BN63" s="95">
        <v>45604</v>
      </c>
      <c r="BO63" s="119">
        <f t="shared" si="18"/>
        <v>44</v>
      </c>
      <c r="BP63" s="570"/>
      <c r="BQ63" s="116">
        <v>45569</v>
      </c>
      <c r="BR63" s="95">
        <v>45570</v>
      </c>
      <c r="BS63" s="95"/>
      <c r="BT63" s="95">
        <v>45606</v>
      </c>
      <c r="BU63" s="95">
        <v>45607</v>
      </c>
      <c r="BV63" s="119">
        <f t="shared" si="36"/>
        <v>2</v>
      </c>
      <c r="BW63" s="119">
        <f t="shared" si="19"/>
        <v>171</v>
      </c>
      <c r="BX63" s="570"/>
      <c r="BY63" s="116">
        <v>45572</v>
      </c>
      <c r="BZ63" s="95">
        <v>45578</v>
      </c>
      <c r="CA63" s="117"/>
      <c r="CB63" s="95">
        <v>45617</v>
      </c>
      <c r="CC63" s="95">
        <v>45795</v>
      </c>
      <c r="CD63" s="119">
        <f t="shared" si="20"/>
        <v>179</v>
      </c>
      <c r="CE63" s="570"/>
      <c r="CF63" s="116">
        <v>45572</v>
      </c>
      <c r="CG63" s="95">
        <v>45578</v>
      </c>
      <c r="CH63" s="95"/>
      <c r="CI63" s="95">
        <v>45617</v>
      </c>
      <c r="CJ63" s="95">
        <v>45618</v>
      </c>
      <c r="CK63" s="119">
        <f t="shared" si="21"/>
        <v>2</v>
      </c>
      <c r="CL63" s="119"/>
      <c r="CM63" s="119"/>
      <c r="CN63" s="570"/>
      <c r="CO63" s="116">
        <v>45566</v>
      </c>
      <c r="CP63" s="95">
        <v>45580</v>
      </c>
      <c r="CQ63" s="117"/>
      <c r="CR63" s="95">
        <v>45620</v>
      </c>
      <c r="CS63" s="95">
        <v>45688</v>
      </c>
      <c r="CT63" s="119">
        <f t="shared" si="22"/>
        <v>69</v>
      </c>
      <c r="CU63" s="571"/>
      <c r="CV63" s="116">
        <v>45537</v>
      </c>
      <c r="CW63" s="95">
        <v>45543</v>
      </c>
      <c r="CX63" s="117"/>
      <c r="CY63" s="95" t="s">
        <v>2142</v>
      </c>
      <c r="CZ63" s="95" t="s">
        <v>2142</v>
      </c>
      <c r="DA63" s="119" t="e">
        <f t="shared" si="23"/>
        <v>#VALUE!</v>
      </c>
      <c r="DB63" s="570"/>
      <c r="DC63" s="116">
        <v>45537</v>
      </c>
      <c r="DD63" s="95">
        <v>45543</v>
      </c>
      <c r="DE63" s="117"/>
      <c r="DF63" s="95" t="s">
        <v>2142</v>
      </c>
      <c r="DG63" s="95" t="s">
        <v>2142</v>
      </c>
      <c r="DH63" s="119" t="e">
        <f t="shared" si="24"/>
        <v>#VALUE!</v>
      </c>
      <c r="DI63" s="144"/>
      <c r="DJ63" s="156" t="str">
        <f>_xlfn.XLOOKUP(E63,[1]CranePad!$D$4:$D$203,[1]CranePad!$E$4:$E$203,0,0,1)</f>
        <v>SS Jadeja</v>
      </c>
      <c r="DK63" s="155">
        <v>45576</v>
      </c>
      <c r="DL63" s="95">
        <v>45582</v>
      </c>
      <c r="DM63" s="95"/>
      <c r="DN63" s="95">
        <v>45608</v>
      </c>
      <c r="DO63" s="95">
        <v>45630</v>
      </c>
      <c r="DP63" s="119">
        <f t="shared" si="25"/>
        <v>23</v>
      </c>
      <c r="DQ63" s="570"/>
      <c r="DR63" s="123">
        <v>45592</v>
      </c>
      <c r="DS63" s="124">
        <v>45597</v>
      </c>
      <c r="DT63" s="124"/>
      <c r="DU63" s="124">
        <v>45632</v>
      </c>
      <c r="DV63" s="124">
        <v>45642</v>
      </c>
      <c r="DW63" s="119">
        <f t="shared" si="26"/>
        <v>11</v>
      </c>
      <c r="DX63" s="570"/>
      <c r="DY63" s="123">
        <v>45588</v>
      </c>
      <c r="DZ63" s="124">
        <v>45594</v>
      </c>
      <c r="EA63" s="124"/>
      <c r="EB63" s="124">
        <v>45691</v>
      </c>
      <c r="EC63" s="124">
        <v>45718</v>
      </c>
      <c r="ED63" s="119">
        <f t="shared" si="27"/>
        <v>28</v>
      </c>
      <c r="EE63" s="570"/>
      <c r="EF63" s="123">
        <v>45599</v>
      </c>
      <c r="EG63" s="124">
        <v>45608</v>
      </c>
      <c r="EH63" s="124"/>
      <c r="EI63" s="124">
        <v>45650</v>
      </c>
      <c r="EJ63" s="124">
        <v>45657</v>
      </c>
      <c r="EK63" s="119">
        <f t="shared" si="28"/>
        <v>8</v>
      </c>
      <c r="EL63" s="570"/>
      <c r="EM63" s="116">
        <v>45609</v>
      </c>
      <c r="EN63" s="95">
        <v>45611</v>
      </c>
      <c r="EO63" s="95"/>
      <c r="EP63" s="95">
        <v>45657</v>
      </c>
      <c r="EQ63" s="95">
        <v>45661</v>
      </c>
      <c r="ER63" s="119">
        <f t="shared" si="29"/>
        <v>5</v>
      </c>
      <c r="ES63" s="570"/>
      <c r="ET63" s="116">
        <v>45600</v>
      </c>
      <c r="EU63" s="95">
        <v>45601</v>
      </c>
      <c r="EV63" s="95"/>
      <c r="EW63" s="95">
        <v>45731</v>
      </c>
      <c r="EX63" s="95">
        <v>45731</v>
      </c>
      <c r="EY63" s="119">
        <f t="shared" si="30"/>
        <v>1</v>
      </c>
      <c r="EZ63" s="570"/>
      <c r="FA63" s="116">
        <v>45588</v>
      </c>
      <c r="FB63" s="95">
        <v>45594</v>
      </c>
      <c r="FC63" s="95"/>
      <c r="FD63" s="95">
        <v>45684</v>
      </c>
      <c r="FE63" s="95">
        <v>45706</v>
      </c>
      <c r="FF63" s="119">
        <f t="shared" si="31"/>
        <v>23</v>
      </c>
      <c r="FG63" s="570"/>
      <c r="FH63" s="116">
        <v>45597</v>
      </c>
      <c r="FI63" s="95">
        <f t="shared" si="37"/>
        <v>45612</v>
      </c>
      <c r="FJ63" s="95"/>
      <c r="FK63" s="95">
        <v>45658</v>
      </c>
      <c r="FL63" s="95">
        <v>45694</v>
      </c>
      <c r="FM63" s="119">
        <f t="shared" si="32"/>
        <v>37</v>
      </c>
      <c r="FN63" s="144"/>
      <c r="FO63" s="155">
        <f t="shared" si="38"/>
        <v>45601</v>
      </c>
      <c r="FP63" s="95">
        <f t="shared" si="39"/>
        <v>45604</v>
      </c>
      <c r="FQ63" s="121"/>
      <c r="FR63" s="95">
        <v>45742</v>
      </c>
      <c r="FS63" s="95">
        <v>45745</v>
      </c>
      <c r="FT63" s="119">
        <f t="shared" si="33"/>
        <v>4</v>
      </c>
      <c r="FU63" s="570"/>
      <c r="FV63" s="116">
        <f t="shared" si="40"/>
        <v>45612</v>
      </c>
      <c r="FW63" s="95">
        <f t="shared" si="41"/>
        <v>45613</v>
      </c>
      <c r="FX63" s="117"/>
      <c r="FY63" s="95">
        <v>45764</v>
      </c>
      <c r="FZ63" s="95">
        <v>45764</v>
      </c>
      <c r="GA63" s="119">
        <f t="shared" si="34"/>
        <v>1</v>
      </c>
      <c r="GB63" s="570"/>
      <c r="GC63" s="437"/>
      <c r="GD63" s="575"/>
      <c r="GE63" s="572">
        <v>45627</v>
      </c>
      <c r="GG63" s="68"/>
    </row>
    <row r="64" spans="1:189" s="74" customFormat="1" ht="16.5" customHeight="1" x14ac:dyDescent="0.25">
      <c r="A64" s="564" t="s">
        <v>416</v>
      </c>
      <c r="B64" s="73">
        <f t="shared" si="35"/>
        <v>60</v>
      </c>
      <c r="C64" s="73" t="s">
        <v>31</v>
      </c>
      <c r="D64" s="75" t="s">
        <v>206</v>
      </c>
      <c r="E64" s="95" t="s">
        <v>1881</v>
      </c>
      <c r="F64" s="565" t="s">
        <v>2160</v>
      </c>
      <c r="G64" s="167" t="s">
        <v>386</v>
      </c>
      <c r="H64" s="566" t="str">
        <f>VLOOKUP('200WTG PH-II'!E64,'[1]Stone Column Progress'!$C$6:$D$205,2,0)</f>
        <v>Sarita infra</v>
      </c>
      <c r="I64" s="574" t="s">
        <v>390</v>
      </c>
      <c r="J64" s="568">
        <v>531014</v>
      </c>
      <c r="K64" s="569">
        <v>2671416</v>
      </c>
      <c r="L64" s="116">
        <v>45303</v>
      </c>
      <c r="M64" s="95">
        <v>45323</v>
      </c>
      <c r="N64" s="117"/>
      <c r="O64" s="95">
        <v>45303</v>
      </c>
      <c r="P64" s="95">
        <v>45323</v>
      </c>
      <c r="Q64" s="570"/>
      <c r="R64" s="118">
        <f>VLOOKUP(E64,'[1]Stone Column Progress'!$C$6:$K$205,6,0)</f>
        <v>199</v>
      </c>
      <c r="S64" s="73">
        <f>VLOOKUP(E64,'[1]Stone Column Progress'!$C$6:$K$205,8,0)</f>
        <v>199</v>
      </c>
      <c r="T64" s="95">
        <v>45418</v>
      </c>
      <c r="U64" s="95">
        <v>45427</v>
      </c>
      <c r="V64" s="117"/>
      <c r="W64" s="95">
        <v>45274</v>
      </c>
      <c r="X64" s="95">
        <v>45285</v>
      </c>
      <c r="Y64" s="119">
        <f t="shared" si="13"/>
        <v>12</v>
      </c>
      <c r="Z64" s="144"/>
      <c r="AA64" s="156"/>
      <c r="AB64" s="95"/>
      <c r="AC64" s="95"/>
      <c r="AD64" s="117"/>
      <c r="AE64" s="95"/>
      <c r="AF64" s="95"/>
      <c r="AG64" s="570"/>
      <c r="AH64" s="116">
        <v>45552</v>
      </c>
      <c r="AI64" s="95">
        <v>45552</v>
      </c>
      <c r="AJ64" s="117"/>
      <c r="AK64" s="95">
        <v>45412</v>
      </c>
      <c r="AL64" s="95">
        <v>45416</v>
      </c>
      <c r="AM64" s="119">
        <f t="shared" si="14"/>
        <v>5</v>
      </c>
      <c r="AN64" s="120"/>
      <c r="AO64" s="158">
        <v>45553</v>
      </c>
      <c r="AP64" s="130">
        <v>45553</v>
      </c>
      <c r="AQ64" s="130"/>
      <c r="AR64" s="130">
        <v>45417</v>
      </c>
      <c r="AS64" s="130">
        <v>45417</v>
      </c>
      <c r="AT64" s="119">
        <f t="shared" si="15"/>
        <v>1</v>
      </c>
      <c r="AU64" s="571"/>
      <c r="AV64" s="116">
        <v>45554</v>
      </c>
      <c r="AW64" s="95">
        <v>45554</v>
      </c>
      <c r="AX64" s="117"/>
      <c r="AY64" s="95">
        <v>45420</v>
      </c>
      <c r="AZ64" s="95">
        <v>45420</v>
      </c>
      <c r="BA64" s="119">
        <f t="shared" si="16"/>
        <v>1</v>
      </c>
      <c r="BB64" s="144"/>
      <c r="BC64" s="155">
        <v>45555</v>
      </c>
      <c r="BD64" s="95">
        <v>45556</v>
      </c>
      <c r="BE64" s="95"/>
      <c r="BF64" s="95">
        <v>45426</v>
      </c>
      <c r="BG64" s="95">
        <v>45427</v>
      </c>
      <c r="BH64" s="119">
        <f t="shared" si="17"/>
        <v>2</v>
      </c>
      <c r="BI64" s="570"/>
      <c r="BJ64" s="116">
        <v>45558</v>
      </c>
      <c r="BK64" s="95">
        <v>45565</v>
      </c>
      <c r="BL64" s="95"/>
      <c r="BM64" s="95">
        <v>45434</v>
      </c>
      <c r="BN64" s="95">
        <v>45503</v>
      </c>
      <c r="BO64" s="119">
        <f t="shared" si="18"/>
        <v>70</v>
      </c>
      <c r="BP64" s="570"/>
      <c r="BQ64" s="116">
        <v>45568</v>
      </c>
      <c r="BR64" s="95">
        <v>45569</v>
      </c>
      <c r="BS64" s="95"/>
      <c r="BT64" s="95">
        <v>45505</v>
      </c>
      <c r="BU64" s="95">
        <v>45506</v>
      </c>
      <c r="BV64" s="119">
        <f t="shared" si="36"/>
        <v>2</v>
      </c>
      <c r="BW64" s="119">
        <f t="shared" si="19"/>
        <v>95</v>
      </c>
      <c r="BX64" s="570"/>
      <c r="BY64" s="116">
        <v>45571</v>
      </c>
      <c r="BZ64" s="95">
        <v>45577</v>
      </c>
      <c r="CA64" s="117"/>
      <c r="CB64" s="95">
        <v>45514</v>
      </c>
      <c r="CC64" s="95">
        <v>45728</v>
      </c>
      <c r="CD64" s="119">
        <f t="shared" si="20"/>
        <v>215</v>
      </c>
      <c r="CE64" s="570"/>
      <c r="CF64" s="116">
        <v>45571</v>
      </c>
      <c r="CG64" s="95">
        <v>45577</v>
      </c>
      <c r="CH64" s="95"/>
      <c r="CI64" s="95">
        <v>45520</v>
      </c>
      <c r="CJ64" s="95">
        <v>45520</v>
      </c>
      <c r="CK64" s="119">
        <f t="shared" si="21"/>
        <v>1</v>
      </c>
      <c r="CL64" s="119"/>
      <c r="CM64" s="119"/>
      <c r="CN64" s="570"/>
      <c r="CO64" s="116">
        <v>45565</v>
      </c>
      <c r="CP64" s="95">
        <v>45579</v>
      </c>
      <c r="CQ64" s="117"/>
      <c r="CR64" s="95">
        <v>45646</v>
      </c>
      <c r="CS64" s="95">
        <v>45672</v>
      </c>
      <c r="CT64" s="119">
        <f t="shared" si="22"/>
        <v>27</v>
      </c>
      <c r="CU64" s="571"/>
      <c r="CV64" s="116">
        <v>45537</v>
      </c>
      <c r="CW64" s="95">
        <v>45543</v>
      </c>
      <c r="CX64" s="117"/>
      <c r="CY64" s="95" t="s">
        <v>2142</v>
      </c>
      <c r="CZ64" s="95" t="s">
        <v>2142</v>
      </c>
      <c r="DA64" s="119" t="e">
        <f t="shared" si="23"/>
        <v>#VALUE!</v>
      </c>
      <c r="DB64" s="570"/>
      <c r="DC64" s="116">
        <v>45537</v>
      </c>
      <c r="DD64" s="95">
        <v>45543</v>
      </c>
      <c r="DE64" s="117"/>
      <c r="DF64" s="95">
        <v>45587</v>
      </c>
      <c r="DG64" s="95">
        <v>45606</v>
      </c>
      <c r="DH64" s="119">
        <f t="shared" si="24"/>
        <v>20</v>
      </c>
      <c r="DI64" s="144"/>
      <c r="DJ64" s="156" t="str">
        <f>_xlfn.XLOOKUP(E64,[1]CranePad!$D$4:$D$203,[1]CranePad!$E$4:$E$203,0,0,1)</f>
        <v>Vaibhav</v>
      </c>
      <c r="DK64" s="155">
        <v>45575</v>
      </c>
      <c r="DL64" s="95">
        <v>45581</v>
      </c>
      <c r="DM64" s="95"/>
      <c r="DN64" s="95">
        <v>45587</v>
      </c>
      <c r="DO64" s="95">
        <v>45606</v>
      </c>
      <c r="DP64" s="119">
        <f t="shared" si="25"/>
        <v>20</v>
      </c>
      <c r="DQ64" s="570"/>
      <c r="DR64" s="123">
        <v>45591</v>
      </c>
      <c r="DS64" s="124">
        <v>45596</v>
      </c>
      <c r="DT64" s="124"/>
      <c r="DU64" s="124">
        <v>45606</v>
      </c>
      <c r="DV64" s="124">
        <v>45613</v>
      </c>
      <c r="DW64" s="119">
        <f t="shared" si="26"/>
        <v>8</v>
      </c>
      <c r="DX64" s="570"/>
      <c r="DY64" s="123">
        <v>45587</v>
      </c>
      <c r="DZ64" s="124">
        <v>45593</v>
      </c>
      <c r="EA64" s="124"/>
      <c r="EB64" s="124">
        <v>45691</v>
      </c>
      <c r="EC64" s="124">
        <v>45717</v>
      </c>
      <c r="ED64" s="119">
        <f t="shared" si="27"/>
        <v>27</v>
      </c>
      <c r="EE64" s="570"/>
      <c r="EF64" s="123">
        <v>45598</v>
      </c>
      <c r="EG64" s="124">
        <v>45607</v>
      </c>
      <c r="EH64" s="124"/>
      <c r="EI64" s="124">
        <v>45621</v>
      </c>
      <c r="EJ64" s="124">
        <v>45632</v>
      </c>
      <c r="EK64" s="119">
        <f t="shared" si="28"/>
        <v>12</v>
      </c>
      <c r="EL64" s="570"/>
      <c r="EM64" s="116">
        <v>45608</v>
      </c>
      <c r="EN64" s="95">
        <v>45610</v>
      </c>
      <c r="EO64" s="95"/>
      <c r="EP64" s="95">
        <v>45633</v>
      </c>
      <c r="EQ64" s="95">
        <v>45637</v>
      </c>
      <c r="ER64" s="119">
        <f t="shared" si="29"/>
        <v>5</v>
      </c>
      <c r="ES64" s="570"/>
      <c r="ET64" s="116">
        <v>45599</v>
      </c>
      <c r="EU64" s="95">
        <v>45600</v>
      </c>
      <c r="EV64" s="95"/>
      <c r="EW64" s="95">
        <v>45726</v>
      </c>
      <c r="EX64" s="95">
        <v>45726</v>
      </c>
      <c r="EY64" s="119">
        <f t="shared" si="30"/>
        <v>1</v>
      </c>
      <c r="EZ64" s="570"/>
      <c r="FA64" s="116">
        <v>45587</v>
      </c>
      <c r="FB64" s="95">
        <v>45593</v>
      </c>
      <c r="FC64" s="95"/>
      <c r="FD64" s="95">
        <v>45704</v>
      </c>
      <c r="FE64" s="95">
        <v>45714</v>
      </c>
      <c r="FF64" s="119">
        <f t="shared" si="31"/>
        <v>11</v>
      </c>
      <c r="FG64" s="570"/>
      <c r="FH64" s="116">
        <v>45570</v>
      </c>
      <c r="FI64" s="95">
        <f t="shared" si="37"/>
        <v>45585</v>
      </c>
      <c r="FJ64" s="95"/>
      <c r="FK64" s="95">
        <v>45658</v>
      </c>
      <c r="FL64" s="95">
        <v>45694</v>
      </c>
      <c r="FM64" s="119">
        <f t="shared" si="32"/>
        <v>37</v>
      </c>
      <c r="FN64" s="144"/>
      <c r="FO64" s="155">
        <f t="shared" si="38"/>
        <v>45600</v>
      </c>
      <c r="FP64" s="95">
        <f t="shared" si="39"/>
        <v>45603</v>
      </c>
      <c r="FQ64" s="121"/>
      <c r="FR64" s="95">
        <v>45742</v>
      </c>
      <c r="FS64" s="95">
        <v>45745</v>
      </c>
      <c r="FT64" s="119">
        <f t="shared" si="33"/>
        <v>4</v>
      </c>
      <c r="FU64" s="570"/>
      <c r="FV64" s="116">
        <f t="shared" si="40"/>
        <v>45610</v>
      </c>
      <c r="FW64" s="95">
        <f t="shared" si="41"/>
        <v>45611</v>
      </c>
      <c r="FX64" s="117"/>
      <c r="FY64" s="95">
        <v>45764</v>
      </c>
      <c r="FZ64" s="95">
        <v>45764</v>
      </c>
      <c r="GA64" s="119">
        <f t="shared" si="34"/>
        <v>1</v>
      </c>
      <c r="GB64" s="570"/>
      <c r="GC64" s="437"/>
      <c r="GD64" s="575"/>
      <c r="GE64" s="572">
        <v>45627</v>
      </c>
      <c r="GG64" s="68"/>
    </row>
    <row r="65" spans="1:189" s="74" customFormat="1" ht="16.5" customHeight="1" x14ac:dyDescent="0.25">
      <c r="A65" s="564" t="s">
        <v>2226</v>
      </c>
      <c r="B65" s="73">
        <f t="shared" si="35"/>
        <v>61</v>
      </c>
      <c r="C65" s="73" t="s">
        <v>31</v>
      </c>
      <c r="D65" s="72" t="s">
        <v>1866</v>
      </c>
      <c r="E65" s="95" t="s">
        <v>1882</v>
      </c>
      <c r="F65" s="565" t="s">
        <v>2160</v>
      </c>
      <c r="G65" s="167" t="s">
        <v>402</v>
      </c>
      <c r="H65" s="566" t="str">
        <f>VLOOKUP('200WTG PH-II'!E65,'[1]Stone Column Progress'!$C$6:$D$205,2,0)</f>
        <v>Menard</v>
      </c>
      <c r="I65" s="574" t="s">
        <v>390</v>
      </c>
      <c r="J65" s="568">
        <v>530174</v>
      </c>
      <c r="K65" s="569">
        <v>2671720</v>
      </c>
      <c r="L65" s="116">
        <v>45305</v>
      </c>
      <c r="M65" s="95">
        <v>45323</v>
      </c>
      <c r="N65" s="117"/>
      <c r="O65" s="95">
        <v>45305</v>
      </c>
      <c r="P65" s="95">
        <v>45323</v>
      </c>
      <c r="Q65" s="570"/>
      <c r="R65" s="118">
        <f>VLOOKUP(E65,'[1]Stone Column Progress'!$C$6:$K$205,6,0)</f>
        <v>211</v>
      </c>
      <c r="S65" s="73">
        <f>VLOOKUP(E65,'[1]Stone Column Progress'!$C$6:$K$205,8,0)</f>
        <v>211</v>
      </c>
      <c r="T65" s="95">
        <v>45450</v>
      </c>
      <c r="U65" s="95">
        <v>45459</v>
      </c>
      <c r="V65" s="117"/>
      <c r="W65" s="95">
        <v>45472</v>
      </c>
      <c r="X65" s="95">
        <v>45603</v>
      </c>
      <c r="Y65" s="119">
        <f t="shared" si="13"/>
        <v>132</v>
      </c>
      <c r="Z65" s="144"/>
      <c r="AA65" s="155" t="s">
        <v>389</v>
      </c>
      <c r="AB65" s="95">
        <v>45628</v>
      </c>
      <c r="AC65" s="95">
        <v>45637</v>
      </c>
      <c r="AD65" s="117"/>
      <c r="AE65" s="95">
        <v>45622</v>
      </c>
      <c r="AF65" s="95">
        <v>45637</v>
      </c>
      <c r="AG65" s="570"/>
      <c r="AH65" s="116">
        <v>45553</v>
      </c>
      <c r="AI65" s="95">
        <v>45553</v>
      </c>
      <c r="AJ65" s="117"/>
      <c r="AK65" s="95">
        <v>45654</v>
      </c>
      <c r="AL65" s="95">
        <v>45657</v>
      </c>
      <c r="AM65" s="119">
        <f t="shared" si="14"/>
        <v>4</v>
      </c>
      <c r="AN65" s="120"/>
      <c r="AO65" s="158">
        <v>45554</v>
      </c>
      <c r="AP65" s="130">
        <v>45554</v>
      </c>
      <c r="AQ65" s="130"/>
      <c r="AR65" s="130">
        <v>45658</v>
      </c>
      <c r="AS65" s="130">
        <v>45660</v>
      </c>
      <c r="AT65" s="119">
        <f t="shared" si="15"/>
        <v>3</v>
      </c>
      <c r="AU65" s="571"/>
      <c r="AV65" s="116">
        <v>45555</v>
      </c>
      <c r="AW65" s="95">
        <v>45555</v>
      </c>
      <c r="AX65" s="117"/>
      <c r="AY65" s="95">
        <v>45662</v>
      </c>
      <c r="AZ65" s="95">
        <v>45662</v>
      </c>
      <c r="BA65" s="119">
        <f t="shared" si="16"/>
        <v>1</v>
      </c>
      <c r="BB65" s="144"/>
      <c r="BC65" s="155">
        <v>45556</v>
      </c>
      <c r="BD65" s="95">
        <v>45557</v>
      </c>
      <c r="BE65" s="95"/>
      <c r="BF65" s="95">
        <v>45667</v>
      </c>
      <c r="BG65" s="95">
        <v>45667</v>
      </c>
      <c r="BH65" s="119">
        <f t="shared" si="17"/>
        <v>1</v>
      </c>
      <c r="BI65" s="570"/>
      <c r="BJ65" s="116">
        <v>45559</v>
      </c>
      <c r="BK65" s="95">
        <v>45568</v>
      </c>
      <c r="BL65" s="95"/>
      <c r="BM65" s="95">
        <v>45668</v>
      </c>
      <c r="BN65" s="95">
        <v>45680</v>
      </c>
      <c r="BO65" s="119">
        <f t="shared" si="18"/>
        <v>13</v>
      </c>
      <c r="BP65" s="570"/>
      <c r="BQ65" s="116">
        <v>45577</v>
      </c>
      <c r="BR65" s="95">
        <v>45578</v>
      </c>
      <c r="BS65" s="95"/>
      <c r="BT65" s="95">
        <v>45683</v>
      </c>
      <c r="BU65" s="95">
        <v>45684</v>
      </c>
      <c r="BV65" s="119">
        <f t="shared" si="36"/>
        <v>2</v>
      </c>
      <c r="BW65" s="119">
        <f t="shared" si="19"/>
        <v>31</v>
      </c>
      <c r="BX65" s="570"/>
      <c r="BY65" s="116">
        <v>45579</v>
      </c>
      <c r="BZ65" s="95">
        <v>45585</v>
      </c>
      <c r="CA65" s="117"/>
      <c r="CB65" s="95">
        <v>45690</v>
      </c>
      <c r="CC65" s="95">
        <v>45767</v>
      </c>
      <c r="CD65" s="119">
        <f t="shared" si="20"/>
        <v>78</v>
      </c>
      <c r="CE65" s="570"/>
      <c r="CF65" s="116">
        <v>45579</v>
      </c>
      <c r="CG65" s="95">
        <v>45585</v>
      </c>
      <c r="CH65" s="95"/>
      <c r="CI65" s="95">
        <v>45689</v>
      </c>
      <c r="CJ65" s="95">
        <v>45689</v>
      </c>
      <c r="CK65" s="119">
        <f t="shared" si="21"/>
        <v>1</v>
      </c>
      <c r="CL65" s="119"/>
      <c r="CM65" s="119"/>
      <c r="CN65" s="570"/>
      <c r="CO65" s="116">
        <v>45566</v>
      </c>
      <c r="CP65" s="95">
        <v>45580</v>
      </c>
      <c r="CQ65" s="117"/>
      <c r="CR65" s="95">
        <v>45697</v>
      </c>
      <c r="CS65" s="95">
        <v>45719</v>
      </c>
      <c r="CT65" s="119">
        <f t="shared" si="22"/>
        <v>23</v>
      </c>
      <c r="CU65" s="571"/>
      <c r="CV65" s="116">
        <v>45556</v>
      </c>
      <c r="CW65" s="95">
        <v>45562</v>
      </c>
      <c r="CX65" s="117"/>
      <c r="CY65" s="95">
        <v>45428</v>
      </c>
      <c r="CZ65" s="95">
        <v>45435</v>
      </c>
      <c r="DA65" s="119">
        <f t="shared" si="23"/>
        <v>8</v>
      </c>
      <c r="DB65" s="570"/>
      <c r="DC65" s="116">
        <v>45556</v>
      </c>
      <c r="DD65" s="95">
        <v>45562</v>
      </c>
      <c r="DE65" s="117"/>
      <c r="DF65" s="95">
        <v>45692</v>
      </c>
      <c r="DG65" s="95">
        <v>45699</v>
      </c>
      <c r="DH65" s="119">
        <f t="shared" si="24"/>
        <v>8</v>
      </c>
      <c r="DI65" s="144"/>
      <c r="DJ65" s="156" t="str">
        <f>_xlfn.XLOOKUP(E65,[1]CranePad!$D$4:$D$203,[1]CranePad!$E$4:$E$203,0,0,1)</f>
        <v>SS Jadeja (Reuse)</v>
      </c>
      <c r="DK65" s="155">
        <v>45563</v>
      </c>
      <c r="DL65" s="95">
        <v>45569</v>
      </c>
      <c r="DM65" s="95"/>
      <c r="DN65" s="95">
        <v>45692</v>
      </c>
      <c r="DO65" s="95">
        <v>45699</v>
      </c>
      <c r="DP65" s="119">
        <f t="shared" si="25"/>
        <v>8</v>
      </c>
      <c r="DQ65" s="570"/>
      <c r="DR65" s="123">
        <v>45605</v>
      </c>
      <c r="DS65" s="124">
        <v>45610</v>
      </c>
      <c r="DT65" s="124"/>
      <c r="DU65" s="124">
        <v>45699</v>
      </c>
      <c r="DV65" s="124">
        <v>45711</v>
      </c>
      <c r="DW65" s="119">
        <f t="shared" si="26"/>
        <v>13</v>
      </c>
      <c r="DX65" s="570"/>
      <c r="DY65" s="123">
        <v>45591</v>
      </c>
      <c r="DZ65" s="124">
        <v>45597</v>
      </c>
      <c r="EA65" s="124"/>
      <c r="EB65" s="124">
        <v>45721</v>
      </c>
      <c r="EC65" s="124">
        <v>45734</v>
      </c>
      <c r="ED65" s="119">
        <f t="shared" si="27"/>
        <v>14</v>
      </c>
      <c r="EE65" s="570"/>
      <c r="EF65" s="123">
        <v>45613</v>
      </c>
      <c r="EG65" s="124">
        <v>45622</v>
      </c>
      <c r="EH65" s="124"/>
      <c r="EI65" s="124">
        <v>45730</v>
      </c>
      <c r="EJ65" s="124">
        <v>45742</v>
      </c>
      <c r="EK65" s="119">
        <f t="shared" si="28"/>
        <v>13</v>
      </c>
      <c r="EL65" s="570"/>
      <c r="EM65" s="116">
        <v>45624</v>
      </c>
      <c r="EN65" s="95">
        <v>45626</v>
      </c>
      <c r="EO65" s="95"/>
      <c r="EP65" s="95">
        <v>45743</v>
      </c>
      <c r="EQ65" s="95">
        <v>45745</v>
      </c>
      <c r="ER65" s="119">
        <f t="shared" si="29"/>
        <v>3</v>
      </c>
      <c r="ES65" s="570"/>
      <c r="ET65" s="116">
        <v>45603</v>
      </c>
      <c r="EU65" s="95">
        <v>45604</v>
      </c>
      <c r="EV65" s="95"/>
      <c r="EW65" s="95">
        <v>45734</v>
      </c>
      <c r="EX65" s="95">
        <v>45734</v>
      </c>
      <c r="EY65" s="119">
        <f t="shared" si="30"/>
        <v>1</v>
      </c>
      <c r="EZ65" s="570"/>
      <c r="FA65" s="116">
        <v>45591</v>
      </c>
      <c r="FB65" s="95">
        <v>45597</v>
      </c>
      <c r="FC65" s="95"/>
      <c r="FD65" s="95">
        <v>45681</v>
      </c>
      <c r="FE65" s="95">
        <v>45712</v>
      </c>
      <c r="FF65" s="119">
        <f t="shared" si="31"/>
        <v>32</v>
      </c>
      <c r="FG65" s="570"/>
      <c r="FH65" s="116">
        <v>45597</v>
      </c>
      <c r="FI65" s="95">
        <f t="shared" si="37"/>
        <v>45612</v>
      </c>
      <c r="FJ65" s="95"/>
      <c r="FK65" s="95">
        <v>45672</v>
      </c>
      <c r="FL65" s="95">
        <v>45694</v>
      </c>
      <c r="FM65" s="119">
        <f t="shared" si="32"/>
        <v>23</v>
      </c>
      <c r="FN65" s="144"/>
      <c r="FO65" s="155">
        <f t="shared" si="38"/>
        <v>45604</v>
      </c>
      <c r="FP65" s="95">
        <f t="shared" si="39"/>
        <v>45607</v>
      </c>
      <c r="FQ65" s="121"/>
      <c r="FR65" s="95">
        <v>45740</v>
      </c>
      <c r="FS65" s="95">
        <v>45741</v>
      </c>
      <c r="FT65" s="119">
        <f t="shared" si="33"/>
        <v>2</v>
      </c>
      <c r="FU65" s="570"/>
      <c r="FV65" s="116">
        <f t="shared" si="40"/>
        <v>45626</v>
      </c>
      <c r="FW65" s="95">
        <f t="shared" si="41"/>
        <v>45627</v>
      </c>
      <c r="FX65" s="117"/>
      <c r="FY65" s="95">
        <v>45747</v>
      </c>
      <c r="FZ65" s="95">
        <v>45748</v>
      </c>
      <c r="GA65" s="119">
        <f t="shared" si="34"/>
        <v>2</v>
      </c>
      <c r="GB65" s="570"/>
      <c r="GC65" s="437"/>
      <c r="GD65" s="575"/>
      <c r="GE65" s="572">
        <v>45627</v>
      </c>
      <c r="GG65" s="68"/>
    </row>
    <row r="66" spans="1:189" s="74" customFormat="1" ht="16.5" customHeight="1" x14ac:dyDescent="0.25">
      <c r="A66" s="564" t="s">
        <v>416</v>
      </c>
      <c r="B66" s="73">
        <f t="shared" si="35"/>
        <v>62</v>
      </c>
      <c r="C66" s="73" t="s">
        <v>31</v>
      </c>
      <c r="D66" s="72" t="s">
        <v>1866</v>
      </c>
      <c r="E66" s="95" t="s">
        <v>1883</v>
      </c>
      <c r="F66" s="565" t="s">
        <v>2160</v>
      </c>
      <c r="G66" s="167" t="s">
        <v>402</v>
      </c>
      <c r="H66" s="566" t="str">
        <f>VLOOKUP('200WTG PH-II'!E66,'[1]Stone Column Progress'!$C$6:$D$205,2,0)</f>
        <v>Sarita infra</v>
      </c>
      <c r="I66" s="574" t="s">
        <v>390</v>
      </c>
      <c r="J66" s="568">
        <v>529341</v>
      </c>
      <c r="K66" s="569">
        <v>2671985</v>
      </c>
      <c r="L66" s="116">
        <v>45304</v>
      </c>
      <c r="M66" s="95">
        <v>45323</v>
      </c>
      <c r="N66" s="117"/>
      <c r="O66" s="95">
        <v>45304</v>
      </c>
      <c r="P66" s="95">
        <v>45323</v>
      </c>
      <c r="Q66" s="570"/>
      <c r="R66" s="118">
        <f>VLOOKUP(E66,'[1]Stone Column Progress'!$C$6:$K$205,6,0)</f>
        <v>199</v>
      </c>
      <c r="S66" s="73">
        <f>VLOOKUP(E66,'[1]Stone Column Progress'!$C$6:$K$205,8,0)</f>
        <v>199</v>
      </c>
      <c r="T66" s="95">
        <v>45451</v>
      </c>
      <c r="U66" s="95">
        <v>45460</v>
      </c>
      <c r="V66" s="117"/>
      <c r="W66" s="95">
        <v>45637</v>
      </c>
      <c r="X66" s="95">
        <v>45645</v>
      </c>
      <c r="Y66" s="119">
        <f t="shared" si="13"/>
        <v>9</v>
      </c>
      <c r="Z66" s="144"/>
      <c r="AA66" s="156"/>
      <c r="AB66" s="95"/>
      <c r="AC66" s="95"/>
      <c r="AD66" s="117"/>
      <c r="AE66" s="95"/>
      <c r="AF66" s="95"/>
      <c r="AG66" s="570"/>
      <c r="AH66" s="116">
        <v>45554</v>
      </c>
      <c r="AI66" s="95">
        <v>45554</v>
      </c>
      <c r="AJ66" s="117"/>
      <c r="AK66" s="95">
        <v>45649</v>
      </c>
      <c r="AL66" s="95">
        <v>45650</v>
      </c>
      <c r="AM66" s="119">
        <f t="shared" si="14"/>
        <v>2</v>
      </c>
      <c r="AN66" s="120"/>
      <c r="AO66" s="158">
        <v>45555</v>
      </c>
      <c r="AP66" s="130">
        <v>45555</v>
      </c>
      <c r="AQ66" s="130"/>
      <c r="AR66" s="130">
        <v>45662</v>
      </c>
      <c r="AS66" s="130">
        <v>45663</v>
      </c>
      <c r="AT66" s="119">
        <f t="shared" si="15"/>
        <v>2</v>
      </c>
      <c r="AU66" s="571"/>
      <c r="AV66" s="116">
        <v>45556</v>
      </c>
      <c r="AW66" s="95">
        <v>45556</v>
      </c>
      <c r="AX66" s="117"/>
      <c r="AY66" s="95">
        <v>45663</v>
      </c>
      <c r="AZ66" s="95">
        <v>45663</v>
      </c>
      <c r="BA66" s="119">
        <f t="shared" si="16"/>
        <v>1</v>
      </c>
      <c r="BB66" s="144"/>
      <c r="BC66" s="155">
        <v>45557</v>
      </c>
      <c r="BD66" s="95">
        <v>45558</v>
      </c>
      <c r="BE66" s="95"/>
      <c r="BF66" s="95">
        <v>45665</v>
      </c>
      <c r="BG66" s="95">
        <v>45666</v>
      </c>
      <c r="BH66" s="119">
        <f t="shared" si="17"/>
        <v>2</v>
      </c>
      <c r="BI66" s="570"/>
      <c r="BJ66" s="116">
        <v>45560</v>
      </c>
      <c r="BK66" s="95">
        <v>45569</v>
      </c>
      <c r="BL66" s="95"/>
      <c r="BM66" s="95">
        <v>45666</v>
      </c>
      <c r="BN66" s="95">
        <v>45673</v>
      </c>
      <c r="BO66" s="119">
        <f t="shared" si="18"/>
        <v>8</v>
      </c>
      <c r="BP66" s="570"/>
      <c r="BQ66" s="116">
        <v>45578</v>
      </c>
      <c r="BR66" s="95">
        <v>45579</v>
      </c>
      <c r="BS66" s="95"/>
      <c r="BT66" s="95">
        <v>45674</v>
      </c>
      <c r="BU66" s="95">
        <v>45674</v>
      </c>
      <c r="BV66" s="119">
        <f t="shared" si="36"/>
        <v>1</v>
      </c>
      <c r="BW66" s="119">
        <f t="shared" si="19"/>
        <v>26</v>
      </c>
      <c r="BX66" s="570"/>
      <c r="BY66" s="116">
        <v>45580</v>
      </c>
      <c r="BZ66" s="95">
        <v>45586</v>
      </c>
      <c r="CA66" s="117"/>
      <c r="CB66" s="95">
        <v>45681</v>
      </c>
      <c r="CC66" s="95">
        <v>45762</v>
      </c>
      <c r="CD66" s="119">
        <f t="shared" si="20"/>
        <v>82</v>
      </c>
      <c r="CE66" s="570"/>
      <c r="CF66" s="116">
        <v>45580</v>
      </c>
      <c r="CG66" s="95">
        <v>45586</v>
      </c>
      <c r="CH66" s="95"/>
      <c r="CI66" s="95">
        <v>45684</v>
      </c>
      <c r="CJ66" s="95">
        <v>45684</v>
      </c>
      <c r="CK66" s="119">
        <f t="shared" si="21"/>
        <v>1</v>
      </c>
      <c r="CL66" s="119"/>
      <c r="CM66" s="119"/>
      <c r="CN66" s="570"/>
      <c r="CO66" s="116">
        <v>45567</v>
      </c>
      <c r="CP66" s="95">
        <v>45581</v>
      </c>
      <c r="CQ66" s="117"/>
      <c r="CR66" s="95">
        <v>45654</v>
      </c>
      <c r="CS66" s="95">
        <v>45713</v>
      </c>
      <c r="CT66" s="119">
        <f t="shared" si="22"/>
        <v>60</v>
      </c>
      <c r="CU66" s="571"/>
      <c r="CV66" s="116">
        <v>45557</v>
      </c>
      <c r="CW66" s="95">
        <v>45563</v>
      </c>
      <c r="CX66" s="117"/>
      <c r="CY66" s="95">
        <v>45429</v>
      </c>
      <c r="CZ66" s="95">
        <v>45435</v>
      </c>
      <c r="DA66" s="119">
        <f t="shared" si="23"/>
        <v>7</v>
      </c>
      <c r="DB66" s="570"/>
      <c r="DC66" s="116">
        <v>45557</v>
      </c>
      <c r="DD66" s="95">
        <v>45563</v>
      </c>
      <c r="DE66" s="117"/>
      <c r="DF66" s="95">
        <v>45691</v>
      </c>
      <c r="DG66" s="95">
        <v>45704</v>
      </c>
      <c r="DH66" s="119">
        <f t="shared" si="24"/>
        <v>14</v>
      </c>
      <c r="DI66" s="144"/>
      <c r="DJ66" s="156" t="str">
        <f>_xlfn.XLOOKUP(E66,[1]CranePad!$D$4:$D$203,[1]CranePad!$E$4:$E$203,0,0,1)</f>
        <v>SS Jadeja (Reuse)</v>
      </c>
      <c r="DK66" s="155">
        <v>45564</v>
      </c>
      <c r="DL66" s="95">
        <v>45570</v>
      </c>
      <c r="DM66" s="95"/>
      <c r="DN66" s="95">
        <v>45686</v>
      </c>
      <c r="DO66" s="95">
        <v>45704</v>
      </c>
      <c r="DP66" s="119">
        <f t="shared" si="25"/>
        <v>19</v>
      </c>
      <c r="DQ66" s="570"/>
      <c r="DR66" s="123">
        <v>45606</v>
      </c>
      <c r="DS66" s="124">
        <v>45611</v>
      </c>
      <c r="DT66" s="124"/>
      <c r="DU66" s="124">
        <v>45710</v>
      </c>
      <c r="DV66" s="124">
        <v>45718</v>
      </c>
      <c r="DW66" s="119">
        <f t="shared" si="26"/>
        <v>9</v>
      </c>
      <c r="DX66" s="570"/>
      <c r="DY66" s="123">
        <v>45592</v>
      </c>
      <c r="DZ66" s="124">
        <v>45598</v>
      </c>
      <c r="EA66" s="124"/>
      <c r="EB66" s="124">
        <v>45718</v>
      </c>
      <c r="EC66" s="124">
        <v>45731</v>
      </c>
      <c r="ED66" s="119">
        <f t="shared" si="27"/>
        <v>14</v>
      </c>
      <c r="EE66" s="570"/>
      <c r="EF66" s="123">
        <v>45614</v>
      </c>
      <c r="EG66" s="124">
        <v>45623</v>
      </c>
      <c r="EH66" s="124"/>
      <c r="EI66" s="124">
        <v>45720</v>
      </c>
      <c r="EJ66" s="124">
        <v>45735</v>
      </c>
      <c r="EK66" s="119">
        <f t="shared" si="28"/>
        <v>16</v>
      </c>
      <c r="EL66" s="570"/>
      <c r="EM66" s="116">
        <v>45625</v>
      </c>
      <c r="EN66" s="95">
        <v>45627</v>
      </c>
      <c r="EO66" s="95"/>
      <c r="EP66" s="95">
        <v>45740</v>
      </c>
      <c r="EQ66" s="95">
        <v>45742</v>
      </c>
      <c r="ER66" s="119">
        <f t="shared" si="29"/>
        <v>3</v>
      </c>
      <c r="ES66" s="570"/>
      <c r="ET66" s="116">
        <v>45604</v>
      </c>
      <c r="EU66" s="95">
        <v>45605</v>
      </c>
      <c r="EV66" s="95"/>
      <c r="EW66" s="95">
        <v>45732</v>
      </c>
      <c r="EX66" s="95">
        <v>45732</v>
      </c>
      <c r="EY66" s="119">
        <f t="shared" si="30"/>
        <v>1</v>
      </c>
      <c r="EZ66" s="570"/>
      <c r="FA66" s="116">
        <v>45592</v>
      </c>
      <c r="FB66" s="95">
        <v>45598</v>
      </c>
      <c r="FC66" s="95"/>
      <c r="FD66" s="95">
        <v>45667</v>
      </c>
      <c r="FE66" s="95">
        <v>45676</v>
      </c>
      <c r="FF66" s="119">
        <f t="shared" si="31"/>
        <v>10</v>
      </c>
      <c r="FG66" s="570"/>
      <c r="FH66" s="116">
        <v>45597</v>
      </c>
      <c r="FI66" s="95">
        <f t="shared" si="37"/>
        <v>45612</v>
      </c>
      <c r="FJ66" s="95"/>
      <c r="FK66" s="95">
        <v>45672</v>
      </c>
      <c r="FL66" s="95">
        <v>45694</v>
      </c>
      <c r="FM66" s="119">
        <f t="shared" si="32"/>
        <v>23</v>
      </c>
      <c r="FN66" s="144"/>
      <c r="FO66" s="155">
        <f t="shared" si="38"/>
        <v>45605</v>
      </c>
      <c r="FP66" s="95">
        <f t="shared" si="39"/>
        <v>45608</v>
      </c>
      <c r="FQ66" s="121"/>
      <c r="FR66" s="95">
        <v>45740</v>
      </c>
      <c r="FS66" s="95">
        <v>45741</v>
      </c>
      <c r="FT66" s="119">
        <f t="shared" si="33"/>
        <v>2</v>
      </c>
      <c r="FU66" s="570"/>
      <c r="FV66" s="116">
        <f t="shared" si="40"/>
        <v>45627</v>
      </c>
      <c r="FW66" s="95">
        <f t="shared" si="41"/>
        <v>45628</v>
      </c>
      <c r="FX66" s="117"/>
      <c r="FY66" s="95">
        <v>45747</v>
      </c>
      <c r="FZ66" s="95">
        <v>45748</v>
      </c>
      <c r="GA66" s="119">
        <f t="shared" si="34"/>
        <v>2</v>
      </c>
      <c r="GB66" s="570"/>
      <c r="GC66" s="437"/>
      <c r="GD66" s="575"/>
      <c r="GE66" s="572">
        <v>45627</v>
      </c>
      <c r="GG66" s="68"/>
    </row>
    <row r="67" spans="1:189" s="74" customFormat="1" ht="16.5" customHeight="1" x14ac:dyDescent="0.25">
      <c r="A67" s="564" t="s">
        <v>398</v>
      </c>
      <c r="B67" s="73">
        <f t="shared" si="35"/>
        <v>63</v>
      </c>
      <c r="C67" s="73" t="s">
        <v>31</v>
      </c>
      <c r="D67" s="76" t="s">
        <v>1866</v>
      </c>
      <c r="E67" s="95" t="s">
        <v>1885</v>
      </c>
      <c r="F67" s="565" t="s">
        <v>2160</v>
      </c>
      <c r="G67" s="167" t="s">
        <v>2233</v>
      </c>
      <c r="H67" s="566" t="str">
        <f>VLOOKUP('200WTG PH-II'!E67,'[1]Stone Column Progress'!$C$6:$D$205,2,0)</f>
        <v>Sarita infra</v>
      </c>
      <c r="I67" s="574" t="s">
        <v>390</v>
      </c>
      <c r="J67" s="568">
        <v>528500</v>
      </c>
      <c r="K67" s="569">
        <v>2672290</v>
      </c>
      <c r="L67" s="116">
        <v>45306</v>
      </c>
      <c r="M67" s="95">
        <v>45324</v>
      </c>
      <c r="N67" s="117"/>
      <c r="O67" s="95">
        <v>45306</v>
      </c>
      <c r="P67" s="95">
        <v>45324</v>
      </c>
      <c r="Q67" s="570"/>
      <c r="R67" s="118">
        <f>VLOOKUP(E67,'[1]Stone Column Progress'!$C$6:$K$205,6,0)</f>
        <v>253</v>
      </c>
      <c r="S67" s="73">
        <f>VLOOKUP(E67,'[1]Stone Column Progress'!$C$6:$K$205,8,0)</f>
        <v>253</v>
      </c>
      <c r="T67" s="95">
        <v>45458</v>
      </c>
      <c r="U67" s="95">
        <v>45467</v>
      </c>
      <c r="V67" s="117"/>
      <c r="W67" s="95">
        <v>45619</v>
      </c>
      <c r="X67" s="95">
        <v>45636</v>
      </c>
      <c r="Y67" s="119">
        <f t="shared" si="13"/>
        <v>18</v>
      </c>
      <c r="Z67" s="144"/>
      <c r="AA67" s="156"/>
      <c r="AB67" s="95"/>
      <c r="AC67" s="95"/>
      <c r="AD67" s="117"/>
      <c r="AE67" s="95"/>
      <c r="AF67" s="95"/>
      <c r="AG67" s="570"/>
      <c r="AH67" s="116">
        <v>45549</v>
      </c>
      <c r="AI67" s="95">
        <v>45549</v>
      </c>
      <c r="AJ67" s="117"/>
      <c r="AK67" s="95">
        <v>45640</v>
      </c>
      <c r="AL67" s="95">
        <v>45643</v>
      </c>
      <c r="AM67" s="119">
        <f t="shared" si="14"/>
        <v>4</v>
      </c>
      <c r="AN67" s="120"/>
      <c r="AO67" s="158">
        <v>45550</v>
      </c>
      <c r="AP67" s="130">
        <v>45550</v>
      </c>
      <c r="AQ67" s="130"/>
      <c r="AR67" s="130">
        <v>45646</v>
      </c>
      <c r="AS67" s="130">
        <v>45647</v>
      </c>
      <c r="AT67" s="119">
        <f t="shared" si="15"/>
        <v>2</v>
      </c>
      <c r="AU67" s="571"/>
      <c r="AV67" s="116">
        <v>45551</v>
      </c>
      <c r="AW67" s="95">
        <v>45551</v>
      </c>
      <c r="AX67" s="117"/>
      <c r="AY67" s="95">
        <v>45648</v>
      </c>
      <c r="AZ67" s="95">
        <v>45648</v>
      </c>
      <c r="BA67" s="119">
        <f t="shared" si="16"/>
        <v>1</v>
      </c>
      <c r="BB67" s="144"/>
      <c r="BC67" s="155">
        <v>45552</v>
      </c>
      <c r="BD67" s="95">
        <v>45553</v>
      </c>
      <c r="BE67" s="95"/>
      <c r="BF67" s="95">
        <v>45656</v>
      </c>
      <c r="BG67" s="95">
        <v>45656</v>
      </c>
      <c r="BH67" s="119">
        <f t="shared" si="17"/>
        <v>1</v>
      </c>
      <c r="BI67" s="570"/>
      <c r="BJ67" s="116">
        <v>45559</v>
      </c>
      <c r="BK67" s="95">
        <v>45566</v>
      </c>
      <c r="BL67" s="95"/>
      <c r="BM67" s="95">
        <v>45670</v>
      </c>
      <c r="BN67" s="95">
        <v>45681</v>
      </c>
      <c r="BO67" s="119">
        <f t="shared" si="18"/>
        <v>12</v>
      </c>
      <c r="BP67" s="570"/>
      <c r="BQ67" s="116">
        <v>45569</v>
      </c>
      <c r="BR67" s="95">
        <v>45570</v>
      </c>
      <c r="BS67" s="95"/>
      <c r="BT67" s="95">
        <v>45682</v>
      </c>
      <c r="BU67" s="95">
        <v>45683</v>
      </c>
      <c r="BV67" s="119">
        <f t="shared" si="36"/>
        <v>2</v>
      </c>
      <c r="BW67" s="119">
        <f t="shared" si="19"/>
        <v>44</v>
      </c>
      <c r="BX67" s="570"/>
      <c r="BY67" s="116">
        <v>45572</v>
      </c>
      <c r="BZ67" s="95">
        <v>45578</v>
      </c>
      <c r="CA67" s="117"/>
      <c r="CB67" s="95">
        <v>45689</v>
      </c>
      <c r="CC67" s="95">
        <v>45753</v>
      </c>
      <c r="CD67" s="119">
        <f t="shared" si="20"/>
        <v>65</v>
      </c>
      <c r="CE67" s="570"/>
      <c r="CF67" s="116">
        <v>45572</v>
      </c>
      <c r="CG67" s="95">
        <v>45578</v>
      </c>
      <c r="CH67" s="95"/>
      <c r="CI67" s="95">
        <v>45690</v>
      </c>
      <c r="CJ67" s="95">
        <v>45690</v>
      </c>
      <c r="CK67" s="119">
        <f t="shared" si="21"/>
        <v>1</v>
      </c>
      <c r="CL67" s="119"/>
      <c r="CM67" s="119"/>
      <c r="CN67" s="570"/>
      <c r="CO67" s="116">
        <v>45566</v>
      </c>
      <c r="CP67" s="95">
        <v>45580</v>
      </c>
      <c r="CQ67" s="117"/>
      <c r="CR67" s="95">
        <v>45646</v>
      </c>
      <c r="CS67" s="95">
        <v>45715</v>
      </c>
      <c r="CT67" s="119">
        <f t="shared" si="22"/>
        <v>70</v>
      </c>
      <c r="CU67" s="571"/>
      <c r="CV67" s="116">
        <v>45554</v>
      </c>
      <c r="CW67" s="95">
        <v>45560</v>
      </c>
      <c r="CX67" s="117"/>
      <c r="CY67" s="95">
        <v>45433</v>
      </c>
      <c r="CZ67" s="95">
        <v>45447</v>
      </c>
      <c r="DA67" s="119">
        <f t="shared" si="23"/>
        <v>15</v>
      </c>
      <c r="DB67" s="570"/>
      <c r="DC67" s="116">
        <v>45554</v>
      </c>
      <c r="DD67" s="95">
        <v>45560</v>
      </c>
      <c r="DE67" s="117"/>
      <c r="DF67" s="95">
        <v>45685</v>
      </c>
      <c r="DG67" s="95">
        <v>45698</v>
      </c>
      <c r="DH67" s="119">
        <f t="shared" si="24"/>
        <v>14</v>
      </c>
      <c r="DI67" s="144"/>
      <c r="DJ67" s="156" t="str">
        <f>_xlfn.XLOOKUP(E67,[1]CranePad!$D$4:$D$203,[1]CranePad!$E$4:$E$203,0,0,1)</f>
        <v>GP</v>
      </c>
      <c r="DK67" s="155">
        <v>45576</v>
      </c>
      <c r="DL67" s="95">
        <v>45582</v>
      </c>
      <c r="DM67" s="95"/>
      <c r="DN67" s="95">
        <v>45644</v>
      </c>
      <c r="DO67" s="95">
        <v>45698</v>
      </c>
      <c r="DP67" s="119">
        <f t="shared" si="25"/>
        <v>55</v>
      </c>
      <c r="DQ67" s="570" t="s">
        <v>2234</v>
      </c>
      <c r="DR67" s="123">
        <v>45594</v>
      </c>
      <c r="DS67" s="124">
        <v>45599</v>
      </c>
      <c r="DT67" s="124"/>
      <c r="DU67" s="124">
        <v>45701</v>
      </c>
      <c r="DV67" s="124">
        <v>45712</v>
      </c>
      <c r="DW67" s="119">
        <f t="shared" si="26"/>
        <v>12</v>
      </c>
      <c r="DX67" s="570"/>
      <c r="DY67" s="123">
        <v>45588</v>
      </c>
      <c r="DZ67" s="124">
        <v>45594</v>
      </c>
      <c r="EA67" s="124"/>
      <c r="EB67" s="124">
        <v>45723</v>
      </c>
      <c r="EC67" s="124">
        <v>45738</v>
      </c>
      <c r="ED67" s="119">
        <f t="shared" si="27"/>
        <v>16</v>
      </c>
      <c r="EE67" s="570"/>
      <c r="EF67" s="123">
        <v>45601</v>
      </c>
      <c r="EG67" s="124">
        <v>45610</v>
      </c>
      <c r="EH67" s="124"/>
      <c r="EI67" s="124">
        <v>45722</v>
      </c>
      <c r="EJ67" s="124">
        <v>45729</v>
      </c>
      <c r="EK67" s="119">
        <f t="shared" si="28"/>
        <v>8</v>
      </c>
      <c r="EL67" s="570"/>
      <c r="EM67" s="116">
        <v>45611</v>
      </c>
      <c r="EN67" s="95">
        <v>45613</v>
      </c>
      <c r="EO67" s="95"/>
      <c r="EP67" s="95">
        <v>45740</v>
      </c>
      <c r="EQ67" s="95">
        <v>45741</v>
      </c>
      <c r="ER67" s="119">
        <f t="shared" si="29"/>
        <v>2</v>
      </c>
      <c r="ES67" s="570"/>
      <c r="ET67" s="116">
        <v>45600</v>
      </c>
      <c r="EU67" s="95">
        <v>45601</v>
      </c>
      <c r="EV67" s="95"/>
      <c r="EW67" s="95">
        <v>45739</v>
      </c>
      <c r="EX67" s="95">
        <v>45739</v>
      </c>
      <c r="EY67" s="119">
        <f t="shared" si="30"/>
        <v>1</v>
      </c>
      <c r="EZ67" s="570"/>
      <c r="FA67" s="116">
        <v>45592</v>
      </c>
      <c r="FB67" s="95">
        <v>45598</v>
      </c>
      <c r="FC67" s="95"/>
      <c r="FD67" s="95">
        <v>45658</v>
      </c>
      <c r="FE67" s="95">
        <v>45714</v>
      </c>
      <c r="FF67" s="119">
        <f t="shared" si="31"/>
        <v>57</v>
      </c>
      <c r="FG67" s="570"/>
      <c r="FH67" s="116">
        <v>45597</v>
      </c>
      <c r="FI67" s="95">
        <f t="shared" si="37"/>
        <v>45612</v>
      </c>
      <c r="FJ67" s="95"/>
      <c r="FK67" s="95">
        <v>45672</v>
      </c>
      <c r="FL67" s="95">
        <v>45694</v>
      </c>
      <c r="FM67" s="119">
        <f t="shared" si="32"/>
        <v>23</v>
      </c>
      <c r="FN67" s="144"/>
      <c r="FO67" s="155">
        <f t="shared" si="38"/>
        <v>45601</v>
      </c>
      <c r="FP67" s="95">
        <f t="shared" si="39"/>
        <v>45604</v>
      </c>
      <c r="FQ67" s="121"/>
      <c r="FR67" s="95">
        <v>45740</v>
      </c>
      <c r="FS67" s="95">
        <v>45741</v>
      </c>
      <c r="FT67" s="119">
        <f t="shared" si="33"/>
        <v>2</v>
      </c>
      <c r="FU67" s="570"/>
      <c r="FV67" s="116">
        <f t="shared" si="40"/>
        <v>45613</v>
      </c>
      <c r="FW67" s="95">
        <f t="shared" si="41"/>
        <v>45614</v>
      </c>
      <c r="FX67" s="117"/>
      <c r="FY67" s="95">
        <v>45747</v>
      </c>
      <c r="FZ67" s="95">
        <v>45748</v>
      </c>
      <c r="GA67" s="119">
        <f t="shared" si="34"/>
        <v>2</v>
      </c>
      <c r="GB67" s="570"/>
      <c r="GC67" s="437"/>
      <c r="GD67" s="575"/>
      <c r="GE67" s="572">
        <v>45627</v>
      </c>
      <c r="GG67" s="68"/>
    </row>
    <row r="68" spans="1:189" s="74" customFormat="1" ht="16.5" customHeight="1" x14ac:dyDescent="0.25">
      <c r="A68" s="564" t="s">
        <v>2226</v>
      </c>
      <c r="B68" s="73">
        <f t="shared" si="35"/>
        <v>64</v>
      </c>
      <c r="C68" s="73" t="s">
        <v>31</v>
      </c>
      <c r="D68" s="76" t="s">
        <v>1866</v>
      </c>
      <c r="E68" s="95" t="s">
        <v>1886</v>
      </c>
      <c r="F68" s="565" t="s">
        <v>2160</v>
      </c>
      <c r="G68" s="167" t="s">
        <v>2233</v>
      </c>
      <c r="H68" s="566" t="str">
        <f>VLOOKUP('200WTG PH-II'!E68,'[1]Stone Column Progress'!$C$6:$D$205,2,0)</f>
        <v>Menard</v>
      </c>
      <c r="I68" s="574" t="s">
        <v>390</v>
      </c>
      <c r="J68" s="568">
        <v>527856</v>
      </c>
      <c r="K68" s="569">
        <v>2671568</v>
      </c>
      <c r="L68" s="116">
        <v>45307</v>
      </c>
      <c r="M68" s="95">
        <v>45323</v>
      </c>
      <c r="N68" s="117"/>
      <c r="O68" s="95">
        <v>45307</v>
      </c>
      <c r="P68" s="95">
        <v>45323</v>
      </c>
      <c r="Q68" s="570"/>
      <c r="R68" s="118">
        <f>VLOOKUP(E68,'[1]Stone Column Progress'!$C$6:$K$205,6,0)</f>
        <v>211</v>
      </c>
      <c r="S68" s="73">
        <f>VLOOKUP(E68,'[1]Stone Column Progress'!$C$6:$K$205,8,0)</f>
        <v>211</v>
      </c>
      <c r="T68" s="95">
        <v>45470</v>
      </c>
      <c r="U68" s="95">
        <v>45479</v>
      </c>
      <c r="V68" s="117"/>
      <c r="W68" s="95">
        <v>45455</v>
      </c>
      <c r="X68" s="95">
        <v>45460</v>
      </c>
      <c r="Y68" s="119">
        <f t="shared" si="13"/>
        <v>6</v>
      </c>
      <c r="Z68" s="144"/>
      <c r="AA68" s="156"/>
      <c r="AB68" s="95"/>
      <c r="AC68" s="95"/>
      <c r="AD68" s="117"/>
      <c r="AE68" s="95"/>
      <c r="AF68" s="95"/>
      <c r="AG68" s="570"/>
      <c r="AH68" s="116">
        <v>45563</v>
      </c>
      <c r="AI68" s="95">
        <v>45563</v>
      </c>
      <c r="AJ68" s="117"/>
      <c r="AK68" s="95">
        <v>45588</v>
      </c>
      <c r="AL68" s="95">
        <v>45592</v>
      </c>
      <c r="AM68" s="119">
        <f t="shared" si="14"/>
        <v>5</v>
      </c>
      <c r="AN68" s="120"/>
      <c r="AO68" s="158">
        <v>45564</v>
      </c>
      <c r="AP68" s="130">
        <v>45564</v>
      </c>
      <c r="AQ68" s="130"/>
      <c r="AR68" s="130">
        <v>45599</v>
      </c>
      <c r="AS68" s="130">
        <v>45603</v>
      </c>
      <c r="AT68" s="119">
        <f t="shared" si="15"/>
        <v>5</v>
      </c>
      <c r="AU68" s="571"/>
      <c r="AV68" s="116">
        <v>45565</v>
      </c>
      <c r="AW68" s="95">
        <v>45565</v>
      </c>
      <c r="AX68" s="117"/>
      <c r="AY68" s="95">
        <v>45609</v>
      </c>
      <c r="AZ68" s="95">
        <v>45609</v>
      </c>
      <c r="BA68" s="119">
        <f t="shared" si="16"/>
        <v>1</v>
      </c>
      <c r="BB68" s="144"/>
      <c r="BC68" s="155">
        <v>45566</v>
      </c>
      <c r="BD68" s="95">
        <v>45567</v>
      </c>
      <c r="BE68" s="95"/>
      <c r="BF68" s="95">
        <v>45612</v>
      </c>
      <c r="BG68" s="95">
        <v>45613</v>
      </c>
      <c r="BH68" s="119">
        <f t="shared" si="17"/>
        <v>2</v>
      </c>
      <c r="BI68" s="570"/>
      <c r="BJ68" s="116">
        <v>45577</v>
      </c>
      <c r="BK68" s="95">
        <v>45584</v>
      </c>
      <c r="BL68" s="95"/>
      <c r="BM68" s="95">
        <v>45615</v>
      </c>
      <c r="BN68" s="95">
        <v>45626</v>
      </c>
      <c r="BO68" s="119">
        <f t="shared" si="18"/>
        <v>12</v>
      </c>
      <c r="BP68" s="570"/>
      <c r="BQ68" s="116">
        <v>45587</v>
      </c>
      <c r="BR68" s="95">
        <v>45588</v>
      </c>
      <c r="BS68" s="95"/>
      <c r="BT68" s="95">
        <v>45627</v>
      </c>
      <c r="BU68" s="95">
        <v>45628</v>
      </c>
      <c r="BV68" s="119">
        <f t="shared" si="36"/>
        <v>2</v>
      </c>
      <c r="BW68" s="119">
        <f t="shared" si="19"/>
        <v>41</v>
      </c>
      <c r="BX68" s="570"/>
      <c r="BY68" s="116">
        <v>45590</v>
      </c>
      <c r="BZ68" s="95">
        <v>45596</v>
      </c>
      <c r="CA68" s="117"/>
      <c r="CB68" s="95">
        <v>45635</v>
      </c>
      <c r="CC68" s="95">
        <v>45727</v>
      </c>
      <c r="CD68" s="119">
        <f t="shared" si="20"/>
        <v>93</v>
      </c>
      <c r="CE68" s="570"/>
      <c r="CF68" s="116">
        <v>45590</v>
      </c>
      <c r="CG68" s="95">
        <v>45596</v>
      </c>
      <c r="CH68" s="95"/>
      <c r="CI68" s="95">
        <v>45632</v>
      </c>
      <c r="CJ68" s="95">
        <v>45632</v>
      </c>
      <c r="CK68" s="119">
        <f t="shared" si="21"/>
        <v>1</v>
      </c>
      <c r="CL68" s="119"/>
      <c r="CM68" s="119"/>
      <c r="CN68" s="570"/>
      <c r="CO68" s="116">
        <v>45584</v>
      </c>
      <c r="CP68" s="95">
        <v>45598</v>
      </c>
      <c r="CQ68" s="117"/>
      <c r="CR68" s="95">
        <v>45588</v>
      </c>
      <c r="CS68" s="95">
        <v>45677</v>
      </c>
      <c r="CT68" s="119">
        <f t="shared" si="22"/>
        <v>90</v>
      </c>
      <c r="CU68" s="571"/>
      <c r="CV68" s="116">
        <v>45570</v>
      </c>
      <c r="CW68" s="95">
        <v>45576</v>
      </c>
      <c r="CX68" s="117"/>
      <c r="CY68" s="95">
        <v>45452</v>
      </c>
      <c r="CZ68" s="95">
        <v>45458</v>
      </c>
      <c r="DA68" s="119">
        <f t="shared" si="23"/>
        <v>7</v>
      </c>
      <c r="DB68" s="570"/>
      <c r="DC68" s="116">
        <v>45570</v>
      </c>
      <c r="DD68" s="95">
        <v>45576</v>
      </c>
      <c r="DE68" s="117"/>
      <c r="DF68" s="95">
        <v>45615</v>
      </c>
      <c r="DG68" s="95">
        <v>45624</v>
      </c>
      <c r="DH68" s="119">
        <f t="shared" si="24"/>
        <v>10</v>
      </c>
      <c r="DI68" s="144"/>
      <c r="DJ68" s="156" t="str">
        <f>_xlfn.XLOOKUP(E68,[1]CranePad!$D$4:$D$203,[1]CranePad!$E$4:$E$203,0,0,1)</f>
        <v>SS Jadeja</v>
      </c>
      <c r="DK68" s="155">
        <v>45594</v>
      </c>
      <c r="DL68" s="95">
        <v>45600</v>
      </c>
      <c r="DM68" s="95"/>
      <c r="DN68" s="95">
        <v>45606</v>
      </c>
      <c r="DO68" s="95">
        <v>45635</v>
      </c>
      <c r="DP68" s="119">
        <f t="shared" si="25"/>
        <v>30</v>
      </c>
      <c r="DQ68" s="570"/>
      <c r="DR68" s="123">
        <v>45622</v>
      </c>
      <c r="DS68" s="124">
        <v>45627</v>
      </c>
      <c r="DT68" s="124"/>
      <c r="DU68" s="124">
        <v>45651</v>
      </c>
      <c r="DV68" s="124">
        <v>45665</v>
      </c>
      <c r="DW68" s="119">
        <f t="shared" si="26"/>
        <v>15</v>
      </c>
      <c r="DX68" s="570"/>
      <c r="DY68" s="123">
        <v>45606</v>
      </c>
      <c r="DZ68" s="124">
        <v>45612</v>
      </c>
      <c r="EA68" s="124"/>
      <c r="EB68" s="124">
        <v>45692</v>
      </c>
      <c r="EC68" s="124">
        <v>45731</v>
      </c>
      <c r="ED68" s="119">
        <f t="shared" si="27"/>
        <v>40</v>
      </c>
      <c r="EE68" s="570"/>
      <c r="EF68" s="123">
        <v>45629</v>
      </c>
      <c r="EG68" s="124">
        <v>45635</v>
      </c>
      <c r="EH68" s="124"/>
      <c r="EI68" s="124">
        <v>45729</v>
      </c>
      <c r="EJ68" s="124">
        <v>45741</v>
      </c>
      <c r="EK68" s="119">
        <f t="shared" si="28"/>
        <v>13</v>
      </c>
      <c r="EL68" s="570"/>
      <c r="EM68" s="116">
        <v>45636</v>
      </c>
      <c r="EN68" s="95">
        <v>45638</v>
      </c>
      <c r="EO68" s="95"/>
      <c r="EP68" s="95">
        <v>45743</v>
      </c>
      <c r="EQ68" s="95">
        <v>45744</v>
      </c>
      <c r="ER68" s="119">
        <f t="shared" si="29"/>
        <v>2</v>
      </c>
      <c r="ES68" s="570"/>
      <c r="ET68" s="116">
        <v>45618</v>
      </c>
      <c r="EU68" s="95">
        <v>45619</v>
      </c>
      <c r="EV68" s="95"/>
      <c r="EW68" s="95">
        <v>45736</v>
      </c>
      <c r="EX68" s="95">
        <v>45736</v>
      </c>
      <c r="EY68" s="119">
        <f t="shared" si="30"/>
        <v>1</v>
      </c>
      <c r="EZ68" s="570"/>
      <c r="FA68" s="116">
        <v>45608</v>
      </c>
      <c r="FB68" s="95">
        <v>45614</v>
      </c>
      <c r="FC68" s="95"/>
      <c r="FD68" s="95">
        <v>45630</v>
      </c>
      <c r="FE68" s="95">
        <v>45665</v>
      </c>
      <c r="FF68" s="119">
        <f t="shared" si="31"/>
        <v>36</v>
      </c>
      <c r="FG68" s="570"/>
      <c r="FH68" s="116">
        <v>45616</v>
      </c>
      <c r="FI68" s="95">
        <f t="shared" si="37"/>
        <v>45631</v>
      </c>
      <c r="FJ68" s="95"/>
      <c r="FK68" s="95">
        <v>45672</v>
      </c>
      <c r="FL68" s="95">
        <v>45694</v>
      </c>
      <c r="FM68" s="119">
        <f t="shared" si="32"/>
        <v>23</v>
      </c>
      <c r="FN68" s="144"/>
      <c r="FO68" s="155">
        <f t="shared" si="38"/>
        <v>45619</v>
      </c>
      <c r="FP68" s="95">
        <f t="shared" si="39"/>
        <v>45622</v>
      </c>
      <c r="FQ68" s="121"/>
      <c r="FR68" s="95">
        <v>45740</v>
      </c>
      <c r="FS68" s="95">
        <v>45741</v>
      </c>
      <c r="FT68" s="119">
        <f t="shared" si="33"/>
        <v>2</v>
      </c>
      <c r="FU68" s="570"/>
      <c r="FV68" s="116">
        <f t="shared" si="40"/>
        <v>45638</v>
      </c>
      <c r="FW68" s="95">
        <f t="shared" si="41"/>
        <v>45639</v>
      </c>
      <c r="FX68" s="117"/>
      <c r="FY68" s="95">
        <v>45747</v>
      </c>
      <c r="FZ68" s="95">
        <v>45748</v>
      </c>
      <c r="GA68" s="119">
        <f t="shared" si="34"/>
        <v>2</v>
      </c>
      <c r="GB68" s="570"/>
      <c r="GC68" s="437"/>
      <c r="GD68" s="575"/>
      <c r="GE68" s="572">
        <v>45627</v>
      </c>
      <c r="GG68" s="68"/>
    </row>
    <row r="69" spans="1:189" s="74" customFormat="1" ht="16.5" customHeight="1" x14ac:dyDescent="0.25">
      <c r="A69" s="564" t="s">
        <v>416</v>
      </c>
      <c r="B69" s="73">
        <f t="shared" si="35"/>
        <v>65</v>
      </c>
      <c r="C69" s="73" t="s">
        <v>31</v>
      </c>
      <c r="D69" s="72" t="s">
        <v>1866</v>
      </c>
      <c r="E69" s="95" t="s">
        <v>1887</v>
      </c>
      <c r="F69" s="565" t="s">
        <v>2160</v>
      </c>
      <c r="G69" s="167" t="s">
        <v>430</v>
      </c>
      <c r="H69" s="566" t="str">
        <f>VLOOKUP('200WTG PH-II'!E69,'[1]Stone Column Progress'!$C$6:$D$205,2,0)</f>
        <v>Bauer</v>
      </c>
      <c r="I69" s="574" t="s">
        <v>390</v>
      </c>
      <c r="J69" s="568">
        <v>531658</v>
      </c>
      <c r="K69" s="569">
        <v>2672138</v>
      </c>
      <c r="L69" s="116">
        <v>45305</v>
      </c>
      <c r="M69" s="95">
        <v>45324</v>
      </c>
      <c r="N69" s="117"/>
      <c r="O69" s="95">
        <v>45305</v>
      </c>
      <c r="P69" s="95">
        <v>45324</v>
      </c>
      <c r="Q69" s="570"/>
      <c r="R69" s="118">
        <f>VLOOKUP(E69,'[1]Stone Column Progress'!$C$6:$K$205,6,0)</f>
        <v>253</v>
      </c>
      <c r="S69" s="73">
        <f>VLOOKUP(E69,'[1]Stone Column Progress'!$C$6:$K$205,8,0)</f>
        <v>253</v>
      </c>
      <c r="T69" s="95">
        <v>45452</v>
      </c>
      <c r="U69" s="95">
        <v>45461</v>
      </c>
      <c r="V69" s="117"/>
      <c r="W69" s="95">
        <v>45442</v>
      </c>
      <c r="X69" s="95">
        <v>45457</v>
      </c>
      <c r="Y69" s="119">
        <f t="shared" ref="Y69:Y132" si="43">IF(ISBLANK(X69),"",X69-W69+1)</f>
        <v>16</v>
      </c>
      <c r="Z69" s="144"/>
      <c r="AA69" s="156"/>
      <c r="AB69" s="95"/>
      <c r="AC69" s="95"/>
      <c r="AD69" s="117"/>
      <c r="AE69" s="95"/>
      <c r="AF69" s="95"/>
      <c r="AG69" s="570"/>
      <c r="AH69" s="116">
        <v>45555</v>
      </c>
      <c r="AI69" s="95">
        <v>45555</v>
      </c>
      <c r="AJ69" s="117"/>
      <c r="AK69" s="95">
        <v>45554</v>
      </c>
      <c r="AL69" s="95">
        <v>45560</v>
      </c>
      <c r="AM69" s="119">
        <f t="shared" ref="AM69:AM132" si="44">IF(ISBLANK(AL69),"",AL69-AK69+1)</f>
        <v>7</v>
      </c>
      <c r="AN69" s="120"/>
      <c r="AO69" s="158">
        <v>45556</v>
      </c>
      <c r="AP69" s="130">
        <v>45556</v>
      </c>
      <c r="AQ69" s="130"/>
      <c r="AR69" s="130">
        <v>45671</v>
      </c>
      <c r="AS69" s="130">
        <v>45672</v>
      </c>
      <c r="AT69" s="119">
        <f t="shared" ref="AT69:AT132" si="45">IF(ISBLANK(AS69),"",AS69-AR69+1)</f>
        <v>2</v>
      </c>
      <c r="AU69" s="581" t="s">
        <v>2235</v>
      </c>
      <c r="AV69" s="116">
        <v>45557</v>
      </c>
      <c r="AW69" s="95">
        <v>45557</v>
      </c>
      <c r="AX69" s="117"/>
      <c r="AY69" s="95">
        <v>45672</v>
      </c>
      <c r="AZ69" s="95">
        <v>45672</v>
      </c>
      <c r="BA69" s="119">
        <f t="shared" ref="BA69:BA132" si="46">IF(ISBLANK(AZ69),"",AZ69-AY69+1)</f>
        <v>1</v>
      </c>
      <c r="BB69" s="144"/>
      <c r="BC69" s="155">
        <v>45558</v>
      </c>
      <c r="BD69" s="95">
        <v>45559</v>
      </c>
      <c r="BE69" s="95"/>
      <c r="BF69" s="95">
        <v>45673</v>
      </c>
      <c r="BG69" s="95">
        <v>45673</v>
      </c>
      <c r="BH69" s="119">
        <f t="shared" ref="BH69:BH132" si="47">IF(ISBLANK(BG69),"",BG69-BF69+1)</f>
        <v>1</v>
      </c>
      <c r="BI69" s="570"/>
      <c r="BJ69" s="116">
        <v>45561</v>
      </c>
      <c r="BK69" s="95">
        <v>45570</v>
      </c>
      <c r="BL69" s="95"/>
      <c r="BM69" s="95">
        <v>45674</v>
      </c>
      <c r="BN69" s="95">
        <v>45678</v>
      </c>
      <c r="BO69" s="119">
        <f t="shared" ref="BO69:BO132" si="48">IF(ISBLANK(BN69),"",BN69-BM69+1)</f>
        <v>5</v>
      </c>
      <c r="BP69" s="570"/>
      <c r="BQ69" s="116">
        <v>45579</v>
      </c>
      <c r="BR69" s="95">
        <v>45580</v>
      </c>
      <c r="BS69" s="95"/>
      <c r="BT69" s="95">
        <v>45679</v>
      </c>
      <c r="BU69" s="95">
        <v>45679</v>
      </c>
      <c r="BV69" s="119">
        <f t="shared" si="36"/>
        <v>1</v>
      </c>
      <c r="BW69" s="119">
        <f t="shared" ref="BW69:BW132" si="49">IF(ISBLANK(BU69),"",BU69-AK69+1)</f>
        <v>126</v>
      </c>
      <c r="BX69" s="570"/>
      <c r="BY69" s="116">
        <v>45581</v>
      </c>
      <c r="BZ69" s="95">
        <v>45587</v>
      </c>
      <c r="CA69" s="117"/>
      <c r="CB69" s="95">
        <v>45690</v>
      </c>
      <c r="CC69" s="95">
        <v>45726</v>
      </c>
      <c r="CD69" s="119">
        <f t="shared" ref="CD69:CD132" si="50">IF(ISBLANK(CC69),"",CC69-CB69+1)</f>
        <v>37</v>
      </c>
      <c r="CE69" s="570"/>
      <c r="CF69" s="116">
        <v>45581</v>
      </c>
      <c r="CG69" s="95">
        <v>45587</v>
      </c>
      <c r="CH69" s="95"/>
      <c r="CI69" s="95">
        <v>45688</v>
      </c>
      <c r="CJ69" s="95">
        <v>45688</v>
      </c>
      <c r="CK69" s="119">
        <f t="shared" ref="CK69:CK132" si="51">IF(ISBLANK(CJ69),"",CJ69-CI69+1)</f>
        <v>1</v>
      </c>
      <c r="CL69" s="119"/>
      <c r="CM69" s="119"/>
      <c r="CN69" s="570"/>
      <c r="CO69" s="116">
        <v>45568</v>
      </c>
      <c r="CP69" s="95">
        <v>45582</v>
      </c>
      <c r="CQ69" s="117"/>
      <c r="CR69" s="95">
        <v>45683</v>
      </c>
      <c r="CS69" s="95">
        <v>45698</v>
      </c>
      <c r="CT69" s="119">
        <f t="shared" ref="CT69:CT132" si="52">IF(ISBLANK(CS69),"",CS69-CR69+1)</f>
        <v>16</v>
      </c>
      <c r="CU69" s="571"/>
      <c r="CV69" s="116">
        <v>45558</v>
      </c>
      <c r="CW69" s="95">
        <v>45564</v>
      </c>
      <c r="CX69" s="117"/>
      <c r="CY69" s="95">
        <v>45439</v>
      </c>
      <c r="CZ69" s="95">
        <v>45446</v>
      </c>
      <c r="DA69" s="119">
        <f t="shared" ref="DA69:DA132" si="53">IF(ISBLANK(CZ69),"",CZ69-CY69+1)</f>
        <v>8</v>
      </c>
      <c r="DB69" s="570"/>
      <c r="DC69" s="116">
        <v>45558</v>
      </c>
      <c r="DD69" s="95">
        <v>45564</v>
      </c>
      <c r="DE69" s="117"/>
      <c r="DF69" s="95">
        <v>45681</v>
      </c>
      <c r="DG69" s="95">
        <v>45696</v>
      </c>
      <c r="DH69" s="119">
        <f t="shared" ref="DH69:DH132" si="54">IF(ISBLANK(DG69),"",DG69-DF69+1)</f>
        <v>16</v>
      </c>
      <c r="DI69" s="144"/>
      <c r="DJ69" s="156" t="str">
        <f>_xlfn.XLOOKUP(E69,[1]CranePad!$D$4:$D$203,[1]CranePad!$E$4:$E$203,0,0,1)</f>
        <v>GP (Reuse)</v>
      </c>
      <c r="DK69" s="155">
        <v>45565</v>
      </c>
      <c r="DL69" s="95">
        <v>45571</v>
      </c>
      <c r="DM69" s="95"/>
      <c r="DN69" s="95">
        <v>45669</v>
      </c>
      <c r="DO69" s="95">
        <v>45695</v>
      </c>
      <c r="DP69" s="119">
        <f t="shared" ref="DP69:DP132" si="55">IF(ISBLANK(DO69),"",DO69-DN69+1)</f>
        <v>27</v>
      </c>
      <c r="DQ69" s="570"/>
      <c r="DR69" s="123">
        <v>45607</v>
      </c>
      <c r="DS69" s="124">
        <v>45612</v>
      </c>
      <c r="DT69" s="124"/>
      <c r="DU69" s="124">
        <v>45697</v>
      </c>
      <c r="DV69" s="124">
        <v>45710</v>
      </c>
      <c r="DW69" s="119">
        <f t="shared" ref="DW69:DW132" si="56">IF(ISBLANK(DV69),"",DV69-DU69+1)</f>
        <v>14</v>
      </c>
      <c r="DX69" s="570"/>
      <c r="DY69" s="123">
        <v>45598</v>
      </c>
      <c r="DZ69" s="124">
        <v>45604</v>
      </c>
      <c r="EA69" s="124"/>
      <c r="EB69" s="124">
        <v>45706</v>
      </c>
      <c r="EC69" s="124">
        <v>45717</v>
      </c>
      <c r="ED69" s="119">
        <f t="shared" ref="ED69:ED132" si="57">IF(ISBLANK(EC69),"",EC69-EB69+1)</f>
        <v>12</v>
      </c>
      <c r="EE69" s="570"/>
      <c r="EF69" s="123">
        <v>45615</v>
      </c>
      <c r="EG69" s="124">
        <v>45624</v>
      </c>
      <c r="EH69" s="124"/>
      <c r="EI69" s="124">
        <v>45715</v>
      </c>
      <c r="EJ69" s="124">
        <v>45723</v>
      </c>
      <c r="EK69" s="119">
        <f t="shared" ref="EK69:EK132" si="58">IF(ISBLANK(EJ69),"",EJ69-EI69+1)</f>
        <v>9</v>
      </c>
      <c r="EL69" s="570"/>
      <c r="EM69" s="116">
        <v>45626</v>
      </c>
      <c r="EN69" s="95">
        <v>45628</v>
      </c>
      <c r="EO69" s="95"/>
      <c r="EP69" s="95">
        <v>45724</v>
      </c>
      <c r="EQ69" s="95">
        <v>45725</v>
      </c>
      <c r="ER69" s="119">
        <f t="shared" ref="ER69:ER132" si="59">IF(ISBLANK(EQ69),"",EQ69-EP69+1)</f>
        <v>2</v>
      </c>
      <c r="ES69" s="570"/>
      <c r="ET69" s="116">
        <v>45610</v>
      </c>
      <c r="EU69" s="95">
        <v>45611</v>
      </c>
      <c r="EV69" s="95"/>
      <c r="EW69" s="95">
        <v>45718</v>
      </c>
      <c r="EX69" s="95">
        <v>45718</v>
      </c>
      <c r="EY69" s="119">
        <f t="shared" ref="EY69:EY132" si="60">IF(ISBLANK(EX69),"",EX69-EW69+1)</f>
        <v>1</v>
      </c>
      <c r="EZ69" s="570"/>
      <c r="FA69" s="116">
        <v>45598</v>
      </c>
      <c r="FB69" s="95">
        <v>45604</v>
      </c>
      <c r="FC69" s="95"/>
      <c r="FD69" s="95">
        <v>45632</v>
      </c>
      <c r="FE69" s="95">
        <v>45655</v>
      </c>
      <c r="FF69" s="119">
        <f t="shared" ref="FF69:FF132" si="61">IF(ISBLANK(FE69),"",FE69-FD69+1)</f>
        <v>24</v>
      </c>
      <c r="FG69" s="570"/>
      <c r="FH69" s="116">
        <v>45597</v>
      </c>
      <c r="FI69" s="95">
        <f t="shared" si="37"/>
        <v>45612</v>
      </c>
      <c r="FJ69" s="95"/>
      <c r="FK69" s="95">
        <v>45642</v>
      </c>
      <c r="FL69" s="95">
        <v>45666</v>
      </c>
      <c r="FM69" s="119">
        <f t="shared" ref="FM69:FM132" si="62">IF(ISBLANK(FL69),"",FL69-FK69+1)</f>
        <v>25</v>
      </c>
      <c r="FN69" s="144"/>
      <c r="FO69" s="155">
        <f t="shared" si="38"/>
        <v>45611</v>
      </c>
      <c r="FP69" s="95">
        <f t="shared" si="39"/>
        <v>45614</v>
      </c>
      <c r="FQ69" s="121"/>
      <c r="FR69" s="95">
        <v>45723</v>
      </c>
      <c r="FS69" s="95">
        <v>45725</v>
      </c>
      <c r="FT69" s="119">
        <f t="shared" ref="FT69:FT132" si="63">IF(ISBLANK(FS69),"",FS69-FR69+1)</f>
        <v>3</v>
      </c>
      <c r="FU69" s="570"/>
      <c r="FV69" s="116">
        <f t="shared" si="40"/>
        <v>45628</v>
      </c>
      <c r="FW69" s="95">
        <f t="shared" si="41"/>
        <v>45629</v>
      </c>
      <c r="FX69" s="117"/>
      <c r="FY69" s="95">
        <v>45726</v>
      </c>
      <c r="FZ69" s="95">
        <v>45727</v>
      </c>
      <c r="GA69" s="119">
        <f t="shared" ref="GA69:GA132" si="64">IF(ISBLANK(FZ69),"",FZ69-FY69+1)</f>
        <v>2</v>
      </c>
      <c r="GB69" s="570"/>
      <c r="GC69" s="437"/>
      <c r="GD69" s="575"/>
      <c r="GE69" s="572">
        <v>45627</v>
      </c>
      <c r="GG69" s="68"/>
    </row>
    <row r="70" spans="1:189" s="74" customFormat="1" ht="16.5" customHeight="1" x14ac:dyDescent="0.25">
      <c r="A70" s="564" t="s">
        <v>2226</v>
      </c>
      <c r="B70" s="73">
        <f t="shared" ref="B70:B133" si="65">ROW(B66)</f>
        <v>66</v>
      </c>
      <c r="C70" s="73" t="s">
        <v>31</v>
      </c>
      <c r="D70" s="77" t="s">
        <v>1884</v>
      </c>
      <c r="E70" s="95" t="s">
        <v>1889</v>
      </c>
      <c r="F70" s="565" t="s">
        <v>2160</v>
      </c>
      <c r="G70" s="167" t="s">
        <v>450</v>
      </c>
      <c r="H70" s="566" t="str">
        <f>VLOOKUP('200WTG PH-II'!E70,'[1]Stone Column Progress'!$C$6:$D$205,2,0)</f>
        <v>Sarita infra</v>
      </c>
      <c r="I70" s="574" t="s">
        <v>390</v>
      </c>
      <c r="J70" s="568">
        <v>534173</v>
      </c>
      <c r="K70" s="569">
        <v>2671264</v>
      </c>
      <c r="L70" s="116">
        <v>45084</v>
      </c>
      <c r="M70" s="95">
        <v>45085</v>
      </c>
      <c r="N70" s="117"/>
      <c r="O70" s="95">
        <v>45084</v>
      </c>
      <c r="P70" s="95">
        <v>45085</v>
      </c>
      <c r="Q70" s="570"/>
      <c r="R70" s="118">
        <f>VLOOKUP(E70,'[1]Stone Column Progress'!$C$6:$K$205,6,0)</f>
        <v>163</v>
      </c>
      <c r="S70" s="73">
        <f>VLOOKUP(E70,'[1]Stone Column Progress'!$C$6:$K$205,8,0)</f>
        <v>163</v>
      </c>
      <c r="T70" s="95">
        <v>45373</v>
      </c>
      <c r="U70" s="95">
        <v>45382</v>
      </c>
      <c r="V70" s="117"/>
      <c r="W70" s="95">
        <v>45283</v>
      </c>
      <c r="X70" s="95">
        <v>45293</v>
      </c>
      <c r="Y70" s="119">
        <f t="shared" si="43"/>
        <v>11</v>
      </c>
      <c r="Z70" s="144"/>
      <c r="AA70" s="155" t="s">
        <v>389</v>
      </c>
      <c r="AB70" s="95">
        <v>45446</v>
      </c>
      <c r="AC70" s="95">
        <v>45458</v>
      </c>
      <c r="AD70" s="117"/>
      <c r="AE70" s="95">
        <v>45448</v>
      </c>
      <c r="AF70" s="95">
        <v>45471</v>
      </c>
      <c r="AG70" s="570"/>
      <c r="AH70" s="116">
        <v>45508</v>
      </c>
      <c r="AI70" s="95">
        <v>45508</v>
      </c>
      <c r="AJ70" s="117"/>
      <c r="AK70" s="95">
        <v>45606</v>
      </c>
      <c r="AL70" s="95">
        <v>45609</v>
      </c>
      <c r="AM70" s="119">
        <f t="shared" si="44"/>
        <v>4</v>
      </c>
      <c r="AN70" s="120"/>
      <c r="AO70" s="158">
        <v>45509</v>
      </c>
      <c r="AP70" s="130">
        <v>45509</v>
      </c>
      <c r="AQ70" s="130"/>
      <c r="AR70" s="130">
        <v>45617</v>
      </c>
      <c r="AS70" s="130">
        <v>45620</v>
      </c>
      <c r="AT70" s="119">
        <f t="shared" si="45"/>
        <v>4</v>
      </c>
      <c r="AU70" s="571"/>
      <c r="AV70" s="116">
        <v>45510</v>
      </c>
      <c r="AW70" s="95">
        <v>45510</v>
      </c>
      <c r="AX70" s="117"/>
      <c r="AY70" s="95">
        <v>45621</v>
      </c>
      <c r="AZ70" s="95">
        <v>45621</v>
      </c>
      <c r="BA70" s="119">
        <f t="shared" si="46"/>
        <v>1</v>
      </c>
      <c r="BB70" s="144"/>
      <c r="BC70" s="155">
        <v>45511</v>
      </c>
      <c r="BD70" s="95">
        <v>45512</v>
      </c>
      <c r="BE70" s="95"/>
      <c r="BF70" s="95">
        <v>45624</v>
      </c>
      <c r="BG70" s="95">
        <v>45624</v>
      </c>
      <c r="BH70" s="119">
        <f t="shared" si="47"/>
        <v>1</v>
      </c>
      <c r="BI70" s="570"/>
      <c r="BJ70" s="116">
        <v>45514</v>
      </c>
      <c r="BK70" s="95">
        <v>45523</v>
      </c>
      <c r="BL70" s="95"/>
      <c r="BM70" s="95">
        <v>45624</v>
      </c>
      <c r="BN70" s="95">
        <v>45639</v>
      </c>
      <c r="BO70" s="119">
        <f t="shared" si="48"/>
        <v>16</v>
      </c>
      <c r="BP70" s="570"/>
      <c r="BQ70" s="116">
        <v>45526</v>
      </c>
      <c r="BR70" s="95">
        <v>45527</v>
      </c>
      <c r="BS70" s="95"/>
      <c r="BT70" s="95">
        <v>45641</v>
      </c>
      <c r="BU70" s="95">
        <v>45643</v>
      </c>
      <c r="BV70" s="119">
        <f t="shared" ref="BV70:BV133" si="66">IF(ISBLANK(BU70),"",BU70-BT70+1)</f>
        <v>3</v>
      </c>
      <c r="BW70" s="119">
        <f t="shared" si="49"/>
        <v>38</v>
      </c>
      <c r="BX70" s="570"/>
      <c r="BY70" s="116">
        <v>45528</v>
      </c>
      <c r="BZ70" s="95">
        <v>45534</v>
      </c>
      <c r="CA70" s="117"/>
      <c r="CB70" s="95">
        <v>45648</v>
      </c>
      <c r="CC70" s="95">
        <v>45729</v>
      </c>
      <c r="CD70" s="119">
        <f t="shared" si="50"/>
        <v>82</v>
      </c>
      <c r="CE70" s="570"/>
      <c r="CF70" s="116">
        <v>45528</v>
      </c>
      <c r="CG70" s="95">
        <v>45534</v>
      </c>
      <c r="CH70" s="95"/>
      <c r="CI70" s="95">
        <v>45653</v>
      </c>
      <c r="CJ70" s="95">
        <v>45653</v>
      </c>
      <c r="CK70" s="119">
        <f t="shared" si="51"/>
        <v>1</v>
      </c>
      <c r="CL70" s="119"/>
      <c r="CM70" s="119"/>
      <c r="CN70" s="570"/>
      <c r="CO70" s="116">
        <v>45521</v>
      </c>
      <c r="CP70" s="95">
        <v>45535</v>
      </c>
      <c r="CQ70" s="117"/>
      <c r="CR70" s="95">
        <v>45648</v>
      </c>
      <c r="CS70" s="95">
        <v>45677</v>
      </c>
      <c r="CT70" s="119">
        <f t="shared" si="52"/>
        <v>30</v>
      </c>
      <c r="CU70" s="571"/>
      <c r="CV70" s="116">
        <v>45528</v>
      </c>
      <c r="CW70" s="95">
        <v>45534</v>
      </c>
      <c r="CX70" s="117"/>
      <c r="CY70" s="95" t="s">
        <v>2142</v>
      </c>
      <c r="CZ70" s="95" t="s">
        <v>2142</v>
      </c>
      <c r="DA70" s="119" t="e">
        <f t="shared" si="53"/>
        <v>#VALUE!</v>
      </c>
      <c r="DB70" s="570"/>
      <c r="DC70" s="116">
        <v>45528</v>
      </c>
      <c r="DD70" s="95">
        <v>45534</v>
      </c>
      <c r="DE70" s="117"/>
      <c r="DF70" s="95" t="s">
        <v>2142</v>
      </c>
      <c r="DG70" s="95" t="s">
        <v>2142</v>
      </c>
      <c r="DH70" s="119" t="e">
        <f t="shared" si="54"/>
        <v>#VALUE!</v>
      </c>
      <c r="DI70" s="144"/>
      <c r="DJ70" s="156" t="str">
        <f>_xlfn.XLOOKUP(E70,[1]CranePad!$D$4:$D$203,[1]CranePad!$E$4:$E$203,0,0,1)</f>
        <v>SS Jadeja</v>
      </c>
      <c r="DK70" s="155">
        <v>45535</v>
      </c>
      <c r="DL70" s="95">
        <v>45541</v>
      </c>
      <c r="DM70" s="95"/>
      <c r="DN70" s="95">
        <v>45642</v>
      </c>
      <c r="DO70" s="95">
        <v>45664</v>
      </c>
      <c r="DP70" s="119">
        <f t="shared" si="55"/>
        <v>23</v>
      </c>
      <c r="DQ70" s="570"/>
      <c r="DR70" s="123">
        <v>45555</v>
      </c>
      <c r="DS70" s="124">
        <v>45560</v>
      </c>
      <c r="DT70" s="124"/>
      <c r="DU70" s="124">
        <v>45668</v>
      </c>
      <c r="DV70" s="124">
        <v>45683</v>
      </c>
      <c r="DW70" s="119">
        <f t="shared" si="56"/>
        <v>16</v>
      </c>
      <c r="DX70" s="570"/>
      <c r="DY70" s="123">
        <v>45558</v>
      </c>
      <c r="DZ70" s="124">
        <v>45564</v>
      </c>
      <c r="EA70" s="124"/>
      <c r="EB70" s="124">
        <v>45692</v>
      </c>
      <c r="EC70" s="124">
        <v>45722</v>
      </c>
      <c r="ED70" s="119">
        <f t="shared" si="57"/>
        <v>31</v>
      </c>
      <c r="EE70" s="570"/>
      <c r="EF70" s="123">
        <v>45563</v>
      </c>
      <c r="EG70" s="124">
        <v>45572</v>
      </c>
      <c r="EH70" s="124"/>
      <c r="EI70" s="124">
        <v>45704</v>
      </c>
      <c r="EJ70" s="124">
        <v>45708</v>
      </c>
      <c r="EK70" s="119">
        <f t="shared" si="58"/>
        <v>5</v>
      </c>
      <c r="EL70" s="570"/>
      <c r="EM70" s="116">
        <v>45574</v>
      </c>
      <c r="EN70" s="95">
        <v>45576</v>
      </c>
      <c r="EO70" s="95"/>
      <c r="EP70" s="95">
        <v>45709</v>
      </c>
      <c r="EQ70" s="95">
        <v>45711</v>
      </c>
      <c r="ER70" s="119">
        <f t="shared" si="59"/>
        <v>3</v>
      </c>
      <c r="ES70" s="570"/>
      <c r="ET70" s="116">
        <v>45570</v>
      </c>
      <c r="EU70" s="95">
        <v>45571</v>
      </c>
      <c r="EV70" s="95"/>
      <c r="EW70" s="95">
        <v>45723</v>
      </c>
      <c r="EX70" s="95">
        <v>45723</v>
      </c>
      <c r="EY70" s="119">
        <f t="shared" si="60"/>
        <v>1</v>
      </c>
      <c r="EZ70" s="570"/>
      <c r="FA70" s="116">
        <v>45555</v>
      </c>
      <c r="FB70" s="95">
        <v>45561</v>
      </c>
      <c r="FC70" s="95"/>
      <c r="FD70" s="95">
        <v>45636</v>
      </c>
      <c r="FE70" s="95">
        <v>45703</v>
      </c>
      <c r="FF70" s="119">
        <f t="shared" si="61"/>
        <v>68</v>
      </c>
      <c r="FG70" s="570"/>
      <c r="FH70" s="116">
        <v>45547</v>
      </c>
      <c r="FI70" s="95">
        <f t="shared" si="37"/>
        <v>45562</v>
      </c>
      <c r="FJ70" s="95"/>
      <c r="FK70" s="95">
        <v>45658</v>
      </c>
      <c r="FL70" s="95">
        <v>45694</v>
      </c>
      <c r="FM70" s="119">
        <f t="shared" si="62"/>
        <v>37</v>
      </c>
      <c r="FN70" s="144"/>
      <c r="FO70" s="155">
        <f t="shared" ref="FO70:FO133" si="67">MAX(FB70,EU70,DZ70)</f>
        <v>45571</v>
      </c>
      <c r="FP70" s="95">
        <f t="shared" ref="FP70:FP133" si="68">FO70+3</f>
        <v>45574</v>
      </c>
      <c r="FQ70" s="121"/>
      <c r="FR70" s="95">
        <v>45726</v>
      </c>
      <c r="FS70" s="95">
        <v>45727</v>
      </c>
      <c r="FT70" s="119">
        <f t="shared" si="63"/>
        <v>2</v>
      </c>
      <c r="FU70" s="570"/>
      <c r="FV70" s="116">
        <f t="shared" ref="FV70:FV133" si="69">MAX(FP70,FI70,EN70)</f>
        <v>45576</v>
      </c>
      <c r="FW70" s="95">
        <f t="shared" ref="FW70:FW133" si="70">FV70+1</f>
        <v>45577</v>
      </c>
      <c r="FX70" s="117"/>
      <c r="FY70" s="95">
        <v>45727</v>
      </c>
      <c r="FZ70" s="95">
        <v>45729</v>
      </c>
      <c r="GA70" s="119">
        <f t="shared" si="64"/>
        <v>3</v>
      </c>
      <c r="GB70" s="570"/>
      <c r="GC70" s="437"/>
      <c r="GD70" s="575"/>
      <c r="GE70" s="572">
        <v>45627</v>
      </c>
      <c r="GG70" s="68"/>
    </row>
    <row r="71" spans="1:189" s="74" customFormat="1" ht="16.5" customHeight="1" x14ac:dyDescent="0.25">
      <c r="A71" s="564" t="s">
        <v>416</v>
      </c>
      <c r="B71" s="73">
        <f t="shared" si="65"/>
        <v>67</v>
      </c>
      <c r="C71" s="73" t="s">
        <v>31</v>
      </c>
      <c r="D71" s="77" t="s">
        <v>1884</v>
      </c>
      <c r="E71" s="95" t="s">
        <v>1890</v>
      </c>
      <c r="F71" s="565" t="s">
        <v>2160</v>
      </c>
      <c r="G71" s="167" t="s">
        <v>406</v>
      </c>
      <c r="H71" s="566" t="str">
        <f>VLOOKUP('200WTG PH-II'!E71,'[1]Stone Column Progress'!$C$6:$D$205,2,0)</f>
        <v>Bauer</v>
      </c>
      <c r="I71" s="574" t="s">
        <v>390</v>
      </c>
      <c r="J71" s="568">
        <v>532878</v>
      </c>
      <c r="K71" s="569">
        <v>2669860</v>
      </c>
      <c r="L71" s="116">
        <v>45083</v>
      </c>
      <c r="M71" s="95">
        <v>45084</v>
      </c>
      <c r="N71" s="117"/>
      <c r="O71" s="95">
        <v>45083</v>
      </c>
      <c r="P71" s="95">
        <v>45084</v>
      </c>
      <c r="Q71" s="570"/>
      <c r="R71" s="118">
        <f>VLOOKUP(E71,'[1]Stone Column Progress'!$C$6:$K$205,6,0)</f>
        <v>219</v>
      </c>
      <c r="S71" s="73">
        <f>VLOOKUP(E71,'[1]Stone Column Progress'!$C$6:$K$205,8,0)</f>
        <v>219</v>
      </c>
      <c r="T71" s="95">
        <v>45374</v>
      </c>
      <c r="U71" s="95">
        <v>45383</v>
      </c>
      <c r="V71" s="117"/>
      <c r="W71" s="95">
        <v>45429</v>
      </c>
      <c r="X71" s="95">
        <v>45442</v>
      </c>
      <c r="Y71" s="119">
        <f t="shared" si="43"/>
        <v>14</v>
      </c>
      <c r="Z71" s="144"/>
      <c r="AA71" s="156"/>
      <c r="AB71" s="95"/>
      <c r="AC71" s="95"/>
      <c r="AD71" s="117"/>
      <c r="AE71" s="95"/>
      <c r="AF71" s="95"/>
      <c r="AG71" s="570"/>
      <c r="AH71" s="116">
        <v>45508</v>
      </c>
      <c r="AI71" s="95">
        <v>45508</v>
      </c>
      <c r="AJ71" s="117"/>
      <c r="AK71" s="95">
        <v>45589</v>
      </c>
      <c r="AL71" s="95">
        <v>45590</v>
      </c>
      <c r="AM71" s="119">
        <f t="shared" si="44"/>
        <v>2</v>
      </c>
      <c r="AN71" s="120"/>
      <c r="AO71" s="158">
        <v>45509</v>
      </c>
      <c r="AP71" s="130">
        <v>45509</v>
      </c>
      <c r="AQ71" s="130"/>
      <c r="AR71" s="130">
        <v>45590</v>
      </c>
      <c r="AS71" s="130">
        <v>45590</v>
      </c>
      <c r="AT71" s="119">
        <f t="shared" si="45"/>
        <v>1</v>
      </c>
      <c r="AU71" s="571"/>
      <c r="AV71" s="116">
        <v>45510</v>
      </c>
      <c r="AW71" s="95">
        <v>45510</v>
      </c>
      <c r="AX71" s="117"/>
      <c r="AY71" s="95">
        <v>45591</v>
      </c>
      <c r="AZ71" s="95">
        <v>45591</v>
      </c>
      <c r="BA71" s="119">
        <f t="shared" si="46"/>
        <v>1</v>
      </c>
      <c r="BB71" s="144"/>
      <c r="BC71" s="155">
        <v>45511</v>
      </c>
      <c r="BD71" s="95">
        <v>45512</v>
      </c>
      <c r="BE71" s="95"/>
      <c r="BF71" s="95">
        <v>45598</v>
      </c>
      <c r="BG71" s="95">
        <v>45600</v>
      </c>
      <c r="BH71" s="119">
        <f t="shared" si="47"/>
        <v>3</v>
      </c>
      <c r="BI71" s="570"/>
      <c r="BJ71" s="116">
        <v>45514</v>
      </c>
      <c r="BK71" s="95">
        <v>45523</v>
      </c>
      <c r="BL71" s="95"/>
      <c r="BM71" s="95">
        <v>45607</v>
      </c>
      <c r="BN71" s="95">
        <v>45616</v>
      </c>
      <c r="BO71" s="119">
        <f t="shared" si="48"/>
        <v>10</v>
      </c>
      <c r="BP71" s="570"/>
      <c r="BQ71" s="116">
        <v>45526</v>
      </c>
      <c r="BR71" s="95">
        <v>45527</v>
      </c>
      <c r="BS71" s="95"/>
      <c r="BT71" s="95">
        <v>45617</v>
      </c>
      <c r="BU71" s="95">
        <v>45618</v>
      </c>
      <c r="BV71" s="119">
        <f t="shared" si="66"/>
        <v>2</v>
      </c>
      <c r="BW71" s="119">
        <f t="shared" si="49"/>
        <v>30</v>
      </c>
      <c r="BX71" s="570"/>
      <c r="BY71" s="116">
        <v>45528</v>
      </c>
      <c r="BZ71" s="95">
        <v>45534</v>
      </c>
      <c r="CA71" s="117"/>
      <c r="CB71" s="95">
        <v>45629</v>
      </c>
      <c r="CC71" s="95">
        <v>45729</v>
      </c>
      <c r="CD71" s="119">
        <f t="shared" si="50"/>
        <v>101</v>
      </c>
      <c r="CE71" s="570"/>
      <c r="CF71" s="116">
        <v>45528</v>
      </c>
      <c r="CG71" s="95">
        <v>45534</v>
      </c>
      <c r="CH71" s="95"/>
      <c r="CI71" s="95">
        <v>45627</v>
      </c>
      <c r="CJ71" s="95">
        <v>45627</v>
      </c>
      <c r="CK71" s="119">
        <f t="shared" si="51"/>
        <v>1</v>
      </c>
      <c r="CL71" s="119"/>
      <c r="CM71" s="119"/>
      <c r="CN71" s="570"/>
      <c r="CO71" s="116">
        <v>45521</v>
      </c>
      <c r="CP71" s="95">
        <v>45535</v>
      </c>
      <c r="CQ71" s="117"/>
      <c r="CR71" s="95">
        <v>45623</v>
      </c>
      <c r="CS71" s="95">
        <v>45685</v>
      </c>
      <c r="CT71" s="119">
        <f t="shared" si="52"/>
        <v>63</v>
      </c>
      <c r="CU71" s="571"/>
      <c r="CV71" s="116">
        <v>45528</v>
      </c>
      <c r="CW71" s="95">
        <v>45534</v>
      </c>
      <c r="CX71" s="117"/>
      <c r="CY71" s="95" t="s">
        <v>2142</v>
      </c>
      <c r="CZ71" s="95" t="s">
        <v>2142</v>
      </c>
      <c r="DA71" s="119" t="e">
        <f t="shared" si="53"/>
        <v>#VALUE!</v>
      </c>
      <c r="DB71" s="570"/>
      <c r="DC71" s="116">
        <v>45528</v>
      </c>
      <c r="DD71" s="95">
        <v>45534</v>
      </c>
      <c r="DE71" s="117"/>
      <c r="DF71" s="95">
        <v>45601</v>
      </c>
      <c r="DG71" s="95">
        <v>45611</v>
      </c>
      <c r="DH71" s="119">
        <f t="shared" si="54"/>
        <v>11</v>
      </c>
      <c r="DI71" s="144"/>
      <c r="DJ71" s="156" t="str">
        <f>_xlfn.XLOOKUP(E71,[1]CranePad!$D$4:$D$203,[1]CranePad!$E$4:$E$203,0,0,1)</f>
        <v>SS Jadeja</v>
      </c>
      <c r="DK71" s="155">
        <v>45535</v>
      </c>
      <c r="DL71" s="95">
        <v>45541</v>
      </c>
      <c r="DM71" s="95"/>
      <c r="DN71" s="95">
        <v>45601</v>
      </c>
      <c r="DO71" s="95">
        <v>45606</v>
      </c>
      <c r="DP71" s="119">
        <f t="shared" si="55"/>
        <v>6</v>
      </c>
      <c r="DQ71" s="570"/>
      <c r="DR71" s="123">
        <v>45555</v>
      </c>
      <c r="DS71" s="124">
        <v>45560</v>
      </c>
      <c r="DT71" s="124"/>
      <c r="DU71" s="124">
        <v>45616</v>
      </c>
      <c r="DV71" s="124">
        <v>45652</v>
      </c>
      <c r="DW71" s="119">
        <f t="shared" si="56"/>
        <v>37</v>
      </c>
      <c r="DX71" s="570"/>
      <c r="DY71" s="123">
        <v>45559</v>
      </c>
      <c r="DZ71" s="124">
        <v>45565</v>
      </c>
      <c r="EA71" s="124"/>
      <c r="EB71" s="124">
        <v>45691</v>
      </c>
      <c r="EC71" s="124">
        <v>45721</v>
      </c>
      <c r="ED71" s="119">
        <f t="shared" si="57"/>
        <v>31</v>
      </c>
      <c r="EE71" s="570"/>
      <c r="EF71" s="123">
        <v>45563</v>
      </c>
      <c r="EG71" s="124">
        <v>45572</v>
      </c>
      <c r="EH71" s="124"/>
      <c r="EI71" s="124">
        <v>45695</v>
      </c>
      <c r="EJ71" s="124">
        <v>45701</v>
      </c>
      <c r="EK71" s="119">
        <f t="shared" si="58"/>
        <v>7</v>
      </c>
      <c r="EL71" s="570"/>
      <c r="EM71" s="116">
        <v>45574</v>
      </c>
      <c r="EN71" s="95">
        <v>45576</v>
      </c>
      <c r="EO71" s="95"/>
      <c r="EP71" s="95">
        <v>45702</v>
      </c>
      <c r="EQ71" s="95">
        <v>45705</v>
      </c>
      <c r="ER71" s="119">
        <f t="shared" si="59"/>
        <v>4</v>
      </c>
      <c r="ES71" s="570"/>
      <c r="ET71" s="116">
        <v>45571</v>
      </c>
      <c r="EU71" s="95">
        <v>45572</v>
      </c>
      <c r="EV71" s="95"/>
      <c r="EW71" s="95">
        <v>45724</v>
      </c>
      <c r="EX71" s="95">
        <v>45724</v>
      </c>
      <c r="EY71" s="119">
        <f t="shared" si="60"/>
        <v>1</v>
      </c>
      <c r="EZ71" s="570"/>
      <c r="FA71" s="116">
        <v>45555</v>
      </c>
      <c r="FB71" s="95">
        <v>45561</v>
      </c>
      <c r="FC71" s="95"/>
      <c r="FD71" s="95">
        <v>45655</v>
      </c>
      <c r="FE71" s="95">
        <v>45682</v>
      </c>
      <c r="FF71" s="119">
        <f t="shared" si="61"/>
        <v>28</v>
      </c>
      <c r="FG71" s="570"/>
      <c r="FH71" s="116">
        <v>45547</v>
      </c>
      <c r="FI71" s="95">
        <f t="shared" si="37"/>
        <v>45562</v>
      </c>
      <c r="FJ71" s="95"/>
      <c r="FK71" s="95">
        <v>45658</v>
      </c>
      <c r="FL71" s="95">
        <v>45694</v>
      </c>
      <c r="FM71" s="119">
        <f t="shared" si="62"/>
        <v>37</v>
      </c>
      <c r="FN71" s="144"/>
      <c r="FO71" s="155">
        <f t="shared" si="67"/>
        <v>45572</v>
      </c>
      <c r="FP71" s="95">
        <f t="shared" si="68"/>
        <v>45575</v>
      </c>
      <c r="FQ71" s="121"/>
      <c r="FR71" s="95">
        <v>45726</v>
      </c>
      <c r="FS71" s="95">
        <v>45727</v>
      </c>
      <c r="FT71" s="119">
        <f t="shared" si="63"/>
        <v>2</v>
      </c>
      <c r="FU71" s="570"/>
      <c r="FV71" s="116">
        <f t="shared" si="69"/>
        <v>45576</v>
      </c>
      <c r="FW71" s="95">
        <f t="shared" si="70"/>
        <v>45577</v>
      </c>
      <c r="FX71" s="117"/>
      <c r="FY71" s="95">
        <v>45728</v>
      </c>
      <c r="FZ71" s="95">
        <v>45730</v>
      </c>
      <c r="GA71" s="119">
        <f t="shared" si="64"/>
        <v>3</v>
      </c>
      <c r="GB71" s="570"/>
      <c r="GC71" s="437"/>
      <c r="GD71" s="575"/>
      <c r="GE71" s="572">
        <v>45627</v>
      </c>
      <c r="GG71" s="68"/>
    </row>
    <row r="72" spans="1:189" s="74" customFormat="1" ht="16.5" customHeight="1" x14ac:dyDescent="0.25">
      <c r="A72" s="564" t="s">
        <v>413</v>
      </c>
      <c r="B72" s="73">
        <f t="shared" si="65"/>
        <v>68</v>
      </c>
      <c r="C72" s="73" t="s">
        <v>31</v>
      </c>
      <c r="D72" s="77" t="s">
        <v>1868</v>
      </c>
      <c r="E72" s="95" t="s">
        <v>1891</v>
      </c>
      <c r="F72" s="565" t="s">
        <v>2160</v>
      </c>
      <c r="G72" s="167" t="s">
        <v>2236</v>
      </c>
      <c r="H72" s="566" t="str">
        <f>VLOOKUP('200WTG PH-II'!E72,'[1]Stone Column Progress'!$C$6:$D$205,2,0)</f>
        <v>Menard</v>
      </c>
      <c r="I72" s="574" t="s">
        <v>390</v>
      </c>
      <c r="J72" s="568">
        <v>534090</v>
      </c>
      <c r="K72" s="569">
        <v>2667623</v>
      </c>
      <c r="L72" s="116">
        <v>44928</v>
      </c>
      <c r="M72" s="95">
        <v>44929</v>
      </c>
      <c r="N72" s="117"/>
      <c r="O72" s="95">
        <v>44928</v>
      </c>
      <c r="P72" s="95">
        <v>44929</v>
      </c>
      <c r="Q72" s="570"/>
      <c r="R72" s="118">
        <f>VLOOKUP(E72,'[1]Stone Column Progress'!$C$6:$K$205,6,0)</f>
        <v>199</v>
      </c>
      <c r="S72" s="73">
        <f>VLOOKUP(E72,'[1]Stone Column Progress'!$C$6:$K$205,8,0)</f>
        <v>199</v>
      </c>
      <c r="T72" s="95">
        <v>45383</v>
      </c>
      <c r="U72" s="95">
        <v>45392</v>
      </c>
      <c r="V72" s="117"/>
      <c r="W72" s="95">
        <v>45206</v>
      </c>
      <c r="X72" s="95">
        <v>45213</v>
      </c>
      <c r="Y72" s="119">
        <f t="shared" si="43"/>
        <v>8</v>
      </c>
      <c r="Z72" s="144"/>
      <c r="AA72" s="155" t="s">
        <v>389</v>
      </c>
      <c r="AB72" s="95">
        <v>45456</v>
      </c>
      <c r="AC72" s="95">
        <v>45467</v>
      </c>
      <c r="AD72" s="117"/>
      <c r="AE72" s="95">
        <v>45580</v>
      </c>
      <c r="AF72" s="95">
        <v>45589</v>
      </c>
      <c r="AG72" s="582"/>
      <c r="AH72" s="116">
        <v>45514</v>
      </c>
      <c r="AI72" s="95">
        <v>45514</v>
      </c>
      <c r="AJ72" s="117"/>
      <c r="AK72" s="95">
        <v>45611</v>
      </c>
      <c r="AL72" s="95">
        <v>45612</v>
      </c>
      <c r="AM72" s="119">
        <f t="shared" si="44"/>
        <v>2</v>
      </c>
      <c r="AN72" s="120"/>
      <c r="AO72" s="158">
        <v>45515</v>
      </c>
      <c r="AP72" s="130">
        <v>45515</v>
      </c>
      <c r="AQ72" s="130"/>
      <c r="AR72" s="130">
        <v>45614</v>
      </c>
      <c r="AS72" s="130">
        <v>45615</v>
      </c>
      <c r="AT72" s="119">
        <f t="shared" si="45"/>
        <v>2</v>
      </c>
      <c r="AU72" s="571"/>
      <c r="AV72" s="116">
        <v>45516</v>
      </c>
      <c r="AW72" s="95">
        <v>45516</v>
      </c>
      <c r="AX72" s="117"/>
      <c r="AY72" s="95">
        <v>45616</v>
      </c>
      <c r="AZ72" s="95">
        <v>45616</v>
      </c>
      <c r="BA72" s="119">
        <f t="shared" si="46"/>
        <v>1</v>
      </c>
      <c r="BB72" s="144"/>
      <c r="BC72" s="155">
        <v>45517</v>
      </c>
      <c r="BD72" s="95">
        <v>45518</v>
      </c>
      <c r="BE72" s="95"/>
      <c r="BF72" s="95">
        <v>45619</v>
      </c>
      <c r="BG72" s="95">
        <v>45619</v>
      </c>
      <c r="BH72" s="119">
        <f t="shared" si="47"/>
        <v>1</v>
      </c>
      <c r="BI72" s="570"/>
      <c r="BJ72" s="116">
        <v>45520</v>
      </c>
      <c r="BK72" s="95">
        <v>45529</v>
      </c>
      <c r="BL72" s="95"/>
      <c r="BM72" s="95">
        <v>45622</v>
      </c>
      <c r="BN72" s="95">
        <v>45629</v>
      </c>
      <c r="BO72" s="119">
        <f t="shared" si="48"/>
        <v>8</v>
      </c>
      <c r="BP72" s="570"/>
      <c r="BQ72" s="116">
        <v>45532</v>
      </c>
      <c r="BR72" s="95">
        <v>45533</v>
      </c>
      <c r="BS72" s="95"/>
      <c r="BT72" s="95">
        <v>45630</v>
      </c>
      <c r="BU72" s="95">
        <v>45630</v>
      </c>
      <c r="BV72" s="119">
        <f t="shared" si="66"/>
        <v>1</v>
      </c>
      <c r="BW72" s="119">
        <f t="shared" si="49"/>
        <v>20</v>
      </c>
      <c r="BX72" s="570"/>
      <c r="BY72" s="116">
        <v>45534</v>
      </c>
      <c r="BZ72" s="95">
        <v>45540</v>
      </c>
      <c r="CA72" s="117"/>
      <c r="CB72" s="95">
        <v>45632</v>
      </c>
      <c r="CC72" s="95">
        <v>45707</v>
      </c>
      <c r="CD72" s="119">
        <f t="shared" si="50"/>
        <v>76</v>
      </c>
      <c r="CE72" s="570"/>
      <c r="CF72" s="116">
        <v>45534</v>
      </c>
      <c r="CG72" s="95">
        <v>45540</v>
      </c>
      <c r="CH72" s="95"/>
      <c r="CI72" s="95">
        <v>45633</v>
      </c>
      <c r="CJ72" s="95">
        <v>45633</v>
      </c>
      <c r="CK72" s="119">
        <f t="shared" si="51"/>
        <v>1</v>
      </c>
      <c r="CL72" s="119"/>
      <c r="CM72" s="119"/>
      <c r="CN72" s="570"/>
      <c r="CO72" s="116">
        <v>45527</v>
      </c>
      <c r="CP72" s="95">
        <v>45541</v>
      </c>
      <c r="CQ72" s="117"/>
      <c r="CR72" s="95">
        <v>45653</v>
      </c>
      <c r="CS72" s="95">
        <v>45668</v>
      </c>
      <c r="CT72" s="119">
        <f t="shared" si="52"/>
        <v>16</v>
      </c>
      <c r="CU72" s="571"/>
      <c r="CV72" s="116">
        <v>45536</v>
      </c>
      <c r="CW72" s="95">
        <v>45542</v>
      </c>
      <c r="CX72" s="117"/>
      <c r="CY72" s="95" t="s">
        <v>2142</v>
      </c>
      <c r="CZ72" s="95" t="s">
        <v>2142</v>
      </c>
      <c r="DA72" s="119" t="e">
        <f t="shared" si="53"/>
        <v>#VALUE!</v>
      </c>
      <c r="DB72" s="570"/>
      <c r="DC72" s="116">
        <v>45536</v>
      </c>
      <c r="DD72" s="95">
        <v>45542</v>
      </c>
      <c r="DE72" s="117"/>
      <c r="DF72" s="95" t="s">
        <v>2142</v>
      </c>
      <c r="DG72" s="95" t="s">
        <v>2142</v>
      </c>
      <c r="DH72" s="119" t="e">
        <f t="shared" si="54"/>
        <v>#VALUE!</v>
      </c>
      <c r="DI72" s="144"/>
      <c r="DJ72" s="156" t="str">
        <f>_xlfn.XLOOKUP(E72,[1]CranePad!$D$4:$D$203,[1]CranePad!$E$4:$E$203,0,0,1)</f>
        <v>GP</v>
      </c>
      <c r="DK72" s="155">
        <v>45543</v>
      </c>
      <c r="DL72" s="95">
        <v>45549</v>
      </c>
      <c r="DM72" s="95"/>
      <c r="DN72" s="95">
        <v>45628</v>
      </c>
      <c r="DO72" s="95">
        <v>45635</v>
      </c>
      <c r="DP72" s="119">
        <f t="shared" si="55"/>
        <v>8</v>
      </c>
      <c r="DQ72" s="570"/>
      <c r="DR72" s="123">
        <v>45564</v>
      </c>
      <c r="DS72" s="124">
        <v>45569</v>
      </c>
      <c r="DT72" s="124"/>
      <c r="DU72" s="124">
        <v>45651</v>
      </c>
      <c r="DV72" s="124">
        <v>45662</v>
      </c>
      <c r="DW72" s="119">
        <f t="shared" si="56"/>
        <v>12</v>
      </c>
      <c r="DX72" s="570"/>
      <c r="DY72" s="123">
        <v>45567</v>
      </c>
      <c r="DZ72" s="124">
        <v>45573</v>
      </c>
      <c r="EA72" s="124"/>
      <c r="EB72" s="124">
        <v>45677</v>
      </c>
      <c r="EC72" s="124">
        <v>45699</v>
      </c>
      <c r="ED72" s="119">
        <f t="shared" si="57"/>
        <v>23</v>
      </c>
      <c r="EE72" s="570"/>
      <c r="EF72" s="123">
        <v>45563</v>
      </c>
      <c r="EG72" s="124">
        <v>45572</v>
      </c>
      <c r="EH72" s="124"/>
      <c r="EI72" s="124">
        <v>45667</v>
      </c>
      <c r="EJ72" s="124">
        <v>45683</v>
      </c>
      <c r="EK72" s="119">
        <f t="shared" si="58"/>
        <v>17</v>
      </c>
      <c r="EL72" s="573" t="s">
        <v>2237</v>
      </c>
      <c r="EM72" s="116">
        <v>45574</v>
      </c>
      <c r="EN72" s="95">
        <v>45576</v>
      </c>
      <c r="EO72" s="95"/>
      <c r="EP72" s="95">
        <v>45685</v>
      </c>
      <c r="EQ72" s="95">
        <v>45687</v>
      </c>
      <c r="ER72" s="119">
        <f t="shared" si="59"/>
        <v>3</v>
      </c>
      <c r="ES72" s="570"/>
      <c r="ET72" s="116">
        <v>45579</v>
      </c>
      <c r="EU72" s="95">
        <v>45580</v>
      </c>
      <c r="EV72" s="95"/>
      <c r="EW72" s="95">
        <v>45709</v>
      </c>
      <c r="EX72" s="95">
        <v>45709</v>
      </c>
      <c r="EY72" s="119">
        <f t="shared" si="60"/>
        <v>1</v>
      </c>
      <c r="EZ72" s="570"/>
      <c r="FA72" s="116">
        <v>45555</v>
      </c>
      <c r="FB72" s="95">
        <v>45561</v>
      </c>
      <c r="FC72" s="95"/>
      <c r="FD72" s="95">
        <v>45629</v>
      </c>
      <c r="FE72" s="95">
        <v>45689</v>
      </c>
      <c r="FF72" s="119">
        <f t="shared" si="61"/>
        <v>61</v>
      </c>
      <c r="FG72" s="570"/>
      <c r="FH72" s="116">
        <v>45570</v>
      </c>
      <c r="FI72" s="95">
        <f t="shared" si="37"/>
        <v>45585</v>
      </c>
      <c r="FJ72" s="95"/>
      <c r="FK72" s="95">
        <v>45642</v>
      </c>
      <c r="FL72" s="95">
        <v>45666</v>
      </c>
      <c r="FM72" s="119">
        <f t="shared" si="62"/>
        <v>25</v>
      </c>
      <c r="FN72" s="144"/>
      <c r="FO72" s="155">
        <f t="shared" si="67"/>
        <v>45580</v>
      </c>
      <c r="FP72" s="95">
        <f t="shared" si="68"/>
        <v>45583</v>
      </c>
      <c r="FQ72" s="121"/>
      <c r="FR72" s="95">
        <v>45716</v>
      </c>
      <c r="FS72" s="95">
        <v>45723</v>
      </c>
      <c r="FT72" s="119">
        <f t="shared" si="63"/>
        <v>8</v>
      </c>
      <c r="FU72" s="570"/>
      <c r="FV72" s="116">
        <f t="shared" si="69"/>
        <v>45585</v>
      </c>
      <c r="FW72" s="95">
        <f t="shared" si="70"/>
        <v>45586</v>
      </c>
      <c r="FX72" s="117"/>
      <c r="FY72" s="95">
        <v>45725</v>
      </c>
      <c r="FZ72" s="95">
        <v>45726</v>
      </c>
      <c r="GA72" s="119">
        <f t="shared" si="64"/>
        <v>2</v>
      </c>
      <c r="GB72" s="570"/>
      <c r="GC72" s="437"/>
      <c r="GD72" s="575"/>
      <c r="GE72" s="572">
        <v>45627</v>
      </c>
      <c r="GG72" s="68"/>
    </row>
    <row r="73" spans="1:189" s="74" customFormat="1" ht="16.5" customHeight="1" x14ac:dyDescent="0.25">
      <c r="A73" s="564" t="s">
        <v>413</v>
      </c>
      <c r="B73" s="73">
        <f t="shared" si="65"/>
        <v>69</v>
      </c>
      <c r="C73" s="73" t="s">
        <v>31</v>
      </c>
      <c r="D73" s="77" t="s">
        <v>1868</v>
      </c>
      <c r="E73" s="95" t="s">
        <v>1892</v>
      </c>
      <c r="F73" s="565" t="s">
        <v>2160</v>
      </c>
      <c r="G73" s="167" t="s">
        <v>2236</v>
      </c>
      <c r="H73" s="566" t="str">
        <f>VLOOKUP('200WTG PH-II'!E73,'[1]Stone Column Progress'!$C$6:$D$205,2,0)</f>
        <v>Sarita infra</v>
      </c>
      <c r="I73" s="574" t="s">
        <v>390</v>
      </c>
      <c r="J73" s="568">
        <v>533901</v>
      </c>
      <c r="K73" s="569">
        <v>2668609</v>
      </c>
      <c r="L73" s="116">
        <v>44928</v>
      </c>
      <c r="M73" s="95">
        <v>44929</v>
      </c>
      <c r="N73" s="117"/>
      <c r="O73" s="95">
        <v>44928</v>
      </c>
      <c r="P73" s="95">
        <v>44929</v>
      </c>
      <c r="Q73" s="570"/>
      <c r="R73" s="118">
        <f>VLOOKUP(E73,'[1]Stone Column Progress'!$C$6:$K$205,6,0)</f>
        <v>199</v>
      </c>
      <c r="S73" s="73">
        <f>VLOOKUP(E73,'[1]Stone Column Progress'!$C$6:$K$205,8,0)</f>
        <v>199</v>
      </c>
      <c r="T73" s="95">
        <v>45384</v>
      </c>
      <c r="U73" s="95">
        <v>45393</v>
      </c>
      <c r="V73" s="117"/>
      <c r="W73" s="95">
        <v>45220</v>
      </c>
      <c r="X73" s="95">
        <v>45230</v>
      </c>
      <c r="Y73" s="119">
        <f t="shared" si="43"/>
        <v>11</v>
      </c>
      <c r="Z73" s="144"/>
      <c r="AA73" s="156"/>
      <c r="AB73" s="95"/>
      <c r="AC73" s="95"/>
      <c r="AD73" s="117"/>
      <c r="AE73" s="95"/>
      <c r="AF73" s="95"/>
      <c r="AG73" s="570"/>
      <c r="AH73" s="116">
        <v>45514</v>
      </c>
      <c r="AI73" s="95">
        <v>45514</v>
      </c>
      <c r="AJ73" s="117"/>
      <c r="AK73" s="95">
        <v>45576</v>
      </c>
      <c r="AL73" s="95">
        <v>45578</v>
      </c>
      <c r="AM73" s="119">
        <f t="shared" si="44"/>
        <v>3</v>
      </c>
      <c r="AN73" s="120"/>
      <c r="AO73" s="158">
        <v>45515</v>
      </c>
      <c r="AP73" s="130">
        <v>45515</v>
      </c>
      <c r="AQ73" s="130"/>
      <c r="AR73" s="130">
        <v>45579</v>
      </c>
      <c r="AS73" s="130">
        <v>45601</v>
      </c>
      <c r="AT73" s="119">
        <f t="shared" si="45"/>
        <v>23</v>
      </c>
      <c r="AU73" s="581" t="s">
        <v>2238</v>
      </c>
      <c r="AV73" s="116">
        <v>45516</v>
      </c>
      <c r="AW73" s="95">
        <v>45516</v>
      </c>
      <c r="AX73" s="117"/>
      <c r="AY73" s="95">
        <v>45604</v>
      </c>
      <c r="AZ73" s="95">
        <v>45604</v>
      </c>
      <c r="BA73" s="119">
        <f t="shared" si="46"/>
        <v>1</v>
      </c>
      <c r="BB73" s="144"/>
      <c r="BC73" s="155">
        <v>45517</v>
      </c>
      <c r="BD73" s="95">
        <v>45518</v>
      </c>
      <c r="BE73" s="95"/>
      <c r="BF73" s="95">
        <v>45605</v>
      </c>
      <c r="BG73" s="95">
        <v>45606</v>
      </c>
      <c r="BH73" s="119">
        <f t="shared" si="47"/>
        <v>2</v>
      </c>
      <c r="BI73" s="570"/>
      <c r="BJ73" s="116">
        <v>45520</v>
      </c>
      <c r="BK73" s="95">
        <v>45529</v>
      </c>
      <c r="BL73" s="95"/>
      <c r="BM73" s="95">
        <v>45607</v>
      </c>
      <c r="BN73" s="95">
        <v>45614</v>
      </c>
      <c r="BO73" s="119">
        <f t="shared" si="48"/>
        <v>8</v>
      </c>
      <c r="BP73" s="570"/>
      <c r="BQ73" s="116">
        <v>45532</v>
      </c>
      <c r="BR73" s="95">
        <v>45533</v>
      </c>
      <c r="BS73" s="95"/>
      <c r="BT73" s="95">
        <v>45615</v>
      </c>
      <c r="BU73" s="95">
        <v>45615</v>
      </c>
      <c r="BV73" s="119">
        <f t="shared" si="66"/>
        <v>1</v>
      </c>
      <c r="BW73" s="119">
        <f t="shared" si="49"/>
        <v>40</v>
      </c>
      <c r="BX73" s="570"/>
      <c r="BY73" s="116">
        <v>45534</v>
      </c>
      <c r="BZ73" s="95">
        <v>45540</v>
      </c>
      <c r="CA73" s="117"/>
      <c r="CB73" s="95">
        <v>45618</v>
      </c>
      <c r="CC73" s="95">
        <v>45700</v>
      </c>
      <c r="CD73" s="119">
        <f t="shared" si="50"/>
        <v>83</v>
      </c>
      <c r="CE73" s="570"/>
      <c r="CF73" s="116">
        <v>45534</v>
      </c>
      <c r="CG73" s="95">
        <v>45540</v>
      </c>
      <c r="CH73" s="95"/>
      <c r="CI73" s="95">
        <v>45621</v>
      </c>
      <c r="CJ73" s="95">
        <v>45621</v>
      </c>
      <c r="CK73" s="119">
        <f t="shared" si="51"/>
        <v>1</v>
      </c>
      <c r="CL73" s="119"/>
      <c r="CM73" s="119"/>
      <c r="CN73" s="570"/>
      <c r="CO73" s="116">
        <v>45527</v>
      </c>
      <c r="CP73" s="95">
        <v>45541</v>
      </c>
      <c r="CQ73" s="117"/>
      <c r="CR73" s="95">
        <v>45654</v>
      </c>
      <c r="CS73" s="95">
        <v>45659</v>
      </c>
      <c r="CT73" s="119">
        <f t="shared" si="52"/>
        <v>6</v>
      </c>
      <c r="CU73" s="571"/>
      <c r="CV73" s="116">
        <v>45536</v>
      </c>
      <c r="CW73" s="95">
        <v>45542</v>
      </c>
      <c r="CX73" s="117"/>
      <c r="CY73" s="95" t="s">
        <v>2142</v>
      </c>
      <c r="CZ73" s="95" t="s">
        <v>2142</v>
      </c>
      <c r="DA73" s="119" t="e">
        <f t="shared" si="53"/>
        <v>#VALUE!</v>
      </c>
      <c r="DB73" s="570"/>
      <c r="DC73" s="116">
        <v>45536</v>
      </c>
      <c r="DD73" s="95">
        <v>45542</v>
      </c>
      <c r="DE73" s="117"/>
      <c r="DF73" s="95">
        <v>45628</v>
      </c>
      <c r="DG73" s="95">
        <v>45636</v>
      </c>
      <c r="DH73" s="119">
        <f t="shared" si="54"/>
        <v>9</v>
      </c>
      <c r="DI73" s="144"/>
      <c r="DJ73" s="156" t="str">
        <f>_xlfn.XLOOKUP(E73,[1]CranePad!$D$4:$D$203,[1]CranePad!$E$4:$E$203,0,0,1)</f>
        <v>GP</v>
      </c>
      <c r="DK73" s="155">
        <v>45543</v>
      </c>
      <c r="DL73" s="95">
        <v>45549</v>
      </c>
      <c r="DM73" s="95"/>
      <c r="DN73" s="95">
        <v>45614</v>
      </c>
      <c r="DO73" s="95">
        <v>45627</v>
      </c>
      <c r="DP73" s="119">
        <f t="shared" si="55"/>
        <v>14</v>
      </c>
      <c r="DQ73" s="570"/>
      <c r="DR73" s="123">
        <v>45564</v>
      </c>
      <c r="DS73" s="124">
        <v>45569</v>
      </c>
      <c r="DT73" s="124"/>
      <c r="DU73" s="124">
        <v>45640</v>
      </c>
      <c r="DV73" s="124">
        <v>45648</v>
      </c>
      <c r="DW73" s="119">
        <f t="shared" si="56"/>
        <v>9</v>
      </c>
      <c r="DX73" s="570"/>
      <c r="DY73" s="123">
        <v>45566</v>
      </c>
      <c r="DZ73" s="124">
        <v>45572</v>
      </c>
      <c r="EA73" s="124"/>
      <c r="EB73" s="124">
        <v>45664</v>
      </c>
      <c r="EC73" s="124">
        <v>45712</v>
      </c>
      <c r="ED73" s="119">
        <f t="shared" si="57"/>
        <v>49</v>
      </c>
      <c r="EE73" s="570"/>
      <c r="EF73" s="123">
        <v>45572</v>
      </c>
      <c r="EG73" s="124">
        <v>45581</v>
      </c>
      <c r="EH73" s="124"/>
      <c r="EI73" s="124">
        <v>45660</v>
      </c>
      <c r="EJ73" s="124">
        <v>45665</v>
      </c>
      <c r="EK73" s="119">
        <f t="shared" si="58"/>
        <v>6</v>
      </c>
      <c r="EL73" s="570"/>
      <c r="EM73" s="116">
        <v>45583</v>
      </c>
      <c r="EN73" s="95">
        <v>45585</v>
      </c>
      <c r="EO73" s="95"/>
      <c r="EP73" s="95">
        <v>45667</v>
      </c>
      <c r="EQ73" s="95">
        <v>45668</v>
      </c>
      <c r="ER73" s="119">
        <f t="shared" si="59"/>
        <v>2</v>
      </c>
      <c r="ES73" s="570"/>
      <c r="ET73" s="116">
        <v>45578</v>
      </c>
      <c r="EU73" s="95">
        <v>45579</v>
      </c>
      <c r="EV73" s="95"/>
      <c r="EW73" s="95">
        <v>45715</v>
      </c>
      <c r="EX73" s="95">
        <v>45716</v>
      </c>
      <c r="EY73" s="119">
        <f t="shared" si="60"/>
        <v>2</v>
      </c>
      <c r="EZ73" s="570"/>
      <c r="FA73" s="116">
        <v>45563</v>
      </c>
      <c r="FB73" s="95">
        <v>45569</v>
      </c>
      <c r="FC73" s="95"/>
      <c r="FD73" s="95">
        <v>45627</v>
      </c>
      <c r="FE73" s="95">
        <v>45687</v>
      </c>
      <c r="FF73" s="119">
        <f>IF(ISBLANK(FE73),"",FE73-FD73+1)</f>
        <v>61</v>
      </c>
      <c r="FG73" s="570"/>
      <c r="FH73" s="116">
        <v>45570</v>
      </c>
      <c r="FI73" s="95">
        <f t="shared" si="37"/>
        <v>45585</v>
      </c>
      <c r="FJ73" s="95"/>
      <c r="FK73" s="95">
        <v>45642</v>
      </c>
      <c r="FL73" s="95">
        <v>45666</v>
      </c>
      <c r="FM73" s="119">
        <f t="shared" si="62"/>
        <v>25</v>
      </c>
      <c r="FN73" s="144"/>
      <c r="FO73" s="155">
        <f t="shared" si="67"/>
        <v>45579</v>
      </c>
      <c r="FP73" s="95">
        <f t="shared" si="68"/>
        <v>45582</v>
      </c>
      <c r="FQ73" s="121"/>
      <c r="FR73" s="95">
        <v>45716</v>
      </c>
      <c r="FS73" s="95">
        <v>45723</v>
      </c>
      <c r="FT73" s="119">
        <f t="shared" si="63"/>
        <v>8</v>
      </c>
      <c r="FU73" s="570"/>
      <c r="FV73" s="116">
        <f t="shared" si="69"/>
        <v>45585</v>
      </c>
      <c r="FW73" s="95">
        <f t="shared" si="70"/>
        <v>45586</v>
      </c>
      <c r="FX73" s="117"/>
      <c r="FY73" s="95">
        <v>45725</v>
      </c>
      <c r="FZ73" s="95">
        <v>45727</v>
      </c>
      <c r="GA73" s="119">
        <f t="shared" si="64"/>
        <v>3</v>
      </c>
      <c r="GB73" s="570"/>
      <c r="GC73" s="437"/>
      <c r="GD73" s="575"/>
      <c r="GE73" s="572">
        <v>45627</v>
      </c>
      <c r="GG73" s="68"/>
    </row>
    <row r="74" spans="1:189" s="74" customFormat="1" ht="16.5" customHeight="1" x14ac:dyDescent="0.25">
      <c r="A74" s="564" t="s">
        <v>413</v>
      </c>
      <c r="B74" s="73">
        <f t="shared" si="65"/>
        <v>70</v>
      </c>
      <c r="C74" s="73" t="s">
        <v>31</v>
      </c>
      <c r="D74" s="77" t="s">
        <v>1868</v>
      </c>
      <c r="E74" s="95" t="s">
        <v>1894</v>
      </c>
      <c r="F74" s="565" t="s">
        <v>2160</v>
      </c>
      <c r="G74" s="167" t="s">
        <v>2236</v>
      </c>
      <c r="H74" s="566" t="str">
        <f>VLOOKUP('200WTG PH-II'!E74,'[1]Stone Column Progress'!$C$6:$D$205,2,0)</f>
        <v>Menard</v>
      </c>
      <c r="I74" s="574" t="s">
        <v>390</v>
      </c>
      <c r="J74" s="568">
        <v>533446</v>
      </c>
      <c r="K74" s="569">
        <v>2666901</v>
      </c>
      <c r="L74" s="116">
        <v>44929</v>
      </c>
      <c r="M74" s="95">
        <v>44930</v>
      </c>
      <c r="N74" s="117"/>
      <c r="O74" s="95">
        <v>44929</v>
      </c>
      <c r="P74" s="95">
        <v>44930</v>
      </c>
      <c r="Q74" s="570"/>
      <c r="R74" s="118">
        <f>VLOOKUP(E74,'[1]Stone Column Progress'!$C$6:$K$205,6,0)</f>
        <v>219</v>
      </c>
      <c r="S74" s="73">
        <f>VLOOKUP(E74,'[1]Stone Column Progress'!$C$6:$K$205,8,0)</f>
        <v>219</v>
      </c>
      <c r="T74" s="95">
        <v>45385</v>
      </c>
      <c r="U74" s="95">
        <v>45394</v>
      </c>
      <c r="V74" s="117"/>
      <c r="W74" s="95">
        <v>45227</v>
      </c>
      <c r="X74" s="95">
        <v>45241</v>
      </c>
      <c r="Y74" s="119">
        <f t="shared" si="43"/>
        <v>15</v>
      </c>
      <c r="Z74" s="144"/>
      <c r="AA74" s="156"/>
      <c r="AB74" s="95"/>
      <c r="AC74" s="95"/>
      <c r="AD74" s="117"/>
      <c r="AE74" s="95"/>
      <c r="AF74" s="95"/>
      <c r="AG74" s="570"/>
      <c r="AH74" s="116">
        <v>45514</v>
      </c>
      <c r="AI74" s="95">
        <v>45514</v>
      </c>
      <c r="AJ74" s="117"/>
      <c r="AK74" s="95">
        <v>45573</v>
      </c>
      <c r="AL74" s="95">
        <v>45575</v>
      </c>
      <c r="AM74" s="119">
        <f t="shared" si="44"/>
        <v>3</v>
      </c>
      <c r="AN74" s="120"/>
      <c r="AO74" s="158">
        <v>45515</v>
      </c>
      <c r="AP74" s="130">
        <v>45515</v>
      </c>
      <c r="AQ74" s="130"/>
      <c r="AR74" s="130">
        <v>45576</v>
      </c>
      <c r="AS74" s="130">
        <v>45578</v>
      </c>
      <c r="AT74" s="119">
        <f t="shared" si="45"/>
        <v>3</v>
      </c>
      <c r="AU74" s="571"/>
      <c r="AV74" s="116">
        <v>45516</v>
      </c>
      <c r="AW74" s="95">
        <v>45516</v>
      </c>
      <c r="AX74" s="117"/>
      <c r="AY74" s="95">
        <v>45589</v>
      </c>
      <c r="AZ74" s="95">
        <v>45589</v>
      </c>
      <c r="BA74" s="119">
        <f t="shared" si="46"/>
        <v>1</v>
      </c>
      <c r="BB74" s="144"/>
      <c r="BC74" s="155">
        <v>45517</v>
      </c>
      <c r="BD74" s="95">
        <v>45518</v>
      </c>
      <c r="BE74" s="95"/>
      <c r="BF74" s="95">
        <v>45590</v>
      </c>
      <c r="BG74" s="95">
        <v>45590</v>
      </c>
      <c r="BH74" s="119">
        <f t="shared" si="47"/>
        <v>1</v>
      </c>
      <c r="BI74" s="570"/>
      <c r="BJ74" s="116">
        <v>45520</v>
      </c>
      <c r="BK74" s="95">
        <v>45529</v>
      </c>
      <c r="BL74" s="95"/>
      <c r="BM74" s="95">
        <v>45591</v>
      </c>
      <c r="BN74" s="95">
        <v>45601</v>
      </c>
      <c r="BO74" s="119">
        <f t="shared" si="48"/>
        <v>11</v>
      </c>
      <c r="BP74" s="570"/>
      <c r="BQ74" s="116">
        <v>45532</v>
      </c>
      <c r="BR74" s="95">
        <v>45533</v>
      </c>
      <c r="BS74" s="95"/>
      <c r="BT74" s="95">
        <v>45601</v>
      </c>
      <c r="BU74" s="95">
        <v>45602</v>
      </c>
      <c r="BV74" s="119">
        <f t="shared" si="66"/>
        <v>2</v>
      </c>
      <c r="BW74" s="119">
        <f t="shared" si="49"/>
        <v>30</v>
      </c>
      <c r="BX74" s="570"/>
      <c r="BY74" s="116">
        <v>45534</v>
      </c>
      <c r="BZ74" s="95">
        <v>45540</v>
      </c>
      <c r="CA74" s="117"/>
      <c r="CB74" s="95">
        <v>45614</v>
      </c>
      <c r="CC74" s="95">
        <v>45723</v>
      </c>
      <c r="CD74" s="119">
        <f t="shared" si="50"/>
        <v>110</v>
      </c>
      <c r="CE74" s="570"/>
      <c r="CF74" s="116">
        <v>45534</v>
      </c>
      <c r="CG74" s="95">
        <v>45540</v>
      </c>
      <c r="CH74" s="95"/>
      <c r="CI74" s="95">
        <v>45617</v>
      </c>
      <c r="CJ74" s="95">
        <v>45617</v>
      </c>
      <c r="CK74" s="119">
        <f t="shared" si="51"/>
        <v>1</v>
      </c>
      <c r="CL74" s="119"/>
      <c r="CM74" s="119"/>
      <c r="CN74" s="570"/>
      <c r="CO74" s="116">
        <v>45527</v>
      </c>
      <c r="CP74" s="95">
        <v>45541</v>
      </c>
      <c r="CQ74" s="117"/>
      <c r="CR74" s="95">
        <v>45620</v>
      </c>
      <c r="CS74" s="95">
        <v>45658</v>
      </c>
      <c r="CT74" s="119">
        <f t="shared" si="52"/>
        <v>39</v>
      </c>
      <c r="CU74" s="571"/>
      <c r="CV74" s="116">
        <v>45536</v>
      </c>
      <c r="CW74" s="95">
        <v>45542</v>
      </c>
      <c r="CX74" s="117"/>
      <c r="CY74" s="95" t="s">
        <v>2142</v>
      </c>
      <c r="CZ74" s="95" t="s">
        <v>2142</v>
      </c>
      <c r="DA74" s="119" t="e">
        <f t="shared" si="53"/>
        <v>#VALUE!</v>
      </c>
      <c r="DB74" s="570"/>
      <c r="DC74" s="116">
        <v>45536</v>
      </c>
      <c r="DD74" s="95">
        <v>45542</v>
      </c>
      <c r="DE74" s="117"/>
      <c r="DF74" s="95">
        <v>45602</v>
      </c>
      <c r="DG74" s="95">
        <v>45613</v>
      </c>
      <c r="DH74" s="119">
        <f t="shared" si="54"/>
        <v>12</v>
      </c>
      <c r="DI74" s="144"/>
      <c r="DJ74" s="156" t="str">
        <f>_xlfn.XLOOKUP(E74,[1]CranePad!$D$4:$D$203,[1]CranePad!$E$4:$E$203,0,0,1)</f>
        <v>GP</v>
      </c>
      <c r="DK74" s="155">
        <v>45543</v>
      </c>
      <c r="DL74" s="95">
        <v>45549</v>
      </c>
      <c r="DM74" s="95"/>
      <c r="DN74" s="95">
        <v>45602</v>
      </c>
      <c r="DO74" s="95">
        <v>45613</v>
      </c>
      <c r="DP74" s="119">
        <f t="shared" si="55"/>
        <v>12</v>
      </c>
      <c r="DQ74" s="570"/>
      <c r="DR74" s="123">
        <v>45564</v>
      </c>
      <c r="DS74" s="124">
        <v>45569</v>
      </c>
      <c r="DT74" s="124"/>
      <c r="DU74" s="124">
        <v>45616</v>
      </c>
      <c r="DV74" s="124">
        <v>45627</v>
      </c>
      <c r="DW74" s="119">
        <f t="shared" si="56"/>
        <v>12</v>
      </c>
      <c r="DX74" s="570"/>
      <c r="DY74" s="123">
        <v>45567</v>
      </c>
      <c r="DZ74" s="124">
        <v>45573</v>
      </c>
      <c r="EA74" s="124"/>
      <c r="EB74" s="124">
        <v>45654</v>
      </c>
      <c r="EC74" s="124">
        <v>45706</v>
      </c>
      <c r="ED74" s="119">
        <f t="shared" si="57"/>
        <v>53</v>
      </c>
      <c r="EE74" s="570"/>
      <c r="EF74" s="123">
        <v>45572</v>
      </c>
      <c r="EG74" s="124">
        <v>45581</v>
      </c>
      <c r="EH74" s="124"/>
      <c r="EI74" s="124">
        <v>45641</v>
      </c>
      <c r="EJ74" s="124">
        <v>45648</v>
      </c>
      <c r="EK74" s="119">
        <f t="shared" si="58"/>
        <v>8</v>
      </c>
      <c r="EL74" s="570"/>
      <c r="EM74" s="116">
        <v>45583</v>
      </c>
      <c r="EN74" s="95">
        <v>45585</v>
      </c>
      <c r="EO74" s="95"/>
      <c r="EP74" s="95">
        <v>45649</v>
      </c>
      <c r="EQ74" s="95">
        <v>45653</v>
      </c>
      <c r="ER74" s="119">
        <f t="shared" si="59"/>
        <v>5</v>
      </c>
      <c r="ES74" s="570"/>
      <c r="ET74" s="116">
        <v>45579</v>
      </c>
      <c r="EU74" s="95">
        <v>45580</v>
      </c>
      <c r="EV74" s="95"/>
      <c r="EW74" s="95">
        <v>45715</v>
      </c>
      <c r="EX74" s="95">
        <v>45715</v>
      </c>
      <c r="EY74" s="119">
        <f t="shared" si="60"/>
        <v>1</v>
      </c>
      <c r="EZ74" s="570"/>
      <c r="FA74" s="116">
        <v>45563</v>
      </c>
      <c r="FB74" s="95">
        <v>45569</v>
      </c>
      <c r="FC74" s="95"/>
      <c r="FD74" s="95">
        <v>45627</v>
      </c>
      <c r="FE74" s="95">
        <v>45689</v>
      </c>
      <c r="FF74" s="119">
        <f>IF(ISBLANK(FE74),"",FE74-FD74+1)</f>
        <v>63</v>
      </c>
      <c r="FG74" s="570"/>
      <c r="FH74" s="116">
        <v>45570</v>
      </c>
      <c r="FI74" s="95">
        <f t="shared" si="37"/>
        <v>45585</v>
      </c>
      <c r="FJ74" s="95"/>
      <c r="FK74" s="95">
        <v>45642</v>
      </c>
      <c r="FL74" s="95">
        <v>45666</v>
      </c>
      <c r="FM74" s="119">
        <f t="shared" si="62"/>
        <v>25</v>
      </c>
      <c r="FN74" s="144"/>
      <c r="FO74" s="155">
        <f t="shared" si="67"/>
        <v>45580</v>
      </c>
      <c r="FP74" s="95">
        <f t="shared" si="68"/>
        <v>45583</v>
      </c>
      <c r="FQ74" s="121"/>
      <c r="FR74" s="95">
        <v>45716</v>
      </c>
      <c r="FS74" s="95">
        <v>45723</v>
      </c>
      <c r="FT74" s="119">
        <f t="shared" si="63"/>
        <v>8</v>
      </c>
      <c r="FU74" s="570"/>
      <c r="FV74" s="116">
        <f t="shared" si="69"/>
        <v>45585</v>
      </c>
      <c r="FW74" s="95">
        <f t="shared" si="70"/>
        <v>45586</v>
      </c>
      <c r="FX74" s="117"/>
      <c r="FY74" s="95">
        <v>45725</v>
      </c>
      <c r="FZ74" s="95">
        <v>45726</v>
      </c>
      <c r="GA74" s="119">
        <f t="shared" si="64"/>
        <v>2</v>
      </c>
      <c r="GB74" s="570"/>
      <c r="GC74" s="437"/>
      <c r="GD74" s="575"/>
      <c r="GE74" s="572">
        <v>45627</v>
      </c>
      <c r="GG74" s="68"/>
    </row>
    <row r="75" spans="1:189" s="74" customFormat="1" ht="16.5" customHeight="1" x14ac:dyDescent="0.25">
      <c r="A75" s="564" t="s">
        <v>2239</v>
      </c>
      <c r="B75" s="73">
        <f t="shared" si="65"/>
        <v>71</v>
      </c>
      <c r="C75" s="73" t="s">
        <v>31</v>
      </c>
      <c r="D75" s="77" t="s">
        <v>1868</v>
      </c>
      <c r="E75" s="95" t="s">
        <v>1895</v>
      </c>
      <c r="F75" s="565" t="s">
        <v>1385</v>
      </c>
      <c r="G75" s="167" t="s">
        <v>2236</v>
      </c>
      <c r="H75" s="566" t="str">
        <f>VLOOKUP('200WTG PH-II'!E75,'[1]Stone Column Progress'!$C$6:$D$205,2,0)</f>
        <v>Menard</v>
      </c>
      <c r="I75" s="574" t="s">
        <v>390</v>
      </c>
      <c r="J75" s="568">
        <v>533257</v>
      </c>
      <c r="K75" s="569">
        <v>2667888</v>
      </c>
      <c r="L75" s="116">
        <v>44927</v>
      </c>
      <c r="M75" s="95">
        <v>44928</v>
      </c>
      <c r="N75" s="117"/>
      <c r="O75" s="95">
        <v>44927</v>
      </c>
      <c r="P75" s="95">
        <v>44928</v>
      </c>
      <c r="Q75" s="570"/>
      <c r="R75" s="118">
        <f>VLOOKUP(E75,'[1]Stone Column Progress'!$C$6:$K$205,6,0)</f>
        <v>219</v>
      </c>
      <c r="S75" s="73">
        <f>VLOOKUP(E75,'[1]Stone Column Progress'!$C$6:$K$205,8,0)</f>
        <v>219</v>
      </c>
      <c r="T75" s="95">
        <v>45386</v>
      </c>
      <c r="U75" s="95">
        <v>45395</v>
      </c>
      <c r="V75" s="117"/>
      <c r="W75" s="95">
        <v>45217</v>
      </c>
      <c r="X75" s="95">
        <v>45226</v>
      </c>
      <c r="Y75" s="119">
        <f t="shared" si="43"/>
        <v>10</v>
      </c>
      <c r="Z75" s="144"/>
      <c r="AA75" s="156"/>
      <c r="AB75" s="95"/>
      <c r="AC75" s="95"/>
      <c r="AD75" s="117"/>
      <c r="AE75" s="95"/>
      <c r="AF75" s="95"/>
      <c r="AG75" s="570"/>
      <c r="AH75" s="116">
        <v>45514</v>
      </c>
      <c r="AI75" s="95">
        <v>45514</v>
      </c>
      <c r="AJ75" s="117"/>
      <c r="AK75" s="95">
        <v>45558</v>
      </c>
      <c r="AL75" s="95">
        <v>45566</v>
      </c>
      <c r="AM75" s="119">
        <f t="shared" si="44"/>
        <v>9</v>
      </c>
      <c r="AN75" s="120"/>
      <c r="AO75" s="158">
        <v>45515</v>
      </c>
      <c r="AP75" s="130">
        <v>45515</v>
      </c>
      <c r="AQ75" s="130"/>
      <c r="AR75" s="130">
        <v>45587</v>
      </c>
      <c r="AS75" s="130">
        <v>45590</v>
      </c>
      <c r="AT75" s="119">
        <f t="shared" si="45"/>
        <v>4</v>
      </c>
      <c r="AU75" s="571"/>
      <c r="AV75" s="116">
        <v>45516</v>
      </c>
      <c r="AW75" s="95">
        <v>45516</v>
      </c>
      <c r="AX75" s="117"/>
      <c r="AY75" s="95">
        <v>45590</v>
      </c>
      <c r="AZ75" s="95">
        <v>45590</v>
      </c>
      <c r="BA75" s="119">
        <f t="shared" si="46"/>
        <v>1</v>
      </c>
      <c r="BB75" s="144"/>
      <c r="BC75" s="155">
        <v>45517</v>
      </c>
      <c r="BD75" s="95">
        <v>45518</v>
      </c>
      <c r="BE75" s="95"/>
      <c r="BF75" s="95">
        <v>45592</v>
      </c>
      <c r="BG75" s="95">
        <v>45594</v>
      </c>
      <c r="BH75" s="119">
        <f t="shared" si="47"/>
        <v>3</v>
      </c>
      <c r="BI75" s="570"/>
      <c r="BJ75" s="116">
        <v>45520</v>
      </c>
      <c r="BK75" s="95">
        <v>45529</v>
      </c>
      <c r="BL75" s="95"/>
      <c r="BM75" s="95">
        <v>45595</v>
      </c>
      <c r="BN75" s="95">
        <v>45610</v>
      </c>
      <c r="BO75" s="119">
        <f t="shared" si="48"/>
        <v>16</v>
      </c>
      <c r="BP75" s="570"/>
      <c r="BQ75" s="116">
        <v>45532</v>
      </c>
      <c r="BR75" s="95">
        <v>45533</v>
      </c>
      <c r="BS75" s="95"/>
      <c r="BT75" s="95">
        <v>45611</v>
      </c>
      <c r="BU75" s="95">
        <v>45612</v>
      </c>
      <c r="BV75" s="119">
        <f t="shared" si="66"/>
        <v>2</v>
      </c>
      <c r="BW75" s="119">
        <f t="shared" si="49"/>
        <v>55</v>
      </c>
      <c r="BX75" s="570"/>
      <c r="BY75" s="116">
        <v>45534</v>
      </c>
      <c r="BZ75" s="95">
        <v>45540</v>
      </c>
      <c r="CA75" s="117"/>
      <c r="CB75" s="95">
        <v>45597</v>
      </c>
      <c r="CC75" s="95">
        <v>45724</v>
      </c>
      <c r="CD75" s="119">
        <f t="shared" si="50"/>
        <v>128</v>
      </c>
      <c r="CE75" s="570"/>
      <c r="CF75" s="116">
        <v>45534</v>
      </c>
      <c r="CG75" s="95">
        <v>45540</v>
      </c>
      <c r="CH75" s="95"/>
      <c r="CI75" s="95">
        <v>45623</v>
      </c>
      <c r="CJ75" s="95">
        <v>45623</v>
      </c>
      <c r="CK75" s="119">
        <f t="shared" si="51"/>
        <v>1</v>
      </c>
      <c r="CL75" s="119"/>
      <c r="CM75" s="119"/>
      <c r="CN75" s="570"/>
      <c r="CO75" s="116">
        <v>45527</v>
      </c>
      <c r="CP75" s="95">
        <v>45541</v>
      </c>
      <c r="CQ75" s="117"/>
      <c r="CR75" s="95">
        <v>45656</v>
      </c>
      <c r="CS75" s="95">
        <v>45659</v>
      </c>
      <c r="CT75" s="119">
        <f t="shared" si="52"/>
        <v>4</v>
      </c>
      <c r="CU75" s="571"/>
      <c r="CV75" s="116">
        <v>45536</v>
      </c>
      <c r="CW75" s="95">
        <v>45542</v>
      </c>
      <c r="CX75" s="117"/>
      <c r="CY75" s="95" t="s">
        <v>2142</v>
      </c>
      <c r="CZ75" s="95" t="s">
        <v>2142</v>
      </c>
      <c r="DA75" s="119" t="e">
        <f t="shared" si="53"/>
        <v>#VALUE!</v>
      </c>
      <c r="DB75" s="570"/>
      <c r="DC75" s="116">
        <v>45536</v>
      </c>
      <c r="DD75" s="95">
        <v>45542</v>
      </c>
      <c r="DE75" s="117"/>
      <c r="DF75" s="95">
        <v>45611</v>
      </c>
      <c r="DG75" s="95">
        <v>45626</v>
      </c>
      <c r="DH75" s="119">
        <f t="shared" si="54"/>
        <v>16</v>
      </c>
      <c r="DI75" s="144"/>
      <c r="DJ75" s="156" t="str">
        <f>_xlfn.XLOOKUP(E75,[1]CranePad!$D$4:$D$203,[1]CranePad!$E$4:$E$203,0,0,1)</f>
        <v>GP</v>
      </c>
      <c r="DK75" s="155">
        <v>45543</v>
      </c>
      <c r="DL75" s="95">
        <v>45549</v>
      </c>
      <c r="DM75" s="95"/>
      <c r="DN75" s="95">
        <v>45611</v>
      </c>
      <c r="DO75" s="95">
        <v>45626</v>
      </c>
      <c r="DP75" s="119">
        <f t="shared" si="55"/>
        <v>16</v>
      </c>
      <c r="DQ75" s="570"/>
      <c r="DR75" s="123">
        <v>45564</v>
      </c>
      <c r="DS75" s="124">
        <v>45569</v>
      </c>
      <c r="DT75" s="124"/>
      <c r="DU75" s="124">
        <v>45633</v>
      </c>
      <c r="DV75" s="124">
        <v>45640</v>
      </c>
      <c r="DW75" s="119">
        <f t="shared" si="56"/>
        <v>8</v>
      </c>
      <c r="DX75" s="570"/>
      <c r="DY75" s="123">
        <v>45575</v>
      </c>
      <c r="DZ75" s="124">
        <v>45581</v>
      </c>
      <c r="EA75" s="124"/>
      <c r="EB75" s="124">
        <v>45663</v>
      </c>
      <c r="EC75" s="124">
        <v>45705</v>
      </c>
      <c r="ED75" s="119">
        <f t="shared" si="57"/>
        <v>43</v>
      </c>
      <c r="EE75" s="570"/>
      <c r="EF75" s="123">
        <v>45572</v>
      </c>
      <c r="EG75" s="124">
        <v>45581</v>
      </c>
      <c r="EH75" s="124"/>
      <c r="EI75" s="124">
        <v>45659</v>
      </c>
      <c r="EJ75" s="124">
        <v>45665</v>
      </c>
      <c r="EK75" s="119">
        <f t="shared" si="58"/>
        <v>7</v>
      </c>
      <c r="EL75" s="570"/>
      <c r="EM75" s="116">
        <v>45583</v>
      </c>
      <c r="EN75" s="95">
        <v>45585</v>
      </c>
      <c r="EO75" s="95"/>
      <c r="EP75" s="95">
        <v>45666</v>
      </c>
      <c r="EQ75" s="95">
        <v>45667</v>
      </c>
      <c r="ER75" s="119">
        <f t="shared" si="59"/>
        <v>2</v>
      </c>
      <c r="ES75" s="570"/>
      <c r="ET75" s="116">
        <v>45587</v>
      </c>
      <c r="EU75" s="95">
        <v>45588</v>
      </c>
      <c r="EV75" s="95"/>
      <c r="EW75" s="95">
        <v>45713</v>
      </c>
      <c r="EX75" s="95">
        <v>45713</v>
      </c>
      <c r="EY75" s="119">
        <f t="shared" si="60"/>
        <v>1</v>
      </c>
      <c r="EZ75" s="570"/>
      <c r="FA75" s="116">
        <v>45563</v>
      </c>
      <c r="FB75" s="95">
        <v>45569</v>
      </c>
      <c r="FC75" s="95"/>
      <c r="FD75" s="95">
        <v>45632</v>
      </c>
      <c r="FE75" s="95">
        <v>45696</v>
      </c>
      <c r="FF75" s="119">
        <f t="shared" si="61"/>
        <v>65</v>
      </c>
      <c r="FG75" s="570"/>
      <c r="FH75" s="116">
        <v>45570</v>
      </c>
      <c r="FI75" s="95">
        <f t="shared" si="37"/>
        <v>45585</v>
      </c>
      <c r="FJ75" s="95"/>
      <c r="FK75" s="95">
        <v>45642</v>
      </c>
      <c r="FL75" s="95">
        <v>45666</v>
      </c>
      <c r="FM75" s="119">
        <f t="shared" si="62"/>
        <v>25</v>
      </c>
      <c r="FN75" s="144"/>
      <c r="FO75" s="155">
        <f t="shared" si="67"/>
        <v>45588</v>
      </c>
      <c r="FP75" s="95">
        <f t="shared" si="68"/>
        <v>45591</v>
      </c>
      <c r="FQ75" s="121"/>
      <c r="FR75" s="95">
        <v>45716</v>
      </c>
      <c r="FS75" s="95">
        <v>45723</v>
      </c>
      <c r="FT75" s="119">
        <f t="shared" si="63"/>
        <v>8</v>
      </c>
      <c r="FU75" s="570"/>
      <c r="FV75" s="116">
        <f t="shared" si="69"/>
        <v>45591</v>
      </c>
      <c r="FW75" s="95">
        <f t="shared" si="70"/>
        <v>45592</v>
      </c>
      <c r="FX75" s="117"/>
      <c r="FY75" s="95">
        <v>45725</v>
      </c>
      <c r="FZ75" s="95">
        <v>45727</v>
      </c>
      <c r="GA75" s="119">
        <f t="shared" si="64"/>
        <v>3</v>
      </c>
      <c r="GB75" s="570"/>
      <c r="GC75" s="437"/>
      <c r="GD75" s="575"/>
      <c r="GE75" s="572">
        <v>45627</v>
      </c>
      <c r="GG75" s="68"/>
    </row>
    <row r="76" spans="1:189" s="74" customFormat="1" ht="16.5" customHeight="1" x14ac:dyDescent="0.25">
      <c r="A76" s="564" t="s">
        <v>398</v>
      </c>
      <c r="B76" s="73">
        <f t="shared" si="65"/>
        <v>72</v>
      </c>
      <c r="C76" s="73" t="s">
        <v>31</v>
      </c>
      <c r="D76" s="77" t="s">
        <v>1868</v>
      </c>
      <c r="E76" s="95" t="s">
        <v>1897</v>
      </c>
      <c r="F76" s="565" t="s">
        <v>2160</v>
      </c>
      <c r="G76" s="167" t="s">
        <v>2236</v>
      </c>
      <c r="H76" s="566" t="str">
        <f>VLOOKUP('200WTG PH-II'!E76,'[1]Stone Column Progress'!$C$6:$D$205,2,0)</f>
        <v>Menard</v>
      </c>
      <c r="I76" s="574" t="s">
        <v>390</v>
      </c>
      <c r="J76" s="568">
        <v>533067</v>
      </c>
      <c r="K76" s="569">
        <v>2668874</v>
      </c>
      <c r="L76" s="116">
        <v>44927</v>
      </c>
      <c r="M76" s="95">
        <v>44928</v>
      </c>
      <c r="N76" s="117"/>
      <c r="O76" s="95">
        <v>44927</v>
      </c>
      <c r="P76" s="95">
        <v>44928</v>
      </c>
      <c r="Q76" s="570"/>
      <c r="R76" s="118">
        <f>VLOOKUP(E76,'[1]Stone Column Progress'!$C$6:$K$205,6,0)</f>
        <v>199</v>
      </c>
      <c r="S76" s="73">
        <f>VLOOKUP(E76,'[1]Stone Column Progress'!$C$6:$K$205,8,0)</f>
        <v>199</v>
      </c>
      <c r="T76" s="95">
        <v>45347</v>
      </c>
      <c r="U76" s="95">
        <v>45356</v>
      </c>
      <c r="V76" s="117"/>
      <c r="W76" s="95">
        <v>45366</v>
      </c>
      <c r="X76" s="95">
        <v>45378</v>
      </c>
      <c r="Y76" s="119">
        <f t="shared" si="43"/>
        <v>13</v>
      </c>
      <c r="Z76" s="144"/>
      <c r="AA76" s="156"/>
      <c r="AB76" s="95"/>
      <c r="AC76" s="95"/>
      <c r="AD76" s="117"/>
      <c r="AE76" s="95"/>
      <c r="AF76" s="95"/>
      <c r="AG76" s="570"/>
      <c r="AH76" s="116">
        <v>45496</v>
      </c>
      <c r="AI76" s="95">
        <v>45496</v>
      </c>
      <c r="AJ76" s="117"/>
      <c r="AK76" s="95">
        <v>45390</v>
      </c>
      <c r="AL76" s="95">
        <v>45392</v>
      </c>
      <c r="AM76" s="119">
        <f t="shared" si="44"/>
        <v>3</v>
      </c>
      <c r="AN76" s="120"/>
      <c r="AO76" s="158">
        <v>45497</v>
      </c>
      <c r="AP76" s="130">
        <v>45497</v>
      </c>
      <c r="AQ76" s="130"/>
      <c r="AR76" s="130">
        <v>45394</v>
      </c>
      <c r="AS76" s="130">
        <v>45395</v>
      </c>
      <c r="AT76" s="119">
        <f t="shared" si="45"/>
        <v>2</v>
      </c>
      <c r="AU76" s="571"/>
      <c r="AV76" s="116">
        <v>45498</v>
      </c>
      <c r="AW76" s="95">
        <v>45498</v>
      </c>
      <c r="AX76" s="117"/>
      <c r="AY76" s="95">
        <v>45395</v>
      </c>
      <c r="AZ76" s="95">
        <v>45395</v>
      </c>
      <c r="BA76" s="119">
        <f t="shared" si="46"/>
        <v>1</v>
      </c>
      <c r="BB76" s="144"/>
      <c r="BC76" s="155">
        <v>45499</v>
      </c>
      <c r="BD76" s="95">
        <v>45500</v>
      </c>
      <c r="BE76" s="95"/>
      <c r="BF76" s="95">
        <v>45397</v>
      </c>
      <c r="BG76" s="95">
        <v>45400</v>
      </c>
      <c r="BH76" s="119">
        <f t="shared" si="47"/>
        <v>4</v>
      </c>
      <c r="BI76" s="570"/>
      <c r="BJ76" s="116">
        <v>45502</v>
      </c>
      <c r="BK76" s="95">
        <v>45511</v>
      </c>
      <c r="BL76" s="95"/>
      <c r="BM76" s="95">
        <v>45401</v>
      </c>
      <c r="BN76" s="95">
        <v>45415</v>
      </c>
      <c r="BO76" s="119">
        <f t="shared" si="48"/>
        <v>15</v>
      </c>
      <c r="BP76" s="570"/>
      <c r="BQ76" s="116">
        <v>45514</v>
      </c>
      <c r="BR76" s="95">
        <v>45515</v>
      </c>
      <c r="BS76" s="95"/>
      <c r="BT76" s="95">
        <v>45418</v>
      </c>
      <c r="BU76" s="95">
        <v>45419</v>
      </c>
      <c r="BV76" s="119">
        <f t="shared" si="66"/>
        <v>2</v>
      </c>
      <c r="BW76" s="119">
        <f t="shared" si="49"/>
        <v>30</v>
      </c>
      <c r="BX76" s="570"/>
      <c r="BY76" s="116">
        <v>45516</v>
      </c>
      <c r="BZ76" s="95">
        <v>45522</v>
      </c>
      <c r="CA76" s="117"/>
      <c r="CB76" s="95">
        <v>45460</v>
      </c>
      <c r="CC76" s="95">
        <v>45723</v>
      </c>
      <c r="CD76" s="119">
        <f t="shared" si="50"/>
        <v>264</v>
      </c>
      <c r="CE76" s="570"/>
      <c r="CF76" s="116">
        <v>45523</v>
      </c>
      <c r="CG76" s="95">
        <v>45523</v>
      </c>
      <c r="CH76" s="95"/>
      <c r="CI76" s="95">
        <v>45467</v>
      </c>
      <c r="CJ76" s="95">
        <v>45467</v>
      </c>
      <c r="CK76" s="119">
        <f t="shared" si="51"/>
        <v>1</v>
      </c>
      <c r="CL76" s="119"/>
      <c r="CM76" s="119"/>
      <c r="CN76" s="570"/>
      <c r="CO76" s="116">
        <v>45509</v>
      </c>
      <c r="CP76" s="95">
        <v>45523</v>
      </c>
      <c r="CQ76" s="117"/>
      <c r="CR76" s="95">
        <v>45630</v>
      </c>
      <c r="CS76" s="95">
        <v>45655</v>
      </c>
      <c r="CT76" s="119">
        <f t="shared" si="52"/>
        <v>26</v>
      </c>
      <c r="CU76" s="571"/>
      <c r="CV76" s="116">
        <v>45512</v>
      </c>
      <c r="CW76" s="95">
        <v>45518</v>
      </c>
      <c r="CX76" s="117"/>
      <c r="CY76" s="95" t="s">
        <v>2142</v>
      </c>
      <c r="CZ76" s="95" t="s">
        <v>2142</v>
      </c>
      <c r="DA76" s="119" t="e">
        <f t="shared" si="53"/>
        <v>#VALUE!</v>
      </c>
      <c r="DB76" s="570"/>
      <c r="DC76" s="116">
        <v>45512</v>
      </c>
      <c r="DD76" s="95">
        <v>45518</v>
      </c>
      <c r="DE76" s="117"/>
      <c r="DF76" s="95">
        <v>45445</v>
      </c>
      <c r="DG76" s="95">
        <v>45459</v>
      </c>
      <c r="DH76" s="119">
        <f t="shared" si="54"/>
        <v>15</v>
      </c>
      <c r="DI76" s="144"/>
      <c r="DJ76" s="156" t="str">
        <f>_xlfn.XLOOKUP(E76,[1]CranePad!$D$4:$D$203,[1]CranePad!$E$4:$E$203,0,0,1)</f>
        <v>GP</v>
      </c>
      <c r="DK76" s="155">
        <v>45519</v>
      </c>
      <c r="DL76" s="95">
        <v>45525</v>
      </c>
      <c r="DM76" s="95"/>
      <c r="DN76" s="95">
        <v>45445</v>
      </c>
      <c r="DO76" s="95">
        <v>45459</v>
      </c>
      <c r="DP76" s="119">
        <f t="shared" si="55"/>
        <v>15</v>
      </c>
      <c r="DQ76" s="570"/>
      <c r="DR76" s="123">
        <v>45537</v>
      </c>
      <c r="DS76" s="124">
        <v>45542</v>
      </c>
      <c r="DT76" s="124"/>
      <c r="DU76" s="124">
        <v>45554</v>
      </c>
      <c r="DV76" s="124">
        <v>45567</v>
      </c>
      <c r="DW76" s="119">
        <f t="shared" si="56"/>
        <v>14</v>
      </c>
      <c r="DX76" s="570"/>
      <c r="DY76" s="123">
        <v>45535</v>
      </c>
      <c r="DZ76" s="124">
        <v>45541</v>
      </c>
      <c r="EA76" s="124"/>
      <c r="EB76" s="124">
        <v>45674</v>
      </c>
      <c r="EC76" s="124">
        <v>45703</v>
      </c>
      <c r="ED76" s="119">
        <f t="shared" si="57"/>
        <v>30</v>
      </c>
      <c r="EE76" s="570"/>
      <c r="EF76" s="123">
        <v>45545</v>
      </c>
      <c r="EG76" s="124">
        <v>45554</v>
      </c>
      <c r="EH76" s="124"/>
      <c r="EI76" s="124">
        <v>45569</v>
      </c>
      <c r="EJ76" s="124">
        <v>45607</v>
      </c>
      <c r="EK76" s="119">
        <f t="shared" si="58"/>
        <v>39</v>
      </c>
      <c r="EL76" s="570"/>
      <c r="EM76" s="116">
        <v>45556</v>
      </c>
      <c r="EN76" s="95">
        <v>45558</v>
      </c>
      <c r="EO76" s="95"/>
      <c r="EP76" s="95">
        <v>45608</v>
      </c>
      <c r="EQ76" s="95">
        <v>45613</v>
      </c>
      <c r="ER76" s="119">
        <f t="shared" si="59"/>
        <v>6</v>
      </c>
      <c r="ES76" s="570"/>
      <c r="ET76" s="116">
        <v>45547</v>
      </c>
      <c r="EU76" s="95">
        <v>45548</v>
      </c>
      <c r="EV76" s="95"/>
      <c r="EW76" s="95">
        <v>45710</v>
      </c>
      <c r="EX76" s="95">
        <v>45710</v>
      </c>
      <c r="EY76" s="119">
        <f t="shared" si="60"/>
        <v>1</v>
      </c>
      <c r="EZ76" s="570"/>
      <c r="FA76" s="116">
        <v>45531</v>
      </c>
      <c r="FB76" s="95">
        <v>45537</v>
      </c>
      <c r="FC76" s="95"/>
      <c r="FD76" s="95">
        <v>45626</v>
      </c>
      <c r="FE76" s="95">
        <v>45690</v>
      </c>
      <c r="FF76" s="119">
        <f t="shared" si="61"/>
        <v>65</v>
      </c>
      <c r="FG76" s="570"/>
      <c r="FH76" s="116">
        <v>45547</v>
      </c>
      <c r="FI76" s="95">
        <f t="shared" si="37"/>
        <v>45562</v>
      </c>
      <c r="FJ76" s="95"/>
      <c r="FK76" s="95">
        <v>45642</v>
      </c>
      <c r="FL76" s="95">
        <v>45666</v>
      </c>
      <c r="FM76" s="119">
        <f t="shared" si="62"/>
        <v>25</v>
      </c>
      <c r="FN76" s="144"/>
      <c r="FO76" s="155">
        <f t="shared" si="67"/>
        <v>45548</v>
      </c>
      <c r="FP76" s="95">
        <f t="shared" si="68"/>
        <v>45551</v>
      </c>
      <c r="FQ76" s="121"/>
      <c r="FR76" s="95">
        <v>45716</v>
      </c>
      <c r="FS76" s="95">
        <v>45723</v>
      </c>
      <c r="FT76" s="119">
        <f t="shared" si="63"/>
        <v>8</v>
      </c>
      <c r="FU76" s="570"/>
      <c r="FV76" s="116">
        <f t="shared" si="69"/>
        <v>45562</v>
      </c>
      <c r="FW76" s="95">
        <f t="shared" si="70"/>
        <v>45563</v>
      </c>
      <c r="FX76" s="117"/>
      <c r="FY76" s="95">
        <v>45725</v>
      </c>
      <c r="FZ76" s="95">
        <v>45726</v>
      </c>
      <c r="GA76" s="119">
        <f t="shared" si="64"/>
        <v>2</v>
      </c>
      <c r="GB76" s="570"/>
      <c r="GC76" s="437"/>
      <c r="GD76" s="575"/>
      <c r="GE76" s="572">
        <v>45627</v>
      </c>
      <c r="GG76" s="68"/>
    </row>
    <row r="77" spans="1:189" s="74" customFormat="1" ht="16.5" customHeight="1" x14ac:dyDescent="0.25">
      <c r="A77" s="564" t="s">
        <v>2239</v>
      </c>
      <c r="B77" s="73">
        <f t="shared" si="65"/>
        <v>73</v>
      </c>
      <c r="C77" s="73" t="s">
        <v>31</v>
      </c>
      <c r="D77" s="77" t="s">
        <v>1868</v>
      </c>
      <c r="E77" s="95" t="s">
        <v>1898</v>
      </c>
      <c r="F77" s="565" t="s">
        <v>1385</v>
      </c>
      <c r="G77" s="167" t="s">
        <v>2240</v>
      </c>
      <c r="H77" s="566" t="str">
        <f>VLOOKUP('200WTG PH-II'!E77,'[1]Stone Column Progress'!$C$6:$D$205,2,0)</f>
        <v>Menard</v>
      </c>
      <c r="I77" s="574" t="s">
        <v>390</v>
      </c>
      <c r="J77" s="568">
        <v>532605</v>
      </c>
      <c r="K77" s="569">
        <v>2667206</v>
      </c>
      <c r="L77" s="116">
        <v>44926</v>
      </c>
      <c r="M77" s="95">
        <v>44927</v>
      </c>
      <c r="N77" s="117"/>
      <c r="O77" s="95">
        <v>44926</v>
      </c>
      <c r="P77" s="95">
        <v>44927</v>
      </c>
      <c r="Q77" s="570"/>
      <c r="R77" s="118">
        <f>VLOOKUP(E77,'[1]Stone Column Progress'!$C$6:$K$205,6,0)</f>
        <v>199</v>
      </c>
      <c r="S77" s="73">
        <f>VLOOKUP(E77,'[1]Stone Column Progress'!$C$6:$K$205,8,0)</f>
        <v>199</v>
      </c>
      <c r="T77" s="95">
        <v>45395</v>
      </c>
      <c r="U77" s="95">
        <v>45404</v>
      </c>
      <c r="V77" s="117"/>
      <c r="W77" s="95">
        <v>45245</v>
      </c>
      <c r="X77" s="95">
        <v>45254</v>
      </c>
      <c r="Y77" s="119">
        <f t="shared" si="43"/>
        <v>10</v>
      </c>
      <c r="Z77" s="144"/>
      <c r="AA77" s="156"/>
      <c r="AB77" s="95"/>
      <c r="AC77" s="95"/>
      <c r="AD77" s="117"/>
      <c r="AE77" s="95"/>
      <c r="AF77" s="95"/>
      <c r="AG77" s="570"/>
      <c r="AH77" s="116">
        <v>45520</v>
      </c>
      <c r="AI77" s="95">
        <v>45520</v>
      </c>
      <c r="AJ77" s="117"/>
      <c r="AK77" s="95">
        <v>45569</v>
      </c>
      <c r="AL77" s="95">
        <v>45573</v>
      </c>
      <c r="AM77" s="119">
        <f t="shared" si="44"/>
        <v>5</v>
      </c>
      <c r="AN77" s="120"/>
      <c r="AO77" s="158">
        <v>45521</v>
      </c>
      <c r="AP77" s="130">
        <v>45521</v>
      </c>
      <c r="AQ77" s="130"/>
      <c r="AR77" s="130">
        <v>45604</v>
      </c>
      <c r="AS77" s="130">
        <v>45605</v>
      </c>
      <c r="AT77" s="119">
        <f t="shared" si="45"/>
        <v>2</v>
      </c>
      <c r="AU77" s="571"/>
      <c r="AV77" s="116">
        <v>45522</v>
      </c>
      <c r="AW77" s="95">
        <v>45522</v>
      </c>
      <c r="AX77" s="117"/>
      <c r="AY77" s="95">
        <v>45608</v>
      </c>
      <c r="AZ77" s="95">
        <v>45608</v>
      </c>
      <c r="BA77" s="119">
        <f t="shared" si="46"/>
        <v>1</v>
      </c>
      <c r="BB77" s="144"/>
      <c r="BC77" s="155">
        <v>45523</v>
      </c>
      <c r="BD77" s="95">
        <v>45524</v>
      </c>
      <c r="BE77" s="95"/>
      <c r="BF77" s="95">
        <v>45612</v>
      </c>
      <c r="BG77" s="95">
        <v>45613</v>
      </c>
      <c r="BH77" s="119">
        <f t="shared" si="47"/>
        <v>2</v>
      </c>
      <c r="BI77" s="570"/>
      <c r="BJ77" s="116">
        <v>45526</v>
      </c>
      <c r="BK77" s="95">
        <v>45535</v>
      </c>
      <c r="BL77" s="95"/>
      <c r="BM77" s="95">
        <v>45614</v>
      </c>
      <c r="BN77" s="95">
        <v>45621</v>
      </c>
      <c r="BO77" s="119">
        <f t="shared" si="48"/>
        <v>8</v>
      </c>
      <c r="BP77" s="570"/>
      <c r="BQ77" s="116">
        <v>45538</v>
      </c>
      <c r="BR77" s="95">
        <v>45539</v>
      </c>
      <c r="BS77" s="95"/>
      <c r="BT77" s="95">
        <v>45621</v>
      </c>
      <c r="BU77" s="95">
        <v>45622</v>
      </c>
      <c r="BV77" s="119">
        <f t="shared" si="66"/>
        <v>2</v>
      </c>
      <c r="BW77" s="119">
        <f t="shared" si="49"/>
        <v>54</v>
      </c>
      <c r="BX77" s="570"/>
      <c r="BY77" s="116">
        <v>45540</v>
      </c>
      <c r="BZ77" s="95">
        <v>45546</v>
      </c>
      <c r="CA77" s="117"/>
      <c r="CB77" s="95">
        <v>45597</v>
      </c>
      <c r="CC77" s="95">
        <v>45723</v>
      </c>
      <c r="CD77" s="119">
        <f t="shared" si="50"/>
        <v>127</v>
      </c>
      <c r="CE77" s="570"/>
      <c r="CF77" s="116">
        <v>45540</v>
      </c>
      <c r="CG77" s="95">
        <v>45546</v>
      </c>
      <c r="CH77" s="95"/>
      <c r="CI77" s="95">
        <v>45627</v>
      </c>
      <c r="CJ77" s="95">
        <v>45627</v>
      </c>
      <c r="CK77" s="119">
        <f t="shared" si="51"/>
        <v>1</v>
      </c>
      <c r="CL77" s="119"/>
      <c r="CM77" s="119"/>
      <c r="CN77" s="570"/>
      <c r="CO77" s="116">
        <v>45533</v>
      </c>
      <c r="CP77" s="95">
        <v>45547</v>
      </c>
      <c r="CQ77" s="117"/>
      <c r="CR77" s="95">
        <v>45659</v>
      </c>
      <c r="CS77" s="95">
        <v>45664</v>
      </c>
      <c r="CT77" s="119">
        <f t="shared" si="52"/>
        <v>6</v>
      </c>
      <c r="CU77" s="571"/>
      <c r="CV77" s="116">
        <v>45544</v>
      </c>
      <c r="CW77" s="95">
        <v>45550</v>
      </c>
      <c r="CX77" s="117"/>
      <c r="CY77" s="95" t="s">
        <v>2142</v>
      </c>
      <c r="CZ77" s="95" t="s">
        <v>2142</v>
      </c>
      <c r="DA77" s="119" t="e">
        <f t="shared" si="53"/>
        <v>#VALUE!</v>
      </c>
      <c r="DB77" s="570"/>
      <c r="DC77" s="116">
        <v>45544</v>
      </c>
      <c r="DD77" s="95">
        <v>45550</v>
      </c>
      <c r="DE77" s="117"/>
      <c r="DF77" s="95" t="s">
        <v>2142</v>
      </c>
      <c r="DG77" s="95" t="s">
        <v>2142</v>
      </c>
      <c r="DH77" s="119" t="e">
        <f t="shared" si="54"/>
        <v>#VALUE!</v>
      </c>
      <c r="DI77" s="144"/>
      <c r="DJ77" s="156" t="str">
        <f>_xlfn.XLOOKUP(E77,[1]CranePad!$D$4:$D$203,[1]CranePad!$E$4:$E$203,0,0,1)</f>
        <v>GP</v>
      </c>
      <c r="DK77" s="155">
        <v>45551</v>
      </c>
      <c r="DL77" s="95">
        <v>45557</v>
      </c>
      <c r="DM77" s="95"/>
      <c r="DN77" s="95">
        <v>45615</v>
      </c>
      <c r="DO77" s="95">
        <v>45640</v>
      </c>
      <c r="DP77" s="119">
        <f t="shared" si="55"/>
        <v>26</v>
      </c>
      <c r="DQ77" s="570"/>
      <c r="DR77" s="123">
        <v>45573</v>
      </c>
      <c r="DS77" s="124">
        <v>45578</v>
      </c>
      <c r="DT77" s="124"/>
      <c r="DU77" s="124">
        <v>45644</v>
      </c>
      <c r="DV77" s="124">
        <v>45653</v>
      </c>
      <c r="DW77" s="119">
        <f t="shared" si="56"/>
        <v>10</v>
      </c>
      <c r="DX77" s="570"/>
      <c r="DY77" s="123">
        <v>45574</v>
      </c>
      <c r="DZ77" s="124">
        <v>45580</v>
      </c>
      <c r="EA77" s="124"/>
      <c r="EB77" s="124">
        <v>45665</v>
      </c>
      <c r="EC77" s="124">
        <v>45700</v>
      </c>
      <c r="ED77" s="119">
        <f t="shared" si="57"/>
        <v>36</v>
      </c>
      <c r="EE77" s="570"/>
      <c r="EF77" s="123">
        <v>45572</v>
      </c>
      <c r="EG77" s="124">
        <v>45581</v>
      </c>
      <c r="EH77" s="124"/>
      <c r="EI77" s="124">
        <v>45668</v>
      </c>
      <c r="EJ77" s="124">
        <v>45696</v>
      </c>
      <c r="EK77" s="119">
        <f t="shared" si="58"/>
        <v>29</v>
      </c>
      <c r="EL77" s="573" t="s">
        <v>2241</v>
      </c>
      <c r="EM77" s="116">
        <v>45583</v>
      </c>
      <c r="EN77" s="95">
        <v>45585</v>
      </c>
      <c r="EO77" s="95"/>
      <c r="EP77" s="95">
        <v>45697</v>
      </c>
      <c r="EQ77" s="95">
        <v>45699</v>
      </c>
      <c r="ER77" s="119">
        <f t="shared" si="59"/>
        <v>3</v>
      </c>
      <c r="ES77" s="570"/>
      <c r="ET77" s="116">
        <v>45586</v>
      </c>
      <c r="EU77" s="95">
        <v>45587</v>
      </c>
      <c r="EV77" s="95"/>
      <c r="EW77" s="95">
        <v>45715</v>
      </c>
      <c r="EX77" s="95">
        <v>45716</v>
      </c>
      <c r="EY77" s="119">
        <f t="shared" si="60"/>
        <v>2</v>
      </c>
      <c r="EZ77" s="570"/>
      <c r="FA77" s="116">
        <v>45563</v>
      </c>
      <c r="FB77" s="95">
        <v>45569</v>
      </c>
      <c r="FC77" s="95"/>
      <c r="FD77" s="95">
        <v>45633</v>
      </c>
      <c r="FE77" s="95">
        <v>45688</v>
      </c>
      <c r="FF77" s="119">
        <f t="shared" si="61"/>
        <v>56</v>
      </c>
      <c r="FG77" s="570"/>
      <c r="FH77" s="116">
        <v>45570</v>
      </c>
      <c r="FI77" s="95">
        <f t="shared" si="37"/>
        <v>45585</v>
      </c>
      <c r="FJ77" s="95"/>
      <c r="FK77" s="95">
        <v>45642</v>
      </c>
      <c r="FL77" s="95">
        <v>45666</v>
      </c>
      <c r="FM77" s="119">
        <f t="shared" si="62"/>
        <v>25</v>
      </c>
      <c r="FN77" s="144"/>
      <c r="FO77" s="155">
        <f t="shared" si="67"/>
        <v>45587</v>
      </c>
      <c r="FP77" s="95">
        <f t="shared" si="68"/>
        <v>45590</v>
      </c>
      <c r="FQ77" s="121"/>
      <c r="FR77" s="95">
        <v>45716</v>
      </c>
      <c r="FS77" s="95">
        <v>45723</v>
      </c>
      <c r="FT77" s="119">
        <f t="shared" si="63"/>
        <v>8</v>
      </c>
      <c r="FU77" s="570"/>
      <c r="FV77" s="116">
        <f t="shared" si="69"/>
        <v>45590</v>
      </c>
      <c r="FW77" s="95">
        <f t="shared" si="70"/>
        <v>45591</v>
      </c>
      <c r="FX77" s="117"/>
      <c r="FY77" s="95">
        <v>45724</v>
      </c>
      <c r="FZ77" s="95">
        <v>45725</v>
      </c>
      <c r="GA77" s="119">
        <f t="shared" si="64"/>
        <v>2</v>
      </c>
      <c r="GB77" s="570"/>
      <c r="GC77" s="437"/>
      <c r="GD77" s="575"/>
      <c r="GE77" s="572">
        <v>45627</v>
      </c>
      <c r="GG77" s="68"/>
    </row>
    <row r="78" spans="1:189" s="74" customFormat="1" ht="16.5" customHeight="1" x14ac:dyDescent="0.25">
      <c r="A78" s="564" t="s">
        <v>416</v>
      </c>
      <c r="B78" s="73">
        <f t="shared" si="65"/>
        <v>74</v>
      </c>
      <c r="C78" s="73" t="s">
        <v>31</v>
      </c>
      <c r="D78" s="77" t="s">
        <v>1868</v>
      </c>
      <c r="E78" s="95" t="s">
        <v>1899</v>
      </c>
      <c r="F78" s="565" t="s">
        <v>2160</v>
      </c>
      <c r="G78" s="167" t="s">
        <v>2240</v>
      </c>
      <c r="H78" s="566" t="str">
        <f>VLOOKUP('200WTG PH-II'!E78,'[1]Stone Column Progress'!$C$6:$D$205,2,0)</f>
        <v>Menard</v>
      </c>
      <c r="I78" s="574" t="s">
        <v>390</v>
      </c>
      <c r="J78" s="568">
        <v>532416</v>
      </c>
      <c r="K78" s="569">
        <v>2668192</v>
      </c>
      <c r="L78" s="116">
        <v>44925</v>
      </c>
      <c r="M78" s="95">
        <v>44926</v>
      </c>
      <c r="N78" s="117"/>
      <c r="O78" s="95">
        <v>44925</v>
      </c>
      <c r="P78" s="95">
        <v>44926</v>
      </c>
      <c r="Q78" s="570"/>
      <c r="R78" s="118">
        <f>VLOOKUP(E78,'[1]Stone Column Progress'!$C$6:$K$205,6,0)</f>
        <v>209</v>
      </c>
      <c r="S78" s="73">
        <f>VLOOKUP(E78,'[1]Stone Column Progress'!$C$6:$K$205,8,0)</f>
        <v>209</v>
      </c>
      <c r="T78" s="95">
        <v>45396</v>
      </c>
      <c r="U78" s="95">
        <v>45405</v>
      </c>
      <c r="V78" s="117"/>
      <c r="W78" s="95">
        <v>45302</v>
      </c>
      <c r="X78" s="95">
        <v>45318</v>
      </c>
      <c r="Y78" s="119">
        <f t="shared" si="43"/>
        <v>17</v>
      </c>
      <c r="Z78" s="144"/>
      <c r="AA78" s="155" t="s">
        <v>389</v>
      </c>
      <c r="AB78" s="95">
        <v>45398</v>
      </c>
      <c r="AC78" s="95">
        <v>45403</v>
      </c>
      <c r="AD78" s="117"/>
      <c r="AE78" s="95">
        <v>45399</v>
      </c>
      <c r="AF78" s="95">
        <v>45417</v>
      </c>
      <c r="AG78" s="570"/>
      <c r="AH78" s="116">
        <v>45520</v>
      </c>
      <c r="AI78" s="95">
        <v>45520</v>
      </c>
      <c r="AJ78" s="117"/>
      <c r="AK78" s="95">
        <v>45617</v>
      </c>
      <c r="AL78" s="95">
        <v>45619</v>
      </c>
      <c r="AM78" s="119">
        <f t="shared" si="44"/>
        <v>3</v>
      </c>
      <c r="AN78" s="120"/>
      <c r="AO78" s="158">
        <v>45521</v>
      </c>
      <c r="AP78" s="130">
        <v>45521</v>
      </c>
      <c r="AQ78" s="130"/>
      <c r="AR78" s="130">
        <v>45621</v>
      </c>
      <c r="AS78" s="130">
        <v>45623</v>
      </c>
      <c r="AT78" s="119">
        <f t="shared" si="45"/>
        <v>3</v>
      </c>
      <c r="AU78" s="571"/>
      <c r="AV78" s="116">
        <v>45522</v>
      </c>
      <c r="AW78" s="95">
        <v>45522</v>
      </c>
      <c r="AX78" s="117"/>
      <c r="AY78" s="95">
        <v>45627</v>
      </c>
      <c r="AZ78" s="95">
        <v>45629</v>
      </c>
      <c r="BA78" s="119">
        <f t="shared" si="46"/>
        <v>3</v>
      </c>
      <c r="BB78" s="145" t="s">
        <v>2242</v>
      </c>
      <c r="BC78" s="155">
        <v>45523</v>
      </c>
      <c r="BD78" s="95">
        <v>45524</v>
      </c>
      <c r="BE78" s="95"/>
      <c r="BF78" s="95">
        <v>45630</v>
      </c>
      <c r="BG78" s="95">
        <v>45630</v>
      </c>
      <c r="BH78" s="119">
        <f t="shared" si="47"/>
        <v>1</v>
      </c>
      <c r="BI78" s="570"/>
      <c r="BJ78" s="116">
        <v>45526</v>
      </c>
      <c r="BK78" s="95">
        <v>45535</v>
      </c>
      <c r="BL78" s="95"/>
      <c r="BM78" s="95">
        <v>45631</v>
      </c>
      <c r="BN78" s="95">
        <v>45638</v>
      </c>
      <c r="BO78" s="119">
        <f t="shared" si="48"/>
        <v>8</v>
      </c>
      <c r="BP78" s="570"/>
      <c r="BQ78" s="116">
        <v>45538</v>
      </c>
      <c r="BR78" s="95">
        <v>45539</v>
      </c>
      <c r="BS78" s="95"/>
      <c r="BT78" s="95">
        <v>45640</v>
      </c>
      <c r="BU78" s="95">
        <v>45641</v>
      </c>
      <c r="BV78" s="119">
        <f t="shared" si="66"/>
        <v>2</v>
      </c>
      <c r="BW78" s="119">
        <f t="shared" si="49"/>
        <v>25</v>
      </c>
      <c r="BX78" s="570"/>
      <c r="BY78" s="116">
        <v>45540</v>
      </c>
      <c r="BZ78" s="95">
        <v>45546</v>
      </c>
      <c r="CA78" s="117"/>
      <c r="CB78" s="95">
        <v>45651</v>
      </c>
      <c r="CC78" s="95">
        <v>45723</v>
      </c>
      <c r="CD78" s="119">
        <f t="shared" si="50"/>
        <v>73</v>
      </c>
      <c r="CE78" s="570"/>
      <c r="CF78" s="116">
        <v>45540</v>
      </c>
      <c r="CG78" s="95">
        <v>45546</v>
      </c>
      <c r="CH78" s="95"/>
      <c r="CI78" s="95">
        <v>45651</v>
      </c>
      <c r="CJ78" s="95">
        <v>45651</v>
      </c>
      <c r="CK78" s="119">
        <f t="shared" si="51"/>
        <v>1</v>
      </c>
      <c r="CL78" s="119"/>
      <c r="CM78" s="119"/>
      <c r="CN78" s="570"/>
      <c r="CO78" s="116">
        <v>45533</v>
      </c>
      <c r="CP78" s="95">
        <v>45547</v>
      </c>
      <c r="CQ78" s="117"/>
      <c r="CR78" s="95">
        <v>45653</v>
      </c>
      <c r="CS78" s="95">
        <v>45679</v>
      </c>
      <c r="CT78" s="119">
        <f t="shared" si="52"/>
        <v>27</v>
      </c>
      <c r="CU78" s="571"/>
      <c r="CV78" s="116">
        <v>45544</v>
      </c>
      <c r="CW78" s="95">
        <v>45550</v>
      </c>
      <c r="CX78" s="117"/>
      <c r="CY78" s="95" t="s">
        <v>2142</v>
      </c>
      <c r="CZ78" s="95" t="s">
        <v>2142</v>
      </c>
      <c r="DA78" s="119" t="e">
        <f t="shared" si="53"/>
        <v>#VALUE!</v>
      </c>
      <c r="DB78" s="570"/>
      <c r="DC78" s="116">
        <v>45544</v>
      </c>
      <c r="DD78" s="95">
        <v>45550</v>
      </c>
      <c r="DE78" s="117"/>
      <c r="DF78" s="95" t="s">
        <v>2142</v>
      </c>
      <c r="DG78" s="95" t="s">
        <v>2142</v>
      </c>
      <c r="DH78" s="119" t="e">
        <f t="shared" si="54"/>
        <v>#VALUE!</v>
      </c>
      <c r="DI78" s="144"/>
      <c r="DJ78" s="156" t="str">
        <f>_xlfn.XLOOKUP(E78,[1]CranePad!$D$4:$D$203,[1]CranePad!$E$4:$E$203,0,0,1)</f>
        <v>GP</v>
      </c>
      <c r="DK78" s="155">
        <v>45551</v>
      </c>
      <c r="DL78" s="95">
        <v>45557</v>
      </c>
      <c r="DM78" s="95"/>
      <c r="DN78" s="95">
        <v>45646</v>
      </c>
      <c r="DO78" s="95">
        <v>45662</v>
      </c>
      <c r="DP78" s="119">
        <f t="shared" si="55"/>
        <v>17</v>
      </c>
      <c r="DQ78" s="570"/>
      <c r="DR78" s="123">
        <v>45573</v>
      </c>
      <c r="DS78" s="124">
        <v>45578</v>
      </c>
      <c r="DT78" s="124"/>
      <c r="DU78" s="124">
        <v>45664</v>
      </c>
      <c r="DV78" s="124">
        <v>45671</v>
      </c>
      <c r="DW78" s="119">
        <f t="shared" si="56"/>
        <v>8</v>
      </c>
      <c r="DX78" s="570"/>
      <c r="DY78" s="123">
        <v>45575</v>
      </c>
      <c r="DZ78" s="124">
        <v>45581</v>
      </c>
      <c r="EA78" s="124"/>
      <c r="EB78" s="124">
        <v>45681</v>
      </c>
      <c r="EC78" s="124">
        <v>45709</v>
      </c>
      <c r="ED78" s="119">
        <f t="shared" si="57"/>
        <v>29</v>
      </c>
      <c r="EE78" s="570"/>
      <c r="EF78" s="123">
        <v>45572</v>
      </c>
      <c r="EG78" s="124">
        <v>45581</v>
      </c>
      <c r="EH78" s="124"/>
      <c r="EI78" s="124">
        <v>45681</v>
      </c>
      <c r="EJ78" s="124">
        <v>45689</v>
      </c>
      <c r="EK78" s="119">
        <f t="shared" si="58"/>
        <v>9</v>
      </c>
      <c r="EL78" s="570"/>
      <c r="EM78" s="116">
        <v>45583</v>
      </c>
      <c r="EN78" s="95">
        <v>45585</v>
      </c>
      <c r="EO78" s="95"/>
      <c r="EP78" s="95">
        <v>45689</v>
      </c>
      <c r="EQ78" s="95">
        <v>45691</v>
      </c>
      <c r="ER78" s="119">
        <f t="shared" si="59"/>
        <v>3</v>
      </c>
      <c r="ES78" s="570"/>
      <c r="ET78" s="116">
        <v>45587</v>
      </c>
      <c r="EU78" s="95">
        <v>45588</v>
      </c>
      <c r="EV78" s="95"/>
      <c r="EW78" s="95">
        <v>45714</v>
      </c>
      <c r="EX78" s="95">
        <v>45714</v>
      </c>
      <c r="EY78" s="119">
        <f t="shared" si="60"/>
        <v>1</v>
      </c>
      <c r="EZ78" s="570"/>
      <c r="FA78" s="116">
        <v>45571</v>
      </c>
      <c r="FB78" s="95">
        <v>45577</v>
      </c>
      <c r="FC78" s="95"/>
      <c r="FD78" s="95">
        <v>45656</v>
      </c>
      <c r="FE78" s="95">
        <v>45677</v>
      </c>
      <c r="FF78" s="119">
        <f t="shared" si="61"/>
        <v>22</v>
      </c>
      <c r="FG78" s="570"/>
      <c r="FH78" s="116">
        <v>45570</v>
      </c>
      <c r="FI78" s="95">
        <f t="shared" si="37"/>
        <v>45585</v>
      </c>
      <c r="FJ78" s="95"/>
      <c r="FK78" s="95">
        <v>45642</v>
      </c>
      <c r="FL78" s="95">
        <v>45666</v>
      </c>
      <c r="FM78" s="119">
        <f t="shared" si="62"/>
        <v>25</v>
      </c>
      <c r="FN78" s="144"/>
      <c r="FO78" s="155">
        <f t="shared" si="67"/>
        <v>45588</v>
      </c>
      <c r="FP78" s="95">
        <f t="shared" si="68"/>
        <v>45591</v>
      </c>
      <c r="FQ78" s="121"/>
      <c r="FR78" s="95">
        <v>45716</v>
      </c>
      <c r="FS78" s="95">
        <v>45723</v>
      </c>
      <c r="FT78" s="119">
        <f t="shared" si="63"/>
        <v>8</v>
      </c>
      <c r="FU78" s="570"/>
      <c r="FV78" s="116">
        <f t="shared" si="69"/>
        <v>45591</v>
      </c>
      <c r="FW78" s="95">
        <f t="shared" si="70"/>
        <v>45592</v>
      </c>
      <c r="FX78" s="117"/>
      <c r="FY78" s="95">
        <v>45724</v>
      </c>
      <c r="FZ78" s="95">
        <v>45727</v>
      </c>
      <c r="GA78" s="119">
        <f t="shared" si="64"/>
        <v>4</v>
      </c>
      <c r="GB78" s="570"/>
      <c r="GC78" s="437"/>
      <c r="GD78" s="575"/>
      <c r="GE78" s="572">
        <v>45627</v>
      </c>
      <c r="GG78" s="68"/>
    </row>
    <row r="79" spans="1:189" s="74" customFormat="1" ht="16.5" customHeight="1" x14ac:dyDescent="0.25">
      <c r="A79" s="564" t="s">
        <v>416</v>
      </c>
      <c r="B79" s="73">
        <f t="shared" si="65"/>
        <v>75</v>
      </c>
      <c r="C79" s="73" t="s">
        <v>31</v>
      </c>
      <c r="D79" s="77" t="s">
        <v>1868</v>
      </c>
      <c r="E79" s="95" t="s">
        <v>1900</v>
      </c>
      <c r="F79" s="565" t="s">
        <v>2160</v>
      </c>
      <c r="G79" s="167" t="s">
        <v>2240</v>
      </c>
      <c r="H79" s="566" t="str">
        <f>VLOOKUP('200WTG PH-II'!E79,'[1]Stone Column Progress'!$C$6:$D$205,2,0)</f>
        <v>Menard</v>
      </c>
      <c r="I79" s="574" t="s">
        <v>390</v>
      </c>
      <c r="J79" s="568">
        <v>532226</v>
      </c>
      <c r="K79" s="569">
        <v>2669178</v>
      </c>
      <c r="L79" s="116">
        <v>44926</v>
      </c>
      <c r="M79" s="95">
        <v>44927</v>
      </c>
      <c r="N79" s="117"/>
      <c r="O79" s="95">
        <v>44926</v>
      </c>
      <c r="P79" s="95">
        <v>44927</v>
      </c>
      <c r="Q79" s="570"/>
      <c r="R79" s="118">
        <f>VLOOKUP(E79,'[1]Stone Column Progress'!$C$6:$K$205,6,0)</f>
        <v>253</v>
      </c>
      <c r="S79" s="73">
        <f>VLOOKUP(E79,'[1]Stone Column Progress'!$C$6:$K$205,8,0)</f>
        <v>253</v>
      </c>
      <c r="T79" s="95">
        <v>45397</v>
      </c>
      <c r="U79" s="95">
        <v>45406</v>
      </c>
      <c r="V79" s="117"/>
      <c r="W79" s="95">
        <v>45391</v>
      </c>
      <c r="X79" s="95">
        <v>45411</v>
      </c>
      <c r="Y79" s="119">
        <f t="shared" si="43"/>
        <v>21</v>
      </c>
      <c r="Z79" s="144"/>
      <c r="AA79" s="156"/>
      <c r="AB79" s="95"/>
      <c r="AC79" s="95"/>
      <c r="AD79" s="117"/>
      <c r="AE79" s="95"/>
      <c r="AF79" s="95"/>
      <c r="AG79" s="570"/>
      <c r="AH79" s="116">
        <v>45520</v>
      </c>
      <c r="AI79" s="95">
        <v>45520</v>
      </c>
      <c r="AJ79" s="117"/>
      <c r="AK79" s="95">
        <v>45644</v>
      </c>
      <c r="AL79" s="95">
        <v>45647</v>
      </c>
      <c r="AM79" s="119">
        <f t="shared" si="44"/>
        <v>4</v>
      </c>
      <c r="AN79" s="120"/>
      <c r="AO79" s="158">
        <v>45521</v>
      </c>
      <c r="AP79" s="130">
        <v>45521</v>
      </c>
      <c r="AQ79" s="130"/>
      <c r="AR79" s="130">
        <v>45648</v>
      </c>
      <c r="AS79" s="130">
        <v>45650</v>
      </c>
      <c r="AT79" s="119">
        <f t="shared" si="45"/>
        <v>3</v>
      </c>
      <c r="AU79" s="571"/>
      <c r="AV79" s="116">
        <v>45522</v>
      </c>
      <c r="AW79" s="95">
        <v>45522</v>
      </c>
      <c r="AX79" s="117"/>
      <c r="AY79" s="95">
        <v>45653</v>
      </c>
      <c r="AZ79" s="95">
        <v>45653</v>
      </c>
      <c r="BA79" s="119">
        <f t="shared" si="46"/>
        <v>1</v>
      </c>
      <c r="BB79" s="144"/>
      <c r="BC79" s="155">
        <v>45523</v>
      </c>
      <c r="BD79" s="95">
        <v>45524</v>
      </c>
      <c r="BE79" s="95"/>
      <c r="BF79" s="95">
        <v>45656</v>
      </c>
      <c r="BG79" s="95">
        <v>45656</v>
      </c>
      <c r="BH79" s="119">
        <f t="shared" si="47"/>
        <v>1</v>
      </c>
      <c r="BI79" s="570"/>
      <c r="BJ79" s="116">
        <v>45526</v>
      </c>
      <c r="BK79" s="95">
        <v>45535</v>
      </c>
      <c r="BL79" s="95"/>
      <c r="BM79" s="95">
        <v>45657</v>
      </c>
      <c r="BN79" s="95">
        <v>45663</v>
      </c>
      <c r="BO79" s="119">
        <f t="shared" si="48"/>
        <v>7</v>
      </c>
      <c r="BP79" s="570"/>
      <c r="BQ79" s="116">
        <v>45538</v>
      </c>
      <c r="BR79" s="95">
        <v>45539</v>
      </c>
      <c r="BS79" s="95"/>
      <c r="BT79" s="95">
        <v>45667</v>
      </c>
      <c r="BU79" s="95">
        <v>45667</v>
      </c>
      <c r="BV79" s="119">
        <f t="shared" si="66"/>
        <v>1</v>
      </c>
      <c r="BW79" s="119">
        <f t="shared" si="49"/>
        <v>24</v>
      </c>
      <c r="BX79" s="570"/>
      <c r="BY79" s="116">
        <v>45540</v>
      </c>
      <c r="BZ79" s="95">
        <v>45546</v>
      </c>
      <c r="CA79" s="117"/>
      <c r="CB79" s="95">
        <v>45673</v>
      </c>
      <c r="CC79" s="95">
        <v>45719</v>
      </c>
      <c r="CD79" s="119">
        <f t="shared" si="50"/>
        <v>47</v>
      </c>
      <c r="CE79" s="570"/>
      <c r="CF79" s="116">
        <v>45540</v>
      </c>
      <c r="CG79" s="95">
        <v>45546</v>
      </c>
      <c r="CH79" s="95"/>
      <c r="CI79" s="95">
        <v>45687</v>
      </c>
      <c r="CJ79" s="95">
        <v>45687</v>
      </c>
      <c r="CK79" s="119">
        <f t="shared" si="51"/>
        <v>1</v>
      </c>
      <c r="CL79" s="119"/>
      <c r="CM79" s="119"/>
      <c r="CN79" s="570"/>
      <c r="CO79" s="116">
        <v>45533</v>
      </c>
      <c r="CP79" s="95">
        <v>45547</v>
      </c>
      <c r="CQ79" s="117"/>
      <c r="CR79" s="95">
        <v>45652</v>
      </c>
      <c r="CS79" s="95">
        <v>45675</v>
      </c>
      <c r="CT79" s="119">
        <f t="shared" si="52"/>
        <v>24</v>
      </c>
      <c r="CU79" s="571"/>
      <c r="CV79" s="116">
        <v>45544</v>
      </c>
      <c r="CW79" s="95">
        <v>45550</v>
      </c>
      <c r="CX79" s="117"/>
      <c r="CY79" s="95" t="s">
        <v>2142</v>
      </c>
      <c r="CZ79" s="95" t="s">
        <v>2142</v>
      </c>
      <c r="DA79" s="119" t="e">
        <f t="shared" si="53"/>
        <v>#VALUE!</v>
      </c>
      <c r="DB79" s="570"/>
      <c r="DC79" s="116">
        <v>45544</v>
      </c>
      <c r="DD79" s="95">
        <v>45550</v>
      </c>
      <c r="DE79" s="117"/>
      <c r="DF79" s="95">
        <v>45681</v>
      </c>
      <c r="DG79" s="95">
        <v>45689</v>
      </c>
      <c r="DH79" s="119">
        <f t="shared" si="54"/>
        <v>9</v>
      </c>
      <c r="DI79" s="144"/>
      <c r="DJ79" s="156" t="str">
        <f>_xlfn.XLOOKUP(E79,[1]CranePad!$D$4:$D$203,[1]CranePad!$E$4:$E$203,0,0,1)</f>
        <v>GP (Reuse)</v>
      </c>
      <c r="DK79" s="155">
        <v>45551</v>
      </c>
      <c r="DL79" s="95">
        <v>45557</v>
      </c>
      <c r="DM79" s="95"/>
      <c r="DN79" s="95">
        <v>45656</v>
      </c>
      <c r="DO79" s="95">
        <v>45682</v>
      </c>
      <c r="DP79" s="119">
        <f t="shared" si="55"/>
        <v>27</v>
      </c>
      <c r="DQ79" s="570"/>
      <c r="DR79" s="123">
        <v>45573</v>
      </c>
      <c r="DS79" s="124">
        <v>45578</v>
      </c>
      <c r="DT79" s="124"/>
      <c r="DU79" s="124">
        <v>45691</v>
      </c>
      <c r="DV79" s="124">
        <v>45700</v>
      </c>
      <c r="DW79" s="119">
        <f t="shared" si="56"/>
        <v>10</v>
      </c>
      <c r="DX79" s="570"/>
      <c r="DY79" s="123">
        <v>45583</v>
      </c>
      <c r="DZ79" s="124">
        <v>45589</v>
      </c>
      <c r="EA79" s="124"/>
      <c r="EB79" s="124">
        <v>45694</v>
      </c>
      <c r="EC79" s="124">
        <v>45709</v>
      </c>
      <c r="ED79" s="119">
        <f t="shared" si="57"/>
        <v>16</v>
      </c>
      <c r="EE79" s="570"/>
      <c r="EF79" s="123">
        <v>45581</v>
      </c>
      <c r="EG79" s="124">
        <v>45590</v>
      </c>
      <c r="EH79" s="124"/>
      <c r="EI79" s="124">
        <v>45704</v>
      </c>
      <c r="EJ79" s="124">
        <v>45711</v>
      </c>
      <c r="EK79" s="119">
        <f t="shared" si="58"/>
        <v>8</v>
      </c>
      <c r="EL79" s="570"/>
      <c r="EM79" s="116">
        <v>45592</v>
      </c>
      <c r="EN79" s="95">
        <v>45594</v>
      </c>
      <c r="EO79" s="95"/>
      <c r="EP79" s="95">
        <v>45711</v>
      </c>
      <c r="EQ79" s="95">
        <v>45713</v>
      </c>
      <c r="ER79" s="119">
        <f t="shared" si="59"/>
        <v>3</v>
      </c>
      <c r="ES79" s="570"/>
      <c r="ET79" s="116">
        <v>45595</v>
      </c>
      <c r="EU79" s="95">
        <v>45596</v>
      </c>
      <c r="EV79" s="95"/>
      <c r="EW79" s="95">
        <v>45715</v>
      </c>
      <c r="EX79" s="95">
        <v>45715</v>
      </c>
      <c r="EY79" s="119">
        <f t="shared" si="60"/>
        <v>1</v>
      </c>
      <c r="EZ79" s="570"/>
      <c r="FA79" s="116">
        <v>45571</v>
      </c>
      <c r="FB79" s="95">
        <v>45577</v>
      </c>
      <c r="FC79" s="95"/>
      <c r="FD79" s="95">
        <v>45654</v>
      </c>
      <c r="FE79" s="95">
        <v>45682</v>
      </c>
      <c r="FF79" s="119">
        <f t="shared" si="61"/>
        <v>29</v>
      </c>
      <c r="FG79" s="570"/>
      <c r="FH79" s="116">
        <v>45570</v>
      </c>
      <c r="FI79" s="95">
        <f t="shared" si="37"/>
        <v>45585</v>
      </c>
      <c r="FJ79" s="95"/>
      <c r="FK79" s="95">
        <v>45642</v>
      </c>
      <c r="FL79" s="95">
        <v>45666</v>
      </c>
      <c r="FM79" s="119">
        <f t="shared" si="62"/>
        <v>25</v>
      </c>
      <c r="FN79" s="144"/>
      <c r="FO79" s="155">
        <f t="shared" si="67"/>
        <v>45596</v>
      </c>
      <c r="FP79" s="95">
        <f t="shared" si="68"/>
        <v>45599</v>
      </c>
      <c r="FQ79" s="121"/>
      <c r="FR79" s="95">
        <v>45716</v>
      </c>
      <c r="FS79" s="95">
        <v>45723</v>
      </c>
      <c r="FT79" s="119">
        <f t="shared" si="63"/>
        <v>8</v>
      </c>
      <c r="FU79" s="570"/>
      <c r="FV79" s="116">
        <f t="shared" si="69"/>
        <v>45599</v>
      </c>
      <c r="FW79" s="95">
        <f t="shared" si="70"/>
        <v>45600</v>
      </c>
      <c r="FX79" s="117"/>
      <c r="FY79" s="95">
        <v>45724</v>
      </c>
      <c r="FZ79" s="95">
        <v>45725</v>
      </c>
      <c r="GA79" s="119">
        <f t="shared" si="64"/>
        <v>2</v>
      </c>
      <c r="GB79" s="570"/>
      <c r="GC79" s="437"/>
      <c r="GD79" s="575"/>
      <c r="GE79" s="572">
        <v>45627</v>
      </c>
      <c r="GG79" s="68"/>
    </row>
    <row r="80" spans="1:189" s="74" customFormat="1" ht="16.5" customHeight="1" x14ac:dyDescent="0.25">
      <c r="A80" s="564" t="s">
        <v>395</v>
      </c>
      <c r="B80" s="73">
        <f t="shared" si="65"/>
        <v>76</v>
      </c>
      <c r="C80" s="73" t="s">
        <v>31</v>
      </c>
      <c r="D80" s="77" t="s">
        <v>1868</v>
      </c>
      <c r="E80" s="95" t="s">
        <v>1901</v>
      </c>
      <c r="F80" s="565" t="s">
        <v>1385</v>
      </c>
      <c r="G80" s="167" t="s">
        <v>2240</v>
      </c>
      <c r="H80" s="566" t="str">
        <f>VLOOKUP('200WTG PH-II'!E80,'[1]Stone Column Progress'!$C$6:$D$205,2,0)</f>
        <v>Menard</v>
      </c>
      <c r="I80" s="574" t="s">
        <v>390</v>
      </c>
      <c r="J80" s="568">
        <v>531772</v>
      </c>
      <c r="K80" s="569">
        <v>2667470</v>
      </c>
      <c r="L80" s="116">
        <v>44926</v>
      </c>
      <c r="M80" s="95">
        <v>44927</v>
      </c>
      <c r="N80" s="117"/>
      <c r="O80" s="95">
        <v>44926</v>
      </c>
      <c r="P80" s="95">
        <v>44927</v>
      </c>
      <c r="Q80" s="570"/>
      <c r="R80" s="118">
        <f>VLOOKUP(E80,'[1]Stone Column Progress'!$C$6:$K$205,6,0)</f>
        <v>253</v>
      </c>
      <c r="S80" s="73">
        <f>VLOOKUP(E80,'[1]Stone Column Progress'!$C$6:$K$205,8,0)</f>
        <v>253</v>
      </c>
      <c r="T80" s="95">
        <v>45348</v>
      </c>
      <c r="U80" s="95">
        <v>45357</v>
      </c>
      <c r="V80" s="117"/>
      <c r="W80" s="95">
        <v>45336</v>
      </c>
      <c r="X80" s="95">
        <v>45348</v>
      </c>
      <c r="Y80" s="119">
        <f t="shared" si="43"/>
        <v>13</v>
      </c>
      <c r="Z80" s="144"/>
      <c r="AA80" s="156"/>
      <c r="AB80" s="95"/>
      <c r="AC80" s="95"/>
      <c r="AD80" s="117"/>
      <c r="AE80" s="95"/>
      <c r="AF80" s="95"/>
      <c r="AG80" s="570"/>
      <c r="AH80" s="116">
        <v>45496</v>
      </c>
      <c r="AI80" s="95">
        <v>45496</v>
      </c>
      <c r="AJ80" s="117"/>
      <c r="AK80" s="95">
        <v>45389</v>
      </c>
      <c r="AL80" s="95">
        <v>45391</v>
      </c>
      <c r="AM80" s="119">
        <f t="shared" si="44"/>
        <v>3</v>
      </c>
      <c r="AN80" s="120"/>
      <c r="AO80" s="158">
        <v>45497</v>
      </c>
      <c r="AP80" s="130">
        <v>45497</v>
      </c>
      <c r="AQ80" s="130"/>
      <c r="AR80" s="130">
        <v>45392</v>
      </c>
      <c r="AS80" s="130">
        <v>45392</v>
      </c>
      <c r="AT80" s="119">
        <f t="shared" si="45"/>
        <v>1</v>
      </c>
      <c r="AU80" s="571"/>
      <c r="AV80" s="116">
        <v>45498</v>
      </c>
      <c r="AW80" s="95">
        <v>45498</v>
      </c>
      <c r="AX80" s="117"/>
      <c r="AY80" s="95">
        <v>45393</v>
      </c>
      <c r="AZ80" s="95">
        <v>45393</v>
      </c>
      <c r="BA80" s="119">
        <f t="shared" si="46"/>
        <v>1</v>
      </c>
      <c r="BB80" s="144"/>
      <c r="BC80" s="155">
        <v>45499</v>
      </c>
      <c r="BD80" s="95">
        <v>45500</v>
      </c>
      <c r="BE80" s="95"/>
      <c r="BF80" s="95">
        <v>45394</v>
      </c>
      <c r="BG80" s="95">
        <v>45396</v>
      </c>
      <c r="BH80" s="119">
        <f t="shared" si="47"/>
        <v>3</v>
      </c>
      <c r="BI80" s="570"/>
      <c r="BJ80" s="116">
        <v>45502</v>
      </c>
      <c r="BK80" s="95">
        <v>45511</v>
      </c>
      <c r="BL80" s="95"/>
      <c r="BM80" s="95">
        <v>45398</v>
      </c>
      <c r="BN80" s="95">
        <v>45422</v>
      </c>
      <c r="BO80" s="119">
        <f t="shared" si="48"/>
        <v>25</v>
      </c>
      <c r="BP80" s="570"/>
      <c r="BQ80" s="116">
        <v>45514</v>
      </c>
      <c r="BR80" s="95">
        <v>45515</v>
      </c>
      <c r="BS80" s="95"/>
      <c r="BT80" s="95">
        <v>45423</v>
      </c>
      <c r="BU80" s="95">
        <v>45424</v>
      </c>
      <c r="BV80" s="119">
        <f t="shared" si="66"/>
        <v>2</v>
      </c>
      <c r="BW80" s="119">
        <f t="shared" si="49"/>
        <v>36</v>
      </c>
      <c r="BX80" s="570"/>
      <c r="BY80" s="116">
        <v>45516</v>
      </c>
      <c r="BZ80" s="95">
        <v>45522</v>
      </c>
      <c r="CA80" s="117"/>
      <c r="CB80" s="95">
        <v>45448</v>
      </c>
      <c r="CC80" s="95">
        <v>45723</v>
      </c>
      <c r="CD80" s="119">
        <f t="shared" si="50"/>
        <v>276</v>
      </c>
      <c r="CE80" s="570"/>
      <c r="CF80" s="116">
        <v>45523</v>
      </c>
      <c r="CG80" s="95">
        <v>45523</v>
      </c>
      <c r="CH80" s="95"/>
      <c r="CI80" s="95">
        <v>45449</v>
      </c>
      <c r="CJ80" s="95">
        <v>45449</v>
      </c>
      <c r="CK80" s="119">
        <f t="shared" si="51"/>
        <v>1</v>
      </c>
      <c r="CL80" s="119"/>
      <c r="CM80" s="119"/>
      <c r="CN80" s="570"/>
      <c r="CO80" s="116">
        <v>45509</v>
      </c>
      <c r="CP80" s="95">
        <v>45523</v>
      </c>
      <c r="CQ80" s="117"/>
      <c r="CR80" s="95">
        <v>45468</v>
      </c>
      <c r="CS80" s="95">
        <v>45669</v>
      </c>
      <c r="CT80" s="119">
        <f t="shared" si="52"/>
        <v>202</v>
      </c>
      <c r="CU80" s="571"/>
      <c r="CV80" s="116">
        <v>45512</v>
      </c>
      <c r="CW80" s="95">
        <v>45518</v>
      </c>
      <c r="CX80" s="117"/>
      <c r="CY80" s="95" t="s">
        <v>2142</v>
      </c>
      <c r="CZ80" s="95" t="s">
        <v>2142</v>
      </c>
      <c r="DA80" s="119" t="e">
        <f t="shared" si="53"/>
        <v>#VALUE!</v>
      </c>
      <c r="DB80" s="570"/>
      <c r="DC80" s="116">
        <v>45512</v>
      </c>
      <c r="DD80" s="95">
        <v>45518</v>
      </c>
      <c r="DE80" s="117"/>
      <c r="DF80" s="95">
        <v>45434</v>
      </c>
      <c r="DG80" s="95">
        <v>45452</v>
      </c>
      <c r="DH80" s="119">
        <f t="shared" si="54"/>
        <v>19</v>
      </c>
      <c r="DI80" s="144"/>
      <c r="DJ80" s="156" t="str">
        <f>_xlfn.XLOOKUP(E80,[1]CranePad!$D$4:$D$203,[1]CranePad!$E$4:$E$203,0,0,1)</f>
        <v>GP</v>
      </c>
      <c r="DK80" s="155">
        <v>45519</v>
      </c>
      <c r="DL80" s="95">
        <v>45525</v>
      </c>
      <c r="DM80" s="95"/>
      <c r="DN80" s="95">
        <v>45434</v>
      </c>
      <c r="DO80" s="95">
        <v>45452</v>
      </c>
      <c r="DP80" s="119">
        <f t="shared" si="55"/>
        <v>19</v>
      </c>
      <c r="DQ80" s="570"/>
      <c r="DR80" s="123">
        <v>45537</v>
      </c>
      <c r="DS80" s="124">
        <v>45542</v>
      </c>
      <c r="DT80" s="124"/>
      <c r="DU80" s="124">
        <v>45582</v>
      </c>
      <c r="DV80" s="124">
        <v>45592</v>
      </c>
      <c r="DW80" s="119">
        <f t="shared" si="56"/>
        <v>11</v>
      </c>
      <c r="DX80" s="570"/>
      <c r="DY80" s="123">
        <v>45534</v>
      </c>
      <c r="DZ80" s="124">
        <v>45540</v>
      </c>
      <c r="EA80" s="124"/>
      <c r="EB80" s="124">
        <v>45682</v>
      </c>
      <c r="EC80" s="124">
        <v>45695</v>
      </c>
      <c r="ED80" s="119">
        <f t="shared" si="57"/>
        <v>14</v>
      </c>
      <c r="EE80" s="570"/>
      <c r="EF80" s="123">
        <v>45545</v>
      </c>
      <c r="EG80" s="124">
        <v>45554</v>
      </c>
      <c r="EH80" s="124"/>
      <c r="EI80" s="124">
        <v>45616</v>
      </c>
      <c r="EJ80" s="124">
        <v>45622</v>
      </c>
      <c r="EK80" s="119">
        <f t="shared" si="58"/>
        <v>7</v>
      </c>
      <c r="EL80" s="570"/>
      <c r="EM80" s="116">
        <v>45556</v>
      </c>
      <c r="EN80" s="95">
        <v>45558</v>
      </c>
      <c r="EO80" s="95"/>
      <c r="EP80" s="95">
        <v>45630</v>
      </c>
      <c r="EQ80" s="95">
        <v>45634</v>
      </c>
      <c r="ER80" s="119">
        <f t="shared" si="59"/>
        <v>5</v>
      </c>
      <c r="ES80" s="570"/>
      <c r="ET80" s="116">
        <v>45546</v>
      </c>
      <c r="EU80" s="95">
        <v>45547</v>
      </c>
      <c r="EV80" s="95"/>
      <c r="EW80" s="95">
        <v>45715</v>
      </c>
      <c r="EX80" s="95">
        <v>45715</v>
      </c>
      <c r="EY80" s="119">
        <f t="shared" si="60"/>
        <v>1</v>
      </c>
      <c r="EZ80" s="570"/>
      <c r="FA80" s="116">
        <v>45531</v>
      </c>
      <c r="FB80" s="95">
        <v>45537</v>
      </c>
      <c r="FC80" s="95"/>
      <c r="FD80" s="95">
        <v>45653</v>
      </c>
      <c r="FE80" s="95">
        <v>45659</v>
      </c>
      <c r="FF80" s="119">
        <f t="shared" si="61"/>
        <v>7</v>
      </c>
      <c r="FG80" s="570"/>
      <c r="FH80" s="116">
        <v>45547</v>
      </c>
      <c r="FI80" s="95">
        <f t="shared" si="37"/>
        <v>45562</v>
      </c>
      <c r="FJ80" s="95"/>
      <c r="FK80" s="95">
        <v>45642</v>
      </c>
      <c r="FL80" s="95">
        <v>45666</v>
      </c>
      <c r="FM80" s="119">
        <f t="shared" si="62"/>
        <v>25</v>
      </c>
      <c r="FN80" s="144"/>
      <c r="FO80" s="155">
        <f t="shared" si="67"/>
        <v>45547</v>
      </c>
      <c r="FP80" s="95">
        <f t="shared" si="68"/>
        <v>45550</v>
      </c>
      <c r="FQ80" s="121"/>
      <c r="FR80" s="95">
        <v>45716</v>
      </c>
      <c r="FS80" s="95">
        <v>45723</v>
      </c>
      <c r="FT80" s="119">
        <f t="shared" si="63"/>
        <v>8</v>
      </c>
      <c r="FU80" s="570"/>
      <c r="FV80" s="116">
        <f t="shared" si="69"/>
        <v>45562</v>
      </c>
      <c r="FW80" s="95">
        <f t="shared" si="70"/>
        <v>45563</v>
      </c>
      <c r="FX80" s="117"/>
      <c r="FY80" s="95">
        <v>45724</v>
      </c>
      <c r="FZ80" s="95">
        <v>45725</v>
      </c>
      <c r="GA80" s="119">
        <f t="shared" si="64"/>
        <v>2</v>
      </c>
      <c r="GB80" s="570"/>
      <c r="GC80" s="437"/>
      <c r="GD80" s="575"/>
      <c r="GE80" s="572">
        <v>45627</v>
      </c>
      <c r="GG80" s="68"/>
    </row>
    <row r="81" spans="1:189" s="74" customFormat="1" ht="16.5" customHeight="1" x14ac:dyDescent="0.25">
      <c r="A81" s="564" t="s">
        <v>416</v>
      </c>
      <c r="B81" s="73">
        <f t="shared" si="65"/>
        <v>77</v>
      </c>
      <c r="C81" s="73" t="s">
        <v>31</v>
      </c>
      <c r="D81" s="72" t="s">
        <v>1866</v>
      </c>
      <c r="E81" s="95" t="s">
        <v>1902</v>
      </c>
      <c r="F81" s="565" t="s">
        <v>2160</v>
      </c>
      <c r="G81" s="167" t="s">
        <v>430</v>
      </c>
      <c r="H81" s="566" t="str">
        <f>VLOOKUP('200WTG PH-II'!E81,'[1]Stone Column Progress'!$C$6:$D$205,2,0)</f>
        <v>Menard</v>
      </c>
      <c r="I81" s="574" t="s">
        <v>390</v>
      </c>
      <c r="J81" s="568">
        <v>531393</v>
      </c>
      <c r="K81" s="569">
        <v>2669443</v>
      </c>
      <c r="L81" s="116">
        <v>45087</v>
      </c>
      <c r="M81" s="95">
        <v>45088</v>
      </c>
      <c r="N81" s="117"/>
      <c r="O81" s="95">
        <v>45087</v>
      </c>
      <c r="P81" s="95">
        <v>45088</v>
      </c>
      <c r="Q81" s="570"/>
      <c r="R81" s="118">
        <f>VLOOKUP(E81,'[1]Stone Column Progress'!$C$6:$K$205,6,0)</f>
        <v>199</v>
      </c>
      <c r="S81" s="73">
        <f>VLOOKUP(E81,'[1]Stone Column Progress'!$C$6:$K$205,8,0)</f>
        <v>199</v>
      </c>
      <c r="T81" s="95">
        <v>45438</v>
      </c>
      <c r="U81" s="95">
        <v>45447</v>
      </c>
      <c r="V81" s="117"/>
      <c r="W81" s="95">
        <v>45359</v>
      </c>
      <c r="X81" s="95">
        <v>45365</v>
      </c>
      <c r="Y81" s="119">
        <f t="shared" si="43"/>
        <v>7</v>
      </c>
      <c r="Z81" s="144"/>
      <c r="AA81" s="156"/>
      <c r="AB81" s="95"/>
      <c r="AC81" s="95"/>
      <c r="AD81" s="117"/>
      <c r="AE81" s="95"/>
      <c r="AF81" s="95"/>
      <c r="AG81" s="570"/>
      <c r="AH81" s="116">
        <v>45547</v>
      </c>
      <c r="AI81" s="95">
        <v>45547</v>
      </c>
      <c r="AJ81" s="117"/>
      <c r="AK81" s="95">
        <v>45394</v>
      </c>
      <c r="AL81" s="95">
        <v>45396</v>
      </c>
      <c r="AM81" s="119">
        <f t="shared" si="44"/>
        <v>3</v>
      </c>
      <c r="AN81" s="120"/>
      <c r="AO81" s="158">
        <v>45548</v>
      </c>
      <c r="AP81" s="130">
        <v>45548</v>
      </c>
      <c r="AQ81" s="130"/>
      <c r="AR81" s="130">
        <v>45398</v>
      </c>
      <c r="AS81" s="130">
        <v>45400</v>
      </c>
      <c r="AT81" s="119">
        <f t="shared" si="45"/>
        <v>3</v>
      </c>
      <c r="AU81" s="583"/>
      <c r="AV81" s="116">
        <v>45549</v>
      </c>
      <c r="AW81" s="95">
        <v>45549</v>
      </c>
      <c r="AX81" s="117"/>
      <c r="AY81" s="95">
        <v>45401</v>
      </c>
      <c r="AZ81" s="95">
        <v>45401</v>
      </c>
      <c r="BA81" s="119">
        <f t="shared" si="46"/>
        <v>1</v>
      </c>
      <c r="BB81" s="144"/>
      <c r="BC81" s="155">
        <v>45550</v>
      </c>
      <c r="BD81" s="95">
        <v>45551</v>
      </c>
      <c r="BE81" s="95"/>
      <c r="BF81" s="95">
        <v>45404</v>
      </c>
      <c r="BG81" s="95">
        <v>45406</v>
      </c>
      <c r="BH81" s="119">
        <f t="shared" si="47"/>
        <v>3</v>
      </c>
      <c r="BI81" s="570"/>
      <c r="BJ81" s="116">
        <v>45553</v>
      </c>
      <c r="BK81" s="95">
        <v>45562</v>
      </c>
      <c r="BL81" s="95"/>
      <c r="BM81" s="95">
        <v>45408</v>
      </c>
      <c r="BN81" s="95">
        <v>45450</v>
      </c>
      <c r="BO81" s="119">
        <f t="shared" si="48"/>
        <v>43</v>
      </c>
      <c r="BP81" s="570"/>
      <c r="BQ81" s="116">
        <v>45573</v>
      </c>
      <c r="BR81" s="95">
        <v>45574</v>
      </c>
      <c r="BS81" s="95"/>
      <c r="BT81" s="95">
        <v>45451</v>
      </c>
      <c r="BU81" s="95">
        <v>45452</v>
      </c>
      <c r="BV81" s="119">
        <f t="shared" si="66"/>
        <v>2</v>
      </c>
      <c r="BW81" s="119">
        <f t="shared" si="49"/>
        <v>59</v>
      </c>
      <c r="BX81" s="570"/>
      <c r="BY81" s="116">
        <v>45575</v>
      </c>
      <c r="BZ81" s="95">
        <v>45581</v>
      </c>
      <c r="CA81" s="117"/>
      <c r="CB81" s="95">
        <v>45473</v>
      </c>
      <c r="CC81" s="95">
        <v>45715</v>
      </c>
      <c r="CD81" s="119">
        <f t="shared" si="50"/>
        <v>243</v>
      </c>
      <c r="CE81" s="570"/>
      <c r="CF81" s="116">
        <v>45575</v>
      </c>
      <c r="CG81" s="95">
        <v>45581</v>
      </c>
      <c r="CH81" s="95"/>
      <c r="CI81" s="95">
        <v>45479</v>
      </c>
      <c r="CJ81" s="95">
        <v>45480</v>
      </c>
      <c r="CK81" s="119">
        <f t="shared" si="51"/>
        <v>2</v>
      </c>
      <c r="CL81" s="119"/>
      <c r="CM81" s="119"/>
      <c r="CN81" s="570"/>
      <c r="CO81" s="116">
        <v>45560</v>
      </c>
      <c r="CP81" s="95">
        <v>45574</v>
      </c>
      <c r="CQ81" s="117"/>
      <c r="CR81" s="95">
        <v>45616</v>
      </c>
      <c r="CS81" s="95">
        <v>45672</v>
      </c>
      <c r="CT81" s="119">
        <f t="shared" si="52"/>
        <v>57</v>
      </c>
      <c r="CU81" s="571"/>
      <c r="CV81" s="116">
        <v>45542</v>
      </c>
      <c r="CW81" s="95">
        <v>45548</v>
      </c>
      <c r="CX81" s="117"/>
      <c r="CY81" s="95" t="s">
        <v>2142</v>
      </c>
      <c r="CZ81" s="95" t="s">
        <v>2142</v>
      </c>
      <c r="DA81" s="119" t="e">
        <f t="shared" si="53"/>
        <v>#VALUE!</v>
      </c>
      <c r="DB81" s="570"/>
      <c r="DC81" s="116">
        <v>45542</v>
      </c>
      <c r="DD81" s="95">
        <v>45548</v>
      </c>
      <c r="DE81" s="117"/>
      <c r="DF81" s="95">
        <v>45560</v>
      </c>
      <c r="DG81" s="95">
        <v>45569</v>
      </c>
      <c r="DH81" s="119">
        <f t="shared" si="54"/>
        <v>10</v>
      </c>
      <c r="DI81" s="144"/>
      <c r="DJ81" s="156" t="str">
        <f>_xlfn.XLOOKUP(E81,[1]CranePad!$D$4:$D$203,[1]CranePad!$E$4:$E$203,0,0,1)</f>
        <v>GP</v>
      </c>
      <c r="DK81" s="155">
        <v>45549</v>
      </c>
      <c r="DL81" s="95">
        <v>45555</v>
      </c>
      <c r="DM81" s="95"/>
      <c r="DN81" s="95">
        <v>45560</v>
      </c>
      <c r="DO81" s="95">
        <v>45569</v>
      </c>
      <c r="DP81" s="119">
        <f t="shared" si="55"/>
        <v>10</v>
      </c>
      <c r="DQ81" s="570"/>
      <c r="DR81" s="123">
        <v>45596</v>
      </c>
      <c r="DS81" s="124">
        <v>45601</v>
      </c>
      <c r="DT81" s="124"/>
      <c r="DU81" s="124">
        <v>45570</v>
      </c>
      <c r="DV81" s="124">
        <v>45584</v>
      </c>
      <c r="DW81" s="119">
        <f t="shared" si="56"/>
        <v>15</v>
      </c>
      <c r="DX81" s="570"/>
      <c r="DY81" s="123">
        <v>45582</v>
      </c>
      <c r="DZ81" s="124">
        <v>45588</v>
      </c>
      <c r="EA81" s="124"/>
      <c r="EB81" s="124">
        <v>45654</v>
      </c>
      <c r="EC81" s="124">
        <v>45714</v>
      </c>
      <c r="ED81" s="119">
        <f t="shared" si="57"/>
        <v>61</v>
      </c>
      <c r="EE81" s="570"/>
      <c r="EF81" s="123">
        <v>45604</v>
      </c>
      <c r="EG81" s="124">
        <v>45613</v>
      </c>
      <c r="EH81" s="124"/>
      <c r="EI81" s="124">
        <v>45586</v>
      </c>
      <c r="EJ81" s="124">
        <v>45613</v>
      </c>
      <c r="EK81" s="119">
        <f t="shared" si="58"/>
        <v>28</v>
      </c>
      <c r="EL81" s="570"/>
      <c r="EM81" s="116">
        <v>45615</v>
      </c>
      <c r="EN81" s="95">
        <v>45617</v>
      </c>
      <c r="EO81" s="95"/>
      <c r="EP81" s="95">
        <v>45615</v>
      </c>
      <c r="EQ81" s="95">
        <v>45633</v>
      </c>
      <c r="ER81" s="119">
        <f t="shared" si="59"/>
        <v>19</v>
      </c>
      <c r="ES81" s="570"/>
      <c r="ET81" s="116">
        <v>45594</v>
      </c>
      <c r="EU81" s="95">
        <v>45595</v>
      </c>
      <c r="EV81" s="95"/>
      <c r="EW81" s="95">
        <v>45716</v>
      </c>
      <c r="EX81" s="95">
        <v>45718</v>
      </c>
      <c r="EY81" s="119">
        <f t="shared" si="60"/>
        <v>3</v>
      </c>
      <c r="EZ81" s="570"/>
      <c r="FA81" s="116">
        <v>45582</v>
      </c>
      <c r="FB81" s="95">
        <v>45588</v>
      </c>
      <c r="FC81" s="95"/>
      <c r="FD81" s="95">
        <v>45630</v>
      </c>
      <c r="FE81" s="95">
        <v>45654</v>
      </c>
      <c r="FF81" s="119">
        <f t="shared" si="61"/>
        <v>25</v>
      </c>
      <c r="FG81" s="570"/>
      <c r="FH81" s="116">
        <v>45597</v>
      </c>
      <c r="FI81" s="95">
        <f t="shared" si="37"/>
        <v>45612</v>
      </c>
      <c r="FJ81" s="95"/>
      <c r="FK81" s="95">
        <v>45642</v>
      </c>
      <c r="FL81" s="95">
        <v>45666</v>
      </c>
      <c r="FM81" s="119">
        <f t="shared" si="62"/>
        <v>25</v>
      </c>
      <c r="FN81" s="144"/>
      <c r="FO81" s="155">
        <f t="shared" si="67"/>
        <v>45595</v>
      </c>
      <c r="FP81" s="95">
        <f t="shared" si="68"/>
        <v>45598</v>
      </c>
      <c r="FQ81" s="121"/>
      <c r="FR81" s="95">
        <v>45723</v>
      </c>
      <c r="FS81" s="95">
        <v>45725</v>
      </c>
      <c r="FT81" s="119">
        <f t="shared" si="63"/>
        <v>3</v>
      </c>
      <c r="FU81" s="570"/>
      <c r="FV81" s="116">
        <f t="shared" si="69"/>
        <v>45617</v>
      </c>
      <c r="FW81" s="95">
        <f t="shared" si="70"/>
        <v>45618</v>
      </c>
      <c r="FX81" s="117"/>
      <c r="FY81" s="95">
        <v>45727</v>
      </c>
      <c r="FZ81" s="95">
        <v>45728</v>
      </c>
      <c r="GA81" s="119">
        <f t="shared" si="64"/>
        <v>2</v>
      </c>
      <c r="GB81" s="570"/>
      <c r="GC81" s="437"/>
      <c r="GD81" s="575"/>
      <c r="GE81" s="572">
        <v>45627</v>
      </c>
      <c r="GG81" s="68"/>
    </row>
    <row r="82" spans="1:189" s="74" customFormat="1" ht="16.5" customHeight="1" x14ac:dyDescent="0.25">
      <c r="A82" s="564" t="s">
        <v>413</v>
      </c>
      <c r="B82" s="73">
        <f t="shared" si="65"/>
        <v>78</v>
      </c>
      <c r="C82" s="73" t="s">
        <v>31</v>
      </c>
      <c r="D82" s="76" t="s">
        <v>1866</v>
      </c>
      <c r="E82" s="95" t="s">
        <v>1903</v>
      </c>
      <c r="F82" s="565" t="s">
        <v>2160</v>
      </c>
      <c r="G82" s="167" t="s">
        <v>454</v>
      </c>
      <c r="H82" s="566" t="str">
        <f>VLOOKUP('200WTG PH-II'!E82,'[1]Stone Column Progress'!$C$6:$D$205,2,0)</f>
        <v>Menard</v>
      </c>
      <c r="I82" s="574" t="s">
        <v>390</v>
      </c>
      <c r="J82" s="568">
        <v>530552</v>
      </c>
      <c r="K82" s="569">
        <v>2669748</v>
      </c>
      <c r="L82" s="116">
        <v>45087</v>
      </c>
      <c r="M82" s="95">
        <v>45088</v>
      </c>
      <c r="N82" s="117"/>
      <c r="O82" s="95">
        <v>45087</v>
      </c>
      <c r="P82" s="95">
        <v>45088</v>
      </c>
      <c r="Q82" s="570"/>
      <c r="R82" s="118">
        <f>VLOOKUP(E82,'[1]Stone Column Progress'!$C$6:$K$205,6,0)</f>
        <v>199</v>
      </c>
      <c r="S82" s="73">
        <f>VLOOKUP(E82,'[1]Stone Column Progress'!$C$6:$K$205,8,0)</f>
        <v>199</v>
      </c>
      <c r="T82" s="95">
        <v>45449</v>
      </c>
      <c r="U82" s="95">
        <v>45458</v>
      </c>
      <c r="V82" s="117"/>
      <c r="W82" s="95">
        <v>45439</v>
      </c>
      <c r="X82" s="95">
        <v>45454</v>
      </c>
      <c r="Y82" s="119">
        <f t="shared" si="43"/>
        <v>16</v>
      </c>
      <c r="Z82" s="144"/>
      <c r="AA82" s="156"/>
      <c r="AB82" s="95"/>
      <c r="AC82" s="95"/>
      <c r="AD82" s="117"/>
      <c r="AE82" s="95"/>
      <c r="AF82" s="95"/>
      <c r="AG82" s="570"/>
      <c r="AH82" s="116">
        <v>45543</v>
      </c>
      <c r="AI82" s="95">
        <v>45543</v>
      </c>
      <c r="AJ82" s="117"/>
      <c r="AK82" s="95">
        <v>45565</v>
      </c>
      <c r="AL82" s="95">
        <v>45570</v>
      </c>
      <c r="AM82" s="119">
        <f t="shared" si="44"/>
        <v>6</v>
      </c>
      <c r="AN82" s="120"/>
      <c r="AO82" s="158">
        <v>45544</v>
      </c>
      <c r="AP82" s="130">
        <v>45544</v>
      </c>
      <c r="AQ82" s="130"/>
      <c r="AR82" s="130">
        <v>45572</v>
      </c>
      <c r="AS82" s="130">
        <v>45572</v>
      </c>
      <c r="AT82" s="119">
        <f t="shared" si="45"/>
        <v>1</v>
      </c>
      <c r="AU82" s="571"/>
      <c r="AV82" s="116">
        <v>45545</v>
      </c>
      <c r="AW82" s="95">
        <v>45545</v>
      </c>
      <c r="AX82" s="117"/>
      <c r="AY82" s="95">
        <v>45578</v>
      </c>
      <c r="AZ82" s="95">
        <v>45578</v>
      </c>
      <c r="BA82" s="119">
        <f t="shared" si="46"/>
        <v>1</v>
      </c>
      <c r="BB82" s="144"/>
      <c r="BC82" s="155">
        <v>45546</v>
      </c>
      <c r="BD82" s="95">
        <v>45547</v>
      </c>
      <c r="BE82" s="95"/>
      <c r="BF82" s="95">
        <v>45584</v>
      </c>
      <c r="BG82" s="95">
        <v>45585</v>
      </c>
      <c r="BH82" s="119">
        <f t="shared" si="47"/>
        <v>2</v>
      </c>
      <c r="BI82" s="570"/>
      <c r="BJ82" s="116">
        <v>45551</v>
      </c>
      <c r="BK82" s="95">
        <v>45558</v>
      </c>
      <c r="BL82" s="95"/>
      <c r="BM82" s="95">
        <v>45586</v>
      </c>
      <c r="BN82" s="95">
        <v>45591</v>
      </c>
      <c r="BO82" s="119">
        <f t="shared" si="48"/>
        <v>6</v>
      </c>
      <c r="BP82" s="570"/>
      <c r="BQ82" s="116">
        <v>45561</v>
      </c>
      <c r="BR82" s="95">
        <v>45562</v>
      </c>
      <c r="BS82" s="95"/>
      <c r="BT82" s="95">
        <v>45592</v>
      </c>
      <c r="BU82" s="95">
        <v>45593</v>
      </c>
      <c r="BV82" s="119">
        <f t="shared" si="66"/>
        <v>2</v>
      </c>
      <c r="BW82" s="119">
        <f t="shared" si="49"/>
        <v>29</v>
      </c>
      <c r="BX82" s="570"/>
      <c r="BY82" s="116">
        <v>45564</v>
      </c>
      <c r="BZ82" s="95">
        <v>45570</v>
      </c>
      <c r="CA82" s="117"/>
      <c r="CB82" s="95">
        <v>45604</v>
      </c>
      <c r="CC82" s="95">
        <v>45700</v>
      </c>
      <c r="CD82" s="119">
        <f t="shared" si="50"/>
        <v>97</v>
      </c>
      <c r="CE82" s="570"/>
      <c r="CF82" s="116">
        <v>45564</v>
      </c>
      <c r="CG82" s="95">
        <v>45570</v>
      </c>
      <c r="CH82" s="95"/>
      <c r="CI82" s="95">
        <v>45607</v>
      </c>
      <c r="CJ82" s="95">
        <v>45607</v>
      </c>
      <c r="CK82" s="119">
        <f t="shared" si="51"/>
        <v>1</v>
      </c>
      <c r="CL82" s="119"/>
      <c r="CM82" s="119"/>
      <c r="CN82" s="570"/>
      <c r="CO82" s="116">
        <v>45558</v>
      </c>
      <c r="CP82" s="95">
        <v>45572</v>
      </c>
      <c r="CQ82" s="117"/>
      <c r="CR82" s="95">
        <v>45617</v>
      </c>
      <c r="CS82" s="95">
        <v>45671</v>
      </c>
      <c r="CT82" s="119">
        <f t="shared" si="52"/>
        <v>55</v>
      </c>
      <c r="CU82" s="571"/>
      <c r="CV82" s="116">
        <v>45546</v>
      </c>
      <c r="CW82" s="95">
        <v>45552</v>
      </c>
      <c r="CX82" s="117"/>
      <c r="CY82" s="95" t="s">
        <v>2142</v>
      </c>
      <c r="CZ82" s="95" t="s">
        <v>2142</v>
      </c>
      <c r="DA82" s="119" t="e">
        <f t="shared" si="53"/>
        <v>#VALUE!</v>
      </c>
      <c r="DB82" s="570"/>
      <c r="DC82" s="116">
        <v>45546</v>
      </c>
      <c r="DD82" s="95">
        <v>45552</v>
      </c>
      <c r="DE82" s="117"/>
      <c r="DF82" s="95">
        <v>45584</v>
      </c>
      <c r="DG82" s="95">
        <v>45606</v>
      </c>
      <c r="DH82" s="119">
        <f t="shared" si="54"/>
        <v>23</v>
      </c>
      <c r="DI82" s="144"/>
      <c r="DJ82" s="156" t="str">
        <f>_xlfn.XLOOKUP(E82,[1]CranePad!$D$4:$D$203,[1]CranePad!$E$4:$E$203,0,0,1)</f>
        <v>SS Jadeja</v>
      </c>
      <c r="DK82" s="155">
        <v>45568</v>
      </c>
      <c r="DL82" s="95">
        <v>45574</v>
      </c>
      <c r="DM82" s="95"/>
      <c r="DN82" s="95">
        <v>45584</v>
      </c>
      <c r="DO82" s="95">
        <v>45606</v>
      </c>
      <c r="DP82" s="119">
        <f t="shared" si="55"/>
        <v>23</v>
      </c>
      <c r="DQ82" s="570"/>
      <c r="DR82" s="123">
        <v>45585</v>
      </c>
      <c r="DS82" s="124">
        <v>45590</v>
      </c>
      <c r="DT82" s="124"/>
      <c r="DU82" s="124">
        <v>45597</v>
      </c>
      <c r="DV82" s="124">
        <v>45628</v>
      </c>
      <c r="DW82" s="119">
        <f t="shared" si="56"/>
        <v>32</v>
      </c>
      <c r="DX82" s="570"/>
      <c r="DY82" s="123">
        <v>45580</v>
      </c>
      <c r="DZ82" s="124">
        <v>45586</v>
      </c>
      <c r="EA82" s="124"/>
      <c r="EB82" s="124">
        <v>45654</v>
      </c>
      <c r="EC82" s="124">
        <v>45715</v>
      </c>
      <c r="ED82" s="119">
        <f t="shared" si="57"/>
        <v>62</v>
      </c>
      <c r="EE82" s="570"/>
      <c r="EF82" s="123">
        <v>45592</v>
      </c>
      <c r="EG82" s="124">
        <v>45601</v>
      </c>
      <c r="EH82" s="124"/>
      <c r="EI82" s="124">
        <v>45634</v>
      </c>
      <c r="EJ82" s="124">
        <v>45643</v>
      </c>
      <c r="EK82" s="119">
        <f t="shared" si="58"/>
        <v>10</v>
      </c>
      <c r="EL82" s="570"/>
      <c r="EM82" s="116">
        <v>45602</v>
      </c>
      <c r="EN82" s="95">
        <v>45604</v>
      </c>
      <c r="EO82" s="95"/>
      <c r="EP82" s="95">
        <v>45657</v>
      </c>
      <c r="EQ82" s="95">
        <v>45660</v>
      </c>
      <c r="ER82" s="119">
        <f t="shared" si="59"/>
        <v>4</v>
      </c>
      <c r="ES82" s="570"/>
      <c r="ET82" s="116">
        <v>45592</v>
      </c>
      <c r="EU82" s="95">
        <v>45593</v>
      </c>
      <c r="EV82" s="95"/>
      <c r="EW82" s="95">
        <v>45717</v>
      </c>
      <c r="EX82" s="95">
        <v>45717</v>
      </c>
      <c r="EY82" s="119">
        <f t="shared" si="60"/>
        <v>1</v>
      </c>
      <c r="EZ82" s="570"/>
      <c r="FA82" s="116">
        <v>45584</v>
      </c>
      <c r="FB82" s="95">
        <v>45590</v>
      </c>
      <c r="FC82" s="95"/>
      <c r="FD82" s="95">
        <v>45637</v>
      </c>
      <c r="FE82" s="95">
        <v>45677</v>
      </c>
      <c r="FF82" s="119">
        <f t="shared" si="61"/>
        <v>41</v>
      </c>
      <c r="FG82" s="570"/>
      <c r="FH82" s="116">
        <v>45570</v>
      </c>
      <c r="FI82" s="95">
        <f t="shared" si="37"/>
        <v>45585</v>
      </c>
      <c r="FJ82" s="95"/>
      <c r="FK82" s="95">
        <v>45642</v>
      </c>
      <c r="FL82" s="95">
        <v>45666</v>
      </c>
      <c r="FM82" s="119">
        <f t="shared" si="62"/>
        <v>25</v>
      </c>
      <c r="FN82" s="144"/>
      <c r="FO82" s="155">
        <f t="shared" si="67"/>
        <v>45593</v>
      </c>
      <c r="FP82" s="95">
        <f t="shared" si="68"/>
        <v>45596</v>
      </c>
      <c r="FQ82" s="121"/>
      <c r="FR82" s="95">
        <v>45723</v>
      </c>
      <c r="FS82" s="95">
        <v>45725</v>
      </c>
      <c r="FT82" s="119">
        <f t="shared" si="63"/>
        <v>3</v>
      </c>
      <c r="FU82" s="570"/>
      <c r="FV82" s="116">
        <f t="shared" si="69"/>
        <v>45604</v>
      </c>
      <c r="FW82" s="95">
        <f t="shared" si="70"/>
        <v>45605</v>
      </c>
      <c r="FX82" s="117"/>
      <c r="FY82" s="95">
        <v>45725</v>
      </c>
      <c r="FZ82" s="95">
        <v>45726</v>
      </c>
      <c r="GA82" s="119">
        <f t="shared" si="64"/>
        <v>2</v>
      </c>
      <c r="GB82" s="570"/>
      <c r="GC82" s="437"/>
      <c r="GD82" s="575"/>
      <c r="GE82" s="572">
        <v>45627</v>
      </c>
      <c r="GG82" s="68"/>
    </row>
    <row r="83" spans="1:189" s="74" customFormat="1" ht="16.5" customHeight="1" x14ac:dyDescent="0.25">
      <c r="A83" s="564" t="s">
        <v>416</v>
      </c>
      <c r="B83" s="73">
        <f t="shared" si="65"/>
        <v>79</v>
      </c>
      <c r="C83" s="73" t="s">
        <v>31</v>
      </c>
      <c r="D83" s="75" t="s">
        <v>206</v>
      </c>
      <c r="E83" s="95" t="s">
        <v>1905</v>
      </c>
      <c r="F83" s="565" t="s">
        <v>2160</v>
      </c>
      <c r="G83" s="167" t="s">
        <v>386</v>
      </c>
      <c r="H83" s="566" t="str">
        <f>VLOOKUP('200WTG PH-II'!E83,'[1]Stone Column Progress'!$C$6:$D$205,2,0)</f>
        <v>Bauer</v>
      </c>
      <c r="I83" s="574" t="s">
        <v>390</v>
      </c>
      <c r="J83" s="568">
        <v>530825</v>
      </c>
      <c r="K83" s="569">
        <v>2672402</v>
      </c>
      <c r="L83" s="116">
        <v>45303</v>
      </c>
      <c r="M83" s="95">
        <v>45323</v>
      </c>
      <c r="N83" s="117"/>
      <c r="O83" s="95">
        <v>45303</v>
      </c>
      <c r="P83" s="95">
        <v>45323</v>
      </c>
      <c r="Q83" s="570"/>
      <c r="R83" s="118">
        <f>VLOOKUP(E83,'[1]Stone Column Progress'!$C$6:$K$205,6,0)</f>
        <v>253</v>
      </c>
      <c r="S83" s="73">
        <f>VLOOKUP(E83,'[1]Stone Column Progress'!$C$6:$K$205,8,0)</f>
        <v>253</v>
      </c>
      <c r="T83" s="95">
        <v>45441</v>
      </c>
      <c r="U83" s="95">
        <v>45450</v>
      </c>
      <c r="V83" s="117"/>
      <c r="W83" s="95">
        <v>45621</v>
      </c>
      <c r="X83" s="95">
        <v>45635</v>
      </c>
      <c r="Y83" s="119">
        <f t="shared" si="43"/>
        <v>15</v>
      </c>
      <c r="Z83" s="144"/>
      <c r="AA83" s="156"/>
      <c r="AB83" s="95"/>
      <c r="AC83" s="95"/>
      <c r="AD83" s="117"/>
      <c r="AE83" s="95"/>
      <c r="AF83" s="95"/>
      <c r="AG83" s="570"/>
      <c r="AH83" s="116">
        <v>45577</v>
      </c>
      <c r="AI83" s="95">
        <v>45577</v>
      </c>
      <c r="AJ83" s="117"/>
      <c r="AK83" s="95">
        <v>45638</v>
      </c>
      <c r="AL83" s="95">
        <v>45640</v>
      </c>
      <c r="AM83" s="119">
        <f t="shared" si="44"/>
        <v>3</v>
      </c>
      <c r="AN83" s="120"/>
      <c r="AO83" s="158">
        <v>45578</v>
      </c>
      <c r="AP83" s="130">
        <v>45578</v>
      </c>
      <c r="AQ83" s="130"/>
      <c r="AR83" s="130">
        <v>45642</v>
      </c>
      <c r="AS83" s="130">
        <v>45642</v>
      </c>
      <c r="AT83" s="119">
        <f t="shared" si="45"/>
        <v>1</v>
      </c>
      <c r="AU83" s="571"/>
      <c r="AV83" s="116">
        <v>45579</v>
      </c>
      <c r="AW83" s="95">
        <v>45579</v>
      </c>
      <c r="AX83" s="117"/>
      <c r="AY83" s="95">
        <v>45643</v>
      </c>
      <c r="AZ83" s="95">
        <v>45643</v>
      </c>
      <c r="BA83" s="119">
        <f t="shared" si="46"/>
        <v>1</v>
      </c>
      <c r="BB83" s="144"/>
      <c r="BC83" s="155">
        <v>45580</v>
      </c>
      <c r="BD83" s="95">
        <v>45581</v>
      </c>
      <c r="BE83" s="95"/>
      <c r="BF83" s="95">
        <v>45646</v>
      </c>
      <c r="BG83" s="95">
        <v>45646</v>
      </c>
      <c r="BH83" s="119">
        <f t="shared" si="47"/>
        <v>1</v>
      </c>
      <c r="BI83" s="570"/>
      <c r="BJ83" s="116">
        <v>45591</v>
      </c>
      <c r="BK83" s="95">
        <v>45598</v>
      </c>
      <c r="BL83" s="95"/>
      <c r="BM83" s="95">
        <v>45647</v>
      </c>
      <c r="BN83" s="95">
        <v>45654</v>
      </c>
      <c r="BO83" s="119">
        <f t="shared" si="48"/>
        <v>8</v>
      </c>
      <c r="BP83" s="570"/>
      <c r="BQ83" s="116">
        <v>45601</v>
      </c>
      <c r="BR83" s="95">
        <v>45602</v>
      </c>
      <c r="BS83" s="95"/>
      <c r="BT83" s="95">
        <v>45654</v>
      </c>
      <c r="BU83" s="95">
        <v>45655</v>
      </c>
      <c r="BV83" s="119">
        <f t="shared" si="66"/>
        <v>2</v>
      </c>
      <c r="BW83" s="119">
        <f t="shared" si="49"/>
        <v>18</v>
      </c>
      <c r="BX83" s="570"/>
      <c r="BY83" s="116">
        <v>45604</v>
      </c>
      <c r="BZ83" s="95">
        <v>45610</v>
      </c>
      <c r="CA83" s="117"/>
      <c r="CB83" s="95">
        <v>45667</v>
      </c>
      <c r="CC83" s="95">
        <v>45727</v>
      </c>
      <c r="CD83" s="119">
        <f t="shared" si="50"/>
        <v>61</v>
      </c>
      <c r="CE83" s="570"/>
      <c r="CF83" s="116">
        <v>45604</v>
      </c>
      <c r="CG83" s="95">
        <v>45610</v>
      </c>
      <c r="CH83" s="95"/>
      <c r="CI83" s="95">
        <v>45674</v>
      </c>
      <c r="CJ83" s="95">
        <v>45674</v>
      </c>
      <c r="CK83" s="119">
        <f t="shared" si="51"/>
        <v>1</v>
      </c>
      <c r="CL83" s="119"/>
      <c r="CM83" s="119"/>
      <c r="CN83" s="570"/>
      <c r="CO83" s="116">
        <v>45598</v>
      </c>
      <c r="CP83" s="95">
        <v>45612</v>
      </c>
      <c r="CQ83" s="117"/>
      <c r="CR83" s="95">
        <v>45642</v>
      </c>
      <c r="CS83" s="95">
        <v>45687</v>
      </c>
      <c r="CT83" s="119">
        <f t="shared" si="52"/>
        <v>46</v>
      </c>
      <c r="CU83" s="571"/>
      <c r="CV83" s="116">
        <v>45569</v>
      </c>
      <c r="CW83" s="95">
        <v>45575</v>
      </c>
      <c r="CX83" s="117"/>
      <c r="CY83" s="95">
        <v>45430</v>
      </c>
      <c r="CZ83" s="95">
        <v>45440</v>
      </c>
      <c r="DA83" s="119">
        <f t="shared" si="53"/>
        <v>11</v>
      </c>
      <c r="DB83" s="570"/>
      <c r="DC83" s="116">
        <v>45569</v>
      </c>
      <c r="DD83" s="95">
        <v>45575</v>
      </c>
      <c r="DE83" s="117"/>
      <c r="DF83" s="95">
        <v>45677</v>
      </c>
      <c r="DG83" s="95">
        <v>45683</v>
      </c>
      <c r="DH83" s="119">
        <f t="shared" si="54"/>
        <v>7</v>
      </c>
      <c r="DI83" s="144"/>
      <c r="DJ83" s="156" t="str">
        <f>_xlfn.XLOOKUP(E83,[1]CranePad!$D$4:$D$203,[1]CranePad!$E$4:$E$203,0,0,1)</f>
        <v>GP</v>
      </c>
      <c r="DK83" s="155">
        <v>45608</v>
      </c>
      <c r="DL83" s="95">
        <v>45614</v>
      </c>
      <c r="DM83" s="95"/>
      <c r="DN83" s="95">
        <v>45652</v>
      </c>
      <c r="DO83" s="95">
        <v>45679</v>
      </c>
      <c r="DP83" s="119">
        <f t="shared" si="55"/>
        <v>28</v>
      </c>
      <c r="DQ83" s="570"/>
      <c r="DR83" s="123">
        <v>45628</v>
      </c>
      <c r="DS83" s="124">
        <v>45633</v>
      </c>
      <c r="DT83" s="124"/>
      <c r="DU83" s="124">
        <v>45684</v>
      </c>
      <c r="DV83" s="124">
        <v>45691</v>
      </c>
      <c r="DW83" s="119">
        <f t="shared" si="56"/>
        <v>8</v>
      </c>
      <c r="DX83" s="570"/>
      <c r="DY83" s="123">
        <v>45620</v>
      </c>
      <c r="DZ83" s="124">
        <v>45626</v>
      </c>
      <c r="EA83" s="124"/>
      <c r="EB83" s="124">
        <v>45693</v>
      </c>
      <c r="EC83" s="124">
        <v>45718</v>
      </c>
      <c r="ED83" s="119">
        <f t="shared" si="57"/>
        <v>26</v>
      </c>
      <c r="EE83" s="570"/>
      <c r="EF83" s="123">
        <v>45635</v>
      </c>
      <c r="EG83" s="124">
        <v>45641</v>
      </c>
      <c r="EH83" s="124"/>
      <c r="EI83" s="124">
        <v>45728</v>
      </c>
      <c r="EJ83" s="124">
        <v>45741</v>
      </c>
      <c r="EK83" s="119">
        <f t="shared" si="58"/>
        <v>14</v>
      </c>
      <c r="EL83" s="570"/>
      <c r="EM83" s="116">
        <v>45642</v>
      </c>
      <c r="EN83" s="95">
        <v>45644</v>
      </c>
      <c r="EO83" s="95"/>
      <c r="EP83" s="95">
        <v>45744</v>
      </c>
      <c r="EQ83" s="95">
        <v>45746</v>
      </c>
      <c r="ER83" s="119">
        <f t="shared" si="59"/>
        <v>3</v>
      </c>
      <c r="ES83" s="570"/>
      <c r="ET83" s="116">
        <v>45632</v>
      </c>
      <c r="EU83" s="95">
        <v>45633</v>
      </c>
      <c r="EV83" s="95"/>
      <c r="EW83" s="95">
        <v>45734</v>
      </c>
      <c r="EX83" s="95">
        <v>45734</v>
      </c>
      <c r="EY83" s="119">
        <f t="shared" si="60"/>
        <v>1</v>
      </c>
      <c r="EZ83" s="570"/>
      <c r="FA83" s="116">
        <v>45620</v>
      </c>
      <c r="FB83" s="95">
        <v>45626</v>
      </c>
      <c r="FC83" s="95"/>
      <c r="FD83" s="95">
        <v>45684</v>
      </c>
      <c r="FE83" s="95">
        <v>45706</v>
      </c>
      <c r="FF83" s="119">
        <f t="shared" si="61"/>
        <v>23</v>
      </c>
      <c r="FG83" s="570"/>
      <c r="FH83" s="116">
        <v>45616</v>
      </c>
      <c r="FI83" s="95">
        <f t="shared" si="37"/>
        <v>45631</v>
      </c>
      <c r="FJ83" s="95"/>
      <c r="FK83" s="95">
        <v>45658</v>
      </c>
      <c r="FL83" s="95">
        <v>45694</v>
      </c>
      <c r="FM83" s="119">
        <f t="shared" si="62"/>
        <v>37</v>
      </c>
      <c r="FN83" s="144"/>
      <c r="FO83" s="155">
        <f t="shared" si="67"/>
        <v>45633</v>
      </c>
      <c r="FP83" s="95">
        <f t="shared" si="68"/>
        <v>45636</v>
      </c>
      <c r="FQ83" s="121"/>
      <c r="FR83" s="95">
        <v>45742</v>
      </c>
      <c r="FS83" s="95">
        <v>45745</v>
      </c>
      <c r="FT83" s="119">
        <f t="shared" si="63"/>
        <v>4</v>
      </c>
      <c r="FU83" s="570"/>
      <c r="FV83" s="116">
        <f t="shared" si="69"/>
        <v>45644</v>
      </c>
      <c r="FW83" s="95">
        <f t="shared" si="70"/>
        <v>45645</v>
      </c>
      <c r="FX83" s="117"/>
      <c r="FY83" s="95">
        <v>45764</v>
      </c>
      <c r="FZ83" s="95">
        <v>45764</v>
      </c>
      <c r="GA83" s="119">
        <f t="shared" si="64"/>
        <v>1</v>
      </c>
      <c r="GB83" s="570"/>
      <c r="GC83" s="437"/>
      <c r="GD83" s="575"/>
      <c r="GE83" s="572">
        <v>45627</v>
      </c>
      <c r="GG83" s="68"/>
    </row>
    <row r="84" spans="1:189" s="74" customFormat="1" ht="16.5" customHeight="1" x14ac:dyDescent="0.25">
      <c r="A84" s="564" t="s">
        <v>413</v>
      </c>
      <c r="B84" s="73">
        <f t="shared" si="65"/>
        <v>80</v>
      </c>
      <c r="C84" s="73" t="s">
        <v>31</v>
      </c>
      <c r="D84" s="76" t="s">
        <v>1866</v>
      </c>
      <c r="E84" s="95" t="s">
        <v>1906</v>
      </c>
      <c r="F84" s="565" t="s">
        <v>2160</v>
      </c>
      <c r="G84" s="167" t="s">
        <v>454</v>
      </c>
      <c r="H84" s="566" t="str">
        <f>VLOOKUP('200WTG PH-II'!E84,'[1]Stone Column Progress'!$C$6:$D$205,2,0)</f>
        <v>Menard</v>
      </c>
      <c r="I84" s="574" t="s">
        <v>390</v>
      </c>
      <c r="J84" s="568">
        <v>529908</v>
      </c>
      <c r="K84" s="569">
        <v>2669026</v>
      </c>
      <c r="L84" s="116">
        <v>45086</v>
      </c>
      <c r="M84" s="95">
        <v>45087</v>
      </c>
      <c r="N84" s="117"/>
      <c r="O84" s="95">
        <v>45086</v>
      </c>
      <c r="P84" s="95">
        <v>45087</v>
      </c>
      <c r="Q84" s="570"/>
      <c r="R84" s="118">
        <f>VLOOKUP(E84,'[1]Stone Column Progress'!$C$6:$K$205,6,0)</f>
        <v>163</v>
      </c>
      <c r="S84" s="73">
        <f>VLOOKUP(E84,'[1]Stone Column Progress'!$C$6:$K$205,8,0)</f>
        <v>163</v>
      </c>
      <c r="T84" s="95">
        <v>45448</v>
      </c>
      <c r="U84" s="95">
        <v>45457</v>
      </c>
      <c r="V84" s="117"/>
      <c r="W84" s="95">
        <v>45426</v>
      </c>
      <c r="X84" s="95">
        <v>45437</v>
      </c>
      <c r="Y84" s="119">
        <f t="shared" si="43"/>
        <v>12</v>
      </c>
      <c r="Z84" s="144"/>
      <c r="AA84" s="156"/>
      <c r="AB84" s="95"/>
      <c r="AC84" s="95"/>
      <c r="AD84" s="117"/>
      <c r="AE84" s="95"/>
      <c r="AF84" s="95"/>
      <c r="AG84" s="570"/>
      <c r="AH84" s="116">
        <v>45539</v>
      </c>
      <c r="AI84" s="95">
        <v>45539</v>
      </c>
      <c r="AJ84" s="117"/>
      <c r="AK84" s="95">
        <v>45563</v>
      </c>
      <c r="AL84" s="95">
        <v>45566</v>
      </c>
      <c r="AM84" s="119">
        <f t="shared" si="44"/>
        <v>4</v>
      </c>
      <c r="AN84" s="120"/>
      <c r="AO84" s="158">
        <v>45540</v>
      </c>
      <c r="AP84" s="130">
        <v>45540</v>
      </c>
      <c r="AQ84" s="130"/>
      <c r="AR84" s="130">
        <v>45568</v>
      </c>
      <c r="AS84" s="130">
        <v>45570</v>
      </c>
      <c r="AT84" s="119">
        <f t="shared" si="45"/>
        <v>3</v>
      </c>
      <c r="AU84" s="571"/>
      <c r="AV84" s="116">
        <v>45541</v>
      </c>
      <c r="AW84" s="95">
        <v>45541</v>
      </c>
      <c r="AX84" s="117"/>
      <c r="AY84" s="95">
        <v>45571</v>
      </c>
      <c r="AZ84" s="95">
        <v>45571</v>
      </c>
      <c r="BA84" s="119">
        <f t="shared" si="46"/>
        <v>1</v>
      </c>
      <c r="BB84" s="144"/>
      <c r="BC84" s="155">
        <v>45542</v>
      </c>
      <c r="BD84" s="95">
        <v>45543</v>
      </c>
      <c r="BE84" s="95"/>
      <c r="BF84" s="95">
        <v>45573</v>
      </c>
      <c r="BG84" s="95">
        <v>45574</v>
      </c>
      <c r="BH84" s="119">
        <f t="shared" si="47"/>
        <v>2</v>
      </c>
      <c r="BI84" s="570"/>
      <c r="BJ84" s="116">
        <v>45545</v>
      </c>
      <c r="BK84" s="95">
        <v>45552</v>
      </c>
      <c r="BL84" s="95"/>
      <c r="BM84" s="95">
        <v>45575</v>
      </c>
      <c r="BN84" s="95">
        <v>45584</v>
      </c>
      <c r="BO84" s="119">
        <f t="shared" si="48"/>
        <v>10</v>
      </c>
      <c r="BP84" s="570"/>
      <c r="BQ84" s="116">
        <v>45555</v>
      </c>
      <c r="BR84" s="95">
        <v>45556</v>
      </c>
      <c r="BS84" s="95"/>
      <c r="BT84" s="95">
        <v>45585</v>
      </c>
      <c r="BU84" s="95">
        <v>45586</v>
      </c>
      <c r="BV84" s="119">
        <f t="shared" si="66"/>
        <v>2</v>
      </c>
      <c r="BW84" s="119">
        <f t="shared" si="49"/>
        <v>24</v>
      </c>
      <c r="BX84" s="570"/>
      <c r="BY84" s="116">
        <v>45558</v>
      </c>
      <c r="BZ84" s="95">
        <v>45564</v>
      </c>
      <c r="CA84" s="117"/>
      <c r="CB84" s="95">
        <v>45602</v>
      </c>
      <c r="CC84" s="95">
        <v>45708</v>
      </c>
      <c r="CD84" s="119">
        <f t="shared" si="50"/>
        <v>107</v>
      </c>
      <c r="CE84" s="570"/>
      <c r="CF84" s="116">
        <v>45558</v>
      </c>
      <c r="CG84" s="95">
        <v>45564</v>
      </c>
      <c r="CH84" s="95"/>
      <c r="CI84" s="95">
        <v>45602</v>
      </c>
      <c r="CJ84" s="95">
        <v>45602</v>
      </c>
      <c r="CK84" s="119">
        <f t="shared" si="51"/>
        <v>1</v>
      </c>
      <c r="CL84" s="119"/>
      <c r="CM84" s="119"/>
      <c r="CN84" s="570"/>
      <c r="CO84" s="116">
        <v>45552</v>
      </c>
      <c r="CP84" s="95">
        <v>45566</v>
      </c>
      <c r="CQ84" s="117"/>
      <c r="CR84" s="95">
        <v>45619</v>
      </c>
      <c r="CS84" s="95">
        <v>45671</v>
      </c>
      <c r="CT84" s="119">
        <f t="shared" si="52"/>
        <v>53</v>
      </c>
      <c r="CU84" s="571"/>
      <c r="CV84" s="116">
        <v>45538</v>
      </c>
      <c r="CW84" s="95">
        <v>45544</v>
      </c>
      <c r="CX84" s="117"/>
      <c r="CY84" s="95">
        <v>45422</v>
      </c>
      <c r="CZ84" s="95">
        <v>45428</v>
      </c>
      <c r="DA84" s="119">
        <f t="shared" si="53"/>
        <v>7</v>
      </c>
      <c r="DB84" s="570"/>
      <c r="DC84" s="116">
        <v>45538</v>
      </c>
      <c r="DD84" s="95">
        <v>45544</v>
      </c>
      <c r="DE84" s="117"/>
      <c r="DF84" s="95">
        <v>45585</v>
      </c>
      <c r="DG84" s="95">
        <v>45595</v>
      </c>
      <c r="DH84" s="119">
        <f t="shared" si="54"/>
        <v>11</v>
      </c>
      <c r="DI84" s="144"/>
      <c r="DJ84" s="156" t="str">
        <f>_xlfn.XLOOKUP(E84,[1]CranePad!$D$4:$D$203,[1]CranePad!$E$4:$E$203,0,0,1)</f>
        <v>GP</v>
      </c>
      <c r="DK84" s="155">
        <v>45562</v>
      </c>
      <c r="DL84" s="95">
        <v>45568</v>
      </c>
      <c r="DM84" s="95"/>
      <c r="DN84" s="95">
        <v>45585</v>
      </c>
      <c r="DO84" s="95">
        <v>45595</v>
      </c>
      <c r="DP84" s="119">
        <f t="shared" si="55"/>
        <v>11</v>
      </c>
      <c r="DQ84" s="570"/>
      <c r="DR84" s="123">
        <v>45578</v>
      </c>
      <c r="DS84" s="124">
        <v>45583</v>
      </c>
      <c r="DT84" s="124"/>
      <c r="DU84" s="124">
        <v>45598</v>
      </c>
      <c r="DV84" s="124">
        <v>45615</v>
      </c>
      <c r="DW84" s="119">
        <f t="shared" si="56"/>
        <v>18</v>
      </c>
      <c r="DX84" s="570"/>
      <c r="DY84" s="123">
        <v>45574</v>
      </c>
      <c r="DZ84" s="124">
        <v>45580</v>
      </c>
      <c r="EA84" s="124"/>
      <c r="EB84" s="124">
        <v>45667</v>
      </c>
      <c r="EC84" s="124">
        <v>45711</v>
      </c>
      <c r="ED84" s="119">
        <f t="shared" si="57"/>
        <v>45</v>
      </c>
      <c r="EE84" s="570"/>
      <c r="EF84" s="123">
        <v>45585</v>
      </c>
      <c r="EG84" s="124">
        <v>45594</v>
      </c>
      <c r="EH84" s="124"/>
      <c r="EI84" s="124">
        <v>45624</v>
      </c>
      <c r="EJ84" s="124">
        <v>45631</v>
      </c>
      <c r="EK84" s="119">
        <f t="shared" si="58"/>
        <v>8</v>
      </c>
      <c r="EL84" s="570"/>
      <c r="EM84" s="116">
        <v>45595</v>
      </c>
      <c r="EN84" s="95">
        <v>45597</v>
      </c>
      <c r="EO84" s="95"/>
      <c r="EP84" s="95">
        <v>45632</v>
      </c>
      <c r="EQ84" s="95">
        <v>45636</v>
      </c>
      <c r="ER84" s="119">
        <f t="shared" si="59"/>
        <v>5</v>
      </c>
      <c r="ES84" s="570"/>
      <c r="ET84" s="116">
        <v>45586</v>
      </c>
      <c r="EU84" s="95">
        <v>45587</v>
      </c>
      <c r="EV84" s="95"/>
      <c r="EW84" s="95">
        <v>45717</v>
      </c>
      <c r="EX84" s="95">
        <v>45717</v>
      </c>
      <c r="EY84" s="119">
        <f t="shared" si="60"/>
        <v>1</v>
      </c>
      <c r="EZ84" s="570"/>
      <c r="FA84" s="116">
        <v>45576</v>
      </c>
      <c r="FB84" s="95">
        <v>45582</v>
      </c>
      <c r="FC84" s="95"/>
      <c r="FD84" s="95">
        <v>45632</v>
      </c>
      <c r="FE84" s="95">
        <v>45638</v>
      </c>
      <c r="FF84" s="119">
        <f t="shared" si="61"/>
        <v>7</v>
      </c>
      <c r="FG84" s="570"/>
      <c r="FH84" s="116">
        <v>45570</v>
      </c>
      <c r="FI84" s="95">
        <f t="shared" ref="FI84:FI147" si="71">FH84+15</f>
        <v>45585</v>
      </c>
      <c r="FJ84" s="95"/>
      <c r="FK84" s="95">
        <v>45642</v>
      </c>
      <c r="FL84" s="95">
        <v>45666</v>
      </c>
      <c r="FM84" s="119">
        <f t="shared" si="62"/>
        <v>25</v>
      </c>
      <c r="FN84" s="144"/>
      <c r="FO84" s="155">
        <f t="shared" si="67"/>
        <v>45587</v>
      </c>
      <c r="FP84" s="95">
        <f t="shared" si="68"/>
        <v>45590</v>
      </c>
      <c r="FQ84" s="121"/>
      <c r="FR84" s="95">
        <v>45723</v>
      </c>
      <c r="FS84" s="95">
        <v>45725</v>
      </c>
      <c r="FT84" s="119">
        <f t="shared" si="63"/>
        <v>3</v>
      </c>
      <c r="FU84" s="570"/>
      <c r="FV84" s="116">
        <f t="shared" si="69"/>
        <v>45597</v>
      </c>
      <c r="FW84" s="95">
        <f t="shared" si="70"/>
        <v>45598</v>
      </c>
      <c r="FX84" s="117"/>
      <c r="FY84" s="95">
        <v>45725</v>
      </c>
      <c r="FZ84" s="95">
        <v>45727</v>
      </c>
      <c r="GA84" s="119">
        <f t="shared" si="64"/>
        <v>3</v>
      </c>
      <c r="GB84" s="570"/>
      <c r="GC84" s="437"/>
      <c r="GD84" s="575"/>
      <c r="GE84" s="572">
        <v>45627</v>
      </c>
      <c r="GG84" s="68"/>
    </row>
    <row r="85" spans="1:189" s="74" customFormat="1" ht="16.5" customHeight="1" x14ac:dyDescent="0.25">
      <c r="A85" s="564" t="s">
        <v>413</v>
      </c>
      <c r="B85" s="73">
        <f t="shared" si="65"/>
        <v>81</v>
      </c>
      <c r="C85" s="73" t="s">
        <v>31</v>
      </c>
      <c r="D85" s="76" t="s">
        <v>1866</v>
      </c>
      <c r="E85" s="95" t="s">
        <v>1907</v>
      </c>
      <c r="F85" s="565" t="s">
        <v>2160</v>
      </c>
      <c r="G85" s="167" t="s">
        <v>454</v>
      </c>
      <c r="H85" s="566" t="str">
        <f>VLOOKUP('200WTG PH-II'!E85,'[1]Stone Column Progress'!$C$6:$D$205,2,0)</f>
        <v>Bauer</v>
      </c>
      <c r="I85" s="574" t="s">
        <v>390</v>
      </c>
      <c r="J85" s="568">
        <v>529719</v>
      </c>
      <c r="K85" s="569">
        <v>2670012</v>
      </c>
      <c r="L85" s="116">
        <v>45086</v>
      </c>
      <c r="M85" s="95">
        <v>45087</v>
      </c>
      <c r="N85" s="117"/>
      <c r="O85" s="95">
        <v>45086</v>
      </c>
      <c r="P85" s="95">
        <v>45087</v>
      </c>
      <c r="Q85" s="570"/>
      <c r="R85" s="118">
        <f>VLOOKUP(E85,'[1]Stone Column Progress'!$C$6:$K$205,6,0)</f>
        <v>219</v>
      </c>
      <c r="S85" s="73">
        <f>VLOOKUP(E85,'[1]Stone Column Progress'!$C$6:$K$205,8,0)</f>
        <v>219</v>
      </c>
      <c r="T85" s="95">
        <v>45469</v>
      </c>
      <c r="U85" s="95">
        <v>45478</v>
      </c>
      <c r="V85" s="117"/>
      <c r="W85" s="95">
        <v>45657</v>
      </c>
      <c r="X85" s="95">
        <v>45668</v>
      </c>
      <c r="Y85" s="119">
        <f t="shared" si="43"/>
        <v>12</v>
      </c>
      <c r="Z85" s="144"/>
      <c r="AA85" s="156"/>
      <c r="AB85" s="95"/>
      <c r="AC85" s="95"/>
      <c r="AD85" s="117"/>
      <c r="AE85" s="95"/>
      <c r="AF85" s="95"/>
      <c r="AG85" s="570"/>
      <c r="AH85" s="116">
        <v>45561</v>
      </c>
      <c r="AI85" s="95">
        <v>45561</v>
      </c>
      <c r="AJ85" s="117"/>
      <c r="AK85" s="95">
        <v>45676</v>
      </c>
      <c r="AL85" s="95">
        <v>45679</v>
      </c>
      <c r="AM85" s="119">
        <f t="shared" si="44"/>
        <v>4</v>
      </c>
      <c r="AN85" s="120"/>
      <c r="AO85" s="158">
        <v>45562</v>
      </c>
      <c r="AP85" s="130">
        <v>45562</v>
      </c>
      <c r="AQ85" s="130"/>
      <c r="AR85" s="130">
        <v>45679</v>
      </c>
      <c r="AS85" s="130">
        <v>45680</v>
      </c>
      <c r="AT85" s="119">
        <f t="shared" si="45"/>
        <v>2</v>
      </c>
      <c r="AU85" s="571"/>
      <c r="AV85" s="116">
        <v>45563</v>
      </c>
      <c r="AW85" s="95">
        <v>45563</v>
      </c>
      <c r="AX85" s="117"/>
      <c r="AY85" s="95">
        <v>45680</v>
      </c>
      <c r="AZ85" s="95">
        <v>45680</v>
      </c>
      <c r="BA85" s="119">
        <f t="shared" si="46"/>
        <v>1</v>
      </c>
      <c r="BB85" s="144"/>
      <c r="BC85" s="155">
        <v>45564</v>
      </c>
      <c r="BD85" s="95">
        <v>45565</v>
      </c>
      <c r="BE85" s="95"/>
      <c r="BF85" s="95">
        <v>45684</v>
      </c>
      <c r="BG85" s="95">
        <v>45684</v>
      </c>
      <c r="BH85" s="119">
        <f t="shared" si="47"/>
        <v>1</v>
      </c>
      <c r="BI85" s="570"/>
      <c r="BJ85" s="116">
        <v>45575</v>
      </c>
      <c r="BK85" s="95">
        <v>45582</v>
      </c>
      <c r="BL85" s="95"/>
      <c r="BM85" s="95">
        <v>45684</v>
      </c>
      <c r="BN85" s="95">
        <v>45687</v>
      </c>
      <c r="BO85" s="119">
        <f t="shared" si="48"/>
        <v>4</v>
      </c>
      <c r="BP85" s="570"/>
      <c r="BQ85" s="116">
        <v>45585</v>
      </c>
      <c r="BR85" s="95">
        <v>45586</v>
      </c>
      <c r="BS85" s="95"/>
      <c r="BT85" s="95">
        <v>45688</v>
      </c>
      <c r="BU85" s="95">
        <v>45688</v>
      </c>
      <c r="BV85" s="119">
        <f t="shared" si="66"/>
        <v>1</v>
      </c>
      <c r="BW85" s="119">
        <f t="shared" si="49"/>
        <v>13</v>
      </c>
      <c r="BX85" s="570"/>
      <c r="BY85" s="116">
        <v>45588</v>
      </c>
      <c r="BZ85" s="95">
        <v>45594</v>
      </c>
      <c r="CA85" s="117"/>
      <c r="CB85" s="95">
        <v>45698</v>
      </c>
      <c r="CC85" s="95">
        <v>45725</v>
      </c>
      <c r="CD85" s="119">
        <f t="shared" si="50"/>
        <v>28</v>
      </c>
      <c r="CE85" s="570"/>
      <c r="CF85" s="116">
        <v>45588</v>
      </c>
      <c r="CG85" s="95">
        <v>45594</v>
      </c>
      <c r="CH85" s="95"/>
      <c r="CI85" s="95">
        <v>45697</v>
      </c>
      <c r="CJ85" s="95">
        <v>45697</v>
      </c>
      <c r="CK85" s="119">
        <f t="shared" si="51"/>
        <v>1</v>
      </c>
      <c r="CL85" s="119"/>
      <c r="CM85" s="119"/>
      <c r="CN85" s="570"/>
      <c r="CO85" s="116">
        <v>45582</v>
      </c>
      <c r="CP85" s="95">
        <v>45596</v>
      </c>
      <c r="CQ85" s="117"/>
      <c r="CR85" s="95">
        <v>45679</v>
      </c>
      <c r="CS85" s="95">
        <v>45686</v>
      </c>
      <c r="CT85" s="119">
        <f t="shared" si="52"/>
        <v>8</v>
      </c>
      <c r="CU85" s="571"/>
      <c r="CV85" s="116">
        <v>45570</v>
      </c>
      <c r="CW85" s="95">
        <v>45576</v>
      </c>
      <c r="CX85" s="117"/>
      <c r="CY85" s="95" t="s">
        <v>2142</v>
      </c>
      <c r="CZ85" s="95">
        <v>45427</v>
      </c>
      <c r="DA85" s="119" t="e">
        <f t="shared" si="53"/>
        <v>#VALUE!</v>
      </c>
      <c r="DB85" s="570"/>
      <c r="DC85" s="116">
        <v>45570</v>
      </c>
      <c r="DD85" s="95">
        <v>45576</v>
      </c>
      <c r="DE85" s="117"/>
      <c r="DF85" s="95">
        <v>45692</v>
      </c>
      <c r="DG85" s="95">
        <v>45708</v>
      </c>
      <c r="DH85" s="119">
        <f t="shared" si="54"/>
        <v>17</v>
      </c>
      <c r="DI85" s="144"/>
      <c r="DJ85" s="156" t="str">
        <f>_xlfn.XLOOKUP(E85,[1]CranePad!$D$4:$D$203,[1]CranePad!$E$4:$E$203,0,0,1)</f>
        <v>GP (Reuse)</v>
      </c>
      <c r="DK85" s="155">
        <v>45592</v>
      </c>
      <c r="DL85" s="95">
        <v>45598</v>
      </c>
      <c r="DM85" s="95"/>
      <c r="DN85" s="95">
        <v>45692</v>
      </c>
      <c r="DO85" s="95">
        <v>45708</v>
      </c>
      <c r="DP85" s="119">
        <f t="shared" si="55"/>
        <v>17</v>
      </c>
      <c r="DQ85" s="570"/>
      <c r="DR85" s="123">
        <v>45612</v>
      </c>
      <c r="DS85" s="124">
        <v>45617</v>
      </c>
      <c r="DT85" s="124"/>
      <c r="DU85" s="124">
        <v>45709</v>
      </c>
      <c r="DV85" s="124">
        <v>45717</v>
      </c>
      <c r="DW85" s="119">
        <f t="shared" si="56"/>
        <v>9</v>
      </c>
      <c r="DX85" s="570"/>
      <c r="DY85" s="123">
        <v>45604</v>
      </c>
      <c r="DZ85" s="124">
        <v>45610</v>
      </c>
      <c r="EA85" s="124"/>
      <c r="EB85" s="124">
        <v>45699</v>
      </c>
      <c r="EC85" s="124">
        <v>45710</v>
      </c>
      <c r="ED85" s="119">
        <f t="shared" si="57"/>
        <v>12</v>
      </c>
      <c r="EE85" s="570"/>
      <c r="EF85" s="123">
        <v>45619</v>
      </c>
      <c r="EG85" s="124">
        <v>45628</v>
      </c>
      <c r="EH85" s="124"/>
      <c r="EI85" s="124">
        <v>45727</v>
      </c>
      <c r="EJ85" s="124">
        <v>45729</v>
      </c>
      <c r="EK85" s="119">
        <f t="shared" si="58"/>
        <v>3</v>
      </c>
      <c r="EL85" s="570"/>
      <c r="EM85" s="116">
        <v>45629</v>
      </c>
      <c r="EN85" s="95">
        <v>45631</v>
      </c>
      <c r="EO85" s="95"/>
      <c r="EP85" s="95">
        <v>45730</v>
      </c>
      <c r="EQ85" s="95">
        <v>45731</v>
      </c>
      <c r="ER85" s="119">
        <f t="shared" si="59"/>
        <v>2</v>
      </c>
      <c r="ES85" s="570"/>
      <c r="ET85" s="116">
        <v>45616</v>
      </c>
      <c r="EU85" s="95">
        <v>45617</v>
      </c>
      <c r="EV85" s="95"/>
      <c r="EW85" s="95">
        <v>45718</v>
      </c>
      <c r="EX85" s="95">
        <v>45718</v>
      </c>
      <c r="EY85" s="119">
        <f t="shared" si="60"/>
        <v>1</v>
      </c>
      <c r="EZ85" s="570"/>
      <c r="FA85" s="116">
        <v>45608</v>
      </c>
      <c r="FB85" s="95">
        <v>45614</v>
      </c>
      <c r="FC85" s="95"/>
      <c r="FD85" s="95">
        <v>45654</v>
      </c>
      <c r="FE85" s="95">
        <v>45684</v>
      </c>
      <c r="FF85" s="119">
        <f t="shared" si="61"/>
        <v>31</v>
      </c>
      <c r="FG85" s="570"/>
      <c r="FH85" s="116">
        <v>45597</v>
      </c>
      <c r="FI85" s="95">
        <f t="shared" si="71"/>
        <v>45612</v>
      </c>
      <c r="FJ85" s="95"/>
      <c r="FK85" s="95">
        <v>45642</v>
      </c>
      <c r="FL85" s="95">
        <v>45666</v>
      </c>
      <c r="FM85" s="119">
        <f t="shared" si="62"/>
        <v>25</v>
      </c>
      <c r="FN85" s="144"/>
      <c r="FO85" s="155">
        <f t="shared" si="67"/>
        <v>45617</v>
      </c>
      <c r="FP85" s="95">
        <f t="shared" si="68"/>
        <v>45620</v>
      </c>
      <c r="FQ85" s="121"/>
      <c r="FR85" s="95">
        <v>45723</v>
      </c>
      <c r="FS85" s="95">
        <v>45725</v>
      </c>
      <c r="FT85" s="119">
        <f t="shared" si="63"/>
        <v>3</v>
      </c>
      <c r="FU85" s="570"/>
      <c r="FV85" s="116">
        <f t="shared" si="69"/>
        <v>45631</v>
      </c>
      <c r="FW85" s="95">
        <f t="shared" si="70"/>
        <v>45632</v>
      </c>
      <c r="FX85" s="117"/>
      <c r="FY85" s="95">
        <v>45726</v>
      </c>
      <c r="FZ85" s="95">
        <v>45729</v>
      </c>
      <c r="GA85" s="119">
        <f t="shared" si="64"/>
        <v>4</v>
      </c>
      <c r="GB85" s="570"/>
      <c r="GC85" s="437"/>
      <c r="GD85" s="575"/>
      <c r="GE85" s="572">
        <v>45627</v>
      </c>
      <c r="GG85" s="68"/>
    </row>
    <row r="86" spans="1:189" s="74" customFormat="1" ht="16.5" customHeight="1" x14ac:dyDescent="0.25">
      <c r="A86" s="564" t="s">
        <v>2226</v>
      </c>
      <c r="B86" s="73">
        <f t="shared" si="65"/>
        <v>82</v>
      </c>
      <c r="C86" s="73" t="s">
        <v>31</v>
      </c>
      <c r="D86" s="76" t="s">
        <v>1866</v>
      </c>
      <c r="E86" s="95" t="s">
        <v>1908</v>
      </c>
      <c r="F86" s="565" t="s">
        <v>2160</v>
      </c>
      <c r="G86" s="167" t="s">
        <v>454</v>
      </c>
      <c r="H86" s="566" t="str">
        <f>VLOOKUP('200WTG PH-II'!E86,'[1]Stone Column Progress'!$C$6:$D$205,2,0)</f>
        <v>Menard</v>
      </c>
      <c r="I86" s="574" t="s">
        <v>390</v>
      </c>
      <c r="J86" s="568">
        <v>528878</v>
      </c>
      <c r="K86" s="569">
        <v>2670317</v>
      </c>
      <c r="L86" s="116">
        <v>45088</v>
      </c>
      <c r="M86" s="95">
        <v>45089</v>
      </c>
      <c r="N86" s="117"/>
      <c r="O86" s="95">
        <v>45088</v>
      </c>
      <c r="P86" s="95">
        <v>45089</v>
      </c>
      <c r="Q86" s="570"/>
      <c r="R86" s="118">
        <f>VLOOKUP(E86,'[1]Stone Column Progress'!$C$6:$K$205,6,0)</f>
        <v>219</v>
      </c>
      <c r="S86" s="73">
        <f>VLOOKUP(E86,'[1]Stone Column Progress'!$C$6:$K$205,8,0)</f>
        <v>219</v>
      </c>
      <c r="T86" s="95">
        <v>45460</v>
      </c>
      <c r="U86" s="95">
        <v>45469</v>
      </c>
      <c r="V86" s="117"/>
      <c r="W86" s="95">
        <v>45461</v>
      </c>
      <c r="X86" s="95">
        <v>45471</v>
      </c>
      <c r="Y86" s="119">
        <f t="shared" si="43"/>
        <v>11</v>
      </c>
      <c r="Z86" s="144"/>
      <c r="AA86" s="156"/>
      <c r="AB86" s="95"/>
      <c r="AC86" s="95"/>
      <c r="AD86" s="117"/>
      <c r="AE86" s="95"/>
      <c r="AF86" s="95"/>
      <c r="AG86" s="570"/>
      <c r="AH86" s="116">
        <v>45555</v>
      </c>
      <c r="AI86" s="95">
        <v>45555</v>
      </c>
      <c r="AJ86" s="117"/>
      <c r="AK86" s="95">
        <v>45571</v>
      </c>
      <c r="AL86" s="95">
        <v>45573</v>
      </c>
      <c r="AM86" s="119">
        <f t="shared" si="44"/>
        <v>3</v>
      </c>
      <c r="AN86" s="120"/>
      <c r="AO86" s="158">
        <v>45556</v>
      </c>
      <c r="AP86" s="130">
        <v>45556</v>
      </c>
      <c r="AQ86" s="130"/>
      <c r="AR86" s="130">
        <v>45584</v>
      </c>
      <c r="AS86" s="130">
        <v>45586</v>
      </c>
      <c r="AT86" s="119">
        <f t="shared" si="45"/>
        <v>3</v>
      </c>
      <c r="AU86" s="571"/>
      <c r="AV86" s="116">
        <v>45557</v>
      </c>
      <c r="AW86" s="95">
        <v>45557</v>
      </c>
      <c r="AX86" s="117"/>
      <c r="AY86" s="95">
        <v>45598</v>
      </c>
      <c r="AZ86" s="95">
        <v>45598</v>
      </c>
      <c r="BA86" s="119">
        <f t="shared" si="46"/>
        <v>1</v>
      </c>
      <c r="BB86" s="144"/>
      <c r="BC86" s="155">
        <v>45558</v>
      </c>
      <c r="BD86" s="95">
        <v>45559</v>
      </c>
      <c r="BE86" s="95"/>
      <c r="BF86" s="95">
        <v>45601</v>
      </c>
      <c r="BG86" s="95">
        <v>45602</v>
      </c>
      <c r="BH86" s="119">
        <f t="shared" si="47"/>
        <v>2</v>
      </c>
      <c r="BI86" s="570"/>
      <c r="BJ86" s="116">
        <v>45567</v>
      </c>
      <c r="BK86" s="95">
        <v>45574</v>
      </c>
      <c r="BL86" s="95"/>
      <c r="BM86" s="95">
        <v>45602</v>
      </c>
      <c r="BN86" s="95">
        <v>45615</v>
      </c>
      <c r="BO86" s="119">
        <f t="shared" si="48"/>
        <v>14</v>
      </c>
      <c r="BP86" s="570"/>
      <c r="BQ86" s="116">
        <v>45577</v>
      </c>
      <c r="BR86" s="95">
        <v>45578</v>
      </c>
      <c r="BS86" s="95"/>
      <c r="BT86" s="95">
        <v>45618</v>
      </c>
      <c r="BU86" s="95">
        <v>45619</v>
      </c>
      <c r="BV86" s="119">
        <f t="shared" si="66"/>
        <v>2</v>
      </c>
      <c r="BW86" s="119">
        <f t="shared" si="49"/>
        <v>49</v>
      </c>
      <c r="BX86" s="570"/>
      <c r="BY86" s="116">
        <v>45580</v>
      </c>
      <c r="BZ86" s="95">
        <v>45586</v>
      </c>
      <c r="CA86" s="117"/>
      <c r="CB86" s="95">
        <v>45633</v>
      </c>
      <c r="CC86" s="95">
        <v>45726</v>
      </c>
      <c r="CD86" s="119">
        <f t="shared" si="50"/>
        <v>94</v>
      </c>
      <c r="CE86" s="570"/>
      <c r="CF86" s="116">
        <v>45580</v>
      </c>
      <c r="CG86" s="95">
        <v>45586</v>
      </c>
      <c r="CH86" s="95"/>
      <c r="CI86" s="95">
        <v>45626</v>
      </c>
      <c r="CJ86" s="95">
        <v>45626</v>
      </c>
      <c r="CK86" s="119">
        <f t="shared" si="51"/>
        <v>1</v>
      </c>
      <c r="CL86" s="119"/>
      <c r="CM86" s="119"/>
      <c r="CN86" s="570"/>
      <c r="CO86" s="116">
        <v>45574</v>
      </c>
      <c r="CP86" s="95">
        <v>45588</v>
      </c>
      <c r="CQ86" s="117"/>
      <c r="CR86" s="95">
        <v>45589</v>
      </c>
      <c r="CS86" s="95">
        <v>45673</v>
      </c>
      <c r="CT86" s="119">
        <f t="shared" si="52"/>
        <v>85</v>
      </c>
      <c r="CU86" s="571"/>
      <c r="CV86" s="116">
        <v>45562</v>
      </c>
      <c r="CW86" s="95">
        <v>45568</v>
      </c>
      <c r="CX86" s="117"/>
      <c r="CY86" s="95">
        <v>45421</v>
      </c>
      <c r="CZ86" s="95">
        <v>45424</v>
      </c>
      <c r="DA86" s="119">
        <f t="shared" si="53"/>
        <v>4</v>
      </c>
      <c r="DB86" s="570"/>
      <c r="DC86" s="116">
        <v>45562</v>
      </c>
      <c r="DD86" s="95">
        <v>45568</v>
      </c>
      <c r="DE86" s="117"/>
      <c r="DF86" s="95">
        <v>45584</v>
      </c>
      <c r="DG86" s="95">
        <v>45595</v>
      </c>
      <c r="DH86" s="119">
        <f t="shared" si="54"/>
        <v>12</v>
      </c>
      <c r="DI86" s="144"/>
      <c r="DJ86" s="156" t="str">
        <f>_xlfn.XLOOKUP(E86,[1]CranePad!$D$4:$D$203,[1]CranePad!$E$4:$E$203,0,0,1)</f>
        <v>SS Jadeja</v>
      </c>
      <c r="DK86" s="155">
        <v>45584</v>
      </c>
      <c r="DL86" s="95">
        <v>45590</v>
      </c>
      <c r="DM86" s="95"/>
      <c r="DN86" s="95">
        <v>45584</v>
      </c>
      <c r="DO86" s="95">
        <v>45595</v>
      </c>
      <c r="DP86" s="119">
        <f t="shared" si="55"/>
        <v>12</v>
      </c>
      <c r="DQ86" s="570"/>
      <c r="DR86" s="123">
        <v>45603</v>
      </c>
      <c r="DS86" s="124">
        <v>45608</v>
      </c>
      <c r="DT86" s="124"/>
      <c r="DU86" s="124">
        <v>45611</v>
      </c>
      <c r="DV86" s="124">
        <v>45647</v>
      </c>
      <c r="DW86" s="119">
        <f t="shared" si="56"/>
        <v>37</v>
      </c>
      <c r="DX86" s="570"/>
      <c r="DY86" s="123">
        <v>45596</v>
      </c>
      <c r="DZ86" s="124">
        <v>45602</v>
      </c>
      <c r="EA86" s="124"/>
      <c r="EB86" s="124">
        <v>45679</v>
      </c>
      <c r="EC86" s="124">
        <v>45706</v>
      </c>
      <c r="ED86" s="119">
        <f t="shared" si="57"/>
        <v>28</v>
      </c>
      <c r="EE86" s="570"/>
      <c r="EF86" s="123">
        <v>45610</v>
      </c>
      <c r="EG86" s="124">
        <v>45619</v>
      </c>
      <c r="EH86" s="124"/>
      <c r="EI86" s="124">
        <v>45710</v>
      </c>
      <c r="EJ86" s="124">
        <v>45716</v>
      </c>
      <c r="EK86" s="119">
        <f t="shared" si="58"/>
        <v>7</v>
      </c>
      <c r="EL86" s="573"/>
      <c r="EM86" s="116">
        <v>45620</v>
      </c>
      <c r="EN86" s="95">
        <v>45622</v>
      </c>
      <c r="EO86" s="95"/>
      <c r="EP86" s="95">
        <v>45717</v>
      </c>
      <c r="EQ86" s="95">
        <v>45720</v>
      </c>
      <c r="ER86" s="119">
        <f t="shared" si="59"/>
        <v>4</v>
      </c>
      <c r="ES86" s="570"/>
      <c r="ET86" s="116">
        <v>45608</v>
      </c>
      <c r="EU86" s="95">
        <v>45609</v>
      </c>
      <c r="EV86" s="95"/>
      <c r="EW86" s="95">
        <v>45717</v>
      </c>
      <c r="EX86" s="95">
        <v>45717</v>
      </c>
      <c r="EY86" s="119">
        <f t="shared" si="60"/>
        <v>1</v>
      </c>
      <c r="EZ86" s="570"/>
      <c r="FA86" s="116">
        <v>45600</v>
      </c>
      <c r="FB86" s="95">
        <v>45606</v>
      </c>
      <c r="FC86" s="95"/>
      <c r="FD86" s="95">
        <v>45633</v>
      </c>
      <c r="FE86" s="95">
        <v>45653</v>
      </c>
      <c r="FF86" s="119">
        <f t="shared" si="61"/>
        <v>21</v>
      </c>
      <c r="FG86" s="570"/>
      <c r="FH86" s="116">
        <v>45597</v>
      </c>
      <c r="FI86" s="95">
        <f t="shared" si="71"/>
        <v>45612</v>
      </c>
      <c r="FJ86" s="95"/>
      <c r="FK86" s="95">
        <v>45642</v>
      </c>
      <c r="FL86" s="95">
        <v>45666</v>
      </c>
      <c r="FM86" s="119">
        <f t="shared" si="62"/>
        <v>25</v>
      </c>
      <c r="FN86" s="144"/>
      <c r="FO86" s="155">
        <f t="shared" si="67"/>
        <v>45609</v>
      </c>
      <c r="FP86" s="95">
        <f t="shared" si="68"/>
        <v>45612</v>
      </c>
      <c r="FQ86" s="121"/>
      <c r="FR86" s="95">
        <v>45723</v>
      </c>
      <c r="FS86" s="95">
        <v>45725</v>
      </c>
      <c r="FT86" s="119">
        <f t="shared" si="63"/>
        <v>3</v>
      </c>
      <c r="FU86" s="570"/>
      <c r="FV86" s="116">
        <f t="shared" si="69"/>
        <v>45622</v>
      </c>
      <c r="FW86" s="95">
        <f t="shared" si="70"/>
        <v>45623</v>
      </c>
      <c r="FX86" s="117"/>
      <c r="FY86" s="95">
        <v>45728</v>
      </c>
      <c r="FZ86" s="95">
        <v>45730</v>
      </c>
      <c r="GA86" s="119">
        <f t="shared" si="64"/>
        <v>3</v>
      </c>
      <c r="GB86" s="570"/>
      <c r="GC86" s="437"/>
      <c r="GD86" s="575"/>
      <c r="GE86" s="572">
        <v>45627</v>
      </c>
      <c r="GG86" s="68"/>
    </row>
    <row r="87" spans="1:189" s="74" customFormat="1" ht="16.5" customHeight="1" x14ac:dyDescent="0.25">
      <c r="A87" s="564" t="s">
        <v>416</v>
      </c>
      <c r="B87" s="73">
        <f t="shared" si="65"/>
        <v>83</v>
      </c>
      <c r="C87" s="73" t="s">
        <v>31</v>
      </c>
      <c r="D87" s="75" t="s">
        <v>1868</v>
      </c>
      <c r="E87" s="95" t="s">
        <v>1909</v>
      </c>
      <c r="F87" s="565" t="s">
        <v>2160</v>
      </c>
      <c r="G87" s="167" t="s">
        <v>2213</v>
      </c>
      <c r="H87" s="566" t="str">
        <f>VLOOKUP('200WTG PH-II'!E87,'[1]Stone Column Progress'!$C$6:$D$205,2,0)</f>
        <v>Bauer</v>
      </c>
      <c r="I87" s="574" t="s">
        <v>390</v>
      </c>
      <c r="J87" s="568">
        <v>530635</v>
      </c>
      <c r="K87" s="569">
        <v>2673389</v>
      </c>
      <c r="L87" s="116">
        <v>45309</v>
      </c>
      <c r="M87" s="95">
        <v>45324</v>
      </c>
      <c r="N87" s="117"/>
      <c r="O87" s="95">
        <v>45309</v>
      </c>
      <c r="P87" s="95">
        <v>45324</v>
      </c>
      <c r="Q87" s="570"/>
      <c r="R87" s="118">
        <f>VLOOKUP(E87,'[1]Stone Column Progress'!$C$6:$K$205,6,0)</f>
        <v>253</v>
      </c>
      <c r="S87" s="73">
        <f>VLOOKUP(E87,'[1]Stone Column Progress'!$C$6:$K$205,8,0)</f>
        <v>253</v>
      </c>
      <c r="T87" s="95">
        <v>45440</v>
      </c>
      <c r="U87" s="95">
        <v>45449</v>
      </c>
      <c r="V87" s="117"/>
      <c r="W87" s="95">
        <v>45470</v>
      </c>
      <c r="X87" s="95">
        <v>45622</v>
      </c>
      <c r="Y87" s="119">
        <f t="shared" si="43"/>
        <v>153</v>
      </c>
      <c r="Z87" s="144"/>
      <c r="AA87" s="156"/>
      <c r="AB87" s="95"/>
      <c r="AC87" s="95"/>
      <c r="AD87" s="117"/>
      <c r="AE87" s="95"/>
      <c r="AF87" s="95"/>
      <c r="AG87" s="570"/>
      <c r="AH87" s="116">
        <v>45576</v>
      </c>
      <c r="AI87" s="95">
        <v>45576</v>
      </c>
      <c r="AJ87" s="117"/>
      <c r="AK87" s="95">
        <v>45636</v>
      </c>
      <c r="AL87" s="95">
        <v>45637</v>
      </c>
      <c r="AM87" s="119">
        <f t="shared" si="44"/>
        <v>2</v>
      </c>
      <c r="AN87" s="120"/>
      <c r="AO87" s="158">
        <v>45577</v>
      </c>
      <c r="AP87" s="130">
        <v>45577</v>
      </c>
      <c r="AQ87" s="130"/>
      <c r="AR87" s="130">
        <v>45638</v>
      </c>
      <c r="AS87" s="130">
        <v>45638</v>
      </c>
      <c r="AT87" s="119">
        <f t="shared" si="45"/>
        <v>1</v>
      </c>
      <c r="AU87" s="571"/>
      <c r="AV87" s="116">
        <v>45578</v>
      </c>
      <c r="AW87" s="95">
        <v>45578</v>
      </c>
      <c r="AX87" s="117"/>
      <c r="AY87" s="95">
        <v>45642</v>
      </c>
      <c r="AZ87" s="95">
        <v>45642</v>
      </c>
      <c r="BA87" s="119">
        <f t="shared" si="46"/>
        <v>1</v>
      </c>
      <c r="BB87" s="144"/>
      <c r="BC87" s="155">
        <v>45579</v>
      </c>
      <c r="BD87" s="95">
        <v>45580</v>
      </c>
      <c r="BE87" s="95"/>
      <c r="BF87" s="95">
        <v>45649</v>
      </c>
      <c r="BG87" s="95">
        <v>45650</v>
      </c>
      <c r="BH87" s="119">
        <f t="shared" si="47"/>
        <v>2</v>
      </c>
      <c r="BI87" s="570"/>
      <c r="BJ87" s="116">
        <v>45590</v>
      </c>
      <c r="BK87" s="95">
        <v>45597</v>
      </c>
      <c r="BL87" s="95"/>
      <c r="BM87" s="95">
        <v>45651</v>
      </c>
      <c r="BN87" s="95">
        <v>45656</v>
      </c>
      <c r="BO87" s="119">
        <f t="shared" si="48"/>
        <v>6</v>
      </c>
      <c r="BP87" s="570"/>
      <c r="BQ87" s="116">
        <v>45600</v>
      </c>
      <c r="BR87" s="95">
        <v>45601</v>
      </c>
      <c r="BS87" s="95"/>
      <c r="BT87" s="95">
        <v>45656</v>
      </c>
      <c r="BU87" s="95">
        <v>45658</v>
      </c>
      <c r="BV87" s="119">
        <f t="shared" si="66"/>
        <v>3</v>
      </c>
      <c r="BW87" s="119">
        <f t="shared" si="49"/>
        <v>23</v>
      </c>
      <c r="BX87" s="570"/>
      <c r="BY87" s="116">
        <v>45603</v>
      </c>
      <c r="BZ87" s="95">
        <v>45609</v>
      </c>
      <c r="CA87" s="117"/>
      <c r="CB87" s="95">
        <v>45662</v>
      </c>
      <c r="CC87" s="95">
        <v>45729</v>
      </c>
      <c r="CD87" s="119">
        <f t="shared" si="50"/>
        <v>68</v>
      </c>
      <c r="CE87" s="570"/>
      <c r="CF87" s="116">
        <v>45603</v>
      </c>
      <c r="CG87" s="95">
        <v>45609</v>
      </c>
      <c r="CH87" s="95"/>
      <c r="CI87" s="95">
        <v>45669</v>
      </c>
      <c r="CJ87" s="95">
        <v>45669</v>
      </c>
      <c r="CK87" s="119">
        <f t="shared" si="51"/>
        <v>1</v>
      </c>
      <c r="CL87" s="119"/>
      <c r="CM87" s="119"/>
      <c r="CN87" s="570"/>
      <c r="CO87" s="116">
        <v>45597</v>
      </c>
      <c r="CP87" s="95">
        <v>45611</v>
      </c>
      <c r="CQ87" s="117"/>
      <c r="CR87" s="95">
        <v>45642</v>
      </c>
      <c r="CS87" s="95">
        <v>45684</v>
      </c>
      <c r="CT87" s="119">
        <f t="shared" si="52"/>
        <v>43</v>
      </c>
      <c r="CU87" s="571"/>
      <c r="CV87" s="116">
        <v>45569</v>
      </c>
      <c r="CW87" s="95">
        <v>45575</v>
      </c>
      <c r="CX87" s="117"/>
      <c r="CY87" s="95">
        <v>45438</v>
      </c>
      <c r="CZ87" s="95">
        <v>45458</v>
      </c>
      <c r="DA87" s="119">
        <f t="shared" si="53"/>
        <v>21</v>
      </c>
      <c r="DB87" s="570"/>
      <c r="DC87" s="116">
        <v>45569</v>
      </c>
      <c r="DD87" s="95">
        <v>45575</v>
      </c>
      <c r="DE87" s="117"/>
      <c r="DF87" s="95">
        <v>45675</v>
      </c>
      <c r="DG87" s="95">
        <v>45681</v>
      </c>
      <c r="DH87" s="119">
        <f t="shared" si="54"/>
        <v>7</v>
      </c>
      <c r="DI87" s="144"/>
      <c r="DJ87" s="156" t="str">
        <f>_xlfn.XLOOKUP(E87,[1]CranePad!$D$4:$D$203,[1]CranePad!$E$4:$E$203,0,0,1)</f>
        <v>GP (Reuse)</v>
      </c>
      <c r="DK87" s="155">
        <v>45607</v>
      </c>
      <c r="DL87" s="95">
        <v>45613</v>
      </c>
      <c r="DM87" s="95"/>
      <c r="DN87" s="95">
        <v>45665</v>
      </c>
      <c r="DO87" s="95">
        <v>45680</v>
      </c>
      <c r="DP87" s="119">
        <f t="shared" si="55"/>
        <v>16</v>
      </c>
      <c r="DQ87" s="570"/>
      <c r="DR87" s="123">
        <v>45627</v>
      </c>
      <c r="DS87" s="124">
        <v>45632</v>
      </c>
      <c r="DT87" s="124"/>
      <c r="DU87" s="124">
        <v>45686</v>
      </c>
      <c r="DV87" s="124">
        <v>45694</v>
      </c>
      <c r="DW87" s="119">
        <f t="shared" si="56"/>
        <v>9</v>
      </c>
      <c r="DX87" s="570"/>
      <c r="DY87" s="123">
        <v>45619</v>
      </c>
      <c r="DZ87" s="124">
        <v>45625</v>
      </c>
      <c r="EA87" s="124"/>
      <c r="EB87" s="124">
        <v>45700</v>
      </c>
      <c r="EC87" s="124">
        <v>45724</v>
      </c>
      <c r="ED87" s="119">
        <f t="shared" si="57"/>
        <v>25</v>
      </c>
      <c r="EE87" s="570"/>
      <c r="EF87" s="123">
        <v>45634</v>
      </c>
      <c r="EG87" s="124">
        <v>45643</v>
      </c>
      <c r="EH87" s="124"/>
      <c r="EI87" s="124">
        <v>45720</v>
      </c>
      <c r="EJ87" s="124">
        <v>45729</v>
      </c>
      <c r="EK87" s="119">
        <f t="shared" si="58"/>
        <v>10</v>
      </c>
      <c r="EL87" s="570"/>
      <c r="EM87" s="116">
        <v>45644</v>
      </c>
      <c r="EN87" s="95">
        <v>45646</v>
      </c>
      <c r="EO87" s="95"/>
      <c r="EP87" s="95">
        <v>45730</v>
      </c>
      <c r="EQ87" s="95">
        <v>45733</v>
      </c>
      <c r="ER87" s="119">
        <f t="shared" si="59"/>
        <v>4</v>
      </c>
      <c r="ES87" s="570"/>
      <c r="ET87" s="116">
        <v>45631</v>
      </c>
      <c r="EU87" s="95">
        <v>45632</v>
      </c>
      <c r="EV87" s="95"/>
      <c r="EW87" s="95">
        <v>45734</v>
      </c>
      <c r="EX87" s="95">
        <v>45734</v>
      </c>
      <c r="EY87" s="119">
        <f t="shared" si="60"/>
        <v>1</v>
      </c>
      <c r="EZ87" s="570"/>
      <c r="FA87" s="116">
        <v>45619</v>
      </c>
      <c r="FB87" s="95">
        <v>45625</v>
      </c>
      <c r="FC87" s="95"/>
      <c r="FD87" s="95">
        <v>45664</v>
      </c>
      <c r="FE87" s="95">
        <v>45669</v>
      </c>
      <c r="FF87" s="119">
        <f t="shared" si="61"/>
        <v>6</v>
      </c>
      <c r="FG87" s="570"/>
      <c r="FH87" s="116">
        <v>45616</v>
      </c>
      <c r="FI87" s="95">
        <f t="shared" si="71"/>
        <v>45631</v>
      </c>
      <c r="FJ87" s="95"/>
      <c r="FK87" s="95">
        <v>45687</v>
      </c>
      <c r="FL87" s="95">
        <v>45707</v>
      </c>
      <c r="FM87" s="119">
        <f t="shared" si="62"/>
        <v>21</v>
      </c>
      <c r="FN87" s="144"/>
      <c r="FO87" s="155">
        <f t="shared" si="67"/>
        <v>45632</v>
      </c>
      <c r="FP87" s="95">
        <f t="shared" si="68"/>
        <v>45635</v>
      </c>
      <c r="FQ87" s="121"/>
      <c r="FR87" s="95">
        <v>45733</v>
      </c>
      <c r="FS87" s="95">
        <v>45735</v>
      </c>
      <c r="FT87" s="119">
        <f t="shared" si="63"/>
        <v>3</v>
      </c>
      <c r="FU87" s="570"/>
      <c r="FV87" s="116">
        <f t="shared" si="69"/>
        <v>45646</v>
      </c>
      <c r="FW87" s="95">
        <f t="shared" si="70"/>
        <v>45647</v>
      </c>
      <c r="FX87" s="117"/>
      <c r="FY87" s="95">
        <v>45735</v>
      </c>
      <c r="FZ87" s="95">
        <v>45736</v>
      </c>
      <c r="GA87" s="119">
        <f t="shared" si="64"/>
        <v>2</v>
      </c>
      <c r="GB87" s="570"/>
      <c r="GC87" s="437"/>
      <c r="GD87" s="575"/>
      <c r="GE87" s="572">
        <v>45627</v>
      </c>
      <c r="GG87" s="68"/>
    </row>
    <row r="88" spans="1:189" s="74" customFormat="1" ht="16.5" customHeight="1" x14ac:dyDescent="0.25">
      <c r="A88" s="564" t="s">
        <v>2226</v>
      </c>
      <c r="B88" s="73">
        <f t="shared" si="65"/>
        <v>84</v>
      </c>
      <c r="C88" s="73" t="s">
        <v>31</v>
      </c>
      <c r="D88" s="72" t="s">
        <v>1866</v>
      </c>
      <c r="E88" s="95" t="s">
        <v>1910</v>
      </c>
      <c r="F88" s="565" t="s">
        <v>2160</v>
      </c>
      <c r="G88" s="167" t="s">
        <v>402</v>
      </c>
      <c r="H88" s="566" t="str">
        <f>VLOOKUP('200WTG PH-II'!E88,'[1]Stone Column Progress'!$C$6:$D$205,2,0)</f>
        <v>Bauer</v>
      </c>
      <c r="I88" s="574" t="s">
        <v>390</v>
      </c>
      <c r="J88" s="568">
        <v>529984</v>
      </c>
      <c r="K88" s="569">
        <v>2672707</v>
      </c>
      <c r="L88" s="116">
        <v>45310</v>
      </c>
      <c r="M88" s="95">
        <v>45325</v>
      </c>
      <c r="N88" s="117"/>
      <c r="O88" s="95">
        <v>45310</v>
      </c>
      <c r="P88" s="95">
        <v>45325</v>
      </c>
      <c r="Q88" s="570"/>
      <c r="R88" s="118">
        <f>VLOOKUP(E88,'[1]Stone Column Progress'!$C$6:$K$205,6,0)</f>
        <v>211</v>
      </c>
      <c r="S88" s="73">
        <f>VLOOKUP(E88,'[1]Stone Column Progress'!$C$6:$K$205,8,0)</f>
        <v>211</v>
      </c>
      <c r="T88" s="95">
        <v>45453</v>
      </c>
      <c r="U88" s="95">
        <v>45462</v>
      </c>
      <c r="V88" s="117"/>
      <c r="W88" s="95">
        <v>45448</v>
      </c>
      <c r="X88" s="95">
        <v>45455</v>
      </c>
      <c r="Y88" s="119">
        <f t="shared" si="43"/>
        <v>8</v>
      </c>
      <c r="Z88" s="144"/>
      <c r="AA88" s="156"/>
      <c r="AB88" s="95"/>
      <c r="AC88" s="95"/>
      <c r="AD88" s="117"/>
      <c r="AE88" s="95"/>
      <c r="AF88" s="95"/>
      <c r="AG88" s="570"/>
      <c r="AH88" s="116">
        <v>45556</v>
      </c>
      <c r="AI88" s="95">
        <v>45556</v>
      </c>
      <c r="AJ88" s="117"/>
      <c r="AK88" s="95">
        <v>45588</v>
      </c>
      <c r="AL88" s="95">
        <v>45592</v>
      </c>
      <c r="AM88" s="119">
        <f t="shared" si="44"/>
        <v>5</v>
      </c>
      <c r="AN88" s="120"/>
      <c r="AO88" s="158">
        <v>45557</v>
      </c>
      <c r="AP88" s="130">
        <v>45557</v>
      </c>
      <c r="AQ88" s="130"/>
      <c r="AR88" s="130">
        <v>45605</v>
      </c>
      <c r="AS88" s="130">
        <v>45609</v>
      </c>
      <c r="AT88" s="119">
        <f t="shared" si="45"/>
        <v>5</v>
      </c>
      <c r="AU88" s="571"/>
      <c r="AV88" s="116">
        <v>45558</v>
      </c>
      <c r="AW88" s="95">
        <v>45558</v>
      </c>
      <c r="AX88" s="117"/>
      <c r="AY88" s="95">
        <v>45625</v>
      </c>
      <c r="AZ88" s="95">
        <v>45626</v>
      </c>
      <c r="BA88" s="119">
        <f t="shared" si="46"/>
        <v>2</v>
      </c>
      <c r="BB88" s="144"/>
      <c r="BC88" s="155">
        <v>45559</v>
      </c>
      <c r="BD88" s="95">
        <v>45560</v>
      </c>
      <c r="BE88" s="95"/>
      <c r="BF88" s="95">
        <v>45629</v>
      </c>
      <c r="BG88" s="95">
        <v>45629</v>
      </c>
      <c r="BH88" s="119">
        <f t="shared" si="47"/>
        <v>1</v>
      </c>
      <c r="BI88" s="570"/>
      <c r="BJ88" s="116">
        <v>45562</v>
      </c>
      <c r="BK88" s="95">
        <v>45571</v>
      </c>
      <c r="BL88" s="95"/>
      <c r="BM88" s="95">
        <v>45630</v>
      </c>
      <c r="BN88" s="95">
        <v>45640</v>
      </c>
      <c r="BO88" s="119">
        <f t="shared" si="48"/>
        <v>11</v>
      </c>
      <c r="BP88" s="570"/>
      <c r="BQ88" s="116">
        <v>45580</v>
      </c>
      <c r="BR88" s="95">
        <v>45581</v>
      </c>
      <c r="BS88" s="95"/>
      <c r="BT88" s="95">
        <v>45646</v>
      </c>
      <c r="BU88" s="95">
        <v>45647</v>
      </c>
      <c r="BV88" s="119">
        <f t="shared" si="66"/>
        <v>2</v>
      </c>
      <c r="BW88" s="119">
        <f t="shared" si="49"/>
        <v>60</v>
      </c>
      <c r="BX88" s="570"/>
      <c r="BY88" s="116">
        <v>45582</v>
      </c>
      <c r="BZ88" s="95">
        <v>45588</v>
      </c>
      <c r="CA88" s="117"/>
      <c r="CB88" s="95">
        <v>45653</v>
      </c>
      <c r="CC88" s="95">
        <v>45748</v>
      </c>
      <c r="CD88" s="119">
        <f t="shared" si="50"/>
        <v>96</v>
      </c>
      <c r="CE88" s="570"/>
      <c r="CF88" s="116">
        <v>45582</v>
      </c>
      <c r="CG88" s="95">
        <v>45588</v>
      </c>
      <c r="CH88" s="95"/>
      <c r="CI88" s="95">
        <v>45657</v>
      </c>
      <c r="CJ88" s="95">
        <v>45657</v>
      </c>
      <c r="CK88" s="119">
        <f t="shared" si="51"/>
        <v>1</v>
      </c>
      <c r="CL88" s="119"/>
      <c r="CM88" s="119"/>
      <c r="CN88" s="570"/>
      <c r="CO88" s="116">
        <v>45569</v>
      </c>
      <c r="CP88" s="95">
        <v>45583</v>
      </c>
      <c r="CQ88" s="117"/>
      <c r="CR88" s="95">
        <v>45661</v>
      </c>
      <c r="CS88" s="95">
        <v>45709</v>
      </c>
      <c r="CT88" s="119">
        <f t="shared" si="52"/>
        <v>49</v>
      </c>
      <c r="CU88" s="571"/>
      <c r="CV88" s="116">
        <v>45559</v>
      </c>
      <c r="CW88" s="95">
        <v>45565</v>
      </c>
      <c r="CX88" s="117"/>
      <c r="CY88" s="95">
        <v>45429</v>
      </c>
      <c r="CZ88" s="95">
        <v>45434</v>
      </c>
      <c r="DA88" s="119">
        <f t="shared" si="53"/>
        <v>6</v>
      </c>
      <c r="DB88" s="570"/>
      <c r="DC88" s="116">
        <v>45559</v>
      </c>
      <c r="DD88" s="95">
        <v>45565</v>
      </c>
      <c r="DE88" s="117"/>
      <c r="DF88" s="95">
        <v>45668</v>
      </c>
      <c r="DG88" s="95">
        <v>45674</v>
      </c>
      <c r="DH88" s="119">
        <f t="shared" si="54"/>
        <v>7</v>
      </c>
      <c r="DI88" s="144"/>
      <c r="DJ88" s="156" t="str">
        <f>_xlfn.XLOOKUP(E88,[1]CranePad!$D$4:$D$203,[1]CranePad!$E$4:$E$203,0,0,1)</f>
        <v>SS Jadeja</v>
      </c>
      <c r="DK88" s="155">
        <v>45566</v>
      </c>
      <c r="DL88" s="95">
        <v>45572</v>
      </c>
      <c r="DM88" s="95"/>
      <c r="DN88" s="95">
        <v>45632</v>
      </c>
      <c r="DO88" s="95">
        <v>45674</v>
      </c>
      <c r="DP88" s="119">
        <f t="shared" si="55"/>
        <v>43</v>
      </c>
      <c r="DQ88" s="570"/>
      <c r="DR88" s="123">
        <v>45608</v>
      </c>
      <c r="DS88" s="124">
        <v>45613</v>
      </c>
      <c r="DT88" s="124"/>
      <c r="DU88" s="124">
        <v>45688</v>
      </c>
      <c r="DV88" s="124">
        <v>45697</v>
      </c>
      <c r="DW88" s="119">
        <f t="shared" si="56"/>
        <v>10</v>
      </c>
      <c r="DX88" s="570"/>
      <c r="DY88" s="123">
        <v>45599</v>
      </c>
      <c r="DZ88" s="124">
        <v>45605</v>
      </c>
      <c r="EA88" s="124"/>
      <c r="EB88" s="124">
        <v>45710</v>
      </c>
      <c r="EC88" s="124">
        <v>45726</v>
      </c>
      <c r="ED88" s="119">
        <f t="shared" si="57"/>
        <v>17</v>
      </c>
      <c r="EE88" s="570"/>
      <c r="EF88" s="123">
        <v>45616</v>
      </c>
      <c r="EG88" s="124">
        <v>45625</v>
      </c>
      <c r="EH88" s="124"/>
      <c r="EI88" s="124">
        <v>45731</v>
      </c>
      <c r="EJ88" s="124">
        <v>45741</v>
      </c>
      <c r="EK88" s="119">
        <f t="shared" si="58"/>
        <v>11</v>
      </c>
      <c r="EL88" s="570"/>
      <c r="EM88" s="116">
        <v>45627</v>
      </c>
      <c r="EN88" s="95">
        <v>45629</v>
      </c>
      <c r="EO88" s="95"/>
      <c r="EP88" s="95">
        <v>45743</v>
      </c>
      <c r="EQ88" s="95">
        <v>45748</v>
      </c>
      <c r="ER88" s="119">
        <f t="shared" si="59"/>
        <v>6</v>
      </c>
      <c r="ES88" s="570"/>
      <c r="ET88" s="116">
        <v>45611</v>
      </c>
      <c r="EU88" s="95">
        <v>45612</v>
      </c>
      <c r="EV88" s="95"/>
      <c r="EW88" s="95">
        <v>45732</v>
      </c>
      <c r="EX88" s="95">
        <v>45732</v>
      </c>
      <c r="EY88" s="119">
        <f t="shared" si="60"/>
        <v>1</v>
      </c>
      <c r="EZ88" s="570"/>
      <c r="FA88" s="116">
        <v>45599</v>
      </c>
      <c r="FB88" s="95">
        <v>45605</v>
      </c>
      <c r="FC88" s="95"/>
      <c r="FD88" s="95">
        <v>45680</v>
      </c>
      <c r="FE88" s="95">
        <v>45695</v>
      </c>
      <c r="FF88" s="119">
        <f t="shared" si="61"/>
        <v>16</v>
      </c>
      <c r="FG88" s="570"/>
      <c r="FH88" s="116">
        <v>45597</v>
      </c>
      <c r="FI88" s="95">
        <f t="shared" si="71"/>
        <v>45612</v>
      </c>
      <c r="FJ88" s="95"/>
      <c r="FK88" s="95">
        <v>45672</v>
      </c>
      <c r="FL88" s="95">
        <v>45694</v>
      </c>
      <c r="FM88" s="119">
        <f t="shared" si="62"/>
        <v>23</v>
      </c>
      <c r="FN88" s="144"/>
      <c r="FO88" s="155">
        <f t="shared" si="67"/>
        <v>45612</v>
      </c>
      <c r="FP88" s="95">
        <f t="shared" si="68"/>
        <v>45615</v>
      </c>
      <c r="FQ88" s="121"/>
      <c r="FR88" s="95">
        <v>45740</v>
      </c>
      <c r="FS88" s="95">
        <v>45741</v>
      </c>
      <c r="FT88" s="119">
        <f t="shared" si="63"/>
        <v>2</v>
      </c>
      <c r="FU88" s="570"/>
      <c r="FV88" s="116">
        <f t="shared" si="69"/>
        <v>45629</v>
      </c>
      <c r="FW88" s="95">
        <f t="shared" si="70"/>
        <v>45630</v>
      </c>
      <c r="FX88" s="117"/>
      <c r="FY88" s="95">
        <v>45747</v>
      </c>
      <c r="FZ88" s="95">
        <v>45748</v>
      </c>
      <c r="GA88" s="119">
        <f t="shared" si="64"/>
        <v>2</v>
      </c>
      <c r="GB88" s="570"/>
      <c r="GC88" s="437"/>
      <c r="GD88" s="575"/>
      <c r="GE88" s="572">
        <v>45627</v>
      </c>
      <c r="GG88" s="68"/>
    </row>
    <row r="89" spans="1:189" s="74" customFormat="1" ht="16.5" customHeight="1" x14ac:dyDescent="0.25">
      <c r="A89" s="564" t="s">
        <v>2226</v>
      </c>
      <c r="B89" s="73">
        <f t="shared" si="65"/>
        <v>85</v>
      </c>
      <c r="C89" s="73" t="s">
        <v>31</v>
      </c>
      <c r="D89" s="75" t="s">
        <v>206</v>
      </c>
      <c r="E89" s="95" t="s">
        <v>1911</v>
      </c>
      <c r="F89" s="565" t="s">
        <v>2160</v>
      </c>
      <c r="G89" s="167" t="s">
        <v>2243</v>
      </c>
      <c r="H89" s="566" t="str">
        <f>VLOOKUP('200WTG PH-II'!E89,'[1]Stone Column Progress'!$C$6:$D$205,2,0)</f>
        <v>Bauer</v>
      </c>
      <c r="I89" s="574" t="s">
        <v>390</v>
      </c>
      <c r="J89" s="568">
        <v>529795</v>
      </c>
      <c r="K89" s="569">
        <v>2673693</v>
      </c>
      <c r="L89" s="116">
        <v>45307</v>
      </c>
      <c r="M89" s="95">
        <v>45323</v>
      </c>
      <c r="N89" s="117"/>
      <c r="O89" s="95">
        <v>45307</v>
      </c>
      <c r="P89" s="95">
        <v>45323</v>
      </c>
      <c r="Q89" s="570"/>
      <c r="R89" s="118">
        <f>VLOOKUP(E89,'[1]Stone Column Progress'!$C$6:$K$205,6,0)</f>
        <v>253</v>
      </c>
      <c r="S89" s="73">
        <f>VLOOKUP(E89,'[1]Stone Column Progress'!$C$6:$K$205,8,0)</f>
        <v>253</v>
      </c>
      <c r="T89" s="95">
        <v>45431</v>
      </c>
      <c r="U89" s="95">
        <v>45440</v>
      </c>
      <c r="V89" s="117"/>
      <c r="W89" s="95">
        <v>45458</v>
      </c>
      <c r="X89" s="95">
        <v>45470</v>
      </c>
      <c r="Y89" s="119">
        <f t="shared" si="43"/>
        <v>13</v>
      </c>
      <c r="Z89" s="144"/>
      <c r="AA89" s="155" t="s">
        <v>389</v>
      </c>
      <c r="AB89" s="95">
        <v>45616</v>
      </c>
      <c r="AC89" s="95">
        <v>45626</v>
      </c>
      <c r="AD89" s="117"/>
      <c r="AE89" s="95">
        <v>45606</v>
      </c>
      <c r="AF89" s="95">
        <v>45626</v>
      </c>
      <c r="AG89" s="570"/>
      <c r="AH89" s="116">
        <v>45570</v>
      </c>
      <c r="AI89" s="95">
        <v>45570</v>
      </c>
      <c r="AJ89" s="117"/>
      <c r="AK89" s="95">
        <v>45634</v>
      </c>
      <c r="AL89" s="95">
        <v>45638</v>
      </c>
      <c r="AM89" s="119">
        <f t="shared" si="44"/>
        <v>5</v>
      </c>
      <c r="AN89" s="120"/>
      <c r="AO89" s="158">
        <v>45571</v>
      </c>
      <c r="AP89" s="130">
        <v>45571</v>
      </c>
      <c r="AQ89" s="130"/>
      <c r="AR89" s="130">
        <v>45639</v>
      </c>
      <c r="AS89" s="130">
        <v>45643</v>
      </c>
      <c r="AT89" s="119">
        <f t="shared" si="45"/>
        <v>5</v>
      </c>
      <c r="AU89" s="571"/>
      <c r="AV89" s="116">
        <v>45572</v>
      </c>
      <c r="AW89" s="95">
        <v>45572</v>
      </c>
      <c r="AX89" s="117"/>
      <c r="AY89" s="95">
        <v>45644</v>
      </c>
      <c r="AZ89" s="95">
        <v>45644</v>
      </c>
      <c r="BA89" s="119">
        <f t="shared" si="46"/>
        <v>1</v>
      </c>
      <c r="BB89" s="144"/>
      <c r="BC89" s="155">
        <v>45573</v>
      </c>
      <c r="BD89" s="95">
        <v>45574</v>
      </c>
      <c r="BE89" s="95"/>
      <c r="BF89" s="95">
        <v>45647</v>
      </c>
      <c r="BG89" s="95">
        <v>45648</v>
      </c>
      <c r="BH89" s="119">
        <f t="shared" si="47"/>
        <v>2</v>
      </c>
      <c r="BI89" s="570"/>
      <c r="BJ89" s="116">
        <v>45582</v>
      </c>
      <c r="BK89" s="95">
        <v>45589</v>
      </c>
      <c r="BL89" s="95"/>
      <c r="BM89" s="95">
        <v>45655</v>
      </c>
      <c r="BN89" s="95">
        <v>45662</v>
      </c>
      <c r="BO89" s="119">
        <f t="shared" si="48"/>
        <v>8</v>
      </c>
      <c r="BP89" s="570"/>
      <c r="BQ89" s="116">
        <v>45592</v>
      </c>
      <c r="BR89" s="95">
        <v>45593</v>
      </c>
      <c r="BS89" s="95"/>
      <c r="BT89" s="95">
        <v>45663</v>
      </c>
      <c r="BU89" s="95">
        <v>45664</v>
      </c>
      <c r="BV89" s="119">
        <f t="shared" si="66"/>
        <v>2</v>
      </c>
      <c r="BW89" s="119">
        <f t="shared" si="49"/>
        <v>31</v>
      </c>
      <c r="BX89" s="570"/>
      <c r="BY89" s="116">
        <v>45595</v>
      </c>
      <c r="BZ89" s="95">
        <v>45601</v>
      </c>
      <c r="CA89" s="117"/>
      <c r="CB89" s="95">
        <v>45667</v>
      </c>
      <c r="CC89" s="95">
        <v>45777</v>
      </c>
      <c r="CD89" s="119">
        <f t="shared" si="50"/>
        <v>111</v>
      </c>
      <c r="CE89" s="570"/>
      <c r="CF89" s="116">
        <v>45595</v>
      </c>
      <c r="CG89" s="95">
        <v>45601</v>
      </c>
      <c r="CH89" s="95"/>
      <c r="CI89" s="95">
        <v>45672</v>
      </c>
      <c r="CJ89" s="95">
        <v>45672</v>
      </c>
      <c r="CK89" s="119">
        <f t="shared" si="51"/>
        <v>1</v>
      </c>
      <c r="CL89" s="119"/>
      <c r="CM89" s="119"/>
      <c r="CN89" s="570"/>
      <c r="CO89" s="116">
        <v>45589</v>
      </c>
      <c r="CP89" s="95">
        <v>45603</v>
      </c>
      <c r="CQ89" s="117"/>
      <c r="CR89" s="95">
        <v>45663</v>
      </c>
      <c r="CS89" s="95">
        <v>45681</v>
      </c>
      <c r="CT89" s="119">
        <f t="shared" si="52"/>
        <v>19</v>
      </c>
      <c r="CU89" s="571"/>
      <c r="CV89" s="116">
        <v>45561</v>
      </c>
      <c r="CW89" s="95">
        <v>45567</v>
      </c>
      <c r="CX89" s="117"/>
      <c r="CY89" s="95">
        <v>45440</v>
      </c>
      <c r="CZ89" s="95">
        <v>45463</v>
      </c>
      <c r="DA89" s="119">
        <f t="shared" si="53"/>
        <v>24</v>
      </c>
      <c r="DB89" s="570"/>
      <c r="DC89" s="116">
        <v>45561</v>
      </c>
      <c r="DD89" s="95">
        <v>45567</v>
      </c>
      <c r="DE89" s="117"/>
      <c r="DF89" s="95">
        <v>45674</v>
      </c>
      <c r="DG89" s="95">
        <v>45693</v>
      </c>
      <c r="DH89" s="119">
        <f t="shared" si="54"/>
        <v>20</v>
      </c>
      <c r="DI89" s="144"/>
      <c r="DJ89" s="156" t="str">
        <f>_xlfn.XLOOKUP(E89,[1]CranePad!$D$4:$D$203,[1]CranePad!$E$4:$E$203,0,0,1)</f>
        <v>SS Jadeja</v>
      </c>
      <c r="DK89" s="155">
        <v>45599</v>
      </c>
      <c r="DL89" s="95">
        <v>45605</v>
      </c>
      <c r="DM89" s="95"/>
      <c r="DN89" s="95">
        <v>45665</v>
      </c>
      <c r="DO89" s="95">
        <v>45673</v>
      </c>
      <c r="DP89" s="119">
        <f t="shared" si="55"/>
        <v>9</v>
      </c>
      <c r="DQ89" s="570"/>
      <c r="DR89" s="123">
        <v>45618</v>
      </c>
      <c r="DS89" s="124">
        <v>45623</v>
      </c>
      <c r="DT89" s="124"/>
      <c r="DU89" s="124">
        <v>45696</v>
      </c>
      <c r="DV89" s="124">
        <v>45702</v>
      </c>
      <c r="DW89" s="119">
        <f t="shared" si="56"/>
        <v>7</v>
      </c>
      <c r="DX89" s="570"/>
      <c r="DY89" s="123">
        <v>45611</v>
      </c>
      <c r="DZ89" s="124">
        <v>45617</v>
      </c>
      <c r="EA89" s="124"/>
      <c r="EB89" s="124">
        <v>45687</v>
      </c>
      <c r="EC89" s="124">
        <v>45726</v>
      </c>
      <c r="ED89" s="119">
        <f t="shared" si="57"/>
        <v>40</v>
      </c>
      <c r="EE89" s="570"/>
      <c r="EF89" s="123">
        <v>45625</v>
      </c>
      <c r="EG89" s="124">
        <v>45634</v>
      </c>
      <c r="EH89" s="124"/>
      <c r="EI89" s="124">
        <v>45742</v>
      </c>
      <c r="EJ89" s="124">
        <v>45746</v>
      </c>
      <c r="EK89" s="119">
        <f t="shared" si="58"/>
        <v>5</v>
      </c>
      <c r="EL89" s="570"/>
      <c r="EM89" s="116">
        <v>45635</v>
      </c>
      <c r="EN89" s="95">
        <v>45637</v>
      </c>
      <c r="EO89" s="95"/>
      <c r="EP89" s="95">
        <v>45747</v>
      </c>
      <c r="EQ89" s="95">
        <v>45749</v>
      </c>
      <c r="ER89" s="119">
        <f t="shared" si="59"/>
        <v>3</v>
      </c>
      <c r="ES89" s="570"/>
      <c r="ET89" s="116">
        <v>45623</v>
      </c>
      <c r="EU89" s="95">
        <v>45624</v>
      </c>
      <c r="EV89" s="95"/>
      <c r="EW89" s="95">
        <v>45738</v>
      </c>
      <c r="EX89" s="95">
        <v>45738</v>
      </c>
      <c r="EY89" s="119">
        <f t="shared" si="60"/>
        <v>1</v>
      </c>
      <c r="EZ89" s="570"/>
      <c r="FA89" s="116">
        <v>45611</v>
      </c>
      <c r="FB89" s="95">
        <v>45617</v>
      </c>
      <c r="FC89" s="95"/>
      <c r="FD89" s="95">
        <v>45644</v>
      </c>
      <c r="FE89" s="95">
        <v>45726</v>
      </c>
      <c r="FF89" s="119">
        <f t="shared" si="61"/>
        <v>83</v>
      </c>
      <c r="FG89" s="570"/>
      <c r="FH89" s="116">
        <v>45597</v>
      </c>
      <c r="FI89" s="95">
        <f t="shared" si="71"/>
        <v>45612</v>
      </c>
      <c r="FJ89" s="95"/>
      <c r="FK89" s="95">
        <v>45658</v>
      </c>
      <c r="FL89" s="95">
        <v>45694</v>
      </c>
      <c r="FM89" s="119">
        <f t="shared" si="62"/>
        <v>37</v>
      </c>
      <c r="FN89" s="144"/>
      <c r="FO89" s="155">
        <f t="shared" si="67"/>
        <v>45624</v>
      </c>
      <c r="FP89" s="95">
        <f t="shared" si="68"/>
        <v>45627</v>
      </c>
      <c r="FQ89" s="121"/>
      <c r="FR89" s="95">
        <v>45742</v>
      </c>
      <c r="FS89" s="95">
        <v>45745</v>
      </c>
      <c r="FT89" s="119">
        <f t="shared" si="63"/>
        <v>4</v>
      </c>
      <c r="FU89" s="570"/>
      <c r="FV89" s="116">
        <f t="shared" si="69"/>
        <v>45637</v>
      </c>
      <c r="FW89" s="95">
        <f t="shared" si="70"/>
        <v>45638</v>
      </c>
      <c r="FX89" s="117"/>
      <c r="FY89" s="95">
        <v>45764</v>
      </c>
      <c r="FZ89" s="95">
        <v>45765</v>
      </c>
      <c r="GA89" s="119">
        <f t="shared" si="64"/>
        <v>2</v>
      </c>
      <c r="GB89" s="570"/>
      <c r="GC89" s="437"/>
      <c r="GD89" s="575"/>
      <c r="GE89" s="572">
        <v>45627</v>
      </c>
      <c r="GG89" s="68"/>
    </row>
    <row r="90" spans="1:189" s="74" customFormat="1" ht="16.5" customHeight="1" x14ac:dyDescent="0.25">
      <c r="A90" s="564" t="s">
        <v>413</v>
      </c>
      <c r="B90" s="73">
        <f t="shared" si="65"/>
        <v>86</v>
      </c>
      <c r="C90" s="73" t="s">
        <v>31</v>
      </c>
      <c r="D90" s="76" t="s">
        <v>1866</v>
      </c>
      <c r="E90" s="95" t="s">
        <v>1912</v>
      </c>
      <c r="F90" s="565" t="s">
        <v>2160</v>
      </c>
      <c r="G90" s="167" t="s">
        <v>2233</v>
      </c>
      <c r="H90" s="566" t="str">
        <f>VLOOKUP('200WTG PH-II'!E90,'[1]Stone Column Progress'!$C$6:$D$205,2,0)</f>
        <v>Bauer</v>
      </c>
      <c r="I90" s="574" t="s">
        <v>390</v>
      </c>
      <c r="J90" s="568">
        <v>529151</v>
      </c>
      <c r="K90" s="569">
        <v>2672972</v>
      </c>
      <c r="L90" s="116">
        <v>45310</v>
      </c>
      <c r="M90" s="95">
        <v>45324</v>
      </c>
      <c r="N90" s="117"/>
      <c r="O90" s="95">
        <v>45310</v>
      </c>
      <c r="P90" s="95">
        <v>45324</v>
      </c>
      <c r="Q90" s="570"/>
      <c r="R90" s="118">
        <f>VLOOKUP(E90,'[1]Stone Column Progress'!$C$6:$K$205,6,0)</f>
        <v>253</v>
      </c>
      <c r="S90" s="73">
        <f>VLOOKUP(E90,'[1]Stone Column Progress'!$C$6:$K$205,8,0)</f>
        <v>253</v>
      </c>
      <c r="T90" s="95">
        <v>45461</v>
      </c>
      <c r="U90" s="95">
        <v>45470</v>
      </c>
      <c r="V90" s="117"/>
      <c r="W90" s="95">
        <v>45455</v>
      </c>
      <c r="X90" s="95">
        <v>45467</v>
      </c>
      <c r="Y90" s="119">
        <f t="shared" si="43"/>
        <v>13</v>
      </c>
      <c r="Z90" s="144"/>
      <c r="AA90" s="155" t="s">
        <v>389</v>
      </c>
      <c r="AB90" s="95">
        <v>45641</v>
      </c>
      <c r="AC90" s="95">
        <v>45650</v>
      </c>
      <c r="AD90" s="117"/>
      <c r="AE90" s="95">
        <v>45637</v>
      </c>
      <c r="AF90" s="95">
        <v>45660</v>
      </c>
      <c r="AG90" s="570"/>
      <c r="AH90" s="116">
        <v>45557</v>
      </c>
      <c r="AI90" s="95">
        <v>45557</v>
      </c>
      <c r="AJ90" s="117"/>
      <c r="AK90" s="95">
        <v>45681</v>
      </c>
      <c r="AL90" s="95">
        <v>45682</v>
      </c>
      <c r="AM90" s="119">
        <f t="shared" si="44"/>
        <v>2</v>
      </c>
      <c r="AN90" s="120"/>
      <c r="AO90" s="158">
        <v>45558</v>
      </c>
      <c r="AP90" s="130">
        <v>45558</v>
      </c>
      <c r="AQ90" s="130"/>
      <c r="AR90" s="130">
        <v>45682</v>
      </c>
      <c r="AS90" s="130">
        <v>45683</v>
      </c>
      <c r="AT90" s="119">
        <f t="shared" si="45"/>
        <v>2</v>
      </c>
      <c r="AU90" s="571"/>
      <c r="AV90" s="116">
        <v>45559</v>
      </c>
      <c r="AW90" s="95">
        <v>45559</v>
      </c>
      <c r="AX90" s="117"/>
      <c r="AY90" s="95">
        <v>45683</v>
      </c>
      <c r="AZ90" s="95">
        <v>45683</v>
      </c>
      <c r="BA90" s="119">
        <f t="shared" si="46"/>
        <v>1</v>
      </c>
      <c r="BB90" s="144"/>
      <c r="BC90" s="155">
        <v>45560</v>
      </c>
      <c r="BD90" s="95">
        <v>45561</v>
      </c>
      <c r="BE90" s="95"/>
      <c r="BF90" s="95">
        <v>45689</v>
      </c>
      <c r="BG90" s="95">
        <v>45690</v>
      </c>
      <c r="BH90" s="119">
        <f t="shared" si="47"/>
        <v>2</v>
      </c>
      <c r="BI90" s="570"/>
      <c r="BJ90" s="116">
        <v>45569</v>
      </c>
      <c r="BK90" s="95">
        <v>45576</v>
      </c>
      <c r="BL90" s="95"/>
      <c r="BM90" s="95">
        <v>45690</v>
      </c>
      <c r="BN90" s="95">
        <v>45695</v>
      </c>
      <c r="BO90" s="119">
        <f t="shared" si="48"/>
        <v>6</v>
      </c>
      <c r="BP90" s="570"/>
      <c r="BQ90" s="116">
        <v>45579</v>
      </c>
      <c r="BR90" s="95">
        <v>45580</v>
      </c>
      <c r="BS90" s="95"/>
      <c r="BT90" s="95">
        <v>45696</v>
      </c>
      <c r="BU90" s="95">
        <v>45697</v>
      </c>
      <c r="BV90" s="119">
        <f t="shared" si="66"/>
        <v>2</v>
      </c>
      <c r="BW90" s="119">
        <f t="shared" si="49"/>
        <v>17</v>
      </c>
      <c r="BX90" s="570"/>
      <c r="BY90" s="116">
        <v>45582</v>
      </c>
      <c r="BZ90" s="95">
        <v>45588</v>
      </c>
      <c r="CA90" s="117"/>
      <c r="CB90" s="95">
        <v>45700</v>
      </c>
      <c r="CC90" s="95">
        <v>45760</v>
      </c>
      <c r="CD90" s="119">
        <f t="shared" si="50"/>
        <v>61</v>
      </c>
      <c r="CE90" s="570"/>
      <c r="CF90" s="116">
        <v>45582</v>
      </c>
      <c r="CG90" s="95">
        <v>45588</v>
      </c>
      <c r="CH90" s="95"/>
      <c r="CI90" s="95">
        <v>45701</v>
      </c>
      <c r="CJ90" s="95">
        <v>45701</v>
      </c>
      <c r="CK90" s="119">
        <f t="shared" si="51"/>
        <v>1</v>
      </c>
      <c r="CL90" s="119"/>
      <c r="CM90" s="119"/>
      <c r="CN90" s="570"/>
      <c r="CO90" s="116">
        <v>45576</v>
      </c>
      <c r="CP90" s="95">
        <v>45590</v>
      </c>
      <c r="CQ90" s="117"/>
      <c r="CR90" s="95">
        <v>45685</v>
      </c>
      <c r="CS90" s="95">
        <v>45713</v>
      </c>
      <c r="CT90" s="119">
        <f t="shared" si="52"/>
        <v>29</v>
      </c>
      <c r="CU90" s="571"/>
      <c r="CV90" s="116">
        <v>45562</v>
      </c>
      <c r="CW90" s="95">
        <v>45568</v>
      </c>
      <c r="CX90" s="117"/>
      <c r="CY90" s="95">
        <v>45432</v>
      </c>
      <c r="CZ90" s="95">
        <v>45439</v>
      </c>
      <c r="DA90" s="119">
        <f t="shared" si="53"/>
        <v>8</v>
      </c>
      <c r="DB90" s="570"/>
      <c r="DC90" s="116">
        <v>45562</v>
      </c>
      <c r="DD90" s="95">
        <v>45568</v>
      </c>
      <c r="DE90" s="117"/>
      <c r="DF90" s="95">
        <v>45700</v>
      </c>
      <c r="DG90" s="95">
        <v>45711</v>
      </c>
      <c r="DH90" s="119">
        <f t="shared" si="54"/>
        <v>12</v>
      </c>
      <c r="DI90" s="144"/>
      <c r="DJ90" s="156" t="str">
        <f>_xlfn.XLOOKUP(E90,[1]CranePad!$D$4:$D$203,[1]CranePad!$E$4:$E$203,0,0,1)</f>
        <v>GP</v>
      </c>
      <c r="DK90" s="155">
        <v>45586</v>
      </c>
      <c r="DL90" s="95">
        <v>45592</v>
      </c>
      <c r="DM90" s="95"/>
      <c r="DN90" s="95">
        <v>45700</v>
      </c>
      <c r="DO90" s="95">
        <v>45711</v>
      </c>
      <c r="DP90" s="119">
        <f t="shared" si="55"/>
        <v>12</v>
      </c>
      <c r="DQ90" s="570"/>
      <c r="DR90" s="123">
        <v>45605</v>
      </c>
      <c r="DS90" s="124">
        <v>45610</v>
      </c>
      <c r="DT90" s="124"/>
      <c r="DU90" s="124">
        <v>45712</v>
      </c>
      <c r="DV90" s="124">
        <v>45722</v>
      </c>
      <c r="DW90" s="119">
        <f t="shared" si="56"/>
        <v>11</v>
      </c>
      <c r="DX90" s="570"/>
      <c r="DY90" s="123">
        <v>45598</v>
      </c>
      <c r="DZ90" s="124">
        <v>45604</v>
      </c>
      <c r="EA90" s="124"/>
      <c r="EB90" s="124">
        <v>45723</v>
      </c>
      <c r="EC90" s="124">
        <v>45738</v>
      </c>
      <c r="ED90" s="119">
        <f t="shared" si="57"/>
        <v>16</v>
      </c>
      <c r="EE90" s="570"/>
      <c r="EF90" s="123">
        <v>45612</v>
      </c>
      <c r="EG90" s="124">
        <v>45621</v>
      </c>
      <c r="EH90" s="124"/>
      <c r="EI90" s="124">
        <v>45739</v>
      </c>
      <c r="EJ90" s="124">
        <v>45742</v>
      </c>
      <c r="EK90" s="119">
        <f t="shared" si="58"/>
        <v>4</v>
      </c>
      <c r="EL90" s="570"/>
      <c r="EM90" s="116">
        <v>45622</v>
      </c>
      <c r="EN90" s="95">
        <v>45624</v>
      </c>
      <c r="EO90" s="95"/>
      <c r="EP90" s="95">
        <v>45743</v>
      </c>
      <c r="EQ90" s="95">
        <v>45744</v>
      </c>
      <c r="ER90" s="119">
        <f t="shared" si="59"/>
        <v>2</v>
      </c>
      <c r="ES90" s="570"/>
      <c r="ET90" s="116">
        <v>45610</v>
      </c>
      <c r="EU90" s="95">
        <v>45611</v>
      </c>
      <c r="EV90" s="95"/>
      <c r="EW90" s="95">
        <v>45739</v>
      </c>
      <c r="EX90" s="95">
        <v>45739</v>
      </c>
      <c r="EY90" s="119">
        <f t="shared" si="60"/>
        <v>1</v>
      </c>
      <c r="EZ90" s="570"/>
      <c r="FA90" s="116">
        <v>45600</v>
      </c>
      <c r="FB90" s="95">
        <v>45606</v>
      </c>
      <c r="FC90" s="95"/>
      <c r="FD90" s="95">
        <v>45643</v>
      </c>
      <c r="FE90" s="95">
        <v>45657</v>
      </c>
      <c r="FF90" s="119">
        <f t="shared" si="61"/>
        <v>15</v>
      </c>
      <c r="FG90" s="570"/>
      <c r="FH90" s="116">
        <v>45597</v>
      </c>
      <c r="FI90" s="95">
        <f t="shared" si="71"/>
        <v>45612</v>
      </c>
      <c r="FJ90" s="95"/>
      <c r="FK90" s="95">
        <v>45672</v>
      </c>
      <c r="FL90" s="95">
        <v>45694</v>
      </c>
      <c r="FM90" s="119">
        <f t="shared" si="62"/>
        <v>23</v>
      </c>
      <c r="FN90" s="144"/>
      <c r="FO90" s="155">
        <f t="shared" si="67"/>
        <v>45611</v>
      </c>
      <c r="FP90" s="95">
        <f t="shared" si="68"/>
        <v>45614</v>
      </c>
      <c r="FQ90" s="121"/>
      <c r="FR90" s="95">
        <v>45740</v>
      </c>
      <c r="FS90" s="95">
        <v>45741</v>
      </c>
      <c r="FT90" s="119">
        <f t="shared" si="63"/>
        <v>2</v>
      </c>
      <c r="FU90" s="570"/>
      <c r="FV90" s="116">
        <f t="shared" si="69"/>
        <v>45624</v>
      </c>
      <c r="FW90" s="95">
        <f t="shared" si="70"/>
        <v>45625</v>
      </c>
      <c r="FX90" s="117"/>
      <c r="FY90" s="95">
        <v>45747</v>
      </c>
      <c r="FZ90" s="95">
        <v>45748</v>
      </c>
      <c r="GA90" s="119">
        <f t="shared" si="64"/>
        <v>2</v>
      </c>
      <c r="GB90" s="570"/>
      <c r="GC90" s="437"/>
      <c r="GD90" s="575"/>
      <c r="GE90" s="572">
        <v>45627</v>
      </c>
      <c r="GG90" s="68"/>
    </row>
    <row r="91" spans="1:189" s="74" customFormat="1" ht="16.5" customHeight="1" x14ac:dyDescent="0.25">
      <c r="A91" s="564" t="s">
        <v>396</v>
      </c>
      <c r="B91" s="73">
        <f t="shared" si="65"/>
        <v>87</v>
      </c>
      <c r="C91" s="73" t="s">
        <v>31</v>
      </c>
      <c r="D91" s="75" t="s">
        <v>206</v>
      </c>
      <c r="E91" s="95" t="s">
        <v>1913</v>
      </c>
      <c r="F91" s="565" t="s">
        <v>2160</v>
      </c>
      <c r="G91" s="167" t="s">
        <v>2243</v>
      </c>
      <c r="H91" s="566" t="str">
        <f>VLOOKUP('200WTG PH-II'!E91,'[1]Stone Column Progress'!$C$6:$D$205,2,0)</f>
        <v>Bauer</v>
      </c>
      <c r="I91" s="574" t="s">
        <v>390</v>
      </c>
      <c r="J91" s="568">
        <v>528962</v>
      </c>
      <c r="K91" s="569">
        <v>2673958</v>
      </c>
      <c r="L91" s="116">
        <v>45309</v>
      </c>
      <c r="M91" s="95">
        <v>45324</v>
      </c>
      <c r="N91" s="117"/>
      <c r="O91" s="95">
        <v>45309</v>
      </c>
      <c r="P91" s="95">
        <v>45324</v>
      </c>
      <c r="Q91" s="570"/>
      <c r="R91" s="118">
        <f>VLOOKUP(E91,'[1]Stone Column Progress'!$C$6:$K$205,6,0)</f>
        <v>253</v>
      </c>
      <c r="S91" s="73">
        <f>VLOOKUP(E91,'[1]Stone Column Progress'!$C$6:$K$205,8,0)</f>
        <v>253</v>
      </c>
      <c r="T91" s="95">
        <v>45429</v>
      </c>
      <c r="U91" s="95">
        <v>45438</v>
      </c>
      <c r="V91" s="117"/>
      <c r="W91" s="95">
        <v>45622</v>
      </c>
      <c r="X91" s="95">
        <v>45630</v>
      </c>
      <c r="Y91" s="119">
        <f t="shared" si="43"/>
        <v>9</v>
      </c>
      <c r="Z91" s="144"/>
      <c r="AA91" s="156"/>
      <c r="AB91" s="95"/>
      <c r="AC91" s="95"/>
      <c r="AD91" s="117"/>
      <c r="AE91" s="95"/>
      <c r="AF91" s="95"/>
      <c r="AG91" s="570"/>
      <c r="AH91" s="116">
        <v>45564</v>
      </c>
      <c r="AI91" s="95">
        <v>45564</v>
      </c>
      <c r="AJ91" s="117"/>
      <c r="AK91" s="95">
        <v>45635</v>
      </c>
      <c r="AL91" s="95">
        <v>45637</v>
      </c>
      <c r="AM91" s="119">
        <f t="shared" si="44"/>
        <v>3</v>
      </c>
      <c r="AN91" s="120"/>
      <c r="AO91" s="158">
        <v>45565</v>
      </c>
      <c r="AP91" s="130">
        <v>45565</v>
      </c>
      <c r="AQ91" s="130"/>
      <c r="AR91" s="130">
        <v>45637</v>
      </c>
      <c r="AS91" s="130">
        <v>45638</v>
      </c>
      <c r="AT91" s="119">
        <f t="shared" si="45"/>
        <v>2</v>
      </c>
      <c r="AU91" s="571"/>
      <c r="AV91" s="116">
        <v>45566</v>
      </c>
      <c r="AW91" s="95">
        <v>45566</v>
      </c>
      <c r="AX91" s="117"/>
      <c r="AY91" s="95">
        <v>45638</v>
      </c>
      <c r="AZ91" s="95">
        <v>45638</v>
      </c>
      <c r="BA91" s="119">
        <f t="shared" si="46"/>
        <v>1</v>
      </c>
      <c r="BB91" s="144"/>
      <c r="BC91" s="155">
        <v>45567</v>
      </c>
      <c r="BD91" s="95">
        <v>45568</v>
      </c>
      <c r="BE91" s="95"/>
      <c r="BF91" s="95">
        <v>45641</v>
      </c>
      <c r="BG91" s="95">
        <v>45642</v>
      </c>
      <c r="BH91" s="119">
        <f t="shared" si="47"/>
        <v>2</v>
      </c>
      <c r="BI91" s="570"/>
      <c r="BJ91" s="116">
        <v>45574</v>
      </c>
      <c r="BK91" s="95">
        <v>45581</v>
      </c>
      <c r="BL91" s="95"/>
      <c r="BM91" s="95">
        <v>45653</v>
      </c>
      <c r="BN91" s="95">
        <v>45673</v>
      </c>
      <c r="BO91" s="119">
        <f t="shared" si="48"/>
        <v>21</v>
      </c>
      <c r="BP91" s="570"/>
      <c r="BQ91" s="116">
        <v>45584</v>
      </c>
      <c r="BR91" s="95">
        <v>45585</v>
      </c>
      <c r="BS91" s="95"/>
      <c r="BT91" s="95">
        <v>45674</v>
      </c>
      <c r="BU91" s="95">
        <v>45675</v>
      </c>
      <c r="BV91" s="119">
        <f t="shared" si="66"/>
        <v>2</v>
      </c>
      <c r="BW91" s="119">
        <f t="shared" si="49"/>
        <v>41</v>
      </c>
      <c r="BX91" s="570"/>
      <c r="BY91" s="116">
        <v>45587</v>
      </c>
      <c r="BZ91" s="95">
        <v>45593</v>
      </c>
      <c r="CA91" s="117"/>
      <c r="CB91" s="95">
        <v>45698</v>
      </c>
      <c r="CC91" s="95">
        <v>45755</v>
      </c>
      <c r="CD91" s="119">
        <f t="shared" si="50"/>
        <v>58</v>
      </c>
      <c r="CE91" s="570"/>
      <c r="CF91" s="116">
        <v>45587</v>
      </c>
      <c r="CG91" s="95">
        <v>45593</v>
      </c>
      <c r="CH91" s="95"/>
      <c r="CI91" s="95">
        <v>45697</v>
      </c>
      <c r="CJ91" s="95">
        <v>45697</v>
      </c>
      <c r="CK91" s="119">
        <f t="shared" si="51"/>
        <v>1</v>
      </c>
      <c r="CL91" s="119"/>
      <c r="CM91" s="119"/>
      <c r="CN91" s="570"/>
      <c r="CO91" s="116">
        <v>45581</v>
      </c>
      <c r="CP91" s="95">
        <v>45595</v>
      </c>
      <c r="CQ91" s="117"/>
      <c r="CR91" s="95">
        <v>45643</v>
      </c>
      <c r="CS91" s="95">
        <v>45720</v>
      </c>
      <c r="CT91" s="119">
        <f t="shared" si="52"/>
        <v>78</v>
      </c>
      <c r="CU91" s="571"/>
      <c r="CV91" s="116">
        <v>45553</v>
      </c>
      <c r="CW91" s="95">
        <v>45559</v>
      </c>
      <c r="CX91" s="117"/>
      <c r="CY91" s="95">
        <v>45438</v>
      </c>
      <c r="CZ91" s="95">
        <v>45445</v>
      </c>
      <c r="DA91" s="119">
        <f t="shared" si="53"/>
        <v>8</v>
      </c>
      <c r="DB91" s="570"/>
      <c r="DC91" s="116">
        <v>45553</v>
      </c>
      <c r="DD91" s="95">
        <v>45559</v>
      </c>
      <c r="DE91" s="117"/>
      <c r="DF91" s="95">
        <v>45690</v>
      </c>
      <c r="DG91" s="95">
        <v>45698</v>
      </c>
      <c r="DH91" s="119">
        <f t="shared" si="54"/>
        <v>9</v>
      </c>
      <c r="DI91" s="144"/>
      <c r="DJ91" s="156" t="str">
        <f>_xlfn.XLOOKUP(E91,[1]CranePad!$D$4:$D$203,[1]CranePad!$E$4:$E$203,0,0,1)</f>
        <v>Varudi</v>
      </c>
      <c r="DK91" s="155">
        <v>45591</v>
      </c>
      <c r="DL91" s="95">
        <v>45597</v>
      </c>
      <c r="DM91" s="95"/>
      <c r="DN91" s="95">
        <v>45688</v>
      </c>
      <c r="DO91" s="95">
        <v>45697</v>
      </c>
      <c r="DP91" s="119">
        <f t="shared" si="55"/>
        <v>10</v>
      </c>
      <c r="DQ91" s="570"/>
      <c r="DR91" s="123">
        <v>45609</v>
      </c>
      <c r="DS91" s="124">
        <v>45614</v>
      </c>
      <c r="DT91" s="124"/>
      <c r="DU91" s="124">
        <v>45700</v>
      </c>
      <c r="DV91" s="124">
        <v>45711</v>
      </c>
      <c r="DW91" s="119">
        <f t="shared" si="56"/>
        <v>12</v>
      </c>
      <c r="DX91" s="584"/>
      <c r="DY91" s="123">
        <v>45603</v>
      </c>
      <c r="DZ91" s="124">
        <v>45609</v>
      </c>
      <c r="EA91" s="124"/>
      <c r="EB91" s="124">
        <v>45726</v>
      </c>
      <c r="EC91" s="124">
        <v>45738</v>
      </c>
      <c r="ED91" s="119">
        <f t="shared" si="57"/>
        <v>13</v>
      </c>
      <c r="EE91" s="570"/>
      <c r="EF91" s="123">
        <v>45616</v>
      </c>
      <c r="EG91" s="124">
        <v>45625</v>
      </c>
      <c r="EH91" s="124"/>
      <c r="EI91" s="124">
        <v>45742</v>
      </c>
      <c r="EJ91" s="124">
        <v>45746</v>
      </c>
      <c r="EK91" s="119">
        <f t="shared" si="58"/>
        <v>5</v>
      </c>
      <c r="EL91" s="570"/>
      <c r="EM91" s="116">
        <v>45626</v>
      </c>
      <c r="EN91" s="95">
        <v>45628</v>
      </c>
      <c r="EO91" s="95"/>
      <c r="EP91" s="95">
        <v>45747</v>
      </c>
      <c r="EQ91" s="95">
        <v>45752</v>
      </c>
      <c r="ER91" s="119">
        <f t="shared" si="59"/>
        <v>6</v>
      </c>
      <c r="ES91" s="570"/>
      <c r="ET91" s="116">
        <v>45615</v>
      </c>
      <c r="EU91" s="95">
        <v>45616</v>
      </c>
      <c r="EV91" s="95"/>
      <c r="EW91" s="95">
        <v>45741</v>
      </c>
      <c r="EX91" s="95">
        <v>45741</v>
      </c>
      <c r="EY91" s="119">
        <f t="shared" si="60"/>
        <v>1</v>
      </c>
      <c r="EZ91" s="570"/>
      <c r="FA91" s="116">
        <v>45603</v>
      </c>
      <c r="FB91" s="95">
        <v>45609</v>
      </c>
      <c r="FC91" s="95"/>
      <c r="FD91" s="95">
        <v>45641</v>
      </c>
      <c r="FE91" s="95">
        <v>45656</v>
      </c>
      <c r="FF91" s="119">
        <f t="shared" si="61"/>
        <v>16</v>
      </c>
      <c r="FG91" s="570"/>
      <c r="FH91" s="116">
        <v>45597</v>
      </c>
      <c r="FI91" s="95">
        <f t="shared" si="71"/>
        <v>45612</v>
      </c>
      <c r="FJ91" s="95"/>
      <c r="FK91" s="95">
        <v>45658</v>
      </c>
      <c r="FL91" s="95">
        <v>45694</v>
      </c>
      <c r="FM91" s="119">
        <f t="shared" si="62"/>
        <v>37</v>
      </c>
      <c r="FN91" s="144"/>
      <c r="FO91" s="155">
        <f t="shared" si="67"/>
        <v>45616</v>
      </c>
      <c r="FP91" s="95">
        <f t="shared" si="68"/>
        <v>45619</v>
      </c>
      <c r="FQ91" s="121"/>
      <c r="FR91" s="95">
        <v>45742</v>
      </c>
      <c r="FS91" s="95">
        <v>45745</v>
      </c>
      <c r="FT91" s="119">
        <f t="shared" si="63"/>
        <v>4</v>
      </c>
      <c r="FU91" s="570"/>
      <c r="FV91" s="116">
        <f t="shared" si="69"/>
        <v>45628</v>
      </c>
      <c r="FW91" s="95">
        <f t="shared" si="70"/>
        <v>45629</v>
      </c>
      <c r="FX91" s="117"/>
      <c r="FY91" s="95">
        <v>45764</v>
      </c>
      <c r="FZ91" s="95">
        <v>45764</v>
      </c>
      <c r="GA91" s="119">
        <f t="shared" si="64"/>
        <v>1</v>
      </c>
      <c r="GB91" s="570"/>
      <c r="GC91" s="437"/>
      <c r="GD91" s="575"/>
      <c r="GE91" s="572">
        <v>45627</v>
      </c>
      <c r="GG91" s="68"/>
    </row>
    <row r="92" spans="1:189" s="74" customFormat="1" ht="16.5" customHeight="1" x14ac:dyDescent="0.25">
      <c r="A92" s="564" t="s">
        <v>2226</v>
      </c>
      <c r="B92" s="73">
        <f t="shared" si="65"/>
        <v>88</v>
      </c>
      <c r="C92" s="73" t="s">
        <v>31</v>
      </c>
      <c r="D92" s="76" t="s">
        <v>1866</v>
      </c>
      <c r="E92" s="95" t="s">
        <v>1914</v>
      </c>
      <c r="F92" s="565" t="s">
        <v>2160</v>
      </c>
      <c r="G92" s="167" t="s">
        <v>2233</v>
      </c>
      <c r="H92" s="566" t="str">
        <f>VLOOKUP('200WTG PH-II'!E92,'[1]Stone Column Progress'!$C$6:$D$205,2,0)</f>
        <v>Sarita infra</v>
      </c>
      <c r="I92" s="574" t="s">
        <v>390</v>
      </c>
      <c r="J92" s="568">
        <v>528311</v>
      </c>
      <c r="K92" s="569">
        <v>2673276</v>
      </c>
      <c r="L92" s="116">
        <v>45308</v>
      </c>
      <c r="M92" s="95">
        <v>45324</v>
      </c>
      <c r="N92" s="117"/>
      <c r="O92" s="95">
        <v>45308</v>
      </c>
      <c r="P92" s="95">
        <v>45324</v>
      </c>
      <c r="Q92" s="570"/>
      <c r="R92" s="118">
        <f>VLOOKUP(E92,'[1]Stone Column Progress'!$C$6:$K$205,6,0)</f>
        <v>253</v>
      </c>
      <c r="S92" s="73">
        <f>VLOOKUP(E92,'[1]Stone Column Progress'!$C$6:$K$205,8,0)</f>
        <v>253</v>
      </c>
      <c r="T92" s="95">
        <v>45450</v>
      </c>
      <c r="U92" s="95">
        <v>45459</v>
      </c>
      <c r="V92" s="117"/>
      <c r="W92" s="95">
        <v>45558</v>
      </c>
      <c r="X92" s="95">
        <v>45618</v>
      </c>
      <c r="Y92" s="119">
        <f t="shared" si="43"/>
        <v>61</v>
      </c>
      <c r="Z92" s="144"/>
      <c r="AA92" s="156"/>
      <c r="AB92" s="95"/>
      <c r="AC92" s="95"/>
      <c r="AD92" s="117"/>
      <c r="AE92" s="95"/>
      <c r="AF92" s="95"/>
      <c r="AG92" s="570"/>
      <c r="AH92" s="116">
        <v>45545</v>
      </c>
      <c r="AI92" s="95">
        <v>45545</v>
      </c>
      <c r="AJ92" s="117"/>
      <c r="AK92" s="95">
        <v>45628</v>
      </c>
      <c r="AL92" s="95">
        <v>45630</v>
      </c>
      <c r="AM92" s="119">
        <f t="shared" si="44"/>
        <v>3</v>
      </c>
      <c r="AN92" s="120"/>
      <c r="AO92" s="158">
        <v>45546</v>
      </c>
      <c r="AP92" s="130">
        <v>45546</v>
      </c>
      <c r="AQ92" s="130"/>
      <c r="AR92" s="130">
        <v>45630</v>
      </c>
      <c r="AS92" s="130">
        <v>45632</v>
      </c>
      <c r="AT92" s="119">
        <f t="shared" si="45"/>
        <v>3</v>
      </c>
      <c r="AU92" s="571"/>
      <c r="AV92" s="116">
        <v>45547</v>
      </c>
      <c r="AW92" s="95">
        <v>45547</v>
      </c>
      <c r="AX92" s="117"/>
      <c r="AY92" s="95">
        <v>45634</v>
      </c>
      <c r="AZ92" s="95">
        <v>45634</v>
      </c>
      <c r="BA92" s="119">
        <f t="shared" si="46"/>
        <v>1</v>
      </c>
      <c r="BB92" s="144"/>
      <c r="BC92" s="155">
        <v>45548</v>
      </c>
      <c r="BD92" s="95">
        <v>45549</v>
      </c>
      <c r="BE92" s="95"/>
      <c r="BF92" s="95">
        <v>45637</v>
      </c>
      <c r="BG92" s="95">
        <v>45637</v>
      </c>
      <c r="BH92" s="119">
        <f t="shared" si="47"/>
        <v>1</v>
      </c>
      <c r="BI92" s="570"/>
      <c r="BJ92" s="116">
        <v>45553</v>
      </c>
      <c r="BK92" s="95">
        <v>45560</v>
      </c>
      <c r="BL92" s="95"/>
      <c r="BM92" s="95">
        <v>45652</v>
      </c>
      <c r="BN92" s="95">
        <v>45667</v>
      </c>
      <c r="BO92" s="119">
        <f t="shared" si="48"/>
        <v>16</v>
      </c>
      <c r="BP92" s="570"/>
      <c r="BQ92" s="116">
        <v>45563</v>
      </c>
      <c r="BR92" s="95">
        <v>45564</v>
      </c>
      <c r="BS92" s="95"/>
      <c r="BT92" s="95">
        <v>45670</v>
      </c>
      <c r="BU92" s="95">
        <v>45670</v>
      </c>
      <c r="BV92" s="119">
        <f t="shared" si="66"/>
        <v>1</v>
      </c>
      <c r="BW92" s="119">
        <f t="shared" si="49"/>
        <v>43</v>
      </c>
      <c r="BX92" s="570"/>
      <c r="BY92" s="116">
        <v>45566</v>
      </c>
      <c r="BZ92" s="95">
        <v>45572</v>
      </c>
      <c r="CA92" s="117"/>
      <c r="CB92" s="95">
        <v>45675</v>
      </c>
      <c r="CC92" s="95">
        <v>45769</v>
      </c>
      <c r="CD92" s="119">
        <f t="shared" si="50"/>
        <v>95</v>
      </c>
      <c r="CE92" s="570"/>
      <c r="CF92" s="116">
        <v>45566</v>
      </c>
      <c r="CG92" s="95">
        <v>45572</v>
      </c>
      <c r="CH92" s="95"/>
      <c r="CI92" s="95">
        <v>45680</v>
      </c>
      <c r="CJ92" s="95">
        <v>45680</v>
      </c>
      <c r="CK92" s="119">
        <f t="shared" si="51"/>
        <v>1</v>
      </c>
      <c r="CL92" s="119"/>
      <c r="CM92" s="119"/>
      <c r="CN92" s="570"/>
      <c r="CO92" s="116">
        <v>45560</v>
      </c>
      <c r="CP92" s="95">
        <v>45574</v>
      </c>
      <c r="CQ92" s="117"/>
      <c r="CR92" s="95">
        <v>45640</v>
      </c>
      <c r="CS92" s="95">
        <v>45713</v>
      </c>
      <c r="CT92" s="119">
        <f t="shared" si="52"/>
        <v>74</v>
      </c>
      <c r="CU92" s="571"/>
      <c r="CV92" s="116">
        <v>45546</v>
      </c>
      <c r="CW92" s="95">
        <v>45552</v>
      </c>
      <c r="CX92" s="117"/>
      <c r="CY92" s="95">
        <v>45432</v>
      </c>
      <c r="CZ92" s="95">
        <v>45440</v>
      </c>
      <c r="DA92" s="119">
        <f t="shared" si="53"/>
        <v>9</v>
      </c>
      <c r="DB92" s="570"/>
      <c r="DC92" s="116">
        <v>45546</v>
      </c>
      <c r="DD92" s="95">
        <v>45552</v>
      </c>
      <c r="DE92" s="117"/>
      <c r="DF92" s="95">
        <v>45679</v>
      </c>
      <c r="DG92" s="95">
        <v>45688</v>
      </c>
      <c r="DH92" s="119">
        <f t="shared" si="54"/>
        <v>10</v>
      </c>
      <c r="DI92" s="144"/>
      <c r="DJ92" s="156" t="str">
        <f>_xlfn.XLOOKUP(E92,[1]CranePad!$D$4:$D$203,[1]CranePad!$E$4:$E$203,0,0,1)</f>
        <v>GP</v>
      </c>
      <c r="DK92" s="155">
        <v>45570</v>
      </c>
      <c r="DL92" s="95">
        <v>45576</v>
      </c>
      <c r="DM92" s="95"/>
      <c r="DN92" s="95">
        <v>45667</v>
      </c>
      <c r="DO92" s="95">
        <v>45682</v>
      </c>
      <c r="DP92" s="119">
        <f t="shared" si="55"/>
        <v>16</v>
      </c>
      <c r="DQ92" s="570"/>
      <c r="DR92" s="123">
        <v>45587</v>
      </c>
      <c r="DS92" s="124">
        <v>45592</v>
      </c>
      <c r="DT92" s="124"/>
      <c r="DU92" s="124">
        <v>45693</v>
      </c>
      <c r="DV92" s="124">
        <v>45700</v>
      </c>
      <c r="DW92" s="119">
        <f t="shared" si="56"/>
        <v>8</v>
      </c>
      <c r="DX92" s="570"/>
      <c r="DY92" s="123">
        <v>45582</v>
      </c>
      <c r="DZ92" s="124">
        <v>45588</v>
      </c>
      <c r="EA92" s="124"/>
      <c r="EB92" s="124">
        <v>45722</v>
      </c>
      <c r="EC92" s="124">
        <v>45731</v>
      </c>
      <c r="ED92" s="119">
        <f t="shared" si="57"/>
        <v>10</v>
      </c>
      <c r="EE92" s="570"/>
      <c r="EF92" s="123">
        <v>45594</v>
      </c>
      <c r="EG92" s="124">
        <v>45603</v>
      </c>
      <c r="EH92" s="124"/>
      <c r="EI92" s="124">
        <v>45731</v>
      </c>
      <c r="EJ92" s="124">
        <v>45738</v>
      </c>
      <c r="EK92" s="119">
        <f t="shared" si="58"/>
        <v>8</v>
      </c>
      <c r="EL92" s="570"/>
      <c r="EM92" s="116">
        <v>45604</v>
      </c>
      <c r="EN92" s="95">
        <v>45606</v>
      </c>
      <c r="EO92" s="95"/>
      <c r="EP92" s="95">
        <v>45740</v>
      </c>
      <c r="EQ92" s="95">
        <v>45741</v>
      </c>
      <c r="ER92" s="119">
        <f t="shared" si="59"/>
        <v>2</v>
      </c>
      <c r="ES92" s="570"/>
      <c r="ET92" s="116">
        <v>45594</v>
      </c>
      <c r="EU92" s="95">
        <v>45595</v>
      </c>
      <c r="EV92" s="95"/>
      <c r="EW92" s="95">
        <v>45743</v>
      </c>
      <c r="EX92" s="95">
        <v>45743</v>
      </c>
      <c r="EY92" s="119">
        <f t="shared" si="60"/>
        <v>1</v>
      </c>
      <c r="EZ92" s="570"/>
      <c r="FA92" s="116">
        <v>45584</v>
      </c>
      <c r="FB92" s="95">
        <v>45590</v>
      </c>
      <c r="FC92" s="95"/>
      <c r="FD92" s="95">
        <v>45631</v>
      </c>
      <c r="FE92" s="95">
        <v>45637</v>
      </c>
      <c r="FF92" s="119">
        <f t="shared" si="61"/>
        <v>7</v>
      </c>
      <c r="FG92" s="570"/>
      <c r="FH92" s="116">
        <v>45570</v>
      </c>
      <c r="FI92" s="95">
        <f t="shared" si="71"/>
        <v>45585</v>
      </c>
      <c r="FJ92" s="95"/>
      <c r="FK92" s="95">
        <v>45672</v>
      </c>
      <c r="FL92" s="95">
        <v>45694</v>
      </c>
      <c r="FM92" s="119">
        <f t="shared" si="62"/>
        <v>23</v>
      </c>
      <c r="FN92" s="144"/>
      <c r="FO92" s="155">
        <f t="shared" si="67"/>
        <v>45595</v>
      </c>
      <c r="FP92" s="95">
        <f t="shared" si="68"/>
        <v>45598</v>
      </c>
      <c r="FQ92" s="121"/>
      <c r="FR92" s="95">
        <v>45740</v>
      </c>
      <c r="FS92" s="95">
        <v>45741</v>
      </c>
      <c r="FT92" s="119">
        <f t="shared" si="63"/>
        <v>2</v>
      </c>
      <c r="FU92" s="570"/>
      <c r="FV92" s="116">
        <f t="shared" si="69"/>
        <v>45606</v>
      </c>
      <c r="FW92" s="95">
        <f t="shared" si="70"/>
        <v>45607</v>
      </c>
      <c r="FX92" s="117"/>
      <c r="FY92" s="95">
        <v>45747</v>
      </c>
      <c r="FZ92" s="95">
        <v>45748</v>
      </c>
      <c r="GA92" s="119">
        <f t="shared" si="64"/>
        <v>2</v>
      </c>
      <c r="GB92" s="570"/>
      <c r="GC92" s="437"/>
      <c r="GD92" s="575"/>
      <c r="GE92" s="572">
        <v>45627</v>
      </c>
      <c r="GG92" s="68"/>
    </row>
    <row r="93" spans="1:189" s="74" customFormat="1" ht="16.5" customHeight="1" x14ac:dyDescent="0.25">
      <c r="A93" s="564" t="s">
        <v>2239</v>
      </c>
      <c r="B93" s="73">
        <f t="shared" si="65"/>
        <v>89</v>
      </c>
      <c r="C93" s="73" t="s">
        <v>31</v>
      </c>
      <c r="D93" s="75" t="s">
        <v>1868</v>
      </c>
      <c r="E93" s="95" t="s">
        <v>1915</v>
      </c>
      <c r="F93" s="565" t="s">
        <v>2160</v>
      </c>
      <c r="G93" s="167" t="s">
        <v>2213</v>
      </c>
      <c r="H93" s="566" t="str">
        <f>VLOOKUP('200WTG PH-II'!E93,'[1]Stone Column Progress'!$C$6:$D$205,2,0)</f>
        <v>Bauer</v>
      </c>
      <c r="I93" s="574" t="s">
        <v>390</v>
      </c>
      <c r="J93" s="568">
        <v>531279</v>
      </c>
      <c r="K93" s="569">
        <v>2674110</v>
      </c>
      <c r="L93" s="116">
        <v>45325</v>
      </c>
      <c r="M93" s="95">
        <v>45326</v>
      </c>
      <c r="N93" s="117"/>
      <c r="O93" s="95">
        <v>45325</v>
      </c>
      <c r="P93" s="95">
        <v>45326</v>
      </c>
      <c r="Q93" s="570"/>
      <c r="R93" s="118">
        <f>VLOOKUP(E93,'[1]Stone Column Progress'!$C$6:$K$205,6,0)</f>
        <v>253</v>
      </c>
      <c r="S93" s="73">
        <f>VLOOKUP(E93,'[1]Stone Column Progress'!$C$6:$K$205,8,0)</f>
        <v>253</v>
      </c>
      <c r="T93" s="95">
        <v>45442</v>
      </c>
      <c r="U93" s="95">
        <v>45451</v>
      </c>
      <c r="V93" s="117"/>
      <c r="W93" s="95">
        <v>45621</v>
      </c>
      <c r="X93" s="95">
        <v>45628</v>
      </c>
      <c r="Y93" s="119">
        <f t="shared" si="43"/>
        <v>8</v>
      </c>
      <c r="Z93" s="144"/>
      <c r="AA93" s="156"/>
      <c r="AB93" s="95"/>
      <c r="AC93" s="95"/>
      <c r="AD93" s="117"/>
      <c r="AE93" s="95"/>
      <c r="AF93" s="95"/>
      <c r="AG93" s="570"/>
      <c r="AH93" s="116">
        <v>45582</v>
      </c>
      <c r="AI93" s="95">
        <v>45582</v>
      </c>
      <c r="AJ93" s="117"/>
      <c r="AK93" s="95">
        <v>45632</v>
      </c>
      <c r="AL93" s="95">
        <v>45635</v>
      </c>
      <c r="AM93" s="119">
        <f t="shared" si="44"/>
        <v>4</v>
      </c>
      <c r="AN93" s="120"/>
      <c r="AO93" s="158">
        <v>45583</v>
      </c>
      <c r="AP93" s="130">
        <v>45583</v>
      </c>
      <c r="AQ93" s="130"/>
      <c r="AR93" s="130">
        <v>45637</v>
      </c>
      <c r="AS93" s="130">
        <v>45638</v>
      </c>
      <c r="AT93" s="119">
        <f t="shared" si="45"/>
        <v>2</v>
      </c>
      <c r="AU93" s="571"/>
      <c r="AV93" s="116">
        <v>45584</v>
      </c>
      <c r="AW93" s="95">
        <v>45584</v>
      </c>
      <c r="AX93" s="117"/>
      <c r="AY93" s="95">
        <v>45638</v>
      </c>
      <c r="AZ93" s="95">
        <v>45638</v>
      </c>
      <c r="BA93" s="119">
        <f t="shared" si="46"/>
        <v>1</v>
      </c>
      <c r="BB93" s="144"/>
      <c r="BC93" s="155">
        <v>45585</v>
      </c>
      <c r="BD93" s="95">
        <v>45586</v>
      </c>
      <c r="BE93" s="95"/>
      <c r="BF93" s="95">
        <v>45642</v>
      </c>
      <c r="BG93" s="95">
        <v>45642</v>
      </c>
      <c r="BH93" s="119">
        <f t="shared" si="47"/>
        <v>1</v>
      </c>
      <c r="BI93" s="570"/>
      <c r="BJ93" s="116">
        <v>45598</v>
      </c>
      <c r="BK93" s="95">
        <v>45605</v>
      </c>
      <c r="BL93" s="95"/>
      <c r="BM93" s="95">
        <v>45652</v>
      </c>
      <c r="BN93" s="95">
        <v>45657</v>
      </c>
      <c r="BO93" s="119">
        <f t="shared" si="48"/>
        <v>6</v>
      </c>
      <c r="BP93" s="570"/>
      <c r="BQ93" s="116">
        <v>45608</v>
      </c>
      <c r="BR93" s="95">
        <v>45609</v>
      </c>
      <c r="BS93" s="95"/>
      <c r="BT93" s="95">
        <v>45658</v>
      </c>
      <c r="BU93" s="95">
        <v>45659</v>
      </c>
      <c r="BV93" s="119">
        <f t="shared" si="66"/>
        <v>2</v>
      </c>
      <c r="BW93" s="119">
        <f t="shared" si="49"/>
        <v>28</v>
      </c>
      <c r="BX93" s="570"/>
      <c r="BY93" s="116">
        <v>45611</v>
      </c>
      <c r="BZ93" s="95">
        <v>45617</v>
      </c>
      <c r="CA93" s="117"/>
      <c r="CB93" s="95">
        <v>45663</v>
      </c>
      <c r="CC93" s="95">
        <v>45726</v>
      </c>
      <c r="CD93" s="119">
        <f t="shared" si="50"/>
        <v>64</v>
      </c>
      <c r="CE93" s="570"/>
      <c r="CF93" s="116">
        <v>45611</v>
      </c>
      <c r="CG93" s="95">
        <v>45617</v>
      </c>
      <c r="CH93" s="95"/>
      <c r="CI93" s="95">
        <v>45664</v>
      </c>
      <c r="CJ93" s="95">
        <v>45664</v>
      </c>
      <c r="CK93" s="119">
        <f t="shared" si="51"/>
        <v>1</v>
      </c>
      <c r="CL93" s="119"/>
      <c r="CM93" s="119"/>
      <c r="CN93" s="570"/>
      <c r="CO93" s="116">
        <v>45605</v>
      </c>
      <c r="CP93" s="95">
        <v>45619</v>
      </c>
      <c r="CQ93" s="117"/>
      <c r="CR93" s="95">
        <v>45632</v>
      </c>
      <c r="CS93" s="95">
        <v>45699</v>
      </c>
      <c r="CT93" s="119">
        <f t="shared" si="52"/>
        <v>68</v>
      </c>
      <c r="CU93" s="571"/>
      <c r="CV93" s="116">
        <v>45577</v>
      </c>
      <c r="CW93" s="95">
        <v>45583</v>
      </c>
      <c r="CX93" s="117"/>
      <c r="CY93" s="95" t="s">
        <v>2142</v>
      </c>
      <c r="CZ93" s="95" t="s">
        <v>2142</v>
      </c>
      <c r="DA93" s="119" t="e">
        <f t="shared" si="53"/>
        <v>#VALUE!</v>
      </c>
      <c r="DB93" s="570"/>
      <c r="DC93" s="116">
        <v>45577</v>
      </c>
      <c r="DD93" s="95">
        <v>45583</v>
      </c>
      <c r="DE93" s="117"/>
      <c r="DF93" s="95">
        <v>45662</v>
      </c>
      <c r="DG93" s="95">
        <v>45672</v>
      </c>
      <c r="DH93" s="119">
        <f t="shared" si="54"/>
        <v>11</v>
      </c>
      <c r="DI93" s="144"/>
      <c r="DJ93" s="156" t="str">
        <f>_xlfn.XLOOKUP(E93,[1]CranePad!$D$4:$D$203,[1]CranePad!$E$4:$E$203,0,0,1)</f>
        <v>Odhav</v>
      </c>
      <c r="DK93" s="155">
        <v>45615</v>
      </c>
      <c r="DL93" s="95">
        <v>45621</v>
      </c>
      <c r="DM93" s="95"/>
      <c r="DN93" s="95">
        <v>45646</v>
      </c>
      <c r="DO93" s="95">
        <v>45674</v>
      </c>
      <c r="DP93" s="119">
        <f t="shared" si="55"/>
        <v>29</v>
      </c>
      <c r="DQ93" s="570"/>
      <c r="DR93" s="123">
        <v>45643</v>
      </c>
      <c r="DS93" s="124">
        <v>45648</v>
      </c>
      <c r="DT93" s="124"/>
      <c r="DU93" s="124">
        <v>45686</v>
      </c>
      <c r="DV93" s="124">
        <v>45693</v>
      </c>
      <c r="DW93" s="119">
        <f t="shared" si="56"/>
        <v>8</v>
      </c>
      <c r="DX93" s="570"/>
      <c r="DY93" s="123">
        <v>45627</v>
      </c>
      <c r="DZ93" s="124">
        <v>45633</v>
      </c>
      <c r="EA93" s="124"/>
      <c r="EB93" s="124">
        <v>45705</v>
      </c>
      <c r="EC93" s="124">
        <v>45724</v>
      </c>
      <c r="ED93" s="119">
        <f t="shared" si="57"/>
        <v>20</v>
      </c>
      <c r="EE93" s="570"/>
      <c r="EF93" s="123">
        <v>45650</v>
      </c>
      <c r="EG93" s="124">
        <v>45656</v>
      </c>
      <c r="EH93" s="124"/>
      <c r="EI93" s="124">
        <v>45698</v>
      </c>
      <c r="EJ93" s="124">
        <v>45705</v>
      </c>
      <c r="EK93" s="119">
        <f t="shared" si="58"/>
        <v>8</v>
      </c>
      <c r="EL93" s="570"/>
      <c r="EM93" s="116">
        <v>45657</v>
      </c>
      <c r="EN93" s="95">
        <v>45659</v>
      </c>
      <c r="EO93" s="95"/>
      <c r="EP93" s="95">
        <v>45705</v>
      </c>
      <c r="EQ93" s="95">
        <v>45709</v>
      </c>
      <c r="ER93" s="119">
        <f t="shared" si="59"/>
        <v>5</v>
      </c>
      <c r="ES93" s="570"/>
      <c r="ET93" s="116">
        <v>45639</v>
      </c>
      <c r="EU93" s="95">
        <v>45640</v>
      </c>
      <c r="EV93" s="95"/>
      <c r="EW93" s="95">
        <v>45729</v>
      </c>
      <c r="EX93" s="95">
        <v>45729</v>
      </c>
      <c r="EY93" s="119">
        <f t="shared" si="60"/>
        <v>1</v>
      </c>
      <c r="EZ93" s="570"/>
      <c r="FA93" s="116">
        <v>45627</v>
      </c>
      <c r="FB93" s="95">
        <v>45633</v>
      </c>
      <c r="FC93" s="95"/>
      <c r="FD93" s="95">
        <v>45643</v>
      </c>
      <c r="FE93" s="95">
        <v>45729</v>
      </c>
      <c r="FF93" s="119">
        <f t="shared" si="61"/>
        <v>87</v>
      </c>
      <c r="FG93" s="570"/>
      <c r="FH93" s="116">
        <v>45616</v>
      </c>
      <c r="FI93" s="95">
        <f t="shared" si="71"/>
        <v>45631</v>
      </c>
      <c r="FJ93" s="95"/>
      <c r="FK93" s="95">
        <v>45687</v>
      </c>
      <c r="FL93" s="95">
        <v>45707</v>
      </c>
      <c r="FM93" s="119">
        <f t="shared" si="62"/>
        <v>21</v>
      </c>
      <c r="FN93" s="144"/>
      <c r="FO93" s="155">
        <f t="shared" si="67"/>
        <v>45640</v>
      </c>
      <c r="FP93" s="95">
        <f t="shared" si="68"/>
        <v>45643</v>
      </c>
      <c r="FQ93" s="121"/>
      <c r="FR93" s="95">
        <v>45733</v>
      </c>
      <c r="FS93" s="95">
        <v>45734</v>
      </c>
      <c r="FT93" s="119">
        <f t="shared" si="63"/>
        <v>2</v>
      </c>
      <c r="FU93" s="570"/>
      <c r="FV93" s="116">
        <f t="shared" si="69"/>
        <v>45659</v>
      </c>
      <c r="FW93" s="95">
        <f t="shared" si="70"/>
        <v>45660</v>
      </c>
      <c r="FX93" s="117"/>
      <c r="FY93" s="95">
        <v>45735</v>
      </c>
      <c r="FZ93" s="95">
        <v>45735</v>
      </c>
      <c r="GA93" s="119">
        <f t="shared" si="64"/>
        <v>1</v>
      </c>
      <c r="GB93" s="570"/>
      <c r="GC93" s="437"/>
      <c r="GD93" s="575"/>
      <c r="GE93" s="572">
        <v>45627</v>
      </c>
      <c r="GG93" s="68"/>
    </row>
    <row r="94" spans="1:189" s="74" customFormat="1" ht="16.5" customHeight="1" x14ac:dyDescent="0.25">
      <c r="A94" s="564" t="s">
        <v>2244</v>
      </c>
      <c r="B94" s="73">
        <f t="shared" si="65"/>
        <v>90</v>
      </c>
      <c r="C94" s="73" t="s">
        <v>31</v>
      </c>
      <c r="D94" s="75" t="s">
        <v>1868</v>
      </c>
      <c r="E94" s="95" t="s">
        <v>1916</v>
      </c>
      <c r="F94" s="565" t="s">
        <v>2160</v>
      </c>
      <c r="G94" s="167" t="s">
        <v>2213</v>
      </c>
      <c r="H94" s="566" t="str">
        <f>VLOOKUP('200WTG PH-II'!E94,'[1]Stone Column Progress'!$C$6:$D$205,2,0)</f>
        <v>Bauer</v>
      </c>
      <c r="I94" s="574" t="s">
        <v>390</v>
      </c>
      <c r="J94" s="568">
        <v>530446</v>
      </c>
      <c r="K94" s="569">
        <v>2674375</v>
      </c>
      <c r="L94" s="116">
        <v>45311</v>
      </c>
      <c r="M94" s="95">
        <v>45324</v>
      </c>
      <c r="N94" s="117"/>
      <c r="O94" s="95">
        <v>45311</v>
      </c>
      <c r="P94" s="95">
        <v>45324</v>
      </c>
      <c r="Q94" s="570"/>
      <c r="R94" s="118">
        <f>VLOOKUP(E94,'[1]Stone Column Progress'!$C$6:$K$205,6,0)</f>
        <v>211</v>
      </c>
      <c r="S94" s="73">
        <f>VLOOKUP(E94,'[1]Stone Column Progress'!$C$6:$K$205,8,0)</f>
        <v>211</v>
      </c>
      <c r="T94" s="95">
        <v>45432</v>
      </c>
      <c r="U94" s="95">
        <v>45441</v>
      </c>
      <c r="V94" s="117"/>
      <c r="W94" s="95">
        <v>45609</v>
      </c>
      <c r="X94" s="95">
        <v>45617</v>
      </c>
      <c r="Y94" s="119">
        <f t="shared" si="43"/>
        <v>9</v>
      </c>
      <c r="Z94" s="144"/>
      <c r="AA94" s="156"/>
      <c r="AB94" s="95"/>
      <c r="AC94" s="95"/>
      <c r="AD94" s="117"/>
      <c r="AE94" s="95"/>
      <c r="AF94" s="95"/>
      <c r="AG94" s="570"/>
      <c r="AH94" s="116">
        <v>45571</v>
      </c>
      <c r="AI94" s="95">
        <v>45571</v>
      </c>
      <c r="AJ94" s="117"/>
      <c r="AK94" s="95">
        <v>45633</v>
      </c>
      <c r="AL94" s="95">
        <v>45636</v>
      </c>
      <c r="AM94" s="119">
        <f t="shared" si="44"/>
        <v>4</v>
      </c>
      <c r="AN94" s="120"/>
      <c r="AO94" s="158">
        <v>45572</v>
      </c>
      <c r="AP94" s="130">
        <v>45572</v>
      </c>
      <c r="AQ94" s="130"/>
      <c r="AR94" s="130">
        <v>45638</v>
      </c>
      <c r="AS94" s="130">
        <v>45642</v>
      </c>
      <c r="AT94" s="119">
        <f t="shared" si="45"/>
        <v>5</v>
      </c>
      <c r="AU94" s="571"/>
      <c r="AV94" s="116">
        <v>45573</v>
      </c>
      <c r="AW94" s="95">
        <v>45573</v>
      </c>
      <c r="AX94" s="117"/>
      <c r="AY94" s="95">
        <v>45645</v>
      </c>
      <c r="AZ94" s="95">
        <v>45645</v>
      </c>
      <c r="BA94" s="119">
        <f t="shared" si="46"/>
        <v>1</v>
      </c>
      <c r="BB94" s="144"/>
      <c r="BC94" s="155">
        <v>45574</v>
      </c>
      <c r="BD94" s="95">
        <v>45575</v>
      </c>
      <c r="BE94" s="95"/>
      <c r="BF94" s="95">
        <v>45648</v>
      </c>
      <c r="BG94" s="95">
        <v>45648</v>
      </c>
      <c r="BH94" s="119">
        <f t="shared" si="47"/>
        <v>1</v>
      </c>
      <c r="BI94" s="570"/>
      <c r="BJ94" s="116">
        <v>45583</v>
      </c>
      <c r="BK94" s="95">
        <v>45590</v>
      </c>
      <c r="BL94" s="95"/>
      <c r="BM94" s="95">
        <v>45657</v>
      </c>
      <c r="BN94" s="95">
        <v>45675</v>
      </c>
      <c r="BO94" s="119">
        <f t="shared" si="48"/>
        <v>19</v>
      </c>
      <c r="BP94" s="570"/>
      <c r="BQ94" s="116">
        <v>45593</v>
      </c>
      <c r="BR94" s="95">
        <v>45594</v>
      </c>
      <c r="BS94" s="95"/>
      <c r="BT94" s="95">
        <v>45675</v>
      </c>
      <c r="BU94" s="95">
        <v>45676</v>
      </c>
      <c r="BV94" s="119">
        <f t="shared" si="66"/>
        <v>2</v>
      </c>
      <c r="BW94" s="119">
        <f t="shared" si="49"/>
        <v>44</v>
      </c>
      <c r="BX94" s="570"/>
      <c r="BY94" s="116">
        <v>45596</v>
      </c>
      <c r="BZ94" s="95">
        <v>45602</v>
      </c>
      <c r="CA94" s="117"/>
      <c r="CB94" s="95">
        <v>45688</v>
      </c>
      <c r="CC94" s="95">
        <v>45731</v>
      </c>
      <c r="CD94" s="119">
        <f t="shared" si="50"/>
        <v>44</v>
      </c>
      <c r="CE94" s="570"/>
      <c r="CF94" s="116">
        <v>45596</v>
      </c>
      <c r="CG94" s="95">
        <v>45602</v>
      </c>
      <c r="CH94" s="95"/>
      <c r="CI94" s="95">
        <v>45684</v>
      </c>
      <c r="CJ94" s="95">
        <v>45684</v>
      </c>
      <c r="CK94" s="119">
        <f t="shared" si="51"/>
        <v>1</v>
      </c>
      <c r="CL94" s="119"/>
      <c r="CM94" s="119"/>
      <c r="CN94" s="570"/>
      <c r="CO94" s="116">
        <v>45590</v>
      </c>
      <c r="CP94" s="95">
        <v>45604</v>
      </c>
      <c r="CQ94" s="117"/>
      <c r="CR94" s="95">
        <v>45637</v>
      </c>
      <c r="CS94" s="95">
        <v>45696</v>
      </c>
      <c r="CT94" s="119">
        <f t="shared" si="52"/>
        <v>60</v>
      </c>
      <c r="CU94" s="571"/>
      <c r="CV94" s="116">
        <v>45561</v>
      </c>
      <c r="CW94" s="95">
        <v>45567</v>
      </c>
      <c r="CX94" s="117"/>
      <c r="CY94" s="95" t="s">
        <v>2142</v>
      </c>
      <c r="CZ94" s="95" t="s">
        <v>2142</v>
      </c>
      <c r="DA94" s="119" t="e">
        <f t="shared" si="53"/>
        <v>#VALUE!</v>
      </c>
      <c r="DB94" s="570"/>
      <c r="DC94" s="116">
        <v>45561</v>
      </c>
      <c r="DD94" s="95">
        <v>45567</v>
      </c>
      <c r="DE94" s="117"/>
      <c r="DF94" s="95">
        <v>45669</v>
      </c>
      <c r="DG94" s="95">
        <v>45679</v>
      </c>
      <c r="DH94" s="119">
        <f t="shared" si="54"/>
        <v>11</v>
      </c>
      <c r="DI94" s="144"/>
      <c r="DJ94" s="156" t="str">
        <f>_xlfn.XLOOKUP(E94,[1]CranePad!$D$4:$D$203,[1]CranePad!$E$4:$E$203,0,0,1)</f>
        <v>SS Jadeja</v>
      </c>
      <c r="DK94" s="155">
        <v>45600</v>
      </c>
      <c r="DL94" s="95">
        <v>45606</v>
      </c>
      <c r="DM94" s="95"/>
      <c r="DN94" s="95">
        <v>45667</v>
      </c>
      <c r="DO94" s="95">
        <v>45690</v>
      </c>
      <c r="DP94" s="119">
        <f t="shared" si="55"/>
        <v>24</v>
      </c>
      <c r="DQ94" s="570"/>
      <c r="DR94" s="123">
        <v>45619</v>
      </c>
      <c r="DS94" s="124">
        <v>45624</v>
      </c>
      <c r="DT94" s="124"/>
      <c r="DU94" s="124">
        <v>45695</v>
      </c>
      <c r="DV94" s="124">
        <v>45702</v>
      </c>
      <c r="DW94" s="119">
        <f t="shared" si="56"/>
        <v>8</v>
      </c>
      <c r="DX94" s="570"/>
      <c r="DY94" s="123">
        <v>45612</v>
      </c>
      <c r="DZ94" s="124">
        <v>45618</v>
      </c>
      <c r="EA94" s="124"/>
      <c r="EB94" s="124">
        <v>45707</v>
      </c>
      <c r="EC94" s="124">
        <v>45723</v>
      </c>
      <c r="ED94" s="119">
        <f t="shared" si="57"/>
        <v>17</v>
      </c>
      <c r="EE94" s="570"/>
      <c r="EF94" s="123">
        <v>45626</v>
      </c>
      <c r="EG94" s="124">
        <v>45635</v>
      </c>
      <c r="EH94" s="124"/>
      <c r="EI94" s="124">
        <v>45728</v>
      </c>
      <c r="EJ94" s="124">
        <v>45733</v>
      </c>
      <c r="EK94" s="119">
        <f t="shared" si="58"/>
        <v>6</v>
      </c>
      <c r="EL94" s="570"/>
      <c r="EM94" s="116">
        <v>45636</v>
      </c>
      <c r="EN94" s="95">
        <v>45638</v>
      </c>
      <c r="EO94" s="95"/>
      <c r="EP94" s="95">
        <v>45734</v>
      </c>
      <c r="EQ94" s="95">
        <v>45735</v>
      </c>
      <c r="ER94" s="119">
        <f t="shared" si="59"/>
        <v>2</v>
      </c>
      <c r="ES94" s="570"/>
      <c r="ET94" s="116">
        <v>45624</v>
      </c>
      <c r="EU94" s="95">
        <v>45625</v>
      </c>
      <c r="EV94" s="95"/>
      <c r="EW94" s="95">
        <v>45729</v>
      </c>
      <c r="EX94" s="95">
        <v>45729</v>
      </c>
      <c r="EY94" s="119">
        <f t="shared" si="60"/>
        <v>1</v>
      </c>
      <c r="EZ94" s="570"/>
      <c r="FA94" s="116">
        <v>45612</v>
      </c>
      <c r="FB94" s="95">
        <v>45618</v>
      </c>
      <c r="FC94" s="95"/>
      <c r="FD94" s="95">
        <v>45682</v>
      </c>
      <c r="FE94" s="95">
        <v>45725</v>
      </c>
      <c r="FF94" s="119">
        <f t="shared" si="61"/>
        <v>44</v>
      </c>
      <c r="FG94" s="570"/>
      <c r="FH94" s="116">
        <v>45597</v>
      </c>
      <c r="FI94" s="95">
        <f t="shared" si="71"/>
        <v>45612</v>
      </c>
      <c r="FJ94" s="95"/>
      <c r="FK94" s="95">
        <v>45687</v>
      </c>
      <c r="FL94" s="95">
        <v>45707</v>
      </c>
      <c r="FM94" s="119">
        <f t="shared" si="62"/>
        <v>21</v>
      </c>
      <c r="FN94" s="144"/>
      <c r="FO94" s="155">
        <f t="shared" si="67"/>
        <v>45625</v>
      </c>
      <c r="FP94" s="95">
        <f t="shared" si="68"/>
        <v>45628</v>
      </c>
      <c r="FQ94" s="121"/>
      <c r="FR94" s="95">
        <v>45733</v>
      </c>
      <c r="FS94" s="95">
        <v>45734</v>
      </c>
      <c r="FT94" s="119">
        <f t="shared" si="63"/>
        <v>2</v>
      </c>
      <c r="FU94" s="570"/>
      <c r="FV94" s="116">
        <f t="shared" si="69"/>
        <v>45638</v>
      </c>
      <c r="FW94" s="95">
        <f t="shared" si="70"/>
        <v>45639</v>
      </c>
      <c r="FX94" s="117"/>
      <c r="FY94" s="95">
        <v>45735</v>
      </c>
      <c r="FZ94" s="95">
        <v>45735</v>
      </c>
      <c r="GA94" s="119">
        <f t="shared" si="64"/>
        <v>1</v>
      </c>
      <c r="GB94" s="570"/>
      <c r="GC94" s="437"/>
      <c r="GD94" s="575"/>
      <c r="GE94" s="572">
        <v>45627</v>
      </c>
      <c r="GG94" s="68"/>
    </row>
    <row r="95" spans="1:189" s="74" customFormat="1" ht="16.5" customHeight="1" x14ac:dyDescent="0.25">
      <c r="A95" s="564" t="s">
        <v>413</v>
      </c>
      <c r="B95" s="73">
        <f t="shared" si="65"/>
        <v>91</v>
      </c>
      <c r="C95" s="73" t="s">
        <v>31</v>
      </c>
      <c r="D95" s="75" t="s">
        <v>1868</v>
      </c>
      <c r="E95" s="95" t="s">
        <v>1917</v>
      </c>
      <c r="F95" s="565" t="s">
        <v>2160</v>
      </c>
      <c r="G95" s="167" t="s">
        <v>2213</v>
      </c>
      <c r="H95" s="566" t="str">
        <f>VLOOKUP('200WTG PH-II'!E95,'[1]Stone Column Progress'!$C$6:$D$205,2,0)</f>
        <v>Bauer</v>
      </c>
      <c r="I95" s="574" t="s">
        <v>390</v>
      </c>
      <c r="J95" s="568">
        <v>529606</v>
      </c>
      <c r="K95" s="569">
        <v>2674680</v>
      </c>
      <c r="L95" s="116">
        <v>45311</v>
      </c>
      <c r="M95" s="95">
        <v>45324</v>
      </c>
      <c r="N95" s="117"/>
      <c r="O95" s="95">
        <v>45311</v>
      </c>
      <c r="P95" s="95">
        <v>45324</v>
      </c>
      <c r="Q95" s="570"/>
      <c r="R95" s="118">
        <f>VLOOKUP(E95,'[1]Stone Column Progress'!$C$6:$K$205,6,0)</f>
        <v>253</v>
      </c>
      <c r="S95" s="73">
        <f>VLOOKUP(E95,'[1]Stone Column Progress'!$C$6:$K$205,8,0)</f>
        <v>253</v>
      </c>
      <c r="T95" s="95">
        <v>45430</v>
      </c>
      <c r="U95" s="95">
        <v>45439</v>
      </c>
      <c r="V95" s="117"/>
      <c r="W95" s="95">
        <v>45600</v>
      </c>
      <c r="X95" s="95">
        <v>45609</v>
      </c>
      <c r="Y95" s="119">
        <f t="shared" si="43"/>
        <v>10</v>
      </c>
      <c r="Z95" s="144"/>
      <c r="AA95" s="155" t="s">
        <v>389</v>
      </c>
      <c r="AB95" s="95">
        <v>45629</v>
      </c>
      <c r="AC95" s="95">
        <v>45638</v>
      </c>
      <c r="AD95" s="117"/>
      <c r="AE95" s="95">
        <v>45624</v>
      </c>
      <c r="AF95" s="95">
        <v>45645</v>
      </c>
      <c r="AG95" s="570"/>
      <c r="AH95" s="116">
        <v>45565</v>
      </c>
      <c r="AI95" s="95">
        <v>45565</v>
      </c>
      <c r="AJ95" s="117"/>
      <c r="AK95" s="95">
        <v>45660</v>
      </c>
      <c r="AL95" s="95">
        <v>45661</v>
      </c>
      <c r="AM95" s="119">
        <f t="shared" si="44"/>
        <v>2</v>
      </c>
      <c r="AN95" s="120"/>
      <c r="AO95" s="158">
        <v>45566</v>
      </c>
      <c r="AP95" s="130">
        <v>45566</v>
      </c>
      <c r="AQ95" s="130"/>
      <c r="AR95" s="130">
        <v>45662</v>
      </c>
      <c r="AS95" s="130">
        <v>45663</v>
      </c>
      <c r="AT95" s="119">
        <f t="shared" si="45"/>
        <v>2</v>
      </c>
      <c r="AU95" s="571"/>
      <c r="AV95" s="116">
        <v>45567</v>
      </c>
      <c r="AW95" s="95">
        <v>45567</v>
      </c>
      <c r="AX95" s="117"/>
      <c r="AY95" s="95">
        <v>45663</v>
      </c>
      <c r="AZ95" s="95">
        <v>45663</v>
      </c>
      <c r="BA95" s="119">
        <f t="shared" si="46"/>
        <v>1</v>
      </c>
      <c r="BB95" s="144"/>
      <c r="BC95" s="155">
        <v>45568</v>
      </c>
      <c r="BD95" s="95">
        <v>45569</v>
      </c>
      <c r="BE95" s="95"/>
      <c r="BF95" s="95">
        <v>45664</v>
      </c>
      <c r="BG95" s="95">
        <v>45665</v>
      </c>
      <c r="BH95" s="119">
        <f t="shared" si="47"/>
        <v>2</v>
      </c>
      <c r="BI95" s="570"/>
      <c r="BJ95" s="116">
        <v>45575</v>
      </c>
      <c r="BK95" s="95">
        <v>45582</v>
      </c>
      <c r="BL95" s="95"/>
      <c r="BM95" s="95">
        <v>45672</v>
      </c>
      <c r="BN95" s="95">
        <v>45676</v>
      </c>
      <c r="BO95" s="119">
        <f t="shared" si="48"/>
        <v>5</v>
      </c>
      <c r="BP95" s="570"/>
      <c r="BQ95" s="116">
        <v>45585</v>
      </c>
      <c r="BR95" s="95">
        <v>45586</v>
      </c>
      <c r="BS95" s="95"/>
      <c r="BT95" s="95">
        <v>45676</v>
      </c>
      <c r="BU95" s="95">
        <v>45677</v>
      </c>
      <c r="BV95" s="119">
        <f t="shared" si="66"/>
        <v>2</v>
      </c>
      <c r="BW95" s="119">
        <f t="shared" si="49"/>
        <v>18</v>
      </c>
      <c r="BX95" s="570"/>
      <c r="BY95" s="116">
        <v>45588</v>
      </c>
      <c r="BZ95" s="95">
        <v>45594</v>
      </c>
      <c r="CA95" s="117"/>
      <c r="CB95" s="95">
        <v>45683</v>
      </c>
      <c r="CC95" s="95">
        <v>45738</v>
      </c>
      <c r="CD95" s="119">
        <f t="shared" si="50"/>
        <v>56</v>
      </c>
      <c r="CE95" s="570"/>
      <c r="CF95" s="116">
        <v>45588</v>
      </c>
      <c r="CG95" s="95">
        <v>45594</v>
      </c>
      <c r="CH95" s="95"/>
      <c r="CI95" s="95">
        <v>45689</v>
      </c>
      <c r="CJ95" s="95">
        <v>45689</v>
      </c>
      <c r="CK95" s="119">
        <f t="shared" si="51"/>
        <v>1</v>
      </c>
      <c r="CL95" s="119"/>
      <c r="CM95" s="119"/>
      <c r="CN95" s="570"/>
      <c r="CO95" s="116">
        <v>45582</v>
      </c>
      <c r="CP95" s="95">
        <v>45596</v>
      </c>
      <c r="CQ95" s="117"/>
      <c r="CR95" s="95">
        <v>45662</v>
      </c>
      <c r="CS95" s="95">
        <v>45686</v>
      </c>
      <c r="CT95" s="119">
        <f t="shared" si="52"/>
        <v>25</v>
      </c>
      <c r="CU95" s="571"/>
      <c r="CV95" s="116">
        <v>45553</v>
      </c>
      <c r="CW95" s="95">
        <v>45559</v>
      </c>
      <c r="CX95" s="117"/>
      <c r="CY95" s="95" t="s">
        <v>2142</v>
      </c>
      <c r="CZ95" s="95" t="s">
        <v>2142</v>
      </c>
      <c r="DA95" s="119" t="e">
        <f t="shared" si="53"/>
        <v>#VALUE!</v>
      </c>
      <c r="DB95" s="570"/>
      <c r="DC95" s="116">
        <v>45553</v>
      </c>
      <c r="DD95" s="95">
        <v>45559</v>
      </c>
      <c r="DE95" s="117"/>
      <c r="DF95" s="95">
        <v>45693</v>
      </c>
      <c r="DG95" s="95">
        <v>45703</v>
      </c>
      <c r="DH95" s="119">
        <f t="shared" si="54"/>
        <v>11</v>
      </c>
      <c r="DI95" s="144"/>
      <c r="DJ95" s="156" t="str">
        <f>_xlfn.XLOOKUP(E95,[1]CranePad!$D$4:$D$203,[1]CranePad!$E$4:$E$203,0,0,1)</f>
        <v>Kesav</v>
      </c>
      <c r="DK95" s="155">
        <v>45592</v>
      </c>
      <c r="DL95" s="95">
        <v>45598</v>
      </c>
      <c r="DM95" s="95"/>
      <c r="DN95" s="95">
        <v>45693</v>
      </c>
      <c r="DO95" s="95">
        <v>45710</v>
      </c>
      <c r="DP95" s="119">
        <f t="shared" si="55"/>
        <v>18</v>
      </c>
      <c r="DQ95" s="570"/>
      <c r="DR95" s="123">
        <v>45610</v>
      </c>
      <c r="DS95" s="124">
        <v>45615</v>
      </c>
      <c r="DT95" s="124"/>
      <c r="DU95" s="124">
        <v>45703</v>
      </c>
      <c r="DV95" s="124">
        <v>45711</v>
      </c>
      <c r="DW95" s="119">
        <f t="shared" si="56"/>
        <v>9</v>
      </c>
      <c r="DX95" s="570"/>
      <c r="DY95" s="123">
        <v>45604</v>
      </c>
      <c r="DZ95" s="124">
        <v>45610</v>
      </c>
      <c r="EA95" s="124"/>
      <c r="EB95" s="124">
        <v>45699</v>
      </c>
      <c r="EC95" s="124">
        <v>45724</v>
      </c>
      <c r="ED95" s="119">
        <f t="shared" si="57"/>
        <v>26</v>
      </c>
      <c r="EE95" s="570"/>
      <c r="EF95" s="123">
        <v>45617</v>
      </c>
      <c r="EG95" s="124">
        <v>45626</v>
      </c>
      <c r="EH95" s="124"/>
      <c r="EI95" s="124">
        <v>45720</v>
      </c>
      <c r="EJ95" s="124">
        <v>45723</v>
      </c>
      <c r="EK95" s="119">
        <f t="shared" si="58"/>
        <v>4</v>
      </c>
      <c r="EL95" s="570"/>
      <c r="EM95" s="116">
        <v>45627</v>
      </c>
      <c r="EN95" s="95">
        <v>45629</v>
      </c>
      <c r="EO95" s="95"/>
      <c r="EP95" s="95">
        <v>45724</v>
      </c>
      <c r="EQ95" s="95">
        <v>45732</v>
      </c>
      <c r="ER95" s="119">
        <f t="shared" si="59"/>
        <v>9</v>
      </c>
      <c r="ES95" s="573" t="s">
        <v>2245</v>
      </c>
      <c r="ET95" s="116">
        <v>45616</v>
      </c>
      <c r="EU95" s="95">
        <v>45617</v>
      </c>
      <c r="EV95" s="95"/>
      <c r="EW95" s="95">
        <v>45730</v>
      </c>
      <c r="EX95" s="95">
        <v>45730</v>
      </c>
      <c r="EY95" s="119">
        <f t="shared" si="60"/>
        <v>1</v>
      </c>
      <c r="EZ95" s="570"/>
      <c r="FA95" s="116">
        <v>45604</v>
      </c>
      <c r="FB95" s="95">
        <v>45610</v>
      </c>
      <c r="FC95" s="95"/>
      <c r="FD95" s="95">
        <v>45659</v>
      </c>
      <c r="FE95" s="95">
        <v>45684</v>
      </c>
      <c r="FF95" s="119">
        <f t="shared" si="61"/>
        <v>26</v>
      </c>
      <c r="FG95" s="570"/>
      <c r="FH95" s="116">
        <v>45597</v>
      </c>
      <c r="FI95" s="95">
        <f t="shared" si="71"/>
        <v>45612</v>
      </c>
      <c r="FJ95" s="95"/>
      <c r="FK95" s="95">
        <v>45687</v>
      </c>
      <c r="FL95" s="95">
        <v>45707</v>
      </c>
      <c r="FM95" s="119">
        <f t="shared" si="62"/>
        <v>21</v>
      </c>
      <c r="FN95" s="144"/>
      <c r="FO95" s="155">
        <f t="shared" si="67"/>
        <v>45617</v>
      </c>
      <c r="FP95" s="95">
        <f t="shared" si="68"/>
        <v>45620</v>
      </c>
      <c r="FQ95" s="121"/>
      <c r="FR95" s="95">
        <v>45733</v>
      </c>
      <c r="FS95" s="95">
        <v>45734</v>
      </c>
      <c r="FT95" s="119">
        <f t="shared" si="63"/>
        <v>2</v>
      </c>
      <c r="FU95" s="570"/>
      <c r="FV95" s="116">
        <f t="shared" si="69"/>
        <v>45629</v>
      </c>
      <c r="FW95" s="95">
        <f t="shared" si="70"/>
        <v>45630</v>
      </c>
      <c r="FX95" s="117"/>
      <c r="FY95" s="95">
        <v>45735</v>
      </c>
      <c r="FZ95" s="95">
        <v>45735</v>
      </c>
      <c r="GA95" s="119">
        <f t="shared" si="64"/>
        <v>1</v>
      </c>
      <c r="GB95" s="570"/>
      <c r="GC95" s="437"/>
      <c r="GD95" s="575"/>
      <c r="GE95" s="572">
        <v>45627</v>
      </c>
      <c r="GG95" s="68"/>
    </row>
    <row r="96" spans="1:189" s="74" customFormat="1" ht="16.5" customHeight="1" x14ac:dyDescent="0.25">
      <c r="A96" s="564" t="s">
        <v>2226</v>
      </c>
      <c r="B96" s="73">
        <f t="shared" si="65"/>
        <v>92</v>
      </c>
      <c r="C96" s="73" t="s">
        <v>31</v>
      </c>
      <c r="D96" s="75" t="s">
        <v>206</v>
      </c>
      <c r="E96" s="95" t="s">
        <v>1918</v>
      </c>
      <c r="F96" s="565" t="s">
        <v>2160</v>
      </c>
      <c r="G96" s="167" t="s">
        <v>2243</v>
      </c>
      <c r="H96" s="566" t="str">
        <f>VLOOKUP('200WTG PH-II'!E96,'[1]Stone Column Progress'!$C$6:$D$205,2,0)</f>
        <v>Bauer</v>
      </c>
      <c r="I96" s="574" t="s">
        <v>390</v>
      </c>
      <c r="J96" s="568">
        <v>528121</v>
      </c>
      <c r="K96" s="569">
        <v>2674262</v>
      </c>
      <c r="L96" s="116">
        <v>45309</v>
      </c>
      <c r="M96" s="95">
        <v>45324</v>
      </c>
      <c r="N96" s="117"/>
      <c r="O96" s="95">
        <v>45309</v>
      </c>
      <c r="P96" s="95">
        <v>45324</v>
      </c>
      <c r="Q96" s="570"/>
      <c r="R96" s="118">
        <f>VLOOKUP(E96,'[1]Stone Column Progress'!$C$6:$K$205,6,0)</f>
        <v>211</v>
      </c>
      <c r="S96" s="73">
        <f>VLOOKUP(E96,'[1]Stone Column Progress'!$C$6:$K$205,8,0)</f>
        <v>211</v>
      </c>
      <c r="T96" s="95">
        <v>45421</v>
      </c>
      <c r="U96" s="95">
        <v>45430</v>
      </c>
      <c r="V96" s="117"/>
      <c r="W96" s="95">
        <v>45468</v>
      </c>
      <c r="X96" s="95">
        <v>45584</v>
      </c>
      <c r="Y96" s="119">
        <f t="shared" si="43"/>
        <v>117</v>
      </c>
      <c r="Z96" s="144"/>
      <c r="AA96" s="156"/>
      <c r="AB96" s="95"/>
      <c r="AC96" s="95"/>
      <c r="AD96" s="117"/>
      <c r="AE96" s="95"/>
      <c r="AF96" s="95"/>
      <c r="AG96" s="570"/>
      <c r="AH96" s="116">
        <v>45559</v>
      </c>
      <c r="AI96" s="95">
        <v>45559</v>
      </c>
      <c r="AJ96" s="117"/>
      <c r="AK96" s="95">
        <v>45624</v>
      </c>
      <c r="AL96" s="95">
        <v>45630</v>
      </c>
      <c r="AM96" s="119">
        <f t="shared" si="44"/>
        <v>7</v>
      </c>
      <c r="AN96" s="120"/>
      <c r="AO96" s="158">
        <v>45560</v>
      </c>
      <c r="AP96" s="130">
        <v>45560</v>
      </c>
      <c r="AQ96" s="130"/>
      <c r="AR96" s="130">
        <v>45636</v>
      </c>
      <c r="AS96" s="130">
        <v>45637</v>
      </c>
      <c r="AT96" s="119">
        <f t="shared" si="45"/>
        <v>2</v>
      </c>
      <c r="AU96" s="571"/>
      <c r="AV96" s="116">
        <v>45561</v>
      </c>
      <c r="AW96" s="95">
        <v>45561</v>
      </c>
      <c r="AX96" s="117"/>
      <c r="AY96" s="95">
        <v>45639</v>
      </c>
      <c r="AZ96" s="95">
        <v>45639</v>
      </c>
      <c r="BA96" s="119">
        <f t="shared" si="46"/>
        <v>1</v>
      </c>
      <c r="BB96" s="144"/>
      <c r="BC96" s="155">
        <v>45562</v>
      </c>
      <c r="BD96" s="95">
        <v>45563</v>
      </c>
      <c r="BE96" s="95"/>
      <c r="BF96" s="95">
        <v>45640</v>
      </c>
      <c r="BG96" s="95">
        <v>45641</v>
      </c>
      <c r="BH96" s="119">
        <f t="shared" si="47"/>
        <v>2</v>
      </c>
      <c r="BI96" s="570"/>
      <c r="BJ96" s="116">
        <v>45567</v>
      </c>
      <c r="BK96" s="95">
        <v>45574</v>
      </c>
      <c r="BL96" s="95"/>
      <c r="BM96" s="95">
        <v>45641</v>
      </c>
      <c r="BN96" s="95">
        <v>45651</v>
      </c>
      <c r="BO96" s="119">
        <f t="shared" si="48"/>
        <v>11</v>
      </c>
      <c r="BP96" s="570"/>
      <c r="BQ96" s="116">
        <v>45577</v>
      </c>
      <c r="BR96" s="95">
        <v>45578</v>
      </c>
      <c r="BS96" s="95"/>
      <c r="BT96" s="95">
        <v>45651</v>
      </c>
      <c r="BU96" s="95">
        <v>45652</v>
      </c>
      <c r="BV96" s="119">
        <f t="shared" si="66"/>
        <v>2</v>
      </c>
      <c r="BW96" s="119">
        <f t="shared" si="49"/>
        <v>29</v>
      </c>
      <c r="BX96" s="570"/>
      <c r="BY96" s="116">
        <v>45580</v>
      </c>
      <c r="BZ96" s="95">
        <v>45586</v>
      </c>
      <c r="CA96" s="117"/>
      <c r="CB96" s="95">
        <v>45668</v>
      </c>
      <c r="CC96" s="95">
        <v>45714</v>
      </c>
      <c r="CD96" s="119">
        <f t="shared" si="50"/>
        <v>47</v>
      </c>
      <c r="CE96" s="570"/>
      <c r="CF96" s="116">
        <v>45580</v>
      </c>
      <c r="CG96" s="95">
        <v>45586</v>
      </c>
      <c r="CH96" s="95"/>
      <c r="CI96" s="95">
        <v>45660</v>
      </c>
      <c r="CJ96" s="95">
        <v>45660</v>
      </c>
      <c r="CK96" s="119">
        <f t="shared" si="51"/>
        <v>1</v>
      </c>
      <c r="CL96" s="119"/>
      <c r="CM96" s="119"/>
      <c r="CN96" s="570"/>
      <c r="CO96" s="116">
        <v>45574</v>
      </c>
      <c r="CP96" s="95">
        <v>45588</v>
      </c>
      <c r="CQ96" s="117"/>
      <c r="CR96" s="95">
        <v>45641</v>
      </c>
      <c r="CS96" s="95">
        <v>45684</v>
      </c>
      <c r="CT96" s="119">
        <f t="shared" si="52"/>
        <v>44</v>
      </c>
      <c r="CU96" s="571"/>
      <c r="CV96" s="116">
        <v>45545</v>
      </c>
      <c r="CW96" s="95">
        <v>45551</v>
      </c>
      <c r="CX96" s="117"/>
      <c r="CY96" s="95">
        <v>45458</v>
      </c>
      <c r="CZ96" s="95">
        <v>45463</v>
      </c>
      <c r="DA96" s="119">
        <f t="shared" si="53"/>
        <v>6</v>
      </c>
      <c r="DB96" s="570"/>
      <c r="DC96" s="116">
        <v>45545</v>
      </c>
      <c r="DD96" s="95">
        <v>45551</v>
      </c>
      <c r="DE96" s="117"/>
      <c r="DF96" s="95">
        <v>45663</v>
      </c>
      <c r="DG96" s="95">
        <v>45671</v>
      </c>
      <c r="DH96" s="119">
        <f t="shared" si="54"/>
        <v>9</v>
      </c>
      <c r="DI96" s="144"/>
      <c r="DJ96" s="156" t="str">
        <f>_xlfn.XLOOKUP(E96,[1]CranePad!$D$4:$D$203,[1]CranePad!$E$4:$E$203,0,0,1)</f>
        <v>GP</v>
      </c>
      <c r="DK96" s="155">
        <v>45584</v>
      </c>
      <c r="DL96" s="95">
        <v>45590</v>
      </c>
      <c r="DM96" s="95"/>
      <c r="DN96" s="95">
        <v>45669</v>
      </c>
      <c r="DO96" s="95">
        <v>45674</v>
      </c>
      <c r="DP96" s="119">
        <f t="shared" si="55"/>
        <v>6</v>
      </c>
      <c r="DQ96" s="570"/>
      <c r="DR96" s="123">
        <v>45601</v>
      </c>
      <c r="DS96" s="124">
        <v>45606</v>
      </c>
      <c r="DT96" s="124"/>
      <c r="DU96" s="124">
        <v>45674</v>
      </c>
      <c r="DV96" s="124">
        <v>45683</v>
      </c>
      <c r="DW96" s="119">
        <f t="shared" si="56"/>
        <v>10</v>
      </c>
      <c r="DX96" s="570"/>
      <c r="DY96" s="123">
        <v>45596</v>
      </c>
      <c r="DZ96" s="124">
        <v>45602</v>
      </c>
      <c r="EA96" s="124"/>
      <c r="EB96" s="124">
        <v>45694</v>
      </c>
      <c r="EC96" s="124">
        <v>45729</v>
      </c>
      <c r="ED96" s="119">
        <f t="shared" si="57"/>
        <v>36</v>
      </c>
      <c r="EE96" s="570"/>
      <c r="EF96" s="123">
        <v>45608</v>
      </c>
      <c r="EG96" s="124">
        <v>45617</v>
      </c>
      <c r="EH96" s="124"/>
      <c r="EI96" s="124">
        <v>45706</v>
      </c>
      <c r="EJ96" s="124">
        <v>45712</v>
      </c>
      <c r="EK96" s="119">
        <f t="shared" si="58"/>
        <v>7</v>
      </c>
      <c r="EL96" s="570"/>
      <c r="EM96" s="116">
        <v>45618</v>
      </c>
      <c r="EN96" s="95">
        <v>45620</v>
      </c>
      <c r="EO96" s="95"/>
      <c r="EP96" s="95">
        <v>45714</v>
      </c>
      <c r="EQ96" s="95">
        <v>45715</v>
      </c>
      <c r="ER96" s="119">
        <f t="shared" si="59"/>
        <v>2</v>
      </c>
      <c r="ES96" s="570"/>
      <c r="ET96" s="116">
        <v>45608</v>
      </c>
      <c r="EU96" s="95">
        <v>45609</v>
      </c>
      <c r="EV96" s="95"/>
      <c r="EW96" s="95">
        <v>45742</v>
      </c>
      <c r="EX96" s="95">
        <v>45742</v>
      </c>
      <c r="EY96" s="119">
        <f t="shared" si="60"/>
        <v>1</v>
      </c>
      <c r="EZ96" s="570"/>
      <c r="FA96" s="116">
        <v>45596</v>
      </c>
      <c r="FB96" s="95">
        <v>45602</v>
      </c>
      <c r="FC96" s="95"/>
      <c r="FD96" s="95">
        <v>45633</v>
      </c>
      <c r="FE96" s="95">
        <v>45654</v>
      </c>
      <c r="FF96" s="119">
        <f t="shared" si="61"/>
        <v>22</v>
      </c>
      <c r="FG96" s="570"/>
      <c r="FH96" s="116">
        <v>45597</v>
      </c>
      <c r="FI96" s="95">
        <f t="shared" si="71"/>
        <v>45612</v>
      </c>
      <c r="FJ96" s="95"/>
      <c r="FK96" s="95">
        <v>45658</v>
      </c>
      <c r="FL96" s="95">
        <v>45694</v>
      </c>
      <c r="FM96" s="119">
        <f t="shared" si="62"/>
        <v>37</v>
      </c>
      <c r="FN96" s="144"/>
      <c r="FO96" s="155">
        <f t="shared" si="67"/>
        <v>45609</v>
      </c>
      <c r="FP96" s="95">
        <f t="shared" si="68"/>
        <v>45612</v>
      </c>
      <c r="FQ96" s="121"/>
      <c r="FR96" s="95">
        <v>45742</v>
      </c>
      <c r="FS96" s="95">
        <v>45745</v>
      </c>
      <c r="FT96" s="119">
        <f t="shared" si="63"/>
        <v>4</v>
      </c>
      <c r="FU96" s="570"/>
      <c r="FV96" s="116">
        <f t="shared" si="69"/>
        <v>45620</v>
      </c>
      <c r="FW96" s="95">
        <f t="shared" si="70"/>
        <v>45621</v>
      </c>
      <c r="FX96" s="117"/>
      <c r="FY96" s="95">
        <v>45764</v>
      </c>
      <c r="FZ96" s="95">
        <v>45769</v>
      </c>
      <c r="GA96" s="119">
        <f t="shared" si="64"/>
        <v>6</v>
      </c>
      <c r="GB96" s="580" t="s">
        <v>2246</v>
      </c>
      <c r="GC96" s="437"/>
      <c r="GD96" s="575"/>
      <c r="GE96" s="572">
        <v>45627</v>
      </c>
      <c r="GG96" s="68"/>
    </row>
    <row r="97" spans="1:189" s="74" customFormat="1" ht="16.5" customHeight="1" x14ac:dyDescent="0.25">
      <c r="A97" s="564" t="s">
        <v>398</v>
      </c>
      <c r="B97" s="73">
        <f t="shared" si="65"/>
        <v>93</v>
      </c>
      <c r="C97" s="73" t="s">
        <v>31</v>
      </c>
      <c r="D97" s="72" t="s">
        <v>1866</v>
      </c>
      <c r="E97" s="95" t="s">
        <v>1919</v>
      </c>
      <c r="F97" s="565" t="s">
        <v>2160</v>
      </c>
      <c r="G97" s="167" t="s">
        <v>402</v>
      </c>
      <c r="H97" s="566" t="str">
        <f>VLOOKUP('200WTG PH-II'!E97,'[1]Stone Column Progress'!$C$6:$D$205,2,0)</f>
        <v>Bauer</v>
      </c>
      <c r="I97" s="574" t="s">
        <v>390</v>
      </c>
      <c r="J97" s="568">
        <v>530363</v>
      </c>
      <c r="K97" s="569">
        <v>2670734</v>
      </c>
      <c r="L97" s="116">
        <v>45086</v>
      </c>
      <c r="M97" s="95">
        <v>45087</v>
      </c>
      <c r="N97" s="117"/>
      <c r="O97" s="95">
        <v>45086</v>
      </c>
      <c r="P97" s="95">
        <v>45087</v>
      </c>
      <c r="Q97" s="570"/>
      <c r="R97" s="118">
        <f>VLOOKUP(E97,'[1]Stone Column Progress'!$C$6:$K$205,6,0)</f>
        <v>199</v>
      </c>
      <c r="S97" s="73">
        <f>VLOOKUP(E97,'[1]Stone Column Progress'!$C$6:$K$205,8,0)</f>
        <v>199</v>
      </c>
      <c r="T97" s="95">
        <v>45462</v>
      </c>
      <c r="U97" s="95">
        <v>45471</v>
      </c>
      <c r="V97" s="117"/>
      <c r="W97" s="95">
        <v>45646</v>
      </c>
      <c r="X97" s="95">
        <v>45656</v>
      </c>
      <c r="Y97" s="119">
        <f t="shared" si="43"/>
        <v>11</v>
      </c>
      <c r="Z97" s="144"/>
      <c r="AA97" s="156"/>
      <c r="AB97" s="95"/>
      <c r="AC97" s="95"/>
      <c r="AD97" s="117"/>
      <c r="AE97" s="95"/>
      <c r="AF97" s="95"/>
      <c r="AG97" s="570"/>
      <c r="AH97" s="116">
        <v>45559</v>
      </c>
      <c r="AI97" s="95">
        <v>45559</v>
      </c>
      <c r="AJ97" s="117"/>
      <c r="AK97" s="95">
        <v>45659</v>
      </c>
      <c r="AL97" s="95">
        <v>45665</v>
      </c>
      <c r="AM97" s="119">
        <f t="shared" si="44"/>
        <v>7</v>
      </c>
      <c r="AN97" s="120"/>
      <c r="AO97" s="158">
        <v>45560</v>
      </c>
      <c r="AP97" s="130">
        <v>45560</v>
      </c>
      <c r="AQ97" s="130"/>
      <c r="AR97" s="130">
        <v>45667</v>
      </c>
      <c r="AS97" s="130">
        <v>45668</v>
      </c>
      <c r="AT97" s="119">
        <f t="shared" si="45"/>
        <v>2</v>
      </c>
      <c r="AU97" s="571"/>
      <c r="AV97" s="116">
        <v>45561</v>
      </c>
      <c r="AW97" s="95">
        <v>45561</v>
      </c>
      <c r="AX97" s="117"/>
      <c r="AY97" s="95">
        <v>45668</v>
      </c>
      <c r="AZ97" s="95">
        <v>45668</v>
      </c>
      <c r="BA97" s="119">
        <f t="shared" si="46"/>
        <v>1</v>
      </c>
      <c r="BB97" s="144"/>
      <c r="BC97" s="155">
        <v>45562</v>
      </c>
      <c r="BD97" s="95">
        <v>45563</v>
      </c>
      <c r="BE97" s="95"/>
      <c r="BF97" s="95">
        <v>45676</v>
      </c>
      <c r="BG97" s="95">
        <v>45676</v>
      </c>
      <c r="BH97" s="119">
        <f t="shared" si="47"/>
        <v>1</v>
      </c>
      <c r="BI97" s="570"/>
      <c r="BJ97" s="116">
        <v>45565</v>
      </c>
      <c r="BK97" s="95">
        <v>45574</v>
      </c>
      <c r="BL97" s="95"/>
      <c r="BM97" s="95">
        <v>45677</v>
      </c>
      <c r="BN97" s="95">
        <v>45696</v>
      </c>
      <c r="BO97" s="119">
        <f t="shared" si="48"/>
        <v>20</v>
      </c>
      <c r="BP97" s="570"/>
      <c r="BQ97" s="116">
        <v>45581</v>
      </c>
      <c r="BR97" s="95">
        <v>45582</v>
      </c>
      <c r="BS97" s="95"/>
      <c r="BT97" s="95">
        <v>45696</v>
      </c>
      <c r="BU97" s="95">
        <v>45697</v>
      </c>
      <c r="BV97" s="119">
        <f t="shared" si="66"/>
        <v>2</v>
      </c>
      <c r="BW97" s="119">
        <f t="shared" si="49"/>
        <v>39</v>
      </c>
      <c r="BX97" s="570"/>
      <c r="BY97" s="116">
        <v>45583</v>
      </c>
      <c r="BZ97" s="95">
        <v>45589</v>
      </c>
      <c r="CA97" s="117"/>
      <c r="CB97" s="95">
        <v>45712</v>
      </c>
      <c r="CC97" s="95">
        <v>45755</v>
      </c>
      <c r="CD97" s="119">
        <f t="shared" si="50"/>
        <v>44</v>
      </c>
      <c r="CE97" s="570"/>
      <c r="CF97" s="116">
        <v>45583</v>
      </c>
      <c r="CG97" s="95">
        <v>45589</v>
      </c>
      <c r="CH97" s="95"/>
      <c r="CI97" s="95">
        <v>45713</v>
      </c>
      <c r="CJ97" s="95">
        <v>45713</v>
      </c>
      <c r="CK97" s="119">
        <f t="shared" si="51"/>
        <v>1</v>
      </c>
      <c r="CL97" s="119"/>
      <c r="CM97" s="119"/>
      <c r="CN97" s="570"/>
      <c r="CO97" s="116">
        <v>45572</v>
      </c>
      <c r="CP97" s="95">
        <v>45586</v>
      </c>
      <c r="CQ97" s="117"/>
      <c r="CR97" s="95">
        <v>45667</v>
      </c>
      <c r="CS97" s="95">
        <v>45706</v>
      </c>
      <c r="CT97" s="119">
        <f t="shared" si="52"/>
        <v>40</v>
      </c>
      <c r="CU97" s="571"/>
      <c r="CV97" s="116">
        <v>45570</v>
      </c>
      <c r="CW97" s="95">
        <v>45576</v>
      </c>
      <c r="CX97" s="117"/>
      <c r="CY97" s="95">
        <v>45427</v>
      </c>
      <c r="CZ97" s="95">
        <v>45437</v>
      </c>
      <c r="DA97" s="119">
        <f t="shared" si="53"/>
        <v>11</v>
      </c>
      <c r="DB97" s="570"/>
      <c r="DC97" s="116">
        <v>45570</v>
      </c>
      <c r="DD97" s="95">
        <v>45576</v>
      </c>
      <c r="DE97" s="117"/>
      <c r="DF97" s="95">
        <v>45703</v>
      </c>
      <c r="DG97" s="95">
        <v>45714</v>
      </c>
      <c r="DH97" s="119">
        <f t="shared" si="54"/>
        <v>12</v>
      </c>
      <c r="DI97" s="144"/>
      <c r="DJ97" s="156" t="str">
        <f>_xlfn.XLOOKUP(E97,[1]CranePad!$D$4:$D$203,[1]CranePad!$E$4:$E$203,0,0,1)</f>
        <v>SS Jadeja (Reuse)</v>
      </c>
      <c r="DK97" s="155">
        <v>45577</v>
      </c>
      <c r="DL97" s="95">
        <v>45583</v>
      </c>
      <c r="DM97" s="95"/>
      <c r="DN97" s="95">
        <v>45702</v>
      </c>
      <c r="DO97" s="95">
        <v>45714</v>
      </c>
      <c r="DP97" s="119">
        <f t="shared" si="55"/>
        <v>13</v>
      </c>
      <c r="DQ97" s="570"/>
      <c r="DR97" s="123">
        <v>45614</v>
      </c>
      <c r="DS97" s="124">
        <v>45619</v>
      </c>
      <c r="DT97" s="124"/>
      <c r="DU97" s="124">
        <v>45716</v>
      </c>
      <c r="DV97" s="124">
        <v>45725</v>
      </c>
      <c r="DW97" s="119">
        <f t="shared" si="56"/>
        <v>10</v>
      </c>
      <c r="DX97" s="570"/>
      <c r="DY97" s="123">
        <v>45600</v>
      </c>
      <c r="DZ97" s="124">
        <v>45606</v>
      </c>
      <c r="EA97" s="124"/>
      <c r="EB97" s="124">
        <v>45710</v>
      </c>
      <c r="EC97" s="124">
        <v>45726</v>
      </c>
      <c r="ED97" s="119">
        <f t="shared" si="57"/>
        <v>17</v>
      </c>
      <c r="EE97" s="570"/>
      <c r="EF97" s="123">
        <v>45622</v>
      </c>
      <c r="EG97" s="124">
        <v>45631</v>
      </c>
      <c r="EH97" s="124"/>
      <c r="EI97" s="124">
        <v>45727</v>
      </c>
      <c r="EJ97" s="124">
        <v>45738</v>
      </c>
      <c r="EK97" s="119">
        <f t="shared" si="58"/>
        <v>12</v>
      </c>
      <c r="EL97" s="570"/>
      <c r="EM97" s="116">
        <v>45633</v>
      </c>
      <c r="EN97" s="95">
        <v>45635</v>
      </c>
      <c r="EO97" s="95"/>
      <c r="EP97" s="95">
        <v>45740</v>
      </c>
      <c r="EQ97" s="95">
        <v>45742</v>
      </c>
      <c r="ER97" s="119">
        <f t="shared" si="59"/>
        <v>3</v>
      </c>
      <c r="ES97" s="570"/>
      <c r="ET97" s="116">
        <v>45612</v>
      </c>
      <c r="EU97" s="95">
        <v>45613</v>
      </c>
      <c r="EV97" s="95"/>
      <c r="EW97" s="95">
        <v>45734</v>
      </c>
      <c r="EX97" s="95">
        <v>45734</v>
      </c>
      <c r="EY97" s="119">
        <f t="shared" si="60"/>
        <v>1</v>
      </c>
      <c r="EZ97" s="570"/>
      <c r="FA97" s="116">
        <v>45600</v>
      </c>
      <c r="FB97" s="95">
        <v>45606</v>
      </c>
      <c r="FC97" s="95"/>
      <c r="FD97" s="95">
        <v>45656</v>
      </c>
      <c r="FE97" s="95">
        <v>45704</v>
      </c>
      <c r="FF97" s="119">
        <f t="shared" si="61"/>
        <v>49</v>
      </c>
      <c r="FG97" s="570"/>
      <c r="FH97" s="116">
        <v>45597</v>
      </c>
      <c r="FI97" s="95">
        <f t="shared" si="71"/>
        <v>45612</v>
      </c>
      <c r="FJ97" s="95"/>
      <c r="FK97" s="95">
        <v>45672</v>
      </c>
      <c r="FL97" s="95">
        <v>45694</v>
      </c>
      <c r="FM97" s="119">
        <f t="shared" si="62"/>
        <v>23</v>
      </c>
      <c r="FN97" s="144"/>
      <c r="FO97" s="155">
        <f t="shared" si="67"/>
        <v>45613</v>
      </c>
      <c r="FP97" s="95">
        <f t="shared" si="68"/>
        <v>45616</v>
      </c>
      <c r="FQ97" s="121"/>
      <c r="FR97" s="95">
        <v>45740</v>
      </c>
      <c r="FS97" s="95">
        <v>45741</v>
      </c>
      <c r="FT97" s="119">
        <f t="shared" si="63"/>
        <v>2</v>
      </c>
      <c r="FU97" s="570"/>
      <c r="FV97" s="116">
        <f t="shared" si="69"/>
        <v>45635</v>
      </c>
      <c r="FW97" s="95">
        <f t="shared" si="70"/>
        <v>45636</v>
      </c>
      <c r="FX97" s="117"/>
      <c r="FY97" s="95">
        <v>45747</v>
      </c>
      <c r="FZ97" s="95">
        <v>45748</v>
      </c>
      <c r="GA97" s="119">
        <f t="shared" si="64"/>
        <v>2</v>
      </c>
      <c r="GB97" s="570"/>
      <c r="GC97" s="437"/>
      <c r="GD97" s="575"/>
      <c r="GE97" s="572">
        <v>45627</v>
      </c>
      <c r="GG97" s="68"/>
    </row>
    <row r="98" spans="1:189" s="74" customFormat="1" ht="16.5" customHeight="1" x14ac:dyDescent="0.25">
      <c r="A98" s="564" t="s">
        <v>398</v>
      </c>
      <c r="B98" s="73">
        <f t="shared" si="65"/>
        <v>94</v>
      </c>
      <c r="C98" s="73" t="s">
        <v>31</v>
      </c>
      <c r="D98" s="72" t="s">
        <v>1866</v>
      </c>
      <c r="E98" s="95" t="s">
        <v>1920</v>
      </c>
      <c r="F98" s="565" t="s">
        <v>2160</v>
      </c>
      <c r="G98" s="167" t="s">
        <v>402</v>
      </c>
      <c r="H98" s="566" t="str">
        <f>VLOOKUP('200WTG PH-II'!E98,'[1]Stone Column Progress'!$C$6:$D$205,2,0)</f>
        <v>Bauer</v>
      </c>
      <c r="I98" s="574" t="s">
        <v>390</v>
      </c>
      <c r="J98" s="568">
        <v>529530</v>
      </c>
      <c r="K98" s="569">
        <v>2670999</v>
      </c>
      <c r="L98" s="116">
        <v>45306</v>
      </c>
      <c r="M98" s="95">
        <v>45324</v>
      </c>
      <c r="N98" s="117"/>
      <c r="O98" s="95">
        <v>45306</v>
      </c>
      <c r="P98" s="95">
        <v>45324</v>
      </c>
      <c r="Q98" s="570"/>
      <c r="R98" s="118">
        <f>VLOOKUP(E98,'[1]Stone Column Progress'!$C$6:$K$205,6,0)</f>
        <v>253</v>
      </c>
      <c r="S98" s="73">
        <f>VLOOKUP(E98,'[1]Stone Column Progress'!$C$6:$K$205,8,0)</f>
        <v>253</v>
      </c>
      <c r="T98" s="95">
        <v>45464</v>
      </c>
      <c r="U98" s="95">
        <v>45473</v>
      </c>
      <c r="V98" s="117"/>
      <c r="W98" s="95">
        <v>45636</v>
      </c>
      <c r="X98" s="95">
        <v>45644</v>
      </c>
      <c r="Y98" s="119">
        <f t="shared" si="43"/>
        <v>9</v>
      </c>
      <c r="Z98" s="144"/>
      <c r="AA98" s="156"/>
      <c r="AB98" s="95"/>
      <c r="AC98" s="95"/>
      <c r="AD98" s="117"/>
      <c r="AE98" s="95"/>
      <c r="AF98" s="95"/>
      <c r="AG98" s="570"/>
      <c r="AH98" s="116">
        <v>45561</v>
      </c>
      <c r="AI98" s="95">
        <v>45561</v>
      </c>
      <c r="AJ98" s="117"/>
      <c r="AK98" s="95">
        <v>45654</v>
      </c>
      <c r="AL98" s="95">
        <v>45657</v>
      </c>
      <c r="AM98" s="119">
        <f t="shared" si="44"/>
        <v>4</v>
      </c>
      <c r="AN98" s="120"/>
      <c r="AO98" s="158">
        <v>45562</v>
      </c>
      <c r="AP98" s="130">
        <v>45562</v>
      </c>
      <c r="AQ98" s="130"/>
      <c r="AR98" s="130">
        <v>45671</v>
      </c>
      <c r="AS98" s="130">
        <v>45672</v>
      </c>
      <c r="AT98" s="119">
        <f t="shared" si="45"/>
        <v>2</v>
      </c>
      <c r="AU98" s="571"/>
      <c r="AV98" s="116">
        <v>45563</v>
      </c>
      <c r="AW98" s="95">
        <v>45563</v>
      </c>
      <c r="AX98" s="117"/>
      <c r="AY98" s="95">
        <v>45673</v>
      </c>
      <c r="AZ98" s="95">
        <v>45673</v>
      </c>
      <c r="BA98" s="119">
        <f t="shared" si="46"/>
        <v>1</v>
      </c>
      <c r="BB98" s="144"/>
      <c r="BC98" s="155">
        <v>45564</v>
      </c>
      <c r="BD98" s="95">
        <v>45565</v>
      </c>
      <c r="BE98" s="95"/>
      <c r="BF98" s="95">
        <v>45682</v>
      </c>
      <c r="BG98" s="95">
        <v>45682</v>
      </c>
      <c r="BH98" s="119">
        <f t="shared" si="47"/>
        <v>1</v>
      </c>
      <c r="BI98" s="570"/>
      <c r="BJ98" s="116">
        <v>45567</v>
      </c>
      <c r="BK98" s="95">
        <v>45576</v>
      </c>
      <c r="BL98" s="95"/>
      <c r="BM98" s="95">
        <v>45683</v>
      </c>
      <c r="BN98" s="95">
        <v>45691</v>
      </c>
      <c r="BO98" s="119">
        <f t="shared" si="48"/>
        <v>9</v>
      </c>
      <c r="BP98" s="570"/>
      <c r="BQ98" s="116">
        <v>45582</v>
      </c>
      <c r="BR98" s="95">
        <v>45583</v>
      </c>
      <c r="BS98" s="95"/>
      <c r="BT98" s="95">
        <v>45691</v>
      </c>
      <c r="BU98" s="95">
        <v>45692</v>
      </c>
      <c r="BV98" s="119">
        <f t="shared" si="66"/>
        <v>2</v>
      </c>
      <c r="BW98" s="119">
        <f t="shared" si="49"/>
        <v>39</v>
      </c>
      <c r="BX98" s="570"/>
      <c r="BY98" s="116">
        <v>45584</v>
      </c>
      <c r="BZ98" s="95">
        <v>45590</v>
      </c>
      <c r="CA98" s="117"/>
      <c r="CB98" s="95">
        <v>45702</v>
      </c>
      <c r="CC98" s="95">
        <v>45752</v>
      </c>
      <c r="CD98" s="119">
        <f t="shared" si="50"/>
        <v>51</v>
      </c>
      <c r="CE98" s="570"/>
      <c r="CF98" s="116">
        <v>45584</v>
      </c>
      <c r="CG98" s="95">
        <v>45590</v>
      </c>
      <c r="CH98" s="95"/>
      <c r="CI98" s="95">
        <v>45698</v>
      </c>
      <c r="CJ98" s="95">
        <v>45698</v>
      </c>
      <c r="CK98" s="119">
        <f t="shared" si="51"/>
        <v>1</v>
      </c>
      <c r="CL98" s="119"/>
      <c r="CM98" s="119"/>
      <c r="CN98" s="570"/>
      <c r="CO98" s="116">
        <v>45574</v>
      </c>
      <c r="CP98" s="95">
        <v>45588</v>
      </c>
      <c r="CQ98" s="117"/>
      <c r="CR98" s="95">
        <v>45656</v>
      </c>
      <c r="CS98" s="95">
        <v>45715</v>
      </c>
      <c r="CT98" s="119">
        <f t="shared" si="52"/>
        <v>60</v>
      </c>
      <c r="CU98" s="571"/>
      <c r="CV98" s="116">
        <v>45572</v>
      </c>
      <c r="CW98" s="95">
        <v>45578</v>
      </c>
      <c r="CX98" s="117"/>
      <c r="CY98" s="95">
        <v>45430</v>
      </c>
      <c r="CZ98" s="95">
        <v>45439</v>
      </c>
      <c r="DA98" s="119">
        <f t="shared" si="53"/>
        <v>10</v>
      </c>
      <c r="DB98" s="570"/>
      <c r="DC98" s="116">
        <v>45572</v>
      </c>
      <c r="DD98" s="95">
        <v>45578</v>
      </c>
      <c r="DE98" s="117"/>
      <c r="DF98" s="95">
        <v>45701</v>
      </c>
      <c r="DG98" s="95">
        <v>45712</v>
      </c>
      <c r="DH98" s="119">
        <f t="shared" si="54"/>
        <v>12</v>
      </c>
      <c r="DI98" s="144"/>
      <c r="DJ98" s="156" t="str">
        <f>_xlfn.XLOOKUP(E98,[1]CranePad!$D$4:$D$203,[1]CranePad!$E$4:$E$203,0,0,1)</f>
        <v>SS Jadeja (Reuse)</v>
      </c>
      <c r="DK98" s="155">
        <v>45579</v>
      </c>
      <c r="DL98" s="95">
        <v>45585</v>
      </c>
      <c r="DM98" s="95"/>
      <c r="DN98" s="95">
        <v>45701</v>
      </c>
      <c r="DO98" s="95">
        <v>45712</v>
      </c>
      <c r="DP98" s="119">
        <f t="shared" si="55"/>
        <v>12</v>
      </c>
      <c r="DQ98" s="570"/>
      <c r="DR98" s="123">
        <v>45615</v>
      </c>
      <c r="DS98" s="124">
        <v>45620</v>
      </c>
      <c r="DT98" s="124"/>
      <c r="DU98" s="124">
        <v>45713</v>
      </c>
      <c r="DV98" s="124">
        <v>45723</v>
      </c>
      <c r="DW98" s="119">
        <f t="shared" si="56"/>
        <v>11</v>
      </c>
      <c r="DX98" s="570"/>
      <c r="DY98" s="123">
        <v>45607</v>
      </c>
      <c r="DZ98" s="124">
        <v>45613</v>
      </c>
      <c r="EA98" s="124"/>
      <c r="EB98" s="124">
        <v>45721</v>
      </c>
      <c r="EC98" s="124">
        <v>45737</v>
      </c>
      <c r="ED98" s="119">
        <f t="shared" si="57"/>
        <v>17</v>
      </c>
      <c r="EE98" s="570"/>
      <c r="EF98" s="123">
        <v>45623</v>
      </c>
      <c r="EG98" s="124">
        <v>45632</v>
      </c>
      <c r="EH98" s="124"/>
      <c r="EI98" s="124">
        <v>45728</v>
      </c>
      <c r="EJ98" s="124">
        <v>45741</v>
      </c>
      <c r="EK98" s="119">
        <f t="shared" si="58"/>
        <v>14</v>
      </c>
      <c r="EL98" s="570"/>
      <c r="EM98" s="116">
        <v>45634</v>
      </c>
      <c r="EN98" s="95">
        <v>45636</v>
      </c>
      <c r="EO98" s="95"/>
      <c r="EP98" s="95">
        <v>45743</v>
      </c>
      <c r="EQ98" s="95">
        <v>45744</v>
      </c>
      <c r="ER98" s="119">
        <f t="shared" si="59"/>
        <v>2</v>
      </c>
      <c r="ES98" s="570"/>
      <c r="ET98" s="116">
        <v>45619</v>
      </c>
      <c r="EU98" s="95">
        <v>45620</v>
      </c>
      <c r="EV98" s="95"/>
      <c r="EW98" s="95">
        <v>45739</v>
      </c>
      <c r="EX98" s="95">
        <v>45739</v>
      </c>
      <c r="EY98" s="119">
        <f t="shared" si="60"/>
        <v>1</v>
      </c>
      <c r="EZ98" s="570"/>
      <c r="FA98" s="116">
        <v>45607</v>
      </c>
      <c r="FB98" s="95">
        <v>45613</v>
      </c>
      <c r="FC98" s="95"/>
      <c r="FD98" s="95">
        <v>45639</v>
      </c>
      <c r="FE98" s="95">
        <v>45689</v>
      </c>
      <c r="FF98" s="119">
        <f t="shared" si="61"/>
        <v>51</v>
      </c>
      <c r="FG98" s="570"/>
      <c r="FH98" s="116">
        <v>45597</v>
      </c>
      <c r="FI98" s="95">
        <f t="shared" si="71"/>
        <v>45612</v>
      </c>
      <c r="FJ98" s="95"/>
      <c r="FK98" s="95">
        <v>45672</v>
      </c>
      <c r="FL98" s="95">
        <v>45694</v>
      </c>
      <c r="FM98" s="119">
        <f t="shared" si="62"/>
        <v>23</v>
      </c>
      <c r="FN98" s="144"/>
      <c r="FO98" s="155">
        <f t="shared" si="67"/>
        <v>45620</v>
      </c>
      <c r="FP98" s="95">
        <f t="shared" si="68"/>
        <v>45623</v>
      </c>
      <c r="FQ98" s="121"/>
      <c r="FR98" s="95">
        <v>45740</v>
      </c>
      <c r="FS98" s="95">
        <v>45741</v>
      </c>
      <c r="FT98" s="119">
        <f t="shared" si="63"/>
        <v>2</v>
      </c>
      <c r="FU98" s="570"/>
      <c r="FV98" s="116">
        <f t="shared" si="69"/>
        <v>45636</v>
      </c>
      <c r="FW98" s="95">
        <f t="shared" si="70"/>
        <v>45637</v>
      </c>
      <c r="FX98" s="117"/>
      <c r="FY98" s="95">
        <v>45747</v>
      </c>
      <c r="FZ98" s="95">
        <v>45748</v>
      </c>
      <c r="GA98" s="119">
        <f t="shared" si="64"/>
        <v>2</v>
      </c>
      <c r="GB98" s="570"/>
      <c r="GC98" s="437"/>
      <c r="GD98" s="575"/>
      <c r="GE98" s="572">
        <v>45627</v>
      </c>
      <c r="GG98" s="68"/>
    </row>
    <row r="99" spans="1:189" s="74" customFormat="1" ht="16.5" customHeight="1" x14ac:dyDescent="0.25">
      <c r="A99" s="564" t="s">
        <v>413</v>
      </c>
      <c r="B99" s="73">
        <f t="shared" si="65"/>
        <v>95</v>
      </c>
      <c r="C99" s="73" t="s">
        <v>31</v>
      </c>
      <c r="D99" s="76" t="s">
        <v>1866</v>
      </c>
      <c r="E99" s="95" t="s">
        <v>1921</v>
      </c>
      <c r="F99" s="565" t="s">
        <v>2160</v>
      </c>
      <c r="G99" s="167" t="s">
        <v>2233</v>
      </c>
      <c r="H99" s="566" t="str">
        <f>VLOOKUP('200WTG PH-II'!E99,'[1]Stone Column Progress'!$C$6:$D$205,2,0)</f>
        <v>Sarita infra</v>
      </c>
      <c r="I99" s="574" t="s">
        <v>390</v>
      </c>
      <c r="J99" s="568">
        <v>528689</v>
      </c>
      <c r="K99" s="569">
        <v>2671303</v>
      </c>
      <c r="L99" s="116">
        <v>45307</v>
      </c>
      <c r="M99" s="95">
        <v>45323</v>
      </c>
      <c r="N99" s="117"/>
      <c r="O99" s="95">
        <v>45307</v>
      </c>
      <c r="P99" s="95">
        <v>45323</v>
      </c>
      <c r="Q99" s="570"/>
      <c r="R99" s="118">
        <f>VLOOKUP(E99,'[1]Stone Column Progress'!$C$6:$K$205,6,0)</f>
        <v>253</v>
      </c>
      <c r="S99" s="73">
        <f>VLOOKUP(E99,'[1]Stone Column Progress'!$C$6:$K$205,8,0)</f>
        <v>253</v>
      </c>
      <c r="T99" s="95">
        <v>45459</v>
      </c>
      <c r="U99" s="95">
        <v>45468</v>
      </c>
      <c r="V99" s="117"/>
      <c r="W99" s="95">
        <v>45647</v>
      </c>
      <c r="X99" s="95">
        <v>45665</v>
      </c>
      <c r="Y99" s="119">
        <f t="shared" si="43"/>
        <v>19</v>
      </c>
      <c r="Z99" s="144"/>
      <c r="AA99" s="155" t="s">
        <v>389</v>
      </c>
      <c r="AB99" s="95">
        <v>45483</v>
      </c>
      <c r="AC99" s="95">
        <f>AB99+15</f>
        <v>45498</v>
      </c>
      <c r="AD99" s="117"/>
      <c r="AE99" s="95">
        <v>45671</v>
      </c>
      <c r="AF99" s="95">
        <v>45678</v>
      </c>
      <c r="AG99" s="570"/>
      <c r="AH99" s="116">
        <v>45551</v>
      </c>
      <c r="AI99" s="95">
        <v>45551</v>
      </c>
      <c r="AJ99" s="117"/>
      <c r="AK99" s="95">
        <v>45684</v>
      </c>
      <c r="AL99" s="95">
        <v>45685</v>
      </c>
      <c r="AM99" s="119">
        <f t="shared" si="44"/>
        <v>2</v>
      </c>
      <c r="AN99" s="120"/>
      <c r="AO99" s="158">
        <v>45552</v>
      </c>
      <c r="AP99" s="130">
        <v>45552</v>
      </c>
      <c r="AQ99" s="130"/>
      <c r="AR99" s="130">
        <v>45685</v>
      </c>
      <c r="AS99" s="130">
        <v>45685</v>
      </c>
      <c r="AT99" s="119">
        <f t="shared" si="45"/>
        <v>1</v>
      </c>
      <c r="AU99" s="571"/>
      <c r="AV99" s="116">
        <v>45553</v>
      </c>
      <c r="AW99" s="95">
        <v>45553</v>
      </c>
      <c r="AX99" s="117"/>
      <c r="AY99" s="95">
        <v>45686</v>
      </c>
      <c r="AZ99" s="95">
        <v>45686</v>
      </c>
      <c r="BA99" s="119">
        <f t="shared" si="46"/>
        <v>1</v>
      </c>
      <c r="BB99" s="144"/>
      <c r="BC99" s="155">
        <v>45554</v>
      </c>
      <c r="BD99" s="95">
        <v>45555</v>
      </c>
      <c r="BE99" s="95"/>
      <c r="BF99" s="95">
        <v>45689</v>
      </c>
      <c r="BG99" s="95">
        <v>45689</v>
      </c>
      <c r="BH99" s="119">
        <f t="shared" si="47"/>
        <v>1</v>
      </c>
      <c r="BI99" s="570"/>
      <c r="BJ99" s="116">
        <v>45561</v>
      </c>
      <c r="BK99" s="95">
        <v>45568</v>
      </c>
      <c r="BL99" s="95"/>
      <c r="BM99" s="95">
        <v>45690</v>
      </c>
      <c r="BN99" s="95">
        <v>45693</v>
      </c>
      <c r="BO99" s="119">
        <f t="shared" si="48"/>
        <v>4</v>
      </c>
      <c r="BP99" s="570"/>
      <c r="BQ99" s="116">
        <v>45571</v>
      </c>
      <c r="BR99" s="95">
        <v>45572</v>
      </c>
      <c r="BS99" s="95"/>
      <c r="BT99" s="95">
        <v>45694</v>
      </c>
      <c r="BU99" s="95">
        <v>45694</v>
      </c>
      <c r="BV99" s="119">
        <f t="shared" si="66"/>
        <v>1</v>
      </c>
      <c r="BW99" s="119">
        <f t="shared" si="49"/>
        <v>11</v>
      </c>
      <c r="BX99" s="570"/>
      <c r="BY99" s="116">
        <v>45574</v>
      </c>
      <c r="BZ99" s="95">
        <v>45580</v>
      </c>
      <c r="CA99" s="117"/>
      <c r="CB99" s="95">
        <v>45698</v>
      </c>
      <c r="CC99" s="95">
        <v>45752</v>
      </c>
      <c r="CD99" s="119">
        <f t="shared" si="50"/>
        <v>55</v>
      </c>
      <c r="CE99" s="570"/>
      <c r="CF99" s="116">
        <v>45574</v>
      </c>
      <c r="CG99" s="95">
        <v>45580</v>
      </c>
      <c r="CH99" s="95"/>
      <c r="CI99" s="95">
        <v>45698</v>
      </c>
      <c r="CJ99" s="95">
        <v>45698</v>
      </c>
      <c r="CK99" s="119">
        <f t="shared" si="51"/>
        <v>1</v>
      </c>
      <c r="CL99" s="119"/>
      <c r="CM99" s="119"/>
      <c r="CN99" s="570"/>
      <c r="CO99" s="116">
        <v>45568</v>
      </c>
      <c r="CP99" s="95">
        <v>45582</v>
      </c>
      <c r="CQ99" s="117"/>
      <c r="CR99" s="95">
        <v>45684</v>
      </c>
      <c r="CS99" s="95">
        <v>45707</v>
      </c>
      <c r="CT99" s="119">
        <f t="shared" si="52"/>
        <v>24</v>
      </c>
      <c r="CU99" s="571"/>
      <c r="CV99" s="116">
        <v>45554</v>
      </c>
      <c r="CW99" s="95">
        <v>45560</v>
      </c>
      <c r="CX99" s="117"/>
      <c r="CY99" s="95">
        <v>45431</v>
      </c>
      <c r="CZ99" s="95">
        <v>45448</v>
      </c>
      <c r="DA99" s="119">
        <f t="shared" si="53"/>
        <v>18</v>
      </c>
      <c r="DB99" s="570"/>
      <c r="DC99" s="116">
        <v>45554</v>
      </c>
      <c r="DD99" s="95">
        <v>45560</v>
      </c>
      <c r="DE99" s="117"/>
      <c r="DF99" s="95">
        <v>45700</v>
      </c>
      <c r="DG99" s="95">
        <v>45710</v>
      </c>
      <c r="DH99" s="119">
        <f t="shared" si="54"/>
        <v>11</v>
      </c>
      <c r="DI99" s="144"/>
      <c r="DJ99" s="156" t="str">
        <f>_xlfn.XLOOKUP(E99,[1]CranePad!$D$4:$D$203,[1]CranePad!$E$4:$E$203,0,0,1)</f>
        <v>GP</v>
      </c>
      <c r="DK99" s="155">
        <v>45578</v>
      </c>
      <c r="DL99" s="95">
        <v>45584</v>
      </c>
      <c r="DM99" s="95"/>
      <c r="DN99" s="95">
        <v>45700</v>
      </c>
      <c r="DO99" s="95">
        <v>45708</v>
      </c>
      <c r="DP99" s="119">
        <f t="shared" si="55"/>
        <v>9</v>
      </c>
      <c r="DQ99" s="570"/>
      <c r="DR99" s="123">
        <v>45596</v>
      </c>
      <c r="DS99" s="124">
        <v>45601</v>
      </c>
      <c r="DT99" s="124"/>
      <c r="DU99" s="124">
        <v>45713</v>
      </c>
      <c r="DV99" s="124">
        <v>45722</v>
      </c>
      <c r="DW99" s="119">
        <f t="shared" si="56"/>
        <v>10</v>
      </c>
      <c r="DX99" s="570"/>
      <c r="DY99" s="123">
        <v>45590</v>
      </c>
      <c r="DZ99" s="124">
        <v>45596</v>
      </c>
      <c r="EA99" s="124"/>
      <c r="EB99" s="124">
        <v>45708</v>
      </c>
      <c r="EC99" s="124">
        <v>45726</v>
      </c>
      <c r="ED99" s="119">
        <f t="shared" si="57"/>
        <v>19</v>
      </c>
      <c r="EE99" s="570"/>
      <c r="EF99" s="123">
        <v>45603</v>
      </c>
      <c r="EG99" s="124">
        <v>45612</v>
      </c>
      <c r="EH99" s="124"/>
      <c r="EI99" s="124">
        <v>45728</v>
      </c>
      <c r="EJ99" s="124">
        <v>45738</v>
      </c>
      <c r="EK99" s="119">
        <f t="shared" si="58"/>
        <v>11</v>
      </c>
      <c r="EL99" s="570"/>
      <c r="EM99" s="116">
        <v>45613</v>
      </c>
      <c r="EN99" s="95">
        <v>45615</v>
      </c>
      <c r="EO99" s="95"/>
      <c r="EP99" s="95">
        <v>45740</v>
      </c>
      <c r="EQ99" s="95">
        <v>45742</v>
      </c>
      <c r="ER99" s="119">
        <f t="shared" si="59"/>
        <v>3</v>
      </c>
      <c r="ES99" s="570"/>
      <c r="ET99" s="116">
        <v>45602</v>
      </c>
      <c r="EU99" s="95">
        <v>45603</v>
      </c>
      <c r="EV99" s="95"/>
      <c r="EW99" s="95">
        <v>45736</v>
      </c>
      <c r="EX99" s="95">
        <v>45736</v>
      </c>
      <c r="EY99" s="119">
        <f t="shared" si="60"/>
        <v>1</v>
      </c>
      <c r="EZ99" s="570"/>
      <c r="FA99" s="116">
        <v>45592</v>
      </c>
      <c r="FB99" s="95">
        <v>45598</v>
      </c>
      <c r="FC99" s="95"/>
      <c r="FD99" s="95">
        <v>45643</v>
      </c>
      <c r="FE99" s="95">
        <v>45655</v>
      </c>
      <c r="FF99" s="119">
        <f t="shared" si="61"/>
        <v>13</v>
      </c>
      <c r="FG99" s="570"/>
      <c r="FH99" s="116">
        <v>45597</v>
      </c>
      <c r="FI99" s="95">
        <f t="shared" si="71"/>
        <v>45612</v>
      </c>
      <c r="FJ99" s="95"/>
      <c r="FK99" s="95">
        <v>45672</v>
      </c>
      <c r="FL99" s="95">
        <v>45694</v>
      </c>
      <c r="FM99" s="119">
        <f t="shared" si="62"/>
        <v>23</v>
      </c>
      <c r="FN99" s="144"/>
      <c r="FO99" s="155">
        <f t="shared" si="67"/>
        <v>45603</v>
      </c>
      <c r="FP99" s="95">
        <f t="shared" si="68"/>
        <v>45606</v>
      </c>
      <c r="FQ99" s="121"/>
      <c r="FR99" s="95">
        <v>45740</v>
      </c>
      <c r="FS99" s="95">
        <v>45741</v>
      </c>
      <c r="FT99" s="119">
        <f t="shared" si="63"/>
        <v>2</v>
      </c>
      <c r="FU99" s="570"/>
      <c r="FV99" s="116">
        <f t="shared" si="69"/>
        <v>45615</v>
      </c>
      <c r="FW99" s="95">
        <f t="shared" si="70"/>
        <v>45616</v>
      </c>
      <c r="FX99" s="117"/>
      <c r="FY99" s="95">
        <v>45747</v>
      </c>
      <c r="FZ99" s="95">
        <v>45748</v>
      </c>
      <c r="GA99" s="119">
        <f t="shared" si="64"/>
        <v>2</v>
      </c>
      <c r="GB99" s="570"/>
      <c r="GC99" s="437"/>
      <c r="GD99" s="575"/>
      <c r="GE99" s="572">
        <v>45627</v>
      </c>
      <c r="GG99" s="68"/>
    </row>
    <row r="100" spans="1:189" s="74" customFormat="1" ht="16.5" customHeight="1" x14ac:dyDescent="0.25">
      <c r="A100" s="564" t="s">
        <v>2239</v>
      </c>
      <c r="B100" s="73">
        <f t="shared" si="65"/>
        <v>96</v>
      </c>
      <c r="C100" s="73" t="s">
        <v>31</v>
      </c>
      <c r="D100" s="75" t="s">
        <v>1868</v>
      </c>
      <c r="E100" s="95" t="s">
        <v>1922</v>
      </c>
      <c r="F100" s="565" t="s">
        <v>2160</v>
      </c>
      <c r="G100" s="167" t="s">
        <v>2213</v>
      </c>
      <c r="H100" s="566" t="str">
        <f>VLOOKUP('200WTG PH-II'!E100,'[1]Stone Column Progress'!$C$6:$D$205,2,0)</f>
        <v>Bauer</v>
      </c>
      <c r="I100" s="574" t="s">
        <v>390</v>
      </c>
      <c r="J100" s="568">
        <v>531469</v>
      </c>
      <c r="K100" s="569">
        <v>2673124</v>
      </c>
      <c r="L100" s="116">
        <v>45303</v>
      </c>
      <c r="M100" s="95">
        <v>45323</v>
      </c>
      <c r="N100" s="117"/>
      <c r="O100" s="95">
        <v>45303</v>
      </c>
      <c r="P100" s="95">
        <v>45323</v>
      </c>
      <c r="Q100" s="570"/>
      <c r="R100" s="118">
        <f>VLOOKUP(E100,'[1]Stone Column Progress'!$C$6:$K$205,6,0)</f>
        <v>253</v>
      </c>
      <c r="S100" s="73">
        <f>VLOOKUP(E100,'[1]Stone Column Progress'!$C$6:$K$205,8,0)</f>
        <v>253</v>
      </c>
      <c r="T100" s="95">
        <v>45443</v>
      </c>
      <c r="U100" s="95">
        <v>45452</v>
      </c>
      <c r="V100" s="117"/>
      <c r="W100" s="95">
        <v>45559</v>
      </c>
      <c r="X100" s="95">
        <v>45572</v>
      </c>
      <c r="Y100" s="119">
        <f t="shared" si="43"/>
        <v>14</v>
      </c>
      <c r="Z100" s="144"/>
      <c r="AA100" s="156"/>
      <c r="AB100" s="95"/>
      <c r="AC100" s="95"/>
      <c r="AD100" s="117"/>
      <c r="AE100" s="95"/>
      <c r="AF100" s="95"/>
      <c r="AG100" s="570"/>
      <c r="AH100" s="116">
        <v>45583</v>
      </c>
      <c r="AI100" s="95">
        <v>45583</v>
      </c>
      <c r="AJ100" s="117"/>
      <c r="AK100" s="95">
        <v>45620</v>
      </c>
      <c r="AL100" s="95">
        <v>45624</v>
      </c>
      <c r="AM100" s="119">
        <f t="shared" si="44"/>
        <v>5</v>
      </c>
      <c r="AN100" s="120"/>
      <c r="AO100" s="158">
        <v>45584</v>
      </c>
      <c r="AP100" s="130">
        <v>45584</v>
      </c>
      <c r="AQ100" s="130"/>
      <c r="AR100" s="130">
        <v>45625</v>
      </c>
      <c r="AS100" s="130">
        <v>45626</v>
      </c>
      <c r="AT100" s="119">
        <f t="shared" si="45"/>
        <v>2</v>
      </c>
      <c r="AU100" s="571"/>
      <c r="AV100" s="116">
        <v>45585</v>
      </c>
      <c r="AW100" s="95">
        <v>45585</v>
      </c>
      <c r="AX100" s="117"/>
      <c r="AY100" s="95">
        <v>45628</v>
      </c>
      <c r="AZ100" s="95">
        <v>45628</v>
      </c>
      <c r="BA100" s="119">
        <f t="shared" si="46"/>
        <v>1</v>
      </c>
      <c r="BB100" s="144"/>
      <c r="BC100" s="155">
        <v>45586</v>
      </c>
      <c r="BD100" s="95">
        <v>45587</v>
      </c>
      <c r="BE100" s="95"/>
      <c r="BF100" s="95">
        <v>45631</v>
      </c>
      <c r="BG100" s="95">
        <v>45631</v>
      </c>
      <c r="BH100" s="119">
        <f t="shared" si="47"/>
        <v>1</v>
      </c>
      <c r="BI100" s="570"/>
      <c r="BJ100" s="116">
        <v>45599</v>
      </c>
      <c r="BK100" s="95">
        <v>45606</v>
      </c>
      <c r="BL100" s="95"/>
      <c r="BM100" s="95">
        <v>45632</v>
      </c>
      <c r="BN100" s="95">
        <v>45637</v>
      </c>
      <c r="BO100" s="119">
        <f t="shared" si="48"/>
        <v>6</v>
      </c>
      <c r="BP100" s="570"/>
      <c r="BQ100" s="116">
        <v>45609</v>
      </c>
      <c r="BR100" s="95">
        <v>45610</v>
      </c>
      <c r="BS100" s="95"/>
      <c r="BT100" s="95">
        <v>45639</v>
      </c>
      <c r="BU100" s="95">
        <v>45640</v>
      </c>
      <c r="BV100" s="119">
        <f t="shared" si="66"/>
        <v>2</v>
      </c>
      <c r="BW100" s="119">
        <f t="shared" si="49"/>
        <v>21</v>
      </c>
      <c r="BX100" s="570"/>
      <c r="BY100" s="116">
        <v>45612</v>
      </c>
      <c r="BZ100" s="95">
        <v>45618</v>
      </c>
      <c r="CA100" s="117"/>
      <c r="CB100" s="95">
        <v>45650</v>
      </c>
      <c r="CC100" s="95">
        <v>45726</v>
      </c>
      <c r="CD100" s="119">
        <f t="shared" si="50"/>
        <v>77</v>
      </c>
      <c r="CE100" s="570"/>
      <c r="CF100" s="116">
        <v>45612</v>
      </c>
      <c r="CG100" s="95">
        <v>45618</v>
      </c>
      <c r="CH100" s="95"/>
      <c r="CI100" s="95">
        <v>45645</v>
      </c>
      <c r="CJ100" s="95">
        <v>45645</v>
      </c>
      <c r="CK100" s="119">
        <f t="shared" si="51"/>
        <v>1</v>
      </c>
      <c r="CL100" s="119"/>
      <c r="CM100" s="119"/>
      <c r="CN100" s="570"/>
      <c r="CO100" s="116">
        <v>45606</v>
      </c>
      <c r="CP100" s="95">
        <v>45620</v>
      </c>
      <c r="CQ100" s="117"/>
      <c r="CR100" s="95">
        <v>45651</v>
      </c>
      <c r="CS100" s="95">
        <v>45677</v>
      </c>
      <c r="CT100" s="119">
        <f t="shared" si="52"/>
        <v>27</v>
      </c>
      <c r="CU100" s="571"/>
      <c r="CV100" s="116">
        <v>45577</v>
      </c>
      <c r="CW100" s="95">
        <v>45583</v>
      </c>
      <c r="CX100" s="117"/>
      <c r="CY100" s="95">
        <v>45433</v>
      </c>
      <c r="CZ100" s="95">
        <v>45438</v>
      </c>
      <c r="DA100" s="119">
        <f t="shared" si="53"/>
        <v>6</v>
      </c>
      <c r="DB100" s="570"/>
      <c r="DC100" s="116">
        <v>45577</v>
      </c>
      <c r="DD100" s="95">
        <v>45583</v>
      </c>
      <c r="DE100" s="117"/>
      <c r="DF100" s="95">
        <v>45659</v>
      </c>
      <c r="DG100" s="95">
        <v>45667</v>
      </c>
      <c r="DH100" s="119">
        <f t="shared" si="54"/>
        <v>9</v>
      </c>
      <c r="DI100" s="144"/>
      <c r="DJ100" s="156" t="str">
        <f>_xlfn.XLOOKUP(E100,[1]CranePad!$D$4:$D$203,[1]CranePad!$E$4:$E$203,0,0,1)</f>
        <v>SS Jadeja</v>
      </c>
      <c r="DK100" s="155">
        <v>45616</v>
      </c>
      <c r="DL100" s="95">
        <v>45622</v>
      </c>
      <c r="DM100" s="95"/>
      <c r="DN100" s="95">
        <v>45641</v>
      </c>
      <c r="DO100" s="95">
        <v>45667</v>
      </c>
      <c r="DP100" s="119">
        <f t="shared" si="55"/>
        <v>27</v>
      </c>
      <c r="DQ100" s="570"/>
      <c r="DR100" s="123">
        <v>45643</v>
      </c>
      <c r="DS100" s="124">
        <v>45648</v>
      </c>
      <c r="DT100" s="124"/>
      <c r="DU100" s="124">
        <v>45668</v>
      </c>
      <c r="DV100" s="124">
        <v>45695</v>
      </c>
      <c r="DW100" s="119">
        <f t="shared" si="56"/>
        <v>28</v>
      </c>
      <c r="DX100" s="570"/>
      <c r="DY100" s="123">
        <v>45628</v>
      </c>
      <c r="DZ100" s="124">
        <v>45634</v>
      </c>
      <c r="EA100" s="124"/>
      <c r="EB100" s="124">
        <v>45702</v>
      </c>
      <c r="EC100" s="124">
        <v>45723</v>
      </c>
      <c r="ED100" s="119">
        <f t="shared" si="57"/>
        <v>22</v>
      </c>
      <c r="EE100" s="570"/>
      <c r="EF100" s="123">
        <v>45650</v>
      </c>
      <c r="EG100" s="124">
        <v>45656</v>
      </c>
      <c r="EH100" s="124"/>
      <c r="EI100" s="124">
        <v>45724</v>
      </c>
      <c r="EJ100" s="124">
        <v>45733</v>
      </c>
      <c r="EK100" s="119">
        <f t="shared" si="58"/>
        <v>10</v>
      </c>
      <c r="EL100" s="570"/>
      <c r="EM100" s="116">
        <v>45657</v>
      </c>
      <c r="EN100" s="95">
        <v>45659</v>
      </c>
      <c r="EO100" s="95"/>
      <c r="EP100" s="95">
        <v>45733</v>
      </c>
      <c r="EQ100" s="95">
        <v>45734</v>
      </c>
      <c r="ER100" s="119">
        <f t="shared" si="59"/>
        <v>2</v>
      </c>
      <c r="ES100" s="570"/>
      <c r="ET100" s="116">
        <v>45640</v>
      </c>
      <c r="EU100" s="95">
        <v>45641</v>
      </c>
      <c r="EV100" s="95"/>
      <c r="EW100" s="95">
        <v>45729</v>
      </c>
      <c r="EX100" s="95">
        <v>45729</v>
      </c>
      <c r="EY100" s="119">
        <f t="shared" si="60"/>
        <v>1</v>
      </c>
      <c r="EZ100" s="570"/>
      <c r="FA100" s="116">
        <v>45628</v>
      </c>
      <c r="FB100" s="95">
        <v>45634</v>
      </c>
      <c r="FC100" s="95"/>
      <c r="FD100" s="95">
        <v>45673</v>
      </c>
      <c r="FE100" s="95">
        <v>45724</v>
      </c>
      <c r="FF100" s="119">
        <f t="shared" si="61"/>
        <v>52</v>
      </c>
      <c r="FG100" s="570"/>
      <c r="FH100" s="116">
        <v>45616</v>
      </c>
      <c r="FI100" s="95">
        <f t="shared" si="71"/>
        <v>45631</v>
      </c>
      <c r="FJ100" s="95"/>
      <c r="FK100" s="95">
        <v>45687</v>
      </c>
      <c r="FL100" s="95">
        <v>45707</v>
      </c>
      <c r="FM100" s="119">
        <f t="shared" si="62"/>
        <v>21</v>
      </c>
      <c r="FN100" s="144"/>
      <c r="FO100" s="155">
        <f t="shared" si="67"/>
        <v>45641</v>
      </c>
      <c r="FP100" s="95">
        <f t="shared" si="68"/>
        <v>45644</v>
      </c>
      <c r="FQ100" s="121"/>
      <c r="FR100" s="95">
        <v>45733</v>
      </c>
      <c r="FS100" s="95">
        <v>45734</v>
      </c>
      <c r="FT100" s="119">
        <f t="shared" si="63"/>
        <v>2</v>
      </c>
      <c r="FU100" s="570"/>
      <c r="FV100" s="116">
        <f t="shared" si="69"/>
        <v>45659</v>
      </c>
      <c r="FW100" s="95">
        <f t="shared" si="70"/>
        <v>45660</v>
      </c>
      <c r="FX100" s="117"/>
      <c r="FY100" s="95">
        <v>45735</v>
      </c>
      <c r="FZ100" s="95">
        <v>45735</v>
      </c>
      <c r="GA100" s="119">
        <f t="shared" si="64"/>
        <v>1</v>
      </c>
      <c r="GB100" s="570"/>
      <c r="GC100" s="437"/>
      <c r="GD100" s="575"/>
      <c r="GE100" s="572">
        <v>45627</v>
      </c>
      <c r="GG100" s="68"/>
    </row>
    <row r="101" spans="1:189" s="74" customFormat="1" ht="16.5" customHeight="1" x14ac:dyDescent="0.25">
      <c r="A101" s="564" t="s">
        <v>2247</v>
      </c>
      <c r="B101" s="73">
        <f t="shared" si="65"/>
        <v>97</v>
      </c>
      <c r="C101" s="73" t="s">
        <v>31</v>
      </c>
      <c r="D101" s="77" t="s">
        <v>1868</v>
      </c>
      <c r="E101" s="95" t="s">
        <v>1923</v>
      </c>
      <c r="F101" s="565" t="s">
        <v>2160</v>
      </c>
      <c r="G101" s="167" t="s">
        <v>2240</v>
      </c>
      <c r="H101" s="566" t="str">
        <f>VLOOKUP('200WTG PH-II'!E101,'[1]Stone Column Progress'!$C$6:$D$205,2,0)</f>
        <v>Menard</v>
      </c>
      <c r="I101" s="574" t="s">
        <v>390</v>
      </c>
      <c r="J101" s="568">
        <v>531582</v>
      </c>
      <c r="K101" s="569">
        <v>2668457</v>
      </c>
      <c r="L101" s="116">
        <v>44925</v>
      </c>
      <c r="M101" s="95">
        <v>44926</v>
      </c>
      <c r="N101" s="117"/>
      <c r="O101" s="95">
        <v>44925</v>
      </c>
      <c r="P101" s="95">
        <v>44926</v>
      </c>
      <c r="Q101" s="570"/>
      <c r="R101" s="118">
        <f>VLOOKUP(E101,'[1]Stone Column Progress'!$C$6:$K$205,6,0)</f>
        <v>241</v>
      </c>
      <c r="S101" s="73">
        <f>VLOOKUP(E101,'[1]Stone Column Progress'!$C$6:$K$205,8,0)</f>
        <v>241</v>
      </c>
      <c r="T101" s="95">
        <v>45398</v>
      </c>
      <c r="U101" s="95">
        <v>45407</v>
      </c>
      <c r="V101" s="117"/>
      <c r="W101" s="95">
        <v>45320</v>
      </c>
      <c r="X101" s="95">
        <v>45335</v>
      </c>
      <c r="Y101" s="119">
        <f t="shared" si="43"/>
        <v>16</v>
      </c>
      <c r="Z101" s="144"/>
      <c r="AA101" s="155" t="s">
        <v>389</v>
      </c>
      <c r="AB101" s="95">
        <v>45560</v>
      </c>
      <c r="AC101" s="95">
        <v>45569</v>
      </c>
      <c r="AD101" s="117"/>
      <c r="AE101" s="95">
        <v>45565</v>
      </c>
      <c r="AF101" s="95">
        <v>45572</v>
      </c>
      <c r="AG101" s="570"/>
      <c r="AH101" s="116">
        <v>45520</v>
      </c>
      <c r="AI101" s="95">
        <v>45520</v>
      </c>
      <c r="AJ101" s="117"/>
      <c r="AK101" s="95">
        <v>45604</v>
      </c>
      <c r="AL101" s="95">
        <v>45606</v>
      </c>
      <c r="AM101" s="119">
        <f t="shared" si="44"/>
        <v>3</v>
      </c>
      <c r="AN101" s="120"/>
      <c r="AO101" s="158">
        <v>45521</v>
      </c>
      <c r="AP101" s="130">
        <v>45521</v>
      </c>
      <c r="AQ101" s="130"/>
      <c r="AR101" s="130">
        <v>45607</v>
      </c>
      <c r="AS101" s="130">
        <v>45610</v>
      </c>
      <c r="AT101" s="119">
        <f t="shared" si="45"/>
        <v>4</v>
      </c>
      <c r="AU101" s="571"/>
      <c r="AV101" s="116">
        <v>45522</v>
      </c>
      <c r="AW101" s="95">
        <v>45522</v>
      </c>
      <c r="AX101" s="117"/>
      <c r="AY101" s="95">
        <v>45610</v>
      </c>
      <c r="AZ101" s="95">
        <v>45610</v>
      </c>
      <c r="BA101" s="119">
        <f t="shared" si="46"/>
        <v>1</v>
      </c>
      <c r="BB101" s="144"/>
      <c r="BC101" s="155">
        <v>45523</v>
      </c>
      <c r="BD101" s="95">
        <v>45524</v>
      </c>
      <c r="BE101" s="95"/>
      <c r="BF101" s="95">
        <v>45611</v>
      </c>
      <c r="BG101" s="95">
        <v>45612</v>
      </c>
      <c r="BH101" s="119">
        <f t="shared" si="47"/>
        <v>2</v>
      </c>
      <c r="BI101" s="570"/>
      <c r="BJ101" s="116">
        <v>45526</v>
      </c>
      <c r="BK101" s="95">
        <v>45535</v>
      </c>
      <c r="BL101" s="95"/>
      <c r="BM101" s="95">
        <v>45612</v>
      </c>
      <c r="BN101" s="95">
        <v>45620</v>
      </c>
      <c r="BO101" s="119">
        <f t="shared" si="48"/>
        <v>9</v>
      </c>
      <c r="BP101" s="570"/>
      <c r="BQ101" s="116">
        <v>45538</v>
      </c>
      <c r="BR101" s="95">
        <v>45539</v>
      </c>
      <c r="BS101" s="95"/>
      <c r="BT101" s="95">
        <v>45621</v>
      </c>
      <c r="BU101" s="95">
        <v>45621</v>
      </c>
      <c r="BV101" s="119">
        <f t="shared" si="66"/>
        <v>1</v>
      </c>
      <c r="BW101" s="119">
        <f t="shared" si="49"/>
        <v>18</v>
      </c>
      <c r="BX101" s="570"/>
      <c r="BY101" s="116">
        <v>45540</v>
      </c>
      <c r="BZ101" s="95">
        <v>45546</v>
      </c>
      <c r="CA101" s="117"/>
      <c r="CB101" s="95">
        <v>45624</v>
      </c>
      <c r="CC101" s="95">
        <v>45709</v>
      </c>
      <c r="CD101" s="119">
        <f t="shared" si="50"/>
        <v>86</v>
      </c>
      <c r="CE101" s="570"/>
      <c r="CF101" s="116">
        <v>45540</v>
      </c>
      <c r="CG101" s="95">
        <v>45546</v>
      </c>
      <c r="CH101" s="95"/>
      <c r="CI101" s="95">
        <v>45624</v>
      </c>
      <c r="CJ101" s="95">
        <v>45624</v>
      </c>
      <c r="CK101" s="119">
        <f t="shared" si="51"/>
        <v>1</v>
      </c>
      <c r="CL101" s="119"/>
      <c r="CM101" s="119"/>
      <c r="CN101" s="570"/>
      <c r="CO101" s="116">
        <v>45533</v>
      </c>
      <c r="CP101" s="95">
        <v>45547</v>
      </c>
      <c r="CQ101" s="117"/>
      <c r="CR101" s="95">
        <v>45661</v>
      </c>
      <c r="CS101" s="95">
        <v>45668</v>
      </c>
      <c r="CT101" s="119">
        <f t="shared" si="52"/>
        <v>8</v>
      </c>
      <c r="CU101" s="571"/>
      <c r="CV101" s="116">
        <v>45544</v>
      </c>
      <c r="CW101" s="95">
        <v>45550</v>
      </c>
      <c r="CX101" s="117"/>
      <c r="CY101" s="95" t="s">
        <v>2142</v>
      </c>
      <c r="CZ101" s="95" t="s">
        <v>2142</v>
      </c>
      <c r="DA101" s="119" t="e">
        <f t="shared" si="53"/>
        <v>#VALUE!</v>
      </c>
      <c r="DB101" s="570"/>
      <c r="DC101" s="116">
        <v>45544</v>
      </c>
      <c r="DD101" s="95">
        <v>45550</v>
      </c>
      <c r="DE101" s="117"/>
      <c r="DF101" s="95">
        <v>45585</v>
      </c>
      <c r="DG101" s="95">
        <v>45603</v>
      </c>
      <c r="DH101" s="119">
        <f t="shared" si="54"/>
        <v>19</v>
      </c>
      <c r="DI101" s="144"/>
      <c r="DJ101" s="156" t="str">
        <f>_xlfn.XLOOKUP(E101,[1]CranePad!$D$4:$D$203,[1]CranePad!$E$4:$E$203,0,0,1)</f>
        <v>GP</v>
      </c>
      <c r="DK101" s="155">
        <v>45551</v>
      </c>
      <c r="DL101" s="95">
        <v>45557</v>
      </c>
      <c r="DM101" s="95"/>
      <c r="DN101" s="95">
        <v>45585</v>
      </c>
      <c r="DO101" s="95">
        <v>45603</v>
      </c>
      <c r="DP101" s="119">
        <f t="shared" si="55"/>
        <v>19</v>
      </c>
      <c r="DQ101" s="570"/>
      <c r="DR101" s="123">
        <v>45573</v>
      </c>
      <c r="DS101" s="124">
        <v>45578</v>
      </c>
      <c r="DT101" s="124"/>
      <c r="DU101" s="124">
        <v>45597</v>
      </c>
      <c r="DV101" s="124">
        <v>45637</v>
      </c>
      <c r="DW101" s="119">
        <f t="shared" si="56"/>
        <v>41</v>
      </c>
      <c r="DX101" s="570"/>
      <c r="DY101" s="123">
        <v>45582</v>
      </c>
      <c r="DZ101" s="124">
        <v>45588</v>
      </c>
      <c r="EA101" s="124"/>
      <c r="EB101" s="124">
        <v>45679</v>
      </c>
      <c r="EC101" s="124">
        <v>45711</v>
      </c>
      <c r="ED101" s="119">
        <f t="shared" si="57"/>
        <v>33</v>
      </c>
      <c r="EE101" s="570"/>
      <c r="EF101" s="123">
        <v>45581</v>
      </c>
      <c r="EG101" s="124">
        <v>45590</v>
      </c>
      <c r="EH101" s="124"/>
      <c r="EI101" s="124">
        <v>45642</v>
      </c>
      <c r="EJ101" s="124">
        <v>45648</v>
      </c>
      <c r="EK101" s="119">
        <f t="shared" si="58"/>
        <v>7</v>
      </c>
      <c r="EL101" s="570"/>
      <c r="EM101" s="116">
        <v>45592</v>
      </c>
      <c r="EN101" s="95">
        <v>45594</v>
      </c>
      <c r="EO101" s="95"/>
      <c r="EP101" s="95">
        <v>45649</v>
      </c>
      <c r="EQ101" s="95">
        <v>45655</v>
      </c>
      <c r="ER101" s="119">
        <f t="shared" si="59"/>
        <v>7</v>
      </c>
      <c r="ES101" s="570"/>
      <c r="ET101" s="116">
        <v>45594</v>
      </c>
      <c r="EU101" s="95">
        <v>45595</v>
      </c>
      <c r="EV101" s="95"/>
      <c r="EW101" s="95">
        <v>45716</v>
      </c>
      <c r="EX101" s="95">
        <v>45716</v>
      </c>
      <c r="EY101" s="119">
        <f t="shared" si="60"/>
        <v>1</v>
      </c>
      <c r="EZ101" s="570"/>
      <c r="FA101" s="116">
        <v>45571</v>
      </c>
      <c r="FB101" s="95">
        <v>45577</v>
      </c>
      <c r="FC101" s="95"/>
      <c r="FD101" s="95">
        <v>45648</v>
      </c>
      <c r="FE101" s="95">
        <v>45695</v>
      </c>
      <c r="FF101" s="119">
        <f t="shared" si="61"/>
        <v>48</v>
      </c>
      <c r="FG101" s="570"/>
      <c r="FH101" s="116">
        <v>45570</v>
      </c>
      <c r="FI101" s="95">
        <f t="shared" si="71"/>
        <v>45585</v>
      </c>
      <c r="FJ101" s="95"/>
      <c r="FK101" s="95">
        <v>45642</v>
      </c>
      <c r="FL101" s="95">
        <v>45666</v>
      </c>
      <c r="FM101" s="119">
        <f t="shared" si="62"/>
        <v>25</v>
      </c>
      <c r="FN101" s="144"/>
      <c r="FO101" s="155">
        <f t="shared" si="67"/>
        <v>45595</v>
      </c>
      <c r="FP101" s="95">
        <f t="shared" si="68"/>
        <v>45598</v>
      </c>
      <c r="FQ101" s="121"/>
      <c r="FR101" s="95">
        <v>45716</v>
      </c>
      <c r="FS101" s="95">
        <v>45723</v>
      </c>
      <c r="FT101" s="119">
        <f t="shared" si="63"/>
        <v>8</v>
      </c>
      <c r="FU101" s="570"/>
      <c r="FV101" s="116">
        <f t="shared" si="69"/>
        <v>45598</v>
      </c>
      <c r="FW101" s="95">
        <f t="shared" si="70"/>
        <v>45599</v>
      </c>
      <c r="FX101" s="117"/>
      <c r="FY101" s="95">
        <v>45724</v>
      </c>
      <c r="FZ101" s="95">
        <v>45727</v>
      </c>
      <c r="GA101" s="119">
        <f t="shared" si="64"/>
        <v>4</v>
      </c>
      <c r="GB101" s="570"/>
      <c r="GC101" s="437" t="s">
        <v>2248</v>
      </c>
      <c r="GD101" s="575"/>
      <c r="GE101" s="572">
        <v>45627</v>
      </c>
      <c r="GG101" s="68"/>
    </row>
    <row r="102" spans="1:189" s="74" customFormat="1" ht="16.5" customHeight="1" x14ac:dyDescent="0.25">
      <c r="A102" s="564" t="s">
        <v>416</v>
      </c>
      <c r="B102" s="73">
        <f t="shared" si="65"/>
        <v>98</v>
      </c>
      <c r="C102" s="73" t="s">
        <v>31</v>
      </c>
      <c r="D102" s="75" t="s">
        <v>206</v>
      </c>
      <c r="E102" s="95" t="s">
        <v>1924</v>
      </c>
      <c r="F102" s="565" t="s">
        <v>2160</v>
      </c>
      <c r="G102" s="167" t="s">
        <v>386</v>
      </c>
      <c r="H102" s="566" t="str">
        <f>VLOOKUP('200WTG PH-II'!E102,'[1]Stone Column Progress'!$C$6:$D$205,2,0)</f>
        <v>Sarita infra</v>
      </c>
      <c r="I102" s="574" t="s">
        <v>390</v>
      </c>
      <c r="J102" s="568">
        <v>530931</v>
      </c>
      <c r="K102" s="569">
        <v>2667775</v>
      </c>
      <c r="L102" s="116">
        <v>44925</v>
      </c>
      <c r="M102" s="95">
        <v>44926</v>
      </c>
      <c r="N102" s="117"/>
      <c r="O102" s="95">
        <v>44925</v>
      </c>
      <c r="P102" s="95">
        <v>44926</v>
      </c>
      <c r="Q102" s="570"/>
      <c r="R102" s="118">
        <f>VLOOKUP(E102,'[1]Stone Column Progress'!$C$6:$K$205,6,0)</f>
        <v>188</v>
      </c>
      <c r="S102" s="73">
        <f>VLOOKUP(E102,'[1]Stone Column Progress'!$C$6:$K$205,8,0)</f>
        <v>188</v>
      </c>
      <c r="T102" s="95">
        <v>45420</v>
      </c>
      <c r="U102" s="95">
        <v>45429</v>
      </c>
      <c r="V102" s="117"/>
      <c r="W102" s="95">
        <v>45383</v>
      </c>
      <c r="X102" s="95">
        <v>45418</v>
      </c>
      <c r="Y102" s="119">
        <f t="shared" si="43"/>
        <v>36</v>
      </c>
      <c r="Z102" s="144"/>
      <c r="AA102" s="156"/>
      <c r="AB102" s="95"/>
      <c r="AC102" s="95"/>
      <c r="AD102" s="117"/>
      <c r="AE102" s="95"/>
      <c r="AF102" s="95"/>
      <c r="AG102" s="570"/>
      <c r="AH102" s="116">
        <v>45558</v>
      </c>
      <c r="AI102" s="95">
        <v>45558</v>
      </c>
      <c r="AJ102" s="117"/>
      <c r="AK102" s="95">
        <v>45445</v>
      </c>
      <c r="AL102" s="95">
        <v>45447</v>
      </c>
      <c r="AM102" s="119">
        <f t="shared" si="44"/>
        <v>3</v>
      </c>
      <c r="AN102" s="120"/>
      <c r="AO102" s="158">
        <v>45559</v>
      </c>
      <c r="AP102" s="130">
        <v>45559</v>
      </c>
      <c r="AQ102" s="130"/>
      <c r="AR102" s="130">
        <v>45449</v>
      </c>
      <c r="AS102" s="130">
        <v>45454</v>
      </c>
      <c r="AT102" s="119">
        <f t="shared" si="45"/>
        <v>6</v>
      </c>
      <c r="AU102" s="571"/>
      <c r="AV102" s="116">
        <v>45560</v>
      </c>
      <c r="AW102" s="95">
        <v>45560</v>
      </c>
      <c r="AX102" s="117"/>
      <c r="AY102" s="95">
        <v>45455</v>
      </c>
      <c r="AZ102" s="95">
        <v>45455</v>
      </c>
      <c r="BA102" s="119">
        <f t="shared" si="46"/>
        <v>1</v>
      </c>
      <c r="BB102" s="144"/>
      <c r="BC102" s="155">
        <v>45561</v>
      </c>
      <c r="BD102" s="95">
        <v>45562</v>
      </c>
      <c r="BE102" s="95"/>
      <c r="BF102" s="95">
        <v>45517</v>
      </c>
      <c r="BG102" s="95">
        <v>45518</v>
      </c>
      <c r="BH102" s="119">
        <f t="shared" si="47"/>
        <v>2</v>
      </c>
      <c r="BI102" s="570"/>
      <c r="BJ102" s="116">
        <v>45566</v>
      </c>
      <c r="BK102" s="95">
        <v>45573</v>
      </c>
      <c r="BL102" s="95"/>
      <c r="BM102" s="95">
        <v>45518</v>
      </c>
      <c r="BN102" s="95">
        <v>45560</v>
      </c>
      <c r="BO102" s="119">
        <f t="shared" si="48"/>
        <v>43</v>
      </c>
      <c r="BP102" s="573" t="s">
        <v>2249</v>
      </c>
      <c r="BQ102" s="116">
        <v>45576</v>
      </c>
      <c r="BR102" s="95">
        <v>45577</v>
      </c>
      <c r="BS102" s="95"/>
      <c r="BT102" s="95">
        <v>45562</v>
      </c>
      <c r="BU102" s="95">
        <v>45563</v>
      </c>
      <c r="BV102" s="119">
        <f t="shared" si="66"/>
        <v>2</v>
      </c>
      <c r="BW102" s="119">
        <f t="shared" si="49"/>
        <v>119</v>
      </c>
      <c r="BX102" s="570"/>
      <c r="BY102" s="116">
        <v>45579</v>
      </c>
      <c r="BZ102" s="95">
        <v>45585</v>
      </c>
      <c r="CA102" s="117"/>
      <c r="CB102" s="95">
        <v>45573</v>
      </c>
      <c r="CC102" s="95">
        <v>45729</v>
      </c>
      <c r="CD102" s="119">
        <f t="shared" si="50"/>
        <v>157</v>
      </c>
      <c r="CE102" s="570"/>
      <c r="CF102" s="116">
        <v>45573</v>
      </c>
      <c r="CG102" s="95">
        <v>45587</v>
      </c>
      <c r="CH102" s="95"/>
      <c r="CI102" s="95">
        <v>45576</v>
      </c>
      <c r="CJ102" s="95">
        <v>45576</v>
      </c>
      <c r="CK102" s="119">
        <f t="shared" si="51"/>
        <v>1</v>
      </c>
      <c r="CL102" s="119"/>
      <c r="CM102" s="119"/>
      <c r="CN102" s="570"/>
      <c r="CO102" s="116">
        <v>45573</v>
      </c>
      <c r="CP102" s="95">
        <v>45587</v>
      </c>
      <c r="CQ102" s="117"/>
      <c r="CR102" s="95">
        <v>45659</v>
      </c>
      <c r="CS102" s="95">
        <v>45701</v>
      </c>
      <c r="CT102" s="119">
        <f t="shared" si="52"/>
        <v>43</v>
      </c>
      <c r="CU102" s="571"/>
      <c r="CV102" s="116">
        <v>45545</v>
      </c>
      <c r="CW102" s="95">
        <v>45551</v>
      </c>
      <c r="CX102" s="117"/>
      <c r="CY102" s="95">
        <v>45424</v>
      </c>
      <c r="CZ102" s="95">
        <v>45429</v>
      </c>
      <c r="DA102" s="119">
        <f t="shared" si="53"/>
        <v>6</v>
      </c>
      <c r="DB102" s="570"/>
      <c r="DC102" s="116">
        <v>45545</v>
      </c>
      <c r="DD102" s="95">
        <v>45551</v>
      </c>
      <c r="DE102" s="117"/>
      <c r="DF102" s="95">
        <v>45569</v>
      </c>
      <c r="DG102" s="95">
        <v>45584</v>
      </c>
      <c r="DH102" s="119">
        <f t="shared" si="54"/>
        <v>16</v>
      </c>
      <c r="DI102" s="144"/>
      <c r="DJ102" s="156" t="str">
        <f>_xlfn.XLOOKUP(E102,[1]CranePad!$D$4:$D$203,[1]CranePad!$E$4:$E$203,0,0,1)</f>
        <v>Vaibhav</v>
      </c>
      <c r="DK102" s="155">
        <v>45583</v>
      </c>
      <c r="DL102" s="95">
        <v>45589</v>
      </c>
      <c r="DM102" s="95"/>
      <c r="DN102" s="95">
        <v>45569</v>
      </c>
      <c r="DO102" s="95">
        <v>45584</v>
      </c>
      <c r="DP102" s="119">
        <f t="shared" si="55"/>
        <v>16</v>
      </c>
      <c r="DQ102" s="570"/>
      <c r="DR102" s="123">
        <v>45600</v>
      </c>
      <c r="DS102" s="124">
        <v>45605</v>
      </c>
      <c r="DT102" s="124"/>
      <c r="DU102" s="124">
        <v>45586</v>
      </c>
      <c r="DV102" s="124">
        <v>45594</v>
      </c>
      <c r="DW102" s="119">
        <f t="shared" si="56"/>
        <v>9</v>
      </c>
      <c r="DX102" s="570"/>
      <c r="DY102" s="123">
        <v>45595</v>
      </c>
      <c r="DZ102" s="124">
        <v>45601</v>
      </c>
      <c r="EA102" s="124"/>
      <c r="EB102" s="124">
        <v>45712</v>
      </c>
      <c r="EC102" s="124">
        <v>45726</v>
      </c>
      <c r="ED102" s="119">
        <f t="shared" si="57"/>
        <v>15</v>
      </c>
      <c r="EE102" s="570"/>
      <c r="EF102" s="123">
        <v>45607</v>
      </c>
      <c r="EG102" s="124">
        <v>45616</v>
      </c>
      <c r="EH102" s="124"/>
      <c r="EI102" s="124">
        <v>45618</v>
      </c>
      <c r="EJ102" s="124">
        <v>45625</v>
      </c>
      <c r="EK102" s="119">
        <f t="shared" si="58"/>
        <v>8</v>
      </c>
      <c r="EL102" s="570"/>
      <c r="EM102" s="116">
        <v>45617</v>
      </c>
      <c r="EN102" s="95">
        <v>45619</v>
      </c>
      <c r="EO102" s="95"/>
      <c r="EP102" s="95">
        <v>45627</v>
      </c>
      <c r="EQ102" s="95">
        <v>45638</v>
      </c>
      <c r="ER102" s="119">
        <f t="shared" si="59"/>
        <v>12</v>
      </c>
      <c r="ES102" s="576" t="s">
        <v>2250</v>
      </c>
      <c r="ET102" s="116">
        <v>45607</v>
      </c>
      <c r="EU102" s="95">
        <v>45608</v>
      </c>
      <c r="EV102" s="95"/>
      <c r="EW102" s="95">
        <v>45742</v>
      </c>
      <c r="EX102" s="95">
        <v>45742</v>
      </c>
      <c r="EY102" s="119">
        <f t="shared" si="60"/>
        <v>1</v>
      </c>
      <c r="EZ102" s="570"/>
      <c r="FA102" s="116">
        <v>45595</v>
      </c>
      <c r="FB102" s="95">
        <v>45601</v>
      </c>
      <c r="FC102" s="95"/>
      <c r="FD102" s="95">
        <v>45652</v>
      </c>
      <c r="FE102" s="95">
        <v>45684</v>
      </c>
      <c r="FF102" s="119">
        <f t="shared" si="61"/>
        <v>33</v>
      </c>
      <c r="FG102" s="570"/>
      <c r="FH102" s="116">
        <v>45597</v>
      </c>
      <c r="FI102" s="95">
        <f t="shared" si="71"/>
        <v>45612</v>
      </c>
      <c r="FJ102" s="95"/>
      <c r="FK102" s="95">
        <v>45658</v>
      </c>
      <c r="FL102" s="95">
        <v>45694</v>
      </c>
      <c r="FM102" s="119">
        <f t="shared" si="62"/>
        <v>37</v>
      </c>
      <c r="FN102" s="144"/>
      <c r="FO102" s="155">
        <f t="shared" si="67"/>
        <v>45608</v>
      </c>
      <c r="FP102" s="95">
        <f t="shared" si="68"/>
        <v>45611</v>
      </c>
      <c r="FQ102" s="121"/>
      <c r="FR102" s="95">
        <v>45742</v>
      </c>
      <c r="FS102" s="95">
        <v>45745</v>
      </c>
      <c r="FT102" s="119">
        <f t="shared" si="63"/>
        <v>4</v>
      </c>
      <c r="FU102" s="570"/>
      <c r="FV102" s="116">
        <f t="shared" si="69"/>
        <v>45619</v>
      </c>
      <c r="FW102" s="95">
        <f t="shared" si="70"/>
        <v>45620</v>
      </c>
      <c r="FX102" s="117"/>
      <c r="FY102" s="95">
        <v>45764</v>
      </c>
      <c r="FZ102" s="95">
        <v>45765</v>
      </c>
      <c r="GA102" s="119">
        <f t="shared" si="64"/>
        <v>2</v>
      </c>
      <c r="GB102" s="570"/>
      <c r="GC102" s="585" t="s">
        <v>2251</v>
      </c>
      <c r="GD102" s="575"/>
      <c r="GE102" s="572">
        <v>45627</v>
      </c>
      <c r="GG102" s="68"/>
    </row>
    <row r="103" spans="1:189" s="74" customFormat="1" ht="16.5" customHeight="1" x14ac:dyDescent="0.25">
      <c r="A103" s="564" t="s">
        <v>398</v>
      </c>
      <c r="B103" s="73">
        <f t="shared" si="65"/>
        <v>99</v>
      </c>
      <c r="C103" s="73" t="s">
        <v>31</v>
      </c>
      <c r="D103" s="102" t="s">
        <v>1866</v>
      </c>
      <c r="E103" s="95" t="s">
        <v>1925</v>
      </c>
      <c r="F103" s="565" t="s">
        <v>2160</v>
      </c>
      <c r="G103" s="167" t="s">
        <v>454</v>
      </c>
      <c r="H103" s="566" t="str">
        <f>VLOOKUP('200WTG PH-II'!E103,'[1]Stone Column Progress'!$C$6:$D$205,2,0)</f>
        <v>Menard</v>
      </c>
      <c r="I103" s="574" t="s">
        <v>390</v>
      </c>
      <c r="J103" s="568">
        <v>530742</v>
      </c>
      <c r="K103" s="569">
        <v>2668761</v>
      </c>
      <c r="L103" s="116">
        <v>44925</v>
      </c>
      <c r="M103" s="95">
        <v>44926</v>
      </c>
      <c r="N103" s="117"/>
      <c r="O103" s="95">
        <v>44925</v>
      </c>
      <c r="P103" s="95">
        <v>44926</v>
      </c>
      <c r="Q103" s="570"/>
      <c r="R103" s="118">
        <f>VLOOKUP(E103,'[1]Stone Column Progress'!$C$6:$K$205,6,0)</f>
        <v>163</v>
      </c>
      <c r="S103" s="73">
        <f>VLOOKUP(E103,'[1]Stone Column Progress'!$C$6:$K$205,8,0)</f>
        <v>163</v>
      </c>
      <c r="T103" s="95">
        <v>45447</v>
      </c>
      <c r="U103" s="95">
        <v>45456</v>
      </c>
      <c r="V103" s="117"/>
      <c r="W103" s="95">
        <v>45412</v>
      </c>
      <c r="X103" s="95">
        <v>45423</v>
      </c>
      <c r="Y103" s="119">
        <f t="shared" si="43"/>
        <v>12</v>
      </c>
      <c r="Z103" s="144"/>
      <c r="AA103" s="156"/>
      <c r="AB103" s="95"/>
      <c r="AC103" s="95"/>
      <c r="AD103" s="117"/>
      <c r="AE103" s="95"/>
      <c r="AF103" s="95"/>
      <c r="AG103" s="570"/>
      <c r="AH103" s="116">
        <v>45537</v>
      </c>
      <c r="AI103" s="95">
        <v>45537</v>
      </c>
      <c r="AJ103" s="117"/>
      <c r="AK103" s="95">
        <v>45594</v>
      </c>
      <c r="AL103" s="95">
        <v>45596</v>
      </c>
      <c r="AM103" s="119">
        <f t="shared" si="44"/>
        <v>3</v>
      </c>
      <c r="AN103" s="120"/>
      <c r="AO103" s="158">
        <v>45538</v>
      </c>
      <c r="AP103" s="130">
        <v>45538</v>
      </c>
      <c r="AQ103" s="130"/>
      <c r="AR103" s="130">
        <v>45630</v>
      </c>
      <c r="AS103" s="130">
        <v>45631</v>
      </c>
      <c r="AT103" s="119">
        <f t="shared" si="45"/>
        <v>2</v>
      </c>
      <c r="AU103" s="571"/>
      <c r="AV103" s="116">
        <v>45539</v>
      </c>
      <c r="AW103" s="95">
        <v>45539</v>
      </c>
      <c r="AX103" s="117"/>
      <c r="AY103" s="95">
        <v>45633</v>
      </c>
      <c r="AZ103" s="95">
        <v>45633</v>
      </c>
      <c r="BA103" s="119">
        <f t="shared" si="46"/>
        <v>1</v>
      </c>
      <c r="BB103" s="144"/>
      <c r="BC103" s="155">
        <v>45540</v>
      </c>
      <c r="BD103" s="95">
        <v>45541</v>
      </c>
      <c r="BE103" s="95"/>
      <c r="BF103" s="95">
        <v>45641</v>
      </c>
      <c r="BG103" s="95">
        <v>45642</v>
      </c>
      <c r="BH103" s="119">
        <f t="shared" si="47"/>
        <v>2</v>
      </c>
      <c r="BI103" s="570"/>
      <c r="BJ103" s="116">
        <v>45543</v>
      </c>
      <c r="BK103" s="95">
        <v>45550</v>
      </c>
      <c r="BL103" s="95"/>
      <c r="BM103" s="95">
        <v>45642</v>
      </c>
      <c r="BN103" s="95">
        <v>45654</v>
      </c>
      <c r="BO103" s="119">
        <f t="shared" si="48"/>
        <v>13</v>
      </c>
      <c r="BP103" s="570"/>
      <c r="BQ103" s="116">
        <v>45553</v>
      </c>
      <c r="BR103" s="95">
        <v>45554</v>
      </c>
      <c r="BS103" s="95"/>
      <c r="BT103" s="95">
        <v>45654</v>
      </c>
      <c r="BU103" s="95">
        <v>45655</v>
      </c>
      <c r="BV103" s="119">
        <f t="shared" si="66"/>
        <v>2</v>
      </c>
      <c r="BW103" s="119">
        <f t="shared" si="49"/>
        <v>62</v>
      </c>
      <c r="BX103" s="570"/>
      <c r="BY103" s="116">
        <v>45556</v>
      </c>
      <c r="BZ103" s="95">
        <v>45562</v>
      </c>
      <c r="CA103" s="117"/>
      <c r="CB103" s="95">
        <v>45660</v>
      </c>
      <c r="CC103" s="95">
        <v>45724</v>
      </c>
      <c r="CD103" s="119">
        <f t="shared" si="50"/>
        <v>65</v>
      </c>
      <c r="CE103" s="570"/>
      <c r="CF103" s="116">
        <v>45556</v>
      </c>
      <c r="CG103" s="95">
        <v>45562</v>
      </c>
      <c r="CH103" s="95"/>
      <c r="CI103" s="95">
        <v>45659</v>
      </c>
      <c r="CJ103" s="95">
        <v>45659</v>
      </c>
      <c r="CK103" s="119">
        <f t="shared" si="51"/>
        <v>1</v>
      </c>
      <c r="CL103" s="119"/>
      <c r="CM103" s="119"/>
      <c r="CN103" s="570"/>
      <c r="CO103" s="116">
        <v>45550</v>
      </c>
      <c r="CP103" s="95">
        <v>45564</v>
      </c>
      <c r="CQ103" s="117"/>
      <c r="CR103" s="95">
        <v>45630</v>
      </c>
      <c r="CS103" s="95">
        <v>45696</v>
      </c>
      <c r="CT103" s="119">
        <f t="shared" si="52"/>
        <v>67</v>
      </c>
      <c r="CU103" s="571"/>
      <c r="CV103" s="116">
        <v>45538</v>
      </c>
      <c r="CW103" s="95">
        <v>45544</v>
      </c>
      <c r="CX103" s="117"/>
      <c r="CY103" s="95">
        <v>45422</v>
      </c>
      <c r="CZ103" s="95">
        <v>45427</v>
      </c>
      <c r="DA103" s="119">
        <f t="shared" si="53"/>
        <v>6</v>
      </c>
      <c r="DB103" s="570"/>
      <c r="DC103" s="116">
        <v>45538</v>
      </c>
      <c r="DD103" s="95">
        <v>45544</v>
      </c>
      <c r="DE103" s="117"/>
      <c r="DF103" s="95">
        <v>45662</v>
      </c>
      <c r="DG103" s="95">
        <v>45668</v>
      </c>
      <c r="DH103" s="119">
        <f t="shared" si="54"/>
        <v>7</v>
      </c>
      <c r="DI103" s="144"/>
      <c r="DJ103" s="156" t="str">
        <f>_xlfn.XLOOKUP(E103,[1]CranePad!$D$4:$D$203,[1]CranePad!$E$4:$E$203,0,0,1)</f>
        <v>SS Jadeja</v>
      </c>
      <c r="DK103" s="155">
        <v>45560</v>
      </c>
      <c r="DL103" s="95">
        <v>45566</v>
      </c>
      <c r="DM103" s="95"/>
      <c r="DN103" s="95">
        <v>45615</v>
      </c>
      <c r="DO103" s="95">
        <v>45666</v>
      </c>
      <c r="DP103" s="119">
        <f t="shared" si="55"/>
        <v>52</v>
      </c>
      <c r="DQ103" s="570"/>
      <c r="DR103" s="123">
        <v>45576</v>
      </c>
      <c r="DS103" s="124">
        <v>45581</v>
      </c>
      <c r="DT103" s="124"/>
      <c r="DU103" s="124">
        <v>45669</v>
      </c>
      <c r="DV103" s="124">
        <v>45682</v>
      </c>
      <c r="DW103" s="119">
        <f t="shared" si="56"/>
        <v>14</v>
      </c>
      <c r="DX103" s="570"/>
      <c r="DY103" s="123">
        <v>45572</v>
      </c>
      <c r="DZ103" s="124">
        <v>45578</v>
      </c>
      <c r="EA103" s="124"/>
      <c r="EB103" s="124">
        <v>45708</v>
      </c>
      <c r="EC103" s="124">
        <v>45717</v>
      </c>
      <c r="ED103" s="119">
        <f t="shared" si="57"/>
        <v>10</v>
      </c>
      <c r="EE103" s="570"/>
      <c r="EF103" s="123">
        <v>45583</v>
      </c>
      <c r="EG103" s="124">
        <v>45592</v>
      </c>
      <c r="EH103" s="124"/>
      <c r="EI103" s="124">
        <v>45704</v>
      </c>
      <c r="EJ103" s="124">
        <v>45725</v>
      </c>
      <c r="EK103" s="119">
        <f t="shared" si="58"/>
        <v>22</v>
      </c>
      <c r="EL103" s="570" t="s">
        <v>2252</v>
      </c>
      <c r="EM103" s="116">
        <v>45593</v>
      </c>
      <c r="EN103" s="95">
        <v>45595</v>
      </c>
      <c r="EO103" s="95"/>
      <c r="EP103" s="95">
        <v>45725</v>
      </c>
      <c r="EQ103" s="95">
        <v>45726</v>
      </c>
      <c r="ER103" s="119">
        <f t="shared" si="59"/>
        <v>2</v>
      </c>
      <c r="ES103" s="570"/>
      <c r="ET103" s="116">
        <v>45584</v>
      </c>
      <c r="EU103" s="95">
        <v>45585</v>
      </c>
      <c r="EV103" s="95"/>
      <c r="EW103" s="95">
        <v>45718</v>
      </c>
      <c r="EX103" s="95">
        <v>45718</v>
      </c>
      <c r="EY103" s="119">
        <f t="shared" si="60"/>
        <v>1</v>
      </c>
      <c r="EZ103" s="570"/>
      <c r="FA103" s="116">
        <v>45576</v>
      </c>
      <c r="FB103" s="95">
        <v>45582</v>
      </c>
      <c r="FC103" s="95"/>
      <c r="FD103" s="95">
        <v>45643</v>
      </c>
      <c r="FE103" s="95">
        <v>45693</v>
      </c>
      <c r="FF103" s="119">
        <f t="shared" si="61"/>
        <v>51</v>
      </c>
      <c r="FG103" s="570"/>
      <c r="FH103" s="116">
        <v>45570</v>
      </c>
      <c r="FI103" s="95">
        <f t="shared" si="71"/>
        <v>45585</v>
      </c>
      <c r="FJ103" s="95"/>
      <c r="FK103" s="95">
        <v>45642</v>
      </c>
      <c r="FL103" s="95">
        <v>45666</v>
      </c>
      <c r="FM103" s="119">
        <f t="shared" si="62"/>
        <v>25</v>
      </c>
      <c r="FN103" s="144"/>
      <c r="FO103" s="155">
        <f t="shared" si="67"/>
        <v>45585</v>
      </c>
      <c r="FP103" s="95">
        <f t="shared" si="68"/>
        <v>45588</v>
      </c>
      <c r="FQ103" s="121"/>
      <c r="FR103" s="95">
        <v>45723</v>
      </c>
      <c r="FS103" s="95">
        <v>45725</v>
      </c>
      <c r="FT103" s="119">
        <f t="shared" si="63"/>
        <v>3</v>
      </c>
      <c r="FU103" s="570"/>
      <c r="FV103" s="116">
        <f t="shared" si="69"/>
        <v>45595</v>
      </c>
      <c r="FW103" s="95">
        <f t="shared" si="70"/>
        <v>45596</v>
      </c>
      <c r="FX103" s="117"/>
      <c r="FY103" s="95">
        <v>45725</v>
      </c>
      <c r="FZ103" s="95">
        <v>45729</v>
      </c>
      <c r="GA103" s="119">
        <f t="shared" si="64"/>
        <v>5</v>
      </c>
      <c r="GB103" s="570"/>
      <c r="GC103" s="437"/>
      <c r="GD103" s="575"/>
      <c r="GE103" s="572">
        <v>45627</v>
      </c>
      <c r="GG103" s="68"/>
    </row>
    <row r="104" spans="1:189" s="74" customFormat="1" ht="16.5" customHeight="1" x14ac:dyDescent="0.25">
      <c r="A104" s="564" t="s">
        <v>2239</v>
      </c>
      <c r="B104" s="73">
        <f t="shared" si="65"/>
        <v>100</v>
      </c>
      <c r="C104" s="73" t="s">
        <v>33</v>
      </c>
      <c r="D104" s="73" t="s">
        <v>204</v>
      </c>
      <c r="E104" s="95" t="s">
        <v>1927</v>
      </c>
      <c r="F104" s="565" t="s">
        <v>2160</v>
      </c>
      <c r="G104" s="167" t="s">
        <v>522</v>
      </c>
      <c r="H104" s="566" t="str">
        <f>VLOOKUP('200WTG PH-II'!E104,'[1]Stone Column Progress'!$C$6:$D$205,2,0)</f>
        <v>Bauer</v>
      </c>
      <c r="I104" s="574" t="s">
        <v>390</v>
      </c>
      <c r="J104" s="568">
        <v>533794</v>
      </c>
      <c r="K104" s="569">
        <v>2673237</v>
      </c>
      <c r="L104" s="116">
        <v>45325</v>
      </c>
      <c r="M104" s="95">
        <v>45338</v>
      </c>
      <c r="N104" s="117"/>
      <c r="O104" s="95">
        <v>45325</v>
      </c>
      <c r="P104" s="95">
        <v>45338</v>
      </c>
      <c r="Q104" s="570"/>
      <c r="R104" s="118">
        <f>VLOOKUP(E104,'[1]Stone Column Progress'!$C$6:$K$205,6,0)</f>
        <v>211</v>
      </c>
      <c r="S104" s="73">
        <f>VLOOKUP(E104,'[1]Stone Column Progress'!$C$6:$K$205,8,0)</f>
        <v>211</v>
      </c>
      <c r="T104" s="95">
        <v>45402</v>
      </c>
      <c r="U104" s="95">
        <v>45410</v>
      </c>
      <c r="V104" s="117"/>
      <c r="W104" s="95">
        <v>45630</v>
      </c>
      <c r="X104" s="95">
        <v>45634</v>
      </c>
      <c r="Y104" s="119">
        <f t="shared" si="43"/>
        <v>5</v>
      </c>
      <c r="Z104" s="144"/>
      <c r="AA104" s="156"/>
      <c r="AB104" s="95"/>
      <c r="AC104" s="95"/>
      <c r="AD104" s="117"/>
      <c r="AE104" s="95"/>
      <c r="AF104" s="95"/>
      <c r="AG104" s="570"/>
      <c r="AH104" s="116">
        <v>45420</v>
      </c>
      <c r="AI104" s="95">
        <f>AH104+1</f>
        <v>45421</v>
      </c>
      <c r="AJ104" s="117"/>
      <c r="AK104" s="95">
        <v>45638</v>
      </c>
      <c r="AL104" s="95">
        <v>45643</v>
      </c>
      <c r="AM104" s="119">
        <f t="shared" si="44"/>
        <v>6</v>
      </c>
      <c r="AN104" s="120"/>
      <c r="AO104" s="158">
        <f>AI104+1</f>
        <v>45422</v>
      </c>
      <c r="AP104" s="130">
        <f>AO104+1</f>
        <v>45423</v>
      </c>
      <c r="AQ104" s="130"/>
      <c r="AR104" s="130">
        <v>45646</v>
      </c>
      <c r="AS104" s="130">
        <v>45649</v>
      </c>
      <c r="AT104" s="119">
        <f t="shared" si="45"/>
        <v>4</v>
      </c>
      <c r="AU104" s="571"/>
      <c r="AV104" s="116">
        <f>AP104+1</f>
        <v>45424</v>
      </c>
      <c r="AW104" s="95">
        <f>AV104</f>
        <v>45424</v>
      </c>
      <c r="AX104" s="117"/>
      <c r="AY104" s="95">
        <v>45650</v>
      </c>
      <c r="AZ104" s="95">
        <v>45650</v>
      </c>
      <c r="BA104" s="119">
        <f t="shared" si="46"/>
        <v>1</v>
      </c>
      <c r="BB104" s="144"/>
      <c r="BC104" s="155">
        <f>AW104+1</f>
        <v>45425</v>
      </c>
      <c r="BD104" s="95">
        <f>BC104+1</f>
        <v>45426</v>
      </c>
      <c r="BE104" s="95"/>
      <c r="BF104" s="95">
        <v>45652</v>
      </c>
      <c r="BG104" s="95">
        <v>45652</v>
      </c>
      <c r="BH104" s="119">
        <f t="shared" si="47"/>
        <v>1</v>
      </c>
      <c r="BI104" s="570"/>
      <c r="BJ104" s="116">
        <f>BD104+1</f>
        <v>45427</v>
      </c>
      <c r="BK104" s="95">
        <f>BJ104+7</f>
        <v>45434</v>
      </c>
      <c r="BL104" s="95"/>
      <c r="BM104" s="95">
        <v>45659</v>
      </c>
      <c r="BN104" s="95">
        <v>45667</v>
      </c>
      <c r="BO104" s="119">
        <f t="shared" si="48"/>
        <v>9</v>
      </c>
      <c r="BP104" s="570"/>
      <c r="BQ104" s="116">
        <f>BK104+1</f>
        <v>45435</v>
      </c>
      <c r="BR104" s="95">
        <f>BQ104+1</f>
        <v>45436</v>
      </c>
      <c r="BS104" s="95"/>
      <c r="BT104" s="95">
        <v>45668</v>
      </c>
      <c r="BU104" s="95">
        <v>45669</v>
      </c>
      <c r="BV104" s="119">
        <f t="shared" si="66"/>
        <v>2</v>
      </c>
      <c r="BW104" s="119">
        <f t="shared" si="49"/>
        <v>32</v>
      </c>
      <c r="BX104" s="570"/>
      <c r="BY104" s="116">
        <f>BR104+2</f>
        <v>45438</v>
      </c>
      <c r="BZ104" s="95">
        <f>BY104+6</f>
        <v>45444</v>
      </c>
      <c r="CA104" s="117"/>
      <c r="CB104" s="95">
        <v>45677</v>
      </c>
      <c r="CC104" s="95">
        <v>45780</v>
      </c>
      <c r="CD104" s="119">
        <f t="shared" si="50"/>
        <v>104</v>
      </c>
      <c r="CE104" s="570"/>
      <c r="CF104" s="116">
        <f t="shared" ref="CF104:CG106" si="72">BY104</f>
        <v>45438</v>
      </c>
      <c r="CG104" s="95">
        <f t="shared" si="72"/>
        <v>45444</v>
      </c>
      <c r="CH104" s="95"/>
      <c r="CI104" s="95">
        <v>45681</v>
      </c>
      <c r="CJ104" s="95">
        <v>45681</v>
      </c>
      <c r="CK104" s="119">
        <f t="shared" si="51"/>
        <v>1</v>
      </c>
      <c r="CL104" s="119"/>
      <c r="CM104" s="119"/>
      <c r="CN104" s="570"/>
      <c r="CO104" s="116">
        <f>CF104-6</f>
        <v>45432</v>
      </c>
      <c r="CP104" s="95">
        <f>CG104+2</f>
        <v>45446</v>
      </c>
      <c r="CQ104" s="117"/>
      <c r="CR104" s="95">
        <v>45710</v>
      </c>
      <c r="CS104" s="95">
        <v>45749</v>
      </c>
      <c r="CT104" s="119">
        <f t="shared" si="52"/>
        <v>40</v>
      </c>
      <c r="CU104" s="571"/>
      <c r="CV104" s="116">
        <v>45641</v>
      </c>
      <c r="CW104" s="95">
        <v>45647</v>
      </c>
      <c r="CX104" s="125"/>
      <c r="CY104" s="95" t="s">
        <v>2142</v>
      </c>
      <c r="CZ104" s="95" t="s">
        <v>2142</v>
      </c>
      <c r="DA104" s="119" t="e">
        <f t="shared" si="53"/>
        <v>#VALUE!</v>
      </c>
      <c r="DB104" s="570"/>
      <c r="DC104" s="116">
        <v>45640</v>
      </c>
      <c r="DD104" s="95">
        <v>45645</v>
      </c>
      <c r="DE104" s="117"/>
      <c r="DF104" s="95">
        <v>45667</v>
      </c>
      <c r="DG104" s="95">
        <v>45675</v>
      </c>
      <c r="DH104" s="119">
        <f t="shared" si="54"/>
        <v>9</v>
      </c>
      <c r="DI104" s="144"/>
      <c r="DJ104" s="156" t="str">
        <f>_xlfn.XLOOKUP(E104,[1]CranePad!$D$4:$D$203,[1]CranePad!$E$4:$E$203,0,0,1)</f>
        <v>Odhav</v>
      </c>
      <c r="DK104" s="155">
        <v>45646</v>
      </c>
      <c r="DL104" s="95">
        <v>45652</v>
      </c>
      <c r="DM104" s="95"/>
      <c r="DN104" s="95">
        <v>45639</v>
      </c>
      <c r="DO104" s="95">
        <v>45648</v>
      </c>
      <c r="DP104" s="119">
        <f t="shared" si="55"/>
        <v>10</v>
      </c>
      <c r="DQ104" s="570"/>
      <c r="DR104" s="123">
        <v>45659</v>
      </c>
      <c r="DS104" s="124">
        <f>DR104+7</f>
        <v>45666</v>
      </c>
      <c r="DT104" s="124"/>
      <c r="DU104" s="124">
        <v>45686</v>
      </c>
      <c r="DV104" s="124">
        <v>45697</v>
      </c>
      <c r="DW104" s="119">
        <f t="shared" si="56"/>
        <v>12</v>
      </c>
      <c r="DX104" s="570"/>
      <c r="DY104" s="123">
        <f>CP104+2</f>
        <v>45448</v>
      </c>
      <c r="DZ104" s="124">
        <f>DY104+8</f>
        <v>45456</v>
      </c>
      <c r="EA104" s="124"/>
      <c r="EB104" s="124">
        <v>45765</v>
      </c>
      <c r="EC104" s="124">
        <v>45783</v>
      </c>
      <c r="ED104" s="119">
        <f t="shared" si="57"/>
        <v>19</v>
      </c>
      <c r="EE104" s="570" t="s">
        <v>2253</v>
      </c>
      <c r="EF104" s="123">
        <f>DS104+2</f>
        <v>45668</v>
      </c>
      <c r="EG104" s="124">
        <f>EF104+5</f>
        <v>45673</v>
      </c>
      <c r="EH104" s="124"/>
      <c r="EI104" s="124">
        <v>45747</v>
      </c>
      <c r="EJ104" s="124">
        <v>45760</v>
      </c>
      <c r="EK104" s="119">
        <f t="shared" si="58"/>
        <v>14</v>
      </c>
      <c r="EL104" s="573" t="s">
        <v>2254</v>
      </c>
      <c r="EM104" s="116">
        <f>EG104+1</f>
        <v>45674</v>
      </c>
      <c r="EN104" s="95">
        <f>EM104+3</f>
        <v>45677</v>
      </c>
      <c r="EO104" s="95"/>
      <c r="EP104" s="95">
        <v>45760</v>
      </c>
      <c r="EQ104" s="95">
        <v>45766</v>
      </c>
      <c r="ER104" s="119">
        <f t="shared" si="59"/>
        <v>7</v>
      </c>
      <c r="ES104" s="570"/>
      <c r="ET104" s="116">
        <f>DZ104+2</f>
        <v>45458</v>
      </c>
      <c r="EU104" s="95">
        <f>ET104+2</f>
        <v>45460</v>
      </c>
      <c r="EV104" s="95"/>
      <c r="EW104" s="95">
        <v>45804</v>
      </c>
      <c r="EX104" s="95">
        <v>45804</v>
      </c>
      <c r="EY104" s="119">
        <f t="shared" si="60"/>
        <v>1</v>
      </c>
      <c r="EZ104" s="570"/>
      <c r="FA104" s="116">
        <f>DR104-10</f>
        <v>45649</v>
      </c>
      <c r="FB104" s="95">
        <f>FA104+7</f>
        <v>45656</v>
      </c>
      <c r="FC104" s="95"/>
      <c r="FD104" s="95">
        <v>45695</v>
      </c>
      <c r="FE104" s="95">
        <v>45707</v>
      </c>
      <c r="FF104" s="119">
        <f>IF(ISBLANK(FE104),"",FE104-FD104+1)</f>
        <v>13</v>
      </c>
      <c r="FG104" s="570"/>
      <c r="FH104" s="116">
        <v>45660</v>
      </c>
      <c r="FI104" s="95">
        <f t="shared" si="71"/>
        <v>45675</v>
      </c>
      <c r="FJ104" s="95"/>
      <c r="FK104" s="95">
        <v>45808</v>
      </c>
      <c r="FL104" s="95">
        <v>45827</v>
      </c>
      <c r="FM104" s="119">
        <f t="shared" si="62"/>
        <v>20</v>
      </c>
      <c r="FN104" s="144"/>
      <c r="FO104" s="155">
        <f t="shared" si="67"/>
        <v>45656</v>
      </c>
      <c r="FP104" s="95">
        <f t="shared" si="68"/>
        <v>45659</v>
      </c>
      <c r="FQ104" s="121"/>
      <c r="FR104" s="95">
        <v>45831</v>
      </c>
      <c r="FS104" s="95">
        <v>45853</v>
      </c>
      <c r="FT104" s="119">
        <f t="shared" si="63"/>
        <v>23</v>
      </c>
      <c r="FU104" s="570"/>
      <c r="FV104" s="116">
        <f t="shared" si="69"/>
        <v>45677</v>
      </c>
      <c r="FW104" s="95">
        <f t="shared" si="70"/>
        <v>45678</v>
      </c>
      <c r="FX104" s="117"/>
      <c r="FY104" s="95">
        <v>45856</v>
      </c>
      <c r="FZ104" s="95">
        <v>45857</v>
      </c>
      <c r="GA104" s="119">
        <f t="shared" si="64"/>
        <v>2</v>
      </c>
      <c r="GB104" s="570"/>
      <c r="GC104" s="437"/>
      <c r="GD104" s="575"/>
      <c r="GE104" s="572">
        <v>45717</v>
      </c>
      <c r="GG104" s="68"/>
    </row>
    <row r="105" spans="1:189" s="74" customFormat="1" ht="16.5" customHeight="1" x14ac:dyDescent="0.25">
      <c r="A105" s="564" t="s">
        <v>512</v>
      </c>
      <c r="B105" s="73">
        <f t="shared" si="65"/>
        <v>101</v>
      </c>
      <c r="C105" s="73" t="s">
        <v>33</v>
      </c>
      <c r="D105" s="73" t="s">
        <v>204</v>
      </c>
      <c r="E105" s="95" t="s">
        <v>1928</v>
      </c>
      <c r="F105" s="565" t="s">
        <v>2160</v>
      </c>
      <c r="G105" s="167" t="s">
        <v>522</v>
      </c>
      <c r="H105" s="566" t="str">
        <f>VLOOKUP('200WTG PH-II'!E105,'[1]Stone Column Progress'!$C$6:$D$205,2,0)</f>
        <v>Bauer</v>
      </c>
      <c r="I105" s="574" t="s">
        <v>390</v>
      </c>
      <c r="J105" s="568">
        <v>533142</v>
      </c>
      <c r="K105" s="569">
        <v>2672555</v>
      </c>
      <c r="L105" s="116">
        <v>45300</v>
      </c>
      <c r="M105" s="95">
        <v>45322</v>
      </c>
      <c r="N105" s="117"/>
      <c r="O105" s="95">
        <v>45300</v>
      </c>
      <c r="P105" s="95">
        <v>45322</v>
      </c>
      <c r="Q105" s="570"/>
      <c r="R105" s="118">
        <f>VLOOKUP(E105,'[1]Stone Column Progress'!$C$6:$K$205,6,0)</f>
        <v>253</v>
      </c>
      <c r="S105" s="73">
        <f>VLOOKUP(E105,'[1]Stone Column Progress'!$C$6:$K$205,8,0)</f>
        <v>253</v>
      </c>
      <c r="T105" s="95">
        <v>45404</v>
      </c>
      <c r="U105" s="95">
        <v>45412</v>
      </c>
      <c r="V105" s="117"/>
      <c r="W105" s="95">
        <v>45635</v>
      </c>
      <c r="X105" s="95">
        <v>45640</v>
      </c>
      <c r="Y105" s="119">
        <f t="shared" si="43"/>
        <v>6</v>
      </c>
      <c r="Z105" s="144"/>
      <c r="AA105" s="155" t="s">
        <v>389</v>
      </c>
      <c r="AB105" s="95">
        <v>45432</v>
      </c>
      <c r="AC105" s="95">
        <f>AB105+18</f>
        <v>45450</v>
      </c>
      <c r="AD105" s="117"/>
      <c r="AE105" s="95">
        <v>45710</v>
      </c>
      <c r="AF105" s="95">
        <v>45774</v>
      </c>
      <c r="AG105" s="573" t="s">
        <v>2255</v>
      </c>
      <c r="AH105" s="116">
        <v>45422</v>
      </c>
      <c r="AI105" s="95">
        <f>AH105+1</f>
        <v>45423</v>
      </c>
      <c r="AJ105" s="117"/>
      <c r="AK105" s="95">
        <v>45779</v>
      </c>
      <c r="AL105" s="95">
        <v>45780</v>
      </c>
      <c r="AM105" s="119">
        <f t="shared" si="44"/>
        <v>2</v>
      </c>
      <c r="AN105" s="120"/>
      <c r="AO105" s="158">
        <f>AI105+1</f>
        <v>45424</v>
      </c>
      <c r="AP105" s="130">
        <f>AO105+1</f>
        <v>45425</v>
      </c>
      <c r="AQ105" s="130"/>
      <c r="AR105" s="130">
        <v>45782</v>
      </c>
      <c r="AS105" s="130">
        <v>45783</v>
      </c>
      <c r="AT105" s="119">
        <f t="shared" si="45"/>
        <v>2</v>
      </c>
      <c r="AU105" s="571"/>
      <c r="AV105" s="116">
        <f>AP105+1</f>
        <v>45426</v>
      </c>
      <c r="AW105" s="95">
        <f>AV105</f>
        <v>45426</v>
      </c>
      <c r="AX105" s="117"/>
      <c r="AY105" s="95">
        <v>45784</v>
      </c>
      <c r="AZ105" s="95">
        <v>45784</v>
      </c>
      <c r="BA105" s="119">
        <f t="shared" si="46"/>
        <v>1</v>
      </c>
      <c r="BB105" s="144"/>
      <c r="BC105" s="155">
        <f>AW105+1</f>
        <v>45427</v>
      </c>
      <c r="BD105" s="95">
        <f>BC105+1</f>
        <v>45428</v>
      </c>
      <c r="BE105" s="95"/>
      <c r="BF105" s="95">
        <v>45794</v>
      </c>
      <c r="BG105" s="95">
        <v>45795</v>
      </c>
      <c r="BH105" s="119">
        <f t="shared" si="47"/>
        <v>2</v>
      </c>
      <c r="BI105" s="570"/>
      <c r="BJ105" s="116">
        <f>BD105+1</f>
        <v>45429</v>
      </c>
      <c r="BK105" s="95">
        <f>BJ105+7</f>
        <v>45436</v>
      </c>
      <c r="BL105" s="95"/>
      <c r="BM105" s="95">
        <v>45796</v>
      </c>
      <c r="BN105" s="95">
        <v>45804</v>
      </c>
      <c r="BO105" s="119">
        <f t="shared" si="48"/>
        <v>9</v>
      </c>
      <c r="BP105" s="570"/>
      <c r="BQ105" s="116">
        <f>BK105+1</f>
        <v>45437</v>
      </c>
      <c r="BR105" s="95">
        <f>BQ105+1</f>
        <v>45438</v>
      </c>
      <c r="BS105" s="95"/>
      <c r="BT105" s="95">
        <v>45805</v>
      </c>
      <c r="BU105" s="95">
        <v>45805</v>
      </c>
      <c r="BV105" s="119">
        <f t="shared" si="66"/>
        <v>1</v>
      </c>
      <c r="BW105" s="121">
        <f>IF(ISBLANK(BU105),"",BU105-AK105+1)</f>
        <v>27</v>
      </c>
      <c r="BX105" s="570"/>
      <c r="BY105" s="116">
        <f>BR105+2</f>
        <v>45440</v>
      </c>
      <c r="BZ105" s="95">
        <f>BY105+6</f>
        <v>45446</v>
      </c>
      <c r="CA105" s="117"/>
      <c r="CB105" s="95">
        <v>45809</v>
      </c>
      <c r="CC105" s="95">
        <v>45886</v>
      </c>
      <c r="CD105" s="119">
        <f t="shared" si="50"/>
        <v>78</v>
      </c>
      <c r="CE105" s="570"/>
      <c r="CF105" s="116">
        <f t="shared" si="72"/>
        <v>45440</v>
      </c>
      <c r="CG105" s="95">
        <f t="shared" si="72"/>
        <v>45446</v>
      </c>
      <c r="CH105" s="95"/>
      <c r="CI105" s="95">
        <v>45809</v>
      </c>
      <c r="CJ105" s="95">
        <v>45809</v>
      </c>
      <c r="CK105" s="119">
        <f t="shared" si="51"/>
        <v>1</v>
      </c>
      <c r="CL105" s="119"/>
      <c r="CM105" s="119"/>
      <c r="CN105" s="570"/>
      <c r="CO105" s="116">
        <f>CF105-6</f>
        <v>45434</v>
      </c>
      <c r="CP105" s="95">
        <f>CG105+2</f>
        <v>45448</v>
      </c>
      <c r="CQ105" s="117"/>
      <c r="CR105" s="95">
        <v>45810</v>
      </c>
      <c r="CS105" s="95">
        <v>45819</v>
      </c>
      <c r="CT105" s="119">
        <f t="shared" si="52"/>
        <v>10</v>
      </c>
      <c r="CU105" s="571"/>
      <c r="CV105" s="116">
        <v>45643</v>
      </c>
      <c r="CW105" s="95">
        <v>45649</v>
      </c>
      <c r="CX105" s="125"/>
      <c r="CY105" s="95">
        <v>45436</v>
      </c>
      <c r="CZ105" s="95">
        <v>45446</v>
      </c>
      <c r="DA105" s="119">
        <f t="shared" si="53"/>
        <v>11</v>
      </c>
      <c r="DB105" s="570"/>
      <c r="DC105" s="116">
        <v>45640</v>
      </c>
      <c r="DD105" s="95">
        <v>45645</v>
      </c>
      <c r="DE105" s="117"/>
      <c r="DF105" s="95">
        <v>45659</v>
      </c>
      <c r="DG105" s="95">
        <v>45675</v>
      </c>
      <c r="DH105" s="119">
        <f t="shared" si="54"/>
        <v>17</v>
      </c>
      <c r="DI105" s="144"/>
      <c r="DJ105" s="156" t="str">
        <f>_xlfn.XLOOKUP(E105,[1]CranePad!$D$4:$D$203,[1]CranePad!$E$4:$E$203,0,0,1)</f>
        <v>SS Jadeja</v>
      </c>
      <c r="DK105" s="155">
        <v>45646</v>
      </c>
      <c r="DL105" s="95">
        <v>45652</v>
      </c>
      <c r="DM105" s="95"/>
      <c r="DN105" s="95">
        <v>45659</v>
      </c>
      <c r="DO105" s="95">
        <v>45675</v>
      </c>
      <c r="DP105" s="119">
        <f t="shared" si="55"/>
        <v>17</v>
      </c>
      <c r="DQ105" s="570"/>
      <c r="DR105" s="123">
        <v>45659</v>
      </c>
      <c r="DS105" s="124">
        <f>DR105+7</f>
        <v>45666</v>
      </c>
      <c r="DT105" s="124"/>
      <c r="DU105" s="124">
        <v>45823</v>
      </c>
      <c r="DV105" s="124">
        <v>45833</v>
      </c>
      <c r="DW105" s="119">
        <f t="shared" si="56"/>
        <v>11</v>
      </c>
      <c r="DX105" s="570"/>
      <c r="DY105" s="123">
        <f t="shared" ref="DY105:DY106" si="73">CP105+2</f>
        <v>45450</v>
      </c>
      <c r="DZ105" s="124">
        <f t="shared" ref="DZ105:DZ106" si="74">DY105+8</f>
        <v>45458</v>
      </c>
      <c r="EA105" s="124"/>
      <c r="EB105" s="124">
        <v>45819</v>
      </c>
      <c r="EC105" s="124">
        <v>45826</v>
      </c>
      <c r="ED105" s="119">
        <f t="shared" si="57"/>
        <v>8</v>
      </c>
      <c r="EE105" s="570" t="s">
        <v>2253</v>
      </c>
      <c r="EF105" s="123">
        <f t="shared" ref="EF105:EF106" si="75">DS105+2</f>
        <v>45668</v>
      </c>
      <c r="EG105" s="124">
        <f t="shared" ref="EG105:EG106" si="76">EF105+5</f>
        <v>45673</v>
      </c>
      <c r="EH105" s="124"/>
      <c r="EI105" s="124">
        <v>45831</v>
      </c>
      <c r="EJ105" s="124">
        <v>45838</v>
      </c>
      <c r="EK105" s="119">
        <f t="shared" si="58"/>
        <v>8</v>
      </c>
      <c r="EL105" s="570"/>
      <c r="EM105" s="116">
        <f t="shared" ref="EM105:EM106" si="77">EG105+1</f>
        <v>45674</v>
      </c>
      <c r="EN105" s="95">
        <f t="shared" ref="EN105:EN106" si="78">EM105+3</f>
        <v>45677</v>
      </c>
      <c r="EO105" s="95"/>
      <c r="EP105" s="95">
        <v>45839</v>
      </c>
      <c r="EQ105" s="95">
        <v>45840</v>
      </c>
      <c r="ER105" s="119">
        <f t="shared" si="59"/>
        <v>2</v>
      </c>
      <c r="ES105" s="573" t="s">
        <v>2256</v>
      </c>
      <c r="ET105" s="116">
        <f t="shared" ref="ET105:ET106" si="79">DZ105+2</f>
        <v>45460</v>
      </c>
      <c r="EU105" s="95">
        <f t="shared" ref="EU105:EU106" si="80">ET105+2</f>
        <v>45462</v>
      </c>
      <c r="EV105" s="95"/>
      <c r="EW105" s="95">
        <v>45833</v>
      </c>
      <c r="EX105" s="95">
        <v>45833</v>
      </c>
      <c r="EY105" s="119">
        <f t="shared" si="60"/>
        <v>1</v>
      </c>
      <c r="EZ105" s="570"/>
      <c r="FA105" s="116">
        <f t="shared" ref="FA105:FA106" si="81">DR105-10</f>
        <v>45649</v>
      </c>
      <c r="FB105" s="95">
        <f t="shared" ref="FB105:FB106" si="82">FA105+7</f>
        <v>45656</v>
      </c>
      <c r="FC105" s="95"/>
      <c r="FD105" s="95">
        <v>45698</v>
      </c>
      <c r="FE105" s="95">
        <v>45808</v>
      </c>
      <c r="FF105" s="119">
        <f>IF(ISBLANK(FE105),"",FE105-FD105+1)</f>
        <v>111</v>
      </c>
      <c r="FG105" s="570"/>
      <c r="FH105" s="116">
        <v>45660</v>
      </c>
      <c r="FI105" s="95">
        <f t="shared" si="71"/>
        <v>45675</v>
      </c>
      <c r="FJ105" s="95"/>
      <c r="FK105" s="95">
        <v>45808</v>
      </c>
      <c r="FL105" s="95">
        <v>45827</v>
      </c>
      <c r="FM105" s="119">
        <f t="shared" si="62"/>
        <v>20</v>
      </c>
      <c r="FN105" s="144"/>
      <c r="FO105" s="155">
        <f t="shared" si="67"/>
        <v>45656</v>
      </c>
      <c r="FP105" s="95">
        <f t="shared" si="68"/>
        <v>45659</v>
      </c>
      <c r="FQ105" s="121"/>
      <c r="FR105" s="95">
        <v>45831</v>
      </c>
      <c r="FS105" s="95">
        <v>45853</v>
      </c>
      <c r="FT105" s="119">
        <f t="shared" si="63"/>
        <v>23</v>
      </c>
      <c r="FU105" s="570"/>
      <c r="FV105" s="116">
        <f t="shared" si="69"/>
        <v>45677</v>
      </c>
      <c r="FW105" s="95">
        <f t="shared" si="70"/>
        <v>45678</v>
      </c>
      <c r="FX105" s="117"/>
      <c r="FY105" s="95">
        <v>45859</v>
      </c>
      <c r="FZ105" s="95">
        <v>45860</v>
      </c>
      <c r="GA105" s="119">
        <f t="shared" si="64"/>
        <v>2</v>
      </c>
      <c r="GB105" s="570"/>
      <c r="GC105" s="437"/>
      <c r="GD105" s="575"/>
      <c r="GE105" s="572">
        <v>45717</v>
      </c>
      <c r="GG105" s="68"/>
    </row>
    <row r="106" spans="1:189" s="74" customFormat="1" ht="16.5" customHeight="1" x14ac:dyDescent="0.25">
      <c r="A106" s="564" t="s">
        <v>416</v>
      </c>
      <c r="B106" s="73">
        <f t="shared" si="65"/>
        <v>102</v>
      </c>
      <c r="C106" s="73" t="s">
        <v>33</v>
      </c>
      <c r="D106" s="73" t="s">
        <v>204</v>
      </c>
      <c r="E106" s="95" t="s">
        <v>1929</v>
      </c>
      <c r="F106" s="565" t="s">
        <v>2160</v>
      </c>
      <c r="G106" s="167" t="s">
        <v>522</v>
      </c>
      <c r="H106" s="566" t="str">
        <f>VLOOKUP('200WTG PH-II'!E106,'[1]Stone Column Progress'!$C$6:$D$205,2,0)</f>
        <v>Bauer</v>
      </c>
      <c r="I106" s="574" t="s">
        <v>390</v>
      </c>
      <c r="J106" s="568">
        <v>532953</v>
      </c>
      <c r="K106" s="569">
        <v>2673541</v>
      </c>
      <c r="L106" s="116">
        <v>45323</v>
      </c>
      <c r="M106" s="95">
        <v>45326</v>
      </c>
      <c r="N106" s="117"/>
      <c r="O106" s="95">
        <v>45323</v>
      </c>
      <c r="P106" s="95">
        <v>45326</v>
      </c>
      <c r="Q106" s="570"/>
      <c r="R106" s="118">
        <f>VLOOKUP(E106,'[1]Stone Column Progress'!$C$6:$K$205,6,0)</f>
        <v>211</v>
      </c>
      <c r="S106" s="73">
        <f>VLOOKUP(E106,'[1]Stone Column Progress'!$C$6:$K$205,8,0)</f>
        <v>211</v>
      </c>
      <c r="T106" s="95">
        <v>45406</v>
      </c>
      <c r="U106" s="95">
        <v>45414</v>
      </c>
      <c r="V106" s="117"/>
      <c r="W106" s="95">
        <v>45506</v>
      </c>
      <c r="X106" s="95">
        <v>45514</v>
      </c>
      <c r="Y106" s="119">
        <f t="shared" si="43"/>
        <v>9</v>
      </c>
      <c r="Z106" s="144"/>
      <c r="AA106" s="156"/>
      <c r="AB106" s="95"/>
      <c r="AC106" s="95"/>
      <c r="AD106" s="117"/>
      <c r="AE106" s="95"/>
      <c r="AF106" s="95"/>
      <c r="AG106" s="570"/>
      <c r="AH106" s="116">
        <v>45424</v>
      </c>
      <c r="AI106" s="95">
        <f>AH106+1</f>
        <v>45425</v>
      </c>
      <c r="AJ106" s="117"/>
      <c r="AK106" s="95">
        <v>45613</v>
      </c>
      <c r="AL106" s="95">
        <v>45614</v>
      </c>
      <c r="AM106" s="119">
        <f t="shared" si="44"/>
        <v>2</v>
      </c>
      <c r="AN106" s="120"/>
      <c r="AO106" s="158">
        <f>AI106+1</f>
        <v>45426</v>
      </c>
      <c r="AP106" s="130">
        <f>AO106+1</f>
        <v>45427</v>
      </c>
      <c r="AQ106" s="130"/>
      <c r="AR106" s="130">
        <v>45614</v>
      </c>
      <c r="AS106" s="130">
        <v>45614</v>
      </c>
      <c r="AT106" s="119">
        <f t="shared" si="45"/>
        <v>1</v>
      </c>
      <c r="AU106" s="571"/>
      <c r="AV106" s="116">
        <f>AP106+1</f>
        <v>45428</v>
      </c>
      <c r="AW106" s="95">
        <f>AV106</f>
        <v>45428</v>
      </c>
      <c r="AX106" s="117"/>
      <c r="AY106" s="95">
        <v>45614</v>
      </c>
      <c r="AZ106" s="95">
        <v>45615</v>
      </c>
      <c r="BA106" s="119">
        <f t="shared" si="46"/>
        <v>2</v>
      </c>
      <c r="BB106" s="144"/>
      <c r="BC106" s="155">
        <f>AW106+1</f>
        <v>45429</v>
      </c>
      <c r="BD106" s="95">
        <f>BC106+1</f>
        <v>45430</v>
      </c>
      <c r="BE106" s="95"/>
      <c r="BF106" s="95">
        <v>45625</v>
      </c>
      <c r="BG106" s="95">
        <v>45625</v>
      </c>
      <c r="BH106" s="119">
        <f t="shared" si="47"/>
        <v>1</v>
      </c>
      <c r="BI106" s="570"/>
      <c r="BJ106" s="116">
        <f>BD106+1</f>
        <v>45431</v>
      </c>
      <c r="BK106" s="95">
        <f>BJ106+7</f>
        <v>45438</v>
      </c>
      <c r="BL106" s="95"/>
      <c r="BM106" s="95">
        <v>45626</v>
      </c>
      <c r="BN106" s="95">
        <v>45632</v>
      </c>
      <c r="BO106" s="119">
        <f t="shared" si="48"/>
        <v>7</v>
      </c>
      <c r="BP106" s="570"/>
      <c r="BQ106" s="116">
        <f>BK106+1</f>
        <v>45439</v>
      </c>
      <c r="BR106" s="95">
        <f>BQ106+1</f>
        <v>45440</v>
      </c>
      <c r="BS106" s="95"/>
      <c r="BT106" s="95">
        <v>45633</v>
      </c>
      <c r="BU106" s="95">
        <v>45633</v>
      </c>
      <c r="BV106" s="119">
        <f t="shared" si="66"/>
        <v>1</v>
      </c>
      <c r="BW106" s="119">
        <f t="shared" si="49"/>
        <v>21</v>
      </c>
      <c r="BX106" s="570"/>
      <c r="BY106" s="116">
        <f>BR106+2</f>
        <v>45442</v>
      </c>
      <c r="BZ106" s="95">
        <f>BY106+6</f>
        <v>45448</v>
      </c>
      <c r="CA106" s="117"/>
      <c r="CB106" s="95">
        <v>45636</v>
      </c>
      <c r="CC106" s="95">
        <v>45779</v>
      </c>
      <c r="CD106" s="119">
        <f t="shared" si="50"/>
        <v>144</v>
      </c>
      <c r="CE106" s="570"/>
      <c r="CF106" s="116">
        <f t="shared" si="72"/>
        <v>45442</v>
      </c>
      <c r="CG106" s="95">
        <f t="shared" si="72"/>
        <v>45448</v>
      </c>
      <c r="CH106" s="95"/>
      <c r="CI106" s="95">
        <v>45646</v>
      </c>
      <c r="CJ106" s="95">
        <v>45646</v>
      </c>
      <c r="CK106" s="119">
        <f t="shared" si="51"/>
        <v>1</v>
      </c>
      <c r="CL106" s="119"/>
      <c r="CM106" s="119"/>
      <c r="CN106" s="570"/>
      <c r="CO106" s="116">
        <f>CF106-6</f>
        <v>45436</v>
      </c>
      <c r="CP106" s="95">
        <f>CG106+2</f>
        <v>45450</v>
      </c>
      <c r="CQ106" s="117"/>
      <c r="CR106" s="95">
        <v>45696</v>
      </c>
      <c r="CS106" s="95">
        <v>45743</v>
      </c>
      <c r="CT106" s="119">
        <f t="shared" si="52"/>
        <v>48</v>
      </c>
      <c r="CU106" s="571"/>
      <c r="CV106" s="116">
        <v>45636</v>
      </c>
      <c r="CW106" s="95">
        <v>45642</v>
      </c>
      <c r="CX106" s="117"/>
      <c r="CY106" s="95" t="s">
        <v>2142</v>
      </c>
      <c r="CZ106" s="95" t="s">
        <v>2142</v>
      </c>
      <c r="DA106" s="119" t="e">
        <f t="shared" si="53"/>
        <v>#VALUE!</v>
      </c>
      <c r="DB106" s="570"/>
      <c r="DC106" s="116">
        <v>45616</v>
      </c>
      <c r="DD106" s="95">
        <v>45621</v>
      </c>
      <c r="DE106" s="117"/>
      <c r="DF106" s="95" t="s">
        <v>2142</v>
      </c>
      <c r="DG106" s="95" t="s">
        <v>2142</v>
      </c>
      <c r="DH106" s="119" t="e">
        <f t="shared" si="54"/>
        <v>#VALUE!</v>
      </c>
      <c r="DI106" s="144"/>
      <c r="DJ106" s="156" t="str">
        <f>_xlfn.XLOOKUP(E106,[1]CranePad!$D$4:$D$203,[1]CranePad!$E$4:$E$203,0,0,1)</f>
        <v>SS Jadeja</v>
      </c>
      <c r="DK106" s="155">
        <v>45616</v>
      </c>
      <c r="DL106" s="95">
        <v>45621</v>
      </c>
      <c r="DM106" s="95"/>
      <c r="DN106" s="95">
        <v>45631</v>
      </c>
      <c r="DO106" s="95">
        <v>45645</v>
      </c>
      <c r="DP106" s="119">
        <f t="shared" si="55"/>
        <v>15</v>
      </c>
      <c r="DQ106" s="570"/>
      <c r="DR106" s="123">
        <v>45660</v>
      </c>
      <c r="DS106" s="124">
        <f>DR106+7</f>
        <v>45667</v>
      </c>
      <c r="DT106" s="124"/>
      <c r="DU106" s="124">
        <v>45656</v>
      </c>
      <c r="DV106" s="124">
        <v>45671</v>
      </c>
      <c r="DW106" s="119">
        <f t="shared" si="56"/>
        <v>16</v>
      </c>
      <c r="DX106" s="570"/>
      <c r="DY106" s="123">
        <f t="shared" si="73"/>
        <v>45452</v>
      </c>
      <c r="DZ106" s="124">
        <f t="shared" si="74"/>
        <v>45460</v>
      </c>
      <c r="EA106" s="124"/>
      <c r="EB106" s="124">
        <v>45765</v>
      </c>
      <c r="EC106" s="124">
        <v>45788</v>
      </c>
      <c r="ED106" s="119">
        <f t="shared" si="57"/>
        <v>24</v>
      </c>
      <c r="EE106" s="570" t="s">
        <v>2253</v>
      </c>
      <c r="EF106" s="123">
        <f t="shared" si="75"/>
        <v>45669</v>
      </c>
      <c r="EG106" s="124">
        <f t="shared" si="76"/>
        <v>45674</v>
      </c>
      <c r="EH106" s="124"/>
      <c r="EI106" s="124">
        <v>45809</v>
      </c>
      <c r="EJ106" s="124">
        <v>45820</v>
      </c>
      <c r="EK106" s="119">
        <f t="shared" si="58"/>
        <v>12</v>
      </c>
      <c r="EL106" s="573" t="s">
        <v>2257</v>
      </c>
      <c r="EM106" s="116">
        <f t="shared" si="77"/>
        <v>45675</v>
      </c>
      <c r="EN106" s="95">
        <f t="shared" si="78"/>
        <v>45678</v>
      </c>
      <c r="EO106" s="95"/>
      <c r="EP106" s="95">
        <v>45821</v>
      </c>
      <c r="EQ106" s="95">
        <v>45822</v>
      </c>
      <c r="ER106" s="119">
        <f t="shared" si="59"/>
        <v>2</v>
      </c>
      <c r="ES106" s="570"/>
      <c r="ET106" s="116">
        <f t="shared" si="79"/>
        <v>45462</v>
      </c>
      <c r="EU106" s="95">
        <f t="shared" si="80"/>
        <v>45464</v>
      </c>
      <c r="EV106" s="95"/>
      <c r="EW106" s="95">
        <v>45804</v>
      </c>
      <c r="EX106" s="95">
        <v>45804</v>
      </c>
      <c r="EY106" s="119">
        <f t="shared" si="60"/>
        <v>1</v>
      </c>
      <c r="EZ106" s="570"/>
      <c r="FA106" s="116">
        <f t="shared" si="81"/>
        <v>45650</v>
      </c>
      <c r="FB106" s="95">
        <f t="shared" si="82"/>
        <v>45657</v>
      </c>
      <c r="FC106" s="95"/>
      <c r="FD106" s="95">
        <v>45692</v>
      </c>
      <c r="FE106" s="95">
        <v>45707</v>
      </c>
      <c r="FF106" s="119">
        <f t="shared" si="61"/>
        <v>16</v>
      </c>
      <c r="FG106" s="570"/>
      <c r="FH106" s="116">
        <v>45660</v>
      </c>
      <c r="FI106" s="95">
        <f t="shared" si="71"/>
        <v>45675</v>
      </c>
      <c r="FJ106" s="95"/>
      <c r="FK106" s="95">
        <v>45808</v>
      </c>
      <c r="FL106" s="95">
        <v>45827</v>
      </c>
      <c r="FM106" s="119">
        <f t="shared" si="62"/>
        <v>20</v>
      </c>
      <c r="FN106" s="144"/>
      <c r="FO106" s="155">
        <f t="shared" si="67"/>
        <v>45657</v>
      </c>
      <c r="FP106" s="95">
        <f t="shared" si="68"/>
        <v>45660</v>
      </c>
      <c r="FQ106" s="121"/>
      <c r="FR106" s="95">
        <v>45831</v>
      </c>
      <c r="FS106" s="95">
        <v>45853</v>
      </c>
      <c r="FT106" s="119">
        <f t="shared" si="63"/>
        <v>23</v>
      </c>
      <c r="FU106" s="570"/>
      <c r="FV106" s="116">
        <f t="shared" si="69"/>
        <v>45678</v>
      </c>
      <c r="FW106" s="95">
        <f t="shared" si="70"/>
        <v>45679</v>
      </c>
      <c r="FX106" s="117"/>
      <c r="FY106" s="95">
        <v>45856</v>
      </c>
      <c r="FZ106" s="95">
        <v>45857</v>
      </c>
      <c r="GA106" s="119">
        <f t="shared" si="64"/>
        <v>2</v>
      </c>
      <c r="GB106" s="570"/>
      <c r="GC106" s="437"/>
      <c r="GD106" s="575"/>
      <c r="GE106" s="572">
        <v>45717</v>
      </c>
      <c r="GG106" s="68"/>
    </row>
    <row r="107" spans="1:189" s="74" customFormat="1" ht="16.5" customHeight="1" x14ac:dyDescent="0.25">
      <c r="A107" s="564" t="s">
        <v>398</v>
      </c>
      <c r="B107" s="73">
        <f t="shared" si="65"/>
        <v>103</v>
      </c>
      <c r="C107" s="73" t="s">
        <v>31</v>
      </c>
      <c r="D107" s="75" t="s">
        <v>1868</v>
      </c>
      <c r="E107" s="95" t="s">
        <v>1930</v>
      </c>
      <c r="F107" s="565" t="s">
        <v>2160</v>
      </c>
      <c r="G107" s="167" t="s">
        <v>2211</v>
      </c>
      <c r="H107" s="566" t="str">
        <f>VLOOKUP('200WTG PH-II'!E107,'[1]Stone Column Progress'!$C$6:$D$205,2,0)</f>
        <v>Bauer</v>
      </c>
      <c r="I107" s="574" t="s">
        <v>390</v>
      </c>
      <c r="J107" s="568">
        <v>532309</v>
      </c>
      <c r="K107" s="569">
        <v>2672820</v>
      </c>
      <c r="L107" s="116">
        <v>45300</v>
      </c>
      <c r="M107" s="95">
        <v>45322</v>
      </c>
      <c r="N107" s="117"/>
      <c r="O107" s="95">
        <v>45300</v>
      </c>
      <c r="P107" s="95">
        <v>45322</v>
      </c>
      <c r="Q107" s="570"/>
      <c r="R107" s="118">
        <f>VLOOKUP(E107,'[1]Stone Column Progress'!$C$6:$K$205,6,0)</f>
        <v>253</v>
      </c>
      <c r="S107" s="73">
        <f>VLOOKUP(E107,'[1]Stone Column Progress'!$C$6:$K$205,8,0)</f>
        <v>253</v>
      </c>
      <c r="T107" s="95">
        <v>45463</v>
      </c>
      <c r="U107" s="95">
        <v>45472</v>
      </c>
      <c r="V107" s="117"/>
      <c r="W107" s="95">
        <v>45525</v>
      </c>
      <c r="X107" s="95">
        <v>45558</v>
      </c>
      <c r="Y107" s="119">
        <f t="shared" si="43"/>
        <v>34</v>
      </c>
      <c r="Z107" s="144"/>
      <c r="AA107" s="156"/>
      <c r="AB107" s="95"/>
      <c r="AC107" s="95"/>
      <c r="AD107" s="117"/>
      <c r="AE107" s="95"/>
      <c r="AF107" s="95"/>
      <c r="AG107" s="570"/>
      <c r="AH107" s="116">
        <v>45560</v>
      </c>
      <c r="AI107" s="95">
        <v>45560</v>
      </c>
      <c r="AJ107" s="117"/>
      <c r="AK107" s="95">
        <v>45600</v>
      </c>
      <c r="AL107" s="95">
        <v>45605</v>
      </c>
      <c r="AM107" s="119">
        <f t="shared" si="44"/>
        <v>6</v>
      </c>
      <c r="AN107" s="120"/>
      <c r="AO107" s="158">
        <v>45561</v>
      </c>
      <c r="AP107" s="130">
        <v>45561</v>
      </c>
      <c r="AQ107" s="130"/>
      <c r="AR107" s="130">
        <v>45614</v>
      </c>
      <c r="AS107" s="130">
        <v>45616</v>
      </c>
      <c r="AT107" s="119">
        <f t="shared" si="45"/>
        <v>3</v>
      </c>
      <c r="AU107" s="571"/>
      <c r="AV107" s="116">
        <v>45562</v>
      </c>
      <c r="AW107" s="95">
        <v>45562</v>
      </c>
      <c r="AX107" s="117"/>
      <c r="AY107" s="95">
        <v>45620</v>
      </c>
      <c r="AZ107" s="95">
        <v>45620</v>
      </c>
      <c r="BA107" s="119">
        <f t="shared" si="46"/>
        <v>1</v>
      </c>
      <c r="BB107" s="144"/>
      <c r="BC107" s="155">
        <v>45563</v>
      </c>
      <c r="BD107" s="95">
        <v>45564</v>
      </c>
      <c r="BE107" s="95"/>
      <c r="BF107" s="95">
        <v>45625</v>
      </c>
      <c r="BG107" s="95">
        <v>45626</v>
      </c>
      <c r="BH107" s="119">
        <f t="shared" si="47"/>
        <v>2</v>
      </c>
      <c r="BI107" s="570"/>
      <c r="BJ107" s="116">
        <v>45566</v>
      </c>
      <c r="BK107" s="95">
        <v>45575</v>
      </c>
      <c r="BL107" s="95"/>
      <c r="BM107" s="95">
        <v>45627</v>
      </c>
      <c r="BN107" s="95">
        <v>45636</v>
      </c>
      <c r="BO107" s="119">
        <f t="shared" si="48"/>
        <v>10</v>
      </c>
      <c r="BP107" s="570"/>
      <c r="BQ107" s="116">
        <v>45583</v>
      </c>
      <c r="BR107" s="95">
        <v>45584</v>
      </c>
      <c r="BS107" s="95"/>
      <c r="BT107" s="95">
        <v>45637</v>
      </c>
      <c r="BU107" s="95">
        <v>45638</v>
      </c>
      <c r="BV107" s="119">
        <f t="shared" si="66"/>
        <v>2</v>
      </c>
      <c r="BW107" s="119">
        <f t="shared" si="49"/>
        <v>39</v>
      </c>
      <c r="BX107" s="570"/>
      <c r="BY107" s="116">
        <v>45585</v>
      </c>
      <c r="BZ107" s="95">
        <v>45591</v>
      </c>
      <c r="CA107" s="117"/>
      <c r="CB107" s="95">
        <v>45649</v>
      </c>
      <c r="CC107" s="95">
        <v>45742</v>
      </c>
      <c r="CD107" s="119">
        <f t="shared" si="50"/>
        <v>94</v>
      </c>
      <c r="CE107" s="570"/>
      <c r="CF107" s="116">
        <v>45585</v>
      </c>
      <c r="CG107" s="95">
        <v>45591</v>
      </c>
      <c r="CH107" s="95"/>
      <c r="CI107" s="95">
        <v>45647</v>
      </c>
      <c r="CJ107" s="95">
        <v>45647</v>
      </c>
      <c r="CK107" s="119">
        <f t="shared" si="51"/>
        <v>1</v>
      </c>
      <c r="CL107" s="119"/>
      <c r="CM107" s="119"/>
      <c r="CN107" s="570"/>
      <c r="CO107" s="116">
        <v>45573</v>
      </c>
      <c r="CP107" s="95">
        <v>45587</v>
      </c>
      <c r="CQ107" s="117"/>
      <c r="CR107" s="95">
        <v>45620</v>
      </c>
      <c r="CS107" s="95">
        <v>45696</v>
      </c>
      <c r="CT107" s="119">
        <f t="shared" si="52"/>
        <v>77</v>
      </c>
      <c r="CU107" s="571"/>
      <c r="CV107" s="116">
        <v>45571</v>
      </c>
      <c r="CW107" s="95">
        <v>45577</v>
      </c>
      <c r="CX107" s="117"/>
      <c r="CY107" s="95">
        <v>45433</v>
      </c>
      <c r="CZ107" s="95">
        <v>45439</v>
      </c>
      <c r="DA107" s="119">
        <f t="shared" si="53"/>
        <v>7</v>
      </c>
      <c r="DB107" s="570"/>
      <c r="DC107" s="116">
        <v>45571</v>
      </c>
      <c r="DD107" s="95">
        <v>45577</v>
      </c>
      <c r="DE107" s="117"/>
      <c r="DF107" s="95">
        <v>45660</v>
      </c>
      <c r="DG107" s="95">
        <v>45666</v>
      </c>
      <c r="DH107" s="119">
        <f t="shared" si="54"/>
        <v>7</v>
      </c>
      <c r="DI107" s="144"/>
      <c r="DJ107" s="156" t="str">
        <f>_xlfn.XLOOKUP(E107,[1]CranePad!$D$4:$D$203,[1]CranePad!$E$4:$E$203,0,0,1)</f>
        <v>SS Jadeja</v>
      </c>
      <c r="DK107" s="155">
        <v>45578</v>
      </c>
      <c r="DL107" s="95">
        <v>45584</v>
      </c>
      <c r="DM107" s="95"/>
      <c r="DN107" s="95">
        <v>45642</v>
      </c>
      <c r="DO107" s="95">
        <v>45661</v>
      </c>
      <c r="DP107" s="119">
        <f t="shared" si="55"/>
        <v>20</v>
      </c>
      <c r="DQ107" s="570"/>
      <c r="DR107" s="123">
        <v>45616</v>
      </c>
      <c r="DS107" s="124">
        <v>45621</v>
      </c>
      <c r="DT107" s="124"/>
      <c r="DU107" s="124">
        <v>45674</v>
      </c>
      <c r="DV107" s="124">
        <v>45682</v>
      </c>
      <c r="DW107" s="119">
        <f t="shared" si="56"/>
        <v>9</v>
      </c>
      <c r="DX107" s="570"/>
      <c r="DY107" s="123">
        <v>45606</v>
      </c>
      <c r="DZ107" s="124">
        <v>45612</v>
      </c>
      <c r="EA107" s="124"/>
      <c r="EB107" s="124">
        <v>45697</v>
      </c>
      <c r="EC107" s="124">
        <v>45725</v>
      </c>
      <c r="ED107" s="119">
        <f t="shared" si="57"/>
        <v>29</v>
      </c>
      <c r="EE107" s="570"/>
      <c r="EF107" s="123">
        <v>45624</v>
      </c>
      <c r="EG107" s="124">
        <v>45633</v>
      </c>
      <c r="EH107" s="124"/>
      <c r="EI107" s="124">
        <v>45727</v>
      </c>
      <c r="EJ107" s="124">
        <v>45734</v>
      </c>
      <c r="EK107" s="119">
        <f t="shared" si="58"/>
        <v>8</v>
      </c>
      <c r="EL107" s="570"/>
      <c r="EM107" s="116">
        <v>45635</v>
      </c>
      <c r="EN107" s="95">
        <v>45637</v>
      </c>
      <c r="EO107" s="95"/>
      <c r="EP107" s="95">
        <v>45734</v>
      </c>
      <c r="EQ107" s="95">
        <v>45736</v>
      </c>
      <c r="ER107" s="119">
        <f t="shared" si="59"/>
        <v>3</v>
      </c>
      <c r="ES107" s="570"/>
      <c r="ET107" s="116">
        <v>45618</v>
      </c>
      <c r="EU107" s="95">
        <v>45619</v>
      </c>
      <c r="EV107" s="95"/>
      <c r="EW107" s="95">
        <v>45731</v>
      </c>
      <c r="EX107" s="95">
        <v>45731</v>
      </c>
      <c r="EY107" s="119">
        <f t="shared" si="60"/>
        <v>1</v>
      </c>
      <c r="EZ107" s="570"/>
      <c r="FA107" s="116">
        <v>45606</v>
      </c>
      <c r="FB107" s="95">
        <v>45612</v>
      </c>
      <c r="FC107" s="95"/>
      <c r="FD107" s="95">
        <v>45654</v>
      </c>
      <c r="FE107" s="95">
        <v>45726</v>
      </c>
      <c r="FF107" s="119">
        <f t="shared" si="61"/>
        <v>73</v>
      </c>
      <c r="FG107" s="570"/>
      <c r="FH107" s="116">
        <v>45597</v>
      </c>
      <c r="FI107" s="95">
        <f t="shared" si="71"/>
        <v>45612</v>
      </c>
      <c r="FJ107" s="95"/>
      <c r="FK107" s="95">
        <v>45687</v>
      </c>
      <c r="FL107" s="95">
        <v>45707</v>
      </c>
      <c r="FM107" s="119">
        <f t="shared" si="62"/>
        <v>21</v>
      </c>
      <c r="FN107" s="144"/>
      <c r="FO107" s="155">
        <f t="shared" si="67"/>
        <v>45619</v>
      </c>
      <c r="FP107" s="95">
        <f t="shared" si="68"/>
        <v>45622</v>
      </c>
      <c r="FQ107" s="121"/>
      <c r="FR107" s="95">
        <v>45733</v>
      </c>
      <c r="FS107" s="95">
        <v>45735</v>
      </c>
      <c r="FT107" s="119">
        <f t="shared" si="63"/>
        <v>3</v>
      </c>
      <c r="FU107" s="570"/>
      <c r="FV107" s="116">
        <f t="shared" si="69"/>
        <v>45637</v>
      </c>
      <c r="FW107" s="95">
        <f t="shared" si="70"/>
        <v>45638</v>
      </c>
      <c r="FX107" s="117"/>
      <c r="FY107" s="95">
        <v>45736</v>
      </c>
      <c r="FZ107" s="95">
        <v>45737</v>
      </c>
      <c r="GA107" s="119">
        <f t="shared" si="64"/>
        <v>2</v>
      </c>
      <c r="GB107" s="570"/>
      <c r="GC107" s="437"/>
      <c r="GD107" s="575"/>
      <c r="GE107" s="572">
        <v>45717</v>
      </c>
      <c r="GG107" s="68"/>
    </row>
    <row r="108" spans="1:189" s="74" customFormat="1" ht="16.5" customHeight="1" x14ac:dyDescent="0.25">
      <c r="A108" s="564" t="s">
        <v>398</v>
      </c>
      <c r="B108" s="73">
        <f t="shared" si="65"/>
        <v>104</v>
      </c>
      <c r="C108" s="73" t="s">
        <v>31</v>
      </c>
      <c r="D108" s="75" t="s">
        <v>1868</v>
      </c>
      <c r="E108" s="95" t="s">
        <v>1931</v>
      </c>
      <c r="F108" s="565" t="s">
        <v>2160</v>
      </c>
      <c r="G108" s="167" t="s">
        <v>2211</v>
      </c>
      <c r="H108" s="566" t="str">
        <f>VLOOKUP('200WTG PH-II'!E108,'[1]Stone Column Progress'!$C$6:$D$205,2,0)</f>
        <v>Bauer</v>
      </c>
      <c r="I108" s="574" t="s">
        <v>390</v>
      </c>
      <c r="J108" s="568">
        <v>532120</v>
      </c>
      <c r="K108" s="569">
        <v>2673806</v>
      </c>
      <c r="L108" s="116">
        <v>45323</v>
      </c>
      <c r="M108" s="95">
        <v>45326</v>
      </c>
      <c r="N108" s="117"/>
      <c r="O108" s="95">
        <v>45323</v>
      </c>
      <c r="P108" s="95">
        <v>45326</v>
      </c>
      <c r="Q108" s="570"/>
      <c r="R108" s="118">
        <f>VLOOKUP(E108,'[1]Stone Column Progress'!$C$6:$K$205,6,0)</f>
        <v>253</v>
      </c>
      <c r="S108" s="73">
        <f>VLOOKUP(E108,'[1]Stone Column Progress'!$C$6:$K$205,8,0)</f>
        <v>253</v>
      </c>
      <c r="T108" s="95">
        <v>45465</v>
      </c>
      <c r="U108" s="95">
        <v>45474</v>
      </c>
      <c r="V108" s="117"/>
      <c r="W108" s="95">
        <v>45516</v>
      </c>
      <c r="X108" s="95">
        <v>45525</v>
      </c>
      <c r="Y108" s="119">
        <f t="shared" si="43"/>
        <v>10</v>
      </c>
      <c r="Z108" s="144"/>
      <c r="AA108" s="155" t="s">
        <v>389</v>
      </c>
      <c r="AB108" s="95">
        <v>45577</v>
      </c>
      <c r="AC108" s="95">
        <v>45585</v>
      </c>
      <c r="AD108" s="117"/>
      <c r="AE108" s="95">
        <v>45579</v>
      </c>
      <c r="AF108" s="95">
        <v>45590</v>
      </c>
      <c r="AG108" s="580"/>
      <c r="AH108" s="116">
        <v>45562</v>
      </c>
      <c r="AI108" s="95">
        <v>45562</v>
      </c>
      <c r="AJ108" s="117"/>
      <c r="AK108" s="95">
        <v>45604</v>
      </c>
      <c r="AL108" s="95">
        <v>45609</v>
      </c>
      <c r="AM108" s="119">
        <f t="shared" si="44"/>
        <v>6</v>
      </c>
      <c r="AN108" s="120"/>
      <c r="AO108" s="158">
        <v>45563</v>
      </c>
      <c r="AP108" s="130">
        <v>45563</v>
      </c>
      <c r="AQ108" s="130"/>
      <c r="AR108" s="130">
        <v>45611</v>
      </c>
      <c r="AS108" s="130">
        <v>45611</v>
      </c>
      <c r="AT108" s="119">
        <f t="shared" si="45"/>
        <v>1</v>
      </c>
      <c r="AU108" s="571"/>
      <c r="AV108" s="116">
        <v>45564</v>
      </c>
      <c r="AW108" s="95">
        <v>45564</v>
      </c>
      <c r="AX108" s="117"/>
      <c r="AY108" s="95">
        <v>45613</v>
      </c>
      <c r="AZ108" s="95">
        <v>45613</v>
      </c>
      <c r="BA108" s="119">
        <f t="shared" si="46"/>
        <v>1</v>
      </c>
      <c r="BB108" s="144"/>
      <c r="BC108" s="155">
        <v>45565</v>
      </c>
      <c r="BD108" s="95">
        <v>45566</v>
      </c>
      <c r="BE108" s="95"/>
      <c r="BF108" s="95">
        <v>45615</v>
      </c>
      <c r="BG108" s="95">
        <v>45616</v>
      </c>
      <c r="BH108" s="119">
        <f t="shared" si="47"/>
        <v>2</v>
      </c>
      <c r="BI108" s="570"/>
      <c r="BJ108" s="116">
        <v>45568</v>
      </c>
      <c r="BK108" s="95">
        <v>45577</v>
      </c>
      <c r="BL108" s="95"/>
      <c r="BM108" s="95">
        <v>45617</v>
      </c>
      <c r="BN108" s="95">
        <v>45624</v>
      </c>
      <c r="BO108" s="119">
        <f t="shared" si="48"/>
        <v>8</v>
      </c>
      <c r="BP108" s="570"/>
      <c r="BQ108" s="116">
        <v>45584</v>
      </c>
      <c r="BR108" s="95">
        <v>45585</v>
      </c>
      <c r="BS108" s="95"/>
      <c r="BT108" s="95">
        <v>45625</v>
      </c>
      <c r="BU108" s="95">
        <v>45626</v>
      </c>
      <c r="BV108" s="119">
        <f t="shared" si="66"/>
        <v>2</v>
      </c>
      <c r="BW108" s="119">
        <f t="shared" si="49"/>
        <v>23</v>
      </c>
      <c r="BX108" s="570"/>
      <c r="BY108" s="116">
        <v>45586</v>
      </c>
      <c r="BZ108" s="95">
        <v>45592</v>
      </c>
      <c r="CA108" s="117"/>
      <c r="CB108" s="95">
        <v>45630</v>
      </c>
      <c r="CC108" s="95">
        <v>45737</v>
      </c>
      <c r="CD108" s="119">
        <f t="shared" si="50"/>
        <v>108</v>
      </c>
      <c r="CE108" s="570"/>
      <c r="CF108" s="116">
        <v>45586</v>
      </c>
      <c r="CG108" s="95">
        <v>45592</v>
      </c>
      <c r="CH108" s="95"/>
      <c r="CI108" s="95">
        <v>45634</v>
      </c>
      <c r="CJ108" s="95">
        <v>45634</v>
      </c>
      <c r="CK108" s="119">
        <f t="shared" si="51"/>
        <v>1</v>
      </c>
      <c r="CL108" s="119"/>
      <c r="CM108" s="119"/>
      <c r="CN108" s="570"/>
      <c r="CO108" s="116">
        <v>45575</v>
      </c>
      <c r="CP108" s="95">
        <v>45589</v>
      </c>
      <c r="CQ108" s="117"/>
      <c r="CR108" s="95">
        <v>45634</v>
      </c>
      <c r="CS108" s="95">
        <v>45688</v>
      </c>
      <c r="CT108" s="119">
        <f t="shared" si="52"/>
        <v>55</v>
      </c>
      <c r="CU108" s="571"/>
      <c r="CV108" s="116">
        <v>45573</v>
      </c>
      <c r="CW108" s="95">
        <v>45579</v>
      </c>
      <c r="CX108" s="117"/>
      <c r="CY108" s="95" t="s">
        <v>2142</v>
      </c>
      <c r="CZ108" s="95" t="s">
        <v>2142</v>
      </c>
      <c r="DA108" s="119" t="e">
        <f t="shared" si="53"/>
        <v>#VALUE!</v>
      </c>
      <c r="DB108" s="570"/>
      <c r="DC108" s="116">
        <v>45573</v>
      </c>
      <c r="DD108" s="95">
        <v>45579</v>
      </c>
      <c r="DE108" s="117"/>
      <c r="DF108" s="95">
        <v>45659</v>
      </c>
      <c r="DG108" s="95">
        <v>45668</v>
      </c>
      <c r="DH108" s="119">
        <f t="shared" si="54"/>
        <v>10</v>
      </c>
      <c r="DI108" s="144"/>
      <c r="DJ108" s="156" t="str">
        <f>_xlfn.XLOOKUP(E108,[1]CranePad!$D$4:$D$203,[1]CranePad!$E$4:$E$203,0,0,1)</f>
        <v>SS Jadeja</v>
      </c>
      <c r="DK108" s="155">
        <v>45580</v>
      </c>
      <c r="DL108" s="95">
        <v>45586</v>
      </c>
      <c r="DM108" s="95"/>
      <c r="DN108" s="95">
        <v>45640</v>
      </c>
      <c r="DO108" s="95">
        <v>45653</v>
      </c>
      <c r="DP108" s="119">
        <f t="shared" si="55"/>
        <v>14</v>
      </c>
      <c r="DQ108" s="570"/>
      <c r="DR108" s="123">
        <v>45617</v>
      </c>
      <c r="DS108" s="124">
        <v>45622</v>
      </c>
      <c r="DT108" s="124"/>
      <c r="DU108" s="124">
        <v>45668</v>
      </c>
      <c r="DV108" s="124">
        <v>45705</v>
      </c>
      <c r="DW108" s="119">
        <f t="shared" si="56"/>
        <v>38</v>
      </c>
      <c r="DX108" s="570"/>
      <c r="DY108" s="123">
        <v>45608</v>
      </c>
      <c r="DZ108" s="124">
        <v>45614</v>
      </c>
      <c r="EA108" s="124"/>
      <c r="EB108" s="124">
        <v>45708</v>
      </c>
      <c r="EC108" s="124">
        <v>45724</v>
      </c>
      <c r="ED108" s="119">
        <f t="shared" si="57"/>
        <v>17</v>
      </c>
      <c r="EE108" s="570"/>
      <c r="EF108" s="123">
        <v>45625</v>
      </c>
      <c r="EG108" s="124">
        <v>45634</v>
      </c>
      <c r="EH108" s="124"/>
      <c r="EI108" s="124">
        <v>45720</v>
      </c>
      <c r="EJ108" s="124">
        <v>45727</v>
      </c>
      <c r="EK108" s="119">
        <f t="shared" si="58"/>
        <v>8</v>
      </c>
      <c r="EL108" s="570"/>
      <c r="EM108" s="116">
        <v>45636</v>
      </c>
      <c r="EN108" s="95">
        <v>45638</v>
      </c>
      <c r="EO108" s="95"/>
      <c r="EP108" s="95">
        <v>45728</v>
      </c>
      <c r="EQ108" s="95">
        <v>45733</v>
      </c>
      <c r="ER108" s="119">
        <f t="shared" si="59"/>
        <v>6</v>
      </c>
      <c r="ES108" s="570"/>
      <c r="ET108" s="116">
        <v>45620</v>
      </c>
      <c r="EU108" s="95">
        <v>45621</v>
      </c>
      <c r="EV108" s="95"/>
      <c r="EW108" s="95">
        <v>45730</v>
      </c>
      <c r="EX108" s="95">
        <v>45730</v>
      </c>
      <c r="EY108" s="119">
        <f t="shared" si="60"/>
        <v>1</v>
      </c>
      <c r="EZ108" s="570"/>
      <c r="FA108" s="116">
        <v>45608</v>
      </c>
      <c r="FB108" s="95">
        <v>45614</v>
      </c>
      <c r="FC108" s="95"/>
      <c r="FD108" s="95">
        <v>45637</v>
      </c>
      <c r="FE108" s="95">
        <v>45731</v>
      </c>
      <c r="FF108" s="119">
        <f t="shared" si="61"/>
        <v>95</v>
      </c>
      <c r="FG108" s="570"/>
      <c r="FH108" s="116">
        <v>45597</v>
      </c>
      <c r="FI108" s="95">
        <f t="shared" si="71"/>
        <v>45612</v>
      </c>
      <c r="FJ108" s="95"/>
      <c r="FK108" s="95">
        <v>45687</v>
      </c>
      <c r="FL108" s="95">
        <v>45707</v>
      </c>
      <c r="FM108" s="119">
        <f t="shared" si="62"/>
        <v>21</v>
      </c>
      <c r="FN108" s="144"/>
      <c r="FO108" s="155">
        <f t="shared" si="67"/>
        <v>45621</v>
      </c>
      <c r="FP108" s="95">
        <f t="shared" si="68"/>
        <v>45624</v>
      </c>
      <c r="FQ108" s="121"/>
      <c r="FR108" s="95">
        <v>45733</v>
      </c>
      <c r="FS108" s="95">
        <v>45734</v>
      </c>
      <c r="FT108" s="119">
        <f t="shared" si="63"/>
        <v>2</v>
      </c>
      <c r="FU108" s="570"/>
      <c r="FV108" s="116">
        <f t="shared" si="69"/>
        <v>45638</v>
      </c>
      <c r="FW108" s="95">
        <f t="shared" si="70"/>
        <v>45639</v>
      </c>
      <c r="FX108" s="117"/>
      <c r="FY108" s="95">
        <v>45735</v>
      </c>
      <c r="FZ108" s="95">
        <v>45736</v>
      </c>
      <c r="GA108" s="119">
        <f t="shared" si="64"/>
        <v>2</v>
      </c>
      <c r="GB108" s="570"/>
      <c r="GC108" s="437"/>
      <c r="GD108" s="575"/>
      <c r="GE108" s="572">
        <v>45717</v>
      </c>
      <c r="GG108" s="68"/>
    </row>
    <row r="109" spans="1:189" s="74" customFormat="1" ht="16.5" customHeight="1" x14ac:dyDescent="0.25">
      <c r="A109" s="564" t="s">
        <v>407</v>
      </c>
      <c r="B109" s="73">
        <f t="shared" si="65"/>
        <v>105</v>
      </c>
      <c r="C109" s="75" t="s">
        <v>33</v>
      </c>
      <c r="D109" s="75" t="s">
        <v>1837</v>
      </c>
      <c r="E109" s="95" t="s">
        <v>1932</v>
      </c>
      <c r="F109" s="565" t="s">
        <v>2160</v>
      </c>
      <c r="G109" s="167" t="s">
        <v>2211</v>
      </c>
      <c r="H109" s="566" t="str">
        <f>VLOOKUP('200WTG PH-II'!E109,'[1]Stone Column Progress'!$C$6:$D$205,2,0)</f>
        <v>Menard</v>
      </c>
      <c r="I109" s="574" t="s">
        <v>390</v>
      </c>
      <c r="J109" s="568">
        <v>538165</v>
      </c>
      <c r="K109" s="569">
        <v>2670847</v>
      </c>
      <c r="L109" s="116">
        <v>45077</v>
      </c>
      <c r="M109" s="95">
        <v>45078</v>
      </c>
      <c r="N109" s="117"/>
      <c r="O109" s="95">
        <v>45077</v>
      </c>
      <c r="P109" s="95">
        <v>45078</v>
      </c>
      <c r="Q109" s="570"/>
      <c r="R109" s="118">
        <f>VLOOKUP(E109,'[1]Stone Column Progress'!$C$6:$K$205,6,0)</f>
        <v>163</v>
      </c>
      <c r="S109" s="73">
        <f>VLOOKUP(E109,'[1]Stone Column Progress'!$C$6:$K$205,8,0)</f>
        <v>163</v>
      </c>
      <c r="T109" s="95">
        <v>45409</v>
      </c>
      <c r="U109" s="95">
        <v>45417</v>
      </c>
      <c r="V109" s="117"/>
      <c r="W109" s="95">
        <v>45364</v>
      </c>
      <c r="X109" s="95">
        <v>45372</v>
      </c>
      <c r="Y109" s="119">
        <f t="shared" si="43"/>
        <v>9</v>
      </c>
      <c r="Z109" s="144"/>
      <c r="AA109" s="155" t="s">
        <v>389</v>
      </c>
      <c r="AB109" s="95">
        <v>45421</v>
      </c>
      <c r="AC109" s="95">
        <v>45435</v>
      </c>
      <c r="AD109" s="117"/>
      <c r="AE109" s="95">
        <v>45591</v>
      </c>
      <c r="AF109" s="95">
        <v>45622</v>
      </c>
      <c r="AG109" s="570"/>
      <c r="AH109" s="116">
        <v>45427</v>
      </c>
      <c r="AI109" s="95">
        <f t="shared" ref="AI109:AI114" si="83">AH109+1</f>
        <v>45428</v>
      </c>
      <c r="AJ109" s="117"/>
      <c r="AK109" s="95">
        <v>45634</v>
      </c>
      <c r="AL109" s="95">
        <v>45635</v>
      </c>
      <c r="AM109" s="119">
        <f t="shared" si="44"/>
        <v>2</v>
      </c>
      <c r="AN109" s="120"/>
      <c r="AO109" s="158">
        <f t="shared" ref="AO109:AO114" si="84">AI109+1</f>
        <v>45429</v>
      </c>
      <c r="AP109" s="130">
        <f t="shared" ref="AP109:AP114" si="85">AO109+1</f>
        <v>45430</v>
      </c>
      <c r="AQ109" s="130"/>
      <c r="AR109" s="130">
        <v>45635</v>
      </c>
      <c r="AS109" s="130">
        <v>45637</v>
      </c>
      <c r="AT109" s="119">
        <f t="shared" si="45"/>
        <v>3</v>
      </c>
      <c r="AU109" s="571"/>
      <c r="AV109" s="116">
        <f t="shared" ref="AV109:AV114" si="86">AP109+1</f>
        <v>45431</v>
      </c>
      <c r="AW109" s="95">
        <f t="shared" ref="AW109:AW114" si="87">AV109</f>
        <v>45431</v>
      </c>
      <c r="AX109" s="117"/>
      <c r="AY109" s="95">
        <v>45639</v>
      </c>
      <c r="AZ109" s="95">
        <v>45640</v>
      </c>
      <c r="BA109" s="119">
        <f t="shared" si="46"/>
        <v>2</v>
      </c>
      <c r="BB109" s="144"/>
      <c r="BC109" s="155">
        <f t="shared" ref="BC109:BC114" si="88">AW109+1</f>
        <v>45432</v>
      </c>
      <c r="BD109" s="95">
        <f t="shared" ref="BD109:BD114" si="89">BC109+1</f>
        <v>45433</v>
      </c>
      <c r="BE109" s="95"/>
      <c r="BF109" s="95">
        <v>45645</v>
      </c>
      <c r="BG109" s="95">
        <v>45645</v>
      </c>
      <c r="BH109" s="119">
        <f t="shared" si="47"/>
        <v>1</v>
      </c>
      <c r="BI109" s="570"/>
      <c r="BJ109" s="116">
        <f t="shared" ref="BJ109:BJ114" si="90">BD109+1</f>
        <v>45434</v>
      </c>
      <c r="BK109" s="95">
        <f t="shared" ref="BK109:BK114" si="91">BJ109+7</f>
        <v>45441</v>
      </c>
      <c r="BL109" s="95"/>
      <c r="BM109" s="95">
        <v>45650</v>
      </c>
      <c r="BN109" s="95">
        <v>45657</v>
      </c>
      <c r="BO109" s="119">
        <f t="shared" si="48"/>
        <v>8</v>
      </c>
      <c r="BP109" s="570"/>
      <c r="BQ109" s="116">
        <f t="shared" ref="BQ109:BQ114" si="92">BK109+1</f>
        <v>45442</v>
      </c>
      <c r="BR109" s="95">
        <f t="shared" ref="BR109:BR114" si="93">BQ109+1</f>
        <v>45443</v>
      </c>
      <c r="BS109" s="95"/>
      <c r="BT109" s="95">
        <v>45658</v>
      </c>
      <c r="BU109" s="95">
        <v>45659</v>
      </c>
      <c r="BV109" s="119">
        <f t="shared" si="66"/>
        <v>2</v>
      </c>
      <c r="BW109" s="119">
        <f t="shared" si="49"/>
        <v>26</v>
      </c>
      <c r="BX109" s="570"/>
      <c r="BY109" s="116">
        <f t="shared" ref="BY109:BY114" si="94">BR109+2</f>
        <v>45445</v>
      </c>
      <c r="BZ109" s="95">
        <f t="shared" ref="BZ109:BZ114" si="95">BY109+6</f>
        <v>45451</v>
      </c>
      <c r="CA109" s="117"/>
      <c r="CB109" s="95">
        <v>45664</v>
      </c>
      <c r="CC109" s="95">
        <v>45815</v>
      </c>
      <c r="CD109" s="119">
        <f t="shared" si="50"/>
        <v>152</v>
      </c>
      <c r="CE109" s="570"/>
      <c r="CF109" s="116">
        <f t="shared" ref="CF109:CG114" si="96">BY109</f>
        <v>45445</v>
      </c>
      <c r="CG109" s="95">
        <f t="shared" si="96"/>
        <v>45451</v>
      </c>
      <c r="CH109" s="95"/>
      <c r="CI109" s="95">
        <v>45674</v>
      </c>
      <c r="CJ109" s="95">
        <v>45674</v>
      </c>
      <c r="CK109" s="119">
        <f t="shared" si="51"/>
        <v>1</v>
      </c>
      <c r="CL109" s="119"/>
      <c r="CM109" s="119"/>
      <c r="CN109" s="570"/>
      <c r="CO109" s="116">
        <f t="shared" ref="CO109:CO114" si="97">CF109-6</f>
        <v>45439</v>
      </c>
      <c r="CP109" s="95">
        <f t="shared" ref="CP109:CP114" si="98">CG109+2</f>
        <v>45453</v>
      </c>
      <c r="CQ109" s="117"/>
      <c r="CR109" s="95">
        <v>45639</v>
      </c>
      <c r="CS109" s="95">
        <v>45762</v>
      </c>
      <c r="CT109" s="119">
        <f t="shared" si="52"/>
        <v>124</v>
      </c>
      <c r="CU109" s="571"/>
      <c r="CV109" s="116">
        <v>45637</v>
      </c>
      <c r="CW109" s="95">
        <v>45644</v>
      </c>
      <c r="CX109" s="117"/>
      <c r="CY109" s="95" t="s">
        <v>2142</v>
      </c>
      <c r="CZ109" s="95" t="s">
        <v>2142</v>
      </c>
      <c r="DA109" s="119" t="e">
        <f t="shared" si="53"/>
        <v>#VALUE!</v>
      </c>
      <c r="DB109" s="570"/>
      <c r="DC109" s="116">
        <v>45642</v>
      </c>
      <c r="DD109" s="95">
        <v>45647</v>
      </c>
      <c r="DE109" s="117"/>
      <c r="DF109" s="95">
        <v>45690</v>
      </c>
      <c r="DG109" s="95">
        <v>45705</v>
      </c>
      <c r="DH109" s="119">
        <f t="shared" si="54"/>
        <v>16</v>
      </c>
      <c r="DI109" s="144"/>
      <c r="DJ109" s="156" t="str">
        <f>_xlfn.XLOOKUP(E109,[1]CranePad!$D$4:$D$203,[1]CranePad!$E$4:$E$203,0,0,1)</f>
        <v>Odhav</v>
      </c>
      <c r="DK109" s="155">
        <v>45648</v>
      </c>
      <c r="DL109" s="95">
        <v>45654</v>
      </c>
      <c r="DM109" s="95"/>
      <c r="DN109" s="95">
        <v>45590</v>
      </c>
      <c r="DO109" s="95">
        <v>45680</v>
      </c>
      <c r="DP109" s="119">
        <f t="shared" si="55"/>
        <v>91</v>
      </c>
      <c r="DQ109" s="570"/>
      <c r="DR109" s="123">
        <v>45661</v>
      </c>
      <c r="DS109" s="124">
        <f t="shared" ref="DS109:DS114" si="99">DR109+7</f>
        <v>45668</v>
      </c>
      <c r="DT109" s="124"/>
      <c r="DU109" s="124">
        <v>45744</v>
      </c>
      <c r="DV109" s="124">
        <v>45767</v>
      </c>
      <c r="DW109" s="119">
        <f t="shared" si="56"/>
        <v>24</v>
      </c>
      <c r="DX109" s="570"/>
      <c r="DY109" s="123">
        <f t="shared" ref="DY109:DY114" si="100">CP109+2</f>
        <v>45455</v>
      </c>
      <c r="DZ109" s="124">
        <f t="shared" ref="DZ109:DZ114" si="101">DY109+8</f>
        <v>45463</v>
      </c>
      <c r="EA109" s="124"/>
      <c r="EB109" s="124">
        <v>45777</v>
      </c>
      <c r="EC109" s="124">
        <v>45790</v>
      </c>
      <c r="ED109" s="119">
        <f t="shared" si="57"/>
        <v>14</v>
      </c>
      <c r="EE109" s="570"/>
      <c r="EF109" s="123">
        <f t="shared" ref="EF109:EF114" si="102">DS109+2</f>
        <v>45670</v>
      </c>
      <c r="EG109" s="124">
        <f t="shared" ref="EG109:EG114" si="103">EF109+5</f>
        <v>45675</v>
      </c>
      <c r="EH109" s="124"/>
      <c r="EI109" s="124">
        <v>45768</v>
      </c>
      <c r="EJ109" s="124">
        <v>45771</v>
      </c>
      <c r="EK109" s="119">
        <f t="shared" si="58"/>
        <v>4</v>
      </c>
      <c r="EL109" s="570"/>
      <c r="EM109" s="116">
        <f t="shared" ref="EM109:EM114" si="104">EG109+1</f>
        <v>45676</v>
      </c>
      <c r="EN109" s="95">
        <f t="shared" ref="EN109:EN114" si="105">EM109+3</f>
        <v>45679</v>
      </c>
      <c r="EO109" s="95"/>
      <c r="EP109" s="95">
        <v>45772</v>
      </c>
      <c r="EQ109" s="95">
        <v>45773</v>
      </c>
      <c r="ER109" s="119">
        <f t="shared" si="59"/>
        <v>2</v>
      </c>
      <c r="ES109" s="570"/>
      <c r="ET109" s="116">
        <f t="shared" ref="ET109:ET114" si="106">DZ109+2</f>
        <v>45465</v>
      </c>
      <c r="EU109" s="95">
        <f t="shared" ref="EU109:EU114" si="107">ET109+2</f>
        <v>45467</v>
      </c>
      <c r="EV109" s="95"/>
      <c r="EW109" s="95">
        <v>45805</v>
      </c>
      <c r="EX109" s="95">
        <v>45805</v>
      </c>
      <c r="EY109" s="119">
        <f t="shared" si="60"/>
        <v>1</v>
      </c>
      <c r="EZ109" s="570"/>
      <c r="FA109" s="116">
        <f t="shared" ref="FA109:FA114" si="108">DR109-10</f>
        <v>45651</v>
      </c>
      <c r="FB109" s="95">
        <f t="shared" ref="FB109:FB114" si="109">FA109+7</f>
        <v>45658</v>
      </c>
      <c r="FC109" s="95"/>
      <c r="FD109" s="95">
        <v>45748</v>
      </c>
      <c r="FE109" s="95">
        <v>45810</v>
      </c>
      <c r="FF109" s="119">
        <f t="shared" si="61"/>
        <v>63</v>
      </c>
      <c r="FG109" s="570"/>
      <c r="FH109" s="116">
        <v>45660</v>
      </c>
      <c r="FI109" s="95">
        <f t="shared" si="71"/>
        <v>45675</v>
      </c>
      <c r="FJ109" s="95"/>
      <c r="FK109" s="95">
        <v>45747</v>
      </c>
      <c r="FL109" s="95">
        <v>45777</v>
      </c>
      <c r="FM109" s="119">
        <f t="shared" si="62"/>
        <v>31</v>
      </c>
      <c r="FN109" s="144"/>
      <c r="FO109" s="155">
        <f t="shared" si="67"/>
        <v>45658</v>
      </c>
      <c r="FP109" s="95">
        <f t="shared" si="68"/>
        <v>45661</v>
      </c>
      <c r="FQ109" s="121"/>
      <c r="FR109" s="95">
        <v>45868</v>
      </c>
      <c r="FS109" s="95">
        <v>45889</v>
      </c>
      <c r="FT109" s="119">
        <f t="shared" si="63"/>
        <v>22</v>
      </c>
      <c r="FU109" s="570"/>
      <c r="FV109" s="116">
        <f t="shared" si="69"/>
        <v>45679</v>
      </c>
      <c r="FW109" s="95">
        <f t="shared" si="70"/>
        <v>45680</v>
      </c>
      <c r="FX109" s="117"/>
      <c r="FY109" s="95">
        <v>45890</v>
      </c>
      <c r="FZ109" s="95">
        <v>45892</v>
      </c>
      <c r="GA109" s="119">
        <f t="shared" si="64"/>
        <v>3</v>
      </c>
      <c r="GB109" s="570"/>
      <c r="GC109" s="437"/>
      <c r="GD109" s="575"/>
      <c r="GE109" s="572">
        <v>45717</v>
      </c>
      <c r="GG109" s="68"/>
    </row>
    <row r="110" spans="1:189" s="74" customFormat="1" ht="16.5" customHeight="1" x14ac:dyDescent="0.25">
      <c r="A110" s="564" t="s">
        <v>398</v>
      </c>
      <c r="B110" s="73">
        <f t="shared" si="65"/>
        <v>106</v>
      </c>
      <c r="C110" s="75" t="s">
        <v>33</v>
      </c>
      <c r="D110" s="75" t="s">
        <v>1837</v>
      </c>
      <c r="E110" s="95" t="s">
        <v>1933</v>
      </c>
      <c r="F110" s="565" t="s">
        <v>2160</v>
      </c>
      <c r="G110" s="167" t="s">
        <v>2211</v>
      </c>
      <c r="H110" s="566" t="str">
        <f>VLOOKUP('200WTG PH-II'!E110,'[1]Stone Column Progress'!$C$6:$D$205,2,0)</f>
        <v>Bauer</v>
      </c>
      <c r="I110" s="574" t="s">
        <v>390</v>
      </c>
      <c r="J110" s="568">
        <v>537332</v>
      </c>
      <c r="K110" s="569">
        <v>2671112</v>
      </c>
      <c r="L110" s="116">
        <v>45296</v>
      </c>
      <c r="M110" s="95">
        <v>45321</v>
      </c>
      <c r="N110" s="117"/>
      <c r="O110" s="95">
        <v>45296</v>
      </c>
      <c r="P110" s="95">
        <v>45321</v>
      </c>
      <c r="Q110" s="570"/>
      <c r="R110" s="118">
        <f>VLOOKUP(E110,'[1]Stone Column Progress'!$C$6:$K$205,6,0)</f>
        <v>211</v>
      </c>
      <c r="S110" s="73">
        <f>VLOOKUP(E110,'[1]Stone Column Progress'!$C$6:$K$205,8,0)</f>
        <v>211</v>
      </c>
      <c r="T110" s="95">
        <v>45415</v>
      </c>
      <c r="U110" s="95">
        <v>45423</v>
      </c>
      <c r="V110" s="117"/>
      <c r="W110" s="95">
        <v>45444</v>
      </c>
      <c r="X110" s="95">
        <v>45451</v>
      </c>
      <c r="Y110" s="119">
        <f t="shared" si="43"/>
        <v>8</v>
      </c>
      <c r="Z110" s="144"/>
      <c r="AA110" s="156"/>
      <c r="AB110" s="95"/>
      <c r="AC110" s="95"/>
      <c r="AD110" s="117"/>
      <c r="AE110" s="95"/>
      <c r="AF110" s="95"/>
      <c r="AG110" s="570"/>
      <c r="AH110" s="116">
        <v>45429</v>
      </c>
      <c r="AI110" s="95">
        <f t="shared" si="83"/>
        <v>45430</v>
      </c>
      <c r="AJ110" s="117"/>
      <c r="AK110" s="95">
        <v>45635</v>
      </c>
      <c r="AL110" s="95">
        <v>45637</v>
      </c>
      <c r="AM110" s="119">
        <f t="shared" si="44"/>
        <v>3</v>
      </c>
      <c r="AN110" s="120"/>
      <c r="AO110" s="158">
        <f t="shared" si="84"/>
        <v>45431</v>
      </c>
      <c r="AP110" s="130">
        <f t="shared" si="85"/>
        <v>45432</v>
      </c>
      <c r="AQ110" s="130"/>
      <c r="AR110" s="130">
        <v>45652</v>
      </c>
      <c r="AS110" s="130">
        <v>45653</v>
      </c>
      <c r="AT110" s="119">
        <f t="shared" si="45"/>
        <v>2</v>
      </c>
      <c r="AU110" s="571"/>
      <c r="AV110" s="116">
        <f t="shared" si="86"/>
        <v>45433</v>
      </c>
      <c r="AW110" s="95">
        <f t="shared" si="87"/>
        <v>45433</v>
      </c>
      <c r="AX110" s="117"/>
      <c r="AY110" s="95">
        <v>45654</v>
      </c>
      <c r="AZ110" s="95">
        <v>45654</v>
      </c>
      <c r="BA110" s="119">
        <f t="shared" si="46"/>
        <v>1</v>
      </c>
      <c r="BB110" s="144"/>
      <c r="BC110" s="155">
        <f t="shared" si="88"/>
        <v>45434</v>
      </c>
      <c r="BD110" s="95">
        <f t="shared" si="89"/>
        <v>45435</v>
      </c>
      <c r="BE110" s="95"/>
      <c r="BF110" s="95">
        <v>45661</v>
      </c>
      <c r="BG110" s="95">
        <v>45662</v>
      </c>
      <c r="BH110" s="119">
        <f t="shared" si="47"/>
        <v>2</v>
      </c>
      <c r="BI110" s="570"/>
      <c r="BJ110" s="116">
        <f t="shared" si="90"/>
        <v>45436</v>
      </c>
      <c r="BK110" s="95">
        <f t="shared" si="91"/>
        <v>45443</v>
      </c>
      <c r="BL110" s="95"/>
      <c r="BM110" s="95">
        <v>45662</v>
      </c>
      <c r="BN110" s="95">
        <v>45670</v>
      </c>
      <c r="BO110" s="119">
        <f t="shared" si="48"/>
        <v>9</v>
      </c>
      <c r="BP110" s="570"/>
      <c r="BQ110" s="116">
        <f t="shared" si="92"/>
        <v>45444</v>
      </c>
      <c r="BR110" s="95">
        <f t="shared" si="93"/>
        <v>45445</v>
      </c>
      <c r="BS110" s="95"/>
      <c r="BT110" s="95">
        <v>45670</v>
      </c>
      <c r="BU110" s="95">
        <v>45671</v>
      </c>
      <c r="BV110" s="119">
        <f t="shared" si="66"/>
        <v>2</v>
      </c>
      <c r="BW110" s="119">
        <f t="shared" si="49"/>
        <v>37</v>
      </c>
      <c r="BX110" s="570"/>
      <c r="BY110" s="116">
        <f t="shared" si="94"/>
        <v>45447</v>
      </c>
      <c r="BZ110" s="95">
        <f t="shared" si="95"/>
        <v>45453</v>
      </c>
      <c r="CA110" s="117"/>
      <c r="CB110" s="95">
        <v>45675</v>
      </c>
      <c r="CC110" s="95">
        <v>45876</v>
      </c>
      <c r="CD110" s="119">
        <f t="shared" si="50"/>
        <v>202</v>
      </c>
      <c r="CE110" s="570"/>
      <c r="CF110" s="116">
        <f t="shared" si="96"/>
        <v>45447</v>
      </c>
      <c r="CG110" s="95">
        <f t="shared" si="96"/>
        <v>45453</v>
      </c>
      <c r="CH110" s="95"/>
      <c r="CI110" s="95">
        <v>45680</v>
      </c>
      <c r="CJ110" s="95">
        <v>45680</v>
      </c>
      <c r="CK110" s="119">
        <f t="shared" si="51"/>
        <v>1</v>
      </c>
      <c r="CL110" s="119"/>
      <c r="CM110" s="119"/>
      <c r="CN110" s="570"/>
      <c r="CO110" s="116">
        <f t="shared" si="97"/>
        <v>45441</v>
      </c>
      <c r="CP110" s="95">
        <f t="shared" si="98"/>
        <v>45455</v>
      </c>
      <c r="CQ110" s="117"/>
      <c r="CR110" s="95">
        <v>45635</v>
      </c>
      <c r="CS110" s="95">
        <v>45749</v>
      </c>
      <c r="CT110" s="119">
        <f t="shared" si="52"/>
        <v>115</v>
      </c>
      <c r="CU110" s="571"/>
      <c r="CV110" s="116">
        <v>45639</v>
      </c>
      <c r="CW110" s="95">
        <v>45646</v>
      </c>
      <c r="CX110" s="117"/>
      <c r="CY110" s="95" t="s">
        <v>2142</v>
      </c>
      <c r="CZ110" s="95" t="s">
        <v>2142</v>
      </c>
      <c r="DA110" s="119" t="e">
        <f t="shared" si="53"/>
        <v>#VALUE!</v>
      </c>
      <c r="DB110" s="570"/>
      <c r="DC110" s="116">
        <v>45643</v>
      </c>
      <c r="DD110" s="95">
        <v>45648</v>
      </c>
      <c r="DE110" s="117"/>
      <c r="DF110" s="95">
        <v>45700</v>
      </c>
      <c r="DG110" s="95">
        <v>45700</v>
      </c>
      <c r="DH110" s="119">
        <f t="shared" si="54"/>
        <v>1</v>
      </c>
      <c r="DI110" s="144"/>
      <c r="DJ110" s="156" t="str">
        <f>_xlfn.XLOOKUP(E110,[1]CranePad!$D$4:$D$203,[1]CranePad!$E$4:$E$203,0,0,1)</f>
        <v>Odhav</v>
      </c>
      <c r="DK110" s="155">
        <v>45649</v>
      </c>
      <c r="DL110" s="95">
        <v>45655</v>
      </c>
      <c r="DM110" s="95"/>
      <c r="DN110" s="95">
        <v>45637</v>
      </c>
      <c r="DO110" s="95">
        <v>45656</v>
      </c>
      <c r="DP110" s="119">
        <f t="shared" si="55"/>
        <v>20</v>
      </c>
      <c r="DQ110" s="570"/>
      <c r="DR110" s="123">
        <v>45662</v>
      </c>
      <c r="DS110" s="124">
        <f t="shared" si="99"/>
        <v>45669</v>
      </c>
      <c r="DT110" s="124"/>
      <c r="DU110" s="124">
        <v>45728</v>
      </c>
      <c r="DV110" s="124">
        <v>45741</v>
      </c>
      <c r="DW110" s="119">
        <f t="shared" si="56"/>
        <v>14</v>
      </c>
      <c r="DX110" s="570"/>
      <c r="DY110" s="123">
        <f t="shared" si="100"/>
        <v>45457</v>
      </c>
      <c r="DZ110" s="124">
        <f t="shared" si="101"/>
        <v>45465</v>
      </c>
      <c r="EA110" s="124"/>
      <c r="EB110" s="124">
        <v>45795</v>
      </c>
      <c r="EC110" s="124">
        <v>45821</v>
      </c>
      <c r="ED110" s="119">
        <f t="shared" si="57"/>
        <v>27</v>
      </c>
      <c r="EE110" s="570"/>
      <c r="EF110" s="123">
        <f t="shared" si="102"/>
        <v>45671</v>
      </c>
      <c r="EG110" s="124">
        <f t="shared" si="103"/>
        <v>45676</v>
      </c>
      <c r="EH110" s="124"/>
      <c r="EI110" s="124">
        <v>45753</v>
      </c>
      <c r="EJ110" s="124">
        <v>45756</v>
      </c>
      <c r="EK110" s="119">
        <f t="shared" si="58"/>
        <v>4</v>
      </c>
      <c r="EL110" s="570"/>
      <c r="EM110" s="116">
        <f t="shared" si="104"/>
        <v>45677</v>
      </c>
      <c r="EN110" s="95">
        <f t="shared" si="105"/>
        <v>45680</v>
      </c>
      <c r="EO110" s="95"/>
      <c r="EP110" s="95">
        <v>45757</v>
      </c>
      <c r="EQ110" s="95">
        <v>45759</v>
      </c>
      <c r="ER110" s="119">
        <f t="shared" si="59"/>
        <v>3</v>
      </c>
      <c r="ES110" s="570"/>
      <c r="ET110" s="116">
        <f t="shared" si="106"/>
        <v>45467</v>
      </c>
      <c r="EU110" s="95">
        <f t="shared" si="107"/>
        <v>45469</v>
      </c>
      <c r="EV110" s="95"/>
      <c r="EW110" s="95">
        <v>45819</v>
      </c>
      <c r="EX110" s="95">
        <v>45819</v>
      </c>
      <c r="EY110" s="119">
        <f t="shared" si="60"/>
        <v>1</v>
      </c>
      <c r="EZ110" s="570"/>
      <c r="FA110" s="116">
        <f t="shared" si="108"/>
        <v>45652</v>
      </c>
      <c r="FB110" s="95">
        <f t="shared" si="109"/>
        <v>45659</v>
      </c>
      <c r="FC110" s="95"/>
      <c r="FD110" s="95">
        <v>45745</v>
      </c>
      <c r="FE110" s="95">
        <v>45799</v>
      </c>
      <c r="FF110" s="119">
        <f t="shared" si="61"/>
        <v>55</v>
      </c>
      <c r="FG110" s="570"/>
      <c r="FH110" s="116">
        <v>45660</v>
      </c>
      <c r="FI110" s="95">
        <f t="shared" si="71"/>
        <v>45675</v>
      </c>
      <c r="FJ110" s="95"/>
      <c r="FK110" s="95">
        <v>45747</v>
      </c>
      <c r="FL110" s="95">
        <v>45777</v>
      </c>
      <c r="FM110" s="119">
        <f t="shared" si="62"/>
        <v>31</v>
      </c>
      <c r="FN110" s="144"/>
      <c r="FO110" s="155">
        <f t="shared" si="67"/>
        <v>45659</v>
      </c>
      <c r="FP110" s="95">
        <f t="shared" si="68"/>
        <v>45662</v>
      </c>
      <c r="FQ110" s="121"/>
      <c r="FR110" s="95">
        <v>45868</v>
      </c>
      <c r="FS110" s="95">
        <v>45889</v>
      </c>
      <c r="FT110" s="119">
        <f t="shared" si="63"/>
        <v>22</v>
      </c>
      <c r="FU110" s="570"/>
      <c r="FV110" s="116">
        <f t="shared" si="69"/>
        <v>45680</v>
      </c>
      <c r="FW110" s="95">
        <f t="shared" si="70"/>
        <v>45681</v>
      </c>
      <c r="FX110" s="117"/>
      <c r="FY110" s="95">
        <v>45890</v>
      </c>
      <c r="FZ110" s="95">
        <v>45891</v>
      </c>
      <c r="GA110" s="119">
        <f t="shared" si="64"/>
        <v>2</v>
      </c>
      <c r="GB110" s="570"/>
      <c r="GC110" s="437"/>
      <c r="GD110" s="575"/>
      <c r="GE110" s="572">
        <v>45717</v>
      </c>
      <c r="GG110" s="68"/>
    </row>
    <row r="111" spans="1:189" s="74" customFormat="1" ht="16.5" customHeight="1" x14ac:dyDescent="0.25">
      <c r="A111" s="564" t="s">
        <v>407</v>
      </c>
      <c r="B111" s="73">
        <f t="shared" si="65"/>
        <v>107</v>
      </c>
      <c r="C111" s="75" t="s">
        <v>33</v>
      </c>
      <c r="D111" s="75" t="s">
        <v>1837</v>
      </c>
      <c r="E111" s="95" t="s">
        <v>1934</v>
      </c>
      <c r="F111" s="565" t="s">
        <v>2160</v>
      </c>
      <c r="G111" s="167" t="s">
        <v>2211</v>
      </c>
      <c r="H111" s="566" t="str">
        <f>VLOOKUP('200WTG PH-II'!E111,'[1]Stone Column Progress'!$C$6:$D$205,2,0)</f>
        <v>Menard</v>
      </c>
      <c r="I111" s="574" t="s">
        <v>390</v>
      </c>
      <c r="J111" s="568">
        <v>537975</v>
      </c>
      <c r="K111" s="569">
        <v>2671833</v>
      </c>
      <c r="L111" s="116">
        <v>45293</v>
      </c>
      <c r="M111" s="95">
        <v>45320</v>
      </c>
      <c r="N111" s="117"/>
      <c r="O111" s="95">
        <v>45293</v>
      </c>
      <c r="P111" s="95">
        <v>45320</v>
      </c>
      <c r="Q111" s="570"/>
      <c r="R111" s="118">
        <f>VLOOKUP(E111,'[1]Stone Column Progress'!$C$6:$K$205,6,0)</f>
        <v>199</v>
      </c>
      <c r="S111" s="73">
        <f>VLOOKUP(E111,'[1]Stone Column Progress'!$C$6:$K$205,8,0)</f>
        <v>199</v>
      </c>
      <c r="T111" s="95">
        <v>45416</v>
      </c>
      <c r="U111" s="95">
        <v>45424</v>
      </c>
      <c r="V111" s="117"/>
      <c r="W111" s="95">
        <v>45612</v>
      </c>
      <c r="X111" s="95">
        <v>45633</v>
      </c>
      <c r="Y111" s="119">
        <f t="shared" si="43"/>
        <v>22</v>
      </c>
      <c r="Z111" s="144"/>
      <c r="AA111" s="155"/>
      <c r="AB111" s="95"/>
      <c r="AC111" s="95"/>
      <c r="AD111" s="117"/>
      <c r="AE111" s="95"/>
      <c r="AF111" s="95"/>
      <c r="AG111" s="570"/>
      <c r="AH111" s="116">
        <v>45431</v>
      </c>
      <c r="AI111" s="95">
        <f t="shared" si="83"/>
        <v>45432</v>
      </c>
      <c r="AJ111" s="117"/>
      <c r="AK111" s="95">
        <v>45709</v>
      </c>
      <c r="AL111" s="95">
        <v>45713</v>
      </c>
      <c r="AM111" s="119">
        <f t="shared" si="44"/>
        <v>5</v>
      </c>
      <c r="AN111" s="120"/>
      <c r="AO111" s="158">
        <f t="shared" si="84"/>
        <v>45433</v>
      </c>
      <c r="AP111" s="130">
        <f t="shared" si="85"/>
        <v>45434</v>
      </c>
      <c r="AQ111" s="130"/>
      <c r="AR111" s="130">
        <v>45713</v>
      </c>
      <c r="AS111" s="130">
        <v>45714</v>
      </c>
      <c r="AT111" s="119">
        <f t="shared" si="45"/>
        <v>2</v>
      </c>
      <c r="AU111" s="571"/>
      <c r="AV111" s="116">
        <f t="shared" si="86"/>
        <v>45435</v>
      </c>
      <c r="AW111" s="95">
        <f t="shared" si="87"/>
        <v>45435</v>
      </c>
      <c r="AX111" s="117"/>
      <c r="AY111" s="95">
        <v>45714</v>
      </c>
      <c r="AZ111" s="95">
        <v>45714</v>
      </c>
      <c r="BA111" s="119">
        <f t="shared" si="46"/>
        <v>1</v>
      </c>
      <c r="BB111" s="144"/>
      <c r="BC111" s="155">
        <f t="shared" si="88"/>
        <v>45436</v>
      </c>
      <c r="BD111" s="95">
        <f t="shared" si="89"/>
        <v>45437</v>
      </c>
      <c r="BE111" s="95"/>
      <c r="BF111" s="95">
        <v>45716</v>
      </c>
      <c r="BG111" s="95">
        <v>45716</v>
      </c>
      <c r="BH111" s="119">
        <f t="shared" si="47"/>
        <v>1</v>
      </c>
      <c r="BI111" s="570"/>
      <c r="BJ111" s="116">
        <f t="shared" si="90"/>
        <v>45438</v>
      </c>
      <c r="BK111" s="95">
        <f t="shared" si="91"/>
        <v>45445</v>
      </c>
      <c r="BL111" s="95"/>
      <c r="BM111" s="95">
        <v>45718</v>
      </c>
      <c r="BN111" s="95">
        <v>45725</v>
      </c>
      <c r="BO111" s="119">
        <f t="shared" si="48"/>
        <v>8</v>
      </c>
      <c r="BP111" s="570"/>
      <c r="BQ111" s="116">
        <f t="shared" si="92"/>
        <v>45446</v>
      </c>
      <c r="BR111" s="95">
        <f t="shared" si="93"/>
        <v>45447</v>
      </c>
      <c r="BS111" s="95"/>
      <c r="BT111" s="95">
        <v>45725</v>
      </c>
      <c r="BU111" s="95">
        <v>45726</v>
      </c>
      <c r="BV111" s="119">
        <f t="shared" si="66"/>
        <v>2</v>
      </c>
      <c r="BW111" s="119">
        <f t="shared" si="49"/>
        <v>18</v>
      </c>
      <c r="BX111" s="570"/>
      <c r="BY111" s="116">
        <f t="shared" si="94"/>
        <v>45449</v>
      </c>
      <c r="BZ111" s="95">
        <f t="shared" si="95"/>
        <v>45455</v>
      </c>
      <c r="CA111" s="117"/>
      <c r="CB111" s="95">
        <v>45735</v>
      </c>
      <c r="CC111" s="95">
        <v>45815</v>
      </c>
      <c r="CD111" s="119">
        <f t="shared" si="50"/>
        <v>81</v>
      </c>
      <c r="CE111" s="570"/>
      <c r="CF111" s="116">
        <f t="shared" si="96"/>
        <v>45449</v>
      </c>
      <c r="CG111" s="95">
        <f t="shared" si="96"/>
        <v>45455</v>
      </c>
      <c r="CH111" s="95"/>
      <c r="CI111" s="95">
        <v>45736</v>
      </c>
      <c r="CJ111" s="95">
        <v>45736</v>
      </c>
      <c r="CK111" s="119">
        <f t="shared" si="51"/>
        <v>1</v>
      </c>
      <c r="CL111" s="119"/>
      <c r="CM111" s="119"/>
      <c r="CN111" s="570"/>
      <c r="CO111" s="116">
        <f t="shared" si="97"/>
        <v>45443</v>
      </c>
      <c r="CP111" s="95">
        <f t="shared" si="98"/>
        <v>45457</v>
      </c>
      <c r="CQ111" s="117"/>
      <c r="CR111" s="95">
        <v>45709</v>
      </c>
      <c r="CS111" s="95">
        <v>45757</v>
      </c>
      <c r="CT111" s="119">
        <f t="shared" si="52"/>
        <v>49</v>
      </c>
      <c r="CU111" s="571"/>
      <c r="CV111" s="116">
        <v>45647</v>
      </c>
      <c r="CW111" s="95">
        <v>45654</v>
      </c>
      <c r="CX111" s="117"/>
      <c r="CY111" s="95" t="s">
        <v>2142</v>
      </c>
      <c r="CZ111" s="95" t="s">
        <v>2142</v>
      </c>
      <c r="DA111" s="119" t="e">
        <f t="shared" si="53"/>
        <v>#VALUE!</v>
      </c>
      <c r="DB111" s="570"/>
      <c r="DC111" s="116">
        <v>45644</v>
      </c>
      <c r="DD111" s="95">
        <v>45649</v>
      </c>
      <c r="DE111" s="117"/>
      <c r="DF111" s="95">
        <v>45659</v>
      </c>
      <c r="DG111" s="95">
        <v>45665</v>
      </c>
      <c r="DH111" s="119">
        <f t="shared" si="54"/>
        <v>7</v>
      </c>
      <c r="DI111" s="144"/>
      <c r="DJ111" s="156" t="str">
        <f>_xlfn.XLOOKUP(E111,[1]CranePad!$D$4:$D$203,[1]CranePad!$E$4:$E$203,0,0,1)</f>
        <v>Odhav</v>
      </c>
      <c r="DK111" s="155">
        <v>45650</v>
      </c>
      <c r="DL111" s="95">
        <v>45656</v>
      </c>
      <c r="DM111" s="95"/>
      <c r="DN111" s="95">
        <v>45659</v>
      </c>
      <c r="DO111" s="95">
        <v>45664</v>
      </c>
      <c r="DP111" s="119">
        <f t="shared" si="55"/>
        <v>6</v>
      </c>
      <c r="DQ111" s="570"/>
      <c r="DR111" s="123">
        <v>45663</v>
      </c>
      <c r="DS111" s="124">
        <f t="shared" si="99"/>
        <v>45670</v>
      </c>
      <c r="DT111" s="124"/>
      <c r="DU111" s="124">
        <v>45769</v>
      </c>
      <c r="DV111" s="124">
        <v>45785</v>
      </c>
      <c r="DW111" s="119">
        <f t="shared" si="56"/>
        <v>17</v>
      </c>
      <c r="DX111" s="570"/>
      <c r="DY111" s="123">
        <f t="shared" si="100"/>
        <v>45459</v>
      </c>
      <c r="DZ111" s="124">
        <f t="shared" si="101"/>
        <v>45467</v>
      </c>
      <c r="EA111" s="124"/>
      <c r="EB111" s="124">
        <v>45794</v>
      </c>
      <c r="EC111" s="124">
        <v>45818</v>
      </c>
      <c r="ED111" s="119">
        <f t="shared" si="57"/>
        <v>25</v>
      </c>
      <c r="EE111" s="570"/>
      <c r="EF111" s="123">
        <f t="shared" si="102"/>
        <v>45672</v>
      </c>
      <c r="EG111" s="124">
        <f t="shared" si="103"/>
        <v>45677</v>
      </c>
      <c r="EH111" s="124"/>
      <c r="EI111" s="124">
        <v>45815</v>
      </c>
      <c r="EJ111" s="124">
        <v>45820</v>
      </c>
      <c r="EK111" s="119">
        <f t="shared" si="58"/>
        <v>6</v>
      </c>
      <c r="EL111" s="570"/>
      <c r="EM111" s="116">
        <f t="shared" si="104"/>
        <v>45678</v>
      </c>
      <c r="EN111" s="95">
        <f t="shared" si="105"/>
        <v>45681</v>
      </c>
      <c r="EO111" s="95"/>
      <c r="EP111" s="95">
        <v>45821</v>
      </c>
      <c r="EQ111" s="95">
        <v>45822</v>
      </c>
      <c r="ER111" s="119">
        <f t="shared" si="59"/>
        <v>2</v>
      </c>
      <c r="ES111" s="570"/>
      <c r="ET111" s="116">
        <f t="shared" si="106"/>
        <v>45469</v>
      </c>
      <c r="EU111" s="95">
        <f t="shared" si="107"/>
        <v>45471</v>
      </c>
      <c r="EV111" s="95"/>
      <c r="EW111" s="95">
        <v>45852</v>
      </c>
      <c r="EX111" s="95">
        <v>45852</v>
      </c>
      <c r="EY111" s="119">
        <f t="shared" si="60"/>
        <v>1</v>
      </c>
      <c r="EZ111" s="570"/>
      <c r="FA111" s="116">
        <f t="shared" si="108"/>
        <v>45653</v>
      </c>
      <c r="FB111" s="95">
        <f t="shared" si="109"/>
        <v>45660</v>
      </c>
      <c r="FC111" s="95"/>
      <c r="FD111" s="95">
        <v>45754</v>
      </c>
      <c r="FE111" s="95">
        <v>45804</v>
      </c>
      <c r="FF111" s="119">
        <f t="shared" si="61"/>
        <v>51</v>
      </c>
      <c r="FG111" s="570"/>
      <c r="FH111" s="116">
        <v>45660</v>
      </c>
      <c r="FI111" s="95">
        <f t="shared" si="71"/>
        <v>45675</v>
      </c>
      <c r="FJ111" s="95"/>
      <c r="FK111" s="95">
        <v>45747</v>
      </c>
      <c r="FL111" s="95">
        <v>45777</v>
      </c>
      <c r="FM111" s="119">
        <f t="shared" si="62"/>
        <v>31</v>
      </c>
      <c r="FN111" s="144"/>
      <c r="FO111" s="155">
        <f t="shared" si="67"/>
        <v>45660</v>
      </c>
      <c r="FP111" s="95">
        <f t="shared" si="68"/>
        <v>45663</v>
      </c>
      <c r="FQ111" s="121"/>
      <c r="FR111" s="95">
        <v>45868</v>
      </c>
      <c r="FS111" s="95">
        <v>45889</v>
      </c>
      <c r="FT111" s="119">
        <f t="shared" si="63"/>
        <v>22</v>
      </c>
      <c r="FU111" s="570"/>
      <c r="FV111" s="116">
        <f t="shared" si="69"/>
        <v>45681</v>
      </c>
      <c r="FW111" s="95">
        <f t="shared" si="70"/>
        <v>45682</v>
      </c>
      <c r="FX111" s="117"/>
      <c r="FY111" s="95">
        <v>45890</v>
      </c>
      <c r="FZ111" s="95">
        <v>45891</v>
      </c>
      <c r="GA111" s="119">
        <f t="shared" si="64"/>
        <v>2</v>
      </c>
      <c r="GB111" s="570"/>
      <c r="GC111" s="437"/>
      <c r="GD111" s="575"/>
      <c r="GE111" s="572">
        <v>45717</v>
      </c>
      <c r="GG111" s="68"/>
    </row>
    <row r="112" spans="1:189" s="74" customFormat="1" ht="16.5" customHeight="1" x14ac:dyDescent="0.25">
      <c r="A112" s="564" t="s">
        <v>407</v>
      </c>
      <c r="B112" s="73">
        <f t="shared" si="65"/>
        <v>108</v>
      </c>
      <c r="C112" s="75" t="s">
        <v>33</v>
      </c>
      <c r="D112" s="75" t="s">
        <v>1837</v>
      </c>
      <c r="E112" s="95" t="s">
        <v>1935</v>
      </c>
      <c r="F112" s="565" t="s">
        <v>2160</v>
      </c>
      <c r="G112" s="167" t="s">
        <v>2216</v>
      </c>
      <c r="H112" s="566" t="str">
        <f>VLOOKUP('200WTG PH-II'!E112,'[1]Stone Column Progress'!$C$6:$D$205,2,0)</f>
        <v>Menard</v>
      </c>
      <c r="I112" s="574" t="s">
        <v>390</v>
      </c>
      <c r="J112" s="568">
        <v>537142</v>
      </c>
      <c r="K112" s="569">
        <v>2672098</v>
      </c>
      <c r="L112" s="116">
        <v>45295</v>
      </c>
      <c r="M112" s="95">
        <v>45321</v>
      </c>
      <c r="N112" s="117"/>
      <c r="O112" s="95">
        <v>45295</v>
      </c>
      <c r="P112" s="95">
        <v>45321</v>
      </c>
      <c r="Q112" s="570"/>
      <c r="R112" s="118">
        <f>VLOOKUP(E112,'[1]Stone Column Progress'!$C$6:$K$205,6,0)</f>
        <v>199</v>
      </c>
      <c r="S112" s="73">
        <f>VLOOKUP(E112,'[1]Stone Column Progress'!$C$6:$K$205,8,0)</f>
        <v>199</v>
      </c>
      <c r="T112" s="95">
        <v>45550</v>
      </c>
      <c r="U112" s="95">
        <v>45558</v>
      </c>
      <c r="V112" s="117"/>
      <c r="W112" s="95">
        <v>45605</v>
      </c>
      <c r="X112" s="95">
        <v>45611</v>
      </c>
      <c r="Y112" s="119">
        <f t="shared" si="43"/>
        <v>7</v>
      </c>
      <c r="Z112" s="144"/>
      <c r="AA112" s="155" t="s">
        <v>389</v>
      </c>
      <c r="AB112" s="95">
        <v>45634</v>
      </c>
      <c r="AC112" s="95">
        <v>45643</v>
      </c>
      <c r="AD112" s="117"/>
      <c r="AE112" s="95">
        <v>45626</v>
      </c>
      <c r="AF112" s="95">
        <v>45651</v>
      </c>
      <c r="AG112" s="570"/>
      <c r="AH112" s="116">
        <v>45589</v>
      </c>
      <c r="AI112" s="95">
        <f t="shared" si="83"/>
        <v>45590</v>
      </c>
      <c r="AJ112" s="117"/>
      <c r="AK112" s="95">
        <v>45667</v>
      </c>
      <c r="AL112" s="95">
        <v>45670</v>
      </c>
      <c r="AM112" s="119">
        <f t="shared" si="44"/>
        <v>4</v>
      </c>
      <c r="AN112" s="120"/>
      <c r="AO112" s="158">
        <f t="shared" si="84"/>
        <v>45591</v>
      </c>
      <c r="AP112" s="130">
        <f t="shared" si="85"/>
        <v>45592</v>
      </c>
      <c r="AQ112" s="130"/>
      <c r="AR112" s="130">
        <v>45672</v>
      </c>
      <c r="AS112" s="130">
        <v>45673</v>
      </c>
      <c r="AT112" s="119">
        <f t="shared" si="45"/>
        <v>2</v>
      </c>
      <c r="AU112" s="571"/>
      <c r="AV112" s="116">
        <f t="shared" si="86"/>
        <v>45593</v>
      </c>
      <c r="AW112" s="95">
        <f t="shared" si="87"/>
        <v>45593</v>
      </c>
      <c r="AX112" s="117"/>
      <c r="AY112" s="95">
        <v>45673</v>
      </c>
      <c r="AZ112" s="95">
        <v>45673</v>
      </c>
      <c r="BA112" s="119">
        <f t="shared" si="46"/>
        <v>1</v>
      </c>
      <c r="BB112" s="144"/>
      <c r="BC112" s="155">
        <f t="shared" si="88"/>
        <v>45594</v>
      </c>
      <c r="BD112" s="95">
        <f t="shared" si="89"/>
        <v>45595</v>
      </c>
      <c r="BE112" s="95"/>
      <c r="BF112" s="95">
        <v>45675</v>
      </c>
      <c r="BG112" s="95">
        <v>45675</v>
      </c>
      <c r="BH112" s="119">
        <f t="shared" si="47"/>
        <v>1</v>
      </c>
      <c r="BI112" s="570"/>
      <c r="BJ112" s="116">
        <f t="shared" si="90"/>
        <v>45596</v>
      </c>
      <c r="BK112" s="95">
        <f t="shared" si="91"/>
        <v>45603</v>
      </c>
      <c r="BL112" s="95"/>
      <c r="BM112" s="95">
        <v>45676</v>
      </c>
      <c r="BN112" s="95">
        <v>45681</v>
      </c>
      <c r="BO112" s="119">
        <f t="shared" si="48"/>
        <v>6</v>
      </c>
      <c r="BP112" s="570"/>
      <c r="BQ112" s="116">
        <f t="shared" si="92"/>
        <v>45604</v>
      </c>
      <c r="BR112" s="95">
        <f t="shared" si="93"/>
        <v>45605</v>
      </c>
      <c r="BS112" s="95"/>
      <c r="BT112" s="95">
        <v>45681</v>
      </c>
      <c r="BU112" s="95">
        <v>45682</v>
      </c>
      <c r="BV112" s="119">
        <f t="shared" si="66"/>
        <v>2</v>
      </c>
      <c r="BW112" s="119">
        <f t="shared" si="49"/>
        <v>16</v>
      </c>
      <c r="BX112" s="570"/>
      <c r="BY112" s="116">
        <f t="shared" si="94"/>
        <v>45607</v>
      </c>
      <c r="BZ112" s="95">
        <f t="shared" si="95"/>
        <v>45613</v>
      </c>
      <c r="CA112" s="117"/>
      <c r="CB112" s="95">
        <v>45702</v>
      </c>
      <c r="CC112" s="95">
        <v>45838</v>
      </c>
      <c r="CD112" s="119">
        <f t="shared" si="50"/>
        <v>137</v>
      </c>
      <c r="CE112" s="570"/>
      <c r="CF112" s="116">
        <f t="shared" si="96"/>
        <v>45607</v>
      </c>
      <c r="CG112" s="95">
        <f t="shared" si="96"/>
        <v>45613</v>
      </c>
      <c r="CH112" s="95"/>
      <c r="CI112" s="95">
        <v>45687</v>
      </c>
      <c r="CJ112" s="95">
        <v>45687</v>
      </c>
      <c r="CK112" s="119">
        <f t="shared" si="51"/>
        <v>1</v>
      </c>
      <c r="CL112" s="119"/>
      <c r="CM112" s="119"/>
      <c r="CN112" s="570"/>
      <c r="CO112" s="116">
        <f t="shared" si="97"/>
        <v>45601</v>
      </c>
      <c r="CP112" s="95">
        <f t="shared" si="98"/>
        <v>45615</v>
      </c>
      <c r="CQ112" s="117"/>
      <c r="CR112" s="95">
        <v>45718</v>
      </c>
      <c r="CS112" s="95">
        <v>45751</v>
      </c>
      <c r="CT112" s="119">
        <f t="shared" si="52"/>
        <v>34</v>
      </c>
      <c r="CU112" s="571"/>
      <c r="CV112" s="116">
        <v>45643</v>
      </c>
      <c r="CW112" s="95">
        <v>45649</v>
      </c>
      <c r="CX112" s="117"/>
      <c r="CY112" s="95" t="s">
        <v>2142</v>
      </c>
      <c r="CZ112" s="95" t="s">
        <v>2142</v>
      </c>
      <c r="DA112" s="119" t="e">
        <f t="shared" si="53"/>
        <v>#VALUE!</v>
      </c>
      <c r="DB112" s="570"/>
      <c r="DC112" s="116">
        <v>45646</v>
      </c>
      <c r="DD112" s="95">
        <v>45651</v>
      </c>
      <c r="DE112" s="117"/>
      <c r="DF112" s="95">
        <v>45749</v>
      </c>
      <c r="DG112" s="95">
        <v>45766</v>
      </c>
      <c r="DH112" s="119">
        <f t="shared" si="54"/>
        <v>18</v>
      </c>
      <c r="DI112" s="144"/>
      <c r="DJ112" s="156" t="str">
        <f>_xlfn.XLOOKUP(E112,[1]CranePad!$D$4:$D$203,[1]CranePad!$E$4:$E$203,0,0,1)</f>
        <v>Odhav</v>
      </c>
      <c r="DK112" s="155">
        <v>45652</v>
      </c>
      <c r="DL112" s="95">
        <v>45658</v>
      </c>
      <c r="DM112" s="95"/>
      <c r="DN112" s="95">
        <v>45422</v>
      </c>
      <c r="DO112" s="95">
        <v>45475</v>
      </c>
      <c r="DP112" s="119">
        <f t="shared" si="55"/>
        <v>54</v>
      </c>
      <c r="DQ112" s="570"/>
      <c r="DR112" s="123">
        <v>45665</v>
      </c>
      <c r="DS112" s="124">
        <f t="shared" si="99"/>
        <v>45672</v>
      </c>
      <c r="DT112" s="124"/>
      <c r="DU112" s="124">
        <v>45772</v>
      </c>
      <c r="DV112" s="124">
        <v>45819</v>
      </c>
      <c r="DW112" s="119">
        <f t="shared" si="56"/>
        <v>48</v>
      </c>
      <c r="DX112" s="570"/>
      <c r="DY112" s="123">
        <f t="shared" si="100"/>
        <v>45617</v>
      </c>
      <c r="DZ112" s="124">
        <f t="shared" si="101"/>
        <v>45625</v>
      </c>
      <c r="EA112" s="124"/>
      <c r="EB112" s="124">
        <v>45793</v>
      </c>
      <c r="EC112" s="124">
        <v>45818</v>
      </c>
      <c r="ED112" s="119">
        <f t="shared" si="57"/>
        <v>26</v>
      </c>
      <c r="EE112" s="570"/>
      <c r="EF112" s="123">
        <f t="shared" si="102"/>
        <v>45674</v>
      </c>
      <c r="EG112" s="124">
        <f t="shared" si="103"/>
        <v>45679</v>
      </c>
      <c r="EH112" s="124"/>
      <c r="EI112" s="124">
        <v>45825</v>
      </c>
      <c r="EJ112" s="124">
        <v>45834</v>
      </c>
      <c r="EK112" s="119">
        <f t="shared" si="58"/>
        <v>10</v>
      </c>
      <c r="EL112" s="570"/>
      <c r="EM112" s="116">
        <f t="shared" si="104"/>
        <v>45680</v>
      </c>
      <c r="EN112" s="95">
        <f t="shared" si="105"/>
        <v>45683</v>
      </c>
      <c r="EO112" s="95"/>
      <c r="EP112" s="95">
        <v>45834</v>
      </c>
      <c r="EQ112" s="95">
        <v>45841</v>
      </c>
      <c r="ER112" s="119">
        <f t="shared" si="59"/>
        <v>8</v>
      </c>
      <c r="ES112" s="570"/>
      <c r="ET112" s="116">
        <f t="shared" si="106"/>
        <v>45627</v>
      </c>
      <c r="EU112" s="95">
        <f t="shared" si="107"/>
        <v>45629</v>
      </c>
      <c r="EV112" s="95"/>
      <c r="EW112" s="95">
        <v>45820</v>
      </c>
      <c r="EX112" s="95">
        <v>45820</v>
      </c>
      <c r="EY112" s="119">
        <f t="shared" si="60"/>
        <v>1</v>
      </c>
      <c r="EZ112" s="570"/>
      <c r="FA112" s="116">
        <f t="shared" si="108"/>
        <v>45655</v>
      </c>
      <c r="FB112" s="95">
        <f t="shared" si="109"/>
        <v>45662</v>
      </c>
      <c r="FC112" s="95"/>
      <c r="FD112" s="95">
        <v>45762</v>
      </c>
      <c r="FE112" s="95">
        <v>45813</v>
      </c>
      <c r="FF112" s="119">
        <f t="shared" si="61"/>
        <v>52</v>
      </c>
      <c r="FG112" s="570"/>
      <c r="FH112" s="116">
        <v>45660</v>
      </c>
      <c r="FI112" s="95">
        <f t="shared" si="71"/>
        <v>45675</v>
      </c>
      <c r="FJ112" s="95"/>
      <c r="FK112" s="95">
        <v>45747</v>
      </c>
      <c r="FL112" s="95">
        <v>45777</v>
      </c>
      <c r="FM112" s="119">
        <f t="shared" si="62"/>
        <v>31</v>
      </c>
      <c r="FN112" s="144"/>
      <c r="FO112" s="155">
        <f t="shared" si="67"/>
        <v>45662</v>
      </c>
      <c r="FP112" s="95">
        <f t="shared" si="68"/>
        <v>45665</v>
      </c>
      <c r="FQ112" s="121"/>
      <c r="FR112" s="95">
        <v>45831</v>
      </c>
      <c r="FS112" s="95">
        <v>45853</v>
      </c>
      <c r="FT112" s="119">
        <f t="shared" si="63"/>
        <v>23</v>
      </c>
      <c r="FU112" s="570"/>
      <c r="FV112" s="116">
        <f t="shared" si="69"/>
        <v>45683</v>
      </c>
      <c r="FW112" s="95">
        <f t="shared" si="70"/>
        <v>45684</v>
      </c>
      <c r="FX112" s="117"/>
      <c r="FY112" s="95">
        <v>45855</v>
      </c>
      <c r="FZ112" s="95">
        <v>45856</v>
      </c>
      <c r="GA112" s="119">
        <f t="shared" si="64"/>
        <v>2</v>
      </c>
      <c r="GB112" s="570"/>
      <c r="GC112" s="437"/>
      <c r="GD112" s="575"/>
      <c r="GE112" s="572">
        <v>45717</v>
      </c>
      <c r="GG112" s="68"/>
    </row>
    <row r="113" spans="1:189" s="74" customFormat="1" ht="16.5" customHeight="1" x14ac:dyDescent="0.25">
      <c r="A113" s="564" t="s">
        <v>407</v>
      </c>
      <c r="B113" s="73">
        <f t="shared" si="65"/>
        <v>109</v>
      </c>
      <c r="C113" s="75" t="s">
        <v>33</v>
      </c>
      <c r="D113" s="75" t="s">
        <v>1837</v>
      </c>
      <c r="E113" s="95" t="s">
        <v>1936</v>
      </c>
      <c r="F113" s="565" t="s">
        <v>2160</v>
      </c>
      <c r="G113" s="167" t="s">
        <v>2233</v>
      </c>
      <c r="H113" s="566" t="str">
        <f>VLOOKUP('200WTG PH-II'!E113,'[1]Stone Column Progress'!$C$6:$D$205,2,0)</f>
        <v>Bauer</v>
      </c>
      <c r="I113" s="574" t="s">
        <v>390</v>
      </c>
      <c r="J113" s="568">
        <v>540491</v>
      </c>
      <c r="K113" s="569">
        <v>2670960</v>
      </c>
      <c r="L113" s="116">
        <v>45291</v>
      </c>
      <c r="M113" s="95">
        <v>45319</v>
      </c>
      <c r="N113" s="117"/>
      <c r="O113" s="95">
        <v>45291</v>
      </c>
      <c r="P113" s="95">
        <v>45319</v>
      </c>
      <c r="Q113" s="570"/>
      <c r="R113" s="118">
        <f>VLOOKUP(E113,'[1]Stone Column Progress'!$C$6:$K$205,6,0)</f>
        <v>211</v>
      </c>
      <c r="S113" s="73">
        <f>VLOOKUP(E113,'[1]Stone Column Progress'!$C$6:$K$205,8,0)</f>
        <v>211</v>
      </c>
      <c r="T113" s="95">
        <v>45409</v>
      </c>
      <c r="U113" s="95">
        <v>45421</v>
      </c>
      <c r="V113" s="117"/>
      <c r="W113" s="95">
        <v>45409</v>
      </c>
      <c r="X113" s="95">
        <v>45421</v>
      </c>
      <c r="Y113" s="119">
        <f t="shared" si="43"/>
        <v>13</v>
      </c>
      <c r="Z113" s="144"/>
      <c r="AA113" s="156"/>
      <c r="AB113" s="95"/>
      <c r="AC113" s="95"/>
      <c r="AD113" s="117"/>
      <c r="AE113" s="95"/>
      <c r="AF113" s="95"/>
      <c r="AG113" s="570"/>
      <c r="AH113" s="116">
        <v>45591</v>
      </c>
      <c r="AI113" s="95">
        <f t="shared" si="83"/>
        <v>45592</v>
      </c>
      <c r="AJ113" s="117"/>
      <c r="AK113" s="95">
        <v>45616</v>
      </c>
      <c r="AL113" s="95">
        <v>45618</v>
      </c>
      <c r="AM113" s="119">
        <f t="shared" si="44"/>
        <v>3</v>
      </c>
      <c r="AN113" s="120"/>
      <c r="AO113" s="158">
        <f t="shared" si="84"/>
        <v>45593</v>
      </c>
      <c r="AP113" s="130">
        <f t="shared" si="85"/>
        <v>45594</v>
      </c>
      <c r="AQ113" s="130"/>
      <c r="AR113" s="130">
        <v>45619</v>
      </c>
      <c r="AS113" s="130">
        <v>45620</v>
      </c>
      <c r="AT113" s="119">
        <f t="shared" si="45"/>
        <v>2</v>
      </c>
      <c r="AU113" s="571"/>
      <c r="AV113" s="116">
        <f t="shared" si="86"/>
        <v>45595</v>
      </c>
      <c r="AW113" s="95">
        <f t="shared" si="87"/>
        <v>45595</v>
      </c>
      <c r="AX113" s="117"/>
      <c r="AY113" s="95">
        <v>45621</v>
      </c>
      <c r="AZ113" s="95">
        <v>45621</v>
      </c>
      <c r="BA113" s="119">
        <f t="shared" si="46"/>
        <v>1</v>
      </c>
      <c r="BB113" s="144"/>
      <c r="BC113" s="155">
        <f t="shared" si="88"/>
        <v>45596</v>
      </c>
      <c r="BD113" s="95">
        <f t="shared" si="89"/>
        <v>45597</v>
      </c>
      <c r="BE113" s="95"/>
      <c r="BF113" s="95">
        <v>45621</v>
      </c>
      <c r="BG113" s="95">
        <v>45622</v>
      </c>
      <c r="BH113" s="119">
        <f t="shared" si="47"/>
        <v>2</v>
      </c>
      <c r="BI113" s="570"/>
      <c r="BJ113" s="116">
        <f t="shared" si="90"/>
        <v>45598</v>
      </c>
      <c r="BK113" s="95">
        <f t="shared" si="91"/>
        <v>45605</v>
      </c>
      <c r="BL113" s="95"/>
      <c r="BM113" s="95">
        <v>45623</v>
      </c>
      <c r="BN113" s="95">
        <v>45637</v>
      </c>
      <c r="BO113" s="119">
        <f t="shared" si="48"/>
        <v>15</v>
      </c>
      <c r="BP113" s="570"/>
      <c r="BQ113" s="116">
        <f t="shared" si="92"/>
        <v>45606</v>
      </c>
      <c r="BR113" s="95">
        <f t="shared" si="93"/>
        <v>45607</v>
      </c>
      <c r="BS113" s="95"/>
      <c r="BT113" s="95">
        <v>45637</v>
      </c>
      <c r="BU113" s="95">
        <v>45638</v>
      </c>
      <c r="BV113" s="119">
        <f t="shared" si="66"/>
        <v>2</v>
      </c>
      <c r="BW113" s="119">
        <f t="shared" si="49"/>
        <v>23</v>
      </c>
      <c r="BX113" s="570"/>
      <c r="BY113" s="116">
        <f t="shared" si="94"/>
        <v>45609</v>
      </c>
      <c r="BZ113" s="95">
        <f t="shared" si="95"/>
        <v>45615</v>
      </c>
      <c r="CA113" s="117"/>
      <c r="CB113" s="95">
        <v>45644</v>
      </c>
      <c r="CC113" s="95">
        <v>45820</v>
      </c>
      <c r="CD113" s="119">
        <f t="shared" si="50"/>
        <v>177</v>
      </c>
      <c r="CE113" s="570"/>
      <c r="CF113" s="116">
        <f t="shared" si="96"/>
        <v>45609</v>
      </c>
      <c r="CG113" s="95">
        <f t="shared" si="96"/>
        <v>45615</v>
      </c>
      <c r="CH113" s="95"/>
      <c r="CI113" s="95">
        <v>45647</v>
      </c>
      <c r="CJ113" s="95">
        <v>45647</v>
      </c>
      <c r="CK113" s="119">
        <f t="shared" si="51"/>
        <v>1</v>
      </c>
      <c r="CL113" s="119"/>
      <c r="CM113" s="119"/>
      <c r="CN113" s="570"/>
      <c r="CO113" s="116">
        <f t="shared" si="97"/>
        <v>45603</v>
      </c>
      <c r="CP113" s="95">
        <f t="shared" si="98"/>
        <v>45617</v>
      </c>
      <c r="CQ113" s="117"/>
      <c r="CR113" s="95">
        <v>45718</v>
      </c>
      <c r="CS113" s="95">
        <v>45771</v>
      </c>
      <c r="CT113" s="119">
        <f t="shared" si="52"/>
        <v>54</v>
      </c>
      <c r="CU113" s="571"/>
      <c r="CV113" s="116">
        <v>45646</v>
      </c>
      <c r="CW113" s="95">
        <v>45652</v>
      </c>
      <c r="CX113" s="117"/>
      <c r="CY113" s="95" t="s">
        <v>2142</v>
      </c>
      <c r="CZ113" s="95" t="s">
        <v>2142</v>
      </c>
      <c r="DA113" s="119" t="e">
        <f t="shared" si="53"/>
        <v>#VALUE!</v>
      </c>
      <c r="DB113" s="570"/>
      <c r="DC113" s="116">
        <v>45647</v>
      </c>
      <c r="DD113" s="95">
        <v>45652</v>
      </c>
      <c r="DE113" s="117"/>
      <c r="DF113" s="95" t="s">
        <v>2142</v>
      </c>
      <c r="DG113" s="95" t="s">
        <v>2142</v>
      </c>
      <c r="DH113" s="119" t="e">
        <f t="shared" si="54"/>
        <v>#VALUE!</v>
      </c>
      <c r="DI113" s="144"/>
      <c r="DJ113" s="156" t="str">
        <f>_xlfn.XLOOKUP(E113,[1]CranePad!$D$4:$D$203,[1]CranePad!$E$4:$E$203,0,0,1)</f>
        <v>Vipin</v>
      </c>
      <c r="DK113" s="155">
        <v>45653</v>
      </c>
      <c r="DL113" s="95">
        <v>45659</v>
      </c>
      <c r="DM113" s="95"/>
      <c r="DN113" s="95">
        <v>45642</v>
      </c>
      <c r="DO113" s="95">
        <v>45676</v>
      </c>
      <c r="DP113" s="119">
        <f t="shared" si="55"/>
        <v>35</v>
      </c>
      <c r="DQ113" s="570"/>
      <c r="DR113" s="123">
        <v>45666</v>
      </c>
      <c r="DS113" s="124">
        <f t="shared" si="99"/>
        <v>45673</v>
      </c>
      <c r="DT113" s="124"/>
      <c r="DU113" s="124">
        <v>45687</v>
      </c>
      <c r="DV113" s="124">
        <v>45694</v>
      </c>
      <c r="DW113" s="119">
        <f t="shared" si="56"/>
        <v>8</v>
      </c>
      <c r="DX113" s="570"/>
      <c r="DY113" s="123">
        <f t="shared" si="100"/>
        <v>45619</v>
      </c>
      <c r="DZ113" s="124">
        <f t="shared" si="101"/>
        <v>45627</v>
      </c>
      <c r="EA113" s="124"/>
      <c r="EB113" s="124">
        <v>45797</v>
      </c>
      <c r="EC113" s="124">
        <v>45856</v>
      </c>
      <c r="ED113" s="119">
        <f t="shared" si="57"/>
        <v>60</v>
      </c>
      <c r="EE113" s="570"/>
      <c r="EF113" s="123">
        <f t="shared" si="102"/>
        <v>45675</v>
      </c>
      <c r="EG113" s="124">
        <f t="shared" si="103"/>
        <v>45680</v>
      </c>
      <c r="EH113" s="124"/>
      <c r="EI113" s="124">
        <v>45752</v>
      </c>
      <c r="EJ113" s="124">
        <v>45755</v>
      </c>
      <c r="EK113" s="119">
        <f t="shared" si="58"/>
        <v>4</v>
      </c>
      <c r="EL113" s="570"/>
      <c r="EM113" s="116">
        <f t="shared" si="104"/>
        <v>45681</v>
      </c>
      <c r="EN113" s="95">
        <f t="shared" si="105"/>
        <v>45684</v>
      </c>
      <c r="EO113" s="95"/>
      <c r="EP113" s="95">
        <v>45756</v>
      </c>
      <c r="EQ113" s="95">
        <v>45767</v>
      </c>
      <c r="ER113" s="119">
        <f t="shared" si="59"/>
        <v>12</v>
      </c>
      <c r="ES113" s="579" t="s">
        <v>2258</v>
      </c>
      <c r="ET113" s="116">
        <f t="shared" si="106"/>
        <v>45629</v>
      </c>
      <c r="EU113" s="95">
        <f t="shared" si="107"/>
        <v>45631</v>
      </c>
      <c r="EV113" s="95"/>
      <c r="EW113" s="95">
        <v>45854</v>
      </c>
      <c r="EX113" s="95">
        <v>45854</v>
      </c>
      <c r="EY113" s="119">
        <f t="shared" si="60"/>
        <v>1</v>
      </c>
      <c r="EZ113" s="570"/>
      <c r="FA113" s="116">
        <f t="shared" si="108"/>
        <v>45656</v>
      </c>
      <c r="FB113" s="95">
        <f t="shared" si="109"/>
        <v>45663</v>
      </c>
      <c r="FC113" s="95"/>
      <c r="FD113" s="95">
        <v>45782</v>
      </c>
      <c r="FE113" s="95">
        <v>45791</v>
      </c>
      <c r="FF113" s="119">
        <f t="shared" si="61"/>
        <v>10</v>
      </c>
      <c r="FG113" s="570"/>
      <c r="FH113" s="116">
        <v>45660</v>
      </c>
      <c r="FI113" s="95">
        <f t="shared" si="71"/>
        <v>45675</v>
      </c>
      <c r="FJ113" s="95"/>
      <c r="FK113" s="95">
        <v>45747</v>
      </c>
      <c r="FL113" s="95">
        <v>45777</v>
      </c>
      <c r="FM113" s="119">
        <f t="shared" si="62"/>
        <v>31</v>
      </c>
      <c r="FN113" s="144"/>
      <c r="FO113" s="155">
        <f t="shared" si="67"/>
        <v>45663</v>
      </c>
      <c r="FP113" s="95">
        <f t="shared" si="68"/>
        <v>45666</v>
      </c>
      <c r="FQ113" s="121"/>
      <c r="FR113" s="95">
        <v>45864</v>
      </c>
      <c r="FS113" s="95">
        <v>45889</v>
      </c>
      <c r="FT113" s="119">
        <f t="shared" si="63"/>
        <v>26</v>
      </c>
      <c r="FU113" s="570"/>
      <c r="FV113" s="116">
        <f t="shared" si="69"/>
        <v>45684</v>
      </c>
      <c r="FW113" s="95">
        <f t="shared" si="70"/>
        <v>45685</v>
      </c>
      <c r="FX113" s="117"/>
      <c r="FY113" s="95">
        <v>45890</v>
      </c>
      <c r="FZ113" s="95">
        <v>45891</v>
      </c>
      <c r="GA113" s="119">
        <f t="shared" si="64"/>
        <v>2</v>
      </c>
      <c r="GB113" s="570"/>
      <c r="GC113" s="437"/>
      <c r="GD113" s="575"/>
      <c r="GE113" s="572">
        <v>45717</v>
      </c>
      <c r="GG113" s="68"/>
    </row>
    <row r="114" spans="1:189" s="74" customFormat="1" ht="16.5" customHeight="1" x14ac:dyDescent="0.25">
      <c r="A114" s="564" t="s">
        <v>416</v>
      </c>
      <c r="B114" s="73">
        <f t="shared" si="65"/>
        <v>110</v>
      </c>
      <c r="C114" s="75" t="s">
        <v>33</v>
      </c>
      <c r="D114" s="75" t="s">
        <v>1837</v>
      </c>
      <c r="E114" s="95" t="s">
        <v>1937</v>
      </c>
      <c r="F114" s="565" t="s">
        <v>2160</v>
      </c>
      <c r="G114" s="167" t="s">
        <v>2233</v>
      </c>
      <c r="H114" s="566" t="str">
        <f>VLOOKUP('200WTG PH-II'!E114,'[1]Stone Column Progress'!$C$6:$D$205,2,0)</f>
        <v>Bauer</v>
      </c>
      <c r="I114" s="574" t="s">
        <v>390</v>
      </c>
      <c r="J114" s="568">
        <v>539650</v>
      </c>
      <c r="K114" s="569">
        <v>2671264</v>
      </c>
      <c r="L114" s="116">
        <v>45294</v>
      </c>
      <c r="M114" s="95">
        <v>45320</v>
      </c>
      <c r="N114" s="117"/>
      <c r="O114" s="95">
        <v>45294</v>
      </c>
      <c r="P114" s="95">
        <v>45320</v>
      </c>
      <c r="Q114" s="570"/>
      <c r="R114" s="118">
        <f>VLOOKUP(E114,'[1]Stone Column Progress'!$C$6:$K$205,6,0)</f>
        <v>199</v>
      </c>
      <c r="S114" s="73">
        <f>VLOOKUP(E114,'[1]Stone Column Progress'!$C$6:$K$205,8,0)</f>
        <v>199</v>
      </c>
      <c r="T114" s="95">
        <v>45425</v>
      </c>
      <c r="U114" s="95">
        <v>45436</v>
      </c>
      <c r="V114" s="117"/>
      <c r="W114" s="95">
        <v>45425</v>
      </c>
      <c r="X114" s="95">
        <v>45436</v>
      </c>
      <c r="Y114" s="119">
        <f t="shared" si="43"/>
        <v>12</v>
      </c>
      <c r="Z114" s="144"/>
      <c r="AA114" s="156"/>
      <c r="AB114" s="95"/>
      <c r="AC114" s="95"/>
      <c r="AD114" s="117"/>
      <c r="AE114" s="95"/>
      <c r="AF114" s="95"/>
      <c r="AG114" s="570"/>
      <c r="AH114" s="116">
        <v>45580</v>
      </c>
      <c r="AI114" s="95">
        <f t="shared" si="83"/>
        <v>45581</v>
      </c>
      <c r="AJ114" s="117"/>
      <c r="AK114" s="95">
        <v>45682</v>
      </c>
      <c r="AL114" s="95">
        <v>45687</v>
      </c>
      <c r="AM114" s="119">
        <f t="shared" si="44"/>
        <v>6</v>
      </c>
      <c r="AN114" s="586"/>
      <c r="AO114" s="158">
        <f t="shared" si="84"/>
        <v>45582</v>
      </c>
      <c r="AP114" s="130">
        <f t="shared" si="85"/>
        <v>45583</v>
      </c>
      <c r="AQ114" s="130"/>
      <c r="AR114" s="130">
        <v>45687</v>
      </c>
      <c r="AS114" s="130">
        <v>45688</v>
      </c>
      <c r="AT114" s="119">
        <f t="shared" si="45"/>
        <v>2</v>
      </c>
      <c r="AU114" s="571"/>
      <c r="AV114" s="116">
        <f t="shared" si="86"/>
        <v>45584</v>
      </c>
      <c r="AW114" s="95">
        <f t="shared" si="87"/>
        <v>45584</v>
      </c>
      <c r="AX114" s="117"/>
      <c r="AY114" s="95">
        <v>45688</v>
      </c>
      <c r="AZ114" s="95">
        <v>45688</v>
      </c>
      <c r="BA114" s="119">
        <f t="shared" si="46"/>
        <v>1</v>
      </c>
      <c r="BB114" s="144"/>
      <c r="BC114" s="155">
        <f t="shared" si="88"/>
        <v>45585</v>
      </c>
      <c r="BD114" s="95">
        <f t="shared" si="89"/>
        <v>45586</v>
      </c>
      <c r="BE114" s="95"/>
      <c r="BF114" s="95">
        <v>45689</v>
      </c>
      <c r="BG114" s="95">
        <v>45689</v>
      </c>
      <c r="BH114" s="119">
        <f t="shared" si="47"/>
        <v>1</v>
      </c>
      <c r="BI114" s="570"/>
      <c r="BJ114" s="116">
        <f t="shared" si="90"/>
        <v>45587</v>
      </c>
      <c r="BK114" s="95">
        <f t="shared" si="91"/>
        <v>45594</v>
      </c>
      <c r="BL114" s="95"/>
      <c r="BM114" s="95">
        <v>45689</v>
      </c>
      <c r="BN114" s="95">
        <v>45693</v>
      </c>
      <c r="BO114" s="119">
        <f t="shared" si="48"/>
        <v>5</v>
      </c>
      <c r="BP114" s="570"/>
      <c r="BQ114" s="116">
        <f t="shared" si="92"/>
        <v>45595</v>
      </c>
      <c r="BR114" s="95">
        <f t="shared" si="93"/>
        <v>45596</v>
      </c>
      <c r="BS114" s="95"/>
      <c r="BT114" s="95">
        <v>45693</v>
      </c>
      <c r="BU114" s="95">
        <v>45694</v>
      </c>
      <c r="BV114" s="119">
        <f t="shared" si="66"/>
        <v>2</v>
      </c>
      <c r="BW114" s="119">
        <f t="shared" si="49"/>
        <v>13</v>
      </c>
      <c r="BX114" s="570"/>
      <c r="BY114" s="116">
        <f t="shared" si="94"/>
        <v>45598</v>
      </c>
      <c r="BZ114" s="95">
        <f t="shared" si="95"/>
        <v>45604</v>
      </c>
      <c r="CA114" s="117"/>
      <c r="CB114" s="95">
        <v>45700</v>
      </c>
      <c r="CC114" s="95">
        <v>45883</v>
      </c>
      <c r="CD114" s="119">
        <f t="shared" si="50"/>
        <v>184</v>
      </c>
      <c r="CE114" s="570"/>
      <c r="CF114" s="116">
        <f t="shared" si="96"/>
        <v>45598</v>
      </c>
      <c r="CG114" s="95">
        <f t="shared" si="96"/>
        <v>45604</v>
      </c>
      <c r="CH114" s="95"/>
      <c r="CI114" s="95">
        <v>45703</v>
      </c>
      <c r="CJ114" s="95">
        <v>45703</v>
      </c>
      <c r="CK114" s="119">
        <f t="shared" si="51"/>
        <v>1</v>
      </c>
      <c r="CL114" s="119"/>
      <c r="CM114" s="119"/>
      <c r="CN114" s="570"/>
      <c r="CO114" s="116">
        <f t="shared" si="97"/>
        <v>45592</v>
      </c>
      <c r="CP114" s="95">
        <f t="shared" si="98"/>
        <v>45606</v>
      </c>
      <c r="CQ114" s="117"/>
      <c r="CR114" s="95">
        <v>45690</v>
      </c>
      <c r="CS114" s="95">
        <v>45720</v>
      </c>
      <c r="CT114" s="119">
        <f t="shared" si="52"/>
        <v>31</v>
      </c>
      <c r="CU114" s="571"/>
      <c r="CV114" s="116">
        <v>45638</v>
      </c>
      <c r="CW114" s="95">
        <v>45645</v>
      </c>
      <c r="CX114" s="117"/>
      <c r="CY114" s="95" t="s">
        <v>2142</v>
      </c>
      <c r="CZ114" s="95" t="s">
        <v>2142</v>
      </c>
      <c r="DA114" s="119" t="e">
        <f t="shared" si="53"/>
        <v>#VALUE!</v>
      </c>
      <c r="DB114" s="570"/>
      <c r="DC114" s="116">
        <v>45650</v>
      </c>
      <c r="DD114" s="95">
        <v>45655</v>
      </c>
      <c r="DE114" s="117"/>
      <c r="DF114" s="95">
        <v>45795</v>
      </c>
      <c r="DG114" s="95">
        <v>45807</v>
      </c>
      <c r="DH114" s="119">
        <f t="shared" si="54"/>
        <v>13</v>
      </c>
      <c r="DI114" s="144"/>
      <c r="DJ114" s="156" t="str">
        <f>_xlfn.XLOOKUP(E114,[1]CranePad!$D$4:$D$203,[1]CranePad!$E$4:$E$203,0,0,1)</f>
        <v>Vipin</v>
      </c>
      <c r="DK114" s="155">
        <v>45656</v>
      </c>
      <c r="DL114" s="95">
        <v>45662</v>
      </c>
      <c r="DM114" s="95"/>
      <c r="DN114" s="95">
        <v>45641</v>
      </c>
      <c r="DO114" s="95">
        <v>45666</v>
      </c>
      <c r="DP114" s="119">
        <f t="shared" si="55"/>
        <v>26</v>
      </c>
      <c r="DQ114" s="570"/>
      <c r="DR114" s="123">
        <v>45669</v>
      </c>
      <c r="DS114" s="124">
        <f t="shared" si="99"/>
        <v>45676</v>
      </c>
      <c r="DT114" s="124"/>
      <c r="DU114" s="124">
        <v>45827</v>
      </c>
      <c r="DV114" s="124">
        <v>45842</v>
      </c>
      <c r="DW114" s="119">
        <f t="shared" si="56"/>
        <v>16</v>
      </c>
      <c r="DX114" s="570"/>
      <c r="DY114" s="123">
        <f t="shared" si="100"/>
        <v>45608</v>
      </c>
      <c r="DZ114" s="124">
        <f t="shared" si="101"/>
        <v>45616</v>
      </c>
      <c r="EA114" s="124"/>
      <c r="EB114" s="124">
        <v>45797</v>
      </c>
      <c r="EC114" s="124">
        <v>45817</v>
      </c>
      <c r="ED114" s="119">
        <f t="shared" si="57"/>
        <v>21</v>
      </c>
      <c r="EE114" s="570"/>
      <c r="EF114" s="123">
        <f t="shared" si="102"/>
        <v>45678</v>
      </c>
      <c r="EG114" s="124">
        <f t="shared" si="103"/>
        <v>45683</v>
      </c>
      <c r="EH114" s="124"/>
      <c r="EI114" s="124">
        <v>45848</v>
      </c>
      <c r="EJ114" s="124">
        <v>45858</v>
      </c>
      <c r="EK114" s="119">
        <f t="shared" si="58"/>
        <v>11</v>
      </c>
      <c r="EL114" s="570"/>
      <c r="EM114" s="116">
        <f t="shared" si="104"/>
        <v>45684</v>
      </c>
      <c r="EN114" s="95">
        <f t="shared" si="105"/>
        <v>45687</v>
      </c>
      <c r="EO114" s="95"/>
      <c r="EP114" s="95">
        <v>45859</v>
      </c>
      <c r="EQ114" s="95">
        <v>45865</v>
      </c>
      <c r="ER114" s="119">
        <f t="shared" si="59"/>
        <v>7</v>
      </c>
      <c r="ES114" s="570"/>
      <c r="ET114" s="116">
        <f t="shared" si="106"/>
        <v>45618</v>
      </c>
      <c r="EU114" s="95">
        <f t="shared" si="107"/>
        <v>45620</v>
      </c>
      <c r="EV114" s="95"/>
      <c r="EW114" s="95">
        <v>45818</v>
      </c>
      <c r="EX114" s="95">
        <v>45818</v>
      </c>
      <c r="EY114" s="119">
        <f t="shared" si="60"/>
        <v>1</v>
      </c>
      <c r="EZ114" s="570"/>
      <c r="FA114" s="116">
        <f t="shared" si="108"/>
        <v>45659</v>
      </c>
      <c r="FB114" s="95">
        <f t="shared" si="109"/>
        <v>45666</v>
      </c>
      <c r="FC114" s="95"/>
      <c r="FD114" s="95">
        <v>45781</v>
      </c>
      <c r="FE114" s="95">
        <v>45810</v>
      </c>
      <c r="FF114" s="119">
        <f t="shared" si="61"/>
        <v>30</v>
      </c>
      <c r="FG114" s="570"/>
      <c r="FH114" s="116">
        <v>45660</v>
      </c>
      <c r="FI114" s="95">
        <f t="shared" si="71"/>
        <v>45675</v>
      </c>
      <c r="FJ114" s="95"/>
      <c r="FK114" s="95">
        <v>45747</v>
      </c>
      <c r="FL114" s="95">
        <v>45777</v>
      </c>
      <c r="FM114" s="119">
        <f t="shared" si="62"/>
        <v>31</v>
      </c>
      <c r="FN114" s="144"/>
      <c r="FO114" s="155">
        <f t="shared" si="67"/>
        <v>45666</v>
      </c>
      <c r="FP114" s="95">
        <f t="shared" si="68"/>
        <v>45669</v>
      </c>
      <c r="FQ114" s="121"/>
      <c r="FR114" s="95">
        <v>45864</v>
      </c>
      <c r="FS114" s="95">
        <v>45889</v>
      </c>
      <c r="FT114" s="119">
        <f t="shared" si="63"/>
        <v>26</v>
      </c>
      <c r="FU114" s="570"/>
      <c r="FV114" s="116">
        <f t="shared" si="69"/>
        <v>45687</v>
      </c>
      <c r="FW114" s="95">
        <f t="shared" si="70"/>
        <v>45688</v>
      </c>
      <c r="FX114" s="117"/>
      <c r="FY114" s="95">
        <v>45890</v>
      </c>
      <c r="FZ114" s="95">
        <v>45890</v>
      </c>
      <c r="GA114" s="119">
        <f t="shared" si="64"/>
        <v>1</v>
      </c>
      <c r="GB114" s="570"/>
      <c r="GC114" s="437"/>
      <c r="GD114" s="575"/>
      <c r="GE114" s="572">
        <v>45717</v>
      </c>
      <c r="GG114" s="68"/>
    </row>
    <row r="115" spans="1:189" s="74" customFormat="1" ht="16.5" customHeight="1" x14ac:dyDescent="0.25">
      <c r="A115" s="564" t="s">
        <v>438</v>
      </c>
      <c r="B115" s="73">
        <f t="shared" si="65"/>
        <v>111</v>
      </c>
      <c r="C115" s="73" t="s">
        <v>31</v>
      </c>
      <c r="D115" s="75" t="s">
        <v>206</v>
      </c>
      <c r="E115" s="95" t="s">
        <v>1938</v>
      </c>
      <c r="F115" s="565" t="s">
        <v>2160</v>
      </c>
      <c r="G115" s="167" t="s">
        <v>2216</v>
      </c>
      <c r="H115" s="566" t="str">
        <f>VLOOKUP('200WTG PH-II'!E115,'[1]Stone Column Progress'!$C$6:$D$205,2,0)</f>
        <v>Bauer</v>
      </c>
      <c r="I115" s="574" t="s">
        <v>390</v>
      </c>
      <c r="J115" s="568">
        <v>528773</v>
      </c>
      <c r="K115" s="569">
        <v>2674944</v>
      </c>
      <c r="L115" s="116">
        <v>45312</v>
      </c>
      <c r="M115" s="95">
        <v>45325</v>
      </c>
      <c r="N115" s="117"/>
      <c r="O115" s="95">
        <v>45312</v>
      </c>
      <c r="P115" s="95">
        <v>45325</v>
      </c>
      <c r="Q115" s="570"/>
      <c r="R115" s="118">
        <f>VLOOKUP(E115,'[1]Stone Column Progress'!$C$6:$K$205,6,0)</f>
        <v>253</v>
      </c>
      <c r="S115" s="73">
        <f>VLOOKUP(E115,'[1]Stone Column Progress'!$C$6:$K$205,8,0)</f>
        <v>253</v>
      </c>
      <c r="T115" s="95">
        <v>45547</v>
      </c>
      <c r="U115" s="95">
        <v>45556</v>
      </c>
      <c r="V115" s="117"/>
      <c r="W115" s="95">
        <v>45588</v>
      </c>
      <c r="X115" s="95">
        <v>45598</v>
      </c>
      <c r="Y115" s="119">
        <f t="shared" si="43"/>
        <v>11</v>
      </c>
      <c r="Z115" s="144"/>
      <c r="AA115" s="156"/>
      <c r="AB115" s="95"/>
      <c r="AC115" s="95"/>
      <c r="AD115" s="117"/>
      <c r="AE115" s="95"/>
      <c r="AF115" s="95"/>
      <c r="AG115" s="570"/>
      <c r="AH115" s="116">
        <v>45572</v>
      </c>
      <c r="AI115" s="95">
        <v>45572</v>
      </c>
      <c r="AJ115" s="117"/>
      <c r="AK115" s="95">
        <v>45623</v>
      </c>
      <c r="AL115" s="95">
        <v>45627</v>
      </c>
      <c r="AM115" s="119">
        <f t="shared" si="44"/>
        <v>5</v>
      </c>
      <c r="AN115" s="587"/>
      <c r="AO115" s="158">
        <v>45573</v>
      </c>
      <c r="AP115" s="130">
        <v>45573</v>
      </c>
      <c r="AQ115" s="130"/>
      <c r="AR115" s="130">
        <v>45650</v>
      </c>
      <c r="AS115" s="130">
        <v>45653</v>
      </c>
      <c r="AT115" s="119">
        <f t="shared" si="45"/>
        <v>4</v>
      </c>
      <c r="AU115" s="571"/>
      <c r="AV115" s="116">
        <v>45574</v>
      </c>
      <c r="AW115" s="95">
        <v>45574</v>
      </c>
      <c r="AX115" s="117"/>
      <c r="AY115" s="95">
        <v>45675</v>
      </c>
      <c r="AZ115" s="95">
        <v>45675</v>
      </c>
      <c r="BA115" s="119">
        <f t="shared" si="46"/>
        <v>1</v>
      </c>
      <c r="BB115" s="145" t="s">
        <v>2259</v>
      </c>
      <c r="BC115" s="155">
        <v>45575</v>
      </c>
      <c r="BD115" s="95">
        <v>45576</v>
      </c>
      <c r="BE115" s="95"/>
      <c r="BF115" s="95">
        <v>45681</v>
      </c>
      <c r="BG115" s="95">
        <v>45681</v>
      </c>
      <c r="BH115" s="119">
        <f t="shared" si="47"/>
        <v>1</v>
      </c>
      <c r="BI115" s="570"/>
      <c r="BJ115" s="116">
        <v>45578</v>
      </c>
      <c r="BK115" s="95">
        <v>45587</v>
      </c>
      <c r="BL115" s="95"/>
      <c r="BM115" s="95">
        <v>45682</v>
      </c>
      <c r="BN115" s="95">
        <v>45693</v>
      </c>
      <c r="BO115" s="119">
        <f t="shared" si="48"/>
        <v>12</v>
      </c>
      <c r="BP115" s="570"/>
      <c r="BQ115" s="116">
        <v>45589</v>
      </c>
      <c r="BR115" s="95">
        <v>45590</v>
      </c>
      <c r="BS115" s="95"/>
      <c r="BT115" s="95">
        <v>45695</v>
      </c>
      <c r="BU115" s="95">
        <v>45695</v>
      </c>
      <c r="BV115" s="119">
        <f t="shared" si="66"/>
        <v>1</v>
      </c>
      <c r="BW115" s="119">
        <f t="shared" si="49"/>
        <v>73</v>
      </c>
      <c r="BX115" s="570"/>
      <c r="BY115" s="116">
        <v>45591</v>
      </c>
      <c r="BZ115" s="95">
        <v>45597</v>
      </c>
      <c r="CA115" s="117"/>
      <c r="CB115" s="95">
        <v>45717</v>
      </c>
      <c r="CC115" s="95">
        <v>45736</v>
      </c>
      <c r="CD115" s="119">
        <f t="shared" si="50"/>
        <v>20</v>
      </c>
      <c r="CE115" s="570"/>
      <c r="CF115" s="116">
        <v>45591</v>
      </c>
      <c r="CG115" s="95">
        <v>45597</v>
      </c>
      <c r="CH115" s="95"/>
      <c r="CI115" s="95">
        <v>45713</v>
      </c>
      <c r="CJ115" s="95">
        <v>45713</v>
      </c>
      <c r="CK115" s="119">
        <f t="shared" si="51"/>
        <v>1</v>
      </c>
      <c r="CL115" s="119"/>
      <c r="CM115" s="119"/>
      <c r="CN115" s="570"/>
      <c r="CO115" s="116">
        <v>45585</v>
      </c>
      <c r="CP115" s="95">
        <v>45599</v>
      </c>
      <c r="CQ115" s="117"/>
      <c r="CR115" s="95">
        <v>45648</v>
      </c>
      <c r="CS115" s="95">
        <v>45712</v>
      </c>
      <c r="CT115" s="119">
        <f t="shared" si="52"/>
        <v>65</v>
      </c>
      <c r="CU115" s="571"/>
      <c r="CV115" s="116">
        <v>45584</v>
      </c>
      <c r="CW115" s="95">
        <v>45590</v>
      </c>
      <c r="CX115" s="117"/>
      <c r="CY115" s="95">
        <v>45430</v>
      </c>
      <c r="CZ115" s="95">
        <v>45449</v>
      </c>
      <c r="DA115" s="119">
        <f t="shared" si="53"/>
        <v>20</v>
      </c>
      <c r="DB115" s="570"/>
      <c r="DC115" s="116">
        <v>45584</v>
      </c>
      <c r="DD115" s="95">
        <v>45590</v>
      </c>
      <c r="DE115" s="117"/>
      <c r="DF115" s="95">
        <v>45703</v>
      </c>
      <c r="DG115" s="95">
        <v>45713</v>
      </c>
      <c r="DH115" s="119">
        <f t="shared" si="54"/>
        <v>11</v>
      </c>
      <c r="DI115" s="144"/>
      <c r="DJ115" s="156" t="str">
        <f>_xlfn.XLOOKUP(E115,[1]CranePad!$D$4:$D$203,[1]CranePad!$E$4:$E$203,0,0,1)</f>
        <v>Varudi</v>
      </c>
      <c r="DK115" s="155">
        <v>45591</v>
      </c>
      <c r="DL115" s="95">
        <v>45597</v>
      </c>
      <c r="DM115" s="95"/>
      <c r="DN115" s="95">
        <v>45688</v>
      </c>
      <c r="DO115" s="95">
        <v>45707</v>
      </c>
      <c r="DP115" s="119">
        <f t="shared" si="55"/>
        <v>20</v>
      </c>
      <c r="DQ115" s="570"/>
      <c r="DR115" s="123">
        <v>45623</v>
      </c>
      <c r="DS115" s="124">
        <v>45628</v>
      </c>
      <c r="DT115" s="124"/>
      <c r="DU115" s="124">
        <v>45715</v>
      </c>
      <c r="DV115" s="124">
        <v>45728</v>
      </c>
      <c r="DW115" s="119">
        <f t="shared" si="56"/>
        <v>14</v>
      </c>
      <c r="DX115" s="570"/>
      <c r="DY115" s="123">
        <v>45614</v>
      </c>
      <c r="DZ115" s="124">
        <v>45620</v>
      </c>
      <c r="EA115" s="124"/>
      <c r="EB115" s="124">
        <v>45734</v>
      </c>
      <c r="EC115" s="124">
        <v>45742</v>
      </c>
      <c r="ED115" s="119">
        <f t="shared" si="57"/>
        <v>9</v>
      </c>
      <c r="EE115" s="570"/>
      <c r="EF115" s="123">
        <v>45631</v>
      </c>
      <c r="EG115" s="124">
        <v>45640</v>
      </c>
      <c r="EH115" s="124"/>
      <c r="EI115" s="124">
        <v>45742</v>
      </c>
      <c r="EJ115" s="124">
        <v>45746</v>
      </c>
      <c r="EK115" s="119">
        <f t="shared" si="58"/>
        <v>5</v>
      </c>
      <c r="EL115" s="570"/>
      <c r="EM115" s="116">
        <v>45642</v>
      </c>
      <c r="EN115" s="95">
        <v>45644</v>
      </c>
      <c r="EO115" s="95"/>
      <c r="EP115" s="95">
        <v>45749</v>
      </c>
      <c r="EQ115" s="95">
        <v>45751</v>
      </c>
      <c r="ER115" s="119">
        <f t="shared" si="59"/>
        <v>3</v>
      </c>
      <c r="ES115" s="570"/>
      <c r="ET115" s="116">
        <v>45626</v>
      </c>
      <c r="EU115" s="95">
        <v>45627</v>
      </c>
      <c r="EV115" s="95"/>
      <c r="EW115" s="95">
        <v>45743</v>
      </c>
      <c r="EX115" s="95">
        <v>45743</v>
      </c>
      <c r="EY115" s="119">
        <f t="shared" si="60"/>
        <v>1</v>
      </c>
      <c r="EZ115" s="570"/>
      <c r="FA115" s="116">
        <v>45608</v>
      </c>
      <c r="FB115" s="95">
        <v>45614</v>
      </c>
      <c r="FC115" s="95"/>
      <c r="FD115" s="95">
        <v>45633</v>
      </c>
      <c r="FE115" s="95">
        <v>45651</v>
      </c>
      <c r="FF115" s="119">
        <f t="shared" si="61"/>
        <v>19</v>
      </c>
      <c r="FG115" s="570"/>
      <c r="FH115" s="116">
        <v>45616</v>
      </c>
      <c r="FI115" s="95">
        <f t="shared" si="71"/>
        <v>45631</v>
      </c>
      <c r="FJ115" s="95"/>
      <c r="FK115" s="95">
        <v>45658</v>
      </c>
      <c r="FL115" s="95">
        <v>45694</v>
      </c>
      <c r="FM115" s="119">
        <f t="shared" si="62"/>
        <v>37</v>
      </c>
      <c r="FN115" s="144"/>
      <c r="FO115" s="155">
        <f t="shared" si="67"/>
        <v>45627</v>
      </c>
      <c r="FP115" s="95">
        <f t="shared" si="68"/>
        <v>45630</v>
      </c>
      <c r="FQ115" s="121"/>
      <c r="FR115" s="95">
        <v>45751</v>
      </c>
      <c r="FS115" s="95">
        <v>45762</v>
      </c>
      <c r="FT115" s="119">
        <f t="shared" si="63"/>
        <v>12</v>
      </c>
      <c r="FU115" s="570"/>
      <c r="FV115" s="116">
        <f t="shared" si="69"/>
        <v>45644</v>
      </c>
      <c r="FW115" s="95">
        <f t="shared" si="70"/>
        <v>45645</v>
      </c>
      <c r="FX115" s="117"/>
      <c r="FY115" s="95">
        <v>45764</v>
      </c>
      <c r="FZ115" s="95">
        <v>45764</v>
      </c>
      <c r="GA115" s="119">
        <f t="shared" si="64"/>
        <v>1</v>
      </c>
      <c r="GB115" s="570"/>
      <c r="GC115" s="437"/>
      <c r="GD115" s="575"/>
      <c r="GE115" s="572">
        <v>45717</v>
      </c>
      <c r="GG115" s="68"/>
    </row>
    <row r="116" spans="1:189" s="74" customFormat="1" ht="16.5" customHeight="1" x14ac:dyDescent="0.25">
      <c r="A116" s="564" t="s">
        <v>407</v>
      </c>
      <c r="B116" s="73">
        <f t="shared" si="65"/>
        <v>112</v>
      </c>
      <c r="C116" s="75" t="s">
        <v>33</v>
      </c>
      <c r="D116" s="75" t="s">
        <v>1837</v>
      </c>
      <c r="E116" s="95" t="s">
        <v>1939</v>
      </c>
      <c r="F116" s="565" t="s">
        <v>2160</v>
      </c>
      <c r="G116" s="167" t="s">
        <v>2233</v>
      </c>
      <c r="H116" s="566" t="str">
        <f>VLOOKUP('200WTG PH-II'!E116,'[1]Stone Column Progress'!$C$6:$D$205,2,0)</f>
        <v>Menard</v>
      </c>
      <c r="I116" s="574" t="s">
        <v>390</v>
      </c>
      <c r="J116" s="568">
        <v>540301</v>
      </c>
      <c r="K116" s="569">
        <v>2671946</v>
      </c>
      <c r="L116" s="116">
        <v>45288</v>
      </c>
      <c r="M116" s="95">
        <v>45318</v>
      </c>
      <c r="N116" s="117"/>
      <c r="O116" s="95">
        <v>45288</v>
      </c>
      <c r="P116" s="95">
        <v>45318</v>
      </c>
      <c r="Q116" s="570"/>
      <c r="R116" s="118">
        <f>VLOOKUP(E116,'[1]Stone Column Progress'!$C$6:$K$205,6,0)</f>
        <v>199</v>
      </c>
      <c r="S116" s="73">
        <f>VLOOKUP(E116,'[1]Stone Column Progress'!$C$6:$K$205,8,0)</f>
        <v>199</v>
      </c>
      <c r="T116" s="95">
        <v>45432</v>
      </c>
      <c r="U116" s="95">
        <v>45437</v>
      </c>
      <c r="V116" s="117"/>
      <c r="W116" s="95">
        <v>45432</v>
      </c>
      <c r="X116" s="95">
        <v>45437</v>
      </c>
      <c r="Y116" s="119">
        <f t="shared" si="43"/>
        <v>6</v>
      </c>
      <c r="Z116" s="144"/>
      <c r="AA116" s="156"/>
      <c r="AB116" s="95"/>
      <c r="AC116" s="95"/>
      <c r="AD116" s="117"/>
      <c r="AE116" s="95"/>
      <c r="AF116" s="95"/>
      <c r="AG116" s="570"/>
      <c r="AH116" s="116">
        <v>45437</v>
      </c>
      <c r="AI116" s="95">
        <f t="shared" ref="AI116:AI124" si="110">AH116+1</f>
        <v>45438</v>
      </c>
      <c r="AJ116" s="117"/>
      <c r="AK116" s="95">
        <v>45444</v>
      </c>
      <c r="AL116" s="95">
        <v>45447</v>
      </c>
      <c r="AM116" s="119">
        <f t="shared" si="44"/>
        <v>4</v>
      </c>
      <c r="AN116" s="120"/>
      <c r="AO116" s="158">
        <f t="shared" ref="AO116:AO124" si="111">AI116+1</f>
        <v>45439</v>
      </c>
      <c r="AP116" s="130">
        <f t="shared" ref="AP116:AP124" si="112">AO116+1</f>
        <v>45440</v>
      </c>
      <c r="AQ116" s="130"/>
      <c r="AR116" s="130">
        <v>45448</v>
      </c>
      <c r="AS116" s="130">
        <v>45460</v>
      </c>
      <c r="AT116" s="119">
        <f t="shared" si="45"/>
        <v>13</v>
      </c>
      <c r="AU116" s="571"/>
      <c r="AV116" s="126">
        <f t="shared" ref="AV116:AV124" si="113">AP116+1</f>
        <v>45441</v>
      </c>
      <c r="AW116" s="127">
        <f t="shared" ref="AW116:AW124" si="114">AV116</f>
        <v>45441</v>
      </c>
      <c r="AX116" s="117"/>
      <c r="AY116" s="95">
        <v>45462</v>
      </c>
      <c r="AZ116" s="95">
        <v>45462</v>
      </c>
      <c r="BA116" s="119">
        <f t="shared" si="46"/>
        <v>1</v>
      </c>
      <c r="BB116" s="144"/>
      <c r="BC116" s="155">
        <f t="shared" ref="BC116:BC124" si="115">AW116+1</f>
        <v>45442</v>
      </c>
      <c r="BD116" s="95">
        <f t="shared" ref="BD116:BD124" si="116">BC116+1</f>
        <v>45443</v>
      </c>
      <c r="BE116" s="95"/>
      <c r="BF116" s="95">
        <v>45592</v>
      </c>
      <c r="BG116" s="95">
        <v>45593</v>
      </c>
      <c r="BH116" s="119">
        <f t="shared" si="47"/>
        <v>2</v>
      </c>
      <c r="BI116" s="570"/>
      <c r="BJ116" s="116">
        <f t="shared" ref="BJ116:BJ124" si="117">BD116+1</f>
        <v>45444</v>
      </c>
      <c r="BK116" s="95">
        <f t="shared" ref="BK116:BK124" si="118">BJ116+7</f>
        <v>45451</v>
      </c>
      <c r="BL116" s="95"/>
      <c r="BM116" s="95">
        <v>45593</v>
      </c>
      <c r="BN116" s="95">
        <v>45610</v>
      </c>
      <c r="BO116" s="119">
        <f t="shared" si="48"/>
        <v>18</v>
      </c>
      <c r="BP116" s="570"/>
      <c r="BQ116" s="116">
        <f t="shared" ref="BQ116:BQ124" si="119">BK116+1</f>
        <v>45452</v>
      </c>
      <c r="BR116" s="95">
        <f t="shared" ref="BR116:BR124" si="120">BQ116+1</f>
        <v>45453</v>
      </c>
      <c r="BS116" s="95"/>
      <c r="BT116" s="95">
        <v>45611</v>
      </c>
      <c r="BU116" s="95">
        <v>45612</v>
      </c>
      <c r="BV116" s="119">
        <f t="shared" si="66"/>
        <v>2</v>
      </c>
      <c r="BW116" s="119">
        <f t="shared" si="49"/>
        <v>169</v>
      </c>
      <c r="BX116" s="570"/>
      <c r="BY116" s="116">
        <f t="shared" ref="BY116:BY124" si="121">BR116+2</f>
        <v>45455</v>
      </c>
      <c r="BZ116" s="95">
        <f>BY116+7</f>
        <v>45462</v>
      </c>
      <c r="CA116" s="117"/>
      <c r="CB116" s="95">
        <v>45626</v>
      </c>
      <c r="CC116" s="95">
        <v>45830</v>
      </c>
      <c r="CD116" s="119">
        <f t="shared" si="50"/>
        <v>205</v>
      </c>
      <c r="CE116" s="570"/>
      <c r="CF116" s="116">
        <f t="shared" ref="CF116:CG124" si="122">BY116</f>
        <v>45455</v>
      </c>
      <c r="CG116" s="95">
        <f t="shared" si="122"/>
        <v>45462</v>
      </c>
      <c r="CH116" s="95"/>
      <c r="CI116" s="95">
        <v>45625</v>
      </c>
      <c r="CJ116" s="95">
        <v>45625</v>
      </c>
      <c r="CK116" s="119">
        <f t="shared" si="51"/>
        <v>1</v>
      </c>
      <c r="CL116" s="119"/>
      <c r="CM116" s="119"/>
      <c r="CN116" s="570"/>
      <c r="CO116" s="116">
        <f>CF116-7</f>
        <v>45448</v>
      </c>
      <c r="CP116" s="95">
        <f>CO116+17</f>
        <v>45465</v>
      </c>
      <c r="CQ116" s="117"/>
      <c r="CR116" s="95">
        <v>45613</v>
      </c>
      <c r="CS116" s="95">
        <v>45733</v>
      </c>
      <c r="CT116" s="119">
        <f t="shared" si="52"/>
        <v>121</v>
      </c>
      <c r="CU116" s="571"/>
      <c r="CV116" s="116">
        <v>45599</v>
      </c>
      <c r="CW116" s="95">
        <v>45605</v>
      </c>
      <c r="CX116" s="117"/>
      <c r="CY116" s="95" t="s">
        <v>2142</v>
      </c>
      <c r="CZ116" s="95" t="s">
        <v>2142</v>
      </c>
      <c r="DA116" s="119" t="e">
        <f t="shared" si="53"/>
        <v>#VALUE!</v>
      </c>
      <c r="DB116" s="570"/>
      <c r="DC116" s="116">
        <v>45652</v>
      </c>
      <c r="DD116" s="95">
        <v>45657</v>
      </c>
      <c r="DE116" s="117"/>
      <c r="DF116" s="95" t="s">
        <v>2142</v>
      </c>
      <c r="DG116" s="95" t="s">
        <v>2142</v>
      </c>
      <c r="DH116" s="119" t="e">
        <f t="shared" si="54"/>
        <v>#VALUE!</v>
      </c>
      <c r="DI116" s="144"/>
      <c r="DJ116" s="156" t="str">
        <f>_xlfn.XLOOKUP(E116,[1]CranePad!$D$4:$D$203,[1]CranePad!$E$4:$E$203,0,0,1)</f>
        <v>SHREE  Con.</v>
      </c>
      <c r="DK116" s="155">
        <v>45658</v>
      </c>
      <c r="DL116" s="95">
        <v>45664</v>
      </c>
      <c r="DM116" s="95"/>
      <c r="DN116" s="95">
        <v>45619</v>
      </c>
      <c r="DO116" s="95">
        <v>45672</v>
      </c>
      <c r="DP116" s="119">
        <f t="shared" si="55"/>
        <v>54</v>
      </c>
      <c r="DQ116" s="570"/>
      <c r="DR116" s="123">
        <v>45671</v>
      </c>
      <c r="DS116" s="124">
        <f t="shared" ref="DS116:DS124" si="123">DR116+7</f>
        <v>45678</v>
      </c>
      <c r="DT116" s="124"/>
      <c r="DU116" s="124">
        <v>45678</v>
      </c>
      <c r="DV116" s="124">
        <v>45687</v>
      </c>
      <c r="DW116" s="119">
        <f t="shared" si="56"/>
        <v>10</v>
      </c>
      <c r="DX116" s="570"/>
      <c r="DY116" s="123">
        <f t="shared" ref="DY116:DY124" si="124">CP116+2</f>
        <v>45467</v>
      </c>
      <c r="DZ116" s="124">
        <f t="shared" ref="DZ116:DZ124" si="125">DY116+8</f>
        <v>45475</v>
      </c>
      <c r="EA116" s="124"/>
      <c r="EB116" s="124">
        <v>45779</v>
      </c>
      <c r="EC116" s="124">
        <v>45791</v>
      </c>
      <c r="ED116" s="119">
        <f t="shared" si="57"/>
        <v>13</v>
      </c>
      <c r="EE116" s="570"/>
      <c r="EF116" s="123">
        <f t="shared" ref="EF116:EF124" si="126">DS116+2</f>
        <v>45680</v>
      </c>
      <c r="EG116" s="124">
        <f t="shared" ref="EG116:EG124" si="127">EF116+5</f>
        <v>45685</v>
      </c>
      <c r="EH116" s="124"/>
      <c r="EI116" s="124">
        <v>45747</v>
      </c>
      <c r="EJ116" s="124">
        <v>45751</v>
      </c>
      <c r="EK116" s="119">
        <f t="shared" si="58"/>
        <v>5</v>
      </c>
      <c r="EL116" s="570"/>
      <c r="EM116" s="116">
        <f t="shared" ref="EM116:EM124" si="128">EG116+1</f>
        <v>45686</v>
      </c>
      <c r="EN116" s="95">
        <f t="shared" ref="EN116:EN124" si="129">EM116+3</f>
        <v>45689</v>
      </c>
      <c r="EO116" s="95"/>
      <c r="EP116" s="95">
        <v>45752</v>
      </c>
      <c r="EQ116" s="95">
        <v>45754</v>
      </c>
      <c r="ER116" s="119">
        <f t="shared" si="59"/>
        <v>3</v>
      </c>
      <c r="ES116" s="570"/>
      <c r="ET116" s="116">
        <f t="shared" ref="ET116:ET124" si="130">DZ116+2</f>
        <v>45477</v>
      </c>
      <c r="EU116" s="95">
        <f t="shared" ref="EU116:EU124" si="131">ET116+2</f>
        <v>45479</v>
      </c>
      <c r="EV116" s="95"/>
      <c r="EW116" s="95">
        <v>45812</v>
      </c>
      <c r="EX116" s="95">
        <v>45812</v>
      </c>
      <c r="EY116" s="119">
        <f t="shared" si="60"/>
        <v>1</v>
      </c>
      <c r="EZ116" s="570"/>
      <c r="FA116" s="116">
        <f t="shared" ref="FA116:FA124" si="132">DR116-10</f>
        <v>45661</v>
      </c>
      <c r="FB116" s="95">
        <f t="shared" ref="FB116:FB124" si="133">FA116+7</f>
        <v>45668</v>
      </c>
      <c r="FC116" s="95"/>
      <c r="FD116" s="95">
        <v>45781</v>
      </c>
      <c r="FE116" s="95">
        <v>45790</v>
      </c>
      <c r="FF116" s="119">
        <f t="shared" si="61"/>
        <v>10</v>
      </c>
      <c r="FG116" s="570"/>
      <c r="FH116" s="116">
        <v>45660</v>
      </c>
      <c r="FI116" s="95">
        <f t="shared" si="71"/>
        <v>45675</v>
      </c>
      <c r="FJ116" s="95"/>
      <c r="FK116" s="95">
        <v>45747</v>
      </c>
      <c r="FL116" s="95">
        <v>45777</v>
      </c>
      <c r="FM116" s="119">
        <f t="shared" si="62"/>
        <v>31</v>
      </c>
      <c r="FN116" s="144"/>
      <c r="FO116" s="155">
        <f t="shared" si="67"/>
        <v>45668</v>
      </c>
      <c r="FP116" s="95">
        <f t="shared" si="68"/>
        <v>45671</v>
      </c>
      <c r="FQ116" s="121"/>
      <c r="FR116" s="95">
        <v>45864</v>
      </c>
      <c r="FS116" s="95">
        <v>45889</v>
      </c>
      <c r="FT116" s="119">
        <f t="shared" si="63"/>
        <v>26</v>
      </c>
      <c r="FU116" s="570"/>
      <c r="FV116" s="116">
        <f t="shared" si="69"/>
        <v>45689</v>
      </c>
      <c r="FW116" s="95">
        <f t="shared" si="70"/>
        <v>45690</v>
      </c>
      <c r="FX116" s="117"/>
      <c r="FY116" s="95">
        <v>45889</v>
      </c>
      <c r="FZ116" s="95">
        <v>45891</v>
      </c>
      <c r="GA116" s="119">
        <f t="shared" si="64"/>
        <v>3</v>
      </c>
      <c r="GB116" s="570"/>
      <c r="GC116" s="437"/>
      <c r="GD116" s="575"/>
      <c r="GE116" s="572">
        <v>45717</v>
      </c>
      <c r="GG116" s="68"/>
    </row>
    <row r="117" spans="1:189" s="74" customFormat="1" ht="16.5" customHeight="1" x14ac:dyDescent="0.25">
      <c r="A117" s="564" t="s">
        <v>2260</v>
      </c>
      <c r="B117" s="73">
        <f t="shared" si="65"/>
        <v>113</v>
      </c>
      <c r="C117" s="75" t="s">
        <v>33</v>
      </c>
      <c r="D117" s="75" t="s">
        <v>1837</v>
      </c>
      <c r="E117" s="95" t="s">
        <v>1940</v>
      </c>
      <c r="F117" s="565" t="s">
        <v>2160</v>
      </c>
      <c r="G117" s="167" t="s">
        <v>2233</v>
      </c>
      <c r="H117" s="566" t="str">
        <f>VLOOKUP('200WTG PH-II'!E117,'[1]Stone Column Progress'!$C$6:$D$205,2,0)</f>
        <v>Menard</v>
      </c>
      <c r="I117" s="574" t="s">
        <v>390</v>
      </c>
      <c r="J117" s="568">
        <v>539460</v>
      </c>
      <c r="K117" s="569">
        <v>2672251</v>
      </c>
      <c r="L117" s="116">
        <v>45290</v>
      </c>
      <c r="M117" s="95">
        <v>45319</v>
      </c>
      <c r="N117" s="117"/>
      <c r="O117" s="95">
        <v>45290</v>
      </c>
      <c r="P117" s="95">
        <v>45319</v>
      </c>
      <c r="Q117" s="570"/>
      <c r="R117" s="118">
        <f>VLOOKUP(E117,'[1]Stone Column Progress'!$C$6:$K$205,6,0)</f>
        <v>199</v>
      </c>
      <c r="S117" s="73">
        <f>VLOOKUP(E117,'[1]Stone Column Progress'!$C$6:$K$205,8,0)</f>
        <v>199</v>
      </c>
      <c r="T117" s="95">
        <v>45555</v>
      </c>
      <c r="U117" s="95">
        <v>45560</v>
      </c>
      <c r="V117" s="117"/>
      <c r="W117" s="95">
        <v>45644</v>
      </c>
      <c r="X117" s="95">
        <v>45664</v>
      </c>
      <c r="Y117" s="119">
        <f t="shared" si="43"/>
        <v>21</v>
      </c>
      <c r="Z117" s="144"/>
      <c r="AA117" s="156"/>
      <c r="AB117" s="95"/>
      <c r="AC117" s="95"/>
      <c r="AD117" s="117"/>
      <c r="AE117" s="95"/>
      <c r="AF117" s="95"/>
      <c r="AG117" s="570"/>
      <c r="AH117" s="116">
        <v>45588</v>
      </c>
      <c r="AI117" s="95">
        <f t="shared" si="110"/>
        <v>45589</v>
      </c>
      <c r="AJ117" s="117"/>
      <c r="AK117" s="95">
        <v>45668</v>
      </c>
      <c r="AL117" s="95">
        <v>45672</v>
      </c>
      <c r="AM117" s="119">
        <f t="shared" si="44"/>
        <v>5</v>
      </c>
      <c r="AN117" s="120"/>
      <c r="AO117" s="158">
        <f t="shared" si="111"/>
        <v>45590</v>
      </c>
      <c r="AP117" s="130">
        <f t="shared" si="112"/>
        <v>45591</v>
      </c>
      <c r="AQ117" s="130"/>
      <c r="AR117" s="130">
        <v>45680</v>
      </c>
      <c r="AS117" s="130">
        <v>45684</v>
      </c>
      <c r="AT117" s="119">
        <f t="shared" si="45"/>
        <v>5</v>
      </c>
      <c r="AU117" s="571"/>
      <c r="AV117" s="116">
        <f t="shared" si="113"/>
        <v>45592</v>
      </c>
      <c r="AW117" s="95">
        <f t="shared" si="114"/>
        <v>45592</v>
      </c>
      <c r="AX117" s="117"/>
      <c r="AY117" s="95">
        <v>45692</v>
      </c>
      <c r="AZ117" s="95">
        <v>45692</v>
      </c>
      <c r="BA117" s="119">
        <f t="shared" si="46"/>
        <v>1</v>
      </c>
      <c r="BB117" s="144"/>
      <c r="BC117" s="155">
        <f t="shared" si="115"/>
        <v>45593</v>
      </c>
      <c r="BD117" s="95">
        <f t="shared" si="116"/>
        <v>45594</v>
      </c>
      <c r="BE117" s="95"/>
      <c r="BF117" s="95">
        <v>45699</v>
      </c>
      <c r="BG117" s="95">
        <v>45699</v>
      </c>
      <c r="BH117" s="119">
        <f t="shared" si="47"/>
        <v>1</v>
      </c>
      <c r="BI117" s="570"/>
      <c r="BJ117" s="116">
        <f t="shared" si="117"/>
        <v>45595</v>
      </c>
      <c r="BK117" s="95">
        <f t="shared" si="118"/>
        <v>45602</v>
      </c>
      <c r="BL117" s="95"/>
      <c r="BM117" s="95">
        <v>45702</v>
      </c>
      <c r="BN117" s="95">
        <v>45715</v>
      </c>
      <c r="BO117" s="119">
        <f t="shared" si="48"/>
        <v>14</v>
      </c>
      <c r="BP117" s="570"/>
      <c r="BQ117" s="116">
        <f t="shared" si="119"/>
        <v>45603</v>
      </c>
      <c r="BR117" s="95">
        <f t="shared" si="120"/>
        <v>45604</v>
      </c>
      <c r="BS117" s="95"/>
      <c r="BT117" s="95">
        <v>45715</v>
      </c>
      <c r="BU117" s="95">
        <v>45716</v>
      </c>
      <c r="BV117" s="119">
        <f t="shared" si="66"/>
        <v>2</v>
      </c>
      <c r="BW117" s="119">
        <f t="shared" si="49"/>
        <v>49</v>
      </c>
      <c r="BX117" s="570"/>
      <c r="BY117" s="116">
        <f t="shared" si="121"/>
        <v>45606</v>
      </c>
      <c r="BZ117" s="95">
        <f t="shared" ref="BZ117:BZ124" si="134">BY117+6</f>
        <v>45612</v>
      </c>
      <c r="CA117" s="117"/>
      <c r="CB117" s="95">
        <v>45732</v>
      </c>
      <c r="CC117" s="95">
        <v>45881</v>
      </c>
      <c r="CD117" s="119">
        <f t="shared" si="50"/>
        <v>150</v>
      </c>
      <c r="CE117" s="570"/>
      <c r="CF117" s="116">
        <f t="shared" si="122"/>
        <v>45606</v>
      </c>
      <c r="CG117" s="95">
        <f t="shared" si="122"/>
        <v>45612</v>
      </c>
      <c r="CH117" s="95"/>
      <c r="CI117" s="95">
        <v>45723</v>
      </c>
      <c r="CJ117" s="95">
        <v>45723</v>
      </c>
      <c r="CK117" s="119">
        <f t="shared" si="51"/>
        <v>1</v>
      </c>
      <c r="CL117" s="119"/>
      <c r="CM117" s="119"/>
      <c r="CN117" s="570"/>
      <c r="CO117" s="116">
        <f t="shared" ref="CO117:CO124" si="135">CF117-6</f>
        <v>45600</v>
      </c>
      <c r="CP117" s="95">
        <f t="shared" ref="CP117:CP124" si="136">CG117+2</f>
        <v>45614</v>
      </c>
      <c r="CQ117" s="117"/>
      <c r="CR117" s="95">
        <v>45727</v>
      </c>
      <c r="CS117" s="95">
        <v>45778</v>
      </c>
      <c r="CT117" s="119">
        <f t="shared" si="52"/>
        <v>52</v>
      </c>
      <c r="CU117" s="571"/>
      <c r="CV117" s="116">
        <v>45631</v>
      </c>
      <c r="CW117" s="95">
        <v>45637</v>
      </c>
      <c r="CX117" s="117"/>
      <c r="CY117" s="95" t="s">
        <v>2142</v>
      </c>
      <c r="CZ117" s="95" t="s">
        <v>2142</v>
      </c>
      <c r="DA117" s="119" t="e">
        <f t="shared" si="53"/>
        <v>#VALUE!</v>
      </c>
      <c r="DB117" s="570"/>
      <c r="DC117" s="116">
        <v>45648</v>
      </c>
      <c r="DD117" s="95">
        <v>45653</v>
      </c>
      <c r="DE117" s="117"/>
      <c r="DF117" s="95">
        <v>45820</v>
      </c>
      <c r="DG117" s="95">
        <v>45828</v>
      </c>
      <c r="DH117" s="119">
        <f t="shared" si="54"/>
        <v>9</v>
      </c>
      <c r="DI117" s="144"/>
      <c r="DJ117" s="156" t="str">
        <f>_xlfn.XLOOKUP(E117,[1]CranePad!$D$4:$D$203,[1]CranePad!$E$4:$E$203,0,0,1)</f>
        <v>Odhav (Reuse)</v>
      </c>
      <c r="DK117" s="155">
        <v>45654</v>
      </c>
      <c r="DL117" s="95">
        <v>45660</v>
      </c>
      <c r="DM117" s="95"/>
      <c r="DN117" s="95">
        <v>45672</v>
      </c>
      <c r="DO117" s="95">
        <v>45747</v>
      </c>
      <c r="DP117" s="119">
        <f t="shared" si="55"/>
        <v>76</v>
      </c>
      <c r="DQ117" s="570"/>
      <c r="DR117" s="123">
        <v>45667</v>
      </c>
      <c r="DS117" s="124">
        <f t="shared" si="123"/>
        <v>45674</v>
      </c>
      <c r="DT117" s="124"/>
      <c r="DU117" s="124">
        <v>45833</v>
      </c>
      <c r="DV117" s="124">
        <v>45855</v>
      </c>
      <c r="DW117" s="119">
        <f t="shared" si="56"/>
        <v>23</v>
      </c>
      <c r="DX117" s="570"/>
      <c r="DY117" s="123">
        <f t="shared" si="124"/>
        <v>45616</v>
      </c>
      <c r="DZ117" s="124">
        <f t="shared" si="125"/>
        <v>45624</v>
      </c>
      <c r="EA117" s="124"/>
      <c r="EB117" s="124">
        <v>45812</v>
      </c>
      <c r="EC117" s="124">
        <v>45863</v>
      </c>
      <c r="ED117" s="119">
        <f t="shared" si="57"/>
        <v>52</v>
      </c>
      <c r="EE117" s="570"/>
      <c r="EF117" s="123">
        <f t="shared" si="126"/>
        <v>45676</v>
      </c>
      <c r="EG117" s="124">
        <f t="shared" si="127"/>
        <v>45681</v>
      </c>
      <c r="EH117" s="124"/>
      <c r="EI117" s="124">
        <v>45859</v>
      </c>
      <c r="EJ117" s="124">
        <v>45866</v>
      </c>
      <c r="EK117" s="119">
        <f t="shared" si="58"/>
        <v>8</v>
      </c>
      <c r="EL117" s="570"/>
      <c r="EM117" s="116">
        <f t="shared" si="128"/>
        <v>45682</v>
      </c>
      <c r="EN117" s="95">
        <f t="shared" si="129"/>
        <v>45685</v>
      </c>
      <c r="EO117" s="95"/>
      <c r="EP117" s="95">
        <v>45867</v>
      </c>
      <c r="EQ117" s="95">
        <v>45869</v>
      </c>
      <c r="ER117" s="119">
        <f t="shared" si="59"/>
        <v>3</v>
      </c>
      <c r="ES117" s="570"/>
      <c r="ET117" s="116">
        <f t="shared" si="130"/>
        <v>45626</v>
      </c>
      <c r="EU117" s="95">
        <f t="shared" si="131"/>
        <v>45628</v>
      </c>
      <c r="EV117" s="95"/>
      <c r="EW117" s="95">
        <v>45856</v>
      </c>
      <c r="EX117" s="95">
        <v>45856</v>
      </c>
      <c r="EY117" s="119">
        <f t="shared" si="60"/>
        <v>1</v>
      </c>
      <c r="EZ117" s="570"/>
      <c r="FA117" s="116">
        <f t="shared" si="132"/>
        <v>45657</v>
      </c>
      <c r="FB117" s="95">
        <f t="shared" si="133"/>
        <v>45664</v>
      </c>
      <c r="FC117" s="95"/>
      <c r="FD117" s="95">
        <v>45781</v>
      </c>
      <c r="FE117" s="95">
        <v>45792</v>
      </c>
      <c r="FF117" s="119">
        <f t="shared" si="61"/>
        <v>12</v>
      </c>
      <c r="FG117" s="570"/>
      <c r="FH117" s="116">
        <v>45660</v>
      </c>
      <c r="FI117" s="95">
        <f t="shared" si="71"/>
        <v>45675</v>
      </c>
      <c r="FJ117" s="95"/>
      <c r="FK117" s="95">
        <v>45747</v>
      </c>
      <c r="FL117" s="95">
        <v>45777</v>
      </c>
      <c r="FM117" s="119">
        <f t="shared" si="62"/>
        <v>31</v>
      </c>
      <c r="FN117" s="144"/>
      <c r="FO117" s="155">
        <f t="shared" si="67"/>
        <v>45664</v>
      </c>
      <c r="FP117" s="95">
        <f t="shared" si="68"/>
        <v>45667</v>
      </c>
      <c r="FQ117" s="121"/>
      <c r="FR117" s="95">
        <v>45864</v>
      </c>
      <c r="FS117" s="95">
        <v>45889</v>
      </c>
      <c r="FT117" s="119">
        <f t="shared" si="63"/>
        <v>26</v>
      </c>
      <c r="FU117" s="570"/>
      <c r="FV117" s="116">
        <f t="shared" si="69"/>
        <v>45685</v>
      </c>
      <c r="FW117" s="95">
        <f t="shared" si="70"/>
        <v>45686</v>
      </c>
      <c r="FX117" s="117"/>
      <c r="FY117" s="95">
        <v>45890</v>
      </c>
      <c r="FZ117" s="95">
        <v>45891</v>
      </c>
      <c r="GA117" s="119">
        <f t="shared" si="64"/>
        <v>2</v>
      </c>
      <c r="GB117" s="570"/>
      <c r="GC117" s="437"/>
      <c r="GD117" s="575"/>
      <c r="GE117" s="572">
        <v>45717</v>
      </c>
      <c r="GG117" s="68"/>
    </row>
    <row r="118" spans="1:189" s="74" customFormat="1" ht="16.5" customHeight="1" x14ac:dyDescent="0.25">
      <c r="A118" s="564" t="s">
        <v>416</v>
      </c>
      <c r="B118" s="73">
        <f t="shared" si="65"/>
        <v>114</v>
      </c>
      <c r="C118" s="75" t="s">
        <v>33</v>
      </c>
      <c r="D118" s="75" t="s">
        <v>206</v>
      </c>
      <c r="E118" s="95" t="s">
        <v>1941</v>
      </c>
      <c r="F118" s="565" t="s">
        <v>2160</v>
      </c>
      <c r="G118" s="167" t="s">
        <v>2243</v>
      </c>
      <c r="H118" s="566" t="str">
        <f>VLOOKUP('200WTG PH-II'!E118,'[1]Stone Column Progress'!$C$6:$D$205,2,0)</f>
        <v>Menard</v>
      </c>
      <c r="I118" s="574" t="s">
        <v>390</v>
      </c>
      <c r="J118" s="568">
        <v>539270</v>
      </c>
      <c r="K118" s="569">
        <v>2673237</v>
      </c>
      <c r="L118" s="116">
        <v>45301</v>
      </c>
      <c r="M118" s="95">
        <v>45322</v>
      </c>
      <c r="N118" s="117"/>
      <c r="O118" s="95">
        <v>45301</v>
      </c>
      <c r="P118" s="95">
        <v>45322</v>
      </c>
      <c r="Q118" s="570"/>
      <c r="R118" s="118">
        <f>VLOOKUP(E118,'[1]Stone Column Progress'!$C$6:$K$205,6,0)</f>
        <v>253</v>
      </c>
      <c r="S118" s="73">
        <f>VLOOKUP(E118,'[1]Stone Column Progress'!$C$6:$K$205,8,0)</f>
        <v>253</v>
      </c>
      <c r="T118" s="95">
        <v>45439</v>
      </c>
      <c r="U118" s="95">
        <v>45444</v>
      </c>
      <c r="V118" s="117"/>
      <c r="W118" s="95">
        <v>45439</v>
      </c>
      <c r="X118" s="95">
        <v>45444</v>
      </c>
      <c r="Y118" s="119">
        <f t="shared" si="43"/>
        <v>6</v>
      </c>
      <c r="Z118" s="144"/>
      <c r="AA118" s="155" t="s">
        <v>389</v>
      </c>
      <c r="AB118" s="95">
        <v>45656</v>
      </c>
      <c r="AC118" s="95">
        <v>45665</v>
      </c>
      <c r="AD118" s="117"/>
      <c r="AE118" s="95">
        <v>45707</v>
      </c>
      <c r="AF118" s="95">
        <v>45726</v>
      </c>
      <c r="AG118" s="570"/>
      <c r="AH118" s="116">
        <v>45594</v>
      </c>
      <c r="AI118" s="95">
        <f t="shared" si="110"/>
        <v>45595</v>
      </c>
      <c r="AJ118" s="117"/>
      <c r="AK118" s="95">
        <v>45731</v>
      </c>
      <c r="AL118" s="95">
        <v>45733</v>
      </c>
      <c r="AM118" s="119">
        <f t="shared" si="44"/>
        <v>3</v>
      </c>
      <c r="AN118" s="120"/>
      <c r="AO118" s="158">
        <f t="shared" si="111"/>
        <v>45596</v>
      </c>
      <c r="AP118" s="130">
        <f t="shared" si="112"/>
        <v>45597</v>
      </c>
      <c r="AQ118" s="130"/>
      <c r="AR118" s="130">
        <v>45733</v>
      </c>
      <c r="AS118" s="130">
        <v>45734</v>
      </c>
      <c r="AT118" s="119">
        <f t="shared" si="45"/>
        <v>2</v>
      </c>
      <c r="AU118" s="571"/>
      <c r="AV118" s="116">
        <f t="shared" si="113"/>
        <v>45598</v>
      </c>
      <c r="AW118" s="95">
        <f t="shared" si="114"/>
        <v>45598</v>
      </c>
      <c r="AX118" s="117"/>
      <c r="AY118" s="95">
        <v>45734</v>
      </c>
      <c r="AZ118" s="95">
        <v>45734</v>
      </c>
      <c r="BA118" s="119">
        <f t="shared" si="46"/>
        <v>1</v>
      </c>
      <c r="BB118" s="144"/>
      <c r="BC118" s="155">
        <f t="shared" si="115"/>
        <v>45599</v>
      </c>
      <c r="BD118" s="95">
        <f t="shared" si="116"/>
        <v>45600</v>
      </c>
      <c r="BE118" s="95"/>
      <c r="BF118" s="95">
        <v>45736</v>
      </c>
      <c r="BG118" s="95">
        <v>45736</v>
      </c>
      <c r="BH118" s="119">
        <f t="shared" si="47"/>
        <v>1</v>
      </c>
      <c r="BI118" s="570"/>
      <c r="BJ118" s="116">
        <f t="shared" si="117"/>
        <v>45601</v>
      </c>
      <c r="BK118" s="95">
        <f t="shared" si="118"/>
        <v>45608</v>
      </c>
      <c r="BL118" s="95"/>
      <c r="BM118" s="95">
        <v>45737</v>
      </c>
      <c r="BN118" s="95">
        <v>45745</v>
      </c>
      <c r="BO118" s="119">
        <f t="shared" si="48"/>
        <v>9</v>
      </c>
      <c r="BP118" s="570"/>
      <c r="BQ118" s="116">
        <f t="shared" si="119"/>
        <v>45609</v>
      </c>
      <c r="BR118" s="95">
        <f t="shared" si="120"/>
        <v>45610</v>
      </c>
      <c r="BS118" s="95"/>
      <c r="BT118" s="95">
        <v>45746</v>
      </c>
      <c r="BU118" s="95">
        <v>45747</v>
      </c>
      <c r="BV118" s="119">
        <f t="shared" si="66"/>
        <v>2</v>
      </c>
      <c r="BW118" s="119">
        <f t="shared" si="49"/>
        <v>17</v>
      </c>
      <c r="BX118" s="570"/>
      <c r="BY118" s="116">
        <f t="shared" si="121"/>
        <v>45612</v>
      </c>
      <c r="BZ118" s="95">
        <f t="shared" si="134"/>
        <v>45618</v>
      </c>
      <c r="CA118" s="117"/>
      <c r="CB118" s="95">
        <v>45777</v>
      </c>
      <c r="CC118" s="95">
        <v>46032</v>
      </c>
      <c r="CD118" s="119">
        <f t="shared" si="50"/>
        <v>256</v>
      </c>
      <c r="CE118" s="570"/>
      <c r="CF118" s="116">
        <f t="shared" si="122"/>
        <v>45612</v>
      </c>
      <c r="CG118" s="95">
        <f t="shared" si="122"/>
        <v>45618</v>
      </c>
      <c r="CH118" s="95"/>
      <c r="CI118" s="95">
        <v>45763</v>
      </c>
      <c r="CJ118" s="95">
        <v>45763</v>
      </c>
      <c r="CK118" s="119">
        <f t="shared" si="51"/>
        <v>1</v>
      </c>
      <c r="CL118" s="119"/>
      <c r="CM118" s="119"/>
      <c r="CN118" s="570"/>
      <c r="CO118" s="116">
        <f t="shared" si="135"/>
        <v>45606</v>
      </c>
      <c r="CP118" s="95">
        <f t="shared" si="136"/>
        <v>45620</v>
      </c>
      <c r="CQ118" s="117"/>
      <c r="CR118" s="95">
        <v>45737</v>
      </c>
      <c r="CS118" s="95">
        <v>45782</v>
      </c>
      <c r="CT118" s="119">
        <f t="shared" si="52"/>
        <v>46</v>
      </c>
      <c r="CU118" s="571"/>
      <c r="CV118" s="116">
        <v>45641</v>
      </c>
      <c r="CW118" s="95">
        <v>45647</v>
      </c>
      <c r="CX118" s="117"/>
      <c r="CY118" s="95">
        <v>45769</v>
      </c>
      <c r="CZ118" s="95">
        <v>45780</v>
      </c>
      <c r="DA118" s="119">
        <f t="shared" si="53"/>
        <v>12</v>
      </c>
      <c r="DB118" s="570"/>
      <c r="DC118" s="116">
        <v>45648</v>
      </c>
      <c r="DD118" s="95">
        <v>45653</v>
      </c>
      <c r="DE118" s="117"/>
      <c r="DF118" s="95">
        <v>45781</v>
      </c>
      <c r="DG118" s="95">
        <v>46018</v>
      </c>
      <c r="DH118" s="119">
        <f t="shared" si="54"/>
        <v>238</v>
      </c>
      <c r="DI118" s="144"/>
      <c r="DJ118" s="156" t="str">
        <f>_xlfn.XLOOKUP(E118,[1]CranePad!$D$4:$D$203,[1]CranePad!$E$4:$E$203,0,0,1)</f>
        <v>Odhav</v>
      </c>
      <c r="DK118" s="155">
        <v>45654</v>
      </c>
      <c r="DL118" s="95">
        <v>45660</v>
      </c>
      <c r="DM118" s="95"/>
      <c r="DN118" s="95">
        <v>45781</v>
      </c>
      <c r="DO118" s="95">
        <v>46018</v>
      </c>
      <c r="DP118" s="119">
        <f t="shared" si="55"/>
        <v>238</v>
      </c>
      <c r="DQ118" s="570"/>
      <c r="DR118" s="123">
        <v>45667</v>
      </c>
      <c r="DS118" s="124">
        <f t="shared" si="123"/>
        <v>45674</v>
      </c>
      <c r="DT118" s="124"/>
      <c r="DU118" s="124">
        <v>46019</v>
      </c>
      <c r="DV118" s="124">
        <v>46029</v>
      </c>
      <c r="DW118" s="119">
        <f t="shared" si="56"/>
        <v>11</v>
      </c>
      <c r="DX118" s="570"/>
      <c r="DY118" s="123">
        <f t="shared" si="124"/>
        <v>45622</v>
      </c>
      <c r="DZ118" s="124">
        <f t="shared" si="125"/>
        <v>45630</v>
      </c>
      <c r="EA118" s="124"/>
      <c r="EB118" s="124">
        <v>45817</v>
      </c>
      <c r="EC118" s="124">
        <v>46030</v>
      </c>
      <c r="ED118" s="119">
        <f t="shared" si="57"/>
        <v>214</v>
      </c>
      <c r="EE118" s="570"/>
      <c r="EF118" s="123">
        <f t="shared" si="126"/>
        <v>45676</v>
      </c>
      <c r="EG118" s="124">
        <f t="shared" si="127"/>
        <v>45681</v>
      </c>
      <c r="EH118" s="124"/>
      <c r="EI118" s="124">
        <v>46033</v>
      </c>
      <c r="EJ118" s="124">
        <v>46039</v>
      </c>
      <c r="EK118" s="119">
        <f t="shared" si="58"/>
        <v>7</v>
      </c>
      <c r="EL118" s="570"/>
      <c r="EM118" s="116">
        <f t="shared" si="128"/>
        <v>45682</v>
      </c>
      <c r="EN118" s="95">
        <f t="shared" si="129"/>
        <v>45685</v>
      </c>
      <c r="EO118" s="95"/>
      <c r="EP118" s="95">
        <v>46039</v>
      </c>
      <c r="EQ118" s="95">
        <v>46041</v>
      </c>
      <c r="ER118" s="119">
        <f t="shared" si="59"/>
        <v>3</v>
      </c>
      <c r="ES118" s="570"/>
      <c r="ET118" s="116">
        <f t="shared" si="130"/>
        <v>45632</v>
      </c>
      <c r="EU118" s="95">
        <f t="shared" si="131"/>
        <v>45634</v>
      </c>
      <c r="EV118" s="95"/>
      <c r="EW118" s="95">
        <v>45971</v>
      </c>
      <c r="EX118" s="95">
        <v>45971</v>
      </c>
      <c r="EY118" s="119">
        <f t="shared" si="60"/>
        <v>1</v>
      </c>
      <c r="EZ118" s="570"/>
      <c r="FA118" s="116">
        <f t="shared" si="132"/>
        <v>45657</v>
      </c>
      <c r="FB118" s="95">
        <f t="shared" si="133"/>
        <v>45664</v>
      </c>
      <c r="FC118" s="95"/>
      <c r="FD118" s="95">
        <v>45757</v>
      </c>
      <c r="FE118" s="95">
        <v>45769</v>
      </c>
      <c r="FF118" s="119">
        <f t="shared" si="61"/>
        <v>13</v>
      </c>
      <c r="FG118" s="570"/>
      <c r="FH118" s="116">
        <v>45660</v>
      </c>
      <c r="FI118" s="95">
        <f t="shared" si="71"/>
        <v>45675</v>
      </c>
      <c r="FJ118" s="95"/>
      <c r="FK118" s="95">
        <v>45808</v>
      </c>
      <c r="FL118" s="95">
        <v>45836</v>
      </c>
      <c r="FM118" s="119">
        <f t="shared" si="62"/>
        <v>29</v>
      </c>
      <c r="FN118" s="144"/>
      <c r="FO118" s="155">
        <f t="shared" si="67"/>
        <v>45664</v>
      </c>
      <c r="FP118" s="95">
        <f t="shared" si="68"/>
        <v>45667</v>
      </c>
      <c r="FQ118" s="121"/>
      <c r="FR118" s="95">
        <v>46035</v>
      </c>
      <c r="FS118" s="95">
        <v>46041</v>
      </c>
      <c r="FT118" s="388"/>
      <c r="FU118" s="570"/>
      <c r="FV118" s="116">
        <f t="shared" si="69"/>
        <v>45685</v>
      </c>
      <c r="FW118" s="95">
        <f t="shared" si="70"/>
        <v>45686</v>
      </c>
      <c r="FX118" s="117"/>
      <c r="FY118" s="95">
        <v>46053</v>
      </c>
      <c r="FZ118" s="95">
        <v>46064</v>
      </c>
      <c r="GA118" s="119">
        <f t="shared" si="64"/>
        <v>12</v>
      </c>
      <c r="GB118" s="570"/>
      <c r="GC118" s="437"/>
      <c r="GD118" s="575"/>
      <c r="GE118" s="572">
        <v>45717</v>
      </c>
      <c r="GG118" s="68"/>
    </row>
    <row r="119" spans="1:189" s="74" customFormat="1" ht="16.5" customHeight="1" x14ac:dyDescent="0.25">
      <c r="A119" s="564" t="s">
        <v>426</v>
      </c>
      <c r="B119" s="73">
        <f t="shared" si="65"/>
        <v>115</v>
      </c>
      <c r="C119" s="75" t="s">
        <v>33</v>
      </c>
      <c r="D119" s="75" t="s">
        <v>206</v>
      </c>
      <c r="E119" s="95" t="s">
        <v>1942</v>
      </c>
      <c r="F119" s="565" t="s">
        <v>2160</v>
      </c>
      <c r="G119" s="167" t="s">
        <v>2243</v>
      </c>
      <c r="H119" s="566" t="str">
        <f>VLOOKUP('200WTG PH-II'!E119,'[1]Stone Column Progress'!$C$6:$D$205,2,0)</f>
        <v>Menard</v>
      </c>
      <c r="I119" s="574" t="s">
        <v>390</v>
      </c>
      <c r="J119" s="568">
        <v>539921</v>
      </c>
      <c r="K119" s="569">
        <v>2673919</v>
      </c>
      <c r="L119" s="116">
        <v>45303</v>
      </c>
      <c r="M119" s="95">
        <v>45323</v>
      </c>
      <c r="N119" s="117"/>
      <c r="O119" s="95">
        <v>45303</v>
      </c>
      <c r="P119" s="95">
        <v>45323</v>
      </c>
      <c r="Q119" s="570"/>
      <c r="R119" s="118">
        <f>VLOOKUP(E119,'[1]Stone Column Progress'!$C$6:$K$205,6,0)</f>
        <v>253</v>
      </c>
      <c r="S119" s="73">
        <f>VLOOKUP(E119,'[1]Stone Column Progress'!$C$6:$K$205,8,0)</f>
        <v>253</v>
      </c>
      <c r="T119" s="95">
        <v>45566</v>
      </c>
      <c r="U119" s="95">
        <v>45574</v>
      </c>
      <c r="V119" s="117"/>
      <c r="W119" s="95">
        <v>45670</v>
      </c>
      <c r="X119" s="95">
        <v>45679</v>
      </c>
      <c r="Y119" s="119">
        <f t="shared" si="43"/>
        <v>10</v>
      </c>
      <c r="Z119" s="144"/>
      <c r="AA119" s="156"/>
      <c r="AB119" s="95"/>
      <c r="AC119" s="95"/>
      <c r="AD119" s="117"/>
      <c r="AE119" s="95"/>
      <c r="AF119" s="95"/>
      <c r="AG119" s="570"/>
      <c r="AH119" s="116">
        <v>45596</v>
      </c>
      <c r="AI119" s="95">
        <f t="shared" si="110"/>
        <v>45597</v>
      </c>
      <c r="AJ119" s="117"/>
      <c r="AK119" s="95">
        <v>45682</v>
      </c>
      <c r="AL119" s="95">
        <v>45688</v>
      </c>
      <c r="AM119" s="119">
        <f t="shared" si="44"/>
        <v>7</v>
      </c>
      <c r="AN119" s="586"/>
      <c r="AO119" s="158">
        <f t="shared" si="111"/>
        <v>45598</v>
      </c>
      <c r="AP119" s="130">
        <f t="shared" si="112"/>
        <v>45599</v>
      </c>
      <c r="AQ119" s="130"/>
      <c r="AR119" s="130">
        <v>45693</v>
      </c>
      <c r="AS119" s="130">
        <v>45695</v>
      </c>
      <c r="AT119" s="119">
        <f t="shared" si="45"/>
        <v>3</v>
      </c>
      <c r="AU119" s="571"/>
      <c r="AV119" s="116">
        <f t="shared" si="113"/>
        <v>45600</v>
      </c>
      <c r="AW119" s="95">
        <f t="shared" si="114"/>
        <v>45600</v>
      </c>
      <c r="AX119" s="117"/>
      <c r="AY119" s="95">
        <v>45695</v>
      </c>
      <c r="AZ119" s="95">
        <v>45695</v>
      </c>
      <c r="BA119" s="119">
        <f t="shared" si="46"/>
        <v>1</v>
      </c>
      <c r="BB119" s="144"/>
      <c r="BC119" s="155">
        <f t="shared" si="115"/>
        <v>45601</v>
      </c>
      <c r="BD119" s="95">
        <f t="shared" si="116"/>
        <v>45602</v>
      </c>
      <c r="BE119" s="95"/>
      <c r="BF119" s="95">
        <v>45696</v>
      </c>
      <c r="BG119" s="95">
        <v>45696</v>
      </c>
      <c r="BH119" s="119">
        <f t="shared" si="47"/>
        <v>1</v>
      </c>
      <c r="BI119" s="570"/>
      <c r="BJ119" s="116">
        <f t="shared" si="117"/>
        <v>45603</v>
      </c>
      <c r="BK119" s="95">
        <f t="shared" si="118"/>
        <v>45610</v>
      </c>
      <c r="BL119" s="95"/>
      <c r="BM119" s="95">
        <v>45698</v>
      </c>
      <c r="BN119" s="95">
        <v>45706</v>
      </c>
      <c r="BO119" s="119">
        <f t="shared" si="48"/>
        <v>9</v>
      </c>
      <c r="BP119" s="570"/>
      <c r="BQ119" s="116">
        <f t="shared" si="119"/>
        <v>45611</v>
      </c>
      <c r="BR119" s="95">
        <f t="shared" si="120"/>
        <v>45612</v>
      </c>
      <c r="BS119" s="95"/>
      <c r="BT119" s="95">
        <v>45707</v>
      </c>
      <c r="BU119" s="95">
        <v>45708</v>
      </c>
      <c r="BV119" s="119">
        <f t="shared" si="66"/>
        <v>2</v>
      </c>
      <c r="BW119" s="119">
        <f t="shared" si="49"/>
        <v>27</v>
      </c>
      <c r="BX119" s="570"/>
      <c r="BY119" s="116">
        <f t="shared" si="121"/>
        <v>45614</v>
      </c>
      <c r="BZ119" s="95">
        <f t="shared" si="134"/>
        <v>45620</v>
      </c>
      <c r="CA119" s="117"/>
      <c r="CB119" s="95">
        <v>45721</v>
      </c>
      <c r="CC119" s="95">
        <v>45806</v>
      </c>
      <c r="CD119" s="119">
        <f t="shared" si="50"/>
        <v>86</v>
      </c>
      <c r="CE119" s="570"/>
      <c r="CF119" s="116">
        <f t="shared" si="122"/>
        <v>45614</v>
      </c>
      <c r="CG119" s="95">
        <f t="shared" si="122"/>
        <v>45620</v>
      </c>
      <c r="CH119" s="95"/>
      <c r="CI119" s="95">
        <v>45717</v>
      </c>
      <c r="CJ119" s="95">
        <v>45718</v>
      </c>
      <c r="CK119" s="119">
        <f t="shared" si="51"/>
        <v>2</v>
      </c>
      <c r="CL119" s="119"/>
      <c r="CM119" s="119"/>
      <c r="CN119" s="570"/>
      <c r="CO119" s="116">
        <f t="shared" si="135"/>
        <v>45608</v>
      </c>
      <c r="CP119" s="95">
        <f t="shared" si="136"/>
        <v>45622</v>
      </c>
      <c r="CQ119" s="117"/>
      <c r="CR119" s="95">
        <v>45700</v>
      </c>
      <c r="CS119" s="95">
        <v>45781</v>
      </c>
      <c r="CT119" s="119">
        <f t="shared" si="52"/>
        <v>82</v>
      </c>
      <c r="CU119" s="571"/>
      <c r="CV119" s="116">
        <v>45658</v>
      </c>
      <c r="CW119" s="95">
        <v>45663</v>
      </c>
      <c r="CX119" s="117"/>
      <c r="CY119" s="95">
        <v>45762</v>
      </c>
      <c r="CZ119" s="95">
        <v>45774</v>
      </c>
      <c r="DA119" s="119">
        <f t="shared" si="53"/>
        <v>13</v>
      </c>
      <c r="DB119" s="570"/>
      <c r="DC119" s="116">
        <v>45649</v>
      </c>
      <c r="DD119" s="95">
        <v>45654</v>
      </c>
      <c r="DE119" s="117"/>
      <c r="DF119" s="95">
        <v>45774</v>
      </c>
      <c r="DG119" s="95">
        <v>45803</v>
      </c>
      <c r="DH119" s="119">
        <f t="shared" si="54"/>
        <v>30</v>
      </c>
      <c r="DI119" s="144"/>
      <c r="DJ119" s="156" t="str">
        <f>_xlfn.XLOOKUP(E119,[1]CranePad!$D$4:$D$203,[1]CranePad!$E$4:$E$203,0,0,1)</f>
        <v>Odhav (Reuse)</v>
      </c>
      <c r="DK119" s="155">
        <v>45655</v>
      </c>
      <c r="DL119" s="95">
        <v>45661</v>
      </c>
      <c r="DM119" s="95"/>
      <c r="DN119" s="95">
        <v>45774</v>
      </c>
      <c r="DO119" s="95">
        <v>45803</v>
      </c>
      <c r="DP119" s="119">
        <f t="shared" si="55"/>
        <v>30</v>
      </c>
      <c r="DQ119" s="570"/>
      <c r="DR119" s="123">
        <v>45668</v>
      </c>
      <c r="DS119" s="124">
        <f t="shared" si="123"/>
        <v>45675</v>
      </c>
      <c r="DT119" s="124"/>
      <c r="DU119" s="124">
        <v>45849</v>
      </c>
      <c r="DV119" s="124">
        <v>45871</v>
      </c>
      <c r="DW119" s="119">
        <f t="shared" si="56"/>
        <v>23</v>
      </c>
      <c r="DX119" s="570"/>
      <c r="DY119" s="123">
        <f t="shared" si="124"/>
        <v>45624</v>
      </c>
      <c r="DZ119" s="124">
        <f t="shared" si="125"/>
        <v>45632</v>
      </c>
      <c r="EA119" s="124"/>
      <c r="EB119" s="124">
        <v>45780</v>
      </c>
      <c r="EC119" s="124">
        <v>45797</v>
      </c>
      <c r="ED119" s="119">
        <f t="shared" si="57"/>
        <v>18</v>
      </c>
      <c r="EE119" s="570"/>
      <c r="EF119" s="123">
        <f t="shared" si="126"/>
        <v>45677</v>
      </c>
      <c r="EG119" s="124">
        <f t="shared" si="127"/>
        <v>45682</v>
      </c>
      <c r="EH119" s="124"/>
      <c r="EI119" s="124">
        <v>45873</v>
      </c>
      <c r="EJ119" s="124">
        <v>45881</v>
      </c>
      <c r="EK119" s="119">
        <f t="shared" si="58"/>
        <v>9</v>
      </c>
      <c r="EL119" s="570"/>
      <c r="EM119" s="116">
        <f t="shared" si="128"/>
        <v>45683</v>
      </c>
      <c r="EN119" s="95">
        <f t="shared" si="129"/>
        <v>45686</v>
      </c>
      <c r="EO119" s="95"/>
      <c r="EP119" s="95">
        <v>45882</v>
      </c>
      <c r="EQ119" s="95">
        <v>45883</v>
      </c>
      <c r="ER119" s="119">
        <f t="shared" si="59"/>
        <v>2</v>
      </c>
      <c r="ES119" s="570"/>
      <c r="ET119" s="116">
        <f t="shared" si="130"/>
        <v>45634</v>
      </c>
      <c r="EU119" s="95">
        <f t="shared" si="131"/>
        <v>45636</v>
      </c>
      <c r="EV119" s="95"/>
      <c r="EW119" s="95">
        <v>45877</v>
      </c>
      <c r="EX119" s="95">
        <v>45877</v>
      </c>
      <c r="EY119" s="119">
        <f t="shared" si="60"/>
        <v>1</v>
      </c>
      <c r="EZ119" s="570"/>
      <c r="FA119" s="116">
        <f t="shared" si="132"/>
        <v>45658</v>
      </c>
      <c r="FB119" s="95">
        <f t="shared" si="133"/>
        <v>45665</v>
      </c>
      <c r="FC119" s="95"/>
      <c r="FD119" s="95">
        <v>45697</v>
      </c>
      <c r="FE119" s="95">
        <v>45748</v>
      </c>
      <c r="FF119" s="119">
        <f t="shared" si="61"/>
        <v>52</v>
      </c>
      <c r="FG119" s="570"/>
      <c r="FH119" s="116">
        <v>45660</v>
      </c>
      <c r="FI119" s="95">
        <f t="shared" si="71"/>
        <v>45675</v>
      </c>
      <c r="FJ119" s="95"/>
      <c r="FK119" s="95">
        <v>45808</v>
      </c>
      <c r="FL119" s="95">
        <v>45836</v>
      </c>
      <c r="FM119" s="119">
        <f t="shared" si="62"/>
        <v>29</v>
      </c>
      <c r="FN119" s="144"/>
      <c r="FO119" s="155">
        <f t="shared" si="67"/>
        <v>45665</v>
      </c>
      <c r="FP119" s="95">
        <f t="shared" si="68"/>
        <v>45668</v>
      </c>
      <c r="FQ119" s="121"/>
      <c r="FR119" s="95">
        <v>45902</v>
      </c>
      <c r="FS119" s="95">
        <v>45920</v>
      </c>
      <c r="FT119" s="119">
        <f t="shared" si="63"/>
        <v>19</v>
      </c>
      <c r="FU119" s="570"/>
      <c r="FV119" s="116">
        <f t="shared" si="69"/>
        <v>45686</v>
      </c>
      <c r="FW119" s="95">
        <f t="shared" si="70"/>
        <v>45687</v>
      </c>
      <c r="FX119" s="117"/>
      <c r="FY119" s="95">
        <v>45926</v>
      </c>
      <c r="FZ119" s="127">
        <v>45930</v>
      </c>
      <c r="GA119" s="119">
        <f t="shared" si="64"/>
        <v>5</v>
      </c>
      <c r="GB119" s="570"/>
      <c r="GC119" s="437"/>
      <c r="GD119" s="575"/>
      <c r="GE119" s="572">
        <v>45717</v>
      </c>
      <c r="GG119" s="68"/>
    </row>
    <row r="120" spans="1:189" s="74" customFormat="1" ht="16.5" customHeight="1" x14ac:dyDescent="0.25">
      <c r="A120" s="564" t="s">
        <v>407</v>
      </c>
      <c r="B120" s="73">
        <f t="shared" si="65"/>
        <v>116</v>
      </c>
      <c r="C120" s="75" t="s">
        <v>33</v>
      </c>
      <c r="D120" s="75" t="s">
        <v>1837</v>
      </c>
      <c r="E120" s="95" t="s">
        <v>1943</v>
      </c>
      <c r="F120" s="565" t="s">
        <v>2160</v>
      </c>
      <c r="G120" s="167" t="s">
        <v>2233</v>
      </c>
      <c r="H120" s="566" t="str">
        <f>VLOOKUP('200WTG PH-II'!E120,'[1]Stone Column Progress'!$C$6:$D$205,2,0)</f>
        <v>Menard</v>
      </c>
      <c r="I120" s="574" t="s">
        <v>390</v>
      </c>
      <c r="J120" s="568">
        <v>538816</v>
      </c>
      <c r="K120" s="569">
        <v>2671529</v>
      </c>
      <c r="L120" s="116">
        <v>45292</v>
      </c>
      <c r="M120" s="95">
        <v>45319</v>
      </c>
      <c r="N120" s="117"/>
      <c r="O120" s="95">
        <v>45292</v>
      </c>
      <c r="P120" s="95">
        <v>45319</v>
      </c>
      <c r="Q120" s="570"/>
      <c r="R120" s="118">
        <f>VLOOKUP(E120,'[1]Stone Column Progress'!$C$6:$K$205,6,0)</f>
        <v>199</v>
      </c>
      <c r="S120" s="73">
        <f>VLOOKUP(E120,'[1]Stone Column Progress'!$C$6:$K$205,8,0)</f>
        <v>199</v>
      </c>
      <c r="T120" s="95">
        <v>45555</v>
      </c>
      <c r="U120" s="95">
        <v>45561</v>
      </c>
      <c r="V120" s="117"/>
      <c r="W120" s="95">
        <v>45633</v>
      </c>
      <c r="X120" s="95">
        <v>45643</v>
      </c>
      <c r="Y120" s="119">
        <f t="shared" si="43"/>
        <v>11</v>
      </c>
      <c r="Z120" s="144"/>
      <c r="AA120" s="155" t="s">
        <v>389</v>
      </c>
      <c r="AB120" s="95">
        <v>45575</v>
      </c>
      <c r="AC120" s="95">
        <v>45593</v>
      </c>
      <c r="AD120" s="117"/>
      <c r="AE120" s="95">
        <v>45713</v>
      </c>
      <c r="AF120" s="95">
        <v>45725</v>
      </c>
      <c r="AG120" s="570"/>
      <c r="AH120" s="116">
        <v>45569</v>
      </c>
      <c r="AI120" s="95">
        <f t="shared" si="110"/>
        <v>45570</v>
      </c>
      <c r="AJ120" s="117"/>
      <c r="AK120" s="95">
        <v>45729</v>
      </c>
      <c r="AL120" s="95">
        <v>45730</v>
      </c>
      <c r="AM120" s="119">
        <f t="shared" si="44"/>
        <v>2</v>
      </c>
      <c r="AN120" s="120"/>
      <c r="AO120" s="158">
        <f t="shared" si="111"/>
        <v>45571</v>
      </c>
      <c r="AP120" s="130">
        <f t="shared" si="112"/>
        <v>45572</v>
      </c>
      <c r="AQ120" s="130"/>
      <c r="AR120" s="130">
        <v>45730</v>
      </c>
      <c r="AS120" s="130">
        <v>45732</v>
      </c>
      <c r="AT120" s="119">
        <f t="shared" si="45"/>
        <v>3</v>
      </c>
      <c r="AU120" s="571"/>
      <c r="AV120" s="116">
        <f t="shared" si="113"/>
        <v>45573</v>
      </c>
      <c r="AW120" s="95">
        <f t="shared" si="114"/>
        <v>45573</v>
      </c>
      <c r="AX120" s="117"/>
      <c r="AY120" s="95">
        <v>45733</v>
      </c>
      <c r="AZ120" s="95">
        <v>45733</v>
      </c>
      <c r="BA120" s="119">
        <f t="shared" si="46"/>
        <v>1</v>
      </c>
      <c r="BB120" s="144"/>
      <c r="BC120" s="155">
        <f t="shared" si="115"/>
        <v>45574</v>
      </c>
      <c r="BD120" s="95">
        <f t="shared" si="116"/>
        <v>45575</v>
      </c>
      <c r="BE120" s="95"/>
      <c r="BF120" s="95">
        <v>45736</v>
      </c>
      <c r="BG120" s="95">
        <v>45736</v>
      </c>
      <c r="BH120" s="119">
        <f t="shared" si="47"/>
        <v>1</v>
      </c>
      <c r="BI120" s="570"/>
      <c r="BJ120" s="116">
        <f t="shared" si="117"/>
        <v>45576</v>
      </c>
      <c r="BK120" s="95">
        <f t="shared" si="118"/>
        <v>45583</v>
      </c>
      <c r="BL120" s="141"/>
      <c r="BM120" s="95">
        <v>45737</v>
      </c>
      <c r="BN120" s="95">
        <v>45741</v>
      </c>
      <c r="BO120" s="119">
        <f t="shared" si="48"/>
        <v>5</v>
      </c>
      <c r="BP120" s="570"/>
      <c r="BQ120" s="116">
        <f t="shared" si="119"/>
        <v>45584</v>
      </c>
      <c r="BR120" s="95">
        <f t="shared" si="120"/>
        <v>45585</v>
      </c>
      <c r="BS120" s="95"/>
      <c r="BT120" s="95">
        <v>45741</v>
      </c>
      <c r="BU120" s="95">
        <v>45742</v>
      </c>
      <c r="BV120" s="119">
        <f t="shared" si="66"/>
        <v>2</v>
      </c>
      <c r="BW120" s="119">
        <f t="shared" si="49"/>
        <v>14</v>
      </c>
      <c r="BX120" s="570"/>
      <c r="BY120" s="116">
        <f t="shared" si="121"/>
        <v>45587</v>
      </c>
      <c r="BZ120" s="95">
        <f t="shared" si="134"/>
        <v>45593</v>
      </c>
      <c r="CA120" s="117"/>
      <c r="CB120" s="95">
        <v>45749</v>
      </c>
      <c r="CC120" s="95">
        <v>45810</v>
      </c>
      <c r="CD120" s="119">
        <f t="shared" si="50"/>
        <v>62</v>
      </c>
      <c r="CE120" s="570"/>
      <c r="CF120" s="116">
        <f t="shared" si="122"/>
        <v>45587</v>
      </c>
      <c r="CG120" s="95">
        <f t="shared" si="122"/>
        <v>45593</v>
      </c>
      <c r="CH120" s="95"/>
      <c r="CI120" s="95">
        <v>45761</v>
      </c>
      <c r="CJ120" s="95">
        <v>45761</v>
      </c>
      <c r="CK120" s="119">
        <f t="shared" si="51"/>
        <v>1</v>
      </c>
      <c r="CL120" s="119"/>
      <c r="CM120" s="119"/>
      <c r="CN120" s="570"/>
      <c r="CO120" s="116">
        <f t="shared" si="135"/>
        <v>45581</v>
      </c>
      <c r="CP120" s="95">
        <f t="shared" si="136"/>
        <v>45595</v>
      </c>
      <c r="CQ120" s="117"/>
      <c r="CR120" s="95">
        <v>45770</v>
      </c>
      <c r="CS120" s="95">
        <v>45782</v>
      </c>
      <c r="CT120" s="119">
        <f t="shared" si="52"/>
        <v>13</v>
      </c>
      <c r="CU120" s="571"/>
      <c r="CV120" s="116">
        <v>45660</v>
      </c>
      <c r="CW120" s="95">
        <v>45666</v>
      </c>
      <c r="CX120" s="117"/>
      <c r="CY120" s="95" t="s">
        <v>2142</v>
      </c>
      <c r="CZ120" s="95" t="s">
        <v>2142</v>
      </c>
      <c r="DA120" s="119" t="e">
        <f t="shared" si="53"/>
        <v>#VALUE!</v>
      </c>
      <c r="DB120" s="570"/>
      <c r="DC120" s="116">
        <v>45650</v>
      </c>
      <c r="DD120" s="95">
        <v>45655</v>
      </c>
      <c r="DE120" s="117"/>
      <c r="DF120" s="95">
        <v>45736</v>
      </c>
      <c r="DG120" s="95">
        <v>45755</v>
      </c>
      <c r="DH120" s="119">
        <f t="shared" si="54"/>
        <v>20</v>
      </c>
      <c r="DI120" s="144"/>
      <c r="DJ120" s="156" t="str">
        <f>_xlfn.XLOOKUP(E120,[1]CranePad!$D$4:$D$203,[1]CranePad!$E$4:$E$203,0,0,1)</f>
        <v>ODHAV (Reuse)</v>
      </c>
      <c r="DK120" s="155">
        <v>45656</v>
      </c>
      <c r="DL120" s="95">
        <v>45662</v>
      </c>
      <c r="DM120" s="95"/>
      <c r="DN120" s="95">
        <v>45736</v>
      </c>
      <c r="DO120" s="95">
        <v>45755</v>
      </c>
      <c r="DP120" s="119">
        <f t="shared" si="55"/>
        <v>20</v>
      </c>
      <c r="DQ120" s="570"/>
      <c r="DR120" s="123">
        <v>45669</v>
      </c>
      <c r="DS120" s="124">
        <f t="shared" si="123"/>
        <v>45676</v>
      </c>
      <c r="DT120" s="124"/>
      <c r="DU120" s="124">
        <v>45848</v>
      </c>
      <c r="DV120" s="124">
        <v>45861</v>
      </c>
      <c r="DW120" s="119">
        <f t="shared" si="56"/>
        <v>14</v>
      </c>
      <c r="DX120" s="570"/>
      <c r="DY120" s="123">
        <f t="shared" si="124"/>
        <v>45597</v>
      </c>
      <c r="DZ120" s="124">
        <f t="shared" si="125"/>
        <v>45605</v>
      </c>
      <c r="EA120" s="124"/>
      <c r="EB120" s="124">
        <v>45800</v>
      </c>
      <c r="EC120" s="124">
        <v>45831</v>
      </c>
      <c r="ED120" s="119">
        <f t="shared" si="57"/>
        <v>32</v>
      </c>
      <c r="EE120" s="570"/>
      <c r="EF120" s="123">
        <f t="shared" si="126"/>
        <v>45678</v>
      </c>
      <c r="EG120" s="124">
        <f t="shared" si="127"/>
        <v>45683</v>
      </c>
      <c r="EH120" s="124"/>
      <c r="EI120" s="124">
        <v>45862</v>
      </c>
      <c r="EJ120" s="124">
        <v>45873</v>
      </c>
      <c r="EK120" s="119">
        <f t="shared" si="58"/>
        <v>12</v>
      </c>
      <c r="EL120" s="570"/>
      <c r="EM120" s="116">
        <f t="shared" si="128"/>
        <v>45684</v>
      </c>
      <c r="EN120" s="95">
        <f t="shared" si="129"/>
        <v>45687</v>
      </c>
      <c r="EO120" s="95"/>
      <c r="EP120" s="95">
        <v>45874</v>
      </c>
      <c r="EQ120" s="95">
        <v>45876</v>
      </c>
      <c r="ER120" s="119">
        <f t="shared" si="59"/>
        <v>3</v>
      </c>
      <c r="ES120" s="570"/>
      <c r="ET120" s="116">
        <f t="shared" si="130"/>
        <v>45607</v>
      </c>
      <c r="EU120" s="95">
        <f t="shared" si="131"/>
        <v>45609</v>
      </c>
      <c r="EV120" s="95"/>
      <c r="EW120" s="95">
        <v>45848</v>
      </c>
      <c r="EX120" s="95">
        <v>45848</v>
      </c>
      <c r="EY120" s="119">
        <f t="shared" si="60"/>
        <v>1</v>
      </c>
      <c r="EZ120" s="570"/>
      <c r="FA120" s="116">
        <f t="shared" si="132"/>
        <v>45659</v>
      </c>
      <c r="FB120" s="95">
        <f t="shared" si="133"/>
        <v>45666</v>
      </c>
      <c r="FC120" s="95"/>
      <c r="FD120" s="95">
        <v>45761</v>
      </c>
      <c r="FE120" s="95">
        <v>45791</v>
      </c>
      <c r="FF120" s="119">
        <f t="shared" si="61"/>
        <v>31</v>
      </c>
      <c r="FG120" s="570"/>
      <c r="FH120" s="116">
        <v>45660</v>
      </c>
      <c r="FI120" s="95">
        <f t="shared" si="71"/>
        <v>45675</v>
      </c>
      <c r="FJ120" s="95"/>
      <c r="FK120" s="95">
        <v>45747</v>
      </c>
      <c r="FL120" s="95">
        <v>45777</v>
      </c>
      <c r="FM120" s="119">
        <f t="shared" si="62"/>
        <v>31</v>
      </c>
      <c r="FN120" s="144"/>
      <c r="FO120" s="155">
        <f t="shared" si="67"/>
        <v>45666</v>
      </c>
      <c r="FP120" s="95">
        <f t="shared" si="68"/>
        <v>45669</v>
      </c>
      <c r="FQ120" s="121"/>
      <c r="FR120" s="95">
        <v>45864</v>
      </c>
      <c r="FS120" s="95">
        <v>45889</v>
      </c>
      <c r="FT120" s="119">
        <f t="shared" si="63"/>
        <v>26</v>
      </c>
      <c r="FU120" s="570"/>
      <c r="FV120" s="116">
        <f t="shared" si="69"/>
        <v>45687</v>
      </c>
      <c r="FW120" s="95">
        <f t="shared" si="70"/>
        <v>45688</v>
      </c>
      <c r="FX120" s="117"/>
      <c r="FY120" s="95">
        <v>45890</v>
      </c>
      <c r="FZ120" s="95">
        <v>45890</v>
      </c>
      <c r="GA120" s="119">
        <f t="shared" si="64"/>
        <v>1</v>
      </c>
      <c r="GB120" s="570"/>
      <c r="GC120" s="437"/>
      <c r="GD120" s="575"/>
      <c r="GE120" s="572">
        <v>45717</v>
      </c>
      <c r="GG120" s="68"/>
    </row>
    <row r="121" spans="1:189" ht="16.5" customHeight="1" x14ac:dyDescent="0.25">
      <c r="A121" s="564" t="s">
        <v>460</v>
      </c>
      <c r="B121" s="73">
        <f t="shared" si="65"/>
        <v>117</v>
      </c>
      <c r="C121" s="75" t="s">
        <v>33</v>
      </c>
      <c r="D121" s="75" t="s">
        <v>1837</v>
      </c>
      <c r="E121" s="73" t="s">
        <v>1944</v>
      </c>
      <c r="F121" s="565" t="s">
        <v>2160</v>
      </c>
      <c r="G121" s="167" t="s">
        <v>2208</v>
      </c>
      <c r="H121" s="566" t="str">
        <f>VLOOKUP('200WTG PH-II'!E121,'[1]Stone Column Progress'!$C$6:$D$205,2,0)</f>
        <v>Bauer</v>
      </c>
      <c r="I121" s="574" t="s">
        <v>390</v>
      </c>
      <c r="J121" s="568">
        <v>535657</v>
      </c>
      <c r="K121" s="569">
        <v>2671681</v>
      </c>
      <c r="L121" s="116">
        <v>45298</v>
      </c>
      <c r="M121" s="95">
        <v>45322</v>
      </c>
      <c r="N121" s="128"/>
      <c r="O121" s="95">
        <v>45298</v>
      </c>
      <c r="P121" s="95">
        <v>45322</v>
      </c>
      <c r="Q121" s="588"/>
      <c r="R121" s="118">
        <f>VLOOKUP(E121,'[1]Stone Column Progress'!$C$6:$K$205,6,0)</f>
        <v>199</v>
      </c>
      <c r="S121" s="73">
        <f>VLOOKUP(E121,'[1]Stone Column Progress'!$C$6:$K$205,8,0)</f>
        <v>199</v>
      </c>
      <c r="T121" s="95">
        <v>45559</v>
      </c>
      <c r="U121" s="95">
        <v>45565</v>
      </c>
      <c r="V121" s="128"/>
      <c r="W121" s="95">
        <v>45642</v>
      </c>
      <c r="X121" s="95">
        <v>45647</v>
      </c>
      <c r="Y121" s="119">
        <f t="shared" si="43"/>
        <v>6</v>
      </c>
      <c r="Z121" s="144"/>
      <c r="AA121" s="122"/>
      <c r="AB121" s="95"/>
      <c r="AC121" s="129"/>
      <c r="AD121" s="128"/>
      <c r="AE121" s="129"/>
      <c r="AF121" s="129"/>
      <c r="AG121" s="588"/>
      <c r="AH121" s="116">
        <v>45571</v>
      </c>
      <c r="AI121" s="95">
        <f t="shared" si="110"/>
        <v>45572</v>
      </c>
      <c r="AJ121" s="117"/>
      <c r="AK121" s="95">
        <v>45657</v>
      </c>
      <c r="AL121" s="95">
        <v>45660</v>
      </c>
      <c r="AM121" s="119">
        <f t="shared" si="44"/>
        <v>4</v>
      </c>
      <c r="AN121" s="588"/>
      <c r="AO121" s="158">
        <f t="shared" si="111"/>
        <v>45573</v>
      </c>
      <c r="AP121" s="130">
        <f t="shared" si="112"/>
        <v>45574</v>
      </c>
      <c r="AQ121" s="130"/>
      <c r="AR121" s="130">
        <v>45663</v>
      </c>
      <c r="AS121" s="130">
        <v>45663</v>
      </c>
      <c r="AT121" s="119">
        <f t="shared" si="45"/>
        <v>1</v>
      </c>
      <c r="AU121" s="588"/>
      <c r="AV121" s="116">
        <f t="shared" si="113"/>
        <v>45575</v>
      </c>
      <c r="AW121" s="95">
        <f t="shared" si="114"/>
        <v>45575</v>
      </c>
      <c r="AX121" s="128"/>
      <c r="AY121" s="95">
        <v>45665</v>
      </c>
      <c r="AZ121" s="95">
        <v>45665</v>
      </c>
      <c r="BA121" s="119">
        <f t="shared" si="46"/>
        <v>1</v>
      </c>
      <c r="BB121" s="146"/>
      <c r="BC121" s="155">
        <f t="shared" si="115"/>
        <v>45576</v>
      </c>
      <c r="BD121" s="95">
        <f t="shared" si="116"/>
        <v>45577</v>
      </c>
      <c r="BE121" s="95"/>
      <c r="BF121" s="95">
        <v>45668</v>
      </c>
      <c r="BG121" s="95">
        <v>45671</v>
      </c>
      <c r="BH121" s="119">
        <f t="shared" si="47"/>
        <v>4</v>
      </c>
      <c r="BI121" s="588"/>
      <c r="BJ121" s="116">
        <f t="shared" si="117"/>
        <v>45578</v>
      </c>
      <c r="BK121" s="120">
        <f t="shared" si="118"/>
        <v>45585</v>
      </c>
      <c r="BL121" s="95"/>
      <c r="BM121" s="155">
        <v>45672</v>
      </c>
      <c r="BN121" s="95">
        <v>45687</v>
      </c>
      <c r="BO121" s="119">
        <f>IF(ISBLANK(BN121),"",BN121-BM121+1)</f>
        <v>16</v>
      </c>
      <c r="BP121" s="588"/>
      <c r="BQ121" s="116">
        <f t="shared" si="119"/>
        <v>45586</v>
      </c>
      <c r="BR121" s="95">
        <f t="shared" si="120"/>
        <v>45587</v>
      </c>
      <c r="BS121" s="95"/>
      <c r="BT121" s="95">
        <v>45688</v>
      </c>
      <c r="BU121" s="95">
        <v>45688</v>
      </c>
      <c r="BV121" s="119">
        <f t="shared" si="66"/>
        <v>1</v>
      </c>
      <c r="BW121" s="119">
        <f t="shared" si="49"/>
        <v>32</v>
      </c>
      <c r="BX121" s="588"/>
      <c r="BY121" s="116">
        <f t="shared" si="121"/>
        <v>45589</v>
      </c>
      <c r="BZ121" s="95">
        <f t="shared" si="134"/>
        <v>45595</v>
      </c>
      <c r="CA121" s="151"/>
      <c r="CB121" s="95">
        <v>45699</v>
      </c>
      <c r="CC121" s="95">
        <v>45790</v>
      </c>
      <c r="CD121" s="119">
        <f t="shared" si="50"/>
        <v>92</v>
      </c>
      <c r="CE121" s="588"/>
      <c r="CF121" s="116">
        <f t="shared" si="122"/>
        <v>45589</v>
      </c>
      <c r="CG121" s="95">
        <f t="shared" si="122"/>
        <v>45595</v>
      </c>
      <c r="CH121" s="95"/>
      <c r="CI121" s="95">
        <v>45695</v>
      </c>
      <c r="CJ121" s="95">
        <v>45695</v>
      </c>
      <c r="CK121" s="119">
        <f t="shared" si="51"/>
        <v>1</v>
      </c>
      <c r="CL121" s="119"/>
      <c r="CM121" s="119"/>
      <c r="CN121" s="588"/>
      <c r="CO121" s="116">
        <f t="shared" si="135"/>
        <v>45583</v>
      </c>
      <c r="CP121" s="95">
        <f t="shared" si="136"/>
        <v>45597</v>
      </c>
      <c r="CQ121" s="128"/>
      <c r="CR121" s="95">
        <v>45693</v>
      </c>
      <c r="CS121" s="95">
        <v>45725</v>
      </c>
      <c r="CT121" s="119">
        <f t="shared" si="52"/>
        <v>33</v>
      </c>
      <c r="CU121" s="588"/>
      <c r="CV121" s="116">
        <v>45666</v>
      </c>
      <c r="CW121" s="95">
        <v>45672</v>
      </c>
      <c r="CX121" s="128"/>
      <c r="CY121" s="95">
        <v>45636</v>
      </c>
      <c r="CZ121" s="95">
        <v>45645</v>
      </c>
      <c r="DA121" s="119">
        <f t="shared" si="53"/>
        <v>10</v>
      </c>
      <c r="DB121" s="588"/>
      <c r="DC121" s="116">
        <v>45651</v>
      </c>
      <c r="DD121" s="95">
        <v>45656</v>
      </c>
      <c r="DE121" s="128"/>
      <c r="DF121" s="95">
        <v>45679</v>
      </c>
      <c r="DG121" s="95">
        <v>45696</v>
      </c>
      <c r="DH121" s="119">
        <f t="shared" si="54"/>
        <v>18</v>
      </c>
      <c r="DI121" s="146"/>
      <c r="DJ121" s="156" t="str">
        <f>_xlfn.XLOOKUP(E121,[1]CranePad!$D$4:$D$203,[1]CranePad!$E$4:$E$203,0,0,1)</f>
        <v>HARSH</v>
      </c>
      <c r="DK121" s="155">
        <v>45657</v>
      </c>
      <c r="DL121" s="95">
        <v>45663</v>
      </c>
      <c r="DM121" s="95"/>
      <c r="DN121" s="95">
        <v>45655</v>
      </c>
      <c r="DO121" s="95">
        <v>45684</v>
      </c>
      <c r="DP121" s="119">
        <f t="shared" si="55"/>
        <v>30</v>
      </c>
      <c r="DQ121" s="588"/>
      <c r="DR121" s="123">
        <v>45670</v>
      </c>
      <c r="DS121" s="124">
        <f t="shared" si="123"/>
        <v>45677</v>
      </c>
      <c r="DT121" s="124"/>
      <c r="DU121" s="124">
        <v>45733</v>
      </c>
      <c r="DV121" s="124">
        <v>45745</v>
      </c>
      <c r="DW121" s="119">
        <f t="shared" si="56"/>
        <v>13</v>
      </c>
      <c r="DX121" s="588"/>
      <c r="DY121" s="123">
        <f t="shared" si="124"/>
        <v>45599</v>
      </c>
      <c r="DZ121" s="124">
        <f t="shared" si="125"/>
        <v>45607</v>
      </c>
      <c r="EA121" s="124"/>
      <c r="EB121" s="124">
        <v>45813</v>
      </c>
      <c r="EC121" s="124">
        <v>45876</v>
      </c>
      <c r="ED121" s="119">
        <f t="shared" si="57"/>
        <v>64</v>
      </c>
      <c r="EE121" s="588"/>
      <c r="EF121" s="123">
        <f t="shared" si="126"/>
        <v>45679</v>
      </c>
      <c r="EG121" s="124">
        <f t="shared" si="127"/>
        <v>45684</v>
      </c>
      <c r="EH121" s="124"/>
      <c r="EI121" s="124">
        <v>45752</v>
      </c>
      <c r="EJ121" s="124">
        <v>45755</v>
      </c>
      <c r="EK121" s="119">
        <f t="shared" si="58"/>
        <v>4</v>
      </c>
      <c r="EL121" s="588"/>
      <c r="EM121" s="116">
        <f t="shared" si="128"/>
        <v>45685</v>
      </c>
      <c r="EN121" s="95">
        <f t="shared" si="129"/>
        <v>45688</v>
      </c>
      <c r="EO121" s="95"/>
      <c r="EP121" s="95">
        <v>45756</v>
      </c>
      <c r="EQ121" s="95">
        <v>45767</v>
      </c>
      <c r="ER121" s="119">
        <f t="shared" si="59"/>
        <v>12</v>
      </c>
      <c r="ES121" s="579" t="s">
        <v>2258</v>
      </c>
      <c r="ET121" s="116">
        <f t="shared" si="130"/>
        <v>45609</v>
      </c>
      <c r="EU121" s="95">
        <f t="shared" si="131"/>
        <v>45611</v>
      </c>
      <c r="EV121" s="95"/>
      <c r="EW121" s="95">
        <v>45850</v>
      </c>
      <c r="EX121" s="95">
        <v>45850</v>
      </c>
      <c r="EY121" s="119">
        <f t="shared" si="60"/>
        <v>1</v>
      </c>
      <c r="EZ121" s="588"/>
      <c r="FA121" s="116">
        <f t="shared" si="132"/>
        <v>45660</v>
      </c>
      <c r="FB121" s="95">
        <f t="shared" si="133"/>
        <v>45667</v>
      </c>
      <c r="FC121" s="95"/>
      <c r="FD121" s="95">
        <v>45681</v>
      </c>
      <c r="FE121" s="95">
        <v>45782</v>
      </c>
      <c r="FF121" s="119">
        <f t="shared" si="61"/>
        <v>102</v>
      </c>
      <c r="FG121" s="588"/>
      <c r="FH121" s="116">
        <v>45660</v>
      </c>
      <c r="FI121" s="95">
        <f t="shared" si="71"/>
        <v>45675</v>
      </c>
      <c r="FJ121" s="95"/>
      <c r="FK121" s="95">
        <v>45747</v>
      </c>
      <c r="FL121" s="95">
        <v>45777</v>
      </c>
      <c r="FM121" s="119">
        <f t="shared" si="62"/>
        <v>31</v>
      </c>
      <c r="FN121" s="146"/>
      <c r="FO121" s="155">
        <f t="shared" si="67"/>
        <v>45667</v>
      </c>
      <c r="FP121" s="95">
        <f t="shared" si="68"/>
        <v>45670</v>
      </c>
      <c r="FQ121" s="128"/>
      <c r="FR121" s="95">
        <v>45874</v>
      </c>
      <c r="FS121" s="95">
        <v>45893</v>
      </c>
      <c r="FT121" s="119">
        <f t="shared" si="63"/>
        <v>20</v>
      </c>
      <c r="FU121" s="588"/>
      <c r="FV121" s="116">
        <f t="shared" si="69"/>
        <v>45688</v>
      </c>
      <c r="FW121" s="95">
        <f t="shared" si="70"/>
        <v>45689</v>
      </c>
      <c r="FX121" s="128"/>
      <c r="FY121" s="95">
        <v>45895</v>
      </c>
      <c r="FZ121" s="95">
        <v>45896</v>
      </c>
      <c r="GA121" s="119">
        <f t="shared" si="64"/>
        <v>2</v>
      </c>
      <c r="GB121" s="588"/>
      <c r="GC121" s="436"/>
      <c r="GD121" s="122"/>
      <c r="GE121" s="572">
        <v>45717</v>
      </c>
    </row>
    <row r="122" spans="1:189" ht="16.5" customHeight="1" x14ac:dyDescent="0.25">
      <c r="A122" s="564" t="s">
        <v>407</v>
      </c>
      <c r="B122" s="73">
        <f t="shared" si="65"/>
        <v>118</v>
      </c>
      <c r="C122" s="75" t="s">
        <v>33</v>
      </c>
      <c r="D122" s="75" t="s">
        <v>1837</v>
      </c>
      <c r="E122" s="73" t="s">
        <v>1945</v>
      </c>
      <c r="F122" s="565" t="s">
        <v>2160</v>
      </c>
      <c r="G122" s="167" t="s">
        <v>2216</v>
      </c>
      <c r="H122" s="566" t="str">
        <f>VLOOKUP('200WTG PH-II'!E122,'[1]Stone Column Progress'!$C$6:$D$205,2,0)</f>
        <v>Menard</v>
      </c>
      <c r="I122" s="574" t="s">
        <v>390</v>
      </c>
      <c r="J122" s="568">
        <v>536491</v>
      </c>
      <c r="K122" s="569">
        <v>2671416</v>
      </c>
      <c r="L122" s="116">
        <v>45298</v>
      </c>
      <c r="M122" s="95">
        <v>45322</v>
      </c>
      <c r="N122" s="128"/>
      <c r="O122" s="95">
        <v>45298</v>
      </c>
      <c r="P122" s="95">
        <v>45322</v>
      </c>
      <c r="Q122" s="588"/>
      <c r="R122" s="118">
        <f>VLOOKUP(E122,'[1]Stone Column Progress'!$C$6:$K$205,6,0)</f>
        <v>199</v>
      </c>
      <c r="S122" s="73">
        <f>VLOOKUP(E122,'[1]Stone Column Progress'!$C$6:$K$205,8,0)</f>
        <v>199</v>
      </c>
      <c r="T122" s="95">
        <v>45561</v>
      </c>
      <c r="U122" s="95">
        <v>45568</v>
      </c>
      <c r="V122" s="128"/>
      <c r="W122" s="95">
        <v>45629</v>
      </c>
      <c r="X122" s="95">
        <v>45637</v>
      </c>
      <c r="Y122" s="119">
        <f t="shared" si="43"/>
        <v>9</v>
      </c>
      <c r="Z122" s="144"/>
      <c r="AA122" s="122"/>
      <c r="AB122" s="95"/>
      <c r="AC122" s="129"/>
      <c r="AD122" s="128"/>
      <c r="AE122" s="129"/>
      <c r="AF122" s="129"/>
      <c r="AG122" s="588"/>
      <c r="AH122" s="116">
        <v>45573</v>
      </c>
      <c r="AI122" s="95">
        <f t="shared" si="110"/>
        <v>45574</v>
      </c>
      <c r="AJ122" s="117"/>
      <c r="AK122" s="95">
        <v>45640</v>
      </c>
      <c r="AL122" s="95">
        <v>45649</v>
      </c>
      <c r="AM122" s="119">
        <f t="shared" si="44"/>
        <v>10</v>
      </c>
      <c r="AN122" s="579"/>
      <c r="AO122" s="158">
        <f t="shared" si="111"/>
        <v>45575</v>
      </c>
      <c r="AP122" s="130">
        <f t="shared" si="112"/>
        <v>45576</v>
      </c>
      <c r="AQ122" s="130"/>
      <c r="AR122" s="130">
        <v>45649</v>
      </c>
      <c r="AS122" s="130">
        <v>45651</v>
      </c>
      <c r="AT122" s="119">
        <f t="shared" si="45"/>
        <v>3</v>
      </c>
      <c r="AU122" s="588"/>
      <c r="AV122" s="116">
        <f t="shared" si="113"/>
        <v>45577</v>
      </c>
      <c r="AW122" s="95">
        <f t="shared" si="114"/>
        <v>45577</v>
      </c>
      <c r="AX122" s="128"/>
      <c r="AY122" s="95">
        <v>45651</v>
      </c>
      <c r="AZ122" s="95">
        <v>45651</v>
      </c>
      <c r="BA122" s="119">
        <f t="shared" si="46"/>
        <v>1</v>
      </c>
      <c r="BB122" s="146"/>
      <c r="BC122" s="155">
        <f t="shared" si="115"/>
        <v>45578</v>
      </c>
      <c r="BD122" s="95">
        <f t="shared" si="116"/>
        <v>45579</v>
      </c>
      <c r="BE122" s="95"/>
      <c r="BF122" s="95">
        <v>45657</v>
      </c>
      <c r="BG122" s="95">
        <v>45657</v>
      </c>
      <c r="BH122" s="119">
        <f t="shared" si="47"/>
        <v>1</v>
      </c>
      <c r="BI122" s="588"/>
      <c r="BJ122" s="116">
        <f t="shared" si="117"/>
        <v>45580</v>
      </c>
      <c r="BK122" s="95">
        <f t="shared" si="118"/>
        <v>45587</v>
      </c>
      <c r="BL122" s="168"/>
      <c r="BM122" s="95">
        <v>45660</v>
      </c>
      <c r="BN122" s="95">
        <v>45666</v>
      </c>
      <c r="BO122" s="119">
        <f t="shared" si="48"/>
        <v>7</v>
      </c>
      <c r="BP122" s="588"/>
      <c r="BQ122" s="116">
        <f t="shared" si="119"/>
        <v>45588</v>
      </c>
      <c r="BR122" s="95">
        <f t="shared" si="120"/>
        <v>45589</v>
      </c>
      <c r="BS122" s="95"/>
      <c r="BT122" s="95">
        <v>45667</v>
      </c>
      <c r="BU122" s="95">
        <v>45668</v>
      </c>
      <c r="BV122" s="119">
        <f t="shared" si="66"/>
        <v>2</v>
      </c>
      <c r="BW122" s="119">
        <f t="shared" si="49"/>
        <v>29</v>
      </c>
      <c r="BX122" s="588"/>
      <c r="BY122" s="116">
        <f t="shared" si="121"/>
        <v>45591</v>
      </c>
      <c r="BZ122" s="95">
        <f t="shared" si="134"/>
        <v>45597</v>
      </c>
      <c r="CA122" s="151"/>
      <c r="CB122" s="95">
        <v>45675</v>
      </c>
      <c r="CC122" s="95">
        <v>45791</v>
      </c>
      <c r="CD122" s="119">
        <f t="shared" si="50"/>
        <v>117</v>
      </c>
      <c r="CE122" s="588"/>
      <c r="CF122" s="116">
        <f t="shared" si="122"/>
        <v>45591</v>
      </c>
      <c r="CG122" s="95">
        <f t="shared" si="122"/>
        <v>45597</v>
      </c>
      <c r="CH122" s="95"/>
      <c r="CI122" s="95">
        <v>45677</v>
      </c>
      <c r="CJ122" s="95">
        <v>45677</v>
      </c>
      <c r="CK122" s="119">
        <f t="shared" si="51"/>
        <v>1</v>
      </c>
      <c r="CL122" s="119"/>
      <c r="CM122" s="119"/>
      <c r="CN122" s="588"/>
      <c r="CO122" s="116">
        <f t="shared" si="135"/>
        <v>45585</v>
      </c>
      <c r="CP122" s="95">
        <f t="shared" si="136"/>
        <v>45599</v>
      </c>
      <c r="CQ122" s="128"/>
      <c r="CR122" s="95">
        <v>45671</v>
      </c>
      <c r="CS122" s="95">
        <v>45774</v>
      </c>
      <c r="CT122" s="119">
        <f t="shared" si="52"/>
        <v>104</v>
      </c>
      <c r="CU122" s="588"/>
      <c r="CV122" s="116">
        <v>45668</v>
      </c>
      <c r="CW122" s="95">
        <v>45680</v>
      </c>
      <c r="CX122" s="128"/>
      <c r="CY122" s="95">
        <v>45666</v>
      </c>
      <c r="CZ122" s="95">
        <v>45686</v>
      </c>
      <c r="DA122" s="119">
        <f t="shared" si="53"/>
        <v>21</v>
      </c>
      <c r="DB122" s="588"/>
      <c r="DC122" s="116">
        <v>45652</v>
      </c>
      <c r="DD122" s="95">
        <v>45657</v>
      </c>
      <c r="DE122" s="128"/>
      <c r="DF122" s="95">
        <v>45698</v>
      </c>
      <c r="DG122" s="95">
        <v>45712</v>
      </c>
      <c r="DH122" s="119">
        <f t="shared" si="54"/>
        <v>15</v>
      </c>
      <c r="DI122" s="146"/>
      <c r="DJ122" s="156" t="str">
        <f>_xlfn.XLOOKUP(E122,[1]CranePad!$D$4:$D$203,[1]CranePad!$E$4:$E$203,0,0,1)</f>
        <v>GP</v>
      </c>
      <c r="DK122" s="155">
        <v>45658</v>
      </c>
      <c r="DL122" s="95">
        <v>45664</v>
      </c>
      <c r="DM122" s="95"/>
      <c r="DN122" s="95">
        <v>45670</v>
      </c>
      <c r="DO122" s="95">
        <v>45703</v>
      </c>
      <c r="DP122" s="119">
        <f t="shared" si="55"/>
        <v>34</v>
      </c>
      <c r="DQ122" s="588"/>
      <c r="DR122" s="123">
        <v>45671</v>
      </c>
      <c r="DS122" s="124">
        <f t="shared" si="123"/>
        <v>45678</v>
      </c>
      <c r="DT122" s="124"/>
      <c r="DU122" s="124">
        <v>45726</v>
      </c>
      <c r="DV122" s="124">
        <v>45742</v>
      </c>
      <c r="DW122" s="119">
        <f t="shared" si="56"/>
        <v>17</v>
      </c>
      <c r="DX122" s="588"/>
      <c r="DY122" s="123">
        <f t="shared" si="124"/>
        <v>45601</v>
      </c>
      <c r="DZ122" s="124">
        <f t="shared" si="125"/>
        <v>45609</v>
      </c>
      <c r="EA122" s="124"/>
      <c r="EB122" s="124">
        <v>45777</v>
      </c>
      <c r="EC122" s="124">
        <v>45791</v>
      </c>
      <c r="ED122" s="119">
        <f t="shared" si="57"/>
        <v>15</v>
      </c>
      <c r="EE122" s="588"/>
      <c r="EF122" s="123">
        <f t="shared" si="126"/>
        <v>45680</v>
      </c>
      <c r="EG122" s="124">
        <f t="shared" si="127"/>
        <v>45685</v>
      </c>
      <c r="EH122" s="124"/>
      <c r="EI122" s="124">
        <v>45762</v>
      </c>
      <c r="EJ122" s="124">
        <v>45814</v>
      </c>
      <c r="EK122" s="119">
        <f t="shared" si="58"/>
        <v>53</v>
      </c>
      <c r="EL122" s="573" t="s">
        <v>2261</v>
      </c>
      <c r="EM122" s="116">
        <f t="shared" si="128"/>
        <v>45686</v>
      </c>
      <c r="EN122" s="95">
        <f t="shared" si="129"/>
        <v>45689</v>
      </c>
      <c r="EO122" s="95"/>
      <c r="EP122" s="95">
        <v>45815</v>
      </c>
      <c r="EQ122" s="95">
        <v>45833</v>
      </c>
      <c r="ER122" s="119">
        <f t="shared" si="59"/>
        <v>19</v>
      </c>
      <c r="ES122" s="579" t="s">
        <v>2262</v>
      </c>
      <c r="ET122" s="116">
        <f t="shared" si="130"/>
        <v>45611</v>
      </c>
      <c r="EU122" s="95">
        <f t="shared" si="131"/>
        <v>45613</v>
      </c>
      <c r="EV122" s="95"/>
      <c r="EW122" s="95">
        <v>45800</v>
      </c>
      <c r="EX122" s="95">
        <v>45800</v>
      </c>
      <c r="EY122" s="119">
        <f t="shared" si="60"/>
        <v>1</v>
      </c>
      <c r="EZ122" s="588"/>
      <c r="FA122" s="116">
        <f t="shared" si="132"/>
        <v>45661</v>
      </c>
      <c r="FB122" s="95">
        <f t="shared" si="133"/>
        <v>45668</v>
      </c>
      <c r="FC122" s="95"/>
      <c r="FD122" s="95">
        <v>45697</v>
      </c>
      <c r="FE122" s="95">
        <v>45721</v>
      </c>
      <c r="FF122" s="119">
        <f t="shared" si="61"/>
        <v>25</v>
      </c>
      <c r="FG122" s="588"/>
      <c r="FH122" s="116">
        <v>45660</v>
      </c>
      <c r="FI122" s="95">
        <f t="shared" si="71"/>
        <v>45675</v>
      </c>
      <c r="FJ122" s="95"/>
      <c r="FK122" s="95">
        <v>45747</v>
      </c>
      <c r="FL122" s="95">
        <v>45777</v>
      </c>
      <c r="FM122" s="119">
        <f t="shared" si="62"/>
        <v>31</v>
      </c>
      <c r="FN122" s="146"/>
      <c r="FO122" s="155">
        <f t="shared" si="67"/>
        <v>45668</v>
      </c>
      <c r="FP122" s="95">
        <f t="shared" si="68"/>
        <v>45671</v>
      </c>
      <c r="FQ122" s="128"/>
      <c r="FR122" s="95">
        <v>45831</v>
      </c>
      <c r="FS122" s="95">
        <v>45853</v>
      </c>
      <c r="FT122" s="119">
        <f t="shared" si="63"/>
        <v>23</v>
      </c>
      <c r="FU122" s="588"/>
      <c r="FV122" s="116">
        <f t="shared" si="69"/>
        <v>45689</v>
      </c>
      <c r="FW122" s="95">
        <f t="shared" si="70"/>
        <v>45690</v>
      </c>
      <c r="FX122" s="128"/>
      <c r="FY122" s="95">
        <v>45856</v>
      </c>
      <c r="FZ122" s="95">
        <v>45856</v>
      </c>
      <c r="GA122" s="119">
        <f t="shared" si="64"/>
        <v>1</v>
      </c>
      <c r="GB122" s="588"/>
      <c r="GC122" s="436"/>
      <c r="GD122" s="122"/>
      <c r="GE122" s="572">
        <v>45717</v>
      </c>
    </row>
    <row r="123" spans="1:189" ht="16.5" customHeight="1" x14ac:dyDescent="0.25">
      <c r="A123" s="564" t="s">
        <v>416</v>
      </c>
      <c r="B123" s="73">
        <f t="shared" si="65"/>
        <v>119</v>
      </c>
      <c r="C123" s="75" t="s">
        <v>33</v>
      </c>
      <c r="D123" s="75" t="s">
        <v>1837</v>
      </c>
      <c r="E123" s="73" t="s">
        <v>1946</v>
      </c>
      <c r="F123" s="565" t="s">
        <v>2160</v>
      </c>
      <c r="G123" s="167" t="s">
        <v>2216</v>
      </c>
      <c r="H123" s="566" t="str">
        <f>VLOOKUP('200WTG PH-II'!E123,'[1]Stone Column Progress'!$C$6:$D$205,2,0)</f>
        <v>Menard</v>
      </c>
      <c r="I123" s="574" t="s">
        <v>390</v>
      </c>
      <c r="J123" s="568">
        <v>536301</v>
      </c>
      <c r="K123" s="569">
        <v>2672403</v>
      </c>
      <c r="L123" s="116">
        <v>45409</v>
      </c>
      <c r="M123" s="95">
        <v>45413</v>
      </c>
      <c r="N123" s="128"/>
      <c r="O123" s="95">
        <v>45409</v>
      </c>
      <c r="P123" s="95">
        <v>45413</v>
      </c>
      <c r="Q123" s="588"/>
      <c r="R123" s="118">
        <f>VLOOKUP(E123,'[1]Stone Column Progress'!$C$6:$K$205,6,0)</f>
        <v>199</v>
      </c>
      <c r="S123" s="73">
        <f>VLOOKUP(E123,'[1]Stone Column Progress'!$C$6:$K$205,8,0)</f>
        <v>199</v>
      </c>
      <c r="T123" s="95">
        <v>45563</v>
      </c>
      <c r="U123" s="95">
        <v>45572</v>
      </c>
      <c r="V123" s="128"/>
      <c r="W123" s="95">
        <v>45610</v>
      </c>
      <c r="X123" s="95">
        <v>45622</v>
      </c>
      <c r="Y123" s="119">
        <f t="shared" si="43"/>
        <v>13</v>
      </c>
      <c r="Z123" s="144"/>
      <c r="AA123" s="155" t="s">
        <v>389</v>
      </c>
      <c r="AB123" s="95">
        <v>45644</v>
      </c>
      <c r="AC123" s="95">
        <v>45653</v>
      </c>
      <c r="AD123" s="117"/>
      <c r="AE123" s="95">
        <v>45650</v>
      </c>
      <c r="AF123" s="95">
        <v>45672</v>
      </c>
      <c r="AG123" s="588"/>
      <c r="AH123" s="116">
        <v>45575</v>
      </c>
      <c r="AI123" s="95">
        <f t="shared" si="110"/>
        <v>45576</v>
      </c>
      <c r="AJ123" s="117"/>
      <c r="AK123" s="95">
        <v>45679</v>
      </c>
      <c r="AL123" s="95">
        <v>45681</v>
      </c>
      <c r="AM123" s="119">
        <f t="shared" si="44"/>
        <v>3</v>
      </c>
      <c r="AN123" s="588"/>
      <c r="AO123" s="158">
        <f t="shared" si="111"/>
        <v>45577</v>
      </c>
      <c r="AP123" s="130">
        <f t="shared" si="112"/>
        <v>45578</v>
      </c>
      <c r="AQ123" s="130"/>
      <c r="AR123" s="130">
        <v>45681</v>
      </c>
      <c r="AS123" s="130">
        <v>45682</v>
      </c>
      <c r="AT123" s="119">
        <f t="shared" si="45"/>
        <v>2</v>
      </c>
      <c r="AU123" s="588"/>
      <c r="AV123" s="116">
        <f t="shared" si="113"/>
        <v>45579</v>
      </c>
      <c r="AW123" s="95">
        <f t="shared" si="114"/>
        <v>45579</v>
      </c>
      <c r="AX123" s="128"/>
      <c r="AY123" s="130">
        <v>45683</v>
      </c>
      <c r="AZ123" s="130">
        <v>45683</v>
      </c>
      <c r="BA123" s="119">
        <f t="shared" si="46"/>
        <v>1</v>
      </c>
      <c r="BB123" s="146"/>
      <c r="BC123" s="155">
        <f t="shared" si="115"/>
        <v>45580</v>
      </c>
      <c r="BD123" s="95">
        <f t="shared" si="116"/>
        <v>45581</v>
      </c>
      <c r="BE123" s="95"/>
      <c r="BF123" s="95">
        <v>45685</v>
      </c>
      <c r="BG123" s="95">
        <v>45685</v>
      </c>
      <c r="BH123" s="119">
        <f t="shared" si="47"/>
        <v>1</v>
      </c>
      <c r="BI123" s="588"/>
      <c r="BJ123" s="116">
        <f t="shared" si="117"/>
        <v>45582</v>
      </c>
      <c r="BK123" s="95">
        <f t="shared" si="118"/>
        <v>45589</v>
      </c>
      <c r="BL123" s="95"/>
      <c r="BM123" s="95">
        <v>45685</v>
      </c>
      <c r="BN123" s="95">
        <v>45688</v>
      </c>
      <c r="BO123" s="119">
        <f t="shared" si="48"/>
        <v>4</v>
      </c>
      <c r="BP123" s="588"/>
      <c r="BQ123" s="116">
        <f t="shared" si="119"/>
        <v>45590</v>
      </c>
      <c r="BR123" s="95">
        <f t="shared" si="120"/>
        <v>45591</v>
      </c>
      <c r="BS123" s="95"/>
      <c r="BT123" s="95">
        <v>45689</v>
      </c>
      <c r="BU123" s="95">
        <v>45689</v>
      </c>
      <c r="BV123" s="119">
        <f t="shared" si="66"/>
        <v>1</v>
      </c>
      <c r="BW123" s="119">
        <f t="shared" si="49"/>
        <v>11</v>
      </c>
      <c r="BX123" s="588"/>
      <c r="BY123" s="116">
        <f t="shared" si="121"/>
        <v>45593</v>
      </c>
      <c r="BZ123" s="95">
        <f t="shared" si="134"/>
        <v>45599</v>
      </c>
      <c r="CA123" s="151"/>
      <c r="CB123" s="95">
        <v>45694</v>
      </c>
      <c r="CC123" s="95">
        <v>45818</v>
      </c>
      <c r="CD123" s="119">
        <f t="shared" si="50"/>
        <v>125</v>
      </c>
      <c r="CE123" s="588"/>
      <c r="CF123" s="116">
        <f t="shared" si="122"/>
        <v>45593</v>
      </c>
      <c r="CG123" s="95">
        <f t="shared" si="122"/>
        <v>45599</v>
      </c>
      <c r="CH123" s="95"/>
      <c r="CI123" s="95">
        <v>45698</v>
      </c>
      <c r="CJ123" s="95">
        <v>45698</v>
      </c>
      <c r="CK123" s="119">
        <f t="shared" si="51"/>
        <v>1</v>
      </c>
      <c r="CL123" s="119"/>
      <c r="CM123" s="119"/>
      <c r="CN123" s="588"/>
      <c r="CO123" s="116">
        <f t="shared" si="135"/>
        <v>45587</v>
      </c>
      <c r="CP123" s="95">
        <f t="shared" si="136"/>
        <v>45601</v>
      </c>
      <c r="CQ123" s="128"/>
      <c r="CR123" s="95">
        <v>45681</v>
      </c>
      <c r="CS123" s="95">
        <v>45789</v>
      </c>
      <c r="CT123" s="119">
        <f t="shared" si="52"/>
        <v>109</v>
      </c>
      <c r="CU123" s="588"/>
      <c r="CV123" s="116">
        <v>45673</v>
      </c>
      <c r="CW123" s="95">
        <v>45679</v>
      </c>
      <c r="CX123" s="128"/>
      <c r="CY123" s="95" t="s">
        <v>2142</v>
      </c>
      <c r="CZ123" s="95" t="s">
        <v>2142</v>
      </c>
      <c r="DA123" s="119" t="e">
        <f t="shared" si="53"/>
        <v>#VALUE!</v>
      </c>
      <c r="DB123" s="588"/>
      <c r="DC123" s="116">
        <v>45654</v>
      </c>
      <c r="DD123" s="95">
        <v>45659</v>
      </c>
      <c r="DE123" s="128"/>
      <c r="DF123" s="95">
        <v>45737</v>
      </c>
      <c r="DG123" s="95">
        <v>45750</v>
      </c>
      <c r="DH123" s="119">
        <f t="shared" si="54"/>
        <v>14</v>
      </c>
      <c r="DI123" s="146"/>
      <c r="DJ123" s="156" t="str">
        <f>_xlfn.XLOOKUP(E123,[1]CranePad!$D$4:$D$203,[1]CranePad!$E$4:$E$203,0,0,1)</f>
        <v>SS Jadeja</v>
      </c>
      <c r="DK123" s="155">
        <v>45660</v>
      </c>
      <c r="DL123" s="95">
        <v>45666</v>
      </c>
      <c r="DM123" s="95"/>
      <c r="DN123" s="95">
        <v>45668</v>
      </c>
      <c r="DO123" s="95">
        <v>45751</v>
      </c>
      <c r="DP123" s="119">
        <f t="shared" si="55"/>
        <v>84</v>
      </c>
      <c r="DQ123" s="588"/>
      <c r="DR123" s="123">
        <v>45673</v>
      </c>
      <c r="DS123" s="124">
        <f t="shared" si="123"/>
        <v>45680</v>
      </c>
      <c r="DT123" s="124"/>
      <c r="DU123" s="124">
        <v>45752</v>
      </c>
      <c r="DV123" s="124">
        <v>45779</v>
      </c>
      <c r="DW123" s="119">
        <f t="shared" si="56"/>
        <v>28</v>
      </c>
      <c r="DY123" s="123">
        <f t="shared" si="124"/>
        <v>45603</v>
      </c>
      <c r="DZ123" s="124">
        <f t="shared" si="125"/>
        <v>45611</v>
      </c>
      <c r="EA123" s="124"/>
      <c r="EB123" s="124">
        <v>45795</v>
      </c>
      <c r="EC123" s="124">
        <v>45825</v>
      </c>
      <c r="ED123" s="119">
        <f t="shared" si="57"/>
        <v>31</v>
      </c>
      <c r="EE123" s="588"/>
      <c r="EF123" s="123">
        <f t="shared" si="126"/>
        <v>45682</v>
      </c>
      <c r="EG123" s="124">
        <f t="shared" si="127"/>
        <v>45687</v>
      </c>
      <c r="EH123" s="124"/>
      <c r="EI123" s="124">
        <v>45785</v>
      </c>
      <c r="EJ123" s="124">
        <v>45794</v>
      </c>
      <c r="EK123" s="119">
        <f t="shared" si="58"/>
        <v>10</v>
      </c>
      <c r="EL123" s="588"/>
      <c r="EM123" s="116">
        <f t="shared" si="128"/>
        <v>45688</v>
      </c>
      <c r="EN123" s="95">
        <f t="shared" si="129"/>
        <v>45691</v>
      </c>
      <c r="EO123" s="95"/>
      <c r="EP123" s="95">
        <v>45795</v>
      </c>
      <c r="EQ123" s="95">
        <v>45796</v>
      </c>
      <c r="ER123" s="119">
        <f t="shared" si="59"/>
        <v>2</v>
      </c>
      <c r="ES123" s="588"/>
      <c r="ET123" s="116">
        <f t="shared" si="130"/>
        <v>45613</v>
      </c>
      <c r="EU123" s="95">
        <f t="shared" si="131"/>
        <v>45615</v>
      </c>
      <c r="EV123" s="95"/>
      <c r="EW123" s="95">
        <v>45819</v>
      </c>
      <c r="EX123" s="95">
        <v>45819</v>
      </c>
      <c r="EY123" s="119">
        <f t="shared" si="60"/>
        <v>1</v>
      </c>
      <c r="EZ123" s="588"/>
      <c r="FA123" s="116">
        <f t="shared" si="132"/>
        <v>45663</v>
      </c>
      <c r="FB123" s="95">
        <f t="shared" si="133"/>
        <v>45670</v>
      </c>
      <c r="FC123" s="95"/>
      <c r="FD123" s="95">
        <v>45724</v>
      </c>
      <c r="FE123" s="95">
        <v>45751</v>
      </c>
      <c r="FF123" s="119">
        <f t="shared" si="61"/>
        <v>28</v>
      </c>
      <c r="FG123" s="588"/>
      <c r="FH123" s="116">
        <v>45660</v>
      </c>
      <c r="FI123" s="95">
        <f t="shared" si="71"/>
        <v>45675</v>
      </c>
      <c r="FJ123" s="95"/>
      <c r="FK123" s="95">
        <v>45747</v>
      </c>
      <c r="FL123" s="95">
        <v>45777</v>
      </c>
      <c r="FM123" s="119">
        <f t="shared" si="62"/>
        <v>31</v>
      </c>
      <c r="FN123" s="146"/>
      <c r="FO123" s="155">
        <f t="shared" si="67"/>
        <v>45670</v>
      </c>
      <c r="FP123" s="95">
        <f t="shared" si="68"/>
        <v>45673</v>
      </c>
      <c r="FQ123" s="128"/>
      <c r="FR123" s="95">
        <v>45831</v>
      </c>
      <c r="FS123" s="95">
        <v>45853</v>
      </c>
      <c r="FT123" s="119">
        <f t="shared" si="63"/>
        <v>23</v>
      </c>
      <c r="FU123" s="588"/>
      <c r="FV123" s="116">
        <f t="shared" si="69"/>
        <v>45691</v>
      </c>
      <c r="FW123" s="95">
        <f t="shared" si="70"/>
        <v>45692</v>
      </c>
      <c r="FX123" s="128"/>
      <c r="FY123" s="95">
        <v>45855</v>
      </c>
      <c r="FZ123" s="95">
        <v>45856</v>
      </c>
      <c r="GA123" s="119">
        <f t="shared" si="64"/>
        <v>2</v>
      </c>
      <c r="GB123" s="588"/>
      <c r="GC123" s="436"/>
      <c r="GD123" s="122"/>
      <c r="GE123" s="572">
        <v>45717</v>
      </c>
    </row>
    <row r="124" spans="1:189" ht="16.5" customHeight="1" x14ac:dyDescent="0.25">
      <c r="A124" s="564" t="s">
        <v>396</v>
      </c>
      <c r="B124" s="73">
        <f t="shared" si="65"/>
        <v>120</v>
      </c>
      <c r="C124" s="75" t="s">
        <v>33</v>
      </c>
      <c r="D124" s="75" t="s">
        <v>1837</v>
      </c>
      <c r="E124" s="73" t="s">
        <v>1948</v>
      </c>
      <c r="F124" s="565" t="s">
        <v>2160</v>
      </c>
      <c r="G124" s="167" t="s">
        <v>2208</v>
      </c>
      <c r="H124" s="566" t="str">
        <f>VLOOKUP('200WTG PH-II'!E124,'[1]Stone Column Progress'!$C$6:$D$205,2,0)</f>
        <v>Bauer</v>
      </c>
      <c r="I124" s="574" t="s">
        <v>390</v>
      </c>
      <c r="J124" s="568">
        <v>535468</v>
      </c>
      <c r="K124" s="569">
        <v>2672667</v>
      </c>
      <c r="L124" s="116">
        <v>45410</v>
      </c>
      <c r="M124" s="95">
        <v>45413</v>
      </c>
      <c r="N124" s="128"/>
      <c r="O124" s="95">
        <v>45410</v>
      </c>
      <c r="P124" s="95">
        <v>45413</v>
      </c>
      <c r="Q124" s="588"/>
      <c r="R124" s="118">
        <f>VLOOKUP(E124,'[1]Stone Column Progress'!$C$6:$K$205,6,0)</f>
        <v>199</v>
      </c>
      <c r="S124" s="73">
        <f>VLOOKUP(E124,'[1]Stone Column Progress'!$C$6:$K$205,8,0)</f>
        <v>199</v>
      </c>
      <c r="T124" s="95">
        <v>45568</v>
      </c>
      <c r="U124" s="95">
        <v>45575</v>
      </c>
      <c r="V124" s="128"/>
      <c r="W124" s="95">
        <v>45628</v>
      </c>
      <c r="X124" s="95">
        <v>45642</v>
      </c>
      <c r="Y124" s="119">
        <f t="shared" si="43"/>
        <v>15</v>
      </c>
      <c r="Z124" s="144"/>
      <c r="AA124" s="122"/>
      <c r="AB124" s="95"/>
      <c r="AC124" s="95"/>
      <c r="AD124" s="128"/>
      <c r="AE124" s="129"/>
      <c r="AF124" s="129"/>
      <c r="AG124" s="588"/>
      <c r="AH124" s="116">
        <v>45581</v>
      </c>
      <c r="AI124" s="95">
        <f t="shared" si="110"/>
        <v>45582</v>
      </c>
      <c r="AJ124" s="117"/>
      <c r="AK124" s="95">
        <v>45646</v>
      </c>
      <c r="AL124" s="95">
        <v>45650</v>
      </c>
      <c r="AM124" s="119">
        <f t="shared" si="44"/>
        <v>5</v>
      </c>
      <c r="AN124" s="588"/>
      <c r="AO124" s="158">
        <f t="shared" si="111"/>
        <v>45583</v>
      </c>
      <c r="AP124" s="130">
        <f t="shared" si="112"/>
        <v>45584</v>
      </c>
      <c r="AQ124" s="130"/>
      <c r="AR124" s="130">
        <v>45651</v>
      </c>
      <c r="AS124" s="130">
        <v>45651</v>
      </c>
      <c r="AT124" s="119">
        <f t="shared" si="45"/>
        <v>1</v>
      </c>
      <c r="AU124" s="588"/>
      <c r="AV124" s="116">
        <f t="shared" si="113"/>
        <v>45585</v>
      </c>
      <c r="AW124" s="95">
        <f t="shared" si="114"/>
        <v>45585</v>
      </c>
      <c r="AX124" s="128"/>
      <c r="AY124" s="95">
        <v>45652</v>
      </c>
      <c r="AZ124" s="95">
        <v>45652</v>
      </c>
      <c r="BA124" s="119">
        <f t="shared" si="46"/>
        <v>1</v>
      </c>
      <c r="BB124" s="146"/>
      <c r="BC124" s="155">
        <f t="shared" si="115"/>
        <v>45586</v>
      </c>
      <c r="BD124" s="95">
        <f t="shared" si="116"/>
        <v>45587</v>
      </c>
      <c r="BE124" s="95"/>
      <c r="BF124" s="95">
        <v>45655</v>
      </c>
      <c r="BG124" s="95">
        <v>45657</v>
      </c>
      <c r="BH124" s="119">
        <f t="shared" si="47"/>
        <v>3</v>
      </c>
      <c r="BI124" s="588"/>
      <c r="BJ124" s="116">
        <f t="shared" si="117"/>
        <v>45588</v>
      </c>
      <c r="BK124" s="95">
        <f t="shared" si="118"/>
        <v>45595</v>
      </c>
      <c r="BL124" s="95"/>
      <c r="BM124" s="95">
        <v>45666</v>
      </c>
      <c r="BN124" s="95">
        <v>45685</v>
      </c>
      <c r="BO124" s="119">
        <f t="shared" si="48"/>
        <v>20</v>
      </c>
      <c r="BP124" s="579" t="s">
        <v>2263</v>
      </c>
      <c r="BQ124" s="116">
        <f t="shared" si="119"/>
        <v>45596</v>
      </c>
      <c r="BR124" s="95">
        <f t="shared" si="120"/>
        <v>45597</v>
      </c>
      <c r="BS124" s="95"/>
      <c r="BT124" s="95">
        <v>45685</v>
      </c>
      <c r="BU124" s="95">
        <v>45686</v>
      </c>
      <c r="BV124" s="119">
        <f t="shared" si="66"/>
        <v>2</v>
      </c>
      <c r="BW124" s="119">
        <f t="shared" si="49"/>
        <v>41</v>
      </c>
      <c r="BX124" s="588"/>
      <c r="BY124" s="116">
        <f t="shared" si="121"/>
        <v>45599</v>
      </c>
      <c r="BZ124" s="95">
        <f t="shared" si="134"/>
        <v>45605</v>
      </c>
      <c r="CA124" s="151"/>
      <c r="CB124" s="95">
        <v>45691</v>
      </c>
      <c r="CC124" s="95">
        <v>45782</v>
      </c>
      <c r="CD124" s="119">
        <f t="shared" si="50"/>
        <v>92</v>
      </c>
      <c r="CE124" s="588"/>
      <c r="CF124" s="116">
        <f t="shared" si="122"/>
        <v>45599</v>
      </c>
      <c r="CG124" s="95">
        <f t="shared" si="122"/>
        <v>45605</v>
      </c>
      <c r="CH124" s="95"/>
      <c r="CI124" s="95">
        <v>45689</v>
      </c>
      <c r="CJ124" s="95">
        <v>45689</v>
      </c>
      <c r="CK124" s="119">
        <f t="shared" si="51"/>
        <v>1</v>
      </c>
      <c r="CL124" s="119"/>
      <c r="CM124" s="119"/>
      <c r="CN124" s="588"/>
      <c r="CO124" s="116">
        <f t="shared" si="135"/>
        <v>45593</v>
      </c>
      <c r="CP124" s="95">
        <f t="shared" si="136"/>
        <v>45607</v>
      </c>
      <c r="CQ124" s="128"/>
      <c r="CR124" s="95">
        <v>45700</v>
      </c>
      <c r="CS124" s="95">
        <v>45724</v>
      </c>
      <c r="CT124" s="119">
        <f t="shared" si="52"/>
        <v>25</v>
      </c>
      <c r="CU124" s="588"/>
      <c r="CV124" s="116">
        <v>45675</v>
      </c>
      <c r="CW124" s="95">
        <v>45681</v>
      </c>
      <c r="CX124" s="128"/>
      <c r="CY124" s="95">
        <v>45679</v>
      </c>
      <c r="CZ124" s="95">
        <v>45698</v>
      </c>
      <c r="DA124" s="119">
        <f t="shared" si="53"/>
        <v>20</v>
      </c>
      <c r="DB124" s="588"/>
      <c r="DC124" s="116">
        <v>45655</v>
      </c>
      <c r="DD124" s="95">
        <v>45660</v>
      </c>
      <c r="DE124" s="128"/>
      <c r="DF124" s="95">
        <v>45749</v>
      </c>
      <c r="DG124" s="95">
        <v>45761</v>
      </c>
      <c r="DH124" s="119">
        <f t="shared" si="54"/>
        <v>13</v>
      </c>
      <c r="DI124" s="146"/>
      <c r="DJ124" s="156" t="str">
        <f>_xlfn.XLOOKUP(E124,[1]CranePad!$D$4:$D$203,[1]CranePad!$E$4:$E$203,0,0,1)</f>
        <v>Odhav (Reuse)</v>
      </c>
      <c r="DK124" s="155">
        <v>45661</v>
      </c>
      <c r="DL124" s="95">
        <v>45667</v>
      </c>
      <c r="DM124" s="95"/>
      <c r="DN124" s="95">
        <v>45704</v>
      </c>
      <c r="DO124" s="95">
        <v>45751</v>
      </c>
      <c r="DP124" s="119">
        <f t="shared" si="55"/>
        <v>48</v>
      </c>
      <c r="DQ124" s="588"/>
      <c r="DR124" s="123">
        <v>45674</v>
      </c>
      <c r="DS124" s="124">
        <f t="shared" si="123"/>
        <v>45681</v>
      </c>
      <c r="DT124" s="124"/>
      <c r="DU124" s="124">
        <v>45894</v>
      </c>
      <c r="DV124" s="124">
        <v>45950</v>
      </c>
      <c r="DW124" s="119">
        <f t="shared" si="56"/>
        <v>57</v>
      </c>
      <c r="DX124" s="588"/>
      <c r="DY124" s="123">
        <f t="shared" si="124"/>
        <v>45609</v>
      </c>
      <c r="DZ124" s="124">
        <f t="shared" si="125"/>
        <v>45617</v>
      </c>
      <c r="EA124" s="124"/>
      <c r="EB124" s="124">
        <v>45801</v>
      </c>
      <c r="EC124" s="124">
        <v>45867</v>
      </c>
      <c r="ED124" s="119">
        <f t="shared" si="57"/>
        <v>67</v>
      </c>
      <c r="EE124" s="588"/>
      <c r="EF124" s="123">
        <f t="shared" si="126"/>
        <v>45683</v>
      </c>
      <c r="EG124" s="124">
        <f t="shared" si="127"/>
        <v>45688</v>
      </c>
      <c r="EH124" s="124"/>
      <c r="EI124" s="124">
        <v>45954</v>
      </c>
      <c r="EJ124" s="124">
        <v>45957</v>
      </c>
      <c r="EK124" s="119">
        <f t="shared" si="58"/>
        <v>4</v>
      </c>
      <c r="EL124" s="588"/>
      <c r="EM124" s="116">
        <f t="shared" si="128"/>
        <v>45689</v>
      </c>
      <c r="EN124" s="95">
        <f t="shared" si="129"/>
        <v>45692</v>
      </c>
      <c r="EO124" s="95"/>
      <c r="EP124" s="95">
        <v>45957</v>
      </c>
      <c r="EQ124" s="95">
        <v>45958</v>
      </c>
      <c r="ER124" s="119">
        <f t="shared" si="59"/>
        <v>2</v>
      </c>
      <c r="ES124" s="588"/>
      <c r="ET124" s="116">
        <f t="shared" si="130"/>
        <v>45619</v>
      </c>
      <c r="EU124" s="95">
        <f t="shared" si="131"/>
        <v>45621</v>
      </c>
      <c r="EV124" s="95"/>
      <c r="EW124" s="95">
        <v>45880</v>
      </c>
      <c r="EX124" s="95">
        <v>45880</v>
      </c>
      <c r="EY124" s="119">
        <f t="shared" si="60"/>
        <v>1</v>
      </c>
      <c r="EZ124" s="588"/>
      <c r="FA124" s="116">
        <f t="shared" si="132"/>
        <v>45664</v>
      </c>
      <c r="FB124" s="95">
        <f t="shared" si="133"/>
        <v>45671</v>
      </c>
      <c r="FC124" s="95"/>
      <c r="FD124" s="95">
        <v>45704</v>
      </c>
      <c r="FE124" s="95">
        <v>45813</v>
      </c>
      <c r="FF124" s="119">
        <f t="shared" si="61"/>
        <v>110</v>
      </c>
      <c r="FG124" s="588"/>
      <c r="FH124" s="116">
        <v>45660</v>
      </c>
      <c r="FI124" s="95">
        <f t="shared" si="71"/>
        <v>45675</v>
      </c>
      <c r="FJ124" s="95"/>
      <c r="FK124" s="95">
        <v>45747</v>
      </c>
      <c r="FL124" s="95">
        <v>45777</v>
      </c>
      <c r="FM124" s="119">
        <f t="shared" si="62"/>
        <v>31</v>
      </c>
      <c r="FN124" s="146"/>
      <c r="FO124" s="155">
        <f t="shared" si="67"/>
        <v>45671</v>
      </c>
      <c r="FP124" s="95">
        <f t="shared" si="68"/>
        <v>45674</v>
      </c>
      <c r="FQ124" s="128"/>
      <c r="FR124" s="95">
        <v>45886</v>
      </c>
      <c r="FS124" s="95">
        <v>45893</v>
      </c>
      <c r="FT124" s="119">
        <f t="shared" si="63"/>
        <v>8</v>
      </c>
      <c r="FU124" s="588"/>
      <c r="FV124" s="116">
        <f t="shared" si="69"/>
        <v>45692</v>
      </c>
      <c r="FW124" s="95">
        <f t="shared" si="70"/>
        <v>45693</v>
      </c>
      <c r="FX124" s="128"/>
      <c r="FY124" s="95">
        <v>45958</v>
      </c>
      <c r="FZ124" s="95">
        <v>45966</v>
      </c>
      <c r="GA124" s="119">
        <f t="shared" si="64"/>
        <v>9</v>
      </c>
      <c r="GB124" s="588"/>
      <c r="GC124" s="436"/>
      <c r="GD124" s="122"/>
      <c r="GE124" s="572">
        <v>45717</v>
      </c>
    </row>
    <row r="125" spans="1:189" ht="16.5" customHeight="1" x14ac:dyDescent="0.25">
      <c r="A125" s="564" t="s">
        <v>2239</v>
      </c>
      <c r="B125" s="73">
        <f t="shared" si="65"/>
        <v>121</v>
      </c>
      <c r="C125" s="73" t="s">
        <v>31</v>
      </c>
      <c r="D125" s="75" t="s">
        <v>1868</v>
      </c>
      <c r="E125" s="73" t="s">
        <v>1949</v>
      </c>
      <c r="F125" s="565" t="s">
        <v>2160</v>
      </c>
      <c r="G125" s="167" t="s">
        <v>2208</v>
      </c>
      <c r="H125" s="566" t="str">
        <f>VLOOKUP('200WTG PH-II'!E125,'[1]Stone Column Progress'!$C$6:$D$205,2,0)</f>
        <v>Bauer</v>
      </c>
      <c r="I125" s="574" t="s">
        <v>390</v>
      </c>
      <c r="J125" s="568">
        <v>529416</v>
      </c>
      <c r="K125" s="569">
        <v>2675666</v>
      </c>
      <c r="L125" s="116">
        <v>45417</v>
      </c>
      <c r="M125" s="95">
        <v>45428</v>
      </c>
      <c r="N125" s="128"/>
      <c r="O125" s="95">
        <v>45417</v>
      </c>
      <c r="P125" s="95">
        <v>45428</v>
      </c>
      <c r="Q125" s="588"/>
      <c r="R125" s="118">
        <f>VLOOKUP(E125,'[1]Stone Column Progress'!$C$6:$K$205,6,0)</f>
        <v>199</v>
      </c>
      <c r="S125" s="73">
        <f>VLOOKUP(E125,'[1]Stone Column Progress'!$C$6:$K$205,8,0)</f>
        <v>199</v>
      </c>
      <c r="T125" s="95">
        <v>45548</v>
      </c>
      <c r="U125" s="95">
        <v>45557</v>
      </c>
      <c r="V125" s="128"/>
      <c r="W125" s="95">
        <v>45615</v>
      </c>
      <c r="X125" s="95">
        <v>45619</v>
      </c>
      <c r="Y125" s="119">
        <f t="shared" si="43"/>
        <v>5</v>
      </c>
      <c r="Z125" s="146"/>
      <c r="AA125" s="122"/>
      <c r="AB125" s="95"/>
      <c r="AC125" s="95"/>
      <c r="AD125" s="128"/>
      <c r="AE125" s="95"/>
      <c r="AF125" s="129"/>
      <c r="AG125" s="588"/>
      <c r="AH125" s="116">
        <v>45573</v>
      </c>
      <c r="AI125" s="95">
        <v>45573</v>
      </c>
      <c r="AJ125" s="117"/>
      <c r="AK125" s="95">
        <v>45654</v>
      </c>
      <c r="AL125" s="95">
        <v>45660</v>
      </c>
      <c r="AM125" s="119">
        <f t="shared" si="44"/>
        <v>7</v>
      </c>
      <c r="AN125" s="588"/>
      <c r="AO125" s="158">
        <v>45574</v>
      </c>
      <c r="AP125" s="130">
        <v>45574</v>
      </c>
      <c r="AQ125" s="130"/>
      <c r="AR125" s="130">
        <v>45672</v>
      </c>
      <c r="AS125" s="130">
        <v>45673</v>
      </c>
      <c r="AT125" s="119">
        <f t="shared" si="45"/>
        <v>2</v>
      </c>
      <c r="AU125" s="588"/>
      <c r="AV125" s="116">
        <v>45575</v>
      </c>
      <c r="AW125" s="95">
        <v>45575</v>
      </c>
      <c r="AX125" s="128"/>
      <c r="AY125" s="95">
        <v>45673</v>
      </c>
      <c r="AZ125" s="95">
        <v>45673</v>
      </c>
      <c r="BA125" s="119">
        <f t="shared" si="46"/>
        <v>1</v>
      </c>
      <c r="BB125" s="146"/>
      <c r="BC125" s="155">
        <v>45576</v>
      </c>
      <c r="BD125" s="95">
        <v>45577</v>
      </c>
      <c r="BE125" s="95"/>
      <c r="BF125" s="95">
        <v>45674</v>
      </c>
      <c r="BG125" s="95">
        <v>45674</v>
      </c>
      <c r="BH125" s="119">
        <f t="shared" si="47"/>
        <v>1</v>
      </c>
      <c r="BI125" s="588"/>
      <c r="BJ125" s="116">
        <v>45579</v>
      </c>
      <c r="BK125" s="95">
        <v>45588</v>
      </c>
      <c r="BL125" s="95"/>
      <c r="BM125" s="95">
        <v>45674</v>
      </c>
      <c r="BN125" s="95">
        <v>45679</v>
      </c>
      <c r="BO125" s="119">
        <f t="shared" si="48"/>
        <v>6</v>
      </c>
      <c r="BP125" s="588"/>
      <c r="BQ125" s="116">
        <v>45590</v>
      </c>
      <c r="BR125" s="95">
        <v>45591</v>
      </c>
      <c r="BS125" s="95"/>
      <c r="BT125" s="95">
        <v>45679</v>
      </c>
      <c r="BU125" s="95">
        <v>45680</v>
      </c>
      <c r="BV125" s="119">
        <f t="shared" si="66"/>
        <v>2</v>
      </c>
      <c r="BW125" s="119">
        <f t="shared" si="49"/>
        <v>27</v>
      </c>
      <c r="BX125" s="588"/>
      <c r="BY125" s="116">
        <v>45592</v>
      </c>
      <c r="BZ125" s="95">
        <v>45598</v>
      </c>
      <c r="CA125" s="151"/>
      <c r="CB125" s="95">
        <v>45683</v>
      </c>
      <c r="CC125" s="95">
        <v>45748</v>
      </c>
      <c r="CD125" s="119">
        <f t="shared" si="50"/>
        <v>66</v>
      </c>
      <c r="CE125" s="588"/>
      <c r="CF125" s="116">
        <v>45592</v>
      </c>
      <c r="CG125" s="95">
        <v>45598</v>
      </c>
      <c r="CH125" s="95"/>
      <c r="CI125" s="95">
        <v>45692</v>
      </c>
      <c r="CJ125" s="95">
        <v>45692</v>
      </c>
      <c r="CK125" s="119">
        <f t="shared" si="51"/>
        <v>1</v>
      </c>
      <c r="CL125" s="119"/>
      <c r="CM125" s="119"/>
      <c r="CN125" s="588"/>
      <c r="CO125" s="116">
        <v>45586</v>
      </c>
      <c r="CP125" s="95">
        <v>45600</v>
      </c>
      <c r="CQ125" s="128"/>
      <c r="CR125" s="95">
        <v>45700</v>
      </c>
      <c r="CS125" s="95">
        <v>45709</v>
      </c>
      <c r="CT125" s="119">
        <f t="shared" si="52"/>
        <v>10</v>
      </c>
      <c r="CU125" s="588"/>
      <c r="CV125" s="116">
        <v>45585</v>
      </c>
      <c r="CW125" s="95">
        <v>45591</v>
      </c>
      <c r="CX125" s="128"/>
      <c r="CY125" s="95">
        <v>45689</v>
      </c>
      <c r="CZ125" s="95">
        <v>45704</v>
      </c>
      <c r="DA125" s="119">
        <f t="shared" si="53"/>
        <v>16</v>
      </c>
      <c r="DB125" s="588"/>
      <c r="DC125" s="116">
        <v>45585</v>
      </c>
      <c r="DD125" s="95">
        <v>45591</v>
      </c>
      <c r="DE125" s="128"/>
      <c r="DF125" s="95">
        <v>45695</v>
      </c>
      <c r="DG125" s="95">
        <v>45716</v>
      </c>
      <c r="DH125" s="119">
        <f t="shared" si="54"/>
        <v>22</v>
      </c>
      <c r="DI125" s="146"/>
      <c r="DJ125" s="156" t="str">
        <f>_xlfn.XLOOKUP(E125,[1]CranePad!$D$4:$D$203,[1]CranePad!$E$4:$E$203,0,0,1)</f>
        <v>Kesav</v>
      </c>
      <c r="DK125" s="155">
        <v>45592</v>
      </c>
      <c r="DL125" s="95">
        <v>45598</v>
      </c>
      <c r="DM125" s="95"/>
      <c r="DN125" s="95">
        <v>45693</v>
      </c>
      <c r="DO125" s="95">
        <v>45716</v>
      </c>
      <c r="DP125" s="119">
        <f t="shared" si="55"/>
        <v>24</v>
      </c>
      <c r="DQ125" s="588"/>
      <c r="DR125" s="123">
        <v>45624</v>
      </c>
      <c r="DS125" s="124">
        <v>45629</v>
      </c>
      <c r="DT125" s="124"/>
      <c r="DU125" s="124">
        <v>45720</v>
      </c>
      <c r="DV125" s="124">
        <v>45733</v>
      </c>
      <c r="DW125" s="119">
        <f t="shared" si="56"/>
        <v>14</v>
      </c>
      <c r="DX125" s="588"/>
      <c r="DY125" s="123">
        <v>45615</v>
      </c>
      <c r="DZ125" s="124">
        <v>45621</v>
      </c>
      <c r="EA125" s="124"/>
      <c r="EB125" s="124">
        <v>45726</v>
      </c>
      <c r="EC125" s="124">
        <v>45739</v>
      </c>
      <c r="ED125" s="119">
        <f t="shared" si="57"/>
        <v>14</v>
      </c>
      <c r="EE125" s="588"/>
      <c r="EF125" s="123">
        <v>45632</v>
      </c>
      <c r="EG125" s="124">
        <v>45641</v>
      </c>
      <c r="EH125" s="124"/>
      <c r="EI125" s="124">
        <v>45742</v>
      </c>
      <c r="EJ125" s="124">
        <v>45744</v>
      </c>
      <c r="EK125" s="119">
        <f t="shared" si="58"/>
        <v>3</v>
      </c>
      <c r="EL125" s="588"/>
      <c r="EM125" s="116">
        <v>45643</v>
      </c>
      <c r="EN125" s="95">
        <v>45645</v>
      </c>
      <c r="EO125" s="95"/>
      <c r="EP125" s="95">
        <v>45745</v>
      </c>
      <c r="EQ125" s="95">
        <v>45746</v>
      </c>
      <c r="ER125" s="119">
        <f t="shared" si="59"/>
        <v>2</v>
      </c>
      <c r="ES125" s="588"/>
      <c r="ET125" s="116">
        <v>45627</v>
      </c>
      <c r="EU125" s="95">
        <v>45628</v>
      </c>
      <c r="EV125" s="95"/>
      <c r="EW125" s="95">
        <v>45741</v>
      </c>
      <c r="EX125" s="95">
        <v>45741</v>
      </c>
      <c r="EY125" s="119">
        <f t="shared" si="60"/>
        <v>1</v>
      </c>
      <c r="EZ125" s="588"/>
      <c r="FA125" s="116">
        <v>45614</v>
      </c>
      <c r="FB125" s="95">
        <v>45620</v>
      </c>
      <c r="FC125" s="95"/>
      <c r="FD125" s="95">
        <v>45632</v>
      </c>
      <c r="FE125" s="95">
        <v>45644</v>
      </c>
      <c r="FF125" s="119">
        <f t="shared" si="61"/>
        <v>13</v>
      </c>
      <c r="FG125" s="588"/>
      <c r="FH125" s="116">
        <v>45616</v>
      </c>
      <c r="FI125" s="95">
        <f t="shared" si="71"/>
        <v>45631</v>
      </c>
      <c r="FJ125" s="95"/>
      <c r="FK125" s="95">
        <v>45714</v>
      </c>
      <c r="FL125" s="95">
        <v>45733</v>
      </c>
      <c r="FM125" s="119">
        <f t="shared" si="62"/>
        <v>20</v>
      </c>
      <c r="FN125" s="146"/>
      <c r="FO125" s="155">
        <f t="shared" si="67"/>
        <v>45628</v>
      </c>
      <c r="FP125" s="95">
        <f t="shared" si="68"/>
        <v>45631</v>
      </c>
      <c r="FQ125" s="128"/>
      <c r="FR125" s="95">
        <v>45763</v>
      </c>
      <c r="FS125" s="95">
        <v>45774</v>
      </c>
      <c r="FT125" s="119">
        <f t="shared" si="63"/>
        <v>12</v>
      </c>
      <c r="FU125" s="588"/>
      <c r="FV125" s="116">
        <f t="shared" si="69"/>
        <v>45645</v>
      </c>
      <c r="FW125" s="95">
        <f t="shared" si="70"/>
        <v>45646</v>
      </c>
      <c r="FX125" s="128"/>
      <c r="FY125" s="95">
        <v>45774</v>
      </c>
      <c r="FZ125" s="95">
        <v>45774</v>
      </c>
      <c r="GA125" s="119">
        <f t="shared" si="64"/>
        <v>1</v>
      </c>
      <c r="GB125" s="588"/>
      <c r="GC125" s="436"/>
      <c r="GD125" s="122"/>
      <c r="GE125" s="572">
        <v>45717</v>
      </c>
    </row>
    <row r="126" spans="1:189" ht="16.5" customHeight="1" x14ac:dyDescent="0.25">
      <c r="A126" s="564" t="s">
        <v>396</v>
      </c>
      <c r="B126" s="73">
        <f t="shared" si="65"/>
        <v>122</v>
      </c>
      <c r="C126" s="73" t="s">
        <v>31</v>
      </c>
      <c r="D126" s="75" t="s">
        <v>1868</v>
      </c>
      <c r="E126" s="73" t="s">
        <v>1950</v>
      </c>
      <c r="F126" s="565" t="s">
        <v>2160</v>
      </c>
      <c r="G126" s="167" t="s">
        <v>2211</v>
      </c>
      <c r="H126" s="566" t="str">
        <f>VLOOKUP('200WTG PH-II'!E126,'[1]Stone Column Progress'!$C$6:$D$205,2,0)</f>
        <v>Bauer</v>
      </c>
      <c r="I126" s="574" t="s">
        <v>390</v>
      </c>
      <c r="J126" s="568">
        <v>530257</v>
      </c>
      <c r="K126" s="569">
        <v>2675362</v>
      </c>
      <c r="L126" s="116">
        <v>45417</v>
      </c>
      <c r="M126" s="95">
        <v>45430</v>
      </c>
      <c r="N126" s="128"/>
      <c r="O126" s="95">
        <v>45417</v>
      </c>
      <c r="P126" s="95">
        <v>45430</v>
      </c>
      <c r="Q126" s="588"/>
      <c r="R126" s="118">
        <f>VLOOKUP(E126,'[1]Stone Column Progress'!$C$6:$K$205,6,0)</f>
        <v>199</v>
      </c>
      <c r="S126" s="73">
        <f>VLOOKUP(E126,'[1]Stone Column Progress'!$C$6:$K$205,8,0)</f>
        <v>199</v>
      </c>
      <c r="T126" s="95">
        <v>45549</v>
      </c>
      <c r="U126" s="95">
        <v>45558</v>
      </c>
      <c r="V126" s="128"/>
      <c r="W126" s="95">
        <v>45610</v>
      </c>
      <c r="X126" s="95">
        <v>45614</v>
      </c>
      <c r="Y126" s="119">
        <f t="shared" si="43"/>
        <v>5</v>
      </c>
      <c r="Z126" s="146"/>
      <c r="AA126" s="122"/>
      <c r="AB126" s="95"/>
      <c r="AC126" s="95"/>
      <c r="AD126" s="128"/>
      <c r="AE126" s="129"/>
      <c r="AF126" s="129"/>
      <c r="AG126" s="588"/>
      <c r="AH126" s="116">
        <v>45574</v>
      </c>
      <c r="AI126" s="95">
        <v>45574</v>
      </c>
      <c r="AJ126" s="117"/>
      <c r="AK126" s="95">
        <v>45624</v>
      </c>
      <c r="AL126" s="95">
        <v>45632</v>
      </c>
      <c r="AM126" s="119">
        <f t="shared" si="44"/>
        <v>9</v>
      </c>
      <c r="AN126" s="588"/>
      <c r="AO126" s="158">
        <v>45575</v>
      </c>
      <c r="AP126" s="130">
        <v>45575</v>
      </c>
      <c r="AQ126" s="130"/>
      <c r="AR126" s="130">
        <v>45633</v>
      </c>
      <c r="AS126" s="130">
        <v>45671</v>
      </c>
      <c r="AT126" s="119">
        <f t="shared" si="45"/>
        <v>39</v>
      </c>
      <c r="AU126" s="579" t="s">
        <v>419</v>
      </c>
      <c r="AV126" s="116">
        <v>45576</v>
      </c>
      <c r="AW126" s="95">
        <v>45576</v>
      </c>
      <c r="AX126" s="128"/>
      <c r="AY126" s="95">
        <v>45671</v>
      </c>
      <c r="AZ126" s="95">
        <v>45671</v>
      </c>
      <c r="BA126" s="119">
        <f t="shared" si="46"/>
        <v>1</v>
      </c>
      <c r="BB126" s="146"/>
      <c r="BC126" s="155">
        <v>45577</v>
      </c>
      <c r="BD126" s="95">
        <v>45578</v>
      </c>
      <c r="BE126" s="95"/>
      <c r="BF126" s="95">
        <v>45693</v>
      </c>
      <c r="BG126" s="95">
        <v>45693</v>
      </c>
      <c r="BH126" s="119">
        <f t="shared" si="47"/>
        <v>1</v>
      </c>
      <c r="BI126" s="588"/>
      <c r="BJ126" s="116">
        <v>45580</v>
      </c>
      <c r="BK126" s="95">
        <v>45589</v>
      </c>
      <c r="BL126" s="95"/>
      <c r="BM126" s="95">
        <v>45694</v>
      </c>
      <c r="BN126" s="95">
        <v>45704</v>
      </c>
      <c r="BO126" s="119">
        <f t="shared" si="48"/>
        <v>11</v>
      </c>
      <c r="BP126" s="588"/>
      <c r="BQ126" s="116">
        <v>45591</v>
      </c>
      <c r="BR126" s="95">
        <v>45592</v>
      </c>
      <c r="BS126" s="95"/>
      <c r="BT126" s="95">
        <v>45705</v>
      </c>
      <c r="BU126" s="95">
        <v>45705</v>
      </c>
      <c r="BV126" s="119">
        <f t="shared" si="66"/>
        <v>1</v>
      </c>
      <c r="BW126" s="119">
        <f t="shared" si="49"/>
        <v>82</v>
      </c>
      <c r="BX126" s="588"/>
      <c r="BY126" s="116">
        <v>45593</v>
      </c>
      <c r="BZ126" s="95">
        <v>45599</v>
      </c>
      <c r="CA126" s="151"/>
      <c r="CB126" s="95">
        <v>45717</v>
      </c>
      <c r="CC126" s="95">
        <v>45767</v>
      </c>
      <c r="CD126" s="119">
        <f t="shared" si="50"/>
        <v>51</v>
      </c>
      <c r="CE126" s="588"/>
      <c r="CF126" s="116">
        <v>45593</v>
      </c>
      <c r="CG126" s="95">
        <v>45599</v>
      </c>
      <c r="CH126" s="95"/>
      <c r="CI126" s="95">
        <v>45713</v>
      </c>
      <c r="CJ126" s="95">
        <v>45713</v>
      </c>
      <c r="CK126" s="119">
        <f t="shared" si="51"/>
        <v>1</v>
      </c>
      <c r="CL126" s="119"/>
      <c r="CM126" s="119"/>
      <c r="CN126" s="588"/>
      <c r="CO126" s="116">
        <v>45587</v>
      </c>
      <c r="CP126" s="95">
        <v>45601</v>
      </c>
      <c r="CQ126" s="128"/>
      <c r="CR126" s="95">
        <v>45726</v>
      </c>
      <c r="CS126" s="95">
        <v>45729</v>
      </c>
      <c r="CT126" s="119">
        <f t="shared" si="52"/>
        <v>4</v>
      </c>
      <c r="CU126" s="588"/>
      <c r="CV126" s="116">
        <v>45586</v>
      </c>
      <c r="CW126" s="95">
        <v>45592</v>
      </c>
      <c r="CX126" s="128"/>
      <c r="CY126" s="95">
        <v>45689</v>
      </c>
      <c r="CZ126" s="95">
        <v>45706</v>
      </c>
      <c r="DA126" s="119">
        <f t="shared" si="53"/>
        <v>18</v>
      </c>
      <c r="DB126" s="588"/>
      <c r="DC126" s="116">
        <v>45586</v>
      </c>
      <c r="DD126" s="95">
        <v>45592</v>
      </c>
      <c r="DE126" s="128"/>
      <c r="DF126" s="95">
        <v>45705</v>
      </c>
      <c r="DG126" s="95">
        <v>45719</v>
      </c>
      <c r="DH126" s="119">
        <f t="shared" si="54"/>
        <v>15</v>
      </c>
      <c r="DI126" s="146"/>
      <c r="DJ126" s="156" t="str">
        <f>_xlfn.XLOOKUP(E126,[1]CranePad!$D$4:$D$203,[1]CranePad!$E$4:$E$203,0,0,1)</f>
        <v>Adani (Self Resue)</v>
      </c>
      <c r="DK126" s="155">
        <v>45593</v>
      </c>
      <c r="DL126" s="95">
        <v>45599</v>
      </c>
      <c r="DM126" s="95"/>
      <c r="DN126" s="95">
        <v>45705</v>
      </c>
      <c r="DO126" s="95">
        <v>45723</v>
      </c>
      <c r="DP126" s="119">
        <f t="shared" si="55"/>
        <v>19</v>
      </c>
      <c r="DQ126" s="588"/>
      <c r="DR126" s="123">
        <v>45625</v>
      </c>
      <c r="DS126" s="124">
        <v>45630</v>
      </c>
      <c r="DT126" s="124"/>
      <c r="DU126" s="124">
        <v>45733</v>
      </c>
      <c r="DV126" s="124">
        <v>45749</v>
      </c>
      <c r="DW126" s="119">
        <f t="shared" si="56"/>
        <v>17</v>
      </c>
      <c r="DX126" s="588"/>
      <c r="DY126" s="123">
        <v>45616</v>
      </c>
      <c r="DZ126" s="124">
        <v>45622</v>
      </c>
      <c r="EA126" s="124"/>
      <c r="EB126" s="124">
        <v>45743</v>
      </c>
      <c r="EC126" s="124">
        <v>45753</v>
      </c>
      <c r="ED126" s="119">
        <f t="shared" si="57"/>
        <v>11</v>
      </c>
      <c r="EE126" s="588"/>
      <c r="EF126" s="123">
        <v>45633</v>
      </c>
      <c r="EG126" s="124">
        <v>45642</v>
      </c>
      <c r="EH126" s="124"/>
      <c r="EI126" s="124">
        <v>45756</v>
      </c>
      <c r="EJ126" s="124">
        <v>45761</v>
      </c>
      <c r="EK126" s="119">
        <f t="shared" si="58"/>
        <v>6</v>
      </c>
      <c r="EL126" s="588"/>
      <c r="EM126" s="116">
        <v>45644</v>
      </c>
      <c r="EN126" s="95">
        <v>45646</v>
      </c>
      <c r="EO126" s="95"/>
      <c r="EP126" s="95">
        <v>45762</v>
      </c>
      <c r="EQ126" s="95">
        <v>45763</v>
      </c>
      <c r="ER126" s="119">
        <f t="shared" si="59"/>
        <v>2</v>
      </c>
      <c r="ES126" s="588"/>
      <c r="ET126" s="116">
        <v>45628</v>
      </c>
      <c r="EU126" s="95">
        <v>45629</v>
      </c>
      <c r="EV126" s="95"/>
      <c r="EW126" s="95">
        <v>45752</v>
      </c>
      <c r="EX126" s="95">
        <v>45752</v>
      </c>
      <c r="EY126" s="119">
        <f t="shared" si="60"/>
        <v>1</v>
      </c>
      <c r="EZ126" s="588"/>
      <c r="FA126" s="116">
        <v>45615</v>
      </c>
      <c r="FB126" s="95">
        <v>45621</v>
      </c>
      <c r="FC126" s="95"/>
      <c r="FD126" s="95">
        <v>45632</v>
      </c>
      <c r="FE126" s="95">
        <v>45684</v>
      </c>
      <c r="FF126" s="119">
        <f t="shared" si="61"/>
        <v>53</v>
      </c>
      <c r="FG126" s="588"/>
      <c r="FH126" s="116">
        <v>45616</v>
      </c>
      <c r="FI126" s="95">
        <f t="shared" si="71"/>
        <v>45631</v>
      </c>
      <c r="FJ126" s="95"/>
      <c r="FK126" s="95">
        <v>45687</v>
      </c>
      <c r="FL126" s="95">
        <v>45707</v>
      </c>
      <c r="FM126" s="119">
        <f t="shared" si="62"/>
        <v>21</v>
      </c>
      <c r="FN126" s="146"/>
      <c r="FO126" s="155">
        <f t="shared" si="67"/>
        <v>45629</v>
      </c>
      <c r="FP126" s="95">
        <f t="shared" si="68"/>
        <v>45632</v>
      </c>
      <c r="FQ126" s="128"/>
      <c r="FR126" s="95">
        <v>45763</v>
      </c>
      <c r="FS126" s="95">
        <v>45774</v>
      </c>
      <c r="FT126" s="119">
        <f t="shared" si="63"/>
        <v>12</v>
      </c>
      <c r="FU126" s="588"/>
      <c r="FV126" s="116">
        <f t="shared" si="69"/>
        <v>45646</v>
      </c>
      <c r="FW126" s="95">
        <f t="shared" si="70"/>
        <v>45647</v>
      </c>
      <c r="FX126" s="128"/>
      <c r="FY126" s="95">
        <v>45774</v>
      </c>
      <c r="FZ126" s="95">
        <v>45774</v>
      </c>
      <c r="GA126" s="119">
        <f t="shared" si="64"/>
        <v>1</v>
      </c>
      <c r="GB126" s="588"/>
      <c r="GC126" s="436"/>
      <c r="GD126" s="122"/>
      <c r="GE126" s="572">
        <v>45717</v>
      </c>
    </row>
    <row r="127" spans="1:189" ht="16.5" customHeight="1" x14ac:dyDescent="0.25">
      <c r="A127" s="564" t="s">
        <v>413</v>
      </c>
      <c r="B127" s="73">
        <f t="shared" si="65"/>
        <v>123</v>
      </c>
      <c r="C127" s="73" t="s">
        <v>31</v>
      </c>
      <c r="D127" s="75" t="s">
        <v>1868</v>
      </c>
      <c r="E127" s="73" t="s">
        <v>1951</v>
      </c>
      <c r="F127" s="565" t="s">
        <v>2160</v>
      </c>
      <c r="G127" s="167" t="s">
        <v>2208</v>
      </c>
      <c r="H127" s="566" t="str">
        <f>VLOOKUP('200WTG PH-II'!E127,'[1]Stone Column Progress'!$C$6:$D$205,2,0)</f>
        <v>Bauer</v>
      </c>
      <c r="I127" s="574" t="s">
        <v>390</v>
      </c>
      <c r="J127" s="568">
        <v>531090</v>
      </c>
      <c r="K127" s="569">
        <v>2675097</v>
      </c>
      <c r="L127" s="116">
        <v>45416</v>
      </c>
      <c r="M127" s="95">
        <v>45430</v>
      </c>
      <c r="N127" s="128"/>
      <c r="O127" s="95">
        <v>45416</v>
      </c>
      <c r="P127" s="95">
        <v>45430</v>
      </c>
      <c r="Q127" s="588"/>
      <c r="R127" s="118">
        <f>VLOOKUP(E127,'[1]Stone Column Progress'!$C$6:$K$205,6,0)</f>
        <v>199</v>
      </c>
      <c r="S127" s="73">
        <f>VLOOKUP(E127,'[1]Stone Column Progress'!$C$6:$K$205,8,0)</f>
        <v>199</v>
      </c>
      <c r="T127" s="95">
        <v>45550</v>
      </c>
      <c r="U127" s="95">
        <v>45559</v>
      </c>
      <c r="V127" s="128"/>
      <c r="W127" s="95">
        <v>45602</v>
      </c>
      <c r="X127" s="95">
        <v>45609</v>
      </c>
      <c r="Y127" s="119">
        <f t="shared" si="43"/>
        <v>8</v>
      </c>
      <c r="Z127" s="146"/>
      <c r="AA127" s="122"/>
      <c r="AB127" s="95"/>
      <c r="AC127" s="95"/>
      <c r="AD127" s="128"/>
      <c r="AE127" s="129"/>
      <c r="AF127" s="129"/>
      <c r="AG127" s="588"/>
      <c r="AH127" s="116">
        <v>45575</v>
      </c>
      <c r="AI127" s="95">
        <v>45575</v>
      </c>
      <c r="AJ127" s="117"/>
      <c r="AK127" s="95">
        <v>45621</v>
      </c>
      <c r="AL127" s="95">
        <v>45627</v>
      </c>
      <c r="AM127" s="119">
        <f t="shared" si="44"/>
        <v>7</v>
      </c>
      <c r="AN127" s="588"/>
      <c r="AO127" s="158">
        <v>45576</v>
      </c>
      <c r="AP127" s="130">
        <v>45576</v>
      </c>
      <c r="AQ127" s="130"/>
      <c r="AR127" s="130">
        <v>45628</v>
      </c>
      <c r="AS127" s="130">
        <v>45629</v>
      </c>
      <c r="AT127" s="119">
        <f t="shared" si="45"/>
        <v>2</v>
      </c>
      <c r="AU127" s="588"/>
      <c r="AV127" s="116">
        <v>45577</v>
      </c>
      <c r="AW127" s="95">
        <v>45577</v>
      </c>
      <c r="AX127" s="128"/>
      <c r="AY127" s="95">
        <v>45629</v>
      </c>
      <c r="AZ127" s="95">
        <v>45629</v>
      </c>
      <c r="BA127" s="119">
        <f t="shared" si="46"/>
        <v>1</v>
      </c>
      <c r="BB127" s="146"/>
      <c r="BC127" s="155">
        <v>45578</v>
      </c>
      <c r="BD127" s="95">
        <v>45579</v>
      </c>
      <c r="BE127" s="95"/>
      <c r="BF127" s="95">
        <v>45665</v>
      </c>
      <c r="BG127" s="95">
        <v>45666</v>
      </c>
      <c r="BH127" s="119">
        <f t="shared" si="47"/>
        <v>2</v>
      </c>
      <c r="BI127" s="588"/>
      <c r="BJ127" s="116">
        <v>45581</v>
      </c>
      <c r="BK127" s="95">
        <v>45590</v>
      </c>
      <c r="BL127" s="95"/>
      <c r="BM127" s="95">
        <v>45667</v>
      </c>
      <c r="BN127" s="95">
        <v>45671</v>
      </c>
      <c r="BO127" s="119">
        <f t="shared" si="48"/>
        <v>5</v>
      </c>
      <c r="BP127" s="588"/>
      <c r="BQ127" s="116">
        <v>45592</v>
      </c>
      <c r="BR127" s="95">
        <v>45593</v>
      </c>
      <c r="BS127" s="95"/>
      <c r="BT127" s="95">
        <v>45672</v>
      </c>
      <c r="BU127" s="95">
        <v>45673</v>
      </c>
      <c r="BV127" s="119">
        <f t="shared" si="66"/>
        <v>2</v>
      </c>
      <c r="BW127" s="119">
        <f t="shared" si="49"/>
        <v>53</v>
      </c>
      <c r="BX127" s="588"/>
      <c r="BY127" s="116">
        <v>45594</v>
      </c>
      <c r="BZ127" s="95">
        <v>45600</v>
      </c>
      <c r="CA127" s="151"/>
      <c r="CB127" s="95">
        <v>45679</v>
      </c>
      <c r="CC127" s="95">
        <v>45719</v>
      </c>
      <c r="CD127" s="119">
        <f t="shared" si="50"/>
        <v>41</v>
      </c>
      <c r="CE127" s="588"/>
      <c r="CF127" s="116">
        <v>45594</v>
      </c>
      <c r="CG127" s="95">
        <v>45600</v>
      </c>
      <c r="CH127" s="95"/>
      <c r="CI127" s="95">
        <v>45679</v>
      </c>
      <c r="CJ127" s="95">
        <v>45679</v>
      </c>
      <c r="CK127" s="119">
        <f t="shared" si="51"/>
        <v>1</v>
      </c>
      <c r="CL127" s="119"/>
      <c r="CM127" s="119"/>
      <c r="CN127" s="588"/>
      <c r="CO127" s="116">
        <v>45588</v>
      </c>
      <c r="CP127" s="95">
        <v>45602</v>
      </c>
      <c r="CQ127" s="128"/>
      <c r="CR127" s="95">
        <v>45627</v>
      </c>
      <c r="CS127" s="95">
        <v>45713</v>
      </c>
      <c r="CT127" s="119">
        <f t="shared" si="52"/>
        <v>87</v>
      </c>
      <c r="CU127" s="588"/>
      <c r="CV127" s="116">
        <v>45587</v>
      </c>
      <c r="CW127" s="95">
        <v>45593</v>
      </c>
      <c r="CX127" s="128"/>
      <c r="CY127" s="95">
        <v>45655</v>
      </c>
      <c r="CZ127" s="95">
        <v>45665</v>
      </c>
      <c r="DA127" s="119">
        <f t="shared" si="53"/>
        <v>11</v>
      </c>
      <c r="DB127" s="588"/>
      <c r="DC127" s="116">
        <v>45587</v>
      </c>
      <c r="DD127" s="95">
        <v>45593</v>
      </c>
      <c r="DE127" s="128"/>
      <c r="DF127" s="95">
        <v>45666</v>
      </c>
      <c r="DG127" s="95">
        <v>45679</v>
      </c>
      <c r="DH127" s="119">
        <f t="shared" si="54"/>
        <v>14</v>
      </c>
      <c r="DI127" s="146"/>
      <c r="DJ127" s="156" t="str">
        <f>_xlfn.XLOOKUP(E127,[1]CranePad!$D$4:$D$203,[1]CranePad!$E$4:$E$203,0,0,1)</f>
        <v>GP (Reuse)</v>
      </c>
      <c r="DK127" s="155">
        <v>45594</v>
      </c>
      <c r="DL127" s="95">
        <v>45600</v>
      </c>
      <c r="DM127" s="95"/>
      <c r="DN127" s="95">
        <v>45666</v>
      </c>
      <c r="DO127" s="95">
        <v>45700</v>
      </c>
      <c r="DP127" s="119">
        <f t="shared" si="55"/>
        <v>35</v>
      </c>
      <c r="DQ127" s="588"/>
      <c r="DR127" s="123">
        <v>45626</v>
      </c>
      <c r="DS127" s="124">
        <v>45631</v>
      </c>
      <c r="DT127" s="124"/>
      <c r="DU127" s="124">
        <v>45705</v>
      </c>
      <c r="DV127" s="124">
        <v>45712</v>
      </c>
      <c r="DW127" s="119">
        <f t="shared" si="56"/>
        <v>8</v>
      </c>
      <c r="DX127" s="588"/>
      <c r="DY127" s="123">
        <v>45622</v>
      </c>
      <c r="DZ127" s="124">
        <v>45628</v>
      </c>
      <c r="EA127" s="124"/>
      <c r="EB127" s="124">
        <v>45726</v>
      </c>
      <c r="EC127" s="124">
        <v>45740</v>
      </c>
      <c r="ED127" s="119">
        <f t="shared" si="57"/>
        <v>15</v>
      </c>
      <c r="EE127" s="588"/>
      <c r="EF127" s="123">
        <v>45634</v>
      </c>
      <c r="EG127" s="124">
        <v>45643</v>
      </c>
      <c r="EH127" s="124"/>
      <c r="EI127" s="124">
        <v>45763</v>
      </c>
      <c r="EJ127" s="124">
        <v>45768</v>
      </c>
      <c r="EK127" s="119">
        <f t="shared" si="58"/>
        <v>6</v>
      </c>
      <c r="EL127" s="588"/>
      <c r="EM127" s="116">
        <v>45645</v>
      </c>
      <c r="EN127" s="95">
        <v>45647</v>
      </c>
      <c r="EO127" s="95"/>
      <c r="EP127" s="95">
        <v>45769</v>
      </c>
      <c r="EQ127" s="95">
        <v>45770</v>
      </c>
      <c r="ER127" s="119">
        <f t="shared" si="59"/>
        <v>2</v>
      </c>
      <c r="ES127" s="588"/>
      <c r="ET127" s="116">
        <v>45634</v>
      </c>
      <c r="EU127" s="95">
        <v>45635</v>
      </c>
      <c r="EV127" s="95"/>
      <c r="EW127" s="95">
        <v>45746</v>
      </c>
      <c r="EX127" s="95">
        <v>45746</v>
      </c>
      <c r="EY127" s="119">
        <f t="shared" si="60"/>
        <v>1</v>
      </c>
      <c r="EZ127" s="579" t="s">
        <v>2264</v>
      </c>
      <c r="FA127" s="116">
        <v>45616</v>
      </c>
      <c r="FB127" s="95">
        <v>45622</v>
      </c>
      <c r="FC127" s="95"/>
      <c r="FD127" s="95">
        <v>45636</v>
      </c>
      <c r="FE127" s="95">
        <v>45716</v>
      </c>
      <c r="FF127" s="119">
        <f t="shared" si="61"/>
        <v>81</v>
      </c>
      <c r="FG127" s="588"/>
      <c r="FH127" s="116">
        <v>45616</v>
      </c>
      <c r="FI127" s="95">
        <f t="shared" si="71"/>
        <v>45631</v>
      </c>
      <c r="FJ127" s="95"/>
      <c r="FK127" s="95">
        <v>45714</v>
      </c>
      <c r="FL127" s="95">
        <v>45733</v>
      </c>
      <c r="FM127" s="119">
        <f t="shared" si="62"/>
        <v>20</v>
      </c>
      <c r="FN127" s="146"/>
      <c r="FO127" s="155">
        <f t="shared" si="67"/>
        <v>45635</v>
      </c>
      <c r="FP127" s="95">
        <f t="shared" si="68"/>
        <v>45638</v>
      </c>
      <c r="FQ127" s="128"/>
      <c r="FR127" s="95">
        <v>45754</v>
      </c>
      <c r="FS127" s="95">
        <v>45774</v>
      </c>
      <c r="FT127" s="119">
        <f t="shared" si="63"/>
        <v>21</v>
      </c>
      <c r="FU127" s="588"/>
      <c r="FV127" s="116">
        <f t="shared" si="69"/>
        <v>45647</v>
      </c>
      <c r="FW127" s="95">
        <f t="shared" si="70"/>
        <v>45648</v>
      </c>
      <c r="FX127" s="128"/>
      <c r="FY127" s="95">
        <v>45774</v>
      </c>
      <c r="FZ127" s="95">
        <v>45774</v>
      </c>
      <c r="GA127" s="119">
        <f t="shared" si="64"/>
        <v>1</v>
      </c>
      <c r="GB127" s="588"/>
      <c r="GC127" s="436"/>
      <c r="GD127" s="122"/>
      <c r="GE127" s="572">
        <v>45717</v>
      </c>
    </row>
    <row r="128" spans="1:189" ht="16.5" customHeight="1" x14ac:dyDescent="0.25">
      <c r="A128" s="564" t="s">
        <v>416</v>
      </c>
      <c r="B128" s="73">
        <f t="shared" si="65"/>
        <v>124</v>
      </c>
      <c r="C128" s="73" t="s">
        <v>31</v>
      </c>
      <c r="D128" s="75" t="s">
        <v>1868</v>
      </c>
      <c r="E128" s="95" t="s">
        <v>1953</v>
      </c>
      <c r="F128" s="565" t="s">
        <v>2160</v>
      </c>
      <c r="G128" s="167" t="s">
        <v>2211</v>
      </c>
      <c r="H128" s="566" t="str">
        <f>VLOOKUP('200WTG PH-II'!E128,'[1]Stone Column Progress'!$C$6:$D$205,2,0)</f>
        <v>Bauer</v>
      </c>
      <c r="I128" s="574" t="s">
        <v>390</v>
      </c>
      <c r="J128" s="568">
        <v>531930</v>
      </c>
      <c r="K128" s="569">
        <v>2674792</v>
      </c>
      <c r="L128" s="116">
        <v>45415</v>
      </c>
      <c r="M128" s="95">
        <v>45428</v>
      </c>
      <c r="N128" s="128"/>
      <c r="O128" s="95">
        <v>45415</v>
      </c>
      <c r="P128" s="95">
        <v>45428</v>
      </c>
      <c r="Q128" s="588"/>
      <c r="R128" s="118">
        <f>VLOOKUP(E128,'[1]Stone Column Progress'!$C$6:$K$205,6,0)</f>
        <v>199</v>
      </c>
      <c r="S128" s="73">
        <f>VLOOKUP(E128,'[1]Stone Column Progress'!$C$6:$K$205,8,0)</f>
        <v>199</v>
      </c>
      <c r="T128" s="95">
        <v>45559</v>
      </c>
      <c r="U128" s="95">
        <v>45568</v>
      </c>
      <c r="V128" s="128"/>
      <c r="W128" s="95">
        <v>45594</v>
      </c>
      <c r="X128" s="95">
        <v>45602</v>
      </c>
      <c r="Y128" s="119">
        <f t="shared" si="43"/>
        <v>9</v>
      </c>
      <c r="Z128" s="146"/>
      <c r="AA128" s="155"/>
      <c r="AB128" s="95"/>
      <c r="AC128" s="95"/>
      <c r="AD128" s="128"/>
      <c r="AE128" s="129"/>
      <c r="AF128" s="129"/>
      <c r="AG128" s="588"/>
      <c r="AH128" s="116">
        <v>45584</v>
      </c>
      <c r="AI128" s="95">
        <v>45584</v>
      </c>
      <c r="AJ128" s="117"/>
      <c r="AK128" s="95">
        <v>45620</v>
      </c>
      <c r="AL128" s="95">
        <v>45621</v>
      </c>
      <c r="AM128" s="119">
        <f t="shared" si="44"/>
        <v>2</v>
      </c>
      <c r="AN128" s="588"/>
      <c r="AO128" s="158">
        <v>45585</v>
      </c>
      <c r="AP128" s="130">
        <v>45585</v>
      </c>
      <c r="AQ128" s="130"/>
      <c r="AR128" s="130">
        <v>45621</v>
      </c>
      <c r="AS128" s="130">
        <v>45622</v>
      </c>
      <c r="AT128" s="119">
        <f t="shared" si="45"/>
        <v>2</v>
      </c>
      <c r="AU128" s="588"/>
      <c r="AV128" s="116">
        <v>45586</v>
      </c>
      <c r="AW128" s="95">
        <v>45586</v>
      </c>
      <c r="AX128" s="128"/>
      <c r="AY128" s="131">
        <v>45622</v>
      </c>
      <c r="AZ128" s="131">
        <v>45622</v>
      </c>
      <c r="BA128" s="119">
        <f t="shared" si="46"/>
        <v>1</v>
      </c>
      <c r="BB128" s="146"/>
      <c r="BC128" s="155">
        <v>45587</v>
      </c>
      <c r="BD128" s="95">
        <v>45588</v>
      </c>
      <c r="BE128" s="95"/>
      <c r="BF128" s="95">
        <v>45627</v>
      </c>
      <c r="BG128" s="95">
        <v>45628</v>
      </c>
      <c r="BH128" s="119">
        <f t="shared" si="47"/>
        <v>2</v>
      </c>
      <c r="BI128" s="588"/>
      <c r="BJ128" s="116">
        <v>45590</v>
      </c>
      <c r="BK128" s="95">
        <v>45599</v>
      </c>
      <c r="BL128" s="95"/>
      <c r="BM128" s="95">
        <v>45629</v>
      </c>
      <c r="BN128" s="95">
        <v>45657</v>
      </c>
      <c r="BO128" s="119">
        <f t="shared" si="48"/>
        <v>29</v>
      </c>
      <c r="BP128" s="579" t="s">
        <v>2265</v>
      </c>
      <c r="BQ128" s="116">
        <v>45601</v>
      </c>
      <c r="BR128" s="95">
        <v>45602</v>
      </c>
      <c r="BS128" s="95"/>
      <c r="BT128" s="95">
        <v>45660</v>
      </c>
      <c r="BU128" s="95">
        <v>45661</v>
      </c>
      <c r="BV128" s="119">
        <f t="shared" si="66"/>
        <v>2</v>
      </c>
      <c r="BW128" s="119">
        <f t="shared" si="49"/>
        <v>42</v>
      </c>
      <c r="BX128" s="588"/>
      <c r="BY128" s="116">
        <v>45603</v>
      </c>
      <c r="BZ128" s="95">
        <v>45609</v>
      </c>
      <c r="CA128" s="151"/>
      <c r="CB128" s="95">
        <v>45669</v>
      </c>
      <c r="CC128" s="95">
        <v>45752</v>
      </c>
      <c r="CD128" s="119">
        <f t="shared" si="50"/>
        <v>84</v>
      </c>
      <c r="CE128" s="588"/>
      <c r="CF128" s="116">
        <v>45603</v>
      </c>
      <c r="CG128" s="95">
        <v>45609</v>
      </c>
      <c r="CH128" s="95"/>
      <c r="CI128" s="95">
        <v>45677</v>
      </c>
      <c r="CJ128" s="95">
        <v>45677</v>
      </c>
      <c r="CK128" s="119">
        <f t="shared" si="51"/>
        <v>1</v>
      </c>
      <c r="CL128" s="119"/>
      <c r="CM128" s="119"/>
      <c r="CN128" s="588"/>
      <c r="CO128" s="116">
        <v>45597</v>
      </c>
      <c r="CP128" s="95">
        <v>45611</v>
      </c>
      <c r="CQ128" s="128"/>
      <c r="CR128" s="95">
        <v>45711</v>
      </c>
      <c r="CS128" s="95">
        <v>45713</v>
      </c>
      <c r="CT128" s="119">
        <f t="shared" si="52"/>
        <v>3</v>
      </c>
      <c r="CU128" s="588"/>
      <c r="CV128" s="116">
        <v>45598</v>
      </c>
      <c r="CW128" s="95">
        <v>45604</v>
      </c>
      <c r="CX128" s="128"/>
      <c r="CY128" s="95">
        <v>45654</v>
      </c>
      <c r="CZ128" s="95">
        <v>45667</v>
      </c>
      <c r="DA128" s="119">
        <f t="shared" si="53"/>
        <v>14</v>
      </c>
      <c r="DB128" s="588"/>
      <c r="DC128" s="116">
        <v>45598</v>
      </c>
      <c r="DD128" s="95">
        <v>45604</v>
      </c>
      <c r="DE128" s="128"/>
      <c r="DF128" s="95">
        <v>45679</v>
      </c>
      <c r="DG128" s="95">
        <v>45684</v>
      </c>
      <c r="DH128" s="119">
        <f t="shared" si="54"/>
        <v>6</v>
      </c>
      <c r="DI128" s="146"/>
      <c r="DJ128" s="156" t="str">
        <f>_xlfn.XLOOKUP(E128,[1]CranePad!$D$4:$D$203,[1]CranePad!$E$4:$E$203,0,0,1)</f>
        <v>GP</v>
      </c>
      <c r="DK128" s="155">
        <v>45605</v>
      </c>
      <c r="DL128" s="95">
        <v>45611</v>
      </c>
      <c r="DM128" s="95"/>
      <c r="DN128" s="95">
        <v>45671</v>
      </c>
      <c r="DO128" s="95">
        <v>45679</v>
      </c>
      <c r="DP128" s="119">
        <f t="shared" si="55"/>
        <v>9</v>
      </c>
      <c r="DQ128" s="588"/>
      <c r="DR128" s="123">
        <v>45632</v>
      </c>
      <c r="DS128" s="124">
        <v>45637</v>
      </c>
      <c r="DT128" s="124"/>
      <c r="DU128" s="124">
        <v>45685</v>
      </c>
      <c r="DV128" s="124">
        <v>45695</v>
      </c>
      <c r="DW128" s="119">
        <f t="shared" si="56"/>
        <v>11</v>
      </c>
      <c r="DX128" s="588"/>
      <c r="DY128" s="123">
        <v>45623</v>
      </c>
      <c r="DZ128" s="124">
        <v>45629</v>
      </c>
      <c r="EA128" s="124"/>
      <c r="EB128" s="124">
        <v>45722</v>
      </c>
      <c r="EC128" s="124">
        <v>45735</v>
      </c>
      <c r="ED128" s="119">
        <f t="shared" si="57"/>
        <v>14</v>
      </c>
      <c r="EE128" s="588"/>
      <c r="EF128" s="123">
        <v>45640</v>
      </c>
      <c r="EG128" s="124">
        <v>45649</v>
      </c>
      <c r="EH128" s="124"/>
      <c r="EI128" s="124">
        <v>45724</v>
      </c>
      <c r="EJ128" s="124">
        <v>45737</v>
      </c>
      <c r="EK128" s="119">
        <f t="shared" si="58"/>
        <v>14</v>
      </c>
      <c r="EL128" s="588"/>
      <c r="EM128" s="116">
        <v>45651</v>
      </c>
      <c r="EN128" s="95">
        <v>45653</v>
      </c>
      <c r="EO128" s="95"/>
      <c r="EP128" s="95">
        <v>45737</v>
      </c>
      <c r="EQ128" s="95">
        <v>45738</v>
      </c>
      <c r="ER128" s="119">
        <f t="shared" si="59"/>
        <v>2</v>
      </c>
      <c r="ES128" s="588"/>
      <c r="ET128" s="116">
        <v>45635</v>
      </c>
      <c r="EU128" s="95">
        <v>45636</v>
      </c>
      <c r="EV128" s="95"/>
      <c r="EW128" s="95">
        <v>45735</v>
      </c>
      <c r="EX128" s="95">
        <v>45735</v>
      </c>
      <c r="EY128" s="119">
        <f t="shared" si="60"/>
        <v>1</v>
      </c>
      <c r="EZ128" s="588"/>
      <c r="FA128" s="116">
        <v>45616</v>
      </c>
      <c r="FB128" s="95">
        <v>45622</v>
      </c>
      <c r="FC128" s="95"/>
      <c r="FD128" s="95">
        <v>45632</v>
      </c>
      <c r="FE128" s="95">
        <v>45682</v>
      </c>
      <c r="FF128" s="119">
        <f t="shared" si="61"/>
        <v>51</v>
      </c>
      <c r="FG128" s="588"/>
      <c r="FH128" s="116">
        <v>45616</v>
      </c>
      <c r="FI128" s="95">
        <f t="shared" si="71"/>
        <v>45631</v>
      </c>
      <c r="FJ128" s="95"/>
      <c r="FK128" s="95">
        <v>45687</v>
      </c>
      <c r="FL128" s="95">
        <v>45707</v>
      </c>
      <c r="FM128" s="119">
        <f t="shared" si="62"/>
        <v>21</v>
      </c>
      <c r="FN128" s="146"/>
      <c r="FO128" s="155">
        <f t="shared" si="67"/>
        <v>45636</v>
      </c>
      <c r="FP128" s="95">
        <f t="shared" si="68"/>
        <v>45639</v>
      </c>
      <c r="FQ128" s="128"/>
      <c r="FR128" s="95">
        <v>45735</v>
      </c>
      <c r="FS128" s="95">
        <v>45735</v>
      </c>
      <c r="FT128" s="119">
        <f t="shared" si="63"/>
        <v>1</v>
      </c>
      <c r="FU128" s="588"/>
      <c r="FV128" s="116">
        <f t="shared" si="69"/>
        <v>45653</v>
      </c>
      <c r="FW128" s="95">
        <f t="shared" si="70"/>
        <v>45654</v>
      </c>
      <c r="FX128" s="128"/>
      <c r="FY128" s="95">
        <v>45739</v>
      </c>
      <c r="FZ128" s="95">
        <v>45739</v>
      </c>
      <c r="GA128" s="119">
        <f t="shared" si="64"/>
        <v>1</v>
      </c>
      <c r="GB128" s="588"/>
      <c r="GC128" s="436"/>
      <c r="GD128" s="122"/>
      <c r="GE128" s="572">
        <v>45717</v>
      </c>
    </row>
    <row r="129" spans="1:187" ht="16.5" customHeight="1" x14ac:dyDescent="0.25">
      <c r="A129" s="564" t="s">
        <v>416</v>
      </c>
      <c r="B129" s="73">
        <f t="shared" si="65"/>
        <v>125</v>
      </c>
      <c r="C129" s="73" t="s">
        <v>31</v>
      </c>
      <c r="D129" s="75" t="s">
        <v>1868</v>
      </c>
      <c r="E129" s="73" t="s">
        <v>1954</v>
      </c>
      <c r="F129" s="565" t="s">
        <v>2160</v>
      </c>
      <c r="G129" s="167" t="s">
        <v>2211</v>
      </c>
      <c r="H129" s="566" t="str">
        <f>VLOOKUP('200WTG PH-II'!E129,'[1]Stone Column Progress'!$C$6:$D$205,2,0)</f>
        <v>Bauer</v>
      </c>
      <c r="I129" s="574" t="s">
        <v>390</v>
      </c>
      <c r="J129" s="568">
        <v>532763</v>
      </c>
      <c r="K129" s="569">
        <v>2674527</v>
      </c>
      <c r="L129" s="116">
        <v>45416</v>
      </c>
      <c r="M129" s="95">
        <v>45430</v>
      </c>
      <c r="N129" s="128"/>
      <c r="O129" s="95">
        <v>45416</v>
      </c>
      <c r="P129" s="95">
        <v>45430</v>
      </c>
      <c r="Q129" s="588"/>
      <c r="R129" s="118">
        <f>VLOOKUP(E129,'[1]Stone Column Progress'!$C$6:$K$205,6,0)</f>
        <v>199</v>
      </c>
      <c r="S129" s="73">
        <f>VLOOKUP(E129,'[1]Stone Column Progress'!$C$6:$K$205,8,0)</f>
        <v>199</v>
      </c>
      <c r="T129" s="95">
        <v>45560</v>
      </c>
      <c r="U129" s="95">
        <v>45569</v>
      </c>
      <c r="V129" s="128"/>
      <c r="W129" s="95">
        <v>45588</v>
      </c>
      <c r="X129" s="95">
        <v>45593</v>
      </c>
      <c r="Y129" s="119">
        <f t="shared" si="43"/>
        <v>6</v>
      </c>
      <c r="Z129" s="146"/>
      <c r="AA129" s="122"/>
      <c r="AB129" s="95"/>
      <c r="AC129" s="129"/>
      <c r="AD129" s="128"/>
      <c r="AE129" s="129"/>
      <c r="AF129" s="129"/>
      <c r="AG129" s="588"/>
      <c r="AH129" s="116">
        <v>45585</v>
      </c>
      <c r="AI129" s="95">
        <v>45585</v>
      </c>
      <c r="AJ129" s="117"/>
      <c r="AK129" s="131">
        <v>45628</v>
      </c>
      <c r="AL129" s="131">
        <v>45630</v>
      </c>
      <c r="AM129" s="119">
        <f t="shared" si="44"/>
        <v>3</v>
      </c>
      <c r="AN129" s="588"/>
      <c r="AO129" s="158">
        <v>45586</v>
      </c>
      <c r="AP129" s="130">
        <v>45586</v>
      </c>
      <c r="AQ129" s="130"/>
      <c r="AR129" s="130">
        <v>45631</v>
      </c>
      <c r="AS129" s="130">
        <v>45632</v>
      </c>
      <c r="AT129" s="119">
        <f t="shared" si="45"/>
        <v>2</v>
      </c>
      <c r="AU129" s="588"/>
      <c r="AV129" s="116">
        <v>45587</v>
      </c>
      <c r="AW129" s="95">
        <v>45587</v>
      </c>
      <c r="AX129" s="128"/>
      <c r="AY129" s="130">
        <v>45635</v>
      </c>
      <c r="AZ129" s="130">
        <v>45635</v>
      </c>
      <c r="BA129" s="119">
        <f t="shared" si="46"/>
        <v>1</v>
      </c>
      <c r="BB129" s="146"/>
      <c r="BC129" s="155">
        <v>45588</v>
      </c>
      <c r="BD129" s="95">
        <v>45589</v>
      </c>
      <c r="BE129" s="95"/>
      <c r="BF129" s="95">
        <v>45637</v>
      </c>
      <c r="BG129" s="95">
        <v>45637</v>
      </c>
      <c r="BH129" s="119">
        <f t="shared" si="47"/>
        <v>1</v>
      </c>
      <c r="BI129" s="588"/>
      <c r="BJ129" s="116">
        <v>45591</v>
      </c>
      <c r="BK129" s="95">
        <v>45600</v>
      </c>
      <c r="BL129" s="95"/>
      <c r="BM129" s="95">
        <v>45638</v>
      </c>
      <c r="BN129" s="95">
        <v>45643</v>
      </c>
      <c r="BO129" s="119">
        <f t="shared" si="48"/>
        <v>6</v>
      </c>
      <c r="BP129" s="588"/>
      <c r="BQ129" s="116">
        <v>45602</v>
      </c>
      <c r="BR129" s="95">
        <v>45603</v>
      </c>
      <c r="BS129" s="95"/>
      <c r="BT129" s="95">
        <v>45644</v>
      </c>
      <c r="BU129" s="95">
        <v>45645</v>
      </c>
      <c r="BV129" s="119">
        <f t="shared" si="66"/>
        <v>2</v>
      </c>
      <c r="BW129" s="119">
        <f t="shared" si="49"/>
        <v>18</v>
      </c>
      <c r="BX129" s="588"/>
      <c r="BY129" s="116">
        <v>45604</v>
      </c>
      <c r="BZ129" s="95">
        <v>45610</v>
      </c>
      <c r="CA129" s="151"/>
      <c r="CB129" s="95">
        <v>45649</v>
      </c>
      <c r="CC129" s="95">
        <v>45744</v>
      </c>
      <c r="CD129" s="119">
        <f t="shared" si="50"/>
        <v>96</v>
      </c>
      <c r="CE129" s="588"/>
      <c r="CF129" s="116">
        <v>45604</v>
      </c>
      <c r="CG129" s="95">
        <v>45610</v>
      </c>
      <c r="CH129" s="95"/>
      <c r="CI129" s="95">
        <v>45649</v>
      </c>
      <c r="CJ129" s="95">
        <v>45649</v>
      </c>
      <c r="CK129" s="119">
        <f t="shared" si="51"/>
        <v>1</v>
      </c>
      <c r="CL129" s="119"/>
      <c r="CM129" s="119"/>
      <c r="CN129" s="588"/>
      <c r="CO129" s="116">
        <v>45598</v>
      </c>
      <c r="CP129" s="95">
        <v>45612</v>
      </c>
      <c r="CQ129" s="128"/>
      <c r="CR129" s="95">
        <v>45652</v>
      </c>
      <c r="CS129" s="95">
        <v>45673</v>
      </c>
      <c r="CT129" s="119">
        <f t="shared" si="52"/>
        <v>22</v>
      </c>
      <c r="CU129" s="588"/>
      <c r="CV129" s="116">
        <v>45599</v>
      </c>
      <c r="CW129" s="95">
        <v>45605</v>
      </c>
      <c r="CX129" s="128"/>
      <c r="CY129" s="95" t="s">
        <v>2142</v>
      </c>
      <c r="CZ129" s="95" t="s">
        <v>2142</v>
      </c>
      <c r="DA129" s="119" t="e">
        <f t="shared" si="53"/>
        <v>#VALUE!</v>
      </c>
      <c r="DB129" s="588"/>
      <c r="DC129" s="116">
        <v>45599</v>
      </c>
      <c r="DD129" s="95">
        <v>45605</v>
      </c>
      <c r="DE129" s="128"/>
      <c r="DF129" s="95">
        <v>45667</v>
      </c>
      <c r="DG129" s="95">
        <v>45681</v>
      </c>
      <c r="DH129" s="119">
        <f t="shared" si="54"/>
        <v>15</v>
      </c>
      <c r="DI129" s="146"/>
      <c r="DJ129" s="156" t="str">
        <f>_xlfn.XLOOKUP(E129,[1]CranePad!$D$4:$D$203,[1]CranePad!$E$4:$E$203,0,0,1)</f>
        <v>Varudi</v>
      </c>
      <c r="DK129" s="155">
        <v>45606</v>
      </c>
      <c r="DL129" s="95">
        <v>45612</v>
      </c>
      <c r="DM129" s="95"/>
      <c r="DN129" s="95">
        <v>45660</v>
      </c>
      <c r="DO129" s="95">
        <v>45681</v>
      </c>
      <c r="DP129" s="119">
        <f t="shared" si="55"/>
        <v>22</v>
      </c>
      <c r="DQ129" s="588"/>
      <c r="DR129" s="123">
        <v>45633</v>
      </c>
      <c r="DS129" s="124">
        <v>45638</v>
      </c>
      <c r="DT129" s="124"/>
      <c r="DU129" s="124">
        <v>45699</v>
      </c>
      <c r="DV129" s="124">
        <v>45711</v>
      </c>
      <c r="DW129" s="119">
        <f t="shared" si="56"/>
        <v>13</v>
      </c>
      <c r="DX129" s="588"/>
      <c r="DY129" s="123">
        <v>45624</v>
      </c>
      <c r="DZ129" s="124">
        <v>45630</v>
      </c>
      <c r="EA129" s="124"/>
      <c r="EB129" s="124">
        <v>45688</v>
      </c>
      <c r="EC129" s="124">
        <v>45724</v>
      </c>
      <c r="ED129" s="119">
        <f t="shared" si="57"/>
        <v>37</v>
      </c>
      <c r="EE129" s="588"/>
      <c r="EF129" s="123">
        <v>45641</v>
      </c>
      <c r="EG129" s="124">
        <v>45650</v>
      </c>
      <c r="EH129" s="124"/>
      <c r="EI129" s="124">
        <v>45720</v>
      </c>
      <c r="EJ129" s="124">
        <v>45729</v>
      </c>
      <c r="EK129" s="119">
        <f t="shared" si="58"/>
        <v>10</v>
      </c>
      <c r="EL129" s="588"/>
      <c r="EM129" s="116">
        <v>45652</v>
      </c>
      <c r="EN129" s="95">
        <v>45654</v>
      </c>
      <c r="EO129" s="95"/>
      <c r="EP129" s="95">
        <v>45730</v>
      </c>
      <c r="EQ129" s="95">
        <v>45733</v>
      </c>
      <c r="ER129" s="119">
        <f t="shared" si="59"/>
        <v>4</v>
      </c>
      <c r="ES129" s="588"/>
      <c r="ET129" s="116">
        <v>45636</v>
      </c>
      <c r="EU129" s="95">
        <v>45637</v>
      </c>
      <c r="EV129" s="95"/>
      <c r="EW129" s="95">
        <v>45730</v>
      </c>
      <c r="EX129" s="95">
        <v>45730</v>
      </c>
      <c r="EY129" s="119">
        <f t="shared" si="60"/>
        <v>1</v>
      </c>
      <c r="EZ129" s="588"/>
      <c r="FA129" s="116">
        <v>45623</v>
      </c>
      <c r="FB129" s="95">
        <v>45629</v>
      </c>
      <c r="FC129" s="95"/>
      <c r="FD129" s="95">
        <v>45631</v>
      </c>
      <c r="FE129" s="95">
        <v>45707</v>
      </c>
      <c r="FF129" s="119">
        <f t="shared" si="61"/>
        <v>77</v>
      </c>
      <c r="FG129" s="588"/>
      <c r="FH129" s="116">
        <v>45616</v>
      </c>
      <c r="FI129" s="95">
        <f t="shared" si="71"/>
        <v>45631</v>
      </c>
      <c r="FJ129" s="95"/>
      <c r="FK129" s="95">
        <v>45687</v>
      </c>
      <c r="FL129" s="95">
        <v>45707</v>
      </c>
      <c r="FM129" s="119">
        <f t="shared" si="62"/>
        <v>21</v>
      </c>
      <c r="FN129" s="146"/>
      <c r="FO129" s="155">
        <f t="shared" si="67"/>
        <v>45637</v>
      </c>
      <c r="FP129" s="95">
        <f t="shared" si="68"/>
        <v>45640</v>
      </c>
      <c r="FQ129" s="128"/>
      <c r="FR129" s="95">
        <v>45733</v>
      </c>
      <c r="FS129" s="95">
        <v>45734</v>
      </c>
      <c r="FT129" s="119">
        <f t="shared" si="63"/>
        <v>2</v>
      </c>
      <c r="FU129" s="588"/>
      <c r="FV129" s="116">
        <f t="shared" si="69"/>
        <v>45654</v>
      </c>
      <c r="FW129" s="95">
        <f t="shared" si="70"/>
        <v>45655</v>
      </c>
      <c r="FX129" s="128"/>
      <c r="FY129" s="95">
        <v>45735</v>
      </c>
      <c r="FZ129" s="95">
        <v>45736</v>
      </c>
      <c r="GA129" s="119">
        <f t="shared" si="64"/>
        <v>2</v>
      </c>
      <c r="GB129" s="588"/>
      <c r="GC129" s="436"/>
      <c r="GD129" s="122"/>
      <c r="GE129" s="572">
        <v>45717</v>
      </c>
    </row>
    <row r="130" spans="1:187" ht="16.5" customHeight="1" x14ac:dyDescent="0.25">
      <c r="A130" s="564" t="s">
        <v>396</v>
      </c>
      <c r="B130" s="73">
        <f t="shared" si="65"/>
        <v>126</v>
      </c>
      <c r="C130" s="75" t="s">
        <v>33</v>
      </c>
      <c r="D130" s="75" t="s">
        <v>1837</v>
      </c>
      <c r="E130" s="73" t="s">
        <v>1955</v>
      </c>
      <c r="F130" s="565" t="s">
        <v>2160</v>
      </c>
      <c r="G130" s="167" t="s">
        <v>2208</v>
      </c>
      <c r="H130" s="566" t="str">
        <f>VLOOKUP('200WTG PH-II'!E130,'[1]Stone Column Progress'!$C$6:$D$205,2,0)</f>
        <v>Bauer</v>
      </c>
      <c r="I130" s="574" t="s">
        <v>390</v>
      </c>
      <c r="J130" s="568">
        <v>535278</v>
      </c>
      <c r="K130" s="569">
        <v>2673654</v>
      </c>
      <c r="L130" s="116">
        <v>45418</v>
      </c>
      <c r="M130" s="95">
        <v>45430</v>
      </c>
      <c r="N130" s="128"/>
      <c r="O130" s="95">
        <v>45418</v>
      </c>
      <c r="P130" s="95">
        <v>45430</v>
      </c>
      <c r="Q130" s="588"/>
      <c r="R130" s="118">
        <f>VLOOKUP(E130,'[1]Stone Column Progress'!$C$6:$K$205,6,0)</f>
        <v>199</v>
      </c>
      <c r="S130" s="73">
        <f>VLOOKUP(E130,'[1]Stone Column Progress'!$C$6:$K$205,8,0)</f>
        <v>199</v>
      </c>
      <c r="T130" s="95">
        <v>45641</v>
      </c>
      <c r="U130" s="95">
        <v>45649</v>
      </c>
      <c r="V130" s="128"/>
      <c r="W130" s="95">
        <v>45644</v>
      </c>
      <c r="X130" s="95">
        <v>45651</v>
      </c>
      <c r="Y130" s="119">
        <f t="shared" si="43"/>
        <v>8</v>
      </c>
      <c r="Z130" s="146"/>
      <c r="AA130" s="122"/>
      <c r="AB130" s="95"/>
      <c r="AC130" s="129"/>
      <c r="AD130" s="128"/>
      <c r="AE130" s="129"/>
      <c r="AF130" s="129"/>
      <c r="AG130" s="588"/>
      <c r="AH130" s="116">
        <v>45658</v>
      </c>
      <c r="AI130" s="95">
        <f>AH130+1</f>
        <v>45659</v>
      </c>
      <c r="AJ130" s="117"/>
      <c r="AK130" s="131">
        <v>45657</v>
      </c>
      <c r="AL130" s="131">
        <v>45660</v>
      </c>
      <c r="AM130" s="119">
        <f t="shared" si="44"/>
        <v>4</v>
      </c>
      <c r="AN130" s="588"/>
      <c r="AO130" s="158">
        <f>AI130+1</f>
        <v>45660</v>
      </c>
      <c r="AP130" s="130">
        <f>AO130+1</f>
        <v>45661</v>
      </c>
      <c r="AQ130" s="130"/>
      <c r="AR130" s="130">
        <v>45660</v>
      </c>
      <c r="AS130" s="130">
        <v>45661</v>
      </c>
      <c r="AT130" s="119">
        <f t="shared" si="45"/>
        <v>2</v>
      </c>
      <c r="AU130" s="588"/>
      <c r="AV130" s="116">
        <f>AP130+1</f>
        <v>45662</v>
      </c>
      <c r="AW130" s="95">
        <f>AV130</f>
        <v>45662</v>
      </c>
      <c r="AX130" s="128"/>
      <c r="AY130" s="95">
        <v>45662</v>
      </c>
      <c r="AZ130" s="95">
        <v>45662</v>
      </c>
      <c r="BA130" s="119">
        <f t="shared" si="46"/>
        <v>1</v>
      </c>
      <c r="BB130" s="146"/>
      <c r="BC130" s="155">
        <f>AW130+1</f>
        <v>45663</v>
      </c>
      <c r="BD130" s="95">
        <f>BC130+1</f>
        <v>45664</v>
      </c>
      <c r="BE130" s="95"/>
      <c r="BF130" s="95">
        <v>45665</v>
      </c>
      <c r="BG130" s="95">
        <v>45666</v>
      </c>
      <c r="BH130" s="119">
        <f t="shared" si="47"/>
        <v>2</v>
      </c>
      <c r="BI130" s="588"/>
      <c r="BJ130" s="116">
        <f>BD130+1</f>
        <v>45665</v>
      </c>
      <c r="BK130" s="95">
        <f>BJ130+7</f>
        <v>45672</v>
      </c>
      <c r="BL130" s="95"/>
      <c r="BM130" s="95">
        <v>45676</v>
      </c>
      <c r="BN130" s="95">
        <v>45689</v>
      </c>
      <c r="BO130" s="119">
        <f t="shared" si="48"/>
        <v>14</v>
      </c>
      <c r="BP130" s="588"/>
      <c r="BQ130" s="116">
        <f>BK130+1</f>
        <v>45673</v>
      </c>
      <c r="BR130" s="95">
        <f>BQ130+1</f>
        <v>45674</v>
      </c>
      <c r="BS130" s="95"/>
      <c r="BT130" s="95">
        <v>45690</v>
      </c>
      <c r="BU130" s="95">
        <v>45690</v>
      </c>
      <c r="BV130" s="119">
        <f t="shared" si="66"/>
        <v>1</v>
      </c>
      <c r="BW130" s="119">
        <f t="shared" si="49"/>
        <v>34</v>
      </c>
      <c r="BX130" s="588"/>
      <c r="BY130" s="116">
        <f>BR130+2</f>
        <v>45676</v>
      </c>
      <c r="BZ130" s="95">
        <f>BY130+7</f>
        <v>45683</v>
      </c>
      <c r="CA130" s="151"/>
      <c r="CB130" s="95">
        <v>45695</v>
      </c>
      <c r="CC130" s="95">
        <v>45787</v>
      </c>
      <c r="CD130" s="119">
        <f t="shared" si="50"/>
        <v>93</v>
      </c>
      <c r="CE130" s="588"/>
      <c r="CF130" s="116">
        <f t="shared" ref="CF130:CG134" si="137">BY130</f>
        <v>45676</v>
      </c>
      <c r="CG130" s="95">
        <f t="shared" si="137"/>
        <v>45683</v>
      </c>
      <c r="CH130" s="95"/>
      <c r="CI130" s="95">
        <v>45695</v>
      </c>
      <c r="CJ130" s="95">
        <v>45695</v>
      </c>
      <c r="CK130" s="119">
        <f t="shared" si="51"/>
        <v>1</v>
      </c>
      <c r="CL130" s="119"/>
      <c r="CM130" s="119"/>
      <c r="CN130" s="588"/>
      <c r="CO130" s="116">
        <f>CF130-7</f>
        <v>45669</v>
      </c>
      <c r="CP130" s="95">
        <f>CO130+17</f>
        <v>45686</v>
      </c>
      <c r="CQ130" s="128"/>
      <c r="CR130" s="95">
        <v>45706</v>
      </c>
      <c r="CS130" s="95">
        <v>45751</v>
      </c>
      <c r="CT130" s="119">
        <f t="shared" si="52"/>
        <v>46</v>
      </c>
      <c r="CU130" s="588"/>
      <c r="CV130" s="116">
        <v>45681</v>
      </c>
      <c r="CW130" s="95">
        <v>45687</v>
      </c>
      <c r="CX130" s="128"/>
      <c r="CY130" s="95">
        <v>45664</v>
      </c>
      <c r="CZ130" s="95">
        <v>45678</v>
      </c>
      <c r="DA130" s="119">
        <f t="shared" si="53"/>
        <v>15</v>
      </c>
      <c r="DB130" s="588"/>
      <c r="DC130" s="116">
        <v>45658</v>
      </c>
      <c r="DD130" s="95">
        <v>45663</v>
      </c>
      <c r="DE130" s="128"/>
      <c r="DF130" s="95">
        <v>45695</v>
      </c>
      <c r="DG130" s="95">
        <v>45713</v>
      </c>
      <c r="DH130" s="119">
        <f t="shared" si="54"/>
        <v>19</v>
      </c>
      <c r="DI130" s="146"/>
      <c r="DJ130" s="156" t="str">
        <f>_xlfn.XLOOKUP(E130,[1]CranePad!$D$4:$D$203,[1]CranePad!$E$4:$E$203,0,0,1)</f>
        <v>HARSH</v>
      </c>
      <c r="DK130" s="155">
        <v>45664</v>
      </c>
      <c r="DL130" s="95">
        <v>45670</v>
      </c>
      <c r="DM130" s="95"/>
      <c r="DN130" s="95">
        <v>45668</v>
      </c>
      <c r="DO130" s="95">
        <v>45699</v>
      </c>
      <c r="DP130" s="119">
        <f t="shared" si="55"/>
        <v>32</v>
      </c>
      <c r="DQ130" s="588"/>
      <c r="DR130" s="123">
        <v>45677</v>
      </c>
      <c r="DS130" s="124">
        <f>DR130+7</f>
        <v>45684</v>
      </c>
      <c r="DT130" s="124"/>
      <c r="DU130" s="124">
        <v>45729</v>
      </c>
      <c r="DV130" s="124">
        <v>45769</v>
      </c>
      <c r="DW130" s="119">
        <f t="shared" si="56"/>
        <v>41</v>
      </c>
      <c r="DX130" s="588"/>
      <c r="DY130" s="123">
        <f t="shared" ref="DY130:DY134" si="138">CP130+2</f>
        <v>45688</v>
      </c>
      <c r="DZ130" s="124">
        <f t="shared" ref="DZ130:DZ134" si="139">DY130+8</f>
        <v>45696</v>
      </c>
      <c r="EA130" s="124"/>
      <c r="EB130" s="124">
        <v>45777</v>
      </c>
      <c r="EC130" s="124">
        <v>45792</v>
      </c>
      <c r="ED130" s="119">
        <f t="shared" si="57"/>
        <v>16</v>
      </c>
      <c r="EE130" s="588"/>
      <c r="EF130" s="123">
        <f t="shared" ref="EF130:EF134" si="140">DS130+2</f>
        <v>45686</v>
      </c>
      <c r="EG130" s="124">
        <f t="shared" ref="EG130:EG134" si="141">EF130+5</f>
        <v>45691</v>
      </c>
      <c r="EH130" s="124"/>
      <c r="EI130" s="124">
        <v>45773</v>
      </c>
      <c r="EJ130" s="124">
        <v>45782</v>
      </c>
      <c r="EK130" s="119">
        <f t="shared" si="58"/>
        <v>10</v>
      </c>
      <c r="EL130" s="588"/>
      <c r="EM130" s="116">
        <f t="shared" ref="EM130:EM134" si="142">EG130+1</f>
        <v>45692</v>
      </c>
      <c r="EN130" s="95">
        <f t="shared" ref="EN130:EN134" si="143">EM130+3</f>
        <v>45695</v>
      </c>
      <c r="EO130" s="95"/>
      <c r="EP130" s="95">
        <v>45783</v>
      </c>
      <c r="EQ130" s="95">
        <v>45784</v>
      </c>
      <c r="ER130" s="119">
        <f t="shared" si="59"/>
        <v>2</v>
      </c>
      <c r="ES130" s="588"/>
      <c r="ET130" s="116">
        <f t="shared" ref="ET130:ET134" si="144">DZ130+2</f>
        <v>45698</v>
      </c>
      <c r="EU130" s="95">
        <f t="shared" ref="EU130:EU134" si="145">ET130+2</f>
        <v>45700</v>
      </c>
      <c r="EV130" s="95"/>
      <c r="EW130" s="95">
        <v>45814</v>
      </c>
      <c r="EX130" s="95">
        <v>45814</v>
      </c>
      <c r="EY130" s="119">
        <f t="shared" si="60"/>
        <v>1</v>
      </c>
      <c r="EZ130" s="588"/>
      <c r="FA130" s="116">
        <f t="shared" ref="FA130:FA134" si="146">DR130-10</f>
        <v>45667</v>
      </c>
      <c r="FB130" s="95">
        <f t="shared" ref="FB130:FB134" si="147">FA130+7</f>
        <v>45674</v>
      </c>
      <c r="FC130" s="95"/>
      <c r="FD130" s="95">
        <v>45709</v>
      </c>
      <c r="FE130" s="95">
        <v>45769</v>
      </c>
      <c r="FF130" s="119">
        <f t="shared" si="61"/>
        <v>61</v>
      </c>
      <c r="FG130" s="588"/>
      <c r="FH130" s="116">
        <v>45660</v>
      </c>
      <c r="FI130" s="95">
        <f t="shared" si="71"/>
        <v>45675</v>
      </c>
      <c r="FJ130" s="95"/>
      <c r="FK130" s="95">
        <v>45747</v>
      </c>
      <c r="FL130" s="95">
        <v>45777</v>
      </c>
      <c r="FM130" s="119">
        <f t="shared" si="62"/>
        <v>31</v>
      </c>
      <c r="FN130" s="146"/>
      <c r="FO130" s="155">
        <f t="shared" si="67"/>
        <v>45700</v>
      </c>
      <c r="FP130" s="95">
        <f t="shared" si="68"/>
        <v>45703</v>
      </c>
      <c r="FQ130" s="128"/>
      <c r="FR130" s="95">
        <v>45878</v>
      </c>
      <c r="FS130" s="95">
        <v>45893</v>
      </c>
      <c r="FT130" s="119">
        <f t="shared" si="63"/>
        <v>16</v>
      </c>
      <c r="FU130" s="588"/>
      <c r="FV130" s="116">
        <f t="shared" si="69"/>
        <v>45703</v>
      </c>
      <c r="FW130" s="95">
        <f t="shared" si="70"/>
        <v>45704</v>
      </c>
      <c r="FX130" s="128"/>
      <c r="FY130" s="95">
        <v>45895</v>
      </c>
      <c r="FZ130" s="95">
        <v>45896</v>
      </c>
      <c r="GA130" s="119">
        <f t="shared" si="64"/>
        <v>2</v>
      </c>
      <c r="GB130" s="588"/>
      <c r="GC130" s="436"/>
      <c r="GD130" s="122"/>
      <c r="GE130" s="572">
        <v>45717</v>
      </c>
    </row>
    <row r="131" spans="1:187" ht="16.5" customHeight="1" x14ac:dyDescent="0.25">
      <c r="A131" s="564" t="s">
        <v>512</v>
      </c>
      <c r="B131" s="73">
        <f t="shared" si="65"/>
        <v>127</v>
      </c>
      <c r="C131" s="75" t="s">
        <v>33</v>
      </c>
      <c r="D131" s="75" t="s">
        <v>1837</v>
      </c>
      <c r="E131" s="73" t="s">
        <v>1956</v>
      </c>
      <c r="F131" s="565" t="s">
        <v>2160</v>
      </c>
      <c r="G131" s="167" t="s">
        <v>2208</v>
      </c>
      <c r="H131" s="566" t="str">
        <f>VLOOKUP('200WTG PH-II'!E131,'[1]Stone Column Progress'!$C$6:$D$205,2,0)</f>
        <v>Bauer</v>
      </c>
      <c r="I131" s="574" t="s">
        <v>390</v>
      </c>
      <c r="J131" s="568">
        <v>536111</v>
      </c>
      <c r="K131" s="569">
        <v>2673389</v>
      </c>
      <c r="L131" s="116">
        <v>45410</v>
      </c>
      <c r="M131" s="95">
        <v>45413</v>
      </c>
      <c r="N131" s="128"/>
      <c r="O131" s="95">
        <v>45410</v>
      </c>
      <c r="P131" s="95">
        <v>45413</v>
      </c>
      <c r="Q131" s="588"/>
      <c r="R131" s="118">
        <f>VLOOKUP(E131,'[1]Stone Column Progress'!$C$6:$K$205,6,0)</f>
        <v>253</v>
      </c>
      <c r="S131" s="73">
        <f>VLOOKUP(E131,'[1]Stone Column Progress'!$C$6:$K$205,8,0)</f>
        <v>253</v>
      </c>
      <c r="T131" s="95">
        <v>45643</v>
      </c>
      <c r="U131" s="95">
        <v>45650</v>
      </c>
      <c r="V131" s="117"/>
      <c r="W131" s="95">
        <v>45668</v>
      </c>
      <c r="X131" s="95">
        <v>45682</v>
      </c>
      <c r="Y131" s="119">
        <f t="shared" si="43"/>
        <v>15</v>
      </c>
      <c r="Z131" s="552"/>
      <c r="AA131" s="155" t="s">
        <v>389</v>
      </c>
      <c r="AB131" s="95">
        <v>45662</v>
      </c>
      <c r="AC131" s="95">
        <v>45677</v>
      </c>
      <c r="AD131" s="117"/>
      <c r="AE131" s="95">
        <v>45740</v>
      </c>
      <c r="AF131" s="95">
        <v>45756</v>
      </c>
      <c r="AG131" s="588"/>
      <c r="AH131" s="116">
        <v>45660</v>
      </c>
      <c r="AI131" s="95">
        <f>AH131+1</f>
        <v>45661</v>
      </c>
      <c r="AJ131" s="117"/>
      <c r="AK131" s="131">
        <v>45759</v>
      </c>
      <c r="AL131" s="131">
        <v>45760</v>
      </c>
      <c r="AM131" s="119">
        <f t="shared" si="44"/>
        <v>2</v>
      </c>
      <c r="AN131" s="588"/>
      <c r="AO131" s="158">
        <f>AI131+1</f>
        <v>45662</v>
      </c>
      <c r="AP131" s="130">
        <f>AO131+1</f>
        <v>45663</v>
      </c>
      <c r="AQ131" s="130"/>
      <c r="AR131" s="130">
        <v>45761</v>
      </c>
      <c r="AS131" s="130">
        <v>45762</v>
      </c>
      <c r="AT131" s="119">
        <f t="shared" si="45"/>
        <v>2</v>
      </c>
      <c r="AU131" s="588"/>
      <c r="AV131" s="116">
        <f>AP131+1</f>
        <v>45664</v>
      </c>
      <c r="AW131" s="95">
        <f>AV131</f>
        <v>45664</v>
      </c>
      <c r="AX131" s="128"/>
      <c r="AY131" s="130">
        <v>45762</v>
      </c>
      <c r="AZ131" s="130">
        <v>45762</v>
      </c>
      <c r="BA131" s="119">
        <f t="shared" si="46"/>
        <v>1</v>
      </c>
      <c r="BB131" s="146"/>
      <c r="BC131" s="155">
        <f>AW131+1</f>
        <v>45665</v>
      </c>
      <c r="BD131" s="95">
        <f>BC131+1</f>
        <v>45666</v>
      </c>
      <c r="BE131" s="95"/>
      <c r="BF131" s="95">
        <v>45763</v>
      </c>
      <c r="BG131" s="95">
        <v>45763</v>
      </c>
      <c r="BH131" s="119">
        <f t="shared" si="47"/>
        <v>1</v>
      </c>
      <c r="BI131" s="588"/>
      <c r="BJ131" s="116">
        <f>BD131+1</f>
        <v>45667</v>
      </c>
      <c r="BK131" s="95">
        <f>BJ131+7</f>
        <v>45674</v>
      </c>
      <c r="BL131" s="95"/>
      <c r="BM131" s="95">
        <v>45764</v>
      </c>
      <c r="BN131" s="95">
        <v>45768</v>
      </c>
      <c r="BO131" s="119">
        <f t="shared" si="48"/>
        <v>5</v>
      </c>
      <c r="BP131" s="588"/>
      <c r="BQ131" s="116">
        <f>BK131+1</f>
        <v>45675</v>
      </c>
      <c r="BR131" s="95">
        <f>BQ131+1</f>
        <v>45676</v>
      </c>
      <c r="BS131" s="95"/>
      <c r="BT131" s="95">
        <v>45769</v>
      </c>
      <c r="BU131" s="95">
        <v>45770</v>
      </c>
      <c r="BV131" s="119">
        <f t="shared" si="66"/>
        <v>2</v>
      </c>
      <c r="BW131" s="119">
        <f t="shared" si="49"/>
        <v>12</v>
      </c>
      <c r="BX131" s="588"/>
      <c r="BY131" s="116">
        <f>BR131+2</f>
        <v>45678</v>
      </c>
      <c r="BZ131" s="95">
        <f>BY131+7</f>
        <v>45685</v>
      </c>
      <c r="CA131" s="151"/>
      <c r="CB131" s="95">
        <v>45778</v>
      </c>
      <c r="CC131" s="95">
        <v>45882</v>
      </c>
      <c r="CD131" s="119">
        <f t="shared" si="50"/>
        <v>105</v>
      </c>
      <c r="CE131" s="588"/>
      <c r="CF131" s="116">
        <f t="shared" si="137"/>
        <v>45678</v>
      </c>
      <c r="CG131" s="95">
        <f t="shared" si="137"/>
        <v>45685</v>
      </c>
      <c r="CH131" s="95"/>
      <c r="CI131" s="95">
        <v>45774</v>
      </c>
      <c r="CJ131" s="95">
        <v>45774</v>
      </c>
      <c r="CK131" s="119">
        <f t="shared" si="51"/>
        <v>1</v>
      </c>
      <c r="CL131" s="119"/>
      <c r="CM131" s="119"/>
      <c r="CN131" s="588"/>
      <c r="CO131" s="116">
        <f>CF131-7</f>
        <v>45671</v>
      </c>
      <c r="CP131" s="95">
        <f>CO131+17</f>
        <v>45688</v>
      </c>
      <c r="CQ131" s="128"/>
      <c r="CR131" s="95">
        <v>45766</v>
      </c>
      <c r="CS131" s="95">
        <v>45771</v>
      </c>
      <c r="CT131" s="119">
        <f t="shared" si="52"/>
        <v>6</v>
      </c>
      <c r="CU131" s="588"/>
      <c r="CV131" s="116">
        <v>45683</v>
      </c>
      <c r="CW131" s="95">
        <v>45690</v>
      </c>
      <c r="CX131" s="128"/>
      <c r="CY131" s="95">
        <v>45761</v>
      </c>
      <c r="CZ131" s="95">
        <v>45774</v>
      </c>
      <c r="DA131" s="119">
        <f t="shared" si="53"/>
        <v>14</v>
      </c>
      <c r="DB131" s="588"/>
      <c r="DC131" s="116">
        <v>45660</v>
      </c>
      <c r="DD131" s="95">
        <v>45665</v>
      </c>
      <c r="DE131" s="128"/>
      <c r="DF131" s="95">
        <v>45775</v>
      </c>
      <c r="DG131" s="95">
        <v>45787</v>
      </c>
      <c r="DH131" s="119">
        <f t="shared" si="54"/>
        <v>13</v>
      </c>
      <c r="DI131" s="146"/>
      <c r="DJ131" s="156" t="str">
        <f>_xlfn.XLOOKUP(E131,[1]CranePad!$D$4:$D$203,[1]CranePad!$E$4:$E$203,0,0,1)</f>
        <v>GP (Reuse)</v>
      </c>
      <c r="DK131" s="155">
        <v>45666</v>
      </c>
      <c r="DL131" s="95">
        <v>45672</v>
      </c>
      <c r="DM131" s="95"/>
      <c r="DN131" s="95">
        <v>45775</v>
      </c>
      <c r="DO131" s="95">
        <v>45787</v>
      </c>
      <c r="DP131" s="119">
        <f t="shared" si="55"/>
        <v>13</v>
      </c>
      <c r="DQ131" s="588"/>
      <c r="DR131" s="123">
        <v>45679</v>
      </c>
      <c r="DS131" s="124">
        <f>DR131+7</f>
        <v>45686</v>
      </c>
      <c r="DT131" s="124"/>
      <c r="DU131" s="124">
        <v>45853</v>
      </c>
      <c r="DV131" s="124">
        <v>45869</v>
      </c>
      <c r="DW131" s="119">
        <f t="shared" si="56"/>
        <v>17</v>
      </c>
      <c r="DX131" s="588"/>
      <c r="DY131" s="123">
        <f t="shared" si="138"/>
        <v>45690</v>
      </c>
      <c r="DZ131" s="124">
        <f t="shared" si="139"/>
        <v>45698</v>
      </c>
      <c r="EA131" s="124"/>
      <c r="EB131" s="124">
        <v>45801</v>
      </c>
      <c r="EC131" s="124">
        <v>45866</v>
      </c>
      <c r="ED131" s="119">
        <f t="shared" si="57"/>
        <v>66</v>
      </c>
      <c r="EE131" s="588"/>
      <c r="EF131" s="123">
        <f t="shared" si="140"/>
        <v>45688</v>
      </c>
      <c r="EG131" s="124">
        <f t="shared" si="141"/>
        <v>45693</v>
      </c>
      <c r="EH131" s="124"/>
      <c r="EI131" s="124">
        <v>45871</v>
      </c>
      <c r="EJ131" s="124">
        <v>45878</v>
      </c>
      <c r="EK131" s="119">
        <f t="shared" si="58"/>
        <v>8</v>
      </c>
      <c r="EL131" s="588"/>
      <c r="EM131" s="116">
        <f t="shared" si="142"/>
        <v>45694</v>
      </c>
      <c r="EN131" s="95">
        <f t="shared" si="143"/>
        <v>45697</v>
      </c>
      <c r="EO131" s="95"/>
      <c r="EP131" s="95">
        <v>45879</v>
      </c>
      <c r="EQ131" s="95">
        <v>45880</v>
      </c>
      <c r="ER131" s="119">
        <f t="shared" si="59"/>
        <v>2</v>
      </c>
      <c r="ES131" s="588"/>
      <c r="ET131" s="116">
        <f t="shared" si="144"/>
        <v>45700</v>
      </c>
      <c r="EU131" s="95">
        <f t="shared" si="145"/>
        <v>45702</v>
      </c>
      <c r="EV131" s="95"/>
      <c r="EW131" s="95">
        <v>45875</v>
      </c>
      <c r="EX131" s="95">
        <v>45875</v>
      </c>
      <c r="EY131" s="119">
        <f t="shared" si="60"/>
        <v>1</v>
      </c>
      <c r="EZ131" s="588"/>
      <c r="FA131" s="116">
        <f t="shared" si="146"/>
        <v>45669</v>
      </c>
      <c r="FB131" s="95">
        <f t="shared" si="147"/>
        <v>45676</v>
      </c>
      <c r="FC131" s="95"/>
      <c r="FD131" s="95">
        <v>45696</v>
      </c>
      <c r="FE131" s="95">
        <v>45769</v>
      </c>
      <c r="FF131" s="119">
        <f t="shared" si="61"/>
        <v>74</v>
      </c>
      <c r="FG131" s="588"/>
      <c r="FH131" s="116">
        <v>45660</v>
      </c>
      <c r="FI131" s="95">
        <f t="shared" si="71"/>
        <v>45675</v>
      </c>
      <c r="FJ131" s="95"/>
      <c r="FK131" s="95">
        <v>45747</v>
      </c>
      <c r="FL131" s="95">
        <v>45777</v>
      </c>
      <c r="FM131" s="119">
        <f t="shared" si="62"/>
        <v>31</v>
      </c>
      <c r="FN131" s="146"/>
      <c r="FO131" s="155">
        <f t="shared" si="67"/>
        <v>45702</v>
      </c>
      <c r="FP131" s="95">
        <f t="shared" si="68"/>
        <v>45705</v>
      </c>
      <c r="FQ131" s="128"/>
      <c r="FR131" s="95">
        <v>45878</v>
      </c>
      <c r="FS131" s="95">
        <v>45893</v>
      </c>
      <c r="FT131" s="119">
        <f t="shared" si="63"/>
        <v>16</v>
      </c>
      <c r="FU131" s="588"/>
      <c r="FV131" s="116">
        <f t="shared" si="69"/>
        <v>45705</v>
      </c>
      <c r="FW131" s="95">
        <f t="shared" si="70"/>
        <v>45706</v>
      </c>
      <c r="FX131" s="128"/>
      <c r="FY131" s="95">
        <v>45895</v>
      </c>
      <c r="FZ131" s="95">
        <v>45896</v>
      </c>
      <c r="GA131" s="119">
        <f t="shared" si="64"/>
        <v>2</v>
      </c>
      <c r="GB131" s="588"/>
      <c r="GC131" s="436"/>
      <c r="GD131" s="122"/>
      <c r="GE131" s="572">
        <v>45717</v>
      </c>
    </row>
    <row r="132" spans="1:187" ht="16.5" customHeight="1" x14ac:dyDescent="0.25">
      <c r="A132" s="564" t="s">
        <v>407</v>
      </c>
      <c r="B132" s="73">
        <f t="shared" si="65"/>
        <v>128</v>
      </c>
      <c r="C132" s="75" t="s">
        <v>33</v>
      </c>
      <c r="D132" s="75" t="s">
        <v>1837</v>
      </c>
      <c r="E132" s="73" t="s">
        <v>1957</v>
      </c>
      <c r="F132" s="565" t="s">
        <v>2160</v>
      </c>
      <c r="G132" s="167" t="s">
        <v>2216</v>
      </c>
      <c r="H132" s="566" t="str">
        <f>VLOOKUP('200WTG PH-II'!E132,'[1]Stone Column Progress'!$C$6:$D$205,2,0)</f>
        <v>Menard</v>
      </c>
      <c r="I132" s="574" t="s">
        <v>390</v>
      </c>
      <c r="J132" s="568">
        <v>536952</v>
      </c>
      <c r="K132" s="569">
        <v>2673085</v>
      </c>
      <c r="L132" s="116">
        <v>45408</v>
      </c>
      <c r="M132" s="95">
        <v>45413</v>
      </c>
      <c r="N132" s="128"/>
      <c r="O132" s="95">
        <v>45408</v>
      </c>
      <c r="P132" s="95">
        <v>45413</v>
      </c>
      <c r="Q132" s="588"/>
      <c r="R132" s="118">
        <f>VLOOKUP(E132,'[1]Stone Column Progress'!$C$6:$K$205,6,0)</f>
        <v>199</v>
      </c>
      <c r="S132" s="73">
        <f>VLOOKUP(E132,'[1]Stone Column Progress'!$C$6:$K$205,8,0)</f>
        <v>199</v>
      </c>
      <c r="T132" s="95">
        <v>45645</v>
      </c>
      <c r="U132" s="95">
        <v>45652</v>
      </c>
      <c r="V132" s="128"/>
      <c r="W132" s="95">
        <v>45638</v>
      </c>
      <c r="X132" s="95">
        <v>45644</v>
      </c>
      <c r="Y132" s="119">
        <f t="shared" si="43"/>
        <v>7</v>
      </c>
      <c r="Z132" s="146"/>
      <c r="AA132" s="122"/>
      <c r="AB132" s="95"/>
      <c r="AC132" s="129"/>
      <c r="AD132" s="128"/>
      <c r="AE132" s="95"/>
      <c r="AF132" s="95"/>
      <c r="AG132" s="588"/>
      <c r="AH132" s="116">
        <v>45662</v>
      </c>
      <c r="AI132" s="95">
        <f>AH132+1</f>
        <v>45663</v>
      </c>
      <c r="AJ132" s="117"/>
      <c r="AK132" s="131">
        <v>45651</v>
      </c>
      <c r="AL132" s="131">
        <v>45655</v>
      </c>
      <c r="AM132" s="119">
        <f t="shared" si="44"/>
        <v>5</v>
      </c>
      <c r="AN132" s="588"/>
      <c r="AO132" s="158">
        <f>AI132+1</f>
        <v>45664</v>
      </c>
      <c r="AP132" s="130">
        <f>AO132+1</f>
        <v>45665</v>
      </c>
      <c r="AQ132" s="130"/>
      <c r="AR132" s="130">
        <v>45655</v>
      </c>
      <c r="AS132" s="130">
        <v>45656</v>
      </c>
      <c r="AT132" s="119">
        <f t="shared" si="45"/>
        <v>2</v>
      </c>
      <c r="AU132" s="588"/>
      <c r="AV132" s="116">
        <f>AP132+1</f>
        <v>45666</v>
      </c>
      <c r="AW132" s="95">
        <f>AV132</f>
        <v>45666</v>
      </c>
      <c r="AX132" s="128"/>
      <c r="AY132" s="95">
        <v>45657</v>
      </c>
      <c r="AZ132" s="95">
        <v>45657</v>
      </c>
      <c r="BA132" s="119">
        <f t="shared" si="46"/>
        <v>1</v>
      </c>
      <c r="BB132" s="146"/>
      <c r="BC132" s="155">
        <f>AW132+1</f>
        <v>45667</v>
      </c>
      <c r="BD132" s="95">
        <f>BC132+1</f>
        <v>45668</v>
      </c>
      <c r="BE132" s="95"/>
      <c r="BF132" s="95">
        <v>45660</v>
      </c>
      <c r="BG132" s="95">
        <v>45660</v>
      </c>
      <c r="BH132" s="119">
        <f t="shared" si="47"/>
        <v>1</v>
      </c>
      <c r="BI132" s="588"/>
      <c r="BJ132" s="116">
        <f>BD132+1</f>
        <v>45669</v>
      </c>
      <c r="BK132" s="95">
        <f>BJ132+7</f>
        <v>45676</v>
      </c>
      <c r="BL132" s="95"/>
      <c r="BM132" s="95">
        <v>45661</v>
      </c>
      <c r="BN132" s="95">
        <v>45668</v>
      </c>
      <c r="BO132" s="119">
        <f t="shared" si="48"/>
        <v>8</v>
      </c>
      <c r="BP132" s="588"/>
      <c r="BQ132" s="116">
        <f>BK132+1</f>
        <v>45677</v>
      </c>
      <c r="BR132" s="95">
        <f>BQ132+1</f>
        <v>45678</v>
      </c>
      <c r="BS132" s="95"/>
      <c r="BT132" s="95">
        <v>45669</v>
      </c>
      <c r="BU132" s="95">
        <v>45669</v>
      </c>
      <c r="BV132" s="119">
        <f t="shared" si="66"/>
        <v>1</v>
      </c>
      <c r="BW132" s="119">
        <f t="shared" si="49"/>
        <v>19</v>
      </c>
      <c r="BX132" s="588"/>
      <c r="BY132" s="116">
        <f>BR132+2</f>
        <v>45680</v>
      </c>
      <c r="BZ132" s="95">
        <f>BY132+7</f>
        <v>45687</v>
      </c>
      <c r="CA132" s="151"/>
      <c r="CB132" s="95">
        <v>45674</v>
      </c>
      <c r="CC132" s="95">
        <v>45824</v>
      </c>
      <c r="CD132" s="119">
        <f t="shared" si="50"/>
        <v>151</v>
      </c>
      <c r="CE132" s="588"/>
      <c r="CF132" s="116">
        <f t="shared" si="137"/>
        <v>45680</v>
      </c>
      <c r="CG132" s="95">
        <f t="shared" si="137"/>
        <v>45687</v>
      </c>
      <c r="CH132" s="95"/>
      <c r="CI132" s="95">
        <v>45679</v>
      </c>
      <c r="CJ132" s="95">
        <v>45679</v>
      </c>
      <c r="CK132" s="119">
        <f t="shared" si="51"/>
        <v>1</v>
      </c>
      <c r="CL132" s="119"/>
      <c r="CM132" s="119"/>
      <c r="CN132" s="588"/>
      <c r="CO132" s="116">
        <f>CF132-7</f>
        <v>45673</v>
      </c>
      <c r="CP132" s="95">
        <f>CO132+17</f>
        <v>45690</v>
      </c>
      <c r="CQ132" s="128"/>
      <c r="CR132" s="95">
        <v>45676</v>
      </c>
      <c r="CS132" s="95">
        <v>45767</v>
      </c>
      <c r="CT132" s="119">
        <f t="shared" si="52"/>
        <v>92</v>
      </c>
      <c r="CU132" s="588"/>
      <c r="CV132" s="116">
        <v>45690</v>
      </c>
      <c r="CW132" s="95">
        <v>45696</v>
      </c>
      <c r="CX132" s="128"/>
      <c r="CY132" s="95">
        <v>45656</v>
      </c>
      <c r="CZ132" s="95">
        <v>45669</v>
      </c>
      <c r="DA132" s="119">
        <f t="shared" si="53"/>
        <v>14</v>
      </c>
      <c r="DB132" s="588"/>
      <c r="DC132" s="116">
        <v>45656</v>
      </c>
      <c r="DD132" s="95">
        <v>45661</v>
      </c>
      <c r="DE132" s="128"/>
      <c r="DF132" s="95">
        <v>45701</v>
      </c>
      <c r="DG132" s="95">
        <v>45730</v>
      </c>
      <c r="DH132" s="119">
        <f t="shared" si="54"/>
        <v>30</v>
      </c>
      <c r="DI132" s="146"/>
      <c r="DJ132" s="156" t="str">
        <f>_xlfn.XLOOKUP(E132,[1]CranePad!$D$4:$D$203,[1]CranePad!$E$4:$E$203,0,0,1)</f>
        <v>Odhav</v>
      </c>
      <c r="DK132" s="155">
        <v>45662</v>
      </c>
      <c r="DL132" s="95">
        <v>45668</v>
      </c>
      <c r="DM132" s="95"/>
      <c r="DN132" s="95">
        <v>45691</v>
      </c>
      <c r="DO132" s="95">
        <v>45730</v>
      </c>
      <c r="DP132" s="119">
        <f t="shared" si="55"/>
        <v>40</v>
      </c>
      <c r="DQ132" s="588"/>
      <c r="DR132" s="123">
        <v>45675</v>
      </c>
      <c r="DS132" s="124">
        <f>DR132+7</f>
        <v>45682</v>
      </c>
      <c r="DT132" s="124"/>
      <c r="DU132" s="124">
        <v>45745</v>
      </c>
      <c r="DV132" s="124">
        <v>45769</v>
      </c>
      <c r="DW132" s="119">
        <f t="shared" si="56"/>
        <v>25</v>
      </c>
      <c r="DX132" s="588"/>
      <c r="DY132" s="123">
        <f t="shared" si="138"/>
        <v>45692</v>
      </c>
      <c r="DZ132" s="124">
        <f t="shared" si="139"/>
        <v>45700</v>
      </c>
      <c r="EA132" s="124"/>
      <c r="EB132" s="124">
        <v>45798</v>
      </c>
      <c r="EC132" s="124">
        <v>45825</v>
      </c>
      <c r="ED132" s="119">
        <f t="shared" si="57"/>
        <v>28</v>
      </c>
      <c r="EE132" s="588"/>
      <c r="EF132" s="123">
        <f t="shared" si="140"/>
        <v>45684</v>
      </c>
      <c r="EG132" s="124">
        <f t="shared" si="141"/>
        <v>45689</v>
      </c>
      <c r="EH132" s="124"/>
      <c r="EI132" s="124">
        <v>45802</v>
      </c>
      <c r="EJ132" s="124">
        <v>45813</v>
      </c>
      <c r="EK132" s="119">
        <f t="shared" si="58"/>
        <v>12</v>
      </c>
      <c r="EL132" s="588"/>
      <c r="EM132" s="116">
        <f t="shared" si="142"/>
        <v>45690</v>
      </c>
      <c r="EN132" s="95">
        <f t="shared" si="143"/>
        <v>45693</v>
      </c>
      <c r="EO132" s="95"/>
      <c r="EP132" s="95">
        <v>45815</v>
      </c>
      <c r="EQ132" s="95">
        <v>45822</v>
      </c>
      <c r="ER132" s="119">
        <f t="shared" si="59"/>
        <v>8</v>
      </c>
      <c r="ES132" s="588"/>
      <c r="ET132" s="116">
        <f t="shared" si="144"/>
        <v>45702</v>
      </c>
      <c r="EU132" s="95">
        <f t="shared" si="145"/>
        <v>45704</v>
      </c>
      <c r="EV132" s="95"/>
      <c r="EW132" s="95">
        <v>45828</v>
      </c>
      <c r="EX132" s="95">
        <v>45828</v>
      </c>
      <c r="EY132" s="119">
        <f t="shared" si="60"/>
        <v>1</v>
      </c>
      <c r="EZ132" s="588"/>
      <c r="FA132" s="116">
        <f t="shared" si="146"/>
        <v>45665</v>
      </c>
      <c r="FB132" s="95">
        <f t="shared" si="147"/>
        <v>45672</v>
      </c>
      <c r="FC132" s="95"/>
      <c r="FD132" s="95">
        <v>45694</v>
      </c>
      <c r="FE132" s="95">
        <v>45813</v>
      </c>
      <c r="FF132" s="119">
        <f t="shared" si="61"/>
        <v>120</v>
      </c>
      <c r="FG132" s="588"/>
      <c r="FH132" s="116">
        <v>45660</v>
      </c>
      <c r="FI132" s="95">
        <f t="shared" si="71"/>
        <v>45675</v>
      </c>
      <c r="FJ132" s="95"/>
      <c r="FK132" s="95">
        <v>45747</v>
      </c>
      <c r="FL132" s="95">
        <v>45777</v>
      </c>
      <c r="FM132" s="119">
        <f t="shared" si="62"/>
        <v>31</v>
      </c>
      <c r="FN132" s="146"/>
      <c r="FO132" s="155">
        <f t="shared" si="67"/>
        <v>45704</v>
      </c>
      <c r="FP132" s="95">
        <f t="shared" si="68"/>
        <v>45707</v>
      </c>
      <c r="FQ132" s="128"/>
      <c r="FR132" s="95">
        <v>45831</v>
      </c>
      <c r="FS132" s="95">
        <v>45853</v>
      </c>
      <c r="FT132" s="119">
        <f t="shared" si="63"/>
        <v>23</v>
      </c>
      <c r="FU132" s="588"/>
      <c r="FV132" s="116">
        <f t="shared" si="69"/>
        <v>45707</v>
      </c>
      <c r="FW132" s="95">
        <f t="shared" si="70"/>
        <v>45708</v>
      </c>
      <c r="FX132" s="128"/>
      <c r="FY132" s="95">
        <v>45855</v>
      </c>
      <c r="FZ132" s="95">
        <v>45856</v>
      </c>
      <c r="GA132" s="119">
        <f t="shared" si="64"/>
        <v>2</v>
      </c>
      <c r="GB132" s="588"/>
      <c r="GC132" s="436"/>
      <c r="GD132" s="122"/>
      <c r="GE132" s="572">
        <v>45717</v>
      </c>
    </row>
    <row r="133" spans="1:187" ht="16.5" customHeight="1" x14ac:dyDescent="0.25">
      <c r="A133" s="564" t="s">
        <v>2260</v>
      </c>
      <c r="B133" s="73">
        <f t="shared" si="65"/>
        <v>129</v>
      </c>
      <c r="C133" s="75" t="s">
        <v>33</v>
      </c>
      <c r="D133" s="75" t="s">
        <v>1837</v>
      </c>
      <c r="E133" s="73" t="s">
        <v>1958</v>
      </c>
      <c r="F133" s="565" t="s">
        <v>2160</v>
      </c>
      <c r="G133" s="167" t="s">
        <v>2211</v>
      </c>
      <c r="H133" s="566" t="str">
        <f>VLOOKUP('200WTG PH-II'!E133,'[1]Stone Column Progress'!$C$6:$D$205,2,0)</f>
        <v>Menard</v>
      </c>
      <c r="I133" s="574" t="s">
        <v>390</v>
      </c>
      <c r="J133" s="568">
        <v>537785</v>
      </c>
      <c r="K133" s="569">
        <v>2672820</v>
      </c>
      <c r="L133" s="116">
        <v>45408</v>
      </c>
      <c r="M133" s="95">
        <v>45413</v>
      </c>
      <c r="N133" s="128"/>
      <c r="O133" s="95">
        <v>45408</v>
      </c>
      <c r="P133" s="95">
        <v>45413</v>
      </c>
      <c r="Q133" s="588"/>
      <c r="R133" s="118">
        <f>VLOOKUP(E133,'[1]Stone Column Progress'!$C$6:$K$205,6,0)</f>
        <v>253</v>
      </c>
      <c r="S133" s="73">
        <f>VLOOKUP(E133,'[1]Stone Column Progress'!$C$6:$K$205,8,0)</f>
        <v>253</v>
      </c>
      <c r="T133" s="95">
        <v>45647</v>
      </c>
      <c r="U133" s="95">
        <v>45654</v>
      </c>
      <c r="V133" s="117"/>
      <c r="W133" s="95">
        <v>45726</v>
      </c>
      <c r="X133" s="95">
        <v>45738</v>
      </c>
      <c r="Y133" s="119">
        <f t="shared" ref="Y133:Y196" si="148">IF(ISBLANK(X133),"",X133-W133+1)</f>
        <v>13</v>
      </c>
      <c r="Z133" s="552"/>
      <c r="AA133" s="155" t="s">
        <v>389</v>
      </c>
      <c r="AB133" s="95">
        <v>45659</v>
      </c>
      <c r="AC133" s="95">
        <v>45672</v>
      </c>
      <c r="AD133" s="117"/>
      <c r="AE133" s="95">
        <v>45748</v>
      </c>
      <c r="AF133" s="95">
        <v>45764</v>
      </c>
      <c r="AG133" s="588"/>
      <c r="AH133" s="116">
        <v>45664</v>
      </c>
      <c r="AI133" s="95">
        <f>AH133+1</f>
        <v>45665</v>
      </c>
      <c r="AJ133" s="117"/>
      <c r="AK133" s="131">
        <v>45770</v>
      </c>
      <c r="AL133" s="131">
        <v>45772</v>
      </c>
      <c r="AM133" s="119">
        <f t="shared" ref="AM133:AM196" si="149">IF(ISBLANK(AL133),"",AL133-AK133+1)</f>
        <v>3</v>
      </c>
      <c r="AN133" s="588"/>
      <c r="AO133" s="158">
        <f>AI133+1</f>
        <v>45666</v>
      </c>
      <c r="AP133" s="130">
        <f>AO133+1</f>
        <v>45667</v>
      </c>
      <c r="AQ133" s="130"/>
      <c r="AR133" s="130">
        <v>45772</v>
      </c>
      <c r="AS133" s="130">
        <v>45774</v>
      </c>
      <c r="AT133" s="119">
        <f t="shared" ref="AT133:AT196" si="150">IF(ISBLANK(AS133),"",AS133-AR133+1)</f>
        <v>3</v>
      </c>
      <c r="AU133" s="588"/>
      <c r="AV133" s="116">
        <f>AP133+1</f>
        <v>45668</v>
      </c>
      <c r="AW133" s="95">
        <f>AV133</f>
        <v>45668</v>
      </c>
      <c r="AX133" s="128"/>
      <c r="AY133" s="95">
        <v>45774</v>
      </c>
      <c r="AZ133" s="95">
        <v>45774</v>
      </c>
      <c r="BA133" s="119">
        <f t="shared" ref="BA133:BA196" si="151">IF(ISBLANK(AZ133),"",AZ133-AY133+1)</f>
        <v>1</v>
      </c>
      <c r="BB133" s="146"/>
      <c r="BC133" s="155">
        <f>AW133+1</f>
        <v>45669</v>
      </c>
      <c r="BD133" s="95">
        <f>BC133+1</f>
        <v>45670</v>
      </c>
      <c r="BE133" s="95"/>
      <c r="BF133" s="95">
        <v>45777</v>
      </c>
      <c r="BG133" s="95">
        <v>45777</v>
      </c>
      <c r="BH133" s="119">
        <f t="shared" ref="BH133:BH196" si="152">IF(ISBLANK(BG133),"",BG133-BF133+1)</f>
        <v>1</v>
      </c>
      <c r="BI133" s="588"/>
      <c r="BJ133" s="116">
        <f>BD133+1</f>
        <v>45671</v>
      </c>
      <c r="BK133" s="95">
        <f>BJ133+7</f>
        <v>45678</v>
      </c>
      <c r="BL133" s="95"/>
      <c r="BM133" s="95">
        <v>45784</v>
      </c>
      <c r="BN133" s="95">
        <v>45791</v>
      </c>
      <c r="BO133" s="119">
        <f t="shared" ref="BO133:BO196" si="153">IF(ISBLANK(BN133),"",BN133-BM133+1)</f>
        <v>8</v>
      </c>
      <c r="BP133" s="588"/>
      <c r="BQ133" s="116">
        <f>BK133+1</f>
        <v>45679</v>
      </c>
      <c r="BR133" s="95">
        <f>BQ133+1</f>
        <v>45680</v>
      </c>
      <c r="BS133" s="95"/>
      <c r="BT133" s="95">
        <v>45791</v>
      </c>
      <c r="BU133" s="95">
        <v>45792</v>
      </c>
      <c r="BV133" s="119">
        <f t="shared" si="66"/>
        <v>2</v>
      </c>
      <c r="BW133" s="119">
        <f t="shared" ref="BW133:BW196" si="154">IF(ISBLANK(BU133),"",BU133-AK133+1)</f>
        <v>23</v>
      </c>
      <c r="BX133" s="588"/>
      <c r="BY133" s="116">
        <f>BR133+2</f>
        <v>45682</v>
      </c>
      <c r="BZ133" s="95">
        <f>BY133+7</f>
        <v>45689</v>
      </c>
      <c r="CA133" s="151"/>
      <c r="CB133" s="95">
        <v>45863</v>
      </c>
      <c r="CC133" s="95">
        <v>45818</v>
      </c>
      <c r="CD133" s="119">
        <f t="shared" ref="CD133:CD196" si="155">IF(ISBLANK(CC133),"",CC133-CB133+1)</f>
        <v>-44</v>
      </c>
      <c r="CE133" s="588"/>
      <c r="CF133" s="116">
        <f t="shared" si="137"/>
        <v>45682</v>
      </c>
      <c r="CG133" s="95">
        <f t="shared" si="137"/>
        <v>45689</v>
      </c>
      <c r="CH133" s="95"/>
      <c r="CI133" s="95">
        <v>45822</v>
      </c>
      <c r="CJ133" s="95">
        <v>45822</v>
      </c>
      <c r="CK133" s="119">
        <f t="shared" ref="CK133:CK196" si="156">IF(ISBLANK(CJ133),"",CJ133-CI133+1)</f>
        <v>1</v>
      </c>
      <c r="CL133" s="119"/>
      <c r="CM133" s="119"/>
      <c r="CN133" s="588"/>
      <c r="CO133" s="116">
        <f>CF133-7</f>
        <v>45675</v>
      </c>
      <c r="CP133" s="95">
        <f>CO133+17</f>
        <v>45692</v>
      </c>
      <c r="CQ133" s="128"/>
      <c r="CR133" s="95">
        <v>45774</v>
      </c>
      <c r="CS133" s="95">
        <v>45854</v>
      </c>
      <c r="CT133" s="119">
        <f t="shared" ref="CT133:CT196" si="157">IF(ISBLANK(CS133),"",CS133-CR133+1)</f>
        <v>81</v>
      </c>
      <c r="CU133" s="588"/>
      <c r="CV133" s="116">
        <v>45692</v>
      </c>
      <c r="CW133" s="95">
        <v>45698</v>
      </c>
      <c r="CX133" s="128"/>
      <c r="CY133" s="95">
        <v>45752</v>
      </c>
      <c r="CZ133" s="95">
        <v>45763</v>
      </c>
      <c r="DA133" s="119">
        <f t="shared" ref="DA133:DA196" si="158">IF(ISBLANK(CZ133),"",CZ133-CY133+1)</f>
        <v>12</v>
      </c>
      <c r="DB133" s="588"/>
      <c r="DC133" s="116">
        <v>45656</v>
      </c>
      <c r="DD133" s="95">
        <v>45661</v>
      </c>
      <c r="DE133" s="128"/>
      <c r="DF133" s="95">
        <v>45767</v>
      </c>
      <c r="DG133" s="95">
        <v>45807</v>
      </c>
      <c r="DH133" s="119">
        <f t="shared" ref="DH133:DH196" si="159">IF(ISBLANK(DG133),"",DG133-DF133+1)</f>
        <v>41</v>
      </c>
      <c r="DI133" s="146"/>
      <c r="DJ133" s="156" t="str">
        <f>_xlfn.XLOOKUP(E133,[1]CranePad!$D$4:$D$203,[1]CranePad!$E$4:$E$203,0,0,1)</f>
        <v>Adani (Self Resue)</v>
      </c>
      <c r="DK133" s="155">
        <v>45662</v>
      </c>
      <c r="DL133" s="95">
        <v>45668</v>
      </c>
      <c r="DM133" s="95"/>
      <c r="DN133" s="95">
        <v>45767</v>
      </c>
      <c r="DO133" s="95">
        <v>45807</v>
      </c>
      <c r="DP133" s="119">
        <f t="shared" ref="DP133:DP196" si="160">IF(ISBLANK(DO133),"",DO133-DN133+1)</f>
        <v>41</v>
      </c>
      <c r="DQ133" s="588"/>
      <c r="DR133" s="123">
        <v>45675</v>
      </c>
      <c r="DS133" s="124">
        <f>DR133+7</f>
        <v>45682</v>
      </c>
      <c r="DT133" s="124"/>
      <c r="DU133" s="124">
        <v>45849</v>
      </c>
      <c r="DV133" s="124">
        <v>45860</v>
      </c>
      <c r="DW133" s="119">
        <f t="shared" ref="DW133:DW196" si="161">IF(ISBLANK(DV133),"",DV133-DU133+1)</f>
        <v>12</v>
      </c>
      <c r="DX133" s="588"/>
      <c r="DY133" s="123">
        <f t="shared" si="138"/>
        <v>45694</v>
      </c>
      <c r="DZ133" s="124">
        <f t="shared" si="139"/>
        <v>45702</v>
      </c>
      <c r="EA133" s="124"/>
      <c r="EB133" s="124">
        <v>45817</v>
      </c>
      <c r="EC133" s="124">
        <v>45876</v>
      </c>
      <c r="ED133" s="119">
        <f t="shared" ref="ED133:ED196" si="162">IF(ISBLANK(EC133),"",EC133-EB133+1)</f>
        <v>60</v>
      </c>
      <c r="EE133" s="588"/>
      <c r="EF133" s="123">
        <f t="shared" si="140"/>
        <v>45684</v>
      </c>
      <c r="EG133" s="124">
        <f t="shared" si="141"/>
        <v>45689</v>
      </c>
      <c r="EH133" s="124"/>
      <c r="EI133" s="124">
        <v>45862</v>
      </c>
      <c r="EJ133" s="124">
        <v>45874</v>
      </c>
      <c r="EK133" s="119">
        <f t="shared" ref="EK133:EK196" si="163">IF(ISBLANK(EJ133),"",EJ133-EI133+1)</f>
        <v>13</v>
      </c>
      <c r="EL133" s="588"/>
      <c r="EM133" s="116">
        <f t="shared" si="142"/>
        <v>45690</v>
      </c>
      <c r="EN133" s="95">
        <f t="shared" si="143"/>
        <v>45693</v>
      </c>
      <c r="EO133" s="95"/>
      <c r="EP133" s="95">
        <v>45875</v>
      </c>
      <c r="EQ133" s="95">
        <v>45876</v>
      </c>
      <c r="ER133" s="119">
        <f t="shared" ref="ER133:ER196" si="164">IF(ISBLANK(EQ133),"",EQ133-EP133+1)</f>
        <v>2</v>
      </c>
      <c r="ES133" s="588"/>
      <c r="ET133" s="116">
        <f t="shared" si="144"/>
        <v>45704</v>
      </c>
      <c r="EU133" s="95">
        <f t="shared" si="145"/>
        <v>45706</v>
      </c>
      <c r="EV133" s="95"/>
      <c r="EW133" s="95">
        <v>45874</v>
      </c>
      <c r="EX133" s="95">
        <v>45874</v>
      </c>
      <c r="EY133" s="119">
        <f t="shared" ref="EY133:EY196" si="165">IF(ISBLANK(EX133),"",EX133-EW133+1)</f>
        <v>1</v>
      </c>
      <c r="EZ133" s="588"/>
      <c r="FA133" s="116">
        <f t="shared" si="146"/>
        <v>45665</v>
      </c>
      <c r="FB133" s="95">
        <f t="shared" si="147"/>
        <v>45672</v>
      </c>
      <c r="FC133" s="95"/>
      <c r="FD133" s="95">
        <v>45744</v>
      </c>
      <c r="FE133" s="95">
        <v>45799</v>
      </c>
      <c r="FF133" s="119">
        <f t="shared" ref="FF133:FF196" si="166">IF(ISBLANK(FE133),"",FE133-FD133+1)</f>
        <v>56</v>
      </c>
      <c r="FG133" s="588"/>
      <c r="FH133" s="116">
        <v>45660</v>
      </c>
      <c r="FI133" s="95">
        <f t="shared" si="71"/>
        <v>45675</v>
      </c>
      <c r="FJ133" s="95"/>
      <c r="FK133" s="95">
        <v>45747</v>
      </c>
      <c r="FL133" s="95">
        <v>45777</v>
      </c>
      <c r="FM133" s="119">
        <f t="shared" ref="FM133:FM196" si="167">IF(ISBLANK(FL133),"",FL133-FK133+1)</f>
        <v>31</v>
      </c>
      <c r="FN133" s="146"/>
      <c r="FO133" s="155">
        <f t="shared" si="67"/>
        <v>45706</v>
      </c>
      <c r="FP133" s="95">
        <f t="shared" si="68"/>
        <v>45709</v>
      </c>
      <c r="FQ133" s="128"/>
      <c r="FR133" s="95">
        <v>45874</v>
      </c>
      <c r="FS133" s="95">
        <v>45889</v>
      </c>
      <c r="FT133" s="119">
        <f t="shared" ref="FT133:FT196" si="168">IF(ISBLANK(FS133),"",FS133-FR133+1)</f>
        <v>16</v>
      </c>
      <c r="FU133" s="588"/>
      <c r="FV133" s="116">
        <f t="shared" si="69"/>
        <v>45709</v>
      </c>
      <c r="FW133" s="95">
        <f t="shared" si="70"/>
        <v>45710</v>
      </c>
      <c r="FX133" s="128"/>
      <c r="FY133" s="95">
        <v>45890</v>
      </c>
      <c r="FZ133" s="95">
        <v>45891</v>
      </c>
      <c r="GA133" s="119">
        <f t="shared" ref="GA133:GA196" si="169">IF(ISBLANK(FZ133),"",FZ133-FY133+1)</f>
        <v>2</v>
      </c>
      <c r="GB133" s="588"/>
      <c r="GC133" s="436"/>
      <c r="GD133" s="122"/>
      <c r="GE133" s="572">
        <v>45717</v>
      </c>
    </row>
    <row r="134" spans="1:187" ht="16.5" customHeight="1" x14ac:dyDescent="0.25">
      <c r="A134" s="564" t="s">
        <v>2266</v>
      </c>
      <c r="B134" s="73">
        <f t="shared" ref="B134:B197" si="170">ROW(B130)</f>
        <v>130</v>
      </c>
      <c r="C134" s="75" t="s">
        <v>33</v>
      </c>
      <c r="D134" s="75" t="s">
        <v>1837</v>
      </c>
      <c r="E134" s="73" t="s">
        <v>1959</v>
      </c>
      <c r="F134" s="565" t="s">
        <v>2160</v>
      </c>
      <c r="G134" s="167" t="s">
        <v>2211</v>
      </c>
      <c r="H134" s="566" t="str">
        <f>VLOOKUP('200WTG PH-II'!E134,'[1]Stone Column Progress'!$C$6:$D$205,2,0)</f>
        <v>Menard</v>
      </c>
      <c r="I134" s="574" t="s">
        <v>390</v>
      </c>
      <c r="J134" s="568">
        <v>538626</v>
      </c>
      <c r="K134" s="569">
        <v>2672515</v>
      </c>
      <c r="L134" s="116">
        <v>45409</v>
      </c>
      <c r="M134" s="95">
        <v>45413</v>
      </c>
      <c r="N134" s="128"/>
      <c r="O134" s="95">
        <v>45409</v>
      </c>
      <c r="P134" s="95">
        <v>45413</v>
      </c>
      <c r="Q134" s="588"/>
      <c r="R134" s="118">
        <f>VLOOKUP(E134,'[1]Stone Column Progress'!$C$6:$K$205,6,0)</f>
        <v>199</v>
      </c>
      <c r="S134" s="73">
        <f>VLOOKUP(E134,'[1]Stone Column Progress'!$C$6:$K$205,8,0)</f>
        <v>199</v>
      </c>
      <c r="T134" s="95">
        <v>45648</v>
      </c>
      <c r="U134" s="95">
        <v>45655</v>
      </c>
      <c r="V134" s="117"/>
      <c r="W134" s="95">
        <v>45665</v>
      </c>
      <c r="X134" s="95">
        <v>45671</v>
      </c>
      <c r="Y134" s="119">
        <f t="shared" si="148"/>
        <v>7</v>
      </c>
      <c r="Z134" s="146"/>
      <c r="AA134" s="122"/>
      <c r="AB134" s="95"/>
      <c r="AC134" s="95"/>
      <c r="AD134" s="128"/>
      <c r="AE134" s="95"/>
      <c r="AF134" s="95"/>
      <c r="AG134" s="588"/>
      <c r="AH134" s="116">
        <v>45666</v>
      </c>
      <c r="AI134" s="95">
        <f>AH134+1</f>
        <v>45667</v>
      </c>
      <c r="AJ134" s="117"/>
      <c r="AK134" s="131">
        <v>45702</v>
      </c>
      <c r="AL134" s="131">
        <v>45703</v>
      </c>
      <c r="AM134" s="119">
        <f t="shared" si="149"/>
        <v>2</v>
      </c>
      <c r="AN134" s="588"/>
      <c r="AO134" s="158">
        <f>AI134+1</f>
        <v>45668</v>
      </c>
      <c r="AP134" s="130">
        <f>AO134+1</f>
        <v>45669</v>
      </c>
      <c r="AQ134" s="130"/>
      <c r="AR134" s="130">
        <v>45703</v>
      </c>
      <c r="AS134" s="130">
        <v>45704</v>
      </c>
      <c r="AT134" s="119">
        <f t="shared" si="150"/>
        <v>2</v>
      </c>
      <c r="AU134" s="588"/>
      <c r="AV134" s="116">
        <f>AP134+1</f>
        <v>45670</v>
      </c>
      <c r="AW134" s="95">
        <f>AV134</f>
        <v>45670</v>
      </c>
      <c r="AX134" s="128"/>
      <c r="AY134" s="130">
        <v>45704</v>
      </c>
      <c r="AZ134" s="130">
        <v>45704</v>
      </c>
      <c r="BA134" s="119">
        <f t="shared" si="151"/>
        <v>1</v>
      </c>
      <c r="BB134" s="146"/>
      <c r="BC134" s="155">
        <f>AW134+1</f>
        <v>45671</v>
      </c>
      <c r="BD134" s="95">
        <f>BC134+1</f>
        <v>45672</v>
      </c>
      <c r="BE134" s="95"/>
      <c r="BF134" s="95">
        <v>45707</v>
      </c>
      <c r="BG134" s="95">
        <v>45707</v>
      </c>
      <c r="BH134" s="119">
        <f t="shared" si="152"/>
        <v>1</v>
      </c>
      <c r="BI134" s="588"/>
      <c r="BJ134" s="116">
        <f>BD134+1</f>
        <v>45673</v>
      </c>
      <c r="BK134" s="95">
        <f>BJ134+7</f>
        <v>45680</v>
      </c>
      <c r="BL134" s="95"/>
      <c r="BM134" s="95">
        <v>45708</v>
      </c>
      <c r="BN134" s="95">
        <v>45719</v>
      </c>
      <c r="BO134" s="119">
        <f t="shared" si="153"/>
        <v>12</v>
      </c>
      <c r="BP134" s="588"/>
      <c r="BQ134" s="116">
        <f>BK134+1</f>
        <v>45681</v>
      </c>
      <c r="BR134" s="95">
        <f>BQ134+1</f>
        <v>45682</v>
      </c>
      <c r="BS134" s="95"/>
      <c r="BT134" s="95">
        <v>45720</v>
      </c>
      <c r="BU134" s="95">
        <v>45721</v>
      </c>
      <c r="BV134" s="119">
        <f t="shared" ref="BV134:BV197" si="171">IF(ISBLANK(BU134),"",BU134-BT134+1)</f>
        <v>2</v>
      </c>
      <c r="BW134" s="119">
        <f t="shared" si="154"/>
        <v>20</v>
      </c>
      <c r="BX134" s="588"/>
      <c r="BY134" s="116">
        <f>BR134+2</f>
        <v>45684</v>
      </c>
      <c r="BZ134" s="95">
        <f>BY134+7</f>
        <v>45691</v>
      </c>
      <c r="CA134" s="151"/>
      <c r="CB134" s="95">
        <v>45729</v>
      </c>
      <c r="CC134" s="95">
        <v>45803</v>
      </c>
      <c r="CD134" s="119">
        <f t="shared" si="155"/>
        <v>75</v>
      </c>
      <c r="CE134" s="588"/>
      <c r="CF134" s="116">
        <f t="shared" si="137"/>
        <v>45684</v>
      </c>
      <c r="CG134" s="95">
        <f t="shared" si="137"/>
        <v>45691</v>
      </c>
      <c r="CH134" s="95"/>
      <c r="CI134" s="95">
        <v>45727</v>
      </c>
      <c r="CJ134" s="95">
        <v>45727</v>
      </c>
      <c r="CK134" s="119">
        <f t="shared" si="156"/>
        <v>1</v>
      </c>
      <c r="CL134" s="119"/>
      <c r="CM134" s="119"/>
      <c r="CN134" s="588"/>
      <c r="CO134" s="116">
        <f>CF134-7</f>
        <v>45677</v>
      </c>
      <c r="CP134" s="95">
        <f>CO134+17</f>
        <v>45694</v>
      </c>
      <c r="CQ134" s="128"/>
      <c r="CR134" s="95">
        <v>45712</v>
      </c>
      <c r="CS134" s="95">
        <v>45762</v>
      </c>
      <c r="CT134" s="119">
        <f t="shared" si="157"/>
        <v>51</v>
      </c>
      <c r="CU134" s="588"/>
      <c r="CV134" s="116">
        <v>45696</v>
      </c>
      <c r="CW134" s="95">
        <v>45702</v>
      </c>
      <c r="CX134" s="128"/>
      <c r="CY134" s="95" t="s">
        <v>2142</v>
      </c>
      <c r="CZ134" s="95" t="s">
        <v>2142</v>
      </c>
      <c r="DA134" s="119" t="e">
        <f t="shared" si="158"/>
        <v>#VALUE!</v>
      </c>
      <c r="DB134" s="588"/>
      <c r="DC134" s="116">
        <v>45657</v>
      </c>
      <c r="DD134" s="95">
        <v>45662</v>
      </c>
      <c r="DE134" s="128"/>
      <c r="DF134" s="95">
        <v>45779</v>
      </c>
      <c r="DG134" s="95">
        <v>45797</v>
      </c>
      <c r="DH134" s="119">
        <f t="shared" si="159"/>
        <v>19</v>
      </c>
      <c r="DI134" s="146"/>
      <c r="DJ134" s="156" t="str">
        <f>_xlfn.XLOOKUP(E134,[1]CranePad!$D$4:$D$203,[1]CranePad!$E$4:$E$203,0,0,1)</f>
        <v>Odhav (Reuse)</v>
      </c>
      <c r="DK134" s="155">
        <v>45663</v>
      </c>
      <c r="DL134" s="95">
        <v>45669</v>
      </c>
      <c r="DM134" s="95"/>
      <c r="DN134" s="95">
        <v>45670</v>
      </c>
      <c r="DO134" s="95">
        <v>45691</v>
      </c>
      <c r="DP134" s="119">
        <f t="shared" si="160"/>
        <v>22</v>
      </c>
      <c r="DQ134" s="588"/>
      <c r="DR134" s="123">
        <v>45676</v>
      </c>
      <c r="DS134" s="124">
        <f>DR134+7</f>
        <v>45683</v>
      </c>
      <c r="DT134" s="124"/>
      <c r="DU134" s="124">
        <v>45798</v>
      </c>
      <c r="DV134" s="124">
        <v>45820</v>
      </c>
      <c r="DW134" s="119">
        <f t="shared" si="161"/>
        <v>23</v>
      </c>
      <c r="DX134" s="588"/>
      <c r="DY134" s="123">
        <f t="shared" si="138"/>
        <v>45696</v>
      </c>
      <c r="DZ134" s="124">
        <f t="shared" si="139"/>
        <v>45704</v>
      </c>
      <c r="EA134" s="124"/>
      <c r="EB134" s="124">
        <v>45799</v>
      </c>
      <c r="EC134" s="124">
        <v>45830</v>
      </c>
      <c r="ED134" s="119">
        <f t="shared" si="162"/>
        <v>32</v>
      </c>
      <c r="EE134" s="588"/>
      <c r="EF134" s="123">
        <f t="shared" si="140"/>
        <v>45685</v>
      </c>
      <c r="EG134" s="124">
        <f t="shared" si="141"/>
        <v>45690</v>
      </c>
      <c r="EH134" s="124"/>
      <c r="EI134" s="124">
        <v>45827</v>
      </c>
      <c r="EJ134" s="124">
        <v>45835</v>
      </c>
      <c r="EK134" s="119">
        <f t="shared" si="163"/>
        <v>9</v>
      </c>
      <c r="EL134" s="588"/>
      <c r="EM134" s="116">
        <f t="shared" si="142"/>
        <v>45691</v>
      </c>
      <c r="EN134" s="95">
        <f t="shared" si="143"/>
        <v>45694</v>
      </c>
      <c r="EO134" s="95"/>
      <c r="EP134" s="95">
        <v>45836</v>
      </c>
      <c r="EQ134" s="95">
        <v>45839</v>
      </c>
      <c r="ER134" s="119">
        <f t="shared" si="164"/>
        <v>4</v>
      </c>
      <c r="ES134" s="588"/>
      <c r="ET134" s="116">
        <f t="shared" si="144"/>
        <v>45706</v>
      </c>
      <c r="EU134" s="95">
        <f t="shared" si="145"/>
        <v>45708</v>
      </c>
      <c r="EV134" s="95"/>
      <c r="EW134" s="95">
        <v>45850</v>
      </c>
      <c r="EX134" s="95">
        <v>45850</v>
      </c>
      <c r="EY134" s="119">
        <f t="shared" si="165"/>
        <v>1</v>
      </c>
      <c r="EZ134" s="588"/>
      <c r="FA134" s="116">
        <f t="shared" si="146"/>
        <v>45666</v>
      </c>
      <c r="FB134" s="95">
        <f t="shared" si="147"/>
        <v>45673</v>
      </c>
      <c r="FC134" s="95"/>
      <c r="FD134" s="95">
        <v>45720</v>
      </c>
      <c r="FE134" s="95">
        <v>45810</v>
      </c>
      <c r="FF134" s="119">
        <f t="shared" si="166"/>
        <v>91</v>
      </c>
      <c r="FG134" s="588"/>
      <c r="FH134" s="116">
        <v>45660</v>
      </c>
      <c r="FI134" s="95">
        <f t="shared" si="71"/>
        <v>45675</v>
      </c>
      <c r="FJ134" s="95"/>
      <c r="FK134" s="95">
        <v>45747</v>
      </c>
      <c r="FL134" s="95">
        <v>45777</v>
      </c>
      <c r="FM134" s="119">
        <f t="shared" si="167"/>
        <v>31</v>
      </c>
      <c r="FN134" s="146"/>
      <c r="FO134" s="155">
        <f t="shared" ref="FO134:FO197" si="172">MAX(FB134,EU134,DZ134)</f>
        <v>45708</v>
      </c>
      <c r="FP134" s="95">
        <f t="shared" ref="FP134:FP197" si="173">FO134+3</f>
        <v>45711</v>
      </c>
      <c r="FQ134" s="128"/>
      <c r="FR134" s="95">
        <v>45868</v>
      </c>
      <c r="FS134" s="95">
        <v>45889</v>
      </c>
      <c r="FT134" s="119">
        <f t="shared" si="168"/>
        <v>22</v>
      </c>
      <c r="FU134" s="588"/>
      <c r="FV134" s="116">
        <f t="shared" ref="FV134:FV197" si="174">MAX(FP134,FI134,EN134)</f>
        <v>45711</v>
      </c>
      <c r="FW134" s="95">
        <f t="shared" ref="FW134:FW197" si="175">FV134+1</f>
        <v>45712</v>
      </c>
      <c r="FX134" s="128"/>
      <c r="FY134" s="95">
        <v>45892</v>
      </c>
      <c r="FZ134" s="95">
        <v>45893</v>
      </c>
      <c r="GA134" s="119">
        <f t="shared" si="169"/>
        <v>2</v>
      </c>
      <c r="GB134" s="588"/>
      <c r="GC134" s="436"/>
      <c r="GD134" s="122"/>
      <c r="GE134" s="572">
        <v>45717</v>
      </c>
    </row>
    <row r="135" spans="1:187" ht="16.5" customHeight="1" x14ac:dyDescent="0.25">
      <c r="A135" s="564" t="s">
        <v>2226</v>
      </c>
      <c r="B135" s="73">
        <f t="shared" si="170"/>
        <v>131</v>
      </c>
      <c r="C135" s="73" t="s">
        <v>31</v>
      </c>
      <c r="D135" s="75" t="s">
        <v>1868</v>
      </c>
      <c r="E135" s="73" t="s">
        <v>1960</v>
      </c>
      <c r="F135" s="565" t="s">
        <v>2160</v>
      </c>
      <c r="G135" s="167" t="s">
        <v>2208</v>
      </c>
      <c r="H135" s="566" t="str">
        <f>VLOOKUP('200WTG PH-II'!E135,'[1]Stone Column Progress'!$C$6:$D$205,2,0)</f>
        <v>Bauer</v>
      </c>
      <c r="I135" s="574" t="s">
        <v>390</v>
      </c>
      <c r="J135" s="568">
        <v>530900</v>
      </c>
      <c r="K135" s="569">
        <v>2676083</v>
      </c>
      <c r="L135" s="116">
        <v>45416</v>
      </c>
      <c r="M135" s="95">
        <v>45430</v>
      </c>
      <c r="N135" s="128"/>
      <c r="O135" s="95">
        <v>45416</v>
      </c>
      <c r="P135" s="95">
        <v>45430</v>
      </c>
      <c r="Q135" s="588"/>
      <c r="R135" s="118">
        <f>VLOOKUP(E135,'[1]Stone Column Progress'!$C$6:$K$205,6,0)</f>
        <v>199</v>
      </c>
      <c r="S135" s="73">
        <f>VLOOKUP(E135,'[1]Stone Column Progress'!$C$6:$K$205,8,0)</f>
        <v>199</v>
      </c>
      <c r="T135" s="95">
        <v>45561</v>
      </c>
      <c r="U135" s="95">
        <v>45570</v>
      </c>
      <c r="V135" s="117"/>
      <c r="W135" s="95">
        <v>45664</v>
      </c>
      <c r="X135" s="95">
        <v>45672</v>
      </c>
      <c r="Y135" s="119">
        <f t="shared" si="148"/>
        <v>9</v>
      </c>
      <c r="Z135" s="146"/>
      <c r="AA135" s="122"/>
      <c r="AB135" s="95"/>
      <c r="AC135" s="95"/>
      <c r="AD135" s="128"/>
      <c r="AE135" s="95"/>
      <c r="AF135" s="95"/>
      <c r="AG135" s="588"/>
      <c r="AH135" s="116">
        <v>45586</v>
      </c>
      <c r="AI135" s="95">
        <v>45586</v>
      </c>
      <c r="AJ135" s="117"/>
      <c r="AK135" s="131">
        <v>45678</v>
      </c>
      <c r="AL135" s="131">
        <v>45687</v>
      </c>
      <c r="AM135" s="119">
        <f t="shared" si="149"/>
        <v>10</v>
      </c>
      <c r="AN135" s="579"/>
      <c r="AO135" s="158">
        <v>45587</v>
      </c>
      <c r="AP135" s="130">
        <v>45587</v>
      </c>
      <c r="AQ135" s="130"/>
      <c r="AR135" s="130">
        <v>45688</v>
      </c>
      <c r="AS135" s="130">
        <v>45689</v>
      </c>
      <c r="AT135" s="119">
        <f t="shared" si="150"/>
        <v>2</v>
      </c>
      <c r="AU135" s="588"/>
      <c r="AV135" s="116">
        <v>45588</v>
      </c>
      <c r="AW135" s="95">
        <v>45588</v>
      </c>
      <c r="AX135" s="128"/>
      <c r="AY135" s="95">
        <v>45690</v>
      </c>
      <c r="AZ135" s="95">
        <v>45690</v>
      </c>
      <c r="BA135" s="119">
        <f t="shared" si="151"/>
        <v>1</v>
      </c>
      <c r="BB135" s="146"/>
      <c r="BC135" s="155">
        <v>45589</v>
      </c>
      <c r="BD135" s="95">
        <v>45590</v>
      </c>
      <c r="BE135" s="95"/>
      <c r="BF135" s="95">
        <v>45691</v>
      </c>
      <c r="BG135" s="95">
        <v>45691</v>
      </c>
      <c r="BH135" s="119">
        <f t="shared" si="152"/>
        <v>1</v>
      </c>
      <c r="BI135" s="588"/>
      <c r="BJ135" s="116">
        <v>45592</v>
      </c>
      <c r="BK135" s="95">
        <v>45601</v>
      </c>
      <c r="BL135" s="95"/>
      <c r="BM135" s="95">
        <v>45691</v>
      </c>
      <c r="BN135" s="95">
        <v>45698</v>
      </c>
      <c r="BO135" s="119">
        <f t="shared" si="153"/>
        <v>8</v>
      </c>
      <c r="BP135" s="588"/>
      <c r="BQ135" s="116">
        <v>45603</v>
      </c>
      <c r="BR135" s="95">
        <v>45604</v>
      </c>
      <c r="BS135" s="95"/>
      <c r="BT135" s="95">
        <v>45698</v>
      </c>
      <c r="BU135" s="95">
        <v>45699</v>
      </c>
      <c r="BV135" s="119">
        <f t="shared" si="171"/>
        <v>2</v>
      </c>
      <c r="BW135" s="119">
        <f t="shared" si="154"/>
        <v>22</v>
      </c>
      <c r="BX135" s="588"/>
      <c r="BY135" s="116">
        <v>45605</v>
      </c>
      <c r="BZ135" s="95">
        <v>45611</v>
      </c>
      <c r="CA135" s="151"/>
      <c r="CB135" s="95">
        <v>45704</v>
      </c>
      <c r="CC135" s="95">
        <v>45803</v>
      </c>
      <c r="CD135" s="119">
        <f t="shared" si="155"/>
        <v>100</v>
      </c>
      <c r="CE135" s="588"/>
      <c r="CF135" s="116">
        <v>45605</v>
      </c>
      <c r="CG135" s="95">
        <v>45611</v>
      </c>
      <c r="CH135" s="95"/>
      <c r="CI135" s="95">
        <v>45713</v>
      </c>
      <c r="CJ135" s="95">
        <v>45713</v>
      </c>
      <c r="CK135" s="119">
        <f t="shared" si="156"/>
        <v>1</v>
      </c>
      <c r="CL135" s="119"/>
      <c r="CM135" s="119"/>
      <c r="CN135" s="588"/>
      <c r="CO135" s="116">
        <v>45599</v>
      </c>
      <c r="CP135" s="95">
        <v>45613</v>
      </c>
      <c r="CQ135" s="128"/>
      <c r="CR135" s="95">
        <v>45679</v>
      </c>
      <c r="CS135" s="95">
        <v>45715</v>
      </c>
      <c r="CT135" s="119">
        <f t="shared" si="157"/>
        <v>37</v>
      </c>
      <c r="CU135" s="588"/>
      <c r="CV135" s="116">
        <v>45600</v>
      </c>
      <c r="CW135" s="95">
        <v>45606</v>
      </c>
      <c r="CX135" s="128"/>
      <c r="CY135" s="95">
        <v>45689</v>
      </c>
      <c r="CZ135" s="95">
        <v>45708</v>
      </c>
      <c r="DA135" s="119">
        <f t="shared" si="158"/>
        <v>20</v>
      </c>
      <c r="DB135" s="588"/>
      <c r="DC135" s="116">
        <v>45600</v>
      </c>
      <c r="DD135" s="95">
        <v>45606</v>
      </c>
      <c r="DE135" s="128"/>
      <c r="DF135" s="95">
        <v>45701</v>
      </c>
      <c r="DG135" s="95">
        <v>45711</v>
      </c>
      <c r="DH135" s="119">
        <f t="shared" si="159"/>
        <v>11</v>
      </c>
      <c r="DI135" s="146"/>
      <c r="DJ135" s="156" t="str">
        <f>_xlfn.XLOOKUP(E135,[1]CranePad!$D$4:$D$203,[1]CranePad!$E$4:$E$203,0,0,1)</f>
        <v>Adani (Self Resue)</v>
      </c>
      <c r="DK135" s="155">
        <v>45607</v>
      </c>
      <c r="DL135" s="95">
        <v>45613</v>
      </c>
      <c r="DM135" s="95"/>
      <c r="DN135" s="95">
        <v>45701</v>
      </c>
      <c r="DO135" s="95">
        <v>45713</v>
      </c>
      <c r="DP135" s="119">
        <f t="shared" si="160"/>
        <v>13</v>
      </c>
      <c r="DQ135" s="588"/>
      <c r="DR135" s="123">
        <v>45634</v>
      </c>
      <c r="DS135" s="124">
        <v>45639</v>
      </c>
      <c r="DT135" s="124"/>
      <c r="DU135" s="124">
        <v>45715</v>
      </c>
      <c r="DV135" s="124">
        <v>45729</v>
      </c>
      <c r="DW135" s="119">
        <f t="shared" si="161"/>
        <v>15</v>
      </c>
      <c r="DX135" s="588"/>
      <c r="DY135" s="123">
        <v>45630</v>
      </c>
      <c r="DZ135" s="124">
        <v>45636</v>
      </c>
      <c r="EA135" s="124"/>
      <c r="EB135" s="124">
        <v>45726</v>
      </c>
      <c r="EC135" s="124">
        <v>45742</v>
      </c>
      <c r="ED135" s="119">
        <f t="shared" si="162"/>
        <v>17</v>
      </c>
      <c r="EE135" s="588"/>
      <c r="EF135" s="123">
        <v>45642</v>
      </c>
      <c r="EG135" s="124">
        <v>45651</v>
      </c>
      <c r="EH135" s="124"/>
      <c r="EI135" s="124">
        <v>45744</v>
      </c>
      <c r="EJ135" s="124">
        <v>45750</v>
      </c>
      <c r="EK135" s="119">
        <f t="shared" si="163"/>
        <v>7</v>
      </c>
      <c r="EL135" s="588"/>
      <c r="EM135" s="116">
        <v>45653</v>
      </c>
      <c r="EN135" s="95">
        <v>45655</v>
      </c>
      <c r="EO135" s="95"/>
      <c r="EP135" s="95">
        <v>45755</v>
      </c>
      <c r="EQ135" s="95">
        <v>45767</v>
      </c>
      <c r="ER135" s="119">
        <f t="shared" si="164"/>
        <v>13</v>
      </c>
      <c r="ES135" s="579" t="s">
        <v>2258</v>
      </c>
      <c r="ET135" s="116">
        <v>45642</v>
      </c>
      <c r="EU135" s="95">
        <v>45643</v>
      </c>
      <c r="EV135" s="95"/>
      <c r="EW135" s="95">
        <v>45747</v>
      </c>
      <c r="EX135" s="95">
        <v>45747</v>
      </c>
      <c r="EY135" s="119">
        <f t="shared" si="165"/>
        <v>1</v>
      </c>
      <c r="EZ135" s="579" t="s">
        <v>2264</v>
      </c>
      <c r="FA135" s="116">
        <v>45624</v>
      </c>
      <c r="FB135" s="95">
        <v>45630</v>
      </c>
      <c r="FC135" s="95"/>
      <c r="FD135" s="95">
        <v>45634</v>
      </c>
      <c r="FE135" s="95">
        <v>45644</v>
      </c>
      <c r="FF135" s="119">
        <f t="shared" si="166"/>
        <v>11</v>
      </c>
      <c r="FG135" s="588"/>
      <c r="FH135" s="116">
        <v>45616</v>
      </c>
      <c r="FI135" s="95">
        <f t="shared" si="71"/>
        <v>45631</v>
      </c>
      <c r="FJ135" s="95"/>
      <c r="FK135" s="95">
        <v>45714</v>
      </c>
      <c r="FL135" s="95">
        <v>45733</v>
      </c>
      <c r="FM135" s="119">
        <f t="shared" si="167"/>
        <v>20</v>
      </c>
      <c r="FN135" s="146"/>
      <c r="FO135" s="155">
        <f t="shared" si="172"/>
        <v>45643</v>
      </c>
      <c r="FP135" s="95">
        <f t="shared" si="173"/>
        <v>45646</v>
      </c>
      <c r="FQ135" s="128"/>
      <c r="FR135" s="95">
        <v>45754</v>
      </c>
      <c r="FS135" s="95">
        <v>45774</v>
      </c>
      <c r="FT135" s="119">
        <f t="shared" si="168"/>
        <v>21</v>
      </c>
      <c r="FU135" s="588"/>
      <c r="FV135" s="116">
        <f t="shared" si="174"/>
        <v>45655</v>
      </c>
      <c r="FW135" s="95">
        <f t="shared" si="175"/>
        <v>45656</v>
      </c>
      <c r="FX135" s="128"/>
      <c r="FY135" s="95">
        <v>45774</v>
      </c>
      <c r="FZ135" s="95">
        <v>45774</v>
      </c>
      <c r="GA135" s="119">
        <f t="shared" si="169"/>
        <v>1</v>
      </c>
      <c r="GB135" s="588"/>
      <c r="GC135" s="436"/>
      <c r="GD135" s="122"/>
      <c r="GE135" s="572">
        <v>45717</v>
      </c>
    </row>
    <row r="136" spans="1:187" ht="16.5" customHeight="1" x14ac:dyDescent="0.25">
      <c r="A136" s="564" t="s">
        <v>2267</v>
      </c>
      <c r="B136" s="73">
        <f t="shared" si="170"/>
        <v>132</v>
      </c>
      <c r="C136" s="75" t="s">
        <v>33</v>
      </c>
      <c r="D136" s="75" t="s">
        <v>1837</v>
      </c>
      <c r="E136" s="73" t="s">
        <v>1961</v>
      </c>
      <c r="F136" s="565" t="s">
        <v>2160</v>
      </c>
      <c r="G136" s="167" t="s">
        <v>2208</v>
      </c>
      <c r="H136" s="566" t="str">
        <f>VLOOKUP('200WTG PH-II'!E136,'[1]Stone Column Progress'!$C$6:$D$205,2,0)</f>
        <v>Bauer</v>
      </c>
      <c r="I136" s="574" t="s">
        <v>390</v>
      </c>
      <c r="J136" s="568">
        <v>535921</v>
      </c>
      <c r="K136" s="569">
        <v>2674375</v>
      </c>
      <c r="L136" s="116">
        <v>45411</v>
      </c>
      <c r="M136" s="95">
        <v>45413</v>
      </c>
      <c r="N136" s="128"/>
      <c r="O136" s="95">
        <v>45411</v>
      </c>
      <c r="P136" s="95">
        <v>45413</v>
      </c>
      <c r="Q136" s="588"/>
      <c r="R136" s="118">
        <f>VLOOKUP(E136,'[1]Stone Column Progress'!$C$6:$K$205,6,0)</f>
        <v>199</v>
      </c>
      <c r="S136" s="73">
        <f>VLOOKUP(E136,'[1]Stone Column Progress'!$C$6:$K$205,8,0)</f>
        <v>199</v>
      </c>
      <c r="T136" s="95">
        <v>45636</v>
      </c>
      <c r="U136" s="95">
        <v>45644</v>
      </c>
      <c r="V136" s="117"/>
      <c r="W136" s="95">
        <v>45685</v>
      </c>
      <c r="X136" s="95">
        <v>45691</v>
      </c>
      <c r="Y136" s="119">
        <f t="shared" si="148"/>
        <v>7</v>
      </c>
      <c r="Z136" s="146"/>
      <c r="AA136" s="122"/>
      <c r="AB136" s="95"/>
      <c r="AC136" s="95"/>
      <c r="AD136" s="128"/>
      <c r="AE136" s="95"/>
      <c r="AF136" s="95"/>
      <c r="AG136" s="588"/>
      <c r="AH136" s="116">
        <v>45668</v>
      </c>
      <c r="AI136" s="95">
        <f t="shared" ref="AI136:AI143" si="176">AH136+1</f>
        <v>45669</v>
      </c>
      <c r="AJ136" s="117"/>
      <c r="AK136" s="131">
        <v>45702</v>
      </c>
      <c r="AL136" s="131">
        <v>45719</v>
      </c>
      <c r="AM136" s="119">
        <f t="shared" si="149"/>
        <v>18</v>
      </c>
      <c r="AN136" s="579"/>
      <c r="AO136" s="158">
        <f t="shared" ref="AO136:AO143" si="177">AI136+1</f>
        <v>45670</v>
      </c>
      <c r="AP136" s="130">
        <f t="shared" ref="AP136:AP143" si="178">AO136+1</f>
        <v>45671</v>
      </c>
      <c r="AQ136" s="130"/>
      <c r="AR136" s="130">
        <v>45720</v>
      </c>
      <c r="AS136" s="130">
        <v>45722</v>
      </c>
      <c r="AT136" s="119">
        <f t="shared" si="150"/>
        <v>3</v>
      </c>
      <c r="AU136" s="588"/>
      <c r="AV136" s="116">
        <f t="shared" ref="AV136:AV143" si="179">AP136+1</f>
        <v>45672</v>
      </c>
      <c r="AW136" s="95">
        <f t="shared" ref="AW136:AW143" si="180">AV136</f>
        <v>45672</v>
      </c>
      <c r="AX136" s="128"/>
      <c r="AY136" s="116">
        <v>45722</v>
      </c>
      <c r="AZ136" s="116">
        <v>45722</v>
      </c>
      <c r="BA136" s="119">
        <f t="shared" si="151"/>
        <v>1</v>
      </c>
      <c r="BB136" s="146"/>
      <c r="BC136" s="155">
        <f t="shared" ref="BC136:BC143" si="181">AW136+1</f>
        <v>45673</v>
      </c>
      <c r="BD136" s="95">
        <f t="shared" ref="BD136:BD143" si="182">BC136+1</f>
        <v>45674</v>
      </c>
      <c r="BE136" s="95"/>
      <c r="BF136" s="95">
        <v>45725</v>
      </c>
      <c r="BG136" s="95">
        <v>45726</v>
      </c>
      <c r="BH136" s="119">
        <f t="shared" si="152"/>
        <v>2</v>
      </c>
      <c r="BI136" s="588"/>
      <c r="BJ136" s="116">
        <f t="shared" ref="BJ136:BJ143" si="183">BD136+1</f>
        <v>45675</v>
      </c>
      <c r="BK136" s="95">
        <f t="shared" ref="BK136:BK143" si="184">BJ136+7</f>
        <v>45682</v>
      </c>
      <c r="BL136" s="95"/>
      <c r="BM136" s="95">
        <v>45731</v>
      </c>
      <c r="BN136" s="95">
        <v>45739</v>
      </c>
      <c r="BO136" s="119">
        <f t="shared" si="153"/>
        <v>9</v>
      </c>
      <c r="BP136" s="588"/>
      <c r="BQ136" s="116">
        <f t="shared" ref="BQ136:BQ143" si="185">BK136+1</f>
        <v>45683</v>
      </c>
      <c r="BR136" s="95">
        <f t="shared" ref="BR136:BR143" si="186">BQ136+1</f>
        <v>45684</v>
      </c>
      <c r="BS136" s="95"/>
      <c r="BT136" s="95">
        <v>45740</v>
      </c>
      <c r="BU136" s="95">
        <v>45741</v>
      </c>
      <c r="BV136" s="119">
        <f t="shared" si="171"/>
        <v>2</v>
      </c>
      <c r="BW136" s="119">
        <f t="shared" si="154"/>
        <v>40</v>
      </c>
      <c r="BX136" s="588"/>
      <c r="BY136" s="116">
        <f t="shared" ref="BY136:BY143" si="187">BR136+2</f>
        <v>45686</v>
      </c>
      <c r="BZ136" s="95">
        <f t="shared" ref="BZ136:BZ143" si="188">BY136+7</f>
        <v>45693</v>
      </c>
      <c r="CA136" s="151"/>
      <c r="CB136" s="95">
        <v>45754</v>
      </c>
      <c r="CC136" s="95">
        <v>45784</v>
      </c>
      <c r="CD136" s="119">
        <f t="shared" si="155"/>
        <v>31</v>
      </c>
      <c r="CE136" s="588"/>
      <c r="CF136" s="116">
        <f t="shared" ref="CF136:CG143" si="189">BY136</f>
        <v>45686</v>
      </c>
      <c r="CG136" s="95">
        <f t="shared" si="189"/>
        <v>45693</v>
      </c>
      <c r="CH136" s="95"/>
      <c r="CI136" s="95">
        <v>45750</v>
      </c>
      <c r="CJ136" s="95">
        <v>45750</v>
      </c>
      <c r="CK136" s="119">
        <f t="shared" si="156"/>
        <v>1</v>
      </c>
      <c r="CL136" s="119"/>
      <c r="CM136" s="119"/>
      <c r="CN136" s="588"/>
      <c r="CO136" s="116">
        <f t="shared" ref="CO136:CO143" si="190">CF136-7</f>
        <v>45679</v>
      </c>
      <c r="CP136" s="95">
        <f t="shared" ref="CP136:CP143" si="191">CO136+17</f>
        <v>45696</v>
      </c>
      <c r="CQ136" s="128"/>
      <c r="CR136" s="95">
        <v>45735</v>
      </c>
      <c r="CS136" s="95">
        <v>45771</v>
      </c>
      <c r="CT136" s="119">
        <f t="shared" si="157"/>
        <v>37</v>
      </c>
      <c r="CU136" s="588"/>
      <c r="CV136" s="116">
        <v>45696</v>
      </c>
      <c r="CW136" s="95">
        <v>45702</v>
      </c>
      <c r="CX136" s="95"/>
      <c r="CY136" s="95">
        <v>45744</v>
      </c>
      <c r="CZ136" s="95">
        <v>45757</v>
      </c>
      <c r="DA136" s="119">
        <f t="shared" si="158"/>
        <v>14</v>
      </c>
      <c r="DB136" s="588"/>
      <c r="DC136" s="116">
        <v>45658</v>
      </c>
      <c r="DD136" s="95">
        <v>45663</v>
      </c>
      <c r="DE136" s="128"/>
      <c r="DF136" s="95">
        <v>45759</v>
      </c>
      <c r="DG136" s="95">
        <v>45774</v>
      </c>
      <c r="DH136" s="119">
        <f t="shared" si="159"/>
        <v>16</v>
      </c>
      <c r="DI136" s="146"/>
      <c r="DJ136" s="156" t="str">
        <f>_xlfn.XLOOKUP(E136,[1]CranePad!$D$4:$D$203,[1]CranePad!$E$4:$E$203,0,0,1)</f>
        <v>GP (Reuse)</v>
      </c>
      <c r="DK136" s="155">
        <v>45664</v>
      </c>
      <c r="DL136" s="95">
        <v>45670</v>
      </c>
      <c r="DM136" s="95"/>
      <c r="DN136" s="95">
        <v>45759</v>
      </c>
      <c r="DO136" s="95">
        <v>45775</v>
      </c>
      <c r="DP136" s="119">
        <f t="shared" si="160"/>
        <v>17</v>
      </c>
      <c r="DQ136" s="588"/>
      <c r="DR136" s="123">
        <v>45677</v>
      </c>
      <c r="DS136" s="124">
        <f t="shared" ref="DS136:DS143" si="192">DR136+7</f>
        <v>45684</v>
      </c>
      <c r="DT136" s="124"/>
      <c r="DU136" s="124">
        <v>45833</v>
      </c>
      <c r="DV136" s="124">
        <v>45854</v>
      </c>
      <c r="DW136" s="119">
        <f t="shared" si="161"/>
        <v>22</v>
      </c>
      <c r="DX136" s="588"/>
      <c r="DY136" s="123">
        <f t="shared" ref="DY136:DY143" si="193">CP136+2</f>
        <v>45698</v>
      </c>
      <c r="DZ136" s="124">
        <f t="shared" ref="DZ136:DZ143" si="194">DY136+8</f>
        <v>45706</v>
      </c>
      <c r="EA136" s="124"/>
      <c r="EB136" s="124">
        <v>45816</v>
      </c>
      <c r="EC136" s="124">
        <v>45867</v>
      </c>
      <c r="ED136" s="119">
        <f t="shared" si="162"/>
        <v>52</v>
      </c>
      <c r="EE136" s="588"/>
      <c r="EF136" s="123">
        <f t="shared" ref="EF136:EF143" si="195">DS136+2</f>
        <v>45686</v>
      </c>
      <c r="EG136" s="124">
        <f t="shared" ref="EG136:EG143" si="196">EF136+5</f>
        <v>45691</v>
      </c>
      <c r="EH136" s="124"/>
      <c r="EI136" s="124">
        <v>45859</v>
      </c>
      <c r="EJ136" s="124">
        <v>45865</v>
      </c>
      <c r="EK136" s="119">
        <f t="shared" si="163"/>
        <v>7</v>
      </c>
      <c r="EL136" s="588"/>
      <c r="EM136" s="116">
        <f t="shared" ref="EM136:EM143" si="197">EG136+1</f>
        <v>45692</v>
      </c>
      <c r="EN136" s="95">
        <f t="shared" ref="EN136:EN143" si="198">EM136+3</f>
        <v>45695</v>
      </c>
      <c r="EO136" s="95"/>
      <c r="EP136" s="95">
        <v>45866</v>
      </c>
      <c r="EQ136" s="95">
        <v>45867</v>
      </c>
      <c r="ER136" s="119">
        <f t="shared" si="164"/>
        <v>2</v>
      </c>
      <c r="ES136" s="588"/>
      <c r="ET136" s="116">
        <f t="shared" ref="ET136:ET143" si="199">DZ136+2</f>
        <v>45708</v>
      </c>
      <c r="EU136" s="95">
        <f t="shared" ref="EU136:EU143" si="200">ET136+2</f>
        <v>45710</v>
      </c>
      <c r="EV136" s="95"/>
      <c r="EW136" s="95">
        <v>45867</v>
      </c>
      <c r="EX136" s="95">
        <v>45867</v>
      </c>
      <c r="EY136" s="119">
        <f t="shared" si="165"/>
        <v>1</v>
      </c>
      <c r="EZ136" s="588"/>
      <c r="FA136" s="116">
        <f t="shared" ref="FA136:FA143" si="201">DR136-10</f>
        <v>45667</v>
      </c>
      <c r="FB136" s="95">
        <f t="shared" ref="FB136:FB143" si="202">FA136+7</f>
        <v>45674</v>
      </c>
      <c r="FC136" s="95"/>
      <c r="FD136" s="95">
        <v>45696</v>
      </c>
      <c r="FE136" s="95">
        <v>45782</v>
      </c>
      <c r="FF136" s="119">
        <f t="shared" si="166"/>
        <v>87</v>
      </c>
      <c r="FG136" s="588"/>
      <c r="FH136" s="116">
        <v>45660</v>
      </c>
      <c r="FI136" s="95">
        <f t="shared" si="71"/>
        <v>45675</v>
      </c>
      <c r="FJ136" s="95"/>
      <c r="FK136" s="95">
        <v>45747</v>
      </c>
      <c r="FL136" s="95">
        <v>45777</v>
      </c>
      <c r="FM136" s="119">
        <f t="shared" si="167"/>
        <v>31</v>
      </c>
      <c r="FN136" s="146"/>
      <c r="FO136" s="155">
        <f t="shared" si="172"/>
        <v>45710</v>
      </c>
      <c r="FP136" s="95">
        <f t="shared" si="173"/>
        <v>45713</v>
      </c>
      <c r="FQ136" s="128"/>
      <c r="FR136" s="95">
        <v>45874</v>
      </c>
      <c r="FS136" s="95">
        <v>45893</v>
      </c>
      <c r="FT136" s="119">
        <f t="shared" si="168"/>
        <v>20</v>
      </c>
      <c r="FU136" s="588"/>
      <c r="FV136" s="116">
        <f t="shared" si="174"/>
        <v>45713</v>
      </c>
      <c r="FW136" s="95">
        <f t="shared" si="175"/>
        <v>45714</v>
      </c>
      <c r="FX136" s="128"/>
      <c r="FY136" s="95">
        <v>45895</v>
      </c>
      <c r="FZ136" s="95">
        <v>45896</v>
      </c>
      <c r="GA136" s="119">
        <f t="shared" si="169"/>
        <v>2</v>
      </c>
      <c r="GB136" s="588"/>
      <c r="GC136" s="436"/>
      <c r="GD136" s="122"/>
      <c r="GE136" s="572">
        <v>45717</v>
      </c>
    </row>
    <row r="137" spans="1:187" ht="16.5" customHeight="1" x14ac:dyDescent="0.25">
      <c r="A137" s="564" t="s">
        <v>2244</v>
      </c>
      <c r="B137" s="73">
        <f t="shared" si="170"/>
        <v>133</v>
      </c>
      <c r="C137" s="75" t="s">
        <v>33</v>
      </c>
      <c r="D137" s="75" t="s">
        <v>1837</v>
      </c>
      <c r="E137" s="73" t="s">
        <v>1962</v>
      </c>
      <c r="F137" s="565" t="s">
        <v>2160</v>
      </c>
      <c r="G137" s="167" t="s">
        <v>2216</v>
      </c>
      <c r="H137" s="566" t="str">
        <f>VLOOKUP('200WTG PH-II'!E137,'[1]Stone Column Progress'!$C$6:$D$205,2,0)</f>
        <v>Menard</v>
      </c>
      <c r="I137" s="574" t="s">
        <v>390</v>
      </c>
      <c r="J137" s="568">
        <v>536762</v>
      </c>
      <c r="K137" s="569">
        <v>2674071</v>
      </c>
      <c r="L137" s="116">
        <v>45407</v>
      </c>
      <c r="M137" s="95">
        <v>45409</v>
      </c>
      <c r="N137" s="128"/>
      <c r="O137" s="95">
        <v>45407</v>
      </c>
      <c r="P137" s="95">
        <v>45409</v>
      </c>
      <c r="Q137" s="588"/>
      <c r="R137" s="118">
        <f>VLOOKUP(E137,'[1]Stone Column Progress'!$C$6:$K$205,6,0)</f>
        <v>199</v>
      </c>
      <c r="S137" s="73">
        <f>VLOOKUP(E137,'[1]Stone Column Progress'!$C$6:$K$205,8,0)</f>
        <v>199</v>
      </c>
      <c r="T137" s="95">
        <v>45646</v>
      </c>
      <c r="U137" s="95">
        <v>45654</v>
      </c>
      <c r="V137" s="128"/>
      <c r="W137" s="95">
        <v>45644</v>
      </c>
      <c r="X137" s="95">
        <v>45651</v>
      </c>
      <c r="Y137" s="119">
        <f t="shared" si="148"/>
        <v>8</v>
      </c>
      <c r="Z137" s="146"/>
      <c r="AA137" s="122"/>
      <c r="AB137" s="95"/>
      <c r="AC137" s="95"/>
      <c r="AD137" s="128"/>
      <c r="AE137" s="95"/>
      <c r="AF137" s="95"/>
      <c r="AG137" s="588"/>
      <c r="AH137" s="116">
        <v>45670</v>
      </c>
      <c r="AI137" s="95">
        <f t="shared" si="176"/>
        <v>45671</v>
      </c>
      <c r="AJ137" s="117"/>
      <c r="AK137" s="131">
        <v>45657</v>
      </c>
      <c r="AL137" s="131">
        <v>45659</v>
      </c>
      <c r="AM137" s="119">
        <f t="shared" si="149"/>
        <v>3</v>
      </c>
      <c r="AN137" s="588"/>
      <c r="AO137" s="158">
        <f t="shared" si="177"/>
        <v>45672</v>
      </c>
      <c r="AP137" s="130">
        <f t="shared" si="178"/>
        <v>45673</v>
      </c>
      <c r="AQ137" s="130"/>
      <c r="AR137" s="130">
        <v>45662</v>
      </c>
      <c r="AS137" s="130">
        <v>45664</v>
      </c>
      <c r="AT137" s="119">
        <f t="shared" si="150"/>
        <v>3</v>
      </c>
      <c r="AU137" s="588"/>
      <c r="AV137" s="116">
        <f t="shared" si="179"/>
        <v>45674</v>
      </c>
      <c r="AW137" s="95">
        <f t="shared" si="180"/>
        <v>45674</v>
      </c>
      <c r="AX137" s="128"/>
      <c r="AY137" s="95">
        <v>45673</v>
      </c>
      <c r="AZ137" s="95">
        <v>45673</v>
      </c>
      <c r="BA137" s="119">
        <f t="shared" si="151"/>
        <v>1</v>
      </c>
      <c r="BB137" s="146"/>
      <c r="BC137" s="155">
        <f t="shared" si="181"/>
        <v>45675</v>
      </c>
      <c r="BD137" s="95">
        <f t="shared" si="182"/>
        <v>45676</v>
      </c>
      <c r="BE137" s="95"/>
      <c r="BF137" s="95">
        <v>45681</v>
      </c>
      <c r="BG137" s="95">
        <v>45681</v>
      </c>
      <c r="BH137" s="119">
        <f t="shared" si="152"/>
        <v>1</v>
      </c>
      <c r="BI137" s="588"/>
      <c r="BJ137" s="116">
        <f t="shared" si="183"/>
        <v>45677</v>
      </c>
      <c r="BK137" s="95">
        <f t="shared" si="184"/>
        <v>45684</v>
      </c>
      <c r="BL137" s="95"/>
      <c r="BM137" s="95">
        <v>45683</v>
      </c>
      <c r="BN137" s="95">
        <v>45692</v>
      </c>
      <c r="BO137" s="119">
        <f t="shared" si="153"/>
        <v>10</v>
      </c>
      <c r="BP137" s="588"/>
      <c r="BQ137" s="116">
        <f t="shared" si="185"/>
        <v>45685</v>
      </c>
      <c r="BR137" s="95">
        <f t="shared" si="186"/>
        <v>45686</v>
      </c>
      <c r="BS137" s="95"/>
      <c r="BT137" s="95">
        <v>45693</v>
      </c>
      <c r="BU137" s="95">
        <v>45693</v>
      </c>
      <c r="BV137" s="119">
        <f t="shared" si="171"/>
        <v>1</v>
      </c>
      <c r="BW137" s="119">
        <f t="shared" si="154"/>
        <v>37</v>
      </c>
      <c r="BX137" s="588"/>
      <c r="BY137" s="116">
        <f t="shared" si="187"/>
        <v>45688</v>
      </c>
      <c r="BZ137" s="95">
        <f t="shared" si="188"/>
        <v>45695</v>
      </c>
      <c r="CA137" s="151"/>
      <c r="CB137" s="95">
        <v>45717</v>
      </c>
      <c r="CC137" s="95">
        <v>45808</v>
      </c>
      <c r="CD137" s="119">
        <f t="shared" si="155"/>
        <v>92</v>
      </c>
      <c r="CE137" s="588"/>
      <c r="CF137" s="116">
        <f t="shared" si="189"/>
        <v>45688</v>
      </c>
      <c r="CG137" s="95">
        <f t="shared" si="189"/>
        <v>45695</v>
      </c>
      <c r="CH137" s="95"/>
      <c r="CI137" s="95">
        <v>45709</v>
      </c>
      <c r="CJ137" s="95">
        <v>45709</v>
      </c>
      <c r="CK137" s="119">
        <f t="shared" si="156"/>
        <v>1</v>
      </c>
      <c r="CL137" s="119"/>
      <c r="CM137" s="119"/>
      <c r="CN137" s="588"/>
      <c r="CO137" s="116">
        <f t="shared" si="190"/>
        <v>45681</v>
      </c>
      <c r="CP137" s="95">
        <f t="shared" si="191"/>
        <v>45698</v>
      </c>
      <c r="CQ137" s="128"/>
      <c r="CR137" s="95">
        <v>45665</v>
      </c>
      <c r="CS137" s="95">
        <v>45777</v>
      </c>
      <c r="CT137" s="119">
        <f t="shared" si="157"/>
        <v>113</v>
      </c>
      <c r="CU137" s="588"/>
      <c r="CV137" s="116">
        <v>45671</v>
      </c>
      <c r="CW137" s="95">
        <v>45677</v>
      </c>
      <c r="CX137" s="128"/>
      <c r="CY137" s="95">
        <v>45655</v>
      </c>
      <c r="CZ137" s="95">
        <v>45677</v>
      </c>
      <c r="DA137" s="119">
        <f t="shared" si="158"/>
        <v>23</v>
      </c>
      <c r="DB137" s="588"/>
      <c r="DC137" s="116">
        <v>45659</v>
      </c>
      <c r="DD137" s="95">
        <v>45664</v>
      </c>
      <c r="DE137" s="128"/>
      <c r="DF137" s="95">
        <v>45700</v>
      </c>
      <c r="DG137" s="95">
        <v>45726</v>
      </c>
      <c r="DH137" s="119">
        <f t="shared" si="159"/>
        <v>27</v>
      </c>
      <c r="DI137" s="146"/>
      <c r="DJ137" s="156" t="str">
        <f>_xlfn.XLOOKUP(E137,[1]CranePad!$D$4:$D$203,[1]CranePad!$E$4:$E$203,0,0,1)</f>
        <v>Odhav</v>
      </c>
      <c r="DK137" s="155">
        <v>45665</v>
      </c>
      <c r="DL137" s="95">
        <v>45671</v>
      </c>
      <c r="DM137" s="95"/>
      <c r="DN137" s="95">
        <v>45690</v>
      </c>
      <c r="DO137" s="95">
        <v>45725</v>
      </c>
      <c r="DP137" s="119">
        <f t="shared" si="160"/>
        <v>36</v>
      </c>
      <c r="DQ137" s="588"/>
      <c r="DR137" s="123">
        <v>45678</v>
      </c>
      <c r="DS137" s="124">
        <f t="shared" si="192"/>
        <v>45685</v>
      </c>
      <c r="DT137" s="124"/>
      <c r="DU137" s="124">
        <v>45822</v>
      </c>
      <c r="DV137" s="124">
        <v>45831</v>
      </c>
      <c r="DW137" s="119">
        <f t="shared" si="161"/>
        <v>10</v>
      </c>
      <c r="DX137" s="588"/>
      <c r="DY137" s="123">
        <f t="shared" si="193"/>
        <v>45700</v>
      </c>
      <c r="DZ137" s="124">
        <f t="shared" si="194"/>
        <v>45708</v>
      </c>
      <c r="EA137" s="124"/>
      <c r="EB137" s="124">
        <v>45794</v>
      </c>
      <c r="EC137" s="124">
        <v>45829</v>
      </c>
      <c r="ED137" s="119">
        <f t="shared" si="162"/>
        <v>36</v>
      </c>
      <c r="EE137" s="588"/>
      <c r="EF137" s="123">
        <f t="shared" si="195"/>
        <v>45687</v>
      </c>
      <c r="EG137" s="124">
        <f t="shared" si="196"/>
        <v>45692</v>
      </c>
      <c r="EH137" s="124"/>
      <c r="EI137" s="124">
        <v>45831</v>
      </c>
      <c r="EJ137" s="124">
        <v>45836</v>
      </c>
      <c r="EK137" s="119">
        <f t="shared" si="163"/>
        <v>6</v>
      </c>
      <c r="EL137" s="588"/>
      <c r="EM137" s="116">
        <f t="shared" si="197"/>
        <v>45693</v>
      </c>
      <c r="EN137" s="95">
        <f t="shared" si="198"/>
        <v>45696</v>
      </c>
      <c r="EO137" s="95"/>
      <c r="EP137" s="95">
        <v>45839</v>
      </c>
      <c r="EQ137" s="95">
        <v>45843</v>
      </c>
      <c r="ER137" s="119">
        <f t="shared" si="164"/>
        <v>5</v>
      </c>
      <c r="ES137" s="588"/>
      <c r="ET137" s="116">
        <f t="shared" si="199"/>
        <v>45710</v>
      </c>
      <c r="EU137" s="95">
        <f t="shared" si="200"/>
        <v>45712</v>
      </c>
      <c r="EV137" s="95"/>
      <c r="EW137" s="95">
        <v>45826</v>
      </c>
      <c r="EX137" s="95">
        <v>45826</v>
      </c>
      <c r="EY137" s="119">
        <f t="shared" si="165"/>
        <v>1</v>
      </c>
      <c r="EZ137" s="588"/>
      <c r="FA137" s="116">
        <f t="shared" si="201"/>
        <v>45668</v>
      </c>
      <c r="FB137" s="95">
        <f t="shared" si="202"/>
        <v>45675</v>
      </c>
      <c r="FC137" s="95"/>
      <c r="FD137" s="95">
        <v>45694</v>
      </c>
      <c r="FE137" s="95">
        <v>45722</v>
      </c>
      <c r="FF137" s="119">
        <f t="shared" si="166"/>
        <v>29</v>
      </c>
      <c r="FG137" s="588"/>
      <c r="FH137" s="116">
        <v>45660</v>
      </c>
      <c r="FI137" s="95">
        <f t="shared" si="71"/>
        <v>45675</v>
      </c>
      <c r="FJ137" s="95"/>
      <c r="FK137" s="95">
        <v>45747</v>
      </c>
      <c r="FL137" s="95">
        <v>45777</v>
      </c>
      <c r="FM137" s="119">
        <f t="shared" si="167"/>
        <v>31</v>
      </c>
      <c r="FN137" s="146"/>
      <c r="FO137" s="155">
        <f t="shared" si="172"/>
        <v>45712</v>
      </c>
      <c r="FP137" s="95">
        <f t="shared" si="173"/>
        <v>45715</v>
      </c>
      <c r="FQ137" s="128"/>
      <c r="FR137" s="95">
        <v>45831</v>
      </c>
      <c r="FS137" s="95">
        <v>45853</v>
      </c>
      <c r="FT137" s="119">
        <f t="shared" si="168"/>
        <v>23</v>
      </c>
      <c r="FU137" s="588"/>
      <c r="FV137" s="116">
        <f t="shared" si="174"/>
        <v>45715</v>
      </c>
      <c r="FW137" s="95">
        <f t="shared" si="175"/>
        <v>45716</v>
      </c>
      <c r="FX137" s="128"/>
      <c r="FY137" s="95">
        <v>45855</v>
      </c>
      <c r="FZ137" s="95">
        <v>45856</v>
      </c>
      <c r="GA137" s="119">
        <f t="shared" si="169"/>
        <v>2</v>
      </c>
      <c r="GB137" s="588"/>
      <c r="GC137" s="436"/>
      <c r="GD137" s="122"/>
      <c r="GE137" s="572">
        <v>45717</v>
      </c>
    </row>
    <row r="138" spans="1:187" ht="16.5" customHeight="1" x14ac:dyDescent="0.25">
      <c r="A138" s="564" t="s">
        <v>426</v>
      </c>
      <c r="B138" s="73">
        <f t="shared" si="170"/>
        <v>134</v>
      </c>
      <c r="C138" s="75" t="s">
        <v>33</v>
      </c>
      <c r="D138" s="75" t="s">
        <v>1837</v>
      </c>
      <c r="E138" s="73" t="s">
        <v>1963</v>
      </c>
      <c r="F138" s="565" t="s">
        <v>2160</v>
      </c>
      <c r="G138" s="167" t="s">
        <v>2213</v>
      </c>
      <c r="H138" s="566" t="str">
        <f>VLOOKUP('200WTG PH-II'!E138,'[1]Stone Column Progress'!$C$6:$D$205,2,0)</f>
        <v>Menard</v>
      </c>
      <c r="I138" s="574" t="s">
        <v>390</v>
      </c>
      <c r="J138" s="568">
        <v>537596</v>
      </c>
      <c r="K138" s="569">
        <v>2673806</v>
      </c>
      <c r="L138" s="116">
        <v>45407</v>
      </c>
      <c r="M138" s="95">
        <v>45409</v>
      </c>
      <c r="N138" s="128"/>
      <c r="O138" s="95">
        <v>45407</v>
      </c>
      <c r="P138" s="95">
        <v>45409</v>
      </c>
      <c r="Q138" s="588"/>
      <c r="R138" s="118">
        <f>VLOOKUP(E138,'[1]Stone Column Progress'!$C$6:$K$205,6,0)</f>
        <v>199</v>
      </c>
      <c r="S138" s="73">
        <f>VLOOKUP(E138,'[1]Stone Column Progress'!$C$6:$K$205,8,0)</f>
        <v>199</v>
      </c>
      <c r="T138" s="95">
        <v>45648</v>
      </c>
      <c r="U138" s="95">
        <v>45655</v>
      </c>
      <c r="V138" s="128"/>
      <c r="W138" s="95">
        <v>45652</v>
      </c>
      <c r="X138" s="95">
        <v>45656</v>
      </c>
      <c r="Y138" s="119">
        <f t="shared" si="148"/>
        <v>5</v>
      </c>
      <c r="Z138" s="146"/>
      <c r="AA138" s="122"/>
      <c r="AB138" s="95"/>
      <c r="AC138" s="95"/>
      <c r="AD138" s="128"/>
      <c r="AE138" s="95"/>
      <c r="AF138" s="95"/>
      <c r="AG138" s="588"/>
      <c r="AH138" s="116">
        <v>45672</v>
      </c>
      <c r="AI138" s="95">
        <f t="shared" si="176"/>
        <v>45673</v>
      </c>
      <c r="AJ138" s="117"/>
      <c r="AK138" s="131">
        <v>45657</v>
      </c>
      <c r="AL138" s="131">
        <v>45660</v>
      </c>
      <c r="AM138" s="119">
        <f t="shared" si="149"/>
        <v>4</v>
      </c>
      <c r="AN138" s="589"/>
      <c r="AO138" s="158">
        <f t="shared" si="177"/>
        <v>45674</v>
      </c>
      <c r="AP138" s="130">
        <f t="shared" si="178"/>
        <v>45675</v>
      </c>
      <c r="AQ138" s="130"/>
      <c r="AR138" s="130">
        <v>45662</v>
      </c>
      <c r="AS138" s="130">
        <v>45663</v>
      </c>
      <c r="AT138" s="119">
        <f t="shared" si="150"/>
        <v>2</v>
      </c>
      <c r="AU138" s="588"/>
      <c r="AV138" s="116">
        <f t="shared" si="179"/>
        <v>45676</v>
      </c>
      <c r="AW138" s="95">
        <f t="shared" si="180"/>
        <v>45676</v>
      </c>
      <c r="AX138" s="128"/>
      <c r="AY138" s="130">
        <v>45666</v>
      </c>
      <c r="AZ138" s="130">
        <v>45666</v>
      </c>
      <c r="BA138" s="119">
        <f t="shared" si="151"/>
        <v>1</v>
      </c>
      <c r="BB138" s="146"/>
      <c r="BC138" s="155">
        <f t="shared" si="181"/>
        <v>45677</v>
      </c>
      <c r="BD138" s="95">
        <f t="shared" si="182"/>
        <v>45678</v>
      </c>
      <c r="BE138" s="95"/>
      <c r="BF138" s="95">
        <v>45668</v>
      </c>
      <c r="BG138" s="95">
        <v>45669</v>
      </c>
      <c r="BH138" s="119">
        <f t="shared" si="152"/>
        <v>2</v>
      </c>
      <c r="BI138" s="588"/>
      <c r="BJ138" s="116">
        <f t="shared" si="183"/>
        <v>45679</v>
      </c>
      <c r="BK138" s="95">
        <f t="shared" si="184"/>
        <v>45686</v>
      </c>
      <c r="BL138" s="95"/>
      <c r="BM138" s="95">
        <v>45672</v>
      </c>
      <c r="BN138" s="95">
        <v>45688</v>
      </c>
      <c r="BO138" s="119">
        <f t="shared" si="153"/>
        <v>17</v>
      </c>
      <c r="BP138" s="588"/>
      <c r="BQ138" s="116">
        <f t="shared" si="185"/>
        <v>45687</v>
      </c>
      <c r="BR138" s="95">
        <f t="shared" si="186"/>
        <v>45688</v>
      </c>
      <c r="BS138" s="95"/>
      <c r="BT138" s="95">
        <v>45689</v>
      </c>
      <c r="BU138" s="95">
        <v>45689</v>
      </c>
      <c r="BV138" s="119">
        <f t="shared" si="171"/>
        <v>1</v>
      </c>
      <c r="BW138" s="119">
        <f t="shared" si="154"/>
        <v>33</v>
      </c>
      <c r="BX138" s="588"/>
      <c r="BY138" s="116">
        <f t="shared" si="187"/>
        <v>45690</v>
      </c>
      <c r="BZ138" s="95">
        <f t="shared" si="188"/>
        <v>45697</v>
      </c>
      <c r="CA138" s="151"/>
      <c r="CB138" s="95">
        <v>45698</v>
      </c>
      <c r="CC138" s="95">
        <v>45874</v>
      </c>
      <c r="CD138" s="119">
        <f t="shared" si="155"/>
        <v>177</v>
      </c>
      <c r="CE138" s="588"/>
      <c r="CF138" s="116">
        <f t="shared" si="189"/>
        <v>45690</v>
      </c>
      <c r="CG138" s="95">
        <f t="shared" si="189"/>
        <v>45697</v>
      </c>
      <c r="CH138" s="95"/>
      <c r="CI138" s="95">
        <v>45694</v>
      </c>
      <c r="CJ138" s="95">
        <v>45694</v>
      </c>
      <c r="CK138" s="119">
        <f t="shared" si="156"/>
        <v>1</v>
      </c>
      <c r="CL138" s="119"/>
      <c r="CM138" s="119"/>
      <c r="CN138" s="588"/>
      <c r="CO138" s="116">
        <f t="shared" si="190"/>
        <v>45683</v>
      </c>
      <c r="CP138" s="95">
        <f t="shared" si="191"/>
        <v>45700</v>
      </c>
      <c r="CQ138" s="128"/>
      <c r="CR138" s="95">
        <v>45685</v>
      </c>
      <c r="CS138" s="95">
        <v>45767</v>
      </c>
      <c r="CT138" s="119">
        <f t="shared" si="157"/>
        <v>83</v>
      </c>
      <c r="CU138" s="588"/>
      <c r="CV138" s="116">
        <v>45671</v>
      </c>
      <c r="CW138" s="95">
        <v>45677</v>
      </c>
      <c r="CX138" s="128"/>
      <c r="CY138" s="95">
        <v>45614</v>
      </c>
      <c r="CZ138" s="95">
        <v>45657</v>
      </c>
      <c r="DA138" s="119">
        <f t="shared" si="158"/>
        <v>44</v>
      </c>
      <c r="DB138" s="588"/>
      <c r="DC138" s="116">
        <v>45660</v>
      </c>
      <c r="DD138" s="95">
        <v>45665</v>
      </c>
      <c r="DE138" s="128"/>
      <c r="DF138" s="95">
        <v>45738</v>
      </c>
      <c r="DG138" s="95">
        <v>45755</v>
      </c>
      <c r="DH138" s="119">
        <f t="shared" si="159"/>
        <v>18</v>
      </c>
      <c r="DI138" s="146"/>
      <c r="DJ138" s="156" t="str">
        <f>_xlfn.XLOOKUP(E138,[1]CranePad!$D$4:$D$203,[1]CranePad!$E$4:$E$203,0,0,1)</f>
        <v>ODHAV (Reuse)</v>
      </c>
      <c r="DK138" s="155">
        <v>45666</v>
      </c>
      <c r="DL138" s="95">
        <v>45672</v>
      </c>
      <c r="DM138" s="95"/>
      <c r="DN138" s="95">
        <v>45738</v>
      </c>
      <c r="DO138" s="95">
        <v>45755</v>
      </c>
      <c r="DP138" s="119">
        <f t="shared" si="160"/>
        <v>18</v>
      </c>
      <c r="DQ138" s="588"/>
      <c r="DR138" s="123">
        <v>45679</v>
      </c>
      <c r="DS138" s="124">
        <f t="shared" si="192"/>
        <v>45686</v>
      </c>
      <c r="DT138" s="124"/>
      <c r="DU138" s="124">
        <v>45792</v>
      </c>
      <c r="DV138" s="124">
        <v>45821</v>
      </c>
      <c r="DW138" s="119">
        <f t="shared" si="161"/>
        <v>30</v>
      </c>
      <c r="DX138" s="588"/>
      <c r="DY138" s="123">
        <f t="shared" si="193"/>
        <v>45702</v>
      </c>
      <c r="DZ138" s="124">
        <f t="shared" si="194"/>
        <v>45710</v>
      </c>
      <c r="EA138" s="124"/>
      <c r="EB138" s="124">
        <v>45795</v>
      </c>
      <c r="EC138" s="124">
        <v>45813</v>
      </c>
      <c r="ED138" s="119">
        <f t="shared" si="162"/>
        <v>19</v>
      </c>
      <c r="EE138" s="588"/>
      <c r="EF138" s="123">
        <f t="shared" si="195"/>
        <v>45688</v>
      </c>
      <c r="EG138" s="124">
        <f t="shared" si="196"/>
        <v>45693</v>
      </c>
      <c r="EH138" s="124"/>
      <c r="EI138" s="124">
        <v>45827</v>
      </c>
      <c r="EJ138" s="124">
        <v>45847</v>
      </c>
      <c r="EK138" s="119">
        <f t="shared" si="163"/>
        <v>21</v>
      </c>
      <c r="EL138" s="588"/>
      <c r="EM138" s="116">
        <f t="shared" si="197"/>
        <v>45694</v>
      </c>
      <c r="EN138" s="95">
        <f t="shared" si="198"/>
        <v>45697</v>
      </c>
      <c r="EO138" s="95"/>
      <c r="EP138" s="95">
        <v>45848</v>
      </c>
      <c r="EQ138" s="95">
        <v>45851</v>
      </c>
      <c r="ER138" s="119">
        <f t="shared" si="164"/>
        <v>4</v>
      </c>
      <c r="ES138" s="588"/>
      <c r="ET138" s="116">
        <f t="shared" si="199"/>
        <v>45712</v>
      </c>
      <c r="EU138" s="95">
        <f t="shared" si="200"/>
        <v>45714</v>
      </c>
      <c r="EV138" s="95"/>
      <c r="EW138" s="95">
        <v>45862</v>
      </c>
      <c r="EX138" s="95">
        <v>45862</v>
      </c>
      <c r="EY138" s="119">
        <f t="shared" si="165"/>
        <v>1</v>
      </c>
      <c r="EZ138" s="588"/>
      <c r="FA138" s="116">
        <f t="shared" si="201"/>
        <v>45669</v>
      </c>
      <c r="FB138" s="95">
        <f t="shared" si="202"/>
        <v>45676</v>
      </c>
      <c r="FC138" s="95"/>
      <c r="FD138" s="95">
        <v>45706</v>
      </c>
      <c r="FE138" s="95">
        <v>45736</v>
      </c>
      <c r="FF138" s="119">
        <f t="shared" si="166"/>
        <v>31</v>
      </c>
      <c r="FG138" s="588"/>
      <c r="FH138" s="116">
        <v>45660</v>
      </c>
      <c r="FI138" s="95">
        <f t="shared" si="71"/>
        <v>45675</v>
      </c>
      <c r="FJ138" s="95"/>
      <c r="FK138" s="95">
        <v>45747</v>
      </c>
      <c r="FL138" s="95">
        <v>45777</v>
      </c>
      <c r="FM138" s="119">
        <f t="shared" si="167"/>
        <v>31</v>
      </c>
      <c r="FN138" s="146"/>
      <c r="FO138" s="155">
        <f t="shared" si="172"/>
        <v>45714</v>
      </c>
      <c r="FP138" s="95">
        <f t="shared" si="173"/>
        <v>45717</v>
      </c>
      <c r="FQ138" s="128"/>
      <c r="FR138" s="95">
        <v>45874</v>
      </c>
      <c r="FS138" s="95">
        <v>45893</v>
      </c>
      <c r="FT138" s="119">
        <f t="shared" si="168"/>
        <v>20</v>
      </c>
      <c r="FU138" s="588"/>
      <c r="FV138" s="116">
        <f t="shared" si="174"/>
        <v>45717</v>
      </c>
      <c r="FW138" s="95">
        <f t="shared" si="175"/>
        <v>45718</v>
      </c>
      <c r="FX138" s="128"/>
      <c r="FY138" s="95">
        <v>45893</v>
      </c>
      <c r="FZ138" s="95">
        <v>45895</v>
      </c>
      <c r="GA138" s="119">
        <f t="shared" si="169"/>
        <v>3</v>
      </c>
      <c r="GB138" s="588"/>
      <c r="GC138" s="436"/>
      <c r="GD138" s="122"/>
      <c r="GE138" s="572">
        <v>45717</v>
      </c>
    </row>
    <row r="139" spans="1:187" ht="16.5" customHeight="1" x14ac:dyDescent="0.25">
      <c r="A139" s="564" t="s">
        <v>416</v>
      </c>
      <c r="B139" s="73">
        <f t="shared" si="170"/>
        <v>135</v>
      </c>
      <c r="C139" s="75" t="s">
        <v>33</v>
      </c>
      <c r="D139" s="75" t="s">
        <v>1837</v>
      </c>
      <c r="E139" s="73" t="s">
        <v>1964</v>
      </c>
      <c r="F139" s="565" t="s">
        <v>2160</v>
      </c>
      <c r="G139" s="167" t="s">
        <v>2213</v>
      </c>
      <c r="H139" s="566" t="str">
        <f>VLOOKUP('200WTG PH-II'!E139,'[1]Stone Column Progress'!$C$6:$D$205,2,0)</f>
        <v>Menard</v>
      </c>
      <c r="I139" s="574" t="s">
        <v>390</v>
      </c>
      <c r="J139" s="568">
        <v>538436</v>
      </c>
      <c r="K139" s="569">
        <v>2673502</v>
      </c>
      <c r="L139" s="116">
        <v>45407</v>
      </c>
      <c r="M139" s="95">
        <v>45409</v>
      </c>
      <c r="N139" s="128"/>
      <c r="O139" s="95">
        <v>45407</v>
      </c>
      <c r="P139" s="95">
        <v>45409</v>
      </c>
      <c r="Q139" s="588"/>
      <c r="R139" s="118">
        <f>VLOOKUP(E139,'[1]Stone Column Progress'!$C$6:$K$205,6,0)</f>
        <v>253</v>
      </c>
      <c r="S139" s="73">
        <f>VLOOKUP(E139,'[1]Stone Column Progress'!$C$6:$K$205,8,0)</f>
        <v>253</v>
      </c>
      <c r="T139" s="95">
        <v>45650</v>
      </c>
      <c r="U139" s="95">
        <v>45657</v>
      </c>
      <c r="V139" s="117"/>
      <c r="W139" s="95">
        <v>45659</v>
      </c>
      <c r="X139" s="95">
        <v>45668</v>
      </c>
      <c r="Y139" s="119">
        <f t="shared" si="148"/>
        <v>10</v>
      </c>
      <c r="Z139" s="146"/>
      <c r="AA139" s="122"/>
      <c r="AB139" s="95"/>
      <c r="AC139" s="95"/>
      <c r="AD139" s="128"/>
      <c r="AE139" s="95"/>
      <c r="AF139" s="95"/>
      <c r="AG139" s="588"/>
      <c r="AH139" s="116">
        <v>45674</v>
      </c>
      <c r="AI139" s="95">
        <f t="shared" si="176"/>
        <v>45675</v>
      </c>
      <c r="AJ139" s="117"/>
      <c r="AK139" s="131">
        <v>45690</v>
      </c>
      <c r="AL139" s="131">
        <v>45691</v>
      </c>
      <c r="AM139" s="119">
        <f t="shared" si="149"/>
        <v>2</v>
      </c>
      <c r="AN139" s="588"/>
      <c r="AO139" s="158">
        <f t="shared" si="177"/>
        <v>45676</v>
      </c>
      <c r="AP139" s="130">
        <f t="shared" si="178"/>
        <v>45677</v>
      </c>
      <c r="AQ139" s="130"/>
      <c r="AR139" s="130">
        <v>45691</v>
      </c>
      <c r="AS139" s="130">
        <v>45692</v>
      </c>
      <c r="AT139" s="119">
        <f t="shared" si="150"/>
        <v>2</v>
      </c>
      <c r="AU139" s="588"/>
      <c r="AV139" s="116">
        <f t="shared" si="179"/>
        <v>45678</v>
      </c>
      <c r="AW139" s="95">
        <f t="shared" si="180"/>
        <v>45678</v>
      </c>
      <c r="AX139" s="128"/>
      <c r="AY139" s="130">
        <v>45692</v>
      </c>
      <c r="AZ139" s="130">
        <v>45692</v>
      </c>
      <c r="BA139" s="119">
        <f t="shared" si="151"/>
        <v>1</v>
      </c>
      <c r="BB139" s="146"/>
      <c r="BC139" s="155">
        <f t="shared" si="181"/>
        <v>45679</v>
      </c>
      <c r="BD139" s="95">
        <f t="shared" si="182"/>
        <v>45680</v>
      </c>
      <c r="BE139" s="95"/>
      <c r="BF139" s="95">
        <v>45693</v>
      </c>
      <c r="BG139" s="95">
        <v>45693</v>
      </c>
      <c r="BH139" s="119">
        <f t="shared" si="152"/>
        <v>1</v>
      </c>
      <c r="BI139" s="588"/>
      <c r="BJ139" s="116">
        <f t="shared" si="183"/>
        <v>45681</v>
      </c>
      <c r="BK139" s="95">
        <f t="shared" si="184"/>
        <v>45688</v>
      </c>
      <c r="BL139" s="128"/>
      <c r="BM139" s="95">
        <v>45694</v>
      </c>
      <c r="BN139" s="95">
        <v>45700</v>
      </c>
      <c r="BO139" s="119">
        <f t="shared" si="153"/>
        <v>7</v>
      </c>
      <c r="BP139" s="588"/>
      <c r="BQ139" s="116">
        <f t="shared" si="185"/>
        <v>45689</v>
      </c>
      <c r="BR139" s="95">
        <f t="shared" si="186"/>
        <v>45690</v>
      </c>
      <c r="BS139" s="95"/>
      <c r="BT139" s="95">
        <v>45700</v>
      </c>
      <c r="BU139" s="95">
        <v>45701</v>
      </c>
      <c r="BV139" s="119">
        <f t="shared" si="171"/>
        <v>2</v>
      </c>
      <c r="BW139" s="119">
        <f t="shared" si="154"/>
        <v>12</v>
      </c>
      <c r="BX139" s="588"/>
      <c r="BY139" s="116">
        <f t="shared" si="187"/>
        <v>45692</v>
      </c>
      <c r="BZ139" s="95">
        <f t="shared" si="188"/>
        <v>45699</v>
      </c>
      <c r="CA139" s="151"/>
      <c r="CB139" s="95">
        <v>45706</v>
      </c>
      <c r="CC139" s="95">
        <v>45827</v>
      </c>
      <c r="CD139" s="119">
        <f t="shared" si="155"/>
        <v>122</v>
      </c>
      <c r="CE139" s="588"/>
      <c r="CF139" s="116">
        <f t="shared" si="189"/>
        <v>45692</v>
      </c>
      <c r="CG139" s="95">
        <f t="shared" si="189"/>
        <v>45699</v>
      </c>
      <c r="CH139" s="95"/>
      <c r="CI139" s="95">
        <v>45705</v>
      </c>
      <c r="CJ139" s="95">
        <v>45705</v>
      </c>
      <c r="CK139" s="119">
        <f t="shared" si="156"/>
        <v>1</v>
      </c>
      <c r="CL139" s="119"/>
      <c r="CM139" s="119"/>
      <c r="CN139" s="588"/>
      <c r="CO139" s="116">
        <f t="shared" si="190"/>
        <v>45685</v>
      </c>
      <c r="CP139" s="95">
        <f t="shared" si="191"/>
        <v>45702</v>
      </c>
      <c r="CQ139" s="128"/>
      <c r="CR139" s="95">
        <v>45694</v>
      </c>
      <c r="CS139" s="95">
        <v>45784</v>
      </c>
      <c r="CT139" s="119">
        <f t="shared" si="157"/>
        <v>91</v>
      </c>
      <c r="CU139" s="588"/>
      <c r="CV139" s="116">
        <v>45672</v>
      </c>
      <c r="CW139" s="95">
        <v>45678</v>
      </c>
      <c r="CX139" s="128"/>
      <c r="CY139" s="95">
        <v>45654</v>
      </c>
      <c r="CZ139" s="95">
        <v>45668</v>
      </c>
      <c r="DA139" s="119">
        <f t="shared" si="158"/>
        <v>15</v>
      </c>
      <c r="DB139" s="588"/>
      <c r="DC139" s="116">
        <v>45662</v>
      </c>
      <c r="DD139" s="95">
        <v>45667</v>
      </c>
      <c r="DE139" s="128"/>
      <c r="DF139" s="95">
        <v>45843</v>
      </c>
      <c r="DG139" s="95">
        <v>45850</v>
      </c>
      <c r="DH139" s="119">
        <f t="shared" si="159"/>
        <v>8</v>
      </c>
      <c r="DI139" s="146"/>
      <c r="DJ139" s="156" t="str">
        <f>_xlfn.XLOOKUP(E139,[1]CranePad!$D$4:$D$203,[1]CranePad!$E$4:$E$203,0,0,1)</f>
        <v>Odhav</v>
      </c>
      <c r="DK139" s="155">
        <v>45668</v>
      </c>
      <c r="DL139" s="95">
        <v>45674</v>
      </c>
      <c r="DM139" s="95"/>
      <c r="DN139" s="95">
        <v>45669</v>
      </c>
      <c r="DO139" s="95">
        <v>45675</v>
      </c>
      <c r="DP139" s="119">
        <f t="shared" si="160"/>
        <v>7</v>
      </c>
      <c r="DQ139" s="588"/>
      <c r="DR139" s="123">
        <v>45681</v>
      </c>
      <c r="DS139" s="124">
        <f t="shared" si="192"/>
        <v>45688</v>
      </c>
      <c r="DT139" s="124"/>
      <c r="DU139" s="124">
        <v>45850</v>
      </c>
      <c r="DV139" s="124">
        <v>45863</v>
      </c>
      <c r="DW139" s="119">
        <f t="shared" si="161"/>
        <v>14</v>
      </c>
      <c r="DX139" s="588"/>
      <c r="DY139" s="123">
        <f t="shared" si="193"/>
        <v>45704</v>
      </c>
      <c r="DZ139" s="124">
        <f t="shared" si="194"/>
        <v>45712</v>
      </c>
      <c r="EA139" s="124"/>
      <c r="EB139" s="124">
        <v>45813</v>
      </c>
      <c r="EC139" s="124">
        <v>45870</v>
      </c>
      <c r="ED139" s="119">
        <f t="shared" si="162"/>
        <v>58</v>
      </c>
      <c r="EE139" s="588"/>
      <c r="EF139" s="123">
        <f t="shared" si="195"/>
        <v>45690</v>
      </c>
      <c r="EG139" s="124">
        <f t="shared" si="196"/>
        <v>45695</v>
      </c>
      <c r="EH139" s="124"/>
      <c r="EI139" s="124">
        <v>45867</v>
      </c>
      <c r="EJ139" s="124">
        <v>45874</v>
      </c>
      <c r="EK139" s="119">
        <f t="shared" si="163"/>
        <v>8</v>
      </c>
      <c r="EL139" s="588"/>
      <c r="EM139" s="116">
        <f t="shared" si="197"/>
        <v>45696</v>
      </c>
      <c r="EN139" s="95">
        <f t="shared" si="198"/>
        <v>45699</v>
      </c>
      <c r="EO139" s="95"/>
      <c r="EP139" s="95">
        <v>45875</v>
      </c>
      <c r="EQ139" s="95">
        <v>45877</v>
      </c>
      <c r="ER139" s="119">
        <f t="shared" si="164"/>
        <v>3</v>
      </c>
      <c r="ES139" s="579" t="s">
        <v>2268</v>
      </c>
      <c r="ET139" s="116">
        <f t="shared" si="199"/>
        <v>45714</v>
      </c>
      <c r="EU139" s="95">
        <f t="shared" si="200"/>
        <v>45716</v>
      </c>
      <c r="EV139" s="95"/>
      <c r="EW139" s="95">
        <v>45866</v>
      </c>
      <c r="EX139" s="95">
        <v>45866</v>
      </c>
      <c r="EY139" s="119">
        <f t="shared" si="165"/>
        <v>1</v>
      </c>
      <c r="EZ139" s="588"/>
      <c r="FA139" s="116">
        <f t="shared" si="201"/>
        <v>45671</v>
      </c>
      <c r="FB139" s="95">
        <f t="shared" si="202"/>
        <v>45678</v>
      </c>
      <c r="FC139" s="95"/>
      <c r="FD139" s="95">
        <v>45692</v>
      </c>
      <c r="FE139" s="95">
        <v>45738</v>
      </c>
      <c r="FF139" s="119">
        <f t="shared" si="166"/>
        <v>47</v>
      </c>
      <c r="FG139" s="588"/>
      <c r="FH139" s="116">
        <v>45660</v>
      </c>
      <c r="FI139" s="95">
        <f t="shared" si="71"/>
        <v>45675</v>
      </c>
      <c r="FJ139" s="95"/>
      <c r="FK139" s="95">
        <v>45747</v>
      </c>
      <c r="FL139" s="95">
        <v>45777</v>
      </c>
      <c r="FM139" s="119">
        <f t="shared" si="167"/>
        <v>31</v>
      </c>
      <c r="FN139" s="146"/>
      <c r="FO139" s="155">
        <f t="shared" si="172"/>
        <v>45716</v>
      </c>
      <c r="FP139" s="95">
        <f t="shared" si="173"/>
        <v>45719</v>
      </c>
      <c r="FQ139" s="128"/>
      <c r="FR139" s="95">
        <v>45874</v>
      </c>
      <c r="FS139" s="95">
        <v>45893</v>
      </c>
      <c r="FT139" s="119">
        <f t="shared" si="168"/>
        <v>20</v>
      </c>
      <c r="FU139" s="588"/>
      <c r="FV139" s="116">
        <f t="shared" si="174"/>
        <v>45719</v>
      </c>
      <c r="FW139" s="95">
        <f t="shared" si="175"/>
        <v>45720</v>
      </c>
      <c r="FX139" s="128"/>
      <c r="FY139" s="95">
        <v>45893</v>
      </c>
      <c r="FZ139" s="95">
        <v>45894</v>
      </c>
      <c r="GA139" s="119">
        <f t="shared" si="169"/>
        <v>2</v>
      </c>
      <c r="GB139" s="588"/>
      <c r="GC139" s="436"/>
      <c r="GD139" s="122"/>
      <c r="GE139" s="572">
        <v>45717</v>
      </c>
    </row>
    <row r="140" spans="1:187" ht="16.5" customHeight="1" x14ac:dyDescent="0.25">
      <c r="A140" s="564" t="s">
        <v>416</v>
      </c>
      <c r="B140" s="73">
        <f t="shared" si="170"/>
        <v>136</v>
      </c>
      <c r="C140" s="75" t="s">
        <v>33</v>
      </c>
      <c r="D140" s="75" t="s">
        <v>1837</v>
      </c>
      <c r="E140" s="73" t="s">
        <v>1965</v>
      </c>
      <c r="F140" s="565" t="s">
        <v>2160</v>
      </c>
      <c r="G140" s="167" t="s">
        <v>2213</v>
      </c>
      <c r="H140" s="566" t="str">
        <f>VLOOKUP('200WTG PH-II'!E140,'[1]Stone Column Progress'!$C$6:$D$205,2,0)</f>
        <v>Bauer</v>
      </c>
      <c r="I140" s="574" t="s">
        <v>390</v>
      </c>
      <c r="J140" s="568">
        <v>536572</v>
      </c>
      <c r="K140" s="569">
        <v>2675057</v>
      </c>
      <c r="L140" s="116">
        <v>45407</v>
      </c>
      <c r="M140" s="95">
        <v>45412</v>
      </c>
      <c r="N140" s="128"/>
      <c r="O140" s="95">
        <v>45407</v>
      </c>
      <c r="P140" s="95">
        <v>45412</v>
      </c>
      <c r="Q140" s="588"/>
      <c r="R140" s="118">
        <f>VLOOKUP(E140,'[1]Stone Column Progress'!$C$6:$K$205,6,0)</f>
        <v>253</v>
      </c>
      <c r="S140" s="73">
        <f>VLOOKUP(E140,'[1]Stone Column Progress'!$C$6:$K$205,8,0)</f>
        <v>253</v>
      </c>
      <c r="T140" s="95">
        <v>45658</v>
      </c>
      <c r="U140" s="95">
        <v>45665</v>
      </c>
      <c r="V140" s="117"/>
      <c r="W140" s="95">
        <v>45694</v>
      </c>
      <c r="X140" s="95">
        <v>45703</v>
      </c>
      <c r="Y140" s="119">
        <f t="shared" si="148"/>
        <v>10</v>
      </c>
      <c r="Z140" s="146"/>
      <c r="AA140" s="122"/>
      <c r="AB140" s="95"/>
      <c r="AC140" s="95"/>
      <c r="AD140" s="128"/>
      <c r="AE140" s="95"/>
      <c r="AF140" s="95"/>
      <c r="AG140" s="588"/>
      <c r="AH140" s="116">
        <v>45676</v>
      </c>
      <c r="AI140" s="95">
        <f t="shared" si="176"/>
        <v>45677</v>
      </c>
      <c r="AJ140" s="117"/>
      <c r="AK140" s="131">
        <v>45707</v>
      </c>
      <c r="AL140" s="131">
        <v>45709</v>
      </c>
      <c r="AM140" s="119">
        <f t="shared" si="149"/>
        <v>3</v>
      </c>
      <c r="AN140" s="588"/>
      <c r="AO140" s="158">
        <f t="shared" si="177"/>
        <v>45678</v>
      </c>
      <c r="AP140" s="130">
        <f t="shared" si="178"/>
        <v>45679</v>
      </c>
      <c r="AQ140" s="130"/>
      <c r="AR140" s="130">
        <v>45712</v>
      </c>
      <c r="AS140" s="130">
        <v>45713</v>
      </c>
      <c r="AT140" s="119">
        <f t="shared" si="150"/>
        <v>2</v>
      </c>
      <c r="AU140" s="588"/>
      <c r="AV140" s="116">
        <f t="shared" si="179"/>
        <v>45680</v>
      </c>
      <c r="AW140" s="95">
        <f t="shared" si="180"/>
        <v>45680</v>
      </c>
      <c r="AX140" s="128"/>
      <c r="AY140" s="130">
        <v>45713</v>
      </c>
      <c r="AZ140" s="130">
        <v>45713</v>
      </c>
      <c r="BA140" s="119">
        <f t="shared" si="151"/>
        <v>1</v>
      </c>
      <c r="BB140" s="146"/>
      <c r="BC140" s="155">
        <f t="shared" si="181"/>
        <v>45681</v>
      </c>
      <c r="BD140" s="95">
        <f t="shared" si="182"/>
        <v>45682</v>
      </c>
      <c r="BE140" s="95"/>
      <c r="BF140" s="95">
        <v>45714</v>
      </c>
      <c r="BG140" s="95">
        <v>45714</v>
      </c>
      <c r="BH140" s="119">
        <f>IF(ISBLANK(BG140),"",BG140-BE140+1)</f>
        <v>45715</v>
      </c>
      <c r="BI140" s="588"/>
      <c r="BJ140" s="116">
        <f t="shared" si="183"/>
        <v>45683</v>
      </c>
      <c r="BK140" s="95">
        <f t="shared" si="184"/>
        <v>45690</v>
      </c>
      <c r="BL140" s="95"/>
      <c r="BM140" s="95">
        <v>45715</v>
      </c>
      <c r="BN140" s="95">
        <v>45719</v>
      </c>
      <c r="BO140" s="119">
        <f t="shared" si="153"/>
        <v>5</v>
      </c>
      <c r="BP140" s="588"/>
      <c r="BQ140" s="116">
        <f t="shared" si="185"/>
        <v>45691</v>
      </c>
      <c r="BR140" s="95">
        <f t="shared" si="186"/>
        <v>45692</v>
      </c>
      <c r="BS140" s="95"/>
      <c r="BT140" s="95">
        <v>45720</v>
      </c>
      <c r="BU140" s="95">
        <v>45720</v>
      </c>
      <c r="BV140" s="119">
        <f t="shared" si="171"/>
        <v>1</v>
      </c>
      <c r="BW140" s="119">
        <f t="shared" si="154"/>
        <v>14</v>
      </c>
      <c r="BX140" s="588"/>
      <c r="BY140" s="116">
        <f t="shared" si="187"/>
        <v>45694</v>
      </c>
      <c r="BZ140" s="95">
        <f t="shared" si="188"/>
        <v>45701</v>
      </c>
      <c r="CA140" s="151"/>
      <c r="CB140" s="95">
        <v>45728</v>
      </c>
      <c r="CC140" s="95">
        <v>45815</v>
      </c>
      <c r="CD140" s="119">
        <f t="shared" si="155"/>
        <v>88</v>
      </c>
      <c r="CE140" s="588"/>
      <c r="CF140" s="116">
        <f t="shared" si="189"/>
        <v>45694</v>
      </c>
      <c r="CG140" s="95">
        <f t="shared" si="189"/>
        <v>45701</v>
      </c>
      <c r="CH140" s="95"/>
      <c r="CI140" s="95">
        <v>45729</v>
      </c>
      <c r="CJ140" s="95">
        <v>45729</v>
      </c>
      <c r="CK140" s="119">
        <f t="shared" si="156"/>
        <v>1</v>
      </c>
      <c r="CL140" s="119"/>
      <c r="CM140" s="119"/>
      <c r="CN140" s="588"/>
      <c r="CO140" s="116">
        <f t="shared" si="190"/>
        <v>45687</v>
      </c>
      <c r="CP140" s="95">
        <f t="shared" si="191"/>
        <v>45704</v>
      </c>
      <c r="CQ140" s="128"/>
      <c r="CR140" s="95">
        <v>45710</v>
      </c>
      <c r="CS140" s="95">
        <v>45784</v>
      </c>
      <c r="CT140" s="119">
        <f t="shared" si="157"/>
        <v>75</v>
      </c>
      <c r="CU140" s="588"/>
      <c r="CV140" s="116">
        <v>45673</v>
      </c>
      <c r="CW140" s="95">
        <v>45679</v>
      </c>
      <c r="CX140" s="128"/>
      <c r="CY140" s="95" t="s">
        <v>2142</v>
      </c>
      <c r="CZ140" s="95" t="s">
        <v>2142</v>
      </c>
      <c r="DA140" s="119" t="e">
        <f t="shared" si="158"/>
        <v>#VALUE!</v>
      </c>
      <c r="DB140" s="588"/>
      <c r="DC140" s="116">
        <v>45663</v>
      </c>
      <c r="DD140" s="95">
        <v>45668</v>
      </c>
      <c r="DE140" s="128"/>
      <c r="DF140" s="95">
        <v>45840</v>
      </c>
      <c r="DG140" s="95">
        <v>45861</v>
      </c>
      <c r="DH140" s="119">
        <f t="shared" si="159"/>
        <v>22</v>
      </c>
      <c r="DI140" s="146"/>
      <c r="DJ140" s="156" t="str">
        <f>_xlfn.XLOOKUP(E140,[1]CranePad!$D$4:$D$203,[1]CranePad!$E$4:$E$203,0,0,1)</f>
        <v>Odhav</v>
      </c>
      <c r="DK140" s="155">
        <v>45669</v>
      </c>
      <c r="DL140" s="95">
        <v>45675</v>
      </c>
      <c r="DM140" s="95"/>
      <c r="DN140" s="95">
        <v>45731</v>
      </c>
      <c r="DO140" s="95">
        <v>45751</v>
      </c>
      <c r="DP140" s="119">
        <f t="shared" si="160"/>
        <v>21</v>
      </c>
      <c r="DQ140" s="588"/>
      <c r="DR140" s="123">
        <v>45682</v>
      </c>
      <c r="DS140" s="124">
        <f t="shared" si="192"/>
        <v>45689</v>
      </c>
      <c r="DT140" s="124"/>
      <c r="DU140" s="124">
        <v>45862</v>
      </c>
      <c r="DV140" s="124">
        <v>45875</v>
      </c>
      <c r="DW140" s="119">
        <f t="shared" si="161"/>
        <v>14</v>
      </c>
      <c r="DX140" s="588"/>
      <c r="DY140" s="123">
        <f t="shared" si="193"/>
        <v>45706</v>
      </c>
      <c r="DZ140" s="124">
        <f t="shared" si="194"/>
        <v>45714</v>
      </c>
      <c r="EA140" s="124"/>
      <c r="EB140" s="124">
        <v>45805</v>
      </c>
      <c r="EC140" s="124">
        <v>45863</v>
      </c>
      <c r="ED140" s="119">
        <f t="shared" si="162"/>
        <v>59</v>
      </c>
      <c r="EE140" s="588"/>
      <c r="EF140" s="123">
        <f t="shared" si="195"/>
        <v>45691</v>
      </c>
      <c r="EG140" s="124">
        <f t="shared" si="196"/>
        <v>45696</v>
      </c>
      <c r="EH140" s="124"/>
      <c r="EI140" s="124">
        <v>45876</v>
      </c>
      <c r="EJ140" s="124">
        <v>45887</v>
      </c>
      <c r="EK140" s="119">
        <f t="shared" si="163"/>
        <v>12</v>
      </c>
      <c r="EL140" s="588"/>
      <c r="EM140" s="116">
        <f t="shared" si="197"/>
        <v>45697</v>
      </c>
      <c r="EN140" s="95">
        <f t="shared" si="198"/>
        <v>45700</v>
      </c>
      <c r="EO140" s="95"/>
      <c r="EP140" s="95">
        <v>45888</v>
      </c>
      <c r="EQ140" s="95">
        <v>45893</v>
      </c>
      <c r="ER140" s="119">
        <f t="shared" si="164"/>
        <v>6</v>
      </c>
      <c r="ES140" s="588"/>
      <c r="ET140" s="116">
        <f t="shared" si="199"/>
        <v>45716</v>
      </c>
      <c r="EU140" s="95">
        <f t="shared" si="200"/>
        <v>45718</v>
      </c>
      <c r="EV140" s="95"/>
      <c r="EW140" s="95">
        <v>45876</v>
      </c>
      <c r="EX140" s="95">
        <v>45876</v>
      </c>
      <c r="EY140" s="119">
        <f t="shared" si="165"/>
        <v>1</v>
      </c>
      <c r="EZ140" s="588"/>
      <c r="FA140" s="116">
        <f t="shared" si="201"/>
        <v>45672</v>
      </c>
      <c r="FB140" s="95">
        <f t="shared" si="202"/>
        <v>45679</v>
      </c>
      <c r="FC140" s="95"/>
      <c r="FD140" s="95">
        <v>45706</v>
      </c>
      <c r="FE140" s="95">
        <v>45716</v>
      </c>
      <c r="FF140" s="119">
        <f t="shared" si="166"/>
        <v>11</v>
      </c>
      <c r="FG140" s="588"/>
      <c r="FH140" s="116">
        <v>45696</v>
      </c>
      <c r="FI140" s="95">
        <f t="shared" si="71"/>
        <v>45711</v>
      </c>
      <c r="FJ140" s="95"/>
      <c r="FK140" s="95">
        <v>45747</v>
      </c>
      <c r="FL140" s="95">
        <v>45777</v>
      </c>
      <c r="FM140" s="119">
        <f t="shared" si="167"/>
        <v>31</v>
      </c>
      <c r="FN140" s="146"/>
      <c r="FO140" s="155">
        <f t="shared" si="172"/>
        <v>45718</v>
      </c>
      <c r="FP140" s="95">
        <f t="shared" si="173"/>
        <v>45721</v>
      </c>
      <c r="FQ140" s="128"/>
      <c r="FR140" s="95">
        <v>45878</v>
      </c>
      <c r="FS140" s="95">
        <v>45893</v>
      </c>
      <c r="FT140" s="119">
        <f t="shared" si="168"/>
        <v>16</v>
      </c>
      <c r="FU140" s="588"/>
      <c r="FV140" s="116">
        <f t="shared" si="174"/>
        <v>45721</v>
      </c>
      <c r="FW140" s="95">
        <f t="shared" si="175"/>
        <v>45722</v>
      </c>
      <c r="FX140" s="128"/>
      <c r="FY140" s="95">
        <v>45894</v>
      </c>
      <c r="FZ140" s="95">
        <v>45895</v>
      </c>
      <c r="GA140" s="119">
        <f t="shared" si="169"/>
        <v>2</v>
      </c>
      <c r="GB140" s="588"/>
      <c r="GC140" s="436"/>
      <c r="GD140" s="122"/>
      <c r="GE140" s="572">
        <v>45717</v>
      </c>
    </row>
    <row r="141" spans="1:187" ht="16.5" customHeight="1" x14ac:dyDescent="0.25">
      <c r="A141" s="564" t="s">
        <v>416</v>
      </c>
      <c r="B141" s="73">
        <f t="shared" si="170"/>
        <v>137</v>
      </c>
      <c r="C141" s="75" t="s">
        <v>33</v>
      </c>
      <c r="D141" s="75" t="s">
        <v>1837</v>
      </c>
      <c r="E141" s="73" t="s">
        <v>1966</v>
      </c>
      <c r="F141" s="565" t="s">
        <v>2160</v>
      </c>
      <c r="G141" s="167" t="s">
        <v>2213</v>
      </c>
      <c r="H141" s="566" t="str">
        <f>VLOOKUP('200WTG PH-II'!E141,'[1]Stone Column Progress'!$C$6:$D$205,2,0)</f>
        <v>Bauer</v>
      </c>
      <c r="I141" s="574" t="s">
        <v>390</v>
      </c>
      <c r="J141" s="568">
        <v>537406</v>
      </c>
      <c r="K141" s="569">
        <v>2674792</v>
      </c>
      <c r="L141" s="116">
        <v>45410</v>
      </c>
      <c r="M141" s="95">
        <v>45413</v>
      </c>
      <c r="N141" s="128"/>
      <c r="O141" s="95">
        <v>45410</v>
      </c>
      <c r="P141" s="95">
        <v>45413</v>
      </c>
      <c r="Q141" s="588"/>
      <c r="R141" s="118">
        <f>VLOOKUP(E141,'[1]Stone Column Progress'!$C$6:$K$205,6,0)</f>
        <v>253</v>
      </c>
      <c r="S141" s="73">
        <f>VLOOKUP(E141,'[1]Stone Column Progress'!$C$6:$K$205,8,0)</f>
        <v>253</v>
      </c>
      <c r="T141" s="95">
        <v>45660</v>
      </c>
      <c r="U141" s="95">
        <v>45668</v>
      </c>
      <c r="V141" s="117"/>
      <c r="W141" s="95">
        <v>45695</v>
      </c>
      <c r="X141" s="95">
        <v>45706</v>
      </c>
      <c r="Y141" s="119">
        <f t="shared" si="148"/>
        <v>12</v>
      </c>
      <c r="Z141" s="552"/>
      <c r="AA141" s="155" t="s">
        <v>389</v>
      </c>
      <c r="AB141" s="95">
        <v>45673</v>
      </c>
      <c r="AC141" s="95">
        <v>45688</v>
      </c>
      <c r="AD141" s="128"/>
      <c r="AE141" s="95">
        <v>45736</v>
      </c>
      <c r="AF141" s="95">
        <v>45746</v>
      </c>
      <c r="AG141" s="588"/>
      <c r="AH141" s="116">
        <v>45678</v>
      </c>
      <c r="AI141" s="95">
        <f t="shared" si="176"/>
        <v>45679</v>
      </c>
      <c r="AJ141" s="117"/>
      <c r="AK141" s="131">
        <v>45749</v>
      </c>
      <c r="AL141" s="131">
        <v>45752</v>
      </c>
      <c r="AM141" s="119">
        <f t="shared" si="149"/>
        <v>4</v>
      </c>
      <c r="AN141" s="588"/>
      <c r="AO141" s="158">
        <f t="shared" si="177"/>
        <v>45680</v>
      </c>
      <c r="AP141" s="130">
        <f t="shared" si="178"/>
        <v>45681</v>
      </c>
      <c r="AQ141" s="130"/>
      <c r="AR141" s="130">
        <v>45753</v>
      </c>
      <c r="AS141" s="130">
        <v>45754</v>
      </c>
      <c r="AT141" s="119">
        <f t="shared" si="150"/>
        <v>2</v>
      </c>
      <c r="AU141" s="588"/>
      <c r="AV141" s="116">
        <f t="shared" si="179"/>
        <v>45682</v>
      </c>
      <c r="AW141" s="95">
        <f t="shared" si="180"/>
        <v>45682</v>
      </c>
      <c r="AX141" s="128"/>
      <c r="AY141" s="130">
        <v>45754</v>
      </c>
      <c r="AZ141" s="130">
        <v>45754</v>
      </c>
      <c r="BA141" s="119">
        <f t="shared" si="151"/>
        <v>1</v>
      </c>
      <c r="BB141" s="146"/>
      <c r="BC141" s="155">
        <f t="shared" si="181"/>
        <v>45683</v>
      </c>
      <c r="BD141" s="95">
        <f t="shared" si="182"/>
        <v>45684</v>
      </c>
      <c r="BE141" s="95"/>
      <c r="BF141" s="95">
        <v>45756</v>
      </c>
      <c r="BG141" s="95">
        <v>45756</v>
      </c>
      <c r="BH141" s="119">
        <f t="shared" si="152"/>
        <v>1</v>
      </c>
      <c r="BI141" s="588"/>
      <c r="BJ141" s="116">
        <f t="shared" si="183"/>
        <v>45685</v>
      </c>
      <c r="BK141" s="95">
        <f t="shared" si="184"/>
        <v>45692</v>
      </c>
      <c r="BL141" s="95"/>
      <c r="BM141" s="95">
        <v>45757</v>
      </c>
      <c r="BN141" s="95">
        <v>45762</v>
      </c>
      <c r="BO141" s="119">
        <f t="shared" si="153"/>
        <v>6</v>
      </c>
      <c r="BP141" s="588"/>
      <c r="BQ141" s="116">
        <f t="shared" si="185"/>
        <v>45693</v>
      </c>
      <c r="BR141" s="95">
        <f t="shared" si="186"/>
        <v>45694</v>
      </c>
      <c r="BS141" s="95"/>
      <c r="BT141" s="95">
        <v>45762</v>
      </c>
      <c r="BU141" s="95">
        <v>45763</v>
      </c>
      <c r="BV141" s="119">
        <f t="shared" si="171"/>
        <v>2</v>
      </c>
      <c r="BW141" s="119">
        <f t="shared" si="154"/>
        <v>15</v>
      </c>
      <c r="BX141" s="588"/>
      <c r="BY141" s="116">
        <f t="shared" si="187"/>
        <v>45696</v>
      </c>
      <c r="BZ141" s="95">
        <f t="shared" si="188"/>
        <v>45703</v>
      </c>
      <c r="CA141" s="151"/>
      <c r="CB141" s="95">
        <v>45770</v>
      </c>
      <c r="CC141" s="95">
        <v>45871</v>
      </c>
      <c r="CD141" s="119">
        <f t="shared" si="155"/>
        <v>102</v>
      </c>
      <c r="CE141" s="588"/>
      <c r="CF141" s="116">
        <f t="shared" si="189"/>
        <v>45696</v>
      </c>
      <c r="CG141" s="95">
        <f t="shared" si="189"/>
        <v>45703</v>
      </c>
      <c r="CH141" s="95"/>
      <c r="CI141" s="95">
        <v>45766</v>
      </c>
      <c r="CJ141" s="95">
        <v>45766</v>
      </c>
      <c r="CK141" s="119">
        <f t="shared" si="156"/>
        <v>1</v>
      </c>
      <c r="CL141" s="119"/>
      <c r="CM141" s="119"/>
      <c r="CN141" s="588"/>
      <c r="CO141" s="116">
        <f t="shared" si="190"/>
        <v>45689</v>
      </c>
      <c r="CP141" s="95">
        <f t="shared" si="191"/>
        <v>45706</v>
      </c>
      <c r="CQ141" s="128"/>
      <c r="CR141" s="95">
        <v>45752</v>
      </c>
      <c r="CS141" s="95">
        <v>45767</v>
      </c>
      <c r="CT141" s="119">
        <f t="shared" si="157"/>
        <v>16</v>
      </c>
      <c r="CU141" s="588"/>
      <c r="CV141" s="116">
        <v>45673</v>
      </c>
      <c r="CW141" s="95">
        <v>45679</v>
      </c>
      <c r="CX141" s="128"/>
      <c r="CY141" s="95">
        <v>45768</v>
      </c>
      <c r="CZ141" s="95">
        <v>45779</v>
      </c>
      <c r="DA141" s="119">
        <f t="shared" si="158"/>
        <v>12</v>
      </c>
      <c r="DB141" s="588"/>
      <c r="DC141" s="116">
        <v>45666</v>
      </c>
      <c r="DD141" s="95">
        <v>45671</v>
      </c>
      <c r="DE141" s="128"/>
      <c r="DF141" s="95">
        <v>45839</v>
      </c>
      <c r="DG141" s="95">
        <v>45863</v>
      </c>
      <c r="DH141" s="119">
        <f t="shared" si="159"/>
        <v>25</v>
      </c>
      <c r="DI141" s="146"/>
      <c r="DJ141" s="156" t="str">
        <f>_xlfn.XLOOKUP(E141,[1]CranePad!$D$4:$D$203,[1]CranePad!$E$4:$E$203,0,0,1)</f>
        <v>Odhav -&gt; GP Project</v>
      </c>
      <c r="DK141" s="155">
        <v>45672</v>
      </c>
      <c r="DL141" s="95">
        <v>45678</v>
      </c>
      <c r="DM141" s="95"/>
      <c r="DN141" s="95">
        <v>45812</v>
      </c>
      <c r="DO141" s="95">
        <v>45863</v>
      </c>
      <c r="DP141" s="119">
        <f t="shared" si="160"/>
        <v>52</v>
      </c>
      <c r="DQ141" s="588"/>
      <c r="DR141" s="123">
        <v>45685</v>
      </c>
      <c r="DS141" s="124">
        <f t="shared" si="192"/>
        <v>45692</v>
      </c>
      <c r="DT141" s="124"/>
      <c r="DU141" s="124">
        <v>45869</v>
      </c>
      <c r="DV141" s="124">
        <v>45885</v>
      </c>
      <c r="DW141" s="119">
        <f t="shared" si="161"/>
        <v>17</v>
      </c>
      <c r="DX141" s="588"/>
      <c r="DY141" s="123">
        <f t="shared" si="193"/>
        <v>45708</v>
      </c>
      <c r="DZ141" s="124">
        <f t="shared" si="194"/>
        <v>45716</v>
      </c>
      <c r="EA141" s="124"/>
      <c r="EB141" s="124">
        <v>45795</v>
      </c>
      <c r="EC141" s="124">
        <v>45797</v>
      </c>
      <c r="ED141" s="119">
        <f t="shared" si="162"/>
        <v>3</v>
      </c>
      <c r="EE141" s="588"/>
      <c r="EF141" s="123">
        <f t="shared" si="195"/>
        <v>45694</v>
      </c>
      <c r="EG141" s="124">
        <f t="shared" si="196"/>
        <v>45699</v>
      </c>
      <c r="EH141" s="124"/>
      <c r="EI141" s="124">
        <v>45886</v>
      </c>
      <c r="EJ141" s="124">
        <v>45891</v>
      </c>
      <c r="EK141" s="119">
        <f t="shared" si="163"/>
        <v>6</v>
      </c>
      <c r="EL141" s="588"/>
      <c r="EM141" s="116">
        <f t="shared" si="197"/>
        <v>45700</v>
      </c>
      <c r="EN141" s="95">
        <f t="shared" si="198"/>
        <v>45703</v>
      </c>
      <c r="EO141" s="95"/>
      <c r="EP141" s="95">
        <v>45892</v>
      </c>
      <c r="EQ141" s="95">
        <v>45894</v>
      </c>
      <c r="ER141" s="119">
        <f t="shared" si="164"/>
        <v>3</v>
      </c>
      <c r="ES141" s="588"/>
      <c r="ET141" s="116">
        <f t="shared" si="199"/>
        <v>45718</v>
      </c>
      <c r="EU141" s="95">
        <f t="shared" si="200"/>
        <v>45720</v>
      </c>
      <c r="EV141" s="95"/>
      <c r="EW141" s="95">
        <v>45864</v>
      </c>
      <c r="EX141" s="95">
        <v>45864</v>
      </c>
      <c r="EY141" s="119">
        <f t="shared" si="165"/>
        <v>1</v>
      </c>
      <c r="EZ141" s="588"/>
      <c r="FA141" s="116">
        <f t="shared" si="201"/>
        <v>45675</v>
      </c>
      <c r="FB141" s="95">
        <f t="shared" si="202"/>
        <v>45682</v>
      </c>
      <c r="FC141" s="95"/>
      <c r="FD141" s="95">
        <v>45706</v>
      </c>
      <c r="FE141" s="95">
        <v>45716</v>
      </c>
      <c r="FF141" s="119">
        <f t="shared" si="166"/>
        <v>11</v>
      </c>
      <c r="FG141" s="588"/>
      <c r="FH141" s="116">
        <v>45696</v>
      </c>
      <c r="FI141" s="95">
        <f t="shared" si="71"/>
        <v>45711</v>
      </c>
      <c r="FJ141" s="95"/>
      <c r="FK141" s="95">
        <v>45747</v>
      </c>
      <c r="FL141" s="95">
        <v>45777</v>
      </c>
      <c r="FM141" s="119">
        <f t="shared" si="167"/>
        <v>31</v>
      </c>
      <c r="FN141" s="146"/>
      <c r="FO141" s="155">
        <f t="shared" si="172"/>
        <v>45720</v>
      </c>
      <c r="FP141" s="95">
        <f t="shared" si="173"/>
        <v>45723</v>
      </c>
      <c r="FQ141" s="128"/>
      <c r="FR141" s="95">
        <v>45886</v>
      </c>
      <c r="FS141" s="95">
        <v>45893</v>
      </c>
      <c r="FT141" s="119">
        <f t="shared" si="168"/>
        <v>8</v>
      </c>
      <c r="FU141" s="588"/>
      <c r="FV141" s="116">
        <f t="shared" si="174"/>
        <v>45723</v>
      </c>
      <c r="FW141" s="95">
        <f t="shared" si="175"/>
        <v>45724</v>
      </c>
      <c r="FX141" s="128"/>
      <c r="FY141" s="95">
        <v>45894</v>
      </c>
      <c r="FZ141" s="95">
        <v>45894</v>
      </c>
      <c r="GA141" s="119">
        <f t="shared" si="169"/>
        <v>1</v>
      </c>
      <c r="GB141" s="588"/>
      <c r="GC141" s="436"/>
      <c r="GD141" s="122"/>
      <c r="GE141" s="572">
        <v>45717</v>
      </c>
    </row>
    <row r="142" spans="1:187" ht="16.5" customHeight="1" x14ac:dyDescent="0.25">
      <c r="A142" s="564" t="s">
        <v>413</v>
      </c>
      <c r="B142" s="73">
        <f t="shared" si="170"/>
        <v>138</v>
      </c>
      <c r="C142" s="75" t="s">
        <v>33</v>
      </c>
      <c r="D142" s="75" t="s">
        <v>1837</v>
      </c>
      <c r="E142" s="73" t="s">
        <v>1967</v>
      </c>
      <c r="F142" s="565" t="s">
        <v>2160</v>
      </c>
      <c r="G142" s="167" t="s">
        <v>2213</v>
      </c>
      <c r="H142" s="566" t="str">
        <f>VLOOKUP('200WTG PH-II'!E142,'[1]Stone Column Progress'!$C$6:$D$205,2,0)</f>
        <v>Bauer</v>
      </c>
      <c r="I142" s="574" t="s">
        <v>390</v>
      </c>
      <c r="J142" s="568">
        <v>538246</v>
      </c>
      <c r="K142" s="569">
        <v>2674488</v>
      </c>
      <c r="L142" s="116">
        <v>45406</v>
      </c>
      <c r="M142" s="95">
        <v>45412</v>
      </c>
      <c r="N142" s="128"/>
      <c r="O142" s="95">
        <v>45406</v>
      </c>
      <c r="P142" s="95">
        <v>45412</v>
      </c>
      <c r="Q142" s="588"/>
      <c r="R142" s="118">
        <f>VLOOKUP(E142,'[1]Stone Column Progress'!$C$6:$K$205,6,0)</f>
        <v>253</v>
      </c>
      <c r="S142" s="73">
        <f>VLOOKUP(E142,'[1]Stone Column Progress'!$C$6:$K$205,8,0)</f>
        <v>253</v>
      </c>
      <c r="T142" s="95">
        <v>45665</v>
      </c>
      <c r="U142" s="95">
        <v>45673</v>
      </c>
      <c r="V142" s="117"/>
      <c r="W142" s="95">
        <v>45678</v>
      </c>
      <c r="X142" s="95">
        <v>45693</v>
      </c>
      <c r="Y142" s="119">
        <f t="shared" si="148"/>
        <v>16</v>
      </c>
      <c r="Z142" s="552"/>
      <c r="AA142" s="155"/>
      <c r="AB142" s="95"/>
      <c r="AC142" s="95"/>
      <c r="AD142" s="128"/>
      <c r="AE142" s="95"/>
      <c r="AF142" s="95"/>
      <c r="AG142" s="588"/>
      <c r="AH142" s="116">
        <v>45680</v>
      </c>
      <c r="AI142" s="95">
        <f t="shared" si="176"/>
        <v>45681</v>
      </c>
      <c r="AJ142" s="117"/>
      <c r="AK142" s="95">
        <v>45705</v>
      </c>
      <c r="AL142" s="95">
        <v>45706</v>
      </c>
      <c r="AM142" s="119">
        <f t="shared" si="149"/>
        <v>2</v>
      </c>
      <c r="AN142" s="588"/>
      <c r="AO142" s="158">
        <f t="shared" si="177"/>
        <v>45682</v>
      </c>
      <c r="AP142" s="130">
        <f t="shared" si="178"/>
        <v>45683</v>
      </c>
      <c r="AQ142" s="130"/>
      <c r="AR142" s="130">
        <v>45706</v>
      </c>
      <c r="AS142" s="130">
        <v>45706</v>
      </c>
      <c r="AT142" s="119">
        <f t="shared" si="150"/>
        <v>1</v>
      </c>
      <c r="AU142" s="588"/>
      <c r="AV142" s="116">
        <f t="shared" si="179"/>
        <v>45684</v>
      </c>
      <c r="AW142" s="95">
        <f t="shared" si="180"/>
        <v>45684</v>
      </c>
      <c r="AX142" s="128"/>
      <c r="AY142" s="130">
        <v>45706</v>
      </c>
      <c r="AZ142" s="130">
        <v>45706</v>
      </c>
      <c r="BA142" s="119">
        <f t="shared" si="151"/>
        <v>1</v>
      </c>
      <c r="BB142" s="146"/>
      <c r="BC142" s="155">
        <f t="shared" si="181"/>
        <v>45685</v>
      </c>
      <c r="BD142" s="95">
        <f t="shared" si="182"/>
        <v>45686</v>
      </c>
      <c r="BE142" s="95"/>
      <c r="BF142" s="95">
        <v>45710</v>
      </c>
      <c r="BG142" s="95">
        <v>45710</v>
      </c>
      <c r="BH142" s="119">
        <f t="shared" si="152"/>
        <v>1</v>
      </c>
      <c r="BI142" s="588"/>
      <c r="BJ142" s="116">
        <f t="shared" si="183"/>
        <v>45687</v>
      </c>
      <c r="BK142" s="95">
        <f t="shared" si="184"/>
        <v>45694</v>
      </c>
      <c r="BL142" s="95"/>
      <c r="BM142" s="95">
        <v>45711</v>
      </c>
      <c r="BN142" s="95">
        <v>45722</v>
      </c>
      <c r="BO142" s="119">
        <f t="shared" si="153"/>
        <v>12</v>
      </c>
      <c r="BP142" s="588"/>
      <c r="BQ142" s="116">
        <f t="shared" si="185"/>
        <v>45695</v>
      </c>
      <c r="BR142" s="95">
        <f t="shared" si="186"/>
        <v>45696</v>
      </c>
      <c r="BS142" s="95"/>
      <c r="BT142" s="95">
        <v>45722</v>
      </c>
      <c r="BU142" s="95">
        <v>45723</v>
      </c>
      <c r="BV142" s="119">
        <f t="shared" si="171"/>
        <v>2</v>
      </c>
      <c r="BW142" s="119">
        <f t="shared" si="154"/>
        <v>19</v>
      </c>
      <c r="BX142" s="588"/>
      <c r="BY142" s="116">
        <f t="shared" si="187"/>
        <v>45698</v>
      </c>
      <c r="BZ142" s="95">
        <f t="shared" si="188"/>
        <v>45705</v>
      </c>
      <c r="CA142" s="151"/>
      <c r="CB142" s="95">
        <v>45741</v>
      </c>
      <c r="CC142" s="95">
        <v>45879</v>
      </c>
      <c r="CD142" s="119">
        <f t="shared" si="155"/>
        <v>139</v>
      </c>
      <c r="CE142" s="588"/>
      <c r="CF142" s="116">
        <f t="shared" si="189"/>
        <v>45698</v>
      </c>
      <c r="CG142" s="95">
        <f t="shared" si="189"/>
        <v>45705</v>
      </c>
      <c r="CH142" s="95"/>
      <c r="CI142" s="95">
        <v>45738</v>
      </c>
      <c r="CJ142" s="95">
        <v>45738</v>
      </c>
      <c r="CK142" s="119">
        <f t="shared" si="156"/>
        <v>1</v>
      </c>
      <c r="CL142" s="119"/>
      <c r="CM142" s="119"/>
      <c r="CN142" s="588"/>
      <c r="CO142" s="116">
        <f t="shared" si="190"/>
        <v>45691</v>
      </c>
      <c r="CP142" s="95">
        <f t="shared" si="191"/>
        <v>45708</v>
      </c>
      <c r="CQ142" s="128"/>
      <c r="CR142" s="95">
        <v>45705</v>
      </c>
      <c r="CS142" s="95">
        <v>45726</v>
      </c>
      <c r="CT142" s="119">
        <f t="shared" si="157"/>
        <v>22</v>
      </c>
      <c r="CU142" s="588"/>
      <c r="CV142" s="116">
        <v>45674</v>
      </c>
      <c r="CW142" s="95">
        <v>45680</v>
      </c>
      <c r="CX142" s="128"/>
      <c r="CY142" s="95">
        <v>45717</v>
      </c>
      <c r="CZ142" s="95">
        <v>45736</v>
      </c>
      <c r="DA142" s="119">
        <f t="shared" si="158"/>
        <v>20</v>
      </c>
      <c r="DB142" s="588"/>
      <c r="DC142" s="116">
        <v>45668</v>
      </c>
      <c r="DD142" s="95">
        <v>45673</v>
      </c>
      <c r="DE142" s="128"/>
      <c r="DF142" s="95">
        <v>45748</v>
      </c>
      <c r="DG142" s="95">
        <v>45765</v>
      </c>
      <c r="DH142" s="119">
        <f t="shared" si="159"/>
        <v>18</v>
      </c>
      <c r="DI142" s="146"/>
      <c r="DJ142" s="156" t="str">
        <f>_xlfn.XLOOKUP(E142,[1]CranePad!$D$4:$D$203,[1]CranePad!$E$4:$E$203,0,0,1)</f>
        <v>Odhav (Reuse)</v>
      </c>
      <c r="DK142" s="155">
        <v>45674</v>
      </c>
      <c r="DL142" s="95">
        <v>45680</v>
      </c>
      <c r="DM142" s="95"/>
      <c r="DN142" s="95">
        <v>45736</v>
      </c>
      <c r="DO142" s="95">
        <v>45759</v>
      </c>
      <c r="DP142" s="119">
        <f t="shared" si="160"/>
        <v>24</v>
      </c>
      <c r="DQ142" s="588"/>
      <c r="DR142" s="123">
        <v>45687</v>
      </c>
      <c r="DS142" s="124">
        <f t="shared" si="192"/>
        <v>45694</v>
      </c>
      <c r="DT142" s="124"/>
      <c r="DU142" s="124">
        <v>45857</v>
      </c>
      <c r="DV142" s="124">
        <v>45874</v>
      </c>
      <c r="DW142" s="119">
        <f t="shared" si="161"/>
        <v>18</v>
      </c>
      <c r="DX142" s="588"/>
      <c r="DY142" s="123">
        <f t="shared" si="193"/>
        <v>45710</v>
      </c>
      <c r="DZ142" s="124">
        <f t="shared" si="194"/>
        <v>45718</v>
      </c>
      <c r="EA142" s="124"/>
      <c r="EB142" s="124">
        <v>45780</v>
      </c>
      <c r="EC142" s="124">
        <v>45792</v>
      </c>
      <c r="ED142" s="119">
        <f t="shared" si="162"/>
        <v>13</v>
      </c>
      <c r="EE142" s="588"/>
      <c r="EF142" s="123">
        <f t="shared" si="195"/>
        <v>45696</v>
      </c>
      <c r="EG142" s="124">
        <f t="shared" si="196"/>
        <v>45701</v>
      </c>
      <c r="EH142" s="124"/>
      <c r="EI142" s="124">
        <v>45874</v>
      </c>
      <c r="EJ142" s="124">
        <v>45885</v>
      </c>
      <c r="EK142" s="119">
        <f t="shared" si="163"/>
        <v>12</v>
      </c>
      <c r="EL142" s="588"/>
      <c r="EM142" s="116">
        <f t="shared" si="197"/>
        <v>45702</v>
      </c>
      <c r="EN142" s="95">
        <f t="shared" si="198"/>
        <v>45705</v>
      </c>
      <c r="EO142" s="95"/>
      <c r="EP142" s="95">
        <v>45886</v>
      </c>
      <c r="EQ142" s="95">
        <v>45890</v>
      </c>
      <c r="ER142" s="119">
        <f t="shared" si="164"/>
        <v>5</v>
      </c>
      <c r="ES142" s="588"/>
      <c r="ET142" s="116">
        <f t="shared" si="199"/>
        <v>45720</v>
      </c>
      <c r="EU142" s="95">
        <f t="shared" si="200"/>
        <v>45722</v>
      </c>
      <c r="EV142" s="95"/>
      <c r="EW142" s="95">
        <v>45863</v>
      </c>
      <c r="EX142" s="95">
        <v>45863</v>
      </c>
      <c r="EY142" s="119">
        <f t="shared" si="165"/>
        <v>1</v>
      </c>
      <c r="EZ142" s="588"/>
      <c r="FA142" s="116">
        <f t="shared" si="201"/>
        <v>45677</v>
      </c>
      <c r="FB142" s="95">
        <f t="shared" si="202"/>
        <v>45684</v>
      </c>
      <c r="FC142" s="95"/>
      <c r="FD142" s="95">
        <v>45693</v>
      </c>
      <c r="FE142" s="95">
        <v>45751</v>
      </c>
      <c r="FF142" s="119">
        <f t="shared" si="166"/>
        <v>59</v>
      </c>
      <c r="FG142" s="588"/>
      <c r="FH142" s="116">
        <v>45696</v>
      </c>
      <c r="FI142" s="95">
        <f t="shared" si="71"/>
        <v>45711</v>
      </c>
      <c r="FJ142" s="95"/>
      <c r="FK142" s="95">
        <v>45747</v>
      </c>
      <c r="FL142" s="95">
        <v>45777</v>
      </c>
      <c r="FM142" s="119">
        <f t="shared" si="167"/>
        <v>31</v>
      </c>
      <c r="FN142" s="146"/>
      <c r="FO142" s="155">
        <f t="shared" si="172"/>
        <v>45722</v>
      </c>
      <c r="FP142" s="95">
        <f t="shared" si="173"/>
        <v>45725</v>
      </c>
      <c r="FQ142" s="128"/>
      <c r="FR142" s="95">
        <v>45878</v>
      </c>
      <c r="FS142" s="95">
        <v>45893</v>
      </c>
      <c r="FT142" s="119">
        <f t="shared" si="168"/>
        <v>16</v>
      </c>
      <c r="FU142" s="588"/>
      <c r="FV142" s="116">
        <f t="shared" si="174"/>
        <v>45725</v>
      </c>
      <c r="FW142" s="95">
        <f t="shared" si="175"/>
        <v>45726</v>
      </c>
      <c r="FX142" s="128"/>
      <c r="FY142" s="95">
        <v>45893</v>
      </c>
      <c r="FZ142" s="95">
        <v>45894</v>
      </c>
      <c r="GA142" s="119">
        <f t="shared" si="169"/>
        <v>2</v>
      </c>
      <c r="GB142" s="588"/>
      <c r="GC142" s="436"/>
      <c r="GD142" s="122"/>
      <c r="GE142" s="572">
        <v>45717</v>
      </c>
    </row>
    <row r="143" spans="1:187" ht="16.5" customHeight="1" x14ac:dyDescent="0.25">
      <c r="A143" s="564" t="s">
        <v>438</v>
      </c>
      <c r="B143" s="73">
        <f t="shared" si="170"/>
        <v>139</v>
      </c>
      <c r="C143" s="75" t="s">
        <v>33</v>
      </c>
      <c r="D143" s="75" t="s">
        <v>206</v>
      </c>
      <c r="E143" s="73" t="s">
        <v>1968</v>
      </c>
      <c r="F143" s="565" t="s">
        <v>2160</v>
      </c>
      <c r="G143" s="167" t="s">
        <v>2243</v>
      </c>
      <c r="H143" s="566" t="str">
        <f>VLOOKUP('200WTG PH-II'!E143,'[1]Stone Column Progress'!$C$6:$D$205,2,0)</f>
        <v>Menard</v>
      </c>
      <c r="I143" s="574" t="s">
        <v>390</v>
      </c>
      <c r="J143" s="568">
        <v>539080</v>
      </c>
      <c r="K143" s="569">
        <v>2674223</v>
      </c>
      <c r="L143" s="116">
        <v>45406</v>
      </c>
      <c r="M143" s="95">
        <v>45412</v>
      </c>
      <c r="N143" s="128"/>
      <c r="O143" s="95">
        <v>45406</v>
      </c>
      <c r="P143" s="95">
        <v>45412</v>
      </c>
      <c r="Q143" s="588"/>
      <c r="R143" s="118">
        <f>VLOOKUP(E143,'[1]Stone Column Progress'!$C$6:$K$205,6,0)</f>
        <v>253</v>
      </c>
      <c r="S143" s="73">
        <f>VLOOKUP(E143,'[1]Stone Column Progress'!$C$6:$K$205,8,0)</f>
        <v>253</v>
      </c>
      <c r="T143" s="95">
        <v>45663</v>
      </c>
      <c r="U143" s="95">
        <v>45672</v>
      </c>
      <c r="V143" s="117"/>
      <c r="W143" s="95">
        <v>45672</v>
      </c>
      <c r="X143" s="95">
        <v>45681</v>
      </c>
      <c r="Y143" s="119">
        <f t="shared" si="148"/>
        <v>10</v>
      </c>
      <c r="Z143" s="146"/>
      <c r="AA143" s="122"/>
      <c r="AB143" s="95"/>
      <c r="AC143" s="95"/>
      <c r="AD143" s="128"/>
      <c r="AE143" s="95"/>
      <c r="AF143" s="95"/>
      <c r="AG143" s="588"/>
      <c r="AH143" s="116">
        <v>45682</v>
      </c>
      <c r="AI143" s="95">
        <f t="shared" si="176"/>
        <v>45683</v>
      </c>
      <c r="AJ143" s="117"/>
      <c r="AK143" s="95">
        <v>45686</v>
      </c>
      <c r="AL143" s="95">
        <v>45692</v>
      </c>
      <c r="AM143" s="119">
        <f t="shared" si="149"/>
        <v>7</v>
      </c>
      <c r="AN143" s="588"/>
      <c r="AO143" s="158">
        <f t="shared" si="177"/>
        <v>45684</v>
      </c>
      <c r="AP143" s="130">
        <f t="shared" si="178"/>
        <v>45685</v>
      </c>
      <c r="AQ143" s="130"/>
      <c r="AR143" s="130">
        <v>45692</v>
      </c>
      <c r="AS143" s="130">
        <v>45693</v>
      </c>
      <c r="AT143" s="119">
        <f t="shared" si="150"/>
        <v>2</v>
      </c>
      <c r="AU143" s="588"/>
      <c r="AV143" s="116">
        <f t="shared" si="179"/>
        <v>45686</v>
      </c>
      <c r="AW143" s="95">
        <f t="shared" si="180"/>
        <v>45686</v>
      </c>
      <c r="AX143" s="128"/>
      <c r="AY143" s="130">
        <v>45693</v>
      </c>
      <c r="AZ143" s="130">
        <v>45693</v>
      </c>
      <c r="BA143" s="119">
        <f t="shared" si="151"/>
        <v>1</v>
      </c>
      <c r="BB143" s="146"/>
      <c r="BC143" s="155">
        <f t="shared" si="181"/>
        <v>45687</v>
      </c>
      <c r="BD143" s="95">
        <f t="shared" si="182"/>
        <v>45688</v>
      </c>
      <c r="BE143" s="95"/>
      <c r="BF143" s="95">
        <v>45695</v>
      </c>
      <c r="BG143" s="95">
        <v>45695</v>
      </c>
      <c r="BH143" s="119">
        <f t="shared" si="152"/>
        <v>1</v>
      </c>
      <c r="BI143" s="588"/>
      <c r="BJ143" s="116">
        <f t="shared" si="183"/>
        <v>45689</v>
      </c>
      <c r="BK143" s="95">
        <f t="shared" si="184"/>
        <v>45696</v>
      </c>
      <c r="BL143" s="95"/>
      <c r="BM143" s="95">
        <v>45696</v>
      </c>
      <c r="BN143" s="95">
        <v>45705</v>
      </c>
      <c r="BO143" s="119">
        <f t="shared" si="153"/>
        <v>10</v>
      </c>
      <c r="BP143" s="588"/>
      <c r="BQ143" s="116">
        <f t="shared" si="185"/>
        <v>45697</v>
      </c>
      <c r="BR143" s="95">
        <f t="shared" si="186"/>
        <v>45698</v>
      </c>
      <c r="BS143" s="95"/>
      <c r="BT143" s="95">
        <v>45706</v>
      </c>
      <c r="BU143" s="95">
        <v>45706</v>
      </c>
      <c r="BV143" s="119">
        <f t="shared" si="171"/>
        <v>1</v>
      </c>
      <c r="BW143" s="119">
        <f t="shared" si="154"/>
        <v>21</v>
      </c>
      <c r="BX143" s="588"/>
      <c r="BY143" s="116">
        <f t="shared" si="187"/>
        <v>45700</v>
      </c>
      <c r="BZ143" s="95">
        <f t="shared" si="188"/>
        <v>45707</v>
      </c>
      <c r="CA143" s="151"/>
      <c r="CB143" s="95">
        <v>45739</v>
      </c>
      <c r="CC143" s="95">
        <v>45775</v>
      </c>
      <c r="CD143" s="119">
        <f t="shared" si="155"/>
        <v>37</v>
      </c>
      <c r="CE143" s="588"/>
      <c r="CF143" s="116">
        <f t="shared" si="189"/>
        <v>45700</v>
      </c>
      <c r="CG143" s="95">
        <f t="shared" si="189"/>
        <v>45707</v>
      </c>
      <c r="CH143" s="95"/>
      <c r="CI143" s="95">
        <v>45716</v>
      </c>
      <c r="CJ143" s="95">
        <v>45716</v>
      </c>
      <c r="CK143" s="119">
        <f t="shared" si="156"/>
        <v>1</v>
      </c>
      <c r="CL143" s="119"/>
      <c r="CM143" s="119"/>
      <c r="CN143" s="588"/>
      <c r="CO143" s="116">
        <f t="shared" si="190"/>
        <v>45693</v>
      </c>
      <c r="CP143" s="95">
        <f t="shared" si="191"/>
        <v>45710</v>
      </c>
      <c r="CQ143" s="128"/>
      <c r="CR143" s="95">
        <v>45696</v>
      </c>
      <c r="CS143" s="95">
        <v>45767</v>
      </c>
      <c r="CT143" s="119">
        <f t="shared" si="157"/>
        <v>72</v>
      </c>
      <c r="CU143" s="588"/>
      <c r="CV143" s="116">
        <v>45674</v>
      </c>
      <c r="CW143" s="95">
        <v>45680</v>
      </c>
      <c r="CX143" s="128"/>
      <c r="CY143" s="95">
        <v>45675</v>
      </c>
      <c r="CZ143" s="95">
        <v>45690</v>
      </c>
      <c r="DA143" s="119">
        <f t="shared" si="158"/>
        <v>16</v>
      </c>
      <c r="DB143" s="588"/>
      <c r="DC143" s="116">
        <v>45664</v>
      </c>
      <c r="DD143" s="95">
        <v>45669</v>
      </c>
      <c r="DE143" s="128"/>
      <c r="DF143" s="95">
        <v>45718</v>
      </c>
      <c r="DG143" s="95">
        <v>45744</v>
      </c>
      <c r="DH143" s="119">
        <f t="shared" si="159"/>
        <v>27</v>
      </c>
      <c r="DI143" s="146"/>
      <c r="DJ143" s="156" t="str">
        <f>_xlfn.XLOOKUP(E143,[1]CranePad!$D$4:$D$203,[1]CranePad!$E$4:$E$203,0,0,1)</f>
        <v>Odhav</v>
      </c>
      <c r="DK143" s="155">
        <v>45670</v>
      </c>
      <c r="DL143" s="95">
        <v>45676</v>
      </c>
      <c r="DM143" s="95"/>
      <c r="DN143" s="95">
        <v>45710</v>
      </c>
      <c r="DO143" s="95">
        <v>45745</v>
      </c>
      <c r="DP143" s="119">
        <f t="shared" si="160"/>
        <v>36</v>
      </c>
      <c r="DQ143" s="588"/>
      <c r="DR143" s="123">
        <v>45683</v>
      </c>
      <c r="DS143" s="124">
        <f t="shared" si="192"/>
        <v>45690</v>
      </c>
      <c r="DT143" s="124"/>
      <c r="DU143" s="124">
        <v>45833</v>
      </c>
      <c r="DV143" s="124">
        <v>45854</v>
      </c>
      <c r="DW143" s="119">
        <f t="shared" si="161"/>
        <v>22</v>
      </c>
      <c r="DX143" s="588"/>
      <c r="DY143" s="123">
        <f t="shared" si="193"/>
        <v>45712</v>
      </c>
      <c r="DZ143" s="124">
        <f t="shared" si="194"/>
        <v>45720</v>
      </c>
      <c r="EA143" s="124"/>
      <c r="EB143" s="124">
        <v>45822</v>
      </c>
      <c r="EC143" s="124">
        <v>45905</v>
      </c>
      <c r="ED143" s="119">
        <f t="shared" si="162"/>
        <v>84</v>
      </c>
      <c r="EE143" s="588"/>
      <c r="EF143" s="123">
        <f t="shared" si="195"/>
        <v>45692</v>
      </c>
      <c r="EG143" s="124">
        <f t="shared" si="196"/>
        <v>45697</v>
      </c>
      <c r="EH143" s="124"/>
      <c r="EI143" s="124">
        <v>45856</v>
      </c>
      <c r="EJ143" s="124">
        <v>45863</v>
      </c>
      <c r="EK143" s="119">
        <f t="shared" si="163"/>
        <v>8</v>
      </c>
      <c r="EL143" s="588"/>
      <c r="EM143" s="116">
        <f t="shared" si="197"/>
        <v>45698</v>
      </c>
      <c r="EN143" s="95">
        <f t="shared" si="198"/>
        <v>45701</v>
      </c>
      <c r="EO143" s="95"/>
      <c r="EP143" s="95">
        <v>45864</v>
      </c>
      <c r="EQ143" s="95">
        <v>45867</v>
      </c>
      <c r="ER143" s="119">
        <f t="shared" si="164"/>
        <v>4</v>
      </c>
      <c r="ES143" s="588"/>
      <c r="ET143" s="116">
        <f t="shared" si="199"/>
        <v>45722</v>
      </c>
      <c r="EU143" s="95">
        <f t="shared" si="200"/>
        <v>45724</v>
      </c>
      <c r="EV143" s="95"/>
      <c r="EW143" s="95">
        <v>45906</v>
      </c>
      <c r="EX143" s="95">
        <v>45906</v>
      </c>
      <c r="EY143" s="119">
        <f t="shared" si="165"/>
        <v>1</v>
      </c>
      <c r="EZ143" s="588"/>
      <c r="FA143" s="116">
        <f t="shared" si="201"/>
        <v>45673</v>
      </c>
      <c r="FB143" s="95">
        <f t="shared" si="202"/>
        <v>45680</v>
      </c>
      <c r="FC143" s="95"/>
      <c r="FD143" s="95">
        <v>45693</v>
      </c>
      <c r="FE143" s="95">
        <v>45782</v>
      </c>
      <c r="FF143" s="119">
        <f t="shared" si="166"/>
        <v>90</v>
      </c>
      <c r="FG143" s="588"/>
      <c r="FH143" s="116">
        <v>45696</v>
      </c>
      <c r="FI143" s="95">
        <f t="shared" si="71"/>
        <v>45711</v>
      </c>
      <c r="FJ143" s="95"/>
      <c r="FK143" s="95">
        <v>45808</v>
      </c>
      <c r="FL143" s="95">
        <v>45836</v>
      </c>
      <c r="FM143" s="119">
        <f t="shared" si="167"/>
        <v>29</v>
      </c>
      <c r="FN143" s="146"/>
      <c r="FO143" s="155">
        <f t="shared" si="172"/>
        <v>45724</v>
      </c>
      <c r="FP143" s="95">
        <f t="shared" si="173"/>
        <v>45727</v>
      </c>
      <c r="FQ143" s="128"/>
      <c r="FR143" s="95">
        <v>45919</v>
      </c>
      <c r="FS143" s="95">
        <v>45920</v>
      </c>
      <c r="FT143" s="119">
        <f t="shared" si="168"/>
        <v>2</v>
      </c>
      <c r="FU143" s="588"/>
      <c r="FV143" s="116">
        <f t="shared" si="174"/>
        <v>45727</v>
      </c>
      <c r="FW143" s="95">
        <f t="shared" si="175"/>
        <v>45728</v>
      </c>
      <c r="FX143" s="128"/>
      <c r="FY143" s="95">
        <v>45926</v>
      </c>
      <c r="FZ143" s="127">
        <v>45930</v>
      </c>
      <c r="GA143" s="119">
        <f t="shared" si="169"/>
        <v>5</v>
      </c>
      <c r="GB143" s="588"/>
      <c r="GC143" s="436"/>
      <c r="GD143" s="122"/>
      <c r="GE143" s="572">
        <v>45717</v>
      </c>
    </row>
    <row r="144" spans="1:187" ht="16.5" customHeight="1" x14ac:dyDescent="0.25">
      <c r="A144" s="564" t="s">
        <v>416</v>
      </c>
      <c r="B144" s="73">
        <f t="shared" si="170"/>
        <v>140</v>
      </c>
      <c r="C144" s="73" t="s">
        <v>31</v>
      </c>
      <c r="D144" s="75" t="s">
        <v>1868</v>
      </c>
      <c r="E144" s="73" t="s">
        <v>1969</v>
      </c>
      <c r="F144" s="565" t="s">
        <v>2160</v>
      </c>
      <c r="G144" s="167" t="s">
        <v>2208</v>
      </c>
      <c r="H144" s="566" t="str">
        <f>VLOOKUP('200WTG PH-II'!E144,'[1]Stone Column Progress'!$C$6:$D$205,2,0)</f>
        <v>Bauer</v>
      </c>
      <c r="I144" s="574" t="s">
        <v>390</v>
      </c>
      <c r="J144" s="568">
        <v>533158</v>
      </c>
      <c r="K144" s="569">
        <v>2676590</v>
      </c>
      <c r="L144" s="116">
        <v>45413</v>
      </c>
      <c r="M144" s="95">
        <v>45428</v>
      </c>
      <c r="N144" s="128"/>
      <c r="O144" s="95">
        <v>45413</v>
      </c>
      <c r="P144" s="95">
        <v>45428</v>
      </c>
      <c r="Q144" s="588"/>
      <c r="R144" s="118">
        <f>VLOOKUP(E144,'[1]Stone Column Progress'!$C$6:$K$205,6,0)</f>
        <v>253</v>
      </c>
      <c r="S144" s="73">
        <f>VLOOKUP(E144,'[1]Stone Column Progress'!$C$6:$K$205,8,0)</f>
        <v>253</v>
      </c>
      <c r="T144" s="95">
        <v>45562</v>
      </c>
      <c r="U144" s="95">
        <v>45571</v>
      </c>
      <c r="V144" s="117"/>
      <c r="W144" s="95">
        <v>45681</v>
      </c>
      <c r="X144" s="95">
        <v>45689</v>
      </c>
      <c r="Y144" s="119">
        <f t="shared" si="148"/>
        <v>9</v>
      </c>
      <c r="Z144" s="146"/>
      <c r="AA144" s="155" t="s">
        <v>389</v>
      </c>
      <c r="AB144" s="95">
        <v>45580</v>
      </c>
      <c r="AC144" s="95">
        <v>45595</v>
      </c>
      <c r="AD144" s="128"/>
      <c r="AE144" s="95">
        <v>45693</v>
      </c>
      <c r="AF144" s="95">
        <v>45711</v>
      </c>
      <c r="AG144" s="588"/>
      <c r="AH144" s="116">
        <v>45587</v>
      </c>
      <c r="AI144" s="95">
        <v>45587</v>
      </c>
      <c r="AJ144" s="117"/>
      <c r="AK144" s="95">
        <v>45724</v>
      </c>
      <c r="AL144" s="95">
        <v>45725</v>
      </c>
      <c r="AM144" s="119">
        <f t="shared" si="149"/>
        <v>2</v>
      </c>
      <c r="AN144" s="588"/>
      <c r="AO144" s="158">
        <v>45588</v>
      </c>
      <c r="AP144" s="130">
        <v>45588</v>
      </c>
      <c r="AQ144" s="130"/>
      <c r="AR144" s="130">
        <v>45726</v>
      </c>
      <c r="AS144" s="130">
        <v>45727</v>
      </c>
      <c r="AT144" s="119">
        <f t="shared" si="150"/>
        <v>2</v>
      </c>
      <c r="AU144" s="588"/>
      <c r="AV144" s="116">
        <v>45589</v>
      </c>
      <c r="AW144" s="95">
        <v>45589</v>
      </c>
      <c r="AX144" s="128"/>
      <c r="AY144" s="130">
        <v>45727</v>
      </c>
      <c r="AZ144" s="130">
        <v>45727</v>
      </c>
      <c r="BA144" s="119">
        <f t="shared" si="151"/>
        <v>1</v>
      </c>
      <c r="BB144" s="146"/>
      <c r="BC144" s="155">
        <v>45590</v>
      </c>
      <c r="BD144" s="95">
        <v>45591</v>
      </c>
      <c r="BE144" s="95"/>
      <c r="BF144" s="95">
        <v>45728</v>
      </c>
      <c r="BG144" s="95">
        <v>45729</v>
      </c>
      <c r="BH144" s="119">
        <f t="shared" si="152"/>
        <v>2</v>
      </c>
      <c r="BI144" s="588"/>
      <c r="BJ144" s="116">
        <v>45593</v>
      </c>
      <c r="BK144" s="95">
        <v>45602</v>
      </c>
      <c r="BL144" s="95"/>
      <c r="BM144" s="95">
        <v>45729</v>
      </c>
      <c r="BN144" s="95">
        <v>45737</v>
      </c>
      <c r="BO144" s="119">
        <f t="shared" si="153"/>
        <v>9</v>
      </c>
      <c r="BP144" s="588"/>
      <c r="BQ144" s="116">
        <v>45604</v>
      </c>
      <c r="BR144" s="95">
        <v>45605</v>
      </c>
      <c r="BS144" s="95"/>
      <c r="BT144" s="95">
        <v>45738</v>
      </c>
      <c r="BU144" s="95">
        <v>45739</v>
      </c>
      <c r="BV144" s="119">
        <f t="shared" si="171"/>
        <v>2</v>
      </c>
      <c r="BW144" s="119">
        <f t="shared" si="154"/>
        <v>16</v>
      </c>
      <c r="BX144" s="588"/>
      <c r="BY144" s="116">
        <v>45606</v>
      </c>
      <c r="BZ144" s="95">
        <v>45612</v>
      </c>
      <c r="CA144" s="151"/>
      <c r="CB144" s="95">
        <v>45748</v>
      </c>
      <c r="CC144" s="95">
        <v>45815</v>
      </c>
      <c r="CD144" s="119">
        <f t="shared" si="155"/>
        <v>68</v>
      </c>
      <c r="CE144" s="588"/>
      <c r="CF144" s="116">
        <v>45606</v>
      </c>
      <c r="CG144" s="95">
        <v>45612</v>
      </c>
      <c r="CH144" s="95"/>
      <c r="CI144" s="95">
        <v>45744</v>
      </c>
      <c r="CJ144" s="95">
        <v>45744</v>
      </c>
      <c r="CK144" s="119">
        <f t="shared" si="156"/>
        <v>1</v>
      </c>
      <c r="CL144" s="119"/>
      <c r="CM144" s="119"/>
      <c r="CN144" s="588"/>
      <c r="CO144" s="116">
        <v>45600</v>
      </c>
      <c r="CP144" s="95">
        <v>45614</v>
      </c>
      <c r="CQ144" s="128"/>
      <c r="CR144" s="95">
        <v>45733</v>
      </c>
      <c r="CS144" s="95">
        <v>45736</v>
      </c>
      <c r="CT144" s="119">
        <f t="shared" si="157"/>
        <v>4</v>
      </c>
      <c r="CU144" s="588"/>
      <c r="CV144" s="116">
        <v>45601</v>
      </c>
      <c r="CW144" s="95">
        <v>45607</v>
      </c>
      <c r="CX144" s="128"/>
      <c r="CY144" s="95">
        <v>45693</v>
      </c>
      <c r="CZ144" s="95">
        <v>45716</v>
      </c>
      <c r="DA144" s="119">
        <f t="shared" si="158"/>
        <v>24</v>
      </c>
      <c r="DB144" s="588"/>
      <c r="DC144" s="116">
        <v>45601</v>
      </c>
      <c r="DD144" s="95">
        <v>45607</v>
      </c>
      <c r="DE144" s="128"/>
      <c r="DF144" s="95">
        <v>45748</v>
      </c>
      <c r="DG144" s="95">
        <v>45759</v>
      </c>
      <c r="DH144" s="119">
        <f t="shared" si="159"/>
        <v>12</v>
      </c>
      <c r="DI144" s="146"/>
      <c r="DJ144" s="156" t="str">
        <f>_xlfn.XLOOKUP(E144,[1]CranePad!$D$4:$D$203,[1]CranePad!$E$4:$E$203,0,0,1)</f>
        <v>Varudi (Reuse)</v>
      </c>
      <c r="DK144" s="155">
        <v>45608</v>
      </c>
      <c r="DL144" s="95">
        <v>45614</v>
      </c>
      <c r="DM144" s="95"/>
      <c r="DN144" s="95">
        <v>45724</v>
      </c>
      <c r="DO144" s="95">
        <v>45757</v>
      </c>
      <c r="DP144" s="119">
        <f t="shared" si="160"/>
        <v>34</v>
      </c>
      <c r="DQ144" s="588"/>
      <c r="DR144" s="123">
        <v>45635</v>
      </c>
      <c r="DS144" s="124">
        <v>45640</v>
      </c>
      <c r="DT144" s="124"/>
      <c r="DU144" s="124">
        <v>45772</v>
      </c>
      <c r="DV144" s="124">
        <v>45800</v>
      </c>
      <c r="DW144" s="119">
        <f t="shared" si="161"/>
        <v>29</v>
      </c>
      <c r="DX144" s="588"/>
      <c r="DY144" s="123">
        <v>45631</v>
      </c>
      <c r="DZ144" s="124">
        <v>45637</v>
      </c>
      <c r="EA144" s="124"/>
      <c r="EB144" s="124">
        <v>45745</v>
      </c>
      <c r="EC144" s="124">
        <v>45749</v>
      </c>
      <c r="ED144" s="119">
        <f t="shared" si="162"/>
        <v>5</v>
      </c>
      <c r="EE144" s="588"/>
      <c r="EF144" s="123">
        <v>45643</v>
      </c>
      <c r="EG144" s="124">
        <v>45652</v>
      </c>
      <c r="EH144" s="124"/>
      <c r="EI144" s="124">
        <v>45809</v>
      </c>
      <c r="EJ144" s="124">
        <v>45812</v>
      </c>
      <c r="EK144" s="119">
        <f t="shared" si="163"/>
        <v>4</v>
      </c>
      <c r="EL144" s="588"/>
      <c r="EM144" s="116">
        <v>45654</v>
      </c>
      <c r="EN144" s="95">
        <v>45656</v>
      </c>
      <c r="EO144" s="95"/>
      <c r="EP144" s="95">
        <v>45813</v>
      </c>
      <c r="EQ144" s="95">
        <v>45816</v>
      </c>
      <c r="ER144" s="119">
        <f t="shared" si="164"/>
        <v>4</v>
      </c>
      <c r="ES144" s="588"/>
      <c r="ET144" s="116">
        <v>45643</v>
      </c>
      <c r="EU144" s="95">
        <v>45644</v>
      </c>
      <c r="EV144" s="95"/>
      <c r="EW144" s="95">
        <v>45750</v>
      </c>
      <c r="EX144" s="95">
        <v>45750</v>
      </c>
      <c r="EY144" s="119">
        <f t="shared" si="165"/>
        <v>1</v>
      </c>
      <c r="EZ144" s="588"/>
      <c r="FA144" s="116">
        <v>45624</v>
      </c>
      <c r="FB144" s="95">
        <v>45630</v>
      </c>
      <c r="FC144" s="95"/>
      <c r="FD144" s="95">
        <v>45680</v>
      </c>
      <c r="FE144" s="95">
        <v>45693</v>
      </c>
      <c r="FF144" s="119">
        <f t="shared" si="166"/>
        <v>14</v>
      </c>
      <c r="FG144" s="588"/>
      <c r="FH144" s="116">
        <v>45616</v>
      </c>
      <c r="FI144" s="95">
        <f t="shared" si="71"/>
        <v>45631</v>
      </c>
      <c r="FJ144" s="95"/>
      <c r="FK144" s="95">
        <v>45714</v>
      </c>
      <c r="FL144" s="95">
        <v>45733</v>
      </c>
      <c r="FM144" s="119">
        <f t="shared" si="167"/>
        <v>20</v>
      </c>
      <c r="FN144" s="146"/>
      <c r="FO144" s="155">
        <f t="shared" si="172"/>
        <v>45644</v>
      </c>
      <c r="FP144" s="95">
        <f t="shared" si="173"/>
        <v>45647</v>
      </c>
      <c r="FQ144" s="128"/>
      <c r="FR144" s="95">
        <v>45803</v>
      </c>
      <c r="FS144" s="95">
        <v>45816</v>
      </c>
      <c r="FT144" s="119">
        <f t="shared" si="168"/>
        <v>14</v>
      </c>
      <c r="FU144" s="590"/>
      <c r="FV144" s="116">
        <f t="shared" si="174"/>
        <v>45656</v>
      </c>
      <c r="FW144" s="95">
        <f t="shared" si="175"/>
        <v>45657</v>
      </c>
      <c r="FX144" s="128"/>
      <c r="FY144" s="95">
        <v>45834</v>
      </c>
      <c r="FZ144" s="95">
        <v>45834</v>
      </c>
      <c r="GA144" s="119">
        <f t="shared" si="169"/>
        <v>1</v>
      </c>
      <c r="GB144" s="588"/>
      <c r="GC144" s="436"/>
      <c r="GD144" s="122"/>
      <c r="GE144" s="572">
        <v>45717</v>
      </c>
    </row>
    <row r="145" spans="1:187" ht="16.5" customHeight="1" x14ac:dyDescent="0.25">
      <c r="A145" s="564" t="s">
        <v>396</v>
      </c>
      <c r="B145" s="73">
        <f t="shared" si="170"/>
        <v>141</v>
      </c>
      <c r="C145" s="75" t="s">
        <v>33</v>
      </c>
      <c r="D145" s="75" t="s">
        <v>206</v>
      </c>
      <c r="E145" s="73" t="s">
        <v>1970</v>
      </c>
      <c r="F145" s="565" t="s">
        <v>2160</v>
      </c>
      <c r="G145" s="167" t="s">
        <v>2269</v>
      </c>
      <c r="H145" s="566" t="str">
        <f>VLOOKUP('200WTG PH-II'!E145,'[1]Stone Column Progress'!$C$6:$D$205,2,0)</f>
        <v>Bauer</v>
      </c>
      <c r="I145" s="574" t="s">
        <v>390</v>
      </c>
      <c r="J145" s="568">
        <v>538179</v>
      </c>
      <c r="K145" s="569">
        <v>2675639</v>
      </c>
      <c r="L145" s="116">
        <v>45406</v>
      </c>
      <c r="M145" s="95">
        <v>45412</v>
      </c>
      <c r="N145" s="128"/>
      <c r="O145" s="95">
        <v>45406</v>
      </c>
      <c r="P145" s="95">
        <v>45412</v>
      </c>
      <c r="Q145" s="588"/>
      <c r="R145" s="118">
        <f>VLOOKUP(E145,'[1]Stone Column Progress'!$C$6:$K$205,6,0)</f>
        <v>253</v>
      </c>
      <c r="S145" s="73">
        <f>VLOOKUP(E145,'[1]Stone Column Progress'!$C$6:$K$205,8,0)</f>
        <v>253</v>
      </c>
      <c r="T145" s="95">
        <v>45666</v>
      </c>
      <c r="U145" s="95">
        <v>45674</v>
      </c>
      <c r="V145" s="117"/>
      <c r="W145" s="95">
        <v>45700</v>
      </c>
      <c r="X145" s="95">
        <v>45708</v>
      </c>
      <c r="Y145" s="119">
        <f t="shared" si="148"/>
        <v>9</v>
      </c>
      <c r="Z145" s="552"/>
      <c r="AA145" s="155" t="s">
        <v>389</v>
      </c>
      <c r="AB145" s="95">
        <v>45675</v>
      </c>
      <c r="AC145" s="95">
        <v>45689</v>
      </c>
      <c r="AD145" s="128"/>
      <c r="AE145" s="95">
        <v>45718</v>
      </c>
      <c r="AF145" s="95">
        <v>45734</v>
      </c>
      <c r="AG145" s="588"/>
      <c r="AH145" s="116">
        <v>45684</v>
      </c>
      <c r="AI145" s="95">
        <f t="shared" ref="AI145:AI167" si="203">AH145+1</f>
        <v>45685</v>
      </c>
      <c r="AJ145" s="117"/>
      <c r="AK145" s="95">
        <v>45741</v>
      </c>
      <c r="AL145" s="95">
        <v>45743</v>
      </c>
      <c r="AM145" s="119">
        <f t="shared" si="149"/>
        <v>3</v>
      </c>
      <c r="AN145" s="588"/>
      <c r="AO145" s="158">
        <f t="shared" ref="AO145:AO184" si="204">AI145+1</f>
        <v>45686</v>
      </c>
      <c r="AP145" s="130">
        <f t="shared" ref="AP145:AP167" si="205">AO145+1</f>
        <v>45687</v>
      </c>
      <c r="AQ145" s="130"/>
      <c r="AR145" s="130">
        <v>45743</v>
      </c>
      <c r="AS145" s="130">
        <v>45744</v>
      </c>
      <c r="AT145" s="119">
        <f t="shared" si="150"/>
        <v>2</v>
      </c>
      <c r="AU145" s="588"/>
      <c r="AV145" s="116">
        <f t="shared" ref="AV145:AV184" si="206">AP145+1</f>
        <v>45688</v>
      </c>
      <c r="AW145" s="95">
        <f t="shared" ref="AW145:AW184" si="207">AV145</f>
        <v>45688</v>
      </c>
      <c r="AX145" s="128"/>
      <c r="AY145" s="130">
        <v>45745</v>
      </c>
      <c r="AZ145" s="130">
        <v>45745</v>
      </c>
      <c r="BA145" s="119">
        <f t="shared" si="151"/>
        <v>1</v>
      </c>
      <c r="BB145" s="146"/>
      <c r="BC145" s="155">
        <f t="shared" ref="BC145:BC184" si="208">AW145+1</f>
        <v>45689</v>
      </c>
      <c r="BD145" s="95">
        <f t="shared" ref="BD145:BD184" si="209">BC145+1</f>
        <v>45690</v>
      </c>
      <c r="BE145" s="95"/>
      <c r="BF145" s="95">
        <v>45750</v>
      </c>
      <c r="BG145" s="95">
        <v>45751</v>
      </c>
      <c r="BH145" s="119">
        <f t="shared" si="152"/>
        <v>2</v>
      </c>
      <c r="BI145" s="588"/>
      <c r="BJ145" s="116">
        <f t="shared" ref="BJ145:BJ167" si="210">BD145+1</f>
        <v>45691</v>
      </c>
      <c r="BK145" s="95">
        <f t="shared" ref="BK145:BK167" si="211">BJ145+7</f>
        <v>45698</v>
      </c>
      <c r="BL145" s="95"/>
      <c r="BM145" s="95">
        <v>45752</v>
      </c>
      <c r="BN145" s="95">
        <v>45760</v>
      </c>
      <c r="BO145" s="119">
        <f t="shared" si="153"/>
        <v>9</v>
      </c>
      <c r="BP145" s="588"/>
      <c r="BQ145" s="116">
        <f t="shared" ref="BQ145:BQ167" si="212">BK145+1</f>
        <v>45699</v>
      </c>
      <c r="BR145" s="95">
        <f t="shared" ref="BR145:BR184" si="213">BQ145+1</f>
        <v>45700</v>
      </c>
      <c r="BS145" s="95"/>
      <c r="BT145" s="95">
        <v>45761</v>
      </c>
      <c r="BU145" s="95">
        <v>45762</v>
      </c>
      <c r="BV145" s="119">
        <f t="shared" si="171"/>
        <v>2</v>
      </c>
      <c r="BW145" s="119">
        <f t="shared" si="154"/>
        <v>22</v>
      </c>
      <c r="BX145" s="588"/>
      <c r="BY145" s="116">
        <f t="shared" ref="BY145:BY167" si="214">BR145+2</f>
        <v>45702</v>
      </c>
      <c r="BZ145" s="95">
        <f t="shared" ref="BZ145:BZ167" si="215">BY145+7</f>
        <v>45709</v>
      </c>
      <c r="CA145" s="151"/>
      <c r="CB145" s="95">
        <v>45768</v>
      </c>
      <c r="CC145" s="95">
        <v>45790</v>
      </c>
      <c r="CD145" s="119">
        <f t="shared" si="155"/>
        <v>23</v>
      </c>
      <c r="CE145" s="588"/>
      <c r="CF145" s="116">
        <f t="shared" ref="CF145:CG160" si="216">BY145</f>
        <v>45702</v>
      </c>
      <c r="CG145" s="95">
        <f t="shared" si="216"/>
        <v>45709</v>
      </c>
      <c r="CH145" s="95"/>
      <c r="CI145" s="95">
        <v>45768</v>
      </c>
      <c r="CJ145" s="95">
        <v>45768</v>
      </c>
      <c r="CK145" s="119">
        <f t="shared" si="156"/>
        <v>1</v>
      </c>
      <c r="CL145" s="119"/>
      <c r="CM145" s="119"/>
      <c r="CN145" s="588"/>
      <c r="CO145" s="116">
        <f t="shared" ref="CO145:CO166" si="217">CF145-7</f>
        <v>45695</v>
      </c>
      <c r="CP145" s="95">
        <f t="shared" ref="CP145:CP167" si="218">CO145+17</f>
        <v>45712</v>
      </c>
      <c r="CQ145" s="128"/>
      <c r="CR145" s="95">
        <v>45741</v>
      </c>
      <c r="CS145" s="95">
        <v>45767</v>
      </c>
      <c r="CT145" s="119">
        <f t="shared" si="157"/>
        <v>27</v>
      </c>
      <c r="CU145" s="588"/>
      <c r="CV145" s="116">
        <v>45675</v>
      </c>
      <c r="CW145" s="95">
        <v>45681</v>
      </c>
      <c r="CX145" s="128"/>
      <c r="CY145" s="95">
        <v>45778</v>
      </c>
      <c r="CZ145" s="95">
        <v>45794</v>
      </c>
      <c r="DA145" s="119">
        <f t="shared" si="158"/>
        <v>17</v>
      </c>
      <c r="DB145" s="588"/>
      <c r="DC145" s="116">
        <v>45664</v>
      </c>
      <c r="DD145" s="95">
        <v>45669</v>
      </c>
      <c r="DE145" s="128"/>
      <c r="DF145" s="95">
        <v>45829</v>
      </c>
      <c r="DG145" s="95">
        <v>45874</v>
      </c>
      <c r="DH145" s="119">
        <f t="shared" si="159"/>
        <v>46</v>
      </c>
      <c r="DI145" s="146"/>
      <c r="DJ145" s="156" t="str">
        <f>_xlfn.XLOOKUP(E145,[1]CranePad!$D$4:$D$203,[1]CranePad!$E$4:$E$203,0,0,1)</f>
        <v>SS Jadeja-&gt; GP Project</v>
      </c>
      <c r="DK145" s="155">
        <v>45670</v>
      </c>
      <c r="DL145" s="95">
        <v>45676</v>
      </c>
      <c r="DM145" s="95"/>
      <c r="DN145" s="95">
        <v>45829</v>
      </c>
      <c r="DO145" s="95">
        <v>45874</v>
      </c>
      <c r="DP145" s="119">
        <f t="shared" si="160"/>
        <v>46</v>
      </c>
      <c r="DQ145" s="588"/>
      <c r="DR145" s="123">
        <v>45683</v>
      </c>
      <c r="DS145" s="124">
        <f t="shared" ref="DS145:DS154" si="219">DR145+7</f>
        <v>45690</v>
      </c>
      <c r="DT145" s="124"/>
      <c r="DU145" s="124">
        <v>45878</v>
      </c>
      <c r="DV145" s="124">
        <v>45897</v>
      </c>
      <c r="DW145" s="119">
        <f t="shared" si="161"/>
        <v>20</v>
      </c>
      <c r="DX145" s="588"/>
      <c r="DY145" s="123">
        <f t="shared" ref="DY145:DY184" si="220">CP145+2</f>
        <v>45714</v>
      </c>
      <c r="DZ145" s="124">
        <f t="shared" ref="DZ145:DZ184" si="221">DY145+8</f>
        <v>45722</v>
      </c>
      <c r="EA145" s="124"/>
      <c r="EB145" s="124">
        <v>45803</v>
      </c>
      <c r="EC145" s="124">
        <v>45878</v>
      </c>
      <c r="ED145" s="119">
        <f t="shared" si="162"/>
        <v>76</v>
      </c>
      <c r="EE145" s="588"/>
      <c r="EF145" s="123">
        <f t="shared" ref="EF145:EF184" si="222">DS145+2</f>
        <v>45692</v>
      </c>
      <c r="EG145" s="124">
        <f t="shared" ref="EG145:EG184" si="223">EF145+5</f>
        <v>45697</v>
      </c>
      <c r="EH145" s="124"/>
      <c r="EI145" s="124">
        <v>45899</v>
      </c>
      <c r="EJ145" s="124">
        <v>45907</v>
      </c>
      <c r="EK145" s="119">
        <f t="shared" si="163"/>
        <v>9</v>
      </c>
      <c r="EL145" s="588"/>
      <c r="EM145" s="116">
        <f t="shared" ref="EM145:EM184" si="224">EG145+1</f>
        <v>45698</v>
      </c>
      <c r="EN145" s="95">
        <f t="shared" ref="EN145:EN184" si="225">EM145+3</f>
        <v>45701</v>
      </c>
      <c r="EO145" s="95"/>
      <c r="EP145" s="95">
        <v>45908</v>
      </c>
      <c r="EQ145" s="95">
        <v>45915</v>
      </c>
      <c r="ER145" s="119">
        <f t="shared" si="164"/>
        <v>8</v>
      </c>
      <c r="ES145" s="588"/>
      <c r="ET145" s="116">
        <f t="shared" ref="ET145:ET184" si="226">DZ145+2</f>
        <v>45724</v>
      </c>
      <c r="EU145" s="95">
        <f t="shared" ref="EU145:EU184" si="227">ET145+2</f>
        <v>45726</v>
      </c>
      <c r="EV145" s="95"/>
      <c r="EW145" s="95">
        <v>45878</v>
      </c>
      <c r="EX145" s="95">
        <v>45878</v>
      </c>
      <c r="EY145" s="119">
        <f t="shared" si="165"/>
        <v>1</v>
      </c>
      <c r="EZ145" s="588"/>
      <c r="FA145" s="116">
        <f t="shared" ref="FA145:FA184" si="228">DR145-10</f>
        <v>45673</v>
      </c>
      <c r="FB145" s="95">
        <f t="shared" ref="FB145:FB184" si="229">FA145+7</f>
        <v>45680</v>
      </c>
      <c r="FC145" s="95"/>
      <c r="FD145" s="95">
        <v>45748</v>
      </c>
      <c r="FE145" s="95">
        <v>45763</v>
      </c>
      <c r="FF145" s="119">
        <f t="shared" si="166"/>
        <v>16</v>
      </c>
      <c r="FG145" s="588"/>
      <c r="FH145" s="116">
        <v>45696</v>
      </c>
      <c r="FI145" s="95">
        <f t="shared" si="71"/>
        <v>45711</v>
      </c>
      <c r="FJ145" s="95"/>
      <c r="FK145" s="95">
        <v>45808</v>
      </c>
      <c r="FL145" s="95">
        <v>45836</v>
      </c>
      <c r="FM145" s="119">
        <f t="shared" si="167"/>
        <v>29</v>
      </c>
      <c r="FN145" s="146"/>
      <c r="FO145" s="155">
        <f t="shared" si="172"/>
        <v>45726</v>
      </c>
      <c r="FP145" s="95">
        <f t="shared" si="173"/>
        <v>45729</v>
      </c>
      <c r="FQ145" s="128"/>
      <c r="FR145" s="95">
        <v>45902</v>
      </c>
      <c r="FS145" s="95">
        <v>45920</v>
      </c>
      <c r="FT145" s="119">
        <f t="shared" si="168"/>
        <v>19</v>
      </c>
      <c r="FU145" s="588"/>
      <c r="FV145" s="116">
        <f t="shared" si="174"/>
        <v>45729</v>
      </c>
      <c r="FW145" s="95">
        <f t="shared" si="175"/>
        <v>45730</v>
      </c>
      <c r="FX145" s="128"/>
      <c r="FY145" s="95">
        <v>45926</v>
      </c>
      <c r="FZ145" s="127">
        <v>45930</v>
      </c>
      <c r="GA145" s="119">
        <f t="shared" si="169"/>
        <v>5</v>
      </c>
      <c r="GB145" s="588"/>
      <c r="GC145" s="436"/>
      <c r="GD145" s="122"/>
      <c r="GE145" s="572">
        <v>45717</v>
      </c>
    </row>
    <row r="146" spans="1:187" ht="16.5" customHeight="1" x14ac:dyDescent="0.25">
      <c r="A146" s="564" t="s">
        <v>395</v>
      </c>
      <c r="B146" s="73">
        <f t="shared" si="170"/>
        <v>142</v>
      </c>
      <c r="C146" s="75" t="s">
        <v>33</v>
      </c>
      <c r="D146" s="75" t="s">
        <v>206</v>
      </c>
      <c r="E146" s="73" t="s">
        <v>1971</v>
      </c>
      <c r="F146" s="565" t="s">
        <v>2160</v>
      </c>
      <c r="G146" s="167" t="s">
        <v>2269</v>
      </c>
      <c r="H146" s="566" t="str">
        <f>VLOOKUP('200WTG PH-II'!E146,'[1]Stone Column Progress'!$C$6:$D$205,2,0)</f>
        <v>Bauer</v>
      </c>
      <c r="I146" s="574" t="s">
        <v>390</v>
      </c>
      <c r="J146" s="568">
        <v>538890</v>
      </c>
      <c r="K146" s="569">
        <v>2675209</v>
      </c>
      <c r="L146" s="116">
        <v>45400</v>
      </c>
      <c r="M146" s="95">
        <v>45410</v>
      </c>
      <c r="N146" s="128"/>
      <c r="O146" s="95">
        <v>45400</v>
      </c>
      <c r="P146" s="95">
        <v>45410</v>
      </c>
      <c r="Q146" s="588"/>
      <c r="R146" s="118">
        <f>VLOOKUP(E146,'[1]Stone Column Progress'!$C$6:$K$205,6,0)</f>
        <v>253</v>
      </c>
      <c r="S146" s="73">
        <f>VLOOKUP(E146,'[1]Stone Column Progress'!$C$6:$K$205,8,0)</f>
        <v>253</v>
      </c>
      <c r="T146" s="95">
        <v>45670</v>
      </c>
      <c r="U146" s="95">
        <v>45676</v>
      </c>
      <c r="V146" s="117"/>
      <c r="W146" s="95">
        <v>45709</v>
      </c>
      <c r="X146" s="95">
        <v>45720</v>
      </c>
      <c r="Y146" s="119">
        <f t="shared" si="148"/>
        <v>12</v>
      </c>
      <c r="Z146" s="552"/>
      <c r="AA146" s="122"/>
      <c r="AB146" s="95"/>
      <c r="AC146" s="95"/>
      <c r="AD146" s="128"/>
      <c r="AE146" s="95"/>
      <c r="AF146" s="95"/>
      <c r="AG146" s="588"/>
      <c r="AH146" s="116">
        <v>45686</v>
      </c>
      <c r="AI146" s="95">
        <f t="shared" si="203"/>
        <v>45687</v>
      </c>
      <c r="AJ146" s="117"/>
      <c r="AK146" s="95">
        <v>45723</v>
      </c>
      <c r="AL146" s="95">
        <v>45725</v>
      </c>
      <c r="AM146" s="119">
        <f t="shared" si="149"/>
        <v>3</v>
      </c>
      <c r="AN146" s="588"/>
      <c r="AO146" s="158">
        <f t="shared" si="204"/>
        <v>45688</v>
      </c>
      <c r="AP146" s="130">
        <f t="shared" si="205"/>
        <v>45689</v>
      </c>
      <c r="AQ146" s="130"/>
      <c r="AR146" s="130">
        <v>45725</v>
      </c>
      <c r="AS146" s="130">
        <v>45726</v>
      </c>
      <c r="AT146" s="119">
        <f t="shared" si="150"/>
        <v>2</v>
      </c>
      <c r="AU146" s="588"/>
      <c r="AV146" s="116">
        <f t="shared" si="206"/>
        <v>45690</v>
      </c>
      <c r="AW146" s="95">
        <f t="shared" si="207"/>
        <v>45690</v>
      </c>
      <c r="AX146" s="128"/>
      <c r="AY146" s="130">
        <v>45726</v>
      </c>
      <c r="AZ146" s="130">
        <v>45726</v>
      </c>
      <c r="BA146" s="119">
        <f t="shared" si="151"/>
        <v>1</v>
      </c>
      <c r="BB146" s="146"/>
      <c r="BC146" s="155">
        <f t="shared" si="208"/>
        <v>45691</v>
      </c>
      <c r="BD146" s="95">
        <f t="shared" si="209"/>
        <v>45692</v>
      </c>
      <c r="BE146" s="95"/>
      <c r="BF146" s="95">
        <v>45727</v>
      </c>
      <c r="BG146" s="95">
        <v>45728</v>
      </c>
      <c r="BH146" s="119">
        <f t="shared" si="152"/>
        <v>2</v>
      </c>
      <c r="BI146" s="588"/>
      <c r="BJ146" s="116">
        <f t="shared" si="210"/>
        <v>45693</v>
      </c>
      <c r="BK146" s="95">
        <f t="shared" si="211"/>
        <v>45700</v>
      </c>
      <c r="BL146" s="95"/>
      <c r="BM146" s="95">
        <v>45731</v>
      </c>
      <c r="BN146" s="95">
        <v>45742</v>
      </c>
      <c r="BO146" s="119">
        <f t="shared" si="153"/>
        <v>12</v>
      </c>
      <c r="BP146" s="588"/>
      <c r="BQ146" s="116">
        <f t="shared" si="212"/>
        <v>45701</v>
      </c>
      <c r="BR146" s="95">
        <f t="shared" si="213"/>
        <v>45702</v>
      </c>
      <c r="BS146" s="95"/>
      <c r="BT146" s="95">
        <v>45745</v>
      </c>
      <c r="BU146" s="95">
        <v>45746</v>
      </c>
      <c r="BV146" s="119">
        <f t="shared" si="171"/>
        <v>2</v>
      </c>
      <c r="BW146" s="119">
        <f t="shared" si="154"/>
        <v>24</v>
      </c>
      <c r="BX146" s="588"/>
      <c r="BY146" s="116">
        <f t="shared" si="214"/>
        <v>45704</v>
      </c>
      <c r="BZ146" s="95">
        <f t="shared" si="215"/>
        <v>45711</v>
      </c>
      <c r="CA146" s="151"/>
      <c r="CB146" s="95">
        <v>45756</v>
      </c>
      <c r="CC146" s="95">
        <v>45795</v>
      </c>
      <c r="CD146" s="119">
        <f t="shared" si="155"/>
        <v>40</v>
      </c>
      <c r="CE146" s="588"/>
      <c r="CF146" s="116">
        <f t="shared" si="216"/>
        <v>45704</v>
      </c>
      <c r="CG146" s="95">
        <f t="shared" si="216"/>
        <v>45711</v>
      </c>
      <c r="CH146" s="95"/>
      <c r="CI146" s="95">
        <v>45758</v>
      </c>
      <c r="CJ146" s="95">
        <v>45758</v>
      </c>
      <c r="CK146" s="119">
        <f t="shared" si="156"/>
        <v>1</v>
      </c>
      <c r="CL146" s="119"/>
      <c r="CM146" s="119"/>
      <c r="CN146" s="588"/>
      <c r="CO146" s="116">
        <f t="shared" si="217"/>
        <v>45697</v>
      </c>
      <c r="CP146" s="95">
        <f t="shared" si="218"/>
        <v>45714</v>
      </c>
      <c r="CQ146" s="128"/>
      <c r="CR146" s="95">
        <v>45760</v>
      </c>
      <c r="CS146" s="95">
        <v>45771</v>
      </c>
      <c r="CT146" s="119">
        <f t="shared" si="157"/>
        <v>12</v>
      </c>
      <c r="CU146" s="588"/>
      <c r="CV146" s="116">
        <v>45675</v>
      </c>
      <c r="CW146" s="95">
        <v>45681</v>
      </c>
      <c r="CX146" s="128"/>
      <c r="CY146" s="95">
        <v>45778</v>
      </c>
      <c r="CZ146" s="95">
        <v>45794</v>
      </c>
      <c r="DA146" s="119">
        <f t="shared" si="158"/>
        <v>17</v>
      </c>
      <c r="DB146" s="588"/>
      <c r="DC146" s="116">
        <v>45664</v>
      </c>
      <c r="DD146" s="95">
        <v>45669</v>
      </c>
      <c r="DE146" s="128"/>
      <c r="DF146" s="95">
        <v>45797</v>
      </c>
      <c r="DG146" s="95">
        <v>45818</v>
      </c>
      <c r="DH146" s="119">
        <f t="shared" si="159"/>
        <v>22</v>
      </c>
      <c r="DI146" s="146"/>
      <c r="DJ146" s="156" t="str">
        <f>_xlfn.XLOOKUP(E146,[1]CranePad!$D$4:$D$203,[1]CranePad!$E$4:$E$203,0,0,1)</f>
        <v>Adani (Self Resue)</v>
      </c>
      <c r="DK146" s="155">
        <v>45670</v>
      </c>
      <c r="DL146" s="95">
        <v>45676</v>
      </c>
      <c r="DM146" s="95"/>
      <c r="DN146" s="95">
        <v>45797</v>
      </c>
      <c r="DO146" s="95">
        <v>45810</v>
      </c>
      <c r="DP146" s="119">
        <f t="shared" si="160"/>
        <v>14</v>
      </c>
      <c r="DQ146" s="588"/>
      <c r="DR146" s="123">
        <v>45683</v>
      </c>
      <c r="DS146" s="124">
        <f t="shared" si="219"/>
        <v>45690</v>
      </c>
      <c r="DT146" s="124"/>
      <c r="DU146" s="124">
        <v>45895</v>
      </c>
      <c r="DV146" s="124">
        <v>45906</v>
      </c>
      <c r="DW146" s="119">
        <f t="shared" si="161"/>
        <v>12</v>
      </c>
      <c r="DX146" s="588"/>
      <c r="DY146" s="123">
        <f t="shared" si="220"/>
        <v>45716</v>
      </c>
      <c r="DZ146" s="124">
        <f t="shared" si="221"/>
        <v>45724</v>
      </c>
      <c r="EA146" s="124"/>
      <c r="EB146" s="124">
        <v>45812</v>
      </c>
      <c r="EC146" s="124">
        <v>45903</v>
      </c>
      <c r="ED146" s="119">
        <f t="shared" si="162"/>
        <v>92</v>
      </c>
      <c r="EE146" s="588"/>
      <c r="EF146" s="123">
        <f t="shared" si="222"/>
        <v>45692</v>
      </c>
      <c r="EG146" s="124">
        <f t="shared" si="223"/>
        <v>45697</v>
      </c>
      <c r="EH146" s="124"/>
      <c r="EI146" s="124">
        <v>45908</v>
      </c>
      <c r="EJ146" s="124">
        <v>45930</v>
      </c>
      <c r="EK146" s="119">
        <f t="shared" si="163"/>
        <v>23</v>
      </c>
      <c r="EL146" s="588"/>
      <c r="EM146" s="116">
        <f t="shared" si="224"/>
        <v>45698</v>
      </c>
      <c r="EN146" s="95">
        <f t="shared" si="225"/>
        <v>45701</v>
      </c>
      <c r="EO146" s="95"/>
      <c r="EP146" s="95">
        <v>45931</v>
      </c>
      <c r="EQ146" s="95">
        <v>45933</v>
      </c>
      <c r="ER146" s="119">
        <f t="shared" si="164"/>
        <v>3</v>
      </c>
      <c r="ES146" s="588"/>
      <c r="ET146" s="116">
        <f t="shared" si="226"/>
        <v>45726</v>
      </c>
      <c r="EU146" s="95">
        <f t="shared" si="227"/>
        <v>45728</v>
      </c>
      <c r="EV146" s="95"/>
      <c r="EW146" s="95">
        <v>45903</v>
      </c>
      <c r="EX146" s="95">
        <v>45903</v>
      </c>
      <c r="EY146" s="119">
        <f t="shared" si="165"/>
        <v>1</v>
      </c>
      <c r="EZ146" s="588"/>
      <c r="FA146" s="116">
        <f t="shared" si="228"/>
        <v>45673</v>
      </c>
      <c r="FB146" s="95">
        <f t="shared" si="229"/>
        <v>45680</v>
      </c>
      <c r="FC146" s="95"/>
      <c r="FD146" s="95">
        <v>45748</v>
      </c>
      <c r="FE146" s="95">
        <v>45763</v>
      </c>
      <c r="FF146" s="119">
        <f t="shared" si="166"/>
        <v>16</v>
      </c>
      <c r="FG146" s="588"/>
      <c r="FH146" s="116">
        <v>45696</v>
      </c>
      <c r="FI146" s="95">
        <f t="shared" si="71"/>
        <v>45711</v>
      </c>
      <c r="FJ146" s="95"/>
      <c r="FK146" s="95">
        <v>45808</v>
      </c>
      <c r="FL146" s="95">
        <v>45836</v>
      </c>
      <c r="FM146" s="119">
        <f t="shared" si="167"/>
        <v>29</v>
      </c>
      <c r="FN146" s="146"/>
      <c r="FO146" s="155">
        <f t="shared" si="172"/>
        <v>45728</v>
      </c>
      <c r="FP146" s="95">
        <f t="shared" si="173"/>
        <v>45731</v>
      </c>
      <c r="FQ146" s="128"/>
      <c r="FR146" s="95">
        <v>45959</v>
      </c>
      <c r="FS146" s="95">
        <v>45962</v>
      </c>
      <c r="FT146" s="119">
        <f t="shared" si="168"/>
        <v>4</v>
      </c>
      <c r="FU146" s="588"/>
      <c r="FV146" s="116">
        <f t="shared" si="174"/>
        <v>45731</v>
      </c>
      <c r="FW146" s="95">
        <f t="shared" si="175"/>
        <v>45732</v>
      </c>
      <c r="FX146" s="128"/>
      <c r="FY146" s="95">
        <v>45965</v>
      </c>
      <c r="FZ146" s="95">
        <v>45971</v>
      </c>
      <c r="GA146" s="119">
        <f>IF(ISBLANK(FZ146),"",FZ146-FY146+1)</f>
        <v>7</v>
      </c>
      <c r="GB146" s="588"/>
      <c r="GC146" s="436"/>
      <c r="GD146" s="122"/>
      <c r="GE146" s="572">
        <v>45717</v>
      </c>
    </row>
    <row r="147" spans="1:187" ht="16.5" customHeight="1" x14ac:dyDescent="0.25">
      <c r="A147" s="564" t="s">
        <v>407</v>
      </c>
      <c r="B147" s="73">
        <f t="shared" si="170"/>
        <v>143</v>
      </c>
      <c r="C147" s="75" t="s">
        <v>33</v>
      </c>
      <c r="D147" s="75" t="s">
        <v>206</v>
      </c>
      <c r="E147" s="73" t="s">
        <v>1972</v>
      </c>
      <c r="F147" s="565" t="s">
        <v>2160</v>
      </c>
      <c r="G147" s="167" t="s">
        <v>2243</v>
      </c>
      <c r="H147" s="566" t="str">
        <f>VLOOKUP('200WTG PH-II'!E147,'[1]Stone Column Progress'!$C$6:$D$205,2,0)</f>
        <v>Menard/Bauer</v>
      </c>
      <c r="I147" s="574" t="s">
        <v>390</v>
      </c>
      <c r="J147" s="568">
        <v>539731</v>
      </c>
      <c r="K147" s="569">
        <v>2674905</v>
      </c>
      <c r="L147" s="116">
        <v>45400</v>
      </c>
      <c r="M147" s="95">
        <v>45410</v>
      </c>
      <c r="N147" s="128"/>
      <c r="O147" s="95">
        <v>45400</v>
      </c>
      <c r="P147" s="95">
        <v>45410</v>
      </c>
      <c r="Q147" s="588"/>
      <c r="R147" s="118">
        <f>VLOOKUP(E147,'[1]Stone Column Progress'!$C$6:$K$205,6,0)</f>
        <v>223</v>
      </c>
      <c r="S147" s="73">
        <f>VLOOKUP(E147,'[1]Stone Column Progress'!$C$6:$K$205,8,0)</f>
        <v>223</v>
      </c>
      <c r="T147" s="95">
        <v>45670</v>
      </c>
      <c r="U147" s="95">
        <v>45676</v>
      </c>
      <c r="V147" s="117"/>
      <c r="W147" s="95">
        <v>45682</v>
      </c>
      <c r="X147" s="95">
        <v>45744</v>
      </c>
      <c r="Y147" s="119">
        <f t="shared" si="148"/>
        <v>63</v>
      </c>
      <c r="Z147" s="591"/>
      <c r="AA147" s="155"/>
      <c r="AB147" s="95"/>
      <c r="AC147" s="95"/>
      <c r="AD147" s="128"/>
      <c r="AE147" s="95"/>
      <c r="AF147" s="95"/>
      <c r="AG147" s="588"/>
      <c r="AH147" s="116">
        <v>45688</v>
      </c>
      <c r="AI147" s="95">
        <f t="shared" si="203"/>
        <v>45689</v>
      </c>
      <c r="AJ147" s="117"/>
      <c r="AK147" s="95">
        <v>45746</v>
      </c>
      <c r="AL147" s="95">
        <v>45747</v>
      </c>
      <c r="AM147" s="119">
        <f t="shared" si="149"/>
        <v>2</v>
      </c>
      <c r="AN147" s="588"/>
      <c r="AO147" s="158">
        <f t="shared" si="204"/>
        <v>45690</v>
      </c>
      <c r="AP147" s="130">
        <f t="shared" si="205"/>
        <v>45691</v>
      </c>
      <c r="AQ147" s="130"/>
      <c r="AR147" s="130">
        <v>45748</v>
      </c>
      <c r="AS147" s="130">
        <v>45749</v>
      </c>
      <c r="AT147" s="119">
        <f t="shared" si="150"/>
        <v>2</v>
      </c>
      <c r="AU147" s="588"/>
      <c r="AV147" s="116">
        <f t="shared" si="206"/>
        <v>45692</v>
      </c>
      <c r="AW147" s="95">
        <f t="shared" si="207"/>
        <v>45692</v>
      </c>
      <c r="AX147" s="128"/>
      <c r="AY147" s="130">
        <v>45749</v>
      </c>
      <c r="AZ147" s="130">
        <v>45749</v>
      </c>
      <c r="BA147" s="119">
        <f t="shared" si="151"/>
        <v>1</v>
      </c>
      <c r="BB147" s="146"/>
      <c r="BC147" s="155">
        <f t="shared" si="208"/>
        <v>45693</v>
      </c>
      <c r="BD147" s="95">
        <f t="shared" si="209"/>
        <v>45694</v>
      </c>
      <c r="BE147" s="95"/>
      <c r="BF147" s="95">
        <v>45750</v>
      </c>
      <c r="BG147" s="95">
        <v>45750</v>
      </c>
      <c r="BH147" s="119">
        <f t="shared" si="152"/>
        <v>1</v>
      </c>
      <c r="BI147" s="588"/>
      <c r="BJ147" s="116">
        <f t="shared" si="210"/>
        <v>45695</v>
      </c>
      <c r="BK147" s="95">
        <f t="shared" si="211"/>
        <v>45702</v>
      </c>
      <c r="BL147" s="95"/>
      <c r="BM147" s="95">
        <v>45750</v>
      </c>
      <c r="BN147" s="95">
        <v>45756</v>
      </c>
      <c r="BO147" s="119">
        <f t="shared" si="153"/>
        <v>7</v>
      </c>
      <c r="BP147" s="588"/>
      <c r="BQ147" s="116">
        <f t="shared" si="212"/>
        <v>45703</v>
      </c>
      <c r="BR147" s="95">
        <f t="shared" si="213"/>
        <v>45704</v>
      </c>
      <c r="BS147" s="95"/>
      <c r="BT147" s="95">
        <v>45757</v>
      </c>
      <c r="BU147" s="95">
        <v>45758</v>
      </c>
      <c r="BV147" s="119">
        <f t="shared" si="171"/>
        <v>2</v>
      </c>
      <c r="BW147" s="119">
        <f t="shared" si="154"/>
        <v>13</v>
      </c>
      <c r="BX147" s="588"/>
      <c r="BY147" s="116">
        <f t="shared" si="214"/>
        <v>45706</v>
      </c>
      <c r="BZ147" s="95">
        <f t="shared" si="215"/>
        <v>45713</v>
      </c>
      <c r="CA147" s="151"/>
      <c r="CB147" s="95">
        <v>45761</v>
      </c>
      <c r="CC147" s="95">
        <v>45910</v>
      </c>
      <c r="CD147" s="119">
        <f t="shared" si="155"/>
        <v>150</v>
      </c>
      <c r="CE147" s="588"/>
      <c r="CF147" s="116">
        <f t="shared" si="216"/>
        <v>45706</v>
      </c>
      <c r="CG147" s="95">
        <f t="shared" si="216"/>
        <v>45713</v>
      </c>
      <c r="CH147" s="95"/>
      <c r="CI147" s="95">
        <v>45763</v>
      </c>
      <c r="CJ147" s="95">
        <v>45763</v>
      </c>
      <c r="CK147" s="119">
        <f t="shared" si="156"/>
        <v>1</v>
      </c>
      <c r="CL147" s="119"/>
      <c r="CM147" s="119"/>
      <c r="CN147" s="588"/>
      <c r="CO147" s="116">
        <f t="shared" si="217"/>
        <v>45699</v>
      </c>
      <c r="CP147" s="95">
        <f t="shared" si="218"/>
        <v>45716</v>
      </c>
      <c r="CQ147" s="128"/>
      <c r="CR147" s="95">
        <v>45747</v>
      </c>
      <c r="CS147" s="95">
        <v>45791</v>
      </c>
      <c r="CT147" s="119">
        <f t="shared" si="157"/>
        <v>45</v>
      </c>
      <c r="CU147" s="588"/>
      <c r="CV147" s="116">
        <v>45676</v>
      </c>
      <c r="CW147" s="95">
        <v>45682</v>
      </c>
      <c r="CX147" s="128"/>
      <c r="CY147" s="95">
        <v>45792</v>
      </c>
      <c r="CZ147" s="95">
        <v>45838</v>
      </c>
      <c r="DA147" s="119">
        <f t="shared" si="158"/>
        <v>47</v>
      </c>
      <c r="DB147" s="588"/>
      <c r="DC147" s="116">
        <v>45665</v>
      </c>
      <c r="DD147" s="95">
        <v>45670</v>
      </c>
      <c r="DE147" s="128"/>
      <c r="DF147" s="95">
        <v>45850</v>
      </c>
      <c r="DG147" s="95">
        <v>45869</v>
      </c>
      <c r="DH147" s="119">
        <f t="shared" si="159"/>
        <v>20</v>
      </c>
      <c r="DI147" s="146"/>
      <c r="DJ147" s="156" t="str">
        <f>_xlfn.XLOOKUP(E147,[1]CranePad!$D$4:$D$203,[1]CranePad!$E$4:$E$203,0,0,1)</f>
        <v>Adani (Self Resue)</v>
      </c>
      <c r="DK147" s="155">
        <v>45671</v>
      </c>
      <c r="DL147" s="95">
        <v>45677</v>
      </c>
      <c r="DM147" s="95"/>
      <c r="DN147" s="95">
        <v>45810</v>
      </c>
      <c r="DO147" s="95">
        <v>45869</v>
      </c>
      <c r="DP147" s="119">
        <f t="shared" si="160"/>
        <v>60</v>
      </c>
      <c r="DQ147" s="588"/>
      <c r="DR147" s="123">
        <v>45684</v>
      </c>
      <c r="DS147" s="124">
        <f t="shared" si="219"/>
        <v>45691</v>
      </c>
      <c r="DT147" s="124"/>
      <c r="DU147" s="124">
        <v>45872</v>
      </c>
      <c r="DV147" s="124">
        <v>45889</v>
      </c>
      <c r="DW147" s="119">
        <f t="shared" si="161"/>
        <v>18</v>
      </c>
      <c r="DX147" s="588"/>
      <c r="DY147" s="123">
        <f t="shared" si="220"/>
        <v>45718</v>
      </c>
      <c r="DZ147" s="124">
        <f t="shared" si="221"/>
        <v>45726</v>
      </c>
      <c r="EA147" s="124"/>
      <c r="EB147" s="124">
        <v>45822</v>
      </c>
      <c r="EC147" s="124">
        <v>45910</v>
      </c>
      <c r="ED147" s="119">
        <f t="shared" si="162"/>
        <v>89</v>
      </c>
      <c r="EE147" s="588"/>
      <c r="EF147" s="123">
        <f t="shared" si="222"/>
        <v>45693</v>
      </c>
      <c r="EG147" s="124">
        <f t="shared" si="223"/>
        <v>45698</v>
      </c>
      <c r="EH147" s="124"/>
      <c r="EI147" s="124">
        <v>45891</v>
      </c>
      <c r="EJ147" s="124">
        <v>45900</v>
      </c>
      <c r="EK147" s="119">
        <f t="shared" si="163"/>
        <v>10</v>
      </c>
      <c r="EL147" s="588"/>
      <c r="EM147" s="116">
        <f t="shared" si="224"/>
        <v>45699</v>
      </c>
      <c r="EN147" s="95">
        <f t="shared" si="225"/>
        <v>45702</v>
      </c>
      <c r="EO147" s="95"/>
      <c r="EP147" s="95">
        <v>45901</v>
      </c>
      <c r="EQ147" s="95">
        <v>45902</v>
      </c>
      <c r="ER147" s="119">
        <f t="shared" si="164"/>
        <v>2</v>
      </c>
      <c r="ES147" s="588"/>
      <c r="ET147" s="116">
        <f t="shared" si="226"/>
        <v>45728</v>
      </c>
      <c r="EU147" s="95">
        <f t="shared" si="227"/>
        <v>45730</v>
      </c>
      <c r="EV147" s="95"/>
      <c r="EW147" s="95">
        <v>45910</v>
      </c>
      <c r="EX147" s="95">
        <v>45910</v>
      </c>
      <c r="EY147" s="119">
        <f t="shared" si="165"/>
        <v>1</v>
      </c>
      <c r="EZ147" s="588"/>
      <c r="FA147" s="116">
        <f t="shared" si="228"/>
        <v>45674</v>
      </c>
      <c r="FB147" s="95">
        <f t="shared" si="229"/>
        <v>45681</v>
      </c>
      <c r="FC147" s="95"/>
      <c r="FD147" s="95">
        <v>45695</v>
      </c>
      <c r="FE147" s="95">
        <v>45741</v>
      </c>
      <c r="FF147" s="119">
        <f t="shared" si="166"/>
        <v>47</v>
      </c>
      <c r="FG147" s="588"/>
      <c r="FH147" s="116">
        <v>45696</v>
      </c>
      <c r="FI147" s="95">
        <f t="shared" si="71"/>
        <v>45711</v>
      </c>
      <c r="FJ147" s="95"/>
      <c r="FK147" s="95">
        <v>45808</v>
      </c>
      <c r="FL147" s="95">
        <v>45836</v>
      </c>
      <c r="FM147" s="119">
        <f t="shared" si="167"/>
        <v>29</v>
      </c>
      <c r="FN147" s="146"/>
      <c r="FO147" s="155">
        <f t="shared" si="172"/>
        <v>45730</v>
      </c>
      <c r="FP147" s="95">
        <f t="shared" si="173"/>
        <v>45733</v>
      </c>
      <c r="FQ147" s="128"/>
      <c r="FR147" s="95">
        <v>45919</v>
      </c>
      <c r="FS147" s="95">
        <v>45920</v>
      </c>
      <c r="FT147" s="119">
        <f t="shared" si="168"/>
        <v>2</v>
      </c>
      <c r="FU147" s="588"/>
      <c r="FV147" s="116">
        <f t="shared" si="174"/>
        <v>45733</v>
      </c>
      <c r="FW147" s="95">
        <f t="shared" si="175"/>
        <v>45734</v>
      </c>
      <c r="FX147" s="128"/>
      <c r="FY147" s="95">
        <v>45926</v>
      </c>
      <c r="FZ147" s="95">
        <v>45930</v>
      </c>
      <c r="GA147" s="119">
        <f t="shared" si="169"/>
        <v>5</v>
      </c>
      <c r="GB147" s="588"/>
      <c r="GC147" s="436"/>
      <c r="GD147" s="122"/>
      <c r="GE147" s="572">
        <v>45717</v>
      </c>
    </row>
    <row r="148" spans="1:187" ht="16.5" customHeight="1" x14ac:dyDescent="0.25">
      <c r="A148" s="564" t="s">
        <v>416</v>
      </c>
      <c r="B148" s="73">
        <f t="shared" si="170"/>
        <v>144</v>
      </c>
      <c r="C148" s="75" t="s">
        <v>33</v>
      </c>
      <c r="D148" s="75" t="s">
        <v>206</v>
      </c>
      <c r="E148" s="73" t="s">
        <v>1973</v>
      </c>
      <c r="F148" s="565" t="s">
        <v>2160</v>
      </c>
      <c r="G148" s="167" t="s">
        <v>2243</v>
      </c>
      <c r="H148" s="566" t="str">
        <f>VLOOKUP('200WTG PH-II'!E148,'[1]Stone Column Progress'!$C$6:$D$205,2,0)</f>
        <v>Menard</v>
      </c>
      <c r="I148" s="574" t="s">
        <v>390</v>
      </c>
      <c r="J148" s="568">
        <v>540564</v>
      </c>
      <c r="K148" s="569">
        <v>2674640</v>
      </c>
      <c r="L148" s="116">
        <v>45403</v>
      </c>
      <c r="M148" s="95">
        <v>45410</v>
      </c>
      <c r="N148" s="128"/>
      <c r="O148" s="95">
        <v>45403</v>
      </c>
      <c r="P148" s="95">
        <v>45410</v>
      </c>
      <c r="Q148" s="588"/>
      <c r="R148" s="118">
        <f>VLOOKUP(E148,'[1]Stone Column Progress'!$C$6:$K$205,6,0)</f>
        <v>223</v>
      </c>
      <c r="S148" s="73">
        <f>VLOOKUP(E148,'[1]Stone Column Progress'!$C$6:$K$205,8,0)</f>
        <v>223</v>
      </c>
      <c r="T148" s="95">
        <v>45669</v>
      </c>
      <c r="U148" s="95">
        <v>45677</v>
      </c>
      <c r="V148" s="117"/>
      <c r="W148" s="95">
        <v>45684</v>
      </c>
      <c r="X148" s="95">
        <v>45699</v>
      </c>
      <c r="Y148" s="119">
        <f t="shared" si="148"/>
        <v>16</v>
      </c>
      <c r="Z148" s="146"/>
      <c r="AA148" s="122"/>
      <c r="AB148" s="95"/>
      <c r="AC148" s="95"/>
      <c r="AD148" s="128"/>
      <c r="AE148" s="95"/>
      <c r="AF148" s="95"/>
      <c r="AG148" s="588"/>
      <c r="AH148" s="116">
        <v>45690</v>
      </c>
      <c r="AI148" s="95">
        <f t="shared" si="203"/>
        <v>45691</v>
      </c>
      <c r="AJ148" s="117"/>
      <c r="AK148" s="95">
        <v>45702</v>
      </c>
      <c r="AL148" s="95">
        <v>45703</v>
      </c>
      <c r="AM148" s="119">
        <f t="shared" si="149"/>
        <v>2</v>
      </c>
      <c r="AN148" s="588"/>
      <c r="AO148" s="158">
        <f t="shared" si="204"/>
        <v>45692</v>
      </c>
      <c r="AP148" s="130">
        <f t="shared" si="205"/>
        <v>45693</v>
      </c>
      <c r="AQ148" s="130"/>
      <c r="AR148" s="130">
        <v>45703</v>
      </c>
      <c r="AS148" s="130">
        <v>45704</v>
      </c>
      <c r="AT148" s="119">
        <f t="shared" si="150"/>
        <v>2</v>
      </c>
      <c r="AU148" s="588"/>
      <c r="AV148" s="116">
        <f t="shared" si="206"/>
        <v>45694</v>
      </c>
      <c r="AW148" s="95">
        <f t="shared" si="207"/>
        <v>45694</v>
      </c>
      <c r="AX148" s="128"/>
      <c r="AY148" s="130">
        <v>45704</v>
      </c>
      <c r="AZ148" s="130">
        <v>45704</v>
      </c>
      <c r="BA148" s="119">
        <f t="shared" si="151"/>
        <v>1</v>
      </c>
      <c r="BB148" s="146"/>
      <c r="BC148" s="155">
        <f t="shared" si="208"/>
        <v>45695</v>
      </c>
      <c r="BD148" s="95">
        <f t="shared" si="209"/>
        <v>45696</v>
      </c>
      <c r="BE148" s="95"/>
      <c r="BF148" s="95">
        <v>45706</v>
      </c>
      <c r="BG148" s="95">
        <v>45706</v>
      </c>
      <c r="BH148" s="119">
        <f t="shared" si="152"/>
        <v>1</v>
      </c>
      <c r="BI148" s="588"/>
      <c r="BJ148" s="116">
        <f t="shared" si="210"/>
        <v>45697</v>
      </c>
      <c r="BK148" s="95">
        <f t="shared" si="211"/>
        <v>45704</v>
      </c>
      <c r="BL148" s="95"/>
      <c r="BM148" s="95">
        <v>45706</v>
      </c>
      <c r="BN148" s="95">
        <v>45710</v>
      </c>
      <c r="BO148" s="119">
        <f t="shared" si="153"/>
        <v>5</v>
      </c>
      <c r="BP148" s="588"/>
      <c r="BQ148" s="116">
        <f t="shared" si="212"/>
        <v>45705</v>
      </c>
      <c r="BR148" s="95">
        <f t="shared" si="213"/>
        <v>45706</v>
      </c>
      <c r="BS148" s="95"/>
      <c r="BT148" s="95">
        <v>45710</v>
      </c>
      <c r="BU148" s="95">
        <v>45711</v>
      </c>
      <c r="BV148" s="119">
        <f t="shared" si="171"/>
        <v>2</v>
      </c>
      <c r="BW148" s="119">
        <f t="shared" si="154"/>
        <v>10</v>
      </c>
      <c r="BX148" s="588"/>
      <c r="BY148" s="116">
        <f t="shared" si="214"/>
        <v>45708</v>
      </c>
      <c r="BZ148" s="95">
        <f t="shared" si="215"/>
        <v>45715</v>
      </c>
      <c r="CA148" s="151"/>
      <c r="CB148" s="95">
        <v>45736</v>
      </c>
      <c r="CC148" s="95">
        <v>45855</v>
      </c>
      <c r="CD148" s="119">
        <f t="shared" si="155"/>
        <v>120</v>
      </c>
      <c r="CE148" s="588"/>
      <c r="CF148" s="116">
        <f t="shared" si="216"/>
        <v>45708</v>
      </c>
      <c r="CG148" s="95">
        <f t="shared" si="216"/>
        <v>45715</v>
      </c>
      <c r="CH148" s="95"/>
      <c r="CI148" s="95">
        <v>45715</v>
      </c>
      <c r="CJ148" s="95">
        <v>45715</v>
      </c>
      <c r="CK148" s="119">
        <f t="shared" si="156"/>
        <v>1</v>
      </c>
      <c r="CL148" s="119"/>
      <c r="CM148" s="119"/>
      <c r="CN148" s="588"/>
      <c r="CO148" s="116">
        <f t="shared" si="217"/>
        <v>45701</v>
      </c>
      <c r="CP148" s="95">
        <f t="shared" si="218"/>
        <v>45718</v>
      </c>
      <c r="CQ148" s="128"/>
      <c r="CR148" s="95">
        <v>45711</v>
      </c>
      <c r="CS148" s="95">
        <v>45782</v>
      </c>
      <c r="CT148" s="119">
        <f t="shared" si="157"/>
        <v>72</v>
      </c>
      <c r="CU148" s="588"/>
      <c r="CV148" s="116">
        <v>45676</v>
      </c>
      <c r="CW148" s="95">
        <v>45682</v>
      </c>
      <c r="CX148" s="128"/>
      <c r="CY148" s="95">
        <v>45736</v>
      </c>
      <c r="CZ148" s="95">
        <v>45754</v>
      </c>
      <c r="DA148" s="119">
        <f t="shared" si="158"/>
        <v>19</v>
      </c>
      <c r="DB148" s="588"/>
      <c r="DC148" s="116">
        <v>45665</v>
      </c>
      <c r="DD148" s="95">
        <v>45670</v>
      </c>
      <c r="DE148" s="128"/>
      <c r="DF148" s="95">
        <v>45758</v>
      </c>
      <c r="DG148" s="95">
        <v>45776</v>
      </c>
      <c r="DH148" s="119">
        <f t="shared" si="159"/>
        <v>19</v>
      </c>
      <c r="DI148" s="146"/>
      <c r="DJ148" s="156" t="str">
        <f>_xlfn.XLOOKUP(E148,[1]CranePad!$D$4:$D$203,[1]CranePad!$E$4:$E$203,0,0,1)</f>
        <v>HARSH (Reuse)</v>
      </c>
      <c r="DK148" s="155">
        <v>45671</v>
      </c>
      <c r="DL148" s="95">
        <v>45677</v>
      </c>
      <c r="DM148" s="95"/>
      <c r="DN148" s="95">
        <v>45758</v>
      </c>
      <c r="DO148" s="95">
        <v>45776</v>
      </c>
      <c r="DP148" s="119">
        <f t="shared" si="160"/>
        <v>19</v>
      </c>
      <c r="DQ148" s="588"/>
      <c r="DR148" s="123">
        <v>45684</v>
      </c>
      <c r="DS148" s="124">
        <f t="shared" si="219"/>
        <v>45691</v>
      </c>
      <c r="DT148" s="124"/>
      <c r="DU148" s="124">
        <v>45860</v>
      </c>
      <c r="DV148" s="124">
        <v>45876</v>
      </c>
      <c r="DW148" s="119">
        <f t="shared" si="161"/>
        <v>17</v>
      </c>
      <c r="DX148" s="588"/>
      <c r="DY148" s="123">
        <f t="shared" si="220"/>
        <v>45720</v>
      </c>
      <c r="DZ148" s="124">
        <f t="shared" si="221"/>
        <v>45728</v>
      </c>
      <c r="EA148" s="124"/>
      <c r="EB148" s="124">
        <v>45808</v>
      </c>
      <c r="EC148" s="124">
        <v>45826</v>
      </c>
      <c r="ED148" s="119">
        <f t="shared" si="162"/>
        <v>19</v>
      </c>
      <c r="EE148" s="588"/>
      <c r="EF148" s="123">
        <f t="shared" si="222"/>
        <v>45693</v>
      </c>
      <c r="EG148" s="124">
        <f t="shared" si="223"/>
        <v>45698</v>
      </c>
      <c r="EH148" s="124"/>
      <c r="EI148" s="124">
        <v>45879</v>
      </c>
      <c r="EJ148" s="124">
        <v>45889</v>
      </c>
      <c r="EK148" s="119">
        <f t="shared" si="163"/>
        <v>11</v>
      </c>
      <c r="EL148" s="588"/>
      <c r="EM148" s="116">
        <f t="shared" si="224"/>
        <v>45699</v>
      </c>
      <c r="EN148" s="95">
        <f t="shared" si="225"/>
        <v>45702</v>
      </c>
      <c r="EO148" s="95"/>
      <c r="EP148" s="95">
        <v>45890</v>
      </c>
      <c r="EQ148" s="95">
        <v>45900</v>
      </c>
      <c r="ER148" s="119">
        <f t="shared" si="164"/>
        <v>11</v>
      </c>
      <c r="ES148" s="588"/>
      <c r="ET148" s="116">
        <f t="shared" si="226"/>
        <v>45730</v>
      </c>
      <c r="EU148" s="95">
        <f t="shared" si="227"/>
        <v>45732</v>
      </c>
      <c r="EV148" s="95"/>
      <c r="EW148" s="95">
        <v>45821</v>
      </c>
      <c r="EX148" s="95">
        <v>45821</v>
      </c>
      <c r="EY148" s="119">
        <f t="shared" si="165"/>
        <v>1</v>
      </c>
      <c r="EZ148" s="588"/>
      <c r="FA148" s="116">
        <f t="shared" si="228"/>
        <v>45674</v>
      </c>
      <c r="FB148" s="95">
        <f t="shared" si="229"/>
        <v>45681</v>
      </c>
      <c r="FC148" s="95"/>
      <c r="FD148" s="95">
        <v>45694</v>
      </c>
      <c r="FE148" s="95">
        <v>45744</v>
      </c>
      <c r="FF148" s="119">
        <f t="shared" si="166"/>
        <v>51</v>
      </c>
      <c r="FG148" s="588"/>
      <c r="FH148" s="116">
        <v>45696</v>
      </c>
      <c r="FI148" s="95">
        <f t="shared" ref="FI148:FI204" si="230">FH148+15</f>
        <v>45711</v>
      </c>
      <c r="FJ148" s="95"/>
      <c r="FK148" s="95">
        <v>45808</v>
      </c>
      <c r="FL148" s="95">
        <v>45836</v>
      </c>
      <c r="FM148" s="119">
        <f t="shared" si="167"/>
        <v>29</v>
      </c>
      <c r="FN148" s="146"/>
      <c r="FO148" s="155">
        <f t="shared" si="172"/>
        <v>45732</v>
      </c>
      <c r="FP148" s="95">
        <f t="shared" si="173"/>
        <v>45735</v>
      </c>
      <c r="FQ148" s="128"/>
      <c r="FR148" s="95">
        <v>45902</v>
      </c>
      <c r="FS148" s="95">
        <v>45920</v>
      </c>
      <c r="FT148" s="119">
        <f t="shared" si="168"/>
        <v>19</v>
      </c>
      <c r="FU148" s="588"/>
      <c r="FV148" s="116">
        <f t="shared" si="174"/>
        <v>45735</v>
      </c>
      <c r="FW148" s="95">
        <f t="shared" si="175"/>
        <v>45736</v>
      </c>
      <c r="FX148" s="128"/>
      <c r="FY148" s="95">
        <v>45926</v>
      </c>
      <c r="FZ148" s="95">
        <v>45930</v>
      </c>
      <c r="GA148" s="119">
        <f t="shared" si="169"/>
        <v>5</v>
      </c>
      <c r="GB148" s="588"/>
      <c r="GC148" s="436"/>
      <c r="GD148" s="122"/>
      <c r="GE148" s="572">
        <v>45717</v>
      </c>
    </row>
    <row r="149" spans="1:187" ht="16.5" customHeight="1" x14ac:dyDescent="0.25">
      <c r="A149" s="564" t="s">
        <v>398</v>
      </c>
      <c r="B149" s="73">
        <f t="shared" si="170"/>
        <v>145</v>
      </c>
      <c r="C149" s="75" t="s">
        <v>33</v>
      </c>
      <c r="D149" s="75" t="s">
        <v>206</v>
      </c>
      <c r="E149" s="73" t="s">
        <v>1974</v>
      </c>
      <c r="F149" s="565" t="s">
        <v>2160</v>
      </c>
      <c r="G149" s="167" t="s">
        <v>2270</v>
      </c>
      <c r="H149" s="566" t="str">
        <f>VLOOKUP('200WTG PH-II'!E149,'[1]Stone Column Progress'!$C$6:$D$205,2,0)</f>
        <v>Bauer</v>
      </c>
      <c r="I149" s="574" t="s">
        <v>390</v>
      </c>
      <c r="J149" s="568">
        <v>541405</v>
      </c>
      <c r="K149" s="569">
        <v>2674336</v>
      </c>
      <c r="L149" s="116">
        <v>45401</v>
      </c>
      <c r="M149" s="95">
        <v>45410</v>
      </c>
      <c r="N149" s="128"/>
      <c r="O149" s="95">
        <v>45401</v>
      </c>
      <c r="P149" s="95">
        <v>45410</v>
      </c>
      <c r="Q149" s="588"/>
      <c r="R149" s="118">
        <f>VLOOKUP(E149,'[1]Stone Column Progress'!$C$6:$K$205,6,0)</f>
        <v>253</v>
      </c>
      <c r="S149" s="73">
        <f>VLOOKUP(E149,'[1]Stone Column Progress'!$C$6:$K$205,8,0)</f>
        <v>253</v>
      </c>
      <c r="T149" s="95">
        <v>45673</v>
      </c>
      <c r="U149" s="95">
        <v>45680</v>
      </c>
      <c r="V149" s="117"/>
      <c r="W149" s="95">
        <v>45710</v>
      </c>
      <c r="X149" s="95">
        <v>45718</v>
      </c>
      <c r="Y149" s="119">
        <f t="shared" si="148"/>
        <v>9</v>
      </c>
      <c r="Z149" s="146"/>
      <c r="AA149" s="122"/>
      <c r="AB149" s="95"/>
      <c r="AC149" s="95"/>
      <c r="AD149" s="128"/>
      <c r="AE149" s="95"/>
      <c r="AF149" s="95"/>
      <c r="AG149" s="588"/>
      <c r="AH149" s="116">
        <v>45691</v>
      </c>
      <c r="AI149" s="95">
        <f t="shared" si="203"/>
        <v>45692</v>
      </c>
      <c r="AJ149" s="117"/>
      <c r="AK149" s="95">
        <v>45722</v>
      </c>
      <c r="AL149" s="95">
        <v>45726</v>
      </c>
      <c r="AM149" s="119">
        <f t="shared" si="149"/>
        <v>5</v>
      </c>
      <c r="AN149" s="588"/>
      <c r="AO149" s="158">
        <f t="shared" si="204"/>
        <v>45693</v>
      </c>
      <c r="AP149" s="130">
        <f t="shared" si="205"/>
        <v>45694</v>
      </c>
      <c r="AQ149" s="130"/>
      <c r="AR149" s="130">
        <v>45726</v>
      </c>
      <c r="AS149" s="130">
        <v>45727</v>
      </c>
      <c r="AT149" s="119">
        <f t="shared" si="150"/>
        <v>2</v>
      </c>
      <c r="AU149" s="588"/>
      <c r="AV149" s="116">
        <f t="shared" si="206"/>
        <v>45695</v>
      </c>
      <c r="AW149" s="95">
        <f t="shared" si="207"/>
        <v>45695</v>
      </c>
      <c r="AX149" s="128"/>
      <c r="AY149" s="130">
        <v>45728</v>
      </c>
      <c r="AZ149" s="130">
        <v>45728</v>
      </c>
      <c r="BA149" s="119">
        <f t="shared" si="151"/>
        <v>1</v>
      </c>
      <c r="BB149" s="146"/>
      <c r="BC149" s="155">
        <f t="shared" si="208"/>
        <v>45696</v>
      </c>
      <c r="BD149" s="95">
        <f t="shared" si="209"/>
        <v>45697</v>
      </c>
      <c r="BE149" s="95"/>
      <c r="BF149" s="95">
        <v>45731</v>
      </c>
      <c r="BG149" s="95">
        <v>45731</v>
      </c>
      <c r="BH149" s="119">
        <f t="shared" si="152"/>
        <v>1</v>
      </c>
      <c r="BI149" s="588"/>
      <c r="BJ149" s="116">
        <f t="shared" si="210"/>
        <v>45698</v>
      </c>
      <c r="BK149" s="95">
        <f t="shared" si="211"/>
        <v>45705</v>
      </c>
      <c r="BL149" s="95"/>
      <c r="BM149" s="95">
        <v>45732</v>
      </c>
      <c r="BN149" s="95">
        <v>45739</v>
      </c>
      <c r="BO149" s="119">
        <f t="shared" si="153"/>
        <v>8</v>
      </c>
      <c r="BP149" s="588"/>
      <c r="BQ149" s="116">
        <f t="shared" si="212"/>
        <v>45706</v>
      </c>
      <c r="BR149" s="95">
        <f t="shared" si="213"/>
        <v>45707</v>
      </c>
      <c r="BS149" s="95"/>
      <c r="BT149" s="95">
        <v>45739</v>
      </c>
      <c r="BU149" s="95">
        <v>45740</v>
      </c>
      <c r="BV149" s="119">
        <f t="shared" si="171"/>
        <v>2</v>
      </c>
      <c r="BW149" s="119">
        <f t="shared" si="154"/>
        <v>19</v>
      </c>
      <c r="BX149" s="588"/>
      <c r="BY149" s="116">
        <f t="shared" si="214"/>
        <v>45709</v>
      </c>
      <c r="BZ149" s="95">
        <f t="shared" si="215"/>
        <v>45716</v>
      </c>
      <c r="CA149" s="151"/>
      <c r="CB149" s="95">
        <v>45745</v>
      </c>
      <c r="CC149" s="95">
        <v>45854</v>
      </c>
      <c r="CD149" s="119">
        <f t="shared" si="155"/>
        <v>110</v>
      </c>
      <c r="CE149" s="588"/>
      <c r="CF149" s="116">
        <f t="shared" si="216"/>
        <v>45709</v>
      </c>
      <c r="CG149" s="95">
        <f t="shared" si="216"/>
        <v>45716</v>
      </c>
      <c r="CH149" s="95"/>
      <c r="CI149" s="95">
        <v>45746</v>
      </c>
      <c r="CJ149" s="95">
        <v>45746</v>
      </c>
      <c r="CK149" s="119">
        <f t="shared" si="156"/>
        <v>1</v>
      </c>
      <c r="CL149" s="119"/>
      <c r="CM149" s="119"/>
      <c r="CN149" s="588"/>
      <c r="CO149" s="116">
        <f t="shared" si="217"/>
        <v>45702</v>
      </c>
      <c r="CP149" s="95">
        <f t="shared" si="218"/>
        <v>45719</v>
      </c>
      <c r="CQ149" s="128"/>
      <c r="CR149" s="95">
        <v>45747</v>
      </c>
      <c r="CS149" s="95">
        <v>45782</v>
      </c>
      <c r="CT149" s="119">
        <f t="shared" si="157"/>
        <v>36</v>
      </c>
      <c r="CU149" s="588"/>
      <c r="CV149" s="116">
        <v>45677</v>
      </c>
      <c r="CW149" s="95">
        <v>45683</v>
      </c>
      <c r="CX149" s="128"/>
      <c r="CY149" s="95">
        <v>45779</v>
      </c>
      <c r="CZ149" s="95">
        <v>45793</v>
      </c>
      <c r="DA149" s="119">
        <f t="shared" si="158"/>
        <v>15</v>
      </c>
      <c r="DB149" s="588"/>
      <c r="DC149" s="116">
        <v>45666</v>
      </c>
      <c r="DD149" s="95">
        <v>45671</v>
      </c>
      <c r="DE149" s="128"/>
      <c r="DF149" s="95">
        <v>45797</v>
      </c>
      <c r="DG149" s="95">
        <v>45828</v>
      </c>
      <c r="DH149" s="119">
        <f t="shared" si="159"/>
        <v>32</v>
      </c>
      <c r="DI149" s="146"/>
      <c r="DJ149" s="156" t="str">
        <f>_xlfn.XLOOKUP(E149,[1]CranePad!$D$4:$D$203,[1]CranePad!$E$4:$E$203,0,0,1)</f>
        <v>GP</v>
      </c>
      <c r="DK149" s="155">
        <v>45672</v>
      </c>
      <c r="DL149" s="95">
        <v>45678</v>
      </c>
      <c r="DM149" s="95"/>
      <c r="DN149" s="95">
        <v>45795</v>
      </c>
      <c r="DO149" s="95">
        <v>45828</v>
      </c>
      <c r="DP149" s="119">
        <f t="shared" si="160"/>
        <v>34</v>
      </c>
      <c r="DQ149" s="588"/>
      <c r="DR149" s="123">
        <v>45685</v>
      </c>
      <c r="DS149" s="124">
        <f t="shared" si="219"/>
        <v>45692</v>
      </c>
      <c r="DT149" s="124"/>
      <c r="DU149" s="124">
        <v>45867</v>
      </c>
      <c r="DV149" s="124">
        <v>45884</v>
      </c>
      <c r="DW149" s="119">
        <f t="shared" si="161"/>
        <v>18</v>
      </c>
      <c r="DX149" s="588"/>
      <c r="DY149" s="123">
        <f t="shared" si="220"/>
        <v>45721</v>
      </c>
      <c r="DZ149" s="124">
        <f t="shared" si="221"/>
        <v>45729</v>
      </c>
      <c r="EA149" s="124"/>
      <c r="EB149" s="124">
        <v>45880</v>
      </c>
      <c r="EC149" s="124">
        <v>45933</v>
      </c>
      <c r="ED149" s="119">
        <f t="shared" si="162"/>
        <v>54</v>
      </c>
      <c r="EE149" s="588"/>
      <c r="EF149" s="123">
        <f t="shared" si="222"/>
        <v>45694</v>
      </c>
      <c r="EG149" s="124">
        <f t="shared" si="223"/>
        <v>45699</v>
      </c>
      <c r="EH149" s="124"/>
      <c r="EI149" s="124">
        <v>45888</v>
      </c>
      <c r="EJ149" s="124">
        <v>45897</v>
      </c>
      <c r="EK149" s="119">
        <f t="shared" si="163"/>
        <v>10</v>
      </c>
      <c r="EL149" s="588"/>
      <c r="EM149" s="116">
        <f t="shared" si="224"/>
        <v>45700</v>
      </c>
      <c r="EN149" s="95">
        <f t="shared" si="225"/>
        <v>45703</v>
      </c>
      <c r="EO149" s="95"/>
      <c r="EP149" s="95">
        <v>45898</v>
      </c>
      <c r="EQ149" s="95">
        <v>45900</v>
      </c>
      <c r="ER149" s="119">
        <f t="shared" si="164"/>
        <v>3</v>
      </c>
      <c r="ES149" s="588"/>
      <c r="ET149" s="116">
        <f t="shared" si="226"/>
        <v>45731</v>
      </c>
      <c r="EU149" s="95">
        <f t="shared" si="227"/>
        <v>45733</v>
      </c>
      <c r="EV149" s="95"/>
      <c r="EW149" s="95">
        <v>45903</v>
      </c>
      <c r="EX149" s="95">
        <v>45903</v>
      </c>
      <c r="EY149" s="119">
        <f t="shared" si="165"/>
        <v>1</v>
      </c>
      <c r="EZ149" s="588"/>
      <c r="FA149" s="116">
        <f t="shared" si="228"/>
        <v>45675</v>
      </c>
      <c r="FB149" s="95">
        <f t="shared" si="229"/>
        <v>45682</v>
      </c>
      <c r="FC149" s="95"/>
      <c r="FD149" s="95">
        <v>45704</v>
      </c>
      <c r="FE149" s="95">
        <v>45772</v>
      </c>
      <c r="FF149" s="119">
        <f t="shared" si="166"/>
        <v>69</v>
      </c>
      <c r="FG149" s="588"/>
      <c r="FH149" s="116">
        <v>45696</v>
      </c>
      <c r="FI149" s="95">
        <f t="shared" si="230"/>
        <v>45711</v>
      </c>
      <c r="FJ149" s="95"/>
      <c r="FK149" s="95">
        <v>45808</v>
      </c>
      <c r="FL149" s="95">
        <v>45836</v>
      </c>
      <c r="FM149" s="119">
        <f t="shared" si="167"/>
        <v>29</v>
      </c>
      <c r="FN149" s="146"/>
      <c r="FO149" s="155">
        <f t="shared" si="172"/>
        <v>45733</v>
      </c>
      <c r="FP149" s="95">
        <f t="shared" si="173"/>
        <v>45736</v>
      </c>
      <c r="FQ149" s="128"/>
      <c r="FR149" s="95">
        <v>45935</v>
      </c>
      <c r="FS149" s="95">
        <v>45936</v>
      </c>
      <c r="FT149" s="119">
        <f t="shared" si="168"/>
        <v>2</v>
      </c>
      <c r="FU149" s="588"/>
      <c r="FV149" s="116">
        <f t="shared" si="174"/>
        <v>45736</v>
      </c>
      <c r="FW149" s="95">
        <f t="shared" si="175"/>
        <v>45737</v>
      </c>
      <c r="FX149" s="128"/>
      <c r="FY149" s="95">
        <v>45961</v>
      </c>
      <c r="FZ149" s="95">
        <v>45968</v>
      </c>
      <c r="GA149" s="119">
        <f t="shared" si="169"/>
        <v>8</v>
      </c>
      <c r="GB149" s="588"/>
      <c r="GC149" s="436"/>
      <c r="GD149" s="122"/>
      <c r="GE149" s="572">
        <v>45717</v>
      </c>
    </row>
    <row r="150" spans="1:187" ht="16.5" customHeight="1" x14ac:dyDescent="0.25">
      <c r="A150" s="564" t="s">
        <v>460</v>
      </c>
      <c r="B150" s="73">
        <f t="shared" si="170"/>
        <v>146</v>
      </c>
      <c r="C150" s="75" t="s">
        <v>33</v>
      </c>
      <c r="D150" s="75" t="s">
        <v>206</v>
      </c>
      <c r="E150" s="73" t="s">
        <v>1975</v>
      </c>
      <c r="F150" s="565" t="s">
        <v>2160</v>
      </c>
      <c r="G150" s="167" t="s">
        <v>2270</v>
      </c>
      <c r="H150" s="566" t="str">
        <f>VLOOKUP('200WTG PH-II'!E150,'[1]Stone Column Progress'!$C$6:$D$205,2,0)</f>
        <v>Sarita infra/Keller</v>
      </c>
      <c r="I150" s="574" t="s">
        <v>390</v>
      </c>
      <c r="J150" s="568">
        <v>542239</v>
      </c>
      <c r="K150" s="569">
        <v>2674071</v>
      </c>
      <c r="L150" s="116">
        <v>45402</v>
      </c>
      <c r="M150" s="95">
        <v>45410</v>
      </c>
      <c r="N150" s="128"/>
      <c r="O150" s="95">
        <v>45402</v>
      </c>
      <c r="P150" s="95">
        <v>45410</v>
      </c>
      <c r="Q150" s="588"/>
      <c r="R150" s="118">
        <f>VLOOKUP(E150,'[1]Stone Column Progress'!$C$6:$K$205,6,0)</f>
        <v>369</v>
      </c>
      <c r="S150" s="73">
        <f>VLOOKUP(E150,'[1]Stone Column Progress'!$C$6:$K$205,8,0)</f>
        <v>369</v>
      </c>
      <c r="T150" s="95">
        <v>45674</v>
      </c>
      <c r="U150" s="95">
        <v>45682</v>
      </c>
      <c r="V150" s="117"/>
      <c r="W150" s="95">
        <v>45688</v>
      </c>
      <c r="X150" s="95">
        <v>45721</v>
      </c>
      <c r="Y150" s="119">
        <f t="shared" si="148"/>
        <v>34</v>
      </c>
      <c r="Z150" s="552"/>
      <c r="AA150" s="155" t="s">
        <v>389</v>
      </c>
      <c r="AB150" s="95">
        <v>45684</v>
      </c>
      <c r="AC150" s="95">
        <v>45698</v>
      </c>
      <c r="AD150" s="117"/>
      <c r="AE150" s="95">
        <v>45741</v>
      </c>
      <c r="AF150" s="95">
        <v>45772</v>
      </c>
      <c r="AG150" s="588"/>
      <c r="AH150" s="116">
        <v>45692</v>
      </c>
      <c r="AI150" s="95">
        <f t="shared" si="203"/>
        <v>45693</v>
      </c>
      <c r="AJ150" s="117"/>
      <c r="AK150" s="95">
        <v>45830</v>
      </c>
      <c r="AL150" s="95">
        <v>45834</v>
      </c>
      <c r="AM150" s="119">
        <f t="shared" si="149"/>
        <v>5</v>
      </c>
      <c r="AN150" s="588"/>
      <c r="AO150" s="158">
        <f t="shared" si="204"/>
        <v>45694</v>
      </c>
      <c r="AP150" s="130">
        <f t="shared" si="205"/>
        <v>45695</v>
      </c>
      <c r="AQ150" s="130"/>
      <c r="AR150" s="130">
        <v>45852</v>
      </c>
      <c r="AS150" s="130">
        <v>45852</v>
      </c>
      <c r="AT150" s="119">
        <f t="shared" si="150"/>
        <v>1</v>
      </c>
      <c r="AU150" s="579" t="s">
        <v>2271</v>
      </c>
      <c r="AV150" s="116">
        <f t="shared" si="206"/>
        <v>45696</v>
      </c>
      <c r="AW150" s="95">
        <f t="shared" si="207"/>
        <v>45696</v>
      </c>
      <c r="AX150" s="128"/>
      <c r="AY150" s="130">
        <v>45854</v>
      </c>
      <c r="AZ150" s="130">
        <v>45854</v>
      </c>
      <c r="BA150" s="119">
        <f t="shared" si="151"/>
        <v>1</v>
      </c>
      <c r="BB150" s="146"/>
      <c r="BC150" s="155">
        <f t="shared" si="208"/>
        <v>45697</v>
      </c>
      <c r="BD150" s="95">
        <f t="shared" si="209"/>
        <v>45698</v>
      </c>
      <c r="BE150" s="95"/>
      <c r="BF150" s="95">
        <v>45855</v>
      </c>
      <c r="BG150" s="95">
        <v>45855</v>
      </c>
      <c r="BH150" s="119">
        <f t="shared" si="152"/>
        <v>1</v>
      </c>
      <c r="BI150" s="588"/>
      <c r="BJ150" s="116">
        <f t="shared" si="210"/>
        <v>45699</v>
      </c>
      <c r="BK150" s="95">
        <f t="shared" si="211"/>
        <v>45706</v>
      </c>
      <c r="BL150" s="95"/>
      <c r="BM150" s="95">
        <v>45856</v>
      </c>
      <c r="BN150" s="95">
        <v>45871</v>
      </c>
      <c r="BO150" s="119">
        <f t="shared" si="153"/>
        <v>16</v>
      </c>
      <c r="BP150" s="588"/>
      <c r="BQ150" s="116">
        <f t="shared" si="212"/>
        <v>45707</v>
      </c>
      <c r="BR150" s="95">
        <f t="shared" si="213"/>
        <v>45708</v>
      </c>
      <c r="BS150" s="95"/>
      <c r="BT150" s="95">
        <v>45872</v>
      </c>
      <c r="BU150" s="95">
        <v>45873</v>
      </c>
      <c r="BV150" s="119">
        <f t="shared" si="171"/>
        <v>2</v>
      </c>
      <c r="BW150" s="119">
        <f t="shared" si="154"/>
        <v>44</v>
      </c>
      <c r="BX150" s="588"/>
      <c r="BY150" s="116">
        <f t="shared" si="214"/>
        <v>45710</v>
      </c>
      <c r="BZ150" s="95">
        <f t="shared" si="215"/>
        <v>45717</v>
      </c>
      <c r="CA150" s="151"/>
      <c r="CB150" s="95">
        <v>45876</v>
      </c>
      <c r="CC150" s="95">
        <v>45887</v>
      </c>
      <c r="CD150" s="119">
        <f t="shared" si="155"/>
        <v>12</v>
      </c>
      <c r="CE150" s="588"/>
      <c r="CF150" s="116">
        <f t="shared" si="216"/>
        <v>45710</v>
      </c>
      <c r="CG150" s="95">
        <f t="shared" si="216"/>
        <v>45717</v>
      </c>
      <c r="CH150" s="95"/>
      <c r="CI150" s="95">
        <v>45878</v>
      </c>
      <c r="CJ150" s="95">
        <v>45878</v>
      </c>
      <c r="CK150" s="119">
        <f t="shared" si="156"/>
        <v>1</v>
      </c>
      <c r="CL150" s="119"/>
      <c r="CM150" s="119"/>
      <c r="CN150" s="588"/>
      <c r="CO150" s="116">
        <f t="shared" si="217"/>
        <v>45703</v>
      </c>
      <c r="CP150" s="95">
        <f t="shared" si="218"/>
        <v>45720</v>
      </c>
      <c r="CQ150" s="128"/>
      <c r="CR150" s="95">
        <v>45807</v>
      </c>
      <c r="CS150" s="95">
        <v>45810</v>
      </c>
      <c r="CT150" s="119">
        <f t="shared" si="157"/>
        <v>4</v>
      </c>
      <c r="CU150" s="588"/>
      <c r="CV150" s="116">
        <v>45678</v>
      </c>
      <c r="CW150" s="95">
        <v>45684</v>
      </c>
      <c r="CX150" s="128"/>
      <c r="CY150" s="95">
        <v>45779</v>
      </c>
      <c r="CZ150" s="95">
        <v>45869</v>
      </c>
      <c r="DA150" s="119">
        <f t="shared" si="158"/>
        <v>91</v>
      </c>
      <c r="DB150" s="588"/>
      <c r="DC150" s="116">
        <v>45667</v>
      </c>
      <c r="DD150" s="95">
        <v>45672</v>
      </c>
      <c r="DE150" s="128"/>
      <c r="DF150" s="95">
        <v>45841</v>
      </c>
      <c r="DG150" s="95">
        <v>45871</v>
      </c>
      <c r="DH150" s="119">
        <f t="shared" si="159"/>
        <v>31</v>
      </c>
      <c r="DI150" s="146"/>
      <c r="DJ150" s="156" t="str">
        <f>_xlfn.XLOOKUP(E150,[1]CranePad!$D$4:$D$203,[1]CranePad!$E$4:$E$203,0,0,1)</f>
        <v>Odhav</v>
      </c>
      <c r="DK150" s="155">
        <v>45673</v>
      </c>
      <c r="DL150" s="95">
        <v>45679</v>
      </c>
      <c r="DM150" s="95"/>
      <c r="DN150" s="95">
        <v>45841</v>
      </c>
      <c r="DO150" s="95">
        <v>45871</v>
      </c>
      <c r="DP150" s="119">
        <f t="shared" si="160"/>
        <v>31</v>
      </c>
      <c r="DQ150" s="588"/>
      <c r="DR150" s="123">
        <v>45686</v>
      </c>
      <c r="DS150" s="124">
        <f t="shared" si="219"/>
        <v>45693</v>
      </c>
      <c r="DT150" s="124"/>
      <c r="DU150" s="124">
        <v>45885</v>
      </c>
      <c r="DV150" s="124">
        <v>45903</v>
      </c>
      <c r="DW150" s="119">
        <f t="shared" si="161"/>
        <v>19</v>
      </c>
      <c r="DX150" s="588"/>
      <c r="DY150" s="123">
        <f t="shared" si="220"/>
        <v>45722</v>
      </c>
      <c r="DZ150" s="124">
        <f t="shared" si="221"/>
        <v>45730</v>
      </c>
      <c r="EA150" s="124"/>
      <c r="EB150" s="124">
        <v>45815</v>
      </c>
      <c r="EC150" s="124">
        <v>45933</v>
      </c>
      <c r="ED150" s="119">
        <f t="shared" si="162"/>
        <v>119</v>
      </c>
      <c r="EE150" s="588"/>
      <c r="EF150" s="123">
        <f t="shared" si="222"/>
        <v>45695</v>
      </c>
      <c r="EG150" s="124">
        <f t="shared" si="223"/>
        <v>45700</v>
      </c>
      <c r="EH150" s="124"/>
      <c r="EI150" s="124">
        <v>45904</v>
      </c>
      <c r="EJ150" s="124">
        <v>45915</v>
      </c>
      <c r="EK150" s="119">
        <f t="shared" si="163"/>
        <v>12</v>
      </c>
      <c r="EL150" s="588"/>
      <c r="EM150" s="116">
        <f t="shared" si="224"/>
        <v>45701</v>
      </c>
      <c r="EN150" s="95">
        <f t="shared" si="225"/>
        <v>45704</v>
      </c>
      <c r="EO150" s="95"/>
      <c r="EP150" s="95">
        <v>45916</v>
      </c>
      <c r="EQ150" s="95">
        <v>45917</v>
      </c>
      <c r="ER150" s="119">
        <f t="shared" si="164"/>
        <v>2</v>
      </c>
      <c r="ES150" s="588"/>
      <c r="ET150" s="116">
        <f t="shared" si="226"/>
        <v>45732</v>
      </c>
      <c r="EU150" s="95">
        <f t="shared" si="227"/>
        <v>45734</v>
      </c>
      <c r="EV150" s="95"/>
      <c r="EW150" s="95">
        <v>45913</v>
      </c>
      <c r="EX150" s="95">
        <v>45913</v>
      </c>
      <c r="EY150" s="119">
        <f t="shared" si="165"/>
        <v>1</v>
      </c>
      <c r="EZ150" s="588"/>
      <c r="FA150" s="116">
        <f t="shared" si="228"/>
        <v>45676</v>
      </c>
      <c r="FB150" s="95">
        <f t="shared" si="229"/>
        <v>45683</v>
      </c>
      <c r="FC150" s="95"/>
      <c r="FD150" s="95">
        <v>45695</v>
      </c>
      <c r="FE150" s="95">
        <v>45774</v>
      </c>
      <c r="FF150" s="119">
        <f t="shared" si="166"/>
        <v>80</v>
      </c>
      <c r="FG150" s="588"/>
      <c r="FH150" s="116">
        <v>45696</v>
      </c>
      <c r="FI150" s="95">
        <f t="shared" si="230"/>
        <v>45711</v>
      </c>
      <c r="FJ150" s="95"/>
      <c r="FK150" s="95">
        <v>45808</v>
      </c>
      <c r="FL150" s="95">
        <v>45836</v>
      </c>
      <c r="FM150" s="119">
        <f t="shared" si="167"/>
        <v>29</v>
      </c>
      <c r="FN150" s="146"/>
      <c r="FO150" s="155">
        <f t="shared" si="172"/>
        <v>45734</v>
      </c>
      <c r="FP150" s="95">
        <f t="shared" si="173"/>
        <v>45737</v>
      </c>
      <c r="FQ150" s="128"/>
      <c r="FR150" s="95">
        <v>45935</v>
      </c>
      <c r="FS150" s="95">
        <v>45936</v>
      </c>
      <c r="FT150" s="119">
        <f t="shared" si="168"/>
        <v>2</v>
      </c>
      <c r="FU150" s="588"/>
      <c r="FV150" s="116">
        <f t="shared" si="174"/>
        <v>45737</v>
      </c>
      <c r="FW150" s="95">
        <f t="shared" si="175"/>
        <v>45738</v>
      </c>
      <c r="FX150" s="128"/>
      <c r="FY150" s="95">
        <v>45962</v>
      </c>
      <c r="FZ150" s="95">
        <v>45968</v>
      </c>
      <c r="GA150" s="119">
        <f t="shared" si="169"/>
        <v>7</v>
      </c>
      <c r="GB150" s="588"/>
      <c r="GC150" s="436"/>
      <c r="GD150" s="122"/>
      <c r="GE150" s="572">
        <v>45717</v>
      </c>
    </row>
    <row r="151" spans="1:187" ht="16.5" customHeight="1" x14ac:dyDescent="0.25">
      <c r="A151" s="564" t="s">
        <v>438</v>
      </c>
      <c r="B151" s="73">
        <f t="shared" si="170"/>
        <v>147</v>
      </c>
      <c r="C151" s="75" t="s">
        <v>33</v>
      </c>
      <c r="D151" s="75" t="s">
        <v>206</v>
      </c>
      <c r="E151" s="73" t="s">
        <v>1976</v>
      </c>
      <c r="F151" s="565" t="s">
        <v>2160</v>
      </c>
      <c r="G151" s="167" t="s">
        <v>2269</v>
      </c>
      <c r="H151" s="566" t="str">
        <f>VLOOKUP('200WTG PH-II'!E151,'[1]Stone Column Progress'!$C$6:$D$205,2,0)</f>
        <v>Bauer</v>
      </c>
      <c r="I151" s="574" t="s">
        <v>390</v>
      </c>
      <c r="J151" s="568">
        <v>539541</v>
      </c>
      <c r="K151" s="569">
        <v>2675891</v>
      </c>
      <c r="L151" s="116">
        <v>45405</v>
      </c>
      <c r="M151" s="95">
        <v>45412</v>
      </c>
      <c r="N151" s="128"/>
      <c r="O151" s="95">
        <v>45405</v>
      </c>
      <c r="P151" s="95">
        <v>45412</v>
      </c>
      <c r="Q151" s="588"/>
      <c r="R151" s="118">
        <f>VLOOKUP(E151,'[1]Stone Column Progress'!$C$6:$K$205,6,0)</f>
        <v>253</v>
      </c>
      <c r="S151" s="73">
        <f>VLOOKUP(E151,'[1]Stone Column Progress'!$C$6:$K$205,8,0)</f>
        <v>253</v>
      </c>
      <c r="T151" s="95">
        <v>45675</v>
      </c>
      <c r="U151" s="95">
        <v>45682</v>
      </c>
      <c r="V151" s="117"/>
      <c r="W151" s="95">
        <v>45729</v>
      </c>
      <c r="X151" s="95">
        <v>45743</v>
      </c>
      <c r="Y151" s="119">
        <f t="shared" si="148"/>
        <v>15</v>
      </c>
      <c r="Z151" s="146"/>
      <c r="AA151" s="122"/>
      <c r="AB151" s="95"/>
      <c r="AC151" s="95"/>
      <c r="AD151" s="128"/>
      <c r="AE151" s="129"/>
      <c r="AF151" s="129"/>
      <c r="AG151" s="588"/>
      <c r="AH151" s="116">
        <v>45693</v>
      </c>
      <c r="AI151" s="95">
        <f t="shared" si="203"/>
        <v>45694</v>
      </c>
      <c r="AJ151" s="117"/>
      <c r="AK151" s="95">
        <v>45746</v>
      </c>
      <c r="AL151" s="95">
        <v>45750</v>
      </c>
      <c r="AM151" s="119">
        <f t="shared" si="149"/>
        <v>5</v>
      </c>
      <c r="AN151" s="588"/>
      <c r="AO151" s="158">
        <f t="shared" si="204"/>
        <v>45695</v>
      </c>
      <c r="AP151" s="130">
        <f t="shared" si="205"/>
        <v>45696</v>
      </c>
      <c r="AQ151" s="130"/>
      <c r="AR151" s="130">
        <v>45751</v>
      </c>
      <c r="AS151" s="130">
        <v>45752</v>
      </c>
      <c r="AT151" s="119">
        <f t="shared" si="150"/>
        <v>2</v>
      </c>
      <c r="AU151" s="588"/>
      <c r="AV151" s="116">
        <f t="shared" si="206"/>
        <v>45697</v>
      </c>
      <c r="AW151" s="95">
        <f t="shared" si="207"/>
        <v>45697</v>
      </c>
      <c r="AX151" s="128"/>
      <c r="AY151" s="130">
        <v>45753</v>
      </c>
      <c r="AZ151" s="130">
        <v>45753</v>
      </c>
      <c r="BA151" s="119">
        <f t="shared" si="151"/>
        <v>1</v>
      </c>
      <c r="BB151" s="146"/>
      <c r="BC151" s="155">
        <f t="shared" si="208"/>
        <v>45698</v>
      </c>
      <c r="BD151" s="95">
        <f t="shared" si="209"/>
        <v>45699</v>
      </c>
      <c r="BE151" s="95"/>
      <c r="BF151" s="95">
        <v>45754</v>
      </c>
      <c r="BG151" s="95">
        <v>45756</v>
      </c>
      <c r="BH151" s="119">
        <f t="shared" si="152"/>
        <v>3</v>
      </c>
      <c r="BI151" s="588"/>
      <c r="BJ151" s="116">
        <f t="shared" si="210"/>
        <v>45700</v>
      </c>
      <c r="BK151" s="95">
        <f t="shared" si="211"/>
        <v>45707</v>
      </c>
      <c r="BL151" s="95"/>
      <c r="BM151" s="95">
        <v>45756</v>
      </c>
      <c r="BN151" s="95">
        <v>45764</v>
      </c>
      <c r="BO151" s="119">
        <f t="shared" si="153"/>
        <v>9</v>
      </c>
      <c r="BP151" s="588"/>
      <c r="BQ151" s="116">
        <f t="shared" si="212"/>
        <v>45708</v>
      </c>
      <c r="BR151" s="95">
        <f t="shared" si="213"/>
        <v>45709</v>
      </c>
      <c r="BS151" s="95"/>
      <c r="BT151" s="95">
        <v>45765</v>
      </c>
      <c r="BU151" s="95">
        <v>45766</v>
      </c>
      <c r="BV151" s="119">
        <f t="shared" si="171"/>
        <v>2</v>
      </c>
      <c r="BW151" s="119">
        <f t="shared" si="154"/>
        <v>21</v>
      </c>
      <c r="BX151" s="588"/>
      <c r="BY151" s="116">
        <f t="shared" si="214"/>
        <v>45711</v>
      </c>
      <c r="BZ151" s="95">
        <f t="shared" si="215"/>
        <v>45718</v>
      </c>
      <c r="CA151" s="151"/>
      <c r="CB151" s="95">
        <v>45771</v>
      </c>
      <c r="CC151" s="95">
        <v>45840</v>
      </c>
      <c r="CD151" s="119">
        <f t="shared" si="155"/>
        <v>70</v>
      </c>
      <c r="CE151" s="588"/>
      <c r="CF151" s="116">
        <f t="shared" si="216"/>
        <v>45711</v>
      </c>
      <c r="CG151" s="95">
        <f t="shared" si="216"/>
        <v>45718</v>
      </c>
      <c r="CH151" s="95"/>
      <c r="CI151" s="95">
        <v>45770</v>
      </c>
      <c r="CJ151" s="95">
        <v>45770</v>
      </c>
      <c r="CK151" s="119">
        <f t="shared" si="156"/>
        <v>1</v>
      </c>
      <c r="CL151" s="119"/>
      <c r="CM151" s="119"/>
      <c r="CN151" s="588"/>
      <c r="CO151" s="116">
        <f t="shared" si="217"/>
        <v>45704</v>
      </c>
      <c r="CP151" s="95">
        <f t="shared" si="218"/>
        <v>45721</v>
      </c>
      <c r="CQ151" s="128"/>
      <c r="CR151" s="95">
        <v>45767</v>
      </c>
      <c r="CS151" s="95">
        <v>45782</v>
      </c>
      <c r="CT151" s="119">
        <f t="shared" si="157"/>
        <v>16</v>
      </c>
      <c r="CU151" s="588"/>
      <c r="CV151" s="116">
        <v>45678</v>
      </c>
      <c r="CW151" s="95">
        <v>45684</v>
      </c>
      <c r="CX151" s="128"/>
      <c r="CY151" s="95">
        <v>45776</v>
      </c>
      <c r="CZ151" s="95">
        <v>45871</v>
      </c>
      <c r="DA151" s="119">
        <f t="shared" si="158"/>
        <v>96</v>
      </c>
      <c r="DB151" s="588"/>
      <c r="DC151" s="116">
        <v>45668</v>
      </c>
      <c r="DD151" s="95">
        <v>45673</v>
      </c>
      <c r="DE151" s="128"/>
      <c r="DF151" s="95">
        <v>45873</v>
      </c>
      <c r="DG151" s="95">
        <v>45881</v>
      </c>
      <c r="DH151" s="119">
        <f t="shared" si="159"/>
        <v>9</v>
      </c>
      <c r="DI151" s="146"/>
      <c r="DJ151" s="156" t="str">
        <f>_xlfn.XLOOKUP(E151,[1]CranePad!$D$4:$D$203,[1]CranePad!$E$4:$E$203,0,0,1)</f>
        <v>Kesav-&gt; GP Project</v>
      </c>
      <c r="DK151" s="155">
        <v>45674</v>
      </c>
      <c r="DL151" s="95">
        <v>45680</v>
      </c>
      <c r="DM151" s="95"/>
      <c r="DN151" s="95">
        <v>45873</v>
      </c>
      <c r="DO151" s="95">
        <v>45881</v>
      </c>
      <c r="DP151" s="119">
        <f t="shared" si="160"/>
        <v>9</v>
      </c>
      <c r="DQ151" s="588"/>
      <c r="DR151" s="123">
        <v>45687</v>
      </c>
      <c r="DS151" s="124">
        <f t="shared" si="219"/>
        <v>45694</v>
      </c>
      <c r="DT151" s="124"/>
      <c r="DU151" s="124">
        <v>45882</v>
      </c>
      <c r="DV151" s="124">
        <v>45902</v>
      </c>
      <c r="DW151" s="119">
        <f t="shared" si="161"/>
        <v>21</v>
      </c>
      <c r="DX151" s="588"/>
      <c r="DY151" s="123">
        <f t="shared" si="220"/>
        <v>45723</v>
      </c>
      <c r="DZ151" s="124">
        <f t="shared" si="221"/>
        <v>45731</v>
      </c>
      <c r="EA151" s="124"/>
      <c r="EB151" s="124">
        <v>45808</v>
      </c>
      <c r="EC151" s="124">
        <v>45822</v>
      </c>
      <c r="ED151" s="119">
        <f t="shared" si="162"/>
        <v>15</v>
      </c>
      <c r="EE151" s="588"/>
      <c r="EF151" s="123">
        <f t="shared" si="222"/>
        <v>45696</v>
      </c>
      <c r="EG151" s="124">
        <f t="shared" si="223"/>
        <v>45701</v>
      </c>
      <c r="EH151" s="124"/>
      <c r="EI151" s="124">
        <v>45902</v>
      </c>
      <c r="EJ151" s="124">
        <v>45913</v>
      </c>
      <c r="EK151" s="119">
        <f t="shared" si="163"/>
        <v>12</v>
      </c>
      <c r="EL151" s="588"/>
      <c r="EM151" s="116">
        <f t="shared" si="224"/>
        <v>45702</v>
      </c>
      <c r="EN151" s="95">
        <f t="shared" si="225"/>
        <v>45705</v>
      </c>
      <c r="EO151" s="95"/>
      <c r="EP151" s="95">
        <v>45913</v>
      </c>
      <c r="EQ151" s="95">
        <v>45915</v>
      </c>
      <c r="ER151" s="119">
        <f t="shared" si="164"/>
        <v>3</v>
      </c>
      <c r="ES151" s="588"/>
      <c r="ET151" s="116">
        <f t="shared" si="226"/>
        <v>45733</v>
      </c>
      <c r="EU151" s="95">
        <f t="shared" si="227"/>
        <v>45735</v>
      </c>
      <c r="EV151" s="95"/>
      <c r="EW151" s="95">
        <v>45824</v>
      </c>
      <c r="EX151" s="95">
        <v>45824</v>
      </c>
      <c r="EY151" s="119">
        <f t="shared" si="165"/>
        <v>1</v>
      </c>
      <c r="EZ151" s="588"/>
      <c r="FA151" s="116">
        <f t="shared" si="228"/>
        <v>45677</v>
      </c>
      <c r="FB151" s="95">
        <f t="shared" si="229"/>
        <v>45684</v>
      </c>
      <c r="FC151" s="95"/>
      <c r="FD151" s="95">
        <v>45750</v>
      </c>
      <c r="FE151" s="95">
        <v>45775</v>
      </c>
      <c r="FF151" s="119">
        <f t="shared" si="166"/>
        <v>26</v>
      </c>
      <c r="FG151" s="588"/>
      <c r="FH151" s="116">
        <v>45696</v>
      </c>
      <c r="FI151" s="95">
        <f t="shared" si="230"/>
        <v>45711</v>
      </c>
      <c r="FJ151" s="95"/>
      <c r="FK151" s="95">
        <v>45808</v>
      </c>
      <c r="FL151" s="95">
        <v>45836</v>
      </c>
      <c r="FM151" s="119">
        <f t="shared" si="167"/>
        <v>29</v>
      </c>
      <c r="FN151" s="146"/>
      <c r="FO151" s="155">
        <f t="shared" si="172"/>
        <v>45735</v>
      </c>
      <c r="FP151" s="95">
        <f t="shared" si="173"/>
        <v>45738</v>
      </c>
      <c r="FQ151" s="128"/>
      <c r="FR151" s="95">
        <v>45919</v>
      </c>
      <c r="FS151" s="95">
        <v>45921</v>
      </c>
      <c r="FT151" s="119">
        <f t="shared" si="168"/>
        <v>3</v>
      </c>
      <c r="FU151" s="588"/>
      <c r="FV151" s="116">
        <f t="shared" si="174"/>
        <v>45738</v>
      </c>
      <c r="FW151" s="95">
        <f t="shared" si="175"/>
        <v>45739</v>
      </c>
      <c r="FX151" s="128"/>
      <c r="FY151" s="95">
        <v>45926</v>
      </c>
      <c r="FZ151" s="95">
        <v>45930</v>
      </c>
      <c r="GA151" s="119">
        <f t="shared" si="169"/>
        <v>5</v>
      </c>
      <c r="GB151" s="588"/>
      <c r="GC151" s="436"/>
      <c r="GD151" s="122"/>
      <c r="GE151" s="572">
        <v>45717</v>
      </c>
    </row>
    <row r="152" spans="1:187" ht="16.5" customHeight="1" x14ac:dyDescent="0.25">
      <c r="A152" s="564" t="s">
        <v>2266</v>
      </c>
      <c r="B152" s="73">
        <f t="shared" si="170"/>
        <v>148</v>
      </c>
      <c r="C152" s="75" t="s">
        <v>33</v>
      </c>
      <c r="D152" s="75" t="s">
        <v>206</v>
      </c>
      <c r="E152" s="73" t="s">
        <v>1977</v>
      </c>
      <c r="F152" s="565" t="s">
        <v>2160</v>
      </c>
      <c r="G152" s="167" t="s">
        <v>2269</v>
      </c>
      <c r="H152" s="566" t="str">
        <f>VLOOKUP('200WTG PH-II'!E152,'[1]Stone Column Progress'!$C$6:$D$205,2,0)</f>
        <v>Menard</v>
      </c>
      <c r="I152" s="574" t="s">
        <v>390</v>
      </c>
      <c r="J152" s="568">
        <v>540374</v>
      </c>
      <c r="K152" s="569">
        <v>2675627</v>
      </c>
      <c r="L152" s="116">
        <v>45404</v>
      </c>
      <c r="M152" s="95">
        <v>45412</v>
      </c>
      <c r="N152" s="128"/>
      <c r="O152" s="95">
        <v>45404</v>
      </c>
      <c r="P152" s="95">
        <v>45412</v>
      </c>
      <c r="Q152" s="588"/>
      <c r="R152" s="118">
        <f>VLOOKUP(E152,'[1]Stone Column Progress'!$C$6:$K$205,6,0)</f>
        <v>253</v>
      </c>
      <c r="S152" s="73">
        <f>VLOOKUP(E152,'[1]Stone Column Progress'!$C$6:$K$205,8,0)</f>
        <v>253</v>
      </c>
      <c r="T152" s="95">
        <v>45650</v>
      </c>
      <c r="U152" s="95">
        <v>45659</v>
      </c>
      <c r="V152" s="117"/>
      <c r="W152" s="95">
        <v>45715</v>
      </c>
      <c r="X152" s="95">
        <v>45724</v>
      </c>
      <c r="Y152" s="119">
        <f t="shared" si="148"/>
        <v>10</v>
      </c>
      <c r="Z152" s="146"/>
      <c r="AA152" s="122"/>
      <c r="AB152" s="95"/>
      <c r="AC152" s="95"/>
      <c r="AD152" s="128"/>
      <c r="AE152" s="129"/>
      <c r="AF152" s="129"/>
      <c r="AG152" s="588"/>
      <c r="AH152" s="116">
        <v>45669</v>
      </c>
      <c r="AI152" s="95">
        <f t="shared" si="203"/>
        <v>45670</v>
      </c>
      <c r="AJ152" s="117"/>
      <c r="AK152" s="95">
        <v>45731</v>
      </c>
      <c r="AL152" s="95">
        <v>45736</v>
      </c>
      <c r="AM152" s="119">
        <f t="shared" si="149"/>
        <v>6</v>
      </c>
      <c r="AN152" s="588"/>
      <c r="AO152" s="158">
        <f t="shared" si="204"/>
        <v>45671</v>
      </c>
      <c r="AP152" s="130">
        <f t="shared" si="205"/>
        <v>45672</v>
      </c>
      <c r="AQ152" s="130"/>
      <c r="AR152" s="130">
        <v>45737</v>
      </c>
      <c r="AS152" s="130">
        <v>45737</v>
      </c>
      <c r="AT152" s="119">
        <f t="shared" si="150"/>
        <v>1</v>
      </c>
      <c r="AU152" s="588"/>
      <c r="AV152" s="116">
        <f t="shared" si="206"/>
        <v>45673</v>
      </c>
      <c r="AW152" s="95">
        <f t="shared" si="207"/>
        <v>45673</v>
      </c>
      <c r="AX152" s="128"/>
      <c r="AY152" s="130">
        <v>45738</v>
      </c>
      <c r="AZ152" s="130">
        <v>45738</v>
      </c>
      <c r="BA152" s="119">
        <f t="shared" si="151"/>
        <v>1</v>
      </c>
      <c r="BB152" s="146"/>
      <c r="BC152" s="155">
        <f t="shared" si="208"/>
        <v>45674</v>
      </c>
      <c r="BD152" s="95">
        <f t="shared" si="209"/>
        <v>45675</v>
      </c>
      <c r="BE152" s="95"/>
      <c r="BF152" s="95">
        <v>45742</v>
      </c>
      <c r="BG152" s="95">
        <v>45743</v>
      </c>
      <c r="BH152" s="119">
        <f t="shared" si="152"/>
        <v>2</v>
      </c>
      <c r="BI152" s="588"/>
      <c r="BJ152" s="116">
        <f t="shared" si="210"/>
        <v>45676</v>
      </c>
      <c r="BK152" s="95">
        <f t="shared" si="211"/>
        <v>45683</v>
      </c>
      <c r="BL152" s="95"/>
      <c r="BM152" s="95">
        <v>45743</v>
      </c>
      <c r="BN152" s="95">
        <v>45754</v>
      </c>
      <c r="BO152" s="119">
        <f t="shared" si="153"/>
        <v>12</v>
      </c>
      <c r="BP152" s="588"/>
      <c r="BQ152" s="116">
        <f t="shared" si="212"/>
        <v>45684</v>
      </c>
      <c r="BR152" s="95">
        <f t="shared" si="213"/>
        <v>45685</v>
      </c>
      <c r="BS152" s="95"/>
      <c r="BT152" s="95">
        <v>45754</v>
      </c>
      <c r="BU152" s="95">
        <v>45755</v>
      </c>
      <c r="BV152" s="119">
        <f t="shared" si="171"/>
        <v>2</v>
      </c>
      <c r="BW152" s="119">
        <f t="shared" si="154"/>
        <v>25</v>
      </c>
      <c r="BX152" s="588"/>
      <c r="BY152" s="116">
        <f t="shared" si="214"/>
        <v>45687</v>
      </c>
      <c r="BZ152" s="95">
        <f t="shared" si="215"/>
        <v>45694</v>
      </c>
      <c r="CA152" s="151"/>
      <c r="CB152" s="95">
        <v>45758</v>
      </c>
      <c r="CC152" s="95">
        <v>45821</v>
      </c>
      <c r="CD152" s="119">
        <f t="shared" si="155"/>
        <v>64</v>
      </c>
      <c r="CE152" s="588"/>
      <c r="CF152" s="116">
        <f t="shared" si="216"/>
        <v>45687</v>
      </c>
      <c r="CG152" s="95">
        <f t="shared" si="216"/>
        <v>45694</v>
      </c>
      <c r="CH152" s="95"/>
      <c r="CI152" s="95">
        <v>45758</v>
      </c>
      <c r="CJ152" s="95">
        <v>45758</v>
      </c>
      <c r="CK152" s="119">
        <f t="shared" si="156"/>
        <v>1</v>
      </c>
      <c r="CL152" s="119"/>
      <c r="CM152" s="119"/>
      <c r="CN152" s="588"/>
      <c r="CO152" s="116">
        <f t="shared" si="217"/>
        <v>45680</v>
      </c>
      <c r="CP152" s="95">
        <f t="shared" si="218"/>
        <v>45697</v>
      </c>
      <c r="CQ152" s="128"/>
      <c r="CR152" s="95">
        <v>45741</v>
      </c>
      <c r="CS152" s="95">
        <v>45757</v>
      </c>
      <c r="CT152" s="119">
        <f t="shared" si="157"/>
        <v>17</v>
      </c>
      <c r="CU152" s="588"/>
      <c r="CV152" s="116">
        <v>45679</v>
      </c>
      <c r="CW152" s="95">
        <v>45685</v>
      </c>
      <c r="CX152" s="128"/>
      <c r="CY152" s="95">
        <v>45770</v>
      </c>
      <c r="CZ152" s="95">
        <v>45784</v>
      </c>
      <c r="DA152" s="119">
        <f t="shared" si="158"/>
        <v>15</v>
      </c>
      <c r="DB152" s="588"/>
      <c r="DC152" s="116">
        <v>45669</v>
      </c>
      <c r="DD152" s="95">
        <v>45674</v>
      </c>
      <c r="DE152" s="128"/>
      <c r="DF152" s="95">
        <v>45784</v>
      </c>
      <c r="DG152" s="95">
        <v>45798</v>
      </c>
      <c r="DH152" s="119">
        <f t="shared" si="159"/>
        <v>15</v>
      </c>
      <c r="DI152" s="146"/>
      <c r="DJ152" s="156" t="str">
        <f>_xlfn.XLOOKUP(E152,[1]CranePad!$D$4:$D$203,[1]CranePad!$E$4:$E$203,0,0,1)</f>
        <v>HARSH (Reuse)</v>
      </c>
      <c r="DK152" s="155">
        <v>45675</v>
      </c>
      <c r="DL152" s="95">
        <v>45681</v>
      </c>
      <c r="DM152" s="95"/>
      <c r="DN152" s="95">
        <v>45784</v>
      </c>
      <c r="DO152" s="95">
        <v>45798</v>
      </c>
      <c r="DP152" s="119">
        <f t="shared" si="160"/>
        <v>15</v>
      </c>
      <c r="DQ152" s="588"/>
      <c r="DR152" s="123">
        <v>45688</v>
      </c>
      <c r="DS152" s="124">
        <f t="shared" si="219"/>
        <v>45695</v>
      </c>
      <c r="DT152" s="124"/>
      <c r="DU152" s="124">
        <v>45844</v>
      </c>
      <c r="DV152" s="124">
        <v>45870</v>
      </c>
      <c r="DW152" s="119">
        <f t="shared" si="161"/>
        <v>27</v>
      </c>
      <c r="DX152" s="588"/>
      <c r="DY152" s="123">
        <f t="shared" si="220"/>
        <v>45699</v>
      </c>
      <c r="DZ152" s="124">
        <f t="shared" si="221"/>
        <v>45707</v>
      </c>
      <c r="EA152" s="124"/>
      <c r="EB152" s="124">
        <v>45808</v>
      </c>
      <c r="EC152" s="124">
        <v>45910</v>
      </c>
      <c r="ED152" s="119">
        <f t="shared" si="162"/>
        <v>103</v>
      </c>
      <c r="EE152" s="588"/>
      <c r="EF152" s="123">
        <f t="shared" si="222"/>
        <v>45697</v>
      </c>
      <c r="EG152" s="124">
        <f t="shared" si="223"/>
        <v>45702</v>
      </c>
      <c r="EH152" s="124"/>
      <c r="EI152" s="124">
        <v>45877</v>
      </c>
      <c r="EJ152" s="124">
        <v>45882</v>
      </c>
      <c r="EK152" s="119">
        <f t="shared" si="163"/>
        <v>6</v>
      </c>
      <c r="EL152" s="588"/>
      <c r="EM152" s="116">
        <f t="shared" si="224"/>
        <v>45703</v>
      </c>
      <c r="EN152" s="95">
        <f t="shared" si="225"/>
        <v>45706</v>
      </c>
      <c r="EO152" s="95"/>
      <c r="EP152" s="95">
        <v>45883</v>
      </c>
      <c r="EQ152" s="95">
        <v>45886</v>
      </c>
      <c r="ER152" s="119">
        <f t="shared" si="164"/>
        <v>4</v>
      </c>
      <c r="ES152" s="588"/>
      <c r="ET152" s="116">
        <f t="shared" si="226"/>
        <v>45709</v>
      </c>
      <c r="EU152" s="95">
        <f t="shared" si="227"/>
        <v>45711</v>
      </c>
      <c r="EV152" s="95"/>
      <c r="EW152" s="95">
        <v>45821</v>
      </c>
      <c r="EX152" s="95">
        <v>45821</v>
      </c>
      <c r="EY152" s="119">
        <f t="shared" si="165"/>
        <v>1</v>
      </c>
      <c r="EZ152" s="588"/>
      <c r="FA152" s="116">
        <f t="shared" si="228"/>
        <v>45678</v>
      </c>
      <c r="FB152" s="95">
        <f t="shared" si="229"/>
        <v>45685</v>
      </c>
      <c r="FC152" s="95"/>
      <c r="FD152" s="95">
        <v>45752</v>
      </c>
      <c r="FE152" s="95">
        <v>45763</v>
      </c>
      <c r="FF152" s="119">
        <f t="shared" si="166"/>
        <v>12</v>
      </c>
      <c r="FG152" s="588"/>
      <c r="FH152" s="116">
        <v>45696</v>
      </c>
      <c r="FI152" s="95">
        <f t="shared" si="230"/>
        <v>45711</v>
      </c>
      <c r="FJ152" s="95"/>
      <c r="FK152" s="95">
        <v>45808</v>
      </c>
      <c r="FL152" s="95">
        <v>45836</v>
      </c>
      <c r="FM152" s="119">
        <f t="shared" si="167"/>
        <v>29</v>
      </c>
      <c r="FN152" s="146"/>
      <c r="FO152" s="155">
        <f t="shared" si="172"/>
        <v>45711</v>
      </c>
      <c r="FP152" s="95">
        <f t="shared" si="173"/>
        <v>45714</v>
      </c>
      <c r="FQ152" s="128"/>
      <c r="FR152" s="95">
        <v>45902</v>
      </c>
      <c r="FS152" s="95">
        <v>45903</v>
      </c>
      <c r="FT152" s="119">
        <f t="shared" si="168"/>
        <v>2</v>
      </c>
      <c r="FU152" s="588"/>
      <c r="FV152" s="116">
        <f t="shared" si="174"/>
        <v>45714</v>
      </c>
      <c r="FW152" s="95">
        <f t="shared" si="175"/>
        <v>45715</v>
      </c>
      <c r="FX152" s="128"/>
      <c r="FY152" s="95">
        <v>45965</v>
      </c>
      <c r="FZ152" s="95">
        <v>45971</v>
      </c>
      <c r="GA152" s="119">
        <f t="shared" si="169"/>
        <v>7</v>
      </c>
      <c r="GB152" s="588"/>
      <c r="GC152" s="436"/>
      <c r="GD152" s="122"/>
      <c r="GE152" s="572">
        <v>45717</v>
      </c>
    </row>
    <row r="153" spans="1:187" ht="16.5" customHeight="1" x14ac:dyDescent="0.25">
      <c r="A153" s="564" t="s">
        <v>395</v>
      </c>
      <c r="B153" s="73">
        <f t="shared" si="170"/>
        <v>149</v>
      </c>
      <c r="C153" s="75" t="s">
        <v>33</v>
      </c>
      <c r="D153" s="75" t="s">
        <v>206</v>
      </c>
      <c r="E153" s="73" t="s">
        <v>1978</v>
      </c>
      <c r="F153" s="565" t="s">
        <v>2160</v>
      </c>
      <c r="G153" s="167" t="s">
        <v>2269</v>
      </c>
      <c r="H153" s="566" t="str">
        <f>VLOOKUP('200WTG PH-II'!E153,'[1]Stone Column Progress'!$C$6:$D$205,2,0)</f>
        <v>Menard</v>
      </c>
      <c r="I153" s="574" t="s">
        <v>390</v>
      </c>
      <c r="J153" s="568">
        <v>541215</v>
      </c>
      <c r="K153" s="569">
        <v>2675322</v>
      </c>
      <c r="L153" s="116">
        <v>45403</v>
      </c>
      <c r="M153" s="95">
        <v>45410</v>
      </c>
      <c r="N153" s="128"/>
      <c r="O153" s="95">
        <v>45403</v>
      </c>
      <c r="P153" s="95">
        <v>45410</v>
      </c>
      <c r="Q153" s="588"/>
      <c r="R153" s="118">
        <f>VLOOKUP(E153,'[1]Stone Column Progress'!$C$6:$K$205,6,0)</f>
        <v>253</v>
      </c>
      <c r="S153" s="73">
        <f>VLOOKUP(E153,'[1]Stone Column Progress'!$C$6:$K$205,8,0)</f>
        <v>253</v>
      </c>
      <c r="T153" s="95">
        <v>45654</v>
      </c>
      <c r="U153" s="95">
        <v>45663</v>
      </c>
      <c r="V153" s="117"/>
      <c r="W153" s="95">
        <v>45694</v>
      </c>
      <c r="X153" s="95">
        <v>45713</v>
      </c>
      <c r="Y153" s="119">
        <f t="shared" si="148"/>
        <v>20</v>
      </c>
      <c r="Z153" s="552"/>
      <c r="AA153" s="155" t="s">
        <v>389</v>
      </c>
      <c r="AB153" s="95">
        <v>45665</v>
      </c>
      <c r="AC153" s="95">
        <v>45679</v>
      </c>
      <c r="AD153" s="128"/>
      <c r="AE153" s="116">
        <v>45725</v>
      </c>
      <c r="AF153" s="116">
        <v>45739</v>
      </c>
      <c r="AG153" s="588"/>
      <c r="AH153" s="116">
        <v>45673</v>
      </c>
      <c r="AI153" s="95">
        <f t="shared" si="203"/>
        <v>45674</v>
      </c>
      <c r="AJ153" s="117"/>
      <c r="AK153" s="95">
        <v>45744</v>
      </c>
      <c r="AL153" s="95">
        <v>45745</v>
      </c>
      <c r="AM153" s="119">
        <f t="shared" si="149"/>
        <v>2</v>
      </c>
      <c r="AN153" s="588"/>
      <c r="AO153" s="158">
        <f t="shared" si="204"/>
        <v>45675</v>
      </c>
      <c r="AP153" s="130">
        <f t="shared" si="205"/>
        <v>45676</v>
      </c>
      <c r="AQ153" s="130"/>
      <c r="AR153" s="130">
        <v>45746</v>
      </c>
      <c r="AS153" s="130">
        <v>45746</v>
      </c>
      <c r="AT153" s="119">
        <f t="shared" si="150"/>
        <v>1</v>
      </c>
      <c r="AU153" s="588"/>
      <c r="AV153" s="116">
        <f t="shared" si="206"/>
        <v>45677</v>
      </c>
      <c r="AW153" s="95">
        <f t="shared" si="207"/>
        <v>45677</v>
      </c>
      <c r="AX153" s="128"/>
      <c r="AY153" s="130">
        <v>45747</v>
      </c>
      <c r="AZ153" s="130">
        <v>45747</v>
      </c>
      <c r="BA153" s="119">
        <f t="shared" si="151"/>
        <v>1</v>
      </c>
      <c r="BB153" s="146"/>
      <c r="BC153" s="155">
        <f t="shared" si="208"/>
        <v>45678</v>
      </c>
      <c r="BD153" s="95">
        <f t="shared" si="209"/>
        <v>45679</v>
      </c>
      <c r="BE153" s="95"/>
      <c r="BF153" s="95">
        <v>45748</v>
      </c>
      <c r="BG153" s="95">
        <v>45750</v>
      </c>
      <c r="BH153" s="119">
        <f t="shared" si="152"/>
        <v>3</v>
      </c>
      <c r="BI153" s="588"/>
      <c r="BJ153" s="116">
        <f t="shared" si="210"/>
        <v>45680</v>
      </c>
      <c r="BK153" s="95">
        <f t="shared" si="211"/>
        <v>45687</v>
      </c>
      <c r="BL153" s="95"/>
      <c r="BM153" s="95">
        <v>45750</v>
      </c>
      <c r="BN153" s="95">
        <v>45761</v>
      </c>
      <c r="BO153" s="119">
        <f t="shared" si="153"/>
        <v>12</v>
      </c>
      <c r="BP153" s="588"/>
      <c r="BQ153" s="116">
        <f t="shared" si="212"/>
        <v>45688</v>
      </c>
      <c r="BR153" s="95">
        <f t="shared" si="213"/>
        <v>45689</v>
      </c>
      <c r="BS153" s="95"/>
      <c r="BT153" s="95">
        <v>45762</v>
      </c>
      <c r="BU153" s="95">
        <v>45763</v>
      </c>
      <c r="BV153" s="119">
        <f t="shared" si="171"/>
        <v>2</v>
      </c>
      <c r="BW153" s="119">
        <f t="shared" si="154"/>
        <v>20</v>
      </c>
      <c r="BX153" s="588"/>
      <c r="BY153" s="116">
        <f t="shared" si="214"/>
        <v>45691</v>
      </c>
      <c r="BZ153" s="95">
        <f t="shared" si="215"/>
        <v>45698</v>
      </c>
      <c r="CA153" s="151"/>
      <c r="CB153" s="95">
        <v>45774</v>
      </c>
      <c r="CC153" s="95">
        <v>45802</v>
      </c>
      <c r="CD153" s="119">
        <f t="shared" si="155"/>
        <v>29</v>
      </c>
      <c r="CE153" s="588"/>
      <c r="CF153" s="116">
        <f t="shared" si="216"/>
        <v>45691</v>
      </c>
      <c r="CG153" s="95">
        <f t="shared" si="216"/>
        <v>45698</v>
      </c>
      <c r="CH153" s="95"/>
      <c r="CI153" s="95">
        <v>45767</v>
      </c>
      <c r="CJ153" s="95">
        <v>45767</v>
      </c>
      <c r="CK153" s="119">
        <f t="shared" si="156"/>
        <v>1</v>
      </c>
      <c r="CL153" s="119"/>
      <c r="CM153" s="119"/>
      <c r="CN153" s="588"/>
      <c r="CO153" s="116">
        <f t="shared" si="217"/>
        <v>45684</v>
      </c>
      <c r="CP153" s="95">
        <f t="shared" si="218"/>
        <v>45701</v>
      </c>
      <c r="CQ153" s="128"/>
      <c r="CR153" s="95">
        <v>45764</v>
      </c>
      <c r="CS153" s="95">
        <v>45808</v>
      </c>
      <c r="CT153" s="119">
        <f t="shared" si="157"/>
        <v>45</v>
      </c>
      <c r="CU153" s="588"/>
      <c r="CV153" s="116">
        <v>45680</v>
      </c>
      <c r="CW153" s="95">
        <v>45686</v>
      </c>
      <c r="CX153" s="128"/>
      <c r="CY153" s="95">
        <v>45769</v>
      </c>
      <c r="CZ153" s="95">
        <v>45866</v>
      </c>
      <c r="DA153" s="119">
        <f t="shared" si="158"/>
        <v>98</v>
      </c>
      <c r="DB153" s="588"/>
      <c r="DC153" s="116">
        <v>45671</v>
      </c>
      <c r="DD153" s="95">
        <v>45676</v>
      </c>
      <c r="DE153" s="128"/>
      <c r="DF153" s="95">
        <v>45871</v>
      </c>
      <c r="DG153" s="95">
        <v>45885</v>
      </c>
      <c r="DH153" s="119">
        <f t="shared" si="159"/>
        <v>15</v>
      </c>
      <c r="DI153" s="146"/>
      <c r="DJ153" s="156" t="str">
        <f>_xlfn.XLOOKUP(E153,[1]CranePad!$D$4:$D$203,[1]CranePad!$E$4:$E$203,0,0,1)</f>
        <v>Kesav-&gt; GP Project</v>
      </c>
      <c r="DK153" s="155">
        <v>45677</v>
      </c>
      <c r="DL153" s="95">
        <v>45683</v>
      </c>
      <c r="DM153" s="95"/>
      <c r="DN153" s="95">
        <v>45871</v>
      </c>
      <c r="DO153" s="95">
        <v>45885</v>
      </c>
      <c r="DP153" s="119">
        <f t="shared" si="160"/>
        <v>15</v>
      </c>
      <c r="DQ153" s="588"/>
      <c r="DR153" s="123">
        <v>45690</v>
      </c>
      <c r="DS153" s="124">
        <f t="shared" si="219"/>
        <v>45697</v>
      </c>
      <c r="DT153" s="124"/>
      <c r="DU153" s="124">
        <v>45886</v>
      </c>
      <c r="DV153" s="124">
        <v>45910</v>
      </c>
      <c r="DW153" s="119">
        <f t="shared" si="161"/>
        <v>25</v>
      </c>
      <c r="DX153" s="588"/>
      <c r="DY153" s="123">
        <f t="shared" si="220"/>
        <v>45703</v>
      </c>
      <c r="DZ153" s="124">
        <f t="shared" si="221"/>
        <v>45711</v>
      </c>
      <c r="EA153" s="124"/>
      <c r="EB153" s="124">
        <v>45805</v>
      </c>
      <c r="EC153" s="124">
        <v>45875</v>
      </c>
      <c r="ED153" s="119">
        <f t="shared" si="162"/>
        <v>71</v>
      </c>
      <c r="EE153" s="588"/>
      <c r="EF153" s="123">
        <f t="shared" si="222"/>
        <v>45699</v>
      </c>
      <c r="EG153" s="124">
        <f t="shared" si="223"/>
        <v>45704</v>
      </c>
      <c r="EH153" s="124"/>
      <c r="EI153" s="124">
        <v>45907</v>
      </c>
      <c r="EJ153" s="124">
        <v>45919</v>
      </c>
      <c r="EK153" s="119">
        <f t="shared" si="163"/>
        <v>13</v>
      </c>
      <c r="EL153" s="588"/>
      <c r="EM153" s="116">
        <f t="shared" si="224"/>
        <v>45705</v>
      </c>
      <c r="EN153" s="95">
        <f t="shared" si="225"/>
        <v>45708</v>
      </c>
      <c r="EO153" s="95"/>
      <c r="EP153" s="95">
        <v>45920</v>
      </c>
      <c r="EQ153" s="95">
        <v>45922</v>
      </c>
      <c r="ER153" s="119">
        <f t="shared" si="164"/>
        <v>3</v>
      </c>
      <c r="ES153" s="588"/>
      <c r="ET153" s="116">
        <f t="shared" si="226"/>
        <v>45713</v>
      </c>
      <c r="EU153" s="95">
        <f t="shared" si="227"/>
        <v>45715</v>
      </c>
      <c r="EV153" s="95"/>
      <c r="EW153" s="95">
        <v>45913</v>
      </c>
      <c r="EX153" s="95">
        <v>45913</v>
      </c>
      <c r="EY153" s="119">
        <f t="shared" si="165"/>
        <v>1</v>
      </c>
      <c r="EZ153" s="588"/>
      <c r="FA153" s="116">
        <f t="shared" si="228"/>
        <v>45680</v>
      </c>
      <c r="FB153" s="95">
        <f t="shared" si="229"/>
        <v>45687</v>
      </c>
      <c r="FC153" s="95"/>
      <c r="FD153" s="95">
        <v>45754</v>
      </c>
      <c r="FE153" s="95">
        <v>45777</v>
      </c>
      <c r="FF153" s="119">
        <f t="shared" si="166"/>
        <v>24</v>
      </c>
      <c r="FG153" s="588"/>
      <c r="FH153" s="116">
        <v>45696</v>
      </c>
      <c r="FI153" s="95">
        <f t="shared" si="230"/>
        <v>45711</v>
      </c>
      <c r="FJ153" s="95"/>
      <c r="FK153" s="95">
        <v>45808</v>
      </c>
      <c r="FL153" s="95">
        <v>45836</v>
      </c>
      <c r="FM153" s="119">
        <f t="shared" si="167"/>
        <v>29</v>
      </c>
      <c r="FN153" s="146"/>
      <c r="FO153" s="155">
        <f t="shared" si="172"/>
        <v>45715</v>
      </c>
      <c r="FP153" s="95">
        <f t="shared" si="173"/>
        <v>45718</v>
      </c>
      <c r="FQ153" s="128"/>
      <c r="FR153" s="95">
        <v>45902</v>
      </c>
      <c r="FS153" s="95">
        <v>45904</v>
      </c>
      <c r="FT153" s="119">
        <f t="shared" si="168"/>
        <v>3</v>
      </c>
      <c r="FU153" s="588"/>
      <c r="FV153" s="116">
        <f t="shared" si="174"/>
        <v>45718</v>
      </c>
      <c r="FW153" s="95">
        <f t="shared" si="175"/>
        <v>45719</v>
      </c>
      <c r="FX153" s="128"/>
      <c r="FY153" s="95">
        <v>45965</v>
      </c>
      <c r="FZ153" s="95">
        <v>45971</v>
      </c>
      <c r="GA153" s="119">
        <f t="shared" si="169"/>
        <v>7</v>
      </c>
      <c r="GB153" s="588"/>
      <c r="GC153" s="436"/>
      <c r="GD153" s="122"/>
      <c r="GE153" s="572">
        <v>45717</v>
      </c>
    </row>
    <row r="154" spans="1:187" ht="16.5" customHeight="1" x14ac:dyDescent="0.25">
      <c r="A154" s="564" t="s">
        <v>416</v>
      </c>
      <c r="B154" s="73">
        <f t="shared" si="170"/>
        <v>150</v>
      </c>
      <c r="C154" s="75" t="s">
        <v>33</v>
      </c>
      <c r="D154" s="75" t="s">
        <v>206</v>
      </c>
      <c r="E154" s="73" t="s">
        <v>1979</v>
      </c>
      <c r="F154" s="565" t="s">
        <v>2160</v>
      </c>
      <c r="G154" s="167" t="s">
        <v>2270</v>
      </c>
      <c r="H154" s="566" t="str">
        <f>VLOOKUP('200WTG PH-II'!E154,'[1]Stone Column Progress'!$C$6:$D$205,2,0)</f>
        <v>Bauer</v>
      </c>
      <c r="I154" s="574" t="s">
        <v>390</v>
      </c>
      <c r="J154" s="568">
        <v>542049</v>
      </c>
      <c r="K154" s="569">
        <v>2675057</v>
      </c>
      <c r="L154" s="116">
        <v>45403</v>
      </c>
      <c r="M154" s="95">
        <v>45410</v>
      </c>
      <c r="N154" s="128"/>
      <c r="O154" s="95">
        <v>45403</v>
      </c>
      <c r="P154" s="95">
        <v>45410</v>
      </c>
      <c r="Q154" s="588"/>
      <c r="R154" s="118">
        <f>VLOOKUP(E154,'[1]Stone Column Progress'!$C$6:$K$205,6,0)</f>
        <v>253</v>
      </c>
      <c r="S154" s="73">
        <f>VLOOKUP(E154,'[1]Stone Column Progress'!$C$6:$K$205,8,0)</f>
        <v>253</v>
      </c>
      <c r="T154" s="95">
        <v>45659</v>
      </c>
      <c r="U154" s="95">
        <v>45667</v>
      </c>
      <c r="V154" s="117"/>
      <c r="W154" s="95">
        <v>45719</v>
      </c>
      <c r="X154" s="95">
        <v>45728</v>
      </c>
      <c r="Y154" s="119">
        <f t="shared" si="148"/>
        <v>10</v>
      </c>
      <c r="Z154" s="146"/>
      <c r="AA154" s="122"/>
      <c r="AB154" s="95"/>
      <c r="AC154" s="129"/>
      <c r="AD154" s="128"/>
      <c r="AE154" s="129"/>
      <c r="AF154" s="129"/>
      <c r="AG154" s="588"/>
      <c r="AH154" s="116">
        <v>45677</v>
      </c>
      <c r="AI154" s="95">
        <f t="shared" si="203"/>
        <v>45678</v>
      </c>
      <c r="AJ154" s="117"/>
      <c r="AK154" s="95">
        <v>45738</v>
      </c>
      <c r="AL154" s="95">
        <v>45740</v>
      </c>
      <c r="AM154" s="119">
        <f t="shared" si="149"/>
        <v>3</v>
      </c>
      <c r="AN154" s="588"/>
      <c r="AO154" s="158">
        <f t="shared" si="204"/>
        <v>45679</v>
      </c>
      <c r="AP154" s="130">
        <f t="shared" si="205"/>
        <v>45680</v>
      </c>
      <c r="AQ154" s="130"/>
      <c r="AR154" s="130">
        <v>45741</v>
      </c>
      <c r="AS154" s="130">
        <v>45742</v>
      </c>
      <c r="AT154" s="119">
        <f t="shared" si="150"/>
        <v>2</v>
      </c>
      <c r="AU154" s="588"/>
      <c r="AV154" s="116">
        <f t="shared" si="206"/>
        <v>45681</v>
      </c>
      <c r="AW154" s="95">
        <f t="shared" si="207"/>
        <v>45681</v>
      </c>
      <c r="AX154" s="128"/>
      <c r="AY154" s="130">
        <v>45743</v>
      </c>
      <c r="AZ154" s="130">
        <v>45743</v>
      </c>
      <c r="BA154" s="119">
        <f t="shared" si="151"/>
        <v>1</v>
      </c>
      <c r="BB154" s="146"/>
      <c r="BC154" s="155">
        <f t="shared" si="208"/>
        <v>45682</v>
      </c>
      <c r="BD154" s="95">
        <f t="shared" si="209"/>
        <v>45683</v>
      </c>
      <c r="BE154" s="95"/>
      <c r="BF154" s="95">
        <v>45751</v>
      </c>
      <c r="BG154" s="95">
        <v>45751</v>
      </c>
      <c r="BH154" s="119">
        <f t="shared" si="152"/>
        <v>1</v>
      </c>
      <c r="BI154" s="579" t="s">
        <v>2272</v>
      </c>
      <c r="BJ154" s="116">
        <f t="shared" si="210"/>
        <v>45684</v>
      </c>
      <c r="BK154" s="95">
        <f t="shared" si="211"/>
        <v>45691</v>
      </c>
      <c r="BL154" s="95"/>
      <c r="BM154" s="95">
        <v>45751</v>
      </c>
      <c r="BN154" s="95">
        <v>45759</v>
      </c>
      <c r="BO154" s="119">
        <f t="shared" si="153"/>
        <v>9</v>
      </c>
      <c r="BP154" s="588"/>
      <c r="BQ154" s="116">
        <f t="shared" si="212"/>
        <v>45692</v>
      </c>
      <c r="BR154" s="95">
        <f t="shared" si="213"/>
        <v>45693</v>
      </c>
      <c r="BS154" s="95"/>
      <c r="BT154" s="95">
        <v>45759</v>
      </c>
      <c r="BU154" s="95">
        <v>45760</v>
      </c>
      <c r="BV154" s="119">
        <f t="shared" si="171"/>
        <v>2</v>
      </c>
      <c r="BW154" s="119">
        <f t="shared" si="154"/>
        <v>23</v>
      </c>
      <c r="BX154" s="588"/>
      <c r="BY154" s="116">
        <f t="shared" si="214"/>
        <v>45695</v>
      </c>
      <c r="BZ154" s="95">
        <f t="shared" si="215"/>
        <v>45702</v>
      </c>
      <c r="CA154" s="151"/>
      <c r="CB154" s="95">
        <v>45774</v>
      </c>
      <c r="CC154" s="95">
        <v>45959</v>
      </c>
      <c r="CD154" s="119">
        <f t="shared" si="155"/>
        <v>186</v>
      </c>
      <c r="CE154" s="588"/>
      <c r="CF154" s="116">
        <f t="shared" si="216"/>
        <v>45695</v>
      </c>
      <c r="CG154" s="95">
        <f t="shared" si="216"/>
        <v>45702</v>
      </c>
      <c r="CH154" s="95"/>
      <c r="CI154" s="95">
        <v>45765</v>
      </c>
      <c r="CJ154" s="95">
        <v>45765</v>
      </c>
      <c r="CK154" s="119">
        <f t="shared" si="156"/>
        <v>1</v>
      </c>
      <c r="CL154" s="119"/>
      <c r="CM154" s="119"/>
      <c r="CN154" s="588"/>
      <c r="CO154" s="116">
        <f t="shared" si="217"/>
        <v>45688</v>
      </c>
      <c r="CP154" s="95">
        <f t="shared" si="218"/>
        <v>45705</v>
      </c>
      <c r="CQ154" s="128"/>
      <c r="CR154" s="95">
        <v>45742</v>
      </c>
      <c r="CS154" s="95">
        <v>45806</v>
      </c>
      <c r="CT154" s="119">
        <f t="shared" si="157"/>
        <v>65</v>
      </c>
      <c r="CU154" s="588"/>
      <c r="CV154" s="116">
        <v>45680</v>
      </c>
      <c r="CW154" s="95">
        <v>45686</v>
      </c>
      <c r="CX154" s="128"/>
      <c r="CY154" s="95">
        <v>45782</v>
      </c>
      <c r="CZ154" s="95">
        <v>45868</v>
      </c>
      <c r="DA154" s="119">
        <f t="shared" si="158"/>
        <v>87</v>
      </c>
      <c r="DB154" s="588"/>
      <c r="DC154" s="116">
        <v>45674</v>
      </c>
      <c r="DD154" s="95">
        <v>45679</v>
      </c>
      <c r="DE154" s="128"/>
      <c r="DF154" s="95">
        <v>45871</v>
      </c>
      <c r="DG154" s="95">
        <v>45889</v>
      </c>
      <c r="DH154" s="119">
        <f t="shared" si="159"/>
        <v>19</v>
      </c>
      <c r="DI154" s="146"/>
      <c r="DJ154" s="156" t="str">
        <f>_xlfn.XLOOKUP(E154,[1]CranePad!$D$4:$D$203,[1]CranePad!$E$4:$E$203,0,0,1)</f>
        <v>SS Jadeja</v>
      </c>
      <c r="DK154" s="155">
        <v>45680</v>
      </c>
      <c r="DL154" s="95">
        <v>45686</v>
      </c>
      <c r="DM154" s="95"/>
      <c r="DN154" s="95">
        <v>45811</v>
      </c>
      <c r="DO154" s="95">
        <v>45900</v>
      </c>
      <c r="DP154" s="119">
        <f t="shared" si="160"/>
        <v>90</v>
      </c>
      <c r="DQ154" s="588"/>
      <c r="DR154" s="123">
        <v>45693</v>
      </c>
      <c r="DS154" s="124">
        <f t="shared" si="219"/>
        <v>45700</v>
      </c>
      <c r="DT154" s="124"/>
      <c r="DU154" s="124">
        <v>45903</v>
      </c>
      <c r="DV154" s="124">
        <v>45925</v>
      </c>
      <c r="DW154" s="119">
        <f t="shared" si="161"/>
        <v>23</v>
      </c>
      <c r="DX154" s="588"/>
      <c r="DY154" s="123">
        <f t="shared" si="220"/>
        <v>45707</v>
      </c>
      <c r="DZ154" s="124">
        <f t="shared" si="221"/>
        <v>45715</v>
      </c>
      <c r="EA154" s="124"/>
      <c r="EB154" s="124">
        <v>45901</v>
      </c>
      <c r="EC154" s="124">
        <v>45933</v>
      </c>
      <c r="ED154" s="119">
        <f t="shared" si="162"/>
        <v>33</v>
      </c>
      <c r="EE154" s="588"/>
      <c r="EF154" s="123">
        <f t="shared" si="222"/>
        <v>45702</v>
      </c>
      <c r="EG154" s="124">
        <f t="shared" si="223"/>
        <v>45707</v>
      </c>
      <c r="EH154" s="124"/>
      <c r="EI154" s="124">
        <v>45926</v>
      </c>
      <c r="EJ154" s="124">
        <v>45940</v>
      </c>
      <c r="EK154" s="119">
        <f t="shared" si="163"/>
        <v>15</v>
      </c>
      <c r="EL154" s="588"/>
      <c r="EM154" s="116">
        <f t="shared" si="224"/>
        <v>45708</v>
      </c>
      <c r="EN154" s="95">
        <f t="shared" si="225"/>
        <v>45711</v>
      </c>
      <c r="EO154" s="95"/>
      <c r="EP154" s="95">
        <v>45941</v>
      </c>
      <c r="EQ154" s="95">
        <v>45942</v>
      </c>
      <c r="ER154" s="119">
        <f t="shared" si="164"/>
        <v>2</v>
      </c>
      <c r="ES154" s="588"/>
      <c r="ET154" s="116">
        <f t="shared" si="226"/>
        <v>45717</v>
      </c>
      <c r="EU154" s="95">
        <f t="shared" si="227"/>
        <v>45719</v>
      </c>
      <c r="EV154" s="95"/>
      <c r="EW154" s="95">
        <v>45908</v>
      </c>
      <c r="EX154" s="95">
        <v>45908</v>
      </c>
      <c r="EY154" s="119">
        <f t="shared" si="165"/>
        <v>1</v>
      </c>
      <c r="EZ154" s="588"/>
      <c r="FA154" s="116">
        <f t="shared" si="228"/>
        <v>45683</v>
      </c>
      <c r="FB154" s="95">
        <f t="shared" si="229"/>
        <v>45690</v>
      </c>
      <c r="FC154" s="95"/>
      <c r="FD154" s="95">
        <v>45696</v>
      </c>
      <c r="FE154" s="95">
        <v>45771</v>
      </c>
      <c r="FF154" s="119">
        <f t="shared" si="166"/>
        <v>76</v>
      </c>
      <c r="FG154" s="588"/>
      <c r="FH154" s="116">
        <v>45696</v>
      </c>
      <c r="FI154" s="95">
        <f t="shared" si="230"/>
        <v>45711</v>
      </c>
      <c r="FJ154" s="95"/>
      <c r="FK154" s="95">
        <v>45808</v>
      </c>
      <c r="FL154" s="95">
        <v>45836</v>
      </c>
      <c r="FM154" s="119">
        <f t="shared" si="167"/>
        <v>29</v>
      </c>
      <c r="FN154" s="146"/>
      <c r="FO154" s="155">
        <f t="shared" si="172"/>
        <v>45719</v>
      </c>
      <c r="FP154" s="95">
        <f t="shared" si="173"/>
        <v>45722</v>
      </c>
      <c r="FQ154" s="128"/>
      <c r="FR154" s="95">
        <v>45935</v>
      </c>
      <c r="FS154" s="95">
        <v>45936</v>
      </c>
      <c r="FT154" s="119">
        <f t="shared" si="168"/>
        <v>2</v>
      </c>
      <c r="FU154" s="588"/>
      <c r="FV154" s="116">
        <f t="shared" si="174"/>
        <v>45722</v>
      </c>
      <c r="FW154" s="95">
        <f t="shared" si="175"/>
        <v>45723</v>
      </c>
      <c r="FX154" s="128"/>
      <c r="FY154" s="95">
        <v>45961</v>
      </c>
      <c r="FZ154" s="95">
        <v>45968</v>
      </c>
      <c r="GA154" s="119">
        <f t="shared" si="169"/>
        <v>8</v>
      </c>
      <c r="GB154" s="588"/>
      <c r="GC154" s="436"/>
      <c r="GD154" s="122"/>
      <c r="GE154" s="572">
        <v>45717</v>
      </c>
    </row>
    <row r="155" spans="1:187" ht="16.5" customHeight="1" x14ac:dyDescent="0.25">
      <c r="A155" s="564" t="s">
        <v>407</v>
      </c>
      <c r="B155" s="73">
        <f t="shared" si="170"/>
        <v>151</v>
      </c>
      <c r="C155" s="72" t="s">
        <v>35</v>
      </c>
      <c r="D155" s="75" t="s">
        <v>1980</v>
      </c>
      <c r="E155" s="73" t="s">
        <v>1981</v>
      </c>
      <c r="F155" s="565" t="s">
        <v>2160</v>
      </c>
      <c r="G155" s="167" t="s">
        <v>2243</v>
      </c>
      <c r="H155" s="566" t="str">
        <f>VLOOKUP('200WTG PH-II'!E155,'[1]Stone Column Progress'!$C$6:$D$205,2,0)</f>
        <v>Kamar</v>
      </c>
      <c r="I155" s="574" t="s">
        <v>390</v>
      </c>
      <c r="J155" s="568">
        <v>543687</v>
      </c>
      <c r="K155" s="569">
        <v>2662501</v>
      </c>
      <c r="L155" s="116">
        <v>45423</v>
      </c>
      <c r="M155" s="95">
        <v>45429</v>
      </c>
      <c r="N155" s="128"/>
      <c r="O155" s="95">
        <v>45423</v>
      </c>
      <c r="P155" s="95">
        <v>45429</v>
      </c>
      <c r="Q155" s="588"/>
      <c r="R155" s="118">
        <f>VLOOKUP(E155,'[1]Stone Column Progress'!$C$6:$K$205,6,0)</f>
        <v>253</v>
      </c>
      <c r="S155" s="73">
        <f>VLOOKUP(E155,'[1]Stone Column Progress'!$C$6:$K$205,8,0)</f>
        <v>253</v>
      </c>
      <c r="T155" s="95">
        <v>45663</v>
      </c>
      <c r="U155" s="95">
        <v>45671</v>
      </c>
      <c r="V155" s="117"/>
      <c r="W155" s="95">
        <v>45664</v>
      </c>
      <c r="X155" s="95">
        <v>45681</v>
      </c>
      <c r="Y155" s="119">
        <f t="shared" si="148"/>
        <v>18</v>
      </c>
      <c r="Z155" s="146"/>
      <c r="AA155" s="122"/>
      <c r="AB155" s="95"/>
      <c r="AC155" s="129"/>
      <c r="AD155" s="128"/>
      <c r="AE155" s="129"/>
      <c r="AF155" s="129"/>
      <c r="AG155" s="588"/>
      <c r="AH155" s="116">
        <v>45681</v>
      </c>
      <c r="AI155" s="95">
        <f t="shared" si="203"/>
        <v>45682</v>
      </c>
      <c r="AJ155" s="117"/>
      <c r="AK155" s="95">
        <v>45695</v>
      </c>
      <c r="AL155" s="95">
        <v>45700</v>
      </c>
      <c r="AM155" s="119">
        <f t="shared" si="149"/>
        <v>6</v>
      </c>
      <c r="AN155" s="588"/>
      <c r="AO155" s="158">
        <f t="shared" si="204"/>
        <v>45683</v>
      </c>
      <c r="AP155" s="130">
        <f t="shared" si="205"/>
        <v>45684</v>
      </c>
      <c r="AQ155" s="130"/>
      <c r="AR155" s="130">
        <v>45701</v>
      </c>
      <c r="AS155" s="130">
        <v>45703</v>
      </c>
      <c r="AT155" s="119">
        <f t="shared" si="150"/>
        <v>3</v>
      </c>
      <c r="AU155" s="588"/>
      <c r="AV155" s="116">
        <f t="shared" si="206"/>
        <v>45685</v>
      </c>
      <c r="AW155" s="95">
        <f t="shared" si="207"/>
        <v>45685</v>
      </c>
      <c r="AX155" s="128"/>
      <c r="AY155" s="130">
        <v>45703</v>
      </c>
      <c r="AZ155" s="130">
        <v>45703</v>
      </c>
      <c r="BA155" s="119">
        <f t="shared" si="151"/>
        <v>1</v>
      </c>
      <c r="BB155" s="146"/>
      <c r="BC155" s="155">
        <f t="shared" si="208"/>
        <v>45686</v>
      </c>
      <c r="BD155" s="95">
        <f t="shared" si="209"/>
        <v>45687</v>
      </c>
      <c r="BE155" s="95"/>
      <c r="BF155" s="95">
        <v>45705</v>
      </c>
      <c r="BG155" s="95">
        <v>45705</v>
      </c>
      <c r="BH155" s="119">
        <f t="shared" si="152"/>
        <v>1</v>
      </c>
      <c r="BI155" s="588"/>
      <c r="BJ155" s="116">
        <f t="shared" si="210"/>
        <v>45688</v>
      </c>
      <c r="BK155" s="95">
        <f t="shared" si="211"/>
        <v>45695</v>
      </c>
      <c r="BL155" s="95"/>
      <c r="BM155" s="95">
        <v>45706</v>
      </c>
      <c r="BN155" s="95">
        <v>45712</v>
      </c>
      <c r="BO155" s="119">
        <f t="shared" si="153"/>
        <v>7</v>
      </c>
      <c r="BP155" s="588"/>
      <c r="BQ155" s="116">
        <f t="shared" si="212"/>
        <v>45696</v>
      </c>
      <c r="BR155" s="95">
        <f t="shared" si="213"/>
        <v>45697</v>
      </c>
      <c r="BS155" s="95"/>
      <c r="BT155" s="95">
        <v>45713</v>
      </c>
      <c r="BU155" s="95">
        <v>45713</v>
      </c>
      <c r="BV155" s="119">
        <f t="shared" si="171"/>
        <v>1</v>
      </c>
      <c r="BW155" s="119">
        <f t="shared" si="154"/>
        <v>19</v>
      </c>
      <c r="BX155" s="588"/>
      <c r="BY155" s="116">
        <f t="shared" si="214"/>
        <v>45699</v>
      </c>
      <c r="BZ155" s="95">
        <f t="shared" si="215"/>
        <v>45706</v>
      </c>
      <c r="CA155" s="151"/>
      <c r="CB155" s="95">
        <v>45722</v>
      </c>
      <c r="CC155" s="95">
        <v>45766</v>
      </c>
      <c r="CD155" s="119">
        <f t="shared" si="155"/>
        <v>45</v>
      </c>
      <c r="CE155" s="588"/>
      <c r="CF155" s="116">
        <f t="shared" si="216"/>
        <v>45699</v>
      </c>
      <c r="CG155" s="95">
        <f t="shared" si="216"/>
        <v>45706</v>
      </c>
      <c r="CH155" s="95"/>
      <c r="CI155" s="95">
        <v>45718</v>
      </c>
      <c r="CJ155" s="95">
        <v>45718</v>
      </c>
      <c r="CK155" s="119">
        <f t="shared" si="156"/>
        <v>1</v>
      </c>
      <c r="CL155" s="119"/>
      <c r="CM155" s="119"/>
      <c r="CN155" s="588"/>
      <c r="CO155" s="116">
        <f t="shared" si="217"/>
        <v>45692</v>
      </c>
      <c r="CP155" s="95">
        <f t="shared" si="218"/>
        <v>45709</v>
      </c>
      <c r="CQ155" s="128"/>
      <c r="CR155" s="95">
        <v>45705</v>
      </c>
      <c r="CS155" s="95">
        <v>45717</v>
      </c>
      <c r="CT155" s="119">
        <f t="shared" si="157"/>
        <v>13</v>
      </c>
      <c r="CU155" s="588"/>
      <c r="CV155" s="116">
        <v>45633</v>
      </c>
      <c r="CW155" s="95">
        <v>45639</v>
      </c>
      <c r="CX155" s="128"/>
      <c r="CY155" s="95">
        <v>45726</v>
      </c>
      <c r="CZ155" s="95">
        <v>45734</v>
      </c>
      <c r="DA155" s="119">
        <f t="shared" si="158"/>
        <v>9</v>
      </c>
      <c r="DB155" s="588"/>
      <c r="DC155" s="116">
        <v>45663</v>
      </c>
      <c r="DD155" s="95">
        <v>45668</v>
      </c>
      <c r="DE155" s="128"/>
      <c r="DF155" s="95">
        <v>45741</v>
      </c>
      <c r="DG155" s="95">
        <v>45749</v>
      </c>
      <c r="DH155" s="119">
        <f t="shared" si="159"/>
        <v>9</v>
      </c>
      <c r="DI155" s="146"/>
      <c r="DJ155" s="156" t="str">
        <f>_xlfn.XLOOKUP(E155,[1]CranePad!$D$4:$D$203,[1]CranePad!$E$4:$E$203,0,0,1)</f>
        <v>GP (Reuse)</v>
      </c>
      <c r="DK155" s="155">
        <v>45669</v>
      </c>
      <c r="DL155" s="95">
        <v>45675</v>
      </c>
      <c r="DM155" s="95"/>
      <c r="DN155" s="95">
        <v>45732</v>
      </c>
      <c r="DO155" s="95">
        <v>45741</v>
      </c>
      <c r="DP155" s="119">
        <f t="shared" si="160"/>
        <v>10</v>
      </c>
      <c r="DQ155" s="588"/>
      <c r="DR155" s="123">
        <f t="shared" ref="DR155:DR184" si="231">DS155-8</f>
        <v>45682</v>
      </c>
      <c r="DS155" s="124">
        <v>45690</v>
      </c>
      <c r="DT155" s="124"/>
      <c r="DU155" s="124">
        <v>45750</v>
      </c>
      <c r="DV155" s="124">
        <v>45768</v>
      </c>
      <c r="DW155" s="119">
        <f t="shared" si="161"/>
        <v>19</v>
      </c>
      <c r="DX155" s="588"/>
      <c r="DY155" s="123">
        <f t="shared" si="220"/>
        <v>45711</v>
      </c>
      <c r="DZ155" s="124">
        <f t="shared" si="221"/>
        <v>45719</v>
      </c>
      <c r="EA155" s="124"/>
      <c r="EB155" s="124">
        <v>45749</v>
      </c>
      <c r="EC155" s="124">
        <v>45758</v>
      </c>
      <c r="ED155" s="119">
        <f t="shared" si="162"/>
        <v>10</v>
      </c>
      <c r="EE155" s="588"/>
      <c r="EF155" s="123">
        <f t="shared" si="222"/>
        <v>45692</v>
      </c>
      <c r="EG155" s="124">
        <f t="shared" si="223"/>
        <v>45697</v>
      </c>
      <c r="EH155" s="124"/>
      <c r="EI155" s="124">
        <v>45773</v>
      </c>
      <c r="EJ155" s="124">
        <v>45782</v>
      </c>
      <c r="EK155" s="119">
        <f t="shared" si="163"/>
        <v>10</v>
      </c>
      <c r="EL155" s="588"/>
      <c r="EM155" s="116">
        <f t="shared" si="224"/>
        <v>45698</v>
      </c>
      <c r="EN155" s="95">
        <f t="shared" si="225"/>
        <v>45701</v>
      </c>
      <c r="EO155" s="95"/>
      <c r="EP155" s="95">
        <v>45783</v>
      </c>
      <c r="EQ155" s="95">
        <v>45785</v>
      </c>
      <c r="ER155" s="119">
        <f t="shared" si="164"/>
        <v>3</v>
      </c>
      <c r="ES155" s="588"/>
      <c r="ET155" s="116">
        <f t="shared" si="226"/>
        <v>45721</v>
      </c>
      <c r="EU155" s="95">
        <f t="shared" si="227"/>
        <v>45723</v>
      </c>
      <c r="EV155" s="95"/>
      <c r="EW155" s="95">
        <v>45759</v>
      </c>
      <c r="EX155" s="95">
        <v>45759</v>
      </c>
      <c r="EY155" s="119">
        <f t="shared" si="165"/>
        <v>1</v>
      </c>
      <c r="EZ155" s="588"/>
      <c r="FA155" s="116">
        <f t="shared" si="228"/>
        <v>45672</v>
      </c>
      <c r="FB155" s="95">
        <f t="shared" si="229"/>
        <v>45679</v>
      </c>
      <c r="FC155" s="95"/>
      <c r="FD155" s="95">
        <v>45674</v>
      </c>
      <c r="FE155" s="95">
        <v>45769</v>
      </c>
      <c r="FF155" s="119">
        <f t="shared" si="166"/>
        <v>96</v>
      </c>
      <c r="FG155" s="588"/>
      <c r="FH155" s="116">
        <v>45696</v>
      </c>
      <c r="FI155" s="95">
        <f t="shared" si="230"/>
        <v>45711</v>
      </c>
      <c r="FJ155" s="95"/>
      <c r="FK155" s="95">
        <v>45747</v>
      </c>
      <c r="FL155" s="95">
        <v>45777</v>
      </c>
      <c r="FM155" s="119">
        <f t="shared" si="167"/>
        <v>31</v>
      </c>
      <c r="FN155" s="146"/>
      <c r="FO155" s="155">
        <f t="shared" si="172"/>
        <v>45723</v>
      </c>
      <c r="FP155" s="95">
        <f t="shared" si="173"/>
        <v>45726</v>
      </c>
      <c r="FQ155" s="128"/>
      <c r="FR155" s="95">
        <v>45778</v>
      </c>
      <c r="FS155" s="95">
        <v>45783</v>
      </c>
      <c r="FT155" s="119">
        <f t="shared" si="168"/>
        <v>6</v>
      </c>
      <c r="FU155" s="588"/>
      <c r="FV155" s="116">
        <f t="shared" si="174"/>
        <v>45726</v>
      </c>
      <c r="FW155" s="95">
        <f t="shared" si="175"/>
        <v>45727</v>
      </c>
      <c r="FX155" s="128"/>
      <c r="FY155" s="95">
        <v>45814</v>
      </c>
      <c r="FZ155" s="95">
        <v>45815</v>
      </c>
      <c r="GA155" s="119">
        <f t="shared" si="169"/>
        <v>2</v>
      </c>
      <c r="GB155" s="588"/>
      <c r="GC155" s="436"/>
      <c r="GD155" s="122"/>
      <c r="GE155" s="572">
        <v>45717</v>
      </c>
    </row>
    <row r="156" spans="1:187" ht="16.5" customHeight="1" x14ac:dyDescent="0.25">
      <c r="A156" s="564" t="s">
        <v>407</v>
      </c>
      <c r="B156" s="73">
        <f t="shared" si="170"/>
        <v>152</v>
      </c>
      <c r="C156" s="72" t="s">
        <v>35</v>
      </c>
      <c r="D156" s="75" t="s">
        <v>1980</v>
      </c>
      <c r="E156" s="73" t="s">
        <v>1982</v>
      </c>
      <c r="F156" s="565" t="s">
        <v>2160</v>
      </c>
      <c r="G156" s="167" t="s">
        <v>2243</v>
      </c>
      <c r="H156" s="566" t="str">
        <f>VLOOKUP('200WTG PH-II'!E156,'[1]Stone Column Progress'!$C$6:$D$205,2,0)</f>
        <v>Kamar</v>
      </c>
      <c r="I156" s="574" t="s">
        <v>390</v>
      </c>
      <c r="J156" s="568">
        <v>544521</v>
      </c>
      <c r="K156" s="569">
        <v>2662236</v>
      </c>
      <c r="L156" s="116">
        <v>45445</v>
      </c>
      <c r="M156" s="95">
        <v>45452</v>
      </c>
      <c r="N156" s="128"/>
      <c r="O156" s="95">
        <v>45445</v>
      </c>
      <c r="P156" s="95">
        <v>45452</v>
      </c>
      <c r="Q156" s="588"/>
      <c r="R156" s="118">
        <f>VLOOKUP(E156,'[1]Stone Column Progress'!$C$6:$K$205,6,0)</f>
        <v>253</v>
      </c>
      <c r="S156" s="73">
        <f>VLOOKUP(E156,'[1]Stone Column Progress'!$C$6:$K$205,8,0)</f>
        <v>253</v>
      </c>
      <c r="T156" s="95">
        <v>45667</v>
      </c>
      <c r="U156" s="95">
        <v>45675</v>
      </c>
      <c r="V156" s="117"/>
      <c r="W156" s="95">
        <v>45663</v>
      </c>
      <c r="X156" s="95">
        <v>45680</v>
      </c>
      <c r="Y156" s="119">
        <f t="shared" si="148"/>
        <v>18</v>
      </c>
      <c r="Z156" s="146"/>
      <c r="AA156" s="122"/>
      <c r="AB156" s="95"/>
      <c r="AC156" s="129"/>
      <c r="AD156" s="128"/>
      <c r="AE156" s="129"/>
      <c r="AF156" s="129"/>
      <c r="AG156" s="588"/>
      <c r="AH156" s="116">
        <v>45685</v>
      </c>
      <c r="AI156" s="95">
        <f t="shared" si="203"/>
        <v>45686</v>
      </c>
      <c r="AJ156" s="117"/>
      <c r="AK156" s="95">
        <v>45683</v>
      </c>
      <c r="AL156" s="95">
        <v>45686</v>
      </c>
      <c r="AM156" s="119">
        <f t="shared" si="149"/>
        <v>4</v>
      </c>
      <c r="AN156" s="588"/>
      <c r="AO156" s="158">
        <f t="shared" si="204"/>
        <v>45687</v>
      </c>
      <c r="AP156" s="130">
        <f t="shared" si="205"/>
        <v>45688</v>
      </c>
      <c r="AQ156" s="130"/>
      <c r="AR156" s="130">
        <v>45686</v>
      </c>
      <c r="AS156" s="130">
        <v>45688</v>
      </c>
      <c r="AT156" s="119">
        <f t="shared" si="150"/>
        <v>3</v>
      </c>
      <c r="AU156" s="588"/>
      <c r="AV156" s="116">
        <f t="shared" si="206"/>
        <v>45689</v>
      </c>
      <c r="AW156" s="95">
        <f t="shared" si="207"/>
        <v>45689</v>
      </c>
      <c r="AX156" s="128"/>
      <c r="AY156" s="130">
        <v>45688</v>
      </c>
      <c r="AZ156" s="130">
        <v>45689</v>
      </c>
      <c r="BA156" s="119">
        <f t="shared" si="151"/>
        <v>2</v>
      </c>
      <c r="BB156" s="146"/>
      <c r="BC156" s="155">
        <f t="shared" si="208"/>
        <v>45690</v>
      </c>
      <c r="BD156" s="95">
        <f t="shared" si="209"/>
        <v>45691</v>
      </c>
      <c r="BE156" s="95"/>
      <c r="BF156" s="95">
        <v>45691</v>
      </c>
      <c r="BG156" s="95">
        <v>45692</v>
      </c>
      <c r="BH156" s="119">
        <f t="shared" si="152"/>
        <v>2</v>
      </c>
      <c r="BI156" s="588"/>
      <c r="BJ156" s="116">
        <f t="shared" si="210"/>
        <v>45692</v>
      </c>
      <c r="BK156" s="95">
        <f t="shared" si="211"/>
        <v>45699</v>
      </c>
      <c r="BL156" s="95"/>
      <c r="BM156" s="95">
        <v>45692</v>
      </c>
      <c r="BN156" s="95">
        <v>45698</v>
      </c>
      <c r="BO156" s="119">
        <f t="shared" si="153"/>
        <v>7</v>
      </c>
      <c r="BP156" s="588"/>
      <c r="BQ156" s="116">
        <f t="shared" si="212"/>
        <v>45700</v>
      </c>
      <c r="BR156" s="95">
        <f t="shared" si="213"/>
        <v>45701</v>
      </c>
      <c r="BS156" s="95"/>
      <c r="BT156" s="95">
        <v>45698</v>
      </c>
      <c r="BU156" s="95">
        <v>45699</v>
      </c>
      <c r="BV156" s="119">
        <f t="shared" si="171"/>
        <v>2</v>
      </c>
      <c r="BW156" s="119">
        <f t="shared" si="154"/>
        <v>17</v>
      </c>
      <c r="BX156" s="588"/>
      <c r="BY156" s="116">
        <f t="shared" si="214"/>
        <v>45703</v>
      </c>
      <c r="BZ156" s="95">
        <f t="shared" si="215"/>
        <v>45710</v>
      </c>
      <c r="CA156" s="151"/>
      <c r="CB156" s="95">
        <v>45716</v>
      </c>
      <c r="CC156" s="95">
        <v>45781</v>
      </c>
      <c r="CD156" s="119">
        <f t="shared" si="155"/>
        <v>66</v>
      </c>
      <c r="CE156" s="588"/>
      <c r="CF156" s="116">
        <f t="shared" si="216"/>
        <v>45703</v>
      </c>
      <c r="CG156" s="95">
        <f t="shared" si="216"/>
        <v>45710</v>
      </c>
      <c r="CH156" s="95"/>
      <c r="CI156" s="95">
        <v>45713</v>
      </c>
      <c r="CJ156" s="95">
        <v>45713</v>
      </c>
      <c r="CK156" s="119">
        <f t="shared" si="156"/>
        <v>1</v>
      </c>
      <c r="CL156" s="119"/>
      <c r="CM156" s="119"/>
      <c r="CN156" s="588"/>
      <c r="CO156" s="116">
        <f t="shared" si="217"/>
        <v>45696</v>
      </c>
      <c r="CP156" s="95">
        <f t="shared" si="218"/>
        <v>45713</v>
      </c>
      <c r="CQ156" s="128"/>
      <c r="CR156" s="95">
        <v>45684</v>
      </c>
      <c r="CS156" s="95">
        <v>45719</v>
      </c>
      <c r="CT156" s="119">
        <f t="shared" si="157"/>
        <v>36</v>
      </c>
      <c r="CU156" s="588"/>
      <c r="CV156" s="116">
        <v>45635</v>
      </c>
      <c r="CW156" s="95">
        <v>45641</v>
      </c>
      <c r="CX156" s="128"/>
      <c r="CY156" s="95">
        <v>45700</v>
      </c>
      <c r="CZ156" s="95">
        <v>45713</v>
      </c>
      <c r="DA156" s="119">
        <f t="shared" si="158"/>
        <v>14</v>
      </c>
      <c r="DB156" s="588"/>
      <c r="DC156" s="116">
        <v>45664</v>
      </c>
      <c r="DD156" s="95">
        <v>45669</v>
      </c>
      <c r="DE156" s="128"/>
      <c r="DF156" s="95">
        <v>45708</v>
      </c>
      <c r="DG156" s="95">
        <v>45719</v>
      </c>
      <c r="DH156" s="119">
        <f t="shared" si="159"/>
        <v>12</v>
      </c>
      <c r="DI156" s="146"/>
      <c r="DJ156" s="156" t="str">
        <f>_xlfn.XLOOKUP(E156,[1]CranePad!$D$4:$D$203,[1]CranePad!$E$4:$E$203,0,0,1)</f>
        <v>GP</v>
      </c>
      <c r="DK156" s="155">
        <v>45670</v>
      </c>
      <c r="DL156" s="95">
        <v>45676</v>
      </c>
      <c r="DM156" s="95"/>
      <c r="DN156" s="95">
        <v>45706</v>
      </c>
      <c r="DO156" s="95">
        <v>45719</v>
      </c>
      <c r="DP156" s="119">
        <f t="shared" si="160"/>
        <v>14</v>
      </c>
      <c r="DQ156" s="588"/>
      <c r="DR156" s="123">
        <f t="shared" si="231"/>
        <v>45683</v>
      </c>
      <c r="DS156" s="124">
        <v>45691</v>
      </c>
      <c r="DT156" s="124"/>
      <c r="DU156" s="124">
        <v>45735</v>
      </c>
      <c r="DV156" s="124">
        <v>45748</v>
      </c>
      <c r="DW156" s="119">
        <f t="shared" si="161"/>
        <v>14</v>
      </c>
      <c r="DX156" s="588"/>
      <c r="DY156" s="123">
        <f t="shared" si="220"/>
        <v>45715</v>
      </c>
      <c r="DZ156" s="124">
        <f t="shared" si="221"/>
        <v>45723</v>
      </c>
      <c r="EA156" s="124"/>
      <c r="EB156" s="124">
        <v>45749</v>
      </c>
      <c r="EC156" s="124">
        <v>45762</v>
      </c>
      <c r="ED156" s="119">
        <f t="shared" si="162"/>
        <v>14</v>
      </c>
      <c r="EE156" s="588"/>
      <c r="EF156" s="123">
        <f t="shared" si="222"/>
        <v>45693</v>
      </c>
      <c r="EG156" s="124">
        <f t="shared" si="223"/>
        <v>45698</v>
      </c>
      <c r="EH156" s="124"/>
      <c r="EI156" s="124">
        <v>45751</v>
      </c>
      <c r="EJ156" s="124">
        <v>45765</v>
      </c>
      <c r="EK156" s="119">
        <f t="shared" si="163"/>
        <v>15</v>
      </c>
      <c r="EL156" s="588"/>
      <c r="EM156" s="116">
        <f t="shared" si="224"/>
        <v>45699</v>
      </c>
      <c r="EN156" s="95">
        <f t="shared" si="225"/>
        <v>45702</v>
      </c>
      <c r="EO156" s="95"/>
      <c r="EP156" s="95">
        <v>45765</v>
      </c>
      <c r="EQ156" s="95">
        <v>45766</v>
      </c>
      <c r="ER156" s="119">
        <f t="shared" si="164"/>
        <v>2</v>
      </c>
      <c r="ES156" s="588"/>
      <c r="ET156" s="116">
        <f t="shared" si="226"/>
        <v>45725</v>
      </c>
      <c r="EU156" s="95">
        <f t="shared" si="227"/>
        <v>45727</v>
      </c>
      <c r="EV156" s="95"/>
      <c r="EW156" s="95">
        <v>45764</v>
      </c>
      <c r="EX156" s="95">
        <v>45764</v>
      </c>
      <c r="EY156" s="119">
        <f t="shared" si="165"/>
        <v>1</v>
      </c>
      <c r="EZ156" s="588"/>
      <c r="FA156" s="116">
        <f t="shared" si="228"/>
        <v>45673</v>
      </c>
      <c r="FB156" s="95">
        <f t="shared" si="229"/>
        <v>45680</v>
      </c>
      <c r="FC156" s="95"/>
      <c r="FD156" s="95">
        <v>45709</v>
      </c>
      <c r="FE156" s="95">
        <v>45769</v>
      </c>
      <c r="FF156" s="119">
        <f t="shared" si="166"/>
        <v>61</v>
      </c>
      <c r="FG156" s="588"/>
      <c r="FH156" s="116">
        <v>45696</v>
      </c>
      <c r="FI156" s="95">
        <f t="shared" si="230"/>
        <v>45711</v>
      </c>
      <c r="FJ156" s="95"/>
      <c r="FK156" s="95">
        <v>45747</v>
      </c>
      <c r="FL156" s="95">
        <v>45777</v>
      </c>
      <c r="FM156" s="119">
        <f t="shared" si="167"/>
        <v>31</v>
      </c>
      <c r="FN156" s="146"/>
      <c r="FO156" s="155">
        <f t="shared" si="172"/>
        <v>45727</v>
      </c>
      <c r="FP156" s="95">
        <f t="shared" si="173"/>
        <v>45730</v>
      </c>
      <c r="FQ156" s="128"/>
      <c r="FR156" s="95">
        <v>45778</v>
      </c>
      <c r="FS156" s="95">
        <v>45783</v>
      </c>
      <c r="FT156" s="119">
        <f t="shared" si="168"/>
        <v>6</v>
      </c>
      <c r="FU156" s="588"/>
      <c r="FV156" s="116">
        <f t="shared" si="174"/>
        <v>45730</v>
      </c>
      <c r="FW156" s="95">
        <f t="shared" si="175"/>
        <v>45731</v>
      </c>
      <c r="FX156" s="128"/>
      <c r="FY156" s="95">
        <v>45814</v>
      </c>
      <c r="FZ156" s="95">
        <v>45818</v>
      </c>
      <c r="GA156" s="119">
        <f t="shared" si="169"/>
        <v>5</v>
      </c>
      <c r="GB156" s="579" t="s">
        <v>2273</v>
      </c>
      <c r="GC156" s="592"/>
      <c r="GD156" s="122"/>
      <c r="GE156" s="572">
        <v>45717</v>
      </c>
    </row>
    <row r="157" spans="1:187" ht="16.5" customHeight="1" x14ac:dyDescent="0.25">
      <c r="A157" s="564" t="s">
        <v>413</v>
      </c>
      <c r="B157" s="73">
        <f t="shared" si="170"/>
        <v>153</v>
      </c>
      <c r="C157" s="72" t="s">
        <v>35</v>
      </c>
      <c r="D157" s="75" t="s">
        <v>1980</v>
      </c>
      <c r="E157" s="73" t="s">
        <v>1983</v>
      </c>
      <c r="F157" s="565" t="s">
        <v>2160</v>
      </c>
      <c r="G157" s="167" t="s">
        <v>2243</v>
      </c>
      <c r="H157" s="566" t="str">
        <f>VLOOKUP('200WTG PH-II'!E157,'[1]Stone Column Progress'!$C$6:$D$205,2,0)</f>
        <v xml:space="preserve">Keller </v>
      </c>
      <c r="I157" s="574" t="s">
        <v>390</v>
      </c>
      <c r="J157" s="568">
        <v>545363</v>
      </c>
      <c r="K157" s="569">
        <v>2661932</v>
      </c>
      <c r="L157" s="116">
        <v>45424</v>
      </c>
      <c r="M157" s="95">
        <v>45429</v>
      </c>
      <c r="N157" s="128"/>
      <c r="O157" s="95">
        <v>45424</v>
      </c>
      <c r="P157" s="95">
        <v>45429</v>
      </c>
      <c r="Q157" s="588"/>
      <c r="R157" s="118">
        <f>VLOOKUP(E157,'[1]Stone Column Progress'!$C$6:$K$205,6,0)</f>
        <v>199</v>
      </c>
      <c r="S157" s="73">
        <f>VLOOKUP(E157,'[1]Stone Column Progress'!$C$6:$K$205,8,0)</f>
        <v>199</v>
      </c>
      <c r="T157" s="95">
        <v>45576</v>
      </c>
      <c r="U157" s="95">
        <v>45583</v>
      </c>
      <c r="V157" s="117"/>
      <c r="W157" s="95">
        <v>45649</v>
      </c>
      <c r="X157" s="95">
        <v>45655</v>
      </c>
      <c r="Y157" s="119">
        <f t="shared" si="148"/>
        <v>7</v>
      </c>
      <c r="Z157" s="146"/>
      <c r="AA157" s="122"/>
      <c r="AB157" s="95"/>
      <c r="AC157" s="129"/>
      <c r="AD157" s="128"/>
      <c r="AE157" s="129"/>
      <c r="AF157" s="129"/>
      <c r="AG157" s="588"/>
      <c r="AH157" s="116">
        <v>45593</v>
      </c>
      <c r="AI157" s="95">
        <f t="shared" si="203"/>
        <v>45594</v>
      </c>
      <c r="AJ157" s="117"/>
      <c r="AK157" s="95">
        <v>45664</v>
      </c>
      <c r="AL157" s="95">
        <v>45665</v>
      </c>
      <c r="AM157" s="119">
        <f t="shared" si="149"/>
        <v>2</v>
      </c>
      <c r="AN157" s="588"/>
      <c r="AO157" s="158">
        <f t="shared" si="204"/>
        <v>45595</v>
      </c>
      <c r="AP157" s="130">
        <f t="shared" si="205"/>
        <v>45596</v>
      </c>
      <c r="AQ157" s="130"/>
      <c r="AR157" s="130">
        <v>45666</v>
      </c>
      <c r="AS157" s="130">
        <v>45666</v>
      </c>
      <c r="AT157" s="119">
        <f t="shared" si="150"/>
        <v>1</v>
      </c>
      <c r="AU157" s="588"/>
      <c r="AV157" s="116">
        <f t="shared" si="206"/>
        <v>45597</v>
      </c>
      <c r="AW157" s="95">
        <f t="shared" si="207"/>
        <v>45597</v>
      </c>
      <c r="AX157" s="128"/>
      <c r="AY157" s="130">
        <v>45666</v>
      </c>
      <c r="AZ157" s="130">
        <v>45666</v>
      </c>
      <c r="BA157" s="119">
        <f t="shared" si="151"/>
        <v>1</v>
      </c>
      <c r="BB157" s="146"/>
      <c r="BC157" s="155">
        <f t="shared" si="208"/>
        <v>45598</v>
      </c>
      <c r="BD157" s="95">
        <f t="shared" si="209"/>
        <v>45599</v>
      </c>
      <c r="BE157" s="95"/>
      <c r="BF157" s="95">
        <v>45672</v>
      </c>
      <c r="BG157" s="95">
        <v>45673</v>
      </c>
      <c r="BH157" s="119">
        <f t="shared" si="152"/>
        <v>2</v>
      </c>
      <c r="BI157" s="588"/>
      <c r="BJ157" s="116">
        <f t="shared" si="210"/>
        <v>45600</v>
      </c>
      <c r="BK157" s="95">
        <f t="shared" si="211"/>
        <v>45607</v>
      </c>
      <c r="BL157" s="95"/>
      <c r="BM157" s="95">
        <v>45677</v>
      </c>
      <c r="BN157" s="95">
        <v>45680</v>
      </c>
      <c r="BO157" s="119">
        <f t="shared" si="153"/>
        <v>4</v>
      </c>
      <c r="BP157" s="588"/>
      <c r="BQ157" s="116">
        <f t="shared" si="212"/>
        <v>45608</v>
      </c>
      <c r="BR157" s="95">
        <f t="shared" si="213"/>
        <v>45609</v>
      </c>
      <c r="BS157" s="95"/>
      <c r="BT157" s="95">
        <v>45681</v>
      </c>
      <c r="BU157" s="95">
        <v>45681</v>
      </c>
      <c r="BV157" s="119">
        <f t="shared" si="171"/>
        <v>1</v>
      </c>
      <c r="BW157" s="119">
        <f t="shared" si="154"/>
        <v>18</v>
      </c>
      <c r="BX157" s="588"/>
      <c r="BY157" s="116">
        <f t="shared" si="214"/>
        <v>45611</v>
      </c>
      <c r="BZ157" s="95">
        <f t="shared" si="215"/>
        <v>45618</v>
      </c>
      <c r="CA157" s="151"/>
      <c r="CB157" s="95">
        <v>45690</v>
      </c>
      <c r="CC157" s="95">
        <v>45826</v>
      </c>
      <c r="CD157" s="119">
        <f t="shared" si="155"/>
        <v>137</v>
      </c>
      <c r="CE157" s="588"/>
      <c r="CF157" s="116">
        <f t="shared" si="216"/>
        <v>45611</v>
      </c>
      <c r="CG157" s="95">
        <f t="shared" si="216"/>
        <v>45618</v>
      </c>
      <c r="CH157" s="95"/>
      <c r="CI157" s="95">
        <v>45713</v>
      </c>
      <c r="CJ157" s="95">
        <v>45713</v>
      </c>
      <c r="CK157" s="119">
        <f t="shared" si="156"/>
        <v>1</v>
      </c>
      <c r="CL157" s="119"/>
      <c r="CM157" s="119"/>
      <c r="CN157" s="588"/>
      <c r="CO157" s="116">
        <f t="shared" si="217"/>
        <v>45604</v>
      </c>
      <c r="CP157" s="95">
        <f t="shared" si="218"/>
        <v>45621</v>
      </c>
      <c r="CQ157" s="128"/>
      <c r="CR157" s="95">
        <v>45664</v>
      </c>
      <c r="CS157" s="95">
        <v>45697</v>
      </c>
      <c r="CT157" s="119">
        <f t="shared" si="157"/>
        <v>34</v>
      </c>
      <c r="CU157" s="588"/>
      <c r="CV157" s="116">
        <v>45640</v>
      </c>
      <c r="CW157" s="95">
        <v>45646</v>
      </c>
      <c r="CX157" s="128"/>
      <c r="CY157" s="95">
        <v>45686</v>
      </c>
      <c r="CZ157" s="95">
        <v>45700</v>
      </c>
      <c r="DA157" s="119">
        <f t="shared" si="158"/>
        <v>15</v>
      </c>
      <c r="DB157" s="588"/>
      <c r="DC157" s="116">
        <v>45665</v>
      </c>
      <c r="DD157" s="95">
        <v>45670</v>
      </c>
      <c r="DE157" s="128"/>
      <c r="DF157" s="95">
        <v>45692</v>
      </c>
      <c r="DG157" s="95">
        <v>45708</v>
      </c>
      <c r="DH157" s="119">
        <f t="shared" si="159"/>
        <v>17</v>
      </c>
      <c r="DI157" s="146"/>
      <c r="DJ157" s="156" t="str">
        <f>_xlfn.XLOOKUP(E157,[1]CranePad!$D$4:$D$203,[1]CranePad!$E$4:$E$203,0,0,1)</f>
        <v>GP</v>
      </c>
      <c r="DK157" s="155">
        <v>45671</v>
      </c>
      <c r="DL157" s="95">
        <v>45677</v>
      </c>
      <c r="DM157" s="95"/>
      <c r="DN157" s="95">
        <v>45690</v>
      </c>
      <c r="DO157" s="95">
        <v>45705</v>
      </c>
      <c r="DP157" s="119">
        <f t="shared" si="160"/>
        <v>16</v>
      </c>
      <c r="DQ157" s="588"/>
      <c r="DR157" s="123">
        <f t="shared" si="231"/>
        <v>45684</v>
      </c>
      <c r="DS157" s="124">
        <v>45692</v>
      </c>
      <c r="DT157" s="124"/>
      <c r="DU157" s="124">
        <v>45728</v>
      </c>
      <c r="DV157" s="124">
        <v>45748</v>
      </c>
      <c r="DW157" s="119">
        <f t="shared" si="161"/>
        <v>21</v>
      </c>
      <c r="DX157" s="588"/>
      <c r="DY157" s="123">
        <f t="shared" si="220"/>
        <v>45623</v>
      </c>
      <c r="DZ157" s="124">
        <f t="shared" si="221"/>
        <v>45631</v>
      </c>
      <c r="EA157" s="124"/>
      <c r="EB157" s="124">
        <v>45748</v>
      </c>
      <c r="EC157" s="124">
        <v>45761</v>
      </c>
      <c r="ED157" s="119">
        <f t="shared" si="162"/>
        <v>14</v>
      </c>
      <c r="EE157" s="588"/>
      <c r="EF157" s="123">
        <f t="shared" si="222"/>
        <v>45694</v>
      </c>
      <c r="EG157" s="124">
        <f t="shared" si="223"/>
        <v>45699</v>
      </c>
      <c r="EH157" s="124"/>
      <c r="EI157" s="124">
        <v>45751</v>
      </c>
      <c r="EJ157" s="124">
        <v>45763</v>
      </c>
      <c r="EK157" s="119">
        <f t="shared" si="163"/>
        <v>13</v>
      </c>
      <c r="EL157" s="588"/>
      <c r="EM157" s="116">
        <f t="shared" si="224"/>
        <v>45700</v>
      </c>
      <c r="EN157" s="95">
        <f t="shared" si="225"/>
        <v>45703</v>
      </c>
      <c r="EO157" s="95"/>
      <c r="EP157" s="95">
        <v>45764</v>
      </c>
      <c r="EQ157" s="95">
        <v>45768</v>
      </c>
      <c r="ER157" s="119">
        <f t="shared" si="164"/>
        <v>5</v>
      </c>
      <c r="ES157" s="588"/>
      <c r="ET157" s="116">
        <f t="shared" si="226"/>
        <v>45633</v>
      </c>
      <c r="EU157" s="95">
        <f t="shared" si="227"/>
        <v>45635</v>
      </c>
      <c r="EV157" s="95"/>
      <c r="EW157" s="95">
        <v>45771</v>
      </c>
      <c r="EX157" s="95">
        <v>45771</v>
      </c>
      <c r="EY157" s="119">
        <f t="shared" si="165"/>
        <v>1</v>
      </c>
      <c r="EZ157" s="588"/>
      <c r="FA157" s="116">
        <f t="shared" si="228"/>
        <v>45674</v>
      </c>
      <c r="FB157" s="95">
        <f t="shared" si="229"/>
        <v>45681</v>
      </c>
      <c r="FC157" s="95"/>
      <c r="FD157" s="95">
        <v>45722</v>
      </c>
      <c r="FE157" s="95">
        <v>45769</v>
      </c>
      <c r="FF157" s="119">
        <f t="shared" si="166"/>
        <v>48</v>
      </c>
      <c r="FG157" s="588"/>
      <c r="FH157" s="116">
        <v>45696</v>
      </c>
      <c r="FI157" s="95">
        <f t="shared" si="230"/>
        <v>45711</v>
      </c>
      <c r="FJ157" s="95"/>
      <c r="FK157" s="95">
        <v>45747</v>
      </c>
      <c r="FL157" s="95">
        <v>45777</v>
      </c>
      <c r="FM157" s="119">
        <f t="shared" si="167"/>
        <v>31</v>
      </c>
      <c r="FN157" s="146"/>
      <c r="FO157" s="155">
        <f t="shared" si="172"/>
        <v>45681</v>
      </c>
      <c r="FP157" s="95">
        <f t="shared" si="173"/>
        <v>45684</v>
      </c>
      <c r="FQ157" s="128"/>
      <c r="FR157" s="95">
        <v>45778</v>
      </c>
      <c r="FS157" s="95">
        <v>45788</v>
      </c>
      <c r="FT157" s="119">
        <f t="shared" si="168"/>
        <v>11</v>
      </c>
      <c r="FU157" s="588"/>
      <c r="FV157" s="116">
        <f t="shared" si="174"/>
        <v>45711</v>
      </c>
      <c r="FW157" s="95">
        <f t="shared" si="175"/>
        <v>45712</v>
      </c>
      <c r="FX157" s="128"/>
      <c r="FY157" s="95">
        <v>45814</v>
      </c>
      <c r="FZ157" s="95">
        <v>45814</v>
      </c>
      <c r="GA157" s="119">
        <f t="shared" si="169"/>
        <v>1</v>
      </c>
      <c r="GB157" s="588"/>
      <c r="GC157" s="436"/>
      <c r="GD157" s="122"/>
      <c r="GE157" s="572">
        <v>45717</v>
      </c>
    </row>
    <row r="158" spans="1:187" ht="16.5" customHeight="1" x14ac:dyDescent="0.25">
      <c r="A158" s="564" t="s">
        <v>2226</v>
      </c>
      <c r="B158" s="73">
        <f t="shared" si="170"/>
        <v>154</v>
      </c>
      <c r="C158" s="72" t="s">
        <v>35</v>
      </c>
      <c r="D158" s="75" t="s">
        <v>1980</v>
      </c>
      <c r="E158" s="73" t="s">
        <v>1984</v>
      </c>
      <c r="F158" s="565" t="s">
        <v>2160</v>
      </c>
      <c r="G158" s="167" t="s">
        <v>2213</v>
      </c>
      <c r="H158" s="566" t="str">
        <f>VLOOKUP('200WTG PH-II'!E158,'[1]Stone Column Progress'!$C$6:$D$205,2,0)</f>
        <v>Kamar</v>
      </c>
      <c r="I158" s="574" t="s">
        <v>390</v>
      </c>
      <c r="J158" s="568">
        <v>543497</v>
      </c>
      <c r="K158" s="569">
        <v>2663487</v>
      </c>
      <c r="L158" s="116">
        <v>45423</v>
      </c>
      <c r="M158" s="95">
        <v>45429</v>
      </c>
      <c r="N158" s="128"/>
      <c r="O158" s="95">
        <v>45423</v>
      </c>
      <c r="P158" s="95">
        <v>45429</v>
      </c>
      <c r="Q158" s="588"/>
      <c r="R158" s="118">
        <f>VLOOKUP(E158,'[1]Stone Column Progress'!$C$6:$K$205,6,0)</f>
        <v>199</v>
      </c>
      <c r="S158" s="73">
        <f>VLOOKUP(E158,'[1]Stone Column Progress'!$C$6:$K$205,8,0)</f>
        <v>199</v>
      </c>
      <c r="T158" s="95">
        <v>45570</v>
      </c>
      <c r="U158" s="95">
        <v>45579</v>
      </c>
      <c r="V158" s="117"/>
      <c r="W158" s="95">
        <v>45643</v>
      </c>
      <c r="X158" s="95">
        <v>45657</v>
      </c>
      <c r="Y158" s="119">
        <f t="shared" si="148"/>
        <v>15</v>
      </c>
      <c r="Z158" s="146"/>
      <c r="AA158" s="122"/>
      <c r="AB158" s="95"/>
      <c r="AC158" s="129"/>
      <c r="AD158" s="128"/>
      <c r="AE158" s="129"/>
      <c r="AF158" s="129"/>
      <c r="AG158" s="588"/>
      <c r="AH158" s="116">
        <v>45589</v>
      </c>
      <c r="AI158" s="95">
        <f t="shared" si="203"/>
        <v>45590</v>
      </c>
      <c r="AJ158" s="117"/>
      <c r="AK158" s="95">
        <v>45675</v>
      </c>
      <c r="AL158" s="95">
        <v>45679</v>
      </c>
      <c r="AM158" s="119">
        <f t="shared" si="149"/>
        <v>5</v>
      </c>
      <c r="AN158" s="588"/>
      <c r="AO158" s="158">
        <f t="shared" si="204"/>
        <v>45591</v>
      </c>
      <c r="AP158" s="130">
        <f t="shared" si="205"/>
        <v>45592</v>
      </c>
      <c r="AQ158" s="130"/>
      <c r="AR158" s="130">
        <v>45684</v>
      </c>
      <c r="AS158" s="130">
        <v>45687</v>
      </c>
      <c r="AT158" s="119">
        <f t="shared" si="150"/>
        <v>4</v>
      </c>
      <c r="AU158" s="588"/>
      <c r="AV158" s="116">
        <f t="shared" si="206"/>
        <v>45593</v>
      </c>
      <c r="AW158" s="95">
        <f t="shared" si="207"/>
        <v>45593</v>
      </c>
      <c r="AX158" s="128"/>
      <c r="AY158" s="130">
        <v>45687</v>
      </c>
      <c r="AZ158" s="130">
        <v>45687</v>
      </c>
      <c r="BA158" s="119">
        <f t="shared" si="151"/>
        <v>1</v>
      </c>
      <c r="BB158" s="146"/>
      <c r="BC158" s="155">
        <f t="shared" si="208"/>
        <v>45594</v>
      </c>
      <c r="BD158" s="95">
        <f t="shared" si="209"/>
        <v>45595</v>
      </c>
      <c r="BE158" s="95"/>
      <c r="BF158" s="95">
        <v>45694</v>
      </c>
      <c r="BG158" s="95">
        <v>45695</v>
      </c>
      <c r="BH158" s="119">
        <f t="shared" si="152"/>
        <v>2</v>
      </c>
      <c r="BI158" s="588"/>
      <c r="BJ158" s="116">
        <f t="shared" si="210"/>
        <v>45596</v>
      </c>
      <c r="BK158" s="95">
        <f t="shared" si="211"/>
        <v>45603</v>
      </c>
      <c r="BL158" s="95"/>
      <c r="BM158" s="95">
        <v>45697</v>
      </c>
      <c r="BN158" s="95">
        <v>45726</v>
      </c>
      <c r="BO158" s="119">
        <f t="shared" si="153"/>
        <v>30</v>
      </c>
      <c r="BP158" s="579" t="s">
        <v>2263</v>
      </c>
      <c r="BQ158" s="116">
        <f t="shared" si="212"/>
        <v>45604</v>
      </c>
      <c r="BR158" s="95">
        <f t="shared" si="213"/>
        <v>45605</v>
      </c>
      <c r="BS158" s="95"/>
      <c r="BT158" s="95">
        <v>45727</v>
      </c>
      <c r="BU158" s="95">
        <v>45728</v>
      </c>
      <c r="BV158" s="119">
        <f t="shared" si="171"/>
        <v>2</v>
      </c>
      <c r="BW158" s="119">
        <f t="shared" si="154"/>
        <v>54</v>
      </c>
      <c r="BX158" s="588"/>
      <c r="BY158" s="116">
        <f t="shared" si="214"/>
        <v>45607</v>
      </c>
      <c r="BZ158" s="95">
        <f t="shared" si="215"/>
        <v>45614</v>
      </c>
      <c r="CA158" s="151"/>
      <c r="CB158" s="95">
        <v>45734</v>
      </c>
      <c r="CC158" s="95">
        <v>45871</v>
      </c>
      <c r="CD158" s="119">
        <f t="shared" si="155"/>
        <v>138</v>
      </c>
      <c r="CE158" s="588"/>
      <c r="CF158" s="116">
        <f t="shared" si="216"/>
        <v>45607</v>
      </c>
      <c r="CG158" s="95">
        <f t="shared" si="216"/>
        <v>45614</v>
      </c>
      <c r="CH158" s="95"/>
      <c r="CI158" s="95">
        <v>45738</v>
      </c>
      <c r="CJ158" s="95">
        <v>45738</v>
      </c>
      <c r="CK158" s="119">
        <f t="shared" si="156"/>
        <v>1</v>
      </c>
      <c r="CL158" s="119"/>
      <c r="CM158" s="119"/>
      <c r="CN158" s="588"/>
      <c r="CO158" s="116">
        <f t="shared" si="217"/>
        <v>45600</v>
      </c>
      <c r="CP158" s="95">
        <f t="shared" si="218"/>
        <v>45617</v>
      </c>
      <c r="CQ158" s="128"/>
      <c r="CR158" s="95">
        <v>45686</v>
      </c>
      <c r="CS158" s="95">
        <v>45696</v>
      </c>
      <c r="CT158" s="119">
        <f t="shared" si="157"/>
        <v>11</v>
      </c>
      <c r="CU158" s="588"/>
      <c r="CV158" s="116">
        <v>45642</v>
      </c>
      <c r="CW158" s="95">
        <v>45648</v>
      </c>
      <c r="CX158" s="128"/>
      <c r="CY158" s="95" t="s">
        <v>2142</v>
      </c>
      <c r="CZ158" s="95" t="s">
        <v>2142</v>
      </c>
      <c r="DA158" s="119" t="e">
        <f t="shared" si="158"/>
        <v>#VALUE!</v>
      </c>
      <c r="DB158" s="588"/>
      <c r="DC158" s="116">
        <v>45670</v>
      </c>
      <c r="DD158" s="95">
        <v>45675</v>
      </c>
      <c r="DE158" s="128"/>
      <c r="DF158" s="95" t="s">
        <v>2142</v>
      </c>
      <c r="DG158" s="132" t="s">
        <v>2142</v>
      </c>
      <c r="DH158" s="119" t="e">
        <f t="shared" si="159"/>
        <v>#VALUE!</v>
      </c>
      <c r="DI158" s="146"/>
      <c r="DJ158" s="156" t="str">
        <f>_xlfn.XLOOKUP(E158,[1]CranePad!$D$4:$D$203,[1]CranePad!$E$4:$E$203,0,0,1)</f>
        <v>GP (Reuse)</v>
      </c>
      <c r="DK158" s="155">
        <v>45676</v>
      </c>
      <c r="DL158" s="95">
        <v>45682</v>
      </c>
      <c r="DM158" s="95"/>
      <c r="DN158" s="95">
        <v>45734</v>
      </c>
      <c r="DO158" s="95">
        <v>45747</v>
      </c>
      <c r="DP158" s="119">
        <f t="shared" si="160"/>
        <v>14</v>
      </c>
      <c r="DQ158" s="588"/>
      <c r="DR158" s="123">
        <f t="shared" si="231"/>
        <v>45689</v>
      </c>
      <c r="DS158" s="124">
        <v>45697</v>
      </c>
      <c r="DT158" s="124"/>
      <c r="DU158" s="124">
        <v>45751</v>
      </c>
      <c r="DV158" s="124">
        <v>45772</v>
      </c>
      <c r="DW158" s="119">
        <f t="shared" si="161"/>
        <v>22</v>
      </c>
      <c r="DX158" s="588"/>
      <c r="DY158" s="123">
        <f t="shared" si="220"/>
        <v>45619</v>
      </c>
      <c r="DZ158" s="124">
        <f t="shared" si="221"/>
        <v>45627</v>
      </c>
      <c r="EA158" s="124"/>
      <c r="EB158" s="124">
        <v>45767</v>
      </c>
      <c r="EC158" s="124">
        <v>45778</v>
      </c>
      <c r="ED158" s="119">
        <f t="shared" si="162"/>
        <v>12</v>
      </c>
      <c r="EE158" s="588"/>
      <c r="EF158" s="123">
        <f t="shared" si="222"/>
        <v>45699</v>
      </c>
      <c r="EG158" s="124">
        <f t="shared" si="223"/>
        <v>45704</v>
      </c>
      <c r="EH158" s="124"/>
      <c r="EI158" s="124">
        <v>45782</v>
      </c>
      <c r="EJ158" s="124">
        <v>45797</v>
      </c>
      <c r="EK158" s="119">
        <f t="shared" si="163"/>
        <v>16</v>
      </c>
      <c r="EL158" s="588"/>
      <c r="EM158" s="116">
        <f t="shared" si="224"/>
        <v>45705</v>
      </c>
      <c r="EN158" s="95">
        <f t="shared" si="225"/>
        <v>45708</v>
      </c>
      <c r="EO158" s="95"/>
      <c r="EP158" s="95">
        <v>45798</v>
      </c>
      <c r="EQ158" s="95">
        <v>45799</v>
      </c>
      <c r="ER158" s="119">
        <f t="shared" si="164"/>
        <v>2</v>
      </c>
      <c r="ES158" s="588"/>
      <c r="ET158" s="116">
        <f t="shared" si="226"/>
        <v>45629</v>
      </c>
      <c r="EU158" s="95">
        <f t="shared" si="227"/>
        <v>45631</v>
      </c>
      <c r="EV158" s="95"/>
      <c r="EW158" s="95">
        <v>45780</v>
      </c>
      <c r="EX158" s="95">
        <v>45780</v>
      </c>
      <c r="EY158" s="119">
        <f t="shared" si="165"/>
        <v>1</v>
      </c>
      <c r="EZ158" s="588"/>
      <c r="FA158" s="116">
        <f t="shared" si="228"/>
        <v>45679</v>
      </c>
      <c r="FB158" s="95">
        <f t="shared" si="229"/>
        <v>45686</v>
      </c>
      <c r="FC158" s="95"/>
      <c r="FD158" s="95">
        <v>45674</v>
      </c>
      <c r="FE158" s="95">
        <v>45690</v>
      </c>
      <c r="FF158" s="119">
        <f t="shared" si="166"/>
        <v>17</v>
      </c>
      <c r="FG158" s="588"/>
      <c r="FH158" s="116">
        <v>45696</v>
      </c>
      <c r="FI158" s="95">
        <f t="shared" si="230"/>
        <v>45711</v>
      </c>
      <c r="FJ158" s="95"/>
      <c r="FK158" s="95">
        <v>45747</v>
      </c>
      <c r="FL158" s="95">
        <v>45777</v>
      </c>
      <c r="FM158" s="119">
        <f t="shared" si="167"/>
        <v>31</v>
      </c>
      <c r="FN158" s="146"/>
      <c r="FO158" s="155">
        <f t="shared" si="172"/>
        <v>45686</v>
      </c>
      <c r="FP158" s="95">
        <f t="shared" si="173"/>
        <v>45689</v>
      </c>
      <c r="FQ158" s="128"/>
      <c r="FR158" s="95">
        <v>45820</v>
      </c>
      <c r="FS158" s="95">
        <v>45835</v>
      </c>
      <c r="FT158" s="119">
        <f t="shared" si="168"/>
        <v>16</v>
      </c>
      <c r="FU158" s="588"/>
      <c r="FV158" s="116">
        <f t="shared" si="174"/>
        <v>45711</v>
      </c>
      <c r="FW158" s="95">
        <f t="shared" si="175"/>
        <v>45712</v>
      </c>
      <c r="FX158" s="128"/>
      <c r="FY158" s="95">
        <v>45837</v>
      </c>
      <c r="FZ158" s="95">
        <v>45837</v>
      </c>
      <c r="GA158" s="119">
        <f t="shared" si="169"/>
        <v>1</v>
      </c>
      <c r="GB158" s="588"/>
      <c r="GC158" s="436"/>
      <c r="GD158" s="122"/>
      <c r="GE158" s="572">
        <v>45717</v>
      </c>
    </row>
    <row r="159" spans="1:187" ht="16.5" customHeight="1" x14ac:dyDescent="0.25">
      <c r="A159" s="564" t="s">
        <v>413</v>
      </c>
      <c r="B159" s="73">
        <f t="shared" si="170"/>
        <v>155</v>
      </c>
      <c r="C159" s="72" t="s">
        <v>35</v>
      </c>
      <c r="D159" s="75" t="s">
        <v>1980</v>
      </c>
      <c r="E159" s="73" t="s">
        <v>1985</v>
      </c>
      <c r="F159" s="565" t="s">
        <v>2160</v>
      </c>
      <c r="G159" s="167" t="s">
        <v>2213</v>
      </c>
      <c r="H159" s="566" t="str">
        <f>VLOOKUP('200WTG PH-II'!E159,'[1]Stone Column Progress'!$C$6:$D$205,2,0)</f>
        <v>Kamar</v>
      </c>
      <c r="I159" s="574" t="s">
        <v>390</v>
      </c>
      <c r="J159" s="568">
        <v>544331</v>
      </c>
      <c r="K159" s="569">
        <v>2663223</v>
      </c>
      <c r="L159" s="116">
        <v>45424</v>
      </c>
      <c r="M159" s="95">
        <v>45429</v>
      </c>
      <c r="N159" s="128"/>
      <c r="O159" s="95">
        <v>45424</v>
      </c>
      <c r="P159" s="95">
        <v>45429</v>
      </c>
      <c r="Q159" s="588"/>
      <c r="R159" s="118">
        <f>VLOOKUP(E159,'[1]Stone Column Progress'!$C$6:$K$205,6,0)</f>
        <v>199</v>
      </c>
      <c r="S159" s="73">
        <f>VLOOKUP(E159,'[1]Stone Column Progress'!$C$6:$K$205,8,0)</f>
        <v>199</v>
      </c>
      <c r="T159" s="95">
        <v>45566</v>
      </c>
      <c r="U159" s="95">
        <v>45575</v>
      </c>
      <c r="V159" s="117"/>
      <c r="W159" s="95">
        <v>45639</v>
      </c>
      <c r="X159" s="95">
        <v>45657</v>
      </c>
      <c r="Y159" s="119">
        <f t="shared" si="148"/>
        <v>19</v>
      </c>
      <c r="Z159" s="146"/>
      <c r="AA159" s="122"/>
      <c r="AB159" s="95"/>
      <c r="AC159" s="129"/>
      <c r="AD159" s="128"/>
      <c r="AE159" s="129"/>
      <c r="AF159" s="129"/>
      <c r="AG159" s="588"/>
      <c r="AH159" s="116">
        <v>45585</v>
      </c>
      <c r="AI159" s="95">
        <f t="shared" si="203"/>
        <v>45586</v>
      </c>
      <c r="AJ159" s="117"/>
      <c r="AK159" s="95">
        <v>45712</v>
      </c>
      <c r="AL159" s="95">
        <v>45715</v>
      </c>
      <c r="AM159" s="119">
        <f t="shared" si="149"/>
        <v>4</v>
      </c>
      <c r="AN159" s="588"/>
      <c r="AO159" s="158">
        <f t="shared" si="204"/>
        <v>45587</v>
      </c>
      <c r="AP159" s="130">
        <f t="shared" si="205"/>
        <v>45588</v>
      </c>
      <c r="AQ159" s="130"/>
      <c r="AR159" s="130">
        <v>45715</v>
      </c>
      <c r="AS159" s="130">
        <v>45716</v>
      </c>
      <c r="AT159" s="119">
        <f t="shared" si="150"/>
        <v>2</v>
      </c>
      <c r="AU159" s="588"/>
      <c r="AV159" s="116">
        <f t="shared" si="206"/>
        <v>45589</v>
      </c>
      <c r="AW159" s="95">
        <f t="shared" si="207"/>
        <v>45589</v>
      </c>
      <c r="AX159" s="128"/>
      <c r="AY159" s="130">
        <v>45716</v>
      </c>
      <c r="AZ159" s="130">
        <v>45716</v>
      </c>
      <c r="BA159" s="119">
        <f t="shared" si="151"/>
        <v>1</v>
      </c>
      <c r="BB159" s="146"/>
      <c r="BC159" s="155">
        <f t="shared" si="208"/>
        <v>45590</v>
      </c>
      <c r="BD159" s="95">
        <f t="shared" si="209"/>
        <v>45591</v>
      </c>
      <c r="BE159" s="95"/>
      <c r="BF159" s="95">
        <v>45717</v>
      </c>
      <c r="BG159" s="95">
        <v>45717</v>
      </c>
      <c r="BH159" s="119">
        <f t="shared" si="152"/>
        <v>1</v>
      </c>
      <c r="BI159" s="588"/>
      <c r="BJ159" s="116">
        <f t="shared" si="210"/>
        <v>45592</v>
      </c>
      <c r="BK159" s="95">
        <f t="shared" si="211"/>
        <v>45599</v>
      </c>
      <c r="BL159" s="95"/>
      <c r="BM159" s="95">
        <v>45718</v>
      </c>
      <c r="BN159" s="95">
        <v>45725</v>
      </c>
      <c r="BO159" s="119">
        <f t="shared" si="153"/>
        <v>8</v>
      </c>
      <c r="BP159" s="588"/>
      <c r="BQ159" s="116">
        <f t="shared" si="212"/>
        <v>45600</v>
      </c>
      <c r="BR159" s="95">
        <f t="shared" si="213"/>
        <v>45601</v>
      </c>
      <c r="BS159" s="95"/>
      <c r="BT159" s="95">
        <v>45726</v>
      </c>
      <c r="BU159" s="95">
        <v>45726</v>
      </c>
      <c r="BV159" s="119">
        <f t="shared" si="171"/>
        <v>1</v>
      </c>
      <c r="BW159" s="119">
        <f t="shared" si="154"/>
        <v>15</v>
      </c>
      <c r="BX159" s="588"/>
      <c r="BY159" s="116">
        <f t="shared" si="214"/>
        <v>45603</v>
      </c>
      <c r="BZ159" s="95">
        <f t="shared" si="215"/>
        <v>45610</v>
      </c>
      <c r="CA159" s="151"/>
      <c r="CB159" s="95">
        <v>45735</v>
      </c>
      <c r="CC159" s="95">
        <v>45807</v>
      </c>
      <c r="CD159" s="119">
        <f t="shared" si="155"/>
        <v>73</v>
      </c>
      <c r="CE159" s="588"/>
      <c r="CF159" s="116">
        <f t="shared" si="216"/>
        <v>45603</v>
      </c>
      <c r="CG159" s="95">
        <f t="shared" si="216"/>
        <v>45610</v>
      </c>
      <c r="CH159" s="95"/>
      <c r="CI159" s="95">
        <v>45740</v>
      </c>
      <c r="CJ159" s="95">
        <v>45740</v>
      </c>
      <c r="CK159" s="119">
        <f t="shared" si="156"/>
        <v>1</v>
      </c>
      <c r="CL159" s="119"/>
      <c r="CM159" s="119"/>
      <c r="CN159" s="588"/>
      <c r="CO159" s="116">
        <f t="shared" si="217"/>
        <v>45596</v>
      </c>
      <c r="CP159" s="95">
        <f t="shared" si="218"/>
        <v>45613</v>
      </c>
      <c r="CQ159" s="128"/>
      <c r="CR159" s="95">
        <v>45721</v>
      </c>
      <c r="CS159" s="95">
        <v>45724</v>
      </c>
      <c r="CT159" s="119">
        <f t="shared" si="157"/>
        <v>4</v>
      </c>
      <c r="CU159" s="588"/>
      <c r="CV159" s="116">
        <v>45647</v>
      </c>
      <c r="CW159" s="95">
        <v>45653</v>
      </c>
      <c r="CX159" s="128"/>
      <c r="CY159" s="95" t="s">
        <v>2142</v>
      </c>
      <c r="CZ159" s="95" t="s">
        <v>2142</v>
      </c>
      <c r="DA159" s="119" t="e">
        <f t="shared" si="158"/>
        <v>#VALUE!</v>
      </c>
      <c r="DB159" s="588"/>
      <c r="DC159" s="116">
        <v>45666</v>
      </c>
      <c r="DD159" s="95">
        <v>45671</v>
      </c>
      <c r="DE159" s="128"/>
      <c r="DF159" s="95">
        <v>45700</v>
      </c>
      <c r="DG159" s="95">
        <v>45712</v>
      </c>
      <c r="DH159" s="119">
        <f t="shared" si="159"/>
        <v>13</v>
      </c>
      <c r="DI159" s="146"/>
      <c r="DJ159" s="156" t="str">
        <f>_xlfn.XLOOKUP(E159,[1]CranePad!$D$4:$D$203,[1]CranePad!$E$4:$E$203,0,0,1)</f>
        <v>GP</v>
      </c>
      <c r="DK159" s="155">
        <v>45672</v>
      </c>
      <c r="DL159" s="95">
        <v>45678</v>
      </c>
      <c r="DM159" s="95"/>
      <c r="DN159" s="95">
        <v>45699</v>
      </c>
      <c r="DO159" s="95">
        <v>45712</v>
      </c>
      <c r="DP159" s="119">
        <f t="shared" si="160"/>
        <v>14</v>
      </c>
      <c r="DQ159" s="588"/>
      <c r="DR159" s="123">
        <f t="shared" si="231"/>
        <v>45685</v>
      </c>
      <c r="DS159" s="124">
        <v>45693</v>
      </c>
      <c r="DT159" s="124"/>
      <c r="DU159" s="124">
        <v>45790</v>
      </c>
      <c r="DV159" s="124">
        <v>45813</v>
      </c>
      <c r="DW159" s="119">
        <f t="shared" si="161"/>
        <v>24</v>
      </c>
      <c r="DX159" s="588"/>
      <c r="DY159" s="123">
        <f t="shared" si="220"/>
        <v>45615</v>
      </c>
      <c r="DZ159" s="124">
        <f t="shared" si="221"/>
        <v>45623</v>
      </c>
      <c r="EA159" s="124"/>
      <c r="EB159" s="124">
        <v>45779</v>
      </c>
      <c r="EC159" s="124">
        <v>45792</v>
      </c>
      <c r="ED159" s="119">
        <f t="shared" si="162"/>
        <v>14</v>
      </c>
      <c r="EE159" s="588"/>
      <c r="EF159" s="123">
        <f t="shared" si="222"/>
        <v>45695</v>
      </c>
      <c r="EG159" s="124">
        <f t="shared" si="223"/>
        <v>45700</v>
      </c>
      <c r="EH159" s="124"/>
      <c r="EI159" s="124">
        <v>45816</v>
      </c>
      <c r="EJ159" s="124">
        <v>45822</v>
      </c>
      <c r="EK159" s="119">
        <f t="shared" si="163"/>
        <v>7</v>
      </c>
      <c r="EL159" s="588"/>
      <c r="EM159" s="116">
        <f t="shared" si="224"/>
        <v>45701</v>
      </c>
      <c r="EN159" s="95">
        <f t="shared" si="225"/>
        <v>45704</v>
      </c>
      <c r="EO159" s="95"/>
      <c r="EP159" s="95">
        <v>45822</v>
      </c>
      <c r="EQ159" s="95">
        <v>45825</v>
      </c>
      <c r="ER159" s="119">
        <f t="shared" si="164"/>
        <v>4</v>
      </c>
      <c r="ES159" s="588"/>
      <c r="ET159" s="116">
        <f t="shared" si="226"/>
        <v>45625</v>
      </c>
      <c r="EU159" s="95">
        <f t="shared" si="227"/>
        <v>45627</v>
      </c>
      <c r="EV159" s="95"/>
      <c r="EW159" s="95">
        <v>45804</v>
      </c>
      <c r="EX159" s="95">
        <v>45804</v>
      </c>
      <c r="EY159" s="119">
        <f t="shared" si="165"/>
        <v>1</v>
      </c>
      <c r="EZ159" s="588"/>
      <c r="FA159" s="116">
        <f t="shared" si="228"/>
        <v>45675</v>
      </c>
      <c r="FB159" s="95">
        <f t="shared" si="229"/>
        <v>45682</v>
      </c>
      <c r="FC159" s="95"/>
      <c r="FD159" s="95">
        <v>45673</v>
      </c>
      <c r="FE159" s="95">
        <v>45689</v>
      </c>
      <c r="FF159" s="119">
        <f t="shared" si="166"/>
        <v>17</v>
      </c>
      <c r="FG159" s="588"/>
      <c r="FH159" s="116">
        <v>45696</v>
      </c>
      <c r="FI159" s="95">
        <f t="shared" si="230"/>
        <v>45711</v>
      </c>
      <c r="FJ159" s="95"/>
      <c r="FK159" s="95">
        <v>45747</v>
      </c>
      <c r="FL159" s="95">
        <v>45777</v>
      </c>
      <c r="FM159" s="119">
        <f t="shared" si="167"/>
        <v>31</v>
      </c>
      <c r="FN159" s="146"/>
      <c r="FO159" s="155">
        <f t="shared" si="172"/>
        <v>45682</v>
      </c>
      <c r="FP159" s="95">
        <f t="shared" si="173"/>
        <v>45685</v>
      </c>
      <c r="FQ159" s="128"/>
      <c r="FR159" s="95">
        <v>45820</v>
      </c>
      <c r="FS159" s="95">
        <v>45835</v>
      </c>
      <c r="FT159" s="119">
        <f t="shared" si="168"/>
        <v>16</v>
      </c>
      <c r="FU159" s="588"/>
      <c r="FV159" s="116">
        <f t="shared" si="174"/>
        <v>45711</v>
      </c>
      <c r="FW159" s="95">
        <f t="shared" si="175"/>
        <v>45712</v>
      </c>
      <c r="FX159" s="128"/>
      <c r="FY159" s="95">
        <v>45837</v>
      </c>
      <c r="FZ159" s="95">
        <v>45837</v>
      </c>
      <c r="GA159" s="119">
        <f t="shared" si="169"/>
        <v>1</v>
      </c>
      <c r="GB159" s="588"/>
      <c r="GC159" s="436"/>
      <c r="GD159" s="122"/>
      <c r="GE159" s="572">
        <v>45717</v>
      </c>
    </row>
    <row r="160" spans="1:187" ht="16.5" customHeight="1" x14ac:dyDescent="0.25">
      <c r="A160" s="564" t="s">
        <v>413</v>
      </c>
      <c r="B160" s="73">
        <f t="shared" si="170"/>
        <v>156</v>
      </c>
      <c r="C160" s="72" t="s">
        <v>35</v>
      </c>
      <c r="D160" s="75" t="s">
        <v>1980</v>
      </c>
      <c r="E160" s="73" t="s">
        <v>1986</v>
      </c>
      <c r="F160" s="565" t="s">
        <v>2160</v>
      </c>
      <c r="G160" s="167" t="s">
        <v>2211</v>
      </c>
      <c r="H160" s="566" t="str">
        <f>VLOOKUP('200WTG PH-II'!E160,'[1]Stone Column Progress'!$C$6:$D$205,2,0)</f>
        <v xml:space="preserve">Keller </v>
      </c>
      <c r="I160" s="574" t="s">
        <v>390</v>
      </c>
      <c r="J160" s="568">
        <v>545173</v>
      </c>
      <c r="K160" s="569">
        <v>2662919</v>
      </c>
      <c r="L160" s="116">
        <v>45423</v>
      </c>
      <c r="M160" s="95">
        <v>45429</v>
      </c>
      <c r="N160" s="128"/>
      <c r="O160" s="95">
        <v>45423</v>
      </c>
      <c r="P160" s="95">
        <v>45429</v>
      </c>
      <c r="Q160" s="588"/>
      <c r="R160" s="118">
        <f>VLOOKUP(E160,'[1]Stone Column Progress'!$C$6:$K$205,6,0)</f>
        <v>253</v>
      </c>
      <c r="S160" s="73">
        <f>VLOOKUP(E160,'[1]Stone Column Progress'!$C$6:$K$205,8,0)</f>
        <v>253</v>
      </c>
      <c r="T160" s="95">
        <v>45596</v>
      </c>
      <c r="U160" s="95">
        <v>45602</v>
      </c>
      <c r="V160" s="117"/>
      <c r="W160" s="95">
        <v>45654</v>
      </c>
      <c r="X160" s="95">
        <v>45661</v>
      </c>
      <c r="Y160" s="119">
        <f t="shared" si="148"/>
        <v>8</v>
      </c>
      <c r="Z160" s="146"/>
      <c r="AA160" s="155" t="s">
        <v>389</v>
      </c>
      <c r="AB160" s="95">
        <v>45604</v>
      </c>
      <c r="AC160" s="127">
        <f>AB160+14</f>
        <v>45618</v>
      </c>
      <c r="AD160" s="128"/>
      <c r="AE160" s="116">
        <v>45698</v>
      </c>
      <c r="AF160" s="116">
        <v>45712</v>
      </c>
      <c r="AG160" s="588"/>
      <c r="AH160" s="116">
        <v>45612</v>
      </c>
      <c r="AI160" s="95">
        <f t="shared" si="203"/>
        <v>45613</v>
      </c>
      <c r="AJ160" s="117"/>
      <c r="AK160" s="95">
        <v>45718</v>
      </c>
      <c r="AL160" s="95">
        <v>45719</v>
      </c>
      <c r="AM160" s="119">
        <f t="shared" si="149"/>
        <v>2</v>
      </c>
      <c r="AN160" s="579"/>
      <c r="AO160" s="158">
        <f t="shared" si="204"/>
        <v>45614</v>
      </c>
      <c r="AP160" s="130">
        <f t="shared" si="205"/>
        <v>45615</v>
      </c>
      <c r="AQ160" s="130"/>
      <c r="AR160" s="130">
        <v>45719</v>
      </c>
      <c r="AS160" s="130">
        <v>45719</v>
      </c>
      <c r="AT160" s="119">
        <f t="shared" si="150"/>
        <v>1</v>
      </c>
      <c r="AU160" s="588"/>
      <c r="AV160" s="116">
        <f t="shared" si="206"/>
        <v>45616</v>
      </c>
      <c r="AW160" s="95">
        <f t="shared" si="207"/>
        <v>45616</v>
      </c>
      <c r="AX160" s="128"/>
      <c r="AY160" s="130">
        <v>45719</v>
      </c>
      <c r="AZ160" s="130">
        <v>45719</v>
      </c>
      <c r="BA160" s="119">
        <f t="shared" si="151"/>
        <v>1</v>
      </c>
      <c r="BB160" s="146"/>
      <c r="BC160" s="155">
        <f t="shared" si="208"/>
        <v>45617</v>
      </c>
      <c r="BD160" s="95">
        <f t="shared" si="209"/>
        <v>45618</v>
      </c>
      <c r="BE160" s="95"/>
      <c r="BF160" s="95">
        <v>45720</v>
      </c>
      <c r="BG160" s="95">
        <v>45720</v>
      </c>
      <c r="BH160" s="119">
        <f t="shared" si="152"/>
        <v>1</v>
      </c>
      <c r="BI160" s="588"/>
      <c r="BJ160" s="116">
        <f t="shared" si="210"/>
        <v>45619</v>
      </c>
      <c r="BK160" s="95">
        <f t="shared" si="211"/>
        <v>45626</v>
      </c>
      <c r="BL160" s="95"/>
      <c r="BM160" s="95">
        <v>45721</v>
      </c>
      <c r="BN160" s="95">
        <v>45734</v>
      </c>
      <c r="BO160" s="119">
        <f t="shared" si="153"/>
        <v>14</v>
      </c>
      <c r="BP160" s="588"/>
      <c r="BQ160" s="116">
        <f t="shared" si="212"/>
        <v>45627</v>
      </c>
      <c r="BR160" s="95">
        <f t="shared" si="213"/>
        <v>45628</v>
      </c>
      <c r="BS160" s="95"/>
      <c r="BT160" s="95">
        <v>45736</v>
      </c>
      <c r="BU160" s="95">
        <v>45737</v>
      </c>
      <c r="BV160" s="119">
        <f t="shared" si="171"/>
        <v>2</v>
      </c>
      <c r="BW160" s="119">
        <f t="shared" si="154"/>
        <v>20</v>
      </c>
      <c r="BX160" s="588"/>
      <c r="BY160" s="116">
        <f t="shared" si="214"/>
        <v>45630</v>
      </c>
      <c r="BZ160" s="95">
        <f t="shared" si="215"/>
        <v>45637</v>
      </c>
      <c r="CA160" s="151"/>
      <c r="CB160" s="95">
        <v>45741</v>
      </c>
      <c r="CC160" s="95">
        <v>45828</v>
      </c>
      <c r="CD160" s="119">
        <f t="shared" si="155"/>
        <v>88</v>
      </c>
      <c r="CE160" s="588"/>
      <c r="CF160" s="116">
        <f t="shared" si="216"/>
        <v>45630</v>
      </c>
      <c r="CG160" s="95">
        <f t="shared" si="216"/>
        <v>45637</v>
      </c>
      <c r="CH160" s="95"/>
      <c r="CI160" s="95">
        <v>45741</v>
      </c>
      <c r="CJ160" s="95">
        <v>45741</v>
      </c>
      <c r="CK160" s="119">
        <f t="shared" si="156"/>
        <v>1</v>
      </c>
      <c r="CL160" s="119"/>
      <c r="CM160" s="119"/>
      <c r="CN160" s="588"/>
      <c r="CO160" s="116">
        <f t="shared" si="217"/>
        <v>45623</v>
      </c>
      <c r="CP160" s="95">
        <f t="shared" si="218"/>
        <v>45640</v>
      </c>
      <c r="CQ160" s="128"/>
      <c r="CR160" s="95">
        <v>45719</v>
      </c>
      <c r="CS160" s="95">
        <v>45734</v>
      </c>
      <c r="CT160" s="119">
        <f t="shared" si="157"/>
        <v>16</v>
      </c>
      <c r="CU160" s="588"/>
      <c r="CV160" s="116">
        <v>45649</v>
      </c>
      <c r="CW160" s="95">
        <v>45655</v>
      </c>
      <c r="CX160" s="128"/>
      <c r="CY160" s="95" t="s">
        <v>2142</v>
      </c>
      <c r="CZ160" s="95" t="s">
        <v>2142</v>
      </c>
      <c r="DA160" s="119" t="e">
        <f t="shared" si="158"/>
        <v>#VALUE!</v>
      </c>
      <c r="DB160" s="588"/>
      <c r="DC160" s="116">
        <v>45668</v>
      </c>
      <c r="DD160" s="95">
        <v>45673</v>
      </c>
      <c r="DE160" s="128"/>
      <c r="DF160" s="95">
        <v>45713</v>
      </c>
      <c r="DG160" s="95">
        <v>45731</v>
      </c>
      <c r="DH160" s="119">
        <f t="shared" si="159"/>
        <v>19</v>
      </c>
      <c r="DI160" s="146"/>
      <c r="DJ160" s="156" t="str">
        <f>_xlfn.XLOOKUP(E160,[1]CranePad!$D$4:$D$203,[1]CranePad!$E$4:$E$203,0,0,1)</f>
        <v>GP</v>
      </c>
      <c r="DK160" s="155">
        <v>45674</v>
      </c>
      <c r="DL160" s="95">
        <v>45680</v>
      </c>
      <c r="DM160" s="95"/>
      <c r="DN160" s="95">
        <v>45713</v>
      </c>
      <c r="DO160" s="95">
        <v>45733</v>
      </c>
      <c r="DP160" s="119">
        <f t="shared" si="160"/>
        <v>21</v>
      </c>
      <c r="DQ160" s="588"/>
      <c r="DR160" s="123">
        <f t="shared" si="231"/>
        <v>45687</v>
      </c>
      <c r="DS160" s="124">
        <v>45695</v>
      </c>
      <c r="DT160" s="124"/>
      <c r="DU160" s="124">
        <v>45790</v>
      </c>
      <c r="DV160" s="124">
        <v>45816</v>
      </c>
      <c r="DW160" s="119">
        <f t="shared" si="161"/>
        <v>27</v>
      </c>
      <c r="DX160" s="588"/>
      <c r="DY160" s="123">
        <f t="shared" si="220"/>
        <v>45642</v>
      </c>
      <c r="DZ160" s="124">
        <f t="shared" si="221"/>
        <v>45650</v>
      </c>
      <c r="EA160" s="124"/>
      <c r="EB160" s="124">
        <v>45749</v>
      </c>
      <c r="EC160" s="124">
        <v>45761</v>
      </c>
      <c r="ED160" s="119">
        <f t="shared" si="162"/>
        <v>13</v>
      </c>
      <c r="EE160" s="588"/>
      <c r="EF160" s="123">
        <f t="shared" si="222"/>
        <v>45697</v>
      </c>
      <c r="EG160" s="124">
        <f t="shared" si="223"/>
        <v>45702</v>
      </c>
      <c r="EH160" s="124"/>
      <c r="EI160" s="124">
        <v>45816</v>
      </c>
      <c r="EJ160" s="124">
        <v>45823</v>
      </c>
      <c r="EK160" s="119">
        <f t="shared" si="163"/>
        <v>8</v>
      </c>
      <c r="EL160" s="588"/>
      <c r="EM160" s="116">
        <f t="shared" si="224"/>
        <v>45703</v>
      </c>
      <c r="EN160" s="95">
        <f t="shared" si="225"/>
        <v>45706</v>
      </c>
      <c r="EO160" s="95"/>
      <c r="EP160" s="95">
        <v>45823</v>
      </c>
      <c r="EQ160" s="95">
        <v>45826</v>
      </c>
      <c r="ER160" s="119">
        <f t="shared" si="164"/>
        <v>4</v>
      </c>
      <c r="ES160" s="588"/>
      <c r="ET160" s="116">
        <f t="shared" si="226"/>
        <v>45652</v>
      </c>
      <c r="EU160" s="95">
        <f t="shared" si="227"/>
        <v>45654</v>
      </c>
      <c r="EV160" s="95"/>
      <c r="EW160" s="95">
        <v>45762</v>
      </c>
      <c r="EX160" s="95">
        <v>45762</v>
      </c>
      <c r="EY160" s="119">
        <f t="shared" si="165"/>
        <v>1</v>
      </c>
      <c r="EZ160" s="588"/>
      <c r="FA160" s="116">
        <f t="shared" si="228"/>
        <v>45677</v>
      </c>
      <c r="FB160" s="95">
        <f t="shared" si="229"/>
        <v>45684</v>
      </c>
      <c r="FC160" s="95"/>
      <c r="FD160" s="95">
        <v>45673</v>
      </c>
      <c r="FE160" s="95">
        <v>45720</v>
      </c>
      <c r="FF160" s="119">
        <f t="shared" si="166"/>
        <v>48</v>
      </c>
      <c r="FG160" s="588"/>
      <c r="FH160" s="116">
        <v>45696</v>
      </c>
      <c r="FI160" s="95">
        <f t="shared" si="230"/>
        <v>45711</v>
      </c>
      <c r="FJ160" s="95"/>
      <c r="FK160" s="95">
        <v>45716</v>
      </c>
      <c r="FL160" s="95">
        <v>45733</v>
      </c>
      <c r="FM160" s="119">
        <f t="shared" si="167"/>
        <v>18</v>
      </c>
      <c r="FN160" s="146"/>
      <c r="FO160" s="155">
        <f t="shared" si="172"/>
        <v>45684</v>
      </c>
      <c r="FP160" s="95">
        <f t="shared" si="173"/>
        <v>45687</v>
      </c>
      <c r="FQ160" s="128"/>
      <c r="FR160" s="95">
        <v>45820</v>
      </c>
      <c r="FS160" s="95">
        <v>45835</v>
      </c>
      <c r="FT160" s="119">
        <f t="shared" si="168"/>
        <v>16</v>
      </c>
      <c r="FU160" s="588"/>
      <c r="FV160" s="116">
        <f t="shared" si="174"/>
        <v>45711</v>
      </c>
      <c r="FW160" s="95">
        <f t="shared" si="175"/>
        <v>45712</v>
      </c>
      <c r="FX160" s="128"/>
      <c r="FY160" s="95">
        <v>45836</v>
      </c>
      <c r="FZ160" s="95">
        <v>45837</v>
      </c>
      <c r="GA160" s="119">
        <f t="shared" si="169"/>
        <v>2</v>
      </c>
      <c r="GB160" s="588"/>
      <c r="GC160" s="436"/>
      <c r="GD160" s="122"/>
      <c r="GE160" s="572">
        <v>45717</v>
      </c>
    </row>
    <row r="161" spans="1:187" ht="16.5" customHeight="1" x14ac:dyDescent="0.25">
      <c r="A161" s="564" t="s">
        <v>407</v>
      </c>
      <c r="B161" s="73">
        <f t="shared" si="170"/>
        <v>157</v>
      </c>
      <c r="C161" s="72" t="s">
        <v>35</v>
      </c>
      <c r="D161" s="75" t="s">
        <v>1980</v>
      </c>
      <c r="E161" s="73" t="s">
        <v>1987</v>
      </c>
      <c r="F161" s="565" t="s">
        <v>2160</v>
      </c>
      <c r="G161" s="167" t="s">
        <v>2216</v>
      </c>
      <c r="H161" s="566" t="str">
        <f>VLOOKUP('200WTG PH-II'!E161,'[1]Stone Column Progress'!$C$6:$D$205,2,0)</f>
        <v xml:space="preserve">Keller </v>
      </c>
      <c r="I161" s="574" t="s">
        <v>390</v>
      </c>
      <c r="J161" s="568">
        <v>546007</v>
      </c>
      <c r="K161" s="569">
        <v>2662654</v>
      </c>
      <c r="L161" s="116">
        <v>45447</v>
      </c>
      <c r="M161" s="95">
        <v>45452</v>
      </c>
      <c r="N161" s="128"/>
      <c r="O161" s="95">
        <v>45447</v>
      </c>
      <c r="P161" s="95">
        <v>45452</v>
      </c>
      <c r="Q161" s="588"/>
      <c r="R161" s="118">
        <f>VLOOKUP(E161,'[1]Stone Column Progress'!$C$6:$K$205,6,0)</f>
        <v>199</v>
      </c>
      <c r="S161" s="73">
        <f>VLOOKUP(E161,'[1]Stone Column Progress'!$C$6:$K$205,8,0)</f>
        <v>199</v>
      </c>
      <c r="T161" s="95">
        <v>45590</v>
      </c>
      <c r="U161" s="95">
        <v>45600</v>
      </c>
      <c r="V161" s="117"/>
      <c r="W161" s="95">
        <v>45647</v>
      </c>
      <c r="X161" s="95">
        <v>45653</v>
      </c>
      <c r="Y161" s="119">
        <f t="shared" si="148"/>
        <v>7</v>
      </c>
      <c r="Z161" s="146"/>
      <c r="AA161" s="155" t="s">
        <v>389</v>
      </c>
      <c r="AB161" s="95">
        <v>45606</v>
      </c>
      <c r="AC161" s="127">
        <v>45621</v>
      </c>
      <c r="AD161" s="117"/>
      <c r="AE161" s="95">
        <v>45668</v>
      </c>
      <c r="AF161" s="95">
        <v>45679</v>
      </c>
      <c r="AG161" s="588"/>
      <c r="AH161" s="116">
        <v>45610</v>
      </c>
      <c r="AI161" s="95">
        <f t="shared" si="203"/>
        <v>45611</v>
      </c>
      <c r="AJ161" s="117"/>
      <c r="AK161" s="95">
        <v>45725</v>
      </c>
      <c r="AL161" s="95">
        <v>45726</v>
      </c>
      <c r="AM161" s="119">
        <f t="shared" si="149"/>
        <v>2</v>
      </c>
      <c r="AN161" s="588"/>
      <c r="AO161" s="158">
        <f t="shared" si="204"/>
        <v>45612</v>
      </c>
      <c r="AP161" s="130">
        <f t="shared" si="205"/>
        <v>45613</v>
      </c>
      <c r="AQ161" s="130"/>
      <c r="AR161" s="130">
        <v>45726</v>
      </c>
      <c r="AS161" s="130">
        <v>45727</v>
      </c>
      <c r="AT161" s="119">
        <f t="shared" si="150"/>
        <v>2</v>
      </c>
      <c r="AU161" s="588"/>
      <c r="AV161" s="116">
        <f t="shared" si="206"/>
        <v>45614</v>
      </c>
      <c r="AW161" s="95">
        <f t="shared" si="207"/>
        <v>45614</v>
      </c>
      <c r="AX161" s="128"/>
      <c r="AY161" s="130">
        <v>45728</v>
      </c>
      <c r="AZ161" s="130">
        <v>45728</v>
      </c>
      <c r="BA161" s="119">
        <f t="shared" si="151"/>
        <v>1</v>
      </c>
      <c r="BB161" s="146"/>
      <c r="BC161" s="155">
        <f t="shared" si="208"/>
        <v>45615</v>
      </c>
      <c r="BD161" s="95">
        <f t="shared" si="209"/>
        <v>45616</v>
      </c>
      <c r="BE161" s="95"/>
      <c r="BF161" s="95">
        <v>45734</v>
      </c>
      <c r="BG161" s="95">
        <v>45735</v>
      </c>
      <c r="BH161" s="119">
        <f t="shared" si="152"/>
        <v>2</v>
      </c>
      <c r="BI161" s="588"/>
      <c r="BJ161" s="116">
        <f t="shared" si="210"/>
        <v>45617</v>
      </c>
      <c r="BK161" s="95">
        <f t="shared" si="211"/>
        <v>45624</v>
      </c>
      <c r="BL161" s="95"/>
      <c r="BM161" s="95">
        <v>45736</v>
      </c>
      <c r="BN161" s="95">
        <v>45743</v>
      </c>
      <c r="BO161" s="119">
        <f t="shared" si="153"/>
        <v>8</v>
      </c>
      <c r="BP161" s="588"/>
      <c r="BQ161" s="116">
        <f t="shared" si="212"/>
        <v>45625</v>
      </c>
      <c r="BR161" s="95">
        <f t="shared" si="213"/>
        <v>45626</v>
      </c>
      <c r="BS161" s="95"/>
      <c r="BT161" s="95">
        <v>45744</v>
      </c>
      <c r="BU161" s="95">
        <v>45744</v>
      </c>
      <c r="BV161" s="119">
        <f t="shared" si="171"/>
        <v>1</v>
      </c>
      <c r="BW161" s="119">
        <f t="shared" si="154"/>
        <v>20</v>
      </c>
      <c r="BX161" s="588"/>
      <c r="BY161" s="116">
        <f t="shared" si="214"/>
        <v>45628</v>
      </c>
      <c r="BZ161" s="95">
        <f t="shared" si="215"/>
        <v>45635</v>
      </c>
      <c r="CA161" s="151"/>
      <c r="CB161" s="95">
        <v>45750</v>
      </c>
      <c r="CC161" s="95">
        <v>45779</v>
      </c>
      <c r="CD161" s="119">
        <f t="shared" si="155"/>
        <v>30</v>
      </c>
      <c r="CE161" s="588"/>
      <c r="CF161" s="116">
        <f t="shared" ref="CF161:CG176" si="232">BY161</f>
        <v>45628</v>
      </c>
      <c r="CG161" s="95">
        <f t="shared" si="232"/>
        <v>45635</v>
      </c>
      <c r="CH161" s="95"/>
      <c r="CI161" s="95">
        <v>45756</v>
      </c>
      <c r="CJ161" s="95">
        <v>45756</v>
      </c>
      <c r="CK161" s="119">
        <f t="shared" si="156"/>
        <v>1</v>
      </c>
      <c r="CL161" s="119"/>
      <c r="CM161" s="119"/>
      <c r="CN161" s="588"/>
      <c r="CO161" s="116">
        <f t="shared" si="217"/>
        <v>45621</v>
      </c>
      <c r="CP161" s="95">
        <f t="shared" si="218"/>
        <v>45638</v>
      </c>
      <c r="CQ161" s="128"/>
      <c r="CR161" s="95">
        <v>45753</v>
      </c>
      <c r="CS161" s="95">
        <v>45757</v>
      </c>
      <c r="CT161" s="119">
        <f t="shared" si="157"/>
        <v>5</v>
      </c>
      <c r="CU161" s="588"/>
      <c r="CV161" s="116">
        <v>45654</v>
      </c>
      <c r="CW161" s="95">
        <v>45660</v>
      </c>
      <c r="CX161" s="128"/>
      <c r="CY161" s="95" t="s">
        <v>2142</v>
      </c>
      <c r="CZ161" s="95" t="s">
        <v>2142</v>
      </c>
      <c r="DA161" s="119" t="e">
        <f t="shared" si="158"/>
        <v>#VALUE!</v>
      </c>
      <c r="DB161" s="588"/>
      <c r="DC161" s="116">
        <v>45673</v>
      </c>
      <c r="DD161" s="95">
        <v>45678</v>
      </c>
      <c r="DE161" s="128"/>
      <c r="DF161" s="95">
        <v>45769</v>
      </c>
      <c r="DG161" s="127">
        <v>45779</v>
      </c>
      <c r="DH161" s="119">
        <f t="shared" si="159"/>
        <v>11</v>
      </c>
      <c r="DI161" s="146"/>
      <c r="DJ161" s="156" t="str">
        <f>_xlfn.XLOOKUP(E161,[1]CranePad!$D$4:$D$203,[1]CranePad!$E$4:$E$203,0,0,1)</f>
        <v>GP</v>
      </c>
      <c r="DK161" s="155">
        <v>45679</v>
      </c>
      <c r="DL161" s="95">
        <v>45685</v>
      </c>
      <c r="DM161" s="95"/>
      <c r="DN161" s="95">
        <v>45692</v>
      </c>
      <c r="DO161" s="95">
        <v>45736</v>
      </c>
      <c r="DP161" s="119">
        <f t="shared" si="160"/>
        <v>45</v>
      </c>
      <c r="DQ161" s="588"/>
      <c r="DR161" s="123">
        <f t="shared" si="231"/>
        <v>45692</v>
      </c>
      <c r="DS161" s="124">
        <v>45700</v>
      </c>
      <c r="DT161" s="124"/>
      <c r="DU161" s="593">
        <v>45798</v>
      </c>
      <c r="DV161" s="593">
        <v>45835</v>
      </c>
      <c r="DW161" s="119">
        <f t="shared" si="161"/>
        <v>38</v>
      </c>
      <c r="DX161" s="588"/>
      <c r="DY161" s="123">
        <f t="shared" si="220"/>
        <v>45640</v>
      </c>
      <c r="DZ161" s="124">
        <f t="shared" si="221"/>
        <v>45648</v>
      </c>
      <c r="EA161" s="124"/>
      <c r="EB161" s="124">
        <v>45758</v>
      </c>
      <c r="EC161" s="124">
        <v>45777</v>
      </c>
      <c r="ED161" s="119">
        <f t="shared" si="162"/>
        <v>20</v>
      </c>
      <c r="EE161" s="588"/>
      <c r="EF161" s="123">
        <f t="shared" si="222"/>
        <v>45702</v>
      </c>
      <c r="EG161" s="124">
        <f t="shared" si="223"/>
        <v>45707</v>
      </c>
      <c r="EH161" s="124"/>
      <c r="EI161" s="124">
        <v>45839</v>
      </c>
      <c r="EJ161" s="124">
        <v>45847</v>
      </c>
      <c r="EK161" s="119">
        <f t="shared" si="163"/>
        <v>9</v>
      </c>
      <c r="EL161" s="588"/>
      <c r="EM161" s="116">
        <f t="shared" si="224"/>
        <v>45708</v>
      </c>
      <c r="EN161" s="95">
        <f t="shared" si="225"/>
        <v>45711</v>
      </c>
      <c r="EO161" s="95"/>
      <c r="EP161" s="95">
        <v>45848</v>
      </c>
      <c r="EQ161" s="95">
        <v>45852</v>
      </c>
      <c r="ER161" s="119">
        <f t="shared" si="164"/>
        <v>5</v>
      </c>
      <c r="ES161" s="588"/>
      <c r="ET161" s="116">
        <f t="shared" si="226"/>
        <v>45650</v>
      </c>
      <c r="EU161" s="95">
        <f t="shared" si="227"/>
        <v>45652</v>
      </c>
      <c r="EV161" s="95"/>
      <c r="EW161" s="95">
        <v>45778</v>
      </c>
      <c r="EX161" s="95">
        <v>45778</v>
      </c>
      <c r="EY161" s="119">
        <f t="shared" si="165"/>
        <v>1</v>
      </c>
      <c r="EZ161" s="588"/>
      <c r="FA161" s="116">
        <f t="shared" si="228"/>
        <v>45682</v>
      </c>
      <c r="FB161" s="95">
        <f t="shared" si="229"/>
        <v>45689</v>
      </c>
      <c r="FC161" s="95"/>
      <c r="FD161" s="95">
        <v>45672</v>
      </c>
      <c r="FE161" s="95">
        <v>45769</v>
      </c>
      <c r="FF161" s="119">
        <f t="shared" si="166"/>
        <v>98</v>
      </c>
      <c r="FG161" s="588"/>
      <c r="FH161" s="116">
        <v>45696</v>
      </c>
      <c r="FI161" s="95">
        <f t="shared" si="230"/>
        <v>45711</v>
      </c>
      <c r="FJ161" s="95"/>
      <c r="FK161" s="95">
        <v>45747</v>
      </c>
      <c r="FL161" s="95">
        <v>45777</v>
      </c>
      <c r="FM161" s="119">
        <f t="shared" si="167"/>
        <v>31</v>
      </c>
      <c r="FN161" s="146"/>
      <c r="FO161" s="155">
        <f t="shared" si="172"/>
        <v>45689</v>
      </c>
      <c r="FP161" s="95">
        <f t="shared" si="173"/>
        <v>45692</v>
      </c>
      <c r="FQ161" s="128"/>
      <c r="FR161" s="95">
        <v>45843</v>
      </c>
      <c r="FS161" s="95">
        <v>45859</v>
      </c>
      <c r="FT161" s="119">
        <f t="shared" si="168"/>
        <v>17</v>
      </c>
      <c r="FU161" s="588"/>
      <c r="FV161" s="116">
        <f t="shared" si="174"/>
        <v>45711</v>
      </c>
      <c r="FW161" s="95">
        <f t="shared" si="175"/>
        <v>45712</v>
      </c>
      <c r="FX161" s="128"/>
      <c r="FY161" s="95">
        <v>45860</v>
      </c>
      <c r="FZ161" s="95">
        <v>45862</v>
      </c>
      <c r="GA161" s="119">
        <f t="shared" si="169"/>
        <v>3</v>
      </c>
      <c r="GB161" s="588"/>
      <c r="GC161" s="436"/>
      <c r="GD161" s="122"/>
      <c r="GE161" s="572">
        <v>45717</v>
      </c>
    </row>
    <row r="162" spans="1:187" ht="16.5" customHeight="1" x14ac:dyDescent="0.25">
      <c r="A162" s="564" t="s">
        <v>395</v>
      </c>
      <c r="B162" s="73">
        <f t="shared" si="170"/>
        <v>158</v>
      </c>
      <c r="C162" s="72" t="s">
        <v>35</v>
      </c>
      <c r="D162" s="75" t="s">
        <v>1980</v>
      </c>
      <c r="E162" s="73" t="s">
        <v>1988</v>
      </c>
      <c r="F162" s="565" t="s">
        <v>2160</v>
      </c>
      <c r="G162" s="167" t="s">
        <v>2243</v>
      </c>
      <c r="H162" s="566" t="str">
        <f>VLOOKUP('200WTG PH-II'!E162,'[1]Stone Column Progress'!$C$6:$D$205,2,0)</f>
        <v xml:space="preserve">Keller </v>
      </c>
      <c r="I162" s="574" t="s">
        <v>390</v>
      </c>
      <c r="J162" s="568">
        <v>546849</v>
      </c>
      <c r="K162" s="569">
        <v>2662350</v>
      </c>
      <c r="L162" s="116">
        <v>45425</v>
      </c>
      <c r="M162" s="95">
        <v>45429</v>
      </c>
      <c r="N162" s="128"/>
      <c r="O162" s="95">
        <v>45425</v>
      </c>
      <c r="P162" s="95">
        <v>45429</v>
      </c>
      <c r="Q162" s="588"/>
      <c r="R162" s="118">
        <f>VLOOKUP(E162,'[1]Stone Column Progress'!$C$6:$K$205,6,0)</f>
        <v>253</v>
      </c>
      <c r="S162" s="73">
        <f>VLOOKUP(E162,'[1]Stone Column Progress'!$C$6:$K$205,8,0)</f>
        <v>253</v>
      </c>
      <c r="T162" s="95">
        <v>45588</v>
      </c>
      <c r="U162" s="95">
        <v>45595</v>
      </c>
      <c r="V162" s="117"/>
      <c r="W162" s="95">
        <v>45656</v>
      </c>
      <c r="X162" s="95">
        <v>45666</v>
      </c>
      <c r="Y162" s="119">
        <f t="shared" si="148"/>
        <v>11</v>
      </c>
      <c r="Z162" s="146"/>
      <c r="AA162" s="155" t="s">
        <v>389</v>
      </c>
      <c r="AB162" s="95">
        <v>45599</v>
      </c>
      <c r="AC162" s="127">
        <v>45613</v>
      </c>
      <c r="AD162" s="128"/>
      <c r="AE162" s="116">
        <v>45686</v>
      </c>
      <c r="AF162" s="116">
        <v>45691</v>
      </c>
      <c r="AG162" s="588"/>
      <c r="AH162" s="116">
        <v>45606</v>
      </c>
      <c r="AI162" s="95">
        <f t="shared" si="203"/>
        <v>45607</v>
      </c>
      <c r="AJ162" s="117"/>
      <c r="AK162" s="95">
        <v>45697</v>
      </c>
      <c r="AL162" s="95">
        <v>45701</v>
      </c>
      <c r="AM162" s="119">
        <f t="shared" si="149"/>
        <v>5</v>
      </c>
      <c r="AN162" s="588"/>
      <c r="AO162" s="158">
        <f t="shared" si="204"/>
        <v>45608</v>
      </c>
      <c r="AP162" s="130">
        <f t="shared" si="205"/>
        <v>45609</v>
      </c>
      <c r="AQ162" s="130"/>
      <c r="AR162" s="130">
        <v>45701</v>
      </c>
      <c r="AS162" s="130">
        <v>45702</v>
      </c>
      <c r="AT162" s="119">
        <f t="shared" si="150"/>
        <v>2</v>
      </c>
      <c r="AU162" s="588"/>
      <c r="AV162" s="116">
        <f t="shared" si="206"/>
        <v>45610</v>
      </c>
      <c r="AW162" s="95">
        <f t="shared" si="207"/>
        <v>45610</v>
      </c>
      <c r="AX162" s="128"/>
      <c r="AY162" s="130">
        <v>45703</v>
      </c>
      <c r="AZ162" s="130">
        <v>45703</v>
      </c>
      <c r="BA162" s="119">
        <f t="shared" si="151"/>
        <v>1</v>
      </c>
      <c r="BB162" s="146"/>
      <c r="BC162" s="155">
        <f t="shared" si="208"/>
        <v>45611</v>
      </c>
      <c r="BD162" s="95">
        <f t="shared" si="209"/>
        <v>45612</v>
      </c>
      <c r="BE162" s="95"/>
      <c r="BF162" s="95">
        <v>45706</v>
      </c>
      <c r="BG162" s="95">
        <v>45706</v>
      </c>
      <c r="BH162" s="119">
        <f t="shared" si="152"/>
        <v>1</v>
      </c>
      <c r="BI162" s="588"/>
      <c r="BJ162" s="116">
        <f t="shared" si="210"/>
        <v>45613</v>
      </c>
      <c r="BK162" s="95">
        <f t="shared" si="211"/>
        <v>45620</v>
      </c>
      <c r="BL162" s="95"/>
      <c r="BM162" s="95">
        <v>45708</v>
      </c>
      <c r="BN162" s="95">
        <v>45721</v>
      </c>
      <c r="BO162" s="119">
        <f t="shared" si="153"/>
        <v>14</v>
      </c>
      <c r="BP162" s="588"/>
      <c r="BQ162" s="116">
        <f t="shared" si="212"/>
        <v>45621</v>
      </c>
      <c r="BR162" s="95">
        <f t="shared" si="213"/>
        <v>45622</v>
      </c>
      <c r="BS162" s="95"/>
      <c r="BT162" s="95">
        <v>45723</v>
      </c>
      <c r="BU162" s="95">
        <v>45724</v>
      </c>
      <c r="BV162" s="119">
        <f t="shared" si="171"/>
        <v>2</v>
      </c>
      <c r="BW162" s="119">
        <f t="shared" si="154"/>
        <v>28</v>
      </c>
      <c r="BX162" s="588"/>
      <c r="BY162" s="116">
        <f t="shared" si="214"/>
        <v>45624</v>
      </c>
      <c r="BZ162" s="95">
        <f t="shared" si="215"/>
        <v>45631</v>
      </c>
      <c r="CA162" s="151"/>
      <c r="CB162" s="95">
        <v>45735</v>
      </c>
      <c r="CC162" s="95">
        <v>45801</v>
      </c>
      <c r="CD162" s="119">
        <f t="shared" si="155"/>
        <v>67</v>
      </c>
      <c r="CE162" s="588"/>
      <c r="CF162" s="116">
        <f t="shared" si="232"/>
        <v>45624</v>
      </c>
      <c r="CG162" s="95">
        <f t="shared" si="232"/>
        <v>45631</v>
      </c>
      <c r="CH162" s="95"/>
      <c r="CI162" s="95">
        <v>45736</v>
      </c>
      <c r="CJ162" s="95">
        <v>45736</v>
      </c>
      <c r="CK162" s="119">
        <f t="shared" si="156"/>
        <v>1</v>
      </c>
      <c r="CL162" s="119"/>
      <c r="CM162" s="119"/>
      <c r="CN162" s="588"/>
      <c r="CO162" s="116">
        <f t="shared" si="217"/>
        <v>45617</v>
      </c>
      <c r="CP162" s="95">
        <f t="shared" si="218"/>
        <v>45634</v>
      </c>
      <c r="CQ162" s="128"/>
      <c r="CR162" s="95">
        <v>45739</v>
      </c>
      <c r="CS162" s="95">
        <v>45743</v>
      </c>
      <c r="CT162" s="119">
        <f t="shared" si="157"/>
        <v>5</v>
      </c>
      <c r="CU162" s="588"/>
      <c r="CV162" s="116">
        <v>45655</v>
      </c>
      <c r="CW162" s="95">
        <v>45661</v>
      </c>
      <c r="CX162" s="128"/>
      <c r="CY162" s="95" t="s">
        <v>2142</v>
      </c>
      <c r="CZ162" s="95" t="s">
        <v>2142</v>
      </c>
      <c r="DA162" s="119" t="e">
        <f t="shared" si="158"/>
        <v>#VALUE!</v>
      </c>
      <c r="DB162" s="588"/>
      <c r="DC162" s="116">
        <v>45675</v>
      </c>
      <c r="DD162" s="95">
        <v>45680</v>
      </c>
      <c r="DE162" s="128"/>
      <c r="DF162" s="95">
        <v>45717</v>
      </c>
      <c r="DG162" s="95">
        <v>45734</v>
      </c>
      <c r="DH162" s="119">
        <f t="shared" si="159"/>
        <v>18</v>
      </c>
      <c r="DI162" s="146"/>
      <c r="DJ162" s="156" t="str">
        <f>_xlfn.XLOOKUP(E162,[1]CranePad!$D$4:$D$203,[1]CranePad!$E$4:$E$203,0,0,1)</f>
        <v>GP</v>
      </c>
      <c r="DK162" s="155">
        <v>45681</v>
      </c>
      <c r="DL162" s="95">
        <v>45687</v>
      </c>
      <c r="DM162" s="95"/>
      <c r="DN162" s="95">
        <v>45707</v>
      </c>
      <c r="DO162" s="95">
        <v>45734</v>
      </c>
      <c r="DP162" s="119">
        <f t="shared" si="160"/>
        <v>28</v>
      </c>
      <c r="DQ162" s="588"/>
      <c r="DR162" s="123">
        <f t="shared" si="231"/>
        <v>45694</v>
      </c>
      <c r="DS162" s="124">
        <v>45702</v>
      </c>
      <c r="DT162" s="124"/>
      <c r="DU162" s="124">
        <v>45770</v>
      </c>
      <c r="DV162" s="124">
        <v>45782</v>
      </c>
      <c r="DW162" s="119">
        <f t="shared" si="161"/>
        <v>13</v>
      </c>
      <c r="DX162" s="588"/>
      <c r="DY162" s="123">
        <f t="shared" si="220"/>
        <v>45636</v>
      </c>
      <c r="DZ162" s="124">
        <f t="shared" si="221"/>
        <v>45644</v>
      </c>
      <c r="EA162" s="124"/>
      <c r="EB162" s="124">
        <v>45754</v>
      </c>
      <c r="EC162" s="124">
        <v>45763</v>
      </c>
      <c r="ED162" s="119">
        <f t="shared" si="162"/>
        <v>10</v>
      </c>
      <c r="EE162" s="588"/>
      <c r="EF162" s="123">
        <f t="shared" si="222"/>
        <v>45704</v>
      </c>
      <c r="EG162" s="124">
        <f t="shared" si="223"/>
        <v>45709</v>
      </c>
      <c r="EH162" s="124"/>
      <c r="EI162" s="124">
        <v>45783</v>
      </c>
      <c r="EJ162" s="124">
        <v>45807</v>
      </c>
      <c r="EK162" s="119">
        <f t="shared" si="163"/>
        <v>25</v>
      </c>
      <c r="EL162" s="579" t="s">
        <v>2274</v>
      </c>
      <c r="EM162" s="116">
        <f t="shared" si="224"/>
        <v>45710</v>
      </c>
      <c r="EN162" s="95">
        <f t="shared" si="225"/>
        <v>45713</v>
      </c>
      <c r="EO162" s="95"/>
      <c r="EP162" s="95">
        <v>45809</v>
      </c>
      <c r="EQ162" s="95">
        <v>45810</v>
      </c>
      <c r="ER162" s="119">
        <f t="shared" si="164"/>
        <v>2</v>
      </c>
      <c r="ES162" s="588"/>
      <c r="ET162" s="116">
        <f t="shared" si="226"/>
        <v>45646</v>
      </c>
      <c r="EU162" s="95">
        <f t="shared" si="227"/>
        <v>45648</v>
      </c>
      <c r="EV162" s="95"/>
      <c r="EW162" s="95">
        <v>45765</v>
      </c>
      <c r="EX162" s="95">
        <v>45765</v>
      </c>
      <c r="EY162" s="119">
        <f t="shared" si="165"/>
        <v>1</v>
      </c>
      <c r="EZ162" s="588"/>
      <c r="FA162" s="116">
        <f t="shared" si="228"/>
        <v>45684</v>
      </c>
      <c r="FB162" s="95">
        <f t="shared" si="229"/>
        <v>45691</v>
      </c>
      <c r="FC162" s="95"/>
      <c r="FD162" s="95">
        <v>45737</v>
      </c>
      <c r="FE162" s="95">
        <v>45770</v>
      </c>
      <c r="FF162" s="119">
        <f t="shared" si="166"/>
        <v>34</v>
      </c>
      <c r="FG162" s="588"/>
      <c r="FH162" s="116">
        <v>45696</v>
      </c>
      <c r="FI162" s="95">
        <f t="shared" si="230"/>
        <v>45711</v>
      </c>
      <c r="FJ162" s="95"/>
      <c r="FK162" s="95">
        <v>45747</v>
      </c>
      <c r="FL162" s="95">
        <v>45777</v>
      </c>
      <c r="FM162" s="119">
        <f t="shared" si="167"/>
        <v>31</v>
      </c>
      <c r="FN162" s="146"/>
      <c r="FO162" s="155">
        <f t="shared" si="172"/>
        <v>45691</v>
      </c>
      <c r="FP162" s="95">
        <f t="shared" si="173"/>
        <v>45694</v>
      </c>
      <c r="FQ162" s="128"/>
      <c r="FR162" s="95">
        <v>45778</v>
      </c>
      <c r="FS162" s="95">
        <v>45788</v>
      </c>
      <c r="FT162" s="119">
        <f t="shared" si="168"/>
        <v>11</v>
      </c>
      <c r="FU162" s="588"/>
      <c r="FV162" s="116">
        <f t="shared" si="174"/>
        <v>45713</v>
      </c>
      <c r="FW162" s="95">
        <f t="shared" si="175"/>
        <v>45714</v>
      </c>
      <c r="FX162" s="128"/>
      <c r="FY162" s="95">
        <v>45814</v>
      </c>
      <c r="FZ162" s="95">
        <v>45814</v>
      </c>
      <c r="GA162" s="119">
        <f t="shared" si="169"/>
        <v>1</v>
      </c>
      <c r="GB162" s="588"/>
      <c r="GC162" s="436"/>
      <c r="GD162" s="122"/>
      <c r="GE162" s="572">
        <v>45717</v>
      </c>
    </row>
    <row r="163" spans="1:187" ht="16.5" customHeight="1" x14ac:dyDescent="0.25">
      <c r="A163" s="564" t="s">
        <v>407</v>
      </c>
      <c r="B163" s="73">
        <f t="shared" si="170"/>
        <v>159</v>
      </c>
      <c r="C163" s="72" t="s">
        <v>35</v>
      </c>
      <c r="D163" s="75" t="s">
        <v>1980</v>
      </c>
      <c r="E163" s="73" t="s">
        <v>1989</v>
      </c>
      <c r="F163" s="565" t="s">
        <v>2160</v>
      </c>
      <c r="G163" s="167" t="s">
        <v>2243</v>
      </c>
      <c r="H163" s="566" t="str">
        <f>VLOOKUP('200WTG PH-II'!E163,'[1]Stone Column Progress'!$C$6:$D$205,2,0)</f>
        <v xml:space="preserve">Keller </v>
      </c>
      <c r="I163" s="574" t="s">
        <v>390</v>
      </c>
      <c r="J163" s="568">
        <v>547683</v>
      </c>
      <c r="K163" s="569">
        <v>2662085</v>
      </c>
      <c r="L163" s="116">
        <v>45435</v>
      </c>
      <c r="M163" s="95">
        <v>45452</v>
      </c>
      <c r="N163" s="128"/>
      <c r="O163" s="95">
        <v>45435</v>
      </c>
      <c r="P163" s="95">
        <v>45452</v>
      </c>
      <c r="Q163" s="588"/>
      <c r="R163" s="118">
        <f>VLOOKUP(E163,'[1]Stone Column Progress'!$C$6:$K$205,6,0)</f>
        <v>303</v>
      </c>
      <c r="S163" s="73">
        <f>VLOOKUP(E163,'[1]Stone Column Progress'!$C$6:$K$205,8,0)</f>
        <v>303</v>
      </c>
      <c r="T163" s="95">
        <v>45627</v>
      </c>
      <c r="U163" s="95">
        <v>45634</v>
      </c>
      <c r="V163" s="117"/>
      <c r="W163" s="95">
        <v>45637</v>
      </c>
      <c r="X163" s="95">
        <v>45646</v>
      </c>
      <c r="Y163" s="119">
        <f t="shared" si="148"/>
        <v>10</v>
      </c>
      <c r="Z163" s="146"/>
      <c r="AA163" s="155" t="s">
        <v>389</v>
      </c>
      <c r="AB163" s="95">
        <v>45649</v>
      </c>
      <c r="AC163" s="95">
        <v>45657</v>
      </c>
      <c r="AD163" s="128"/>
      <c r="AE163" s="95">
        <v>45651</v>
      </c>
      <c r="AF163" s="95">
        <v>45669</v>
      </c>
      <c r="AG163" s="579" t="s">
        <v>2275</v>
      </c>
      <c r="AH163" s="116">
        <v>45644</v>
      </c>
      <c r="AI163" s="594">
        <f t="shared" si="203"/>
        <v>45645</v>
      </c>
      <c r="AJ163" s="117"/>
      <c r="AK163" s="95">
        <v>45702</v>
      </c>
      <c r="AL163" s="95">
        <v>45706</v>
      </c>
      <c r="AM163" s="119">
        <f t="shared" si="149"/>
        <v>5</v>
      </c>
      <c r="AN163" s="579"/>
      <c r="AO163" s="158">
        <f t="shared" si="204"/>
        <v>45646</v>
      </c>
      <c r="AP163" s="130">
        <f t="shared" si="205"/>
        <v>45647</v>
      </c>
      <c r="AQ163" s="130"/>
      <c r="AR163" s="130">
        <v>45708</v>
      </c>
      <c r="AS163" s="130">
        <v>45709</v>
      </c>
      <c r="AT163" s="119">
        <f t="shared" si="150"/>
        <v>2</v>
      </c>
      <c r="AU163" s="588"/>
      <c r="AV163" s="116">
        <f t="shared" si="206"/>
        <v>45648</v>
      </c>
      <c r="AW163" s="95">
        <f t="shared" si="207"/>
        <v>45648</v>
      </c>
      <c r="AX163" s="128"/>
      <c r="AY163" s="130">
        <v>45710</v>
      </c>
      <c r="AZ163" s="130">
        <v>45710</v>
      </c>
      <c r="BA163" s="119">
        <f t="shared" si="151"/>
        <v>1</v>
      </c>
      <c r="BB163" s="146"/>
      <c r="BC163" s="155">
        <f t="shared" si="208"/>
        <v>45649</v>
      </c>
      <c r="BD163" s="95">
        <f t="shared" si="209"/>
        <v>45650</v>
      </c>
      <c r="BE163" s="95"/>
      <c r="BF163" s="95">
        <v>45711</v>
      </c>
      <c r="BG163" s="95">
        <v>45711</v>
      </c>
      <c r="BH163" s="119">
        <f t="shared" si="152"/>
        <v>1</v>
      </c>
      <c r="BI163" s="588"/>
      <c r="BJ163" s="116">
        <f t="shared" si="210"/>
        <v>45651</v>
      </c>
      <c r="BK163" s="95">
        <f t="shared" si="211"/>
        <v>45658</v>
      </c>
      <c r="BL163" s="95"/>
      <c r="BM163" s="95">
        <v>45712</v>
      </c>
      <c r="BN163" s="95">
        <v>45720</v>
      </c>
      <c r="BO163" s="119">
        <f t="shared" si="153"/>
        <v>9</v>
      </c>
      <c r="BP163" s="588"/>
      <c r="BQ163" s="116">
        <f t="shared" si="212"/>
        <v>45659</v>
      </c>
      <c r="BR163" s="95">
        <f t="shared" si="213"/>
        <v>45660</v>
      </c>
      <c r="BS163" s="95"/>
      <c r="BT163" s="95">
        <v>45722</v>
      </c>
      <c r="BU163" s="95">
        <v>45723</v>
      </c>
      <c r="BV163" s="119">
        <f t="shared" si="171"/>
        <v>2</v>
      </c>
      <c r="BW163" s="119">
        <f t="shared" si="154"/>
        <v>22</v>
      </c>
      <c r="BX163" s="588"/>
      <c r="BY163" s="116">
        <f t="shared" si="214"/>
        <v>45662</v>
      </c>
      <c r="BZ163" s="95">
        <f t="shared" si="215"/>
        <v>45669</v>
      </c>
      <c r="CA163" s="151"/>
      <c r="CB163" s="95">
        <v>45729</v>
      </c>
      <c r="CC163" s="95">
        <v>45802</v>
      </c>
      <c r="CD163" s="119">
        <f t="shared" si="155"/>
        <v>74</v>
      </c>
      <c r="CE163" s="588"/>
      <c r="CF163" s="116">
        <f t="shared" si="232"/>
        <v>45662</v>
      </c>
      <c r="CG163" s="95">
        <f t="shared" si="232"/>
        <v>45669</v>
      </c>
      <c r="CH163" s="95"/>
      <c r="CI163" s="95">
        <v>45731</v>
      </c>
      <c r="CJ163" s="95">
        <v>45731</v>
      </c>
      <c r="CK163" s="119">
        <f t="shared" si="156"/>
        <v>1</v>
      </c>
      <c r="CL163" s="119"/>
      <c r="CM163" s="119"/>
      <c r="CN163" s="588"/>
      <c r="CO163" s="116">
        <f t="shared" si="217"/>
        <v>45655</v>
      </c>
      <c r="CP163" s="95">
        <f t="shared" si="218"/>
        <v>45672</v>
      </c>
      <c r="CQ163" s="128"/>
      <c r="CR163" s="95">
        <v>45702</v>
      </c>
      <c r="CS163" s="95">
        <v>45715</v>
      </c>
      <c r="CT163" s="119">
        <f t="shared" si="157"/>
        <v>14</v>
      </c>
      <c r="CU163" s="588"/>
      <c r="CV163" s="116">
        <v>45661</v>
      </c>
      <c r="CW163" s="95">
        <v>45667</v>
      </c>
      <c r="CX163" s="128"/>
      <c r="CY163" s="95">
        <v>45726</v>
      </c>
      <c r="CZ163" s="95">
        <v>45747</v>
      </c>
      <c r="DA163" s="119">
        <f t="shared" si="158"/>
        <v>22</v>
      </c>
      <c r="DB163" s="588"/>
      <c r="DC163" s="116">
        <v>45680</v>
      </c>
      <c r="DD163" s="95">
        <v>45685</v>
      </c>
      <c r="DE163" s="128"/>
      <c r="DF163" s="95">
        <v>45745</v>
      </c>
      <c r="DG163" s="95">
        <v>45747</v>
      </c>
      <c r="DH163" s="119">
        <f t="shared" si="159"/>
        <v>3</v>
      </c>
      <c r="DI163" s="146"/>
      <c r="DJ163" s="156" t="str">
        <f>_xlfn.XLOOKUP(E163,[1]CranePad!$D$4:$D$203,[1]CranePad!$E$4:$E$203,0,0,1)</f>
        <v>GP</v>
      </c>
      <c r="DK163" s="155">
        <v>45686</v>
      </c>
      <c r="DL163" s="95">
        <v>45692</v>
      </c>
      <c r="DM163" s="95"/>
      <c r="DN163" s="95">
        <v>45726</v>
      </c>
      <c r="DO163" s="95">
        <v>45747</v>
      </c>
      <c r="DP163" s="119">
        <f t="shared" si="160"/>
        <v>22</v>
      </c>
      <c r="DQ163" s="588"/>
      <c r="DR163" s="123">
        <f t="shared" si="231"/>
        <v>45699</v>
      </c>
      <c r="DS163" s="124">
        <v>45707</v>
      </c>
      <c r="DT163" s="124"/>
      <c r="DU163" s="124">
        <v>45752</v>
      </c>
      <c r="DV163" s="124">
        <v>45781</v>
      </c>
      <c r="DW163" s="119">
        <f t="shared" si="161"/>
        <v>30</v>
      </c>
      <c r="DX163" s="588"/>
      <c r="DY163" s="123">
        <f t="shared" si="220"/>
        <v>45674</v>
      </c>
      <c r="DZ163" s="124">
        <f t="shared" si="221"/>
        <v>45682</v>
      </c>
      <c r="EA163" s="124"/>
      <c r="EB163" s="124">
        <v>45755</v>
      </c>
      <c r="EC163" s="124">
        <v>45767</v>
      </c>
      <c r="ED163" s="119">
        <f t="shared" si="162"/>
        <v>13</v>
      </c>
      <c r="EE163" s="588"/>
      <c r="EF163" s="123">
        <f t="shared" si="222"/>
        <v>45709</v>
      </c>
      <c r="EG163" s="124">
        <f t="shared" si="223"/>
        <v>45714</v>
      </c>
      <c r="EH163" s="124"/>
      <c r="EI163" s="124">
        <v>45783</v>
      </c>
      <c r="EJ163" s="124">
        <v>45801</v>
      </c>
      <c r="EK163" s="119">
        <f t="shared" si="163"/>
        <v>19</v>
      </c>
      <c r="EL163" s="588"/>
      <c r="EM163" s="116">
        <f t="shared" si="224"/>
        <v>45715</v>
      </c>
      <c r="EN163" s="95">
        <f t="shared" si="225"/>
        <v>45718</v>
      </c>
      <c r="EO163" s="95"/>
      <c r="EP163" s="95">
        <v>45801</v>
      </c>
      <c r="EQ163" s="95">
        <v>45802</v>
      </c>
      <c r="ER163" s="119">
        <f t="shared" si="164"/>
        <v>2</v>
      </c>
      <c r="ES163" s="588"/>
      <c r="ET163" s="116">
        <f t="shared" si="226"/>
        <v>45684</v>
      </c>
      <c r="EU163" s="95">
        <f t="shared" si="227"/>
        <v>45686</v>
      </c>
      <c r="EV163" s="95"/>
      <c r="EW163" s="95">
        <v>45768</v>
      </c>
      <c r="EX163" s="95">
        <v>45768</v>
      </c>
      <c r="EY163" s="119">
        <f t="shared" si="165"/>
        <v>1</v>
      </c>
      <c r="EZ163" s="588"/>
      <c r="FA163" s="116">
        <f t="shared" si="228"/>
        <v>45689</v>
      </c>
      <c r="FB163" s="95">
        <f t="shared" si="229"/>
        <v>45696</v>
      </c>
      <c r="FC163" s="95"/>
      <c r="FD163" s="95">
        <v>45738</v>
      </c>
      <c r="FE163" s="95">
        <v>45769</v>
      </c>
      <c r="FF163" s="119">
        <f t="shared" si="166"/>
        <v>32</v>
      </c>
      <c r="FG163" s="588"/>
      <c r="FH163" s="116">
        <v>45696</v>
      </c>
      <c r="FI163" s="95">
        <f t="shared" si="230"/>
        <v>45711</v>
      </c>
      <c r="FJ163" s="95"/>
      <c r="FK163" s="95">
        <v>45747</v>
      </c>
      <c r="FL163" s="95">
        <v>45777</v>
      </c>
      <c r="FM163" s="119">
        <f t="shared" si="167"/>
        <v>31</v>
      </c>
      <c r="FN163" s="146"/>
      <c r="FO163" s="155">
        <f t="shared" si="172"/>
        <v>45696</v>
      </c>
      <c r="FP163" s="95">
        <f t="shared" si="173"/>
        <v>45699</v>
      </c>
      <c r="FQ163" s="128"/>
      <c r="FR163" s="95">
        <v>45778</v>
      </c>
      <c r="FS163" s="95">
        <v>45788</v>
      </c>
      <c r="FT163" s="119">
        <f t="shared" si="168"/>
        <v>11</v>
      </c>
      <c r="FU163" s="588"/>
      <c r="FV163" s="116">
        <f t="shared" si="174"/>
        <v>45718</v>
      </c>
      <c r="FW163" s="95">
        <f t="shared" si="175"/>
        <v>45719</v>
      </c>
      <c r="FX163" s="128"/>
      <c r="FY163" s="95">
        <v>45814</v>
      </c>
      <c r="FZ163" s="95">
        <v>45814</v>
      </c>
      <c r="GA163" s="119">
        <f t="shared" si="169"/>
        <v>1</v>
      </c>
      <c r="GB163" s="588"/>
      <c r="GC163" s="436"/>
      <c r="GD163" s="122"/>
      <c r="GE163" s="572">
        <v>45717</v>
      </c>
    </row>
    <row r="164" spans="1:187" ht="16.5" customHeight="1" x14ac:dyDescent="0.25">
      <c r="A164" s="564" t="s">
        <v>2260</v>
      </c>
      <c r="B164" s="73">
        <f t="shared" si="170"/>
        <v>160</v>
      </c>
      <c r="C164" s="72" t="s">
        <v>35</v>
      </c>
      <c r="D164" s="75" t="s">
        <v>1980</v>
      </c>
      <c r="E164" s="73" t="s">
        <v>1990</v>
      </c>
      <c r="F164" s="565" t="s">
        <v>2160</v>
      </c>
      <c r="G164" s="167" t="s">
        <v>2213</v>
      </c>
      <c r="H164" s="566" t="str">
        <f>VLOOKUP('200WTG PH-II'!E164,'[1]Stone Column Progress'!$C$6:$D$205,2,0)</f>
        <v>Menard</v>
      </c>
      <c r="I164" s="574" t="s">
        <v>390</v>
      </c>
      <c r="J164" s="568">
        <v>543307</v>
      </c>
      <c r="K164" s="569">
        <v>2664474</v>
      </c>
      <c r="L164" s="116">
        <v>44937</v>
      </c>
      <c r="M164" s="95">
        <v>44938</v>
      </c>
      <c r="N164" s="128"/>
      <c r="O164" s="95">
        <v>44937</v>
      </c>
      <c r="P164" s="95">
        <v>44938</v>
      </c>
      <c r="Q164" s="588"/>
      <c r="R164" s="118">
        <f>VLOOKUP(E164,'[1]Stone Column Progress'!$C$6:$K$205,6,0)</f>
        <v>199</v>
      </c>
      <c r="S164" s="73">
        <f>VLOOKUP(E164,'[1]Stone Column Progress'!$C$6:$K$205,8,0)</f>
        <v>199</v>
      </c>
      <c r="T164" s="95">
        <v>45623</v>
      </c>
      <c r="U164" s="95">
        <v>45632</v>
      </c>
      <c r="V164" s="117"/>
      <c r="W164" s="95">
        <v>45201</v>
      </c>
      <c r="X164" s="95">
        <v>45206</v>
      </c>
      <c r="Y164" s="119">
        <f t="shared" si="148"/>
        <v>6</v>
      </c>
      <c r="Z164" s="146"/>
      <c r="AA164" s="122"/>
      <c r="AB164" s="95"/>
      <c r="AC164" s="127"/>
      <c r="AD164" s="128"/>
      <c r="AE164" s="95"/>
      <c r="AF164" s="127"/>
      <c r="AG164" s="588"/>
      <c r="AH164" s="116">
        <v>45642</v>
      </c>
      <c r="AI164" s="127">
        <f t="shared" si="203"/>
        <v>45643</v>
      </c>
      <c r="AJ164" s="117"/>
      <c r="AK164" s="95">
        <v>45625</v>
      </c>
      <c r="AL164" s="95">
        <v>45636</v>
      </c>
      <c r="AM164" s="119">
        <f t="shared" si="149"/>
        <v>12</v>
      </c>
      <c r="AN164" s="588"/>
      <c r="AO164" s="158">
        <f t="shared" si="204"/>
        <v>45644</v>
      </c>
      <c r="AP164" s="130">
        <f t="shared" si="205"/>
        <v>45645</v>
      </c>
      <c r="AQ164" s="130"/>
      <c r="AR164" s="130">
        <v>45643</v>
      </c>
      <c r="AS164" s="130">
        <v>45652</v>
      </c>
      <c r="AT164" s="119">
        <f t="shared" si="150"/>
        <v>10</v>
      </c>
      <c r="AU164" s="588"/>
      <c r="AV164" s="116">
        <f t="shared" si="206"/>
        <v>45646</v>
      </c>
      <c r="AW164" s="95">
        <f t="shared" si="207"/>
        <v>45646</v>
      </c>
      <c r="AX164" s="128"/>
      <c r="AY164" s="130">
        <v>45654</v>
      </c>
      <c r="AZ164" s="130">
        <v>45654</v>
      </c>
      <c r="BA164" s="119">
        <f t="shared" si="151"/>
        <v>1</v>
      </c>
      <c r="BB164" s="146"/>
      <c r="BC164" s="155">
        <f t="shared" si="208"/>
        <v>45647</v>
      </c>
      <c r="BD164" s="95">
        <f t="shared" si="209"/>
        <v>45648</v>
      </c>
      <c r="BE164" s="95"/>
      <c r="BF164" s="95">
        <v>45661</v>
      </c>
      <c r="BG164" s="95">
        <v>45662</v>
      </c>
      <c r="BH164" s="119">
        <f t="shared" si="152"/>
        <v>2</v>
      </c>
      <c r="BI164" s="588"/>
      <c r="BJ164" s="116">
        <f t="shared" si="210"/>
        <v>45649</v>
      </c>
      <c r="BK164" s="95">
        <f t="shared" si="211"/>
        <v>45656</v>
      </c>
      <c r="BL164" s="95"/>
      <c r="BM164" s="95">
        <v>45666</v>
      </c>
      <c r="BN164" s="95">
        <v>45681</v>
      </c>
      <c r="BO164" s="119">
        <f t="shared" si="153"/>
        <v>16</v>
      </c>
      <c r="BP164" s="588"/>
      <c r="BQ164" s="116">
        <f t="shared" si="212"/>
        <v>45657</v>
      </c>
      <c r="BR164" s="95">
        <f t="shared" si="213"/>
        <v>45658</v>
      </c>
      <c r="BS164" s="95"/>
      <c r="BT164" s="95">
        <v>45681</v>
      </c>
      <c r="BU164" s="95">
        <v>45682</v>
      </c>
      <c r="BV164" s="119">
        <f t="shared" si="171"/>
        <v>2</v>
      </c>
      <c r="BW164" s="119">
        <f t="shared" si="154"/>
        <v>58</v>
      </c>
      <c r="BX164" s="588"/>
      <c r="BY164" s="116">
        <f t="shared" si="214"/>
        <v>45660</v>
      </c>
      <c r="BZ164" s="95">
        <f t="shared" si="215"/>
        <v>45667</v>
      </c>
      <c r="CA164" s="151"/>
      <c r="CB164" s="95">
        <v>45743</v>
      </c>
      <c r="CC164" s="95">
        <v>45770</v>
      </c>
      <c r="CD164" s="119">
        <f t="shared" si="155"/>
        <v>28</v>
      </c>
      <c r="CE164" s="588"/>
      <c r="CF164" s="116">
        <f t="shared" si="232"/>
        <v>45660</v>
      </c>
      <c r="CG164" s="95">
        <f t="shared" si="232"/>
        <v>45667</v>
      </c>
      <c r="CH164" s="95"/>
      <c r="CI164" s="95">
        <v>45695</v>
      </c>
      <c r="CJ164" s="95">
        <v>45695</v>
      </c>
      <c r="CK164" s="119">
        <f t="shared" si="156"/>
        <v>1</v>
      </c>
      <c r="CL164" s="119"/>
      <c r="CM164" s="119"/>
      <c r="CN164" s="588"/>
      <c r="CO164" s="116">
        <f t="shared" si="217"/>
        <v>45653</v>
      </c>
      <c r="CP164" s="95">
        <f t="shared" si="218"/>
        <v>45670</v>
      </c>
      <c r="CQ164" s="128"/>
      <c r="CR164" s="95">
        <v>45639</v>
      </c>
      <c r="CS164" s="95">
        <v>45702</v>
      </c>
      <c r="CT164" s="119">
        <f t="shared" si="157"/>
        <v>64</v>
      </c>
      <c r="CU164" s="588"/>
      <c r="CV164" s="116">
        <v>45663</v>
      </c>
      <c r="CW164" s="95">
        <v>45669</v>
      </c>
      <c r="CX164" s="128"/>
      <c r="CY164" s="95" t="s">
        <v>2142</v>
      </c>
      <c r="CZ164" s="95" t="s">
        <v>2142</v>
      </c>
      <c r="DA164" s="119" t="e">
        <f t="shared" si="158"/>
        <v>#VALUE!</v>
      </c>
      <c r="DB164" s="588"/>
      <c r="DC164" s="116">
        <v>45682</v>
      </c>
      <c r="DD164" s="95">
        <v>45687</v>
      </c>
      <c r="DE164" s="128"/>
      <c r="DF164" s="95">
        <v>45702</v>
      </c>
      <c r="DG164" s="127">
        <v>45714</v>
      </c>
      <c r="DH164" s="119">
        <f t="shared" si="159"/>
        <v>13</v>
      </c>
      <c r="DI164" s="146"/>
      <c r="DJ164" s="156" t="str">
        <f>_xlfn.XLOOKUP(E164,[1]CranePad!$D$4:$D$203,[1]CranePad!$E$4:$E$203,0,0,1)</f>
        <v>GP</v>
      </c>
      <c r="DK164" s="155">
        <v>45688</v>
      </c>
      <c r="DL164" s="95">
        <v>45694</v>
      </c>
      <c r="DM164" s="95"/>
      <c r="DN164" s="95">
        <v>45702</v>
      </c>
      <c r="DO164" s="95">
        <v>45727</v>
      </c>
      <c r="DP164" s="119">
        <f t="shared" si="160"/>
        <v>26</v>
      </c>
      <c r="DQ164" s="588"/>
      <c r="DR164" s="123">
        <f t="shared" si="231"/>
        <v>45701</v>
      </c>
      <c r="DS164" s="124">
        <v>45709</v>
      </c>
      <c r="DT164" s="124"/>
      <c r="DU164" s="124">
        <v>45721</v>
      </c>
      <c r="DV164" s="124">
        <v>45730</v>
      </c>
      <c r="DW164" s="119">
        <f t="shared" si="161"/>
        <v>10</v>
      </c>
      <c r="DX164" s="588"/>
      <c r="DY164" s="123">
        <f t="shared" si="220"/>
        <v>45672</v>
      </c>
      <c r="DZ164" s="124">
        <f t="shared" si="221"/>
        <v>45680</v>
      </c>
      <c r="EA164" s="124"/>
      <c r="EB164" s="124">
        <v>45750</v>
      </c>
      <c r="EC164" s="124">
        <v>45767</v>
      </c>
      <c r="ED164" s="119">
        <f t="shared" si="162"/>
        <v>18</v>
      </c>
      <c r="EE164" s="588"/>
      <c r="EF164" s="123">
        <f t="shared" si="222"/>
        <v>45711</v>
      </c>
      <c r="EG164" s="124">
        <f t="shared" si="223"/>
        <v>45716</v>
      </c>
      <c r="EH164" s="124"/>
      <c r="EI164" s="124">
        <v>45747</v>
      </c>
      <c r="EJ164" s="124">
        <v>45751</v>
      </c>
      <c r="EK164" s="119">
        <f t="shared" si="163"/>
        <v>5</v>
      </c>
      <c r="EL164" s="588"/>
      <c r="EM164" s="116">
        <f t="shared" si="224"/>
        <v>45717</v>
      </c>
      <c r="EN164" s="95">
        <f t="shared" si="225"/>
        <v>45720</v>
      </c>
      <c r="EO164" s="95"/>
      <c r="EP164" s="95">
        <v>45752</v>
      </c>
      <c r="EQ164" s="95">
        <v>45754</v>
      </c>
      <c r="ER164" s="119">
        <f t="shared" si="164"/>
        <v>3</v>
      </c>
      <c r="ES164" s="588"/>
      <c r="ET164" s="116">
        <f t="shared" si="226"/>
        <v>45682</v>
      </c>
      <c r="EU164" s="95">
        <f t="shared" si="227"/>
        <v>45684</v>
      </c>
      <c r="EV164" s="95"/>
      <c r="EW164" s="95">
        <v>45775</v>
      </c>
      <c r="EX164" s="95">
        <v>45775</v>
      </c>
      <c r="EY164" s="119">
        <f t="shared" si="165"/>
        <v>1</v>
      </c>
      <c r="EZ164" s="588"/>
      <c r="FA164" s="116">
        <f t="shared" si="228"/>
        <v>45691</v>
      </c>
      <c r="FB164" s="95">
        <f t="shared" si="229"/>
        <v>45698</v>
      </c>
      <c r="FC164" s="95"/>
      <c r="FD164" s="95">
        <v>45673</v>
      </c>
      <c r="FE164" s="95">
        <v>45690</v>
      </c>
      <c r="FF164" s="119">
        <f t="shared" si="166"/>
        <v>18</v>
      </c>
      <c r="FG164" s="588"/>
      <c r="FH164" s="116">
        <v>45696</v>
      </c>
      <c r="FI164" s="95">
        <f t="shared" si="230"/>
        <v>45711</v>
      </c>
      <c r="FJ164" s="95"/>
      <c r="FK164" s="95">
        <v>45747</v>
      </c>
      <c r="FL164" s="95">
        <v>45777</v>
      </c>
      <c r="FM164" s="119">
        <f t="shared" si="167"/>
        <v>31</v>
      </c>
      <c r="FN164" s="146"/>
      <c r="FO164" s="155">
        <f t="shared" si="172"/>
        <v>45698</v>
      </c>
      <c r="FP164" s="95">
        <f t="shared" si="173"/>
        <v>45701</v>
      </c>
      <c r="FQ164" s="128"/>
      <c r="FR164" s="95">
        <v>45820</v>
      </c>
      <c r="FS164" s="95">
        <v>45835</v>
      </c>
      <c r="FT164" s="119">
        <f t="shared" si="168"/>
        <v>16</v>
      </c>
      <c r="FU164" s="588"/>
      <c r="FV164" s="116">
        <f t="shared" si="174"/>
        <v>45720</v>
      </c>
      <c r="FW164" s="95">
        <f t="shared" si="175"/>
        <v>45721</v>
      </c>
      <c r="FX164" s="128"/>
      <c r="FY164" s="95">
        <v>45837</v>
      </c>
      <c r="FZ164" s="95">
        <v>45837</v>
      </c>
      <c r="GA164" s="119">
        <f t="shared" si="169"/>
        <v>1</v>
      </c>
      <c r="GB164" s="588"/>
      <c r="GC164" s="436"/>
      <c r="GD164" s="122"/>
      <c r="GE164" s="572">
        <v>45717</v>
      </c>
    </row>
    <row r="165" spans="1:187" ht="16.5" customHeight="1" x14ac:dyDescent="0.25">
      <c r="A165" s="564" t="s">
        <v>407</v>
      </c>
      <c r="B165" s="73">
        <f t="shared" si="170"/>
        <v>161</v>
      </c>
      <c r="C165" s="72" t="s">
        <v>35</v>
      </c>
      <c r="D165" s="75" t="s">
        <v>1980</v>
      </c>
      <c r="E165" s="73" t="s">
        <v>1991</v>
      </c>
      <c r="F165" s="565" t="s">
        <v>2160</v>
      </c>
      <c r="G165" s="167" t="s">
        <v>2213</v>
      </c>
      <c r="H165" s="566" t="str">
        <f>VLOOKUP('200WTG PH-II'!E165,'[1]Stone Column Progress'!$C$6:$D$205,2,0)</f>
        <v>Kamar/Bauer</v>
      </c>
      <c r="I165" s="574" t="s">
        <v>390</v>
      </c>
      <c r="J165" s="568">
        <v>544141</v>
      </c>
      <c r="K165" s="569">
        <v>2664209</v>
      </c>
      <c r="L165" s="116">
        <v>45422</v>
      </c>
      <c r="M165" s="95">
        <v>45429</v>
      </c>
      <c r="N165" s="128"/>
      <c r="O165" s="95">
        <v>45422</v>
      </c>
      <c r="P165" s="95">
        <v>45429</v>
      </c>
      <c r="Q165" s="588"/>
      <c r="R165" s="118">
        <v>253</v>
      </c>
      <c r="S165" s="73">
        <f>1+23+27+22+24+23+28+28+27+30+20</f>
        <v>253</v>
      </c>
      <c r="T165" s="95">
        <v>45620</v>
      </c>
      <c r="U165" s="95">
        <v>45628</v>
      </c>
      <c r="V165" s="117"/>
      <c r="W165" s="95">
        <v>46031</v>
      </c>
      <c r="X165" s="95">
        <v>46073</v>
      </c>
      <c r="Y165" s="119">
        <f t="shared" si="148"/>
        <v>43</v>
      </c>
      <c r="Z165" s="146"/>
      <c r="AA165" s="155" t="s">
        <v>389</v>
      </c>
      <c r="AB165" s="95">
        <v>45631</v>
      </c>
      <c r="AC165" s="127">
        <v>45646</v>
      </c>
      <c r="AD165" s="128"/>
      <c r="AE165" s="298" t="s">
        <v>2276</v>
      </c>
      <c r="AF165" s="298" t="s">
        <v>2277</v>
      </c>
      <c r="AG165" s="595" t="s">
        <v>2278</v>
      </c>
      <c r="AH165" s="116">
        <v>45638</v>
      </c>
      <c r="AI165" s="127">
        <f t="shared" si="203"/>
        <v>45639</v>
      </c>
      <c r="AJ165" s="117"/>
      <c r="AK165" s="95"/>
      <c r="AL165" s="95"/>
      <c r="AM165" s="119" t="str">
        <f t="shared" si="149"/>
        <v/>
      </c>
      <c r="AN165" s="588"/>
      <c r="AO165" s="158">
        <f t="shared" si="204"/>
        <v>45640</v>
      </c>
      <c r="AP165" s="130">
        <f t="shared" si="205"/>
        <v>45641</v>
      </c>
      <c r="AQ165" s="130"/>
      <c r="AR165" s="130"/>
      <c r="AS165" s="130"/>
      <c r="AT165" s="119" t="str">
        <f t="shared" si="150"/>
        <v/>
      </c>
      <c r="AU165" s="588"/>
      <c r="AV165" s="116">
        <f t="shared" si="206"/>
        <v>45642</v>
      </c>
      <c r="AW165" s="95">
        <f t="shared" si="207"/>
        <v>45642</v>
      </c>
      <c r="AX165" s="128"/>
      <c r="AY165" s="130"/>
      <c r="AZ165" s="130"/>
      <c r="BA165" s="119" t="str">
        <f t="shared" si="151"/>
        <v/>
      </c>
      <c r="BB165" s="146"/>
      <c r="BC165" s="155">
        <f t="shared" si="208"/>
        <v>45643</v>
      </c>
      <c r="BD165" s="95">
        <f t="shared" si="209"/>
        <v>45644</v>
      </c>
      <c r="BE165" s="95"/>
      <c r="BF165" s="95"/>
      <c r="BG165" s="95"/>
      <c r="BH165" s="119" t="str">
        <f t="shared" si="152"/>
        <v/>
      </c>
      <c r="BI165" s="588"/>
      <c r="BJ165" s="116">
        <f t="shared" si="210"/>
        <v>45645</v>
      </c>
      <c r="BK165" s="95">
        <f t="shared" si="211"/>
        <v>45652</v>
      </c>
      <c r="BL165" s="95"/>
      <c r="BM165" s="95"/>
      <c r="BN165" s="95"/>
      <c r="BO165" s="119" t="str">
        <f t="shared" si="153"/>
        <v/>
      </c>
      <c r="BP165" s="588"/>
      <c r="BQ165" s="116">
        <f t="shared" si="212"/>
        <v>45653</v>
      </c>
      <c r="BR165" s="95">
        <f t="shared" si="213"/>
        <v>45654</v>
      </c>
      <c r="BS165" s="95"/>
      <c r="BT165" s="95"/>
      <c r="BU165" s="95"/>
      <c r="BV165" s="119" t="str">
        <f t="shared" si="171"/>
        <v/>
      </c>
      <c r="BW165" s="119" t="str">
        <f t="shared" si="154"/>
        <v/>
      </c>
      <c r="BX165" s="588"/>
      <c r="BY165" s="116">
        <f t="shared" si="214"/>
        <v>45656</v>
      </c>
      <c r="BZ165" s="95">
        <f t="shared" si="215"/>
        <v>45663</v>
      </c>
      <c r="CA165" s="151"/>
      <c r="CB165" s="95"/>
      <c r="CC165" s="95"/>
      <c r="CD165" s="119" t="str">
        <f t="shared" si="155"/>
        <v/>
      </c>
      <c r="CE165" s="588"/>
      <c r="CF165" s="116">
        <f t="shared" si="232"/>
        <v>45656</v>
      </c>
      <c r="CG165" s="95">
        <f t="shared" si="232"/>
        <v>45663</v>
      </c>
      <c r="CH165" s="95"/>
      <c r="CI165" s="95"/>
      <c r="CJ165" s="95"/>
      <c r="CK165" s="119" t="str">
        <f t="shared" si="156"/>
        <v/>
      </c>
      <c r="CL165" s="119"/>
      <c r="CM165" s="119"/>
      <c r="CN165" s="588"/>
      <c r="CO165" s="116">
        <f t="shared" si="217"/>
        <v>45649</v>
      </c>
      <c r="CP165" s="95">
        <f t="shared" si="218"/>
        <v>45666</v>
      </c>
      <c r="CQ165" s="128"/>
      <c r="CR165" s="95">
        <v>45774</v>
      </c>
      <c r="CS165" s="95">
        <v>45776</v>
      </c>
      <c r="CT165" s="119">
        <f t="shared" si="157"/>
        <v>3</v>
      </c>
      <c r="CU165" s="588"/>
      <c r="CV165" s="116">
        <v>45675</v>
      </c>
      <c r="CW165" s="95">
        <v>45681</v>
      </c>
      <c r="CX165" s="128"/>
      <c r="CY165" s="95" t="s">
        <v>2142</v>
      </c>
      <c r="CZ165" s="95" t="s">
        <v>2142</v>
      </c>
      <c r="DA165" s="119" t="e">
        <f t="shared" si="158"/>
        <v>#VALUE!</v>
      </c>
      <c r="DB165" s="588"/>
      <c r="DC165" s="116">
        <v>45694</v>
      </c>
      <c r="DD165" s="95">
        <v>45699</v>
      </c>
      <c r="DE165" s="128"/>
      <c r="DF165" s="95">
        <v>45797</v>
      </c>
      <c r="DG165" s="127"/>
      <c r="DH165" s="119" t="str">
        <f t="shared" si="159"/>
        <v/>
      </c>
      <c r="DI165" s="146"/>
      <c r="DJ165" s="156" t="str">
        <f>_xlfn.XLOOKUP(E165,[1]CranePad!$D$4:$D$203,[1]CranePad!$E$4:$E$203,0,0,1)</f>
        <v>GP (Reuse)</v>
      </c>
      <c r="DK165" s="155">
        <v>45700</v>
      </c>
      <c r="DL165" s="95">
        <v>45706</v>
      </c>
      <c r="DM165" s="95"/>
      <c r="DN165" s="95"/>
      <c r="DO165" s="95"/>
      <c r="DP165" s="119" t="str">
        <f t="shared" si="160"/>
        <v/>
      </c>
      <c r="DQ165" s="588"/>
      <c r="DR165" s="123">
        <f t="shared" si="231"/>
        <v>45713</v>
      </c>
      <c r="DS165" s="124">
        <v>45721</v>
      </c>
      <c r="DT165" s="124"/>
      <c r="DU165" s="124"/>
      <c r="DV165" s="124"/>
      <c r="DW165" s="119" t="str">
        <f t="shared" si="161"/>
        <v/>
      </c>
      <c r="DX165" s="588"/>
      <c r="DY165" s="123">
        <f t="shared" si="220"/>
        <v>45668</v>
      </c>
      <c r="DZ165" s="124">
        <f t="shared" si="221"/>
        <v>45676</v>
      </c>
      <c r="EA165" s="124"/>
      <c r="EB165" s="124">
        <v>45819</v>
      </c>
      <c r="EC165" s="124"/>
      <c r="ED165" s="119" t="str">
        <f t="shared" si="162"/>
        <v/>
      </c>
      <c r="EE165" s="588"/>
      <c r="EF165" s="123">
        <f t="shared" si="222"/>
        <v>45723</v>
      </c>
      <c r="EG165" s="124">
        <f t="shared" si="223"/>
        <v>45728</v>
      </c>
      <c r="EH165" s="124"/>
      <c r="EI165" s="124"/>
      <c r="EJ165" s="124"/>
      <c r="EK165" s="119" t="str">
        <f t="shared" si="163"/>
        <v/>
      </c>
      <c r="EL165" s="588"/>
      <c r="EM165" s="116">
        <f t="shared" si="224"/>
        <v>45729</v>
      </c>
      <c r="EN165" s="95">
        <f t="shared" si="225"/>
        <v>45732</v>
      </c>
      <c r="EO165" s="95"/>
      <c r="EP165" s="95"/>
      <c r="EQ165" s="95"/>
      <c r="ER165" s="119" t="str">
        <f t="shared" si="164"/>
        <v/>
      </c>
      <c r="ES165" s="588"/>
      <c r="ET165" s="116">
        <f t="shared" si="226"/>
        <v>45678</v>
      </c>
      <c r="EU165" s="95">
        <f t="shared" si="227"/>
        <v>45680</v>
      </c>
      <c r="EV165" s="95"/>
      <c r="EW165" s="95"/>
      <c r="EX165" s="95"/>
      <c r="EY165" s="119" t="str">
        <f t="shared" si="165"/>
        <v/>
      </c>
      <c r="EZ165" s="588"/>
      <c r="FA165" s="116">
        <f t="shared" si="228"/>
        <v>45703</v>
      </c>
      <c r="FB165" s="95">
        <f t="shared" si="229"/>
        <v>45710</v>
      </c>
      <c r="FC165" s="95"/>
      <c r="FD165" s="95">
        <v>45673</v>
      </c>
      <c r="FE165" s="95">
        <v>45751</v>
      </c>
      <c r="FF165" s="119">
        <f t="shared" si="166"/>
        <v>79</v>
      </c>
      <c r="FG165" s="588"/>
      <c r="FH165" s="116">
        <v>45721</v>
      </c>
      <c r="FI165" s="95">
        <f t="shared" si="230"/>
        <v>45736</v>
      </c>
      <c r="FJ165" s="95"/>
      <c r="FK165" s="95">
        <v>45747</v>
      </c>
      <c r="FL165" s="95">
        <v>45777</v>
      </c>
      <c r="FM165" s="119">
        <f t="shared" si="167"/>
        <v>31</v>
      </c>
      <c r="FN165" s="146"/>
      <c r="FO165" s="155">
        <f t="shared" si="172"/>
        <v>45710</v>
      </c>
      <c r="FP165" s="95">
        <f t="shared" si="173"/>
        <v>45713</v>
      </c>
      <c r="FQ165" s="128"/>
      <c r="FR165" s="95">
        <v>45820</v>
      </c>
      <c r="FS165" s="95">
        <v>45835</v>
      </c>
      <c r="FT165" s="119">
        <f t="shared" si="168"/>
        <v>16</v>
      </c>
      <c r="FU165" s="596" t="s">
        <v>2279</v>
      </c>
      <c r="FV165" s="116">
        <f t="shared" si="174"/>
        <v>45736</v>
      </c>
      <c r="FW165" s="95">
        <f t="shared" si="175"/>
        <v>45737</v>
      </c>
      <c r="FX165" s="128"/>
      <c r="FY165" s="95"/>
      <c r="FZ165" s="95"/>
      <c r="GA165" s="119" t="str">
        <f t="shared" si="169"/>
        <v/>
      </c>
      <c r="GB165" s="588"/>
      <c r="GC165" s="436"/>
      <c r="GD165" s="122"/>
      <c r="GE165" s="572">
        <v>45717</v>
      </c>
    </row>
    <row r="166" spans="1:187" ht="16.5" customHeight="1" x14ac:dyDescent="0.25">
      <c r="A166" s="564" t="s">
        <v>413</v>
      </c>
      <c r="B166" s="73">
        <f t="shared" si="170"/>
        <v>162</v>
      </c>
      <c r="C166" s="72" t="s">
        <v>35</v>
      </c>
      <c r="D166" s="75" t="s">
        <v>1980</v>
      </c>
      <c r="E166" s="73" t="s">
        <v>1992</v>
      </c>
      <c r="F166" s="565" t="s">
        <v>2160</v>
      </c>
      <c r="G166" s="167" t="s">
        <v>2211</v>
      </c>
      <c r="H166" s="566" t="str">
        <f>VLOOKUP('200WTG PH-II'!E166,'[1]Stone Column Progress'!$C$6:$D$205,2,0)</f>
        <v>Bauer</v>
      </c>
      <c r="I166" s="574" t="s">
        <v>390</v>
      </c>
      <c r="J166" s="568">
        <v>544982</v>
      </c>
      <c r="K166" s="569">
        <v>2663905</v>
      </c>
      <c r="L166" s="116">
        <v>45423</v>
      </c>
      <c r="M166" s="95">
        <v>45429</v>
      </c>
      <c r="N166" s="128"/>
      <c r="O166" s="95">
        <v>45423</v>
      </c>
      <c r="P166" s="95">
        <v>45429</v>
      </c>
      <c r="Q166" s="588"/>
      <c r="R166" s="118">
        <f>VLOOKUP(E166,'[1]Stone Column Progress'!$C$6:$K$205,6,0)</f>
        <v>199</v>
      </c>
      <c r="S166" s="73">
        <f>VLOOKUP(E166,'[1]Stone Column Progress'!$C$6:$K$205,8,0)</f>
        <v>199</v>
      </c>
      <c r="T166" s="95">
        <v>45618</v>
      </c>
      <c r="U166" s="95">
        <v>45626</v>
      </c>
      <c r="V166" s="117"/>
      <c r="W166" s="95">
        <v>45680</v>
      </c>
      <c r="X166" s="95">
        <v>45686</v>
      </c>
      <c r="Y166" s="119">
        <f t="shared" si="148"/>
        <v>7</v>
      </c>
      <c r="Z166" s="146"/>
      <c r="AA166" s="155"/>
      <c r="AB166" s="95"/>
      <c r="AC166" s="127"/>
      <c r="AD166" s="128"/>
      <c r="AE166" s="129"/>
      <c r="AF166" s="129"/>
      <c r="AG166" s="588"/>
      <c r="AH166" s="116">
        <v>45636</v>
      </c>
      <c r="AI166" s="127">
        <f t="shared" si="203"/>
        <v>45637</v>
      </c>
      <c r="AJ166" s="117"/>
      <c r="AK166" s="95">
        <v>45689</v>
      </c>
      <c r="AL166" s="95">
        <v>45691</v>
      </c>
      <c r="AM166" s="119">
        <f t="shared" si="149"/>
        <v>3</v>
      </c>
      <c r="AN166" s="588"/>
      <c r="AO166" s="158">
        <f t="shared" si="204"/>
        <v>45638</v>
      </c>
      <c r="AP166" s="130">
        <f t="shared" si="205"/>
        <v>45639</v>
      </c>
      <c r="AQ166" s="130"/>
      <c r="AR166" s="130">
        <v>45691</v>
      </c>
      <c r="AS166" s="130">
        <v>45692</v>
      </c>
      <c r="AT166" s="119">
        <f t="shared" si="150"/>
        <v>2</v>
      </c>
      <c r="AU166" s="588"/>
      <c r="AV166" s="116">
        <f t="shared" si="206"/>
        <v>45640</v>
      </c>
      <c r="AW166" s="95">
        <f t="shared" si="207"/>
        <v>45640</v>
      </c>
      <c r="AX166" s="128"/>
      <c r="AY166" s="130">
        <v>45693</v>
      </c>
      <c r="AZ166" s="130">
        <v>45693</v>
      </c>
      <c r="BA166" s="119">
        <f t="shared" si="151"/>
        <v>1</v>
      </c>
      <c r="BB166" s="146"/>
      <c r="BC166" s="155">
        <f t="shared" si="208"/>
        <v>45641</v>
      </c>
      <c r="BD166" s="95">
        <f t="shared" si="209"/>
        <v>45642</v>
      </c>
      <c r="BE166" s="95"/>
      <c r="BF166" s="95">
        <v>45695</v>
      </c>
      <c r="BG166" s="95">
        <v>45695</v>
      </c>
      <c r="BH166" s="119">
        <f t="shared" si="152"/>
        <v>1</v>
      </c>
      <c r="BI166" s="588"/>
      <c r="BJ166" s="116">
        <f t="shared" si="210"/>
        <v>45643</v>
      </c>
      <c r="BK166" s="95">
        <f t="shared" si="211"/>
        <v>45650</v>
      </c>
      <c r="BL166" s="95"/>
      <c r="BM166" s="95">
        <v>45695</v>
      </c>
      <c r="BN166" s="95">
        <v>45699</v>
      </c>
      <c r="BO166" s="119">
        <f t="shared" si="153"/>
        <v>5</v>
      </c>
      <c r="BP166" s="588"/>
      <c r="BQ166" s="116">
        <f t="shared" si="212"/>
        <v>45651</v>
      </c>
      <c r="BR166" s="95">
        <f t="shared" si="213"/>
        <v>45652</v>
      </c>
      <c r="BS166" s="95"/>
      <c r="BT166" s="95">
        <v>45700</v>
      </c>
      <c r="BU166" s="95">
        <v>45700</v>
      </c>
      <c r="BV166" s="119">
        <f t="shared" si="171"/>
        <v>1</v>
      </c>
      <c r="BW166" s="119">
        <f t="shared" si="154"/>
        <v>12</v>
      </c>
      <c r="BX166" s="588"/>
      <c r="BY166" s="116">
        <f t="shared" si="214"/>
        <v>45654</v>
      </c>
      <c r="BZ166" s="95">
        <f t="shared" si="215"/>
        <v>45661</v>
      </c>
      <c r="CA166" s="151"/>
      <c r="CB166" s="95">
        <v>45715</v>
      </c>
      <c r="CC166" s="95">
        <v>45830</v>
      </c>
      <c r="CD166" s="119">
        <f t="shared" si="155"/>
        <v>116</v>
      </c>
      <c r="CE166" s="588"/>
      <c r="CF166" s="116">
        <f t="shared" si="232"/>
        <v>45654</v>
      </c>
      <c r="CG166" s="95">
        <f t="shared" si="232"/>
        <v>45661</v>
      </c>
      <c r="CH166" s="95"/>
      <c r="CI166" s="95">
        <v>45714</v>
      </c>
      <c r="CJ166" s="95">
        <v>45714</v>
      </c>
      <c r="CK166" s="119">
        <f t="shared" si="156"/>
        <v>1</v>
      </c>
      <c r="CL166" s="119"/>
      <c r="CM166" s="119"/>
      <c r="CN166" s="588"/>
      <c r="CO166" s="116">
        <f t="shared" si="217"/>
        <v>45647</v>
      </c>
      <c r="CP166" s="95">
        <f t="shared" si="218"/>
        <v>45664</v>
      </c>
      <c r="CQ166" s="128"/>
      <c r="CR166" s="95">
        <v>45700</v>
      </c>
      <c r="CS166" s="95">
        <v>45726</v>
      </c>
      <c r="CT166" s="119">
        <f t="shared" si="157"/>
        <v>27</v>
      </c>
      <c r="CU166" s="588"/>
      <c r="CV166" s="116">
        <v>45676</v>
      </c>
      <c r="CW166" s="95">
        <v>45682</v>
      </c>
      <c r="CX166" s="128"/>
      <c r="CY166" s="127" t="s">
        <v>2142</v>
      </c>
      <c r="CZ166" s="127" t="s">
        <v>2142</v>
      </c>
      <c r="DA166" s="119" t="e">
        <f t="shared" si="158"/>
        <v>#VALUE!</v>
      </c>
      <c r="DB166" s="588"/>
      <c r="DC166" s="116">
        <v>45695</v>
      </c>
      <c r="DD166" s="95">
        <v>45700</v>
      </c>
      <c r="DE166" s="128"/>
      <c r="DF166" s="95">
        <v>45722</v>
      </c>
      <c r="DG166" s="95">
        <v>45735</v>
      </c>
      <c r="DH166" s="119">
        <f t="shared" si="159"/>
        <v>14</v>
      </c>
      <c r="DI166" s="146"/>
      <c r="DJ166" s="156" t="str">
        <f>_xlfn.XLOOKUP(E166,[1]CranePad!$D$4:$D$203,[1]CranePad!$E$4:$E$203,0,0,1)</f>
        <v>GP (Reuse)</v>
      </c>
      <c r="DK166" s="155">
        <v>45701</v>
      </c>
      <c r="DL166" s="95">
        <v>45707</v>
      </c>
      <c r="DM166" s="95"/>
      <c r="DN166" s="95">
        <v>45724</v>
      </c>
      <c r="DO166" s="95">
        <v>45736</v>
      </c>
      <c r="DP166" s="119">
        <f t="shared" si="160"/>
        <v>13</v>
      </c>
      <c r="DQ166" s="588"/>
      <c r="DR166" s="123">
        <f t="shared" si="231"/>
        <v>45714</v>
      </c>
      <c r="DS166" s="124">
        <v>45722</v>
      </c>
      <c r="DT166" s="124"/>
      <c r="DU166" s="124">
        <v>45753</v>
      </c>
      <c r="DV166" s="124">
        <v>45831</v>
      </c>
      <c r="DW166" s="119">
        <f t="shared" si="161"/>
        <v>79</v>
      </c>
      <c r="DX166" s="588"/>
      <c r="DY166" s="123">
        <f t="shared" si="220"/>
        <v>45666</v>
      </c>
      <c r="DZ166" s="124">
        <f t="shared" si="221"/>
        <v>45674</v>
      </c>
      <c r="EA166" s="124"/>
      <c r="EB166" s="124">
        <v>45757</v>
      </c>
      <c r="EC166" s="124">
        <v>45767</v>
      </c>
      <c r="ED166" s="119">
        <f t="shared" si="162"/>
        <v>11</v>
      </c>
      <c r="EE166" s="588"/>
      <c r="EF166" s="123">
        <f t="shared" si="222"/>
        <v>45724</v>
      </c>
      <c r="EG166" s="124">
        <f t="shared" si="223"/>
        <v>45729</v>
      </c>
      <c r="EH166" s="124"/>
      <c r="EI166" s="124">
        <v>45831</v>
      </c>
      <c r="EJ166" s="124">
        <v>45836</v>
      </c>
      <c r="EK166" s="119">
        <f t="shared" si="163"/>
        <v>6</v>
      </c>
      <c r="EL166" s="588"/>
      <c r="EM166" s="116">
        <f t="shared" si="224"/>
        <v>45730</v>
      </c>
      <c r="EN166" s="95">
        <f t="shared" si="225"/>
        <v>45733</v>
      </c>
      <c r="EO166" s="95"/>
      <c r="EP166" s="95">
        <v>45837</v>
      </c>
      <c r="EQ166" s="95">
        <v>45837</v>
      </c>
      <c r="ER166" s="119">
        <f t="shared" si="164"/>
        <v>1</v>
      </c>
      <c r="ES166" s="588"/>
      <c r="ET166" s="116">
        <f t="shared" si="226"/>
        <v>45676</v>
      </c>
      <c r="EU166" s="95">
        <f t="shared" si="227"/>
        <v>45678</v>
      </c>
      <c r="EV166" s="95"/>
      <c r="EW166" s="95">
        <v>45768</v>
      </c>
      <c r="EX166" s="95">
        <v>45768</v>
      </c>
      <c r="EY166" s="119">
        <f t="shared" si="165"/>
        <v>1</v>
      </c>
      <c r="EZ166" s="588"/>
      <c r="FA166" s="116">
        <f t="shared" si="228"/>
        <v>45704</v>
      </c>
      <c r="FB166" s="95">
        <f t="shared" si="229"/>
        <v>45711</v>
      </c>
      <c r="FC166" s="95"/>
      <c r="FD166" s="95">
        <v>45708</v>
      </c>
      <c r="FE166" s="95">
        <v>45769</v>
      </c>
      <c r="FF166" s="119">
        <f t="shared" si="166"/>
        <v>62</v>
      </c>
      <c r="FG166" s="588"/>
      <c r="FH166" s="116">
        <v>45721</v>
      </c>
      <c r="FI166" s="95">
        <f t="shared" si="230"/>
        <v>45736</v>
      </c>
      <c r="FJ166" s="95"/>
      <c r="FK166" s="95">
        <v>45716</v>
      </c>
      <c r="FL166" s="95">
        <v>45733</v>
      </c>
      <c r="FM166" s="119">
        <f t="shared" si="167"/>
        <v>18</v>
      </c>
      <c r="FN166" s="146"/>
      <c r="FO166" s="155">
        <f t="shared" si="172"/>
        <v>45711</v>
      </c>
      <c r="FP166" s="95">
        <f t="shared" si="173"/>
        <v>45714</v>
      </c>
      <c r="FQ166" s="128"/>
      <c r="FR166" s="95">
        <v>45820</v>
      </c>
      <c r="FS166" s="95">
        <v>45835</v>
      </c>
      <c r="FT166" s="119">
        <f t="shared" si="168"/>
        <v>16</v>
      </c>
      <c r="FU166" s="588"/>
      <c r="FV166" s="116">
        <f t="shared" si="174"/>
        <v>45736</v>
      </c>
      <c r="FW166" s="95">
        <f t="shared" si="175"/>
        <v>45737</v>
      </c>
      <c r="FX166" s="128"/>
      <c r="FY166" s="95">
        <v>45836</v>
      </c>
      <c r="FZ166" s="95">
        <v>45837</v>
      </c>
      <c r="GA166" s="119">
        <f t="shared" si="169"/>
        <v>2</v>
      </c>
      <c r="GB166" s="588"/>
      <c r="GC166" s="436"/>
      <c r="GD166" s="122"/>
      <c r="GE166" s="572">
        <v>45717</v>
      </c>
    </row>
    <row r="167" spans="1:187" ht="16.5" customHeight="1" x14ac:dyDescent="0.25">
      <c r="A167" s="564" t="s">
        <v>398</v>
      </c>
      <c r="B167" s="73">
        <f t="shared" si="170"/>
        <v>163</v>
      </c>
      <c r="C167" s="72" t="s">
        <v>35</v>
      </c>
      <c r="D167" s="75" t="s">
        <v>1980</v>
      </c>
      <c r="E167" s="73" t="s">
        <v>1993</v>
      </c>
      <c r="F167" s="565" t="s">
        <v>2160</v>
      </c>
      <c r="G167" s="167" t="s">
        <v>2211</v>
      </c>
      <c r="H167" s="566" t="str">
        <f>VLOOKUP('200WTG PH-II'!E167,'[1]Stone Column Progress'!$C$6:$D$205,2,0)</f>
        <v>Bauer</v>
      </c>
      <c r="I167" s="574" t="s">
        <v>390</v>
      </c>
      <c r="J167" s="568">
        <v>545817</v>
      </c>
      <c r="K167" s="569">
        <v>2663640</v>
      </c>
      <c r="L167" s="116">
        <v>45424</v>
      </c>
      <c r="M167" s="95">
        <v>45429</v>
      </c>
      <c r="N167" s="128"/>
      <c r="O167" s="95">
        <v>45424</v>
      </c>
      <c r="P167" s="95">
        <v>45429</v>
      </c>
      <c r="Q167" s="588"/>
      <c r="R167" s="118">
        <f>VLOOKUP(E167,'[1]Stone Column Progress'!$C$6:$K$205,6,0)</f>
        <v>253</v>
      </c>
      <c r="S167" s="73">
        <f>VLOOKUP(E167,'[1]Stone Column Progress'!$C$6:$K$205,8,0)</f>
        <v>253</v>
      </c>
      <c r="T167" s="95">
        <v>45616</v>
      </c>
      <c r="U167" s="95">
        <v>45624</v>
      </c>
      <c r="V167" s="117"/>
      <c r="W167" s="95">
        <v>45670</v>
      </c>
      <c r="X167" s="95">
        <v>45678</v>
      </c>
      <c r="Y167" s="119">
        <f t="shared" si="148"/>
        <v>9</v>
      </c>
      <c r="Z167" s="146"/>
      <c r="AA167" s="122"/>
      <c r="AB167" s="95"/>
      <c r="AC167" s="129"/>
      <c r="AD167" s="128"/>
      <c r="AE167" s="129"/>
      <c r="AF167" s="129"/>
      <c r="AG167" s="588"/>
      <c r="AH167" s="116">
        <v>45632</v>
      </c>
      <c r="AI167" s="127">
        <f t="shared" si="203"/>
        <v>45633</v>
      </c>
      <c r="AJ167" s="117"/>
      <c r="AK167" s="95">
        <v>45682</v>
      </c>
      <c r="AL167" s="95">
        <v>45692</v>
      </c>
      <c r="AM167" s="119">
        <f t="shared" si="149"/>
        <v>11</v>
      </c>
      <c r="AN167" s="588"/>
      <c r="AO167" s="158">
        <f t="shared" si="204"/>
        <v>45634</v>
      </c>
      <c r="AP167" s="130">
        <f t="shared" si="205"/>
        <v>45635</v>
      </c>
      <c r="AQ167" s="130"/>
      <c r="AR167" s="130">
        <v>45696</v>
      </c>
      <c r="AS167" s="130">
        <v>45698</v>
      </c>
      <c r="AT167" s="119">
        <f t="shared" si="150"/>
        <v>3</v>
      </c>
      <c r="AU167" s="588"/>
      <c r="AV167" s="116">
        <f t="shared" si="206"/>
        <v>45636</v>
      </c>
      <c r="AW167" s="95">
        <f t="shared" si="207"/>
        <v>45636</v>
      </c>
      <c r="AX167" s="128"/>
      <c r="AY167" s="130">
        <v>45699</v>
      </c>
      <c r="AZ167" s="130">
        <v>45699</v>
      </c>
      <c r="BA167" s="119">
        <f t="shared" si="151"/>
        <v>1</v>
      </c>
      <c r="BB167" s="146"/>
      <c r="BC167" s="155">
        <f t="shared" si="208"/>
        <v>45637</v>
      </c>
      <c r="BD167" s="95">
        <f t="shared" si="209"/>
        <v>45638</v>
      </c>
      <c r="BE167" s="95"/>
      <c r="BF167" s="95">
        <v>45700</v>
      </c>
      <c r="BG167" s="95">
        <v>45701</v>
      </c>
      <c r="BH167" s="119">
        <f t="shared" si="152"/>
        <v>2</v>
      </c>
      <c r="BI167" s="588"/>
      <c r="BJ167" s="116">
        <f t="shared" si="210"/>
        <v>45639</v>
      </c>
      <c r="BK167" s="95">
        <f t="shared" si="211"/>
        <v>45646</v>
      </c>
      <c r="BL167" s="95"/>
      <c r="BM167" s="95">
        <v>45702</v>
      </c>
      <c r="BN167" s="95">
        <v>45710</v>
      </c>
      <c r="BO167" s="119">
        <f t="shared" si="153"/>
        <v>9</v>
      </c>
      <c r="BP167" s="588"/>
      <c r="BQ167" s="116">
        <f t="shared" si="212"/>
        <v>45647</v>
      </c>
      <c r="BR167" s="95">
        <f t="shared" si="213"/>
        <v>45648</v>
      </c>
      <c r="BS167" s="95"/>
      <c r="BT167" s="95">
        <v>45711</v>
      </c>
      <c r="BU167" s="95">
        <v>45712</v>
      </c>
      <c r="BV167" s="119">
        <f t="shared" si="171"/>
        <v>2</v>
      </c>
      <c r="BW167" s="119">
        <f t="shared" si="154"/>
        <v>31</v>
      </c>
      <c r="BX167" s="588"/>
      <c r="BY167" s="116">
        <f t="shared" si="214"/>
        <v>45650</v>
      </c>
      <c r="BZ167" s="95">
        <f t="shared" si="215"/>
        <v>45657</v>
      </c>
      <c r="CA167" s="151"/>
      <c r="CB167" s="95">
        <v>45731</v>
      </c>
      <c r="CC167" s="95">
        <v>45768</v>
      </c>
      <c r="CD167" s="119">
        <f t="shared" si="155"/>
        <v>38</v>
      </c>
      <c r="CE167" s="588"/>
      <c r="CF167" s="116">
        <f t="shared" si="232"/>
        <v>45650</v>
      </c>
      <c r="CG167" s="95">
        <f t="shared" si="232"/>
        <v>45657</v>
      </c>
      <c r="CH167" s="95"/>
      <c r="CI167" s="95">
        <v>45718</v>
      </c>
      <c r="CJ167" s="95">
        <v>45718</v>
      </c>
      <c r="CK167" s="119">
        <f t="shared" si="156"/>
        <v>1</v>
      </c>
      <c r="CL167" s="119"/>
      <c r="CM167" s="119"/>
      <c r="CN167" s="588"/>
      <c r="CO167" s="116">
        <f>CF167-7</f>
        <v>45643</v>
      </c>
      <c r="CP167" s="95">
        <f t="shared" si="218"/>
        <v>45660</v>
      </c>
      <c r="CQ167" s="128"/>
      <c r="CR167" s="95">
        <v>45756</v>
      </c>
      <c r="CS167" s="95">
        <v>45760</v>
      </c>
      <c r="CT167" s="119">
        <f t="shared" si="157"/>
        <v>5</v>
      </c>
      <c r="CU167" s="588"/>
      <c r="CV167" s="116">
        <v>45671</v>
      </c>
      <c r="CW167" s="95">
        <v>45677</v>
      </c>
      <c r="CX167" s="128"/>
      <c r="CY167" s="95" t="s">
        <v>2142</v>
      </c>
      <c r="CZ167" s="95" t="s">
        <v>2142</v>
      </c>
      <c r="DA167" s="119" t="e">
        <f t="shared" si="158"/>
        <v>#VALUE!</v>
      </c>
      <c r="DB167" s="588"/>
      <c r="DC167" s="116">
        <v>45690</v>
      </c>
      <c r="DD167" s="95">
        <v>45695</v>
      </c>
      <c r="DE167" s="128"/>
      <c r="DF167" s="95">
        <v>45762</v>
      </c>
      <c r="DG167" s="127">
        <v>45777</v>
      </c>
      <c r="DH167" s="119">
        <f t="shared" si="159"/>
        <v>16</v>
      </c>
      <c r="DI167" s="146"/>
      <c r="DJ167" s="156" t="str">
        <f>_xlfn.XLOOKUP(E167,[1]CranePad!$D$4:$D$203,[1]CranePad!$E$4:$E$203,0,0,1)</f>
        <v>GP</v>
      </c>
      <c r="DK167" s="155">
        <v>45696</v>
      </c>
      <c r="DL167" s="95">
        <v>45702</v>
      </c>
      <c r="DM167" s="95"/>
      <c r="DN167" s="95">
        <v>45697</v>
      </c>
      <c r="DO167" s="95">
        <v>45723</v>
      </c>
      <c r="DP167" s="119">
        <f t="shared" si="160"/>
        <v>27</v>
      </c>
      <c r="DQ167" s="588"/>
      <c r="DR167" s="123">
        <f t="shared" si="231"/>
        <v>45709</v>
      </c>
      <c r="DS167" s="124">
        <v>45717</v>
      </c>
      <c r="DT167" s="124"/>
      <c r="DU167" s="124">
        <v>45797</v>
      </c>
      <c r="DV167" s="124">
        <v>45819</v>
      </c>
      <c r="DW167" s="119">
        <f t="shared" si="161"/>
        <v>23</v>
      </c>
      <c r="DX167" s="588"/>
      <c r="DY167" s="123">
        <f t="shared" si="220"/>
        <v>45662</v>
      </c>
      <c r="DZ167" s="124">
        <f t="shared" si="221"/>
        <v>45670</v>
      </c>
      <c r="EA167" s="124"/>
      <c r="EB167" s="124">
        <v>45765</v>
      </c>
      <c r="EC167" s="124">
        <v>45777</v>
      </c>
      <c r="ED167" s="119">
        <f t="shared" si="162"/>
        <v>13</v>
      </c>
      <c r="EE167" s="588"/>
      <c r="EF167" s="123">
        <f t="shared" si="222"/>
        <v>45719</v>
      </c>
      <c r="EG167" s="124">
        <f t="shared" si="223"/>
        <v>45724</v>
      </c>
      <c r="EH167" s="124"/>
      <c r="EI167" s="124">
        <v>45821</v>
      </c>
      <c r="EJ167" s="124">
        <v>45828</v>
      </c>
      <c r="EK167" s="119">
        <f t="shared" si="163"/>
        <v>8</v>
      </c>
      <c r="EL167" s="588"/>
      <c r="EM167" s="116">
        <f t="shared" si="224"/>
        <v>45725</v>
      </c>
      <c r="EN167" s="95">
        <f t="shared" si="225"/>
        <v>45728</v>
      </c>
      <c r="EO167" s="95"/>
      <c r="EP167" s="95">
        <v>45829</v>
      </c>
      <c r="EQ167" s="95">
        <v>45832</v>
      </c>
      <c r="ER167" s="119">
        <f t="shared" si="164"/>
        <v>4</v>
      </c>
      <c r="ES167" s="588"/>
      <c r="ET167" s="116">
        <f t="shared" si="226"/>
        <v>45672</v>
      </c>
      <c r="EU167" s="95">
        <f t="shared" si="227"/>
        <v>45674</v>
      </c>
      <c r="EV167" s="95"/>
      <c r="EW167" s="95">
        <v>45778</v>
      </c>
      <c r="EX167" s="95">
        <v>45778</v>
      </c>
      <c r="EY167" s="119">
        <f t="shared" si="165"/>
        <v>1</v>
      </c>
      <c r="EZ167" s="588"/>
      <c r="FA167" s="116">
        <f t="shared" si="228"/>
        <v>45699</v>
      </c>
      <c r="FB167" s="95">
        <f t="shared" si="229"/>
        <v>45706</v>
      </c>
      <c r="FC167" s="95"/>
      <c r="FD167" s="95">
        <v>45740</v>
      </c>
      <c r="FE167" s="95">
        <v>45767</v>
      </c>
      <c r="FF167" s="119">
        <f t="shared" si="166"/>
        <v>28</v>
      </c>
      <c r="FG167" s="588"/>
      <c r="FH167" s="116">
        <v>45721</v>
      </c>
      <c r="FI167" s="95">
        <f t="shared" si="230"/>
        <v>45736</v>
      </c>
      <c r="FJ167" s="95"/>
      <c r="FK167" s="95">
        <v>45716</v>
      </c>
      <c r="FL167" s="95">
        <v>45733</v>
      </c>
      <c r="FM167" s="119">
        <f t="shared" si="167"/>
        <v>18</v>
      </c>
      <c r="FN167" s="146"/>
      <c r="FO167" s="155">
        <f t="shared" si="172"/>
        <v>45706</v>
      </c>
      <c r="FP167" s="95">
        <f t="shared" si="173"/>
        <v>45709</v>
      </c>
      <c r="FQ167" s="128"/>
      <c r="FR167" s="95">
        <v>45820</v>
      </c>
      <c r="FS167" s="95">
        <v>45835</v>
      </c>
      <c r="FT167" s="119">
        <f t="shared" si="168"/>
        <v>16</v>
      </c>
      <c r="FU167" s="588"/>
      <c r="FV167" s="116">
        <f t="shared" si="174"/>
        <v>45736</v>
      </c>
      <c r="FW167" s="95">
        <f t="shared" si="175"/>
        <v>45737</v>
      </c>
      <c r="FX167" s="128"/>
      <c r="FY167" s="95">
        <v>45836</v>
      </c>
      <c r="FZ167" s="95">
        <v>45836</v>
      </c>
      <c r="GA167" s="119">
        <f t="shared" si="169"/>
        <v>1</v>
      </c>
      <c r="GB167" s="588"/>
      <c r="GC167" s="436"/>
      <c r="GD167" s="122"/>
      <c r="GE167" s="572">
        <v>45717</v>
      </c>
    </row>
    <row r="168" spans="1:187" ht="16.5" customHeight="1" x14ac:dyDescent="0.25">
      <c r="A168" s="564" t="s">
        <v>398</v>
      </c>
      <c r="B168" s="73">
        <f t="shared" si="170"/>
        <v>164</v>
      </c>
      <c r="C168" s="72" t="s">
        <v>35</v>
      </c>
      <c r="D168" s="75" t="s">
        <v>1980</v>
      </c>
      <c r="E168" s="73" t="s">
        <v>1994</v>
      </c>
      <c r="F168" s="565" t="s">
        <v>2160</v>
      </c>
      <c r="G168" s="167" t="s">
        <v>2216</v>
      </c>
      <c r="H168" s="566" t="str">
        <f>VLOOKUP('200WTG PH-II'!E168,'[1]Stone Column Progress'!$C$6:$D$205,2,0)</f>
        <v xml:space="preserve">Keller </v>
      </c>
      <c r="I168" s="574" t="s">
        <v>390</v>
      </c>
      <c r="J168" s="568">
        <v>546658</v>
      </c>
      <c r="K168" s="569">
        <v>2663336</v>
      </c>
      <c r="L168" s="116">
        <v>45425</v>
      </c>
      <c r="M168" s="95">
        <v>45429</v>
      </c>
      <c r="N168" s="128"/>
      <c r="O168" s="95">
        <v>45425</v>
      </c>
      <c r="P168" s="95">
        <v>45429</v>
      </c>
      <c r="Q168" s="588"/>
      <c r="R168" s="118">
        <f>VLOOKUP(E168,'[1]Stone Column Progress'!$C$6:$K$205,6,0)</f>
        <v>253</v>
      </c>
      <c r="S168" s="73">
        <f>VLOOKUP(E168,'[1]Stone Column Progress'!$C$6:$K$205,8,0)</f>
        <v>253</v>
      </c>
      <c r="T168" s="95">
        <v>45577</v>
      </c>
      <c r="U168" s="95">
        <v>45585</v>
      </c>
      <c r="V168" s="117"/>
      <c r="W168" s="95">
        <v>45663</v>
      </c>
      <c r="X168" s="95">
        <v>45678</v>
      </c>
      <c r="Y168" s="119">
        <f t="shared" si="148"/>
        <v>16</v>
      </c>
      <c r="Z168" s="146"/>
      <c r="AA168" s="155"/>
      <c r="AB168" s="95"/>
      <c r="AC168" s="129"/>
      <c r="AD168" s="128"/>
      <c r="AE168" s="95"/>
      <c r="AF168" s="129"/>
      <c r="AG168" s="588"/>
      <c r="AH168" s="116">
        <v>45597</v>
      </c>
      <c r="AI168" s="95">
        <f t="shared" ref="AI168:AI173" si="233">AH168</f>
        <v>45597</v>
      </c>
      <c r="AJ168" s="117"/>
      <c r="AK168" s="95">
        <v>45699</v>
      </c>
      <c r="AL168" s="95">
        <v>45706</v>
      </c>
      <c r="AM168" s="119">
        <f t="shared" si="149"/>
        <v>8</v>
      </c>
      <c r="AN168" s="588"/>
      <c r="AO168" s="158">
        <f t="shared" si="204"/>
        <v>45598</v>
      </c>
      <c r="AP168" s="130">
        <f t="shared" ref="AP168:AP173" si="234">AO168</f>
        <v>45598</v>
      </c>
      <c r="AQ168" s="130"/>
      <c r="AR168" s="130">
        <v>45706</v>
      </c>
      <c r="AS168" s="130">
        <v>45707</v>
      </c>
      <c r="AT168" s="119">
        <f t="shared" si="150"/>
        <v>2</v>
      </c>
      <c r="AU168" s="588"/>
      <c r="AV168" s="116">
        <f t="shared" si="206"/>
        <v>45599</v>
      </c>
      <c r="AW168" s="95">
        <f t="shared" si="207"/>
        <v>45599</v>
      </c>
      <c r="AX168" s="128"/>
      <c r="AY168" s="130">
        <v>45708</v>
      </c>
      <c r="AZ168" s="130">
        <v>45708</v>
      </c>
      <c r="BA168" s="119">
        <f t="shared" si="151"/>
        <v>1</v>
      </c>
      <c r="BB168" s="146"/>
      <c r="BC168" s="155">
        <f t="shared" si="208"/>
        <v>45600</v>
      </c>
      <c r="BD168" s="95">
        <f t="shared" si="209"/>
        <v>45601</v>
      </c>
      <c r="BE168" s="95"/>
      <c r="BF168" s="95">
        <v>45713</v>
      </c>
      <c r="BG168" s="95">
        <v>45713</v>
      </c>
      <c r="BH168" s="119">
        <f t="shared" si="152"/>
        <v>1</v>
      </c>
      <c r="BI168" s="588"/>
      <c r="BJ168" s="116">
        <f t="shared" ref="BJ168:BJ173" si="235">BD168+2</f>
        <v>45603</v>
      </c>
      <c r="BK168" s="95">
        <f t="shared" ref="BK168:BK173" si="236">BJ168+9</f>
        <v>45612</v>
      </c>
      <c r="BL168" s="95"/>
      <c r="BM168" s="95">
        <v>45718</v>
      </c>
      <c r="BN168" s="95">
        <v>45725</v>
      </c>
      <c r="BO168" s="119">
        <f t="shared" si="153"/>
        <v>8</v>
      </c>
      <c r="BP168" s="588"/>
      <c r="BQ168" s="116">
        <f t="shared" ref="BQ168:BQ173" si="237">BK168+2</f>
        <v>45614</v>
      </c>
      <c r="BR168" s="95">
        <f t="shared" si="213"/>
        <v>45615</v>
      </c>
      <c r="BS168" s="95"/>
      <c r="BT168" s="95">
        <v>45725</v>
      </c>
      <c r="BU168" s="95">
        <v>45726</v>
      </c>
      <c r="BV168" s="119">
        <f t="shared" si="171"/>
        <v>2</v>
      </c>
      <c r="BW168" s="119">
        <f t="shared" si="154"/>
        <v>28</v>
      </c>
      <c r="BX168" s="588"/>
      <c r="BY168" s="116">
        <f t="shared" ref="BY168:BY173" si="238">BR168+1</f>
        <v>45616</v>
      </c>
      <c r="BZ168" s="95">
        <f t="shared" ref="BZ168:BZ173" si="239">BY168+6</f>
        <v>45622</v>
      </c>
      <c r="CA168" s="151"/>
      <c r="CB168" s="95">
        <v>45732</v>
      </c>
      <c r="CC168" s="95">
        <v>45785</v>
      </c>
      <c r="CD168" s="119">
        <f t="shared" si="155"/>
        <v>54</v>
      </c>
      <c r="CE168" s="588"/>
      <c r="CF168" s="116">
        <f t="shared" si="232"/>
        <v>45616</v>
      </c>
      <c r="CG168" s="95">
        <f t="shared" si="232"/>
        <v>45622</v>
      </c>
      <c r="CH168" s="95"/>
      <c r="CI168" s="95">
        <v>45737</v>
      </c>
      <c r="CJ168" s="95">
        <v>45737</v>
      </c>
      <c r="CK168" s="119">
        <f t="shared" si="156"/>
        <v>1</v>
      </c>
      <c r="CL168" s="119"/>
      <c r="CM168" s="119"/>
      <c r="CN168" s="588"/>
      <c r="CO168" s="116">
        <f t="shared" ref="CO168:CO173" si="240">CF168-6</f>
        <v>45610</v>
      </c>
      <c r="CP168" s="95">
        <f t="shared" ref="CP168:CP173" si="241">CG168+2</f>
        <v>45624</v>
      </c>
      <c r="CQ168" s="128"/>
      <c r="CR168" s="95">
        <v>45753</v>
      </c>
      <c r="CS168" s="95">
        <v>45765</v>
      </c>
      <c r="CT168" s="119">
        <f t="shared" si="157"/>
        <v>13</v>
      </c>
      <c r="CU168" s="588"/>
      <c r="CV168" s="116">
        <v>45672</v>
      </c>
      <c r="CW168" s="95">
        <v>45678</v>
      </c>
      <c r="CX168" s="128"/>
      <c r="CY168" s="95" t="s">
        <v>2142</v>
      </c>
      <c r="CZ168" s="95" t="s">
        <v>2142</v>
      </c>
      <c r="DA168" s="119" t="e">
        <f t="shared" si="158"/>
        <v>#VALUE!</v>
      </c>
      <c r="DB168" s="588"/>
      <c r="DC168" s="116">
        <v>45691</v>
      </c>
      <c r="DD168" s="95">
        <v>45696</v>
      </c>
      <c r="DE168" s="128"/>
      <c r="DF168" s="95">
        <v>45769</v>
      </c>
      <c r="DG168" s="127">
        <v>45801</v>
      </c>
      <c r="DH168" s="119">
        <f t="shared" si="159"/>
        <v>33</v>
      </c>
      <c r="DI168" s="146"/>
      <c r="DJ168" s="156" t="str">
        <f>_xlfn.XLOOKUP(E168,[1]CranePad!$D$4:$D$203,[1]CranePad!$E$4:$E$203,0,0,1)</f>
        <v>SS Jadeja</v>
      </c>
      <c r="DK168" s="155">
        <v>45697</v>
      </c>
      <c r="DL168" s="95">
        <v>45703</v>
      </c>
      <c r="DM168" s="95"/>
      <c r="DN168" s="95">
        <v>45765</v>
      </c>
      <c r="DO168" s="95">
        <v>45801</v>
      </c>
      <c r="DP168" s="119">
        <f t="shared" si="160"/>
        <v>37</v>
      </c>
      <c r="DQ168" s="588"/>
      <c r="DR168" s="123">
        <f t="shared" si="231"/>
        <v>45710</v>
      </c>
      <c r="DS168" s="124">
        <v>45718</v>
      </c>
      <c r="DT168" s="124"/>
      <c r="DU168" s="593">
        <v>45821</v>
      </c>
      <c r="DV168" s="593">
        <v>45833</v>
      </c>
      <c r="DW168" s="119">
        <f t="shared" si="161"/>
        <v>13</v>
      </c>
      <c r="DX168" s="588"/>
      <c r="DY168" s="123">
        <f t="shared" si="220"/>
        <v>45626</v>
      </c>
      <c r="DZ168" s="124">
        <f t="shared" si="221"/>
        <v>45634</v>
      </c>
      <c r="EA168" s="124"/>
      <c r="EB168" s="124">
        <v>45758</v>
      </c>
      <c r="EC168" s="124">
        <v>45779</v>
      </c>
      <c r="ED168" s="119">
        <f t="shared" si="162"/>
        <v>22</v>
      </c>
      <c r="EE168" s="588"/>
      <c r="EF168" s="123">
        <f t="shared" si="222"/>
        <v>45720</v>
      </c>
      <c r="EG168" s="124">
        <f t="shared" si="223"/>
        <v>45725</v>
      </c>
      <c r="EH168" s="124"/>
      <c r="EI168" s="124">
        <v>45837</v>
      </c>
      <c r="EJ168" s="124">
        <v>45844</v>
      </c>
      <c r="EK168" s="119">
        <f t="shared" si="163"/>
        <v>8</v>
      </c>
      <c r="EL168" s="588"/>
      <c r="EM168" s="116">
        <f t="shared" si="224"/>
        <v>45726</v>
      </c>
      <c r="EN168" s="95">
        <f t="shared" si="225"/>
        <v>45729</v>
      </c>
      <c r="EO168" s="95"/>
      <c r="EP168" s="95">
        <v>45848</v>
      </c>
      <c r="EQ168" s="95">
        <v>45849</v>
      </c>
      <c r="ER168" s="119">
        <f t="shared" si="164"/>
        <v>2</v>
      </c>
      <c r="ES168" s="588"/>
      <c r="ET168" s="116">
        <f t="shared" si="226"/>
        <v>45636</v>
      </c>
      <c r="EU168" s="95">
        <f t="shared" si="227"/>
        <v>45638</v>
      </c>
      <c r="EV168" s="95"/>
      <c r="EW168" s="95">
        <v>45781</v>
      </c>
      <c r="EX168" s="95">
        <v>45781</v>
      </c>
      <c r="EY168" s="119">
        <f t="shared" si="165"/>
        <v>1</v>
      </c>
      <c r="EZ168" s="588"/>
      <c r="FA168" s="116">
        <f t="shared" si="228"/>
        <v>45700</v>
      </c>
      <c r="FB168" s="95">
        <f t="shared" si="229"/>
        <v>45707</v>
      </c>
      <c r="FC168" s="95"/>
      <c r="FD168" s="95">
        <v>45712</v>
      </c>
      <c r="FE168" s="95">
        <v>45713</v>
      </c>
      <c r="FF168" s="119">
        <f t="shared" si="166"/>
        <v>2</v>
      </c>
      <c r="FG168" s="588"/>
      <c r="FH168" s="116">
        <v>45721</v>
      </c>
      <c r="FI168" s="95">
        <f t="shared" si="230"/>
        <v>45736</v>
      </c>
      <c r="FJ168" s="95"/>
      <c r="FK168" s="95">
        <v>45747</v>
      </c>
      <c r="FL168" s="95">
        <v>45777</v>
      </c>
      <c r="FM168" s="119">
        <f t="shared" si="167"/>
        <v>31</v>
      </c>
      <c r="FN168" s="146"/>
      <c r="FO168" s="155">
        <f t="shared" si="172"/>
        <v>45707</v>
      </c>
      <c r="FP168" s="95">
        <f t="shared" si="173"/>
        <v>45710</v>
      </c>
      <c r="FQ168" s="128"/>
      <c r="FR168" s="95">
        <v>45843</v>
      </c>
      <c r="FS168" s="95">
        <v>45859</v>
      </c>
      <c r="FT168" s="119">
        <f t="shared" si="168"/>
        <v>17</v>
      </c>
      <c r="FU168" s="588"/>
      <c r="FV168" s="116">
        <f t="shared" si="174"/>
        <v>45736</v>
      </c>
      <c r="FW168" s="95">
        <f t="shared" si="175"/>
        <v>45737</v>
      </c>
      <c r="FX168" s="128"/>
      <c r="FY168" s="95">
        <v>45860</v>
      </c>
      <c r="FZ168" s="95">
        <v>45862</v>
      </c>
      <c r="GA168" s="119">
        <f t="shared" si="169"/>
        <v>3</v>
      </c>
      <c r="GB168" s="588"/>
      <c r="GC168" s="436"/>
      <c r="GD168" s="122"/>
      <c r="GE168" s="572">
        <v>45717</v>
      </c>
    </row>
    <row r="169" spans="1:187" ht="16.5" customHeight="1" x14ac:dyDescent="0.25">
      <c r="A169" s="564" t="s">
        <v>426</v>
      </c>
      <c r="B169" s="73">
        <f t="shared" si="170"/>
        <v>165</v>
      </c>
      <c r="C169" s="72" t="s">
        <v>35</v>
      </c>
      <c r="D169" s="75" t="s">
        <v>1980</v>
      </c>
      <c r="E169" s="73" t="s">
        <v>1995</v>
      </c>
      <c r="F169" s="565" t="s">
        <v>2160</v>
      </c>
      <c r="G169" s="167" t="s">
        <v>2216</v>
      </c>
      <c r="H169" s="566" t="str">
        <f>VLOOKUP('200WTG PH-II'!E169,'[1]Stone Column Progress'!$C$6:$D$205,2,0)</f>
        <v>Sarita infra</v>
      </c>
      <c r="I169" s="574" t="s">
        <v>390</v>
      </c>
      <c r="J169" s="568">
        <v>547493</v>
      </c>
      <c r="K169" s="569">
        <v>2663071</v>
      </c>
      <c r="L169" s="116">
        <v>45426</v>
      </c>
      <c r="M169" s="95">
        <v>45429</v>
      </c>
      <c r="N169" s="128"/>
      <c r="O169" s="95">
        <v>45426</v>
      </c>
      <c r="P169" s="95">
        <v>45429</v>
      </c>
      <c r="Q169" s="588"/>
      <c r="R169" s="118">
        <f>VLOOKUP(E169,'[1]Stone Column Progress'!$C$6:$K$205,6,0)</f>
        <v>253</v>
      </c>
      <c r="S169" s="73">
        <f>VLOOKUP(E169,'[1]Stone Column Progress'!$C$6:$K$205,8,0)</f>
        <v>253</v>
      </c>
      <c r="T169" s="95">
        <v>45578</v>
      </c>
      <c r="U169" s="95">
        <v>45586</v>
      </c>
      <c r="V169" s="117"/>
      <c r="W169" s="95">
        <v>45691</v>
      </c>
      <c r="X169" s="95">
        <v>45722</v>
      </c>
      <c r="Y169" s="119">
        <f t="shared" si="148"/>
        <v>32</v>
      </c>
      <c r="Z169" s="146"/>
      <c r="AA169" s="155"/>
      <c r="AB169" s="95"/>
      <c r="AC169" s="127"/>
      <c r="AD169" s="128"/>
      <c r="AE169" s="129"/>
      <c r="AF169" s="129"/>
      <c r="AG169" s="588"/>
      <c r="AH169" s="116">
        <v>45599</v>
      </c>
      <c r="AI169" s="95">
        <f t="shared" si="233"/>
        <v>45599</v>
      </c>
      <c r="AJ169" s="117"/>
      <c r="AK169" s="95">
        <v>45726</v>
      </c>
      <c r="AL169" s="95">
        <v>45732</v>
      </c>
      <c r="AM169" s="119">
        <f t="shared" si="149"/>
        <v>7</v>
      </c>
      <c r="AN169" s="588"/>
      <c r="AO169" s="158">
        <f t="shared" si="204"/>
        <v>45600</v>
      </c>
      <c r="AP169" s="130">
        <f t="shared" si="234"/>
        <v>45600</v>
      </c>
      <c r="AQ169" s="130"/>
      <c r="AR169" s="130">
        <v>45732</v>
      </c>
      <c r="AS169" s="130">
        <v>45733</v>
      </c>
      <c r="AT169" s="119">
        <f t="shared" si="150"/>
        <v>2</v>
      </c>
      <c r="AU169" s="588"/>
      <c r="AV169" s="116">
        <f t="shared" si="206"/>
        <v>45601</v>
      </c>
      <c r="AW169" s="95">
        <f t="shared" si="207"/>
        <v>45601</v>
      </c>
      <c r="AX169" s="128"/>
      <c r="AY169" s="130">
        <v>45733</v>
      </c>
      <c r="AZ169" s="130">
        <v>45733</v>
      </c>
      <c r="BA169" s="119">
        <f t="shared" si="151"/>
        <v>1</v>
      </c>
      <c r="BB169" s="146"/>
      <c r="BC169" s="155">
        <f t="shared" si="208"/>
        <v>45602</v>
      </c>
      <c r="BD169" s="95">
        <f t="shared" si="209"/>
        <v>45603</v>
      </c>
      <c r="BE169" s="95"/>
      <c r="BF169" s="95">
        <v>45736</v>
      </c>
      <c r="BG169" s="95">
        <v>45736</v>
      </c>
      <c r="BH169" s="119">
        <f t="shared" si="152"/>
        <v>1</v>
      </c>
      <c r="BI169" s="588"/>
      <c r="BJ169" s="116">
        <f t="shared" si="235"/>
        <v>45605</v>
      </c>
      <c r="BK169" s="95">
        <f t="shared" si="236"/>
        <v>45614</v>
      </c>
      <c r="BL169" s="95"/>
      <c r="BM169" s="95">
        <v>45742</v>
      </c>
      <c r="BN169" s="95">
        <v>45752</v>
      </c>
      <c r="BO169" s="119">
        <f t="shared" si="153"/>
        <v>11</v>
      </c>
      <c r="BP169" s="588"/>
      <c r="BQ169" s="116">
        <f t="shared" si="237"/>
        <v>45616</v>
      </c>
      <c r="BR169" s="95">
        <f t="shared" si="213"/>
        <v>45617</v>
      </c>
      <c r="BS169" s="95"/>
      <c r="BT169" s="95">
        <v>45753</v>
      </c>
      <c r="BU169" s="95">
        <v>45754</v>
      </c>
      <c r="BV169" s="119">
        <f t="shared" si="171"/>
        <v>2</v>
      </c>
      <c r="BW169" s="119">
        <f t="shared" si="154"/>
        <v>29</v>
      </c>
      <c r="BX169" s="588"/>
      <c r="BY169" s="116">
        <f t="shared" si="238"/>
        <v>45618</v>
      </c>
      <c r="BZ169" s="95">
        <f t="shared" si="239"/>
        <v>45624</v>
      </c>
      <c r="CA169" s="151"/>
      <c r="CB169" s="95">
        <v>45760</v>
      </c>
      <c r="CC169" s="95">
        <v>45803</v>
      </c>
      <c r="CD169" s="119">
        <f t="shared" si="155"/>
        <v>44</v>
      </c>
      <c r="CE169" s="588"/>
      <c r="CF169" s="116">
        <f t="shared" si="232"/>
        <v>45618</v>
      </c>
      <c r="CG169" s="95">
        <f t="shared" si="232"/>
        <v>45624</v>
      </c>
      <c r="CH169" s="95"/>
      <c r="CI169" s="95">
        <v>45758</v>
      </c>
      <c r="CJ169" s="95">
        <v>45758</v>
      </c>
      <c r="CK169" s="119">
        <f t="shared" si="156"/>
        <v>1</v>
      </c>
      <c r="CL169" s="119"/>
      <c r="CM169" s="119"/>
      <c r="CN169" s="588"/>
      <c r="CO169" s="116">
        <f t="shared" si="240"/>
        <v>45612</v>
      </c>
      <c r="CP169" s="95">
        <f t="shared" si="241"/>
        <v>45626</v>
      </c>
      <c r="CQ169" s="128"/>
      <c r="CR169" s="95">
        <v>45756</v>
      </c>
      <c r="CS169" s="95">
        <v>45765</v>
      </c>
      <c r="CT169" s="119">
        <f t="shared" si="157"/>
        <v>10</v>
      </c>
      <c r="CU169" s="588"/>
      <c r="CV169" s="116">
        <v>45675</v>
      </c>
      <c r="CW169" s="95">
        <v>45680</v>
      </c>
      <c r="CX169" s="128"/>
      <c r="CY169" s="95" t="s">
        <v>2142</v>
      </c>
      <c r="CZ169" s="95" t="s">
        <v>2142</v>
      </c>
      <c r="DA169" s="119" t="e">
        <f t="shared" si="158"/>
        <v>#VALUE!</v>
      </c>
      <c r="DB169" s="588"/>
      <c r="DC169" s="116">
        <v>45693</v>
      </c>
      <c r="DD169" s="95">
        <v>45698</v>
      </c>
      <c r="DE169" s="128"/>
      <c r="DF169" s="95">
        <v>45798</v>
      </c>
      <c r="DG169" s="127">
        <v>45821</v>
      </c>
      <c r="DH169" s="119">
        <f t="shared" si="159"/>
        <v>24</v>
      </c>
      <c r="DI169" s="146"/>
      <c r="DJ169" s="156" t="str">
        <f>_xlfn.XLOOKUP(E169,[1]CranePad!$D$4:$D$203,[1]CranePad!$E$4:$E$203,0,0,1)</f>
        <v>SS Jadeja</v>
      </c>
      <c r="DK169" s="155">
        <v>45699</v>
      </c>
      <c r="DL169" s="95">
        <v>45705</v>
      </c>
      <c r="DM169" s="95"/>
      <c r="DN169" s="95">
        <v>45806</v>
      </c>
      <c r="DO169" s="95">
        <v>45820</v>
      </c>
      <c r="DP169" s="119">
        <f t="shared" si="160"/>
        <v>15</v>
      </c>
      <c r="DQ169" s="588"/>
      <c r="DR169" s="123">
        <f t="shared" si="231"/>
        <v>45712</v>
      </c>
      <c r="DS169" s="124">
        <v>45720</v>
      </c>
      <c r="DT169" s="124"/>
      <c r="DU169" s="593">
        <v>45823</v>
      </c>
      <c r="DV169" s="593">
        <v>45836</v>
      </c>
      <c r="DW169" s="119">
        <f t="shared" si="161"/>
        <v>14</v>
      </c>
      <c r="DX169" s="588"/>
      <c r="DY169" s="123">
        <f t="shared" si="220"/>
        <v>45628</v>
      </c>
      <c r="DZ169" s="124">
        <f t="shared" si="221"/>
        <v>45636</v>
      </c>
      <c r="EA169" s="124"/>
      <c r="EB169" s="124">
        <v>45807</v>
      </c>
      <c r="EC169" s="124">
        <v>45813</v>
      </c>
      <c r="ED169" s="119">
        <f t="shared" si="162"/>
        <v>7</v>
      </c>
      <c r="EE169" s="588"/>
      <c r="EF169" s="123">
        <f t="shared" si="222"/>
        <v>45722</v>
      </c>
      <c r="EG169" s="124">
        <f t="shared" si="223"/>
        <v>45727</v>
      </c>
      <c r="EH169" s="124"/>
      <c r="EI169" s="124">
        <v>45839</v>
      </c>
      <c r="EJ169" s="124">
        <v>45847</v>
      </c>
      <c r="EK169" s="119">
        <f t="shared" si="163"/>
        <v>9</v>
      </c>
      <c r="EL169" s="588"/>
      <c r="EM169" s="116">
        <f t="shared" si="224"/>
        <v>45728</v>
      </c>
      <c r="EN169" s="95">
        <f t="shared" si="225"/>
        <v>45731</v>
      </c>
      <c r="EO169" s="95"/>
      <c r="EP169" s="95">
        <v>45848</v>
      </c>
      <c r="EQ169" s="95">
        <v>45851</v>
      </c>
      <c r="ER169" s="119">
        <f t="shared" si="164"/>
        <v>4</v>
      </c>
      <c r="ES169" s="588"/>
      <c r="ET169" s="116">
        <f t="shared" si="226"/>
        <v>45638</v>
      </c>
      <c r="EU169" s="95">
        <f t="shared" si="227"/>
        <v>45640</v>
      </c>
      <c r="EV169" s="95"/>
      <c r="EW169" s="95">
        <v>45815</v>
      </c>
      <c r="EX169" s="95">
        <v>45815</v>
      </c>
      <c r="EY169" s="119">
        <f t="shared" si="165"/>
        <v>1</v>
      </c>
      <c r="EZ169" s="588"/>
      <c r="FA169" s="116">
        <f t="shared" si="228"/>
        <v>45702</v>
      </c>
      <c r="FB169" s="95">
        <f t="shared" si="229"/>
        <v>45709</v>
      </c>
      <c r="FC169" s="95"/>
      <c r="FD169" s="95">
        <v>45718</v>
      </c>
      <c r="FE169" s="95">
        <v>45768</v>
      </c>
      <c r="FF169" s="119">
        <f t="shared" si="166"/>
        <v>51</v>
      </c>
      <c r="FG169" s="588"/>
      <c r="FH169" s="116">
        <v>45721</v>
      </c>
      <c r="FI169" s="95">
        <f t="shared" si="230"/>
        <v>45736</v>
      </c>
      <c r="FJ169" s="95"/>
      <c r="FK169" s="95">
        <v>45747</v>
      </c>
      <c r="FL169" s="95">
        <v>45777</v>
      </c>
      <c r="FM169" s="119">
        <f t="shared" si="167"/>
        <v>31</v>
      </c>
      <c r="FN169" s="146"/>
      <c r="FO169" s="155">
        <f t="shared" si="172"/>
        <v>45709</v>
      </c>
      <c r="FP169" s="95">
        <f t="shared" si="173"/>
        <v>45712</v>
      </c>
      <c r="FQ169" s="128"/>
      <c r="FR169" s="95">
        <v>45843</v>
      </c>
      <c r="FS169" s="95">
        <v>45859</v>
      </c>
      <c r="FT169" s="119">
        <f t="shared" si="168"/>
        <v>17</v>
      </c>
      <c r="FU169" s="588"/>
      <c r="FV169" s="116">
        <f t="shared" si="174"/>
        <v>45736</v>
      </c>
      <c r="FW169" s="95">
        <f t="shared" si="175"/>
        <v>45737</v>
      </c>
      <c r="FX169" s="128"/>
      <c r="FY169" s="95">
        <v>45860</v>
      </c>
      <c r="FZ169" s="95">
        <v>45862</v>
      </c>
      <c r="GA169" s="119">
        <f t="shared" si="169"/>
        <v>3</v>
      </c>
      <c r="GB169" s="588"/>
      <c r="GC169" s="436"/>
      <c r="GD169" s="122"/>
      <c r="GE169" s="572">
        <v>45717</v>
      </c>
    </row>
    <row r="170" spans="1:187" ht="16.5" customHeight="1" x14ac:dyDescent="0.25">
      <c r="A170" s="564" t="s">
        <v>407</v>
      </c>
      <c r="B170" s="73">
        <f t="shared" si="170"/>
        <v>166</v>
      </c>
      <c r="C170" s="72" t="s">
        <v>35</v>
      </c>
      <c r="D170" s="75" t="s">
        <v>1980</v>
      </c>
      <c r="E170" s="73" t="s">
        <v>1996</v>
      </c>
      <c r="F170" s="565" t="s">
        <v>2160</v>
      </c>
      <c r="G170" s="167" t="s">
        <v>2216</v>
      </c>
      <c r="H170" s="566" t="str">
        <f>VLOOKUP('200WTG PH-II'!E170,'[1]Stone Column Progress'!$C$6:$D$205,2,0)</f>
        <v>Bauer</v>
      </c>
      <c r="I170" s="574" t="s">
        <v>390</v>
      </c>
      <c r="J170" s="568">
        <v>546468</v>
      </c>
      <c r="K170" s="569">
        <v>2664322</v>
      </c>
      <c r="L170" s="116">
        <v>45425</v>
      </c>
      <c r="M170" s="95">
        <v>45429</v>
      </c>
      <c r="N170" s="128"/>
      <c r="O170" s="95">
        <v>45425</v>
      </c>
      <c r="P170" s="95">
        <v>45429</v>
      </c>
      <c r="Q170" s="588"/>
      <c r="R170" s="118">
        <f>VLOOKUP(E170,'[1]Stone Column Progress'!$C$6:$K$205,6,0)</f>
        <v>253</v>
      </c>
      <c r="S170" s="73">
        <f>VLOOKUP(E170,'[1]Stone Column Progress'!$C$6:$K$205,8,0)</f>
        <v>369</v>
      </c>
      <c r="T170" s="95">
        <v>45582</v>
      </c>
      <c r="U170" s="95">
        <v>45589</v>
      </c>
      <c r="V170" s="117"/>
      <c r="W170" s="95">
        <v>45664</v>
      </c>
      <c r="X170" s="95">
        <v>45673</v>
      </c>
      <c r="Y170" s="119">
        <f t="shared" si="148"/>
        <v>10</v>
      </c>
      <c r="Z170" s="146"/>
      <c r="AA170" s="155" t="s">
        <v>389</v>
      </c>
      <c r="AB170" s="95">
        <v>45595</v>
      </c>
      <c r="AC170" s="95">
        <f>AB170+15</f>
        <v>45610</v>
      </c>
      <c r="AD170" s="95"/>
      <c r="AE170" s="95">
        <v>45693</v>
      </c>
      <c r="AF170" s="95">
        <v>45702</v>
      </c>
      <c r="AG170" s="588"/>
      <c r="AH170" s="116">
        <v>45601</v>
      </c>
      <c r="AI170" s="95">
        <f t="shared" si="233"/>
        <v>45601</v>
      </c>
      <c r="AJ170" s="117"/>
      <c r="AK170" s="95">
        <v>45743</v>
      </c>
      <c r="AL170" s="95">
        <v>45745</v>
      </c>
      <c r="AM170" s="119">
        <f t="shared" si="149"/>
        <v>3</v>
      </c>
      <c r="AN170" s="579"/>
      <c r="AO170" s="158">
        <f t="shared" si="204"/>
        <v>45602</v>
      </c>
      <c r="AP170" s="130">
        <f t="shared" si="234"/>
        <v>45602</v>
      </c>
      <c r="AQ170" s="130"/>
      <c r="AR170" s="130">
        <v>45746</v>
      </c>
      <c r="AS170" s="130">
        <v>45747</v>
      </c>
      <c r="AT170" s="119">
        <f t="shared" si="150"/>
        <v>2</v>
      </c>
      <c r="AU170" s="588"/>
      <c r="AV170" s="116">
        <f t="shared" si="206"/>
        <v>45603</v>
      </c>
      <c r="AW170" s="95">
        <f t="shared" si="207"/>
        <v>45603</v>
      </c>
      <c r="AX170" s="128"/>
      <c r="AY170" s="130">
        <v>45748</v>
      </c>
      <c r="AZ170" s="130">
        <v>45748</v>
      </c>
      <c r="BA170" s="119">
        <f t="shared" si="151"/>
        <v>1</v>
      </c>
      <c r="BB170" s="146"/>
      <c r="BC170" s="155">
        <f t="shared" si="208"/>
        <v>45604</v>
      </c>
      <c r="BD170" s="95">
        <f t="shared" si="209"/>
        <v>45605</v>
      </c>
      <c r="BE170" s="95"/>
      <c r="BF170" s="95">
        <v>45750</v>
      </c>
      <c r="BG170" s="95">
        <v>45751</v>
      </c>
      <c r="BH170" s="119">
        <f t="shared" si="152"/>
        <v>2</v>
      </c>
      <c r="BI170" s="588"/>
      <c r="BJ170" s="116">
        <f t="shared" si="235"/>
        <v>45607</v>
      </c>
      <c r="BK170" s="95">
        <f t="shared" si="236"/>
        <v>45616</v>
      </c>
      <c r="BL170" s="95"/>
      <c r="BM170" s="95">
        <v>45751</v>
      </c>
      <c r="BN170" s="95">
        <v>45754</v>
      </c>
      <c r="BO170" s="119">
        <f t="shared" si="153"/>
        <v>4</v>
      </c>
      <c r="BP170" s="588"/>
      <c r="BQ170" s="116">
        <f t="shared" si="237"/>
        <v>45618</v>
      </c>
      <c r="BR170" s="95">
        <f t="shared" si="213"/>
        <v>45619</v>
      </c>
      <c r="BS170" s="95"/>
      <c r="BT170" s="95">
        <v>45756</v>
      </c>
      <c r="BU170" s="95">
        <v>45757</v>
      </c>
      <c r="BV170" s="119">
        <f t="shared" si="171"/>
        <v>2</v>
      </c>
      <c r="BW170" s="119">
        <f t="shared" si="154"/>
        <v>15</v>
      </c>
      <c r="BX170" s="588"/>
      <c r="BY170" s="116">
        <f t="shared" si="238"/>
        <v>45620</v>
      </c>
      <c r="BZ170" s="95">
        <f t="shared" si="239"/>
        <v>45626</v>
      </c>
      <c r="CA170" s="151"/>
      <c r="CB170" s="95">
        <v>45760</v>
      </c>
      <c r="CC170" s="95">
        <v>45783</v>
      </c>
      <c r="CD170" s="119">
        <f t="shared" si="155"/>
        <v>24</v>
      </c>
      <c r="CE170" s="588"/>
      <c r="CF170" s="116">
        <f t="shared" si="232"/>
        <v>45620</v>
      </c>
      <c r="CG170" s="95">
        <f t="shared" si="232"/>
        <v>45626</v>
      </c>
      <c r="CH170" s="95"/>
      <c r="CI170" s="95">
        <v>45759</v>
      </c>
      <c r="CJ170" s="95">
        <v>45760</v>
      </c>
      <c r="CK170" s="388"/>
      <c r="CL170" s="119"/>
      <c r="CM170" s="119"/>
      <c r="CN170" s="588"/>
      <c r="CO170" s="116">
        <f t="shared" si="240"/>
        <v>45614</v>
      </c>
      <c r="CP170" s="95">
        <f t="shared" si="241"/>
        <v>45628</v>
      </c>
      <c r="CQ170" s="128"/>
      <c r="CR170" s="95">
        <v>45747</v>
      </c>
      <c r="CS170" s="95">
        <v>45753</v>
      </c>
      <c r="CT170" s="119">
        <f t="shared" si="157"/>
        <v>7</v>
      </c>
      <c r="CU170" s="588"/>
      <c r="CV170" s="116">
        <v>45692</v>
      </c>
      <c r="CW170" s="95">
        <v>45698</v>
      </c>
      <c r="CX170" s="128"/>
      <c r="CY170" s="95">
        <v>45710</v>
      </c>
      <c r="CZ170" s="95">
        <v>45726</v>
      </c>
      <c r="DA170" s="119">
        <f t="shared" si="158"/>
        <v>17</v>
      </c>
      <c r="DB170" s="588"/>
      <c r="DC170" s="116">
        <v>45711</v>
      </c>
      <c r="DD170" s="95">
        <v>45716</v>
      </c>
      <c r="DE170" s="128"/>
      <c r="DF170" s="95">
        <v>45751</v>
      </c>
      <c r="DG170" s="95">
        <v>45766</v>
      </c>
      <c r="DH170" s="119">
        <f t="shared" si="159"/>
        <v>16</v>
      </c>
      <c r="DI170" s="146"/>
      <c r="DJ170" s="156" t="str">
        <f>_xlfn.XLOOKUP(E170,[1]CranePad!$D$4:$D$203,[1]CranePad!$E$4:$E$203,0,0,1)</f>
        <v>SS Jadeja</v>
      </c>
      <c r="DK170" s="155">
        <v>45717</v>
      </c>
      <c r="DL170" s="95">
        <v>45723</v>
      </c>
      <c r="DM170" s="95"/>
      <c r="DN170" s="95">
        <v>45744</v>
      </c>
      <c r="DO170" s="95">
        <v>45776</v>
      </c>
      <c r="DP170" s="119">
        <f t="shared" si="160"/>
        <v>33</v>
      </c>
      <c r="DQ170" s="588"/>
      <c r="DR170" s="123">
        <f t="shared" si="231"/>
        <v>45730</v>
      </c>
      <c r="DS170" s="124">
        <v>45738</v>
      </c>
      <c r="DT170" s="124"/>
      <c r="DU170" s="593">
        <v>45815</v>
      </c>
      <c r="DV170" s="593">
        <v>45824</v>
      </c>
      <c r="DW170" s="119">
        <f t="shared" si="161"/>
        <v>10</v>
      </c>
      <c r="DX170" s="588"/>
      <c r="DY170" s="123">
        <f t="shared" si="220"/>
        <v>45630</v>
      </c>
      <c r="DZ170" s="124">
        <f t="shared" si="221"/>
        <v>45638</v>
      </c>
      <c r="EA170" s="124"/>
      <c r="EB170" s="124">
        <v>45758</v>
      </c>
      <c r="EC170" s="124">
        <v>45777</v>
      </c>
      <c r="ED170" s="119">
        <f t="shared" si="162"/>
        <v>20</v>
      </c>
      <c r="EE170" s="588"/>
      <c r="EF170" s="123">
        <f t="shared" si="222"/>
        <v>45740</v>
      </c>
      <c r="EG170" s="124">
        <f t="shared" si="223"/>
        <v>45745</v>
      </c>
      <c r="EH170" s="124"/>
      <c r="EI170" s="124">
        <v>45828</v>
      </c>
      <c r="EJ170" s="124">
        <v>45837</v>
      </c>
      <c r="EK170" s="119">
        <f t="shared" si="163"/>
        <v>10</v>
      </c>
      <c r="EL170" s="588"/>
      <c r="EM170" s="116">
        <f t="shared" si="224"/>
        <v>45746</v>
      </c>
      <c r="EN170" s="95">
        <f t="shared" si="225"/>
        <v>45749</v>
      </c>
      <c r="EO170" s="95"/>
      <c r="EP170" s="95">
        <v>45838</v>
      </c>
      <c r="EQ170" s="95">
        <v>45842</v>
      </c>
      <c r="ER170" s="119">
        <f t="shared" si="164"/>
        <v>5</v>
      </c>
      <c r="ES170" s="588"/>
      <c r="ET170" s="116">
        <f t="shared" si="226"/>
        <v>45640</v>
      </c>
      <c r="EU170" s="95">
        <f t="shared" si="227"/>
        <v>45642</v>
      </c>
      <c r="EV170" s="95"/>
      <c r="EW170" s="95">
        <v>45780</v>
      </c>
      <c r="EX170" s="95">
        <v>45780</v>
      </c>
      <c r="EY170" s="119">
        <f t="shared" si="165"/>
        <v>1</v>
      </c>
      <c r="EZ170" s="588"/>
      <c r="FA170" s="116">
        <f t="shared" si="228"/>
        <v>45720</v>
      </c>
      <c r="FB170" s="95">
        <f t="shared" si="229"/>
        <v>45727</v>
      </c>
      <c r="FC170" s="95"/>
      <c r="FD170" s="95">
        <v>45672</v>
      </c>
      <c r="FE170" s="95">
        <v>45765</v>
      </c>
      <c r="FF170" s="119">
        <f t="shared" si="166"/>
        <v>94</v>
      </c>
      <c r="FG170" s="588"/>
      <c r="FH170" s="116">
        <v>45721</v>
      </c>
      <c r="FI170" s="95">
        <f t="shared" si="230"/>
        <v>45736</v>
      </c>
      <c r="FJ170" s="95"/>
      <c r="FK170" s="95">
        <v>45747</v>
      </c>
      <c r="FL170" s="95">
        <v>45777</v>
      </c>
      <c r="FM170" s="119">
        <f t="shared" si="167"/>
        <v>31</v>
      </c>
      <c r="FN170" s="146"/>
      <c r="FO170" s="155">
        <f t="shared" si="172"/>
        <v>45727</v>
      </c>
      <c r="FP170" s="95">
        <f t="shared" si="173"/>
        <v>45730</v>
      </c>
      <c r="FQ170" s="128"/>
      <c r="FR170" s="95">
        <v>45843</v>
      </c>
      <c r="FS170" s="95">
        <v>45859</v>
      </c>
      <c r="FT170" s="119">
        <f t="shared" si="168"/>
        <v>17</v>
      </c>
      <c r="FU170" s="588"/>
      <c r="FV170" s="116">
        <f t="shared" si="174"/>
        <v>45749</v>
      </c>
      <c r="FW170" s="95">
        <f t="shared" si="175"/>
        <v>45750</v>
      </c>
      <c r="FX170" s="128"/>
      <c r="FY170" s="95">
        <v>45860</v>
      </c>
      <c r="FZ170" s="95">
        <v>45862</v>
      </c>
      <c r="GA170" s="119">
        <f t="shared" si="169"/>
        <v>3</v>
      </c>
      <c r="GB170" s="588"/>
      <c r="GC170" s="436"/>
      <c r="GD170" s="122"/>
      <c r="GE170" s="572">
        <v>45717</v>
      </c>
    </row>
    <row r="171" spans="1:187" ht="16.5" customHeight="1" x14ac:dyDescent="0.25">
      <c r="A171" s="564" t="s">
        <v>395</v>
      </c>
      <c r="B171" s="73">
        <f t="shared" si="170"/>
        <v>167</v>
      </c>
      <c r="C171" s="72" t="s">
        <v>35</v>
      </c>
      <c r="D171" s="75" t="s">
        <v>1980</v>
      </c>
      <c r="E171" s="73" t="s">
        <v>1997</v>
      </c>
      <c r="F171" s="565" t="s">
        <v>2160</v>
      </c>
      <c r="G171" s="167" t="s">
        <v>2216</v>
      </c>
      <c r="H171" s="566" t="str">
        <f>VLOOKUP('200WTG PH-II'!E171,'[1]Stone Column Progress'!$C$6:$D$205,2,0)</f>
        <v>Bauer</v>
      </c>
      <c r="I171" s="574" t="s">
        <v>390</v>
      </c>
      <c r="J171" s="568">
        <v>547302</v>
      </c>
      <c r="K171" s="569">
        <v>2664057</v>
      </c>
      <c r="L171" s="116">
        <v>45427</v>
      </c>
      <c r="M171" s="95">
        <v>45452</v>
      </c>
      <c r="N171" s="128"/>
      <c r="O171" s="95">
        <v>45427</v>
      </c>
      <c r="P171" s="95">
        <v>45452</v>
      </c>
      <c r="Q171" s="588"/>
      <c r="R171" s="118">
        <f>VLOOKUP(E171,'[1]Stone Column Progress'!$C$6:$K$205,6,0)</f>
        <v>253</v>
      </c>
      <c r="S171" s="73">
        <f>VLOOKUP(E171,'[1]Stone Column Progress'!$C$6:$K$205,8,0)</f>
        <v>253</v>
      </c>
      <c r="T171" s="95">
        <v>45584</v>
      </c>
      <c r="U171" s="95">
        <v>45591</v>
      </c>
      <c r="V171" s="117"/>
      <c r="W171" s="95">
        <v>45674</v>
      </c>
      <c r="X171" s="95">
        <v>45686</v>
      </c>
      <c r="Y171" s="119">
        <f t="shared" si="148"/>
        <v>13</v>
      </c>
      <c r="Z171" s="146"/>
      <c r="AA171" s="122"/>
      <c r="AB171" s="95"/>
      <c r="AC171" s="129"/>
      <c r="AD171" s="128"/>
      <c r="AE171" s="129"/>
      <c r="AF171" s="129"/>
      <c r="AG171" s="588"/>
      <c r="AH171" s="116">
        <v>45603</v>
      </c>
      <c r="AI171" s="95">
        <f t="shared" si="233"/>
        <v>45603</v>
      </c>
      <c r="AJ171" s="117"/>
      <c r="AK171" s="95">
        <v>45689</v>
      </c>
      <c r="AL171" s="95">
        <v>45692</v>
      </c>
      <c r="AM171" s="119">
        <f t="shared" si="149"/>
        <v>4</v>
      </c>
      <c r="AN171" s="588"/>
      <c r="AO171" s="158">
        <f t="shared" si="204"/>
        <v>45604</v>
      </c>
      <c r="AP171" s="130">
        <f t="shared" si="234"/>
        <v>45604</v>
      </c>
      <c r="AQ171" s="130"/>
      <c r="AR171" s="130">
        <v>45693</v>
      </c>
      <c r="AS171" s="130">
        <v>45694</v>
      </c>
      <c r="AT171" s="119">
        <f t="shared" si="150"/>
        <v>2</v>
      </c>
      <c r="AU171" s="588"/>
      <c r="AV171" s="116">
        <f t="shared" si="206"/>
        <v>45605</v>
      </c>
      <c r="AW171" s="95">
        <f t="shared" si="207"/>
        <v>45605</v>
      </c>
      <c r="AX171" s="128"/>
      <c r="AY171" s="130">
        <v>45694</v>
      </c>
      <c r="AZ171" s="130">
        <v>45694</v>
      </c>
      <c r="BA171" s="119">
        <f t="shared" si="151"/>
        <v>1</v>
      </c>
      <c r="BB171" s="146"/>
      <c r="BC171" s="155">
        <f t="shared" si="208"/>
        <v>45606</v>
      </c>
      <c r="BD171" s="95">
        <f t="shared" si="209"/>
        <v>45607</v>
      </c>
      <c r="BE171" s="95"/>
      <c r="BF171" s="95">
        <v>45700</v>
      </c>
      <c r="BG171" s="95">
        <v>45701</v>
      </c>
      <c r="BH171" s="119">
        <f t="shared" si="152"/>
        <v>2</v>
      </c>
      <c r="BI171" s="588"/>
      <c r="BJ171" s="116">
        <f t="shared" si="235"/>
        <v>45609</v>
      </c>
      <c r="BK171" s="95">
        <f t="shared" si="236"/>
        <v>45618</v>
      </c>
      <c r="BL171" s="95"/>
      <c r="BM171" s="95">
        <v>45702</v>
      </c>
      <c r="BN171" s="95">
        <v>45710</v>
      </c>
      <c r="BO171" s="119">
        <f t="shared" si="153"/>
        <v>9</v>
      </c>
      <c r="BP171" s="588"/>
      <c r="BQ171" s="116">
        <f t="shared" si="237"/>
        <v>45620</v>
      </c>
      <c r="BR171" s="95">
        <f t="shared" si="213"/>
        <v>45621</v>
      </c>
      <c r="BS171" s="95"/>
      <c r="BT171" s="95">
        <v>45712</v>
      </c>
      <c r="BU171" s="95">
        <v>45713</v>
      </c>
      <c r="BV171" s="119">
        <f t="shared" si="171"/>
        <v>2</v>
      </c>
      <c r="BW171" s="119">
        <f t="shared" si="154"/>
        <v>25</v>
      </c>
      <c r="BX171" s="588"/>
      <c r="BY171" s="116">
        <f t="shared" si="238"/>
        <v>45622</v>
      </c>
      <c r="BZ171" s="95">
        <f t="shared" si="239"/>
        <v>45628</v>
      </c>
      <c r="CA171" s="151"/>
      <c r="CB171" s="95">
        <v>45721</v>
      </c>
      <c r="CC171" s="95">
        <v>45801</v>
      </c>
      <c r="CD171" s="119">
        <f t="shared" si="155"/>
        <v>81</v>
      </c>
      <c r="CE171" s="588"/>
      <c r="CF171" s="116">
        <f t="shared" si="232"/>
        <v>45622</v>
      </c>
      <c r="CG171" s="95">
        <f t="shared" si="232"/>
        <v>45628</v>
      </c>
      <c r="CH171" s="95"/>
      <c r="CI171" s="95">
        <v>45720</v>
      </c>
      <c r="CJ171" s="95">
        <v>45720</v>
      </c>
      <c r="CK171" s="119">
        <f t="shared" si="156"/>
        <v>1</v>
      </c>
      <c r="CL171" s="119"/>
      <c r="CM171" s="119"/>
      <c r="CN171" s="588"/>
      <c r="CO171" s="116">
        <f t="shared" si="240"/>
        <v>45616</v>
      </c>
      <c r="CP171" s="95">
        <f t="shared" si="241"/>
        <v>45630</v>
      </c>
      <c r="CQ171" s="128"/>
      <c r="CR171" s="95">
        <v>45739</v>
      </c>
      <c r="CS171" s="95">
        <v>45741</v>
      </c>
      <c r="CT171" s="119">
        <f t="shared" si="157"/>
        <v>3</v>
      </c>
      <c r="CU171" s="588"/>
      <c r="CV171" s="116">
        <v>45692</v>
      </c>
      <c r="CW171" s="95">
        <v>45698</v>
      </c>
      <c r="CX171" s="128"/>
      <c r="CY171" s="95" t="s">
        <v>2142</v>
      </c>
      <c r="CZ171" s="95" t="s">
        <v>2142</v>
      </c>
      <c r="DA171" s="119" t="e">
        <f t="shared" si="158"/>
        <v>#VALUE!</v>
      </c>
      <c r="DB171" s="588"/>
      <c r="DC171" s="116">
        <v>45711</v>
      </c>
      <c r="DD171" s="95">
        <v>45716</v>
      </c>
      <c r="DE171" s="128"/>
      <c r="DF171" s="95" t="s">
        <v>2142</v>
      </c>
      <c r="DG171" s="95" t="s">
        <v>2142</v>
      </c>
      <c r="DH171" s="119" t="e">
        <f t="shared" si="159"/>
        <v>#VALUE!</v>
      </c>
      <c r="DI171" s="146"/>
      <c r="DJ171" s="156" t="str">
        <f>_xlfn.XLOOKUP(E171,[1]CranePad!$D$4:$D$203,[1]CranePad!$E$4:$E$203,0,0,1)</f>
        <v>SS Jadeja</v>
      </c>
      <c r="DK171" s="155">
        <v>45717</v>
      </c>
      <c r="DL171" s="95">
        <v>45723</v>
      </c>
      <c r="DM171" s="95"/>
      <c r="DN171" s="95">
        <v>45733</v>
      </c>
      <c r="DO171" s="95">
        <v>45747</v>
      </c>
      <c r="DP171" s="119">
        <f t="shared" si="160"/>
        <v>15</v>
      </c>
      <c r="DQ171" s="588"/>
      <c r="DR171" s="123">
        <f t="shared" si="231"/>
        <v>45730</v>
      </c>
      <c r="DS171" s="124">
        <v>45738</v>
      </c>
      <c r="DT171" s="124"/>
      <c r="DU171" s="593">
        <v>45797</v>
      </c>
      <c r="DV171" s="593">
        <v>45819</v>
      </c>
      <c r="DW171" s="119">
        <f t="shared" si="161"/>
        <v>23</v>
      </c>
      <c r="DX171" s="588"/>
      <c r="DY171" s="123">
        <f t="shared" si="220"/>
        <v>45632</v>
      </c>
      <c r="DZ171" s="124">
        <f t="shared" si="221"/>
        <v>45640</v>
      </c>
      <c r="EA171" s="124"/>
      <c r="EB171" s="124">
        <v>45755</v>
      </c>
      <c r="EC171" s="124">
        <v>45777</v>
      </c>
      <c r="ED171" s="119">
        <f t="shared" si="162"/>
        <v>23</v>
      </c>
      <c r="EE171" s="588"/>
      <c r="EF171" s="123">
        <f t="shared" si="222"/>
        <v>45740</v>
      </c>
      <c r="EG171" s="124">
        <f t="shared" si="223"/>
        <v>45745</v>
      </c>
      <c r="EH171" s="124"/>
      <c r="EI171" s="124">
        <v>45825</v>
      </c>
      <c r="EJ171" s="124">
        <v>45832</v>
      </c>
      <c r="EK171" s="119">
        <f t="shared" si="163"/>
        <v>8</v>
      </c>
      <c r="EL171" s="588"/>
      <c r="EM171" s="116">
        <f t="shared" si="224"/>
        <v>45746</v>
      </c>
      <c r="EN171" s="95">
        <f t="shared" si="225"/>
        <v>45749</v>
      </c>
      <c r="EO171" s="95"/>
      <c r="EP171" s="95">
        <v>45832</v>
      </c>
      <c r="EQ171" s="95">
        <v>45835</v>
      </c>
      <c r="ER171" s="119">
        <f t="shared" si="164"/>
        <v>4</v>
      </c>
      <c r="ES171" s="588"/>
      <c r="ET171" s="116">
        <f t="shared" si="226"/>
        <v>45642</v>
      </c>
      <c r="EU171" s="95">
        <f t="shared" si="227"/>
        <v>45644</v>
      </c>
      <c r="EV171" s="95"/>
      <c r="EW171" s="95">
        <v>45778</v>
      </c>
      <c r="EX171" s="95">
        <v>45778</v>
      </c>
      <c r="EY171" s="119">
        <f t="shared" si="165"/>
        <v>1</v>
      </c>
      <c r="EZ171" s="588"/>
      <c r="FA171" s="116">
        <f t="shared" si="228"/>
        <v>45720</v>
      </c>
      <c r="FB171" s="95">
        <f t="shared" si="229"/>
        <v>45727</v>
      </c>
      <c r="FC171" s="95"/>
      <c r="FD171" s="95">
        <v>45672</v>
      </c>
      <c r="FE171" s="95">
        <v>45691</v>
      </c>
      <c r="FF171" s="119">
        <f t="shared" si="166"/>
        <v>20</v>
      </c>
      <c r="FG171" s="588"/>
      <c r="FH171" s="116">
        <v>45721</v>
      </c>
      <c r="FI171" s="95">
        <f t="shared" si="230"/>
        <v>45736</v>
      </c>
      <c r="FJ171" s="95"/>
      <c r="FK171" s="95">
        <v>45747</v>
      </c>
      <c r="FL171" s="95">
        <v>45777</v>
      </c>
      <c r="FM171" s="119">
        <f t="shared" si="167"/>
        <v>31</v>
      </c>
      <c r="FN171" s="146"/>
      <c r="FO171" s="155">
        <f t="shared" si="172"/>
        <v>45727</v>
      </c>
      <c r="FP171" s="95">
        <f t="shared" si="173"/>
        <v>45730</v>
      </c>
      <c r="FQ171" s="128"/>
      <c r="FR171" s="95">
        <v>45843</v>
      </c>
      <c r="FS171" s="95">
        <v>45859</v>
      </c>
      <c r="FT171" s="119">
        <f t="shared" si="168"/>
        <v>17</v>
      </c>
      <c r="FU171" s="588"/>
      <c r="FV171" s="116">
        <f t="shared" si="174"/>
        <v>45749</v>
      </c>
      <c r="FW171" s="95">
        <f t="shared" si="175"/>
        <v>45750</v>
      </c>
      <c r="FX171" s="128"/>
      <c r="FY171" s="95">
        <v>45861</v>
      </c>
      <c r="FZ171" s="95">
        <v>45862</v>
      </c>
      <c r="GA171" s="119">
        <f t="shared" si="169"/>
        <v>2</v>
      </c>
      <c r="GB171" s="588"/>
      <c r="GC171" s="436"/>
      <c r="GD171" s="122"/>
      <c r="GE171" s="572">
        <v>45717</v>
      </c>
    </row>
    <row r="172" spans="1:187" ht="16.5" customHeight="1" x14ac:dyDescent="0.25">
      <c r="A172" s="564" t="s">
        <v>395</v>
      </c>
      <c r="B172" s="73">
        <f t="shared" si="170"/>
        <v>168</v>
      </c>
      <c r="C172" s="72" t="s">
        <v>35</v>
      </c>
      <c r="D172" s="75" t="s">
        <v>1980</v>
      </c>
      <c r="E172" s="73" t="s">
        <v>1998</v>
      </c>
      <c r="F172" s="565" t="s">
        <v>2160</v>
      </c>
      <c r="G172" s="167" t="s">
        <v>2208</v>
      </c>
      <c r="H172" s="566" t="str">
        <f>VLOOKUP('200WTG PH-II'!E172,'[1]Stone Column Progress'!$C$6:$D$205,2,0)</f>
        <v>Sarita infra</v>
      </c>
      <c r="I172" s="574" t="s">
        <v>390</v>
      </c>
      <c r="J172" s="568">
        <v>548144</v>
      </c>
      <c r="K172" s="569">
        <v>2663753</v>
      </c>
      <c r="L172" s="116">
        <v>45435</v>
      </c>
      <c r="M172" s="95">
        <v>45452</v>
      </c>
      <c r="N172" s="128"/>
      <c r="O172" s="95">
        <v>45435</v>
      </c>
      <c r="P172" s="95">
        <v>45452</v>
      </c>
      <c r="Q172" s="588"/>
      <c r="R172" s="118">
        <f>VLOOKUP(E172,'[1]Stone Column Progress'!$C$6:$K$205,6,0)</f>
        <v>199</v>
      </c>
      <c r="S172" s="73">
        <f>VLOOKUP(E172,'[1]Stone Column Progress'!$C$6:$K$205,8,0)</f>
        <v>199</v>
      </c>
      <c r="T172" s="95">
        <v>45585</v>
      </c>
      <c r="U172" s="95">
        <v>45593</v>
      </c>
      <c r="V172" s="117"/>
      <c r="W172" s="95">
        <v>45607</v>
      </c>
      <c r="X172" s="95">
        <v>45615</v>
      </c>
      <c r="Y172" s="119">
        <f t="shared" si="148"/>
        <v>9</v>
      </c>
      <c r="Z172" s="146"/>
      <c r="AA172" s="122"/>
      <c r="AB172" s="95"/>
      <c r="AC172" s="129"/>
      <c r="AD172" s="128"/>
      <c r="AE172" s="129"/>
      <c r="AF172" s="129"/>
      <c r="AG172" s="588"/>
      <c r="AH172" s="116">
        <v>45605</v>
      </c>
      <c r="AI172" s="95">
        <f t="shared" si="233"/>
        <v>45605</v>
      </c>
      <c r="AJ172" s="117"/>
      <c r="AK172" s="95">
        <v>45672</v>
      </c>
      <c r="AL172" s="95">
        <v>45673</v>
      </c>
      <c r="AM172" s="119">
        <f t="shared" si="149"/>
        <v>2</v>
      </c>
      <c r="AN172" s="588"/>
      <c r="AO172" s="158">
        <f t="shared" si="204"/>
        <v>45606</v>
      </c>
      <c r="AP172" s="130">
        <f t="shared" si="234"/>
        <v>45606</v>
      </c>
      <c r="AQ172" s="130"/>
      <c r="AR172" s="130">
        <v>45674</v>
      </c>
      <c r="AS172" s="130">
        <v>45679</v>
      </c>
      <c r="AT172" s="119">
        <f t="shared" si="150"/>
        <v>6</v>
      </c>
      <c r="AU172" s="579" t="s">
        <v>2280</v>
      </c>
      <c r="AV172" s="116">
        <f t="shared" si="206"/>
        <v>45607</v>
      </c>
      <c r="AW172" s="95">
        <f t="shared" si="207"/>
        <v>45607</v>
      </c>
      <c r="AX172" s="128"/>
      <c r="AY172" s="130">
        <v>45680</v>
      </c>
      <c r="AZ172" s="130">
        <v>45680</v>
      </c>
      <c r="BA172" s="119">
        <f t="shared" si="151"/>
        <v>1</v>
      </c>
      <c r="BB172" s="146"/>
      <c r="BC172" s="155">
        <f t="shared" si="208"/>
        <v>45608</v>
      </c>
      <c r="BD172" s="95">
        <f t="shared" si="209"/>
        <v>45609</v>
      </c>
      <c r="BE172" s="95"/>
      <c r="BF172" s="95">
        <v>45682</v>
      </c>
      <c r="BG172" s="95">
        <v>45682</v>
      </c>
      <c r="BH172" s="119">
        <f t="shared" si="152"/>
        <v>1</v>
      </c>
      <c r="BI172" s="588"/>
      <c r="BJ172" s="116">
        <f t="shared" si="235"/>
        <v>45611</v>
      </c>
      <c r="BK172" s="95">
        <f t="shared" si="236"/>
        <v>45620</v>
      </c>
      <c r="BL172" s="95"/>
      <c r="BM172" s="95">
        <v>45685</v>
      </c>
      <c r="BN172" s="95">
        <v>45703</v>
      </c>
      <c r="BO172" s="119">
        <f t="shared" si="153"/>
        <v>19</v>
      </c>
      <c r="BP172" s="588"/>
      <c r="BQ172" s="116">
        <f t="shared" si="237"/>
        <v>45622</v>
      </c>
      <c r="BR172" s="95">
        <f t="shared" si="213"/>
        <v>45623</v>
      </c>
      <c r="BS172" s="95"/>
      <c r="BT172" s="95">
        <v>45703</v>
      </c>
      <c r="BU172" s="95">
        <v>45705</v>
      </c>
      <c r="BV172" s="119">
        <f t="shared" si="171"/>
        <v>3</v>
      </c>
      <c r="BW172" s="119">
        <f t="shared" si="154"/>
        <v>34</v>
      </c>
      <c r="BX172" s="588"/>
      <c r="BY172" s="116">
        <f t="shared" si="238"/>
        <v>45624</v>
      </c>
      <c r="BZ172" s="95">
        <f t="shared" si="239"/>
        <v>45630</v>
      </c>
      <c r="CA172" s="151"/>
      <c r="CB172" s="95">
        <v>45715</v>
      </c>
      <c r="CC172" s="95">
        <v>45800</v>
      </c>
      <c r="CD172" s="119">
        <f t="shared" si="155"/>
        <v>86</v>
      </c>
      <c r="CE172" s="588"/>
      <c r="CF172" s="116">
        <f t="shared" si="232"/>
        <v>45624</v>
      </c>
      <c r="CG172" s="95">
        <f t="shared" si="232"/>
        <v>45630</v>
      </c>
      <c r="CH172" s="95"/>
      <c r="CI172" s="95">
        <v>45717</v>
      </c>
      <c r="CJ172" s="95">
        <v>45717</v>
      </c>
      <c r="CK172" s="119">
        <f t="shared" si="156"/>
        <v>1</v>
      </c>
      <c r="CL172" s="119"/>
      <c r="CM172" s="119"/>
      <c r="CN172" s="588"/>
      <c r="CO172" s="116">
        <f t="shared" si="240"/>
        <v>45618</v>
      </c>
      <c r="CP172" s="95">
        <f t="shared" si="241"/>
        <v>45632</v>
      </c>
      <c r="CQ172" s="128"/>
      <c r="CR172" s="95">
        <v>45721</v>
      </c>
      <c r="CS172" s="95">
        <v>45727</v>
      </c>
      <c r="CT172" s="119">
        <f t="shared" si="157"/>
        <v>7</v>
      </c>
      <c r="CU172" s="588"/>
      <c r="CV172" s="116">
        <v>45638</v>
      </c>
      <c r="CW172" s="95">
        <v>45644</v>
      </c>
      <c r="CX172" s="128"/>
      <c r="CY172" s="95">
        <v>45710</v>
      </c>
      <c r="CZ172" s="95">
        <v>45721</v>
      </c>
      <c r="DA172" s="119">
        <f t="shared" si="158"/>
        <v>12</v>
      </c>
      <c r="DB172" s="588"/>
      <c r="DC172" s="116">
        <v>45674</v>
      </c>
      <c r="DD172" s="95">
        <v>45679</v>
      </c>
      <c r="DE172" s="128"/>
      <c r="DF172" s="95">
        <v>45720</v>
      </c>
      <c r="DG172" s="95">
        <v>45733</v>
      </c>
      <c r="DH172" s="119">
        <f t="shared" si="159"/>
        <v>14</v>
      </c>
      <c r="DI172" s="146"/>
      <c r="DJ172" s="156" t="str">
        <f>_xlfn.XLOOKUP(E172,[1]CranePad!$D$4:$D$203,[1]CranePad!$E$4:$E$203,0,0,1)</f>
        <v>SS Jadeja</v>
      </c>
      <c r="DK172" s="155">
        <v>45680</v>
      </c>
      <c r="DL172" s="95">
        <v>45686</v>
      </c>
      <c r="DM172" s="95"/>
      <c r="DN172" s="95">
        <v>45718</v>
      </c>
      <c r="DO172" s="95">
        <v>45731</v>
      </c>
      <c r="DP172" s="119">
        <f t="shared" si="160"/>
        <v>14</v>
      </c>
      <c r="DQ172" s="588"/>
      <c r="DR172" s="123">
        <f t="shared" si="231"/>
        <v>45693</v>
      </c>
      <c r="DS172" s="124">
        <v>45701</v>
      </c>
      <c r="DT172" s="124"/>
      <c r="DU172" s="124">
        <v>45733</v>
      </c>
      <c r="DV172" s="124">
        <v>45744</v>
      </c>
      <c r="DW172" s="119">
        <f t="shared" si="161"/>
        <v>12</v>
      </c>
      <c r="DX172" s="588"/>
      <c r="DY172" s="123">
        <f t="shared" si="220"/>
        <v>45634</v>
      </c>
      <c r="DZ172" s="124">
        <f t="shared" si="221"/>
        <v>45642</v>
      </c>
      <c r="EA172" s="124"/>
      <c r="EB172" s="124">
        <v>45757</v>
      </c>
      <c r="EC172" s="124">
        <v>45762</v>
      </c>
      <c r="ED172" s="119">
        <f t="shared" si="162"/>
        <v>6</v>
      </c>
      <c r="EE172" s="588"/>
      <c r="EF172" s="123">
        <f t="shared" si="222"/>
        <v>45703</v>
      </c>
      <c r="EG172" s="124">
        <f t="shared" si="223"/>
        <v>45708</v>
      </c>
      <c r="EH172" s="124"/>
      <c r="EI172" s="124">
        <v>45752</v>
      </c>
      <c r="EJ172" s="124">
        <v>45758</v>
      </c>
      <c r="EK172" s="119">
        <f t="shared" si="163"/>
        <v>7</v>
      </c>
      <c r="EL172" s="588"/>
      <c r="EM172" s="116">
        <f t="shared" si="224"/>
        <v>45709</v>
      </c>
      <c r="EN172" s="95">
        <f t="shared" si="225"/>
        <v>45712</v>
      </c>
      <c r="EO172" s="95"/>
      <c r="EP172" s="95">
        <v>45760</v>
      </c>
      <c r="EQ172" s="95">
        <v>45761</v>
      </c>
      <c r="ER172" s="119">
        <f t="shared" si="164"/>
        <v>2</v>
      </c>
      <c r="ES172" s="588"/>
      <c r="ET172" s="116">
        <f t="shared" si="226"/>
        <v>45644</v>
      </c>
      <c r="EU172" s="95">
        <f t="shared" si="227"/>
        <v>45646</v>
      </c>
      <c r="EV172" s="95"/>
      <c r="EW172" s="95">
        <v>45764</v>
      </c>
      <c r="EX172" s="95">
        <v>45764</v>
      </c>
      <c r="EY172" s="119">
        <f t="shared" si="165"/>
        <v>1</v>
      </c>
      <c r="EZ172" s="588"/>
      <c r="FA172" s="116">
        <f t="shared" si="228"/>
        <v>45683</v>
      </c>
      <c r="FB172" s="95">
        <f t="shared" si="229"/>
        <v>45690</v>
      </c>
      <c r="FC172" s="95"/>
      <c r="FD172" s="95">
        <v>45743</v>
      </c>
      <c r="FE172" s="95">
        <v>45777</v>
      </c>
      <c r="FF172" s="119">
        <f t="shared" si="166"/>
        <v>35</v>
      </c>
      <c r="FG172" s="588"/>
      <c r="FH172" s="116">
        <v>45696</v>
      </c>
      <c r="FI172" s="95">
        <f t="shared" si="230"/>
        <v>45711</v>
      </c>
      <c r="FJ172" s="95"/>
      <c r="FK172" s="95">
        <v>45716</v>
      </c>
      <c r="FL172" s="95">
        <v>45733</v>
      </c>
      <c r="FM172" s="119">
        <f t="shared" si="167"/>
        <v>18</v>
      </c>
      <c r="FN172" s="146"/>
      <c r="FO172" s="155">
        <f t="shared" si="172"/>
        <v>45690</v>
      </c>
      <c r="FP172" s="95">
        <f t="shared" si="173"/>
        <v>45693</v>
      </c>
      <c r="FQ172" s="128"/>
      <c r="FR172" s="95">
        <v>45778</v>
      </c>
      <c r="FS172" s="95">
        <v>45784</v>
      </c>
      <c r="FT172" s="119">
        <f t="shared" si="168"/>
        <v>7</v>
      </c>
      <c r="FU172" s="588"/>
      <c r="FV172" s="116">
        <f t="shared" si="174"/>
        <v>45712</v>
      </c>
      <c r="FW172" s="95">
        <f t="shared" si="175"/>
        <v>45713</v>
      </c>
      <c r="FX172" s="128"/>
      <c r="FY172" s="95">
        <v>45813</v>
      </c>
      <c r="FZ172" s="95">
        <v>45813</v>
      </c>
      <c r="GA172" s="119">
        <f t="shared" si="169"/>
        <v>1</v>
      </c>
      <c r="GB172" s="588"/>
      <c r="GC172" s="436"/>
      <c r="GD172" s="122"/>
      <c r="GE172" s="572">
        <v>45717</v>
      </c>
    </row>
    <row r="173" spans="1:187" ht="16.5" customHeight="1" x14ac:dyDescent="0.25">
      <c r="A173" s="564" t="s">
        <v>401</v>
      </c>
      <c r="B173" s="73">
        <f t="shared" si="170"/>
        <v>169</v>
      </c>
      <c r="C173" s="72" t="s">
        <v>35</v>
      </c>
      <c r="D173" s="75" t="s">
        <v>1980</v>
      </c>
      <c r="E173" s="73" t="s">
        <v>1999</v>
      </c>
      <c r="F173" s="565" t="s">
        <v>2160</v>
      </c>
      <c r="G173" s="167" t="s">
        <v>522</v>
      </c>
      <c r="H173" s="566" t="str">
        <f>VLOOKUP('200WTG PH-II'!E173,'[1]Stone Column Progress'!$C$6:$D$205,2,0)</f>
        <v>Sarita infra</v>
      </c>
      <c r="I173" s="574" t="s">
        <v>390</v>
      </c>
      <c r="J173" s="568">
        <v>543760</v>
      </c>
      <c r="K173" s="569">
        <v>2666181</v>
      </c>
      <c r="L173" s="116">
        <v>45420</v>
      </c>
      <c r="M173" s="95">
        <v>45429</v>
      </c>
      <c r="N173" s="128"/>
      <c r="O173" s="95">
        <v>45420</v>
      </c>
      <c r="P173" s="95">
        <v>45429</v>
      </c>
      <c r="Q173" s="588"/>
      <c r="R173" s="118">
        <f>VLOOKUP(E173,'[1]Stone Column Progress'!$C$6:$K$205,6,0)</f>
        <v>199</v>
      </c>
      <c r="S173" s="73">
        <f>VLOOKUP(E173,'[1]Stone Column Progress'!$C$6:$K$205,8,0)</f>
        <v>199</v>
      </c>
      <c r="T173" s="95">
        <v>45588</v>
      </c>
      <c r="U173" s="95">
        <v>45596</v>
      </c>
      <c r="V173" s="117"/>
      <c r="W173" s="95">
        <v>45639</v>
      </c>
      <c r="X173" s="95">
        <v>45644</v>
      </c>
      <c r="Y173" s="119">
        <f t="shared" si="148"/>
        <v>6</v>
      </c>
      <c r="Z173" s="146"/>
      <c r="AA173" s="122"/>
      <c r="AB173" s="95"/>
      <c r="AC173" s="129"/>
      <c r="AD173" s="128"/>
      <c r="AE173" s="129"/>
      <c r="AF173" s="129"/>
      <c r="AG173" s="588"/>
      <c r="AH173" s="116">
        <v>45607</v>
      </c>
      <c r="AI173" s="95">
        <f t="shared" si="233"/>
        <v>45607</v>
      </c>
      <c r="AJ173" s="117"/>
      <c r="AK173" s="95">
        <v>45653</v>
      </c>
      <c r="AL173" s="95">
        <v>45663</v>
      </c>
      <c r="AM173" s="119">
        <f t="shared" si="149"/>
        <v>11</v>
      </c>
      <c r="AN173" s="588"/>
      <c r="AO173" s="158">
        <f t="shared" si="204"/>
        <v>45608</v>
      </c>
      <c r="AP173" s="130">
        <f t="shared" si="234"/>
        <v>45608</v>
      </c>
      <c r="AQ173" s="130"/>
      <c r="AR173" s="130">
        <v>45664</v>
      </c>
      <c r="AS173" s="130">
        <v>45666</v>
      </c>
      <c r="AT173" s="119">
        <f t="shared" si="150"/>
        <v>3</v>
      </c>
      <c r="AU173" s="588"/>
      <c r="AV173" s="116">
        <f t="shared" si="206"/>
        <v>45609</v>
      </c>
      <c r="AW173" s="95">
        <f t="shared" si="207"/>
        <v>45609</v>
      </c>
      <c r="AX173" s="128"/>
      <c r="AY173" s="130">
        <v>45668</v>
      </c>
      <c r="AZ173" s="130">
        <v>45668</v>
      </c>
      <c r="BA173" s="119">
        <f t="shared" si="151"/>
        <v>1</v>
      </c>
      <c r="BB173" s="146"/>
      <c r="BC173" s="155">
        <f t="shared" si="208"/>
        <v>45610</v>
      </c>
      <c r="BD173" s="95">
        <f t="shared" si="209"/>
        <v>45611</v>
      </c>
      <c r="BE173" s="95"/>
      <c r="BF173" s="95">
        <v>45677</v>
      </c>
      <c r="BG173" s="95">
        <v>45677</v>
      </c>
      <c r="BH173" s="119">
        <f t="shared" si="152"/>
        <v>1</v>
      </c>
      <c r="BI173" s="588"/>
      <c r="BJ173" s="116">
        <f t="shared" si="235"/>
        <v>45613</v>
      </c>
      <c r="BK173" s="95">
        <f t="shared" si="236"/>
        <v>45622</v>
      </c>
      <c r="BL173" s="95"/>
      <c r="BM173" s="95">
        <v>45677</v>
      </c>
      <c r="BN173" s="95">
        <v>45708</v>
      </c>
      <c r="BO173" s="119">
        <f t="shared" si="153"/>
        <v>32</v>
      </c>
      <c r="BP173" s="588"/>
      <c r="BQ173" s="116">
        <f t="shared" si="237"/>
        <v>45624</v>
      </c>
      <c r="BR173" s="95">
        <f t="shared" si="213"/>
        <v>45625</v>
      </c>
      <c r="BS173" s="95"/>
      <c r="BT173" s="95">
        <v>45709</v>
      </c>
      <c r="BU173" s="95">
        <v>45710</v>
      </c>
      <c r="BV173" s="119">
        <f t="shared" si="171"/>
        <v>2</v>
      </c>
      <c r="BW173" s="119">
        <f t="shared" si="154"/>
        <v>58</v>
      </c>
      <c r="BX173" s="588"/>
      <c r="BY173" s="116">
        <f t="shared" si="238"/>
        <v>45626</v>
      </c>
      <c r="BZ173" s="95">
        <f t="shared" si="239"/>
        <v>45632</v>
      </c>
      <c r="CA173" s="151"/>
      <c r="CB173" s="95">
        <v>45718</v>
      </c>
      <c r="CC173" s="95">
        <v>45803</v>
      </c>
      <c r="CD173" s="119">
        <f t="shared" si="155"/>
        <v>86</v>
      </c>
      <c r="CE173" s="588"/>
      <c r="CF173" s="116">
        <f t="shared" si="232"/>
        <v>45626</v>
      </c>
      <c r="CG173" s="95">
        <f t="shared" si="232"/>
        <v>45632</v>
      </c>
      <c r="CH173" s="95"/>
      <c r="CI173" s="95">
        <v>45717</v>
      </c>
      <c r="CJ173" s="95">
        <v>45717</v>
      </c>
      <c r="CK173" s="119">
        <f t="shared" si="156"/>
        <v>1</v>
      </c>
      <c r="CL173" s="119"/>
      <c r="CM173" s="119"/>
      <c r="CN173" s="588"/>
      <c r="CO173" s="116">
        <f t="shared" si="240"/>
        <v>45620</v>
      </c>
      <c r="CP173" s="95">
        <f t="shared" si="241"/>
        <v>45634</v>
      </c>
      <c r="CQ173" s="128"/>
      <c r="CR173" s="95">
        <v>45719</v>
      </c>
      <c r="CS173" s="95">
        <v>45739</v>
      </c>
      <c r="CT173" s="119">
        <f t="shared" si="157"/>
        <v>21</v>
      </c>
      <c r="CU173" s="588"/>
      <c r="CV173" s="116">
        <v>45690</v>
      </c>
      <c r="CW173" s="95">
        <v>45696</v>
      </c>
      <c r="CX173" s="128"/>
      <c r="CY173" s="95">
        <v>45695</v>
      </c>
      <c r="CZ173" s="95">
        <v>45709</v>
      </c>
      <c r="DA173" s="119">
        <f t="shared" si="158"/>
        <v>15</v>
      </c>
      <c r="DB173" s="588"/>
      <c r="DC173" s="116">
        <v>45709</v>
      </c>
      <c r="DD173" s="95">
        <v>45714</v>
      </c>
      <c r="DE173" s="128"/>
      <c r="DF173" s="95">
        <v>45710</v>
      </c>
      <c r="DG173" s="95">
        <v>45727</v>
      </c>
      <c r="DH173" s="119">
        <f t="shared" si="159"/>
        <v>18</v>
      </c>
      <c r="DI173" s="146"/>
      <c r="DJ173" s="156" t="str">
        <f>_xlfn.XLOOKUP(E173,[1]CranePad!$D$4:$D$203,[1]CranePad!$E$4:$E$203,0,0,1)</f>
        <v>Odhav (Reuse)</v>
      </c>
      <c r="DK173" s="155">
        <v>45715</v>
      </c>
      <c r="DL173" s="95">
        <v>45721</v>
      </c>
      <c r="DM173" s="95"/>
      <c r="DN173" s="95">
        <v>45710</v>
      </c>
      <c r="DO173" s="95">
        <v>45727</v>
      </c>
      <c r="DP173" s="119">
        <f t="shared" si="160"/>
        <v>18</v>
      </c>
      <c r="DQ173" s="588"/>
      <c r="DR173" s="123">
        <f t="shared" si="231"/>
        <v>45728</v>
      </c>
      <c r="DS173" s="124">
        <v>45736</v>
      </c>
      <c r="DT173" s="124"/>
      <c r="DU173" s="124">
        <v>45739</v>
      </c>
      <c r="DV173" s="124">
        <v>45769</v>
      </c>
      <c r="DW173" s="119">
        <f t="shared" si="161"/>
        <v>31</v>
      </c>
      <c r="DX173" s="588"/>
      <c r="DY173" s="123">
        <f t="shared" si="220"/>
        <v>45636</v>
      </c>
      <c r="DZ173" s="124">
        <f t="shared" si="221"/>
        <v>45644</v>
      </c>
      <c r="EA173" s="124"/>
      <c r="EB173" s="124">
        <v>45755</v>
      </c>
      <c r="EC173" s="124">
        <v>45773</v>
      </c>
      <c r="ED173" s="119">
        <f t="shared" si="162"/>
        <v>19</v>
      </c>
      <c r="EE173" s="588"/>
      <c r="EF173" s="123">
        <f t="shared" si="222"/>
        <v>45738</v>
      </c>
      <c r="EG173" s="124">
        <f t="shared" si="223"/>
        <v>45743</v>
      </c>
      <c r="EH173" s="124"/>
      <c r="EI173" s="124">
        <v>45771</v>
      </c>
      <c r="EJ173" s="124">
        <v>45774</v>
      </c>
      <c r="EK173" s="119">
        <f t="shared" si="163"/>
        <v>4</v>
      </c>
      <c r="EL173" s="588"/>
      <c r="EM173" s="116">
        <f t="shared" si="224"/>
        <v>45744</v>
      </c>
      <c r="EN173" s="95">
        <f t="shared" si="225"/>
        <v>45747</v>
      </c>
      <c r="EO173" s="95"/>
      <c r="EP173" s="95">
        <v>45775</v>
      </c>
      <c r="EQ173" s="95">
        <v>45777</v>
      </c>
      <c r="ER173" s="119">
        <f t="shared" si="164"/>
        <v>3</v>
      </c>
      <c r="ES173" s="588"/>
      <c r="ET173" s="116">
        <f t="shared" si="226"/>
        <v>45646</v>
      </c>
      <c r="EU173" s="95">
        <f t="shared" si="227"/>
        <v>45648</v>
      </c>
      <c r="EV173" s="95"/>
      <c r="EW173" s="95">
        <v>45775</v>
      </c>
      <c r="EX173" s="95">
        <v>45775</v>
      </c>
      <c r="EY173" s="119">
        <f t="shared" si="165"/>
        <v>1</v>
      </c>
      <c r="EZ173" s="588"/>
      <c r="FA173" s="116">
        <f t="shared" si="228"/>
        <v>45718</v>
      </c>
      <c r="FB173" s="95">
        <f t="shared" si="229"/>
        <v>45725</v>
      </c>
      <c r="FC173" s="95"/>
      <c r="FD173" s="95">
        <v>45710</v>
      </c>
      <c r="FE173" s="95">
        <v>45722</v>
      </c>
      <c r="FF173" s="119">
        <f t="shared" si="166"/>
        <v>13</v>
      </c>
      <c r="FG173" s="588"/>
      <c r="FH173" s="116">
        <v>45721</v>
      </c>
      <c r="FI173" s="95">
        <f t="shared" si="230"/>
        <v>45736</v>
      </c>
      <c r="FJ173" s="95"/>
      <c r="FK173" s="95">
        <v>45716</v>
      </c>
      <c r="FL173" s="95">
        <v>45733</v>
      </c>
      <c r="FM173" s="119">
        <f t="shared" si="167"/>
        <v>18</v>
      </c>
      <c r="FN173" s="146"/>
      <c r="FO173" s="155">
        <f t="shared" si="172"/>
        <v>45725</v>
      </c>
      <c r="FP173" s="95">
        <f t="shared" si="173"/>
        <v>45728</v>
      </c>
      <c r="FQ173" s="128"/>
      <c r="FR173" s="95">
        <v>45778</v>
      </c>
      <c r="FS173" s="95">
        <v>45785</v>
      </c>
      <c r="FT173" s="119">
        <f t="shared" si="168"/>
        <v>8</v>
      </c>
      <c r="FU173" s="588"/>
      <c r="FV173" s="116">
        <f t="shared" si="174"/>
        <v>45747</v>
      </c>
      <c r="FW173" s="95">
        <f t="shared" si="175"/>
        <v>45748</v>
      </c>
      <c r="FX173" s="128"/>
      <c r="FY173" s="95">
        <v>45836</v>
      </c>
      <c r="FZ173" s="95">
        <v>45837</v>
      </c>
      <c r="GA173" s="119">
        <f t="shared" si="169"/>
        <v>2</v>
      </c>
      <c r="GB173" s="588"/>
      <c r="GC173" s="436"/>
      <c r="GD173" s="122"/>
      <c r="GE173" s="572">
        <v>45717</v>
      </c>
    </row>
    <row r="174" spans="1:187" ht="16.5" customHeight="1" x14ac:dyDescent="0.25">
      <c r="A174" s="564" t="s">
        <v>407</v>
      </c>
      <c r="B174" s="73">
        <f t="shared" si="170"/>
        <v>170</v>
      </c>
      <c r="C174" s="72" t="s">
        <v>35</v>
      </c>
      <c r="D174" s="75" t="s">
        <v>1980</v>
      </c>
      <c r="E174" s="73" t="s">
        <v>2000</v>
      </c>
      <c r="F174" s="565" t="s">
        <v>2160</v>
      </c>
      <c r="G174" s="167" t="s">
        <v>2213</v>
      </c>
      <c r="H174" s="566" t="str">
        <f>VLOOKUP('200WTG PH-II'!E174,'[1]Stone Column Progress'!$C$6:$D$205,2,0)</f>
        <v>Sarita infra</v>
      </c>
      <c r="I174" s="574" t="s">
        <v>390</v>
      </c>
      <c r="J174" s="568">
        <v>543951</v>
      </c>
      <c r="K174" s="569">
        <v>2665195</v>
      </c>
      <c r="L174" s="116">
        <v>45421</v>
      </c>
      <c r="M174" s="95">
        <v>45429</v>
      </c>
      <c r="N174" s="128"/>
      <c r="O174" s="95">
        <v>45421</v>
      </c>
      <c r="P174" s="95">
        <v>45429</v>
      </c>
      <c r="Q174" s="588"/>
      <c r="R174" s="118">
        <f>VLOOKUP(E174,'[1]Stone Column Progress'!$C$6:$K$205,6,0)</f>
        <v>253</v>
      </c>
      <c r="S174" s="73">
        <f>VLOOKUP(E174,'[1]Stone Column Progress'!$C$6:$K$205,8,0)</f>
        <v>253</v>
      </c>
      <c r="T174" s="95">
        <v>45641</v>
      </c>
      <c r="U174" s="95">
        <v>45649</v>
      </c>
      <c r="V174" s="117"/>
      <c r="W174" s="95">
        <v>45670</v>
      </c>
      <c r="X174" s="95">
        <v>45679</v>
      </c>
      <c r="Y174" s="119">
        <f t="shared" si="148"/>
        <v>10</v>
      </c>
      <c r="Z174" s="146"/>
      <c r="AA174" s="155"/>
      <c r="AB174" s="95"/>
      <c r="AC174" s="129"/>
      <c r="AD174" s="128"/>
      <c r="AE174" s="129"/>
      <c r="AF174" s="129"/>
      <c r="AG174" s="588"/>
      <c r="AH174" s="116">
        <v>45657</v>
      </c>
      <c r="AI174" s="95">
        <f t="shared" ref="AI174:AI184" si="242">AH174+1</f>
        <v>45658</v>
      </c>
      <c r="AJ174" s="117"/>
      <c r="AK174" s="95">
        <v>45692</v>
      </c>
      <c r="AL174" s="95">
        <v>45696</v>
      </c>
      <c r="AM174" s="119">
        <f t="shared" si="149"/>
        <v>5</v>
      </c>
      <c r="AN174" s="588"/>
      <c r="AO174" s="158">
        <f t="shared" si="204"/>
        <v>45659</v>
      </c>
      <c r="AP174" s="130">
        <f t="shared" ref="AP174:AP184" si="243">AO174+1</f>
        <v>45660</v>
      </c>
      <c r="AQ174" s="130"/>
      <c r="AR174" s="130">
        <v>45696</v>
      </c>
      <c r="AS174" s="130">
        <v>45697</v>
      </c>
      <c r="AT174" s="119">
        <f t="shared" si="150"/>
        <v>2</v>
      </c>
      <c r="AU174" s="588"/>
      <c r="AV174" s="116">
        <f t="shared" si="206"/>
        <v>45661</v>
      </c>
      <c r="AW174" s="95">
        <f t="shared" si="207"/>
        <v>45661</v>
      </c>
      <c r="AX174" s="128"/>
      <c r="AY174" s="130">
        <v>45698</v>
      </c>
      <c r="AZ174" s="130">
        <v>45698</v>
      </c>
      <c r="BA174" s="119">
        <f t="shared" si="151"/>
        <v>1</v>
      </c>
      <c r="BB174" s="146"/>
      <c r="BC174" s="155">
        <f t="shared" si="208"/>
        <v>45662</v>
      </c>
      <c r="BD174" s="95">
        <f t="shared" si="209"/>
        <v>45663</v>
      </c>
      <c r="BE174" s="95"/>
      <c r="BF174" s="95">
        <v>45699</v>
      </c>
      <c r="BG174" s="95">
        <v>45699</v>
      </c>
      <c r="BH174" s="119">
        <f t="shared" si="152"/>
        <v>1</v>
      </c>
      <c r="BI174" s="588"/>
      <c r="BJ174" s="116">
        <f t="shared" ref="BJ174:BJ184" si="244">BD174+1</f>
        <v>45664</v>
      </c>
      <c r="BK174" s="95">
        <f t="shared" ref="BK174:BK184" si="245">BJ174+7</f>
        <v>45671</v>
      </c>
      <c r="BL174" s="95"/>
      <c r="BM174" s="95">
        <v>45700</v>
      </c>
      <c r="BN174" s="95">
        <v>45705</v>
      </c>
      <c r="BO174" s="119">
        <f t="shared" si="153"/>
        <v>6</v>
      </c>
      <c r="BP174" s="588"/>
      <c r="BQ174" s="116">
        <f t="shared" ref="BQ174:BQ184" si="246">BK174+1</f>
        <v>45672</v>
      </c>
      <c r="BR174" s="95">
        <f t="shared" si="213"/>
        <v>45673</v>
      </c>
      <c r="BS174" s="95"/>
      <c r="BT174" s="95">
        <v>45706</v>
      </c>
      <c r="BU174" s="95">
        <v>45706</v>
      </c>
      <c r="BV174" s="119">
        <f t="shared" si="171"/>
        <v>1</v>
      </c>
      <c r="BW174" s="119">
        <f t="shared" si="154"/>
        <v>15</v>
      </c>
      <c r="BX174" s="588"/>
      <c r="BY174" s="116">
        <f t="shared" ref="BY174:BY184" si="247">BR174+2</f>
        <v>45675</v>
      </c>
      <c r="BZ174" s="95">
        <f t="shared" ref="BZ174:BZ184" si="248">BY174+7</f>
        <v>45682</v>
      </c>
      <c r="CA174" s="151"/>
      <c r="CB174" s="95">
        <v>45717</v>
      </c>
      <c r="CC174" s="95">
        <v>45828</v>
      </c>
      <c r="CD174" s="119">
        <f t="shared" si="155"/>
        <v>112</v>
      </c>
      <c r="CE174" s="588"/>
      <c r="CF174" s="116">
        <f t="shared" si="232"/>
        <v>45675</v>
      </c>
      <c r="CG174" s="95">
        <f t="shared" si="232"/>
        <v>45682</v>
      </c>
      <c r="CH174" s="95"/>
      <c r="CI174" s="95">
        <v>45710</v>
      </c>
      <c r="CJ174" s="95">
        <v>45710</v>
      </c>
      <c r="CK174" s="119">
        <f t="shared" si="156"/>
        <v>1</v>
      </c>
      <c r="CL174" s="119"/>
      <c r="CM174" s="119"/>
      <c r="CN174" s="588"/>
      <c r="CO174" s="116">
        <f t="shared" ref="CO174:CO184" si="249">CF174-7</f>
        <v>45668</v>
      </c>
      <c r="CP174" s="95">
        <f t="shared" ref="CP174:CP184" si="250">CO174+17</f>
        <v>45685</v>
      </c>
      <c r="CQ174" s="128"/>
      <c r="CR174" s="95">
        <v>45692</v>
      </c>
      <c r="CS174" s="95">
        <v>45701</v>
      </c>
      <c r="CT174" s="119">
        <f t="shared" si="157"/>
        <v>10</v>
      </c>
      <c r="CU174" s="588"/>
      <c r="CV174" s="116">
        <v>45690</v>
      </c>
      <c r="CW174" s="95">
        <v>45696</v>
      </c>
      <c r="CX174" s="128"/>
      <c r="CY174" s="95">
        <v>45703</v>
      </c>
      <c r="CZ174" s="95">
        <v>45719</v>
      </c>
      <c r="DA174" s="119">
        <f t="shared" si="158"/>
        <v>17</v>
      </c>
      <c r="DB174" s="588"/>
      <c r="DC174" s="116">
        <v>45709</v>
      </c>
      <c r="DD174" s="95">
        <v>45714</v>
      </c>
      <c r="DE174" s="128"/>
      <c r="DF174" s="95">
        <v>45708</v>
      </c>
      <c r="DG174" s="95">
        <v>45719</v>
      </c>
      <c r="DH174" s="119">
        <f t="shared" si="159"/>
        <v>12</v>
      </c>
      <c r="DI174" s="146"/>
      <c r="DJ174" s="156" t="str">
        <f>_xlfn.XLOOKUP(E174,[1]CranePad!$D$4:$D$203,[1]CranePad!$E$4:$E$203,0,0,1)</f>
        <v>GP</v>
      </c>
      <c r="DK174" s="155">
        <v>45715</v>
      </c>
      <c r="DL174" s="95">
        <v>45721</v>
      </c>
      <c r="DM174" s="95"/>
      <c r="DN174" s="95">
        <v>45702</v>
      </c>
      <c r="DO174" s="95">
        <v>45719</v>
      </c>
      <c r="DP174" s="119">
        <f t="shared" si="160"/>
        <v>18</v>
      </c>
      <c r="DQ174" s="588"/>
      <c r="DR174" s="123">
        <f t="shared" si="231"/>
        <v>45728</v>
      </c>
      <c r="DS174" s="124">
        <v>45736</v>
      </c>
      <c r="DT174" s="124"/>
      <c r="DU174" s="124">
        <v>45771</v>
      </c>
      <c r="DV174" s="124">
        <v>45795</v>
      </c>
      <c r="DW174" s="119">
        <f t="shared" si="161"/>
        <v>25</v>
      </c>
      <c r="DX174" s="588"/>
      <c r="DY174" s="123">
        <f t="shared" si="220"/>
        <v>45687</v>
      </c>
      <c r="DZ174" s="124">
        <f t="shared" si="221"/>
        <v>45695</v>
      </c>
      <c r="EA174" s="124"/>
      <c r="EB174" s="124">
        <v>45751</v>
      </c>
      <c r="EC174" s="124">
        <v>45777</v>
      </c>
      <c r="ED174" s="119">
        <f t="shared" si="162"/>
        <v>27</v>
      </c>
      <c r="EE174" s="588"/>
      <c r="EF174" s="123">
        <f t="shared" si="222"/>
        <v>45738</v>
      </c>
      <c r="EG174" s="124">
        <f t="shared" si="223"/>
        <v>45743</v>
      </c>
      <c r="EH174" s="124"/>
      <c r="EI174" s="124">
        <v>45803</v>
      </c>
      <c r="EJ174" s="124">
        <v>45814</v>
      </c>
      <c r="EK174" s="119">
        <f t="shared" si="163"/>
        <v>12</v>
      </c>
      <c r="EL174" s="588"/>
      <c r="EM174" s="116">
        <f t="shared" si="224"/>
        <v>45744</v>
      </c>
      <c r="EN174" s="95">
        <f t="shared" si="225"/>
        <v>45747</v>
      </c>
      <c r="EO174" s="95"/>
      <c r="EP174" s="95">
        <v>45815</v>
      </c>
      <c r="EQ174" s="95">
        <v>45819</v>
      </c>
      <c r="ER174" s="119">
        <f t="shared" si="164"/>
        <v>5</v>
      </c>
      <c r="ES174" s="588"/>
      <c r="ET174" s="116">
        <f t="shared" si="226"/>
        <v>45697</v>
      </c>
      <c r="EU174" s="95">
        <f t="shared" si="227"/>
        <v>45699</v>
      </c>
      <c r="EV174" s="95"/>
      <c r="EW174" s="95">
        <v>45780</v>
      </c>
      <c r="EX174" s="95">
        <v>45780</v>
      </c>
      <c r="EY174" s="119">
        <f t="shared" si="165"/>
        <v>1</v>
      </c>
      <c r="EZ174" s="588"/>
      <c r="FA174" s="116">
        <f t="shared" si="228"/>
        <v>45718</v>
      </c>
      <c r="FB174" s="95">
        <f t="shared" si="229"/>
        <v>45725</v>
      </c>
      <c r="FC174" s="95"/>
      <c r="FD174" s="95">
        <v>45673</v>
      </c>
      <c r="FE174" s="95">
        <v>45689</v>
      </c>
      <c r="FF174" s="119">
        <f t="shared" si="166"/>
        <v>17</v>
      </c>
      <c r="FG174" s="588"/>
      <c r="FH174" s="116">
        <v>45721</v>
      </c>
      <c r="FI174" s="95">
        <f t="shared" si="230"/>
        <v>45736</v>
      </c>
      <c r="FJ174" s="95"/>
      <c r="FK174" s="95">
        <v>45747</v>
      </c>
      <c r="FL174" s="95">
        <v>45777</v>
      </c>
      <c r="FM174" s="119">
        <f t="shared" si="167"/>
        <v>31</v>
      </c>
      <c r="FN174" s="146"/>
      <c r="FO174" s="155">
        <f t="shared" si="172"/>
        <v>45725</v>
      </c>
      <c r="FP174" s="95">
        <f t="shared" si="173"/>
        <v>45728</v>
      </c>
      <c r="FQ174" s="128"/>
      <c r="FR174" s="95">
        <v>45820</v>
      </c>
      <c r="FS174" s="95">
        <v>45835</v>
      </c>
      <c r="FT174" s="119">
        <f t="shared" si="168"/>
        <v>16</v>
      </c>
      <c r="FU174" s="588"/>
      <c r="FV174" s="116">
        <f t="shared" si="174"/>
        <v>45747</v>
      </c>
      <c r="FW174" s="95">
        <f t="shared" si="175"/>
        <v>45748</v>
      </c>
      <c r="FX174" s="128"/>
      <c r="FY174" s="95">
        <v>45837</v>
      </c>
      <c r="FZ174" s="95">
        <v>45837</v>
      </c>
      <c r="GA174" s="119">
        <f t="shared" si="169"/>
        <v>1</v>
      </c>
      <c r="GB174" s="588"/>
      <c r="GC174" s="436"/>
      <c r="GD174" s="122"/>
      <c r="GE174" s="572">
        <v>45717</v>
      </c>
    </row>
    <row r="175" spans="1:187" ht="16.5" customHeight="1" x14ac:dyDescent="0.25">
      <c r="A175" s="564" t="s">
        <v>2226</v>
      </c>
      <c r="B175" s="73">
        <f t="shared" si="170"/>
        <v>171</v>
      </c>
      <c r="C175" s="72" t="s">
        <v>35</v>
      </c>
      <c r="D175" s="75" t="s">
        <v>1980</v>
      </c>
      <c r="E175" s="73" t="s">
        <v>2001</v>
      </c>
      <c r="F175" s="565" t="s">
        <v>2160</v>
      </c>
      <c r="G175" s="167" t="s">
        <v>522</v>
      </c>
      <c r="H175" s="566" t="str">
        <f>VLOOKUP('200WTG PH-II'!E175,'[1]Stone Column Progress'!$C$6:$D$205,2,0)</f>
        <v>Sarita infra</v>
      </c>
      <c r="I175" s="574" t="s">
        <v>390</v>
      </c>
      <c r="J175" s="568">
        <v>544602</v>
      </c>
      <c r="K175" s="569">
        <v>2665877</v>
      </c>
      <c r="L175" s="116">
        <v>45421</v>
      </c>
      <c r="M175" s="95">
        <v>45429</v>
      </c>
      <c r="N175" s="128"/>
      <c r="O175" s="95">
        <v>45421</v>
      </c>
      <c r="P175" s="95">
        <v>45429</v>
      </c>
      <c r="Q175" s="588"/>
      <c r="R175" s="118">
        <f>VLOOKUP(E175,'[1]Stone Column Progress'!$C$6:$K$205,6,0)</f>
        <v>253</v>
      </c>
      <c r="S175" s="73">
        <f>VLOOKUP(E175,'[1]Stone Column Progress'!$C$6:$K$205,8,0)</f>
        <v>253</v>
      </c>
      <c r="T175" s="95">
        <v>45639</v>
      </c>
      <c r="U175" s="95">
        <v>45647</v>
      </c>
      <c r="V175" s="117"/>
      <c r="W175" s="95">
        <v>45638</v>
      </c>
      <c r="X175" s="95">
        <v>45654</v>
      </c>
      <c r="Y175" s="119">
        <f t="shared" si="148"/>
        <v>17</v>
      </c>
      <c r="Z175" s="157"/>
      <c r="AA175" s="122"/>
      <c r="AB175" s="95"/>
      <c r="AC175" s="129"/>
      <c r="AD175" s="128"/>
      <c r="AE175" s="129"/>
      <c r="AF175" s="129"/>
      <c r="AG175" s="588"/>
      <c r="AH175" s="116">
        <v>45655</v>
      </c>
      <c r="AI175" s="127">
        <f t="shared" si="242"/>
        <v>45656</v>
      </c>
      <c r="AJ175" s="117"/>
      <c r="AK175" s="95">
        <v>45664</v>
      </c>
      <c r="AL175" s="95">
        <v>45670</v>
      </c>
      <c r="AM175" s="119">
        <f t="shared" si="149"/>
        <v>7</v>
      </c>
      <c r="AN175" s="579"/>
      <c r="AO175" s="158">
        <f t="shared" si="204"/>
        <v>45657</v>
      </c>
      <c r="AP175" s="130">
        <f t="shared" si="243"/>
        <v>45658</v>
      </c>
      <c r="AQ175" s="130"/>
      <c r="AR175" s="130">
        <v>45691</v>
      </c>
      <c r="AS175" s="130">
        <v>45694</v>
      </c>
      <c r="AT175" s="119">
        <f t="shared" si="150"/>
        <v>4</v>
      </c>
      <c r="AU175" s="588"/>
      <c r="AV175" s="116">
        <f t="shared" si="206"/>
        <v>45659</v>
      </c>
      <c r="AW175" s="95">
        <f t="shared" si="207"/>
        <v>45659</v>
      </c>
      <c r="AX175" s="128"/>
      <c r="AY175" s="130">
        <v>45696</v>
      </c>
      <c r="AZ175" s="130">
        <v>45696</v>
      </c>
      <c r="BA175" s="119">
        <f t="shared" si="151"/>
        <v>1</v>
      </c>
      <c r="BB175" s="146"/>
      <c r="BC175" s="155">
        <f t="shared" si="208"/>
        <v>45660</v>
      </c>
      <c r="BD175" s="95">
        <f t="shared" si="209"/>
        <v>45661</v>
      </c>
      <c r="BE175" s="95"/>
      <c r="BF175" s="95">
        <v>45698</v>
      </c>
      <c r="BG175" s="95">
        <v>45698</v>
      </c>
      <c r="BH175" s="119">
        <f t="shared" si="152"/>
        <v>1</v>
      </c>
      <c r="BI175" s="588"/>
      <c r="BJ175" s="116">
        <f t="shared" si="244"/>
        <v>45662</v>
      </c>
      <c r="BK175" s="95">
        <f t="shared" si="245"/>
        <v>45669</v>
      </c>
      <c r="BL175" s="95"/>
      <c r="BM175" s="95">
        <v>45698</v>
      </c>
      <c r="BN175" s="95">
        <v>45709</v>
      </c>
      <c r="BO175" s="119">
        <f t="shared" si="153"/>
        <v>12</v>
      </c>
      <c r="BP175" s="588"/>
      <c r="BQ175" s="116">
        <f t="shared" si="246"/>
        <v>45670</v>
      </c>
      <c r="BR175" s="95">
        <f t="shared" si="213"/>
        <v>45671</v>
      </c>
      <c r="BS175" s="95"/>
      <c r="BT175" s="95">
        <v>45709</v>
      </c>
      <c r="BU175" s="95">
        <v>45710</v>
      </c>
      <c r="BV175" s="119">
        <f t="shared" si="171"/>
        <v>2</v>
      </c>
      <c r="BW175" s="119">
        <f t="shared" si="154"/>
        <v>47</v>
      </c>
      <c r="BX175" s="588"/>
      <c r="BY175" s="116">
        <f t="shared" si="247"/>
        <v>45673</v>
      </c>
      <c r="BZ175" s="95">
        <f t="shared" si="248"/>
        <v>45680</v>
      </c>
      <c r="CA175" s="151"/>
      <c r="CB175" s="95">
        <v>45716</v>
      </c>
      <c r="CC175" s="95">
        <v>45873</v>
      </c>
      <c r="CD175" s="119">
        <f t="shared" si="155"/>
        <v>158</v>
      </c>
      <c r="CE175" s="588"/>
      <c r="CF175" s="116">
        <f t="shared" si="232"/>
        <v>45673</v>
      </c>
      <c r="CG175" s="95">
        <f t="shared" si="232"/>
        <v>45680</v>
      </c>
      <c r="CH175" s="95"/>
      <c r="CI175" s="95">
        <v>45717</v>
      </c>
      <c r="CJ175" s="95">
        <v>45717</v>
      </c>
      <c r="CK175" s="119">
        <f t="shared" si="156"/>
        <v>1</v>
      </c>
      <c r="CL175" s="119"/>
      <c r="CM175" s="119"/>
      <c r="CN175" s="588"/>
      <c r="CO175" s="116">
        <f t="shared" si="249"/>
        <v>45666</v>
      </c>
      <c r="CP175" s="95">
        <f t="shared" si="250"/>
        <v>45683</v>
      </c>
      <c r="CQ175" s="128"/>
      <c r="CR175" s="95">
        <v>45695</v>
      </c>
      <c r="CS175" s="95">
        <v>45737</v>
      </c>
      <c r="CT175" s="119">
        <f t="shared" si="157"/>
        <v>43</v>
      </c>
      <c r="CU175" s="588"/>
      <c r="CV175" s="116">
        <v>45688</v>
      </c>
      <c r="CW175" s="95">
        <v>45694</v>
      </c>
      <c r="CX175" s="128"/>
      <c r="CY175" s="95">
        <v>45703</v>
      </c>
      <c r="CZ175" s="95">
        <v>45719</v>
      </c>
      <c r="DA175" s="119">
        <f t="shared" si="158"/>
        <v>17</v>
      </c>
      <c r="DB175" s="588"/>
      <c r="DC175" s="116">
        <v>45707</v>
      </c>
      <c r="DD175" s="95">
        <v>45712</v>
      </c>
      <c r="DE175" s="128"/>
      <c r="DF175" s="95">
        <v>45718</v>
      </c>
      <c r="DG175" s="95">
        <v>45736</v>
      </c>
      <c r="DH175" s="119">
        <f t="shared" si="159"/>
        <v>19</v>
      </c>
      <c r="DI175" s="146"/>
      <c r="DJ175" s="156" t="str">
        <f>_xlfn.XLOOKUP(E175,[1]CranePad!$D$4:$D$203,[1]CranePad!$E$4:$E$203,0,0,1)</f>
        <v>Odhav (Reuse)</v>
      </c>
      <c r="DK175" s="155">
        <v>45713</v>
      </c>
      <c r="DL175" s="95">
        <v>45719</v>
      </c>
      <c r="DM175" s="95"/>
      <c r="DN175" s="95">
        <v>45718</v>
      </c>
      <c r="DO175" s="95">
        <v>45736</v>
      </c>
      <c r="DP175" s="119">
        <f t="shared" si="160"/>
        <v>19</v>
      </c>
      <c r="DQ175" s="588"/>
      <c r="DR175" s="123">
        <f t="shared" si="231"/>
        <v>45726</v>
      </c>
      <c r="DS175" s="124">
        <v>45734</v>
      </c>
      <c r="DT175" s="124"/>
      <c r="DU175" s="124">
        <v>45772</v>
      </c>
      <c r="DV175" s="124">
        <v>45818</v>
      </c>
      <c r="DW175" s="119">
        <f t="shared" si="161"/>
        <v>47</v>
      </c>
      <c r="DX175" s="588"/>
      <c r="DY175" s="123">
        <f t="shared" si="220"/>
        <v>45685</v>
      </c>
      <c r="DZ175" s="124">
        <f t="shared" si="221"/>
        <v>45693</v>
      </c>
      <c r="EA175" s="124"/>
      <c r="EB175" s="124">
        <v>45756</v>
      </c>
      <c r="EC175" s="124">
        <v>45768</v>
      </c>
      <c r="ED175" s="119">
        <f t="shared" si="162"/>
        <v>13</v>
      </c>
      <c r="EE175" s="588"/>
      <c r="EF175" s="123">
        <f t="shared" si="222"/>
        <v>45736</v>
      </c>
      <c r="EG175" s="124">
        <f t="shared" si="223"/>
        <v>45741</v>
      </c>
      <c r="EH175" s="124"/>
      <c r="EI175" s="124">
        <v>45821</v>
      </c>
      <c r="EJ175" s="124">
        <v>45825</v>
      </c>
      <c r="EK175" s="119">
        <f t="shared" si="163"/>
        <v>5</v>
      </c>
      <c r="EL175" s="588"/>
      <c r="EM175" s="116">
        <f t="shared" si="224"/>
        <v>45742</v>
      </c>
      <c r="EN175" s="95">
        <f t="shared" si="225"/>
        <v>45745</v>
      </c>
      <c r="EO175" s="95"/>
      <c r="EP175" s="95">
        <v>45826</v>
      </c>
      <c r="EQ175" s="95">
        <v>45828</v>
      </c>
      <c r="ER175" s="119">
        <f t="shared" si="164"/>
        <v>3</v>
      </c>
      <c r="ES175" s="588"/>
      <c r="ET175" s="116">
        <f t="shared" si="226"/>
        <v>45695</v>
      </c>
      <c r="EU175" s="95">
        <f t="shared" si="227"/>
        <v>45697</v>
      </c>
      <c r="EV175" s="95"/>
      <c r="EW175" s="95">
        <v>45769</v>
      </c>
      <c r="EX175" s="95">
        <v>45769</v>
      </c>
      <c r="EY175" s="119">
        <f t="shared" si="165"/>
        <v>1</v>
      </c>
      <c r="EZ175" s="588"/>
      <c r="FA175" s="116">
        <f t="shared" si="228"/>
        <v>45716</v>
      </c>
      <c r="FB175" s="95">
        <f t="shared" si="229"/>
        <v>45723</v>
      </c>
      <c r="FC175" s="95"/>
      <c r="FD175" s="95">
        <v>45710</v>
      </c>
      <c r="FE175" s="95">
        <v>45722</v>
      </c>
      <c r="FF175" s="119">
        <f t="shared" si="166"/>
        <v>13</v>
      </c>
      <c r="FG175" s="588"/>
      <c r="FH175" s="116">
        <v>45721</v>
      </c>
      <c r="FI175" s="95">
        <f t="shared" si="230"/>
        <v>45736</v>
      </c>
      <c r="FJ175" s="95"/>
      <c r="FK175" s="95">
        <v>45716</v>
      </c>
      <c r="FL175" s="95">
        <v>45733</v>
      </c>
      <c r="FM175" s="119">
        <f t="shared" si="167"/>
        <v>18</v>
      </c>
      <c r="FN175" s="146"/>
      <c r="FO175" s="155">
        <f t="shared" si="172"/>
        <v>45723</v>
      </c>
      <c r="FP175" s="95">
        <f t="shared" si="173"/>
        <v>45726</v>
      </c>
      <c r="FQ175" s="128"/>
      <c r="FR175" s="95">
        <v>45778</v>
      </c>
      <c r="FS175" s="95">
        <v>45783</v>
      </c>
      <c r="FT175" s="119">
        <f t="shared" si="168"/>
        <v>6</v>
      </c>
      <c r="FU175" s="588"/>
      <c r="FV175" s="116">
        <f t="shared" si="174"/>
        <v>45745</v>
      </c>
      <c r="FW175" s="95">
        <f t="shared" si="175"/>
        <v>45746</v>
      </c>
      <c r="FX175" s="128"/>
      <c r="FY175" s="95">
        <v>45836</v>
      </c>
      <c r="FZ175" s="95">
        <v>45836</v>
      </c>
      <c r="GA175" s="119">
        <f t="shared" si="169"/>
        <v>1</v>
      </c>
      <c r="GB175" s="588"/>
      <c r="GC175" s="436"/>
      <c r="GD175" s="122"/>
      <c r="GE175" s="572">
        <v>45717</v>
      </c>
    </row>
    <row r="176" spans="1:187" ht="16.5" customHeight="1" x14ac:dyDescent="0.25">
      <c r="A176" s="564" t="s">
        <v>413</v>
      </c>
      <c r="B176" s="73">
        <f t="shared" si="170"/>
        <v>172</v>
      </c>
      <c r="C176" s="72" t="s">
        <v>35</v>
      </c>
      <c r="D176" s="75" t="s">
        <v>1980</v>
      </c>
      <c r="E176" s="73" t="s">
        <v>2002</v>
      </c>
      <c r="F176" s="565" t="s">
        <v>2160</v>
      </c>
      <c r="G176" s="167" t="s">
        <v>2211</v>
      </c>
      <c r="H176" s="566" t="str">
        <f>VLOOKUP('200WTG PH-II'!E176,'[1]Stone Column Progress'!$C$6:$D$205,2,0)</f>
        <v>Sarita infra</v>
      </c>
      <c r="I176" s="574" t="s">
        <v>390</v>
      </c>
      <c r="J176" s="568">
        <v>544792</v>
      </c>
      <c r="K176" s="569">
        <v>2664891</v>
      </c>
      <c r="L176" s="116">
        <v>45422</v>
      </c>
      <c r="M176" s="95">
        <v>45429</v>
      </c>
      <c r="N176" s="128"/>
      <c r="O176" s="95">
        <v>45422</v>
      </c>
      <c r="P176" s="95">
        <v>45429</v>
      </c>
      <c r="Q176" s="588"/>
      <c r="R176" s="118">
        <f>VLOOKUP(E176,'[1]Stone Column Progress'!$C$6:$K$205,6,0)</f>
        <v>253</v>
      </c>
      <c r="S176" s="73">
        <f>VLOOKUP(E176,'[1]Stone Column Progress'!$C$6:$K$205,8,0)</f>
        <v>253</v>
      </c>
      <c r="T176" s="95">
        <v>45637</v>
      </c>
      <c r="U176" s="95">
        <v>45643</v>
      </c>
      <c r="V176" s="117"/>
      <c r="W176" s="95">
        <v>45656</v>
      </c>
      <c r="X176" s="95">
        <v>45682</v>
      </c>
      <c r="Y176" s="119">
        <f t="shared" si="148"/>
        <v>27</v>
      </c>
      <c r="Z176" s="146"/>
      <c r="AA176" s="155"/>
      <c r="AB176" s="95"/>
      <c r="AC176" s="129"/>
      <c r="AD176" s="128"/>
      <c r="AE176" s="129"/>
      <c r="AF176" s="129"/>
      <c r="AG176" s="588"/>
      <c r="AH176" s="116">
        <v>45653</v>
      </c>
      <c r="AI176" s="127">
        <f t="shared" si="242"/>
        <v>45654</v>
      </c>
      <c r="AJ176" s="117"/>
      <c r="AK176" s="95">
        <v>45697</v>
      </c>
      <c r="AL176" s="95">
        <v>45699</v>
      </c>
      <c r="AM176" s="119">
        <f t="shared" si="149"/>
        <v>3</v>
      </c>
      <c r="AN176" s="588"/>
      <c r="AO176" s="158">
        <f t="shared" si="204"/>
        <v>45655</v>
      </c>
      <c r="AP176" s="130">
        <f t="shared" si="243"/>
        <v>45656</v>
      </c>
      <c r="AQ176" s="130"/>
      <c r="AR176" s="130">
        <v>45699</v>
      </c>
      <c r="AS176" s="130">
        <v>45699</v>
      </c>
      <c r="AT176" s="119">
        <f t="shared" si="150"/>
        <v>1</v>
      </c>
      <c r="AU176" s="588"/>
      <c r="AV176" s="116">
        <f t="shared" si="206"/>
        <v>45657</v>
      </c>
      <c r="AW176" s="95">
        <f t="shared" si="207"/>
        <v>45657</v>
      </c>
      <c r="AX176" s="128"/>
      <c r="AY176" s="130">
        <v>45699</v>
      </c>
      <c r="AZ176" s="130">
        <v>45699</v>
      </c>
      <c r="BA176" s="119">
        <f t="shared" si="151"/>
        <v>1</v>
      </c>
      <c r="BB176" s="146"/>
      <c r="BC176" s="155">
        <f t="shared" si="208"/>
        <v>45658</v>
      </c>
      <c r="BD176" s="95">
        <f t="shared" si="209"/>
        <v>45659</v>
      </c>
      <c r="BE176" s="95"/>
      <c r="BF176" s="95">
        <v>45703</v>
      </c>
      <c r="BG176" s="95">
        <v>45703</v>
      </c>
      <c r="BH176" s="119">
        <f t="shared" si="152"/>
        <v>1</v>
      </c>
      <c r="BI176" s="588"/>
      <c r="BJ176" s="116">
        <f t="shared" si="244"/>
        <v>45660</v>
      </c>
      <c r="BK176" s="95">
        <f t="shared" si="245"/>
        <v>45667</v>
      </c>
      <c r="BL176" s="95"/>
      <c r="BM176" s="95">
        <v>45704</v>
      </c>
      <c r="BN176" s="95">
        <v>45707</v>
      </c>
      <c r="BO176" s="119">
        <f t="shared" si="153"/>
        <v>4</v>
      </c>
      <c r="BP176" s="588"/>
      <c r="BQ176" s="116">
        <f t="shared" si="246"/>
        <v>45668</v>
      </c>
      <c r="BR176" s="95">
        <f t="shared" si="213"/>
        <v>45669</v>
      </c>
      <c r="BS176" s="95"/>
      <c r="BT176" s="95">
        <v>45708</v>
      </c>
      <c r="BU176" s="95">
        <v>45708</v>
      </c>
      <c r="BV176" s="119">
        <f t="shared" si="171"/>
        <v>1</v>
      </c>
      <c r="BW176" s="119">
        <f t="shared" si="154"/>
        <v>12</v>
      </c>
      <c r="BX176" s="588"/>
      <c r="BY176" s="116">
        <f t="shared" si="247"/>
        <v>45671</v>
      </c>
      <c r="BZ176" s="95">
        <f t="shared" si="248"/>
        <v>45678</v>
      </c>
      <c r="CA176" s="151"/>
      <c r="CB176" s="95">
        <v>45720</v>
      </c>
      <c r="CC176" s="95">
        <v>45818</v>
      </c>
      <c r="CD176" s="119">
        <f t="shared" si="155"/>
        <v>99</v>
      </c>
      <c r="CE176" s="588"/>
      <c r="CF176" s="116">
        <f t="shared" si="232"/>
        <v>45671</v>
      </c>
      <c r="CG176" s="95">
        <f t="shared" si="232"/>
        <v>45678</v>
      </c>
      <c r="CH176" s="95"/>
      <c r="CI176" s="95">
        <v>45719</v>
      </c>
      <c r="CJ176" s="95">
        <v>45719</v>
      </c>
      <c r="CK176" s="119">
        <f t="shared" si="156"/>
        <v>1</v>
      </c>
      <c r="CL176" s="119"/>
      <c r="CM176" s="119"/>
      <c r="CN176" s="588"/>
      <c r="CO176" s="116">
        <f t="shared" si="249"/>
        <v>45664</v>
      </c>
      <c r="CP176" s="95">
        <f t="shared" si="250"/>
        <v>45681</v>
      </c>
      <c r="CQ176" s="128"/>
      <c r="CR176" s="95">
        <v>45700</v>
      </c>
      <c r="CS176" s="95">
        <v>45703</v>
      </c>
      <c r="CT176" s="119">
        <f t="shared" si="157"/>
        <v>4</v>
      </c>
      <c r="CU176" s="588"/>
      <c r="CV176" s="116">
        <v>45688</v>
      </c>
      <c r="CW176" s="95">
        <v>45694</v>
      </c>
      <c r="CX176" s="128"/>
      <c r="CY176" s="95" t="s">
        <v>2142</v>
      </c>
      <c r="CZ176" s="95" t="s">
        <v>2142</v>
      </c>
      <c r="DA176" s="119" t="e">
        <f t="shared" si="158"/>
        <v>#VALUE!</v>
      </c>
      <c r="DB176" s="588"/>
      <c r="DC176" s="116">
        <v>45707</v>
      </c>
      <c r="DD176" s="95">
        <v>45712</v>
      </c>
      <c r="DE176" s="128"/>
      <c r="DF176" s="95">
        <v>45706</v>
      </c>
      <c r="DG176" s="95">
        <v>45725</v>
      </c>
      <c r="DH176" s="119">
        <f t="shared" si="159"/>
        <v>20</v>
      </c>
      <c r="DI176" s="146"/>
      <c r="DJ176" s="156" t="str">
        <f>_xlfn.XLOOKUP(E176,[1]CranePad!$D$4:$D$203,[1]CranePad!$E$4:$E$203,0,0,1)</f>
        <v>GP (Reuse)</v>
      </c>
      <c r="DK176" s="155">
        <v>45713</v>
      </c>
      <c r="DL176" s="95">
        <v>45719</v>
      </c>
      <c r="DM176" s="95"/>
      <c r="DN176" s="95">
        <v>45703</v>
      </c>
      <c r="DO176" s="95">
        <v>45722</v>
      </c>
      <c r="DP176" s="119">
        <f t="shared" si="160"/>
        <v>20</v>
      </c>
      <c r="DQ176" s="588"/>
      <c r="DR176" s="123">
        <f t="shared" si="231"/>
        <v>45726</v>
      </c>
      <c r="DS176" s="124">
        <v>45734</v>
      </c>
      <c r="DT176" s="124"/>
      <c r="DU176" s="124">
        <v>45727</v>
      </c>
      <c r="DV176" s="124">
        <v>45750</v>
      </c>
      <c r="DW176" s="119">
        <f t="shared" si="161"/>
        <v>24</v>
      </c>
      <c r="DX176" s="588"/>
      <c r="DY176" s="123">
        <f t="shared" si="220"/>
        <v>45683</v>
      </c>
      <c r="DZ176" s="124">
        <f t="shared" si="221"/>
        <v>45691</v>
      </c>
      <c r="EA176" s="124"/>
      <c r="EB176" s="124">
        <v>45757</v>
      </c>
      <c r="EC176" s="124">
        <v>45770</v>
      </c>
      <c r="ED176" s="119">
        <f t="shared" si="162"/>
        <v>14</v>
      </c>
      <c r="EE176" s="588"/>
      <c r="EF176" s="123">
        <f t="shared" si="222"/>
        <v>45736</v>
      </c>
      <c r="EG176" s="124">
        <f t="shared" si="223"/>
        <v>45741</v>
      </c>
      <c r="EH176" s="124"/>
      <c r="EI176" s="124">
        <v>45752</v>
      </c>
      <c r="EJ176" s="124">
        <v>45768</v>
      </c>
      <c r="EK176" s="119">
        <f t="shared" si="163"/>
        <v>17</v>
      </c>
      <c r="EL176" s="588"/>
      <c r="EM176" s="116">
        <f t="shared" si="224"/>
        <v>45742</v>
      </c>
      <c r="EN176" s="95">
        <f t="shared" si="225"/>
        <v>45745</v>
      </c>
      <c r="EO176" s="95"/>
      <c r="EP176" s="95">
        <v>45769</v>
      </c>
      <c r="EQ176" s="95">
        <v>45770</v>
      </c>
      <c r="ER176" s="119">
        <f t="shared" si="164"/>
        <v>2</v>
      </c>
      <c r="ES176" s="588"/>
      <c r="ET176" s="116">
        <f t="shared" si="226"/>
        <v>45693</v>
      </c>
      <c r="EU176" s="95">
        <f t="shared" si="227"/>
        <v>45695</v>
      </c>
      <c r="EV176" s="95"/>
      <c r="EW176" s="95">
        <v>45768</v>
      </c>
      <c r="EX176" s="95">
        <v>45768</v>
      </c>
      <c r="EY176" s="119">
        <f t="shared" si="165"/>
        <v>1</v>
      </c>
      <c r="EZ176" s="588"/>
      <c r="FA176" s="116">
        <f t="shared" si="228"/>
        <v>45716</v>
      </c>
      <c r="FB176" s="95">
        <f t="shared" si="229"/>
        <v>45723</v>
      </c>
      <c r="FC176" s="95"/>
      <c r="FD176" s="95">
        <v>45673</v>
      </c>
      <c r="FE176" s="95">
        <v>45687</v>
      </c>
      <c r="FF176" s="119">
        <f t="shared" si="166"/>
        <v>15</v>
      </c>
      <c r="FG176" s="588"/>
      <c r="FH176" s="116">
        <v>45721</v>
      </c>
      <c r="FI176" s="95">
        <f t="shared" si="230"/>
        <v>45736</v>
      </c>
      <c r="FJ176" s="95"/>
      <c r="FK176" s="95">
        <v>45716</v>
      </c>
      <c r="FL176" s="95">
        <v>45733</v>
      </c>
      <c r="FM176" s="119">
        <f t="shared" si="167"/>
        <v>18</v>
      </c>
      <c r="FN176" s="146"/>
      <c r="FO176" s="155">
        <f t="shared" si="172"/>
        <v>45723</v>
      </c>
      <c r="FP176" s="95">
        <f t="shared" si="173"/>
        <v>45726</v>
      </c>
      <c r="FQ176" s="128"/>
      <c r="FR176" s="95">
        <v>45820</v>
      </c>
      <c r="FS176" s="95">
        <v>45835</v>
      </c>
      <c r="FT176" s="119">
        <f t="shared" si="168"/>
        <v>16</v>
      </c>
      <c r="FU176" s="588"/>
      <c r="FV176" s="116">
        <f t="shared" si="174"/>
        <v>45745</v>
      </c>
      <c r="FW176" s="95">
        <f t="shared" si="175"/>
        <v>45746</v>
      </c>
      <c r="FX176" s="128"/>
      <c r="FY176" s="95">
        <v>45836</v>
      </c>
      <c r="FZ176" s="95">
        <v>45836</v>
      </c>
      <c r="GA176" s="119">
        <f t="shared" si="169"/>
        <v>1</v>
      </c>
      <c r="GB176" s="588"/>
      <c r="GC176" s="436"/>
      <c r="GD176" s="122"/>
      <c r="GE176" s="572">
        <v>45717</v>
      </c>
    </row>
    <row r="177" spans="1:187" ht="18.75" customHeight="1" x14ac:dyDescent="0.25">
      <c r="A177" s="564" t="s">
        <v>588</v>
      </c>
      <c r="B177" s="73">
        <f t="shared" si="170"/>
        <v>173</v>
      </c>
      <c r="C177" s="72" t="s">
        <v>35</v>
      </c>
      <c r="D177" s="75" t="s">
        <v>1980</v>
      </c>
      <c r="E177" s="73" t="s">
        <v>2003</v>
      </c>
      <c r="F177" s="565" t="s">
        <v>2160</v>
      </c>
      <c r="G177" s="167" t="s">
        <v>522</v>
      </c>
      <c r="H177" s="566" t="str">
        <f>VLOOKUP('200WTG PH-II'!E177,'[1]Stone Column Progress'!$C$6:$D$205,2,0)</f>
        <v>Sarita/Bauer</v>
      </c>
      <c r="I177" s="574" t="s">
        <v>390</v>
      </c>
      <c r="J177" s="568">
        <v>545436</v>
      </c>
      <c r="K177" s="569">
        <v>2665613</v>
      </c>
      <c r="L177" s="116">
        <v>45425</v>
      </c>
      <c r="M177" s="95">
        <v>45429</v>
      </c>
      <c r="N177" s="128"/>
      <c r="O177" s="95">
        <v>45425</v>
      </c>
      <c r="P177" s="95">
        <v>45429</v>
      </c>
      <c r="Q177" s="588"/>
      <c r="R177" s="118">
        <f>VLOOKUP(E177,'[1]Stone Column Progress'!$C$6:$K$205,6,0)</f>
        <v>253</v>
      </c>
      <c r="S177" s="73">
        <f>VLOOKUP(E177,'[1]Stone Column Progress'!$C$6:$K$205,8,0)</f>
        <v>369</v>
      </c>
      <c r="T177" s="95">
        <v>45636</v>
      </c>
      <c r="U177" s="95">
        <v>45643</v>
      </c>
      <c r="V177" s="117"/>
      <c r="W177" s="95">
        <v>45659</v>
      </c>
      <c r="X177" s="95">
        <v>45668</v>
      </c>
      <c r="Y177" s="119">
        <f t="shared" si="148"/>
        <v>10</v>
      </c>
      <c r="Z177" s="146"/>
      <c r="AA177" s="155" t="s">
        <v>389</v>
      </c>
      <c r="AB177" s="95">
        <v>45646</v>
      </c>
      <c r="AC177" s="95">
        <f>AB177+15</f>
        <v>45661</v>
      </c>
      <c r="AD177" s="128"/>
      <c r="AE177" s="298" t="s">
        <v>2281</v>
      </c>
      <c r="AF177" s="298" t="s">
        <v>2282</v>
      </c>
      <c r="AG177" s="588"/>
      <c r="AH177" s="116">
        <v>45651</v>
      </c>
      <c r="AI177" s="127">
        <f t="shared" si="242"/>
        <v>45652</v>
      </c>
      <c r="AJ177" s="117"/>
      <c r="AK177" s="95">
        <v>46029</v>
      </c>
      <c r="AL177" s="95">
        <v>46039</v>
      </c>
      <c r="AM177" s="119">
        <f t="shared" si="149"/>
        <v>11</v>
      </c>
      <c r="AN177" s="588"/>
      <c r="AO177" s="158">
        <f t="shared" si="204"/>
        <v>45653</v>
      </c>
      <c r="AP177" s="130">
        <f t="shared" si="243"/>
        <v>45654</v>
      </c>
      <c r="AQ177" s="130"/>
      <c r="AR177" s="130">
        <v>46039</v>
      </c>
      <c r="AS177" s="130">
        <v>46042</v>
      </c>
      <c r="AT177" s="119">
        <f t="shared" si="150"/>
        <v>4</v>
      </c>
      <c r="AU177" s="588"/>
      <c r="AV177" s="116">
        <f t="shared" si="206"/>
        <v>45655</v>
      </c>
      <c r="AW177" s="95">
        <f t="shared" si="207"/>
        <v>45655</v>
      </c>
      <c r="AX177" s="128"/>
      <c r="AY177" s="130">
        <v>46042</v>
      </c>
      <c r="AZ177" s="130">
        <v>46042</v>
      </c>
      <c r="BA177" s="119">
        <f t="shared" si="151"/>
        <v>1</v>
      </c>
      <c r="BB177" s="146"/>
      <c r="BC177" s="155">
        <f t="shared" si="208"/>
        <v>45656</v>
      </c>
      <c r="BD177" s="95">
        <f t="shared" si="209"/>
        <v>45657</v>
      </c>
      <c r="BE177" s="95"/>
      <c r="BF177" s="95">
        <v>46044</v>
      </c>
      <c r="BG177" s="95">
        <v>46044</v>
      </c>
      <c r="BH177" s="119">
        <f t="shared" si="152"/>
        <v>1</v>
      </c>
      <c r="BI177" s="588"/>
      <c r="BJ177" s="116">
        <f t="shared" si="244"/>
        <v>45658</v>
      </c>
      <c r="BK177" s="95">
        <f t="shared" si="245"/>
        <v>45665</v>
      </c>
      <c r="BL177" s="95"/>
      <c r="BM177" s="95">
        <v>46046</v>
      </c>
      <c r="BN177" s="95">
        <v>46053</v>
      </c>
      <c r="BO177" s="119">
        <f t="shared" si="153"/>
        <v>8</v>
      </c>
      <c r="BP177" s="588"/>
      <c r="BQ177" s="116">
        <f t="shared" si="246"/>
        <v>45666</v>
      </c>
      <c r="BR177" s="95">
        <f t="shared" si="213"/>
        <v>45667</v>
      </c>
      <c r="BS177" s="95"/>
      <c r="BT177" s="95">
        <v>46053</v>
      </c>
      <c r="BU177" s="95">
        <v>46054</v>
      </c>
      <c r="BV177" s="119">
        <f t="shared" si="171"/>
        <v>2</v>
      </c>
      <c r="BW177" s="119">
        <f t="shared" si="154"/>
        <v>26</v>
      </c>
      <c r="BX177" s="588"/>
      <c r="BY177" s="116">
        <f t="shared" si="247"/>
        <v>45669</v>
      </c>
      <c r="BZ177" s="95">
        <f t="shared" si="248"/>
        <v>45676</v>
      </c>
      <c r="CA177" s="151"/>
      <c r="CB177" s="95">
        <v>46060</v>
      </c>
      <c r="CC177" s="95"/>
      <c r="CD177" s="119" t="str">
        <f t="shared" si="155"/>
        <v/>
      </c>
      <c r="CE177" s="588"/>
      <c r="CF177" s="116">
        <f t="shared" ref="CF177:CG184" si="251">BY177</f>
        <v>45669</v>
      </c>
      <c r="CG177" s="95">
        <f t="shared" si="251"/>
        <v>45676</v>
      </c>
      <c r="CH177" s="95"/>
      <c r="CI177" s="95">
        <v>46061</v>
      </c>
      <c r="CJ177" s="95">
        <v>46061</v>
      </c>
      <c r="CK177" s="119">
        <f t="shared" si="156"/>
        <v>1</v>
      </c>
      <c r="CL177" s="119"/>
      <c r="CM177" s="119"/>
      <c r="CN177" s="588"/>
      <c r="CO177" s="116">
        <f t="shared" si="249"/>
        <v>45662</v>
      </c>
      <c r="CP177" s="95">
        <f t="shared" si="250"/>
        <v>45679</v>
      </c>
      <c r="CQ177" s="128"/>
      <c r="CR177" s="95">
        <v>45773</v>
      </c>
      <c r="CS177" s="95">
        <v>45775</v>
      </c>
      <c r="CT177" s="119">
        <f t="shared" si="157"/>
        <v>3</v>
      </c>
      <c r="CU177" s="588"/>
      <c r="CV177" s="116">
        <v>45687</v>
      </c>
      <c r="CW177" s="95">
        <v>45693</v>
      </c>
      <c r="CX177" s="128"/>
      <c r="CY177" s="95">
        <v>45722</v>
      </c>
      <c r="CZ177" s="95">
        <v>45735</v>
      </c>
      <c r="DA177" s="119">
        <f t="shared" si="158"/>
        <v>14</v>
      </c>
      <c r="DB177" s="588"/>
      <c r="DC177" s="116">
        <v>45706</v>
      </c>
      <c r="DD177" s="95">
        <v>45711</v>
      </c>
      <c r="DE177" s="128"/>
      <c r="DF177" s="95">
        <v>45741</v>
      </c>
      <c r="DG177" s="95">
        <v>46076</v>
      </c>
      <c r="DH177" s="119">
        <f t="shared" si="159"/>
        <v>336</v>
      </c>
      <c r="DI177" s="146"/>
      <c r="DJ177" s="156" t="str">
        <f>_xlfn.XLOOKUP(E177,[1]CranePad!$D$4:$D$203,[1]CranePad!$E$4:$E$203,0,0,1)</f>
        <v>Odhav (Reuse)</v>
      </c>
      <c r="DK177" s="155">
        <v>45712</v>
      </c>
      <c r="DL177" s="95">
        <v>45718</v>
      </c>
      <c r="DM177" s="95"/>
      <c r="DN177" s="95">
        <v>45727</v>
      </c>
      <c r="DO177" s="95">
        <v>45741</v>
      </c>
      <c r="DP177" s="119">
        <f t="shared" si="160"/>
        <v>15</v>
      </c>
      <c r="DQ177" s="588"/>
      <c r="DR177" s="123">
        <f t="shared" si="231"/>
        <v>45725</v>
      </c>
      <c r="DS177" s="124">
        <v>45733</v>
      </c>
      <c r="DT177" s="124"/>
      <c r="DU177" s="124">
        <v>46076</v>
      </c>
      <c r="DV177" s="124"/>
      <c r="DW177" s="119" t="str">
        <f t="shared" si="161"/>
        <v/>
      </c>
      <c r="DX177" s="588"/>
      <c r="DY177" s="123">
        <f t="shared" si="220"/>
        <v>45681</v>
      </c>
      <c r="DZ177" s="124">
        <f t="shared" si="221"/>
        <v>45689</v>
      </c>
      <c r="EA177" s="124"/>
      <c r="EB177" s="124"/>
      <c r="EC177" s="124"/>
      <c r="ED177" s="119" t="str">
        <f t="shared" si="162"/>
        <v/>
      </c>
      <c r="EE177" s="588"/>
      <c r="EF177" s="123">
        <f t="shared" si="222"/>
        <v>45735</v>
      </c>
      <c r="EG177" s="124">
        <f t="shared" si="223"/>
        <v>45740</v>
      </c>
      <c r="EH177" s="124"/>
      <c r="EI177" s="124"/>
      <c r="EJ177" s="124"/>
      <c r="EK177" s="119" t="str">
        <f t="shared" si="163"/>
        <v/>
      </c>
      <c r="EL177" s="588"/>
      <c r="EM177" s="116">
        <f t="shared" si="224"/>
        <v>45741</v>
      </c>
      <c r="EN177" s="95">
        <f t="shared" si="225"/>
        <v>45744</v>
      </c>
      <c r="EO177" s="95"/>
      <c r="EP177" s="95"/>
      <c r="EQ177" s="95"/>
      <c r="ER177" s="119" t="str">
        <f t="shared" si="164"/>
        <v/>
      </c>
      <c r="ES177" s="588"/>
      <c r="ET177" s="116">
        <f t="shared" si="226"/>
        <v>45691</v>
      </c>
      <c r="EU177" s="95">
        <f t="shared" si="227"/>
        <v>45693</v>
      </c>
      <c r="EV177" s="95"/>
      <c r="EW177" s="95"/>
      <c r="EX177" s="95"/>
      <c r="EY177" s="119" t="str">
        <f t="shared" si="165"/>
        <v/>
      </c>
      <c r="EZ177" s="588"/>
      <c r="FA177" s="116">
        <f t="shared" si="228"/>
        <v>45715</v>
      </c>
      <c r="FB177" s="95">
        <f t="shared" si="229"/>
        <v>45722</v>
      </c>
      <c r="FC177" s="95"/>
      <c r="FD177" s="95">
        <v>45721</v>
      </c>
      <c r="FE177" s="95">
        <v>45778</v>
      </c>
      <c r="FF177" s="119">
        <f t="shared" si="166"/>
        <v>58</v>
      </c>
      <c r="FG177" s="588"/>
      <c r="FH177" s="116">
        <v>45721</v>
      </c>
      <c r="FI177" s="95">
        <f t="shared" si="230"/>
        <v>45736</v>
      </c>
      <c r="FJ177" s="95"/>
      <c r="FK177" s="95">
        <v>45716</v>
      </c>
      <c r="FL177" s="95">
        <v>45733</v>
      </c>
      <c r="FM177" s="119">
        <f t="shared" si="167"/>
        <v>18</v>
      </c>
      <c r="FN177" s="146"/>
      <c r="FO177" s="155">
        <f t="shared" si="172"/>
        <v>45722</v>
      </c>
      <c r="FP177" s="95">
        <f t="shared" si="173"/>
        <v>45725</v>
      </c>
      <c r="FQ177" s="128"/>
      <c r="FR177" s="95"/>
      <c r="FS177" s="95"/>
      <c r="FT177" s="119" t="str">
        <f t="shared" si="168"/>
        <v/>
      </c>
      <c r="FU177" s="588"/>
      <c r="FV177" s="116">
        <f t="shared" si="174"/>
        <v>45744</v>
      </c>
      <c r="FW177" s="95">
        <f t="shared" si="175"/>
        <v>45745</v>
      </c>
      <c r="FX177" s="128"/>
      <c r="FY177" s="95"/>
      <c r="FZ177" s="95"/>
      <c r="GA177" s="119" t="str">
        <f t="shared" si="169"/>
        <v/>
      </c>
      <c r="GB177" s="588"/>
      <c r="GC177" s="436"/>
      <c r="GD177" s="122"/>
      <c r="GE177" s="572">
        <v>45717</v>
      </c>
    </row>
    <row r="178" spans="1:187" ht="16.5" customHeight="1" x14ac:dyDescent="0.25">
      <c r="A178" s="564" t="s">
        <v>413</v>
      </c>
      <c r="B178" s="73">
        <f t="shared" si="170"/>
        <v>174</v>
      </c>
      <c r="C178" s="72" t="s">
        <v>35</v>
      </c>
      <c r="D178" s="75" t="s">
        <v>1980</v>
      </c>
      <c r="E178" s="73" t="s">
        <v>2004</v>
      </c>
      <c r="F178" s="565" t="s">
        <v>2160</v>
      </c>
      <c r="G178" s="167" t="s">
        <v>2211</v>
      </c>
      <c r="H178" s="566" t="str">
        <f>VLOOKUP('200WTG PH-II'!E178,'[1]Stone Column Progress'!$C$6:$D$205,2,0)</f>
        <v>Bauer</v>
      </c>
      <c r="I178" s="574" t="s">
        <v>390</v>
      </c>
      <c r="J178" s="568">
        <v>545626</v>
      </c>
      <c r="K178" s="569">
        <v>2664626</v>
      </c>
      <c r="L178" s="116">
        <v>45424</v>
      </c>
      <c r="M178" s="95">
        <v>45429</v>
      </c>
      <c r="N178" s="128"/>
      <c r="O178" s="95">
        <v>45424</v>
      </c>
      <c r="P178" s="95">
        <v>45429</v>
      </c>
      <c r="Q178" s="588"/>
      <c r="R178" s="118">
        <f>VLOOKUP(E178,'[1]Stone Column Progress'!$C$6:$K$205,6,0)</f>
        <v>253</v>
      </c>
      <c r="S178" s="73">
        <f>VLOOKUP(E178,'[1]Stone Column Progress'!$C$6:$K$205,8,0)</f>
        <v>253</v>
      </c>
      <c r="T178" s="95">
        <v>45633</v>
      </c>
      <c r="U178" s="95">
        <v>45641</v>
      </c>
      <c r="V178" s="117"/>
      <c r="W178" s="95">
        <v>45687</v>
      </c>
      <c r="X178" s="95">
        <v>45700</v>
      </c>
      <c r="Y178" s="119">
        <f t="shared" si="148"/>
        <v>14</v>
      </c>
      <c r="Z178" s="146"/>
      <c r="AA178" s="122"/>
      <c r="AB178" s="95"/>
      <c r="AC178" s="129"/>
      <c r="AD178" s="128"/>
      <c r="AE178" s="129"/>
      <c r="AF178" s="129"/>
      <c r="AG178" s="588"/>
      <c r="AH178" s="116">
        <v>45649</v>
      </c>
      <c r="AI178" s="127">
        <f t="shared" si="242"/>
        <v>45650</v>
      </c>
      <c r="AJ178" s="117"/>
      <c r="AK178" s="95">
        <v>45702</v>
      </c>
      <c r="AL178" s="95">
        <v>45704</v>
      </c>
      <c r="AM178" s="119">
        <f t="shared" si="149"/>
        <v>3</v>
      </c>
      <c r="AN178" s="588"/>
      <c r="AO178" s="158">
        <f t="shared" si="204"/>
        <v>45651</v>
      </c>
      <c r="AP178" s="130">
        <f t="shared" si="243"/>
        <v>45652</v>
      </c>
      <c r="AQ178" s="130"/>
      <c r="AR178" s="130">
        <v>45704</v>
      </c>
      <c r="AS178" s="130">
        <v>45704</v>
      </c>
      <c r="AT178" s="119">
        <f t="shared" si="150"/>
        <v>1</v>
      </c>
      <c r="AU178" s="588"/>
      <c r="AV178" s="116">
        <f t="shared" si="206"/>
        <v>45653</v>
      </c>
      <c r="AW178" s="95">
        <f t="shared" si="207"/>
        <v>45653</v>
      </c>
      <c r="AX178" s="128"/>
      <c r="AY178" s="130">
        <v>45704</v>
      </c>
      <c r="AZ178" s="130">
        <v>45704</v>
      </c>
      <c r="BA178" s="119">
        <f t="shared" si="151"/>
        <v>1</v>
      </c>
      <c r="BB178" s="146"/>
      <c r="BC178" s="155">
        <f t="shared" si="208"/>
        <v>45654</v>
      </c>
      <c r="BD178" s="95">
        <f t="shared" si="209"/>
        <v>45655</v>
      </c>
      <c r="BE178" s="95"/>
      <c r="BF178" s="95">
        <v>45706</v>
      </c>
      <c r="BG178" s="95">
        <v>45706</v>
      </c>
      <c r="BH178" s="119">
        <f t="shared" si="152"/>
        <v>1</v>
      </c>
      <c r="BI178" s="588"/>
      <c r="BJ178" s="116">
        <f t="shared" si="244"/>
        <v>45656</v>
      </c>
      <c r="BK178" s="95">
        <f t="shared" si="245"/>
        <v>45663</v>
      </c>
      <c r="BL178" s="95"/>
      <c r="BM178" s="95">
        <v>45707</v>
      </c>
      <c r="BN178" s="95">
        <v>45711</v>
      </c>
      <c r="BO178" s="119">
        <f t="shared" si="153"/>
        <v>5</v>
      </c>
      <c r="BP178" s="588"/>
      <c r="BQ178" s="116">
        <f t="shared" si="246"/>
        <v>45664</v>
      </c>
      <c r="BR178" s="95">
        <f t="shared" si="213"/>
        <v>45665</v>
      </c>
      <c r="BS178" s="95"/>
      <c r="BT178" s="95">
        <v>45711</v>
      </c>
      <c r="BU178" s="95">
        <v>45711</v>
      </c>
      <c r="BV178" s="119">
        <f t="shared" si="171"/>
        <v>1</v>
      </c>
      <c r="BW178" s="119">
        <f t="shared" si="154"/>
        <v>10</v>
      </c>
      <c r="BX178" s="588"/>
      <c r="BY178" s="116">
        <f t="shared" si="247"/>
        <v>45667</v>
      </c>
      <c r="BZ178" s="95">
        <f t="shared" si="248"/>
        <v>45674</v>
      </c>
      <c r="CA178" s="151"/>
      <c r="CB178" s="95">
        <v>45721</v>
      </c>
      <c r="CC178" s="95">
        <v>45819</v>
      </c>
      <c r="CD178" s="119">
        <f t="shared" si="155"/>
        <v>99</v>
      </c>
      <c r="CE178" s="588"/>
      <c r="CF178" s="116">
        <f t="shared" si="251"/>
        <v>45667</v>
      </c>
      <c r="CG178" s="95">
        <f t="shared" si="251"/>
        <v>45674</v>
      </c>
      <c r="CH178" s="95"/>
      <c r="CI178" s="95">
        <v>45724</v>
      </c>
      <c r="CJ178" s="95">
        <v>45724</v>
      </c>
      <c r="CK178" s="119">
        <f t="shared" si="156"/>
        <v>1</v>
      </c>
      <c r="CL178" s="119"/>
      <c r="CM178" s="119"/>
      <c r="CN178" s="588"/>
      <c r="CO178" s="116">
        <f t="shared" si="249"/>
        <v>45660</v>
      </c>
      <c r="CP178" s="95">
        <f t="shared" si="250"/>
        <v>45677</v>
      </c>
      <c r="CQ178" s="128"/>
      <c r="CR178" s="95">
        <v>45713</v>
      </c>
      <c r="CS178" s="95">
        <v>45715</v>
      </c>
      <c r="CT178" s="119">
        <f t="shared" si="157"/>
        <v>3</v>
      </c>
      <c r="CU178" s="588"/>
      <c r="CV178" s="116">
        <v>45320</v>
      </c>
      <c r="CW178" s="95">
        <v>45692</v>
      </c>
      <c r="CX178" s="128"/>
      <c r="CY178" s="95" t="s">
        <v>2142</v>
      </c>
      <c r="CZ178" s="95" t="s">
        <v>2142</v>
      </c>
      <c r="DA178" s="119" t="e">
        <f t="shared" si="158"/>
        <v>#VALUE!</v>
      </c>
      <c r="DB178" s="588"/>
      <c r="DC178" s="116">
        <v>45705</v>
      </c>
      <c r="DD178" s="95">
        <v>45710</v>
      </c>
      <c r="DE178" s="128"/>
      <c r="DF178" s="95" t="s">
        <v>2142</v>
      </c>
      <c r="DG178" s="150" t="s">
        <v>2142</v>
      </c>
      <c r="DH178" s="119" t="e">
        <f t="shared" si="159"/>
        <v>#VALUE!</v>
      </c>
      <c r="DI178" s="146"/>
      <c r="DJ178" s="156" t="str">
        <f>_xlfn.XLOOKUP(E178,[1]CranePad!$D$4:$D$203,[1]CranePad!$E$4:$E$203,0,0,1)</f>
        <v>GP (Reuse)</v>
      </c>
      <c r="DK178" s="155">
        <v>45711</v>
      </c>
      <c r="DL178" s="95">
        <v>45717</v>
      </c>
      <c r="DM178" s="95"/>
      <c r="DN178" s="95">
        <v>45711</v>
      </c>
      <c r="DO178" s="95">
        <v>45729</v>
      </c>
      <c r="DP178" s="119">
        <f t="shared" si="160"/>
        <v>19</v>
      </c>
      <c r="DQ178" s="588"/>
      <c r="DR178" s="123">
        <f t="shared" si="231"/>
        <v>45724</v>
      </c>
      <c r="DS178" s="124">
        <v>45732</v>
      </c>
      <c r="DT178" s="124"/>
      <c r="DU178" s="124">
        <v>45774</v>
      </c>
      <c r="DV178" s="124">
        <v>45795</v>
      </c>
      <c r="DW178" s="119">
        <f t="shared" si="161"/>
        <v>22</v>
      </c>
      <c r="DX178" s="588"/>
      <c r="DY178" s="123">
        <f t="shared" si="220"/>
        <v>45679</v>
      </c>
      <c r="DZ178" s="124">
        <f t="shared" si="221"/>
        <v>45687</v>
      </c>
      <c r="EA178" s="124"/>
      <c r="EB178" s="124">
        <v>45751</v>
      </c>
      <c r="EC178" s="124">
        <v>45760</v>
      </c>
      <c r="ED178" s="119">
        <f t="shared" si="162"/>
        <v>10</v>
      </c>
      <c r="EE178" s="588"/>
      <c r="EF178" s="123">
        <f t="shared" si="222"/>
        <v>45734</v>
      </c>
      <c r="EG178" s="124">
        <f t="shared" si="223"/>
        <v>45739</v>
      </c>
      <c r="EH178" s="124"/>
      <c r="EI178" s="124">
        <v>45799</v>
      </c>
      <c r="EJ178" s="124">
        <v>45805</v>
      </c>
      <c r="EK178" s="119">
        <f t="shared" si="163"/>
        <v>7</v>
      </c>
      <c r="EL178" s="588"/>
      <c r="EM178" s="116">
        <f t="shared" si="224"/>
        <v>45740</v>
      </c>
      <c r="EN178" s="95">
        <f t="shared" si="225"/>
        <v>45743</v>
      </c>
      <c r="EO178" s="95"/>
      <c r="EP178" s="95">
        <v>45806</v>
      </c>
      <c r="EQ178" s="95">
        <v>45807</v>
      </c>
      <c r="ER178" s="119">
        <f t="shared" si="164"/>
        <v>2</v>
      </c>
      <c r="ES178" s="588"/>
      <c r="ET178" s="116">
        <f t="shared" si="226"/>
        <v>45689</v>
      </c>
      <c r="EU178" s="95">
        <f t="shared" si="227"/>
        <v>45691</v>
      </c>
      <c r="EV178" s="95"/>
      <c r="EW178" s="95">
        <v>45761</v>
      </c>
      <c r="EX178" s="95">
        <v>45761</v>
      </c>
      <c r="EY178" s="119">
        <f t="shared" si="165"/>
        <v>1</v>
      </c>
      <c r="EZ178" s="588"/>
      <c r="FA178" s="116">
        <f t="shared" si="228"/>
        <v>45714</v>
      </c>
      <c r="FB178" s="95">
        <f t="shared" si="229"/>
        <v>45721</v>
      </c>
      <c r="FC178" s="95"/>
      <c r="FD178" s="95">
        <v>45673</v>
      </c>
      <c r="FE178" s="95">
        <v>45720</v>
      </c>
      <c r="FF178" s="119">
        <f t="shared" si="166"/>
        <v>48</v>
      </c>
      <c r="FG178" s="588"/>
      <c r="FH178" s="116">
        <v>45721</v>
      </c>
      <c r="FI178" s="95">
        <f t="shared" si="230"/>
        <v>45736</v>
      </c>
      <c r="FJ178" s="95"/>
      <c r="FK178" s="95">
        <v>45716</v>
      </c>
      <c r="FL178" s="95">
        <v>45733</v>
      </c>
      <c r="FM178" s="119">
        <f t="shared" si="167"/>
        <v>18</v>
      </c>
      <c r="FN178" s="146"/>
      <c r="FO178" s="155">
        <f t="shared" si="172"/>
        <v>45721</v>
      </c>
      <c r="FP178" s="95">
        <f t="shared" si="173"/>
        <v>45724</v>
      </c>
      <c r="FQ178" s="128"/>
      <c r="FR178" s="95">
        <v>45820</v>
      </c>
      <c r="FS178" s="95">
        <v>45835</v>
      </c>
      <c r="FT178" s="119">
        <f t="shared" si="168"/>
        <v>16</v>
      </c>
      <c r="FU178" s="588"/>
      <c r="FV178" s="116">
        <f t="shared" si="174"/>
        <v>45743</v>
      </c>
      <c r="FW178" s="95">
        <f t="shared" si="175"/>
        <v>45744</v>
      </c>
      <c r="FX178" s="128"/>
      <c r="FY178" s="95">
        <v>45836</v>
      </c>
      <c r="FZ178" s="95">
        <v>45836</v>
      </c>
      <c r="GA178" s="119">
        <f t="shared" si="169"/>
        <v>1</v>
      </c>
      <c r="GB178" s="588"/>
      <c r="GC178" s="436"/>
      <c r="GD178" s="122"/>
      <c r="GE178" s="572">
        <v>45717</v>
      </c>
    </row>
    <row r="179" spans="1:187" ht="16.5" customHeight="1" x14ac:dyDescent="0.25">
      <c r="A179" s="564" t="s">
        <v>413</v>
      </c>
      <c r="B179" s="73">
        <f t="shared" si="170"/>
        <v>175</v>
      </c>
      <c r="C179" s="72" t="s">
        <v>35</v>
      </c>
      <c r="D179" s="75" t="s">
        <v>1980</v>
      </c>
      <c r="E179" s="73" t="s">
        <v>2005</v>
      </c>
      <c r="F179" s="565" t="s">
        <v>2160</v>
      </c>
      <c r="G179" s="167" t="s">
        <v>522</v>
      </c>
      <c r="H179" s="566" t="str">
        <f>VLOOKUP('200WTG PH-II'!E179,'[1]Stone Column Progress'!$C$6:$D$205,2,0)</f>
        <v>Sarita infra</v>
      </c>
      <c r="I179" s="574" t="s">
        <v>390</v>
      </c>
      <c r="J179" s="568">
        <v>546087</v>
      </c>
      <c r="K179" s="569">
        <v>2666295</v>
      </c>
      <c r="L179" s="116">
        <v>45435</v>
      </c>
      <c r="M179" s="95">
        <v>45464</v>
      </c>
      <c r="N179" s="128"/>
      <c r="O179" s="95">
        <v>45435</v>
      </c>
      <c r="P179" s="95">
        <v>45464</v>
      </c>
      <c r="Q179" s="588"/>
      <c r="R179" s="118">
        <f>VLOOKUP(E179,'[1]Stone Column Progress'!$C$6:$K$205,6,0)</f>
        <v>253</v>
      </c>
      <c r="S179" s="73">
        <f>VLOOKUP(E179,'[1]Stone Column Progress'!$C$6:$K$205,8,0)</f>
        <v>253</v>
      </c>
      <c r="T179" s="95">
        <v>45629</v>
      </c>
      <c r="U179" s="95">
        <v>45636</v>
      </c>
      <c r="V179" s="117"/>
      <c r="W179" s="95">
        <v>45645</v>
      </c>
      <c r="X179" s="95">
        <v>45656</v>
      </c>
      <c r="Y179" s="119">
        <f t="shared" si="148"/>
        <v>12</v>
      </c>
      <c r="Z179" s="146"/>
      <c r="AA179" s="122"/>
      <c r="AB179" s="95"/>
      <c r="AC179" s="129"/>
      <c r="AD179" s="128"/>
      <c r="AE179" s="129"/>
      <c r="AF179" s="129"/>
      <c r="AG179" s="588"/>
      <c r="AH179" s="116">
        <v>45647</v>
      </c>
      <c r="AI179" s="127">
        <f t="shared" si="242"/>
        <v>45648</v>
      </c>
      <c r="AJ179" s="117"/>
      <c r="AK179" s="95">
        <v>45693</v>
      </c>
      <c r="AL179" s="95">
        <v>45695</v>
      </c>
      <c r="AM179" s="119">
        <f t="shared" si="149"/>
        <v>3</v>
      </c>
      <c r="AN179" s="588"/>
      <c r="AO179" s="158">
        <f t="shared" si="204"/>
        <v>45649</v>
      </c>
      <c r="AP179" s="130">
        <f t="shared" si="243"/>
        <v>45650</v>
      </c>
      <c r="AQ179" s="130"/>
      <c r="AR179" s="130">
        <v>45695</v>
      </c>
      <c r="AS179" s="130">
        <v>45696</v>
      </c>
      <c r="AT179" s="119">
        <f t="shared" si="150"/>
        <v>2</v>
      </c>
      <c r="AU179" s="588"/>
      <c r="AV179" s="116">
        <f t="shared" si="206"/>
        <v>45651</v>
      </c>
      <c r="AW179" s="95">
        <f t="shared" si="207"/>
        <v>45651</v>
      </c>
      <c r="AX179" s="128"/>
      <c r="AY179" s="130">
        <v>45696</v>
      </c>
      <c r="AZ179" s="130">
        <v>45696</v>
      </c>
      <c r="BA179" s="119">
        <f t="shared" si="151"/>
        <v>1</v>
      </c>
      <c r="BB179" s="146"/>
      <c r="BC179" s="155">
        <f t="shared" si="208"/>
        <v>45652</v>
      </c>
      <c r="BD179" s="95">
        <f t="shared" si="209"/>
        <v>45653</v>
      </c>
      <c r="BE179" s="95"/>
      <c r="BF179" s="95">
        <v>45697</v>
      </c>
      <c r="BG179" s="95">
        <v>45697</v>
      </c>
      <c r="BH179" s="119">
        <f t="shared" si="152"/>
        <v>1</v>
      </c>
      <c r="BI179" s="588"/>
      <c r="BJ179" s="116">
        <f t="shared" si="244"/>
        <v>45654</v>
      </c>
      <c r="BK179" s="95">
        <f t="shared" si="245"/>
        <v>45661</v>
      </c>
      <c r="BL179" s="95"/>
      <c r="BM179" s="95">
        <v>45697</v>
      </c>
      <c r="BN179" s="95">
        <v>45701</v>
      </c>
      <c r="BO179" s="119">
        <f t="shared" si="153"/>
        <v>5</v>
      </c>
      <c r="BP179" s="588"/>
      <c r="BQ179" s="116">
        <f t="shared" si="246"/>
        <v>45662</v>
      </c>
      <c r="BR179" s="95">
        <f t="shared" si="213"/>
        <v>45663</v>
      </c>
      <c r="BS179" s="95"/>
      <c r="BT179" s="95">
        <v>45702</v>
      </c>
      <c r="BU179" s="95">
        <v>45702</v>
      </c>
      <c r="BV179" s="119">
        <f t="shared" si="171"/>
        <v>1</v>
      </c>
      <c r="BW179" s="119">
        <f t="shared" si="154"/>
        <v>10</v>
      </c>
      <c r="BX179" s="588"/>
      <c r="BY179" s="116">
        <f t="shared" si="247"/>
        <v>45665</v>
      </c>
      <c r="BZ179" s="95">
        <f t="shared" si="248"/>
        <v>45672</v>
      </c>
      <c r="CA179" s="151"/>
      <c r="CB179" s="95">
        <v>45708</v>
      </c>
      <c r="CC179" s="95">
        <v>45825</v>
      </c>
      <c r="CD179" s="119">
        <f t="shared" si="155"/>
        <v>118</v>
      </c>
      <c r="CE179" s="588"/>
      <c r="CF179" s="116">
        <f t="shared" si="251"/>
        <v>45665</v>
      </c>
      <c r="CG179" s="95">
        <f t="shared" si="251"/>
        <v>45672</v>
      </c>
      <c r="CH179" s="95"/>
      <c r="CI179" s="95">
        <v>45714</v>
      </c>
      <c r="CJ179" s="95">
        <v>45714</v>
      </c>
      <c r="CK179" s="119">
        <f t="shared" si="156"/>
        <v>1</v>
      </c>
      <c r="CL179" s="119"/>
      <c r="CM179" s="119"/>
      <c r="CN179" s="588"/>
      <c r="CO179" s="116">
        <f t="shared" si="249"/>
        <v>45658</v>
      </c>
      <c r="CP179" s="95">
        <f t="shared" si="250"/>
        <v>45675</v>
      </c>
      <c r="CQ179" s="128"/>
      <c r="CR179" s="95">
        <v>45694</v>
      </c>
      <c r="CS179" s="95">
        <v>45699</v>
      </c>
      <c r="CT179" s="119">
        <f t="shared" si="157"/>
        <v>6</v>
      </c>
      <c r="CU179" s="588"/>
      <c r="CV179" s="116">
        <v>45320</v>
      </c>
      <c r="CW179" s="95">
        <v>45692</v>
      </c>
      <c r="CX179" s="128"/>
      <c r="CY179" s="127" t="s">
        <v>2142</v>
      </c>
      <c r="CZ179" s="127" t="s">
        <v>2142</v>
      </c>
      <c r="DA179" s="119" t="e">
        <f t="shared" si="158"/>
        <v>#VALUE!</v>
      </c>
      <c r="DB179" s="588"/>
      <c r="DC179" s="116">
        <v>45705</v>
      </c>
      <c r="DD179" s="95">
        <v>45710</v>
      </c>
      <c r="DE179" s="128"/>
      <c r="DF179" s="95">
        <v>45702</v>
      </c>
      <c r="DG179" s="95">
        <v>45718</v>
      </c>
      <c r="DH179" s="119">
        <f t="shared" si="159"/>
        <v>17</v>
      </c>
      <c r="DI179" s="146"/>
      <c r="DJ179" s="156" t="str">
        <f>_xlfn.XLOOKUP(E179,[1]CranePad!$D$4:$D$203,[1]CranePad!$E$4:$E$203,0,0,1)</f>
        <v>Odhav</v>
      </c>
      <c r="DK179" s="155">
        <v>45711</v>
      </c>
      <c r="DL179" s="95">
        <v>45717</v>
      </c>
      <c r="DM179" s="95"/>
      <c r="DN179" s="95">
        <v>45700</v>
      </c>
      <c r="DO179" s="95">
        <v>45716</v>
      </c>
      <c r="DP179" s="119">
        <f t="shared" si="160"/>
        <v>17</v>
      </c>
      <c r="DQ179" s="588"/>
      <c r="DR179" s="123">
        <f t="shared" si="231"/>
        <v>45724</v>
      </c>
      <c r="DS179" s="124">
        <v>45732</v>
      </c>
      <c r="DT179" s="124"/>
      <c r="DU179" s="124">
        <v>45725</v>
      </c>
      <c r="DV179" s="124">
        <v>45770</v>
      </c>
      <c r="DW179" s="119">
        <f t="shared" si="161"/>
        <v>46</v>
      </c>
      <c r="DX179" s="588"/>
      <c r="DY179" s="123">
        <f t="shared" si="220"/>
        <v>45677</v>
      </c>
      <c r="DZ179" s="124">
        <f t="shared" si="221"/>
        <v>45685</v>
      </c>
      <c r="EA179" s="124"/>
      <c r="EB179" s="124">
        <v>45751</v>
      </c>
      <c r="EC179" s="124">
        <v>45762</v>
      </c>
      <c r="ED179" s="119">
        <f t="shared" si="162"/>
        <v>12</v>
      </c>
      <c r="EE179" s="588"/>
      <c r="EF179" s="123">
        <f t="shared" si="222"/>
        <v>45734</v>
      </c>
      <c r="EG179" s="124">
        <f t="shared" si="223"/>
        <v>45739</v>
      </c>
      <c r="EH179" s="124"/>
      <c r="EI179" s="124">
        <v>45775</v>
      </c>
      <c r="EJ179" s="124">
        <v>45782</v>
      </c>
      <c r="EK179" s="119">
        <f t="shared" si="163"/>
        <v>8</v>
      </c>
      <c r="EL179" s="588"/>
      <c r="EM179" s="116">
        <f t="shared" si="224"/>
        <v>45740</v>
      </c>
      <c r="EN179" s="95">
        <f t="shared" si="225"/>
        <v>45743</v>
      </c>
      <c r="EO179" s="95"/>
      <c r="EP179" s="95">
        <v>45783</v>
      </c>
      <c r="EQ179" s="95">
        <v>45784</v>
      </c>
      <c r="ER179" s="119">
        <f t="shared" si="164"/>
        <v>2</v>
      </c>
      <c r="ES179" s="588"/>
      <c r="ET179" s="116">
        <f t="shared" si="226"/>
        <v>45687</v>
      </c>
      <c r="EU179" s="95">
        <f t="shared" si="227"/>
        <v>45689</v>
      </c>
      <c r="EV179" s="95"/>
      <c r="EW179" s="95">
        <v>45763</v>
      </c>
      <c r="EX179" s="95">
        <v>45763</v>
      </c>
      <c r="EY179" s="119">
        <f t="shared" si="165"/>
        <v>1</v>
      </c>
      <c r="EZ179" s="588"/>
      <c r="FA179" s="116">
        <f t="shared" si="228"/>
        <v>45714</v>
      </c>
      <c r="FB179" s="95">
        <f t="shared" si="229"/>
        <v>45721</v>
      </c>
      <c r="FC179" s="95"/>
      <c r="FD179" s="95">
        <v>45734</v>
      </c>
      <c r="FE179" s="95">
        <v>45778</v>
      </c>
      <c r="FF179" s="119">
        <f t="shared" si="166"/>
        <v>45</v>
      </c>
      <c r="FG179" s="588"/>
      <c r="FH179" s="116">
        <v>45721</v>
      </c>
      <c r="FI179" s="95">
        <f t="shared" si="230"/>
        <v>45736</v>
      </c>
      <c r="FJ179" s="95"/>
      <c r="FK179" s="95">
        <v>45716</v>
      </c>
      <c r="FL179" s="95">
        <v>45733</v>
      </c>
      <c r="FM179" s="119">
        <f t="shared" si="167"/>
        <v>18</v>
      </c>
      <c r="FN179" s="146"/>
      <c r="FO179" s="155">
        <f t="shared" si="172"/>
        <v>45721</v>
      </c>
      <c r="FP179" s="95">
        <f t="shared" si="173"/>
        <v>45724</v>
      </c>
      <c r="FQ179" s="128"/>
      <c r="FR179" s="95">
        <v>45778</v>
      </c>
      <c r="FS179" s="95">
        <v>45783</v>
      </c>
      <c r="FT179" s="119">
        <f t="shared" si="168"/>
        <v>6</v>
      </c>
      <c r="FU179" s="588"/>
      <c r="FV179" s="116">
        <f t="shared" si="174"/>
        <v>45743</v>
      </c>
      <c r="FW179" s="95">
        <f t="shared" si="175"/>
        <v>45744</v>
      </c>
      <c r="FX179" s="128"/>
      <c r="FY179" s="95">
        <v>45836</v>
      </c>
      <c r="FZ179" s="95">
        <v>45836</v>
      </c>
      <c r="GA179" s="119">
        <f t="shared" si="169"/>
        <v>1</v>
      </c>
      <c r="GB179" s="588"/>
      <c r="GC179" s="436"/>
      <c r="GD179" s="122"/>
      <c r="GE179" s="572">
        <v>45717</v>
      </c>
    </row>
    <row r="180" spans="1:187" ht="16.5" customHeight="1" x14ac:dyDescent="0.25">
      <c r="A180" s="564" t="s">
        <v>407</v>
      </c>
      <c r="B180" s="73">
        <f t="shared" si="170"/>
        <v>176</v>
      </c>
      <c r="C180" s="72" t="s">
        <v>35</v>
      </c>
      <c r="D180" s="75" t="s">
        <v>1980</v>
      </c>
      <c r="E180" s="73" t="s">
        <v>2006</v>
      </c>
      <c r="F180" s="565" t="s">
        <v>2160</v>
      </c>
      <c r="G180" s="167" t="s">
        <v>522</v>
      </c>
      <c r="H180" s="566" t="str">
        <f>VLOOKUP('200WTG PH-II'!E180,'[1]Stone Column Progress'!$C$6:$D$205,2,0)</f>
        <v>Sarita infra</v>
      </c>
      <c r="I180" s="574" t="s">
        <v>390</v>
      </c>
      <c r="J180" s="568">
        <v>546278</v>
      </c>
      <c r="K180" s="569">
        <v>2665308</v>
      </c>
      <c r="L180" s="116">
        <v>45426</v>
      </c>
      <c r="M180" s="95">
        <v>45429</v>
      </c>
      <c r="N180" s="128"/>
      <c r="O180" s="95">
        <v>45426</v>
      </c>
      <c r="P180" s="95">
        <v>45429</v>
      </c>
      <c r="Q180" s="588"/>
      <c r="R180" s="118">
        <f>VLOOKUP(E180,'[1]Stone Column Progress'!$C$6:$K$205,6,0)</f>
        <v>199</v>
      </c>
      <c r="S180" s="73">
        <f>VLOOKUP(E180,'[1]Stone Column Progress'!$C$6:$K$205,8,0)</f>
        <v>199</v>
      </c>
      <c r="T180" s="95">
        <v>45627</v>
      </c>
      <c r="U180" s="95">
        <v>45634</v>
      </c>
      <c r="V180" s="117"/>
      <c r="W180" s="95">
        <v>45626</v>
      </c>
      <c r="X180" s="95">
        <v>45637</v>
      </c>
      <c r="Y180" s="119">
        <f t="shared" si="148"/>
        <v>12</v>
      </c>
      <c r="Z180" s="146"/>
      <c r="AA180" s="122"/>
      <c r="AB180" s="95"/>
      <c r="AC180" s="129"/>
      <c r="AD180" s="128"/>
      <c r="AE180" s="129"/>
      <c r="AF180" s="129"/>
      <c r="AG180" s="588"/>
      <c r="AH180" s="116">
        <v>45645</v>
      </c>
      <c r="AI180" s="127">
        <f t="shared" si="242"/>
        <v>45646</v>
      </c>
      <c r="AJ180" s="117"/>
      <c r="AK180" s="95">
        <v>45664</v>
      </c>
      <c r="AL180" s="95">
        <v>45670</v>
      </c>
      <c r="AM180" s="119">
        <f t="shared" si="149"/>
        <v>7</v>
      </c>
      <c r="AN180" s="588"/>
      <c r="AO180" s="158">
        <f t="shared" si="204"/>
        <v>45647</v>
      </c>
      <c r="AP180" s="130">
        <f t="shared" si="243"/>
        <v>45648</v>
      </c>
      <c r="AQ180" s="130"/>
      <c r="AR180" s="130">
        <v>45676</v>
      </c>
      <c r="AS180" s="130">
        <v>45679</v>
      </c>
      <c r="AT180" s="119">
        <f t="shared" si="150"/>
        <v>4</v>
      </c>
      <c r="AU180" s="588"/>
      <c r="AV180" s="116">
        <f t="shared" si="206"/>
        <v>45649</v>
      </c>
      <c r="AW180" s="95">
        <f t="shared" si="207"/>
        <v>45649</v>
      </c>
      <c r="AX180" s="128"/>
      <c r="AY180" s="130">
        <v>45679</v>
      </c>
      <c r="AZ180" s="130">
        <v>45679</v>
      </c>
      <c r="BA180" s="119">
        <f t="shared" si="151"/>
        <v>1</v>
      </c>
      <c r="BB180" s="146"/>
      <c r="BC180" s="155">
        <f t="shared" si="208"/>
        <v>45650</v>
      </c>
      <c r="BD180" s="95">
        <f t="shared" si="209"/>
        <v>45651</v>
      </c>
      <c r="BE180" s="95"/>
      <c r="BF180" s="95">
        <v>45682</v>
      </c>
      <c r="BG180" s="95">
        <v>45682</v>
      </c>
      <c r="BH180" s="119">
        <f t="shared" si="152"/>
        <v>1</v>
      </c>
      <c r="BI180" s="588"/>
      <c r="BJ180" s="116">
        <f t="shared" si="244"/>
        <v>45652</v>
      </c>
      <c r="BK180" s="95">
        <f t="shared" si="245"/>
        <v>45659</v>
      </c>
      <c r="BL180" s="95"/>
      <c r="BM180" s="95">
        <v>45683</v>
      </c>
      <c r="BN180" s="95">
        <v>45690</v>
      </c>
      <c r="BO180" s="119">
        <f t="shared" si="153"/>
        <v>8</v>
      </c>
      <c r="BP180" s="588"/>
      <c r="BQ180" s="116">
        <f t="shared" si="246"/>
        <v>45660</v>
      </c>
      <c r="BR180" s="95">
        <f t="shared" si="213"/>
        <v>45661</v>
      </c>
      <c r="BS180" s="95"/>
      <c r="BT180" s="95">
        <v>45691</v>
      </c>
      <c r="BU180" s="95">
        <v>45692</v>
      </c>
      <c r="BV180" s="119">
        <f t="shared" si="171"/>
        <v>2</v>
      </c>
      <c r="BW180" s="119">
        <f t="shared" si="154"/>
        <v>29</v>
      </c>
      <c r="BX180" s="588"/>
      <c r="BY180" s="116">
        <f t="shared" si="247"/>
        <v>45663</v>
      </c>
      <c r="BZ180" s="95">
        <f t="shared" si="248"/>
        <v>45670</v>
      </c>
      <c r="CA180" s="151"/>
      <c r="CB180" s="95">
        <v>45706</v>
      </c>
      <c r="CC180" s="95">
        <v>45776</v>
      </c>
      <c r="CD180" s="119">
        <f t="shared" si="155"/>
        <v>71</v>
      </c>
      <c r="CE180" s="588"/>
      <c r="CF180" s="116">
        <f t="shared" si="251"/>
        <v>45663</v>
      </c>
      <c r="CG180" s="95">
        <f t="shared" si="251"/>
        <v>45670</v>
      </c>
      <c r="CH180" s="95"/>
      <c r="CI180" s="95">
        <v>45697</v>
      </c>
      <c r="CJ180" s="95">
        <v>45697</v>
      </c>
      <c r="CK180" s="119">
        <f t="shared" si="156"/>
        <v>1</v>
      </c>
      <c r="CL180" s="119"/>
      <c r="CM180" s="119"/>
      <c r="CN180" s="588"/>
      <c r="CO180" s="116">
        <f t="shared" si="249"/>
        <v>45656</v>
      </c>
      <c r="CP180" s="95">
        <f t="shared" si="250"/>
        <v>45673</v>
      </c>
      <c r="CQ180" s="128"/>
      <c r="CR180" s="95">
        <v>45690</v>
      </c>
      <c r="CS180" s="95">
        <v>45699</v>
      </c>
      <c r="CT180" s="119">
        <f t="shared" si="157"/>
        <v>10</v>
      </c>
      <c r="CU180" s="588"/>
      <c r="CV180" s="116">
        <v>45685</v>
      </c>
      <c r="CW180" s="95">
        <v>45691</v>
      </c>
      <c r="CX180" s="128"/>
      <c r="CY180" s="95">
        <v>45695</v>
      </c>
      <c r="CZ180" s="95">
        <v>45706</v>
      </c>
      <c r="DA180" s="119">
        <f t="shared" si="158"/>
        <v>12</v>
      </c>
      <c r="DB180" s="588"/>
      <c r="DC180" s="116">
        <v>45704</v>
      </c>
      <c r="DD180" s="95">
        <v>45709</v>
      </c>
      <c r="DE180" s="128"/>
      <c r="DF180" s="95">
        <v>45706</v>
      </c>
      <c r="DG180" s="95">
        <v>45726</v>
      </c>
      <c r="DH180" s="119">
        <f t="shared" si="159"/>
        <v>21</v>
      </c>
      <c r="DI180" s="146"/>
      <c r="DJ180" s="156" t="str">
        <f>_xlfn.XLOOKUP(E180,[1]CranePad!$D$4:$D$203,[1]CranePad!$E$4:$E$203,0,0,1)</f>
        <v>Odhav</v>
      </c>
      <c r="DK180" s="155">
        <v>45710</v>
      </c>
      <c r="DL180" s="95">
        <v>45716</v>
      </c>
      <c r="DM180" s="95"/>
      <c r="DN180" s="95">
        <v>45706</v>
      </c>
      <c r="DO180" s="95">
        <v>45715</v>
      </c>
      <c r="DP180" s="119">
        <f t="shared" si="160"/>
        <v>10</v>
      </c>
      <c r="DQ180" s="588"/>
      <c r="DR180" s="123">
        <f t="shared" si="231"/>
        <v>45723</v>
      </c>
      <c r="DS180" s="124">
        <v>45731</v>
      </c>
      <c r="DT180" s="124"/>
      <c r="DU180" s="124">
        <v>45735</v>
      </c>
      <c r="DV180" s="124">
        <v>45748</v>
      </c>
      <c r="DW180" s="119">
        <f t="shared" si="161"/>
        <v>14</v>
      </c>
      <c r="DX180" s="588"/>
      <c r="DY180" s="123">
        <f t="shared" si="220"/>
        <v>45675</v>
      </c>
      <c r="DZ180" s="124">
        <f t="shared" si="221"/>
        <v>45683</v>
      </c>
      <c r="EA180" s="124"/>
      <c r="EB180" s="124">
        <v>45757</v>
      </c>
      <c r="EC180" s="124">
        <v>45764</v>
      </c>
      <c r="ED180" s="119">
        <f t="shared" si="162"/>
        <v>8</v>
      </c>
      <c r="EE180" s="588"/>
      <c r="EF180" s="123">
        <f t="shared" si="222"/>
        <v>45733</v>
      </c>
      <c r="EG180" s="124">
        <f t="shared" si="223"/>
        <v>45738</v>
      </c>
      <c r="EH180" s="124"/>
      <c r="EI180" s="124">
        <v>45751</v>
      </c>
      <c r="EJ180" s="124">
        <v>45773</v>
      </c>
      <c r="EK180" s="119">
        <f t="shared" si="163"/>
        <v>23</v>
      </c>
      <c r="EL180" s="588"/>
      <c r="EM180" s="116">
        <f t="shared" si="224"/>
        <v>45739</v>
      </c>
      <c r="EN180" s="95">
        <f t="shared" si="225"/>
        <v>45742</v>
      </c>
      <c r="EO180" s="95"/>
      <c r="EP180" s="95">
        <v>45774</v>
      </c>
      <c r="EQ180" s="95">
        <v>45777</v>
      </c>
      <c r="ER180" s="119">
        <f t="shared" si="164"/>
        <v>4</v>
      </c>
      <c r="ES180" s="588"/>
      <c r="ET180" s="116">
        <f t="shared" si="226"/>
        <v>45685</v>
      </c>
      <c r="EU180" s="95">
        <f t="shared" si="227"/>
        <v>45687</v>
      </c>
      <c r="EV180" s="95"/>
      <c r="EW180" s="95">
        <v>45775</v>
      </c>
      <c r="EX180" s="95">
        <v>45775</v>
      </c>
      <c r="EY180" s="119">
        <f t="shared" si="165"/>
        <v>1</v>
      </c>
      <c r="EZ180" s="588"/>
      <c r="FA180" s="116">
        <f t="shared" si="228"/>
        <v>45713</v>
      </c>
      <c r="FB180" s="95">
        <f t="shared" si="229"/>
        <v>45720</v>
      </c>
      <c r="FC180" s="95"/>
      <c r="FD180" s="95">
        <v>45738</v>
      </c>
      <c r="FE180" s="95">
        <v>45769</v>
      </c>
      <c r="FF180" s="119">
        <f t="shared" si="166"/>
        <v>32</v>
      </c>
      <c r="FG180" s="588"/>
      <c r="FH180" s="116">
        <v>45721</v>
      </c>
      <c r="FI180" s="95">
        <f t="shared" si="230"/>
        <v>45736</v>
      </c>
      <c r="FJ180" s="95"/>
      <c r="FK180" s="95">
        <v>45716</v>
      </c>
      <c r="FL180" s="95">
        <v>45733</v>
      </c>
      <c r="FM180" s="119">
        <f t="shared" si="167"/>
        <v>18</v>
      </c>
      <c r="FN180" s="146"/>
      <c r="FO180" s="155">
        <f t="shared" si="172"/>
        <v>45720</v>
      </c>
      <c r="FP180" s="95">
        <f t="shared" si="173"/>
        <v>45723</v>
      </c>
      <c r="FQ180" s="128"/>
      <c r="FR180" s="95">
        <v>45778</v>
      </c>
      <c r="FS180" s="95">
        <v>45807</v>
      </c>
      <c r="FT180" s="119">
        <f t="shared" si="168"/>
        <v>30</v>
      </c>
      <c r="FU180" s="588"/>
      <c r="FV180" s="116">
        <f t="shared" si="174"/>
        <v>45742</v>
      </c>
      <c r="FW180" s="95">
        <f t="shared" si="175"/>
        <v>45743</v>
      </c>
      <c r="FX180" s="128"/>
      <c r="FY180" s="95">
        <v>45836</v>
      </c>
      <c r="FZ180" s="95">
        <v>45836</v>
      </c>
      <c r="GA180" s="119">
        <f t="shared" si="169"/>
        <v>1</v>
      </c>
      <c r="GB180" s="588"/>
      <c r="GC180" s="436"/>
      <c r="GD180" s="122"/>
      <c r="GE180" s="572">
        <v>45717</v>
      </c>
    </row>
    <row r="181" spans="1:187" ht="16.5" customHeight="1" x14ac:dyDescent="0.25">
      <c r="A181" s="564" t="s">
        <v>2266</v>
      </c>
      <c r="B181" s="73">
        <f t="shared" si="170"/>
        <v>177</v>
      </c>
      <c r="C181" s="72" t="s">
        <v>35</v>
      </c>
      <c r="D181" s="75" t="s">
        <v>1980</v>
      </c>
      <c r="E181" s="73" t="s">
        <v>2007</v>
      </c>
      <c r="F181" s="565" t="s">
        <v>2160</v>
      </c>
      <c r="G181" s="167" t="s">
        <v>2208</v>
      </c>
      <c r="H181" s="566" t="str">
        <f>VLOOKUP('200WTG PH-II'!E181,'[1]Stone Column Progress'!$C$6:$D$205,2,0)</f>
        <v>Sarita infra</v>
      </c>
      <c r="I181" s="574" t="s">
        <v>390</v>
      </c>
      <c r="J181" s="568">
        <v>546921</v>
      </c>
      <c r="K181" s="569">
        <v>2666030</v>
      </c>
      <c r="L181" s="116">
        <v>45435</v>
      </c>
      <c r="M181" s="95">
        <v>45464</v>
      </c>
      <c r="N181" s="128"/>
      <c r="O181" s="95">
        <v>45435</v>
      </c>
      <c r="P181" s="95">
        <v>45464</v>
      </c>
      <c r="Q181" s="588"/>
      <c r="R181" s="118">
        <f>VLOOKUP(E181,'[1]Stone Column Progress'!$C$6:$K$205,6,0)</f>
        <v>199</v>
      </c>
      <c r="S181" s="73">
        <f>VLOOKUP(E181,'[1]Stone Column Progress'!$C$6:$K$205,8,0)</f>
        <v>199</v>
      </c>
      <c r="T181" s="95">
        <v>45626</v>
      </c>
      <c r="U181" s="95">
        <v>45633</v>
      </c>
      <c r="V181" s="117"/>
      <c r="W181" s="95">
        <v>45607</v>
      </c>
      <c r="X181" s="95">
        <v>45617</v>
      </c>
      <c r="Y181" s="119">
        <f t="shared" si="148"/>
        <v>11</v>
      </c>
      <c r="Z181" s="146"/>
      <c r="AA181" s="122"/>
      <c r="AB181" s="95"/>
      <c r="AC181" s="129"/>
      <c r="AD181" s="128"/>
      <c r="AE181" s="129"/>
      <c r="AF181" s="129"/>
      <c r="AG181" s="588"/>
      <c r="AH181" s="116">
        <v>45643</v>
      </c>
      <c r="AI181" s="95">
        <f t="shared" si="242"/>
        <v>45644</v>
      </c>
      <c r="AJ181" s="117"/>
      <c r="AK181" s="95">
        <v>45636</v>
      </c>
      <c r="AL181" s="95">
        <v>45638</v>
      </c>
      <c r="AM181" s="119">
        <f t="shared" si="149"/>
        <v>3</v>
      </c>
      <c r="AN181" s="588"/>
      <c r="AO181" s="158">
        <f t="shared" si="204"/>
        <v>45645</v>
      </c>
      <c r="AP181" s="130">
        <f t="shared" si="243"/>
        <v>45646</v>
      </c>
      <c r="AQ181" s="130"/>
      <c r="AR181" s="130">
        <v>45640</v>
      </c>
      <c r="AS181" s="130">
        <v>45647</v>
      </c>
      <c r="AT181" s="119">
        <f t="shared" si="150"/>
        <v>8</v>
      </c>
      <c r="AU181" s="588"/>
      <c r="AV181" s="116">
        <f t="shared" si="206"/>
        <v>45647</v>
      </c>
      <c r="AW181" s="95">
        <f t="shared" si="207"/>
        <v>45647</v>
      </c>
      <c r="AX181" s="128"/>
      <c r="AY181" s="130">
        <v>45647</v>
      </c>
      <c r="AZ181" s="130">
        <v>45648</v>
      </c>
      <c r="BA181" s="119">
        <f t="shared" si="151"/>
        <v>2</v>
      </c>
      <c r="BB181" s="146"/>
      <c r="BC181" s="155">
        <f t="shared" si="208"/>
        <v>45648</v>
      </c>
      <c r="BD181" s="95">
        <f t="shared" si="209"/>
        <v>45649</v>
      </c>
      <c r="BE181" s="95"/>
      <c r="BF181" s="95">
        <v>45653</v>
      </c>
      <c r="BG181" s="95">
        <v>45656</v>
      </c>
      <c r="BH181" s="119">
        <f t="shared" si="152"/>
        <v>4</v>
      </c>
      <c r="BI181" s="588"/>
      <c r="BJ181" s="116">
        <f t="shared" si="244"/>
        <v>45650</v>
      </c>
      <c r="BK181" s="95">
        <f t="shared" si="245"/>
        <v>45657</v>
      </c>
      <c r="BL181" s="95"/>
      <c r="BM181" s="95">
        <v>45659</v>
      </c>
      <c r="BN181" s="95">
        <v>45679</v>
      </c>
      <c r="BO181" s="119">
        <f t="shared" si="153"/>
        <v>21</v>
      </c>
      <c r="BP181" s="588"/>
      <c r="BQ181" s="116">
        <f t="shared" si="246"/>
        <v>45658</v>
      </c>
      <c r="BR181" s="95">
        <f t="shared" si="213"/>
        <v>45659</v>
      </c>
      <c r="BS181" s="95"/>
      <c r="BT181" s="95">
        <v>45680</v>
      </c>
      <c r="BU181" s="95">
        <v>45681</v>
      </c>
      <c r="BV181" s="119">
        <f t="shared" si="171"/>
        <v>2</v>
      </c>
      <c r="BW181" s="119">
        <f t="shared" si="154"/>
        <v>46</v>
      </c>
      <c r="BX181" s="588"/>
      <c r="BY181" s="116">
        <f t="shared" si="247"/>
        <v>45661</v>
      </c>
      <c r="BZ181" s="95">
        <f t="shared" si="248"/>
        <v>45668</v>
      </c>
      <c r="CA181" s="151"/>
      <c r="CB181" s="95">
        <v>45701</v>
      </c>
      <c r="CC181" s="95">
        <v>45753</v>
      </c>
      <c r="CD181" s="119">
        <f t="shared" si="155"/>
        <v>53</v>
      </c>
      <c r="CE181" s="588"/>
      <c r="CF181" s="116">
        <f t="shared" si="251"/>
        <v>45661</v>
      </c>
      <c r="CG181" s="95">
        <f t="shared" si="251"/>
        <v>45668</v>
      </c>
      <c r="CH181" s="95"/>
      <c r="CI181" s="95">
        <v>45696</v>
      </c>
      <c r="CJ181" s="95">
        <v>45696</v>
      </c>
      <c r="CK181" s="119">
        <f t="shared" si="156"/>
        <v>1</v>
      </c>
      <c r="CL181" s="119"/>
      <c r="CM181" s="119"/>
      <c r="CN181" s="588"/>
      <c r="CO181" s="116">
        <f t="shared" si="249"/>
        <v>45654</v>
      </c>
      <c r="CP181" s="95">
        <f t="shared" si="250"/>
        <v>45671</v>
      </c>
      <c r="CQ181" s="128"/>
      <c r="CR181" s="95">
        <v>45659</v>
      </c>
      <c r="CS181" s="95">
        <v>45732</v>
      </c>
      <c r="CT181" s="119">
        <f t="shared" si="157"/>
        <v>74</v>
      </c>
      <c r="CU181" s="588"/>
      <c r="CV181" s="116">
        <v>45685</v>
      </c>
      <c r="CW181" s="95">
        <v>45691</v>
      </c>
      <c r="CX181" s="128"/>
      <c r="CY181" s="127" t="s">
        <v>2142</v>
      </c>
      <c r="CZ181" s="127" t="s">
        <v>2142</v>
      </c>
      <c r="DA181" s="119" t="e">
        <f t="shared" si="158"/>
        <v>#VALUE!</v>
      </c>
      <c r="DB181" s="588"/>
      <c r="DC181" s="116">
        <v>45704</v>
      </c>
      <c r="DD181" s="95">
        <v>45709</v>
      </c>
      <c r="DE181" s="128"/>
      <c r="DF181" s="95">
        <v>45690</v>
      </c>
      <c r="DG181" s="95">
        <v>45706</v>
      </c>
      <c r="DH181" s="119">
        <f t="shared" si="159"/>
        <v>17</v>
      </c>
      <c r="DI181" s="146"/>
      <c r="DJ181" s="156" t="str">
        <f>_xlfn.XLOOKUP(E181,[1]CranePad!$D$4:$D$203,[1]CranePad!$E$4:$E$203,0,0,1)</f>
        <v>Odhav</v>
      </c>
      <c r="DK181" s="155">
        <v>45710</v>
      </c>
      <c r="DL181" s="95">
        <v>45716</v>
      </c>
      <c r="DM181" s="95"/>
      <c r="DN181" s="95">
        <v>45679</v>
      </c>
      <c r="DO181" s="95">
        <v>45703</v>
      </c>
      <c r="DP181" s="119">
        <f t="shared" si="160"/>
        <v>25</v>
      </c>
      <c r="DQ181" s="588"/>
      <c r="DR181" s="123">
        <f t="shared" si="231"/>
        <v>45723</v>
      </c>
      <c r="DS181" s="124">
        <v>45731</v>
      </c>
      <c r="DT181" s="124"/>
      <c r="DU181" s="124">
        <v>45707</v>
      </c>
      <c r="DV181" s="124">
        <v>45719</v>
      </c>
      <c r="DW181" s="119">
        <f t="shared" si="161"/>
        <v>13</v>
      </c>
      <c r="DX181" s="588"/>
      <c r="DY181" s="123">
        <f t="shared" si="220"/>
        <v>45673</v>
      </c>
      <c r="DZ181" s="124">
        <f t="shared" si="221"/>
        <v>45681</v>
      </c>
      <c r="EA181" s="124"/>
      <c r="EB181" s="124">
        <v>45744</v>
      </c>
      <c r="EC181" s="124">
        <v>45758</v>
      </c>
      <c r="ED181" s="119">
        <f t="shared" si="162"/>
        <v>15</v>
      </c>
      <c r="EE181" s="588"/>
      <c r="EF181" s="123">
        <f t="shared" si="222"/>
        <v>45733</v>
      </c>
      <c r="EG181" s="124">
        <f t="shared" si="223"/>
        <v>45738</v>
      </c>
      <c r="EH181" s="124"/>
      <c r="EI181" s="124">
        <v>45747</v>
      </c>
      <c r="EJ181" s="124">
        <v>45752</v>
      </c>
      <c r="EK181" s="119">
        <f t="shared" si="163"/>
        <v>6</v>
      </c>
      <c r="EL181" s="588"/>
      <c r="EM181" s="116">
        <f t="shared" si="224"/>
        <v>45739</v>
      </c>
      <c r="EN181" s="95">
        <f t="shared" si="225"/>
        <v>45742</v>
      </c>
      <c r="EO181" s="95"/>
      <c r="EP181" s="95">
        <v>45753</v>
      </c>
      <c r="EQ181" s="95">
        <v>45759</v>
      </c>
      <c r="ER181" s="119">
        <f t="shared" si="164"/>
        <v>7</v>
      </c>
      <c r="ES181" s="579" t="s">
        <v>2283</v>
      </c>
      <c r="ET181" s="116">
        <f t="shared" si="226"/>
        <v>45683</v>
      </c>
      <c r="EU181" s="95">
        <f t="shared" si="227"/>
        <v>45685</v>
      </c>
      <c r="EV181" s="95"/>
      <c r="EW181" s="95">
        <v>45771</v>
      </c>
      <c r="EX181" s="95">
        <v>45771</v>
      </c>
      <c r="EY181" s="119">
        <f t="shared" si="165"/>
        <v>1</v>
      </c>
      <c r="EZ181" s="588"/>
      <c r="FA181" s="116">
        <f t="shared" si="228"/>
        <v>45713</v>
      </c>
      <c r="FB181" s="95">
        <f t="shared" si="229"/>
        <v>45720</v>
      </c>
      <c r="FC181" s="95"/>
      <c r="FD181" s="95">
        <v>45740</v>
      </c>
      <c r="FE181" s="95">
        <v>45762</v>
      </c>
      <c r="FF181" s="119">
        <f t="shared" si="166"/>
        <v>23</v>
      </c>
      <c r="FG181" s="588"/>
      <c r="FH181" s="116">
        <v>45721</v>
      </c>
      <c r="FI181" s="95">
        <f t="shared" si="230"/>
        <v>45736</v>
      </c>
      <c r="FJ181" s="95"/>
      <c r="FK181" s="95">
        <v>45716</v>
      </c>
      <c r="FL181" s="95">
        <v>45733</v>
      </c>
      <c r="FM181" s="119">
        <f t="shared" si="167"/>
        <v>18</v>
      </c>
      <c r="FN181" s="146"/>
      <c r="FO181" s="155">
        <f t="shared" si="172"/>
        <v>45720</v>
      </c>
      <c r="FP181" s="95">
        <f t="shared" si="173"/>
        <v>45723</v>
      </c>
      <c r="FQ181" s="128"/>
      <c r="FR181" s="95">
        <v>45778</v>
      </c>
      <c r="FS181" s="95">
        <v>45785</v>
      </c>
      <c r="FT181" s="119">
        <f t="shared" si="168"/>
        <v>8</v>
      </c>
      <c r="FU181" s="588"/>
      <c r="FV181" s="116">
        <f t="shared" si="174"/>
        <v>45742</v>
      </c>
      <c r="FW181" s="95">
        <f t="shared" si="175"/>
        <v>45743</v>
      </c>
      <c r="FX181" s="128"/>
      <c r="FY181" s="95">
        <v>45813</v>
      </c>
      <c r="FZ181" s="95">
        <v>45813</v>
      </c>
      <c r="GA181" s="119">
        <f t="shared" si="169"/>
        <v>1</v>
      </c>
      <c r="GB181" s="588"/>
      <c r="GC181" s="436"/>
      <c r="GD181" s="122"/>
      <c r="GE181" s="572">
        <v>45717</v>
      </c>
    </row>
    <row r="182" spans="1:187" ht="16.5" customHeight="1" x14ac:dyDescent="0.25">
      <c r="A182" s="564" t="s">
        <v>2266</v>
      </c>
      <c r="B182" s="73">
        <f t="shared" si="170"/>
        <v>178</v>
      </c>
      <c r="C182" s="72" t="s">
        <v>35</v>
      </c>
      <c r="D182" s="75" t="s">
        <v>1980</v>
      </c>
      <c r="E182" s="73" t="s">
        <v>2008</v>
      </c>
      <c r="F182" s="565" t="s">
        <v>2160</v>
      </c>
      <c r="G182" s="167" t="s">
        <v>2208</v>
      </c>
      <c r="H182" s="566" t="str">
        <f>VLOOKUP('200WTG PH-II'!E182,'[1]Stone Column Progress'!$C$6:$D$205,2,0)</f>
        <v>Sarita infra</v>
      </c>
      <c r="I182" s="574" t="s">
        <v>390</v>
      </c>
      <c r="J182" s="568">
        <v>547112</v>
      </c>
      <c r="K182" s="569">
        <v>2665044</v>
      </c>
      <c r="L182" s="116">
        <v>45427</v>
      </c>
      <c r="M182" s="95">
        <v>45430</v>
      </c>
      <c r="N182" s="128"/>
      <c r="O182" s="95">
        <v>45427</v>
      </c>
      <c r="P182" s="95">
        <v>45430</v>
      </c>
      <c r="Q182" s="588"/>
      <c r="R182" s="118">
        <f>VLOOKUP(E182,'[1]Stone Column Progress'!$C$6:$K$205,6,0)</f>
        <v>253</v>
      </c>
      <c r="S182" s="73">
        <f>VLOOKUP(E182,'[1]Stone Column Progress'!$C$6:$K$205,8,0)</f>
        <v>253</v>
      </c>
      <c r="T182" s="95">
        <v>45625</v>
      </c>
      <c r="U182" s="95">
        <v>45631</v>
      </c>
      <c r="V182" s="117"/>
      <c r="W182" s="95">
        <v>45618</v>
      </c>
      <c r="X182" s="95">
        <v>45624</v>
      </c>
      <c r="Y182" s="119">
        <f t="shared" si="148"/>
        <v>7</v>
      </c>
      <c r="Z182" s="146"/>
      <c r="AA182" s="122"/>
      <c r="AB182" s="95"/>
      <c r="AC182" s="129"/>
      <c r="AD182" s="128"/>
      <c r="AE182" s="129"/>
      <c r="AF182" s="129"/>
      <c r="AG182" s="588"/>
      <c r="AH182" s="116">
        <v>45641</v>
      </c>
      <c r="AI182" s="95">
        <f t="shared" si="242"/>
        <v>45642</v>
      </c>
      <c r="AJ182" s="117"/>
      <c r="AK182" s="95">
        <v>45649</v>
      </c>
      <c r="AL182" s="95">
        <v>45653</v>
      </c>
      <c r="AM182" s="119">
        <f t="shared" si="149"/>
        <v>5</v>
      </c>
      <c r="AN182" s="588"/>
      <c r="AO182" s="158">
        <f t="shared" si="204"/>
        <v>45643</v>
      </c>
      <c r="AP182" s="130">
        <f t="shared" si="243"/>
        <v>45644</v>
      </c>
      <c r="AQ182" s="130"/>
      <c r="AR182" s="130">
        <v>45653</v>
      </c>
      <c r="AS182" s="130">
        <v>45654</v>
      </c>
      <c r="AT182" s="119">
        <f t="shared" si="150"/>
        <v>2</v>
      </c>
      <c r="AU182" s="588"/>
      <c r="AV182" s="116">
        <f t="shared" si="206"/>
        <v>45645</v>
      </c>
      <c r="AW182" s="95">
        <f t="shared" si="207"/>
        <v>45645</v>
      </c>
      <c r="AX182" s="128"/>
      <c r="AY182" s="130">
        <v>45662</v>
      </c>
      <c r="AZ182" s="130">
        <v>45662</v>
      </c>
      <c r="BA182" s="119">
        <f t="shared" si="151"/>
        <v>1</v>
      </c>
      <c r="BB182" s="146"/>
      <c r="BC182" s="155">
        <f t="shared" si="208"/>
        <v>45646</v>
      </c>
      <c r="BD182" s="95">
        <f t="shared" si="209"/>
        <v>45647</v>
      </c>
      <c r="BE182" s="95"/>
      <c r="BF182" s="95">
        <v>45678</v>
      </c>
      <c r="BG182" s="95">
        <v>45678</v>
      </c>
      <c r="BH182" s="119">
        <f t="shared" si="152"/>
        <v>1</v>
      </c>
      <c r="BI182" s="588"/>
      <c r="BJ182" s="116">
        <f t="shared" si="244"/>
        <v>45648</v>
      </c>
      <c r="BK182" s="95">
        <f t="shared" si="245"/>
        <v>45655</v>
      </c>
      <c r="BL182" s="95"/>
      <c r="BM182" s="95">
        <v>45681</v>
      </c>
      <c r="BN182" s="95">
        <v>45697</v>
      </c>
      <c r="BO182" s="119">
        <f>IF(ISBLANK(BN182),"",BN182-BM182+1)</f>
        <v>17</v>
      </c>
      <c r="BP182" s="588"/>
      <c r="BQ182" s="116">
        <f t="shared" si="246"/>
        <v>45656</v>
      </c>
      <c r="BR182" s="95">
        <f t="shared" si="213"/>
        <v>45657</v>
      </c>
      <c r="BS182" s="95"/>
      <c r="BT182" s="95">
        <v>45697</v>
      </c>
      <c r="BU182" s="95">
        <v>45698</v>
      </c>
      <c r="BV182" s="119">
        <f t="shared" si="171"/>
        <v>2</v>
      </c>
      <c r="BW182" s="119">
        <f t="shared" si="154"/>
        <v>50</v>
      </c>
      <c r="BX182" s="588"/>
      <c r="BY182" s="116">
        <f t="shared" si="247"/>
        <v>45659</v>
      </c>
      <c r="BZ182" s="95">
        <f t="shared" si="248"/>
        <v>45666</v>
      </c>
      <c r="CA182" s="151"/>
      <c r="CB182" s="95">
        <v>45703</v>
      </c>
      <c r="CC182" s="95">
        <v>45767</v>
      </c>
      <c r="CD182" s="119">
        <f t="shared" si="155"/>
        <v>65</v>
      </c>
      <c r="CE182" s="588"/>
      <c r="CF182" s="116">
        <f t="shared" si="251"/>
        <v>45659</v>
      </c>
      <c r="CG182" s="95">
        <f t="shared" si="251"/>
        <v>45666</v>
      </c>
      <c r="CH182" s="95"/>
      <c r="CI182" s="95">
        <v>45713</v>
      </c>
      <c r="CJ182" s="95">
        <v>45713</v>
      </c>
      <c r="CK182" s="119">
        <f t="shared" si="156"/>
        <v>1</v>
      </c>
      <c r="CL182" s="119"/>
      <c r="CM182" s="119"/>
      <c r="CN182" s="588"/>
      <c r="CO182" s="116">
        <f t="shared" si="249"/>
        <v>45652</v>
      </c>
      <c r="CP182" s="95">
        <f t="shared" si="250"/>
        <v>45669</v>
      </c>
      <c r="CQ182" s="128"/>
      <c r="CR182" s="95">
        <v>45659</v>
      </c>
      <c r="CS182" s="95">
        <v>45727</v>
      </c>
      <c r="CT182" s="119">
        <f t="shared" si="157"/>
        <v>69</v>
      </c>
      <c r="CU182" s="588"/>
      <c r="CV182" s="116">
        <v>45684</v>
      </c>
      <c r="CW182" s="95">
        <v>45690</v>
      </c>
      <c r="CX182" s="128"/>
      <c r="CY182" s="95" t="s">
        <v>2142</v>
      </c>
      <c r="CZ182" s="95" t="s">
        <v>2142</v>
      </c>
      <c r="DA182" s="119" t="e">
        <f t="shared" si="158"/>
        <v>#VALUE!</v>
      </c>
      <c r="DB182" s="588"/>
      <c r="DC182" s="116">
        <v>45703</v>
      </c>
      <c r="DD182" s="95">
        <v>45708</v>
      </c>
      <c r="DE182" s="128"/>
      <c r="DF182" s="95">
        <v>45690</v>
      </c>
      <c r="DG182" s="95">
        <v>45702</v>
      </c>
      <c r="DH182" s="119">
        <f t="shared" si="159"/>
        <v>13</v>
      </c>
      <c r="DI182" s="146"/>
      <c r="DJ182" s="156" t="str">
        <f>_xlfn.XLOOKUP(E182,[1]CranePad!$D$4:$D$203,[1]CranePad!$E$4:$E$203,0,0,1)</f>
        <v>Odhav</v>
      </c>
      <c r="DK182" s="155">
        <v>45709</v>
      </c>
      <c r="DL182" s="95">
        <v>45715</v>
      </c>
      <c r="DM182" s="95"/>
      <c r="DN182" s="95">
        <v>45690</v>
      </c>
      <c r="DO182" s="95">
        <v>45705</v>
      </c>
      <c r="DP182" s="119">
        <f t="shared" si="160"/>
        <v>16</v>
      </c>
      <c r="DQ182" s="588"/>
      <c r="DR182" s="123">
        <f t="shared" si="231"/>
        <v>45722</v>
      </c>
      <c r="DS182" s="124">
        <v>45730</v>
      </c>
      <c r="DT182" s="124"/>
      <c r="DU182" s="124">
        <v>45721</v>
      </c>
      <c r="DV182" s="124">
        <v>45733</v>
      </c>
      <c r="DW182" s="119">
        <f t="shared" si="161"/>
        <v>13</v>
      </c>
      <c r="DX182" s="588"/>
      <c r="DY182" s="123">
        <f t="shared" si="220"/>
        <v>45671</v>
      </c>
      <c r="DZ182" s="124">
        <f t="shared" si="221"/>
        <v>45679</v>
      </c>
      <c r="EA182" s="124"/>
      <c r="EB182" s="124">
        <v>45739</v>
      </c>
      <c r="EC182" s="124">
        <v>45748</v>
      </c>
      <c r="ED182" s="119">
        <f t="shared" si="162"/>
        <v>10</v>
      </c>
      <c r="EE182" s="588"/>
      <c r="EF182" s="123">
        <f t="shared" si="222"/>
        <v>45732</v>
      </c>
      <c r="EG182" s="124">
        <f t="shared" si="223"/>
        <v>45737</v>
      </c>
      <c r="EH182" s="124"/>
      <c r="EI182" s="124">
        <v>45750</v>
      </c>
      <c r="EJ182" s="124">
        <v>45760</v>
      </c>
      <c r="EK182" s="119">
        <f t="shared" si="163"/>
        <v>11</v>
      </c>
      <c r="EL182" s="588"/>
      <c r="EM182" s="116">
        <f t="shared" si="224"/>
        <v>45738</v>
      </c>
      <c r="EN182" s="95">
        <f t="shared" si="225"/>
        <v>45741</v>
      </c>
      <c r="EO182" s="95"/>
      <c r="EP182" s="95">
        <v>45760</v>
      </c>
      <c r="EQ182" s="95">
        <v>45762</v>
      </c>
      <c r="ER182" s="119">
        <f t="shared" si="164"/>
        <v>3</v>
      </c>
      <c r="ES182" s="588"/>
      <c r="ET182" s="116">
        <f t="shared" si="226"/>
        <v>45681</v>
      </c>
      <c r="EU182" s="95">
        <f t="shared" si="227"/>
        <v>45683</v>
      </c>
      <c r="EV182" s="95"/>
      <c r="EW182" s="95">
        <v>45774</v>
      </c>
      <c r="EX182" s="95">
        <v>45774</v>
      </c>
      <c r="EY182" s="119">
        <f t="shared" si="165"/>
        <v>1</v>
      </c>
      <c r="EZ182" s="588"/>
      <c r="FA182" s="116">
        <f t="shared" si="228"/>
        <v>45712</v>
      </c>
      <c r="FB182" s="95">
        <f t="shared" si="229"/>
        <v>45719</v>
      </c>
      <c r="FC182" s="95"/>
      <c r="FD182" s="95">
        <v>45714</v>
      </c>
      <c r="FE182" s="95">
        <v>45767</v>
      </c>
      <c r="FF182" s="119">
        <f t="shared" si="166"/>
        <v>54</v>
      </c>
      <c r="FG182" s="588"/>
      <c r="FH182" s="116">
        <v>45721</v>
      </c>
      <c r="FI182" s="95">
        <f t="shared" si="230"/>
        <v>45736</v>
      </c>
      <c r="FJ182" s="95"/>
      <c r="FK182" s="95">
        <v>45716</v>
      </c>
      <c r="FL182" s="95">
        <v>45733</v>
      </c>
      <c r="FM182" s="119">
        <f>IF(ISBLANK(FL182),"",FL182-FK182+1)</f>
        <v>18</v>
      </c>
      <c r="FN182" s="146"/>
      <c r="FO182" s="155">
        <f t="shared" si="172"/>
        <v>45719</v>
      </c>
      <c r="FP182" s="95">
        <f t="shared" si="173"/>
        <v>45722</v>
      </c>
      <c r="FQ182" s="128"/>
      <c r="FR182" s="95">
        <v>45778</v>
      </c>
      <c r="FS182" s="95">
        <v>45783</v>
      </c>
      <c r="FT182" s="119">
        <f t="shared" si="168"/>
        <v>6</v>
      </c>
      <c r="FU182" s="588"/>
      <c r="FV182" s="116">
        <f t="shared" si="174"/>
        <v>45741</v>
      </c>
      <c r="FW182" s="95">
        <f t="shared" si="175"/>
        <v>45742</v>
      </c>
      <c r="FX182" s="128"/>
      <c r="FY182" s="95">
        <v>45813</v>
      </c>
      <c r="FZ182" s="95">
        <v>45813</v>
      </c>
      <c r="GA182" s="119">
        <f t="shared" si="169"/>
        <v>1</v>
      </c>
      <c r="GB182" s="588"/>
      <c r="GC182" s="436"/>
      <c r="GD182" s="122"/>
      <c r="GE182" s="572">
        <v>45717</v>
      </c>
    </row>
    <row r="183" spans="1:187" ht="16.5" customHeight="1" x14ac:dyDescent="0.25">
      <c r="A183" s="564" t="s">
        <v>407</v>
      </c>
      <c r="B183" s="73">
        <f t="shared" si="170"/>
        <v>179</v>
      </c>
      <c r="C183" s="72" t="s">
        <v>35</v>
      </c>
      <c r="D183" s="75" t="s">
        <v>1980</v>
      </c>
      <c r="E183" s="73" t="s">
        <v>2010</v>
      </c>
      <c r="F183" s="565" t="s">
        <v>2160</v>
      </c>
      <c r="G183" s="167" t="s">
        <v>2208</v>
      </c>
      <c r="H183" s="566" t="str">
        <f>VLOOKUP('200WTG PH-II'!E183,'[1]Stone Column Progress'!$C$6:$D$205,2,0)</f>
        <v>Sarita infra</v>
      </c>
      <c r="I183" s="574" t="s">
        <v>390</v>
      </c>
      <c r="J183" s="568">
        <v>547763</v>
      </c>
      <c r="K183" s="569">
        <v>2665726</v>
      </c>
      <c r="L183" s="116">
        <v>45434</v>
      </c>
      <c r="M183" s="95">
        <v>45452</v>
      </c>
      <c r="N183" s="128"/>
      <c r="O183" s="95">
        <v>45434</v>
      </c>
      <c r="P183" s="95">
        <v>45452</v>
      </c>
      <c r="Q183" s="588"/>
      <c r="R183" s="118">
        <f>VLOOKUP(E183,'[1]Stone Column Progress'!$C$6:$K$205,6,0)</f>
        <v>199</v>
      </c>
      <c r="S183" s="73">
        <f>VLOOKUP(E183,'[1]Stone Column Progress'!$C$6:$K$205,8,0)</f>
        <v>199</v>
      </c>
      <c r="T183" s="95">
        <v>45623</v>
      </c>
      <c r="U183" s="95">
        <v>45628</v>
      </c>
      <c r="V183" s="117"/>
      <c r="W183" s="95">
        <v>45600</v>
      </c>
      <c r="X183" s="95">
        <v>45606</v>
      </c>
      <c r="Y183" s="119">
        <f t="shared" si="148"/>
        <v>7</v>
      </c>
      <c r="Z183" s="146"/>
      <c r="AA183" s="155" t="s">
        <v>389</v>
      </c>
      <c r="AB183" s="95">
        <v>45636</v>
      </c>
      <c r="AC183" s="95">
        <v>45651</v>
      </c>
      <c r="AD183" s="95"/>
      <c r="AE183" s="95">
        <v>45703</v>
      </c>
      <c r="AF183" s="95">
        <v>45715</v>
      </c>
      <c r="AG183" s="588"/>
      <c r="AH183" s="116">
        <v>45639</v>
      </c>
      <c r="AI183" s="127">
        <f t="shared" si="242"/>
        <v>45640</v>
      </c>
      <c r="AJ183" s="117"/>
      <c r="AK183" s="95">
        <v>45719</v>
      </c>
      <c r="AL183" s="95">
        <v>45722</v>
      </c>
      <c r="AM183" s="119">
        <f t="shared" si="149"/>
        <v>4</v>
      </c>
      <c r="AN183" s="588"/>
      <c r="AO183" s="158">
        <f t="shared" si="204"/>
        <v>45641</v>
      </c>
      <c r="AP183" s="130">
        <f t="shared" si="243"/>
        <v>45642</v>
      </c>
      <c r="AQ183" s="130"/>
      <c r="AR183" s="130">
        <v>45723</v>
      </c>
      <c r="AS183" s="130">
        <v>45723</v>
      </c>
      <c r="AT183" s="119">
        <f t="shared" si="150"/>
        <v>1</v>
      </c>
      <c r="AU183" s="588"/>
      <c r="AV183" s="116">
        <f t="shared" si="206"/>
        <v>45643</v>
      </c>
      <c r="AW183" s="95">
        <f t="shared" si="207"/>
        <v>45643</v>
      </c>
      <c r="AX183" s="128"/>
      <c r="AY183" s="130">
        <v>45724</v>
      </c>
      <c r="AZ183" s="130">
        <v>45724</v>
      </c>
      <c r="BA183" s="119">
        <f t="shared" si="151"/>
        <v>1</v>
      </c>
      <c r="BB183" s="146"/>
      <c r="BC183" s="155">
        <f t="shared" si="208"/>
        <v>45644</v>
      </c>
      <c r="BD183" s="95">
        <f t="shared" si="209"/>
        <v>45645</v>
      </c>
      <c r="BE183" s="95"/>
      <c r="BF183" s="95">
        <v>45726</v>
      </c>
      <c r="BG183" s="95">
        <v>45726</v>
      </c>
      <c r="BH183" s="119">
        <f t="shared" si="152"/>
        <v>1</v>
      </c>
      <c r="BI183" s="588"/>
      <c r="BJ183" s="116">
        <f t="shared" si="244"/>
        <v>45646</v>
      </c>
      <c r="BK183" s="95">
        <f t="shared" si="245"/>
        <v>45653</v>
      </c>
      <c r="BL183" s="95"/>
      <c r="BM183" s="95">
        <v>45727</v>
      </c>
      <c r="BN183" s="95">
        <v>45733</v>
      </c>
      <c r="BO183" s="119">
        <f t="shared" si="153"/>
        <v>7</v>
      </c>
      <c r="BP183" s="588"/>
      <c r="BQ183" s="116">
        <f t="shared" si="246"/>
        <v>45654</v>
      </c>
      <c r="BR183" s="95">
        <f t="shared" si="213"/>
        <v>45655</v>
      </c>
      <c r="BS183" s="95"/>
      <c r="BT183" s="95">
        <v>45733</v>
      </c>
      <c r="BU183" s="95">
        <v>45734</v>
      </c>
      <c r="BV183" s="119">
        <f t="shared" si="171"/>
        <v>2</v>
      </c>
      <c r="BW183" s="119">
        <f t="shared" si="154"/>
        <v>16</v>
      </c>
      <c r="BX183" s="588"/>
      <c r="BY183" s="116">
        <f t="shared" si="247"/>
        <v>45657</v>
      </c>
      <c r="BZ183" s="95">
        <f t="shared" si="248"/>
        <v>45664</v>
      </c>
      <c r="CA183" s="151"/>
      <c r="CB183" s="95">
        <v>45741</v>
      </c>
      <c r="CC183" s="95">
        <v>45755</v>
      </c>
      <c r="CD183" s="119">
        <f t="shared" si="155"/>
        <v>15</v>
      </c>
      <c r="CE183" s="588"/>
      <c r="CF183" s="116">
        <f t="shared" si="251"/>
        <v>45657</v>
      </c>
      <c r="CG183" s="95">
        <f t="shared" si="251"/>
        <v>45664</v>
      </c>
      <c r="CH183" s="95"/>
      <c r="CI183" s="95">
        <v>45738</v>
      </c>
      <c r="CJ183" s="95">
        <v>45738</v>
      </c>
      <c r="CK183" s="119">
        <f t="shared" si="156"/>
        <v>1</v>
      </c>
      <c r="CL183" s="119"/>
      <c r="CM183" s="119"/>
      <c r="CN183" s="588"/>
      <c r="CO183" s="116">
        <f t="shared" si="249"/>
        <v>45650</v>
      </c>
      <c r="CP183" s="95">
        <f t="shared" si="250"/>
        <v>45667</v>
      </c>
      <c r="CQ183" s="128"/>
      <c r="CR183" s="95">
        <v>45724</v>
      </c>
      <c r="CS183" s="95">
        <v>45739</v>
      </c>
      <c r="CT183" s="119">
        <f t="shared" si="157"/>
        <v>16</v>
      </c>
      <c r="CU183" s="588"/>
      <c r="CV183" s="116">
        <v>45684</v>
      </c>
      <c r="CW183" s="95">
        <v>45690</v>
      </c>
      <c r="CX183" s="128"/>
      <c r="CY183" s="127" t="s">
        <v>2142</v>
      </c>
      <c r="CZ183" s="127" t="s">
        <v>2142</v>
      </c>
      <c r="DA183" s="119" t="e">
        <f t="shared" si="158"/>
        <v>#VALUE!</v>
      </c>
      <c r="DB183" s="588"/>
      <c r="DC183" s="116">
        <v>45703</v>
      </c>
      <c r="DD183" s="95">
        <v>45708</v>
      </c>
      <c r="DE183" s="128"/>
      <c r="DF183" s="95">
        <v>45699</v>
      </c>
      <c r="DG183" s="95">
        <v>45707</v>
      </c>
      <c r="DH183" s="119">
        <f t="shared" si="159"/>
        <v>9</v>
      </c>
      <c r="DI183" s="146"/>
      <c r="DJ183" s="156" t="str">
        <f>_xlfn.XLOOKUP(E183,[1]CranePad!$D$4:$D$203,[1]CranePad!$E$4:$E$203,0,0,1)</f>
        <v>Odhav</v>
      </c>
      <c r="DK183" s="155">
        <v>45709</v>
      </c>
      <c r="DL183" s="95">
        <v>45715</v>
      </c>
      <c r="DM183" s="95"/>
      <c r="DN183" s="95">
        <v>45700</v>
      </c>
      <c r="DO183" s="95">
        <v>45707</v>
      </c>
      <c r="DP183" s="119">
        <f t="shared" si="160"/>
        <v>8</v>
      </c>
      <c r="DQ183" s="588"/>
      <c r="DR183" s="123">
        <f t="shared" si="231"/>
        <v>45722</v>
      </c>
      <c r="DS183" s="124">
        <v>45730</v>
      </c>
      <c r="DT183" s="124"/>
      <c r="DU183" s="124">
        <v>45770</v>
      </c>
      <c r="DV183" s="124">
        <v>45792</v>
      </c>
      <c r="DW183" s="119">
        <f t="shared" si="161"/>
        <v>23</v>
      </c>
      <c r="DX183" s="588"/>
      <c r="DY183" s="123">
        <f t="shared" si="220"/>
        <v>45669</v>
      </c>
      <c r="DZ183" s="124">
        <f t="shared" si="221"/>
        <v>45677</v>
      </c>
      <c r="EA183" s="124"/>
      <c r="EB183" s="124">
        <v>45744</v>
      </c>
      <c r="EC183" s="124">
        <v>45750</v>
      </c>
      <c r="ED183" s="119">
        <f t="shared" si="162"/>
        <v>7</v>
      </c>
      <c r="EE183" s="588"/>
      <c r="EF183" s="123">
        <f t="shared" si="222"/>
        <v>45732</v>
      </c>
      <c r="EG183" s="124">
        <f t="shared" si="223"/>
        <v>45737</v>
      </c>
      <c r="EH183" s="124"/>
      <c r="EI183" s="124">
        <v>45795</v>
      </c>
      <c r="EJ183" s="124">
        <v>45805</v>
      </c>
      <c r="EK183" s="119">
        <f t="shared" si="163"/>
        <v>11</v>
      </c>
      <c r="EL183" s="588"/>
      <c r="EM183" s="116">
        <f t="shared" si="224"/>
        <v>45738</v>
      </c>
      <c r="EN183" s="95">
        <f t="shared" si="225"/>
        <v>45741</v>
      </c>
      <c r="EO183" s="95"/>
      <c r="EP183" s="95">
        <v>45806</v>
      </c>
      <c r="EQ183" s="95">
        <v>45806</v>
      </c>
      <c r="ER183" s="119">
        <f t="shared" si="164"/>
        <v>1</v>
      </c>
      <c r="ES183" s="588"/>
      <c r="ET183" s="116">
        <f t="shared" si="226"/>
        <v>45679</v>
      </c>
      <c r="EU183" s="95">
        <f t="shared" si="227"/>
        <v>45681</v>
      </c>
      <c r="EV183" s="95"/>
      <c r="EW183" s="95">
        <v>45771</v>
      </c>
      <c r="EX183" s="95">
        <v>45771</v>
      </c>
      <c r="EY183" s="119">
        <f t="shared" si="165"/>
        <v>1</v>
      </c>
      <c r="EZ183" s="588"/>
      <c r="FA183" s="116">
        <f t="shared" si="228"/>
        <v>45712</v>
      </c>
      <c r="FB183" s="95">
        <f t="shared" si="229"/>
        <v>45719</v>
      </c>
      <c r="FC183" s="95"/>
      <c r="FD183" s="95">
        <v>45739</v>
      </c>
      <c r="FE183" s="95">
        <v>45777</v>
      </c>
      <c r="FF183" s="119">
        <f t="shared" si="166"/>
        <v>39</v>
      </c>
      <c r="FG183" s="588"/>
      <c r="FH183" s="116">
        <v>45721</v>
      </c>
      <c r="FI183" s="95">
        <f t="shared" si="230"/>
        <v>45736</v>
      </c>
      <c r="FJ183" s="95"/>
      <c r="FK183" s="95">
        <v>45716</v>
      </c>
      <c r="FL183" s="95">
        <v>45733</v>
      </c>
      <c r="FM183" s="119">
        <f>IF(ISBLANK(FL183),"",FL183-FK183+1)</f>
        <v>18</v>
      </c>
      <c r="FN183" s="146"/>
      <c r="FO183" s="155">
        <f t="shared" si="172"/>
        <v>45719</v>
      </c>
      <c r="FP183" s="95">
        <f t="shared" si="173"/>
        <v>45722</v>
      </c>
      <c r="FQ183" s="128"/>
      <c r="FR183" s="95">
        <v>45778</v>
      </c>
      <c r="FS183" s="95">
        <v>45783</v>
      </c>
      <c r="FT183" s="119">
        <f t="shared" si="168"/>
        <v>6</v>
      </c>
      <c r="FU183" s="588"/>
      <c r="FV183" s="116">
        <f t="shared" si="174"/>
        <v>45741</v>
      </c>
      <c r="FW183" s="95">
        <f t="shared" si="175"/>
        <v>45742</v>
      </c>
      <c r="FX183" s="128"/>
      <c r="FY183" s="95">
        <v>45814</v>
      </c>
      <c r="FZ183" s="95">
        <v>45814</v>
      </c>
      <c r="GA183" s="119">
        <f t="shared" si="169"/>
        <v>1</v>
      </c>
      <c r="GB183" s="588"/>
      <c r="GC183" s="436"/>
      <c r="GD183" s="122"/>
      <c r="GE183" s="572">
        <v>45717</v>
      </c>
    </row>
    <row r="184" spans="1:187" ht="16.5" customHeight="1" x14ac:dyDescent="0.25">
      <c r="A184" s="564" t="s">
        <v>512</v>
      </c>
      <c r="B184" s="73">
        <f t="shared" si="170"/>
        <v>180</v>
      </c>
      <c r="C184" s="72" t="s">
        <v>35</v>
      </c>
      <c r="D184" s="75" t="s">
        <v>1980</v>
      </c>
      <c r="E184" s="73" t="s">
        <v>2011</v>
      </c>
      <c r="F184" s="565" t="s">
        <v>2160</v>
      </c>
      <c r="G184" s="167" t="s">
        <v>2208</v>
      </c>
      <c r="H184" s="566" t="str">
        <f>VLOOKUP('200WTG PH-II'!E184,'[1]Stone Column Progress'!$C$6:$D$205,2,0)</f>
        <v>Sarita infra</v>
      </c>
      <c r="I184" s="574" t="s">
        <v>390</v>
      </c>
      <c r="J184" s="568">
        <v>547954</v>
      </c>
      <c r="K184" s="569">
        <v>2664740</v>
      </c>
      <c r="L184" s="116">
        <v>45435</v>
      </c>
      <c r="M184" s="95">
        <v>45452</v>
      </c>
      <c r="N184" s="128"/>
      <c r="O184" s="95">
        <v>45435</v>
      </c>
      <c r="P184" s="95">
        <v>45452</v>
      </c>
      <c r="Q184" s="588"/>
      <c r="R184" s="118">
        <f>VLOOKUP(E184,'[1]Stone Column Progress'!$C$6:$K$205,6,0)</f>
        <v>253</v>
      </c>
      <c r="S184" s="73">
        <f>VLOOKUP(E184,'[1]Stone Column Progress'!$C$6:$K$205,8,0)</f>
        <v>253</v>
      </c>
      <c r="T184" s="95">
        <v>45619</v>
      </c>
      <c r="U184" s="95">
        <v>45626</v>
      </c>
      <c r="V184" s="117"/>
      <c r="W184" s="95">
        <v>45624</v>
      </c>
      <c r="X184" s="95">
        <v>45633</v>
      </c>
      <c r="Y184" s="119">
        <f t="shared" si="148"/>
        <v>10</v>
      </c>
      <c r="Z184" s="146"/>
      <c r="AA184" s="122"/>
      <c r="AB184" s="95"/>
      <c r="AC184" s="129"/>
      <c r="AD184" s="128"/>
      <c r="AE184" s="129"/>
      <c r="AF184" s="129"/>
      <c r="AG184" s="588"/>
      <c r="AH184" s="116">
        <v>45637</v>
      </c>
      <c r="AI184" s="127">
        <f t="shared" si="242"/>
        <v>45638</v>
      </c>
      <c r="AJ184" s="117"/>
      <c r="AK184" s="95">
        <v>45662</v>
      </c>
      <c r="AL184" s="95">
        <v>45666</v>
      </c>
      <c r="AM184" s="119">
        <f t="shared" si="149"/>
        <v>5</v>
      </c>
      <c r="AN184" s="588"/>
      <c r="AO184" s="158">
        <f t="shared" si="204"/>
        <v>45639</v>
      </c>
      <c r="AP184" s="130">
        <f t="shared" si="243"/>
        <v>45640</v>
      </c>
      <c r="AQ184" s="130"/>
      <c r="AR184" s="130">
        <v>45686</v>
      </c>
      <c r="AS184" s="130">
        <v>45691</v>
      </c>
      <c r="AT184" s="119">
        <f t="shared" si="150"/>
        <v>6</v>
      </c>
      <c r="AU184" s="588"/>
      <c r="AV184" s="116">
        <f t="shared" si="206"/>
        <v>45641</v>
      </c>
      <c r="AW184" s="95">
        <f t="shared" si="207"/>
        <v>45641</v>
      </c>
      <c r="AX184" s="128"/>
      <c r="AY184" s="130">
        <v>45695</v>
      </c>
      <c r="AZ184" s="130">
        <v>45695</v>
      </c>
      <c r="BA184" s="119">
        <f t="shared" si="151"/>
        <v>1</v>
      </c>
      <c r="BB184" s="146"/>
      <c r="BC184" s="155">
        <f t="shared" si="208"/>
        <v>45642</v>
      </c>
      <c r="BD184" s="95">
        <f t="shared" si="209"/>
        <v>45643</v>
      </c>
      <c r="BE184" s="95"/>
      <c r="BF184" s="95">
        <v>45703</v>
      </c>
      <c r="BG184" s="95">
        <v>45703</v>
      </c>
      <c r="BH184" s="119">
        <f t="shared" si="152"/>
        <v>1</v>
      </c>
      <c r="BI184" s="588"/>
      <c r="BJ184" s="116">
        <f t="shared" si="244"/>
        <v>45644</v>
      </c>
      <c r="BK184" s="95">
        <f t="shared" si="245"/>
        <v>45651</v>
      </c>
      <c r="BL184" s="95"/>
      <c r="BM184" s="95">
        <v>45704</v>
      </c>
      <c r="BN184" s="95">
        <v>45719</v>
      </c>
      <c r="BO184" s="119">
        <f t="shared" si="153"/>
        <v>16</v>
      </c>
      <c r="BP184" s="588"/>
      <c r="BQ184" s="116">
        <f t="shared" si="246"/>
        <v>45652</v>
      </c>
      <c r="BR184" s="95">
        <f t="shared" si="213"/>
        <v>45653</v>
      </c>
      <c r="BS184" s="95"/>
      <c r="BT184" s="95">
        <v>45721</v>
      </c>
      <c r="BU184" s="95">
        <v>45722</v>
      </c>
      <c r="BV184" s="119">
        <f t="shared" si="171"/>
        <v>2</v>
      </c>
      <c r="BW184" s="119">
        <f t="shared" si="154"/>
        <v>61</v>
      </c>
      <c r="BX184" s="588"/>
      <c r="BY184" s="116">
        <f t="shared" si="247"/>
        <v>45655</v>
      </c>
      <c r="BZ184" s="95">
        <f t="shared" si="248"/>
        <v>45662</v>
      </c>
      <c r="CA184" s="151"/>
      <c r="CB184" s="95">
        <v>45742</v>
      </c>
      <c r="CC184" s="95">
        <v>45842</v>
      </c>
      <c r="CD184" s="119">
        <f t="shared" si="155"/>
        <v>101</v>
      </c>
      <c r="CE184" s="588"/>
      <c r="CF184" s="116">
        <f t="shared" si="251"/>
        <v>45655</v>
      </c>
      <c r="CG184" s="95">
        <f t="shared" si="251"/>
        <v>45662</v>
      </c>
      <c r="CH184" s="95"/>
      <c r="CI184" s="95">
        <v>45737</v>
      </c>
      <c r="CJ184" s="95">
        <v>45737</v>
      </c>
      <c r="CK184" s="119">
        <f t="shared" si="156"/>
        <v>1</v>
      </c>
      <c r="CL184" s="119"/>
      <c r="CM184" s="119"/>
      <c r="CN184" s="588"/>
      <c r="CO184" s="116">
        <f t="shared" si="249"/>
        <v>45648</v>
      </c>
      <c r="CP184" s="95">
        <f t="shared" si="250"/>
        <v>45665</v>
      </c>
      <c r="CQ184" s="128"/>
      <c r="CR184" s="95">
        <v>45738</v>
      </c>
      <c r="CS184" s="95">
        <v>45753</v>
      </c>
      <c r="CT184" s="119">
        <f t="shared" si="157"/>
        <v>16</v>
      </c>
      <c r="CU184" s="588"/>
      <c r="CV184" s="116">
        <v>45683</v>
      </c>
      <c r="CW184" s="95">
        <v>45689</v>
      </c>
      <c r="CX184" s="128"/>
      <c r="CY184" s="95">
        <v>45698</v>
      </c>
      <c r="CZ184" s="95">
        <v>45719</v>
      </c>
      <c r="DA184" s="119">
        <f t="shared" si="158"/>
        <v>22</v>
      </c>
      <c r="DB184" s="588"/>
      <c r="DC184" s="116">
        <v>45702</v>
      </c>
      <c r="DD184" s="95">
        <v>45707</v>
      </c>
      <c r="DE184" s="128"/>
      <c r="DF184" s="95" t="s">
        <v>2142</v>
      </c>
      <c r="DG184" s="95" t="s">
        <v>2142</v>
      </c>
      <c r="DH184" s="119" t="e">
        <f t="shared" si="159"/>
        <v>#VALUE!</v>
      </c>
      <c r="DI184" s="146"/>
      <c r="DJ184" s="156" t="str">
        <f>_xlfn.XLOOKUP(E184,[1]CranePad!$D$4:$D$203,[1]CranePad!$E$4:$E$203,0,0,1)</f>
        <v>Odhav (Reuse)</v>
      </c>
      <c r="DK184" s="155">
        <v>45708</v>
      </c>
      <c r="DL184" s="95">
        <v>45714</v>
      </c>
      <c r="DM184" s="95"/>
      <c r="DN184" s="95">
        <v>45718</v>
      </c>
      <c r="DO184" s="95">
        <v>45734</v>
      </c>
      <c r="DP184" s="119">
        <f t="shared" si="160"/>
        <v>17</v>
      </c>
      <c r="DQ184" s="588"/>
      <c r="DR184" s="123">
        <f t="shared" si="231"/>
        <v>45721</v>
      </c>
      <c r="DS184" s="124">
        <v>45729</v>
      </c>
      <c r="DT184" s="124"/>
      <c r="DU184" s="124">
        <v>45746</v>
      </c>
      <c r="DV184" s="124">
        <v>45768</v>
      </c>
      <c r="DW184" s="119">
        <f t="shared" si="161"/>
        <v>23</v>
      </c>
      <c r="DX184" s="588"/>
      <c r="DY184" s="123">
        <f t="shared" si="220"/>
        <v>45667</v>
      </c>
      <c r="DZ184" s="124">
        <f t="shared" si="221"/>
        <v>45675</v>
      </c>
      <c r="EA184" s="124"/>
      <c r="EB184" s="124">
        <v>45750</v>
      </c>
      <c r="EC184" s="124">
        <v>45768</v>
      </c>
      <c r="ED184" s="119">
        <f t="shared" si="162"/>
        <v>19</v>
      </c>
      <c r="EE184" s="588"/>
      <c r="EF184" s="123">
        <f t="shared" si="222"/>
        <v>45731</v>
      </c>
      <c r="EG184" s="124">
        <f t="shared" si="223"/>
        <v>45736</v>
      </c>
      <c r="EH184" s="124"/>
      <c r="EI184" s="124">
        <v>45768</v>
      </c>
      <c r="EJ184" s="124">
        <v>45775</v>
      </c>
      <c r="EK184" s="119">
        <f t="shared" si="163"/>
        <v>8</v>
      </c>
      <c r="EL184" s="588"/>
      <c r="EM184" s="116">
        <f t="shared" si="224"/>
        <v>45737</v>
      </c>
      <c r="EN184" s="95">
        <f t="shared" si="225"/>
        <v>45740</v>
      </c>
      <c r="EO184" s="95"/>
      <c r="EP184" s="95">
        <v>45776</v>
      </c>
      <c r="EQ184" s="95">
        <v>45777</v>
      </c>
      <c r="ER184" s="119">
        <f t="shared" si="164"/>
        <v>2</v>
      </c>
      <c r="ES184" s="588"/>
      <c r="ET184" s="116">
        <f t="shared" si="226"/>
        <v>45677</v>
      </c>
      <c r="EU184" s="95">
        <f t="shared" si="227"/>
        <v>45679</v>
      </c>
      <c r="EV184" s="95"/>
      <c r="EW184" s="95">
        <v>45769</v>
      </c>
      <c r="EX184" s="95">
        <v>45769</v>
      </c>
      <c r="EY184" s="119">
        <f t="shared" si="165"/>
        <v>1</v>
      </c>
      <c r="EZ184" s="588"/>
      <c r="FA184" s="116">
        <f t="shared" si="228"/>
        <v>45711</v>
      </c>
      <c r="FB184" s="95">
        <f t="shared" si="229"/>
        <v>45718</v>
      </c>
      <c r="FC184" s="95"/>
      <c r="FD184" s="95">
        <v>45713</v>
      </c>
      <c r="FE184" s="95">
        <v>45768</v>
      </c>
      <c r="FF184" s="119">
        <f t="shared" si="166"/>
        <v>56</v>
      </c>
      <c r="FG184" s="588"/>
      <c r="FH184" s="116">
        <v>45721</v>
      </c>
      <c r="FI184" s="95">
        <f t="shared" si="230"/>
        <v>45736</v>
      </c>
      <c r="FJ184" s="95"/>
      <c r="FK184" s="95">
        <v>45716</v>
      </c>
      <c r="FL184" s="95">
        <v>45733</v>
      </c>
      <c r="FM184" s="119">
        <f t="shared" si="167"/>
        <v>18</v>
      </c>
      <c r="FN184" s="146"/>
      <c r="FO184" s="155">
        <f t="shared" si="172"/>
        <v>45718</v>
      </c>
      <c r="FP184" s="95">
        <f t="shared" si="173"/>
        <v>45721</v>
      </c>
      <c r="FQ184" s="128"/>
      <c r="FR184" s="95">
        <v>45778</v>
      </c>
      <c r="FS184" s="95">
        <v>45783</v>
      </c>
      <c r="FT184" s="119">
        <f t="shared" si="168"/>
        <v>6</v>
      </c>
      <c r="FU184" s="588"/>
      <c r="FV184" s="116">
        <f t="shared" si="174"/>
        <v>45740</v>
      </c>
      <c r="FW184" s="95">
        <f t="shared" si="175"/>
        <v>45741</v>
      </c>
      <c r="FX184" s="128"/>
      <c r="FY184" s="95">
        <v>45813</v>
      </c>
      <c r="FZ184" s="95">
        <v>45813</v>
      </c>
      <c r="GA184" s="119">
        <f t="shared" si="169"/>
        <v>1</v>
      </c>
      <c r="GB184" s="588"/>
      <c r="GC184" s="436"/>
      <c r="GD184" s="122"/>
      <c r="GE184" s="572">
        <v>45717</v>
      </c>
    </row>
    <row r="185" spans="1:187" ht="16.5" customHeight="1" x14ac:dyDescent="0.25">
      <c r="A185" s="564" t="s">
        <v>2226</v>
      </c>
      <c r="B185" s="73">
        <f t="shared" si="170"/>
        <v>181</v>
      </c>
      <c r="C185" s="73" t="s">
        <v>31</v>
      </c>
      <c r="D185" s="75" t="s">
        <v>1868</v>
      </c>
      <c r="E185" s="73" t="s">
        <v>2012</v>
      </c>
      <c r="F185" s="565" t="s">
        <v>2160</v>
      </c>
      <c r="G185" s="167" t="s">
        <v>2208</v>
      </c>
      <c r="H185" s="566" t="str">
        <f>VLOOKUP('200WTG PH-II'!E185,'[1]Stone Column Progress'!$C$6:$D$205,2,0)</f>
        <v>Bauer</v>
      </c>
      <c r="I185" s="574" t="s">
        <v>390</v>
      </c>
      <c r="J185" s="568">
        <v>532357</v>
      </c>
      <c r="K185" s="569">
        <v>2676691</v>
      </c>
      <c r="L185" s="116">
        <v>45415</v>
      </c>
      <c r="M185" s="95">
        <v>45428</v>
      </c>
      <c r="N185" s="128"/>
      <c r="O185" s="95">
        <v>45415</v>
      </c>
      <c r="P185" s="95">
        <v>45428</v>
      </c>
      <c r="Q185" s="588"/>
      <c r="R185" s="118">
        <f>VLOOKUP(E185,'[1]Stone Column Progress'!$C$6:$K$205,6,0)</f>
        <v>253</v>
      </c>
      <c r="S185" s="73">
        <f>VLOOKUP(E185,'[1]Stone Column Progress'!$C$6:$K$205,8,0)</f>
        <v>253</v>
      </c>
      <c r="T185" s="95">
        <v>45584</v>
      </c>
      <c r="U185" s="95">
        <v>45593</v>
      </c>
      <c r="V185" s="117"/>
      <c r="W185" s="95">
        <v>45673</v>
      </c>
      <c r="X185" s="95">
        <v>45680</v>
      </c>
      <c r="Y185" s="119">
        <f t="shared" si="148"/>
        <v>8</v>
      </c>
      <c r="Z185" s="146"/>
      <c r="AA185" s="122"/>
      <c r="AB185" s="95"/>
      <c r="AC185" s="129"/>
      <c r="AD185" s="128"/>
      <c r="AE185" s="129"/>
      <c r="AF185" s="129"/>
      <c r="AG185" s="588"/>
      <c r="AH185" s="116">
        <v>45609</v>
      </c>
      <c r="AI185" s="95">
        <v>45609</v>
      </c>
      <c r="AJ185" s="117"/>
      <c r="AK185" s="95">
        <v>45688</v>
      </c>
      <c r="AL185" s="95">
        <v>45693</v>
      </c>
      <c r="AM185" s="119">
        <f t="shared" si="149"/>
        <v>6</v>
      </c>
      <c r="AN185" s="588"/>
      <c r="AO185" s="158">
        <v>45610</v>
      </c>
      <c r="AP185" s="130">
        <v>45610</v>
      </c>
      <c r="AQ185" s="130"/>
      <c r="AR185" s="130">
        <v>45693</v>
      </c>
      <c r="AS185" s="130">
        <v>45696</v>
      </c>
      <c r="AT185" s="119">
        <f t="shared" si="150"/>
        <v>4</v>
      </c>
      <c r="AU185" s="588"/>
      <c r="AV185" s="116">
        <v>45611</v>
      </c>
      <c r="AW185" s="95">
        <v>45611</v>
      </c>
      <c r="AX185" s="128"/>
      <c r="AY185" s="130">
        <v>45696</v>
      </c>
      <c r="AZ185" s="130">
        <v>45696</v>
      </c>
      <c r="BA185" s="119">
        <f t="shared" si="151"/>
        <v>1</v>
      </c>
      <c r="BB185" s="146"/>
      <c r="BC185" s="155">
        <v>45612</v>
      </c>
      <c r="BD185" s="95">
        <v>45613</v>
      </c>
      <c r="BE185" s="95"/>
      <c r="BF185" s="95">
        <v>45700</v>
      </c>
      <c r="BG185" s="95">
        <v>45700</v>
      </c>
      <c r="BH185" s="119">
        <f t="shared" si="152"/>
        <v>1</v>
      </c>
      <c r="BI185" s="588"/>
      <c r="BJ185" s="116">
        <v>45615</v>
      </c>
      <c r="BK185" s="95">
        <v>45624</v>
      </c>
      <c r="BL185" s="95"/>
      <c r="BM185" s="95">
        <v>45700</v>
      </c>
      <c r="BN185" s="95">
        <v>45710</v>
      </c>
      <c r="BO185" s="119">
        <f t="shared" si="153"/>
        <v>11</v>
      </c>
      <c r="BP185" s="588"/>
      <c r="BQ185" s="116">
        <v>45626</v>
      </c>
      <c r="BR185" s="95">
        <v>45627</v>
      </c>
      <c r="BS185" s="95"/>
      <c r="BT185" s="95">
        <v>45714</v>
      </c>
      <c r="BU185" s="95">
        <v>45714</v>
      </c>
      <c r="BV185" s="119">
        <f t="shared" si="171"/>
        <v>1</v>
      </c>
      <c r="BW185" s="119">
        <f t="shared" si="154"/>
        <v>27</v>
      </c>
      <c r="BX185" s="588"/>
      <c r="BY185" s="116">
        <v>45628</v>
      </c>
      <c r="BZ185" s="95">
        <v>45634</v>
      </c>
      <c r="CA185" s="151"/>
      <c r="CB185" s="95">
        <v>45748</v>
      </c>
      <c r="CC185" s="95">
        <v>45808</v>
      </c>
      <c r="CD185" s="119">
        <f t="shared" si="155"/>
        <v>61</v>
      </c>
      <c r="CE185" s="588"/>
      <c r="CF185" s="116">
        <v>45628</v>
      </c>
      <c r="CG185" s="95">
        <v>45634</v>
      </c>
      <c r="CH185" s="95"/>
      <c r="CI185" s="95">
        <v>45724</v>
      </c>
      <c r="CJ185" s="95">
        <v>45724</v>
      </c>
      <c r="CK185" s="119">
        <f t="shared" si="156"/>
        <v>1</v>
      </c>
      <c r="CL185" s="119"/>
      <c r="CM185" s="119"/>
      <c r="CN185" s="588"/>
      <c r="CO185" s="116">
        <v>45622</v>
      </c>
      <c r="CP185" s="95">
        <v>45636</v>
      </c>
      <c r="CQ185" s="128"/>
      <c r="CR185" s="95">
        <v>45696</v>
      </c>
      <c r="CS185" s="95">
        <v>45716</v>
      </c>
      <c r="CT185" s="119">
        <f t="shared" si="157"/>
        <v>21</v>
      </c>
      <c r="CU185" s="588"/>
      <c r="CV185" s="116">
        <v>45627</v>
      </c>
      <c r="CW185" s="95">
        <v>45633</v>
      </c>
      <c r="CX185" s="128"/>
      <c r="CY185" s="95">
        <v>45683</v>
      </c>
      <c r="CZ185" s="95">
        <v>45750</v>
      </c>
      <c r="DA185" s="119">
        <f t="shared" si="158"/>
        <v>68</v>
      </c>
      <c r="DB185" s="588"/>
      <c r="DC185" s="116">
        <v>45627</v>
      </c>
      <c r="DD185" s="95">
        <v>45633</v>
      </c>
      <c r="DE185" s="128"/>
      <c r="DF185" s="129" t="s">
        <v>2142</v>
      </c>
      <c r="DG185" s="129" t="s">
        <v>2142</v>
      </c>
      <c r="DH185" s="119" t="e">
        <f t="shared" si="159"/>
        <v>#VALUE!</v>
      </c>
      <c r="DI185" s="146"/>
      <c r="DJ185" s="156" t="str">
        <f>_xlfn.XLOOKUP(E185,[1]CranePad!$D$4:$D$203,[1]CranePad!$E$4:$E$203,0,0,1)</f>
        <v>Varudi (Reuse)</v>
      </c>
      <c r="DK185" s="155">
        <v>45634</v>
      </c>
      <c r="DL185" s="95">
        <v>45640</v>
      </c>
      <c r="DM185" s="101"/>
      <c r="DN185" s="95">
        <v>45687</v>
      </c>
      <c r="DO185" s="95">
        <v>45754</v>
      </c>
      <c r="DP185" s="119">
        <f t="shared" si="160"/>
        <v>68</v>
      </c>
      <c r="DQ185" s="579" t="s">
        <v>2284</v>
      </c>
      <c r="DR185" s="123">
        <v>45651</v>
      </c>
      <c r="DS185" s="124">
        <v>45656</v>
      </c>
      <c r="DT185" s="124"/>
      <c r="DU185" s="124">
        <v>45755</v>
      </c>
      <c r="DV185" s="124">
        <v>45771</v>
      </c>
      <c r="DW185" s="119">
        <f t="shared" si="161"/>
        <v>17</v>
      </c>
      <c r="DX185" s="588"/>
      <c r="DY185" s="123">
        <v>45647</v>
      </c>
      <c r="DZ185" s="124">
        <v>45653</v>
      </c>
      <c r="EA185" s="124"/>
      <c r="EB185" s="124">
        <v>45723</v>
      </c>
      <c r="EC185" s="124">
        <v>45744</v>
      </c>
      <c r="ED185" s="119">
        <f t="shared" si="162"/>
        <v>22</v>
      </c>
      <c r="EE185" s="588"/>
      <c r="EF185" s="123">
        <v>45659</v>
      </c>
      <c r="EG185" s="124">
        <v>45668</v>
      </c>
      <c r="EH185" s="124"/>
      <c r="EI185" s="124">
        <v>45802</v>
      </c>
      <c r="EJ185" s="124">
        <v>45806</v>
      </c>
      <c r="EK185" s="119">
        <f t="shared" si="163"/>
        <v>5</v>
      </c>
      <c r="EL185" s="588"/>
      <c r="EM185" s="116">
        <v>45670</v>
      </c>
      <c r="EN185" s="95">
        <v>45672</v>
      </c>
      <c r="EO185" s="95"/>
      <c r="EP185" s="95">
        <v>45807</v>
      </c>
      <c r="EQ185" s="95">
        <v>45809</v>
      </c>
      <c r="ER185" s="119">
        <f t="shared" si="164"/>
        <v>3</v>
      </c>
      <c r="ES185" s="588"/>
      <c r="ET185" s="116">
        <v>45659</v>
      </c>
      <c r="EU185" s="95">
        <v>45660</v>
      </c>
      <c r="EV185" s="95"/>
      <c r="EW185" s="95">
        <v>45750</v>
      </c>
      <c r="EX185" s="95">
        <v>45750</v>
      </c>
      <c r="EY185" s="119">
        <f t="shared" si="165"/>
        <v>1</v>
      </c>
      <c r="EZ185" s="588"/>
      <c r="FA185" s="116">
        <v>45640</v>
      </c>
      <c r="FB185" s="95">
        <v>45646</v>
      </c>
      <c r="FC185" s="95"/>
      <c r="FD185" s="95">
        <v>45631</v>
      </c>
      <c r="FE185" s="95">
        <v>45677</v>
      </c>
      <c r="FF185" s="119">
        <f t="shared" si="166"/>
        <v>47</v>
      </c>
      <c r="FG185" s="588"/>
      <c r="FH185" s="116">
        <v>45616</v>
      </c>
      <c r="FI185" s="95">
        <f t="shared" si="230"/>
        <v>45631</v>
      </c>
      <c r="FJ185" s="95"/>
      <c r="FK185" s="95">
        <v>45714</v>
      </c>
      <c r="FL185" s="95">
        <v>45733</v>
      </c>
      <c r="FM185" s="119">
        <f t="shared" si="167"/>
        <v>20</v>
      </c>
      <c r="FN185" s="146"/>
      <c r="FO185" s="155">
        <f t="shared" si="172"/>
        <v>45660</v>
      </c>
      <c r="FP185" s="95">
        <f t="shared" si="173"/>
        <v>45663</v>
      </c>
      <c r="FQ185" s="128"/>
      <c r="FR185" s="95">
        <v>45803</v>
      </c>
      <c r="FS185" s="95">
        <v>45816</v>
      </c>
      <c r="FT185" s="119">
        <f t="shared" si="168"/>
        <v>14</v>
      </c>
      <c r="FU185" s="590"/>
      <c r="FV185" s="116">
        <f t="shared" si="174"/>
        <v>45672</v>
      </c>
      <c r="FW185" s="95">
        <f t="shared" si="175"/>
        <v>45673</v>
      </c>
      <c r="FX185" s="128"/>
      <c r="FY185" s="95">
        <v>45831</v>
      </c>
      <c r="FZ185" s="95">
        <v>45831</v>
      </c>
      <c r="GA185" s="119">
        <f t="shared" si="169"/>
        <v>1</v>
      </c>
      <c r="GB185" s="588"/>
      <c r="GC185" s="436"/>
      <c r="GD185" s="122"/>
      <c r="GE185" s="572">
        <v>45717</v>
      </c>
    </row>
    <row r="186" spans="1:187" ht="16.5" customHeight="1" x14ac:dyDescent="0.25">
      <c r="A186" s="564" t="s">
        <v>2226</v>
      </c>
      <c r="B186" s="73">
        <f t="shared" si="170"/>
        <v>182</v>
      </c>
      <c r="C186" s="73" t="s">
        <v>31</v>
      </c>
      <c r="D186" s="72" t="s">
        <v>206</v>
      </c>
      <c r="E186" s="73" t="s">
        <v>2285</v>
      </c>
      <c r="F186" s="565" t="s">
        <v>2160</v>
      </c>
      <c r="G186" s="167" t="s">
        <v>2216</v>
      </c>
      <c r="H186" s="566" t="str">
        <f>VLOOKUP('200WTG PH-II'!E186,'[1]Stone Column Progress'!$C$6:$D$205,2,0)</f>
        <v>Bauer</v>
      </c>
      <c r="I186" s="574" t="s">
        <v>390</v>
      </c>
      <c r="J186" s="568">
        <v>528834</v>
      </c>
      <c r="K186" s="569">
        <v>2674442</v>
      </c>
      <c r="L186" s="116">
        <v>45434</v>
      </c>
      <c r="M186" s="95">
        <v>45443</v>
      </c>
      <c r="N186" s="128"/>
      <c r="O186" s="95">
        <v>45434</v>
      </c>
      <c r="P186" s="95">
        <v>45443</v>
      </c>
      <c r="Q186" s="588"/>
      <c r="R186" s="118">
        <f>VLOOKUP(E186,'[1]Stone Column Progress'!$C$6:$K$205,6,0)</f>
        <v>253</v>
      </c>
      <c r="S186" s="73">
        <f>VLOOKUP(E186,'[1]Stone Column Progress'!$C$6:$K$205,8,0)</f>
        <v>253</v>
      </c>
      <c r="T186" s="95">
        <v>45585</v>
      </c>
      <c r="U186" s="95">
        <v>45594</v>
      </c>
      <c r="V186" s="117"/>
      <c r="W186" s="95">
        <v>45636</v>
      </c>
      <c r="X186" s="95">
        <v>45644</v>
      </c>
      <c r="Y186" s="119">
        <f t="shared" si="148"/>
        <v>9</v>
      </c>
      <c r="Z186" s="146"/>
      <c r="AA186" s="155" t="s">
        <v>389</v>
      </c>
      <c r="AB186" s="95">
        <v>45601</v>
      </c>
      <c r="AC186" s="95">
        <v>45616</v>
      </c>
      <c r="AD186" s="95"/>
      <c r="AE186" s="95">
        <v>45662</v>
      </c>
      <c r="AF186" s="95">
        <v>45712</v>
      </c>
      <c r="AG186" s="588"/>
      <c r="AH186" s="116">
        <v>45610</v>
      </c>
      <c r="AI186" s="95">
        <v>45610</v>
      </c>
      <c r="AJ186" s="117"/>
      <c r="AK186" s="95">
        <v>45721</v>
      </c>
      <c r="AL186" s="95">
        <v>45722</v>
      </c>
      <c r="AM186" s="119">
        <f t="shared" si="149"/>
        <v>2</v>
      </c>
      <c r="AN186" s="579"/>
      <c r="AO186" s="158">
        <v>45611</v>
      </c>
      <c r="AP186" s="130">
        <v>45611</v>
      </c>
      <c r="AQ186" s="130"/>
      <c r="AR186" s="130">
        <v>45722</v>
      </c>
      <c r="AS186" s="130">
        <v>45724</v>
      </c>
      <c r="AT186" s="119">
        <f t="shared" si="150"/>
        <v>3</v>
      </c>
      <c r="AU186" s="588"/>
      <c r="AV186" s="116">
        <v>45612</v>
      </c>
      <c r="AW186" s="95">
        <v>45612</v>
      </c>
      <c r="AX186" s="128"/>
      <c r="AY186" s="95">
        <v>45725</v>
      </c>
      <c r="AZ186" s="95">
        <v>45725</v>
      </c>
      <c r="BA186" s="119">
        <f t="shared" si="151"/>
        <v>1</v>
      </c>
      <c r="BB186" s="146"/>
      <c r="BC186" s="155">
        <v>45613</v>
      </c>
      <c r="BD186" s="95">
        <v>45614</v>
      </c>
      <c r="BE186" s="95"/>
      <c r="BF186" s="95">
        <v>45731</v>
      </c>
      <c r="BG186" s="95">
        <v>45731</v>
      </c>
      <c r="BH186" s="119">
        <f t="shared" si="152"/>
        <v>1</v>
      </c>
      <c r="BI186" s="588"/>
      <c r="BJ186" s="116">
        <v>45616</v>
      </c>
      <c r="BK186" s="95">
        <v>45625</v>
      </c>
      <c r="BL186" s="95"/>
      <c r="BM186" s="95">
        <v>45731</v>
      </c>
      <c r="BN186" s="95">
        <v>45742</v>
      </c>
      <c r="BO186" s="119">
        <f t="shared" si="153"/>
        <v>12</v>
      </c>
      <c r="BP186" s="588"/>
      <c r="BQ186" s="116">
        <v>45627</v>
      </c>
      <c r="BR186" s="95">
        <v>45628</v>
      </c>
      <c r="BS186" s="95"/>
      <c r="BT186" s="95">
        <v>45743</v>
      </c>
      <c r="BU186" s="95">
        <v>45744</v>
      </c>
      <c r="BV186" s="119">
        <f t="shared" si="171"/>
        <v>2</v>
      </c>
      <c r="BW186" s="119">
        <f t="shared" si="154"/>
        <v>24</v>
      </c>
      <c r="BX186" s="588"/>
      <c r="BY186" s="116">
        <v>45629</v>
      </c>
      <c r="BZ186" s="95">
        <v>45635</v>
      </c>
      <c r="CA186" s="151"/>
      <c r="CB186" s="95">
        <v>45750</v>
      </c>
      <c r="CC186" s="95">
        <v>45783</v>
      </c>
      <c r="CD186" s="119">
        <f t="shared" si="155"/>
        <v>34</v>
      </c>
      <c r="CE186" s="588"/>
      <c r="CF186" s="116">
        <v>45629</v>
      </c>
      <c r="CG186" s="95">
        <v>45635</v>
      </c>
      <c r="CH186" s="95"/>
      <c r="CI186" s="95">
        <v>45750</v>
      </c>
      <c r="CJ186" s="95">
        <v>45750</v>
      </c>
      <c r="CK186" s="119">
        <f t="shared" si="156"/>
        <v>1</v>
      </c>
      <c r="CL186" s="119"/>
      <c r="CM186" s="119"/>
      <c r="CN186" s="588"/>
      <c r="CO186" s="116">
        <v>45623</v>
      </c>
      <c r="CP186" s="95">
        <v>45637</v>
      </c>
      <c r="CQ186" s="128"/>
      <c r="CR186" s="95">
        <v>45738</v>
      </c>
      <c r="CS186" s="95">
        <v>45753</v>
      </c>
      <c r="CT186" s="119">
        <f t="shared" si="157"/>
        <v>16</v>
      </c>
      <c r="CU186" s="588"/>
      <c r="CV186" s="116">
        <v>45628</v>
      </c>
      <c r="CW186" s="95">
        <v>45634</v>
      </c>
      <c r="CX186" s="128"/>
      <c r="CY186" s="95">
        <v>45662</v>
      </c>
      <c r="CZ186" s="95">
        <v>45673</v>
      </c>
      <c r="DA186" s="119">
        <f t="shared" si="158"/>
        <v>12</v>
      </c>
      <c r="DB186" s="588"/>
      <c r="DC186" s="116">
        <v>45628</v>
      </c>
      <c r="DD186" s="95">
        <v>45634</v>
      </c>
      <c r="DE186" s="128"/>
      <c r="DF186" s="95">
        <v>45744</v>
      </c>
      <c r="DG186" s="95">
        <v>45755</v>
      </c>
      <c r="DH186" s="119">
        <f t="shared" si="159"/>
        <v>12</v>
      </c>
      <c r="DI186" s="146"/>
      <c r="DJ186" s="156" t="str">
        <f>_xlfn.XLOOKUP(E186,[1]CranePad!$D$4:$D$203,[1]CranePad!$E$4:$E$203,0,0,1)</f>
        <v>HARSH (Reuse)</v>
      </c>
      <c r="DK186" s="155">
        <v>45635</v>
      </c>
      <c r="DL186" s="95">
        <v>45641</v>
      </c>
      <c r="DM186" s="101"/>
      <c r="DN186" s="95">
        <v>45666</v>
      </c>
      <c r="DO186" s="95">
        <v>45755</v>
      </c>
      <c r="DP186" s="119">
        <f t="shared" si="160"/>
        <v>90</v>
      </c>
      <c r="DQ186" s="588"/>
      <c r="DR186" s="123">
        <v>45652</v>
      </c>
      <c r="DS186" s="124">
        <v>45657</v>
      </c>
      <c r="DT186" s="124"/>
      <c r="DU186" s="124">
        <v>45779</v>
      </c>
      <c r="DV186" s="124">
        <v>45813</v>
      </c>
      <c r="DW186" s="119">
        <f t="shared" si="161"/>
        <v>35</v>
      </c>
      <c r="DX186" s="588"/>
      <c r="DY186" s="123">
        <v>45648</v>
      </c>
      <c r="DZ186" s="124">
        <v>45654</v>
      </c>
      <c r="EA186" s="124"/>
      <c r="EB186" s="124">
        <v>45755</v>
      </c>
      <c r="EC186" s="124">
        <v>45763</v>
      </c>
      <c r="ED186" s="119">
        <f t="shared" si="162"/>
        <v>9</v>
      </c>
      <c r="EE186" s="588"/>
      <c r="EF186" s="123">
        <v>45660</v>
      </c>
      <c r="EG186" s="124">
        <v>45669</v>
      </c>
      <c r="EH186" s="124"/>
      <c r="EI186" s="124">
        <v>45814</v>
      </c>
      <c r="EJ186" s="124">
        <v>45819</v>
      </c>
      <c r="EK186" s="119">
        <f t="shared" si="163"/>
        <v>6</v>
      </c>
      <c r="EL186" s="588"/>
      <c r="EM186" s="116">
        <v>45671</v>
      </c>
      <c r="EN186" s="95">
        <v>45673</v>
      </c>
      <c r="EO186" s="95"/>
      <c r="EP186" s="95">
        <v>45822</v>
      </c>
      <c r="EQ186" s="95">
        <v>45826</v>
      </c>
      <c r="ER186" s="119">
        <f t="shared" si="164"/>
        <v>5</v>
      </c>
      <c r="ES186" s="588"/>
      <c r="ET186" s="116">
        <v>45660</v>
      </c>
      <c r="EU186" s="95">
        <v>45661</v>
      </c>
      <c r="EV186" s="95"/>
      <c r="EW186" s="95">
        <v>45799</v>
      </c>
      <c r="EX186" s="95">
        <v>45799</v>
      </c>
      <c r="EY186" s="119">
        <f t="shared" si="165"/>
        <v>1</v>
      </c>
      <c r="EZ186" s="588"/>
      <c r="FA186" s="116">
        <v>45647</v>
      </c>
      <c r="FB186" s="95">
        <v>45653</v>
      </c>
      <c r="FC186" s="95"/>
      <c r="FD186" s="95">
        <v>45633</v>
      </c>
      <c r="FE186" s="95">
        <v>45679</v>
      </c>
      <c r="FF186" s="119">
        <f t="shared" si="166"/>
        <v>47</v>
      </c>
      <c r="FG186" s="588"/>
      <c r="FH186" s="116">
        <v>45616</v>
      </c>
      <c r="FI186" s="95">
        <f t="shared" si="230"/>
        <v>45631</v>
      </c>
      <c r="FJ186" s="95"/>
      <c r="FK186" s="95">
        <v>45658</v>
      </c>
      <c r="FL186" s="95">
        <v>45694</v>
      </c>
      <c r="FM186" s="119">
        <f t="shared" si="167"/>
        <v>37</v>
      </c>
      <c r="FN186" s="146"/>
      <c r="FO186" s="155">
        <f t="shared" si="172"/>
        <v>45661</v>
      </c>
      <c r="FP186" s="95">
        <f t="shared" si="173"/>
        <v>45664</v>
      </c>
      <c r="FQ186" s="128"/>
      <c r="FR186" s="95">
        <v>45816</v>
      </c>
      <c r="FS186" s="95">
        <v>45824</v>
      </c>
      <c r="FT186" s="119">
        <f t="shared" si="168"/>
        <v>9</v>
      </c>
      <c r="FU186" s="588"/>
      <c r="FV186" s="116">
        <f t="shared" si="174"/>
        <v>45673</v>
      </c>
      <c r="FW186" s="95">
        <f t="shared" si="175"/>
        <v>45674</v>
      </c>
      <c r="FX186" s="128"/>
      <c r="FY186" s="95">
        <v>45832</v>
      </c>
      <c r="FZ186" s="95">
        <v>45832</v>
      </c>
      <c r="GA186" s="119">
        <f t="shared" si="169"/>
        <v>1</v>
      </c>
      <c r="GB186" s="588"/>
      <c r="GC186" s="436"/>
      <c r="GD186" s="122"/>
      <c r="GE186" s="572">
        <v>45717</v>
      </c>
    </row>
    <row r="187" spans="1:187" ht="16.5" customHeight="1" x14ac:dyDescent="0.25">
      <c r="A187" s="564" t="s">
        <v>2226</v>
      </c>
      <c r="B187" s="73">
        <f t="shared" si="170"/>
        <v>183</v>
      </c>
      <c r="C187" s="73" t="s">
        <v>31</v>
      </c>
      <c r="D187" s="72" t="s">
        <v>206</v>
      </c>
      <c r="E187" s="73" t="s">
        <v>2286</v>
      </c>
      <c r="F187" s="565" t="s">
        <v>2160</v>
      </c>
      <c r="G187" s="167" t="s">
        <v>2216</v>
      </c>
      <c r="H187" s="566" t="str">
        <f>VLOOKUP('200WTG PH-II'!E187,'[1]Stone Column Progress'!$C$6:$D$205,2,0)</f>
        <v>Bauer</v>
      </c>
      <c r="I187" s="574" t="s">
        <v>390</v>
      </c>
      <c r="J187" s="568">
        <v>529055</v>
      </c>
      <c r="K187" s="569">
        <v>2673449</v>
      </c>
      <c r="L187" s="116">
        <v>45419</v>
      </c>
      <c r="M187" s="95">
        <v>45430</v>
      </c>
      <c r="N187" s="128"/>
      <c r="O187" s="95">
        <v>45419</v>
      </c>
      <c r="P187" s="95">
        <v>45430</v>
      </c>
      <c r="Q187" s="588"/>
      <c r="R187" s="118">
        <f>VLOOKUP(E187,'[1]Stone Column Progress'!$C$6:$K$205,6,0)</f>
        <v>199</v>
      </c>
      <c r="S187" s="73">
        <f>VLOOKUP(E187,'[1]Stone Column Progress'!$C$6:$K$205,8,0)</f>
        <v>199</v>
      </c>
      <c r="T187" s="95">
        <v>45586</v>
      </c>
      <c r="U187" s="95">
        <v>45595</v>
      </c>
      <c r="V187" s="117"/>
      <c r="W187" s="95">
        <v>45631</v>
      </c>
      <c r="X187" s="95">
        <v>45635</v>
      </c>
      <c r="Y187" s="119">
        <f t="shared" si="148"/>
        <v>5</v>
      </c>
      <c r="Z187" s="146"/>
      <c r="AA187" s="122"/>
      <c r="AB187" s="95"/>
      <c r="AC187" s="129"/>
      <c r="AD187" s="128"/>
      <c r="AE187" s="129"/>
      <c r="AF187" s="129"/>
      <c r="AG187" s="588"/>
      <c r="AH187" s="116">
        <v>45611</v>
      </c>
      <c r="AI187" s="95">
        <v>45611</v>
      </c>
      <c r="AJ187" s="117"/>
      <c r="AK187" s="95">
        <v>45638</v>
      </c>
      <c r="AL187" s="95">
        <v>45641</v>
      </c>
      <c r="AM187" s="119">
        <f t="shared" si="149"/>
        <v>4</v>
      </c>
      <c r="AN187" s="588"/>
      <c r="AO187" s="158">
        <v>45612</v>
      </c>
      <c r="AP187" s="130">
        <v>45612</v>
      </c>
      <c r="AQ187" s="130"/>
      <c r="AR187" s="130">
        <v>45650</v>
      </c>
      <c r="AS187" s="130">
        <v>45652</v>
      </c>
      <c r="AT187" s="119">
        <f t="shared" si="150"/>
        <v>3</v>
      </c>
      <c r="AU187" s="588"/>
      <c r="AV187" s="116">
        <v>45613</v>
      </c>
      <c r="AW187" s="95">
        <v>45613</v>
      </c>
      <c r="AX187" s="128"/>
      <c r="AY187" s="95">
        <v>45655</v>
      </c>
      <c r="AZ187" s="95">
        <v>45655</v>
      </c>
      <c r="BA187" s="119">
        <f t="shared" si="151"/>
        <v>1</v>
      </c>
      <c r="BB187" s="146"/>
      <c r="BC187" s="155">
        <v>45614</v>
      </c>
      <c r="BD187" s="95">
        <v>45615</v>
      </c>
      <c r="BE187" s="95"/>
      <c r="BF187" s="95">
        <v>45667</v>
      </c>
      <c r="BG187" s="95">
        <v>45668</v>
      </c>
      <c r="BH187" s="119">
        <f t="shared" si="152"/>
        <v>2</v>
      </c>
      <c r="BI187" s="588"/>
      <c r="BJ187" s="116">
        <v>45617</v>
      </c>
      <c r="BK187" s="95">
        <v>45626</v>
      </c>
      <c r="BL187" s="95"/>
      <c r="BM187" s="95">
        <v>45668</v>
      </c>
      <c r="BN187" s="95">
        <v>45674</v>
      </c>
      <c r="BO187" s="119">
        <f t="shared" si="153"/>
        <v>7</v>
      </c>
      <c r="BP187" s="588"/>
      <c r="BQ187" s="116">
        <v>45628</v>
      </c>
      <c r="BR187" s="95">
        <v>45629</v>
      </c>
      <c r="BS187" s="95"/>
      <c r="BT187" s="95">
        <v>45677</v>
      </c>
      <c r="BU187" s="95">
        <v>45678</v>
      </c>
      <c r="BV187" s="119">
        <f t="shared" si="171"/>
        <v>2</v>
      </c>
      <c r="BW187" s="119">
        <f t="shared" si="154"/>
        <v>41</v>
      </c>
      <c r="BX187" s="588"/>
      <c r="BY187" s="116">
        <v>45630</v>
      </c>
      <c r="BZ187" s="95">
        <v>45636</v>
      </c>
      <c r="CA187" s="151"/>
      <c r="CB187" s="95">
        <v>45681</v>
      </c>
      <c r="CC187" s="95">
        <v>45771</v>
      </c>
      <c r="CD187" s="119">
        <f t="shared" si="155"/>
        <v>91</v>
      </c>
      <c r="CE187" s="588"/>
      <c r="CF187" s="116">
        <v>45630</v>
      </c>
      <c r="CG187" s="95">
        <v>45636</v>
      </c>
      <c r="CH187" s="95"/>
      <c r="CI187" s="95">
        <v>45682</v>
      </c>
      <c r="CJ187" s="95">
        <v>45682</v>
      </c>
      <c r="CK187" s="119">
        <f t="shared" si="156"/>
        <v>1</v>
      </c>
      <c r="CL187" s="119"/>
      <c r="CM187" s="119"/>
      <c r="CN187" s="588"/>
      <c r="CO187" s="116">
        <v>45624</v>
      </c>
      <c r="CP187" s="95">
        <v>45638</v>
      </c>
      <c r="CQ187" s="128"/>
      <c r="CR187" s="95">
        <v>45701</v>
      </c>
      <c r="CS187" s="95">
        <v>45712</v>
      </c>
      <c r="CT187" s="119">
        <f t="shared" si="157"/>
        <v>12</v>
      </c>
      <c r="CU187" s="588"/>
      <c r="CV187" s="116">
        <v>45629</v>
      </c>
      <c r="CW187" s="95">
        <v>45635</v>
      </c>
      <c r="CX187" s="128"/>
      <c r="CY187" s="95">
        <v>45618</v>
      </c>
      <c r="CZ187" s="95">
        <v>45672</v>
      </c>
      <c r="DA187" s="119">
        <f t="shared" si="158"/>
        <v>55</v>
      </c>
      <c r="DB187" s="588"/>
      <c r="DC187" s="116">
        <v>45629</v>
      </c>
      <c r="DD187" s="95">
        <v>45635</v>
      </c>
      <c r="DE187" s="128"/>
      <c r="DF187" s="95">
        <v>45695</v>
      </c>
      <c r="DG187" s="95">
        <v>45707</v>
      </c>
      <c r="DH187" s="119">
        <f t="shared" si="159"/>
        <v>13</v>
      </c>
      <c r="DI187" s="146"/>
      <c r="DJ187" s="156" t="str">
        <f>_xlfn.XLOOKUP(E187,[1]CranePad!$D$4:$D$203,[1]CranePad!$E$4:$E$203,0,0,1)</f>
        <v>HARSH</v>
      </c>
      <c r="DK187" s="155">
        <v>45636</v>
      </c>
      <c r="DL187" s="95">
        <v>45642</v>
      </c>
      <c r="DM187" s="95"/>
      <c r="DN187" s="95">
        <v>45674</v>
      </c>
      <c r="DO187" s="95">
        <v>45698</v>
      </c>
      <c r="DP187" s="119">
        <f t="shared" si="160"/>
        <v>25</v>
      </c>
      <c r="DQ187" s="588"/>
      <c r="DR187" s="123">
        <v>45653</v>
      </c>
      <c r="DS187" s="124">
        <v>45658</v>
      </c>
      <c r="DT187" s="124"/>
      <c r="DU187" s="124">
        <v>45710</v>
      </c>
      <c r="DV187" s="124">
        <v>45722</v>
      </c>
      <c r="DW187" s="119">
        <f t="shared" si="161"/>
        <v>13</v>
      </c>
      <c r="DX187" s="588"/>
      <c r="DY187" s="123">
        <v>45654</v>
      </c>
      <c r="DZ187" s="124">
        <v>45660</v>
      </c>
      <c r="EA187" s="124"/>
      <c r="EB187" s="124">
        <v>45744</v>
      </c>
      <c r="EC187" s="124">
        <v>45748</v>
      </c>
      <c r="ED187" s="119">
        <f t="shared" si="162"/>
        <v>5</v>
      </c>
      <c r="EE187" s="588"/>
      <c r="EF187" s="123">
        <v>45661</v>
      </c>
      <c r="EG187" s="124">
        <v>45670</v>
      </c>
      <c r="EH187" s="124"/>
      <c r="EI187" s="124">
        <v>45742</v>
      </c>
      <c r="EJ187" s="124">
        <v>45746</v>
      </c>
      <c r="EK187" s="119">
        <f t="shared" si="163"/>
        <v>5</v>
      </c>
      <c r="EL187" s="588"/>
      <c r="EM187" s="116">
        <v>45672</v>
      </c>
      <c r="EN187" s="95">
        <v>45674</v>
      </c>
      <c r="EO187" s="95"/>
      <c r="EP187" s="95">
        <v>45749</v>
      </c>
      <c r="EQ187" s="95">
        <v>45751</v>
      </c>
      <c r="ER187" s="119">
        <f t="shared" si="164"/>
        <v>3</v>
      </c>
      <c r="ES187" s="588"/>
      <c r="ET187" s="116">
        <v>45666</v>
      </c>
      <c r="EU187" s="95">
        <v>45667</v>
      </c>
      <c r="EV187" s="95"/>
      <c r="EW187" s="95">
        <v>45749</v>
      </c>
      <c r="EX187" s="95">
        <v>45749</v>
      </c>
      <c r="EY187" s="119">
        <f t="shared" si="165"/>
        <v>1</v>
      </c>
      <c r="EZ187" s="588"/>
      <c r="FA187" s="116">
        <v>45648</v>
      </c>
      <c r="FB187" s="95">
        <v>45654</v>
      </c>
      <c r="FC187" s="95"/>
      <c r="FD187" s="95">
        <v>45639</v>
      </c>
      <c r="FE187" s="95">
        <v>45713</v>
      </c>
      <c r="FF187" s="119">
        <f t="shared" si="166"/>
        <v>75</v>
      </c>
      <c r="FG187" s="588"/>
      <c r="FH187" s="116">
        <v>45660</v>
      </c>
      <c r="FI187" s="95">
        <f t="shared" si="230"/>
        <v>45675</v>
      </c>
      <c r="FJ187" s="95"/>
      <c r="FK187" s="95">
        <v>45658</v>
      </c>
      <c r="FL187" s="95">
        <v>45694</v>
      </c>
      <c r="FM187" s="119">
        <f t="shared" si="167"/>
        <v>37</v>
      </c>
      <c r="FN187" s="146"/>
      <c r="FO187" s="155">
        <f t="shared" si="172"/>
        <v>45667</v>
      </c>
      <c r="FP187" s="95">
        <f t="shared" si="173"/>
        <v>45670</v>
      </c>
      <c r="FQ187" s="128"/>
      <c r="FR187" s="95">
        <v>45751</v>
      </c>
      <c r="FS187" s="95">
        <v>45762</v>
      </c>
      <c r="FT187" s="119">
        <f t="shared" si="168"/>
        <v>12</v>
      </c>
      <c r="FU187" s="588"/>
      <c r="FV187" s="116">
        <f t="shared" si="174"/>
        <v>45675</v>
      </c>
      <c r="FW187" s="95">
        <f t="shared" si="175"/>
        <v>45676</v>
      </c>
      <c r="FX187" s="128"/>
      <c r="FY187" s="95">
        <v>45764</v>
      </c>
      <c r="FZ187" s="95">
        <v>45764</v>
      </c>
      <c r="GA187" s="119">
        <f t="shared" si="169"/>
        <v>1</v>
      </c>
      <c r="GB187" s="588"/>
      <c r="GC187" s="436"/>
      <c r="GD187" s="122"/>
      <c r="GE187" s="572">
        <v>45717</v>
      </c>
    </row>
    <row r="188" spans="1:187" ht="16.5" customHeight="1" x14ac:dyDescent="0.25">
      <c r="A188" s="564" t="s">
        <v>2239</v>
      </c>
      <c r="B188" s="73">
        <f t="shared" si="170"/>
        <v>184</v>
      </c>
      <c r="C188" s="73" t="s">
        <v>31</v>
      </c>
      <c r="D188" s="72" t="s">
        <v>206</v>
      </c>
      <c r="E188" s="73" t="s">
        <v>2287</v>
      </c>
      <c r="F188" s="565" t="s">
        <v>2160</v>
      </c>
      <c r="G188" s="167" t="s">
        <v>2216</v>
      </c>
      <c r="H188" s="566" t="str">
        <f>VLOOKUP('200WTG PH-II'!E188,'[1]Stone Column Progress'!$C$6:$D$205,2,0)</f>
        <v>Bauer</v>
      </c>
      <c r="I188" s="574" t="s">
        <v>390</v>
      </c>
      <c r="J188" s="568">
        <v>527896</v>
      </c>
      <c r="K188" s="569">
        <v>2674802</v>
      </c>
      <c r="L188" s="116">
        <v>45448</v>
      </c>
      <c r="M188" s="95">
        <v>45464</v>
      </c>
      <c r="N188" s="128"/>
      <c r="O188" s="95">
        <v>45448</v>
      </c>
      <c r="P188" s="95">
        <v>45464</v>
      </c>
      <c r="Q188" s="588"/>
      <c r="R188" s="118">
        <f>VLOOKUP(E188,'[1]Stone Column Progress'!$C$6:$K$205,6,0)</f>
        <v>253</v>
      </c>
      <c r="S188" s="73">
        <f>VLOOKUP(E188,'[1]Stone Column Progress'!$C$6:$K$205,8,0)</f>
        <v>253</v>
      </c>
      <c r="T188" s="95">
        <v>45595</v>
      </c>
      <c r="U188" s="95">
        <v>45604</v>
      </c>
      <c r="V188" s="117"/>
      <c r="W188" s="95">
        <v>45656</v>
      </c>
      <c r="X188" s="95">
        <v>45663</v>
      </c>
      <c r="Y188" s="119">
        <f t="shared" si="148"/>
        <v>8</v>
      </c>
      <c r="Z188" s="146"/>
      <c r="AA188" s="122"/>
      <c r="AB188" s="95"/>
      <c r="AC188" s="129"/>
      <c r="AD188" s="128"/>
      <c r="AE188" s="129"/>
      <c r="AF188" s="129"/>
      <c r="AG188" s="588"/>
      <c r="AH188" s="116">
        <v>45620</v>
      </c>
      <c r="AI188" s="95">
        <v>45620</v>
      </c>
      <c r="AJ188" s="117"/>
      <c r="AK188" s="95">
        <v>45671</v>
      </c>
      <c r="AL188" s="95">
        <v>45681</v>
      </c>
      <c r="AM188" s="119">
        <f t="shared" si="149"/>
        <v>11</v>
      </c>
      <c r="AN188" s="579"/>
      <c r="AO188" s="158">
        <v>45621</v>
      </c>
      <c r="AP188" s="130">
        <v>45621</v>
      </c>
      <c r="AQ188" s="130"/>
      <c r="AR188" s="130">
        <v>45681</v>
      </c>
      <c r="AS188" s="130">
        <v>45684</v>
      </c>
      <c r="AT188" s="119">
        <f t="shared" si="150"/>
        <v>4</v>
      </c>
      <c r="AU188" s="588"/>
      <c r="AV188" s="116">
        <v>45622</v>
      </c>
      <c r="AW188" s="95">
        <v>45622</v>
      </c>
      <c r="AX188" s="128"/>
      <c r="AY188" s="95">
        <v>45684</v>
      </c>
      <c r="AZ188" s="95">
        <v>45684</v>
      </c>
      <c r="BA188" s="119">
        <f t="shared" si="151"/>
        <v>1</v>
      </c>
      <c r="BB188" s="146"/>
      <c r="BC188" s="155">
        <v>45623</v>
      </c>
      <c r="BD188" s="95">
        <v>45624</v>
      </c>
      <c r="BE188" s="95"/>
      <c r="BF188" s="95">
        <v>45685</v>
      </c>
      <c r="BG188" s="95">
        <v>45685</v>
      </c>
      <c r="BH188" s="119">
        <f t="shared" si="152"/>
        <v>1</v>
      </c>
      <c r="BI188" s="588"/>
      <c r="BJ188" s="116">
        <v>45626</v>
      </c>
      <c r="BK188" s="95">
        <v>45635</v>
      </c>
      <c r="BL188" s="95"/>
      <c r="BM188" s="95">
        <v>45686</v>
      </c>
      <c r="BN188" s="95">
        <v>45691</v>
      </c>
      <c r="BO188" s="119">
        <f t="shared" si="153"/>
        <v>6</v>
      </c>
      <c r="BP188" s="588"/>
      <c r="BQ188" s="116">
        <v>45637</v>
      </c>
      <c r="BR188" s="95">
        <v>45638</v>
      </c>
      <c r="BS188" s="95"/>
      <c r="BT188" s="95">
        <v>45692</v>
      </c>
      <c r="BU188" s="95">
        <v>45693</v>
      </c>
      <c r="BV188" s="119">
        <f t="shared" si="171"/>
        <v>2</v>
      </c>
      <c r="BW188" s="119">
        <f t="shared" si="154"/>
        <v>23</v>
      </c>
      <c r="BX188" s="588"/>
      <c r="BY188" s="116">
        <v>45639</v>
      </c>
      <c r="BZ188" s="95">
        <v>45645</v>
      </c>
      <c r="CA188" s="151"/>
      <c r="CB188" s="95">
        <v>45708</v>
      </c>
      <c r="CC188" s="95">
        <v>45755</v>
      </c>
      <c r="CD188" s="119">
        <f t="shared" si="155"/>
        <v>48</v>
      </c>
      <c r="CE188" s="588"/>
      <c r="CF188" s="116">
        <v>45639</v>
      </c>
      <c r="CG188" s="95">
        <v>45645</v>
      </c>
      <c r="CH188" s="95"/>
      <c r="CI188" s="95">
        <v>45698</v>
      </c>
      <c r="CJ188" s="95">
        <v>45698</v>
      </c>
      <c r="CK188" s="119">
        <f t="shared" si="156"/>
        <v>1</v>
      </c>
      <c r="CL188" s="119"/>
      <c r="CM188" s="119"/>
      <c r="CN188" s="588"/>
      <c r="CO188" s="116">
        <v>45633</v>
      </c>
      <c r="CP188" s="95">
        <v>45647</v>
      </c>
      <c r="CQ188" s="128"/>
      <c r="CR188" s="95">
        <v>45702</v>
      </c>
      <c r="CS188" s="95">
        <v>45712</v>
      </c>
      <c r="CT188" s="119">
        <f t="shared" si="157"/>
        <v>11</v>
      </c>
      <c r="CU188" s="588"/>
      <c r="CV188" s="116">
        <v>45640</v>
      </c>
      <c r="CW188" s="95">
        <v>45646</v>
      </c>
      <c r="CX188" s="128"/>
      <c r="CY188" s="95">
        <v>45607</v>
      </c>
      <c r="CZ188" s="95">
        <v>45682</v>
      </c>
      <c r="DA188" s="119">
        <f t="shared" si="158"/>
        <v>76</v>
      </c>
      <c r="DB188" s="588"/>
      <c r="DC188" s="116">
        <v>45640</v>
      </c>
      <c r="DD188" s="95">
        <v>45646</v>
      </c>
      <c r="DE188" s="128"/>
      <c r="DF188" s="95">
        <v>45698</v>
      </c>
      <c r="DG188" s="95">
        <v>45716</v>
      </c>
      <c r="DH188" s="119">
        <f t="shared" si="159"/>
        <v>19</v>
      </c>
      <c r="DI188" s="146"/>
      <c r="DJ188" s="156" t="str">
        <f>_xlfn.XLOOKUP(E188,[1]CranePad!$D$4:$D$203,[1]CranePad!$E$4:$E$203,0,0,1)</f>
        <v>HARSH</v>
      </c>
      <c r="DK188" s="155">
        <v>45647</v>
      </c>
      <c r="DL188" s="95">
        <v>45653</v>
      </c>
      <c r="DM188" s="101"/>
      <c r="DN188" s="95">
        <v>45668</v>
      </c>
      <c r="DO188" s="95">
        <v>45707</v>
      </c>
      <c r="DP188" s="119">
        <f t="shared" si="160"/>
        <v>40</v>
      </c>
      <c r="DQ188" s="579" t="s">
        <v>2288</v>
      </c>
      <c r="DR188" s="123">
        <v>45659</v>
      </c>
      <c r="DS188" s="124">
        <v>45664</v>
      </c>
      <c r="DT188" s="124"/>
      <c r="DU188" s="124">
        <v>45724</v>
      </c>
      <c r="DV188" s="124">
        <v>45747</v>
      </c>
      <c r="DW188" s="119">
        <f t="shared" si="161"/>
        <v>24</v>
      </c>
      <c r="DX188" s="588"/>
      <c r="DY188" s="123">
        <v>45655</v>
      </c>
      <c r="DZ188" s="124">
        <v>45661</v>
      </c>
      <c r="EA188" s="124"/>
      <c r="EB188" s="124">
        <v>45722</v>
      </c>
      <c r="EC188" s="124">
        <v>45743</v>
      </c>
      <c r="ED188" s="119">
        <f t="shared" si="162"/>
        <v>22</v>
      </c>
      <c r="EE188" s="588"/>
      <c r="EF188" s="123">
        <v>45667</v>
      </c>
      <c r="EG188" s="124">
        <v>45676</v>
      </c>
      <c r="EH188" s="124"/>
      <c r="EI188" s="124">
        <v>45744</v>
      </c>
      <c r="EJ188" s="124">
        <v>45755</v>
      </c>
      <c r="EK188" s="119">
        <f t="shared" si="163"/>
        <v>12</v>
      </c>
      <c r="EL188" s="588"/>
      <c r="EM188" s="116">
        <v>45678</v>
      </c>
      <c r="EN188" s="95">
        <v>45680</v>
      </c>
      <c r="EO188" s="95"/>
      <c r="EP188" s="95">
        <v>45755</v>
      </c>
      <c r="EQ188" s="95">
        <v>45759</v>
      </c>
      <c r="ER188" s="119">
        <f t="shared" si="164"/>
        <v>5</v>
      </c>
      <c r="ES188" s="579" t="s">
        <v>2289</v>
      </c>
      <c r="ET188" s="116">
        <v>45667</v>
      </c>
      <c r="EU188" s="95">
        <v>45668</v>
      </c>
      <c r="EV188" s="95"/>
      <c r="EW188" s="95">
        <v>45750</v>
      </c>
      <c r="EX188" s="95">
        <v>45750</v>
      </c>
      <c r="EY188" s="119">
        <f t="shared" si="165"/>
        <v>1</v>
      </c>
      <c r="EZ188" s="588"/>
      <c r="FA188" s="116">
        <v>45649</v>
      </c>
      <c r="FB188" s="95">
        <v>45655</v>
      </c>
      <c r="FC188" s="95"/>
      <c r="FD188" s="95">
        <v>45632</v>
      </c>
      <c r="FE188" s="95">
        <v>45664</v>
      </c>
      <c r="FF188" s="119">
        <f t="shared" si="166"/>
        <v>33</v>
      </c>
      <c r="FG188" s="588"/>
      <c r="FH188" s="116">
        <v>45660</v>
      </c>
      <c r="FI188" s="95">
        <f t="shared" si="230"/>
        <v>45675</v>
      </c>
      <c r="FJ188" s="95"/>
      <c r="FK188" s="95">
        <v>45658</v>
      </c>
      <c r="FL188" s="95">
        <v>45694</v>
      </c>
      <c r="FM188" s="119">
        <f t="shared" si="167"/>
        <v>37</v>
      </c>
      <c r="FN188" s="146"/>
      <c r="FO188" s="155">
        <f t="shared" si="172"/>
        <v>45668</v>
      </c>
      <c r="FP188" s="95">
        <f t="shared" si="173"/>
        <v>45671</v>
      </c>
      <c r="FQ188" s="128"/>
      <c r="FR188" s="95">
        <v>45751</v>
      </c>
      <c r="FS188" s="95">
        <v>45762</v>
      </c>
      <c r="FT188" s="119">
        <f t="shared" si="168"/>
        <v>12</v>
      </c>
      <c r="FU188" s="588"/>
      <c r="FV188" s="116">
        <f t="shared" si="174"/>
        <v>45680</v>
      </c>
      <c r="FW188" s="95">
        <f t="shared" si="175"/>
        <v>45681</v>
      </c>
      <c r="FX188" s="128"/>
      <c r="FY188" s="95">
        <v>45764</v>
      </c>
      <c r="FZ188" s="95">
        <v>45764</v>
      </c>
      <c r="GA188" s="119">
        <f t="shared" si="169"/>
        <v>1</v>
      </c>
      <c r="GB188" s="588"/>
      <c r="GC188" s="436"/>
      <c r="GD188" s="122"/>
      <c r="GE188" s="572">
        <v>45717</v>
      </c>
    </row>
    <row r="189" spans="1:187" ht="16.5" customHeight="1" x14ac:dyDescent="0.25">
      <c r="A189" s="564" t="s">
        <v>416</v>
      </c>
      <c r="B189" s="73">
        <f t="shared" si="170"/>
        <v>185</v>
      </c>
      <c r="C189" s="73" t="s">
        <v>31</v>
      </c>
      <c r="D189" s="73" t="s">
        <v>1837</v>
      </c>
      <c r="E189" s="73" t="s">
        <v>2290</v>
      </c>
      <c r="F189" s="565" t="s">
        <v>2160</v>
      </c>
      <c r="G189" s="167" t="s">
        <v>2269</v>
      </c>
      <c r="H189" s="566" t="str">
        <f>VLOOKUP('200WTG PH-II'!E189,'[1]Stone Column Progress'!$C$6:$D$205,2,0)</f>
        <v>Bauer</v>
      </c>
      <c r="I189" s="574" t="s">
        <v>390</v>
      </c>
      <c r="J189" s="568">
        <v>528039</v>
      </c>
      <c r="K189" s="569">
        <v>2673689</v>
      </c>
      <c r="L189" s="116">
        <v>45438</v>
      </c>
      <c r="M189" s="95">
        <v>45464</v>
      </c>
      <c r="N189" s="128"/>
      <c r="O189" s="95">
        <v>45438</v>
      </c>
      <c r="P189" s="95">
        <v>45464</v>
      </c>
      <c r="Q189" s="588"/>
      <c r="R189" s="118">
        <f>VLOOKUP(E189,'[1]Stone Column Progress'!$C$6:$K$205,6,0)</f>
        <v>253</v>
      </c>
      <c r="S189" s="73">
        <f>VLOOKUP(E189,'[1]Stone Column Progress'!$C$6:$K$205,8,0)</f>
        <v>253</v>
      </c>
      <c r="T189" s="95">
        <v>45596</v>
      </c>
      <c r="U189" s="95">
        <v>45605</v>
      </c>
      <c r="V189" s="117"/>
      <c r="W189" s="95">
        <v>45645</v>
      </c>
      <c r="X189" s="95">
        <v>45656</v>
      </c>
      <c r="Y189" s="119">
        <f t="shared" si="148"/>
        <v>12</v>
      </c>
      <c r="Z189" s="146"/>
      <c r="AA189" s="122"/>
      <c r="AB189" s="95"/>
      <c r="AC189" s="129"/>
      <c r="AD189" s="128"/>
      <c r="AE189" s="129"/>
      <c r="AF189" s="129"/>
      <c r="AG189" s="588"/>
      <c r="AH189" s="116">
        <v>45621</v>
      </c>
      <c r="AI189" s="95">
        <v>45621</v>
      </c>
      <c r="AJ189" s="117"/>
      <c r="AK189" s="131">
        <v>45671</v>
      </c>
      <c r="AL189" s="133">
        <v>45675</v>
      </c>
      <c r="AM189" s="119">
        <f t="shared" si="149"/>
        <v>5</v>
      </c>
      <c r="AN189" s="588"/>
      <c r="AO189" s="158">
        <v>45622</v>
      </c>
      <c r="AP189" s="130">
        <v>45622</v>
      </c>
      <c r="AQ189" s="130"/>
      <c r="AR189" s="130">
        <v>45676</v>
      </c>
      <c r="AS189" s="130">
        <v>45677</v>
      </c>
      <c r="AT189" s="119">
        <f t="shared" si="150"/>
        <v>2</v>
      </c>
      <c r="AU189" s="588"/>
      <c r="AV189" s="116">
        <v>45623</v>
      </c>
      <c r="AW189" s="95">
        <v>45623</v>
      </c>
      <c r="AX189" s="128"/>
      <c r="AY189" s="133">
        <v>45678</v>
      </c>
      <c r="AZ189" s="133">
        <v>45678</v>
      </c>
      <c r="BA189" s="119">
        <f t="shared" si="151"/>
        <v>1</v>
      </c>
      <c r="BB189" s="146"/>
      <c r="BC189" s="155">
        <v>45624</v>
      </c>
      <c r="BD189" s="95">
        <v>45625</v>
      </c>
      <c r="BE189" s="95"/>
      <c r="BF189" s="95">
        <v>45679</v>
      </c>
      <c r="BG189" s="95">
        <v>45679</v>
      </c>
      <c r="BH189" s="119">
        <f t="shared" si="152"/>
        <v>1</v>
      </c>
      <c r="BI189" s="588"/>
      <c r="BJ189" s="116">
        <v>45627</v>
      </c>
      <c r="BK189" s="95">
        <v>45636</v>
      </c>
      <c r="BL189" s="95"/>
      <c r="BM189" s="95">
        <v>45680</v>
      </c>
      <c r="BN189" s="95">
        <v>45684</v>
      </c>
      <c r="BO189" s="119">
        <f>IF(ISBLANK(BN189),"",BN189-BM189+1)</f>
        <v>5</v>
      </c>
      <c r="BP189" s="588"/>
      <c r="BQ189" s="116">
        <v>45638</v>
      </c>
      <c r="BR189" s="95">
        <v>45639</v>
      </c>
      <c r="BS189" s="95"/>
      <c r="BT189" s="95">
        <v>45685</v>
      </c>
      <c r="BU189" s="95">
        <v>45685</v>
      </c>
      <c r="BV189" s="119">
        <f t="shared" si="171"/>
        <v>1</v>
      </c>
      <c r="BW189" s="119">
        <f t="shared" si="154"/>
        <v>15</v>
      </c>
      <c r="BX189" s="588"/>
      <c r="BY189" s="116">
        <v>45640</v>
      </c>
      <c r="BZ189" s="95">
        <v>45646</v>
      </c>
      <c r="CA189" s="151"/>
      <c r="CB189" s="95">
        <v>45695</v>
      </c>
      <c r="CC189" s="95">
        <v>45746</v>
      </c>
      <c r="CD189" s="119">
        <f t="shared" si="155"/>
        <v>52</v>
      </c>
      <c r="CE189" s="588"/>
      <c r="CF189" s="116">
        <v>45640</v>
      </c>
      <c r="CG189" s="95">
        <v>45646</v>
      </c>
      <c r="CH189" s="95"/>
      <c r="CI189" s="95">
        <v>45695</v>
      </c>
      <c r="CJ189" s="95">
        <v>45695</v>
      </c>
      <c r="CK189" s="119">
        <f t="shared" si="156"/>
        <v>1</v>
      </c>
      <c r="CL189" s="119"/>
      <c r="CM189" s="119"/>
      <c r="CN189" s="588"/>
      <c r="CO189" s="116">
        <v>45634</v>
      </c>
      <c r="CP189" s="95">
        <v>45648</v>
      </c>
      <c r="CQ189" s="128"/>
      <c r="CR189" s="95">
        <v>45680</v>
      </c>
      <c r="CS189" s="95">
        <v>45711</v>
      </c>
      <c r="CT189" s="119">
        <f t="shared" si="157"/>
        <v>32</v>
      </c>
      <c r="CU189" s="588"/>
      <c r="CV189" s="116">
        <v>45641</v>
      </c>
      <c r="CW189" s="95">
        <v>45647</v>
      </c>
      <c r="CX189" s="128"/>
      <c r="CY189" s="95">
        <v>45624</v>
      </c>
      <c r="CZ189" s="95">
        <v>45682</v>
      </c>
      <c r="DA189" s="119">
        <f t="shared" si="158"/>
        <v>59</v>
      </c>
      <c r="DB189" s="588"/>
      <c r="DC189" s="116">
        <v>45641</v>
      </c>
      <c r="DD189" s="95">
        <v>45647</v>
      </c>
      <c r="DE189" s="128"/>
      <c r="DF189" s="95">
        <v>45690</v>
      </c>
      <c r="DG189" s="95">
        <v>45701</v>
      </c>
      <c r="DH189" s="119">
        <f t="shared" si="159"/>
        <v>12</v>
      </c>
      <c r="DI189" s="146"/>
      <c r="DJ189" s="156" t="str">
        <f>_xlfn.XLOOKUP(E189,[1]CranePad!$D$4:$D$203,[1]CranePad!$E$4:$E$203,0,0,1)</f>
        <v>HARSH</v>
      </c>
      <c r="DK189" s="155">
        <v>45648</v>
      </c>
      <c r="DL189" s="95">
        <v>45654</v>
      </c>
      <c r="DM189" s="95"/>
      <c r="DN189" s="95">
        <v>45664</v>
      </c>
      <c r="DO189" s="95">
        <v>45692</v>
      </c>
      <c r="DP189" s="119">
        <f t="shared" si="160"/>
        <v>29</v>
      </c>
      <c r="DQ189" s="588"/>
      <c r="DR189" s="123">
        <v>45660</v>
      </c>
      <c r="DS189" s="124">
        <v>45665</v>
      </c>
      <c r="DT189" s="124"/>
      <c r="DU189" s="124">
        <v>45713</v>
      </c>
      <c r="DV189" s="124">
        <v>45723</v>
      </c>
      <c r="DW189" s="119">
        <f t="shared" si="161"/>
        <v>11</v>
      </c>
      <c r="DX189" s="588"/>
      <c r="DY189" s="123">
        <v>45656</v>
      </c>
      <c r="DZ189" s="124">
        <v>45662</v>
      </c>
      <c r="EA189" s="124"/>
      <c r="EB189" s="124">
        <v>45715</v>
      </c>
      <c r="EC189" s="124">
        <v>45735</v>
      </c>
      <c r="ED189" s="119">
        <f t="shared" si="162"/>
        <v>21</v>
      </c>
      <c r="EE189" s="588"/>
      <c r="EF189" s="123">
        <v>45668</v>
      </c>
      <c r="EG189" s="124">
        <v>45677</v>
      </c>
      <c r="EH189" s="124"/>
      <c r="EI189" s="124">
        <v>45726</v>
      </c>
      <c r="EJ189" s="124">
        <v>45737</v>
      </c>
      <c r="EK189" s="119">
        <f t="shared" si="163"/>
        <v>12</v>
      </c>
      <c r="EL189" s="588"/>
      <c r="EM189" s="116">
        <v>45679</v>
      </c>
      <c r="EN189" s="95">
        <v>45681</v>
      </c>
      <c r="EO189" s="95"/>
      <c r="EP189" s="95">
        <v>45737</v>
      </c>
      <c r="EQ189" s="95">
        <v>45739</v>
      </c>
      <c r="ER189" s="119">
        <f t="shared" si="164"/>
        <v>3</v>
      </c>
      <c r="ES189" s="588"/>
      <c r="ET189" s="116">
        <v>45668</v>
      </c>
      <c r="EU189" s="95">
        <v>45669</v>
      </c>
      <c r="EV189" s="95"/>
      <c r="EW189" s="95">
        <v>45733</v>
      </c>
      <c r="EX189" s="95">
        <v>45733</v>
      </c>
      <c r="EY189" s="119">
        <f t="shared" si="165"/>
        <v>1</v>
      </c>
      <c r="EZ189" s="588"/>
      <c r="FA189" s="116">
        <v>45655</v>
      </c>
      <c r="FB189" s="95">
        <v>45661</v>
      </c>
      <c r="FC189" s="95"/>
      <c r="FD189" s="95">
        <v>45634</v>
      </c>
      <c r="FE189" s="95">
        <v>45677</v>
      </c>
      <c r="FF189" s="119">
        <f t="shared" si="166"/>
        <v>44</v>
      </c>
      <c r="FG189" s="588"/>
      <c r="FH189" s="116">
        <v>45660</v>
      </c>
      <c r="FI189" s="95">
        <f t="shared" si="230"/>
        <v>45675</v>
      </c>
      <c r="FJ189" s="95"/>
      <c r="FK189" s="95">
        <v>45658</v>
      </c>
      <c r="FL189" s="95">
        <v>45694</v>
      </c>
      <c r="FM189" s="119">
        <f t="shared" si="167"/>
        <v>37</v>
      </c>
      <c r="FN189" s="146"/>
      <c r="FO189" s="155">
        <f t="shared" si="172"/>
        <v>45669</v>
      </c>
      <c r="FP189" s="95">
        <f t="shared" si="173"/>
        <v>45672</v>
      </c>
      <c r="FQ189" s="128"/>
      <c r="FR189" s="95">
        <v>45736</v>
      </c>
      <c r="FS189" s="95">
        <v>45738</v>
      </c>
      <c r="FT189" s="119">
        <f t="shared" si="168"/>
        <v>3</v>
      </c>
      <c r="FU189" s="588"/>
      <c r="FV189" s="116">
        <f t="shared" si="174"/>
        <v>45681</v>
      </c>
      <c r="FW189" s="95">
        <f t="shared" si="175"/>
        <v>45682</v>
      </c>
      <c r="FX189" s="128"/>
      <c r="FY189" s="95">
        <v>45739</v>
      </c>
      <c r="FZ189" s="95">
        <v>45739</v>
      </c>
      <c r="GA189" s="119">
        <f t="shared" si="169"/>
        <v>1</v>
      </c>
      <c r="GB189" s="588"/>
      <c r="GC189" s="436"/>
      <c r="GD189" s="122"/>
      <c r="GE189" s="572">
        <v>45717</v>
      </c>
    </row>
    <row r="190" spans="1:187" ht="16.5" customHeight="1" x14ac:dyDescent="0.25">
      <c r="A190" s="564" t="s">
        <v>413</v>
      </c>
      <c r="B190" s="73">
        <f t="shared" si="170"/>
        <v>186</v>
      </c>
      <c r="C190" s="73" t="s">
        <v>31</v>
      </c>
      <c r="D190" s="73" t="s">
        <v>1837</v>
      </c>
      <c r="E190" s="73" t="s">
        <v>2291</v>
      </c>
      <c r="F190" s="565" t="s">
        <v>2160</v>
      </c>
      <c r="G190" s="167" t="s">
        <v>2269</v>
      </c>
      <c r="H190" s="566" t="str">
        <f>VLOOKUP('200WTG PH-II'!E190,'[1]Stone Column Progress'!$C$6:$D$205,2,0)</f>
        <v>Bauer</v>
      </c>
      <c r="I190" s="574" t="s">
        <v>390</v>
      </c>
      <c r="J190" s="568">
        <v>528160</v>
      </c>
      <c r="K190" s="569">
        <v>2672746</v>
      </c>
      <c r="L190" s="116">
        <v>45419</v>
      </c>
      <c r="M190" s="95">
        <v>45430</v>
      </c>
      <c r="N190" s="128"/>
      <c r="O190" s="95">
        <v>45419</v>
      </c>
      <c r="P190" s="95">
        <v>45430</v>
      </c>
      <c r="Q190" s="588"/>
      <c r="R190" s="118">
        <f>VLOOKUP(E190,'[1]Stone Column Progress'!$C$6:$K$205,6,0)</f>
        <v>199</v>
      </c>
      <c r="S190" s="73">
        <f>VLOOKUP(E190,'[1]Stone Column Progress'!$C$6:$K$205,8,0)</f>
        <v>199</v>
      </c>
      <c r="T190" s="95">
        <v>45584</v>
      </c>
      <c r="U190" s="95">
        <v>45593</v>
      </c>
      <c r="V190" s="117"/>
      <c r="W190" s="95">
        <v>45614</v>
      </c>
      <c r="X190" s="95">
        <v>45626</v>
      </c>
      <c r="Y190" s="119">
        <f t="shared" si="148"/>
        <v>13</v>
      </c>
      <c r="Z190" s="146"/>
      <c r="AA190" s="155" t="s">
        <v>389</v>
      </c>
      <c r="AB190" s="95">
        <v>45656</v>
      </c>
      <c r="AC190" s="95">
        <v>45665</v>
      </c>
      <c r="AD190" s="117"/>
      <c r="AE190" s="95">
        <v>45645</v>
      </c>
      <c r="AF190" s="95">
        <v>45670</v>
      </c>
      <c r="AG190" s="588"/>
      <c r="AH190" s="116">
        <v>45609</v>
      </c>
      <c r="AI190" s="95">
        <v>45609</v>
      </c>
      <c r="AJ190" s="117"/>
      <c r="AK190" s="95">
        <v>45674</v>
      </c>
      <c r="AL190" s="95">
        <v>45676</v>
      </c>
      <c r="AM190" s="119">
        <f t="shared" si="149"/>
        <v>3</v>
      </c>
      <c r="AN190" s="588"/>
      <c r="AO190" s="158">
        <v>45610</v>
      </c>
      <c r="AP190" s="130">
        <v>45610</v>
      </c>
      <c r="AQ190" s="130"/>
      <c r="AR190" s="130">
        <v>45677</v>
      </c>
      <c r="AS190" s="130">
        <v>45678</v>
      </c>
      <c r="AT190" s="119">
        <f t="shared" si="150"/>
        <v>2</v>
      </c>
      <c r="AU190" s="588"/>
      <c r="AV190" s="116">
        <v>45611</v>
      </c>
      <c r="AW190" s="95">
        <v>45611</v>
      </c>
      <c r="AX190" s="128"/>
      <c r="AY190" s="95">
        <v>45678</v>
      </c>
      <c r="AZ190" s="95">
        <v>45678</v>
      </c>
      <c r="BA190" s="119">
        <f t="shared" si="151"/>
        <v>1</v>
      </c>
      <c r="BB190" s="146"/>
      <c r="BC190" s="155">
        <v>45612</v>
      </c>
      <c r="BD190" s="95">
        <v>45613</v>
      </c>
      <c r="BE190" s="95"/>
      <c r="BF190" s="95">
        <v>45680</v>
      </c>
      <c r="BG190" s="95">
        <v>45680</v>
      </c>
      <c r="BH190" s="119">
        <f t="shared" si="152"/>
        <v>1</v>
      </c>
      <c r="BI190" s="588"/>
      <c r="BJ190" s="116">
        <v>45615</v>
      </c>
      <c r="BK190" s="95">
        <v>45622</v>
      </c>
      <c r="BL190" s="95"/>
      <c r="BM190" s="95">
        <v>45681</v>
      </c>
      <c r="BN190" s="95">
        <v>45684</v>
      </c>
      <c r="BO190" s="119">
        <f t="shared" si="153"/>
        <v>4</v>
      </c>
      <c r="BP190" s="588"/>
      <c r="BQ190" s="116">
        <v>45625</v>
      </c>
      <c r="BR190" s="95">
        <v>45626</v>
      </c>
      <c r="BS190" s="95"/>
      <c r="BT190" s="95">
        <v>45684</v>
      </c>
      <c r="BU190" s="95">
        <v>45685</v>
      </c>
      <c r="BV190" s="119">
        <f t="shared" si="171"/>
        <v>2</v>
      </c>
      <c r="BW190" s="119">
        <f t="shared" si="154"/>
        <v>12</v>
      </c>
      <c r="BX190" s="588"/>
      <c r="BY190" s="116">
        <v>45627</v>
      </c>
      <c r="BZ190" s="95">
        <v>45633</v>
      </c>
      <c r="CA190" s="151"/>
      <c r="CB190" s="95">
        <v>45692</v>
      </c>
      <c r="CC190" s="95">
        <v>45727</v>
      </c>
      <c r="CD190" s="119">
        <f t="shared" si="155"/>
        <v>36</v>
      </c>
      <c r="CE190" s="588"/>
      <c r="CF190" s="116">
        <v>45627</v>
      </c>
      <c r="CG190" s="95">
        <v>45633</v>
      </c>
      <c r="CH190" s="95"/>
      <c r="CI190" s="95">
        <v>45690</v>
      </c>
      <c r="CJ190" s="95">
        <v>45690</v>
      </c>
      <c r="CK190" s="119">
        <f t="shared" si="156"/>
        <v>1</v>
      </c>
      <c r="CL190" s="119"/>
      <c r="CM190" s="119"/>
      <c r="CN190" s="588"/>
      <c r="CO190" s="116">
        <v>45622</v>
      </c>
      <c r="CP190" s="95">
        <v>45636</v>
      </c>
      <c r="CQ190" s="128"/>
      <c r="CR190" s="95">
        <v>45678</v>
      </c>
      <c r="CS190" s="95">
        <v>45709</v>
      </c>
      <c r="CT190" s="119">
        <f t="shared" si="157"/>
        <v>32</v>
      </c>
      <c r="CU190" s="588"/>
      <c r="CV190" s="116">
        <v>45634</v>
      </c>
      <c r="CW190" s="95">
        <v>45640</v>
      </c>
      <c r="CX190" s="128"/>
      <c r="CY190" s="95">
        <v>45606</v>
      </c>
      <c r="CZ190" s="95">
        <v>45668</v>
      </c>
      <c r="DA190" s="119">
        <f t="shared" si="158"/>
        <v>63</v>
      </c>
      <c r="DB190" s="588"/>
      <c r="DC190" s="116">
        <v>45634</v>
      </c>
      <c r="DD190" s="95">
        <v>45640</v>
      </c>
      <c r="DE190" s="128"/>
      <c r="DF190" s="95">
        <v>45679</v>
      </c>
      <c r="DG190" s="95">
        <v>45688</v>
      </c>
      <c r="DH190" s="119">
        <f t="shared" si="159"/>
        <v>10</v>
      </c>
      <c r="DI190" s="146"/>
      <c r="DJ190" s="156" t="str">
        <f>_xlfn.XLOOKUP(E190,[1]CranePad!$D$4:$D$203,[1]CranePad!$E$4:$E$203,0,0,1)</f>
        <v>SS Jadeja</v>
      </c>
      <c r="DK190" s="155">
        <v>45634</v>
      </c>
      <c r="DL190" s="95">
        <v>45640</v>
      </c>
      <c r="DM190" s="101"/>
      <c r="DN190" s="95">
        <v>45670</v>
      </c>
      <c r="DO190" s="95">
        <v>45681</v>
      </c>
      <c r="DP190" s="119">
        <f t="shared" si="160"/>
        <v>12</v>
      </c>
      <c r="DQ190" s="588"/>
      <c r="DR190" s="123">
        <v>45648</v>
      </c>
      <c r="DS190" s="124">
        <v>45653</v>
      </c>
      <c r="DT190" s="124"/>
      <c r="DU190" s="124">
        <v>45695</v>
      </c>
      <c r="DV190" s="124">
        <v>45708</v>
      </c>
      <c r="DW190" s="119">
        <f t="shared" si="161"/>
        <v>14</v>
      </c>
      <c r="DX190" s="588"/>
      <c r="DY190" s="123">
        <v>45647</v>
      </c>
      <c r="DZ190" s="124">
        <v>45653</v>
      </c>
      <c r="EA190" s="124"/>
      <c r="EB190" s="124">
        <v>45717</v>
      </c>
      <c r="EC190" s="124">
        <v>45726</v>
      </c>
      <c r="ED190" s="119">
        <f t="shared" si="162"/>
        <v>10</v>
      </c>
      <c r="EE190" s="588"/>
      <c r="EF190" s="123">
        <v>45656</v>
      </c>
      <c r="EG190" s="124">
        <v>45665</v>
      </c>
      <c r="EH190" s="124"/>
      <c r="EI190" s="124">
        <v>45719</v>
      </c>
      <c r="EJ190" s="124">
        <v>45729</v>
      </c>
      <c r="EK190" s="119">
        <f t="shared" si="163"/>
        <v>11</v>
      </c>
      <c r="EL190" s="588"/>
      <c r="EM190" s="116">
        <v>45667</v>
      </c>
      <c r="EN190" s="95">
        <v>45669</v>
      </c>
      <c r="EO190" s="95"/>
      <c r="EP190" s="95">
        <v>45735</v>
      </c>
      <c r="EQ190" s="95">
        <v>45736</v>
      </c>
      <c r="ER190" s="119">
        <f t="shared" si="164"/>
        <v>2</v>
      </c>
      <c r="ES190" s="588"/>
      <c r="ET190" s="116">
        <v>45659</v>
      </c>
      <c r="EU190" s="95">
        <v>45660</v>
      </c>
      <c r="EV190" s="95"/>
      <c r="EW190" s="95">
        <v>45727</v>
      </c>
      <c r="EX190" s="95">
        <v>45727</v>
      </c>
      <c r="EY190" s="119">
        <f t="shared" si="165"/>
        <v>1</v>
      </c>
      <c r="EZ190" s="588"/>
      <c r="FA190" s="116">
        <v>45638</v>
      </c>
      <c r="FB190" s="95">
        <v>45644</v>
      </c>
      <c r="FC190" s="95"/>
      <c r="FD190" s="95">
        <v>45644</v>
      </c>
      <c r="FE190" s="95">
        <v>45697</v>
      </c>
      <c r="FF190" s="119">
        <f t="shared" si="166"/>
        <v>54</v>
      </c>
      <c r="FG190" s="588"/>
      <c r="FH190" s="116">
        <v>45616</v>
      </c>
      <c r="FI190" s="95">
        <f t="shared" si="230"/>
        <v>45631</v>
      </c>
      <c r="FJ190" s="95"/>
      <c r="FK190" s="95">
        <v>45714</v>
      </c>
      <c r="FL190" s="95">
        <v>45733</v>
      </c>
      <c r="FM190" s="119">
        <f t="shared" si="167"/>
        <v>20</v>
      </c>
      <c r="FN190" s="146"/>
      <c r="FO190" s="155">
        <f t="shared" si="172"/>
        <v>45660</v>
      </c>
      <c r="FP190" s="95">
        <f t="shared" si="173"/>
        <v>45663</v>
      </c>
      <c r="FQ190" s="128"/>
      <c r="FR190" s="95">
        <v>45736</v>
      </c>
      <c r="FS190" s="95">
        <v>45737</v>
      </c>
      <c r="FT190" s="119">
        <f t="shared" si="168"/>
        <v>2</v>
      </c>
      <c r="FU190" s="588"/>
      <c r="FV190" s="116">
        <f t="shared" si="174"/>
        <v>45669</v>
      </c>
      <c r="FW190" s="95">
        <f t="shared" si="175"/>
        <v>45670</v>
      </c>
      <c r="FX190" s="128"/>
      <c r="FY190" s="95">
        <v>45737</v>
      </c>
      <c r="FZ190" s="95">
        <v>45739</v>
      </c>
      <c r="GA190" s="119">
        <f t="shared" si="169"/>
        <v>3</v>
      </c>
      <c r="GB190" s="588"/>
      <c r="GC190" s="436"/>
      <c r="GD190" s="122"/>
      <c r="GE190" s="572">
        <v>45717</v>
      </c>
    </row>
    <row r="191" spans="1:187" ht="16.5" customHeight="1" x14ac:dyDescent="0.25">
      <c r="A191" s="564" t="s">
        <v>395</v>
      </c>
      <c r="B191" s="73">
        <f t="shared" si="170"/>
        <v>187</v>
      </c>
      <c r="C191" s="73" t="s">
        <v>31</v>
      </c>
      <c r="D191" s="73" t="s">
        <v>1837</v>
      </c>
      <c r="E191" s="73" t="s">
        <v>2292</v>
      </c>
      <c r="F191" s="565" t="s">
        <v>2160</v>
      </c>
      <c r="G191" s="167" t="s">
        <v>2269</v>
      </c>
      <c r="H191" s="566" t="str">
        <f>VLOOKUP('200WTG PH-II'!E191,'[1]Stone Column Progress'!$C$6:$D$205,2,0)</f>
        <v>Bauer</v>
      </c>
      <c r="I191" s="574" t="s">
        <v>390</v>
      </c>
      <c r="J191" s="568">
        <v>528281</v>
      </c>
      <c r="K191" s="569">
        <v>2671843</v>
      </c>
      <c r="L191" s="116">
        <v>45438</v>
      </c>
      <c r="M191" s="95">
        <v>45445</v>
      </c>
      <c r="N191" s="128"/>
      <c r="O191" s="95">
        <v>45438</v>
      </c>
      <c r="P191" s="95">
        <v>45445</v>
      </c>
      <c r="Q191" s="588"/>
      <c r="R191" s="118">
        <f>VLOOKUP(E191,'[1]Stone Column Progress'!$C$6:$K$205,6,0)</f>
        <v>253</v>
      </c>
      <c r="S191" s="73">
        <f>VLOOKUP(E191,'[1]Stone Column Progress'!$C$6:$K$205,8,0)</f>
        <v>253</v>
      </c>
      <c r="T191" s="95">
        <v>45585</v>
      </c>
      <c r="U191" s="95">
        <v>45594</v>
      </c>
      <c r="V191" s="117"/>
      <c r="W191" s="95">
        <v>45628</v>
      </c>
      <c r="X191" s="95">
        <v>45639</v>
      </c>
      <c r="Y191" s="119">
        <f t="shared" si="148"/>
        <v>12</v>
      </c>
      <c r="Z191" s="146"/>
      <c r="AA191" s="122"/>
      <c r="AB191" s="129"/>
      <c r="AC191" s="129"/>
      <c r="AD191" s="128"/>
      <c r="AE191" s="129"/>
      <c r="AF191" s="129"/>
      <c r="AG191" s="588"/>
      <c r="AH191" s="116">
        <v>45610</v>
      </c>
      <c r="AI191" s="95">
        <v>45610</v>
      </c>
      <c r="AJ191" s="117"/>
      <c r="AK191" s="95">
        <v>45642</v>
      </c>
      <c r="AL191" s="95">
        <v>45646</v>
      </c>
      <c r="AM191" s="119">
        <f t="shared" si="149"/>
        <v>5</v>
      </c>
      <c r="AN191" s="587"/>
      <c r="AO191" s="158">
        <v>45611</v>
      </c>
      <c r="AP191" s="130">
        <v>45611</v>
      </c>
      <c r="AQ191" s="130"/>
      <c r="AR191" s="130">
        <v>45649</v>
      </c>
      <c r="AS191" s="130">
        <v>45650</v>
      </c>
      <c r="AT191" s="119">
        <f t="shared" si="150"/>
        <v>2</v>
      </c>
      <c r="AU191" s="588"/>
      <c r="AV191" s="116">
        <v>45612</v>
      </c>
      <c r="AW191" s="95">
        <v>45612</v>
      </c>
      <c r="AX191" s="128"/>
      <c r="AY191" s="130">
        <v>45650</v>
      </c>
      <c r="AZ191" s="130">
        <v>45650</v>
      </c>
      <c r="BA191" s="119">
        <f t="shared" si="151"/>
        <v>1</v>
      </c>
      <c r="BB191" s="146"/>
      <c r="BC191" s="155">
        <v>45613</v>
      </c>
      <c r="BD191" s="95">
        <v>45614</v>
      </c>
      <c r="BE191" s="95"/>
      <c r="BF191" s="95">
        <v>45653</v>
      </c>
      <c r="BG191" s="95">
        <v>45653</v>
      </c>
      <c r="BH191" s="119">
        <f t="shared" si="152"/>
        <v>1</v>
      </c>
      <c r="BI191" s="588"/>
      <c r="BJ191" s="116">
        <v>45616</v>
      </c>
      <c r="BK191" s="95">
        <v>45623</v>
      </c>
      <c r="BL191" s="95"/>
      <c r="BM191" s="95">
        <v>45659</v>
      </c>
      <c r="BN191" s="95">
        <v>45671</v>
      </c>
      <c r="BO191" s="119">
        <f t="shared" si="153"/>
        <v>13</v>
      </c>
      <c r="BP191" s="588"/>
      <c r="BQ191" s="116">
        <v>45626</v>
      </c>
      <c r="BR191" s="95">
        <v>45627</v>
      </c>
      <c r="BS191" s="95"/>
      <c r="BT191" s="95">
        <v>45671</v>
      </c>
      <c r="BU191" s="95">
        <v>45672</v>
      </c>
      <c r="BV191" s="119">
        <f t="shared" si="171"/>
        <v>2</v>
      </c>
      <c r="BW191" s="119">
        <f t="shared" si="154"/>
        <v>31</v>
      </c>
      <c r="BX191" s="588"/>
      <c r="BY191" s="116">
        <v>45628</v>
      </c>
      <c r="BZ191" s="95">
        <v>45634</v>
      </c>
      <c r="CA191" s="151"/>
      <c r="CB191" s="95">
        <v>45677</v>
      </c>
      <c r="CC191" s="95">
        <v>45752</v>
      </c>
      <c r="CD191" s="119">
        <f t="shared" si="155"/>
        <v>76</v>
      </c>
      <c r="CE191" s="588"/>
      <c r="CF191" s="116">
        <v>45628</v>
      </c>
      <c r="CG191" s="95">
        <v>45634</v>
      </c>
      <c r="CH191" s="95"/>
      <c r="CI191" s="95">
        <v>45684</v>
      </c>
      <c r="CJ191" s="95">
        <v>45684</v>
      </c>
      <c r="CK191" s="119">
        <f t="shared" si="156"/>
        <v>1</v>
      </c>
      <c r="CL191" s="119"/>
      <c r="CM191" s="119"/>
      <c r="CN191" s="588"/>
      <c r="CO191" s="116">
        <v>45623</v>
      </c>
      <c r="CP191" s="95">
        <v>45637</v>
      </c>
      <c r="CQ191" s="128"/>
      <c r="CR191" s="95">
        <v>45647</v>
      </c>
      <c r="CS191" s="95">
        <v>45707</v>
      </c>
      <c r="CT191" s="119">
        <f t="shared" si="157"/>
        <v>61</v>
      </c>
      <c r="CU191" s="588"/>
      <c r="CV191" s="116">
        <v>45635</v>
      </c>
      <c r="CW191" s="95">
        <v>45641</v>
      </c>
      <c r="CX191" s="128"/>
      <c r="CY191" s="95">
        <v>45607</v>
      </c>
      <c r="CZ191" s="95">
        <v>45664</v>
      </c>
      <c r="DA191" s="119">
        <f t="shared" si="158"/>
        <v>58</v>
      </c>
      <c r="DB191" s="588"/>
      <c r="DC191" s="116">
        <v>45635</v>
      </c>
      <c r="DD191" s="95">
        <v>45641</v>
      </c>
      <c r="DE191" s="128"/>
      <c r="DF191" s="95">
        <v>45672</v>
      </c>
      <c r="DG191" s="95">
        <v>45687</v>
      </c>
      <c r="DH191" s="119">
        <f t="shared" si="159"/>
        <v>16</v>
      </c>
      <c r="DI191" s="146"/>
      <c r="DJ191" s="156" t="str">
        <f>_xlfn.XLOOKUP(E191,[1]CranePad!$D$4:$D$203,[1]CranePad!$E$4:$E$203,0,0,1)</f>
        <v>SS Jadeja</v>
      </c>
      <c r="DK191" s="155">
        <v>45635</v>
      </c>
      <c r="DL191" s="95">
        <v>45641</v>
      </c>
      <c r="DM191" s="95"/>
      <c r="DN191" s="95">
        <v>45672</v>
      </c>
      <c r="DO191" s="95">
        <v>45698</v>
      </c>
      <c r="DP191" s="119">
        <f t="shared" si="160"/>
        <v>27</v>
      </c>
      <c r="DQ191" s="588"/>
      <c r="DR191" s="123">
        <v>45649</v>
      </c>
      <c r="DS191" s="124">
        <v>45654</v>
      </c>
      <c r="DT191" s="124"/>
      <c r="DU191" s="124">
        <v>45713</v>
      </c>
      <c r="DV191" s="124">
        <v>45722</v>
      </c>
      <c r="DW191" s="119">
        <f t="shared" si="161"/>
        <v>10</v>
      </c>
      <c r="DX191" s="588"/>
      <c r="DY191" s="123">
        <v>45648</v>
      </c>
      <c r="DZ191" s="124">
        <v>45654</v>
      </c>
      <c r="EA191" s="124"/>
      <c r="EB191" s="124">
        <v>45716</v>
      </c>
      <c r="EC191" s="124">
        <v>45729</v>
      </c>
      <c r="ED191" s="119">
        <f t="shared" si="162"/>
        <v>14</v>
      </c>
      <c r="EE191" s="588"/>
      <c r="EF191" s="123">
        <v>45657</v>
      </c>
      <c r="EG191" s="124">
        <v>45666</v>
      </c>
      <c r="EH191" s="124"/>
      <c r="EI191" s="124">
        <v>45729</v>
      </c>
      <c r="EJ191" s="124">
        <v>45735</v>
      </c>
      <c r="EK191" s="119">
        <f t="shared" si="163"/>
        <v>7</v>
      </c>
      <c r="EL191" s="588"/>
      <c r="EM191" s="116">
        <v>45668</v>
      </c>
      <c r="EN191" s="95">
        <v>45670</v>
      </c>
      <c r="EO191" s="95"/>
      <c r="EP191" s="95">
        <v>45737</v>
      </c>
      <c r="EQ191" s="95">
        <v>45737</v>
      </c>
      <c r="ER191" s="119">
        <f t="shared" si="164"/>
        <v>1</v>
      </c>
      <c r="ES191" s="588"/>
      <c r="ET191" s="116">
        <v>45660</v>
      </c>
      <c r="EU191" s="95">
        <v>45661</v>
      </c>
      <c r="EV191" s="95"/>
      <c r="EW191" s="95">
        <v>45727</v>
      </c>
      <c r="EX191" s="95">
        <v>45727</v>
      </c>
      <c r="EY191" s="119">
        <f t="shared" si="165"/>
        <v>1</v>
      </c>
      <c r="EZ191" s="588"/>
      <c r="FA191" s="116">
        <v>45639</v>
      </c>
      <c r="FB191" s="95">
        <v>45645</v>
      </c>
      <c r="FC191" s="95"/>
      <c r="FD191" s="95">
        <v>45636</v>
      </c>
      <c r="FE191" s="95">
        <v>45643</v>
      </c>
      <c r="FF191" s="119">
        <f t="shared" si="166"/>
        <v>8</v>
      </c>
      <c r="FG191" s="588"/>
      <c r="FH191" s="116">
        <v>45616</v>
      </c>
      <c r="FI191" s="95">
        <f t="shared" si="230"/>
        <v>45631</v>
      </c>
      <c r="FJ191" s="95"/>
      <c r="FK191" s="95">
        <v>45714</v>
      </c>
      <c r="FL191" s="95">
        <v>45733</v>
      </c>
      <c r="FM191" s="119">
        <f t="shared" si="167"/>
        <v>20</v>
      </c>
      <c r="FN191" s="146"/>
      <c r="FO191" s="155">
        <f t="shared" si="172"/>
        <v>45661</v>
      </c>
      <c r="FP191" s="95">
        <f t="shared" si="173"/>
        <v>45664</v>
      </c>
      <c r="FQ191" s="128"/>
      <c r="FR191" s="95">
        <v>45736</v>
      </c>
      <c r="FS191" s="95">
        <v>45737</v>
      </c>
      <c r="FT191" s="119">
        <f t="shared" si="168"/>
        <v>2</v>
      </c>
      <c r="FU191" s="588"/>
      <c r="FV191" s="116">
        <f t="shared" si="174"/>
        <v>45670</v>
      </c>
      <c r="FW191" s="95">
        <f t="shared" si="175"/>
        <v>45671</v>
      </c>
      <c r="FX191" s="128"/>
      <c r="FY191" s="95">
        <v>45737</v>
      </c>
      <c r="FZ191" s="95">
        <v>45739</v>
      </c>
      <c r="GA191" s="119">
        <f t="shared" si="169"/>
        <v>3</v>
      </c>
      <c r="GB191" s="588"/>
      <c r="GC191" s="436"/>
      <c r="GD191" s="122"/>
      <c r="GE191" s="572">
        <v>45717</v>
      </c>
    </row>
    <row r="192" spans="1:187" ht="16.5" customHeight="1" x14ac:dyDescent="0.25">
      <c r="A192" s="564" t="s">
        <v>413</v>
      </c>
      <c r="B192" s="73">
        <f t="shared" si="170"/>
        <v>188</v>
      </c>
      <c r="C192" s="73" t="s">
        <v>31</v>
      </c>
      <c r="D192" s="73" t="s">
        <v>1837</v>
      </c>
      <c r="E192" s="73" t="s">
        <v>2293</v>
      </c>
      <c r="F192" s="565" t="s">
        <v>2160</v>
      </c>
      <c r="G192" s="167" t="s">
        <v>2269</v>
      </c>
      <c r="H192" s="566" t="str">
        <f>VLOOKUP('200WTG PH-II'!E192,'[1]Stone Column Progress'!$C$6:$D$205,2,0)</f>
        <v>Bauer</v>
      </c>
      <c r="I192" s="574" t="s">
        <v>390</v>
      </c>
      <c r="J192" s="568">
        <v>528071</v>
      </c>
      <c r="K192" s="569">
        <v>2670633</v>
      </c>
      <c r="L192" s="116">
        <v>45436</v>
      </c>
      <c r="M192" s="95">
        <v>45446</v>
      </c>
      <c r="N192" s="128"/>
      <c r="O192" s="95">
        <v>45436</v>
      </c>
      <c r="P192" s="95">
        <v>45446</v>
      </c>
      <c r="Q192" s="588"/>
      <c r="R192" s="118">
        <f>VLOOKUP(E192,'[1]Stone Column Progress'!$C$6:$K$205,6,0)</f>
        <v>253</v>
      </c>
      <c r="S192" s="73">
        <f>VLOOKUP(E192,'[1]Stone Column Progress'!$C$6:$K$205,8,0)</f>
        <v>253</v>
      </c>
      <c r="T192" s="95">
        <v>45586</v>
      </c>
      <c r="U192" s="95">
        <v>45595</v>
      </c>
      <c r="V192" s="117"/>
      <c r="W192" s="95">
        <v>45639</v>
      </c>
      <c r="X192" s="95">
        <v>45645</v>
      </c>
      <c r="Y192" s="119">
        <f t="shared" si="148"/>
        <v>7</v>
      </c>
      <c r="Z192" s="146"/>
      <c r="AA192" s="122"/>
      <c r="AB192" s="129"/>
      <c r="AC192" s="129"/>
      <c r="AD192" s="128"/>
      <c r="AE192" s="129"/>
      <c r="AF192" s="129"/>
      <c r="AG192" s="588"/>
      <c r="AH192" s="116">
        <v>45611</v>
      </c>
      <c r="AI192" s="95">
        <v>45611</v>
      </c>
      <c r="AJ192" s="117"/>
      <c r="AK192" s="95">
        <v>45655</v>
      </c>
      <c r="AL192" s="95">
        <v>45657</v>
      </c>
      <c r="AM192" s="119">
        <f t="shared" si="149"/>
        <v>3</v>
      </c>
      <c r="AN192" s="588"/>
      <c r="AO192" s="158">
        <v>45612</v>
      </c>
      <c r="AP192" s="130">
        <v>45612</v>
      </c>
      <c r="AQ192" s="130"/>
      <c r="AR192" s="130">
        <v>45657</v>
      </c>
      <c r="AS192" s="130">
        <v>45658</v>
      </c>
      <c r="AT192" s="119">
        <f t="shared" si="150"/>
        <v>2</v>
      </c>
      <c r="AU192" s="588"/>
      <c r="AV192" s="116">
        <v>45613</v>
      </c>
      <c r="AW192" s="95">
        <v>45613</v>
      </c>
      <c r="AX192" s="128"/>
      <c r="AY192" s="95">
        <v>45658</v>
      </c>
      <c r="AZ192" s="95">
        <v>45658</v>
      </c>
      <c r="BA192" s="119">
        <f t="shared" si="151"/>
        <v>1</v>
      </c>
      <c r="BB192" s="146"/>
      <c r="BC192" s="155">
        <v>45614</v>
      </c>
      <c r="BD192" s="95">
        <v>45615</v>
      </c>
      <c r="BE192" s="95"/>
      <c r="BF192" s="95">
        <v>45661</v>
      </c>
      <c r="BG192" s="95">
        <v>45661</v>
      </c>
      <c r="BH192" s="119">
        <f t="shared" si="152"/>
        <v>1</v>
      </c>
      <c r="BI192" s="588"/>
      <c r="BJ192" s="116">
        <v>45617</v>
      </c>
      <c r="BK192" s="95">
        <v>45624</v>
      </c>
      <c r="BL192" s="95"/>
      <c r="BM192" s="95">
        <v>45661</v>
      </c>
      <c r="BN192" s="95">
        <v>45665</v>
      </c>
      <c r="BO192" s="119">
        <f t="shared" si="153"/>
        <v>5</v>
      </c>
      <c r="BP192" s="588"/>
      <c r="BQ192" s="116">
        <v>45627</v>
      </c>
      <c r="BR192" s="95">
        <v>45628</v>
      </c>
      <c r="BS192" s="95"/>
      <c r="BT192" s="95">
        <v>45667</v>
      </c>
      <c r="BU192" s="95">
        <v>45667</v>
      </c>
      <c r="BV192" s="119">
        <f t="shared" si="171"/>
        <v>1</v>
      </c>
      <c r="BW192" s="119">
        <f t="shared" si="154"/>
        <v>13</v>
      </c>
      <c r="BX192" s="588"/>
      <c r="BY192" s="116">
        <v>45629</v>
      </c>
      <c r="BZ192" s="95">
        <v>45635</v>
      </c>
      <c r="CA192" s="151"/>
      <c r="CB192" s="95">
        <v>45672</v>
      </c>
      <c r="CC192" s="95">
        <v>45727</v>
      </c>
      <c r="CD192" s="119">
        <f t="shared" si="155"/>
        <v>56</v>
      </c>
      <c r="CE192" s="588"/>
      <c r="CF192" s="116">
        <v>45629</v>
      </c>
      <c r="CG192" s="95">
        <v>45635</v>
      </c>
      <c r="CH192" s="95"/>
      <c r="CI192" s="95">
        <v>45675</v>
      </c>
      <c r="CJ192" s="95">
        <v>45675</v>
      </c>
      <c r="CK192" s="119">
        <f t="shared" si="156"/>
        <v>1</v>
      </c>
      <c r="CL192" s="119"/>
      <c r="CM192" s="119"/>
      <c r="CN192" s="588"/>
      <c r="CO192" s="116">
        <v>45624</v>
      </c>
      <c r="CP192" s="95">
        <v>45638</v>
      </c>
      <c r="CQ192" s="128"/>
      <c r="CR192" s="95">
        <v>45658</v>
      </c>
      <c r="CS192" s="95">
        <v>45708</v>
      </c>
      <c r="CT192" s="119">
        <f t="shared" si="157"/>
        <v>51</v>
      </c>
      <c r="CU192" s="588"/>
      <c r="CV192" s="116">
        <v>45636</v>
      </c>
      <c r="CW192" s="95">
        <v>45642</v>
      </c>
      <c r="CX192" s="128"/>
      <c r="CY192" s="95">
        <v>45611</v>
      </c>
      <c r="CZ192" s="95">
        <v>45661</v>
      </c>
      <c r="DA192" s="119">
        <f t="shared" si="158"/>
        <v>51</v>
      </c>
      <c r="DB192" s="588"/>
      <c r="DC192" s="116">
        <v>45636</v>
      </c>
      <c r="DD192" s="95">
        <v>45642</v>
      </c>
      <c r="DE192" s="128"/>
      <c r="DF192" s="95">
        <v>45684</v>
      </c>
      <c r="DG192" s="95">
        <v>45693</v>
      </c>
      <c r="DH192" s="119">
        <f t="shared" si="159"/>
        <v>10</v>
      </c>
      <c r="DI192" s="146"/>
      <c r="DJ192" s="156" t="str">
        <f>_xlfn.XLOOKUP(E192,[1]CranePad!$D$4:$D$203,[1]CranePad!$E$4:$E$203,0,0,1)</f>
        <v>SS Jadeja (Reuse)</v>
      </c>
      <c r="DK192" s="155">
        <v>45636</v>
      </c>
      <c r="DL192" s="95">
        <v>45642</v>
      </c>
      <c r="DM192" s="95"/>
      <c r="DN192" s="95">
        <v>45691</v>
      </c>
      <c r="DO192" s="95">
        <v>45701</v>
      </c>
      <c r="DP192" s="119">
        <f t="shared" si="160"/>
        <v>11</v>
      </c>
      <c r="DQ192" s="588"/>
      <c r="DR192" s="123">
        <v>45650</v>
      </c>
      <c r="DS192" s="124">
        <v>45655</v>
      </c>
      <c r="DT192" s="124"/>
      <c r="DU192" s="124">
        <v>45702</v>
      </c>
      <c r="DV192" s="124">
        <v>45712</v>
      </c>
      <c r="DW192" s="119">
        <f t="shared" si="161"/>
        <v>11</v>
      </c>
      <c r="DX192" s="588"/>
      <c r="DY192" s="123">
        <v>45649</v>
      </c>
      <c r="DZ192" s="124">
        <v>45655</v>
      </c>
      <c r="EA192" s="124"/>
      <c r="EB192" s="124">
        <v>45716</v>
      </c>
      <c r="EC192" s="124">
        <v>45729</v>
      </c>
      <c r="ED192" s="119">
        <f t="shared" si="162"/>
        <v>14</v>
      </c>
      <c r="EE192" s="588"/>
      <c r="EF192" s="123">
        <v>45658</v>
      </c>
      <c r="EG192" s="124">
        <v>45667</v>
      </c>
      <c r="EH192" s="124"/>
      <c r="EI192" s="124">
        <v>45720</v>
      </c>
      <c r="EJ192" s="124">
        <v>45723</v>
      </c>
      <c r="EK192" s="119">
        <f t="shared" si="163"/>
        <v>4</v>
      </c>
      <c r="EL192" s="588"/>
      <c r="EM192" s="116">
        <v>45669</v>
      </c>
      <c r="EN192" s="95">
        <v>45671</v>
      </c>
      <c r="EO192" s="95"/>
      <c r="EP192" s="95">
        <v>45724</v>
      </c>
      <c r="EQ192" s="95">
        <v>45735</v>
      </c>
      <c r="ER192" s="119">
        <f t="shared" si="164"/>
        <v>12</v>
      </c>
      <c r="ES192" s="573" t="s">
        <v>2294</v>
      </c>
      <c r="ET192" s="116">
        <v>45661</v>
      </c>
      <c r="EU192" s="95">
        <v>45662</v>
      </c>
      <c r="EV192" s="95"/>
      <c r="EW192" s="95">
        <v>45727</v>
      </c>
      <c r="EX192" s="95">
        <v>45727</v>
      </c>
      <c r="EY192" s="119">
        <f t="shared" si="165"/>
        <v>1</v>
      </c>
      <c r="EZ192" s="588"/>
      <c r="FA192" s="116">
        <v>45645</v>
      </c>
      <c r="FB192" s="95">
        <v>45651</v>
      </c>
      <c r="FC192" s="95"/>
      <c r="FD192" s="95">
        <v>45635</v>
      </c>
      <c r="FE192" s="95">
        <v>45645</v>
      </c>
      <c r="FF192" s="119">
        <f t="shared" si="166"/>
        <v>11</v>
      </c>
      <c r="FG192" s="588"/>
      <c r="FH192" s="116">
        <v>45616</v>
      </c>
      <c r="FI192" s="95">
        <f t="shared" si="230"/>
        <v>45631</v>
      </c>
      <c r="FJ192" s="95"/>
      <c r="FK192" s="95">
        <v>45714</v>
      </c>
      <c r="FL192" s="95">
        <v>45733</v>
      </c>
      <c r="FM192" s="119">
        <f t="shared" si="167"/>
        <v>20</v>
      </c>
      <c r="FN192" s="146"/>
      <c r="FO192" s="155">
        <f t="shared" si="172"/>
        <v>45662</v>
      </c>
      <c r="FP192" s="95">
        <f t="shared" si="173"/>
        <v>45665</v>
      </c>
      <c r="FQ192" s="128"/>
      <c r="FR192" s="95">
        <v>45736</v>
      </c>
      <c r="FS192" s="95">
        <v>45737</v>
      </c>
      <c r="FT192" s="119">
        <f t="shared" si="168"/>
        <v>2</v>
      </c>
      <c r="FU192" s="588"/>
      <c r="FV192" s="116">
        <f t="shared" si="174"/>
        <v>45671</v>
      </c>
      <c r="FW192" s="95">
        <f t="shared" si="175"/>
        <v>45672</v>
      </c>
      <c r="FX192" s="128"/>
      <c r="FY192" s="95">
        <v>45737</v>
      </c>
      <c r="FZ192" s="95">
        <v>45738</v>
      </c>
      <c r="GA192" s="119">
        <f t="shared" si="169"/>
        <v>2</v>
      </c>
      <c r="GB192" s="588"/>
      <c r="GC192" s="436"/>
      <c r="GD192" s="122"/>
      <c r="GE192" s="572">
        <v>45717</v>
      </c>
    </row>
    <row r="193" spans="1:187" ht="16.5" customHeight="1" x14ac:dyDescent="0.25">
      <c r="A193" s="564" t="s">
        <v>413</v>
      </c>
      <c r="B193" s="73">
        <f t="shared" si="170"/>
        <v>189</v>
      </c>
      <c r="C193" s="73" t="s">
        <v>31</v>
      </c>
      <c r="D193" s="73" t="s">
        <v>1837</v>
      </c>
      <c r="E193" s="73" t="s">
        <v>2295</v>
      </c>
      <c r="F193" s="565" t="s">
        <v>2160</v>
      </c>
      <c r="G193" s="167" t="s">
        <v>2269</v>
      </c>
      <c r="H193" s="566" t="str">
        <f>VLOOKUP('200WTG PH-II'!E193,'[1]Stone Column Progress'!$C$6:$D$205,2,0)</f>
        <v>Bauer</v>
      </c>
      <c r="I193" s="574" t="s">
        <v>390</v>
      </c>
      <c r="J193" s="568">
        <v>529124</v>
      </c>
      <c r="K193" s="569">
        <v>2669653</v>
      </c>
      <c r="L193" s="116">
        <v>45437</v>
      </c>
      <c r="M193" s="95">
        <v>45464</v>
      </c>
      <c r="N193" s="128"/>
      <c r="O193" s="95">
        <v>45437</v>
      </c>
      <c r="P193" s="95">
        <v>45464</v>
      </c>
      <c r="Q193" s="588"/>
      <c r="R193" s="118">
        <f>VLOOKUP(E193,'[1]Stone Column Progress'!$C$6:$K$205,6,0)</f>
        <v>253</v>
      </c>
      <c r="S193" s="73">
        <f>VLOOKUP(E193,'[1]Stone Column Progress'!$C$6:$K$205,8,0)</f>
        <v>253</v>
      </c>
      <c r="T193" s="95">
        <v>45587</v>
      </c>
      <c r="U193" s="95">
        <v>45596</v>
      </c>
      <c r="V193" s="117"/>
      <c r="W193" s="95">
        <v>45645</v>
      </c>
      <c r="X193" s="95">
        <v>45656</v>
      </c>
      <c r="Y193" s="119">
        <f t="shared" si="148"/>
        <v>12</v>
      </c>
      <c r="Z193" s="146"/>
      <c r="AA193" s="155" t="s">
        <v>389</v>
      </c>
      <c r="AB193" s="127">
        <v>45608</v>
      </c>
      <c r="AC193" s="127">
        <v>45623</v>
      </c>
      <c r="AD193" s="128"/>
      <c r="AE193" s="95">
        <v>45670</v>
      </c>
      <c r="AF193" s="95">
        <v>45689</v>
      </c>
      <c r="AG193" s="588"/>
      <c r="AH193" s="116">
        <v>45612</v>
      </c>
      <c r="AI193" s="95">
        <v>45612</v>
      </c>
      <c r="AJ193" s="117"/>
      <c r="AK193" s="95">
        <v>45694</v>
      </c>
      <c r="AL193" s="95">
        <v>45697</v>
      </c>
      <c r="AM193" s="119">
        <f t="shared" si="149"/>
        <v>4</v>
      </c>
      <c r="AN193" s="588"/>
      <c r="AO193" s="158">
        <v>45613</v>
      </c>
      <c r="AP193" s="130">
        <v>45613</v>
      </c>
      <c r="AQ193" s="130"/>
      <c r="AR193" s="130">
        <v>45697</v>
      </c>
      <c r="AS193" s="130">
        <v>45698</v>
      </c>
      <c r="AT193" s="119">
        <f t="shared" si="150"/>
        <v>2</v>
      </c>
      <c r="AU193" s="588"/>
      <c r="AV193" s="116">
        <v>45614</v>
      </c>
      <c r="AW193" s="95">
        <v>45614</v>
      </c>
      <c r="AX193" s="128"/>
      <c r="AY193" s="130">
        <v>45698</v>
      </c>
      <c r="AZ193" s="130">
        <v>45698</v>
      </c>
      <c r="BA193" s="119">
        <f t="shared" si="151"/>
        <v>1</v>
      </c>
      <c r="BB193" s="146"/>
      <c r="BC193" s="155">
        <v>45615</v>
      </c>
      <c r="BD193" s="95">
        <v>45616</v>
      </c>
      <c r="BE193" s="95"/>
      <c r="BF193" s="95">
        <v>45700</v>
      </c>
      <c r="BG193" s="95">
        <v>45700</v>
      </c>
      <c r="BH193" s="119">
        <f t="shared" si="152"/>
        <v>1</v>
      </c>
      <c r="BI193" s="588"/>
      <c r="BJ193" s="116">
        <v>45618</v>
      </c>
      <c r="BK193" s="95">
        <v>45625</v>
      </c>
      <c r="BL193" s="95"/>
      <c r="BM193" s="95">
        <v>45701</v>
      </c>
      <c r="BN193" s="95">
        <v>45704</v>
      </c>
      <c r="BO193" s="119">
        <f t="shared" si="153"/>
        <v>4</v>
      </c>
      <c r="BP193" s="588"/>
      <c r="BQ193" s="116">
        <v>45628</v>
      </c>
      <c r="BR193" s="95">
        <v>45629</v>
      </c>
      <c r="BS193" s="95"/>
      <c r="BT193" s="95">
        <v>45705</v>
      </c>
      <c r="BU193" s="95">
        <v>45705</v>
      </c>
      <c r="BV193" s="119">
        <f t="shared" si="171"/>
        <v>1</v>
      </c>
      <c r="BW193" s="119">
        <f t="shared" si="154"/>
        <v>12</v>
      </c>
      <c r="BX193" s="588"/>
      <c r="BY193" s="116">
        <v>45630</v>
      </c>
      <c r="BZ193" s="95">
        <v>45636</v>
      </c>
      <c r="CA193" s="151"/>
      <c r="CB193" s="95">
        <v>45713</v>
      </c>
      <c r="CC193" s="95">
        <v>45752</v>
      </c>
      <c r="CD193" s="119">
        <f t="shared" si="155"/>
        <v>40</v>
      </c>
      <c r="CE193" s="588"/>
      <c r="CF193" s="116">
        <v>45630</v>
      </c>
      <c r="CG193" s="95">
        <v>45636</v>
      </c>
      <c r="CH193" s="95"/>
      <c r="CI193" s="95">
        <v>45717</v>
      </c>
      <c r="CJ193" s="95">
        <v>45717</v>
      </c>
      <c r="CK193" s="119">
        <f t="shared" si="156"/>
        <v>1</v>
      </c>
      <c r="CL193" s="119"/>
      <c r="CM193" s="119"/>
      <c r="CN193" s="588"/>
      <c r="CO193" s="116">
        <v>45625</v>
      </c>
      <c r="CP193" s="95">
        <v>45639</v>
      </c>
      <c r="CQ193" s="128"/>
      <c r="CR193" s="95">
        <v>45699</v>
      </c>
      <c r="CS193" s="95">
        <v>45711</v>
      </c>
      <c r="CT193" s="119">
        <f t="shared" si="157"/>
        <v>13</v>
      </c>
      <c r="CU193" s="588"/>
      <c r="CV193" s="116">
        <v>45637</v>
      </c>
      <c r="CW193" s="95">
        <v>45643</v>
      </c>
      <c r="CX193" s="128"/>
      <c r="CY193" s="95">
        <v>45615</v>
      </c>
      <c r="CZ193" s="95">
        <v>45662</v>
      </c>
      <c r="DA193" s="119">
        <f t="shared" si="158"/>
        <v>48</v>
      </c>
      <c r="DB193" s="588"/>
      <c r="DC193" s="116">
        <v>45637</v>
      </c>
      <c r="DD193" s="95">
        <v>45643</v>
      </c>
      <c r="DE193" s="128"/>
      <c r="DF193" s="95">
        <v>45698</v>
      </c>
      <c r="DG193" s="95">
        <v>45716</v>
      </c>
      <c r="DH193" s="119">
        <f t="shared" si="159"/>
        <v>19</v>
      </c>
      <c r="DI193" s="146"/>
      <c r="DJ193" s="156" t="str">
        <f>_xlfn.XLOOKUP(E193,[1]CranePad!$D$4:$D$203,[1]CranePad!$E$4:$E$203,0,0,1)</f>
        <v>SS Jadeja (Reuse)</v>
      </c>
      <c r="DK193" s="155">
        <v>45637</v>
      </c>
      <c r="DL193" s="95">
        <v>45643</v>
      </c>
      <c r="DM193" s="95"/>
      <c r="DN193" s="95">
        <v>45698</v>
      </c>
      <c r="DO193" s="95">
        <v>45716</v>
      </c>
      <c r="DP193" s="119">
        <f t="shared" si="160"/>
        <v>19</v>
      </c>
      <c r="DQ193" s="588"/>
      <c r="DR193" s="123">
        <v>45651</v>
      </c>
      <c r="DS193" s="124">
        <v>45656</v>
      </c>
      <c r="DT193" s="124"/>
      <c r="DU193" s="124">
        <v>45719</v>
      </c>
      <c r="DV193" s="124">
        <v>45736</v>
      </c>
      <c r="DW193" s="119">
        <f t="shared" si="161"/>
        <v>18</v>
      </c>
      <c r="DX193" s="588"/>
      <c r="DY193" s="123">
        <v>45650</v>
      </c>
      <c r="DZ193" s="124">
        <v>45656</v>
      </c>
      <c r="EA193" s="124"/>
      <c r="EB193" s="124">
        <v>45721</v>
      </c>
      <c r="EC193" s="124">
        <v>45736</v>
      </c>
      <c r="ED193" s="119">
        <f t="shared" si="162"/>
        <v>16</v>
      </c>
      <c r="EE193" s="588"/>
      <c r="EF193" s="123">
        <v>45659</v>
      </c>
      <c r="EG193" s="124">
        <v>45668</v>
      </c>
      <c r="EH193" s="124"/>
      <c r="EI193" s="124">
        <v>45738</v>
      </c>
      <c r="EJ193" s="124">
        <v>45739</v>
      </c>
      <c r="EK193" s="119">
        <f t="shared" si="163"/>
        <v>2</v>
      </c>
      <c r="EL193" s="588"/>
      <c r="EM193" s="116">
        <v>45670</v>
      </c>
      <c r="EN193" s="95">
        <v>45672</v>
      </c>
      <c r="EO193" s="95"/>
      <c r="EP193" s="95">
        <v>45739</v>
      </c>
      <c r="EQ193" s="95">
        <v>45739</v>
      </c>
      <c r="ER193" s="119">
        <f t="shared" si="164"/>
        <v>1</v>
      </c>
      <c r="ES193" s="588"/>
      <c r="ET193" s="116">
        <v>45662</v>
      </c>
      <c r="EU193" s="95">
        <v>45663</v>
      </c>
      <c r="EV193" s="95"/>
      <c r="EW193" s="95">
        <v>45738</v>
      </c>
      <c r="EX193" s="95">
        <v>45738</v>
      </c>
      <c r="EY193" s="119">
        <f t="shared" si="165"/>
        <v>1</v>
      </c>
      <c r="EZ193" s="588"/>
      <c r="FA193" s="116">
        <v>45646</v>
      </c>
      <c r="FB193" s="95">
        <v>45652</v>
      </c>
      <c r="FC193" s="95"/>
      <c r="FD193" s="95">
        <v>45635</v>
      </c>
      <c r="FE193" s="95">
        <v>45649</v>
      </c>
      <c r="FF193" s="119">
        <f t="shared" si="166"/>
        <v>15</v>
      </c>
      <c r="FG193" s="588"/>
      <c r="FH193" s="116">
        <v>45616</v>
      </c>
      <c r="FI193" s="95">
        <f t="shared" si="230"/>
        <v>45631</v>
      </c>
      <c r="FJ193" s="95"/>
      <c r="FK193" s="95">
        <v>45714</v>
      </c>
      <c r="FL193" s="95">
        <v>45733</v>
      </c>
      <c r="FM193" s="119">
        <f t="shared" si="167"/>
        <v>20</v>
      </c>
      <c r="FN193" s="146"/>
      <c r="FO193" s="155">
        <f t="shared" si="172"/>
        <v>45663</v>
      </c>
      <c r="FP193" s="95">
        <f t="shared" si="173"/>
        <v>45666</v>
      </c>
      <c r="FQ193" s="128"/>
      <c r="FR193" s="95">
        <v>45736</v>
      </c>
      <c r="FS193" s="95">
        <v>45737</v>
      </c>
      <c r="FT193" s="119">
        <f t="shared" si="168"/>
        <v>2</v>
      </c>
      <c r="FU193" s="588"/>
      <c r="FV193" s="116">
        <f t="shared" si="174"/>
        <v>45672</v>
      </c>
      <c r="FW193" s="95">
        <f t="shared" si="175"/>
        <v>45673</v>
      </c>
      <c r="FX193" s="128"/>
      <c r="FY193" s="95">
        <v>45739</v>
      </c>
      <c r="FZ193" s="95">
        <v>45740</v>
      </c>
      <c r="GA193" s="119">
        <f t="shared" si="169"/>
        <v>2</v>
      </c>
      <c r="GB193" s="588"/>
      <c r="GC193" s="436"/>
      <c r="GD193" s="122"/>
      <c r="GE193" s="572">
        <v>45717</v>
      </c>
    </row>
    <row r="194" spans="1:187" ht="16.5" customHeight="1" x14ac:dyDescent="0.25">
      <c r="A194" s="564" t="s">
        <v>413</v>
      </c>
      <c r="B194" s="73">
        <f t="shared" si="170"/>
        <v>190</v>
      </c>
      <c r="C194" s="73" t="s">
        <v>31</v>
      </c>
      <c r="D194" s="73" t="s">
        <v>1837</v>
      </c>
      <c r="E194" s="73" t="s">
        <v>2296</v>
      </c>
      <c r="F194" s="565" t="s">
        <v>2160</v>
      </c>
      <c r="G194" s="167" t="s">
        <v>2270</v>
      </c>
      <c r="H194" s="566" t="str">
        <f>VLOOKUP('200WTG PH-II'!E194,'[1]Stone Column Progress'!$C$6:$D$205,2,0)</f>
        <v>Bauer</v>
      </c>
      <c r="I194" s="574" t="s">
        <v>390</v>
      </c>
      <c r="J194" s="568">
        <v>530202</v>
      </c>
      <c r="K194" s="569">
        <v>2668348</v>
      </c>
      <c r="L194" s="116">
        <v>45437</v>
      </c>
      <c r="M194" s="95">
        <v>45438</v>
      </c>
      <c r="N194" s="128"/>
      <c r="O194" s="95">
        <v>45437</v>
      </c>
      <c r="P194" s="95">
        <v>45458</v>
      </c>
      <c r="Q194" s="588"/>
      <c r="R194" s="118">
        <f>VLOOKUP(E194,'[1]Stone Column Progress'!$C$6:$K$205,6,0)</f>
        <v>253</v>
      </c>
      <c r="S194" s="73">
        <f>VLOOKUP(E194,'[1]Stone Column Progress'!$C$6:$K$205,8,0)</f>
        <v>253</v>
      </c>
      <c r="T194" s="95">
        <v>45588</v>
      </c>
      <c r="U194" s="95">
        <v>45597</v>
      </c>
      <c r="V194" s="117"/>
      <c r="W194" s="95">
        <v>45657</v>
      </c>
      <c r="X194" s="95">
        <v>45664</v>
      </c>
      <c r="Y194" s="119">
        <f t="shared" si="148"/>
        <v>8</v>
      </c>
      <c r="Z194" s="146"/>
      <c r="AA194" s="122"/>
      <c r="AB194" s="129"/>
      <c r="AC194" s="129"/>
      <c r="AD194" s="128"/>
      <c r="AE194" s="129"/>
      <c r="AF194" s="129"/>
      <c r="AG194" s="588"/>
      <c r="AH194" s="116">
        <v>45613</v>
      </c>
      <c r="AI194" s="95">
        <v>45613</v>
      </c>
      <c r="AJ194" s="117"/>
      <c r="AK194" s="95">
        <v>45667</v>
      </c>
      <c r="AL194" s="95">
        <v>45668</v>
      </c>
      <c r="AM194" s="119">
        <f t="shared" si="149"/>
        <v>2</v>
      </c>
      <c r="AN194" s="588"/>
      <c r="AO194" s="158">
        <v>45614</v>
      </c>
      <c r="AP194" s="130">
        <v>45614</v>
      </c>
      <c r="AQ194" s="130"/>
      <c r="AR194" s="130">
        <v>45668</v>
      </c>
      <c r="AS194" s="130">
        <v>45669</v>
      </c>
      <c r="AT194" s="119">
        <f t="shared" si="150"/>
        <v>2</v>
      </c>
      <c r="AU194" s="588"/>
      <c r="AV194" s="116">
        <v>45615</v>
      </c>
      <c r="AW194" s="95">
        <v>45615</v>
      </c>
      <c r="AX194" s="128"/>
      <c r="AY194" s="95">
        <v>45669</v>
      </c>
      <c r="AZ194" s="95">
        <v>45669</v>
      </c>
      <c r="BA194" s="119">
        <f t="shared" si="151"/>
        <v>1</v>
      </c>
      <c r="BB194" s="146"/>
      <c r="BC194" s="155">
        <v>45616</v>
      </c>
      <c r="BD194" s="95">
        <v>45617</v>
      </c>
      <c r="BE194" s="95"/>
      <c r="BF194" s="95">
        <v>45671</v>
      </c>
      <c r="BG194" s="95">
        <v>45672</v>
      </c>
      <c r="BH194" s="119">
        <f t="shared" si="152"/>
        <v>2</v>
      </c>
      <c r="BI194" s="588"/>
      <c r="BJ194" s="116">
        <v>45619</v>
      </c>
      <c r="BK194" s="95">
        <v>45626</v>
      </c>
      <c r="BL194" s="95"/>
      <c r="BM194" s="95">
        <v>45683</v>
      </c>
      <c r="BN194" s="95">
        <v>45686</v>
      </c>
      <c r="BO194" s="119">
        <f t="shared" si="153"/>
        <v>4</v>
      </c>
      <c r="BP194" s="588"/>
      <c r="BQ194" s="116">
        <v>45629</v>
      </c>
      <c r="BR194" s="95">
        <v>45630</v>
      </c>
      <c r="BS194" s="95"/>
      <c r="BT194" s="95">
        <v>45687</v>
      </c>
      <c r="BU194" s="95">
        <v>45687</v>
      </c>
      <c r="BV194" s="119">
        <f t="shared" si="171"/>
        <v>1</v>
      </c>
      <c r="BW194" s="119">
        <f t="shared" si="154"/>
        <v>21</v>
      </c>
      <c r="BX194" s="588"/>
      <c r="BY194" s="116">
        <v>45631</v>
      </c>
      <c r="BZ194" s="95">
        <v>45637</v>
      </c>
      <c r="CA194" s="151"/>
      <c r="CB194" s="95">
        <v>45692</v>
      </c>
      <c r="CC194" s="95">
        <v>45727</v>
      </c>
      <c r="CD194" s="119">
        <f t="shared" si="155"/>
        <v>36</v>
      </c>
      <c r="CE194" s="588"/>
      <c r="CF194" s="116">
        <v>45631</v>
      </c>
      <c r="CG194" s="95">
        <v>45637</v>
      </c>
      <c r="CH194" s="95"/>
      <c r="CI194" s="95">
        <v>45693</v>
      </c>
      <c r="CJ194" s="95">
        <v>45693</v>
      </c>
      <c r="CK194" s="119">
        <f t="shared" si="156"/>
        <v>1</v>
      </c>
      <c r="CL194" s="119"/>
      <c r="CM194" s="119"/>
      <c r="CN194" s="588"/>
      <c r="CO194" s="116">
        <v>45626</v>
      </c>
      <c r="CP194" s="95">
        <v>45640</v>
      </c>
      <c r="CQ194" s="128"/>
      <c r="CR194" s="95">
        <v>45672</v>
      </c>
      <c r="CS194" s="95">
        <v>45691</v>
      </c>
      <c r="CT194" s="119">
        <f t="shared" si="157"/>
        <v>20</v>
      </c>
      <c r="CU194" s="588"/>
      <c r="CV194" s="116">
        <v>45638</v>
      </c>
      <c r="CW194" s="95">
        <v>45644</v>
      </c>
      <c r="CX194" s="128"/>
      <c r="CY194" s="95">
        <v>45615</v>
      </c>
      <c r="CZ194" s="95">
        <v>45662</v>
      </c>
      <c r="DA194" s="119">
        <f t="shared" si="158"/>
        <v>48</v>
      </c>
      <c r="DB194" s="588"/>
      <c r="DC194" s="116">
        <v>45638</v>
      </c>
      <c r="DD194" s="95">
        <v>45644</v>
      </c>
      <c r="DE194" s="128"/>
      <c r="DF194" s="95">
        <v>45679</v>
      </c>
      <c r="DG194" s="95">
        <v>45696</v>
      </c>
      <c r="DH194" s="119">
        <f t="shared" si="159"/>
        <v>18</v>
      </c>
      <c r="DI194" s="146"/>
      <c r="DJ194" s="156" t="str">
        <f>_xlfn.XLOOKUP(E194,[1]CranePad!$D$4:$D$203,[1]CranePad!$E$4:$E$203,0,0,1)</f>
        <v>SS Jadeja</v>
      </c>
      <c r="DK194" s="155">
        <v>45638</v>
      </c>
      <c r="DL194" s="95">
        <v>45644</v>
      </c>
      <c r="DM194" s="95"/>
      <c r="DN194" s="95">
        <v>45672</v>
      </c>
      <c r="DO194" s="95">
        <v>45698</v>
      </c>
      <c r="DP194" s="119">
        <f t="shared" si="160"/>
        <v>27</v>
      </c>
      <c r="DQ194" s="588"/>
      <c r="DR194" s="123">
        <v>45652</v>
      </c>
      <c r="DS194" s="124">
        <v>45657</v>
      </c>
      <c r="DT194" s="124"/>
      <c r="DU194" s="124">
        <v>45708</v>
      </c>
      <c r="DV194" s="124">
        <v>45716</v>
      </c>
      <c r="DW194" s="119">
        <f t="shared" si="161"/>
        <v>9</v>
      </c>
      <c r="DX194" s="588"/>
      <c r="DY194" s="123">
        <v>45651</v>
      </c>
      <c r="DZ194" s="124">
        <v>45657</v>
      </c>
      <c r="EA194" s="124"/>
      <c r="EB194" s="124">
        <v>45694</v>
      </c>
      <c r="EC194" s="124">
        <v>45730</v>
      </c>
      <c r="ED194" s="119">
        <f t="shared" si="162"/>
        <v>37</v>
      </c>
      <c r="EE194" s="588"/>
      <c r="EF194" s="123">
        <v>45660</v>
      </c>
      <c r="EG194" s="124">
        <v>45669</v>
      </c>
      <c r="EH194" s="124"/>
      <c r="EI194" s="124">
        <v>45720</v>
      </c>
      <c r="EJ194" s="124">
        <v>45725</v>
      </c>
      <c r="EK194" s="119">
        <f t="shared" si="163"/>
        <v>6</v>
      </c>
      <c r="EL194" s="588"/>
      <c r="EM194" s="116">
        <v>45671</v>
      </c>
      <c r="EN194" s="95">
        <v>45673</v>
      </c>
      <c r="EO194" s="95"/>
      <c r="EP194" s="95">
        <v>45723</v>
      </c>
      <c r="EQ194" s="95">
        <v>45737</v>
      </c>
      <c r="ER194" s="119">
        <f t="shared" si="164"/>
        <v>15</v>
      </c>
      <c r="ES194" s="570" t="s">
        <v>2297</v>
      </c>
      <c r="ET194" s="116">
        <v>45663</v>
      </c>
      <c r="EU194" s="95">
        <v>45664</v>
      </c>
      <c r="EV194" s="95"/>
      <c r="EW194" s="95">
        <v>45727</v>
      </c>
      <c r="EX194" s="95">
        <v>45727</v>
      </c>
      <c r="EY194" s="119">
        <f t="shared" si="165"/>
        <v>1</v>
      </c>
      <c r="EZ194" s="588"/>
      <c r="FA194" s="116">
        <v>45652</v>
      </c>
      <c r="FB194" s="95">
        <v>45658</v>
      </c>
      <c r="FC194" s="95"/>
      <c r="FD194" s="95">
        <v>45633</v>
      </c>
      <c r="FE194" s="95">
        <v>45685</v>
      </c>
      <c r="FF194" s="119">
        <f t="shared" si="166"/>
        <v>53</v>
      </c>
      <c r="FG194" s="588"/>
      <c r="FH194" s="116">
        <v>45616</v>
      </c>
      <c r="FI194" s="95">
        <f t="shared" si="230"/>
        <v>45631</v>
      </c>
      <c r="FJ194" s="95"/>
      <c r="FK194" s="95">
        <v>45714</v>
      </c>
      <c r="FL194" s="95">
        <v>45733</v>
      </c>
      <c r="FM194" s="119">
        <f t="shared" si="167"/>
        <v>20</v>
      </c>
      <c r="FN194" s="146"/>
      <c r="FO194" s="155">
        <f t="shared" si="172"/>
        <v>45664</v>
      </c>
      <c r="FP194" s="95">
        <f t="shared" si="173"/>
        <v>45667</v>
      </c>
      <c r="FQ194" s="128"/>
      <c r="FR194" s="95">
        <v>45737</v>
      </c>
      <c r="FS194" s="95">
        <v>45738</v>
      </c>
      <c r="FT194" s="119">
        <f t="shared" si="168"/>
        <v>2</v>
      </c>
      <c r="FU194" s="588"/>
      <c r="FV194" s="116">
        <f t="shared" si="174"/>
        <v>45673</v>
      </c>
      <c r="FW194" s="95">
        <f t="shared" si="175"/>
        <v>45674</v>
      </c>
      <c r="FX194" s="128"/>
      <c r="FY194" s="95">
        <v>45739</v>
      </c>
      <c r="FZ194" s="95">
        <v>45739</v>
      </c>
      <c r="GA194" s="119">
        <f t="shared" si="169"/>
        <v>1</v>
      </c>
      <c r="GB194" s="588"/>
      <c r="GC194" s="436"/>
      <c r="GD194" s="122"/>
      <c r="GE194" s="572">
        <v>45717</v>
      </c>
    </row>
    <row r="195" spans="1:187" ht="16.5" customHeight="1" x14ac:dyDescent="0.25">
      <c r="A195" s="564" t="s">
        <v>413</v>
      </c>
      <c r="B195" s="73">
        <f t="shared" si="170"/>
        <v>191</v>
      </c>
      <c r="C195" s="73" t="s">
        <v>31</v>
      </c>
      <c r="D195" s="73" t="s">
        <v>1837</v>
      </c>
      <c r="E195" s="73" t="s">
        <v>2298</v>
      </c>
      <c r="F195" s="565" t="s">
        <v>2160</v>
      </c>
      <c r="G195" s="167" t="s">
        <v>2270</v>
      </c>
      <c r="H195" s="566" t="str">
        <f>VLOOKUP('200WTG PH-II'!E195,'[1]Stone Column Progress'!$C$6:$D$205,2,0)</f>
        <v>Bauer</v>
      </c>
      <c r="I195" s="574" t="s">
        <v>390</v>
      </c>
      <c r="J195" s="568">
        <v>531377</v>
      </c>
      <c r="K195" s="569">
        <v>2666842</v>
      </c>
      <c r="L195" s="116">
        <v>45437</v>
      </c>
      <c r="M195" s="95">
        <v>45464</v>
      </c>
      <c r="N195" s="128"/>
      <c r="O195" s="95">
        <v>45437</v>
      </c>
      <c r="P195" s="95">
        <v>45464</v>
      </c>
      <c r="Q195" s="588"/>
      <c r="R195" s="118">
        <f>VLOOKUP(E195,'[1]Stone Column Progress'!$C$6:$K$205,6,0)</f>
        <v>253</v>
      </c>
      <c r="S195" s="73">
        <f>VLOOKUP(E195,'[1]Stone Column Progress'!$C$6:$K$205,8,0)</f>
        <v>253</v>
      </c>
      <c r="T195" s="95">
        <v>45589</v>
      </c>
      <c r="U195" s="95">
        <v>45598</v>
      </c>
      <c r="V195" s="117"/>
      <c r="W195" s="95">
        <v>45654</v>
      </c>
      <c r="X195" s="95">
        <v>45665</v>
      </c>
      <c r="Y195" s="119">
        <f t="shared" si="148"/>
        <v>12</v>
      </c>
      <c r="Z195" s="146"/>
      <c r="AA195" s="122"/>
      <c r="AB195" s="129"/>
      <c r="AC195" s="129"/>
      <c r="AD195" s="128"/>
      <c r="AE195" s="129"/>
      <c r="AF195" s="129"/>
      <c r="AG195" s="588"/>
      <c r="AH195" s="116">
        <v>45614</v>
      </c>
      <c r="AI195" s="95">
        <v>45614</v>
      </c>
      <c r="AJ195" s="117"/>
      <c r="AK195" s="95">
        <v>45669</v>
      </c>
      <c r="AL195" s="95">
        <v>45672</v>
      </c>
      <c r="AM195" s="119">
        <f t="shared" si="149"/>
        <v>4</v>
      </c>
      <c r="AN195" s="588"/>
      <c r="AO195" s="158">
        <v>45615</v>
      </c>
      <c r="AP195" s="130">
        <v>45615</v>
      </c>
      <c r="AQ195" s="130"/>
      <c r="AR195" s="130">
        <v>45672</v>
      </c>
      <c r="AS195" s="130">
        <v>45673</v>
      </c>
      <c r="AT195" s="119">
        <f t="shared" si="150"/>
        <v>2</v>
      </c>
      <c r="AU195" s="588"/>
      <c r="AV195" s="116">
        <v>45616</v>
      </c>
      <c r="AW195" s="95">
        <v>45616</v>
      </c>
      <c r="AX195" s="128"/>
      <c r="AY195" s="95">
        <v>45673</v>
      </c>
      <c r="AZ195" s="95">
        <v>45673</v>
      </c>
      <c r="BA195" s="119">
        <f t="shared" si="151"/>
        <v>1</v>
      </c>
      <c r="BB195" s="146"/>
      <c r="BC195" s="155">
        <v>45617</v>
      </c>
      <c r="BD195" s="95">
        <v>45618</v>
      </c>
      <c r="BE195" s="95"/>
      <c r="BF195" s="95">
        <v>45674</v>
      </c>
      <c r="BG195" s="95">
        <v>45674</v>
      </c>
      <c r="BH195" s="119">
        <f t="shared" si="152"/>
        <v>1</v>
      </c>
      <c r="BI195" s="588"/>
      <c r="BJ195" s="116">
        <v>45620</v>
      </c>
      <c r="BK195" s="95">
        <v>45627</v>
      </c>
      <c r="BL195" s="95"/>
      <c r="BM195" s="95">
        <v>45675</v>
      </c>
      <c r="BN195" s="95">
        <v>45681</v>
      </c>
      <c r="BO195" s="119">
        <f t="shared" si="153"/>
        <v>7</v>
      </c>
      <c r="BP195" s="588"/>
      <c r="BQ195" s="116">
        <v>45630</v>
      </c>
      <c r="BR195" s="95">
        <v>45631</v>
      </c>
      <c r="BS195" s="95"/>
      <c r="BT195" s="95">
        <v>45683</v>
      </c>
      <c r="BU195" s="95">
        <v>45683</v>
      </c>
      <c r="BV195" s="119">
        <f t="shared" si="171"/>
        <v>1</v>
      </c>
      <c r="BW195" s="119">
        <f t="shared" si="154"/>
        <v>15</v>
      </c>
      <c r="BX195" s="588"/>
      <c r="BY195" s="116">
        <v>45632</v>
      </c>
      <c r="BZ195" s="95">
        <v>45638</v>
      </c>
      <c r="CA195" s="151"/>
      <c r="CB195" s="95">
        <v>45686</v>
      </c>
      <c r="CC195" s="95">
        <v>45753</v>
      </c>
      <c r="CD195" s="119">
        <f t="shared" si="155"/>
        <v>68</v>
      </c>
      <c r="CE195" s="588"/>
      <c r="CF195" s="116">
        <v>45632</v>
      </c>
      <c r="CG195" s="95">
        <v>45638</v>
      </c>
      <c r="CH195" s="95"/>
      <c r="CI195" s="95">
        <v>45689</v>
      </c>
      <c r="CJ195" s="95">
        <v>45689</v>
      </c>
      <c r="CK195" s="119">
        <f t="shared" si="156"/>
        <v>1</v>
      </c>
      <c r="CL195" s="119"/>
      <c r="CM195" s="119"/>
      <c r="CN195" s="588"/>
      <c r="CO195" s="116">
        <v>45627</v>
      </c>
      <c r="CP195" s="95">
        <v>45641</v>
      </c>
      <c r="CQ195" s="128"/>
      <c r="CR195" s="95">
        <v>45672</v>
      </c>
      <c r="CS195" s="95">
        <v>45688</v>
      </c>
      <c r="CT195" s="119">
        <f t="shared" si="157"/>
        <v>17</v>
      </c>
      <c r="CU195" s="588"/>
      <c r="CV195" s="116">
        <v>45639</v>
      </c>
      <c r="CW195" s="95">
        <v>45645</v>
      </c>
      <c r="CX195" s="128"/>
      <c r="CY195" s="95">
        <v>45616</v>
      </c>
      <c r="CZ195" s="95">
        <v>45662</v>
      </c>
      <c r="DA195" s="119">
        <f t="shared" si="158"/>
        <v>47</v>
      </c>
      <c r="DB195" s="588"/>
      <c r="DC195" s="116">
        <v>45639</v>
      </c>
      <c r="DD195" s="95">
        <v>45645</v>
      </c>
      <c r="DE195" s="128"/>
      <c r="DF195" s="95">
        <v>45684</v>
      </c>
      <c r="DG195" s="95">
        <v>45692</v>
      </c>
      <c r="DH195" s="119">
        <f t="shared" si="159"/>
        <v>9</v>
      </c>
      <c r="DI195" s="146"/>
      <c r="DJ195" s="156" t="str">
        <f>_xlfn.XLOOKUP(E195,[1]CranePad!$D$4:$D$203,[1]CranePad!$E$4:$E$203,0,0,1)</f>
        <v>GP (Reuse)</v>
      </c>
      <c r="DK195" s="155">
        <v>45639</v>
      </c>
      <c r="DL195" s="95">
        <v>45645</v>
      </c>
      <c r="DM195" s="95"/>
      <c r="DN195" s="95">
        <v>45686</v>
      </c>
      <c r="DO195" s="95">
        <v>45703</v>
      </c>
      <c r="DP195" s="119">
        <f t="shared" si="160"/>
        <v>18</v>
      </c>
      <c r="DQ195" s="588"/>
      <c r="DR195" s="123">
        <v>45653</v>
      </c>
      <c r="DS195" s="124">
        <v>45658</v>
      </c>
      <c r="DT195" s="124"/>
      <c r="DU195" s="124">
        <v>45691</v>
      </c>
      <c r="DV195" s="124">
        <v>45735</v>
      </c>
      <c r="DW195" s="119">
        <f t="shared" si="161"/>
        <v>45</v>
      </c>
      <c r="DX195" s="588"/>
      <c r="DY195" s="123">
        <v>45652</v>
      </c>
      <c r="DZ195" s="124">
        <v>45658</v>
      </c>
      <c r="EA195" s="124"/>
      <c r="EB195" s="124">
        <v>45694</v>
      </c>
      <c r="EC195" s="124">
        <v>45725</v>
      </c>
      <c r="ED195" s="119">
        <f t="shared" si="162"/>
        <v>32</v>
      </c>
      <c r="EE195" s="588"/>
      <c r="EF195" s="123">
        <v>45661</v>
      </c>
      <c r="EG195" s="124">
        <v>45670</v>
      </c>
      <c r="EH195" s="124"/>
      <c r="EI195" s="124">
        <v>45738</v>
      </c>
      <c r="EJ195" s="124">
        <v>45739</v>
      </c>
      <c r="EK195" s="119">
        <f t="shared" si="163"/>
        <v>2</v>
      </c>
      <c r="EL195" s="588"/>
      <c r="EM195" s="116">
        <v>45672</v>
      </c>
      <c r="EN195" s="95">
        <v>45674</v>
      </c>
      <c r="EO195" s="95"/>
      <c r="EP195" s="95">
        <v>45739</v>
      </c>
      <c r="EQ195" s="95">
        <v>45739</v>
      </c>
      <c r="ER195" s="119">
        <f t="shared" si="164"/>
        <v>1</v>
      </c>
      <c r="ES195" s="588"/>
      <c r="ET195" s="116">
        <v>45664</v>
      </c>
      <c r="EU195" s="95">
        <v>45665</v>
      </c>
      <c r="EV195" s="95"/>
      <c r="EW195" s="95">
        <v>45734</v>
      </c>
      <c r="EX195" s="95">
        <v>45734</v>
      </c>
      <c r="EY195" s="119">
        <f t="shared" si="165"/>
        <v>1</v>
      </c>
      <c r="EZ195" s="588"/>
      <c r="FA195" s="116">
        <v>45653</v>
      </c>
      <c r="FB195" s="95">
        <v>45659</v>
      </c>
      <c r="FC195" s="95"/>
      <c r="FD195" s="95">
        <v>45633</v>
      </c>
      <c r="FE195" s="95">
        <v>45655</v>
      </c>
      <c r="FF195" s="119">
        <f t="shared" si="166"/>
        <v>23</v>
      </c>
      <c r="FG195" s="588"/>
      <c r="FH195" s="116">
        <v>45660</v>
      </c>
      <c r="FI195" s="95">
        <f t="shared" si="230"/>
        <v>45675</v>
      </c>
      <c r="FJ195" s="95"/>
      <c r="FK195" s="95">
        <v>45714</v>
      </c>
      <c r="FL195" s="95">
        <v>45733</v>
      </c>
      <c r="FM195" s="119">
        <f t="shared" si="167"/>
        <v>20</v>
      </c>
      <c r="FN195" s="146"/>
      <c r="FO195" s="155">
        <f t="shared" si="172"/>
        <v>45665</v>
      </c>
      <c r="FP195" s="95">
        <f t="shared" si="173"/>
        <v>45668</v>
      </c>
      <c r="FQ195" s="128"/>
      <c r="FR195" s="95">
        <v>45737</v>
      </c>
      <c r="FS195" s="95">
        <v>45738</v>
      </c>
      <c r="FT195" s="119">
        <f t="shared" si="168"/>
        <v>2</v>
      </c>
      <c r="FU195" s="588"/>
      <c r="FV195" s="116">
        <f t="shared" si="174"/>
        <v>45675</v>
      </c>
      <c r="FW195" s="95">
        <f t="shared" si="175"/>
        <v>45676</v>
      </c>
      <c r="FX195" s="128"/>
      <c r="FY195" s="95">
        <v>45739</v>
      </c>
      <c r="FZ195" s="95">
        <v>45740</v>
      </c>
      <c r="GA195" s="119">
        <f t="shared" si="169"/>
        <v>2</v>
      </c>
      <c r="GB195" s="588"/>
      <c r="GC195" s="436"/>
      <c r="GD195" s="122"/>
      <c r="GE195" s="572">
        <v>45717</v>
      </c>
    </row>
    <row r="196" spans="1:187" ht="16.5" customHeight="1" x14ac:dyDescent="0.25">
      <c r="A196" s="564" t="s">
        <v>395</v>
      </c>
      <c r="B196" s="73">
        <f t="shared" si="170"/>
        <v>192</v>
      </c>
      <c r="C196" s="73" t="s">
        <v>31</v>
      </c>
      <c r="D196" s="73" t="s">
        <v>1837</v>
      </c>
      <c r="E196" s="73" t="s">
        <v>2299</v>
      </c>
      <c r="F196" s="565" t="s">
        <v>2160</v>
      </c>
      <c r="G196" s="167" t="s">
        <v>2270</v>
      </c>
      <c r="H196" s="566" t="str">
        <f>VLOOKUP('200WTG PH-II'!E196,'[1]Stone Column Progress'!$C$6:$D$205,2,0)</f>
        <v>Bauer</v>
      </c>
      <c r="I196" s="574" t="s">
        <v>390</v>
      </c>
      <c r="J196" s="568">
        <v>532064</v>
      </c>
      <c r="K196" s="569">
        <v>2665994</v>
      </c>
      <c r="L196" s="116">
        <v>45438</v>
      </c>
      <c r="M196" s="95">
        <v>45447</v>
      </c>
      <c r="N196" s="128"/>
      <c r="O196" s="95">
        <v>45438</v>
      </c>
      <c r="P196" s="95">
        <v>45447</v>
      </c>
      <c r="Q196" s="588"/>
      <c r="R196" s="118">
        <f>VLOOKUP(E196,'[1]Stone Column Progress'!$C$6:$K$205,6,0)</f>
        <v>253</v>
      </c>
      <c r="S196" s="73">
        <f>VLOOKUP(E196,'[1]Stone Column Progress'!$C$6:$K$205,8,0)</f>
        <v>253</v>
      </c>
      <c r="T196" s="95">
        <v>45590</v>
      </c>
      <c r="U196" s="95">
        <v>45599</v>
      </c>
      <c r="V196" s="117"/>
      <c r="W196" s="95">
        <v>45646</v>
      </c>
      <c r="X196" s="95">
        <v>45653</v>
      </c>
      <c r="Y196" s="119">
        <f t="shared" si="148"/>
        <v>8</v>
      </c>
      <c r="Z196" s="146"/>
      <c r="AA196" s="122"/>
      <c r="AB196" s="129"/>
      <c r="AC196" s="129"/>
      <c r="AD196" s="128"/>
      <c r="AE196" s="129"/>
      <c r="AF196" s="129"/>
      <c r="AG196" s="588"/>
      <c r="AH196" s="116">
        <v>45615</v>
      </c>
      <c r="AI196" s="95">
        <v>45615</v>
      </c>
      <c r="AJ196" s="117"/>
      <c r="AK196" s="95">
        <v>45655</v>
      </c>
      <c r="AL196" s="95">
        <v>45659</v>
      </c>
      <c r="AM196" s="119">
        <f t="shared" si="149"/>
        <v>5</v>
      </c>
      <c r="AN196" s="588"/>
      <c r="AO196" s="158">
        <v>45616</v>
      </c>
      <c r="AP196" s="130">
        <v>45616</v>
      </c>
      <c r="AQ196" s="130"/>
      <c r="AR196" s="130">
        <v>45669</v>
      </c>
      <c r="AS196" s="130">
        <v>45669</v>
      </c>
      <c r="AT196" s="119">
        <f t="shared" si="150"/>
        <v>1</v>
      </c>
      <c r="AU196" s="588"/>
      <c r="AV196" s="116">
        <v>45617</v>
      </c>
      <c r="AW196" s="95">
        <v>45617</v>
      </c>
      <c r="AX196" s="128"/>
      <c r="AY196" s="95">
        <v>45669</v>
      </c>
      <c r="AZ196" s="95">
        <v>45669</v>
      </c>
      <c r="BA196" s="119">
        <f t="shared" si="151"/>
        <v>1</v>
      </c>
      <c r="BB196" s="146"/>
      <c r="BC196" s="155">
        <v>45618</v>
      </c>
      <c r="BD196" s="95">
        <v>45619</v>
      </c>
      <c r="BE196" s="95"/>
      <c r="BF196" s="95">
        <v>45671</v>
      </c>
      <c r="BG196" s="95">
        <v>45671</v>
      </c>
      <c r="BH196" s="119">
        <f t="shared" si="152"/>
        <v>1</v>
      </c>
      <c r="BI196" s="588"/>
      <c r="BJ196" s="116">
        <v>45621</v>
      </c>
      <c r="BK196" s="95">
        <v>45628</v>
      </c>
      <c r="BL196" s="95"/>
      <c r="BM196" s="95">
        <v>45679</v>
      </c>
      <c r="BN196" s="95">
        <v>45689</v>
      </c>
      <c r="BO196" s="119">
        <f t="shared" si="153"/>
        <v>11</v>
      </c>
      <c r="BP196" s="588"/>
      <c r="BQ196" s="116">
        <v>45631</v>
      </c>
      <c r="BR196" s="95">
        <v>45632</v>
      </c>
      <c r="BS196" s="95"/>
      <c r="BT196" s="95">
        <v>45690</v>
      </c>
      <c r="BU196" s="95">
        <v>45691</v>
      </c>
      <c r="BV196" s="119">
        <f t="shared" si="171"/>
        <v>2</v>
      </c>
      <c r="BW196" s="119">
        <f t="shared" si="154"/>
        <v>37</v>
      </c>
      <c r="BX196" s="588"/>
      <c r="BY196" s="116">
        <v>45633</v>
      </c>
      <c r="BZ196" s="95">
        <v>45639</v>
      </c>
      <c r="CA196" s="151"/>
      <c r="CB196" s="95">
        <v>45696</v>
      </c>
      <c r="CC196" s="95">
        <v>45752</v>
      </c>
      <c r="CD196" s="119">
        <f t="shared" si="155"/>
        <v>57</v>
      </c>
      <c r="CE196" s="588"/>
      <c r="CF196" s="116">
        <v>45633</v>
      </c>
      <c r="CG196" s="95">
        <v>45639</v>
      </c>
      <c r="CH196" s="95"/>
      <c r="CI196" s="95">
        <v>45695</v>
      </c>
      <c r="CJ196" s="95">
        <v>45695</v>
      </c>
      <c r="CK196" s="119">
        <f t="shared" si="156"/>
        <v>1</v>
      </c>
      <c r="CL196" s="119"/>
      <c r="CM196" s="119"/>
      <c r="CN196" s="588"/>
      <c r="CO196" s="116">
        <v>45628</v>
      </c>
      <c r="CP196" s="95">
        <v>45642</v>
      </c>
      <c r="CQ196" s="128"/>
      <c r="CR196" s="95">
        <v>45683</v>
      </c>
      <c r="CS196" s="95">
        <v>45690</v>
      </c>
      <c r="CT196" s="119">
        <f t="shared" si="157"/>
        <v>8</v>
      </c>
      <c r="CU196" s="588"/>
      <c r="CV196" s="116">
        <v>45640</v>
      </c>
      <c r="CW196" s="95">
        <v>45646</v>
      </c>
      <c r="CX196" s="128"/>
      <c r="CY196" s="95">
        <v>45608</v>
      </c>
      <c r="CZ196" s="95">
        <v>45662</v>
      </c>
      <c r="DA196" s="119">
        <f t="shared" si="158"/>
        <v>55</v>
      </c>
      <c r="DB196" s="588"/>
      <c r="DC196" s="116">
        <v>45640</v>
      </c>
      <c r="DD196" s="95">
        <v>45646</v>
      </c>
      <c r="DE196" s="128"/>
      <c r="DF196" s="95">
        <v>45690</v>
      </c>
      <c r="DG196" s="95">
        <v>45700</v>
      </c>
      <c r="DH196" s="119">
        <f t="shared" si="159"/>
        <v>11</v>
      </c>
      <c r="DI196" s="146"/>
      <c r="DJ196" s="156" t="str">
        <f>_xlfn.XLOOKUP(E196,[1]CranePad!$D$4:$D$203,[1]CranePad!$E$4:$E$203,0,0,1)</f>
        <v>SS Jadeja</v>
      </c>
      <c r="DK196" s="155">
        <v>45640</v>
      </c>
      <c r="DL196" s="95">
        <v>45646</v>
      </c>
      <c r="DM196" s="95"/>
      <c r="DN196" s="95">
        <v>45691</v>
      </c>
      <c r="DO196" s="95">
        <v>45704</v>
      </c>
      <c r="DP196" s="119">
        <f t="shared" si="160"/>
        <v>14</v>
      </c>
      <c r="DQ196" s="588"/>
      <c r="DR196" s="123">
        <v>45654</v>
      </c>
      <c r="DS196" s="124">
        <v>45659</v>
      </c>
      <c r="DT196" s="124"/>
      <c r="DU196" s="124">
        <v>45718</v>
      </c>
      <c r="DV196" s="124">
        <v>45727</v>
      </c>
      <c r="DW196" s="119">
        <f t="shared" si="161"/>
        <v>10</v>
      </c>
      <c r="DX196" s="588"/>
      <c r="DY196" s="123">
        <v>45653</v>
      </c>
      <c r="DZ196" s="124">
        <v>45659</v>
      </c>
      <c r="EA196" s="124"/>
      <c r="EB196" s="124">
        <v>45694</v>
      </c>
      <c r="EC196" s="124">
        <v>45730</v>
      </c>
      <c r="ED196" s="119">
        <f t="shared" si="162"/>
        <v>37</v>
      </c>
      <c r="EE196" s="588"/>
      <c r="EF196" s="123">
        <v>45662</v>
      </c>
      <c r="EG196" s="124">
        <v>45671</v>
      </c>
      <c r="EH196" s="124"/>
      <c r="EI196" s="124">
        <v>45729</v>
      </c>
      <c r="EJ196" s="124">
        <v>45737</v>
      </c>
      <c r="EK196" s="119">
        <f t="shared" si="163"/>
        <v>9</v>
      </c>
      <c r="EL196" s="588"/>
      <c r="EM196" s="116">
        <v>45673</v>
      </c>
      <c r="EN196" s="95">
        <v>45675</v>
      </c>
      <c r="EO196" s="95"/>
      <c r="EP196" s="95">
        <v>45738</v>
      </c>
      <c r="EQ196" s="95">
        <v>45739</v>
      </c>
      <c r="ER196" s="119">
        <f t="shared" si="164"/>
        <v>2</v>
      </c>
      <c r="ES196" s="588"/>
      <c r="ET196" s="116">
        <v>45665</v>
      </c>
      <c r="EU196" s="95">
        <v>45666</v>
      </c>
      <c r="EV196" s="95"/>
      <c r="EW196" s="95">
        <v>45731</v>
      </c>
      <c r="EX196" s="95">
        <v>45731</v>
      </c>
      <c r="EY196" s="119">
        <f t="shared" si="165"/>
        <v>1</v>
      </c>
      <c r="EZ196" s="588"/>
      <c r="FA196" s="116">
        <v>45659</v>
      </c>
      <c r="FB196" s="95">
        <v>45665</v>
      </c>
      <c r="FC196" s="95"/>
      <c r="FD196" s="95">
        <v>45635</v>
      </c>
      <c r="FE196" s="95">
        <v>45669</v>
      </c>
      <c r="FF196" s="119">
        <f t="shared" si="166"/>
        <v>35</v>
      </c>
      <c r="FG196" s="588"/>
      <c r="FH196" s="116">
        <v>45660</v>
      </c>
      <c r="FI196" s="95">
        <f t="shared" si="230"/>
        <v>45675</v>
      </c>
      <c r="FJ196" s="95"/>
      <c r="FK196" s="95">
        <v>45714</v>
      </c>
      <c r="FL196" s="95">
        <v>45733</v>
      </c>
      <c r="FM196" s="119">
        <f t="shared" si="167"/>
        <v>20</v>
      </c>
      <c r="FN196" s="146"/>
      <c r="FO196" s="155">
        <f t="shared" si="172"/>
        <v>45666</v>
      </c>
      <c r="FP196" s="95">
        <f t="shared" si="173"/>
        <v>45669</v>
      </c>
      <c r="FQ196" s="128"/>
      <c r="FR196" s="95">
        <v>45737</v>
      </c>
      <c r="FS196" s="95">
        <v>45738</v>
      </c>
      <c r="FT196" s="119">
        <f t="shared" si="168"/>
        <v>2</v>
      </c>
      <c r="FU196" s="588"/>
      <c r="FV196" s="116">
        <f t="shared" si="174"/>
        <v>45675</v>
      </c>
      <c r="FW196" s="95">
        <f t="shared" si="175"/>
        <v>45676</v>
      </c>
      <c r="FX196" s="128"/>
      <c r="FY196" s="95">
        <v>45739</v>
      </c>
      <c r="FZ196" s="95">
        <v>45739</v>
      </c>
      <c r="GA196" s="119">
        <f t="shared" si="169"/>
        <v>1</v>
      </c>
      <c r="GB196" s="588"/>
      <c r="GC196" s="436"/>
      <c r="GD196" s="122"/>
      <c r="GE196" s="572">
        <v>45717</v>
      </c>
    </row>
    <row r="197" spans="1:187" ht="16.5" customHeight="1" x14ac:dyDescent="0.25">
      <c r="A197" s="564" t="s">
        <v>413</v>
      </c>
      <c r="B197" s="73">
        <f t="shared" si="170"/>
        <v>193</v>
      </c>
      <c r="C197" s="73" t="s">
        <v>31</v>
      </c>
      <c r="D197" s="73" t="s">
        <v>1837</v>
      </c>
      <c r="E197" s="73" t="s">
        <v>2300</v>
      </c>
      <c r="F197" s="565" t="s">
        <v>2160</v>
      </c>
      <c r="G197" s="167" t="s">
        <v>2270</v>
      </c>
      <c r="H197" s="566" t="str">
        <f>VLOOKUP('200WTG PH-II'!E197,'[1]Stone Column Progress'!$C$6:$D$205,2,0)</f>
        <v>Bauer</v>
      </c>
      <c r="I197" s="574" t="s">
        <v>390</v>
      </c>
      <c r="J197" s="568">
        <v>532429</v>
      </c>
      <c r="K197" s="569">
        <v>2665543</v>
      </c>
      <c r="L197" s="116">
        <v>45436</v>
      </c>
      <c r="M197" s="95">
        <v>45464</v>
      </c>
      <c r="N197" s="128"/>
      <c r="O197" s="95">
        <v>45436</v>
      </c>
      <c r="P197" s="95">
        <v>45464</v>
      </c>
      <c r="Q197" s="588"/>
      <c r="R197" s="118">
        <f>VLOOKUP(E197,'[1]Stone Column Progress'!$C$6:$K$205,6,0)</f>
        <v>253</v>
      </c>
      <c r="S197" s="73">
        <f>VLOOKUP(E197,'[1]Stone Column Progress'!$C$6:$K$205,8,0)</f>
        <v>253</v>
      </c>
      <c r="T197" s="95">
        <v>45591</v>
      </c>
      <c r="U197" s="95">
        <v>45600</v>
      </c>
      <c r="V197" s="117"/>
      <c r="W197" s="95">
        <v>45639</v>
      </c>
      <c r="X197" s="95">
        <v>45645</v>
      </c>
      <c r="Y197" s="119">
        <f t="shared" ref="Y197:Y204" si="252">IF(ISBLANK(X197),"",X197-W197+1)</f>
        <v>7</v>
      </c>
      <c r="Z197" s="146"/>
      <c r="AA197" s="122"/>
      <c r="AB197" s="129"/>
      <c r="AC197" s="129"/>
      <c r="AD197" s="128"/>
      <c r="AE197" s="129"/>
      <c r="AF197" s="129"/>
      <c r="AG197" s="588"/>
      <c r="AH197" s="116">
        <v>45616</v>
      </c>
      <c r="AI197" s="95">
        <v>45616</v>
      </c>
      <c r="AJ197" s="117"/>
      <c r="AK197" s="95">
        <v>45649</v>
      </c>
      <c r="AL197" s="95">
        <v>45652</v>
      </c>
      <c r="AM197" s="119">
        <f t="shared" ref="AM197:AM204" si="253">IF(ISBLANK(AL197),"",AL197-AK197+1)</f>
        <v>4</v>
      </c>
      <c r="AN197" s="588"/>
      <c r="AO197" s="158">
        <v>45617</v>
      </c>
      <c r="AP197" s="130">
        <v>45617</v>
      </c>
      <c r="AQ197" s="130"/>
      <c r="AR197" s="130">
        <v>45653</v>
      </c>
      <c r="AS197" s="130">
        <v>45654</v>
      </c>
      <c r="AT197" s="119">
        <f t="shared" ref="AT197:AT204" si="254">IF(ISBLANK(AS197),"",AS197-AR197+1)</f>
        <v>2</v>
      </c>
      <c r="AU197" s="588"/>
      <c r="AV197" s="116">
        <v>45618</v>
      </c>
      <c r="AW197" s="95">
        <v>45618</v>
      </c>
      <c r="AX197" s="128"/>
      <c r="AY197" s="95">
        <v>45654</v>
      </c>
      <c r="AZ197" s="95">
        <v>45654</v>
      </c>
      <c r="BA197" s="119">
        <f t="shared" ref="BA197:BA204" si="255">IF(ISBLANK(AZ197),"",AZ197-AY197+1)</f>
        <v>1</v>
      </c>
      <c r="BB197" s="146"/>
      <c r="BC197" s="155">
        <v>45619</v>
      </c>
      <c r="BD197" s="95">
        <v>45620</v>
      </c>
      <c r="BE197" s="95"/>
      <c r="BF197" s="95">
        <v>45655</v>
      </c>
      <c r="BG197" s="95">
        <v>45655</v>
      </c>
      <c r="BH197" s="119">
        <f t="shared" ref="BH197:BH204" si="256">IF(ISBLANK(BG197),"",BG197-BF197+1)</f>
        <v>1</v>
      </c>
      <c r="BI197" s="588"/>
      <c r="BJ197" s="116">
        <v>45622</v>
      </c>
      <c r="BK197" s="95">
        <v>45629</v>
      </c>
      <c r="BL197" s="95"/>
      <c r="BM197" s="95">
        <v>45656</v>
      </c>
      <c r="BN197" s="95">
        <v>45661</v>
      </c>
      <c r="BO197" s="119">
        <f t="shared" ref="BO197:BO204" si="257">IF(ISBLANK(BN197),"",BN197-BM197+1)</f>
        <v>6</v>
      </c>
      <c r="BP197" s="588"/>
      <c r="BQ197" s="116">
        <v>45632</v>
      </c>
      <c r="BR197" s="95">
        <v>45633</v>
      </c>
      <c r="BS197" s="95"/>
      <c r="BT197" s="95">
        <v>45661</v>
      </c>
      <c r="BU197" s="95">
        <v>45662</v>
      </c>
      <c r="BV197" s="119">
        <f t="shared" si="171"/>
        <v>2</v>
      </c>
      <c r="BW197" s="119">
        <f t="shared" ref="BW197:BW204" si="258">IF(ISBLANK(BU197),"",BU197-AK197+1)</f>
        <v>14</v>
      </c>
      <c r="BX197" s="588"/>
      <c r="BY197" s="116">
        <v>45634</v>
      </c>
      <c r="BZ197" s="95">
        <v>45640</v>
      </c>
      <c r="CA197" s="151"/>
      <c r="CB197" s="95">
        <v>45667</v>
      </c>
      <c r="CC197" s="95">
        <v>45730</v>
      </c>
      <c r="CD197" s="119">
        <f t="shared" ref="CD197:CD204" si="259">IF(ISBLANK(CC197),"",CC197-CB197+1)</f>
        <v>64</v>
      </c>
      <c r="CE197" s="588"/>
      <c r="CF197" s="116">
        <v>45634</v>
      </c>
      <c r="CG197" s="95">
        <v>45640</v>
      </c>
      <c r="CH197" s="95"/>
      <c r="CI197" s="95">
        <v>45673</v>
      </c>
      <c r="CJ197" s="95">
        <v>45673</v>
      </c>
      <c r="CK197" s="119">
        <f t="shared" ref="CK197:CK204" si="260">IF(ISBLANK(CJ197),"",CJ197-CI197+1)</f>
        <v>1</v>
      </c>
      <c r="CL197" s="119"/>
      <c r="CM197" s="119"/>
      <c r="CN197" s="588"/>
      <c r="CO197" s="116">
        <v>45629</v>
      </c>
      <c r="CP197" s="95">
        <v>45643</v>
      </c>
      <c r="CQ197" s="597"/>
      <c r="CR197" s="95">
        <v>45652</v>
      </c>
      <c r="CS197" s="95">
        <v>45687</v>
      </c>
      <c r="CT197" s="119">
        <f t="shared" ref="CT197:CT204" si="261">IF(ISBLANK(CS197),"",CS197-CR197+1)</f>
        <v>36</v>
      </c>
      <c r="CU197" s="588"/>
      <c r="CV197" s="116">
        <v>45641</v>
      </c>
      <c r="CW197" s="95">
        <v>45647</v>
      </c>
      <c r="CX197" s="128"/>
      <c r="CY197" s="95" t="s">
        <v>2142</v>
      </c>
      <c r="CZ197" s="95" t="s">
        <v>2142</v>
      </c>
      <c r="DA197" s="119" t="e">
        <f t="shared" ref="DA197:DA204" si="262">IF(ISBLANK(CZ197),"",CZ197-CY197+1)</f>
        <v>#VALUE!</v>
      </c>
      <c r="DB197" s="588"/>
      <c r="DC197" s="116">
        <v>45641</v>
      </c>
      <c r="DD197" s="95">
        <v>45647</v>
      </c>
      <c r="DE197" s="128"/>
      <c r="DF197" s="95" t="s">
        <v>2142</v>
      </c>
      <c r="DG197" s="95" t="s">
        <v>2142</v>
      </c>
      <c r="DH197" s="119" t="e">
        <f t="shared" ref="DH197:DH204" si="263">IF(ISBLANK(DG197),"",DG197-DF197+1)</f>
        <v>#VALUE!</v>
      </c>
      <c r="DI197" s="146"/>
      <c r="DJ197" s="156" t="str">
        <f>_xlfn.XLOOKUP(E197,[1]CranePad!$D$4:$D$203,[1]CranePad!$E$4:$E$203,0,0,1)</f>
        <v>Kesav</v>
      </c>
      <c r="DK197" s="155">
        <v>45641</v>
      </c>
      <c r="DL197" s="95">
        <v>45647</v>
      </c>
      <c r="DM197" s="95"/>
      <c r="DN197" s="95">
        <v>45665</v>
      </c>
      <c r="DO197" s="95">
        <v>45690</v>
      </c>
      <c r="DP197" s="119">
        <f t="shared" ref="DP197:DP204" si="264">IF(ISBLANK(DO197),"",DO197-DN197+1)</f>
        <v>26</v>
      </c>
      <c r="DQ197" s="588"/>
      <c r="DR197" s="123">
        <v>45655</v>
      </c>
      <c r="DS197" s="124">
        <v>45660</v>
      </c>
      <c r="DT197" s="124"/>
      <c r="DU197" s="124">
        <v>45690</v>
      </c>
      <c r="DV197" s="124">
        <v>45696</v>
      </c>
      <c r="DW197" s="119">
        <f t="shared" ref="DW197:DW204" si="265">IF(ISBLANK(DV197),"",DV197-DU197+1)</f>
        <v>7</v>
      </c>
      <c r="DX197" s="588"/>
      <c r="DY197" s="123">
        <v>45654</v>
      </c>
      <c r="DZ197" s="124">
        <v>45660</v>
      </c>
      <c r="EA197" s="124"/>
      <c r="EB197" s="124">
        <v>45705</v>
      </c>
      <c r="EC197" s="124">
        <v>45716</v>
      </c>
      <c r="ED197" s="119">
        <f t="shared" ref="ED197:ED204" si="266">IF(ISBLANK(EC197),"",EC197-EB197+1)</f>
        <v>12</v>
      </c>
      <c r="EE197" s="588"/>
      <c r="EF197" s="123">
        <v>45663</v>
      </c>
      <c r="EG197" s="124">
        <v>45672</v>
      </c>
      <c r="EH197" s="124"/>
      <c r="EI197" s="124">
        <v>45705</v>
      </c>
      <c r="EJ197" s="124">
        <v>45711</v>
      </c>
      <c r="EK197" s="119">
        <f t="shared" ref="EK197:EK204" si="267">IF(ISBLANK(EJ197),"",EJ197-EI197+1)</f>
        <v>7</v>
      </c>
      <c r="EL197" s="588"/>
      <c r="EM197" s="116">
        <v>45674</v>
      </c>
      <c r="EN197" s="95">
        <v>45676</v>
      </c>
      <c r="EO197" s="95"/>
      <c r="EP197" s="95">
        <v>45711</v>
      </c>
      <c r="EQ197" s="95">
        <v>45714</v>
      </c>
      <c r="ER197" s="119">
        <f t="shared" ref="ER197:ER204" si="268">IF(ISBLANK(EQ197),"",EQ197-EP197+1)</f>
        <v>4</v>
      </c>
      <c r="ES197" s="588"/>
      <c r="ET197" s="116">
        <v>45666</v>
      </c>
      <c r="EU197" s="95">
        <v>45667</v>
      </c>
      <c r="EV197" s="95"/>
      <c r="EW197" s="95">
        <v>45725</v>
      </c>
      <c r="EX197" s="95">
        <v>45725</v>
      </c>
      <c r="EY197" s="119">
        <f t="shared" ref="EY197:EY204" si="269">IF(ISBLANK(EX197),"",EX197-EW197+1)</f>
        <v>1</v>
      </c>
      <c r="EZ197" s="588"/>
      <c r="FA197" s="116">
        <v>45660</v>
      </c>
      <c r="FB197" s="95">
        <v>45666</v>
      </c>
      <c r="FC197" s="95"/>
      <c r="FD197" s="95">
        <v>45635</v>
      </c>
      <c r="FE197" s="95">
        <v>45656</v>
      </c>
      <c r="FF197" s="119">
        <f t="shared" ref="FF197:FF204" si="270">IF(ISBLANK(FE197),"",FE197-FD197+1)</f>
        <v>22</v>
      </c>
      <c r="FG197" s="588"/>
      <c r="FH197" s="116">
        <v>45660</v>
      </c>
      <c r="FI197" s="95">
        <f t="shared" si="230"/>
        <v>45675</v>
      </c>
      <c r="FJ197" s="95"/>
      <c r="FK197" s="95">
        <v>45714</v>
      </c>
      <c r="FL197" s="95">
        <v>45733</v>
      </c>
      <c r="FM197" s="119">
        <f t="shared" ref="FM197:FM204" si="271">IF(ISBLANK(FL197),"",FL197-FK197+1)</f>
        <v>20</v>
      </c>
      <c r="FN197" s="146"/>
      <c r="FO197" s="155">
        <f t="shared" si="172"/>
        <v>45667</v>
      </c>
      <c r="FP197" s="95">
        <f t="shared" si="173"/>
        <v>45670</v>
      </c>
      <c r="FQ197" s="128"/>
      <c r="FR197" s="95">
        <v>45737</v>
      </c>
      <c r="FS197" s="95">
        <v>45738</v>
      </c>
      <c r="FT197" s="119">
        <f t="shared" ref="FT197:FT204" si="272">IF(ISBLANK(FS197),"",FS197-FR197+1)</f>
        <v>2</v>
      </c>
      <c r="FU197" s="588"/>
      <c r="FV197" s="116">
        <f t="shared" si="174"/>
        <v>45676</v>
      </c>
      <c r="FW197" s="95">
        <f t="shared" si="175"/>
        <v>45677</v>
      </c>
      <c r="FX197" s="128"/>
      <c r="FY197" s="95">
        <v>45739</v>
      </c>
      <c r="FZ197" s="95">
        <v>45739</v>
      </c>
      <c r="GA197" s="119">
        <f t="shared" ref="GA197:GA204" si="273">IF(ISBLANK(FZ197),"",FZ197-FY197+1)</f>
        <v>1</v>
      </c>
      <c r="GB197" s="588"/>
      <c r="GC197" s="436"/>
      <c r="GD197" s="122"/>
      <c r="GE197" s="572">
        <v>45717</v>
      </c>
    </row>
    <row r="198" spans="1:187" ht="16.5" customHeight="1" x14ac:dyDescent="0.25">
      <c r="A198" s="564" t="s">
        <v>413</v>
      </c>
      <c r="B198" s="73">
        <f t="shared" ref="B198:B204" si="274">ROW(B194)</f>
        <v>194</v>
      </c>
      <c r="C198" s="73" t="s">
        <v>31</v>
      </c>
      <c r="D198" s="73" t="s">
        <v>1837</v>
      </c>
      <c r="E198" s="73" t="s">
        <v>2301</v>
      </c>
      <c r="F198" s="565" t="s">
        <v>2160</v>
      </c>
      <c r="G198" s="167" t="s">
        <v>2270</v>
      </c>
      <c r="H198" s="566" t="str">
        <f>VLOOKUP('200WTG PH-II'!E198,'[1]Stone Column Progress'!$C$6:$D$205,2,0)</f>
        <v>Bauer</v>
      </c>
      <c r="I198" s="574" t="s">
        <v>390</v>
      </c>
      <c r="J198" s="568">
        <v>533162</v>
      </c>
      <c r="K198" s="569">
        <v>2665366</v>
      </c>
      <c r="L198" s="116">
        <v>45436</v>
      </c>
      <c r="M198" s="95">
        <v>45464</v>
      </c>
      <c r="N198" s="128"/>
      <c r="O198" s="95">
        <v>45436</v>
      </c>
      <c r="P198" s="95">
        <v>45464</v>
      </c>
      <c r="Q198" s="588"/>
      <c r="R198" s="118">
        <f>VLOOKUP(E198,'[1]Stone Column Progress'!$C$6:$K$205,6,0)</f>
        <v>253</v>
      </c>
      <c r="S198" s="73">
        <f>VLOOKUP(E198,'[1]Stone Column Progress'!$C$6:$K$205,8,0)</f>
        <v>253</v>
      </c>
      <c r="T198" s="95">
        <v>45592</v>
      </c>
      <c r="U198" s="95">
        <v>45601</v>
      </c>
      <c r="V198" s="117"/>
      <c r="W198" s="95">
        <v>45630</v>
      </c>
      <c r="X198" s="95">
        <v>45638</v>
      </c>
      <c r="Y198" s="119">
        <f t="shared" si="252"/>
        <v>9</v>
      </c>
      <c r="Z198" s="146"/>
      <c r="AA198" s="122"/>
      <c r="AB198" s="129"/>
      <c r="AC198" s="129"/>
      <c r="AD198" s="128"/>
      <c r="AE198" s="129"/>
      <c r="AF198" s="129"/>
      <c r="AG198" s="588"/>
      <c r="AH198" s="116">
        <v>45617</v>
      </c>
      <c r="AI198" s="95">
        <v>45617</v>
      </c>
      <c r="AJ198" s="117"/>
      <c r="AK198" s="95">
        <v>45639</v>
      </c>
      <c r="AL198" s="95">
        <v>45647</v>
      </c>
      <c r="AM198" s="119">
        <f t="shared" si="253"/>
        <v>9</v>
      </c>
      <c r="AN198" s="579"/>
      <c r="AO198" s="158">
        <v>45618</v>
      </c>
      <c r="AP198" s="130">
        <v>45618</v>
      </c>
      <c r="AQ198" s="130"/>
      <c r="AR198" s="130">
        <v>45647</v>
      </c>
      <c r="AS198" s="130">
        <v>45648</v>
      </c>
      <c r="AT198" s="119">
        <f t="shared" si="254"/>
        <v>2</v>
      </c>
      <c r="AU198" s="588"/>
      <c r="AV198" s="116">
        <v>45619</v>
      </c>
      <c r="AW198" s="95">
        <v>45619</v>
      </c>
      <c r="AX198" s="128"/>
      <c r="AY198" s="95">
        <v>45655</v>
      </c>
      <c r="AZ198" s="95">
        <v>45655</v>
      </c>
      <c r="BA198" s="119">
        <f t="shared" si="255"/>
        <v>1</v>
      </c>
      <c r="BB198" s="146"/>
      <c r="BC198" s="155">
        <v>45620</v>
      </c>
      <c r="BD198" s="95">
        <v>45621</v>
      </c>
      <c r="BE198" s="95"/>
      <c r="BF198" s="95">
        <v>45658</v>
      </c>
      <c r="BG198" s="95">
        <v>45658</v>
      </c>
      <c r="BH198" s="119">
        <f t="shared" si="256"/>
        <v>1</v>
      </c>
      <c r="BI198" s="588"/>
      <c r="BJ198" s="116">
        <v>45623</v>
      </c>
      <c r="BK198" s="95">
        <v>45630</v>
      </c>
      <c r="BL198" s="95"/>
      <c r="BM198" s="95">
        <v>45660</v>
      </c>
      <c r="BN198" s="95">
        <v>45670</v>
      </c>
      <c r="BO198" s="119">
        <f t="shared" si="257"/>
        <v>11</v>
      </c>
      <c r="BP198" s="588"/>
      <c r="BQ198" s="116">
        <v>45633</v>
      </c>
      <c r="BR198" s="95">
        <v>45634</v>
      </c>
      <c r="BS198" s="95"/>
      <c r="BT198" s="95">
        <v>45670</v>
      </c>
      <c r="BU198" s="95">
        <v>45671</v>
      </c>
      <c r="BV198" s="119">
        <f t="shared" ref="BV198:BV204" si="275">IF(ISBLANK(BU198),"",BU198-BT198+1)</f>
        <v>2</v>
      </c>
      <c r="BW198" s="119">
        <f t="shared" si="258"/>
        <v>33</v>
      </c>
      <c r="BX198" s="588"/>
      <c r="BY198" s="116">
        <v>45635</v>
      </c>
      <c r="BZ198" s="95">
        <v>45641</v>
      </c>
      <c r="CA198" s="151"/>
      <c r="CB198" s="95">
        <v>45667</v>
      </c>
      <c r="CC198" s="95">
        <v>45731</v>
      </c>
      <c r="CD198" s="119">
        <f t="shared" si="259"/>
        <v>65</v>
      </c>
      <c r="CE198" s="588"/>
      <c r="CF198" s="116">
        <v>45635</v>
      </c>
      <c r="CG198" s="95">
        <v>45641</v>
      </c>
      <c r="CH198" s="95"/>
      <c r="CI198" s="95">
        <v>45674</v>
      </c>
      <c r="CJ198" s="95">
        <v>45674</v>
      </c>
      <c r="CK198" s="119">
        <f t="shared" si="260"/>
        <v>1</v>
      </c>
      <c r="CL198" s="119"/>
      <c r="CM198" s="119"/>
      <c r="CN198" s="588"/>
      <c r="CO198" s="116">
        <v>45630</v>
      </c>
      <c r="CP198" s="95">
        <v>45644</v>
      </c>
      <c r="CQ198" s="128"/>
      <c r="CR198" s="95">
        <v>45706</v>
      </c>
      <c r="CS198" s="95">
        <v>45712</v>
      </c>
      <c r="CT198" s="119">
        <f t="shared" si="261"/>
        <v>7</v>
      </c>
      <c r="CU198" s="588"/>
      <c r="CV198" s="116">
        <v>45642</v>
      </c>
      <c r="CW198" s="95">
        <v>45648</v>
      </c>
      <c r="CX198" s="128"/>
      <c r="CY198" s="95">
        <v>45659</v>
      </c>
      <c r="CZ198" s="95">
        <v>45671</v>
      </c>
      <c r="DA198" s="119">
        <f t="shared" si="262"/>
        <v>13</v>
      </c>
      <c r="DB198" s="588"/>
      <c r="DC198" s="116">
        <v>45642</v>
      </c>
      <c r="DD198" s="95">
        <v>45648</v>
      </c>
      <c r="DE198" s="128"/>
      <c r="DF198" s="95">
        <v>45678</v>
      </c>
      <c r="DG198" s="95">
        <v>45692</v>
      </c>
      <c r="DH198" s="119">
        <f t="shared" si="263"/>
        <v>15</v>
      </c>
      <c r="DI198" s="146"/>
      <c r="DJ198" s="156" t="str">
        <f>_xlfn.XLOOKUP(E198,[1]CranePad!$D$4:$D$203,[1]CranePad!$E$4:$E$203,0,0,1)</f>
        <v>Kesav</v>
      </c>
      <c r="DK198" s="155">
        <v>45642</v>
      </c>
      <c r="DL198" s="95">
        <v>45648</v>
      </c>
      <c r="DM198" s="95"/>
      <c r="DN198" s="95">
        <v>45670</v>
      </c>
      <c r="DO198" s="95">
        <v>45694</v>
      </c>
      <c r="DP198" s="119">
        <f t="shared" si="264"/>
        <v>25</v>
      </c>
      <c r="DQ198" s="588"/>
      <c r="DR198" s="123">
        <v>45656</v>
      </c>
      <c r="DS198" s="124">
        <v>45661</v>
      </c>
      <c r="DT198" s="124"/>
      <c r="DU198" s="124">
        <v>45698</v>
      </c>
      <c r="DV198" s="124">
        <v>45705</v>
      </c>
      <c r="DW198" s="119">
        <f t="shared" si="265"/>
        <v>8</v>
      </c>
      <c r="DX198" s="588"/>
      <c r="DY198" s="123">
        <v>45655</v>
      </c>
      <c r="DZ198" s="124">
        <v>45661</v>
      </c>
      <c r="EA198" s="124"/>
      <c r="EB198" s="124">
        <v>45713</v>
      </c>
      <c r="EC198" s="124">
        <v>45729</v>
      </c>
      <c r="ED198" s="119">
        <f t="shared" si="266"/>
        <v>17</v>
      </c>
      <c r="EE198" s="588"/>
      <c r="EF198" s="123">
        <v>45664</v>
      </c>
      <c r="EG198" s="124">
        <v>45673</v>
      </c>
      <c r="EH198" s="124"/>
      <c r="EI198" s="124">
        <v>45717</v>
      </c>
      <c r="EJ198" s="124">
        <v>45722</v>
      </c>
      <c r="EK198" s="119">
        <f t="shared" si="267"/>
        <v>6</v>
      </c>
      <c r="EL198" s="588"/>
      <c r="EM198" s="116">
        <v>45675</v>
      </c>
      <c r="EN198" s="95">
        <v>45677</v>
      </c>
      <c r="EO198" s="95"/>
      <c r="EP198" s="95">
        <v>45723</v>
      </c>
      <c r="EQ198" s="95">
        <v>45739</v>
      </c>
      <c r="ER198" s="119">
        <f t="shared" si="268"/>
        <v>17</v>
      </c>
      <c r="ES198" s="570" t="s">
        <v>2302</v>
      </c>
      <c r="ET198" s="116">
        <v>45667</v>
      </c>
      <c r="EU198" s="95">
        <v>45668</v>
      </c>
      <c r="EV198" s="95"/>
      <c r="EW198" s="95">
        <v>45735</v>
      </c>
      <c r="EX198" s="95">
        <v>45735</v>
      </c>
      <c r="EY198" s="119">
        <f t="shared" si="269"/>
        <v>1</v>
      </c>
      <c r="EZ198" s="588"/>
      <c r="FA198" s="116">
        <v>45666</v>
      </c>
      <c r="FB198" s="95">
        <v>45672</v>
      </c>
      <c r="FC198" s="95"/>
      <c r="FD198" s="95">
        <v>45638</v>
      </c>
      <c r="FE198" s="95">
        <v>45672</v>
      </c>
      <c r="FF198" s="119">
        <f t="shared" si="270"/>
        <v>35</v>
      </c>
      <c r="FG198" s="588"/>
      <c r="FH198" s="116">
        <v>45660</v>
      </c>
      <c r="FI198" s="95">
        <f t="shared" si="230"/>
        <v>45675</v>
      </c>
      <c r="FJ198" s="95"/>
      <c r="FK198" s="95">
        <v>45714</v>
      </c>
      <c r="FL198" s="95">
        <v>45733</v>
      </c>
      <c r="FM198" s="119">
        <f t="shared" si="271"/>
        <v>20</v>
      </c>
      <c r="FN198" s="146"/>
      <c r="FO198" s="155">
        <f t="shared" ref="FO198:FO204" si="276">MAX(FB198,EU198,DZ198)</f>
        <v>45672</v>
      </c>
      <c r="FP198" s="95">
        <f t="shared" ref="FP198:FP204" si="277">FO198+3</f>
        <v>45675</v>
      </c>
      <c r="FQ198" s="128"/>
      <c r="FR198" s="95">
        <v>45737</v>
      </c>
      <c r="FS198" s="95">
        <v>45738</v>
      </c>
      <c r="FT198" s="119">
        <f t="shared" si="272"/>
        <v>2</v>
      </c>
      <c r="FU198" s="588"/>
      <c r="FV198" s="116">
        <f t="shared" ref="FV198:FV204" si="278">MAX(FP198,FI198,EN198)</f>
        <v>45677</v>
      </c>
      <c r="FW198" s="95">
        <f t="shared" ref="FW198:FW204" si="279">FV198+1</f>
        <v>45678</v>
      </c>
      <c r="FX198" s="128"/>
      <c r="FY198" s="95">
        <v>45739</v>
      </c>
      <c r="FZ198" s="95">
        <v>45739</v>
      </c>
      <c r="GA198" s="119">
        <f t="shared" si="273"/>
        <v>1</v>
      </c>
      <c r="GB198" s="588"/>
      <c r="GC198" s="436"/>
      <c r="GD198" s="122"/>
      <c r="GE198" s="572">
        <v>45717</v>
      </c>
    </row>
    <row r="199" spans="1:187" ht="16.5" customHeight="1" x14ac:dyDescent="0.25">
      <c r="A199" s="564" t="s">
        <v>398</v>
      </c>
      <c r="B199" s="73">
        <f t="shared" si="274"/>
        <v>195</v>
      </c>
      <c r="C199" s="73" t="s">
        <v>31</v>
      </c>
      <c r="D199" s="102" t="s">
        <v>206</v>
      </c>
      <c r="E199" s="73" t="s">
        <v>2303</v>
      </c>
      <c r="F199" s="565" t="s">
        <v>2160</v>
      </c>
      <c r="G199" s="167" t="s">
        <v>2216</v>
      </c>
      <c r="H199" s="566" t="str">
        <f>VLOOKUP('200WTG PH-II'!E199,'[1]Stone Column Progress'!$C$6:$D$205,2,0)</f>
        <v xml:space="preserve">Keller </v>
      </c>
      <c r="I199" s="574" t="s">
        <v>390</v>
      </c>
      <c r="J199" s="568">
        <v>526457</v>
      </c>
      <c r="K199" s="569">
        <v>2674820</v>
      </c>
      <c r="L199" s="116">
        <v>45436</v>
      </c>
      <c r="M199" s="95">
        <v>45464</v>
      </c>
      <c r="N199" s="128"/>
      <c r="O199" s="95">
        <v>45436</v>
      </c>
      <c r="P199" s="95">
        <v>45464</v>
      </c>
      <c r="Q199" s="588"/>
      <c r="R199" s="118">
        <f>VLOOKUP(E199,'[1]Stone Column Progress'!$C$6:$K$205,6,0)</f>
        <v>253</v>
      </c>
      <c r="S199" s="73">
        <f>VLOOKUP(E199,'[1]Stone Column Progress'!$C$6:$K$205,8,0)</f>
        <v>253</v>
      </c>
      <c r="T199" s="95">
        <v>45593</v>
      </c>
      <c r="U199" s="95">
        <v>45602</v>
      </c>
      <c r="V199" s="117"/>
      <c r="W199" s="95">
        <v>45724</v>
      </c>
      <c r="X199" s="95">
        <v>45735</v>
      </c>
      <c r="Y199" s="119">
        <f t="shared" si="252"/>
        <v>12</v>
      </c>
      <c r="Z199" s="146"/>
      <c r="AA199" s="122"/>
      <c r="AB199" s="129"/>
      <c r="AC199" s="129"/>
      <c r="AD199" s="128"/>
      <c r="AE199" s="129"/>
      <c r="AF199" s="129"/>
      <c r="AG199" s="588"/>
      <c r="AH199" s="116">
        <v>45618</v>
      </c>
      <c r="AI199" s="95">
        <v>45618</v>
      </c>
      <c r="AJ199" s="117"/>
      <c r="AK199" s="95">
        <v>45737</v>
      </c>
      <c r="AL199" s="95">
        <v>45739</v>
      </c>
      <c r="AM199" s="119">
        <f t="shared" si="253"/>
        <v>3</v>
      </c>
      <c r="AN199" s="588"/>
      <c r="AO199" s="158">
        <v>45619</v>
      </c>
      <c r="AP199" s="130">
        <v>45619</v>
      </c>
      <c r="AQ199" s="130"/>
      <c r="AR199" s="130">
        <v>45740</v>
      </c>
      <c r="AS199" s="130">
        <v>45741</v>
      </c>
      <c r="AT199" s="119">
        <f t="shared" si="254"/>
        <v>2</v>
      </c>
      <c r="AU199" s="588"/>
      <c r="AV199" s="116">
        <v>45620</v>
      </c>
      <c r="AW199" s="95">
        <v>45620</v>
      </c>
      <c r="AX199" s="128"/>
      <c r="AY199" s="95">
        <v>45743</v>
      </c>
      <c r="AZ199" s="95">
        <v>45743</v>
      </c>
      <c r="BA199" s="119">
        <f t="shared" si="255"/>
        <v>1</v>
      </c>
      <c r="BB199" s="146"/>
      <c r="BC199" s="155">
        <v>45621</v>
      </c>
      <c r="BD199" s="95">
        <v>45622</v>
      </c>
      <c r="BE199" s="95"/>
      <c r="BF199" s="95">
        <v>45750</v>
      </c>
      <c r="BG199" s="95">
        <v>45751</v>
      </c>
      <c r="BH199" s="119">
        <f t="shared" si="256"/>
        <v>2</v>
      </c>
      <c r="BI199" s="588"/>
      <c r="BJ199" s="116">
        <v>45624</v>
      </c>
      <c r="BK199" s="95">
        <v>45631</v>
      </c>
      <c r="BL199" s="95"/>
      <c r="BM199" s="95">
        <v>45751</v>
      </c>
      <c r="BN199" s="95">
        <v>45764</v>
      </c>
      <c r="BO199" s="119">
        <f t="shared" si="257"/>
        <v>14</v>
      </c>
      <c r="BP199" s="588"/>
      <c r="BQ199" s="116">
        <v>45634</v>
      </c>
      <c r="BR199" s="95">
        <v>45635</v>
      </c>
      <c r="BS199" s="95"/>
      <c r="BT199" s="95">
        <v>45764</v>
      </c>
      <c r="BU199" s="95">
        <v>45765</v>
      </c>
      <c r="BV199" s="119">
        <f t="shared" si="275"/>
        <v>2</v>
      </c>
      <c r="BW199" s="119">
        <f t="shared" si="258"/>
        <v>29</v>
      </c>
      <c r="BX199" s="588"/>
      <c r="BY199" s="116">
        <v>45636</v>
      </c>
      <c r="BZ199" s="95">
        <v>45642</v>
      </c>
      <c r="CA199" s="151"/>
      <c r="CB199" s="95">
        <v>45774</v>
      </c>
      <c r="CC199" s="95">
        <v>45861</v>
      </c>
      <c r="CD199" s="119">
        <f t="shared" si="259"/>
        <v>88</v>
      </c>
      <c r="CE199" s="588"/>
      <c r="CF199" s="116">
        <v>45636</v>
      </c>
      <c r="CG199" s="95">
        <v>45642</v>
      </c>
      <c r="CH199" s="95"/>
      <c r="CI199" s="95">
        <v>45769</v>
      </c>
      <c r="CJ199" s="95">
        <v>45769</v>
      </c>
      <c r="CK199" s="119">
        <f t="shared" si="260"/>
        <v>1</v>
      </c>
      <c r="CL199" s="119"/>
      <c r="CM199" s="119"/>
      <c r="CN199" s="588"/>
      <c r="CO199" s="116">
        <v>45631</v>
      </c>
      <c r="CP199" s="95">
        <v>45645</v>
      </c>
      <c r="CQ199" s="128"/>
      <c r="CR199" s="95">
        <v>45743</v>
      </c>
      <c r="CS199" s="95">
        <v>45745</v>
      </c>
      <c r="CT199" s="119">
        <f t="shared" si="261"/>
        <v>3</v>
      </c>
      <c r="CU199" s="588"/>
      <c r="CV199" s="116">
        <v>45643</v>
      </c>
      <c r="CW199" s="95">
        <v>45649</v>
      </c>
      <c r="CX199" s="128"/>
      <c r="CY199" s="95">
        <v>45759</v>
      </c>
      <c r="CZ199" s="95">
        <v>45769</v>
      </c>
      <c r="DA199" s="119">
        <f t="shared" si="262"/>
        <v>11</v>
      </c>
      <c r="DB199" s="588"/>
      <c r="DC199" s="116">
        <v>45643</v>
      </c>
      <c r="DD199" s="95">
        <v>45649</v>
      </c>
      <c r="DE199" s="128"/>
      <c r="DF199" s="95">
        <v>45769</v>
      </c>
      <c r="DG199" s="95">
        <v>45781</v>
      </c>
      <c r="DH199" s="119">
        <f t="shared" si="263"/>
        <v>13</v>
      </c>
      <c r="DI199" s="146"/>
      <c r="DJ199" s="156" t="str">
        <f>_xlfn.XLOOKUP(E199,[1]CranePad!$D$4:$D$203,[1]CranePad!$E$4:$E$203,0,0,1)</f>
        <v>Adani (Self Resue)</v>
      </c>
      <c r="DK199" s="155">
        <v>45643</v>
      </c>
      <c r="DL199" s="95">
        <v>45649</v>
      </c>
      <c r="DM199" s="95"/>
      <c r="DN199" s="95">
        <v>45769</v>
      </c>
      <c r="DO199" s="95">
        <v>45781</v>
      </c>
      <c r="DP199" s="119">
        <f t="shared" si="264"/>
        <v>13</v>
      </c>
      <c r="DQ199" s="588"/>
      <c r="DR199" s="123">
        <v>45657</v>
      </c>
      <c r="DS199" s="124">
        <v>45662</v>
      </c>
      <c r="DT199" s="124"/>
      <c r="DU199" s="124">
        <v>45792</v>
      </c>
      <c r="DV199" s="124">
        <v>45821</v>
      </c>
      <c r="DW199" s="119">
        <f t="shared" si="265"/>
        <v>30</v>
      </c>
      <c r="DX199" s="588"/>
      <c r="DY199" s="123">
        <v>45656</v>
      </c>
      <c r="DZ199" s="124">
        <v>45662</v>
      </c>
      <c r="EA199" s="124"/>
      <c r="EB199" s="124">
        <v>45765</v>
      </c>
      <c r="EC199" s="124">
        <v>45779</v>
      </c>
      <c r="ED199" s="119">
        <f t="shared" si="266"/>
        <v>15</v>
      </c>
      <c r="EE199" s="588"/>
      <c r="EF199" s="123">
        <v>45665</v>
      </c>
      <c r="EG199" s="124">
        <v>45674</v>
      </c>
      <c r="EH199" s="124"/>
      <c r="EI199" s="124">
        <v>45821</v>
      </c>
      <c r="EJ199" s="124">
        <v>45826</v>
      </c>
      <c r="EK199" s="119">
        <f t="shared" si="267"/>
        <v>6</v>
      </c>
      <c r="EL199" s="588"/>
      <c r="EM199" s="116">
        <v>45676</v>
      </c>
      <c r="EN199" s="95">
        <v>45678</v>
      </c>
      <c r="EO199" s="95"/>
      <c r="EP199" s="95">
        <v>45826</v>
      </c>
      <c r="EQ199" s="95">
        <v>45829</v>
      </c>
      <c r="ER199" s="119">
        <f t="shared" si="268"/>
        <v>4</v>
      </c>
      <c r="ES199" s="588"/>
      <c r="ET199" s="116">
        <v>45668</v>
      </c>
      <c r="EU199" s="95">
        <v>45669</v>
      </c>
      <c r="EV199" s="95"/>
      <c r="EW199" s="95">
        <v>45808</v>
      </c>
      <c r="EX199" s="95">
        <v>45808</v>
      </c>
      <c r="EY199" s="119">
        <f t="shared" si="269"/>
        <v>1</v>
      </c>
      <c r="EZ199" s="588"/>
      <c r="FA199" s="116">
        <v>45667</v>
      </c>
      <c r="FB199" s="95">
        <v>45673</v>
      </c>
      <c r="FC199" s="95"/>
      <c r="FD199" s="95">
        <v>45689</v>
      </c>
      <c r="FE199" s="95">
        <v>45713</v>
      </c>
      <c r="FF199" s="119">
        <f t="shared" si="270"/>
        <v>25</v>
      </c>
      <c r="FG199" s="588"/>
      <c r="FH199" s="116">
        <v>45660</v>
      </c>
      <c r="FI199" s="95">
        <f t="shared" si="230"/>
        <v>45675</v>
      </c>
      <c r="FJ199" s="95"/>
      <c r="FK199" s="95">
        <v>45714</v>
      </c>
      <c r="FL199" s="95">
        <v>45733</v>
      </c>
      <c r="FM199" s="119">
        <f t="shared" si="271"/>
        <v>20</v>
      </c>
      <c r="FN199" s="146"/>
      <c r="FO199" s="155">
        <f t="shared" si="276"/>
        <v>45673</v>
      </c>
      <c r="FP199" s="95">
        <f t="shared" si="277"/>
        <v>45676</v>
      </c>
      <c r="FQ199" s="128"/>
      <c r="FR199" s="95">
        <v>45816</v>
      </c>
      <c r="FS199" s="95">
        <v>45824</v>
      </c>
      <c r="FT199" s="119">
        <f t="shared" si="272"/>
        <v>9</v>
      </c>
      <c r="FU199" s="588"/>
      <c r="FV199" s="116">
        <f t="shared" si="278"/>
        <v>45678</v>
      </c>
      <c r="FW199" s="95">
        <f t="shared" si="279"/>
        <v>45679</v>
      </c>
      <c r="FX199" s="128"/>
      <c r="FY199" s="95">
        <v>45834</v>
      </c>
      <c r="FZ199" s="95">
        <v>45834</v>
      </c>
      <c r="GA199" s="119">
        <f t="shared" si="273"/>
        <v>1</v>
      </c>
      <c r="GB199" s="588"/>
      <c r="GC199" s="436"/>
      <c r="GD199" s="122"/>
      <c r="GE199" s="572">
        <v>45717</v>
      </c>
    </row>
    <row r="200" spans="1:187" ht="16.5" customHeight="1" x14ac:dyDescent="0.25">
      <c r="A200" s="564" t="s">
        <v>398</v>
      </c>
      <c r="B200" s="73">
        <f t="shared" si="274"/>
        <v>196</v>
      </c>
      <c r="C200" s="73" t="s">
        <v>31</v>
      </c>
      <c r="D200" s="75" t="s">
        <v>1868</v>
      </c>
      <c r="E200" s="73" t="s">
        <v>2027</v>
      </c>
      <c r="F200" s="565" t="s">
        <v>2160</v>
      </c>
      <c r="G200" s="167" t="s">
        <v>522</v>
      </c>
      <c r="H200" s="566" t="str">
        <f>VLOOKUP('200WTG PH-II'!E200,'[1]Stone Column Progress'!$C$6:$D$205,2,0)</f>
        <v>Bauer</v>
      </c>
      <c r="I200" s="574" t="s">
        <v>390</v>
      </c>
      <c r="J200" s="568">
        <v>531741</v>
      </c>
      <c r="K200" s="569">
        <v>2675779</v>
      </c>
      <c r="L200" s="116">
        <v>45415</v>
      </c>
      <c r="M200" s="95">
        <v>45428</v>
      </c>
      <c r="N200" s="128"/>
      <c r="O200" s="95">
        <v>45415</v>
      </c>
      <c r="P200" s="95">
        <v>45428</v>
      </c>
      <c r="Q200" s="588"/>
      <c r="R200" s="118">
        <f>VLOOKUP(E200,'[1]Stone Column Progress'!$C$6:$K$205,6,0)</f>
        <v>253</v>
      </c>
      <c r="S200" s="73">
        <f>VLOOKUP(E200,'[1]Stone Column Progress'!$C$6:$K$205,8,0)</f>
        <v>253</v>
      </c>
      <c r="T200" s="598">
        <v>45607</v>
      </c>
      <c r="U200" s="598">
        <v>45613</v>
      </c>
      <c r="V200" s="117"/>
      <c r="W200" s="95">
        <v>45684</v>
      </c>
      <c r="X200" s="95">
        <v>45695</v>
      </c>
      <c r="Y200" s="119">
        <f t="shared" si="252"/>
        <v>12</v>
      </c>
      <c r="Z200" s="146"/>
      <c r="AA200" s="122"/>
      <c r="AB200" s="129"/>
      <c r="AC200" s="129"/>
      <c r="AD200" s="128"/>
      <c r="AE200" s="129"/>
      <c r="AF200" s="129"/>
      <c r="AG200" s="588"/>
      <c r="AH200" s="599">
        <v>45627</v>
      </c>
      <c r="AI200" s="127">
        <f>AH200+1</f>
        <v>45628</v>
      </c>
      <c r="AJ200" s="117"/>
      <c r="AK200" s="95">
        <v>45701</v>
      </c>
      <c r="AL200" s="95">
        <v>45704</v>
      </c>
      <c r="AM200" s="119">
        <f t="shared" si="253"/>
        <v>4</v>
      </c>
      <c r="AN200" s="588"/>
      <c r="AO200" s="158">
        <f>AI200+1</f>
        <v>45629</v>
      </c>
      <c r="AP200" s="130">
        <f>AO200+1</f>
        <v>45630</v>
      </c>
      <c r="AQ200" s="130"/>
      <c r="AR200" s="130">
        <v>45708</v>
      </c>
      <c r="AS200" s="130">
        <v>45709</v>
      </c>
      <c r="AT200" s="119">
        <f t="shared" si="254"/>
        <v>2</v>
      </c>
      <c r="AU200" s="588"/>
      <c r="AV200" s="116">
        <f>AP200+1</f>
        <v>45631</v>
      </c>
      <c r="AW200" s="95">
        <f>AV200</f>
        <v>45631</v>
      </c>
      <c r="AX200" s="128"/>
      <c r="AY200" s="95">
        <v>45710</v>
      </c>
      <c r="AZ200" s="95">
        <v>45710</v>
      </c>
      <c r="BA200" s="119">
        <f t="shared" si="255"/>
        <v>1</v>
      </c>
      <c r="BB200" s="146"/>
      <c r="BC200" s="155">
        <f>AW200+1</f>
        <v>45632</v>
      </c>
      <c r="BD200" s="95">
        <f>BC200+1</f>
        <v>45633</v>
      </c>
      <c r="BE200" s="95"/>
      <c r="BF200" s="95">
        <v>45713</v>
      </c>
      <c r="BG200" s="95">
        <v>45713</v>
      </c>
      <c r="BH200" s="119">
        <f t="shared" si="256"/>
        <v>1</v>
      </c>
      <c r="BI200" s="588"/>
      <c r="BJ200" s="116">
        <f>BD200+1</f>
        <v>45634</v>
      </c>
      <c r="BK200" s="95">
        <f>BJ200+10</f>
        <v>45644</v>
      </c>
      <c r="BL200" s="95"/>
      <c r="BM200" s="95">
        <v>45715</v>
      </c>
      <c r="BN200" s="95">
        <v>45732</v>
      </c>
      <c r="BO200" s="119">
        <f t="shared" si="257"/>
        <v>18</v>
      </c>
      <c r="BP200" s="588"/>
      <c r="BQ200" s="116">
        <f>BK200+1</f>
        <v>45645</v>
      </c>
      <c r="BR200" s="95">
        <f>BQ200+1</f>
        <v>45646</v>
      </c>
      <c r="BS200" s="95"/>
      <c r="BT200" s="95">
        <v>45734</v>
      </c>
      <c r="BU200" s="95">
        <v>45735</v>
      </c>
      <c r="BV200" s="119">
        <f t="shared" si="275"/>
        <v>2</v>
      </c>
      <c r="BW200" s="119">
        <f t="shared" si="258"/>
        <v>35</v>
      </c>
      <c r="BX200" s="588"/>
      <c r="BY200" s="116">
        <f>BR200+1</f>
        <v>45647</v>
      </c>
      <c r="BZ200" s="95">
        <f>BY200+25</f>
        <v>45672</v>
      </c>
      <c r="CA200" s="151"/>
      <c r="CB200" s="95">
        <v>45746</v>
      </c>
      <c r="CC200" s="95">
        <v>45768</v>
      </c>
      <c r="CD200" s="119">
        <f t="shared" si="259"/>
        <v>23</v>
      </c>
      <c r="CE200" s="588"/>
      <c r="CF200" s="116">
        <f>BR200+1</f>
        <v>45647</v>
      </c>
      <c r="CG200" s="95">
        <f>CF200+5</f>
        <v>45652</v>
      </c>
      <c r="CH200" s="95"/>
      <c r="CI200" s="95">
        <v>45741</v>
      </c>
      <c r="CJ200" s="95">
        <v>45741</v>
      </c>
      <c r="CK200" s="119">
        <f t="shared" si="260"/>
        <v>1</v>
      </c>
      <c r="CL200" s="119"/>
      <c r="CM200" s="119"/>
      <c r="CN200" s="588"/>
      <c r="CO200" s="116">
        <f>CG200+1</f>
        <v>45653</v>
      </c>
      <c r="CP200" s="95">
        <f>CO200+10</f>
        <v>45663</v>
      </c>
      <c r="CQ200" s="128"/>
      <c r="CR200" s="95">
        <v>45720</v>
      </c>
      <c r="CS200" s="95">
        <v>45734</v>
      </c>
      <c r="CT200" s="119">
        <f t="shared" si="261"/>
        <v>15</v>
      </c>
      <c r="CU200" s="588"/>
      <c r="CV200" s="116">
        <v>45645</v>
      </c>
      <c r="CW200" s="95">
        <v>45651</v>
      </c>
      <c r="CX200" s="128"/>
      <c r="CY200" s="95">
        <v>45672</v>
      </c>
      <c r="CZ200" s="95">
        <v>45690</v>
      </c>
      <c r="DA200" s="119">
        <f t="shared" si="262"/>
        <v>19</v>
      </c>
      <c r="DB200" s="588"/>
      <c r="DC200" s="116">
        <v>45660</v>
      </c>
      <c r="DD200" s="95">
        <v>45665</v>
      </c>
      <c r="DE200" s="128"/>
      <c r="DF200" s="95">
        <v>45706</v>
      </c>
      <c r="DG200" s="95">
        <v>45719</v>
      </c>
      <c r="DH200" s="119">
        <f t="shared" si="263"/>
        <v>14</v>
      </c>
      <c r="DI200" s="146"/>
      <c r="DJ200" s="156" t="str">
        <f>_xlfn.XLOOKUP(E200,[1]CranePad!$D$4:$D$203,[1]CranePad!$E$4:$E$203,0,0,1)</f>
        <v xml:space="preserve">Varudi </v>
      </c>
      <c r="DK200" s="155">
        <v>45666</v>
      </c>
      <c r="DL200" s="95">
        <v>45672</v>
      </c>
      <c r="DM200" s="95"/>
      <c r="DN200" s="95">
        <v>45707</v>
      </c>
      <c r="DO200" s="95">
        <v>45726</v>
      </c>
      <c r="DP200" s="119">
        <f t="shared" si="264"/>
        <v>20</v>
      </c>
      <c r="DQ200" s="588"/>
      <c r="DR200" s="123">
        <f>DS200-10</f>
        <v>45679</v>
      </c>
      <c r="DS200" s="124">
        <v>45689</v>
      </c>
      <c r="DT200" s="124"/>
      <c r="DU200" s="124">
        <v>45771</v>
      </c>
      <c r="DV200" s="124">
        <v>45820</v>
      </c>
      <c r="DW200" s="119">
        <f t="shared" si="265"/>
        <v>50</v>
      </c>
      <c r="DX200" s="588"/>
      <c r="DY200" s="123">
        <f t="shared" ref="DY200:DY204" si="280">CP200+2</f>
        <v>45665</v>
      </c>
      <c r="DZ200" s="124">
        <f t="shared" ref="DZ200:DZ204" si="281">DY200+8</f>
        <v>45673</v>
      </c>
      <c r="EA200" s="124"/>
      <c r="EB200" s="124">
        <v>45742</v>
      </c>
      <c r="EC200" s="124">
        <v>45753</v>
      </c>
      <c r="ED200" s="119">
        <f t="shared" si="266"/>
        <v>12</v>
      </c>
      <c r="EE200" s="588"/>
      <c r="EF200" s="123">
        <f t="shared" ref="EF200:EF204" si="282">DS200+2</f>
        <v>45691</v>
      </c>
      <c r="EG200" s="124">
        <f t="shared" ref="EG200:EG204" si="283">EF200+5</f>
        <v>45696</v>
      </c>
      <c r="EH200" s="124"/>
      <c r="EI200" s="124">
        <v>45821</v>
      </c>
      <c r="EJ200" s="124">
        <v>45825</v>
      </c>
      <c r="EK200" s="119">
        <f t="shared" si="267"/>
        <v>5</v>
      </c>
      <c r="EL200" s="588"/>
      <c r="EM200" s="116">
        <f t="shared" ref="EM200:EM204" si="284">EG200+1</f>
        <v>45697</v>
      </c>
      <c r="EN200" s="95">
        <f t="shared" ref="EN200:EN204" si="285">EM200+3</f>
        <v>45700</v>
      </c>
      <c r="EO200" s="95"/>
      <c r="EP200" s="95">
        <v>45826</v>
      </c>
      <c r="EQ200" s="95">
        <v>45829</v>
      </c>
      <c r="ER200" s="119">
        <f t="shared" si="268"/>
        <v>4</v>
      </c>
      <c r="ES200" s="579"/>
      <c r="ET200" s="116">
        <f t="shared" ref="ET200:ET204" si="286">DZ200+2</f>
        <v>45675</v>
      </c>
      <c r="EU200" s="95">
        <f t="shared" ref="EU200:EU204" si="287">ET200+2</f>
        <v>45677</v>
      </c>
      <c r="EV200" s="95"/>
      <c r="EW200" s="95">
        <v>45754</v>
      </c>
      <c r="EX200" s="95">
        <v>45754</v>
      </c>
      <c r="EY200" s="119">
        <f t="shared" si="269"/>
        <v>1</v>
      </c>
      <c r="EZ200" s="588"/>
      <c r="FA200" s="116">
        <f t="shared" ref="FA200:FA204" si="288">DR200-10</f>
        <v>45669</v>
      </c>
      <c r="FB200" s="95">
        <f t="shared" ref="FB200:FB204" si="289">FA200+7</f>
        <v>45676</v>
      </c>
      <c r="FC200" s="95"/>
      <c r="FD200" s="95">
        <v>45626</v>
      </c>
      <c r="FE200" s="95">
        <v>45744</v>
      </c>
      <c r="FF200" s="119">
        <f t="shared" si="270"/>
        <v>119</v>
      </c>
      <c r="FG200" s="588"/>
      <c r="FH200" s="116">
        <v>45696</v>
      </c>
      <c r="FI200" s="95">
        <f t="shared" si="230"/>
        <v>45711</v>
      </c>
      <c r="FJ200" s="95"/>
      <c r="FK200" s="95">
        <v>45714</v>
      </c>
      <c r="FL200" s="95">
        <v>45733</v>
      </c>
      <c r="FM200" s="119">
        <f t="shared" si="271"/>
        <v>20</v>
      </c>
      <c r="FN200" s="146"/>
      <c r="FO200" s="155">
        <f t="shared" si="276"/>
        <v>45677</v>
      </c>
      <c r="FP200" s="95">
        <f t="shared" si="277"/>
        <v>45680</v>
      </c>
      <c r="FQ200" s="128"/>
      <c r="FR200" s="95">
        <v>45763</v>
      </c>
      <c r="FS200" s="95">
        <v>45770</v>
      </c>
      <c r="FT200" s="119">
        <f t="shared" si="272"/>
        <v>8</v>
      </c>
      <c r="FU200" s="588"/>
      <c r="FV200" s="116">
        <f t="shared" si="278"/>
        <v>45711</v>
      </c>
      <c r="FW200" s="95">
        <f t="shared" si="279"/>
        <v>45712</v>
      </c>
      <c r="FX200" s="128"/>
      <c r="FY200" s="95">
        <v>45831</v>
      </c>
      <c r="FZ200" s="95">
        <v>45831</v>
      </c>
      <c r="GA200" s="119">
        <f t="shared" si="273"/>
        <v>1</v>
      </c>
      <c r="GB200" s="590" t="s">
        <v>2304</v>
      </c>
      <c r="GC200" s="436"/>
      <c r="GD200" s="122"/>
      <c r="GE200" s="572">
        <v>45717</v>
      </c>
    </row>
    <row r="201" spans="1:187" ht="16.5" customHeight="1" x14ac:dyDescent="0.25">
      <c r="A201" s="564" t="s">
        <v>2305</v>
      </c>
      <c r="B201" s="73">
        <f t="shared" si="274"/>
        <v>197</v>
      </c>
      <c r="C201" s="73" t="s">
        <v>31</v>
      </c>
      <c r="D201" s="75" t="s">
        <v>1868</v>
      </c>
      <c r="E201" s="73" t="s">
        <v>2028</v>
      </c>
      <c r="F201" s="565" t="s">
        <v>2160</v>
      </c>
      <c r="G201" s="167" t="s">
        <v>522</v>
      </c>
      <c r="H201" s="566" t="str">
        <f>VLOOKUP('200WTG PH-II'!E201,'[1]Stone Column Progress'!$C$6:$D$205,2,0)</f>
        <v>Bauer</v>
      </c>
      <c r="I201" s="574" t="s">
        <v>390</v>
      </c>
      <c r="J201" s="568">
        <v>532574</v>
      </c>
      <c r="K201" s="569">
        <v>2675514</v>
      </c>
      <c r="L201" s="116">
        <v>45413</v>
      </c>
      <c r="M201" s="95">
        <v>45428</v>
      </c>
      <c r="N201" s="128"/>
      <c r="O201" s="95">
        <v>45413</v>
      </c>
      <c r="P201" s="95">
        <v>45428</v>
      </c>
      <c r="Q201" s="588"/>
      <c r="R201" s="118">
        <f>VLOOKUP(E201,'[1]Stone Column Progress'!$C$6:$K$205,6,0)</f>
        <v>199</v>
      </c>
      <c r="S201" s="73">
        <f>VLOOKUP(E201,'[1]Stone Column Progress'!$C$6:$K$205,8,0)</f>
        <v>199</v>
      </c>
      <c r="T201" s="598">
        <v>45609</v>
      </c>
      <c r="U201" s="598">
        <v>45616</v>
      </c>
      <c r="V201" s="117"/>
      <c r="W201" s="95">
        <v>45677</v>
      </c>
      <c r="X201" s="95">
        <v>45682</v>
      </c>
      <c r="Y201" s="119">
        <f t="shared" si="252"/>
        <v>6</v>
      </c>
      <c r="Z201" s="146"/>
      <c r="AA201" s="122"/>
      <c r="AB201" s="129"/>
      <c r="AC201" s="129"/>
      <c r="AD201" s="128"/>
      <c r="AE201" s="129"/>
      <c r="AF201" s="129"/>
      <c r="AG201" s="588"/>
      <c r="AH201" s="599">
        <v>45629</v>
      </c>
      <c r="AI201" s="127">
        <f>AH201+1</f>
        <v>45630</v>
      </c>
      <c r="AJ201" s="117"/>
      <c r="AK201" s="95">
        <v>45691</v>
      </c>
      <c r="AL201" s="95">
        <v>45702</v>
      </c>
      <c r="AM201" s="119">
        <f t="shared" si="253"/>
        <v>12</v>
      </c>
      <c r="AN201" s="588"/>
      <c r="AO201" s="158">
        <f t="shared" ref="AO201:AO203" si="290">AI201+1</f>
        <v>45631</v>
      </c>
      <c r="AP201" s="130">
        <f t="shared" ref="AP201:AP204" si="291">AO201+1</f>
        <v>45632</v>
      </c>
      <c r="AQ201" s="130"/>
      <c r="AR201" s="130">
        <v>45704</v>
      </c>
      <c r="AS201" s="130">
        <v>45706</v>
      </c>
      <c r="AT201" s="119">
        <f t="shared" si="254"/>
        <v>3</v>
      </c>
      <c r="AU201" s="588"/>
      <c r="AV201" s="116">
        <f t="shared" ref="AV201:AV204" si="292">AP201+1</f>
        <v>45633</v>
      </c>
      <c r="AW201" s="95">
        <f t="shared" ref="AW201:AW204" si="293">AV201</f>
        <v>45633</v>
      </c>
      <c r="AX201" s="128"/>
      <c r="AY201" s="95">
        <v>45707</v>
      </c>
      <c r="AZ201" s="95">
        <v>45707</v>
      </c>
      <c r="BA201" s="119">
        <f t="shared" si="255"/>
        <v>1</v>
      </c>
      <c r="BB201" s="146"/>
      <c r="BC201" s="155">
        <f t="shared" ref="BC201:BC204" si="294">AW201+1</f>
        <v>45634</v>
      </c>
      <c r="BD201" s="95">
        <f t="shared" ref="BD201:BD204" si="295">BC201+1</f>
        <v>45635</v>
      </c>
      <c r="BE201" s="95"/>
      <c r="BF201" s="95">
        <v>45710</v>
      </c>
      <c r="BG201" s="95">
        <v>45710</v>
      </c>
      <c r="BH201" s="119">
        <f t="shared" si="256"/>
        <v>1</v>
      </c>
      <c r="BI201" s="588"/>
      <c r="BJ201" s="116">
        <f t="shared" ref="BJ201:BJ204" si="296">BD201+1</f>
        <v>45636</v>
      </c>
      <c r="BK201" s="95">
        <f t="shared" ref="BK201:BK204" si="297">BJ201+10</f>
        <v>45646</v>
      </c>
      <c r="BL201" s="95"/>
      <c r="BM201" s="95">
        <v>45710</v>
      </c>
      <c r="BN201" s="95">
        <v>45717</v>
      </c>
      <c r="BO201" s="119">
        <f t="shared" si="257"/>
        <v>8</v>
      </c>
      <c r="BP201" s="588"/>
      <c r="BQ201" s="116">
        <f t="shared" ref="BQ201:BQ204" si="298">BK201+1</f>
        <v>45647</v>
      </c>
      <c r="BR201" s="95">
        <f t="shared" ref="BR201:BR204" si="299">BQ201+1</f>
        <v>45648</v>
      </c>
      <c r="BS201" s="95"/>
      <c r="BT201" s="95">
        <v>45718</v>
      </c>
      <c r="BU201" s="95">
        <v>45718</v>
      </c>
      <c r="BV201" s="119">
        <f t="shared" si="275"/>
        <v>1</v>
      </c>
      <c r="BW201" s="119">
        <f t="shared" si="258"/>
        <v>28</v>
      </c>
      <c r="BX201" s="588"/>
      <c r="BY201" s="116">
        <f>BR201+1</f>
        <v>45649</v>
      </c>
      <c r="BZ201" s="95">
        <f>BY201+25</f>
        <v>45674</v>
      </c>
      <c r="CA201" s="151"/>
      <c r="CB201" s="95">
        <v>45726</v>
      </c>
      <c r="CC201" s="95">
        <v>45759</v>
      </c>
      <c r="CD201" s="119">
        <f t="shared" si="259"/>
        <v>34</v>
      </c>
      <c r="CE201" s="588"/>
      <c r="CF201" s="116">
        <f t="shared" ref="CF201:CF204" si="300">BR201+1</f>
        <v>45649</v>
      </c>
      <c r="CG201" s="95">
        <f t="shared" ref="CG201:CG204" si="301">CF201+5</f>
        <v>45654</v>
      </c>
      <c r="CH201" s="95"/>
      <c r="CI201" s="95">
        <v>45728</v>
      </c>
      <c r="CJ201" s="95">
        <v>45728</v>
      </c>
      <c r="CK201" s="119">
        <f t="shared" si="260"/>
        <v>1</v>
      </c>
      <c r="CL201" s="119"/>
      <c r="CM201" s="119"/>
      <c r="CN201" s="588"/>
      <c r="CO201" s="116">
        <f>CG201+1</f>
        <v>45655</v>
      </c>
      <c r="CP201" s="95">
        <f t="shared" ref="CP201:CP204" si="302">CO201+10</f>
        <v>45665</v>
      </c>
      <c r="CQ201" s="128"/>
      <c r="CR201" s="95">
        <v>45720</v>
      </c>
      <c r="CS201" s="95">
        <v>45725</v>
      </c>
      <c r="CT201" s="119">
        <f t="shared" si="261"/>
        <v>6</v>
      </c>
      <c r="CU201" s="588"/>
      <c r="CV201" s="116">
        <v>45646</v>
      </c>
      <c r="CW201" s="95">
        <v>45652</v>
      </c>
      <c r="CX201" s="128"/>
      <c r="CY201" s="95">
        <v>45665</v>
      </c>
      <c r="CZ201" s="95">
        <v>45677</v>
      </c>
      <c r="DA201" s="119">
        <f t="shared" si="262"/>
        <v>13</v>
      </c>
      <c r="DB201" s="588"/>
      <c r="DC201" s="116">
        <v>45661</v>
      </c>
      <c r="DD201" s="95">
        <v>45666</v>
      </c>
      <c r="DE201" s="128"/>
      <c r="DF201" s="95">
        <v>45687</v>
      </c>
      <c r="DG201" s="95">
        <v>45696</v>
      </c>
      <c r="DH201" s="119">
        <f t="shared" si="263"/>
        <v>10</v>
      </c>
      <c r="DI201" s="146"/>
      <c r="DJ201" s="156" t="str">
        <f>_xlfn.XLOOKUP(E201,[1]CranePad!$D$4:$D$203,[1]CranePad!$E$4:$E$203,0,0,1)</f>
        <v xml:space="preserve">Varudi </v>
      </c>
      <c r="DK201" s="155">
        <v>45667</v>
      </c>
      <c r="DL201" s="95">
        <v>45673</v>
      </c>
      <c r="DM201" s="95"/>
      <c r="DN201" s="95">
        <v>45683</v>
      </c>
      <c r="DO201" s="95">
        <v>45696</v>
      </c>
      <c r="DP201" s="119">
        <f t="shared" si="264"/>
        <v>14</v>
      </c>
      <c r="DQ201" s="588"/>
      <c r="DR201" s="123">
        <f>DS201-10</f>
        <v>45680</v>
      </c>
      <c r="DS201" s="124">
        <v>45690</v>
      </c>
      <c r="DT201" s="124"/>
      <c r="DU201" s="124">
        <v>45770</v>
      </c>
      <c r="DV201" s="124">
        <v>45785</v>
      </c>
      <c r="DW201" s="119">
        <f t="shared" si="265"/>
        <v>16</v>
      </c>
      <c r="DX201" s="588"/>
      <c r="DY201" s="123">
        <f t="shared" si="280"/>
        <v>45667</v>
      </c>
      <c r="DZ201" s="124">
        <f t="shared" si="281"/>
        <v>45675</v>
      </c>
      <c r="EA201" s="124"/>
      <c r="EB201" s="124">
        <v>45740</v>
      </c>
      <c r="EC201" s="124">
        <v>45759</v>
      </c>
      <c r="ED201" s="119">
        <f t="shared" si="266"/>
        <v>20</v>
      </c>
      <c r="EE201" s="588"/>
      <c r="EF201" s="123">
        <f t="shared" si="282"/>
        <v>45692</v>
      </c>
      <c r="EG201" s="124">
        <f t="shared" si="283"/>
        <v>45697</v>
      </c>
      <c r="EH201" s="124"/>
      <c r="EI201" s="124">
        <v>45809</v>
      </c>
      <c r="EJ201" s="124">
        <v>45816</v>
      </c>
      <c r="EK201" s="119">
        <f t="shared" si="267"/>
        <v>8</v>
      </c>
      <c r="EL201" s="588"/>
      <c r="EM201" s="116">
        <f t="shared" si="284"/>
        <v>45698</v>
      </c>
      <c r="EN201" s="95">
        <f t="shared" si="285"/>
        <v>45701</v>
      </c>
      <c r="EO201" s="95"/>
      <c r="EP201" s="95">
        <v>45816</v>
      </c>
      <c r="EQ201" s="95">
        <v>45820</v>
      </c>
      <c r="ER201" s="119">
        <f t="shared" si="268"/>
        <v>5</v>
      </c>
      <c r="ES201" s="588"/>
      <c r="ET201" s="116">
        <f t="shared" si="286"/>
        <v>45677</v>
      </c>
      <c r="EU201" s="95">
        <f t="shared" si="287"/>
        <v>45679</v>
      </c>
      <c r="EV201" s="95"/>
      <c r="EW201" s="95">
        <v>45757</v>
      </c>
      <c r="EX201" s="95">
        <v>45757</v>
      </c>
      <c r="EY201" s="119">
        <f t="shared" si="269"/>
        <v>1</v>
      </c>
      <c r="EZ201" s="588"/>
      <c r="FA201" s="116">
        <f t="shared" si="288"/>
        <v>45670</v>
      </c>
      <c r="FB201" s="95">
        <f t="shared" si="289"/>
        <v>45677</v>
      </c>
      <c r="FC201" s="95"/>
      <c r="FD201" s="95">
        <v>45633</v>
      </c>
      <c r="FE201" s="95">
        <v>45644</v>
      </c>
      <c r="FF201" s="119">
        <f t="shared" si="270"/>
        <v>12</v>
      </c>
      <c r="FG201" s="588"/>
      <c r="FH201" s="116">
        <v>45696</v>
      </c>
      <c r="FI201" s="95">
        <f t="shared" si="230"/>
        <v>45711</v>
      </c>
      <c r="FJ201" s="95"/>
      <c r="FK201" s="95">
        <v>45714</v>
      </c>
      <c r="FL201" s="95">
        <v>45733</v>
      </c>
      <c r="FM201" s="119">
        <f t="shared" si="271"/>
        <v>20</v>
      </c>
      <c r="FN201" s="146"/>
      <c r="FO201" s="155">
        <f t="shared" si="276"/>
        <v>45679</v>
      </c>
      <c r="FP201" s="95">
        <f t="shared" si="277"/>
        <v>45682</v>
      </c>
      <c r="FQ201" s="128"/>
      <c r="FR201" s="95">
        <v>45803</v>
      </c>
      <c r="FS201" s="95">
        <v>45816</v>
      </c>
      <c r="FT201" s="119">
        <f t="shared" si="272"/>
        <v>14</v>
      </c>
      <c r="FU201" s="588"/>
      <c r="FV201" s="116">
        <f t="shared" si="278"/>
        <v>45711</v>
      </c>
      <c r="FW201" s="95">
        <f t="shared" si="279"/>
        <v>45712</v>
      </c>
      <c r="FX201" s="128"/>
      <c r="FY201" s="95">
        <v>45831</v>
      </c>
      <c r="FZ201" s="95">
        <v>45831</v>
      </c>
      <c r="GA201" s="119">
        <f t="shared" si="273"/>
        <v>1</v>
      </c>
      <c r="GB201" s="588"/>
      <c r="GC201" s="436"/>
      <c r="GD201" s="122"/>
      <c r="GE201" s="572">
        <v>45717</v>
      </c>
    </row>
    <row r="202" spans="1:187" ht="16.5" customHeight="1" x14ac:dyDescent="0.25">
      <c r="A202" s="564" t="s">
        <v>396</v>
      </c>
      <c r="B202" s="73">
        <f t="shared" si="274"/>
        <v>198</v>
      </c>
      <c r="C202" s="73" t="s">
        <v>31</v>
      </c>
      <c r="D202" s="75" t="s">
        <v>1868</v>
      </c>
      <c r="E202" s="73" t="s">
        <v>2029</v>
      </c>
      <c r="F202" s="565" t="s">
        <v>2160</v>
      </c>
      <c r="G202" s="167" t="s">
        <v>522</v>
      </c>
      <c r="H202" s="566" t="str">
        <f>VLOOKUP('200WTG PH-II'!E202,'[1]Stone Column Progress'!$C$6:$D$205,2,0)</f>
        <v>Bauer</v>
      </c>
      <c r="I202" s="574" t="s">
        <v>390</v>
      </c>
      <c r="J202" s="568">
        <v>533414</v>
      </c>
      <c r="K202" s="569">
        <v>2675209</v>
      </c>
      <c r="L202" s="116">
        <v>45413</v>
      </c>
      <c r="M202" s="95">
        <v>45428</v>
      </c>
      <c r="N202" s="128"/>
      <c r="O202" s="95">
        <v>45413</v>
      </c>
      <c r="P202" s="95">
        <v>45428</v>
      </c>
      <c r="Q202" s="588"/>
      <c r="R202" s="118">
        <f>VLOOKUP(E202,'[1]Stone Column Progress'!$C$6:$K$205,6,0)</f>
        <v>253</v>
      </c>
      <c r="S202" s="73">
        <f>VLOOKUP(E202,'[1]Stone Column Progress'!$C$6:$K$205,8,0)</f>
        <v>253</v>
      </c>
      <c r="T202" s="598">
        <v>45611</v>
      </c>
      <c r="U202" s="598">
        <v>45618</v>
      </c>
      <c r="V202" s="117"/>
      <c r="W202" s="95">
        <v>45665</v>
      </c>
      <c r="X202" s="95">
        <v>45674</v>
      </c>
      <c r="Y202" s="119">
        <f t="shared" si="252"/>
        <v>10</v>
      </c>
      <c r="Z202" s="146"/>
      <c r="AA202" s="122"/>
      <c r="AB202" s="129"/>
      <c r="AC202" s="129"/>
      <c r="AD202" s="128"/>
      <c r="AE202" s="129"/>
      <c r="AF202" s="129"/>
      <c r="AG202" s="588"/>
      <c r="AH202" s="599">
        <v>45631</v>
      </c>
      <c r="AI202" s="127">
        <f>AH202+1</f>
        <v>45632</v>
      </c>
      <c r="AJ202" s="117"/>
      <c r="AK202" s="95">
        <v>45703</v>
      </c>
      <c r="AL202" s="95">
        <v>45706</v>
      </c>
      <c r="AM202" s="119">
        <f t="shared" si="253"/>
        <v>4</v>
      </c>
      <c r="AN202" s="588"/>
      <c r="AO202" s="158">
        <f t="shared" si="290"/>
        <v>45633</v>
      </c>
      <c r="AP202" s="130">
        <f t="shared" si="291"/>
        <v>45634</v>
      </c>
      <c r="AQ202" s="130"/>
      <c r="AR202" s="130">
        <v>45706</v>
      </c>
      <c r="AS202" s="130">
        <v>45706</v>
      </c>
      <c r="AT202" s="119">
        <f t="shared" si="254"/>
        <v>1</v>
      </c>
      <c r="AU202" s="588"/>
      <c r="AV202" s="116">
        <f t="shared" si="292"/>
        <v>45635</v>
      </c>
      <c r="AW202" s="95">
        <f t="shared" si="293"/>
        <v>45635</v>
      </c>
      <c r="AX202" s="128"/>
      <c r="AY202" s="95">
        <v>45707</v>
      </c>
      <c r="AZ202" s="95">
        <v>45707</v>
      </c>
      <c r="BA202" s="119">
        <f t="shared" si="255"/>
        <v>1</v>
      </c>
      <c r="BB202" s="128"/>
      <c r="BC202" s="155">
        <f t="shared" si="294"/>
        <v>45636</v>
      </c>
      <c r="BD202" s="95">
        <f t="shared" si="295"/>
        <v>45637</v>
      </c>
      <c r="BE202" s="95"/>
      <c r="BF202" s="95">
        <v>45708</v>
      </c>
      <c r="BG202" s="95">
        <v>45708</v>
      </c>
      <c r="BH202" s="119">
        <f t="shared" si="256"/>
        <v>1</v>
      </c>
      <c r="BI202" s="588"/>
      <c r="BJ202" s="116">
        <f t="shared" si="296"/>
        <v>45638</v>
      </c>
      <c r="BK202" s="95">
        <f t="shared" si="297"/>
        <v>45648</v>
      </c>
      <c r="BL202" s="95"/>
      <c r="BM202" s="95">
        <v>45711</v>
      </c>
      <c r="BN202" s="95">
        <v>45723</v>
      </c>
      <c r="BO202" s="119">
        <f t="shared" si="257"/>
        <v>13</v>
      </c>
      <c r="BP202" s="588"/>
      <c r="BQ202" s="116">
        <f t="shared" si="298"/>
        <v>45649</v>
      </c>
      <c r="BR202" s="95">
        <f t="shared" si="299"/>
        <v>45650</v>
      </c>
      <c r="BS202" s="95"/>
      <c r="BT202" s="95">
        <v>45724</v>
      </c>
      <c r="BU202" s="95">
        <v>45724</v>
      </c>
      <c r="BV202" s="119">
        <f t="shared" si="275"/>
        <v>1</v>
      </c>
      <c r="BW202" s="119">
        <f t="shared" si="258"/>
        <v>22</v>
      </c>
      <c r="BX202" s="588"/>
      <c r="BY202" s="116">
        <f t="shared" ref="BY202:BY204" si="303">BR202+1</f>
        <v>45651</v>
      </c>
      <c r="BZ202" s="95">
        <f t="shared" ref="BZ202:BZ204" si="304">BY202+25</f>
        <v>45676</v>
      </c>
      <c r="CA202" s="151"/>
      <c r="CB202" s="116">
        <v>45737</v>
      </c>
      <c r="CC202" s="116">
        <v>45774</v>
      </c>
      <c r="CD202" s="119">
        <f t="shared" si="259"/>
        <v>38</v>
      </c>
      <c r="CE202" s="588"/>
      <c r="CF202" s="116">
        <f t="shared" si="300"/>
        <v>45651</v>
      </c>
      <c r="CG202" s="95">
        <f t="shared" si="301"/>
        <v>45656</v>
      </c>
      <c r="CH202" s="95"/>
      <c r="CI202" s="95">
        <v>45732</v>
      </c>
      <c r="CJ202" s="95">
        <v>45732</v>
      </c>
      <c r="CK202" s="119">
        <f t="shared" si="260"/>
        <v>1</v>
      </c>
      <c r="CL202" s="119"/>
      <c r="CM202" s="119"/>
      <c r="CN202" s="588"/>
      <c r="CO202" s="116">
        <f>CG202+1</f>
        <v>45657</v>
      </c>
      <c r="CP202" s="95">
        <f t="shared" si="302"/>
        <v>45667</v>
      </c>
      <c r="CQ202" s="128"/>
      <c r="CR202" s="116">
        <v>45706</v>
      </c>
      <c r="CS202" s="116">
        <v>45719</v>
      </c>
      <c r="CT202" s="119">
        <f t="shared" si="261"/>
        <v>14</v>
      </c>
      <c r="CU202" s="588"/>
      <c r="CV202" s="116">
        <v>45647</v>
      </c>
      <c r="CW202" s="95">
        <v>45653</v>
      </c>
      <c r="CX202" s="128"/>
      <c r="CY202" s="95">
        <v>45667</v>
      </c>
      <c r="CZ202" s="95">
        <v>45746</v>
      </c>
      <c r="DA202" s="119">
        <f t="shared" si="262"/>
        <v>80</v>
      </c>
      <c r="DB202" s="588"/>
      <c r="DC202" s="116">
        <v>45662</v>
      </c>
      <c r="DD202" s="95">
        <v>45667</v>
      </c>
      <c r="DE202" s="128"/>
      <c r="DF202" s="95" t="s">
        <v>2142</v>
      </c>
      <c r="DG202" s="150" t="s">
        <v>2142</v>
      </c>
      <c r="DH202" s="119" t="e">
        <f t="shared" si="263"/>
        <v>#VALUE!</v>
      </c>
      <c r="DI202" s="146"/>
      <c r="DJ202" s="156" t="str">
        <f>_xlfn.XLOOKUP(E202,[1]CranePad!$D$4:$D$203,[1]CranePad!$E$4:$E$203,0,0,1)</f>
        <v>GP (Reuse)</v>
      </c>
      <c r="DK202" s="155">
        <v>45668</v>
      </c>
      <c r="DL202" s="95">
        <v>45674</v>
      </c>
      <c r="DM202" s="95"/>
      <c r="DN202" s="95">
        <v>45702</v>
      </c>
      <c r="DO202" s="95">
        <v>45726</v>
      </c>
      <c r="DP202" s="119">
        <f t="shared" si="264"/>
        <v>25</v>
      </c>
      <c r="DQ202" s="588"/>
      <c r="DR202" s="123">
        <f>DS202-10</f>
        <v>45681</v>
      </c>
      <c r="DS202" s="124">
        <v>45691</v>
      </c>
      <c r="DT202" s="124"/>
      <c r="DU202" s="124">
        <v>45749</v>
      </c>
      <c r="DV202" s="124">
        <v>45768</v>
      </c>
      <c r="DW202" s="119">
        <f t="shared" si="265"/>
        <v>20</v>
      </c>
      <c r="DX202" s="588"/>
      <c r="DY202" s="123">
        <f t="shared" si="280"/>
        <v>45669</v>
      </c>
      <c r="DZ202" s="124">
        <f t="shared" si="281"/>
        <v>45677</v>
      </c>
      <c r="EA202" s="124"/>
      <c r="EB202" s="124">
        <v>45739</v>
      </c>
      <c r="EC202" s="124">
        <v>45751</v>
      </c>
      <c r="ED202" s="119">
        <f t="shared" si="266"/>
        <v>13</v>
      </c>
      <c r="EE202" s="588"/>
      <c r="EF202" s="123">
        <f t="shared" si="282"/>
        <v>45693</v>
      </c>
      <c r="EG202" s="124">
        <f t="shared" si="283"/>
        <v>45698</v>
      </c>
      <c r="EH202" s="124"/>
      <c r="EI202" s="124">
        <v>45771</v>
      </c>
      <c r="EJ202" s="124">
        <v>45779</v>
      </c>
      <c r="EK202" s="119">
        <f t="shared" si="267"/>
        <v>9</v>
      </c>
      <c r="EL202" s="588"/>
      <c r="EM202" s="116">
        <f t="shared" si="284"/>
        <v>45699</v>
      </c>
      <c r="EN202" s="95">
        <f t="shared" si="285"/>
        <v>45702</v>
      </c>
      <c r="EO202" s="95"/>
      <c r="EP202" s="95">
        <v>45780</v>
      </c>
      <c r="EQ202" s="95">
        <v>45781</v>
      </c>
      <c r="ER202" s="119">
        <f t="shared" si="268"/>
        <v>2</v>
      </c>
      <c r="ES202" s="588"/>
      <c r="ET202" s="116">
        <f t="shared" si="286"/>
        <v>45679</v>
      </c>
      <c r="EU202" s="95">
        <f t="shared" si="287"/>
        <v>45681</v>
      </c>
      <c r="EV202" s="95"/>
      <c r="EW202" s="95">
        <v>45752</v>
      </c>
      <c r="EX202" s="95">
        <v>45752</v>
      </c>
      <c r="EY202" s="119">
        <f t="shared" si="269"/>
        <v>1</v>
      </c>
      <c r="EZ202" s="588"/>
      <c r="FA202" s="116">
        <f t="shared" si="288"/>
        <v>45671</v>
      </c>
      <c r="FB202" s="95">
        <f t="shared" si="289"/>
        <v>45678</v>
      </c>
      <c r="FC202" s="95"/>
      <c r="FD202" s="95">
        <v>45633</v>
      </c>
      <c r="FE202" s="95">
        <v>45659</v>
      </c>
      <c r="FF202" s="119">
        <f t="shared" si="270"/>
        <v>27</v>
      </c>
      <c r="FG202" s="588"/>
      <c r="FH202" s="116">
        <v>45696</v>
      </c>
      <c r="FI202" s="95">
        <f t="shared" si="230"/>
        <v>45711</v>
      </c>
      <c r="FJ202" s="95"/>
      <c r="FK202" s="95">
        <v>45714</v>
      </c>
      <c r="FL202" s="95">
        <v>45733</v>
      </c>
      <c r="FM202" s="119">
        <f t="shared" si="271"/>
        <v>20</v>
      </c>
      <c r="FN202" s="146"/>
      <c r="FO202" s="155">
        <f t="shared" si="276"/>
        <v>45681</v>
      </c>
      <c r="FP202" s="95">
        <f t="shared" si="277"/>
        <v>45684</v>
      </c>
      <c r="FQ202" s="128"/>
      <c r="FR202" s="95">
        <v>45803</v>
      </c>
      <c r="FS202" s="95">
        <v>45816</v>
      </c>
      <c r="FT202" s="119">
        <f t="shared" si="272"/>
        <v>14</v>
      </c>
      <c r="FU202" s="588"/>
      <c r="FV202" s="116">
        <f t="shared" si="278"/>
        <v>45711</v>
      </c>
      <c r="FW202" s="95">
        <f t="shared" si="279"/>
        <v>45712</v>
      </c>
      <c r="FX202" s="128"/>
      <c r="FY202" s="95">
        <v>45831</v>
      </c>
      <c r="FZ202" s="95">
        <v>45831</v>
      </c>
      <c r="GA202" s="119">
        <f t="shared" si="273"/>
        <v>1</v>
      </c>
      <c r="GB202" s="588"/>
      <c r="GC202" s="436"/>
      <c r="GD202" s="122"/>
      <c r="GE202" s="572">
        <v>45717</v>
      </c>
    </row>
    <row r="203" spans="1:187" ht="16.5" customHeight="1" x14ac:dyDescent="0.25">
      <c r="A203" s="564" t="s">
        <v>396</v>
      </c>
      <c r="B203" s="73">
        <f t="shared" si="274"/>
        <v>199</v>
      </c>
      <c r="C203" s="73" t="s">
        <v>31</v>
      </c>
      <c r="D203" s="75" t="s">
        <v>1868</v>
      </c>
      <c r="E203" s="73" t="s">
        <v>2030</v>
      </c>
      <c r="F203" s="565" t="s">
        <v>2160</v>
      </c>
      <c r="G203" s="167" t="s">
        <v>522</v>
      </c>
      <c r="H203" s="566" t="str">
        <f>VLOOKUP('200WTG PH-II'!E203,'[1]Stone Column Progress'!$C$6:$D$205,2,0)</f>
        <v>Bauer</v>
      </c>
      <c r="I203" s="574" t="s">
        <v>390</v>
      </c>
      <c r="J203" s="568">
        <v>534247</v>
      </c>
      <c r="K203" s="569">
        <v>2674944</v>
      </c>
      <c r="L203" s="116">
        <v>45412</v>
      </c>
      <c r="M203" s="95">
        <v>45428</v>
      </c>
      <c r="N203" s="128"/>
      <c r="O203" s="95">
        <v>45412</v>
      </c>
      <c r="P203" s="95">
        <v>45428</v>
      </c>
      <c r="Q203" s="588"/>
      <c r="R203" s="118">
        <f>VLOOKUP(E203,'[1]Stone Column Progress'!$C$6:$K$205,6,0)</f>
        <v>253</v>
      </c>
      <c r="S203" s="73">
        <f>VLOOKUP(E203,'[1]Stone Column Progress'!$C$6:$K$205,8,0)</f>
        <v>253</v>
      </c>
      <c r="T203" s="598">
        <v>45614</v>
      </c>
      <c r="U203" s="598">
        <v>45621</v>
      </c>
      <c r="V203" s="117"/>
      <c r="W203" s="95">
        <v>45659</v>
      </c>
      <c r="X203" s="95">
        <v>45665</v>
      </c>
      <c r="Y203" s="119">
        <f t="shared" si="252"/>
        <v>7</v>
      </c>
      <c r="Z203" s="146"/>
      <c r="AA203" s="122"/>
      <c r="AB203" s="129"/>
      <c r="AC203" s="129"/>
      <c r="AD203" s="128"/>
      <c r="AE203" s="129"/>
      <c r="AF203" s="129"/>
      <c r="AG203" s="588"/>
      <c r="AH203" s="599">
        <v>45633</v>
      </c>
      <c r="AI203" s="127">
        <f>AH203+1</f>
        <v>45634</v>
      </c>
      <c r="AJ203" s="117"/>
      <c r="AK203" s="95">
        <v>45672</v>
      </c>
      <c r="AL203" s="95">
        <v>45676</v>
      </c>
      <c r="AM203" s="119">
        <f t="shared" si="253"/>
        <v>5</v>
      </c>
      <c r="AN203" s="588"/>
      <c r="AO203" s="158">
        <f t="shared" si="290"/>
        <v>45635</v>
      </c>
      <c r="AP203" s="130">
        <f t="shared" si="291"/>
        <v>45636</v>
      </c>
      <c r="AQ203" s="130"/>
      <c r="AR203" s="130">
        <v>45676</v>
      </c>
      <c r="AS203" s="130">
        <v>45679</v>
      </c>
      <c r="AT203" s="119">
        <f t="shared" si="254"/>
        <v>4</v>
      </c>
      <c r="AU203" s="588"/>
      <c r="AV203" s="116">
        <f t="shared" si="292"/>
        <v>45637</v>
      </c>
      <c r="AW203" s="95">
        <f t="shared" si="293"/>
        <v>45637</v>
      </c>
      <c r="AX203" s="128"/>
      <c r="AY203" s="130">
        <v>45698</v>
      </c>
      <c r="AZ203" s="130">
        <v>45698</v>
      </c>
      <c r="BA203" s="600">
        <f t="shared" si="255"/>
        <v>1</v>
      </c>
      <c r="BB203" s="601" t="s">
        <v>2306</v>
      </c>
      <c r="BC203" s="602">
        <f t="shared" si="294"/>
        <v>45638</v>
      </c>
      <c r="BD203" s="141">
        <f t="shared" si="295"/>
        <v>45639</v>
      </c>
      <c r="BE203" s="141"/>
      <c r="BF203" s="141">
        <v>45702</v>
      </c>
      <c r="BG203" s="141">
        <v>45702</v>
      </c>
      <c r="BH203" s="603">
        <f t="shared" si="256"/>
        <v>1</v>
      </c>
      <c r="BI203" s="588"/>
      <c r="BJ203" s="116">
        <f t="shared" si="296"/>
        <v>45640</v>
      </c>
      <c r="BK203" s="95">
        <f t="shared" si="297"/>
        <v>45650</v>
      </c>
      <c r="BL203" s="95"/>
      <c r="BM203" s="95">
        <v>45702</v>
      </c>
      <c r="BN203" s="95">
        <v>45714</v>
      </c>
      <c r="BO203" s="119">
        <f t="shared" si="257"/>
        <v>13</v>
      </c>
      <c r="BP203" s="588"/>
      <c r="BQ203" s="116">
        <f t="shared" si="298"/>
        <v>45651</v>
      </c>
      <c r="BR203" s="95">
        <f t="shared" si="299"/>
        <v>45652</v>
      </c>
      <c r="BS203" s="95"/>
      <c r="BT203" s="95">
        <v>45714</v>
      </c>
      <c r="BU203" s="95">
        <v>45715</v>
      </c>
      <c r="BV203" s="119">
        <f t="shared" si="275"/>
        <v>2</v>
      </c>
      <c r="BW203" s="119">
        <f t="shared" si="258"/>
        <v>44</v>
      </c>
      <c r="BX203" s="588"/>
      <c r="BY203" s="116">
        <f t="shared" si="303"/>
        <v>45653</v>
      </c>
      <c r="BZ203" s="95">
        <f t="shared" si="304"/>
        <v>45678</v>
      </c>
      <c r="CA203" s="151"/>
      <c r="CB203" s="95">
        <v>45728</v>
      </c>
      <c r="CC203" s="95">
        <v>45766</v>
      </c>
      <c r="CD203" s="119">
        <f t="shared" si="259"/>
        <v>39</v>
      </c>
      <c r="CE203" s="588"/>
      <c r="CF203" s="116">
        <f t="shared" si="300"/>
        <v>45653</v>
      </c>
      <c r="CG203" s="95">
        <f t="shared" si="301"/>
        <v>45658</v>
      </c>
      <c r="CH203" s="95"/>
      <c r="CI203" s="95">
        <v>45718</v>
      </c>
      <c r="CJ203" s="95">
        <v>45718</v>
      </c>
      <c r="CK203" s="119">
        <f t="shared" si="260"/>
        <v>1</v>
      </c>
      <c r="CL203" s="119"/>
      <c r="CM203" s="119"/>
      <c r="CN203" s="588"/>
      <c r="CO203" s="116">
        <f>CG203+1</f>
        <v>45659</v>
      </c>
      <c r="CP203" s="95">
        <f t="shared" si="302"/>
        <v>45669</v>
      </c>
      <c r="CQ203" s="128"/>
      <c r="CR203" s="95">
        <v>45697</v>
      </c>
      <c r="CS203" s="95">
        <v>45719</v>
      </c>
      <c r="CT203" s="119">
        <f t="shared" si="261"/>
        <v>23</v>
      </c>
      <c r="CU203" s="588"/>
      <c r="CV203" s="116">
        <v>45648</v>
      </c>
      <c r="CW203" s="95">
        <v>45654</v>
      </c>
      <c r="CX203" s="128"/>
      <c r="CY203" s="95">
        <v>45667</v>
      </c>
      <c r="CZ203" s="95">
        <v>45692</v>
      </c>
      <c r="DA203" s="119">
        <f t="shared" si="262"/>
        <v>26</v>
      </c>
      <c r="DB203" s="588"/>
      <c r="DC203" s="116">
        <v>45660</v>
      </c>
      <c r="DD203" s="95">
        <v>45665</v>
      </c>
      <c r="DE203" s="128"/>
      <c r="DF203" s="95">
        <v>45711</v>
      </c>
      <c r="DG203" s="95">
        <v>45732</v>
      </c>
      <c r="DH203" s="119">
        <f t="shared" si="263"/>
        <v>22</v>
      </c>
      <c r="DI203" s="146"/>
      <c r="DJ203" s="156" t="str">
        <f>_xlfn.XLOOKUP(E203,[1]CranePad!$D$4:$D$203,[1]CranePad!$E$4:$E$203,0,0,1)</f>
        <v>GP</v>
      </c>
      <c r="DK203" s="155">
        <v>45666</v>
      </c>
      <c r="DL203" s="95">
        <v>45672</v>
      </c>
      <c r="DM203" s="95"/>
      <c r="DN203" s="95">
        <v>45709</v>
      </c>
      <c r="DO203" s="95">
        <v>45727</v>
      </c>
      <c r="DP203" s="119">
        <f t="shared" si="264"/>
        <v>19</v>
      </c>
      <c r="DQ203" s="588"/>
      <c r="DR203" s="123">
        <f>DS203-10</f>
        <v>45679</v>
      </c>
      <c r="DS203" s="124">
        <v>45689</v>
      </c>
      <c r="DT203" s="124"/>
      <c r="DU203" s="124">
        <v>45738</v>
      </c>
      <c r="DV203" s="124">
        <v>45751</v>
      </c>
      <c r="DW203" s="119">
        <f t="shared" si="265"/>
        <v>14</v>
      </c>
      <c r="DX203" s="588"/>
      <c r="DY203" s="123">
        <f t="shared" si="280"/>
        <v>45671</v>
      </c>
      <c r="DZ203" s="124">
        <f t="shared" si="281"/>
        <v>45679</v>
      </c>
      <c r="EA203" s="124"/>
      <c r="EB203" s="124">
        <v>45740</v>
      </c>
      <c r="EC203" s="124">
        <v>45751</v>
      </c>
      <c r="ED203" s="119">
        <f t="shared" si="266"/>
        <v>12</v>
      </c>
      <c r="EE203" s="588"/>
      <c r="EF203" s="123">
        <f t="shared" si="282"/>
        <v>45691</v>
      </c>
      <c r="EG203" s="124">
        <f t="shared" si="283"/>
        <v>45696</v>
      </c>
      <c r="EH203" s="124"/>
      <c r="EI203" s="124">
        <v>45758</v>
      </c>
      <c r="EJ203" s="124">
        <v>45763</v>
      </c>
      <c r="EK203" s="119">
        <f t="shared" si="267"/>
        <v>6</v>
      </c>
      <c r="EL203" s="588"/>
      <c r="EM203" s="116">
        <f t="shared" si="284"/>
        <v>45697</v>
      </c>
      <c r="EN203" s="95">
        <f t="shared" si="285"/>
        <v>45700</v>
      </c>
      <c r="EO203" s="95"/>
      <c r="EP203" s="95">
        <v>45764</v>
      </c>
      <c r="EQ203" s="95">
        <v>45765</v>
      </c>
      <c r="ER203" s="119">
        <f t="shared" si="268"/>
        <v>2</v>
      </c>
      <c r="ES203" s="588"/>
      <c r="ET203" s="116">
        <f t="shared" si="286"/>
        <v>45681</v>
      </c>
      <c r="EU203" s="95">
        <f t="shared" si="287"/>
        <v>45683</v>
      </c>
      <c r="EV203" s="95"/>
      <c r="EW203" s="95">
        <v>45751</v>
      </c>
      <c r="EX203" s="95">
        <v>45751</v>
      </c>
      <c r="EY203" s="119">
        <f t="shared" si="269"/>
        <v>1</v>
      </c>
      <c r="EZ203" s="588"/>
      <c r="FA203" s="116">
        <f t="shared" si="288"/>
        <v>45669</v>
      </c>
      <c r="FB203" s="95">
        <f t="shared" si="289"/>
        <v>45676</v>
      </c>
      <c r="FC203" s="95"/>
      <c r="FD203" s="95">
        <v>45655</v>
      </c>
      <c r="FE203" s="95">
        <v>45682</v>
      </c>
      <c r="FF203" s="119">
        <f t="shared" si="270"/>
        <v>28</v>
      </c>
      <c r="FG203" s="588"/>
      <c r="FH203" s="116">
        <v>45696</v>
      </c>
      <c r="FI203" s="95">
        <f t="shared" si="230"/>
        <v>45711</v>
      </c>
      <c r="FJ203" s="95"/>
      <c r="FK203" s="95">
        <v>45714</v>
      </c>
      <c r="FL203" s="95">
        <v>45733</v>
      </c>
      <c r="FM203" s="119">
        <f t="shared" si="271"/>
        <v>20</v>
      </c>
      <c r="FN203" s="146"/>
      <c r="FO203" s="155">
        <f t="shared" si="276"/>
        <v>45683</v>
      </c>
      <c r="FP203" s="95">
        <f t="shared" si="277"/>
        <v>45686</v>
      </c>
      <c r="FQ203" s="128"/>
      <c r="FR203" s="95">
        <v>45763</v>
      </c>
      <c r="FS203" s="95">
        <v>45774</v>
      </c>
      <c r="FT203" s="119">
        <f t="shared" si="272"/>
        <v>12</v>
      </c>
      <c r="FU203" s="588"/>
      <c r="FV203" s="116">
        <f t="shared" si="278"/>
        <v>45711</v>
      </c>
      <c r="FW203" s="95">
        <f t="shared" si="279"/>
        <v>45712</v>
      </c>
      <c r="FX203" s="128"/>
      <c r="FY203" s="95">
        <v>45774</v>
      </c>
      <c r="FZ203" s="95">
        <v>45774</v>
      </c>
      <c r="GA203" s="119">
        <f t="shared" si="273"/>
        <v>1</v>
      </c>
      <c r="GB203" s="588"/>
      <c r="GC203" s="436"/>
      <c r="GD203" s="122"/>
      <c r="GE203" s="572">
        <v>45717</v>
      </c>
    </row>
    <row r="204" spans="1:187" ht="16.5" customHeight="1" thickBot="1" x14ac:dyDescent="0.3">
      <c r="A204" s="604" t="s">
        <v>2226</v>
      </c>
      <c r="B204" s="137">
        <f t="shared" si="274"/>
        <v>200</v>
      </c>
      <c r="C204" s="137" t="s">
        <v>31</v>
      </c>
      <c r="D204" s="605" t="s">
        <v>1868</v>
      </c>
      <c r="E204" s="137" t="s">
        <v>2031</v>
      </c>
      <c r="F204" s="565" t="s">
        <v>2160</v>
      </c>
      <c r="G204" s="495" t="s">
        <v>522</v>
      </c>
      <c r="H204" s="566" t="str">
        <f>VLOOKUP('200WTG PH-II'!E204,'[1]Stone Column Progress'!$C$6:$D$205,2,0)</f>
        <v>Bauer</v>
      </c>
      <c r="I204" s="574" t="s">
        <v>390</v>
      </c>
      <c r="J204" s="606">
        <v>535088</v>
      </c>
      <c r="K204" s="607">
        <v>2674640</v>
      </c>
      <c r="L204" s="134">
        <v>45411</v>
      </c>
      <c r="M204" s="135">
        <v>45413</v>
      </c>
      <c r="N204" s="136"/>
      <c r="O204" s="135">
        <v>45411</v>
      </c>
      <c r="P204" s="135">
        <v>45413</v>
      </c>
      <c r="Q204" s="608"/>
      <c r="R204" s="460">
        <f>VLOOKUP(E204,'[1]Stone Column Progress'!$C$6:$K$205,6,0)</f>
        <v>253</v>
      </c>
      <c r="S204" s="137">
        <f>VLOOKUP(E204,'[1]Stone Column Progress'!$C$6:$K$205,8,0)</f>
        <v>253</v>
      </c>
      <c r="T204" s="609">
        <v>45616</v>
      </c>
      <c r="U204" s="609">
        <v>45624</v>
      </c>
      <c r="V204" s="138"/>
      <c r="W204" s="135">
        <v>45649</v>
      </c>
      <c r="X204" s="135">
        <v>45657</v>
      </c>
      <c r="Y204" s="139">
        <f t="shared" si="252"/>
        <v>9</v>
      </c>
      <c r="Z204" s="147"/>
      <c r="AA204" s="610" t="s">
        <v>389</v>
      </c>
      <c r="AB204" s="611">
        <v>45636</v>
      </c>
      <c r="AC204" s="612">
        <v>45651</v>
      </c>
      <c r="AD204" s="136"/>
      <c r="AE204" s="135">
        <v>45679</v>
      </c>
      <c r="AF204" s="95">
        <v>45688</v>
      </c>
      <c r="AG204" s="608"/>
      <c r="AH204" s="159">
        <v>45635</v>
      </c>
      <c r="AI204" s="159">
        <f>AH204+1</f>
        <v>45636</v>
      </c>
      <c r="AJ204" s="159"/>
      <c r="AK204" s="159">
        <v>45695</v>
      </c>
      <c r="AL204" s="159">
        <v>45701</v>
      </c>
      <c r="AM204" s="139">
        <f t="shared" si="253"/>
        <v>7</v>
      </c>
      <c r="AN204" s="608"/>
      <c r="AO204" s="159">
        <f>AI204+1</f>
        <v>45637</v>
      </c>
      <c r="AP204" s="160">
        <f t="shared" si="291"/>
        <v>45638</v>
      </c>
      <c r="AQ204" s="160"/>
      <c r="AR204" s="160">
        <v>45701</v>
      </c>
      <c r="AS204" s="160">
        <v>45703</v>
      </c>
      <c r="AT204" s="139">
        <f t="shared" si="254"/>
        <v>3</v>
      </c>
      <c r="AU204" s="608"/>
      <c r="AV204" s="134">
        <f t="shared" si="292"/>
        <v>45639</v>
      </c>
      <c r="AW204" s="135">
        <f t="shared" si="293"/>
        <v>45639</v>
      </c>
      <c r="AX204" s="136"/>
      <c r="AY204" s="135">
        <v>45703</v>
      </c>
      <c r="AZ204" s="135">
        <v>45703</v>
      </c>
      <c r="BA204" s="139">
        <f t="shared" si="255"/>
        <v>1</v>
      </c>
      <c r="BB204" s="613"/>
      <c r="BC204" s="610">
        <f t="shared" si="294"/>
        <v>45640</v>
      </c>
      <c r="BD204" s="135">
        <f t="shared" si="295"/>
        <v>45641</v>
      </c>
      <c r="BE204" s="135"/>
      <c r="BF204" s="135">
        <v>45706</v>
      </c>
      <c r="BG204" s="135">
        <v>45706</v>
      </c>
      <c r="BH204" s="139">
        <f t="shared" si="256"/>
        <v>1</v>
      </c>
      <c r="BI204" s="608"/>
      <c r="BJ204" s="134">
        <f t="shared" si="296"/>
        <v>45642</v>
      </c>
      <c r="BK204" s="135">
        <f t="shared" si="297"/>
        <v>45652</v>
      </c>
      <c r="BL204" s="135"/>
      <c r="BM204" s="135">
        <v>45707</v>
      </c>
      <c r="BN204" s="135">
        <v>45716</v>
      </c>
      <c r="BO204" s="139">
        <f t="shared" si="257"/>
        <v>10</v>
      </c>
      <c r="BP204" s="608"/>
      <c r="BQ204" s="134">
        <f t="shared" si="298"/>
        <v>45653</v>
      </c>
      <c r="BR204" s="135">
        <f t="shared" si="299"/>
        <v>45654</v>
      </c>
      <c r="BS204" s="135"/>
      <c r="BT204" s="135">
        <v>45717</v>
      </c>
      <c r="BU204" s="135">
        <v>45718</v>
      </c>
      <c r="BV204" s="139">
        <f t="shared" si="275"/>
        <v>2</v>
      </c>
      <c r="BW204" s="139">
        <f t="shared" si="258"/>
        <v>24</v>
      </c>
      <c r="BX204" s="608"/>
      <c r="BY204" s="134">
        <f t="shared" si="303"/>
        <v>45655</v>
      </c>
      <c r="BZ204" s="135">
        <f t="shared" si="304"/>
        <v>45680</v>
      </c>
      <c r="CA204" s="149"/>
      <c r="CB204" s="135">
        <v>45735</v>
      </c>
      <c r="CC204" s="95">
        <v>45801</v>
      </c>
      <c r="CD204" s="139">
        <f t="shared" si="259"/>
        <v>67</v>
      </c>
      <c r="CE204" s="608"/>
      <c r="CF204" s="134">
        <f t="shared" si="300"/>
        <v>45655</v>
      </c>
      <c r="CG204" s="135">
        <f t="shared" si="301"/>
        <v>45660</v>
      </c>
      <c r="CH204" s="135"/>
      <c r="CI204" s="135">
        <v>45732</v>
      </c>
      <c r="CJ204" s="135">
        <v>45732</v>
      </c>
      <c r="CK204" s="139">
        <f t="shared" si="260"/>
        <v>1</v>
      </c>
      <c r="CL204" s="139"/>
      <c r="CM204" s="139"/>
      <c r="CN204" s="608"/>
      <c r="CO204" s="134">
        <f>CG204+1</f>
        <v>45661</v>
      </c>
      <c r="CP204" s="135">
        <f t="shared" si="302"/>
        <v>45671</v>
      </c>
      <c r="CQ204" s="136"/>
      <c r="CR204" s="135">
        <v>45713</v>
      </c>
      <c r="CS204" s="135">
        <v>45716</v>
      </c>
      <c r="CT204" s="139">
        <f t="shared" si="261"/>
        <v>4</v>
      </c>
      <c r="CU204" s="608"/>
      <c r="CV204" s="134">
        <v>45648</v>
      </c>
      <c r="CW204" s="135">
        <v>45654</v>
      </c>
      <c r="CX204" s="136"/>
      <c r="CY204" s="95">
        <v>45658</v>
      </c>
      <c r="CZ204" s="95">
        <v>45670</v>
      </c>
      <c r="DA204" s="139">
        <f t="shared" si="262"/>
        <v>13</v>
      </c>
      <c r="DB204" s="608"/>
      <c r="DC204" s="134">
        <v>45661</v>
      </c>
      <c r="DD204" s="135">
        <v>45666</v>
      </c>
      <c r="DE204" s="136"/>
      <c r="DF204" s="135">
        <v>45745</v>
      </c>
      <c r="DG204" s="135">
        <v>45752</v>
      </c>
      <c r="DH204" s="139">
        <f t="shared" si="263"/>
        <v>8</v>
      </c>
      <c r="DI204" s="147"/>
      <c r="DJ204" s="156" t="str">
        <f>_xlfn.XLOOKUP(E204,[1]CranePad!$D$4:$D$203,[1]CranePad!$E$4:$E$203,0,0,1)</f>
        <v>GP</v>
      </c>
      <c r="DK204" s="610">
        <v>45667</v>
      </c>
      <c r="DL204" s="135">
        <v>45673</v>
      </c>
      <c r="DM204" s="135"/>
      <c r="DN204" s="135">
        <v>45668</v>
      </c>
      <c r="DO204" s="135">
        <v>45680</v>
      </c>
      <c r="DP204" s="139">
        <f t="shared" si="264"/>
        <v>13</v>
      </c>
      <c r="DQ204" s="608"/>
      <c r="DR204" s="162">
        <f>DS204-10</f>
        <v>45680</v>
      </c>
      <c r="DS204" s="163">
        <v>45690</v>
      </c>
      <c r="DT204" s="163"/>
      <c r="DU204" s="163">
        <v>45753</v>
      </c>
      <c r="DV204" s="163">
        <v>45775</v>
      </c>
      <c r="DW204" s="139">
        <f t="shared" si="265"/>
        <v>23</v>
      </c>
      <c r="DX204" s="608"/>
      <c r="DY204" s="162">
        <f t="shared" si="280"/>
        <v>45673</v>
      </c>
      <c r="DZ204" s="163">
        <f t="shared" si="281"/>
        <v>45681</v>
      </c>
      <c r="EA204" s="163"/>
      <c r="EB204" s="163">
        <v>45737</v>
      </c>
      <c r="EC204" s="163">
        <v>45745</v>
      </c>
      <c r="ED204" s="139">
        <f t="shared" si="266"/>
        <v>9</v>
      </c>
      <c r="EE204" s="608"/>
      <c r="EF204" s="162">
        <f t="shared" si="282"/>
        <v>45692</v>
      </c>
      <c r="EG204" s="163">
        <f t="shared" si="283"/>
        <v>45697</v>
      </c>
      <c r="EH204" s="163"/>
      <c r="EI204" s="163">
        <v>45793</v>
      </c>
      <c r="EJ204" s="163">
        <v>45800</v>
      </c>
      <c r="EK204" s="139">
        <f t="shared" si="267"/>
        <v>8</v>
      </c>
      <c r="EL204" s="608"/>
      <c r="EM204" s="134">
        <f t="shared" si="284"/>
        <v>45698</v>
      </c>
      <c r="EN204" s="135">
        <f t="shared" si="285"/>
        <v>45701</v>
      </c>
      <c r="EO204" s="135"/>
      <c r="EP204" s="135">
        <v>45801</v>
      </c>
      <c r="EQ204" s="135">
        <v>45803</v>
      </c>
      <c r="ER204" s="139">
        <f t="shared" si="268"/>
        <v>3</v>
      </c>
      <c r="ES204" s="608"/>
      <c r="ET204" s="134">
        <f t="shared" si="286"/>
        <v>45683</v>
      </c>
      <c r="EU204" s="135">
        <f t="shared" si="287"/>
        <v>45685</v>
      </c>
      <c r="EV204" s="135"/>
      <c r="EW204" s="135">
        <v>45754</v>
      </c>
      <c r="EX204" s="135">
        <v>45754</v>
      </c>
      <c r="EY204" s="139">
        <f t="shared" si="269"/>
        <v>1</v>
      </c>
      <c r="EZ204" s="608"/>
      <c r="FA204" s="134">
        <f t="shared" si="288"/>
        <v>45670</v>
      </c>
      <c r="FB204" s="135">
        <f t="shared" si="289"/>
        <v>45677</v>
      </c>
      <c r="FC204" s="135"/>
      <c r="FD204" s="95">
        <v>45653</v>
      </c>
      <c r="FE204" s="95">
        <v>45669</v>
      </c>
      <c r="FF204" s="139">
        <f t="shared" si="270"/>
        <v>17</v>
      </c>
      <c r="FG204" s="608"/>
      <c r="FH204" s="134">
        <v>45696</v>
      </c>
      <c r="FI204" s="135">
        <f t="shared" si="230"/>
        <v>45711</v>
      </c>
      <c r="FJ204" s="135"/>
      <c r="FK204" s="95">
        <v>45714</v>
      </c>
      <c r="FL204" s="95">
        <v>45733</v>
      </c>
      <c r="FM204" s="139">
        <f t="shared" si="271"/>
        <v>20</v>
      </c>
      <c r="FN204" s="147"/>
      <c r="FO204" s="155">
        <f t="shared" si="276"/>
        <v>45685</v>
      </c>
      <c r="FP204" s="95">
        <f t="shared" si="277"/>
        <v>45688</v>
      </c>
      <c r="FQ204" s="136"/>
      <c r="FR204" s="95">
        <v>45803</v>
      </c>
      <c r="FS204" s="135">
        <v>45816</v>
      </c>
      <c r="FT204" s="139">
        <f t="shared" si="272"/>
        <v>14</v>
      </c>
      <c r="FU204" s="608"/>
      <c r="FV204" s="116">
        <f t="shared" si="278"/>
        <v>45711</v>
      </c>
      <c r="FW204" s="95">
        <f t="shared" si="279"/>
        <v>45712</v>
      </c>
      <c r="FX204" s="136"/>
      <c r="FY204" s="95">
        <v>45831</v>
      </c>
      <c r="FZ204" s="95">
        <v>45831</v>
      </c>
      <c r="GA204" s="139">
        <f t="shared" si="273"/>
        <v>1</v>
      </c>
      <c r="GB204" s="608"/>
      <c r="GC204" s="440"/>
      <c r="GD204" s="122"/>
      <c r="GE204" s="572">
        <v>45717</v>
      </c>
    </row>
    <row r="205" spans="1:187" ht="16.5" customHeight="1" x14ac:dyDescent="0.25">
      <c r="G205" s="99"/>
      <c r="BC205" s="105"/>
      <c r="BD205" s="105"/>
      <c r="BE205" s="105"/>
      <c r="BF205" s="105"/>
      <c r="BG205" s="105"/>
      <c r="CR205" s="614"/>
    </row>
    <row r="206" spans="1:187" ht="16.5" customHeight="1" x14ac:dyDescent="0.25">
      <c r="G206" s="99"/>
      <c r="EX206" s="99"/>
    </row>
    <row r="207" spans="1:187" ht="16.5" customHeight="1" x14ac:dyDescent="0.25">
      <c r="G207" s="99"/>
    </row>
    <row r="208" spans="1:187" ht="16.5" customHeight="1" x14ac:dyDescent="0.25">
      <c r="G208" s="99"/>
    </row>
    <row r="209" spans="7:146" ht="16.5" customHeight="1" x14ac:dyDescent="0.25">
      <c r="G209" s="99"/>
      <c r="BT209" s="99"/>
      <c r="BU209" s="99"/>
    </row>
    <row r="210" spans="7:146" ht="16.5" customHeight="1" x14ac:dyDescent="0.25">
      <c r="EP210" s="99"/>
    </row>
  </sheetData>
  <autoFilter ref="A4:GG204" xr:uid="{FA66DCD2-4506-4A9C-91D4-14FE24FF680F}"/>
  <mergeCells count="35">
    <mergeCell ref="FA2:FG2"/>
    <mergeCell ref="FH2:FN2"/>
    <mergeCell ref="FO2:FU2"/>
    <mergeCell ref="FV2:GB2"/>
    <mergeCell ref="GC2:GC3"/>
    <mergeCell ref="ET2:EZ2"/>
    <mergeCell ref="BQ2:BX2"/>
    <mergeCell ref="BY2:CE2"/>
    <mergeCell ref="CF2:CN2"/>
    <mergeCell ref="CO2:CU2"/>
    <mergeCell ref="CV2:DB2"/>
    <mergeCell ref="DC2:DI2"/>
    <mergeCell ref="DK2:DQ2"/>
    <mergeCell ref="DR2:DX2"/>
    <mergeCell ref="DY2:EE2"/>
    <mergeCell ref="EF2:EL2"/>
    <mergeCell ref="EM2:ES2"/>
    <mergeCell ref="BJ2:BP2"/>
    <mergeCell ref="G2:G3"/>
    <mergeCell ref="H2:H3"/>
    <mergeCell ref="I2:I3"/>
    <mergeCell ref="J2:K2"/>
    <mergeCell ref="L2:Q2"/>
    <mergeCell ref="R2:Z2"/>
    <mergeCell ref="AA2:AG2"/>
    <mergeCell ref="AH2:AN2"/>
    <mergeCell ref="AO2:AU2"/>
    <mergeCell ref="AV2:BB2"/>
    <mergeCell ref="BC2:BI2"/>
    <mergeCell ref="F2:F3"/>
    <mergeCell ref="A2:A3"/>
    <mergeCell ref="B2:B3"/>
    <mergeCell ref="C2:C3"/>
    <mergeCell ref="D2:D3"/>
    <mergeCell ref="E2:E3"/>
  </mergeCells>
  <conditionalFormatting sqref="A1">
    <cfRule type="duplicateValues" dxfId="20" priority="4"/>
    <cfRule type="duplicateValues" dxfId="19" priority="5"/>
  </conditionalFormatting>
  <conditionalFormatting sqref="A2:A3 A5:A1048576">
    <cfRule type="cellIs" dxfId="18" priority="3" operator="equal">
      <formula>0</formula>
    </cfRule>
  </conditionalFormatting>
  <conditionalFormatting sqref="E1:E3 F1:GE1 E5:E206">
    <cfRule type="duplicateValues" dxfId="17" priority="8"/>
  </conditionalFormatting>
  <conditionalFormatting sqref="E1:E3 F1:GE1 E5:E210 E216:E1048576">
    <cfRule type="duplicateValues" dxfId="16" priority="9"/>
  </conditionalFormatting>
  <conditionalFormatting sqref="E5:E204">
    <cfRule type="duplicateValues" dxfId="15" priority="7"/>
  </conditionalFormatting>
  <conditionalFormatting sqref="F2:F3">
    <cfRule type="duplicateValues" dxfId="14" priority="1"/>
    <cfRule type="duplicateValues" dxfId="13" priority="2"/>
  </conditionalFormatting>
  <conditionalFormatting sqref="H2:I3 H5:I1048576">
    <cfRule type="cellIs" dxfId="12" priority="6" operator="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2733-7E57-4E14-87D7-9EEF7C60BB87}">
  <dimension ref="A1:F25"/>
  <sheetViews>
    <sheetView workbookViewId="0">
      <selection activeCell="E26" sqref="E26"/>
    </sheetView>
  </sheetViews>
  <sheetFormatPr defaultRowHeight="15" x14ac:dyDescent="0.25"/>
  <cols>
    <col min="1" max="1" width="7.85546875" bestFit="1" customWidth="1"/>
    <col min="2" max="2" width="30.7109375" bestFit="1" customWidth="1"/>
    <col min="3" max="5" width="10.28515625" customWidth="1"/>
  </cols>
  <sheetData>
    <row r="1" spans="1:6" x14ac:dyDescent="0.25">
      <c r="A1" s="647" t="s">
        <v>1</v>
      </c>
      <c r="B1" s="647" t="s">
        <v>2</v>
      </c>
      <c r="C1" s="648" t="s">
        <v>2366</v>
      </c>
      <c r="D1" s="648" t="s">
        <v>2367</v>
      </c>
      <c r="E1" s="648" t="s">
        <v>2368</v>
      </c>
    </row>
    <row r="2" spans="1:6" x14ac:dyDescent="0.25">
      <c r="A2" s="647"/>
      <c r="B2" s="647"/>
      <c r="C2" s="648"/>
      <c r="D2" s="648"/>
      <c r="E2" s="648"/>
    </row>
    <row r="3" spans="1:6" x14ac:dyDescent="0.25">
      <c r="A3" s="4" t="s">
        <v>8</v>
      </c>
      <c r="B3" s="34" t="s">
        <v>9</v>
      </c>
      <c r="C3" s="6"/>
      <c r="D3" s="6"/>
      <c r="E3" s="6"/>
      <c r="F3" s="6" t="s">
        <v>618</v>
      </c>
    </row>
    <row r="4" spans="1:6" hidden="1" x14ac:dyDescent="0.25">
      <c r="A4" s="5">
        <v>1</v>
      </c>
      <c r="B4" s="13" t="s">
        <v>10</v>
      </c>
      <c r="C4" s="24">
        <v>54</v>
      </c>
      <c r="D4" s="24">
        <v>200</v>
      </c>
      <c r="E4" s="24">
        <v>194</v>
      </c>
      <c r="F4" s="24">
        <f>SUM(C4:E4)</f>
        <v>448</v>
      </c>
    </row>
    <row r="5" spans="1:6" hidden="1" x14ac:dyDescent="0.25">
      <c r="A5" s="5">
        <v>2</v>
      </c>
      <c r="B5" s="13" t="s">
        <v>11</v>
      </c>
      <c r="C5" s="24">
        <v>54</v>
      </c>
      <c r="D5" s="24">
        <v>200</v>
      </c>
      <c r="E5" s="24">
        <v>194</v>
      </c>
      <c r="F5" s="24">
        <f t="shared" ref="F5:F25" si="0">SUM(C5:E5)</f>
        <v>448</v>
      </c>
    </row>
    <row r="6" spans="1:6" x14ac:dyDescent="0.25">
      <c r="A6" s="5">
        <v>3</v>
      </c>
      <c r="B6" s="13" t="s">
        <v>12</v>
      </c>
      <c r="C6" s="24">
        <v>54</v>
      </c>
      <c r="D6" s="24">
        <v>200</v>
      </c>
      <c r="E6" s="24">
        <v>192</v>
      </c>
      <c r="F6" s="24">
        <f t="shared" si="0"/>
        <v>446</v>
      </c>
    </row>
    <row r="7" spans="1:6" x14ac:dyDescent="0.25">
      <c r="A7" s="5">
        <v>4</v>
      </c>
      <c r="B7" s="13" t="s">
        <v>13</v>
      </c>
      <c r="C7" s="24">
        <v>8</v>
      </c>
      <c r="D7" s="24">
        <v>46</v>
      </c>
      <c r="E7" s="24">
        <v>61</v>
      </c>
      <c r="F7" s="24">
        <f t="shared" si="0"/>
        <v>115</v>
      </c>
    </row>
    <row r="8" spans="1:6" hidden="1" x14ac:dyDescent="0.25">
      <c r="A8" s="5">
        <v>5</v>
      </c>
      <c r="B8" s="13" t="s">
        <v>14</v>
      </c>
      <c r="C8" s="24">
        <v>54</v>
      </c>
      <c r="D8" s="24">
        <v>199</v>
      </c>
      <c r="E8" s="24">
        <v>187</v>
      </c>
      <c r="F8" s="24">
        <f t="shared" si="0"/>
        <v>440</v>
      </c>
    </row>
    <row r="9" spans="1:6" hidden="1" x14ac:dyDescent="0.25">
      <c r="A9" s="5">
        <v>6</v>
      </c>
      <c r="B9" s="13" t="s">
        <v>216</v>
      </c>
      <c r="C9" s="24">
        <v>54</v>
      </c>
      <c r="D9" s="24">
        <v>199</v>
      </c>
      <c r="E9" s="24">
        <v>180</v>
      </c>
      <c r="F9" s="24">
        <f t="shared" si="0"/>
        <v>433</v>
      </c>
    </row>
    <row r="10" spans="1:6" hidden="1" x14ac:dyDescent="0.25">
      <c r="A10" s="5">
        <v>7</v>
      </c>
      <c r="B10" s="13" t="s">
        <v>16</v>
      </c>
      <c r="C10" s="24">
        <v>54</v>
      </c>
      <c r="D10" s="24">
        <v>199</v>
      </c>
      <c r="E10" s="24">
        <v>177</v>
      </c>
      <c r="F10" s="24">
        <f t="shared" si="0"/>
        <v>430</v>
      </c>
    </row>
    <row r="11" spans="1:6" hidden="1" x14ac:dyDescent="0.25">
      <c r="A11" s="5">
        <v>8</v>
      </c>
      <c r="B11" s="13" t="s">
        <v>17</v>
      </c>
      <c r="C11" s="24">
        <v>54</v>
      </c>
      <c r="D11" s="24">
        <v>199</v>
      </c>
      <c r="E11" s="24">
        <v>173</v>
      </c>
      <c r="F11" s="24">
        <f t="shared" si="0"/>
        <v>426</v>
      </c>
    </row>
    <row r="12" spans="1:6" x14ac:dyDescent="0.25">
      <c r="A12" s="5">
        <v>9</v>
      </c>
      <c r="B12" s="13" t="s">
        <v>18</v>
      </c>
      <c r="C12" s="24">
        <v>54</v>
      </c>
      <c r="D12" s="24">
        <v>199</v>
      </c>
      <c r="E12" s="24">
        <v>172</v>
      </c>
      <c r="F12" s="24">
        <f t="shared" si="0"/>
        <v>425</v>
      </c>
    </row>
    <row r="13" spans="1:6" hidden="1" x14ac:dyDescent="0.25">
      <c r="A13" s="5">
        <v>10</v>
      </c>
      <c r="B13" s="13" t="s">
        <v>19</v>
      </c>
      <c r="C13" s="24">
        <v>54</v>
      </c>
      <c r="D13" s="24">
        <v>199</v>
      </c>
      <c r="E13" s="24">
        <v>76</v>
      </c>
      <c r="F13" s="24">
        <f t="shared" si="0"/>
        <v>329</v>
      </c>
    </row>
    <row r="14" spans="1:6" hidden="1" x14ac:dyDescent="0.25">
      <c r="A14" s="5">
        <v>11</v>
      </c>
      <c r="B14" s="13" t="s">
        <v>20</v>
      </c>
      <c r="C14" s="24">
        <v>54</v>
      </c>
      <c r="D14" s="24">
        <v>199</v>
      </c>
      <c r="E14" s="24">
        <v>163</v>
      </c>
      <c r="F14" s="24">
        <f t="shared" si="0"/>
        <v>416</v>
      </c>
    </row>
    <row r="15" spans="1:6" x14ac:dyDescent="0.25">
      <c r="A15" s="5">
        <v>12</v>
      </c>
      <c r="B15" s="13" t="s">
        <v>21</v>
      </c>
      <c r="C15" s="24">
        <v>54</v>
      </c>
      <c r="D15" s="24">
        <v>200</v>
      </c>
      <c r="E15" s="24">
        <v>148</v>
      </c>
      <c r="F15" s="24">
        <f t="shared" si="0"/>
        <v>402</v>
      </c>
    </row>
    <row r="16" spans="1:6" hidden="1" x14ac:dyDescent="0.25">
      <c r="A16" s="5">
        <v>13</v>
      </c>
      <c r="B16" s="13" t="s">
        <v>22</v>
      </c>
      <c r="C16" s="24">
        <v>54</v>
      </c>
      <c r="D16" s="24">
        <v>200</v>
      </c>
      <c r="E16" s="24">
        <v>193</v>
      </c>
      <c r="F16" s="24">
        <f t="shared" si="0"/>
        <v>447</v>
      </c>
    </row>
    <row r="17" spans="1:6" x14ac:dyDescent="0.25">
      <c r="A17" s="5">
        <v>14</v>
      </c>
      <c r="B17" s="13" t="s">
        <v>23</v>
      </c>
      <c r="C17" s="24">
        <v>54</v>
      </c>
      <c r="D17" s="24">
        <v>199</v>
      </c>
      <c r="E17" s="24">
        <v>153</v>
      </c>
      <c r="F17" s="24">
        <f t="shared" si="0"/>
        <v>406</v>
      </c>
    </row>
    <row r="18" spans="1:6" x14ac:dyDescent="0.25">
      <c r="A18" s="5">
        <v>15</v>
      </c>
      <c r="B18" s="13" t="s">
        <v>24</v>
      </c>
      <c r="C18" s="24">
        <v>54</v>
      </c>
      <c r="D18" s="24">
        <v>198</v>
      </c>
      <c r="E18" s="24">
        <v>119</v>
      </c>
      <c r="F18" s="24">
        <f t="shared" si="0"/>
        <v>371</v>
      </c>
    </row>
    <row r="19" spans="1:6" hidden="1" x14ac:dyDescent="0.25">
      <c r="A19" s="5">
        <v>16</v>
      </c>
      <c r="B19" s="13" t="s">
        <v>25</v>
      </c>
      <c r="C19" s="24">
        <v>54</v>
      </c>
      <c r="D19" s="24">
        <v>198</v>
      </c>
      <c r="E19" s="24">
        <v>113</v>
      </c>
      <c r="F19" s="24">
        <f t="shared" si="0"/>
        <v>365</v>
      </c>
    </row>
    <row r="20" spans="1:6" x14ac:dyDescent="0.25">
      <c r="A20" s="5">
        <v>17</v>
      </c>
      <c r="B20" s="13" t="s">
        <v>26</v>
      </c>
      <c r="C20" s="24">
        <v>54</v>
      </c>
      <c r="D20" s="24">
        <v>198</v>
      </c>
      <c r="E20" s="24">
        <v>108</v>
      </c>
      <c r="F20" s="24">
        <f t="shared" si="0"/>
        <v>360</v>
      </c>
    </row>
    <row r="21" spans="1:6" x14ac:dyDescent="0.25">
      <c r="A21" s="5">
        <v>18</v>
      </c>
      <c r="B21" s="13" t="s">
        <v>27</v>
      </c>
      <c r="C21" s="24">
        <v>54</v>
      </c>
      <c r="D21" s="24">
        <v>198</v>
      </c>
      <c r="E21" s="24">
        <v>82</v>
      </c>
      <c r="F21" s="24">
        <f t="shared" si="0"/>
        <v>334</v>
      </c>
    </row>
    <row r="22" spans="1:6" x14ac:dyDescent="0.25">
      <c r="A22" s="55" t="s">
        <v>28</v>
      </c>
      <c r="B22" s="56" t="s">
        <v>29</v>
      </c>
      <c r="C22" s="57"/>
      <c r="D22" s="57"/>
      <c r="E22" s="57"/>
      <c r="F22" s="57">
        <f t="shared" si="0"/>
        <v>0</v>
      </c>
    </row>
    <row r="23" spans="1:6" x14ac:dyDescent="0.25">
      <c r="A23" s="5">
        <v>19</v>
      </c>
      <c r="B23" s="13" t="s">
        <v>217</v>
      </c>
      <c r="C23" s="24">
        <v>54</v>
      </c>
      <c r="D23" s="24">
        <v>198</v>
      </c>
      <c r="E23" s="24">
        <v>117</v>
      </c>
      <c r="F23" s="24">
        <f t="shared" si="0"/>
        <v>369</v>
      </c>
    </row>
    <row r="24" spans="1:6" x14ac:dyDescent="0.25">
      <c r="A24" s="5">
        <v>20</v>
      </c>
      <c r="B24" s="13" t="s">
        <v>32</v>
      </c>
      <c r="C24" s="24">
        <v>194</v>
      </c>
      <c r="D24" s="24">
        <v>198</v>
      </c>
      <c r="E24" s="24">
        <v>114</v>
      </c>
      <c r="F24" s="24">
        <f t="shared" si="0"/>
        <v>506</v>
      </c>
    </row>
    <row r="25" spans="1:6" x14ac:dyDescent="0.25">
      <c r="B25" s="953" t="s">
        <v>2369</v>
      </c>
      <c r="C25" s="954">
        <v>70</v>
      </c>
      <c r="D25" s="954">
        <v>619</v>
      </c>
      <c r="E25" s="954">
        <v>426</v>
      </c>
      <c r="F25" s="954">
        <f t="shared" si="0"/>
        <v>1115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909D-0732-4ABF-9B9B-9209598CA7E3}">
  <sheetPr codeName="Sheet14"/>
  <dimension ref="A1:K199"/>
  <sheetViews>
    <sheetView zoomScale="67" workbookViewId="0">
      <pane xSplit="4" ySplit="3" topLeftCell="E4" activePane="bottomRight" state="frozen"/>
      <selection pane="topRight" activeCell="G64" sqref="G64"/>
      <selection pane="bottomLeft" activeCell="G64" sqref="G64"/>
      <selection pane="bottomRight" activeCell="M1" sqref="L1:M1048576"/>
    </sheetView>
  </sheetViews>
  <sheetFormatPr defaultRowHeight="15" x14ac:dyDescent="0.25"/>
  <cols>
    <col min="1" max="1" width="7.140625" bestFit="1" customWidth="1"/>
    <col min="2" max="2" width="8.42578125" customWidth="1"/>
    <col min="3" max="3" width="16" customWidth="1"/>
    <col min="4" max="4" width="12.140625" style="105" bestFit="1" customWidth="1"/>
    <col min="5" max="5" width="21.140625" customWidth="1"/>
    <col min="6" max="7" width="15.7109375" style="106" customWidth="1"/>
    <col min="8" max="8" width="11.7109375" style="106" customWidth="1"/>
    <col min="9" max="9" width="10.42578125" style="106" customWidth="1"/>
    <col min="10" max="10" width="22.7109375" customWidth="1"/>
    <col min="11" max="11" width="22.85546875" customWidth="1"/>
  </cols>
  <sheetData>
    <row r="1" spans="1:11" s="109" customFormat="1" ht="16.5" x14ac:dyDescent="0.3">
      <c r="A1" s="933" t="s">
        <v>247</v>
      </c>
      <c r="B1" s="936" t="s">
        <v>248</v>
      </c>
      <c r="C1" s="936" t="s">
        <v>202</v>
      </c>
      <c r="D1" s="463" t="s">
        <v>249</v>
      </c>
      <c r="E1" s="461" t="s">
        <v>289</v>
      </c>
      <c r="F1" s="27" t="s">
        <v>2138</v>
      </c>
      <c r="G1" s="27" t="s">
        <v>2139</v>
      </c>
      <c r="H1" s="939" t="s">
        <v>2140</v>
      </c>
      <c r="I1" s="939"/>
      <c r="J1" s="38" t="s">
        <v>2141</v>
      </c>
      <c r="K1" s="38" t="s">
        <v>271</v>
      </c>
    </row>
    <row r="2" spans="1:11" s="110" customFormat="1" ht="24.75" customHeight="1" x14ac:dyDescent="0.3">
      <c r="A2" s="934"/>
      <c r="B2" s="937"/>
      <c r="C2" s="937"/>
      <c r="D2" s="927">
        <f>SUBTOTAL(3, D4:D197)</f>
        <v>194</v>
      </c>
      <c r="E2" s="930">
        <f>SUBTOTAL(3, E4:E197)</f>
        <v>194</v>
      </c>
      <c r="F2" s="929">
        <f>SUBTOTAL(3, F4:F197)</f>
        <v>139</v>
      </c>
      <c r="G2" s="929">
        <f>SUBTOTAL(3, G4:G197)</f>
        <v>105</v>
      </c>
      <c r="H2" s="213" t="s">
        <v>2142</v>
      </c>
      <c r="I2" s="213">
        <f>COUNTIF(H4:H197, "Completed")</f>
        <v>139</v>
      </c>
      <c r="J2" s="213"/>
      <c r="K2" s="213">
        <f>SUBTOTAL(3, K4:K195)</f>
        <v>0</v>
      </c>
    </row>
    <row r="3" spans="1:11" s="110" customFormat="1" ht="16.5" x14ac:dyDescent="0.3">
      <c r="A3" s="935"/>
      <c r="B3" s="938"/>
      <c r="C3" s="938"/>
      <c r="D3" s="927"/>
      <c r="E3" s="930"/>
      <c r="F3" s="929"/>
      <c r="G3" s="929"/>
      <c r="H3" s="213" t="s">
        <v>2143</v>
      </c>
      <c r="I3" s="213">
        <f>COUNTIF(H4:H198, "WIP")</f>
        <v>42</v>
      </c>
      <c r="J3" s="213"/>
      <c r="K3" s="213"/>
    </row>
    <row r="4" spans="1:11" x14ac:dyDescent="0.25">
      <c r="A4" s="464">
        <v>1</v>
      </c>
      <c r="B4" s="72" t="s">
        <v>213</v>
      </c>
      <c r="C4" s="72" t="s">
        <v>208</v>
      </c>
      <c r="D4" s="450" t="s">
        <v>48</v>
      </c>
      <c r="E4" s="462" t="s">
        <v>2144</v>
      </c>
      <c r="F4" s="7" t="s">
        <v>2142</v>
      </c>
      <c r="G4" s="7" t="s">
        <v>2142</v>
      </c>
      <c r="H4" s="928" t="s">
        <v>2142</v>
      </c>
      <c r="I4" s="928"/>
      <c r="J4" s="40"/>
      <c r="K4" s="9"/>
    </row>
    <row r="5" spans="1:11" ht="17.25" customHeight="1" x14ac:dyDescent="0.25">
      <c r="A5" s="464">
        <v>2</v>
      </c>
      <c r="B5" s="72" t="s">
        <v>213</v>
      </c>
      <c r="C5" s="72" t="s">
        <v>208</v>
      </c>
      <c r="D5" s="450" t="s">
        <v>46</v>
      </c>
      <c r="E5" s="462" t="s">
        <v>2145</v>
      </c>
      <c r="F5" s="7" t="s">
        <v>2142</v>
      </c>
      <c r="G5" s="7" t="s">
        <v>2142</v>
      </c>
      <c r="H5" s="928" t="s">
        <v>2142</v>
      </c>
      <c r="I5" s="928"/>
      <c r="J5" s="40"/>
      <c r="K5" s="9"/>
    </row>
    <row r="6" spans="1:11" ht="17.25" customHeight="1" x14ac:dyDescent="0.25">
      <c r="A6" s="464">
        <v>3</v>
      </c>
      <c r="B6" s="72" t="s">
        <v>213</v>
      </c>
      <c r="C6" s="72" t="s">
        <v>208</v>
      </c>
      <c r="D6" s="450" t="s">
        <v>50</v>
      </c>
      <c r="E6" s="462" t="s">
        <v>2145</v>
      </c>
      <c r="F6" s="7" t="s">
        <v>2142</v>
      </c>
      <c r="G6" s="7" t="s">
        <v>2142</v>
      </c>
      <c r="H6" s="928" t="s">
        <v>2142</v>
      </c>
      <c r="I6" s="928"/>
      <c r="J6" s="40"/>
      <c r="K6" s="9"/>
    </row>
    <row r="7" spans="1:11" ht="17.25" customHeight="1" x14ac:dyDescent="0.25">
      <c r="A7" s="464">
        <v>4</v>
      </c>
      <c r="B7" s="72" t="s">
        <v>213</v>
      </c>
      <c r="C7" s="72" t="s">
        <v>208</v>
      </c>
      <c r="D7" s="450" t="s">
        <v>52</v>
      </c>
      <c r="E7" s="462" t="s">
        <v>2148</v>
      </c>
      <c r="F7" s="7" t="s">
        <v>2142</v>
      </c>
      <c r="G7" s="7" t="s">
        <v>2142</v>
      </c>
      <c r="H7" s="928" t="s">
        <v>2142</v>
      </c>
      <c r="I7" s="928"/>
      <c r="J7" s="40"/>
      <c r="K7" s="9"/>
    </row>
    <row r="8" spans="1:11" ht="17.25" customHeight="1" x14ac:dyDescent="0.25">
      <c r="A8" s="464">
        <v>5</v>
      </c>
      <c r="B8" s="72" t="s">
        <v>215</v>
      </c>
      <c r="C8" s="72" t="s">
        <v>208</v>
      </c>
      <c r="D8" s="450" t="s">
        <v>54</v>
      </c>
      <c r="E8" s="462" t="s">
        <v>2147</v>
      </c>
      <c r="F8" s="7" t="s">
        <v>2142</v>
      </c>
      <c r="G8" s="7"/>
      <c r="H8" s="928" t="s">
        <v>2142</v>
      </c>
      <c r="I8" s="928"/>
      <c r="J8" s="9"/>
      <c r="K8" s="9"/>
    </row>
    <row r="9" spans="1:11" ht="17.25" customHeight="1" x14ac:dyDescent="0.25">
      <c r="A9" s="464">
        <v>6</v>
      </c>
      <c r="B9" s="72" t="s">
        <v>214</v>
      </c>
      <c r="C9" s="72" t="s">
        <v>208</v>
      </c>
      <c r="D9" s="450" t="s">
        <v>56</v>
      </c>
      <c r="E9" s="462" t="s">
        <v>2146</v>
      </c>
      <c r="F9" s="7" t="s">
        <v>2142</v>
      </c>
      <c r="G9" s="7"/>
      <c r="H9" s="928" t="s">
        <v>2142</v>
      </c>
      <c r="I9" s="928"/>
      <c r="J9" s="9"/>
      <c r="K9" s="9"/>
    </row>
    <row r="10" spans="1:11" ht="17.25" customHeight="1" x14ac:dyDescent="0.25">
      <c r="A10" s="464">
        <v>7</v>
      </c>
      <c r="B10" s="72" t="s">
        <v>213</v>
      </c>
      <c r="C10" s="72" t="s">
        <v>208</v>
      </c>
      <c r="D10" s="450" t="s">
        <v>58</v>
      </c>
      <c r="E10" s="462" t="s">
        <v>2145</v>
      </c>
      <c r="F10" s="7" t="s">
        <v>2142</v>
      </c>
      <c r="G10" s="7" t="s">
        <v>2142</v>
      </c>
      <c r="H10" s="928" t="s">
        <v>2142</v>
      </c>
      <c r="I10" s="928"/>
      <c r="J10" s="9"/>
      <c r="K10" s="9"/>
    </row>
    <row r="11" spans="1:11" ht="17.25" customHeight="1" x14ac:dyDescent="0.25">
      <c r="A11" s="464">
        <v>8</v>
      </c>
      <c r="B11" s="72" t="s">
        <v>213</v>
      </c>
      <c r="C11" s="72" t="s">
        <v>208</v>
      </c>
      <c r="D11" s="450" t="s">
        <v>60</v>
      </c>
      <c r="E11" s="462" t="s">
        <v>2145</v>
      </c>
      <c r="F11" s="7" t="s">
        <v>2142</v>
      </c>
      <c r="G11" s="7" t="s">
        <v>2142</v>
      </c>
      <c r="H11" s="928" t="s">
        <v>2142</v>
      </c>
      <c r="I11" s="928"/>
      <c r="J11" s="40"/>
      <c r="K11" s="9"/>
    </row>
    <row r="12" spans="1:11" ht="17.25" customHeight="1" x14ac:dyDescent="0.25">
      <c r="A12" s="464">
        <v>9</v>
      </c>
      <c r="B12" s="72" t="s">
        <v>213</v>
      </c>
      <c r="C12" s="72" t="s">
        <v>208</v>
      </c>
      <c r="D12" s="450" t="s">
        <v>62</v>
      </c>
      <c r="E12" s="462" t="s">
        <v>2145</v>
      </c>
      <c r="F12" s="7" t="s">
        <v>2142</v>
      </c>
      <c r="G12" s="7" t="s">
        <v>2142</v>
      </c>
      <c r="H12" s="928" t="s">
        <v>2142</v>
      </c>
      <c r="I12" s="928"/>
      <c r="J12" s="40"/>
      <c r="K12" s="9"/>
    </row>
    <row r="13" spans="1:11" ht="17.25" customHeight="1" x14ac:dyDescent="0.25">
      <c r="A13" s="464">
        <v>10</v>
      </c>
      <c r="B13" s="72" t="s">
        <v>213</v>
      </c>
      <c r="C13" s="72" t="s">
        <v>208</v>
      </c>
      <c r="D13" s="450" t="s">
        <v>64</v>
      </c>
      <c r="E13" s="462" t="s">
        <v>2145</v>
      </c>
      <c r="F13" s="7" t="s">
        <v>2142</v>
      </c>
      <c r="G13" s="7" t="s">
        <v>2142</v>
      </c>
      <c r="H13" s="928" t="s">
        <v>2142</v>
      </c>
      <c r="I13" s="928"/>
      <c r="J13" s="40"/>
      <c r="K13" s="9"/>
    </row>
    <row r="14" spans="1:11" ht="17.25" customHeight="1" x14ac:dyDescent="0.25">
      <c r="A14" s="464">
        <v>11</v>
      </c>
      <c r="B14" s="72" t="s">
        <v>213</v>
      </c>
      <c r="C14" s="72" t="s">
        <v>208</v>
      </c>
      <c r="D14" s="450" t="s">
        <v>66</v>
      </c>
      <c r="E14" s="462" t="s">
        <v>2146</v>
      </c>
      <c r="F14" s="7" t="s">
        <v>2142</v>
      </c>
      <c r="G14" s="7" t="s">
        <v>2142</v>
      </c>
      <c r="H14" s="928" t="s">
        <v>2142</v>
      </c>
      <c r="I14" s="928"/>
      <c r="J14" s="40"/>
      <c r="K14" s="9"/>
    </row>
    <row r="15" spans="1:11" ht="17.25" customHeight="1" x14ac:dyDescent="0.25">
      <c r="A15" s="464">
        <v>12</v>
      </c>
      <c r="B15" s="72" t="s">
        <v>213</v>
      </c>
      <c r="C15" s="72" t="s">
        <v>208</v>
      </c>
      <c r="D15" s="450" t="s">
        <v>67</v>
      </c>
      <c r="E15" s="462" t="s">
        <v>2146</v>
      </c>
      <c r="F15" s="7" t="s">
        <v>2142</v>
      </c>
      <c r="G15" s="7" t="s">
        <v>2142</v>
      </c>
      <c r="H15" s="928" t="s">
        <v>2142</v>
      </c>
      <c r="I15" s="928"/>
      <c r="J15" s="9"/>
      <c r="K15" s="9"/>
    </row>
    <row r="16" spans="1:11" ht="17.25" customHeight="1" x14ac:dyDescent="0.25">
      <c r="A16" s="464">
        <v>13</v>
      </c>
      <c r="B16" s="72" t="s">
        <v>215</v>
      </c>
      <c r="C16" s="72" t="s">
        <v>208</v>
      </c>
      <c r="D16" s="450" t="s">
        <v>69</v>
      </c>
      <c r="E16" s="462" t="s">
        <v>2145</v>
      </c>
      <c r="F16" s="7" t="s">
        <v>2142</v>
      </c>
      <c r="G16" s="7" t="s">
        <v>2142</v>
      </c>
      <c r="H16" s="928" t="s">
        <v>2142</v>
      </c>
      <c r="I16" s="928"/>
      <c r="J16" s="9"/>
      <c r="K16" s="9"/>
    </row>
    <row r="17" spans="1:11" ht="17.25" customHeight="1" x14ac:dyDescent="0.25">
      <c r="A17" s="464">
        <v>14</v>
      </c>
      <c r="B17" s="72" t="s">
        <v>214</v>
      </c>
      <c r="C17" s="72" t="s">
        <v>208</v>
      </c>
      <c r="D17" s="450" t="s">
        <v>71</v>
      </c>
      <c r="E17" s="462" t="s">
        <v>2147</v>
      </c>
      <c r="F17" s="7" t="s">
        <v>2142</v>
      </c>
      <c r="G17" s="7" t="s">
        <v>2142</v>
      </c>
      <c r="H17" s="928" t="s">
        <v>2142</v>
      </c>
      <c r="I17" s="928"/>
      <c r="J17" s="40"/>
      <c r="K17" s="9"/>
    </row>
    <row r="18" spans="1:11" ht="17.25" customHeight="1" x14ac:dyDescent="0.25">
      <c r="A18" s="464">
        <v>15</v>
      </c>
      <c r="B18" s="72" t="s">
        <v>214</v>
      </c>
      <c r="C18" s="72" t="s">
        <v>209</v>
      </c>
      <c r="D18" s="450" t="s">
        <v>472</v>
      </c>
      <c r="E18" s="462" t="s">
        <v>2146</v>
      </c>
      <c r="F18" s="7" t="s">
        <v>2142</v>
      </c>
      <c r="G18" s="7" t="s">
        <v>2142</v>
      </c>
      <c r="H18" s="928" t="s">
        <v>2142</v>
      </c>
      <c r="I18" s="928"/>
      <c r="J18" s="9"/>
      <c r="K18" s="9"/>
    </row>
    <row r="19" spans="1:11" ht="17.25" customHeight="1" x14ac:dyDescent="0.25">
      <c r="A19" s="464">
        <v>16</v>
      </c>
      <c r="B19" s="72" t="s">
        <v>213</v>
      </c>
      <c r="C19" s="72" t="s">
        <v>208</v>
      </c>
      <c r="D19" s="450" t="s">
        <v>73</v>
      </c>
      <c r="E19" s="462" t="s">
        <v>2145</v>
      </c>
      <c r="F19" s="7" t="s">
        <v>2142</v>
      </c>
      <c r="G19" s="7" t="s">
        <v>2142</v>
      </c>
      <c r="H19" s="928" t="s">
        <v>2142</v>
      </c>
      <c r="I19" s="928"/>
      <c r="J19" s="9"/>
      <c r="K19" s="9"/>
    </row>
    <row r="20" spans="1:11" ht="17.25" customHeight="1" x14ac:dyDescent="0.25">
      <c r="A20" s="464">
        <v>17</v>
      </c>
      <c r="B20" s="72" t="s">
        <v>213</v>
      </c>
      <c r="C20" s="72" t="s">
        <v>208</v>
      </c>
      <c r="D20" s="450" t="s">
        <v>75</v>
      </c>
      <c r="E20" s="462" t="s">
        <v>2145</v>
      </c>
      <c r="F20" s="7" t="s">
        <v>2142</v>
      </c>
      <c r="G20" s="7" t="s">
        <v>2142</v>
      </c>
      <c r="H20" s="928" t="s">
        <v>2142</v>
      </c>
      <c r="I20" s="928"/>
      <c r="J20" s="40"/>
      <c r="K20" s="9"/>
    </row>
    <row r="21" spans="1:11" ht="17.25" customHeight="1" x14ac:dyDescent="0.25">
      <c r="A21" s="464">
        <v>18</v>
      </c>
      <c r="B21" s="72" t="s">
        <v>213</v>
      </c>
      <c r="C21" s="72" t="s">
        <v>208</v>
      </c>
      <c r="D21" s="450" t="s">
        <v>40</v>
      </c>
      <c r="E21" s="462" t="s">
        <v>2146</v>
      </c>
      <c r="F21" s="7" t="s">
        <v>2142</v>
      </c>
      <c r="G21" s="7" t="s">
        <v>2142</v>
      </c>
      <c r="H21" s="928" t="s">
        <v>2142</v>
      </c>
      <c r="I21" s="928"/>
      <c r="J21" s="9"/>
      <c r="K21" s="9"/>
    </row>
    <row r="22" spans="1:11" s="111" customFormat="1" ht="17.25" customHeight="1" x14ac:dyDescent="0.25">
      <c r="A22" s="464">
        <v>19</v>
      </c>
      <c r="B22" s="72" t="s">
        <v>213</v>
      </c>
      <c r="C22" s="72" t="s">
        <v>208</v>
      </c>
      <c r="D22" s="450" t="s">
        <v>77</v>
      </c>
      <c r="E22" s="462" t="s">
        <v>2146</v>
      </c>
      <c r="F22" s="7" t="s">
        <v>2142</v>
      </c>
      <c r="G22" s="7" t="s">
        <v>2142</v>
      </c>
      <c r="H22" s="928" t="s">
        <v>2142</v>
      </c>
      <c r="I22" s="928"/>
      <c r="J22" s="9"/>
      <c r="K22" s="9"/>
    </row>
    <row r="23" spans="1:11" ht="17.25" customHeight="1" x14ac:dyDescent="0.25">
      <c r="A23" s="464">
        <v>20</v>
      </c>
      <c r="B23" s="72" t="s">
        <v>213</v>
      </c>
      <c r="C23" s="72" t="s">
        <v>208</v>
      </c>
      <c r="D23" s="450" t="s">
        <v>79</v>
      </c>
      <c r="E23" s="462" t="s">
        <v>2145</v>
      </c>
      <c r="F23" s="7" t="s">
        <v>2142</v>
      </c>
      <c r="G23" s="7" t="s">
        <v>2142</v>
      </c>
      <c r="H23" s="928" t="s">
        <v>2142</v>
      </c>
      <c r="I23" s="928"/>
      <c r="J23" s="9"/>
      <c r="K23" s="9"/>
    </row>
    <row r="24" spans="1:11" s="111" customFormat="1" ht="17.25" customHeight="1" x14ac:dyDescent="0.25">
      <c r="A24" s="464">
        <v>21</v>
      </c>
      <c r="B24" s="72" t="s">
        <v>215</v>
      </c>
      <c r="C24" s="72" t="s">
        <v>208</v>
      </c>
      <c r="D24" s="450" t="s">
        <v>81</v>
      </c>
      <c r="E24" s="462" t="s">
        <v>2145</v>
      </c>
      <c r="F24" s="7" t="s">
        <v>2142</v>
      </c>
      <c r="G24" s="7"/>
      <c r="H24" s="928" t="s">
        <v>2142</v>
      </c>
      <c r="I24" s="928"/>
      <c r="J24" s="40"/>
      <c r="K24" s="9"/>
    </row>
    <row r="25" spans="1:11" ht="17.25" customHeight="1" x14ac:dyDescent="0.25">
      <c r="A25" s="464">
        <v>22</v>
      </c>
      <c r="B25" s="72" t="s">
        <v>215</v>
      </c>
      <c r="C25" s="72" t="s">
        <v>208</v>
      </c>
      <c r="D25" s="450" t="s">
        <v>83</v>
      </c>
      <c r="E25" s="462" t="s">
        <v>2145</v>
      </c>
      <c r="F25" s="7" t="s">
        <v>2142</v>
      </c>
      <c r="G25" s="7"/>
      <c r="H25" s="928" t="s">
        <v>2142</v>
      </c>
      <c r="I25" s="928"/>
      <c r="J25" s="40"/>
      <c r="K25" s="9"/>
    </row>
    <row r="26" spans="1:11" s="111" customFormat="1" ht="17.25" customHeight="1" x14ac:dyDescent="0.25">
      <c r="A26" s="464">
        <v>23</v>
      </c>
      <c r="B26" s="72" t="s">
        <v>214</v>
      </c>
      <c r="C26" s="72" t="s">
        <v>208</v>
      </c>
      <c r="D26" s="450" t="s">
        <v>84</v>
      </c>
      <c r="E26" s="462" t="s">
        <v>2146</v>
      </c>
      <c r="F26" s="7" t="s">
        <v>2142</v>
      </c>
      <c r="G26" s="7"/>
      <c r="H26" s="928" t="s">
        <v>2142</v>
      </c>
      <c r="I26" s="928"/>
      <c r="J26" s="40"/>
      <c r="K26" s="9"/>
    </row>
    <row r="27" spans="1:11" s="111" customFormat="1" ht="17.25" customHeight="1" x14ac:dyDescent="0.25">
      <c r="A27" s="464">
        <v>24</v>
      </c>
      <c r="B27" s="72" t="s">
        <v>214</v>
      </c>
      <c r="C27" s="72" t="s">
        <v>208</v>
      </c>
      <c r="D27" s="450" t="s">
        <v>452</v>
      </c>
      <c r="E27" s="462" t="s">
        <v>2146</v>
      </c>
      <c r="F27" s="7" t="s">
        <v>2142</v>
      </c>
      <c r="G27" s="7"/>
      <c r="H27" s="928" t="s">
        <v>2142</v>
      </c>
      <c r="I27" s="928"/>
      <c r="J27" s="9"/>
      <c r="K27" s="9"/>
    </row>
    <row r="28" spans="1:11" s="111" customFormat="1" ht="17.25" customHeight="1" x14ac:dyDescent="0.25">
      <c r="A28" s="464">
        <v>25</v>
      </c>
      <c r="B28" s="72" t="s">
        <v>214</v>
      </c>
      <c r="C28" s="72" t="s">
        <v>209</v>
      </c>
      <c r="D28" s="450" t="s">
        <v>473</v>
      </c>
      <c r="E28" s="462" t="s">
        <v>2145</v>
      </c>
      <c r="F28" s="7" t="s">
        <v>2142</v>
      </c>
      <c r="G28" s="7"/>
      <c r="H28" s="928" t="s">
        <v>2142</v>
      </c>
      <c r="I28" s="928"/>
      <c r="J28" s="9"/>
      <c r="K28" s="9"/>
    </row>
    <row r="29" spans="1:11" s="111" customFormat="1" ht="17.25" customHeight="1" x14ac:dyDescent="0.25">
      <c r="A29" s="464">
        <v>26</v>
      </c>
      <c r="B29" s="72" t="s">
        <v>213</v>
      </c>
      <c r="C29" s="72" t="s">
        <v>208</v>
      </c>
      <c r="D29" s="450" t="s">
        <v>86</v>
      </c>
      <c r="E29" s="462" t="s">
        <v>2149</v>
      </c>
      <c r="F29" s="7" t="s">
        <v>2142</v>
      </c>
      <c r="G29" s="7" t="s">
        <v>2142</v>
      </c>
      <c r="H29" s="928" t="s">
        <v>2142</v>
      </c>
      <c r="I29" s="928"/>
      <c r="J29" s="9"/>
      <c r="K29" s="9"/>
    </row>
    <row r="30" spans="1:11" s="111" customFormat="1" ht="17.25" customHeight="1" x14ac:dyDescent="0.25">
      <c r="A30" s="464">
        <v>27</v>
      </c>
      <c r="B30" s="72" t="s">
        <v>213</v>
      </c>
      <c r="C30" s="72" t="s">
        <v>208</v>
      </c>
      <c r="D30" s="450" t="s">
        <v>88</v>
      </c>
      <c r="E30" s="462" t="s">
        <v>2146</v>
      </c>
      <c r="F30" s="7" t="s">
        <v>2142</v>
      </c>
      <c r="G30" s="7" t="s">
        <v>2142</v>
      </c>
      <c r="H30" s="928" t="s">
        <v>2142</v>
      </c>
      <c r="I30" s="928"/>
      <c r="J30" s="9"/>
      <c r="K30" s="9"/>
    </row>
    <row r="31" spans="1:11" s="111" customFormat="1" ht="17.25" customHeight="1" x14ac:dyDescent="0.25">
      <c r="A31" s="464">
        <v>28</v>
      </c>
      <c r="B31" s="72" t="s">
        <v>213</v>
      </c>
      <c r="C31" s="72" t="s">
        <v>208</v>
      </c>
      <c r="D31" s="450" t="s">
        <v>90</v>
      </c>
      <c r="E31" s="462" t="s">
        <v>2146</v>
      </c>
      <c r="F31" s="7" t="s">
        <v>2142</v>
      </c>
      <c r="G31" s="7" t="s">
        <v>2142</v>
      </c>
      <c r="H31" s="928" t="s">
        <v>2142</v>
      </c>
      <c r="I31" s="928"/>
      <c r="J31" s="9"/>
      <c r="K31" s="9"/>
    </row>
    <row r="32" spans="1:11" s="111" customFormat="1" ht="17.25" customHeight="1" x14ac:dyDescent="0.25">
      <c r="A32" s="464">
        <v>29</v>
      </c>
      <c r="B32" s="72" t="s">
        <v>213</v>
      </c>
      <c r="C32" s="72" t="s">
        <v>208</v>
      </c>
      <c r="D32" s="450" t="s">
        <v>92</v>
      </c>
      <c r="E32" s="462" t="s">
        <v>2145</v>
      </c>
      <c r="F32" s="7" t="s">
        <v>2142</v>
      </c>
      <c r="G32" s="7" t="s">
        <v>2142</v>
      </c>
      <c r="H32" s="928" t="s">
        <v>2142</v>
      </c>
      <c r="I32" s="928"/>
      <c r="J32" s="9"/>
      <c r="K32" s="9"/>
    </row>
    <row r="33" spans="1:11" s="111" customFormat="1" ht="17.25" customHeight="1" x14ac:dyDescent="0.25">
      <c r="A33" s="464">
        <v>30</v>
      </c>
      <c r="B33" s="72" t="s">
        <v>213</v>
      </c>
      <c r="C33" s="72" t="s">
        <v>208</v>
      </c>
      <c r="D33" s="450" t="s">
        <v>94</v>
      </c>
      <c r="E33" s="462" t="s">
        <v>2145</v>
      </c>
      <c r="F33" s="7" t="s">
        <v>2142</v>
      </c>
      <c r="G33" s="7" t="s">
        <v>2142</v>
      </c>
      <c r="H33" s="928" t="s">
        <v>2142</v>
      </c>
      <c r="I33" s="928"/>
      <c r="J33" s="9"/>
      <c r="K33" s="9"/>
    </row>
    <row r="34" spans="1:11" s="111" customFormat="1" ht="17.25" customHeight="1" x14ac:dyDescent="0.25">
      <c r="A34" s="464">
        <v>31</v>
      </c>
      <c r="B34" s="72" t="s">
        <v>215</v>
      </c>
      <c r="C34" s="72" t="s">
        <v>208</v>
      </c>
      <c r="D34" s="450" t="s">
        <v>96</v>
      </c>
      <c r="E34" s="462" t="s">
        <v>2146</v>
      </c>
      <c r="F34" s="7" t="s">
        <v>2142</v>
      </c>
      <c r="G34" s="7" t="s">
        <v>2142</v>
      </c>
      <c r="H34" s="928" t="s">
        <v>2142</v>
      </c>
      <c r="I34" s="928"/>
      <c r="J34" s="9"/>
      <c r="K34" s="9"/>
    </row>
    <row r="35" spans="1:11" s="111" customFormat="1" ht="17.25" customHeight="1" x14ac:dyDescent="0.25">
      <c r="A35" s="464">
        <v>32</v>
      </c>
      <c r="B35" s="72" t="s">
        <v>215</v>
      </c>
      <c r="C35" s="72" t="s">
        <v>208</v>
      </c>
      <c r="D35" s="450" t="s">
        <v>98</v>
      </c>
      <c r="E35" s="462" t="s">
        <v>2146</v>
      </c>
      <c r="F35" s="7" t="s">
        <v>2142</v>
      </c>
      <c r="G35" s="7"/>
      <c r="H35" s="928" t="s">
        <v>2142</v>
      </c>
      <c r="I35" s="928"/>
      <c r="J35" s="9"/>
      <c r="K35" s="9"/>
    </row>
    <row r="36" spans="1:11" s="111" customFormat="1" ht="17.25" customHeight="1" x14ac:dyDescent="0.25">
      <c r="A36" s="464">
        <v>33</v>
      </c>
      <c r="B36" s="72" t="s">
        <v>215</v>
      </c>
      <c r="C36" s="72" t="s">
        <v>208</v>
      </c>
      <c r="D36" s="450" t="s">
        <v>453</v>
      </c>
      <c r="E36" s="462" t="s">
        <v>2150</v>
      </c>
      <c r="F36" s="7"/>
      <c r="G36" s="7"/>
      <c r="H36" s="928" t="s">
        <v>2143</v>
      </c>
      <c r="I36" s="928"/>
      <c r="J36" s="9"/>
      <c r="K36" s="9"/>
    </row>
    <row r="37" spans="1:11" s="111" customFormat="1" ht="17.25" customHeight="1" x14ac:dyDescent="0.25">
      <c r="A37" s="464">
        <v>34</v>
      </c>
      <c r="B37" s="72" t="s">
        <v>214</v>
      </c>
      <c r="C37" s="72" t="s">
        <v>209</v>
      </c>
      <c r="D37" s="450" t="s">
        <v>474</v>
      </c>
      <c r="E37" s="462" t="s">
        <v>2146</v>
      </c>
      <c r="F37" s="7"/>
      <c r="G37" s="7"/>
      <c r="H37" s="928" t="s">
        <v>2143</v>
      </c>
      <c r="I37" s="928"/>
      <c r="J37" s="9"/>
      <c r="K37" s="9"/>
    </row>
    <row r="38" spans="1:11" s="111" customFormat="1" ht="17.25" customHeight="1" x14ac:dyDescent="0.25">
      <c r="A38" s="464">
        <v>35</v>
      </c>
      <c r="B38" s="72" t="s">
        <v>214</v>
      </c>
      <c r="C38" s="72" t="s">
        <v>209</v>
      </c>
      <c r="D38" s="450" t="s">
        <v>475</v>
      </c>
      <c r="E38" s="462" t="s">
        <v>2145</v>
      </c>
      <c r="F38" s="7"/>
      <c r="G38" s="7"/>
      <c r="H38" s="928" t="s">
        <v>2143</v>
      </c>
      <c r="I38" s="928"/>
      <c r="J38" s="9"/>
      <c r="K38" s="9"/>
    </row>
    <row r="39" spans="1:11" s="111" customFormat="1" ht="17.25" customHeight="1" x14ac:dyDescent="0.25">
      <c r="A39" s="464">
        <v>36</v>
      </c>
      <c r="B39" s="72" t="s">
        <v>214</v>
      </c>
      <c r="C39" s="72" t="s">
        <v>209</v>
      </c>
      <c r="D39" s="450" t="s">
        <v>476</v>
      </c>
      <c r="E39" s="462" t="s">
        <v>2145</v>
      </c>
      <c r="F39" s="7" t="s">
        <v>2142</v>
      </c>
      <c r="G39" s="7"/>
      <c r="H39" s="928" t="s">
        <v>2142</v>
      </c>
      <c r="I39" s="928"/>
      <c r="J39" s="9"/>
      <c r="K39" s="9"/>
    </row>
    <row r="40" spans="1:11" s="111" customFormat="1" ht="17.25" customHeight="1" x14ac:dyDescent="0.25">
      <c r="A40" s="464">
        <v>37</v>
      </c>
      <c r="B40" s="72" t="s">
        <v>213</v>
      </c>
      <c r="C40" s="72" t="s">
        <v>208</v>
      </c>
      <c r="D40" s="450" t="s">
        <v>100</v>
      </c>
      <c r="E40" s="462" t="s">
        <v>2149</v>
      </c>
      <c r="F40" s="7" t="s">
        <v>2142</v>
      </c>
      <c r="G40" s="7" t="s">
        <v>2142</v>
      </c>
      <c r="H40" s="928" t="s">
        <v>2142</v>
      </c>
      <c r="I40" s="928"/>
      <c r="J40" s="9"/>
      <c r="K40" s="9"/>
    </row>
    <row r="41" spans="1:11" s="111" customFormat="1" ht="17.25" customHeight="1" x14ac:dyDescent="0.25">
      <c r="A41" s="464">
        <v>38</v>
      </c>
      <c r="B41" s="72" t="s">
        <v>213</v>
      </c>
      <c r="C41" s="72" t="s">
        <v>208</v>
      </c>
      <c r="D41" s="450" t="s">
        <v>102</v>
      </c>
      <c r="E41" s="462" t="s">
        <v>2149</v>
      </c>
      <c r="F41" s="7" t="s">
        <v>2142</v>
      </c>
      <c r="G41" s="7" t="s">
        <v>2142</v>
      </c>
      <c r="H41" s="928" t="s">
        <v>2142</v>
      </c>
      <c r="I41" s="928"/>
      <c r="J41" s="9"/>
      <c r="K41" s="9"/>
    </row>
    <row r="42" spans="1:11" s="111" customFormat="1" ht="17.25" customHeight="1" x14ac:dyDescent="0.25">
      <c r="A42" s="464">
        <v>39</v>
      </c>
      <c r="B42" s="72" t="s">
        <v>213</v>
      </c>
      <c r="C42" s="72" t="s">
        <v>208</v>
      </c>
      <c r="D42" s="450" t="s">
        <v>104</v>
      </c>
      <c r="E42" s="462" t="s">
        <v>2146</v>
      </c>
      <c r="F42" s="7" t="s">
        <v>2142</v>
      </c>
      <c r="G42" s="7" t="s">
        <v>2142</v>
      </c>
      <c r="H42" s="928" t="s">
        <v>2142</v>
      </c>
      <c r="I42" s="928"/>
      <c r="J42" s="9"/>
      <c r="K42" s="9"/>
    </row>
    <row r="43" spans="1:11" s="111" customFormat="1" ht="17.25" customHeight="1" x14ac:dyDescent="0.25">
      <c r="A43" s="464">
        <v>40</v>
      </c>
      <c r="B43" s="72" t="s">
        <v>215</v>
      </c>
      <c r="C43" s="72" t="s">
        <v>209</v>
      </c>
      <c r="D43" s="450" t="s">
        <v>106</v>
      </c>
      <c r="E43" s="462" t="s">
        <v>2148</v>
      </c>
      <c r="F43" s="7"/>
      <c r="G43" s="7"/>
      <c r="H43" s="928" t="s">
        <v>2143</v>
      </c>
      <c r="I43" s="928"/>
      <c r="J43" s="9"/>
      <c r="K43" s="9"/>
    </row>
    <row r="44" spans="1:11" s="111" customFormat="1" ht="17.25" customHeight="1" x14ac:dyDescent="0.25">
      <c r="A44" s="464">
        <v>41</v>
      </c>
      <c r="B44" s="72" t="s">
        <v>215</v>
      </c>
      <c r="C44" s="72" t="s">
        <v>209</v>
      </c>
      <c r="D44" s="450" t="s">
        <v>108</v>
      </c>
      <c r="E44" s="462" t="s">
        <v>2148</v>
      </c>
      <c r="F44" s="7"/>
      <c r="G44" s="7"/>
      <c r="H44" s="928" t="s">
        <v>2143</v>
      </c>
      <c r="I44" s="928"/>
      <c r="J44" s="9"/>
      <c r="K44" s="9"/>
    </row>
    <row r="45" spans="1:11" s="111" customFormat="1" ht="17.25" customHeight="1" x14ac:dyDescent="0.25">
      <c r="A45" s="464">
        <v>42</v>
      </c>
      <c r="B45" s="72" t="s">
        <v>214</v>
      </c>
      <c r="C45" s="72" t="s">
        <v>209</v>
      </c>
      <c r="D45" s="450" t="s">
        <v>478</v>
      </c>
      <c r="E45" s="462" t="s">
        <v>2145</v>
      </c>
      <c r="F45" s="7" t="s">
        <v>2142</v>
      </c>
      <c r="G45" s="7"/>
      <c r="H45" s="928" t="s">
        <v>2142</v>
      </c>
      <c r="I45" s="928"/>
      <c r="J45" s="9"/>
      <c r="K45" s="9"/>
    </row>
    <row r="46" spans="1:11" s="111" customFormat="1" ht="17.25" customHeight="1" x14ac:dyDescent="0.25">
      <c r="A46" s="464">
        <v>43</v>
      </c>
      <c r="B46" s="72" t="s">
        <v>214</v>
      </c>
      <c r="C46" s="72" t="s">
        <v>209</v>
      </c>
      <c r="D46" s="450" t="s">
        <v>479</v>
      </c>
      <c r="E46" s="462" t="s">
        <v>2149</v>
      </c>
      <c r="F46" s="7" t="s">
        <v>2142</v>
      </c>
      <c r="G46" s="95"/>
      <c r="H46" s="928" t="s">
        <v>2142</v>
      </c>
      <c r="I46" s="928"/>
      <c r="J46" s="9"/>
      <c r="K46" s="9"/>
    </row>
    <row r="47" spans="1:11" s="111" customFormat="1" ht="17.25" customHeight="1" x14ac:dyDescent="0.25">
      <c r="A47" s="464">
        <v>44</v>
      </c>
      <c r="B47" s="72" t="s">
        <v>214</v>
      </c>
      <c r="C47" s="72" t="s">
        <v>209</v>
      </c>
      <c r="D47" s="450" t="s">
        <v>480</v>
      </c>
      <c r="E47" s="462" t="s">
        <v>2144</v>
      </c>
      <c r="F47" s="7"/>
      <c r="G47" s="7"/>
      <c r="H47" s="928" t="s">
        <v>2143</v>
      </c>
      <c r="I47" s="928"/>
      <c r="J47" s="9"/>
      <c r="K47" s="9"/>
    </row>
    <row r="48" spans="1:11" s="111" customFormat="1" ht="17.25" customHeight="1" x14ac:dyDescent="0.25">
      <c r="A48" s="464">
        <v>45</v>
      </c>
      <c r="B48" s="72" t="s">
        <v>214</v>
      </c>
      <c r="C48" s="72" t="s">
        <v>209</v>
      </c>
      <c r="D48" s="450" t="s">
        <v>484</v>
      </c>
      <c r="E48" s="462" t="s">
        <v>2149</v>
      </c>
      <c r="F48" s="7" t="s">
        <v>2142</v>
      </c>
      <c r="G48" s="7" t="s">
        <v>2142</v>
      </c>
      <c r="H48" s="928" t="s">
        <v>2142</v>
      </c>
      <c r="I48" s="928"/>
      <c r="J48" s="9"/>
      <c r="K48" s="9"/>
    </row>
    <row r="49" spans="1:11" s="111" customFormat="1" ht="17.25" customHeight="1" x14ac:dyDescent="0.25">
      <c r="A49" s="464">
        <v>46</v>
      </c>
      <c r="B49" s="72" t="s">
        <v>213</v>
      </c>
      <c r="C49" s="72" t="s">
        <v>208</v>
      </c>
      <c r="D49" s="450" t="s">
        <v>467</v>
      </c>
      <c r="E49" s="462" t="s">
        <v>2149</v>
      </c>
      <c r="F49" s="7" t="s">
        <v>2142</v>
      </c>
      <c r="G49" s="7" t="s">
        <v>2142</v>
      </c>
      <c r="H49" s="928" t="s">
        <v>2142</v>
      </c>
      <c r="I49" s="928"/>
      <c r="J49" s="9"/>
      <c r="K49" s="9"/>
    </row>
    <row r="50" spans="1:11" s="111" customFormat="1" ht="17.25" customHeight="1" x14ac:dyDescent="0.25">
      <c r="A50" s="464">
        <v>47</v>
      </c>
      <c r="B50" s="72" t="s">
        <v>213</v>
      </c>
      <c r="C50" s="72" t="s">
        <v>208</v>
      </c>
      <c r="D50" s="450" t="s">
        <v>110</v>
      </c>
      <c r="E50" s="462" t="s">
        <v>2147</v>
      </c>
      <c r="F50" s="7" t="s">
        <v>2142</v>
      </c>
      <c r="G50" s="7"/>
      <c r="H50" s="928" t="s">
        <v>2142</v>
      </c>
      <c r="I50" s="928"/>
      <c r="J50" s="9"/>
      <c r="K50" s="9"/>
    </row>
    <row r="51" spans="1:11" s="111" customFormat="1" ht="17.25" customHeight="1" x14ac:dyDescent="0.25">
      <c r="A51" s="464">
        <v>48</v>
      </c>
      <c r="B51" s="72" t="s">
        <v>213</v>
      </c>
      <c r="C51" s="77" t="s">
        <v>208</v>
      </c>
      <c r="D51" s="450" t="s">
        <v>112</v>
      </c>
      <c r="E51" s="462" t="s">
        <v>2149</v>
      </c>
      <c r="F51" s="7" t="s">
        <v>2142</v>
      </c>
      <c r="G51" s="7" t="s">
        <v>2142</v>
      </c>
      <c r="H51" s="928" t="s">
        <v>2142</v>
      </c>
      <c r="I51" s="928"/>
      <c r="J51" s="9"/>
      <c r="K51" s="9"/>
    </row>
    <row r="52" spans="1:11" s="111" customFormat="1" ht="17.25" customHeight="1" x14ac:dyDescent="0.25">
      <c r="A52" s="464">
        <v>49</v>
      </c>
      <c r="B52" s="72" t="s">
        <v>213</v>
      </c>
      <c r="C52" s="72" t="s">
        <v>208</v>
      </c>
      <c r="D52" s="450" t="s">
        <v>114</v>
      </c>
      <c r="E52" s="462" t="s">
        <v>2144</v>
      </c>
      <c r="F52" s="7" t="s">
        <v>2142</v>
      </c>
      <c r="G52" s="7"/>
      <c r="H52" s="928" t="s">
        <v>2142</v>
      </c>
      <c r="I52" s="928"/>
      <c r="J52" s="9"/>
      <c r="K52" s="9"/>
    </row>
    <row r="53" spans="1:11" s="111" customFormat="1" ht="17.25" customHeight="1" x14ac:dyDescent="0.25">
      <c r="A53" s="464">
        <v>50</v>
      </c>
      <c r="B53" s="72" t="s">
        <v>214</v>
      </c>
      <c r="C53" s="77" t="s">
        <v>209</v>
      </c>
      <c r="D53" s="450" t="s">
        <v>486</v>
      </c>
      <c r="E53" s="462" t="s">
        <v>2144</v>
      </c>
      <c r="F53" s="7" t="s">
        <v>2142</v>
      </c>
      <c r="G53" s="7" t="s">
        <v>2142</v>
      </c>
      <c r="H53" s="928" t="s">
        <v>2142</v>
      </c>
      <c r="I53" s="928"/>
      <c r="J53" s="9"/>
      <c r="K53" s="9"/>
    </row>
    <row r="54" spans="1:11" s="111" customFormat="1" ht="17.25" customHeight="1" x14ac:dyDescent="0.25">
      <c r="A54" s="464">
        <v>51</v>
      </c>
      <c r="B54" s="72" t="s">
        <v>214</v>
      </c>
      <c r="C54" s="77" t="s">
        <v>209</v>
      </c>
      <c r="D54" s="450" t="s">
        <v>487</v>
      </c>
      <c r="E54" s="462" t="s">
        <v>2144</v>
      </c>
      <c r="F54" s="7"/>
      <c r="G54" s="7"/>
      <c r="H54" s="928" t="s">
        <v>2143</v>
      </c>
      <c r="I54" s="928"/>
      <c r="J54" s="9"/>
      <c r="K54" s="9"/>
    </row>
    <row r="55" spans="1:11" s="111" customFormat="1" ht="17.25" customHeight="1" x14ac:dyDescent="0.25">
      <c r="A55" s="464">
        <v>52</v>
      </c>
      <c r="B55" s="72" t="s">
        <v>214</v>
      </c>
      <c r="C55" s="77" t="s">
        <v>209</v>
      </c>
      <c r="D55" s="450" t="s">
        <v>466</v>
      </c>
      <c r="E55" s="462" t="s">
        <v>2149</v>
      </c>
      <c r="F55" s="7" t="s">
        <v>2142</v>
      </c>
      <c r="G55" s="7" t="s">
        <v>2142</v>
      </c>
      <c r="H55" s="928" t="s">
        <v>2142</v>
      </c>
      <c r="I55" s="928"/>
      <c r="J55" s="9"/>
      <c r="K55" s="9"/>
    </row>
    <row r="56" spans="1:11" s="111" customFormat="1" ht="17.25" customHeight="1" x14ac:dyDescent="0.25">
      <c r="A56" s="464">
        <v>53</v>
      </c>
      <c r="B56" s="72" t="s">
        <v>214</v>
      </c>
      <c r="C56" s="77" t="s">
        <v>209</v>
      </c>
      <c r="D56" s="450" t="s">
        <v>494</v>
      </c>
      <c r="E56" s="462" t="s">
        <v>2149</v>
      </c>
      <c r="F56" s="7" t="s">
        <v>2142</v>
      </c>
      <c r="G56" s="95"/>
      <c r="H56" s="928" t="s">
        <v>2142</v>
      </c>
      <c r="I56" s="928"/>
      <c r="J56" s="9"/>
      <c r="K56" s="9"/>
    </row>
    <row r="57" spans="1:11" s="111" customFormat="1" ht="17.25" customHeight="1" x14ac:dyDescent="0.25">
      <c r="A57" s="464">
        <v>54</v>
      </c>
      <c r="B57" s="72" t="s">
        <v>214</v>
      </c>
      <c r="C57" s="77" t="s">
        <v>209</v>
      </c>
      <c r="D57" s="450" t="s">
        <v>495</v>
      </c>
      <c r="E57" s="462" t="s">
        <v>2149</v>
      </c>
      <c r="F57" s="7" t="s">
        <v>2142</v>
      </c>
      <c r="G57" s="95"/>
      <c r="H57" s="928" t="s">
        <v>2142</v>
      </c>
      <c r="I57" s="928"/>
      <c r="J57" s="9"/>
      <c r="K57" s="9"/>
    </row>
    <row r="58" spans="1:11" s="111" customFormat="1" ht="17.25" customHeight="1" x14ac:dyDescent="0.25">
      <c r="A58" s="464">
        <v>55</v>
      </c>
      <c r="B58" s="72" t="s">
        <v>213</v>
      </c>
      <c r="C58" s="77" t="s">
        <v>208</v>
      </c>
      <c r="D58" s="450" t="s">
        <v>468</v>
      </c>
      <c r="E58" s="462" t="s">
        <v>2147</v>
      </c>
      <c r="F58" s="7" t="s">
        <v>2142</v>
      </c>
      <c r="G58" s="7" t="s">
        <v>2142</v>
      </c>
      <c r="H58" s="928" t="s">
        <v>2142</v>
      </c>
      <c r="I58" s="928"/>
      <c r="J58" s="9"/>
      <c r="K58" s="9"/>
    </row>
    <row r="59" spans="1:11" s="111" customFormat="1" ht="17.25" customHeight="1" x14ac:dyDescent="0.25">
      <c r="A59" s="464">
        <v>56</v>
      </c>
      <c r="B59" s="72" t="s">
        <v>213</v>
      </c>
      <c r="C59" s="77" t="s">
        <v>208</v>
      </c>
      <c r="D59" s="450" t="s">
        <v>469</v>
      </c>
      <c r="E59" s="462" t="s">
        <v>2146</v>
      </c>
      <c r="F59" s="7" t="s">
        <v>2142</v>
      </c>
      <c r="G59" s="7" t="s">
        <v>2142</v>
      </c>
      <c r="H59" s="928" t="s">
        <v>2142</v>
      </c>
      <c r="I59" s="928"/>
      <c r="J59" s="9"/>
      <c r="K59" s="9"/>
    </row>
    <row r="60" spans="1:11" s="111" customFormat="1" ht="17.25" customHeight="1" x14ac:dyDescent="0.25">
      <c r="A60" s="464">
        <v>57</v>
      </c>
      <c r="B60" s="72" t="s">
        <v>213</v>
      </c>
      <c r="C60" s="72" t="s">
        <v>208</v>
      </c>
      <c r="D60" s="450" t="s">
        <v>116</v>
      </c>
      <c r="E60" s="462" t="s">
        <v>2146</v>
      </c>
      <c r="F60" s="7" t="s">
        <v>2142</v>
      </c>
      <c r="G60" s="7" t="s">
        <v>2142</v>
      </c>
      <c r="H60" s="928" t="s">
        <v>2142</v>
      </c>
      <c r="I60" s="928"/>
      <c r="J60" s="9"/>
      <c r="K60" s="9"/>
    </row>
    <row r="61" spans="1:11" s="111" customFormat="1" ht="17.25" customHeight="1" x14ac:dyDescent="0.25">
      <c r="A61" s="464">
        <v>58</v>
      </c>
      <c r="B61" s="72" t="s">
        <v>213</v>
      </c>
      <c r="C61" s="72" t="s">
        <v>208</v>
      </c>
      <c r="D61" s="450" t="s">
        <v>117</v>
      </c>
      <c r="E61" s="462" t="s">
        <v>2146</v>
      </c>
      <c r="F61" s="7" t="s">
        <v>2142</v>
      </c>
      <c r="G61" s="7" t="s">
        <v>2142</v>
      </c>
      <c r="H61" s="928" t="s">
        <v>2142</v>
      </c>
      <c r="I61" s="928"/>
      <c r="J61" s="9"/>
      <c r="K61" s="9"/>
    </row>
    <row r="62" spans="1:11" s="111" customFormat="1" ht="17.25" customHeight="1" x14ac:dyDescent="0.25">
      <c r="A62" s="464">
        <v>59</v>
      </c>
      <c r="B62" s="72" t="s">
        <v>213</v>
      </c>
      <c r="C62" s="75" t="s">
        <v>208</v>
      </c>
      <c r="D62" s="450" t="s">
        <v>119</v>
      </c>
      <c r="E62" s="462" t="s">
        <v>2144</v>
      </c>
      <c r="F62" s="7" t="s">
        <v>2142</v>
      </c>
      <c r="G62" s="7" t="s">
        <v>2142</v>
      </c>
      <c r="H62" s="928" t="s">
        <v>2142</v>
      </c>
      <c r="I62" s="928"/>
      <c r="J62" s="9"/>
      <c r="K62" s="9"/>
    </row>
    <row r="63" spans="1:11" s="111" customFormat="1" ht="17.25" customHeight="1" x14ac:dyDescent="0.25">
      <c r="A63" s="464">
        <v>60</v>
      </c>
      <c r="B63" s="72" t="s">
        <v>214</v>
      </c>
      <c r="C63" s="75" t="s">
        <v>209</v>
      </c>
      <c r="D63" s="450" t="s">
        <v>496</v>
      </c>
      <c r="E63" s="462" t="s">
        <v>2147</v>
      </c>
      <c r="F63" s="7" t="s">
        <v>2142</v>
      </c>
      <c r="G63" s="7"/>
      <c r="H63" s="928" t="s">
        <v>2142</v>
      </c>
      <c r="I63" s="928"/>
      <c r="J63" s="9"/>
      <c r="K63" s="9"/>
    </row>
    <row r="64" spans="1:11" s="111" customFormat="1" ht="17.25" customHeight="1" x14ac:dyDescent="0.25">
      <c r="A64" s="464">
        <v>61</v>
      </c>
      <c r="B64" s="72" t="s">
        <v>214</v>
      </c>
      <c r="C64" s="72" t="s">
        <v>209</v>
      </c>
      <c r="D64" s="450" t="s">
        <v>499</v>
      </c>
      <c r="E64" s="462" t="s">
        <v>2147</v>
      </c>
      <c r="F64" s="7" t="s">
        <v>2142</v>
      </c>
      <c r="G64" s="7" t="s">
        <v>2142</v>
      </c>
      <c r="H64" s="928" t="s">
        <v>2142</v>
      </c>
      <c r="I64" s="928"/>
      <c r="J64" s="9"/>
      <c r="K64" s="9"/>
    </row>
    <row r="65" spans="1:11" s="111" customFormat="1" ht="17.25" customHeight="1" x14ac:dyDescent="0.25">
      <c r="A65" s="464">
        <v>62</v>
      </c>
      <c r="B65" s="72" t="s">
        <v>214</v>
      </c>
      <c r="C65" s="72" t="s">
        <v>209</v>
      </c>
      <c r="D65" s="450" t="s">
        <v>500</v>
      </c>
      <c r="E65" s="462" t="s">
        <v>2147</v>
      </c>
      <c r="F65" s="7" t="s">
        <v>2142</v>
      </c>
      <c r="G65" s="7" t="s">
        <v>2142</v>
      </c>
      <c r="H65" s="928" t="s">
        <v>2142</v>
      </c>
      <c r="I65" s="928"/>
      <c r="J65" s="9"/>
      <c r="K65" s="9"/>
    </row>
    <row r="66" spans="1:11" s="111" customFormat="1" ht="17.25" customHeight="1" x14ac:dyDescent="0.25">
      <c r="A66" s="464">
        <v>63</v>
      </c>
      <c r="B66" s="72" t="s">
        <v>214</v>
      </c>
      <c r="C66" s="76" t="s">
        <v>209</v>
      </c>
      <c r="D66" s="450" t="s">
        <v>120</v>
      </c>
      <c r="E66" s="462" t="s">
        <v>2154</v>
      </c>
      <c r="F66" s="7" t="s">
        <v>2142</v>
      </c>
      <c r="G66" s="7" t="s">
        <v>2142</v>
      </c>
      <c r="H66" s="928" t="s">
        <v>2142</v>
      </c>
      <c r="I66" s="928"/>
      <c r="J66" s="9"/>
      <c r="K66" s="9"/>
    </row>
    <row r="67" spans="1:11" s="111" customFormat="1" ht="17.25" customHeight="1" x14ac:dyDescent="0.25">
      <c r="A67" s="464">
        <v>64</v>
      </c>
      <c r="B67" s="72" t="s">
        <v>214</v>
      </c>
      <c r="C67" s="76" t="s">
        <v>209</v>
      </c>
      <c r="D67" s="450" t="s">
        <v>501</v>
      </c>
      <c r="E67" s="462" t="s">
        <v>2154</v>
      </c>
      <c r="F67" s="7" t="s">
        <v>2142</v>
      </c>
      <c r="G67" s="7" t="s">
        <v>2142</v>
      </c>
      <c r="H67" s="928" t="s">
        <v>2142</v>
      </c>
      <c r="I67" s="928"/>
      <c r="J67" s="9"/>
      <c r="K67" s="9"/>
    </row>
    <row r="68" spans="1:11" s="111" customFormat="1" ht="17.25" customHeight="1" x14ac:dyDescent="0.25">
      <c r="A68" s="464">
        <v>65</v>
      </c>
      <c r="B68" s="72" t="s">
        <v>213</v>
      </c>
      <c r="C68" s="72" t="s">
        <v>208</v>
      </c>
      <c r="D68" s="450" t="s">
        <v>470</v>
      </c>
      <c r="E68" s="462" t="s">
        <v>2147</v>
      </c>
      <c r="F68" s="7" t="s">
        <v>2142</v>
      </c>
      <c r="G68" s="7" t="s">
        <v>2142</v>
      </c>
      <c r="H68" s="928" t="s">
        <v>2142</v>
      </c>
      <c r="I68" s="928"/>
      <c r="J68" s="9"/>
      <c r="K68" s="9"/>
    </row>
    <row r="69" spans="1:11" s="111" customFormat="1" ht="17.25" customHeight="1" x14ac:dyDescent="0.25">
      <c r="A69" s="464">
        <v>66</v>
      </c>
      <c r="B69" s="72" t="s">
        <v>213</v>
      </c>
      <c r="C69" s="77" t="s">
        <v>208</v>
      </c>
      <c r="D69" s="450" t="s">
        <v>471</v>
      </c>
      <c r="E69" s="462" t="s">
        <v>2146</v>
      </c>
      <c r="F69" s="7" t="s">
        <v>2142</v>
      </c>
      <c r="G69" s="7" t="s">
        <v>2142</v>
      </c>
      <c r="H69" s="928" t="s">
        <v>2142</v>
      </c>
      <c r="I69" s="928"/>
      <c r="J69" s="9"/>
      <c r="K69" s="9"/>
    </row>
    <row r="70" spans="1:11" s="111" customFormat="1" ht="17.25" customHeight="1" x14ac:dyDescent="0.25">
      <c r="A70" s="464">
        <v>67</v>
      </c>
      <c r="B70" s="72" t="s">
        <v>213</v>
      </c>
      <c r="C70" s="77" t="s">
        <v>208</v>
      </c>
      <c r="D70" s="450" t="s">
        <v>122</v>
      </c>
      <c r="E70" s="462" t="s">
        <v>2147</v>
      </c>
      <c r="F70" s="7" t="s">
        <v>2142</v>
      </c>
      <c r="G70" s="7" t="s">
        <v>2142</v>
      </c>
      <c r="H70" s="928" t="s">
        <v>2142</v>
      </c>
      <c r="I70" s="928"/>
      <c r="J70" s="9"/>
      <c r="K70" s="9"/>
    </row>
    <row r="71" spans="1:11" s="111" customFormat="1" ht="17.25" customHeight="1" x14ac:dyDescent="0.25">
      <c r="A71" s="464">
        <v>68</v>
      </c>
      <c r="B71" s="72" t="s">
        <v>214</v>
      </c>
      <c r="C71" s="77" t="s">
        <v>209</v>
      </c>
      <c r="D71" s="450" t="s">
        <v>502</v>
      </c>
      <c r="E71" s="462" t="s">
        <v>2154</v>
      </c>
      <c r="F71" s="7" t="s">
        <v>2142</v>
      </c>
      <c r="G71" s="7" t="s">
        <v>2142</v>
      </c>
      <c r="H71" s="928" t="s">
        <v>2142</v>
      </c>
      <c r="I71" s="928"/>
      <c r="J71" s="9"/>
      <c r="K71" s="9"/>
    </row>
    <row r="72" spans="1:11" s="111" customFormat="1" ht="17.25" customHeight="1" x14ac:dyDescent="0.25">
      <c r="A72" s="464">
        <v>69</v>
      </c>
      <c r="B72" s="72" t="s">
        <v>214</v>
      </c>
      <c r="C72" s="77" t="s">
        <v>209</v>
      </c>
      <c r="D72" s="450" t="s">
        <v>503</v>
      </c>
      <c r="E72" s="462" t="s">
        <v>2155</v>
      </c>
      <c r="F72" s="7" t="s">
        <v>2142</v>
      </c>
      <c r="G72" s="7" t="s">
        <v>2142</v>
      </c>
      <c r="H72" s="928" t="s">
        <v>2142</v>
      </c>
      <c r="I72" s="928"/>
      <c r="J72" s="9"/>
      <c r="K72" s="9"/>
    </row>
    <row r="73" spans="1:11" s="111" customFormat="1" ht="17.25" customHeight="1" x14ac:dyDescent="0.25">
      <c r="A73" s="464">
        <v>70</v>
      </c>
      <c r="B73" s="72" t="s">
        <v>214</v>
      </c>
      <c r="C73" s="77" t="s">
        <v>209</v>
      </c>
      <c r="D73" s="450" t="s">
        <v>504</v>
      </c>
      <c r="E73" s="462" t="s">
        <v>2155</v>
      </c>
      <c r="F73" s="7" t="s">
        <v>2142</v>
      </c>
      <c r="G73" s="7" t="s">
        <v>2142</v>
      </c>
      <c r="H73" s="928" t="s">
        <v>2142</v>
      </c>
      <c r="I73" s="928"/>
      <c r="J73" s="9"/>
      <c r="K73" s="9"/>
    </row>
    <row r="74" spans="1:11" s="111" customFormat="1" ht="17.25" customHeight="1" x14ac:dyDescent="0.25">
      <c r="A74" s="464">
        <v>71</v>
      </c>
      <c r="B74" s="72" t="s">
        <v>214</v>
      </c>
      <c r="C74" s="77" t="s">
        <v>209</v>
      </c>
      <c r="D74" s="450" t="s">
        <v>505</v>
      </c>
      <c r="E74" s="462" t="s">
        <v>2155</v>
      </c>
      <c r="F74" s="7" t="s">
        <v>2142</v>
      </c>
      <c r="G74" s="7" t="s">
        <v>2142</v>
      </c>
      <c r="H74" s="928" t="s">
        <v>2142</v>
      </c>
      <c r="I74" s="928"/>
      <c r="J74" s="9"/>
      <c r="K74" s="9"/>
    </row>
    <row r="75" spans="1:11" s="111" customFormat="1" ht="17.25" customHeight="1" x14ac:dyDescent="0.25">
      <c r="A75" s="464">
        <v>72</v>
      </c>
      <c r="B75" s="72" t="s">
        <v>213</v>
      </c>
      <c r="C75" s="77" t="s">
        <v>208</v>
      </c>
      <c r="D75" s="450" t="s">
        <v>124</v>
      </c>
      <c r="E75" s="462" t="s">
        <v>2144</v>
      </c>
      <c r="F75" s="7" t="s">
        <v>2142</v>
      </c>
      <c r="G75" s="7" t="s">
        <v>2142</v>
      </c>
      <c r="H75" s="928" t="s">
        <v>2142</v>
      </c>
      <c r="I75" s="928"/>
      <c r="J75" s="9"/>
      <c r="K75" s="9"/>
    </row>
    <row r="76" spans="1:11" s="111" customFormat="1" ht="17.25" customHeight="1" x14ac:dyDescent="0.25">
      <c r="A76" s="464">
        <v>73</v>
      </c>
      <c r="B76" s="72" t="s">
        <v>215</v>
      </c>
      <c r="C76" s="77" t="s">
        <v>209</v>
      </c>
      <c r="D76" s="450" t="s">
        <v>506</v>
      </c>
      <c r="E76" s="462" t="s">
        <v>2150</v>
      </c>
      <c r="F76" s="7"/>
      <c r="G76" s="7"/>
      <c r="H76" s="928" t="s">
        <v>2143</v>
      </c>
      <c r="I76" s="928"/>
      <c r="J76" s="9"/>
      <c r="K76" s="9"/>
    </row>
    <row r="77" spans="1:11" s="111" customFormat="1" ht="17.25" customHeight="1" x14ac:dyDescent="0.25">
      <c r="A77" s="464">
        <v>74</v>
      </c>
      <c r="B77" s="72" t="s">
        <v>215</v>
      </c>
      <c r="C77" s="77" t="s">
        <v>209</v>
      </c>
      <c r="D77" s="450" t="s">
        <v>507</v>
      </c>
      <c r="E77" s="462" t="s">
        <v>2150</v>
      </c>
      <c r="F77" s="7"/>
      <c r="G77" s="7"/>
      <c r="H77" s="928" t="s">
        <v>2143</v>
      </c>
      <c r="I77" s="928"/>
      <c r="J77" s="9"/>
      <c r="K77" s="9"/>
    </row>
    <row r="78" spans="1:11" s="111" customFormat="1" ht="17.25" customHeight="1" x14ac:dyDescent="0.25">
      <c r="A78" s="464">
        <v>75</v>
      </c>
      <c r="B78" s="72" t="s">
        <v>215</v>
      </c>
      <c r="C78" s="77" t="s">
        <v>208</v>
      </c>
      <c r="D78" s="450" t="s">
        <v>126</v>
      </c>
      <c r="E78" s="462" t="s">
        <v>2146</v>
      </c>
      <c r="F78" s="7" t="s">
        <v>2142</v>
      </c>
      <c r="G78" s="95"/>
      <c r="H78" s="928" t="s">
        <v>2142</v>
      </c>
      <c r="I78" s="928"/>
      <c r="J78" s="9"/>
      <c r="K78" s="9"/>
    </row>
    <row r="79" spans="1:11" s="111" customFormat="1" ht="17.25" customHeight="1" x14ac:dyDescent="0.25">
      <c r="A79" s="464">
        <v>76</v>
      </c>
      <c r="B79" s="72" t="s">
        <v>215</v>
      </c>
      <c r="C79" s="77" t="s">
        <v>208</v>
      </c>
      <c r="D79" s="450" t="s">
        <v>128</v>
      </c>
      <c r="E79" s="462" t="s">
        <v>2147</v>
      </c>
      <c r="F79" s="7" t="s">
        <v>2142</v>
      </c>
      <c r="G79" s="7" t="s">
        <v>2142</v>
      </c>
      <c r="H79" s="928" t="s">
        <v>2142</v>
      </c>
      <c r="I79" s="928"/>
      <c r="J79" s="9"/>
      <c r="K79" s="9"/>
    </row>
    <row r="80" spans="1:11" s="111" customFormat="1" ht="17.25" customHeight="1" x14ac:dyDescent="0.25">
      <c r="A80" s="464">
        <v>77</v>
      </c>
      <c r="B80" s="72" t="s">
        <v>215</v>
      </c>
      <c r="C80" s="72" t="s">
        <v>209</v>
      </c>
      <c r="D80" s="450" t="s">
        <v>130</v>
      </c>
      <c r="E80" s="462" t="s">
        <v>2146</v>
      </c>
      <c r="F80" s="7"/>
      <c r="G80" s="7"/>
      <c r="H80" s="928" t="s">
        <v>2143</v>
      </c>
      <c r="I80" s="928"/>
      <c r="J80" s="9"/>
      <c r="K80" s="9"/>
    </row>
    <row r="81" spans="1:11" s="111" customFormat="1" ht="17.25" customHeight="1" x14ac:dyDescent="0.25">
      <c r="A81" s="464">
        <v>78</v>
      </c>
      <c r="B81" s="72" t="s">
        <v>215</v>
      </c>
      <c r="C81" s="76" t="s">
        <v>209</v>
      </c>
      <c r="D81" s="450" t="s">
        <v>132</v>
      </c>
      <c r="E81" s="462" t="s">
        <v>2146</v>
      </c>
      <c r="F81" s="7" t="s">
        <v>2142</v>
      </c>
      <c r="G81" s="7" t="s">
        <v>2142</v>
      </c>
      <c r="H81" s="928" t="s">
        <v>2142</v>
      </c>
      <c r="I81" s="928"/>
      <c r="J81" s="9"/>
      <c r="K81" s="9"/>
    </row>
    <row r="82" spans="1:11" s="111" customFormat="1" ht="17.25" customHeight="1" x14ac:dyDescent="0.25">
      <c r="A82" s="464">
        <v>79</v>
      </c>
      <c r="B82" s="72" t="s">
        <v>215</v>
      </c>
      <c r="C82" s="75" t="s">
        <v>209</v>
      </c>
      <c r="D82" s="450" t="s">
        <v>134</v>
      </c>
      <c r="E82" s="462" t="s">
        <v>2149</v>
      </c>
      <c r="F82" s="7"/>
      <c r="G82" s="7"/>
      <c r="H82" s="928" t="s">
        <v>2143</v>
      </c>
      <c r="I82" s="928"/>
      <c r="J82" s="9"/>
      <c r="K82" s="9"/>
    </row>
    <row r="83" spans="1:11" s="111" customFormat="1" ht="17.25" customHeight="1" x14ac:dyDescent="0.25">
      <c r="A83" s="464">
        <v>80</v>
      </c>
      <c r="B83" s="72" t="s">
        <v>215</v>
      </c>
      <c r="C83" s="76" t="s">
        <v>209</v>
      </c>
      <c r="D83" s="450" t="s">
        <v>136</v>
      </c>
      <c r="E83" s="462" t="s">
        <v>2157</v>
      </c>
      <c r="F83" s="7"/>
      <c r="G83" s="7"/>
      <c r="H83" s="928"/>
      <c r="I83" s="928"/>
      <c r="J83" s="9"/>
      <c r="K83" s="9"/>
    </row>
    <row r="84" spans="1:11" s="111" customFormat="1" ht="17.25" customHeight="1" x14ac:dyDescent="0.25">
      <c r="A84" s="464">
        <v>81</v>
      </c>
      <c r="B84" s="72" t="s">
        <v>215</v>
      </c>
      <c r="C84" s="76" t="s">
        <v>209</v>
      </c>
      <c r="D84" s="450" t="s">
        <v>138</v>
      </c>
      <c r="E84" s="462" t="s">
        <v>2150</v>
      </c>
      <c r="F84" s="7"/>
      <c r="G84" s="95"/>
      <c r="H84" s="928" t="s">
        <v>2143</v>
      </c>
      <c r="I84" s="928"/>
      <c r="J84" s="9"/>
      <c r="K84" s="9"/>
    </row>
    <row r="85" spans="1:11" s="111" customFormat="1" ht="17.25" customHeight="1" x14ac:dyDescent="0.25">
      <c r="A85" s="464">
        <v>82</v>
      </c>
      <c r="B85" s="72" t="s">
        <v>215</v>
      </c>
      <c r="C85" s="76" t="s">
        <v>209</v>
      </c>
      <c r="D85" s="450" t="s">
        <v>140</v>
      </c>
      <c r="E85" s="462" t="s">
        <v>2155</v>
      </c>
      <c r="F85" s="7"/>
      <c r="G85" s="7"/>
      <c r="H85" s="928" t="s">
        <v>2143</v>
      </c>
      <c r="I85" s="928"/>
      <c r="J85" s="9"/>
      <c r="K85" s="9"/>
    </row>
    <row r="86" spans="1:11" s="111" customFormat="1" ht="17.25" customHeight="1" x14ac:dyDescent="0.25">
      <c r="A86" s="464">
        <v>83</v>
      </c>
      <c r="B86" s="72" t="s">
        <v>215</v>
      </c>
      <c r="C86" s="75" t="s">
        <v>209</v>
      </c>
      <c r="D86" s="450" t="s">
        <v>142</v>
      </c>
      <c r="E86" s="462" t="s">
        <v>2156</v>
      </c>
      <c r="F86" s="7"/>
      <c r="G86" s="7"/>
      <c r="H86" s="928"/>
      <c r="I86" s="928"/>
      <c r="J86" s="9"/>
      <c r="K86" s="9"/>
    </row>
    <row r="87" spans="1:11" s="111" customFormat="1" ht="17.25" customHeight="1" x14ac:dyDescent="0.25">
      <c r="A87" s="464">
        <v>84</v>
      </c>
      <c r="B87" s="72" t="s">
        <v>215</v>
      </c>
      <c r="C87" s="72" t="s">
        <v>209</v>
      </c>
      <c r="D87" s="450" t="s">
        <v>144</v>
      </c>
      <c r="E87" s="462" t="s">
        <v>2155</v>
      </c>
      <c r="F87" s="7"/>
      <c r="G87" s="7"/>
      <c r="H87" s="928" t="s">
        <v>2143</v>
      </c>
      <c r="I87" s="928"/>
      <c r="J87" s="9"/>
      <c r="K87" s="9"/>
    </row>
    <row r="88" spans="1:11" s="111" customFormat="1" ht="17.25" customHeight="1" x14ac:dyDescent="0.25">
      <c r="A88" s="464">
        <v>85</v>
      </c>
      <c r="B88" s="72" t="s">
        <v>215</v>
      </c>
      <c r="C88" s="75" t="s">
        <v>209</v>
      </c>
      <c r="D88" s="450" t="s">
        <v>145</v>
      </c>
      <c r="E88" s="462" t="s">
        <v>2155</v>
      </c>
      <c r="F88" s="7"/>
      <c r="G88" s="7"/>
      <c r="H88" s="928"/>
      <c r="I88" s="928"/>
      <c r="J88" s="9"/>
      <c r="K88" s="9"/>
    </row>
    <row r="89" spans="1:11" s="111" customFormat="1" ht="17.25" customHeight="1" x14ac:dyDescent="0.25">
      <c r="A89" s="464">
        <v>86</v>
      </c>
      <c r="B89" s="72" t="s">
        <v>215</v>
      </c>
      <c r="C89" s="75" t="s">
        <v>209</v>
      </c>
      <c r="D89" s="450" t="s">
        <v>146</v>
      </c>
      <c r="E89" s="462" t="s">
        <v>2150</v>
      </c>
      <c r="F89" s="7"/>
      <c r="G89" s="7"/>
      <c r="H89" s="928" t="s">
        <v>2143</v>
      </c>
      <c r="I89" s="928"/>
      <c r="J89" s="9"/>
      <c r="K89" s="9"/>
    </row>
    <row r="90" spans="1:11" s="111" customFormat="1" ht="17.25" customHeight="1" x14ac:dyDescent="0.25">
      <c r="A90" s="464">
        <v>87</v>
      </c>
      <c r="B90" s="72" t="s">
        <v>215</v>
      </c>
      <c r="C90" s="75" t="s">
        <v>209</v>
      </c>
      <c r="D90" s="450" t="s">
        <v>147</v>
      </c>
      <c r="E90" s="462" t="s">
        <v>2151</v>
      </c>
      <c r="F90" s="7"/>
      <c r="G90" s="7"/>
      <c r="H90" s="928"/>
      <c r="I90" s="928"/>
      <c r="J90" s="9"/>
      <c r="K90" s="9"/>
    </row>
    <row r="91" spans="1:11" s="111" customFormat="1" ht="17.25" customHeight="1" x14ac:dyDescent="0.25">
      <c r="A91" s="464">
        <v>88</v>
      </c>
      <c r="B91" s="72" t="s">
        <v>215</v>
      </c>
      <c r="C91" s="75" t="s">
        <v>209</v>
      </c>
      <c r="D91" s="450" t="s">
        <v>148</v>
      </c>
      <c r="E91" s="462" t="s">
        <v>2152</v>
      </c>
      <c r="F91" s="7"/>
      <c r="G91" s="7"/>
      <c r="H91" s="928" t="s">
        <v>2143</v>
      </c>
      <c r="I91" s="928"/>
      <c r="J91" s="9"/>
      <c r="K91" s="9"/>
    </row>
    <row r="92" spans="1:11" s="111" customFormat="1" ht="17.25" customHeight="1" x14ac:dyDescent="0.25">
      <c r="A92" s="464">
        <v>89</v>
      </c>
      <c r="B92" s="72" t="s">
        <v>215</v>
      </c>
      <c r="C92" s="75" t="s">
        <v>209</v>
      </c>
      <c r="D92" s="450" t="s">
        <v>149</v>
      </c>
      <c r="E92" s="462" t="s">
        <v>2150</v>
      </c>
      <c r="F92" s="7"/>
      <c r="G92" s="7"/>
      <c r="H92" s="928"/>
      <c r="I92" s="928"/>
      <c r="J92" s="9"/>
      <c r="K92" s="9"/>
    </row>
    <row r="93" spans="1:11" s="111" customFormat="1" ht="17.25" customHeight="1" x14ac:dyDescent="0.25">
      <c r="A93" s="464">
        <v>90</v>
      </c>
      <c r="B93" s="72" t="s">
        <v>215</v>
      </c>
      <c r="C93" s="75" t="s">
        <v>209</v>
      </c>
      <c r="D93" s="450" t="s">
        <v>150</v>
      </c>
      <c r="E93" s="462" t="s">
        <v>2150</v>
      </c>
      <c r="F93" s="7"/>
      <c r="G93" s="7"/>
      <c r="H93" s="928"/>
      <c r="I93" s="928"/>
      <c r="J93" s="9"/>
      <c r="K93" s="9"/>
    </row>
    <row r="94" spans="1:11" s="111" customFormat="1" ht="17.25" customHeight="1" x14ac:dyDescent="0.25">
      <c r="A94" s="464">
        <v>91</v>
      </c>
      <c r="B94" s="72" t="s">
        <v>215</v>
      </c>
      <c r="C94" s="75" t="s">
        <v>209</v>
      </c>
      <c r="D94" s="450" t="s">
        <v>151</v>
      </c>
      <c r="E94" s="462" t="s">
        <v>2146</v>
      </c>
      <c r="F94" s="7" t="s">
        <v>2142</v>
      </c>
      <c r="G94" s="7"/>
      <c r="H94" s="928" t="s">
        <v>2142</v>
      </c>
      <c r="I94" s="928"/>
      <c r="J94" s="9"/>
      <c r="K94" s="9"/>
    </row>
    <row r="95" spans="1:11" s="111" customFormat="1" ht="17.25" customHeight="1" x14ac:dyDescent="0.25">
      <c r="A95" s="464">
        <v>92</v>
      </c>
      <c r="B95" s="72" t="s">
        <v>215</v>
      </c>
      <c r="C95" s="75" t="s">
        <v>209</v>
      </c>
      <c r="D95" s="450" t="s">
        <v>152</v>
      </c>
      <c r="E95" s="462" t="s">
        <v>2145</v>
      </c>
      <c r="F95" s="7"/>
      <c r="G95" s="7"/>
      <c r="H95" s="928" t="s">
        <v>2143</v>
      </c>
      <c r="I95" s="928"/>
      <c r="J95" s="9"/>
      <c r="K95" s="9"/>
    </row>
    <row r="96" spans="1:11" s="111" customFormat="1" ht="17.25" customHeight="1" x14ac:dyDescent="0.25">
      <c r="A96" s="464">
        <v>93</v>
      </c>
      <c r="B96" s="72" t="s">
        <v>215</v>
      </c>
      <c r="C96" s="75" t="s">
        <v>209</v>
      </c>
      <c r="D96" s="450" t="s">
        <v>153</v>
      </c>
      <c r="E96" s="462" t="s">
        <v>2146</v>
      </c>
      <c r="F96" s="7" t="s">
        <v>2142</v>
      </c>
      <c r="G96" s="7"/>
      <c r="H96" s="928" t="s">
        <v>2142</v>
      </c>
      <c r="I96" s="928"/>
      <c r="J96" s="9"/>
      <c r="K96" s="9"/>
    </row>
    <row r="97" spans="1:11" s="111" customFormat="1" ht="17.25" customHeight="1" x14ac:dyDescent="0.25">
      <c r="A97" s="464">
        <v>94</v>
      </c>
      <c r="B97" s="72" t="s">
        <v>215</v>
      </c>
      <c r="C97" s="75" t="s">
        <v>209</v>
      </c>
      <c r="D97" s="450" t="s">
        <v>154</v>
      </c>
      <c r="E97" s="462" t="s">
        <v>2158</v>
      </c>
      <c r="F97" s="7"/>
      <c r="G97" s="7"/>
      <c r="H97" s="928" t="s">
        <v>2143</v>
      </c>
      <c r="I97" s="928"/>
      <c r="J97" s="9"/>
      <c r="K97" s="9"/>
    </row>
    <row r="98" spans="1:11" s="111" customFormat="1" ht="17.25" customHeight="1" x14ac:dyDescent="0.25">
      <c r="A98" s="464">
        <v>95</v>
      </c>
      <c r="B98" s="72" t="s">
        <v>215</v>
      </c>
      <c r="C98" s="75" t="s">
        <v>209</v>
      </c>
      <c r="D98" s="450" t="s">
        <v>155</v>
      </c>
      <c r="E98" s="462" t="s">
        <v>2151</v>
      </c>
      <c r="F98" s="7"/>
      <c r="G98" s="7"/>
      <c r="H98" s="928" t="s">
        <v>2143</v>
      </c>
      <c r="I98" s="928"/>
      <c r="J98" s="9"/>
      <c r="K98" s="9"/>
    </row>
    <row r="99" spans="1:11" s="111" customFormat="1" ht="17.25" customHeight="1" x14ac:dyDescent="0.25">
      <c r="A99" s="464">
        <v>96</v>
      </c>
      <c r="B99" s="72" t="s">
        <v>215</v>
      </c>
      <c r="C99" s="75" t="s">
        <v>209</v>
      </c>
      <c r="D99" s="450" t="s">
        <v>156</v>
      </c>
      <c r="E99" s="462" t="s">
        <v>2151</v>
      </c>
      <c r="F99" s="7"/>
      <c r="G99" s="7"/>
      <c r="H99" s="928" t="s">
        <v>2143</v>
      </c>
      <c r="I99" s="928"/>
      <c r="J99" s="9"/>
      <c r="K99" s="9"/>
    </row>
    <row r="100" spans="1:11" s="111" customFormat="1" ht="17.25" customHeight="1" x14ac:dyDescent="0.25">
      <c r="A100" s="464">
        <v>97</v>
      </c>
      <c r="B100" s="72" t="s">
        <v>215</v>
      </c>
      <c r="C100" s="75" t="s">
        <v>209</v>
      </c>
      <c r="D100" s="450" t="s">
        <v>157</v>
      </c>
      <c r="E100" s="462" t="s">
        <v>2154</v>
      </c>
      <c r="F100" s="7" t="s">
        <v>2142</v>
      </c>
      <c r="G100" s="7"/>
      <c r="H100" s="928" t="s">
        <v>2142</v>
      </c>
      <c r="I100" s="928"/>
      <c r="J100" s="9"/>
      <c r="K100" s="9"/>
    </row>
    <row r="101" spans="1:11" s="111" customFormat="1" ht="17.25" customHeight="1" x14ac:dyDescent="0.25">
      <c r="A101" s="464">
        <v>98</v>
      </c>
      <c r="B101" s="72" t="s">
        <v>215</v>
      </c>
      <c r="C101" s="75" t="s">
        <v>209</v>
      </c>
      <c r="D101" s="450" t="s">
        <v>158</v>
      </c>
      <c r="E101" s="462" t="s">
        <v>2150</v>
      </c>
      <c r="F101" s="7"/>
      <c r="G101" s="7"/>
      <c r="H101" s="928" t="s">
        <v>2143</v>
      </c>
      <c r="I101" s="928"/>
      <c r="J101" s="9"/>
      <c r="K101" s="9"/>
    </row>
    <row r="102" spans="1:11" s="111" customFormat="1" ht="17.25" customHeight="1" x14ac:dyDescent="0.25">
      <c r="A102" s="464">
        <v>99</v>
      </c>
      <c r="B102" s="72" t="s">
        <v>215</v>
      </c>
      <c r="C102" s="75" t="s">
        <v>209</v>
      </c>
      <c r="D102" s="450" t="s">
        <v>159</v>
      </c>
      <c r="E102" s="462" t="s">
        <v>2150</v>
      </c>
      <c r="F102" s="7"/>
      <c r="G102" s="7"/>
      <c r="H102" s="928" t="s">
        <v>2143</v>
      </c>
      <c r="I102" s="928"/>
      <c r="J102" s="9"/>
      <c r="K102" s="9"/>
    </row>
    <row r="103" spans="1:11" s="111" customFormat="1" ht="17.25" customHeight="1" x14ac:dyDescent="0.25">
      <c r="A103" s="464">
        <v>100</v>
      </c>
      <c r="B103" s="72" t="s">
        <v>215</v>
      </c>
      <c r="C103" s="75" t="s">
        <v>209</v>
      </c>
      <c r="D103" s="450" t="s">
        <v>160</v>
      </c>
      <c r="E103" s="462" t="s">
        <v>2157</v>
      </c>
      <c r="F103" s="7" t="s">
        <v>2142</v>
      </c>
      <c r="G103" s="7" t="s">
        <v>2142</v>
      </c>
      <c r="H103" s="928" t="s">
        <v>2142</v>
      </c>
      <c r="I103" s="928"/>
      <c r="J103" s="9"/>
      <c r="K103" s="9"/>
    </row>
    <row r="104" spans="1:11" s="111" customFormat="1" ht="17.25" customHeight="1" x14ac:dyDescent="0.25">
      <c r="A104" s="464">
        <v>101</v>
      </c>
      <c r="B104" s="72" t="s">
        <v>215</v>
      </c>
      <c r="C104" s="75" t="s">
        <v>209</v>
      </c>
      <c r="D104" s="450" t="s">
        <v>161</v>
      </c>
      <c r="E104" s="462" t="s">
        <v>2149</v>
      </c>
      <c r="F104" s="7" t="s">
        <v>2142</v>
      </c>
      <c r="G104" s="7"/>
      <c r="H104" s="928" t="s">
        <v>2142</v>
      </c>
      <c r="I104" s="928"/>
      <c r="J104" s="9"/>
      <c r="K104" s="9"/>
    </row>
    <row r="105" spans="1:11" s="111" customFormat="1" ht="17.25" customHeight="1" x14ac:dyDescent="0.25">
      <c r="A105" s="464">
        <v>102</v>
      </c>
      <c r="B105" s="72" t="s">
        <v>215</v>
      </c>
      <c r="C105" s="75" t="s">
        <v>209</v>
      </c>
      <c r="D105" s="450" t="s">
        <v>162</v>
      </c>
      <c r="E105" s="462" t="s">
        <v>2151</v>
      </c>
      <c r="F105" s="7"/>
      <c r="G105" s="7"/>
      <c r="H105" s="928" t="s">
        <v>2143</v>
      </c>
      <c r="I105" s="928"/>
      <c r="J105" s="9"/>
      <c r="K105" s="9"/>
    </row>
    <row r="106" spans="1:11" s="111" customFormat="1" ht="17.25" customHeight="1" x14ac:dyDescent="0.25">
      <c r="A106" s="464">
        <v>103</v>
      </c>
      <c r="B106" s="72" t="s">
        <v>215</v>
      </c>
      <c r="C106" s="75" t="s">
        <v>209</v>
      </c>
      <c r="D106" s="450" t="s">
        <v>163</v>
      </c>
      <c r="E106" s="462" t="s">
        <v>2154</v>
      </c>
      <c r="F106" s="7" t="s">
        <v>2142</v>
      </c>
      <c r="G106" s="7"/>
      <c r="H106" s="928" t="s">
        <v>2142</v>
      </c>
      <c r="I106" s="928"/>
      <c r="J106" s="9"/>
      <c r="K106" s="9"/>
    </row>
    <row r="107" spans="1:11" s="111" customFormat="1" ht="17.25" customHeight="1" x14ac:dyDescent="0.25">
      <c r="A107" s="464">
        <v>104</v>
      </c>
      <c r="B107" s="72" t="s">
        <v>215</v>
      </c>
      <c r="C107" s="75" t="s">
        <v>209</v>
      </c>
      <c r="D107" s="450" t="s">
        <v>164</v>
      </c>
      <c r="E107" s="462" t="s">
        <v>2152</v>
      </c>
      <c r="F107" s="7"/>
      <c r="G107" s="7"/>
      <c r="H107" s="928" t="s">
        <v>2143</v>
      </c>
      <c r="I107" s="928"/>
      <c r="J107" s="9"/>
      <c r="K107" s="9"/>
    </row>
    <row r="108" spans="1:11" s="111" customFormat="1" ht="17.25" customHeight="1" x14ac:dyDescent="0.25">
      <c r="A108" s="464">
        <v>105</v>
      </c>
      <c r="B108" s="72" t="s">
        <v>215</v>
      </c>
      <c r="C108" s="75" t="s">
        <v>209</v>
      </c>
      <c r="D108" s="450" t="s">
        <v>165</v>
      </c>
      <c r="E108" s="462" t="s">
        <v>2152</v>
      </c>
      <c r="F108" s="7"/>
      <c r="G108" s="7"/>
      <c r="H108" s="928" t="s">
        <v>2143</v>
      </c>
      <c r="I108" s="928"/>
      <c r="J108" s="9"/>
      <c r="K108" s="9"/>
    </row>
    <row r="109" spans="1:11" s="111" customFormat="1" ht="17.25" customHeight="1" x14ac:dyDescent="0.25">
      <c r="A109" s="464">
        <v>106</v>
      </c>
      <c r="B109" s="72" t="s">
        <v>215</v>
      </c>
      <c r="C109" s="75" t="s">
        <v>209</v>
      </c>
      <c r="D109" s="450" t="s">
        <v>166</v>
      </c>
      <c r="E109" s="462" t="s">
        <v>2148</v>
      </c>
      <c r="F109" s="7"/>
      <c r="G109" s="7"/>
      <c r="H109" s="928" t="s">
        <v>2143</v>
      </c>
      <c r="I109" s="928"/>
      <c r="J109" s="9"/>
      <c r="K109" s="9"/>
    </row>
    <row r="110" spans="1:11" s="111" customFormat="1" ht="17.25" customHeight="1" x14ac:dyDescent="0.25">
      <c r="A110" s="464">
        <v>107</v>
      </c>
      <c r="B110" s="72" t="s">
        <v>215</v>
      </c>
      <c r="C110" s="75" t="s">
        <v>209</v>
      </c>
      <c r="D110" s="450" t="s">
        <v>167</v>
      </c>
      <c r="E110" s="462" t="s">
        <v>2152</v>
      </c>
      <c r="F110" s="7"/>
      <c r="G110" s="7"/>
      <c r="H110" s="928" t="s">
        <v>2143</v>
      </c>
      <c r="I110" s="928"/>
      <c r="J110" s="9"/>
      <c r="K110" s="9"/>
    </row>
    <row r="111" spans="1:11" s="111" customFormat="1" ht="17.25" customHeight="1" x14ac:dyDescent="0.25">
      <c r="A111" s="464">
        <v>108</v>
      </c>
      <c r="B111" s="72" t="s">
        <v>215</v>
      </c>
      <c r="C111" s="75" t="s">
        <v>209</v>
      </c>
      <c r="D111" s="450" t="s">
        <v>168</v>
      </c>
      <c r="E111" s="462" t="s">
        <v>2158</v>
      </c>
      <c r="F111" s="7"/>
      <c r="G111" s="7"/>
      <c r="H111" s="928" t="s">
        <v>2143</v>
      </c>
      <c r="I111" s="928"/>
      <c r="J111" s="9"/>
      <c r="K111" s="9"/>
    </row>
    <row r="112" spans="1:11" s="111" customFormat="1" ht="17.25" customHeight="1" x14ac:dyDescent="0.25">
      <c r="A112" s="464">
        <v>109</v>
      </c>
      <c r="B112" s="72" t="s">
        <v>215</v>
      </c>
      <c r="C112" s="75" t="s">
        <v>209</v>
      </c>
      <c r="D112" s="450" t="s">
        <v>169</v>
      </c>
      <c r="E112" s="462" t="s">
        <v>2157</v>
      </c>
      <c r="F112" s="7" t="s">
        <v>2142</v>
      </c>
      <c r="G112" s="7"/>
      <c r="H112" s="928" t="s">
        <v>2142</v>
      </c>
      <c r="I112" s="928"/>
      <c r="J112" s="9"/>
      <c r="K112" s="9"/>
    </row>
    <row r="113" spans="1:11" s="111" customFormat="1" ht="17.25" customHeight="1" x14ac:dyDescent="0.25">
      <c r="A113" s="464">
        <v>110</v>
      </c>
      <c r="B113" s="72" t="s">
        <v>215</v>
      </c>
      <c r="C113" s="75" t="s">
        <v>209</v>
      </c>
      <c r="D113" s="450" t="s">
        <v>170</v>
      </c>
      <c r="E113" s="462" t="s">
        <v>2159</v>
      </c>
      <c r="F113" s="7"/>
      <c r="G113" s="7"/>
      <c r="H113" s="928" t="s">
        <v>2143</v>
      </c>
      <c r="I113" s="928"/>
      <c r="J113" s="9"/>
      <c r="K113" s="9"/>
    </row>
    <row r="114" spans="1:11" s="111" customFormat="1" ht="17.25" customHeight="1" x14ac:dyDescent="0.25">
      <c r="A114" s="464">
        <v>111</v>
      </c>
      <c r="B114" s="72" t="s">
        <v>215</v>
      </c>
      <c r="C114" s="75" t="s">
        <v>209</v>
      </c>
      <c r="D114" s="450" t="s">
        <v>171</v>
      </c>
      <c r="E114" s="462" t="s">
        <v>2154</v>
      </c>
      <c r="F114" s="7" t="s">
        <v>2142</v>
      </c>
      <c r="G114" s="7"/>
      <c r="H114" s="928" t="s">
        <v>2142</v>
      </c>
      <c r="I114" s="928"/>
      <c r="J114" s="9"/>
      <c r="K114" s="9"/>
    </row>
    <row r="115" spans="1:11" s="111" customFormat="1" ht="17.25" customHeight="1" x14ac:dyDescent="0.25">
      <c r="A115" s="464">
        <v>112</v>
      </c>
      <c r="B115" s="72" t="s">
        <v>215</v>
      </c>
      <c r="C115" s="75" t="s">
        <v>209</v>
      </c>
      <c r="D115" s="450" t="s">
        <v>172</v>
      </c>
      <c r="E115" s="462" t="s">
        <v>2152</v>
      </c>
      <c r="F115" s="7" t="s">
        <v>2142</v>
      </c>
      <c r="G115" s="7"/>
      <c r="H115" s="928" t="s">
        <v>2142</v>
      </c>
      <c r="I115" s="928"/>
      <c r="J115" s="9"/>
      <c r="K115" s="9"/>
    </row>
    <row r="116" spans="1:11" s="111" customFormat="1" ht="17.25" customHeight="1" x14ac:dyDescent="0.25">
      <c r="A116" s="464">
        <v>113</v>
      </c>
      <c r="B116" s="72" t="s">
        <v>215</v>
      </c>
      <c r="C116" s="75" t="s">
        <v>209</v>
      </c>
      <c r="D116" s="450" t="s">
        <v>173</v>
      </c>
      <c r="E116" s="462" t="s">
        <v>2154</v>
      </c>
      <c r="F116" s="7"/>
      <c r="G116" s="7"/>
      <c r="H116" s="928" t="s">
        <v>2143</v>
      </c>
      <c r="I116" s="928"/>
      <c r="J116" s="9"/>
      <c r="K116" s="9"/>
    </row>
    <row r="117" spans="1:11" s="111" customFormat="1" ht="17.25" customHeight="1" x14ac:dyDescent="0.25">
      <c r="A117" s="464">
        <v>114</v>
      </c>
      <c r="B117" s="72" t="s">
        <v>215</v>
      </c>
      <c r="C117" s="75" t="s">
        <v>209</v>
      </c>
      <c r="D117" s="450" t="s">
        <v>174</v>
      </c>
      <c r="E117" s="462" t="s">
        <v>2148</v>
      </c>
      <c r="F117" s="7"/>
      <c r="G117" s="7"/>
      <c r="H117" s="931"/>
      <c r="I117" s="932"/>
      <c r="J117" s="9"/>
      <c r="K117" s="9"/>
    </row>
    <row r="118" spans="1:11" s="111" customFormat="1" ht="17.25" customHeight="1" x14ac:dyDescent="0.25">
      <c r="A118" s="464">
        <v>115</v>
      </c>
      <c r="B118" s="72" t="s">
        <v>215</v>
      </c>
      <c r="C118" s="75" t="s">
        <v>209</v>
      </c>
      <c r="D118" s="450" t="s">
        <v>175</v>
      </c>
      <c r="E118" s="462" t="s">
        <v>2157</v>
      </c>
      <c r="F118" s="7" t="s">
        <v>2142</v>
      </c>
      <c r="G118" s="7"/>
      <c r="H118" s="928" t="s">
        <v>2142</v>
      </c>
      <c r="I118" s="928"/>
      <c r="J118" s="9"/>
      <c r="K118" s="9"/>
    </row>
    <row r="119" spans="1:11" s="111" customFormat="1" ht="17.25" customHeight="1" x14ac:dyDescent="0.25">
      <c r="A119" s="464">
        <v>116</v>
      </c>
      <c r="B119" s="72" t="s">
        <v>215</v>
      </c>
      <c r="C119" s="75" t="s">
        <v>209</v>
      </c>
      <c r="D119" s="450" t="s">
        <v>176</v>
      </c>
      <c r="E119" s="462" t="s">
        <v>2144</v>
      </c>
      <c r="F119" s="7" t="s">
        <v>2142</v>
      </c>
      <c r="G119" s="7"/>
      <c r="H119" s="928" t="s">
        <v>2142</v>
      </c>
      <c r="I119" s="928"/>
      <c r="J119" s="9"/>
      <c r="K119" s="9"/>
    </row>
    <row r="120" spans="1:11" s="111" customFormat="1" ht="17.25" customHeight="1" x14ac:dyDescent="0.25">
      <c r="A120" s="464">
        <v>117</v>
      </c>
      <c r="B120" s="72" t="s">
        <v>215</v>
      </c>
      <c r="C120" s="75" t="s">
        <v>209</v>
      </c>
      <c r="D120" s="450" t="s">
        <v>177</v>
      </c>
      <c r="E120" s="462" t="s">
        <v>2149</v>
      </c>
      <c r="F120" s="7" t="s">
        <v>2142</v>
      </c>
      <c r="G120" s="7" t="s">
        <v>2142</v>
      </c>
      <c r="H120" s="928" t="s">
        <v>2142</v>
      </c>
      <c r="I120" s="928"/>
      <c r="J120" s="9"/>
      <c r="K120" s="9"/>
    </row>
    <row r="121" spans="1:11" s="111" customFormat="1" ht="17.25" customHeight="1" x14ac:dyDescent="0.25">
      <c r="A121" s="464">
        <v>118</v>
      </c>
      <c r="B121" s="72" t="s">
        <v>215</v>
      </c>
      <c r="C121" s="75" t="s">
        <v>209</v>
      </c>
      <c r="D121" s="450" t="s">
        <v>179</v>
      </c>
      <c r="E121" s="462" t="s">
        <v>2159</v>
      </c>
      <c r="F121" s="95"/>
      <c r="G121" s="129"/>
      <c r="H121" s="928" t="s">
        <v>2143</v>
      </c>
      <c r="I121" s="928"/>
      <c r="J121" s="9"/>
      <c r="K121" s="9"/>
    </row>
    <row r="122" spans="1:11" s="111" customFormat="1" ht="17.25" customHeight="1" x14ac:dyDescent="0.25">
      <c r="A122" s="464">
        <v>119</v>
      </c>
      <c r="B122" s="72" t="s">
        <v>215</v>
      </c>
      <c r="C122" s="75" t="s">
        <v>209</v>
      </c>
      <c r="D122" s="450" t="s">
        <v>180</v>
      </c>
      <c r="E122" s="462" t="s">
        <v>2154</v>
      </c>
      <c r="F122" s="7"/>
      <c r="G122" s="95"/>
      <c r="H122" s="928" t="s">
        <v>2143</v>
      </c>
      <c r="I122" s="928"/>
      <c r="J122" s="9"/>
      <c r="K122" s="9"/>
    </row>
    <row r="123" spans="1:11" s="111" customFormat="1" ht="17.25" customHeight="1" x14ac:dyDescent="0.25">
      <c r="A123" s="464">
        <v>120</v>
      </c>
      <c r="B123" s="72" t="s">
        <v>215</v>
      </c>
      <c r="C123" s="75" t="s">
        <v>209</v>
      </c>
      <c r="D123" s="73" t="s">
        <v>181</v>
      </c>
      <c r="E123" s="462" t="s">
        <v>2150</v>
      </c>
      <c r="F123" s="95"/>
      <c r="G123" s="95"/>
      <c r="H123" s="928" t="s">
        <v>2143</v>
      </c>
      <c r="I123" s="928"/>
      <c r="J123" s="9"/>
      <c r="K123" s="9"/>
    </row>
    <row r="124" spans="1:11" s="111" customFormat="1" ht="17.25" customHeight="1" x14ac:dyDescent="0.25">
      <c r="A124" s="464">
        <v>121</v>
      </c>
      <c r="B124" s="72" t="s">
        <v>215</v>
      </c>
      <c r="C124" s="75" t="s">
        <v>209</v>
      </c>
      <c r="D124" s="73" t="s">
        <v>182</v>
      </c>
      <c r="E124" s="462" t="s">
        <v>2148</v>
      </c>
      <c r="F124" s="95"/>
      <c r="G124" s="129"/>
      <c r="H124" s="928" t="s">
        <v>2143</v>
      </c>
      <c r="I124" s="928"/>
      <c r="J124" s="9"/>
      <c r="K124" s="9"/>
    </row>
    <row r="125" spans="1:11" s="111" customFormat="1" ht="17.25" customHeight="1" x14ac:dyDescent="0.25">
      <c r="A125" s="464">
        <v>122</v>
      </c>
      <c r="B125" s="72" t="s">
        <v>215</v>
      </c>
      <c r="C125" s="75" t="s">
        <v>209</v>
      </c>
      <c r="D125" s="465" t="s">
        <v>183</v>
      </c>
      <c r="E125" s="462" t="s">
        <v>2155</v>
      </c>
      <c r="F125" s="95"/>
      <c r="G125" s="129"/>
      <c r="H125" s="928"/>
      <c r="I125" s="928"/>
      <c r="J125" s="9"/>
      <c r="K125" s="9"/>
    </row>
    <row r="126" spans="1:11" s="111" customFormat="1" ht="17.25" customHeight="1" x14ac:dyDescent="0.25">
      <c r="A126" s="464">
        <v>123</v>
      </c>
      <c r="B126" s="72" t="s">
        <v>215</v>
      </c>
      <c r="C126" s="75" t="s">
        <v>209</v>
      </c>
      <c r="D126" s="465" t="s">
        <v>184</v>
      </c>
      <c r="E126" s="462" t="s">
        <v>2144</v>
      </c>
      <c r="F126" s="7" t="s">
        <v>2142</v>
      </c>
      <c r="G126" s="7" t="s">
        <v>2142</v>
      </c>
      <c r="H126" s="928" t="s">
        <v>2142</v>
      </c>
      <c r="I126" s="928"/>
      <c r="J126" s="9"/>
      <c r="K126" s="9"/>
    </row>
    <row r="127" spans="1:11" s="111" customFormat="1" ht="17.25" customHeight="1" x14ac:dyDescent="0.25">
      <c r="A127" s="464">
        <v>124</v>
      </c>
      <c r="B127" s="72" t="s">
        <v>215</v>
      </c>
      <c r="C127" s="75" t="s">
        <v>209</v>
      </c>
      <c r="D127" s="450" t="s">
        <v>185</v>
      </c>
      <c r="E127" s="462" t="s">
        <v>2149</v>
      </c>
      <c r="F127" s="7" t="s">
        <v>2142</v>
      </c>
      <c r="G127" s="7" t="s">
        <v>2142</v>
      </c>
      <c r="H127" s="928" t="s">
        <v>2142</v>
      </c>
      <c r="I127" s="928"/>
      <c r="J127" s="9"/>
      <c r="K127" s="9"/>
    </row>
    <row r="128" spans="1:11" s="111" customFormat="1" ht="17.25" customHeight="1" x14ac:dyDescent="0.25">
      <c r="A128" s="464">
        <v>125</v>
      </c>
      <c r="B128" s="72" t="s">
        <v>215</v>
      </c>
      <c r="C128" s="75" t="s">
        <v>209</v>
      </c>
      <c r="D128" s="465" t="s">
        <v>186</v>
      </c>
      <c r="E128" s="462" t="s">
        <v>2159</v>
      </c>
      <c r="F128" s="95"/>
      <c r="G128" s="150"/>
      <c r="H128" s="928" t="s">
        <v>2143</v>
      </c>
      <c r="I128" s="928"/>
      <c r="J128" s="9"/>
      <c r="K128" s="9"/>
    </row>
    <row r="129" spans="1:11" s="111" customFormat="1" ht="17.25" customHeight="1" x14ac:dyDescent="0.25">
      <c r="A129" s="464">
        <v>126</v>
      </c>
      <c r="B129" s="72" t="s">
        <v>215</v>
      </c>
      <c r="C129" s="75" t="s">
        <v>209</v>
      </c>
      <c r="D129" s="465" t="s">
        <v>187</v>
      </c>
      <c r="E129" s="462" t="s">
        <v>2154</v>
      </c>
      <c r="F129" s="95"/>
      <c r="G129" s="129"/>
      <c r="H129" s="928" t="s">
        <v>2143</v>
      </c>
      <c r="I129" s="928"/>
      <c r="J129" s="9"/>
      <c r="K129" s="9"/>
    </row>
    <row r="130" spans="1:11" s="111" customFormat="1" ht="17.25" customHeight="1" x14ac:dyDescent="0.25">
      <c r="A130" s="464">
        <v>127</v>
      </c>
      <c r="B130" s="72" t="s">
        <v>215</v>
      </c>
      <c r="C130" s="75" t="s">
        <v>209</v>
      </c>
      <c r="D130" s="73" t="s">
        <v>178</v>
      </c>
      <c r="E130" s="462" t="s">
        <v>2150</v>
      </c>
      <c r="F130" s="95"/>
      <c r="G130" s="129"/>
      <c r="H130" s="928" t="s">
        <v>2143</v>
      </c>
      <c r="I130" s="928"/>
      <c r="J130" s="9"/>
      <c r="K130" s="9"/>
    </row>
    <row r="131" spans="1:11" x14ac:dyDescent="0.25">
      <c r="A131" s="464">
        <v>128</v>
      </c>
      <c r="B131" s="72" t="s">
        <v>215</v>
      </c>
      <c r="C131" s="75" t="s">
        <v>209</v>
      </c>
      <c r="D131" s="465" t="s">
        <v>188</v>
      </c>
      <c r="E131" s="462" t="s">
        <v>2144</v>
      </c>
      <c r="F131" s="95"/>
      <c r="G131" s="129"/>
      <c r="H131" s="928" t="s">
        <v>2143</v>
      </c>
      <c r="I131" s="928"/>
      <c r="J131" s="11"/>
      <c r="K131" s="9"/>
    </row>
    <row r="132" spans="1:11" x14ac:dyDescent="0.25">
      <c r="A132" s="464">
        <v>129</v>
      </c>
      <c r="B132" s="72" t="s">
        <v>215</v>
      </c>
      <c r="C132" s="75" t="s">
        <v>209</v>
      </c>
      <c r="D132" s="465" t="s">
        <v>189</v>
      </c>
      <c r="E132" s="462" t="s">
        <v>2147</v>
      </c>
      <c r="F132" s="95"/>
      <c r="G132" s="129"/>
      <c r="H132" s="928"/>
      <c r="I132" s="928"/>
      <c r="J132" s="11"/>
      <c r="K132" s="9"/>
    </row>
    <row r="133" spans="1:11" x14ac:dyDescent="0.25">
      <c r="A133" s="464">
        <v>130</v>
      </c>
      <c r="B133" s="72" t="s">
        <v>215</v>
      </c>
      <c r="C133" s="75" t="s">
        <v>209</v>
      </c>
      <c r="D133" s="465" t="s">
        <v>190</v>
      </c>
      <c r="E133" s="462" t="s">
        <v>2153</v>
      </c>
      <c r="F133" s="7"/>
      <c r="G133" s="129"/>
      <c r="H133" s="928" t="s">
        <v>2143</v>
      </c>
      <c r="I133" s="928"/>
      <c r="J133" s="11"/>
      <c r="K133" s="9"/>
    </row>
    <row r="134" spans="1:11" x14ac:dyDescent="0.25">
      <c r="A134" s="464">
        <v>131</v>
      </c>
      <c r="B134" s="72" t="s">
        <v>215</v>
      </c>
      <c r="C134" s="75" t="s">
        <v>209</v>
      </c>
      <c r="D134" s="465" t="s">
        <v>191</v>
      </c>
      <c r="E134" s="462" t="s">
        <v>2156</v>
      </c>
      <c r="F134" s="95"/>
      <c r="G134" s="129"/>
      <c r="H134" s="928"/>
      <c r="I134" s="928"/>
      <c r="J134" s="11"/>
      <c r="K134" s="9"/>
    </row>
    <row r="135" spans="1:11" x14ac:dyDescent="0.25">
      <c r="A135" s="464">
        <v>132</v>
      </c>
      <c r="B135" s="72" t="s">
        <v>215</v>
      </c>
      <c r="C135" s="75" t="s">
        <v>209</v>
      </c>
      <c r="D135" s="465" t="s">
        <v>192</v>
      </c>
      <c r="E135" s="462" t="s">
        <v>2149</v>
      </c>
      <c r="F135" s="95"/>
      <c r="G135" s="129"/>
      <c r="H135" s="928" t="s">
        <v>2143</v>
      </c>
      <c r="I135" s="928"/>
      <c r="J135" s="11"/>
      <c r="K135" s="9"/>
    </row>
    <row r="136" spans="1:11" x14ac:dyDescent="0.25">
      <c r="A136" s="464">
        <v>133</v>
      </c>
      <c r="B136" s="72" t="s">
        <v>215</v>
      </c>
      <c r="C136" s="75" t="s">
        <v>209</v>
      </c>
      <c r="D136" s="465" t="s">
        <v>193</v>
      </c>
      <c r="E136" s="462" t="s">
        <v>2152</v>
      </c>
      <c r="F136" s="95"/>
      <c r="G136" s="129"/>
      <c r="H136" s="928"/>
      <c r="I136" s="928"/>
      <c r="J136" s="11"/>
      <c r="K136" s="9"/>
    </row>
    <row r="137" spans="1:11" x14ac:dyDescent="0.25">
      <c r="A137" s="464">
        <v>134</v>
      </c>
      <c r="B137" s="72" t="s">
        <v>215</v>
      </c>
      <c r="C137" s="75" t="s">
        <v>209</v>
      </c>
      <c r="D137" s="465" t="s">
        <v>194</v>
      </c>
      <c r="E137" s="462" t="s">
        <v>2149</v>
      </c>
      <c r="F137" s="95"/>
      <c r="G137" s="129"/>
      <c r="H137" s="928" t="s">
        <v>2143</v>
      </c>
      <c r="I137" s="928"/>
      <c r="J137" s="11"/>
      <c r="K137" s="9"/>
    </row>
    <row r="138" spans="1:11" x14ac:dyDescent="0.25">
      <c r="A138" s="464">
        <v>135</v>
      </c>
      <c r="B138" s="72" t="s">
        <v>215</v>
      </c>
      <c r="C138" s="75" t="s">
        <v>209</v>
      </c>
      <c r="D138" s="465" t="s">
        <v>195</v>
      </c>
      <c r="E138" s="462" t="s">
        <v>2153</v>
      </c>
      <c r="F138" s="95"/>
      <c r="G138" s="129"/>
      <c r="H138" s="928"/>
      <c r="I138" s="928"/>
      <c r="J138" s="11"/>
      <c r="K138" s="9"/>
    </row>
    <row r="139" spans="1:11" x14ac:dyDescent="0.25">
      <c r="A139" s="464">
        <v>136</v>
      </c>
      <c r="B139" s="72" t="s">
        <v>215</v>
      </c>
      <c r="C139" s="75" t="s">
        <v>209</v>
      </c>
      <c r="D139" s="465" t="s">
        <v>196</v>
      </c>
      <c r="E139" s="462" t="s">
        <v>2144</v>
      </c>
      <c r="F139" s="95"/>
      <c r="G139" s="129"/>
      <c r="H139" s="928"/>
      <c r="I139" s="928"/>
      <c r="J139" s="11"/>
      <c r="K139" s="9"/>
    </row>
    <row r="140" spans="1:11" x14ac:dyDescent="0.25">
      <c r="A140" s="464">
        <v>137</v>
      </c>
      <c r="B140" s="72" t="s">
        <v>211</v>
      </c>
      <c r="C140" s="75" t="s">
        <v>206</v>
      </c>
      <c r="D140" s="465" t="s">
        <v>99</v>
      </c>
      <c r="E140" s="462" t="s">
        <v>2155</v>
      </c>
      <c r="F140" s="7" t="s">
        <v>2142</v>
      </c>
      <c r="G140" s="7" t="s">
        <v>2142</v>
      </c>
      <c r="H140" s="928" t="s">
        <v>2142</v>
      </c>
      <c r="I140" s="928"/>
      <c r="J140" s="11"/>
      <c r="K140" s="9"/>
    </row>
    <row r="141" spans="1:11" x14ac:dyDescent="0.25">
      <c r="A141" s="464">
        <v>138</v>
      </c>
      <c r="B141" s="72" t="s">
        <v>211</v>
      </c>
      <c r="C141" s="75" t="s">
        <v>206</v>
      </c>
      <c r="D141" s="465" t="s">
        <v>101</v>
      </c>
      <c r="E141" s="462" t="s">
        <v>2149</v>
      </c>
      <c r="F141" s="7" t="s">
        <v>2142</v>
      </c>
      <c r="G141" s="7" t="s">
        <v>2142</v>
      </c>
      <c r="H141" s="928" t="s">
        <v>2142</v>
      </c>
      <c r="I141" s="928"/>
      <c r="J141" s="11"/>
      <c r="K141" s="9"/>
    </row>
    <row r="142" spans="1:11" x14ac:dyDescent="0.25">
      <c r="A142" s="464">
        <v>139</v>
      </c>
      <c r="B142" s="72" t="s">
        <v>211</v>
      </c>
      <c r="C142" s="75" t="s">
        <v>206</v>
      </c>
      <c r="D142" s="465" t="s">
        <v>85</v>
      </c>
      <c r="E142" s="462" t="s">
        <v>2155</v>
      </c>
      <c r="F142" s="7" t="s">
        <v>2142</v>
      </c>
      <c r="G142" s="7" t="s">
        <v>2142</v>
      </c>
      <c r="H142" s="928" t="s">
        <v>2142</v>
      </c>
      <c r="I142" s="928"/>
      <c r="J142" s="11"/>
      <c r="K142" s="9"/>
    </row>
    <row r="143" spans="1:11" x14ac:dyDescent="0.25">
      <c r="A143" s="464">
        <v>140</v>
      </c>
      <c r="B143" s="72" t="s">
        <v>211</v>
      </c>
      <c r="C143" s="75" t="s">
        <v>206</v>
      </c>
      <c r="D143" s="465" t="s">
        <v>70</v>
      </c>
      <c r="E143" s="462" t="s">
        <v>2149</v>
      </c>
      <c r="F143" s="7" t="s">
        <v>2142</v>
      </c>
      <c r="G143" s="7" t="s">
        <v>2142</v>
      </c>
      <c r="H143" s="928" t="s">
        <v>2142</v>
      </c>
      <c r="I143" s="928"/>
      <c r="J143" s="11"/>
      <c r="K143" s="9"/>
    </row>
    <row r="144" spans="1:11" x14ac:dyDescent="0.25">
      <c r="A144" s="464">
        <v>141</v>
      </c>
      <c r="B144" s="72" t="s">
        <v>211</v>
      </c>
      <c r="C144" s="75" t="s">
        <v>206</v>
      </c>
      <c r="D144" s="465" t="s">
        <v>38</v>
      </c>
      <c r="E144" s="462" t="s">
        <v>2146</v>
      </c>
      <c r="F144" s="7" t="s">
        <v>2142</v>
      </c>
      <c r="G144" s="7" t="s">
        <v>2142</v>
      </c>
      <c r="H144" s="928" t="s">
        <v>2142</v>
      </c>
      <c r="I144" s="928"/>
      <c r="J144" s="11"/>
      <c r="K144" s="9"/>
    </row>
    <row r="145" spans="1:11" x14ac:dyDescent="0.25">
      <c r="A145" s="464">
        <v>142</v>
      </c>
      <c r="B145" s="72" t="s">
        <v>211</v>
      </c>
      <c r="C145" s="75" t="s">
        <v>206</v>
      </c>
      <c r="D145" s="465" t="s">
        <v>127</v>
      </c>
      <c r="E145" s="462" t="s">
        <v>2146</v>
      </c>
      <c r="F145" s="7" t="s">
        <v>2142</v>
      </c>
      <c r="G145" s="7" t="s">
        <v>2142</v>
      </c>
      <c r="H145" s="928" t="s">
        <v>2142</v>
      </c>
      <c r="I145" s="928"/>
      <c r="J145" s="11"/>
      <c r="K145" s="9"/>
    </row>
    <row r="146" spans="1:11" x14ac:dyDescent="0.25">
      <c r="A146" s="464">
        <v>143</v>
      </c>
      <c r="B146" s="72" t="s">
        <v>211</v>
      </c>
      <c r="C146" s="75" t="s">
        <v>206</v>
      </c>
      <c r="D146" s="465" t="s">
        <v>129</v>
      </c>
      <c r="E146" s="462" t="s">
        <v>2146</v>
      </c>
      <c r="F146" s="7" t="s">
        <v>2142</v>
      </c>
      <c r="G146" s="7" t="s">
        <v>2142</v>
      </c>
      <c r="H146" s="928" t="s">
        <v>2142</v>
      </c>
      <c r="I146" s="928"/>
      <c r="J146" s="11"/>
      <c r="K146" s="9"/>
    </row>
    <row r="147" spans="1:11" x14ac:dyDescent="0.25">
      <c r="A147" s="464">
        <v>144</v>
      </c>
      <c r="B147" s="72" t="s">
        <v>211</v>
      </c>
      <c r="C147" s="75" t="s">
        <v>206</v>
      </c>
      <c r="D147" s="465" t="s">
        <v>121</v>
      </c>
      <c r="E147" s="462" t="s">
        <v>2146</v>
      </c>
      <c r="F147" s="7" t="s">
        <v>2142</v>
      </c>
      <c r="G147" s="7" t="s">
        <v>2142</v>
      </c>
      <c r="H147" s="928" t="s">
        <v>2142</v>
      </c>
      <c r="I147" s="928"/>
      <c r="J147" s="11"/>
      <c r="K147" s="9"/>
    </row>
    <row r="148" spans="1:11" x14ac:dyDescent="0.25">
      <c r="A148" s="464">
        <v>145</v>
      </c>
      <c r="B148" s="72" t="s">
        <v>211</v>
      </c>
      <c r="C148" s="75" t="s">
        <v>206</v>
      </c>
      <c r="D148" s="465" t="s">
        <v>103</v>
      </c>
      <c r="E148" s="462" t="s">
        <v>2146</v>
      </c>
      <c r="F148" s="7" t="s">
        <v>2142</v>
      </c>
      <c r="G148" s="7" t="s">
        <v>2142</v>
      </c>
      <c r="H148" s="928" t="s">
        <v>2142</v>
      </c>
      <c r="I148" s="928"/>
      <c r="J148" s="11"/>
      <c r="K148" s="9"/>
    </row>
    <row r="149" spans="1:11" x14ac:dyDescent="0.25">
      <c r="A149" s="464">
        <v>146</v>
      </c>
      <c r="B149" s="72" t="s">
        <v>211</v>
      </c>
      <c r="C149" s="75" t="s">
        <v>206</v>
      </c>
      <c r="D149" s="465" t="s">
        <v>36</v>
      </c>
      <c r="E149" s="462" t="s">
        <v>2146</v>
      </c>
      <c r="F149" s="7" t="s">
        <v>2142</v>
      </c>
      <c r="G149" s="7" t="s">
        <v>2142</v>
      </c>
      <c r="H149" s="928" t="s">
        <v>2142</v>
      </c>
      <c r="I149" s="928"/>
      <c r="J149" s="11"/>
      <c r="K149" s="9"/>
    </row>
    <row r="150" spans="1:11" x14ac:dyDescent="0.25">
      <c r="A150" s="464">
        <v>147</v>
      </c>
      <c r="B150" s="72" t="s">
        <v>211</v>
      </c>
      <c r="C150" s="75" t="s">
        <v>206</v>
      </c>
      <c r="D150" s="465" t="s">
        <v>87</v>
      </c>
      <c r="E150" s="462" t="s">
        <v>2146</v>
      </c>
      <c r="F150" s="7" t="s">
        <v>2142</v>
      </c>
      <c r="G150" s="7" t="s">
        <v>2142</v>
      </c>
      <c r="H150" s="928" t="s">
        <v>2142</v>
      </c>
      <c r="I150" s="928"/>
      <c r="J150" s="11"/>
      <c r="K150" s="9"/>
    </row>
    <row r="151" spans="1:11" ht="15" customHeight="1" x14ac:dyDescent="0.25">
      <c r="A151" s="464">
        <v>148</v>
      </c>
      <c r="B151" s="72" t="s">
        <v>211</v>
      </c>
      <c r="C151" s="75" t="s">
        <v>206</v>
      </c>
      <c r="D151" s="465" t="s">
        <v>76</v>
      </c>
      <c r="E151" s="462" t="s">
        <v>2146</v>
      </c>
      <c r="F151" s="7" t="s">
        <v>2142</v>
      </c>
      <c r="G151" s="7" t="s">
        <v>2142</v>
      </c>
      <c r="H151" s="928" t="s">
        <v>2142</v>
      </c>
      <c r="I151" s="928"/>
      <c r="J151" s="11"/>
      <c r="K151" s="9"/>
    </row>
    <row r="152" spans="1:11" x14ac:dyDescent="0.25">
      <c r="A152" s="464">
        <v>149</v>
      </c>
      <c r="B152" s="72" t="s">
        <v>211</v>
      </c>
      <c r="C152" s="75" t="s">
        <v>206</v>
      </c>
      <c r="D152" s="465" t="s">
        <v>80</v>
      </c>
      <c r="E152" s="462" t="s">
        <v>2146</v>
      </c>
      <c r="F152" s="7" t="s">
        <v>2142</v>
      </c>
      <c r="G152" s="7" t="s">
        <v>2142</v>
      </c>
      <c r="H152" s="928" t="s">
        <v>2142</v>
      </c>
      <c r="I152" s="928"/>
      <c r="J152" s="11"/>
      <c r="K152" s="9"/>
    </row>
    <row r="153" spans="1:11" x14ac:dyDescent="0.25">
      <c r="A153" s="464">
        <v>150</v>
      </c>
      <c r="B153" s="72" t="s">
        <v>211</v>
      </c>
      <c r="C153" s="75" t="s">
        <v>206</v>
      </c>
      <c r="D153" s="465" t="s">
        <v>82</v>
      </c>
      <c r="E153" s="462" t="s">
        <v>2146</v>
      </c>
      <c r="F153" s="7" t="s">
        <v>2142</v>
      </c>
      <c r="G153" s="7" t="s">
        <v>2142</v>
      </c>
      <c r="H153" s="928" t="s">
        <v>2142</v>
      </c>
      <c r="I153" s="928"/>
      <c r="J153" s="11"/>
      <c r="K153" s="9"/>
    </row>
    <row r="154" spans="1:11" x14ac:dyDescent="0.25">
      <c r="A154" s="464">
        <v>151</v>
      </c>
      <c r="B154" s="72" t="s">
        <v>211</v>
      </c>
      <c r="C154" s="75" t="s">
        <v>206</v>
      </c>
      <c r="D154" s="465" t="s">
        <v>107</v>
      </c>
      <c r="E154" s="462" t="s">
        <v>2146</v>
      </c>
      <c r="F154" s="7" t="s">
        <v>2142</v>
      </c>
      <c r="G154" s="7" t="s">
        <v>2142</v>
      </c>
      <c r="H154" s="928" t="s">
        <v>2142</v>
      </c>
      <c r="I154" s="928"/>
      <c r="J154" s="11"/>
      <c r="K154" s="9"/>
    </row>
    <row r="155" spans="1:11" x14ac:dyDescent="0.25">
      <c r="A155" s="464">
        <v>152</v>
      </c>
      <c r="B155" s="72" t="s">
        <v>211</v>
      </c>
      <c r="C155" s="75" t="s">
        <v>206</v>
      </c>
      <c r="D155" s="465" t="s">
        <v>113</v>
      </c>
      <c r="E155" s="462" t="s">
        <v>2146</v>
      </c>
      <c r="F155" s="7" t="s">
        <v>2142</v>
      </c>
      <c r="G155" s="7" t="s">
        <v>2142</v>
      </c>
      <c r="H155" s="928" t="s">
        <v>2142</v>
      </c>
      <c r="I155" s="928"/>
      <c r="J155" s="11"/>
      <c r="K155" s="9"/>
    </row>
    <row r="156" spans="1:11" x14ac:dyDescent="0.25">
      <c r="A156" s="464">
        <v>153</v>
      </c>
      <c r="B156" s="72" t="s">
        <v>211</v>
      </c>
      <c r="C156" s="75" t="s">
        <v>206</v>
      </c>
      <c r="D156" s="465" t="s">
        <v>89</v>
      </c>
      <c r="E156" s="462" t="s">
        <v>2146</v>
      </c>
      <c r="F156" s="7" t="s">
        <v>2142</v>
      </c>
      <c r="G156" s="7" t="s">
        <v>2142</v>
      </c>
      <c r="H156" s="928" t="s">
        <v>2142</v>
      </c>
      <c r="I156" s="928"/>
      <c r="J156" s="11"/>
      <c r="K156" s="9"/>
    </row>
    <row r="157" spans="1:11" x14ac:dyDescent="0.25">
      <c r="A157" s="464">
        <v>154</v>
      </c>
      <c r="B157" s="72" t="s">
        <v>211</v>
      </c>
      <c r="C157" s="75" t="s">
        <v>206</v>
      </c>
      <c r="D157" s="465" t="s">
        <v>91</v>
      </c>
      <c r="E157" s="462" t="s">
        <v>2146</v>
      </c>
      <c r="F157" s="7" t="s">
        <v>2142</v>
      </c>
      <c r="G157" s="7" t="s">
        <v>2142</v>
      </c>
      <c r="H157" s="928" t="s">
        <v>2142</v>
      </c>
      <c r="I157" s="928"/>
      <c r="J157" s="11"/>
      <c r="K157" s="9"/>
    </row>
    <row r="158" spans="1:11" x14ac:dyDescent="0.25">
      <c r="A158" s="464">
        <v>155</v>
      </c>
      <c r="B158" s="72" t="s">
        <v>211</v>
      </c>
      <c r="C158" s="75" t="s">
        <v>206</v>
      </c>
      <c r="D158" s="465" t="s">
        <v>97</v>
      </c>
      <c r="E158" s="462" t="s">
        <v>2146</v>
      </c>
      <c r="F158" s="7" t="s">
        <v>2142</v>
      </c>
      <c r="G158" s="7" t="s">
        <v>2142</v>
      </c>
      <c r="H158" s="928" t="s">
        <v>2142</v>
      </c>
      <c r="I158" s="928"/>
      <c r="J158" s="11"/>
      <c r="K158" s="9"/>
    </row>
    <row r="159" spans="1:11" x14ac:dyDescent="0.25">
      <c r="A159" s="464">
        <v>156</v>
      </c>
      <c r="B159" s="72" t="s">
        <v>211</v>
      </c>
      <c r="C159" s="75" t="s">
        <v>206</v>
      </c>
      <c r="D159" s="465" t="s">
        <v>115</v>
      </c>
      <c r="E159" s="462" t="s">
        <v>2146</v>
      </c>
      <c r="F159" s="7" t="s">
        <v>2142</v>
      </c>
      <c r="G159" s="7" t="s">
        <v>2142</v>
      </c>
      <c r="H159" s="928" t="s">
        <v>2142</v>
      </c>
      <c r="I159" s="928"/>
      <c r="J159" s="11"/>
      <c r="K159" s="9"/>
    </row>
    <row r="160" spans="1:11" x14ac:dyDescent="0.25">
      <c r="A160" s="464">
        <v>157</v>
      </c>
      <c r="B160" s="72" t="s">
        <v>211</v>
      </c>
      <c r="C160" s="75" t="s">
        <v>206</v>
      </c>
      <c r="D160" s="465" t="s">
        <v>93</v>
      </c>
      <c r="E160" s="462" t="s">
        <v>2146</v>
      </c>
      <c r="F160" s="7" t="s">
        <v>2142</v>
      </c>
      <c r="G160" s="7" t="s">
        <v>2142</v>
      </c>
      <c r="H160" s="928" t="s">
        <v>2142</v>
      </c>
      <c r="I160" s="928"/>
      <c r="J160" s="11"/>
      <c r="K160" s="9"/>
    </row>
    <row r="161" spans="1:11" x14ac:dyDescent="0.25">
      <c r="A161" s="464">
        <v>158</v>
      </c>
      <c r="B161" s="72" t="s">
        <v>211</v>
      </c>
      <c r="C161" s="75" t="s">
        <v>206</v>
      </c>
      <c r="D161" s="465" t="s">
        <v>95</v>
      </c>
      <c r="E161" s="462" t="s">
        <v>2155</v>
      </c>
      <c r="F161" s="7" t="s">
        <v>2142</v>
      </c>
      <c r="G161" s="7" t="s">
        <v>2142</v>
      </c>
      <c r="H161" s="928" t="s">
        <v>2142</v>
      </c>
      <c r="I161" s="928"/>
      <c r="J161" s="11"/>
      <c r="K161" s="9"/>
    </row>
    <row r="162" spans="1:11" x14ac:dyDescent="0.25">
      <c r="A162" s="464">
        <v>159</v>
      </c>
      <c r="B162" s="72" t="s">
        <v>211</v>
      </c>
      <c r="C162" s="75" t="s">
        <v>206</v>
      </c>
      <c r="D162" s="465" t="s">
        <v>105</v>
      </c>
      <c r="E162" s="462" t="s">
        <v>2155</v>
      </c>
      <c r="F162" s="7" t="s">
        <v>2142</v>
      </c>
      <c r="G162" s="7" t="s">
        <v>2142</v>
      </c>
      <c r="H162" s="928" t="s">
        <v>2142</v>
      </c>
      <c r="I162" s="928"/>
      <c r="J162" s="11"/>
      <c r="K162" s="9"/>
    </row>
    <row r="163" spans="1:11" x14ac:dyDescent="0.25">
      <c r="A163" s="464">
        <v>160</v>
      </c>
      <c r="B163" s="72" t="s">
        <v>211</v>
      </c>
      <c r="C163" s="75" t="s">
        <v>206</v>
      </c>
      <c r="D163" s="465" t="s">
        <v>135</v>
      </c>
      <c r="E163" s="462" t="s">
        <v>2155</v>
      </c>
      <c r="F163" s="7" t="s">
        <v>2142</v>
      </c>
      <c r="G163" s="7" t="s">
        <v>2142</v>
      </c>
      <c r="H163" s="928" t="s">
        <v>2142</v>
      </c>
      <c r="I163" s="928"/>
      <c r="J163" s="11"/>
      <c r="K163" s="9"/>
    </row>
    <row r="164" spans="1:11" x14ac:dyDescent="0.25">
      <c r="A164" s="464">
        <v>161</v>
      </c>
      <c r="B164" s="72" t="s">
        <v>211</v>
      </c>
      <c r="C164" s="75" t="s">
        <v>206</v>
      </c>
      <c r="D164" s="465" t="s">
        <v>118</v>
      </c>
      <c r="E164" s="462" t="s">
        <v>2155</v>
      </c>
      <c r="F164" s="7" t="s">
        <v>2142</v>
      </c>
      <c r="G164" s="7" t="s">
        <v>2142</v>
      </c>
      <c r="H164" s="928" t="s">
        <v>2142</v>
      </c>
      <c r="I164" s="928"/>
      <c r="J164" s="11"/>
      <c r="K164" s="9"/>
    </row>
    <row r="165" spans="1:11" x14ac:dyDescent="0.25">
      <c r="A165" s="464">
        <v>162</v>
      </c>
      <c r="B165" s="72" t="s">
        <v>211</v>
      </c>
      <c r="C165" s="75" t="s">
        <v>206</v>
      </c>
      <c r="D165" s="465" t="s">
        <v>137</v>
      </c>
      <c r="E165" s="462" t="s">
        <v>2155</v>
      </c>
      <c r="F165" s="7" t="s">
        <v>2142</v>
      </c>
      <c r="G165" s="7" t="s">
        <v>2142</v>
      </c>
      <c r="H165" s="928" t="s">
        <v>2142</v>
      </c>
      <c r="I165" s="928"/>
      <c r="J165" s="11"/>
      <c r="K165" s="9"/>
    </row>
    <row r="166" spans="1:11" x14ac:dyDescent="0.25">
      <c r="A166" s="464">
        <v>163</v>
      </c>
      <c r="B166" s="72" t="s">
        <v>211</v>
      </c>
      <c r="C166" s="75" t="s">
        <v>206</v>
      </c>
      <c r="D166" s="465" t="s">
        <v>42</v>
      </c>
      <c r="E166" s="462" t="s">
        <v>2146</v>
      </c>
      <c r="F166" s="7" t="s">
        <v>2142</v>
      </c>
      <c r="G166" s="7" t="s">
        <v>2142</v>
      </c>
      <c r="H166" s="928" t="s">
        <v>2142</v>
      </c>
      <c r="I166" s="928"/>
      <c r="J166" s="11"/>
      <c r="K166" s="9"/>
    </row>
    <row r="167" spans="1:11" x14ac:dyDescent="0.25">
      <c r="A167" s="464">
        <v>164</v>
      </c>
      <c r="B167" s="72" t="s">
        <v>211</v>
      </c>
      <c r="C167" s="75" t="s">
        <v>206</v>
      </c>
      <c r="D167" s="465" t="s">
        <v>139</v>
      </c>
      <c r="E167" s="462" t="s">
        <v>2146</v>
      </c>
      <c r="F167" s="7" t="s">
        <v>2142</v>
      </c>
      <c r="G167" s="7" t="s">
        <v>2142</v>
      </c>
      <c r="H167" s="928" t="s">
        <v>2142</v>
      </c>
      <c r="I167" s="928"/>
      <c r="J167" s="11"/>
      <c r="K167" s="9"/>
    </row>
    <row r="168" spans="1:11" x14ac:dyDescent="0.25">
      <c r="A168" s="464">
        <v>165</v>
      </c>
      <c r="B168" s="72" t="s">
        <v>211</v>
      </c>
      <c r="C168" s="75" t="s">
        <v>206</v>
      </c>
      <c r="D168" s="465" t="s">
        <v>123</v>
      </c>
      <c r="E168" s="462" t="s">
        <v>2155</v>
      </c>
      <c r="F168" s="7" t="s">
        <v>2142</v>
      </c>
      <c r="G168" s="7" t="s">
        <v>2142</v>
      </c>
      <c r="H168" s="928" t="s">
        <v>2142</v>
      </c>
      <c r="I168" s="928"/>
      <c r="J168" s="11"/>
      <c r="K168" s="9"/>
    </row>
    <row r="169" spans="1:11" ht="15" customHeight="1" x14ac:dyDescent="0.25">
      <c r="A169" s="464">
        <v>166</v>
      </c>
      <c r="B169" s="72" t="s">
        <v>211</v>
      </c>
      <c r="C169" s="75" t="s">
        <v>206</v>
      </c>
      <c r="D169" s="465" t="s">
        <v>141</v>
      </c>
      <c r="E169" s="462" t="s">
        <v>2146</v>
      </c>
      <c r="F169" s="7" t="s">
        <v>2142</v>
      </c>
      <c r="G169" s="7" t="s">
        <v>2142</v>
      </c>
      <c r="H169" s="928" t="s">
        <v>2142</v>
      </c>
      <c r="I169" s="928"/>
      <c r="J169" s="11"/>
      <c r="K169" s="9"/>
    </row>
    <row r="170" spans="1:11" x14ac:dyDescent="0.25">
      <c r="A170" s="464">
        <v>167</v>
      </c>
      <c r="B170" s="72" t="s">
        <v>211</v>
      </c>
      <c r="C170" s="75" t="s">
        <v>206</v>
      </c>
      <c r="D170" s="465" t="s">
        <v>131</v>
      </c>
      <c r="E170" s="462" t="s">
        <v>2146</v>
      </c>
      <c r="F170" s="7" t="s">
        <v>2142</v>
      </c>
      <c r="G170" s="7" t="s">
        <v>2142</v>
      </c>
      <c r="H170" s="928" t="s">
        <v>2142</v>
      </c>
      <c r="I170" s="928"/>
      <c r="J170" s="11"/>
      <c r="K170" s="9"/>
    </row>
    <row r="171" spans="1:11" ht="15" customHeight="1" x14ac:dyDescent="0.25">
      <c r="A171" s="464">
        <v>168</v>
      </c>
      <c r="B171" s="72" t="s">
        <v>211</v>
      </c>
      <c r="C171" s="75" t="s">
        <v>206</v>
      </c>
      <c r="D171" s="465" t="s">
        <v>143</v>
      </c>
      <c r="E171" s="462" t="s">
        <v>2146</v>
      </c>
      <c r="F171" s="7" t="s">
        <v>2142</v>
      </c>
      <c r="G171" s="7" t="s">
        <v>2142</v>
      </c>
      <c r="H171" s="928" t="s">
        <v>2142</v>
      </c>
      <c r="I171" s="928"/>
      <c r="J171" s="11"/>
      <c r="K171" s="9"/>
    </row>
    <row r="172" spans="1:11" x14ac:dyDescent="0.25">
      <c r="A172" s="464">
        <v>169</v>
      </c>
      <c r="B172" s="72" t="s">
        <v>211</v>
      </c>
      <c r="C172" s="75" t="s">
        <v>206</v>
      </c>
      <c r="D172" s="465" t="s">
        <v>125</v>
      </c>
      <c r="E172" s="462" t="s">
        <v>2146</v>
      </c>
      <c r="F172" s="7" t="s">
        <v>2142</v>
      </c>
      <c r="G172" s="7" t="s">
        <v>2142</v>
      </c>
      <c r="H172" s="928" t="s">
        <v>2142</v>
      </c>
      <c r="I172" s="928"/>
      <c r="J172" s="11"/>
      <c r="K172" s="9"/>
    </row>
    <row r="173" spans="1:11" ht="15" customHeight="1" x14ac:dyDescent="0.25">
      <c r="A173" s="464">
        <v>170</v>
      </c>
      <c r="B173" s="72" t="s">
        <v>211</v>
      </c>
      <c r="C173" s="75" t="s">
        <v>206</v>
      </c>
      <c r="D173" s="465" t="s">
        <v>133</v>
      </c>
      <c r="E173" s="462" t="s">
        <v>2146</v>
      </c>
      <c r="F173" s="7" t="s">
        <v>2142</v>
      </c>
      <c r="G173" s="7" t="s">
        <v>2142</v>
      </c>
      <c r="H173" s="928" t="s">
        <v>2142</v>
      </c>
      <c r="I173" s="928"/>
      <c r="J173" s="11"/>
      <c r="K173" s="9"/>
    </row>
    <row r="174" spans="1:11" x14ac:dyDescent="0.25">
      <c r="A174" s="464">
        <v>171</v>
      </c>
      <c r="B174" s="72" t="s">
        <v>211</v>
      </c>
      <c r="C174" s="75" t="s">
        <v>206</v>
      </c>
      <c r="D174" s="465" t="s">
        <v>111</v>
      </c>
      <c r="E174" s="462" t="s">
        <v>2150</v>
      </c>
      <c r="F174" s="7" t="s">
        <v>2142</v>
      </c>
      <c r="G174" s="129"/>
      <c r="H174" s="928" t="s">
        <v>2142</v>
      </c>
      <c r="I174" s="928"/>
      <c r="J174" s="11"/>
      <c r="K174" s="9"/>
    </row>
    <row r="175" spans="1:11" ht="15" customHeight="1" x14ac:dyDescent="0.25">
      <c r="A175" s="464">
        <v>172</v>
      </c>
      <c r="B175" s="72" t="s">
        <v>211</v>
      </c>
      <c r="C175" s="75" t="s">
        <v>206</v>
      </c>
      <c r="D175" s="465" t="s">
        <v>109</v>
      </c>
      <c r="E175" s="462" t="s">
        <v>2150</v>
      </c>
      <c r="F175" s="7" t="s">
        <v>2142</v>
      </c>
      <c r="G175" s="7" t="s">
        <v>2142</v>
      </c>
      <c r="H175" s="928" t="s">
        <v>2142</v>
      </c>
      <c r="I175" s="928"/>
      <c r="J175" s="11"/>
      <c r="K175" s="9"/>
    </row>
    <row r="176" spans="1:11" x14ac:dyDescent="0.25">
      <c r="A176" s="464">
        <v>173</v>
      </c>
      <c r="B176" s="72" t="s">
        <v>211</v>
      </c>
      <c r="C176" s="75" t="s">
        <v>206</v>
      </c>
      <c r="D176" s="465" t="s">
        <v>74</v>
      </c>
      <c r="E176" s="462" t="s">
        <v>2146</v>
      </c>
      <c r="F176" s="7" t="s">
        <v>2142</v>
      </c>
      <c r="G176" s="7" t="s">
        <v>2142</v>
      </c>
      <c r="H176" s="928" t="s">
        <v>2142</v>
      </c>
      <c r="I176" s="928"/>
      <c r="J176" s="11"/>
      <c r="K176" s="9"/>
    </row>
    <row r="177" spans="1:11" x14ac:dyDescent="0.25">
      <c r="A177" s="464">
        <v>174</v>
      </c>
      <c r="B177" s="72" t="s">
        <v>211</v>
      </c>
      <c r="C177" s="75" t="s">
        <v>206</v>
      </c>
      <c r="D177" s="465" t="s">
        <v>72</v>
      </c>
      <c r="E177" s="462" t="s">
        <v>2146</v>
      </c>
      <c r="F177" s="7" t="s">
        <v>2142</v>
      </c>
      <c r="G177" s="129"/>
      <c r="H177" s="928" t="s">
        <v>2142</v>
      </c>
      <c r="I177" s="928"/>
      <c r="J177" s="11"/>
      <c r="K177" s="9"/>
    </row>
    <row r="178" spans="1:11" x14ac:dyDescent="0.25">
      <c r="A178" s="464">
        <v>175</v>
      </c>
      <c r="B178" s="72" t="s">
        <v>211</v>
      </c>
      <c r="C178" s="75" t="s">
        <v>206</v>
      </c>
      <c r="D178" s="465" t="s">
        <v>78</v>
      </c>
      <c r="E178" s="462" t="s">
        <v>2150</v>
      </c>
      <c r="F178" s="7" t="s">
        <v>2142</v>
      </c>
      <c r="G178" s="127"/>
      <c r="H178" s="928" t="s">
        <v>2142</v>
      </c>
      <c r="I178" s="928"/>
      <c r="J178" s="11"/>
      <c r="K178" s="9"/>
    </row>
    <row r="179" spans="1:11" x14ac:dyDescent="0.25">
      <c r="A179" s="464">
        <v>176</v>
      </c>
      <c r="B179" s="72" t="s">
        <v>210</v>
      </c>
      <c r="C179" s="75" t="s">
        <v>205</v>
      </c>
      <c r="D179" s="465" t="s">
        <v>47</v>
      </c>
      <c r="E179" s="462" t="s">
        <v>2146</v>
      </c>
      <c r="F179" s="7" t="s">
        <v>2142</v>
      </c>
      <c r="G179" s="7" t="s">
        <v>2142</v>
      </c>
      <c r="H179" s="928" t="s">
        <v>2142</v>
      </c>
      <c r="I179" s="928"/>
      <c r="J179" s="11"/>
      <c r="K179" s="9"/>
    </row>
    <row r="180" spans="1:11" x14ac:dyDescent="0.25">
      <c r="A180" s="464">
        <v>177</v>
      </c>
      <c r="B180" s="72" t="s">
        <v>210</v>
      </c>
      <c r="C180" s="75" t="s">
        <v>205</v>
      </c>
      <c r="D180" s="465" t="s">
        <v>49</v>
      </c>
      <c r="E180" s="462" t="s">
        <v>2150</v>
      </c>
      <c r="F180" s="7" t="s">
        <v>2142</v>
      </c>
      <c r="G180" s="7" t="s">
        <v>2142</v>
      </c>
      <c r="H180" s="928" t="s">
        <v>2142</v>
      </c>
      <c r="I180" s="928"/>
      <c r="J180" s="11"/>
      <c r="K180" s="9"/>
    </row>
    <row r="181" spans="1:11" ht="15" customHeight="1" x14ac:dyDescent="0.25">
      <c r="A181" s="464">
        <v>178</v>
      </c>
      <c r="B181" s="72" t="s">
        <v>210</v>
      </c>
      <c r="C181" s="75" t="s">
        <v>205</v>
      </c>
      <c r="D181" s="465" t="s">
        <v>51</v>
      </c>
      <c r="E181" s="462" t="s">
        <v>2146</v>
      </c>
      <c r="F181" s="7" t="s">
        <v>2142</v>
      </c>
      <c r="G181" s="7" t="s">
        <v>2142</v>
      </c>
      <c r="H181" s="928" t="s">
        <v>2142</v>
      </c>
      <c r="I181" s="928"/>
      <c r="J181" s="11"/>
      <c r="K181" s="9"/>
    </row>
    <row r="182" spans="1:11" x14ac:dyDescent="0.25">
      <c r="A182" s="464">
        <v>179</v>
      </c>
      <c r="B182" s="72" t="s">
        <v>210</v>
      </c>
      <c r="C182" s="75" t="s">
        <v>205</v>
      </c>
      <c r="D182" s="465" t="s">
        <v>53</v>
      </c>
      <c r="E182" s="462" t="s">
        <v>2146</v>
      </c>
      <c r="F182" s="7" t="s">
        <v>2142</v>
      </c>
      <c r="G182" s="7"/>
      <c r="H182" s="928" t="s">
        <v>2142</v>
      </c>
      <c r="I182" s="928"/>
      <c r="J182" s="11"/>
      <c r="K182" s="9"/>
    </row>
    <row r="183" spans="1:11" x14ac:dyDescent="0.25">
      <c r="A183" s="464">
        <v>180</v>
      </c>
      <c r="B183" s="72" t="s">
        <v>210</v>
      </c>
      <c r="C183" s="75" t="s">
        <v>205</v>
      </c>
      <c r="D183" s="465" t="s">
        <v>55</v>
      </c>
      <c r="E183" s="462" t="s">
        <v>2146</v>
      </c>
      <c r="F183" s="7" t="s">
        <v>2142</v>
      </c>
      <c r="G183" s="7" t="s">
        <v>2142</v>
      </c>
      <c r="H183" s="928" t="s">
        <v>2142</v>
      </c>
      <c r="I183" s="928"/>
      <c r="J183" s="11"/>
      <c r="K183" s="9"/>
    </row>
    <row r="184" spans="1:11" x14ac:dyDescent="0.25">
      <c r="A184" s="464">
        <v>181</v>
      </c>
      <c r="B184" s="72" t="s">
        <v>210</v>
      </c>
      <c r="C184" s="75" t="s">
        <v>205</v>
      </c>
      <c r="D184" s="465" t="s">
        <v>37</v>
      </c>
      <c r="E184" s="462" t="s">
        <v>2146</v>
      </c>
      <c r="F184" s="7" t="s">
        <v>2142</v>
      </c>
      <c r="G184" s="7"/>
      <c r="H184" s="928" t="s">
        <v>2142</v>
      </c>
      <c r="I184" s="928"/>
      <c r="J184" s="11"/>
      <c r="K184" s="9"/>
    </row>
    <row r="185" spans="1:11" x14ac:dyDescent="0.25">
      <c r="A185" s="464">
        <v>182</v>
      </c>
      <c r="B185" s="72" t="s">
        <v>210</v>
      </c>
      <c r="C185" s="72" t="s">
        <v>204</v>
      </c>
      <c r="D185" s="465" t="s">
        <v>65</v>
      </c>
      <c r="E185" s="462" t="s">
        <v>2145</v>
      </c>
      <c r="F185" s="7" t="s">
        <v>2142</v>
      </c>
      <c r="G185" s="7" t="s">
        <v>2142</v>
      </c>
      <c r="H185" s="928" t="s">
        <v>2142</v>
      </c>
      <c r="I185" s="928"/>
      <c r="J185" s="11"/>
      <c r="K185" s="9"/>
    </row>
    <row r="186" spans="1:11" x14ac:dyDescent="0.25">
      <c r="A186" s="464">
        <v>183</v>
      </c>
      <c r="B186" s="72" t="s">
        <v>210</v>
      </c>
      <c r="C186" s="72" t="s">
        <v>204</v>
      </c>
      <c r="D186" s="465" t="s">
        <v>63</v>
      </c>
      <c r="E186" s="462" t="s">
        <v>2154</v>
      </c>
      <c r="F186" s="7" t="s">
        <v>2142</v>
      </c>
      <c r="G186" s="7" t="s">
        <v>2142</v>
      </c>
      <c r="H186" s="928" t="s">
        <v>2142</v>
      </c>
      <c r="I186" s="928"/>
      <c r="J186" s="11"/>
      <c r="K186" s="9"/>
    </row>
    <row r="187" spans="1:11" x14ac:dyDescent="0.25">
      <c r="A187" s="464">
        <v>184</v>
      </c>
      <c r="B187" s="72" t="s">
        <v>210</v>
      </c>
      <c r="C187" s="72" t="s">
        <v>204</v>
      </c>
      <c r="D187" s="465" t="s">
        <v>44</v>
      </c>
      <c r="E187" s="462" t="s">
        <v>2154</v>
      </c>
      <c r="F187" s="7" t="s">
        <v>2142</v>
      </c>
      <c r="G187" s="7" t="s">
        <v>2142</v>
      </c>
      <c r="H187" s="928" t="s">
        <v>2142</v>
      </c>
      <c r="I187" s="928"/>
      <c r="J187" s="11"/>
      <c r="K187" s="9"/>
    </row>
    <row r="188" spans="1:11" x14ac:dyDescent="0.25">
      <c r="A188" s="464">
        <v>185</v>
      </c>
      <c r="B188" s="72" t="s">
        <v>210</v>
      </c>
      <c r="C188" s="72" t="s">
        <v>204</v>
      </c>
      <c r="D188" s="465" t="s">
        <v>61</v>
      </c>
      <c r="E188" s="462" t="s">
        <v>2154</v>
      </c>
      <c r="F188" s="7" t="s">
        <v>2142</v>
      </c>
      <c r="G188" s="7" t="s">
        <v>2142</v>
      </c>
      <c r="H188" s="928" t="s">
        <v>2142</v>
      </c>
      <c r="I188" s="928"/>
      <c r="J188" s="11"/>
      <c r="K188" s="9"/>
    </row>
    <row r="189" spans="1:11" x14ac:dyDescent="0.25">
      <c r="A189" s="464">
        <v>186</v>
      </c>
      <c r="B189" s="72" t="s">
        <v>210</v>
      </c>
      <c r="C189" s="73" t="s">
        <v>205</v>
      </c>
      <c r="D189" s="465" t="s">
        <v>59</v>
      </c>
      <c r="E189" s="462" t="s">
        <v>2145</v>
      </c>
      <c r="F189" s="7" t="s">
        <v>2142</v>
      </c>
      <c r="G189" s="7" t="s">
        <v>2142</v>
      </c>
      <c r="H189" s="928" t="s">
        <v>2142</v>
      </c>
      <c r="I189" s="928"/>
      <c r="J189" s="11"/>
      <c r="K189" s="9"/>
    </row>
    <row r="190" spans="1:11" x14ac:dyDescent="0.25">
      <c r="A190" s="464">
        <v>187</v>
      </c>
      <c r="B190" s="72" t="s">
        <v>210</v>
      </c>
      <c r="C190" s="73" t="s">
        <v>205</v>
      </c>
      <c r="D190" s="465" t="s">
        <v>57</v>
      </c>
      <c r="E190" s="462" t="s">
        <v>2145</v>
      </c>
      <c r="F190" s="7" t="s">
        <v>2142</v>
      </c>
      <c r="G190" s="7" t="s">
        <v>2142</v>
      </c>
      <c r="H190" s="928" t="s">
        <v>2142</v>
      </c>
      <c r="I190" s="928"/>
      <c r="J190" s="11"/>
      <c r="K190" s="9"/>
    </row>
    <row r="191" spans="1:11" x14ac:dyDescent="0.25">
      <c r="A191" s="464">
        <v>188</v>
      </c>
      <c r="B191" s="72" t="s">
        <v>210</v>
      </c>
      <c r="C191" s="73" t="s">
        <v>205</v>
      </c>
      <c r="D191" s="465" t="s">
        <v>39</v>
      </c>
      <c r="E191" s="462" t="s">
        <v>2146</v>
      </c>
      <c r="F191" s="7" t="s">
        <v>2142</v>
      </c>
      <c r="G191" s="7"/>
      <c r="H191" s="928" t="s">
        <v>2142</v>
      </c>
      <c r="I191" s="928"/>
      <c r="J191" s="11"/>
      <c r="K191" s="9"/>
    </row>
    <row r="192" spans="1:11" x14ac:dyDescent="0.25">
      <c r="A192" s="464">
        <v>189</v>
      </c>
      <c r="B192" s="72" t="s">
        <v>210</v>
      </c>
      <c r="C192" s="73" t="s">
        <v>205</v>
      </c>
      <c r="D192" s="465" t="s">
        <v>45</v>
      </c>
      <c r="E192" s="462" t="s">
        <v>2146</v>
      </c>
      <c r="F192" s="7" t="s">
        <v>2142</v>
      </c>
      <c r="G192" s="7"/>
      <c r="H192" s="928" t="s">
        <v>2142</v>
      </c>
      <c r="I192" s="928"/>
      <c r="J192" s="11"/>
      <c r="K192" s="9"/>
    </row>
    <row r="193" spans="1:11" x14ac:dyDescent="0.25">
      <c r="A193" s="464">
        <v>190</v>
      </c>
      <c r="B193" s="72" t="s">
        <v>210</v>
      </c>
      <c r="C193" s="73" t="s">
        <v>205</v>
      </c>
      <c r="D193" s="465" t="s">
        <v>43</v>
      </c>
      <c r="E193" s="462" t="s">
        <v>2146</v>
      </c>
      <c r="F193" s="7"/>
      <c r="G193" s="95"/>
      <c r="H193" s="928" t="s">
        <v>2143</v>
      </c>
      <c r="I193" s="928"/>
      <c r="J193" s="11"/>
      <c r="K193" s="9"/>
    </row>
    <row r="194" spans="1:11" x14ac:dyDescent="0.25">
      <c r="A194" s="464">
        <v>191</v>
      </c>
      <c r="B194" s="72" t="s">
        <v>210</v>
      </c>
      <c r="C194" s="73" t="s">
        <v>204</v>
      </c>
      <c r="D194" s="465" t="s">
        <v>68</v>
      </c>
      <c r="E194" s="462" t="s">
        <v>2145</v>
      </c>
      <c r="F194" s="7" t="s">
        <v>2142</v>
      </c>
      <c r="G194" s="7" t="s">
        <v>2142</v>
      </c>
      <c r="H194" s="928" t="s">
        <v>2142</v>
      </c>
      <c r="I194" s="928"/>
      <c r="J194" s="11"/>
      <c r="K194" s="9"/>
    </row>
    <row r="195" spans="1:11" x14ac:dyDescent="0.25">
      <c r="A195" s="464">
        <v>192</v>
      </c>
      <c r="B195" s="72" t="s">
        <v>210</v>
      </c>
      <c r="C195" s="73" t="s">
        <v>205</v>
      </c>
      <c r="D195" s="465" t="s">
        <v>41</v>
      </c>
      <c r="E195" s="462" t="s">
        <v>2146</v>
      </c>
      <c r="F195" s="7" t="s">
        <v>2142</v>
      </c>
      <c r="G195" s="7" t="s">
        <v>2142</v>
      </c>
      <c r="H195" s="928" t="s">
        <v>2142</v>
      </c>
      <c r="I195" s="928"/>
      <c r="J195" s="11"/>
      <c r="K195" s="9"/>
    </row>
    <row r="196" spans="1:11" x14ac:dyDescent="0.25">
      <c r="A196" s="464">
        <v>193</v>
      </c>
      <c r="B196" s="72" t="s">
        <v>212</v>
      </c>
      <c r="C196" s="73" t="s">
        <v>207</v>
      </c>
      <c r="D196" s="465" t="s">
        <v>521</v>
      </c>
      <c r="E196" s="462" t="s">
        <v>2150</v>
      </c>
      <c r="F196" s="7" t="s">
        <v>2142</v>
      </c>
      <c r="G196" s="7" t="s">
        <v>2142</v>
      </c>
      <c r="H196" s="928" t="s">
        <v>2142</v>
      </c>
      <c r="I196" s="928"/>
      <c r="J196" s="11"/>
      <c r="K196" s="9"/>
    </row>
    <row r="197" spans="1:11" ht="15.75" thickBot="1" x14ac:dyDescent="0.3">
      <c r="A197" s="466">
        <v>194</v>
      </c>
      <c r="B197" s="616" t="s">
        <v>212</v>
      </c>
      <c r="C197" s="137" t="s">
        <v>207</v>
      </c>
      <c r="D197" s="617" t="s">
        <v>523</v>
      </c>
      <c r="E197" s="618" t="s">
        <v>2150</v>
      </c>
      <c r="F197" s="7" t="s">
        <v>2142</v>
      </c>
      <c r="G197" s="619" t="s">
        <v>2142</v>
      </c>
      <c r="H197" s="928" t="s">
        <v>2142</v>
      </c>
      <c r="I197" s="928"/>
      <c r="J197" s="620"/>
      <c r="K197" s="621"/>
    </row>
    <row r="199" spans="1:11" x14ac:dyDescent="0.25">
      <c r="D199" s="289"/>
      <c r="E199" s="106"/>
      <c r="H199"/>
      <c r="I199"/>
    </row>
  </sheetData>
  <autoFilter ref="A3:K197" xr:uid="{BA14909D-0732-4ABF-9B9B-9209598CA7E3}"/>
  <mergeCells count="202">
    <mergeCell ref="H27:I27"/>
    <mergeCell ref="A1:A3"/>
    <mergeCell ref="B1:B3"/>
    <mergeCell ref="C1:C3"/>
    <mergeCell ref="H1:I1"/>
    <mergeCell ref="H4:I4"/>
    <mergeCell ref="H15:I15"/>
    <mergeCell ref="H16:I16"/>
    <mergeCell ref="H17:I17"/>
    <mergeCell ref="H18:I18"/>
    <mergeCell ref="H21:I21"/>
    <mergeCell ref="H22:I22"/>
    <mergeCell ref="H23:I23"/>
    <mergeCell ref="H24:I24"/>
    <mergeCell ref="H25:I25"/>
    <mergeCell ref="H26:I26"/>
    <mergeCell ref="H19:I19"/>
    <mergeCell ref="H20:I20"/>
    <mergeCell ref="H9:I9"/>
    <mergeCell ref="H10:I10"/>
    <mergeCell ref="H11:I11"/>
    <mergeCell ref="H12:I12"/>
    <mergeCell ref="H13:I13"/>
    <mergeCell ref="H14:I14"/>
    <mergeCell ref="H28:I28"/>
    <mergeCell ref="H29:I29"/>
    <mergeCell ref="H30:I30"/>
    <mergeCell ref="H31:I31"/>
    <mergeCell ref="H32:I32"/>
    <mergeCell ref="H42:I42"/>
    <mergeCell ref="H43:I43"/>
    <mergeCell ref="H44:I44"/>
    <mergeCell ref="H69:I69"/>
    <mergeCell ref="H38:I38"/>
    <mergeCell ref="H40:I40"/>
    <mergeCell ref="H41:I41"/>
    <mergeCell ref="H46:I46"/>
    <mergeCell ref="H39:I39"/>
    <mergeCell ref="H33:I33"/>
    <mergeCell ref="H34:I34"/>
    <mergeCell ref="H35:I35"/>
    <mergeCell ref="H36:I36"/>
    <mergeCell ref="H37:I37"/>
    <mergeCell ref="H49:I49"/>
    <mergeCell ref="H50:I50"/>
    <mergeCell ref="H47:I47"/>
    <mergeCell ref="H48:I48"/>
    <mergeCell ref="H45:I45"/>
    <mergeCell ref="H70:I70"/>
    <mergeCell ref="H71:I71"/>
    <mergeCell ref="H72:I72"/>
    <mergeCell ref="H73:I73"/>
    <mergeCell ref="H74:I74"/>
    <mergeCell ref="H78:I78"/>
    <mergeCell ref="H53:I53"/>
    <mergeCell ref="H54:I54"/>
    <mergeCell ref="H55:I55"/>
    <mergeCell ref="H56:I56"/>
    <mergeCell ref="H87:I87"/>
    <mergeCell ref="H88:I88"/>
    <mergeCell ref="H89:I89"/>
    <mergeCell ref="H90:I90"/>
    <mergeCell ref="H91:I91"/>
    <mergeCell ref="H92:I92"/>
    <mergeCell ref="H81:I81"/>
    <mergeCell ref="H75:I75"/>
    <mergeCell ref="H76:I76"/>
    <mergeCell ref="H77:I77"/>
    <mergeCell ref="H99:I99"/>
    <mergeCell ref="H100:I100"/>
    <mergeCell ref="H101:I101"/>
    <mergeCell ref="H102:I102"/>
    <mergeCell ref="H103:I103"/>
    <mergeCell ref="H104:I104"/>
    <mergeCell ref="H93:I93"/>
    <mergeCell ref="H94:I94"/>
    <mergeCell ref="H95:I95"/>
    <mergeCell ref="H96:I96"/>
    <mergeCell ref="H97:I97"/>
    <mergeCell ref="H98:I98"/>
    <mergeCell ref="H111:I111"/>
    <mergeCell ref="H112:I112"/>
    <mergeCell ref="H113:I113"/>
    <mergeCell ref="H114:I114"/>
    <mergeCell ref="H115:I115"/>
    <mergeCell ref="H116:I116"/>
    <mergeCell ref="H105:I105"/>
    <mergeCell ref="H106:I106"/>
    <mergeCell ref="H107:I107"/>
    <mergeCell ref="H134:I134"/>
    <mergeCell ref="H123:I123"/>
    <mergeCell ref="H124:I124"/>
    <mergeCell ref="H125:I125"/>
    <mergeCell ref="H126:I126"/>
    <mergeCell ref="H127:I127"/>
    <mergeCell ref="H128:I128"/>
    <mergeCell ref="H133:I133"/>
    <mergeCell ref="H117:I117"/>
    <mergeCell ref="H118:I118"/>
    <mergeCell ref="H119:I119"/>
    <mergeCell ref="H120:I120"/>
    <mergeCell ref="H121:I121"/>
    <mergeCell ref="H122:I122"/>
    <mergeCell ref="H141:I141"/>
    <mergeCell ref="H142:I142"/>
    <mergeCell ref="H143:I143"/>
    <mergeCell ref="H144:I144"/>
    <mergeCell ref="H145:I145"/>
    <mergeCell ref="H146:I146"/>
    <mergeCell ref="H135:I135"/>
    <mergeCell ref="H136:I136"/>
    <mergeCell ref="H137:I137"/>
    <mergeCell ref="H138:I138"/>
    <mergeCell ref="H139:I139"/>
    <mergeCell ref="H140:I140"/>
    <mergeCell ref="H153:I153"/>
    <mergeCell ref="H154:I154"/>
    <mergeCell ref="H155:I155"/>
    <mergeCell ref="H156:I156"/>
    <mergeCell ref="H157:I157"/>
    <mergeCell ref="H158:I158"/>
    <mergeCell ref="H147:I147"/>
    <mergeCell ref="H148:I148"/>
    <mergeCell ref="H149:I149"/>
    <mergeCell ref="H150:I150"/>
    <mergeCell ref="H151:I151"/>
    <mergeCell ref="H152:I152"/>
    <mergeCell ref="H167:I167"/>
    <mergeCell ref="H168:I168"/>
    <mergeCell ref="H169:I169"/>
    <mergeCell ref="H170:I170"/>
    <mergeCell ref="H171:I171"/>
    <mergeCell ref="H172:I172"/>
    <mergeCell ref="H173:I173"/>
    <mergeCell ref="H159:I159"/>
    <mergeCell ref="H160:I160"/>
    <mergeCell ref="H161:I161"/>
    <mergeCell ref="H162:I162"/>
    <mergeCell ref="H163:I163"/>
    <mergeCell ref="H164:I164"/>
    <mergeCell ref="H197:I197"/>
    <mergeCell ref="H189:I189"/>
    <mergeCell ref="H190:I190"/>
    <mergeCell ref="H183:I183"/>
    <mergeCell ref="H184:I184"/>
    <mergeCell ref="H185:I185"/>
    <mergeCell ref="H186:I186"/>
    <mergeCell ref="H187:I187"/>
    <mergeCell ref="H188:I188"/>
    <mergeCell ref="H191:I191"/>
    <mergeCell ref="H193:I193"/>
    <mergeCell ref="H194:I194"/>
    <mergeCell ref="H195:I195"/>
    <mergeCell ref="H196:I196"/>
    <mergeCell ref="H174:I174"/>
    <mergeCell ref="H175:I175"/>
    <mergeCell ref="H176:I176"/>
    <mergeCell ref="H165:I165"/>
    <mergeCell ref="H166:I166"/>
    <mergeCell ref="H192:I192"/>
    <mergeCell ref="G2:G3"/>
    <mergeCell ref="F2:F3"/>
    <mergeCell ref="E2:E3"/>
    <mergeCell ref="H63:I63"/>
    <mergeCell ref="H64:I64"/>
    <mergeCell ref="H65:I65"/>
    <mergeCell ref="H57:I57"/>
    <mergeCell ref="H58:I58"/>
    <mergeCell ref="H59:I59"/>
    <mergeCell ref="H60:I60"/>
    <mergeCell ref="H61:I61"/>
    <mergeCell ref="H62:I62"/>
    <mergeCell ref="H177:I177"/>
    <mergeCell ref="H178:I178"/>
    <mergeCell ref="H179:I179"/>
    <mergeCell ref="H180:I180"/>
    <mergeCell ref="H181:I181"/>
    <mergeCell ref="H182:I182"/>
    <mergeCell ref="D2:D3"/>
    <mergeCell ref="H86:I86"/>
    <mergeCell ref="H108:I108"/>
    <mergeCell ref="H109:I109"/>
    <mergeCell ref="H110:I110"/>
    <mergeCell ref="H132:I132"/>
    <mergeCell ref="H79:I79"/>
    <mergeCell ref="H80:I80"/>
    <mergeCell ref="H82:I82"/>
    <mergeCell ref="H83:I83"/>
    <mergeCell ref="H84:I84"/>
    <mergeCell ref="H85:I85"/>
    <mergeCell ref="H66:I66"/>
    <mergeCell ref="H67:I67"/>
    <mergeCell ref="H68:I68"/>
    <mergeCell ref="H51:I51"/>
    <mergeCell ref="H52:I52"/>
    <mergeCell ref="H5:I5"/>
    <mergeCell ref="H6:I6"/>
    <mergeCell ref="H7:I7"/>
    <mergeCell ref="H8:I8"/>
    <mergeCell ref="H129:I129"/>
    <mergeCell ref="H130:I130"/>
    <mergeCell ref="H131:I131"/>
  </mergeCells>
  <conditionalFormatting sqref="D123:D124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D130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D143-6D7C-4C67-8CDB-49590BE63BEE}">
  <sheetPr>
    <outlinePr applyStyles="1"/>
  </sheetPr>
  <dimension ref="A1:N393"/>
  <sheetViews>
    <sheetView zoomScale="85" workbookViewId="0">
      <pane ySplit="3" topLeftCell="A291" activePane="bottomLeft" state="frozen"/>
      <selection activeCell="G64" sqref="G64"/>
      <selection pane="bottomLeft" activeCell="G64" sqref="G64"/>
    </sheetView>
  </sheetViews>
  <sheetFormatPr defaultRowHeight="15" outlineLevelRow="1" x14ac:dyDescent="0.25"/>
  <cols>
    <col min="1" max="1" width="10.140625" style="98" customWidth="1"/>
    <col min="2" max="13" width="9.140625" style="14"/>
    <col min="14" max="14" width="10" style="14" bestFit="1" customWidth="1"/>
    <col min="15" max="16384" width="9.140625" style="14"/>
  </cols>
  <sheetData>
    <row r="1" spans="1:11" ht="15.75" thickBot="1" x14ac:dyDescent="0.3">
      <c r="A1" s="288" t="s">
        <v>2160</v>
      </c>
      <c r="B1" s="14">
        <f>SUM(B4:B390)</f>
        <v>500</v>
      </c>
      <c r="C1" s="14">
        <f t="shared" ref="C1:K1" si="0">SUM(C4:C390)</f>
        <v>144</v>
      </c>
      <c r="D1" s="14">
        <f t="shared" si="0"/>
        <v>48</v>
      </c>
      <c r="E1" s="14">
        <f t="shared" si="0"/>
        <v>14</v>
      </c>
      <c r="F1" s="14">
        <f t="shared" si="0"/>
        <v>91</v>
      </c>
      <c r="G1" s="14">
        <f t="shared" si="0"/>
        <v>27</v>
      </c>
      <c r="H1" s="14">
        <f t="shared" si="0"/>
        <v>0</v>
      </c>
      <c r="I1" s="14">
        <f t="shared" si="0"/>
        <v>3</v>
      </c>
      <c r="J1" s="14">
        <f t="shared" si="0"/>
        <v>0</v>
      </c>
      <c r="K1" s="14">
        <f t="shared" si="0"/>
        <v>0</v>
      </c>
    </row>
    <row r="2" spans="1:11" x14ac:dyDescent="0.25">
      <c r="A2" s="943" t="s">
        <v>2095</v>
      </c>
      <c r="B2" s="948" t="s">
        <v>2161</v>
      </c>
      <c r="C2" s="948"/>
      <c r="D2" s="948" t="s">
        <v>2162</v>
      </c>
      <c r="E2" s="948"/>
      <c r="F2" s="948" t="s">
        <v>2163</v>
      </c>
      <c r="G2" s="948"/>
      <c r="H2" s="948" t="s">
        <v>2164</v>
      </c>
      <c r="I2" s="948"/>
      <c r="J2" s="948" t="s">
        <v>2165</v>
      </c>
      <c r="K2" s="949"/>
    </row>
    <row r="3" spans="1:11" ht="15.75" thickBot="1" x14ac:dyDescent="0.3">
      <c r="A3" s="944"/>
      <c r="B3" s="296" t="s">
        <v>590</v>
      </c>
      <c r="C3" s="297" t="s">
        <v>589</v>
      </c>
      <c r="D3" s="296" t="s">
        <v>590</v>
      </c>
      <c r="E3" s="297" t="s">
        <v>589</v>
      </c>
      <c r="F3" s="296" t="s">
        <v>590</v>
      </c>
      <c r="G3" s="297" t="s">
        <v>589</v>
      </c>
      <c r="H3" s="296" t="s">
        <v>590</v>
      </c>
      <c r="I3" s="297" t="s">
        <v>589</v>
      </c>
      <c r="J3" s="296" t="s">
        <v>590</v>
      </c>
      <c r="K3" s="297" t="s">
        <v>589</v>
      </c>
    </row>
    <row r="4" spans="1:11" x14ac:dyDescent="0.25">
      <c r="A4" s="285">
        <v>45726</v>
      </c>
      <c r="B4" s="292"/>
      <c r="C4" s="294"/>
      <c r="D4" s="292"/>
      <c r="E4" s="294"/>
      <c r="F4" s="292"/>
      <c r="G4" s="294"/>
      <c r="H4" s="292"/>
      <c r="I4" s="294"/>
      <c r="J4" s="292"/>
      <c r="K4" s="294"/>
    </row>
    <row r="5" spans="1:11" hidden="1" outlineLevel="1" x14ac:dyDescent="0.25">
      <c r="A5" s="97">
        <v>45727</v>
      </c>
      <c r="B5" s="290"/>
      <c r="C5" s="291"/>
      <c r="D5" s="290"/>
      <c r="E5" s="291"/>
      <c r="F5" s="290"/>
      <c r="G5" s="291"/>
      <c r="H5" s="290"/>
      <c r="I5" s="291"/>
      <c r="J5" s="290"/>
      <c r="K5" s="291"/>
    </row>
    <row r="6" spans="1:11" hidden="1" outlineLevel="1" x14ac:dyDescent="0.25">
      <c r="A6" s="97">
        <v>45728</v>
      </c>
      <c r="B6" s="290"/>
      <c r="C6" s="291"/>
      <c r="D6" s="290"/>
      <c r="E6" s="291"/>
      <c r="F6" s="290"/>
      <c r="G6" s="291"/>
      <c r="H6" s="290"/>
      <c r="I6" s="291"/>
      <c r="J6" s="290"/>
      <c r="K6" s="291"/>
    </row>
    <row r="7" spans="1:11" hidden="1" outlineLevel="1" x14ac:dyDescent="0.25">
      <c r="A7" s="97">
        <v>45729</v>
      </c>
      <c r="B7" s="290"/>
      <c r="C7" s="291"/>
      <c r="D7" s="290"/>
      <c r="E7" s="291"/>
      <c r="F7" s="290"/>
      <c r="G7" s="291">
        <v>1</v>
      </c>
      <c r="H7" s="290"/>
      <c r="I7" s="291"/>
      <c r="J7" s="290"/>
      <c r="K7" s="291"/>
    </row>
    <row r="8" spans="1:11" hidden="1" outlineLevel="1" x14ac:dyDescent="0.25">
      <c r="A8" s="97">
        <v>45730</v>
      </c>
      <c r="B8" s="290"/>
      <c r="C8" s="291"/>
      <c r="D8" s="290"/>
      <c r="E8" s="291"/>
      <c r="F8" s="290"/>
      <c r="G8" s="291"/>
      <c r="H8" s="290"/>
      <c r="I8" s="291"/>
      <c r="J8" s="290"/>
      <c r="K8" s="291"/>
    </row>
    <row r="9" spans="1:11" hidden="1" outlineLevel="1" x14ac:dyDescent="0.25">
      <c r="A9" s="97">
        <v>45731</v>
      </c>
      <c r="B9" s="290"/>
      <c r="C9" s="291"/>
      <c r="D9" s="290"/>
      <c r="E9" s="291"/>
      <c r="F9" s="290"/>
      <c r="G9" s="291"/>
      <c r="H9" s="290"/>
      <c r="I9" s="291"/>
      <c r="J9" s="290"/>
      <c r="K9" s="291"/>
    </row>
    <row r="10" spans="1:11" hidden="1" outlineLevel="1" x14ac:dyDescent="0.25">
      <c r="A10" s="97">
        <v>45732</v>
      </c>
      <c r="B10" s="290"/>
      <c r="C10" s="291"/>
      <c r="D10" s="290"/>
      <c r="E10" s="291"/>
      <c r="F10" s="290"/>
      <c r="G10" s="291"/>
      <c r="H10" s="290"/>
      <c r="I10" s="291"/>
      <c r="J10" s="290"/>
      <c r="K10" s="291"/>
    </row>
    <row r="11" spans="1:11" hidden="1" outlineLevel="1" x14ac:dyDescent="0.25">
      <c r="A11" s="97">
        <v>45733</v>
      </c>
      <c r="B11" s="290"/>
      <c r="C11" s="291"/>
      <c r="D11" s="290"/>
      <c r="E11" s="291"/>
      <c r="F11" s="290"/>
      <c r="G11" s="291">
        <v>1</v>
      </c>
      <c r="H11" s="290"/>
      <c r="I11" s="291"/>
      <c r="J11" s="290"/>
      <c r="K11" s="291"/>
    </row>
    <row r="12" spans="1:11" hidden="1" outlineLevel="1" x14ac:dyDescent="0.25">
      <c r="A12" s="97">
        <v>45734</v>
      </c>
      <c r="B12" s="290"/>
      <c r="C12" s="291"/>
      <c r="D12" s="290"/>
      <c r="E12" s="291"/>
      <c r="F12" s="290"/>
      <c r="G12" s="291"/>
      <c r="H12" s="290"/>
      <c r="I12" s="291"/>
      <c r="J12" s="290"/>
      <c r="K12" s="291"/>
    </row>
    <row r="13" spans="1:11" hidden="1" outlineLevel="1" x14ac:dyDescent="0.25">
      <c r="A13" s="97">
        <v>45735</v>
      </c>
      <c r="B13" s="290"/>
      <c r="C13" s="291"/>
      <c r="D13" s="290"/>
      <c r="E13" s="291"/>
      <c r="F13" s="290"/>
      <c r="G13" s="291"/>
      <c r="H13" s="290"/>
      <c r="I13" s="291"/>
      <c r="J13" s="290"/>
      <c r="K13" s="291"/>
    </row>
    <row r="14" spans="1:11" hidden="1" outlineLevel="1" x14ac:dyDescent="0.25">
      <c r="A14" s="97">
        <v>45736</v>
      </c>
      <c r="B14" s="290"/>
      <c r="C14" s="291"/>
      <c r="D14" s="290"/>
      <c r="E14" s="291"/>
      <c r="F14" s="290"/>
      <c r="G14" s="291"/>
      <c r="H14" s="290"/>
      <c r="I14" s="291"/>
      <c r="J14" s="290"/>
      <c r="K14" s="291"/>
    </row>
    <row r="15" spans="1:11" hidden="1" outlineLevel="1" x14ac:dyDescent="0.25">
      <c r="A15" s="97">
        <v>45737</v>
      </c>
      <c r="B15" s="290"/>
      <c r="C15" s="291"/>
      <c r="D15" s="290"/>
      <c r="E15" s="291"/>
      <c r="F15" s="290"/>
      <c r="G15" s="291"/>
      <c r="H15" s="290"/>
      <c r="I15" s="291"/>
      <c r="J15" s="290"/>
      <c r="K15" s="291"/>
    </row>
    <row r="16" spans="1:11" hidden="1" outlineLevel="1" x14ac:dyDescent="0.25">
      <c r="A16" s="97">
        <v>45738</v>
      </c>
      <c r="B16" s="290"/>
      <c r="C16" s="291"/>
      <c r="D16" s="290"/>
      <c r="E16" s="291"/>
      <c r="F16" s="290"/>
      <c r="G16" s="291"/>
      <c r="H16" s="290"/>
      <c r="I16" s="291"/>
      <c r="J16" s="290"/>
      <c r="K16" s="291"/>
    </row>
    <row r="17" spans="1:14" hidden="1" outlineLevel="1" x14ac:dyDescent="0.25">
      <c r="A17" s="97">
        <v>45739</v>
      </c>
      <c r="B17" s="290"/>
      <c r="C17" s="291"/>
      <c r="D17" s="290"/>
      <c r="E17" s="291"/>
      <c r="F17" s="290"/>
      <c r="G17" s="291"/>
      <c r="H17" s="290"/>
      <c r="I17" s="291"/>
      <c r="J17" s="290"/>
      <c r="K17" s="291"/>
    </row>
    <row r="18" spans="1:14" hidden="1" outlineLevel="1" x14ac:dyDescent="0.25">
      <c r="A18" s="97">
        <v>45740</v>
      </c>
      <c r="B18" s="290"/>
      <c r="C18" s="291"/>
      <c r="D18" s="290"/>
      <c r="E18" s="291"/>
      <c r="F18" s="290"/>
      <c r="G18" s="291"/>
      <c r="H18" s="290"/>
      <c r="I18" s="291"/>
      <c r="J18" s="290"/>
      <c r="K18" s="291"/>
    </row>
    <row r="19" spans="1:14" hidden="1" outlineLevel="1" x14ac:dyDescent="0.25">
      <c r="A19" s="97">
        <v>45741</v>
      </c>
      <c r="B19" s="290"/>
      <c r="C19" s="291"/>
      <c r="D19" s="290"/>
      <c r="E19" s="291"/>
      <c r="F19" s="290"/>
      <c r="G19" s="291">
        <v>1</v>
      </c>
      <c r="H19" s="290"/>
      <c r="I19" s="291"/>
      <c r="J19" s="290"/>
      <c r="K19" s="291"/>
    </row>
    <row r="20" spans="1:14" hidden="1" outlineLevel="1" x14ac:dyDescent="0.25">
      <c r="A20" s="97">
        <v>45742</v>
      </c>
      <c r="B20" s="290"/>
      <c r="C20" s="291"/>
      <c r="D20" s="290"/>
      <c r="E20" s="291"/>
      <c r="F20" s="290"/>
      <c r="G20" s="291"/>
      <c r="H20" s="290"/>
      <c r="I20" s="291"/>
      <c r="J20" s="290"/>
      <c r="K20" s="291"/>
    </row>
    <row r="21" spans="1:14" hidden="1" outlineLevel="1" x14ac:dyDescent="0.25">
      <c r="A21" s="97">
        <v>45743</v>
      </c>
      <c r="B21" s="290"/>
      <c r="C21" s="291"/>
      <c r="D21" s="290"/>
      <c r="E21" s="291"/>
      <c r="F21" s="290"/>
      <c r="G21" s="291"/>
      <c r="H21" s="290"/>
      <c r="I21" s="291"/>
      <c r="J21" s="290"/>
      <c r="K21" s="291"/>
    </row>
    <row r="22" spans="1:14" hidden="1" outlineLevel="1" x14ac:dyDescent="0.25">
      <c r="A22" s="97">
        <v>45744</v>
      </c>
      <c r="B22" s="290"/>
      <c r="C22" s="291"/>
      <c r="D22" s="290"/>
      <c r="E22" s="291"/>
      <c r="F22" s="290"/>
      <c r="G22" s="291"/>
      <c r="H22" s="290"/>
      <c r="I22" s="291"/>
      <c r="J22" s="290"/>
      <c r="K22" s="291"/>
    </row>
    <row r="23" spans="1:14" hidden="1" outlineLevel="1" x14ac:dyDescent="0.25">
      <c r="A23" s="97">
        <v>45745</v>
      </c>
      <c r="B23" s="290"/>
      <c r="C23" s="291"/>
      <c r="D23" s="290"/>
      <c r="E23" s="291"/>
      <c r="F23" s="290"/>
      <c r="G23" s="291"/>
      <c r="H23" s="290"/>
      <c r="I23" s="291"/>
      <c r="J23" s="290"/>
      <c r="K23" s="291"/>
    </row>
    <row r="24" spans="1:14" hidden="1" outlineLevel="1" x14ac:dyDescent="0.25">
      <c r="A24" s="97">
        <v>45746</v>
      </c>
      <c r="B24" s="290"/>
      <c r="C24" s="291"/>
      <c r="D24" s="290"/>
      <c r="E24" s="291"/>
      <c r="F24" s="290"/>
      <c r="G24" s="291"/>
      <c r="H24" s="290"/>
      <c r="I24" s="291"/>
      <c r="J24" s="290"/>
      <c r="K24" s="291"/>
    </row>
    <row r="25" spans="1:14" hidden="1" outlineLevel="1" x14ac:dyDescent="0.25">
      <c r="A25" s="97">
        <v>45747</v>
      </c>
      <c r="B25" s="290"/>
      <c r="C25" s="291"/>
      <c r="D25" s="290"/>
      <c r="E25" s="291"/>
      <c r="F25" s="290"/>
      <c r="G25" s="291"/>
      <c r="H25" s="290"/>
      <c r="I25" s="291"/>
      <c r="J25" s="290"/>
      <c r="K25" s="291"/>
    </row>
    <row r="26" spans="1:14" s="283" customFormat="1" collapsed="1" x14ac:dyDescent="0.25">
      <c r="A26" s="282">
        <v>45748</v>
      </c>
      <c r="B26" s="293"/>
      <c r="C26" s="295"/>
      <c r="D26" s="293"/>
      <c r="E26" s="295"/>
      <c r="F26" s="293"/>
      <c r="G26" s="295"/>
      <c r="H26" s="293"/>
      <c r="I26" s="295"/>
      <c r="J26" s="293"/>
      <c r="K26" s="295"/>
      <c r="N26" s="284"/>
    </row>
    <row r="27" spans="1:14" hidden="1" outlineLevel="1" x14ac:dyDescent="0.25">
      <c r="A27" s="97">
        <v>45749</v>
      </c>
      <c r="B27" s="290"/>
      <c r="C27" s="291"/>
      <c r="D27" s="290"/>
      <c r="E27" s="291"/>
      <c r="F27" s="290"/>
      <c r="G27" s="291"/>
      <c r="H27" s="290"/>
      <c r="I27" s="291"/>
      <c r="J27" s="290"/>
      <c r="K27" s="291"/>
    </row>
    <row r="28" spans="1:14" hidden="1" outlineLevel="1" x14ac:dyDescent="0.25">
      <c r="A28" s="97">
        <v>45750</v>
      </c>
      <c r="B28" s="290"/>
      <c r="C28" s="291"/>
      <c r="D28" s="290"/>
      <c r="E28" s="291"/>
      <c r="F28" s="290"/>
      <c r="G28" s="291"/>
      <c r="H28" s="290"/>
      <c r="I28" s="291"/>
      <c r="J28" s="290"/>
      <c r="K28" s="291"/>
    </row>
    <row r="29" spans="1:14" hidden="1" outlineLevel="1" x14ac:dyDescent="0.25">
      <c r="A29" s="97">
        <v>45751</v>
      </c>
      <c r="B29" s="290"/>
      <c r="C29" s="291"/>
      <c r="D29" s="290"/>
      <c r="E29" s="291"/>
      <c r="F29" s="290"/>
      <c r="G29" s="291"/>
      <c r="H29" s="290"/>
      <c r="I29" s="291"/>
      <c r="J29" s="290"/>
      <c r="K29" s="291"/>
    </row>
    <row r="30" spans="1:14" hidden="1" outlineLevel="1" x14ac:dyDescent="0.25">
      <c r="A30" s="97">
        <v>45752</v>
      </c>
      <c r="B30" s="290"/>
      <c r="C30" s="291"/>
      <c r="D30" s="290"/>
      <c r="E30" s="291"/>
      <c r="F30" s="290"/>
      <c r="G30" s="291"/>
      <c r="H30" s="290"/>
      <c r="I30" s="291"/>
      <c r="J30" s="290"/>
      <c r="K30" s="291"/>
    </row>
    <row r="31" spans="1:14" hidden="1" outlineLevel="1" x14ac:dyDescent="0.25">
      <c r="A31" s="97">
        <v>45753</v>
      </c>
      <c r="B31" s="290"/>
      <c r="C31" s="291"/>
      <c r="D31" s="290"/>
      <c r="E31" s="291"/>
      <c r="F31" s="290"/>
      <c r="G31" s="291"/>
      <c r="H31" s="290"/>
      <c r="I31" s="291"/>
      <c r="J31" s="290"/>
      <c r="K31" s="291"/>
    </row>
    <row r="32" spans="1:14" hidden="1" outlineLevel="1" x14ac:dyDescent="0.25">
      <c r="A32" s="97">
        <v>45754</v>
      </c>
      <c r="B32" s="290"/>
      <c r="C32" s="291"/>
      <c r="D32" s="290"/>
      <c r="E32" s="291"/>
      <c r="F32" s="290"/>
      <c r="G32" s="291"/>
      <c r="H32" s="290"/>
      <c r="I32" s="291"/>
      <c r="J32" s="290"/>
      <c r="K32" s="291"/>
    </row>
    <row r="33" spans="1:11" hidden="1" outlineLevel="1" x14ac:dyDescent="0.25">
      <c r="A33" s="97">
        <v>45755</v>
      </c>
      <c r="B33" s="290"/>
      <c r="C33" s="291"/>
      <c r="D33" s="290"/>
      <c r="E33" s="291"/>
      <c r="F33" s="290"/>
      <c r="G33" s="291"/>
      <c r="H33" s="290"/>
      <c r="I33" s="291"/>
      <c r="J33" s="290"/>
      <c r="K33" s="291"/>
    </row>
    <row r="34" spans="1:11" hidden="1" outlineLevel="1" x14ac:dyDescent="0.25">
      <c r="A34" s="97">
        <v>45756</v>
      </c>
      <c r="B34" s="290"/>
      <c r="C34" s="291"/>
      <c r="D34" s="290"/>
      <c r="E34" s="291"/>
      <c r="F34" s="290">
        <v>2</v>
      </c>
      <c r="G34" s="291"/>
      <c r="H34" s="290"/>
      <c r="I34" s="291"/>
      <c r="J34" s="290"/>
      <c r="K34" s="291"/>
    </row>
    <row r="35" spans="1:11" hidden="1" outlineLevel="1" x14ac:dyDescent="0.25">
      <c r="A35" s="97">
        <v>45757</v>
      </c>
      <c r="B35" s="290"/>
      <c r="C35" s="291"/>
      <c r="D35" s="290"/>
      <c r="E35" s="291"/>
      <c r="F35" s="290">
        <v>2</v>
      </c>
      <c r="G35" s="291">
        <v>1</v>
      </c>
      <c r="H35" s="290"/>
      <c r="I35" s="291"/>
      <c r="J35" s="290"/>
      <c r="K35" s="291"/>
    </row>
    <row r="36" spans="1:11" hidden="1" outlineLevel="1" x14ac:dyDescent="0.25">
      <c r="A36" s="97">
        <v>45758</v>
      </c>
      <c r="B36" s="290"/>
      <c r="C36" s="291"/>
      <c r="D36" s="290"/>
      <c r="E36" s="291"/>
      <c r="F36" s="290">
        <v>2</v>
      </c>
      <c r="G36" s="291"/>
      <c r="H36" s="290"/>
      <c r="I36" s="291"/>
      <c r="J36" s="290"/>
      <c r="K36" s="291"/>
    </row>
    <row r="37" spans="1:11" hidden="1" outlineLevel="1" x14ac:dyDescent="0.25">
      <c r="A37" s="97">
        <v>45759</v>
      </c>
      <c r="B37" s="290"/>
      <c r="C37" s="291"/>
      <c r="D37" s="290"/>
      <c r="E37" s="291"/>
      <c r="F37" s="290">
        <v>3</v>
      </c>
      <c r="G37" s="291"/>
      <c r="H37" s="290"/>
      <c r="I37" s="291"/>
      <c r="J37" s="290"/>
      <c r="K37" s="291"/>
    </row>
    <row r="38" spans="1:11" hidden="1" outlineLevel="1" x14ac:dyDescent="0.25">
      <c r="A38" s="97">
        <v>45760</v>
      </c>
      <c r="B38" s="290"/>
      <c r="C38" s="291"/>
      <c r="D38" s="290"/>
      <c r="E38" s="291"/>
      <c r="F38" s="290"/>
      <c r="G38" s="291"/>
      <c r="H38" s="290"/>
      <c r="I38" s="291"/>
      <c r="J38" s="290"/>
      <c r="K38" s="291"/>
    </row>
    <row r="39" spans="1:11" hidden="1" outlineLevel="1" x14ac:dyDescent="0.25">
      <c r="A39" s="97">
        <v>45761</v>
      </c>
      <c r="B39" s="290">
        <v>6</v>
      </c>
      <c r="C39" s="291"/>
      <c r="D39" s="290"/>
      <c r="E39" s="291"/>
      <c r="F39" s="290">
        <v>3</v>
      </c>
      <c r="G39" s="291">
        <v>1</v>
      </c>
      <c r="H39" s="290"/>
      <c r="I39" s="291"/>
      <c r="J39" s="290"/>
      <c r="K39" s="291"/>
    </row>
    <row r="40" spans="1:11" hidden="1" outlineLevel="1" x14ac:dyDescent="0.25">
      <c r="A40" s="97">
        <v>45762</v>
      </c>
      <c r="B40" s="290">
        <v>8</v>
      </c>
      <c r="C40" s="291">
        <v>6</v>
      </c>
      <c r="D40" s="290"/>
      <c r="E40" s="291"/>
      <c r="F40" s="290">
        <v>2</v>
      </c>
      <c r="G40" s="291"/>
      <c r="H40" s="290"/>
      <c r="I40" s="291"/>
      <c r="J40" s="290"/>
      <c r="K40" s="291"/>
    </row>
    <row r="41" spans="1:11" hidden="1" outlineLevel="1" x14ac:dyDescent="0.25">
      <c r="A41" s="97">
        <v>45763</v>
      </c>
      <c r="B41" s="290"/>
      <c r="C41" s="291">
        <v>6</v>
      </c>
      <c r="D41" s="290"/>
      <c r="E41" s="291"/>
      <c r="F41" s="290">
        <v>3</v>
      </c>
      <c r="G41" s="291"/>
      <c r="H41" s="290"/>
      <c r="I41" s="291"/>
      <c r="J41" s="290"/>
      <c r="K41" s="291"/>
    </row>
    <row r="42" spans="1:11" hidden="1" outlineLevel="1" x14ac:dyDescent="0.25">
      <c r="A42" s="97">
        <v>45764</v>
      </c>
      <c r="B42" s="290">
        <v>16</v>
      </c>
      <c r="C42" s="291">
        <v>6</v>
      </c>
      <c r="D42" s="290"/>
      <c r="E42" s="291"/>
      <c r="F42" s="290">
        <v>3</v>
      </c>
      <c r="G42" s="291"/>
      <c r="H42" s="290"/>
      <c r="I42" s="291"/>
      <c r="J42" s="290"/>
      <c r="K42" s="291"/>
    </row>
    <row r="43" spans="1:11" hidden="1" outlineLevel="1" x14ac:dyDescent="0.25">
      <c r="A43" s="97">
        <v>45765</v>
      </c>
      <c r="B43" s="290">
        <v>8</v>
      </c>
      <c r="C43" s="291">
        <v>8</v>
      </c>
      <c r="D43" s="290"/>
      <c r="E43" s="291"/>
      <c r="F43" s="290">
        <v>3</v>
      </c>
      <c r="G43" s="291"/>
      <c r="H43" s="290"/>
      <c r="I43" s="291"/>
      <c r="J43" s="290"/>
      <c r="K43" s="291"/>
    </row>
    <row r="44" spans="1:11" hidden="1" outlineLevel="1" x14ac:dyDescent="0.25">
      <c r="A44" s="97">
        <v>45766</v>
      </c>
      <c r="B44" s="290"/>
      <c r="C44" s="291"/>
      <c r="D44" s="290"/>
      <c r="E44" s="291"/>
      <c r="F44" s="290">
        <v>2</v>
      </c>
      <c r="G44" s="291"/>
      <c r="H44" s="290"/>
      <c r="I44" s="291"/>
      <c r="J44" s="290"/>
      <c r="K44" s="291"/>
    </row>
    <row r="45" spans="1:11" hidden="1" outlineLevel="1" x14ac:dyDescent="0.25">
      <c r="A45" s="97">
        <v>45767</v>
      </c>
      <c r="B45" s="290">
        <v>11</v>
      </c>
      <c r="C45" s="291">
        <v>7</v>
      </c>
      <c r="D45" s="290"/>
      <c r="E45" s="291"/>
      <c r="F45" s="290">
        <v>1</v>
      </c>
      <c r="G45" s="291"/>
      <c r="H45" s="290"/>
      <c r="I45" s="291"/>
      <c r="J45" s="290"/>
      <c r="K45" s="291"/>
    </row>
    <row r="46" spans="1:11" hidden="1" outlineLevel="1" x14ac:dyDescent="0.25">
      <c r="A46" s="97">
        <v>45768</v>
      </c>
      <c r="B46" s="290">
        <v>8</v>
      </c>
      <c r="C46" s="291"/>
      <c r="D46" s="290"/>
      <c r="E46" s="291"/>
      <c r="F46" s="290">
        <v>1</v>
      </c>
      <c r="G46" s="291">
        <v>1</v>
      </c>
      <c r="H46" s="290"/>
      <c r="I46" s="291"/>
      <c r="J46" s="290"/>
      <c r="K46" s="291"/>
    </row>
    <row r="47" spans="1:11" hidden="1" outlineLevel="1" x14ac:dyDescent="0.25">
      <c r="A47" s="97">
        <v>45769</v>
      </c>
      <c r="B47" s="290"/>
      <c r="C47" s="291">
        <v>7</v>
      </c>
      <c r="D47" s="290"/>
      <c r="E47" s="291"/>
      <c r="F47" s="290">
        <v>2</v>
      </c>
      <c r="G47" s="291"/>
      <c r="H47" s="290"/>
      <c r="I47" s="291"/>
      <c r="J47" s="290"/>
      <c r="K47" s="291"/>
    </row>
    <row r="48" spans="1:11" hidden="1" outlineLevel="1" x14ac:dyDescent="0.25">
      <c r="A48" s="97">
        <v>45770</v>
      </c>
      <c r="B48" s="290">
        <v>7</v>
      </c>
      <c r="C48" s="291"/>
      <c r="D48" s="290"/>
      <c r="E48" s="291"/>
      <c r="F48" s="290">
        <v>2</v>
      </c>
      <c r="G48" s="291"/>
      <c r="H48" s="290"/>
      <c r="I48" s="291"/>
      <c r="J48" s="290"/>
      <c r="K48" s="291"/>
    </row>
    <row r="49" spans="1:11" hidden="1" outlineLevel="1" x14ac:dyDescent="0.25">
      <c r="A49" s="97">
        <v>45771</v>
      </c>
      <c r="B49" s="290">
        <v>8</v>
      </c>
      <c r="C49" s="291">
        <v>7</v>
      </c>
      <c r="D49" s="290"/>
      <c r="E49" s="291"/>
      <c r="F49" s="290">
        <v>1</v>
      </c>
      <c r="G49" s="291">
        <v>1</v>
      </c>
      <c r="H49" s="290"/>
      <c r="I49" s="291"/>
      <c r="J49" s="290"/>
      <c r="K49" s="291"/>
    </row>
    <row r="50" spans="1:11" hidden="1" outlineLevel="1" x14ac:dyDescent="0.25">
      <c r="A50" s="97">
        <v>45772</v>
      </c>
      <c r="B50" s="290">
        <v>8</v>
      </c>
      <c r="C50" s="291"/>
      <c r="D50" s="290"/>
      <c r="E50" s="291"/>
      <c r="F50" s="290">
        <v>2</v>
      </c>
      <c r="G50" s="291"/>
      <c r="H50" s="290"/>
      <c r="I50" s="291"/>
      <c r="J50" s="290"/>
      <c r="K50" s="291"/>
    </row>
    <row r="51" spans="1:11" hidden="1" outlineLevel="1" x14ac:dyDescent="0.25">
      <c r="A51" s="97">
        <v>45773</v>
      </c>
      <c r="B51" s="290"/>
      <c r="C51" s="291"/>
      <c r="D51" s="290"/>
      <c r="E51" s="291"/>
      <c r="F51" s="290">
        <v>3</v>
      </c>
      <c r="G51" s="291"/>
      <c r="H51" s="290"/>
      <c r="I51" s="291"/>
      <c r="J51" s="290"/>
      <c r="K51" s="291"/>
    </row>
    <row r="52" spans="1:11" hidden="1" outlineLevel="1" x14ac:dyDescent="0.25">
      <c r="A52" s="97">
        <v>45774</v>
      </c>
      <c r="B52" s="290">
        <v>8</v>
      </c>
      <c r="C52" s="291">
        <v>7</v>
      </c>
      <c r="D52" s="290"/>
      <c r="E52" s="291"/>
      <c r="F52" s="290"/>
      <c r="G52" s="291"/>
      <c r="H52" s="290"/>
      <c r="I52" s="291"/>
      <c r="J52" s="290"/>
      <c r="K52" s="291"/>
    </row>
    <row r="53" spans="1:11" hidden="1" outlineLevel="1" x14ac:dyDescent="0.25">
      <c r="A53" s="97">
        <v>45775</v>
      </c>
      <c r="B53" s="290">
        <v>8</v>
      </c>
      <c r="C53" s="291"/>
      <c r="D53" s="290"/>
      <c r="E53" s="291"/>
      <c r="F53" s="290"/>
      <c r="G53" s="291">
        <v>1</v>
      </c>
      <c r="H53" s="290"/>
      <c r="I53" s="291"/>
      <c r="J53" s="290"/>
      <c r="K53" s="291"/>
    </row>
    <row r="54" spans="1:11" hidden="1" outlineLevel="1" x14ac:dyDescent="0.25">
      <c r="A54" s="97">
        <v>45776</v>
      </c>
      <c r="B54" s="290">
        <v>8</v>
      </c>
      <c r="C54" s="291">
        <v>6</v>
      </c>
      <c r="D54" s="290"/>
      <c r="E54" s="291"/>
      <c r="F54" s="290"/>
      <c r="G54" s="291"/>
      <c r="H54" s="290"/>
      <c r="I54" s="291"/>
      <c r="J54" s="290"/>
      <c r="K54" s="291"/>
    </row>
    <row r="55" spans="1:11" hidden="1" outlineLevel="1" x14ac:dyDescent="0.25">
      <c r="A55" s="97">
        <v>45777</v>
      </c>
      <c r="B55" s="290">
        <v>8</v>
      </c>
      <c r="C55" s="291"/>
      <c r="D55" s="290"/>
      <c r="E55" s="291"/>
      <c r="F55" s="290">
        <v>1</v>
      </c>
      <c r="G55" s="291">
        <v>1</v>
      </c>
      <c r="H55" s="290"/>
      <c r="I55" s="291"/>
      <c r="J55" s="290"/>
      <c r="K55" s="291"/>
    </row>
    <row r="56" spans="1:11" s="283" customFormat="1" collapsed="1" x14ac:dyDescent="0.25">
      <c r="A56" s="282">
        <v>45778</v>
      </c>
      <c r="B56" s="293">
        <v>8</v>
      </c>
      <c r="C56" s="295"/>
      <c r="D56" s="293">
        <v>1</v>
      </c>
      <c r="E56" s="295"/>
      <c r="F56" s="293">
        <v>2</v>
      </c>
      <c r="G56" s="295"/>
      <c r="H56" s="293"/>
      <c r="I56" s="295"/>
      <c r="J56" s="293"/>
      <c r="K56" s="295"/>
    </row>
    <row r="57" spans="1:11" hidden="1" outlineLevel="1" x14ac:dyDescent="0.25">
      <c r="A57" s="97">
        <v>45779</v>
      </c>
      <c r="B57" s="290"/>
      <c r="C57" s="291"/>
      <c r="D57" s="290"/>
      <c r="E57" s="291">
        <v>1</v>
      </c>
      <c r="F57" s="290"/>
      <c r="G57" s="291"/>
      <c r="H57" s="290"/>
      <c r="I57" s="291"/>
      <c r="J57" s="290"/>
      <c r="K57" s="291"/>
    </row>
    <row r="58" spans="1:11" hidden="1" outlineLevel="1" x14ac:dyDescent="0.25">
      <c r="A58" s="97">
        <v>45780</v>
      </c>
      <c r="B58" s="290"/>
      <c r="C58" s="291"/>
      <c r="D58" s="290">
        <v>2</v>
      </c>
      <c r="E58" s="291"/>
      <c r="F58" s="290">
        <v>1</v>
      </c>
      <c r="G58" s="291"/>
      <c r="H58" s="290"/>
      <c r="I58" s="291"/>
      <c r="J58" s="290"/>
      <c r="K58" s="291"/>
    </row>
    <row r="59" spans="1:11" hidden="1" outlineLevel="1" x14ac:dyDescent="0.25">
      <c r="A59" s="97">
        <v>45781</v>
      </c>
      <c r="B59" s="290"/>
      <c r="C59" s="291"/>
      <c r="D59" s="290"/>
      <c r="E59" s="291"/>
      <c r="F59" s="290">
        <v>1</v>
      </c>
      <c r="G59" s="291"/>
      <c r="H59" s="290"/>
      <c r="I59" s="291"/>
      <c r="J59" s="290"/>
      <c r="K59" s="291"/>
    </row>
    <row r="60" spans="1:11" hidden="1" outlineLevel="1" x14ac:dyDescent="0.25">
      <c r="A60" s="97">
        <v>45782</v>
      </c>
      <c r="B60" s="290"/>
      <c r="C60" s="291"/>
      <c r="D60" s="290"/>
      <c r="E60" s="291"/>
      <c r="F60" s="290"/>
      <c r="G60" s="291"/>
      <c r="H60" s="290"/>
      <c r="I60" s="291"/>
      <c r="J60" s="290"/>
      <c r="K60" s="291"/>
    </row>
    <row r="61" spans="1:11" hidden="1" outlineLevel="1" x14ac:dyDescent="0.25">
      <c r="A61" s="97">
        <v>45783</v>
      </c>
      <c r="B61" s="290">
        <v>5</v>
      </c>
      <c r="C61" s="291">
        <v>7</v>
      </c>
      <c r="D61" s="290">
        <v>1</v>
      </c>
      <c r="E61" s="291">
        <v>1</v>
      </c>
      <c r="F61" s="290">
        <v>1</v>
      </c>
      <c r="G61" s="291"/>
      <c r="H61" s="290"/>
      <c r="I61" s="291"/>
      <c r="J61" s="290"/>
      <c r="K61" s="291"/>
    </row>
    <row r="62" spans="1:11" hidden="1" outlineLevel="1" x14ac:dyDescent="0.25">
      <c r="A62" s="97">
        <v>45784</v>
      </c>
      <c r="B62" s="290">
        <v>8</v>
      </c>
      <c r="C62" s="291"/>
      <c r="D62" s="290">
        <v>1</v>
      </c>
      <c r="E62" s="291">
        <v>1</v>
      </c>
      <c r="F62" s="290">
        <v>2</v>
      </c>
      <c r="G62" s="291"/>
      <c r="H62" s="290"/>
      <c r="I62" s="291"/>
      <c r="J62" s="290"/>
      <c r="K62" s="291"/>
    </row>
    <row r="63" spans="1:11" hidden="1" outlineLevel="1" x14ac:dyDescent="0.25">
      <c r="A63" s="97">
        <v>45785</v>
      </c>
      <c r="B63" s="290"/>
      <c r="C63" s="291"/>
      <c r="D63" s="290"/>
      <c r="E63" s="291">
        <v>1</v>
      </c>
      <c r="F63" s="290"/>
      <c r="G63" s="291">
        <v>1</v>
      </c>
      <c r="H63" s="290"/>
      <c r="I63" s="291"/>
      <c r="J63" s="290"/>
      <c r="K63" s="291"/>
    </row>
    <row r="64" spans="1:11" hidden="1" outlineLevel="1" x14ac:dyDescent="0.25">
      <c r="A64" s="97">
        <v>45786</v>
      </c>
      <c r="B64" s="290">
        <v>8</v>
      </c>
      <c r="C64" s="291">
        <v>7</v>
      </c>
      <c r="D64" s="290">
        <v>1</v>
      </c>
      <c r="E64" s="291">
        <v>1</v>
      </c>
      <c r="F64" s="290">
        <v>2</v>
      </c>
      <c r="G64" s="291"/>
      <c r="H64" s="290"/>
      <c r="I64" s="291"/>
      <c r="J64" s="290"/>
      <c r="K64" s="291"/>
    </row>
    <row r="65" spans="1:11" hidden="1" outlineLevel="1" x14ac:dyDescent="0.25">
      <c r="A65" s="97">
        <v>45787</v>
      </c>
      <c r="B65" s="290">
        <v>8</v>
      </c>
      <c r="C65" s="291"/>
      <c r="D65" s="290"/>
      <c r="E65" s="291"/>
      <c r="F65" s="290"/>
      <c r="G65" s="291"/>
      <c r="H65" s="290"/>
      <c r="I65" s="291"/>
      <c r="J65" s="290"/>
      <c r="K65" s="291"/>
    </row>
    <row r="66" spans="1:11" hidden="1" outlineLevel="1" x14ac:dyDescent="0.25">
      <c r="A66" s="97">
        <v>45788</v>
      </c>
      <c r="B66" s="290">
        <v>8</v>
      </c>
      <c r="C66" s="291"/>
      <c r="D66" s="290">
        <v>1</v>
      </c>
      <c r="E66" s="291"/>
      <c r="F66" s="290"/>
      <c r="G66" s="291"/>
      <c r="H66" s="290"/>
      <c r="I66" s="291"/>
      <c r="J66" s="290"/>
      <c r="K66" s="291"/>
    </row>
    <row r="67" spans="1:11" hidden="1" outlineLevel="1" x14ac:dyDescent="0.25">
      <c r="A67" s="97">
        <v>45789</v>
      </c>
      <c r="B67" s="290"/>
      <c r="C67" s="291"/>
      <c r="D67" s="290"/>
      <c r="E67" s="291"/>
      <c r="F67" s="290">
        <v>2</v>
      </c>
      <c r="G67" s="291"/>
      <c r="H67" s="290"/>
      <c r="I67" s="291"/>
      <c r="J67" s="290"/>
      <c r="K67" s="291"/>
    </row>
    <row r="68" spans="1:11" hidden="1" outlineLevel="1" x14ac:dyDescent="0.25">
      <c r="A68" s="97">
        <v>45790</v>
      </c>
      <c r="B68" s="290">
        <v>8</v>
      </c>
      <c r="C68" s="291"/>
      <c r="D68" s="290">
        <v>1</v>
      </c>
      <c r="E68" s="291"/>
      <c r="F68" s="290">
        <v>1</v>
      </c>
      <c r="G68" s="291"/>
      <c r="H68" s="290"/>
      <c r="I68" s="291"/>
      <c r="J68" s="290"/>
      <c r="K68" s="291"/>
    </row>
    <row r="69" spans="1:11" hidden="1" outlineLevel="1" x14ac:dyDescent="0.25">
      <c r="A69" s="97">
        <v>45791</v>
      </c>
      <c r="B69" s="290">
        <v>8</v>
      </c>
      <c r="C69" s="291">
        <v>7</v>
      </c>
      <c r="D69" s="290">
        <v>1</v>
      </c>
      <c r="E69" s="291">
        <v>1</v>
      </c>
      <c r="F69" s="290">
        <v>2</v>
      </c>
      <c r="G69" s="291"/>
      <c r="H69" s="290"/>
      <c r="I69" s="291"/>
      <c r="J69" s="290"/>
      <c r="K69" s="291"/>
    </row>
    <row r="70" spans="1:11" hidden="1" outlineLevel="1" x14ac:dyDescent="0.25">
      <c r="A70" s="97">
        <v>45792</v>
      </c>
      <c r="B70" s="290">
        <v>8</v>
      </c>
      <c r="C70" s="291"/>
      <c r="D70" s="290"/>
      <c r="E70" s="291"/>
      <c r="F70" s="290">
        <v>1</v>
      </c>
      <c r="G70" s="291">
        <v>1</v>
      </c>
      <c r="H70" s="290"/>
      <c r="I70" s="291"/>
      <c r="J70" s="290"/>
      <c r="K70" s="291"/>
    </row>
    <row r="71" spans="1:11" hidden="1" outlineLevel="1" x14ac:dyDescent="0.25">
      <c r="A71" s="97">
        <v>45793</v>
      </c>
      <c r="B71" s="290"/>
      <c r="C71" s="291"/>
      <c r="D71" s="290"/>
      <c r="E71" s="291"/>
      <c r="F71" s="290">
        <v>1</v>
      </c>
      <c r="G71" s="291"/>
      <c r="H71" s="290"/>
      <c r="I71" s="291"/>
      <c r="J71" s="290"/>
      <c r="K71" s="291"/>
    </row>
    <row r="72" spans="1:11" hidden="1" outlineLevel="1" x14ac:dyDescent="0.25">
      <c r="A72" s="97">
        <v>45794</v>
      </c>
      <c r="B72" s="290">
        <v>8</v>
      </c>
      <c r="C72" s="291"/>
      <c r="D72" s="290"/>
      <c r="E72" s="291"/>
      <c r="F72" s="290">
        <v>2</v>
      </c>
      <c r="G72" s="291">
        <v>1</v>
      </c>
      <c r="H72" s="290"/>
      <c r="I72" s="291"/>
      <c r="J72" s="290"/>
      <c r="K72" s="291"/>
    </row>
    <row r="73" spans="1:11" hidden="1" outlineLevel="1" x14ac:dyDescent="0.25">
      <c r="A73" s="97">
        <v>45795</v>
      </c>
      <c r="B73" s="290">
        <v>8</v>
      </c>
      <c r="C73" s="291">
        <v>7</v>
      </c>
      <c r="D73" s="290"/>
      <c r="E73" s="291">
        <v>1</v>
      </c>
      <c r="F73" s="290">
        <v>1</v>
      </c>
      <c r="G73" s="291"/>
      <c r="H73" s="290"/>
      <c r="I73" s="291"/>
      <c r="J73" s="290"/>
      <c r="K73" s="291"/>
    </row>
    <row r="74" spans="1:11" hidden="1" outlineLevel="1" x14ac:dyDescent="0.25">
      <c r="A74" s="97">
        <v>45796</v>
      </c>
      <c r="B74" s="290"/>
      <c r="C74" s="291"/>
      <c r="D74" s="290"/>
      <c r="E74" s="291">
        <v>1</v>
      </c>
      <c r="F74" s="290"/>
      <c r="G74" s="291"/>
      <c r="H74" s="290"/>
      <c r="I74" s="291"/>
      <c r="J74" s="290"/>
      <c r="K74" s="291"/>
    </row>
    <row r="75" spans="1:11" hidden="1" outlineLevel="1" x14ac:dyDescent="0.25">
      <c r="A75" s="97">
        <v>45797</v>
      </c>
      <c r="B75" s="290"/>
      <c r="C75" s="291">
        <v>7</v>
      </c>
      <c r="D75" s="290"/>
      <c r="E75" s="291">
        <v>1</v>
      </c>
      <c r="F75" s="290"/>
      <c r="G75" s="291"/>
      <c r="H75" s="290"/>
      <c r="I75" s="291"/>
      <c r="J75" s="290"/>
      <c r="K75" s="291"/>
    </row>
    <row r="76" spans="1:11" hidden="1" outlineLevel="1" x14ac:dyDescent="0.25">
      <c r="A76" s="97">
        <v>45798</v>
      </c>
      <c r="B76" s="290"/>
      <c r="C76" s="291">
        <v>7</v>
      </c>
      <c r="D76" s="290"/>
      <c r="E76" s="291">
        <v>1</v>
      </c>
      <c r="F76" s="290"/>
      <c r="G76" s="291"/>
      <c r="H76" s="290"/>
      <c r="I76" s="291"/>
      <c r="J76" s="290"/>
      <c r="K76" s="291"/>
    </row>
    <row r="77" spans="1:11" hidden="1" outlineLevel="1" x14ac:dyDescent="0.25">
      <c r="A77" s="97">
        <v>45799</v>
      </c>
      <c r="B77" s="290">
        <v>8</v>
      </c>
      <c r="C77" s="291"/>
      <c r="D77" s="290">
        <v>1</v>
      </c>
      <c r="E77" s="291">
        <v>1</v>
      </c>
      <c r="F77" s="290">
        <v>2</v>
      </c>
      <c r="G77" s="291"/>
      <c r="H77" s="290"/>
      <c r="I77" s="291"/>
      <c r="J77" s="290"/>
      <c r="K77" s="291"/>
    </row>
    <row r="78" spans="1:11" hidden="1" outlineLevel="1" x14ac:dyDescent="0.25">
      <c r="A78" s="97">
        <v>45800</v>
      </c>
      <c r="B78" s="290">
        <v>8</v>
      </c>
      <c r="C78" s="291">
        <v>5</v>
      </c>
      <c r="D78" s="290">
        <v>1</v>
      </c>
      <c r="E78" s="291"/>
      <c r="F78" s="290"/>
      <c r="G78" s="291"/>
      <c r="H78" s="290"/>
      <c r="I78" s="291"/>
      <c r="J78" s="290"/>
      <c r="K78" s="291"/>
    </row>
    <row r="79" spans="1:11" hidden="1" outlineLevel="1" x14ac:dyDescent="0.25">
      <c r="A79" s="97">
        <v>45801</v>
      </c>
      <c r="B79" s="290"/>
      <c r="C79" s="291">
        <v>5</v>
      </c>
      <c r="D79" s="290"/>
      <c r="E79" s="291">
        <v>1</v>
      </c>
      <c r="F79" s="290"/>
      <c r="G79" s="291">
        <v>1</v>
      </c>
      <c r="H79" s="290"/>
      <c r="I79" s="291"/>
      <c r="J79" s="290"/>
      <c r="K79" s="291"/>
    </row>
    <row r="80" spans="1:11" hidden="1" outlineLevel="1" x14ac:dyDescent="0.25">
      <c r="A80" s="97">
        <v>45802</v>
      </c>
      <c r="B80" s="290">
        <v>8</v>
      </c>
      <c r="C80" s="291"/>
      <c r="D80" s="290">
        <v>1</v>
      </c>
      <c r="E80" s="291"/>
      <c r="F80" s="290">
        <v>1</v>
      </c>
      <c r="G80" s="291"/>
      <c r="H80" s="290"/>
      <c r="I80" s="291"/>
      <c r="J80" s="290"/>
      <c r="K80" s="291"/>
    </row>
    <row r="81" spans="1:11" hidden="1" outlineLevel="1" x14ac:dyDescent="0.25">
      <c r="A81" s="97">
        <v>45803</v>
      </c>
      <c r="B81" s="290"/>
      <c r="C81" s="291">
        <v>6</v>
      </c>
      <c r="D81" s="290">
        <v>1</v>
      </c>
      <c r="E81" s="291"/>
      <c r="F81" s="290"/>
      <c r="G81" s="291"/>
      <c r="H81" s="290"/>
      <c r="I81" s="291"/>
      <c r="J81" s="290"/>
      <c r="K81" s="291"/>
    </row>
    <row r="82" spans="1:11" hidden="1" outlineLevel="1" x14ac:dyDescent="0.25">
      <c r="A82" s="97">
        <v>45804</v>
      </c>
      <c r="B82" s="290"/>
      <c r="C82" s="291">
        <v>6</v>
      </c>
      <c r="D82" s="290"/>
      <c r="E82" s="291">
        <v>1</v>
      </c>
      <c r="F82" s="290"/>
      <c r="G82" s="291">
        <v>1</v>
      </c>
      <c r="H82" s="290"/>
      <c r="I82" s="291">
        <v>2</v>
      </c>
      <c r="J82" s="290"/>
      <c r="K82" s="291"/>
    </row>
    <row r="83" spans="1:11" hidden="1" outlineLevel="1" x14ac:dyDescent="0.25">
      <c r="A83" s="97">
        <v>45805</v>
      </c>
      <c r="B83" s="290"/>
      <c r="C83" s="291">
        <v>7</v>
      </c>
      <c r="D83" s="290">
        <v>2</v>
      </c>
      <c r="E83" s="291"/>
      <c r="F83" s="290">
        <v>2</v>
      </c>
      <c r="G83" s="291"/>
      <c r="H83" s="290"/>
      <c r="I83" s="291"/>
      <c r="J83" s="290"/>
      <c r="K83" s="291"/>
    </row>
    <row r="84" spans="1:11" hidden="1" outlineLevel="1" x14ac:dyDescent="0.25">
      <c r="A84" s="97">
        <v>45806</v>
      </c>
      <c r="B84" s="290"/>
      <c r="C84" s="291">
        <v>7</v>
      </c>
      <c r="D84" s="290">
        <v>2</v>
      </c>
      <c r="E84" s="291">
        <v>1</v>
      </c>
      <c r="F84" s="290">
        <v>2</v>
      </c>
      <c r="G84" s="291"/>
      <c r="H84" s="290"/>
      <c r="I84" s="291">
        <v>1</v>
      </c>
      <c r="J84" s="290"/>
      <c r="K84" s="291"/>
    </row>
    <row r="85" spans="1:11" hidden="1" outlineLevel="1" x14ac:dyDescent="0.25">
      <c r="A85" s="97">
        <v>45807</v>
      </c>
      <c r="B85" s="290"/>
      <c r="C85" s="291"/>
      <c r="D85" s="290">
        <v>1</v>
      </c>
      <c r="E85" s="291"/>
      <c r="F85" s="290">
        <v>2</v>
      </c>
      <c r="G85" s="291">
        <v>1</v>
      </c>
      <c r="H85" s="290"/>
      <c r="I85" s="291"/>
      <c r="J85" s="290"/>
      <c r="K85" s="291"/>
    </row>
    <row r="86" spans="1:11" hidden="1" outlineLevel="1" x14ac:dyDescent="0.25">
      <c r="A86" s="97">
        <v>45808</v>
      </c>
      <c r="B86" s="290"/>
      <c r="C86" s="291"/>
      <c r="D86" s="290">
        <v>1</v>
      </c>
      <c r="E86" s="291"/>
      <c r="F86" s="290">
        <v>2</v>
      </c>
      <c r="G86" s="291">
        <v>1</v>
      </c>
      <c r="H86" s="290"/>
      <c r="I86" s="291"/>
      <c r="J86" s="290"/>
      <c r="K86" s="291"/>
    </row>
    <row r="87" spans="1:11" s="283" customFormat="1" collapsed="1" x14ac:dyDescent="0.25">
      <c r="A87" s="282">
        <v>45809</v>
      </c>
      <c r="B87" s="293"/>
      <c r="C87" s="295"/>
      <c r="D87" s="293"/>
      <c r="E87" s="295"/>
      <c r="F87" s="293"/>
      <c r="G87" s="295"/>
      <c r="H87" s="293"/>
      <c r="I87" s="295"/>
      <c r="J87" s="293"/>
      <c r="K87" s="295"/>
    </row>
    <row r="88" spans="1:11" hidden="1" outlineLevel="1" x14ac:dyDescent="0.25">
      <c r="A88" s="97">
        <v>45810</v>
      </c>
      <c r="B88" s="290"/>
      <c r="C88" s="291"/>
      <c r="D88" s="290"/>
      <c r="E88" s="291"/>
      <c r="F88" s="290"/>
      <c r="G88" s="291"/>
      <c r="H88" s="290"/>
      <c r="I88" s="291"/>
      <c r="J88" s="290"/>
      <c r="K88" s="291"/>
    </row>
    <row r="89" spans="1:11" hidden="1" outlineLevel="1" x14ac:dyDescent="0.25">
      <c r="A89" s="97">
        <v>45811</v>
      </c>
      <c r="B89" s="290"/>
      <c r="C89" s="291"/>
      <c r="D89" s="290"/>
      <c r="E89" s="291"/>
      <c r="F89" s="290"/>
      <c r="G89" s="291"/>
      <c r="H89" s="290"/>
      <c r="I89" s="291"/>
      <c r="J89" s="290"/>
      <c r="K89" s="291"/>
    </row>
    <row r="90" spans="1:11" hidden="1" outlineLevel="1" x14ac:dyDescent="0.25">
      <c r="A90" s="97">
        <v>45812</v>
      </c>
      <c r="B90" s="290"/>
      <c r="C90" s="291"/>
      <c r="D90" s="290"/>
      <c r="E90" s="291"/>
      <c r="F90" s="290"/>
      <c r="G90" s="291">
        <v>1</v>
      </c>
      <c r="H90" s="290"/>
      <c r="I90" s="291"/>
      <c r="J90" s="290"/>
      <c r="K90" s="291"/>
    </row>
    <row r="91" spans="1:11" hidden="1" outlineLevel="1" x14ac:dyDescent="0.25">
      <c r="A91" s="97">
        <v>45813</v>
      </c>
      <c r="B91" s="290"/>
      <c r="C91" s="291"/>
      <c r="D91" s="290"/>
      <c r="E91" s="291"/>
      <c r="F91" s="290"/>
      <c r="G91" s="291">
        <v>1</v>
      </c>
      <c r="H91" s="290"/>
      <c r="I91" s="291"/>
      <c r="J91" s="290"/>
      <c r="K91" s="291"/>
    </row>
    <row r="92" spans="1:11" hidden="1" outlineLevel="1" x14ac:dyDescent="0.25">
      <c r="A92" s="97">
        <v>45814</v>
      </c>
      <c r="B92" s="290"/>
      <c r="C92" s="291"/>
      <c r="D92" s="290">
        <v>1</v>
      </c>
      <c r="E92" s="291"/>
      <c r="F92" s="290"/>
      <c r="G92" s="291">
        <v>1</v>
      </c>
      <c r="H92" s="290"/>
      <c r="I92" s="291"/>
      <c r="J92" s="290"/>
      <c r="K92" s="291"/>
    </row>
    <row r="93" spans="1:11" hidden="1" outlineLevel="1" x14ac:dyDescent="0.25">
      <c r="A93" s="97">
        <v>45815</v>
      </c>
      <c r="B93" s="290"/>
      <c r="C93" s="291"/>
      <c r="D93" s="290"/>
      <c r="E93" s="291"/>
      <c r="F93" s="290"/>
      <c r="G93" s="291"/>
      <c r="H93" s="290"/>
      <c r="I93" s="291"/>
      <c r="J93" s="290"/>
      <c r="K93" s="291"/>
    </row>
    <row r="94" spans="1:11" hidden="1" outlineLevel="1" x14ac:dyDescent="0.25">
      <c r="A94" s="97">
        <v>45816</v>
      </c>
      <c r="B94" s="290"/>
      <c r="C94" s="291"/>
      <c r="D94" s="290"/>
      <c r="E94" s="291"/>
      <c r="F94" s="290"/>
      <c r="G94" s="291">
        <v>1</v>
      </c>
      <c r="H94" s="290"/>
      <c r="I94" s="291"/>
      <c r="J94" s="290"/>
      <c r="K94" s="291"/>
    </row>
    <row r="95" spans="1:11" hidden="1" outlineLevel="1" x14ac:dyDescent="0.25">
      <c r="A95" s="97">
        <v>45817</v>
      </c>
      <c r="B95" s="290"/>
      <c r="C95" s="291">
        <v>6</v>
      </c>
      <c r="D95" s="290">
        <v>1</v>
      </c>
      <c r="E95" s="291"/>
      <c r="F95" s="290"/>
      <c r="G95" s="291"/>
      <c r="H95" s="290"/>
      <c r="I95" s="291"/>
      <c r="J95" s="290"/>
      <c r="K95" s="291"/>
    </row>
    <row r="96" spans="1:11" hidden="1" outlineLevel="1" x14ac:dyDescent="0.25">
      <c r="A96" s="97">
        <v>45818</v>
      </c>
      <c r="B96" s="290"/>
      <c r="C96" s="291"/>
      <c r="D96" s="290"/>
      <c r="E96" s="291"/>
      <c r="F96" s="290"/>
      <c r="G96" s="291">
        <v>1</v>
      </c>
      <c r="H96" s="290"/>
      <c r="I96" s="291"/>
      <c r="J96" s="290"/>
      <c r="K96" s="291"/>
    </row>
    <row r="97" spans="1:11" hidden="1" outlineLevel="1" x14ac:dyDescent="0.25">
      <c r="A97" s="97">
        <v>45819</v>
      </c>
      <c r="B97" s="290"/>
      <c r="C97" s="291"/>
      <c r="D97" s="290">
        <v>1</v>
      </c>
      <c r="E97" s="291"/>
      <c r="F97" s="290"/>
      <c r="G97" s="291">
        <v>1</v>
      </c>
      <c r="H97" s="290"/>
      <c r="I97" s="291"/>
      <c r="J97" s="290"/>
      <c r="K97" s="291"/>
    </row>
    <row r="98" spans="1:11" hidden="1" outlineLevel="1" x14ac:dyDescent="0.25">
      <c r="A98" s="97">
        <v>45820</v>
      </c>
      <c r="B98" s="290"/>
      <c r="C98" s="291"/>
      <c r="D98" s="290">
        <v>1</v>
      </c>
      <c r="E98" s="291"/>
      <c r="F98" s="290"/>
      <c r="G98" s="291">
        <v>1</v>
      </c>
      <c r="H98" s="290"/>
      <c r="I98" s="291"/>
      <c r="J98" s="290"/>
      <c r="K98" s="291"/>
    </row>
    <row r="99" spans="1:11" hidden="1" outlineLevel="1" x14ac:dyDescent="0.25">
      <c r="A99" s="97">
        <v>45821</v>
      </c>
      <c r="B99" s="290"/>
      <c r="C99" s="291"/>
      <c r="D99" s="290"/>
      <c r="E99" s="291"/>
      <c r="F99" s="290"/>
      <c r="G99" s="291">
        <v>1</v>
      </c>
      <c r="H99" s="290"/>
      <c r="I99" s="291"/>
      <c r="J99" s="290"/>
      <c r="K99" s="291"/>
    </row>
    <row r="100" spans="1:11" hidden="1" outlineLevel="1" x14ac:dyDescent="0.25">
      <c r="A100" s="97">
        <v>45822</v>
      </c>
      <c r="B100" s="290"/>
      <c r="C100" s="291"/>
      <c r="D100" s="290">
        <v>1</v>
      </c>
      <c r="E100" s="291"/>
      <c r="F100" s="290"/>
      <c r="G100" s="291">
        <v>1</v>
      </c>
      <c r="H100" s="290"/>
      <c r="I100" s="291"/>
      <c r="J100" s="290"/>
      <c r="K100" s="291"/>
    </row>
    <row r="101" spans="1:11" hidden="1" outlineLevel="1" x14ac:dyDescent="0.25">
      <c r="A101" s="97">
        <v>45823</v>
      </c>
      <c r="B101" s="290"/>
      <c r="C101" s="291"/>
      <c r="D101" s="290"/>
      <c r="E101" s="291"/>
      <c r="F101" s="290"/>
      <c r="G101" s="291">
        <v>1</v>
      </c>
      <c r="H101" s="290"/>
      <c r="I101" s="291"/>
      <c r="J101" s="290"/>
      <c r="K101" s="291"/>
    </row>
    <row r="102" spans="1:11" hidden="1" outlineLevel="1" x14ac:dyDescent="0.25">
      <c r="A102" s="97">
        <v>45824</v>
      </c>
      <c r="B102" s="290"/>
      <c r="C102" s="291"/>
      <c r="D102" s="290"/>
      <c r="E102" s="291"/>
      <c r="F102" s="290"/>
      <c r="G102" s="291"/>
      <c r="H102" s="290"/>
      <c r="I102" s="291"/>
      <c r="J102" s="290"/>
      <c r="K102" s="291"/>
    </row>
    <row r="103" spans="1:11" hidden="1" outlineLevel="1" x14ac:dyDescent="0.25">
      <c r="A103" s="97">
        <v>45825</v>
      </c>
      <c r="B103" s="290"/>
      <c r="C103" s="291"/>
      <c r="D103" s="290"/>
      <c r="E103" s="291"/>
      <c r="F103" s="290"/>
      <c r="G103" s="291"/>
      <c r="H103" s="290"/>
      <c r="I103" s="291"/>
      <c r="J103" s="290"/>
      <c r="K103" s="291"/>
    </row>
    <row r="104" spans="1:11" hidden="1" outlineLevel="1" x14ac:dyDescent="0.25">
      <c r="A104" s="97">
        <v>45826</v>
      </c>
      <c r="B104" s="290"/>
      <c r="C104" s="291"/>
      <c r="D104" s="290"/>
      <c r="E104" s="291"/>
      <c r="F104" s="290"/>
      <c r="G104" s="291"/>
      <c r="H104" s="290"/>
      <c r="I104" s="291"/>
      <c r="J104" s="290"/>
      <c r="K104" s="291"/>
    </row>
    <row r="105" spans="1:11" hidden="1" outlineLevel="1" x14ac:dyDescent="0.25">
      <c r="A105" s="97">
        <v>45827</v>
      </c>
      <c r="B105" s="290">
        <v>8</v>
      </c>
      <c r="C105" s="291"/>
      <c r="D105" s="290">
        <v>1</v>
      </c>
      <c r="E105" s="291"/>
      <c r="F105" s="290"/>
      <c r="G105" s="291"/>
      <c r="H105" s="290"/>
      <c r="I105" s="291"/>
      <c r="J105" s="290"/>
      <c r="K105" s="291"/>
    </row>
    <row r="106" spans="1:11" hidden="1" outlineLevel="1" x14ac:dyDescent="0.25">
      <c r="A106" s="97">
        <v>45828</v>
      </c>
      <c r="B106" s="290">
        <v>8</v>
      </c>
      <c r="C106" s="291"/>
      <c r="D106" s="290">
        <v>1</v>
      </c>
      <c r="E106" s="291"/>
      <c r="F106" s="290"/>
      <c r="G106" s="291"/>
      <c r="H106" s="290"/>
      <c r="I106" s="291"/>
      <c r="J106" s="290"/>
      <c r="K106" s="291"/>
    </row>
    <row r="107" spans="1:11" hidden="1" outlineLevel="1" x14ac:dyDescent="0.25">
      <c r="A107" s="97">
        <v>45829</v>
      </c>
      <c r="B107" s="290">
        <v>8</v>
      </c>
      <c r="C107" s="291"/>
      <c r="D107" s="290">
        <v>1</v>
      </c>
      <c r="E107" s="291"/>
      <c r="F107" s="290"/>
      <c r="G107" s="291"/>
      <c r="H107" s="290"/>
      <c r="I107" s="291"/>
      <c r="J107" s="290"/>
      <c r="K107" s="291"/>
    </row>
    <row r="108" spans="1:11" hidden="1" outlineLevel="1" x14ac:dyDescent="0.25">
      <c r="A108" s="97">
        <v>45830</v>
      </c>
      <c r="B108" s="290"/>
      <c r="C108" s="291"/>
      <c r="D108" s="290"/>
      <c r="E108" s="291"/>
      <c r="F108" s="290"/>
      <c r="G108" s="291"/>
      <c r="H108" s="290"/>
      <c r="I108" s="291"/>
      <c r="J108" s="290"/>
      <c r="K108" s="291"/>
    </row>
    <row r="109" spans="1:11" hidden="1" outlineLevel="1" x14ac:dyDescent="0.25">
      <c r="A109" s="97">
        <v>45831</v>
      </c>
      <c r="B109" s="290">
        <v>8</v>
      </c>
      <c r="C109" s="291"/>
      <c r="D109" s="290">
        <v>1</v>
      </c>
      <c r="E109" s="291"/>
      <c r="F109" s="290"/>
      <c r="G109" s="291"/>
      <c r="H109" s="290"/>
      <c r="I109" s="291"/>
      <c r="J109" s="290"/>
      <c r="K109" s="291"/>
    </row>
    <row r="110" spans="1:11" hidden="1" outlineLevel="1" x14ac:dyDescent="0.25">
      <c r="A110" s="97">
        <v>45832</v>
      </c>
      <c r="B110" s="290">
        <v>8</v>
      </c>
      <c r="C110" s="291"/>
      <c r="D110" s="290">
        <v>1</v>
      </c>
      <c r="E110" s="291"/>
      <c r="F110" s="290"/>
      <c r="G110" s="291"/>
      <c r="H110" s="290"/>
      <c r="I110" s="291"/>
      <c r="J110" s="290"/>
      <c r="K110" s="291"/>
    </row>
    <row r="111" spans="1:11" hidden="1" outlineLevel="1" x14ac:dyDescent="0.25">
      <c r="A111" s="97">
        <v>45833</v>
      </c>
      <c r="B111" s="290">
        <v>8</v>
      </c>
      <c r="C111" s="291"/>
      <c r="D111" s="290">
        <v>1</v>
      </c>
      <c r="E111" s="291"/>
      <c r="F111" s="290"/>
      <c r="G111" s="291">
        <v>1</v>
      </c>
      <c r="H111" s="290"/>
      <c r="I111" s="291"/>
      <c r="J111" s="290"/>
      <c r="K111" s="291"/>
    </row>
    <row r="112" spans="1:11" hidden="1" outlineLevel="1" x14ac:dyDescent="0.25">
      <c r="A112" s="97">
        <v>45834</v>
      </c>
      <c r="B112" s="290">
        <v>8</v>
      </c>
      <c r="C112" s="291"/>
      <c r="D112" s="290"/>
      <c r="E112" s="291"/>
      <c r="F112" s="290"/>
      <c r="G112" s="291"/>
      <c r="H112" s="290"/>
      <c r="I112" s="291"/>
      <c r="J112" s="290"/>
      <c r="K112" s="291"/>
    </row>
    <row r="113" spans="1:11" hidden="1" outlineLevel="1" x14ac:dyDescent="0.25">
      <c r="A113" s="97">
        <v>45835</v>
      </c>
      <c r="B113" s="290"/>
      <c r="C113" s="291"/>
      <c r="D113" s="290"/>
      <c r="E113" s="291"/>
      <c r="F113" s="290"/>
      <c r="G113" s="291"/>
      <c r="H113" s="290"/>
      <c r="I113" s="291"/>
      <c r="J113" s="290"/>
      <c r="K113" s="291"/>
    </row>
    <row r="114" spans="1:11" hidden="1" outlineLevel="1" x14ac:dyDescent="0.25">
      <c r="A114" s="97">
        <v>45836</v>
      </c>
      <c r="B114" s="290"/>
      <c r="C114" s="291"/>
      <c r="D114" s="290"/>
      <c r="E114" s="291"/>
      <c r="F114" s="290"/>
      <c r="G114" s="291"/>
      <c r="H114" s="290"/>
      <c r="I114" s="291"/>
      <c r="J114" s="290"/>
      <c r="K114" s="291"/>
    </row>
    <row r="115" spans="1:11" hidden="1" outlineLevel="1" x14ac:dyDescent="0.25">
      <c r="A115" s="97">
        <v>45837</v>
      </c>
      <c r="B115" s="290">
        <v>8</v>
      </c>
      <c r="C115" s="291"/>
      <c r="D115" s="290"/>
      <c r="E115" s="291"/>
      <c r="F115" s="290"/>
      <c r="G115" s="291"/>
      <c r="H115" s="290"/>
      <c r="I115" s="291"/>
      <c r="J115" s="290"/>
      <c r="K115" s="291"/>
    </row>
    <row r="116" spans="1:11" hidden="1" outlineLevel="1" x14ac:dyDescent="0.25">
      <c r="A116" s="97">
        <v>45838</v>
      </c>
      <c r="B116" s="290"/>
      <c r="C116" s="291"/>
      <c r="D116" s="290"/>
      <c r="E116" s="291"/>
      <c r="F116" s="290"/>
      <c r="G116" s="291"/>
      <c r="H116" s="290"/>
      <c r="I116" s="291"/>
      <c r="J116" s="290"/>
      <c r="K116" s="291"/>
    </row>
    <row r="117" spans="1:11" s="283" customFormat="1" collapsed="1" x14ac:dyDescent="0.25">
      <c r="A117" s="282">
        <v>45839</v>
      </c>
      <c r="B117" s="293"/>
      <c r="C117" s="295"/>
      <c r="D117" s="293"/>
      <c r="E117" s="295"/>
      <c r="F117" s="293"/>
      <c r="G117" s="295"/>
      <c r="H117" s="293"/>
      <c r="I117" s="295"/>
      <c r="J117" s="293"/>
      <c r="K117" s="295"/>
    </row>
    <row r="118" spans="1:11" hidden="1" outlineLevel="1" x14ac:dyDescent="0.25">
      <c r="A118" s="97">
        <v>45840</v>
      </c>
      <c r="B118" s="290"/>
      <c r="C118" s="291"/>
      <c r="D118" s="290"/>
      <c r="E118" s="291"/>
      <c r="F118" s="290"/>
      <c r="G118" s="291"/>
      <c r="H118" s="290"/>
      <c r="I118" s="291"/>
      <c r="J118" s="290"/>
      <c r="K118" s="291"/>
    </row>
    <row r="119" spans="1:11" hidden="1" outlineLevel="1" x14ac:dyDescent="0.25">
      <c r="A119" s="97">
        <v>45841</v>
      </c>
      <c r="B119" s="290"/>
      <c r="C119" s="291"/>
      <c r="D119" s="290"/>
      <c r="E119" s="291"/>
      <c r="F119" s="290"/>
      <c r="G119" s="291"/>
      <c r="H119" s="290"/>
      <c r="I119" s="291"/>
      <c r="J119" s="290"/>
      <c r="K119" s="291"/>
    </row>
    <row r="120" spans="1:11" hidden="1" outlineLevel="1" x14ac:dyDescent="0.25">
      <c r="A120" s="97">
        <v>45842</v>
      </c>
      <c r="B120" s="290"/>
      <c r="C120" s="291"/>
      <c r="D120" s="290"/>
      <c r="E120" s="291"/>
      <c r="F120" s="290"/>
      <c r="G120" s="291"/>
      <c r="H120" s="290"/>
      <c r="I120" s="291"/>
      <c r="J120" s="290"/>
      <c r="K120" s="291"/>
    </row>
    <row r="121" spans="1:11" hidden="1" outlineLevel="1" x14ac:dyDescent="0.25">
      <c r="A121" s="97">
        <v>45843</v>
      </c>
      <c r="B121" s="290"/>
      <c r="C121" s="291"/>
      <c r="D121" s="290"/>
      <c r="E121" s="291"/>
      <c r="F121" s="290"/>
      <c r="G121" s="291"/>
      <c r="H121" s="290"/>
      <c r="I121" s="291"/>
      <c r="J121" s="290"/>
      <c r="K121" s="291"/>
    </row>
    <row r="122" spans="1:11" hidden="1" outlineLevel="1" x14ac:dyDescent="0.25">
      <c r="A122" s="97">
        <v>45844</v>
      </c>
      <c r="B122" s="290"/>
      <c r="C122" s="291"/>
      <c r="D122" s="290"/>
      <c r="E122" s="291"/>
      <c r="F122" s="290"/>
      <c r="G122" s="291"/>
      <c r="H122" s="290"/>
      <c r="I122" s="291"/>
      <c r="J122" s="290"/>
      <c r="K122" s="291"/>
    </row>
    <row r="123" spans="1:11" hidden="1" outlineLevel="1" x14ac:dyDescent="0.25">
      <c r="A123" s="97">
        <v>45845</v>
      </c>
      <c r="B123" s="290"/>
      <c r="C123" s="291"/>
      <c r="D123" s="290"/>
      <c r="E123" s="291"/>
      <c r="F123" s="290"/>
      <c r="G123" s="291"/>
      <c r="H123" s="290"/>
      <c r="I123" s="291"/>
      <c r="J123" s="290"/>
      <c r="K123" s="291"/>
    </row>
    <row r="124" spans="1:11" hidden="1" outlineLevel="1" x14ac:dyDescent="0.25">
      <c r="A124" s="97">
        <v>45846</v>
      </c>
      <c r="B124" s="290"/>
      <c r="C124" s="291"/>
      <c r="D124" s="290"/>
      <c r="E124" s="291"/>
      <c r="F124" s="290"/>
      <c r="G124" s="291"/>
      <c r="H124" s="290"/>
      <c r="I124" s="291"/>
      <c r="J124" s="290"/>
      <c r="K124" s="291"/>
    </row>
    <row r="125" spans="1:11" hidden="1" outlineLevel="1" x14ac:dyDescent="0.25">
      <c r="A125" s="97">
        <v>45847</v>
      </c>
      <c r="B125" s="290"/>
      <c r="C125" s="291"/>
      <c r="D125" s="290"/>
      <c r="E125" s="291"/>
      <c r="F125" s="290"/>
      <c r="G125" s="291"/>
      <c r="H125" s="290"/>
      <c r="I125" s="291"/>
      <c r="J125" s="290"/>
      <c r="K125" s="291"/>
    </row>
    <row r="126" spans="1:11" hidden="1" outlineLevel="1" x14ac:dyDescent="0.25">
      <c r="A126" s="97">
        <v>45848</v>
      </c>
      <c r="B126" s="290"/>
      <c r="C126" s="291"/>
      <c r="D126" s="290"/>
      <c r="E126" s="291"/>
      <c r="F126" s="290"/>
      <c r="G126" s="291"/>
      <c r="H126" s="290"/>
      <c r="I126" s="291"/>
      <c r="J126" s="290"/>
      <c r="K126" s="291"/>
    </row>
    <row r="127" spans="1:11" hidden="1" outlineLevel="1" x14ac:dyDescent="0.25">
      <c r="A127" s="97">
        <v>45849</v>
      </c>
      <c r="B127" s="290"/>
      <c r="C127" s="291"/>
      <c r="D127" s="290"/>
      <c r="E127" s="291"/>
      <c r="F127" s="290"/>
      <c r="G127" s="291"/>
      <c r="H127" s="290"/>
      <c r="I127" s="291"/>
      <c r="J127" s="290"/>
      <c r="K127" s="291"/>
    </row>
    <row r="128" spans="1:11" hidden="1" outlineLevel="1" x14ac:dyDescent="0.25">
      <c r="A128" s="97">
        <v>45850</v>
      </c>
      <c r="B128" s="290"/>
      <c r="C128" s="291"/>
      <c r="D128" s="290"/>
      <c r="E128" s="291"/>
      <c r="F128" s="290"/>
      <c r="G128" s="291"/>
      <c r="H128" s="290"/>
      <c r="I128" s="291"/>
      <c r="J128" s="290"/>
      <c r="K128" s="291"/>
    </row>
    <row r="129" spans="1:11" hidden="1" outlineLevel="1" x14ac:dyDescent="0.25">
      <c r="A129" s="97">
        <v>45851</v>
      </c>
      <c r="B129" s="290"/>
      <c r="C129" s="291"/>
      <c r="D129" s="290"/>
      <c r="E129" s="291"/>
      <c r="F129" s="290"/>
      <c r="G129" s="291"/>
      <c r="H129" s="290"/>
      <c r="I129" s="291"/>
      <c r="J129" s="290"/>
      <c r="K129" s="291"/>
    </row>
    <row r="130" spans="1:11" hidden="1" outlineLevel="1" x14ac:dyDescent="0.25">
      <c r="A130" s="97">
        <v>45852</v>
      </c>
      <c r="B130" s="290"/>
      <c r="C130" s="291"/>
      <c r="D130" s="290"/>
      <c r="E130" s="291"/>
      <c r="F130" s="290"/>
      <c r="G130" s="291"/>
      <c r="H130" s="290"/>
      <c r="I130" s="291"/>
      <c r="J130" s="290"/>
      <c r="K130" s="291"/>
    </row>
    <row r="131" spans="1:11" hidden="1" outlineLevel="1" x14ac:dyDescent="0.25">
      <c r="A131" s="97">
        <v>45853</v>
      </c>
      <c r="B131" s="290"/>
      <c r="C131" s="291"/>
      <c r="D131" s="290"/>
      <c r="E131" s="291"/>
      <c r="F131" s="290"/>
      <c r="G131" s="291"/>
      <c r="H131" s="290"/>
      <c r="I131" s="291"/>
      <c r="J131" s="290"/>
      <c r="K131" s="291"/>
    </row>
    <row r="132" spans="1:11" hidden="1" outlineLevel="1" x14ac:dyDescent="0.25">
      <c r="A132" s="97">
        <v>45854</v>
      </c>
      <c r="B132" s="290"/>
      <c r="C132" s="291"/>
      <c r="D132" s="290"/>
      <c r="E132" s="291"/>
      <c r="F132" s="290"/>
      <c r="G132" s="291"/>
      <c r="H132" s="290"/>
      <c r="I132" s="291"/>
      <c r="J132" s="290"/>
      <c r="K132" s="291"/>
    </row>
    <row r="133" spans="1:11" hidden="1" outlineLevel="1" x14ac:dyDescent="0.25">
      <c r="A133" s="97">
        <v>45855</v>
      </c>
      <c r="B133" s="290"/>
      <c r="C133" s="291"/>
      <c r="D133" s="290"/>
      <c r="E133" s="291"/>
      <c r="F133" s="290"/>
      <c r="G133" s="291"/>
      <c r="H133" s="290"/>
      <c r="I133" s="291"/>
      <c r="J133" s="290"/>
      <c r="K133" s="291"/>
    </row>
    <row r="134" spans="1:11" hidden="1" outlineLevel="1" x14ac:dyDescent="0.25">
      <c r="A134" s="97">
        <v>45856</v>
      </c>
      <c r="B134" s="290"/>
      <c r="C134" s="291"/>
      <c r="D134" s="290"/>
      <c r="E134" s="291"/>
      <c r="F134" s="290"/>
      <c r="G134" s="291"/>
      <c r="H134" s="290"/>
      <c r="I134" s="291"/>
      <c r="J134" s="290"/>
      <c r="K134" s="291"/>
    </row>
    <row r="135" spans="1:11" hidden="1" outlineLevel="1" x14ac:dyDescent="0.25">
      <c r="A135" s="97">
        <v>45857</v>
      </c>
      <c r="B135" s="290"/>
      <c r="C135" s="291"/>
      <c r="D135" s="290"/>
      <c r="E135" s="291"/>
      <c r="F135" s="290"/>
      <c r="G135" s="291"/>
      <c r="H135" s="290"/>
      <c r="I135" s="291"/>
      <c r="J135" s="290"/>
      <c r="K135" s="291"/>
    </row>
    <row r="136" spans="1:11" hidden="1" outlineLevel="1" x14ac:dyDescent="0.25">
      <c r="A136" s="97">
        <v>45858</v>
      </c>
      <c r="B136" s="290"/>
      <c r="C136" s="291"/>
      <c r="D136" s="290"/>
      <c r="E136" s="291"/>
      <c r="F136" s="290"/>
      <c r="G136" s="291"/>
      <c r="H136" s="290"/>
      <c r="I136" s="291"/>
      <c r="J136" s="290"/>
      <c r="K136" s="291"/>
    </row>
    <row r="137" spans="1:11" hidden="1" outlineLevel="1" x14ac:dyDescent="0.25">
      <c r="A137" s="97">
        <v>45859</v>
      </c>
      <c r="B137" s="290"/>
      <c r="C137" s="291"/>
      <c r="D137" s="290"/>
      <c r="E137" s="291"/>
      <c r="F137" s="290"/>
      <c r="G137" s="291"/>
      <c r="H137" s="290"/>
      <c r="I137" s="291"/>
      <c r="J137" s="290"/>
      <c r="K137" s="291"/>
    </row>
    <row r="138" spans="1:11" hidden="1" outlineLevel="1" x14ac:dyDescent="0.25">
      <c r="A138" s="97">
        <v>45860</v>
      </c>
      <c r="B138" s="290"/>
      <c r="C138" s="291"/>
      <c r="D138" s="290"/>
      <c r="E138" s="291"/>
      <c r="F138" s="290"/>
      <c r="G138" s="291"/>
      <c r="H138" s="290"/>
      <c r="I138" s="291"/>
      <c r="J138" s="290"/>
      <c r="K138" s="291"/>
    </row>
    <row r="139" spans="1:11" hidden="1" outlineLevel="1" x14ac:dyDescent="0.25">
      <c r="A139" s="97">
        <v>45861</v>
      </c>
      <c r="B139" s="290"/>
      <c r="C139" s="291"/>
      <c r="D139" s="290"/>
      <c r="E139" s="291"/>
      <c r="F139" s="290"/>
      <c r="G139" s="291"/>
      <c r="H139" s="290"/>
      <c r="I139" s="291"/>
      <c r="J139" s="290"/>
      <c r="K139" s="291"/>
    </row>
    <row r="140" spans="1:11" hidden="1" outlineLevel="1" x14ac:dyDescent="0.25">
      <c r="A140" s="97">
        <v>45862</v>
      </c>
      <c r="B140" s="290"/>
      <c r="C140" s="291"/>
      <c r="D140" s="290"/>
      <c r="E140" s="291"/>
      <c r="F140" s="290"/>
      <c r="G140" s="291"/>
      <c r="H140" s="290"/>
      <c r="I140" s="291"/>
      <c r="J140" s="290"/>
      <c r="K140" s="291"/>
    </row>
    <row r="141" spans="1:11" hidden="1" outlineLevel="1" x14ac:dyDescent="0.25">
      <c r="A141" s="97">
        <v>45863</v>
      </c>
      <c r="B141" s="290"/>
      <c r="C141" s="291"/>
      <c r="D141" s="290"/>
      <c r="E141" s="291"/>
      <c r="F141" s="290"/>
      <c r="G141" s="291"/>
      <c r="H141" s="290"/>
      <c r="I141" s="291"/>
      <c r="J141" s="290"/>
      <c r="K141" s="291"/>
    </row>
    <row r="142" spans="1:11" hidden="1" outlineLevel="1" x14ac:dyDescent="0.25">
      <c r="A142" s="97">
        <v>45864</v>
      </c>
      <c r="B142" s="290"/>
      <c r="C142" s="291"/>
      <c r="D142" s="290"/>
      <c r="E142" s="291"/>
      <c r="F142" s="290"/>
      <c r="G142" s="291"/>
      <c r="H142" s="290"/>
      <c r="I142" s="291"/>
      <c r="J142" s="290"/>
      <c r="K142" s="291"/>
    </row>
    <row r="143" spans="1:11" hidden="1" outlineLevel="1" x14ac:dyDescent="0.25">
      <c r="A143" s="97">
        <v>45865</v>
      </c>
      <c r="B143" s="290"/>
      <c r="C143" s="291"/>
      <c r="D143" s="290"/>
      <c r="E143" s="291"/>
      <c r="F143" s="290"/>
      <c r="G143" s="291"/>
      <c r="H143" s="290"/>
      <c r="I143" s="291"/>
      <c r="J143" s="290"/>
      <c r="K143" s="291"/>
    </row>
    <row r="144" spans="1:11" hidden="1" outlineLevel="1" x14ac:dyDescent="0.25">
      <c r="A144" s="97">
        <v>45866</v>
      </c>
      <c r="B144" s="290"/>
      <c r="C144" s="291"/>
      <c r="D144" s="290"/>
      <c r="E144" s="291"/>
      <c r="F144" s="290"/>
      <c r="G144" s="291"/>
      <c r="H144" s="290"/>
      <c r="I144" s="291"/>
      <c r="J144" s="290"/>
      <c r="K144" s="291"/>
    </row>
    <row r="145" spans="1:11" hidden="1" outlineLevel="1" x14ac:dyDescent="0.25">
      <c r="A145" s="97">
        <v>45867</v>
      </c>
      <c r="B145" s="290"/>
      <c r="C145" s="291"/>
      <c r="D145" s="290"/>
      <c r="E145" s="291"/>
      <c r="F145" s="290"/>
      <c r="G145" s="291"/>
      <c r="H145" s="290"/>
      <c r="I145" s="291"/>
      <c r="J145" s="290"/>
      <c r="K145" s="291"/>
    </row>
    <row r="146" spans="1:11" hidden="1" outlineLevel="1" x14ac:dyDescent="0.25">
      <c r="A146" s="97">
        <v>45868</v>
      </c>
      <c r="B146" s="290"/>
      <c r="C146" s="291"/>
      <c r="D146" s="290"/>
      <c r="E146" s="291"/>
      <c r="F146" s="290"/>
      <c r="G146" s="291"/>
      <c r="H146" s="290"/>
      <c r="I146" s="291"/>
      <c r="J146" s="290"/>
      <c r="K146" s="291"/>
    </row>
    <row r="147" spans="1:11" hidden="1" outlineLevel="1" x14ac:dyDescent="0.25">
      <c r="A147" s="97">
        <v>45869</v>
      </c>
      <c r="B147" s="290"/>
      <c r="C147" s="291"/>
      <c r="D147" s="290"/>
      <c r="E147" s="291"/>
      <c r="F147" s="290"/>
      <c r="G147" s="291"/>
      <c r="H147" s="290"/>
      <c r="I147" s="291"/>
      <c r="J147" s="290"/>
      <c r="K147" s="291"/>
    </row>
    <row r="148" spans="1:11" s="283" customFormat="1" collapsed="1" x14ac:dyDescent="0.25">
      <c r="A148" s="282">
        <v>45870</v>
      </c>
      <c r="B148" s="293"/>
      <c r="C148" s="295"/>
      <c r="D148" s="293"/>
      <c r="E148" s="295"/>
      <c r="F148" s="293"/>
      <c r="G148" s="295"/>
      <c r="H148" s="293"/>
      <c r="I148" s="295"/>
      <c r="J148" s="293"/>
      <c r="K148" s="295"/>
    </row>
    <row r="149" spans="1:11" hidden="1" outlineLevel="1" x14ac:dyDescent="0.25">
      <c r="A149" s="97">
        <v>45871</v>
      </c>
      <c r="B149" s="290"/>
      <c r="C149" s="291"/>
      <c r="D149" s="290"/>
      <c r="E149" s="291"/>
      <c r="F149" s="290"/>
      <c r="G149" s="291"/>
      <c r="H149" s="290"/>
      <c r="I149" s="291"/>
      <c r="J149" s="290"/>
      <c r="K149" s="291"/>
    </row>
    <row r="150" spans="1:11" hidden="1" outlineLevel="1" x14ac:dyDescent="0.25">
      <c r="A150" s="97">
        <v>45872</v>
      </c>
      <c r="B150" s="290"/>
      <c r="C150" s="291"/>
      <c r="D150" s="290"/>
      <c r="E150" s="291"/>
      <c r="F150" s="290"/>
      <c r="G150" s="291"/>
      <c r="H150" s="290"/>
      <c r="I150" s="291"/>
      <c r="J150" s="290"/>
      <c r="K150" s="291"/>
    </row>
    <row r="151" spans="1:11" hidden="1" outlineLevel="1" x14ac:dyDescent="0.25">
      <c r="A151" s="97">
        <v>45873</v>
      </c>
      <c r="B151" s="290"/>
      <c r="C151" s="291"/>
      <c r="D151" s="290"/>
      <c r="E151" s="291"/>
      <c r="F151" s="290"/>
      <c r="G151" s="291"/>
      <c r="H151" s="290"/>
      <c r="I151" s="291"/>
      <c r="J151" s="290"/>
      <c r="K151" s="291"/>
    </row>
    <row r="152" spans="1:11" hidden="1" outlineLevel="1" x14ac:dyDescent="0.25">
      <c r="A152" s="97">
        <v>45874</v>
      </c>
      <c r="B152" s="290"/>
      <c r="C152" s="291"/>
      <c r="D152" s="290"/>
      <c r="E152" s="291"/>
      <c r="F152" s="290"/>
      <c r="G152" s="291"/>
      <c r="H152" s="290"/>
      <c r="I152" s="291"/>
      <c r="J152" s="290"/>
      <c r="K152" s="291"/>
    </row>
    <row r="153" spans="1:11" hidden="1" outlineLevel="1" x14ac:dyDescent="0.25">
      <c r="A153" s="97">
        <v>45875</v>
      </c>
      <c r="B153" s="290"/>
      <c r="C153" s="291"/>
      <c r="D153" s="290"/>
      <c r="E153" s="291"/>
      <c r="F153" s="290"/>
      <c r="G153" s="291"/>
      <c r="H153" s="290"/>
      <c r="I153" s="291"/>
      <c r="J153" s="290"/>
      <c r="K153" s="291"/>
    </row>
    <row r="154" spans="1:11" hidden="1" outlineLevel="1" x14ac:dyDescent="0.25">
      <c r="A154" s="97">
        <v>45876</v>
      </c>
      <c r="B154" s="290"/>
      <c r="C154" s="291"/>
      <c r="D154" s="290"/>
      <c r="E154" s="291"/>
      <c r="F154" s="290"/>
      <c r="G154" s="291"/>
      <c r="H154" s="290"/>
      <c r="I154" s="291"/>
      <c r="J154" s="290"/>
      <c r="K154" s="291"/>
    </row>
    <row r="155" spans="1:11" hidden="1" outlineLevel="1" x14ac:dyDescent="0.25">
      <c r="A155" s="97">
        <v>45877</v>
      </c>
      <c r="B155" s="290"/>
      <c r="C155" s="291"/>
      <c r="D155" s="290"/>
      <c r="E155" s="291"/>
      <c r="F155" s="290"/>
      <c r="G155" s="291"/>
      <c r="H155" s="290"/>
      <c r="I155" s="291"/>
      <c r="J155" s="290"/>
      <c r="K155" s="291"/>
    </row>
    <row r="156" spans="1:11" hidden="1" outlineLevel="1" x14ac:dyDescent="0.25">
      <c r="A156" s="97">
        <v>45878</v>
      </c>
      <c r="B156" s="290"/>
      <c r="C156" s="291"/>
      <c r="D156" s="290"/>
      <c r="E156" s="291"/>
      <c r="F156" s="290"/>
      <c r="G156" s="291"/>
      <c r="H156" s="290"/>
      <c r="I156" s="291"/>
      <c r="J156" s="290"/>
      <c r="K156" s="291"/>
    </row>
    <row r="157" spans="1:11" hidden="1" outlineLevel="1" x14ac:dyDescent="0.25">
      <c r="A157" s="97">
        <v>45879</v>
      </c>
      <c r="B157" s="290"/>
      <c r="C157" s="291"/>
      <c r="D157" s="290"/>
      <c r="E157" s="291"/>
      <c r="F157" s="290"/>
      <c r="G157" s="291"/>
      <c r="H157" s="290"/>
      <c r="I157" s="291"/>
      <c r="J157" s="290"/>
      <c r="K157" s="291"/>
    </row>
    <row r="158" spans="1:11" hidden="1" outlineLevel="1" x14ac:dyDescent="0.25">
      <c r="A158" s="97">
        <v>45880</v>
      </c>
      <c r="B158" s="290"/>
      <c r="C158" s="291"/>
      <c r="D158" s="290"/>
      <c r="E158" s="291"/>
      <c r="F158" s="290"/>
      <c r="G158" s="291"/>
      <c r="H158" s="290"/>
      <c r="I158" s="291"/>
      <c r="J158" s="290"/>
      <c r="K158" s="291"/>
    </row>
    <row r="159" spans="1:11" hidden="1" outlineLevel="1" x14ac:dyDescent="0.25">
      <c r="A159" s="97">
        <v>45881</v>
      </c>
      <c r="B159" s="290"/>
      <c r="C159" s="291"/>
      <c r="D159" s="290"/>
      <c r="E159" s="291"/>
      <c r="F159" s="290"/>
      <c r="G159" s="291"/>
      <c r="H159" s="290"/>
      <c r="I159" s="291"/>
      <c r="J159" s="290"/>
      <c r="K159" s="291"/>
    </row>
    <row r="160" spans="1:11" hidden="1" outlineLevel="1" x14ac:dyDescent="0.25">
      <c r="A160" s="97">
        <v>45882</v>
      </c>
      <c r="B160" s="290"/>
      <c r="C160" s="291"/>
      <c r="D160" s="290"/>
      <c r="E160" s="291"/>
      <c r="F160" s="290"/>
      <c r="G160" s="291"/>
      <c r="H160" s="290"/>
      <c r="I160" s="291"/>
      <c r="J160" s="290"/>
      <c r="K160" s="291"/>
    </row>
    <row r="161" spans="1:11" hidden="1" outlineLevel="1" x14ac:dyDescent="0.25">
      <c r="A161" s="97">
        <v>45883</v>
      </c>
      <c r="B161" s="290"/>
      <c r="C161" s="291"/>
      <c r="D161" s="290"/>
      <c r="E161" s="291"/>
      <c r="F161" s="290"/>
      <c r="G161" s="291"/>
      <c r="H161" s="290"/>
      <c r="I161" s="291"/>
      <c r="J161" s="290"/>
      <c r="K161" s="291"/>
    </row>
    <row r="162" spans="1:11" hidden="1" outlineLevel="1" x14ac:dyDescent="0.25">
      <c r="A162" s="97">
        <v>45884</v>
      </c>
      <c r="B162" s="290"/>
      <c r="C162" s="291"/>
      <c r="D162" s="290"/>
      <c r="E162" s="291"/>
      <c r="F162" s="290"/>
      <c r="G162" s="291"/>
      <c r="H162" s="290"/>
      <c r="I162" s="291"/>
      <c r="J162" s="290"/>
      <c r="K162" s="291"/>
    </row>
    <row r="163" spans="1:11" hidden="1" outlineLevel="1" x14ac:dyDescent="0.25">
      <c r="A163" s="97">
        <v>45885</v>
      </c>
      <c r="B163" s="290"/>
      <c r="C163" s="291"/>
      <c r="D163" s="290"/>
      <c r="E163" s="291"/>
      <c r="F163" s="290"/>
      <c r="G163" s="291"/>
      <c r="H163" s="290"/>
      <c r="I163" s="291"/>
      <c r="J163" s="290"/>
      <c r="K163" s="291"/>
    </row>
    <row r="164" spans="1:11" hidden="1" outlineLevel="1" x14ac:dyDescent="0.25">
      <c r="A164" s="97">
        <v>45886</v>
      </c>
      <c r="B164" s="290"/>
      <c r="C164" s="291"/>
      <c r="D164" s="290"/>
      <c r="E164" s="291"/>
      <c r="F164" s="290"/>
      <c r="G164" s="291"/>
      <c r="H164" s="290"/>
      <c r="I164" s="291"/>
      <c r="J164" s="290"/>
      <c r="K164" s="291"/>
    </row>
    <row r="165" spans="1:11" hidden="1" outlineLevel="1" x14ac:dyDescent="0.25">
      <c r="A165" s="97">
        <v>45887</v>
      </c>
      <c r="B165" s="290"/>
      <c r="C165" s="291"/>
      <c r="D165" s="290"/>
      <c r="E165" s="291"/>
      <c r="F165" s="290"/>
      <c r="G165" s="291"/>
      <c r="H165" s="290"/>
      <c r="I165" s="291"/>
      <c r="J165" s="290"/>
      <c r="K165" s="291"/>
    </row>
    <row r="166" spans="1:11" hidden="1" outlineLevel="1" x14ac:dyDescent="0.25">
      <c r="A166" s="97">
        <v>45888</v>
      </c>
      <c r="B166" s="290"/>
      <c r="C166" s="291"/>
      <c r="D166" s="290"/>
      <c r="E166" s="291"/>
      <c r="F166" s="290"/>
      <c r="G166" s="291"/>
      <c r="H166" s="290"/>
      <c r="I166" s="291"/>
      <c r="J166" s="290"/>
      <c r="K166" s="291"/>
    </row>
    <row r="167" spans="1:11" hidden="1" outlineLevel="1" x14ac:dyDescent="0.25">
      <c r="A167" s="97">
        <v>45889</v>
      </c>
      <c r="B167" s="290"/>
      <c r="C167" s="291"/>
      <c r="D167" s="290"/>
      <c r="E167" s="291"/>
      <c r="F167" s="290"/>
      <c r="G167" s="291"/>
      <c r="H167" s="290"/>
      <c r="I167" s="291"/>
      <c r="J167" s="290"/>
      <c r="K167" s="291"/>
    </row>
    <row r="168" spans="1:11" hidden="1" outlineLevel="1" x14ac:dyDescent="0.25">
      <c r="A168" s="97">
        <v>45890</v>
      </c>
      <c r="B168" s="290"/>
      <c r="C168" s="291"/>
      <c r="D168" s="290"/>
      <c r="E168" s="291"/>
      <c r="F168" s="290"/>
      <c r="G168" s="291"/>
      <c r="H168" s="290"/>
      <c r="I168" s="291"/>
      <c r="J168" s="290"/>
      <c r="K168" s="291"/>
    </row>
    <row r="169" spans="1:11" hidden="1" outlineLevel="1" x14ac:dyDescent="0.25">
      <c r="A169" s="97">
        <v>45891</v>
      </c>
      <c r="B169" s="290"/>
      <c r="C169" s="291"/>
      <c r="D169" s="290"/>
      <c r="E169" s="291"/>
      <c r="F169" s="290"/>
      <c r="G169" s="291"/>
      <c r="H169" s="290"/>
      <c r="I169" s="291"/>
      <c r="J169" s="290"/>
      <c r="K169" s="291"/>
    </row>
    <row r="170" spans="1:11" hidden="1" outlineLevel="1" x14ac:dyDescent="0.25">
      <c r="A170" s="97">
        <v>45892</v>
      </c>
      <c r="B170" s="290"/>
      <c r="C170" s="291"/>
      <c r="D170" s="290"/>
      <c r="E170" s="291"/>
      <c r="F170" s="290"/>
      <c r="G170" s="291"/>
      <c r="H170" s="290"/>
      <c r="I170" s="291"/>
      <c r="J170" s="290"/>
      <c r="K170" s="291"/>
    </row>
    <row r="171" spans="1:11" hidden="1" outlineLevel="1" x14ac:dyDescent="0.25">
      <c r="A171" s="97">
        <v>45893</v>
      </c>
      <c r="B171" s="290"/>
      <c r="C171" s="291"/>
      <c r="D171" s="290"/>
      <c r="E171" s="291"/>
      <c r="F171" s="290"/>
      <c r="G171" s="291"/>
      <c r="H171" s="290"/>
      <c r="I171" s="291"/>
      <c r="J171" s="290"/>
      <c r="K171" s="291"/>
    </row>
    <row r="172" spans="1:11" hidden="1" outlineLevel="1" x14ac:dyDescent="0.25">
      <c r="A172" s="97">
        <v>45894</v>
      </c>
      <c r="B172" s="290"/>
      <c r="C172" s="291"/>
      <c r="D172" s="290"/>
      <c r="E172" s="291"/>
      <c r="F172" s="290"/>
      <c r="G172" s="291"/>
      <c r="H172" s="290"/>
      <c r="I172" s="291"/>
      <c r="J172" s="290"/>
      <c r="K172" s="291"/>
    </row>
    <row r="173" spans="1:11" hidden="1" outlineLevel="1" x14ac:dyDescent="0.25">
      <c r="A173" s="97">
        <v>45895</v>
      </c>
      <c r="B173" s="290"/>
      <c r="C173" s="291"/>
      <c r="D173" s="290"/>
      <c r="E173" s="291"/>
      <c r="F173" s="290"/>
      <c r="G173" s="291"/>
      <c r="H173" s="290"/>
      <c r="I173" s="291"/>
      <c r="J173" s="290"/>
      <c r="K173" s="291"/>
    </row>
    <row r="174" spans="1:11" hidden="1" outlineLevel="1" x14ac:dyDescent="0.25">
      <c r="A174" s="97">
        <v>45896</v>
      </c>
      <c r="B174" s="290"/>
      <c r="C174" s="291"/>
      <c r="D174" s="290"/>
      <c r="E174" s="291"/>
      <c r="F174" s="290"/>
      <c r="G174" s="291"/>
      <c r="H174" s="290"/>
      <c r="I174" s="291"/>
      <c r="J174" s="290"/>
      <c r="K174" s="291"/>
    </row>
    <row r="175" spans="1:11" hidden="1" outlineLevel="1" x14ac:dyDescent="0.25">
      <c r="A175" s="97">
        <v>45897</v>
      </c>
      <c r="B175" s="290"/>
      <c r="C175" s="291"/>
      <c r="D175" s="290"/>
      <c r="E175" s="291"/>
      <c r="F175" s="290"/>
      <c r="G175" s="291"/>
      <c r="H175" s="290"/>
      <c r="I175" s="291"/>
      <c r="J175" s="290"/>
      <c r="K175" s="291"/>
    </row>
    <row r="176" spans="1:11" hidden="1" outlineLevel="1" x14ac:dyDescent="0.25">
      <c r="A176" s="97">
        <v>45898</v>
      </c>
      <c r="B176" s="290"/>
      <c r="C176" s="291"/>
      <c r="D176" s="290"/>
      <c r="E176" s="291"/>
      <c r="F176" s="290"/>
      <c r="G176" s="291"/>
      <c r="H176" s="290"/>
      <c r="I176" s="291"/>
      <c r="J176" s="290"/>
      <c r="K176" s="291"/>
    </row>
    <row r="177" spans="1:11" hidden="1" outlineLevel="1" x14ac:dyDescent="0.25">
      <c r="A177" s="97">
        <v>45899</v>
      </c>
      <c r="B177" s="290"/>
      <c r="C177" s="291"/>
      <c r="D177" s="290"/>
      <c r="E177" s="291"/>
      <c r="F177" s="290"/>
      <c r="G177" s="291"/>
      <c r="H177" s="290"/>
      <c r="I177" s="291"/>
      <c r="J177" s="290"/>
      <c r="K177" s="291"/>
    </row>
    <row r="178" spans="1:11" hidden="1" outlineLevel="1" x14ac:dyDescent="0.25">
      <c r="A178" s="97">
        <v>45900</v>
      </c>
      <c r="B178" s="290"/>
      <c r="C178" s="291"/>
      <c r="D178" s="290"/>
      <c r="E178" s="291"/>
      <c r="F178" s="290"/>
      <c r="G178" s="291"/>
      <c r="H178" s="290"/>
      <c r="I178" s="291"/>
      <c r="J178" s="290"/>
      <c r="K178" s="291"/>
    </row>
    <row r="179" spans="1:11" s="283" customFormat="1" collapsed="1" x14ac:dyDescent="0.25">
      <c r="A179" s="282">
        <v>45901</v>
      </c>
      <c r="B179" s="293"/>
      <c r="C179" s="295"/>
      <c r="D179" s="293"/>
      <c r="E179" s="295"/>
      <c r="F179" s="293"/>
      <c r="G179" s="295"/>
      <c r="H179" s="293"/>
      <c r="I179" s="295"/>
      <c r="J179" s="293"/>
      <c r="K179" s="295"/>
    </row>
    <row r="180" spans="1:11" hidden="1" outlineLevel="1" x14ac:dyDescent="0.25">
      <c r="A180" s="97">
        <v>45902</v>
      </c>
      <c r="B180" s="290"/>
      <c r="C180" s="291"/>
      <c r="D180" s="290"/>
      <c r="E180" s="291"/>
      <c r="F180" s="290"/>
      <c r="G180" s="291"/>
      <c r="H180" s="290"/>
      <c r="I180" s="291"/>
      <c r="J180" s="290"/>
      <c r="K180" s="291"/>
    </row>
    <row r="181" spans="1:11" hidden="1" outlineLevel="1" x14ac:dyDescent="0.25">
      <c r="A181" s="97">
        <v>45903</v>
      </c>
      <c r="B181" s="290"/>
      <c r="C181" s="291"/>
      <c r="D181" s="290"/>
      <c r="E181" s="291"/>
      <c r="F181" s="290"/>
      <c r="G181" s="291"/>
      <c r="H181" s="290"/>
      <c r="I181" s="291"/>
      <c r="J181" s="290"/>
      <c r="K181" s="291"/>
    </row>
    <row r="182" spans="1:11" hidden="1" outlineLevel="1" x14ac:dyDescent="0.25">
      <c r="A182" s="97">
        <v>45904</v>
      </c>
      <c r="B182" s="290"/>
      <c r="C182" s="291"/>
      <c r="D182" s="290"/>
      <c r="E182" s="291"/>
      <c r="F182" s="290"/>
      <c r="G182" s="291"/>
      <c r="H182" s="290"/>
      <c r="I182" s="291"/>
      <c r="J182" s="290"/>
      <c r="K182" s="291"/>
    </row>
    <row r="183" spans="1:11" hidden="1" outlineLevel="1" x14ac:dyDescent="0.25">
      <c r="A183" s="97">
        <v>45905</v>
      </c>
      <c r="B183" s="290"/>
      <c r="C183" s="291"/>
      <c r="D183" s="290"/>
      <c r="E183" s="291"/>
      <c r="F183" s="290"/>
      <c r="G183" s="291"/>
      <c r="H183" s="290"/>
      <c r="I183" s="291"/>
      <c r="J183" s="290"/>
      <c r="K183" s="291"/>
    </row>
    <row r="184" spans="1:11" hidden="1" outlineLevel="1" x14ac:dyDescent="0.25">
      <c r="A184" s="97">
        <v>45906</v>
      </c>
      <c r="B184" s="290"/>
      <c r="C184" s="291"/>
      <c r="D184" s="290"/>
      <c r="E184" s="291"/>
      <c r="F184" s="290"/>
      <c r="G184" s="291"/>
      <c r="H184" s="290"/>
      <c r="I184" s="291"/>
      <c r="J184" s="290"/>
      <c r="K184" s="291"/>
    </row>
    <row r="185" spans="1:11" hidden="1" outlineLevel="1" x14ac:dyDescent="0.25">
      <c r="A185" s="97">
        <v>45907</v>
      </c>
      <c r="B185" s="290"/>
      <c r="C185" s="291"/>
      <c r="D185" s="290"/>
      <c r="E185" s="291"/>
      <c r="F185" s="290"/>
      <c r="G185" s="291"/>
      <c r="H185" s="290"/>
      <c r="I185" s="291"/>
      <c r="J185" s="290"/>
      <c r="K185" s="291"/>
    </row>
    <row r="186" spans="1:11" hidden="1" outlineLevel="1" x14ac:dyDescent="0.25">
      <c r="A186" s="97">
        <v>45908</v>
      </c>
      <c r="B186" s="290"/>
      <c r="C186" s="291"/>
      <c r="D186" s="290"/>
      <c r="E186" s="291"/>
      <c r="F186" s="290"/>
      <c r="G186" s="291"/>
      <c r="H186" s="290"/>
      <c r="I186" s="291"/>
      <c r="J186" s="290"/>
      <c r="K186" s="291"/>
    </row>
    <row r="187" spans="1:11" hidden="1" outlineLevel="1" x14ac:dyDescent="0.25">
      <c r="A187" s="97">
        <v>45909</v>
      </c>
      <c r="B187" s="290"/>
      <c r="C187" s="291"/>
      <c r="D187" s="290"/>
      <c r="E187" s="291"/>
      <c r="F187" s="290"/>
      <c r="G187" s="291"/>
      <c r="H187" s="290"/>
      <c r="I187" s="291"/>
      <c r="J187" s="290"/>
      <c r="K187" s="291"/>
    </row>
    <row r="188" spans="1:11" hidden="1" outlineLevel="1" x14ac:dyDescent="0.25">
      <c r="A188" s="97">
        <v>45910</v>
      </c>
      <c r="B188" s="290"/>
      <c r="C188" s="291"/>
      <c r="D188" s="290"/>
      <c r="E188" s="291"/>
      <c r="F188" s="290"/>
      <c r="G188" s="291"/>
      <c r="H188" s="290"/>
      <c r="I188" s="291"/>
      <c r="J188" s="290"/>
      <c r="K188" s="291"/>
    </row>
    <row r="189" spans="1:11" hidden="1" outlineLevel="1" x14ac:dyDescent="0.25">
      <c r="A189" s="97">
        <v>45911</v>
      </c>
      <c r="B189" s="290"/>
      <c r="C189" s="291"/>
      <c r="D189" s="290"/>
      <c r="E189" s="291"/>
      <c r="F189" s="290"/>
      <c r="G189" s="291"/>
      <c r="H189" s="290"/>
      <c r="I189" s="291"/>
      <c r="J189" s="290"/>
      <c r="K189" s="291"/>
    </row>
    <row r="190" spans="1:11" hidden="1" outlineLevel="1" x14ac:dyDescent="0.25">
      <c r="A190" s="97">
        <v>45912</v>
      </c>
      <c r="B190" s="290"/>
      <c r="C190" s="291"/>
      <c r="D190" s="290"/>
      <c r="E190" s="291"/>
      <c r="F190" s="290"/>
      <c r="G190" s="291"/>
      <c r="H190" s="290"/>
      <c r="I190" s="291"/>
      <c r="J190" s="290"/>
      <c r="K190" s="291"/>
    </row>
    <row r="191" spans="1:11" hidden="1" outlineLevel="1" x14ac:dyDescent="0.25">
      <c r="A191" s="97">
        <v>45913</v>
      </c>
      <c r="B191" s="290"/>
      <c r="C191" s="291"/>
      <c r="D191" s="290"/>
      <c r="E191" s="291"/>
      <c r="F191" s="290"/>
      <c r="G191" s="291"/>
      <c r="H191" s="290"/>
      <c r="I191" s="291"/>
      <c r="J191" s="290"/>
      <c r="K191" s="291"/>
    </row>
    <row r="192" spans="1:11" hidden="1" outlineLevel="1" x14ac:dyDescent="0.25">
      <c r="A192" s="97">
        <v>45914</v>
      </c>
      <c r="B192" s="290"/>
      <c r="C192" s="291"/>
      <c r="D192" s="290"/>
      <c r="E192" s="291"/>
      <c r="F192" s="290"/>
      <c r="G192" s="291"/>
      <c r="H192" s="290"/>
      <c r="I192" s="291"/>
      <c r="J192" s="290"/>
      <c r="K192" s="291"/>
    </row>
    <row r="193" spans="1:11" hidden="1" outlineLevel="1" x14ac:dyDescent="0.25">
      <c r="A193" s="97">
        <v>45915</v>
      </c>
      <c r="B193" s="290"/>
      <c r="C193" s="291"/>
      <c r="D193" s="290"/>
      <c r="E193" s="291"/>
      <c r="F193" s="290"/>
      <c r="G193" s="291"/>
      <c r="H193" s="290"/>
      <c r="I193" s="291"/>
      <c r="J193" s="290"/>
      <c r="K193" s="291"/>
    </row>
    <row r="194" spans="1:11" hidden="1" outlineLevel="1" x14ac:dyDescent="0.25">
      <c r="A194" s="97">
        <v>45916</v>
      </c>
      <c r="B194" s="290"/>
      <c r="C194" s="291"/>
      <c r="D194" s="290"/>
      <c r="E194" s="291"/>
      <c r="F194" s="290"/>
      <c r="G194" s="291"/>
      <c r="H194" s="290"/>
      <c r="I194" s="291"/>
      <c r="J194" s="290"/>
      <c r="K194" s="291"/>
    </row>
    <row r="195" spans="1:11" hidden="1" outlineLevel="1" x14ac:dyDescent="0.25">
      <c r="A195" s="97">
        <v>45917</v>
      </c>
      <c r="B195" s="290"/>
      <c r="C195" s="291"/>
      <c r="D195" s="290"/>
      <c r="E195" s="291"/>
      <c r="F195" s="290"/>
      <c r="G195" s="291"/>
      <c r="H195" s="290"/>
      <c r="I195" s="291"/>
      <c r="J195" s="290"/>
      <c r="K195" s="291"/>
    </row>
    <row r="196" spans="1:11" hidden="1" outlineLevel="1" x14ac:dyDescent="0.25">
      <c r="A196" s="97">
        <v>45918</v>
      </c>
      <c r="B196" s="290"/>
      <c r="C196" s="291"/>
      <c r="D196" s="290"/>
      <c r="E196" s="291"/>
      <c r="F196" s="290"/>
      <c r="G196" s="291"/>
      <c r="H196" s="290"/>
      <c r="I196" s="291"/>
      <c r="J196" s="290"/>
      <c r="K196" s="291"/>
    </row>
    <row r="197" spans="1:11" hidden="1" outlineLevel="1" x14ac:dyDescent="0.25">
      <c r="A197" s="97">
        <v>45919</v>
      </c>
      <c r="B197" s="290"/>
      <c r="C197" s="291"/>
      <c r="D197" s="290"/>
      <c r="E197" s="291"/>
      <c r="F197" s="290"/>
      <c r="G197" s="291"/>
      <c r="H197" s="290"/>
      <c r="I197" s="291"/>
      <c r="J197" s="290"/>
      <c r="K197" s="291"/>
    </row>
    <row r="198" spans="1:11" hidden="1" outlineLevel="1" x14ac:dyDescent="0.25">
      <c r="A198" s="97">
        <v>45920</v>
      </c>
      <c r="B198" s="290"/>
      <c r="C198" s="291"/>
      <c r="D198" s="290"/>
      <c r="E198" s="291"/>
      <c r="F198" s="290"/>
      <c r="G198" s="291"/>
      <c r="H198" s="290"/>
      <c r="I198" s="291"/>
      <c r="J198" s="290"/>
      <c r="K198" s="291"/>
    </row>
    <row r="199" spans="1:11" hidden="1" outlineLevel="1" x14ac:dyDescent="0.25">
      <c r="A199" s="97">
        <v>45921</v>
      </c>
      <c r="B199" s="290"/>
      <c r="C199" s="291"/>
      <c r="D199" s="290"/>
      <c r="E199" s="291"/>
      <c r="F199" s="290"/>
      <c r="G199" s="291"/>
      <c r="H199" s="290"/>
      <c r="I199" s="291"/>
      <c r="J199" s="290"/>
      <c r="K199" s="291"/>
    </row>
    <row r="200" spans="1:11" hidden="1" outlineLevel="1" x14ac:dyDescent="0.25">
      <c r="A200" s="97">
        <v>45922</v>
      </c>
      <c r="B200" s="290"/>
      <c r="C200" s="291"/>
      <c r="D200" s="290"/>
      <c r="E200" s="291"/>
      <c r="F200" s="290"/>
      <c r="G200" s="291"/>
      <c r="H200" s="290"/>
      <c r="I200" s="291"/>
      <c r="J200" s="290"/>
      <c r="K200" s="291"/>
    </row>
    <row r="201" spans="1:11" hidden="1" outlineLevel="1" x14ac:dyDescent="0.25">
      <c r="A201" s="97">
        <v>45923</v>
      </c>
      <c r="B201" s="290"/>
      <c r="C201" s="291"/>
      <c r="D201" s="290"/>
      <c r="E201" s="291"/>
      <c r="F201" s="290"/>
      <c r="G201" s="291"/>
      <c r="H201" s="290"/>
      <c r="I201" s="291"/>
      <c r="J201" s="290"/>
      <c r="K201" s="291"/>
    </row>
    <row r="202" spans="1:11" hidden="1" outlineLevel="1" x14ac:dyDescent="0.25">
      <c r="A202" s="97">
        <v>45924</v>
      </c>
      <c r="B202" s="290"/>
      <c r="C202" s="291"/>
      <c r="D202" s="290"/>
      <c r="E202" s="291"/>
      <c r="F202" s="290"/>
      <c r="G202" s="291"/>
      <c r="H202" s="290"/>
      <c r="I202" s="291"/>
      <c r="J202" s="290"/>
      <c r="K202" s="291"/>
    </row>
    <row r="203" spans="1:11" hidden="1" outlineLevel="1" x14ac:dyDescent="0.25">
      <c r="A203" s="97">
        <v>45925</v>
      </c>
      <c r="B203" s="290"/>
      <c r="C203" s="291"/>
      <c r="D203" s="290"/>
      <c r="E203" s="291"/>
      <c r="F203" s="290"/>
      <c r="G203" s="291"/>
      <c r="H203" s="290"/>
      <c r="I203" s="291"/>
      <c r="J203" s="290"/>
      <c r="K203" s="291"/>
    </row>
    <row r="204" spans="1:11" hidden="1" outlineLevel="1" x14ac:dyDescent="0.25">
      <c r="A204" s="97">
        <v>45926</v>
      </c>
      <c r="B204" s="290"/>
      <c r="C204" s="291"/>
      <c r="D204" s="290"/>
      <c r="E204" s="291"/>
      <c r="F204" s="290"/>
      <c r="G204" s="291"/>
      <c r="H204" s="290"/>
      <c r="I204" s="291"/>
      <c r="J204" s="290"/>
      <c r="K204" s="291"/>
    </row>
    <row r="205" spans="1:11" hidden="1" outlineLevel="1" x14ac:dyDescent="0.25">
      <c r="A205" s="97">
        <v>45927</v>
      </c>
      <c r="B205" s="290"/>
      <c r="C205" s="291"/>
      <c r="D205" s="290"/>
      <c r="E205" s="291"/>
      <c r="F205" s="290"/>
      <c r="G205" s="291"/>
      <c r="H205" s="290"/>
      <c r="I205" s="291"/>
      <c r="J205" s="290"/>
      <c r="K205" s="291"/>
    </row>
    <row r="206" spans="1:11" hidden="1" outlineLevel="1" x14ac:dyDescent="0.25">
      <c r="A206" s="97">
        <v>45928</v>
      </c>
      <c r="B206" s="290"/>
      <c r="C206" s="291"/>
      <c r="D206" s="290"/>
      <c r="E206" s="291"/>
      <c r="F206" s="290"/>
      <c r="G206" s="291"/>
      <c r="H206" s="290"/>
      <c r="I206" s="291"/>
      <c r="J206" s="290"/>
      <c r="K206" s="291"/>
    </row>
    <row r="207" spans="1:11" hidden="1" outlineLevel="1" x14ac:dyDescent="0.25">
      <c r="A207" s="97">
        <v>45929</v>
      </c>
      <c r="B207" s="290"/>
      <c r="C207" s="291"/>
      <c r="D207" s="290"/>
      <c r="E207" s="291"/>
      <c r="F207" s="290"/>
      <c r="G207" s="291"/>
      <c r="H207" s="290"/>
      <c r="I207" s="291"/>
      <c r="J207" s="290"/>
      <c r="K207" s="291"/>
    </row>
    <row r="208" spans="1:11" hidden="1" outlineLevel="1" x14ac:dyDescent="0.25">
      <c r="A208" s="97">
        <v>45930</v>
      </c>
      <c r="B208" s="290"/>
      <c r="C208" s="291"/>
      <c r="D208" s="290"/>
      <c r="E208" s="291"/>
      <c r="F208" s="290"/>
      <c r="G208" s="291"/>
      <c r="H208" s="290"/>
      <c r="I208" s="291"/>
      <c r="J208" s="290"/>
      <c r="K208" s="291"/>
    </row>
    <row r="209" spans="1:11" s="283" customFormat="1" collapsed="1" x14ac:dyDescent="0.25">
      <c r="A209" s="282">
        <v>45931</v>
      </c>
      <c r="B209" s="293"/>
      <c r="C209" s="295"/>
      <c r="D209" s="293"/>
      <c r="E209" s="295"/>
      <c r="F209" s="293"/>
      <c r="G209" s="295"/>
      <c r="H209" s="293"/>
      <c r="I209" s="295"/>
      <c r="J209" s="293"/>
      <c r="K209" s="295"/>
    </row>
    <row r="210" spans="1:11" outlineLevel="1" x14ac:dyDescent="0.25">
      <c r="A210" s="97">
        <v>45932</v>
      </c>
      <c r="B210" s="290"/>
      <c r="C210" s="291"/>
      <c r="D210" s="290"/>
      <c r="E210" s="291"/>
      <c r="F210" s="290"/>
      <c r="G210" s="291"/>
      <c r="H210" s="290"/>
      <c r="I210" s="291"/>
      <c r="J210" s="290"/>
      <c r="K210" s="291"/>
    </row>
    <row r="211" spans="1:11" outlineLevel="1" x14ac:dyDescent="0.25">
      <c r="A211" s="97">
        <v>45933</v>
      </c>
      <c r="B211" s="290"/>
      <c r="C211" s="291"/>
      <c r="D211" s="290"/>
      <c r="E211" s="291"/>
      <c r="F211" s="290"/>
      <c r="G211" s="291"/>
      <c r="H211" s="290"/>
      <c r="I211" s="291"/>
      <c r="J211" s="290"/>
      <c r="K211" s="291"/>
    </row>
    <row r="212" spans="1:11" outlineLevel="1" x14ac:dyDescent="0.25">
      <c r="A212" s="97">
        <v>45934</v>
      </c>
      <c r="B212" s="290"/>
      <c r="C212" s="291"/>
      <c r="D212" s="290"/>
      <c r="E212" s="291"/>
      <c r="F212" s="290"/>
      <c r="G212" s="291"/>
      <c r="H212" s="290"/>
      <c r="I212" s="291"/>
      <c r="J212" s="290"/>
      <c r="K212" s="291"/>
    </row>
    <row r="213" spans="1:11" outlineLevel="1" x14ac:dyDescent="0.25">
      <c r="A213" s="97">
        <v>45935</v>
      </c>
      <c r="B213" s="290"/>
      <c r="C213" s="291"/>
      <c r="D213" s="290"/>
      <c r="E213" s="291"/>
      <c r="F213" s="290"/>
      <c r="G213" s="291"/>
      <c r="H213" s="290"/>
      <c r="I213" s="291"/>
      <c r="J213" s="290"/>
      <c r="K213" s="291"/>
    </row>
    <row r="214" spans="1:11" outlineLevel="1" x14ac:dyDescent="0.25">
      <c r="A214" s="97">
        <v>45936</v>
      </c>
      <c r="B214" s="290"/>
      <c r="C214" s="291"/>
      <c r="D214" s="290"/>
      <c r="E214" s="291"/>
      <c r="F214" s="290"/>
      <c r="G214" s="291"/>
      <c r="H214" s="290"/>
      <c r="I214" s="291"/>
      <c r="J214" s="290"/>
      <c r="K214" s="291"/>
    </row>
    <row r="215" spans="1:11" outlineLevel="1" x14ac:dyDescent="0.25">
      <c r="A215" s="97">
        <v>45937</v>
      </c>
      <c r="B215" s="290"/>
      <c r="C215" s="291"/>
      <c r="D215" s="290"/>
      <c r="E215" s="291"/>
      <c r="F215" s="290"/>
      <c r="G215" s="291"/>
      <c r="H215" s="290"/>
      <c r="I215" s="291"/>
      <c r="J215" s="290"/>
      <c r="K215" s="291"/>
    </row>
    <row r="216" spans="1:11" outlineLevel="1" x14ac:dyDescent="0.25">
      <c r="A216" s="97">
        <v>45938</v>
      </c>
      <c r="B216" s="290"/>
      <c r="C216" s="291"/>
      <c r="D216" s="290"/>
      <c r="E216" s="291"/>
      <c r="F216" s="290"/>
      <c r="G216" s="291"/>
      <c r="H216" s="290"/>
      <c r="I216" s="291"/>
      <c r="J216" s="290"/>
      <c r="K216" s="291"/>
    </row>
    <row r="217" spans="1:11" outlineLevel="1" x14ac:dyDescent="0.25">
      <c r="A217" s="97">
        <v>45939</v>
      </c>
      <c r="B217" s="290"/>
      <c r="C217" s="291"/>
      <c r="D217" s="290"/>
      <c r="E217" s="291"/>
      <c r="F217" s="290"/>
      <c r="G217" s="291"/>
      <c r="H217" s="290"/>
      <c r="I217" s="291"/>
      <c r="J217" s="290"/>
      <c r="K217" s="291"/>
    </row>
    <row r="218" spans="1:11" outlineLevel="1" x14ac:dyDescent="0.25">
      <c r="A218" s="97">
        <v>45940</v>
      </c>
      <c r="B218" s="290"/>
      <c r="C218" s="291"/>
      <c r="D218" s="290"/>
      <c r="E218" s="291"/>
      <c r="F218" s="290"/>
      <c r="G218" s="291"/>
      <c r="H218" s="290"/>
      <c r="I218" s="291"/>
      <c r="J218" s="290"/>
      <c r="K218" s="291"/>
    </row>
    <row r="219" spans="1:11" outlineLevel="1" x14ac:dyDescent="0.25">
      <c r="A219" s="97">
        <v>45941</v>
      </c>
      <c r="B219" s="290"/>
      <c r="C219" s="291"/>
      <c r="D219" s="290"/>
      <c r="E219" s="291"/>
      <c r="F219" s="290"/>
      <c r="G219" s="291"/>
      <c r="H219" s="290"/>
      <c r="I219" s="291"/>
      <c r="J219" s="290"/>
      <c r="K219" s="291"/>
    </row>
    <row r="220" spans="1:11" outlineLevel="1" x14ac:dyDescent="0.25">
      <c r="A220" s="97">
        <v>45942</v>
      </c>
      <c r="B220" s="290"/>
      <c r="C220" s="291"/>
      <c r="D220" s="290"/>
      <c r="E220" s="291"/>
      <c r="F220" s="290"/>
      <c r="G220" s="291"/>
      <c r="H220" s="290"/>
      <c r="I220" s="291"/>
      <c r="J220" s="290"/>
      <c r="K220" s="291"/>
    </row>
    <row r="221" spans="1:11" outlineLevel="1" x14ac:dyDescent="0.25">
      <c r="A221" s="97">
        <v>45943</v>
      </c>
      <c r="B221" s="290"/>
      <c r="C221" s="291"/>
      <c r="D221" s="290"/>
      <c r="E221" s="291"/>
      <c r="F221" s="290"/>
      <c r="G221" s="291"/>
      <c r="H221" s="290"/>
      <c r="I221" s="291"/>
      <c r="J221" s="290"/>
      <c r="K221" s="291"/>
    </row>
    <row r="222" spans="1:11" outlineLevel="1" x14ac:dyDescent="0.25">
      <c r="A222" s="97">
        <v>45944</v>
      </c>
      <c r="B222" s="290"/>
      <c r="C222" s="291"/>
      <c r="D222" s="290"/>
      <c r="E222" s="291"/>
      <c r="F222" s="290"/>
      <c r="G222" s="291"/>
      <c r="H222" s="290"/>
      <c r="I222" s="291"/>
      <c r="J222" s="290"/>
      <c r="K222" s="291"/>
    </row>
    <row r="223" spans="1:11" outlineLevel="1" x14ac:dyDescent="0.25">
      <c r="A223" s="97">
        <v>45945</v>
      </c>
      <c r="B223" s="290"/>
      <c r="C223" s="291"/>
      <c r="D223" s="290"/>
      <c r="E223" s="291"/>
      <c r="F223" s="290"/>
      <c r="G223" s="291"/>
      <c r="H223" s="290"/>
      <c r="I223" s="291"/>
      <c r="J223" s="290"/>
      <c r="K223" s="291"/>
    </row>
    <row r="224" spans="1:11" outlineLevel="1" x14ac:dyDescent="0.25">
      <c r="A224" s="97">
        <v>45946</v>
      </c>
      <c r="B224" s="290"/>
      <c r="C224" s="291"/>
      <c r="D224" s="290"/>
      <c r="E224" s="291"/>
      <c r="F224" s="290"/>
      <c r="G224" s="291"/>
      <c r="H224" s="290"/>
      <c r="I224" s="291"/>
      <c r="J224" s="290"/>
      <c r="K224" s="291"/>
    </row>
    <row r="225" spans="1:11" outlineLevel="1" x14ac:dyDescent="0.25">
      <c r="A225" s="97">
        <v>45947</v>
      </c>
      <c r="B225" s="290"/>
      <c r="C225" s="291"/>
      <c r="D225" s="290"/>
      <c r="E225" s="291"/>
      <c r="F225" s="290"/>
      <c r="G225" s="291"/>
      <c r="H225" s="290"/>
      <c r="I225" s="291"/>
      <c r="J225" s="290"/>
      <c r="K225" s="291"/>
    </row>
    <row r="226" spans="1:11" outlineLevel="1" x14ac:dyDescent="0.25">
      <c r="A226" s="97">
        <v>45948</v>
      </c>
      <c r="B226" s="290">
        <v>8</v>
      </c>
      <c r="C226" s="291"/>
      <c r="D226" s="290"/>
      <c r="E226" s="291"/>
      <c r="F226" s="290"/>
      <c r="G226" s="291"/>
      <c r="H226" s="290"/>
      <c r="I226" s="291"/>
      <c r="J226" s="290"/>
      <c r="K226" s="291"/>
    </row>
    <row r="227" spans="1:11" outlineLevel="1" x14ac:dyDescent="0.25">
      <c r="A227" s="97">
        <v>45949</v>
      </c>
      <c r="B227" s="290">
        <v>8</v>
      </c>
      <c r="C227" s="291"/>
      <c r="D227" s="290"/>
      <c r="E227" s="291"/>
      <c r="F227" s="290"/>
      <c r="G227" s="291"/>
      <c r="H227" s="290"/>
      <c r="I227" s="291"/>
      <c r="J227" s="290"/>
      <c r="K227" s="291"/>
    </row>
    <row r="228" spans="1:11" outlineLevel="1" x14ac:dyDescent="0.25">
      <c r="A228" s="97">
        <v>45950</v>
      </c>
      <c r="B228" s="290"/>
      <c r="C228" s="291"/>
      <c r="D228" s="290"/>
      <c r="E228" s="291"/>
      <c r="F228" s="290"/>
      <c r="G228" s="291"/>
      <c r="H228" s="290"/>
      <c r="I228" s="291"/>
      <c r="J228" s="290"/>
      <c r="K228" s="291"/>
    </row>
    <row r="229" spans="1:11" outlineLevel="1" x14ac:dyDescent="0.25">
      <c r="A229" s="97">
        <v>45951</v>
      </c>
      <c r="B229" s="290">
        <v>8</v>
      </c>
      <c r="C229" s="291"/>
      <c r="D229" s="290"/>
      <c r="E229" s="291"/>
      <c r="F229" s="290"/>
      <c r="G229" s="291"/>
      <c r="H229" s="290"/>
      <c r="I229" s="291"/>
      <c r="J229" s="290"/>
      <c r="K229" s="291"/>
    </row>
    <row r="230" spans="1:11" outlineLevel="1" x14ac:dyDescent="0.25">
      <c r="A230" s="97">
        <v>45952</v>
      </c>
      <c r="B230" s="290">
        <v>8</v>
      </c>
      <c r="C230" s="291"/>
      <c r="D230" s="290"/>
      <c r="E230" s="291"/>
      <c r="F230" s="290"/>
      <c r="G230" s="291"/>
      <c r="H230" s="290"/>
      <c r="I230" s="291"/>
      <c r="J230" s="290"/>
      <c r="K230" s="291"/>
    </row>
    <row r="231" spans="1:11" outlineLevel="1" x14ac:dyDescent="0.25">
      <c r="A231" s="97">
        <v>45953</v>
      </c>
      <c r="B231" s="290"/>
      <c r="C231" s="291"/>
      <c r="D231" s="290"/>
      <c r="E231" s="291"/>
      <c r="F231" s="290"/>
      <c r="G231" s="291"/>
      <c r="H231" s="290"/>
      <c r="I231" s="291"/>
      <c r="J231" s="290"/>
      <c r="K231" s="291"/>
    </row>
    <row r="232" spans="1:11" outlineLevel="1" x14ac:dyDescent="0.25">
      <c r="A232" s="97">
        <v>45954</v>
      </c>
      <c r="B232" s="290">
        <v>8</v>
      </c>
      <c r="C232" s="291"/>
      <c r="D232" s="290"/>
      <c r="E232" s="291"/>
      <c r="F232" s="290"/>
      <c r="G232" s="291"/>
      <c r="H232" s="290"/>
      <c r="I232" s="291"/>
      <c r="J232" s="290"/>
      <c r="K232" s="291"/>
    </row>
    <row r="233" spans="1:11" outlineLevel="1" x14ac:dyDescent="0.25">
      <c r="A233" s="97">
        <v>45955</v>
      </c>
      <c r="B233" s="290">
        <v>8</v>
      </c>
      <c r="C233" s="291"/>
      <c r="D233" s="290"/>
      <c r="E233" s="291"/>
      <c r="F233" s="290"/>
      <c r="G233" s="291"/>
      <c r="H233" s="290"/>
      <c r="I233" s="291"/>
      <c r="J233" s="290"/>
      <c r="K233" s="291"/>
    </row>
    <row r="234" spans="1:11" outlineLevel="1" x14ac:dyDescent="0.25">
      <c r="A234" s="97">
        <v>45956</v>
      </c>
      <c r="B234" s="290">
        <v>8</v>
      </c>
      <c r="C234" s="291"/>
      <c r="D234" s="290"/>
      <c r="E234" s="291"/>
      <c r="F234" s="290"/>
      <c r="G234" s="291"/>
      <c r="H234" s="290"/>
      <c r="I234" s="291"/>
      <c r="J234" s="290"/>
      <c r="K234" s="291"/>
    </row>
    <row r="235" spans="1:11" outlineLevel="1" x14ac:dyDescent="0.25">
      <c r="A235" s="97">
        <v>45957</v>
      </c>
      <c r="B235" s="290">
        <v>8</v>
      </c>
      <c r="C235" s="291"/>
      <c r="D235" s="290"/>
      <c r="E235" s="291"/>
      <c r="F235" s="290"/>
      <c r="G235" s="291"/>
      <c r="H235" s="290"/>
      <c r="I235" s="291"/>
      <c r="J235" s="290"/>
      <c r="K235" s="291"/>
    </row>
    <row r="236" spans="1:11" outlineLevel="1" x14ac:dyDescent="0.25">
      <c r="A236" s="97">
        <v>45958</v>
      </c>
      <c r="B236" s="290"/>
      <c r="C236" s="291"/>
      <c r="D236" s="290"/>
      <c r="E236" s="291"/>
      <c r="F236" s="290"/>
      <c r="G236" s="291"/>
      <c r="H236" s="290"/>
      <c r="I236" s="291"/>
      <c r="J236" s="290"/>
      <c r="K236" s="291"/>
    </row>
    <row r="237" spans="1:11" outlineLevel="1" x14ac:dyDescent="0.25">
      <c r="A237" s="97">
        <v>45959</v>
      </c>
      <c r="B237" s="290">
        <v>8</v>
      </c>
      <c r="C237" s="291"/>
      <c r="D237" s="290"/>
      <c r="E237" s="291"/>
      <c r="F237" s="290"/>
      <c r="G237" s="291"/>
      <c r="H237" s="290"/>
      <c r="I237" s="291"/>
      <c r="J237" s="290"/>
      <c r="K237" s="291"/>
    </row>
    <row r="238" spans="1:11" outlineLevel="1" x14ac:dyDescent="0.25">
      <c r="A238" s="97">
        <v>45960</v>
      </c>
      <c r="B238" s="290">
        <v>8</v>
      </c>
      <c r="C238" s="291"/>
      <c r="D238" s="290"/>
      <c r="E238" s="291"/>
      <c r="F238" s="290"/>
      <c r="G238" s="291"/>
      <c r="H238" s="290"/>
      <c r="I238" s="291"/>
      <c r="J238" s="290"/>
      <c r="K238" s="291"/>
    </row>
    <row r="239" spans="1:11" outlineLevel="1" x14ac:dyDescent="0.25">
      <c r="A239" s="97">
        <v>45961</v>
      </c>
      <c r="B239" s="290">
        <v>8</v>
      </c>
      <c r="C239" s="291"/>
      <c r="D239" s="290"/>
      <c r="E239" s="291"/>
      <c r="F239" s="290"/>
      <c r="G239" s="291"/>
      <c r="H239" s="290"/>
      <c r="I239" s="291"/>
      <c r="J239" s="290"/>
      <c r="K239" s="291"/>
    </row>
    <row r="240" spans="1:11" s="283" customFormat="1" x14ac:dyDescent="0.25">
      <c r="A240" s="282">
        <v>45962</v>
      </c>
      <c r="B240" s="293">
        <v>8</v>
      </c>
      <c r="C240" s="295"/>
      <c r="D240" s="293"/>
      <c r="E240" s="295"/>
      <c r="F240" s="293"/>
      <c r="G240" s="295"/>
      <c r="H240" s="293"/>
      <c r="I240" s="295"/>
      <c r="J240" s="293"/>
      <c r="K240" s="295"/>
    </row>
    <row r="241" spans="1:11" outlineLevel="1" x14ac:dyDescent="0.25">
      <c r="A241" s="97">
        <v>45963</v>
      </c>
      <c r="B241" s="290"/>
      <c r="C241" s="291"/>
      <c r="D241" s="290"/>
      <c r="E241" s="291"/>
      <c r="F241" s="290"/>
      <c r="G241" s="291"/>
      <c r="H241" s="290"/>
      <c r="I241" s="291"/>
      <c r="J241" s="290"/>
      <c r="K241" s="291"/>
    </row>
    <row r="242" spans="1:11" outlineLevel="1" x14ac:dyDescent="0.25">
      <c r="A242" s="97">
        <v>45964</v>
      </c>
      <c r="B242" s="290"/>
      <c r="C242" s="291"/>
      <c r="D242" s="290"/>
      <c r="E242" s="291"/>
      <c r="F242" s="290"/>
      <c r="G242" s="291"/>
      <c r="H242" s="290"/>
      <c r="I242" s="291"/>
      <c r="J242" s="290"/>
      <c r="K242" s="291"/>
    </row>
    <row r="243" spans="1:11" outlineLevel="1" x14ac:dyDescent="0.25">
      <c r="A243" s="97">
        <v>45965</v>
      </c>
      <c r="B243" s="290"/>
      <c r="C243" s="291"/>
      <c r="D243" s="290"/>
      <c r="E243" s="291"/>
      <c r="F243" s="290"/>
      <c r="G243" s="291"/>
      <c r="H243" s="290"/>
      <c r="I243" s="291"/>
      <c r="J243" s="290"/>
      <c r="K243" s="291"/>
    </row>
    <row r="244" spans="1:11" outlineLevel="1" x14ac:dyDescent="0.25">
      <c r="A244" s="97">
        <v>45966</v>
      </c>
      <c r="B244" s="290"/>
      <c r="C244" s="291"/>
      <c r="D244" s="290"/>
      <c r="E244" s="291"/>
      <c r="F244" s="290"/>
      <c r="G244" s="291"/>
      <c r="H244" s="290"/>
      <c r="I244" s="291"/>
      <c r="J244" s="290"/>
      <c r="K244" s="291"/>
    </row>
    <row r="245" spans="1:11" outlineLevel="1" x14ac:dyDescent="0.25">
      <c r="A245" s="97">
        <v>45967</v>
      </c>
      <c r="B245" s="290">
        <v>7</v>
      </c>
      <c r="C245" s="291"/>
      <c r="D245" s="290"/>
      <c r="E245" s="291"/>
      <c r="F245" s="290"/>
      <c r="G245" s="291"/>
      <c r="H245" s="290"/>
      <c r="I245" s="291"/>
      <c r="J245" s="290"/>
      <c r="K245" s="291"/>
    </row>
    <row r="246" spans="1:11" outlineLevel="1" x14ac:dyDescent="0.25">
      <c r="A246" s="97">
        <v>45968</v>
      </c>
      <c r="B246" s="290">
        <v>8</v>
      </c>
      <c r="C246" s="291"/>
      <c r="D246" s="290">
        <v>1</v>
      </c>
      <c r="E246" s="291"/>
      <c r="F246" s="290">
        <v>1</v>
      </c>
      <c r="G246" s="291"/>
      <c r="H246" s="290"/>
      <c r="I246" s="291"/>
      <c r="J246" s="290"/>
      <c r="K246" s="291"/>
    </row>
    <row r="247" spans="1:11" outlineLevel="1" x14ac:dyDescent="0.25">
      <c r="A247" s="97">
        <v>45969</v>
      </c>
      <c r="B247" s="290">
        <v>8</v>
      </c>
      <c r="C247" s="291"/>
      <c r="D247" s="290">
        <v>1</v>
      </c>
      <c r="E247" s="291"/>
      <c r="F247" s="290"/>
      <c r="G247" s="291"/>
      <c r="H247" s="290"/>
      <c r="I247" s="291"/>
      <c r="J247" s="290"/>
      <c r="K247" s="291"/>
    </row>
    <row r="248" spans="1:11" outlineLevel="1" x14ac:dyDescent="0.25">
      <c r="A248" s="97">
        <v>45970</v>
      </c>
      <c r="B248" s="290"/>
      <c r="C248" s="291"/>
      <c r="D248" s="290"/>
      <c r="E248" s="291"/>
      <c r="F248" s="290"/>
      <c r="G248" s="291"/>
      <c r="H248" s="290"/>
      <c r="I248" s="291"/>
      <c r="J248" s="290"/>
      <c r="K248" s="291"/>
    </row>
    <row r="249" spans="1:11" outlineLevel="1" x14ac:dyDescent="0.25">
      <c r="A249" s="97">
        <v>45971</v>
      </c>
      <c r="B249" s="290">
        <v>8</v>
      </c>
      <c r="C249" s="291"/>
      <c r="D249" s="290"/>
      <c r="E249" s="291"/>
      <c r="F249" s="290"/>
      <c r="G249" s="291"/>
      <c r="H249" s="290"/>
      <c r="I249" s="291"/>
      <c r="J249" s="290"/>
      <c r="K249" s="291"/>
    </row>
    <row r="250" spans="1:11" outlineLevel="1" x14ac:dyDescent="0.25">
      <c r="A250" s="97">
        <v>45972</v>
      </c>
      <c r="B250" s="290">
        <v>8</v>
      </c>
      <c r="C250" s="291"/>
      <c r="D250" s="290"/>
      <c r="E250" s="291"/>
      <c r="F250" s="290"/>
      <c r="G250" s="291"/>
      <c r="H250" s="290"/>
      <c r="I250" s="291"/>
      <c r="J250" s="290"/>
      <c r="K250" s="291"/>
    </row>
    <row r="251" spans="1:11" outlineLevel="1" x14ac:dyDescent="0.25">
      <c r="A251" s="97">
        <v>45973</v>
      </c>
      <c r="B251" s="290">
        <v>8</v>
      </c>
      <c r="C251" s="291"/>
      <c r="D251" s="290"/>
      <c r="E251" s="291"/>
      <c r="F251" s="290"/>
      <c r="G251" s="291"/>
      <c r="H251" s="290"/>
      <c r="I251" s="291"/>
      <c r="J251" s="290"/>
      <c r="K251" s="291"/>
    </row>
    <row r="252" spans="1:11" outlineLevel="1" x14ac:dyDescent="0.25">
      <c r="A252" s="97">
        <v>45974</v>
      </c>
      <c r="B252" s="290"/>
      <c r="C252" s="291"/>
      <c r="D252" s="290"/>
      <c r="E252" s="291"/>
      <c r="F252" s="290"/>
      <c r="G252" s="291"/>
      <c r="H252" s="290"/>
      <c r="I252" s="291"/>
      <c r="J252" s="290"/>
      <c r="K252" s="291"/>
    </row>
    <row r="253" spans="1:11" outlineLevel="1" x14ac:dyDescent="0.25">
      <c r="A253" s="97">
        <v>45975</v>
      </c>
      <c r="B253" s="290">
        <v>8</v>
      </c>
      <c r="C253" s="291"/>
      <c r="D253" s="290">
        <v>1</v>
      </c>
      <c r="E253" s="291"/>
      <c r="F253" s="290">
        <v>2</v>
      </c>
      <c r="G253" s="291"/>
      <c r="H253" s="290"/>
      <c r="I253" s="291"/>
      <c r="J253" s="290"/>
      <c r="K253" s="291"/>
    </row>
    <row r="254" spans="1:11" outlineLevel="1" x14ac:dyDescent="0.25">
      <c r="A254" s="97">
        <v>45976</v>
      </c>
      <c r="B254" s="290">
        <v>8</v>
      </c>
      <c r="C254" s="291"/>
      <c r="D254" s="290">
        <v>1</v>
      </c>
      <c r="E254" s="291"/>
      <c r="F254" s="290"/>
      <c r="G254" s="291"/>
      <c r="H254" s="290"/>
      <c r="I254" s="291"/>
      <c r="J254" s="290"/>
      <c r="K254" s="291"/>
    </row>
    <row r="255" spans="1:11" outlineLevel="1" x14ac:dyDescent="0.25">
      <c r="A255" s="97">
        <v>45977</v>
      </c>
      <c r="B255" s="290"/>
      <c r="C255" s="291"/>
      <c r="D255" s="290"/>
      <c r="E255" s="291"/>
      <c r="F255" s="290"/>
      <c r="G255" s="291"/>
      <c r="H255" s="290"/>
      <c r="I255" s="291"/>
      <c r="J255" s="290"/>
      <c r="K255" s="291"/>
    </row>
    <row r="256" spans="1:11" outlineLevel="1" x14ac:dyDescent="0.25">
      <c r="A256" s="97">
        <v>45978</v>
      </c>
      <c r="B256" s="290">
        <v>8</v>
      </c>
      <c r="C256" s="291"/>
      <c r="D256" s="290">
        <v>1</v>
      </c>
      <c r="E256" s="291"/>
      <c r="F256" s="290"/>
      <c r="G256" s="291"/>
      <c r="H256" s="290"/>
      <c r="I256" s="291"/>
      <c r="J256" s="290"/>
      <c r="K256" s="291"/>
    </row>
    <row r="257" spans="1:11" outlineLevel="1" x14ac:dyDescent="0.25">
      <c r="A257" s="97">
        <v>45979</v>
      </c>
      <c r="B257" s="290">
        <v>8</v>
      </c>
      <c r="C257" s="291"/>
      <c r="D257" s="290"/>
      <c r="E257" s="291"/>
      <c r="F257" s="290"/>
      <c r="G257" s="291"/>
      <c r="H257" s="290"/>
      <c r="I257" s="291"/>
      <c r="J257" s="290"/>
      <c r="K257" s="291"/>
    </row>
    <row r="258" spans="1:11" outlineLevel="1" x14ac:dyDescent="0.25">
      <c r="A258" s="97">
        <v>45980</v>
      </c>
      <c r="B258" s="290">
        <v>8</v>
      </c>
      <c r="C258" s="291"/>
      <c r="D258" s="290">
        <v>1</v>
      </c>
      <c r="E258" s="291"/>
      <c r="F258" s="290"/>
      <c r="G258" s="291"/>
      <c r="H258" s="290"/>
      <c r="I258" s="291"/>
      <c r="J258" s="290"/>
      <c r="K258" s="291"/>
    </row>
    <row r="259" spans="1:11" outlineLevel="1" x14ac:dyDescent="0.25">
      <c r="A259" s="97">
        <v>45981</v>
      </c>
      <c r="B259" s="290"/>
      <c r="C259" s="291"/>
      <c r="D259" s="290">
        <v>1</v>
      </c>
      <c r="E259" s="291"/>
      <c r="F259" s="290"/>
      <c r="G259" s="291"/>
      <c r="H259" s="290"/>
      <c r="I259" s="291"/>
      <c r="J259" s="290"/>
      <c r="K259" s="291"/>
    </row>
    <row r="260" spans="1:11" outlineLevel="1" x14ac:dyDescent="0.25">
      <c r="A260" s="97">
        <v>45982</v>
      </c>
      <c r="B260" s="290">
        <v>8</v>
      </c>
      <c r="C260" s="291"/>
      <c r="D260" s="290">
        <v>1</v>
      </c>
      <c r="E260" s="291"/>
      <c r="F260" s="290"/>
      <c r="G260" s="291"/>
      <c r="H260" s="290"/>
      <c r="I260" s="291"/>
      <c r="J260" s="290"/>
      <c r="K260" s="291"/>
    </row>
    <row r="261" spans="1:11" outlineLevel="1" x14ac:dyDescent="0.25">
      <c r="A261" s="97">
        <v>45983</v>
      </c>
      <c r="B261" s="290"/>
      <c r="C261" s="291"/>
      <c r="D261" s="290"/>
      <c r="E261" s="291"/>
      <c r="F261" s="290"/>
      <c r="G261" s="291"/>
      <c r="H261" s="290"/>
      <c r="I261" s="291"/>
      <c r="J261" s="290"/>
      <c r="K261" s="291"/>
    </row>
    <row r="262" spans="1:11" outlineLevel="1" x14ac:dyDescent="0.25">
      <c r="A262" s="97">
        <v>45984</v>
      </c>
      <c r="B262" s="290"/>
      <c r="C262" s="291"/>
      <c r="D262" s="290"/>
      <c r="E262" s="291"/>
      <c r="F262" s="290"/>
      <c r="G262" s="291"/>
      <c r="H262" s="290"/>
      <c r="I262" s="291"/>
      <c r="J262" s="290"/>
      <c r="K262" s="291"/>
    </row>
    <row r="263" spans="1:11" outlineLevel="1" x14ac:dyDescent="0.25">
      <c r="A263" s="97">
        <v>45985</v>
      </c>
      <c r="B263" s="290"/>
      <c r="C263" s="291"/>
      <c r="D263" s="290"/>
      <c r="E263" s="291"/>
      <c r="F263" s="290"/>
      <c r="G263" s="291"/>
      <c r="H263" s="290"/>
      <c r="I263" s="291"/>
      <c r="J263" s="290"/>
      <c r="K263" s="291"/>
    </row>
    <row r="264" spans="1:11" outlineLevel="1" x14ac:dyDescent="0.25">
      <c r="A264" s="97">
        <v>45986</v>
      </c>
      <c r="B264" s="290"/>
      <c r="C264" s="291"/>
      <c r="D264" s="290">
        <v>1</v>
      </c>
      <c r="E264" s="291"/>
      <c r="F264" s="290"/>
      <c r="G264" s="291"/>
      <c r="H264" s="290"/>
      <c r="I264" s="291"/>
      <c r="J264" s="290"/>
      <c r="K264" s="291"/>
    </row>
    <row r="265" spans="1:11" outlineLevel="1" x14ac:dyDescent="0.25">
      <c r="A265" s="97">
        <v>45987</v>
      </c>
      <c r="B265" s="290"/>
      <c r="C265" s="291"/>
      <c r="D265" s="290"/>
      <c r="E265" s="291"/>
      <c r="F265" s="290"/>
      <c r="G265" s="291"/>
      <c r="H265" s="290"/>
      <c r="I265" s="291"/>
      <c r="J265" s="290"/>
      <c r="K265" s="291"/>
    </row>
    <row r="266" spans="1:11" outlineLevel="1" x14ac:dyDescent="0.25">
      <c r="A266" s="97">
        <v>45988</v>
      </c>
      <c r="B266" s="290"/>
      <c r="C266" s="291"/>
      <c r="D266" s="290"/>
      <c r="E266" s="291"/>
      <c r="F266" s="290"/>
      <c r="G266" s="291"/>
      <c r="H266" s="290"/>
      <c r="I266" s="291"/>
      <c r="J266" s="290"/>
      <c r="K266" s="291"/>
    </row>
    <row r="267" spans="1:11" outlineLevel="1" x14ac:dyDescent="0.25">
      <c r="A267" s="97">
        <v>45989</v>
      </c>
      <c r="B267" s="290"/>
      <c r="C267" s="291"/>
      <c r="D267" s="290">
        <v>1</v>
      </c>
      <c r="E267" s="291"/>
      <c r="F267" s="290"/>
      <c r="G267" s="291"/>
      <c r="H267" s="290"/>
      <c r="I267" s="291"/>
      <c r="J267" s="290"/>
      <c r="K267" s="291"/>
    </row>
    <row r="268" spans="1:11" outlineLevel="1" x14ac:dyDescent="0.25">
      <c r="A268" s="97">
        <v>45990</v>
      </c>
      <c r="B268" s="290"/>
      <c r="C268" s="291"/>
      <c r="D268" s="290">
        <v>1</v>
      </c>
      <c r="E268" s="291"/>
      <c r="F268" s="290">
        <v>1</v>
      </c>
      <c r="G268" s="291"/>
      <c r="H268" s="290"/>
      <c r="I268" s="291"/>
      <c r="J268" s="290"/>
      <c r="K268" s="291"/>
    </row>
    <row r="269" spans="1:11" outlineLevel="1" x14ac:dyDescent="0.25">
      <c r="A269" s="97">
        <v>45991</v>
      </c>
      <c r="B269" s="290"/>
      <c r="C269" s="291"/>
      <c r="D269" s="290"/>
      <c r="E269" s="291"/>
      <c r="F269" s="290"/>
      <c r="G269" s="291"/>
      <c r="H269" s="290"/>
      <c r="I269" s="291"/>
      <c r="J269" s="290"/>
      <c r="K269" s="291"/>
    </row>
    <row r="270" spans="1:11" s="283" customFormat="1" x14ac:dyDescent="0.25">
      <c r="A270" s="282">
        <v>45992</v>
      </c>
      <c r="B270" s="293"/>
      <c r="C270" s="295"/>
      <c r="D270" s="293"/>
      <c r="E270" s="295"/>
      <c r="F270" s="293">
        <v>1</v>
      </c>
      <c r="G270" s="295"/>
      <c r="H270" s="293"/>
      <c r="I270" s="295"/>
      <c r="J270" s="293"/>
      <c r="K270" s="295"/>
    </row>
    <row r="271" spans="1:11" outlineLevel="1" x14ac:dyDescent="0.25">
      <c r="A271" s="97">
        <v>45993</v>
      </c>
      <c r="B271" s="290"/>
      <c r="C271" s="291"/>
      <c r="D271" s="290"/>
      <c r="E271" s="291"/>
      <c r="F271" s="290"/>
      <c r="G271" s="291"/>
      <c r="H271" s="290"/>
      <c r="I271" s="291"/>
      <c r="J271" s="290"/>
      <c r="K271" s="291"/>
    </row>
    <row r="272" spans="1:11" outlineLevel="1" x14ac:dyDescent="0.25">
      <c r="A272" s="97">
        <v>45994</v>
      </c>
      <c r="B272" s="290"/>
      <c r="C272" s="291"/>
      <c r="D272" s="290"/>
      <c r="E272" s="291"/>
      <c r="F272" s="290">
        <v>1</v>
      </c>
      <c r="G272" s="291"/>
      <c r="H272" s="290"/>
      <c r="I272" s="291"/>
      <c r="J272" s="290"/>
      <c r="K272" s="291"/>
    </row>
    <row r="273" spans="1:11" outlineLevel="1" x14ac:dyDescent="0.25">
      <c r="A273" s="97">
        <v>45995</v>
      </c>
      <c r="B273" s="290"/>
      <c r="C273" s="291"/>
      <c r="D273" s="290"/>
      <c r="E273" s="291"/>
      <c r="F273" s="290"/>
      <c r="G273" s="291"/>
      <c r="H273" s="290"/>
      <c r="I273" s="291"/>
      <c r="J273" s="290"/>
      <c r="K273" s="291"/>
    </row>
    <row r="274" spans="1:11" outlineLevel="1" x14ac:dyDescent="0.25">
      <c r="A274" s="97">
        <v>45996</v>
      </c>
      <c r="B274" s="290"/>
      <c r="C274" s="291"/>
      <c r="D274" s="290"/>
      <c r="E274" s="291"/>
      <c r="F274" s="290">
        <v>1</v>
      </c>
      <c r="G274" s="291"/>
      <c r="H274" s="290"/>
      <c r="I274" s="291"/>
      <c r="J274" s="290"/>
      <c r="K274" s="291"/>
    </row>
    <row r="275" spans="1:11" outlineLevel="1" x14ac:dyDescent="0.25">
      <c r="A275" s="97">
        <v>45997</v>
      </c>
      <c r="B275" s="290">
        <v>8</v>
      </c>
      <c r="C275" s="291"/>
      <c r="D275" s="290"/>
      <c r="E275" s="291"/>
      <c r="F275" s="290"/>
      <c r="G275" s="291"/>
      <c r="H275" s="290"/>
      <c r="I275" s="291"/>
      <c r="J275" s="290"/>
      <c r="K275" s="291"/>
    </row>
    <row r="276" spans="1:11" outlineLevel="1" x14ac:dyDescent="0.25">
      <c r="A276" s="97">
        <v>45998</v>
      </c>
      <c r="B276" s="290"/>
      <c r="C276" s="291"/>
      <c r="D276" s="290"/>
      <c r="E276" s="291"/>
      <c r="F276" s="290">
        <v>1</v>
      </c>
      <c r="G276" s="291"/>
      <c r="H276" s="290"/>
      <c r="I276" s="291"/>
      <c r="J276" s="290"/>
      <c r="K276" s="291"/>
    </row>
    <row r="277" spans="1:11" outlineLevel="1" x14ac:dyDescent="0.25">
      <c r="A277" s="97">
        <v>45999</v>
      </c>
      <c r="B277" s="290"/>
      <c r="C277" s="291"/>
      <c r="D277" s="290"/>
      <c r="E277" s="291"/>
      <c r="F277" s="290"/>
      <c r="G277" s="291"/>
      <c r="H277" s="290"/>
      <c r="I277" s="291"/>
      <c r="J277" s="290"/>
      <c r="K277" s="291"/>
    </row>
    <row r="278" spans="1:11" outlineLevel="1" x14ac:dyDescent="0.25">
      <c r="A278" s="97">
        <v>46000</v>
      </c>
      <c r="B278" s="290"/>
      <c r="C278" s="291"/>
      <c r="D278" s="290"/>
      <c r="E278" s="291"/>
      <c r="F278" s="290">
        <v>1</v>
      </c>
      <c r="G278" s="291"/>
      <c r="H278" s="290"/>
      <c r="I278" s="291"/>
      <c r="J278" s="290"/>
      <c r="K278" s="291"/>
    </row>
    <row r="279" spans="1:11" outlineLevel="1" x14ac:dyDescent="0.25">
      <c r="A279" s="97">
        <v>46001</v>
      </c>
      <c r="B279" s="290"/>
      <c r="C279" s="291"/>
      <c r="D279" s="290">
        <v>1</v>
      </c>
      <c r="E279" s="291"/>
      <c r="F279" s="290">
        <v>1</v>
      </c>
      <c r="G279" s="291"/>
      <c r="H279" s="290"/>
      <c r="I279" s="291"/>
      <c r="J279" s="290"/>
      <c r="K279" s="291"/>
    </row>
    <row r="280" spans="1:11" outlineLevel="1" x14ac:dyDescent="0.25">
      <c r="A280" s="97">
        <v>46002</v>
      </c>
      <c r="B280" s="290"/>
      <c r="C280" s="291"/>
      <c r="D280" s="290">
        <v>1</v>
      </c>
      <c r="E280" s="291"/>
      <c r="F280" s="290">
        <v>1</v>
      </c>
      <c r="G280" s="291"/>
      <c r="H280" s="290"/>
      <c r="I280" s="291"/>
      <c r="J280" s="290"/>
      <c r="K280" s="291"/>
    </row>
    <row r="281" spans="1:11" outlineLevel="1" x14ac:dyDescent="0.25">
      <c r="A281" s="97">
        <v>46003</v>
      </c>
      <c r="B281" s="290"/>
      <c r="C281" s="291"/>
      <c r="D281" s="290">
        <v>1</v>
      </c>
      <c r="E281" s="291"/>
      <c r="F281" s="290"/>
      <c r="G281" s="291"/>
      <c r="H281" s="290"/>
      <c r="I281" s="291"/>
      <c r="J281" s="290"/>
      <c r="K281" s="291"/>
    </row>
    <row r="282" spans="1:11" outlineLevel="1" x14ac:dyDescent="0.25">
      <c r="A282" s="97">
        <v>46004</v>
      </c>
      <c r="B282" s="290">
        <v>8</v>
      </c>
      <c r="C282" s="291"/>
      <c r="D282" s="290"/>
      <c r="E282" s="291"/>
      <c r="F282" s="290">
        <v>2</v>
      </c>
      <c r="G282" s="291"/>
      <c r="H282" s="290"/>
      <c r="I282" s="291"/>
      <c r="J282" s="290"/>
      <c r="K282" s="291"/>
    </row>
    <row r="283" spans="1:11" outlineLevel="1" x14ac:dyDescent="0.25">
      <c r="A283" s="97">
        <v>46005</v>
      </c>
      <c r="B283" s="290"/>
      <c r="C283" s="291"/>
      <c r="D283" s="290"/>
      <c r="E283" s="291"/>
      <c r="F283" s="290"/>
      <c r="G283" s="291"/>
      <c r="H283" s="290"/>
      <c r="I283" s="291"/>
      <c r="J283" s="290"/>
      <c r="K283" s="291"/>
    </row>
    <row r="284" spans="1:11" outlineLevel="1" x14ac:dyDescent="0.25">
      <c r="A284" s="97">
        <v>46006</v>
      </c>
      <c r="B284" s="290"/>
      <c r="C284" s="291"/>
      <c r="D284" s="290">
        <v>1</v>
      </c>
      <c r="E284" s="291"/>
      <c r="F284" s="290"/>
      <c r="G284" s="291"/>
      <c r="H284" s="290"/>
      <c r="I284" s="291"/>
      <c r="J284" s="290"/>
      <c r="K284" s="291"/>
    </row>
    <row r="285" spans="1:11" outlineLevel="1" x14ac:dyDescent="0.25">
      <c r="A285" s="97">
        <v>46007</v>
      </c>
      <c r="B285" s="290"/>
      <c r="C285" s="291"/>
      <c r="D285" s="290"/>
      <c r="E285" s="291"/>
      <c r="F285" s="290">
        <v>1</v>
      </c>
      <c r="G285" s="291"/>
      <c r="H285" s="290"/>
      <c r="I285" s="291"/>
      <c r="J285" s="290"/>
      <c r="K285" s="291"/>
    </row>
    <row r="286" spans="1:11" outlineLevel="1" x14ac:dyDescent="0.25">
      <c r="A286" s="97">
        <v>46008</v>
      </c>
      <c r="B286" s="290"/>
      <c r="C286" s="291"/>
      <c r="D286" s="290">
        <v>1</v>
      </c>
      <c r="E286" s="291"/>
      <c r="F286" s="290">
        <v>1</v>
      </c>
      <c r="G286" s="291"/>
      <c r="H286" s="290"/>
      <c r="I286" s="291"/>
      <c r="J286" s="290"/>
      <c r="K286" s="291"/>
    </row>
    <row r="287" spans="1:11" outlineLevel="1" x14ac:dyDescent="0.25">
      <c r="A287" s="97">
        <v>46009</v>
      </c>
      <c r="B287" s="290"/>
      <c r="C287" s="291"/>
      <c r="D287" s="290"/>
      <c r="E287" s="291"/>
      <c r="F287" s="290">
        <v>1</v>
      </c>
      <c r="G287" s="291"/>
      <c r="H287" s="290"/>
      <c r="I287" s="291"/>
      <c r="J287" s="290"/>
      <c r="K287" s="291"/>
    </row>
    <row r="288" spans="1:11" outlineLevel="1" x14ac:dyDescent="0.25">
      <c r="A288" s="97">
        <v>46010</v>
      </c>
      <c r="B288" s="290">
        <v>8</v>
      </c>
      <c r="C288" s="291"/>
      <c r="D288" s="290"/>
      <c r="E288" s="291"/>
      <c r="F288" s="290">
        <v>1</v>
      </c>
      <c r="G288" s="291"/>
      <c r="H288" s="290"/>
      <c r="I288" s="291"/>
      <c r="J288" s="290"/>
      <c r="K288" s="291"/>
    </row>
    <row r="289" spans="1:11" outlineLevel="1" x14ac:dyDescent="0.25">
      <c r="A289" s="97">
        <v>46011</v>
      </c>
      <c r="B289" s="290"/>
      <c r="C289" s="291"/>
      <c r="D289" s="290"/>
      <c r="E289" s="291"/>
      <c r="F289" s="290"/>
      <c r="G289" s="291"/>
      <c r="H289" s="290"/>
      <c r="I289" s="291"/>
      <c r="J289" s="290"/>
      <c r="K289" s="291"/>
    </row>
    <row r="290" spans="1:11" outlineLevel="1" x14ac:dyDescent="0.25">
      <c r="A290" s="97">
        <v>46012</v>
      </c>
      <c r="B290" s="290"/>
      <c r="C290" s="291"/>
      <c r="D290" s="290"/>
      <c r="E290" s="291"/>
      <c r="F290" s="290">
        <v>1</v>
      </c>
      <c r="G290" s="291"/>
      <c r="H290" s="290"/>
      <c r="I290" s="291"/>
      <c r="J290" s="290"/>
      <c r="K290" s="291"/>
    </row>
    <row r="291" spans="1:11" outlineLevel="1" x14ac:dyDescent="0.25">
      <c r="A291" s="97">
        <v>46013</v>
      </c>
      <c r="B291" s="290"/>
      <c r="C291" s="291"/>
      <c r="D291" s="290"/>
      <c r="E291" s="291"/>
      <c r="F291" s="290"/>
      <c r="G291" s="291"/>
      <c r="H291" s="290"/>
      <c r="I291" s="291"/>
      <c r="J291" s="290"/>
      <c r="K291" s="291"/>
    </row>
    <row r="292" spans="1:11" outlineLevel="1" x14ac:dyDescent="0.25">
      <c r="A292" s="97">
        <v>46014</v>
      </c>
      <c r="B292" s="290"/>
      <c r="C292" s="291"/>
      <c r="D292" s="290"/>
      <c r="E292" s="291"/>
      <c r="F292" s="290"/>
      <c r="G292" s="291"/>
      <c r="H292" s="290"/>
      <c r="I292" s="291"/>
      <c r="J292" s="290"/>
      <c r="K292" s="291"/>
    </row>
    <row r="293" spans="1:11" outlineLevel="1" x14ac:dyDescent="0.25">
      <c r="A293" s="97">
        <v>46015</v>
      </c>
      <c r="B293" s="290"/>
      <c r="C293" s="291"/>
      <c r="D293" s="290"/>
      <c r="E293" s="291"/>
      <c r="F293" s="290"/>
      <c r="G293" s="291"/>
      <c r="H293" s="290"/>
      <c r="I293" s="291"/>
      <c r="J293" s="290"/>
      <c r="K293" s="291"/>
    </row>
    <row r="294" spans="1:11" outlineLevel="1" x14ac:dyDescent="0.25">
      <c r="A294" s="97">
        <v>46016</v>
      </c>
      <c r="B294" s="290"/>
      <c r="C294" s="291"/>
      <c r="D294" s="290"/>
      <c r="E294" s="291"/>
      <c r="F294" s="290"/>
      <c r="G294" s="291"/>
      <c r="H294" s="290"/>
      <c r="I294" s="291"/>
      <c r="J294" s="290"/>
      <c r="K294" s="291"/>
    </row>
    <row r="295" spans="1:11" outlineLevel="1" x14ac:dyDescent="0.25">
      <c r="A295" s="97">
        <v>46017</v>
      </c>
      <c r="B295" s="290"/>
      <c r="C295" s="291"/>
      <c r="D295" s="290"/>
      <c r="E295" s="291"/>
      <c r="F295" s="290"/>
      <c r="G295" s="291"/>
      <c r="H295" s="290"/>
      <c r="I295" s="291"/>
      <c r="J295" s="290"/>
      <c r="K295" s="291"/>
    </row>
    <row r="296" spans="1:11" outlineLevel="1" x14ac:dyDescent="0.25">
      <c r="A296" s="97">
        <v>46018</v>
      </c>
      <c r="B296" s="290"/>
      <c r="C296" s="291"/>
      <c r="D296" s="290">
        <v>1</v>
      </c>
      <c r="E296" s="291"/>
      <c r="F296" s="290">
        <v>2</v>
      </c>
      <c r="G296" s="291"/>
      <c r="H296" s="290"/>
      <c r="I296" s="291"/>
      <c r="J296" s="290"/>
      <c r="K296" s="291"/>
    </row>
    <row r="297" spans="1:11" outlineLevel="1" x14ac:dyDescent="0.25">
      <c r="A297" s="97">
        <v>46019</v>
      </c>
      <c r="B297" s="290"/>
      <c r="C297" s="291"/>
      <c r="D297" s="290"/>
      <c r="E297" s="291"/>
      <c r="F297" s="290"/>
      <c r="G297" s="291"/>
      <c r="H297" s="290"/>
      <c r="I297" s="291"/>
      <c r="J297" s="290"/>
      <c r="K297" s="291"/>
    </row>
    <row r="298" spans="1:11" outlineLevel="1" x14ac:dyDescent="0.25">
      <c r="A298" s="97">
        <v>46020</v>
      </c>
      <c r="B298" s="290"/>
      <c r="C298" s="291"/>
      <c r="D298" s="290">
        <v>1</v>
      </c>
      <c r="E298" s="291"/>
      <c r="F298" s="290">
        <v>1</v>
      </c>
      <c r="G298" s="291"/>
      <c r="H298" s="290"/>
      <c r="I298" s="291"/>
      <c r="J298" s="290"/>
      <c r="K298" s="291"/>
    </row>
    <row r="299" spans="1:11" outlineLevel="1" x14ac:dyDescent="0.25">
      <c r="A299" s="97">
        <v>46021</v>
      </c>
      <c r="B299" s="290"/>
      <c r="C299" s="291"/>
      <c r="D299" s="290"/>
      <c r="E299" s="291"/>
      <c r="F299" s="290"/>
      <c r="G299" s="291"/>
      <c r="H299" s="290"/>
      <c r="I299" s="291"/>
      <c r="J299" s="290"/>
      <c r="K299" s="291"/>
    </row>
    <row r="300" spans="1:11" outlineLevel="1" x14ac:dyDescent="0.25">
      <c r="A300" s="97">
        <v>46022</v>
      </c>
      <c r="B300" s="290"/>
      <c r="C300" s="291"/>
      <c r="D300" s="290"/>
      <c r="E300" s="291"/>
      <c r="F300" s="290"/>
      <c r="G300" s="291"/>
      <c r="H300" s="290"/>
      <c r="I300" s="291"/>
      <c r="J300" s="290"/>
      <c r="K300" s="291"/>
    </row>
    <row r="301" spans="1:11" s="283" customFormat="1" x14ac:dyDescent="0.25">
      <c r="A301" s="282">
        <v>46023</v>
      </c>
      <c r="B301" s="293"/>
      <c r="C301" s="295"/>
      <c r="D301" s="293"/>
      <c r="E301" s="295"/>
      <c r="F301" s="293"/>
      <c r="G301" s="295"/>
      <c r="H301" s="293"/>
      <c r="I301" s="295"/>
      <c r="J301" s="293"/>
      <c r="K301" s="295"/>
    </row>
    <row r="302" spans="1:11" outlineLevel="1" x14ac:dyDescent="0.25">
      <c r="A302" s="97">
        <v>46024</v>
      </c>
      <c r="B302" s="290"/>
      <c r="C302" s="291"/>
      <c r="D302" s="290"/>
      <c r="E302" s="291"/>
      <c r="F302" s="290"/>
      <c r="G302" s="291"/>
      <c r="H302" s="290"/>
      <c r="I302" s="291"/>
      <c r="J302" s="290"/>
      <c r="K302" s="291"/>
    </row>
    <row r="303" spans="1:11" outlineLevel="1" x14ac:dyDescent="0.25">
      <c r="A303" s="97">
        <v>46025</v>
      </c>
      <c r="B303" s="290"/>
      <c r="C303" s="291"/>
      <c r="D303" s="290"/>
      <c r="E303" s="291"/>
      <c r="F303" s="290"/>
      <c r="G303" s="291"/>
      <c r="H303" s="290"/>
      <c r="I303" s="291"/>
      <c r="J303" s="290"/>
      <c r="K303" s="291"/>
    </row>
    <row r="304" spans="1:11" outlineLevel="1" x14ac:dyDescent="0.25">
      <c r="A304" s="97">
        <v>46026</v>
      </c>
      <c r="B304" s="290"/>
      <c r="C304" s="291"/>
      <c r="D304" s="290"/>
      <c r="E304" s="291"/>
      <c r="F304" s="290"/>
      <c r="G304" s="291"/>
      <c r="H304" s="290"/>
      <c r="I304" s="291"/>
      <c r="J304" s="290"/>
      <c r="K304" s="291"/>
    </row>
    <row r="305" spans="1:11" outlineLevel="1" x14ac:dyDescent="0.25">
      <c r="A305" s="97">
        <v>46027</v>
      </c>
      <c r="B305" s="290"/>
      <c r="C305" s="291"/>
      <c r="D305" s="290"/>
      <c r="E305" s="291"/>
      <c r="F305" s="290"/>
      <c r="G305" s="291"/>
      <c r="H305" s="290"/>
      <c r="I305" s="291"/>
      <c r="J305" s="290"/>
      <c r="K305" s="291"/>
    </row>
    <row r="306" spans="1:11" outlineLevel="1" x14ac:dyDescent="0.25">
      <c r="A306" s="97">
        <v>46028</v>
      </c>
      <c r="B306" s="290"/>
      <c r="C306" s="291"/>
      <c r="D306" s="290"/>
      <c r="E306" s="291"/>
      <c r="F306" s="290">
        <v>1</v>
      </c>
      <c r="G306" s="291"/>
      <c r="H306" s="290"/>
      <c r="I306" s="291"/>
      <c r="J306" s="290"/>
      <c r="K306" s="291"/>
    </row>
    <row r="307" spans="1:11" outlineLevel="1" x14ac:dyDescent="0.25">
      <c r="A307" s="97">
        <v>46029</v>
      </c>
      <c r="B307" s="290"/>
      <c r="C307" s="291"/>
      <c r="D307" s="290"/>
      <c r="E307" s="291"/>
      <c r="F307" s="290">
        <v>1</v>
      </c>
      <c r="G307" s="291"/>
      <c r="H307" s="290"/>
      <c r="I307" s="291"/>
      <c r="J307" s="290"/>
      <c r="K307" s="291"/>
    </row>
    <row r="308" spans="1:11" outlineLevel="1" x14ac:dyDescent="0.25">
      <c r="A308" s="97">
        <v>46030</v>
      </c>
      <c r="B308" s="290"/>
      <c r="C308" s="291"/>
      <c r="D308" s="290"/>
      <c r="E308" s="291"/>
      <c r="F308" s="290"/>
      <c r="G308" s="291"/>
      <c r="H308" s="290"/>
      <c r="I308" s="291"/>
      <c r="J308" s="290"/>
      <c r="K308" s="291"/>
    </row>
    <row r="309" spans="1:11" outlineLevel="1" x14ac:dyDescent="0.25">
      <c r="A309" s="97">
        <v>46031</v>
      </c>
      <c r="B309" s="290"/>
      <c r="C309" s="291"/>
      <c r="D309" s="290"/>
      <c r="E309" s="291"/>
      <c r="F309" s="290"/>
      <c r="G309" s="291"/>
      <c r="H309" s="290"/>
      <c r="I309" s="291"/>
      <c r="J309" s="290"/>
      <c r="K309" s="291"/>
    </row>
    <row r="310" spans="1:11" outlineLevel="1" x14ac:dyDescent="0.25">
      <c r="A310" s="97">
        <v>46032</v>
      </c>
      <c r="B310" s="290"/>
      <c r="C310" s="291"/>
      <c r="D310" s="290"/>
      <c r="E310" s="291"/>
      <c r="F310" s="290"/>
      <c r="G310" s="291"/>
      <c r="H310" s="290"/>
      <c r="I310" s="291"/>
      <c r="J310" s="290"/>
      <c r="K310" s="291"/>
    </row>
    <row r="311" spans="1:11" outlineLevel="1" x14ac:dyDescent="0.25">
      <c r="A311" s="97">
        <v>46033</v>
      </c>
      <c r="B311" s="290"/>
      <c r="C311" s="291"/>
      <c r="D311" s="290"/>
      <c r="E311" s="291"/>
      <c r="F311" s="290"/>
      <c r="G311" s="291"/>
      <c r="H311" s="290"/>
      <c r="I311" s="291"/>
      <c r="J311" s="290"/>
      <c r="K311" s="291"/>
    </row>
    <row r="312" spans="1:11" outlineLevel="1" x14ac:dyDescent="0.25">
      <c r="A312" s="97">
        <v>46034</v>
      </c>
      <c r="B312" s="290"/>
      <c r="C312" s="291"/>
      <c r="D312" s="290"/>
      <c r="E312" s="291"/>
      <c r="F312" s="290"/>
      <c r="G312" s="291"/>
      <c r="H312" s="290"/>
      <c r="I312" s="291"/>
      <c r="J312" s="290"/>
      <c r="K312" s="291"/>
    </row>
    <row r="313" spans="1:11" outlineLevel="1" x14ac:dyDescent="0.25">
      <c r="A313" s="97">
        <v>46035</v>
      </c>
      <c r="B313" s="290"/>
      <c r="C313" s="291"/>
      <c r="D313" s="290"/>
      <c r="E313" s="291"/>
      <c r="F313" s="290"/>
      <c r="G313" s="291"/>
      <c r="H313" s="290"/>
      <c r="I313" s="291"/>
      <c r="J313" s="290"/>
      <c r="K313" s="291"/>
    </row>
    <row r="314" spans="1:11" outlineLevel="1" x14ac:dyDescent="0.25">
      <c r="A314" s="97">
        <v>46036</v>
      </c>
      <c r="B314" s="290"/>
      <c r="C314" s="291"/>
      <c r="D314" s="290"/>
      <c r="E314" s="291"/>
      <c r="F314" s="290"/>
      <c r="G314" s="291"/>
      <c r="H314" s="290"/>
      <c r="I314" s="291"/>
      <c r="J314" s="290"/>
      <c r="K314" s="291"/>
    </row>
    <row r="315" spans="1:11" outlineLevel="1" x14ac:dyDescent="0.25">
      <c r="A315" s="97">
        <v>46037</v>
      </c>
      <c r="B315" s="290"/>
      <c r="C315" s="291"/>
      <c r="D315" s="290"/>
      <c r="E315" s="291"/>
      <c r="F315" s="290"/>
      <c r="G315" s="291"/>
      <c r="H315" s="290"/>
      <c r="I315" s="291"/>
      <c r="J315" s="290"/>
      <c r="K315" s="291"/>
    </row>
    <row r="316" spans="1:11" outlineLevel="1" x14ac:dyDescent="0.25">
      <c r="A316" s="97">
        <v>46038</v>
      </c>
      <c r="B316" s="290"/>
      <c r="C316" s="291"/>
      <c r="D316" s="290"/>
      <c r="E316" s="291"/>
      <c r="F316" s="290"/>
      <c r="G316" s="291"/>
      <c r="H316" s="290"/>
      <c r="I316" s="291"/>
      <c r="J316" s="290"/>
      <c r="K316" s="291"/>
    </row>
    <row r="317" spans="1:11" outlineLevel="1" x14ac:dyDescent="0.25">
      <c r="A317" s="97">
        <v>46039</v>
      </c>
      <c r="B317" s="290"/>
      <c r="C317" s="291"/>
      <c r="D317" s="290"/>
      <c r="E317" s="291"/>
      <c r="F317" s="290"/>
      <c r="G317" s="291"/>
      <c r="H317" s="290"/>
      <c r="I317" s="291"/>
      <c r="J317" s="290"/>
      <c r="K317" s="291"/>
    </row>
    <row r="318" spans="1:11" outlineLevel="1" x14ac:dyDescent="0.25">
      <c r="A318" s="97">
        <v>46040</v>
      </c>
      <c r="B318" s="290"/>
      <c r="C318" s="291"/>
      <c r="D318" s="290"/>
      <c r="E318" s="291"/>
      <c r="F318" s="290"/>
      <c r="G318" s="291"/>
      <c r="H318" s="290"/>
      <c r="I318" s="291"/>
      <c r="J318" s="290"/>
      <c r="K318" s="291"/>
    </row>
    <row r="319" spans="1:11" outlineLevel="1" x14ac:dyDescent="0.25">
      <c r="A319" s="97">
        <v>46041</v>
      </c>
      <c r="B319" s="290"/>
      <c r="C319" s="291"/>
      <c r="D319" s="290"/>
      <c r="E319" s="291"/>
      <c r="F319" s="290"/>
      <c r="G319" s="291"/>
      <c r="H319" s="290"/>
      <c r="I319" s="291"/>
      <c r="J319" s="290"/>
      <c r="K319" s="291"/>
    </row>
    <row r="320" spans="1:11" outlineLevel="1" x14ac:dyDescent="0.25">
      <c r="A320" s="97">
        <v>46042</v>
      </c>
      <c r="B320" s="290"/>
      <c r="C320" s="291"/>
      <c r="D320" s="290"/>
      <c r="E320" s="291"/>
      <c r="F320" s="290"/>
      <c r="G320" s="291"/>
      <c r="H320" s="290"/>
      <c r="I320" s="291"/>
      <c r="J320" s="290"/>
      <c r="K320" s="291"/>
    </row>
    <row r="321" spans="1:11" outlineLevel="1" x14ac:dyDescent="0.25">
      <c r="A321" s="97">
        <v>46043</v>
      </c>
      <c r="B321" s="290"/>
      <c r="C321" s="291"/>
      <c r="D321" s="290"/>
      <c r="E321" s="291"/>
      <c r="F321" s="290"/>
      <c r="G321" s="291"/>
      <c r="H321" s="290"/>
      <c r="I321" s="291"/>
      <c r="J321" s="290"/>
      <c r="K321" s="291"/>
    </row>
    <row r="322" spans="1:11" outlineLevel="1" x14ac:dyDescent="0.25">
      <c r="A322" s="97">
        <v>46044</v>
      </c>
      <c r="B322" s="290"/>
      <c r="C322" s="291"/>
      <c r="D322" s="290"/>
      <c r="E322" s="291"/>
      <c r="F322" s="290"/>
      <c r="G322" s="291"/>
      <c r="H322" s="290"/>
      <c r="I322" s="291"/>
      <c r="J322" s="290"/>
      <c r="K322" s="291"/>
    </row>
    <row r="323" spans="1:11" outlineLevel="1" x14ac:dyDescent="0.25">
      <c r="A323" s="97">
        <v>46045</v>
      </c>
      <c r="B323" s="290"/>
      <c r="C323" s="291"/>
      <c r="D323" s="290"/>
      <c r="E323" s="291"/>
      <c r="F323" s="290"/>
      <c r="G323" s="291"/>
      <c r="H323" s="290"/>
      <c r="I323" s="291"/>
      <c r="J323" s="290"/>
      <c r="K323" s="291"/>
    </row>
    <row r="324" spans="1:11" outlineLevel="1" x14ac:dyDescent="0.25">
      <c r="A324" s="97">
        <v>46046</v>
      </c>
      <c r="B324" s="290"/>
      <c r="C324" s="291"/>
      <c r="D324" s="290"/>
      <c r="E324" s="291"/>
      <c r="F324" s="290"/>
      <c r="G324" s="291"/>
      <c r="H324" s="290"/>
      <c r="I324" s="291"/>
      <c r="J324" s="290"/>
      <c r="K324" s="291"/>
    </row>
    <row r="325" spans="1:11" outlineLevel="1" x14ac:dyDescent="0.25">
      <c r="A325" s="97">
        <v>46047</v>
      </c>
      <c r="B325" s="290"/>
      <c r="C325" s="291"/>
      <c r="D325" s="290"/>
      <c r="E325" s="291"/>
      <c r="F325" s="290"/>
      <c r="G325" s="291"/>
      <c r="H325" s="290"/>
      <c r="I325" s="291"/>
      <c r="J325" s="290"/>
      <c r="K325" s="291"/>
    </row>
    <row r="326" spans="1:11" outlineLevel="1" x14ac:dyDescent="0.25">
      <c r="A326" s="97">
        <v>46048</v>
      </c>
      <c r="B326" s="290"/>
      <c r="C326" s="291"/>
      <c r="D326" s="290"/>
      <c r="E326" s="291"/>
      <c r="F326" s="290"/>
      <c r="G326" s="291"/>
      <c r="H326" s="290"/>
      <c r="I326" s="291"/>
      <c r="J326" s="290"/>
      <c r="K326" s="291"/>
    </row>
    <row r="327" spans="1:11" outlineLevel="1" x14ac:dyDescent="0.25">
      <c r="A327" s="97">
        <v>46049</v>
      </c>
      <c r="B327" s="290"/>
      <c r="C327" s="291"/>
      <c r="D327" s="290"/>
      <c r="E327" s="291"/>
      <c r="F327" s="290"/>
      <c r="G327" s="291"/>
      <c r="H327" s="290"/>
      <c r="I327" s="291"/>
      <c r="J327" s="290"/>
      <c r="K327" s="291"/>
    </row>
    <row r="328" spans="1:11" outlineLevel="1" x14ac:dyDescent="0.25">
      <c r="A328" s="97">
        <v>46050</v>
      </c>
      <c r="B328" s="290"/>
      <c r="C328" s="291"/>
      <c r="D328" s="290"/>
      <c r="E328" s="291"/>
      <c r="F328" s="290"/>
      <c r="G328" s="291"/>
      <c r="H328" s="290"/>
      <c r="I328" s="291"/>
      <c r="J328" s="290"/>
      <c r="K328" s="291"/>
    </row>
    <row r="329" spans="1:11" outlineLevel="1" x14ac:dyDescent="0.25">
      <c r="A329" s="97">
        <v>46051</v>
      </c>
      <c r="B329" s="290"/>
      <c r="C329" s="291"/>
      <c r="D329" s="290"/>
      <c r="E329" s="291"/>
      <c r="F329" s="290"/>
      <c r="G329" s="291"/>
      <c r="H329" s="290"/>
      <c r="I329" s="291"/>
      <c r="J329" s="290"/>
      <c r="K329" s="291"/>
    </row>
    <row r="330" spans="1:11" outlineLevel="1" x14ac:dyDescent="0.25">
      <c r="A330" s="97">
        <v>46052</v>
      </c>
      <c r="B330" s="290"/>
      <c r="C330" s="291"/>
      <c r="D330" s="290"/>
      <c r="E330" s="291"/>
      <c r="F330" s="290"/>
      <c r="G330" s="291"/>
      <c r="H330" s="290"/>
      <c r="I330" s="291"/>
      <c r="J330" s="290"/>
      <c r="K330" s="291"/>
    </row>
    <row r="331" spans="1:11" outlineLevel="1" x14ac:dyDescent="0.25">
      <c r="A331" s="97">
        <v>46053</v>
      </c>
      <c r="B331" s="290"/>
      <c r="C331" s="291"/>
      <c r="D331" s="290"/>
      <c r="E331" s="291"/>
      <c r="F331" s="290"/>
      <c r="G331" s="291"/>
      <c r="H331" s="290"/>
      <c r="I331" s="291"/>
      <c r="J331" s="290"/>
      <c r="K331" s="291"/>
    </row>
    <row r="332" spans="1:11" s="283" customFormat="1" x14ac:dyDescent="0.25">
      <c r="A332" s="282">
        <v>46054</v>
      </c>
      <c r="B332" s="293"/>
      <c r="C332" s="295"/>
      <c r="D332" s="293"/>
      <c r="E332" s="295"/>
      <c r="F332" s="293"/>
      <c r="G332" s="295"/>
      <c r="H332" s="293"/>
      <c r="I332" s="295"/>
      <c r="J332" s="293"/>
      <c r="K332" s="295"/>
    </row>
    <row r="333" spans="1:11" hidden="1" outlineLevel="1" x14ac:dyDescent="0.25">
      <c r="A333" s="97">
        <v>46055</v>
      </c>
      <c r="B333" s="290"/>
      <c r="C333" s="291"/>
      <c r="D333" s="290"/>
      <c r="E333" s="291"/>
      <c r="F333" s="290"/>
      <c r="G333" s="291"/>
      <c r="H333" s="290"/>
      <c r="I333" s="291"/>
      <c r="J333" s="290"/>
      <c r="K333" s="291"/>
    </row>
    <row r="334" spans="1:11" hidden="1" outlineLevel="1" x14ac:dyDescent="0.25">
      <c r="A334" s="97">
        <v>46056</v>
      </c>
      <c r="B334" s="290"/>
      <c r="C334" s="291"/>
      <c r="D334" s="290"/>
      <c r="E334" s="291"/>
      <c r="F334" s="290"/>
      <c r="G334" s="291"/>
      <c r="H334" s="290"/>
      <c r="I334" s="291"/>
      <c r="J334" s="290"/>
      <c r="K334" s="291"/>
    </row>
    <row r="335" spans="1:11" hidden="1" outlineLevel="1" x14ac:dyDescent="0.25">
      <c r="A335" s="97">
        <v>46057</v>
      </c>
      <c r="B335" s="290"/>
      <c r="C335" s="291"/>
      <c r="D335" s="290"/>
      <c r="E335" s="291"/>
      <c r="F335" s="290"/>
      <c r="G335" s="291"/>
      <c r="H335" s="290"/>
      <c r="I335" s="291"/>
      <c r="J335" s="290"/>
      <c r="K335" s="291"/>
    </row>
    <row r="336" spans="1:11" hidden="1" outlineLevel="1" x14ac:dyDescent="0.25">
      <c r="A336" s="97">
        <v>46058</v>
      </c>
      <c r="B336" s="290"/>
      <c r="C336" s="291"/>
      <c r="D336" s="290"/>
      <c r="E336" s="291"/>
      <c r="F336" s="290"/>
      <c r="G336" s="291"/>
      <c r="H336" s="290"/>
      <c r="I336" s="291"/>
      <c r="J336" s="290"/>
      <c r="K336" s="291"/>
    </row>
    <row r="337" spans="1:11" hidden="1" outlineLevel="1" x14ac:dyDescent="0.25">
      <c r="A337" s="97">
        <v>46059</v>
      </c>
      <c r="B337" s="290"/>
      <c r="C337" s="291"/>
      <c r="D337" s="290"/>
      <c r="E337" s="291"/>
      <c r="F337" s="290"/>
      <c r="G337" s="291"/>
      <c r="H337" s="290"/>
      <c r="I337" s="291"/>
      <c r="J337" s="290"/>
      <c r="K337" s="291"/>
    </row>
    <row r="338" spans="1:11" hidden="1" outlineLevel="1" x14ac:dyDescent="0.25">
      <c r="A338" s="97">
        <v>46060</v>
      </c>
      <c r="B338" s="290"/>
      <c r="C338" s="291"/>
      <c r="D338" s="290"/>
      <c r="E338" s="291"/>
      <c r="F338" s="290"/>
      <c r="G338" s="291"/>
      <c r="H338" s="290"/>
      <c r="I338" s="291"/>
      <c r="J338" s="290"/>
      <c r="K338" s="291"/>
    </row>
    <row r="339" spans="1:11" hidden="1" outlineLevel="1" x14ac:dyDescent="0.25">
      <c r="A339" s="97">
        <v>46061</v>
      </c>
      <c r="B339" s="290"/>
      <c r="C339" s="291"/>
      <c r="D339" s="290"/>
      <c r="E339" s="291"/>
      <c r="F339" s="290"/>
      <c r="G339" s="291"/>
      <c r="H339" s="290"/>
      <c r="I339" s="291"/>
      <c r="J339" s="290"/>
      <c r="K339" s="291"/>
    </row>
    <row r="340" spans="1:11" hidden="1" outlineLevel="1" x14ac:dyDescent="0.25">
      <c r="A340" s="97">
        <v>46062</v>
      </c>
      <c r="B340" s="290"/>
      <c r="C340" s="291"/>
      <c r="D340" s="290"/>
      <c r="E340" s="291"/>
      <c r="F340" s="290"/>
      <c r="G340" s="291"/>
      <c r="H340" s="290"/>
      <c r="I340" s="291"/>
      <c r="J340" s="290"/>
      <c r="K340" s="291"/>
    </row>
    <row r="341" spans="1:11" hidden="1" outlineLevel="1" x14ac:dyDescent="0.25">
      <c r="A341" s="97">
        <v>46063</v>
      </c>
      <c r="B341" s="290"/>
      <c r="C341" s="291"/>
      <c r="D341" s="290"/>
      <c r="E341" s="291"/>
      <c r="F341" s="290"/>
      <c r="G341" s="291"/>
      <c r="H341" s="290"/>
      <c r="I341" s="291"/>
      <c r="J341" s="290"/>
      <c r="K341" s="291"/>
    </row>
    <row r="342" spans="1:11" hidden="1" outlineLevel="1" x14ac:dyDescent="0.25">
      <c r="A342" s="97">
        <v>46064</v>
      </c>
      <c r="B342" s="290"/>
      <c r="C342" s="291"/>
      <c r="D342" s="290"/>
      <c r="E342" s="291"/>
      <c r="F342" s="290"/>
      <c r="G342" s="291"/>
      <c r="H342" s="290"/>
      <c r="I342" s="291"/>
      <c r="J342" s="290"/>
      <c r="K342" s="291"/>
    </row>
    <row r="343" spans="1:11" hidden="1" outlineLevel="1" x14ac:dyDescent="0.25">
      <c r="A343" s="97">
        <v>46065</v>
      </c>
      <c r="B343" s="290"/>
      <c r="C343" s="291"/>
      <c r="D343" s="290"/>
      <c r="E343" s="291"/>
      <c r="F343" s="290"/>
      <c r="G343" s="291"/>
      <c r="H343" s="290"/>
      <c r="I343" s="291"/>
      <c r="J343" s="290"/>
      <c r="K343" s="291"/>
    </row>
    <row r="344" spans="1:11" hidden="1" outlineLevel="1" x14ac:dyDescent="0.25">
      <c r="A344" s="97">
        <v>46066</v>
      </c>
      <c r="B344" s="290"/>
      <c r="C344" s="291"/>
      <c r="D344" s="290"/>
      <c r="E344" s="291"/>
      <c r="F344" s="290"/>
      <c r="G344" s="291"/>
      <c r="H344" s="290"/>
      <c r="I344" s="291"/>
      <c r="J344" s="290"/>
      <c r="K344" s="291"/>
    </row>
    <row r="345" spans="1:11" hidden="1" outlineLevel="1" x14ac:dyDescent="0.25">
      <c r="A345" s="97">
        <v>46067</v>
      </c>
      <c r="B345" s="290"/>
      <c r="C345" s="291"/>
      <c r="D345" s="290"/>
      <c r="E345" s="291"/>
      <c r="F345" s="290"/>
      <c r="G345" s="291"/>
      <c r="H345" s="290"/>
      <c r="I345" s="291"/>
      <c r="J345" s="290"/>
      <c r="K345" s="291"/>
    </row>
    <row r="346" spans="1:11" hidden="1" outlineLevel="1" x14ac:dyDescent="0.25">
      <c r="A346" s="97">
        <v>46068</v>
      </c>
      <c r="B346" s="290"/>
      <c r="C346" s="291"/>
      <c r="D346" s="290"/>
      <c r="E346" s="291"/>
      <c r="F346" s="290"/>
      <c r="G346" s="291"/>
      <c r="H346" s="290"/>
      <c r="I346" s="291"/>
      <c r="J346" s="290"/>
      <c r="K346" s="291"/>
    </row>
    <row r="347" spans="1:11" hidden="1" outlineLevel="1" x14ac:dyDescent="0.25">
      <c r="A347" s="97">
        <v>46069</v>
      </c>
      <c r="B347" s="290"/>
      <c r="C347" s="291"/>
      <c r="D347" s="290"/>
      <c r="E347" s="291"/>
      <c r="F347" s="290"/>
      <c r="G347" s="291"/>
      <c r="H347" s="290"/>
      <c r="I347" s="291"/>
      <c r="J347" s="290"/>
      <c r="K347" s="291"/>
    </row>
    <row r="348" spans="1:11" hidden="1" outlineLevel="1" x14ac:dyDescent="0.25">
      <c r="A348" s="97">
        <v>46070</v>
      </c>
      <c r="B348" s="290"/>
      <c r="C348" s="291"/>
      <c r="D348" s="290"/>
      <c r="E348" s="291"/>
      <c r="F348" s="290"/>
      <c r="G348" s="291"/>
      <c r="H348" s="290"/>
      <c r="I348" s="291"/>
      <c r="J348" s="290"/>
      <c r="K348" s="291"/>
    </row>
    <row r="349" spans="1:11" hidden="1" outlineLevel="1" x14ac:dyDescent="0.25">
      <c r="A349" s="97">
        <v>46071</v>
      </c>
      <c r="B349" s="290"/>
      <c r="C349" s="291"/>
      <c r="D349" s="290"/>
      <c r="E349" s="291"/>
      <c r="F349" s="290"/>
      <c r="G349" s="291"/>
      <c r="H349" s="290"/>
      <c r="I349" s="291"/>
      <c r="J349" s="290"/>
      <c r="K349" s="291"/>
    </row>
    <row r="350" spans="1:11" hidden="1" outlineLevel="1" x14ac:dyDescent="0.25">
      <c r="A350" s="97">
        <v>46072</v>
      </c>
      <c r="B350" s="290"/>
      <c r="C350" s="291"/>
      <c r="D350" s="290"/>
      <c r="E350" s="291"/>
      <c r="F350" s="290"/>
      <c r="G350" s="291"/>
      <c r="H350" s="290"/>
      <c r="I350" s="291"/>
      <c r="J350" s="290"/>
      <c r="K350" s="291"/>
    </row>
    <row r="351" spans="1:11" hidden="1" outlineLevel="1" x14ac:dyDescent="0.25">
      <c r="A351" s="97">
        <v>46073</v>
      </c>
      <c r="B351" s="290"/>
      <c r="C351" s="291"/>
      <c r="D351" s="290"/>
      <c r="E351" s="291"/>
      <c r="F351" s="290"/>
      <c r="G351" s="291"/>
      <c r="H351" s="290"/>
      <c r="I351" s="291"/>
      <c r="J351" s="290"/>
      <c r="K351" s="291"/>
    </row>
    <row r="352" spans="1:11" hidden="1" outlineLevel="1" x14ac:dyDescent="0.25">
      <c r="A352" s="97">
        <v>46074</v>
      </c>
      <c r="B352" s="290"/>
      <c r="C352" s="291"/>
      <c r="D352" s="290"/>
      <c r="E352" s="291"/>
      <c r="F352" s="290"/>
      <c r="G352" s="291"/>
      <c r="H352" s="290"/>
      <c r="I352" s="291"/>
      <c r="J352" s="290"/>
      <c r="K352" s="291"/>
    </row>
    <row r="353" spans="1:11" hidden="1" outlineLevel="1" x14ac:dyDescent="0.25">
      <c r="A353" s="97">
        <v>46075</v>
      </c>
      <c r="B353" s="290"/>
      <c r="C353" s="291"/>
      <c r="D353" s="290"/>
      <c r="E353" s="291"/>
      <c r="F353" s="290"/>
      <c r="G353" s="291"/>
      <c r="H353" s="290"/>
      <c r="I353" s="291"/>
      <c r="J353" s="290"/>
      <c r="K353" s="291"/>
    </row>
    <row r="354" spans="1:11" hidden="1" outlineLevel="1" x14ac:dyDescent="0.25">
      <c r="A354" s="97">
        <v>46076</v>
      </c>
      <c r="B354" s="290"/>
      <c r="C354" s="291"/>
      <c r="D354" s="290"/>
      <c r="E354" s="291"/>
      <c r="F354" s="290"/>
      <c r="G354" s="291"/>
      <c r="H354" s="290"/>
      <c r="I354" s="291"/>
      <c r="J354" s="290"/>
      <c r="K354" s="291"/>
    </row>
    <row r="355" spans="1:11" hidden="1" outlineLevel="1" x14ac:dyDescent="0.25">
      <c r="A355" s="97">
        <v>46077</v>
      </c>
      <c r="B355" s="290"/>
      <c r="C355" s="291"/>
      <c r="D355" s="290"/>
      <c r="E355" s="291"/>
      <c r="F355" s="290"/>
      <c r="G355" s="291"/>
      <c r="H355" s="290"/>
      <c r="I355" s="291"/>
      <c r="J355" s="290"/>
      <c r="K355" s="291"/>
    </row>
    <row r="356" spans="1:11" hidden="1" outlineLevel="1" x14ac:dyDescent="0.25">
      <c r="A356" s="97">
        <v>46078</v>
      </c>
      <c r="B356" s="290"/>
      <c r="C356" s="291"/>
      <c r="D356" s="290"/>
      <c r="E356" s="291"/>
      <c r="F356" s="290"/>
      <c r="G356" s="291"/>
      <c r="H356" s="290"/>
      <c r="I356" s="291"/>
      <c r="J356" s="290"/>
      <c r="K356" s="291"/>
    </row>
    <row r="357" spans="1:11" hidden="1" outlineLevel="1" x14ac:dyDescent="0.25">
      <c r="A357" s="97">
        <v>46079</v>
      </c>
      <c r="B357" s="290"/>
      <c r="C357" s="291"/>
      <c r="D357" s="290"/>
      <c r="E357" s="291"/>
      <c r="F357" s="290"/>
      <c r="G357" s="291"/>
      <c r="H357" s="290"/>
      <c r="I357" s="291"/>
      <c r="J357" s="290"/>
      <c r="K357" s="291"/>
    </row>
    <row r="358" spans="1:11" hidden="1" outlineLevel="1" x14ac:dyDescent="0.25">
      <c r="A358" s="97">
        <v>46080</v>
      </c>
      <c r="B358" s="290"/>
      <c r="C358" s="291"/>
      <c r="D358" s="290"/>
      <c r="E358" s="291"/>
      <c r="F358" s="290"/>
      <c r="G358" s="291"/>
      <c r="H358" s="290"/>
      <c r="I358" s="291"/>
      <c r="J358" s="290"/>
      <c r="K358" s="291"/>
    </row>
    <row r="359" spans="1:11" hidden="1" outlineLevel="1" x14ac:dyDescent="0.25">
      <c r="A359" s="97">
        <v>46081</v>
      </c>
      <c r="B359" s="290"/>
      <c r="C359" s="291"/>
      <c r="D359" s="290"/>
      <c r="E359" s="291"/>
      <c r="F359" s="290"/>
      <c r="G359" s="291"/>
      <c r="H359" s="290"/>
      <c r="I359" s="291"/>
      <c r="J359" s="290"/>
      <c r="K359" s="291"/>
    </row>
    <row r="360" spans="1:11" s="283" customFormat="1" ht="15.75" collapsed="1" thickBot="1" x14ac:dyDescent="0.3">
      <c r="A360" s="282">
        <v>46082</v>
      </c>
      <c r="B360" s="293"/>
      <c r="C360" s="295"/>
      <c r="D360" s="293"/>
      <c r="E360" s="295"/>
      <c r="F360" s="293"/>
      <c r="G360" s="295"/>
      <c r="H360" s="293"/>
      <c r="I360" s="295"/>
      <c r="J360" s="293"/>
      <c r="K360" s="295"/>
    </row>
    <row r="361" spans="1:11" hidden="1" outlineLevel="1" x14ac:dyDescent="0.25">
      <c r="A361" s="97">
        <v>46083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1:11" hidden="1" outlineLevel="1" x14ac:dyDescent="0.25">
      <c r="A362" s="97">
        <v>46084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1:11" hidden="1" outlineLevel="1" x14ac:dyDescent="0.25">
      <c r="A363" s="97">
        <v>46085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1:11" hidden="1" outlineLevel="1" x14ac:dyDescent="0.25">
      <c r="A364" s="97">
        <v>46086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spans="1:11" hidden="1" outlineLevel="1" x14ac:dyDescent="0.25">
      <c r="A365" s="97">
        <v>46087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spans="1:11" hidden="1" outlineLevel="1" x14ac:dyDescent="0.25">
      <c r="A366" s="97">
        <v>46088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spans="1:11" hidden="1" outlineLevel="1" x14ac:dyDescent="0.25">
      <c r="A367" s="97">
        <v>46089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spans="1:11" hidden="1" outlineLevel="1" x14ac:dyDescent="0.25">
      <c r="A368" s="97">
        <v>46090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spans="1:11" hidden="1" outlineLevel="1" x14ac:dyDescent="0.25">
      <c r="A369" s="97">
        <v>46091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spans="1:11" hidden="1" outlineLevel="1" x14ac:dyDescent="0.25">
      <c r="A370" s="97">
        <v>46092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spans="1:11" hidden="1" outlineLevel="1" x14ac:dyDescent="0.25">
      <c r="A371" s="97">
        <v>46093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1:11" hidden="1" outlineLevel="1" x14ac:dyDescent="0.25">
      <c r="A372" s="97">
        <v>46094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spans="1:11" hidden="1" outlineLevel="1" x14ac:dyDescent="0.25">
      <c r="A373" s="97">
        <v>46095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spans="1:11" hidden="1" outlineLevel="1" x14ac:dyDescent="0.25">
      <c r="A374" s="97">
        <v>46096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spans="1:11" hidden="1" outlineLevel="1" x14ac:dyDescent="0.25">
      <c r="A375" s="97">
        <v>46097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spans="1:11" hidden="1" outlineLevel="1" x14ac:dyDescent="0.25">
      <c r="A376" s="97">
        <v>46098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spans="1:11" hidden="1" outlineLevel="1" x14ac:dyDescent="0.25">
      <c r="A377" s="97">
        <v>46099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spans="1:11" hidden="1" outlineLevel="1" x14ac:dyDescent="0.25">
      <c r="A378" s="97">
        <v>46100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spans="1:11" hidden="1" outlineLevel="1" x14ac:dyDescent="0.25">
      <c r="A379" s="97">
        <v>46101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spans="1:11" hidden="1" outlineLevel="1" x14ac:dyDescent="0.25">
      <c r="A380" s="97">
        <v>46102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spans="1:11" hidden="1" outlineLevel="1" x14ac:dyDescent="0.25">
      <c r="A381" s="97">
        <v>46103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1:11" hidden="1" outlineLevel="1" x14ac:dyDescent="0.25">
      <c r="A382" s="97">
        <v>46104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spans="1:11" hidden="1" outlineLevel="1" x14ac:dyDescent="0.25">
      <c r="A383" s="97">
        <v>46105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1:11" hidden="1" outlineLevel="1" x14ac:dyDescent="0.25">
      <c r="A384" s="97">
        <v>46106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spans="1:11" hidden="1" outlineLevel="1" x14ac:dyDescent="0.25">
      <c r="A385" s="97">
        <v>46107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1:11" hidden="1" outlineLevel="1" x14ac:dyDescent="0.25">
      <c r="A386" s="97">
        <v>46108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spans="1:11" hidden="1" outlineLevel="1" x14ac:dyDescent="0.25">
      <c r="A387" s="97">
        <v>46109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1:11" hidden="1" outlineLevel="1" x14ac:dyDescent="0.25">
      <c r="A388" s="97">
        <v>46110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spans="1:11" hidden="1" outlineLevel="1" x14ac:dyDescent="0.25">
      <c r="A389" s="97">
        <v>46111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ht="15.75" hidden="1" outlineLevel="1" thickBot="1" x14ac:dyDescent="0.3">
      <c r="A390" s="97">
        <v>46112</v>
      </c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</row>
    <row r="391" spans="1:11" s="283" customFormat="1" ht="15.75" collapsed="1" thickBot="1" x14ac:dyDescent="0.3">
      <c r="A391" s="284"/>
      <c r="B391" s="945">
        <f>SUM(B1:C1)</f>
        <v>644</v>
      </c>
      <c r="C391" s="946"/>
      <c r="D391" s="945">
        <f t="shared" ref="D391" si="1">SUM(D1:E1)</f>
        <v>62</v>
      </c>
      <c r="E391" s="946"/>
      <c r="F391" s="945">
        <f t="shared" ref="F391" si="2">SUM(F1:G1)</f>
        <v>118</v>
      </c>
      <c r="G391" s="946"/>
      <c r="H391" s="945">
        <f t="shared" ref="H391" si="3">SUM(H1:I1)</f>
        <v>3</v>
      </c>
      <c r="I391" s="946"/>
      <c r="J391" s="947">
        <f t="shared" ref="J391" si="4">SUM(J1:K1)</f>
        <v>0</v>
      </c>
      <c r="K391" s="946"/>
    </row>
    <row r="392" spans="1:11" ht="15.75" thickBot="1" x14ac:dyDescent="0.3"/>
    <row r="393" spans="1:11" ht="15.75" thickBot="1" x14ac:dyDescent="0.3">
      <c r="A393" s="286" t="s">
        <v>6</v>
      </c>
      <c r="B393" s="940">
        <f>1728-B391</f>
        <v>1084</v>
      </c>
      <c r="C393" s="941"/>
      <c r="D393" s="940">
        <f>192-D391</f>
        <v>130</v>
      </c>
      <c r="E393" s="941"/>
      <c r="F393" s="940">
        <f t="shared" ref="F393" si="5">192-F391</f>
        <v>74</v>
      </c>
      <c r="G393" s="941"/>
      <c r="H393" s="940">
        <f t="shared" ref="H393" si="6">192-H391</f>
        <v>189</v>
      </c>
      <c r="I393" s="941"/>
      <c r="J393" s="942">
        <f t="shared" ref="J393" si="7">192-J391</f>
        <v>192</v>
      </c>
      <c r="K393" s="941"/>
    </row>
  </sheetData>
  <mergeCells count="16">
    <mergeCell ref="J391:K391"/>
    <mergeCell ref="B2:C2"/>
    <mergeCell ref="D2:E2"/>
    <mergeCell ref="F2:G2"/>
    <mergeCell ref="H2:I2"/>
    <mergeCell ref="J2:K2"/>
    <mergeCell ref="A2:A3"/>
    <mergeCell ref="B391:C391"/>
    <mergeCell ref="D391:E391"/>
    <mergeCell ref="F391:G391"/>
    <mergeCell ref="H391:I391"/>
    <mergeCell ref="B393:C393"/>
    <mergeCell ref="D393:E393"/>
    <mergeCell ref="F393:G393"/>
    <mergeCell ref="H393:I393"/>
    <mergeCell ref="J393:K39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5A61-B527-49E9-872C-32FB4AAF8377}">
  <dimension ref="A2:K27"/>
  <sheetViews>
    <sheetView zoomScale="90" zoomScaleNormal="90" workbookViewId="0">
      <selection activeCell="L12" sqref="L12"/>
    </sheetView>
  </sheetViews>
  <sheetFormatPr defaultRowHeight="15" x14ac:dyDescent="0.25"/>
  <cols>
    <col min="4" max="4" width="20.140625" bestFit="1" customWidth="1"/>
    <col min="7" max="7" width="12.140625" customWidth="1"/>
    <col min="12" max="16384" width="9.140625" style="14"/>
  </cols>
  <sheetData>
    <row r="2" spans="1:11" x14ac:dyDescent="0.25">
      <c r="F2" s="14"/>
      <c r="G2" s="14"/>
      <c r="H2" s="14"/>
    </row>
    <row r="3" spans="1:11" x14ac:dyDescent="0.25">
      <c r="E3" s="23" t="s">
        <v>288</v>
      </c>
      <c r="F3" s="23" t="s">
        <v>606</v>
      </c>
      <c r="G3" s="176" t="s">
        <v>201</v>
      </c>
      <c r="H3" s="176" t="s">
        <v>6</v>
      </c>
    </row>
    <row r="4" spans="1:11" x14ac:dyDescent="0.25">
      <c r="D4" s="21" t="s">
        <v>607</v>
      </c>
      <c r="E4" s="23"/>
      <c r="F4" s="23"/>
      <c r="G4" s="176"/>
      <c r="H4" s="176"/>
    </row>
    <row r="5" spans="1:11" ht="18.75" customHeight="1" x14ac:dyDescent="0.25">
      <c r="A5" s="26"/>
      <c r="B5" s="26"/>
      <c r="C5" s="26"/>
      <c r="D5" s="26" t="s">
        <v>14</v>
      </c>
      <c r="E5" s="26"/>
      <c r="F5" s="26"/>
      <c r="G5" s="26"/>
      <c r="H5" s="26"/>
      <c r="I5" s="26"/>
      <c r="J5" s="26"/>
      <c r="K5" s="26"/>
    </row>
    <row r="6" spans="1:11" ht="18.75" customHeight="1" x14ac:dyDescent="0.25">
      <c r="A6" s="26"/>
      <c r="B6" s="26"/>
      <c r="C6" s="26"/>
      <c r="D6" s="26" t="s">
        <v>603</v>
      </c>
      <c r="E6" s="26"/>
      <c r="F6" s="26"/>
      <c r="G6" s="26"/>
      <c r="H6" s="26"/>
      <c r="I6" s="26"/>
      <c r="J6" s="26"/>
      <c r="K6" s="26"/>
    </row>
    <row r="7" spans="1:11" ht="18.75" customHeight="1" x14ac:dyDescent="0.25">
      <c r="A7" s="26"/>
      <c r="B7" s="26"/>
      <c r="C7" s="26"/>
      <c r="D7" s="26" t="s">
        <v>224</v>
      </c>
      <c r="E7" s="26"/>
      <c r="F7" s="26"/>
      <c r="G7" s="26"/>
      <c r="H7" s="26"/>
      <c r="I7" s="26"/>
      <c r="J7" s="26"/>
      <c r="K7" s="26"/>
    </row>
    <row r="8" spans="1:11" ht="18.75" customHeight="1" x14ac:dyDescent="0.25">
      <c r="A8" s="26"/>
      <c r="B8" s="26"/>
      <c r="C8" s="26"/>
      <c r="D8" s="26" t="s">
        <v>604</v>
      </c>
      <c r="E8" s="26"/>
      <c r="F8" s="26"/>
      <c r="G8" s="26"/>
      <c r="H8" s="26"/>
      <c r="I8" s="26"/>
      <c r="J8" s="26"/>
      <c r="K8" s="26"/>
    </row>
    <row r="9" spans="1:11" ht="18.75" customHeight="1" x14ac:dyDescent="0.25">
      <c r="A9" s="26"/>
      <c r="B9" s="26"/>
      <c r="C9" s="26"/>
      <c r="D9" s="26" t="s">
        <v>222</v>
      </c>
      <c r="E9" s="26"/>
      <c r="F9" s="26"/>
      <c r="G9" s="26"/>
      <c r="H9" s="26"/>
      <c r="I9" s="26"/>
      <c r="J9" s="26"/>
      <c r="K9" s="26"/>
    </row>
    <row r="10" spans="1:11" x14ac:dyDescent="0.25">
      <c r="D10" s="21" t="s">
        <v>610</v>
      </c>
      <c r="E10" s="14"/>
      <c r="F10" s="14"/>
      <c r="G10" s="14"/>
    </row>
    <row r="11" spans="1:11" x14ac:dyDescent="0.25">
      <c r="D11" s="26" t="s">
        <v>14</v>
      </c>
    </row>
    <row r="12" spans="1:11" x14ac:dyDescent="0.25">
      <c r="D12" s="26" t="s">
        <v>603</v>
      </c>
    </row>
    <row r="13" spans="1:11" x14ac:dyDescent="0.25">
      <c r="D13" s="26" t="s">
        <v>224</v>
      </c>
    </row>
    <row r="14" spans="1:11" x14ac:dyDescent="0.25">
      <c r="D14" s="26" t="s">
        <v>604</v>
      </c>
    </row>
    <row r="15" spans="1:11" x14ac:dyDescent="0.25">
      <c r="D15" s="26" t="s">
        <v>222</v>
      </c>
    </row>
    <row r="16" spans="1:11" x14ac:dyDescent="0.25">
      <c r="D16" s="194" t="s">
        <v>613</v>
      </c>
      <c r="E16" s="14"/>
      <c r="F16" s="14"/>
    </row>
    <row r="17" spans="4:5" x14ac:dyDescent="0.25">
      <c r="D17" s="26" t="s">
        <v>14</v>
      </c>
    </row>
    <row r="18" spans="4:5" x14ac:dyDescent="0.25">
      <c r="D18" s="26" t="s">
        <v>603</v>
      </c>
    </row>
    <row r="19" spans="4:5" x14ac:dyDescent="0.25">
      <c r="D19" s="26" t="s">
        <v>224</v>
      </c>
    </row>
    <row r="20" spans="4:5" x14ac:dyDescent="0.25">
      <c r="D20" s="26" t="s">
        <v>604</v>
      </c>
    </row>
    <row r="21" spans="4:5" x14ac:dyDescent="0.25">
      <c r="D21" s="26" t="s">
        <v>222</v>
      </c>
    </row>
    <row r="22" spans="4:5" x14ac:dyDescent="0.25">
      <c r="D22" s="194" t="s">
        <v>615</v>
      </c>
      <c r="E22" s="14"/>
    </row>
    <row r="23" spans="4:5" x14ac:dyDescent="0.25">
      <c r="D23" s="26" t="s">
        <v>14</v>
      </c>
    </row>
    <row r="24" spans="4:5" x14ac:dyDescent="0.25">
      <c r="D24" s="26" t="s">
        <v>603</v>
      </c>
    </row>
    <row r="25" spans="4:5" x14ac:dyDescent="0.25">
      <c r="D25" s="26" t="s">
        <v>224</v>
      </c>
    </row>
    <row r="26" spans="4:5" x14ac:dyDescent="0.25">
      <c r="D26" s="26" t="s">
        <v>604</v>
      </c>
    </row>
    <row r="27" spans="4:5" x14ac:dyDescent="0.25">
      <c r="D27" s="26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08F8-7B26-427A-92A4-D52CCEFF669C}">
  <sheetPr codeName="Sheet15">
    <tabColor rgb="FF92D050"/>
  </sheetPr>
  <dimension ref="A1:V51"/>
  <sheetViews>
    <sheetView workbookViewId="0">
      <selection activeCell="P14" sqref="P14"/>
    </sheetView>
  </sheetViews>
  <sheetFormatPr defaultRowHeight="15" x14ac:dyDescent="0.25"/>
  <cols>
    <col min="1" max="1" width="3.42578125" customWidth="1"/>
    <col min="2" max="2" width="18.5703125" bestFit="1" customWidth="1"/>
    <col min="3" max="3" width="10.28515625" style="17" customWidth="1"/>
    <col min="4" max="4" width="7.5703125" style="17" customWidth="1"/>
    <col min="5" max="5" width="10.28515625" style="17" customWidth="1"/>
    <col min="6" max="6" width="0.7109375" style="16" customWidth="1"/>
    <col min="7" max="7" width="17.140625" bestFit="1" customWidth="1"/>
    <col min="8" max="8" width="10.28515625" style="17" customWidth="1"/>
    <col min="9" max="9" width="8.140625" style="17" customWidth="1"/>
    <col min="10" max="10" width="10.85546875" style="14" bestFit="1" customWidth="1"/>
    <col min="11" max="11" width="0.7109375" style="16" customWidth="1"/>
    <col min="12" max="14" width="0" style="14" hidden="1" customWidth="1"/>
    <col min="15" max="15" width="0" style="16" hidden="1" customWidth="1"/>
    <col min="16" max="16" width="17.140625" bestFit="1" customWidth="1"/>
    <col min="17" max="17" width="10.28515625" style="17" customWidth="1"/>
    <col min="18" max="18" width="7.5703125" style="17" customWidth="1"/>
    <col min="19" max="19" width="10.85546875" style="14" bestFit="1" customWidth="1"/>
    <col min="20" max="20" width="0.7109375" style="16" customWidth="1"/>
    <col min="21" max="21" width="8.7109375" bestFit="1" customWidth="1"/>
    <col min="22" max="22" width="13.5703125" customWidth="1"/>
  </cols>
  <sheetData>
    <row r="1" spans="1:22" x14ac:dyDescent="0.25">
      <c r="A1" s="654"/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 s="654"/>
      <c r="V1" s="37"/>
    </row>
    <row r="2" spans="1:22" x14ac:dyDescent="0.25">
      <c r="A2" s="655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</row>
    <row r="3" spans="1:22" x14ac:dyDescent="0.25">
      <c r="A3" s="647"/>
      <c r="B3" s="950" t="s">
        <v>2166</v>
      </c>
      <c r="C3" s="648" t="s">
        <v>2167</v>
      </c>
      <c r="D3" s="648" t="s">
        <v>2168</v>
      </c>
      <c r="E3" s="648" t="s">
        <v>2169</v>
      </c>
      <c r="F3" s="648"/>
      <c r="G3" s="950" t="s">
        <v>2170</v>
      </c>
      <c r="H3" s="648" t="s">
        <v>2167</v>
      </c>
      <c r="I3" s="648" t="s">
        <v>2168</v>
      </c>
      <c r="J3" s="648" t="s">
        <v>2169</v>
      </c>
      <c r="K3" s="648"/>
      <c r="L3" s="647"/>
      <c r="M3" s="647"/>
      <c r="N3" s="647"/>
      <c r="O3" s="648"/>
      <c r="P3" s="950" t="s">
        <v>2171</v>
      </c>
      <c r="Q3" s="648" t="s">
        <v>2167</v>
      </c>
      <c r="R3" s="648" t="s">
        <v>2168</v>
      </c>
      <c r="S3" s="648" t="s">
        <v>2169</v>
      </c>
      <c r="T3" s="648"/>
    </row>
    <row r="4" spans="1:22" x14ac:dyDescent="0.25">
      <c r="A4" s="647"/>
      <c r="B4" s="950"/>
      <c r="C4" s="648"/>
      <c r="D4" s="648"/>
      <c r="E4" s="648"/>
      <c r="F4" s="648"/>
      <c r="G4" s="950"/>
      <c r="H4" s="648"/>
      <c r="I4" s="648"/>
      <c r="J4" s="648"/>
      <c r="K4" s="648"/>
      <c r="L4" s="4"/>
      <c r="M4" s="4"/>
      <c r="N4" s="4"/>
      <c r="O4" s="648"/>
      <c r="P4" s="950"/>
      <c r="Q4" s="648"/>
      <c r="R4" s="648"/>
      <c r="S4" s="648"/>
      <c r="T4" s="648"/>
    </row>
    <row r="5" spans="1:22" s="26" customFormat="1" x14ac:dyDescent="0.25">
      <c r="A5" s="5"/>
      <c r="B5" s="13" t="s">
        <v>2172</v>
      </c>
      <c r="C5" s="103" t="e">
        <f>SUBTOTAL(1,'WTG PH-III'!$Y$5:$Y$198)</f>
        <v>#DIV/0!</v>
      </c>
      <c r="D5" s="24"/>
      <c r="E5" s="24"/>
      <c r="F5" s="25"/>
      <c r="G5" s="13" t="s">
        <v>2172</v>
      </c>
      <c r="H5" s="103" t="e">
        <f>SUBTOTAL(1,'WTG PH-III'!$BX$5:$BX$198)</f>
        <v>#DIV/0!</v>
      </c>
      <c r="I5" s="24"/>
      <c r="J5" s="5"/>
      <c r="K5" s="25"/>
      <c r="L5" s="5"/>
      <c r="M5" s="5"/>
      <c r="N5" s="5"/>
      <c r="O5" s="25"/>
      <c r="P5" s="13" t="s">
        <v>2172</v>
      </c>
      <c r="Q5" s="103" t="e">
        <f>SUBTOTAL(1,'WTG PH-III'!$DX$5:$DX$198)</f>
        <v>#DIV/0!</v>
      </c>
      <c r="R5" s="24"/>
      <c r="S5" s="5"/>
      <c r="T5" s="25"/>
    </row>
    <row r="6" spans="1:22" s="26" customFormat="1" x14ac:dyDescent="0.25">
      <c r="A6" s="5"/>
      <c r="B6" s="13" t="s">
        <v>2173</v>
      </c>
      <c r="C6" s="24">
        <f>SUBTOTAL(5,'WTG PH-III'!$Y$5:$Y$198)</f>
        <v>0</v>
      </c>
      <c r="D6" s="24"/>
      <c r="E6" s="24"/>
      <c r="F6" s="25"/>
      <c r="G6" s="13" t="s">
        <v>2173</v>
      </c>
      <c r="H6" s="103">
        <f>SUBTOTAL(5,'WTG PH-III'!$BX$5:$BX$198)</f>
        <v>0</v>
      </c>
      <c r="I6" s="24"/>
      <c r="J6" s="5"/>
      <c r="K6" s="25"/>
      <c r="L6" s="5"/>
      <c r="M6" s="5"/>
      <c r="N6" s="5"/>
      <c r="O6" s="25"/>
      <c r="P6" s="13" t="s">
        <v>2173</v>
      </c>
      <c r="Q6" s="103">
        <f>SUBTOTAL(5,'WTG PH-III'!$DX$5:$DX$198)</f>
        <v>0</v>
      </c>
      <c r="R6" s="24"/>
      <c r="S6" s="5"/>
      <c r="T6" s="25"/>
    </row>
    <row r="7" spans="1:22" s="26" customFormat="1" x14ac:dyDescent="0.25">
      <c r="A7" s="5"/>
      <c r="B7" s="13" t="s">
        <v>2174</v>
      </c>
      <c r="C7" s="24">
        <f>SUBTOTAL(4,'WTG PH-III'!$Y$5:$Y$198)</f>
        <v>0</v>
      </c>
      <c r="D7" s="24"/>
      <c r="E7" s="24"/>
      <c r="F7" s="25"/>
      <c r="G7" s="13" t="s">
        <v>2174</v>
      </c>
      <c r="H7" s="103">
        <f>SUBTOTAL(4,'WTG PH-III'!$BX$5:$BX$198)</f>
        <v>0</v>
      </c>
      <c r="I7" s="24"/>
      <c r="J7" s="5"/>
      <c r="K7" s="25"/>
      <c r="L7" s="5"/>
      <c r="M7" s="5"/>
      <c r="N7" s="5"/>
      <c r="O7" s="25"/>
      <c r="P7" s="13" t="s">
        <v>2174</v>
      </c>
      <c r="Q7" s="103">
        <f>SUBTOTAL(4,'WTG PH-III'!$DX$5:$DX$198)</f>
        <v>0</v>
      </c>
      <c r="R7" s="24"/>
      <c r="S7" s="5"/>
      <c r="T7" s="25"/>
    </row>
    <row r="8" spans="1:22" s="26" customFormat="1" x14ac:dyDescent="0.25">
      <c r="A8" s="5"/>
      <c r="B8" s="13" t="s">
        <v>2175</v>
      </c>
      <c r="C8" s="24">
        <f>COUNTIF('WTG PH-III'!$Y$5:$Y$198,"&lt;=5")</f>
        <v>0</v>
      </c>
      <c r="D8" s="24">
        <f>C8</f>
        <v>0</v>
      </c>
      <c r="E8" s="104" t="e">
        <f>D8/$D$12</f>
        <v>#DIV/0!</v>
      </c>
      <c r="F8" s="25"/>
      <c r="G8" s="13" t="s">
        <v>2176</v>
      </c>
      <c r="H8" s="24">
        <f>COUNTIF('WTG PH-III'!$BX$5:$BX$198,"&lt;=15")</f>
        <v>0</v>
      </c>
      <c r="I8" s="24">
        <f>H8</f>
        <v>0</v>
      </c>
      <c r="J8" s="104" t="e">
        <f t="shared" ref="J8:J13" si="0">I8/$I$13</f>
        <v>#DIV/0!</v>
      </c>
      <c r="K8" s="25"/>
      <c r="L8" s="5"/>
      <c r="M8" s="5"/>
      <c r="N8" s="5"/>
      <c r="O8" s="25"/>
      <c r="P8" s="13" t="s">
        <v>2177</v>
      </c>
      <c r="Q8" s="24">
        <f>COUNTIF('WTG PH-III'!$DX$5:$DX$198,"&lt;=8")</f>
        <v>0</v>
      </c>
      <c r="R8" s="24">
        <f>Q8</f>
        <v>0</v>
      </c>
      <c r="S8" s="104" t="e">
        <f>R8/$R$12</f>
        <v>#DIV/0!</v>
      </c>
      <c r="T8" s="25"/>
    </row>
    <row r="9" spans="1:22" s="26" customFormat="1" x14ac:dyDescent="0.25">
      <c r="A9" s="5"/>
      <c r="B9" s="13" t="s">
        <v>2178</v>
      </c>
      <c r="C9" s="24">
        <f>COUNTIFS('WTG PH-III'!$Y$5:$Y$198,"&gt;5",'WTG PH-III'!$Y$5:$Y$198,"&lt;=10")</f>
        <v>0</v>
      </c>
      <c r="D9" s="24">
        <f>D8+C9</f>
        <v>0</v>
      </c>
      <c r="E9" s="104" t="e">
        <f>D9/$D$12</f>
        <v>#DIV/0!</v>
      </c>
      <c r="F9" s="25"/>
      <c r="G9" s="13" t="s">
        <v>2179</v>
      </c>
      <c r="H9" s="24">
        <f>COUNTIFS('WTG PH-III'!$BX$5:$BX$198,"&gt;15",'WTG PH-III'!$BX$5:$BX$198,"&lt;=20")</f>
        <v>0</v>
      </c>
      <c r="I9" s="24">
        <f>I8+H9</f>
        <v>0</v>
      </c>
      <c r="J9" s="104" t="e">
        <f t="shared" si="0"/>
        <v>#DIV/0!</v>
      </c>
      <c r="K9" s="25"/>
      <c r="L9" s="5"/>
      <c r="M9" s="5"/>
      <c r="N9" s="5"/>
      <c r="O9" s="25"/>
      <c r="P9" s="13" t="s">
        <v>2180</v>
      </c>
      <c r="Q9" s="24">
        <f>COUNTIFS('WTG PH-III'!$DX$5:$DX$198,"&gt;8",'WTG PH-III'!$DX$5:$DX$198,"&lt;=12")</f>
        <v>0</v>
      </c>
      <c r="R9" s="24">
        <f>R8+Q9</f>
        <v>0</v>
      </c>
      <c r="S9" s="104" t="e">
        <f>R9/$R$12</f>
        <v>#DIV/0!</v>
      </c>
      <c r="T9" s="25"/>
    </row>
    <row r="10" spans="1:22" s="26" customFormat="1" x14ac:dyDescent="0.25">
      <c r="A10" s="5"/>
      <c r="B10" s="13" t="s">
        <v>2181</v>
      </c>
      <c r="C10" s="24">
        <f>COUNTIFS('WTG PH-III'!$Y$5:$Y$198,"&gt;10",'WTG PH-III'!$Y$5:$Y$198,"&lt;=15")</f>
        <v>0</v>
      </c>
      <c r="D10" s="24">
        <f>D9+C10</f>
        <v>0</v>
      </c>
      <c r="E10" s="104" t="e">
        <f>D10/$D$12</f>
        <v>#DIV/0!</v>
      </c>
      <c r="F10" s="25"/>
      <c r="G10" s="13" t="s">
        <v>2182</v>
      </c>
      <c r="H10" s="24">
        <f>COUNTIFS('WTG PH-III'!$BX$5:$BX$198,"&gt;20",'WTG PH-III'!$BX$5:$BX$198,"&lt;=25")</f>
        <v>0</v>
      </c>
      <c r="I10" s="24">
        <f>I9+H10</f>
        <v>0</v>
      </c>
      <c r="J10" s="104" t="e">
        <f t="shared" si="0"/>
        <v>#DIV/0!</v>
      </c>
      <c r="K10" s="25"/>
      <c r="L10" s="5"/>
      <c r="M10" s="5"/>
      <c r="N10" s="5"/>
      <c r="O10" s="25"/>
      <c r="P10" s="13" t="s">
        <v>2183</v>
      </c>
      <c r="Q10" s="24">
        <f>COUNTIFS('WTG PH-III'!$DX$5:$DX$198,"&gt;12",'WTG PH-III'!$DX$5:$DX$198,"&lt;=15")</f>
        <v>0</v>
      </c>
      <c r="R10" s="24">
        <f>R9+Q10</f>
        <v>0</v>
      </c>
      <c r="S10" s="104" t="e">
        <f>R10/$R$12</f>
        <v>#DIV/0!</v>
      </c>
      <c r="T10" s="25"/>
    </row>
    <row r="11" spans="1:22" s="26" customFormat="1" x14ac:dyDescent="0.25">
      <c r="A11" s="5"/>
      <c r="B11" s="13" t="s">
        <v>2179</v>
      </c>
      <c r="C11" s="24">
        <f>COUNTIFS('WTG PH-III'!$Y$5:$Y$198,"&gt;15",'WTG PH-III'!$Y$5:$Y$198,"&lt;=20")</f>
        <v>0</v>
      </c>
      <c r="D11" s="24">
        <f>D10+C11</f>
        <v>0</v>
      </c>
      <c r="E11" s="104" t="e">
        <f>D11/$D$12</f>
        <v>#DIV/0!</v>
      </c>
      <c r="F11" s="25"/>
      <c r="G11" s="13" t="s">
        <v>2184</v>
      </c>
      <c r="H11" s="24">
        <f>COUNTIFS('WTG PH-III'!$BX$5:$BX$198,"&gt;25",'WTG PH-III'!$BX$5:$BX$198,"&lt;=30")</f>
        <v>0</v>
      </c>
      <c r="I11" s="24">
        <f>I10+H11</f>
        <v>0</v>
      </c>
      <c r="J11" s="104" t="e">
        <f t="shared" si="0"/>
        <v>#DIV/0!</v>
      </c>
      <c r="K11" s="25"/>
      <c r="L11" s="5"/>
      <c r="M11" s="5"/>
      <c r="N11" s="5"/>
      <c r="O11" s="25"/>
      <c r="P11" s="13" t="s">
        <v>2179</v>
      </c>
      <c r="Q11" s="24">
        <f>COUNTIFS('WTG PH-III'!$DX$5:$DX$198,"&gt;15",'WTG PH-III'!$DX$5:$DX$198,"&lt;=20")</f>
        <v>0</v>
      </c>
      <c r="R11" s="24">
        <f>R10+Q11</f>
        <v>0</v>
      </c>
      <c r="S11" s="104" t="e">
        <f>R11/$R$12</f>
        <v>#DIV/0!</v>
      </c>
      <c r="T11" s="25"/>
    </row>
    <row r="12" spans="1:22" s="26" customFormat="1" x14ac:dyDescent="0.25">
      <c r="A12" s="5"/>
      <c r="B12" s="13" t="s">
        <v>2185</v>
      </c>
      <c r="C12" s="24">
        <f>COUNTIF('WTG PH-III'!$Y$5:$Y$198,"&gt;20")</f>
        <v>0</v>
      </c>
      <c r="D12" s="24">
        <f>D11+C12</f>
        <v>0</v>
      </c>
      <c r="E12" s="104" t="e">
        <f>D12/$D$12</f>
        <v>#DIV/0!</v>
      </c>
      <c r="F12" s="25"/>
      <c r="G12" s="13" t="s">
        <v>2186</v>
      </c>
      <c r="H12" s="24">
        <f>COUNTIFS('WTG PH-III'!$BX$5:$BX$198,"&gt;30",'WTG PH-III'!$BX$5:$BX$198,"&lt;=35")</f>
        <v>0</v>
      </c>
      <c r="I12" s="24">
        <f>I11+H12</f>
        <v>0</v>
      </c>
      <c r="J12" s="104" t="e">
        <f t="shared" si="0"/>
        <v>#DIV/0!</v>
      </c>
      <c r="K12" s="25"/>
      <c r="L12" s="5"/>
      <c r="M12" s="5"/>
      <c r="N12" s="5"/>
      <c r="O12" s="25"/>
      <c r="P12" s="13" t="s">
        <v>2185</v>
      </c>
      <c r="Q12" s="24">
        <f>COUNTIF('WTG PH-III'!$DX$5:$DX$198,"&gt;20")</f>
        <v>0</v>
      </c>
      <c r="R12" s="24">
        <f>R11+Q12</f>
        <v>0</v>
      </c>
      <c r="S12" s="104" t="e">
        <f>R12/$R$12</f>
        <v>#DIV/0!</v>
      </c>
      <c r="T12" s="25"/>
    </row>
    <row r="13" spans="1:22" s="26" customFormat="1" x14ac:dyDescent="0.25">
      <c r="A13" s="5"/>
      <c r="B13" s="13"/>
      <c r="C13" s="24"/>
      <c r="D13" s="24"/>
      <c r="E13" s="24"/>
      <c r="F13" s="25"/>
      <c r="G13" s="13" t="s">
        <v>2187</v>
      </c>
      <c r="H13" s="24">
        <f>COUNTIF('WTG PH-III'!$BX$5:$BX$198,"&gt;35")</f>
        <v>0</v>
      </c>
      <c r="I13" s="24">
        <f>I12+H13</f>
        <v>0</v>
      </c>
      <c r="J13" s="104" t="e">
        <f t="shared" si="0"/>
        <v>#DIV/0!</v>
      </c>
      <c r="K13" s="25"/>
      <c r="L13" s="5"/>
      <c r="M13" s="5"/>
      <c r="N13" s="5"/>
      <c r="O13" s="25"/>
      <c r="P13" s="13"/>
      <c r="Q13" s="24"/>
      <c r="R13" s="24"/>
      <c r="S13" s="5"/>
      <c r="T13" s="25"/>
    </row>
    <row r="14" spans="1:22" s="26" customFormat="1" x14ac:dyDescent="0.25">
      <c r="A14" s="5"/>
      <c r="B14" s="13"/>
      <c r="C14" s="24"/>
      <c r="D14" s="24"/>
      <c r="E14" s="24"/>
      <c r="F14" s="25"/>
      <c r="G14" s="13"/>
      <c r="H14" s="24"/>
      <c r="I14" s="24"/>
      <c r="J14" s="5"/>
      <c r="K14" s="25"/>
      <c r="L14" s="5"/>
      <c r="M14" s="5"/>
      <c r="N14" s="5"/>
      <c r="O14" s="25"/>
      <c r="P14" s="13"/>
      <c r="Q14" s="24"/>
      <c r="R14" s="24"/>
      <c r="S14" s="5"/>
      <c r="T14" s="25"/>
    </row>
    <row r="15" spans="1:22" s="26" customFormat="1" x14ac:dyDescent="0.25">
      <c r="A15" s="5"/>
      <c r="B15" s="13"/>
      <c r="C15" s="24"/>
      <c r="D15" s="24"/>
      <c r="E15" s="24"/>
      <c r="F15" s="25"/>
      <c r="G15" s="13"/>
      <c r="H15" s="24"/>
      <c r="I15" s="24"/>
      <c r="J15" s="5"/>
      <c r="K15" s="25"/>
      <c r="L15" s="5"/>
      <c r="M15" s="5"/>
      <c r="N15" s="5"/>
      <c r="O15" s="25"/>
      <c r="P15" s="13"/>
      <c r="Q15" s="24"/>
      <c r="R15" s="24"/>
      <c r="S15" s="5"/>
      <c r="T15" s="25"/>
    </row>
    <row r="16" spans="1:22" s="26" customFormat="1" x14ac:dyDescent="0.25">
      <c r="A16" s="5"/>
      <c r="B16" s="13"/>
      <c r="C16" s="24"/>
      <c r="D16" s="24"/>
      <c r="E16" s="24"/>
      <c r="F16" s="25"/>
      <c r="G16" s="13"/>
      <c r="H16" s="24"/>
      <c r="I16" s="24"/>
      <c r="J16" s="5"/>
      <c r="K16" s="25"/>
      <c r="L16" s="5"/>
      <c r="M16" s="5"/>
      <c r="N16" s="5"/>
      <c r="O16" s="25"/>
      <c r="P16" s="13"/>
      <c r="Q16" s="24"/>
      <c r="R16" s="24"/>
      <c r="S16" s="5"/>
      <c r="T16" s="25"/>
    </row>
    <row r="17" spans="1:20" s="26" customFormat="1" x14ac:dyDescent="0.25">
      <c r="A17" s="5"/>
      <c r="B17" s="13"/>
      <c r="C17" s="24"/>
      <c r="D17" s="24"/>
      <c r="E17" s="24"/>
      <c r="F17" s="25"/>
      <c r="G17" s="13"/>
      <c r="H17" s="24"/>
      <c r="I17" s="24"/>
      <c r="J17" s="5"/>
      <c r="K17" s="25"/>
      <c r="L17" s="5"/>
      <c r="M17" s="5"/>
      <c r="N17" s="5"/>
      <c r="O17" s="25"/>
      <c r="P17" s="13"/>
      <c r="Q17" s="24"/>
      <c r="R17" s="24"/>
      <c r="S17" s="5"/>
      <c r="T17" s="25"/>
    </row>
    <row r="18" spans="1:20" s="26" customFormat="1" x14ac:dyDescent="0.25">
      <c r="A18" s="5"/>
      <c r="B18" s="13"/>
      <c r="C18" s="24"/>
      <c r="D18" s="24"/>
      <c r="E18" s="24"/>
      <c r="F18" s="25"/>
      <c r="G18" s="13"/>
      <c r="H18" s="24"/>
      <c r="I18" s="24"/>
      <c r="J18" s="5"/>
      <c r="K18" s="25"/>
      <c r="L18" s="5"/>
      <c r="M18" s="5"/>
      <c r="N18" s="5"/>
      <c r="O18" s="25"/>
      <c r="P18" s="13"/>
      <c r="Q18" s="24"/>
      <c r="R18" s="24"/>
      <c r="S18" s="5"/>
      <c r="T18" s="25"/>
    </row>
    <row r="19" spans="1:20" s="26" customFormat="1" x14ac:dyDescent="0.25">
      <c r="A19" s="5"/>
      <c r="B19" s="13"/>
      <c r="C19" s="24"/>
      <c r="D19" s="24"/>
      <c r="E19" s="24"/>
      <c r="F19" s="25"/>
      <c r="G19" s="13"/>
      <c r="H19" s="24"/>
      <c r="I19" s="24"/>
      <c r="J19" s="5"/>
      <c r="K19" s="25"/>
      <c r="L19" s="5"/>
      <c r="M19" s="5"/>
      <c r="N19" s="5"/>
      <c r="O19" s="25"/>
      <c r="P19" s="13"/>
      <c r="Q19" s="24"/>
      <c r="R19" s="24"/>
      <c r="S19" s="5"/>
      <c r="T19" s="25"/>
    </row>
    <row r="20" spans="1:20" s="26" customFormat="1" x14ac:dyDescent="0.25">
      <c r="A20" s="5"/>
      <c r="B20" s="13"/>
      <c r="C20" s="24"/>
      <c r="D20" s="24"/>
      <c r="E20" s="24"/>
      <c r="F20" s="25"/>
      <c r="G20" s="13"/>
      <c r="H20" s="24"/>
      <c r="I20" s="24"/>
      <c r="J20" s="5"/>
      <c r="K20" s="25"/>
      <c r="L20" s="5"/>
      <c r="M20" s="5"/>
      <c r="N20" s="5"/>
      <c r="O20" s="25"/>
      <c r="P20" s="13"/>
      <c r="Q20" s="24"/>
      <c r="R20" s="24"/>
      <c r="S20" s="5"/>
      <c r="T20" s="25"/>
    </row>
    <row r="21" spans="1:20" s="26" customFormat="1" x14ac:dyDescent="0.25">
      <c r="A21" s="5"/>
      <c r="B21" s="13"/>
      <c r="C21" s="24"/>
      <c r="D21" s="24"/>
      <c r="E21" s="24"/>
      <c r="F21" s="25"/>
      <c r="G21" s="13"/>
      <c r="H21" s="24"/>
      <c r="I21" s="24"/>
      <c r="J21" s="5"/>
      <c r="K21" s="25"/>
      <c r="L21" s="5"/>
      <c r="M21" s="5"/>
      <c r="N21" s="5"/>
      <c r="O21" s="25"/>
      <c r="P21" s="13"/>
      <c r="Q21" s="24"/>
      <c r="R21" s="24"/>
      <c r="S21" s="5"/>
      <c r="T21" s="25"/>
    </row>
    <row r="22" spans="1:20" s="26" customFormat="1" x14ac:dyDescent="0.25">
      <c r="A22" s="5"/>
      <c r="B22" s="13"/>
      <c r="C22" s="24"/>
      <c r="D22" s="24"/>
      <c r="E22" s="24"/>
      <c r="F22" s="25"/>
      <c r="G22" s="13"/>
      <c r="H22" s="24"/>
      <c r="I22" s="24"/>
      <c r="J22" s="5"/>
      <c r="K22" s="25"/>
      <c r="L22" s="5"/>
      <c r="M22" s="5"/>
      <c r="N22" s="5"/>
      <c r="O22" s="25"/>
      <c r="P22" s="13"/>
      <c r="Q22" s="24"/>
      <c r="R22" s="24"/>
      <c r="S22" s="5"/>
      <c r="T22" s="25"/>
    </row>
    <row r="23" spans="1:20" s="26" customFormat="1" x14ac:dyDescent="0.25">
      <c r="A23" s="55"/>
      <c r="B23" s="56"/>
      <c r="C23" s="57"/>
      <c r="D23" s="57"/>
      <c r="E23" s="57"/>
      <c r="F23" s="58"/>
      <c r="G23" s="56"/>
      <c r="H23" s="57"/>
      <c r="I23" s="57"/>
      <c r="J23" s="55"/>
      <c r="K23" s="58"/>
      <c r="L23" s="55"/>
      <c r="M23" s="55"/>
      <c r="N23" s="55"/>
      <c r="O23" s="58"/>
      <c r="P23" s="56"/>
      <c r="Q23" s="57"/>
      <c r="R23" s="57"/>
      <c r="S23" s="55"/>
      <c r="T23" s="58"/>
    </row>
    <row r="24" spans="1:20" s="26" customFormat="1" x14ac:dyDescent="0.25">
      <c r="A24" s="5"/>
      <c r="B24" s="13"/>
      <c r="C24" s="24"/>
      <c r="D24" s="24"/>
      <c r="E24" s="24"/>
      <c r="F24" s="25"/>
      <c r="G24" s="13"/>
      <c r="H24" s="24"/>
      <c r="I24" s="24"/>
      <c r="J24" s="5"/>
      <c r="K24" s="25"/>
      <c r="L24" s="5"/>
      <c r="M24" s="5"/>
      <c r="N24" s="5"/>
      <c r="O24" s="25"/>
      <c r="P24" s="13"/>
      <c r="Q24" s="24"/>
      <c r="R24" s="24"/>
      <c r="S24" s="5"/>
      <c r="T24" s="25"/>
    </row>
    <row r="25" spans="1:20" s="26" customFormat="1" x14ac:dyDescent="0.25">
      <c r="A25" s="5"/>
      <c r="B25" s="13"/>
      <c r="C25" s="24"/>
      <c r="D25" s="24"/>
      <c r="E25" s="24"/>
      <c r="F25" s="25"/>
      <c r="G25" s="13"/>
      <c r="H25" s="24"/>
      <c r="I25" s="24"/>
      <c r="J25" s="5"/>
      <c r="K25" s="25"/>
      <c r="L25" s="5"/>
      <c r="M25" s="5"/>
      <c r="N25" s="5"/>
      <c r="O25" s="25"/>
      <c r="P25" s="13"/>
      <c r="Q25" s="24"/>
      <c r="R25" s="24"/>
      <c r="S25" s="5"/>
      <c r="T25" s="25"/>
    </row>
    <row r="26" spans="1:20" s="26" customFormat="1" x14ac:dyDescent="0.25">
      <c r="A26" s="55"/>
      <c r="B26" s="56"/>
      <c r="C26" s="57"/>
      <c r="D26" s="57"/>
      <c r="E26" s="57"/>
      <c r="F26" s="58"/>
      <c r="G26" s="56"/>
      <c r="H26" s="57"/>
      <c r="I26" s="57"/>
      <c r="J26" s="55"/>
      <c r="K26" s="58"/>
      <c r="L26" s="55"/>
      <c r="M26" s="55"/>
      <c r="N26" s="55"/>
      <c r="O26" s="58"/>
      <c r="P26" s="56"/>
      <c r="Q26" s="57"/>
      <c r="R26" s="57"/>
      <c r="S26" s="55"/>
      <c r="T26" s="58"/>
    </row>
    <row r="27" spans="1:20" s="26" customFormat="1" x14ac:dyDescent="0.25">
      <c r="A27" s="55"/>
      <c r="B27" s="56"/>
      <c r="C27" s="57"/>
      <c r="D27" s="57"/>
      <c r="E27" s="57"/>
      <c r="F27" s="58"/>
      <c r="G27" s="56"/>
      <c r="H27" s="57"/>
      <c r="I27" s="57"/>
      <c r="J27" s="55"/>
      <c r="K27" s="58"/>
      <c r="L27" s="55"/>
      <c r="M27" s="55"/>
      <c r="N27" s="55"/>
      <c r="O27" s="58"/>
      <c r="P27" s="56"/>
      <c r="Q27" s="57"/>
      <c r="R27" s="57"/>
      <c r="S27" s="55"/>
      <c r="T27" s="58"/>
    </row>
    <row r="28" spans="1:20" s="26" customFormat="1" x14ac:dyDescent="0.25">
      <c r="A28" s="5"/>
      <c r="B28" s="13"/>
      <c r="C28" s="24"/>
      <c r="D28" s="24"/>
      <c r="E28" s="24"/>
      <c r="F28" s="25"/>
      <c r="G28" s="13"/>
      <c r="H28" s="24"/>
      <c r="I28" s="24"/>
      <c r="J28" s="5"/>
      <c r="K28" s="25"/>
      <c r="L28" s="5"/>
      <c r="M28" s="5"/>
      <c r="N28" s="5"/>
      <c r="O28" s="25"/>
      <c r="P28" s="13"/>
      <c r="Q28" s="24"/>
      <c r="R28" s="24"/>
      <c r="S28" s="5"/>
      <c r="T28" s="25"/>
    </row>
    <row r="29" spans="1:20" s="26" customFormat="1" x14ac:dyDescent="0.25">
      <c r="A29" s="5"/>
      <c r="B29" s="13"/>
      <c r="C29" s="24"/>
      <c r="D29" s="36"/>
      <c r="E29" s="24"/>
      <c r="F29" s="25"/>
      <c r="G29" s="13"/>
      <c r="H29" s="24"/>
      <c r="I29" s="36"/>
      <c r="J29" s="5"/>
      <c r="K29" s="25"/>
      <c r="L29" s="5"/>
      <c r="M29" s="5"/>
      <c r="N29" s="5"/>
      <c r="O29" s="25"/>
      <c r="P29" s="13"/>
      <c r="Q29" s="24"/>
      <c r="R29" s="36"/>
      <c r="S29" s="5"/>
      <c r="T29" s="25"/>
    </row>
    <row r="30" spans="1:20" s="26" customFormat="1" x14ac:dyDescent="0.25">
      <c r="A30" s="5"/>
      <c r="B30" s="13"/>
      <c r="C30" s="24"/>
      <c r="D30" s="36"/>
      <c r="E30" s="24"/>
      <c r="F30" s="25"/>
      <c r="G30" s="13"/>
      <c r="H30" s="24"/>
      <c r="I30" s="36"/>
      <c r="J30" s="5"/>
      <c r="K30" s="25"/>
      <c r="L30" s="5"/>
      <c r="M30" s="5"/>
      <c r="N30" s="5"/>
      <c r="O30" s="25"/>
      <c r="P30" s="13"/>
      <c r="Q30" s="24"/>
      <c r="R30" s="36"/>
      <c r="S30" s="5"/>
      <c r="T30" s="25"/>
    </row>
    <row r="31" spans="1:20" s="26" customFormat="1" x14ac:dyDescent="0.25">
      <c r="A31" s="5"/>
      <c r="B31" s="13"/>
      <c r="C31" s="24"/>
      <c r="D31" s="36"/>
      <c r="E31" s="24"/>
      <c r="F31" s="25"/>
      <c r="G31" s="13"/>
      <c r="H31" s="24"/>
      <c r="I31" s="36"/>
      <c r="J31" s="5"/>
      <c r="K31" s="25"/>
      <c r="L31" s="5"/>
      <c r="M31" s="5"/>
      <c r="N31" s="5"/>
      <c r="O31" s="25"/>
      <c r="P31" s="13"/>
      <c r="Q31" s="24"/>
      <c r="R31" s="36"/>
      <c r="S31" s="5"/>
      <c r="T31" s="25"/>
    </row>
    <row r="32" spans="1:20" s="26" customFormat="1" x14ac:dyDescent="0.25">
      <c r="A32" s="55"/>
      <c r="B32" s="56"/>
      <c r="C32" s="57"/>
      <c r="D32" s="57"/>
      <c r="E32" s="57"/>
      <c r="F32" s="58"/>
      <c r="G32" s="56"/>
      <c r="H32" s="57"/>
      <c r="I32" s="57"/>
      <c r="J32" s="55"/>
      <c r="K32" s="58"/>
      <c r="L32" s="55"/>
      <c r="M32" s="55"/>
      <c r="N32" s="55"/>
      <c r="O32" s="58"/>
      <c r="P32" s="56"/>
      <c r="Q32" s="57"/>
      <c r="R32" s="57"/>
      <c r="S32" s="55"/>
      <c r="T32" s="58"/>
    </row>
    <row r="33" spans="1:20" s="26" customFormat="1" x14ac:dyDescent="0.25">
      <c r="A33" s="5"/>
      <c r="B33" s="13"/>
      <c r="C33" s="24"/>
      <c r="D33" s="24"/>
      <c r="E33" s="24"/>
      <c r="F33" s="25"/>
      <c r="G33" s="13"/>
      <c r="H33" s="24"/>
      <c r="I33" s="24"/>
      <c r="J33" s="5"/>
      <c r="K33" s="25"/>
      <c r="L33" s="5"/>
      <c r="M33" s="5"/>
      <c r="N33" s="5"/>
      <c r="O33" s="25"/>
      <c r="P33" s="13"/>
      <c r="Q33" s="24"/>
      <c r="R33" s="24"/>
      <c r="S33" s="5"/>
      <c r="T33" s="25"/>
    </row>
    <row r="34" spans="1:20" s="26" customFormat="1" x14ac:dyDescent="0.25">
      <c r="A34" s="5"/>
      <c r="B34" s="13"/>
      <c r="C34" s="24"/>
      <c r="D34" s="36"/>
      <c r="E34" s="24"/>
      <c r="F34" s="25"/>
      <c r="G34" s="13"/>
      <c r="H34" s="24"/>
      <c r="I34" s="36"/>
      <c r="J34" s="5"/>
      <c r="K34" s="25"/>
      <c r="L34" s="5"/>
      <c r="M34" s="5"/>
      <c r="N34" s="5"/>
      <c r="O34" s="25"/>
      <c r="P34" s="13"/>
      <c r="Q34" s="24"/>
      <c r="R34" s="36"/>
      <c r="S34" s="5"/>
      <c r="T34" s="25"/>
    </row>
    <row r="35" spans="1:20" s="26" customFormat="1" x14ac:dyDescent="0.25">
      <c r="A35" s="5"/>
      <c r="B35" s="13"/>
      <c r="C35" s="24"/>
      <c r="D35" s="36"/>
      <c r="E35" s="24"/>
      <c r="F35" s="25"/>
      <c r="G35" s="13"/>
      <c r="H35" s="24"/>
      <c r="I35" s="36"/>
      <c r="J35" s="5"/>
      <c r="K35" s="25"/>
      <c r="L35" s="5"/>
      <c r="M35" s="5"/>
      <c r="N35" s="5"/>
      <c r="O35" s="25"/>
      <c r="P35" s="13"/>
      <c r="Q35" s="24"/>
      <c r="R35" s="36"/>
      <c r="S35" s="5"/>
      <c r="T35" s="25"/>
    </row>
    <row r="36" spans="1:20" s="26" customFormat="1" x14ac:dyDescent="0.25">
      <c r="A36" s="5"/>
      <c r="B36" s="13"/>
      <c r="C36" s="24"/>
      <c r="D36" s="36"/>
      <c r="E36" s="24"/>
      <c r="F36" s="25"/>
      <c r="G36" s="13"/>
      <c r="H36" s="24"/>
      <c r="I36" s="36"/>
      <c r="J36" s="5"/>
      <c r="K36" s="25"/>
      <c r="L36" s="5"/>
      <c r="M36" s="5"/>
      <c r="N36" s="5"/>
      <c r="O36" s="25"/>
      <c r="P36" s="13"/>
      <c r="Q36" s="24"/>
      <c r="R36" s="36"/>
      <c r="S36" s="5"/>
      <c r="T36" s="25"/>
    </row>
    <row r="37" spans="1:20" s="26" customFormat="1" x14ac:dyDescent="0.25">
      <c r="A37" s="55"/>
      <c r="B37" s="56"/>
      <c r="C37" s="57"/>
      <c r="D37" s="57"/>
      <c r="E37" s="57"/>
      <c r="F37" s="58"/>
      <c r="G37" s="56"/>
      <c r="H37" s="57"/>
      <c r="I37" s="57"/>
      <c r="J37" s="55"/>
      <c r="K37" s="58"/>
      <c r="L37" s="55"/>
      <c r="M37" s="55"/>
      <c r="N37" s="55"/>
      <c r="O37" s="58"/>
      <c r="P37" s="56"/>
      <c r="Q37" s="57"/>
      <c r="R37" s="57"/>
      <c r="S37" s="55"/>
      <c r="T37" s="58"/>
    </row>
    <row r="38" spans="1:20" s="26" customFormat="1" x14ac:dyDescent="0.25">
      <c r="A38" s="5"/>
      <c r="B38" s="13"/>
      <c r="C38" s="100"/>
      <c r="D38" s="36"/>
      <c r="E38" s="24"/>
      <c r="F38" s="25"/>
      <c r="G38" s="13"/>
      <c r="H38" s="100"/>
      <c r="I38" s="36"/>
      <c r="J38" s="5"/>
      <c r="K38" s="25"/>
      <c r="L38" s="5"/>
      <c r="M38" s="5"/>
      <c r="N38" s="5"/>
      <c r="O38" s="25"/>
      <c r="P38" s="13"/>
      <c r="Q38" s="100"/>
      <c r="R38" s="36"/>
      <c r="S38" s="5"/>
      <c r="T38" s="25"/>
    </row>
    <row r="39" spans="1:20" s="26" customFormat="1" x14ac:dyDescent="0.25">
      <c r="A39" s="5"/>
      <c r="B39" s="13"/>
      <c r="C39" s="24"/>
      <c r="D39" s="36"/>
      <c r="E39" s="24"/>
      <c r="F39" s="25"/>
      <c r="G39" s="13"/>
      <c r="H39" s="24"/>
      <c r="I39" s="36"/>
      <c r="J39" s="5"/>
      <c r="K39" s="25"/>
      <c r="L39" s="5"/>
      <c r="M39" s="5"/>
      <c r="N39" s="5"/>
      <c r="O39" s="25"/>
      <c r="P39" s="13"/>
      <c r="Q39" s="24"/>
      <c r="R39" s="36"/>
      <c r="S39" s="5"/>
      <c r="T39" s="25"/>
    </row>
    <row r="40" spans="1:20" s="26" customFormat="1" x14ac:dyDescent="0.25">
      <c r="A40" s="5"/>
      <c r="B40" s="13"/>
      <c r="C40" s="24"/>
      <c r="D40" s="36"/>
      <c r="E40" s="24"/>
      <c r="F40" s="25"/>
      <c r="G40" s="13"/>
      <c r="H40" s="24"/>
      <c r="I40" s="36"/>
      <c r="J40" s="5"/>
      <c r="K40" s="25"/>
      <c r="L40" s="5"/>
      <c r="M40" s="5"/>
      <c r="N40" s="5"/>
      <c r="O40" s="25"/>
      <c r="P40" s="13"/>
      <c r="Q40" s="24"/>
      <c r="R40" s="36"/>
      <c r="S40" s="5"/>
      <c r="T40" s="25"/>
    </row>
    <row r="41" spans="1:20" s="26" customFormat="1" x14ac:dyDescent="0.25">
      <c r="A41" s="5"/>
      <c r="B41" s="13"/>
      <c r="C41" s="24"/>
      <c r="D41" s="36"/>
      <c r="E41" s="24"/>
      <c r="F41" s="25"/>
      <c r="G41" s="13"/>
      <c r="H41" s="24"/>
      <c r="I41" s="36"/>
      <c r="J41" s="5"/>
      <c r="K41" s="25"/>
      <c r="L41" s="5"/>
      <c r="M41" s="5"/>
      <c r="N41" s="5"/>
      <c r="O41" s="25"/>
      <c r="P41" s="13"/>
      <c r="Q41" s="24"/>
      <c r="R41" s="36"/>
      <c r="S41" s="5"/>
      <c r="T41" s="25"/>
    </row>
    <row r="42" spans="1:20" s="26" customFormat="1" x14ac:dyDescent="0.25">
      <c r="A42" s="55"/>
      <c r="B42" s="56"/>
      <c r="C42" s="57"/>
      <c r="D42" s="57"/>
      <c r="E42" s="57"/>
      <c r="F42" s="58"/>
      <c r="G42" s="56"/>
      <c r="H42" s="57"/>
      <c r="I42" s="57"/>
      <c r="J42" s="55"/>
      <c r="K42" s="58"/>
      <c r="L42" s="55"/>
      <c r="M42" s="55"/>
      <c r="N42" s="55"/>
      <c r="O42" s="58"/>
      <c r="P42" s="56"/>
      <c r="Q42" s="57"/>
      <c r="R42" s="57"/>
      <c r="S42" s="55"/>
      <c r="T42" s="58"/>
    </row>
    <row r="43" spans="1:20" s="26" customFormat="1" x14ac:dyDescent="0.25">
      <c r="A43" s="5"/>
      <c r="B43" s="13"/>
      <c r="C43" s="24"/>
      <c r="D43" s="36"/>
      <c r="E43" s="24"/>
      <c r="F43" s="25"/>
      <c r="G43" s="13"/>
      <c r="H43" s="24"/>
      <c r="I43" s="36"/>
      <c r="J43" s="5"/>
      <c r="K43" s="25"/>
      <c r="L43" s="5"/>
      <c r="M43" s="5"/>
      <c r="N43" s="5"/>
      <c r="O43" s="25"/>
      <c r="P43" s="13"/>
      <c r="Q43" s="24"/>
      <c r="R43" s="36"/>
      <c r="S43" s="5"/>
      <c r="T43" s="25"/>
    </row>
    <row r="44" spans="1:20" s="26" customFormat="1" x14ac:dyDescent="0.25">
      <c r="A44" s="5"/>
      <c r="B44" s="13"/>
      <c r="C44" s="24"/>
      <c r="D44" s="36"/>
      <c r="E44" s="24"/>
      <c r="F44" s="25"/>
      <c r="G44" s="13"/>
      <c r="H44" s="24"/>
      <c r="I44" s="36"/>
      <c r="J44" s="5"/>
      <c r="K44" s="25"/>
      <c r="L44" s="5"/>
      <c r="M44" s="5"/>
      <c r="N44" s="5"/>
      <c r="O44" s="25"/>
      <c r="P44" s="13"/>
      <c r="Q44" s="24"/>
      <c r="R44" s="36"/>
      <c r="S44" s="5"/>
      <c r="T44" s="25"/>
    </row>
    <row r="45" spans="1:20" s="26" customFormat="1" x14ac:dyDescent="0.25">
      <c r="A45" s="5"/>
      <c r="B45" s="13"/>
      <c r="C45" s="24"/>
      <c r="D45" s="36"/>
      <c r="E45" s="24"/>
      <c r="F45" s="25"/>
      <c r="G45" s="13"/>
      <c r="H45" s="24"/>
      <c r="I45" s="36"/>
      <c r="J45" s="5"/>
      <c r="K45" s="25"/>
      <c r="L45" s="5"/>
      <c r="M45" s="5"/>
      <c r="N45" s="5"/>
      <c r="O45" s="25"/>
      <c r="P45" s="13"/>
      <c r="Q45" s="24"/>
      <c r="R45" s="36"/>
      <c r="S45" s="5"/>
      <c r="T45" s="25"/>
    </row>
    <row r="46" spans="1:20" s="26" customFormat="1" x14ac:dyDescent="0.25">
      <c r="A46" s="5"/>
      <c r="B46" s="13"/>
      <c r="C46" s="24"/>
      <c r="D46" s="36"/>
      <c r="E46" s="24"/>
      <c r="F46" s="25"/>
      <c r="G46" s="13"/>
      <c r="H46" s="24"/>
      <c r="I46" s="36"/>
      <c r="J46" s="5"/>
      <c r="K46" s="25"/>
      <c r="L46" s="5"/>
      <c r="M46" s="5"/>
      <c r="N46" s="5"/>
      <c r="O46" s="25"/>
      <c r="P46" s="13"/>
      <c r="Q46" s="24"/>
      <c r="R46" s="36"/>
      <c r="S46" s="5"/>
      <c r="T46" s="25"/>
    </row>
    <row r="47" spans="1:20" s="26" customFormat="1" x14ac:dyDescent="0.25">
      <c r="A47" s="55"/>
      <c r="B47" s="56"/>
      <c r="C47" s="57"/>
      <c r="D47" s="57"/>
      <c r="E47" s="57"/>
      <c r="F47" s="58"/>
      <c r="G47" s="56"/>
      <c r="H47" s="57"/>
      <c r="I47" s="57"/>
      <c r="J47" s="55"/>
      <c r="K47" s="58"/>
      <c r="L47" s="55"/>
      <c r="M47" s="55"/>
      <c r="N47" s="55"/>
      <c r="O47" s="58"/>
      <c r="P47" s="56"/>
      <c r="Q47" s="57"/>
      <c r="R47" s="57"/>
      <c r="S47" s="55"/>
      <c r="T47" s="58"/>
    </row>
    <row r="48" spans="1:20" s="26" customFormat="1" x14ac:dyDescent="0.25">
      <c r="A48" s="5"/>
      <c r="B48" s="13"/>
      <c r="C48" s="24"/>
      <c r="D48" s="36"/>
      <c r="E48" s="24"/>
      <c r="F48" s="25"/>
      <c r="G48" s="13"/>
      <c r="H48" s="24"/>
      <c r="I48" s="36"/>
      <c r="J48" s="5"/>
      <c r="K48" s="25"/>
      <c r="L48" s="5"/>
      <c r="M48" s="5"/>
      <c r="N48" s="5"/>
      <c r="O48" s="25"/>
      <c r="P48" s="13"/>
      <c r="Q48" s="24"/>
      <c r="R48" s="36"/>
      <c r="S48" s="5"/>
      <c r="T48" s="25"/>
    </row>
    <row r="49" spans="1:20" s="26" customFormat="1" x14ac:dyDescent="0.25">
      <c r="A49" s="5"/>
      <c r="B49" s="13"/>
      <c r="C49" s="24"/>
      <c r="D49" s="36"/>
      <c r="E49" s="24"/>
      <c r="F49" s="25"/>
      <c r="G49" s="13"/>
      <c r="H49" s="24"/>
      <c r="I49" s="36"/>
      <c r="J49" s="5"/>
      <c r="K49" s="25"/>
      <c r="L49" s="5"/>
      <c r="M49" s="5"/>
      <c r="N49" s="5"/>
      <c r="O49" s="25"/>
      <c r="P49" s="13"/>
      <c r="Q49" s="24"/>
      <c r="R49" s="36"/>
      <c r="S49" s="5"/>
      <c r="T49" s="25"/>
    </row>
    <row r="50" spans="1:20" s="26" customFormat="1" x14ac:dyDescent="0.25">
      <c r="A50" s="5"/>
      <c r="B50" s="13"/>
      <c r="C50" s="24"/>
      <c r="D50" s="36"/>
      <c r="E50" s="24"/>
      <c r="F50" s="25"/>
      <c r="G50" s="13"/>
      <c r="H50" s="24"/>
      <c r="I50" s="36"/>
      <c r="J50" s="5"/>
      <c r="K50" s="25"/>
      <c r="L50" s="5"/>
      <c r="M50" s="5"/>
      <c r="N50" s="5"/>
      <c r="O50" s="25"/>
      <c r="P50" s="13"/>
      <c r="Q50" s="24"/>
      <c r="R50" s="36"/>
      <c r="S50" s="5"/>
      <c r="T50" s="25"/>
    </row>
    <row r="51" spans="1:20" s="26" customFormat="1" x14ac:dyDescent="0.25">
      <c r="A51" s="5"/>
      <c r="B51" s="13"/>
      <c r="C51" s="24"/>
      <c r="D51" s="36"/>
      <c r="E51" s="24"/>
      <c r="F51" s="25"/>
      <c r="G51" s="13"/>
      <c r="H51" s="24"/>
      <c r="I51" s="36"/>
      <c r="J51" s="5"/>
      <c r="K51" s="25"/>
      <c r="L51" s="5"/>
      <c r="M51" s="5"/>
      <c r="N51" s="5"/>
      <c r="O51" s="25"/>
      <c r="P51" s="13"/>
      <c r="Q51" s="24"/>
      <c r="R51" s="36"/>
      <c r="S51" s="5"/>
      <c r="T51" s="25"/>
    </row>
  </sheetData>
  <mergeCells count="19">
    <mergeCell ref="L3:N3"/>
    <mergeCell ref="O3:O4"/>
    <mergeCell ref="P3:P4"/>
    <mergeCell ref="Q3:Q4"/>
    <mergeCell ref="A1:T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R3:R4"/>
    <mergeCell ref="S3:S4"/>
    <mergeCell ref="T3:T4"/>
    <mergeCell ref="J3:J4"/>
    <mergeCell ref="K3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5290-66AA-4A16-A8F6-E6572E989AF3}">
  <sheetPr codeName="Sheet16"/>
  <dimension ref="A1:I13"/>
  <sheetViews>
    <sheetView workbookViewId="0">
      <selection activeCell="D3" sqref="D3"/>
    </sheetView>
  </sheetViews>
  <sheetFormatPr defaultRowHeight="15" x14ac:dyDescent="0.25"/>
  <cols>
    <col min="1" max="1" width="7" style="19" customWidth="1"/>
    <col min="2" max="2" width="9.140625" style="14"/>
    <col min="3" max="3" width="10.28515625" style="14" bestFit="1" customWidth="1"/>
    <col min="4" max="4" width="10.28515625" style="14" customWidth="1"/>
    <col min="5" max="5" width="16.42578125" style="184" bestFit="1" customWidth="1"/>
    <col min="6" max="7" width="16.42578125" style="184" customWidth="1"/>
  </cols>
  <sheetData>
    <row r="1" spans="1:9" s="15" customFormat="1" ht="30.75" customHeight="1" x14ac:dyDescent="0.25">
      <c r="A1" s="15" t="s">
        <v>1</v>
      </c>
      <c r="B1" s="15" t="s">
        <v>562</v>
      </c>
      <c r="C1" s="15" t="s">
        <v>289</v>
      </c>
      <c r="D1" s="15" t="s">
        <v>2188</v>
      </c>
      <c r="E1" s="183" t="s">
        <v>2189</v>
      </c>
      <c r="F1" s="183" t="s">
        <v>2190</v>
      </c>
      <c r="G1" s="239" t="s">
        <v>2191</v>
      </c>
      <c r="H1" s="951" t="s">
        <v>271</v>
      </c>
      <c r="I1" s="951"/>
    </row>
    <row r="2" spans="1:9" x14ac:dyDescent="0.25">
      <c r="A2" s="19">
        <v>1</v>
      </c>
      <c r="B2" s="14">
        <v>131</v>
      </c>
      <c r="C2" s="14" t="s">
        <v>404</v>
      </c>
      <c r="D2" s="14" t="s">
        <v>539</v>
      </c>
      <c r="E2" s="184">
        <v>45672</v>
      </c>
    </row>
    <row r="3" spans="1:9" x14ac:dyDescent="0.25">
      <c r="A3" s="19">
        <v>2</v>
      </c>
      <c r="B3" s="14">
        <v>121</v>
      </c>
      <c r="C3" s="14" t="s">
        <v>418</v>
      </c>
      <c r="D3" s="14" t="s">
        <v>541</v>
      </c>
      <c r="E3" s="184">
        <v>45672</v>
      </c>
    </row>
    <row r="4" spans="1:9" x14ac:dyDescent="0.25">
      <c r="A4" s="19">
        <v>3</v>
      </c>
      <c r="B4" s="14">
        <v>314</v>
      </c>
      <c r="C4" s="14" t="s">
        <v>404</v>
      </c>
      <c r="D4" s="14" t="s">
        <v>540</v>
      </c>
      <c r="E4" s="184">
        <v>45673</v>
      </c>
    </row>
    <row r="5" spans="1:9" x14ac:dyDescent="0.25">
      <c r="A5" s="19">
        <v>4</v>
      </c>
      <c r="C5" s="14" t="s">
        <v>404</v>
      </c>
      <c r="D5" s="14" t="s">
        <v>538</v>
      </c>
      <c r="E5" s="184">
        <v>45695</v>
      </c>
    </row>
    <row r="6" spans="1:9" x14ac:dyDescent="0.25">
      <c r="A6" s="19">
        <v>5</v>
      </c>
      <c r="C6" s="14" t="s">
        <v>2192</v>
      </c>
      <c r="D6" s="14" t="s">
        <v>556</v>
      </c>
      <c r="E6" s="184">
        <v>45707</v>
      </c>
    </row>
    <row r="7" spans="1:9" x14ac:dyDescent="0.25">
      <c r="A7" s="19">
        <v>6</v>
      </c>
      <c r="C7" s="14" t="s">
        <v>2192</v>
      </c>
      <c r="D7" s="14" t="s">
        <v>550</v>
      </c>
      <c r="E7" s="184">
        <v>45692</v>
      </c>
    </row>
    <row r="8" spans="1:9" x14ac:dyDescent="0.25">
      <c r="A8" s="19">
        <v>7</v>
      </c>
      <c r="C8" s="14" t="s">
        <v>1470</v>
      </c>
      <c r="D8" s="14" t="s">
        <v>541</v>
      </c>
      <c r="E8" s="184">
        <v>45689</v>
      </c>
    </row>
    <row r="9" spans="1:9" x14ac:dyDescent="0.25">
      <c r="A9" s="19">
        <v>8</v>
      </c>
      <c r="C9" s="14" t="s">
        <v>1470</v>
      </c>
      <c r="D9" s="14" t="s">
        <v>550</v>
      </c>
      <c r="E9" s="184">
        <v>45686</v>
      </c>
    </row>
    <row r="10" spans="1:9" x14ac:dyDescent="0.25">
      <c r="A10" s="19">
        <v>9</v>
      </c>
      <c r="C10" s="14" t="s">
        <v>392</v>
      </c>
      <c r="D10" s="14" t="s">
        <v>550</v>
      </c>
      <c r="E10" s="184">
        <v>45694</v>
      </c>
    </row>
    <row r="11" spans="1:9" x14ac:dyDescent="0.25">
      <c r="A11" s="19">
        <v>10</v>
      </c>
      <c r="C11" s="14" t="s">
        <v>392</v>
      </c>
      <c r="D11" s="14" t="s">
        <v>550</v>
      </c>
      <c r="E11" s="184">
        <v>45696</v>
      </c>
    </row>
    <row r="12" spans="1:9" x14ac:dyDescent="0.25">
      <c r="A12" s="19">
        <v>11</v>
      </c>
      <c r="C12" s="14" t="s">
        <v>440</v>
      </c>
      <c r="D12" s="14" t="s">
        <v>541</v>
      </c>
      <c r="E12" s="184">
        <v>45712</v>
      </c>
    </row>
    <row r="13" spans="1:9" x14ac:dyDescent="0.25">
      <c r="A13" s="19">
        <v>12</v>
      </c>
      <c r="C13" s="14" t="s">
        <v>392</v>
      </c>
      <c r="D13" s="14" t="s">
        <v>544</v>
      </c>
      <c r="E13" s="184">
        <v>45753</v>
      </c>
    </row>
  </sheetData>
  <mergeCells count="1">
    <mergeCell ref="H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300DC96-488B-4AF9-9365-E76894DE75F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011FCBBD-AA2A-4564-86D6-9BFD965A08F8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SPV wise Summary</vt:lpstr>
      <vt:lpstr>Sheet2</vt:lpstr>
      <vt:lpstr>SUMMARY</vt:lpstr>
      <vt:lpstr>WTG PH-III</vt:lpstr>
      <vt:lpstr>Stone Column Progress</vt:lpstr>
      <vt:lpstr>USS SUMMARY</vt:lpstr>
      <vt:lpstr>33KV - Summary</vt:lpstr>
      <vt:lpstr>33KV HT Cable</vt:lpstr>
      <vt:lpstr>33KV FO Cable</vt:lpstr>
      <vt:lpstr>Change loc.</vt:lpstr>
      <vt:lpstr>Sheet1</vt:lpstr>
      <vt:lpstr>Erection Status</vt:lpstr>
      <vt:lpstr>Manpower</vt:lpstr>
      <vt:lpstr>Issues</vt:lpstr>
      <vt:lpstr>Supply</vt:lpstr>
      <vt:lpstr>MANPOWERR</vt:lpstr>
      <vt:lpstr>Sheet4</vt:lpstr>
      <vt:lpstr>MACHINES</vt:lpstr>
      <vt:lpstr>Equipments</vt:lpstr>
      <vt:lpstr>Rain Fall</vt:lpstr>
      <vt:lpstr>200WTG PH-II</vt:lpstr>
      <vt:lpstr>PH I-II-III</vt:lpstr>
      <vt:lpstr>CranePad</vt:lpstr>
      <vt:lpstr>Precast Summary Details</vt:lpstr>
      <vt:lpstr>33KV - Summary (2)</vt:lpstr>
      <vt:lpstr>Progress Analysis</vt:lpstr>
      <vt:lpstr>EQUIPMENT MOBILIZATION</vt:lpstr>
      <vt:lpstr>'33KV HT Cable'!Print_Area</vt:lpstr>
      <vt:lpstr>'SPV wise Summary'!Print_Area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Doppalapudi</dc:creator>
  <cp:keywords/>
  <dc:description/>
  <cp:lastModifiedBy>Darshik Dholakiya</cp:lastModifiedBy>
  <cp:revision/>
  <dcterms:created xsi:type="dcterms:W3CDTF">2024-04-02T03:29:24Z</dcterms:created>
  <dcterms:modified xsi:type="dcterms:W3CDTF">2026-02-28T07:43:00Z</dcterms:modified>
  <cp:category/>
  <cp:contentStatus/>
</cp:coreProperties>
</file>